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Override PartName="/xl/documenttasks/documenttask2.xml" ContentType="application/vnd.ms-excel.documenttasks+xml"/>
  <Override PartName="/xl/threadedComments/threadedComment2.xml" ContentType="application/vnd.ms-excel.threadedcomments+xml"/>
  <Override PartName="/xl/threadedComments/threadedComment3.xml" ContentType="application/vnd.ms-excel.threadedcomments+xml"/>
  <Override PartName="/xl/documenttasks/documenttask3.xml" ContentType="application/vnd.ms-excel.documenttasks+xml"/>
  <Override PartName="/xl/threadedComments/threadedComment4.xml" ContentType="application/vnd.ms-excel.threadedcomments+xml"/>
  <Override PartName="/xl/documenttasks/documenttask4.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project\TESTCASE\JG1 T7 2\"/>
    </mc:Choice>
  </mc:AlternateContent>
  <bookViews>
    <workbookView xWindow="0" yWindow="0" windowWidth="28800" windowHeight="12210" firstSheet="12" activeTab="13"/>
  </bookViews>
  <sheets>
    <sheet name="HISTORY" sheetId="1" r:id="rId1"/>
    <sheet name="표지" sheetId="2" r:id="rId2"/>
    <sheet name="정리" sheetId="3" r:id="rId3"/>
    <sheet name="매크로 실행" sheetId="4" r:id="rId4"/>
    <sheet name="매크로 사용법" sheetId="5" r:id="rId5"/>
    <sheet name="테스트케이스 작성 주의사항" sheetId="6" r:id="rId6"/>
    <sheet name="주행 중 녹화 기능" sheetId="7" r:id="rId7"/>
    <sheet name="주차 후 녹화 기능" sheetId="8" r:id="rId8"/>
    <sheet name="HU 연동기능" sheetId="9" r:id="rId9"/>
    <sheet name="보조배터리 연동기능" sheetId="10" r:id="rId10"/>
    <sheet name="모바일 앱 연동기능" sheetId="11" r:id="rId11"/>
    <sheet name="DCM 연동기능" sheetId="12" r:id="rId12"/>
    <sheet name="표시 관련 서비스" sheetId="13" r:id="rId13"/>
    <sheet name="커넥티드 관련 서비스" sheetId="14" r:id="rId14"/>
    <sheet name="차량정보 저장기능" sheetId="15" r:id="rId15"/>
    <sheet name="파일 재생 및 편집" sheetId="16" r:id="rId16"/>
    <sheet name="저장메모리 및 파일관리" sheetId="17" r:id="rId17"/>
    <sheet name="녹화 외 기본기능" sheetId="18" r:id="rId18"/>
    <sheet name="동작 성능" sheetId="19" r:id="rId19"/>
    <sheet name="비기능 외" sheetId="20" r:id="rId20"/>
    <sheet name="진단서비스 (1)" sheetId="21" r:id="rId21"/>
    <sheet name="진단서비스 (2)" sheetId="22" r:id="rId22"/>
    <sheet name="진단서비스 (3)" sheetId="23" r:id="rId23"/>
    <sheet name="Sleep" sheetId="24" r:id="rId24"/>
    <sheet name="Wakeup" sheetId="25" r:id="rId25"/>
    <sheet name="1" sheetId="26" r:id="rId26"/>
    <sheet name="2" sheetId="27" r:id="rId27"/>
    <sheet name="반복 테스트" sheetId="28" r:id="rId28"/>
    <sheet name="OTA" sheetId="29" r:id="rId29"/>
    <sheet name="ES95486-12(UDS진단)" sheetId="30" r:id="rId30"/>
    <sheet name="ES95486-04(LVDS진단)" sheetId="31" r:id="rId31"/>
    <sheet name="테스트 가이드" sheetId="32" r:id="rId32"/>
    <sheet name="과거차 문제점" sheetId="33" r:id="rId33"/>
    <sheet name="악의조건" sheetId="34" r:id="rId34"/>
    <sheet name="실차" sheetId="35" r:id="rId35"/>
  </sheets>
  <definedNames>
    <definedName name="_xlnm._FilterDatabase" localSheetId="11" hidden="1">'DCM 연동기능'!$A$2:$Y$730</definedName>
    <definedName name="_xlnm._FilterDatabase" localSheetId="8" hidden="1">'HU 연동기능'!$A$2:$S$330</definedName>
    <definedName name="_xlnm._FilterDatabase" localSheetId="17" hidden="1">'녹화 외 기본기능'!$A$2:$S$65</definedName>
    <definedName name="_xlnm._FilterDatabase" localSheetId="18" hidden="1">'동작 성능'!$A$2:$S$399</definedName>
    <definedName name="_xlnm._FilterDatabase" localSheetId="10" hidden="1">'모바일 앱 연동기능'!$A$2:$AL$113</definedName>
    <definedName name="_xlnm._FilterDatabase" localSheetId="9" hidden="1">'보조배터리 연동기능'!$A$2:$AH$531</definedName>
    <definedName name="_xlnm._FilterDatabase" localSheetId="19" hidden="1">'비기능 외'!$A$2:$S$359</definedName>
    <definedName name="_xlnm._FilterDatabase" localSheetId="16" hidden="1">'저장메모리 및 파일관리'!$A$2:$S$454</definedName>
    <definedName name="_xlnm._FilterDatabase" localSheetId="7" hidden="1">'주차 후 녹화 기능'!$A$2:$T$319</definedName>
    <definedName name="_xlnm._FilterDatabase" localSheetId="6" hidden="1">'주행 중 녹화 기능'!$A$2:$S$368</definedName>
    <definedName name="_xlnm._FilterDatabase" localSheetId="20" hidden="1">'진단서비스 (1)'!$A$2:$S$415</definedName>
    <definedName name="_xlnm._FilterDatabase" localSheetId="21" hidden="1">'진단서비스 (2)'!$A$2:$S$914</definedName>
    <definedName name="_xlnm._FilterDatabase" localSheetId="22" hidden="1">'진단서비스 (3)'!$A$2:$T$1531</definedName>
    <definedName name="_xlnm._FilterDatabase" localSheetId="14" hidden="1">'차량정보 저장기능'!$A$2:$S$256</definedName>
    <definedName name="_xlnm._FilterDatabase" localSheetId="13" hidden="1">'커넥티드 관련 서비스'!$A$2:$S$110</definedName>
    <definedName name="_xlnm._FilterDatabase" localSheetId="15" hidden="1">'파일 재생 및 편집'!$A$2:$T$80</definedName>
    <definedName name="_xlnm._FilterDatabase" localSheetId="12" hidden="1">'표시 관련 서비스'!$A$2:$S$115</definedName>
    <definedName name="입력조건" localSheetId="25">#REF!</definedName>
    <definedName name="입력조건" localSheetId="26">#REF!</definedName>
    <definedName name="입력조건" localSheetId="0">#REF!</definedName>
    <definedName name="입력조건" localSheetId="8">#REF!</definedName>
    <definedName name="입력조건" localSheetId="23">#REF!</definedName>
    <definedName name="입력조건" localSheetId="24">#REF!</definedName>
    <definedName name="입력조건" localSheetId="32">#REF!</definedName>
    <definedName name="입력조건" localSheetId="17">#REF!</definedName>
    <definedName name="입력조건" localSheetId="18">#REF!</definedName>
    <definedName name="입력조건" localSheetId="10">#REF!</definedName>
    <definedName name="입력조건" localSheetId="9">#REF!</definedName>
    <definedName name="입력조건" localSheetId="19">#REF!</definedName>
    <definedName name="입력조건" localSheetId="33">#REF!</definedName>
    <definedName name="입력조건" localSheetId="16">#REF!</definedName>
    <definedName name="입력조건" localSheetId="7">#REF!</definedName>
    <definedName name="입력조건" localSheetId="20">#REF!</definedName>
    <definedName name="입력조건" localSheetId="21">#REF!</definedName>
    <definedName name="입력조건" localSheetId="22">#REF!</definedName>
    <definedName name="입력조건" localSheetId="14">#REF!</definedName>
    <definedName name="입력조건" localSheetId="13">#REF!</definedName>
    <definedName name="입력조건" localSheetId="31">#REF!</definedName>
    <definedName name="입력조건" localSheetId="15">#REF!</definedName>
    <definedName name="입력조건" localSheetId="12">#REF!</definedName>
    <definedName name="입력조건">#REF!</definedName>
    <definedName name="판정기준" localSheetId="25">#REF!</definedName>
    <definedName name="판정기준" localSheetId="26">#REF!</definedName>
    <definedName name="판정기준" localSheetId="0">#REF!</definedName>
    <definedName name="판정기준" localSheetId="8">#REF!</definedName>
    <definedName name="판정기준" localSheetId="23">#REF!</definedName>
    <definedName name="판정기준" localSheetId="24">#REF!</definedName>
    <definedName name="판정기준" localSheetId="32">#REF!</definedName>
    <definedName name="판정기준" localSheetId="17">#REF!</definedName>
    <definedName name="판정기준" localSheetId="18">#REF!</definedName>
    <definedName name="판정기준" localSheetId="10">#REF!</definedName>
    <definedName name="판정기준" localSheetId="9">#REF!</definedName>
    <definedName name="판정기준" localSheetId="19">#REF!</definedName>
    <definedName name="판정기준" localSheetId="33">#REF!</definedName>
    <definedName name="판정기준" localSheetId="16">#REF!</definedName>
    <definedName name="판정기준" localSheetId="7">#REF!</definedName>
    <definedName name="판정기준" localSheetId="20">#REF!</definedName>
    <definedName name="판정기준" localSheetId="21">#REF!</definedName>
    <definedName name="판정기준" localSheetId="22">#REF!</definedName>
    <definedName name="판정기준" localSheetId="14">#REF!</definedName>
    <definedName name="판정기준" localSheetId="13">#REF!</definedName>
    <definedName name="판정기준" localSheetId="31">#REF!</definedName>
    <definedName name="판정기준" localSheetId="15">#REF!</definedName>
    <definedName name="판정기준" localSheetId="12">#REF!</definedName>
    <definedName name="판정기준">#REF!</definedName>
    <definedName name="항목" localSheetId="25">#REF!</definedName>
    <definedName name="항목" localSheetId="26">#REF!</definedName>
    <definedName name="항목" localSheetId="0">#REF!</definedName>
    <definedName name="항목" localSheetId="8">#REF!</definedName>
    <definedName name="항목" localSheetId="23">#REF!</definedName>
    <definedName name="항목" localSheetId="24">#REF!</definedName>
    <definedName name="항목" localSheetId="32">#REF!</definedName>
    <definedName name="항목" localSheetId="17">#REF!</definedName>
    <definedName name="항목" localSheetId="18">#REF!</definedName>
    <definedName name="항목" localSheetId="10">#REF!</definedName>
    <definedName name="항목" localSheetId="9">#REF!</definedName>
    <definedName name="항목" localSheetId="19">#REF!</definedName>
    <definedName name="항목" localSheetId="33">#REF!</definedName>
    <definedName name="항목" localSheetId="16">#REF!</definedName>
    <definedName name="항목" localSheetId="7">#REF!</definedName>
    <definedName name="항목" localSheetId="20">#REF!</definedName>
    <definedName name="항목" localSheetId="21">#REF!</definedName>
    <definedName name="항목" localSheetId="22">#REF!</definedName>
    <definedName name="항목" localSheetId="14">#REF!</definedName>
    <definedName name="항목" localSheetId="13">#REF!</definedName>
    <definedName name="항목" localSheetId="31">#REF!</definedName>
    <definedName name="항목" localSheetId="15">#REF!</definedName>
    <definedName name="항목" localSheetId="12">#REF!</definedName>
    <definedName name="항목">#REF!</definedName>
  </definedNames>
  <calcPr calcId="162913"/>
</workbook>
</file>

<file path=xl/calcChain.xml><?xml version="1.0" encoding="utf-8"?>
<calcChain xmlns="http://schemas.openxmlformats.org/spreadsheetml/2006/main">
  <c r="A1" i="34" l="1"/>
  <c r="A1" i="27" a="1"/>
  <c r="A1" i="27" s="1"/>
  <c r="A1" i="26" a="1"/>
  <c r="A1" i="26" s="1"/>
  <c r="A1" i="25" a="1"/>
  <c r="A1" i="25" s="1"/>
  <c r="A1" i="24" a="1"/>
  <c r="A1" i="24" s="1"/>
  <c r="A1" i="23" a="1"/>
  <c r="A1" i="23" s="1"/>
  <c r="A1" i="22" a="1"/>
  <c r="A1" i="22" s="1"/>
  <c r="A1" i="21" a="1"/>
  <c r="A1" i="21" s="1"/>
  <c r="A1" i="20" a="1"/>
  <c r="A1" i="20" s="1"/>
  <c r="A1" i="19" a="1"/>
  <c r="A1" i="19" s="1"/>
  <c r="A1" i="18" a="1"/>
  <c r="A1" i="18" s="1"/>
  <c r="A1" i="17" a="1"/>
  <c r="A1" i="17" s="1"/>
  <c r="G27" i="2" s="1"/>
  <c r="A1" i="16" a="1"/>
  <c r="A1" i="16" s="1"/>
  <c r="A1" i="15" a="1"/>
  <c r="A1" i="15" s="1"/>
  <c r="A1" i="14" a="1"/>
  <c r="A1" i="14" s="1"/>
  <c r="A1" i="13" a="1"/>
  <c r="A1" i="13" s="1"/>
  <c r="A1" i="12" a="1"/>
  <c r="A1" i="12" s="1"/>
  <c r="A1" i="11" a="1"/>
  <c r="A1" i="11" s="1"/>
  <c r="A1" i="10" a="1"/>
  <c r="A1" i="10" s="1"/>
  <c r="A1" i="9" a="1"/>
  <c r="A1" i="9" s="1"/>
  <c r="A1" i="8" a="1"/>
  <c r="A1" i="8" s="1"/>
  <c r="A1" i="7" a="1"/>
  <c r="A1" i="7" s="1"/>
  <c r="A50" i="2"/>
  <c r="J35" i="2"/>
  <c r="I35" i="2"/>
  <c r="H35" i="2"/>
  <c r="G35" i="2"/>
  <c r="J34" i="2"/>
  <c r="I34" i="2"/>
  <c r="H34" i="2"/>
  <c r="G34" i="2"/>
  <c r="J33" i="2"/>
  <c r="I33" i="2"/>
  <c r="G33" i="2"/>
  <c r="J32" i="2"/>
  <c r="I32" i="2"/>
  <c r="G32" i="2"/>
  <c r="J31" i="2"/>
  <c r="I31" i="2"/>
  <c r="G31" i="2"/>
  <c r="J30" i="2"/>
  <c r="I30" i="2"/>
  <c r="G30" i="2"/>
  <c r="J29" i="2"/>
  <c r="I29" i="2"/>
  <c r="G29" i="2"/>
  <c r="J28" i="2"/>
  <c r="I28" i="2"/>
  <c r="G28" i="2"/>
  <c r="J27" i="2"/>
  <c r="I27" i="2"/>
  <c r="J26" i="2"/>
  <c r="I26" i="2"/>
  <c r="H26" i="2"/>
  <c r="G26" i="2"/>
  <c r="J25" i="2"/>
  <c r="I25" i="2"/>
  <c r="H25" i="2" s="1"/>
  <c r="G25" i="2"/>
  <c r="J24" i="2"/>
  <c r="I24" i="2"/>
  <c r="G24" i="2"/>
  <c r="J23" i="2"/>
  <c r="I23" i="2"/>
  <c r="G23" i="2"/>
  <c r="J22" i="2"/>
  <c r="I22" i="2"/>
  <c r="G22" i="2"/>
  <c r="J21" i="2"/>
  <c r="H21" i="2" s="1"/>
  <c r="I21" i="2"/>
  <c r="G21" i="2"/>
  <c r="J20" i="2"/>
  <c r="I20" i="2"/>
  <c r="G20" i="2"/>
  <c r="J19" i="2"/>
  <c r="I19" i="2"/>
  <c r="G19" i="2"/>
  <c r="J18" i="2"/>
  <c r="I18" i="2"/>
  <c r="G18" i="2"/>
  <c r="J17" i="2"/>
  <c r="I17" i="2"/>
  <c r="G17" i="2"/>
  <c r="D16" i="3" a="1"/>
  <c r="G8" i="3" a="1"/>
  <c r="F13" i="3"/>
  <c r="E13" i="3"/>
  <c r="F23" i="3"/>
  <c r="G10" i="3" a="1"/>
  <c r="D15" i="3" a="1"/>
  <c r="D7" i="3" a="1"/>
  <c r="E25" i="3"/>
  <c r="D9" i="3" a="1"/>
  <c r="F14" i="3"/>
  <c r="E14" i="3"/>
  <c r="D11" i="3" a="1"/>
  <c r="E11" i="3"/>
  <c r="G20" i="3" a="1"/>
  <c r="F24" i="3"/>
  <c r="E24" i="3"/>
  <c r="D10" i="3" a="1"/>
  <c r="D19" i="3" a="1"/>
  <c r="E22" i="3"/>
  <c r="F20" i="3"/>
  <c r="D18" i="3" a="1"/>
  <c r="F22" i="3"/>
  <c r="E23" i="3"/>
  <c r="E7" i="3"/>
  <c r="G24" i="3" a="1"/>
  <c r="E19" i="3"/>
  <c r="D13" i="3" a="1"/>
  <c r="G14" i="3" a="1"/>
  <c r="F12" i="3"/>
  <c r="F7" i="3"/>
  <c r="F15" i="3"/>
  <c r="E9" i="3"/>
  <c r="D17" i="3" a="1"/>
  <c r="D25" i="3" a="1"/>
  <c r="E12" i="3"/>
  <c r="D12" i="3" a="1"/>
  <c r="G25" i="3" a="1"/>
  <c r="G9" i="3" a="1"/>
  <c r="F16" i="3"/>
  <c r="G22" i="3" a="1"/>
  <c r="G21" i="3" a="1"/>
  <c r="D24" i="3" a="1"/>
  <c r="D20" i="3" a="1"/>
  <c r="E8" i="3"/>
  <c r="D22" i="3" a="1"/>
  <c r="F11" i="3"/>
  <c r="G19" i="3" a="1"/>
  <c r="D14" i="3" a="1"/>
  <c r="E20" i="3"/>
  <c r="D8" i="3" a="1"/>
  <c r="E21" i="3"/>
  <c r="F10" i="3"/>
  <c r="G12" i="3" a="1"/>
  <c r="F17" i="3"/>
  <c r="F9" i="3"/>
  <c r="D21" i="3" a="1"/>
  <c r="E16" i="3"/>
  <c r="E17" i="3"/>
  <c r="F19" i="3"/>
  <c r="E15" i="3"/>
  <c r="G13" i="3" a="1"/>
  <c r="F21" i="3"/>
  <c r="G18" i="3" a="1"/>
  <c r="E18" i="3"/>
  <c r="E10" i="3"/>
  <c r="G7" i="3" a="1"/>
  <c r="F25" i="3"/>
  <c r="F18" i="3"/>
  <c r="D23" i="3" a="1"/>
  <c r="G23" i="3" a="1"/>
  <c r="F8" i="3"/>
  <c r="H27" i="2" l="1"/>
  <c r="H28" i="2"/>
  <c r="H33" i="2"/>
  <c r="H32" i="2"/>
  <c r="H31" i="2"/>
  <c r="H30" i="2"/>
  <c r="H29" i="2"/>
  <c r="H24" i="2"/>
  <c r="H23" i="2"/>
  <c r="H22" i="2"/>
  <c r="H20" i="2"/>
  <c r="H19" i="2"/>
  <c r="H18" i="2"/>
  <c r="I36" i="2"/>
  <c r="J36" i="2"/>
  <c r="H17" i="2"/>
  <c r="I11" i="3"/>
  <c r="H11" i="3"/>
  <c r="I12" i="3"/>
  <c r="I15" i="3"/>
  <c r="H15" i="3"/>
  <c r="G12" i="3"/>
  <c r="H12" i="3" s="1"/>
  <c r="I16" i="3"/>
  <c r="H16" i="3"/>
  <c r="E26" i="3"/>
  <c r="I17" i="3"/>
  <c r="H17" i="3"/>
  <c r="G7" i="3"/>
  <c r="I7" i="3" s="1"/>
  <c r="G10" i="3"/>
  <c r="H10" i="3" s="1"/>
  <c r="G20" i="3"/>
  <c r="H20" i="3" s="1"/>
  <c r="G23" i="3"/>
  <c r="H23" i="3" s="1"/>
  <c r="D14" i="3"/>
  <c r="D8" i="3"/>
  <c r="D11" i="3"/>
  <c r="D18" i="3"/>
  <c r="D21" i="3"/>
  <c r="D24" i="3"/>
  <c r="G14" i="3"/>
  <c r="H14" i="3" s="1"/>
  <c r="G8" i="3"/>
  <c r="H8" i="3" s="1"/>
  <c r="G18" i="3"/>
  <c r="H18" i="3" s="1"/>
  <c r="G21" i="3"/>
  <c r="H21" i="3" s="1"/>
  <c r="G24" i="3"/>
  <c r="H24" i="3" s="1"/>
  <c r="D12" i="3"/>
  <c r="D15" i="3"/>
  <c r="D9" i="3"/>
  <c r="D19" i="3"/>
  <c r="D22" i="3"/>
  <c r="D25" i="3"/>
  <c r="G9" i="3"/>
  <c r="H9" i="3" s="1"/>
  <c r="D16" i="3"/>
  <c r="G19" i="3"/>
  <c r="H19" i="3" s="1"/>
  <c r="G22" i="3"/>
  <c r="H22" i="3" s="1"/>
  <c r="G25" i="3"/>
  <c r="H25" i="3" s="1"/>
  <c r="D13" i="3"/>
  <c r="D7" i="3"/>
  <c r="D10" i="3"/>
  <c r="D20" i="3"/>
  <c r="D23" i="3"/>
  <c r="F26" i="3"/>
  <c r="G13" i="3"/>
  <c r="H13" i="3" s="1"/>
  <c r="D17" i="3"/>
  <c r="G36" i="2"/>
  <c r="H36" i="2" l="1"/>
  <c r="I13" i="3"/>
  <c r="I23" i="3"/>
  <c r="I20" i="3"/>
  <c r="I22" i="3"/>
  <c r="I10" i="3"/>
  <c r="I25" i="3"/>
  <c r="I19" i="3"/>
  <c r="I9" i="3"/>
  <c r="I21" i="3"/>
  <c r="I18" i="3"/>
  <c r="I24" i="3"/>
  <c r="D26" i="3"/>
  <c r="I14" i="3"/>
  <c r="G26" i="3"/>
  <c r="H7" i="3"/>
  <c r="I8" i="3"/>
  <c r="M29" i="3" l="1"/>
  <c r="H26" i="3"/>
  <c r="I26" i="3"/>
  <c r="K29" i="3"/>
  <c r="L29" i="3" s="1"/>
</calcChain>
</file>

<file path=xl/comments1.xml><?xml version="1.0" encoding="utf-8"?>
<comments xmlns="http://schemas.openxmlformats.org/spreadsheetml/2006/main">
  <authors>
    <author>tc={7b75fe9f-c2b6-4d8c-8dcc-d52ec6655e70}</author>
    <author>tc={49b7cd5a-4cfa-47bb-8235-70eb05c2b00f}</author>
  </authors>
  <commentList>
    <comment ref="M2"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송부용으로 만들기 매크로는 "매크로 실행" 시트도 삭제됨
</t>
        </r>
      </text>
    </comment>
    <comment ref="J16"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&lt;사양 구분 추가&gt;
사양 구분 인자 추가 후,
B12에 데이터 &gt;&gt; 데이터 유효성 검사에서 범위 설정 변경
</t>
        </r>
      </text>
    </comment>
  </commentList>
</comments>
</file>

<file path=xl/comments2.xml><?xml version="1.0" encoding="utf-8"?>
<comments xmlns="http://schemas.openxmlformats.org/spreadsheetml/2006/main">
  <authors>
    <author>tc={1d4cb399-b8ac-4a61-adc3-f456441330f0}</author>
    <author>tc={daa58e86-a7f4-458d-8fdd-5bb58390c854}</author>
    <author>tc={20acb560-29fd-442f-ba03-2fbf4799a189}</author>
    <author>tc={9cac1ac4-2ca9-4eb3-a166-7cb798f2e110}</author>
    <author>tc={c8a64eb8-b412-4ee7-9f56-a353e9921aee}</author>
    <author>tc={799751be-d71f-4431-aec0-12949e3cd44a}</author>
    <author>tc={8caf8949-bcbc-4025-bead-afe5951aad42}</author>
    <author>tc={84d101d1-545d-466b-b38c-22e4f449499e}</author>
    <author>tc={748e819d-1543-423c-b84d-5318f0018d54}</author>
    <author>tc={c7f8c6ba-c6fd-411c-bb7e-702b10d129c8}</author>
    <author>tc={22ce6110-d717-4799-bd44-c5897adefbe0}</author>
    <author>tc={e80eb66d-0b96-451b-b2e1-5523d153f703}</author>
    <author>tc={c076c666-5606-4ba2-ad08-b289aa3e6038}</author>
  </authors>
  <commentList>
    <comment ref="A3"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기본 전압/전류값 특성 : IGN / B+/ Backup_Battery / CAN-H/L
ex) BDC : IGN On시 13.5(V), 300(mA)의 정격 Spec 만족     * 각 제어기 Spec에 우선하여 평가.
</t>
        </r>
      </text>
    </comment>
    <comment ref="A27" authorId="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전원 조건 별 제어기 동작 모드 판단 : Lock / ACC / On / Start
ex) BDC : Lock 조건에서 30초 이후 Sleep 진입 및 이후 NM 발생시 Wake up 동작     * 각 제어기 Spec에 우선하여 평가.
</t>
        </r>
      </text>
    </comment>
    <comment ref="A53" authorId="2"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DTC 검출 가능 전원 판단
ex) BDC : 6.3V±0.4V 초과 ~ 18.7V±0.8V 미만 구간에서 DTC 검출 가능     * 각 제어기 Spec에 우선하여 평가.
</t>
        </r>
      </text>
    </comment>
    <comment ref="A60" authorId="3"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[BLTN_CAM-동작성능-004]
정의된 작동 전압 범위에서 동작 성능(모드) 확인 : MCU Sleep/Wakeup/리셋/High or Low Power Mode
ex) BDC : 8 ~ 16V 조건에서 모든 출력 및 스위치 입력 Off 5초 이상 유지시 Low Power Mode 진입
   * 각 제어기 Spec에 우선하여 평가.
[BLTN_CAM-동작성능-005]
비정상 전압 조건(Off 전압 이하, 정상복귀전압 조건) 에서의 동작 확인
ex) BDC : MCU Off 전압조건 4V 이하로 내려갈시 CAN 제어를 포함한 Off 상태로 동작하지 않음.     * 각 제어기 Spec에 우선하여 평가."
[BLTN_CAM-동작성능-006]
정의된 동작 전압 진단 확인
ex) BDC : 9V±0.5V 이상 ~ 16V±0.5V 이하 구간에서 동작 전압 진단 가능     * 각 제어기 Spec에 우선하여 평가."
[BLTN_CAM-동작성능-007]
통신 송수신 작동 전압 범위 및 판정 Filtering Time 적용 확인
ex) BDC : LIN 정상동작범위는 9 ~ 16V이고, 송신금지전압 18.2V 이상, 6.8V 이하(금지작동/해제:20ms/200ms) 만족     * 각 제어기 Spec에 우선하여 평가."
[BLTN_CAM-동작성능-008]
제어기의 로직 입출력, 통신 입출력 Over / Under Hysterisis 적용
ex) BDC : 6.8 ~ 7V의 Under Hysterisis 및 18 ~ 18.2V의 Over Hysterisis 적용     * 각 제어기 Spec에 우선하여 평가."
[BLTN_CAM-동작성능-009]
전압 및 온도 모니터링 감지 확인
ex) BDC : ACC 전압레벨 모니터링을 통해 ACC가 유효한 레벨인 경우 Power IC를 Standby → Wake up 전환.     * 각 제어기 Spec에 우선하여 평가."
</t>
        </r>
      </text>
    </comment>
    <comment ref="A73" authorId="4"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[BLTN_CAM-동작성능-010]
정의된 소비 전류 이하로 관리 : No-Load(Sleep)/소비전류/Stall/과전류
ex) BDC : 부하 연결 상태에서 B+ 인가 후 소비전류 120mA 이하 및 Stall전류 200mA 이하로 관리     * 각 제어기 Spec에 우선하여 평가.
[BLTN_CAM-동작성능-011]
정의된 진단 전류 이하로 관리
- Act’ 전류 진단: +50mA ~ +20mA     * 각 제어기 Spec에 우선하여 평가.
[BLTN_CAM-동작성능-012]
고온/상온/저온 기준 모드별 정의된 암전류 이하로 관리
ex) BDC : 부하 연결 상태에서 B+ 인가 후 상온(12V, 25℃)에서 암전류 1mA 이하 만족, 그 외 조건에서 1%이내 오차 허용     * 각 제어기 Spec에 우선하여 평가.
</t>
        </r>
      </text>
    </comment>
    <comment ref="A281" authorId="5"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스위치 채터링 방지 로직 적용: Debounce / Chattering Time Delay 등
ex) BDC : 스위치 입력에 대한 채터링 지연 시간 50ms, Debouncing 시간 60ms, CAN 전송지연 10ms 적용     * 각 제어기 Spec에 우선하여 평가.
</t>
        </r>
      </text>
    </comment>
    <comment ref="A301" authorId="6"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초기화 이전 신호 처리 기준 만족 여부 확인
ex) RCM : Reset시 Start-Up 수행 및 마이컴 안정화가 되기전 입력 신호 무시     * 각 제어기 Spec에 우선하여 평가.
</t>
        </r>
      </text>
    </comment>
    <comment ref="A310" authorId="7"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[BLTN_CAM-동작성능-015]
초기화 인식 및 수행 확인 : 전압/최초 신호/리셋 조건/모드 전환 등
ex) BDC : HDP 비활성화 &amp;&amp; Ready → Active 조건에서 시스템 모든 파라미터 초기화     * 각 제어기 Spec에 우선하여 평가.
[BLTN_CAM-동작성능-028]
Wake up 응답성(스위치 등의 입력신호 인식 및 Wake up 시 정의된 Time 이내)
ex) BDC : 스위치 입력 통한 Wake up시 Start up Time 100ms 이내 만족     * 각 제어기 Spec에 우선하여 평가.
</t>
        </r>
      </text>
    </comment>
    <comment ref="A326" authorId="8"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초기화 해제시 제어기별 정의된 고유 기능 미작동 여부 및 상태 천이 수행 등 확인
ex) BDC : 기능 작동 중 정의된 Mechanical 지점 대비 Overrun 작동할 경우 초기화 해제 및 위치 데이터 삭제(재초기화 필요)     * 각 제어기 Spec에 우선하여 평가.
</t>
        </r>
      </text>
    </comment>
    <comment ref="A329" authorId="9"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[BLTN_CAM-동작성능-017]
제어기별 특성 및 기준(사양) 만족여부 확인
ex) BDC : 단품 기준 AP 부팅시간은 3초 이내, 외부 신호는 부팅 이후 0.5초 이내 출력 만족     * 각 제어기 Spec에 우선하여 평가.
[BLTN_CAM-동작성능-018]
네트워크 On Time 확인 및 네트워크 통신 On 중지 (마지막 메시지 수신 완료 시점 기준 등)
ex) BDC : 버스상 통신이 미수행되는 경우 타 제어기의 마지막 메시지 수신 완료 시점부터 최대 500ms 이내 통신 중단.     * 각 제어기 Spec에 우선하여 평가.
</t>
        </r>
      </text>
    </comment>
    <comment ref="A342" authorId="1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비통신/통신 타입별 고유 기능 Sleep/Wake up 모드 전환 및 타이밍 확인 (고/저전압, 정상전압 범위)
ex) BDC : LF 서칭시 Sleep → Wake up 모드 전환이 10ms 이내에 완료. Sleep 취소 구현 및 Sleep 진입시간 단축 확인.    * 각 제어기 Spec에 우선하여 평가.
</t>
        </r>
      </text>
    </comment>
    <comment ref="A370" authorId="11"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동작 응답성(스위치 등의 입력신호 인식 후 정의된 Time 이내)
ex) BDC : 스위치 입력 인식 후(Filtering Time 경과 후) 30mS 이내 동작 만족     * 각 제어기 Spec에 우선하여 평가.
</t>
        </r>
      </text>
    </comment>
    <comment ref="A372" authorId="12"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High ↔ Low Power Mode 진입 및 천이 시간
ex) BDC : 차량 전원 B+ 및 스위치 Off 입력 5s 이상 유지 &amp;&amp; CAN Sleep 상태에서 Low Power Mode로 10ms 이내 진입     * 각 제어기 Spec에 우선하여 평가.
</t>
        </r>
      </text>
    </comment>
  </commentList>
</comments>
</file>

<file path=xl/comments3.xml><?xml version="1.0" encoding="utf-8"?>
<comments xmlns="http://schemas.openxmlformats.org/spreadsheetml/2006/main">
  <authors>
    <author>tc={076ea541-2c73-4d5b-9d88-c84234f94518}</author>
  </authors>
  <commentList>
    <comment ref="I501"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
</t>
        </r>
      </text>
    </comment>
  </commentList>
</comments>
</file>

<file path=xl/comments4.xml><?xml version="1.0" encoding="utf-8"?>
<comments xmlns="http://schemas.openxmlformats.org/spreadsheetml/2006/main">
  <authors>
    <author>tc={ad9b101c-4131-4c6a-8c88-87ad0c7efb55}</author>
  </authors>
  <commentList>
    <comment ref="I580" authorId="0" shapeId="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
</t>
        </r>
      </text>
    </comment>
  </commentList>
</comments>
</file>

<file path=xl/sharedStrings.xml><?xml version="1.0" encoding="utf-8"?>
<sst xmlns="http://schemas.openxmlformats.org/spreadsheetml/2006/main" count="88282" uniqueCount="20868">
  <si>
    <t>항목</t>
  </si>
  <si>
    <t>STEP</t>
  </si>
  <si>
    <t>자동화중</t>
  </si>
  <si>
    <t>플랫폼 검증 보고서
기능 검증 보고서</t>
  </si>
  <si>
    <t>자동화완</t>
  </si>
  <si>
    <t>진행률</t>
  </si>
  <si>
    <t>자동화 X</t>
  </si>
  <si>
    <t>1. 자동화 검증 결과</t>
  </si>
  <si>
    <t>주행 중 녹화 기능</t>
  </si>
  <si>
    <t>2. 사양 필터링</t>
  </si>
  <si>
    <t>작  성</t>
  </si>
  <si>
    <t>3. 송부본 만들기</t>
  </si>
  <si>
    <t>검  토</t>
  </si>
  <si>
    <t>승  인</t>
  </si>
  <si>
    <t>TestCase 변경 HISTORY</t>
  </si>
  <si>
    <t>품명: BLTN_CAM</t>
  </si>
  <si>
    <t>주차 후 녹화 기능</t>
  </si>
  <si>
    <t>제정일자
2021- -</t>
  </si>
  <si>
    <t>Rev</t>
  </si>
  <si>
    <t>문서 번호</t>
  </si>
  <si>
    <t>구분</t>
  </si>
  <si>
    <t>사양 선택</t>
  </si>
  <si>
    <t>탭</t>
  </si>
  <si>
    <t>빌트인캠 2.5세대_23.24.B0.10.02_플랫폼 검증 보고서 
  빌트인캠 2.5세대_US4 KV JAP_P2_23.24.B0.10.02_기능 검증 보고서</t>
  </si>
  <si>
    <t>TC ID</t>
  </si>
  <si>
    <t>HU 연동기능</t>
  </si>
  <si>
    <t>내용</t>
  </si>
  <si>
    <t>검증 목적</t>
  </si>
  <si>
    <t>사양구분</t>
  </si>
  <si>
    <t>사유</t>
  </si>
  <si>
    <t>LCR No</t>
  </si>
  <si>
    <t>플랫폼 개정 사양에 대한 기능 정합성 및 동작 유효성 검증
기능 개정 사양에 대한 기능 정합성 및 동작 유효성 검증</t>
  </si>
  <si>
    <t>적용 일자</t>
  </si>
  <si>
    <t>작성자</t>
  </si>
  <si>
    <t>자동화 동기화 여부</t>
  </si>
  <si>
    <t>품 명</t>
  </si>
  <si>
    <t>보조배터리 연동기능</t>
  </si>
  <si>
    <t>빌트인캠 2.5세대</t>
  </si>
  <si>
    <t>최초작성
시작</t>
  </si>
  <si>
    <t>-</t>
  </si>
  <si>
    <t>기 간</t>
  </si>
  <si>
    <t>2026.3.24 ~ 25</t>
  </si>
  <si>
    <t>CAN사양_CAN</t>
  </si>
  <si>
    <t>2021-10-13</t>
  </si>
  <si>
    <t>참조 스펙</t>
  </si>
  <si>
    <t>01_System_Spec_BLTN_CAM_v2_4(20260115).docx</t>
  </si>
  <si>
    <t>모바일 앱 연동기능</t>
  </si>
  <si>
    <t>담 당</t>
  </si>
  <si>
    <t>임동혁</t>
  </si>
  <si>
    <t>추가</t>
  </si>
  <si>
    <t>녹화 외 기본기능</t>
  </si>
  <si>
    <t>플랫폼 Ver.</t>
  </si>
  <si>
    <t>23.25.A0.11.03</t>
  </si>
  <si>
    <t>[개발단계 과거이슈]</t>
  </si>
  <si>
    <t>간헐적으로 실시간 영상 블랙 화면 출력 재현 시퀀스 추가</t>
  </si>
  <si>
    <t>Added a sequence to intermittently reproduce real-time video black screen output.</t>
  </si>
  <si>
    <t>과거이슈 추가</t>
  </si>
  <si>
    <t>Add past issues</t>
  </si>
  <si>
    <t>DCM 연동기능</t>
  </si>
  <si>
    <t>CAN DB Ver.</t>
  </si>
  <si>
    <t>20230523_STD_DB_CAR_2021_HS_B2_v23.05.01.dbc</t>
  </si>
  <si>
    <t>LIN DB Ver.</t>
  </si>
  <si>
    <t>P-LBM_LIN_DB_A_01.ldf</t>
  </si>
  <si>
    <t>CAN사양_CANFD</t>
  </si>
  <si>
    <t>[SD카드 영향성 확인]</t>
  </si>
  <si>
    <t>SD카드 탈거 상태로 KEY OFF</t>
  </si>
  <si>
    <t>Turn off the key with the SD card removed</t>
  </si>
  <si>
    <t>주차 중 동작 감지 지원</t>
  </si>
  <si>
    <t>표시 관련 서비스</t>
  </si>
  <si>
    <t>차종</t>
  </si>
  <si>
    <t>OTA_HU기반</t>
  </si>
  <si>
    <t>이벤트</t>
  </si>
  <si>
    <t>HU 타입</t>
  </si>
  <si>
    <t>HU Ver.</t>
  </si>
  <si>
    <t>1차 제정완료</t>
  </si>
  <si>
    <t>OTA_CCU기반</t>
  </si>
  <si>
    <t>주차 전원</t>
  </si>
  <si>
    <t>H/W Ver.</t>
  </si>
  <si>
    <t>진단/OTA</t>
  </si>
  <si>
    <t>주차 중 상시 녹화 전원_보조배터리</t>
  </si>
  <si>
    <t>품번</t>
  </si>
  <si>
    <t>주차 중 상시 녹화 전원_eAGM</t>
  </si>
  <si>
    <t>커넥티드 관련 서비스</t>
  </si>
  <si>
    <t>JK1 PE RUS</t>
  </si>
  <si>
    <t>P2</t>
  </si>
  <si>
    <t>주차 중 상시 녹화 전원_LFP</t>
  </si>
  <si>
    <t>주차 중 상시 녹화</t>
  </si>
  <si>
    <t>ccIC</t>
  </si>
  <si>
    <t>JX1PE.KOR.ccNC.000.605.230831</t>
  </si>
  <si>
    <t>[주차 중 이벤트 녹화] (8): 주차 중 충격 횟수에 따른 HU 표시 문구</t>
  </si>
  <si>
    <t>주차 중 충격 횟수에 따른 HU 표시 문구 확인 추가 (ccNC기능)</t>
  </si>
  <si>
    <t>MLBM</t>
  </si>
  <si>
    <t>1.00</t>
  </si>
  <si>
    <t>Added confirmation of HU display text based on number of impacts while parked (ccNC function)</t>
  </si>
  <si>
    <t>신규작성</t>
  </si>
  <si>
    <t>주차 중 상시 녹화 전원_eAGM_PLBM</t>
  </si>
  <si>
    <t>New creation</t>
  </si>
  <si>
    <t>1G / CCU OTA</t>
  </si>
  <si>
    <t>95720-DO000</t>
  </si>
  <si>
    <t>주차 중 상시 녹화 전원_MLBM</t>
  </si>
  <si>
    <t>차량정보 저장기능</t>
  </si>
  <si>
    <t>퍼포먼스_지원</t>
  </si>
  <si>
    <t>[빌트인캠 S/W버전 시그널]</t>
  </si>
  <si>
    <t>주차 중 상시 녹화_지원</t>
  </si>
  <si>
    <t>BLTN_CAM_SWVerMinor3 추가 및 내용 수정</t>
  </si>
  <si>
    <t>Added BLTN_CAM_SWVerMinor3 and modified content</t>
  </si>
  <si>
    <t>파일 재생 및 편집</t>
  </si>
  <si>
    <t>주차 중 상시 녹화_미지원</t>
  </si>
  <si>
    <t>주차충격 알림_지원</t>
  </si>
  <si>
    <t>[보조배터리 인식] : 시그널 확인</t>
  </si>
  <si>
    <t>저장메모리 및 파일관리</t>
  </si>
  <si>
    <t>BLTN_CAM_AuxBat_Conn_State 시그널 값 확인</t>
  </si>
  <si>
    <t>Check BLTN_CAM_AuxBat_Conn_State signal value</t>
  </si>
  <si>
    <t>3세대</t>
  </si>
  <si>
    <t>DCM_연동</t>
  </si>
  <si>
    <t>DCM_연동 X</t>
  </si>
  <si>
    <t>수정</t>
  </si>
  <si>
    <t>Sleep&amp;WakeUp</t>
  </si>
  <si>
    <t>OEUK_지원</t>
  </si>
  <si>
    <t>[EthNM 메시지 동작 확인]</t>
  </si>
  <si>
    <t>이더넷 Sleep 사양 CAN 상태 참조하는 사양변경되어 전체적으로 수정</t>
  </si>
  <si>
    <t>The Ethernet Sleep specification has been modified entirely due to changes in the specification referencing CAN status.</t>
  </si>
  <si>
    <t>공차보정_지원</t>
  </si>
  <si>
    <t>내용보완</t>
  </si>
  <si>
    <t>Content supplement</t>
  </si>
  <si>
    <t>동작 성능</t>
  </si>
  <si>
    <t>No</t>
  </si>
  <si>
    <t>해당 사양 변경으로 내용 수정</t>
  </si>
  <si>
    <t>Content modified due to the change in specifications.</t>
  </si>
  <si>
    <t>사양변경</t>
  </si>
  <si>
    <t>Change of specifications</t>
  </si>
  <si>
    <t>총 TC 수</t>
  </si>
  <si>
    <t>비기능 외</t>
  </si>
  <si>
    <t>실행 
TC 수</t>
  </si>
  <si>
    <t>결과</t>
  </si>
  <si>
    <t>[ccNC와 ccNC-Lite 구분]</t>
  </si>
  <si>
    <t>ccNC 및 ccNC-Lite 구분 사양 내용 추가 (ccNC기능)</t>
  </si>
  <si>
    <t>판정</t>
  </si>
  <si>
    <t>Added specifications distinguishing ccNC and ccNC-Lite (ccNC functions)</t>
  </si>
  <si>
    <t>개선 
검증</t>
  </si>
  <si>
    <t>비고</t>
  </si>
  <si>
    <t>진단서비스 (1)</t>
  </si>
  <si>
    <t>통신 정합성</t>
  </si>
  <si>
    <t>적합</t>
  </si>
  <si>
    <t>[LHD/RHD 구분 시그널 출력여부 확인]</t>
  </si>
  <si>
    <t>LHD/RHD 구분 사양 내용 추가</t>
  </si>
  <si>
    <t>부적합</t>
  </si>
  <si>
    <t>Added LHD/RHD distinction specifications</t>
  </si>
  <si>
    <t>녹화 제어</t>
  </si>
  <si>
    <t>진단서비스 (2)</t>
  </si>
  <si>
    <t>주행 중 녹화 관련 기능</t>
  </si>
  <si>
    <t>추가 / 수정</t>
  </si>
  <si>
    <t>[LIN] BMS_INFO_01(ID:0x12)</t>
  </si>
  <si>
    <t>보조배터리 정보 시그널 내용 추가 및 수정</t>
  </si>
  <si>
    <t>Adding and modifying power bank information signal content</t>
  </si>
  <si>
    <t>진단서비스 (3)</t>
  </si>
  <si>
    <t>[LIN] BMS_INFO_02(ID:0x13)</t>
  </si>
  <si>
    <t>Fail</t>
  </si>
  <si>
    <t>Pass</t>
  </si>
  <si>
    <t>23.25.A0.11.03 #2 개선확인</t>
  </si>
  <si>
    <t>주차 중 상시 녹화 관련 기능</t>
  </si>
  <si>
    <t>[LIN] BMS_INFO_03(ID:0x14)
 : BAT_Status</t>
  </si>
  <si>
    <t>Sleep</t>
  </si>
  <si>
    <t>[BMS_OPERATION_CONTROL]
 : BAT_Discharging_Time</t>
  </si>
  <si>
    <t>보조배터리 정보 시그널 내용 추가</t>
  </si>
  <si>
    <t>Added auxiliary battery information signal content</t>
  </si>
  <si>
    <t>Wakeup</t>
  </si>
  <si>
    <t>연동 제어</t>
  </si>
  <si>
    <t>헤드 유닛 연동 기능</t>
  </si>
  <si>
    <t>[BMS_OPERATION_CONTROL]
 : Key_On_Off_Info</t>
  </si>
  <si>
    <t>Total</t>
  </si>
  <si>
    <t>진단서비스 (3) 수동검증</t>
  </si>
  <si>
    <t>BLTN_CAM Internal Error (B16B0-00)
 (Watchdog 동작여부 확인)</t>
  </si>
  <si>
    <t>보조배터리 소모 전력 및 연동 기능</t>
  </si>
  <si>
    <t>MCU 고장 시</t>
  </si>
  <si>
    <t>When the MCU fails</t>
  </si>
  <si>
    <t>MCU 고장 해제</t>
  </si>
  <si>
    <t>MCU failure unlocking</t>
  </si>
  <si>
    <t>WiFi 연결 및 모바일 앱 연동 기능</t>
  </si>
  <si>
    <t>자동화
합계</t>
  </si>
  <si>
    <t>자동화율
(목표)</t>
  </si>
  <si>
    <t>자동화율
(현재)</t>
  </si>
  <si>
    <t>CPU 고장 시</t>
  </si>
  <si>
    <t>When the CPU fails</t>
  </si>
  <si>
    <t>CPU 고장 해제</t>
  </si>
  <si>
    <t>DCM 연동 기능</t>
  </si>
  <si>
    <t>CPU failure unlocking</t>
  </si>
  <si>
    <t>G-Sensor 고장 시</t>
  </si>
  <si>
    <t>When the G-Sensor fails</t>
  </si>
  <si>
    <t>서비스 제어</t>
  </si>
  <si>
    <t>빌트인캠 상태 정보 표시 관련 기능</t>
  </si>
  <si>
    <t>G-Sensor 고장 해제</t>
  </si>
  <si>
    <t>G-Sensor Fault Removal</t>
  </si>
  <si>
    <t>[A260] Eth RDBI CAR Info 
: Type, Project Name</t>
  </si>
  <si>
    <t>CAR Type, Project Name 정보 진단 [A260]</t>
  </si>
  <si>
    <t>CAR Type, Project Name Information Diagnosis [A260]</t>
  </si>
  <si>
    <t>커넥티드 관련 빌트인캠 상태 알림 관련 기능</t>
  </si>
  <si>
    <t>Communication Control 시동조건 적용</t>
  </si>
  <si>
    <t>ENG_STAT Running 상태에서 Communication Control 요청 시 부정응답 확인</t>
  </si>
  <si>
    <t>Checking for negative responses when requesting Communication Control in ENG_STAT Running state</t>
  </si>
  <si>
    <t>[녹화영상 편집기능]</t>
  </si>
  <si>
    <t>SD메모리 초기화</t>
  </si>
  <si>
    <t>Initialize SD memory</t>
  </si>
  <si>
    <t>기타 제어</t>
  </si>
  <si>
    <t>주행 중 차량정보(메타데이터) 저장 기능</t>
  </si>
  <si>
    <t>파일재생 및 편집</t>
  </si>
  <si>
    <t>[녹화파일 프레임레이트 확인]
 : 주행 중 상시 녹화</t>
  </si>
  <si>
    <t>주행상시</t>
  </si>
  <si>
    <t>Constant driving</t>
  </si>
  <si>
    <t>녹화 영상 및 소리 재생 및 편집 기능</t>
  </si>
  <si>
    <t>주행 수동이벤트 녹화 이후</t>
  </si>
  <si>
    <t>After recording the manual driving event</t>
  </si>
  <si>
    <t>주행 충격이벤트 녹화 이후</t>
  </si>
  <si>
    <t>After recording the driving impact event</t>
  </si>
  <si>
    <t>녹화 파일 정보 및 SD 카드 사양 확인</t>
  </si>
  <si>
    <t>타임랩스 녹화 이후</t>
  </si>
  <si>
    <t>After the time-lapse recording</t>
  </si>
  <si>
    <t>주차 중 상시 녹화 이후</t>
  </si>
  <si>
    <t>After continuous recording while parked</t>
  </si>
  <si>
    <t>실시간 영상 출력, 차량 모드, 업데이트 외</t>
  </si>
  <si>
    <t>[녹화파일 프레임레이트 확인]
 : 주차 중 상시 녹화</t>
  </si>
  <si>
    <t>주차상시</t>
  </si>
  <si>
    <t>Always parking</t>
  </si>
  <si>
    <t>주차 수동이벤트 녹화 이후</t>
  </si>
  <si>
    <t>After recording the manual parking event</t>
  </si>
  <si>
    <t>주차 충격이벤트 녹화 이후</t>
  </si>
  <si>
    <t>After recording the parking impact event</t>
  </si>
  <si>
    <t>전기적 성능, 네트워크 동작 사양, 통신 정합성 외</t>
  </si>
  <si>
    <t>1. 매크로 기능 활성화</t>
  </si>
  <si>
    <t>주행 중 상시 녹화</t>
  </si>
  <si>
    <t>[타임랩스 녹화] (7) : HU 요청</t>
  </si>
  <si>
    <t>HU에서 타임랩스 시작 요청</t>
  </si>
  <si>
    <t>Request to start time-lapse in HU</t>
  </si>
  <si>
    <t>진단 서비스</t>
  </si>
  <si>
    <t>HU에서 타임랩스 종료 요청</t>
  </si>
  <si>
    <t>고장진단, I/O Control 및 ERT기능</t>
  </si>
  <si>
    <t>Request to end time-lapse in HU</t>
  </si>
  <si>
    <t>2. 매크로 기능 사용하기</t>
  </si>
  <si>
    <t>HU에서시작 후 롱키로 종료 시</t>
  </si>
  <si>
    <t>When ending with a long press after starting in HU</t>
  </si>
  <si>
    <t>ECU Identification 외</t>
  </si>
  <si>
    <t>롱키로 시작 후 HU에서 종료 시</t>
  </si>
  <si>
    <t>When starting with a long key and ending at HU</t>
  </si>
  <si>
    <t>3. 매크로 함수 수정</t>
  </si>
  <si>
    <t>송부용으로 만들기 : 송부본 만들 시 사용되는 각 함수 포함</t>
  </si>
  <si>
    <t>표지에있는매크로버튼 : 송부용_만들기 / 선택한사양_제외하기 / 자동화_풀검증 / 자동화_기본 검증</t>
  </si>
  <si>
    <t>※ [송부용으로 만들기] 모듈에서 함수 추가 시에는 [표지에있는매크로버튼] 모듈에서 [송부용_만들기] 함수에서 Call 명령어로 함수 불러와야함</t>
  </si>
  <si>
    <t>[주행 중 이벤트 스위치 녹화] (2) : HU 요청</t>
  </si>
  <si>
    <t>HU에서 이벤트 녹화 요청</t>
  </si>
  <si>
    <t>Request event recording at HU</t>
  </si>
  <si>
    <t>Session, Communication Control 외</t>
  </si>
  <si>
    <t>빌트인 캠 작동 중 팝업/OSD 알림</t>
  </si>
  <si>
    <t>SD카드 탈거 요청</t>
  </si>
  <si>
    <t>Request to remove SD card</t>
  </si>
  <si>
    <t>전기적성능</t>
  </si>
  <si>
    <t>[소비전력 측정] 
: 주차 중 상시 녹화 및 Power OFF 암전류</t>
  </si>
  <si>
    <t>Sleep &amp; Wakeup</t>
  </si>
  <si>
    <t>주차 중 상시 녹화 중 보조배터리 소비전력</t>
  </si>
  <si>
    <t>기능 동작 별 Sleep 진입 확인</t>
  </si>
  <si>
    <t>Auxiliary battery power consumption during continuous recording while parked</t>
  </si>
  <si>
    <t>주차 중 상시 녹화 중  보조배터리 소비전력(통신 Alive상태)</t>
  </si>
  <si>
    <t>Auxiliary battery power consumption during continuous recording while parked (communication alive status)</t>
  </si>
  <si>
    <t>기능 동작 별 Wakeup 및 Sleep 재진입 확인</t>
  </si>
  <si>
    <t>전체</t>
  </si>
  <si>
    <t>전체적으로 수정</t>
  </si>
  <si>
    <t>Overall revision</t>
  </si>
  <si>
    <t>[F187], [F18B], [F193], [F1A0], [F1A1], [F1B0], [F1B1] DID 명칭 변경</t>
  </si>
  <si>
    <t>진단 DID 명칭 변경</t>
  </si>
  <si>
    <t>Change of Diagnostic DID Name</t>
  </si>
  <si>
    <t>[F18C], [F197] 추가</t>
  </si>
  <si>
    <t>[F18C] Serial Number, [F197] System Name 신규 DID 추가</t>
  </si>
  <si>
    <t>[F18C] Serial Number, [F197] System Name Add New DID</t>
  </si>
  <si>
    <t>사양추가</t>
  </si>
  <si>
    <t>Add specifications</t>
  </si>
  <si>
    <t>■ 부적합 개선 항목
  1. 
  2. 
■ 부적합 현황
  1.
  2.
■ 미검증 항목
  1.
  2.
※ 지역별 사양
  1. 내수 - 
  2. 북미 - 
  3. 유럽 -</t>
  </si>
  <si>
    <t>[주차 중 이벤트 녹화] (5)</t>
  </si>
  <si>
    <t>Balarm_BglrAlrmCurrentSta 시그널 예외조건 추가</t>
  </si>
  <si>
    <t>Added Balarm_BglrAlrmCurrentSta signal exception condition</t>
  </si>
  <si>
    <t>주행정보 저장기능</t>
  </si>
  <si>
    <t>주행정보를 영상에 OSD 기록하던 사양이 삭제되고 ccNC에서 표출하게 바뀜</t>
  </si>
  <si>
    <t>관련해서 약간 수정</t>
  </si>
  <si>
    <t>Slight corrections regarding this</t>
  </si>
  <si>
    <t>1. 엑셀 시트 이름/띄어쓰기 변경 하지 말것</t>
  </si>
  <si>
    <t>※ 엑셀 시트 이름/띄어쓰기 OR 시트 추가 시에는 매크로 수정 필요</t>
  </si>
  <si>
    <t>2. 열 삭제/추가 변경하지 말 것</t>
  </si>
  <si>
    <t>※ 변경 시, 매크로 수정 필요</t>
  </si>
  <si>
    <t>3. 2행에 있는 이름/띄어쓰기 변경 하지 말것</t>
  </si>
  <si>
    <t>※ 변경 시, 매크로 수정필요</t>
  </si>
  <si>
    <t>&lt;&lt;신규 테스트 케이스 작성 주의 사항&gt;&gt;</t>
  </si>
  <si>
    <t>신규 차종 필터 추가</t>
  </si>
  <si>
    <t>Added filters for new car models</t>
  </si>
  <si>
    <t>1. 기존의 작성된 TC ID는 수정하지 말 것</t>
  </si>
  <si>
    <t>※ 추적성 꺠짐 (ALM)</t>
  </si>
  <si>
    <t>2. B1에 현재 작성된 TC ID 중 제일 큰 값 확인할 수 있으며, 해당 값 보다 증가하여 TC ID 부여할 것</t>
  </si>
  <si>
    <t>3. Step 비어있는 값 없도록 확인할 것</t>
  </si>
  <si>
    <t>4. 사양 구분 확인 할것</t>
  </si>
  <si>
    <t>※ 신규 사양 구분 카테고리면 매크로 실행 탭에서 수정할 것</t>
  </si>
  <si>
    <t>보관함 용량 gui 확인</t>
  </si>
  <si>
    <t>[ERT 테스트]</t>
  </si>
  <si>
    <t>[기타 FPS 확인] : 실시간 영상, AR Nav</t>
  </si>
  <si>
    <t>실시간 영상, AR Nav 프레임 누락 확인</t>
  </si>
  <si>
    <t>Real-time video, AR Nav frame missing verification</t>
  </si>
  <si>
    <t>[주차 중 상시 녹화 동작 전압 확인]</t>
  </si>
  <si>
    <t>저/과전압 상태에서 주차 중 상시 녹화 동작 확인 내용 추가</t>
  </si>
  <si>
    <t>Added details confirming continuous recording operation during parking under low/overvoltage conditions.</t>
  </si>
  <si>
    <t>[이벤트 및 타임랩스 녹화 동작 전압 확인]</t>
  </si>
  <si>
    <t>저/과전압 상태에서 이벤트 및 타임랩스 녹화 동작 확인 내용 추가</t>
  </si>
  <si>
    <t>Added details verifying event and time-lapse recording operation under low/overvoltage conditions.</t>
  </si>
  <si>
    <t>RDBI 관련항목 추가</t>
  </si>
  <si>
    <t>보완</t>
  </si>
  <si>
    <t>[LVDS 출력모드 시그널] BLTN_CAM_LVDS_Mode_State</t>
  </si>
  <si>
    <t>빌트인캠 모드 ↔ AR네비 영상출력 반복</t>
  </si>
  <si>
    <t>Built-in Cam Mode ↔ AR Navigation Video Output Repeat</t>
  </si>
  <si>
    <t>실차 발생 부적합 내용보완</t>
  </si>
  <si>
    <t>Supplementing details regarding actual vehicle non-conformity</t>
  </si>
  <si>
    <t>저장 메모리 및 파일관리</t>
  </si>
  <si>
    <t>SD카드 사양 변경건</t>
  </si>
  <si>
    <t>SD카드 용량에 따른 녹화 진행 조건</t>
  </si>
  <si>
    <t>Recording conditions based on SD card capacity</t>
  </si>
  <si>
    <t>SD카드 자동 초기화 안하는지 확인</t>
  </si>
  <si>
    <t>Check if the SD card is not automatically initialized</t>
  </si>
  <si>
    <t>SD카드 마운트 해제</t>
  </si>
  <si>
    <t>Unmount SD card</t>
  </si>
  <si>
    <t>문닫음 필터링 신호 차종에 따라 다른 신호 참조</t>
  </si>
  <si>
    <t>SBCM 신호 미수신 시</t>
  </si>
  <si>
    <t>When SBCM signal is not received</t>
  </si>
  <si>
    <t>SBCM 신호 수신 시</t>
  </si>
  <si>
    <t>When receiving SBCM signal</t>
  </si>
  <si>
    <t>[주행 중 상시 녹화] (1)
 : 기본확인</t>
  </si>
  <si>
    <t>AVN mode 에서 녹화동작 확인(IGN 전원)
 - 판정조건 추가(녹화시그널 지연시간 확인)</t>
  </si>
  <si>
    <t>Verify recording operation in AVN mode (IGN power)
- Add judgment condition (check recording signal delay time)</t>
  </si>
  <si>
    <t>English Translation</t>
  </si>
  <si>
    <t>[주차 중 상시 녹화] (1)
 : 기본확인</t>
  </si>
  <si>
    <t>[악의조건] ACC&amp;IGN 빠르게 ON/OFF 20회 반복 후 OFF</t>
  </si>
  <si>
    <t>[Conditions of Evil] ACC&amp;IGN Quickly turn ON/OFF 20 times, then OFF</t>
  </si>
  <si>
    <t>ID</t>
  </si>
  <si>
    <t>[주차 중 이벤트 녹화] (4) : 이벤트 알림(문자알림) 1</t>
  </si>
  <si>
    <t>문자알림기능 설정 ON 상태, 이벤트 녹화시간 변경 주차 이벤트 연속 인가</t>
  </si>
  <si>
    <t>Test method</t>
  </si>
  <si>
    <t>Text notification setting ON, change event recording time, enable continuous weekly events</t>
  </si>
  <si>
    <t>TC design method</t>
  </si>
  <si>
    <t>Verification items</t>
  </si>
  <si>
    <t>detail</t>
  </si>
  <si>
    <t>Precondition</t>
  </si>
  <si>
    <t>Step</t>
  </si>
  <si>
    <t>Execution Procedure</t>
  </si>
  <si>
    <t>Expected value</t>
  </si>
  <si>
    <t>측정값</t>
  </si>
  <si>
    <t>매뉴얼 기본</t>
  </si>
  <si>
    <t>자동화 기본</t>
  </si>
  <si>
    <t>자동화 반영</t>
  </si>
  <si>
    <t>[SD카드 잭 유닛] : 인디케이터 출력</t>
  </si>
  <si>
    <t>과거차문제</t>
  </si>
  <si>
    <t>SD카드 잭 유닛 인디케이터 출력 확인</t>
  </si>
  <si>
    <t>Check SD card jack unit indicator output</t>
  </si>
  <si>
    <t>[BLTN_CAM-기능-001] 주행 중 상시 녹화</t>
  </si>
  <si>
    <t>[사용자프로필 설정] : First Run Setup - 5</t>
  </si>
  <si>
    <t>FRS 신규 사양 추가</t>
  </si>
  <si>
    <t>New FRS specifications added</t>
  </si>
  <si>
    <t>[주차 중 상시 녹화] : 주차상시/스위치이벤트/충격이벤트 동시 발생</t>
  </si>
  <si>
    <t>주차 중 상시 녹화 중 동시에 다른 영상 녹화 시 영향성 확인</t>
  </si>
  <si>
    <t>Checking the impact of simultaneous recording of other videos while continuous recording is in progress during parking</t>
  </si>
  <si>
    <t>OWD_001</t>
  </si>
  <si>
    <t>▪ Requirement-based test</t>
  </si>
  <si>
    <t>[HU 문구 표시 확인]</t>
  </si>
  <si>
    <t>▪ Requirements Analysis</t>
  </si>
  <si>
    <t>HU 팝업 문구 확인 내용 추가</t>
  </si>
  <si>
    <t>Added confirmation content to HU popup message</t>
  </si>
  <si>
    <t>[Continuous recording while driving] - (1)</t>
  </si>
  <si>
    <t>Check default values ​​for continuous recording settings while driving</t>
  </si>
  <si>
    <t>▪ Built-in Cam Boot Complete
▪ BLTN_CAM_State = 0x0 (BLTN_CAM Valid)
▪ BLTN_CAM_SD_Card_State = 0x0 (Good)
▪ Associated Controller CAN/Ethernet Communication Enabled
▪ Power: Key On
▪ Voltage: 12V</t>
  </si>
  <si>
    <t>▪ ICU_PowerAutoCutModSta = 0x0(Factory mode) → 0x2(Customer mode)
※ Automatically deletes all videos and resets settings when changing from Factory Mode/Transport (Dealer) Mode to Customer Mode</t>
  </si>
  <si>
    <t>▪ BLTN_CAM_RecSet_OWD = 0x1(Off)</t>
  </si>
  <si>
    <t>[영상 저장 사양 확인] (1) ~ (5)</t>
  </si>
  <si>
    <t>영상 별 저장 사양 확인 내용 추가</t>
  </si>
  <si>
    <t>Added details on checking storage specifications per video</t>
  </si>
  <si>
    <t>[메시지 별 시그널 출력여부 확인] : HU_BLTN_CAM_E_00</t>
  </si>
  <si>
    <t>시그널 동작 여부 확인 내용 추가</t>
  </si>
  <si>
    <t>Added content to check signal operation status</t>
  </si>
  <si>
    <t>O</t>
  </si>
  <si>
    <t>X</t>
  </si>
  <si>
    <t>01_OWD_001,
01_OWD_002</t>
  </si>
  <si>
    <t>▪ [ccNC Settings] - [General] - [Initialization] - [Full System Initialization]</t>
  </si>
  <si>
    <t>[보조배터리 전원 전환조건]</t>
  </si>
  <si>
    <t>주행(ACC)</t>
  </si>
  <si>
    <t>Driving (ACC)</t>
  </si>
  <si>
    <t>▪ First Run Setup (FRS) completed in HU
(BLTN_CAM_Rec_OWD_NvalueSet / BLTN_CAM_Rec_DEV_NvalueSet / BLTN_CAM_Rec_OWP_NvalueSet / BLTN_CAM_Rec_PEV_NvalueSet = 0x2 (On) transmitted)</t>
  </si>
  <si>
    <t>▪ Domestic/Japan/North America/Russia/Middle East
BLTN_CAM_RecSet_OWD = 0x2(On) : Apply FRS
▪ Europe
BLTN_CAM_RecSet_OWD = 0x1(Off) : Initial value</t>
  </si>
  <si>
    <t>주행(IGN)</t>
  </si>
  <si>
    <t>Driving (IGN)</t>
  </si>
  <si>
    <t>▪ Domestic/Japan/North America/Russia/Middle East
BLTN_CAM_RecSet_OWD = 0x2(On)
: The default recording setting is On when initialized after FRS setup operation
▪ Europe
BLTN_CAM_RecSet_OWD = 0x1(Off)
: The default recording setting is Off when initialized after FRS setup operation</t>
  </si>
  <si>
    <t>주차(네트워크 슬립 이전)</t>
  </si>
  <si>
    <t>Parking (before network sleep)</t>
  </si>
  <si>
    <t>OWD_002</t>
  </si>
  <si>
    <t>주차(네트워크 슬립 이후)</t>
  </si>
  <si>
    <t>Parking (after network sleep)</t>
  </si>
  <si>
    <t>[Continuous Recording While Driving] - (2)</t>
  </si>
  <si>
    <t>Confirmation that continuous recording while driving does not operate in BLTN_CAM mode</t>
  </si>
  <si>
    <t>▪ Built-in Cam Boot Complete
▪ BLTN_CAM_State = 0x0 (BLTN_CAM Valid)
▪ BLTN_CAM_SD_Card_State = 0x0 (Good)
▪ Associated Controller CAN/Ethernet Communication Enabled
▪ Power: Key On
▪ Voltage: 12V
▪ Setting: Continuous Recording While Driving ON</t>
  </si>
  <si>
    <t>▪HU_BLTN_CAM_UI_Mode = 0x1 (BLTN_CAM mode)
▪ Check recording status signal</t>
  </si>
  <si>
    <t>주차(네트워크 슬립 상태에서 Wake up 시)</t>
  </si>
  <si>
    <t>▪ BLTN_CAM_HU_UI_Mode = 0x1 (BLTN_CAM mode)
 ▪ BLTN_CAM_RecSta_OWD = 0x0(Off)</t>
  </si>
  <si>
    <t>Parking (when waking up from network sleep state)</t>
  </si>
  <si>
    <t>00_1CHK_215</t>
  </si>
  <si>
    <t>01_OWD_003</t>
  </si>
  <si>
    <t>[이벤트스위치 및 인디케이터] 
: 스위치 전압</t>
  </si>
  <si>
    <t>이벤트 스위치 전압 확인</t>
  </si>
  <si>
    <t>Check event switch voltage</t>
  </si>
  <si>
    <t>이벤트 스위치 인디케이터 출력전압 확인</t>
  </si>
  <si>
    <t>Check event switch indicator output voltage</t>
  </si>
  <si>
    <t>▪ Check front/rear camera indicator</t>
  </si>
  <si>
    <t>▪Camera Indicator (Blink Cycle/Duty Ratio/Hold Time)
- Off/-/Hold</t>
  </si>
  <si>
    <t>[카메라 영상 미입력 시]</t>
  </si>
  <si>
    <t>△</t>
  </si>
  <si>
    <t>전방카메라 탈거, 주행 중 상시 녹화 + 타임랩스 + 수동/충격 이벤트</t>
  </si>
  <si>
    <t>Front camera removed, continuous recording while driving + time-lapse + manual/impact events</t>
  </si>
  <si>
    <t>▪ Check event switch indicator</t>
  </si>
  <si>
    <t>▪Event Switch Indicator (Blink Cycle/Duty Ratio/Hold Time)
- Off/-/Hold</t>
  </si>
  <si>
    <t>후방카메라 탈거, 주행 중 상시 녹화 + 타임랩스 + 수동/충격 이벤트</t>
  </si>
  <si>
    <t>Rear camera removal, continuous recording while driving + time-lapse + manual/impact events</t>
  </si>
  <si>
    <t>OWD_052</t>
  </si>
  <si>
    <t>전/후방카메라 탈거, 주행 중 상시 녹화 + 타임랩스 + 수동/충격 이벤트</t>
  </si>
  <si>
    <t>Front/Rear Camera Removal, Continuous Recording While Driving + Time-lapse + Manual/Impact Events</t>
  </si>
  <si>
    <t>Confirmation that continuous recording while driving does not work in Engineer mode</t>
  </si>
  <si>
    <t>▪ BLTN_CAM_LVDS_Mode_Cmd = 0x2 (Engineer mode)
▪ Check recording status signal</t>
  </si>
  <si>
    <t>▪ BLTN_CAM_LVDS_Mode_State = 0X2 (Engineer mode)  
 ▪ BLTN_CAM_RecSta_OWD = 0x0(Off)</t>
  </si>
  <si>
    <t>00_1CHK_216</t>
  </si>
  <si>
    <t>01_OWD_004</t>
  </si>
  <si>
    <t>전방카메라 탈거, 주차 중 상시 녹화 + 타임랩스 + 수동/충격 이벤트</t>
  </si>
  <si>
    <t>Front camera removed, continuous recording while parked + time-lapse + manual/impact events</t>
  </si>
  <si>
    <t>후방카메라 탈거, 주차 중 상시 녹화 + 타임랩스 + 수동/충격 이벤트</t>
  </si>
  <si>
    <t>Rearview camera removal, continuous recording while parked + time-lapse + manual/impact events</t>
  </si>
  <si>
    <t>전/후방카메라 탈거, 주차 중 상시 녹화 + 타임랩스 + 수동/충격 이벤트</t>
  </si>
  <si>
    <t>Front/Rear Camera Removal, Continuous Recording While Parked + Time-lapse + Manual/Impact Events</t>
  </si>
  <si>
    <t>OWD_053</t>
  </si>
  <si>
    <t>[주행 중 상시 녹화] (1)</t>
  </si>
  <si>
    <t>FRS 기능 관련 테스트케이스 수정(녹화설정 초기 값)</t>
  </si>
  <si>
    <t>Modification of test cases related to FRS function (initial recording settings)</t>
  </si>
  <si>
    <t>Check recording operation in HU mode (IGN power)</t>
  </si>
  <si>
    <t>▪ Built-in Cam Boot Complete
▪ BLTN_CAM_State = 0x0 (BLTN_CAM Valid)
▪ BLTN_CAM_SD_Card_State = 0x0 (Good)
▪ Associated Controller CAN/Ethernet Communication Enabled
▪ Power: ACC OFF, IGN ON
▪ Voltage: 12V
▪ Setting: Continuous Recording While Driving ON</t>
  </si>
  <si>
    <t>▪ Switch HU screen
▪ Check recording status signal</t>
  </si>
  <si>
    <t>▪ BLTN_CAM_RecSta_OWD = 0x1(Recoreding)
※ The signal delay between the actual recording time and the actual recording time will be 1 second.</t>
  </si>
  <si>
    <t>[주차 중 상시 녹화] (1)</t>
  </si>
  <si>
    <t>00_1CHK_217</t>
  </si>
  <si>
    <t>01_OWD_005</t>
  </si>
  <si>
    <t>[IGN 전원입력] 
: IGN 인식전압(4V/6V)</t>
  </si>
  <si>
    <t>▪ Check the time taken to start recording
(In Built-in Cam mode, the time is measured by the stopwatch as soon as the HOME button is pressed, and recorded as the time captured in the recording file)</t>
  </si>
  <si>
    <t>엔진 러닝 상태로 IGN ON 인식(ICE)</t>
  </si>
  <si>
    <t>▪ Recording starts within 4 seconds of exiting Built-in Cam mode</t>
  </si>
  <si>
    <t>Recognize IGN ON in engine running state (ICE)</t>
  </si>
  <si>
    <t>▪ Camera Indicator (Blink Cycle/Duty Ratio/Hold Time)
- 0.5Hz/50%/Hold</t>
  </si>
  <si>
    <t>엔진 러닝 상태로 IGN ON 인식(EV)</t>
  </si>
  <si>
    <t>IGN ON recognition in engine running state (EV)</t>
  </si>
  <si>
    <t>▪Event Switch Indicator (Blink Cycle/Duty Ratio/Hold Time)
- On/100%/Hold</t>
  </si>
  <si>
    <t>엔진 러닝 상태로 IGN ON 인식(HEV)</t>
  </si>
  <si>
    <t>IGN ON recognition in engine running state (HEV)</t>
  </si>
  <si>
    <t>OWD_054</t>
  </si>
  <si>
    <t>Check recording operation in HU mode (ACC power)</t>
  </si>
  <si>
    <t>▪ Built-in Cam Boot Complete
▪ BLTN_CAM_State = 0x0 (BLTN_CAM Valid)
▪ BLTN_CAM_SD_Card_State = 0x0 (Good)
▪ Associated Controller CAN/Ethernet Communication Enabled
▪ Power: ACC ON, IGN OFF
▪ Voltage: 12V
▪ Setting: Continuous Recording While Driving ON</t>
  </si>
  <si>
    <t>▪ Enter Built-in Cam Mode, stop recording, and exit.
▪ Check recording status signal.</t>
  </si>
  <si>
    <t>▪ BLTN_CAM_RecSta_OWD = 0x1(Recoreding)</t>
  </si>
  <si>
    <t>AR네비 영상출력 확인(KEY OFF 후 Sleep 이전)</t>
  </si>
  <si>
    <t>Check AR navigation video output (before Sleep after KEY OFF)</t>
  </si>
  <si>
    <t>00_1CHK_218</t>
  </si>
  <si>
    <t>01_OWD_006</t>
  </si>
  <si>
    <t>[DB 정보가 없을 경우] (SD카드 교체시)</t>
  </si>
  <si>
    <t>파일 리스트 정보는 제공하나 메테데이터는 미제공됨</t>
  </si>
  <si>
    <t>File list information is provided, but metadata is not.</t>
  </si>
  <si>
    <t>상시녹화 그룹은 2시간 단위로 그룹화 됨</t>
  </si>
  <si>
    <t>Continuous recording groups are grouped into 2-hour units.</t>
  </si>
  <si>
    <t>OWD_034</t>
  </si>
  <si>
    <t>[Performance Recording] - (1)</t>
  </si>
  <si>
    <t>Check Performance Recording Signal Initial Value</t>
  </si>
  <si>
    <t>▪ ICUPowerAutoCutMode = 0x0(Factory mode) → 0x2(Customer mode)
▪ Built-in Cam Main Screen
▪ [ccNC Settings] - [General] - [Reset] - [Delete Guest Profile / Reset System]
- Check Default Values</t>
  </si>
  <si>
    <t>▪ BLTN_CAM_RecSta_BPR = 0x1(Off)</t>
  </si>
  <si>
    <t>[주행시험]</t>
  </si>
  <si>
    <t>GPS 위치 - 네비표시 정합성 확인</t>
  </si>
  <si>
    <t>GPS Location - Check Navigation Display Consistency</t>
  </si>
  <si>
    <t>OWD_035</t>
  </si>
  <si>
    <t>[Performance Recording] - (2)</t>
  </si>
  <si>
    <t>Verify performance recording operation in N mode</t>
  </si>
  <si>
    <t>▪HU_BLTN_CAM_UI_Mode = 0x1 (BLTN_CAM mode)
▪ Enter N mode within HU
▪ Touch "REC" on N Race Cam to start recording
▪ Check performance recording status signal</t>
  </si>
  <si>
    <t>▪ BLTN_CAM_HU_UI_Mode = 0x0 (HU UI mode) 
 ▪ BLTN_CAM_RecSta_BPR = 0x1 (Recording)</t>
  </si>
  <si>
    <t>GPS 위치 - 네비표시 정합성 확인(충격인가)</t>
  </si>
  <si>
    <t>GPS Location - Check navigation display consistency (Is it an impact?)</t>
  </si>
  <si>
    <t>표지</t>
  </si>
  <si>
    <t>표지 변경</t>
  </si>
  <si>
    <t>Change cover</t>
  </si>
  <si>
    <t>▪ Event Switch Indicator (Blink Cycle/Duty Ratio/Hold Time)
- On/-/Hold</t>
  </si>
  <si>
    <t>AR네비 와이퍼 동작 확인(Motion Detect ON/OFF)</t>
  </si>
  <si>
    <t>▪ Enter Performance Options
▪ Check the recording status of the N Race Cam "REC" button among the items</t>
  </si>
  <si>
    <t>관련 TC 신규로 추가</t>
  </si>
  <si>
    <t>▪ Performance recording proceeds without interruption
(Recording count confirmed and recording indicator red confirmed)</t>
  </si>
  <si>
    <t>Newly added related TC</t>
  </si>
  <si>
    <t>▪ Touch the N Race Cam "File" button among the items</t>
  </si>
  <si>
    <t>▪ BLTN_CAM_RecSta_BPR = 0x0 (Off)
▪ Move to Built-in Cam Video Save List</t>
  </si>
  <si>
    <t>▪ Camera Indicator (Flash Cycle/Duty Ratio/Hold Time)
- Off/-/Hold</t>
  </si>
  <si>
    <t>[SD카드 슬롯 유닛 조명] 
: Type1(외부 비노출)</t>
  </si>
  <si>
    <t>(사양변경) 원격시동 상태에서 SD슬롯 LED On (TC_10078)</t>
  </si>
  <si>
    <t>(Specification Change) SD Slot LED On in Remote Start Mode (TC_10078)</t>
  </si>
  <si>
    <t>▪ Event Switch Indicator (Blink Cycle/Duty Ratio/Hold Time)
- On/100%/Hold</t>
  </si>
  <si>
    <t>OWD_055</t>
  </si>
  <si>
    <t>[주행 중 상시 녹화] (2)
 : 상세사항
 - 주행상시/스위치이벤트/충격이벤트/타임랩스 동시발생
 - 입력전압 변화</t>
  </si>
  <si>
    <t>ACC On 전원에서 주행 중 상시 녹화 중 IGN On</t>
  </si>
  <si>
    <t>Verify recording operation in HU mode</t>
  </si>
  <si>
    <t>IGN On while recording continuously while driving with ACC On power</t>
  </si>
  <si>
    <t>▪HU_BLTN_CAM_UI_Mode = 0x1 (BLTN_CAM mode)
▪ Enter N Mode within HU
▪ Touch "REC" on N Race Cam to start recording
▪ Switch from N Mode to HU screen
▪ Check recording status signal</t>
  </si>
  <si>
    <t>▪BLTN_CAM_HU_UI_Mode = 0x0 (HU UI mode)  
▪ BLTN_CAM_RecSta_BPR = 0x1 (Recording)</t>
  </si>
  <si>
    <t>ACC On 전원에서 동시녹화 중 IGN On</t>
  </si>
  <si>
    <t>IGN On during simultaneous recording with ACC On power</t>
  </si>
  <si>
    <t>IGN On 전원에서 주행 중 상시 녹화 중 ACC On</t>
  </si>
  <si>
    <t>ACC On while recording continuously while driving with IGN On power</t>
  </si>
  <si>
    <t>IGN On 전원에서 동시녹화 중 ACC On</t>
  </si>
  <si>
    <t>ACC On while simultaneous recording on IGN On power</t>
  </si>
  <si>
    <t>▪ Check the indicator on the display</t>
  </si>
  <si>
    <t>▪ Indicator displayed during recording</t>
  </si>
  <si>
    <t>전체 B+리셋 후 실시간 영상 출력 오류</t>
  </si>
  <si>
    <t>Real-time video output error after full B+ reset</t>
  </si>
  <si>
    <t>OWD_056</t>
  </si>
  <si>
    <t>Confirmation of non-operation of performance recording in BLTN_CAM mode</t>
  </si>
  <si>
    <t>빌트인 캠 진입 중 전방카메라 탈착시 실시간 영상 출력 오류</t>
  </si>
  <si>
    <t>Real-time video output error when detaching the front camera while the built-in cam is engaged</t>
  </si>
  <si>
    <t>▪HU_BLTN_CAM_UI_Mode = 0x1 (BLTN_CAM mode)
▪ Enter N mode within HU
▪ Touch "REC" to start recording on N Race Cam
▪ Enter Built-in Cam
▪ Check recording status signal</t>
  </si>
  <si>
    <t>▪ BLTN_CAM_HU_UI_Mode = 0x0 (HU UI mode)  
▪ BLTN_CAM_RecSta_BPR = 0x0 (Off)</t>
  </si>
  <si>
    <t>DLT 로그 취득 후 개발자 모드 이탈 불가</t>
  </si>
  <si>
    <t>Cannot exit developer mode after acquiring DLT logs</t>
  </si>
  <si>
    <t>▪ Camera Indicator (Blink Cycle/Duty Ratio/Hold Time)
- Off/-/Hold</t>
  </si>
  <si>
    <t>[빌트인 캠 화면 모드] (4)
 : 전원상태</t>
  </si>
  <si>
    <t>KEY ON/OFF 반복 20회</t>
  </si>
  <si>
    <t>Repeat KEY ON/OFF 20 times</t>
  </si>
  <si>
    <t>▪ Event Switch Indicator (Blink Cycle/Duty Ratio/Hold Time)
- Off/-/Hold</t>
  </si>
  <si>
    <t>실시간 화면 출력 중 KEY ON/OFF 반복 20회</t>
  </si>
  <si>
    <t>Repeat KEY ON/OFF 20 times while displaying the screen in real-time</t>
  </si>
  <si>
    <t>▪ Indicator not showing recording</t>
  </si>
  <si>
    <t>SD카드 탈착</t>
  </si>
  <si>
    <t>주행상시 녹화 중 SD카드 빠르게 탈착</t>
  </si>
  <si>
    <t>Quickly remove and insert the SD card while recording continuously while driving</t>
  </si>
  <si>
    <t>OWD_003</t>
  </si>
  <si>
    <t>[Continuous Recording While Driving] - (3)</t>
  </si>
  <si>
    <t>Verify that the continuous recording setting is ON while driving.</t>
  </si>
  <si>
    <t>주행 이벤트 녹화 중 SD카드 빠르게 탈착</t>
  </si>
  <si>
    <t>Quickly remove and insert the SD card while recording driving events.</t>
  </si>
  <si>
    <t>▪ 3-Minute Standby
▪ Built-in Cam Main Screen
▪ [Always On While Driving] Check Storage Box</t>
  </si>
  <si>
    <t>▪ No black thumbnails in the video list
▪ Displayed in the video list by the start time of continuous recording while driving
▪ Three videos (Front + Rear 60 sec) combined and displayed as a single group in the HU</t>
  </si>
  <si>
    <t>주행/주차 수동이벤트 녹화 중 SD카드 빠르게 탈착</t>
  </si>
  <si>
    <t>Quickly insert and remove the SD card while recording manual driving/parking events.</t>
  </si>
  <si>
    <t>▪ Playback of recording files generated in HU</t>
  </si>
  <si>
    <t>[BLTN_CAM-기능-005] 주차 상시 녹화</t>
  </si>
  <si>
    <t>주차상시 녹화 중 SD카드 빠르게 탈착</t>
  </si>
  <si>
    <t>▪ No video glitches, green screens, black screens, or noise</t>
  </si>
  <si>
    <t>Quickly insert and remove the SD card while recording continuously in parking mode</t>
  </si>
  <si>
    <t>주차 이벤트 녹화 중 SD카드 빠르게 탈착</t>
  </si>
  <si>
    <t>Quickly insert and remove the SD card while recording a parking event.</t>
  </si>
  <si>
    <t>▪ Check left and right sides of the generated recording file video</t>
  </si>
  <si>
    <t>OWP_001</t>
  </si>
  <si>
    <t>▪ No horizontal flip of the video</t>
  </si>
  <si>
    <t>타임랩스 녹화 시작하고 5분 경과 후 탈착</t>
  </si>
  <si>
    <t>Detach 5 minutes after starting time-lapse recording.</t>
  </si>
  <si>
    <t>[Continuous recording while parked]</t>
  </si>
  <si>
    <t>Check default values ​​for continuous recording settings while parked</t>
  </si>
  <si>
    <t>OWD_057</t>
  </si>
  <si>
    <t>▪ Requirement-based test
▪Test derived from field experience</t>
  </si>
  <si>
    <t>▪ Built-in Cam Boot Complete
▪ BLTN_CAM_State = 0x0 (BLTN_CAM Valid)
▪ BLTN_CAM_SD_Card_State = 0x0 (Good)
▪ Associated Controller CAN/Ethernet Communication Enabled
▪ Power: Key ON
▪ Voltage: 12V</t>
  </si>
  <si>
    <t>▪ Requirements Analysis
▪Field Experience-based Testing</t>
  </si>
  <si>
    <t>Check for abnormalities while maintaining continuous recording for 5 minutes or more during driving</t>
  </si>
  <si>
    <t>▪ ICU_PowerAutoCutModSta = 0x0(Factory mode) → 0x2(Customer mode)
※ Automatically deletes all videos and resets settings when changing from Factory Mode/Dealer Mode to Customer Mode</t>
  </si>
  <si>
    <t>▪ Check default settings after factory reset
- Domestic/Japan: Always-on recording while parked OFF, Event recording while parked OFF, Event notification while parked ON
- Europe: Always-on recording while parked Default, Event recording while parked OFF, Event notification while parked OFF
- Middle East/North America/Russia: Always-on recording while parked OFF, Event recording while parked OFF, Event notification while parked Default
※ Exception: Always-on recording while parked / Event recording while parked applied to JG1 RUS</t>
  </si>
  <si>
    <t>Key On 후 SD카드 즉시 탈거 후 진입 시도</t>
  </si>
  <si>
    <t>▪ Continuous recording while driving
▪ BLTN_CAM_RecSta_OWD signal monitoring for 5 minutes</t>
  </si>
  <si>
    <t>After turning on the key, immediately remove the SD card and attempt to enter.</t>
  </si>
  <si>
    <t>▪ Maintain BLTN_CAM_RecSta_OWD = 0x1 (Recording)</t>
  </si>
  <si>
    <t>01_OWD_072</t>
  </si>
  <si>
    <t>Key ON 후 SD카드 즉시 삽입 후 진입 시도</t>
  </si>
  <si>
    <t>Insert the SD card immediately after turning the key on and attempt to enter.</t>
  </si>
  <si>
    <t>OWD_058</t>
  </si>
  <si>
    <t>02_OWP_001,
02_OWP_002,
02_OWP_072</t>
  </si>
  <si>
    <t>Verify operation of the continuous recording setting OFF while driving</t>
  </si>
  <si>
    <t>▪ Built-in Cam Main Screen
▪ [Settings] - [Recording] - [Recording While Driving] - Continuous Recording Setting Off</t>
  </si>
  <si>
    <t>▪ Domestic/Japan/North America: Continuous Recording while parked OFF, Event Recording while parked OFF, Event Notification while parked ON
▪ Europe: Continuous Recording while parked Default, Event Recording while parked OFF, Event Notification while parked OFF
▪ Russia/Middle East: Continuous Recording while parked OFF, Event Recording while parked OFF, Event Notification while parked Default
※ Continuous Recording while parked and Event Recording while parked are applied as an exception for JG1 RUS</t>
  </si>
  <si>
    <t>SD카드 탈착 2~3회 반복 후 Key Off</t>
  </si>
  <si>
    <t>Remove and insert the SD card 2 to 3 times, then turn off the key.</t>
  </si>
  <si>
    <t>00_1CHK_220</t>
  </si>
  <si>
    <t>01_OWD_007</t>
  </si>
  <si>
    <t>SD카드 탈착 2~3회 반복 후 Key On</t>
  </si>
  <si>
    <t>▪ First Run Setup (FRS) completed in HU
(BLTN_CAM_Rec_OWD_NvalueSet / BLTN_CAM_Rec_DEV_NvalueSet / BLTN_CAM_Rec_OWP_NvalueSet / BLTN_CAM_Rec_PEV_NvalueSet = 0x2 (ON) transmitted)</t>
  </si>
  <si>
    <t>Remove and insert the SD card 2 to 3 times, then turn the key on</t>
  </si>
  <si>
    <t>▪ Domestic/Japan/North America
BLTN_CAM_RecSet_OWP = 0x2(ON)
▪ Europe/Russia/Middle East
BLTN_CAM_RecSet_OWP = 0x0(Default)
※ Continuous recording while parked/Event recording while parked applied as an exception for JG1 RUS</t>
  </si>
  <si>
    <t>▪ BLTN_CAM_RecSta_OWD = 0x0(Off)</t>
  </si>
  <si>
    <t>02_OWP_003,
02_OWP_004</t>
  </si>
  <si>
    <t>SD카드 사용 중 탈거 시</t>
  </si>
  <si>
    <t>타임랩스 녹화 중 SD카드 탈거 할 경우</t>
  </si>
  <si>
    <t>If you remove the SD card during time-lapse recording</t>
  </si>
  <si>
    <t>▪ Domestic/Japan/North America
BLTN_CAM_RecSet_OWP = 0x2(ON)
: The default recording setting is ON upon initialization after FRS setup operation.
▪ Europe/Russia/Middle East
BLTN_CAM_RecSet_OWP = 0x0(Default)
: The default recording setting is Default upon initialization after FRS setup operation.
※ Continuous recording while parked / Event recording while parked applied as an exception for JG1 RUS.</t>
  </si>
  <si>
    <t>주행 중 상시 녹화 중 SD슬톳 탈거</t>
  </si>
  <si>
    <t>OWD_059</t>
  </si>
  <si>
    <t>Removal of SD slot while recording continuously while driving</t>
  </si>
  <si>
    <t>▪ [Settings] - [Event Detection Sensitivity] - Check Recording While Parked</t>
  </si>
  <si>
    <t>Separate group index when date changes during recording</t>
  </si>
  <si>
    <t>▪ Domestic/Japan/North America/Europe
BLTN_CAM_SenSet_PEV = 0x3(Lv.3)
▪ Russia/Middle East
BLTN_CAM_SenSet_PEV = 0x0(Default)
※ Continuous recording while parked/Event recording while parked applied as an exception for JG1 RUS</t>
  </si>
  <si>
    <t>▪ Continuous recording starts while driving at 23:58:30
▪ After 3 minutes, 3 recording files are created, then check the list of videos from the continuous recording while driving.</t>
  </si>
  <si>
    <t>▪ Created as 2 recording groups
- 23:58:30 ~ 00:00:30
- 00:00:30 ~ 00:01:30</t>
  </si>
  <si>
    <t>02_OWP_005,
02_OWP_006</t>
  </si>
  <si>
    <t>주행 중 상시 녹화 중 + 타임랩스 녹화 진행 중 SD슬롯 탈거</t>
  </si>
  <si>
    <t>SD slot removed while recording continuously while driving + time-lapse recording in progress</t>
  </si>
  <si>
    <t>▪ [Recording while parked] - [Recording time while parked]
- Check initial value</t>
  </si>
  <si>
    <t>▪ Domestic/Japan/North America/Europe
BLTN_CAM_Set_PrkTime = 0x14(20Hr)
▪ Russia/Middle East
BLTN_CAM_Set_PrkTime = 0x0(Default)
※ Continuous recording while parked/Event recording while parked applied as an exception for JG1 RUS</t>
  </si>
  <si>
    <t>OWD_036</t>
  </si>
  <si>
    <t>[Performance Recording] - (3)</t>
  </si>
  <si>
    <t>다른 SD카드로 교체 시 (1)</t>
  </si>
  <si>
    <t>Confirmation of recording file creation</t>
  </si>
  <si>
    <t>새 SD카드로 교체 시 영상 파일이 동일한 경우</t>
  </si>
  <si>
    <t>If the video files are identical when replacing with a new SD card</t>
  </si>
  <si>
    <t>▪ Built-in Cam Main Screen
▪ Check Performance Video List</t>
  </si>
  <si>
    <t>▪ No black thumbnails in the video list
▪ Displayed in the video list by the performance recording start time
▪ Front video will be displayed as a single group (rear video is not recorded)</t>
  </si>
  <si>
    <t>OWP_026</t>
  </si>
  <si>
    <t>부팅 중 SD 탈착 시</t>
  </si>
  <si>
    <t>전체 내용 보완</t>
  </si>
  <si>
    <t>Supplementing the entire content</t>
  </si>
  <si>
    <t>Confirmation of continuous recording operation while parked
: Domestic/Japan/North America</t>
  </si>
  <si>
    <t>▪ Built-in Cam Boot Complete
▪ BLTN_CAM_State = 0x0 (BLTN_CAM Valid)
▪ BLTN_CAM_SD_Card_State = 0x0 (Good)
▪ Associated Controller CAN/Ethernet Communication Enabled
▪ Power: Key ON
▪ Voltage: 12V
▪ Setting: Continuous Recording While Parked ON</t>
  </si>
  <si>
    <t>▪ Key Off
▪ Check recording status signal</t>
  </si>
  <si>
    <t>▪ BLTN_CAM_RecSta_OWP = 0x1(Recording)
: The difference between the actual recording start time (check recording file) and the signal ON must be within 2 seconds.
▪ BLTN_CAM_RecSta_OWD = 0x0(OFF)
▪ No recording start delay (recording starts within 5 seconds based on GN7)</t>
  </si>
  <si>
    <t>UI 모드 진입 중 SD카드 탈착</t>
  </si>
  <si>
    <t>00_1CHK_156</t>
  </si>
  <si>
    <t>02_OWP_007</t>
  </si>
  <si>
    <t>SD카드 삽입 후 진입 시도</t>
  </si>
  <si>
    <t>Attempt to enter after inserting the SD card</t>
  </si>
  <si>
    <t>▪ Camera Indicator 0.5Hz/50%/Maintain</t>
  </si>
  <si>
    <t>OWD_060</t>
  </si>
  <si>
    <t>진입 시도와 SD카드 삽입 동시 진행</t>
  </si>
  <si>
    <t>Simultaneous entry attempt and SD card insertion</t>
  </si>
  <si>
    <t>Check status to maintain performance recording for over 1 hour</t>
  </si>
  <si>
    <t>▪ Performance recording in progress for 1 hour
▪ Confirm end of performance recording</t>
  </si>
  <si>
    <t>▪ BLTN_CAM_RecSta_BPR = 0x0 (Off)
▪ No continuous saving</t>
  </si>
  <si>
    <t>▪ Event switch indicator ON/100%/Hold</t>
  </si>
  <si>
    <t>[주행정보 OSD기록 정합성 확인] : 주행/주차 수동 이벤트</t>
  </si>
  <si>
    <t>수동녹화 동작 시 주행정보 OSD 기록 확인 TC 추가</t>
  </si>
  <si>
    <t>Add TC to check OSD driving information during manual recording.</t>
  </si>
  <si>
    <t>OWP_028</t>
  </si>
  <si>
    <t>▪ Check indicator</t>
  </si>
  <si>
    <t>[Continuous Recording While Parked] Setting ON/OFF</t>
  </si>
  <si>
    <t>▪ Blinks yellow for 3 seconds, then turns gray</t>
  </si>
  <si>
    <t>Confirmation that continuous parking recording is not applied
: Middle East/Europe/Russia</t>
  </si>
  <si>
    <t>▪ Enter Built-in Cam Mode
▪ [Settings] - [Recording] - [Recording While Parked] - Confirm No UI for Continuous Recording While Parked
▪ Check Recording Settings Signal</t>
  </si>
  <si>
    <t>Sleep 진입 타이밍에 Wake up</t>
  </si>
  <si>
    <t>▪ No UI for continuous recording settings while parked
▪ BLTN_CAM_RecSet_OWP = 0x0(Defualt)</t>
  </si>
  <si>
    <t>진입시점에 웨이크업 하여 비정상상태 진입여부 확인</t>
  </si>
  <si>
    <t>Wake up at the point of entry to check for entry into an abnormal state.</t>
  </si>
  <si>
    <t>02_OWP_011</t>
  </si>
  <si>
    <t>OWP_002</t>
  </si>
  <si>
    <t>주차 중 상시 녹화 진입 이후 녹화파일 확인</t>
  </si>
  <si>
    <t>Check recording files after entering continuous recording while parked</t>
  </si>
  <si>
    <t>LCR 내용 추가</t>
  </si>
  <si>
    <t>Add LCR content</t>
  </si>
  <si>
    <t>Confirmation of non-operation of recording when continuous parking recording is OFF</t>
  </si>
  <si>
    <t>▪ Enter Built-in Cam Mode
▪ [Settings] - [Recording] - [Recording While Parked] - Turn Off Continuous Recording While Parked, Turn Off Event Recording While Parked
▪ (Vehicles with Motion Detection While Parked) [Settings] - [Recording] - [Recording While Parked] - Turn Off Motion Detection Recording While Parked</t>
  </si>
  <si>
    <t>▪ BLTN_CAM_RecSet_OWP = 0x1(OFF)
 ▪ BLTN_CAM_RecSet_PEV = 0x1(OFF)
 ▪ BLTN_CAM_RecSet_PMD = 0x1(OFF) or 0x0(Default)</t>
  </si>
  <si>
    <t>주행 중 상시 녹화 중 전방카메라 탈/부착 시</t>
  </si>
  <si>
    <t>When attaching or detaching the front camera while recording continuously while driving</t>
  </si>
  <si>
    <t>OWD_061</t>
  </si>
  <si>
    <t>00_1CHK_158</t>
  </si>
  <si>
    <t>02_OWP_009</t>
  </si>
  <si>
    <t>If the date changes during recording</t>
  </si>
  <si>
    <t>▪ Performance recording starts at 23:58:30
▪ Check performance video list in 3 minutes</t>
  </si>
  <si>
    <t>▪ Will be saved as a single video
- 23:58:30 ~ 00:01:30</t>
  </si>
  <si>
    <t>▪ Enter HU Mode
▪ Turn Key Off to enable continuous recording while parked
▪ Check recording status signal</t>
  </si>
  <si>
    <t>▪ BLTN_CAM_RecSta_OWP = 0x0(OFF)</t>
  </si>
  <si>
    <t>주행 중 상시 녹화 중 전방카메라 탈거 시 CAN 통신 영향성</t>
  </si>
  <si>
    <t>Impact of CAN communication when removing the front camera during continuous recording while driving</t>
  </si>
  <si>
    <t>00_1CHK_159</t>
  </si>
  <si>
    <t>OWD_004</t>
  </si>
  <si>
    <t>02_OWP_010</t>
  </si>
  <si>
    <t>주행 중 상시 녹화 중 후방카메라 탈/부착 시</t>
  </si>
  <si>
    <t>When attaching or detaching the rear camera while recording continuously while driving</t>
  </si>
  <si>
    <t>[Continuous Recording While Driving] - (4)</t>
  </si>
  <si>
    <t>▪ Built-in Cam Boot Complete
▪ BLTN_CAM_State = 0x0 (BLTN_CAM Valid)
▪ BLTN_CAM_SD_Card_State = 0x0 (Good)
▪ Associated Controller CAN/Ethernet Communication Enabled
▪ Power: Key On
▪ Voltage: 12V
▪ Settings: Continuous Recording While Driving, Continuous Recording While Parked ON</t>
  </si>
  <si>
    <t>▪ Camera Indicator OFF/-/Keep</t>
  </si>
  <si>
    <t>▪ Turn KEY OFF to enter continuous recording while parked (Continuous recording while parked for 10 seconds)
▪ Turn KEY ON to start continuous recording while driving (Continuous recording while driving for 10 seconds)
▪ Repeat the above process 5 times, then check the [Continuous Recording While Driving] box.</t>
  </si>
  <si>
    <t>▪ No black thumbnails in the video list
▪ Displayed in the video list by the start time of continuous recording while driving</t>
  </si>
  <si>
    <t>주행 중 상시 녹화 중 후방카메라 탈거 시 CAN 통신 영향성</t>
  </si>
  <si>
    <t>Impact of CAN communication when removing rear camera during continuous recording while driving</t>
  </si>
  <si>
    <t>▪ Event switch indicator OFF/-/Hold</t>
  </si>
  <si>
    <t>▪ Play generated recording file</t>
  </si>
  <si>
    <t>주차 중 상시 녹화 중 전방카메라 탈/부착 시</t>
  </si>
  <si>
    <t>When attaching or detaching the front camera while recording continuously during parking</t>
  </si>
  <si>
    <t>OWP_029</t>
  </si>
  <si>
    <t>Check BLTN_CAM_Prk_Oprable_Time
: P-LBM</t>
  </si>
  <si>
    <t>▪ Built-in Cam Boot Complete
▪ BLTN_CAM_State = 0x0 (BLTN_CAM Valid)
▪ BLTN_CAM_SD_Card_State = 0x0 (Good)
▪ Associated Controller CAN/Ethernet Communication Enabled
▪ Power: Key ON
▪ Voltage: 12V
▪ Setting: Parking Continuous Recording ON</t>
  </si>
  <si>
    <t>▪ Apply SOC abnormal status signal: P-LBM SoC: Transmit BAT_SOC_for_BLTN_CAM = 0xFF
▪ [Settings] - [Recording] - [Recording While Parked] - Turn on Continuous Recording
▪ Turn off the key to enter Continuous Recording While Parked</t>
  </si>
  <si>
    <t>OWD_062</t>
  </si>
  <si>
    <t>▪ BLTN_CAM_Prk_Oprable_Time = 0x00</t>
  </si>
  <si>
    <t>주차 중 상시 녹화 중 전방카메라 탈거 시 CAN 통신 영향성</t>
  </si>
  <si>
    <t>Impact of CAN communication when removing the front camera during continuous recording while parked</t>
  </si>
  <si>
    <t>Check whether recording is performed after repeatedly turning the KEY ON/OFF</t>
  </si>
  <si>
    <t>02_OWP_074</t>
  </si>
  <si>
    <t>▪ Quickly turn KEY On/Off 20 times
▪ Turn KEY On
▪ Check recording status signal</t>
  </si>
  <si>
    <t>OWP_030</t>
  </si>
  <si>
    <t>▪ BLTN_CAM_RecSta_OWD = 0x1 (Recording)</t>
  </si>
  <si>
    <t>Check BLTN_CAM_Prk_Oprable_Time
: eAGM</t>
  </si>
  <si>
    <t>▪ Apply SOC abnormal status signal: Transmit ICU_BS2SoC = Invalid(0x65~0xFE) or Error (0xFF)
▪ [Settings] - [Recording] - [Recording While Parked] - Turn on Continuous Recording
▪ Turn off the key to enter Continuous Recording While Parked</t>
  </si>
  <si>
    <t>주차 중 상시 녹화 중 후방카메라 탈/부착 시</t>
  </si>
  <si>
    <t>01_OWD_008</t>
  </si>
  <si>
    <t>When attaching or detaching the rear camera while recording continuously during parking</t>
  </si>
  <si>
    <t>OWP_031</t>
  </si>
  <si>
    <t>주차 중 상시 녹화 중 후방카메라 탈거 시 CAN 통신 영향성</t>
  </si>
  <si>
    <t>Impact of CAN communication when removing rear camera during continuous recording while parked</t>
  </si>
  <si>
    <t>Check BLTN_CAM_Prk_Oprable_Time
: LFP</t>
  </si>
  <si>
    <t>▪ Apply SOC abnormal status signal: Transmit BAT_SocVal = Error(0xFF)
▪ [Settings] - [Recording] - [Recording While Parked] - Turn on Continuous Recording
▪ Turn off the key to enter Continuous Recording While Parked</t>
  </si>
  <si>
    <t>[전원 악의조건]</t>
  </si>
  <si>
    <t>B+ 전원 상태에서 B+ 리셋 반복</t>
  </si>
  <si>
    <t>OWP_032</t>
  </si>
  <si>
    <t>Repeat B+ reset in B+ power state</t>
  </si>
  <si>
    <t>Check BLTN_CAM_Prk_Oprable_Time
: M-LBM</t>
  </si>
  <si>
    <t>▪ Apply SOC abnormal status signal: Transmit MainLBM_SocVal = Error(0xFF)
▪ [Settings] - [Recording] - [Recording While Parked] - Turn on Continuous Recording
▪ Turn off the key to enter Continuous Recording While Parked</t>
  </si>
  <si>
    <t>IGN ON 상태에서 B+ 리셋 반복</t>
  </si>
  <si>
    <t>Repeat B+ reset while IGN ON</t>
  </si>
  <si>
    <t>OWD_037</t>
  </si>
  <si>
    <t>OWP_033</t>
  </si>
  <si>
    <t>▪ Requirement-based test
▪ Test derived from field experience</t>
  </si>
  <si>
    <t>▪ Requirements Analysis
▪ Field Experience-based Testing</t>
  </si>
  <si>
    <t>Confirm recording file creation (3 minutes)
- Create 1 3-minute recording file</t>
  </si>
  <si>
    <t>[Performance Recording] - (4)</t>
  </si>
  <si>
    <t>▪ Enter Built-in Cam Mode
▪ [Settings] - [Recording] - [Recording While Parked] - Turn On Continuous Recording
▪ Turn Key Off to enter Continuous Recording While Parked
▪ Wait 3 minutes, then turn Key ON
▪ After entering Built-in Cam Mode, check the [Continuous Recording While Parked] box</t>
  </si>
  <si>
    <t>저전압 인가 반복</t>
  </si>
  <si>
    <t>▪ Confirmation of continuous recording file saving during parking: Verify creation of a list containing 1 file of front + rear video (3 min)
▪ No black thumbnails in the video list
▪ The recording start time should be displayed in the video list
▪ No video glitches, green screens, black screens, or noise
▪ The progress bar plays to the end during video playback</t>
  </si>
  <si>
    <t>Repeated low voltage application</t>
  </si>
  <si>
    <t>▪ Built-in Cam Boot Complete
▪ BLTN_CAM_State = 0x0 (BLTN_CAM Valid)
▪ BLTN_CAM_SD_Card_State = 0x0 (Good)
▪ Associated Controller CAN/Ethernet Communication Enabled
▪ Power: Key On
▪ Voltage: 12V
▪ Setting: Parking Continuous Recording ON</t>
  </si>
  <si>
    <t>과거차문제
PASTI-340
주차 중 상시 녹화 진입 초기에 후방영상 블랙으로 저장 되며 간헐적으로 썸네일도 블랙 저장</t>
  </si>
  <si>
    <t>▪ Turn KEY Off to enter continuous recording while parked (Continuous recording while parked for 10 seconds)
▪ Turn KEY On, enter N mode within HU to start recording (Performance recording for 10 seconds)
▪ Repeat the above process 5 times, then check the [Performance Recording] box</t>
  </si>
  <si>
    <t>▪ No black thumbnails in the video list
▪ Displayed in the video list by the performance recording start time</t>
  </si>
  <si>
    <t>고전압 인가 반복</t>
  </si>
  <si>
    <t>Repeated application of high voltage</t>
  </si>
  <si>
    <t>OWP_034</t>
  </si>
  <si>
    <t>[Conditions of Evil] Key ON/OFF Repeat quickly 20 times, then OFF</t>
  </si>
  <si>
    <t>녹화설정 설정 ON -&gt; 차량모드로 초기화 후 설정 ON 안됨 이슈</t>
  </si>
  <si>
    <t>Recording Settings ON -&gt; Issue where settings do not turn ON after resetting to vehicle mode</t>
  </si>
  <si>
    <t>▪ Enter Built-in Cam Mode
▪ Quickly turn Key ON/OFF 20 times, then turn Key OFF to enter continuous recording while parked.
(Real vehicle conditions: Quickly press the Engine Start button)
▪ Check recording status signal (Verify if continuous recording while parked has been entered)</t>
  </si>
  <si>
    <t>▪ BLTN_CAM_RecSta_OWP = 0x1(Recording)</t>
  </si>
  <si>
    <t>02_OWP_012</t>
  </si>
  <si>
    <t>TC 아이디 수정</t>
  </si>
  <si>
    <t>▪ There should be no issues with video tearing, black screens, noise, or video color.</t>
  </si>
  <si>
    <t>[BLTN_CAM 초기화시간] (3)  : 악의조건</t>
  </si>
  <si>
    <t>OWD_063</t>
  </si>
  <si>
    <t>IGN ON 상태에서 B+ 리셋 후 이상여부 확인</t>
  </si>
  <si>
    <t>Check for abnormalities after B+ reset with IGN ON.</t>
  </si>
  <si>
    <t>▪ Turn Key ON after waiting 1 minute
▪ After entering Built-in Cam mode, check the [Always On While Parked] box</t>
  </si>
  <si>
    <t>▪ Verify that continuous recording files are saved while parked
▪ No black thumbnails in the video list
▪ Videos will be displayed in the list based on the recording start time
▪ No video glitches, green screens, black screens, or noise
▪ The progress bar plays to the end during video playback</t>
  </si>
  <si>
    <t>[LVDS 출력모드 시그널]</t>
  </si>
  <si>
    <t>▪ Quickly turn KEY On/Off 20 times
▪ Turn KEY On
▪ Enter N Mode and start Performance Recording
▪ Check recording status signal</t>
  </si>
  <si>
    <t>▪ BLTN_CAM_RecSta_BPR = 0x2(Recording)</t>
  </si>
  <si>
    <t>OWP_035</t>
  </si>
  <si>
    <t>[주차 중 이벤트 녹화] (1)  : 기본확인</t>
  </si>
  <si>
    <t>[Bad Conditions] Continuous Recording Setting Off While Parked
Repeat Key ON/OFF quickly 20 times, then OFF</t>
  </si>
  <si>
    <t>녹화파일 생성 확인
 - 20초 파일 3개 생성
 - 녹화파일 이벤트발생시점 -10s ~ + 10s 확인</t>
  </si>
  <si>
    <t>Confirmation of recording file creation
- 3 files of 20 seconds created
- Confirmation of recording file event time -10s ~ +10s</t>
  </si>
  <si>
    <t>▪ Enter Built-in Cam Mode
▪ [Settings] - [Recording] - [Recording While Parked] - Turn Off Parking Continuous Recording, Turn Off Parking Event Recording
▪ (Vehicles with Motion Detection Recording while Parked) [Settings] - [Recording] - Turn Off Parking Motion Detection Recording Setting
▪ Quickly turn Key ON/OFF 20 times, then turn Key OFF
(Real Vehicle Condition: Quickly press Engine Start button)
▪ Check Recording Status Signal (Verify that Continuous Recording while Parked has not been entered)</t>
  </si>
  <si>
    <t>02_OWP_013</t>
  </si>
  <si>
    <t>주차 이벤트 연속 인가</t>
  </si>
  <si>
    <t>Consecutive parking event authorization</t>
  </si>
  <si>
    <t>연결 해제기능 수행</t>
  </si>
  <si>
    <t>Perform connection disconnection function</t>
  </si>
  <si>
    <t>연결 수행</t>
  </si>
  <si>
    <t>Perform connection</t>
  </si>
  <si>
    <t>▪ Check dark current</t>
  </si>
  <si>
    <t>▪ Dark current must be 0.5mA or less</t>
  </si>
  <si>
    <t>연결 해제/삽입 수행 반복</t>
  </si>
  <si>
    <t>Repeat disconnect/insert</t>
  </si>
  <si>
    <t>OWP_003</t>
  </si>
  <si>
    <t>▪ Indicator recording displayed</t>
  </si>
  <si>
    <t>[Continuous Recording While Parked] : Full-time Recording</t>
  </si>
  <si>
    <t>Confirmation of recording file creation (20 hours)</t>
  </si>
  <si>
    <t>연결 해제 후 ccNC 모드에서 인식 확인</t>
  </si>
  <si>
    <t>Verify recognition in CCNC mode after disconnecting.</t>
  </si>
  <si>
    <t>▪ Enter Built-in Cam Mode
▪ [Advanced Settings] - [Continuous Recording Time While Parked] - Check signal after setting to 20 hours of recording</t>
  </si>
  <si>
    <t>▪ BLTN_CAM_Set_PrkTime = 0x14(20h)</t>
  </si>
  <si>
    <t>OWD_033</t>
  </si>
  <si>
    <t>(European Version) One-time setting for continuous recording while driving</t>
  </si>
  <si>
    <t>Confirmation that continuous recording while driving was not performed after entering continuous recording while parked.</t>
  </si>
  <si>
    <t>▪ Continuous recording while driving for 10 seconds with KEY ON
▪ Continuous recording enters while parked with KEY OFF (Continuous recording while parked for 10 seconds)
▪ Continuous recording does not proceed while driving when KEY ON</t>
  </si>
  <si>
    <t>▪ Turn Key Off to enter continuous recording while parked
▪ 20-hour standby
▪ Turn Key ON, enter Built-in Cam mode, and check the parking continuous recording box</t>
  </si>
  <si>
    <t>▪ BLTN_CAM_RecSet_OWD = 0x1(Off)
 ▪ BLTN_CAM_RecSta_OWD = 0x0(Off)</t>
  </si>
  <si>
    <t>▪ Confirmation of continuous recording file saving while parked: Confirmation of creation of a list of 40 front &amp; rear videos (30 minutes).</t>
  </si>
  <si>
    <t>빌트인캠 진입 중 SD카드 탈착</t>
  </si>
  <si>
    <t>SD card removal while entering Built-in Cam</t>
  </si>
  <si>
    <t>01_OWD_009</t>
  </si>
  <si>
    <t>OWP_036</t>
  </si>
  <si>
    <t>Check for interruption of related actions during continuous recording (20 hours)</t>
  </si>
  <si>
    <t>OWD_064</t>
  </si>
  <si>
    <t>Key OFF 후 즉시 삽입</t>
  </si>
  <si>
    <t>Insert immediately after turning the key off</t>
  </si>
  <si>
    <t>▪ Repeat KEY On/Off quickly 20 times
▪ KEY On
▪ Check BLTN_CAM_RecSet_OWD</t>
  </si>
  <si>
    <t>▪ Maintain CAN Alive status by sending NM_CGW_CCU message during 20-hour continuous parking recording
▪ Turn off the key to enter continuous parking recording
▪ Standby for 20 hours
▪ Check BLTN_CAM_RecSta_OWP signal in CAN LOG after continuous parking recording is complete</t>
  </si>
  <si>
    <t>▪ The BLTN_CAM_RecSta_OWP signal will not be turned OFF at the time of individual file saving.</t>
  </si>
  <si>
    <t>OWP_037</t>
  </si>
  <si>
    <t>01_OWD_010</t>
  </si>
  <si>
    <t>Confirmation of recording file creation (12 hours)</t>
  </si>
  <si>
    <t>▪ Enter Built-in Cam Mode
▪ [Advanced Settings] - [Continuous Recording Time While Parked] - Check signal after setting to 12 hours of recording</t>
  </si>
  <si>
    <t>▪ BLTN_CAM_Set_PrkTime = 0xC(12h)</t>
  </si>
  <si>
    <t>▪ Turn Key Off to enter continuous recording while parked
▪ 12-hour standby
▪ Turn Key ON, enter Built-in Cam mode, and check the parking continuous recording box</t>
  </si>
  <si>
    <t>▪ Confirmation of continuous recording file saving while parked: Confirmation of creation of a list of 24 front &amp; rear videos (30 minutes).</t>
  </si>
  <si>
    <t>OWP_038</t>
  </si>
  <si>
    <t>SD카드 삽입 후 타임랩스 진행</t>
  </si>
  <si>
    <t>Insert SD card and start time-lapse</t>
  </si>
  <si>
    <t>Confirmation of recording file creation (6 hours)</t>
  </si>
  <si>
    <t>▪ Enter Built-in Cam Mode
▪ [Advanced Settings] - [Continuous Recording Time While Parked] - Check signal after setting to 6 hours of recording</t>
  </si>
  <si>
    <t>▪ BLTN_CAM_Set_PrkTime = 0x6(6h)</t>
  </si>
  <si>
    <t>SD카드 탈거 후 진입 시도</t>
  </si>
  <si>
    <t>Attempt to enter after removing the SD card</t>
  </si>
  <si>
    <t>OWD_005</t>
  </si>
  <si>
    <t>▪ Turn Key Off to enter continuous recording while parked
▪ Standby for 6 hours
▪ Turn Key ON, enter Built-in Cam mode, and check the parking continuous recording box</t>
  </si>
  <si>
    <t>[Impact of continuous recording while driving] - (1)</t>
  </si>
  <si>
    <t>Confirmation of the impact of simultaneous recording of other videos while continuous recording during driving</t>
  </si>
  <si>
    <t>녹화영상 보관함에 복사(1개)</t>
  </si>
  <si>
    <t>▪ Turn on continuous recording while driving</t>
  </si>
  <si>
    <t>▪ BLTN_CAM_RecSet_OWD = 0x2(On)</t>
  </si>
  <si>
    <t>OWP_039</t>
  </si>
  <si>
    <t>Copy to Recorded Video Archive (1 copy)</t>
  </si>
  <si>
    <t>Confirmation of recording file creation (2 hours)</t>
  </si>
  <si>
    <t>▪ Enter Built-in Cam Mode
▪ [Advanced Settings] - [Continuous Recording Time While Parked] - Set to 2 hours of recording and check the signal</t>
  </si>
  <si>
    <t>▪ BLTN_CAM_Set_PrkTime = 0x2(2h)</t>
  </si>
  <si>
    <t>01_OWD_011</t>
  </si>
  <si>
    <t>녹화영상 보관함에 복사(다중선택)</t>
  </si>
  <si>
    <t>Copy to Recorded Videos Archive (Multiple Selection)</t>
  </si>
  <si>
    <t>▪ Enter Built-in Cam Mode
▪ Turn Key Off to enter continuous recording while parked
▪ Standby for 2 hours
▪ Turn Key ON, enter Built-in Cam Mode, and check the parking continuous recording box</t>
  </si>
  <si>
    <t>▪ Switch to HU screen
▪ Start time-lapse recording (Long press Event Switch)</t>
  </si>
  <si>
    <t>▪ Confirmation of continuous recording file saving while parked: Confirmation of creation of 4 lists for front &amp; rear video (30 minutes).</t>
  </si>
  <si>
    <t>[녹화 영상 시간정보 표기]</t>
  </si>
  <si>
    <t>▪ BLTN_CAM_RecSta TML = 0x1(Recording)</t>
  </si>
  <si>
    <t>판정 조건 추가</t>
  </si>
  <si>
    <t>Add judgment conditions</t>
  </si>
  <si>
    <t>OWP_040</t>
  </si>
  <si>
    <t>[Continuous Recording While Parked] : Separate group index when date changes</t>
  </si>
  <si>
    <t>▪ Enter Built-in Cam Mode
▪ [Settings] - [Recording] - [Recording While Parked] - Turn on Continuous Parking Recording
▪ Enter HU Mode
▪ [Vehicle Settings] - [General] - [Date &amp; Time] - Set Time to 23:38
▪ Turn Key Off at 23:40 to enter Continuous Parking Recording
▪ Wait for 1 hour
▪ Turn Key ON, enter Built-in Cam Mode, and check the Continuous Parking Recording Box</t>
  </si>
  <si>
    <t>전체 B+리셋 후 실시간 영상 출력 오류
: 12V</t>
  </si>
  <si>
    <t>▪ Confirmed creation of 3 recording files for Front &amp; Rear Video (30 min)
▪ Confirmed creation of 2 recording video groups
- 23:40:00 ~ 00:10:00
- 00:10:00 ~ 00:40:00</t>
  </si>
  <si>
    <t>Real-time video output error after full B+ reset
: 12V</t>
  </si>
  <si>
    <t>▪ Manual switch input</t>
  </si>
  <si>
    <t>▪ BLTN_CAM_RecSta_MAR = 0x1(Recording)</t>
  </si>
  <si>
    <t>OWP_041</t>
  </si>
  <si>
    <t>빌트인 캠 진입 중 전방카메라 탈착시 실시간 영상 출력 오류
: 12V</t>
  </si>
  <si>
    <t>Real-time video output error when detaching front camera while built-in cam is engaged
: 12V</t>
  </si>
  <si>
    <t>[Continuous Recording While Parked] : Recording File Spec</t>
  </si>
  <si>
    <t>Check recording file specifications</t>
  </si>
  <si>
    <t>▪ Enter HU Mode
▪ Turn off the key to enable continuous recording while parked, then check the recording status signal
**Enter HU Mode**</t>
  </si>
  <si>
    <t>▪ Authorize Shock Event (Event Recording Setting On)</t>
  </si>
  <si>
    <t>▪ BLTN_CAM_RecSta_DEV = 0x1(Recording)</t>
  </si>
  <si>
    <t>▪ Turn Key ON after a 1-minute wait to stop continuous recording while parked
▪ Check the frame rate of the generated recording file on a PC</t>
  </si>
  <si>
    <t>▪ Video saving/playback frame rate 2 FPS</t>
  </si>
  <si>
    <t>▪ 1-Minute Standby
▪ Built-in Cam Main Screen
▪ [Always On While Driving] Check Storage Box</t>
  </si>
  <si>
    <t>▪ Confirm saving of continuous recording files while driving
- Create 1 list of Front &amp; Rear Video (60 sec)</t>
  </si>
  <si>
    <t>▪ 2nd Generation: 2560*1440 (QHD), No audio recording
▪ 2.5th Generation: 2980*1440, No audio recording
▪ 3rd Generation: 3840 * 2160 (Front/Rear Camera), No audio recording
1280 * 1440 respectively (Side Camera), No audio recording</t>
  </si>
  <si>
    <t>녹화설정 설정 ON → 차량모드로 초기화 후 설정 ON 안됨 이슈</t>
  </si>
  <si>
    <t>Recording Settings ON → Issue where settings do not turn ON after resetting to vehicle mode</t>
  </si>
  <si>
    <t>▪ Check on PC whether the generated recording file is horizontally flipped</t>
  </si>
  <si>
    <t>▪ Confirm repeated entry/exit motion of built-in cam 5 times</t>
  </si>
  <si>
    <t>OWP_004</t>
  </si>
  <si>
    <t>▪ Must be able to access/exit the built-in cam
- Must not crash to the HU screen
- Must not reboot</t>
  </si>
  <si>
    <t>[Continuous Recording While Parked] : Combined Recording</t>
  </si>
  <si>
    <t>Verification of impact during combined recording during continuous parking recording</t>
  </si>
  <si>
    <t>[이벤트 저장시간 확인]</t>
  </si>
  <si>
    <t>▪ Built-in Cam Boot Complete
▪ BLTN_CAM_State = 0x0 (BLTN_CAM Valid)
▪ BLTN_CAM_SD_Card_State = 0x0 (Good)
▪ Associated Controller CAN/Ethernet Communication Enabled
▪ Power: Key ON
▪ Voltage: 12V
▪ Settings: Always Recording While Parked ON, Event Recording While Parked ON</t>
  </si>
  <si>
    <t>기본 확인 내용 추가</t>
  </si>
  <si>
    <t>Add basic verification details</t>
  </si>
  <si>
    <t>▪ Turn off the key to enable continuous recording while parked
▪ Check recording status signal</t>
  </si>
  <si>
    <t>▪ BLTN_CAM_RecSta_OWP = 0x1(Recording)
 ▪ BLTN_CAM_RecSta_PEV = 0x2(OFF)
 ▪ BLTN_CAM_RecSta_MAR = 0x2(OFF)</t>
  </si>
  <si>
    <t>02_OWP_014</t>
  </si>
  <si>
    <t>▪ Check recorded video</t>
  </si>
  <si>
    <t>[영상목록] (1)</t>
  </si>
  <si>
    <t>▪ Confirm saving of continuous/impact/manual/time-lapse recording files while driving
▪ No video glitches, green screens, black screens, or noise</t>
  </si>
  <si>
    <t>[App] 초기화면 최근 이벤트 영상목록</t>
  </si>
  <si>
    <t>[App] Initial Screen Recent Event Video List</t>
  </si>
  <si>
    <t>OWD_065</t>
  </si>
  <si>
    <t>[App] 주행 중 상시 녹화목록</t>
  </si>
  <si>
    <t>[App] Continuous Recording List While Driving</t>
  </si>
  <si>
    <t>Verification of the impact of low voltage during continuous recording while driving</t>
  </si>
  <si>
    <t>▪ Proceed with the following while continuous recording is in progress on the HU screen:
▪ Verify as the input voltage changes from 12 V to 9 V</t>
  </si>
  <si>
    <t>▪ BLTN_CAM_RecSta_OWD = 0x1(Recording)
▪ F/R-CAM_INDI blinking
▪ Event switch indicator On
▪ Confirm saving of continuous recording file while driving
- Create 1 list of Front &amp; Rear Video (60 sec)</t>
  </si>
  <si>
    <t>과거차문제
PASTI-322
주차 중 상시 녹화 상태에서 시동 ON시 전방 영상 블랙 녹화 발생</t>
  </si>
  <si>
    <t>▪ Enable impact event immediately upon event switch activation
▪ Check recording status signal</t>
  </si>
  <si>
    <t>▪ BLTN_CAM_RecSta_OWP = 0x1(Recording)
 ▪ BLTN_CAM_RecSta_PEV = 0x1(Recording)
 ▪ BLTN_CAM_RecSta_MAR = 0x1(Recording)</t>
  </si>
  <si>
    <t>01_OWD_012</t>
  </si>
  <si>
    <t>[App] 주행 중 이벤트 녹화목록</t>
  </si>
  <si>
    <t>[App] Driving Event Recording List</t>
  </si>
  <si>
    <t>OWD_066</t>
  </si>
  <si>
    <t>▪ Camera indicator 1Hz/50%/10 seconds</t>
  </si>
  <si>
    <t>Verification of the impact of high voltage during continuous recording while driving</t>
  </si>
  <si>
    <t>▪ Proceed with the following while continuous recording is in progress on the HU screen:
▪ Verify as the input voltage changes from 12 to 16 V.</t>
  </si>
  <si>
    <t>[App] 주차 중 상시 녹화목록</t>
  </si>
  <si>
    <t>[App] Continuous Recording List While Parked</t>
  </si>
  <si>
    <t>▪ Event switch indicator 1Hz/50%/10 seconds</t>
  </si>
  <si>
    <t>01_OWD_013</t>
  </si>
  <si>
    <t>OWD_006</t>
  </si>
  <si>
    <t>[App] 주차 중 이벤트 녹화목록</t>
  </si>
  <si>
    <t>[App] Parking Event Recording List</t>
  </si>
  <si>
    <t>[Impact of Continuous Recording While Driving] - (2)</t>
  </si>
  <si>
    <t>OWP_005</t>
  </si>
  <si>
    <t>[When camera video is not input]</t>
  </si>
  <si>
    <t>Front camera removal, continuous parking recording + manual/impact events</t>
  </si>
  <si>
    <t>▪ Built-in Cam Boot Complete
▪ BLTN_CAM_State = 0x0 (BLTN_CAM Valid)
▪ BLTN_CAM_SD_Card_State = 0x0 (Good)
▪ Associated Controller CAN/Ethernet Communication Enabled
▪ Power: ACC ON, IGN OFF
▪ Voltage: 12V</t>
  </si>
  <si>
    <t>▪ IGN On during continuous recording while driving
▪ Check continuous recording status signal while driving</t>
  </si>
  <si>
    <t>▪ Turn Key Off to enter continuous recording while parked
▪ Wait 30 seconds, then remove front camera
▪ Wait 20 seconds, then reattach camera
▪ Turn Event Switch on for impact event
▪ Wait 30 seconds, then turn Key ON
▪ Enter Built-in Cam mode and check the generated recording file</t>
  </si>
  <si>
    <t>▪ BLTN_CAM_RecSta_OWD = 0x1(Recording)</t>
  </si>
  <si>
    <t>▪ Video files are generated for continuous parking, manual recording, and impact recording.
▪ A black screen is recorded if no video input is received while the camera is removed.
▪ Recording resumes within 2 seconds of mounting the camera.</t>
  </si>
  <si>
    <t>[App] 타임랩스 녹화목록</t>
  </si>
  <si>
    <t>[App] Time-lapse Recording List</t>
  </si>
  <si>
    <t>01_OWD_014</t>
  </si>
  <si>
    <t>OWP_042</t>
  </si>
  <si>
    <t>Rearview camera removal, continuous parking recording + manual/impact events</t>
  </si>
  <si>
    <t>▪ Turn Key Off to activate continuous recording while parked
▪ Wait 30 seconds, then remove rear camera
▪ Wait 20 seconds, then reattach camera
▪ Turn Event Switch on for impact event
▪ Wait 30 seconds, then turn Key ON
▪ Enter Built-in Cam mode and check the generated recording file</t>
  </si>
  <si>
    <t>▪ Video files are generated for continuous parking, manual recording, and impact recording.
▪ A black screen is recorded if no video is input while the camera is removed.
▪ Recording resumes within 2 seconds after the camera is mounted.</t>
  </si>
  <si>
    <t>▪ Verify built-in cam entry/exit operation</t>
  </si>
  <si>
    <t>[App] 보관함 영상목록</t>
  </si>
  <si>
    <t>[App] Archive Video List</t>
  </si>
  <si>
    <t>OWP_043</t>
  </si>
  <si>
    <t>Front/rear camera removal, constant parking + manual/impact events</t>
  </si>
  <si>
    <t>▪ [Always on while driving] Check storage box</t>
  </si>
  <si>
    <t>▪ Turn Key Off to activate continuous recording while parked
▪ Wait 30 seconds, then remove front and rear cameras
▪ Wait 20 seconds, then reattach the cameras
▪ Turn Event Switch on for impact events
▪ Wait 30 seconds, then turn Key ON
▪ Enter Built-in Cam mode and check the generated recording files</t>
  </si>
  <si>
    <t>▪ Verify that continuous recording files are saved while driving
▪ No video glitches, green screens, black screens, or noise</t>
  </si>
  <si>
    <t>AR네비 출력 중 KEY ON/OFF 반복 20회</t>
  </si>
  <si>
    <t>Repeat KEY ON/OFF 20 times while AR navigation is displayed</t>
  </si>
  <si>
    <t>OWP_044</t>
  </si>
  <si>
    <t>OWD_067</t>
  </si>
  <si>
    <t>When attaching or detaching the front camera during continuous parking recording</t>
  </si>
  <si>
    <t>▪ Turn Key Off to enter continuous recording while parked
▪ Wait 30 seconds, then remove the front camera (remove carefully to avoid impact)
▪ Wait 20 seconds, then reattach the camera (reattach carefully to avoid impact)
▪ Wait 30 seconds, then turn Key ON
▪ Enter Built-in Cam mode and check the generated recording files</t>
  </si>
  <si>
    <t>SVM 뷰 버튼 반복 입력</t>
  </si>
  <si>
    <t>▪ Continuous parking video file is generated
▪ Black screen is recorded if no video input is received while the camera is removed
▪ Recording resumes within 2 seconds after the camera is mounted
▪ Impact events are not recorded</t>
  </si>
  <si>
    <t>SVM View Button Repeat Input</t>
  </si>
  <si>
    <t>IGN On during simultaneous multi-recording with ACC On power</t>
  </si>
  <si>
    <t>OWP_045</t>
  </si>
  <si>
    <t>▪ Recording starts in the following order: Normal Driving → Time-lapse → Impact → Manual Recording
▪ Turn on IGN after a 10-second wait
▪ Check recorded video signal</t>
  </si>
  <si>
    <t>실시간 화면 출력 상태에서 SVM 뷰 버튼 반복 입력</t>
  </si>
  <si>
    <t>Repeat input of SVM view button in real-time screen output state</t>
  </si>
  <si>
    <t>▪ BLTN_CAM_RecSta_OWD = 0x1(Recording)
 ▪ BLTN_CAM_RecSta_TML = 0x1(Recording)
 ▪ BLTN_CAM_RecSta_DEV = 0x1(Recording)
 ▪ BLTN_CAM_RecSta_MAR = 0x1(Recording)</t>
  </si>
  <si>
    <t>▪ Turn Key Off to activate continuous recording while parked
▪ Wait 30 seconds, then remove front camera
▪ Wait 20 seconds, then reattach camera
▪ Wait 30 seconds, then turn Key ON</t>
  </si>
  <si>
    <t>▪ Maintain CAN communication</t>
  </si>
  <si>
    <t>[빌트인 캠 시간설정] (1)</t>
  </si>
  <si>
    <t>주행 중 상시 녹화 중 날짜 변경 시 동작 확인</t>
  </si>
  <si>
    <t>01_OWD_015</t>
  </si>
  <si>
    <t>Operation verification when changing the date during continuous recording while driving</t>
  </si>
  <si>
    <t>OWP_046</t>
  </si>
  <si>
    <t>When attaching or detaching the rear camera while recording continuously in parking mode</t>
  </si>
  <si>
    <t>▪ Turn Key Off to enter continuous recording while parked
▪ Enter CAN and Ethernet Sleep
▪ Wait 30 seconds, then remove rear camera (remove firmly)
▪ Wait 20 seconds, then install camera (install firmly)
▪ Wait 30 seconds, then turn Key ON</t>
  </si>
  <si>
    <t>▪ Continuous parking video files are generated
▪ Black screen is recorded if no video input is received while the camera is removed
▪ Recording resumes within 2 seconds after the camera is mounted
▪ Impact events are not recorded (Rear camera G-sensor not included)</t>
  </si>
  <si>
    <t>OWP_047</t>
  </si>
  <si>
    <t>AR네비 뷰 출력 중 ccNC만 B+ 리셋</t>
  </si>
  <si>
    <t>When removing the camera during continuous recording while parked, and reinstalling it after turning the key ON.</t>
  </si>
  <si>
    <t>▪ Built-in Cam Boot Complete
▪ BLTN_CAM_State = 0x0 (BLTN_CAM Valid)
▪ BLTN_CAM_SD_Card_State = 0x0 (Good)
▪ Associated Controller CAN/Ethernet Communication Enabled
▪ Power: Key ON
▪ Voltage: 12V
▪ Settings: Parking Continuous Recording ON, Parking Event Recording ON</t>
  </si>
  <si>
    <t>Reset CCNC only to B+ while AR navigation view is output</t>
  </si>
  <si>
    <t>▪ Turn Key Off to enter continuous recording while parked
▪ Enter CAN and Ethernet Sleep
▪ Remove front/rear cameras
▪ Turn Key ON
▪ Enter built-in cam mode for real-time view
▪ Install front/rear cameras</t>
  </si>
  <si>
    <t>▪ Real-time video output restored within 2 seconds of camera installation</t>
  </si>
  <si>
    <t>OWP_048</t>
  </si>
  <si>
    <t>▪ Enter Built-in Cam Mode
▪ [Built-in Cam Settings] - [Display Settings] - Change Front Camera Angle Value = { -5, -4, -3, -2, 0, 1, 2, 3, 4, 5}
▪ Check Signal After Changing Front Camera Angle Value
▪ Check Real-time Video</t>
  </si>
  <si>
    <t>▪ BLTN_CAM_Set_FR_Ver_Pos signal value changed
= { 0x15, 0x14, 0x13, 0x12, 0x11, 0x0, 0x1, 0x2, 0x3, 0x4, 0x5} 
▪ Front camera image angle adjusted</t>
  </si>
  <si>
    <t>[주차 중 이벤트 녹화] (1)
 : 기본확인</t>
  </si>
  <si>
    <t>주차 중 상시 녹화 이벤트 설정 On 상태
주차 중 상시 녹화 Sleep 중 빠르게 ACC&amp;IGN ON/Off 동작</t>
  </si>
  <si>
    <t>Parking Continuous Recording Event Setting On
Fast ACC&amp;IGN ON/OFF operation during Parking Continuous Recording Sleep</t>
  </si>
  <si>
    <t>OWD_068</t>
  </si>
  <si>
    <t>OWP_049</t>
  </si>
  <si>
    <t>▪ Enter Built-in Cam Mode
▪ [Built-in Cam Settings] - [Display Settings] - Change Rear Camera Angle Value = { -5, -4, -3, -2, 0, 1, 2, 3, 4, 5}
▪ Check Signal After Changing Rear Camera Angle Value
▪ Check Real-time Video</t>
  </si>
  <si>
    <t>▪ BLTN_CAM_Set_RR_Ver_Pos signal value changed
= { 0x15, 0x14, 0x13, 0x12, 0x11, 0x0, 0x1, 0x2, 0x3, 0x4, 0x5} 
▪ Rear camera image angle adjusted</t>
  </si>
  <si>
    <t>▪ Built-in Cam Boot Complete
▪ BLTN_CAM_State = 0x0 (BLTN_CAM Valid)
▪ BLTN_CAM_SD_Card_State = 0x0 (Good)
▪ Associated Controller CAN/Ethernet Communication Enabled
▪ Power: ACC OFF, IGN ON
▪ Voltage: 12V</t>
  </si>
  <si>
    <t>OWP_050</t>
  </si>
  <si>
    <t>[악의조건] 주차 중 상시 녹화 이벤트 설정 On 상태
ACC&amp;IGN 빠르게 ON/OFF 20회 반복 후 OFF</t>
  </si>
  <si>
    <t>▪ ACC On while continuous recording is in operation during driving
▪ Check continuous recording status signal while driving</t>
  </si>
  <si>
    <t>[Evil Conditions] Parking Continuous Recording Event Setting On
ACC&amp;IGN Repeats quickly ON/OFF 20 times, then OFF</t>
  </si>
  <si>
    <t>▪ Turn Key Off to activate continuous recording while parked
▪ Wait 30 seconds, then remove rear camera
▪ Wait 20 seconds, then install camera
▪ Wait 30 seconds, then turn Key ON</t>
  </si>
  <si>
    <t>01_OWD_016</t>
  </si>
  <si>
    <t>[악의조건] 주차 중 상시 녹화 설정 Off 상태
ACC&amp;IGN 빠르게 ON/OFF 20회 반복 후 OFF</t>
  </si>
  <si>
    <t>OWP_051</t>
  </si>
  <si>
    <t>[Evil Conditions] Continuous recording setting Off while parked
Repeat ACC&amp;IGN quickly ON/OFF 20 times, then OFF</t>
  </si>
  <si>
    <t>Check G-sensor operation status after attaching/detaching the camera during continuous recording while parked</t>
  </si>
  <si>
    <t>▪ Enter Built-in Cam Mode
▪ [Built-in Cam Settings] - Turn ON Event Notification while Parked
▪ Turn Key Off to Enter Continuous Recording While Parked</t>
  </si>
  <si>
    <t>▪ BLTN_CAM_Set_PEV_AppNoti = 0x2(ON)</t>
  </si>
  <si>
    <t>Key Off 시 카운트 갱신 확인</t>
  </si>
  <si>
    <t>Check count update when Key Off</t>
  </si>
  <si>
    <t>▪ Remove front camera after waiting 30 seconds
▪ Install camera after waiting 20 seconds
▪ Authorize impact event
▪ ↑ Repeat the above procedure 10 times</t>
  </si>
  <si>
    <t>▪ Confirmation of Impact Event Notification Action: BLTN_CAM_PEV_Recorded = 0x2(Park Event Recorded)
▪ Impact Event Notification Action triggers a maximum of 5 times</t>
  </si>
  <si>
    <t>주차 중 상시 녹화 중 보조배터리 SoC 소진되어 조기 종료</t>
  </si>
  <si>
    <t>▪ Key ON
▪ Check the continuous recording file generated while parked after entering Built-in Cam mode</t>
  </si>
  <si>
    <t>▪ Continuous parking video file is generated
▪ Black screen is recorded if no video input is received while the camera is removed
▪ Recording resumes within 2 seconds after the camera is mounted</t>
  </si>
  <si>
    <t>Early termination due to auxiliary battery SoC depletion during continuous recording while parked</t>
  </si>
  <si>
    <t>OWD_069</t>
  </si>
  <si>
    <t>▪ Check the parking event recording file generated after entering Built-in Cam mode</t>
  </si>
  <si>
    <t>▪ 10 event recording video files generated during parking</t>
  </si>
  <si>
    <t>▪ Recording starts in the following order: Driving Continuous → Time-lapse → Impact → Manual Recording
▪ Turn on ACC after a 10-second wait
▪ Check recorded video signal</t>
  </si>
  <si>
    <t>[음성 기능]
: 영상 내 음성 싱크 확인</t>
  </si>
  <si>
    <t>OWP_052</t>
  </si>
  <si>
    <t>음성녹음 설정 On 후 AVN 모드 진입</t>
  </si>
  <si>
    <t>Enter AVN mode after turning on voice recording settings.</t>
  </si>
  <si>
    <t>01_OWD_017</t>
  </si>
  <si>
    <t>Front camera removal, motion detection while parked + impact event</t>
  </si>
  <si>
    <t>▪ Built-in Cam Boot Complete
▪ BLTN_CAM_State = 0x0 (BLTN_CAM Valid)
▪ BLTN_CAM_SD_Card_State = 0x0 (Good)
▪ Associated Controller CAN/Ethernet Communication Enabled
▪ Power: Key ON
▪ Voltage: 12V
▪ Settings: Motion Detection While Parked ON, Event Recording While Parked ON</t>
  </si>
  <si>
    <t>▪ Turn off the key to activate continuous recording while parked
▪ Enter CAN and Ethernet Sleep
▪ Enable motion while parked + Enable impact event
▪ Wait 30 seconds, then remove front camera
▪ Wait 20 seconds, then reattach camera
▪ Wait 30 seconds, then check the generated recording file</t>
  </si>
  <si>
    <t>▪ Motion detection recording while parked, event recording video file generated while parked (black screen recording if no video input)
▪ Camera restored after installation</t>
  </si>
  <si>
    <t>음성녹음 설정 Off 후 AVN 모드 진입</t>
  </si>
  <si>
    <t>OWP_053</t>
  </si>
  <si>
    <t>Enter AVN mode after turning off voice recording settings</t>
  </si>
  <si>
    <t>Rearview camera removal, motion detection while parked + impact event</t>
  </si>
  <si>
    <t>▪ Turn off the key to activate continuous recording while parked
▪ Enter CAN and Ethernet Sleep
▪ Enable operation while parked + Enable impact event
▪ Wait 30 seconds, then remove rear camera
▪ Wait 20 seconds, then reattach camera
▪ Wait 30 seconds, then check the generated recording file</t>
  </si>
  <si>
    <t>OWP_054</t>
  </si>
  <si>
    <t>OWD_038</t>
  </si>
  <si>
    <t>Front/rear camera removal, motion detection while parked + impact event</t>
  </si>
  <si>
    <t>위 두개 반복 동작 후 음성 녹음 확인</t>
  </si>
  <si>
    <t>▪ Turn off the key to activate continuous recording while parked
▪ Enter CAN and Ethernet Sleep
▪ Enable operation while parked + Enable impact event
▪ Wait 30 seconds, then remove front/rear cameras
▪ Wait 20 seconds, then reattach the cameras
▪ Wait 30 seconds, then check the generated recording files</t>
  </si>
  <si>
    <t>[Impact during performance recording] - (1)</t>
  </si>
  <si>
    <t>Check voice recording after repeating the two actions above.</t>
  </si>
  <si>
    <t>Checking the impact of simultaneous video recording during performance recording</t>
  </si>
  <si>
    <t>▪ Built-in Cam Boot Complete
▪ BLTN_CAM_State = 0x0 (BLTN_CAM Valid)
▪ BLTN_CAM_SD_Card_State = 0x0 (Good)
▪ Associated Controller CAN/Ethernet Communication Enabled
▪ Power: Key On
▪ Voltage: 12V
▪ Settings: Continuous Recording While Driving, Driving Event Recording ON</t>
  </si>
  <si>
    <t>▪ Start performance recording</t>
  </si>
  <si>
    <t>▪ BLTN_CAM_RecSta_BPR = 0x1(Recording)</t>
  </si>
  <si>
    <t>OWP_055</t>
  </si>
  <si>
    <t>When attaching or detaching the front camera during motion detection recording while parked</t>
  </si>
  <si>
    <t>▪ Turn Key Off to enter continuous recording while parked
▪ Enter CAN and Ethernet Sleep
▪ Authorize operation while parked to begin motion detection recording
▪ Detach front camera while recording is in progress
▪ Wait 30 seconds, then turn Key ON
▪ Enter Built-in Cam mode and check the generated recording file</t>
  </si>
  <si>
    <t>▪ Motion detection recording while parked: A recorded video file is generated (Black screen if no video input is received)
▪ Camera restored after installation (Video will play in HU)
▪ Impact event recording does not occur; if it occurs, a recorded video file is generated (Black screen if no video input is received)</t>
  </si>
  <si>
    <t>음성 녹화 파일 - 볼륨 최대치 동작 확인</t>
  </si>
  <si>
    <t>Voice recording file - Check maximum volume operation</t>
  </si>
  <si>
    <t>▪ Constant driving signal check during performance recording
▪ Impact detection during performance recording</t>
  </si>
  <si>
    <t>OWP_056</t>
  </si>
  <si>
    <t>▪ BLTN_CAM_RecSta OWD = 0x0(Off)
▪ BLTN_CAM_RecSta DEV = 0x0(Off)
▪ During performance recording, driving will be continuous, and impact recording will not be performed.</t>
  </si>
  <si>
    <t>Impact of Front Camera Removal on Motion Detection Recording While Parked on CAN Communication</t>
  </si>
  <si>
    <t>▪ Turn Key Off to start continuous recording while parked
▪ Enter CAN and Ethernet Sleep
▪ Authorize operation while parked to begin motion detection recording
▪ Detach front camera while recording is in progress
▪ Turn Key ON after waiting 30 seconds</t>
  </si>
  <si>
    <t>▪ Time-lapse, manual switch input</t>
  </si>
  <si>
    <t>▪ BLTN_CAM_RecSta TML = 0x0(Off)
▪ BLTN_CAM_RecSta MAR = 0x0(Off)
▪ Time-lapse and manual events will not be recorded during performance recording</t>
  </si>
  <si>
    <t>OWP_057</t>
  </si>
  <si>
    <t>[타임랩스 녹화] (2)</t>
  </si>
  <si>
    <t>AVN 모드에서 타임랩스 녹화 중 빌트인 캠 진입</t>
  </si>
  <si>
    <t>When attaching or detaching the rear camera while recording motion detection during parking</t>
  </si>
  <si>
    <t>Entering Built-in Cam while recording time-lapse in AVN mode</t>
  </si>
  <si>
    <t>▪ Turn Key Off to enter continuous recording while parked
▪ Enter CAN and Ethernet Sleep
▪ Authorize operation while parked to begin motion detection recording
▪ Detach rear camera while recording is in progress
▪ Wait 30 seconds, then turn Key ON
▪ Enter Built-in Cam mode and check the generated recording file</t>
  </si>
  <si>
    <t>▪ 1-minute standby
▪ Enter Built-in Cam Mode
▪ Check [Performance Recording] Library</t>
  </si>
  <si>
    <t>▪ Confirm performance recording file save
- Create 1 list of front video (60 sec)</t>
  </si>
  <si>
    <t>OWP_058</t>
  </si>
  <si>
    <t>Impact of CAN communication when removing the rear camera during motion detection recording while parked</t>
  </si>
  <si>
    <t>▪ Confirm repeating Performance Recording start and stop 5 times</t>
  </si>
  <si>
    <t>▪ Recording must be enabled/disabled
- Will not crash to the HU screen
- Will not reboot</t>
  </si>
  <si>
    <t>▪ Turn Key Off to start continuous recording while parked
▪ Enter CAN and Ethernet Sleep
▪ Authorize operation while parked to begin motion detection recording
▪ Detach rear camera while recording is in progress
▪ Turn Key ON after waiting 30 seconds</t>
  </si>
  <si>
    <t>OWP_059</t>
  </si>
  <si>
    <t>▪ Verify that performance recording files are saved
▪ Continuous/Impact/Manual/Time-lapse recording files will not be saved while driving
▪ There should be no issues such as video distortion, black screens, noise, or color distortion</t>
  </si>
  <si>
    <t>When removing the camera during motion detection recording while parked, or installing it after turning the Key ON.</t>
  </si>
  <si>
    <t>▪ Turn Key Off to enter continuous recording while parked
▪ Enter CAN and Ethernet Sleep mode
▪ Authorize operation while parked to begin motion detection recording
▪ Remove front/rear cameras
▪ Turn Key ON
▪ Enter Built-in Cam mode for real-time view
▪ Install front/rear cameras</t>
  </si>
  <si>
    <t>▪ Camera restored after installation (real-time screen)</t>
  </si>
  <si>
    <t>OWD_070</t>
  </si>
  <si>
    <t>Check for SOME/IP disconnect detection during performance recording</t>
  </si>
  <si>
    <t>▪ Start performance recording
▪ Reboot HU only (SOME/IP discOnnect)</t>
  </si>
  <si>
    <t>▪ Confirm stopping performance recording
▪ Confirm saving performance recording file</t>
  </si>
  <si>
    <t>OWD_071</t>
  </si>
  <si>
    <t>Verification of Low Voltage Impact During Performance Recording</t>
  </si>
  <si>
    <t>▪ 1-minute performance recording
▪ Proceed with the following while performance recording is in progress on the HU screen
▪ Verify as input voltage changes from 12V to 9V</t>
  </si>
  <si>
    <t>▪ BLTN_CAM_RecSta_BPR = 0x1(Recording)
▪ Camera Indicator (Blink Cycle/Duty Ratio/Hold Time)
- 0.5Hz/50%/Hold
▪ Event Switch Indicator (Blink Cycle/Duty Ratio/Hold Time)
- On/100%/Hold
▪ Confirm Performance Recording File Save
- Create 1 Front Video (60 sec) List</t>
  </si>
  <si>
    <t>OWD_072</t>
  </si>
  <si>
    <t>OWP_060</t>
  </si>
  <si>
    <t>Verification of High Voltage Effects During Performance Recording</t>
  </si>
  <si>
    <t>▪ 1-minute performance recording
▪ Proceed with the following while performance recording is in progress on the HU screen
▪ Verify as input voltage changes from 12V to 16V</t>
  </si>
  <si>
    <t>▪ BLTN_CAM_RecSta_BPR = 0x1(Recording)
▪ Camera Indicator (Blink Cycle/Duty Ratio/Hold Time)
- 0.5Hz/50%/Hold
▪ Event Switch Indicator (Blink Cycle/Duty Ratio/Hold Time)
- On/100%/Hold ▪ Confirm Performance Recording File Save
- Create 1 Front Video (60 sec) List</t>
  </si>
  <si>
    <t>Check G-sensor operation status after detaching/attaching the camera during motion detection recording while parked</t>
  </si>
  <si>
    <t>▪ Enter Built-in Cam Mode
▪ [Built-in Cam Settings] - Turn on Parking Event Notification
▪ Start recording with motion detection while parked
▪ Remove front camera after 30 seconds
▪ Reattach camera after 20 seconds
▪ Authorize impact event</t>
  </si>
  <si>
    <t>▪ Motion detection during parking creates recorded video file (black screen recording if no video input)
▪ Camera restored within 2 seconds after installation
(Recorded file driving data, capacity, playback time)
▪ Confirmation of saved park event recording
▪ Confirmation of park event notification operation
: BLTN_CAM_PEV_Recorded = 0x2(Park Event Recorded) up to 5 times</t>
  </si>
  <si>
    <t>OWD_007</t>
  </si>
  <si>
    <t>그룹재생 목록에서 중간 영상 삭제</t>
  </si>
  <si>
    <t>Front camera removed, continuous recording while driving + time-lapse + manual recording while driving</t>
  </si>
  <si>
    <t>Delete middle video from group playlist</t>
  </si>
  <si>
    <t>▪ Recording in progress: Continuous recording while driving + Time-lapse + Manual recording while driving
▪ Remove front camera after 30 seconds
▪ Reinstall camera after 20 seconds
▪ Check generated recording files after 30 seconds</t>
  </si>
  <si>
    <t>▪ Recorded video file created (Black screen recording if no video input)
▪ Camera restored within 2 seconds after installation
(Recorded file driving data, capacity, playback time)</t>
  </si>
  <si>
    <t>▪ ↑ Verify that the above procedure is repeated 10 times</t>
  </si>
  <si>
    <t>▪ Event recording file generated while parked (Black screen recording if no video input)
▪ Camera restored within 2 seconds after installation
(Recording file driving data, capacity, playback time)
▪ Confirmation of impact event recording saving</t>
  </si>
  <si>
    <t>[eAGM 배터리_주차 중 상시 녹화 동작 사양]</t>
  </si>
  <si>
    <t>eAGM 배터리 적용 EV차종 신규 주차 중 상시 녹화 사양 내용 추가 (TC_60257~60268)</t>
  </si>
  <si>
    <t>Added details on the new continuous parking recording specification for EV models equipped with eAGM batteries (TC_60257~60268)</t>
  </si>
  <si>
    <t>OWD_073</t>
  </si>
  <si>
    <t>OWP_061</t>
  </si>
  <si>
    <t>Verification of motion detection recording while parked after removing front/rear cameras (#23029)
: Past issues during development phase</t>
  </si>
  <si>
    <t>Rear camera removal, continuous recording while driving + time-lapse + manual recording while driving</t>
  </si>
  <si>
    <t>▪ Enter Built-in Cam Mode
▪ [Built-in Cam Settings] - Always ON while driving, Motion Detection Recording ON while parked
▪ Remove Front/Rear Cameras while recording continuously while driving
▪ Immediately turn Key Off to enter recording continuously while parked
▪ Enter CAN and Ethernet Sleep</t>
  </si>
  <si>
    <t>Motion detection recording will not operate while parked</t>
  </si>
  <si>
    <t>▪ Recording in progress: Continuous recording while driving + Time-lapse + Manual recording while driving
▪ Remove rear camera after 30 seconds
▪ Reinstall camera after 20 seconds
▪ Check generated recording files after 30 seconds</t>
  </si>
  <si>
    <t>[고장진단] BLTN_CAM Input Voltage High (B16E000)</t>
  </si>
  <si>
    <t>고장 방법 내용 추가</t>
  </si>
  <si>
    <t>Add troubleshooting method details</t>
  </si>
  <si>
    <t>내용 보완</t>
  </si>
  <si>
    <t>OWP_062</t>
  </si>
  <si>
    <t>OWD_074</t>
  </si>
  <si>
    <t>Verify operation after reconnecting camera in SUSPEND state (#23446)
: Past issues during development phase</t>
  </si>
  <si>
    <t>Front/Rear Camera Removal, Continuous Recording While Driving + Time-lapse + Manual Recording While Driving</t>
  </si>
  <si>
    <t>▪ Turn Key Off to enter continuous recording while parked
▪ Enter CAN and Ethernet Sleep
▪ Enable motion while parked and remove front camera while motion detection recording is in progress
▪ Reattach front camera while in motion detection recording standby mode (SUSPEND mode)
▪ Enable motion while parked + Enable impact event
▪ Wait 30 seconds, then turn Key ON
▪ Enter Built-in Cam mode and check the generated recording file</t>
  </si>
  <si>
    <t>▪ Recording in progress: Continuous recording while driving + Time-lapse + Manual recording while driving
▪ Remove front and rear cameras after a 30-second wait
▪ Reinstall cameras after a 20-second wait
▪ Check generated recording files after a 30-second wait</t>
  </si>
  <si>
    <t>▪ Motion detection recording while parked, video file generated for event recording while parked (Black screen recording if no video input)
▪ Camera restored after installation (Video will play in HU)</t>
  </si>
  <si>
    <t>SID 22 [$F1C1] ECUSoftwareUNIT1IVDDataIdentifier</t>
  </si>
  <si>
    <t>IVD 서비스 추가</t>
  </si>
  <si>
    <t>IVD service added</t>
  </si>
  <si>
    <t>OWP_063</t>
  </si>
  <si>
    <t>OWD_075</t>
  </si>
  <si>
    <t>[BLTN_CAM 출력 메시지 확인]</t>
  </si>
  <si>
    <t>BLTN_CAM_E_00(0xAB) ID, DLC, 주기 확인</t>
  </si>
  <si>
    <t>When detaching the front camera while recording continuously while driving</t>
  </si>
  <si>
    <t>BLTN_CAM_E_00(0xAB) ID, DLC, Check Cycle</t>
  </si>
  <si>
    <t>▪ Front camera removal while continuous recording is in progress during driving</t>
  </si>
  <si>
    <t>▪ Turn Key Off to enter continuous recording while parked
▪ Enter CAN and Ethernet Sleep
▪ Remove rear camera while motion detection recording is in progress after enabling motion detection while parked
▪ Reattach rear camera while in motion detection recording standby mode (SUSPEND mode)
▪ Enable motion while parked + enable impact event
▪ Turn Key ON after waiting 30 seconds
▪ Enter Built-in Cam mode and check the generated recording file</t>
  </si>
  <si>
    <t>▪ BLTN_CAM_State = 0x1(Front camera recording disabled)</t>
  </si>
  <si>
    <t>매크로</t>
  </si>
  <si>
    <t>OWP_064</t>
  </si>
  <si>
    <t>BLTN_CAM_HU_PE_00_200ms(0x3EA) ID, DLC, 주기 확인</t>
  </si>
  <si>
    <t>BLTN_CAM_HU_PE_00_200ms(0x3EA) ID, DLC, Check Cycle</t>
  </si>
  <si>
    <t>매크로 작업</t>
  </si>
  <si>
    <t>Macro work</t>
  </si>
  <si>
    <t>▪ Turn Key Off to enter continuous recording while parked
▪ Enter CAN and Ethernet Sleep
▪ Enable motion while parked and remove front/rear cameras while motion detection recording is in progress
▪ Reattach front/rear cameras while in motion detection recording standby mode (SUSPEND mode)
▪ Enable motion while parked + enable impact event
▪ Turn Key ON after waiting 30 seconds
▪ Enter Built-in Cam mode and check the generated recording file</t>
  </si>
  <si>
    <t>▪ Front Camera Installation
▪ Remove and reattach quickly within 1 second, repeating this 10 times, then reattach.</t>
  </si>
  <si>
    <t>▪ Motion detection recording and event recording while parked do not work after camera installation (BICIM2-449)
**Motion detection recording while parked, event recording while parked do not work**</t>
  </si>
  <si>
    <t>▪ Recorded video file created (Black screen recording if no video input)
▪ Camera restored within 2 seconds after installation
(Recorded file driving data, capacity, playback time)
▪ Impact events not recorded</t>
  </si>
  <si>
    <t>OWP_006</t>
  </si>
  <si>
    <t>▪ Requirement-based test
▪Performance test</t>
  </si>
  <si>
    <t>▪ Check status signal</t>
  </si>
  <si>
    <t>▪ Requirements Analysis
▪Decision Table Testing</t>
  </si>
  <si>
    <t>▪ BLTN_CAM_State = 0x0</t>
  </si>
  <si>
    <t>[Power Fail Safety Operation] : Emergency Power (Super Cap) Performance
(Continuous recording while parked / Motion detection recording while parked)</t>
  </si>
  <si>
    <t>Continuous recording while parked</t>
  </si>
  <si>
    <t>▪ Turn Key Off to enter continuous recording while parked
▪ Disconnect the main connector
▪ Wait 60 seconds, then turn Key ON
▪ Enter Built-in Cam mode and check the generated recording file</t>
  </si>
  <si>
    <t>[LVDS 영상출력]</t>
  </si>
  <si>
    <t>▪ The file being recorded just before power off is saved</t>
  </si>
  <si>
    <t>AR Navi 영상출력 확인(ccIC 사양)</t>
  </si>
  <si>
    <t>AR Navi Image Output Verification (ccIC Specification)</t>
  </si>
  <si>
    <t>OWD_076</t>
  </si>
  <si>
    <t>OWP_065</t>
  </si>
  <si>
    <t>Recording event (impact) while parked</t>
  </si>
  <si>
    <t>▪ Turn Key Off to enter continuous recording while parked
▪ Trigger an impact event
▪ Immediately disconnect the main connector
▪ Wait 60 seconds, then turn Key ON
▪ Enter Built-in Cam mode and check the generated recording file</t>
  </si>
  <si>
    <t>▪ The file being recorded just before power off is saved.
※ Based on settings, at least two files must be saved.
- Save Priority: Always &gt; Shock Detection Save (Event) &gt; Manual Save</t>
  </si>
  <si>
    <t>▪ Front camera detachment while continuous recording is in progress during driving</t>
  </si>
  <si>
    <t>LVDS 영상송신 영역 확인(Crop 관련 사양), ccNC</t>
  </si>
  <si>
    <t>Check LVDS video transmission area (Crop-related specifications), ccNC</t>
  </si>
  <si>
    <t>OWP_066</t>
  </si>
  <si>
    <t>correction</t>
  </si>
  <si>
    <t>Manual recording while parked</t>
  </si>
  <si>
    <t>▪ Turn Key Off to enter continuous recording while parked
▪ Enter manual switch
▪ Immediately disconnect main connector
▪ Wait 60 seconds, then turn Key ON
▪ Enter built-in cam mode and check the generated recording file</t>
  </si>
  <si>
    <t>▪ The file being recorded right before power is turned off is saved.
※ Based on settings, at least two files must be saved.
- Save Priority: Always &gt; Impact Detection Save (Event) &gt; Manual Save</t>
  </si>
  <si>
    <t>OWD_077</t>
  </si>
  <si>
    <t>OWP_067</t>
  </si>
  <si>
    <t>LVDS 영상송신 영역 확인(Crop 관련 사양), ccIC</t>
  </si>
  <si>
    <t>Check LVDS video transmission area (crop-related specifications), ccIC</t>
  </si>
  <si>
    <t>Simultaneous execution of continuous, impact, and manual events while parked</t>
  </si>
  <si>
    <t>When detaching the rear camera while recording continuously while driving</t>
  </si>
  <si>
    <t>▪ Turn Key Off to enter continuous recording while parked
▪ Enter manual switch and trigger impact event
▪ Immediately disconnect main connector
▪ Wait 60 seconds, then turn Key ON
▪ Enter built-in cam mode and check the generated recording file</t>
  </si>
  <si>
    <t>▪ Removal of rear camera while continuous recording is in progress during driving</t>
  </si>
  <si>
    <t>▪ BLTN_CAM_State = 0x2(Rear camera recording disabled)</t>
  </si>
  <si>
    <t>OWP_068</t>
  </si>
  <si>
    <t>[후방카메라 상하반전 여부 확인]</t>
  </si>
  <si>
    <t>후방카메라 180도 회전하여 장착되는 차종의 후방영상 확인</t>
  </si>
  <si>
    <t>B+ OFF during continuous recording while parked</t>
  </si>
  <si>
    <t>Check the rear view of vehicle models where the rear camera is mounted rotated 180 degrees.</t>
  </si>
  <si>
    <t>▪ Turn Key Off to enter continuous recording while parked
▪ Parking continuous video recording, rear camera not recognized
▪ Turn B+ power input OFF
▪ Wait 60 seconds, then turn B+ power ON and Key ON
▪ Enter Built-in Cam mode and check the generated recording file</t>
  </si>
  <si>
    <t>▪ Rearview Camera Installation
▪ Remove and reattach quickly within 1 second, repeating this 10 times, then install.</t>
  </si>
  <si>
    <t>OWP_069</t>
  </si>
  <si>
    <t>Motion detection recording while parked</t>
  </si>
  <si>
    <t>삭제</t>
  </si>
  <si>
    <t>▪ Turn Key Off to enter continuous recording while parked
▪ Enter CAN and Ethernet Sleep
▪ Authorize operation while parked to begin motion detection recording
▪ Immediately disconnect the main connector
▪ Wait 60 seconds, then turn Key ON
▪ Enter Built-in Cam mode and check the generated recording files</t>
  </si>
  <si>
    <t>SID 28 [Communication Control] 시동조건</t>
  </si>
  <si>
    <t>ENG_STAT Running 상태에서 Communication Control 요청</t>
  </si>
  <si>
    <t>Request Communication Control in ENG_STAT Running state</t>
  </si>
  <si>
    <t>자동화 TC로 변경</t>
  </si>
  <si>
    <t>Change to automated TC</t>
  </si>
  <si>
    <t>Simultaneous recording of motion detection and impact events while parked</t>
  </si>
  <si>
    <t>▪ Turn Key Off to enter continuous recording while parked
▪ Enter CAN and Ethernet Sleep
▪ Authorize operation while parked to start motion detection recording, then authorize an impact event
▪ Immediately disconnect the main connector
▪ Wait 60 seconds, then turn Key ON
▪ Enter Built-in Cam mode and check the generated recording file</t>
  </si>
  <si>
    <t>OWD_078</t>
  </si>
  <si>
    <t>[LHD/RHD 구분 신호 확인]
DriveTypeOption</t>
  </si>
  <si>
    <t>DriveTypeOption' Right Handle</t>
  </si>
  <si>
    <t>[BLTN_CAM-기능-006] 주차 이벤트 녹화</t>
  </si>
  <si>
    <t>▪ Removal of rear camera while continuous recording is in progress while driving</t>
  </si>
  <si>
    <t>OWD_079</t>
  </si>
  <si>
    <t>Check G-sensor operation after detaching the camera while recording continuously while driving</t>
  </si>
  <si>
    <t>▪ Remove front camera while continuous recording is in progress while driving
▪ Remove front camera after waiting 30 seconds
▪ Reinstall camera after waiting 20 seconds
▪ Authorize impact event</t>
  </si>
  <si>
    <t>▪ Recorded video file created (Black screen recording if no video input)
▪ Camera restored within 2 seconds after installation
(Recorded file driving data, capacity, playback time)
▪ Confirmation of impact event recording saved</t>
  </si>
  <si>
    <t>OWP_007</t>
  </si>
  <si>
    <t>[BLTN_CAM_STAT_PE_00_200ms] BLTN_CAM_Prk_Oped_Time</t>
  </si>
  <si>
    <t>[Recording event while parked]</t>
  </si>
  <si>
    <t>0xFC: Prak Mode is not set.( Aux. Bat. Is connected)</t>
  </si>
  <si>
    <t>0xFC: Prak Mode is not set. (Aux. Bat. Is connected)</t>
  </si>
  <si>
    <t>Check initial value</t>
  </si>
  <si>
    <t>삭제된 사양 제거</t>
  </si>
  <si>
    <t>Remove deleted specifications</t>
  </si>
  <si>
    <t>OWD_080</t>
  </si>
  <si>
    <t>Check voice recording after detaching the camera during continuous recording while parked</t>
  </si>
  <si>
    <t>02_OWP_015,
02_OWP_016,
02_OWP_073</t>
  </si>
  <si>
    <t>▪ Remove front camera while continuous recording is in progress while parked
▪ Turn KEY On
▪ Reinstall front camera before starting continuous recording while driving
▪ Enable manual recording upon impact or while driving
▪ Check generated recording file after waiting 1 minute</t>
  </si>
  <si>
    <t>▪ Recorded video file created (Black screen recording if no video input)
▪ Camera restored within 2 seconds after installation
(Recorded file driving data, capacity, playback time)
▪ Check audio sync for continuous recording while driving</t>
  </si>
  <si>
    <t>▪ [HU Settings] - [General] - [Reset] - [Full System Reset]</t>
  </si>
  <si>
    <t>▪ Check default values ​​after profile reset
- Domestic/Japan/North America: Always Parking OFF, Parking Event OFF, Parking Event Notification ON
- Europe: Always Parking Default, Parking Event OFF, Parking Event Notification OFF
- Russia/Middle East: Always Parking OFF, Parking Event OFF, Parking Event Notification Default
※ Always Parking/Parking Event recording applied as an exception for JG1 RUS</t>
  </si>
  <si>
    <t>0xFD: The vehicle does not supported Park Mode.(Built-in cam battery is applicable)</t>
  </si>
  <si>
    <t>▪ Domestic/Japan/North America
BLTN_CAM_RecSet_PEV = 0x2(ON)
: The default recording setting is ON upon initialization after FRS setup operation.
▪ Europe
BLTN_CAM_RecSet_PEV = 0x1(OFF)
: The default recording setting is OFF upon initialization after FRS setup operation.
▪ Russia/Middle East
BLTN_CAM_RecSet_PEV = 0x0(Default)
: The default recording setting is Default upon initialization after FRS setup operation.
※ Event recording during parking is applied as an exception for JG1 RUS.</t>
  </si>
  <si>
    <t>OWD_039</t>
  </si>
  <si>
    <t>0xFE: The vehicle model does not supported Park Mode.(Built-in cam battery is not applicable)</t>
  </si>
  <si>
    <t>When detaching the front camera during performance recording</t>
  </si>
  <si>
    <t>02_OWP_015,
02_OWP_016,
02_OWP_017,
02_OWP_018,
02_OWP_019,
02_OWP_073</t>
  </si>
  <si>
    <t>▪ Front camera removal during performance recording</t>
  </si>
  <si>
    <t>OWP_070</t>
  </si>
  <si>
    <t>[PNI bit 확인]</t>
  </si>
  <si>
    <t>Confirm Parking Event (Impact) Recording Setting ON
: Domestic/Japan/North America/Europe</t>
  </si>
  <si>
    <t>▪ Built-in Cam Boot Complete
▪ BLTN_CAM_State = 0x0 (BLTN_CAM Valid)
▪ BLTN_CAM_SD_Card_State = 0x0 (Good)
▪ Associated Controller CAN/Ethernet Communication Enabled
▪ Power: Key ON
▪ Voltage: 12V
▪ Settings: Parking Continuous Recording, Parking Event Notification OFF</t>
  </si>
  <si>
    <t>빌트인캠이 포함된 클러스터 PN 요청(Alive)</t>
  </si>
  <si>
    <t>▪ Enter Built-in Cam Mode
▪ [Settings] - [Recording] - [Record While Parked] - Turn on Event Recording
▪ Check Recording Settings Signal</t>
  </si>
  <si>
    <t>▪ BLTN_CAM_RecSet_PEV = 0x2(On) : Domestic/Japan/North America/Europe</t>
  </si>
  <si>
    <t>Cluster PN request with built-in cam (Alive)</t>
  </si>
  <si>
    <t>02_OWP_020</t>
  </si>
  <si>
    <t>OWP_071</t>
  </si>
  <si>
    <t>Check Parking Event (Impact) Recording Settings OFF
: Russia/Middle East</t>
  </si>
  <si>
    <t>빌트인캠에 PN 요청(Alive)</t>
  </si>
  <si>
    <t>Request PN to built-in cam (Alive)</t>
  </si>
  <si>
    <t>▪ Enter Built-in Cam Mode
▪ [Settings] - [Recording] - [Recording While Parked] - Confirm No UI for Parking Event Recording Settings
▪ Check Recording Settings Signal</t>
  </si>
  <si>
    <t>▪ BLTN_CAM_RecSet_PEV = 0x00(Default) : Russia/Middle East</t>
  </si>
  <si>
    <t>02_OWP_021</t>
  </si>
  <si>
    <t>OWD_081</t>
  </si>
  <si>
    <t>빌트인캠이 포함된 클러스터 &amp; 빌트인캠 PN요청(Alive)</t>
  </si>
  <si>
    <t>Cluster with built-in cam &amp; Built-in cam PN request (Alive)</t>
  </si>
  <si>
    <t>Impact of Front Camera Removal During Performance Recording on CAN Communication</t>
  </si>
  <si>
    <t>OWP_072</t>
  </si>
  <si>
    <t>▪ Front camera detachment during performance recording</t>
  </si>
  <si>
    <t>Check if the event did not occur</t>
  </si>
  <si>
    <t>PN을 미지원하는 메시지 주입(Sleep)</t>
  </si>
  <si>
    <t>Message injection (Sleep) that does not support PN</t>
  </si>
  <si>
    <t>OWD_082</t>
  </si>
  <si>
    <t>▪ BLTN_CAM_RecSta_PEV =0x0 (OFF)</t>
  </si>
  <si>
    <t>선택한 사양에 맞는 Test Case 필터링 기능 추가.
선택한 개발 단계에 맞는 Test Case 필터링 기능 추가</t>
  </si>
  <si>
    <t>When detaching the rear camera during performance recording</t>
  </si>
  <si>
    <t>필터링 기능 추가함</t>
  </si>
  <si>
    <t>Added filtering function</t>
  </si>
  <si>
    <t>02_OWP_022,
02_OWP_023</t>
  </si>
  <si>
    <t>▪ Rear camera removal during performance recording</t>
  </si>
  <si>
    <t>▪ BLTN_CAM_State = 0x2(BLTN_CAM rear Camera Invalid)</t>
  </si>
  <si>
    <t>기타</t>
  </si>
  <si>
    <t>진단서비스 (3) 수동검증 탭을 진단서비스 (1) 과 변경함</t>
  </si>
  <si>
    <t>▪ Recorded video file created (Will not be affected as only the front camera output is displayed)
(Recorded file driving data, capacity, playback time)
▪ Impact event recording not occurred</t>
  </si>
  <si>
    <t>주차 중 상시 녹화 중단 전압 확인(주차 중 상시 녹화 중 과방전 시)</t>
  </si>
  <si>
    <t>12V → 6V 주차 중 상시 녹화 중단 확인(저전압)</t>
  </si>
  <si>
    <t>OWP_073</t>
  </si>
  <si>
    <t>OWD_083</t>
  </si>
  <si>
    <t>Confirmation of parking event recording operation</t>
  </si>
  <si>
    <t>Impact of CAN communication when removing the rear camera during performance recording</t>
  </si>
  <si>
    <t>▪ Removal/Installation of rear camera during performance recording</t>
  </si>
  <si>
    <t>▪ Enter Built-in Cam Mode
▪ [Built-in Cam Settings] - Turn Off Parking Event Notifications
▪ Turn Key Off to Enter Continuous Recording While Parked
▪ Enable Impact Event
▪ Check Recording Status Signal</t>
  </si>
  <si>
    <t>▪ BLTN_CAM_RecSta_PEV = 0x1(Recording)
 ▪ BLTN_CAM_PEV_Recorded = 0x0(Default)</t>
  </si>
  <si>
    <t>40206~40208</t>
  </si>
  <si>
    <t>[주행 중 상시 녹화]</t>
  </si>
  <si>
    <t>AVN mode 에서 녹화동작 확인(ACC 전원)
녹화파일 생성 확인(3분)
 - 1분 녹화파일 3개 생성
주차 중 상시 녹화 진입 이후 녹화파일 확인</t>
  </si>
  <si>
    <t>Verify recording operation in AVN mode (ACC power)
Verify recording file creation (3 minutes)
- 3 recording files created at 1 minute
Verify recording files after entering continuous recording while parked</t>
  </si>
  <si>
    <t>판정조건 세분화</t>
  </si>
  <si>
    <t>Detailed classification of judgment conditions</t>
  </si>
  <si>
    <t>OWD_008</t>
  </si>
  <si>
    <t>▪Requirements Analysis
▪ Decision Table Testing</t>
  </si>
  <si>
    <t>[Power Fail Safety Operation] : Emergency Power (Super Cap) Performance (Driving)</t>
  </si>
  <si>
    <t>B+ OFF during continuous recording while driving</t>
  </si>
  <si>
    <t>▪ Continuous recording while driving
▪ B+ Power Input Off</t>
  </si>
  <si>
    <t>▪ The file being recorded right before the power was turned off is saved</t>
  </si>
  <si>
    <t>[타임랩스 녹화] (5)
 - 녹화 중 동시 녹화 영향성
 - 녹화 중 전원조건</t>
  </si>
  <si>
    <t>타임랩스 녹화 중 동시에 다른 영상 녹화 시 영향성 확인</t>
  </si>
  <si>
    <t>Checking the impact of simultaneous recording of other videos during time-lapse recording</t>
  </si>
  <si>
    <t>OWD_084</t>
  </si>
  <si>
    <t>OWP_074</t>
  </si>
  <si>
    <t>Recording events (impacts) while driving</t>
  </si>
  <si>
    <t>▪ Built-in Cam Boot Complete
▪ BLTN_CAM_State = 0x0 (BLTN_CAM Valid)
▪ BLTN_CAM_SD_Card_State = 0x0 (Good)
▪ Associated Controller CAN/Ethernet Communication Enabled
▪ Power: Key On
▪ Voltage: 12V
▪ Settings: Continuous Recording While Driving, Driving Events ON</t>
  </si>
  <si>
    <t>▪ Record events while driving
▪ B+ Power Input Off</t>
  </si>
  <si>
    <t>▪ Built-in Cam Boot Complete
▪ BLTN_CAM_State = 0x0 (BLTN_CAM Valid)
▪ BLTN_CAM_SD_Card_State = 0x0 (Good)
▪ Associated Controller CAN/Ethernet Communication Enabled
▪ Power: Key ON
▪ Voltage: 12V
▪ Settings: Always-on Recording While Parked OFF, Event Recording While Parked ON</t>
  </si>
  <si>
    <t>▪ Enter Built-in Cam Mode
▪ [Settings] - [Recording] - [Recording While Parked] - Turn Off Parking Event Notifications
▪ Turn off the key to enter continuous recording while parked
▪ Enable impact events 10 or more times consecutively at 2-second intervals for 1 minute</t>
  </si>
  <si>
    <t>▪ No rebooting
▪ No slowdowns
▪ No missing recording files
▪ Verify the number of impact detection events while parked (BLTN_CAM_PEV_Count, BLTN_CAM_Prk_EV_Cnt)
※ When BLTN_CAM_RecSta_PEV = 0x0 (Off) → 0x1 (Recording) → 0x0 (Off),
BLTN_CAM_PEV_Count += 1, BLTN_CAM_Prk_EV_Cnt += 1</t>
  </si>
  <si>
    <t>OWD_085</t>
  </si>
  <si>
    <t>02_OWP_024</t>
  </si>
  <si>
    <t>Recording events (switch) while driving</t>
  </si>
  <si>
    <t>OWP_075</t>
  </si>
  <si>
    <t>▪ Manual recording while driving
▪ B+ Power Input Off</t>
  </si>
  <si>
    <t>Continuous authorization for parking events (Event notification function ON)</t>
  </si>
  <si>
    <t>▪ Enter Built-in Cam Mode
▪ [Settings] - [Recording] - [Recording While Parked] - Turn on Parking Event Notification
▪ Turn off Key to enter continuous recording while parked
▪ Enter CAN and Ethernet Sleep
▪ Set impact events at 2-second intervals for 1 minute</t>
  </si>
  <si>
    <t>▪ No rebooting
▪ No slowdowns
▪ No missing recording files
▪ Verify the number of impact detection events while parked (BLTN_CAM_PEV_Count, BLTN_CAM_Prk_EV_Cnt)
※ When BLTN_CAM_RecSta_PEV = 0x0 (Off) → 0x1 (Recording) → 0x0 (Off),
BLTN_CAM_PEV_Count += 1, BLTN_CAM_Prk_EV_Cnt += 1
▪ BLTN_CAM_PEV_Recorded = Park Event Recorded (0x02): Event video transmission is up to 5 minutes
▪ Enter CAN and Ethernet Sleep after event video transmission is complete (Dark current less than 2mA)</t>
  </si>
  <si>
    <t>OWD_086</t>
  </si>
  <si>
    <t>02_OWP_025</t>
  </si>
  <si>
    <t>Recording time-lapse</t>
  </si>
  <si>
    <t>▪ Time-lapse video recording
▪ B+ Power input Off</t>
  </si>
  <si>
    <t>OWP_076</t>
  </si>
  <si>
    <t>타임랩스 녹화 중 KEY OFF 시 녹화 저장여부 확인</t>
  </si>
  <si>
    <t>▪ Built-in Cam Boot Complete
▪ BLTN_CAM_State = 0x0 (BLTN_CAM Valid)
▪ BLTN_CAM_SD_Card_State = 0x0 (Good)
▪ Associated Controller CAN/Ethernet Communication Enabled
▪ Power: Key ON
▪ Voltage: 12V
▪ Setting: Park Event Recording ON</t>
  </si>
  <si>
    <t>Check whether recording is saved when KEY is OFF during time-lapse recording</t>
  </si>
  <si>
    <t>OWD_087</t>
  </si>
  <si>
    <t>▪ Turn Key Off to enter continuous recording while parked
▪ Enable 3 events at 11-second intervals
▪ Turn Key ON to check the number of impact events while parked
▪ Enter Built-in Cam mode
▪ Check [Parking Events] in the archive</t>
  </si>
  <si>
    <t>▪ [BLTN_CAM_HU_PE] BLTN_CAM_PEV_Count = 0x3 Confirmed
▪ Confirmation of Parking Event Recording File Saving: Confirmation of creation of 3 lists of Front &amp; Rear Videos (20 sec)</t>
  </si>
  <si>
    <t>Complex recording in progress</t>
  </si>
  <si>
    <t>▪ Continuous recording while driving, Event recording while driving, Manual recording while driving, Time-lapse recording in progress
▪ B+ Power Input Off</t>
  </si>
  <si>
    <t>OWD_088</t>
  </si>
  <si>
    <t>▪ Continuous video recording while driving, rear camera not recognized
▪ B+ Power Input Off</t>
  </si>
  <si>
    <t>고객사 요청으로 다시 넣음</t>
  </si>
  <si>
    <t>Re-inserted at client request</t>
  </si>
  <si>
    <t>OWD_089</t>
  </si>
  <si>
    <t>B+ OFF during performance recording</t>
  </si>
  <si>
    <t>▪ Performance Video Recording
▪ B+ Power Input Off</t>
  </si>
  <si>
    <t>OWP_078</t>
  </si>
  <si>
    <t>▪ Turn Key Off to activate continuous recording while parked
▪ Enable 3 impact events at 11-second intervals
▪ Turn Key ON to check the number of impact events while parked
▪ Turn Key Off to check the reset of the impact event count while parked</t>
  </si>
  <si>
    <t>▪ BLTN_CAM_PEV_Count = 0x3 → 0x0
 ▪ BLTN_CAM_Prk_EV_Cnt = 0x3 → 0x0</t>
  </si>
  <si>
    <t>[BLTN_CAM-기능-002] 주행 이벤트 녹화</t>
  </si>
  <si>
    <t>02_OWP_026</t>
  </si>
  <si>
    <t>OWP_008</t>
  </si>
  <si>
    <t>Confirmation that event recording does not work when recording settings are OFF</t>
  </si>
  <si>
    <t>▪ Enter Built-in Cam Mode
▪ [Settings] - [Recording] - [Recording While Parked] - Turn Off Event Recording While Parked, Turn On Continuous Recording While Parked
▪ Check Recording Status Signal
▪ Turn Key Off to Enter Continuous Recording While Parked</t>
  </si>
  <si>
    <t>▪ BLTN_CAM_RecSet_PEV = 0x1(OFF)</t>
  </si>
  <si>
    <t>02_OWP_027</t>
  </si>
  <si>
    <t>OWD_009</t>
  </si>
  <si>
    <t>[Recording Events While Driving] - (1)</t>
  </si>
  <si>
    <t>▪ Enter HU Mode
▪ Check recording status signal</t>
  </si>
  <si>
    <t>Check default values ​​for driving event (impact) recording settings</t>
  </si>
  <si>
    <t>▪ BLTN_CAM_Rec_PEV = 0x0(OFF)</t>
  </si>
  <si>
    <t>▪ ICUPowerAutoCutModeSta = 0x0(Factory mode) → 0x2(Customer mode)
▪ Built-in Cam Main Screen
▪ [Settings] - [Reset Built-in Cam Settings] - [Recording] - [Record While Driving]
- Check Default Values</t>
  </si>
  <si>
    <t>▪ BLTN_CAM_RecSet_DEV = 0x1(Off), Continuous recording while driving Off
: Value initialized to Off after changing from Factory mode to Customer mode</t>
  </si>
  <si>
    <t>01_OWD_018,
01_OWD_019</t>
  </si>
  <si>
    <t>▪ Turn on Parking Continuous Recording (to check the initial value after FRS setup)
▪ [ccNC Settings] - [General] - [Reset] - [Delete Guest Profile / Reset System]</t>
  </si>
  <si>
    <t>▪ Domestic/Japan/North America/Russia/Middle East
BLTN_CAM_RecSet_DEV = 0x2(On)
: The default recording setting is On when initializing after FRS setup operation
▪ Europe
BLTN_CAM_RecSet_DEV = 0x1(Off)
: The default recording setting is Off when initializing after FRS setup operation</t>
  </si>
  <si>
    <t>송부용 생성 시 메모도 삭제되도록 수정
사양 선택 시 ICE, HEV, EV 복수 선택 가능하도록 수정</t>
  </si>
  <si>
    <t>▪ [Settings] - [Event Detection Sensitivity] - Check Recording While Driving</t>
  </si>
  <si>
    <t>OWP_079</t>
  </si>
  <si>
    <t>▪ BLTN_CAM_SenSet_DEV = 0x3(LV.3)</t>
  </si>
  <si>
    <t>Display location of event impact
(Red progress bar indicator for continuous recording files) Verify consistency</t>
  </si>
  <si>
    <t>엔진(모터) 상태 신호에 의한 IGN 인식
 ※ 사양: IGN pin 입력과 "OR" 조건으로 IGN 상태를 인식함.</t>
  </si>
  <si>
    <t>▪ Turn off the key to enter continuous recording while parked
▪ Wait 20 seconds, then authorize impact event</t>
  </si>
  <si>
    <t>엔진 러닝 상태로 IGN ON 인식(ICE/HEV/EV 구분없음)</t>
  </si>
  <si>
    <t>▪ Check for a red mark at the time of an impact event in the continuous recording file while parked
: Check timing alignment (within approximately 500ms)</t>
  </si>
  <si>
    <t>IGN ON recognition in engine running state (no distinction between ICE/HEV/EV)</t>
  </si>
  <si>
    <t>사양변경되어
HEV, EV 구분없이
BDC 신호로 통합(10013,10014 삭제)</t>
  </si>
  <si>
    <t>Specifications changed
Integrated into BDC signal regardless of HEV or EV (10013, 10014 deleted)</t>
  </si>
  <si>
    <t>OWD_010</t>
  </si>
  <si>
    <t>[Recording Events While Driving] - (2)</t>
  </si>
  <si>
    <t>OWP_080</t>
  </si>
  <si>
    <t>Confirmation of non-operation of driving event recording in BLTN_CAM mode</t>
  </si>
  <si>
    <t>▪ Built-in Cam Boot Complete
▪ BLTN_CAM_State = 0x0 (BLTN_CAM Valid)
▪ BLTN_CAM_SD_Card_State = 0x0 (Good)
▪ Associated Controller CAN/Ethernet Communication Enabled
▪ Power: Key On
▪ Voltage: 12V
▪ Setting: Driving Event Recording ON
▪ BLTN_CAM_HU_UI_Mode = 0x1 (BLTN_CAM mode)</t>
  </si>
  <si>
    <t>TP_BLTN_CAM_NAVI_HU(0x61F) ID, DLC, 주기 확인</t>
  </si>
  <si>
    <t>Display Event Impact Location (Event Recording File)
- Parking Always + Parking Event / Remove B+ Before Completion</t>
  </si>
  <si>
    <t>TP_BLTN_CAM_NAVI_HU(0x61F) Check ID, DLC, Cycle</t>
  </si>
  <si>
    <t>▪ Shock Event Confirmed
▪ Check Recording Status Signal</t>
  </si>
  <si>
    <t>▪ BLTN_CAM_RecSta_DEV = 0x0(Off)</t>
  </si>
  <si>
    <t>▪ Turn off the key to enter continuous recording while parked
▪ Enable impact event while vehicle network is ALIVE
▪ Disconnect B+ after 5 seconds</t>
  </si>
  <si>
    <t>▪ Enter Built-in Cam Mode
▪ Check for a red mark at the time of impact in the recorded file during parked event recording
: Check timing consistency (within approximately 500ms)</t>
  </si>
  <si>
    <t>00_1CHK_222</t>
  </si>
  <si>
    <t>01_OWD_020</t>
  </si>
  <si>
    <t>OWP_081</t>
  </si>
  <si>
    <t>이벤트 스위치 인디케이터 OFF 확인</t>
  </si>
  <si>
    <t>이벤트스위치 인디케이터 OFF 확인(KEY OFF)</t>
  </si>
  <si>
    <t>Check Event Switch Indicator OFF (KEY OFF)</t>
  </si>
  <si>
    <t>오타수정</t>
  </si>
  <si>
    <t>Typo correction</t>
  </si>
  <si>
    <t>▪ Turn off the key to activate continuous recording while parked
▪ Set impact event while vehicle CAN and Ethernet are in Sleep state
▪ Disconnect auxiliary battery after 5 seconds</t>
  </si>
  <si>
    <t>이벤트스위치 인디케이터 OFF 확인(KEY ON)</t>
  </si>
  <si>
    <t>Check Event Switch Indicator OFF (KEY ON)</t>
  </si>
  <si>
    <t>OWP_082</t>
  </si>
  <si>
    <t>▪ Turn off the key to enter continuous recording while parked
▪ Apply impact while the vehicle network is ALIVE
▪ Disconnect B+ after 5 seconds</t>
  </si>
  <si>
    <t>10060
10061
10062
10063
10064
10065
10066
10067
10068
10069</t>
  </si>
  <si>
    <t>OWD_090</t>
  </si>
  <si>
    <t>OWP_083</t>
  </si>
  <si>
    <t>▪ Requirements Analysi</t>
  </si>
  <si>
    <t>통신 정합성
→녹화 외 기본기능</t>
  </si>
  <si>
    <t>20090
→ A0350</t>
  </si>
  <si>
    <t>▪ Turn off the key to enter continuous recording while parked
▪ Apply impact while vehicle CAN and Ethernet are in Sleep state
▪ Disconnect auxiliary battery after 5 seconds</t>
  </si>
  <si>
    <t>Check for no event recording while driving in HU mode (IGN)</t>
  </si>
  <si>
    <t>▪ Enter Built-in Cam Mode
▪ Check for a red mark at the time of impact event in the parking event recording file
: Verify timing match (within approximately 500ms)</t>
  </si>
  <si>
    <t>▪ Built-in Cam Boot Complete
▪ BLTN_CAM_State = 0x0 (BLTN_CAM Valid)
▪ BLTN_CAM_SD_Card_State = 0x0 (Good)
▪ Associated Controller CAN/Ethernet Communication Enabled
▪ Power: ACC OFF, IGN ON
▪ Voltage: 12V
▪ Setting: Driving Event Recording ON</t>
  </si>
  <si>
    <t>DriveTypeOption' Left Handle</t>
  </si>
  <si>
    <t>OWP_084</t>
  </si>
  <si>
    <t>20093
→ A0351</t>
  </si>
  <si>
    <t>00_1CHK_223</t>
  </si>
  <si>
    <t>▪ Turn Key Off to enter continuous recording while parked
▪ Enter Network Sleep and continue continuous recording while parked using the auxiliary battery
▪ Turn Key ON, then immediately turn Key Off
▪ Verify update of impact event count while parked</t>
  </si>
  <si>
    <t>01_OWD_021</t>
  </si>
  <si>
    <t>▪ Continuous recording while parked: BLTN_CAM_RecSta_PEV = 0x1(Recording)
▪ BLTN_CAM_PEV_Count = 0x0
▪ BLTN_CAM_Prk_EV_Cnt = 0x0</t>
  </si>
  <si>
    <t>02_OWP_028</t>
  </si>
  <si>
    <t>▪ Camera Indicator (Blink Cycle/Duty Ratio/Hold Time)
- 0.5Hz/50%/10 seconds</t>
  </si>
  <si>
    <t>▪ Immediately apply impact when continuous recording is activated while parked</t>
  </si>
  <si>
    <t>▪ Event recording during parking: BLTN_CAM_RecSta_PEV = 0x1(Recording)</t>
  </si>
  <si>
    <t>수정, 추가</t>
  </si>
  <si>
    <t>OWP_085</t>
  </si>
  <si>
    <t>OWD_091</t>
  </si>
  <si>
    <t>▪ Turn off the key to enter continuous recording while parked
▪ Quickly turn the key on and off 20 times, then turn the key off
(Quickly press the vehicle's engine start button)
▪ Verify that the impact event count while parked has been updated</t>
  </si>
  <si>
    <t>Confirmation of event recording operation while driving in HU mode (IGN)</t>
  </si>
  <si>
    <t>02_OWP_029</t>
  </si>
  <si>
    <t>▪ Event recording during parking: BLTN_CAM_RecSta_PEV = 0x1(Recording)
▪ No black thumbnails in the video list
▪ No video glitches, green screens, black screens, or noise</t>
  </si>
  <si>
    <t>OWP_086</t>
  </si>
  <si>
    <t>▪ Enter Built-in Cam Mode
▪ [Settings] - [Recording] - [Recording While Parked] - Turn Off Parking Event Recording, Turn Off Parking Continuous Recording
▪ Turn Key Off to enter Park mode
▪ Quickly turn Key ON/OFF 20 times, then turn Key Off
(Quickly press the actual vehicle's engine start button)
▪ Enter Impact Event</t>
  </si>
  <si>
    <t>▪ Do not activate continuous recording while parked: BLTN_CAM_RecSta_OWP = 0x0(OFF)
▪ Do not activate impact recording: BLTN_CAM_RecSta_PEV = 0x0(OFF)
▪ Must satisfy dark current specifications (0.5mA)</t>
  </si>
  <si>
    <t>▪ Camera Indicator (Blink Cycle/Duty Ratio/Hold Time)
- 1Hz/50%/10 seconds</t>
  </si>
  <si>
    <t>02_OWP_030</t>
  </si>
  <si>
    <t>PNI Bit 가 모두 0인 메시지 주입</t>
  </si>
  <si>
    <t>Injecting a message where all PNI bits are 0</t>
  </si>
  <si>
    <t>addition</t>
  </si>
  <si>
    <t>OWP_009</t>
  </si>
  <si>
    <t>[Record Events While Parked] : Check Event Save Time</t>
  </si>
  <si>
    <t>Check recording file event time -10s to +10s</t>
  </si>
  <si>
    <t>▪ Enter Built-in Cam Mode
▪ [Settings] - [Event Recording] - Set Previous -10s, Next +10s
▪ Turn Key Off to enter continuous recording while parked, then wait 20 seconds
▪ Enable Impact Event</t>
  </si>
  <si>
    <t>▪ Event Switch Indicator (Blink Cycle/Duty Ratio/Hold Time)
- 1Hz/50%/10 seconds</t>
  </si>
  <si>
    <t>▪ BLTN_CAM_Set_EV_BfrTime = 0x0(-10s)
▪ BLTN_CAM_Set_EV_AftTime = 0x0(+10s)
▪ Parking Event Recording Video Length: 20s, Event Occurrence Time: 10s mark</t>
  </si>
  <si>
    <t>A0195</t>
  </si>
  <si>
    <t>[사용자프로필 설정]: First Run Setup -1</t>
  </si>
  <si>
    <t>공장모드에서도 녹화 설정 신호 반영</t>
  </si>
  <si>
    <t>Recording settings signal reflected even in factory mode</t>
  </si>
  <si>
    <t>사양 변경</t>
  </si>
  <si>
    <t>Changes in specifications</t>
  </si>
  <si>
    <t>OWP_087</t>
  </si>
  <si>
    <t>OWD_092</t>
  </si>
  <si>
    <t>Check recording file event time -15s ~ +10s</t>
  </si>
  <si>
    <t>▪ Enter Built-in Cam Mode
▪ [Settings] - [Event Recording] - Set Previous -15s, Next +10s
▪ Turn Key Off to enter continuous recording while parked, then wait 20 seconds
▪ Enable Impact Event</t>
  </si>
  <si>
    <t>▪ BLTN_CAM_Set_EV_BfrTime = 0x5(-15s)
▪ BLTN_CAM_Set_EV_AftTime = 0x0(+10s)
▪ Parking Event Recording Video Length: 25s, Event Occurrence Time: 15s mark</t>
  </si>
  <si>
    <t>A0196</t>
  </si>
  <si>
    <t>딜러모드에서도 녹화 설정 신호 반영</t>
  </si>
  <si>
    <t>Checking for no event recording while driving in HU mode (ACC)</t>
  </si>
  <si>
    <t>Recording setting signal reflected even in Dealer Mode</t>
  </si>
  <si>
    <t>▪ Built-in Cam Boot Complete
▪ BLTN_CAM_State = 0x0 (BLTN_CAM Valid)
▪ BLTN_CAM_SD_Card_State = 0x0 (Good)
▪ Associated Controller CAN/Ethernet Communication Enabled
▪ Power: ACC ON, IGN OFF
▪ Voltage: 12V
▪ Setting: Driving Event Recording ON</t>
  </si>
  <si>
    <t>OWP_088</t>
  </si>
  <si>
    <t>A0201</t>
  </si>
  <si>
    <t>Check recording file event time -20s ~ +10s</t>
  </si>
  <si>
    <t>▪ Enter Built-in Cam Mode
▪ [Settings] - [Event Recording] - Set Previous -20s, Next +10s
▪ Turn Key Off to enter continuous recording while parked, then wait 20 seconds
▪ Enable Impact Event</t>
  </si>
  <si>
    <t>▪ BLTN_CAM_Set_EV_BfrTime = 0xA(-20s)
▪ BLTN_CAM_Set_EV_AftTime = 0x0(+10s)
▪ Parking Event Recording Video Length: 30s, Event Occurrence Time: 20s mark</t>
  </si>
  <si>
    <t>00_1CHK_224</t>
  </si>
  <si>
    <t>01_OWD_022</t>
  </si>
  <si>
    <t>OWP_089</t>
  </si>
  <si>
    <t>Check recording file event occurrence time -10s ~ +15s</t>
  </si>
  <si>
    <t>A0352</t>
  </si>
  <si>
    <t>▪ Enter Built-in Cam Mode
▪ [Settings] - [Event Recording] - Set Previous -10s, Next +15s
▪ Turn Key Off to enter continuous recording while parked, then wait 20 seconds
▪ Enable Impact Event</t>
  </si>
  <si>
    <t>B+ 리셋 반복 후 AR Navi 뷰 반복확인</t>
  </si>
  <si>
    <t>▪ BLTN_CAM_Set_EV_BfrTime = 0x0(-10s)
▪ BLTN_CAM_Set_EV_AftTime = 0x5(+15s)
▪ Parking Event Recording Video Length: 25s, Event Occurrence Time: 10s mark</t>
  </si>
  <si>
    <t>Repeat B+ reset and verify AR Navi view repetition</t>
  </si>
  <si>
    <t>OWP_090</t>
  </si>
  <si>
    <t>Check recording file event time -15s ~ +15s</t>
  </si>
  <si>
    <t>▪ Enter Built-in Cam Mode
▪ [Settings] - [Event Recording] - Set Previous -15s, Next +15s
▪ Turn Key Off to enter continuous recording while parked, then wait 20 seconds
▪ Enable Impact Event</t>
  </si>
  <si>
    <t>A0353</t>
  </si>
  <si>
    <t>▪ BLTN_CAM_Set_EV_BfrTime = 0x5(-15s)
▪ BLTN_CAM_Set_EV_AftTime = 0x5(+15s)
▪ Parking Event Recording Video Length: 30s, Event Occurrence Time: 15s mark</t>
  </si>
  <si>
    <t>B+리셋 후 실시간 화면 확인</t>
  </si>
  <si>
    <t>B+ 리셋 후 실시간 화면 반복 확인</t>
  </si>
  <si>
    <t>Real-time screen repeat verification after B+ reset</t>
  </si>
  <si>
    <t>OWP_091</t>
  </si>
  <si>
    <t>Check recording file event time -20s ~ +15s</t>
  </si>
  <si>
    <t>▪ Enter Built-in Cam Mode
▪ [Settings] - [Event Recording] - Set Previous -20s, Next +15s
▪ Turn Key Off to enter continuous recording while parked, then wait 20 seconds
▪ Authorize Impact Event</t>
  </si>
  <si>
    <t>▪ BLTN_CAM_Set_EV_BfrTime = 0xA(-20s)
▪ BLTN_CAM_Set_EV_AftTime = 0x5(+15s)
▪ Parking Event Recording Video Length: 30s, Event Occurrence Time: 20s mark</t>
  </si>
  <si>
    <t>민감도 1 ~ 5 관계 없이 동작하는지 확인</t>
  </si>
  <si>
    <t>OWD_093</t>
  </si>
  <si>
    <t>Check if it works regardless of sensitivity 1 to 5</t>
  </si>
  <si>
    <t>OWP_092</t>
  </si>
  <si>
    <t>Check recording file event time -10s ~ +20s</t>
  </si>
  <si>
    <t>Confirmation of event recording operation while driving in HU mode (ACC)</t>
  </si>
  <si>
    <t>[주차 중 이벤트 녹화] (7)
: 문닫음 필터링 적용(SBCM)</t>
  </si>
  <si>
    <t>▪ Enter Built-in Cam Mode
▪ [Settings] - [Event Recording] - Set Previous -10s, Next +20s
▪ Turn Key Off to enter continuous recording while parked, then wait 20 seconds
▪ Enable Impact Event</t>
  </si>
  <si>
    <t>▪ BLTN_CAM_Set_EV_BfrTime = 0x0(-10s)
▪ BLTN_CAM_Set_EV_AftTime = 0xA(+20s)
▪ Parking Event Recording Video Length: 30s, Event Occurrence Time: 10s mark</t>
  </si>
  <si>
    <t>FL Door Open→ Close</t>
  </si>
  <si>
    <t>FL Door Open → Close</t>
  </si>
  <si>
    <t>▪ BLTN_CAM_RecSta_DEV = 0x1(Recording), (for 10 seconds)</t>
  </si>
  <si>
    <t>OWP_093</t>
  </si>
  <si>
    <t>Check recording file event time -15s ~ +20s</t>
  </si>
  <si>
    <t>▪ Enter Built-in Cam Mode
▪ [Settings] - [Event Recording] - Set Previous -15s, Next +20s
▪ Turn Key Off to enter continuous recording while parked, then wait 20 seconds
▪ Enable Impact Event</t>
  </si>
  <si>
    <t>▪ BLTN_CAM_Set_EV_BfrTime = 0x5(-15s)
▪ BLTN_CAM_Set_EV_AftTime = 0xA(+20s)
▪ Parking Event Recording Video Length: 35s, Event Occurrence Time: 15s mark</t>
  </si>
  <si>
    <t>FL Door Close→ Open</t>
  </si>
  <si>
    <t>FL Door Close → Open</t>
  </si>
  <si>
    <t>OWP_094</t>
  </si>
  <si>
    <t>Check recording file event time -20s ~ +20s</t>
  </si>
  <si>
    <t>FR Door Open→ Close</t>
  </si>
  <si>
    <t>▪ BLTN_CAM_Set_EV_BfrTime = 0xA(-20s)
▪ BLTN_CAM_Set_EV_AftTime = 0xA(+20s)
▪ Parking Event Recording Video Length: 40s, Event Occurrence Time: 20s mark</t>
  </si>
  <si>
    <t>FR Door Close→ Open</t>
  </si>
  <si>
    <t>OWP_010</t>
  </si>
  <si>
    <t>[Check Parking Event Recording Time Settings] Sensitivity</t>
  </si>
  <si>
    <t>Recording File Event Sensitivity Setting Lv1</t>
  </si>
  <si>
    <t>RL Door Open→ Close</t>
  </si>
  <si>
    <t>▪ Built-in Cam Boot Complete
▪ BLTN_CAM_State = 0x0 (BLTN_CAM Valid)
▪ BLTN_CAM_SD_Card_State = 0x0 (Good)
▪ Associated Controller CAN/Ethernet Communication Enabled
▪ Power: Key ON
▪ Voltage: 12V
▪ Settings: Parking Event Recording ON, Event Recording Time Set -10 ~ +10</t>
  </si>
  <si>
    <t>RL Door Open → Close</t>
  </si>
  <si>
    <t>▪ Enter Built-in Cam Mode
▪ [Settings] - [Impact Detection Sensitivity While Parked] - Set to 1
(BLTN_CAM_Sen_PEV_NvalueSet = 0x1)</t>
  </si>
  <si>
    <t>▪ BLTN_CAM_SenSet_PEV = 0x1</t>
  </si>
  <si>
    <t>OWD_040</t>
  </si>
  <si>
    <t>02_OWP_031</t>
  </si>
  <si>
    <t>RL Door Close→ Open</t>
  </si>
  <si>
    <t>RL Door Close → Open</t>
  </si>
  <si>
    <t>Confirmation of non-operation of driving events during performance recording</t>
  </si>
  <si>
    <t>Confirmation of non-operation of event recording while driving during performance recording</t>
  </si>
  <si>
    <t>▪ Built-in Cam Boot Complete
▪ BLTN_CAM_State = 0x0 (BLTN_CAM Valid)
▪ BLTN_CAM_SD_Card_State = 0x0 (Good)
▪ Associated Controller CAN/Ethernet Communication Enabled
▪ Power: Key On
▪ Voltage: 12V
▪ Setting: Driving Event Recording ON</t>
  </si>
  <si>
    <t>▪ Turn off the key to activate continuous recording while parked
▪ Impact event triggered</t>
  </si>
  <si>
    <t>▪ Camera Indicator 1Hz/50%/10 sec
▪ Event Switch Indicator 1Hz/50%/10 sec
▪ BLTN_CAM_RecSta_PEV = 0x1(Recording) hold for 10 seconds then 0x0(OFF)</t>
  </si>
  <si>
    <t>▪ Start performance recording
▪ Confirm shock event
▪ Check recording status signal</t>
  </si>
  <si>
    <t>▪ Driving events will not be recorded and performance recording will not stop</t>
  </si>
  <si>
    <t>RR Door Open→ Close</t>
  </si>
  <si>
    <t>RR Door Open → Close</t>
  </si>
  <si>
    <t>OWP_095</t>
  </si>
  <si>
    <t>RR Door Close→ Open</t>
  </si>
  <si>
    <t>RR Door Close → Open</t>
  </si>
  <si>
    <t>Recording File Event Sensitivity Setting Lv2</t>
  </si>
  <si>
    <t>▪ Enter Built-in Cam Mode
▪ [Settings] - [Impact Detection Sensitivity While Parked] - Set to 2
(BLTN_CAM_Sen_PEV_NvalueSet = 0x2)</t>
  </si>
  <si>
    <t>OWD_011</t>
  </si>
  <si>
    <t>▪ BLTN_CAM_SenSet_PEV = 0x2</t>
  </si>
  <si>
    <t>Trunk Open→ Close</t>
  </si>
  <si>
    <t>[Recording Events While Driving] - (3)</t>
  </si>
  <si>
    <t>02_OWP_032</t>
  </si>
  <si>
    <t>Confirmation of event recording operation while driving when recording setting is ON</t>
  </si>
  <si>
    <t>[주차 중 이벤트 녹화] (8)
: 주차 충격 횟수에 따른 HU 표시 문구 확인</t>
  </si>
  <si>
    <t>▪ Event authorized 3 times at 11-second intervals
▪ Built-in Cam Main Screen
▪ [Driving Event] Check Storage</t>
  </si>
  <si>
    <t>주차 중 상시 녹화 중 충격이벤트 발생
- 주차 중 충격감지 없는 경우
- 주차 중 충격감지 200번 미만 발생한 경우
- 주차 중 충격감지 200번 이상 발생한 경우</t>
  </si>
  <si>
    <t>▪ Confirmation of saving of recording files for driving events (impacts)
- Confirmation of creation of a list of 3 front &amp; rear videos (20 sec, margin of error -1 allowed)</t>
  </si>
  <si>
    <t>Impact event occurs during continuous recording while parked
- No impact detected while parked
- Fewer than 200 impacts detected while parked
- 200 or more impacts detected while parked</t>
  </si>
  <si>
    <t>삭제(ccCN 사양)</t>
  </si>
  <si>
    <t>Deletion (ccCN specification)</t>
  </si>
  <si>
    <t>OWP_096</t>
  </si>
  <si>
    <t>Recording File Event Sensitivity Setting Lv3</t>
  </si>
  <si>
    <t>▪ Enter Built-in Cam Mode
▪ [Settings] - [Impact Detection Sensitivity While Parked] - Set to 3
(BLTN_CAM_Sen_PEV_NvalueSet = 0x3)</t>
  </si>
  <si>
    <t>▪ BLTN_CAM_SenSet_PEV = 0x3</t>
  </si>
  <si>
    <t>02_OWP_033</t>
  </si>
  <si>
    <t>수정, 삭제</t>
  </si>
  <si>
    <t>[BMS_OPERATION_CONTROL]
 : BAT_Charge_Control</t>
  </si>
  <si>
    <t>BAT_Charge_Control = 1: 충전 시작(ICE)</t>
  </si>
  <si>
    <t>BAT_Charge_Control = 1: Start charging (ICE)</t>
  </si>
  <si>
    <t>OWP_097</t>
  </si>
  <si>
    <t>Recording File Event Sensitivity Setting Lv4</t>
  </si>
  <si>
    <t>BAT_Charge_Control = 1: 충전 시작(EV)</t>
  </si>
  <si>
    <t>▪ Enter Built-in Cam Mode
▪ [Settings] - [Impact Detection Sensitivity While Parked] - Set to 4
(BLTN_CAM_Sen_PEV_NvalueSet = 0x4)</t>
  </si>
  <si>
    <t>BAT_Charge_Control = 1: Start charging(EV)</t>
  </si>
  <si>
    <t>▪ BLTN_CAM_SenSet_PEV = 0x4</t>
  </si>
  <si>
    <t>delete</t>
  </si>
  <si>
    <t>OWD_094</t>
  </si>
  <si>
    <t>02_OWP_034</t>
  </si>
  <si>
    <t>Confirmation that driving event recording does not operate when recording settings are OFF</t>
  </si>
  <si>
    <t>BAT_Charge_Control = 1: 충전 시작(HEV)</t>
  </si>
  <si>
    <t>BAT_Charge_Control = 1: Start charging (HEV)</t>
  </si>
  <si>
    <t>▪ Built-in Cam Boot Complete
▪ BLTN_CAM_State = 0x0 (BLTN_CAM Valid)
▪ BLTN_CAM_SD_Card_State = 0x0 (Good)
▪ Associated Controller CAN/Ethernet Communication Enabled
▪ Power: Key On
▪ Voltage: 12V
▪ Setting: Continuous Recording While Driving OFF</t>
  </si>
  <si>
    <t>▪ Built-in Cam Main Screen
▪ [Settings] - [Recording] - [Recording While Driving] - Event Recording Settings Off</t>
  </si>
  <si>
    <t>▪ BLTN_CAM_RecSet_DEV = 0X1 (Off)</t>
  </si>
  <si>
    <t>OWP_098</t>
  </si>
  <si>
    <t>Recording File Event Sensitivity Setting Lv5</t>
  </si>
  <si>
    <t>▪ Enter Built-in Cam Mode
▪ [Settings] - [Impact Detection Sensitivity While Parked] - Set to 5
(BLTN_CAM_Sen_PEV_NvalueSet = 0x5)</t>
  </si>
  <si>
    <t>▪ BLTN_CAM_SenSet_PEV = 0x5</t>
  </si>
  <si>
    <t>주차 중 상시 녹화 중 블루링크 앱으로 녹화 가능시간 조회
(경과시간 제외한 남은시간) MQ4 FL 부터 적용</t>
  </si>
  <si>
    <t>01_OWD_023</t>
  </si>
  <si>
    <t>주차 중 상시 녹화 중 Network Wake-up 시 Operable time 갱신</t>
  </si>
  <si>
    <t>02_OWP_035</t>
  </si>
  <si>
    <t>Operable time updated upon network wake-up during continuous recording while parked</t>
  </si>
  <si>
    <t>사양변경: Wake-Up 시 녹화가능시간 갱신</t>
  </si>
  <si>
    <t>Spec Change: Recording time updated upon Wake-Up</t>
  </si>
  <si>
    <t>OWP_021</t>
  </si>
  <si>
    <t>주차 중 상시 녹화 중 Network Wake-up 시 Operable time 갱신(1시간 경과)</t>
  </si>
  <si>
    <t>Operable time updated upon Network Wake-up during continuous recording while parked (after 1 hour)</t>
  </si>
  <si>
    <t>[Check Motion Detection Recording Range Settings While Parked]</t>
  </si>
  <si>
    <t>Motion Detection Recording Range Setting Lv1 while Parked
: Europe</t>
  </si>
  <si>
    <t>▪ Built-in Cam Boot Complete
▪ BLTN_CAM_State = 0x0 (BLTN_CAM Valid)
▪ BLTN_CAM_SD_Card_State = 0x0 (Good)
▪ Associated Controller CAN/Ethernet Communication Enabled
▪ Power: Key ON
▪ Voltage: 12V
▪ Setting: Motion Detection Recording ON While Parked</t>
  </si>
  <si>
    <t>▪ Enter Built-in Cam Mode
▪ [Settings] - [Motion Detection Sensitivity While Parked] - Set to 1
(Enable BLTN_CAM_Ran_PMDR_NvalueSet = 0x1 (Level 1))</t>
  </si>
  <si>
    <t>▪ BLTN_CAM_RansSet_PMDR = 0x1 (level 1)</t>
  </si>
  <si>
    <t>주차 중 상시 녹화 완료 후 Network Wake-up 시 Operable time 갱신</t>
  </si>
  <si>
    <t>Operable time refreshed upon network wake-up after continuous recording is complete while parked</t>
  </si>
  <si>
    <t>00_1CHK_138</t>
  </si>
  <si>
    <t>02_OWP_036</t>
  </si>
  <si>
    <t>[eAGM 배터리_주차 중 상시 녹화 동작 사양]
: EV 차종 주차 중 상시 녹화 시간 갱신 
: 장기 주차 중 상시 녹화 기능 확인</t>
  </si>
  <si>
    <t>▪ Turn off the key to enter continuous recording while parked
▪ Enable operation within 300cm (3M) while continuous recording is in effect</t>
  </si>
  <si>
    <t>▪ Camera indicator 1.2 sec cycle/50%/20 sec
▪ Event switch indicator 1 Hz/50%/20 sec
▪ BLTN_CAM_RecSta_PMD = 0x1(Recording) hold for 20 seconds then 0x2(Radar only operating)</t>
  </si>
  <si>
    <t>OWP_100</t>
  </si>
  <si>
    <t>주차 중 상시 녹화 중 SoC 65% 수신 시 녹화 종료</t>
  </si>
  <si>
    <t>Recording stops when SoC reaches 65% during continuous recording while parked</t>
  </si>
  <si>
    <t>Motion Detection Range Setting Lv2 while Parking
: Europe</t>
  </si>
  <si>
    <t>OWD_041</t>
  </si>
  <si>
    <t>Confirmation that event recording files were not created during driving while performance recording</t>
  </si>
  <si>
    <t>Confirmation that driving event recording files were not created during performance recording</t>
  </si>
  <si>
    <t>▪ Enter Built-in Cam Mode
▪ [Settings] - [Motion Detection Sensitivity While Parked] - Set to 2
▪ BLTN_CAM_Ran_PMDR_NvalueSet = 0x2 (Level 2)</t>
  </si>
  <si>
    <t>▪ BLTN_CAM_RansSet_PMDR = 0x2 (level 2)</t>
  </si>
  <si>
    <t>▪ Start Performance Recording
▪ Check Impact Event
▪ [Driving Event] Check Storage</t>
  </si>
  <si>
    <t>▪ Recording files for events (impacts) while driving will not be generated</t>
  </si>
  <si>
    <t>00_1CHK_140,
00_1CHK_141</t>
  </si>
  <si>
    <t>02_OWP_038,
02_OWP_039</t>
  </si>
  <si>
    <t>OWD_012</t>
  </si>
  <si>
    <t>▪ Key Off, continuous recording while parked, operation authorized within 300cm (3M)</t>
  </si>
  <si>
    <t>[Recording Events While Driving] - (4)</t>
  </si>
  <si>
    <t>Display of event impact location (continuous recording file)</t>
  </si>
  <si>
    <t>▪ Check continuous recording files while driving after one impact event is triggered during continuous recording while driving</t>
  </si>
  <si>
    <t>▪ Playback of continuous recording files while driving
: The time of event occurrence matches the progress bar display (red indicator)</t>
  </si>
  <si>
    <t>OWP_101</t>
  </si>
  <si>
    <t>Motion Detection Recording Range Setting Lv3 while Parked
: Europe</t>
  </si>
  <si>
    <t>OWD_095</t>
  </si>
  <si>
    <t>▪ Enter Built-in Cam Mode
▪ [Settings] - [Motion Detection Sensitivity While Parked] - Set to 3
▪ BLTN_CAM_Ran_PMDR_NvalueSet = 0x3 (Level 3)</t>
  </si>
  <si>
    <t>▪ BLTN_CAM_RansSet_PMDR = 0x3 (level 3)</t>
  </si>
  <si>
    <t>Display Event Impact Location (Continuous Recording File) - Duplicate Events</t>
  </si>
  <si>
    <t>eAGM SoC 부족 시 가능시간 확인</t>
  </si>
  <si>
    <t>▪ Enable impact event during continuous recording while driving
▪ Re-enable after 5 seconds
▪ Check continuous recording files while driving</t>
  </si>
  <si>
    <t>▪ Continuous playback of recorded files while driving
: Event occurrence time matches progress bar display (red indicator)
▪ Duplicate events are ignored while recording a single event (recorded only once)</t>
  </si>
  <si>
    <t>00_1CHK_143,
00_1CHK_144</t>
  </si>
  <si>
    <t>02_OWP_041,
02_OWP_042</t>
  </si>
  <si>
    <t>eAGM 20시간 가능 시</t>
  </si>
  <si>
    <t>OWD_096</t>
  </si>
  <si>
    <t>If eAGM is available for 20 hours</t>
  </si>
  <si>
    <t>Display location of event impact (continuous recording file)
: Enter Built-in Cam mode before completion</t>
  </si>
  <si>
    <t>수정
(eAGM 사양에 맞게 변경,
보조배터리 사양은 보조배터리 탭에서 확인함)</t>
  </si>
  <si>
    <t>▪ Authorize 1 impact event during continuous recording while driving
▪ Enter built-in cam screen after 5 seconds
▪ Check continuous recording files while driving</t>
  </si>
  <si>
    <t>▪ Continuous playback of recorded files while driving
: The time of event occurrence matches the progress bar display (red indicator)
▪ Duplicate events are ignored while recording an event that has occurred once</t>
  </si>
  <si>
    <t>OWP_102</t>
  </si>
  <si>
    <t>Modification
(Changed to meet eAGM specifications,
Check power bank specifications in the power bank tab)</t>
  </si>
  <si>
    <t>[Confirm that motion detection recording range setting is not applied while parked]</t>
  </si>
  <si>
    <t>Setting Motion Detection Recording Range While Parked Lv1
: Outside of Europe</t>
  </si>
  <si>
    <t>▪ Enter Built-in Cam Mode
▪ Enable BLTN_CAM_Ran_PMDR_NvalueSet = 0x1 (Level 1)</t>
  </si>
  <si>
    <t>▪ BLTN_CAM_RansSet_PMDR = 0x1 (level 1)
▪ Camera indicator 1.2 sec cycle/50%/20 sec
▪ Event switch indicator 1 Hz/50%/20 sec
▪ BLTN_CAM_RecSta_PMD = 0x1 (Recording) hold for 20 seconds then 0x2 (Radar only operating)</t>
  </si>
  <si>
    <t>LV1으로 사양 고정
#23613</t>
  </si>
  <si>
    <t>OWP_220</t>
  </si>
  <si>
    <t>OWD_097</t>
  </si>
  <si>
    <t>Setting Motion Detection Recording Range While Parked Lv2
: Outside of Europe</t>
  </si>
  <si>
    <t>eAGM 19시간 가능 시</t>
  </si>
  <si>
    <t>▪ Enter Built-in Cam Mode
▪ Enable BLTN_CAM_Ran_PMDR_NvalueSet = 0x2 (Level 2)</t>
  </si>
  <si>
    <t>Display Event Impact Location (Continuous Recording File)
: Key OFF Before Completion</t>
  </si>
  <si>
    <t>eAGM available for 19 hours</t>
  </si>
  <si>
    <t>▪ Authorize 1 impact event during continuous recording while driving
▪ Key Off after 5 seconds
▪ Check continuous recording files while driving</t>
  </si>
  <si>
    <t>00_1CHK_139,
00_1CHK_141</t>
  </si>
  <si>
    <t>02_OWP_037,
02_OWP_039</t>
  </si>
  <si>
    <t>OWP_221</t>
  </si>
  <si>
    <t>Setting Motion Detection Recording Range While Parked Lv3
: Outside of Europe</t>
  </si>
  <si>
    <t>▪ Enter Built-in Cam Mode
▪ Enable BLTN_CAM_Ran_PMDR_NvalueSet = 0x3 (Level 3)</t>
  </si>
  <si>
    <t>eAGM 18시간 가능 시</t>
  </si>
  <si>
    <t>eAGM available for 18 hours</t>
  </si>
  <si>
    <t>00_1CHK_142,
00_1CHK_144</t>
  </si>
  <si>
    <t>OWD_098</t>
  </si>
  <si>
    <t>02_OWP_040,
02_OWP_042</t>
  </si>
  <si>
    <t>OWP_011</t>
  </si>
  <si>
    <t>Display location of event impact (continuous recording file)
: Remove B+ before completion</t>
  </si>
  <si>
    <t>▪ Authorize 1 impact event during continuous recording while driving
▪ Remove B+ after 5 seconds
▪ Check continuous recording file while driving</t>
  </si>
  <si>
    <t>[Recording Events While Parked] : Burgler Alarm Event Recording
- Parking Continuous Recording Mode (Motion Detection Setting OFF While Parked)</t>
  </si>
  <si>
    <t>▪ Burgler Alarm Signal Timeout → 0x0 (Off) Do not record event</t>
  </si>
  <si>
    <t>▪ Built-in Cam Boot Complete
▪ BLTN_CAM_State = 0x0 (BLTN_CAM Valid)
▪ BLTN_CAM_SD_Card_State = 0x0 (Good)
▪ Associated Controller CAN/Ethernet Communication Enabled
▪ Power: Key ON
▪ Voltage: 12V
▪ Settings: Event Recording While Parked ON, Continuous Recording While Parked OFF,
Motion Detection Recording While Parked OFF</t>
  </si>
  <si>
    <t>▪ Enter Built-in Cam Mode
▪ [Settings] - [Recording] - [Recording While Parked] - Turn on Parking Event Notifications</t>
  </si>
  <si>
    <t>eAGM 17시간 가능 시</t>
  </si>
  <si>
    <t>eAGM available for 17 hours</t>
  </si>
  <si>
    <t>OWD_099</t>
  </si>
  <si>
    <t>02_OWP_043</t>
  </si>
  <si>
    <t>Display location of event impact (event recording file)</t>
  </si>
  <si>
    <t>▪ Turn off the key to enter continuous recording while parked
▪ Enter CAN and Ethernet Sleep
▪ Transmit Burgler alarm signal BAlarm_BglrAlrmCurrentSta = 0x0(Off)
▪ Check recording status signal</t>
  </si>
  <si>
    <t>▪ Check driving event recording files after one impact event is authorized during continuous recording while driving</t>
  </si>
  <si>
    <t>▪ BLTN_CAM_PEV_Recorded = 0x0(Default)
 ▪ BLTN_CAM_RecSta_PEV = 0x0(OFF)</t>
  </si>
  <si>
    <t>▪ Playback of event recording file while driving
: Matches the time of event occurrence with the progress bar display (red indicator)</t>
  </si>
  <si>
    <t>eAGM 16시간 가능 시</t>
  </si>
  <si>
    <t>eAGM available for 16 hours</t>
  </si>
  <si>
    <t>OWD_100</t>
  </si>
  <si>
    <t>Display Event Impact Location (Event Recording File) - Duplicate Event</t>
  </si>
  <si>
    <t>▪ Check Event Switch Indicator</t>
  </si>
  <si>
    <t>▪ Enable impact event during continuous recording while driving
▪ Re-enable after 5 seconds
▪ Check driving event recording file</t>
  </si>
  <si>
    <t>▪ Playback of event recording files while driving
: Matches the time of event occurrence with the progress bar display (red indicator)
▪ Ignores duplicate events while recording a single event (recorded only once)</t>
  </si>
  <si>
    <t>eAGM 15시간 가능 시</t>
  </si>
  <si>
    <t>eAGM available for 15 hours</t>
  </si>
  <si>
    <t>OWP_103</t>
  </si>
  <si>
    <t>OWD_101</t>
  </si>
  <si>
    <t>Display Event Impact Location (Event Recording File) - Stop Before Completion</t>
  </si>
  <si>
    <t>[Parking Event Recording] : Burgler Alarm Event Recording
- Parking Continuous Recording Mode (Motion Detection Recording Setting OFF during Parking)</t>
  </si>
  <si>
    <t>▪ Burgler Alarm Signal 0x0 (Off) → 0x9 (Alarm) Event Recording
- Check recording status based on Rising Edge</t>
  </si>
  <si>
    <t>▪ Authorize 1 impact event during continuous recording while driving
▪ Enter built-in cam screen before impact event recording is complete</t>
  </si>
  <si>
    <t>▪ Playback of event recording files while driving
: Matches the time of event occurrence with the progress bar display (red indicator)
▪ Duplicate events are ignored while an event that has occurred once is being recorded</t>
  </si>
  <si>
    <t>▪ Enter Built-in Cam Mode
▪ [Settings] - [Recording] - [Recording While Parked] - Turn on Parking Event Notifications
▪ Turn Key Off to enter Continuous Recording While Parked
▪ Send Burgler Alarm Signal Alarm_BglrAlrmCurrentSta 0x0 (Off)</t>
  </si>
  <si>
    <t>▪ BLTN_CAM_Set_PEV_AppNoti = 0x2(ON) 
 ▪ BLTN_CAM_RecSet_PEV = 0x0(OFF)</t>
  </si>
  <si>
    <t>eAGM 14시간 가능 시</t>
  </si>
  <si>
    <t>eAGM available for 14 hours</t>
  </si>
  <si>
    <t>02_OWP_044</t>
  </si>
  <si>
    <t>OWD_102</t>
  </si>
  <si>
    <t>Display Event Impact Location (Event Recording File)
: Key OFF Before Completion</t>
  </si>
  <si>
    <t>▪ Enable 1 impact event during continuous recording while driving
▪ Turn off Key after 5 seconds
▪ Check driving event recording file</t>
  </si>
  <si>
    <t>▪ Burgler Alarm Signal Alarm_BglrAlrmCurrentSta 0x9 (Alarm) Transmit (Rising Edge)
▪ Check Recording Status Signal</t>
  </si>
  <si>
    <t>▪ BLTN_CAM_RecSta_PEV = 0x1(Recording), (Check if recording occurs at the Rising Edge)
▪ BLTN_CAM_PEV_Recorded = 0x1(OFF) → 0x2(Park Event Recorded) → 0x1
: Maintains for 5 minutes from the time recording is complete, then returns to 0x1
(CCS transmission failure time out = 5 minutes; in an activated real-vehicle environment, remains ON during the CCS transmission time)
▪ BLTN_CAM_Set_PMD = 0x0(OFF)
▪ P-LBM models (LX3)
: BLTN_CAM_Prk_Oprable_Time = 0x00~0xFB:the hours of Park Mode Operatable
(Estimated parking operation time based on Battery SoC)
▪ eAGM models / P-LBM + eAGM models (JW1 PE)
: BLTN_CAM_Prk_Oprable_Time = BLTN_CAM_Set_PrkTime - BLTN_CAM_PRK_Oped_Time</t>
  </si>
  <si>
    <t>eAGM 13시간 가능 시</t>
  </si>
  <si>
    <t>eAGM available for 13 hours</t>
  </si>
  <si>
    <t>OWD_103</t>
  </si>
  <si>
    <t>Display Event Impact Location (Event Recording File)
: Remove B+ before completion</t>
  </si>
  <si>
    <t>▪ Enable 1 impact event during continuous recording while driving
▪ Remove B+ after 5 seconds
▪ Check driving event recording file</t>
  </si>
  <si>
    <t>eAGM 12시간 가능 시</t>
  </si>
  <si>
    <t>eAGM available for 12 hours</t>
  </si>
  <si>
    <t>OWD_042</t>
  </si>
  <si>
    <t>Identifying the location of the event impact during performance recording</t>
  </si>
  <si>
    <t>Display location of event impact during performance recording
: Will not be displayed</t>
  </si>
  <si>
    <t>▪ Check if there was one shock event during performance recording
▪ Enter Built-in Cam to check the recorded video file</t>
  </si>
  <si>
    <t>OWP_104</t>
  </si>
  <si>
    <t>▪ Playback of performance recording file
▪ Event occurrence progress bar will not be displayed</t>
  </si>
  <si>
    <t>eAGM 11시간 가능 시</t>
  </si>
  <si>
    <t>▪ Confirmation of Burgler Alarm Impact Event Recording File Creation
- 1 20-second file
- Confirmation of recording file event time -10s ~ +10s</t>
  </si>
  <si>
    <t>eAGM available for 11 hours</t>
  </si>
  <si>
    <t>OWD_013</t>
  </si>
  <si>
    <t>▪ Turn Key Off to enter continuous recording while parked
▪ Enter CAN and Ethernet Sleep
▪ Transmit Burgler alarm signal Alarm_BglrAlrmCurrentSta 0x9 (Alarm)
▪ Wait 20 seconds, then turn Key ON
▪ Check recorded event footage while parked</t>
  </si>
  <si>
    <t>▪ Confirmation of creation of 1 list of front &amp; rear video (20 sec)</t>
  </si>
  <si>
    <t>[Check Shock Event Recording Time Settings] (1)</t>
  </si>
  <si>
    <t>Recording file event settings -10s ~ +10s</t>
  </si>
  <si>
    <t>▪ Set the corresponding event recording time (Bfr, Aft) in the Built-in Cam settings screen
BLTN_CAM_EV_BfrTime_NvalueSet = 0x0 (-10s)
BLTN_CAM_EV_AftTime_NvalueSet = 0x0 (+10s)
▪ Enable impact event after Bfr time following exit from Built-in Cam mode
▪ Enter Built-in Cam mode after Aft time to check the recorded video
▪ Check the length of the recorded video</t>
  </si>
  <si>
    <t>▪BLTN_CAM_Set_EV_BfrTime = 0x0 (-10s)
▪BLTN_CAM_Set_EV_AftTime = 0x0 (+10s)
▪ Recorded video playback length: 20s</t>
  </si>
  <si>
    <t>eAGM 10시간 가능 시</t>
  </si>
  <si>
    <t>▪ Play the recording file (20 sec) to check the time of the event.</t>
  </si>
  <si>
    <t>If 10 hours of eAGM are available</t>
  </si>
  <si>
    <t>▪ Check if the event occurs at the 10-second mark during video playback</t>
  </si>
  <si>
    <t>OWP_105</t>
  </si>
  <si>
    <t>▪ Check the time of impact in the recorded video</t>
  </si>
  <si>
    <t>▪ Time of impact: 10s (Check the time of impact input captured by the camera)</t>
  </si>
  <si>
    <t>eAGM 9시간 가능 시</t>
  </si>
  <si>
    <t>▪ Burgler Alarm Signal 0x9 (Alarm) → 0x0 (Off) Do not record events</t>
  </si>
  <si>
    <t>eAGM available for 9 hours</t>
  </si>
  <si>
    <t>▪ Turn off the key to enter continuous recording while parked
▪ Transmit Burgler alarm signal Alarm_BglrAlrmCurrentSta 0x9 (Alarm)
▪ Wait 20 seconds, then transmit Burgler alarm signal Alarm_BglrAlrmCurrentSta 0x0 (Off)
▪ Check recording status signal</t>
  </si>
  <si>
    <t>▪ BLTN_CAM_RecSta_PEV = 0x0(OFF)</t>
  </si>
  <si>
    <t>02_OWP_045</t>
  </si>
  <si>
    <t>eAGM 8시간 가능 시</t>
  </si>
  <si>
    <t>eAGM available for 8 hours</t>
  </si>
  <si>
    <t>▪ Check front/rear cameras and switch indicators</t>
  </si>
  <si>
    <t>▪ Camera Indicator (Blink Cycle/Duty Ratio/Hold Time)
- 1Hz/50%/10 sec
▪ Event Switch Indicator (Blink Cycle/Duty Ratio/Hold Time)
- 1Hz/50%/10 sec</t>
  </si>
  <si>
    <t>01_OWD_024</t>
  </si>
  <si>
    <t>▪ Check BLTN_CAM_RecSta_DEV signal</t>
  </si>
  <si>
    <t>▪ BLTN_CAM_RecSta_DEV = 0x1(Recording) hold for 10 seconds then 0x0(Off)</t>
  </si>
  <si>
    <t>eAGM 7시간 가능 시</t>
  </si>
  <si>
    <t>eAGM available for 7 hours</t>
  </si>
  <si>
    <t>OWP_106</t>
  </si>
  <si>
    <t>OWD_104</t>
  </si>
  <si>
    <t>[Recording Events While Parked] : Burgler Alarm Event Recording
- Motion Detection Recording Mode While Parked (Motion Detection Recording Setting ON While Parked)</t>
  </si>
  <si>
    <t>▪ Built-in Cam Boot Complete
▪ BLTN_CAM_State = 0x0 (BLTN_CAM Valid)
▪ BLTN_CAM_SD_Card_State = 0x0 (Good)
▪ Associated Controller CAN/Ethernet Communication Enabled
▪ Power: Key ON
▪ Voltage: 12V
▪ Settings: Parking Event Recording ON, Parking Motion Detection Recording ON</t>
  </si>
  <si>
    <t>Recording file event settings -10s ~ +15s</t>
  </si>
  <si>
    <t>▪ BLTN_CAM_Set_PMD = 0X2(ON)
 ▪ BLTN_CAM_Set_PEV_AppNoti = 0x2(ON)</t>
  </si>
  <si>
    <t>▪ Set the corresponding event recording time (Bfr, Aft) in the Built-in Cam settings screen
BLTN_CAM_EV_BfrTime_NvalueSet = 0x0 (-10s)
BLTN_CAM_EV_AftTime_NvalueSet = 0x5 (+15s)
▪ Enable impact event after Bfr time following exit from Built-in Cam mode
▪ Enter Built-in Cam mode after Aft time to check the recorded video
▪ Check the length of the recorded video</t>
  </si>
  <si>
    <t>▪BLTN_CAM_Set_EV_BfrTime = 0x0 (-10s)
▪BLTN_CAM_Set_EV_AftTime = 0x5 (+15s)
▪ Recorded video playback length: 25s</t>
  </si>
  <si>
    <t>02_OWP_046</t>
  </si>
  <si>
    <t>▪ Turn off the key to enter continuous recording while parked
▪ Enter CAN and Ethernet Sleep
▪ Transmit Burgler alarm signal Alarm_BglrAlrmCurrentSta 0x0 (Off)
▪ Check recording status signal</t>
  </si>
  <si>
    <t>eAGM 6시간 가능 시</t>
  </si>
  <si>
    <t>eAGM available for 6 hours</t>
  </si>
  <si>
    <t>▪ Camera Indicator (Blink Cycle/Duty Ratio/Hold Time)
- 1Hz/50%/15 sec
▪ Event Switch Indicator (Blink Cycle/Duty Ratio/Hold Time)
- 1Hz/50%/15 sec</t>
  </si>
  <si>
    <t>01_OWD_025</t>
  </si>
  <si>
    <t>eAGM 5시간 가능 시</t>
  </si>
  <si>
    <t>▪ BLTN_CAM_RecSta_DEV = 0x1(Recording) hold for 15 seconds then 0x0(Off)</t>
  </si>
  <si>
    <t>eAGM available for 5 hours</t>
  </si>
  <si>
    <t>OWP_107</t>
  </si>
  <si>
    <t>OWD_105</t>
  </si>
  <si>
    <t>eAGM 4시간 가능 시</t>
  </si>
  <si>
    <t>eAGM available for 4 hours</t>
  </si>
  <si>
    <t>Recording file event settings -10s ~ +20s</t>
  </si>
  <si>
    <t>▪ Set the corresponding event recording time (Bfr, Aft) in the Built-in Cam settings screen
BLTN_CAM_EV_BfrTime_NvalueSet = 0x0 (-10s)
BLTN_CAM_EV_AftTime_NvalueSet = 0xA (+20s)
▪ Enable impact event after Bfr time following exit from Built-in Cam mode
▪ Enter Built-in Cam mode after Aft time to check the recorded video
▪ Check the length of the recorded video</t>
  </si>
  <si>
    <t>▪BLTN_CAM_Set_EV_BfrTime = 0x0 (-10s)
▪BLTN_CAM_Set_EV_AftTime = 0xA (+20s)
▪ Recorded video playback length: 30s</t>
  </si>
  <si>
    <t>02_OWP_047,
02_OWP_071</t>
  </si>
  <si>
    <t>eAGM 3시간 가능 시</t>
  </si>
  <si>
    <t>eAGM available for 3 hours</t>
  </si>
  <si>
    <t>▪ BLTN_CAM_RecSta_PEV = 0x1(Recording), (Check if recording occurs at the Rising Edge)
▪ BLTN_CAM_PEV_Recorded = 0x1(OFF) → 0x2(Park Event Recorded) → 0x1
: Maintains for 5 minutes from the time recording is complete, then returns to 0x1
(CCS transmission failure time out = 5 minutes; in an activated real-vehicle environment, remains ON during the CCS transmission time)
▪ BLTN_CAM_Set_PMD = 0x2(ON) maintained
▪ P-LBM models (LX3)
: BLTN_CAM_Prk_Oprable_Time = 0x00~0xFB:the hours of Park Mode Operatable
(Estimated parking operation time based on Battery SoC)
▪ eAGM models / P-LBM + eAGM models (JW1 PE)
: BLTN_CAM_Prk_Oprable_Time = BLTN_CAM_Set_PrkTime - BLTN_CAM_PRK_Oped_Time</t>
  </si>
  <si>
    <t>eAGM 2시간 가능 시</t>
  </si>
  <si>
    <t>eAGM available for 2 hours</t>
  </si>
  <si>
    <t>▪ Camera Indicator (Blink Cycle/Duty Ratio/Hold Time)
- 1Hz/50%/20 sec
▪ Event Switch Indicator (Blink Cycle/Duty Ratio/Hold Time)
- 1Hz/50%/20 sec</t>
  </si>
  <si>
    <t>01_OWD_026</t>
  </si>
  <si>
    <t>eAGM 1시간 가능 시</t>
  </si>
  <si>
    <t>eAGM available for 1 hour</t>
  </si>
  <si>
    <t>▪ BLTN_CAM_RecSta_DEV = 0x1(Recording) hold for 20 seconds then 0x0(Off)</t>
  </si>
  <si>
    <t>OWP_108</t>
  </si>
  <si>
    <t>▪ Confirmation of Continuous Driving Recording (#23569)
- [Past Issue in Development Stage] Driving Impact Recording Will Not Be Performed</t>
  </si>
  <si>
    <t>▪ Enter Built-in Cam Mode
▪ [Settings] - [Recording] - [Recording While Driving] - Turn On Continuous Recording While Driving, Turn On Event Recording While Driving
▪ Turn Key Off to enter Continuous Recording While Parked
▪ Enter CAN and Ethernet Sleep
▪ Transmit Burgler Alarm Signal Alarm_BglrAlrmCurrentSta 0x9 (Alarm)
▪ Turn Key ON after re-entering CAN and Ethernet Sleep</t>
  </si>
  <si>
    <t>▪ BLTN_CAM_RecSta_OWD = 0X1 (Recording)
▪ BLTN_CAM_RecSta_DEV = 0X0 (OFF) : Do not record events while driving</t>
  </si>
  <si>
    <t>OWD_014</t>
  </si>
  <si>
    <t>eAGM 0시간 가능 시</t>
  </si>
  <si>
    <t>eAGM 0 hours available</t>
  </si>
  <si>
    <t>02_OWP_048</t>
  </si>
  <si>
    <t>[Check Shock Event Recording Time Settings] (2)</t>
  </si>
  <si>
    <t>Recording file event settings -15s ~ +10s</t>
  </si>
  <si>
    <t>OWP_109</t>
  </si>
  <si>
    <t>▪ Set the corresponding event recording time (Bfr, Aft) in the Built-in Cam settings screen
BLTN_CAM_EV_BfrTime_NvalueSet = 0x5 (-15s)
BLTN_CAM_EV_AftTime_NvalueSet = 0x0 (+10s)
▪ Enable impact event after Bfr time following exit from Built-in Cam mode
▪ Enter Built-in Cam mode after Aft time to check the recorded video
▪ Check the length of the recorded video</t>
  </si>
  <si>
    <t>▪BLTN_CAM_Set_EV_BfrTime = 0x5 (-15s)
▪BLTN_CAM_Set_EV_AftTime = 0x0 (+10s)
▪ Recorded video playback length: 25s</t>
  </si>
  <si>
    <t>미정의 값 수신 시</t>
  </si>
  <si>
    <t>▪ Time of impact: 15s (Check the time of impact input captured by the camera)</t>
  </si>
  <si>
    <t>순간 0x0 수신 시</t>
  </si>
  <si>
    <t>When 0x0 is received at that moment</t>
  </si>
  <si>
    <t>eAGM SoC 미정의값 추가</t>
  </si>
  <si>
    <t>Adding undefined values ​​to eAGM SoC</t>
  </si>
  <si>
    <t>01_OWD_027</t>
  </si>
  <si>
    <t>OWP_110</t>
  </si>
  <si>
    <t>순간 0xFF 수신 시</t>
  </si>
  <si>
    <t>When 0xFF is received instantaneously</t>
  </si>
  <si>
    <t>OWD_106</t>
  </si>
  <si>
    <t>02_OWP_049</t>
  </si>
  <si>
    <t>Recording file event settings -15s ~ +15s</t>
  </si>
  <si>
    <t>▪ Set the corresponding event recording time (Bfr, Aft) in the Built-in Cam settings screen
BLTN_CAM_EV_BfrTime_NvalueSet = 0x5 (-15s)
BLTN_CAM_EV_AftTime_NvalueSet = 0x5 (+15s)
▪ Enable impact event after Bfr time following exit from Built-in Cam mode
▪ Enter Built-in Cam mode after Aft time to check the recorded video
▪ Check the length of the recorded video</t>
  </si>
  <si>
    <t>▪BLTN_CAM_Set_EV_BfrTime = 0x5 (-15s)
▪BLTN_CAM_Set_EV_AftTime = 0x5 (+15s)
▪ Recorded video playback length: 30s</t>
  </si>
  <si>
    <t>A0222</t>
  </si>
  <si>
    <t>HU 문구 표시 확인
: 빌트인 캠 메뉴 진입 불가 시</t>
  </si>
  <si>
    <t>HU 측에서 BLTN_CAM 화면전환 요청 시
BLTN_CAM에서 응답이 없는 경우</t>
  </si>
  <si>
    <t>When HU requests a BLTN_CAM screen switch,
if there is no response from BLTN_CAM</t>
  </si>
  <si>
    <t>HU 사양, 삭제</t>
  </si>
  <si>
    <t>HU specifications, delete</t>
  </si>
  <si>
    <t>OWP_012</t>
  </si>
  <si>
    <t>01_OWD_028</t>
  </si>
  <si>
    <t>[Parking Event Recording]: Door closing impact filtering feature</t>
  </si>
  <si>
    <t>A0223</t>
  </si>
  <si>
    <t>HU 주행 규제 조건일 On경우</t>
  </si>
  <si>
    <t>When HU driving regulation conditions are On</t>
  </si>
  <si>
    <t>▪ Turn off Key to activate continuous recording while parked
▪ Enable impact event
▪ Door signal change within 1.5s: Warn_DrvDrSwSta = 0x1→ 0x0
▪ Enable impact event within 1s after signal change</t>
  </si>
  <si>
    <t>▪ Do not record events while parked
▪ Event switch indicator ON/100%/Hold</t>
  </si>
  <si>
    <t>OWD_107</t>
  </si>
  <si>
    <t>OWP_111</t>
  </si>
  <si>
    <t>A0224</t>
  </si>
  <si>
    <t>Recording file event settings -15s ~ +20s</t>
  </si>
  <si>
    <t>▪ Turn off Key to activate continuous recording while parked
▪ Enable impact event
▪ Door signal change within 1.5s: Warn_DrvDrSwSta = 0x0→ 0x1
▪ Enable impact event within 1s after signal change</t>
  </si>
  <si>
    <t>BLTN_CAM 메뉴 진입하여 사용 중,
AVN 주행 규제 조건 Off →On 인 경우</t>
  </si>
  <si>
    <t>▪ Set the corresponding event recording time (Bfr, Aft) in the Built-in Cam settings screen
BLTN_CAM_EV_BfrTime_NvalueSet = 0x5 (-15s)
BLTN_CAM_EV_AftTime_NvalueSet = 0xA (+20s)
▪ Enable impact event after Bfr time following exit from Built-in Cam mode
▪ Enter Built-in Cam mode after Aft time to check the recorded video
▪ Check the length of the recorded video</t>
  </si>
  <si>
    <t>▪BLTN_CAM_Set_EV_BfrTime = 0x5 (-15s)
▪BLTN_CAM_Set_EV_AftTime = 0xA (+20s)
▪ Recorded video playback length: 35s</t>
  </si>
  <si>
    <t>When using the BLTN_CAM menu, if AVN driving regulation condition is Off → On</t>
  </si>
  <si>
    <t>OWP_112</t>
  </si>
  <si>
    <t>▪ Turn off Key to activate continuous recording while parked
▪ Enable impact event
▪ Door signal change within 1.5s: Warn_AsstDrSwSta = 0x1→ 0x0
▪ Enable impact event within 1s after signal change</t>
  </si>
  <si>
    <t>A0225</t>
  </si>
  <si>
    <t>AVN ADM 모드에서 BLTN_CAM 메뉴 진입 시
(ACC Off 조건)</t>
  </si>
  <si>
    <t>When entering the BLTN_CAM menu in AVN ADM mode
(ACC Off condition)</t>
  </si>
  <si>
    <t>OWP_113</t>
  </si>
  <si>
    <t>▪ Turn off Key to start continuous recording while parked
▪ Enable impact event
▪ Door signal change within 1.5s: Warn_AsstDrSwSta = 0x0→ 0x1
▪ Enable impact event within 1s after signal change</t>
  </si>
  <si>
    <t>01_OWD_029</t>
  </si>
  <si>
    <t>OWP_114</t>
  </si>
  <si>
    <t>[eAGM 배터리_주차 중 상시 녹화 동작 사양]
: 녹화 중단 조건 확인</t>
  </si>
  <si>
    <t>주차 중 상시 녹화 중 SoC = 0xFF(Invalid) 수신 시 녹화 종료</t>
  </si>
  <si>
    <t>▪ Turn off Key to activate continuous recording while parked
▪ Enable impact event
▪ Door signal change within 1.5s: Warn_RrLftDrSwSta = 0x1→ 0x0
▪ Enable impact event within 1s after signal change</t>
  </si>
  <si>
    <t>Recording stops when SoC = 0xFF (Invalid) is received during continuous recording while parked.</t>
  </si>
  <si>
    <t>eAGM 사양 추가</t>
  </si>
  <si>
    <t>OWD_015</t>
  </si>
  <si>
    <t>eAGM specifications added</t>
  </si>
  <si>
    <t>OWP_115</t>
  </si>
  <si>
    <t>[Check Shock Event Recording Time Settings] (3)</t>
  </si>
  <si>
    <t>Recording file event settings -20s ~ +10s</t>
  </si>
  <si>
    <t>▪ Turn off Key to activate continuous recording while parked
▪ Enable impact event
▪ Door signal change within 1.5s: Warn_RrLftDrSwSta = 0x0→ 0x1
▪ Enable impact event within 1s after signal change</t>
  </si>
  <si>
    <t>▪ Set the corresponding event recording time (Bfr, Aft) in the Built-in Cam settings screen
BLTN_CAM_EV_BfrTime_NvalueSet = 0xA (-20s)
BLTN_CAM_EV_AftTime_NvalueSet = 0x0 (+10s)
▪ Enable impact event after Bfr time following exit from Built-in Cam mode
▪ Enter Built-in Cam mode after Aft time to check the recorded video
▪ Check the length of the recorded video</t>
  </si>
  <si>
    <t>▪BLTN_CAM_Set_EV_BfrTime = 0xA (-20s)
▪BLTN_CAM_Set_EV_AftTime = 0x0 (+10s)
▪ Recorded video playback length: 30s</t>
  </si>
  <si>
    <t>[eAGM 배터리_주차 중 상시 녹화 동작 사양]
: SoC 갱신 시 BLTN_CAM_Prk_Oprable_Time 확인</t>
  </si>
  <si>
    <t>OWP_116</t>
  </si>
  <si>
    <t>SoC 상향 갱신 시 BLTN_CAM_Set_PrkTime 시간 만큼 녹화 진행 확인</t>
  </si>
  <si>
    <t>Verify that recording proceeds for BLTN_CAM_Set_PrkTime when SoC is upgraded.</t>
  </si>
  <si>
    <t>▪ Turn off Key to activate continuous recording while parked
▪ Enable impact event
▪ Door signal change within 1.5s: Warn_RrRtDrSwSta = 0x1→ 0x0
▪ Enable impact event within 1s after signal change</t>
  </si>
  <si>
    <t>▪ Time of impact: 20s (Check the time of impact input captured by the camera)</t>
  </si>
  <si>
    <t>OWP_117</t>
  </si>
  <si>
    <t>▪ Turn off Key to activate continuous recording while parked
▪ Enable impact event
▪ Door signal change within 1.5s: Warn_RrRtDrSwSta = 0x0→ 0x1
▪ Enable impact event within 1s after signal change</t>
  </si>
  <si>
    <t>01_OWD_030</t>
  </si>
  <si>
    <t>SoC 하향 갱신 시 BLTN_CAM_Set_PrkTime 시간 만큼 녹화 진행 확인</t>
  </si>
  <si>
    <t>OWP_118</t>
  </si>
  <si>
    <t>Verify that recording proceeds for BLTN_CAM_Set_PrkTime when SoC is downgraded.</t>
  </si>
  <si>
    <t>▪ Turn off Key to activate continuous recording while parked
▪ Enable impact event
▪ Door signal change within 1.5s: Trunk_TrnkTlgtSwSta = 0x1→ 0x0
▪ Enable impact event within 1s after signal change</t>
  </si>
  <si>
    <t>OWD_108</t>
  </si>
  <si>
    <t>OWP_119</t>
  </si>
  <si>
    <t>Recording file event settings -20s ~ +15s</t>
  </si>
  <si>
    <t>Trunk Close → Open (Filtering not applied, Impact recording performed)</t>
  </si>
  <si>
    <t>SoC 상향 갱신 후 BLTN_CAM_Prk_Oprable_Time 값 갱신 확인</t>
  </si>
  <si>
    <t>Verify update of BLTN_CAM_Prk_Oprable_Time value after SoC upward update</t>
  </si>
  <si>
    <t>▪ Turn off Key to activate continuous recording while parked
▪ Enable impact event
▪ Door signal change within 1.5s: Trunk_TrnkTlgtSwSta = 0x0→ 0x1
▪ Enable impact event within 1s after signal change</t>
  </si>
  <si>
    <t>▪ Do not record events while parked
▪ Event switch indicator 1Hz/50%/10 seconds</t>
  </si>
  <si>
    <t>▪ Set the corresponding event recording time (Bfr, Aft) in the Built-in Cam settings screen
BLTN_CAM_EV_BfrTime_NvalueSet = 0xA (-20s)
BLTN_CAM_EV_AftTime_NvalueSet = 0x5 (+15s)
▪ Enable impact event after Bfr time following exit from Built-in Cam mode
▪ Enter Built-in Cam mode after Aft time to check the recorded video
▪ Check the length of the recorded video</t>
  </si>
  <si>
    <t>▪BLTN_CAM_Set_EV_BfrTime = 0xA (-20s)
▪BLTN_CAM_Set_EV_AftTime = 0x5 (+15s)
▪ Recorded video playback length: 35s</t>
  </si>
  <si>
    <t>OWP_120</t>
  </si>
  <si>
    <t>Hood Open → Close
(Filtering not applied, Impact recording performed)</t>
  </si>
  <si>
    <t>▪ Turn off Key to activate continuous recording while parked
▪ Enable impact event
▪ Door signal change within 1.5s: Warn_HoodSwSta = 0x1→ 0x0
▪ Enable impact event within 1s after signal change</t>
  </si>
  <si>
    <t>SoC 값 만큼 주차 중 상시 녹화 확인</t>
  </si>
  <si>
    <t>Confirm continuous recording during parking up to the SoC value</t>
  </si>
  <si>
    <t>OWP_121</t>
  </si>
  <si>
    <t>Hood Close → Open (Filtering not applied, Impact recording performed)</t>
  </si>
  <si>
    <t>▪ Turn off Key to activate continuous recording while parked
▪ Enable impact event
▪ Door signal change within 1.5s: Warn_HoodSwSta = 0x0→ 0x1
▪ Enable impact event within 1s after signal change</t>
  </si>
  <si>
    <t>01_OWD_031</t>
  </si>
  <si>
    <t>OWP_013</t>
  </si>
  <si>
    <t>SoC 갱신 후 Network Alive 없이 주차 중 상시 녹화 진행 확인</t>
  </si>
  <si>
    <t>[Parking Event Recording]: Door Close Impact Filtering (SBCM)</t>
  </si>
  <si>
    <t>Confirmed continuous recording during parking without Network Alive after SoC update</t>
  </si>
  <si>
    <t>▪ Turn off Key to activate continuous recording while parked
▪ Enable impact event
▪ Door signal change within 1.5s: Warn_DrvDrSwSta_SBCM = 0x1→ 0x0
▪ Enable impact event within 1s after signal change</t>
  </si>
  <si>
    <t>OWD_109</t>
  </si>
  <si>
    <t>Recording file event settings -20s ~ +20s</t>
  </si>
  <si>
    <t>▪ Set the corresponding event recording time (Bfr, Aft) in the Built-in Cam settings screen
BLTN_CAM_EV_BfrTime_NvalueSet = 0xA (-20s)
BLTN_CAM_EV_AftTime_NvalueSet = 0aA (+20s)
▪ Enable impact event after Bfr time following exit from Built-in Cam mode
▪ Enter Built-in Cam mode after Aft time to check the recorded video
▪ Check the length of the recorded video</t>
  </si>
  <si>
    <t>▪BLTN_CAM_Set_EV_BfrTime = 0xA (-20s)
▪BLTN_CAM_Set_EV_AftTime = 0xA (+20s)
▪ Recorded video playback length: 40s</t>
  </si>
  <si>
    <t>OWP_122</t>
  </si>
  <si>
    <t>주차 중 상시 녹화 중 Wake up 시 BLTN_CAM_Prk_Oprable_Time 갱신 확인</t>
  </si>
  <si>
    <t>Check BLTN_CAM_Prk_Oprable_Time update upon wake-up during continuous recording while parked</t>
  </si>
  <si>
    <t>▪ Turn off Key to activate continuous recording while parked
▪ Enable impact event
▪ Door signal change within 1.5s: Warn_DrvDrSwSta_SBCM = 0x0→ 0x1
▪ Enable impact event within 1s after signal change</t>
  </si>
  <si>
    <t>OWP_123</t>
  </si>
  <si>
    <t>▪ Turn off Key to activate continuous recording while parked
▪ Enable impact event
▪ Door signal change within 1.5s: Warn_AsstDrSwSta_SBCM = 0x1→ 0x0
▪ Enable impact event within 1s after signal change</t>
  </si>
  <si>
    <t>SID 22 [$F100] B-CAN D/B Version</t>
  </si>
  <si>
    <t>01_OWD_032</t>
  </si>
  <si>
    <t>OWP_124</t>
  </si>
  <si>
    <t>DID $B100 -&gt; $F100 으로 변경</t>
  </si>
  <si>
    <t>Change DID $B100 to $F100</t>
  </si>
  <si>
    <t>▪ Turn off Key to activate continuous recording while parked
▪ Enable impact event
▪ Door signal change within 1.5s: Warn_AsstDrSwSta_SBCM = 0x0→ 0x1
▪ Enable impact event within 1s after signal change</t>
  </si>
  <si>
    <t>OWD_016</t>
  </si>
  <si>
    <t>OWP_125</t>
  </si>
  <si>
    <t>[Check Shock Event Recording Time Settings] Sensitivity</t>
  </si>
  <si>
    <t>Recording File Event Settings Lv1</t>
  </si>
  <si>
    <t>▪ Turn off Key to activate continuous recording while parked
▪ Enable impact event
▪ Door signal change within 1.5s: Warn_RrLftDrSwSta_SBCM = 0x1→ 0x0
▪ Enable impact event within 1s after signal change</t>
  </si>
  <si>
    <t>▪ Built-in Cam Boot Complete
▪ BLTN_CAM_State = 0x0 (BLTN_CAM Valid)
▪ BLTN_CAM_SD_Card_State = 0x0 (Good)
▪ Associated Controller CAN/Ethernet Communication Enabled
▪ Power: Key On
▪ Voltage: 12V
▪ Setting: Driving Event Recording ON
▪ BLTN_CAM_Set_EV_BfrTime = 0x0 (-10s)
▪ BLTN_CAM_Set_EV_AftTime = 0x0 (+10s)</t>
  </si>
  <si>
    <t>SID 22 [$A240] Read Calibration Offset_YAW Axis Result</t>
  </si>
  <si>
    <t>▪ Driving Event Sensitivity Setting in Built-in Cam Settings
BLTN_CAM_Sen_DEV_NvalueSet= 0x1
▪ Enable Impact Events on HU Screen</t>
  </si>
  <si>
    <t>▪ BLTN_CAM_SenSet_DEV = 0x1
▪ Camera Indicator (Blink Cycle/Duty Ratio/Hold Time)
- 1Hz/50%/10 sec
▪ Event Switch Indicator (Blink Cycle/Duty Ratio/Hold Time)
- 1Hz/50%/10 sec</t>
  </si>
  <si>
    <t>01_OWD_033</t>
  </si>
  <si>
    <t>OWP_126</t>
  </si>
  <si>
    <t>▪ Turn off Key to activate continuous recording while parked
▪ Enable impact event
▪ Door signal change within 1.5s: Warn_RrLftDrSwSta_SBCM = 0x0→ 0x1
▪ Enable impact event within 1s after signal change</t>
  </si>
  <si>
    <t>SID 22 [$A241] Read Calibration Offset_ROLL Axis Result</t>
  </si>
  <si>
    <t>OWD_110</t>
  </si>
  <si>
    <t>OWP_127</t>
  </si>
  <si>
    <t>Recording File Event Settings Lv2</t>
  </si>
  <si>
    <t>▪ Turn off Key to activate continuous recording while parked
▪ Enable impact event
▪ Door signal change within 1.5s: Warn_RrRtDrSwSta_SBCM = 0x1→ 0x0
▪ Enable impact event within 1s after signal change</t>
  </si>
  <si>
    <t>▪ Driving Event Sensitivity Setting in Built-in Cam Settings
BLTN_CAM_Sen_DEV_NvalueSet= 0x2
▪ Enable Impact Events on HU Screen</t>
  </si>
  <si>
    <t>▪ BLTN_CAM_SenSet_DEV = 0x2
▪ Camera Indicator (Blink Cycle/Duty Ratio/Hold Time)
- 1Hz/50%/10 sec
▪ Event Switch Indicator (Blink Cycle/Duty Ratio/Hold Time)
- 1Hz/50%/10 sec</t>
  </si>
  <si>
    <t>01_OWD_034</t>
  </si>
  <si>
    <t>OWP_128</t>
  </si>
  <si>
    <t>SID 22 [$A242] Read Calibration Result Offset_PITCH Axis Service</t>
  </si>
  <si>
    <t>▪ Turn off Key to activate continuous recording while parked
▪ Enable impact event
▪ Door signal change within 1.5s: Warn_RrRtDrSwSta_SBCM = 0x0→ 0x1
▪ Enable impact event within 1s after signal change</t>
  </si>
  <si>
    <t>[BLTN_CAM-기능-007] 주차 스위치 이벤트 녹화</t>
  </si>
  <si>
    <t>OWD_111</t>
  </si>
  <si>
    <t>SID 22 [$A243] Read Calibration Result Status</t>
  </si>
  <si>
    <t>Recording File Event Settings Lv3</t>
  </si>
  <si>
    <t>▪ Driving Event Sensitivity Setting in Built-in Cam Settings
BLTN_CAM_Sen_DEV_NvalueSet= 0x3
▪ Enable Impact Events on HU Screen</t>
  </si>
  <si>
    <t>▪ BLTN_CAM_SenSet_DEV = 0x3
▪ Camera Indicator (Blink Cycle/Duty Ratio/Hold Time)
- 1Hz/50%/10 sec
▪ Event Switch Indicator (Blink Cycle/Duty Ratio/Hold Time)
- 1Hz/50%/10 sec</t>
  </si>
  <si>
    <t>OWP_014</t>
  </si>
  <si>
    <t>01_OWD_035</t>
  </si>
  <si>
    <t>[Manual Recording While Parked] : Basic Confirmation (Event Recording Setting ON)</t>
  </si>
  <si>
    <t>Checking for no manual switch input</t>
  </si>
  <si>
    <t>SID 22 [$F1EF] LocalRXSWINDataIdentifier</t>
  </si>
  <si>
    <t>▪ [BLTN_CAM_STAT_PE_00_200ms] - BLTN_CAM_RecSta_MAR = 0x0(OFF)</t>
  </si>
  <si>
    <t>02_OWP_050,
02_OWP_051</t>
  </si>
  <si>
    <t>OWD_112</t>
  </si>
  <si>
    <t>Recording File Event Settings Lv4</t>
  </si>
  <si>
    <t>SID 22 [$D001] Get ECU Information</t>
  </si>
  <si>
    <t>▪ Driving Event Sensitivity Setting in Built-in Cam Settings
BLTN_CAM_Sen_DEV_NvalueSet= 0x4
▪ Enable Impact Events on HU Screen</t>
  </si>
  <si>
    <t>▪ BLTN_CAM_SenSet_DEV = 0x4
▪ Camera Indicator (Blink Cycle/Duty Ratio/Hold Time)
- 1Hz/50%/10 sec
▪ Event Switch Indicator (Blink Cycle/Duty Ratio/Hold Time)
- 1Hz/50%/10 sec</t>
  </si>
  <si>
    <t>01_OWD_036</t>
  </si>
  <si>
    <t>OWP_129</t>
  </si>
  <si>
    <t>악의 성능</t>
  </si>
  <si>
    <t>OWD_113</t>
  </si>
  <si>
    <t>비고란) 추후 개선 예정 기입</t>
  </si>
  <si>
    <t>Confirmation of manual recording operation while driving</t>
  </si>
  <si>
    <t>Remarks) Enter items to be improved later</t>
  </si>
  <si>
    <t>추후 개선 예정</t>
  </si>
  <si>
    <t>Future improvements planned</t>
  </si>
  <si>
    <t>▪ Turn off the key to enter continuous recording while parked
▪ Wait 10 seconds, then press the manual switch
▪ Check the recording status signal</t>
  </si>
  <si>
    <t>Recording File Event Settings Lv5</t>
  </si>
  <si>
    <t>▪ BLTN_CAM_RecSta_MAR = 0x1(ON) for 10 seconds</t>
  </si>
  <si>
    <t>▪ Driving Event Sensitivity Setting in Built-in Cam Settings
BLTN_CAM_Sen_DEV_NvalueSet= 0x5
▪ Enable Impact Events on HU Screen</t>
  </si>
  <si>
    <t>▪ BLTN_CAM_SenSet_DEV = 0x5
▪ Camera Indicator (Blink Cycle/Duty Ratio/Hold Time)
- 1Hz/50%/10 sec
▪ Event Switch Indicator (Blink Cycle/Duty Ratio/Hold Time)
- 1Hz/50%/10 sec</t>
  </si>
  <si>
    <t>00_1CHK_161,
00_1CHK_162</t>
  </si>
  <si>
    <t>02_OWP_052,
02_OWP_053</t>
  </si>
  <si>
    <t>01_OWD_037</t>
  </si>
  <si>
    <t>[BLTN_CAM-기능-003] 주행 스위치 이벤트 녹화</t>
  </si>
  <si>
    <t>OWP_130</t>
  </si>
  <si>
    <t>OWD_017</t>
  </si>
  <si>
    <t>Verify recording file creation
- Create 3 files of 20 seconds
- Verify the point at which the manual recording switch is entered</t>
  </si>
  <si>
    <t>▪ Turn off the key to enter continuous recording while parked
▪ Wait 10 seconds, then input the manual switch 3 times at 11-second intervals
▪ Enter Built-in Cam Mode
▪ [Manual Recording] - Manual recording while parked. Confirm saving of recording files.</t>
  </si>
  <si>
    <t>▪ Confirmation of creation of a list of 3 front &amp; rear videos (20 sec)
(Red dot appears to indicate new video notification)</t>
  </si>
  <si>
    <t>[Recording Event Switch While Driving] IGN Power</t>
  </si>
  <si>
    <t>Confirmation that manual event recording does not work in BLTN_CAM mode</t>
  </si>
  <si>
    <t>▪ BLTN_CAM_HU_UI_Mode = 0x1 (BLTN_CAM mode)
▪ Manual switch input
▪ Check recording status signal</t>
  </si>
  <si>
    <t>▪ BLTN_CAM_RecSta_MAR = 0x0(Off)</t>
  </si>
  <si>
    <t>SMK_TrmnlCtrlGrpStaBDC 관련 TC  삭제 후 아래 상세한 TC 추가(10118 ~)</t>
  </si>
  <si>
    <t>01_OWD_038</t>
  </si>
  <si>
    <t>▪ Verify that the event occurs at the 10-second mark during video playback
: Verify that the impact application time matches the impact application OSD time
[Development Phase Past Issue, #23236]</t>
  </si>
  <si>
    <t>▪ Event Switch Indicator (Blinking Cycle/Duty Ratio/Hold Time)
- Off/-/Hold</t>
  </si>
  <si>
    <t>OWD_114</t>
  </si>
  <si>
    <t>Fail/Safe Signal Define(SMK_TrmnlCtrlGrpStaBDC)
 : Normal Value
(IGN pin 입력과 "OR" 조건으로 IGN 상태를 인식)</t>
  </si>
  <si>
    <t>SMK_TrmnlCtrlGrpStaBDC = 0 :OFF(Init Value)</t>
  </si>
  <si>
    <t>OWP_132</t>
  </si>
  <si>
    <t>Checking for no manual event recording while driving in HU mode (IGN)</t>
  </si>
  <si>
    <t>▪ Built-in Cam Main Screen
▪ [Settings] - [Recording] - [Recording While Parked] - Turn Off Continuous Recording While Parked, Turn Off Event Recording While Parked</t>
  </si>
  <si>
    <t>'01_OWD_039</t>
  </si>
  <si>
    <t>▪ BLTN_CAM_RecSet_OWP = 0x1(OFF)
 ▪ BLTN_CAM_RecSet_PEV = 0x1(OFF)</t>
  </si>
  <si>
    <t>02_OWP_054</t>
  </si>
  <si>
    <t>SMK_TrmnlCtrlGrpStaBDC = 1 :ACC</t>
  </si>
  <si>
    <t>OWD_115</t>
  </si>
  <si>
    <t>SMK_TrmnlCtrlGrpStaBDC = 2 :IGN</t>
  </si>
  <si>
    <t>Confirmation of manual event recording operation while driving in HU mode (IGN)</t>
  </si>
  <si>
    <t>▪ Manual Switch Input
▪ Check Recording Status Signal</t>
  </si>
  <si>
    <t>▪ BLTN_CAM_RecSta_MAR = 0x1(Recording), (for 10 seconds)</t>
  </si>
  <si>
    <t>OWP_015</t>
  </si>
  <si>
    <t>[Manual Recording While Parked] : Basic Confirmation (Continuous Recording Setting ON)</t>
  </si>
  <si>
    <t>SMK_TrmnlCtrlGrpStaBDC = 3 :Cranking</t>
  </si>
  <si>
    <t>▪ Built-in Cam Main Screen
▪ [Settings] - [Recording] - [Recording While Parked] - Turn ON Continuous Recording While Parked, Turn OFF Event Setting While Parked
▪ Turn Key Off to Enter Continuous Recording While Parked
▪ Check Recording Status Signal</t>
  </si>
  <si>
    <t>02_OWP_055</t>
  </si>
  <si>
    <t>SMK_TrmnlCtrlGrpStaBDC = 4 :Engine Running</t>
  </si>
  <si>
    <t>▪ Flashing time measurement</t>
  </si>
  <si>
    <t>▪ Flash time measurement: 10 seconds</t>
  </si>
  <si>
    <t>SMK_TrmnlCtrlGrpStaBDC = 4 → 0</t>
  </si>
  <si>
    <t>OWP_133</t>
  </si>
  <si>
    <t>Manual recording while parked. Confirm recording operation.</t>
  </si>
  <si>
    <t>▪ Built-in Cam Main Screen
▪ [Settings] - [Recording] - [Recording While Parked] - Turn ON Continuous Recording While Parked, Turn OFF Event Setting While Parked
▪ Turn Key Off to enter Continuous Recording While Parked
▪ Wait 10 seconds, then activate manual switch input
▪ Check recording status signal</t>
  </si>
  <si>
    <t>OWD_043</t>
  </si>
  <si>
    <t>SMK_TrmnlCtrlGrpStaBDC = 4 → 5~6 :Reserved</t>
  </si>
  <si>
    <t>Confirmation of manual event non-operation during performance recording</t>
  </si>
  <si>
    <t>Confirmation that manual event recording is not working during performance recording</t>
  </si>
  <si>
    <t>▪ Performance Recording in Progress
▪ Manual Switch Input
▪ Check Recording Status Signal</t>
  </si>
  <si>
    <t>▪ BLTN_CAM_RecSta_MAR = 0x0 (Off)
 ▪ BLTN_CAM_RecSta_BPR = 0x1 (Recording)</t>
  </si>
  <si>
    <t>SMK_TrmnlCtrlGrpStaBDC = 4 → Time-out</t>
  </si>
  <si>
    <t>▪ Check front camera indicator</t>
  </si>
  <si>
    <t>[BLTN_CAM-기능-007] 주차 중 동작 감지 녹화</t>
  </si>
  <si>
    <t>Fail/Safe Signal Define(SMK_TrmnlCtrlGrpStaBDCEV: ME차종~)
(IGN pin 입력과 "OR" 조건으로 IGN 상태를 인식)</t>
  </si>
  <si>
    <t>SMK_TrmnlCtrlGrpStaBDCEV = 0 :OFF(Init Value)</t>
  </si>
  <si>
    <t>OWD_018</t>
  </si>
  <si>
    <t>OWP_016</t>
  </si>
  <si>
    <t>[Recording Event Switch While Driving] ACC Power</t>
  </si>
  <si>
    <t>[Motion Detection Recording While Parked] : Check Initial Value</t>
  </si>
  <si>
    <t>▪ BLTN_CAM_HU_UI_Mode = 0x1 (BLTN_CAM mode) 
▪ Manual switch input
▪ Check recording status signal</t>
  </si>
  <si>
    <t>Check default values ​​for motion detection recording settings while parked</t>
  </si>
  <si>
    <t>SMK_TrmnlCtrlGrpStaBDCEV = 1 :Standby</t>
  </si>
  <si>
    <t>▪ Check default settings after factory reset
- Domestic/Japan: Always-on recording while parked OFF, Event recording while parked OFF, Event notification while parked ON, Motion detection recording while parked OFF
- Europe: Always-on recording while parked Default, Event recording while parked OFF, Event notification while parked OFF, Motion detection recording while parked OFF
- North America/Russia: Always-on recording while parked OFF, Event recording while parked OFF, Event notification while parked Default, Motion detection recording while parked OFF</t>
  </si>
  <si>
    <t>01_OWD_040</t>
  </si>
  <si>
    <t>00_1CHK_145,
00_1CHK_146</t>
  </si>
  <si>
    <t>02_OWP_056,
02_OWP_057</t>
  </si>
  <si>
    <t>▪ [HU Settings] - [General] - [Reset] - [Delete Guest Profile / Reset System]</t>
  </si>
  <si>
    <t>▪ Check default values ​​after resetting profile
- Domestic/Japan: Always-on recording while parked OFF, Event recording while parked OFF, Event notification while parked ON, Motion detection recording while parked OFF
- Europe: Always-on recording while parked Default, Event recording while parked OFF, Event notification while parked OFF, Motion detection recording while parked OFF
- North America/Russia: Always-on recording while parked OFF, Event recording while parked OFF, Event notification while parked Default, Motion detection recording while parked OFF</t>
  </si>
  <si>
    <t>SMK_TrmnlCtrlGrpStaBDCEV = 2 :Cranking</t>
  </si>
  <si>
    <t>▪ BLTN_CAM_Set_PMD = 0x0(OFF)
: The default recording setting is OFF when initialized after FRS setup operation.
▪ BLTN_CAM_RecSet_OWP = 0x2(ON) Domestic/Japan/North America
: The default recording setting is ON when initialized after FRS setup operation.</t>
  </si>
  <si>
    <t>OWD_116</t>
  </si>
  <si>
    <t>Check for no manual event occurrence while driving in HU mode (ACC)</t>
  </si>
  <si>
    <t>▪ Built-in Cam Boot Complete
▪ BLTN_CAM_State = 0x0 (BLTN_CAM Valid)
▪ BLTN_CAM_SD_Card_State = 0x0 (Good)
▪ Associated Controller CAN/Ethernet Communication Enabled
▪ Power: ACC ON, IGN OFF
▪ Voltage: 12V
▪ Setting: Continuous Recording While Driving OFF</t>
  </si>
  <si>
    <t>SMK_TrmnlCtrlGrpStaBDCEV = 3 :Ready</t>
  </si>
  <si>
    <t>01_OWD_041</t>
  </si>
  <si>
    <t>▪ Turn on motion detection recording while parked</t>
  </si>
  <si>
    <t>SMK_TrmnlCtrlGrpStaBDCEV = 3 → 0</t>
  </si>
  <si>
    <t>▪ [BLTN_CAM_FD_02_200ms] BLTN_CAM_Set_PMD = 0x2(ON)</t>
  </si>
  <si>
    <t>▪ [Settings] - [Motion Detection Recording Sensitivity While Parked] Check default value</t>
  </si>
  <si>
    <t>Domestic/Japan/North America/Russia
▪ BLTN_CAM_RanSet_PMDR = 0x1(Lv.1)
▪ BLTN_CAM_MaxRanSet_PMDR = 0x0(Default)
Europe
▪ BLTN_CAM_RanSet_PMDR = 0x1(Lv.1, variable thereafter based on user settings)
▪ BLTN_CAM_MaxRanSet_PMDR = 0x3(Fixed)</t>
  </si>
  <si>
    <t>SMK_TrmnlCtrlGrpStaBDCEV = 3 → 4~6 :Reserved</t>
  </si>
  <si>
    <t>Setting continuous recording time while parked (~20Hr specification)
- Check default value</t>
  </si>
  <si>
    <t>▪ BLTN_CAM_Set_PrkTime = 0xC(20Hr)
  0x1 ~ 0x14 (1Hr~20Hr)</t>
  </si>
  <si>
    <t>Check that motion detection recording setting is OFF while parked</t>
  </si>
  <si>
    <t>SMK_TrmnlCtrlGrpStaBDCEV = 3 → 7 :Error Indicator</t>
  </si>
  <si>
    <t>▪ Enter Built-in Camera View
▪ [Settings] - [Recording] - [Recording While Parked] - Turn Off Motion Detection Recording While Parked</t>
  </si>
  <si>
    <t>▪ BLTN_CAM_Set_PMD = 0x1(OFF)</t>
  </si>
  <si>
    <t>OWD_117</t>
  </si>
  <si>
    <t>OWP_017</t>
  </si>
  <si>
    <t>[Motion Detection Recording While Parked]</t>
  </si>
  <si>
    <t>Confirmation of manual event recording operation while driving in HU mode (ACC)</t>
  </si>
  <si>
    <t>Confirmation of non-operation when motion detection recording setting is OFF while parked</t>
  </si>
  <si>
    <t>▪ Built-in Cam Boot Complete
▪ BLTN_CAM_State = 0x0 (BLTN_CAM Valid)
▪ BLTN_CAM_SD_Card_State = 0x0 (Good)
▪ Associated Controller CAN/Ethernet Communication Enabled
▪ Power: Key ON
▪ Voltage: 12V
▪ Setting: Continuous Recording OFF While Parked</t>
  </si>
  <si>
    <t>SMK_TrmnlCtrlGrpStaBDCEV = 3 → Time-out</t>
  </si>
  <si>
    <t>▪ Enter Built-in Cam Mode
▪ [Settings] - [Recording] - [Recording While Parked] - Turn Off Parking Event Settings, Turn Off Motion Detection Recording While Parked</t>
  </si>
  <si>
    <t>▪ BLTN_CAM_Set_PMD = 0x1(OFF)
 ▪ [BLTN_CAM_FD_STAT_01_200ms] BLTN_CAM_RecSta_PMD = 0x0(OFF)</t>
  </si>
  <si>
    <t>00_1CHK_147</t>
  </si>
  <si>
    <t>02_OWP_058</t>
  </si>
  <si>
    <t>[eAGM 배터리_주차 중 상시 녹화 동작 사양 외 조건]
:  [ICU_10_200ms] DLC 영향성 확인</t>
  </si>
  <si>
    <t>[ICU_10_200ms] ICU_BS2SoC = 71% 인가(DLC =7)</t>
  </si>
  <si>
    <t>OWP_134</t>
  </si>
  <si>
    <t>[ICU_10_200ms] ICU_BS2SoC = 71% (DLC =7)</t>
  </si>
  <si>
    <t>Confirmation of motion detection recording while parked
- Check recording file event time -10s ~ +10s</t>
  </si>
  <si>
    <t>▪ Enter Built-in Cam Mode
▪ [Settings] - [Recording] - [Recording While Parked] - Turn on Motion Detection Recording While Parked</t>
  </si>
  <si>
    <t>▪ [BLTN_CAM_FD_02_200ms] BLTN_CAM_Set_PMD = 0x1(On)
 ▪ [BLTN_CAM_FD_STAT_01_200ms] BLTN_CAM_RecSta_PMD = 0x0 (OFF)</t>
  </si>
  <si>
    <t>00_1CHK_148</t>
  </si>
  <si>
    <t>02_OWP_059</t>
  </si>
  <si>
    <t>OWD_019</t>
  </si>
  <si>
    <t>▪ Turn off the key to activate continuous recording while parked
▪ Enable operation while parked
▪ Check recording status signal</t>
  </si>
  <si>
    <t>▪ [BLTN_CAM_FD_STAT_01_200ms] BLTN_CAM_RecSta_PMD = 0x1(Recording)
: Actual recording start time (check recording file). The difference from Signal ON must be within 2 seconds.</t>
  </si>
  <si>
    <r>
      <rPr>
        <sz val="11"/>
        <color theme="1"/>
        <rFont val="Segoe UI Symbol"/>
        <family val="2"/>
      </rPr>
      <t>▪</t>
    </r>
    <r>
      <rPr>
        <sz val="11"/>
        <color theme="1"/>
        <rFont val="맑은 고딕"/>
        <family val="3"/>
        <charset val="129"/>
      </rPr>
      <t xml:space="preserve"> Requirements Analysis</t>
    </r>
  </si>
  <si>
    <t>▪ Camera indicator 1.2 second cycle/50%/20 seconds</t>
  </si>
  <si>
    <t>[Manual recording switch recording while driving] Confirm continuous creation of recording files</t>
  </si>
  <si>
    <t>Confirmation of continuous recording creation for manual recording while driving</t>
  </si>
  <si>
    <t>▪ Event switch indicator 1Hz/50%/20 seconds</t>
  </si>
  <si>
    <t>▪ Verify that recording files for driving events (switch) are saved
- Verify that a list of 3 front &amp; rear videos (20 sec, margin of error -1 allowed) is created
▪ There should be no issues such as video glitches, black screens, noise, or color distortion</t>
  </si>
  <si>
    <t>▪ Enters motion detection recording standby mode while parked after a 20-second wait
▪ Check front/rear camera indicators
▪ Check event switch indicators</t>
  </si>
  <si>
    <t>▪ [BLTN_CAM_FD_STAT_01_200ms] BLTN_CAM_RecSta_PMD = 0x2(Radar only operating)
: When only radar detection is performed without saving files
▪ Camera indicator 0.5Hz/50%/Hold
▪ Event switch indicator OFF/-/Hold</t>
  </si>
  <si>
    <t>[ICU_10_200ms] ICU_BS2SoC = 71% 인가(DLC =6)</t>
  </si>
  <si>
    <t>[ICU_10_200ms] ICU_BS2SoC = 71% (DLC =6)</t>
  </si>
  <si>
    <t>▪ Check event recording video while parked after turning the key ON</t>
  </si>
  <si>
    <t>▪ Verify creation of a list containing 1 front + rear video (20s)
▪ No video glitches, green screens, black screens, or noise
▪ The progress bar should play to the end during playback</t>
  </si>
  <si>
    <t>OWP_135</t>
  </si>
  <si>
    <t>[ICU_10_200ms] ICU_BS2SoC = 71% 인가(DLC =5)</t>
  </si>
  <si>
    <t>[ICU_10_200ms] ICU_BS2SoC = 71% (DLC =5)</t>
  </si>
  <si>
    <t>Continuous operation authorization during parking</t>
  </si>
  <si>
    <t>▪ Turn off the key to enable continuous recording while parked
▪ Enable operation while parked</t>
  </si>
  <si>
    <t>[ICU_10_200ms] ICU_BS2SoC = 71% 인가(DLC =4)</t>
  </si>
  <si>
    <t>▪ Start recording for motion detection while parked and trigger motion detection 3 times at 5-second intervals
▪ Check recorded video of motion detection while parked after Key ON</t>
  </si>
  <si>
    <t>[ICU_10_200ms] ICU_BS2SoC = 71% (DLC =4)</t>
  </si>
  <si>
    <t>▪ No video glitches, green screens, black screens, or noise
▪ No lag, no rebooting, and no missing recording files
▪ Confirm creation of 2 recording files for motion detection while parked
▪ Confirm AR navigation output and real-time front/rear video output</t>
  </si>
  <si>
    <t>OWD_044</t>
  </si>
  <si>
    <t>▪ Check motion detection recording count (BLTN_CAM_PMD_Count) while parked</t>
  </si>
  <si>
    <t>▪ BLTN_CAM_PMD_Count = 0x03</t>
  </si>
  <si>
    <t>Confirmation that manual event recording files were not created during performance recording</t>
  </si>
  <si>
    <t>▪ Start Performance Recording
▪ Enter Manual Switch
▪ Check [Manual Recording] Library</t>
  </si>
  <si>
    <t>▪ Manual recording files will not be created</t>
  </si>
  <si>
    <t>[ICU_10_200ms] ICU_BS2SoC = 71% 인가(DLC =3)</t>
  </si>
  <si>
    <t>[ICU_10_200ms] ICU_BS2SoC = 71% (DLC =3)</t>
  </si>
  <si>
    <t>▪ Turn off the key to enter continuous recording while parked
▪ Check the number of motion detection recordings while parked (BLTN_CAM_PMD_Count)</t>
  </si>
  <si>
    <t>▪ BLTN_CAM_PMD_Count = 0x00</t>
  </si>
  <si>
    <t>OWD_020</t>
  </si>
  <si>
    <t>OWP_136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</si>
  <si>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</si>
  <si>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</si>
  <si>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[Manual recording switch recording while driving] Verify independence of recording settings</t>
  </si>
  <si>
    <t>Verify event recording operation when recording setting is OFF
(Manual event recording operates regardless of setting status)</t>
  </si>
  <si>
    <t>Impact triggered during motion detection recording while parked</t>
  </si>
  <si>
    <t>▪ Built-in Cam Boot Complete
▪ BLTN_CAM_State = 0x0 (BLTN_CAM Valid)
▪ BLTN_CAM_SD_Card_State = 0x0 (Good)
▪ Associated Controller CAN/Ethernet Communication Enabled
▪ Power: Key ON
▪ Voltage: 12V
▪ Settings: Motion Detection Recording While Parked ON, Event Recording While Parked ON</t>
  </si>
  <si>
    <t>▪ [Settings] - [Recording] - [Recording While Parked] - Turn on Event Recording While Parked
▪ Turn off the key to enter continuous recording while parked
▪ Enable operation while parked</t>
  </si>
  <si>
    <t>▪ Checkbox unchecked</t>
  </si>
  <si>
    <t>[ICU_10_200ms] ICU_BS2SoC = 71% 인가(DLC =2)</t>
  </si>
  <si>
    <t>01_OWD_042</t>
  </si>
  <si>
    <t>[ICU_10_200ms] ICU_BS2SoC = 71% (DLC =2)</t>
  </si>
  <si>
    <t>▪ Authorize impact event during motion detection recording while parked</t>
  </si>
  <si>
    <t>▪ Motion detection recording while parked does not stop after 20 seconds but records continuously
: Must record continuously regardless of impact timing</t>
  </si>
  <si>
    <t>OWP_137</t>
  </si>
  <si>
    <t>[ICU_10_200ms] ICU_BS2SoC = 71% 인가(DLC =1)</t>
  </si>
  <si>
    <t>[ICU_10_200ms] ICU_BS2SoC = 71% (DLC =1)</t>
  </si>
  <si>
    <t>Sleep confirmation after continuous motion detection during parking</t>
  </si>
  <si>
    <t>▪ Turn off the key to enter continuous recording while parked
▪ Enter CAN and Ethernet Sleep
▪ Authorize operation while parked
▪ Start motion detection recording while parked and authorize operation 3 times at 5-second intervals
▪ Confirm that Sleep is maintained</t>
  </si>
  <si>
    <t>▪ Verify that the device remains in Sleep mode without waking up during motion detection recording while parked</t>
  </si>
  <si>
    <t>[eAGM 배터리_주차 중 상시 녹화 동작 사양 외 조건]
:  [ICU_10_200ms] 주기 영향성 확인</t>
  </si>
  <si>
    <t>[ICU_10_200ms] ICU_BS2SoC = 71% 인가(menual)</t>
  </si>
  <si>
    <t>OWD_021</t>
  </si>
  <si>
    <t>[ICU_10_200ms] ICU_BS2SoC = 71% (menual)</t>
  </si>
  <si>
    <t>[Manual recording switch while driving] Recording request signal</t>
  </si>
  <si>
    <t>Request event recording in HU (HU mode)</t>
  </si>
  <si>
    <t>▪ BLTN_CAM_HU_UI_Mode = 0x0 (HU UI mode)
▪ HU transmits [HU_BLTN_CAM_E_01] MEV_Rec_Req = 0x1(On)</t>
  </si>
  <si>
    <t>▪ Start manual event recording
▪ BLTN_CAM_RecSta_MAR = 0x1(Recording)</t>
  </si>
  <si>
    <t>00_1CHK_225</t>
  </si>
  <si>
    <t>01_OWD_043</t>
  </si>
  <si>
    <t>[ICU_10_200ms] ICU_BS2SoC = 71% 인가(1ms)</t>
  </si>
  <si>
    <t>[ICU_10_200ms] ICU_BS2SoC = 71% (1ms)</t>
  </si>
  <si>
    <t>OWP_018</t>
  </si>
  <si>
    <t>OWD_118</t>
  </si>
  <si>
    <t>Request event recording in HU (BLTN_CAM mode)</t>
  </si>
  <si>
    <t>[Motion Detection Recording While Parked] : Check Settings</t>
  </si>
  <si>
    <t>▪ BLTN_CAM_HU_UI_Mode = 0x1 (BLTN_CAM mode)
▪ HU transmits [HU_BLTN_CAM_E_01] MEV_Rec_Req = 0x1(On)</t>
  </si>
  <si>
    <t>▪ Do not record manual events</t>
  </si>
  <si>
    <t>Motion Detection Recording Settings On/Off While Parked
- Standalone Condition Specifications</t>
  </si>
  <si>
    <t>▪ [Settings] - [Recording] - [Recording While Parked] - Turn off Continuous Recording While Parked, Turn off Event Recording While Parked
▪ [Settings] - [Recording] - Turn off Motion Detection Recording While Parked → Turn on
▪ Verify that the notification popup is not displayed
▪ Check the recording setting status signal</t>
  </si>
  <si>
    <t>▪ Confirm that popup related to beta conditions is not displayed
▪ [BLTN_CAM_FD_02_200ms] BLTN_CAM_Set_OWP = 0x0(Off)
▪ [BLTN_CAM_FD_02_200ms] BLTN_CAM_Set_PMD = 0x1(On)</t>
  </si>
  <si>
    <t>OWD_050</t>
  </si>
  <si>
    <t>[ICU_10_200ms] ICU_BS2SoC = 71% 인가(100ms)</t>
  </si>
  <si>
    <t>[ICU_10_200ms] ICU_BS2SoC = 71% (100ms)</t>
  </si>
  <si>
    <t>02_OWP_060</t>
  </si>
  <si>
    <t>[Manual recording switch recording while driving]
Touch switch fault information signal</t>
  </si>
  <si>
    <t>Switch recording enabled</t>
  </si>
  <si>
    <t>▪ [Settings] - [Recording] - [Recording While Parked] - Turn Motion Detection Recording While Parked ON → OFF
▪ Confirm notification pop-up → Select "Yes"</t>
  </si>
  <si>
    <t>▪ After confirming the popup message is displayed, select "Yes" to confirm the popup disappears.
Output Message: "Disabling this setting will prevent motion detection recording while parked. Would you like to disable this setting?"</t>
  </si>
  <si>
    <t>▪ HU Mode
▪ HU Quick Control Manual Recording Touch
▪ Check MAR_SoftKeyEnable signal
▪ Check MAR_SoftKeySystemFailStatus signal</t>
  </si>
  <si>
    <t>▪ MAR_SoftKeyEnable = 0x0:Enable
 ▪ MAR_SoftKeySystemFailStatus = 0x0:Normal</t>
  </si>
  <si>
    <t>▪ Check recording settings status signal</t>
  </si>
  <si>
    <t>[ICU_10_200ms] ICU_BS2SoC = 71% 인가(300ms)</t>
  </si>
  <si>
    <t>01_OWD_071</t>
  </si>
  <si>
    <t>▪ Confirm that popup related to beta conditions is not displayed
▪ [BLTN_CAM_FD_02_200ms] BLTN_CAM_Set_OWP = 0x0(Off)
▪ [BLTN_CAM_FD_02_200ms] BLTN_CAM_Set_PMD = 0x0(Off)</t>
  </si>
  <si>
    <t>[ICU_10_200ms] ICU_BS2SoC = 71% (300ms)</t>
  </si>
  <si>
    <t>OWD_119</t>
  </si>
  <si>
    <t>Switch recording disabled</t>
  </si>
  <si>
    <t>OWP_019</t>
  </si>
  <si>
    <t>▪ SD card removed
▪ Touch HU Quick Control Manual Recording
▪ Check MAR_SoftKeyEnable signal
▪ Check MAR_SoftKeySystemFailStatus signal</t>
  </si>
  <si>
    <t>[Built-in Cam 2nd/2.5th/2.6th Gen] Maintain fixed values ​​below [BICIM2-3085]
▪ MAR_SoftKeyEnable = 0x0:Enable
▪ MAR_SoftKeySystemFailStatus = 0x0:Normal
[Built-in Cam 3rd Gen]
▪ MAR_SoftKeyEnable = 0x1:Disable
▪ MAR_SoftKeySystemFailStatus = 0x1:SystemFail</t>
  </si>
  <si>
    <t>Motion Detection Recording Settings On/Off While Parked
- Beta Conditional Specification Operation Verification</t>
  </si>
  <si>
    <t>▪ Built-in Cam Boot Complete
▪ BLTN_CAM_State = 0x0 (BLTN_CAM Valid)
▪ BLTN_CAM_SD_Card_State = 0x0 (Good)
▪ Associated Controller CAN/Ethernet Communication Enabled
▪ Power: Key ON
▪ Voltage: 12V
▪ Settings: Continuous Recording OFF While Parked, Motion Detection Recording OFF While Parked</t>
  </si>
  <si>
    <t>▪ [Settings] - [Recording] - [Recording While Parked] - Turn on Continuous Recording While Parked
▪ [Settings] - [Recording] - [Recording While Parked] - Turn on Motion Detection Recording While Parked
▪ Confirm pop-up message → Select "Yes"</t>
  </si>
  <si>
    <t>▪ After confirming the popup message, select "Yes" to confirm the popup disappears.
Output Message: "If enabled, it will record only motion detection while parked until the auxiliary battery is depleted, and will not record continuously. Would you like to enable this setting?"</t>
  </si>
  <si>
    <t>OWD_022</t>
  </si>
  <si>
    <t>[Check recording time settings for manual recording while driving] (1)</t>
  </si>
  <si>
    <t>▪ Check recording settings signal</t>
  </si>
  <si>
    <t>▪ [BLTN_CAM_FD_02_200ms] BLTN_CAM_Set_OWP = 0X1(On)→0x0(Off)
 ▪ [BLTN_CAM_FD_02_200ms] BLTN_CAM_Set_PMD = 0X0(Off)→0x1(On)</t>
  </si>
  <si>
    <t>[ICU_10_200ms] ICU_BS2SoC = 71% 인가(500ms)</t>
  </si>
  <si>
    <t>02_OWP_061</t>
  </si>
  <si>
    <t>[ICU_10_200ms] ICU_BS2SoC = 71% (500ms)</t>
  </si>
  <si>
    <t>OWP_139</t>
  </si>
  <si>
    <t>▪ [Settings] - [Recording] - [Recording While Parked] - Turn on Continuous Recording While Parked
▪ [Settings] - [Recording] - [Recording While Parked] - Turn on Motion Detection Recording While Parked
▪ Confirm pop-up message → Select "No"</t>
  </si>
  <si>
    <t>▪ After confirming the popup message is displayed, select "No" to confirm the popup disappears.
Output Message: "If enabled, it will record only motion detection while parked until the auxiliary battery is depleted, and will not record continuously. Would you like to enable this setting?"</t>
  </si>
  <si>
    <t>[eAGM 배터리_주차 중 상시 녹화 동작 사양 외 조건]
:  [ICU_10_200ms] 동작 범위 밖 신호 영향성 확인</t>
  </si>
  <si>
    <t>[ICU_10_200ms] ICU_BS2SoC = 0x01~0x40(녹화 중단)</t>
  </si>
  <si>
    <t>▪ Check front/rear cameras and event switch indicators</t>
  </si>
  <si>
    <t>[ICU_10_200ms] ICU_BS2SoC = 0x01~0x40(Recording stopped)</t>
  </si>
  <si>
    <t>01_OWD_044</t>
  </si>
  <si>
    <t>▪ [BLTN_CAM_FD_02_200ms] BLTN_CAM_Set_OWP = 0X1(On) Maintain
▪ [BLTN_CAM_FD_02_200ms] BLTN_CAM_Set_PMD = 0X0(Off) Maintain</t>
  </si>
  <si>
    <t>▪ BLTN_CAM_RecSta_MAR = 0x1(Recording) hold for 10 seconds then 0x0(Off)</t>
  </si>
  <si>
    <t>OWP_140</t>
  </si>
  <si>
    <t>[ICU_10_200ms] ICU_BS2SoC = 0x42~0x45(이전값 유지)</t>
  </si>
  <si>
    <t>[ICU_10_200ms] ICU_BS2SoC = 0x42~0x45(Maintain previous value)</t>
  </si>
  <si>
    <t>OWD_120</t>
  </si>
  <si>
    <t>▪ [Settings] - [Recording] - [Recording While Parked] - Turn on Motion Detection Recording While Parked
▪ [Settings] - [Recording] - [Recording While Parked] - Turn on Continuous Recording While Parked
▪ Confirm pop-up message → Select "Yes"</t>
  </si>
  <si>
    <t>▪ After confirming the popup message, select "Yes" to confirm the popup disappears.
Output Message: "If enabled, recording will only be continuous while parked, and motion detection will not be recorded. Would you like to enable this setting?"</t>
  </si>
  <si>
    <t>[ICU_10_200ms] ICU_BS2SoC = 0x65~0xFE 인가(이전값 유지)</t>
  </si>
  <si>
    <t>[ICU_10_200ms] Apply ICU_BS2SoC = 0x65~0xFE (Maintain previous value)</t>
  </si>
  <si>
    <t>▪BLTN_CAM_Set_EV_BfrTime = 0x0 (-10s)
▪BLTN_CAM_Set_EV_AftTime = 0x0 (+15s) 
▪ Recorded video playback length: 25s</t>
  </si>
  <si>
    <t>▪ [BLTN_CAM_FD_02_200ms] BLTN_CAM_Set_OWP = 0X0(Off)→0x1(On)
 ▪ [BLTN_CAM_FD_02_200ms] BLTN_CAM_Set_PMD = 0X1(On)→0x0(Off)</t>
  </si>
  <si>
    <t>OWP_141</t>
  </si>
  <si>
    <t>▪ [Settings] - [Recording] - [Recording While Parked] - Turn on Motion Detection Recording While Parked
▪ [Settings] - [Recording] - [Recording While Parked] - Turn on Continuous Recording While Parked
▪ Confirm pop-up message → Select "No"</t>
  </si>
  <si>
    <t>▪ Confirm the popup message is displayed, then select No to confirm the popup disappears.
Output Message: "If enabled, recording will only be continuous while parked, and motion detection will not be recorded. Would you like to enable this setting?"</t>
  </si>
  <si>
    <t>[주차 중 상시 녹화] : 풀타임 녹화</t>
  </si>
  <si>
    <t>연속녹화 중 관련동작 끊김여부 확인</t>
  </si>
  <si>
    <t>Check for interruptions in related actions during continuous recording</t>
  </si>
  <si>
    <t>01_OWD_045</t>
  </si>
  <si>
    <t>▪ [BLTN_CAM_FD_02_200ms] BLTN_CAM_Set_OWP = 0X0(Off) Maintain
▪ [BLTN_CAM_FD_02_200ms] BLTN_CAM_Set_PMD = 0X1(On) Maintain</t>
  </si>
  <si>
    <t>▪ BLTN_CAM_RecSta_MAR = 0x1(Recording) hold for 15 seconds then 0x0(Off)</t>
  </si>
  <si>
    <t>OWP_142</t>
  </si>
  <si>
    <t>OWD_121</t>
  </si>
  <si>
    <t>▪ [Settings] - [Recording] - [Recording While Parked] - Turn on Motion Detection Recording While Parked
▪ [Settings] - [Recording] - Turn off Continuous Recording While Parked → Turn on → Turn off
▪ Check Recording Settings Signal</t>
  </si>
  <si>
    <t>▪ [BLTN_CAM_FD_02_200ms] BLTN_CAM_Set_PMD = 0X1(On)→0x0(Off)
 ▪ [BLTN_CAM_FD_02_200ms] BLTN_CAM_Set_OWP = 0X0(Off)→0x1(On)→0x0(Off)</t>
  </si>
  <si>
    <t>[eAGM 배터리_보충전 이후 주차 중 상시 녹화 동작 확인]
: BLTN_CAM_Prk_Oprable_Time 확인</t>
  </si>
  <si>
    <t>보충전 이후 BLTN_CAM_Prk_Oprable_Time 갱신 확인</t>
  </si>
  <si>
    <t>OWP_020</t>
  </si>
  <si>
    <t>Check BLTN_CAM_Prk_Oprable_Time update after supplementary pre-war.</t>
  </si>
  <si>
    <t>▪BLTN_CAM_Set_EV_BfrTime = 0x0 (-10s)
▪BLTN_CAM_Set_EV_AftTime = 0x0 (+20s) 
▪ Recorded video playback length: 30s</t>
  </si>
  <si>
    <t>[Motion Detection Recording While Parked]
: Checking the Impact of Simultaneous Recording</t>
  </si>
  <si>
    <t>Verification of the impact of motion detection recording and event recording while parked</t>
  </si>
  <si>
    <t>▪ Turn off the key to start continuous recording while parked
▪ Authorize motion while parked to begin motion detection recording while parked
▪ Authorize impact event</t>
  </si>
  <si>
    <t>▪ BLTN_CAM_Sta_PMD = 0x2(ON)
▪ Camera Indicator 1Hz/50%/40 sec (Motion Detection 20 sec + Impact Detection 20 sec)
▪ Event Switch Indicator 1Hz/50%/40 sec (Motion Detection 20 sec + Impact Detection 20 sec)
▪ Confirm Impact Recording BLTN_CAM_RecSta_PMD = 0x1(ON)</t>
  </si>
  <si>
    <t>[eAGM 배터리_보충전 전체 시나리오 확인]</t>
  </si>
  <si>
    <t>02_OWP_062</t>
  </si>
  <si>
    <t>보충전 기능 전체 확인</t>
  </si>
  <si>
    <t>Check all supplementary functions</t>
  </si>
  <si>
    <t>▪ Turn Key ON after 1 minute
▪ Enter Built-in Cam mode to check motion detection recordings and event recordings while parked</t>
  </si>
  <si>
    <t>▪ Confirmation of saving motion detection recording files while parked: Confirmation of creation of front &amp; rear video (20 sec) list
▪ Confirmation of saving event recording files while parked: Confirmation of creation of front &amp; rear video (20 sec) list
▪ Confirmation that the impact point in the motion detection recording file while parked matches the time of the impact during the event while parked
: [Past Issue in Development Phase, #23249]</t>
  </si>
  <si>
    <t>01_OWD_046</t>
  </si>
  <si>
    <t>OWP_143</t>
  </si>
  <si>
    <t>Checking the impact of motion detection recording while parked, event recording while parked, and manual recording while parked</t>
  </si>
  <si>
    <t>▪ BLTN_CAM_RecSta_MAR = 0x1(Recording) hold for 20 seconds then 0x0(Off)</t>
  </si>
  <si>
    <t>A0354</t>
  </si>
  <si>
    <t>▪ Turn off the key to start continuous recording while parked
▪ Enable motion while parked to begin motion detection recording
▪ Manual switch input
▪ Enable impact event</t>
  </si>
  <si>
    <t>▪ BLTN_CAM_Sta_PMD = 0x2(ON)
▪ Camera Indicator 1Hz/50%/40 sec (Motion Detection 20 sec + Impact Detection 20 sec)
▪ Event Switch Indicator 1Hz/50%/40 sec (Motion Detection 20 sec + Impact Detection 20 sec)
▪ Confirm Manual Recording Not Active
▪ Confirm Impact Recording Active</t>
  </si>
  <si>
    <t>OWD_023</t>
  </si>
  <si>
    <t>02_OWP_063</t>
  </si>
  <si>
    <t>[Check recording time settings for manual recording while driving] (2)</t>
  </si>
  <si>
    <t>[업데이트 완료 후 주차 중 상시 녹화 재개 확인]</t>
  </si>
  <si>
    <t>업데이트 완료 후 주차 중 상시 녹화 재개 확인</t>
  </si>
  <si>
    <t>▪ Turn Key ON after 1 minute
▪ Enter Built-in Cam Mode
▪ Check [Motion Detection Recording While Parked] Archive
▪ Check [Event Recording While Parked] Archive</t>
  </si>
  <si>
    <t>Confirm resumption of continuous recording while parked after update is complete</t>
  </si>
  <si>
    <t>▪ Confirmation of recording file saving for motion detection while parked: Confirmation of front &amp; rear video (20 sec) list creation
▪ Confirmation of recording file saving for event while parked: Confirmation of front &amp; rear video (20 sec) list creation
▪ Confirmation that manual recording file is not saved
▪ Confirmation that the impact point in the motion detection recording file while parked matches the time of the event impact while parked
: [Past Issue in Development Phase, #23249]</t>
  </si>
  <si>
    <t>▪BLTN_CAM_Set_EV_BfrTime = 0x0 (-15s)
▪BLTN_CAM_Set_EV_AftTime = 0x0 (+10s)
▪ Recorded video playback length: 25s</t>
  </si>
  <si>
    <t>OWP_022</t>
  </si>
  <si>
    <t>[Motion Detection Recording While Parked] : Termination Condition</t>
  </si>
  <si>
    <t>Vehicles using only P-LBM (ICE/HEV)</t>
  </si>
  <si>
    <t>▪ Turn off the key to initiate motion detection recording while parked
▪ Enter CAN and Ethernet Sleep
▪ Authorize motion while parked to proceed with motion detection recording while parked
▪ Request termination from P-LBM while motion detection recording is in progress
- Transmit BLTN_CAM_END_REQUEST = 0X1: Request built-in cam termination</t>
  </si>
  <si>
    <t>▪ Enter CAN and Ethernet Sleep
▪ Satisfies dark current specifications (0.5mA or less)</t>
  </si>
  <si>
    <t>과거차문제 PASTI-351
주차 중 상시 녹화 중 보조배터리 종료 요청 시 Terminate_Info 송신 후 CAN Sleep 미진입</t>
  </si>
  <si>
    <t>02_OWP_064</t>
  </si>
  <si>
    <t>OWP_144</t>
  </si>
  <si>
    <t>[주행 중 상시 녹화]
 - 녹화설정 확인, 초기값 확인
 - AVN/BLTN_CAM mode 녹화동작 확인
 - IGN/ACC 전원 영향성 확인
 - 녹화상태 시그널 확인
 - 카메라/스위치 인디케이터 확인
 - 녹화파일 생성 확인
 - 녹화설정 OFF 확인
 - 주차 중 상시 녹화 이후 확인</t>
  </si>
  <si>
    <t>주행 중 상시 녹화 5분이상 유지 상태에서 이상여부 확인</t>
  </si>
  <si>
    <t>eAGM only compatible vehicles (high-voltage battery one-time setup)</t>
  </si>
  <si>
    <t>▪ Turn off the key to initiate motion detection recording while parked
▪ Enter CAN and Ethernet Sleep
▪ Authorize motion while parked to proceed with motion detection recording while parked
▪ Authorize eAGM SOC value to 65% or less while motion detection recording while parked
- Transmit ICU_BS2SoC = 65%</t>
  </si>
  <si>
    <t>02_OWP_065</t>
  </si>
  <si>
    <t>OWP_145</t>
  </si>
  <si>
    <t>01_OWD_047</t>
  </si>
  <si>
    <t>▪ Turn off the key to start motion detection recording while parked
▪ Enable motion while parked to repeat motion detection recording
▪ Motion detection files are generated 3,000 or more times during motion detection recording while parked</t>
  </si>
  <si>
    <t>OWP_146</t>
  </si>
  <si>
    <t>Vehicles using eAGM only (high-voltage battery always-on setting)</t>
  </si>
  <si>
    <t>이더넷은 빌트인캠 웨이크업 소스가 아니라서 주차 중 상시 녹화 중에만 확인이 가능한 내용. 입력조건 수정함.</t>
  </si>
  <si>
    <t>Since Ethernet is not the built-in cam wake-up source, this information can only be verified during continuous recording while parked. Input conditions modified.</t>
  </si>
  <si>
    <t>OWD_122</t>
  </si>
  <si>
    <t>02_OWP_066</t>
  </si>
  <si>
    <t>OWP_147</t>
  </si>
  <si>
    <t>Vehicles using P-LBM + eAGM (High-voltage battery one-time setup)</t>
  </si>
  <si>
    <t>02_OWP_067</t>
  </si>
  <si>
    <t>OWP_148</t>
  </si>
  <si>
    <t>OWP_149</t>
  </si>
  <si>
    <t>▪BLTN_CAM_Set_EV_BfrTime = 0x0 (-15s)
▪BLTN_CAM_Set_EV_AftTime = 0x0 (+15s)
▪ Recorded video playback length: 30s</t>
  </si>
  <si>
    <t>Vehicles using P-LBM + eAGM (High-voltage battery always-on setting)</t>
  </si>
  <si>
    <t>02_OWP_068</t>
  </si>
  <si>
    <t>OWP_150</t>
  </si>
  <si>
    <t>Vehicle models using LFP batteries</t>
  </si>
  <si>
    <t>▪ Turn off the key to initiate motion detection recording while parked
▪ Enter CAN and Ethernet Sleep
▪ Enable motion detection while parked to proceed with motion detection recording while parked
▪ While motion detection recording while parked is in progress, apply xEV_12VBatAlarmReq_HS = 0x1 (3rd Cut Off)</t>
  </si>
  <si>
    <t>02_OWP_069</t>
  </si>
  <si>
    <t>OWP_151</t>
  </si>
  <si>
    <t>01_OWD_048</t>
  </si>
  <si>
    <t>▪ Turn off the key to initiate motion detection recording while parked
▪ Enter CAN and Ethernet Sleep
▪ Enable motion detection while parked to proceed with motion detection recording while parked
▪ While motion detection recording while parked is in progress, apply xEV_12VBatAlarmReq_HS = 0x2 (Warn. MSG &amp; 3rd Cut Off Req)</t>
  </si>
  <si>
    <t>02_OWP_070</t>
  </si>
  <si>
    <t>OWP_152</t>
  </si>
  <si>
    <t>OWD_123</t>
  </si>
  <si>
    <t>OWP_222</t>
  </si>
  <si>
    <t>▪BLTN_CAM_Set_EV_BfrTime = 0x0 (-15s)
▪BLTN_CAM_Set_EV_AftTime = 0x0 (+15s)
▪ Recorded video playback length: 35s</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</si>
  <si>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</si>
  <si>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Boundary Value Analysis</t>
    </r>
  </si>
  <si>
    <t>해당 없는 PNI Bit 가 1 인 경우</t>
  </si>
  <si>
    <t>Vehicles using M-LBM</t>
  </si>
  <si>
    <t>If the non-applicable PNI bit is 1</t>
  </si>
  <si>
    <t>▪ Built-in Cam Boot Complete
▪ BLTN_CAM_State = 0x0 (BLTN_CAM Valid)
▪ BLTN_CAM_SD_Card_State = 0x0 (Good)
▪ Associated Controller CAN/Ethernet Communication Enabled
▪ Power: KEY ON
▪ Voltage: 12V
▪ Setting: Motion Detection Recording ON While Parked</t>
  </si>
  <si>
    <t>없는 입력조건 추가</t>
  </si>
  <si>
    <t>▪ MainLBM_SocVal = 100% Transmit
▪ Turn Key Off to Enter Motion Detection Recording While Parked
▪ Enter CAN and Ethernet Sleep
▪ MainLBM_SocVal = 24% Transmit</t>
  </si>
  <si>
    <t>Adding non-existent input conditions</t>
  </si>
  <si>
    <t>OWP_223</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</si>
  <si>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</si>
  <si>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Boundary Value Analysis</t>
    </r>
  </si>
  <si>
    <t>▪ MainLBM_SocVal = 100% Transmit
▪ Turn Key Off to Enter Motion Detection Recording While Parked
▪ Enter CAN and Ethernet Sleep
▪ MainLBM_SocVal = 101%(Invalid) Transmit</t>
  </si>
  <si>
    <t>01_OWD_049</t>
  </si>
  <si>
    <t>OWP_224</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</si>
  <si>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</si>
  <si>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Boundary Value Analysis</t>
    </r>
  </si>
  <si>
    <t>▪ MainLBM_SocVal = 100% Transmit
▪ Key Off to enter motion detection recording while parked
▪ Enter CAN and Ethernet Sleep
▪ MainLBM_SocVal = 254%(Invalid) Transmit</t>
  </si>
  <si>
    <t>Power Off 상태에서 EthPN 수신되어도 Wake-up 안함 확인</t>
  </si>
  <si>
    <t>Confirmation that it does not wake up even if EthPN is received while Power Off</t>
  </si>
  <si>
    <t>OWD_024</t>
  </si>
  <si>
    <t>OWP_225</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</si>
  <si>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</si>
  <si>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Calibri"/>
        <family val="2"/>
      </rPr>
      <t xml:space="preserve"> Requirements Analysis</t>
    </r>
    <r>
      <rPr>
        <sz val="11"/>
        <color theme="1"/>
        <rFont val="맑은 고딕"/>
        <family val="3"/>
        <charset val="129"/>
      </rPr>
      <t xml:space="preserve">
</t>
    </r>
    <r>
      <rPr>
        <sz val="11"/>
        <color theme="1"/>
        <rFont val="Segoe UI Symbol"/>
        <family val="2"/>
      </rPr>
      <t>▪</t>
    </r>
    <r>
      <rPr>
        <sz val="11"/>
        <color theme="1"/>
        <rFont val="Calibri"/>
        <family val="2"/>
      </rPr>
      <t xml:space="preserve"> Boundary Value Analysis</t>
    </r>
  </si>
  <si>
    <t>[Check recording time settings for manual recording while driving] (3)</t>
  </si>
  <si>
    <t>▪ Transmit MainLBM_SocVal = 100%
▪ Turn off Key to enter motion detection recording while parked
▪ Enter CAN and Ethernet Sleep
▪ Transmit MainLBM_SocVal = 255%(Error)</t>
  </si>
  <si>
    <t>▪BLTN_CAM_Set_EV_BfrTime = 0x0 (-20s)
▪BLTN_CAM_Set_EV_AftTime = 0x0 (+10s)
▪ Recorded video playback length: 30s</t>
  </si>
  <si>
    <t>OWP_153</t>
  </si>
  <si>
    <t>영상 재생 중 SD카드 탈부착 후 동작 확인</t>
  </si>
  <si>
    <t>[Motion Detection Recording While Parked] : Past Issues During Development Phase</t>
  </si>
  <si>
    <t>Vehicle Network WAKE UP/SLEEP (#23614) During Motion Detection Recording While Parked</t>
  </si>
  <si>
    <t>Check operation after inserting and removing the SD card during video playback</t>
  </si>
  <si>
    <t>▪ Turn off the key to enter motion detection recording while parked
▪ Enter CAN and Ethernet Sleep (Standby state for motion detection recording while parked)
▪ Start transmitting NM_CGW_CCU messages immediately upon authorization of motion while parked
▪ Stop transmitting NM_CGW_CCU messages after 30 seconds
▪ Authorize impact event after authorization of motion while parked</t>
  </si>
  <si>
    <t>▪ Do not reboot
▪ Verify motion detection recording while parked
▪ Verify event recording while parked
▪ Camera indicator 1Hz/50%/40 seconds (Motion detection 20 seconds + Impact detection 20 seconds)
▪ Event switch indicator 1Hz/50%/40 seconds (Motion detection 20 seconds + Impact detection 20 seconds)</t>
  </si>
  <si>
    <t>OWP_154</t>
  </si>
  <si>
    <t>Parking motion detection at the time recording is complete, Parking motion authorization (#23423)</t>
  </si>
  <si>
    <t>01_OWD_050</t>
  </si>
  <si>
    <t>▪ Turn off the key to enter motion detection recording while parked
▪ Enter CAN and Ethernet Sleep (Standby state for motion detection recording while parked)
▪ Wait 10 seconds after enabling motion while parked (Points when motion detection recording while parked is complete)
▪ Enable motion while parked immediately after recording is complete</t>
  </si>
  <si>
    <t>▪ Do not reboot
▪ Confirm motion detection recording while parked
▪ Camera indicator 1Hz/50%/40 seconds
▪ Event switch indicator 1Hz/50%/40 seconds</t>
  </si>
  <si>
    <t>▪ Turn Key ON after waiting 30 seconds
▪ Check [Motion Detection Recording While Parked] in the archive</t>
  </si>
  <si>
    <t>▪ Confirmation of Motion Detection Recording File Grouping During Parking
- Confirmation of Front &amp; Rear Video (40 sec) List Creation</t>
  </si>
  <si>
    <t>OWD_124</t>
  </si>
  <si>
    <t>OWP_155</t>
  </si>
  <si>
    <t>▪BLTN_CAM_Set_EV_BfrTime = 0x0 (-20s)
▪BLTN_CAM_Set_EV_AftTime = 0x0 (+15s)
▪ Recorded video playback length: 35s</t>
  </si>
  <si>
    <t>Impact event triggered at completion of motion detection recording while parked
(#23302, #23403, #23411)</t>
  </si>
  <si>
    <t>[BLTN_CAM 출력 메시지 확인_CANFD]</t>
  </si>
  <si>
    <t>BLTN_CAM_FD_01_00ms(0xC1) ID, DLC, 주기 확인</t>
  </si>
  <si>
    <t>▪ Turn off the key to initiate motion detection recording while parked
▪ Enter CAN and Ethernet Sleep (Standby state for motion detection recording while parked)
▪ Wait 10 seconds after triggering motion while parked (Points when motion detection recording while parked is complete)
▪ Trigger impact event immediately after motion detection recording while parked is complete</t>
  </si>
  <si>
    <t>BLTN_CAM_FD_01_00ms(0xC1) ID, DLC, Check Cycle</t>
  </si>
  <si>
    <t>▪ Do not reboot
▪ Verify parking event recording operation
▪ Camera indicator 1Hz/50%/40 sec (Motion detection 20 sec + Impact detection 20 sec)
▪ Event switch indicator 1Hz/50%/40 sec (Motion detection 20 sec + Impact detection 20 sec)</t>
  </si>
  <si>
    <t>▪ Turn Key ON after waiting 30 seconds
▪ Check [Motion Detection Recording While Parked] Archive
▪ Check [Event Recording While Parked] Archive</t>
  </si>
  <si>
    <t>▪ Verify grouping of motion detection recording files while parked
- Verify creation of front &amp; rear video (40 sec) list
▪ Verify parking event recording files
- Verify creation of front &amp; rear video (20 sec) list</t>
  </si>
  <si>
    <t>OWP_156</t>
  </si>
  <si>
    <t>01_OWD_051</t>
  </si>
  <si>
    <t>Separating Motion Detection Recording Groups During Parking (#23377)
: When not recording continuously within 5 seconds</t>
  </si>
  <si>
    <t>▪ Turn off the key to enter Motion Detection Recording while parked
▪ Motion Detection Recording Standby (CAN WAKE UP)
▪ Enable Motion While Parked
▪ After Motion Detection Recording is complete in the "Before Parking" state, CAN SLEEP (Next Parking)
▪ Enable Motion While Parked after a 5-second wait</t>
  </si>
  <si>
    <t>▪ Do not reboot
▪ Confirm motion detection recording operation during parking
▪ Camera indicator 1Hz/50%/20 seconds in Before Parking and Next Parking, respectively
▪ Event switch indicator 1Hz/50%/20 seconds in Before Parking and Next Parking, respectively</t>
  </si>
  <si>
    <t>▪ Check [Motion Detection Recording While Parked] Archive</t>
  </si>
  <si>
    <t>▪ Verify separation of motion recording file groups
- Before (Parking) Verify creation of front &amp; rear video (20 sec) list
- Next (Parking) Verify creation of front &amp; rear video (20 sec) list</t>
  </si>
  <si>
    <t>OWD_125</t>
  </si>
  <si>
    <t>BLTN_CAM_FD_02_200ms(0x3BC) ID, DLC, 주기 확인</t>
  </si>
  <si>
    <t>BLTN_CAM_FD_02_200ms(0x3BC) ID, DLC, Check Cycle</t>
  </si>
  <si>
    <t>OWP_157</t>
  </si>
  <si>
    <t>Enter AR NAVI/Built-in Cam/Check Real-time Video After Motion Detection Recording While Parked
(#23089, #23127)</t>
  </si>
  <si>
    <t>▪ Turn Key Off to enter Motion Detection Recording while Parked
▪ Enter CAN and Ethernet Sleep (Standby for Motion Detection Recording while Parked)
▪ Enter Motion or Impact Event while Parked
▪ Turn Key ON to check AR NAVI
▪ Enter Built-in Cam Mode to check real-time video
: ↑ Repeat 10 times for evaluation</t>
  </si>
  <si>
    <t>▪ AR Navi screen output (must not be black)
▪ Enter Built-in Cam mode
▪ Real-time video output (Green/black screen output, no flickering, no angle of view distortion)</t>
  </si>
  <si>
    <t>▪BLTN_CAM_Set_EV_BfrTime = 0x0 (-20s)
▪BLTN_CAM_Set_EV_AftTime = 0x0 (+20s) 
▪ Recorded video playback length: 40s</t>
  </si>
  <si>
    <t>OWP_158</t>
  </si>
  <si>
    <t>BLTN_CAM_FD_HU_01_200ms(0x3BB) ID, DLC, 주기 확인</t>
  </si>
  <si>
    <t>BLTN_CAM_FD_HU_01_200ms(0x3BB) ID, DLC, Check Cycle</t>
  </si>
  <si>
    <t>Checking continuous recording video while driving after motion detection recording while parked (#23125)
: No distortion in viewing angle</t>
  </si>
  <si>
    <t>▪ Built-in Cam Boot Complete
▪ BLTN_CAM_State = 0x0 (BLTN_CAM Valid)
▪ BLTN_CAM_SD_Card_State = 0x0 (Good)
▪ Associated Controller CAN/Ethernet Communication Enabled
▪ Power: Key ON
▪ Voltage: 12V
▪ Settings: Continuous Recording While Driving ON, Motion Detection Recording While Parked ON
Event Recording While Parked ON</t>
  </si>
  <si>
    <t>▪ Enter Built-in Cam Mode
▪ [Built-in Cam Settings] - [Display Settings] - Change Front Camera Angle Value = -5
▪ [Built-in Cam Settings] - [Display Settings] - Change Rear Camera Angle Value = -5
▪ Turn Key Off to enter Motion Detection Recording while Parked
▪ Enter CAN and Ethernet Sleep (Standby for Motion Detection Recording while Parked)
▪ Activate Motion or Impact Event while Parked
▪ Turn Key ON after 30 seconds
▪ Continue Continuous Recording while Driving</t>
  </si>
  <si>
    <t>▪ Confirmation of continuous recording operation while driving
- BLTN_CAM_RecSta_OWD = 0x1(Recording)</t>
  </si>
  <si>
    <t>BLTN_CAM_FD_STAT_01_200ms(0x3BD) ID, DLC, 주기 확인</t>
  </si>
  <si>
    <t>BLTN_CAM_FD_STAT_01_200ms(0x3BD) ID, DLC, Check Cycle</t>
  </si>
  <si>
    <t>▪ Confirmation of continuous recording file saving while driving
- Confirmation that the set angle is applied to front &amp; rear video recording files</t>
  </si>
  <si>
    <t>OWP_159</t>
  </si>
  <si>
    <t>01_OWD_052</t>
  </si>
  <si>
    <t>Confirmation of saving motion detection recording video while parked (#23119)
: Save recording files with playback length of 2 seconds or longer (5FPS)</t>
  </si>
  <si>
    <t>▪ Turn Key Off to enter Motion Detection Recording while Parked
▪ Enter CAN and Ethernet Sleep (Standby state for Motion Detection Recording while Parked)
▪ Turn Key ON 2 seconds after Motion is enabled while Parked
▪ Check [Motion Detection Recording while Parked] in the archive</t>
  </si>
  <si>
    <t>▪ Confirmation of saving motion detection recording files while parked
- Confirmation of creation of front &amp; rear video (2~3 sec) list</t>
  </si>
  <si>
    <t>NM_BLTN_CAM_FD(0x17FC00C8) ID, DLC, 주기 확인</t>
  </si>
  <si>
    <t>NM_BLTN_CAM_FD(0x17FC00C8) ID, DLC, Check Cycle</t>
  </si>
  <si>
    <t>OWP_200</t>
  </si>
  <si>
    <t>[BLTN_CAM-기능-004] 타임랩스 녹화</t>
  </si>
  <si>
    <t>Replacing SD card with another one while recording motion detection while parked (#23027)</t>
  </si>
  <si>
    <t>▪ Built-in Cam Boot Complete
▪ BLTN_CAM_State = 0x0 (BLTN_CAM Valid)
▪ BLTN_CAM_SD_Card_State = 0x0 (Good)
▪ Associated Controller CAN/Ethernet Communication Enabled
▪ Power: Key ON
▪ Voltage: 12V
▪ Settings: Continuous Recording ON While Driving, Motion Detection Recording ON While Parked</t>
  </si>
  <si>
    <t>▪ Insert genuine 64GB SD card
▪ Turn Key Off to initiate Motion Detection Recording while parked
▪ Enter CAN and Ethernet Sleep (Standby for Motion Detection Recording while parked)
▪ Authorize motion while parked to begin Motion Detection Recording while parked
▪ Insert another genuine 64GB SD card while Motion Detection Recording is in progress
▪ Authorize motion while parked to begin Motion Detection Recording while parked
▪ Turn Key ON after 30 seconds
▪ Continuous driving recording begins</t>
  </si>
  <si>
    <t>[메시지 최초 전송시간 확인_CANFD]</t>
  </si>
  <si>
    <t>BLTN_CAM_FD_01_00ms(0xC1) 최초 전송시간</t>
  </si>
  <si>
    <t>BLTN_CAM_FD_01_00ms(0xC1) Initial transmission time</t>
  </si>
  <si>
    <t>▪ Enter Built-in Cam Mode
▪ Check [Continuous Recording While Driving] Archive
▪ Check [Motion Detection Recording While Parked] Archive</t>
  </si>
  <si>
    <t>▪ Verify that continuous recording files are saved while driving
: Verify playback of existing/new files
: Ensure video list order remains intact
▪ Verify that motion detection recording files are saved while parked
: Verify playback of existing/new files
: Ensure video list order remains intact</t>
  </si>
  <si>
    <t>OWP_201</t>
  </si>
  <si>
    <t>OWD_025</t>
  </si>
  <si>
    <t>Motion Detection Recording Confirmation While Parked with SD Card Removed (#23505)
: Issue: Failure to enter SUSPNEND mode after the second motion detection</t>
  </si>
  <si>
    <t>BLTN_CAM_FD_02_200ms(0x3BC) 최초 전송시간</t>
  </si>
  <si>
    <t>BLTN_CAM_FD_02_200ms(0x3BC) Initial transmission time</t>
  </si>
  <si>
    <t>▪ Remove SD card
▪ Turn off Key to enter Motion Detection Recording while parked
▪ Authorize motion while parked to proceed with 1st Motion Detection Recording
(Motion Detection Recording while parked is possible even with SD card removed #22517)
▪ Enter CAN and Ethernet Sleep (Motion Detection Recording Standby state)
▪ Authorize motion while parked to proceed with 2nd Motion Detection Recording while parked
▪ Enter CAN and Ethernet Sleep (Motion Detection Recording Standby state)</t>
  </si>
  <si>
    <t>[Time-lapse Recording] (1) : Start Recording (BLTN_CAM mode)</t>
  </si>
  <si>
    <t>▪ Check Power Consumption in Motion Detection Recording Standby State While Parked
- Auxiliary Battery Specifications: 0.9W or less (75mA@12V) (SuperCap Charging Off Condition)
- eAGM Battery Specifications: 80mA or less
※ If SUSPEND entry fails and only the radar remains active: Consumes approximately 200~300mA</t>
  </si>
  <si>
    <t>Check default time-lapse settings
- 1-second intervals, 20 minutes (default)</t>
  </si>
  <si>
    <t>▪ ICUPowerAutoCutModesta = 0x0(Factory mode) → 0x2(Customer mode)
▪ Built-in Cam Main Screen
▪ [ccNC Settings] - [General] - [Reset] - [Full System Reset]
- Check Initial Values</t>
  </si>
  <si>
    <t>OWP_202</t>
  </si>
  <si>
    <t>▪ BLTN_CAM_Set_Drv_TML_Int = 0x1</t>
  </si>
  <si>
    <t>Access to Developer Page after Motion Detection Recording while Parked + Parking Event Notification Action (#23299)</t>
  </si>
  <si>
    <t>▪ Built-in Cam Boot Complete
▪ BLTN_CAM_State = 0x0 (BLTN_CAM Valid)
▪ BLTN_CAM_SD_Card_State = 0x0 (Good)
▪ Associated Controller CAN/Ethernet Communication Enabled
▪ Power: Key ON
▪ Voltage: 12V
▪ Settings: Motion Detection Recording While Parked ON, Event Recording While Parked ON
Event Notification While Parked ON</t>
  </si>
  <si>
    <t>▪ Turn Key Off to enter Motion Detection Recording while Parked
▪ Enter CAN and Ethernet Sleep (Standby for Motion Detection Recording while Parked)
▪ Enable Motion or Impact Event while Parked
▪ Turn Key ON while BLTN_CAM_PEV_Recorded = 0x2 is transmitting
▪ Enter Built-in Cam Developer Page
▪ Acquire DLT Log</t>
  </si>
  <si>
    <t>BLTN_CAM_FD_HU_01_200ms(0x3BB) 최초 전송시간</t>
  </si>
  <si>
    <t>▪ Enter password to access the developer page
▪ Save DLT logs to the SD card
※ Passwords and DLT logs are encrypted starting from the stage where the secure version is installed</t>
  </si>
  <si>
    <t>BLTN_CAM_FD_HU_01_200ms(0x3BB) Initial transmission time</t>
  </si>
  <si>
    <t>01_OWD_053</t>
  </si>
  <si>
    <t>OWP_203</t>
  </si>
  <si>
    <t>Motion detection recording while parked / Event recording while parked does not work after front camera is detached (BICIM2-992)</t>
  </si>
  <si>
    <t>▪ Built-in Cam Boot Complete
▪ BLTN_CAM_State = 0x0 (BLTN_CAM Valid)
▪ BLTN_CAM_SD_Card_State = 0x0 (Good)
▪ Associated Controller CAN/Ethernet Communication Enabled
▪ Power: Key ON
▪ Voltage: 12V
▪ Settings: Motion Detection Recording While Parked ON, Event Recording While Parked ON
Continuous Recording While Driving ON, Event Recording While Driving ON</t>
  </si>
  <si>
    <t>▪ Turn off the key to enter Motion Detection Recording while parked
▪ Enter CAN and Ethernet Sleep (Standby state for Motion Detection Recording while parked)
▪ Enable Motion or Impact Event while parked
▪ Remove front camera during Motion Detection Recording while parked
▪ Connect front camera while entering Motion Detection Recording Suspension
▪ Enable Impact Event after Enable Motion while parked</t>
  </si>
  <si>
    <t>▪ Check whether front camera event recording or motion detection recording is enabled while parked
※ Does not operate even when front camera impact event is enabled; maintains 160mA consumption in this state.</t>
  </si>
  <si>
    <t>▪ Start time-lapse recording
▪ Recording for 20 minutes
▪ Play recording after end</t>
  </si>
  <si>
    <t>BLTN_CAM_FD_STAT_01_200ms(0x3BD) 최초 전송시간</t>
  </si>
  <si>
    <t>BLTN_CAM_FD_STAT_01_200ms(0x3BD) Initial transmission time</t>
  </si>
  <si>
    <t>▪ Check 1200 Frame, 1 minute 20 second file (tolerance: 1 minute 19 seconds)
▪ No video glitches, green screens, black screens, or noise</t>
  </si>
  <si>
    <t>OWP_204</t>
  </si>
  <si>
    <t>Check BLTN_CAM_RecSta_PMD signal in motion detection recording standby state while parked
(BICIM2-2498)</t>
  </si>
  <si>
    <t>▪ Built-in Cam Boot Complete
▪ BLTN_CAM_State = 0x0 (BLTN_CAM Valid)
▪ BLTN_CAM_SD_Card_State = 0x0 (Good)
▪ Associated Controller CAN/Ethernet Communication Enabled
▪ Power: Key ON
▪ Voltage: 12V
▪ Settings: Motion Detection Recording While Parked ON, Event Recording While Parked ON
Continuous Recording While Driving ON, Event Recording While Driving ON
Event Notification While Parked ON</t>
  </si>
  <si>
    <t>▪ Turn off the key to initiate motion detection recording while parked
▪ Enter CAN and Ethernet Sleep (Standby state for motion detection recording while parked)
▪ Authorize motion or impact event while parked
▪ Verify entry into CAN and Ethernet Sleep after a parking event notification
▪ Send NM_CGW_CCU message</t>
  </si>
  <si>
    <t>▪ Motion Detection Recording Status (Resume) While Parked
- [BLTN_CAM_FD_STAT_01_200ms] BLTN_CAM_RecSta_PMD = 0x1(Recording)
▪ Motion Detection Recording Standby Status (Suspend) While Parked
- [BLTN_CAM_FD_STAT_01_200ms] BLTN_CAM_RecSta_PMD = 0x2(Radar only operating)
※ BLTN_CAM_RecSta_PMD = 0x00 Will not be transmitted</t>
  </si>
  <si>
    <t>NM_BLTN_CAM_FD(0x17FC00C8) 최초 전송시간</t>
  </si>
  <si>
    <t>NM_BLTN_CAM_FD(0x17FC00C8) Initial transmission time</t>
  </si>
  <si>
    <t>OWP_205</t>
  </si>
  <si>
    <t>SD Card Removal During Motion Detection Recording While Parked
: Issue of not entering SUSPEND after SD Card Removal (BICIM2-2531)</t>
  </si>
  <si>
    <t>▪ Turn off the key to initiate motion detection recording while parked
▪ Enter CAN and Ethernet Sleep (Standby state for motion detection recording while parked)
▪ Initiate 1st motion detection recording while parked by triggering a motion or impact event
▪ Remove the SD card while motion detection recording while parked is in progress
▪ Initiate 2nd motion detection recording while parked by triggering a motion or impact event
▪ Enter CAN and Ethernet Sleep (Standby state for motion detection recording while parked)</t>
  </si>
  <si>
    <t>OWP_206</t>
  </si>
  <si>
    <t>SD card removal while suspended (BICIM2-1379)</t>
  </si>
  <si>
    <t>▪ Turn off the key to initiate motion detection recording while parked
▪ Enter CAN and Ethernet Sleep (Standby state for motion detection recording while parked)
▪ Initiate 1st motion detection recording by triggering a motion or impact event while parked
▪ Remove and insert the SD card while in CAN and Ethernet Sleep (Standby state for motion detection recording while parked)
▪ Initiate 2nd motion detection recording while parked by triggering a motion or impact event</t>
  </si>
  <si>
    <t>▪ Confirmation of motion detection recording operation while parked
▪ Confirmation of event recording operation while parked</t>
  </si>
  <si>
    <t>[메시지 별 시그널 출력여부 확인]: 
BLTN_CAM_FD_01_00ms(0xC1)</t>
  </si>
  <si>
    <t>BLTN_CAM_Dis_Touch_BeepSound 출력여부 확인</t>
  </si>
  <si>
    <t>Check BLTN_CAM_Dis_Touch_BeepSound output status</t>
  </si>
  <si>
    <t>OWP_207</t>
  </si>
  <si>
    <t>Verification of DB consistency for operation recording during parking (BICIM2-1340, BICIM2-1344)</t>
  </si>
  <si>
    <t>▪ Turn Key Off to enter Motion Detection Recording while Parked
▪ Enter CAN and Ethernet Sleep (Standby state for Motion Detection Recording while Parked)
▪ Enter Motion or Impact Event while Parked
▪ Stop recording by entering SOC = 0% while Motion Detection Recording is in progress
▪ Turn Key ON
▪ Enter SOC = 100%
▪ Turn Key Off to enter Continuous Recording while Parked
▪ Enter CAN and Ethernet Sleep (Standby state for Motion Detection Recording while Parked)
▪ Enter Motion or Impact Event while Parked
▪ Turn Key ON after Motion Detection Recording is complete
▪ Enter Built-in Cam Mode</t>
  </si>
  <si>
    <t>▪ The chronological order must match when checking the motion detection recording list while parked.
▪ There must be no issues with OSD output when playing motion detection recording files while parked.
▪ There must be no changes in black levels or field of view for continuous recording files while driving.</t>
  </si>
  <si>
    <t>BLTN_CAM_FD_AlvCnt1Val 출력여부 확인</t>
  </si>
  <si>
    <t>Check BLTN_CAM_FD_AlvCnt1Val output status</t>
  </si>
  <si>
    <t>OWD_126</t>
  </si>
  <si>
    <t>OWP_208</t>
  </si>
  <si>
    <t>Verify 10FPS output when motion detection recording is enabled during parking (BICIM2-2762)</t>
  </si>
  <si>
    <t>▪ Maintain AR NAVI output
▪ Built-in Cam Key Off &amp; HU Key ON</t>
  </si>
  <si>
    <t>▪ Verify AR NAVI 10FPS output</t>
  </si>
  <si>
    <t>Check default time-lapse settings
- 2-second intervals, 40 minutes</t>
  </si>
  <si>
    <t>OWP_025</t>
  </si>
  <si>
    <t>BLTN_CAM_FD_Crc1Val 출력여부 확인</t>
  </si>
  <si>
    <t>Impact of Camera Removal and Installation</t>
  </si>
  <si>
    <t>Front camera detachment while in motion recording standby mode during parking - Before Parking</t>
  </si>
  <si>
    <t>▪ Select [2-second intervals, maximum 40 minutes]</t>
  </si>
  <si>
    <t>Check BLTN_CAM_FD_Crc1Val output status</t>
  </si>
  <si>
    <t>▪ BLTN_CAM_Set_Drv_TML_Int = 0x2</t>
  </si>
  <si>
    <t>▪ Turn off the key to enter motion detection recording while parked
▪ Detach the front camera while in motion detection recording standby mode (CAN WAKE UP state, motion not authorized while parked)</t>
  </si>
  <si>
    <t>▪ Motion detection recording not working while parked
▪ Motion detection recording video file not generated while parked
※ Lock pin monitoring is not available in Before Park mode</t>
  </si>
  <si>
    <t>OWP_211</t>
  </si>
  <si>
    <t>Removing the rear camera while in standby mode for motion recording during parking - Before Parking</t>
  </si>
  <si>
    <t>▪ Turn off the key to enter motion detection recording while parked
▪ Detach the rear camera while in motion detection recording standby mode (CAN WAKE UP state, motion not authorized while parked)</t>
  </si>
  <si>
    <t>BLTN_CAM_File_List_Renew 출력여부 확인</t>
  </si>
  <si>
    <t>Check BLTN_CAM_File_List_Renew output status</t>
  </si>
  <si>
    <t>OWP_212</t>
  </si>
  <si>
    <t>▪ Start time-lapse recording
▪ Record for 40 minutes
▪ Check the recording file after ending the recording</t>
  </si>
  <si>
    <t>Front camera detachment in parking motion detection recording standby state</t>
  </si>
  <si>
    <t>▪ Built-in Cam Boot Complete
▪ BLTN_CAM_State = 0x0 (BLTN_CAM Valid)
▪ BLTN_CAM_SD_Card_State = 0x0 (Good)
▪ Associated Controller CAN/Ethernet Communication Enabled
▪ Power: Key ON
▪ Voltage: 12V
▪ Settings: Motion Detection Recording ON while Parked, Voice Recording ON</t>
  </si>
  <si>
    <t>▪ Turn off the key to enter motion detection recording while parked
▪ Enter CAN and Ethernet Sleep (Standby state for motion detection recording while parked)
▪ Detach the front camera while in motion detection recording standby state (CAN SLEEP state, motion not authorized while parked)</t>
  </si>
  <si>
    <t>▪ Motion detection recording operation while parked
▪ Motion detection recording video file created while parked (Voice recording confirmed)</t>
  </si>
  <si>
    <t>BLTN_CAM_PopUp_Req 출력여부 확인</t>
  </si>
  <si>
    <t>Check BLTN_CAM_PopUp_Req output status</t>
  </si>
  <si>
    <t>▪ Stop recording upon motion detection while parked
▪ Maintain motion unauthorized state while parked</t>
  </si>
  <si>
    <t>▪ Enter Suspend Mode (Enter CAN and Ethernet Sleep)
▪ Check Dark Current
- P-LBM Power: 0.9 Watt = 75mA @ 12V or less
- eAGM/M-LBM/LFP: 80mA or less</t>
  </si>
  <si>
    <t>BLTN_CAM_UI_Mode_Tmt_Req  출력여부 확인</t>
  </si>
  <si>
    <t>OWP_213</t>
  </si>
  <si>
    <t>Check BLTN_CAM_UI_Mode_Tmt_Req output status</t>
  </si>
  <si>
    <t>Removal of rear camera in parking motion detection recording standby state</t>
  </si>
  <si>
    <t>▪ Turn off the key to enter motion detection recording while parked
▪ Enter CAN and Ethernet Sleep (Standby state for motion detection recording while parked)
▪ Detach the rear camera while in motion detection recording standby state (CAN SLEEP state, motion not authorized while parked)</t>
  </si>
  <si>
    <t>BLTN_CAM_Wifi_Pwd_Chg_State  출력여부 확인</t>
  </si>
  <si>
    <t>Check BLTN_CAM_Wifi_Pwd_Chg_State output status</t>
  </si>
  <si>
    <t>OWP_214</t>
  </si>
  <si>
    <t>[메시지 별 시그널 출력여부 확인]: 
BLTN_CAM_FD_02_200ms(0x3BC)</t>
  </si>
  <si>
    <t>OWD_127</t>
  </si>
  <si>
    <t>Verification of the impact of front camera detachment based on network status</t>
  </si>
  <si>
    <t>BLTN_CAM_AudRec_Set  출력여부 확인</t>
  </si>
  <si>
    <t>▪ Turn off the key to activate motion detection recording while parked
▪ Remove the front camera (maintain state where motion is disabled while parked)</t>
  </si>
  <si>
    <t>Check BLTN_CAM_AudRec_Set output status</t>
  </si>
  <si>
    <t>▪ Motion detection recording not working while parked
▪ Motion detection recording video file not created while parked</t>
  </si>
  <si>
    <t>Check initial time-lapse settings
- 5-second intervals, 100 minutes</t>
  </si>
  <si>
    <t>▪ Select [5-second interval 100 minutes]</t>
  </si>
  <si>
    <t>▪ BLTN_CAM_Set_Drv_TML_Int = 0x5</t>
  </si>
  <si>
    <t>▪ Entering CAN and Ethernet Sleep (Parking motion detection recording standby state)
▪ Front camera mounted while in Parking motion detection recording standby state (CAN SLEEP state, Parking motion not authorized)</t>
  </si>
  <si>
    <t>▪ Motion detection recording disabled while parked
▪ Motion detection recording standby maintained while parked (check quiescent current)
- P-LBM Power: 0.9 Watt = 75mA @ 12V or less
- eAGM/M-LBM/LFP: 80mA or less</t>
  </si>
  <si>
    <t>BLTN_CAM_FD_AlvCnt2Val  출력여부 확인</t>
  </si>
  <si>
    <t>Check BLTN_CAM_FD_AlvCnt2Val output status</t>
  </si>
  <si>
    <t>▪ Start time-lapse recording
▪ Record for 100 minutes
▪ Check the recording file after ending the recording</t>
  </si>
  <si>
    <t>▪ Removal of rear camera while in motion detection recording standby state during parking (CAN SLEEP state, motion not authorized during parking)</t>
  </si>
  <si>
    <t>▪ Motion detection recording operation while parked
▪ Motion detection recording video file created while parked (audio recording confirmed)</t>
  </si>
  <si>
    <t>BLTN_CAM_FD_Crc2Val  출력여부 확인</t>
  </si>
  <si>
    <t>▪ Motion detection while parked, recording terminated
▪ Motion not authorized while parked</t>
  </si>
  <si>
    <t>Check BLTN_CAM_FD_Crc2Val output status</t>
  </si>
  <si>
    <t>▪ Enter CAN and Ethernet Sleep (Motion detection recording standby state while parked)
▪ Check Dark Current
- P-LBM Power: 0.9 Watt = 75mA @ 12V or less
- eAGM/M-LBM/LFP: 80mA or less</t>
  </si>
  <si>
    <t>OWP_215</t>
  </si>
  <si>
    <t>Verification of the impact of network status on rear camera detachment</t>
  </si>
  <si>
    <t>BLTN_CAM_File_DEL_CPY_NumTot  출력여부 확인</t>
  </si>
  <si>
    <t>Check BLTN_CAM_File_DEL_CPY_NumTot output status</t>
  </si>
  <si>
    <t>▪ Turn off the key to activate motion detection recording while parked
▪ Remove the rear camera (maintain state where motion is disabled while parked)</t>
  </si>
  <si>
    <t>OWD_026</t>
  </si>
  <si>
    <t>[Time-lapse Recording] (2) : HU mode</t>
  </si>
  <si>
    <t>Verify time-lapse recording in HU mode (long press)
- 10 frames or more, save</t>
  </si>
  <si>
    <t>▪ Enters CAN and Ethernet Sleep (Parking motion detection recording standby state)
▪ Rear camera mounted while in Parking motion detection recording standby state (CAN SLEEP state, Parking motion not authorized)</t>
  </si>
  <si>
    <t>▪ Switch to HU screen
▪ Event switch long press (1.3s↑)
▪ Check Event switch indicator</t>
  </si>
  <si>
    <t>▪ Start time-lapse recording</t>
  </si>
  <si>
    <t>BLTN_CAM_File_DEL_CPY_Op_State  출력여부 확인</t>
  </si>
  <si>
    <t>Check BLTN_CAM_File_DEL_CPY_Op_State output status</t>
  </si>
  <si>
    <t>01_OWD_054</t>
  </si>
  <si>
    <t>▪ Front camera detachment while in motion detection recording standby state during parking (CAN SLEEP state, motion not authorized during parking)</t>
  </si>
  <si>
    <t>▪ Check recording status signal</t>
  </si>
  <si>
    <t>▪ BLTN_CAM_RecSta_TML = 0x1(Recording)(On)
 ※ Maintain BLTN_CAM_RecSta_MAR = 0x0(Off)</t>
  </si>
  <si>
    <t>BLTN_CAM_File_DEL_CPYed_Num  출력여부 확인</t>
  </si>
  <si>
    <t>Check BLTN_CAM_File_DEL_CPYed_Num output status</t>
  </si>
  <si>
    <t>OWP_216</t>
  </si>
  <si>
    <t>▪ Camera Indicator (Blink Cycle/Duty Ratio/Hold Time)
- 0.25Hz/50%/10 seconds</t>
  </si>
  <si>
    <t>Front camera detaches when entering suspend mode</t>
  </si>
  <si>
    <t>▪ Turn off the key to enter motion detection recording while parked</t>
  </si>
  <si>
    <t>BLTN_CAM_RecSet_DEV  출력여부 확인</t>
  </si>
  <si>
    <t>▪ Motion Detection Recording Standby While Parked
- BLTN_CAM_RecSta_PMD = 0x2(Radar only operating)</t>
  </si>
  <si>
    <t>Check BLTN_CAM_RecSet_DEV output status</t>
  </si>
  <si>
    <t>▪ Event Switch Indicator (Blink Cycle/Duty Ratio/Hold Time)
- 0.5Hz/50%/Hold</t>
  </si>
  <si>
    <t>▪ Front camera detachment when entering CAN and Ethernet Sleep (parking motion detection recording standby state)</t>
  </si>
  <si>
    <t>▪ Check CAN and Ethernet Sleep
- CAN and Ethernet NM not transmitted</t>
  </si>
  <si>
    <t>▪ Wait for at least 10 seconds from the start of recording
▪ Press and hold the Event Switch (1.3s or longer)
▪ Check recording status signal</t>
  </si>
  <si>
    <t>▪ BLTN_CAM_RecSta_TML = 0x0(Off)</t>
  </si>
  <si>
    <t>OWP_217</t>
  </si>
  <si>
    <t>BLTN_CAM_RecSet_OWD  출력여부 확인</t>
  </si>
  <si>
    <t>Check BLTN_CAM_RecSet_OWD output status</t>
  </si>
  <si>
    <t>The rear camera is detached when entering suspend mode.</t>
  </si>
  <si>
    <t>▪ Motion detection recording standby while parked
- BLTN_CAM_RecSta_PMD = 0x2(Radar only operating)</t>
  </si>
  <si>
    <t>▪ Check event switch indicator (Continuous recording off while driving)</t>
  </si>
  <si>
    <t>BLTN_CAM_RecSet_OWP  출력여부 확인</t>
  </si>
  <si>
    <t>Check BLTN_CAM_RecSet_OWP output status</t>
  </si>
  <si>
    <t>▪ Detach the rear camera when entering CAN and Ethernet Sleep (parking motion detection recording standby state).</t>
  </si>
  <si>
    <t>OWP_218</t>
  </si>
  <si>
    <t>▪ Repeat Event Switch Long Press (1.3s or longer) 10 times</t>
  </si>
  <si>
    <t>▪ Start/Stop recording 5 times</t>
  </si>
  <si>
    <t>BLTN_CAM_RecSet_PEV  출력여부 확인</t>
  </si>
  <si>
    <t>Parking event notification operation in WAKEUP state due to front camera detachment</t>
  </si>
  <si>
    <t>Check BLTN_CAM_RecSet_PEV output status</t>
  </si>
  <si>
    <t>01_OWD_055</t>
  </si>
  <si>
    <t>▪ Built-in Cam Boot Complete
▪ BLTN_CAM_State = 0x0 (BLTN_CAM Valid)
▪ BLTN_CAM_SD_Card_State = 0x0 (Good)
▪ Associated Controller CAN/Ethernet Communication Enabled
▪ Power: Key ON
▪ Voltage: 12V
▪ Settings: Motion Detection Recording ON while Parked, Voice Recording ON,
Event Recording ON while Parked, Event Notification ON while Parked</t>
  </si>
  <si>
    <t>▪ Turn off the key to enter motion detection recording while parked
▪ Enter CAN and Ethernet Sleep (Standby state for motion detection recording while parked)</t>
  </si>
  <si>
    <t>▪ Maintain CAN and Ethernet Sleep state (motion detection recording standby while parked)</t>
  </si>
  <si>
    <t>OWD_128</t>
  </si>
  <si>
    <t>Stop recording in HU mode (long press)
- 10 frames ↓, not saved</t>
  </si>
  <si>
    <t>▪ Press and hold Event Switch (1.3s or longer)
▪ Wait 5 seconds, then press and hold Event Switch (1.3s or longer)
▪ Built-in Cam Main Screen
▪ [Time-lapse] Go to Library and check that no recording file has been created</t>
  </si>
  <si>
    <t>▪ Confirm do not save time-lapse recording file</t>
  </si>
  <si>
    <t>▪ Front camera detachment (Operation not authorized while parked)
▪ Impact event authorization</t>
  </si>
  <si>
    <t>▪ Motion Detection Recording Operation While Parked
- BLTN_CAM_RecSta_PMD = 0x2 (Radar only operating), Motion Detection Recording While Parked (Runs for 40 seconds)
▪ Confirmation of Event Notification Operation While Parked
: BLTN_CAM_PEV_Recorded = 0x2 (Park Event Recorded) Up to 5 times</t>
  </si>
  <si>
    <t>BLTN_CAM_SenSet_DEV 출력여부 확인</t>
  </si>
  <si>
    <t>Check BLTN_CAM_SenSet_DEV output status</t>
  </si>
  <si>
    <t>OWD_129</t>
  </si>
  <si>
    <t>Entering the built-in cam while recording a time-lapse in HU mode</t>
  </si>
  <si>
    <t>OWP_219</t>
  </si>
  <si>
    <t>▪ Event Switch Long Press (1.3s or longer)
▪ Wait 10 seconds
▪ Enter Built-in Cam</t>
  </si>
  <si>
    <t>▪ Stop time-lapse recording
▪ Confirm creation of time-lapse recording file</t>
  </si>
  <si>
    <t>Parking event notification operation in WAKEUP state due to rear camera detachment</t>
  </si>
  <si>
    <t>BLTN_CAM_SenSet_PEV 출력여부 확인</t>
  </si>
  <si>
    <t>OWD_027</t>
  </si>
  <si>
    <t>[Time-lapse Recording] (3)</t>
  </si>
  <si>
    <t>When long key input duration is unsatisfactory in HU mode</t>
  </si>
  <si>
    <t>▪ Switch to HU screen
▪ Event switch long press (1s)
▪ Check recording status signal</t>
  </si>
  <si>
    <t>▪ BLTN_CAM_RecSta_TML = 0x0(Off)
 ▪ BLTN_CAM_RecSta_MAR = 0x1(Recording), (10 seconds)</t>
  </si>
  <si>
    <t>Check BLTN_CAM_SenSet_PEV output status</t>
  </si>
  <si>
    <t>▪ Rear camera removal (Operation not authorized while parked)
▪ Impact event authorization</t>
  </si>
  <si>
    <t>00_1CHK_226</t>
  </si>
  <si>
    <t>01_OWD_057</t>
  </si>
  <si>
    <t>OWD_130</t>
  </si>
  <si>
    <t>Confirm ignoring long key input in BLTN_CAM mode</t>
  </si>
  <si>
    <t>▪ Built-in Cam Main Screen
▪ Event Switch Long Press (1.3s or longer)
▪ Check Recording Status Signal</t>
  </si>
  <si>
    <t>BLTN_CAM_Set_AclBrk_Stm 출력여부 확인</t>
  </si>
  <si>
    <t>Check BLTN_CAM_Set_AclBrk_Stm output status</t>
  </si>
  <si>
    <t>▪ F/R-CAM_INDI = Off</t>
  </si>
  <si>
    <t>BLTN_CAM_Set_Drv_TML_Int 출력여부 확인</t>
  </si>
  <si>
    <t>Check BLTN_CAM_Set_Drv_TML_Int output status</t>
  </si>
  <si>
    <t>▪ Event switch indicator = Off</t>
  </si>
  <si>
    <t>BLTN_CAM_Set_EV_AftTime 출력여부 확인</t>
  </si>
  <si>
    <t>OWD_028</t>
  </si>
  <si>
    <t>Check BLTN_CAM_Set_EV_AftTime output status</t>
  </si>
  <si>
    <t>[Time-lapse Recording] (4): Event Switch Indicator Flashing</t>
  </si>
  <si>
    <t>Event switch indicator flashing during time-lapse recording</t>
  </si>
  <si>
    <t>▪ HU mode
▪ Event switch long press (1.3s or longer)
▪ Check event switch indicator</t>
  </si>
  <si>
    <t>01_OWD_059</t>
  </si>
  <si>
    <t>OWD_131</t>
  </si>
  <si>
    <t>BLTN_CAM_Set_EV_BfrTime 출력여부 확인</t>
  </si>
  <si>
    <t>Check BLTN_CAM_Set_EV_BfrTime output status</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</si>
  <si>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</si>
  <si>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</si>
  <si>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Event Switch INDI flashes in the reverse order of the previous state (ON/OFF)
- Event Switch/Impact recording occurs during time-lapse recording</t>
  </si>
  <si>
    <t>▪ Event Switch long press (1.3s or longer)
→ Start Time-lapse recording (Event Switch indicator = Flashing (0.5Hz))
▪ When the Event Switch indicator is flashing and in the Off state
▪ Manual Switch input</t>
  </si>
  <si>
    <t>▪ Event Switch Indicator = When an event occurs while Off (0.5Hz)
Immediately Turn On, blinking at 1Hz for 10 seconds
▪ Returns to 0.5Hz after event recording is complete</t>
  </si>
  <si>
    <t>BLTN_CAM_Set_EVSen_Stm 출력여부 확인</t>
  </si>
  <si>
    <t>Check BLTN_CAM_Set_EVSen_Stm output status</t>
  </si>
  <si>
    <t>▪ When the event switch indicator is blinking and in the On state
▪ Manual switch input</t>
  </si>
  <si>
    <t>▪ Event Switch Indicator = When an event occurs while On (0.5Hz)
Immediately Off, blinks at 1Hz for 10 seconds
▪ Returns to 0.5Hz after event recording is complete</t>
  </si>
  <si>
    <t>BLTN_CAM_Set_FR_Ver_Pos 출력여부 확인</t>
  </si>
  <si>
    <t>Check BLTN_CAM_Set_FR_Ver_Pos output status</t>
  </si>
  <si>
    <t>▪ When the Event Switch Indicator is blinking and in the Off state
▪ Enable Impact Event</t>
  </si>
  <si>
    <t>▪ Event Switch Indicator: Turn On Immediately
▪ Subsequently, Event Switch Indicator (Blinking Cycle/Duty Ratio/Duration)
- 1Hz/50%/10 seconds
▪ After event recording is complete,
Event Switch Indicator (Blinking Cycle/Duty Ratio/Duration)
- 0.5Hz/50%/Duration</t>
  </si>
  <si>
    <t>▪ When the Event Switch Indicator is blinking and in the On state
▪ Enable Shock Event</t>
  </si>
  <si>
    <t>BLTN_CAM_Set_GearPos_Stm 출력여부 확인</t>
  </si>
  <si>
    <t>Check BLTN_CAM_Set_GearPos_Stm output status</t>
  </si>
  <si>
    <t>OWD_132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</si>
  <si>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</si>
  <si>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</si>
  <si>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Verify that Continuous Recording Setting is OFF while driving &amp; Event Switch INDI is OFF
- Start/Stop Manual Recording &amp; Time-lapse
- Start/Stop Impact Recording &amp; Time-lapse
※ Added due to non-compatibility issues during development</t>
  </si>
  <si>
    <t>BLTN_CAM_Set_Locatn_Stm 출력여부 확인</t>
  </si>
  <si>
    <t>Check BLTN_CAM_Set_Locatn_Stm output status</t>
  </si>
  <si>
    <t>▪ Turn off continuous recording while driving / Turn on event recording
▪ Start time-lapse with event switch (long press)
▪ Start impact recording
▪ Immediately stop time-lapse with event switch (long press)</t>
  </si>
  <si>
    <t>▪ Initial Event Switch LED Off
→ Time-lapse Recording (0.5Hz) → Impact Recording (1Hz) → Off</t>
  </si>
  <si>
    <t>01_OWD_060</t>
  </si>
  <si>
    <t>▪ Turn off continuous recording while driving / Turn on event recording
▪ Start time-lapse with event switch (long press)
▪ Switch recording
▪ Immediately stop time-lapse with event switch (long press)</t>
  </si>
  <si>
    <t>BLTN_CAM_Set_PEV_AppNoti 출력여부 확인</t>
  </si>
  <si>
    <t>▪ Initial Event Switch LED Off
→ Time-lapse Recording (0.5Hz) → Switch Recording (1Hz) → Off</t>
  </si>
  <si>
    <t>Check BLTN_CAM_Set_PEV_AppNoti output status</t>
  </si>
  <si>
    <t>01_OWD_061</t>
  </si>
  <si>
    <t>OWD_133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</si>
  <si>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</si>
  <si>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</si>
  <si>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Check Flashing Cycle Priority by Recording Status
- 1) Switch Event, 2) Impact Event, 3) Time-lapse, 4) Continuous while Driving</t>
  </si>
  <si>
    <t>▪ Built-in Cam Boot Complete
▪ BLTN_CAM_State = 0x0 (BLTN_CAM Valid)
▪ BLTN_CAM_SD_Card_State = 0x0 (Good)
▪ Associated Controller CAN/Ethernet Communication Enabled
▪ Power: Key On
▪ Voltage: 12V
▪ Settings: Continuous Recording While Driving On, Event Recording While Driving On</t>
  </si>
  <si>
    <t>BLTN_CAM_Set_PrkTime 출력여부 확인</t>
  </si>
  <si>
    <t>Check BLTN_CAM_Set_PrkTime output status</t>
  </si>
  <si>
    <t>▪ Switch HU screen
▪ Check event switch indicator during continuous recording while driving</t>
  </si>
  <si>
    <t>▪ Event switch indicator = On</t>
  </si>
  <si>
    <t>01_OWD_062</t>
  </si>
  <si>
    <t>BLTN_CAM_Set_RR_Ver_Pos 출력여부 확인</t>
  </si>
  <si>
    <t>Check BLTN_CAM_Set_RR_Ver_Pos output status</t>
  </si>
  <si>
    <t>▪ Long press on Event Switch (1.3s or longer)
▪ Check Event Switch indicator during time-lapse recording</t>
  </si>
  <si>
    <t>▪ Event Switch Indicator = On → Blink
- Blink Frequency: 1Hz → 0.5Hz (Duty: 50%)</t>
  </si>
  <si>
    <t>▪ Enable impact event during time-lapse recording
▪ Check event switch indicator during event recording while driving</t>
  </si>
  <si>
    <t>▪ Event Switch Indicator = Flash
- Flash Frequency: 0.5Hz → 1Hz (Duty: 50%)</t>
  </si>
  <si>
    <t>BLTN_CAM_Set_Spd_Stm 출력여부 확인</t>
  </si>
  <si>
    <t>Check BLTN_CAM_Set_Spd_Stm output status</t>
  </si>
  <si>
    <t>▪ Manual switch input during impact event recording
▪ Check event switch indicator during manual recording while driving</t>
  </si>
  <si>
    <t>▪ Event Switch Indicator = Flashing (for 10 seconds)
- Flashing Frequency: 1Hz (Duty: 50%)
※ Maintains the same frequency and duty cycle regardless of the previous On/Off state of the Event Switch Indicator.</t>
  </si>
  <si>
    <t>BLTN_CAM_Set_StrAngl_Stm 출력여부 확인</t>
  </si>
  <si>
    <t>OWD_029</t>
  </si>
  <si>
    <t>Check BLTN_CAM_Set_StrAngl_Stm output status</t>
  </si>
  <si>
    <t>[Time-lapse Recording] (5) : Repeat long press on event switch 10 times</t>
  </si>
  <si>
    <t>Repeat Event Switch long press 10 times</t>
  </si>
  <si>
    <t>▪ [EthCC] H_U HU_BLTN_CAM_E_00
- HU_Display = 0x00(HU mode)
▪ Manual EVENT: Long press switch (1.3 seconds or more), repeat 10 times</t>
  </si>
  <si>
    <t>▪ BLTN_CAM_RecSta_TML = 0x0(Off)
↔ BLTN_CAM_RecSta_TML = 0x1(On) Repeat 10 times</t>
  </si>
  <si>
    <t>BLTN_CAM_Set_Tim_Stm 출력여부 확인</t>
  </si>
  <si>
    <t>01_OWD_063</t>
  </si>
  <si>
    <t>Check BLTN_CAM_Set_Tim_Stm output status</t>
  </si>
  <si>
    <t>Time-lapse level 2 setting, unsatisfactory long key input</t>
  </si>
  <si>
    <t>▪ Time-lapse Settings Step 2 after accessing the menu
- 2-second intervals - Total 40 minutes
▪ BLTN_CAM Manual Switch Input = 1 second
- Switch Input (A/L): HIGH → LOW</t>
  </si>
  <si>
    <t>▪ Time-lapse recording not done due to insufficient EVENT SW judgment time
▪ BLTN_CAM_RecSta_TML = 0x0(Off)</t>
  </si>
  <si>
    <t>01_OWD_064</t>
  </si>
  <si>
    <t>BLTN_CAM_Set_TrnSig_Stm 출력여부 확인</t>
  </si>
  <si>
    <t>Time-lapse level 2 setting, long key input satisfied</t>
  </si>
  <si>
    <t>Check BLTN_CAM_Set_TrnSig_Stm output status</t>
  </si>
  <si>
    <t>▪ Access Menu, Time-lapse Settings Step 2
- 2-second intervals - Total 40 minutes
▪ BLTN_CAM Manual Switch Input = 1.3 seconds
- Switch Input (A/L): HIGH → LOW</t>
  </si>
  <si>
    <t>▪ BLTN_CAM_RecSta_TML = 0x1(Recording)</t>
  </si>
  <si>
    <t>Time-lapse level 3 setting, dissatisfaction with long key input</t>
  </si>
  <si>
    <t>▪ Time-lapse Settings Step 3 after accessing the menu
- 5-second intervals - Total 100 minutes
▪ BLTN_CAM Manual Switch Input = 1 second
- Switch Input (A/L): HIGH → LOW</t>
  </si>
  <si>
    <t>BLTN_CAM_Set_WiFi_AutoOn 출력여부 확인</t>
  </si>
  <si>
    <t>Check BLTN_CAM_Set_WiFi_AutoOn output status</t>
  </si>
  <si>
    <t>01_OWD_065</t>
  </si>
  <si>
    <t>Time-lapse level 3 setting, long key input satisfied</t>
  </si>
  <si>
    <t>▪ Access Menu, Time-lapse Settings Step 3
- 5-second intervals - Total 100 minutes
▪ BLTN_CAM Manual Switch Input = 1.3 seconds
- Switch Input (A/L): HIGH → LOW</t>
  </si>
  <si>
    <t>BLTN_CAM_StrgPropSet 출력여부 확인</t>
  </si>
  <si>
    <t>Check BLTN_CAM_StrgPropSet output status</t>
  </si>
  <si>
    <t>OWD_030</t>
  </si>
  <si>
    <t>[Time-lapse Recording] (5) : Simultaneous Recording</t>
  </si>
  <si>
    <t>▪ HU screen transition
▪ Event switch long press (1.3s or more)</t>
  </si>
  <si>
    <t>▪ BLTN_CAM_RecSta_TML = 0x1(Recording)(On)</t>
  </si>
  <si>
    <t>[메시지 별 시그널 출력여부 확인]: 
BLTN_CAM_FD_HU_01_200ms(0x3BB)</t>
  </si>
  <si>
    <t>01_OWD_066</t>
  </si>
  <si>
    <t>BLTN_CAM_Display 출력여부 확인</t>
  </si>
  <si>
    <t>Check BLTN_CAM_Display output status</t>
  </si>
  <si>
    <t>▪ Manual Switch Input
▪ Impact Event Authorization</t>
  </si>
  <si>
    <t>▪ F/R-CAM_INDI: Blinks at 1Hz, returns to 0.25Hz during event recording
▪ Event Switch Indicator: Blinks at 1Hz, returns to 0.5Hz during event recording</t>
  </si>
  <si>
    <t>BLTN_CAM_FD_HU_AlvCnt1Val 출력여부 확인</t>
  </si>
  <si>
    <t>▪ Built-in Cam Main Screen
▪ [Timelapse] Check Library</t>
  </si>
  <si>
    <t>▪ No black thumbnails in the video list
▪ Displayed in the video list by the time-lapse recording start time</t>
  </si>
  <si>
    <t>Check BLTN_CAM_FD_HU_AlvCnt1Val output status</t>
  </si>
  <si>
    <t>BLTN_CAM_FD_HU_Crc1Val 출력여부 확인</t>
  </si>
  <si>
    <t>Check BLTN_CAM_FD_HU_Crc1Val output status</t>
  </si>
  <si>
    <t>OWD_134</t>
  </si>
  <si>
    <t>[Time-lapse Recording] (6) : Other than specifications</t>
  </si>
  <si>
    <t>▪ Recording time-lapse for 1 minute or longer
▪ KEY Off
▪ Check Library after turning KEY On,</t>
  </si>
  <si>
    <t>BLTN_CAM_HU_UI_Mode 출력여부 확인</t>
  </si>
  <si>
    <t>Check BLTN_CAM_HU_UI_Mode output status</t>
  </si>
  <si>
    <t>BLTN_CAM_Ind_Req 출력여부 확인</t>
  </si>
  <si>
    <t>Check BLTN_CAM_Ind_Req output status</t>
  </si>
  <si>
    <t>BLTN_CAM_LVDS_Mode_State 출력여부 확인</t>
  </si>
  <si>
    <t>Check BLTN_CAM_LVDS_Mode_State output status</t>
  </si>
  <si>
    <t>OWD_031</t>
  </si>
  <si>
    <t>BLTN_CAM_PEV_Count 출력여부 확인</t>
  </si>
  <si>
    <t>Quickly reset key while recording time-lapse</t>
  </si>
  <si>
    <t>Check BLTN_CAM_PEV_Count output status</t>
  </si>
  <si>
    <t>▪ Start Time-lapse Recording (HU Mode)
▪ Turn KEY On immediately after turning KEY Off
(Caution: Engine running status signal must not be received)</t>
  </si>
  <si>
    <t>▪ Time-lapse video file ends at KEY OFF</t>
  </si>
  <si>
    <t>BLTN_CAM_PEV_Recorded 출력여부 확인</t>
  </si>
  <si>
    <t>Check BLTN_CAM_PEV_Recorded output status</t>
  </si>
  <si>
    <t>01_OWD_067</t>
  </si>
  <si>
    <t>BLTN_CAM_PrkOp_Termiate_Info 출력여부 확인</t>
  </si>
  <si>
    <t>Check BLTN_CAM_PrkOp_Termiate_Info output status</t>
  </si>
  <si>
    <t>OWD_135</t>
  </si>
  <si>
    <t>Ignore long key input in parking mode</t>
  </si>
  <si>
    <t>▪ Built-in Cam Boot Complete
▪ BLTN_CAM_State = 0x0 (BLTN_CAM Valid)
▪ BLTN_CAM_SD_Card_State = 0x0 (Good)
▪ Associated Controller CAN/Ethernet Communication Enabled
▪ Power: Key Off
▪ Voltage: 12V
▪ Setting: Continuous Recording ON While Parked</t>
  </si>
  <si>
    <t>BLTN_CAM_SD_Format_Op_State 출력여부 확인</t>
  </si>
  <si>
    <t>▪ Long key input</t>
  </si>
  <si>
    <t>Check BLTN_CAM_SD_Format_Op_State output status</t>
  </si>
  <si>
    <t>▪ Do not record time-lapse</t>
  </si>
  <si>
    <t>01_OWD_068</t>
  </si>
  <si>
    <t>BLTN_CAM_WiFi_State 출력여부 확인</t>
  </si>
  <si>
    <t>Check BLTN_CAM_WiFi_State output status</t>
  </si>
  <si>
    <t>OWD_032</t>
  </si>
  <si>
    <t>[Time-lapse Recording] (7) : Recording Request CAN Signal</t>
  </si>
  <si>
    <t>Start Request</t>
  </si>
  <si>
    <t>[메시지 별 시그널 출력여부 확인]: 
BLTN_CAM_FD_STAT_01_200ms(0x3BD)</t>
  </si>
  <si>
    <t>▪ Switch to HU mode
▪ TML_Rec_Req = 0x1(Start Request)</t>
  </si>
  <si>
    <t>BLTN_CAM_AuxBat_CapPer 출력여부 확인</t>
  </si>
  <si>
    <t>Check BLTN_CAM_AuxBat_CapPer output status</t>
  </si>
  <si>
    <t>00_1CHK_227</t>
  </si>
  <si>
    <t>01_OWD_069</t>
  </si>
  <si>
    <t>End Request</t>
  </si>
  <si>
    <t>BLTN_CAM_AuxBat_Conn_State 출력여부 확인</t>
  </si>
  <si>
    <t>▪ TML_Rec_Req = 0x2(End Request)</t>
  </si>
  <si>
    <t>▪ Time-lapse recording ended</t>
  </si>
  <si>
    <t>Check BLTN_CAM_AuxBat_Conn_State output status</t>
  </si>
  <si>
    <t>Start Request → Long press</t>
  </si>
  <si>
    <t>BLTN_CAM_FD_STAT_AlvCnt1Val 출력여부 확인</t>
  </si>
  <si>
    <t>Check BLTN_CAM_FD_STAT_AlvCnt1Val output status</t>
  </si>
  <si>
    <t>▪ TML_Rec_Req = 0x1(Start Request)
▪ Press long key after waiting for 10 seconds or more</t>
  </si>
  <si>
    <t>▪ Start/Stop Time-lapse Recording
▪ Time-lapse Video Saved</t>
  </si>
  <si>
    <t>Long press → End Request</t>
  </si>
  <si>
    <t>BLTN_CAM_FD_STAT_Crc1Val 출력여부 확인</t>
  </si>
  <si>
    <t>Check BLTN_CAM_FD_STAT_Crc1Val output status</t>
  </si>
  <si>
    <t>▪ Long key input
▪ After waiting for 10 seconds or more, TML_Rec_Req = 0x2(End Request)</t>
  </si>
  <si>
    <t>Confirmed non-operation in BLTN_CAM mode</t>
  </si>
  <si>
    <t>▪ Switch to BLTN_CAM mode
▪ TML_Rec_Req = 0x1(Start Request)</t>
  </si>
  <si>
    <t>▪ No time-lapse recording</t>
  </si>
  <si>
    <t>BLTN_CAM_Prk_EV_Cnt 출력여부 확인</t>
  </si>
  <si>
    <t>Check BLTN_CAM_Prk_EV_Cnt output status</t>
  </si>
  <si>
    <t>OWD_051</t>
  </si>
  <si>
    <t>[Time-lapse Recording] (8) :
Touch Switch Failure Information Signal</t>
  </si>
  <si>
    <t>BLTN_CAM_Prk_Oped_Time 출력여부 확인</t>
  </si>
  <si>
    <t>▪ HU Mode
▪ Touch HU Quick Control Time-lapse Recording
▪ Check TML_SoftKeyEnable signal
▪ Check TML_SoftKeySystemFailStatus signal</t>
  </si>
  <si>
    <t>▪ TML_SoftKeyEnable = 0x0:Enable
 ▪ TML_SoftKeySystemFailStatus = 0x0:Normal</t>
  </si>
  <si>
    <t>Check BLTN_CAM_Prk_Oped_Time output status</t>
  </si>
  <si>
    <t>01_OWD_070</t>
  </si>
  <si>
    <t>OWD_136</t>
  </si>
  <si>
    <t>BLTN_CAM_Prk_Oprable_Time 출력여부 확인</t>
  </si>
  <si>
    <t>Check BLTN_CAM_Prk_Oprable_Time output status</t>
  </si>
  <si>
    <t>▪ SD card removed
▪ Touch HU Quick Control Time-lapse Recording
▪ Check TML_SoftKeyEnable signal
▪ Check TML_SoftKeySystemFailStatus signal</t>
  </si>
  <si>
    <t>[Built-in Cam 2nd/2.5th/2.6th Gen] Maintain fixed values ​​below [BICIM2-3086]
▪ TML_SoftKeyEnable = 0x0:Enable
▪ TML_SoftKeySystemFailStatus = 0x0:Normal
[Built-in Cam 3rd Gen]
▪ TML_SoftKeyEnable = 0x1:Disable
▪ TML_SoftKeySystemFailStatus = 0x1:Built-in Cam Error</t>
  </si>
  <si>
    <t>OWD_045</t>
  </si>
  <si>
    <t>BLTN_CAM_Prk_Oprable_Time_Max 출력여부 확인</t>
  </si>
  <si>
    <t>Check BLTN_CAM_Prk_Oprable_Time_Max output status</t>
  </si>
  <si>
    <t>[Performance Recording] Indicator Status</t>
  </si>
  <si>
    <t>Built-in cam performance recorder not in use</t>
  </si>
  <si>
    <t>▪ Enter N Mode
▪ N Race Cam REC recording not working</t>
  </si>
  <si>
    <t>▪ Gray (No recording, recording button indicator displayed in gray)
▪ BLTN_CAM_RecSta_OWD : 0x1 (Recording)
▪ BLTN_CAM_RecSta_BPR : 0x0 (Off)</t>
  </si>
  <si>
    <t>BLTN_CAM_RecSta_DEV 출력여부 확인</t>
  </si>
  <si>
    <t>Check BLTN_CAM_RecSta_DEV output status</t>
  </si>
  <si>
    <t>Ready to operate the built-in cam performance recorder</t>
  </si>
  <si>
    <t>▪ N Race Cam REC Recording Preparation
(Touch Record Button)</t>
  </si>
  <si>
    <t>▪ Yellow (Before recording starts, recording button indicator displays yellow)
▪ BLTN_CAM_RecSta_OWD : Switches from 0x1 (Recording) to 0x0 (Off)
▪ BLTN_CAM_RecSta_BPR : Switches from 0x0 (Off) to 0x1 (Recording)</t>
  </si>
  <si>
    <t>Start recording</t>
  </si>
  <si>
    <t>BLTN_CAM_RecSta_MAR 출력여부 확인</t>
  </si>
  <si>
    <t>▪ Start N Race Cam REC recording</t>
  </si>
  <si>
    <t>Check BLTN_CAM_RecSta_MAR output status</t>
  </si>
  <si>
    <t>▪ Red (Recording starts, recording button indicator displays red)
▪ BLTN_CAM_RecSta_OWD : 0x0 (Off)
▪ BLTN_CAM_RecSta_BPR : 0x1 (Recording)</t>
  </si>
  <si>
    <t>End of recording</t>
  </si>
  <si>
    <t>▪ N Race Cam REC Touch to end recording</t>
  </si>
  <si>
    <t>▪ Record button indicator turns green with a completion indicator after 3 seconds of yellow blinking
▪ Turns gray after completion
▪ BLTN_CAM_RecSta_OWD: Switches from 0x0 (Off) to 0x1 (Recording)
▪ BLTN_CAM_RecSta_BPR: Switches from 0x1 (Recording) to 0x0 (Off)</t>
  </si>
  <si>
    <t>BLTN_CAM_RecSta_OWD 출력여부 확인</t>
  </si>
  <si>
    <t>Check BLTN_CAM_RecSta_OWD output status</t>
  </si>
  <si>
    <t>▪ Enter N Mode
▪ Touch Record Button
▪ Standby for 1 hour for Performance Recording</t>
  </si>
  <si>
    <t>OWD_046</t>
  </si>
  <si>
    <t>BLTN_CAM_RecSta_OWP 출력여부 확인</t>
  </si>
  <si>
    <t>Check BLTN_CAM_RecSta_OWP output status</t>
  </si>
  <si>
    <t>[Performance Recording] Performance Options</t>
  </si>
  <si>
    <t>Check whether recording is enabled in Performance Options</t>
  </si>
  <si>
    <t>▪ Enter N Mode, then enter Performance Options
▪ Click the N Race Cam tab
▪ Touch the REC button</t>
  </si>
  <si>
    <t>▪ Yellow -&gt; Red (Record button indicator transitions from yellow to red)
▪ BLTN_CAM_RecSta_OWD : Transitions from 0x1 (Recording) to 0x0 (Off)
▪ BLTN_CAM_RecSta_BPR : Transitions from 0x0 (Off) to 0x1 (Recording)</t>
  </si>
  <si>
    <t>BLTN_CAM_RecSta_PEV 출력여부 확인</t>
  </si>
  <si>
    <t>Check BLTN_CAM_RecSta_PEV output status</t>
  </si>
  <si>
    <t>▪ Enter N Mode - Performance Options
▪ Click the N Race Cam tab
▪ Touch the File button</t>
  </si>
  <si>
    <t>▪ Display performance video list after switching to Built-in Cam mode</t>
  </si>
  <si>
    <t>BLTN_CAM_RecSta_TML 출력여부 확인</t>
  </si>
  <si>
    <t>OWD_047</t>
  </si>
  <si>
    <t>Check BLTN_CAM_RecSta_TML output status</t>
  </si>
  <si>
    <t>[Performance Recording] Check N Mode Recording Time Output</t>
  </si>
  <si>
    <t>Check performance recording time</t>
  </si>
  <si>
    <t>▪ N Mode - Click Performance Recording
▪ Record for 1 minute
▪ Check recording time counter</t>
  </si>
  <si>
    <t>▪ Recording time will be counted (e.g., 01:00)</t>
  </si>
  <si>
    <t>BLTN_CAM_SD_Card_Cap_Class 출력여부 확인</t>
  </si>
  <si>
    <t>Check BLTN_CAM_SD_Card_Cap_Class output status</t>
  </si>
  <si>
    <t>OWD_137</t>
  </si>
  <si>
    <t>Performance Recording: Other than specifications</t>
  </si>
  <si>
    <t>Quickly reset key during performance recording</t>
  </si>
  <si>
    <t>▪ Start Performance Recording (N Mode)
▪ Turn On Immediately After Turning Off the Key</t>
  </si>
  <si>
    <t>▪ Performance recording ends at the point of Off.</t>
  </si>
  <si>
    <t>BLTN_CAM_SD_Card_Manufacturer 출력여부 확인</t>
  </si>
  <si>
    <t>OWD_048</t>
  </si>
  <si>
    <t>Check BLTN_CAM_SD_Card_Manufacturer output status</t>
  </si>
  <si>
    <t>[Check DCM Output] : Check Operation Status</t>
  </si>
  <si>
    <t>Check initial status</t>
  </si>
  <si>
    <t>▪ Check signal status after turning the key on</t>
  </si>
  <si>
    <t>▪ If DCM is applied,
BLTN_CAM_DCM_Status = 0x1 (Built-in Cam Display DCM Normally)
▪ If DCM is not applied,
BLTN_CAM_DCM_Status = 0x0 (Normal)</t>
  </si>
  <si>
    <t>BLTN_CAM_SD_Card_State 출력여부 확인</t>
  </si>
  <si>
    <t>Check BLTN_CAM_SD_Card_State output status</t>
  </si>
  <si>
    <t>OWD_138</t>
  </si>
  <si>
    <t>▪ Check video output timing after KEY ON</t>
  </si>
  <si>
    <t>▪ Output video within 2000ms</t>
  </si>
  <si>
    <t>BLTN_CAM_State 출력여부 확인</t>
  </si>
  <si>
    <t>Check BLTN_CAM_State output status</t>
  </si>
  <si>
    <t>OWD_139</t>
  </si>
  <si>
    <t>Verify DCM operation in BLTN_CAM mode</t>
  </si>
  <si>
    <t>▪ HU_BLTN_CAM_UI_Mode = 0x1 (BLTN_CAM mode)
▪ Check BLTN_CAM_DCM_Status signal</t>
  </si>
  <si>
    <t>▪ BLTN_CAM_HU_UI_Mode = 0x1 (BLTN_CAM mode)
 ▪ BLTN_CAM_DCM_Status = 0x1 (Built-in Cam Display DCM Normally)</t>
  </si>
  <si>
    <t>OWD_140</t>
  </si>
  <si>
    <t>BLTN_CAM_SWVerMajor 출력여부 확인</t>
  </si>
  <si>
    <t>Check BLTN_CAM_SWVerMajor output status</t>
  </si>
  <si>
    <t>Verify DCM operation in engineer mode</t>
  </si>
  <si>
    <t>▪ BLTN_CAM_LVDS_Mode_Cmd = 0x2 (Engineer mode)
▪ Check BLTN_CAM_DCM_Status signal</t>
  </si>
  <si>
    <t>▪ BLTN_CAM_LVDS_Mode_State = 0X2 (Engineer mode) 
 ▪ BLTN_CAM_DCM_Status = 0x1 (Built-in Cam Display DCM Normally)</t>
  </si>
  <si>
    <t>OWD_141</t>
  </si>
  <si>
    <t>BLTN_CAM_SWVerMinor1 출력여부 확인</t>
  </si>
  <si>
    <t>Verify DCM operation in HU Mode (IGN power)</t>
  </si>
  <si>
    <t>Check BLTN_CAM_SWVerMinor1 output status</t>
  </si>
  <si>
    <t>▪HU_BLTN_CAM_UI_Mode = 0x0 (HU mode)
▪ Check BLTN_CAM_DCM_Status signal</t>
  </si>
  <si>
    <t>▪ BLTN_CAM_HU_UI_Mode = 0x0 (HU mode) 
▪ BLTN_CAM_DCM_Status = 0x1 (Built-in Cam Display DCM Normally)</t>
  </si>
  <si>
    <t>OWD_142</t>
  </si>
  <si>
    <t>Check DCM operation in HU Mode (ACC power)</t>
  </si>
  <si>
    <t>▪ BLTN_CAM_HU_UI_Mode = 0x0 (HU mode) 
 ▪ BLTN_CAM_DCM_Status = 0x1 (Built-in Cam Display DCM Normally)</t>
  </si>
  <si>
    <t>BLTN_CAM_SWVerMinor2 출력여부 확인</t>
  </si>
  <si>
    <t>Check BLTN_CAM_SWVerMinor2 output status</t>
  </si>
  <si>
    <t>OWD_049</t>
  </si>
  <si>
    <t>BLTN_CAM_SWVerMinor3 출력여부 확인</t>
  </si>
  <si>
    <t>[Check DCM Output] : Check Impact</t>
  </si>
  <si>
    <t>Check BLTN_CAM_SWVerMinor3 output status</t>
  </si>
  <si>
    <t>Check the impact when recording other videos simultaneously</t>
  </si>
  <si>
    <t>▪ Check DCM output status</t>
  </si>
  <si>
    <t>▪ BLTN_CAM_DCM_Status = 0x1 (Built-in Cam Display DCM Normally)</t>
  </si>
  <si>
    <t>[메시지 별 시그널 출력여부 확인]: 
NM_BLTN_CAM_FD(0x17FC00C8)</t>
  </si>
  <si>
    <t>CBV_AWB_BLTN_CAM_FD 출력여부 확인</t>
  </si>
  <si>
    <t>Check CBV_AWB_BLTN_CAM_FD output status</t>
  </si>
  <si>
    <t>CBV_NMColD_BLTN_CAM_FD 출력여부 확인</t>
  </si>
  <si>
    <t>Check CBV_NMColD_BLTN_CAM_FD output status</t>
  </si>
  <si>
    <t>CBV_NMCoSRB_BLTN_CAM_FD 출력여부 확인</t>
  </si>
  <si>
    <t>Check CBV_NMCoSRB_BLTN_CAM_FD output status</t>
  </si>
  <si>
    <t>▪ Check DCM output screen</t>
  </si>
  <si>
    <t>▪ BLTN_CAM_DCM_Status = 0x1 (Built-in Cam Display DCM Normally)
▪ No issues such as screen disconnection failure, black screen, or cracking</t>
  </si>
  <si>
    <t>▪ Must be able to enter and exit
- Must not be kicked back to the CCNC screen
- Must not reboot</t>
  </si>
  <si>
    <t>CBV_PNIB_BLTN_CAM_FD 출력여부 확인</t>
  </si>
  <si>
    <t>Check CBV_PNIB_BLTN_CAM_FD output status</t>
  </si>
  <si>
    <t>OWD_143</t>
  </si>
  <si>
    <t>Confirmation of low voltage impact</t>
  </si>
  <si>
    <t>▪ Proceed with the following while continuous recording is in progress on the HU screen:
▪ Verify as the input voltage changes from 12V to 9V.</t>
  </si>
  <si>
    <t>▪ No issues with DCM video output</t>
  </si>
  <si>
    <t>CBV_RMR_BLTN_CAM_FD 출력여부 확인</t>
  </si>
  <si>
    <t>Check CBV_RMR_BLTN_CAM_FD output status</t>
  </si>
  <si>
    <t>OWD_144</t>
  </si>
  <si>
    <t>Confirmation of high voltage impact</t>
  </si>
  <si>
    <t>▪ Proceed with the following steps while continuous recording is in progress on the HU screen during driving
▪ Verify as the input voltage changes from 12V to 16V</t>
  </si>
  <si>
    <t>NM_State_BLTN_CAM_FD 출력여부 확인</t>
  </si>
  <si>
    <t>OWD_145</t>
  </si>
  <si>
    <t>Check NM_State_BLTN_CAM_FD output status</t>
  </si>
  <si>
    <t>Checking the impact of rear camera removal</t>
  </si>
  <si>
    <t>▪ Removal of rearview camera
▪ Check DCM output after removal
▪ Check DCM output after installation</t>
  </si>
  <si>
    <t>▪ No video output when the rear camera is removed, and video output when installed.</t>
  </si>
  <si>
    <t>NRR_BLTN_CAM_FD 출력여부 확인</t>
  </si>
  <si>
    <t>Check NRR_BLTN_CAM_FD output status</t>
  </si>
  <si>
    <t>PNI_BLTN_CAM_FD 출력여부 확인</t>
  </si>
  <si>
    <t>Check PNI_BLTN_CAM_FD output status</t>
  </si>
  <si>
    <t>PNI_BLTN_CAM_FD_1 출력여부 확인</t>
  </si>
  <si>
    <t>Check PNI_BLTN_CAM_FD_1 output status</t>
  </si>
  <si>
    <t>PNI_BLTN_CAM_FD_2 출력여부 확인</t>
  </si>
  <si>
    <t>Check PNI_BLTN_CAM_FD_2 output status</t>
  </si>
  <si>
    <t>PNI_BLTN_CAM_FD_3 출력여부 확인</t>
  </si>
  <si>
    <t>Check PNI_BLTN_CAM_FD_3 output status</t>
  </si>
  <si>
    <t>SNI_BLTN_CAM_FD 출력여부 확인</t>
  </si>
  <si>
    <t>Check SNI_BLTN_CAM_FD output status</t>
  </si>
  <si>
    <t>[eAGM 배터리_주차 중 상시 녹화 동작 사양 외 조건]
: 미정의 값(0x00, 0xFF) 수신 조건 불만족</t>
  </si>
  <si>
    <t>[ICU_10_200ms] ICU_BS2SoC = 0x00 값 연속 1~9회 수신</t>
  </si>
  <si>
    <t>[ICU_10_200ms] Received ICU_BS2SoC = 0x00 value 1~9 consecutive times</t>
  </si>
  <si>
    <t>[ICU_10_200ms] ICU_BS2SoC = 0x00 값 연속 1~9회 수신 반복</t>
  </si>
  <si>
    <t>[ICU_10_200ms] Receive ICU_BS2SoC = 0x00 value 1 to 9 times consecutively, repeat</t>
  </si>
  <si>
    <t>[ICU_10_200ms] ICU_BS2SoC = 0xFF 값 연속 1~9회 수신</t>
  </si>
  <si>
    <t>[ICU_10_200ms] Received ICU_BS2SoC = 0xFF value 1~9 consecutive times</t>
  </si>
  <si>
    <t>[ICU_10_200ms] ICU_BS2SoC = 0xFF 값 연속 1~9회 수신 반복</t>
  </si>
  <si>
    <t>[ICU_10_200ms] Receive ICU_BS2SoC = 0xFF value 1~9 times consecutively, repeat</t>
  </si>
  <si>
    <t>[eAGM 배터리 보충전 로직 연관성 확인] SD카드</t>
  </si>
  <si>
    <t>보충전 동작 중 SD카드 탈거 / 삽입</t>
  </si>
  <si>
    <t>Removing/Inserting SD Card During Recharge Operation</t>
  </si>
  <si>
    <t>보충전 동작 중 사용 가능한 용량 32GB이하인 SD카드 탈거 / 삽입</t>
  </si>
  <si>
    <t>Remove / Insert SD card with a usable capacity of 32GB or less during supplementary operation</t>
  </si>
  <si>
    <t>[eAGM 배터리 보충전 로직 연관성 확인] ccNC 동작</t>
  </si>
  <si>
    <t>보충전 동작 중 ccNC 리셋</t>
  </si>
  <si>
    <t>CCNC reset during supplementary operation</t>
  </si>
  <si>
    <t>보충전 동작(주차 20H) 완료 직후 ccNC 리셋</t>
  </si>
  <si>
    <t>CCNC reset immediately after completion of replenishment operation (parking 20H).</t>
  </si>
  <si>
    <t>보충전 동작(주차 20H) 완료 1H 뒤 빌트인캠 Sleep 상태에서 ccNC 리셋</t>
  </si>
  <si>
    <t>Reset CCNC in Built-in Cam Sleep state 1 hour after completion of supplementary charging operation (20H parking).</t>
  </si>
  <si>
    <t>보충전 동작(주차 20H) 완료 2H 뒤 빌트인캠 Sleep 상태에서 ccNC 리셋</t>
  </si>
  <si>
    <t>Reset CCNC in Built-in Cam Sleep state 2 hours after completion of supplementary charging operation (20H parking).</t>
  </si>
  <si>
    <t>보충전 동작(주차 20H) 완료 3H 뒤 빌트인캠 Sleep 상태에서 ccNC 리셋</t>
  </si>
  <si>
    <t>Reset CCNC in Built-in Cam Sleep state 3 hours after completion of supplementary charging operation (20H parking).</t>
  </si>
  <si>
    <t>보충전 동작(주차 20H) 완료 5H 뒤 빌트인캠 Sleep 상태에서 ccNC 리셋</t>
  </si>
  <si>
    <t>Reset CCNC in Built-in Cam Sleep state 5 hours after completion of supplementary charging operation (20H parking).</t>
  </si>
  <si>
    <t>[BLTN_CAM-기능-008] 시스템 설정</t>
  </si>
  <si>
    <t>[eAGM 배터리 보충전 로직 연관성 확인] 전/후방 카메라</t>
  </si>
  <si>
    <t>보충전 동작 중 전방 카메라 탈거</t>
  </si>
  <si>
    <t>Front camera removal during supplementary operation</t>
  </si>
  <si>
    <t>HU_001</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</si>
  <si>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</si>
  <si>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t>보충전 동작 중 전방 카메라 연결</t>
  </si>
  <si>
    <t>Front camera connection during supplementary operation</t>
  </si>
  <si>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</si>
  <si>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[Built-in Cam Screen Mode] (1)</t>
  </si>
  <si>
    <t>Built-in Cam Mode Video Output Confirmation</t>
  </si>
  <si>
    <t>▪ Built-in Cam Boot Complete
▪ BLTN_CAM_State = 0x0 (BLTN_CAM Valid)
▪ BLTN_CAM_SD_Card_State = 0x0 (Good)
▪ Associated Controller CAN/Ethernet Communication Enabled
▪ Power: KEY ON
▪ Voltage: 12V</t>
  </si>
  <si>
    <t>▪ Enter HU Mode
▪ Enter Built-in Cam Mode
(BLTN_CAM_LVDS_Mode_Cmd = 0x0:Front and Rear Camera)
▪ Touch Real-time Screen
▪ Go Back
▪ Confirm Repeat 10 times</t>
  </si>
  <si>
    <t>▪ BLTN_CAM_LVDS_Mode_State = 0x0: Front and Rear Camera
: LVDS video output switching time within 2 seconds
(Approximately +1 second can be expected since CCNC generates the GUI)
▪ No black thumbnails in the video list</t>
  </si>
  <si>
    <t>보충전 동작 중 후방 카메라 탈거</t>
  </si>
  <si>
    <t>Rear camera removal during supplementary operation</t>
  </si>
  <si>
    <t>HU_050</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</si>
  <si>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</si>
  <si>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</si>
  <si>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Check BLTN_CAM mode entry signal</t>
  </si>
  <si>
    <t>▪ Enter Built-In Cam Mode
(HU_BLTN_CAM_UI_Mode = 0x1 : Built-In Cam Mode)</t>
  </si>
  <si>
    <t>▪ BLTN_CAM_HU_UI_Mode
 (0x0: HU UI mode) → invalid → (0x2: Preparing BLTN_CAM Mode) →
 invalid → (0x1:BLTN_CAM mode)</t>
  </si>
  <si>
    <t>보충전 동작 중 후방 카메라 연결</t>
  </si>
  <si>
    <t>Rear camera connection during supplementary operation</t>
  </si>
  <si>
    <t>03_HU_001</t>
  </si>
  <si>
    <t>HU_051</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</si>
  <si>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</si>
  <si>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</si>
  <si>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Transition to HU mode by turning the KEY OFF while in BLTN_CAM mode</t>
  </si>
  <si>
    <t>▪ KEY OFF while in Built-in Cam mode
- Confirmation that BLTN_CAM_UI_Mode_Tmt_Req signal is not transmitted</t>
  </si>
  <si>
    <t>보충전 동작 중 전/후방 카메라 탈거</t>
  </si>
  <si>
    <t>▪ BLTN_CAM_HU_UI_Mode
  (0x1:BLTN_CAM mode) → invalid → (0x0: HU UI mode) →
 invalid → (0x0: HU UI mode)</t>
  </si>
  <si>
    <t>Removal of front/rear cameras during supplementary operation</t>
  </si>
  <si>
    <t>03_HU_002</t>
  </si>
  <si>
    <t>HU_052</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</si>
  <si>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</si>
  <si>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</si>
  <si>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HU mode transition via HU mode Signal</t>
  </si>
  <si>
    <t>▪ Enter Built-in Cam Mode
▪ Touch Home/Back/CCNC Physical Buttons
(HU_BLTN_CAM_UI_Mode = 0x0 : HU UI Mode)</t>
  </si>
  <si>
    <t>▪ BLTN_CAM_HU_UI_Mode
 (0x1:BLTN_CAM mode) → invalid → (0x0: HU UI mode)</t>
  </si>
  <si>
    <t>보충전 동작 중 전/후방 카메라 연결</t>
  </si>
  <si>
    <t>Front/rear camera connection during supplementary operation</t>
  </si>
  <si>
    <t>03_HU_003</t>
  </si>
  <si>
    <t>HU_053</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</si>
  <si>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</si>
  <si>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</si>
  <si>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[주차 중 상시 녹화 동작 후 SoC 갱신 영향성 확인]</t>
  </si>
  <si>
    <t>주차 중 상시 녹화 중 SoC 0~65% 수신 후 주차 중 상시 녹화 조기 종료 후 SoC 값 갱신</t>
  </si>
  <si>
    <t>HU mode ↔ BLTN_CAM mode</t>
  </si>
  <si>
    <t>Update the SoC value after early termination of continuous recording while parked, upon receiving SoC 0–65%.</t>
  </si>
  <si>
    <t>▪ Built-in Cam Boot Complete
▪ BLTN_CAM_State = 0x0 (BLTN_CAM Valid)
▪ BLTN_CAM_SD_Card_State = 0x0 (Good)
▪ Associated Controller CAN/Ethernet Communication Enabled
▪ Power: KEY ON
▪ Voltage: 12V
▪ Setting: Continuous Recording While Driving ON</t>
  </si>
  <si>
    <t>▪ Enter Built-in Cam Mode
▪ Touch the Home button (repeat quickly 10 times to confirm)</t>
  </si>
  <si>
    <t>▪ When in HU mode after repeatedly entering and exiting Built-in Cam mode
- BLTN_CAM_RecSta_OWD = 0x1 (Recording)</t>
  </si>
  <si>
    <t>주차 중 상시 녹화 중 SoC 0xFF 수신 후 주차 중 상시 녹화 조기 종료 후 SoC 값 갱신</t>
  </si>
  <si>
    <t>▪ In Built-in Cam Mode: Do not record continuously while driving
- BLTN_CAM_RecSta_OWD = 0x0 (OFF)
▪ No video distortion, green screen, black screen, or noise during recorded video playback</t>
  </si>
  <si>
    <t>Update SoC value after early termination of continuous recording while parked upon receiving SoC 0xFF.</t>
  </si>
  <si>
    <t>HU_054</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</si>
  <si>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</si>
  <si>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</si>
  <si>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Exiting BLTN_CAM mode midway</t>
  </si>
  <si>
    <t>▪ Touch the Built-in Cam Mode entry button
▪ Touch the HU Home button on the screen transition loading screen (confirm by repeating 10 times)</t>
  </si>
  <si>
    <t>▪ Start continuous recording while driving immediately when repetitive action stops
- BLTN_CAM_RecSta_OWD = 0x1 (Recording)</t>
  </si>
  <si>
    <t>주차 중 상시 녹화 동작 완료 후 SoC 값 갱신</t>
  </si>
  <si>
    <t>Update SoC value after continuous recording operation during parking is complete</t>
  </si>
  <si>
    <t>03_HU_004</t>
  </si>
  <si>
    <t>HU_055</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</si>
  <si>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</si>
  <si>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</si>
  <si>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Attempting to quickly enter built-in cam mode during boot-up</t>
  </si>
  <si>
    <t>▪ KEY ON
▪ Repeatedly touch the Built-in Cam Mode Entry Button</t>
  </si>
  <si>
    <t>▪ Enter Built-in Cam mode after boot is complete (enter within 2 seconds after boot is complete)
▪ BLTN_CAM_HU_UI_Mode = 0x1(BLTN_CAM mode)</t>
  </si>
  <si>
    <t>Error Indicator은 Invaild 신호 처리로 이전 값 유지 사양 확인(#19490)</t>
  </si>
  <si>
    <t>03_HU_005</t>
  </si>
  <si>
    <t>Error Indicator checks specification to retain previous value with Invalid signal handling (#19490)</t>
  </si>
  <si>
    <t>▪ Proceed with continuous recording while driving upon touching Back (1 second after exiting Built-in Cam mode)
- BLTN_CAM_RecSta_OWD = 0x1 (Recording)</t>
  </si>
  <si>
    <t>HU_056</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</si>
  <si>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</si>
  <si>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</si>
  <si>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Condition preventing entry into Built-in Cam mode: During booting</t>
  </si>
  <si>
    <t>▪ Built-in Cam B+ Reset
▪ Built-in Cam Boot Complete</t>
  </si>
  <si>
    <t>▪ Outputs 0xD until Built-in Cam boot is complete, 0x0 after completion
▪ BLTN_CAM_HU_UI_Mode
invalid → (0xD : Built-in CAM not Ready to be HU UI Mode) → invalid
→ (0x0: HU UI mode)</t>
  </si>
  <si>
    <t>주행 중 상시 녹화 중 카메라 탈/부착 후 G센서 동작유무 확인</t>
  </si>
  <si>
    <t>과거차문제
PASTI-357
AR 내비 뷰 녹색 화면 출력</t>
  </si>
  <si>
    <t>Check G-sensor operation status after attaching/detaching the camera during continuous recording while driving</t>
  </si>
  <si>
    <t>▪ Built-in Cam boot complete
▪ Enter Built-in Cam mode</t>
  </si>
  <si>
    <t>▪ Output 0x2 until built-in cam entry is complete, output 0x1 after completion
▪ BLTN_CAM_HU_UI_Mode
(0x0: HU UI mode) → invalid → (0x2 : Preparing BLTN_CAM Mode) → invalid
→ (0x1:BLTN_CAM mode)</t>
  </si>
  <si>
    <t>HU_057</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</si>
  <si>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</si>
  <si>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</si>
  <si>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Conditions under which Built-in Cam mode cannot be entered (Continuous recording while parked)
: Sleep → KEY ON</t>
  </si>
  <si>
    <t>▪ Continuous recording while parked (Network Sleep state)
▪ Network wake up by applying NM signal</t>
  </si>
  <si>
    <t>▪ BLTN_CAM_HU_UI_Mode = 0xD: Built-in CAM not Ready to be HU UI Mode</t>
  </si>
  <si>
    <t>03_HU_006</t>
  </si>
  <si>
    <t>▪ KEY ON</t>
  </si>
  <si>
    <t>▪ Outputs 0xD until Built-in Cam boot complete, 0x0 after completion
▪ BLTN_CAM_HU_UI_Mode
(0xD: Built-in CAM not Ready to be HU UI Mode) → invalid → (0x0: HU UI mode)</t>
  </si>
  <si>
    <t>주차 중 상시 녹화 중 카메라 탈/부착 후 G센서 동작유무 확인</t>
  </si>
  <si>
    <t>▪ Enter Built-in Cam Mode</t>
  </si>
  <si>
    <t>▪ Output 0x2 until built-in cam entry is complete, output 0x1 after completion
▪ BLTN_CAM_HU_UI_Mode
(0x0: HU UI mode) → invalid → (0x2 : Preparing BLTN_CAM Mode) → invalid → (0x1: BLTN_CAM mode)</t>
  </si>
  <si>
    <t>HU_058</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</si>
  <si>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</si>
  <si>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Interface Analysis
</t>
    </r>
    <r>
      <rPr>
        <sz val="11"/>
        <color theme="1"/>
        <rFont val="Segoe UI Symbol"/>
        <family val="2"/>
      </rPr>
      <t>▪</t>
    </r>
    <r>
      <rPr>
        <sz val="11"/>
        <color theme="1"/>
        <rFont val="맑은 고딕"/>
        <family val="3"/>
        <charset val="129"/>
      </rPr>
      <t>State Transition Testing</t>
    </r>
  </si>
  <si>
    <t>Conditions under which Built-in Cam mode cannot be entered (Motion detection recording while parked)
: Sleep → KEY ON</t>
  </si>
  <si>
    <t>▪ Motion detection recording in progress while parked (Network Sleep state)
▪ Network wake up by injecting NM signal</t>
  </si>
  <si>
    <t>03_HU_007</t>
  </si>
  <si>
    <t>MV1 테스트 가이드 대응</t>
  </si>
  <si>
    <t>시트 추가</t>
  </si>
  <si>
    <t>2023-05-19</t>
  </si>
  <si>
    <t>HU_059</t>
  </si>
  <si>
    <r>
      <rPr>
        <sz val="11"/>
        <color theme="1"/>
        <rFont val="Segoe UI Symbol"/>
        <family val="2"/>
      </rPr>
      <t>▪</t>
    </r>
    <r>
      <rPr>
        <sz val="11"/>
        <color theme="1"/>
        <rFont val="맑은 고딕"/>
        <family val="3"/>
        <charset val="129"/>
      </rPr>
      <t xml:space="preserve"> Requirement-based test
</t>
    </r>
    <r>
      <rPr>
        <sz val="11"/>
        <color theme="1"/>
        <rFont val="Segoe UI Symbol"/>
        <family val="2"/>
      </rPr>
      <t>▪</t>
    </r>
    <r>
      <rPr>
        <sz val="11"/>
        <color theme="1"/>
        <rFont val="맑은 고딕"/>
        <family val="3"/>
        <charset val="129"/>
      </rPr>
      <t>Test of interaction/ communication</t>
    </r>
  </si>
  <si>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Interface Analysis
</t>
    </r>
    <r>
      <rPr>
        <sz val="11"/>
        <color theme="1"/>
        <rFont val="Segoe UI Symbol"/>
        <family val="2"/>
      </rPr>
      <t>▪</t>
    </r>
    <r>
      <rPr>
        <sz val="11"/>
        <color theme="1"/>
        <rFont val="Calibri"/>
        <family val="2"/>
      </rPr>
      <t>State Transition Testing</t>
    </r>
  </si>
  <si>
    <t>Confirm text output when entering Built-in Cam mode</t>
  </si>
  <si>
    <t>▪ Legal notice text will be printed</t>
  </si>
  <si>
    <t>[BLTN_CAM_STAT_PE_00_200ms] BLTN_CAM_Prk_Oprable_Time - CCS기능</t>
  </si>
  <si>
    <t>HU_029</t>
  </si>
  <si>
    <t>[23년 7월 정업] P-LBM 배터리 주차 중 상시 녹화 가능 시간 출력 사양 변경</t>
  </si>
  <si>
    <t>[Built-in Cam Screen Mode] - Performance Recording (1)</t>
  </si>
  <si>
    <t>P-LBM 사양</t>
  </si>
  <si>
    <t>Check Performance Options Built-in Cam Video</t>
  </si>
  <si>
    <t>▪ Enter HU Mode
▪ Enter N Mode and tap Performance Options
▪ Tap N Race Cam in the items, then tap the "File" button to enter Built-in Cam
(BLTN_CAM_LVDS_Mode_Cmd = 0x0:Front and Rear Camera)
▪ Tap Real-time Screen
▪ Go Back
▪ Confirm repeat 10 times</t>
  </si>
  <si>
    <t>▪ BLTN_CAM_LVDS_Mode_State = 0x0: Front and Rear Camera
: LVDS video output switching time within 2 seconds
(A delay of about +1 second can be expected as CCNC generates the GUI)
▪ No black thumbnails in the video list
▪ Displayed in the video list by the recording start time</t>
  </si>
  <si>
    <t>SCR-230327-001</t>
  </si>
  <si>
    <t>HU_060</t>
  </si>
  <si>
    <t>▪ Enter Built-In Cam by touching the N Race Cam file button in Performance Options
(HU_BLTN_CAM_UI_Mode = 0x1 : Built-In Cam Mode)</t>
  </si>
  <si>
    <t>▪ BLTN_CAM_HU_UI_Mode
 (0x0: HU UI mode) → invalid → (0x2: Preparing BLTN_CAM Mode) → invalid → (0x1:BLTN_CAM mode)</t>
  </si>
  <si>
    <t>HU_061</t>
  </si>
  <si>
    <t>Transition to HU mode by turning off the key while in BLTN_CAM mode</t>
  </si>
  <si>
    <t>▪ Turn KEY OFF while in Built-in Cam mode
-'BLTN_CAM_UI_Mode_Tmt_Req signal not transmitted confirmed</t>
  </si>
  <si>
    <t>HU_062</t>
  </si>
  <si>
    <t>▪ Home/Back/ccNC Physical Button Button Touch
(HU_BLTN_CAM_UI_Mode = 0x0 : HU UI Mode)</t>
  </si>
  <si>
    <t>진단서비스(1)</t>
  </si>
  <si>
    <t>E0223</t>
  </si>
  <si>
    <t>SID 22 [$F17D] Platform Hardware Version</t>
  </si>
  <si>
    <t>HU_063</t>
  </si>
  <si>
    <t>[23년 7월 정업] 플랫폼 버전 진단 사양 추가</t>
  </si>
  <si>
    <t>[July 2023 Regular Operation] Added Platform Version Diagnostic Specifications</t>
  </si>
  <si>
    <t>Performance Options ↔ BLTN_CAM mode</t>
  </si>
  <si>
    <t>SCR-2305xx-xxx</t>
  </si>
  <si>
    <t>▪ Tap the N Race Cam file button in Performance Options to access the built-in cam.
▪ Tap the Back button (repeat quickly 10 times for confirmation).</t>
  </si>
  <si>
    <t>▪ If the Performance Options screen appears after repeatedly entering and exiting Built-in Cam Mode: Proceed with continuous recording while driving
- BLTN_CAM_RecSta_OWD = 0x1 (Recording)</t>
  </si>
  <si>
    <t>E0224</t>
  </si>
  <si>
    <t>SID 22 [$F17F] Platform Software Version</t>
  </si>
  <si>
    <t>▪ The Performance Options screen will be displayed after touching Back.</t>
  </si>
  <si>
    <t>HU_064</t>
  </si>
  <si>
    <t>CCS앱을 통해 주차 중 상시 녹화 가능 시간 출력 확인</t>
  </si>
  <si>
    <t>[23년 7월 정업] 주차 중 녹화 가능 시간 출력 사양 개선 
: 1초 ~ 1시간 59분59초 → 1시간 출력
: 0초(녹화 종료) → 0시간 출력</t>
  </si>
  <si>
    <t>[July 2023 Regular Operation] Improvement in Output Specifications for Parked Recording Time
: 1 sec ~ 1 hour 59 minutes 59 sec → 1 hour output
: 0 sec (Recording End) → 0 hour output</t>
  </si>
  <si>
    <t>HU_065</t>
  </si>
  <si>
    <t>▪ KEY OFF/ON
▪ Quickly and repeatedly tap the Built-in Cam icon in Performance Options</t>
  </si>
  <si>
    <t>▪ Enable continuous recording while driving when Back is touched
- BLTN_CAM_RecSta_OWD = 0x0 (OFF)</t>
  </si>
  <si>
    <t>휴대폰 연결기능</t>
  </si>
  <si>
    <t>[WiFi 설정 초기 상태 - 비밀번호 미설정]</t>
  </si>
  <si>
    <t>HU_066</t>
  </si>
  <si>
    <t>wifi 설정 초기 상테 wifi 연결 비활성화 확인</t>
  </si>
  <si>
    <t>Check Wi-Fi settings initial state and verify Wi-Fi connection is disabled.</t>
  </si>
  <si>
    <t>추가
(사이버보안)</t>
  </si>
  <si>
    <t>Additional (Cybersecurity)</t>
  </si>
  <si>
    <t>▪ Built-in Cam B+ Reset</t>
  </si>
  <si>
    <t>▪ Outputs 0xD until Built-in Cam boot is complete, 0x0 after completion
▪ BLTN_CAM_HU_UI_Mode
invalid → (0xD : Built-in CAM not Ready to be HU UI Mode) → invalid → (0x0: HU UI mode)</t>
  </si>
  <si>
    <t>▪ After the Built-in Cam has finished booting, access the Built-in Cam from Performance Options.</t>
  </si>
  <si>
    <t>wifi 비밀번호 미설정 유지 시 wifi 연결 비활성화 확인</t>
  </si>
  <si>
    <t>Check if Wi-Fi connection is disabled when Wi-Fi password is not set.</t>
  </si>
  <si>
    <t>HU_067</t>
  </si>
  <si>
    <t>▪ Print legal notice text</t>
  </si>
  <si>
    <t>HU_068</t>
  </si>
  <si>
    <t>N Mode N Race Cam Widget Continuous Touch</t>
  </si>
  <si>
    <t>[23년 7월 정업] P-LBM 배터리_주차 중 상시 녹화 가능 시간 출력</t>
  </si>
  <si>
    <t>P-LBM 배터리_주차 중 상시 녹화 가능 시간 출력 확인</t>
  </si>
  <si>
    <t>▪ Enter N Mode by touching it in HU
▪ In N Race Cam, repeatedly touch the top of the widget instead of the REC button</t>
  </si>
  <si>
    <t>▪ Go to N Race Cam in Performance Options</t>
  </si>
  <si>
    <t>HU_002</t>
  </si>
  <si>
    <r>
      <rPr>
        <sz val="11"/>
        <color theme="1"/>
        <rFont val="Segoe UI Symbol"/>
        <family val="2"/>
      </rPr>
      <t>▪</t>
    </r>
    <r>
      <rPr>
        <sz val="11"/>
        <color theme="1"/>
        <rFont val="맑은 고딕"/>
        <family val="3"/>
        <charset val="129"/>
      </rPr>
      <t xml:space="preserve"> Requirement-based test</t>
    </r>
  </si>
  <si>
    <t>[Built-in Cam Screen Mode] (2) Undefined value (1)</t>
  </si>
  <si>
    <t>HS-CAN: [HU_BLTN_CAM_PE_00_200ms] - HU_UI_Mode = Reserved
B2-FD: [BLTN_CAM_FD_HU_01_200ms] - HU_UI_Mode = Reserved</t>
  </si>
  <si>
    <t>▪ [HU_BLTN_CAM_PE_00_200ms] - HU_BLTN_CAM_UI_Mode = 0x3 (Reserved)</t>
  </si>
  <si>
    <t>[23년 7월 정업] 
고용량(256, 512GB) 비정품 SD 메모리 동작 확인</t>
  </si>
  <si>
    <t>▪ BLTN_CAM_HU_UI_Mode maintains previous state</t>
  </si>
  <si>
    <t>고용량 256GB 비정품 SD 메모리 동작 확인</t>
  </si>
  <si>
    <t>High-capacity 256GB non-genuine SD memory operation verified</t>
  </si>
  <si>
    <t>03_HU_008</t>
  </si>
  <si>
    <t>▪ [HU_BLTN_CAM_PE_00_200ms] - HU_BLTN_CAM_UI_Mode = 0x4 (Reserved)</t>
  </si>
  <si>
    <t>고용량 512GB 비정품 SD 메모리 동작 확인</t>
  </si>
  <si>
    <t>Verification of operation of high-capacity 512GB non-genuine SD memory</t>
  </si>
  <si>
    <t>▪ [HU_BLTN_CAM_PE_00_200ms] - HU_BLTN_CAM_UI_Mode = 0x5 (Reserved)</t>
  </si>
  <si>
    <t>[23년 7월 정업] SD카드 인식 불가</t>
  </si>
  <si>
    <t>▪ [HU_BLTN_CAM_PE_00_200ms] - HU_BLTN_CAM_UI_Mode = 0x6 (Reserved)</t>
  </si>
  <si>
    <t>가용 용량 부족한 SD 카드 삽입 시 녹화 대기 상태 유지 확인</t>
  </si>
  <si>
    <t>Verify that recording standby is maintained when inserting an SD card with insufficient available capacity.</t>
  </si>
  <si>
    <t>▪ [HU_BLTN_CAM_PE_00_200ms] - HU_BLTN_CAM_UI_Mode = 0x7 (Reserved)</t>
  </si>
  <si>
    <t>저전압 인가 시 SD/Wifi 모듈 고장 코드 확인</t>
  </si>
  <si>
    <t>Check SD/Wifi module fault codes when low voltage is applied</t>
  </si>
  <si>
    <t>▪ [HU_BLTN_CAM_PE_00_200ms] - HU_BLTN_CAM_UI_Mode = 0x8 (Reserved)</t>
  </si>
  <si>
    <t>▪ [HU_BLTN_CAM_PE_00_200ms] - HU_BLTN_CAM_UI_Mode = 0x9 (Reserved)</t>
  </si>
  <si>
    <t>A0358</t>
  </si>
  <si>
    <t>차량모드 신호로 초기화 후 AR Navi 뷰 확인</t>
  </si>
  <si>
    <t>Check AR Navi View after initializing with Vehicle Mode signal</t>
  </si>
  <si>
    <t>▪ [HU_BLTN_CAM_PE_00_200ms] - HU_BLTN_CAM_UI_Mode = 0xA (Reserved)</t>
  </si>
  <si>
    <t>A0359</t>
  </si>
  <si>
    <t>주차충격 알림(CCS) 중 KEY ON 시 AR Navi 뷰 확인</t>
  </si>
  <si>
    <t>Check AR Navi View when KEY ON during Parking Impact Alert (CCS)</t>
  </si>
  <si>
    <t>▪ [HU_BLTN_CAM_PE_00_200ms] - HU_BLTN_CAM_UI_Mode = 0xB (Reserved)</t>
  </si>
  <si>
    <t>[음성 기능]
: 영상 내 음성 확인</t>
  </si>
  <si>
    <t>주행 중 상시 녹화 중 프로필 초기화 후 음성녹화 확인</t>
  </si>
  <si>
    <t>▪ [HU_BLTN_CAM_PE_00_200ms] - HU_BLTN_CAM_UI_Mode = 0xC (Reserved)</t>
  </si>
  <si>
    <t>Check voice recording after resetting the profile while recording continuously while driving</t>
  </si>
  <si>
    <t>▪ [HU_BLTN_CAM_PE_00_200ms] - HU_BLTN_CAM_UI_Mode = 0xD (Reserved)</t>
  </si>
  <si>
    <t>▪ [HU_BLTN_CAM_PE_00_200ms] - HU_BLTN_CAM_UI_Mode = 0xE (Reserved)</t>
  </si>
  <si>
    <t>테스트케이스 아이디 초기화 및 Step No 추가</t>
  </si>
  <si>
    <t>HS-CAN: [HU_BLTN_CAM_PE_00_200ms] - HU_UI_Mode = INVALID
B2-FD: [BLTN_CAM_FD_HU_01_200ms] - HU_UI_Mode = INVALID</t>
  </si>
  <si>
    <t>▪ [HU_BLTN_CAM_PE_00_200ms] - HU_BLTN_CAM_UI_Mode = 0xF(Invalid)</t>
  </si>
  <si>
    <t>플랫폼 검증 양식에 맞게 수정</t>
  </si>
  <si>
    <t>HU_003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</si>
  <si>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</si>
  <si>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</si>
  <si>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[Built-in Cam Screen Mode] (3) Power Conditions (1)</t>
  </si>
  <si>
    <t>ACC → Enter Built-in Cam Screen</t>
  </si>
  <si>
    <t>▪ Built-in Cam Boot Complete
▪ BLTN_CAM_State = 0x0 (BLTN_CAM Valid)
▪ BLTN_CAM_SD_Card_State = 0x0 (Good)
▪ Associated Controller CAN/Ethernet Communication Enabled
▪ Power: B+ ON
▪ Voltage: 12V
▪ Setting: Continuous Recording While Driving ON</t>
  </si>
  <si>
    <t>▪ ACC ON
▪ Enter Built-in Cam Mode</t>
  </si>
  <si>
    <t>▪ Enter Built-in Cam Mode
▪ BLTN_CAM_HU_UI_Mode
(0x0: HU UI mode) → invalid → (0x2 : Preparing BLTN_CAM Mode) → invalid → (0x1:BLTN_CAM mode)</t>
  </si>
  <si>
    <t>진단서비스</t>
  </si>
  <si>
    <t>공차보정 고장코드 확인</t>
  </si>
  <si>
    <t>차량모드 별 공차보정 미수행 고장코드 사양 반영</t>
  </si>
  <si>
    <t>Reflection of fault code specifications for unperformed tolerance correction by vehicle mode</t>
  </si>
  <si>
    <t>00_1CHK_100</t>
  </si>
  <si>
    <t>03_HU_009</t>
  </si>
  <si>
    <t>HU_069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</si>
  <si>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</si>
  <si>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</si>
  <si>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IGN → Keep built-in cam screen</t>
  </si>
  <si>
    <t>▪ Built-in Cam Boot Complete
▪ BLTN_CAM_State = 0x0 (BLTN_CAM Valid)
▪ BLTN_CAM_SD_Card_State = 0x0 (Good)
▪ Associated Controller CAN/Ethernet Communication Enabled
▪ Power: ACC ON, IGN OFF
▪ Voltage: 12V
▪ Setting: Continuous Recording While Driving ON
▪ Built-in Cam Mode Entered</t>
  </si>
  <si>
    <t>▪ IGN ON
▪ Verify that Built-in Cam mode is maintained</t>
  </si>
  <si>
    <t>▪ Maintain Built-in Cam Mode
▪ BLTN_CAM_HU_UI_Mode = 0x1(BLTN_CAM mode)</t>
  </si>
  <si>
    <t>eAGM 사양 BLTN_CAM_AuxBat_Conn_State = 0x1 출력으로 사양 변경'에 따라 수행 절차 및 기대값 내용 추가</t>
  </si>
  <si>
    <t>Added execution procedure and expected value content in accordance with 'eAGM specification change to BLTN_CAM_AuxBat_Conn_State = 0x1 output'</t>
  </si>
  <si>
    <t>HU_070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</si>
  <si>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</si>
  <si>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</si>
  <si>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IGN → Enter built-in cam view</t>
  </si>
  <si>
    <t>▪ KEY OFF/ON
▪ Enter Built-in Cam Mode</t>
  </si>
  <si>
    <t>[썸네일]</t>
  </si>
  <si>
    <t>03_HU_010</t>
  </si>
  <si>
    <t>HU_071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</si>
  <si>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</si>
  <si>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</si>
  <si>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Remote Start Status → Enter Built-in Cam Screen</t>
  </si>
  <si>
    <t>▪ ACC OFF, IGN ON
▪ Enter Built-in Cam Mode</t>
  </si>
  <si>
    <t>[오디오 저장사양]</t>
  </si>
  <si>
    <t>▪ BLTN_CAM_HU_UI_Mode (In the actual vehicle, the HU boots but the screen is OFF)
(0x0: HU UI mode) → invalid → (0x2 : Preparing BLTN_CAM Mode) → invalid → (0x1: BLTN_CAM mode)</t>
  </si>
  <si>
    <t>03_HU_110</t>
  </si>
  <si>
    <t>HU_072</t>
  </si>
  <si>
    <t>[폴더 네이밍]</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</si>
  <si>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</si>
  <si>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</si>
  <si>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Remote Start → ACC ON → Enter Built-in Cam Screen</t>
  </si>
  <si>
    <t>▪ ACC OFF, IGN ON
▪ Wait 10 seconds, then ACC ON
▪ Enter Built-in Cam Mode</t>
  </si>
  <si>
    <t>03_HU_011</t>
  </si>
  <si>
    <t>HU_073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</si>
  <si>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</si>
  <si>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빌트인캠 모드/엔지니어 모드</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</si>
  <si>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</si>
  <si>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빌트인캠 모드 영상출력 환인</t>
  </si>
  <si>
    <t>▪ Built-in Cam Boot Complete
▪ BLTN_CAM_State = 0x0 (BLTN_CAM Valid)
▪ BLTN_CAM_SD_Card_State = 0x0 (Good)
▪ Associated Controller CAN/Ethernet Communication Enabled
▪ Power: KEY ON
▪ Voltage: 12V
▪ Setting: Driving/Parking Continuous Recording ON</t>
  </si>
  <si>
    <t>재배열 및 필드이슈 내용 추가</t>
  </si>
  <si>
    <t>▪ KEY ON
▪ Continuous recording while driving / Continuous recording while parked ON
▪ Enter HU mode
▪ Verify continuous recording while driving
▪ Repeat KEY ON/OFF 20 times, then return to the final state KEY ON
▪ Enter Built-in Cam mode</t>
  </si>
  <si>
    <t>Rearrangement and addition of field issue details</t>
  </si>
  <si>
    <t>03_HU_012</t>
  </si>
  <si>
    <t>HU_040</t>
  </si>
  <si>
    <t>엔지니어모드 영상출력 확인</t>
  </si>
  <si>
    <t>[Performance Recording] - Power Conditions</t>
  </si>
  <si>
    <t>Verify video output in engineer mode</t>
  </si>
  <si>
    <t>Access Built-in Cam from ACC → N Mode Performance Option</t>
  </si>
  <si>
    <t>엔지니어모드 비밀번호 입력 후 접속 확인</t>
  </si>
  <si>
    <t>Verify connection after entering the engineer mode password.</t>
  </si>
  <si>
    <t>AR 내비 출력</t>
  </si>
  <si>
    <t>HU_074</t>
  </si>
  <si>
    <t>AR Navi 영상출력 확인(ccNC 사양)</t>
  </si>
  <si>
    <t>AR Navi Image Output Verification (CCNC Specification)</t>
  </si>
  <si>
    <t>GN → Maintain Built-in Cam Screen</t>
  </si>
  <si>
    <t>▪ ACC OFF, IGN ON
▪ Check built-in cam screen retention</t>
  </si>
  <si>
    <t>HU_075</t>
  </si>
  <si>
    <t>▪ ACC &amp; IGN ON
▪ Enter Built-in Cam Mode</t>
  </si>
  <si>
    <t>AR Navi 영상출력 확인(KEY OFF 후 Sleep 이전)</t>
  </si>
  <si>
    <t>Check AR Navi image output (before Sleep after KEY OFF)</t>
  </si>
  <si>
    <t>HU_076</t>
  </si>
  <si>
    <t>Confirmed that performance options are not entered while KEY OFF.</t>
  </si>
  <si>
    <t>▪ KEY OFF
▪ Enter N Mode and touch Performance Option</t>
  </si>
  <si>
    <t>▪ Unable to access Performance Options</t>
  </si>
  <si>
    <t>AR Navi 와이퍼 동작 확인(Motion Detect ON/OFF)</t>
  </si>
  <si>
    <t>AR Navi Wiper Operation Check (Motion Detect ON/OFF)</t>
  </si>
  <si>
    <t>HU_077</t>
  </si>
  <si>
    <t>HU_078</t>
  </si>
  <si>
    <t>AR 내비 클러스터 화면 출력 사양(ccIC</t>
  </si>
  <si>
    <t>HU_079</t>
  </si>
  <si>
    <t>▪ KEY ON
▪ Continuous recording while driving / Continuous recording while parked ON
▪ Enter HU Mode
▪ Enter N Mode
▪ Verify Continuous recording while driving
▪ Repeat KEY OFF/ON 20 times, final state: Key ON</t>
  </si>
  <si>
    <t>HU_004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</si>
  <si>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</si>
  <si>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복합조건, 과거이슈</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</si>
  <si>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</si>
  <si>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빌트인캠 모드 ↔ AR Navi 영상출력 반복</t>
  </si>
  <si>
    <t>Built-in Cam Mode ↔ AR Navi Video Output Repeat</t>
  </si>
  <si>
    <t>[Built-in Cam Time Setting] (1)</t>
  </si>
  <si>
    <t>[HU_CLOCK_PE_02] Check RTC settings via message
▪ Verify if the current time is set (applied when the second value differs from the previous value)
▪ Verify if the time changes between 12-hour and 24-hour formats
※ In CAN specifications, if even one value is invalid, it is ignored.
※ In Ethernet specifications, refer only to the values ​​under the setting failure conditions below.
※ Signal preconditions by platform type
HS-CAN : [HU_CLOCK_PE_02]
B2-FD : [HU_CLOCK_01_1000ms]</t>
  </si>
  <si>
    <t>▪ Driving Continuous Recording Setting ON, Recorded Video Time Information Display ON
▪ [HU_CLOCK_PE_02]
- HU_TimeFormat = 0x2(24Hour)
- HU_Status = 0x2(GPS receiving)
- HU_TimeSetting = 0x1(User Time)
- HU_DisplayHour = Set Current Time
- HU_DisplayMinute = Set Current Time
- HU_DisplaySecond = Set Current Time
- HU_DisplayYear1 = Set Current Time
- HU_DisplayMonth = Set Current Time
- HU_DisplayYear2 = Set Current Time
- HU_DisplayDay = Set Current Time
- HU_ClockInfo = 0x1(ACLOCK Refresh)
- HU_ComRefresh = 0x2(Internal Clock Exist)
- HU_AM_PM_INFO = 0x0(Not Used)
▪ Enter Built-in Cam Mode
▪ Check the time on the clock at the top</t>
  </si>
  <si>
    <t>▪ Check current time
▪ Match setting time: HH:MM
▪ 24-hour format display
▪ Check date: Month D (Day of the week)</t>
  </si>
  <si>
    <t>과거차문제
PASTI-314
주차모드 진입 후 RTC 시간 비정상 설정 오류</t>
  </si>
  <si>
    <t>미정의 값 오동작 여부 확인(0x3:Invalid)</t>
  </si>
  <si>
    <t>Check for undefined value malfunction (0x3:Invalid)</t>
  </si>
  <si>
    <t>▪ Check export region time indication
※ Specifications verification required.</t>
  </si>
  <si>
    <t>?</t>
  </si>
  <si>
    <t>AR Navi 뷰 출력 중 ccNC/ccIC 만 B+ 리셋</t>
  </si>
  <si>
    <t>Reset B+ only for ccNC/ccIC while AR Navi view is output</t>
  </si>
  <si>
    <t>▪ Check the day of the week display on the clock at the top center.</t>
  </si>
  <si>
    <t>▪ Exactly matches the position and shape of the top clock of the HU</t>
  </si>
  <si>
    <t>▪ Check OSD time for continuous recording files while driving (Front/Rear)
▪ Check creation time for continuous recording files while driving</t>
  </si>
  <si>
    <t>▪ OSD time matches continuous recording files while driving (Front/Rear)
▪ Creation time matches continuous recording files while driving</t>
  </si>
  <si>
    <t>부팅 시 클러스터 녹색화면 발생 이슈(ccIC 개발단계 이슈)</t>
  </si>
  <si>
    <t>Cluster green screen issue upon boot (ccIC development phase issue)</t>
  </si>
  <si>
    <t>HU_080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</si>
  <si>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</si>
  <si>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</si>
  <si>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if it is set after 1, 2, and 5 years
Verify retention after Power Reset</t>
  </si>
  <si>
    <t>간헐적 AR뷰 블랙화면 유지(필드 발생 이슈, ccIC/ccNC 공통)</t>
  </si>
  <si>
    <t>Intermittent AR View black screen (field occurrence issue, common to ccIC/ccNC)</t>
  </si>
  <si>
    <t>▪ [HU_CLOCK_PE_02] Setting up one year later</t>
  </si>
  <si>
    <t>▪ Check if it is set to the time one year later</t>
  </si>
  <si>
    <t>MV1 후방카메라 상하반전 확인</t>
  </si>
  <si>
    <t>Check MV1 rear camera inversion</t>
  </si>
  <si>
    <t>▪ KEY OFF → Enter Sleep mode
▪ KEY ON → Enter Built-in Cam mode, check generated continuous driving recording video</t>
  </si>
  <si>
    <t>▪ Verify that setting values ​​are maintained</t>
  </si>
  <si>
    <t>NE N 후방카메라 상하반전 확인</t>
  </si>
  <si>
    <t>NE N Rear Camera Vertical Inversion Check</t>
  </si>
  <si>
    <t>▪ [HU_CLOCK_PE_02] Setting up 2 years later</t>
  </si>
  <si>
    <t>▪ Check if it is set to the time 2 years later</t>
  </si>
  <si>
    <t>KA4 PE 후방카메라 상하반전 확인</t>
  </si>
  <si>
    <t>KA4 PE Rear Camera Vertical Inversion Check</t>
  </si>
  <si>
    <t>ME 후방카메라 상하반전 확인</t>
  </si>
  <si>
    <t>ME Rearview Camera Vertical Inversion Check</t>
  </si>
  <si>
    <t>▪ [HU_CLOCK_PE_02] Setting up 5 years later</t>
  </si>
  <si>
    <t>▪ Check if it is set to the time 5 years later</t>
  </si>
  <si>
    <t>전원 조건 별 동작 모드</t>
  </si>
  <si>
    <t>▪ KEY OFF → Enter Sleep mode
▪ KEY ON → Enter Built-in Cam mode, check generated continuous driving footage</t>
  </si>
  <si>
    <t>ACC ON(주행 중 상시 녹화 동작모드)</t>
  </si>
  <si>
    <t>ACC ON (Continuous recording mode while driving)</t>
  </si>
  <si>
    <t>HU_081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</si>
  <si>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</si>
  <si>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</si>
  <si>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RTC time retention</t>
  </si>
  <si>
    <t>▪ Check for any time discrepancies after leaving it for 1 to 1 week.</t>
  </si>
  <si>
    <t>▪ Maintain RTC setting value</t>
  </si>
  <si>
    <t>IGN ON(주행 중 상시 녹화 동작모드)</t>
  </si>
  <si>
    <t>IGN ON (Continuous recording mode while driving)</t>
  </si>
  <si>
    <t>HU_082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</si>
  <si>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</si>
  <si>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</si>
  <si>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KEY OFF(주차 중 상시 녹화 동작모드)</t>
  </si>
  <si>
    <t>▪ Continuous recording in operation while driving in HU mode
▪ [HU_CLOCK_PE_02] Setting for 1 year later
▪ Check whether the continuous recording file was created and the creation time after 2 minutes</t>
  </si>
  <si>
    <t>KEY OFF (Continuous recording mode while parked)</t>
  </si>
  <si>
    <t>▪ [HU_CLOCK_PE_02] Verify that the file currently being recorded is created according to the previous timeline during setup.
▪ Verify that the next recorded file is created according to the set timeline one year from now.
▪ There should be no video glitches, green screens, black screens, or noise.</t>
  </si>
  <si>
    <t>HU_005</t>
  </si>
  <si>
    <t>전원 악의 반복 조건</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</si>
  <si>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</si>
  <si>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수정
(18.5V 이상 전압 인가시 DTC 이력 삭제 확인되어 기존 테스트 18V → 19V로 변경)</t>
  </si>
  <si>
    <t>Correction
(Confirmed that DTC history is deleted when voltage above 18.5V is applied; existing test voltage changed from 18V to 19V)</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</si>
  <si>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</si>
  <si>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[Built-in Cam Time Setting] (2): Cannot be set when receiving Inavlid value</t>
  </si>
  <si>
    <t>RTC setting impossible condition: HU_TimeFormat = Invalid</t>
  </si>
  <si>
    <t>▪ [HU_CLOCK_PE_02] - HU_TimeSetting = 0x3(Invalid),
Check if applied after setting valid values ​​for the remaining Signals
※ The HU_DisplaySecond value must be entered differently from the previous value for the time to be applied.</t>
  </si>
  <si>
    <t>C010</t>
  </si>
  <si>
    <t>▪ Time can be set when the corresponding signal is invalid</t>
  </si>
  <si>
    <t>진단 DTC 기록 안정화 조건</t>
  </si>
  <si>
    <t>9.5V~15.5V 범위 외(9.5V 미만 고장 미기록)</t>
  </si>
  <si>
    <t>Outside the 9.5V~15.5V range (faults below 9.5V not recorded)</t>
  </si>
  <si>
    <t>수정
(3초 주기로 수정)</t>
  </si>
  <si>
    <t>Update (Updates every 3 seconds)</t>
  </si>
  <si>
    <t>RTC setting impossible condition: HU_DisplayHour = Invalid</t>
  </si>
  <si>
    <t>▪ [HU_CLOCK_PE_02] - HU_DisplayHour = 0xFF(Invalid)
Check if applied after setting valid values ​​for the remaining signals
▪ Check if applied after entering valid values ​​into the corresponding signals</t>
  </si>
  <si>
    <t>▪ Time cannot be set when the corresponding signal is invalid.
▪ Time is set when a valid value is entered.</t>
  </si>
  <si>
    <t>9.5V~15.5V 범위 외(15.5V 초과 고장 미기록)</t>
  </si>
  <si>
    <t>Outside the 9.5V~15.5V range (faults exceeding 15.5V not recorded)</t>
  </si>
  <si>
    <t>RTC setting impossible condition: HU_Status = Invalid</t>
  </si>
  <si>
    <t>▪ [HU_CLOCK_PE_02] - HU_Status = 0xF(Invalid)
Check if applied after setting valid values ​​for the remaining signals
▪ Check if applied after entering valid values ​​into the corresponding signals</t>
  </si>
  <si>
    <t>C018</t>
  </si>
  <si>
    <t>SID 22 [$F17-]</t>
  </si>
  <si>
    <t>RTC setting impossible condition: HU_DisplayMinute = Invalid</t>
  </si>
  <si>
    <t>수정
(공장에서 WRITE 하는 항목 표기)</t>
  </si>
  <si>
    <t>▪ [HU_CLOCK_PE_02] - HU_DisplayMinute = 0xFF(Invalid)
Check if applied after setting valid values ​​for the remaining signals
▪ Check if applied after entering valid values ​​into the corresponding signals</t>
  </si>
  <si>
    <t>Revision
(Indication of items to be written at the factory)</t>
  </si>
  <si>
    <t>Condition for inability to set RTC: HU_DisplaySecond = Invalid</t>
  </si>
  <si>
    <t>C019</t>
  </si>
  <si>
    <t>▪ [HU_CLOCK_PE_02] - HU_DisplaySecond = 0xFF(Invalid)
Check if applied after setting valid values ​​for the remaining signals
▪ Check if applied after entering valid values ​​into the corresponding signals</t>
  </si>
  <si>
    <t>SID 22 [$F18-, F19-, F1A-, F1B-, A101]</t>
  </si>
  <si>
    <t>SID 22 [$F187] Vehicle Part Number</t>
  </si>
  <si>
    <t>RTC setting impossible condition: HU_DisplayYear1 = Invalid</t>
  </si>
  <si>
    <t>▪ [HU_CLOCK_PE_02] - HU_DisplayYear1 = 0x3(Invalid)
Check if applied after setting valid values ​​for the remaining signals
▪ Check if applied after entering valid values ​​into the corresponding signals</t>
  </si>
  <si>
    <t>SID 22 [$F18B] Supplier H/W Manufacturing Date</t>
  </si>
  <si>
    <t>RTC setting impossible condition: HU_DisplayMonth = Invalid</t>
  </si>
  <si>
    <t>SID 22 [$F18C] Serial Number(ECU Serial Number)</t>
  </si>
  <si>
    <t>SID 22 [$F18C] Serial Number (ECU Serial Number)</t>
  </si>
  <si>
    <t>▪ [HU_CLOCK_PE_02] - HU_DisplayMonth = 0xF(Invalid)
Check if applied after setting valid values ​​for the remaining Signals
▪ Check if applied after entering valid values ​​into the corresponding signals</t>
  </si>
  <si>
    <t>SID 22 [$F191] Vehicle H/W Version</t>
  </si>
  <si>
    <t>RTC setting impossible condition: HU_DisplayYear2 = Invalid</t>
  </si>
  <si>
    <t>▪ [HU_CLOCK_PE_02] - HU_DisplayYear2 = 0xFF(Invalid)
Check if applied after setting valid values ​​for the remaining signals
▪ Check if applied after entering valid values ​​into the corresponding signals</t>
  </si>
  <si>
    <t>SID 22 [$ED90] Read Non-Sleep Status Service</t>
  </si>
  <si>
    <t>Network 조건 = OFF &amp;&amp; ECU Specific 조건 = OFF</t>
  </si>
  <si>
    <t>Condition for inability to set RTC: HU_DisplayDay = Invalid</t>
  </si>
  <si>
    <t>Network Condition = OFF &amp;&amp; ECU Specific Condition = OFF</t>
  </si>
  <si>
    <t>▪ [HU_CLOCK_PE_02] - HU_DisplayDay = 0xFF(Invalid)
Check if applied after setting valid values ​​for the remaining signals
▪ Check if applied after entering valid values ​​into the corresponding signals</t>
  </si>
  <si>
    <t>HU_006</t>
  </si>
  <si>
    <t>Network 조건 = OFF &amp;&amp; SD Card status change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</si>
  <si>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</si>
  <si>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Network condition = OFF &amp;&amp; SD Card status change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</si>
  <si>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</si>
  <si>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Angle Setting] Front Camera Real-time View (1)</t>
  </si>
  <si>
    <t>Network 조건 = OFF &amp;&amp; BLTN_CAM_PrkOp_Terminate_Info 0x2</t>
  </si>
  <si>
    <t>Vertical Angle: Check Initial Value</t>
  </si>
  <si>
    <t>Network condition = OFF &amp;&amp; BLTN_CAM_PrkOp_Terminate_Info 0x2</t>
  </si>
  <si>
    <t>▪ Enter Built-in Cam Mode
▪ Built-in Cam Settings
▪ Display Settings
▪ Check Vertical Angle Default Value</t>
  </si>
  <si>
    <t>▪ BLTN_CAM_Set_FR_Ver_Pos = 0x00: Mid</t>
  </si>
  <si>
    <t>과거차문제
PASTI-353
AR 내비 블랙 화면 표출</t>
  </si>
  <si>
    <t>Network 조건 = OFF &amp;&amp; BLTN_CAM_PrkOp_Terminate_Info 0x3</t>
  </si>
  <si>
    <t>Network condition = OFF &amp;&amp; BLTN_CAM_PrkOp_Terminate_Info 0x3</t>
  </si>
  <si>
    <t>00_1CHK_089</t>
  </si>
  <si>
    <t>03_HU_013</t>
  </si>
  <si>
    <t>Network 조건 = ON &amp;&amp; ECU Specific 조건 = OFF</t>
  </si>
  <si>
    <t>▪ Check application status on real-time screen</t>
  </si>
  <si>
    <t>Network Condition = ON &amp;&amp; ECU Specific Condition = OFF</t>
  </si>
  <si>
    <t>▪ Applied to the screen in real-time (no issues such as image glitches, blackouts, etc.)</t>
  </si>
  <si>
    <t>Network 조건 = ON &amp;&amp; SD Card status change</t>
  </si>
  <si>
    <t>Network condition = ON &amp;&amp; SD Card status change</t>
  </si>
  <si>
    <t>HU_083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</si>
  <si>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</si>
  <si>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</si>
  <si>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Network 조건 = ON &amp;&amp; BLTN_CAM_PrkOp_Terminate_Info 0x2</t>
  </si>
  <si>
    <t>Network condition = ON &amp;&amp; BLTN_CAM_PrkOp_Terminate_Info 0x2</t>
  </si>
  <si>
    <t>Vertical Angle: Check Initial Value (Connect Specification)</t>
  </si>
  <si>
    <t>▪ CS/CW Connect specification angle adjustment not reflected
▪ Check initial vertical angle value</t>
  </si>
  <si>
    <t>▪ BLTN_CAM_Set_FR_Ver_Pos = Invalid</t>
  </si>
  <si>
    <t>Network 조건 = ON &amp;&amp; BLTN_CAM_PrkOp_Terminate_Info 0x3</t>
  </si>
  <si>
    <t>Network condition = ON &amp;&amp; BLTN_CAM_PrkOp_Terminate_Info 0x3</t>
  </si>
  <si>
    <t>00_1CHK_257</t>
  </si>
  <si>
    <t>03_HU_072</t>
  </si>
  <si>
    <t>HU_085</t>
  </si>
  <si>
    <t>A024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</si>
  <si>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</si>
  <si>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주행 중 상시 녹화 중 날짜 변경 시 동작 확인' 내용 기대값 수정</t>
  </si>
  <si>
    <t>Modify expected value for 'Check operation when changing date during continuous recording while driving'</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</si>
  <si>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</si>
  <si>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Vertical angle: Center(0)</t>
  </si>
  <si>
    <t>▪ Enter Built-in Cam Mode
▪ Built-in Cam Settings
▪ Change Front Camera Vertical Angle in Display Settings
- BLTN_CAM_FR_VerPos_NvalueSet = 0x00: Mid</t>
  </si>
  <si>
    <t>전기적 성능</t>
  </si>
  <si>
    <t>[BDC Signal에 의한 IGNITION 인식]</t>
  </si>
  <si>
    <t>SMK_TrmnlCtrlGrpStaBDC = 1 : ACC 동작 확인 기대값 수정</t>
  </si>
  <si>
    <t>SMK_TrmnlCtrlGrpStaBDC = 1 : Modify expected value for ACC operation verification</t>
  </si>
  <si>
    <t>HU_086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</si>
  <si>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</si>
  <si>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</si>
  <si>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Vertical Angle: Up(+5)</t>
  </si>
  <si>
    <t>▪ Enter Built-in Cam Mode
▪ Built-in Cam Settings
▪ Change Front Camera Vertical Angle in Display Settings
- BLTN_CAM_FR_VerPos_NvalueSet = 0x0A : Upper Level (10)</t>
  </si>
  <si>
    <t>▪ BLTN_CAM_Set_FR_Ver_Pos = 0x0A : Upper Level (10)</t>
  </si>
  <si>
    <t>[BDC Signal에 의한 IGNITION 인식] - 2</t>
  </si>
  <si>
    <t>SMK_TrmnlCtrlGrpStaBDCEV = 1 :Standby 동작 확인 기대값 수정</t>
  </si>
  <si>
    <t>SMK_TrmnlCtrlGrpStaBDCEV = 1 : Modify standby operation check expectation</t>
  </si>
  <si>
    <t>▪ Check real-time screen and AR navigation screen</t>
  </si>
  <si>
    <t>Applied to real-time screen (no issues such as image glitches or blackouts)
※ 6~10 are undefined values, don't care
▪ Will not be applied to AR navigation screens</t>
  </si>
  <si>
    <t>[소비전력 측정]</t>
  </si>
  <si>
    <t>eAGM 배터리 사양: 6.84W (570mA @ 12V) 이하 사양 확정으로 기대값 수정</t>
  </si>
  <si>
    <t>eAGM Battery Specifications: 6.84W (570mA @ 12V). Expected value revised as specifications below are confirmed.</t>
  </si>
  <si>
    <t>HU_087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</si>
  <si>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</si>
  <si>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[빌트인 캠 시간설정] (2)  : Inavlid값 수신 시 설정불가</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</si>
  <si>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</si>
  <si>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RTC 세팅불가조건: HU_DisplayHour = Invalid</t>
  </si>
  <si>
    <t>Vertical angle: Down(-5)</t>
  </si>
  <si>
    <t>▪ Enter Built-in Cam Mode
▪ Built-in Cam Settings
▪ Change Front Camera Vertical Angle in Display Settings
- BLTN_CAM_FR_VerPos_NvalueSet = 0x1A : Lower Level (-10)</t>
  </si>
  <si>
    <t>▪ BLTN_CAM_Set_FR_Ver_Pos = 0x1A: Lower Level (-10)</t>
  </si>
  <si>
    <t>RTC 세팅불가조건: HU_Status = Invalid</t>
  </si>
  <si>
    <t>Applied to real-time screen (no issues such as image glitches or blackouts)
※ -6 to -10 are undefined values, so don't care
▪ Will not be applied to AR navigation screens</t>
  </si>
  <si>
    <t>RTC 세팅불가조건: HU_DisplayMinute = Invalid</t>
  </si>
  <si>
    <t>HU_088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</si>
  <si>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</si>
  <si>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</si>
  <si>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for malfunctions with undefined values ​​(0x0B ~ 0x10: Reserved)</t>
  </si>
  <si>
    <t>c021</t>
  </si>
  <si>
    <t>▪ BLTN_CAM_FR_VerPos_NvalueSet = 0x1B: Reserved</t>
  </si>
  <si>
    <t>SID 22 [$A220] Read OEM Sub Battery State Service</t>
  </si>
  <si>
    <t>eAGM 배터리 사양 차종의 경우 부정 응답 송출</t>
  </si>
  <si>
    <t>▪ Maintain previous value</t>
  </si>
  <si>
    <t>For eAGM battery specification vehicle models, negative response is transmitted</t>
  </si>
  <si>
    <t>HU_089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</si>
  <si>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</si>
  <si>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</si>
  <si>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모든 탭</t>
  </si>
  <si>
    <t>Check for malfunctions with undefined values ​​(0x1B ~ 0x1E: Reserved)</t>
  </si>
  <si>
    <t>ALM 등록 위해 TC 정리</t>
  </si>
  <si>
    <t>2세대와 관련 없는 TC 삭제 및 수정, TC 묶음 수정, 서식 수정, 매크로 추가</t>
  </si>
  <si>
    <t>Delete and modify TCs unrelated to Generation 2, modify TC bundles, modify formatting, add macros</t>
  </si>
  <si>
    <t>ALM 등록 대비</t>
  </si>
  <si>
    <t>ALM Registration Preparation</t>
  </si>
  <si>
    <t>HU_090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</si>
  <si>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</si>
  <si>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ES95486-12(UDS진단)</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</si>
  <si>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</si>
  <si>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for undefined value malfunction (0x1F: invalid)</t>
  </si>
  <si>
    <t>ES95486-12 UDS진단 시트 추가</t>
  </si>
  <si>
    <t>ES95486-12 Add UDS Diagnostic Sheet</t>
  </si>
  <si>
    <t>▪ BLTN_CAM_FR_VerPos_NvalueSet = 0x1F: invalid</t>
  </si>
  <si>
    <t>HU_091</t>
  </si>
  <si>
    <t>오디오 저장 사양</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</si>
  <si>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</si>
  <si>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음성 녹화를 지원하지 않는 저장 영상의 기대값 수정</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</si>
  <si>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</si>
  <si>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Modifying the expected value of saved videos that do not support audio recording</t>
  </si>
  <si>
    <t>CCNC Reset after angle adjustment</t>
  </si>
  <si>
    <t>▪ Enter Built-in Cam Mode
▪ Built-in Cam Settings
▪ Change Front Camera Vertical Angle in Display Settings
- BLTN_CAM_FR_VerPos_NvalueSet = 0x0A
▪ Reset Power for CCNC Only
▪ Enter Built-in Cam Mode
▪ Built-in Cam Settings
▪ Display Settings</t>
  </si>
  <si>
    <t>▪ BLTN_CAM_Set_FR_Ver_Pos = 0x0A
▪ The visible field of view on the screen will be at position 0x0A</t>
  </si>
  <si>
    <t>HU_092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</si>
  <si>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</si>
  <si>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</si>
  <si>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Adjusting the field of view when the camera is unattached</t>
  </si>
  <si>
    <t>▪ Remove Rear Camera
▪ Reset Built-in Cam B+
▪ Enter Built-in Cam Mode
▪ Built-in Cam Settings ▪ Change Front Camera Vertical Angle in Display Settings
- BLTN_CAM_FR_VerPos_NvalueSet = 0x0A : Upper Level (10)
▪ Check Real-time Screen and AR Navigation Screen</t>
  </si>
  <si>
    <t>▪ Applied to real-time screens
- No video glitches, green screens, black screens, or noise
▪ Not applied to AR navigation screens</t>
  </si>
  <si>
    <t>[SD카드 호환성] (2) : SD카드 용량별 확인</t>
  </si>
  <si>
    <t>32GB SD카드 삽입 시 기대값 수정</t>
  </si>
  <si>
    <t>Modify expected value when inserting 32GB SD card</t>
  </si>
  <si>
    <t>HU_093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</si>
  <si>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</si>
  <si>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[SD카드 사용자 조건] (1)</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</si>
  <si>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</si>
  <si>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파일시스템이 다른 SD카드로 교체 시 녹화 기능 동작 TC 삭제</t>
  </si>
  <si>
    <t>Check real-time video after detaching the camera</t>
  </si>
  <si>
    <t>Delete TC for recording function operation when replacing with an SD card with a different file system</t>
  </si>
  <si>
    <t>▪ Enter Built-in Cam Mode
▪ Built-in Cam Settings
▪ Change Front Camera Vertical Angle in Display Settings
- BLTN_CAM_FR_VerPos_NvalueSet = 0x0A : Upper Level (10)
▪ Detach/Attach Front Camera While Real-time Video is Output
▪ Check Real-time Screen for 1 Minute or More</t>
  </si>
  <si>
    <t>▪ Applied to real-time screen</t>
  </si>
  <si>
    <t>HU_094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</si>
  <si>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</si>
  <si>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SD카드 조작 후 장착 시 기대값 수정</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</si>
  <si>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</si>
  <si>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AR navigation after detaching the camera</t>
  </si>
  <si>
    <t>▪ Enter Built-in Cam Mode
▪ Built-in Cam Settings
▪ Change Front Camera Vertical Angle in Display Settings
- BLTN_CAM_FR_VerPos_NvalueSet = 0x0A : Upper Level (10)
▪ Transition from BLTN CAM Mode to HU mode
▪ Detach/Attach Front Camera while AR Navigation is displayed
▪ Verify AR Navigation display for at least 1 minute</t>
  </si>
  <si>
    <t>▪ Field of view adjustment will not be applied to the AR navigation screen
▪ The camera will be restored after detaching the front camera
▪ There will be no video glitches, green screens, black screens, or noise</t>
  </si>
  <si>
    <t>HU_095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</si>
  <si>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</si>
  <si>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</si>
  <si>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Factory Mode → Customer Mode Real-time Video Verification
(BICIM2-2301)</t>
  </si>
  <si>
    <t>▪ Enter Built-in Cam Mode
▪ Built-in Cam Settings
▪ Display Settings
▪ ICU_PowerAutoCutModSta = 0x00 : Factory Mode
▪ Change Front Camera Vertical Angle
- BLTN_CAM_FR_VerPos_NvalueSet = 0x1A : Lower Level (-10)
▪ Real-time Screen
▪ ICU_PowerAutoCutModSta = 0x02 : Customer Mode</t>
  </si>
  <si>
    <t>▪ Applied to the center of the screen angle in real-time
- BLTN_CAM_Set_FR_Ver_Pos = 0x00: Mid</t>
  </si>
  <si>
    <t>HU_096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</si>
  <si>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</si>
  <si>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</si>
  <si>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Modification of expected value when inserting SD card after manipulation</t>
  </si>
  <si>
    <t>Driver assistance settings after angle adjustment</t>
  </si>
  <si>
    <t>▪ Enter Built-in Cam Mode
▪ Built-in Cam Settings
▪ Display Settings
▪ Change Front Camera Vertical Angle
- BLTN_CAM_FR_VerPos_NvalueSet = 0x1A : Lower Level (-10)
▪ Enter AR Navigation</t>
  </si>
  <si>
    <t>▪ AR navigation screen output</t>
  </si>
  <si>
    <t>HU_007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</si>
  <si>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</si>
  <si>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</si>
  <si>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Angle Setting] Rear Camera Real-time View (1)</t>
  </si>
  <si>
    <t>▪ Enter Built-in Cam Mode
▪ Built-in Cam Settings
▪ Display Settings
▪ Check Vertical Angle Default Value
▪ Check Application to Real-time Screen</t>
  </si>
  <si>
    <t>▪ BLTN_CAM_Set_RR_Ver_Pos = 0x00: Mid
Applied to real-time screen (no issues such as image glitches, black levels, etc.)</t>
  </si>
  <si>
    <t>00_1CHK_090</t>
  </si>
  <si>
    <t>03_HU_014</t>
  </si>
  <si>
    <t>HU_097</t>
  </si>
  <si>
    <t>ES95486-04(LVDS진단)</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</si>
  <si>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</si>
  <si>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</si>
  <si>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ES95486-14 LVDS진단 시트 추가</t>
  </si>
  <si>
    <t>Add ES95486-14 LVDS Diagnostic Sheet</t>
  </si>
  <si>
    <t>▪ CS/CW Connect specification angle adjustment not reflected
▪ Check initial value</t>
  </si>
  <si>
    <t>▪ BLTN_CAM_Set_RR_Ver_Pos = Invalid</t>
  </si>
  <si>
    <t>00_1CHK_258</t>
  </si>
  <si>
    <t>03_HU_073</t>
  </si>
  <si>
    <t>HU_098</t>
  </si>
  <si>
    <t>[LIN] BMS_INFO_03(ID:0x14)
 : BLTN_CAM_END_REQUEST</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</si>
  <si>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</si>
  <si>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</si>
  <si>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BLTN_CAM_END_REQUEST (BLTN_CAM 작동 종료 요청) = 0 : Normal</t>
  </si>
  <si>
    <t>BLTN_CAM_END_REQUEST (BLTN_CAM operation termination request) = 0 : Normal</t>
  </si>
  <si>
    <t>▪ Enter Built-in Cam Mode
▪ Built-in Cam Settings
▪ Change Rear Camera Vertical Angle in Display Settings
- ▪ BLTN_CAM_RR_VerPos_NvalueSet = 0x00: Mid</t>
  </si>
  <si>
    <t>▪ BLTN_CAM_Set_RR_Ver_Pos = 0x00: Mid</t>
  </si>
  <si>
    <t>BLTN_CAM_END_REQUEST (BLTN_CAM 작동 종료 요청) = 1 : 빌트인 캠 종료 요청</t>
  </si>
  <si>
    <t>BLTN_CAM_END_REQUEST (BLTN_CAM operation termination request) = 1 : Built-in cam termination request</t>
  </si>
  <si>
    <t>BLTN_CAM_END_REQUEST (BLTN_CAM 작동 종료 요청) = 2 : Reserved</t>
  </si>
  <si>
    <t>BLTN_CAM_END_REQUEST (BLTN_CAM operation termination request) = 2 : Reserved</t>
  </si>
  <si>
    <t>BLTN_CAM_END_REQUEST (BLTN_CAM 작동 종료 요청) = 3 : Invalid</t>
  </si>
  <si>
    <t>BLTN_CAM_END_REQUEST (BLTN_CAM operation termination request) = 3 : Invalid</t>
  </si>
  <si>
    <t>HU_099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</si>
  <si>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</si>
  <si>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</si>
  <si>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Built-in Cam Settings
▪ Change Rear Camera Vertical Angle in Display Settings
- BLTN_CAM_RR_VerPos_NvalueSet = 0x0A : Upper Level (10)</t>
  </si>
  <si>
    <t>▪ BLTN_CAM_Set_RR_Ver_Pos = 0x0A : Upper Level (10)</t>
  </si>
  <si>
    <t>표준기능리스트</t>
  </si>
  <si>
    <t>표준 기능리스트에 매칭되도록 테스트케이스 항목 정리</t>
  </si>
  <si>
    <t>ALM 시스템에서 표준기능 리스트에 매칭 가능하도록 수정.
2.5세대 관련 TestCase 추가 및 수정</t>
  </si>
  <si>
    <t>Modified to match the standard function list in the ALM system.
Added and modified TestCases related to 2.5th generation.</t>
  </si>
  <si>
    <t>추가 및 수정</t>
  </si>
  <si>
    <t>Additions and modifications</t>
  </si>
  <si>
    <t>BAT_047~053</t>
  </si>
  <si>
    <t>RG3 KV 차종 P-LBM + eAGM 복합사용 주차 중 상시 녹화</t>
  </si>
  <si>
    <t>신규사양 추가</t>
  </si>
  <si>
    <t>New specifications added</t>
  </si>
  <si>
    <t>HU_100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</si>
  <si>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</si>
  <si>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</si>
  <si>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Built-in Cam Settings
▪ Change Rear Camera Vertical Angle in Display Settings
- BLTN_CAM_RR_VerPos_NvalueSet = 0x1A : Lower Level (-10)</t>
  </si>
  <si>
    <t>▪ BLTN_CAM_Set_RR_Ver_Pos = 0x1A: Lower Level (-10)</t>
  </si>
  <si>
    <t>BAT_013</t>
  </si>
  <si>
    <t>23년 7월 정업 사양 변경 누락 반영</t>
  </si>
  <si>
    <t>Reflection of omitted changes to regular business specifications in July 2023</t>
  </si>
  <si>
    <t>BAT_032</t>
  </si>
  <si>
    <t>[보조배터리 잔량 표시] eAGM 배터리(B+ Pin 입력)</t>
  </si>
  <si>
    <t>주차작동시간 배터리 사양 변경 반영</t>
  </si>
  <si>
    <t>Reflecting changes in battery specifications for parking operation time</t>
  </si>
  <si>
    <t>HU_101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</si>
  <si>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</si>
  <si>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</si>
  <si>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BAT_037</t>
  </si>
  <si>
    <t>Check for malfunctions with undefined values ​​(0x0A ~ 0x10: Reserved)</t>
  </si>
  <si>
    <t>[eAGM 배터리_주차 중 상시 녹화 동작 사양] - (1)</t>
  </si>
  <si>
    <t>▪ BLTN_CAM_RR_VerPos_NvalueSet = 0x0A ~ 0x10: Reserved</t>
  </si>
  <si>
    <t>IND_005</t>
  </si>
  <si>
    <t>[주차 중 충격 이벤트 저장 횟수]</t>
  </si>
  <si>
    <t>고객사 사양 문의 중</t>
  </si>
  <si>
    <t>Inquiry regarding client specifications</t>
  </si>
  <si>
    <t>HU_102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</si>
  <si>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</si>
  <si>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</si>
  <si>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CCS_012</t>
  </si>
  <si>
    <t>과거차 문제</t>
  </si>
  <si>
    <t>[SD카드 영향성 확인] BLTN_CAM_PrkOp_Termiate_Info</t>
  </si>
  <si>
    <t>수행 절차 수정</t>
  </si>
  <si>
    <t>Modification of execution procedure</t>
  </si>
  <si>
    <t>▪ BLTN_CAM_RR_VerPos_NvalueSet = 0x1B ~ 0x1E: Reserved</t>
  </si>
  <si>
    <t>[BLTN_CAM-기능-010] 보조배터리 연동기능</t>
  </si>
  <si>
    <t>MEM_007</t>
  </si>
  <si>
    <t>[녹화파일 저장사양 확인]</t>
  </si>
  <si>
    <t>2.5세대 사양 추가</t>
  </si>
  <si>
    <t>2.5th generation specifications added</t>
  </si>
  <si>
    <t>HU_103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</si>
  <si>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</si>
  <si>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MEM_019</t>
  </si>
  <si>
    <t>SD 카드 안전하게 제거</t>
  </si>
  <si>
    <t>SD카드 인식불가 조건에서 연결 해제시 동작 확인</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</si>
  <si>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</si>
  <si>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operation upon disconnection under conditions where the SD card is not recognized</t>
  </si>
  <si>
    <t>BAT_001</t>
  </si>
  <si>
    <t>▪Requirement-based test</t>
  </si>
  <si>
    <t>▪ BLTN_CAM_RR_VerPos_NvalueSet = 0x1F: invalid</t>
  </si>
  <si>
    <t>[Power Bank Recognition]: GUI Check (2.0 Gen)</t>
  </si>
  <si>
    <t>Disconnect/Insert Auxiliary Battery Cable
- Verify access to the Parking Recording settings menu when inserting the auxiliary battery
- Check the instruction page when removing the auxiliary battery
- Check by AVN/Built-in Cam mode</t>
  </si>
  <si>
    <t>MEM_038</t>
  </si>
  <si>
    <t>SD 카드 사용자 조건</t>
  </si>
  <si>
    <t>▪ Connect auxiliary battery cable
▪ Check the settings for continuous recording while parked and the available recording time on the built-in cam main screen
▪ Check the Recording ON/OFF setting menu in Recording Settings
▪ Check the Continuous Parking Recording Time menu in Recording Time Settings
▪ Check the Parking Event Sensitivity menu in Event Detection Sensitivity Settings</t>
  </si>
  <si>
    <t>업데이트 파일 들어있는 SD카드로 교체 반복 테스트케이스 추가</t>
  </si>
  <si>
    <t>▪ Activate Parking Recording Settings Menu</t>
  </si>
  <si>
    <t>Added repeated test cases replacing the SD card with one containing the update files.</t>
  </si>
  <si>
    <t>HU_104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</si>
  <si>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</si>
  <si>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</si>
  <si>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송부용으로 만들기 매크로 동작하도록 수정</t>
  </si>
  <si>
    <t>▪ Enter Built-in Cam Mode
▪ Built-in Cam Settings
▪ Change Rear Camera Vertical Angle in Display Settings
- BLTN_CAM_RR_VerPos_NvalueSet = 0x0A : Upper Level (10)
▪ Reset Power for CCNC Only
▪ Enter Built-in Cam Mode
▪ Built-in Cam Settings
▪ Display Settings</t>
  </si>
  <si>
    <t>▪ BLTN_CAM_Set_RR_Ver_Pos = 0x1A
▪ The visible field of view on the screen will be at position 0x0A</t>
  </si>
  <si>
    <t>HU_105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</si>
  <si>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</si>
  <si>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BAS_015</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</si>
  <si>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</si>
  <si>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Remove auxiliary battery
▪ Check the "Continuous Parking Recording" setting on the built-in cam main screen and verify the available recording time while parked.
▪ Check the Recording ON/OFF setting menu in the Recording Settings.
▪ Check the "Continuous Parking Recording Time" menu in the Recording Time Settings.
▪ Check the "Parking Event Sensitivity" menu in the Event Detection Sensitivity Settings.</t>
  </si>
  <si>
    <t>[녹화 설정 및 옵션 메시지] HU_BLTN_CAM_E_00</t>
  </si>
  <si>
    <t>북미향 사양 추가</t>
  </si>
  <si>
    <t>▪ Disable Parking Recording Settings Menu
※ 2.5th Generation Vehicles Keep Parking Recording Settings Menu Enabled</t>
  </si>
  <si>
    <t>North American specifications added</t>
  </si>
  <si>
    <t>▪ Remove Front Camera
▪ Reset Built-in Cam B+
▪ Enter Built-in Cam Mode
▪ Built-in Cam Settings
▪ Change Rear Camera Vertical Angle in Display Settings
- BLTN_CAM_RR_VerPos_NvalueSet = 0x0A : Upper Level (10)
▪ Check Real-time Screen and AR Navigation Screen</t>
  </si>
  <si>
    <t>▪ Applied to real-time screen (no issues such as image glitches or blackouts)
▪ Will not be applied to AR navigation screens</t>
  </si>
  <si>
    <t>ETC_020</t>
  </si>
  <si>
    <t>[CANFD 메시지 별 시그널 출력여부 확인] - 2</t>
  </si>
  <si>
    <t>신규 FD-CAN DB 반영(v24.02.01)</t>
  </si>
  <si>
    <t>HU_106</t>
  </si>
  <si>
    <t>New FD-CAN DB updated (v24.02.01)</t>
  </si>
  <si>
    <t>▪ Enter Built-in Cam Mode
▪ Built-in Cam Settings - Enter Menu
▪ Connect Auxiliary Battery</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</si>
  <si>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</si>
  <si>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</si>
  <si>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Built-in Cam Settings
▪ Change Rear Camera Vertical Angle in Display Settings
- BLTN_CAM_RR_VerPos_NvalueSet = 0x0A : Upper Level (10)
▪ Detach/Attach Rear Camera While Real-time Video is Output
▪ Check Real-time Screen for 1 Minute or More</t>
  </si>
  <si>
    <t>HU 연동 기능</t>
  </si>
  <si>
    <t>HU_027</t>
  </si>
  <si>
    <t>[주차 중 동작 감지 녹화 설정]: HU_BLTN_CAM_01_00ms</t>
  </si>
  <si>
    <t>HU_107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</si>
  <si>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</si>
  <si>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Transition to HU Mode
▪ Disconnect auxiliary battery cable
▪ Enter Parking Recording menu after entering Built-in Cam Mode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</si>
  <si>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</si>
  <si>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HU_028</t>
  </si>
  <si>
    <t>[메시지 별 시그널 출력여부 확인]: BMS_FD_01_00ms</t>
  </si>
  <si>
    <t>▪ Enter Built-in Cam Mode
▪ Built-in Cam Settings
▪ Change Rear Camera Vertical Angle in Display Settings
- BLTN_CAM_RR_VerPos_NvalueSet = 0x1A : Lower Level (-10)
▪ Enter HU Mode
▪ Detach Rear Camera While AR Navigation is Displayed
▪ Verify AR Navigation for 1 minute or more</t>
  </si>
  <si>
    <t>▪ Angle of view adjustment will not be applied to the AR navigation screen
▪ The camera will be restored after removal
▪ There will be no video glitches, green screens, black screens, or noise</t>
  </si>
  <si>
    <t>BAT_060</t>
  </si>
  <si>
    <t>BAT_036</t>
  </si>
  <si>
    <t>HU_108</t>
  </si>
  <si>
    <t>[eAGM 배터리_주차 중 상시 녹화 동작 사양] : 녹화설정 및 기능</t>
  </si>
  <si>
    <t>▪ Requirements Analysis
▪ Eqivalence Class Partitioning</t>
  </si>
  <si>
    <t>ME차종 120시간 사양 반영(Default 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</si>
  <si>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</si>
  <si>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[Power Bank Recognition]: Check GUI</t>
  </si>
  <si>
    <t>ME model 120-hour specification reflected (Default ON)</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</si>
  <si>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</si>
  <si>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Setting continuous recording time while parked</t>
  </si>
  <si>
    <t>▪ Built-in Cam Mode - Settings Menu - Record While Parked
▪ Quickly change settings from 2 to 20 hours</t>
  </si>
  <si>
    <t>▪ No operational issues when changing settings quickly</t>
  </si>
  <si>
    <t>▪ Enter Built-in Cam Mode
▪ Built-in Cam Settings
▪ Display Settings
▪ ICU_PowerAutoCutModSta = 0x00 : Factory Mode
▪ Change Rear Camera Vertical Angle in Display Settings
- BLTN_CAM_RR_VerPos_NvalueSet = 0x1A : Lower Level (-10)
▪ Check Real-time Screen
▪ ICU_PowerAutoCutModSta = 0x02 : Customer Mode</t>
  </si>
  <si>
    <t>▪ Real-time screen angle applied to the center
- BLTN_CAM_Set_RR_Ver_Pos = 0x00: Mid</t>
  </si>
  <si>
    <t>BAT_016</t>
  </si>
  <si>
    <t>[BLTN_CAM_STAT_PE_00_200ms] BLTN_CAM_Prk_Oprable_Time_Max</t>
  </si>
  <si>
    <t>ME차종 120시간 설정 반영(BLTN_CAM_Prk_Oprable_Time_Max)</t>
  </si>
  <si>
    <t>ME model 120-hour setting applied (BLTN_CAM_Prk_Oprable_Time_Max)</t>
  </si>
  <si>
    <t>HU_110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</si>
  <si>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</si>
  <si>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</si>
  <si>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real-time screen after B+Reset</t>
  </si>
  <si>
    <t>[카메라 각도 설정] 전방카메라 실시간 화면</t>
  </si>
  <si>
    <t>BAT_061</t>
  </si>
  <si>
    <t>카메라 탈거 및 탈착에 대한 카메라 각도 영향성 확인</t>
  </si>
  <si>
    <t>Verification of the influence of camera angle on camera removal and attachment/detachment</t>
  </si>
  <si>
    <t>Repeated real-time screen verification after B+ reset</t>
  </si>
  <si>
    <t>▪ B+ Reset
▪ Enter Built-in Cam Mode
▪ Enter Real-time Screen (Repeat 10 times)</t>
  </si>
  <si>
    <t>▪ No real-time screen output delay
▪ No video tearing, green screens, black screens, or noise</t>
  </si>
  <si>
    <t>[Power Bank Recognition]: GUI Check (2.5 Gen)</t>
  </si>
  <si>
    <t>[카메라 각도 설정] 후방카메라 실시간 화면</t>
  </si>
  <si>
    <t>HU_009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</si>
  <si>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</si>
  <si>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</si>
  <si>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Angle Settings] Check whether recording files are applied</t>
  </si>
  <si>
    <t>Check field of view of the first boot recording file (Parking ON)</t>
  </si>
  <si>
    <t>[카메라 각도 설정] 전방카메라 AR view</t>
  </si>
  <si>
    <t>▪ Built-in Cam Boot Complete
▪ BLTN_CAM_State = 0x0 (BLTN_CAM Valid)
▪ BLTN_CAM_SD_Card_State = 0x0 (Good)
▪ Associated Controller CAN/Ethernet Communication Enabled
▪ Power: KEY ON
▪ Voltage: 12V
▪ Setting: Continuous Recording While Driving, ON</t>
  </si>
  <si>
    <t>카메라 각도 및 운전자 보조 설정 시 영향성 확인</t>
  </si>
  <si>
    <t>Checking the impact of camera angles and driver assistance settings</t>
  </si>
  <si>
    <t>▪ KEY ON
▪ SW Integrated Update
▪ Front/Rear Camera Angle Set to 0
▪ Combined Recording (Driving)
▪ KEY OFF
▪ Combined Recording (Parking)
▪ CAN and Ethernet Sleep
▪ Combined Recording (Parking)</t>
  </si>
  <si>
    <t>▪ No change in recording file angle
- Continuous recording while driving
- Manual recording while driving
- Event recording while driving
- Time-lapse
- Continuous recording while parked
- Manual recording while parked
- Event recording while parked</t>
  </si>
  <si>
    <t>HU_112</t>
  </si>
  <si>
    <t>주차상시 녹화동작 확인</t>
  </si>
  <si>
    <t>주차 중 상시 녹화 중 주행 관련 녹화 시그널 확인</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</si>
  <si>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</si>
  <si>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▪Keep the parking recording settings menu enabled</t>
  </si>
  <si>
    <t>Check driving-related recording signals during continuous recording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</si>
  <si>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</si>
  <si>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field of view of the first boot recording file (Motion ON)</t>
  </si>
  <si>
    <t>▪ KEY ON
▪ SW Integrated Update
▪ Front/Rear Camera Angle Set to 0
▪ Combined Recording (Driving)
▪ KEY OFF
▪ Motion Detection Recording While Parked + Event Recording While Parked
▪ CAN and Ethernet Sleep
▪ Motion Detection Recording While Parked + Event Recording While Parked</t>
  </si>
  <si>
    <t>▪ No change in recording file angle
- Continuous recording while driving
- Manual recording while driving
- Event recording while driving
- Time-lapse
- Motion detection recording while parked
- Event recording while parked</t>
  </si>
  <si>
    <t>INF_012~015</t>
  </si>
  <si>
    <t>[차량 주행데이터 저장] 기어단</t>
  </si>
  <si>
    <t>기어단 Timeout 시 해당 값이 OSD에 기록됨(표시: -)</t>
  </si>
  <si>
    <t>The corresponding value is recorded on the OSD upon gear timeout (display: -)</t>
  </si>
  <si>
    <t>HU_113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</si>
  <si>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</si>
  <si>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</si>
  <si>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Always driving (+5)</t>
  </si>
  <si>
    <t>BAT_049</t>
  </si>
  <si>
    <t>▪ Change front/rear camera vertical angle in display settings
- BLTN_CAM_FR_VerPos_NvalueSet = 0x0A : Upper Level (10)
- BLTN_CAM_RR_VerPos_NvalueSet = 0x0A : Upper Level (10)
▪ Continuous recording while driving
▪ Enter Built-in Cam mode
▪ Check recording files</t>
  </si>
  <si>
    <t>[eAGM+P-LBM 사양] P-LBM 녹화 중 SOC 비교</t>
  </si>
  <si>
    <t>▪ Front/Rear Vertical Angle Change (+5) applied to recording files
▪ Front/Rear Vertical Angle Change (+5) applied to real-time screen
- No issues such as video glitches or blackouts</t>
  </si>
  <si>
    <t>P-LBM 배터리 사용 타입에 따라 녹화 시간 상향 갱신 적용.</t>
  </si>
  <si>
    <t>Recording time is updated upwards based on the P-LBM battery usage type.</t>
  </si>
  <si>
    <t>HU_114</t>
  </si>
  <si>
    <t>BAT_051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</si>
  <si>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</si>
  <si>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</si>
  <si>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eAGM 배터리 사용 타입에 따라 녹화 시간 상향 갱신 적용.</t>
  </si>
  <si>
    <t>Recording time is updated upward based on eAGM battery usage type.</t>
  </si>
  <si>
    <t>Driving Event (+5)</t>
  </si>
  <si>
    <t>▪ Change front/rear camera vertical angle in display settings
- BLTN_CAM_FR_VerPos_NvalueSet = 0x0A : Upper Level (10)
- BLTN_CAM_RR_VerPos_NvalueSet = 0x0A : Upper Level (10)
▪ Record events while driving
▪ Enter Built-in Cam mode
▪ Check recording files</t>
  </si>
  <si>
    <t>BAT_053</t>
  </si>
  <si>
    <t>[eAGM+P-LBM 사양] 120시간 녹화</t>
  </si>
  <si>
    <t>RG3KV 120시간 녹화 사양 (주차 중 상시 녹화가능시간 로직 개선 사양) 개선</t>
  </si>
  <si>
    <t>RG3KV 120-hour recording specification (Improved specification for continuous recording time logic during parking)</t>
  </si>
  <si>
    <t>BAS_007</t>
  </si>
  <si>
    <t>HU_115</t>
  </si>
  <si>
    <t>[업데이트 시나리오] - Update 완료</t>
  </si>
  <si>
    <t>ISP,RADAR 동일버전 및 하위버전 업데이트 동작 안함</t>
  </si>
  <si>
    <t>ISP, RADAR updates for the same or lower versions do not work</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</si>
  <si>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</si>
  <si>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</si>
  <si>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Always parked (+5)</t>
  </si>
  <si>
    <t>▪ Change front/rear camera vertical angle in display settings
- BLTN_CAM_FR_VerPos_NvalueSet = 0x0A : Upper Level (10)
- BLTN_CAM_RR_VerPos_NvalueSet = 0x0A : Upper Level (10)
▪ Continuous recording while parked
▪ Enter Built-in Cam mode
▪ Check recording files</t>
  </si>
  <si>
    <t>BAT_002</t>
  </si>
  <si>
    <t>SD카드의 .mp4 영상 파일을 삭제 후 장착한 경우 썸네일 삭제 동작 확인</t>
  </si>
  <si>
    <t>Confirmation of thumbnail deletion when inserting the SD card after deleting .mp4 video files.</t>
  </si>
  <si>
    <t>▪Requirements Analysis</t>
  </si>
  <si>
    <t>[Power Bank Recognition] : Check Signal</t>
  </si>
  <si>
    <t>Remove/Insert auxiliary battery cable (P-LBM specification or eAGM specification)
- Check signal</t>
  </si>
  <si>
    <t>DIA_035</t>
  </si>
  <si>
    <t>HU_116</t>
  </si>
  <si>
    <t>LX3 유무선업데이트 통합 2세대 사양 OEUK 인증 기능 개발</t>
  </si>
  <si>
    <t>SW 롤백위한 권한 획득 시나리오 대응</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</si>
  <si>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</si>
  <si>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Install Auxiliary Battery
▪ Check BLTN_CAM_AuxBat_Conn_State Signal</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</si>
  <si>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</si>
  <si>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BLTN_CAM_AuxBat_Conn_State = 0x1: Park Mode Operation Available (Aux. Bat. is connected(P-LBM or B-LBM) or Low Voltage battery Use.)</t>
  </si>
  <si>
    <t>Response to privilege acquisition scenarios for SW rollback</t>
  </si>
  <si>
    <t>Parking Event (+5)</t>
  </si>
  <si>
    <t>▪ Change front/rear camera vertical angle in display settings
- BLTN_CAM_FR_VerPos_NvalueSet = 0x0A : Upper Level (10)
- BLTN_CAM_RR_VerPos_NvalueSet = 0x0A : Upper Level (10)
▪ Record events while parked
▪ Enter Built-in Cam mode
▪ Check recording files</t>
  </si>
  <si>
    <t>04_BAT_001</t>
  </si>
  <si>
    <t>▪ Remove auxiliary battery
▪ Check BLTN_CAM_AuxBat_Conn_State signal</t>
  </si>
  <si>
    <t>HU_117</t>
  </si>
  <si>
    <t>[주차중 모션 감지 이벤트 녹화] : 초기값 확인</t>
  </si>
  <si>
    <t>▪ BLTN_CAM_AuxBat_Conn_State = 0x2:Auxiliary Battery is not connected. - Auxiliary Battery applicable on this vehicle model</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</si>
  <si>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</si>
  <si>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주차중 모션 감지 이벤트 녹화 설정 초기값 확인</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</si>
  <si>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</si>
  <si>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default values ​​for parking motion detection event recording settings</t>
  </si>
  <si>
    <t>Time-lapse (+5)</t>
  </si>
  <si>
    <t>▪ Change front/rear camera vertical angle in display settings
- BLTN_CAM_FR_VerPos_NvalueSet = 0x0A : Upper Level (10)
- BLTN_CAM_RR_VerPos_NvalueSet = 0x0A : Upper Level (10)
▪ Time-lapse recording
▪ Enter built-in cam mode
▪ Check recording files</t>
  </si>
  <si>
    <t>04_BAT_002, 04_BAT_214</t>
  </si>
  <si>
    <t>BAT_062</t>
  </si>
  <si>
    <t>HU_118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</si>
  <si>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</si>
  <si>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상시 녹화 시간설정(~20Hr 사양) - 초기값 확인</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</si>
  <si>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</si>
  <si>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Setting continuous recording time while parked (~20Hr specification) - Check default value</t>
  </si>
  <si>
    <t>Remove/Insert Auxiliary Battery Cable (P-LBM + eAGM Specification)
- Check Signal</t>
  </si>
  <si>
    <t>Motion detection while parked (+5)</t>
  </si>
  <si>
    <t>▪ Change front/rear camera vertical angle in display settings
- BLTN_CAM_FR_VerPos_NvalueSet = 0x0A : Upper Level (10)
- BLTN_CAM_RR_VerPos_NvalueSet = 0x0A : Upper Level (10)
▪ Motion detection recording while parked
▪ Enter Built-in Cam mode
▪ Check recording files</t>
  </si>
  <si>
    <t>주차중 모션 감지 이벤트 녹화설정 OFF 확인</t>
  </si>
  <si>
    <t>Check that motion detection event recording settings are OFF while parked.</t>
  </si>
  <si>
    <t>[주차중 모션 감지 이벤트 녹화]</t>
  </si>
  <si>
    <t>HU_119</t>
  </si>
  <si>
    <t>주차중 모션 감지 이벤트 녹화설정 OFF 시 주차 중 상시 녹화 미동작 확인</t>
  </si>
  <si>
    <t>Confirmation that continuous recording does not operate while parked when motion detection event recording setting is OFF.</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</si>
  <si>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</si>
  <si>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</si>
  <si>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Driving (-5)</t>
  </si>
  <si>
    <t>▪ Change front/rear camera vertical angle in display settings
- BLTN_CAM_FR_VerPos_NvalueSet = 0x1A : Lower Level (-10)
- BLTN_CAM_RR_VerPos_NvalueSet = 0x1A : Upper Level (-10)
▪ Continuous recording while driving
▪ Enter Built-in Cam mode
▪ Check recording files</t>
  </si>
  <si>
    <t>▪ Front/Rear Vertical Angle Change (-5) applied to recording files
▪ Front/Rear Vertical Angle Change (-5) applied to real-time screen
- No issues such as video glitches or blackouts</t>
  </si>
  <si>
    <t>주차중 모션 감지 이벤트 녹화 동작 확인</t>
  </si>
  <si>
    <t>Confirmation of motion detection event recording operation while parked</t>
  </si>
  <si>
    <t>HU_120</t>
  </si>
  <si>
    <t>주차중 모션 감지 이벤트 연속 인가</t>
  </si>
  <si>
    <t>Continuous authorization of motion detection events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</si>
  <si>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</si>
  <si>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</si>
  <si>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Driving Event (-5)</t>
  </si>
  <si>
    <t>BAT_063</t>
  </si>
  <si>
    <t>▪ Change front/rear camera vertical angle in display settings
- BLTN_CAM_FR_VerPos_NvalueSet = 0x1A : Lower Level (-10)
- BLTN_CAM_RR_VerPos_NvalueSet = 0x1A : Upper Level (-10)
▪ Record events while driving
▪ Enter Built-in Cam mode
▪ Check recording files</t>
  </si>
  <si>
    <t>Remove/Insert auxiliary battery cable (Auxiliary battery not supported specifications)
- Check signal</t>
  </si>
  <si>
    <t>녹화파일 Spec 확인</t>
  </si>
  <si>
    <t>▪ Vehicle models not supporting continuous recording while parked
▪ Auxiliary battery not installed
▪ Check BLTN_CAM_AuxBat_Conn_State signal</t>
  </si>
  <si>
    <t>▪ BLTN_CAM_AuxBat_Conn_State = 0x3:Auxiliary Battery is not connected. – Auxiliary Battery not applicable on this vehicle model</t>
  </si>
  <si>
    <t>[주차중 모선 감지 이벤트 녹화] : 설정 동작 확인</t>
  </si>
  <si>
    <t>주차 모션 감지 저장 설정 On/Off  - 단독 조건 사양</t>
  </si>
  <si>
    <t>Parking Motion Detection Save Setting On/Off - Standalone Condition Specification</t>
  </si>
  <si>
    <t>HU_121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</si>
  <si>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</si>
  <si>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</si>
  <si>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04_BAT_003</t>
  </si>
  <si>
    <t>Always parked (-5)</t>
  </si>
  <si>
    <t>주차 모션 감지 저장 설정 On/Off  - 베타 조건 사양 동작 확인</t>
  </si>
  <si>
    <t>Parking Motion Detection Save Setting On/Off - Beta Conditional Specification Operation Verification</t>
  </si>
  <si>
    <t>▪ Change front/rear camera vertical angle in display settings
- BLTN_CAM_FR_VerPos_NvalueSet = 0x1A : Lower Level (-10)
- BLTN_CAM_RR_VerPos_NvalueSet = 0x1A : Upper Level (-10)
▪ Continuous recording while parked
▪ Enter Built-in Cam mode
▪ Check recording files</t>
  </si>
  <si>
    <t>BAT_003</t>
  </si>
  <si>
    <t>MEM_001</t>
  </si>
  <si>
    <t>[Auxiliary Battery Power Switching Conditions]</t>
  </si>
  <si>
    <t>[저장공간] : 보관함목록 확인</t>
  </si>
  <si>
    <t>저장영상 목록 표시 내 [주차 모션 감지] 항목 추가</t>
  </si>
  <si>
    <t>Added [Parking Motion Detection] item to saved video list display</t>
  </si>
  <si>
    <t>▪ Built-in Cam Boot Complete
▪ BLTN_CAM_State = 0x0 (BLTN_CAM Valid)
▪ BLTN_CAM_SD_Card_State = 0x0 (Good)
▪ Associated Controller CAN/Ethernet Communication Enabled
▪ Power: ACC ON
▪ Voltage: 12V</t>
  </si>
  <si>
    <t>HU_122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</si>
  <si>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</si>
  <si>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Check power supplied to the built-in cam (measure current)
: B+(pin. 1), Sub Bat Power(pin. 11)
▪ IGN ON</t>
  </si>
  <si>
    <t>▪ Power supplied to the built-in cam
: Vehicle power, B+(pin. 1)</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</si>
  <si>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</si>
  <si>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Parking Event (-5)</t>
  </si>
  <si>
    <t>▪ Change Front/Rear Camera Vertical Angle in Display Settings
- BLTN_CAM_FR_VerPos_NvalueSet = 0x1A : Lower Level (-10)
- BLTN_CAM_RR_VerPos_NvalueSet = 0x1A : Upper Level (-10)
▪ Record Events While Parked
▪ Enter Built-in Cam Mode
▪ Check Recorded Files</t>
  </si>
  <si>
    <t>MEM_002</t>
  </si>
  <si>
    <t>녹화 방식: 주행 중 상시 녹화</t>
  </si>
  <si>
    <t>주차 모션 감지 : PMD 항목 추가</t>
  </si>
  <si>
    <t>Parking Motion Detection: Add PMD Item</t>
  </si>
  <si>
    <t>BAT_064</t>
  </si>
  <si>
    <t>HU_123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</si>
  <si>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</si>
  <si>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</si>
  <si>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MEM_003</t>
  </si>
  <si>
    <t>[녹화영상 파일명과 OSD 정합성 확인]</t>
  </si>
  <si>
    <t>Time-lapse (-5)</t>
  </si>
  <si>
    <t>▪ Check power supplied to the built-in cam (measure current)
: B+(pin. 1), Sub Bat Power(pin. 11)</t>
  </si>
  <si>
    <t>주차 중 모션 감지 이벤트 항목 추가</t>
  </si>
  <si>
    <t>Added motion detection event item while parked</t>
  </si>
  <si>
    <t>▪ Change front/rear camera vertical angle in display settings
- BLTN_CAM_FR_VerPos_NvalueSet = 0x1A : Lower Level (-10)
- BLTN_CAM_RR_VerPos_NvalueSet = 0x1A : Upper Level (-10)
▪ Time-lapse recording
▪ Enter built-in cam mode
▪ Check recording files</t>
  </si>
  <si>
    <t>MEM_004</t>
  </si>
  <si>
    <t>HU_124</t>
  </si>
  <si>
    <t>[폴더 네이밍(폴더 구성)]</t>
  </si>
  <si>
    <t>주차 중 모션 감지 : PMD 항목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</si>
  <si>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</si>
  <si>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BAT_065</t>
  </si>
  <si>
    <t>Motion Detection While Parking: Add PMD Item</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</si>
  <si>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</si>
  <si>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Motion detection while parked (-5)</t>
  </si>
  <si>
    <t>▪ Built-in Cam Boot Complete
▪ BLTN_CAM_State = 0x0 (BLTN_CAM Valid)
▪ BLTN_CAM_SD_Card_State = 0x0 (Good)
▪ Associated Controller CAN/Ethernet Communication Enabled
▪ Power: KEY ON
▪ Voltage: 12V
▪ Setting: Continuous Recording While Parked ON</t>
  </si>
  <si>
    <t>▪ Change front/rear camera vertical angle in display settings
- BLTN_CAM_FR_VerPos_NvalueSet = 0x1A : Lower Level (-10)
- BLTN_CAM_RR_VerPos_NvalueSet = 0x1A : Upper Level (-10)
▪ Motion detection recording while parked
▪ Enter Built-in Cam mode
▪ Check recording files</t>
  </si>
  <si>
    <t>▪ Continuous recording while parked with KEY OFF
▪ Network Alive status
▪ Check power supplied to the built-in cam (measure current)
: B+(pin. 1), Sub Bat Power(pin. 11)</t>
  </si>
  <si>
    <t>MEM_005</t>
  </si>
  <si>
    <t>[용량확인] 썸네일 이미지</t>
  </si>
  <si>
    <t>주차 중 모션 감지 항목 추가</t>
  </si>
  <si>
    <t>Added motion detection item while parked</t>
  </si>
  <si>
    <t>HU_125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</si>
  <si>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</si>
  <si>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</si>
  <si>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MEM_006</t>
  </si>
  <si>
    <t>[용량확인] 녹화영상</t>
  </si>
  <si>
    <t>AR navigation (5)</t>
  </si>
  <si>
    <t>BAT_066</t>
  </si>
  <si>
    <t>▪ Enter AR Navigation
▪ Change Front/Rear Camera Vertical Angle in CANoe
- BLTN_CAM_FR_VerPos_NvalueSet = 0x0A : Lower Level (10)
- BLTN_CAM_RR_VerPos_NvalueSet = 0x0A : Upper Level (10)</t>
  </si>
  <si>
    <t>▪ No change in AR navigation screen video angle</t>
  </si>
  <si>
    <t>▪ Continuous recording while parked with KEY OFF
▪ Enter CAN and Ethernet Sleep mode
▪ Check power supplied to the built-in cam (measure current)
: B+(pin. 1), Sub Bat Power(pin. 11)</t>
  </si>
  <si>
    <t>▪ Power supplied to the built-in cam
: Auxiliary battery power, Sub Bat Power (pin. 11)</t>
  </si>
  <si>
    <t>[녹화파일 저장 사양 확인]</t>
  </si>
  <si>
    <t>HU_126</t>
  </si>
  <si>
    <t>MEM_008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</si>
  <si>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</si>
  <si>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[오디오 저장사양 확인]</t>
  </si>
  <si>
    <t>BAT_067</t>
  </si>
  <si>
    <t>주차 중 모션 감지</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</si>
  <si>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</si>
  <si>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Motion detection while parking</t>
  </si>
  <si>
    <t>AR Navi(-5)</t>
  </si>
  <si>
    <t>▪ Enter AR Navigation
▪ Change Front/Rear Camera Vertical Angle in CANoe
- BLTN_CAM_FR_VerPos_NvalueSet = 0x1A : Lower Level (-10)
- BLTN_CAM_RR_VerPos_NvalueSet = 0x1A : Upper Level (-10)</t>
  </si>
  <si>
    <t>▪ Continuous recording while parked with KEY OFF
▪ Enters Sleep mode</t>
  </si>
  <si>
    <t>MEM_009</t>
  </si>
  <si>
    <t>[저장공간]  : 최대 저장영상 갯수</t>
  </si>
  <si>
    <t>주차 중 상시 + 주차 중 동작 감지 녹화 사양</t>
  </si>
  <si>
    <t>Continuous recording while parked + Motion detection recording while parked specifications</t>
  </si>
  <si>
    <t>HU_127</t>
  </si>
  <si>
    <t>Performance recording (+5)</t>
  </si>
  <si>
    <t>▪ Change front/rear camera vertical angle in display settings
- BLTN_CAM_FR_VerPos_NvalueSet = 0x0A : Lower Level (10)
- BLTN_CAM_RR_VerPos_NvalueSet = 0x0A : Upper Level (10)
▪ Continuous recording while driving
▪ Enter Built-in Cam mode
▪ Check recording files</t>
  </si>
  <si>
    <t>MEM_0010</t>
  </si>
  <si>
    <t>▪ Front/Rear Vertical Angle Change (5) applied to recording file
▪ Front/Rear Vertical Angle Change (5) applied to real-time screen
- No issues such as video glitches or blackouts</t>
  </si>
  <si>
    <t>[저장공간]  : 포화상태에서 덮어쓰기</t>
  </si>
  <si>
    <t>주차 중 상시 + 주차중 모션 감지 ( 주차 중 동작 감지 녹화 적용 사양) 추가</t>
  </si>
  <si>
    <t>Added Always-on while parked + Motion detection while parked (Motion detection recording applied while parked)</t>
  </si>
  <si>
    <t>HU_128</t>
  </si>
  <si>
    <t>▪ Send NM message to wake up
▪ Check power supplied to the built-in cam (measure current)
: B+(pin. 1), Sub Bat Power(pin. 11)</t>
  </si>
  <si>
    <t>▪ Power supplied to the built-in cam
: Auxiliary battery power, Sub Batt Power (pin. 11) → Vehicle power, B+ (pin. 1)</t>
  </si>
  <si>
    <t>Performance recording (-5)</t>
  </si>
  <si>
    <t>BAT-047</t>
  </si>
  <si>
    <t>[eAGM+P-LBM 사양] 녹화 시작 시 SOC 비교</t>
  </si>
  <si>
    <t>P-LBM SOC 미정의 값(0x00, 0xFF) 수신 조건</t>
  </si>
  <si>
    <t>P-LBM SOC Receive condition for undefined value (0x00, 0xFF)</t>
  </si>
  <si>
    <t>HU_010</t>
  </si>
  <si>
    <t>BAT_004</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</si>
  <si>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</si>
  <si>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</si>
  <si>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[Parking Event Notification Settings] BLTN_CAM_Set_PEV_AppNoti</t>
  </si>
  <si>
    <t>[Current Consumption During Recording]</t>
  </si>
  <si>
    <t>Check default value</t>
  </si>
  <si>
    <t>e-AGM SOC 미정의 값(0x00, 0xFF) 수신 조건</t>
  </si>
  <si>
    <t>Current consumption during recording</t>
  </si>
  <si>
    <t>e-AGM SOC reception condition for undefined value (0x00, 0xFF)</t>
  </si>
  <si>
    <t>▪ BLTN_CAM_AppNoti_PEV_NvalueSet = 0x0:Default</t>
  </si>
  <si>
    <t>▪ Built-in Cam Boot Complete
▪ BLTN_CAM_State = 0x0 (BLTN_CAM Valid)
▪ BLTN_CAM_SD_Card_State = 0x0 (Good)
▪ Associated Controller CAN/Ethernet Communication Enabled
▪ Power: KEY ON
▪ Voltage: 12V
▪ Setting: Continuous Recording While Driving ON
Continuous Recording While Parked ON</t>
  </si>
  <si>
    <t>▪ BLTN_CAM_Set_PEV_AppNoti = Keep previous value</t>
  </si>
  <si>
    <t>▪ Measurement of auxiliary battery output current during continuous recording while driving
※ Measured with auxiliary battery charged to 80% or higher</t>
  </si>
  <si>
    <t>▪ Power bank current consumption 0mA</t>
  </si>
  <si>
    <t>00_1CHK_091,
00_1CHK_092</t>
  </si>
  <si>
    <t>03_HU_015,
03_HU_016</t>
  </si>
  <si>
    <t>eAGM SOC 값 타임아웃 조건</t>
  </si>
  <si>
    <t>eAGM SOC value timeout condition</t>
  </si>
  <si>
    <t>HU_129</t>
  </si>
  <si>
    <t>04_BAT_004</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</si>
  <si>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</si>
  <si>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</si>
  <si>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Event Notification Settings Set Signal: OFF</t>
  </si>
  <si>
    <t>P-LBM SOC 값 타임아웃 조건</t>
  </si>
  <si>
    <t>P-LBM SOC value timeout condition</t>
  </si>
  <si>
    <t>▪ BLTN_CAM_AppNoti_PEV_NvalueSet = 0x1:Off</t>
  </si>
  <si>
    <t>▪ Continuous recording while parked with KEY OFF
▪ Enter Sleep mode
▪ Input of arbitrary CAN signal (Wake up)
▪ Measurement of Built-in Cam B+ input current</t>
  </si>
  <si>
    <t>▪ BLTN_CAM_Set_PEV_AppNoti = 0x1:Off</t>
  </si>
  <si>
    <t>▪ Continuous recording while parked using B+ power</t>
  </si>
  <si>
    <t>P-LBM 인식불가 조건</t>
  </si>
  <si>
    <t>P-LBM unrecognizable conditions</t>
  </si>
  <si>
    <t>Event Notification Settings Set Signal: ON</t>
  </si>
  <si>
    <t>▪ BLTN_CAM_AppNoti_PEV_NvalueSet = 0x2:On</t>
  </si>
  <si>
    <t>▪ BLTN_CAM_Set_PEV_AppNoti = 0x2:On</t>
  </si>
  <si>
    <t>▪ Enter Sleep mode
▪ Measure input power current at Built-in Cam B+ terminal</t>
  </si>
  <si>
    <t>BAT-050</t>
  </si>
  <si>
    <t>▪ B+ Current consumption 2mA or less (using auxiliary battery power)</t>
  </si>
  <si>
    <t>[eAGM+P-LBM 사양] P-LBM 녹화 중 SOC 비교(remote Wake up)</t>
  </si>
  <si>
    <t>P-LBM으로 녹화 중 remote Wake up 후 P-LBM 탈거</t>
  </si>
  <si>
    <t>HU_130</t>
  </si>
  <si>
    <t>Remove P-LBM after remote wake-up while recording with P-LBM</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</si>
  <si>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</si>
  <si>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</si>
  <si>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 BLTN_CAM_AppNoti_PEV_NvalueSet = 0x3:Invalid</t>
  </si>
  <si>
    <t>BAT_005</t>
  </si>
  <si>
    <t>P-LBM으로 녹화 중 eAGM 탈거 후  remote Wake up</t>
  </si>
  <si>
    <t>[Event recording while using power bank]</t>
  </si>
  <si>
    <t>Remote Wake Up after removing eAGM while recording with P-LBM</t>
  </si>
  <si>
    <t>Recording events while using a power bank
- Maintaining power usage of the power bank</t>
  </si>
  <si>
    <t>▪ Built-in Cam Boot Complete
▪ BLTN_CAM_State = 0x0 (BLTN_CAM Valid)
▪ BLTN_CAM_SD_Card_State = 0x0 (Good)
▪ Associated Controller CAN/Ethernet Communication Enabled
▪ Power: KEY ON
▪ Voltage: 12V
▪ Setting: Continuous Recording While Parked ON
Event Notification While Parked Off</t>
  </si>
  <si>
    <t>HU_011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</si>
  <si>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</si>
  <si>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Continuous recording while parked with KEY OFF
▪ Enters Sleep mode
▪ Authorize impact event</t>
  </si>
  <si>
    <t>▪ Maintaining power usage of the power bank</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</si>
  <si>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</si>
  <si>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BAT-051</t>
  </si>
  <si>
    <t>[Built-in Cam WiFi Activation Setting] BLTN_CAM_Set_WiFi_AutoOn</t>
  </si>
  <si>
    <t>[eAGM+P-LBM 사양] eAGM 녹화 중 SOC 비교(remote Wake up)</t>
  </si>
  <si>
    <t>eAGM 전원 사용 중 긴급강제전원차단로직 동작
-&gt; P-LBM 주차 중 상시 녹화 가능 상태</t>
  </si>
  <si>
    <t>▪ BLTN_CAM_WiFi_AutoOn_NvalueSet = 0x0:Default</t>
  </si>
  <si>
    <t>Emergency forced power cut-off logic activated while eAGM power is in use
-&gt; P-LBM continuous recording enabled while parked</t>
  </si>
  <si>
    <t>▪ BLTN_CAM_Set_WiFi_AutoOn = 0x0:Default</t>
  </si>
  <si>
    <t>04_BAT_006</t>
  </si>
  <si>
    <t>00_1CHK_093,
00_1CHK_094</t>
  </si>
  <si>
    <t>03_HU_017,
03_HU_018</t>
  </si>
  <si>
    <t>eAGM 전원 사용 중 긴급강제전원차단로직 동작
-&gt; P-LBM 주차 중 상시 녹화 불가능 상태</t>
  </si>
  <si>
    <t>Emergency forced power cutoff logic activated while eAGM power is in use
-&gt; P-LBM continuous recording disabled while parked</t>
  </si>
  <si>
    <t>HU_131</t>
  </si>
  <si>
    <t>▪ Enter manual switch after ending event recording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</si>
  <si>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</si>
  <si>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</si>
  <si>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긴급강제전원차단로직 동작 중  커넥티드 서비스 로 Network wake up</t>
  </si>
  <si>
    <t>Network wake up via connected service while emergency forced power cut logic is running</t>
  </si>
  <si>
    <t>04_BAT_007</t>
  </si>
  <si>
    <t>Built-in Cam WiFi Activation Settings Set Signal: OFF</t>
  </si>
  <si>
    <t>▪ BLTN_CAM_WiFi_AutoOn_NvalueSet = 0x1:Off</t>
  </si>
  <si>
    <t>▪ BLTN_CAM_Set_WiFi_AutoOn = 0x1:Off</t>
  </si>
  <si>
    <t>표준기능 리스트에 대한 설명을 기능 이름 메모로 삽입함</t>
  </si>
  <si>
    <t>Inserted descriptions for the standard function list as function name memos</t>
  </si>
  <si>
    <t>[BLTN_CAM-기능-011] 모바일App 연동기능 WiFI 연결</t>
  </si>
  <si>
    <t>Built-in Cam WiFi Activation Settings Set Signal: ON</t>
  </si>
  <si>
    <t>▪ BLTN_CAM_WiFi_AutoOn_NvalueSet = 0x2:On</t>
  </si>
  <si>
    <t>▪ BLTN_CAM_Set_WiFi_AutoOn = 0x2:On</t>
  </si>
  <si>
    <t>송부용 만들기 수정, 표지 탭 2.0, 2.5 세대 통합</t>
  </si>
  <si>
    <t>HU_132</t>
  </si>
  <si>
    <t>Create/Edit for Sending, Cover Tab 2.0, 2.5 Generation Integration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</si>
  <si>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</si>
  <si>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</si>
  <si>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APP_001</t>
  </si>
  <si>
    <t>[WiFi Initial Settings - Supported Vehicle Models]
(ccNC/ccIC Specifications) - (Domestic/Japan/Europe/Middle East)</t>
  </si>
  <si>
    <t>Wi-Fi settings initial state</t>
  </si>
  <si>
    <t>▪ BLTN_CAM_WiFi_AutoOn_NvalueSet = 0x3:Invalid</t>
  </si>
  <si>
    <t>▪ BLTN_CAM_Set_WiFi_AutoOn = Keep previous value</t>
  </si>
  <si>
    <t>▪ ICU_PowerAutoCutModSta = factory mode → customer mode</t>
  </si>
  <si>
    <t>▪ Wifi settings - Off
    BLTN_CAM_Set_WiFi_AutoOn = 0x1 (off)
    BLTN_CAM_WiFi_State = 0x3: Off - Password is not Set</t>
  </si>
  <si>
    <t>DIA_014</t>
  </si>
  <si>
    <t>BAT_006</t>
  </si>
  <si>
    <t>[전원 Reset 후 고장기록 유지]</t>
  </si>
  <si>
    <t>보조배터리 연결 오류(B16EC-00) 고장 진단 추가</t>
  </si>
  <si>
    <t>Added troubleshooting for auxiliary battery connection error (B16EC-00).</t>
  </si>
  <si>
    <t>[Removing/Reinserting Battery During Recording]</t>
  </si>
  <si>
    <t>Alive status Built-in Cam B+ Power Input Cut Off</t>
  </si>
  <si>
    <t>HU_012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</si>
  <si>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</si>
  <si>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Continuous recording while parked with the key turned off</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</si>
  <si>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</si>
  <si>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▪BLTN_CAM_RecSta_OWP: 0x1(Recoreding)</t>
  </si>
  <si>
    <t>BLTN_CAM_Wifi_Pwd_Chg_State
※ Connection specification: Signal not in use</t>
  </si>
  <si>
    <t>DIA_015</t>
  </si>
  <si>
    <t>[Clear DTC Information]</t>
  </si>
  <si>
    <t>▪ Check BLTN_CAM_Wifi_Pwd_Chg_State initial signal</t>
  </si>
  <si>
    <t>▪ BLTN_CAM_Wifi_Pwd_Chg_State: 0x0 (Default)</t>
  </si>
  <si>
    <t>04_BAT_008</t>
  </si>
  <si>
    <t>DIA_016</t>
  </si>
  <si>
    <t>[Clear DTC Information] : IGN RESET 30회</t>
  </si>
  <si>
    <t>▪ Confirm that continuous recording stops while parked after disconnecting the Built-in Cam B+ power input</t>
  </si>
  <si>
    <t>▪ Enter Built-in Cam Mode
▪ Enter Phone Connection
▪ Turn on Wi-Fi
▪ Set Password</t>
  </si>
  <si>
    <t>▪BLTN_CAM_RecSta_OWP: 0x0(Off)</t>
  </si>
  <si>
    <t>▪ BLTN_CAM_Wifi_Pwd_Chg_State : 0x1(the password is changed)</t>
  </si>
  <si>
    <t>APP_021</t>
  </si>
  <si>
    <t>DIA_036</t>
  </si>
  <si>
    <t>[고장진단] 보조배터리 연결 오류</t>
  </si>
  <si>
    <t>If Wi-Fi password is not set, check that Wi-Fi settings are OFF.</t>
  </si>
  <si>
    <t>▪ Enter Built-in Cam Mode
▪ Enter Mobile Phone Connection
▪ Turn Wi-Fi ON
▪ If the password is incorrect and cannot be changed</t>
  </si>
  <si>
    <t>▪ 0x2 : Failed, wrong password, cannot change password
※ This signal cannot be actually verified.
(If an input mismatch occurs one more time, CCNC will handle it internally and not transmit.)</t>
  </si>
  <si>
    <t>▪ Wi-Fi Connection Page - WiFi Settings ON
: BLTN_CAM_WiFi_AutoOn_NvalueSet = 0x2 (On)</t>
  </si>
  <si>
    <t>▪ Display Wi-Fi password setting popup</t>
  </si>
  <si>
    <t>▪ Camera Indicator (Flash Cycle/Duty Ratio/Hold Time)
- OFF/-/Hold</t>
  </si>
  <si>
    <t>고전압 배터리 보충전 기능 적용 - 1회성 설정 / 상시 설정 구분</t>
  </si>
  <si>
    <t>High-voltage battery recharge function applied - Distinction between one-time setting / continuous setting</t>
  </si>
  <si>
    <t>▪ Check for Invalid Values</t>
  </si>
  <si>
    <t>▪ 0x3: Invalid</t>
  </si>
  <si>
    <t>▪ Wi-Fi password setting popup - No</t>
  </si>
  <si>
    <t>▪ Wifi settings - Off
 ▪ BLTN_CAM_WiFi_State = 0x3: Off - Password is not Set</t>
  </si>
  <si>
    <t>▪ Event Switch Indicator (Blinking Cycle/Duty Ratio/Hold Time)
- OFF/-/Hold</t>
  </si>
  <si>
    <t>HU_013</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</si>
  <si>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</si>
  <si>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PER_005</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</si>
  <si>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</si>
  <si>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signal output status by message]
: HU_BLTN_CAM_E_00</t>
  </si>
  <si>
    <t>[IGNITION 전원 입력]</t>
  </si>
  <si>
    <t>Check if BLTN_CAM_PrkTime_NvalueSet is working</t>
  </si>
  <si>
    <t>IGN OFF 인식전압 확인(4V), IGN ON 인식 전압 확인(6V) 사양 삭제</t>
  </si>
  <si>
    <t>APP_002</t>
  </si>
  <si>
    <t>Delete IGN OFF recognition voltage check (4V), IGN ON recognition voltage check (6V) specifications</t>
  </si>
  <si>
    <t>▪ Enter Built-in Cam Mode
▪ Built-in Cam Settings
▪ Change the continuous recording time setting while parked in order
- BLTN_CAM_PrkTime_NvalueSet = 20H
- BLTN_CAM_PrkTime_NvalueSet = 10H
- BLTN_CAM_PrkTime_NvalueSet = 2H</t>
  </si>
  <si>
    <t>▪ Verify changes to time settings in order
- BLTN_CAM_Prk_Oprable_Time = 20H
- BLTN_CAM_Prk_Oprable_Time = 10H
- BLTN_CAM_Prk_Oprable_Time = 2H</t>
  </si>
  <si>
    <t>BAT_068</t>
  </si>
  <si>
    <t>[WiFi Initial Settings - Supported Vehicles]
(ccNC/ccIC Specifications) - (Domestic/Japan/Europe/Middle East)</t>
  </si>
  <si>
    <t>Check Wi-Fi connection operation</t>
  </si>
  <si>
    <t>00_1CHK_095</t>
  </si>
  <si>
    <t>03_HU_019</t>
  </si>
  <si>
    <t>▪ ICU_PowerAutoCutModSta = factory mode → customer mode
▪ Wi-Fi Connection Page - WiFi Settings ON</t>
  </si>
  <si>
    <t>Remove auxiliary battery in Alive state</t>
  </si>
  <si>
    <t>▪ Wi-Fi password setting popup displayed
▪ BLTN_CAM_WiFi_State = 0x3: Off - Password is not Set</t>
  </si>
  <si>
    <t>BLTN_CAM_Prk_EV_Cnt = 0xFD, 0xFE, 0xFF → 0x00 사양 변경</t>
  </si>
  <si>
    <t>BLTN_CAM_Prk_EV_Cnt = 0xFD, 0xFE, 0xFF → 0x00 specification change</t>
  </si>
  <si>
    <t>HU_133</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</si>
  <si>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</si>
  <si>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</si>
  <si>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if BLTN_CAM_EV_BfrTime_NvalueSet is working</t>
  </si>
  <si>
    <t>04_BAT_009</t>
  </si>
  <si>
    <t>PER_001</t>
  </si>
  <si>
    <t>주행 중 상시 녹화 중 소비전력 기대값 수정(10W이하), 모션감지 녹화 관련 소비 전력 측정 추가</t>
  </si>
  <si>
    <t>▪ Wi-Fi Password Settings Popup - Yes
▪ Wi-Fi Password Settings</t>
  </si>
  <si>
    <t>Modified expected power consumption during continuous recording while driving (10W or less), added power consumption measurement for motion detection recording</t>
  </si>
  <si>
    <t>▪ BLTN_CAM_Wifi_Pwd_Chg_State = 0x1</t>
  </si>
  <si>
    <t>▪ Enter Built-in Cam Mode
▪ Built-in Cam Settings
▪ Change Recording Time Settings in order
- BLTN_CAM_EV_BfrTime_NvalueSet = 10s
- BLTN_CAM_EV_BfrTime_NvalueSet = 15s
- BLTN_CAM_EV_BfrTime_NvalueSet = 20s</t>
  </si>
  <si>
    <t>Edit, Add</t>
  </si>
  <si>
    <t>▪ Verify changes to time settings in order
- BLTN_CAM_Set_EV_BfrTime = 0x0
- BLTN_CAM_Set_EV_BfrTime = 0x5
- BLTN_CAM_Set_EV_BfrTime = 0xA</t>
  </si>
  <si>
    <t>▪ Remove auxiliary battery</t>
  </si>
  <si>
    <t>▪ Maintain continuous recording while parked
▪BLTN_CAM_RecSta_OWP : 0x1(Recoreding)</t>
  </si>
  <si>
    <t>00_1CHK_096</t>
  </si>
  <si>
    <t>CCS_011</t>
  </si>
  <si>
    <t>03_HU_020</t>
  </si>
  <si>
    <t>[영상 저장 사양 확인] : CCS 파일 사양</t>
  </si>
  <si>
    <t>24.1월 정업 반영 내용 수정</t>
  </si>
  <si>
    <t>▪ BLTN_CAM_WiFi_State = 0x1 (WiFi On, Ready to connect)</t>
  </si>
  <si>
    <t>Revision of January 24 Business Reflection</t>
  </si>
  <si>
    <t>HU_134</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</si>
  <si>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</si>
  <si>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</si>
  <si>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 Enter Sleep state</t>
  </si>
  <si>
    <t>Check if BLTN_CAM_EV_AftTime_NvalueSet is working</t>
  </si>
  <si>
    <t>▪ Stop continuous recording while parked</t>
  </si>
  <si>
    <t>▪ Enter Built-in Cam Mode
▪ Built-in Cam Settings
▪ Change Recording Time Settings in order
- BLTN_CAM_EV_AftTime_NvalueSet = 10s
- BLTN_CAM_EV_AftTime_NvalueSet = 15s
- BLTN_CAM_EV_AftTime_NvalueSet = 20s</t>
  </si>
  <si>
    <t>▪ Verify changes to time settings in order
- BLTN_CAM_Set_EV_AftTime = 0x0
- BLTN_CAM_Set_EV_AftTime = 0x5
- BLTN_CAM_Set_EV_AftTime = 0xA</t>
  </si>
  <si>
    <t>▪ Mobile phone connection</t>
  </si>
  <si>
    <t>▪ BLTN_CAM_WiFi_State = 0x2 (WiFi On, Connected)</t>
  </si>
  <si>
    <t>테스트테이스 수정 및 추가</t>
  </si>
  <si>
    <t>Test Test Modification and Addition</t>
  </si>
  <si>
    <t>CAPL 코드에 맞게 TC 수정
누락내용 추가</t>
  </si>
  <si>
    <t>HU_135</t>
  </si>
  <si>
    <t>Modify TC to match CAPL code
Add missing content</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</si>
  <si>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</si>
  <si>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</si>
  <si>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 Wi-Fi Connection Page - WiFi Settings OFF
: BLTN_CAM_WiFi_AutoOn_NvalueSet = 0x1 (Off)</t>
  </si>
  <si>
    <t>▪ BLTN_CAM_WiFi_State = 0x0: Off</t>
  </si>
  <si>
    <t>Check if BLTN_CAM_TML_Int_NvalueSet is working</t>
  </si>
  <si>
    <t>▪ Enter Built-in Cam Mode
▪ Built-in Cam Settings
▪ Change Recording Time Settings in order
- BLTN_CAM_TML_Int_NvalueSet = 0x1
- BLTN_CAM_TML_Int_NvalueSet = 0x2
- BLTN_CAM_TML_Int_NvalueSet = 0x5</t>
  </si>
  <si>
    <t>▪ Verify changes to time settings in order
- BLTN_CAM_Set_Drv_TML_Int = 0x1
- BLTN_CAM_Set_Drv_TML_Int = 0x2
- BLTN_CAM_Set_Drv_TML_Int = 0x5</t>
  </si>
  <si>
    <t>BAT_054</t>
  </si>
  <si>
    <t>[eAGM+P-LBM 사양] 녹화 설정</t>
  </si>
  <si>
    <t>00_1CHK_097</t>
  </si>
  <si>
    <t>03_HU_021</t>
  </si>
  <si>
    <t>APP_022</t>
  </si>
  <si>
    <t>HU_136</t>
  </si>
  <si>
    <t>[WiFi Initial Settings - Unsupported Vehicle Models]
(ccNC/ccIC Specifications) - (North America/Russia)</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</si>
  <si>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</si>
  <si>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Wi-Fi initial settings - Unsupported vehicle models</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</si>
  <si>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</si>
  <si>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if BLTN_CAM_Sen_DEV_NvalueSet is working</t>
  </si>
  <si>
    <t>▪ Enter Built-in Cam Mode
▪ Built-in Cam Settings
▪ Change Recording Settings in order
- BLTN_CAM_Sen_DEV_NvalueSet : 0x1
- BLTN_CAM_Sen_DEV_NvalueSet : 0x3
- BLTN_CAM_Sen_DEV_NvalueSet : 0x5</t>
  </si>
  <si>
    <t>▪ BLTN_CAM_Set_WiFi_AutoOn = 0x0 (Default)
 ▪ BLTN_CAM_WiFi_State = 0x0: Off</t>
  </si>
  <si>
    <t>BAT_069</t>
  </si>
  <si>
    <t>▪ Verify changes to settings in order
- BLTN_CAM_SenSet_DEV = 0x1
- BLTN_CAM_SenSet_DEV = 0x3
- BLTN_CAM_SenSet_DEV = 0x5</t>
  </si>
  <si>
    <t>FIL_001</t>
  </si>
  <si>
    <t>[녹화영상 보관함 확인] : 보관함 및 영상리스트</t>
  </si>
  <si>
    <t>00_1CHK_098</t>
  </si>
  <si>
    <t>주차 중 동작 감지 녹화 항목 추가</t>
  </si>
  <si>
    <t>03_HU_022</t>
  </si>
  <si>
    <t>Cut off power input to Built-in Cam B+ after Sleep</t>
  </si>
  <si>
    <t>Added motion detection recording item while parked</t>
  </si>
  <si>
    <t>HU_137</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</si>
  <si>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</si>
  <si>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 Check power bank switch</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</si>
  <si>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</si>
  <si>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if BLTN_CAM_Sen_PEV_NvalueSet is working</t>
  </si>
  <si>
    <t>▪BLTN_CAM_WiFi_AutoOn_NvalueSet = 0x2 (On)</t>
  </si>
  <si>
    <t>▪ Enter Built-in Cam Mode
▪ Built-in Cam Settings
▪ Change Recording Settings in order
- BLTN_CAM_Sen_PEV_NvalueSet : 0x1
- BLTN_CAM_Sen_PEV_NvalueSet : 0x3
- BLTN_CAM_Sen_PEV_NvalueSet : 0x5</t>
  </si>
  <si>
    <t>▪ Verify changes to settings in order
- BLTN_CAM_SenSet_PEV = 0x1
- BLTN_CAM_SenSet_PEV = 0x3
- BLTN_CAM_SenSet_PEV = 0x5</t>
  </si>
  <si>
    <t>04_BAT_010</t>
  </si>
  <si>
    <t>FIL_002</t>
  </si>
  <si>
    <t>[녹화파일 화질 확인]</t>
  </si>
  <si>
    <t>00_1CHK_099</t>
  </si>
  <si>
    <t>03_HU_023</t>
  </si>
  <si>
    <t>HU_041</t>
  </si>
  <si>
    <t>▪ Block Built-in Cam B+ Power Input</t>
  </si>
  <si>
    <t>▪ Power bank power maintenance</t>
  </si>
  <si>
    <t>APP_023</t>
  </si>
  <si>
    <t>[Check Signal Output Status by Message]
: BLTN_CAM_FD_STAT_01_200ms
BLTN_CAM_FD_HU_01_200ms</t>
  </si>
  <si>
    <t>Check BLTN_CAM_FD_STAT_01_200ms output status</t>
  </si>
  <si>
    <t>[WiFi Initial Setup - Supported Vehicle Models]
(CS/CW Spec) - (Domestic/Japan/Europe/Middle East)</t>
  </si>
  <si>
    <t>▪ Enter Built-in Cam Mode
▪ Built-in Cam Settings
▪ Check Performance Recording Output
- BLTN_CAM_BPR_Spprt_Info</t>
  </si>
  <si>
    <t>FIL_010</t>
  </si>
  <si>
    <t>▪ Signal output depends on whether the specification is applied
Specification with performance applied: BLTN_CAM_BPR_Spprt_Info : 0x1 (Support)
Specification with performance not applied: BLTN_CAM_BPR_Spprt_Info : 0x0 (None)</t>
  </si>
  <si>
    <t>[녹화파일 FPS 확인] : 주차 중 동작 감지 녹화</t>
  </si>
  <si>
    <t>▪ BLTN_CAM_Set_WiFi_AutoOn = 0x1 (OFF)
 ▪ BLTN_CAM_WiFi_State = 0x0: Off</t>
  </si>
  <si>
    <t>03_HU_024,
03_HU_025</t>
  </si>
  <si>
    <t>HU_138</t>
  </si>
  <si>
    <t>Check BLTN_CAM_FD_HU_01_200ms output status</t>
  </si>
  <si>
    <t>▪ Check if the corresponding signal is output
- BLTN_CAM_HU_UI_Mode</t>
  </si>
  <si>
    <t>BAS_003</t>
  </si>
  <si>
    <t>▪ The following signal is output during Performance Recorder integration and recording
BLTN_CAM_HU_UI_Mode - 0x0 (HU UI Mode)</t>
  </si>
  <si>
    <t>▪ BLTN_CAM_Set_WiFi_AutoOn = 0x2 (ON)
 ▪ BLTN_CAM_WiFi_State = 0x1: (ON, Ready to Connect Mobile Phone)</t>
  </si>
  <si>
    <t>[엔지니어 모드] 빌트인캠 정보</t>
  </si>
  <si>
    <t>고장코드 현재/과거, 보조배터리 정보 확인 삭제</t>
  </si>
  <si>
    <t>Check and delete current/past fault codes and auxiliary battery information</t>
  </si>
  <si>
    <t>▪ Event Switch Indicator (Blinking Cycle/Duty Ratio/Hold Time)
- ON/100%/Hold</t>
  </si>
  <si>
    <t>HU_139</t>
  </si>
  <si>
    <t>DIA_007</t>
  </si>
  <si>
    <t>[고장진단] External Memory Jack ASSY Error (B16E900)</t>
  </si>
  <si>
    <t>SD 카드 잭 소켓 고장 판단 시간, 고장 모드 해제 시간 수정</t>
  </si>
  <si>
    <t>Modification of SD card jack socket failure detection time and failure mode release time</t>
  </si>
  <si>
    <t>▪ Check if the corresponding signal is output
- BLTN_CAM_Ind_Req</t>
  </si>
  <si>
    <t>▪ After turning the KEY ON, enter Built-in Cam mode to check the saved continuous recording footage while parked.</t>
  </si>
  <si>
    <t>▪ The following signal is output during performance recording
BLTN_CAM_Ind_Req - 0x8 (Built-in CAM Performance Recording)</t>
  </si>
  <si>
    <t>▪ No black thumbnails in the video list
▪ No broken videos, green screens, or black screens</t>
  </si>
  <si>
    <t>HU_008</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</si>
  <si>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</si>
  <si>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DIA_034</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</si>
  <si>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</si>
  <si>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[Motion Detection Recording Settings While Parked]
: HU_BLTN_CAM_01_00ms</t>
  </si>
  <si>
    <t>ED90 테스트 케이스 추가</t>
  </si>
  <si>
    <t>BAT_070</t>
  </si>
  <si>
    <t>Check if BLTN_CAM_PMD_NvalueSet is working</t>
  </si>
  <si>
    <t>Add ED90 test cases</t>
  </si>
  <si>
    <t>▪ Enter Built-in Cam Mode
▪ Built-in Cam Settings
▪ Change Motion Detection Recording Settings While Parked
- BLTN_CAM_PMD_NvalueSet = 0x2(on)</t>
  </si>
  <si>
    <t>▪ Motion detection recording during parking will be enabled
- BLTN_CAM_SET_PMD = 0x2</t>
  </si>
  <si>
    <t>Remove auxiliary battery after sleep</t>
  </si>
  <si>
    <t>APP_024</t>
  </si>
  <si>
    <t>03_HU_026</t>
  </si>
  <si>
    <t>[WiFi Initial Settings - Unsupported Models]
(CS/CW Spec) - (North America/Russia)</t>
  </si>
  <si>
    <t>주차 중 상시 녹화 미지원(RUS 향)</t>
  </si>
  <si>
    <t>Check for Wi-Fi settings not working</t>
  </si>
  <si>
    <t>BLTN_CAM_Prk_EV_Cnt /BLTN_CAM_PEV_Count 시그널 값 동시 확인
자동화 반영 완료</t>
  </si>
  <si>
    <t>Simultaneous check of BLTN_CAM_Prk_EV_Cnt /BLTN_CAM_PEV_Count signal values
Automation applied</t>
  </si>
  <si>
    <t>[Check Signal Output Status by Message]
: BMS_FD_01_00ms</t>
  </si>
  <si>
    <t>xEV_12VBatAlarmReq_HS</t>
  </si>
  <si>
    <t>▪ BLTN_CAM_Set_WiFi_AutoOn = 0x0 (Default)
 ▪ BLTN_CAM_WiFi_State = 0x3 (Invalid)</t>
  </si>
  <si>
    <t>04_BAT_011</t>
  </si>
  <si>
    <t>(LFP)
▪ Check if the corresponding signal is active
- Apply xEV_12VBatAlarmReq_HS = 0x1 (3rd Cut Off)</t>
  </si>
  <si>
    <t>▪ Checking operation
BMS-PDC/ICU 3rd trip, alarm request for 12V lithium battery</t>
  </si>
  <si>
    <t>03_HU_027</t>
  </si>
  <si>
    <t>HU_140</t>
  </si>
  <si>
    <t>xEV_AuxBattChrgReq_HS</t>
  </si>
  <si>
    <t>▪ Use the built-in cam B+ terminal immediately after removal.
▪ Turn off the built-in cam after approximately 10 seconds.
※ There are no fixed specifications; this is based on DN8 operation.</t>
  </si>
  <si>
    <t>INF_002</t>
  </si>
  <si>
    <t>(LFP)
▪ Check if the corresponding signal is active
- xEV_AuxBattChrgReq_HS = 0x1</t>
  </si>
  <si>
    <t>[녹화 종류 별 mp4 OSD 표기 여부 확인]</t>
  </si>
  <si>
    <t>▪ Checking operation
(12V Lithium Battery) Aux. Battery Charge Request Flag (HS-CAN)</t>
  </si>
  <si>
    <t>HU_014</t>
  </si>
  <si>
    <t>APP_020</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</si>
  <si>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</si>
  <si>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</si>
  <si>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BAT_071</t>
  </si>
  <si>
    <t>INF_003</t>
  </si>
  <si>
    <t>[Built-in Cam S/W Version Signal]</t>
  </si>
  <si>
    <t>[녹화파일 용량확인] 썸네일</t>
  </si>
  <si>
    <t>Check if the built-in cam S/W version and version information signals match.</t>
  </si>
  <si>
    <t>[Streaming Feature Settings - Unsupported Vehicle Models]</t>
  </si>
  <si>
    <t>Built-in Cam Streaming Feature - Check for Settings Not Working</t>
  </si>
  <si>
    <t>Comparison of Built-in Cam S/W Version and the Signal Below (Example Below)
BLTN_CAM_SWVerMajor1 : 0x41 (HEX) → ASCII CODE : "A"
BLTN_CAM _SWVerMinor1 : 00 (DEC)
BLTN_CAM _SWVerMinor2 : 20 (DEC)
BLTN_CAM _SWVerMinor3 : 20 (DEC)
→ A.00.20.20</t>
  </si>
  <si>
    <t>▪ Match built-in cam S/W version and version information signal</t>
  </si>
  <si>
    <t>When an impact occurs during continuous recording while parked, immediately disconnect the auxiliary battery for 3 seconds and then reconnect it.</t>
  </si>
  <si>
    <t>▪ Built-in Cam Boot Complete
▪ BLTN_CAM_State = 0x0 (BLTN_CAM Valid)
▪ BLTN_CAM_SD_Card_State = 0x0 (Good)
▪ Associated Controller CAN/Ethernet Communication Enabled
▪ Power: KEY ON
▪ Voltage: 12V
▪ Setting: Continuous Recording While Parked ON
Event Recording While Parked ON</t>
  </si>
  <si>
    <t>▪ BLTN_CAM_RecSet_STRM = 0x0: Default</t>
  </si>
  <si>
    <t>03_HU_109</t>
  </si>
  <si>
    <t>INF_017</t>
  </si>
  <si>
    <t>[주행정보 OSD기록 정합성 확인] : 주차 중 동작 감지 저장</t>
  </si>
  <si>
    <t>HU_015</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</si>
  <si>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</si>
  <si>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t>04_BAT_012</t>
  </si>
  <si>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</si>
  <si>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[SD Card Slot Unit]
: Indicator Output</t>
  </si>
  <si>
    <t>▪ Continuous recording while driving
▪ Check SD card jack unit indicator output</t>
  </si>
  <si>
    <t>▪ Micro SD INDICATOR = ON
 -Duty: 100%</t>
  </si>
  <si>
    <t>▪ BLTN_CAM_Rec_STRM_NvalueSet = 0X2: ON</t>
  </si>
  <si>
    <t>INF_018</t>
  </si>
  <si>
    <t>[주행정보 OSD기록 정합성 확인] : 주차 이벤트 (주차 중 동작 감지 저장)</t>
  </si>
  <si>
    <t>▪ Authorize impact events and simultaneously disconnect/unplug the auxiliary battery for 3 seconds when recording the parked impact event begins.</t>
  </si>
  <si>
    <t>▪ Maintain recording of impact events while parked</t>
  </si>
  <si>
    <t>HU_016</t>
  </si>
  <si>
    <r>
      <rPr>
        <sz val="11"/>
        <color rgb="FF000000"/>
        <rFont val="Segoe UI Symbol"/>
        <family val="2"/>
      </rPr>
      <t>▪</t>
    </r>
    <r>
      <rPr>
        <sz val="11"/>
        <color rgb="FF000000"/>
        <rFont val="Calibri"/>
        <family val="2"/>
      </rPr>
      <t xml:space="preserve">Requirement-based test
</t>
    </r>
    <r>
      <rPr>
        <sz val="11"/>
        <color rgb="FF000000"/>
        <rFont val="Segoe UI Symbol"/>
        <family val="2"/>
      </rPr>
      <t>▪</t>
    </r>
    <r>
      <rPr>
        <sz val="11"/>
        <color rgb="FF000000"/>
        <rFont val="Calibri"/>
        <family val="2"/>
      </rPr>
      <t>Test of interaction/ communication</t>
    </r>
  </si>
  <si>
    <r>
      <rPr>
        <sz val="11"/>
        <color rgb="FF000000"/>
        <rFont val="Segoe UI Symbol"/>
        <family val="2"/>
      </rPr>
      <t>▪</t>
    </r>
    <r>
      <rPr>
        <sz val="11"/>
        <color rgb="FF000000"/>
        <rFont val="Calibri"/>
        <family val="2"/>
      </rPr>
      <t xml:space="preserve">Requirements Analysis
</t>
    </r>
    <r>
      <rPr>
        <sz val="11"/>
        <color rgb="FF000000"/>
        <rFont val="Segoe UI Symbol"/>
        <family val="2"/>
      </rPr>
      <t>▪</t>
    </r>
    <r>
      <rPr>
        <sz val="11"/>
        <color rgb="FF000000"/>
        <rFont val="Calibri"/>
        <family val="2"/>
      </rPr>
      <t>Interface Analysis</t>
    </r>
  </si>
  <si>
    <t>[Check SD card recognition at boot time]</t>
  </si>
  <si>
    <t>Check if SD card is recognized when the built-in cam boots up</t>
  </si>
  <si>
    <t>APP_025</t>
  </si>
  <si>
    <t>▪ Keep CCNC ON
▪ Reset Built-in Cam B+</t>
  </si>
  <si>
    <t>▪ SD card must be recognized (no SD card error DTCs generated)</t>
  </si>
  <si>
    <t>BAT_031</t>
  </si>
  <si>
    <t>[Streaming Feature Settings - Supported Vehicle Models]</t>
  </si>
  <si>
    <t>[LIN] BMS_INFO_03(ID:0x14): BLTN_CAM_END_REQUEST</t>
  </si>
  <si>
    <t>Built-in Cam Streaming Feature - Check Settings Operation</t>
  </si>
  <si>
    <t>[진단] 22 A2 20(Read OEM Sub Battery State Read) 응답값에 BLTN_CAM_END_REQUEST 값 없음</t>
  </si>
  <si>
    <t>[Diagnosis] BLTN_CAM_END_REQUEST value missing in 22 A2 20 (Read OEM Sub Battery State Read) response</t>
  </si>
  <si>
    <t>▪ BLTN_CAM_RecSet_STRM = 0x1: OFF</t>
  </si>
  <si>
    <t>HU_017</t>
  </si>
  <si>
    <r>
      <rPr>
        <sz val="11"/>
        <color theme="1"/>
        <rFont val="Segoe UI Symbol"/>
        <family val="2"/>
      </rPr>
      <t>▪</t>
    </r>
    <r>
      <rPr>
        <sz val="11"/>
        <color theme="1"/>
        <rFont val="맑은 고딕"/>
        <family val="3"/>
        <charset val="129"/>
      </rPr>
      <t xml:space="preserve"> Requirement-based test</t>
    </r>
  </si>
  <si>
    <t>[BLTN_CAM Initialization Time]</t>
  </si>
  <si>
    <t>Check the initial recording time after booting</t>
  </si>
  <si>
    <t>▪ Enter Built-in Cam Mode
▪ Built-in Cam Settings
▪ [SD Memory] - Initialize SD Memory
▪ Turn On Continuous Recording While Driving / Event Recording While Driving
▪ Turn Off B+
▪ Point the stopwatch at the front camera and turn B+ and KEY ON simultaneously upon starting
▪ Check the stopwatch time recorded in the first frame of the Continuous Recording While Driving file</t>
  </si>
  <si>
    <t>▪ Check the stopwatch time recorded on the first frame of the continuous recording file while driving
▪ Recording start time 6s ±10%</t>
  </si>
  <si>
    <t>[보조배터리 인식]: GUI 확인</t>
  </si>
  <si>
    <t>과거차문제
PASTI-324
빌트인 캠 모드 진입 불가 및 블랙화면 (빌트인 캠 내부고장코드 표출)</t>
  </si>
  <si>
    <t>▪ BLTN_CAM_RecSet_STRM = 0x2: ON</t>
  </si>
  <si>
    <t>HU_141</t>
  </si>
  <si>
    <r>
      <rPr>
        <sz val="11"/>
        <color theme="1"/>
        <rFont val="Segoe UI Symbol"/>
        <family val="2"/>
      </rPr>
      <t>▪</t>
    </r>
    <r>
      <rPr>
        <sz val="11"/>
        <color theme="1"/>
        <rFont val="맑은 고딕"/>
        <family val="3"/>
        <charset val="129"/>
      </rPr>
      <t xml:space="preserve"> Requirement-based test</t>
    </r>
  </si>
  <si>
    <t>[주차 중 이벤트 녹화]: 문닫음 충격 필터링 기능(SBCM)</t>
  </si>
  <si>
    <t>Waiting for UI transition</t>
  </si>
  <si>
    <t>Trunk_TrnkTlgtSwSta_SBCM 신호 존재 하지 않음으로 TC 삭제</t>
  </si>
  <si>
    <t>▪ Touch the Built-in Cam Mode entry icon
▪ Check the time taken to enter Built-in Cam Mode</t>
  </si>
  <si>
    <t>Delete TC as Trunk_TrnkTlgtSwSta_SBCM signal does not exist</t>
  </si>
  <si>
    <t>▪ Within 7,000ms (Boot time 5 seconds + LVDS video output switching time 2 seconds)
: Approximately 1 second can be expected as CCNC generates the GUI.</t>
  </si>
  <si>
    <t>▪ After turning the KEY ON, enter Built-in Cam mode to check the saved parked event recording video.</t>
  </si>
  <si>
    <t>▪ BLTN_CAM_Rec_STRM_NvalueSet = 0X1 : OFF</t>
  </si>
  <si>
    <t>HU_018</t>
  </si>
  <si>
    <t>APP_003</t>
  </si>
  <si>
    <r>
      <rPr>
        <sz val="11"/>
        <color theme="1"/>
        <rFont val="Segoe UI Symbol"/>
        <family val="2"/>
      </rPr>
      <t>▪</t>
    </r>
    <r>
      <rPr>
        <sz val="11"/>
        <color theme="1"/>
        <rFont val="맑은 고딕"/>
        <family val="3"/>
        <charset val="129"/>
      </rPr>
      <t xml:space="preserve"> Requirement-based test</t>
    </r>
  </si>
  <si>
    <t>▪Requirement-based test
▪Test of interaction/communication</t>
  </si>
  <si>
    <t>BAT_007</t>
  </si>
  <si>
    <t>[카메라 각도 설정] 녹화파일 적용여부 확인</t>
  </si>
  <si>
    <t>▪Requirements Analysis
▪Interface Analysis</t>
  </si>
  <si>
    <t>[Connect to Mobile Phone] (1) : Check SID</t>
  </si>
  <si>
    <t>Repeatedly check WiFi module recognition status after B+ reset</t>
  </si>
  <si>
    <t>[Charge] BMS_OPERATION_CONTROL</t>
  </si>
  <si>
    <t>▪ B+ Reset
▪ Check SID on Settings - WiFi Connection page (repeat verification 10 times)</t>
  </si>
  <si>
    <t>▪ SID displayed
ex) [CN7]80-F3-D8-90-13-32</t>
  </si>
  <si>
    <t>Reboot while in Built-in Cam mode</t>
  </si>
  <si>
    <t>▪ SMK_TrmnlCtrlGrpStaBDC) signal = Running(0x4) or
▪ SMK_TrmnlCtrlGrpStaBDCEV) signal = Ready(0x3) (from ME)</t>
  </si>
  <si>
    <t>▪ [LIN] BMS_OPERATION_CONTROL
- Send BAT_Charge_Control = 0x1 (Start charging) once</t>
  </si>
  <si>
    <t>▪ Enter Built-in Cam Mode
▪ Built-in Cam Settings
▪ Continuous Recording ON while driving, Continuous Recording OFF while parked
▪ KEY OFF, Enter Sleep
▪ Wait 5 seconds
▪ KEY ON</t>
  </si>
  <si>
    <t>▪ Recording start time: After KEY ON (Check recording file)
- Ethernet Type: Within 6,000 ms ± 10%</t>
  </si>
  <si>
    <t>DIA_024</t>
  </si>
  <si>
    <t>SID 22 [$D001] Get Information</t>
  </si>
  <si>
    <t>0x01 (STANDARD VER /GSML 1) -&gt; 0x11(Protocol type Short/GMSL1)</t>
  </si>
  <si>
    <t>00_1CHK_240</t>
  </si>
  <si>
    <t>03_HU_029</t>
  </si>
  <si>
    <t>04_BAT_013</t>
  </si>
  <si>
    <t>APP_026</t>
  </si>
  <si>
    <t>▪ BLTN_CAM_RecSta_OWD = 0x1</t>
  </si>
  <si>
    <t>Repeatedly check the WiFi module recognition status after resetting the key.</t>
  </si>
  <si>
    <t>BAT_072</t>
  </si>
  <si>
    <t>▪ KEY OFF, ON
▪ Check SID on Settings - WiFi Connection page (repeat verification 10 times)</t>
  </si>
  <si>
    <t>MEM_018</t>
  </si>
  <si>
    <t>[LHD/RHD 구분 신호 확인] DriveTypeOption(SD모듈 이미지 출력 확인)</t>
  </si>
  <si>
    <t>HU_142</t>
  </si>
  <si>
    <t>차종별 실제 확인 사진 캡처하도록 TC 수정</t>
  </si>
  <si>
    <t>Modify TC to capture actual verification photos for each vehicle model</t>
  </si>
  <si>
    <r>
      <rPr>
        <sz val="11"/>
        <color theme="1"/>
        <rFont val="Segoe UI Symbol"/>
        <family val="2"/>
      </rPr>
      <t>▪</t>
    </r>
    <r>
      <rPr>
        <sz val="11"/>
        <color theme="1"/>
        <rFont val="맑은 고딕"/>
        <family val="3"/>
        <charset val="129"/>
      </rPr>
      <t xml:space="preserve"> Requirement-based test</t>
    </r>
  </si>
  <si>
    <t>Rebooting during time-lapse recording</t>
  </si>
  <si>
    <t>SMK_TrmnlCtrlGrpStaBDC</t>
  </si>
  <si>
    <t>▪ Built-in Cam Boot Complete
▪ BLTN_CAM_State = 0x0 (BLTN_CAM Valid)
▪ BLTN_CAM_SD_Card_State = 0x0 (Good)
▪ Associated Controller CAN/Ethernet Communication Enabled
▪ Power: KEY OFF
▪ Voltage: 12V
▪ Setting: Continuous Recording While Driving ON</t>
  </si>
  <si>
    <t>▪ ↑
▪ Time-lapse recording in progress
▪ KEY OFF, enter Sleep
▪ Wait 5 seconds
▪ KEY ON</t>
  </si>
  <si>
    <t>APP_027</t>
  </si>
  <si>
    <t>▪ SMK_TrmnlCtrlGrpStaBDC = 1 :ACC</t>
  </si>
  <si>
    <t>진단서비스(2)</t>
  </si>
  <si>
    <t>▪ Maintain continuous recording while driving
▪ BLTN_CAM_RecSta_OWD : 0x1(Recoreding)
▪ Camera Indicator (Flash Cycle/Duty Ratio/Hold Time)
- 0.5Hz/50%/Hold
▪ Event Switch Indicator (Flash Cycle/Duty Ratio/Hold Time)
- ON/100%/Hold</t>
  </si>
  <si>
    <t>Repeatedly check the WiFi module recognition status after entering and exiting Built-in Cam mode.</t>
  </si>
  <si>
    <t>▪ Enter Built-in Cam Mode
▪ Check SID on the Settings - WiFi Connections page
▪ Exit Built-in Cam Mode (repeat verification 10 times)</t>
  </si>
  <si>
    <t>03_HU_030</t>
  </si>
  <si>
    <t>자동화 진단서비스(2) 동기화</t>
  </si>
  <si>
    <t>Automated diagnostic service (2) synchronization</t>
  </si>
  <si>
    <t>00_1CHK_241</t>
  </si>
  <si>
    <t>04_BAT_014</t>
  </si>
  <si>
    <t>진단서비스(3)</t>
  </si>
  <si>
    <t>APP_028</t>
  </si>
  <si>
    <t>자동화 진단서비스(3) 동기화</t>
  </si>
  <si>
    <t>[Mobile Phone Connection] (2) : Cancel Connection</t>
  </si>
  <si>
    <t>Automated diagnostic service (3) synchronization</t>
  </si>
  <si>
    <t>Cancel connection in BLTN_CAM</t>
  </si>
  <si>
    <t>HU_143</t>
  </si>
  <si>
    <r>
      <rPr>
        <sz val="11"/>
        <color theme="1"/>
        <rFont val="Segoe UI Symbol"/>
        <family val="2"/>
      </rPr>
      <t>▪</t>
    </r>
    <r>
      <rPr>
        <sz val="11"/>
        <color theme="1"/>
        <rFont val="맑은 고딕"/>
        <family val="3"/>
        <charset val="129"/>
      </rPr>
      <t xml:space="preserve"> Requirement-based test</t>
    </r>
  </si>
  <si>
    <t>▪ SMK_TrmnlCtrlGrpStaBDC = 2 :IGN</t>
  </si>
  <si>
    <t>▪ BLTN_CAM and WiFi Connection Status
- Turn off [Enable Wi-Fi] on BLTN_CAM
- Check if the connection is disconnected on the smartphone as well</t>
  </si>
  <si>
    <t>▪ Disconnect
▪ BLTN_CAM_WiFi_State = 0x0: Off</t>
  </si>
  <si>
    <t>Reboot when performing complex conditions
(Constant while driving + Impact + Manual switch input + Time-lapse)</t>
  </si>
  <si>
    <t>▪ ↑
▪ Combined Recording
▪ KEY OFF, Enter Sleep
▪ 5 sec Wait
▪ KEY ON</t>
  </si>
  <si>
    <t>북미향 녹음 설정 OFF</t>
  </si>
  <si>
    <t>BLTN_CAM_AudRec_Set = 0x1 : OFF -&gt; 0x0 : Default 변경</t>
  </si>
  <si>
    <t>BLTN_CAM_AudRec_Set = 0x1 : OFF -&gt; 0x0 : Change to Default</t>
  </si>
  <si>
    <t>APP_029</t>
  </si>
  <si>
    <t>03_HU_031</t>
  </si>
  <si>
    <t>Cancel connection in App</t>
  </si>
  <si>
    <t>▪ SMK_TrmnlCtrlGrpStaBDC = 3 :Cranking</t>
  </si>
  <si>
    <t>▪ BLTN_CAM and WiFi Connection Status
- Terminate
- Check if the connection is disconnected on BLTN_CAM as well</t>
  </si>
  <si>
    <t>2F Supported DID check</t>
  </si>
  <si>
    <t>Supported DID check ($F010)</t>
  </si>
  <si>
    <t>APP_030</t>
  </si>
  <si>
    <t>HU_144</t>
  </si>
  <si>
    <r>
      <rPr>
        <sz val="11"/>
        <color theme="1"/>
        <rFont val="Segoe UI Symbol"/>
        <family val="2"/>
      </rPr>
      <t>▪</t>
    </r>
    <r>
      <rPr>
        <sz val="11"/>
        <color theme="1"/>
        <rFont val="맑은 고딕"/>
        <family val="3"/>
        <charset val="129"/>
      </rPr>
      <t xml:space="preserve"> Requirement-based test</t>
    </r>
  </si>
  <si>
    <t>▪ SMK_TrmnlCtrlGrpStaBDC = 4 :Engine Running</t>
  </si>
  <si>
    <t>[Mobile Phone Connection] (3) : Connection Unavailable</t>
  </si>
  <si>
    <t>B+ Reboot after inspection (IGN ON state)</t>
  </si>
  <si>
    <t>Attempt connection on BLTN_CAM main screen</t>
  </si>
  <si>
    <t>▪ Entering BLTN_CAM mode initial screen
▪ Touch the connection icon after launching the app
- Attempt connection</t>
  </si>
  <si>
    <t>▪ ↑
▪ B+ Reset 10 times
▪ KEY ON</t>
  </si>
  <si>
    <t>▪ BLTN_CAM connection will be unavailable
▪ BLTN_CAM_WiFi_State = 0x0: Off</t>
  </si>
  <si>
    <t>Supported DID check ($F020)</t>
  </si>
  <si>
    <t>BAT_073</t>
  </si>
  <si>
    <t>03_HU_032</t>
  </si>
  <si>
    <t>APP_004</t>
  </si>
  <si>
    <t>Supported DID check ($F040)</t>
  </si>
  <si>
    <t>SMK_TrmnlCtrlGrpStaBDCEV</t>
  </si>
  <si>
    <t>Attempting to connect to another phone while connected on the first phone</t>
  </si>
  <si>
    <t>▪ SMK_TrmnlCtrlGrpStaBDCEV = 1: Power ON</t>
  </si>
  <si>
    <t>▪ BLTN_CAM WiFi connection status on the first phone
▪ Attempting to connect to BLTN_CAM WiFi on the second phone</t>
  </si>
  <si>
    <t>WiFi connection will be impossible when attempting to connect from the second phone</t>
  </si>
  <si>
    <t>HU_145</t>
  </si>
  <si>
    <r>
      <rPr>
        <sz val="11"/>
        <color theme="1"/>
        <rFont val="Segoe UI Symbol"/>
        <family val="2"/>
      </rPr>
      <t>▪</t>
    </r>
    <r>
      <rPr>
        <sz val="11"/>
        <color theme="1"/>
        <rFont val="맑은 고딕"/>
        <family val="3"/>
        <charset val="129"/>
      </rPr>
      <t xml:space="preserve"> Requirement-based test</t>
    </r>
  </si>
  <si>
    <t>FIL_009</t>
  </si>
  <si>
    <t>[저장 파일 포맷]</t>
  </si>
  <si>
    <t>00_1CHK_242</t>
  </si>
  <si>
    <t>track - stbl - stsd - hvc1  (0X68766331)</t>
  </si>
  <si>
    <t>04_BAT_015</t>
  </si>
  <si>
    <t>Reboot after B+ inspection (B+ status)</t>
  </si>
  <si>
    <t>track - stbl - stsd - hvc1 (0X68766331)</t>
  </si>
  <si>
    <t>▪ ↑
 ▪ KEY OFF
 ▪ B+ Reset 10 times
 ▪ KEY ON</t>
  </si>
  <si>
    <t>Attempting to connect simultaneously on 2 phones</t>
  </si>
  <si>
    <t>▪ Attempting simultaneous BLTN_CAM WiFi connection on two phones</t>
  </si>
  <si>
    <t>WiFi will connect on only one phone</t>
  </si>
  <si>
    <t>▪ SMK_TrmnlCtrlGrpStaBDCEV = 2 :Cranking</t>
  </si>
  <si>
    <t>03_HU_033</t>
  </si>
  <si>
    <t>track - stbl - stsd - hvcC  (0X68766343)</t>
  </si>
  <si>
    <t>track - stbl - stsd - hvcC (0X68766343)</t>
  </si>
  <si>
    <t>Attempt to connect on another phone after ending the connection on the first phone.</t>
  </si>
  <si>
    <t>▪ BLTN_CAM WiFi connection status on the first phone
▪ Disconnect WiFi and end connection
▪ Attempt to connect BLTN_CAM WiFi on the second phone</t>
  </si>
  <si>
    <t>▪ WiFi will connect normally when attempting to connect from the second phone.</t>
  </si>
  <si>
    <t>HU_019</t>
  </si>
  <si>
    <t>▪ SMK_TrmnlCtrlGrpStaBDCEV = 3 :Ready</t>
  </si>
  <si>
    <t>moov-trak-tkhd (0X746B6864) - 비디오 트랙 값(트랙의 메타데이터 값 )</t>
  </si>
  <si>
    <t>moov-trak-tkhd (0X746B6864) - Video track value (track metadata value)</t>
  </si>
  <si>
    <t>Check for abnormalities after B+ Reset with IGN ON</t>
  </si>
  <si>
    <t>APP_005</t>
  </si>
  <si>
    <t>[Force termination while connected] (2) : Vehicle operation</t>
  </si>
  <si>
    <t>▪ All recording settings ON
▪ KEY ON
▪ B+ Reset
▪ Enable event recording while driving, manual recording while driving</t>
  </si>
  <si>
    <t>Key Off while linked</t>
  </si>
  <si>
    <t>▪ Manual Event, Impact Event Recording Enabled
▪ Camera Indicator (Blinking Cycle/Duty Ratio/Hold Time)
- 1Hz/50%/10 seconds</t>
  </si>
  <si>
    <t>▪ Smartphone Connection Status
▪ KEY OFF</t>
  </si>
  <si>
    <t>BAT_074</t>
  </si>
  <si>
    <t>과거차문제
PASTI-326
WiFi 연결 불가</t>
  </si>
  <si>
    <t>03_HU_034</t>
  </si>
  <si>
    <t>moov-trak-media-minf-stbl-mp4a - 오디오 트랙 값(오디오 트랙의 코덱 정보)</t>
  </si>
  <si>
    <t>moov-trak-media-minf-stbl-mp4a - Audio track value (audio track codec information)</t>
  </si>
  <si>
    <t>BAT_Charge_Control</t>
  </si>
  <si>
    <t>▪ Engine Status (SMK_TrmnlCtrlGrpStaBDC) Signal = Running(0x4) → 0x0(Off)
or ▪ SMK_TrmnlCtrlGrpStaBDCEV) Signal = Ready(0x3) → 0x0(Off)</t>
  </si>
  <si>
    <t>▪ Check event recording while driving, manual recording while driving</t>
  </si>
  <si>
    <t>▪ [LIN] BMS_OPERATION_CONTROL
- Send BAT_Charge_Control = 0x0 (Stop charging/discharging) once</t>
  </si>
  <si>
    <t>APP_031</t>
  </si>
  <si>
    <t>moov-trak-media-minf-stbl-mp4a-esds -오디오에 대한 세부 정보를 포함</t>
  </si>
  <si>
    <t>moov-trak-media-minf-stbl-mp4a-esds - Includes details about the audio</t>
  </si>
  <si>
    <t>Entering HU mode while linked</t>
  </si>
  <si>
    <t>00_1CHK_243</t>
  </si>
  <si>
    <t>▪ Smartphone connection status
▪ Enter HU mode</t>
  </si>
  <si>
    <t>04_BAT_016</t>
  </si>
  <si>
    <t>▪ All recording settings ON
▪ KEY ON
▪ B+ Reset
▪ Manual switch input of 1.3s or more</t>
  </si>
  <si>
    <t>▪ Time-lapse recording enabled
▪ Camera Indicator (Blinking Cycle/Duty Ratio/Hold Duration)
- 0.25Hz/50%/10 seconds</t>
  </si>
  <si>
    <t>225MB 이내 -&gt; 245MB 이내로 수정 / 사양서대로 허용오차 1200±2프레임 으로 수정</t>
  </si>
  <si>
    <t>03_HU_035</t>
  </si>
  <si>
    <t>Modified from within 225MB to within 245MB / Modified tolerance to 1200±2 frames as per specifications</t>
  </si>
  <si>
    <t>[BLTN_CAM-기능-012] 모바일App 연동기능</t>
  </si>
  <si>
    <t>▪ [LIN] BMS_OPERATION_CONTROL
- Send BAT_Charge_Control = 0x2 (Start Discharging) once
▪ Switch to auxiliary battery power</t>
  </si>
  <si>
    <t>▪ Check time-lapse recording operation</t>
  </si>
  <si>
    <t>00_1CHK_244</t>
  </si>
  <si>
    <t>04_BAT_017</t>
  </si>
  <si>
    <t>HU_042</t>
  </si>
  <si>
    <t>MEM_039</t>
  </si>
  <si>
    <t>[SD카드 사용자 조건] (2)</t>
  </si>
  <si>
    <t>SD카드 재장착하면 녹화기능 동작, 빌트인캠 진입 및 SD카드 인식으로 수정</t>
  </si>
  <si>
    <t>Corrected so that recording function works upon reinserting the SD card, enabling access to the built-in cam and SD card recognition.</t>
  </si>
  <si>
    <t>APP_032</t>
  </si>
  <si>
    <t>▪Test derived from field experience</t>
  </si>
  <si>
    <t>▪Field Experience-based Testing</t>
  </si>
  <si>
    <t>[BLTN_CAM Initialization Time]
: Performance Recording</t>
  </si>
  <si>
    <t>[Video List] (1) : Load Video List</t>
  </si>
  <si>
    <t>Rebooting during performance recording</t>
  </si>
  <si>
    <t>Recording list with SD card removed
: [Past issue during development], #23380</t>
  </si>
  <si>
    <t>▪ [LIN] BMS_OPERATION_CONTROL
- Send BAT_Charge_Control = 0x0 (Stop charging/discharging) once
▪ Switch to B+ power</t>
  </si>
  <si>
    <t>▪ Remove SD card
▪ Launch App and connect to BLTN_CAM
: Check recent event videos on the initial screen
: Check continuous recording list while driving
: Check event recording list while driving
: Check continuous recording list while parked
: Check event recording list while parked
: Check motion detection recording list while parked
: Check time-lapse recording list
: Check library items</t>
  </si>
  <si>
    <t>▪ No video list</t>
  </si>
  <si>
    <t>▪ Performance Recording in Progress
▪ KEY OFF
▪ 5 sec Wait
▪ KEY ON</t>
  </si>
  <si>
    <t>ETC_022</t>
  </si>
  <si>
    <t>APP_006</t>
  </si>
  <si>
    <t>[CANFD 메시지 별 시그널 출력여부 확인]:
BLTN_CAM_FD_STAT_01_200ms(0x3BD)</t>
  </si>
  <si>
    <t>FD_DB에 추가된 시그널 확인 TC 추가 (STEP 26)</t>
  </si>
  <si>
    <t>Check signals added to FD_DB Add TC (STEP 26)</t>
  </si>
  <si>
    <t>Home screen Recent events video list</t>
  </si>
  <si>
    <t>BAT_075</t>
  </si>
  <si>
    <t>▪ Connect to BLTN_CAM after launching the app
: Check recent event video on the initial screen</t>
  </si>
  <si>
    <t>▪ Display list of newly generated event videos
▪ Check OSD consistency between saved videos and videos displayed in the app</t>
  </si>
  <si>
    <t>▪ BLTN_CAM_RecSta_BPR = 0x0</t>
  </si>
  <si>
    <t>BAT_Discharge_Time = 0 ~ 254 (Battery discharge time setting)</t>
  </si>
  <si>
    <t>▪ Comparison of Set Recording Time and Battery Discharge Time
※ You must compare the two signals by turning the KEY OFF while the auxiliary battery is charging to update the Operable Time.</t>
  </si>
  <si>
    <t>▪ Matches the set recording time
Ex) Even if Operable Time becomes -1 when entering Sleep, this signal must transmit the actual recording time. (Not the same as the Operable Time signal)</t>
  </si>
  <si>
    <t>HU_146</t>
  </si>
  <si>
    <t>과거차문제PASTI-352
주차 중 상시 녹화 조기 종료 현상 개선</t>
  </si>
  <si>
    <t>DIA_037</t>
  </si>
  <si>
    <t>SID 22 [$EDC0] NML(Network Mode Log) 데이터 취득</t>
  </si>
  <si>
    <t>APP_033</t>
  </si>
  <si>
    <t>진단 통신 신규 사양 TC 추가 (#22278, #22252)</t>
  </si>
  <si>
    <t>New Diagnostic Communication Specification TC Added (#22278, #22252)</t>
  </si>
  <si>
    <t>00_1CHK_245</t>
  </si>
  <si>
    <t>Continuous recording list while driving</t>
  </si>
  <si>
    <t>04_BAT_018</t>
  </si>
  <si>
    <t>▪ Launch App and Connect to BLTN_CAM
- Select Recording Video tab
- Navigate to Always-on While Driving item</t>
  </si>
  <si>
    <t>▪ Verify that the always-on video list can be checked while driving
- Matches the video stored in BLTN_CAM
▪ Verify OSD consistency between the stored video and the video displayed in the App</t>
  </si>
  <si>
    <t>▪ All recording settings ON
▪ KEY ON
▪ Wait 5 sec
▪ B+ Reset
▪ Enable event recording while driving, manual recording while driving</t>
  </si>
  <si>
    <t>BAT_076</t>
  </si>
  <si>
    <t>[CANFD 메시지 별 시그널 출력여부 확인] : BLTN_CAM_FD_02_200ms(0x3BC)</t>
  </si>
  <si>
    <t>FD_DB에 추가된 시그널 확인 TC 추가 (STEP 35~38)
→ 현재 미사용 시그널으로 음영처리</t>
  </si>
  <si>
    <t>Key_On_Off_Info</t>
  </si>
  <si>
    <t>Check signals added to FD_DB Add TC (STEP 35~38)
→ Shaded as currently unused signals</t>
  </si>
  <si>
    <t>▪ ACC &amp; IGN OFF
▪ Check ACC ON/OFF information signal</t>
  </si>
  <si>
    <t>▪ ACC ON/OFF information signal at discharge point Key_On_Off_Info = 0 : Transmit ACC OFF</t>
  </si>
  <si>
    <t>APP_034</t>
  </si>
  <si>
    <t>Driving Event Recording List</t>
  </si>
  <si>
    <t>▪ Launch App and Connect to BLTN_CAM
- Select Recorded Video tab
- Navigate to Driving Events</t>
  </si>
  <si>
    <t>[CANFD 메시지 별 시그널 출력여부 확인] : BLTN_CAM_FD_STAT_01_200ms(0x3BD)</t>
  </si>
  <si>
    <t>▪ Verification: The list of event videos during driving should be viewable.
- Matches the video stored in BLTN_CAM.
▪ Verify OSD consistency between the stored video and the video displayed in the App.</t>
  </si>
  <si>
    <t>00_1CHK_246</t>
  </si>
  <si>
    <t>FD_DB에 추가된 시그널 확인 TC 추가 (STEP 27~28)
→ 현재 미사용 시그널으로 음영처리</t>
  </si>
  <si>
    <t>04_BAT_019</t>
  </si>
  <si>
    <t>Check signals added to FD_DB Add TC (STEP 27~28)
→ Shaded as currently unused signals</t>
  </si>
  <si>
    <t>▪ All recording settings ON
▪ KEY ON
▪ Performance recording in progress
▪ B+ Reset
▪ Manual switch input of 1.3s or more</t>
  </si>
  <si>
    <t>BAT_077</t>
  </si>
  <si>
    <t>▪ Performance recording will stop and the video will be saved</t>
  </si>
  <si>
    <t>DIA_014~016,
036</t>
  </si>
  <si>
    <t>APP_035</t>
  </si>
  <si>
    <t>Key_On_Off_Info = 1 : ACC ON</t>
  </si>
  <si>
    <t>Continuous recording list while parked</t>
  </si>
  <si>
    <t>▪ Check ACC ON/OFF information signal</t>
  </si>
  <si>
    <r>
      <rPr>
        <sz val="10"/>
        <color theme="1"/>
        <rFont val="Malgun Gothic"/>
      </rPr>
      <t xml:space="preserve">보조배터리 연결 오류 DTC 코드 변경
B16EC-00 → </t>
    </r>
    <r>
      <rPr>
        <b/>
        <sz val="10"/>
        <color theme="1"/>
        <rFont val="맑은 고딕"/>
        <family val="3"/>
        <charset val="129"/>
      </rPr>
      <t>B16EC-9A</t>
    </r>
  </si>
  <si>
    <t>▪ ACC ON/OFF information signal at discharge point Key_On_Off_Info = 1 : Transmit ACC ON</t>
  </si>
  <si>
    <t>▪ Launch App and Connect to BLTN_CAM
- Select Recording Video tab - Go to Parking Always-On item</t>
  </si>
  <si>
    <t>Power Bank Connection Error DTC Code Change
B16EC-00 → B16EC-9A</t>
  </si>
  <si>
    <t>▪ Verify that the always-on video list can be checked while parked
- Matches the video stored in BLTN_CAM
▪ Verify OSD consistency between the stored video and the video displayed in the App</t>
  </si>
  <si>
    <t>HU_147</t>
  </si>
  <si>
    <t>BAT_008</t>
  </si>
  <si>
    <t>APP_036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</si>
  <si>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</si>
  <si>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이벤트 녹화] (3)</t>
  </si>
  <si>
    <t>버글러 알람 이벤트 녹화 탭 수정 (STEP 1,5)</t>
  </si>
  <si>
    <t>Parking Event Recording List</t>
  </si>
  <si>
    <t>Modifying the Burgler Alarm Event Recording Tab (STEP 1,5)</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</si>
  <si>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</si>
  <si>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[Fail Safety]</t>
  </si>
  <si>
    <t>[Built-in Cam Settings] : WiFi Password Settings</t>
  </si>
  <si>
    <t>▪ Launch App and Connect to BLTN_CAM
- Select Recorded Videos tab - Navigate to Parking Events</t>
  </si>
  <si>
    <t>Maintain Auxiliary Battery Status = 0x0 (Standby) at the time of discharge</t>
  </si>
  <si>
    <t>▪ The event video list should be viewable during verification parking.
- Matches the video stored in BLTN_CAM.
▪ Verify OSD consistency between the stored video and the video displayed in the App.</t>
  </si>
  <si>
    <t>BLTN_CAM Settings
- [Settings] - [Wifi Password Settings]</t>
  </si>
  <si>
    <t>▪ [LIN] Enter BMS_INFO_03 - BAT_Status = 0x0
▪ Open auxiliary battery LIN line, connect CANoe and built-in cam 1:1 (maintain genuine activation status)
▪ Enter Sleep state after turning KEY OFF</t>
  </si>
  <si>
    <t>▪ Check the following signal when switching to auxiliary battery mode upon entering sleep
▪ [LIN] BMS_OPERATION_CONTROL
- BAT_Charge_Control = 0x2 (Discharge start) Transmit 10 times (may transmit fewer than 10 times)</t>
  </si>
  <si>
    <t>▪ Enter Built-in Cam Mode
▪ Built-in Cam Settings
▪ [Connect App]
▪ Touch [Set WiFi Password]</t>
  </si>
  <si>
    <t>▪ Display password setting window</t>
  </si>
  <si>
    <t>APP_037</t>
  </si>
  <si>
    <t>04_BAT_020</t>
  </si>
  <si>
    <t>Parking Motion Detection Recording List</t>
  </si>
  <si>
    <t>▪ Set the password to at least 10 characters, including uppercase and lowercase English letters and numbers.</t>
  </si>
  <si>
    <t>▪ New password applied</t>
  </si>
  <si>
    <t>BAT_078</t>
  </si>
  <si>
    <t>Request to stop activation when deactivating after KEY OFF</t>
  </si>
  <si>
    <t>버글러 알람 이벤트 녹화 탭 추가 (STEP 13~24)</t>
  </si>
  <si>
    <t>Added Burgler Alarm Event Recording Tab (STEP 13~24)</t>
  </si>
  <si>
    <t>▪ Open auxiliary battery LIN line after KEY OFF
▪ Enter Sleep mode</t>
  </si>
  <si>
    <t>▪ [LIN] BMS_OPERATION_CONTROL
- Send BAT_Charge_Control = 0x0(Stop charging/discharging)</t>
  </si>
  <si>
    <t>HU_148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</si>
  <si>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</si>
  <si>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</si>
  <si>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APP_038</t>
  </si>
  <si>
    <t>Confirm password retention after regular updates in the previous version</t>
  </si>
  <si>
    <t>04_BAT_021</t>
  </si>
  <si>
    <t>Time-lapse recording list</t>
  </si>
  <si>
    <t>▪ Set password in previous version
▪ Proceed with update ▪ Verify that the set password works by using the mobile synchronization feature</t>
  </si>
  <si>
    <t>▪ Previous version password retained</t>
  </si>
  <si>
    <t>▪ Launch App and Connect to BLTN_CAM
- Select Recording Tab - Navigate to Time-lapse</t>
  </si>
  <si>
    <t>▪ Confirmation: The time-lapse video list should be verifiable.
- Matches the video stored in BLTN_CAM.
▪ Verify OSD consistency between the stored video and the video displayed in the App.</t>
  </si>
  <si>
    <t>BAT_009</t>
  </si>
  <si>
    <t>이벤트 민감도에 따른 녹화여부 확인</t>
  </si>
  <si>
    <t>모션 감지 범위 설정 확인 TC 추가 (STEP 11~16)</t>
  </si>
  <si>
    <t>Verify Motion Detection Range Settings Add TC (STEP 11~16)</t>
  </si>
  <si>
    <t>[Emergency Forced Power Shut-off Logic]</t>
  </si>
  <si>
    <t>Received Emergency Forced Power Cut-off Warning Signal During Continuous Recording While Parked
- 0x0 (NoWarning): Vehicle Power Usage Remains</t>
  </si>
  <si>
    <t>▪ Continuous recording while parked with KEY OFF
▪ [ICU_11_1000ms]
Received ICU_BattAutoCutPreWrng = 0x0(NoWarning)</t>
  </si>
  <si>
    <t>HU_149</t>
  </si>
  <si>
    <t>▪ Maintain vehicle power usage, maintain continuous parking recording</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</si>
  <si>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</si>
  <si>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APP_039</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</si>
  <si>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</si>
  <si>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if password is set using uppercase letters + numbers</t>
  </si>
  <si>
    <t>▪ Register a password using a combination of uppercase English letters and numbers
▪ Verify the functionality of the set password by using the mobile synchronization feature</t>
  </si>
  <si>
    <t>Archive Video List</t>
  </si>
  <si>
    <t>▪ You can set a password using a combination of special characters, lowercase letters, and numbers.</t>
  </si>
  <si>
    <t>00_1CHK_247</t>
  </si>
  <si>
    <t>▪ Launch App and Connect to BLTN_CAM
- Select Recorded Videos tab - Move to Library item</t>
  </si>
  <si>
    <t>04_BAT_022</t>
  </si>
  <si>
    <t>▪ Confirmation: Video list in the archive should be verifiable
- Matches the video stored in BLTN_CAM
▪ Verify OSD consistency between the stored video and the video displayed in the App</t>
  </si>
  <si>
    <t>[BLTN_CAM 초기화시간] (2)</t>
  </si>
  <si>
    <t>초기화 시간 중 녹화시작 가능 시점 사양 변경으로 TC 수정
5,000 ms ± 10% → 6,000 ms ± 10%</t>
  </si>
  <si>
    <t>TC modified due to change in specifications for the point at which recording can start during initialization
5,000 ms ± 10% → 6,000 ms ± 10%</t>
  </si>
  <si>
    <t>HU_021</t>
  </si>
  <si>
    <t>BAT_079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</si>
  <si>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</si>
  <si>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Received emergency forced power cutoff warning signal during continuous recording while parked
- 0x1(Warning): Auxiliary battery power transition</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</si>
  <si>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</si>
  <si>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APP_007</t>
  </si>
  <si>
    <t>▪ KEY OFF to continuously record parking symptoms
▪ [ICU_11_1000ms]
Received ICU_BattAutoCutPreWrng = 0x1(Warning) (over 5 seconds)</t>
  </si>
  <si>
    <t>[Video List] (2) : Delete video from BLTN_CAM</t>
  </si>
  <si>
    <t>▪ [LIN] BMS_OPERATION_CONTROL
- BAT_Charge_Control = 0x2 (Start Discharge) Transmit 1 time
▪ Switch to auxiliary battery power
▪ Maintain continuous parking recording
※ In Network Alive state, the B+ dark current 2mA specification is irrelevant.</t>
  </si>
  <si>
    <t>동작성능</t>
  </si>
  <si>
    <t>▪ [BLTN_CAM] Select Recorded Videos tab - Navigate to Driving/Parking Event Video List
- Delete any video
▪ Launch App
: Check recent event videos on the initial screen</t>
  </si>
  <si>
    <t>▪ Verification: The list of continuous video feeds should be viewable while driving.
- Matches the video stored in BLTN_CAM (deleted video does not remain in the list)</t>
  </si>
  <si>
    <t>주행 중 상시 녹화, 주차 중 상시 녹화 중 소모전력 및 Power Off암전류 측정</t>
  </si>
  <si>
    <t>00_1CHK_248</t>
  </si>
  <si>
    <t>04_BAT_023</t>
  </si>
  <si>
    <t>빌트인캠 전류소모 TC 변경
10 Watt 이하 (830mA@12V) → 10.32 Watt 이하 (860mA@12V)</t>
  </si>
  <si>
    <t>[User Profile Settings]</t>
  </si>
  <si>
    <t>Built-in Cam Current Consumption TC Change
10 Watt or less (830mA@12V) → 10.32 Watt or less (860mA@12V)</t>
  </si>
  <si>
    <t>Verify Built-in Cam Settings (B+ Reset)
- Guest
- Profile1
- Profile2</t>
  </si>
  <si>
    <t>BAT_080</t>
  </si>
  <si>
    <t>▪ Enter Built-in Cam Mode
▪ Built-in Cam Settings
▪ Customize Recording Settings (Different for Guest, Profile1, and Profile2)
- Continuous Recording Settings While Driving
- Event Recording Settings While Driving
- Continuous Recording Settings While Parked
- Event Recording Settings While Parked
- Driving Data (Impact Detection Level, Gear, Position, Speed, Time, Turn Signal)
- Voice Recording
- Recording Time (Continuous Parking, Time-lapse, Event Recording Bfr/Aft)
- Driving/Parking Event Detection Sensitivity
- Front/Rear Camera Angle
- Parking Impact Detection Notification Function
▪ B+ Reset
▪ Enter Built-in Cam Mode</t>
  </si>
  <si>
    <t>APP_040</t>
  </si>
  <si>
    <t>▪ Guest retains all settings
**</t>
  </si>
  <si>
    <t>Received Emergency Forced Power Cut-off Warning Signal During Continuous Recording While Parked
- 0x2(Not Used): Maintain Vehicle Power Usage</t>
  </si>
  <si>
    <t>(2.5세대) 모션감지 녹화 소비전력 TC 변경
 ▪ 보조배터리 사양: 6.48W이하(540mA@12V) → 7.74W이하 (645mA@12V)
 ▪ eAGM 배터리 사양: 6.84W이하(570mA@12V) → 8.22W이하 (685mA@12V)</t>
  </si>
  <si>
    <t>(2.5th Generation) Motion Detection Recording Power Consumption TC Change
▪ Auxiliary Battery Specifications: 6.48W or less (540mA@12V) → 7.74W or less (645mA@12V)
▪ eAGM Battery Specifications: 6.84W or less (570mA@12V) → 8.22W or less (685mA@12V)</t>
  </si>
  <si>
    <t>▪ Continuous recording while parked with KEY OFF
▪ [ICU_11_1000ms]
Receive ICU_BattAutoCutPreWrng = 0x2(Not Used)</t>
  </si>
  <si>
    <t>▪ Maintain vehicle power usage
▪ Maintain continuous parking recording</t>
  </si>
  <si>
    <t>▪ [BLTN_CAM] Select Recording Tab - Move to Always-on While Driving
- Delete any video
▪ Launch App
- Select Recording Tab - Move to Always-on While Driving</t>
  </si>
  <si>
    <t>00_1CHK_101</t>
  </si>
  <si>
    <t>03_HU_036</t>
  </si>
  <si>
    <t>00_1CHK_249</t>
  </si>
  <si>
    <t>PER_012</t>
  </si>
  <si>
    <t>04_BAT_024</t>
  </si>
  <si>
    <t>[Sleep 진입 확인] 주차 중 상시 녹화 ON - 1</t>
  </si>
  <si>
    <t>※ Specification: The WiFi password remains a single value regardless of the profile.</t>
  </si>
  <si>
    <t>오타 수정 6.48W → 6.84W이하</t>
  </si>
  <si>
    <t>Typo correction: 6.48W → 6.84W or less</t>
  </si>
  <si>
    <t>APP_041</t>
  </si>
  <si>
    <t>BAT_081</t>
  </si>
  <si>
    <t>Received Emergency Forced Power Cut-off Warning Signal While Continuous Recording in Parking
- 0x3(Invalid): Vehicle Power Usage Remains</t>
  </si>
  <si>
    <t>▪ [BLTN_CAM] Select Recorded Videos tab - Navigate to Driving Events
- Delete any video
▪ Launch App
- Select Recorded Videos tab - Navigate to Driving Events</t>
  </si>
  <si>
    <t>▪ Reset B+ after switching user to Profile1
▪ Check if settings are retained</t>
  </si>
  <si>
    <t>▪ Verification: The list of event videos during driving should be viewable.
- Matches the video stored in BLTN_CAM (deleted videos do not remain in the list)</t>
  </si>
  <si>
    <t>Sleep 주차 중 상시 녹화 진입 시 소모전류 사양 내용 수정 ( 상시/모션 LBM, eAGM 사양 )</t>
  </si>
  <si>
    <t>▪ Continuous recording while parked with KEY OFF
▪ [ICU_11_1000ms]
Received ICU_BattAutoCutPreWrng = 0x3(Invalid)</t>
  </si>
  <si>
    <t>Modification of current consumption specifications when entering continuous recording during Sleep Parking (Continuous/Motion LBM, eAGM specifications)</t>
  </si>
  <si>
    <t>▪ Profile1: Retain all setting values</t>
  </si>
  <si>
    <t>00_1CHK_102</t>
  </si>
  <si>
    <t>03_HU_037</t>
  </si>
  <si>
    <t>00_1CHK_250</t>
  </si>
  <si>
    <t>04_BAT_025</t>
  </si>
  <si>
    <t>APP_042</t>
  </si>
  <si>
    <t>BAT_055</t>
  </si>
  <si>
    <t>BAT_082</t>
  </si>
  <si>
    <t>[LFP 적용 차종] 주차 중 동작 감지 녹화 중 Cut Off</t>
  </si>
  <si>
    <t>▪ [BLTN_CAM] Select Recording Tab - Move to Parking Continuous Recording
- Delete any video
▪ Launch App
- Select Recording Tab - Move to Parking Continuous Recording</t>
  </si>
  <si>
    <t>▪ Verification: The continuous video list should be viewable while parked.
- Matches the footage stored in BLTN_CAM (deleted footage does not remain in the list)</t>
  </si>
  <si>
    <t>Received emergency forced power cutoff warning signal during continuous recording while parked
- Confirmed Sleep entry after reception</t>
  </si>
  <si>
    <t>▪ Continuous recording while parked with KEY OFF
▪ [ICU_11_1000ms]
Received ICU_BattAutoCutPreWrng = 0x1(Warning)
▪ CAN Sleep or Ethernet Link Down</t>
  </si>
  <si>
    <t>▪ [LIN] BMS_OPERATION_CONTROL
- BAT_Charge_Control = 0x2 (Start Discharge) Transmit 1 time
▪ Switch to auxiliary battery power
▪ Maintain continuous parking recording
▪ B+ Dark Current less than 2mA
▪ Continue continuous recording while parked after reboot</t>
  </si>
  <si>
    <t>▪ B+ Reset after switching user to Profile2
▪ Check if settings are retained</t>
  </si>
  <si>
    <t>▪ Profile 2 retains all setting values</t>
  </si>
  <si>
    <t>FIL_005</t>
  </si>
  <si>
    <t>주차 중 동작 감지 녹화 - 음성 녹음 싱크 확인 항목 추가</t>
  </si>
  <si>
    <t>00_1CHK_103</t>
  </si>
  <si>
    <t>04_BAT_026</t>
  </si>
  <si>
    <t>Motion Detection Recording While Parked - Added Voice Recording Sync Check Item</t>
  </si>
  <si>
    <t>03_HU_038</t>
  </si>
  <si>
    <t>APP_043</t>
  </si>
  <si>
    <t>▪ [BLTN_CAM] Select Recorded Videos tab - Navigate to Parked Events
- Delete any video
▪ Launch App
- Select Recorded Videos tab - Navigate to Parked Events</t>
  </si>
  <si>
    <t>BAT_083</t>
  </si>
  <si>
    <t>▪ The event video list should be viewable during the verification week.
- Matches the videos stored in BLTN_CAM (deleted videos do not remain in the list)</t>
  </si>
  <si>
    <t>Received Emergency Forced Power Cut Warning Signal During Continuous Recording While Parked
- Time out after receiving 0x1 (Warning) for 5 seconds</t>
  </si>
  <si>
    <t>FIL_008</t>
  </si>
  <si>
    <t>▪ Continuous recording while parked with KEY OFF
▪ [ICU_11_1000ms]
Received ICU_BattAutoCutPreWrng = 0x1(Warning) (5 seconds)
▪ [ICU_11_1000ms] time out</t>
  </si>
  <si>
    <t>[녹화영상 복사기능]</t>
  </si>
  <si>
    <t>▪ [LIN] BMS_OPERATION_CONTROL
- BAT_Charge_Control = 0x2 (Start Discharge) Transmit 1 time
▪ Switch to auxiliary battery power
▪ Maintain continuous parking recording
▪ B+ dark current less than 2mA</t>
  </si>
  <si>
    <t>보관함 복사 시 선택 항목에 주차 모션항목 선택 수정 적용</t>
  </si>
  <si>
    <t>Apply modification to parking motion item selection when copying from the storage.</t>
  </si>
  <si>
    <t>HU_150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</si>
  <si>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</si>
  <si>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APP_044</t>
  </si>
  <si>
    <t>04_BAT_027</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</si>
  <si>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</si>
  <si>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Confirmation of non-operation of profile linkage on ACC power</t>
  </si>
  <si>
    <t>▪ [BLTN_CAM] Select Recorded Videos tab - Go to Parked Motion Detection Recording List
- Delete any video
▪ Launch App
- Select Recorded Videos tab - Go to Parked Events</t>
  </si>
  <si>
    <t>▪ Confirmation: Motion detection recording list during parking should be viewable.
- Matches the footage stored in BLTN_CAM (deleted footage does not remain in the list)</t>
  </si>
  <si>
    <t>BAT_084</t>
  </si>
  <si>
    <t>▪ ACC ON
▪ Arbitrarily set the built-in cam settings in CANoe (Guest, Profile1, Profile2 are different from each other)
▪ Check the setting values ​​after changing from Guest to Profile1</t>
  </si>
  <si>
    <t>주차 중 동작 감지 녹화 중 새 SD카드 교체 시 정품이 아닐 경우 TC 추가 (STEP 13~17)</t>
  </si>
  <si>
    <t>▪ User profile does not operate on ACC power
: Guest settings are retained</t>
  </si>
  <si>
    <t>Add TC if non-genuine SD card is used when replacing during motion detection recording while parked (STEP 13~17)</t>
  </si>
  <si>
    <t>Received Emergency Forced Power Cut Warning Signal While Parked and Continuous Recording
- Received 0x1 (Warning) for 5 seconds, then timed out
- Received 0x1 (Warning) for 5 seconds, then 0x0 (NoWarning)</t>
  </si>
  <si>
    <t>▪ Continuous recording while parked with KEY OFF
▪ [ICU_11_1000ms]
Received ICU_BattAutoCutPreWrng = 0x1 (Warning) (5 sec)
▪ [ICU_11_1000ms]
Received ICU_BattAutoCutPreWrng = 0x0 (NoWarning)
▪ CAN and Ethernet Sleep</t>
  </si>
  <si>
    <t>00_1CHK_104</t>
  </si>
  <si>
    <t>03_HU_039</t>
  </si>
  <si>
    <t>APP_045</t>
  </si>
  <si>
    <t>04_BAT_028</t>
  </si>
  <si>
    <t>주차 모션 감지, 충격 녹화 동작 중 SD카드 탈거 시 동작 확인 TC 추가 (STEP 9~17, 21~23)</t>
  </si>
  <si>
    <t>Added TC to verify operation when SD card is removed during parking motion detection or impact recording (STEP 9~17, 21~23)</t>
  </si>
  <si>
    <t>▪ ↑
▪ Check if settings are retained after changing the user from Profile1 to Profile2</t>
  </si>
  <si>
    <t>▪ [BLTN_CAM] Select Recorded Videos tab - Move to Time-lapse
- Delete any video
▪ Launch App
- Select Recorded Videos tab - Move to Time-lapse</t>
  </si>
  <si>
    <t>▪ Confirmation: The time-lapse video list should be viewable.
- Matches the videos stored in BLTN_CAM (deleted videos do not remain in the list)</t>
  </si>
  <si>
    <t>BAT_085</t>
  </si>
  <si>
    <t>Received emergency forced power cutoff warning signal during continuous recording while driving
- ACC: Maintain vehicle power usage</t>
  </si>
  <si>
    <t>MEM_040</t>
  </si>
  <si>
    <t>HU_151</t>
  </si>
  <si>
    <t>[SD카드 사용자 조건] (3)</t>
  </si>
  <si>
    <t>주차 모션 감지, 충격 녹화 동작 중 SD카드 탈거 후 재장착 시 동작 확인 TC 추가 (STEP 5~9)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</si>
  <si>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</si>
  <si>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Continuous recording while driving
▪ [ICU_11_1000ms]
Received ICU_BattAutoCutPreWrng = 0x1(Warning)</t>
  </si>
  <si>
    <t>Added TC to verify operation when removing and reinserting the SD card during parking motion detection or impact recording (STEP 5~9)</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</si>
  <si>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</si>
  <si>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Maintain vehicle power usage
▪ Maintain continuous driving recording</t>
  </si>
  <si>
    <t>Change user during time-lapse recording</t>
  </si>
  <si>
    <t>APP_046</t>
  </si>
  <si>
    <t>▪ Manual switch input of 1.3s or longer
▪ Change profile during time-lapse recording</t>
  </si>
  <si>
    <t>04_BAT_029</t>
  </si>
  <si>
    <t>BAT_014</t>
  </si>
  <si>
    <t>▪ [BLTN_CAM] Select Recorded Videos tab - Move to Library
- Delete any video
▪ Launch App
- Select Recorded Videos tab - Move to Library</t>
  </si>
  <si>
    <t>▪ Confirmation: Video list in the archive should be viewable
- Matches the videos stored in BLTN_CAM (deleted videos do not remain in the list)</t>
  </si>
  <si>
    <t>00_1CHK_105</t>
  </si>
  <si>
    <t>03_HU_040</t>
  </si>
  <si>
    <t>주차 중 동작 감지 녹화 시 CCS앱을 통해 주차 중 상시 녹화 가능 시간 출력 확인 TC 추가 (STEP 3~4)</t>
  </si>
  <si>
    <t>Check the available continuous recording time during parking via the CCS app when motion detection recording is enabled during parking. Add TC (STEP 3~4)</t>
  </si>
  <si>
    <t>BAT_086</t>
  </si>
  <si>
    <t>HU_152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</si>
  <si>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</si>
  <si>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Received emergency forced power cutoff warning signal during continuous recording while driving
- IGN: Maintain vehicle power usage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</si>
  <si>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</si>
  <si>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Change user in driving recording mode</t>
  </si>
  <si>
    <t>▪ ↑
▪ Continuous recording while driving
▪ Change user while continuous recording while driving</t>
  </si>
  <si>
    <t>APP_008</t>
  </si>
  <si>
    <t>[주차 중 모션 감지 이벤트녹화] (2)
 : 주차상시/스위치이벤트/충격이벤트동시 발생</t>
  </si>
  <si>
    <t>▪ Stop all video saving functions and follow the changed personalization profile settings</t>
  </si>
  <si>
    <t>주차 중 동작 감지 녹화 중 동시에 다른 영상 녹화 시 영향성 확인 TC 추가 (STEP 1~4)</t>
  </si>
  <si>
    <t>[Mobile Phone Download] (1) : Select 1</t>
  </si>
  <si>
    <t>Add TC to verify impact when recording other videos simultaneously during motion detection recording while parked (STEP 1~4)</t>
  </si>
  <si>
    <t>Download event video while driving</t>
  </si>
  <si>
    <t>▪ Link after launching the app
: Select Recorded Videos tab - List of event videos while driving
- Menu - Download selected video to my phone - Select 1 and download</t>
  </si>
  <si>
    <t>▪ Display progress bar and progress (%, Byte) while saving file
▪ Playable on mobile phone after completion.</t>
  </si>
  <si>
    <t>00_1CHK_106</t>
  </si>
  <si>
    <t>03_HU_041</t>
  </si>
  <si>
    <t>04_BAT_030</t>
  </si>
  <si>
    <t>HU_153</t>
  </si>
  <si>
    <t>주차 중 동작 감지 녹화 중 카메라 장착 여부로 인한 영상 미입력 시 영향성 확인 TC 추가 (STEP 12~22)</t>
  </si>
  <si>
    <t>BAT_087</t>
  </si>
  <si>
    <t>Added TC to verify impact of non-input video due to camera mounting status during motion detection recording while parked (STEP 12~22)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</si>
  <si>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</si>
  <si>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</si>
  <si>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APP_047</t>
  </si>
  <si>
    <t>Check the 1st priority signal IAU_ProfileIDRVal</t>
  </si>
  <si>
    <t>Download continuous video while parked</t>
  </si>
  <si>
    <t>▪ [HU_GW_PE_01] CF_HU_ProfileIDRValue = 0x1
 ▪ [IAU_16_200ms] IAU_ProfileIDRVal = 0x2</t>
  </si>
  <si>
    <t>▪ Launch App
: Select Recorded Videos tab - List of continuous video while parked
- Menu - Download selected video to my phone - Select 1 and download</t>
  </si>
  <si>
    <t>Receiving emergency forced power cutoff warning signal
- Checking parking event recording operation</t>
  </si>
  <si>
    <t>▪ Load 0x2(Profile1) setting value</t>
  </si>
  <si>
    <t>PER_016</t>
  </si>
  <si>
    <t>▪ Built-in Cam Boot Complete
▪ BLTN_CAM_State = 0x0 (BLTN_CAM Valid)
▪ BLTN_CAM_SD_Card_State = 0x0 (Good)
▪ Associated Controller CAN/Ethernet Communication Enabled
▪ Power: KEY ON
▪ Voltage: 12V
▪ Setting: Continuous Recording While Parked ON
Event Notification While Parked OFF</t>
  </si>
  <si>
    <t>[Wake Up 확인] (1): 전원조건</t>
  </si>
  <si>
    <t>주차 중 동작 감지 녹화 중 전원 조건 변동 확인 TC 추가 (STEP 13~18)</t>
  </si>
  <si>
    <t>Add TC to check power condition fluctuations during motion detection recording while parked (STEP 13~18)</t>
  </si>
  <si>
    <t>▪ Continuous recording while parked with KEY OFF
▪ [ICU_11_1000ms]
Received ICU_BattAutoCutPreWrng = 0x1(Warning)
▪ Impact event triggered and manual switch input</t>
  </si>
  <si>
    <t>00_1CHK_107</t>
  </si>
  <si>
    <t>03_HU_042</t>
  </si>
  <si>
    <t>PER_013</t>
  </si>
  <si>
    <t>04_BAT_031</t>
  </si>
  <si>
    <t># Sleep 진입 확인, 원격주차 후</t>
  </si>
  <si>
    <t>APP_048</t>
  </si>
  <si>
    <t>주차 중 동작 감지 녹화 중 원격주차 후 SLEEP 진입 및 모션 녹화 재개 TC 추가 (STEP 4~6)</t>
  </si>
  <si>
    <t>HU_154</t>
  </si>
  <si>
    <t>Added TC to enter SLEEP and resume motion recording after remote parking during motion detection recording while parked (STEP 4~6)</t>
  </si>
  <si>
    <t>Download event video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</si>
  <si>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</si>
  <si>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Launch App
: Select Recorded Videos tab - List of parked event videos
- Menu - Download selected videos to my phone - Select 1 and download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</si>
  <si>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</si>
  <si>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Turn the KEY ON to check the recording file</t>
  </si>
  <si>
    <t>▪ Continuous parking, create impact/manual event recording files</t>
  </si>
  <si>
    <t>[주차 중 모션 감지 이벤트녹화] (1)</t>
  </si>
  <si>
    <t>주차중 모션 감지 연속 인가 후 Sleep 확인 TC 추가 (STEP 10)</t>
  </si>
  <si>
    <t>Add TC to check Sleep after continuous motion detection during parking (STEP 10)</t>
  </si>
  <si>
    <t>Check 2nd priority signal CF_HU_ProfileIDRValue</t>
  </si>
  <si>
    <t>APP_049</t>
  </si>
  <si>
    <t>Download motion detection video while parked</t>
  </si>
  <si>
    <t>IND_004</t>
  </si>
  <si>
    <t>▪ [HU_GW_PE_01] CF_HU_ProfileIDRValue = 0x1
 ▪ [IAU_16_200ms] IAU_ProfileIDRVal = timeout</t>
  </si>
  <si>
    <t>▪ Launch App
: Select Recorded Videos tab - List of motion detection videos while parked
- Menu - Download selected videos to my phone - Select 1 and download</t>
  </si>
  <si>
    <t>[빌트인 캠 인디케이터 알림] BLTN_CAM_Ind_Req</t>
  </si>
  <si>
    <t>▪ Load 0x1 (Guest) setting value</t>
  </si>
  <si>
    <t>주차 중 동작 감지 녹화 중 인디케이터 알림 확인 TC 추가(STEP 8)</t>
  </si>
  <si>
    <t>Check Motion Detection Recording Indicator Notification While Parked Add TC (STEP 8)</t>
  </si>
  <si>
    <t>BAT_088</t>
  </si>
  <si>
    <t>00_1CHK_108</t>
  </si>
  <si>
    <t>Receiving emergency forced power cutoff warning signal
- Verify text notification function operation</t>
  </si>
  <si>
    <t>03_HU_043</t>
  </si>
  <si>
    <t>▪ Built-in Cam Boot Complete
▪ BLTN_CAM_State = 0x0 (BLTN_CAM Valid)
▪ BLTN_CAM_SD_Card_State = 0x0 (Good)
▪ Associated Controller CAN/Ethernet Communication Enabled
▪ Power: KEY ON
▪ Voltage: 12V
▪ Setting: Continuous Recording While Parked ON
Event Notification While Parked ON</t>
  </si>
  <si>
    <t>CCS_005</t>
  </si>
  <si>
    <t>APP_050</t>
  </si>
  <si>
    <t>[주차 주차 중 동작 감지 녹화 중 충격 녹화] CCS 기능(실차확인)</t>
  </si>
  <si>
    <t>주차 중 동작 감지 녹화 중 충격 발생 시 CCS 기능 동작 확인 TC 추가 (STEP 4~6)</t>
  </si>
  <si>
    <t>Add TC to verify CCS function operation upon impact during motion detection recording while parked (STEP 4~6)</t>
  </si>
  <si>
    <t>Download Archive Video</t>
  </si>
  <si>
    <t>▪ Status: Continuous recording in progress while parked with KEY OFF
▪ [ICU_11_1000ms]
Received ICU_BattAutoCutPreWrng = 0x1(Warning)</t>
  </si>
  <si>
    <t>▪ [LIN] BMS_OPERATION_CONTROL
- BAT_Charge_Control = 0x2 (Discharge Start) transmitted 1 time
▪ Switched to auxiliary battery power
▪ Parking notification function activated (5 times)
- Notification function not activated on the 6th time</t>
  </si>
  <si>
    <t>▪ Launch App
: Select Recorded Videos tab - Library Video List
- Menu - Download selected video to my phone - Select 1 and download</t>
  </si>
  <si>
    <t>▪ [HU_GW_PE_01] CF_HU_ProfileIDRValue = 0x1
 ▪ [IAU_16_200ms] IAU_ProfileIDRVal = timeout
 ▪ B+ reset</t>
  </si>
  <si>
    <t>▪ Load 0x1(guest) setting value</t>
  </si>
  <si>
    <t>04_BAT_032</t>
  </si>
  <si>
    <t>DIA_018~019</t>
  </si>
  <si>
    <t>SID 22 [$B101] Input Output Record ID(Byte) (2), (3)</t>
  </si>
  <si>
    <t>APP_051</t>
  </si>
  <si>
    <t>Byte #13 - Bit 2,5,6,7 고장 추가</t>
  </si>
  <si>
    <t>Byte #13 - Add failure to Bits 2, 5, 6, 7</t>
  </si>
  <si>
    <t>Download videos that only exist in the library without the original file</t>
  </si>
  <si>
    <t>▪Authorize shock event</t>
  </si>
  <si>
    <t>▪ Delete original files after saving random videos to the library in BLTN_CAM
▪ Launch App
: Select Recorded Videos tab - Library Video List
- Menu - Download selected videos to my phone - Select all and download to my phone</t>
  </si>
  <si>
    <t>▪ Parking notification function activated (5 times)
- Notification function did not activate on the 6th time</t>
  </si>
  <si>
    <t>HU_155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</si>
  <si>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</si>
  <si>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DIA_022</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</si>
  <si>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</si>
  <si>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SID 22 [$F18-, F19-, F1A-, F1B-]</t>
  </si>
  <si>
    <t>SID 22 [$F1B1] S/W Unit1 Version 응답 SW 버전 상세화</t>
  </si>
  <si>
    <t>SID 22 [$F1B1] S/W Unit1 Version Response SW Version Details</t>
  </si>
  <si>
    <t>When the last received value is CF_HU_ProfileIDRValue</t>
  </si>
  <si>
    <t>APP_052</t>
  </si>
  <si>
    <t>BAT_010</t>
  </si>
  <si>
    <t>Download time-lapse video</t>
  </si>
  <si>
    <t>▪ [HU_GW_PE_01] CF_HU_ProfileIDRValue = 0x1
 ▪ [IAU_16_200ms] IAU_ProfileIDRVal = timeout
↓
 ▪ [HU_GW_PE_01] CF_HU_ProfileIDRValue = timeout
 ▪ [IAU_16_200ms] IAU_ProfileIDRVal = timeout</t>
  </si>
  <si>
    <t>▪ Maintain 0x1(guest) setting value</t>
  </si>
  <si>
    <t>▪ Launch App
: Select Recorded Videos tab - Time-lapse Video List
- Menu - Download selected videos to my phone - Select 1 and download</t>
  </si>
  <si>
    <t>[Current consumption after recording ends]</t>
  </si>
  <si>
    <t>Output current measurement</t>
  </si>
  <si>
    <t>▪ Turn KEY OFF to continue recording while parked
▪ Check B+ input current after stopping continuous recording while parked</t>
  </si>
  <si>
    <t>▪ B+ Current consumption (0.5mA or less)</t>
  </si>
  <si>
    <t>00_1CHK_109</t>
  </si>
  <si>
    <t>03_HU_044</t>
  </si>
  <si>
    <t>PER_007,008</t>
  </si>
  <si>
    <t>APP_009</t>
  </si>
  <si>
    <t>[통신 동작전압]</t>
  </si>
  <si>
    <t>▪ 통신중단(18.5V) *오차범위 +0.5V 까지 허용</t>
  </si>
  <si>
    <t>[Mobile Phone Download] (2) : Select All</t>
  </si>
  <si>
    <t>04_BAT_033_●</t>
  </si>
  <si>
    <t>HU_156</t>
  </si>
  <si>
    <t>▪ Communication interruption (18.5V) *Error margin of up to +0.5V allowed</t>
  </si>
  <si>
    <t>고전압 통신전압 허용 오차범위 수정(±0.2 → +0.5V)
실측값이 기존 판정 범위보다 높아서 수정함(보증전압 범위 보다 높아도 Don't Care)</t>
  </si>
  <si>
    <t>▪ Link after launching the app
: Select Recorded Videos tab - List of event videos while driving
- Menu - Download selected videos to my phone - Select all and download to my phone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</si>
  <si>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</si>
  <si>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</si>
  <si>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When the last received value is IAU_ProfileIDRVal</t>
  </si>
  <si>
    <t>▪ Check auxiliary battery output current after stopping continuous recording while parked</t>
  </si>
  <si>
    <t>▪ [HU_GW_PE_01] CF_HU_ProfileIDRValue = timeout
 ▪ [IAU_16_200ms] IAU_ProfileIDRVal = 0x2
↓
 ▪ [HU_GW_PE_01] CF_HU_ProfileIDRValue = timeout
 ▪ [IAU_16_200ms] IAU_ProfileIDRVal = timeout</t>
  </si>
  <si>
    <t>▪ Maintain 0x2(Profile1) setting value</t>
  </si>
  <si>
    <t>APP_053</t>
  </si>
  <si>
    <t>▪ 통신재개(18.0V) *오차범위 +0.5V 까지 허용</t>
  </si>
  <si>
    <t>▪ Resumption of communication (18.0V) *Error margin of up to +0.5V allowed</t>
  </si>
  <si>
    <t>▪ Launch App
: Select Recorded Videos tab - List of continuous videos while parked
- Menu - Download selected videos to my phone - Select all and download to my phone</t>
  </si>
  <si>
    <t>00_1CHK_110</t>
  </si>
  <si>
    <t>03_HU_045</t>
  </si>
  <si>
    <t>BAT_011</t>
  </si>
  <si>
    <t>HU_157</t>
  </si>
  <si>
    <t>DIA_023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</si>
  <si>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</si>
  <si>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SID 22 [$AXX ~]</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</si>
  <si>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</si>
  <si>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사이버보안 RXSWIN 버전 변경(R155 JW1/1/1 R156 JW1/1/1)</t>
  </si>
  <si>
    <t>Cybersecurity RXSWIN Version Change (R155 JW1/1/1 R156 JW1/1/1)</t>
  </si>
  <si>
    <t>When the 1st priority signal is cut off and only the 2nd priority signal comes in</t>
  </si>
  <si>
    <t>APP_054</t>
  </si>
  <si>
    <t>[Auxiliary Battery Remaining Capacity Display] NCM Battery (Sub Battery Pin Input)</t>
  </si>
  <si>
    <t>▪ [HU_GW_PE_01] CF_HU_ProfileIDRValue = 0x1
 ▪ [IAU_16_200ms] IAU_ProfileIDRVal = 0x2
↓
 ▪ [HU_GW_PE_01] CF_HU_ProfileIDRValue = 0x1
 ▪ [IAU_16_200ms] IAU_ProfileIDRVal = timeout</t>
  </si>
  <si>
    <t>▪ Setting value changed from 0x2 (Profile1) to 0x1 (guest)</t>
  </si>
  <si>
    <t>▪ Launch App
: Select Recorded Videos tab - List of event videos while parked
- Menu - Download selected videos to my phone - Select all and download to my phone</t>
  </si>
  <si>
    <t>Continuous recording time while parked</t>
  </si>
  <si>
    <t>00_1CHK_111</t>
  </si>
  <si>
    <t>03_HU_046</t>
  </si>
  <si>
    <t>BAT_055~056</t>
  </si>
  <si>
    <t>[M-LBM 적용 차종] SOC값에 따른 주차 중 상시 녹화 진입
[M-LBM 적용 차종] SOC값에 따른 주차 중 상시 녹화 CUT OFF</t>
  </si>
  <si>
    <t>▪ BAT_SOC = 0~4%, BAT_Type, BAT_Capa = Capacity corresponding to vehicle model</t>
  </si>
  <si>
    <t>M-LBM 신규 배터리 TC추가 (신규 사양서 나오면 구체화 예정)</t>
  </si>
  <si>
    <t>HU_158</t>
  </si>
  <si>
    <t>▪ BLTN_CAM_Prk_Oprable_Time = 0x0(0Hr)</t>
  </si>
  <si>
    <t>Addition of new M-LBM battery TC (to be finalized once new specifications are released)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</si>
  <si>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</si>
  <si>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</si>
  <si>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When the 1st priority signal is cut off and only the 2nd priority signal comes in,
when the 1st priority signal resumes</t>
  </si>
  <si>
    <t>APP_055</t>
  </si>
  <si>
    <t>▪ [HU_GW_PE_01] CF_HU_ProfileIDRValue = 0x1
 ▪ [IAU_16_200ms] IAU_ProfileIDRVal = 0x2
↓
 ▪ [HU_GW_PE_01] CF_HU_ProfileIDRValue = 0x1
 ▪ [IAU_16_200ms] IAU_ProfileIDRVal = timeout → 0x2</t>
  </si>
  <si>
    <t>▪ Changes the setting value from 0x2(Profile1) to 0x1(guest) and then returns to 0x2(Profile1).</t>
  </si>
  <si>
    <t>04_BAT_034</t>
  </si>
  <si>
    <t>▪ Launch App
: Select Recorded Videos tab
- List of motion detection videos while parked
- Menu
- Download selected videos to my phone
- Select all and download to my phone
※ One App (Developed by Hyundai) is currently under development</t>
  </si>
  <si>
    <t>00_1CHK_112</t>
  </si>
  <si>
    <t>03_HU_047</t>
  </si>
  <si>
    <t>DIA_038~039</t>
  </si>
  <si>
    <t>HU_049</t>
  </si>
  <si>
    <t>DIA_038 [고장진단] 전방 레이더 오류
DIA_039 [고장진단] 후방 레이더 오류</t>
  </si>
  <si>
    <t>전/후방 레이더 오류 DTC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</si>
  <si>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</si>
  <si>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BAT_SOC = 5~9%, BAT_Type, BAT_Capa Vehicle Model Corresponding Capacity</t>
  </si>
  <si>
    <t>Added Front/Rear Radar Error DTCs</t>
  </si>
  <si>
    <t>▪ BLTN_CAM_Prk_Oprable_Time = 0x1(1Hr)</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</si>
  <si>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</si>
  <si>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APP_056</t>
  </si>
  <si>
    <t>Verify Built-in Cam Settings (B+ Reset)
- Profile1
- Profile2
- Profile3</t>
  </si>
  <si>
    <t>▪ Launch App
: Select Recorded Videos tab - Library Video List
- Menu - Download Selected Videos to My Phone - Select All and Download to My Phone</t>
  </si>
  <si>
    <t>▪ Transmit so that the 13-bit of the HU_Optioninfo value becomes 1 (e.g., 0x2000)
▪ Enter Built-in Cam Mode
▪ Built-in Cam Settings
▪ Arbitrarily change recording settings (Guest, Profile1, Profile2 are different)
- Continuous recording setting while driving
- Event recording setting while driving
- Continuous recording setting while parked
- Event recording setting while parked
- Driving data (Impact detection level, gear, position, speed, time, turn signal)
- Voice recording
- Recording duration (Continuous parking, Time-lapse, Event recording Bfr/Aft)
- Driving/Parking event detection sensitivity
- Front/Rear camera angle
- Parking impact detection notification function
▪ Check whether Guest settings are retained after B+ Reset</t>
  </si>
  <si>
    <t>DIA_014~016</t>
  </si>
  <si>
    <t>[전원 Reset 후 고장기록 유지]
[Clear DTC Information]
[Clear DTC Information] : IGN RESET 30회</t>
  </si>
  <si>
    <t>▪ BAT_SOC = 10~14%, BAT_Type, BAT_Capa Vehicle Model Corresponding Capacity</t>
  </si>
  <si>
    <t>00_1CHK_264</t>
  </si>
  <si>
    <t>▪ BLTN_CAM_Prk_Oprable_Time = 0x2(2Hr)</t>
  </si>
  <si>
    <t>03_HU_090</t>
  </si>
  <si>
    <t>APP_057</t>
  </si>
  <si>
    <t>▪ Launch App
: Select Recorded Videos tab - Time-lapse Video List
- Menu - Download selected videos to my phone - Select all and download to my phone</t>
  </si>
  <si>
    <t>BLTN_CAM_Prk_Oprable_Time_Max 출력 값 확인(120시간 - 상시 설정)</t>
  </si>
  <si>
    <t>▪ BAT_SOC = 15~19%, BAT_Type, BAT_Capa Vehicle Model Corresponding Capacity</t>
  </si>
  <si>
    <t>Check BLTN_CAM_Prk_Oprable_Time_Max output value (120 hours - always-on setting)</t>
  </si>
  <si>
    <t>▪ BLTN_CAM_Prk_Oprable_Time = 0x3(3Hr)</t>
  </si>
  <si>
    <t>수행절차 상세하게 수정</t>
  </si>
  <si>
    <t>▪ Reset B+ after switching user to Profile2
▪ Check if settings are retained</t>
  </si>
  <si>
    <t>APP_010</t>
  </si>
  <si>
    <t>00_1CHK_265</t>
  </si>
  <si>
    <t>03_HU_091</t>
  </si>
  <si>
    <t>[Mobile Phone Video Playback] (1) : Forward/Rear Switching and Playback</t>
  </si>
  <si>
    <t>Continuous video while driving</t>
  </si>
  <si>
    <t>PER_043</t>
  </si>
  <si>
    <t>▪ BAT_SOC = 20~24%, BAT_Type, BAT_Capa Vehicle Model Corresponding Capacity</t>
  </si>
  <si>
    <t>▪ Launch App
: Select Recorded Videos tab
- List of videos recorded while driving
- Front/Rear switch button
- Play front video</t>
  </si>
  <si>
    <t>차량 단위 리셋 동작 확인 [2.5세대]</t>
  </si>
  <si>
    <t>▪ BLTN_CAM_Prk_Oprable_Time = 0x4(4Hr)</t>
  </si>
  <si>
    <t>▪ Confirm
: Front view video plays continuously while driving</t>
  </si>
  <si>
    <t>사전 조건 확인</t>
  </si>
  <si>
    <t>Check preconditions</t>
  </si>
  <si>
    <t>▪ Reset B+ after switching user to Profile3
▪ Check if settings are retained</t>
  </si>
  <si>
    <t>▪ Profile3 retains all setting values</t>
  </si>
  <si>
    <t>HW 리셋</t>
  </si>
  <si>
    <t>HW reset</t>
  </si>
  <si>
    <t>00_1CHK_266</t>
  </si>
  <si>
    <t>▪ BAT_SOC = 25~29%, BAT_Type, BAT_Capa Vehicle Model Corresponding Capacity</t>
  </si>
  <si>
    <t>▪ Launch App
: Select Recorded Videos tab
- List of videos recorded while driving
- Front/Rear switch button
- Play rear video</t>
  </si>
  <si>
    <t>03_HU_092</t>
  </si>
  <si>
    <t>▪ BLTN_CAM_Prk_Oprable_Time = 0x5(5Hr)</t>
  </si>
  <si>
    <t>▪ Confirm
: Rear view video plays continuously while driving</t>
  </si>
  <si>
    <t>APP_058</t>
  </si>
  <si>
    <t>▪ BAT_SOC = 30~34%, BAT_Type, BAT_Capa Vehicle Model Corresponding Capacity</t>
  </si>
  <si>
    <t>HU_159</t>
  </si>
  <si>
    <t>▪ BLTN_CAM_Prk_Oprable_Time = 0x6(6Hr)</t>
  </si>
  <si>
    <t>[Mobile Phone Video Playback] (1) : Forward/Rear Switching and Playback
(2/2.5G)</t>
  </si>
  <si>
    <t>Driving Event Video</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</si>
  <si>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</si>
  <si>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동작 감지 녹화 설정 추가</t>
  </si>
  <si>
    <t>Added motion detection recording settings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</si>
  <si>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</si>
  <si>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driving event videos
- Front/Rear switch button
- Play front video</t>
  </si>
  <si>
    <t>▪ Confirm
: Front view video of driving event playing</t>
  </si>
  <si>
    <t>▪ User profile does not operate on ACC power
: Profile1 settings are retained</t>
  </si>
  <si>
    <t>▪ BAT_SOC = 35~39%, BAT_Type, BAT_Capa Vehicle Model Corresponding Capacity</t>
  </si>
  <si>
    <t>▪ BLTN_CAM_Prk_Oprable_Time = 0x7(7Hr)</t>
  </si>
  <si>
    <t>[SD카드 사용자 조건] {1)</t>
  </si>
  <si>
    <t>00_1CHK_267</t>
  </si>
  <si>
    <t>03_HU_093</t>
  </si>
  <si>
    <t>15, 17 STEP 중복 내용으로 삭제</t>
  </si>
  <si>
    <t>Deleted STEPs 15 and 17 due to duplicate content</t>
  </si>
  <si>
    <t>▪ Launch App
: Select Recorded Videos tab
- List of driving event videos
- Front/Rear switch button
- Play rear video</t>
  </si>
  <si>
    <t>▪ Confirm
: Rear view video of driving event playing</t>
  </si>
  <si>
    <t>▪↑
▪ Check if settings are retained after changing the user from Profile2 to Profile3</t>
  </si>
  <si>
    <t>▪ BAT_SOC = 40~44%, BAT_Type, BAT_Capa Vehicle Model Corresponding Capacity</t>
  </si>
  <si>
    <t>▪ BLTN_CAM_Prk_Oprable_Time = 0x8(8Hr)</t>
  </si>
  <si>
    <t>APP_059</t>
  </si>
  <si>
    <t>[빌트인 캠 화면 모드] (1)</t>
  </si>
  <si>
    <t>주차 중 동작 감지 녹화 조건 추가</t>
  </si>
  <si>
    <t>Added motion detection recording conditions while parked</t>
  </si>
  <si>
    <t>Continuous video while parked</t>
  </si>
  <si>
    <t>HU_161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</si>
  <si>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</si>
  <si>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Launch App
: Select Recorded Videos tab
- List of continuous footage while parked
- Front/Rear switch button
- Play front video</t>
  </si>
  <si>
    <t>▪ Confirm
: Front view video plays continuously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</si>
  <si>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</si>
  <si>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BAT_SOC = 45~49%, BAT_Type, BAT_Capa Vehicle Model Corresponding Capacity</t>
  </si>
  <si>
    <t>▪ BLTN_CAM_Prk_Oprable_Time = 0x9(9Hr)</t>
  </si>
  <si>
    <t>기대값 내용 보충</t>
  </si>
  <si>
    <t>Supplementing the content on expected value</t>
  </si>
  <si>
    <t>▪ Launch App
: Select Recorded Videos tab
- List of continuous parked videos
- Front/Rear switch button
- Play rear video</t>
  </si>
  <si>
    <t>▪ Confirm
: Rear view video plays continuously while parked</t>
  </si>
  <si>
    <t>00_1CHK_268</t>
  </si>
  <si>
    <t>03_HU_094</t>
  </si>
  <si>
    <t>▪ BAT_SOC = 50~53%, BAT_Type, BAT_Capa Vehicle Model Corresponding Capacity</t>
  </si>
  <si>
    <t>HU_162</t>
  </si>
  <si>
    <t>▪ BLTN_CAM_Prk_Oprable_Time = 0xA(10Hr)</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</si>
  <si>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</si>
  <si>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</si>
  <si>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APP_060</t>
  </si>
  <si>
    <t>▪ Continuous recording while driving
▪ Check settings after changing from Profile1 to Profile2</t>
  </si>
  <si>
    <t>▪ Stop all recordings while making changes
▪ Apply changed personalization profile settings</t>
  </si>
  <si>
    <t>Event video while parked</t>
  </si>
  <si>
    <t>[주차 중 이벤트 녹화]</t>
  </si>
  <si>
    <t>00_1CHK_269</t>
  </si>
  <si>
    <t>전/후방 카메라 인디케이터 확인 기대값 수정</t>
  </si>
  <si>
    <t>03_HU_095</t>
  </si>
  <si>
    <t>▪ BAT_SOC = 54~58%, BAT_Type, BAT_Capa Vehicle Model Corresponding Capacity</t>
  </si>
  <si>
    <t>Modify expected value for front/rear camera indicator verification</t>
  </si>
  <si>
    <t>▪ BLTN_CAM_Prk_Oprable_Time = 0xB(11Hr)</t>
  </si>
  <si>
    <t>▪ Launch App
: Select Recorded Videos tab
- List of event videos while parked
- Front/Rear switch button
- Play front video</t>
  </si>
  <si>
    <t>▪ Confirm
: Front view video of event while parked playing</t>
  </si>
  <si>
    <t>HU_163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</si>
  <si>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</si>
  <si>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</si>
  <si>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[HU_GW_PE_01] CF_HU_ProfileIDRValue = 0x2
 ▪ [IAU_16_200ms] IAU_ProfileIDRVal = 0x3</t>
  </si>
  <si>
    <t>▪ Load 0x3(Profile2) setting value</t>
  </si>
  <si>
    <t>03_HU_096</t>
  </si>
  <si>
    <t>▪ BAT_SOC = 59~63%, BAT_Type, BAT_Capa Vehicle Model Corresponding Capacity</t>
  </si>
  <si>
    <t>▪ BLTN_CAM_Prk_Oprable_Time = 0xC(12Hr)</t>
  </si>
  <si>
    <t>▪ Launch App
: Select Recorded Videos tab
- List of event videos while parked
- Front/Rear switch button
- Play rear video</t>
  </si>
  <si>
    <t>▪ Confirm
: Rear view video of parking event playing</t>
  </si>
  <si>
    <t>HU_164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</si>
  <si>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</si>
  <si>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</si>
  <si>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[주차 중 이벤트 녹화] : 버글러알람 이벤트 녹화</t>
  </si>
  <si>
    <t>▪ [HU_GW_PE_01] CF_HU_ProfileIDRValue = 0x2
 ▪ [IAU_16_200ms] IAU_ProfileIDRVal = timeout</t>
  </si>
  <si>
    <t>APP_061</t>
  </si>
  <si>
    <t>00_1CHK_271</t>
  </si>
  <si>
    <t>03_HU_097</t>
  </si>
  <si>
    <t>▪ BAT_SOC = 64~68%, BAT_Type, BAT_Capa Vehicle Model Corresponding Capacity</t>
  </si>
  <si>
    <t>▪ BLTN_CAM_Prk_Oprable_Time = 0xD(13Hr)</t>
  </si>
  <si>
    <t>HU_165</t>
  </si>
  <si>
    <t>Motion detection video while parked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</si>
  <si>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</si>
  <si>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</si>
  <si>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motion-detected videos while parked
- Front/Rear switch button
- Play front video</t>
  </si>
  <si>
    <t>▪ Confirm
: Motion detection while parked, front video plays</t>
  </si>
  <si>
    <t>▪ [HU_GW_PE_01] CF_HU_ProfileIDRValue = 0x2
 ▪ [IAU_16_200ms] IAU_ProfileIDRVal = timeout
 ▪ B+ reset</t>
  </si>
  <si>
    <t>▪ BAT_SOC = 69~73%, BAT_Type, BAT_Capa Vehicle Model Corresponding Capacity</t>
  </si>
  <si>
    <t>▪ BLTN_CAM_Prk_Oprable_Time = 0xE(14Hr)</t>
  </si>
  <si>
    <t>HU_166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</si>
  <si>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</si>
  <si>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[주차 중 상시 녹화]</t>
  </si>
  <si>
    <t>▪ Launch App
: Select Recorded Videos tab
- List of motion-detected videos while parked
- Front/Rear switch button
- Play rear video</t>
  </si>
  <si>
    <t>공장 초기화 + ccNC 설정 초기화 시 주차 충격 알림 설정 기본값 Off → On 으로 변경됨 (#21362)</t>
  </si>
  <si>
    <t>▪ Confirm
: Motion detection while parked, rear view video plays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</si>
  <si>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</si>
  <si>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Parking Impact Notification setting default Off → On upon factory reset + ccNC settings reset (#21362)</t>
  </si>
  <si>
    <t>▪ [HU_GW_PE_01] CF_HU_ProfileIDRValue = 0x2
 ▪ [IAU_16_200ms] IAU_ProfileIDRVal = timeout
↓
 ▪ [HU_GW_PE_01] CF_HU_ProfileIDRValue = timeout
 ▪ [IAU_16_200ms] IAU_ProfileIDRVal = timeout</t>
  </si>
  <si>
    <t>00_1CHK_272</t>
  </si>
  <si>
    <t>APP_067</t>
  </si>
  <si>
    <t>03_HU_098</t>
  </si>
  <si>
    <t>[Mobile Phone Video Playback] (1) 
(2/2.5/3rd Generation)</t>
  </si>
  <si>
    <t>Time-lapse video</t>
  </si>
  <si>
    <t>▪ Launch App
: Select Recorded Videos tab
- Time-lapse Video List
- Play Video</t>
  </si>
  <si>
    <t>HU_167</t>
  </si>
  <si>
    <t>▪ Confirm
: Time-lapse video played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</si>
  <si>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</si>
  <si>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</si>
  <si>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[HU_GW_PE_01] CF_HU_ProfileIDRValue = timeout
 ▪ [IAU_16_200ms] IAU_ProfileIDRVal = 0x3
↓
 ▪ [HU_GW_PE_01] CF_HU_ProfileIDRValue = timeout
 ▪ [IAU_16_200ms] IAU_ProfileIDRVal = timeout</t>
  </si>
  <si>
    <t>모바일 앱 연동 기능</t>
  </si>
  <si>
    <t>▪ Maintain 0x3(Profile2) setting value</t>
  </si>
  <si>
    <t>▪ BAT_SOC = 74~78% , BAT_Type, BAT_Capa Vehicle Model Corresponding Capacity</t>
  </si>
  <si>
    <t>[영상목록] (1) : 영상목록 불러오기</t>
  </si>
  <si>
    <t>APP_011</t>
  </si>
  <si>
    <t>00_1CHK_273</t>
  </si>
  <si>
    <t>▪ BLTN_CAM_Prk_Oprable_Time = 0xF(15Hr)</t>
  </si>
  <si>
    <t>03_HU_099</t>
  </si>
  <si>
    <t>주차 중 모션 항목 추가
※원앱(현대 개발)에서 개발 진행 중(~25/03/17)</t>
  </si>
  <si>
    <t>[Mobile Phone Video Playback] (2) : Progress bar navigation during playback
(2/2.5 generation)</t>
  </si>
  <si>
    <t>HU_168</t>
  </si>
  <si>
    <t>Added motion feature while parking
※Development in progress at One App (Hyundai Developed) (~25/03/17)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</si>
  <si>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</si>
  <si>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</si>
  <si>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continuous driving footage
- Front/Rear switch button
- Play front video
- Search progress bar at arbitrary point</t>
  </si>
  <si>
    <t>▪ Confirm
: Continues playback from the searched point</t>
  </si>
  <si>
    <t>▪ [HU_GW_PE_01] CF_HU_ProfileIDRValue = 0x2
 ▪ [IAU_16_200ms] IAU_ProfileIDRVal = 0x3
↓
 ▪ [HU_GW_PE_01] CF_HU_ProfileIDRValue = 0x2
 ▪ [IAU_16_200ms] IAU_ProfileIDRVal = timeout</t>
  </si>
  <si>
    <t>▪ Setting value changed from 0x3(Profile2) to 0x2(Profile1)</t>
  </si>
  <si>
    <t>00_1CHK_274</t>
  </si>
  <si>
    <t>03_HU_100</t>
  </si>
  <si>
    <t>HU_169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</si>
  <si>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</si>
  <si>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</si>
  <si>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Launch App
: Select Recorded Videos tab
- List of continuous driving footage
- Front/Rear switch button
- Play rear footage
- Search progress bar at arbitrary point</t>
  </si>
  <si>
    <t>[영상목록] (2) : BLTN_CAM에서 영상삭제</t>
  </si>
  <si>
    <t>▪ [HU_GW_PE_01] CF_HU_ProfileIDRValue = 0x2
 ▪ [IAU_16_200ms] IAU_ProfileIDRVal = 0x3
↓
 ▪ [HU_GW_PE_01] CF_HU_ProfileIDRValue = 0x2
 ▪ [IAU_16_200ms] IAU_ProfileIDRVal = timeout → 0x3</t>
  </si>
  <si>
    <t>▪ Changes the setting value from 0x3(Profile2) to 0x2(Profile1) and then returns to 0x3(Profile2).</t>
  </si>
  <si>
    <t>▪ BAT_SOC = 79~83%, BAT_Type, BAT_Capa Vehicle Model Corresponding Capacity</t>
  </si>
  <si>
    <t>▪ BLTN_CAM_Prk_Oprable_Time = 0x10(16Hr)</t>
  </si>
  <si>
    <t>00_1CHK_275</t>
  </si>
  <si>
    <t>03_HU_101</t>
  </si>
  <si>
    <t>APP_068</t>
  </si>
  <si>
    <t>[휴대폰 다운로드] (1) : 1개선택</t>
  </si>
  <si>
    <t>HU_043</t>
  </si>
  <si>
    <t>▪ Launch App
: Select Recorded Videos tab
- List of driving event videos
- Front/Rear switch button
- Play front video
- Search progress bar at random point</t>
  </si>
  <si>
    <t>Confirm N Mode Widget Settings Retention (B+ Reset)
- Guest
- Profile1
- Profile2</t>
  </si>
  <si>
    <t>▪ Enter N Mode Screen
▪ Customize N Mode screen widget items (Guest, Profile1, Profile2 are different)
- Set Continuous Recording While Driving
- Set Event Recording While Driving
- Set Continuous Recording While Parked
- Set Event Recording While Parked
- Driving Data (Impact Detection Level, Gear, Location, Speed, Time, Turn Signal)
- Voice Recording
- Recording Time (Continuous Parking, Time-lapse, Event Recording Bfr/Aft)
- Driving/Parking Event Detection Sensitivity
- Front/Rear Camera Angle
- Parking Impact Detection Notification Function
▪ B+ Reset
▪ Change Profile to Guest
▪ Check whether to retain Guest settings</t>
  </si>
  <si>
    <t>[휴대폰 다운로드] (2) : 전체선택</t>
  </si>
  <si>
    <t>▪ Guest retains all settings</t>
  </si>
  <si>
    <t>▪ BAT_SOC = 84~88%, BAT_Type, BAT_Capa Vehicle Model Corresponding Capacity</t>
  </si>
  <si>
    <t>▪ BLTN_CAM_Prk_Oprable_Time = 0x11(17Hr)</t>
  </si>
  <si>
    <t>▪ Launch App
: Select Recorded Videos tab
- List of driving event videos
- Front/Rear switch button
- Play rear video
- Search progress bar at random point</t>
  </si>
  <si>
    <t>[휴대폰 영상재생] (1) : 전/후방 전환 및 재생</t>
  </si>
  <si>
    <t>APP_069</t>
  </si>
  <si>
    <t>▪ Change user to Profile1
▪ B+ Reset
▪ Check whether settings are retained</t>
  </si>
  <si>
    <t>▪ Launch App
: Select Recorded Videos tab
- List of continuous footage while parked
- Front/Rear switch button
- Play front video
- Navigate to random point using the progress bar</t>
  </si>
  <si>
    <t>[휴대폰 영상재생] (2) : 재생 중 프로그래스바 탐색</t>
  </si>
  <si>
    <t>▪ BAT_SOC = 89~93%, BAT_Type, BAT_Capa Vehicle Model Corresponding Capacity</t>
  </si>
  <si>
    <t>▪ BLTN_CAM_Prk_Oprable_Time = 0x12(18Hr)</t>
  </si>
  <si>
    <t>APP_012</t>
  </si>
  <si>
    <t>▪ Launch App
: Select Recorded Videos tab
- List of continuous footage while parked
- Front/Rear switch button
- Play rear footage
- Navigate to a random point using the progress bar</t>
  </si>
  <si>
    <t>[휴대폰 영상재생] (3) : 전/후방 전환 및 일시정지</t>
  </si>
  <si>
    <t>▪ Change user to Profile2
▪ B+ Reset
▪ Check whether settings are retained</t>
  </si>
  <si>
    <t>APP_070</t>
  </si>
  <si>
    <t>APP_013</t>
  </si>
  <si>
    <t>[휴대폰 영상재생] (4) : 이전/다음파일 전환</t>
  </si>
  <si>
    <t>▪ BAT_SOC = 94~98%, BAT_Type, BAT_Capa Vehicle Model Corresponding Capacity</t>
  </si>
  <si>
    <t>▪ Launch App
: Select Recorded Videos tab
- List of event videos while parked
- Front/Rear switch button
- Play front video
- Navigate to random point using the progress bar</t>
  </si>
  <si>
    <t>▪ BLTN_CAM_Prk_Oprable_Time = 0x13(19Hr)</t>
  </si>
  <si>
    <t>HU_170</t>
  </si>
  <si>
    <t>Change user during performance recording</t>
  </si>
  <si>
    <t>▪ Recording performance
▪ Change user to Profile1</t>
  </si>
  <si>
    <t>APP_015</t>
  </si>
  <si>
    <t>▪ Performance recording ended</t>
  </si>
  <si>
    <t>[설정] (2) : 주차 중 상시 녹화 설정</t>
  </si>
  <si>
    <t>▪ Launch App
: Select Recorded Videos tab
- List of event videos while parked
- Front/Rear switch button
- Play rear video
- Navigate to random point using the progress bar</t>
  </si>
  <si>
    <t>HU_171</t>
  </si>
  <si>
    <t>▪ BAT_SOC = 99~%, BAT_Type, BAT_Capa Vehicle Model Corresponding Capacity</t>
  </si>
  <si>
    <t>Check guest profile</t>
  </si>
  <si>
    <t>▪ BLTN_CAM_Prk_Oprable_Time = 0x14(20Hr)</t>
  </si>
  <si>
    <t>APP_071</t>
  </si>
  <si>
    <t>▪ Change user to Guest
▪ B+ Reset
▪ Check N mode screen widget items</t>
  </si>
  <si>
    <t>▪ The settings must be maintained</t>
  </si>
  <si>
    <t>▪ Launch App
: Select Recorded Videos tab
- List of motion-detected videos while parked
- Front/Rear switch button
- Play front video
- Navigate to random point using the progress bar</t>
  </si>
  <si>
    <t>HU_172</t>
  </si>
  <si>
    <t>Check Driver 1 Profile</t>
  </si>
  <si>
    <t>▪ Change user to Profile1
▪ B+ Reset
▪ Check N Mode screen widget items</t>
  </si>
  <si>
    <t>[전원 Fail Safety 동작] : 비상전원(Super Cap) 성능(주차/주차 모션)</t>
  </si>
  <si>
    <t>주차 중 동작 감지 녹화 Fail Safety 동작 추가</t>
  </si>
  <si>
    <t>Added Motion Detection Recording Fail Safety Action During Parking</t>
  </si>
  <si>
    <t>▪ Launch App
: Select Recorded Videos tab
- List of motion-detected videos while parked
- Front/Rear switch button
- Play rear video
- Navigate to random point using the progress bar</t>
  </si>
  <si>
    <t>HU_173</t>
  </si>
  <si>
    <t>▪ BAT_SOC signal(0xFF)</t>
  </si>
  <si>
    <t>Check Driver 2 Profile</t>
  </si>
  <si>
    <t>▪ Change user to Profile2
▪ B+ Reset
▪ Check N Mode screen widget items</t>
  </si>
  <si>
    <t>APP_077</t>
  </si>
  <si>
    <t>[Mobile Phone Video Playback] (2) : Progress bar navigation during playback
(2/2.5/3rd generation)</t>
  </si>
  <si>
    <t>HU_174</t>
  </si>
  <si>
    <t>▪ Launch App
: Select Recorded Videos tab - Time-lapse Video List
- Play Video - Navigate to Random Point via Progress Bar</t>
  </si>
  <si>
    <t>[모션 감지 범위 설정 확인] 레이더 범위 Level 1 고정</t>
  </si>
  <si>
    <t>레이더 범위 설정 고정으로 사양 변경</t>
  </si>
  <si>
    <t>Changed specifications to fixed radar range setting</t>
  </si>
  <si>
    <t>0x0: Check performance recording in Factory Mode</t>
  </si>
  <si>
    <t>BAT_012</t>
  </si>
  <si>
    <t>▪ ICUPowerAutoCutMode = 0x0(Factory mode)
▪ Start Performance Recording</t>
  </si>
  <si>
    <t>▪ Performance recording started</t>
  </si>
  <si>
    <t>[Mobile Phone Video Playback] (3) : Forward/Rear Switch and Pause
(2/2.5G)</t>
  </si>
  <si>
    <t>[July 23 Business Update] Recording time available during continuous recording while parked updated</t>
  </si>
  <si>
    <t>Decrease if more than 1 hour remains</t>
  </si>
  <si>
    <t>[주차중 모션 감지 이벤트 녹화] : 종료 조건</t>
  </si>
  <si>
    <t>▪ Launch App
: Select Recorded Videos tab
- List of continuous driving videos
- Play front view video
- Pause</t>
  </si>
  <si>
    <t>▪ Confirm
: Pause front view while driving</t>
  </si>
  <si>
    <t>120시간 일회성 제공 차종 및 LFP 배터리 차종, 모션 감지 녹화 3,000회 제한 사양 추가</t>
  </si>
  <si>
    <t>Added specifications for models offering 120-hour single-use recording and LFP batteries, with a 3,000-record limit for motion detection recording.</t>
  </si>
  <si>
    <t>▪ Check saved recorded video list</t>
  </si>
  <si>
    <t>▪ Start continuous recording during 20-hour parking
▪ Randomly wake up the network every hour (using CANoe CAPL)
▪ Check Sleep after verifying the available continuous recording time during parking (BLTN_CAM_Prk_Oprable_Time)</t>
  </si>
  <si>
    <t>▪ Performance recording saved</t>
  </si>
  <si>
    <t>▪ Updates and outputs the current remaining recording time upon Wake Up
: BLTN_CAM_Prk_Oprable_Time = Remaining Time (rounded down to the nearest hour)</t>
  </si>
  <si>
    <t>▪ Launch App
: Select Recorded Videos tab
- List of videos recorded while driving
- Play rear view video
- Pause rear view video</t>
  </si>
  <si>
    <t>HU_175</t>
  </si>
  <si>
    <t>▪ Confirm
: Pause constant rear view while driving</t>
  </si>
  <si>
    <t>BAT_019</t>
  </si>
  <si>
    <t>[악의조건] 보조배터리 사용 전환</t>
  </si>
  <si>
    <t>04_BAT_035_●</t>
  </si>
  <si>
    <t>0x1: Check performance recording in Dealer Mode</t>
  </si>
  <si>
    <t>▪ ICUPowerAutoCutMode = 0x1(Dealer mode)
▪ Start Performance Recording</t>
  </si>
  <si>
    <t>APP_078</t>
  </si>
  <si>
    <t>▪ Launch App
: Select Recorded Videos tab
- List of driving event videos
- Play front view video
- Pause</t>
  </si>
  <si>
    <t>▪ Confirm
: Pause front view for driving events</t>
  </si>
  <si>
    <t>모션 녹화 모드에서 녹화 가능 시간 SOC 기준으로 출력되도록 사양 변경(#23507)</t>
  </si>
  <si>
    <t>Specification changed so that recording time in motion recording mode is output based on SOC (#23507)</t>
  </si>
  <si>
    <t>↑ Continue by checking when there are 59 minutes remaining</t>
  </si>
  <si>
    <t>▪ BLTN_CAM_Prk_Oprable_Time = 1 Hr</t>
  </si>
  <si>
    <t>PER_022</t>
  </si>
  <si>
    <t>HU_176</t>
  </si>
  <si>
    <t>[Sleep&amp;WakeUp 악의조건]</t>
  </si>
  <si>
    <t>주차 상시/모션 녹화 중 CAN/LIN 으로 인한 Wake-up &amp; Sleep 항목 추가</t>
  </si>
  <si>
    <t>Added Wake-up &amp; Sleep items due to CAN/LIN during Parking Continuous/Motion Recording</t>
  </si>
  <si>
    <t>▪ Launch App
: Select Recorded Videos tab
- List of driving event videos
- Play rear view video
- Pause rear view video</t>
  </si>
  <si>
    <t>▪ Confirm
: Pause rear view video for driving events</t>
  </si>
  <si>
    <t>0x2: Check performance recording in Customer Mode</t>
  </si>
  <si>
    <t>복합 조건 추가</t>
  </si>
  <si>
    <t>Add complex conditions</t>
  </si>
  <si>
    <t>▪ ICUPowerAutoCutMode = 0x2(Customer mode)
▪ Start Performance Recording</t>
  </si>
  <si>
    <t>APP_079</t>
  </si>
  <si>
    <t>BAT_089</t>
  </si>
  <si>
    <t>▪ Launch App
: Select Recorded Videos tab
- List of continuous video while parked
- Play front view video
- Pause</t>
  </si>
  <si>
    <t>▪ Confirm
: Pause front view while parked</t>
  </si>
  <si>
    <t>PER_002</t>
  </si>
  <si>
    <t>[전원 조건 별 동작 모드]</t>
  </si>
  <si>
    <t>자동화 반영 X → O</t>
  </si>
  <si>
    <t>Round up if less than 1 hour remains</t>
  </si>
  <si>
    <t>Automation reflected X → O</t>
  </si>
  <si>
    <t>▪ Built-in Cam Boot Complete
▪ BLTN_CAM_State = 0x0 (BLTN_CAM Valid)
▪ BLTN_CAM_SD_Card_State = 0x0 (Good)
▪ Associated Controller CAN/Ethernet Communication Enabled
▪ Power: KEY ON
▪ Voltage: 12V
▪ Setting: Always Recording While Parked OFF
Event Recording While Parked ON</t>
  </si>
  <si>
    <t>HU_177</t>
  </si>
  <si>
    <t>▪ Set parking recording time to 1 hour → ICU_BS2SoC = 70
▪ Turn KEY OFF to continue recording while parked</t>
  </si>
  <si>
    <t>▪ Launch App
: Select Recorded Videos tab
- List of continuous footage while parked
- Play rear view video
- Pause rear view video</t>
  </si>
  <si>
    <t>▪ Confirm
: Pause permanent rear view while parked</t>
  </si>
  <si>
    <t>PER_003</t>
  </si>
  <si>
    <t>[ACC 전원입력]</t>
  </si>
  <si>
    <t>0x0: Factory Mode → 0x2: Check performance recording in Customer Mode</t>
  </si>
  <si>
    <t>일부 자동화 반영 X → O</t>
  </si>
  <si>
    <t>Partial automation reflected X → O</t>
  </si>
  <si>
    <t>▪ Start Performance Recording
▪ ICUPowerAutoCutMode = 0x0(Factory mode)
ICUPowerAutoCutMode = 0x2(Customer mode)</t>
  </si>
  <si>
    <t>▪ End of performance recording</t>
  </si>
  <si>
    <t>APP_080</t>
  </si>
  <si>
    <t>04_BAT_036, 04_BAT_198</t>
  </si>
  <si>
    <t>[IGNITION 전원입력]</t>
  </si>
  <si>
    <t>▪ Launch App
: Select Recorded Videos tab
- List of event videos while parked
- Play front view video
- Pause</t>
  </si>
  <si>
    <t>▪ Confirm
: Pause front view during parking event</t>
  </si>
  <si>
    <t>INF_001</t>
  </si>
  <si>
    <t>[설정에 따른 주행정보 기록기능 동작여부 확인]</t>
  </si>
  <si>
    <t>▪ Confirmation that there is no performance recording file</t>
  </si>
  <si>
    <t>Step 세분화 및 일부 자동화 반영 X → O</t>
  </si>
  <si>
    <t>Step subdivision and partial automation reflected X → O</t>
  </si>
  <si>
    <t>▪ CAN WAKE UP after entering Sleep state</t>
  </si>
  <si>
    <t>수정
추가</t>
  </si>
  <si>
    <t>▪ Launch App
: Select Recorded Videos tab
- List of event videos while parked
- Play rear view video
- Pause rear view video</t>
  </si>
  <si>
    <t>▪ Confirm
: Pause rear view video during parking event</t>
  </si>
  <si>
    <t>녹화 설정 및 옵션 메시지] HU_BLTN_CAM_E_00</t>
  </si>
  <si>
    <t>HU_178</t>
  </si>
  <si>
    <t>수출 사양 : 일본/북미/유럽/러시아/중동 사양 반영</t>
  </si>
  <si>
    <t>Export Specifications: Reflects specifications for Japan/North America/Europe/Russia/Middle East</t>
  </si>
  <si>
    <t>수정 및 추가</t>
  </si>
  <si>
    <t>APP_081</t>
  </si>
  <si>
    <t>0x1: Check performance recording in Dealer Mode → 0x2: Customer Mode</t>
  </si>
  <si>
    <t>▪ Start Performance Recording
▪ ICUPowerAutoCutMode = 0x1: Dealer Mode
ICUPowerAutoCutMode = 0x2(Customer mode)</t>
  </si>
  <si>
    <t>▪ Launch App
: Select Recorded Videos tab
- List of event videos while parked
- Play rear view video
- Pause front view video</t>
  </si>
  <si>
    <t>[BLTN_CAM_STAT_PE_00_200ms] BLTN_CAM_Prk_Oprable_Time</t>
  </si>
  <si>
    <t>▪ Continuous recording while parked with KEY OFF (capable of recording for 3 hours or more)
▪ Check BLTN_CAM_Prk_Oprable_Time signal value</t>
  </si>
  <si>
    <t>▪ Output BLTN_CAM_Prk_Oprable_Time value appropriate for the soc</t>
  </si>
  <si>
    <t>[주차 중 상시 녹화] 설정 ON/OFF</t>
  </si>
  <si>
    <t>00_1CHK_233</t>
  </si>
  <si>
    <t>04_BAT_037</t>
  </si>
  <si>
    <t>APP_087</t>
  </si>
  <si>
    <t>HU_179</t>
  </si>
  <si>
    <t>[Mobile Phone Video Playback] (3) : Forward/Rear Switch and Pause</t>
  </si>
  <si>
    <t>▪ Launch App
: Select Recorded Videos tab - Time-lapse Video List
- Play Video - Pause</t>
  </si>
  <si>
    <t>▪ Confirm
: Pause Time-lapse Video</t>
  </si>
  <si>
    <t>[User Profile Settings] (33)</t>
  </si>
  <si>
    <t>Check performance recording in 0x3: Error Indicator</t>
  </si>
  <si>
    <t>▪ ICUPowerAutoCutMode = 0x3 (Error Indicator)
▪ Start Performance Recording</t>
  </si>
  <si>
    <t>(유럽향) 주행 상시 녹화 일회성 설정</t>
  </si>
  <si>
    <t>[Mobile Phone Video Playback] (4) : Switch between previous/next files</t>
  </si>
  <si>
    <t>[주차 중 동작 감지 녹화] : 초기값 확인</t>
  </si>
  <si>
    <t>북미/유럽향 사양 분기</t>
  </si>
  <si>
    <t>North American/European specification quarter</t>
  </si>
  <si>
    <t>▪ Launch App
: Select Recorded Videos tab
- List of continuous videos while driving
- Play next file</t>
  </si>
  <si>
    <t>▪ Confirm
: Always play next file while driving</t>
  </si>
  <si>
    <t>HU_022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</si>
  <si>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</si>
  <si>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</si>
  <si>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[User Profile Settings] : First Run Setup</t>
  </si>
  <si>
    <t>0x0: Received HU FRS signal in Factory Mode</t>
  </si>
  <si>
    <t>▪ ICUPowerAutoCutMode = 0x0(Factory mode)
▪ KEY Reset
▪ Enter Built-in Cam Mode</t>
  </si>
  <si>
    <t>▪ All recording settings OFF
▪ BLTN_CAM_RecSet_OWD = 0x1(OFF)
▪ BLTN_CAM_RecSet_OWP = 0x1(OFF)
▪ BLTN_CAM_RecSet_DEV = 0x1(OFF)
▪ BLTN_CAM_RecSet_PEV = 0x1(OFF)
▪ BLTN_CAM_Set_PMD = 0x1(OFF)</t>
  </si>
  <si>
    <t>▪ Network Wake-up by inputting an arbitrary CAN signal
▪ Check BLTN_CAM_Prk_Oprable_Time signal value</t>
  </si>
  <si>
    <t>[모션 감지 범위 설정 확인]</t>
  </si>
  <si>
    <t>▪ Output the value of BLTN_CAM_Prk_Oprable_Time minus 1 hour at the time of KEY OFF.</t>
  </si>
  <si>
    <t>▪ Launch App
: Select Recorded Videos tab
- List of continuous videos while driving
- Play previous file</t>
  </si>
  <si>
    <t>03_HU_048</t>
  </si>
  <si>
    <t>▪ Confirm
: Always play previous file while driving</t>
  </si>
  <si>
    <t>HU_180</t>
  </si>
  <si>
    <t>HU_037</t>
  </si>
  <si>
    <t>주차 중 동작 감지 녹화 탭]</t>
  </si>
  <si>
    <t>ccNC 출력 사양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</si>
  <si>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</si>
  <si>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Added CCNC output specifications</t>
  </si>
  <si>
    <t>APP_088</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</si>
  <si>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</si>
  <si>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0x1: Received HU FRS signal in Dealer Mode</t>
  </si>
  <si>
    <t>HU_038</t>
  </si>
  <si>
    <t>[RADAR 민감도]</t>
  </si>
  <si>
    <t>▪ ICUPowerAutoCutMode = 0x1(Dealer mode)
▪ KEY Reset
▪ Enter Built-in Cam Mode</t>
  </si>
  <si>
    <t>▪ Launch App
: Select Recorded Videos tab
- List of driving event videos
- Play next file</t>
  </si>
  <si>
    <t>▪ Confirm
: Play next file during driving event</t>
  </si>
  <si>
    <t>03_HU_049</t>
  </si>
  <si>
    <t>BAT_090</t>
  </si>
  <si>
    <t>보조배터리 연동 기능</t>
  </si>
  <si>
    <t>HU_181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</si>
  <si>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</si>
  <si>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</si>
  <si>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보조배터리 탈거 시 출력 신호 사양 변경 적용</t>
  </si>
  <si>
    <t>Received HU FRS signal in 0x0: Factory Mode → 0x2: Customer Mode</t>
  </si>
  <si>
    <t>Changes to output signal specifications applied when auxiliary battery is removed</t>
  </si>
  <si>
    <t>▪ Launch App
: Select Recorded Videos tab
- List of videos showing events while driving
- Play previous file</t>
  </si>
  <si>
    <t>▪ ICUPowerAutoCutMode = 0x0(Factory mode)
▪ ICUPowerAutoCutMode = 0x2(Customer mode)
▪ Enter Built-in Cam Mode</t>
  </si>
  <si>
    <t>▪ Confirm
: Play previous file during driving event</t>
  </si>
  <si>
    <t>Operable time updated upon network wake-up during continuous recording while parked (after 1 hour)</t>
  </si>
  <si>
    <t>03_HU_050</t>
  </si>
  <si>
    <t>BAT_015</t>
  </si>
  <si>
    <t>[BLTN_CAM_STAT_PE_00_200ms] BLTN_CAM_Prk_Oprable_Time(보조배터리 미장착 시)</t>
  </si>
  <si>
    <t>HU_182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</si>
  <si>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</si>
  <si>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APP_089</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</si>
  <si>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</si>
  <si>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that settings are retained after ACC &amp; IGN RESET</t>
  </si>
  <si>
    <t>▪ All Recording Settings ON
- BLTN_CAM_Rec_OWD_NvalueSet = 0x1(ON)
- BLTN_CAM_Rec_DEV_NvalueSet = 0x1(ON)
- BLTN_CAM_Rec_OWP_NvalueSet = 0x1(ON)
- BLTN_CAM_Rec_PEV_NvalueSet = 0x1(ON)
▪ KEY Reset
▪ Enter Built-in Cam Mode</t>
  </si>
  <si>
    <t>▪ BLTN_CAM_RecSet_OWD = 0x2(ON)
 ▪ BLTN_CAM_RecSet_OWP = 0x2(ON)
 ▪ BLTN_CAM_RecSet_DEV = 0x2(ON)
 ▪ BLTN_CAM_RecSet_PEV = 00x2(ON)</t>
  </si>
  <si>
    <t>DIA_038</t>
  </si>
  <si>
    <t>[고장진단] 전방 레이더 오류</t>
  </si>
  <si>
    <t>▪ Launch App
: Select Recorded Videos tab
- List of continuous video while parked
- Play next file</t>
  </si>
  <si>
    <t>▪ Confirm
: Play next file constantly while parked</t>
  </si>
  <si>
    <t>IGN ON 상태에서 레이더 DTC 출력/해제 사양 추가</t>
  </si>
  <si>
    <t>04_BAT_038, 04_BAT_199</t>
  </si>
  <si>
    <t>Added radar DTC output/disable specification in IGN ON state</t>
  </si>
  <si>
    <t>HU_183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</si>
  <si>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</si>
  <si>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</si>
  <si>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Receive HU FRS signal in 0x1: Dealer Mode → 0x2: Customer Mode</t>
  </si>
  <si>
    <t>DIA_039</t>
  </si>
  <si>
    <t>[고장진단] 후방 레이더 오류</t>
  </si>
  <si>
    <t>▪ ICUPowerAutoCutMode = 0x1(Dealer mode)
▪ ICUPowerAutoCutMode = 0x2(Customer mode)
▪ Enter Built-in Cam Mode</t>
  </si>
  <si>
    <t>▪ Launch App
: Select Recorded Videos tab
- List of continuous video while parked
- Play previous file</t>
  </si>
  <si>
    <t>▪ Confirm
: Always play previous file while parked</t>
  </si>
  <si>
    <t>03_HU_051</t>
  </si>
  <si>
    <t>HU_184</t>
  </si>
  <si>
    <t>수정추가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</si>
  <si>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</si>
  <si>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</si>
  <si>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2.5세대 차량 주차 중 녹화 설정 메뉴 활성화 유지 사양 추가</t>
  </si>
  <si>
    <t>Added specification to maintain activation of parking recording settings menu for 2.5th generation vehicles</t>
  </si>
  <si>
    <t>APP_090</t>
  </si>
  <si>
    <t>▪ Launch App
: Select Recorded Videos tab
- List of event videos while parked
- Play next file</t>
  </si>
  <si>
    <t>진단서비스(2)(3)</t>
  </si>
  <si>
    <t>▪ Confirm
: Play next file during parking event</t>
  </si>
  <si>
    <t>tc step 수정</t>
  </si>
  <si>
    <t>TC step 나누는 기준 동일하게 설정</t>
  </si>
  <si>
    <t>Set the criteria for dividing TC steps to be the same.</t>
  </si>
  <si>
    <t>HU_185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</si>
  <si>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</si>
  <si>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</si>
  <si>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0x3: Received HU FRS signal from Error Indicator</t>
  </si>
  <si>
    <t>▪ ICUPowerAutoCutMode = 0x0(Factory mode)
 ▪ KEY Reset
 ▪ ICUPowerAutoCutMode = 0x3(Error Indicator)</t>
  </si>
  <si>
    <t>반복 테스트</t>
  </si>
  <si>
    <t>반복 테스트 탭 추가 (반복 테스트 기준 수립)</t>
  </si>
  <si>
    <t>LX3, SV1 간헐적 이슈들 리스트 및 반복 횟수 기준 수립</t>
  </si>
  <si>
    <t>▪ Launch App
: Select Recorded Videos tab
- List of event videos while parked
- Play previous file</t>
  </si>
  <si>
    <t>Establishing a list of LX3 and SV1 intermittent issues and criteria for repetition counts</t>
  </si>
  <si>
    <t>▪ Confirm
: Play previous file during event while parked</t>
  </si>
  <si>
    <t>03_HU_052</t>
  </si>
  <si>
    <t>HU_023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</si>
  <si>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</si>
  <si>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</si>
  <si>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Recording Settings ON upon USM Reset reception</t>
  </si>
  <si>
    <t>APP_091</t>
  </si>
  <si>
    <t>▪ ICUPowerAutoCutMode = 0x1(Dealer mode)
▪ ICUPowerAutoCutMode = 0x2(Customer mode)
▪ All recording settings ON
- BLTN_CAM_Rec_OWD_NvalueSet = 0x1(ON)
- BLTN_CAM_Rec_DEV_NvalueSet = 0x1(ON)
- BLTN_CAM_Rec_OWP_NvalueSet = 0x1(ON)
- BLTN_CAM_Rec_PEV_NvalueSet = 0x1(ON)
▪ CF_AVN_BLTN_CAM_USMReset = 0x1(Built-in Cam USM Reset)
▪ Enter Built-in Cam Mode</t>
  </si>
  <si>
    <t>▪ BLTN_CAM_RecSet_OWD = 0x2(ON)
 ▪ BLTN_CAM_RecSet_OWP = 0x2(ON)
 ▪ BLTN_CAM_RecSet_DEV = 0x2(ON)
 ▪ BLTN_CAM_RecSet_PEV = 0x2(ON)</t>
  </si>
  <si>
    <t>SD카드 사용자 조건(3)</t>
  </si>
  <si>
    <t>Test Step 오타 수정</t>
  </si>
  <si>
    <t>Test Step Typo Correction</t>
  </si>
  <si>
    <t>BAT_091</t>
  </si>
  <si>
    <t>03_HU_053</t>
  </si>
  <si>
    <t>▪ Confirm
: Motion detected while parked Play next file</t>
  </si>
  <si>
    <t>HU_186</t>
  </si>
  <si>
    <t>[고전압 배터리 사용 동작 사양]</t>
  </si>
  <si>
    <t>120시간 녹화 중 주차 중 동작 감지 녹화 동작 후 종료 확인 TC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</si>
  <si>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</si>
  <si>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Add TC to confirm recording ends after motion detection while parked during 120-hour recording</t>
  </si>
  <si>
    <t>Operable time updated upon network wake-up after continuous recording is complete while parked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</si>
  <si>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</si>
  <si>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Verify Recording Settings ON upon receiving cluUSM Reset</t>
  </si>
  <si>
    <t>▪ Continuous recording while parked with KEY OFF (Capable of recording for 2 hours)</t>
  </si>
  <si>
    <t>↑ Proceed as above, then reset with the signal below
▪ CF_HU_CluUSMReset = 0x1(USM Reset)
▪ Enter Built-in Cam Mode</t>
  </si>
  <si>
    <t>카메라 리커버리 동작 확인을 위해 KEY ON 후 전/후방 영상 출력 확인 기준 추가</t>
  </si>
  <si>
    <t>▪ Confirm
: Motion detection while parked Play previous file</t>
  </si>
  <si>
    <t>Added criteria to check front/rear video output after KEY ON to verify camera recovery operation.</t>
  </si>
  <si>
    <t>03_HU_054</t>
  </si>
  <si>
    <t>04_BAT_039, 04_BAT_200</t>
  </si>
  <si>
    <t>APP_092</t>
  </si>
  <si>
    <t>HU_187</t>
  </si>
  <si>
    <t>Debug 탭의 DTC Init 확인 사양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</si>
  <si>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</si>
  <si>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Add DTC Init verification specification to the Debug tab</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</si>
  <si>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</si>
  <si>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Initialize via diagnosis. Check that recording settings are OFF.</t>
  </si>
  <si>
    <t>Archive video</t>
  </si>
  <si>
    <t>▪ ICUPowerAutoCutMode = 0x1(Dealer mode)
▪ ICUPowerAutoCutMode = 0x2(Customer mode)
▪ All recording settings ON
- BLTN_CAM_Rec_OWD_NvalueSet = 0x1(ON)
- BLTN_CAM_Rec_DEV_NvalueSet = 0x1(ON)
- BLTN_CAM_Rec_OWP_NvalueSet = 0x1(ON)
- BLTN_CAM_Rec_PEV_NvalueSet = 0x1(ON)
▪ CF_HU_CluUSMReset = 0x1(USM Reset)
▪ Enter Built-in Cam mode</t>
  </si>
  <si>
    <t>▪ Launch App
: Select Recorded Videos tab - Library - Play Next File</t>
  </si>
  <si>
    <t>▪ Confirm
: Play next file in Archive</t>
  </si>
  <si>
    <t>[주행 중 수동 이벤트 스위치 녹화] 녹화파일 연속 생성 확인</t>
  </si>
  <si>
    <t>03_HU_055</t>
  </si>
  <si>
    <t>HU_188</t>
  </si>
  <si>
    <t>▪ Launch App
: Select Recorded Videos tab - Library - Play Previous File</t>
  </si>
  <si>
    <t>▪ Confirm
: Play previous file in Library</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</si>
  <si>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</si>
  <si>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</si>
  <si>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APP_093</t>
  </si>
  <si>
    <t>Verify profile copy upon receiving FRS signal after configuration in Guest.</t>
  </si>
  <si>
    <t>▪ ICUPowerAutoCutMode = 0x0(Factory mode)
▪ ICUPowerAutoCutMode = 0x2(Customer mode)
▪ IAU_ProfileIDRVal = 0x1(Guest)
▪ Enter Built-in Cam Mode
▪ Arbitrarily set Built-in Cam configuration items
▪ Enter HU Mode
▪ IAU_ProfileIDRVal = 0x2(Profile1), 0x3(Profile2)
: Check if Guest settings have been copied to Profile1 and Profile2</t>
  </si>
  <si>
    <t>전/후방 카메라 탈거 후 주차 중 동작 감지 녹화 확인(#23029) 추가 : 개발 단계 과거 이슈</t>
  </si>
  <si>
    <t>Added verification of motion detection recording during parking after removing front/rear cameras (#23029): Past issue during development stage</t>
  </si>
  <si>
    <t>▪ Launch App
: Select Recorded Videos tab
- Time-lapse Video List
- Play Next File</t>
  </si>
  <si>
    <t>▪ Guest's settings are copied to Profile1 and Profile2.
: Guest, Profile1, and Profile2 settings are identical.</t>
  </si>
  <si>
    <t>▪ Confirm
: Time-lapse Play next file</t>
  </si>
  <si>
    <t>▪ Network Wake-up by inputting an arbitrary CAN signal after 1 hour of recording is complete
▪ Check BLTN_CAM_Prk_Oprable_Time signal value</t>
  </si>
  <si>
    <t>▪ BLTN_CAM_Prk_Oprable_Time = 1 Hr output</t>
  </si>
  <si>
    <t>SUSPEND 상태에서 카메라 재연결 후 동작 확인(#23446) 추가  : 개발 단계 과거 이슈</t>
  </si>
  <si>
    <t>Added: Verify operation after reconnecting camera in SUSPEND state (#23446) : Past issue during development phase</t>
  </si>
  <si>
    <t>03_HU_056</t>
  </si>
  <si>
    <t>▪ Launch App
: Select Recorded Videos tab
- Time-lapse Video List
- Play Previous File</t>
  </si>
  <si>
    <t>▪ Confirm
: Play previous time-lapse file</t>
  </si>
  <si>
    <t>▪ Verify that the WiFi password is the same</t>
  </si>
  <si>
    <t>BLTN_CAM_Prk_Oprable_Time 확인 STEP 추가</t>
  </si>
  <si>
    <t>Add BLTN_CAM_Prk_Oprable_Time check STEP</t>
  </si>
  <si>
    <t>[BLTN_CAM_STAT_PE_00_200ms] BLTN_CAM_Prk_Oprable_Time - CCS function</t>
  </si>
  <si>
    <t>버글러 알림 이후 주행 중 상시 녹화 충격 진행 개발 단계 이슈 확인 항목 추가</t>
  </si>
  <si>
    <t>HU_024</t>
  </si>
  <si>
    <t>Check available continuous recording time while parked via the CCS app
- Continuous recording while parked</t>
  </si>
  <si>
    <t>Added an item to check for development stage issues regarding continuous driving impact recording after Burgler notification.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</si>
  <si>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</si>
  <si>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</si>
  <si>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Start continuous recording for 2 hours
▪ Network Wake-up by inputting an arbitrary CAN signal after completing recording for 1 hour or more
▪ Check BLTN_CAM_Prk_Oprable_Time signal value</t>
  </si>
  <si>
    <t>▪ Output BLTN_CAM_Prk_Oprable_Time = 0x1
(Specification: 1 second ~ 1 hour 59 minutes 59 seconds → 1 hour output)</t>
  </si>
  <si>
    <t>[주차 중 이벤트 스위치 녹화] : 기본확인(이벤트녹화설정 ON)</t>
  </si>
  <si>
    <t>HU FRS Signal Individual ON Reception</t>
  </si>
  <si>
    <t>▪ ICUPowerAutoCutMode = 0x0(Factory mode)
▪ KEY Reset
▪ BLTN_CAM_Rec_OWD_NvalueSet = 0x2(ON)
▪ Other recording settings OFF</t>
  </si>
  <si>
    <t>▪ BLTN_CAM_RecSet_OWD = 0x2(ON)
▪ Other recording settings OFF</t>
  </si>
  <si>
    <t>[주차 중 동작 감지 녹화]</t>
  </si>
  <si>
    <t>주차 모션 대기 상태 인디케이터 확인 항목 추가</t>
  </si>
  <si>
    <t>03_HU_057,
03_HU_058,
03_HU_059,
03_HU_060</t>
  </si>
  <si>
    <t>Added check item for parking motion standby status indicator</t>
  </si>
  <si>
    <t>▪ ICUPowerAutoCutMode = 0x0(Factory mode)
▪ KEY Reset
▪ BLTN_CAM_Rec_DEV_NvalueSet = 0x2(ON)
▪ Other recording settings OFF</t>
  </si>
  <si>
    <t>[주차중 모선 감지 이벤트 녹화] : 동시 녹화 영향성 확인</t>
  </si>
  <si>
    <t>▪ BLTN_CAM_RecSet_DEV = 0x2(ON)
▪ Other recording settings OFF</t>
  </si>
  <si>
    <t>▪ Check the BLTN_CAM_Prk_Oprable_Time signal value after continuous recording is complete during 2 hours of parking.</t>
  </si>
  <si>
    <t>OWP_023</t>
  </si>
  <si>
    <t>[주차 중 동작 감지 녹화] : 개발단계 과거 이슈</t>
  </si>
  <si>
    <t>▪ BLTN_CAM_Prk_Oprable_Time = 0x0 output
(Specification: 0 seconds (recording ends) → 0 hours output)</t>
  </si>
  <si>
    <t>LX3 개발 단계 이슈 확인 내용 추가</t>
  </si>
  <si>
    <t>Added details on LX3 development phase issues</t>
  </si>
  <si>
    <t>▪ ICUPowerAutoCutMode = 0x0(Factory mode)
▪ KEY Reset
▪ BLTN_CAM_Rec_OWP_NvalueSet = 0x2(ON)
▪ Other recording settings OFF</t>
  </si>
  <si>
    <t>▪ BLTN_CAM_RecSet_OWP = 0x2(ON)
▪ Other recording settings OFF</t>
  </si>
  <si>
    <t>사양 별 기대값 수정</t>
  </si>
  <si>
    <t>Modification of expected values ​​by specification</t>
  </si>
  <si>
    <t>BAT_092</t>
  </si>
  <si>
    <t>▪ ICUPowerAutoCutMode = 0x0(Factory mode)
▪ KEY Reset
▪ BLTN_CAM_Rec_PEV_NvalueSet = 0x2(ON)
▪ Other recording settings OFF</t>
  </si>
  <si>
    <t>▪ BLTN_CAM_RecSet_PEV = 0x2(ON)
▪ Other recording settings OFF</t>
  </si>
  <si>
    <t>Check the available continuous recording time while parked via the CCS app
- Motion detection recording while parked</t>
  </si>
  <si>
    <t>SD카드 탈거 상태에서 영상 불러오기 항목 추가 : 개발 단계 과거 이슈</t>
  </si>
  <si>
    <t>Added option to load video with SD card removed: Past issue during development stage</t>
  </si>
  <si>
    <t>▪ Start recording via motion detection while parked
▪ Network wake-up by inputting an arbitrary CAN signal after recording for 1 hour or more is complete
▪ Check BLTN_CAM_Prk_Oprable_Time signal value</t>
  </si>
  <si>
    <t>▪ P-LBM Model (LX3)
: Output recording time based on SOC
▪ eAGM Model / P-LBM + eAGM Model (JW1 PE)
: BLTN_CAM_Prk_Oprable_Time = BLTN_CAM_Set_PrkTime - BLTN_CAM_PRK_Oped_Time</t>
  </si>
  <si>
    <t>HU_025</t>
  </si>
  <si>
    <t>IND_002</t>
  </si>
  <si>
    <t>[ccNC 팝업 요청] BLTN_CAM_PopUp_Req</t>
  </si>
  <si>
    <t>주차 중 동작 감지 녹화 불가 알림 조건에서 주차 중 동작 감지 녹화 추가</t>
  </si>
  <si>
    <t>Added motion detection recording in parking mode under the "Motion detection recording disabled during parking" notification condition</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</si>
  <si>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</si>
  <si>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</si>
  <si>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Turn on recording settings when resetting settings after changing them in Virgin state</t>
  </si>
  <si>
    <t>▪ ICUPowerAutoCutMode = 0x0(Factory mode)
▪ ICUPowerAutoCutMode = 0x2(Customer mode)
▪ IAU_ProfileIDRVal = 0x1(Guest)
▪ Continuous recording while driving ON
▪ [Settings] - [Reset Built-in Cam Settings] Check recording settings
▪ Check recording settings after resetting settings in Profile 1 and 2 as well</t>
  </si>
  <si>
    <t>FIL_007</t>
  </si>
  <si>
    <t>▪ When KEY OFF, all signals below become 0x2 (ON) → 0x1 (OFF)
- BLTN_CAM_RecSet_OWD = 0x1 (OFF)
- BLTN_CAM_RecSet_OWP = 0x1 (OFF)
- BLTN_CAM_RecSet_DEV = 0x1 (OFF)
- BLTN_CAM_RecSet_PEV = 0x1 (OFF)
▪ Parking Impact Notification Setting ON
- BLTN_CAM_Set_PEV_AppNoti = 0x1 (OFF)</t>
  </si>
  <si>
    <t>[녹화영상 삭제기능]</t>
  </si>
  <si>
    <t>SD카드 탈거 상태에서 녹화 영상 전체 삭제 : 개발 단계 과거 이슈</t>
  </si>
  <si>
    <t>Deleting all recorded videos with SD card removed: Past issue during development phase</t>
  </si>
  <si>
    <t>03_HU_061</t>
  </si>
  <si>
    <t>HU_189</t>
  </si>
  <si>
    <t>▪ Check BLTN_CAM_Prk_Oprable_Time signal value after continuous recording during 2 hours of parking</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</si>
  <si>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</si>
  <si>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</si>
  <si>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Bug where FRS signal is not initialized when KEY OFF after changing settings in factory mode (#7927)</t>
  </si>
  <si>
    <t>▪ ICUPowerAutoCutMode = 0x0(Factory mode)
▪ All recording settings ON
▪ KEY OFF</t>
  </si>
  <si>
    <t>▪ When KEY OFF, all signals below become 0x2 (ON) → 0x1 (OFF)
▪ BLTN_CAM_RecSet_OWD
▪ BLTN_CAM_RecSet_OWP
▪ BLTN_CAM_RecSet_DEV
▪ BLTN_CAM_RecSet_PEV</t>
  </si>
  <si>
    <t>PER-041</t>
  </si>
  <si>
    <t>※CT1, LX3 차종 (이더넷 NM &amp; CAN 의존성 제거)</t>
  </si>
  <si>
    <t>※ CT1, LX3 models (Ethernet NM &amp; CAN dependency removed)</t>
  </si>
  <si>
    <t>03_HU_062</t>
  </si>
  <si>
    <t>HU_190</t>
  </si>
  <si>
    <t>기대값 수정</t>
  </si>
  <si>
    <t>[BLTN_CAM_STAT_PE_00_200ms] BLTN_CAM_Prk_Oprable_Time(Auxiliary battery attached)</t>
  </si>
  <si>
    <t>Expected value adjustment</t>
  </si>
  <si>
    <t>Parking operation not set by user settings
(Auxiliary battery is connected)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</si>
  <si>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</si>
  <si>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Built-in Cam Boot Complete
▪ BLTN_CAM_State = 0x0 (BLTN_CAM Valid)
▪ BLTN_CAM_SD_Card_State = 0x0 (Good)
▪ Associated Controller CAN/Ethernet Communication Enabled
▪ Power: KEY ON
▪ Voltage: 12V
▪ Auxiliary Battery: Installed</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</si>
  <si>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</si>
  <si>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Turn off Parking Continuous and Event Recording Settings</t>
  </si>
  <si>
    <t>Bug where FRS function does not work when only one recording setting is changed (#7918)</t>
  </si>
  <si>
    <t>▪ BLTN_CAM_Prk_Oprable_Time = Output recording time (not 0xFC)</t>
  </si>
  <si>
    <t>▪ Only continuous recording while driving is ON
▪ BLTN_CAM_Rec_DEV_NvalueSet = 0x1(OFF)
BLTN_CAM_Rec_OWP_NvalueSet = 0x1(OFF)
BLTN_CAM_Rec_PEV_NvalueSet = 0x1(OFF)</t>
  </si>
  <si>
    <t>▪ Keep only the continuous driving recording setting ON</t>
  </si>
  <si>
    <t>00_1CHK_228</t>
  </si>
  <si>
    <t>04_BAT_040</t>
  </si>
  <si>
    <t>03_HU_063</t>
  </si>
  <si>
    <t>수정/추가</t>
  </si>
  <si>
    <t>NML 데이터 취득 진단서비스</t>
  </si>
  <si>
    <t>사양 변경으로 인한 TC 수정 및 추가</t>
  </si>
  <si>
    <t>TC modification and addition due to specification changes</t>
  </si>
  <si>
    <t>HU_026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</si>
  <si>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</si>
  <si>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</si>
  <si>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Confirm copying of recording settings when changing the profile after modifying settings while in Virgin status.</t>
  </si>
  <si>
    <t>▪ ICUPowerAutoCutMode = 0x0(Factory mode)
▪ ICUPowerAutoCutMode = 0x2(Customer mode)
▪ IAU_ProfileIDRVal = 0x1(Guest)
▪ Turn on arbitrary recording settings
▪ Enter HU mode (disengage from built-in cam screen)
▪ IAU_ProfileIDRVal = 0x2(Profile1), 0x3(Profile2)
: Check if Guest settings have been copied to Profile1 and Profile2</t>
  </si>
  <si>
    <t>사양 감수 내용으로 기대값 수정</t>
  </si>
  <si>
    <t>▪ Guest settings are copied to Profile1 and Profile2</t>
  </si>
  <si>
    <t>Expected value revised based on specification review details</t>
  </si>
  <si>
    <t>03_HU_064</t>
  </si>
  <si>
    <t>BAT_093</t>
  </si>
  <si>
    <t>사양 변경으로 인한 기대값 수정</t>
  </si>
  <si>
    <t>Adjustment of expected value due to specification change</t>
  </si>
  <si>
    <t>HU_191</t>
  </si>
  <si>
    <t>[BLTN_CAM_STAT_PE_00_200ms] BLTN_CAM_Prk_Oprable_Time(When auxiliary battery is removed)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</si>
  <si>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</si>
  <si>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</si>
  <si>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The built-in cam does not have an auxiliary battery, so it does not operate while parked. (This vehicle is capable of connecting an auxiliary battery.)</t>
  </si>
  <si>
    <t>Verify that Guest recording settings are not copied if Profile1 &amp; Profile2 are not in Virgin state.</t>
  </si>
  <si>
    <t>▪ When removing the auxiliary battery</t>
  </si>
  <si>
    <t>▪ Change settings in Profile1 or Profile2 after the above operation
▪ Change Profile to Guest
▪ Change recording settings again while in Guest mode
▪ Enter HU mode (exit the built-in cam screen)
▪ Verify that Guest settings have been copied from Profile1 and 2</t>
  </si>
  <si>
    <t>Ind_004</t>
  </si>
  <si>
    <t>▪ BLTN_CAM_Prk_Oprable_Time = 0xFD (Disable continuous recording menu while parked)
&lt;2.5th Generation&gt;
▪ BLTN_CAM_Prk_Oprable_Time = 0x00 (Enable continuous recording menu while parked)
&lt;Vehicles equipped with PLBM+EAGM&gt;
▪ BLTN_CAM_Prk_Oprable_Time = 120 hr</t>
  </si>
  <si>
    <t>▪ Guest settings are not copied to Profile 1 or 2, and recording settings changed in Profile 1 or Profile 2 are retained.</t>
  </si>
  <si>
    <t>사양 변경으로 인한 발생 조건 추가</t>
  </si>
  <si>
    <t>Addition of occurrence conditions due to specification changes</t>
  </si>
  <si>
    <t>00_1CHK_229, 00_1CHK_230, 00_1CHK_231</t>
  </si>
  <si>
    <t>03_HU_065</t>
  </si>
  <si>
    <t>04_BAT_041, 04_BAT_042, 04_BAT_043</t>
  </si>
  <si>
    <t>주차 중 녹화 기능</t>
  </si>
  <si>
    <t>사양 변경으로 인한 기대값 추가</t>
  </si>
  <si>
    <t>Addition of expected value due to specification change</t>
  </si>
  <si>
    <t>HU_192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</si>
  <si>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</si>
  <si>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</si>
  <si>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Confirmation of recording settings copying upon exiting the built-in cam and immediately re-entering after changing settings in Virgin mode.</t>
  </si>
  <si>
    <t>BAT_094</t>
  </si>
  <si>
    <t>[주행 중 상시 녹화] - (1)</t>
  </si>
  <si>
    <t>▪ ICUPowerAutoCutMode = 0x0(Factory mode)
▪ ICUPowerAutoCutMode = 0x2(Customer mode)
▪ IAU_ProfileIDRVal = 0x1(Guest)
▪ Turn on arbitrary recording settings
▪ Enter HU mode (disengage from built-in cam screen)
▪ Immediately enter built-in cam mode
▪ IAU_ProfileIDRVal = 0x2(Profile1), 0x3(Profile2)
: Check if Guest settings have been copied to Profile1 and Profile2</t>
  </si>
  <si>
    <t>[BLTN_CAM_STAT_PE_00_200ms] BLTN_CAM_Prk_Oprable_Time(When auxiliary battery is not installed)</t>
  </si>
  <si>
    <t>신호 이름 수정 및 향지 별 다른 사양 표시</t>
  </si>
  <si>
    <t>This model is not equipped with a built-in cam auxiliary battery, so it does not have the parking operation function. (This model does not support auxiliary battery connection.)</t>
  </si>
  <si>
    <t>Signal name modification and display of different specifications by region</t>
  </si>
  <si>
    <t>▪ Built-in Cam Boot Complete
▪ BLTN_CAM_State = 0x0 (BLTN_CAM Valid)
▪ BLTN_CAM_SD_Card_State = 0x0 (Good)
▪ Associated Controller CAN/Ethernet Communication Enabled
▪ Power: KEY ON
▪ Voltage: 12V
▪ Auxiliary Battery: Not Installed</t>
  </si>
  <si>
    <t>▪ Vehicle models that do not support auxiliary batteries</t>
  </si>
  <si>
    <t>▪ BLTN_CAM_Prk_Oprable_Time = 0xFE</t>
  </si>
  <si>
    <t>03_HU_066</t>
  </si>
  <si>
    <t>[주행 중 상시 녹화] - (2)</t>
  </si>
  <si>
    <t>[BLTN_CAM-기능-009] ccNC 연동기능</t>
  </si>
  <si>
    <t>00_1CHK_232</t>
  </si>
  <si>
    <t>04_BAT_044</t>
  </si>
  <si>
    <t>[주행 중 상시 녹화] - (3)</t>
  </si>
  <si>
    <t>향지별 차이 추가</t>
  </si>
  <si>
    <t>Add regional differences</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</si>
  <si>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</si>
  <si>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</si>
  <si>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[주행 중 상시 녹화 중 영향성] - (1)</t>
  </si>
  <si>
    <t>[LVDS Video Output] - AR Navigation (ccNC)</t>
  </si>
  <si>
    <t>신호 기대값 수정</t>
  </si>
  <si>
    <t>BLTN_CAM_Prk_Oprable_Time_Max Output Value Check (MAX) Time</t>
  </si>
  <si>
    <t>Signal Expectation Correction</t>
  </si>
  <si>
    <t>AR Navigation Video Output Verification (CCNC Specifications)</t>
  </si>
  <si>
    <t>▪ Enter HU Mode
▪ Navi -&gt; Touch the compass icon to enter the AR Navigation screen
(BLTN_CAM_LVDS_Mode_Cmd = 0x1:Front Camera for AR Navigation)
▪ Go Back
▪ Confirm repeat 10 times</t>
  </si>
  <si>
    <t>▪ BLTN_CAM_LVDS_Mode_State = 0x1:Front Camera for AR Navigation.
: LDVS video transition time within 2 seconds</t>
  </si>
  <si>
    <t>▪ Check BLTN_CAM_Prk_Oprable_Time_Max value</t>
  </si>
  <si>
    <t>▪ BLTN_CAM_Prk_Oprable_Time_Max = 0x14(20Hr) : Disposable high-voltage battery, irrelevant vehicle models
▪ BLTN_CAM_Prk_Oprable_Time_Max = 0x78(120Hr) : Constant high-voltage battery vehicle models</t>
  </si>
  <si>
    <t>과거차문제
PASTI-350
AR 카펫 도로가 아닌 공중에 표시</t>
  </si>
  <si>
    <t>[주행 중 상시 녹화 중 영향성] - (2)</t>
  </si>
  <si>
    <t>00_1CHK_234, 00_1CHK_235</t>
  </si>
  <si>
    <t>▪ Check AR navigation screen and real-time screen in CCNC
▪ Check if cropping the original camera footage to match the received coordinates is visible</t>
  </si>
  <si>
    <t>04_BAT_045, 04_BAT_196</t>
  </si>
  <si>
    <t>▪ 1920x720 (Front Video) + 640x720 (Black) Output
(OK if the visible area of ​​the AR navigation video is cropped)
※ The camera area must not be facing upwards</t>
  </si>
  <si>
    <t>[전원 Fail Safety 동작] : 비상전원(Super Cap) 성능(주행)</t>
  </si>
  <si>
    <t>HU_193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</si>
  <si>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</si>
  <si>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</si>
  <si>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[LVDS Video Output] - AR Navigation (ccIC)</t>
  </si>
  <si>
    <t>AR Navigation Video Output Verification (CCIC Specifications)</t>
  </si>
  <si>
    <t>[수동 이벤트 녹화 시간 설정 확인] (1)</t>
  </si>
  <si>
    <t>기대값 신호 이름 수정</t>
  </si>
  <si>
    <t>Modify expected value signal name</t>
  </si>
  <si>
    <t>▪ Turn off continuous recording setting while parked
▪ Check BLTN_CAM_Prk_Oprable_Time_Max value</t>
  </si>
  <si>
    <t>※ The ccIC specification does not use the 0x1 signal. (AR navigation and real-time video are combined)
▪ BLTN_CAM_LVDS_Mode_State = 0x0
: LDVS video switching time within 2 seconds
▪ AR navigation video on the cluster screen continues to be displayed even in HU mode</t>
  </si>
  <si>
    <t>[수동 이벤트 녹화 시간 설정 확인] (2)</t>
  </si>
  <si>
    <t>▪ Check AR navigation screen and real-time screen in CCIC
▪ Check if the original camera footage is visible after cropping to match the received coordinates</t>
  </si>
  <si>
    <t>▪ The visible area of ​​the AR navigation video will be cropped.
※ The camera area must not point upwards (If the cropped area outputs the default area, it is not suitable)</t>
  </si>
  <si>
    <t>[수동 이벤트 녹화 시간 설정 확인] (3)</t>
  </si>
  <si>
    <t>BAT_095</t>
  </si>
  <si>
    <t>HU_194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</si>
  <si>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</si>
  <si>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Check BLTN_CAM_Prk_Oprable_Time_Max output value (remove auxiliary battery)</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</si>
  <si>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</si>
  <si>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[타임랩스 녹화] (2) : AVN mode</t>
  </si>
  <si>
    <t>인디케이터 점멸 기대값 수정</t>
  </si>
  <si>
    <t>[LVDS Video Output] - AR Navigation (Common)</t>
  </si>
  <si>
    <t>▪ Remove auxiliary battery
▪ Check BLTN_CAM_Prk_Oprable_Time_Max value</t>
  </si>
  <si>
    <t>Modify indicator blinking expectation</t>
  </si>
  <si>
    <t>▪ BLTN_CAM_Prk_Oprable_Time_Max = 0xFD</t>
  </si>
  <si>
    <t>Check AR navigation view when KEY ON during Parking Impact Alert (CCS)</t>
  </si>
  <si>
    <t>▪ Turn on Impact Notification while Parked
▪ Turn off Key
▪ Start continuous recording while parked
▪ Enter CAN and Ethernet Sleep
▪ Impact triggered
▪ Turn on HU B+ while Wake-up
▪ Turn on Built-in Cam/CCNC Key
▪ Crop the original camera footage to match the received coordinates and check if it is visible</t>
  </si>
  <si>
    <t>[타임랩스 녹화] (4) : 이벤트스위치 인디케이터 점멸</t>
  </si>
  <si>
    <t>기대값 내용 수정</t>
  </si>
  <si>
    <t>Modify expected value content</t>
  </si>
  <si>
    <t>[타임랩스 녹화] (5) :  동시 녹화</t>
  </si>
  <si>
    <t>BAT_096</t>
  </si>
  <si>
    <t>▪ BLTN_CAM_LVDS_Mode_Cmd = 0x1:Front Camera for AR Navigation.
(Maintains AR View screen switching state in CCNC)
▪ KEY OFF
▪ KEY ON while in Wake Up state</t>
  </si>
  <si>
    <t>▪ Immediate AR View Display
: Maintains constant AR navigation screen display while Network Alive is active, even when KEY OFF.
(In the actual vehicle, the AR navigation screen must appear immediately upon turning the ignition ON while in AR View mode, prior to turning the ignition OFF or entering CAN and Ethernet Sleep.)</t>
  </si>
  <si>
    <t>Check BLTN_CAM_Prk_Oprable_Time_Max output value (not applied)</t>
  </si>
  <si>
    <t>▪ BLTN_CAM_Prk_Oprable_Time_Max = 0xFE</t>
  </si>
  <si>
    <t>기대값 내용 추가</t>
  </si>
  <si>
    <t>Add expected value content</t>
  </si>
  <si>
    <t>HU_030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</si>
  <si>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</si>
  <si>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</si>
  <si>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00_1CHK_238</t>
  </si>
  <si>
    <t>[LVDS Video Output] Wiper Motion Detect ON/OFF</t>
  </si>
  <si>
    <t>04_BAT_048</t>
  </si>
  <si>
    <t>AR Navi Wiper Operation Check</t>
  </si>
  <si>
    <t>수행 절차 내용 수정</t>
  </si>
  <si>
    <t>Modification of execution procedure content</t>
  </si>
  <si>
    <t>▪ Enter AR Navigation Screen
▪ Wiper_PrkngPosSta = Parking Position → else
▪ Shine a fluorescent light and shake the camera rapidly to check for a pink afterimage</t>
  </si>
  <si>
    <t>▪ Motion Detect OFF (No pink)
※ 2.5G: Specifications not applied (No pink)
※ 3G: Specifications need to be checked (Current operating status: No pink)</t>
  </si>
  <si>
    <t>초기값 확인 기대값 내용 추가</t>
  </si>
  <si>
    <t>BAT_097</t>
  </si>
  <si>
    <t>Add content for checking initial values ​​and expected values</t>
  </si>
  <si>
    <t>▪ Set continuous recording time during parking to 10–120 hours and check the signal below
▪ Check the BLTN_CAM_Prk_Oprable_Time_Max value</t>
  </si>
  <si>
    <t>카메라 점멸 주기 수정</t>
  </si>
  <si>
    <t>▪BLTN_CAM_Prk_Oprable_Time_Max = 0x78(120Hr) Fixed</t>
  </si>
  <si>
    <t>Modify camera flashing cycle</t>
  </si>
  <si>
    <t>▪ Enter AR Navigation Screen
▪ Wiper_PrkngPosSta = else → Wait 5 seconds for Parking Position
▪ Shine a fluorescent light and shake the camera rapidly to check for a pink afterimage</t>
  </si>
  <si>
    <t>▪ Motion Detect On after 5 seconds (Pink appears)
※ 2.5G: Specs not applied (Pink does not appear)
※ 3G: Specs need to be checked (Current operating status: Pink does not appear)</t>
  </si>
  <si>
    <t>00_1CHK_239</t>
  </si>
  <si>
    <t>04_BAT_049</t>
  </si>
  <si>
    <t>[주차 중 이벤트 녹화] : 버글러알람 이벤트 녹화
 - 주차 상시 녹화 모드 (모션설정 OFF)</t>
  </si>
  <si>
    <t>신호 이름 오타 수정</t>
  </si>
  <si>
    <t>Corrected typo in signal name</t>
  </si>
  <si>
    <t>▪ Enter AR Navigation Screen
▪ else → Maintain Parking Position for less than 5 seconds → else
▪ Shine a fluorescent light and shake the camera rapidly to check for a pink afterimage</t>
  </si>
  <si>
    <t>BAT_017</t>
  </si>
  <si>
    <t>모션 녹화 중 카메라 점멸주기 수정</t>
  </si>
  <si>
    <t>Modify camera blink cycle during motion recording</t>
  </si>
  <si>
    <t>▪ Enter AR Navigation Screen
▪ else → Error Indicator
▪ Shine a fluorescent light and shake the camera rapidly to check for a pink afterimage</t>
  </si>
  <si>
    <t>▪ Immediately turn on Motion Detect (Pink appears)
※ 2.5 Generation: Specifications not applied (Pink does not appear)
※ 3rd Generation: Specifications need to be checked (Current operating status: Pink does not appear)</t>
  </si>
  <si>
    <t>[Auxiliary Battery Level Display] : Key Reset</t>
  </si>
  <si>
    <t>Check parking availability time output after key reset</t>
  </si>
  <si>
    <t>▪ KEY RESET
▪ Check if BLTN_CAM_Prk_Oprable_Time signal is updated based on BAT_SOC input value</t>
  </si>
  <si>
    <t>HU_196</t>
  </si>
  <si>
    <t>▪BLTN_CAM_Prk_Oprable_Time is updated based on BAT_SOC input value</t>
  </si>
  <si>
    <t>[빌트인 캠 화면 모드] (2) 미정의 값</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</si>
  <si>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</si>
  <si>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</si>
  <si>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Video Output FPS] : Real-time Video, AR Navigation</t>
  </si>
  <si>
    <t>Real-time video</t>
  </si>
  <si>
    <t>▪ Play FPS Test Video (MOBIS_FPS_TEST_HD.avi) on PC &amp; Start Stopwatch)
▪ Focus on PC Monitor with Built-in Cam Camera →
▪ Record Real-time Video with Mobile Phone (Slow Motion)</t>
  </si>
  <si>
    <t>▪ ccNC Specification: 2560x720, 30FPS video output
▪ ccIC Specification: 1920 * 1440, 30FPS video output
※ 3rd Generation Specification: 3040 * 1520, 30FPS video output
: Check for missing frames when playing video recorded with a mobile phone (no missing numbers in the middle)
※ Try playing one frame at a time by pressing the 'e' key in VLC Player</t>
  </si>
  <si>
    <t>04_BAT_050, 04_BAT_201</t>
  </si>
  <si>
    <t>[빌트인 캠 시간설정] (2) : Inavlid값 수신 시 설정불가</t>
  </si>
  <si>
    <t>수행 절차 신호 값 수정</t>
  </si>
  <si>
    <t>Execution Procedure: Modify Signal Value</t>
  </si>
  <si>
    <t>HU_197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</si>
  <si>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</si>
  <si>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</si>
  <si>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AR Navigation</t>
  </si>
  <si>
    <t>BAT_018</t>
  </si>
  <si>
    <t>▪ Play FPS Test video (MOBIS_FPS_TEST_HD.avi) on PC &amp; Start Stopwatch)
▪ Point the built-in cam at the PC monitor →
▪ Record the AR navigation screen with your mobile phone (Slow Motion)</t>
  </si>
  <si>
    <t>▪ ccNC Specification: 2560x720, 30FPS video output
▪ ccIC Specification: 1920 * 1440, 30FPS video output
※ 3rd Generation Specification: 3040 * 1520, 30FPS video output
: Check for missing frames when playing videos recorded on a mobile phone (no missing numbers in the middle)</t>
  </si>
  <si>
    <t>[LIN Disable when Pack Voltage is Low]</t>
  </si>
  <si>
    <t>[BLTN_CAM 초기화시간] (1)</t>
  </si>
  <si>
    <t>사양 변경으로 기대값 수정</t>
  </si>
  <si>
    <t>Expected value modified due to specification change</t>
  </si>
  <si>
    <t>Auxiliary battery pack voltage</t>
  </si>
  <si>
    <t>HU_032</t>
  </si>
  <si>
    <t>▪ [LIN] BMS_INFO_02 - BAT_Vlot = 8.9V input</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</si>
  <si>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</si>
  <si>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Maintain LIN communication</t>
  </si>
  <si>
    <t>HU_031</t>
  </si>
  <si>
    <t>[영상 출력 FPS 확인] : 실시간 영상, AR Navi</t>
  </si>
  <si>
    <t>수행 절차 내용 보충</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</si>
  <si>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</si>
  <si>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Supplement to the execution procedure</t>
  </si>
  <si>
    <t>[LVDS Video Output] - Past LVDS Issues</t>
  </si>
  <si>
    <t>▪ BLTN_CAM_LVDS_Mode_Cmd = 0x0:Front and Rear Camera
▪ BLTN_CAM_LVDS_Mode_Cmd = 0x1:Front Camera for AR Navigation.
: Confirm repeat 10 times</t>
  </si>
  <si>
    <t>Video output and corresponding signals must match.
No video output delay. No slowdown in built-in cam operation.
No real-time front/rear video output when switching to AR navigation.</t>
  </si>
  <si>
    <t>HU_198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</si>
  <si>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</si>
  <si>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[App] 녹화모드 설정 - 주차중 상시 저장 ON</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</si>
  <si>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</si>
  <si>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기대값에 제네시스 사양 상세 표기</t>
  </si>
  <si>
    <t>Detailed Genesis specifications displayed in the expected value</t>
  </si>
  <si>
    <t>▪ [LIN] BMS_INFO_02 - BAT_Vlot = 8.5V input</t>
  </si>
  <si>
    <t>▪ Disable LIN communication (no need to disable continuous recording while parked)</t>
  </si>
  <si>
    <t>▪ BLTN_CAM_LVDS_Mode_Cmd = 0x3:Reserved</t>
  </si>
  <si>
    <t>BLTN_CAM_LVDS_Mode_State = Keep previous value</t>
  </si>
  <si>
    <t>03_HU_067</t>
  </si>
  <si>
    <t>HU_199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</si>
  <si>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</si>
  <si>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수행절차 추가 및 기대값 수정</t>
  </si>
  <si>
    <t>Addition of execution procedure and modification of expected value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</si>
  <si>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</si>
  <si>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B+ Reset only for ccNC/ccIC while AR Navi View is output</t>
  </si>
  <si>
    <t>▪ Enter AR Navigation
BLTN_CAM_LVDS_Mode_Cmd = 0x1:Front Camera for AR Navigation
▪ HU B+ Reset
▪ Enter AR Navigation</t>
  </si>
  <si>
    <t>▪ Display AR View Immediately</t>
  </si>
  <si>
    <t>▪ [LIN] BMS_INFO_02 - BAT_Vlot = 8.9V Input
▪ ACC RESET</t>
  </si>
  <si>
    <t>기대값 오류 수정</t>
  </si>
  <si>
    <t>▪ Resumption of LIN communication</t>
  </si>
  <si>
    <t>Correction of expected value error</t>
  </si>
  <si>
    <t>HU_200</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</si>
  <si>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</si>
  <si>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</si>
  <si>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Repeat B+ Reset and then verify AR Navi View repetition</t>
  </si>
  <si>
    <t>▪ B+ Reset
▪ Enter AR Navigation (Repeat 10 times)</t>
  </si>
  <si>
    <t>▪ Display AR navigation screen (must not be black screen)
▪ No video glitches, green screens, black screens, or noise</t>
  </si>
  <si>
    <t>IND_006</t>
  </si>
  <si>
    <t>HU_201</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</si>
  <si>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</si>
  <si>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</si>
  <si>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AR navigation view after initialization with vehicle mode signal</t>
  </si>
  <si>
    <t>▪ ICUPowerAutoCutMode = 0x0: Factory Mode → 0x2: Customer Mode
▪ Enter AR Navigation</t>
  </si>
  <si>
    <t>▪ IGN ON
▪ [LIN] BMS_INFO_02 - BAT_Vlot = 8.9V Input</t>
  </si>
  <si>
    <t>HU_202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</si>
  <si>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</si>
  <si>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</si>
  <si>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[SD카드 안전하게 제거]</t>
  </si>
  <si>
    <t>Cluster black screen issue when changing profile (ccIC development stage issue)</t>
  </si>
  <si>
    <t>▪ Change profile in AR View screen (set display field of view differently)</t>
  </si>
  <si>
    <t>MEM_025</t>
  </si>
  <si>
    <t>HU_203</t>
  </si>
  <si>
    <t>▪ [LIN] BMS_INFO_02 - BAT_Vlot = 8.8V input</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</si>
  <si>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</si>
  <si>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</si>
  <si>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KEY ON
▪ Check BLTN_CAM_HU_UI_Mode signal upon booting</t>
  </si>
  <si>
    <t>▪ During boot BLTN_CAM_HU_UI_Mode = 0xD:Not Ready
▪ After boot complete BLTN_CAM_HU_UI_Mode = 0x0:HU Mode</t>
  </si>
  <si>
    <t>03_HU_068</t>
  </si>
  <si>
    <t>HU_204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</si>
  <si>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</si>
  <si>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</si>
  <si>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AR Navigation
▪ Repeatedly verify B+ Reset for Built-in Cam only on AR View screen (Automated Equipment)</t>
  </si>
  <si>
    <t>▪ Display AR navigation screen (should not be black)
▪ No image glitches, green screens, black screens, or noise
※ Issue Details: Intermittent black screen persists, recovering upon re-entering AR View mode</t>
  </si>
  <si>
    <t>HU_033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</si>
  <si>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</si>
  <si>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</si>
  <si>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Real-time video output error after full B+Reset
: 12V</t>
  </si>
  <si>
    <t>기대값 사양에 맞춰 수정</t>
  </si>
  <si>
    <t>Modified to match expected value specifications</t>
  </si>
  <si>
    <t>▪ Turn Key On for Built-in Cam, HU, and CCU
▪ Enter Built-in Cam Mode
▪ Enter Real-time View
▪ Reset B+ for Built-in Cam, HU, and CCU simultaneously
▪ Turn Key On for Built-in Cam, HU, and CCU
▪ Enter Built-in Cam Mode
▪ Enter Real-time View
▪ Enter AR Navigation
▪ Repeat the above steps at least 10 times</t>
  </si>
  <si>
    <t>▪ Verify real-time video output (Real-time screen, AR navigation)
▪ No video glitches, green screens, black screens, or noise</t>
  </si>
  <si>
    <t>HU_205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</si>
  <si>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</si>
  <si>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</si>
  <si>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차량 단위 리셋 기능 삭제로 TC 비활성화 상태</t>
  </si>
  <si>
    <t>TC disabled due to removal of vehicle unit reset function</t>
  </si>
  <si>
    <t>[Conditions of Evil] Switching to using a portable battery</t>
  </si>
  <si>
    <t>▪ Turn on Key for Built-in Cam, HU, and CCU
▪ HU Mode - Select Built-in Cam icon
▪ Detach/Attach Front Camera while Loading Image is displayed
▪ [Built-in Cam Menu] - [Real-time Video] - Check Real-time Video
▪ Enter AR Navigation
▪ Repeat the above steps at least 10 times</t>
  </si>
  <si>
    <t>Repeat CAN WakeUp while continuous recording during parking</t>
  </si>
  <si>
    <t>▪ Repeat CAN WakeUp during continuous recording while parked - Send message 10 times at 10-second intervals</t>
  </si>
  <si>
    <t>ETC_018</t>
  </si>
  <si>
    <t>[CANFD 메시지 별 시그널 출력여부 확인]</t>
  </si>
  <si>
    <t>▪ Enter Sleep mode after switching between auxiliary battery and vehicle battery
- Do not use vehicle power after Sleep mode.</t>
  </si>
  <si>
    <t>NM_BLTN_CAM_FD 주기 변경</t>
  </si>
  <si>
    <t>HU_206</t>
  </si>
  <si>
    <t>Change NM_BLTN_CAM_FD cycle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</si>
  <si>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</si>
  <si>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</si>
  <si>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Camera recovery error issue when detaching the camera during AR navigation output</t>
  </si>
  <si>
    <t>▪ Enter AR Navigation
▪ Remove front camera
▪ Remove rear camera after 10 seconds
▪ Reinstall front/rear cameras after 10 seconds
▪ Check AR Navigation for 1 minute
▪ Repeat the above steps at least 3 times</t>
  </si>
  <si>
    <t>▪ Verify AR navigation screen output after camera recovery
▪ No video glitches, green screens, black screens, or noise</t>
  </si>
  <si>
    <t>04_BAT_051</t>
  </si>
  <si>
    <t>[팩전압 저전압 시 LIN Disable]</t>
  </si>
  <si>
    <t>ACC 전원에서 보조배터리 팩전압 저전압 LIN 통신 종료 사양 변경</t>
  </si>
  <si>
    <t>Change in specifications for LIN communication termination due to low voltage of auxiliary battery pack from ACC power</t>
  </si>
  <si>
    <t>HU_207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</si>
  <si>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</si>
  <si>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</si>
  <si>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KEY ON
▪ Enter Built-in Cam Mode
▪ Enter Real-time View
▪ Repeat KEY Reset 20 times, then return to the final state Key On
▪ Enter Built-in Cam Mode
▪ Enter Real-time View
▪ Enter AR Navigation
▪ Repeat the above steps 10 times</t>
  </si>
  <si>
    <t>BAT_098</t>
  </si>
  <si>
    <t>보조배터리 연결 오류 고장코드 변경 (B16EC00 → B16EC9A)</t>
  </si>
  <si>
    <t>Auxiliary battery connection error fault code change (B16EC00 → B16EC9A)</t>
  </si>
  <si>
    <t>Repeat KEY ON/OFF while recording continuously during parking
- Button start type</t>
  </si>
  <si>
    <t>▪ Verify that the device enters Sleep mode after power wake-up during continuous recording while parked
- Repeat 5 times at 10-second intervals in the order of B+ → ACC → IGN</t>
  </si>
  <si>
    <t>HU_208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</si>
  <si>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</si>
  <si>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</si>
  <si>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04_BAT_052</t>
  </si>
  <si>
    <t>▪ KEY ON
▪ Enter Built-in Cam Mode
▪ Check Developer Page Information
(Model Name, Hardware Version, Software Version, Camera Version, etc.)
▪ Acquire DLT Log
▪ Select Back/Home Button</t>
  </si>
  <si>
    <t>▪ Enter Built-in Cam Mode
▪ Verify Real-time Video Output (Real-time Screen, AR Navigation)
▪ No video glitches, green screens, black screens, or noise</t>
  </si>
  <si>
    <t>BAT_099</t>
  </si>
  <si>
    <t>HU_209</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</si>
  <si>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</si>
  <si>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Repeat KEY ON/OFF while continuous recording during parking
- Key Type</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</si>
  <si>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</si>
  <si>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송부본 매크로 수정</t>
  </si>
  <si>
    <t>▪ Verify that the device enters Sleep mode after power wake-up during continuous recording while parked
- Repeat 5 times at 10-second intervals in the order of B+ ↔ ACC</t>
  </si>
  <si>
    <t>▪ ICUPowerAutoCutMode = 0x2(Customer mode)
▪ All recording settings ON
▪ ICUPowerAutoCutMode = 0x0(Factory mode)
▪ ICUPowerAutoCutMode = 0x2(Customer mode)
▪ Continuous recording setting during driving/parking ON</t>
  </si>
  <si>
    <t>▪ Recording settings will be turned ON</t>
  </si>
  <si>
    <t>03_HU_069</t>
  </si>
  <si>
    <t>04_BAT_053</t>
  </si>
  <si>
    <t>HU_210</t>
  </si>
  <si>
    <t>[주행 중 이벤트 녹화] - (1)</t>
  </si>
  <si>
    <t>오타 수정 및 향지 FRS 세팅 내용 추가</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</si>
  <si>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</si>
  <si>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Corrected typos and added Hyangji FRS setting details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</si>
  <si>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</si>
  <si>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KEY ON
▪ Enter AR Navigation
▪ Repeat Key Reset 20 times, then return to Key On
▪ Enter Built-in Cam Mode
▪ Enter Real-time View
▪ Enter AR Navigation
▪ Repeat the above action 10 times
▪ Enter Built-in Cam Mode</t>
  </si>
  <si>
    <t>[주행 중 이벤트 녹화] - (3)</t>
  </si>
  <si>
    <t>▪ Verify real-time video output (Real-time screen, AR navigation)
▪ No delay in real-time screen output
▪ No video glitches, green screens, black screens, or noise</t>
  </si>
  <si>
    <t>BAT_100</t>
  </si>
  <si>
    <t>기대값 명확히 수정</t>
  </si>
  <si>
    <t>Clearly correct the expected value</t>
  </si>
  <si>
    <t>Repeat CAN WakeUp during motion detection recording while parked</t>
  </si>
  <si>
    <t>▪ Repeat CAN WakeUp during motion detection recording while parked - Send message 10 times at 10-second intervals</t>
  </si>
  <si>
    <t>[충격 이벤트 녹화 시간 설정 확인] (1)</t>
  </si>
  <si>
    <t>측정값 기재란 수정</t>
  </si>
  <si>
    <t>HU_211</t>
  </si>
  <si>
    <t>Correction of measurement entry field</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</si>
  <si>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</si>
  <si>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</si>
  <si>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Enter Built-in Cam Mode
▪ Video List Display Status
▪ Press SVM Button 4 Times Repeatedly
▪ Enter Built-in Cam Mode</t>
  </si>
  <si>
    <t>04_BAT_054</t>
  </si>
  <si>
    <t>모션감지_지원</t>
  </si>
  <si>
    <t>[충격 이벤트 녹화 시간 설정 확인] (2)</t>
  </si>
  <si>
    <t>HU_212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</si>
  <si>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</si>
  <si>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</si>
  <si>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Repeat input of SVM view button during real-time screen output</t>
  </si>
  <si>
    <t>BAT_101</t>
  </si>
  <si>
    <t>▪ Enter Built-in Cam Mode
▪ Enter Real-time View
▪ Press the SVM button 4 times repeatedly
▪ Enter Built-in Cam Mode</t>
  </si>
  <si>
    <t>[충격 이벤트 녹화 시간 설정 확인] (3)</t>
  </si>
  <si>
    <t>Repeat KEY ON/OFF while recording motion detection during parking
- Button start type</t>
  </si>
  <si>
    <t>▪ Verify that the device enters Sleep mode after power wake-up during motion detection recording while parked
- Repeat 5 times at 10-second intervals in the order of B+ → ACC → IGN</t>
  </si>
  <si>
    <t>HU_034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</si>
  <si>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</si>
  <si>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</si>
  <si>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[sshfs mount] Accessing Video List DB</t>
  </si>
  <si>
    <t>Check automatic recording video list</t>
  </si>
  <si>
    <t>[주행 중 수동 이벤트 스위치 녹화] 녹화요청 신호</t>
  </si>
  <si>
    <t>신호 이름 수정</t>
  </si>
  <si>
    <t>Modify signal name</t>
  </si>
  <si>
    <t>▪ Enter Built-in Cam Mode
▪ Check each recording list tab
Continuous recording while driving
Continuous recording while parked
Event recording while driving
Event recording while driving
Motion detection recording while parked
▪ Confirm repeat 10 times</t>
  </si>
  <si>
    <t>▪ Display saved video list
▪ No black thumbnails in video list
▪ Videos will be displayed in the video list by recording start time</t>
  </si>
  <si>
    <t>04_BAT_055</t>
  </si>
  <si>
    <t>HU_213</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</si>
  <si>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</si>
  <si>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</si>
  <si>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Check manual recording video list</t>
  </si>
  <si>
    <t>▪ Enter Built-in Cam screen
▪ Check Manual Event and Time-lapse Recording List
▪ Confirm Repeat 10 times</t>
  </si>
  <si>
    <t>BAT_102</t>
  </si>
  <si>
    <t>Repeat KEY ON/OFF while recording motion detection during parking
- Key Type</t>
  </si>
  <si>
    <t>HU_047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</si>
  <si>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</si>
  <si>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 Verify that the device enters Sleep mode after power wake-up during motion detection recording while parked
- Repeat 5 times at 10-second intervals in the order of B+ ↔ ACC</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</si>
  <si>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</si>
  <si>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[SSFS Communication] SSFS communication direction</t>
  </si>
  <si>
    <t>HU_SSHFS_StrictHostKeyCheck1
(One-way certified vehicle models)</t>
  </si>
  <si>
    <t>(One-way authentication vehicle models)
▪ Check HU_SSHFS_StrictHostKeyCheck1 signal</t>
  </si>
  <si>
    <t>▪ HU_SSHFS_StrictHostKeyCheck1 = 0x1 : One-Way</t>
  </si>
  <si>
    <t>03_HU_074</t>
  </si>
  <si>
    <t>04_BAT_056</t>
  </si>
  <si>
    <t>HU_227</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</si>
  <si>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</si>
  <si>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</si>
  <si>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HU_SSHFS_StrictHostKeyCheck1
(Bidirectionally authenticated vehicle models)</t>
  </si>
  <si>
    <t>(Bidirectional Authentication Vehicle Model)
▪ Check 'HU_SSHFS_StrictHostKeyCheck1' signal</t>
  </si>
  <si>
    <t>▪ HU_SSHFS_StrictHostKeyCheck1 = 0x2 : Mutual</t>
  </si>
  <si>
    <t>BAT_103</t>
  </si>
  <si>
    <t>03_HU_111</t>
  </si>
  <si>
    <t>Disconnect LIN communication during continuous recording while parked
- DATA LINE</t>
  </si>
  <si>
    <t>HU_035</t>
  </si>
  <si>
    <t>검증 내용에 맞게 수행 절차 및 기대값 수정</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</si>
  <si>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</si>
  <si>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Modify execution procedures and expected values ​​to align with verification details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</si>
  <si>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</si>
  <si>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 Disconnect LIN DATA LINE while recording continuously during parking</t>
  </si>
  <si>
    <t>[ccNC/ccNC-Lite distinction] (1)</t>
  </si>
  <si>
    <t>In the case of CCNC (navigation support)</t>
  </si>
  <si>
    <t>▪ Dark Current Condition Satisfied
: 0.5mA↓ when continuous recording is not active during parking (2mA↓ when active)</t>
  </si>
  <si>
    <t>[HU_MON_PE_01] HU_OptionInfo = 0x1</t>
  </si>
  <si>
    <t>▪ Supports navigation specifications on the built-in cam UI</t>
  </si>
  <si>
    <t>[주차 중 이벤트 녹화] : 버글러알람 이벤트 녹화 
- 주차 상시 녹화 모드 (모션설정 OFF)</t>
  </si>
  <si>
    <t>04_BAT_057</t>
  </si>
  <si>
    <t>미해당</t>
  </si>
  <si>
    <t>HU_214</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</si>
  <si>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</si>
  <si>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</si>
  <si>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[ccNC/ccNC-Lite Distinction] (2)</t>
  </si>
  <si>
    <t>In the case of ccIC (navigation support)</t>
  </si>
  <si>
    <t>BAT_104</t>
  </si>
  <si>
    <t>Disconnect LIN communication during continuous recording while parked
- LIN GND</t>
  </si>
  <si>
    <t>향지별 차이 추가 및 기대값 사양 반영</t>
  </si>
  <si>
    <t>Addition of location-specific differences and reflection of expected value specifications</t>
  </si>
  <si>
    <t>▪ Disconnect LIN GND LINE while recording continuously during parking</t>
  </si>
  <si>
    <t>HU_215</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</si>
  <si>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</si>
  <si>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</si>
  <si>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[ccNC/ccNC-Lite distinction] (3)</t>
  </si>
  <si>
    <t>In the case of ccNC-Lite (navigation not supported)</t>
  </si>
  <si>
    <t>04_BAT_058</t>
  </si>
  <si>
    <t>[HU_MON_PE_01] HU_OptionInfo = 0x0</t>
  </si>
  <si>
    <t>▪ Navigation specifications not supported on the built-in cam UI</t>
  </si>
  <si>
    <t>[주행 중 이벤트 녹화] - (2)</t>
  </si>
  <si>
    <t>BAT_105</t>
  </si>
  <si>
    <t>HU_048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</si>
  <si>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</si>
  <si>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Disconnect LIN communication during continuous recording while parked
- LIN DATA &amp; GND = Short</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</si>
  <si>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</si>
  <si>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Profile settings according to Profile Policy (1)</t>
  </si>
  <si>
    <t>▪ LIN DATA &amp; GND LINE short during continuous recording while parked</t>
  </si>
  <si>
    <t>향지 별 적용 내용 수정</t>
  </si>
  <si>
    <t>When receiving HU_OptionInfo signal BIT(1:Support)</t>
  </si>
  <si>
    <t>Modification of application details by region</t>
  </si>
  <si>
    <t>▪ Transmit so that the 13th bit of the HU_Optioninfo value becomes 1, e.g., 0x2000
▪ Set different settings for Profiles 1, 2, and 3
▪ Transmit IAU_ProfileIDRVal = 0x2, CF_HU_ProfileIDRvalue = 0x3</t>
  </si>
  <si>
    <t>▪ IAU_ProfileIDRval, CF_HU_ProfileIDRvalue (IVI): Set to 0x2 (Profile 1)</t>
  </si>
  <si>
    <t>03_HU_088</t>
  </si>
  <si>
    <t>BAT_106</t>
  </si>
  <si>
    <t>Disconnect LIN communication during continuous recording while parked
- DATA LINE
- CAN WAKEUP</t>
  </si>
  <si>
    <t>▪ IAU_ProfileIDRVal = 0x3, CF_HU_ProfileIDRvalue = 0x2 transmission</t>
  </si>
  <si>
    <t>▪ IAU_ProfileIDRval, CF_HU_ProfileIDRvalue (IVI): Set to 0x3 (Profile 2)</t>
  </si>
  <si>
    <t>▪ Disconnect LIN DATA LINE while recording continuously during parking
▪ CAN WAKE UP</t>
  </si>
  <si>
    <t>빌트인캠 화면 모드</t>
  </si>
  <si>
    <t>오타 수정</t>
  </si>
  <si>
    <t>04_BAT_059</t>
  </si>
  <si>
    <t>▪ Transmit IAU_ProfileIDRVal = 0x4, CF_HU_ProfileIDRvalue = 0x3</t>
  </si>
  <si>
    <t>▪ IAU_ProfileIDRval, CF_HU_ProfileIDRvalue (IVI): Set to 0x4 (Profile 3)</t>
  </si>
  <si>
    <t>BLTN_CAM_UI_Mode_Tmt_Req 물리적 송신 TC 추가</t>
  </si>
  <si>
    <t>BLTN_CAM_UI_Mode_Tmt_Req Add Physical Transmission TC</t>
  </si>
  <si>
    <t>BAT_107</t>
  </si>
  <si>
    <t>Disconnect LIN communication during continuous recording while parked
- LIN GND
- CAN WAKEUP</t>
  </si>
  <si>
    <t>▪ IAU_ProfileIDRVal = 0x1, CF_HU_ProfileIDRvalue = 0x1 transmission</t>
  </si>
  <si>
    <t>▪ Disconnect LIN GND LINE while recording continuously during parking
▪ CAN WAKE UP</t>
  </si>
  <si>
    <t>플랫폼 타입 별 시그널 사전조건 수정</t>
  </si>
  <si>
    <t>▪ Verify retention of previous value
▪ IAU_ProfileIDRval, CF_HU_ProfileIDRvalue (IVI): Set to 0x4 (Profile 3)</t>
  </si>
  <si>
    <t>Modifying signal preconditions by platform type</t>
  </si>
  <si>
    <t>04_BAT_060</t>
  </si>
  <si>
    <t>HU_216</t>
  </si>
  <si>
    <t>BAT_108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</si>
  <si>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</si>
  <si>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</si>
  <si>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LIN communication disconnected while continuous recording during parking
- LIN DATA &amp; GND = Short
- CAN WAKEUP</t>
  </si>
  <si>
    <t>Profile settings according to Profile Policy (2)</t>
  </si>
  <si>
    <t>When receiving HU_OptionInfo signal BIT(0: Not Support)</t>
  </si>
  <si>
    <t>▪ LIN DATA &amp; GND LINE Short Circuit During Continuous Recording While Parked
▪ CAN WAKE UP</t>
  </si>
  <si>
    <t>▪ Transmit so that the 13th bit of the HU_Optioninfo value becomes 0 ex) 0x0000
▪ Transmit IAU_ProfileIDRVal = 0x1, CF_HU_ProfileIDRvalue = 0x2</t>
  </si>
  <si>
    <t>▪ IAU_ProfileIDRval, CF_HU_ProfileIDRvalue (IVI): Set to 0x1 (Guest)</t>
  </si>
  <si>
    <t>'03_HU_089</t>
  </si>
  <si>
    <t>[빌트인캠 WiFi 활성화 설정] BLTN_CAM_Set_WiFi_AutoOn</t>
  </si>
  <si>
    <t>시그널 밸류값 수정</t>
  </si>
  <si>
    <t>Modify signal value</t>
  </si>
  <si>
    <t>BAT_109</t>
  </si>
  <si>
    <t>Disconnect LIN communication during motion detection recording while parked
- DATA LINE</t>
  </si>
  <si>
    <t>▪ Transmit IAU_ProfileIDRVal = 0x2, CF_HU_ProfileIDRvalue = 0x3</t>
  </si>
  <si>
    <t>[LVDS 영상출력] - AR 내비(ccNC)</t>
  </si>
  <si>
    <t>04_BAT_061</t>
  </si>
  <si>
    <t>BAT_110</t>
  </si>
  <si>
    <t>▪ Transmit IAU_ProfileIDRVal = 0x3, CF_HU_ProfileIDRvalue = 0x1</t>
  </si>
  <si>
    <t>Disconnect LIN communication during motion detection recording while parked
- LIN GND</t>
  </si>
  <si>
    <t>[충전] BMS_OPERATION_CONTROL</t>
  </si>
  <si>
    <t>내용 및 수행 절차 수정</t>
  </si>
  <si>
    <t>Modification of content and execution procedures</t>
  </si>
  <si>
    <t>사양 추가에 따른 TC 추가</t>
  </si>
  <si>
    <t>04_BAT_062</t>
  </si>
  <si>
    <t>Addition of TC due to addition of specifications</t>
  </si>
  <si>
    <t>▪ Transmit IAU_ProfileIDRVal = 0x4, CF_HU_ProfileIDRvalue = 0x4</t>
  </si>
  <si>
    <t>▪ Verify retention of previous value
▪ IAU_ProfileIDRval, CF_HU_ProfileIDRvalue (IVI): Set to 0x3 (Profile 2)</t>
  </si>
  <si>
    <t>BAT_033</t>
  </si>
  <si>
    <t>[보조배터리 잔량 표시] LFP배터리(B+ Pin 입력)</t>
  </si>
  <si>
    <t>BAT_111</t>
  </si>
  <si>
    <t>HU_036</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</si>
  <si>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</si>
  <si>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고전압 배터리 사용 동작 사양 추가 및 수정</t>
  </si>
  <si>
    <t>Addition and modification of high-voltage battery usage operation specifications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</si>
  <si>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</si>
  <si>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Disconnect LIN communication during motion detection recording while parked
- LIN DATA &amp; GND = Short</t>
  </si>
  <si>
    <t>[Language and Region Linkage] (1)</t>
  </si>
  <si>
    <t>HU_LanguageInfo</t>
  </si>
  <si>
    <t>▪ LIN DATA &amp; GND LINE Short Circuit During Continuous Recording While Parked
▪ LIN WAKEUP</t>
  </si>
  <si>
    <t>[HU_CLU_PE_05] HU_LanguageInfo</t>
  </si>
  <si>
    <t>IND_011</t>
  </si>
  <si>
    <t>Operations related to language and region-linked CAN messages not implemented</t>
  </si>
  <si>
    <t>[버전 정보 신호] BLTN_CAM_SwVer</t>
  </si>
  <si>
    <t>사양 추가에 따른 기대값 수정</t>
  </si>
  <si>
    <t>Revision of expected value due to addition of specifications</t>
  </si>
  <si>
    <t>INF_013</t>
  </si>
  <si>
    <t>[차량 주행데이터 정합성 확인] : 기어단 ICE(HTCU) - N Line</t>
  </si>
  <si>
    <t>사양 추가에 따른 검증항목 수정 및 오타 수정</t>
  </si>
  <si>
    <t>Modification of verification items and correction of typos due to added specifications</t>
  </si>
  <si>
    <t>HU_217</t>
  </si>
  <si>
    <t>BAT_112</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</si>
  <si>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</si>
  <si>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</si>
  <si>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[Language and Region Linkage] (2)</t>
  </si>
  <si>
    <t>Disconnect LIN communication during motion detection recording while parked
- DATA LINE
- CAN WAKEUP</t>
  </si>
  <si>
    <t>HU_DistributeInfo</t>
  </si>
  <si>
    <t>[HU_MON_PE_01] HU_DistributeInfo</t>
  </si>
  <si>
    <t>CCS_013</t>
  </si>
  <si>
    <t>[CCS 기능 - 주차 충격감지 저장] BLTN_CAM_Set_PEV_AppNoti 신호 확인</t>
  </si>
  <si>
    <t>향지별 CCS 이벤트 알림 기능 설정값 확인 TC 추가</t>
  </si>
  <si>
    <t>Check CCS event notification settings by region. Add TC.</t>
  </si>
  <si>
    <t>04_BAT_063</t>
  </si>
  <si>
    <t>HU_218</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</si>
  <si>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</si>
  <si>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BAS_019</t>
  </si>
  <si>
    <t>카메라 업데이트 - 과거 이슈</t>
  </si>
  <si>
    <t>과거이슈 관련 TC 추가</t>
  </si>
  <si>
    <t>Addition of TC related to past issues</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</si>
  <si>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</si>
  <si>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[Language and Region Linkage] (3)</t>
  </si>
  <si>
    <t>BLTN_CAM_DistributeInfo</t>
  </si>
  <si>
    <t>BAT_113</t>
  </si>
  <si>
    <t>[BLTN_CAM_FD_STAT_01_200ms] Check BLTN_CAM_DistributeInfo
[BLTN_CAM_STAT_PE_01_200ms] Check BLTN_CAM_DistributeInfo</t>
  </si>
  <si>
    <t>PER_025</t>
  </si>
  <si>
    <t>Disconnect LIN communication during motion detection recording while parked
- LIN GND
- CAN WAKEUP</t>
  </si>
  <si>
    <t>▪ Check whether the output is suitable for the intended destination.
BLTN_CAM_DistributeInfo = 0x0:Default (Korea) Type
BLTN_CAM_DistributeInfo = 0x1:Korea (KOR) Type
BLTN_CAM_DistributeInfo = 0x2:General Type
BLTN_CAM_DistributeInfo = 0x3:Middle East (MES) Type
BLTN_CAM_DistributeInfo = 0x4:Europe (EUR) Type
BLTN_CAM_DistributeInfo = 0x5:Australia (AUS) Type
BLTN_CAM_DistributeInfo = 0x6:Canada Type
BLTN_CAM_DistributeInfo = 0x7:North America (NA) Type 
BLTN_CAM_DistributeInfo = 0x8:China (CHN) Type
BLTN_CAM_DistributeInfo = 0x9:Japan (JAP) Type
BLTN_CAM_DistributeInfo = 0xA:Russia (RUS) Type
BLTN_CAM_DistributeInfo = 0xB~0x3E:RESERVED</t>
  </si>
  <si>
    <t>[이벤트 스위치] 전압</t>
  </si>
  <si>
    <t>스위치 입력 전압 범위 사양 추가에 따른 기대값 수정</t>
  </si>
  <si>
    <t>Modification of expected value due to addition of switch input voltage range specification</t>
  </si>
  <si>
    <t>※ 향지 신호 : BLTN_CAM_DistributeInfo
- 0x0 / 0x1 둘다 KOR 를 나타냄
현재는 내수사양 0x0 으로 출력함, 둘중에 하나로만 출력하면 상관없음
BICIM2-2370</t>
  </si>
  <si>
    <t>PER_041</t>
  </si>
  <si>
    <t>이더넷 NM 및 CAN NM 송출 조건 변경에 따른 TC 내용 수정</t>
  </si>
  <si>
    <t>Modification of TC content due to changes in Ethernet NM and CAN NM transmission conditions</t>
  </si>
  <si>
    <t>04_BAT_064</t>
  </si>
  <si>
    <t>03_HU_076 ~ 
03_HU_086,
03_HU_102 ~
03_HU_108</t>
  </si>
  <si>
    <t>ETC_013</t>
  </si>
  <si>
    <t>[CAN 메시지 별 시그널 출력여부 확인] - 2</t>
  </si>
  <si>
    <t>누락 시그널 추가</t>
  </si>
  <si>
    <t>Add missing signals</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</si>
  <si>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</si>
  <si>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</si>
  <si>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[Motion Detection Recording Tab While Parked]</t>
  </si>
  <si>
    <t>Display Motion Detection Recording Tab Settings While Parked</t>
  </si>
  <si>
    <t>BAT_114</t>
  </si>
  <si>
    <t>ETC_014</t>
  </si>
  <si>
    <t>[CAN 메시지 별 시그널 출력여부 확인] - 3</t>
  </si>
  <si>
    <t>▪ Enter Built-in Cam
▪ BLTN_CAM_Set_PMD = 0X0(Default)
▪ BLTN_CAM_RanSet_PMDR = 0x0(Default)</t>
  </si>
  <si>
    <t>▪ Confirm that motion detection recording settings are disabled while parked</t>
  </si>
  <si>
    <t>LIN communication disconnected during motion detection recording while parked
- LIN DATA &amp; GND = Short
- CAN WAKEUP</t>
  </si>
  <si>
    <t>▪ Enter Built-in Cam
▪ BLTN_CAM_Set_PMD != 0X0(Default)
▪ BLTN_CAM_RanSet_PMDR != 0x0(Default)</t>
  </si>
  <si>
    <t>중복 시그널 삭제 (BLTN_CAM_Set_Tim_Stm) 후 해당 STEP에 BLTN_CAM_Set_EV_RecMaxTime 누락 시그널 추가</t>
  </si>
  <si>
    <t>▪ Verify that motion detection recording settings are enabled while parked</t>
  </si>
  <si>
    <t>After removing duplicate signals (BLTN_CAM_Set_Tim_Stm), add the missing BLTN_CAM_Set_EV_RecMaxTime signal to the corresponding STEP.</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</si>
  <si>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</si>
  <si>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t>DIA_025</t>
  </si>
  <si>
    <t>BMS_VERSION 사양 변경에 따른 내용 및 기대값 수정</t>
  </si>
  <si>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</si>
  <si>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Modification of content and expected values ​​due to changes in BMS_VERSION specifications</t>
  </si>
  <si>
    <t>[RADAR Sensitivity] (1)</t>
  </si>
  <si>
    <t>If there is no radar sensitivity level setting in the HU</t>
  </si>
  <si>
    <t>BAT_020</t>
  </si>
  <si>
    <t>▪ Built-in Cam Boot Complete
▪ BLTN_CAM_State = 0x0 (BLTN_CAM Valid)
▪ BLTN_CAM_SD_Card_State = 0x0 (Good)
▪ Associated Controller CAN/Ethernet Communication Enabled
▪ Power: KEY ON
▪ Voltage: 13V
▪ Setting: Continuous Recording While Driving ON</t>
  </si>
  <si>
    <t>▪ Enter Built-in Cam Mode
▪ Built-in Cam Settings
▪ Enter Impact Detection Sensitivity Settings Tab</t>
  </si>
  <si>
    <t>▪ No radar sensitivity level setting
▪ BLTN_CAM_RanSet_PMDR = 0x1 (Level 1)
▪ BLTN_CAM_MaxRanSet_PMDR = 0x0 (Default)</t>
  </si>
  <si>
    <t>[Diagnostic Read OEM Sub Battery State Service]</t>
  </si>
  <si>
    <t>SID 22 [$A220] Read OEM Sub Battery State Service
(eAGM 배터리 사양 차종)</t>
  </si>
  <si>
    <t>사양 추가로 인한 내용 수정</t>
  </si>
  <si>
    <t>Content modified due to the addition of specifications</t>
  </si>
  <si>
    <t>▪ Diagnostic Service (3) Check related test cases in the Manual Verification tab</t>
  </si>
  <si>
    <t>03_HU_070</t>
  </si>
  <si>
    <t>▪ All applicable test cases found no issues</t>
  </si>
  <si>
    <t>▪ BLTN_CAM_Ran_PMDR_NvalueSet = 0x2 (Level 2)
 ▪ BLTN_CAM_Ran_PMDR_NvalueSet = 0x3 (Level 3)</t>
  </si>
  <si>
    <t>▪ Radar sensitivity will not change
- BLTN_CAM_RanSet_PMDR = 0x1 (Level 1)</t>
  </si>
  <si>
    <t>HU_219</t>
  </si>
  <si>
    <t>카메라 업데이트 관련 내용 수정</t>
  </si>
  <si>
    <t>Modified content regarding camera update</t>
  </si>
  <si>
    <r>
      <rPr>
        <sz val="11"/>
        <color theme="1"/>
        <rFont val="Segoe UI Symbol"/>
        <family val="2"/>
      </rPr>
      <t>▪</t>
    </r>
    <r>
      <rPr>
        <sz val="11"/>
        <color theme="1"/>
        <rFont val="Calibri"/>
        <family val="2"/>
      </rPr>
      <t xml:space="preserve">Requirement-based test
</t>
    </r>
    <r>
      <rPr>
        <sz val="11"/>
        <color theme="1"/>
        <rFont val="Segoe UI Symbol"/>
        <family val="2"/>
      </rPr>
      <t>▪</t>
    </r>
    <r>
      <rPr>
        <sz val="11"/>
        <color theme="1"/>
        <rFont val="Calibri"/>
        <family val="2"/>
      </rPr>
      <t>Test of interaction/ communication</t>
    </r>
  </si>
  <si>
    <r>
      <rPr>
        <sz val="11"/>
        <color theme="1"/>
        <rFont val="Segoe UI Symbol"/>
        <family val="2"/>
      </rPr>
      <t>▪</t>
    </r>
    <r>
      <rPr>
        <sz val="11"/>
        <color theme="1"/>
        <rFont val="Calibri"/>
        <family val="2"/>
      </rPr>
      <t xml:space="preserve">Requirements Analysis
</t>
    </r>
    <r>
      <rPr>
        <sz val="11"/>
        <color theme="1"/>
        <rFont val="Segoe UI Symbol"/>
        <family val="2"/>
      </rPr>
      <t>▪</t>
    </r>
    <r>
      <rPr>
        <sz val="11"/>
        <color theme="1"/>
        <rFont val="Calibri"/>
        <family val="2"/>
      </rPr>
      <t>Interface Analysis</t>
    </r>
  </si>
  <si>
    <t>[RADAR Sensitivity] (2)</t>
  </si>
  <si>
    <t>BAT_021</t>
  </si>
  <si>
    <t>If radar sensitivity level setting is available in HU
: Europe</t>
  </si>
  <si>
    <t>[LIN] BMS_CERTI_CHECK</t>
  </si>
  <si>
    <t>오타 수정 및 내용 수정</t>
  </si>
  <si>
    <t>Correction of typos and content</t>
  </si>
  <si>
    <t>BMS_CERTI_CHECK(Power Bank Authenticity Verification)</t>
  </si>
  <si>
    <t>▪ Radar sensitivity level setting must exist
▪ BLTN_CAM_RanSet_PMDR = 0x1 (Level 1)
▪ BLTN_CAM_MaxRanSet_PMDR = 0x3 (Level 1~3)
※ Display Conditions
- [BLTN_CAM_Set_PMD != 0X0(Default)] &amp;&amp;
[BLTN_CAM_RanSet_PMDR != 0x0(Default)] &amp;&amp;
[BLTN_CAM_MaxRanSet_PMDR != 0x0 (Default)]</t>
  </si>
  <si>
    <t>▪ [LIN] Check BMS_CERTI_CHECK message
▪ [Diagnostic] Request 22 A2 20 (Read OEM Sub Battery State Read)</t>
  </si>
  <si>
    <t>03_HU_071</t>
  </si>
  <si>
    <t>▪ When this message is received, the product is authenticated and the power bank is recognized.
▪ BMS Certify Info = 0x01</t>
  </si>
  <si>
    <t>▪ Radar sensitivity setting to be changed
▪ BLTN_CAM_RanSet_PMDR = 0x2 (Level 2)
▪ BLTN_CAM_RanSet_PMDR = 0x2 (Level 2)</t>
  </si>
  <si>
    <t>퍼포먼스 녹화 중 B+ OFF 내용 추가 (STEP7)</t>
  </si>
  <si>
    <t>과거차문제
PASTI-313
진단 서비스 - 센서/보조배터리 데이터 미송신 개선
(#1821)</t>
  </si>
  <si>
    <t>Add B+ OFF content during performance recording (STEP 7)</t>
  </si>
  <si>
    <t>▪ BLTN_CAM_Ran_PMDR_NvalueSet = 0x4 (Level 4)
 ▪ BLTN_CAM_Ran_PMDR_NvalueSet = 0x5 (Level 5)</t>
  </si>
  <si>
    <t>▪ Radar sensitivity will not change
▪ BLTN_CAM_RanSet_PMDR = Retain previous value</t>
  </si>
  <si>
    <t>HU_044</t>
  </si>
  <si>
    <t>Circuit recognition, non-recognition check (1)</t>
  </si>
  <si>
    <t>Circuit recognition</t>
  </si>
  <si>
    <t>▪ Start Performance Recording
▪ Check Circuit Information and Circuit Map Output on Screen</t>
  </si>
  <si>
    <t>▪ Circuit information and circuit map are displayed at the top of the video</t>
  </si>
  <si>
    <t>[퍼포먼스 녹화] - (1)</t>
  </si>
  <si>
    <t>퍼포먼스 녹화 시그널 초기값 확인</t>
  </si>
  <si>
    <t>04_BAT_065</t>
  </si>
  <si>
    <t>HU_220</t>
  </si>
  <si>
    <t>Circuit recognition, non-recognition check (2)</t>
  </si>
  <si>
    <t>Circuit non-recognition</t>
  </si>
  <si>
    <t>[퍼포먼스 녹화] - (2)</t>
  </si>
  <si>
    <t>▪ Start performance recording
▪ Circuit information and circuit map will not be displayed on the screen</t>
  </si>
  <si>
    <t>퍼포먼스 녹화 동작 확인 및 BLTN_CAM 에서 미동작 확인</t>
  </si>
  <si>
    <t>▪ Circuit information and circuit map video not displayed at the top</t>
  </si>
  <si>
    <t>Verify performance recording operation and check for non-operation in BLTN_CAM</t>
  </si>
  <si>
    <t>BAT_022</t>
  </si>
  <si>
    <t>HU_045</t>
  </si>
  <si>
    <t>[퍼포먼스 녹화] - (3)</t>
  </si>
  <si>
    <t>[Performance Recording]
: BLTN_CAM_FD_HU_01_200ms (1)</t>
  </si>
  <si>
    <t>퍼포먼스 녹화파일 생성 확인</t>
  </si>
  <si>
    <t>Confirmation of performance recording file creation</t>
  </si>
  <si>
    <t>Check if performance recording feature is supported</t>
  </si>
  <si>
    <t>BAT_Cell_Type(Battery Type) : 0(LFP), 1(NCM/NCA), 2(LTO), 3(Pb)</t>
  </si>
  <si>
    <t>▪ Check BLTN_CAM_BPR_Spprt_Info signal</t>
  </si>
  <si>
    <t>▪ If not supported,
BLTN_CAM_BPR_Spprt_Info = 0x0 (None) Not supported
▪ If supported,
BLTN_CAM_BPR_Spprt_Info = 0x1 (Supprot) Supported</t>
  </si>
  <si>
    <t>▪ [LIN] Check BMS_INFO_01 message
▪ [Diagnosis] Request 22 A2 20 (Read OEM Sub Battery State Read)</t>
  </si>
  <si>
    <t>▪ LIN signal matches diagnostic read value</t>
  </si>
  <si>
    <t>HU_221</t>
  </si>
  <si>
    <t>[퍼포먼스 녹화] - (4)</t>
  </si>
  <si>
    <t>주차 중 상시 녹화 진입 이후 퍼포먼스 녹화파일 확인</t>
  </si>
  <si>
    <t>[Performance Recording]
: BLTN_CAM_FD_HU_01_200ms (2)</t>
  </si>
  <si>
    <t>Check performance recording files after entering continuous recording while parked</t>
  </si>
  <si>
    <t>Check notification signals during performance recording</t>
  </si>
  <si>
    <t>▪ After entering N mode, touch the Performance Recording button</t>
  </si>
  <si>
    <t>▪ Start Performance Recording
▪ BLTN_CAM_Ind_Req = 0x8 (Built-in CAM Performance Recording)</t>
  </si>
  <si>
    <t>04_BAT_066</t>
  </si>
  <si>
    <t>HU_222</t>
  </si>
  <si>
    <t>[퍼포먼스 녹화 중 영향성] - (1)</t>
  </si>
  <si>
    <t>퍼포먼스 녹화 중 다른 영상 녹화 영향성 확인</t>
  </si>
  <si>
    <t>Checking the impact of other video recordings during performance recording</t>
  </si>
  <si>
    <t>BAT_Option_Type: 0(B-LBM), 1(P-LBM), 2(E-LBM)</t>
  </si>
  <si>
    <t>[Performance Recording]
: BLTN_CAM_FD_HU_01_200ms (3)</t>
  </si>
  <si>
    <t>Check whether recording continues when exiting N mode during performance recording</t>
  </si>
  <si>
    <t>▪ Start performance recording after entering N mode
▪ Move from N mode to HU screen</t>
  </si>
  <si>
    <t>퍼포먼스 녹화 중 카메라 탈거</t>
  </si>
  <si>
    <t>▪ Performance recording will not be interrupted</t>
  </si>
  <si>
    <t>Camera removal during performance recording</t>
  </si>
  <si>
    <t>HU_223</t>
  </si>
  <si>
    <t>[Performance Recording]
: BLTN_CAM_FD_HU_01_200ms (4)</t>
  </si>
  <si>
    <t>Check Performance Recording CCNC Indicator</t>
  </si>
  <si>
    <t>퍼포먼스 녹화 중 주행이벤트 미동작 확인</t>
  </si>
  <si>
    <t>퍼포먼스 녹화 중 충격 인가 시 주행이벤트 미동작 확인</t>
  </si>
  <si>
    <t>▪ Performance recording in progress
▪ Check the indicator at the top right of the HU screen</t>
  </si>
  <si>
    <t>Confirmation of non-activation of driving events upon impact during performance recording</t>
  </si>
  <si>
    <t>▪ Performance recording indicator displayed in the upper right corner of CCNC</t>
  </si>
  <si>
    <t>CE1 KN #7 버전
업데이트 이후</t>
  </si>
  <si>
    <t>HU_224</t>
  </si>
  <si>
    <t>BAT_Capa_for_BLTN_CAM(Battery Nominal Capacity Ah, Capacity Allocated to Built-in Cam) : Resolution = 0.1</t>
  </si>
  <si>
    <t>[Performance Recording]
: BLTN_CAM_FD_HU_01_200ms (5)</t>
  </si>
  <si>
    <t>Entering Built-in Cam Mode During Performance Recording</t>
  </si>
  <si>
    <t>퍼포먼스 녹화 중 주행이벤트 녹화파일 미생성 확인</t>
  </si>
  <si>
    <t>녹화파일 미생성 확인</t>
  </si>
  <si>
    <t>Confirmation that recording file was not created</t>
  </si>
  <si>
    <t>▪ Start performance recording
▪ Touch the built-in cam mode entry button during recording</t>
  </si>
  <si>
    <t>▪ [LIN] [BMS_INFO_01] Confirm Resolution = 0.1 message
▪ [Diagnosis] Request 22 A2 20 (Read OEM Sub Battery State Read)</t>
  </si>
  <si>
    <t>▪ BLTN_CAM_HU_UI_Mode
  (0x0: HU UI Mode) → invalid → (0x2: Preparing BLTN_Mode)
→ invalid → (0x1: BLTN_CAM mode)</t>
  </si>
  <si>
    <t>HU_225</t>
  </si>
  <si>
    <t>[Performance Recording]
: BLTN_CAM_FD_HU_01_200ms (6)</t>
  </si>
  <si>
    <t>Switch to continuous recording while parked during performance recording</t>
  </si>
  <si>
    <t>▪ Start Performance Recording
▪ KEY OFF</t>
  </si>
  <si>
    <t>▪ Switches to continuous recording while parked</t>
  </si>
  <si>
    <t>퍼포먼스 녹화 중 이벤트 충격 발생위치 확인</t>
  </si>
  <si>
    <t>퍼포먼스 녹화 중 이벤트 충격 발생 위치 미표시 여부 확인</t>
  </si>
  <si>
    <t>Check whether the location of the event impact is not displayed during performance recording</t>
  </si>
  <si>
    <t>HU_226</t>
  </si>
  <si>
    <t>BAT_SOH(Battery State of Life (Current Capacity %) relative to Nominal Capacity)
: Resolution = 1</t>
  </si>
  <si>
    <t>[Performance Recording]
: BLTN_CAM_FD_HU_01_200ms (7)</t>
  </si>
  <si>
    <t>Switching from performance recording to motion detection recording while parked</t>
  </si>
  <si>
    <t>▪ [LIN] [BMS_INFO_01] Confirm Resolution = 1 message
▪ [Diagnosis] Request 22 A2 20 (Read OEM Sub Battery State Read)</t>
  </si>
  <si>
    <t>Motion recording will be switched on</t>
  </si>
  <si>
    <t>퍼포먼스 녹화 중 수동이벤트 미동작 확인</t>
  </si>
  <si>
    <t>퍼포먼스 녹화 중 수동녹화 미동작 확인</t>
  </si>
  <si>
    <t>Confirmation of manual recording not working during performance recording</t>
  </si>
  <si>
    <t>퍼포먼스 녹화 중 수동이벤트 녹화파일 미생성 확인</t>
  </si>
  <si>
    <t>B_VOLTAGE(B+ Power Supply Voltage(V)) 
: Resolution = 0.1</t>
  </si>
  <si>
    <t>[퍼포먼스 녹화] 인디케이터 상태</t>
  </si>
  <si>
    <t>퍼포먼스 녹화 인디케이터 표시</t>
  </si>
  <si>
    <t>Performance recording indicator display</t>
  </si>
  <si>
    <t>[퍼포먼스 녹화] 퍼포먼스 옵션</t>
  </si>
  <si>
    <t>퍼포먼스 녹화 옵션 작동 확인</t>
  </si>
  <si>
    <t>Checking the operation of the performance recording option</t>
  </si>
  <si>
    <t>[퍼포먼스 녹화] N모드 녹화 시간 출력 및 사양외 확인</t>
  </si>
  <si>
    <t>퍼포먼스 녹화 시간 출력 및 사양 외 확인</t>
  </si>
  <si>
    <t>Verification of performance recording time output and specifications</t>
  </si>
  <si>
    <t>IGN_VOLTAGE(IGN Power Voltage(V)) : Resolution = 0.1</t>
  </si>
  <si>
    <t>모션 녹화 중 전방 카메라 탈착 이후 모션/충격 녹화 안됨(BICIM2-992)</t>
  </si>
  <si>
    <t>Motion/impact recording stopped after front camera was detached during motion recording (BICIM2-992)</t>
  </si>
  <si>
    <t>빌트인캠 모드 진입 시 문구출력 확인 추가 (법률적 고지 사항 문구 출력) STEP 20</t>
  </si>
  <si>
    <t>Added confirmation for message display when entering Built-in Cam mode (Display legal notice message) STEP 20</t>
  </si>
  <si>
    <t>BAT_Capa_Total(Battery Nominal Capacity (Ah), Total Battery Capacity) 
: Resolution = 0.1 Ah</t>
  </si>
  <si>
    <t>퍼포먼스 녹화 각도 적용 내용 추가</t>
  </si>
  <si>
    <t>Added details on applying performance recording angles</t>
  </si>
  <si>
    <t>▪ [LIN] [BMS_INFO_01] Confirm Resolution = 0.1 Ah message
▪ [Diagnosis] Request 22 A2 20 (Read OEM Sub Battery State Read)</t>
  </si>
  <si>
    <t>▪ LIN signal matches diagnostic read value
※ BAT_Capa_Total is transmitted as the total nominal capacity of the battery (19.2ah or 28.8ah)</t>
  </si>
  <si>
    <t>[빌트인 캠 화면 모드] - 퍼포먼스 녹화</t>
  </si>
  <si>
    <t>[빌트인 캠 화면 모드] : 퍼포먼스 녹화 - 퍼포먼스 옵션 (STEP 15, 16)</t>
  </si>
  <si>
    <t>[Built-in Cam Screen Mode] : Performance Recording - Performance Options (STEP 15, 16)</t>
  </si>
  <si>
    <t>HU_039</t>
  </si>
  <si>
    <t>퍼포먼스 녹화 - 미정의 값</t>
  </si>
  <si>
    <t>퍼포먼스 녹화 - 미정의 값 내용 추가</t>
  </si>
  <si>
    <t>Performance Recording - Add Undefined Value Content</t>
  </si>
  <si>
    <t>BAT_023</t>
  </si>
  <si>
    <t>[퍼포먼스 녹화] - 전원조건</t>
  </si>
  <si>
    <t>BAT_SOC_for_BLTN_CAM(Charge %): Resolution = 1</t>
  </si>
  <si>
    <t>[퍼포먼스 녹화] - 전원조건 내용 추가</t>
  </si>
  <si>
    <t>[Performance Recording] - Added power condition details</t>
  </si>
  <si>
    <t>▪ [LIN] [BMS_INFO_02] Resolution = 1 Message Confirmed
▪ [Diagnostic] 22 A2 20(Read OEM Sub Battery State Read) Request</t>
  </si>
  <si>
    <t>▪ LIN Signal Matches Diagnostic Read Values
※ Based on Built-in Cam Allocation Standards: Usable Built-in Cam Capacity (Usable capacity out of 12Ah)</t>
  </si>
  <si>
    <t>[메시지 별 시그널 출력여부 확인]: BLTN_CAM_FD_STAT_01_200ms BLTN_CAM_FD_HU_01_200ms</t>
  </si>
  <si>
    <t>04_BAT_067</t>
  </si>
  <si>
    <t>퍼포먼스 녹화 메시지 별 시그널 출력여부 확인 내용 추가</t>
  </si>
  <si>
    <t>Added content to check signal output status by performance recording message</t>
  </si>
  <si>
    <t>BAT_Volt(Output Voltage V): Resolution = 0.1</t>
  </si>
  <si>
    <t>▪ [LIN] [BMS_INFO_02] Resolution = 0.1 Message Confirmed
▪ [Diagnostics] 22 A2 20(Read OEM Sub Battery State Read) Request</t>
  </si>
  <si>
    <t>[BLTN_CAM 초기화시간] - 퍼포먼스 녹화</t>
  </si>
  <si>
    <t>퍼포먼스 녹화 초기화 시간 내용 추가</t>
  </si>
  <si>
    <t>Added performance recording initialization time content</t>
  </si>
  <si>
    <t>[사용자프로필 설정]</t>
  </si>
  <si>
    <t>[사용자프로필 설정] : 퍼포먼스 녹화 위젯 및 녹화 상태 확인</t>
  </si>
  <si>
    <t>[User Profile Settings] : Check Performance Recording Widget and Recording Status</t>
  </si>
  <si>
    <t>BAT_Current(Output Current mA): Resolution = 1</t>
  </si>
  <si>
    <t>서킷 인식, 비인식 확인</t>
  </si>
  <si>
    <t>퍼포먼스 녹화 : 서킷 인식 관련 내용 추가</t>
  </si>
  <si>
    <t>Performance Recording: Added content related to circuit recognition</t>
  </si>
  <si>
    <t>[퍼포먼스 레코딩] : BLTN_CAM_FD_HU_01_200ms</t>
  </si>
  <si>
    <t>퍼포먼스 녹화 관련 시그널 확인 내용 추가</t>
  </si>
  <si>
    <t>Added details regarding signal verification for performance recording</t>
  </si>
  <si>
    <t>▪ mA value displayed based on DB = Diagnostic Read value (HEX → DEC)
※ Must use the DB compatible with OEM/customized batteries</t>
  </si>
  <si>
    <t>퍼포먼스 녹화 확인 내용 추가 (STEP 19)</t>
  </si>
  <si>
    <t>Added Performance Recording Verification Details (STEP 19)</t>
  </si>
  <si>
    <t>BAT_Temp(Temperature Deg.C): Resolution = 0.1 (Offset not applied)</t>
  </si>
  <si>
    <t>IND_007</t>
  </si>
  <si>
    <t>녹화동작 상태 신호</t>
  </si>
  <si>
    <t>퍼포먼스 녹화 상태정보 확인 내용 추가 (STEP 15, 16)</t>
  </si>
  <si>
    <t>Added content to check performance recording status information (STEP 15, 16)</t>
  </si>
  <si>
    <t>▪ Deg.C value displayed based on DB = Diagnostic Read value (HEX → DEC) * 0.1 - 50℃ (Offset)
※ Must use the DB compatible with OEM/customized batteries</t>
  </si>
  <si>
    <t>IND_010</t>
  </si>
  <si>
    <t>[초기화] : CF_AVN_BLTN_CAM_RecReset</t>
  </si>
  <si>
    <t>퍼포먼스 보관함 초기화 여부 확인 내용 추가 (STEP 8)</t>
  </si>
  <si>
    <t>Added check for Performance Library reset (STEP 8)</t>
  </si>
  <si>
    <t>BAT_024</t>
  </si>
  <si>
    <t>퍼포먼스 녹화 MP4 OSD 표기 관련 내용 추가 (STEP 9)</t>
  </si>
  <si>
    <t>Added information regarding Performance Recording MP4 OSD display (STEP 9)</t>
  </si>
  <si>
    <t>[LIN] BMS_INFO_03(ID:0x14)</t>
  </si>
  <si>
    <t>BAT_Status = 0: STANDBY</t>
  </si>
  <si>
    <t>▪ [LIN] [BMS_INFO_03] Enter BAT_Status = 0 message
▪ [Diagnostic] 22 A2 20(Read OEM Sub Battery State Read) request</t>
  </si>
  <si>
    <t>퍼포먼스 녹화 썸네일 확인 내용 추가 (STEP 9)</t>
  </si>
  <si>
    <t>Added Performance Recording Thumbnail Verification Details (STEP 9)</t>
  </si>
  <si>
    <t>04_BAT_068</t>
  </si>
  <si>
    <t>INF_019</t>
  </si>
  <si>
    <t>[주행정보 OSD기록 정합성 확인] : 퍼포먼스</t>
  </si>
  <si>
    <t>[주행정보 OSD기록 정합성 확인 내용 추가]</t>
  </si>
  <si>
    <t>[Added details on driving information OSD record consistency verification]</t>
  </si>
  <si>
    <t>BAT_Status = 1: FULL_CHARGE</t>
  </si>
  <si>
    <t>▪ [LIN] [BMS_INFO_03] Enter BAT_Status = 1 message
▪ [Diagnostic] 22 A2 20(Read OEM Sub Battery State Read) request</t>
  </si>
  <si>
    <t>퍼포먼스 녹화 파일 화질 확인 내용 추가 (STEP 9)</t>
  </si>
  <si>
    <t>Added details on checking performance recording file quality (STEP 9)</t>
  </si>
  <si>
    <t>음성 녹화 기능</t>
  </si>
  <si>
    <t>퍼포먼스 녹화 영상 내 음성 확인 내용 추가</t>
  </si>
  <si>
    <t>Added audio verification content to performance recording video</t>
  </si>
  <si>
    <t>BAT_Status = 2: Charging(CHARGING)</t>
  </si>
  <si>
    <t>▪ [LIN] [BMS_INFO_03] Enter message BAT_Status = 2
▪ [Diagnostic] Request 22 A2 20(Read OEM Sub Battery State Read)</t>
  </si>
  <si>
    <t>퍼포먼스 녹화 영상 삭제 내용 추가</t>
  </si>
  <si>
    <t>Added content regarding the deletion of the performance recording video</t>
  </si>
  <si>
    <t>BAT_Status = 3: DISCHARGING</t>
  </si>
  <si>
    <t>▪ [LIN] [BMS_INFO_03] Enter message BAT_Status = 3
▪ [Diagnostic] Request 22 A2 20(Read OEM Sub Battery State Read)</t>
  </si>
  <si>
    <t>퍼포먼스 녹화 영상 보관함에 복사 내용 추가</t>
  </si>
  <si>
    <t>Add copied content to the performance recording library</t>
  </si>
  <si>
    <t>BAT_Status = 4: FAULT</t>
  </si>
  <si>
    <t>▪ [LIN] [BMS_INFO_03] Enter message BAT_Status = 4
▪ [Diagnostic] Request 22 A2 20(Read OEM Sub Battery State Read)</t>
  </si>
  <si>
    <t>FIL_011</t>
  </si>
  <si>
    <t>[녹화파일 FPS 확인] : 퍼포먼스 녹화</t>
  </si>
  <si>
    <t>퍼포먼스 녹화 파일 FPS 확인 내용 추가 (STEP 18, 19, 20)</t>
  </si>
  <si>
    <t>Added content on checking performance recording file FPS (STEP 18, 19, 20)</t>
  </si>
  <si>
    <t>BAT_025</t>
  </si>
  <si>
    <t>[LIN] BMS_INFO_03(ID:0x14): BAT_Volt_Fault_Info</t>
  </si>
  <si>
    <t>BAT_Volt_Fault_Info = 0: Normal</t>
  </si>
  <si>
    <t>▪ [LIN] [BMS_INFO_03] Enter message BAT_Volt_Fault_Info = 0
▪ [Diagnostic] Request 22 A2 20(Read OEM Sub Battery State Read)</t>
  </si>
  <si>
    <t>퍼포먼스 녹화 저장영상 목록 확인 내용 추가</t>
  </si>
  <si>
    <t>Added content to check the list of saved performance recording videos.</t>
  </si>
  <si>
    <t>04_BAT_069</t>
  </si>
  <si>
    <t>BAT_Volt_Fault_Info = 1: Overcharge</t>
  </si>
  <si>
    <t>파일 네이밍</t>
  </si>
  <si>
    <t>퍼포먼스 녹화 파일 네이밍 항목 기대값 추가</t>
  </si>
  <si>
    <t>▪ [LIN] [BMS_INFO_03] Enter message BAT_Volt_Fault_Info = 1
▪ [Diagnostic] Request 22 A2 20(Read OEM Sub Battery State Read)</t>
  </si>
  <si>
    <t>Added expected value for performance recording file naming item</t>
  </si>
  <si>
    <t>퍼포먼스 녹화 파일 OSD 정합성 확인 내용 추가 (STEP 7)</t>
  </si>
  <si>
    <t>Added Performance Recording File OSD Consistency Verification Details (STEP 7)</t>
  </si>
  <si>
    <t>BAT_Volt_Fault_Info = 2: Over-discharge</t>
  </si>
  <si>
    <t>▪ [LIN] [BMS_INFO_03] Enter message BAT_Volt_Fault_Info = 2
▪ [Diagnostic] Request 22 A2 20(Read OEM Sub Battery State Read)</t>
  </si>
  <si>
    <t>퍼포먼스 녹화 파일 네이밍 확인 내용 추가 (STEP 8)</t>
  </si>
  <si>
    <t>Added Performance Recording File Naming Verification Details (STEP 8)</t>
  </si>
  <si>
    <t>BAT_026</t>
  </si>
  <si>
    <t>퍼포먼스 녹화 썸네일 파일 확인 내용 추가 (STEP 9)</t>
  </si>
  <si>
    <t>Added content on verifying performance recording thumbnail files (STEP 9)</t>
  </si>
  <si>
    <t>[LIN] BMS_INFO_03(ID:0x14): BAT_Temp_Fault_Info</t>
  </si>
  <si>
    <t>BAT_Temp_Fault_Info = 1: High temperature warning</t>
  </si>
  <si>
    <t>퍼포먼스 녹화 파일 용량 확인 내용 추가 (STEP 9)</t>
  </si>
  <si>
    <t>Added information on checking performance recording file size (STEP 9)</t>
  </si>
  <si>
    <t>▪ [LIN] [BMS_INFO_03] Enter message BAT_Temp_Fault_Info = 1
▪ [Diagnostic] Request 22 A2 20(Read OEM Sub Battery State Read)</t>
  </si>
  <si>
    <t>퍼포먼스 녹화 파일 저장사양 확인 내용 추가 (STEP 8)</t>
  </si>
  <si>
    <t>04_BAT_070</t>
  </si>
  <si>
    <t>Added details on checking performance recording file storage specifications (STEP 8)</t>
  </si>
  <si>
    <t>BAT_Temp_Fault_Info = 2: Low temperature warning</t>
  </si>
  <si>
    <t>퍼포먼스 녹화 오디오 저장사양 확인 내용 추가 (STEP 9)</t>
  </si>
  <si>
    <t>Added details on checking performance recording audio storage specifications (STEP 9)</t>
  </si>
  <si>
    <t>▪ [LIN] [BMS_INFO_03] Enter message BAT_Temp_Fault_Info = 2
▪ [Diagnostic] Request 22 A2 20(Read OEM Sub Battery State Read)</t>
  </si>
  <si>
    <t>MEM_011</t>
  </si>
  <si>
    <t>[저장공간] 최대 저장영상 개수(주차 중 상시 녹화 미적용)</t>
  </si>
  <si>
    <t>퍼포먼스 녹화 파일 최대 개수 생성 확인 내용 추가 (STEP 2)</t>
  </si>
  <si>
    <t>Added verification details for maximum number of performance recording files (STEP 2)</t>
  </si>
  <si>
    <t>BAT_Temp_Fault_Info = 4: Temperature sensor failure (BAT_Status = FAULT)</t>
  </si>
  <si>
    <t>MEM_012</t>
  </si>
  <si>
    <t>[저장공간] : 포화상태에서 덮어쓰기(주차 중 상시 녹화 미적용)</t>
  </si>
  <si>
    <t>퍼포먼스 녹화 파일 포화상태 덮어쓰기 및 용량 유지 확인 내용 추가 (STEP 3, 4)</t>
  </si>
  <si>
    <t>▪ [LIN] [BMS_INFO_03] Enter message BAT_Temp_Fault_Info = 4
▪ [Diagnostic] Request 22 A2 20(Read OEM Sub Battery State Read)</t>
  </si>
  <si>
    <t>Added content on overwriting performance recording files when full and checking capacity retention (STEP 3, 4)</t>
  </si>
  <si>
    <t>MEM_014</t>
  </si>
  <si>
    <t>[저장공간] : 최대 영상 개수, 포화상태 덮어쓰기</t>
  </si>
  <si>
    <t>퍼포먼스 녹화파일 최대 영상 개수 및 포화상태 덮어쓰기 내용 추가</t>
  </si>
  <si>
    <t>Added content regarding the maximum number of performance recording videos and overwriting when the file is full.</t>
  </si>
  <si>
    <t>BAT_Temp_Fault_Info = 8: Cell deviation (BAT_Status = FAULT)</t>
  </si>
  <si>
    <t>퍼포먼스 옵션에서 SD 카드 연결 해제 기능 수행 여부 확인 내용 추가 (STEP 2)</t>
  </si>
  <si>
    <t>▪ [LIN] [BMS_INFO_03] Enter message BAT_Temp_Fault_Info = 8
▪ [Diagnostic] 22 A2 20(Read OEM Sub Battery State Read) request</t>
  </si>
  <si>
    <t>Added content to check whether to perform SD card disconnection function in Performance Options (STEP 2)</t>
  </si>
  <si>
    <t>기존 녹화 파일명을 퍼포먼스 녹화 파일명 변경 시 확인 내용 추가 (STE 27, 28)</t>
  </si>
  <si>
    <t>Added confirmation details when changing existing recording filenames to performance recording filenames (STE 27, 28)</t>
  </si>
  <si>
    <t>BAT_Temp_Fault_Info = 16 : Discharge open fault</t>
  </si>
  <si>
    <t>MEM_044</t>
  </si>
  <si>
    <t>[버글러 입력 시 퍼포먼스 녹화 영상 확인]</t>
  </si>
  <si>
    <t>퍼포먼스 녹화 중 버글러 입력 시 영상 저장 사양 확인 내용 추가</t>
  </si>
  <si>
    <t>▪ [LIN] [BMS_INFO_03] Enter message BAT_Temp_Fault_Info = 16
▪ [Diagnostic] 22 A2 20(Read OEM Sub Battery State Read) request</t>
  </si>
  <si>
    <t>Added content to check video saving specifications when inputting Burgler during performance recording.</t>
  </si>
  <si>
    <t>MEM_045</t>
  </si>
  <si>
    <t>[퍼포먼스 영상 사양 확인](2.5세대)</t>
  </si>
  <si>
    <t>퍼포먼스 녹화 영상 저장 사양 확인 내용 추가</t>
  </si>
  <si>
    <t>Added details on performance recording video storage specifications.</t>
  </si>
  <si>
    <t>MEM_046</t>
  </si>
  <si>
    <t>[퍼포먼스 녹화] - SD카드 사용자 조건 (1)</t>
  </si>
  <si>
    <t>SD 카드 사용 중 탈거 시 - 퍼포먼스 녹화 확인 내용 추가</t>
  </si>
  <si>
    <t>BAT_Temp_Fault_Info = 32: Pre-charge Timeout warning (BAT_Status = FAULT)</t>
  </si>
  <si>
    <t>When removing SD card during use - Added performance recording verification details</t>
  </si>
  <si>
    <t>▪ [LIN] [BMS_INFO_03] Enter message BAT_Temp_Fault_Info = 32
▪ [Diagnostic] 22 A2 20(Read OEM Sub Battery State Read) request</t>
  </si>
  <si>
    <t>MEM_047</t>
  </si>
  <si>
    <t>[퍼포먼스 녹화] - SD카드 사용자 조건 (2)</t>
  </si>
  <si>
    <t>SD 카드 미장착, 탈거 시 퍼포먼스 확인 내용 추가</t>
  </si>
  <si>
    <t>Added performance check details for SD card not inserted or removed.</t>
  </si>
  <si>
    <t>MEM_048</t>
  </si>
  <si>
    <t>[퍼포먼스 녹화] - SD카드 사용자 조건 (3)</t>
  </si>
  <si>
    <t>악의 성능 및 SD카드 사용 중 SD 슬롯 탈착 관련 퍼포먼스 내용 추가</t>
  </si>
  <si>
    <t>Added details regarding malicious performance and performance related to removing the SD card from the slot while using the SD card.</t>
  </si>
  <si>
    <t>BAT_Temp_Fault_Info = 64 : Pre-charge current warning(BAT_Status = FAULT)</t>
  </si>
  <si>
    <t>▪ [LIN] [BMS_INFO_03] Enter message BAT_Temp_Fault_Info = 64
▪ [Diagnostic] 22 A2 20(Read OEM Sub Battery State Read) Request</t>
  </si>
  <si>
    <t>(2.5세대) 퍼포먼스 녹화 소비전력 측정 내용 추가 (STEP 8)</t>
  </si>
  <si>
    <t>(2.5th Generation) Added Performance Recording Power Consumption Measurement Details (STEP 8)</t>
  </si>
  <si>
    <t>ACC, IGN에서 퍼포먼스 녹화 동작 모드 확인 내용 추가 (STEP 7, 8, 9, 10)</t>
  </si>
  <si>
    <t>Added content on checking performance recording operation mode in ACC and IGN (STEP 7, 8, 9, 10)</t>
  </si>
  <si>
    <t>PER_004</t>
  </si>
  <si>
    <t>[카메라 탈거 시 녹화 영향성]</t>
  </si>
  <si>
    <t>BAT_027</t>
  </si>
  <si>
    <t>카메라 탈거 시 퍼포먼스 녹화 영향성 확인 내용 추가</t>
  </si>
  <si>
    <t>Added details on verifying the impact of camera removal on performance recording.</t>
  </si>
  <si>
    <t>[LIN] BMS_INFO_03(ID:0x14): BAT_Current_Fault_Info</t>
  </si>
  <si>
    <t>BAT_Current_Fault_Info = 0: Normal</t>
  </si>
  <si>
    <t>PER_009</t>
  </si>
  <si>
    <t>[Sleep 진입 확인] 주차 중 상시 녹화 OFF - 1</t>
  </si>
  <si>
    <t>N모드 진입 전, 영상 재생 중 확인 내용 추가</t>
  </si>
  <si>
    <t>Added confirmation details during video playback before entering N mode</t>
  </si>
  <si>
    <t>▪ [LIN] [BMS_INFO_03] Enter message BAT_Current_Fault_Info = 0
▪ [Diagnostic] 22 A2 20(Read OEM Sub Battery State Read) request</t>
  </si>
  <si>
    <t>PER_010</t>
  </si>
  <si>
    <t>[Sleep 진입 확인] 주차 중 상시 녹화 OFF - 2</t>
  </si>
  <si>
    <t>04_BAT_071</t>
  </si>
  <si>
    <t>수동이벤트, 타임랩스, 퍼포먼스 녹화 완료 후, 삭제 관련 내용 추가 (STEP 11, 12, 13, 14, 15)</t>
  </si>
  <si>
    <t>Added content regarding deletion after completion of manual events, time-lapses, and performance recordings (STEP 11, 12, 13, 14, 15)</t>
  </si>
  <si>
    <t>PER_011</t>
  </si>
  <si>
    <t>[Sleep 진입 확인] 주차 중 상시 녹화 OFF - 3</t>
  </si>
  <si>
    <t>퍼포먼스 녹화 관련 전상태 확인 내용 추가 (STEP 10, 11, 12, 13, 14, 15, 16, 17)</t>
  </si>
  <si>
    <t>Added details on pre-performance recording status checks (STEP 10, 11, 12, 13, 14, 15, 16, 17)</t>
  </si>
  <si>
    <t>BAT_Current_Fault_Info = 1: Overcurrent</t>
  </si>
  <si>
    <t>▪ [LIN] [BMS_INFO_03] Enter message BAT_Current_Fault_Info = 1
▪ [Diagnostic] Request 22 A2 20(Read OEM Sub Battery State Read)</t>
  </si>
  <si>
    <t>퍼포먼스 녹화 관련 전상태 확인 내용 추가 (STEP 7, 8, 9, 10, 11)</t>
  </si>
  <si>
    <t>Added details on pre-performance recording status checks (STEP 7, 8, 9, 10, 11)</t>
  </si>
  <si>
    <t>PER_014</t>
  </si>
  <si>
    <t>[카메라 탈거 시 제어기 Sleep 영향성]</t>
  </si>
  <si>
    <t>주차 중 상시 녹화 진입 전 퍼포먼스 녹화 중 전방 카메라 탈거 내용 추가 (STEP 5)</t>
  </si>
  <si>
    <t>Added details on removing the front camera during continuous recording while parked and performance recording before entry (STEP 5)</t>
  </si>
  <si>
    <t>BAT_028</t>
  </si>
  <si>
    <t>[LIN] BMS_INFO_03(ID:0x14): BAT_Discharging_Time_Info</t>
  </si>
  <si>
    <t>BAT_Discharge_Time_Info = 0 ~ 254 (0 hours ~ 254 hours) 
: Dischargeable time based on auxiliary battery SoC (not set time)</t>
  </si>
  <si>
    <t>▪ [LIN] [BMS_INFO_02] Enter message BAT_SOC_for_BLTN_CAM = 100
▪ [Diagnostic] Request 22 A2 20(Read OEM Sub Battery State Read)</t>
  </si>
  <si>
    <t>▪ LIN signal matches diagnostic read value
BAT Discharging Time info = 0x14, 20 hour</t>
  </si>
  <si>
    <t>퍼포먼스 녹화 중 전방카메라 탈거 후 Sleep 추가 (STEP 5)</t>
  </si>
  <si>
    <t>Add Sleep after removing front camera during performance recording (STEP 5)</t>
  </si>
  <si>
    <t>PER_026</t>
  </si>
  <si>
    <t>퍼포먼스 레코딩 이슈</t>
  </si>
  <si>
    <t>CAN Alive, ETH BUS Sleep → Key ON 시 녹화 버튼 터치 불가 이슈 추가</t>
  </si>
  <si>
    <t>Added an issue where the recording button cannot be touched when Key is ON during CAN Alive, ETH BUS Sleep.</t>
  </si>
  <si>
    <t>BAT_029</t>
  </si>
  <si>
    <t>[LIN] BMS_INFO_03(ID:0x14): BLTN_CAM_Current</t>
  </si>
  <si>
    <t>BLTN_CAM_Current (Built-in CAM Current(mA)) 
: Resolution = 100</t>
  </si>
  <si>
    <t>PER_028</t>
  </si>
  <si>
    <t>[이벤트 스위치] 인디케이터 출력 확인</t>
  </si>
  <si>
    <t>이벤트스위치 인디케이터 출력 확인(퍼포먼스 녹화) 추가 (STEP 3)</t>
  </si>
  <si>
    <t>▪ [LIN] Enter BMS_INFO_03 message
▪ [Diagnostic] Request 22 A2 20 (Read OEM Sub Battery State Read)</t>
  </si>
  <si>
    <t>Added Event Switch Indicator Output Verification (Performance Recording) (STEP 3)</t>
  </si>
  <si>
    <t>ETC_006</t>
  </si>
  <si>
    <t>[카메라 인디케이터]</t>
  </si>
  <si>
    <t>전/후방 카메라 인디케이터 출력확인(퍼포먼스) 추가 (STEP 6)</t>
  </si>
  <si>
    <t>Added Front/Rear Camera Indicator Output Check (Performance) (STEP 6)</t>
  </si>
  <si>
    <t>BAT_030</t>
  </si>
  <si>
    <t>퍼포먼스 시그널 출력 여부 확인 - 미사용 시그널 음영 처리 해제 (STEP 35 ~ 38)</t>
  </si>
  <si>
    <t>[LIN] BMS_INFO_03(ID:0x14): LBM_Maxdischr_Info</t>
  </si>
  <si>
    <t>Check Performance Signal Output - Disable Shading for Unused Signals (STEP 35 ~ 38)</t>
  </si>
  <si>
    <t>LBM_Maxdischr_Info (P-LBM MAX discharge declaration Flag) = 0 
: When receiving a value other than PDC_ConverterReq == 0x3</t>
  </si>
  <si>
    <t>[CANFD 메시지 별 시그널 출력여부 확인] - 4</t>
  </si>
  <si>
    <t>퍼포먼스 시그널 출력 여부 확인 - 미사용 시그널 음영 처리 해제 (STEP 27, 28)</t>
  </si>
  <si>
    <t>Check Performance Signal Output - Disable Shading for Unused Signals (STEP 27, 28)</t>
  </si>
  <si>
    <t>LBM_Maxdischr_Info (P-LBM MAX discharge declaration Flag) = 1
: When receiving PDC_ConverterReq == 0x3 value</t>
  </si>
  <si>
    <t>CCS_014</t>
  </si>
  <si>
    <t>[주차 중 이벤트 녹화] : 이벤트 CCS 알림 6</t>
  </si>
  <si>
    <t>BLTN_CAM_PEV_Recorded 시그널 확인 (+-10s)</t>
  </si>
  <si>
    <t>BLTN_CAM_PEV_Recorded signal check (+-10s)</t>
  </si>
  <si>
    <t>CCS_015</t>
  </si>
  <si>
    <t>[주차 중 이벤트 녹화] : 이벤트 CCS 알림 7</t>
  </si>
  <si>
    <t>BLTN_CAM_PEV_Recorded 시그널 확인 (+-20s)</t>
  </si>
  <si>
    <t>[Auxiliary Battery Level Display] eAGM Battery (B+ Pin Input)</t>
  </si>
  <si>
    <t>BLTN_CAM_PEV_Recorded signal check (+-20s)</t>
  </si>
  <si>
    <t>eAGM allows for continuous recording while parked</t>
  </si>
  <si>
    <t>▪ BLTN_CAM_Set_PrkTime = 0x14(20Hr)
▪ [ICU_10_200ms] ICU_BS2SoC = 70 ~% Input</t>
  </si>
  <si>
    <t>(One-time vehicle: Setting OFF, Regular vehicle) 
▪ Ignition ON: User setting value
BLTN_CAM_Prk_Oprable_Time = BLTN_CAM_Set_PrkTIme
(One-time vehicle: Setting ON)
▪ Ignition ON: Fixed at 120 hours
BLTN_CAM_Prk_Oprable_Time = 120
(One-time vehicle: Setting OFF/ON, Regular vehicle) 
▪ Ignition OFF: 
BLTN_CAM_Prk_Oprable_Time = BLTN_CAM_Set_PrkTIme - BLTN_CAM_PRK_Oped_Time</t>
  </si>
  <si>
    <t>CCS_016</t>
  </si>
  <si>
    <t>[주차 중 이벤트 녹화] : 이벤트 CCS 알림 8</t>
  </si>
  <si>
    <t>BLTN_CAM_PEV_Recorded 시그널 확인 (Balarm_BglrAlrmCurrentSta)</t>
  </si>
  <si>
    <t>Check BLTN_CAM_PEV_Recorded signal (Balarm_BglrAlrmCurrentSta)</t>
  </si>
  <si>
    <t>04_BAT_072</t>
  </si>
  <si>
    <t>CCS_017</t>
  </si>
  <si>
    <t>충격 알림 조건 확인</t>
  </si>
  <si>
    <t>충격 알림 변경으로 인한 영향성 확인</t>
  </si>
  <si>
    <t>BAT_115</t>
  </si>
  <si>
    <t>Checking the impact of changes to shock notifications</t>
  </si>
  <si>
    <t>CCS_018</t>
  </si>
  <si>
    <t>CCU 영향성 확인</t>
  </si>
  <si>
    <t>CCS 전송용 녹화 파일의 정보 채워지는 시점 변경에 따른 영향성 확인</t>
  </si>
  <si>
    <t>▪ BLTN_CAM_Set_PrkTime = 0x14(20Hr)
▪ [ICU_10_200ms] ICU_BS2SoC = 0 ~ 70% input</t>
  </si>
  <si>
    <t>Verification of the impact of changes in the timing of information filling for recording files used for CCS transmission</t>
  </si>
  <si>
    <t>▪ KEY ON : User setting value
BLTN_CAM_Prk_Oprable_Time = BLTN_CAM_Set_PrkTIme</t>
  </si>
  <si>
    <t>CCS_019</t>
  </si>
  <si>
    <t>녹화 실패 조건 확인</t>
  </si>
  <si>
    <t>Check recording failure conditions</t>
  </si>
  <si>
    <t>▪ KEY OFF</t>
  </si>
  <si>
    <t>▪ KEY OFF:
 BLTN_CAM_Prk_Oprable_Time = BLTN_CAM_Set_PrkTIme - BLTN_CAM_PRK_Oped_Time</t>
  </si>
  <si>
    <t>CCS_006</t>
  </si>
  <si>
    <t>이벤트 CCS 알림 시그널 발생 5회 동작 확인(통신 Sleep이후)</t>
  </si>
  <si>
    <t>BLTN_CAM_PEV_Recorded = 0x0(OFF) → 0x2(Park Event Recorded) → 0x0 내용 수정</t>
  </si>
  <si>
    <t>Modify BLTN_CAM_PEV_Recorded = 0x0(OFF) → 0x2(Park Event Recorded) → 0x0</t>
  </si>
  <si>
    <t>BAT_116</t>
  </si>
  <si>
    <t>▪ BLTN_CAM_Set_PrkTime = 0x14(20Hr)
▪ [ICU_10_200ms] ICU_BS2SoC = 88% input
▪ In the middle, input 0%(0x0) 10 times (2 seconds) with a 200ms perid.</t>
  </si>
  <si>
    <t>▪ Until 0x0 is received 10 times
: BLTN_CAM_Prk_Oprable_Time = 0x14(20Hr)
▪ When received 10 or more times = 0x0(0Hr)</t>
  </si>
  <si>
    <t>내용에 퍼포먼스 녹화 삭제 후 모션 녹화 중 발생한 과거 이슈로 등록</t>
  </si>
  <si>
    <t>Registered in the content as a past issue that occurred during motion recording after deleting performance recording.</t>
  </si>
  <si>
    <t>BAT_117</t>
  </si>
  <si>
    <t>사양서에 있으나, 현재 미사용으로 음영처리</t>
  </si>
  <si>
    <t>In the specifications, but shaded as it is currently unused.</t>
  </si>
  <si>
    <t>▪ BLTN_CAM_Set_PrkTime = 0x14(20Hr)
▪ [ICU_10_200ms] ICU_BS2SoC = 88% input
▪ In the middle, input 0xFF 200ms perid 10 times (2 seconds)</t>
  </si>
  <si>
    <t>▪ Until 0xFF is received 10 times
: BLTN_CAM_Prk_Oprable_Time = 0x14(20Hr)
▪ When received 10 or more times = 0x0(0Hr)</t>
  </si>
  <si>
    <t>BAT_118</t>
  </si>
  <si>
    <t>※ Timeout occurs after receiving eAGM SoC value following CAN Wall-Up</t>
  </si>
  <si>
    <t>BLTN_CAM_UI_Mode_Tmt_Req 물리적 송신 TC 삭제 (#20447)</t>
  </si>
  <si>
    <t>BLTN_CAM_UI_Mode_Tmt_Req Physical Transmission TC Delete (#20447)</t>
  </si>
  <si>
    <t>▪ [ICU_10_200ms] ICU_BS2SoC = 100% input
▪ ICU_BS2SoC transmission stopped</t>
  </si>
  <si>
    <t>04_BAT_218</t>
  </si>
  <si>
    <t>퍼포먼스 시그널 출력 여부 확인 - 미사용 시그널 음영 처리 (STEP 35 ~ 38)</t>
  </si>
  <si>
    <t>Check Performance Signal Output - Shading Unused Signals (STEP 35 ~ 38)</t>
  </si>
  <si>
    <t>BAT_119</t>
  </si>
  <si>
    <t>When ICU_B2SoC is not received</t>
  </si>
  <si>
    <t>▪ B+ OFF -&gt; B+, ACC, IGN ON
▪ [ICU_10_200ms / PDC_FD_11_200ms] ICU_BS2SoC = No reception
▪ Check BLTN_CAM_Prk_Oprable_Time signal</t>
  </si>
  <si>
    <t>▪ BLTN_CAM_Prk_Opable_time = 0x00</t>
  </si>
  <si>
    <t>판정 결과 채우도록 수정, 보고서 만든 후 시트의 특정행 길어지는 현상 보정, 유라 로고 사라지지 않게 함</t>
  </si>
  <si>
    <t>Modified to fill in judgment results, corrected the issue where certain rows on the sheet became excessive after generating the report, and prevented the Yura logo from disappearing.</t>
  </si>
  <si>
    <t>04_BAT_073</t>
  </si>
  <si>
    <t>BAT_120</t>
  </si>
  <si>
    <t>ICU_B2SoC : When receiving 0x65~0xFE</t>
  </si>
  <si>
    <t>[주차 중 이벤트 녹화] : 이벤트 CCS 알림 9</t>
  </si>
  <si>
    <t>▪ [ICU_10_200ms / PDC_FD_11_200ms] ICU_BS2SoC =
Input 0x65~0xFE
▪ Check BLTN_CAM_Prk_Oprable_Time signal</t>
  </si>
  <si>
    <t>충격 인가 중 Balarm_BglrAlrmCurrentSta 이벤트 알림 적용되는 신호들 변경 시 영향성 확인</t>
  </si>
  <si>
    <t>Check the impact of changes to signals applied to Balarm_BglrAlrmCurrentSta event notifications while Shock is enabled.</t>
  </si>
  <si>
    <t>04_BAT_074</t>
  </si>
  <si>
    <t>BAT_121</t>
  </si>
  <si>
    <t>CCS_021</t>
  </si>
  <si>
    <t>[업데이트] : 업데이트 중 충격 녹화 발생 시</t>
  </si>
  <si>
    <t>BG, FG 업데이트 중 충격 인가</t>
  </si>
  <si>
    <t>Is it a shock during the BG, FG update?</t>
  </si>
  <si>
    <t>ICU_B2SoC: When 0xFF is received</t>
  </si>
  <si>
    <t>▪ ▪ [ICU_10_200ms / PDC_FD_11_200ms] Input ICU_BS2SoC = 0XFF
▪ Check BLTN_CAM_Prk_Oprable_Time signal</t>
  </si>
  <si>
    <t>BAT_047</t>
  </si>
  <si>
    <t>04_BAT_075</t>
  </si>
  <si>
    <t>(1) eAGM: 0시간(0%), P-LBM: 1시간 이상인 경우 녹화수행 → eAGM 범위 세분화</t>
  </si>
  <si>
    <t>(1) Recording is performed when eAGM is 0 hours (0%) or P-LBM is 1 hour or more → eAGM range is subdivided</t>
  </si>
  <si>
    <t>P-LBM SOC 미정의 값(0x00, 0xFF) 수신 조건 →  P-LBM SOC 미정의 값(0xFF) 수신</t>
  </si>
  <si>
    <t>Condition for receiving P-LBM SOC undefined value (0x00, 0xFF) → Reception of P-LBM SOC undefined value (0xFF)</t>
  </si>
  <si>
    <t>[Auxiliary Battery Remaining Capacity Display] LFP Battery (B+ Pin Input)</t>
  </si>
  <si>
    <t>e-AGM SOC 미정의 값(0x00, 0xFF) 수신 조건 →  e-AGM SOC 미정의 값(0xFF) 수신</t>
  </si>
  <si>
    <t>e-AGM SOC Undefined Value (0x00, 0xFF) Reception Condition → e-AGM SOC Undefined Value (0xFF) Reception</t>
  </si>
  <si>
    <t>▪ BAT_SocVal = 75~100%, BAT_Type, BAT_Capa Vehicle Model Corresponding Capacity</t>
  </si>
  <si>
    <t>[eAGM+P-LBM 사양] 녹화 시작 시 SOC 비교 (주차 중 동작 감지 녹화)</t>
  </si>
  <si>
    <t>(1-1) eAGM: 0시간(0%), P-LBM: 1시간 이상인 경우 녹화수행</t>
  </si>
  <si>
    <t>04_BAT_076</t>
  </si>
  <si>
    <t>(1-1) eAGM: Recording performed if 0 hours (0%), P-LBM: 1 hour or more</t>
  </si>
  <si>
    <t>▪ BAT_SocVal = 74%, BAT_Type, BAT_Capa Vehicle Model Corresponding Capacity</t>
  </si>
  <si>
    <t>(1-2) eAGM: 0시간(65% 이하), P-LBM: 1시간 이상인 경우 녹화 미수행</t>
  </si>
  <si>
    <t>(1-2) eAGM: Recording not performed if 0 hours (65% or less), P-LBM: 1 hour or more</t>
  </si>
  <si>
    <t>(1-3) eAGM: 0시간(66%~69%) , P-LBM: 1시간 이상인 경우 녹화수행</t>
  </si>
  <si>
    <t>(1-3) eAGM: Recording performed if 0 hours (66%~69%), P-LBM: 1 hour or more</t>
  </si>
  <si>
    <t>▪ BAT_SocVal = -%, BAT_Type, BAT_Capa Vehicle type corresponding capacity</t>
  </si>
  <si>
    <t>(2-2) eAGM: 1시간 이상, P-LBM: 0시간인 경우 녹화수행</t>
  </si>
  <si>
    <t>(2-2) Recording performed when eAGM is 1 hour or more, and P-LBM is 0 hours</t>
  </si>
  <si>
    <t>(2-3) eAGM, P-LBM: 0시간인 경우 녹화 미수행</t>
  </si>
  <si>
    <t>(2-3) eAGM, P-LBM: Recording not performed if hours are 0</t>
  </si>
  <si>
    <t>▪ BAT_SocVal = 73%, BAT_Type, BAT_Capa Vehicle Model Corresponding Capacity</t>
  </si>
  <si>
    <t>(2-1) eAGM, P-LBM 1 시간 이상인 경우 P-LBM 우선 사용</t>
  </si>
  <si>
    <t>(2-1) If eAGM and P-LBM are 1 hour or longer, use P-LBM first.</t>
  </si>
  <si>
    <t>▪ BAT_SocVal = 72% , BAT_Type, BAT_Capa Vehicle Model Corresponding Capacity</t>
  </si>
  <si>
    <t>e-AGM SOC 미정의 값 (0xFF) 수신 조건</t>
  </si>
  <si>
    <t>e-AGM SOC Undefined Value (0xFF) Receive Condition</t>
  </si>
  <si>
    <t>▪ BAT_SocVal = 71%, BAT_Type, BAT_Capa Vehicle Model Corresponding Capacity</t>
  </si>
  <si>
    <t>BAT_050</t>
  </si>
  <si>
    <t>P-LBM으로 녹화 중 remote Wake up(P-LBM 유지) eAGM 0시간 → eAGM: 0시간(65% 이하)녹화 미수행 조건 추가</t>
  </si>
  <si>
    <t>While recording with P-LBM, remote Wake up (maintain P-LBM) eAGM 0 hours → Added condition for eAGM: 0 hours (65% or less) to not record</t>
  </si>
  <si>
    <t>[eAGM+P-LBM 사양] P-LBM 녹화 중 SOC 비교(remote Wake up) (주차 중 동작 감지 녹화)</t>
  </si>
  <si>
    <t>P-LBM으로 녹화 중 remote Wake up(P-LBM 유지) 모두 가능</t>
  </si>
  <si>
    <t>Remote Wake-up (P-LBM maintenance) is possible while recording with P-LBM.</t>
  </si>
  <si>
    <t>▪ BAT_SocVal = 70%, BAT_Type, BAT_Capa Vehicle Model Corresponding Capacity</t>
  </si>
  <si>
    <t>P-LBM으로 녹화 중 remote Wake up(P-LBM 유지) eAGM 0시간( eAGM = 66%~69% )</t>
  </si>
  <si>
    <t>Remote Wake up (Maintain P-LBM) while recording with P-LBM eAGM 0 hours ( eAGM = 66%~69%)</t>
  </si>
  <si>
    <t>P-LBM으로 녹화 중 remote Wake up(P-LBM 유지) eAGM 0시간( eAGM = 65% 이하 )</t>
  </si>
  <si>
    <t>Remote Wake up (Maintain P-LBM) while recording in P-LBM eAGM 0 hours ( eAGM = 65% or less )</t>
  </si>
  <si>
    <t>▪ BAT_SocVal = 69%, BAT_Type, BAT_Capa Vehicle Model Corresponding Capacity</t>
  </si>
  <si>
    <t>배터리 부족으로 주차 중 상시 녹화 종료 후 remote Wake up  P-LBM, eAGM 1시간</t>
  </si>
  <si>
    <t>After stopping continuous recording while parked due to low battery, remote wake-up P-LBM, eAGM 1 hour</t>
  </si>
  <si>
    <t>P-LBM으로 녹화 중 remote Wake up(eAGM 전환) P-LBM 0시간</t>
  </si>
  <si>
    <t>Remote Wake up while recording with P-LBM (eAGM switch) P-LBM 0 hours</t>
  </si>
  <si>
    <t>▪ BAT_SocVal = 68%, BAT_Type, BAT_Capa Vehicle Model Corresponding Capacity</t>
  </si>
  <si>
    <t>▪ BAT_SocVal = 67%, BAT_Type, BAT_Capa Vehicle Model Corresponding Capacity</t>
  </si>
  <si>
    <t>13039 ~ 13040,
13044 ~ 13045,
13048 ~ 13059.
13061</t>
  </si>
  <si>
    <t>SecurityAccess ($27) - Seed 요청</t>
  </si>
  <si>
    <t>Seed 요청 시 난수값 0 인지 아닌지 판단하는 판정조건 추가</t>
  </si>
  <si>
    <t>Added a determination condition to check whether the random value is 0 when requesting a Seed.</t>
  </si>
  <si>
    <t>▪ BAT_SocVal = 66%, BAT_Type, BAT_Capa Vehicle Model Corresponding Capacity</t>
  </si>
  <si>
    <t>3세대 사양 정보 추가 (STEP4)</t>
  </si>
  <si>
    <t>Added 3rd Generation Specification Information (STEP 4)</t>
  </si>
  <si>
    <t>3세대 사양 정보 추가 (STEP3)</t>
  </si>
  <si>
    <t>3rd Generation Spec Information Added (STEP 3)</t>
  </si>
  <si>
    <t>[타임랩스 녹화] (1) : 녹화시작(BLTN_CAM mode)</t>
  </si>
  <si>
    <t>▪ BAT_SocVal = 65%, BAT_Type, BAT_Capa Vehicle Model Corresponding Capacity</t>
  </si>
  <si>
    <t>3세대 사양 정보 추가 (STEP11)</t>
  </si>
  <si>
    <t>3rd Generation Spec Information Added (STEP 11)</t>
  </si>
  <si>
    <t>[DCM 출력 확인] : 작동 상태 확인</t>
  </si>
  <si>
    <t>DCM 테스트 케이스 추가</t>
  </si>
  <si>
    <t>Add DCM test cases</t>
  </si>
  <si>
    <t>▪ BAT_SocVal = 64%, BAT_Type, BAT_Capa Vehicle Model Corresponding Capacity</t>
  </si>
  <si>
    <t>[DCM 출력 확인] : 영향성 확인</t>
  </si>
  <si>
    <t>▪ BAT_SocVal = 63%, BAT_Type, BAT_Capa Vehicle Model Corresponding Capacity</t>
  </si>
  <si>
    <t>3세대 사양 정보 추가 (STEP8)</t>
  </si>
  <si>
    <t>3rd Generation Spec Information Added (STEP 8)</t>
  </si>
  <si>
    <t>3세대 사양 정보 추가 (STEP14)</t>
  </si>
  <si>
    <t>▪ BAT_SocVal = 62%, BAT_Type, BAT_Capa Vehicle Model Corresponding Capacity</t>
  </si>
  <si>
    <t>3rd Generation Spec Information Added (STEP 14)</t>
  </si>
  <si>
    <t>3세대 사양 정보 추가 (STEP13)</t>
  </si>
  <si>
    <t>3rd Generation Spec Information Added (STEP 13)</t>
  </si>
  <si>
    <t>▪ BAT_SocVal = 61%, BAT_Type, BAT_Capa Vehicle Model Corresponding Capacity</t>
  </si>
  <si>
    <t>▪ BAT_SocVal = 60%, BAT_Type, BAT_Capa Capacity corresponding to vehicle model</t>
  </si>
  <si>
    <t>OWP_024</t>
  </si>
  <si>
    <t>[초저전력 녹화] 설정 ON / OFF</t>
  </si>
  <si>
    <t>초저전력 테스트 케이스 추가</t>
  </si>
  <si>
    <t>Added ultra-low power test cases</t>
  </si>
  <si>
    <t>[초저전력 녹화] 설정 상태 확인</t>
  </si>
  <si>
    <t>▪ BAT_SocVal = 59% BAT_Type, BAT_Capa Capacity corresponding to vehicle model</t>
  </si>
  <si>
    <t>후방 카메라 각도 설정 시 DCM 적용 여부 추가 (STEP13)</t>
  </si>
  <si>
    <t>Added DCM application option when setting rear camera angle (STEP 13)</t>
  </si>
  <si>
    <t>▪ BAT_SocVal = 58%, BAT_Type, BAT_Capa Vehicle Model Corresponding Capacity</t>
  </si>
  <si>
    <t>B+ 리셋 후 DCM 영상 출력 화면 반복 확인 추가 (STEP15)</t>
  </si>
  <si>
    <t>Added repeated verification of DCM video output screen after B+ reset (STEP 15)</t>
  </si>
  <si>
    <t>HU_027 -&gt; 008</t>
  </si>
  <si>
    <t>[주차 중 동작 감지 녹화 설정] : HU_BLTN_CAM_01_00ms</t>
  </si>
  <si>
    <t>▪ BAT_SocVal = 35 ~ 57%, BAT_Type, BAT_Capa Capacity corresponding to vehicle model</t>
  </si>
  <si>
    <t>중복 T/C ID 제거 후 HU_008 변경</t>
  </si>
  <si>
    <t>Change HU_008 after removing duplicate T/C IDs</t>
  </si>
  <si>
    <t>[LVDS 영상출력] - AR 내비(3세대)</t>
  </si>
  <si>
    <t>3세대 AR 네비 출력 확인 테스트 케이스 추가</t>
  </si>
  <si>
    <t>BAT_122</t>
  </si>
  <si>
    <t>Added 3rd Generation AR Navigation Output Verification Test Case</t>
  </si>
  <si>
    <t>▪ BLTN_CAM_Set_PrkTime = 0x14(20Hr)
▪ BAT_SocVal = 74% input
▪ In the middle, input 0%(0x0) 10 times (2 seconds) with a 200ms perid.</t>
  </si>
  <si>
    <t>[LVDS 영상출력] 와이퍼 Motion Detect ON/OFF</t>
  </si>
  <si>
    <t>3세대 사양 정보 추가 (STEP1 ~4)</t>
  </si>
  <si>
    <t>3rd Generation Spec Information Added (STEP 1 ~ 4)</t>
  </si>
  <si>
    <t>BAT_123</t>
  </si>
  <si>
    <t>3세대 사양 정보 추가 (STEP1, 2)</t>
  </si>
  <si>
    <t>3rd Generation Specification Information Added (STEP 1, 2)</t>
  </si>
  <si>
    <t>▪ BLTN_CAM_Set_PrkTime = 0x14(20Hr)
▪ BAT_SocVal = 74% input
▪ In the middle, input 0xFF 200ms perid 10 times (2 seconds)</t>
  </si>
  <si>
    <t>HU_046</t>
  </si>
  <si>
    <t>[초저전력 녹화 설정] : HU_BLTN_CAM_01_00ms (0x7E)</t>
  </si>
  <si>
    <t>BLTN_CAM_Rec_LPE_NvalueSet 동작 여부 확인 추가</t>
  </si>
  <si>
    <t>Added check for BLTN_CAM_Rec_LPE_NvalueSet operation</t>
  </si>
  <si>
    <t>BAT_124</t>
  </si>
  <si>
    <t>▪ [BAT_01_10ms] Input BAT_SocVal = 100%
▪ ICU_BS2SoC Stop transmission</t>
  </si>
  <si>
    <t>측방 카메라 영상 확인 케이스 추가 (STEP3, 6, 9, 12, 14)</t>
  </si>
  <si>
    <t>Added side camera video verification cases (STEP3, 6, 9, 12, 14)</t>
  </si>
  <si>
    <t>04_BAT_233</t>
  </si>
  <si>
    <t>BAT_125</t>
  </si>
  <si>
    <t>When BAT_SocVal is not received</t>
  </si>
  <si>
    <t>▪ B+ off -&gt; B+, ACC, IGN ON
▪ [BAT_01_10ms] BAT_SocVal = Not received
▪ Check BLTN_CAM_Prk_Oprable_Time signal</t>
  </si>
  <si>
    <t>04_BAT_234</t>
  </si>
  <si>
    <t>BAT_126</t>
  </si>
  <si>
    <t>BAT_SocVal : When Error(0xFF) is received</t>
  </si>
  <si>
    <t>▪ [BAT_01_10ms] Input BAT_SocVal = Error(0xFF)
▪ Check BLTN_CAM_Prk_Oprable_Time signal</t>
  </si>
  <si>
    <t>초저전력 모드 설정 케이스 추가 (STEP20)</t>
  </si>
  <si>
    <t>Added Ultra-Low Power Mode Setting Cases (STEP 20)</t>
  </si>
  <si>
    <t>04_BAT_235</t>
  </si>
  <si>
    <t>BAT_034</t>
  </si>
  <si>
    <t>초저전력 녹화 상태정보 확인 추가 (STEP17, 18)</t>
  </si>
  <si>
    <t>Added check for ultra-low power recording status (STEP 17, 18)</t>
  </si>
  <si>
    <t>[LFP Compatible Vehicles] Cut Off during continuous recording while parked</t>
  </si>
  <si>
    <t>When SoC = less than 35% is entered during continuous recording while parked (before Sleep)</t>
  </si>
  <si>
    <t>▪ BAT_SocVal = 58%, Start continuous recording while parked
▪ 1-minute standby (Maintain BAT_SocVal signal input)
▪ BAT_SocVal = 36% signal input</t>
  </si>
  <si>
    <t>▪ BLTN_CAM_Prk_Oprable_Time = 0x1(1Hr)
 ▪ BLTN_CAM_RecSta_OWP = 0x1: Recording)</t>
  </si>
  <si>
    <t>IND_012</t>
  </si>
  <si>
    <t>카메라 렌즈 오염 경고 설정</t>
  </si>
  <si>
    <t>카메라 렌즈 오염 경고 설정 케이스 추가</t>
  </si>
  <si>
    <t>04_BAT_077</t>
  </si>
  <si>
    <t>Add camera lens contamination warning setting case</t>
  </si>
  <si>
    <t>▪ BAT_SocVal = 35% signal input</t>
  </si>
  <si>
    <t>04_BAT_078</t>
  </si>
  <si>
    <t>IND_013</t>
  </si>
  <si>
    <t>[빌트인캠 상태 정보] BLTN_CAM_State</t>
  </si>
  <si>
    <t>3세대 빌트인캠 상태정보 확인 케이스 추가</t>
  </si>
  <si>
    <t>Added case for checking 3rd generation built-in cam status information</t>
  </si>
  <si>
    <t>▪ BAT_SocVal = 34% signal input</t>
  </si>
  <si>
    <t>▪ BLTN_CAM_Prk_Oprable_Time = 0x0(0Hr)
 ▪ BLTN_CAM_RecSta_OWP = 0x0(OFF)</t>
  </si>
  <si>
    <t>04_BAT_079</t>
  </si>
  <si>
    <t>IND_014</t>
  </si>
  <si>
    <t>카메라 상태 정보 - 측방 카메라</t>
  </si>
  <si>
    <t>측방 카메라 상태 정보 확인 케이스 추가</t>
  </si>
  <si>
    <t>Add case to check side camera status information</t>
  </si>
  <si>
    <t>BAT_127</t>
  </si>
  <si>
    <t>FIL_012</t>
  </si>
  <si>
    <t>When SoC = less than 35% during continuous recording while parked (after Sleep)</t>
  </si>
  <si>
    <t>[녹화파일 FPS 확인] : 초저전력 녹화</t>
  </si>
  <si>
    <t>초저전력 녹화 FPS 확인 케이스 추가</t>
  </si>
  <si>
    <t>Added ultra-low power recording FPS verification case</t>
  </si>
  <si>
    <t>▪ BAT_SocVal = 58%, Start continuous recording during parking
▪ Wait 1 minute after entering Sleep state
▪ Network Wake Up by inputting BAT_SocVal = 36% signal</t>
  </si>
  <si>
    <t>초저전력 녹화 영상 내 음성 싱크 확인 케이스 추가 (STEP12)</t>
  </si>
  <si>
    <t>Added case to check audio sync in ultra-low power recorded video (STEP 12)</t>
  </si>
  <si>
    <t>04_BAT_080</t>
  </si>
  <si>
    <t>3세대 사양 정보 추가 (STEP12)</t>
  </si>
  <si>
    <t>▪ Re-enter Sleep state
▪ Network Wake Up by inputting BAT_SocVal = 35% signal</t>
  </si>
  <si>
    <t>3rd Generation Spec Information Added (STEP 12)</t>
  </si>
  <si>
    <t>04_BAT_081</t>
  </si>
  <si>
    <t>MEM_049</t>
  </si>
  <si>
    <t>[주행/주차 중 스위치 이벤트 영상 저장 사양 확인] (3세대)</t>
  </si>
  <si>
    <t>3세대 영상 저장 사양 확인 케이스 추가</t>
  </si>
  <si>
    <t>Check 3rd generation video storage specifications, add case</t>
  </si>
  <si>
    <t>▪ Re-enter Sleep state
▪ Network Wake Up by inputting BAT_SocVal = 34% signal</t>
  </si>
  <si>
    <t>MEM_050</t>
  </si>
  <si>
    <t>04_BAT_082</t>
  </si>
  <si>
    <t>BAT_128</t>
  </si>
  <si>
    <t>MEM_051</t>
  </si>
  <si>
    <t>When a Cut Off signal is received during continuous recording while parked (before Sleep)</t>
  </si>
  <si>
    <t>▪ BAT_SocVal = 58%, Start continuous recording while parked
▪ 1-minute standby (Maintain BAT_SocVal signal input)
▪ xEV_12VBatAlarmReq_HS = 0x1(3rd Cut Off)</t>
  </si>
  <si>
    <t>▪ BLTN_CAM_Prk_Oprable_Time = 0x1(1Hr)
 ▪ BLTN_CAM_RecSta_OWP = 0x0(OFF)</t>
  </si>
  <si>
    <t>MEM_052</t>
  </si>
  <si>
    <t>04_BAT_083</t>
  </si>
  <si>
    <t>BAT_129</t>
  </si>
  <si>
    <t>MEM_053</t>
  </si>
  <si>
    <t>▪ BAT_SocVal = 58%, Start continuous recording while parked
▪ 1-minute standby (Maintain BAT_SocVal signal input)
▪ xEV_12VBatAlarmReq_HS = 0x2(Warn. MSG &amp; 3rd Cut Off Req)</t>
  </si>
  <si>
    <t>MEM_054</t>
  </si>
  <si>
    <t>04_BAT_084</t>
  </si>
  <si>
    <t>[초저전력 녹화] - SD카드 사용자 조건 (1)</t>
  </si>
  <si>
    <t>3세대 초저전력 SD카드 사용자 조건 케이스 추가</t>
  </si>
  <si>
    <t>Addition of 3rd Generation Ultra-Low Power SD Card User Condition Cases</t>
  </si>
  <si>
    <t>BAT_130</t>
  </si>
  <si>
    <t>When a Cut Off signal is received during continuous recording while parked (after Sleep)</t>
  </si>
  <si>
    <t>[초저전력 녹화] - SD카드 사용자 조건 (2)</t>
  </si>
  <si>
    <t>▪ BAT_SocVal = 58%, Start continuous recording while parked
▪ Wait 1 minute after entering CAN and Ethernet Sleep
▪ xEV_12VBatAlarmReq_HS = 0x1(3rd Cut Off)</t>
  </si>
  <si>
    <t>04_BAT_085</t>
  </si>
  <si>
    <t>BAT_131</t>
  </si>
  <si>
    <t>[초저전력 녹화] - SD카드 사용자 조건 (3)</t>
  </si>
  <si>
    <t>▪ BAT_SocVal = 58%, Start continuous recording while parked
▪ Wait 1 minute after entering CAN and Ethernet Sleep
▪ xEV_12VBatAlarmReq_HS = 0x2(Warn. MSG &amp; 3rd Cut Off Req)</t>
  </si>
  <si>
    <t>04_BAT_086</t>
  </si>
  <si>
    <t>3세대 업데이트 완료 확인 케이스 추가</t>
  </si>
  <si>
    <t>Added case confirming 3rd generation update completion</t>
  </si>
  <si>
    <t>[LFP Compatible Models] Motion Detection During Parking: Cut Off During Recording</t>
  </si>
  <si>
    <t>When SoC = less than 35% is entered during motion detection recording while parked (before Sleep)</t>
  </si>
  <si>
    <t>PER_044</t>
  </si>
  <si>
    <t>[소비전력 측정] - 3세대</t>
  </si>
  <si>
    <t>3세대 소비전력 측정 케이스 추가</t>
  </si>
  <si>
    <t>Added 3rd generation power consumption measurement case</t>
  </si>
  <si>
    <t>▪ Built-in Cam Boot Complete
▪ BLTN_CAM_State = 0x0 (BLTN_CAM Valid)
▪ BLTN_CAM_SD_Card_State = 0x0 (Good)
▪ Associated Controller CAN/Ethernet Communication Enabled
▪ Power: AKEY ON
▪ Voltage: 12V
▪ Setting: Motion Detection Recording While Parked ON</t>
  </si>
  <si>
    <t>▪ BAT_SocVal = 58%, Motion detection recording started while parked
▪ 1-minute standby (BAT_SocVal signal input maintained)
▪ BAT_SocVal = 36% signal input</t>
  </si>
  <si>
    <t>▪ BLTN_CAM_Prk_Oprable_Time = 0x0(0Hr)
 ▪ BLTN_CAM_RecSta_PMD = 0x1: Recording)</t>
  </si>
  <si>
    <t>PER_045</t>
  </si>
  <si>
    <t>04_BAT_087</t>
  </si>
  <si>
    <t>[초저전력 녹화] 카메라 탈거 시 녹화 영향성 케이스 추가</t>
  </si>
  <si>
    <t>[Ultra-low Power Recording] Added case to mitigate recording impact when camera is removed</t>
  </si>
  <si>
    <t>04_BAT_088</t>
  </si>
  <si>
    <t>3세대 신규 시그널 추가 (미검증 음영 처리) STEP39 ~43</t>
  </si>
  <si>
    <t>Added New 3rd Generation Signals (Unverified Shaded) STEP 39 ~ 43</t>
  </si>
  <si>
    <t>ETC_021</t>
  </si>
  <si>
    <t>[CANFD 메시지 별 시그널 출력여부 확인] - 3</t>
  </si>
  <si>
    <t>3세대 신규 시그널 추가 (미검증 음영 처리) STEP13 ~16</t>
  </si>
  <si>
    <t>Added new 3rd generation signals (unverified shaded) STEP 13 ~ 16</t>
  </si>
  <si>
    <t>▪ BLTN_CAM_Prk_Oprable_Time = 0x0(0Hr)
 ▪ BLTN_CAM_RecSta_PMD = 0x0(OFF)</t>
  </si>
  <si>
    <t>04_BAT_089</t>
  </si>
  <si>
    <t>3세대 신규 시그널 추가 (미검증 음영 처리) STEP29</t>
  </si>
  <si>
    <t>Added New 3rd Generation Signal (Unverified Shaded) STEP 29</t>
  </si>
  <si>
    <t>BAT_132</t>
  </si>
  <si>
    <t>ETC_024</t>
  </si>
  <si>
    <t>[CANFD 메시지 별 시그널 출력여부 확인] - 6</t>
  </si>
  <si>
    <t>3세대 신규 시그널 추가 (미검증 음영 처리)</t>
  </si>
  <si>
    <t>New 3rd Generation Signal Added (Unverified Shaded)</t>
  </si>
  <si>
    <t>When SoC = less than 35% during motion detection recording while parked (after Sleep)</t>
  </si>
  <si>
    <t>ETC_025</t>
  </si>
  <si>
    <t>[CANFD 메시지 별 시그널 출력여부 확인] - 7</t>
  </si>
  <si>
    <t>DCM 신규 시그널 추가</t>
  </si>
  <si>
    <t>▪ BAT_SocVal = 58%, Motion detection recording started during parking
▪ Entered Sleep state
▪ Network Wake Up via BAT_SocVal = 36% signal input</t>
  </si>
  <si>
    <t>Added new DCM signals</t>
  </si>
  <si>
    <t>ETC_026</t>
  </si>
  <si>
    <t>04_BAT_090</t>
  </si>
  <si>
    <t>[CANFD 메시지 별 시그널 출력여부 확인] - 8</t>
  </si>
  <si>
    <t>▪ BAT_SocVal = 58%, Motion detection recording started during parking
▪ Re-entered Sleep state
▪ Network Wake Up via BAT_SocVal = 35% signal input</t>
  </si>
  <si>
    <t>ETC_027</t>
  </si>
  <si>
    <t>[CANFD 메시지 별 시그널 출력여부 확인] - 9</t>
  </si>
  <si>
    <t>04_BAT_091</t>
  </si>
  <si>
    <t>ETC_028</t>
  </si>
  <si>
    <t>[CANFD 메시지 별 시그널 출력여부 확인] - 10</t>
  </si>
  <si>
    <t>▪ BAT_SocVal = 58%, Motion detection recording started during parking
▪ Re-entered Sleep state
▪ Network Wake Up via BAT_SocVal = 34% signal input</t>
  </si>
  <si>
    <t>04_BAT_092</t>
  </si>
  <si>
    <t>INF_011</t>
  </si>
  <si>
    <t>[차량 주행데이터 저장] : 방향지시등</t>
  </si>
  <si>
    <t>전자바디E2.0 , E3.0 아키텍처 적용 차량 방향지시등 신호 구분 및 추가(전자바디 E3.0 아키텍처 적용 차량 TC 추가)</t>
  </si>
  <si>
    <t>Differentiation and addition of turn signal for vehicles with Electronic Body E2.0 and E3.0 architectures (Addition of TC for vehicles with Electronic Body E3.0 architecture)</t>
  </si>
  <si>
    <t>BAT_133</t>
  </si>
  <si>
    <t>When a Cut Off signal is received during motion detection recording while parked (before Sleep)</t>
  </si>
  <si>
    <t>▪ BAT_SocVal = 58%, Motion detection recording started while parked
▪ 1 minute standby (BAT_SocVal signal input maintained)
▪ xEV_12VBatAlarmReq_HS = 0x1(3rd Cut Off)</t>
  </si>
  <si>
    <t>▪ BLTN_CAM_Prk_Oprable_Time = 0x1(1Hr)
 ▪ BLTN_CAM_RecSta_PMD = 0x0(OFF)</t>
  </si>
  <si>
    <t>eAGM : 65% 이하인 경우 녹화 유무 수정</t>
  </si>
  <si>
    <t>eAGM: Modify recording status when 65% or lower</t>
  </si>
  <si>
    <t>04_BAT_093</t>
  </si>
  <si>
    <t>BAT_134</t>
  </si>
  <si>
    <t>▪ BAT_SocVal = 58%, Motion detection recording started while parked
▪ 1 min standby (BAT_SocVal signal input maintained)
▪ xEV_12VBatAlarmReq_HS = 0x2(Warn. MSG &amp; 3rd Cut Off Req)</t>
  </si>
  <si>
    <t>퍼포먼스 녹화 사양 확정 반영(전/후방 카메라 LED 0.5Hz, 수동 IND ON)</t>
  </si>
  <si>
    <t>Confirmed performance recording specifications reflected (Front/Rear camera LED 0.5Hz, Manual IND ON)</t>
  </si>
  <si>
    <t>04_BAT_094</t>
  </si>
  <si>
    <t>BAT_135</t>
  </si>
  <si>
    <t>When a Cut Off signal is received during motion detection recording while parked (after Sleep)</t>
  </si>
  <si>
    <t>▪ BAT_SocVal = 58%, Motion detection recording started while parked
▪ Wait 1 minute after entering Sleep state
▪ xEV_12VBatAlarmReq_HS = 0x1(3rd Cut Off)</t>
  </si>
  <si>
    <t>04_BAT_095</t>
  </si>
  <si>
    <t>BAT_136</t>
  </si>
  <si>
    <t>▪ BAT_SocVal = 58%, Motion detection recording started while parked
▪ Wait 1 minute after entering Sleep state
▪ xEV_12VBatAlarmReq_HS = 0x2(Warn. MSG &amp; 3rd Cut Off Req)</t>
  </si>
  <si>
    <t>04_BAT_096</t>
  </si>
  <si>
    <t>BAT_035</t>
  </si>
  <si>
    <t>[eAGM Battery_Continuous Recording While Parked Specifications] : Recording Time</t>
  </si>
  <si>
    <t>Confirmation of upward update to continuous recording time during parking based on the last SOC prior to CAN and Ethernet Sleep</t>
  </si>
  <si>
    <t>미사용 신호로 삭제</t>
  </si>
  <si>
    <t>▪ Set continuous recording time during parking to 4 hours
▪ Set actual continuous recording time during parking to 2 hours
- [ICU_10_200ms] Enter ICU_BS2SoC = 0x4D(77)
▪ Verify continuous recording and sleep entry during parking after KEY OFF
▪ Set actual continuous recording time during parking to 4 hours
- [ICU_10_200ms] Enter ICU_BS2SoC = 0x4F(79)
▪ Verify 4-hour recording operation after confirming re-entry into sleep</t>
  </si>
  <si>
    <t>Deleted as unused signal</t>
  </si>
  <si>
    <t>▪ Confirmation of continuous recording operation during 4 hours of parking</t>
  </si>
  <si>
    <t>04_BAT_097_●</t>
  </si>
  <si>
    <t>STEP 1, 2 삭제</t>
  </si>
  <si>
    <t>Delete STEP 1, 2</t>
  </si>
  <si>
    <t>BAT_137</t>
  </si>
  <si>
    <t>Check for downward update of continuous recording time during parking based on the last SOC prior to CAN and Ethernet Sleep
(If the last SOC value is lower than the SOC value at the time of the previous SLEEP, the continuous recording time during parking is not updated)</t>
  </si>
  <si>
    <t>▪ Set continuous recording time during parking to 4 hours
▪ Set actual continuous recording time during parking to 4 hours
- [ICU_10_200ms] Enter ICU_BS2SoC = 0x4F(79)
▪ Set actual continuous recording time during parking to 2 hours
- [ICU_10_200ms] Enter ICU_BS2SoC = 0x4D(77)
▪ Verify continuous recording and sleep entry during parking after KEY OFF
▪ Verify 4-hour recording operation after confirming re-entry into sleep</t>
  </si>
  <si>
    <t>STEP 2 삭제</t>
  </si>
  <si>
    <t>STEP 2 Delete</t>
  </si>
  <si>
    <t>04_BAT_098_●</t>
  </si>
  <si>
    <t>STEP 7~10 삭제</t>
  </si>
  <si>
    <t>Delete STEP 7~10</t>
  </si>
  <si>
    <t>[eAGM Battery_Continuous Recording Operation Specifications While Parked] : Recording Settings and Functions</t>
  </si>
  <si>
    <t>Check the continuous recording function during long-term parking</t>
  </si>
  <si>
    <t>▪ Enter Built-in Cam Mode
▪ Enter Built-in Cam Menu - Settings - Recording Time
▪ Check signal output after repeatedly toggling the "Continuous Recording while Parked with High Voltage Battery" setting On ↔ Off
- Check BLTN_CAM_Set_EV_RecMaxTime signal output</t>
  </si>
  <si>
    <t>APP_014~019</t>
  </si>
  <si>
    <t>▪ Operation of On ↔ Off for Continuous Recording Setting While Parked Using High Voltage Battery
▪ Vehicles with High Voltage Battery 120-Hour One-Time Setting
: BLTN_CAM_Set_EV_RecMaxTime Signal Output 0x1 ↔ 0x2
▪ Vehicles with High Voltage Battery 120-Hour Continuous Setting
: BLTN_CAM_Set_EV_RecMaxTime Signal Output Maintained at 0x0 (Default)</t>
  </si>
  <si>
    <t>[설정] (1) ~ (6)</t>
  </si>
  <si>
    <t>미지원 기능으로 삭제</t>
  </si>
  <si>
    <t>Deleted as an unsupported feature</t>
  </si>
  <si>
    <t>04_BAT_099, 04_BAT_100</t>
  </si>
  <si>
    <t>퍼포먼스 기어 표시 사양 변경 (수동/자동)</t>
  </si>
  <si>
    <t>Performance Gear Display Specification Change (Manual/Automatic)</t>
  </si>
  <si>
    <t>BAT_138</t>
  </si>
  <si>
    <t>Check signal operation for 'Continuous recording while parked using high voltage battery' setting</t>
  </si>
  <si>
    <t>차량 단위 리셋 신호 인가 시 미동작 확인</t>
  </si>
  <si>
    <t>▪ Is BLTN_CAM_EV_RecMaxTime_NvalueSet = 0x1(Off)</t>
  </si>
  <si>
    <t>Verification of non-operation upon application of vehicle-unit reset signal</t>
  </si>
  <si>
    <t>▪ Vehicles with High Voltage Battery 120-Hour One-time Settings
: Verify BLTN_CAM_Set_EV_RecMaxTime = 0x1 (Off) output
▪ Vehicles with High Voltage Battery 120-Hour Continuous Settings
: Verify BLTN_CAM_Set_EV_RecMaxTime signal 0x0 (Default) output</t>
  </si>
  <si>
    <t>04_BAT_101, 04_BAT_102</t>
  </si>
  <si>
    <t>보조배터리 탈거 상태 시 COUNT 확인</t>
  </si>
  <si>
    <t>Check COUNT when auxiliary battery is removed</t>
  </si>
  <si>
    <t>▪ Is BLTN_CAM_EV_RecMaxTime_NvalueSet = 0x2(On)?</t>
  </si>
  <si>
    <t>▪ Vehicles with High Voltage Battery 120-Hour One-time Settings
: Verify BLTN_CAM_Set_EV_RecMaxTime = 0x2(On) output
▪ Vehicles with High Voltage Battery 120-Hour Continuous Settings
: Verify BLTN_CAM_Set_EV_RecMaxTime signal 0x0(Default) output</t>
  </si>
  <si>
    <t>04_BAT_103, 04_BAT_104</t>
  </si>
  <si>
    <t>BAT_043</t>
  </si>
  <si>
    <t>[Vehicles with High-Voltage Battery 120-Hour One-Time Setting]
▪ Turn On Continuous Recording while Parked Using High-Voltage Battery
▪ KEY OFF → ON
▪ Check the status of the Continuous Recording setting while Parked Using High-Voltage Battery
※ For vehicle models with the 120-hour continuous recording setting for the high-voltage battery, maintain 0x0 (Default) for continuous recording.</t>
  </si>
  <si>
    <t>[eAGM 배터리_주차 중 상시 녹화 동작 사양] - (7)</t>
  </si>
  <si>
    <t>BLTN_CAM_Oprable_time 기대값 수정</t>
  </si>
  <si>
    <t>▪ Vehicle models with high-voltage battery 120-hour single-use setting
: BLTN_CAM_Set_EV_RecMaxTime = 0x1(Off) Check output</t>
  </si>
  <si>
    <t>Modify BLTN_CAM_Oprable_time expectation</t>
  </si>
  <si>
    <t>04_BAT_105, 04_BAT_106</t>
  </si>
  <si>
    <t>퍼포먼스 녹화 불가 알림 추가</t>
  </si>
  <si>
    <t>Added notification that performance recording is unavailable</t>
  </si>
  <si>
    <t>BAT_139</t>
  </si>
  <si>
    <t>Check continuous recording time while parked when high-voltage battery usage is ON/OFF set
(120 hours one-time)</t>
  </si>
  <si>
    <t>▪ Turn on continuous recording while parked using high-voltage battery
▪ Set actual continuous recording time while parked to 2 hours
- [ICU_10_200ms] ICU_BS2SoC = 71% enabled
▪ Set to 20 hours for vehicles with a 120-hour high-voltage battery life
- Set BLTN_CAM_SET_PrkTime = 20 hours</t>
  </si>
  <si>
    <t>▪ Check BLTN_CAM_Set_EV_RecMaxTime = 0x2(On) output
▪ Vehicle models with high-voltage battery 120-hour one-time setting
: BLTN_CAM_SET_PrkTime = 0x78 (120 hours)
: BLTN_CAM_Prk_Oprable_Time = 0x78 (120 hours)</t>
  </si>
  <si>
    <t>eAGM : 65% 이하인 경우, 주차 중 동작 감지 녹화 강제 종료 → P-LBM 값이 충분하면 주차 중 동작 감지 녹화 동작</t>
  </si>
  <si>
    <t>eAGM: If 65% or lower, force termination of motion detection recording while parked → If P-LBM value is sufficient, motion detection recording while parked begins</t>
  </si>
  <si>
    <t>04_BAT_107</t>
  </si>
  <si>
    <t>▪ Set actual continuous recording time while parked to 2 hours
- [ICU_10_200ms] ICU_BS2SoC = 71% Enabled
▪ Set continuous recording time while parked to 4 hours
- BLTN_CAM_SET_PrkTime = Set to 4 hours
▪ Turn On continuous recording while parked using high-voltage battery
▪ KEY OFF → ON</t>
  </si>
  <si>
    <t>▪ Check BLTN_CAM_Set_EV_RecMaxTime = 0x1(OFF) output
▪ Vehicle models with 120-hour high-voltage battery one-time setting
: BLTN_CAM_SET_PrkTime = 0x04 (4 hours)
: BLTN_CAM_Prk_Oprable_Time = 0x04(4 hours)</t>
  </si>
  <si>
    <t>04_BAT_109</t>
  </si>
  <si>
    <t>BAT_140</t>
  </si>
  <si>
    <t>Check continuous recording time while parked when high-voltage battery usage is ON/OFF set
(120 hours continuous)</t>
  </si>
  <si>
    <t>▪ Set continuous recording time during actual parking to 2 hours
- [ICU_10_200ms] ICU_BS2SoC = 71% enabled
▪ Set to 100 hours for vehicles with 120-hour high-voltage battery continuous recording
- BLTN_CAM_SET_PrkTime = Set to 100 hours
※ For vehicles with 120-hour high-voltage battery continuous recording, time settings are available from 2H to 120H.</t>
  </si>
  <si>
    <t>PLBM, EAGM : FF  송출 시 동작 TC 추가</t>
  </si>
  <si>
    <t>PLBM, EAGM: Add operation TC when transmitting FF</t>
  </si>
  <si>
    <t>▪ Vehicle models with high-voltage battery set to 120-hour continuous operation
: BLTN_CAM_SET_PrkTime = 0x64 (100 hours)
: BLTN_CAM_Prk_Oprable_Time = 0x64(100 hours)</t>
  </si>
  <si>
    <t>04_BAT_108</t>
  </si>
  <si>
    <t>[M-LBM 적용 차종] 녹화 동작 사양 -1</t>
  </si>
  <si>
    <t>MBLM SOC값에 따른 주차 중 상시 녹화 사양 TC추가</t>
  </si>
  <si>
    <t>Addition of TC for continuous recording during parking based on MBLM SOC value</t>
  </si>
  <si>
    <t>▪ Set continuous recording time during actual parking to 2 hours
- [ICU_10_200ms] ICU_BS2SoC = 71% enabled
▪ Set continuous recording time during parking to 4 hours
- BLTN_CAM_SET_PrkTime = Set to 4 hours
▪ KEY OFF → ON</t>
  </si>
  <si>
    <t>▪ Vehicle models with high-voltage battery set to 120-hour continuous operation
: BLTN_CAM_SET_PrkTime = 0x04 (4 hours)
: BLTN_CAM_Prk_Oprable_Time = 0x04(4 hours)</t>
  </si>
  <si>
    <t>04_BAT_110</t>
  </si>
  <si>
    <t>BAT_056</t>
  </si>
  <si>
    <t>[M-LBM 적용 차종] 녹화 동작 사양 -2</t>
  </si>
  <si>
    <t>MLBM SOC값에 따른 모션 녹화 동작 사양 수정</t>
  </si>
  <si>
    <t>Modification of motion recording operation specifications based on MLBM SOC value</t>
  </si>
  <si>
    <t>BAT_141</t>
  </si>
  <si>
    <t>Check the continuous recording setting time while parked when using high-voltage battery.</t>
  </si>
  <si>
    <t>BAT_057</t>
  </si>
  <si>
    <t>[M-LBM 적용 차종] 녹화 동작 사양 -3</t>
  </si>
  <si>
    <t>▪ Turn on continuous recording while parked using high-voltage battery
▪ Apply BLTN_CAM_EV_RecMaxTime_NvalueSet = 0x1(Off)</t>
  </si>
  <si>
    <t>MLBM 적용 차종 주차 중 상시 녹화 종료 조건 TC 추가</t>
  </si>
  <si>
    <t>Added TC for continuous recording termination condition while parked on MLBM-compatible vehicle models</t>
  </si>
  <si>
    <t>▪ Verify retention of BLTN_CAM_SET_PrkTime previous value (user setting value prior to High Voltage Battery Usage Setting ON)</t>
  </si>
  <si>
    <t>04_BAT_111, 04_BAT_112</t>
  </si>
  <si>
    <t>BAT_058</t>
  </si>
  <si>
    <t>[M-LBM 적용 차종] 녹화 동작 사양 -4</t>
  </si>
  <si>
    <t>MLBM 적용 차종 모션 녹화 종료 조건 TC 추가</t>
  </si>
  <si>
    <t>Add TC for motion recording termination condition in MLBM-compatible vehicle models</t>
  </si>
  <si>
    <t>BAT_142</t>
  </si>
  <si>
    <t>Confirmation of operation of 'Continuous recording while parked using high-voltage battery' function</t>
  </si>
  <si>
    <t>▪ Built-in Cam Boot Complete
▪ BLTN_CAM_State = 0x0 (BLTN_CAM Valid)
▪ BLTN_CAM_SD_Card_State = 0x0 (Good)
▪ Associated Controller CAN/Ethernet Communication Enabled
▪ Power: KEY ON
▪ Voltage: 12V
▪ Setting: Continuous Recording While Parked ON
High Voltage Battery Usage Continuous Recording While Parked Setting On</t>
  </si>
  <si>
    <t>▪ Continuous recording while parked with KEY OFF
▪ Enters Sleep mode
▪ 120-hour standby</t>
  </si>
  <si>
    <t>▪ Confirmation of continuous recording operation during 120 hours (5 days) of parking
▪ BLTN_CAM_Prk_Oprable_Time = 
BLTN_CAM_Set_PrkTime - BLTN_CAM_Prk_Oped_Time</t>
  </si>
  <si>
    <t>INF_009</t>
  </si>
  <si>
    <t>주차 중 수동 이벤트 녹화 동작 시 주행정보 사양에서 기어 "P" 단 표시 삭제 (스탬핑 정보 사양에서 기어 미표시)</t>
  </si>
  <si>
    <t>Removed "P" gear display from driving information specifications when manual event recording is active while parked (gear not displayed in stamping information specifications)</t>
  </si>
  <si>
    <t>BAT_143</t>
  </si>
  <si>
    <t>타임랩스 녹화 불가 알림 TC 추가</t>
  </si>
  <si>
    <t>▪ Built-in Cam Boot Complete
▪ BLTN_CAM_State = 0x0 (BLTN_CAM Valid)
▪ BLTN_CAM_SD_Card_State = 0x0 (Good)
▪ Associated Controller CAN/Ethernet Communication Enabled
▪ Power: KEY ON
▪ Voltage: 12V
▪ Setting: Motion Detection Recording While Parked ON
High Voltage Battery Usage: Continuous Recording While Parked ON</t>
  </si>
  <si>
    <t>▪ KEY OFF
▪ Confirm entry into Sleep state after motion detection recording starts during parking with motion authorization
▪ 120-hour standby</t>
  </si>
  <si>
    <t>▪ Confirmed continuous recording operation during 120 hours (5 days) of parking
▪ Confirmed that the device remains in Sleep state after motion detection recording is complete during parking, then Power Off
▪ BLTN_CAM_Prk_Oprable_Time = 
BLTN_CAM_Set_PrkTime - BLTN_CAM_Prk_Oped_Time</t>
  </si>
  <si>
    <t>Added TC for time-lapse recording unavailable notification</t>
  </si>
  <si>
    <t>BAT_144</t>
  </si>
  <si>
    <t>Write 불가 상태 SD카드 사용시 알림 확인</t>
  </si>
  <si>
    <t>Continuous recording while parked using high-voltage battery' One-time Car Good previous value retention specification change</t>
  </si>
  <si>
    <t>Write 불가능한 불량 SD카드 이용시 알림 TC 추가</t>
  </si>
  <si>
    <t>Added TC for notification when using a defective SD card that cannot be written to</t>
  </si>
  <si>
    <t>[Vehicles with High Voltage Battery 120-Hour Disposable Setting]
▪ Update to 'last mode on' specification
▪ Check BLTN_CAM_Set_EV_RecMaxTime after update</t>
  </si>
  <si>
    <t>▪ BLTN_CAM_Set_EV_RecMaxTime = 0x0 (default)
 ▪ BLTN_CAM_Prk_Oprable_Time = 0x14 (20 hours)</t>
  </si>
  <si>
    <t>04_BAT_232</t>
  </si>
  <si>
    <t>DIA_040</t>
  </si>
  <si>
    <t>SID 22 [$A221] 주차 중 상시 녹화 정보 취득</t>
  </si>
  <si>
    <t>신규 진단 서비스 A221(주차 중 상시 녹화 정보 취득) 추가</t>
  </si>
  <si>
    <t>Addition of new diagnostic service A221 (acquisition of continuous recording information while parked)</t>
  </si>
  <si>
    <t>[eAGM Battery_Continuous Recording Operation Specifications While Parked] - (1)</t>
  </si>
  <si>
    <t>Updating continuous recording time while parked. Key On</t>
  </si>
  <si>
    <t>▪ Set continuous recording time while parked to 4 hours
▪ Set actual continuous recording time while parked to 2 hours
- [ICU_10_200ms] Apply ICU_BS2SoC = 71%
▪ Verify continuous recording and sleep entry while parked after KEY OFF
▪ Set actual continuous recording time while parked to 4 hours
- [ICU_10_200ms] Apply ICU_BS2SoC = 73%
▪ Apply the above signal to turn Key On in Wakeup state</t>
  </si>
  <si>
    <t>▪ Verify that recorded video up to the time immediately before KEY ON is saved
▪ Verify built-in cam operation</t>
  </si>
  <si>
    <t>변속 모드 별 표시 방식 변경, Not dectect 시 사양 변경</t>
  </si>
  <si>
    <t>Changes in display method by transmission mode, changes in specifications when not detected</t>
  </si>
  <si>
    <t>BAT_145</t>
  </si>
  <si>
    <t>ccNc의 리셋 등에 의하여 some/ip disconnect 감지 시 퍼포먼스 녹화 종료 사양 추가</t>
  </si>
  <si>
    <t>Added a specification to terminate performance recording when some/ip disconnect is detected due to ccNc reset, etc.</t>
  </si>
  <si>
    <t>Turn on Key after renewing the continuous recording time while parked</t>
  </si>
  <si>
    <t>▪ Set continuous recording time while parked to 4 hours
▪ Set actual continuous recording time while parked to 2 hours
- [ICU_10_200ms] ICU_BS2SoC = 71%
▪ Verify continuous recording and sleep mode while parked after KEY OFF
▪ Set actual continuous recording time while parked to 4 hours
- [ICU_10_200ms] ICU_BS2SoC = 73%
▪ Turn Key On after verifying re-entry into Sleep</t>
  </si>
  <si>
    <t>PC에서 썸네일만 삭제 후 SD카드 장착 시 썸네일 생성 확인 TC 추가</t>
  </si>
  <si>
    <t>Add TC to verify thumbnail generation when SD card is inserted after deleting only thumbnails from PC</t>
  </si>
  <si>
    <t>BAT_146</t>
  </si>
  <si>
    <t>Resetting continuous recording time while parked B+ reset</t>
  </si>
  <si>
    <t>▪ Set continuous recording time while parked to 4 hours
▪ Set actual continuous recording time while parked to 2 hours
- [ICU_10_200ms] Apply ICU_BS2SoC = 71%
▪ Verify continuous recording and sleep mode while parked after KEY OFF
▪ Set actual continuous recording time while parked to 4 hours
- [ICU_10_200ms] Apply ICU_BS2SoC = 73%
▪ Apply the above signal and reset B+ while in Wakeup state
▪ Turn Key On after a certain period of time</t>
  </si>
  <si>
    <t>[모션 감지 범위 설정 확인] 주차 중 모션감지 범위 설정 Lv2</t>
  </si>
  <si>
    <t>유럽향 모션 감지 범위 설정 확인값 변경 BLTN_CAM_RanSet_PMDR=0x3 → 0x2</t>
  </si>
  <si>
    <t>Change European-specific motion detection range setting check value BLTN_CAM_RanSet_PMDR=0x3 → 0x2</t>
  </si>
  <si>
    <t>BAT_147</t>
  </si>
  <si>
    <t>B+ reset after updating the continuous recording time while parked</t>
  </si>
  <si>
    <t>▪ Set continuous recording time while parked to 4 hours
▪ Set actual continuous recording time while parked to 2 hours
- [ICU_10_200ms] Check if ICU_BS2SoC = 71%
▪ Verify continuous recording and sleep mode while parked after KEY OFF
▪ Set actual continuous recording time while parked to 4 hours
- [ICU_10_200ms] Check if ICU_BS2SoC = 73%
▪ Reset B+ after confirming re-entry into sleep
▪ Turn Key On after a certain period of time</t>
  </si>
  <si>
    <t>수행절차, 기대값 수정</t>
  </si>
  <si>
    <t>Execution procedure, expected value modification</t>
  </si>
  <si>
    <t>BAT_148</t>
  </si>
  <si>
    <t>Key On while continuously recording while parked using high-voltage battery</t>
  </si>
  <si>
    <t>수행절차 수정 저장 경로 변경 /tmp → /mnt/data/video)</t>
  </si>
  <si>
    <t>▪ KEY ON while continuous recording is in progress during parking for more than 20 hours</t>
  </si>
  <si>
    <t>Modify execution procedure, change save path /tmp → /mnt/data/video)</t>
  </si>
  <si>
    <t>[언어 및 지역연동]</t>
  </si>
  <si>
    <t>BAT_149</t>
  </si>
  <si>
    <t>BLTN_CAM_DistributeInfo 신호 추가</t>
  </si>
  <si>
    <t>Add BLTN_CAM_DistributeInfo signal</t>
  </si>
  <si>
    <t>B+ reset while continuously recording while parked using high voltage battery</t>
  </si>
  <si>
    <t>▪ Turn B+ ON/OFF while recording for 20 hours or more</t>
  </si>
  <si>
    <t>[주행 중 수동 이벤트 스위치 녹화] 터치 스위치 고장 정보 신호</t>
  </si>
  <si>
    <t>MAR_SoftKeyEnable / MAR_SoftKeySystemFailStatus 신호 확인 추가</t>
  </si>
  <si>
    <t>Added checks for MAR_SoftKeyEnable / MAR_SoftKeySystemFailStatus signals</t>
  </si>
  <si>
    <t>BAT_150</t>
  </si>
  <si>
    <t>BLTN_CAM_PMD_Count 신호 확인 추가</t>
  </si>
  <si>
    <t>Added BLTN_CAM_PMD_Count signal check</t>
  </si>
  <si>
    <t>▪ KEY OFF, continuous recording in progress while parked
▪ Enter 65% of the actual available continuous recording time while parked (check both Sleep and Alive states)
- [ICU_10_200ms] ICU_BS2SoC = 65%</t>
  </si>
  <si>
    <t>04_BAT_113</t>
  </si>
  <si>
    <t>[타임랩스 녹화] (8) : 터치 스위치 고장 정보 신호</t>
  </si>
  <si>
    <t>TML_SoftKeyEnable / TML_SoftKeySystemFailStatus 신호 확인 추가</t>
  </si>
  <si>
    <t>Added checks for TML_SoftKeyEnable / TML_SoftKeySystemFailStatus signals</t>
  </si>
  <si>
    <t>BAT_151</t>
  </si>
  <si>
    <t>Recording ends when SoC 69% is received during motion detection recording while parked</t>
  </si>
  <si>
    <t>▪ KEY OFF, continuous recording in progress while parked
▪ Actual available continuous recording time while parked: 69% entered (Checked both Sleep and Alive states)
- [ICU_10_200ms] ICU_BS2SoC = 69%</t>
  </si>
  <si>
    <t>[ssfs 통신] ssfs 통신 방향</t>
  </si>
  <si>
    <t>HU_SSHFS_StrictHostKeyCheck1 신호 확인 추가</t>
  </si>
  <si>
    <t>Added HU_SSHFS_StrictHostKeyCheck1 signal check</t>
  </si>
  <si>
    <t>04_BAT_219</t>
  </si>
  <si>
    <t>[스트리밍 기능 설정]</t>
  </si>
  <si>
    <t>BAT_152</t>
  </si>
  <si>
    <t>BLTN_CAM_RecSet_STRM 신호 확인 추가</t>
  </si>
  <si>
    <t>Added BLTN_CAM_RecSet_STRM signal check</t>
  </si>
  <si>
    <t>Recording stops when SoC 65% is received during motion detection recording while parked</t>
  </si>
  <si>
    <t>04_BAT_220</t>
  </si>
  <si>
    <t>카메라 탈거 및 장착 영향성</t>
  </si>
  <si>
    <t>BAT_153</t>
  </si>
  <si>
    <t>서스펜드 모드 상태에서 전/후방 카메라 탈착</t>
  </si>
  <si>
    <t>Detach front/rear cameras in suspend mode</t>
  </si>
  <si>
    <t>▪ Continuous recording in progress while parked with KEY OFF
▪ Enter 0xFF for the actual available continuous recording time while parked (check both Sleep and Alive states)
- [ICU_10_200ms] ICU_BS2SoC = 0xFF</t>
  </si>
  <si>
    <t>04_BAT_114</t>
  </si>
  <si>
    <t>네트워크 상태에 따른 전/ 후방 카메라 탈착 영향성  확인</t>
  </si>
  <si>
    <t>Verification of the impact of network status on front/rear camera detachment</t>
  </si>
  <si>
    <t>BAT_154</t>
  </si>
  <si>
    <t>Recording terminates when SoC = 0xFF (Invalid) is received during motion detection recording while parked.</t>
  </si>
  <si>
    <t>서스펜드 모드 진입 시점에 전/후방 카메라 탈착</t>
  </si>
  <si>
    <t>Front/rear cameras detach when entering suspend mode</t>
  </si>
  <si>
    <t>04_BAT_221</t>
  </si>
  <si>
    <t>주차 모션 대기 상태에서 전/후방 카메라 탈착</t>
  </si>
  <si>
    <t>Front/rear camera detachment in parking motion standby mode</t>
  </si>
  <si>
    <t>BAT_038</t>
  </si>
  <si>
    <t>[eAGM Battery_Continuous Recording Operation Specifications While Parked] - (2)</t>
  </si>
  <si>
    <t>전/후방 카메라 탈착으로 인한 WAKE UP 상태에서 ccs동작</t>
  </si>
  <si>
    <t>CCS operation in WAKE UP state due to front/rear camera detachment</t>
  </si>
  <si>
    <t>▪ Set continuous recording time while parked (BLTN_CAM_Set_PrkTime) to 10 hours
▪ Enter 12 hours for the actual continuous recording time while parked
- [ICU_10_200ms] Set ICU_BS2SoC = 80%
▪ Verify BLTN_CAM_Prk_Oprable_Time = 12
▪ Turn KEY OFF to verify continuous recording while parked and enter CAN and Ethernet Sleep
▪ Within 10 minutes of entering CAN and Ethernet Sleep, enter 12 hours for the actual continuous recording time while parked
- [ICU_10_200ms] Set ICU_BS2SoC = 80
▪ After confirming re-entry into CAN and Ethernet Sleep, wake up and verify the BLTN_CAM_Prk_Oprable_Time value</t>
  </si>
  <si>
    <t>[BLTN_CAM-기능-036] DCM 연동기능</t>
  </si>
  <si>
    <t>04_BAT_115_●</t>
  </si>
  <si>
    <t>녹화 기능 확인 [악의 조건]</t>
  </si>
  <si>
    <t>주차 중 상시 녹화 동작 리셋 확인</t>
  </si>
  <si>
    <t>Check parking continuous recording operation reset</t>
  </si>
  <si>
    <t>BAT_155</t>
  </si>
  <si>
    <t>▪ Set continuous recording time while parked (BLTN_CAM_Set_PrkTime) to 10 hours
▪ Enter 10 hours as the actual continuous recording time while parked
- [ICU_10_200ms] Set ICU_BS2SoC = 78%
▪ Verify BLTN_CAM_Prk_Oprable_Time = 10
▪ Turn KEY OFF to verify continuous recording while parked and enter CAN and Ethernet Sleep
▪ Within 10 minutes of entering CAN and Ethernet Sleep, enter 5 hours as the actual continuous recording time while parked
- [ICU_10_200ms] Set ICU_BS2SoC = 74
▪ After confirming re-entry into CAN and Ethernet Sleep, wake up and verify the BLTN_CAM_Prk_Oprable_Time value</t>
  </si>
  <si>
    <t>DCM_002</t>
  </si>
  <si>
    <t>주행 중 상시 녹화 동작 리셋 확인</t>
  </si>
  <si>
    <t>Check drive-while-recording operation reset</t>
  </si>
  <si>
    <t>04_BAT_116_●</t>
  </si>
  <si>
    <t>Continuous recording DCM output while driving -1
DCM output for continuous recording while driving -1</t>
  </si>
  <si>
    <t>Check DCM output during continuous recording while driving</t>
  </si>
  <si>
    <t>BAT_156</t>
  </si>
  <si>
    <t>▪ Built-in Cam Boot Complete
▪ BLTN_CAM_State = 0x0 (BLTN_CAM Valid)
▪ BLTN_CAM_SD_Card_State = 0x0 (Good)
▪ Associated Controller CAN/Ethernet Communication Enabled
▪ Power: KEY ON
▪ Voltage: 12V
▪ Settings: Continuous Recording ON While Driving/Parked, Event Recording ON While Driving/Parked</t>
  </si>
  <si>
    <t>DCM_001~041</t>
  </si>
  <si>
    <t>DCM 연동 기능 항목</t>
  </si>
  <si>
    <t>▪ Continuous recording while driving
(※ DCM output conditions: NM_CGW_CCU, BDC_FD_02_200ms signal transmission required / Refer to the Zentex rearview mirror usage guide in the Confluence Resources)</t>
  </si>
  <si>
    <t>▪ Set continuous recording time while parked (BLTN_CAM_Set_PrkTime) to 10 hours
▪ Enter 8 hours as the actual continuous recording time while parked
- [ICU_10_200ms] Set ICU_BS2SoC = 76%
▪ Verify BLTN_CAM_Prk_Oprable_Time = 8
▪ Turn KEY OFF to verify continuous recording while parked and enter CAN and Ethernet Sleep
▪ Within 10 minutes of entering CAN and Ethernet Sleep, enter 12 hours as the actual continuous recording time while parked
- [ICU_10_200ms] Set ICU_BS2SoC = 80
▪ After confirming re-entry into CAN and Ethernet Sleep, wake up and verify the BLTN_CAM_Prk_Oprable_Time value</t>
  </si>
  <si>
    <t>DCM 연동 신규 사양으로 TC 추가</t>
  </si>
  <si>
    <t>▪ BLTN_CAM_DCM_Status = 0x1 ( Built-in Cam Display DCM normally)</t>
  </si>
  <si>
    <t>TC added with new DCM integration specifications</t>
  </si>
  <si>
    <t>04_BAT_117_●</t>
  </si>
  <si>
    <t>BAT_157</t>
  </si>
  <si>
    <t>11_DCM_005</t>
  </si>
  <si>
    <t>▪ Set continuous recording time while parked (BLTN_CAM_Set_PrkTime) to 10 hours
▪ Enter 8 hours as the actual continuous recording time while parked
- [ICU_10_200ms] Set ICU_BS2SoC = 76%
▪ Verify BLTN_CAM_Prk_Oprable_Time = 8
▪ Turn KEY OFF to proceed with continuous recording while parked and verify entry into CAN and Ethernet Sleep
▪ Within 10 minutes of entering CAN and Ethernet Sleep, enter 5 hours as the actual continuous recording time while parked
- [ICU_10_200ms] Set ICU_BS2SoC = 74
▪ After confirming re-entry into CAN and Ethernet Sleep, wake up and verify the BLTN_CAM_Prk_Oprable_Time value</t>
  </si>
  <si>
    <t>04_BAT_118_●</t>
  </si>
  <si>
    <t>카메라 리커버리 업데이트 동작</t>
  </si>
  <si>
    <t>카메라 리커버리 동작 로직 개선 내용 반영 (BICIM2-1026)</t>
  </si>
  <si>
    <t>Improvements to camera recovery operation logic reflected (BICIM2-1026)</t>
  </si>
  <si>
    <t>▪ ↑ ▪ Check DCM physical print</t>
  </si>
  <si>
    <t>▪ No DCM video tearing (60FPS)</t>
  </si>
  <si>
    <t>BAT_158</t>
  </si>
  <si>
    <t>▪ Set continuous recording time while parked (BLTN_CAM_Set_PrkTime) to 2 hours
▪ Enter 1 hour for actual continuous recording time while parked
- [ICU_10_200ms] Set ICU_BS2SoC = 70%
▪ Verify BLTN_CAM_Prk_Oprable_Time = 1
▪ Turn KEY OFF to proceed with continuous recording while parked and verify entry into CAN and Ethernet Sleep
▪ Within 10 minutes of entering CAN and Ethernet Sleep, enter 3 hours for actual continuous recording time while parked
- [ICU_10_200ms] Set ICU_BS2SoC = 72
▪ After confirming re-entry into CAN and Ethernet Sleep, proceed with continuous recording while parked without waking up</t>
  </si>
  <si>
    <t>썸네일 생성 타이밍에 SD카드 탈차 강건화 (CE1 PE 메뉴 진입 불가 이슈 강건화)</t>
  </si>
  <si>
    <t>Hardening SD card removal during thumbnail generation timing (Hardening CE1 PE menu inaccessibility issue)</t>
  </si>
  <si>
    <t>DCM_075</t>
  </si>
  <si>
    <t>04_BAT_119_●</t>
  </si>
  <si>
    <t>Continuous recording DCM output while driving -2
Driving Continuous Recording DCM Output -2</t>
  </si>
  <si>
    <t>BAT_159</t>
  </si>
  <si>
    <t>Check DCM output after switching to continuous recording while driving</t>
  </si>
  <si>
    <t>'고전압 배터리 사용 주차 중 상시 녹화'  일회성 차좋 이전 값 유지 사양 변경</t>
  </si>
  <si>
    <t>▪ Set continuous recording time during parking (BLTN_CAM_Set_PrkTime) to 10 hours
▪ Enter 3 hours as the actual continuous recording time during parking
- [ICU_10_200ms] Check if ICU_BS2SoC = 72%
▪ Verify BLTN_CAM_Prk_Oprable_Time = 3
▪ Turn KEY OFF to proceed with continuous recording during parking and verify that CAN and Ethernet Sleep is entered
▪ Enter 3 hours as the actual continuous recording time during parking after N hours
- [ICU_10_200ms] Check if ICU_BS2SoC = 72
▪ Verify transmission of the calculated BLTN_CAM_Prk_Oprable_Time (e.g., transmit BLTN_CAM_Prk_Oprable_Time = 1 when continuous recording is in progress during 1 hour and 20 minutes of parking)
▪ After confirming re-entry into CAN and Ethernet Sleep, wake up and verify the BLTN_CAM_Prk_Oprable_Time value</t>
  </si>
  <si>
    <t>▪ Continuous recording begins while parked after Key Off
▪ After 10 seconds of continuous recording while parked, turn Key On to check the BLTN_CAM_DCM_Status signal</t>
  </si>
  <si>
    <t>04_BAT_120_●</t>
  </si>
  <si>
    <t>주행 중 녹화기능</t>
  </si>
  <si>
    <t>BAT_039</t>
  </si>
  <si>
    <t>[eAGM Battery_Continuous Recording Operation Specifications While Parked] - (3)</t>
  </si>
  <si>
    <t>Verification of the impact on continuous recording operation during parking when DLC (Data Length Code) = 7</t>
  </si>
  <si>
    <t>BAT_046</t>
  </si>
  <si>
    <t>주차 중 상시 녹화 중 SoC Invalid 수신 후 주차 중 상시 녹화 조기 종료 후 SoC 값 갱신</t>
  </si>
  <si>
    <t>Update SoC value after early termination of continuous recording while parked if SoC Invalid is received.</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</si>
  <si>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7)
- [ICU_10_200ms] Set ICU_BS2SoC = 71% (DLC = 7)
▪ Verify BLTN_CAM_Prk_Oprable_Time = 2
▪ After confirming re-entry into CAN and Ethernet Sleep, wake up and check the BLTN_CAM_Prk_Oprable_Time value</t>
  </si>
  <si>
    <t>BAT_041</t>
  </si>
  <si>
    <t>[eAGM 배터리_주차 중 상시 녹화 동작 사양] - (5)</t>
  </si>
  <si>
    <t>DCM_076</t>
  </si>
  <si>
    <t>SOC  Invalid(0x65~0xFE) 값 동작 변경에따른 TC 삭제</t>
  </si>
  <si>
    <t>Delete TC due to behavior change of SOC Invalid (0x65~0xFE) values</t>
  </si>
  <si>
    <t>Continuous recording while driving DCM output -3
Driving Continuous Recording DCM Output -3</t>
  </si>
  <si>
    <t>BAT_160</t>
  </si>
  <si>
    <t>Check output when all settings are off</t>
  </si>
  <si>
    <t>[보조배터리 잔량 표시] eAGM 배터리(B+ Pin 입력]</t>
  </si>
  <si>
    <t>eAGM SOC 타임아웃에 대한 동작 추가(ICU_BS2SOC)</t>
  </si>
  <si>
    <t>▪ Turn off all recording settings ▪ Check DCM output with Key On ▪ Check BLTN_CAM_DCM_Status signal</t>
  </si>
  <si>
    <t>Added behavior for eAGM SOC timeout (ICU_BS2SOC)</t>
  </si>
  <si>
    <t>Verification of the impact on continuous recording operation during parking when DLC (Data Length Code) = 6</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</si>
  <si>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6)
- [ICU_10_200ms] Set ICU_BS2SoC = 71% (DLC = 6)
▪ Verify BLTN_CAM_Prk_Oprable_Time = 2
▪ After confirming re-entry into CAN and Ethernet Sleep, wake up and check the BLTN_CAM_Prk_Oprable_Time value</t>
  </si>
  <si>
    <t>eAGM SOC 타임아웃에 대한 동작 추가(BAT_SOCVAL)</t>
  </si>
  <si>
    <t>Added behavior for eAGM SOC timeout (BAT_SOCVAL)</t>
  </si>
  <si>
    <t>11_DCM_007</t>
  </si>
  <si>
    <t>BAT_161</t>
  </si>
  <si>
    <t>Verification of the impact on continuous recording operation during parking when DLC (Data Length Code) = 5</t>
  </si>
  <si>
    <t>주차 중 동작 감지 녹화]</t>
  </si>
  <si>
    <t>BLTN_CAM_RecSta_PMD =0X2 시그널 녹화 중과 작동 중 구분</t>
  </si>
  <si>
    <t>BLTN_CAM_RecSta_PMD = 0X2 Distinguishes between signal recording and operation</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</si>
  <si>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5)
- [ICU_10_200ms] Set ICU_BS2SoC = 71% (DLC = 5)
▪ Verify BLTN_CAM_Prk_Oprable_Time = 2
▪ After confirming re-entry into CAN and Ethernet Sleep, wake up and check the BLTN_CAM_Prk_Oprable_Time value</t>
  </si>
  <si>
    <t>ETC_015</t>
  </si>
  <si>
    <t>[CAN 메시지 별 시그널 출력여부 확인]</t>
  </si>
  <si>
    <t>CAN 시그널 출력 확인 추가( 사용하지 않는 기능)</t>
  </si>
  <si>
    <t>DCM_077</t>
  </si>
  <si>
    <t>Added CAN signal output verification (unused feature)</t>
  </si>
  <si>
    <t>BAT_162</t>
  </si>
  <si>
    <t>Verification of the impact on continuous recording operation during parking when DLC (Data Length Code) = 4</t>
  </si>
  <si>
    <t>Continuous recording while driving DCM output -4
**DCM output for continuous recording while driving**</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</si>
  <si>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4)
- [ICU_10_200ms] Set ICU_BS2SoC = 71% (DLC = 4)
▪ Verify BLTN_CAM_Prk_Oprable_Time = 2
▪ After confirming re-entry into CAN and Ethernet Sleep, wake up and check the BLTN_CAM_Prk_Oprable_Time value</t>
  </si>
  <si>
    <t>Check output when continuous shock is applied</t>
  </si>
  <si>
    <t>▪ Continuous recording while driving
▪ Enable event recording 5 times at 10-second intervals while driving
▪ Check BLTN_CAM_DCM_Status signal</t>
  </si>
  <si>
    <t>BAT_163</t>
  </si>
  <si>
    <t>Verification of the impact on continuous recording operation during parking when DLC (Data Length Code) = 3</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</si>
  <si>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3)
- [ICU_10_200ms] Set ICU_BS2SoC = 71% (DLC = 3)
▪ Verify BLTN_CAM_Prk_Oprable_Time = 2
▪ After confirming re-entry into CAN and Ethernet Sleep, wake up and check the BLTN_CAM_Prk_Oprable_Time value</t>
  </si>
  <si>
    <t>11_DCM_008</t>
  </si>
  <si>
    <t>ETC_029</t>
  </si>
  <si>
    <t>CAN 시그널 출력 확인 추가( 사용하지 않는 기능), 신규 TC ID생성</t>
  </si>
  <si>
    <t>Added CAN signal output verification (unused feature), generated new TC ID</t>
  </si>
  <si>
    <t>BAT_164</t>
  </si>
  <si>
    <t>Verification of the impact on continuous recording operation during parking when DLC (Data Length Code) = 2</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</si>
  <si>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2)
- [ICU_10_200ms] Set ICU_BS2SoC = 71% (DLC = 2)
▪ Verify BLTN_CAM_Prk_Oprable_Time = 0
▪ After confirming re-entry into CAN and Ethernet Sleep, wake up and check the BLTN_CAM_Prk_Oprable_Time value</t>
  </si>
  <si>
    <t>DCM_078</t>
  </si>
  <si>
    <t>[초기화] : HU_MasterProfile_ResetIndex</t>
  </si>
  <si>
    <t>빌트인캠 설정값 초기화 메시지 추가, 신규 TC 아이디 생성</t>
  </si>
  <si>
    <t>Added built-in cam settings reset message, created new TC ID</t>
  </si>
  <si>
    <t>Continuous recording while driving DCM output -5</t>
  </si>
  <si>
    <t>Check output when repeatedly turning the key on and off</t>
  </si>
  <si>
    <t>BAT_165</t>
  </si>
  <si>
    <t>▪ BLTN_CAM_DCM_Status = 0x1 ( Built-in Cam Display DCM normally) status
▪ Repeat Key On/Off 10 times
▪ Check BLTN_CAM_DCM_Status signal</t>
  </si>
  <si>
    <t>Profile Policy에 따른 프로필 설정</t>
  </si>
  <si>
    <t>New Profile Policy 적용 지역에 대한 프로필 설정 값 TC 추가</t>
  </si>
  <si>
    <t>Verification of the impact on continuous recording operation during parking when DLC (Data Length Code) = 1</t>
  </si>
  <si>
    <t>Add Profile Setting Value TC for New Profile Policy Application Regions</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</si>
  <si>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(DLC = 1)
- [ICU_10_200ms] Set ICU_BS2SoC = 71% (DLC = 1)
▪ Verify BLTN_CAM_Prk_Oprable_Time = 0
▪ After confirming re-entry into CAN and Ethernet Sleep, wake up and check the BLTN_CAM_Prk_Oprable_Time value</t>
  </si>
  <si>
    <t>11_DCM_009</t>
  </si>
  <si>
    <t>B+ 탈거 조건 강화</t>
  </si>
  <si>
    <t>Strengthening B+ removal conditions</t>
  </si>
  <si>
    <t>BAT_040</t>
  </si>
  <si>
    <t>[eAGM Battery_Continuous Recording Operation Specifications While Parked] - (4)</t>
  </si>
  <si>
    <t>▪ No DCM video distortion when repeatedly turning Key On/Off (60FPS)</t>
  </si>
  <si>
    <t>[ICU_10_200ms] Check the impact of continuous recording operation during parking in the event of an Event signal</t>
  </si>
  <si>
    <t>▪ Set continuous recording time during parking (BLTN_CAM_Set_PrkTime) to 20 hours
▪ Enter 1 hour for actual continuous recording time during parking
- [ICU_10_200ms] Set ICU_BS2SoC = 70%
▪ Verify BLTN_CAM_Prk_Oprable_Time = 1
▪ Turn KEY OFF to proceed with continuous recording during parking and verify entry into CAN and Ethernet Sleep
▪ After CAN and Ethernet Sleep, enter 2 hours for actual continuous recording time during parking (menual)
- [ICU_10_200ms] Set ICU_BS2SoC = 71% (menual)
▪ Verify BLTN_CAM_Prk_Oprable_Time = 2
▪ After confirming re-entry into CAN and Ethernet Sleep, wake up and check the BLTN_CAM_Prk_Oprable_Time value</t>
  </si>
  <si>
    <t>BAT_166</t>
  </si>
  <si>
    <t>↑
▪ After running the OCR_TEST video on a PC, record using the built-in cam rear camera.
▪ Simultaneous recording with DCM output and the monitor camera (120FPS camera).
▪ Check for missing frames in the video using an OCR program.
※ Refer to the Confluence Built-in Cam Resource Center.</t>
  </si>
  <si>
    <t>▪ No DCM output frames will be missing
(※Specification: Up to 1 frame drop per second allowed)
▪ BLTN_CAM_DCM_Status = 0x1 ( Built-in Cam Display DCM normally)</t>
  </si>
  <si>
    <t>[ICU_10_200ms] Verification of the impact of continuous recording operation during parking when the cycle is 1ms</t>
  </si>
  <si>
    <t>▪ Set continuous recording time during parking (BLTN_CAM_Set_PrkTime) to 20 hours
▪ Enter 1 hour for actual continuous recording time during parking
- [ICU_10_200ms] Set ICU_BS2SoC = 70%
▪ Verify BLTN_CAM_Prk_Oprable_Time = 1
▪ Turn KEY OFF to proceed with continuous recording during parking and verify entry into CAN and Ethernet Sleep
▪ After CAN and Ethernet Sleep, enter 2 hours for actual continuous recording time during parking (1ms)
- [ICU_10_200ms] Set ICU_BS2SoC = 71% (1ms)
▪ Verify BLTN_CAM_Prk_Oprable_Time = 2
▪ After confirming re-entry into CAN and Ethernet Sleep, wake up and check the BLTN_CAM_Prk_Oprable_Time value</t>
  </si>
  <si>
    <t>BLTN_CAM_RecSta_PMD 신호 사양 변경 내용 수정</t>
  </si>
  <si>
    <t>Modified BLTN_CAM_RecSta_PMD signal specification changes</t>
  </si>
  <si>
    <t>DCM_079</t>
  </si>
  <si>
    <t>BAT_167</t>
  </si>
  <si>
    <t>[ICU_10_200ms] Verification of the impact of continuous recording operation during parking when the cycle is 100ms</t>
  </si>
  <si>
    <t>Continuous recording while driving DCM output -6</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</si>
  <si>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(100ms)
- [ICU_10_200ms] Set ICU_BS2SoC = 71% (100ms)
▪ Verify BLTN_CAM_Prk_Oprable_Time = 2
▪ After confirming re-entry into CAN and Ethernet Sleep, wake up and check the BLTN_CAM_Prk_Oprable_Time value</t>
  </si>
  <si>
    <t>Check output when repeatedly entering and exiting Built-in Cam mode</t>
  </si>
  <si>
    <t>▪ BLTN_CAM_DCM_Status = 0x1 (Built-in Cam Display DCM normally) status
▪ Repeat continuous recording while driving by entering/exiting the built-in cam menu 10 times
▪ Check BLTN_CAM_DCM_Status signal</t>
  </si>
  <si>
    <t>BAT_168</t>
  </si>
  <si>
    <t>[ICU_10_200ms] Verification of the impact of continuous recording operation during parking when the cycle is 300ms</t>
  </si>
  <si>
    <t>11_DCM_010</t>
  </si>
  <si>
    <t>BICIM2-2498, BICIM2-2531 일감 내용 반영</t>
  </si>
  <si>
    <t>Reflecting work details for BICIM2-2498 and BICIM2-2531</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</si>
  <si>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(300ms)
- [ICU_10_200ms] Set ICU_BS2SoC = 71% (300ms)
▪ Verify BLTN_CAM_Prk_Oprable_Time = 2
▪ After confirming re-entry into CAN and Ethernet Sleep, wake up and check the BLTN_CAM_Prk_Oprable_Time value</t>
  </si>
  <si>
    <t>▪ No DCM video distortion when entering or exiting the built-in cam menu (60FPS)</t>
  </si>
  <si>
    <t>BICIM2-2301 일감 내용 반영</t>
  </si>
  <si>
    <t>Reflect BICIM2-2301 work details</t>
  </si>
  <si>
    <t>BAT_169</t>
  </si>
  <si>
    <t>[ICU_10_200ms] Verification of the impact of continuous recording operation during parking when the cycle is 500ms</t>
  </si>
  <si>
    <t>▪ Set continuous recording time while parked (BLTN_CAM_Set_PrkTime) to 20 hours
▪ Enter 1 hour for actual continuous recording time while parked
- [ICU_10_200ms] Set ICU_BS2SoC = 70%
▪ Verify BLTN_CAM_Prk_Oprable_Time = 1
▪ Turn KEY OFF to proceed with continuous recording while parked and verify entry into CAN and Ethernet Sleep
▪ After CAN and Ethernet Sleep, enter 2 hours for actual continuous recording time while parked (500ms)
- [ICU_10_200ms] Set ICU_BS2SoC = 71% (500ms)
▪ Verify BLTN_CAM_Prk_Oprable_Time = 2
▪ After confirming re-entry into CAN and Ethernet Sleep, wake up and check the BLTN_CAM_Prk_Oprable_Time value</t>
  </si>
  <si>
    <t>BAS_011</t>
  </si>
  <si>
    <t>[업데이트] : 전원조건 조작</t>
  </si>
  <si>
    <t>카메라 업데이트 중 B+ 리셋 (BICIM2-2297)</t>
  </si>
  <si>
    <t>B+ Reset during camera update (BICIM2-2297)</t>
  </si>
  <si>
    <t>[eAGM Battery_Continuous Recording Operation Specifications While Parked] - (5)</t>
  </si>
  <si>
    <t>[ICU_10_200ms] ICU_BS2SoC = 0x01~0x40 Confirmation of suspending continuous recording during parking</t>
  </si>
  <si>
    <t>DCM_080</t>
  </si>
  <si>
    <t>▪ Set continuous recording time while parked (BLTN_CAM_Set_PrkTime) to 20 hours
▪ Enter 1 hour for actual continuous recording time while parked
- [ICU_10_200ms] Check if ICU_BS2SoC = 70%
▪ Verify BLTN_CAM_Prk_Oprable_Time = 1
▪ Turn KEY OFF to verify continuous recording while parked and enter CAN and Ethernet Sleep
▪ After CAN and Ethernet Sleep, enter 0 hours for actual continuous recording time while parked (stop recording)
- [ICU_10_200ms] Check if ICU_BS2SoC = 0x01~0x40 (stop recording)
▪ Verify BLTN_CAM_Prk_Oprable_Time = 0</t>
  </si>
  <si>
    <t>Continuous recording while driving DCM output -7</t>
  </si>
  <si>
    <t>BICIM2-1494 일감 내용 반영</t>
  </si>
  <si>
    <t>BICIM2-1494 Work Content Reflection</t>
  </si>
  <si>
    <t>04_BAT_121</t>
  </si>
  <si>
    <t>BAT_170</t>
  </si>
  <si>
    <t>BAS_009</t>
  </si>
  <si>
    <t>[ICU_10_200ms] ICU_BS2SoC = 0x42~0x45 Confirm maintaining continuous recording during parking</t>
  </si>
  <si>
    <t>업데이트 중 다중 녹화</t>
  </si>
  <si>
    <t>BICIM2-1608 일감 내용 반영</t>
  </si>
  <si>
    <t>Check output when performing combined recording of driving event recording + driving manual recording + time-lapse.</t>
  </si>
  <si>
    <t>BICIM2-1608 Work Content Reflection</t>
  </si>
  <si>
    <t>▪ Set continuous recording time during parking (BLTN_CAM_Set_PrkTime) to 20 hours
▪ Enter 1 hour for actual continuous recording time during parking
- [ICU_10_200ms] Check if ICU_BS2SoC = 70%
▪ Verify BLTN_CAM_Prk_Oprable_Time = 1
▪ Turn KEY OFF to verify continuous recording during parking and enter CAN and Ethernet Sleep
▪ After CAN and Ethernet Sleep, enter 0 hours for actual continuous recording time during parking (maintain previous value)
- [ICU_10_200ms] Check if ICU_BS2SoC = 0x42~0x45 (maintain previous value)
▪ Verify BLTN_CAM_Prk_Oprable_Time = 0
▪ [ICU_10_200ms] Check if ICU_BS2SoC = 65% or 0xFF</t>
  </si>
  <si>
    <t>▪ Continuous recording while driving
▪ Combined recording of event recording while driving + manual recording while driving + time-lapse
▪ Check BLTN_CAM_DCM_Status signal</t>
  </si>
  <si>
    <t>04_BAT_122</t>
  </si>
  <si>
    <t>첫 부팅 조건 확인 추가 (BICIM2-1971)</t>
  </si>
  <si>
    <t>Added check for first boot conditions (BICIM2-1971)</t>
  </si>
  <si>
    <t>BAT_171</t>
  </si>
  <si>
    <t>11_DCM_011</t>
  </si>
  <si>
    <t>[ICU_10_200ms] ICU_BS2SoC = 0x65~0xfe</t>
  </si>
  <si>
    <t>▪ Set continuous recording time during parking (BLTN_CAM_Set_PrkTime) to 20 hours
▪ Enter 1 hour for actual continuous recording time during parking
- [ICU_10_200ms] Set ICU_BS2SoC = 70%
▪ Verify BLTN_CAM_Prk_Oprable_Time = 1
▪ Turn KEY OFF to proceed with continuous recording during parking and verify entry into CAN and Ethernet Sleep
▪ After CAN and Ethernet Sleep, [ICU_10_200ms] Enter ICU_BS2SoC = Invaild (Maintain previous value)
- [ICU_10_200ms] Set ICU_BS2SoC = 0x65~0xFE (Maintain previous value)
▪ Verify BLTN_CAM_Prk_Oprable_Time = 0
▪ [ICU_10_200ms] Set ICU_BS2SoC = 65% or 0xFF</t>
  </si>
  <si>
    <t>BICIM2-1523 일감 내용 반영</t>
  </si>
  <si>
    <t>BICIM2-1523 Work Content Reflection</t>
  </si>
  <si>
    <t>04_BAT_123</t>
  </si>
  <si>
    <t>BAT_042</t>
  </si>
  <si>
    <t>[eAGM Battery_Continuous Recording Operation Specifications While Parked] - (6)</t>
  </si>
  <si>
    <t>▪ [ICU_10_200ms] ICU_BS2SoC = 70~85%
▪ Start continuous recording while parked with KEY OFF
▪ Send ICU_BS2SoC = 0x00 message 1~9 times at 200ms intervals while CAN Alive</t>
  </si>
  <si>
    <t>BICIM2-1344 일감 내용 반영</t>
  </si>
  <si>
    <t>BICIM2-1344 Work Content Reflection</t>
  </si>
  <si>
    <t>BICIM2-1379 일감 내용 반영</t>
  </si>
  <si>
    <t>Reflect BICIM2-1379 work details</t>
  </si>
  <si>
    <t>BAT_172</t>
  </si>
  <si>
    <t>▪ [ICU_10_200ms] ICU_BS2SoC = 70~85%
▪ Start continuous recording while parked with KEY OFF
▪ In CAN Alive state, send ICU_BS2SoC = 0x00 message 1 to 9 times at 200ms intervals, then enter Sleep.
▪ Repeat sending ICU_BS2SoC = 0x00 message 1 to 9 times at 200ms intervals.</t>
  </si>
  <si>
    <t>DCM_003</t>
  </si>
  <si>
    <t>DIA_041</t>
  </si>
  <si>
    <t>$A223 (주행/주차이벤트녹화정보 취득)</t>
  </si>
  <si>
    <t>신규 진단 서비스 A223 추가</t>
  </si>
  <si>
    <t>New diagnostic service A223 added</t>
  </si>
  <si>
    <t>DCM output after boot -1</t>
  </si>
  <si>
    <t>DCM output upon B+ reset during continuous driving recording</t>
  </si>
  <si>
    <t>BAT_173</t>
  </si>
  <si>
    <t>DCM_001~040</t>
  </si>
  <si>
    <t>주차 중 DCM 출력</t>
  </si>
  <si>
    <t>▪ Continuous recording while driving
▪ Check DCM output after B+ reset</t>
  </si>
  <si>
    <t>기대값 수정 및 미해당 사양 삭제</t>
  </si>
  <si>
    <t>▪ Output DCM within 7 seconds without image distortion (BICIM2-3217, Zentex specification)</t>
  </si>
  <si>
    <t>Modify expected values ​​and remove non-applicable specifications</t>
  </si>
  <si>
    <t>▪ [ICU_10_200ms] ICU_BS2SoC = 70~85%
▪ Start continuous recording while parked with KEY OFF
▪ Send ICU_BS2SoC = 0xFF message 1~9 times at 200ms intervals while CAN Alive</t>
  </si>
  <si>
    <t>수정/삭제</t>
  </si>
  <si>
    <t>BAT_174</t>
  </si>
  <si>
    <t>[저장공간]  : 최대 저장영상 개수</t>
  </si>
  <si>
    <t>PHISON 社 128GB 저장 비율 TC 추가</t>
  </si>
  <si>
    <t>PHISON 128GB Storage Ratio TC Added</t>
  </si>
  <si>
    <t>▪ [ICU_10_200ms] ICU_BS2SoC = 70~85%
▪ Start continuous recording while parked with KEY OFF
▪ In CAN Alive state, send ICU_BS2SoC = 0xFF message 1 to 9 times at 200ms intervals, then enter Sleep.
▪ Repeat sending ICU_BS2SoC = 0x00 message 1 to 9 times at 200ms intervals.</t>
  </si>
  <si>
    <t>▪ ↑ ▪ Check BLTN_CAM_DCM_Status, BLTN_CAM_DCM_SER_I2C_Master, RearCamera_Input_Status signals</t>
  </si>
  <si>
    <t>▪ BLTN_CAM_DCM_Status = 0x2(Not Ready Booting, 2,600ms) → 0x1 ( Built-in Cam Display DCM normally)
▪ BLTN_CAM_DCM_SER_I2C_Master = 0x0(default, 750ms) → 0x1(off, 500ms) → 0x2(on, 600ms) → 0x1(off) 
▪ RearCamera_Input_Status = 0x0(normal, 2,200ms) → 0x3(Initializing by Built-in-Cam, 400ms) → 0x0(normal)</t>
  </si>
  <si>
    <t>MEM_027</t>
  </si>
  <si>
    <t>11_DCM_012</t>
  </si>
  <si>
    <t>[SD카드 제조사 별 확인]</t>
  </si>
  <si>
    <t>PHISON 社 SD카드 삽입 시 인식 및 동작 TC 추가</t>
  </si>
  <si>
    <t>Added TC for recognition and operation when inserting PHISON SD card</t>
  </si>
  <si>
    <t>BAT_175</t>
  </si>
  <si>
    <t>If the soc upward update condition is not met, check BLTN_CAM_Prk_Oprable_Time</t>
  </si>
  <si>
    <t>DCM_081</t>
  </si>
  <si>
    <t>▪ Set continuous recording time while parked (BLTN_CAM_Set_PrkTime) to 2 hours
▪ Enter 1 hour for actual continuous recording time while parked
- [ICU_10_200ms] Enable ICU_BS2SoC = 70%
▪ Verify BLTN_CAM_Prk_Oprable_Time = 1
▪ Turn KEY OFF to verify continuous recording while parked and enter CAN and Ethernet Sleep
▪ Standby for 50 minutes
▪ [ICU_10_200ms] Enable ICU_BS2SoC = Increase to 74%</t>
  </si>
  <si>
    <t>DCM output after boot -2</t>
  </si>
  <si>
    <t>04_BAT_124_●</t>
  </si>
  <si>
    <t>OTA Session, Link up/down 조건 추가</t>
  </si>
  <si>
    <t>Added OTA Session and Link up/down conditions</t>
  </si>
  <si>
    <t>DCM output upon B+ reset during combined recording (Driving event recording + Driving manual recording + Time-lapse)</t>
  </si>
  <si>
    <t>BAT_176</t>
  </si>
  <si>
    <t>▪ Continuous recording while driving
▪ Combined recording of Event Recording + Manual Recording + Time-lapse while driving
▪ B+ Reset during combined recording
▪ Verify physical DCM output</t>
  </si>
  <si>
    <t>▪ Set continuous recording time during parking (BLTN_CAM_Set_PrkTime) to 4 hours
▪ Enter actual continuous recording time during parking: 2 hours
- [ICU_10_200ms] Enable ICU_BS2SoC = 71%
▪ Verify BLTN_CAM_Prk_Oprable_Time = 2
▪ Turn KEY OFF to verify continuous recording during parking and enter CAN and Ethernet Sleep
▪ Wait 50 minutes
▪ [ICU_10_200ms] Enable ICU_BS2SoC = 71%
Verify BLTN_CAM_Prk_Oprable_Time = 1
▪ [ICU_10_200ms] Increase ICU_BS2SoC to 74%
▪ Verify BLTN_CAM_Prk_Oprable_Time = 3
▪ Wait 2 hours 10 minutes
▪ [ICU_10_200ms] ICU_BS2SoC = 74%</t>
  </si>
  <si>
    <t>BAS_017</t>
  </si>
  <si>
    <t>[초기화] : 차량모드(time-out, Error)</t>
  </si>
  <si>
    <t>문구 확인 STEP 삭제</t>
  </si>
  <si>
    <t>Confirm text STEP Delete</t>
  </si>
  <si>
    <t>04_BAT_125_●</t>
  </si>
  <si>
    <t>DBRIDGE 社 삭제 (단종)</t>
  </si>
  <si>
    <t>[eAGM Battery_Continuous Recording Operation Specifications While Parked] - (7)</t>
  </si>
  <si>
    <t>DBRIDGE removed (discontinued)</t>
  </si>
  <si>
    <t>▪ Check Operable Time signal update after inputting CAN signals in the following order (black text)</t>
  </si>
  <si>
    <t>11_DCM_013</t>
  </si>
  <si>
    <t>DCM_004</t>
  </si>
  <si>
    <t>BAT_177</t>
  </si>
  <si>
    <t>When rear camera video is not input</t>
  </si>
  <si>
    <t>When Key Reset is performed after setting the continuous recording time during parking to 19H or less, the Operatable Time decreases by 1Hr.</t>
  </si>
  <si>
    <t>Impact of removing the rear camera during continuous driving recording</t>
  </si>
  <si>
    <t>수행 절차 상세화</t>
  </si>
  <si>
    <t>▪ [ICU_10_200ms] ICU_BS2SoC = 80% (Enable arbitrary recording range SoC)
▪ KEY OFF → KEY ON
▪ Check BLTN_CAM_Prk_Oprable_Time signal</t>
  </si>
  <si>
    <t>Detailed execution procedure</t>
  </si>
  <si>
    <t>▪ Continuous recording while driving
▪ BLTN_CAM_DCM_Status = 0x1(normal)
▪ RearCamera_Input_Status = 0x0(normal)
▪ Remove rear camera after waiting 10 seconds</t>
  </si>
  <si>
    <t>▪ BLTN_CAM_DCM_Status = 0x4 (Built-in Cam DCM display error because of built-in Cam Rear Camera error)
 ▪ RearCamera_Input_Status =0x1(not conncected, 5s) → 0x3(initailizing, 5s) → 0x1(not conncected)</t>
  </si>
  <si>
    <t>04_BAT_126</t>
  </si>
  <si>
    <t>BAT_178</t>
  </si>
  <si>
    <t>기존 프로필 관련 tc에서 Profile Policy에 따른 조건별 tc 추가</t>
  </si>
  <si>
    <t>Added conditional tc based on Profile Policy to existing profile-related tc</t>
  </si>
  <si>
    <t>↑ When Key Reset, recording time cannot be set while Operatable Time has decreased by 1 Hr</t>
  </si>
  <si>
    <t>↑ Change continuous recording setting time while parked</t>
  </si>
  <si>
    <t>▪ ↑
▪ Attach rear camera after waiting 10 seconds
▪ Check DCM output</t>
  </si>
  <si>
    <t>▪ BLTN_CAM_DCM_Status = 0x1(normal)
▪ RearCamera_Input_Status = 0x0(normal)
▪ Output DCM video without distortion after camera attachment</t>
  </si>
  <si>
    <t>HU_MasterProfile_ResetIndex와 Profile Policy 복합 조건 STEP 추가</t>
  </si>
  <si>
    <t>Added STEP for HU_MasterProfile_ResetIndex and Profile Policy composite conditions</t>
  </si>
  <si>
    <t>BAT_179</t>
  </si>
  <si>
    <t>No Termiate Info signal generated when recording ends due to SoC shortage during continuous recording while parked</t>
  </si>
  <si>
    <t>▪ [ICU_10_200ms] ICU_BS2SoC = 100%
▪ Turn KEY OFF to start continuous recording while parked
▪ With CAN Alive, lower ICU_BS2SoC = 65% or lower to stop continuous recording while parked</t>
  </si>
  <si>
    <t>DCM_082</t>
  </si>
  <si>
    <t>HU_MasterProfile_ResetIndex 시그널 CW/CW만 해당되는 사양으로 수행절차 명확화</t>
  </si>
  <si>
    <t>Clarify the execution procedure for the HU_MasterProfile_ResetIndex signal as a specification applicable only to CW/CW.</t>
  </si>
  <si>
    <t>04_BAT_127</t>
  </si>
  <si>
    <t>When front camera video is not input</t>
  </si>
  <si>
    <t>Impact of removing the front camera during continuous driving recording</t>
  </si>
  <si>
    <t>BAT_180</t>
  </si>
  <si>
    <t>BAS_013</t>
  </si>
  <si>
    <t>[업데이트] 캔 부하시 업데이트</t>
  </si>
  <si>
    <t>캔 부하상태 업데이트 시 영향성 TC 추가</t>
  </si>
  <si>
    <t>Added Impact TCs when updating CAN load status</t>
  </si>
  <si>
    <t>▪ Continuous recording while driving
▪ BLTN_CAM_DCM_Status = 0x1(normal)
▪ RearCamera_Input_Status = 0x0(normal)
▪ Remove front camera after 10 seconds</t>
  </si>
  <si>
    <t>▪ Output DCM video without distortion, excluding momentary interruptions when the front camera is removed.
▪ BLTN_CAM_DCM_Status = 0x1(normal) → 0x4 ( Built-in Cam DCM display error because of built-in Cam Rear Camera error) → 0x1( Built-in Cam Display DCM normally)</t>
  </si>
  <si>
    <t>▪ [ICU_10_200ms] ICU_BS2SoC = 70~85%
▪ KEY OFF, start continuous recording while parked
▪ CAN Alive state, ICU_BS2SoC = 86~100% update
▪ SD card removed while BLTN_CAM_Prk_Oprable_Time is updating</t>
  </si>
  <si>
    <t>후방 60FPS 차종에 대한 주행 전력, 주차 모션 전력 사양 추가 및 수행절차 추가</t>
  </si>
  <si>
    <t>Added driving power and parking motion power specifications and execution procedures for rear 60FPS vehicle models</t>
  </si>
  <si>
    <t>▪ Enter CAN and Ethernet Sleep ▪ Insert SD card after CAN and Ethernet Sleep</t>
  </si>
  <si>
    <t>▪ ↑
▪ Attach front camera after waiting 10 seconds
▪ Check DCM output</t>
  </si>
  <si>
    <t>▪ Output DCM video without distortion after attaching the camera.</t>
  </si>
  <si>
    <t>DIA_027</t>
  </si>
  <si>
    <t>$A230 SD Card State Service</t>
  </si>
  <si>
    <t>DIA_027 004~007 해당 내용 사양서에 맞게 수정</t>
  </si>
  <si>
    <t>DIA_027 004~007 Modify the relevant content to match the specifications.</t>
  </si>
  <si>
    <t>BAT_181</t>
  </si>
  <si>
    <t>DCM_005</t>
  </si>
  <si>
    <t>커넥트 HU사양 TC 추가</t>
  </si>
  <si>
    <t>When disconnecting the DCM connector</t>
  </si>
  <si>
    <t>Connect HU specification TC added</t>
  </si>
  <si>
    <t>Impact of DCM removal</t>
  </si>
  <si>
    <t>▪ Built-in cam boot complete
▪ BLTN_CAM_State = 0x0 (BLTN_CAM Valid)
▪ BLTN_CAM_SD_Card_State = 0x4
(SD card total capacity spec less than 64GByte)
▪ Associated controller CAN/Ethernet communication enabled
▪ Power: KEY ON
▪ Voltage: 12V
▪ Setting: Continuous recording while parked ON
▪ SD Card: 32GB SD Card</t>
  </si>
  <si>
    <t>▪ [ICU_10_200ms] ICU_BS2SoC = 70~85%
▪ Start continuous recording while parked with KEY OFF
▪ ICU_BS2SoC = 86~100% in CAN Alive state
▪ Remove SD card with available capacity of 32GB or less</t>
  </si>
  <si>
    <t>BAT_057,058</t>
  </si>
  <si>
    <t>▪ Start continuous recording while driving
▪ Disconnect DCM connector after waiting 10 seconds
▪ Attach DCM connector after waiting 10 seconds
▪ Check DCM output</t>
  </si>
  <si>
    <t>녹화동작 사양</t>
  </si>
  <si>
    <t>invalid 값 10회 연속 수신시 종료 사양에 맞게 tc수정 및 추가</t>
  </si>
  <si>
    <t>▪ Output without image distortion after attaching the DCM connector
▪ BLTN_CAM_DCM_Status = 0X5 (No Output because of DCM Status) → 0x1 ( Built-in Cam Display DCM normally)</t>
  </si>
  <si>
    <t>Terminate upon receiving 10 consecutive invalid values. Modify and add TC to meet specifications.</t>
  </si>
  <si>
    <t>▪ Insert an SD card with a usable capacity of 32GB or less</t>
  </si>
  <si>
    <t>HU_006.007</t>
  </si>
  <si>
    <t>카메라 각도 조절 사양</t>
  </si>
  <si>
    <t>Conncect(CS/CW) 사양 각도조절 사양 삭제로 초기 신호값 TC 추가</t>
  </si>
  <si>
    <t>Added initial signal value TC by deleting angle adjustment specification for Connection(CS/CW) specification.</t>
  </si>
  <si>
    <t>DCM_083</t>
  </si>
  <si>
    <t>When detaching the DCM connector or camera</t>
  </si>
  <si>
    <t>Simultaneous removal of camera and DCM</t>
  </si>
  <si>
    <t>BAT_044</t>
  </si>
  <si>
    <t>[eAGM Battery_Continuous Recording Operation Specifications While Parked] - (8)</t>
  </si>
  <si>
    <t>▪ Start continuous recording while driving
▪ Wait 10 seconds, then remove front/rear cameras and disconnect the DCM connector
▪ Wait 10 seconds, then reattach the front/rear cameras
▪ Reattach the DCM connector
▪ Check DCM output</t>
  </si>
  <si>
    <t>DCM_001 ~ 048</t>
  </si>
  <si>
    <t>▪ Output without image distortion after attaching the DCM connector
▪ BLTN_CAM_DCM_Status = 0X0(normal) → 0x4 ( Built-in Cam DCM display error because of built-in Cam Rear Camera error) → 0X5(No Output because of DCM Status) → 0x1(Built-in Cam Display DCM normally)</t>
  </si>
  <si>
    <t>TC 기대값 수정 및 사양 반영하여 TC 추가</t>
  </si>
  <si>
    <t>Added TCs by modifying expected TC values ​​and reflecting specifications</t>
  </si>
  <si>
    <t>▪ [ICU_10_200ms] ICU_BS2SoC = 70~85%
▪ Start continuous recording while parked with KEY OFF
▪ Update to ICU_BS2SoC = 86~100% while CAN Alive
▪ ccNC reset while BLTN_CAM_Prk_Oprable_Time is updating</t>
  </si>
  <si>
    <t>BAT_182</t>
  </si>
  <si>
    <t>DCM_006</t>
  </si>
  <si>
    <t>[BICIM2-2813] 128GB 저장 비율 수정</t>
  </si>
  <si>
    <t>[BICIM2-2813] 128GB Storage Ratio Correction</t>
  </si>
  <si>
    <t>▪ Set continuous recording time while parked (BLTN_CAM_Set_PrkTime) to 20 hours
▪ [ICU_10_200ms] ICU_BS2SoC = 70~85%
▪ Turn KEY OFF to start continuous recording while parked
▪ Update ICU_BS2SoC = 86~100% while CAN Alive
▪ Reset ccNC immediately after 20 hours of continuous recording while parked</t>
  </si>
  <si>
    <t>Change continuous recording power while driving -1</t>
  </si>
  <si>
    <t>Power condition change - (1)
B+,ACC ON</t>
  </si>
  <si>
    <t>[BICIM2-2982] 정품/비정품 128GB SD 카드 dummy file 생성 여부 확인 TC 추가</t>
  </si>
  <si>
    <t>[BICIM2-2982] Add TC to check for dummy file creation on genuine/non-genuine 128GB SD cards</t>
  </si>
  <si>
    <t>▪ Key Off
▪ Enter CAN and Ethernet Sleep
▪ Send NM_CGW_CCU message to wake up the network
▪ B+ ON, ACC ON, IGN OFF
▪ Check BLTN_CAM_DCM_Status signal</t>
  </si>
  <si>
    <t>▪ BLTN_CAM_DCM_Status = within 3s 0x5 → 0x1 ( Built-in Cam Display DCM normally)</t>
  </si>
  <si>
    <t>BAT_183</t>
  </si>
  <si>
    <t>DCM_008</t>
  </si>
  <si>
    <t>악의 조건 B+리셋 및 CAN 쇼트 TC 추가</t>
  </si>
  <si>
    <t>▪ Set continuous recording time while parked (BLTN_CAM_Set_PrkTime) to 20 hours
▪ [ICU_10_200ms] ICU_BS2SoC = 70~85%
▪ Turn KEY OFF to start continuous recording while parked
▪ Update ICU_BS2SoC to 86~100% while CAN Alive
▪ After 20 hours of continuous recording while parked, wait 1 hour (CAN and Ethernet Sleep state), then reset CCNC</t>
  </si>
  <si>
    <t>Malicious Conditions B+ Reset and CAN Short TC Added</t>
  </si>
  <si>
    <t>11_DCM_014</t>
  </si>
  <si>
    <t>카메라 탈거 이후 LOCK 감지 관련 기대값 수정 및 TC 추가</t>
  </si>
  <si>
    <t>Modification of expected values ​​related to LOCK detection and addition of TC after camera removal</t>
  </si>
  <si>
    <t>▪ Output video without distortion within 3 seconds of DCM</t>
  </si>
  <si>
    <t>BAT_184</t>
  </si>
  <si>
    <t>▪ Set continuous recording time while parked (BLTN_CAM_Set_PrkTime) to 20 hours
▪ [ICU_10_200ms] ICU_BS2SoC = 70~85%
▪ Turn KEY OFF to start continuous recording while parked
▪ Update ICU_BS2SoC to 86~100% while CAN Alive
▪ After 20 hours of continuous recording while parked, wait 2 hours (CAN and Ethernet Sleep state), then reset CCNC</t>
  </si>
  <si>
    <t>주차 중 동작 감지 녹화 설정 시 10FPS 출력 확인</t>
  </si>
  <si>
    <t>Confirmed 10FPS output when motion detection recording is enabled while parked</t>
  </si>
  <si>
    <t>DCM_084</t>
  </si>
  <si>
    <t>Change to continuous recording power while driving -2</t>
  </si>
  <si>
    <t>BAT_055~058</t>
  </si>
  <si>
    <t>BAT_185</t>
  </si>
  <si>
    <t>녹화 동작 사양</t>
  </si>
  <si>
    <t>주차 중 상시 녹화 종료 조건 추가(SOC 30%) , SOC 경계값 수정(29-&gt;30)</t>
  </si>
  <si>
    <t>Power condition change - (2)
B+,IGN ON</t>
  </si>
  <si>
    <t>Added condition to stop continuous recording during parking (SOC 30%), modified SOC boundary value (29-&gt;30)</t>
  </si>
  <si>
    <t>▪ Set continuous recording time while parked (BLTN_CAM_Set_PrkTime) to 20 hours
▪ [ICU_10_200ms] ICU_BS2SoC = 70~85%
▪ Turn KEY OFF to start continuous recording while parked
▪ Update ICU_BS2SoC to 86~100% while CAN Alive
▪ After 20 hours of continuous recording while parked, wait 3 hours (CAN and Ethernet Sleep state), then reset CCNC</t>
  </si>
  <si>
    <t>▪ Key Off
▪ Enter CAN and Ethernet Sleep
▪ Send NM_CGW_CCU message to wake up the network
▪ B+ ON, ACC OFF, IGN ON (Remote start conditions)
▪ Check BLTN_CAM_DCM_Status signal</t>
  </si>
  <si>
    <t>▪ BLTN_CAM_DCM_Status = within 3s 0x5→ 0x1 ( Built-in Cam Display DCM normally)</t>
  </si>
  <si>
    <t>표지 주의사항 탭 추가</t>
  </si>
  <si>
    <t>표지 작성 시 주의 해야 할 사항 기입</t>
  </si>
  <si>
    <t>Points to note when creating a cover page</t>
  </si>
  <si>
    <t>BAT_186</t>
  </si>
  <si>
    <t>11_DCM_015</t>
  </si>
  <si>
    <t>▪ Set continuous recording time while parked (BLTN_CAM_Set_PrkTime) to 20 hours
▪ [ICU_10_200ms] ICU_BS2SoC = 70~85%
▪ Turn KEY OFF to start continuous recording while parked
▪ Update ICU_BS2SoC to 86~100% while CAN Alive
▪ After 20 hours of continuous recording while parked, wait 5 hours (CAN and Ethernet Sleep state), then reset CCNC</t>
  </si>
  <si>
    <t>INF_016_step11~12</t>
  </si>
  <si>
    <t>[차량 주행데이터 정합성 확인] : 차속</t>
  </si>
  <si>
    <t>BICIM2-3213 이슈 내용 반영 (차속 단위 CAN 값 유지 여부 확인)</t>
  </si>
  <si>
    <t>Reflecting BICIM2-3213 issue details (Verifying whether vehicle speed unit CAN values ​​are maintained)</t>
  </si>
  <si>
    <t>문지훈</t>
  </si>
  <si>
    <t>BAT_045</t>
  </si>
  <si>
    <t>[eAGM Battery_Continuous Recording Operation Specifications While Parked] - (9)</t>
  </si>
  <si>
    <t>저장공간 비율</t>
  </si>
  <si>
    <t>저장공간 비율 소수점 둘째자리 까지만 반영</t>
  </si>
  <si>
    <t>Storage space ratio reflected only up to the second decimal place</t>
  </si>
  <si>
    <t>▪ [ICU_10_200ms] ICU_BS2SoC = 70~85%
▪ KEY OFF, continuous recording started while parked
▪ CAN Alive status, ICU_BS2SoC = 86~100% updated
▪ Front camera removed while BLTN_CAM_Prk_Oprable_Time is updating</t>
  </si>
  <si>
    <t>장재원</t>
  </si>
  <si>
    <t>DCM_085</t>
  </si>
  <si>
    <t>Change continuous recording power while driving -3</t>
  </si>
  <si>
    <t>Change Power Condition - (3)
Repeat KEY ON/OFF</t>
  </si>
  <si>
    <t>MEM_018, MEM_052</t>
  </si>
  <si>
    <t>SD모듈 이미지 확인, OHCL 이미지 확인</t>
  </si>
  <si>
    <t>SD모듈 이미지 커넥트 사양 블랙/화이트 테마 확인필요 내용 추가 , 커넥트 사양 OHCL 블랙/화이트 테마 이미지 확인 TC 추가</t>
  </si>
  <si>
    <t>BAT_187</t>
  </si>
  <si>
    <t>Added content requiring verification regarding SD module Image Connect specifications Black/White theme, added TC for Connect specifications OHCL Black/White theme image verification</t>
  </si>
  <si>
    <t>▪ Continuous recording while driving
▪ Repeat ACC &amp; IGN ON/OFF 10 times
▪ Check DCM output</t>
  </si>
  <si>
    <t>▪ Output without DCM interruptions or video distortion.
▪ There should be no issues with output, such as video distortion or black screens.</t>
  </si>
  <si>
    <t>▪ [ICU_10_200ms] ICU_BS2SoC = 70~85%
▪ Start continuous recording while parked after removing front camera and turning KEY OFF
▪ Update to ICU_BS2SoC = 86~100% while CAN Alive
▪ Front camera connected while BLTN_CAM_Prk_Oprable_Time is updating</t>
  </si>
  <si>
    <t>[CANFD 메시지 별 시그널 출력여부 확인] - 11</t>
  </si>
  <si>
    <t>DCM SW 버전 출력 사양 변경으로 기존 CAN 시그널 삭제 및 신규 CAN 시그널 반영</t>
  </si>
  <si>
    <t>Existing CAN signals deleted and new CAN signals reflected due to changes in DCM SW version output specifications.</t>
  </si>
  <si>
    <t>DCM_007</t>
  </si>
  <si>
    <t>BAT_188</t>
  </si>
  <si>
    <t>Voltage fluctuation during continuous recording while driving -1
(Volatility within built-in cam operating voltage)</t>
  </si>
  <si>
    <t>Effect of Low Voltage Change (12V → 9V)
(※ Built-in Cam Operating Voltage: 9V ~ 18V)</t>
  </si>
  <si>
    <t>주행 중 DCM 출력 - 2</t>
  </si>
  <si>
    <t>▪ [ICU_10_200ms] ICU_BS2SoC = 70~85%
▪ KEY OFF, continuous recording started while parked
▪ ICU_BS2SoC updated to 86~100% while CAN Alive
▪ Rear camera removed while BLTN_CAM_Prk_Oprable_Time is updating</t>
  </si>
  <si>
    <t>20251216_DCM관련_CAN출력타이밍.pptx 사양 반영</t>
  </si>
  <si>
    <t>▪ Continuous recording while driving
▪ Power input 12V → 9V
▪ Check BLTN_CAM_DCM_Status signal</t>
  </si>
  <si>
    <t>Reflecting specifications in 20251216_DCM_related_CAN_output_timing.pptx</t>
  </si>
  <si>
    <t>이수희</t>
  </si>
  <si>
    <t>11_DCM_016</t>
  </si>
  <si>
    <t>BAT_189</t>
  </si>
  <si>
    <t>▪ [ICU_10_200ms] ICU_BS2SoC = 70~85%
▪ Start continuous recording while parked after removing rear camera and turning KEY OFF
▪ Update to ICU_BS2SoC = 86~100% while CAN Alive
▪ Rear camera connected while BLTN_CAM_Prk_Oprable_Time is updating</t>
  </si>
  <si>
    <t>카메라 영상 미입력시</t>
  </si>
  <si>
    <t>▪ Output DCM video without distortion</t>
  </si>
  <si>
    <t>DCM_023</t>
  </si>
  <si>
    <t>DCM에서 빌트인캠 리셋 요청시 작동 확인</t>
  </si>
  <si>
    <t>BAT_190</t>
  </si>
  <si>
    <t>DCM_024~039</t>
  </si>
  <si>
    <t>Door open 조건</t>
  </si>
  <si>
    <t>DCM_086</t>
  </si>
  <si>
    <t>▪ [ICU_10_200ms] ICU_BS2SoC = 70~85%
▪ KEY OFF, continuous recording started while parked
▪ ICU_BS2SoC updated to 86~100% while CAN Alive
▪ Front/rear camera removed while BLTN_CAM_Prk_Oprable_Time is updating</t>
  </si>
  <si>
    <t>Voltage fluctuation during continuous recording while driving -2
(Volatility within built-in cam operating voltage)</t>
  </si>
  <si>
    <t>DCM_049~050</t>
  </si>
  <si>
    <t>Effect of High Voltage Change (12V → 18V)
(※ Built-in Cam Operating Voltage: 9V ~ 18V)</t>
  </si>
  <si>
    <t>콜드 부팅 신호 출력 조건</t>
  </si>
  <si>
    <t>▪ Continuous recording while driving
▪ Power input 12V → 18V
▪ Check BLTN_CAM_DCM_Status signal</t>
  </si>
  <si>
    <t>BAT_191</t>
  </si>
  <si>
    <t>DCM_050~058</t>
  </si>
  <si>
    <t>Door open 조건 (녹화 조건 추가)</t>
  </si>
  <si>
    <t>▪ [ICU_10_200ms] ICU_BS2SoC = 70~85%
▪ Start continuous recording while parked after removing front/rear cameras and turning KEY OFF
▪ Update to ICU_BS2SoC = 86~100% while CAN Alive
▪ Front/rear cameras connected while BLTN_CAM_Prk_Oprable_Time is updating</t>
  </si>
  <si>
    <t>11_DCM_017</t>
  </si>
  <si>
    <t>eAgm 사양의 경우 120시간 고정으로, eAGM SoC에 따른 별도 사양 삭제</t>
  </si>
  <si>
    <t>For the eAGM specification, it is fixed at 120 hours, and separate specifications based on the eAGM SoC have been removed.</t>
  </si>
  <si>
    <t>[eAGM Battery_Continuous Recording Operation Specifications While Parked] - (10)
**eAGM Battery_Continuous Recording Operation Specifications While Parked**</t>
  </si>
  <si>
    <t>터치 스위치 고장 정보 신호 확인</t>
  </si>
  <si>
    <t>▪ Turn KEY OFF to start continuous recording while parked
▪ Enter 0~65% of the actual available continuous recording time while parked (check both Sleep and Alive states)
- [ICU_10_200ms] ICU_BS2SoC = 0~65%
▪ Stop continuous recording while parked
▪ [ICU_10_200ms] ICU_BS2SoC = 0x4D(77)</t>
  </si>
  <si>
    <t>[빌트인캠 2/2.5/2.6세대] MAR_SoftKeyEnable = 0x0, MAR_SoftKeySystemFailStatus = 0x0 고정값 유지 반영</t>
  </si>
  <si>
    <t>[Built-in Cam 2nd/2.5th/2.6th Gen] MAR_SoftKeyEnable = 0x0, MAR_SoftKeySystemFailStatus = 0x0 Fixed Value Retention Reflected</t>
  </si>
  <si>
    <t>04_BAT_128</t>
  </si>
  <si>
    <t>최유리</t>
  </si>
  <si>
    <t>Check output under adverse conditions -1</t>
  </si>
  <si>
    <t>Built-in Cam B+ Reset Repeat</t>
  </si>
  <si>
    <t>BAT_192</t>
  </si>
  <si>
    <t>전/후방 10 FPS 작동시 소모 전력 명기
주차모드이지만 CAN Wakeup 일 때 전력소모 수정</t>
  </si>
  <si>
    <t>Specify power consumption when operating at 10 FPS for front/rear
Modify power consumption when CAN Wakeup is active, even in Parking Mode</t>
  </si>
  <si>
    <t>▪ BLTN_CAM_DCM_Status = 0x1 (Built-in Cam Display DCM normally) status
▪ IGN ON after repeating Built-in Cam B+ reset 10 times
▪ Check BLTN_CAM_DCM_Status signal</t>
  </si>
  <si>
    <t>▪ Turn KEY OFF to start continuous recording while parked
▪ Enter 0xFF for the actual available continuous recording time while parked (check both Sleep and Alive states)
- [ICU_10_200ms] ICU_BS2SoC = 0xFF
▪ Stop continuous recording while parked
▪ [ICU_10_200ms] ICU_BS2SoC = 0x4D(77)</t>
  </si>
  <si>
    <t>04_BAT_129</t>
  </si>
  <si>
    <t>11_DCM_018</t>
  </si>
  <si>
    <t>[빌트인캠 2/2.5/2.6세대] TML_SoftKeyEnable = 0x0:Enable, TML_SoftKeySystemFailStatus = 0x0:Normal 고정값 유지 반영</t>
  </si>
  <si>
    <t>[Built-in Cam 2nd/2.5th/2.6th Gen] TML_SoftKeyEnable = 0x0:Enable, TML_SoftKeySystemFailStatus = 0x0:Normal Fixed value retention applied</t>
  </si>
  <si>
    <t>BAT_193</t>
  </si>
  <si>
    <t>방희수</t>
  </si>
  <si>
    <t>▪ Turn KEY OFF to start continuous recording while parked
▪ Enter 0xFF for the actual available continuous recording time while parked (check both Sleep and Alive states)
- [ICU_10_200ms] ICU_BS2SoC = 0x65~0xFE(Invalid)
▪ Stop continuous recording while parked
▪ [ICU_10_200ms] ICU_BS2SoC = 0x4D(77)</t>
  </si>
  <si>
    <t>PER_006</t>
  </si>
  <si>
    <t>04_BAT_228</t>
  </si>
  <si>
    <t>[고장진단] 진단 DTC 기록 안정화 조건</t>
  </si>
  <si>
    <t>▪ After repeating the B+ reset, output the video without distortion within 3 seconds of DCM.</t>
  </si>
  <si>
    <t>3Byte DTC 코드 추가</t>
  </si>
  <si>
    <t>Add 3-Byte DTC Code</t>
  </si>
  <si>
    <t>BAT_194</t>
  </si>
  <si>
    <t>[BLTN_CAM-기능-013] 클러스터 고장등</t>
  </si>
  <si>
    <t>▪ Set continuous recording time while parked (BLTN_CAM_Set_PrkTime) to 1~20 hours
▪ [ICU_10_200ms] ICU_BS2SoC = 87~%
▪ Turn KEY OFF to start continuous recording while parked
▪ Stop continuous recording while parked: 20H progress completed
▪ [ICU_10_200ms] ICU_BS2SoC = 0x4D(77)</t>
  </si>
  <si>
    <t>DCM_087</t>
  </si>
  <si>
    <t>BAS_020</t>
  </si>
  <si>
    <t>04_BAT_130</t>
  </si>
  <si>
    <t>Check output under adverse conditions -2</t>
  </si>
  <si>
    <t>DCM B+ Reset Repeat</t>
  </si>
  <si>
    <t>IND_001</t>
  </si>
  <si>
    <t>[Built-in Cam Status Info] BLTN_CAM_State</t>
  </si>
  <si>
    <t>▪ BLTN_CAM_DCM_Status = 0x1 (Built-in Cam Display DCM normally) status
▪ Turn IGN ON after repeating DCM power reset 10 times
▪ Check BLTN_CAM_DCM_Status signal</t>
  </si>
  <si>
    <t>BLTN_CAM_State: BLTN_CAM operation</t>
  </si>
  <si>
    <t>DIA_002</t>
  </si>
  <si>
    <t>[고장진단] BLTN_CAM Input Voltage High (B16E100)</t>
  </si>
  <si>
    <t>▪ Check Built-in Cam Status Signal</t>
  </si>
  <si>
    <t>[eAGM+P-LBM Specifications] SOC Comparison at Start of Recording</t>
  </si>
  <si>
    <t>▪ [BLTN_CAM_STAT_PE_00_200ms]
 - BLTN_CAM_State: 0x0 (BLTN_CAM Valid)</t>
  </si>
  <si>
    <t>▪ Built-in Cam Boot Complete
▪ BLTN_CAM_State = 0x0 (BLTN_CAM Valid)
▪ BLTN_CAM_SD_Card_State = 0x0 (Good)
▪ Associated Controller CAN/Ethernet Communication Enabled
▪ Power: KEY ON
▪ Voltage: 12V
▪ Setting: Continuous Recording While Parked ON
120-Hour Recording Setting OFF</t>
  </si>
  <si>
    <t>▪ BLTN_CAM_Set_Prk_Time = 0x14(20Hr)
▪ [ICU_10_200ms] ICU_BS2SoC = 0%
▪ [BMS_DATA_INFO_02] BAT_SOC_for_BLTN_CAM = 5%(1 hour)
▪ KEY OFF</t>
  </si>
  <si>
    <t>DIA_013~016</t>
  </si>
  <si>
    <t>DTC 기록, 유지, 삭제</t>
  </si>
  <si>
    <t>05_IND_001</t>
  </si>
  <si>
    <t>IND_016</t>
  </si>
  <si>
    <t>테스트 가이드</t>
  </si>
  <si>
    <t>#C36</t>
  </si>
  <si>
    <t>04_BAT_131</t>
  </si>
  <si>
    <t>[고장진단] BLTN_CAM Input Voltage Low (B16E200)</t>
  </si>
  <si>
    <t>BLTN_CAM_State: Front camera recording disabled</t>
  </si>
  <si>
    <t>▪ Hold front camera for 10 seconds
▪ Check built-in cam status signal</t>
  </si>
  <si>
    <t>▪ [BLTN_CAM_STAT_PE_00_200ms]
 - BLTN_CAM_State: 0x1 (BLTN_CAM Front Camera Invalid)</t>
  </si>
  <si>
    <t>▪ Enter CAN and Ethernet Sleep
▪ Check whether continuous recording is performed while parked
▪ Check power usage</t>
  </si>
  <si>
    <t>INF_016</t>
  </si>
  <si>
    <t>BICIM2-3213 이슈 내용 반영 (차속 단위 CAN 값 유지 여부 확인) → 수행절차 세부화</t>
  </si>
  <si>
    <t>IND_017</t>
  </si>
  <si>
    <t>Reflecting BICIM2-3213 Issue Details (Verifying maintenance of CAN values ​​in vehicle speed units) → Detailing execution procedures</t>
  </si>
  <si>
    <t>BLTN_CAM_State: Rear camera recording unavailable</t>
  </si>
  <si>
    <t>DCM_088</t>
  </si>
  <si>
    <t>조성찬</t>
  </si>
  <si>
    <t>▪ Remove rear camera and hold for 10 seconds
▪ Check built-in cam status signal</t>
  </si>
  <si>
    <t>▪ [BLTN_CAM_STAT_PE_00_200ms]
 - BLTN_CAM_State: 0x2 (BLTN_CAM Rear Camera Invalid)</t>
  </si>
  <si>
    <t>Check output under adverse conditions -3</t>
  </si>
  <si>
    <t>BAT_195</t>
  </si>
  <si>
    <t>CCS 전송용 녹화 파일의 OSD 영역 저장 확인 내용 추가</t>
  </si>
  <si>
    <t>IND_018</t>
  </si>
  <si>
    <t>Added confirmation regarding OSD area storage for CCS transmission recording files</t>
  </si>
  <si>
    <t>(1-2) eAGM: Recording performed if 0 hours (65% or less), P-LBM: 1 hour or more</t>
  </si>
  <si>
    <t>▪ BLTN_CAM_DCM_Status = 0x1 ( Built-in Cam Display DCM normally) status
▪ Return to 12V after repeating 12V ↔ 6V switching 10 times
▪ Verify physical DCM output</t>
  </si>
  <si>
    <t>BLTN_CAM_State: Front/rear camera recording disabled</t>
  </si>
  <si>
    <t>▪ Output DCM video without distortion after restoring to 12V</t>
  </si>
  <si>
    <t>▪ BLTN_CAM_Set_Prk_Time = 0x14(20Hr)
▪ [ICU_10_200ms] ICU_BS2SoC = 65% enabled
▪ [BMS_DATA_INFO_02] BAT_SOC_for_BLTN_CAM = 5%(1 hour) enabled
▪ KEY OFF</t>
  </si>
  <si>
    <t>▪ Hold for 10 seconds after removing front/rear cameras
▪ Check built-in cam status signal</t>
  </si>
  <si>
    <t>▪ [BLTN_CAM_STAT_PE_00_200ms]
 - BLTN_CAM_State: 0x3 (Front/Rear Camera Invalid)</t>
  </si>
  <si>
    <t>ETC_013, 014</t>
  </si>
  <si>
    <t>신규 CAN 시그널 반영 (BLTN_CAM_DEV_Recorded, BLTN_CAM_RecSet_STRM)</t>
  </si>
  <si>
    <t>04_BAT_132</t>
  </si>
  <si>
    <t>Reflecting new CAN signals (BLTN_CAM_DEV_Recorded, BLTN_CAM_RecSet_STRM)</t>
  </si>
  <si>
    <t>IND_019</t>
  </si>
  <si>
    <t>BLTN_CAM_State: Recording Unavailable</t>
  </si>
  <si>
    <t>▪</t>
  </si>
  <si>
    <t>▪ [BLTN_CAM_STAT_PE_00_200ms]
- BLTN_CAM_State : 0x4 (BLTN_CAM Record Invalid)
(No referenced value)</t>
  </si>
  <si>
    <t>테스트 불가</t>
  </si>
  <si>
    <t>▪ ↑ ▪ Check BLTN_CAM_DCM_Status signal</t>
  </si>
  <si>
    <t>ETC_020~022, 029</t>
  </si>
  <si>
    <t>신규 CANFD 시그널 반영</t>
  </si>
  <si>
    <t>Reflecting new CANFD signals</t>
  </si>
  <si>
    <t>IND_020</t>
  </si>
  <si>
    <t>BLTN_CAM_State: Reserved</t>
  </si>
  <si>
    <t>11_DCM_020</t>
  </si>
  <si>
    <t>BAT_196</t>
  </si>
  <si>
    <t>양식 변경</t>
  </si>
  <si>
    <t>▪ [BLTN_CAM_STAT_PE_00_200ms]
 - BLTN_CAM_State: 0x5 ~ 0xE (Reserved)</t>
  </si>
  <si>
    <t>DCM_089</t>
  </si>
  <si>
    <t>표지 양식 변경 / 매크로 수정 / TC_ID 중복 삭제</t>
  </si>
  <si>
    <t>Change cover format / Modify macros / Remove duplicate TC_IDs</t>
  </si>
  <si>
    <t>IND_021</t>
  </si>
  <si>
    <t>▪ BLTN_CAM_Set_Prk_Time = 0x14(20Hr)
▪ [ICU_10_200ms] ICU_BS2SoC = 69% enabled
▪ [BMS_DATA_INFO_02] BAT_SOC_for_BLTN_CAM = 5%(1 hour) enabled
▪ KEY OFF</t>
  </si>
  <si>
    <t>Check output under adverse conditions -4</t>
  </si>
  <si>
    <t>BLTN_CAM_State: Unable to operate due to internal BLTN_CAM error. Recording/AVN integration GUI unavailable.</t>
  </si>
  <si>
    <t>▪ [BLTN_CAM_STAT_PE_00_200ms]
- BLTN_CAM_State : 0xF (invalid)
(Unused signal)</t>
  </si>
  <si>
    <t>04_BAT_133</t>
  </si>
  <si>
    <t>자동화 기본 검증 항목 체크 추가, 진단서비스(3) 내 '판정' → '결과' 표기 수정</t>
  </si>
  <si>
    <t>Added check for basic automation verification items, modified 'Judgment' → 'Result' display in diagnostic service (3).</t>
  </si>
  <si>
    <t>[BLTN_CAM-기능-014] SD카드 상태 알림신호</t>
  </si>
  <si>
    <t>▪ BLTN_CAM_DCM_Status = 0x1 ( Built-in Cam Display DCM normally) status
▪ Return to 12V after repeating 10 cycles of switching between 12V and 19V
▪ Verify physical DCM output</t>
  </si>
  <si>
    <t>▪ Check whether continuous recording is enabled while parked
▪ Check power supply</t>
  </si>
  <si>
    <t>보조배터리 연동기능, DCM연동기능</t>
  </si>
  <si>
    <t>BAT_057~058, DCM_021~022</t>
  </si>
  <si>
    <t>녹화 동작 사양 , 녹화 종료 시 출력</t>
  </si>
  <si>
    <t>키오프 이후 MLBM 녹화 종료 SOC 수정 (30%미만 -&gt; 25%미만)</t>
  </si>
  <si>
    <t>MLBM recording ended after keyoff. SOC modified (less than 30% -&gt; less than 25%)</t>
  </si>
  <si>
    <t>추가/수정</t>
  </si>
  <si>
    <t>진단서비스(2), 진단서비스(3)</t>
  </si>
  <si>
    <t>BAT_197</t>
  </si>
  <si>
    <t>진단서비스 2/3 시트 전체 내용 최신화 반영</t>
  </si>
  <si>
    <t>[ccNC Popup Request] BLTN_CAM_PopUp_Req</t>
  </si>
  <si>
    <t>Updates reflected for the entire content of the Diagnostic Service 2/3 sheet</t>
  </si>
  <si>
    <t>Manual recording start notification</t>
  </si>
  <si>
    <t>▪ Manual recording operation while driving
▪ Check recording status signal</t>
  </si>
  <si>
    <t>▪ BLTN_CAM_PopUp_Req = 0x1
 ▪ BLTN_CAM_RecSta_MAR = 0x1(Recording)</t>
  </si>
  <si>
    <t>▪ BLTN_CAM_Set_Prk_Time = 0x14(20Hr)
▪ [ICU_10_200ms] ICU_BS2SoC = 70% enabled(1 hour)
▪ [BMS_DATA_INFO_02] BAT_SOC_for_BLTN_CAM = 4%(0 hours) enabled
▪ KEY OFF</t>
  </si>
  <si>
    <t>00_1CHK_119</t>
  </si>
  <si>
    <t>05_IND_002</t>
  </si>
  <si>
    <t>11_DCM_021</t>
  </si>
  <si>
    <t>DCM_001 ~ 060</t>
  </si>
  <si>
    <t>해당 탭 내 전 항목</t>
  </si>
  <si>
    <t>자동화 반영 X → O , Step 분할</t>
  </si>
  <si>
    <t>IND_022</t>
  </si>
  <si>
    <t>Automation reflected X → O, Step splitting</t>
  </si>
  <si>
    <t>DCM_090</t>
  </si>
  <si>
    <t>이동준</t>
  </si>
  <si>
    <t>04_BAT_134</t>
  </si>
  <si>
    <t>Time-lapse recording notification</t>
  </si>
  <si>
    <t>Check output under adverse conditions -5</t>
  </si>
  <si>
    <t>CAN high/low short</t>
  </si>
  <si>
    <t>▪ Time-lapse recording operation
▪ Check recording status signal</t>
  </si>
  <si>
    <t>▪ BLTN_CAM_PopUp_Req = 0x2
 ▪ BLTN_CAM_RecSta_TML = 0x1(Recording)</t>
  </si>
  <si>
    <t>▪ BLTN_CAM_DCM_Status = 0x1 ( Built-in Cam Display DCM normally) status
▪ CAN H&amp;L line short lasts for 3 seconds or longer (DCM output cut off)
▪ CAN restored after short is released
▪ DCM signal re-applied</t>
  </si>
  <si>
    <t>엑셀 병합 및 필터 수정</t>
  </si>
  <si>
    <t>▪ Output without image distortion after applying DCM signal
▪ BLTN_CAM_DCM_Status = 0x1 ( Built-in Cam Display DCM normally)</t>
  </si>
  <si>
    <t>Modifying Excel Merge and Filter</t>
  </si>
  <si>
    <t>▪ Stop time-lapse recording
▪ Check recording status signal</t>
  </si>
  <si>
    <t>▪ BLTN_CAM_PopUp_Req = 0x3
 ▪ BLTN_CAM_RecSta_TML = 0x0(OFF)</t>
  </si>
  <si>
    <t>필터 재설정</t>
  </si>
  <si>
    <t>DCM_091</t>
  </si>
  <si>
    <t>Reset filter</t>
  </si>
  <si>
    <t>Check output under adverse conditions -6</t>
  </si>
  <si>
    <t>IND_023</t>
  </si>
  <si>
    <t>CAN high/low + GND short</t>
  </si>
  <si>
    <t>▪ BLTN_CAM_DCM_Status = 0x1 (Built-in Cam Display DCM normally) status
▪ CAM H&amp;L + GND line short lasts for 3 seconds or longer (DCM output cut off)
▪ CAN restored after short circuit is released
▪ DCM signal re-applied</t>
  </si>
  <si>
    <t>SD card recognition status notification</t>
  </si>
  <si>
    <t>주행 중 녹화기능, 주차 중 녹화기능, 모바일 앱 연동기능, 
표시관련 서비스, 녹화 외 기본기능</t>
  </si>
  <si>
    <t>OWD_009, OWD_001
OWP_021, APP_001, CCS_013, BAS_015</t>
  </si>
  <si>
    <t>매뉴얼 기본 기능 추가</t>
  </si>
  <si>
    <t>향지 관련 테스트케이스 매뉴얼 기본 기능 항목에 추가</t>
  </si>
  <si>
    <t>▪ Remove SD card
▪ Check pop-up/OSD signal</t>
  </si>
  <si>
    <t>Added to the basic function items of the scent-related test case manual.</t>
  </si>
  <si>
    <t>▪ BLTN_CAM_PopUp_Req = 0x5 (micro SD card removed)</t>
  </si>
  <si>
    <t>과거차문제
PASTI-348
SD 카드 인식 불가 문구 표출</t>
  </si>
  <si>
    <t>DCM_092</t>
  </si>
  <si>
    <t>자동화TC 컨피그로 병합된 TC 분리 작업</t>
  </si>
  <si>
    <t>Check output under adverse conditions -7</t>
  </si>
  <si>
    <t>TC separation task merged with automated TC configuration</t>
  </si>
  <si>
    <t>BAT_198</t>
  </si>
  <si>
    <t>CAN high/low + B+ short</t>
  </si>
  <si>
    <t>▪ Built-in Cam Boot Complete
▪ BLTN_CAM_State = 0x0 (BLTN_CAM Valid)
▪ BLTN_CAM_SD_Card_State = 0x3 (SD Card Not Recognized)
▪ Associated Controller CAN/Ethernet Communication Enabled
▪ Power: KEY ON
▪ Voltage: 12V</t>
  </si>
  <si>
    <t>▪ Insert SD card
▪ Check popup/OSD signal</t>
  </si>
  <si>
    <t>▪ BLTN_CAM_DCM_Status = 0x1 (Built-in Cam Display DCM normally) status
▪ CAN H&amp;L + B+ line short lasts for 3 seconds or longer (DCM output cut off)
▪ CAN restored after short is released
▪ DCM signal re-applied</t>
  </si>
  <si>
    <t>▪ BLTN_CAM_PopUp_Req = 0x4 (micro SD card inserted)</t>
  </si>
  <si>
    <t>2403_02</t>
  </si>
  <si>
    <t>▪ BLTN_CAM_Set_Prk_Time = 0x14(20Hr)
▪ [ICU_10_200ms] ICU_BS2SoC = 69%(0 hours) enabled
▪ [BMS_DATA_INFO_02] BAT_SOC_for_BLTN_CAM = 4%(0 hours) enabled
▪ KEY OFF</t>
  </si>
  <si>
    <t>IND_024</t>
  </si>
  <si>
    <t>[표준TC] AR NAVI 출력 중 카메라 탈착 TC 추가 및 관련 T/C 기대값 명확화</t>
  </si>
  <si>
    <t>Error on SD memory (requires formatting or replacement)</t>
  </si>
  <si>
    <t>[Standard TC] Addition of TC for camera detachment during AR NAVI output and clarification of related T/C expectation values</t>
  </si>
  <si>
    <t>▪ Remove SD card
▪ Insert unusable, formatted SD card
▪ Check pop-up/OSD signal</t>
  </si>
  <si>
    <t>04_BAT_135</t>
  </si>
  <si>
    <t>▪ BLTN_CAM_PopUp_Req = 0x6 (SD Card has problem(format required or need to be replaced)</t>
  </si>
  <si>
    <t>DCM_009</t>
  </si>
  <si>
    <t>[Reset Customer Settings] : Vehicle Mode -1</t>
  </si>
  <si>
    <t>Factory Mode → Customer Mode Reset</t>
  </si>
  <si>
    <t>▪ ICUPowerAutoCutMode = 0x0 → 0x2 Signal Change
▪ Key OFF → Key On</t>
  </si>
  <si>
    <t>▪ DCM output should be unaffected after initializing Customer Mode.
▪ There should be no issues with output, such as image distortion or black screens.</t>
  </si>
  <si>
    <t>IND_025</t>
  </si>
  <si>
    <t>Always start notification while parked</t>
  </si>
  <si>
    <t>▪ KEY OFF
▪ Check Popup/OSD Signal</t>
  </si>
  <si>
    <t>▪ BLTN_CAM_PopUp_Req = 0x7 (Start Parking recording)
- Transmit within 1 second after KEY OFF</t>
  </si>
  <si>
    <t>[LVDS 영상출력] - LVDS 과거이슈 2</t>
  </si>
  <si>
    <t>2404_01</t>
  </si>
  <si>
    <t>IND_026</t>
  </si>
  <si>
    <t>Notification that motion detection recording is unavailable while parked (if there are issues such as Parking Motion setting on, SD card not inserted)</t>
  </si>
  <si>
    <t>DCM_093</t>
  </si>
  <si>
    <t>BAT_059</t>
  </si>
  <si>
    <t>▪ Remove SD card
▪ Turn off key
▪ Check pop-up/OSD signal</t>
  </si>
  <si>
    <t>▪ BLTN_CAM_PopUp_Req = 0x8 (Can not Start Parking recording (SD card is removed, not recognizable, or has problem)</t>
  </si>
  <si>
    <t>[표준TC] M-LBM 적용 차종 동작 사양 추가 (BICIM2-3604)</t>
  </si>
  <si>
    <t>[Reset Customer Settings] : Vehicle Mode -2</t>
  </si>
  <si>
    <t>Dealer Mode → Reset to Customer Mode</t>
  </si>
  <si>
    <t>[Standard TC] Added Operation Specifications for M-LBM Applicable Vehicles (BICIM2-3604)</t>
  </si>
  <si>
    <t>▪ ICUPowerAutoCutMode = 0x1 → 0x2 signal change
▪ Key OFF → Key On</t>
  </si>
  <si>
    <t>IND_027</t>
  </si>
  <si>
    <t>Recording Unavailable Notification</t>
  </si>
  <si>
    <t>BAT_199</t>
  </si>
  <si>
    <t>▪ Remove SD card
▪ Manual switch input (input less than 1.3s)
▪ Check pop-up/OSD signal</t>
  </si>
  <si>
    <t>▪ BLTN_CAM_PopUp_Req = 0x9 (Can not Record Event Video (SD card is removed, not recognizable, or has problem)</t>
  </si>
  <si>
    <t>DCM_010</t>
  </si>
  <si>
    <t>2504_01</t>
  </si>
  <si>
    <t>DCM Output - Initialize Settings</t>
  </si>
  <si>
    <t>▪ BLTN_CAM_Set_Prk_Time = 0x14(20Hr)
▪ [ICU_10_200ms] ICU_BS2SoC = 70%(1 hour)
▪ [BMS_DATA_INFO_02] BAT_SOC_for_BLTN_CAM = 5%(1 hour)
▪ KEY OFF</t>
  </si>
  <si>
    <t>PHISON SD Card 신호 사양 추가, BLTN_CAM_SD_Card_Manufacturer 신호 확인 Step 추가</t>
  </si>
  <si>
    <t>Reset Recording Settings - FRS</t>
  </si>
  <si>
    <t>Added PHISON SD Card signal specifications, added BLTN_CAM_SD_Card_Manufacturer signal verification step</t>
  </si>
  <si>
    <t>▪ Manual switch input (input of 1.3s or longer)
▪ Check popup/OSD signal</t>
  </si>
  <si>
    <t>▪ ICUPowerAutoCutMode = 0x0(Factory mode) → 0x2(Customer mode)
▪ Built-in Cam Main Screen
▪ [HU Settings] - [General] - [Reset] - [Delete Guest Profile/Reset System]</t>
  </si>
  <si>
    <t>04_BAT_136</t>
  </si>
  <si>
    <t>▪ No impact on DCM output after resetting settings
(Continuous recording while parked OFF, Parking events OFF, Event notifications OFF, Motion detection recording while parked OFF)</t>
  </si>
  <si>
    <t>SID 22 [$A230] Read MicroSD Card State Service</t>
  </si>
  <si>
    <t>PHISON SD Card 신호 사양 추가</t>
  </si>
  <si>
    <t>Add PHISON SD Card signal specifications</t>
  </si>
  <si>
    <t>▪ Start Performance Recording
▪ Check Pop-up/OSD Signal</t>
  </si>
  <si>
    <t>2504_02</t>
  </si>
  <si>
    <t>비고에 과거차문제 ↔ 테스트케이스 매칭 
1) 과거차문제 열 추가 (O, X 표시)
2) 비고란 내용 추가 (찾기 - 검색 설정을 열로 변경 후 '과거차문제'로 검색 가능)</t>
  </si>
  <si>
    <t>▪ Turn on Continuous Driving Recording
▪ [HU Settings] - [General] - [Reset] - [Delete Guest Profile / Reset System]</t>
  </si>
  <si>
    <t>Matching past difference problems ↔ test cases in Remarks
1) Add a column for past difference problems (mark with O, X)
2) Add content to the Remarks column (Search - Change search settings to Column and search for 'past difference problems')</t>
  </si>
  <si>
    <t>▪ DCM output will be unaffected after resetting settings</t>
  </si>
  <si>
    <t>IND_028</t>
  </si>
  <si>
    <t>▪ Enter BLTN_CAM mode and access the Settings menu
▪ Click the Safely Remove SD Card button
▪ Check for popup/OSD signal</t>
  </si>
  <si>
    <t>▪ BLTN_CAM_PopUp_Req = 0xA (SD Card Unmounted)</t>
  </si>
  <si>
    <t>PER_036</t>
  </si>
  <si>
    <t>CANFD 오토사 NM 최초 전송시간 판정값 수정 5000ms → 500ms
(사양 : 500ms 이내)</t>
  </si>
  <si>
    <t>CANFD AUTOSAR NM Initial Transmission Time Determination Value Modified 5000ms → 500ms
(Specification: Within 500ms)</t>
  </si>
  <si>
    <t>DCM_011</t>
  </si>
  <si>
    <t>IND_003</t>
  </si>
  <si>
    <t>[SD Card Status Info] BLTN_CAM_SD_Card_State</t>
  </si>
  <si>
    <t>Normal insertion status</t>
  </si>
  <si>
    <t>Continuous recording while parked, DCM output -1</t>
  </si>
  <si>
    <t>▪ Check BLTN_CAM_SD_Card_State signal</t>
  </si>
  <si>
    <t>DCM output during continuous parking recording (Network Alive)</t>
  </si>
  <si>
    <t>▪ BLTN_CAM_SD_Card_State = 0x0: (Good, SD card is OK.)
(Green State)</t>
  </si>
  <si>
    <t>시트 내 'CAN 시그널 값의 타이밍' 관련 테스트케이스의 자동화 반영 O → △ 변경 (사유 : 자동화 추가 구현 필요)</t>
  </si>
  <si>
    <t>▪ Built-in Cam Boot Complete
▪ BLTN_CAM_State = 0x0 (BLTN_CAM Valid)
▪ BLTN_CAM_SD_Card_State = 0x0 (Good)
▪ Associated Controller CAN/Ethernet Communication Enabled
▪ Power: KEY ON
▪ Voltage: 12V
▪ Settings: Always Recording While Parked ON / Event Recording While Parked ON</t>
  </si>
  <si>
    <t>Changed the automation reflection for test cases related to 'CAN signal value timing' in the sheet from O to △ (Reason: Additional automation implementation required)</t>
  </si>
  <si>
    <t>BAT_200</t>
  </si>
  <si>
    <t>05_IND_003</t>
  </si>
  <si>
    <t>▪ Continuous recording while parked after Key Off
▪ Network Alive status</t>
  </si>
  <si>
    <t>IND_029</t>
  </si>
  <si>
    <t>▪ Output DCM video without distortion (60FPS)
▪ BLTN_CAM_DCM_Status = 0x1 ( Built-in Cam Display DCM normally)</t>
  </si>
  <si>
    <t>주행 중 녹화 기능, 주차 후 녹화 기능, HU 연동기능, 보조배터리 연동기능, 표시 관련 서비스, 동작성능</t>
  </si>
  <si>
    <t>P-LBM SOC Undefined Value (0xFF) Receive Condition</t>
  </si>
  <si>
    <t>SD card lifespan nearing end</t>
  </si>
  <si>
    <t>자동화 구현 X 중 구현 가능한 항목 △ 표기 (△ 의미 : 자동화 구현중으로 매뉴얼 확인 필요함)</t>
  </si>
  <si>
    <t>Items available for implementation among Automation Implementation X are marked with △ (△ meaning: Automation is in progress; manual verification required)</t>
  </si>
  <si>
    <t>▪ Replace SD card (SD card expected to reach the end of its lifespan within approximately 1 month)
▪ Check BLTN_CAM_SD_Card_State signal</t>
  </si>
  <si>
    <t>▪ BLTN_CAM_Set_Prk_Time = 0x14(20Hr)
▪ [ICU_10_200ms] ICU_BS2SoC = 70% enabled (1 hour)
▪ [BMS_DATA_INFO_02] BAT_SOC_for_BLTN_CAM = 255%(ERROR) enabled
▪ KEY OFF</t>
  </si>
  <si>
    <t>▪ BLTN_CAM_SD_Card_State = 0x1:(SD card replacement recommend.)
(Yallow State)</t>
  </si>
  <si>
    <t>2504_03</t>
  </si>
  <si>
    <t>04_BAT_137</t>
  </si>
  <si>
    <t>IND_030</t>
  </si>
  <si>
    <t>BAS_021~022</t>
  </si>
  <si>
    <t>NSS의 빌트인캠 로그 저장</t>
  </si>
  <si>
    <t>Saving NSS built-in cam logs</t>
  </si>
  <si>
    <t>SD card lifespan ended</t>
  </si>
  <si>
    <t>Authorization of consecutive impact events while parked</t>
  </si>
  <si>
    <t>▪ SD card replacement (SD card requiring replacement due to end of life)
▪ Check BLTN_CAM_SD_Card_State signal</t>
  </si>
  <si>
    <t>▪ BLTN_CAM_SD_Card_State = 0x2 (SD card replacement required)
 (Red State)</t>
  </si>
  <si>
    <t>↑
▪ Consecutive Shock Events</t>
  </si>
  <si>
    <t>▪ Output DCM without interruption or video distortion (60FPS)
▪ BLTN_CAM_DCM_Status = 0x1 ( Built-in Cam Display DCM normally)</t>
  </si>
  <si>
    <t>2505_01</t>
  </si>
  <si>
    <t>DCM_061~070</t>
  </si>
  <si>
    <t>IND_031</t>
  </si>
  <si>
    <t>도어 오픈 상태 WAKE UP 시 DCM 출력</t>
  </si>
  <si>
    <t>도어 오픈 상태 슬립-&gt;WAKE UP 시 DCM 출력으로 사양 변경 (BICIM2-3632)</t>
  </si>
  <si>
    <t>Specification changed to DCM output when door open sleep -&gt; wake up (BICIM2-3632)</t>
  </si>
  <si>
    <t>SD card not recognized</t>
  </si>
  <si>
    <t>When entering Sleep mode for continuous recording while parked</t>
  </si>
  <si>
    <t>▪ Remove SD card
▪ Check BLTN_CAM_SD_Card_State signal</t>
  </si>
  <si>
    <t>▪ BLTN_CAM_SD_Card_State = 0x3(SD card unrecognizable or No SD card found)</t>
  </si>
  <si>
    <t>↑
▪ Enter CAN and Ethernet Sleep</t>
  </si>
  <si>
    <t>▪ No DCM video output after CAN and Ethernet Sleep (60FPS → 10FPS)
▪ Stop recording at the point of FPS change and resume (3s pause)</t>
  </si>
  <si>
    <t>DCM_071~074</t>
  </si>
  <si>
    <t>KEY ON 시 DCM 출력, 파워 오프 이후 출력 확인</t>
  </si>
  <si>
    <t>DCM 출력 추가 시나리오 TC 반영</t>
  </si>
  <si>
    <t>Reflecting TCs for the additional DCM output scenario</t>
  </si>
  <si>
    <t>▪ Insert faulty SD card
▪ Check BLTN_CAM_SD_Card_State signal</t>
  </si>
  <si>
    <t>고장 SD카드 필요</t>
  </si>
  <si>
    <t>DCM_012</t>
  </si>
  <si>
    <t>DCM_026~060</t>
  </si>
  <si>
    <t>Continuous recording while parked, DCM output -2</t>
  </si>
  <si>
    <t>DCM 출력 항목</t>
  </si>
  <si>
    <t>Key On after entering Sleep</t>
  </si>
  <si>
    <t>BLTN_CAM_DCM_SER_I2C_Master 캔신호 오타 수정 0x0(Off) -&gt; 0x1(Off)</t>
  </si>
  <si>
    <t>BAT_201</t>
  </si>
  <si>
    <t>IND_032</t>
  </si>
  <si>
    <t>BLTN_CAM_DCM_SER_I2C_Master CAN signal typo correction 0x0(Off) -&gt; 0x1(Off)</t>
  </si>
  <si>
    <t>▪ Continuous recording while parked after Key Off
▪ Enters CAN and Ethernet Sleep
▪ Key On</t>
  </si>
  <si>
    <t>Insufficient SD card capacity</t>
  </si>
  <si>
    <t>▪ No DCM video output after CAN and Ethernet Sleep (60FPS → 10FPS)
▪ Uninterrupted DCM output after Key On (※ Output time specification not available)</t>
  </si>
  <si>
    <t>▪ Replace SD card (SD card less than 64GB)
▪ Check BLTN_CAM_SD_Card_State signal</t>
  </si>
  <si>
    <t>▪BLTN_CAM_SD_Card_State = 0x4:
SD card total capacity spec less than 64GByte (Built-in Cam Support 64GByte or higher)</t>
  </si>
  <si>
    <t>DCM_032~041</t>
  </si>
  <si>
    <t>모션설정 이후 DCM 출력</t>
  </si>
  <si>
    <t>Door Open시 TC 기대값 수정 : 주차 중 동작 감지 녹화 시에는 DCM 출력으로 인한 녹화 중지 없음 (60FPS default)</t>
  </si>
  <si>
    <t>e-AGM SOC Undefined Value (0xFF) Reception Condition</t>
  </si>
  <si>
    <t>Modification of TC Expected Value upon Door Open: No recording interruption due to DCM output when motion detection recording occurs while parked (60FPS default)</t>
  </si>
  <si>
    <t>▪ BLTN_CAM_Set_Prk_Time = 0x14(20Hr)
▪ [ICU_10_200ms] Is ICU_BS2SoC = 255%(ERROR)?
▪ [BMS_DATA_INFO_02] Is BAT_SOC_for_BLTN_CAM = 5%(1 hour)?
▪ KEY OFF</t>
  </si>
  <si>
    <t>IND_033</t>
  </si>
  <si>
    <t>DCM_094</t>
  </si>
  <si>
    <t>SD card memory unsupported format</t>
  </si>
  <si>
    <t>▪ Replace SD card (SD card with a file system other than exFAT)
▪ Check BLTN_CAM_SD_Card_State signal</t>
  </si>
  <si>
    <t>04_BAT_138</t>
  </si>
  <si>
    <t>Continuous recording while parked, DCM output -3</t>
  </si>
  <si>
    <t>▪ BLTN_CAM_SD_Card_State = 0x5:
SD card file system is not for Built-in Cam(Built-in CAM only support exFAT filesystem) Unable to use because the SD card's file system is not supported</t>
  </si>
  <si>
    <t>주행 중 DCM 출력 -1</t>
  </si>
  <si>
    <t>Key On while recording shock event</t>
  </si>
  <si>
    <t>DCM 프레임 누락 초당 1회까지 허용으로 기대값 수정 (사양 변경)</t>
  </si>
  <si>
    <t>Modified expected value to allow up to 1 DCM frame miss per second (spec change)</t>
  </si>
  <si>
    <t>▪ Built-in Cam Boot Complete
▪ BLTN_CAM_State = 0x0 (BLTN_CAM Valid)
▪ BLTN_CAM_SD_Card_State = 0x0 (Good)
▪ Associated Controller CAN/Ethernet Communication Enabled
▪ Power: KEY ON
▪ Voltage: 12V
▪ Settings: Always Recording While Parked ON / Event Recording While Parked ON / Event Notification While Parked OFF</t>
  </si>
  <si>
    <t>▪ Continuous recording while parked after Key Off
▪ Enters CAN and Ethernet Sleep
▪ Continuous triggering of impact events
▪ Key On during event recording</t>
  </si>
  <si>
    <t>IND_034</t>
  </si>
  <si>
    <t>Excessive SD card dummy files</t>
  </si>
  <si>
    <t>주차 중 DCM 출력 -2</t>
  </si>
  <si>
    <t>SLEEP -&gt; KEY ON 조건 3s 이내 출력 기대값 수정 (3초이내 출력 사양 삭제됨)</t>
  </si>
  <si>
    <t>SLEEP -&gt; KEY ON condition: Expected output within 3s modified (Output within 3 seconds specification removed)</t>
  </si>
  <si>
    <t>▪ Replace SD card (SD card with available capacity of 32GB or less)
▪ Check BLTN_CAM_SD_Card_State signal</t>
  </si>
  <si>
    <t>▪ BLTN_CAM_SD_Card_State = 0x6:SD card not enough free space, need more free space for built-in Cam
Insufficient available SD card space for built-in cam</t>
  </si>
  <si>
    <t>2505_02</t>
  </si>
  <si>
    <t>IND_035</t>
  </si>
  <si>
    <t>DCM_095</t>
  </si>
  <si>
    <t>녹화 파일 전/후방 영상 중 하나 삭제 시 영향성 확인</t>
  </si>
  <si>
    <t>Check the impact of deleting either the front or rear video from the recorded files.</t>
  </si>
  <si>
    <t>Continuous recording while parked, DCM output -4</t>
  </si>
  <si>
    <t>Lifespan information unavailable when using aftermarket SD cards</t>
  </si>
  <si>
    <t>Key On while CCS is running</t>
  </si>
  <si>
    <t>▪ Built-in Cam Boot Complete
▪ BLTN_CAM_State = 0x0 (BLTN_CAM Valid)
▪ BLTN_CAM_SD_Card_State = 0x0 (Good)
▪ Associated Controller CAN/Ethernet Communication Enabled
▪ Power: KEY ON
▪ Voltage: 12V
▪ Settings: Always Recording While Parked ON / Event Recording While Parked ON / Event Notification While Parked ON</t>
  </si>
  <si>
    <t>▪ Replace SD card (non-genuine SD card)
▪ Check BLTN_CAM_SD_Card_State signal</t>
  </si>
  <si>
    <t>장빈</t>
  </si>
  <si>
    <t>▪ Continuous recording while parked after Key Off
▪ Enters CAN and Ethernet Sleep
▪ Impact event triggered
▪ Key On while CCS is operating</t>
  </si>
  <si>
    <t>▪ BLTN_CAM_SD_Card_State = 0x7 
SD card recognized but Health State is not available (Gray State)</t>
  </si>
  <si>
    <t>▪ No DCM video output after CAN and Ethernet Sleep (60FPS → 10FPS)
▪ No DCM output when BLTN_CAM_PEV_Recorded = 0x2 (Park Event Recorded)
▪ DCM output without interruption after Key On (※ Output time specification not available)</t>
  </si>
  <si>
    <t>모션 녹화 120시간 5% 허용오차 내용 추가</t>
  </si>
  <si>
    <t>Added content regarding 120 hours of motion recording and a 5% tolerance.</t>
  </si>
  <si>
    <t>IND_036</t>
  </si>
  <si>
    <t>DCM_013</t>
  </si>
  <si>
    <t>Safely remove SD card</t>
  </si>
  <si>
    <t>BAT_202</t>
  </si>
  <si>
    <t>▪ Enter Built-in Cam Mode
▪ Enter Safely Remove after entering Built-in Cam Settings
▪ Check BLTN_CAM_SD_Card_State signal</t>
  </si>
  <si>
    <t>▪ BLTN_CAM_SD_Card_State = 0x8:
SD card Unmounted</t>
  </si>
  <si>
    <t>주차 중 상시 녹화 소비 전력 초과 개선 협의 (약 6.93W)</t>
  </si>
  <si>
    <t>Consultation on improving power consumption exceeding continuous recording while parked (approx. 6.93W)</t>
  </si>
  <si>
    <t>IND_037</t>
  </si>
  <si>
    <t>▪ BLTN_CAM_Set_Prk_Time = 0x14(20Hr)
▪ [ICU_10_200ms] ICU_BS2SoC = 70% Enabled(1 Hr)
▪ [ICU_10_200ms] ICU_BS2SoC Transmission Stopped
▪ [BMS_DATA_INFO_02] BAT_SOC_for_BLTN_CAM = 4%(0 Hr) Enabled
▪ KEY OFF</t>
  </si>
  <si>
    <t>DCM_059</t>
  </si>
  <si>
    <t>▪ SD card not recognized
▪ Check BLTN_CAM_SD_Card_State signal</t>
  </si>
  <si>
    <t>DCM 출력 영상 조절</t>
  </si>
  <si>
    <t>▪ 0x9~0xE:Reserved 
 ▪ 0xF:Invalid(Red State)</t>
  </si>
  <si>
    <t>DCM 영상 상/하 좌/우 조정 값’의 차종 별 세팅값 명확화</t>
  </si>
  <si>
    <t>Clarification of vehicle-specific setting values ​​for ‘DCM video up/down left/right adjustment values’</t>
  </si>
  <si>
    <t>04_BAT_139</t>
  </si>
  <si>
    <t>수행절차 확인 필요</t>
  </si>
  <si>
    <t>Continuous recording while parked, DCM output -5</t>
  </si>
  <si>
    <t>Output when network wakes up</t>
  </si>
  <si>
    <t>2505_03</t>
  </si>
  <si>
    <t>[BLTN_CAM-기능-015] SD카드 인디케이터</t>
  </si>
  <si>
    <t>문구 수정
1. 제목/ 문서번호/검증 목적수정
2. 품명 YURMS와 통일
3. 이더넷 속도 열 삭제, 품번 열 추가</t>
  </si>
  <si>
    <t>Text Revisions
1. Modified Title/Document Number/Verification Purpose
2. Unified Product Name with YURMS
3. Deleted Ethernet Speed ​​column, added Product Number column</t>
  </si>
  <si>
    <t>▪ Enter CAN and Ethernet Sleep after Key Off
▪ Send NM_CGW_CCU message to wake up the network
▪ Check DCM output</t>
  </si>
  <si>
    <t>▪ No DCM video output after CAN and Ethernet Sleep (60FPS → 10FPS)
▪ Stop recording at the point of FPS change and resume (3s pause)
▪ No DCM output continues after Wake Up (Maintain 10FPS)</t>
  </si>
  <si>
    <t>[Built-in Cam Indicator Notification] BLTN_CAM_Ind_Req</t>
  </si>
  <si>
    <t>Default value</t>
  </si>
  <si>
    <t>2505_04</t>
  </si>
  <si>
    <t>▪ Check Built-in Cam Indicator Notification Signal</t>
  </si>
  <si>
    <t>전체 시트</t>
  </si>
  <si>
    <t>▪ BLTN_CAM_Ind_Req = 0x00: Default</t>
  </si>
  <si>
    <t>Test method, TC design method 반영</t>
  </si>
  <si>
    <t>Reflecting test method and TC design method</t>
  </si>
  <si>
    <t>↑ ▪ Check BLTN_CAM_DCM_Status signal</t>
  </si>
  <si>
    <t>00_1CHK_120</t>
  </si>
  <si>
    <t>▪ BLTN_CAM_DCM_Status = 0x5 ( Built-in Cam Display DCM No Output because of DCM Status)</t>
  </si>
  <si>
    <t>05_IND_004</t>
  </si>
  <si>
    <t>2505_05</t>
  </si>
  <si>
    <t>정리</t>
  </si>
  <si>
    <t>IND_038</t>
  </si>
  <si>
    <t>자동화율 계산을 위한 정리 시트 추가</t>
  </si>
  <si>
    <t>Adding a cleanup sheet for calculating automation rates</t>
  </si>
  <si>
    <t>11_DCM_022</t>
  </si>
  <si>
    <t>Built-in Cam System Error</t>
  </si>
  <si>
    <t>▪ Built-in Cam Boot Complete
▪ BLTN_CAM_State = 0x0 (BLTN_CAM Valid)
▪ BLTN_CAM_SD_Card_State = 0x0 (Good)
▪ Associated Controller CAN/Ethernet Communication Enabled
▪ Power: KEY ON
▪ Voltage: 12V
▪ Motion Detection Setting While Parked: ON</t>
  </si>
  <si>
    <t>BAT_203</t>
  </si>
  <si>
    <t>▪ Maintain a short circuit between Clock pin and Ground for at least 1 second
▪ Check built-in cam indicator notification signal</t>
  </si>
  <si>
    <t>Re-entering sleep after network wake-up</t>
  </si>
  <si>
    <t>▪ BLTN_CAM_Ind_Req = 0x01: Built-in Cam System or Camera Error</t>
  </si>
  <si>
    <t>ETC_030, ETC_031</t>
  </si>
  <si>
    <t>↑
▪ Enter CAN and Ethernet Sleep after message transmission is interrupted</t>
  </si>
  <si>
    <t>BLTN_CAM_STAT_PE_01_200ms 신호 출력 확인, 2/2.5/2.6에서 사용하지 않는 신호 0x0 출력 확인 추가</t>
  </si>
  <si>
    <t>Added verification of BLTN_CAM_STAT_PE_01_200ms signal output and verification of unused signal 0x0 output in 2/2.5/2.6.</t>
  </si>
  <si>
    <t>▪ DCM video output persists after CAN and Ethernet Sleep
▪ Enter CAN and Ethernet Sleep</t>
  </si>
  <si>
    <t>▪ BLTN_CAM_Set_Prk_Time = 0x14(20Hr)
▪ [ICU_10_200ms] ICU_BS2SoC = 70% Enabled(1 hour)
▪ [BMS_DATA_INFO_02] BAT_SOC_for_BLTN_CAM = 5%(1 hour) Enabled
▪ [BMS_DATA_INFO_02] BAT_SOC_for_BLTN_CAM Transmission Stopped
▪ KEY OFF</t>
  </si>
  <si>
    <t>2507_01</t>
  </si>
  <si>
    <t>▪ B16E3 (Camera Power Line Error) Current Failure
※ When applying 3 bytes: B16E0-1C</t>
  </si>
  <si>
    <t>04_BAT_140</t>
  </si>
  <si>
    <t>테스트 케이스 리뉴얼</t>
  </si>
  <si>
    <t>평가 방법 문의 필요, 사실상 안보는중</t>
  </si>
  <si>
    <t>Test case renewal</t>
  </si>
  <si>
    <t>DCM_014</t>
  </si>
  <si>
    <t>DCM Output - Setting OFF</t>
  </si>
  <si>
    <t>Output when all recording settings are Off</t>
  </si>
  <si>
    <t>2507_02</t>
  </si>
  <si>
    <t>▪ Keep front camera removed for at least 10 seconds
▪ Check built-in cam indicator notification signal</t>
  </si>
  <si>
    <t>▪ Built-in Cam Boot Complete
▪ BLTN_CAM_State = 0x0 (BLTN_CAM Valid)
▪ BLTN_CAM_SD_Card_State = 0x0 (Good)
▪ Associated Controller CAN/Ethernet Communication Enabled
▪ Power: KEY ON
▪ Voltage: 12V
▪ Settings: All Settings OFF</t>
  </si>
  <si>
    <t>▪ Enters CAN and Ethernet Sleep after Key Off</t>
  </si>
  <si>
    <t>자동화 기본 검증, 자동화 풀검증 매크로 수정</t>
  </si>
  <si>
    <t>▪ Output DCM video without distortion before Sleep (60FPS)
▪ Do not output DCM video after CAN and Ethernet Sleep (60FPS → 10FPS)</t>
  </si>
  <si>
    <t>Modify automated basic verification and automated full verification macros</t>
  </si>
  <si>
    <t>▪ Front camera installed
▪ Keep rear camera removed for at least 10 seconds
▪ Check built-in cam indicator notification signal</t>
  </si>
  <si>
    <t>2507_03</t>
  </si>
  <si>
    <t>BAT_204</t>
  </si>
  <si>
    <t>BAS_004~BAS_020</t>
  </si>
  <si>
    <t>업데이트</t>
  </si>
  <si>
    <t>OTA 업데이트 테스트케이스에 반영하여, 중복 내용 삭제</t>
  </si>
  <si>
    <t>Reflected in OTA update test cases, deleted duplicate content</t>
  </si>
  <si>
    <t>DCM_015</t>
  </si>
  <si>
    <t>▪ Rename /etc/lighttpd/lighttpd.conf by connecting via ADB
▪ Check built-in cam indicator notification signals</t>
  </si>
  <si>
    <t>▪ BLTN_CAM_Set_Prk_Time = 0x14(20Hr)
▪ [ICU_10_200ms] ICU_BS2SoC = 70% Applied(1 H)
▪ P-LBM Removed
▪ KEY OFF</t>
  </si>
  <si>
    <t>2507_04</t>
  </si>
  <si>
    <t>Output -1 when recording events while parked</t>
  </si>
  <si>
    <t>Check output when impact event alarm is triggered while parked</t>
  </si>
  <si>
    <t>BAT_059, BAT_056</t>
  </si>
  <si>
    <t>04_BAT_141</t>
  </si>
  <si>
    <t>[M-LBM 적용 차종] 녹화 동작 사양 -1,2</t>
  </si>
  <si>
    <t>▪ Disconnect auxiliary battery LIN
▪ Check built-in cam indicator notification signal</t>
  </si>
  <si>
    <t>표준 테스트케이스 양식 검토 반영</t>
  </si>
  <si>
    <t>▪ Built-in Cam Boot Complete
▪ BLTN_CAM_State = 0x0 (BLTN_CAM Valid)
▪ BLTN_CAM_SD_Card_State = 0x0 (Good)
▪ Associated Controller CAN/Ethernet Communication Enabled
▪ Power: KEY ON
▪ Voltage: 12V
▪ Settings: Park Event Recording ON / Park Event Notification ON</t>
  </si>
  <si>
    <t>Review and reflection of standard test case forms</t>
  </si>
  <si>
    <t>▪ Continuous recording while parked after Key Off
▪ Enters CAN and Ethernet Sleep
▪ Impact Event Authorization</t>
  </si>
  <si>
    <t>00_1CHK_126</t>
  </si>
  <si>
    <t>▪ No DCM video output after CAN and Ethernet Sleep (60FPS → 10FPS)
▪ Stop recording at the point of FPS change and resume (3s pause)
▪ BLTN_CAM_PEV_Recorded = 0x2 (Park Event Recorded)
▪ No DCM output continues after Wake Up (Maintains 10FPS)</t>
  </si>
  <si>
    <t>05_IND_005</t>
  </si>
  <si>
    <t>▪ Remove front camera
▪ Turn KEY OFF
▪ Check built-in cam indicator notification signal</t>
  </si>
  <si>
    <t>BAT_252 ~ 257</t>
  </si>
  <si>
    <t>BAT_205</t>
  </si>
  <si>
    <t>▪ Remove rear camera
▪ Turn KEY OFF
▪ Check built-in cam indicator notification signal</t>
  </si>
  <si>
    <t>2507_05</t>
  </si>
  <si>
    <t>[eAGM+P-LBM Specifications] SOC Comparison at Recording Start (Motion Detection Recording While Parked)</t>
  </si>
  <si>
    <t>Sleep, Wakeup</t>
  </si>
  <si>
    <t>Sleep, Wakeup 시트 리뉴얼 작업 및 표지 추가</t>
  </si>
  <si>
    <t>▪ Built-in Cam Boot Complete
▪ BLTN_CAM_State = 0x0 (BLTN_CAM Valid)
▪ BLTN_CAM_SD_Card_State = 0x0 (Good)
▪ Associated Controller CAN/Ethernet Communication Enabled
▪ Power: KEY ON
▪ Voltage: 12V
▪ Setting: Motion Detection Recording While Parked ON
120-Hour Recording Setting OFF</t>
  </si>
  <si>
    <t>Sleep, Wakeup sheet renewal and cover addition</t>
  </si>
  <si>
    <t>↑ ▪ Wait until CAN and Ethernet Sleep is entered after video information transmission is complete</t>
  </si>
  <si>
    <t>▪ BLTN_CAM_PEV_Recorded = 0x02 (Park Event Recorded) → 0x0 (Default)
▪ DCM video output continues not after CAN and Ethernet Sleep
▪ Enter CAN and Ethernet Sleep</t>
  </si>
  <si>
    <t>▪ 120-hour recording setting OFF
▪ BLTN_CAM_Set_Prk_Time = 0x14(20Hr)
▪ [ICU_10_200ms] ICU_BS2SoC = 0%
▪ [BMS_DATA_INFO_02] BAT_SOC_for_BLTN_CAM = 5%(1 hour)
▪ KEY OFF</t>
  </si>
  <si>
    <t>IND_039</t>
  </si>
  <si>
    <t>2507_06</t>
  </si>
  <si>
    <t>OWP_222~225</t>
  </si>
  <si>
    <t>Check CAN messages on indicators related to built-in cam recording operation and SD card notifications
(Simultaneous verification of signal priority; essential when prioritizing step sequence)</t>
  </si>
  <si>
    <t>[주차 중 동작 감지 녹화] : 종료 조건</t>
  </si>
  <si>
    <t>04_BAT_142</t>
  </si>
  <si>
    <t>M-LBM 종료 조건 추가</t>
  </si>
  <si>
    <t>▪ Built-in Cam Boot Complete
▪ BLTN_CAM_State = 0x0 (BLTN_CAM Valid)
▪ BLTN_CAM_SD_Card_State = 0x0 (Good)
▪ Associated Controller CAN/Ethernet Communication Enabled
▪ Power: KEY ON
▪ Voltage: 12V
▪ Continuous Recording While Driving Setting ON
▪ Continuous Recording While Parked Setting ON
▪ Event Setting While Parked ON</t>
  </si>
  <si>
    <t>Added M-LBM termination conditions</t>
  </si>
  <si>
    <t>DCM_016</t>
  </si>
  <si>
    <t>▪ Performance recording in progress</t>
  </si>
  <si>
    <t>▪ BLTN_CAM_Ind_Req = 0x8: Built-in CAM Performance Recording</t>
  </si>
  <si>
    <t>퍼포먼스 사양 녹화 관련 신호 확인</t>
  </si>
  <si>
    <t>Output -2 when recording events while parked</t>
  </si>
  <si>
    <t>Check output when impact event alarm is triggered during motion detection recording while parked</t>
  </si>
  <si>
    <t>▪ Check whether motion detection recording is performed while parked
▪ Check power supply</t>
  </si>
  <si>
    <t>▪ Built-in Cam Boot Complete
▪ BLTN_CAM_State = 0x0 (BLTN_CAM Valid)
▪ BLTN_CAM_SD_Card_State = 0x0 (Good)
▪ Associated Controller CAN/Ethernet Communication Enabled
▪ Power: KEY ON
▪ Voltage: 12V
▪ Settings: Motion Detection Recording ON / Event Recording ON / Event Notification ON</t>
  </si>
  <si>
    <t>▪ Enters CAN and Ethernet Sleep after Key Off
▪ Enable Impact Event During Motion Detection Recording</t>
  </si>
  <si>
    <t>▪ Enter Built-in Cam Mode
▪ Turn on Wi-Fi
▪ Connect App</t>
  </si>
  <si>
    <t>▪ No DCM video output after CAN and Ethernet Sleep
▪ BLTN_CAM_PEV_Recorded = 0x2 (Park Event Recorded)
▪ No DCM output continues after Wake Up (Maintains 60FPS)</t>
  </si>
  <si>
    <t>▪ BLTN_CAM_Ind_Req = 0x07 : Smartphone Connected</t>
  </si>
  <si>
    <t>수행절차 수정 필요</t>
  </si>
  <si>
    <t>▪ Motion authorization</t>
  </si>
  <si>
    <t>▪ SD card removal</t>
  </si>
  <si>
    <t>▪ BLTN_CAM_Ind_Req = 0x04: Built-in Cam SD Card Replace Warning or SD Card Error</t>
  </si>
  <si>
    <t>Check output when entering SLEEP after CCS operation</t>
  </si>
  <si>
    <t>↑ ▪ Wait until CAN and Ethernet Sleep is entered after video information transmission is complete ▪ Check DCM output</t>
  </si>
  <si>
    <t>▪ BLTN_CAM_PEV_Recorded = 0x02 (Park Event Recorded) → 0x0 (Default)
▪ DCM video output continues to be suspended after CAN and Ethernet Sleep</t>
  </si>
  <si>
    <t>▪ Insert SD card ▪ Enter HU mode
▪ Continuous recording while driving</t>
  </si>
  <si>
    <t>▪ BLTN_CAM_Ind_Req = 0x05 :On while Driving Recording</t>
  </si>
  <si>
    <t>00_1CHK_129</t>
  </si>
  <si>
    <t>05_IND_006</t>
  </si>
  <si>
    <t>DCM_017</t>
  </si>
  <si>
    <t>▪ Time-lapse recording in progress</t>
  </si>
  <si>
    <t>▪ BLTN_CAM_Ind_Req = 0x03: Time-lapse Recording</t>
  </si>
  <si>
    <t>시그널 우선순위 확인</t>
  </si>
  <si>
    <t>Output -3 when recording events while parked</t>
  </si>
  <si>
    <t>Check output when burgler event alarm is triggered while parked</t>
  </si>
  <si>
    <t>▪ Built-in Cam Boot Complete
▪ BLTN_CAM_State = 0x0 (BLTN_CAM Valid)
▪ BLTN_CAM_SD_Card_State = 0x0 (Good)
▪ Associated Controller CAN/Ethernet Communication Enabled
▪ Vehicle Power: KEY ON
▪ Vehicle Voltage: 12V
▪ Settings: Always Recording While Parked ON / Event Recording While Parked ON / Event Notification While Parked ON</t>
  </si>
  <si>
    <t>▪ Continuous recording during parking after Key Off
▪ Enter CAN and Ethernet Sleep
▪ Burgler Alarm Signal 0x0 (Off) → Alarm (0x9)</t>
  </si>
  <si>
    <t>▪ Manual recording in progress while driving</t>
  </si>
  <si>
    <t>▪ BLTN_CAM_PEV_Recorded = 0x2 (Park Event Recorded)
▪ DCM output remains off after Wake Up (maintains 10FPS)</t>
  </si>
  <si>
    <t>▪ BLTN_CAM_Ind_Req = 0x02: Manual Recording or Event Recording</t>
  </si>
  <si>
    <t>BAT_206</t>
  </si>
  <si>
    <t>▪ Manual recording completed while driving (Time-lapse recording in progress)</t>
  </si>
  <si>
    <t>▪ Record events while driving</t>
  </si>
  <si>
    <t>▪ BLTN_CAM_Set_Prk_Time = 0x14(20Hr)
▪ [ICU_10_200ms] ICU_BS2SoC = 65%
▪ [BMS_DATA_INFO_02] BAT_SOC_for_BLTN_CAM
= 5%(1 hour)
▪ KEY OFF</t>
  </si>
  <si>
    <t>▪ Stop recording event while driving
▪ Stop recording time-lapse</t>
  </si>
  <si>
    <t>DCM_018</t>
  </si>
  <si>
    <t>04_BAT_143</t>
  </si>
  <si>
    <t>Output -4 when recording events while parked</t>
  </si>
  <si>
    <t>▪ KEY OFF ▪ Continuous Parking Recording</t>
  </si>
  <si>
    <t>▪ BLTN_CAM_Ind_Req = 0x06: On while Parked Recording</t>
  </si>
  <si>
    <t>Check DCM output during event recording (Network Alive)</t>
  </si>
  <si>
    <t>▪ Built-in Cam Boot Complete
▪ BLTN_CAM_State = 0x0 (BLTN_CAM Valid)
▪ BLTN_CAM_SD_Card_State = 0x0 (Good)
▪ Associated Controller CAN/Ethernet Communication Enabled
▪ Vehicle Power: KEY ON
▪ Vehicle Voltage: 12V
▪ Settings: Always Recording While Parked ON / Event Recording While Parked ON</t>
  </si>
  <si>
    <t>▪ Continuous recording begins while parked after KEY OFF
▪ Event recording + Manual recording while parked in Network Alive state
▪ Check DCM output during simultaneous recording</t>
  </si>
  <si>
    <t>IND_040</t>
  </si>
  <si>
    <t>▪ Output DCM video without distortion.
▪ There should be no issues with output, such as video distortion or black screens.</t>
  </si>
  <si>
    <t>Reserved</t>
  </si>
  <si>
    <t>▪ BLTN_CAM_Ind_Req = 0x09 ~ 0x1E: Reserved</t>
  </si>
  <si>
    <t>퍼포먼스 사양 녹화 관련 신호 확인
사양서에는 퍼포먼스 IND 신호 없음</t>
  </si>
  <si>
    <t>IND_041</t>
  </si>
  <si>
    <t>Invalid</t>
  </si>
  <si>
    <t>Check output when entering SLEEP after event recording</t>
  </si>
  <si>
    <t>▪ BLTN_CAM_Ind_Req = 0x1F: Invalid</t>
  </si>
  <si>
    <t>▪ No DCM video output after CAN and Ethernet Sleep</t>
  </si>
  <si>
    <t>T/C 확인필요</t>
  </si>
  <si>
    <t>[BLTN_CAM-기능-016] 주차 중 상시 녹화 이벤트 카운트 신호</t>
  </si>
  <si>
    <t>DCM_019</t>
  </si>
  <si>
    <t>Output -1 when recording motion detection while parked</t>
  </si>
  <si>
    <t>Motion detection during parking, recording output (Network Alive)</t>
  </si>
  <si>
    <t>▪ Built-in Cam Boot Complete
▪ BLTN_CAM_State = 0x0 (BLTN_CAM Valid)
▪ BLTN_CAM_SD_Card_State = 0x0 (Good)
▪ Associated Controller CAN/Ethernet Communication Enabled
▪ Vehicle Power: KEY ON
▪ Vehicle Voltage: 12V
▪ Settings: Motion Detection Recording While Parked ON / Event Recording While Parked ON</t>
  </si>
  <si>
    <t>▪ Motion detection recording begins while parked after Key Off
▪ Network Alive status
▪ Check BLTN_CAM_DCM_Status signal</t>
  </si>
  <si>
    <r>
      <rPr>
        <sz val="11"/>
        <color rgb="FF000000"/>
        <rFont val="맑은 고딕"/>
        <family val="3"/>
        <charset val="129"/>
      </rPr>
      <t>▪Requirement-based test</t>
    </r>
  </si>
  <si>
    <t>BAT_207</t>
  </si>
  <si>
    <r>
      <rPr>
        <sz val="11"/>
        <color rgb="FF000000"/>
        <rFont val="Segoe UI Symbol"/>
        <family val="2"/>
      </rPr>
      <t>▪</t>
    </r>
    <r>
      <rPr>
        <sz val="11"/>
        <color rgb="FF000000"/>
        <rFont val="맑은 고딕"/>
        <family val="3"/>
        <charset val="129"/>
      </rPr>
      <t>Requirements Analysis</t>
    </r>
  </si>
  <si>
    <t>[Number of impact events saved while parked]</t>
  </si>
  <si>
    <t>Check parking event count signal operation</t>
  </si>
  <si>
    <t>(1-3) eAGM: Recording performed when recording is 0 hours (66%~69%), P-LBM: 1 hour or more</t>
  </si>
  <si>
    <t>▪ Built-in Cam Boot Complete
▪ BLTN_CAM_State = 0x0 (BLTN_CAM Valid)
▪ BLTN_CAM_SD_Card_State = 0x0 (Good)
▪ Associated Controller CAN/Ethernet Communication Enabled
▪ Power: KEY ON
▪ Voltage: 12V
▪ Parking Event Setting ON</t>
  </si>
  <si>
    <t>▪ Start continuous recording while parked after KEY OFF
▪ Event recording activated 5 times while parked</t>
  </si>
  <si>
    <t>▪ BLTN_CAM_Prk_EV_Cnt = Output from 0x1 to 0x5
▪ BLTN_CAM_PEV_Count = Output from 0x1 to 0x5</t>
  </si>
  <si>
    <t>00_1CHK_134</t>
  </si>
  <si>
    <t>05_IND_008</t>
  </si>
  <si>
    <t>04_BAT_144</t>
  </si>
  <si>
    <t>DCM_096</t>
  </si>
  <si>
    <t>Output -2 when recording motion detection while parked</t>
  </si>
  <si>
    <t>▪ Enter Built-in Cam Mode after Turning Key On</t>
  </si>
  <si>
    <t>Output upon impact during motion detection recording while parked (Network Alive)</t>
  </si>
  <si>
    <t>▪ Initialize BLTN_CAM_Prk_EV_Cnt to 0x0
▪ Initialize BLTN_CAM_PEV_Count to 0x0</t>
  </si>
  <si>
    <t>▪ Motion detection recording in progress while parked after Key Off
▪ Network Alive status
▪ Motion detection and impact detection applied continuously
▪ Check BLTN_CAM_DCM_Status signal</t>
  </si>
  <si>
    <t>▪ Start continuous recording while parked after KEY OFF
▪ Event recording activated 5 times while parked
▪ KEY ON</t>
  </si>
  <si>
    <t>05_IND_009</t>
  </si>
  <si>
    <t>[BLTN_CAM-기능-021] 빌트인캠 정보 송신(SOME/IP)</t>
  </si>
  <si>
    <t>▪ Turn the KEY OFF again without entering Built-in Cam mode</t>
  </si>
  <si>
    <t>▪ BLTN_CAM_Prk_EV_Cnt = Updated from 0x5 to 0x0
▪ BLTN_CAM_PEV_Count = Updated from 0x5 to 0x0</t>
  </si>
  <si>
    <t>IND_042</t>
  </si>
  <si>
    <t>CCS_001</t>
  </si>
  <si>
    <t>When continuous recording is not possible while parked</t>
  </si>
  <si>
    <t>▪ Requirement Analysis</t>
  </si>
  <si>
    <t>▪ Built-in Cam Boot Complete
▪ BLTN_CAM_State = 0x0 (BLTN_CAM Valid)
▪ BLTN_CAM_SD_Card_State = 0x0 (Good)
▪ Associated Controller CAN/Ethernet Communication Enabled
▪ Power: KEY ON
▪ Voltage: 12V
▪ Continuous Recording While Parked: ON
▪ Event Setting While Parked: ON</t>
  </si>
  <si>
    <t>SOME/IP related to built-in cam information transmission while driving</t>
  </si>
  <si>
    <t>Check BLTN_CAM ↔ CCU SOME/IP connection status</t>
  </si>
  <si>
    <t>BAT_208</t>
  </si>
  <si>
    <t>▪ BLTN_CAM_Prk_EV_Cnt = 0x00 Output
▪ BLTN_CAM_PEV_Count = 0xFE (Parking data saving not working)
※ BLTN_CAM_Prk_EV_Cnt
: 0XFD, 0XFE, 0XFF → 0x00 (Specification changed)</t>
  </si>
  <si>
    <t>▪ Enter Built-in Cam Mode
▪ Playback of arbitrary driving continuous video</t>
  </si>
  <si>
    <t>▪ Built-in Cam → Transmit CCU SwInfo, Status information
(Verified by checking if SOME/IP communication is established)
: Display video list, video will be played on the HU</t>
  </si>
  <si>
    <t>(2-2) Recording not performed if eAGM is 1 hour or more, or P-LBM is 0 hours</t>
  </si>
  <si>
    <t>05_IND_010</t>
  </si>
  <si>
    <t>DCM_097</t>
  </si>
  <si>
    <t>IND_043</t>
  </si>
  <si>
    <t>Output -3 when recording motion detection while parked</t>
  </si>
  <si>
    <t>Continuous recording not supported while parked (RUS version)</t>
  </si>
  <si>
    <t>Check parking motion detection recording standby status output</t>
  </si>
  <si>
    <t>▪ Vehicle models not supporting continuous recording while parked (RUS variant)
▪ Check BLTN_CAM_Prk_EV_Cnt signal
▪ Check BLTN_CAM_PEV_Count signal</t>
  </si>
  <si>
    <t>04_BAT_145</t>
  </si>
  <si>
    <t>▪ Key Off
▪ Enters parking motion detection recording standby state after entering CAN and Ethernet Sleep</t>
  </si>
  <si>
    <t>▪ Output DCM video without distortion after Key Off and prior to Sleep (60FPS)
▪ Do not output DCM video at the start of CAN and Ethernet Sleep</t>
  </si>
  <si>
    <t>00_1CHK_135</t>
  </si>
  <si>
    <t>05_IND_011</t>
  </si>
  <si>
    <t>IND_044</t>
  </si>
  <si>
    <t>[BLTN_CAM-기능-022] 주차중 충격감지 저장 알림</t>
  </si>
  <si>
    <t>Detect over 200 parking impact events</t>
  </si>
  <si>
    <t>DCM_098</t>
  </si>
  <si>
    <t>▪ KEY OFF ▪ Parking Event Recording: 201 Operations</t>
  </si>
  <si>
    <t>▪ 201 parked event recordings saved</t>
  </si>
  <si>
    <t>BAT_209</t>
  </si>
  <si>
    <t>Output -4 when recording motion detection while parked</t>
  </si>
  <si>
    <t>05_IND_012</t>
  </si>
  <si>
    <t>Parking motion detection recording standby state network Wake Up</t>
  </si>
  <si>
    <t>▪ KEY ON
▪ Check BLTN_CAM_Prk_EV_Cnt signal
▪ Check BLTN_CAM_PEV_Count signal</t>
  </si>
  <si>
    <t>[Parking Event Notification] : Settings</t>
  </si>
  <si>
    <t>▪ BLTN_CAM_Prk_EV_Cnt = 0xFC (Detected 200 or more times)
▪ BLTN_CAM_PEV_Count = 0xFD (Detected 200 or more times)</t>
  </si>
  <si>
    <t>CCS Function - Check Parking Impact Detection Storage Activation
(Domestic/Europe/Japan)</t>
  </si>
  <si>
    <t>▪ Key Off
▪ Enter parking motion detection recording standby state after entering CAN and Ethernet Sleep
▪ Send NM_CGW_CCU message to wake up the network
▪ Check BLTN_CAM_DCM_Status signal</t>
  </si>
  <si>
    <t>▪ Built-in Cam Settings - Event Notification Function Setting ON
: BLTN_CAM_AppNoti_PEV_NvalueSet = 0X2 (ON)</t>
  </si>
  <si>
    <t>▪ BLTN_CAM_Set_PEV_AppNoti = 0x2 (ON)</t>
  </si>
  <si>
    <t>▪ BLTN_CAM_DCM_Status = 0x5 ( Built-in Cam Display No Output because of DCM Status)</t>
  </si>
  <si>
    <t>04_BAT_146</t>
  </si>
  <si>
    <t>[BLTN_CAM-기능-017] 주차 중 상시 녹화 동작시간 신호</t>
  </si>
  <si>
    <t>06_CCS_062</t>
  </si>
  <si>
    <t>CCS_093</t>
  </si>
  <si>
    <t>CCS Function - Check to Disable Parking Impact Detection Storage
(Middle East/North America/Russia)</t>
  </si>
  <si>
    <t>▪ BLTN_CAM_Set_PEV_AppNoti = 0x0 (Default)</t>
  </si>
  <si>
    <t>BAT_210</t>
  </si>
  <si>
    <t>▪Requirements Analysis
▪Equivalence Class Partitioning</t>
  </si>
  <si>
    <t>Check BLTN_CAM_Prk_Oped_Time values ​​by recording operation time during parking interruption</t>
  </si>
  <si>
    <t>▪ DCM output remains non-output upon wake-up</t>
  </si>
  <si>
    <t>06_CCS_063</t>
  </si>
  <si>
    <t>▪ BLTN_CAM_RecSet_OWP = 0x2(ON)
▪ Check signal in continuous driving recording mode</t>
  </si>
  <si>
    <t>▪ BLTN_CAM_Prk_Oped_Time = 0x0: Park Mode was not Excuted</t>
  </si>
  <si>
    <t>DCM_099</t>
  </si>
  <si>
    <t>00_1CHK_136</t>
  </si>
  <si>
    <t>04_BAT_147</t>
  </si>
  <si>
    <t>05_IND_013</t>
  </si>
  <si>
    <t>[Record Events While Parked] : Event Notification While Parked 1</t>
  </si>
  <si>
    <t>Output -5 when recording motion detection while parked</t>
  </si>
  <si>
    <t>Verify operation of Parking Event Notification Function
- Wake Up
- Trigger Signal
- Enter Sleep after Parking Event Notification Function ends</t>
  </si>
  <si>
    <t>Check output when entering Sleep during motion detection recording while parked</t>
  </si>
  <si>
    <t>▪ Continuous parking recording (20-hour setting and SoC capable of 20 hours)
▪ Sleep and turn KEY ON after 10 minutes to check the corresponding signal</t>
  </si>
  <si>
    <t>▪ BLTN_CAM_Prk_Oped_Time = 0x1 1 Hr</t>
  </si>
  <si>
    <t>▪ Built-in Cam Main Screen
▪ [Settings] - [Recording] - [Recording While Parked] - Turn on Parking Event, Parking Event Notification Settings
▪ Set Parking Event Sensitivity to 3 (Medium)
▪ Balarm_BglrAlrmCurrentSta = 0x2(Arm)
▪ KEY OFF, Network Sleep → Switch to Auxiliary Battery Power
▪ Apply Impact</t>
  </si>
  <si>
    <t>▪ Key Off
▪ Enable continuous motion detection in Network Alive state</t>
  </si>
  <si>
    <t>▪ Wake Up before ending event recording while parked
- BLTN_CAM_RecSta_PEV = 0x1 : Recording
▪ (P-LBM specification models) Switch from auxiliary battery power to B+ power (Network Alive state)</t>
  </si>
  <si>
    <t>00_1CHK_137</t>
  </si>
  <si>
    <t>05_IND_014</t>
  </si>
  <si>
    <t>▪ Continuous parking recording in progress (20-hour setting and SoC capable of 20 hours)
▪ Turn KEY ON after 10 hours to check the corresponding signal</t>
  </si>
  <si>
    <t>▪ BLTN_CAM_Prk_Oped_Time = 0xA 10 Hr</t>
  </si>
  <si>
    <t>00_1CHK_251</t>
  </si>
  <si>
    <t>06_CCS_001</t>
  </si>
  <si>
    <t>05_IND_015_●</t>
  </si>
  <si>
    <t>▪ Continuous recording while parked (20-hour setting and SoC capable of 20 hours)
▪ After 20 hours have elapsed and continuous recording has finished while parked, turn the KEY ON to check the corresponding signal.</t>
  </si>
  <si>
    <t>▪ Check BLTN_CAM_RecSta_PEV signal
▪ Check BLTN_CAM_PEV_Recorded signal</t>
  </si>
  <si>
    <t>▪ BLTN_CAM_Prk_Oped_Time = 0x14 20 Hr</t>
  </si>
  <si>
    <t>▪ After Park Event Ends, BLTN_CAM_RecSta_PEV = 0x0 : OFF
▪ From before Park Event Recording ends until video information transmission is complete (max. 5 minutes)
 : BLTN_CAM_PEV_Recorded = 0x02 (Park Event Recorded)</t>
  </si>
  <si>
    <t>DCM_100</t>
  </si>
  <si>
    <t>05_IND_016_●</t>
  </si>
  <si>
    <t>Output -6 when recording motion detection while parked</t>
  </si>
  <si>
    <t>Check output when entering Sleep after recording motion and events</t>
  </si>
  <si>
    <t>▪ Confirm entry into Sleep after completion of event notification during parking</t>
  </si>
  <si>
    <t>▪ Enter Network Sleep
▪ Switch to Power Supply</t>
  </si>
  <si>
    <t>[BLTN_CAM-기능-018] 녹화동작 정보 신호</t>
  </si>
  <si>
    <t>▪ Key Off
▪ Network Alive Status: Motion Enabled + Continuous Impact Enabled
▪ Check DCM Output During Simultaneous Recording</t>
  </si>
  <si>
    <t>BAT_211</t>
  </si>
  <si>
    <t>Confirm 5 event notifications while parked (after communication sleep)</t>
  </si>
  <si>
    <t>▪ Enter Network Sleep
▪ Apply Shock</t>
  </si>
  <si>
    <t>▪ 120-hour recording setting OFF
▪ BLTN_CAM_Set_Prk_Time = 0x14(20Hr)
▪ [ICU_10_200ms] ICU_BS2SoC = 70% Enabled(1 hour)
▪ [BMS_DATA_INFO_02] BAT_SOC_for_BLTN_CAM = 255%(ERROR) Enabled
▪ KEY OFF</t>
  </si>
  <si>
    <t>▪ Wake Up before event recording ends while parked
- BLTN_CAM_RecSta_PEV = 0x1 : Recording
▪ BLTN_CAM_PEV_Recorded = 0x2(Park Event Recorded)
: Retained while CCS file transfer is complete (Time out: 5 minutes)
▪ (P-LBM specification models) Switch from auxiliary battery power to B+ power (Network Alive state)</t>
  </si>
  <si>
    <t>04_BAT_148</t>
  </si>
  <si>
    <t>Recording operation status signal</t>
  </si>
  <si>
    <t>Check continuous recording status information while driving</t>
  </si>
  <si>
    <t>▪ Repeat STEP 3, 4 Procedure 5 times to verify the action</t>
  </si>
  <si>
    <t>▪ Built-in Cam Boot Complete
▪ BLTN_CAM_State = 0x0 (BLTN_CAM Valid)
▪ BLTN_CAM_SD_Card_State = 0x0 (Good)
▪ Associated Controller CAN/Ethernet Communication Enabled
▪ Power: KEY ON
▪ Voltage: 12V
▪ Always On while Driving, Event Recording Settings ON
▪ Always On while Parked, Event Recording Settings ON</t>
  </si>
  <si>
    <t>▪ Upon 5 executions, verified as expected value operation of SETP 3 and 4</t>
  </si>
  <si>
    <t>▪Continuous recording while driving and check recording status information</t>
  </si>
  <si>
    <t>DCM_020</t>
  </si>
  <si>
    <t>Output when recording motion detection while parked - 7</t>
  </si>
  <si>
    <t>05_IND_017</t>
  </si>
  <si>
    <t>Output when Key is On in Parking Motion Detection Recording Standby State</t>
  </si>
  <si>
    <t>Confirmed non-operation starting from 6 event notifications while parked</t>
  </si>
  <si>
    <t>BAT_212</t>
  </si>
  <si>
    <t>▪ Verify that Network Sleep is maintained starting from 6 or more shocks.</t>
  </si>
  <si>
    <t>▪ Verify Sleep maintenance starting from the 6th time</t>
  </si>
  <si>
    <t>▪ Key Off
▪ Enters Parking Motion Detection Recording Standby State after entering CAN and Ethernet Sleep
▪ CAN Wake Up
▪ Key On</t>
  </si>
  <si>
    <t>▪ Do not output DCM video after CAN and Ethernet Sleep
▪ Output DCM video without distortion after Key On</t>
  </si>
  <si>
    <t>▪ Turn off continuous recording while driving setting after entering Built-in Cam mode
▪ Check recording status information after entering HU mode</t>
  </si>
  <si>
    <t>▪ BLTN_CAM_RecSta_OWD = 0x0(OFF)</t>
  </si>
  <si>
    <t>CCS_022</t>
  </si>
  <si>
    <t>Confirmed that no trigger signal occurs when the event notification function is OFF while parked.</t>
  </si>
  <si>
    <t>Check driving event recording status information</t>
  </si>
  <si>
    <t>▪ Built-in Cam Boot Complete
▪ BLTN_CAM_State = 0x0 (BLTN_CAM Valid)
▪ BLTN_CAM_SD_Card_State = 0x0 (Good)
▪ Associated Controller CAN/Ethernet Communication Enabled
▪ Power: KEY ON
▪ Voltage: 12V
▪ Setting: Park Event Recording ON</t>
  </si>
  <si>
    <t>04_BAT_149</t>
  </si>
  <si>
    <t>DCM_101</t>
  </si>
  <si>
    <t>▪ Built-in Cam Main Screen
▪ [Settings] - [Recording] - [Recording While Parked] - Turn Off Parking Event Notifications
▪ KEY OFF
▪ Impact Detected</t>
  </si>
  <si>
    <t>▪ Event recording not working while driving</t>
  </si>
  <si>
    <t>▪ BLTN_CAM_RecSta_DEV = 0x0(OFF)</t>
  </si>
  <si>
    <t>Output when recording motion detection while parked - 8</t>
  </si>
  <si>
    <t>Output when Key is turned on during motion detection recording while parked</t>
  </si>
  <si>
    <t>06_CCS_002</t>
  </si>
  <si>
    <t>▪ Key Off
▪ Enters parking motion detection recording standby state after entering CAN and Ethernet Sleep
▪ Motion detection recording during parking begins upon activation
▪ CAN Wake Up
▪ Key On while motion detection recording during parking is in progress</t>
  </si>
  <si>
    <t>CCS_023</t>
  </si>
  <si>
    <t>▪ Event recording operation while driving</t>
  </si>
  <si>
    <t>Verify CrashCount update upon KEY ON after 6 or more event authorizations
- Turn off event notifications while parked</t>
  </si>
  <si>
    <t>▪ Built-in Cam Boot Complete
▪ BLTN_CAM_State = 0x0 (BLTN_CAM Valid)
▪ BLTN_CAM_SD_Card_State = 0x0 (Good)
▪ Associated Controller CAN/Ethernet Communication Enabled
▪ Power: KEY ON
▪ Voltage: 12V
▪ Settings: Park Event Recording ON, Park Event Notification OFF</t>
  </si>
  <si>
    <t>▪ Set Event Sensitivity to 3 (Medium) while parked
▪ Turn KEY OFF to start continuous recording while parked
▪ Turn KEY ON after 6 or more impact events</t>
  </si>
  <si>
    <t>▪ BLTN_CAM_PEV_Count = value is updated according to the number of impacts when the KEY is turned ON.</t>
  </si>
  <si>
    <t>DCM_102</t>
  </si>
  <si>
    <t>Check time-lapse recording status information</t>
  </si>
  <si>
    <t>06_CCS_003</t>
  </si>
  <si>
    <t>Output when recording motion detection while parked - 9</t>
  </si>
  <si>
    <t>▪ If time-lapse recording is not performed</t>
  </si>
  <si>
    <t>▪ BLTN_CAM_RecSta_TML = 0x0(OFF)</t>
  </si>
  <si>
    <t>Motion Detection Recording While Parked + Output when Key is On During CCS Operation</t>
  </si>
  <si>
    <t>▪ Built-in Cam Boot Complete
▪ BLTN_CAM_State = 0x0 (BLTN_CAM Valid)
▪ BLTN_CAM_SD_Card_State = 0x0 (Good)
▪ Associated Controller CAN/Ethernet Communication Enabled
▪ Vehicle Power: KEY ON
▪ Vehicle Voltage: 12V
▪ Settings: Motion Detection Recording While Parked ON / Event Recording While Parked ON / Event Notification While Parked ON</t>
  </si>
  <si>
    <t>CCS_024</t>
  </si>
  <si>
    <t>▪ Motion detection recording proceeds while parked after Key Off
▪ Enters parking motion detection recording standby state after entering CAN and Ethernet Sleep
▪ Impact detected during motion detection recording
▪ Key On while CCS is operating</t>
  </si>
  <si>
    <t>▪ No DCM video output after CAN and Ethernet Sleep
▪ DCM output persists when BLTN_CAM_PEV_Recorded = 0x2 (Park Event Recorded)
▪ Output DCM video without distortion after Key On</t>
  </si>
  <si>
    <t>Verify CrashCount update upon KEY ON after 6 or more event authorizations
- Turn on event notification function while parked</t>
  </si>
  <si>
    <t>▪ Built-in Cam Boot Complete
▪ BLTN_CAM_State = 0x0 (BLTN_CAM Valid)
▪ BLTN_CAM_SD_Card_State = 0x0 (Good)
▪ Associated Controller CAN/Ethernet Communication Enabled
▪ Power: KEY ON
▪ Voltage: 12V
▪ Settings: Park Event Recording, Park Event Notification ON</t>
  </si>
  <si>
    <t>▪ When recording a time-lapse</t>
  </si>
  <si>
    <t>06_CCS_004</t>
  </si>
  <si>
    <t>CCS_025</t>
  </si>
  <si>
    <t>DCM_021</t>
  </si>
  <si>
    <t>Check continuous recording status information while parked</t>
  </si>
  <si>
    <t>Set sensitivity to 1</t>
  </si>
  <si>
    <t>▪ KEY OFF
▪ Check continuous recording status while parked</t>
  </si>
  <si>
    <t>▪Set Event Sensitivity to 1 while Parked
BLTN_CAM_Sen_PEV_NvalueSet= 0x1
▪KEY OFF
▪Impact Input</t>
  </si>
  <si>
    <t>Output -1 when continuous recording ends while parked</t>
  </si>
  <si>
    <t>▪ From the time event recording ends during parking until video information transmission is complete (max. 5 minutes)
 : BLTN_CAM_PEV_Recorded = 0x02 (Park Event Recorded)</t>
  </si>
  <si>
    <t>When MainLBM_SocVal = 0x65~0xFE Invalid value is received during continuous recording while parked</t>
  </si>
  <si>
    <t>05_IND_018</t>
  </si>
  <si>
    <t>06_CCS_005</t>
  </si>
  <si>
    <t>▪ Turn off the key to enter continuous recording while parked
▪ Enter CAN and Ethernet Sleep
▪ Apply MainLBM_SocVal = 0X65~0XFE Invalid value 10 times consecutively
▪ Check BLTN_CAM_DCM_Status signal</t>
  </si>
  <si>
    <t>▪ KEY ON
' ▪ Turn OFF continuous recording setting while parked after entering built-in cam mode
' KEY OFF</t>
  </si>
  <si>
    <t>CCS_026</t>
  </si>
  <si>
    <t>BAT_213</t>
  </si>
  <si>
    <t>▪ Stop continuous recording while parked
▪ BLTN_CAM_DCM_Status = 0x5(no output) → 0x1 (normal)</t>
  </si>
  <si>
    <t>Sensitivity 2 setting</t>
  </si>
  <si>
    <t>▪Set Event Sensitivity to 2 while Parked
BLTN_CAM_Sen_PEV_NvalueSet= 0x2
▪KEY OFF
▪Impact Input</t>
  </si>
  <si>
    <t>Check event recording status information while parked</t>
  </si>
  <si>
    <t>▪Event recording not working while parked</t>
  </si>
  <si>
    <t>06_CCS_006</t>
  </si>
  <si>
    <t>11_DCM_027</t>
  </si>
  <si>
    <t>CCS_027</t>
  </si>
  <si>
    <t>04_BAT_150</t>
  </si>
  <si>
    <t>Sensitivity 3 setting</t>
  </si>
  <si>
    <t>▪Set Event Sensitivity to 3 while Parked
BLTN_CAM_Sen_PEV_NvalueSet= 0x3
▪KEY OFF
▪Impact Input</t>
  </si>
  <si>
    <t>↑
▪ Check DCM output</t>
  </si>
  <si>
    <t>▪ Output DCM after recording ends
※ Do not output physical copies; signal unit verification required</t>
  </si>
  <si>
    <t>▪ Check whether motion recording is performed while parked
▪ Check power usage</t>
  </si>
  <si>
    <t>▪Event recording operation while parked</t>
  </si>
  <si>
    <t>▪ BLTN_CAM_RecSta_PEV = 0x1(Recording)</t>
  </si>
  <si>
    <t>06_CCS_007</t>
  </si>
  <si>
    <t>CCS_028</t>
  </si>
  <si>
    <t>Sensitivity setting to 4</t>
  </si>
  <si>
    <t>DCM_103</t>
  </si>
  <si>
    <t>BAT_048</t>
  </si>
  <si>
    <t>Check manual recording status information while parked</t>
  </si>
  <si>
    <t>▪Set Event Sensitivity to 4 while Parked
BLTN_CAM_Sen_PEV_NvalueSet= 0x4
▪KEY OFF
▪Impact Input</t>
  </si>
  <si>
    <t>▪Manual recording not working while parked</t>
  </si>
  <si>
    <t>▪ BLTN_CAM_RecSta_MAR = 0x0(OFF)</t>
  </si>
  <si>
    <t>[eAGM+P-LBM Specifications] SOC Comparison During P-LBM Recording (Voluntary Wake-up)</t>
  </si>
  <si>
    <t>Output -2 when continuous recording ends while parked</t>
  </si>
  <si>
    <t>Wake up 5 minutes before end with P-LBM, if P-LBM is available</t>
  </si>
  <si>
    <t>Continuous recording while parked MainLBM_SocVal = 0xFF when receiving Error value</t>
  </si>
  <si>
    <t>05_IND_019</t>
  </si>
  <si>
    <t>06_CCS_008</t>
  </si>
  <si>
    <t>▪ BLTN_CAM_Set_Prk_Time = 0x14(20Hr)
▪ [ICU_10_200ms] ICU_BS2SoC = 70% Enabled(1 Hr)
▪ [BMS_DATA_INFO_02] BAT_SOC_for_BLTN_CAM = 5%(1 Hr)
▪ KEY OFF</t>
  </si>
  <si>
    <t>▪ Turn off the key to enter continuous recording while parked
▪ Enter CAN and Ethernet Sleep
▪ Apply MainLBM_SocVal = 0XFF Error value 10 consecutive times
▪ Check BLTN_CAM_DCM_Status signal</t>
  </si>
  <si>
    <t>▪Manual recording operation while parked</t>
  </si>
  <si>
    <t>CCS_029</t>
  </si>
  <si>
    <t>Sensitivity 5 setting</t>
  </si>
  <si>
    <t>▪Set Event Sensitivity to 5 while Parked
BLTN_CAM_Sen_PEV_NvalueSet= 0x5
▪KEY OFF
▪Impact Input</t>
  </si>
  <si>
    <t>04_BAT_164</t>
  </si>
  <si>
    <t>11_DCM_028</t>
  </si>
  <si>
    <t>Check manual recording status information while driving</t>
  </si>
  <si>
    <t>06_CCS_009</t>
  </si>
  <si>
    <t>▪ KEY ON
▪ Manual recording not working during driving</t>
  </si>
  <si>
    <t>▪ Enter the following value in the panel to prepare for network wake-up
: P-LBM = 5% (1 hour)
▪ 55-minute standby</t>
  </si>
  <si>
    <t>CCS_030</t>
  </si>
  <si>
    <t>Parking event notification triggered twice in a row</t>
  </si>
  <si>
    <t>▪ KEY OFF
▪ Enter Sleep mode
▪ Impact occurs
▪ Another impact occurs within 3 seconds after the first impact recording ends</t>
  </si>
  <si>
    <t>▪Manual recording operation while driving</t>
  </si>
  <si>
    <t>▪ From before the end of parked event recording until the completion of video information transmission (max. 5 minutes)
 : BLTN_CAM_PEV_Recorded = 0x02 (Park Event Recorded)
▪ BLTN_CAM_RecSta_PEV = 0x1 : Recording
▪ After parked event recording is complete, BLTN_CAM_PEV_Count = 2</t>
  </si>
  <si>
    <t>▪ Enter LIN CAN and Ethernet Sleep</t>
  </si>
  <si>
    <t>06_CCS_010</t>
  </si>
  <si>
    <t>DCM_104</t>
  </si>
  <si>
    <t>Check performance recording status information</t>
  </si>
  <si>
    <t>CCS_031</t>
  </si>
  <si>
    <t>Output -3 when continuous recording ends while parked</t>
  </si>
  <si>
    <t>When receiving an SOC value below 25% during continuous recording while parked</t>
  </si>
  <si>
    <t>Event recording time -10s ~ +10s, continuous recording</t>
  </si>
  <si>
    <t>▪ Turn off the key to enable continuous recording while parked
▪ Enter CAN and Ethernet Sleep
▪ Set MainLBM_SocVal to 24%
▪ Check BLTN_CAM_DCM_Status signal</t>
  </si>
  <si>
    <t>▪ Set the corresponding event recording time (Bfr, Aft) in the built-in cam settings screen
BLTN_CAM_EV_BfrTime_NvalueSet = 0x0 (-10s)
BLTN_CAM_EV_AftTime_NvalueSet = 0x0 (+10s)
▪ KEY OFF
▪ Enter Sleep state
▪ Apply impact at 2-second intervals for 1 minute</t>
  </si>
  <si>
    <t>▪ If performance recording is not conducted</t>
  </si>
  <si>
    <t>▪ BLTN_CAM_RecSta_BPR = 0x0(OFF)</t>
  </si>
  <si>
    <t>11_DCM_029</t>
  </si>
  <si>
    <t>▪KEY ON
▪Check event recording file while parked</t>
  </si>
  <si>
    <t>▪ No black thumbnails in the video list
▪ Filenames in the video list will be displayed at the time the impact was detected
▪ No video glitches, green screens, black screens, or noise
▪ The number of generated video recording files must match the impact count value</t>
  </si>
  <si>
    <t>Check motion detection recording status information while parked</t>
  </si>
  <si>
    <t>▪ Enter Built-in Cam Mode
▪ Turn On Motion Detection Recording While Parked
▪ Turn Off Key
▪ Turn On Motion Detection Recording While Parked</t>
  </si>
  <si>
    <t>▪ BLTN_CAM_RecSta_PMD = 0x1(Recording)</t>
  </si>
  <si>
    <t>▪5-minute wait</t>
  </si>
  <si>
    <t>CCS_032</t>
  </si>
  <si>
    <t>Event recording time -15s ~ +15s, continuous recording</t>
  </si>
  <si>
    <t>DCM_105</t>
  </si>
  <si>
    <t>BAT_214</t>
  </si>
  <si>
    <t>▪ Set the corresponding event recording time (Bfr, Aft) in the built-in cam settings screen
BLTN_CAM_EV_BfrTime_NvalueSet = 0x5 (-15s)
BLTN_CAM_EV_AftTime_NvalueSet = 0x5 (+15s)
▪ KEY OFF
▪ Enter Sleep state
▪ Apply impact at 2-second intervals for 1 minute</t>
  </si>
  <si>
    <t>Output -4 when continuous recording ends while parked</t>
  </si>
  <si>
    <t>▪ Motion detection recording not working while parked</t>
  </si>
  <si>
    <t>When ending continuous recording while parked for the set time</t>
  </si>
  <si>
    <t>▪ BLTN_CAM_RecSta_PMD = 0x2 (Radar only operating)</t>
  </si>
  <si>
    <t>Wake up 5 minutes before end with P-LBM, if P-LBM is unavailable</t>
  </si>
  <si>
    <t>▪ BLTN_CAM_Set_PrkTime = 12H
▪ Turn off the key to enter continuous recording while parked
▪ Enter CAN and Ethernet Sleep
▪ Check BLTN_CAM_DCM_Status signal</t>
  </si>
  <si>
    <t>▪ Continuous recording while parked for the set time, then terminates
▪ BLTN_CAM_DCM_Status = 0x5(no output) → 0x1 (normal)</t>
  </si>
  <si>
    <t>[BLTN_CAM-기능-019] 설정 초기화 신호</t>
  </si>
  <si>
    <t>04_BAT_165</t>
  </si>
  <si>
    <t>11_DCM_●_030</t>
  </si>
  <si>
    <t>CCS_033</t>
  </si>
  <si>
    <t>▪ Enter the following values ​​in the panel to prepare for network wake-up
: eAGM = 70% (1 hour), P-LBM = 4% (0 hours)
▪ 55-minute standby</t>
  </si>
  <si>
    <t>IND_008</t>
  </si>
  <si>
    <t>▪Requirements Analysis
▪Scenario-based Testing</t>
  </si>
  <si>
    <t>Event recording time -20s ~ +20s, continuous recording</t>
  </si>
  <si>
    <t>[Initialization] : BLTN_CAM_USMReset</t>
  </si>
  <si>
    <t>BLTN_CAM_USMReset Initialization (Guest)</t>
  </si>
  <si>
    <t>▪ Set the corresponding event recording time (Bfr, Aft) in the Built-in Cam settings screen
BLTN_CAM_EV_BfrTime_NvalueSet = 0xA (-20s)
BLTN_CAM_EV_AftTime_NvalueSet = 0aA (+20s) 
▪ KEY OFF
▪ Enter Sleep mode
▪ Detect impact at 2-second intervals for 1 minute
▪ KEY ON
▪ Check event recording files while parked</t>
  </si>
  <si>
    <t>▪ CF_AVN_ProfileIDRValue = 0x1(Guest)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CF_AVN_BLTN_CAM_USMReset = 0x1(Built-in Cam USM Reset)</t>
  </si>
  <si>
    <t>▪ All settings reset
- Driving Continuous and Event Recording Settings
- Parking Continuous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t>
  </si>
  <si>
    <t>▪Enter CAN and Ethernet Sleep</t>
  </si>
  <si>
    <t>00_1CHK_113</t>
  </si>
  <si>
    <t>05_IND_020</t>
  </si>
  <si>
    <t>DCM_022</t>
  </si>
  <si>
    <t>BLTN_CAM_USMReset Initialization(Profile1)</t>
  </si>
  <si>
    <t>Output -1 when recording ends due to motion detection while parked</t>
  </si>
  <si>
    <t>▪ CF_AVN_ProfileIDRValue = 0x2(Profile1)
▪ Arbitrarily set Built-in Cam settings
▪ CF_AVN_BLTN_CAM_USMReset = 0x1(Built-in Cam USM Reset)</t>
  </si>
  <si>
    <t>▪ All settings reset</t>
  </si>
  <si>
    <t>When MainLBM_SocVal = 0x65~0xFE Invalid value is received during motion detection recording while parked</t>
  </si>
  <si>
    <t>▪ Built-in Cam Boot Complete
▪ BLTN_CAM_State = 0x0 (BLTN_CAM Valid)
▪ BLTN_CAM_SD_Card_State = 0x0 (Good)
▪ Associated Controller CAN/Ethernet Communication Enabled
▪ Vehicle Power: KEY ON
▪ Vehicle Voltage: 12V
▪ Setting: Motion Detection Recording While Parked ON</t>
  </si>
  <si>
    <t>▪ Turn off the key to initiate motion detection recording while parked
▪ Enter CAN and Ethernet Sleep
▪ Apply MainLBM_SocVal = 0X65~0XFE Invalid value 10 times consecutively
▪ Check BLTN_CAM_DCM_Status signal</t>
  </si>
  <si>
    <t>00_1CHK_114</t>
  </si>
  <si>
    <t>▪ Motion detection recording terminates while parked
▪ BLTN_CAM_DCM_Status = 0x5(no output) → 0x1 (normal)</t>
  </si>
  <si>
    <t>05_IND_021</t>
  </si>
  <si>
    <t>CCS_007</t>
  </si>
  <si>
    <t>[Record Parking Events] : Parking Event Notification 2</t>
  </si>
  <si>
    <t>0x2(Arm)</t>
  </si>
  <si>
    <t>BLTN_CAM_USMReset Initialization(Profile2)</t>
  </si>
  <si>
    <t>▪ KEY Off
▪ Balarm_BglrAlrmCurrentSta = 0x2(Arm)
▪ Apply Shock</t>
  </si>
  <si>
    <t>▪ From the time event recording ends during parking until video information transmission is complete (max. 5 minutes)
: BLTN_CAM_PEV_Recorded = 0x02 (Park Event Recorded)</t>
  </si>
  <si>
    <t>▪ CF_AVN_ProfileIDRValue = 0x3(Profile2)
▪ Arbitrarily set Built-in Cam settings
▪ CF_AVN_BLTN_CAM_USMReset = 0x1(Built-in Cam USM Reset)</t>
  </si>
  <si>
    <t>11_DCM_031</t>
  </si>
  <si>
    <t>00_1CHK_115</t>
  </si>
  <si>
    <t>05_IND_022</t>
  </si>
  <si>
    <t>00_1CHK_252</t>
  </si>
  <si>
    <t>06_CCS_011</t>
  </si>
  <si>
    <t>IND_009</t>
  </si>
  <si>
    <t>BAT_215</t>
  </si>
  <si>
    <t>CCS_034</t>
  </si>
  <si>
    <t>[Initialization] : CF_AVN_CluUSMReset</t>
  </si>
  <si>
    <t>0x2(Arm) → Timeout</t>
  </si>
  <si>
    <t>CF_AVN_CluUSMReset Initialization (Guest)</t>
  </si>
  <si>
    <t>▪ KEY Off
▪ Balarm_BglrAlrmCurrentSta = 0x2(Arm) → Timeout
▪ Apply Shock</t>
  </si>
  <si>
    <t>▪ CF_AVN_ProfileIDRValue = 0x1(Guest)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CF_AVN_CluUSMReset = 0x1(USM Reset)</t>
  </si>
  <si>
    <t>Wake up (stop recording) 5 minutes before the end is impossible with P-LBM
→ Cases where the recording goes straight to Sleep without a backup.</t>
  </si>
  <si>
    <t>DCM_106</t>
  </si>
  <si>
    <t>00_1CHK_253</t>
  </si>
  <si>
    <t>06_CCS_012</t>
  </si>
  <si>
    <t>00_1CHK_116</t>
  </si>
  <si>
    <t>Output -2 when recording ends due to motion detection while parked</t>
  </si>
  <si>
    <t>05_IND_023</t>
  </si>
  <si>
    <t>CCS_035</t>
  </si>
  <si>
    <t>When receiving MainLBM_SocVal = 0xFF Error value during motion detection recording while parked</t>
  </si>
  <si>
    <t>0x6(ReArm)</t>
  </si>
  <si>
    <t>Initialize CF_AVN_CluUSMReset(Profile1)</t>
  </si>
  <si>
    <t>▪ KEY Off
▪ Balarm_BglrAlrmCurrentSta = 0x6(ReArm)
▪ Apply Shock</t>
  </si>
  <si>
    <t>04_BAT_166</t>
  </si>
  <si>
    <t>▪ CF_AVN_ProfileIDRValue = 0x2(Profile1)
▪ Arbitrarily set built-in cam settings
▪ CF_AVN_CluUSMReset = 0x1(USM Reset)</t>
  </si>
  <si>
    <t>▪ Turn off the key to initiate motion detection recording while parked
▪ Enter CAN and Ethernet Sleep
▪ Apply MainLBM_SocVal = 0XFF Error value 10 consecutive times
▪ Check BLTN_CAM_DCM_Status signal</t>
  </si>
  <si>
    <t>00_1CHK_117</t>
  </si>
  <si>
    <t>06_CCS_013</t>
  </si>
  <si>
    <t>05_IND_024</t>
  </si>
  <si>
    <t>▪ Enter the following values ​​in the panel to prepare for network wake-up
: eAGM = 69%(0 hours), P-LBM = 4%(0 hours)
▪ 55-minute standby</t>
  </si>
  <si>
    <t>CCS_036</t>
  </si>
  <si>
    <t>11_DCM_032</t>
  </si>
  <si>
    <t>Initialize CF_AVN_CluUSMReset(Profile2)</t>
  </si>
  <si>
    <t>0x6(ReArm) → Timeout</t>
  </si>
  <si>
    <t>▪ CF_AVN_ProfileIDRValue = 0x3(Profile2)
▪ Arbitrarily set built-in cam settings
▪ CF_AVN_CluUSMReset = 0x1(USM Reset)</t>
  </si>
  <si>
    <t>▪ KEY Off
▪ Balarm_BglrAlrmCurrentSta = 0x6(ReArm) → Timeout
▪ Apply Shock</t>
  </si>
  <si>
    <t>00_1CHK_118</t>
  </si>
  <si>
    <t>05_IND_025</t>
  </si>
  <si>
    <t>06_CCS_014</t>
  </si>
  <si>
    <t>CCS_037</t>
  </si>
  <si>
    <t>[Initialization] : CF_AVN_BLTN_CAM_RecReset</t>
  </si>
  <si>
    <t>Initialize with CF_AVN_BLTN_CAM_RecReset</t>
  </si>
  <si>
    <t>0x9(Alarm)</t>
  </si>
  <si>
    <t>▪ KEY Off
▪ Alarm_BglrAlrmCurrentSta = 0x9(Alarm)
▪ Impact input after parking event recording ends due to the above signal</t>
  </si>
  <si>
    <t>DCM_107</t>
  </si>
  <si>
    <t>▪ CF_AVN_BLTN_CAM_RecReset=0x1(Record Data Reset)
▪ Check whether to reset the always-on storage box while driving</t>
  </si>
  <si>
    <t>▪ Contents of the corresponding folder on the SD card have been deleted
▪ The corresponding video list in CCNC is empty</t>
  </si>
  <si>
    <t>06_CCS_015</t>
  </si>
  <si>
    <t>Output -3 when recording ends due to motion detection while parked</t>
  </si>
  <si>
    <t>When receiving an SOC value below 25% during motion detection recording while parked</t>
  </si>
  <si>
    <t>CCS_038</t>
  </si>
  <si>
    <t>0x9(Alarm) → Timeout</t>
  </si>
  <si>
    <t>▪ Enter CAN and Ethernet Sleep</t>
  </si>
  <si>
    <t>▪ Turn off the key to initiate motion detection recording while parked
▪ Enter CAN and Ethernet Sleep
▪ Set MainLBM_SocVal to 24%
▪ Check BLTN_CAM_DCM_Status signal</t>
  </si>
  <si>
    <t>↑
▪ Check if event storage is reset while driving</t>
  </si>
  <si>
    <t>▪ KEY Off
▪ Balarm_BglrAlrmCurrentSta = 0x9(Alarm) → Timeout
▪ Apply Shock</t>
  </si>
  <si>
    <t>06_CCS_016</t>
  </si>
  <si>
    <t>↑
▪ Check whether the permanent storage locker is reset while parked</t>
  </si>
  <si>
    <t>CCS_039</t>
  </si>
  <si>
    <t>[eAGM+P-LBM Specifications] SOC Comparison During P-LBM Recording (Voluntary Wake-up) - When Network Alive is Maintained</t>
  </si>
  <si>
    <t>0xF(Error Indicator)</t>
  </si>
  <si>
    <t>With P-LBM, Wake up (stop recording) 5 minutes before end is impossible
→ No backup and network remains active</t>
  </si>
  <si>
    <t>▪ KEY Off
▪ Balarm_BglrAlrmCurrentSta = 0xF(Error Indicator)
▪ Apply Shock</t>
  </si>
  <si>
    <t>▪ 120-hour recording setting OFF
▪ BLTN_CAM_Set_Prk_Time = 0x14(20Hr)
▪ [ICU_10_200ms] ICU_BS2SoC = 70% (1 hour)
▪ [BMS_DATA_INFO_02] BAT_SOC_for_BLTN_CAM = 5%(1 hour)
▪ KEY OFF
▪ Enter the following values ​​on the panel to prepare for network wake-up:
: eAGM = 69%(0 hours), P-LBM = 4%(0 hours)
▪ 55-minute standby
▪ Inject CGM_NM to maintain Alive when network becomes Alive:
: eAGM = 69%(0 hours), P-LBM = 4%(0 hours)</t>
  </si>
  <si>
    <t>↑
▪ Check if Event Storage is reset while parked</t>
  </si>
  <si>
    <t>06_CCS_017</t>
  </si>
  <si>
    <t>04_BAT_167</t>
  </si>
  <si>
    <t>CCS_040</t>
  </si>
  <si>
    <t>0xF(Error Indicator) → Timeout</t>
  </si>
  <si>
    <t>DCM_108</t>
  </si>
  <si>
    <t>↑
▪ Check manual recording reset status</t>
  </si>
  <si>
    <t>Output -4 when recording ends due to motion detection while parked</t>
  </si>
  <si>
    <t>When normal termination of 120H motion detection recording while parked</t>
  </si>
  <si>
    <t>06_CCS_018</t>
  </si>
  <si>
    <t>CCS_041</t>
  </si>
  <si>
    <t>↑
▪ Check if inventory has been reset</t>
  </si>
  <si>
    <t>▪ Turn off the key to initiate motion detection recording while parked
▪ Enter CAN and Ethernet Sleep
▪ Proceed with 120H motion detection recording while parked
▪ Check BLTN_CAM_DCM_Status signal</t>
  </si>
  <si>
    <t>▪ Normal termination of 120H motion detection recording while parked
▪ BLTN_CAM_DCM_Status = 0x5(no output) → 0x1 (normal)</t>
  </si>
  <si>
    <t>0x0(Off)
(Verified as output value after initialization)</t>
  </si>
  <si>
    <t>BAT_216</t>
  </si>
  <si>
    <t>▪ KEY Off
▪ Balarm_BglrAlrmCurrentSta = 0x0(Off)
▪ Apply Shock</t>
  </si>
  <si>
    <t>▪ BLTN_CAM_PEV_Recorded = 0x0(OFF)</t>
  </si>
  <si>
    <t>With P-LBM, Wake up (stop recording) 5 minutes before end is completely impossible
→ Backup power is restored and network stays active</t>
  </si>
  <si>
    <t>↑
▪ Check if Time-lapse Library has been reset</t>
  </si>
  <si>
    <t>11_DCM_●_034</t>
  </si>
  <si>
    <t>06_CCS_019</t>
  </si>
  <si>
    <t>▪ BLTN_CAM_Set_Prk_Time = 0x14(20Hr)
▪ [ICU_10_200ms] ICU_BS2SoC = 70% (1 hour)
▪ [BMS_DATA_INFO_02] BAT_SOC_for_BLTN_CAM = 5%(1 hour)
▪ KEY OFF
▪ Enter the following values ​​in the panel to prepare for network wake-up:
: eAGM = 69%(0 hours), P-LBM = 4%(0 hours)
▪ 55-minute standby
▪ Once network is alive, inject CGM_NM to maintain life
▪ eAGM = 70%(1 hour), P-LBM = 4%(0 hours)</t>
  </si>
  <si>
    <t>CCS_042</t>
  </si>
  <si>
    <t>0x0(Off) → Timeout</t>
  </si>
  <si>
    <t>▪ KEY Off
▪ Balarm_BglrAlrmCurrentSta = 0x0(Off) → Timeout
▪ Apply Shock</t>
  </si>
  <si>
    <t>04_BAT_168</t>
  </si>
  <si>
    <t>↑
▪ Check whether motion detection storage box is initialized while parked</t>
  </si>
  <si>
    <t>06_CCS_020</t>
  </si>
  <si>
    <t>▪ Stop CGM_NM infusion</t>
  </si>
  <si>
    <t>CCS_043</t>
  </si>
  <si>
    <t>↑
▪ Check if Performance Storage has been reset</t>
  </si>
  <si>
    <t>0x1(DisArm)
(Verified as output value after initialization)</t>
  </si>
  <si>
    <t>▪ KEY Off
▪ Balarm_BglrAlrmCurrentSta = 0x1(DisArm)
▪ Apply Shock</t>
  </si>
  <si>
    <t>BAT_217</t>
  </si>
  <si>
    <t>IND_015</t>
  </si>
  <si>
    <t>00_1CHK_254</t>
  </si>
  <si>
    <t>06_CCS_021</t>
  </si>
  <si>
    <t>Check operation when requesting built-in cam reset from DCM -1
DCM_Output_Reset_Req</t>
  </si>
  <si>
    <t>Wake up (stop recording) 5 minutes before end is impossible with P-LBM
→ When recharge occurs + P-LBM is also recharged and Network Alive is maintained</t>
  </si>
  <si>
    <t>[Initialization] : HU_MasterProfile_ResetIndex</t>
  </si>
  <si>
    <t>CCS_044</t>
  </si>
  <si>
    <t>Reset HU_MasterProfile_ResetIndex
Delete via Master Profile
※ Applicable only to CONNECT HU specifications: JG1 / GN7FL / MX5PE</t>
  </si>
  <si>
    <t>Request for Built-in Cam Rear Camera Reset
DCM_Output_Reset_Req = 0x01
※ Spec Change: Refer to BICIM2-4110 (Currently TC not reflected)</t>
  </si>
  <si>
    <t>▪ BLTN_CAM_Set_Prk_Time = 0x14(20Hr)
▪ [ICU_10_200ms] ICU_BS2SoC = 70% (1 hour)
▪ [BMS_DATA_INFO_02] BAT_SOC_for_BLTN_CAM = 5%(1 hour)
▪ KEY OFF
▪ Enter the following values ​​in the panel to prepare for network wake-up:
: eAGM = 69%(0 hours), P-LBM = 4%(0 hours)
▪ 55-minute standby
▪ Once network is alive, inject CGM_NM to maintain life
▪ eAGM = 70%(1 hour), P-LBM = 5%(1 hour)</t>
  </si>
  <si>
    <t>0x1(DisArm) → Timeout</t>
  </si>
  <si>
    <t>▪ Built-in Cam Boot Complete
▪ BLTN_CAM_State = 0x0 (BLTN_CAM Valid)
▪ BLTN_CAM_SD_Card_State = 0x0 (Good)
▪ Associated Controller CAN/Ethernet Communication Enabled
▪ Vehicle Power: KEY ON
▪ Vehicle Voltage: 12V</t>
  </si>
  <si>
    <t>▪ CF_AVN_ProfileIDRValue = 0x2(Profile1)
▪ HU_UI_Mode = 0x1(Built-In Cam Mode)
▪ Customize Built-In Cam Settings
- Driving Continuous Recording and Event Recording Settings
- Parking Continuous Recording and Event Recording Settings
- Driving Data (Impact Detection Level, Gear, Position, Speed, Time, Turn Signal)
- Voice Recording
- Recording Time (Parking Continuous, Time-lapse, Event Recording Bfr/Aft)
- Driving/Parking Event Detection Sensitivity
- Front/Rear Camera Angle
- Parking Impact Detection Notification Function
- WiFi Password Setting
▪ Reset Profile 1 from Profile 2 State
▪ HU_MasterProfile_ResetIndex = 0x2 (Profile1)
▪ Confirm Profile 1 Reset</t>
  </si>
  <si>
    <t>▪ KEY Off
▪ Balarm_BglrAlrmCurrentSta = 0x1(DisArm) → Timeout
▪ Apply Shock</t>
  </si>
  <si>
    <t>▪ BLTN_CAM_DCM_Status = 0x1 (Built-in Cam Display DCM normally) status
▪ DCM_Output_Reset_Req = 0x01 enabled
▪ Check DCM output</t>
  </si>
  <si>
    <t>▪ No impact on DCM output upon signal reception
※ BICIM2-2938</t>
  </si>
  <si>
    <t>04_BAT_169</t>
  </si>
  <si>
    <t>※ CONNECT HU 사양만 해당 : JG1 / GN7FL / MX5PE</t>
  </si>
  <si>
    <t>00_1CHK_255</t>
  </si>
  <si>
    <t>06_CCS_022</t>
  </si>
  <si>
    <t>05_IND_026</t>
  </si>
  <si>
    <t>CCS_045</t>
  </si>
  <si>
    <t>0x3(PreArm)
(Verified as output value after initialization)</t>
  </si>
  <si>
    <t>▪ CF_AVN_ProfileIDRValue = 0x3(Profile2)
▪ Arbitrarily set built-in cam settings
▪ Reset Profile 2 from Profile 3 state
▪ HU_MasterProfile_ResetIndex = 0x3 (Profile2)
▪ Verify Profile 2 reset</t>
  </si>
  <si>
    <t>▪ KEY Off
▪ Balarm_BglrAlrmCurrentSta = 0x3(PreArm)
▪ Apply Shock</t>
  </si>
  <si>
    <t>05_IND_027</t>
  </si>
  <si>
    <t>↑
▪ Check BLTN_CAM_DCM_Status signal</t>
  </si>
  <si>
    <t>BAT_218</t>
  </si>
  <si>
    <t>▪ BLTN_CAM_DCM_Status = 0x1 ( Built-in Cam Display DCM normally)
  ※ BICIM2-2938</t>
  </si>
  <si>
    <t>06_CCS_023</t>
  </si>
  <si>
    <t>▪ CF_AVN_ProfileIDRValue = 0x4(Profile3)
▪ Arbitrarily set built-in cam settings
▪ Reset Profile 3 from Profile 1 state
▪ HU_MasterProfile_ResetIndex = 0x4 (Profile3)
▪ Confirm Profile 3 reset</t>
  </si>
  <si>
    <t>CCS_046</t>
  </si>
  <si>
    <t>0x3(PreArm) → Timeout</t>
  </si>
  <si>
    <t>05_IND_028</t>
  </si>
  <si>
    <t>▪ BLTN_CAM_Set_Prk_Time = 0x14(20Hr)
▪ [ICU_10_200ms] ICU_BS2SoC = 70% (1 hour)
▪ [BMS_DATA_INFO_02] BAT_SOC_for_BLTN_CAM = 5%(1 hour)
▪ KEY OFF
▪ Enter the following values ​​in the panel to prepare for network wake-up:
: eAGM = 69%(0 hours), P-LBM = 10%(2 hours)
▪ 55-minute standby
▪ Once network is alive, inject CGM_NM to maintain life</t>
  </si>
  <si>
    <t>▪ KEY Off
▪ Balarm_BglrAlrmCurrentSta = 0x3(PreArm) → Timeout
▪ Apply Shock</t>
  </si>
  <si>
    <t>DCM_109</t>
  </si>
  <si>
    <t>[BLTN_CAM-기능-020] 버전 정보 신호</t>
  </si>
  <si>
    <t>04_BAT_170</t>
  </si>
  <si>
    <t>06_CCS_024</t>
  </si>
  <si>
    <t>Check operation when requesting built-in cam reset from DCM -2
DCM_Output_Reset_Req</t>
  </si>
  <si>
    <t>Request Camera SERDES Reset
DCM_Output_Reset_Req = 0x02
※ Spec change: Refer to BICIM2-4110 (Currently TC not reflected)</t>
  </si>
  <si>
    <t>CCS_047</t>
  </si>
  <si>
    <t>0x4(ArmWait)
(Verified as output value after initialization)</t>
  </si>
  <si>
    <t>▪ BLTN_CAM_DCM_Status = 0x1 (Built-in Cam Display DCM normally) status
▪ DCM_Output_Reset_Req = 0x02 enabled
▪ Check DCM output</t>
  </si>
  <si>
    <t>▪ No impact on DCM output upon signal reception</t>
  </si>
  <si>
    <t>▪ KEY Off
▪ Balarm_BglrAlrmCurrentSta = 0x4(ArmWait)
▪ Apply Shock</t>
  </si>
  <si>
    <t>[Version Info Signal] BLTN_CAM_SwVer</t>
  </si>
  <si>
    <t>▪ Check corresponding signal output
- Major : 0x41 (HEX) -&gt; ASCII CODE : ‘A’
- Separator : 0x2E (HEX) -&gt; ASCII CODE : ‘.’
- Minor1 : 0x30 (HEX) -&gt; ASCII CODE : ‘0’
- Minor2 : 0x33 (HEX) -&gt; ASCII CODE : ‘3</t>
  </si>
  <si>
    <t>▪ [BLTN_CAM_STAT_PE_01_200ms] BLTN_CAM_SWVerMajor = Output current version value</t>
  </si>
  <si>
    <t>06_CCS_025</t>
  </si>
  <si>
    <t>[eAGM+P-LBM Specifications] SOC Comparison During P-LBM Recording (Remote Wake Up)</t>
  </si>
  <si>
    <t>CCS_048</t>
  </si>
  <si>
    <t>05_IND_031</t>
  </si>
  <si>
    <t>0x4(ArmWait) → Timeout</t>
  </si>
  <si>
    <t>▪ KEY Off
▪ Balarm_BglrAlrmCurrentSta = 0x4(ArmWait) → Timeout
▪ Apply Shock</t>
  </si>
  <si>
    <t>▪ Check the corresponding signal output</t>
  </si>
  <si>
    <t>04_BAT_171</t>
  </si>
  <si>
    <t>▪ [BLTN_CAM_STAT_PE_01_200ms] BLTN_CAM_SWVerMinor3 = Output current version value</t>
  </si>
  <si>
    <t>06_CCS_026</t>
  </si>
  <si>
    <t>DCM_110</t>
  </si>
  <si>
    <t>CCS_008</t>
  </si>
  <si>
    <t>▪ CAN Network Wake Up
: eAGM = 70% (1 hour), P-LBM = 5% (1 hour)</t>
  </si>
  <si>
    <t>[Record Parking Events] : Parking Event Notification 3</t>
  </si>
  <si>
    <t>0x5(ArmHold(Trunk))
(Verify as output value after initialization)</t>
  </si>
  <si>
    <t>Check operation when requesting built-in cam reset from DCM -3
DCM_Output_Reset_Req</t>
  </si>
  <si>
    <t>▪ [BLTN_CAM_STAT_PE_01_200ms] BLTN_CAM_SWVerMinor2 = Output current version value
Check signal values ​​by region (Decimal)
Domestic 00 ~ 09
Japan 10 ~ 19
Middle East 30 ~ 39
Europe 40 ~ 49
Australia 50 ~ 59
North America 70 ~ 79
China 80 ~ 89
Russia 90 ~ 99</t>
  </si>
  <si>
    <t>Camera ISP Reset Request
DCM_Output_Reset_Req = 0x03
※ Spec Change: Refer to BICIM2-4110 (Currently TC not reflected)</t>
  </si>
  <si>
    <t>▪ KEY Off
▪ Balarm_BglrAlrmCurrentSta = 0x5(ArmHold(Trunk))
▪ Impact Approved</t>
  </si>
  <si>
    <t>▪ BLTN_CAM_DCM_Status = 0x1 (Built-in Cam Display DCM normally) status
▪ DCM_Output_Reset_Req = 0x03 enabled
▪ Check DCM output</t>
  </si>
  <si>
    <t>06_CCS_027</t>
  </si>
  <si>
    <t>▪ [BLTN_CAM_STAT_PE_01_200ms] BLTN_CAM_SWVerMinor1 = Output current version value</t>
  </si>
  <si>
    <t>CCS_049</t>
  </si>
  <si>
    <t>0x5(ArmHold(Trunk)) → Timeout</t>
  </si>
  <si>
    <t>▪ KEY Off
▪ Balarm_BglrAlrmCurrentSta = 0x5(ArmHold(Trunk)) → Timeout
▪ Apply Shock</t>
  </si>
  <si>
    <t>IND_045</t>
  </si>
  <si>
    <t>BAT_219</t>
  </si>
  <si>
    <t>06_CCS_028</t>
  </si>
  <si>
    <t>[SD Card Information Signal] BLTN_CAM_SwVer</t>
  </si>
  <si>
    <t>CCS_050</t>
  </si>
  <si>
    <t>Remote Wake up (Maintain P-LBM) while recording with P-LBM eAGM 0 hours</t>
  </si>
  <si>
    <t>▪ Output the value corresponding to the installed SD card</t>
  </si>
  <si>
    <t>0x7(AutoLockTimer1)
(Verify as output value after initialization)</t>
  </si>
  <si>
    <t>▪ KEY Off
▪ Balarm_BglrAlrmCurrentSta = 0x7(AutoLockTimer1)
▪ Apply Shock</t>
  </si>
  <si>
    <t>05_IND_032</t>
  </si>
  <si>
    <t>04_BAT_172</t>
  </si>
  <si>
    <t>DCM_111</t>
  </si>
  <si>
    <t>06_CCS_029</t>
  </si>
  <si>
    <t>Check operation when requesting built-in cam reset from DCM -4
DCM_Output_Reset_Req</t>
  </si>
  <si>
    <t>CCS_051</t>
  </si>
  <si>
    <t>Request for Built-in Cam Output SER Reset
DCM_Output_Reset_Req = 0x04
※ Spec Change: Refer to BICIM2-4110 (Currently TC not reflected)</t>
  </si>
  <si>
    <t>▪ CAN Network Wake Up
: eAGM = 69% (0 hours), P-LBM = 5% (1 hour)</t>
  </si>
  <si>
    <t>0x7(AutoLockTimer1) → Timeout</t>
  </si>
  <si>
    <t>05_IND_033</t>
  </si>
  <si>
    <t>▪ KEY Off
▪ Balarm_BglrAlrmCurrentSta = 0x7(AutoLockTimer1) → Timeout
▪ Apply Shock</t>
  </si>
  <si>
    <t>▪ BLTN_CAM_DCM_Status = 0x1 (Built-in Cam Display DCM normally) status
▪ DCM_Output_Reset_Req = 0x04 enabled
▪ Check DCM output</t>
  </si>
  <si>
    <t>▪ Output DCM video without distortion after reset</t>
  </si>
  <si>
    <t>06_CCS_030</t>
  </si>
  <si>
    <t>CCS_052</t>
  </si>
  <si>
    <t>0x8(AutoLockTimer2)
(Verify as output value after initialization)</t>
  </si>
  <si>
    <t>▪ KEY Off
▪ Balarm_BglrAlrmCurrentSta = 0x8(AutoLockTimer2)
▪ Apply Shock</t>
  </si>
  <si>
    <t>BAT_220</t>
  </si>
  <si>
    <t>↑
▪ Check BLTN_CAM_DCM_Status, BLTN_CAM_DCM_SER_I2C_Master, RearCamera_Input_Status signals</t>
  </si>
  <si>
    <t>▪ BLTN_CAM_DCM_Status = 0x2 (not ready booting, Under 400ms) → 0x1 (normal) ※ 0X5 can be transmitted by DCM (BICIM2-3287) 
▪ BLTN_CAM_DCM_SER_I2C_Master = 0x2(on, 360ms) → ox1(off)
▪ RearCamera_Input_Status = 0x0(normal) ※ don’t care</t>
  </si>
  <si>
    <t>06_CCS_031</t>
  </si>
  <si>
    <t>CCS_053</t>
  </si>
  <si>
    <t>0x8(AutoLockTimer2) → Timeout</t>
  </si>
  <si>
    <t>▪ KEY Off
▪ Balarm_BglrAlrmCurrentSta = 0x8(AutoLockTimer2) → Timeout
▪ Apply Shock</t>
  </si>
  <si>
    <t>DCM_112</t>
  </si>
  <si>
    <t>04_BAT_173</t>
  </si>
  <si>
    <t>06_CCS_032</t>
  </si>
  <si>
    <t>Check operation when requesting built-in cam reset from DCM -5
DCM_Output_Reset_Req</t>
  </si>
  <si>
    <t>CCS_054</t>
  </si>
  <si>
    <t>Request Built-in Cam Output SW Reset
DCM_Output_Reset_Req = 0x05
※ Spec Change: Refer to BICIM2-4110 (Currently TC not reflected)</t>
  </si>
  <si>
    <t>▪ CAN Network Wake Up
: eAGM = 65% (0 hours), P-LBM = 5% (1 hour)</t>
  </si>
  <si>
    <t>0xA(Default)
(Verified as output value after initialization)</t>
  </si>
  <si>
    <t>▪ KEY Off
▪ Balarm_BglrAlrmCurrentSta = 0xA(Default)
▪ Apply Shock</t>
  </si>
  <si>
    <t>▪ BLTN_CAM_DCM_Status = 0x1 (Built-in Cam Display DCM normally) status
▪ DCM_Output_Reset_Req = 0x05 enabled
▪ Check DCM output</t>
  </si>
  <si>
    <t>06_CCS_033</t>
  </si>
  <si>
    <t>CCS_055</t>
  </si>
  <si>
    <t>0xA(Default) → Timeout</t>
  </si>
  <si>
    <t>▪ KEY Off
▪ Balarm_BglrAlrmCurrentSta = 0xA(Default) → Timeout
▪ Apply Shock</t>
  </si>
  <si>
    <t>BAT_221</t>
  </si>
  <si>
    <t>▪ BLTN_CAM_DCM_Status = 0x2 (not ready booting, Under 3,000ms) → 0x1 (normal) ※ 0X5 can be transmitted by DCM (BICIM2-3263)
▪ BLTN_CAM_DCM_SER_I2C_Master = 0x1(off, 800ms) → 0x2(on, 1,800ms) → 0x1(off) 
▪ RearCamera_Input_Status = 0x4(Initializing by DCM req, 3,000ms) → 0x0(normal)</t>
  </si>
  <si>
    <t>06_CCS_034</t>
  </si>
  <si>
    <t>CCS_056</t>
  </si>
  <si>
    <t>0xB(AutoLockTimer3)
(Verify as output value after initialization)</t>
  </si>
  <si>
    <t>▪ KEY Off
▪ Balarm_BglrAlrmCurrentSta = 0xB(AutoLockTimer3)
▪ Apply Shock</t>
  </si>
  <si>
    <t>DCM_113</t>
  </si>
  <si>
    <t>04_BAT_174</t>
  </si>
  <si>
    <t>06_CCS_035</t>
  </si>
  <si>
    <t>Verify operation when requesting built-in cam reset from DCM -6 
DCM_Output_Reset_Req</t>
  </si>
  <si>
    <t>0x06~0xE:RESERVED</t>
  </si>
  <si>
    <t>CCS_057</t>
  </si>
  <si>
    <t>▪ Remote network wake up by authorizing CGM_NM
: eAGM = 70% (1 hour), P-LBM = 4% (0 hours)</t>
  </si>
  <si>
    <t>0xB(AutoLockTimer3) → Timeout</t>
  </si>
  <si>
    <t>▪ BLTN_CAM_DCM_Status = 0x1 (Built-in Cam Display DCM normally) status
▪ DCM_Output_Reset_Req = 0x06 enabled
▪ Check DCM output</t>
  </si>
  <si>
    <t>▪ No impact upon signal reception</t>
  </si>
  <si>
    <t>▪ KEY Off
▪ Balarm_BglrAlrmCurrentSta = 0xB(AutoLockTimer3) → Timeout
▪ Apply Shock</t>
  </si>
  <si>
    <t>06_CCS_036</t>
  </si>
  <si>
    <t>CCS_058</t>
  </si>
  <si>
    <t>0xC(Reserved)
(Verified as output value after initialization)</t>
  </si>
  <si>
    <t>▪ KEY Off
▪ Balarm_BglrAlrmCurrentSta = 0xC(Reserved)
▪ Apply Shock</t>
  </si>
  <si>
    <t>BAT_222</t>
  </si>
  <si>
    <t>06_CCS_037</t>
  </si>
  <si>
    <t>CCS_059</t>
  </si>
  <si>
    <t>▪ BLTN_CAM_Set_Prk_Time = 0x14(20Hr)
▪ [ICU_10_200ms] ICU_BS2SoC = 70% Enabled(1 Hr)
▪ [BMS_DATA_INFO_02] BAT_SOC_for_BLTN_CAM = 100%(20 Hr)
▪ KEY OFF</t>
  </si>
  <si>
    <t>0xC(Reserved) → Timeout</t>
  </si>
  <si>
    <t>DCM_114</t>
  </si>
  <si>
    <t>▪ KEY Off
▪ Balarm_BglrAlrmCurrentSta = 0xC(Reserved) → Timeout
▪ Apply Shock</t>
  </si>
  <si>
    <t>04_BAT_175</t>
  </si>
  <si>
    <t>Check operation when requesting built-in cam reset from DCM -7
DCM_Output_Reset_Req</t>
  </si>
  <si>
    <t>06_CCS_038</t>
  </si>
  <si>
    <t>0xF:Invalid</t>
  </si>
  <si>
    <t>CCS_060</t>
  </si>
  <si>
    <t>▪ Remote network wake up by authorizing CGM_NM
: eAGM = 70% (1 hour), P-LBM = 100% (20 hours)</t>
  </si>
  <si>
    <t>0xD(Reserved)
(Verified as output value after initialization)</t>
  </si>
  <si>
    <t>▪ BLTN_CAM_DCM_Status = 0x1 (Built-in Cam Display DCM normally) status
▪ DCM_Output_Reset_Req = 0x07 enabled
▪ Check DCM output</t>
  </si>
  <si>
    <t>▪ KEY Off
▪ Balarm_BglrAlrmCurrentSta = 0xD(Reserved)
▪ Apply Shock</t>
  </si>
  <si>
    <t>06_CCS_039</t>
  </si>
  <si>
    <t>▪ P-LBM removal ▪ CGM_NM suspension</t>
  </si>
  <si>
    <t>CCS_061</t>
  </si>
  <si>
    <t>0xD(Reserved) → Timeout</t>
  </si>
  <si>
    <t>▪ KEY Off
▪ Balarm_BglrAlrmCurrentSta = 0xD(Reserved) → Timeout
▪ Apply Shock</t>
  </si>
  <si>
    <t>BAT_223</t>
  </si>
  <si>
    <t>06_CCS_040</t>
  </si>
  <si>
    <t>CCS_062</t>
  </si>
  <si>
    <t>0xE(Not Used)
(Verified as output value after initialization)</t>
  </si>
  <si>
    <t>DCM_024</t>
  </si>
  <si>
    <t>▪ KEY Off
▪ Balarm_BglrAlrmCurrentSta = 0xE(Not Used)
▪ Apply Shock</t>
  </si>
  <si>
    <t>Output upon Door Open/Close (FL DOOR)
(Excluding vehicles equipped with SBCM)</t>
  </si>
  <si>
    <t>06_CCS_041</t>
  </si>
  <si>
    <t>Continuous recording while parked Check output upon receiving DOOR OPEN signal -1
(General conditions)</t>
  </si>
  <si>
    <t>▪ Built-in Cam Boot Complete
▪ BLTN_CAM_State = 0x0 (BLTN_CAM Valid)
▪ BLTN_CAM_SD_Card_State = 0x0 (Good)
▪ Associated Controller CAN/Ethernet Communication Enabled
▪ Power: KEY ON
▪ Voltage: 12V
▪ Setting: Continuous Recording ON While Driving/Parked</t>
  </si>
  <si>
    <t>CCS_063</t>
  </si>
  <si>
    <t>▪ Continuous recording begins while parked after Key Off
▪ Enters CAN and Ethernet Sleep
▪ Sends NM_CGW_CCU message to wake up the network
▪ Check DCM output</t>
  </si>
  <si>
    <t>0xE(Not Used) → Timeout</t>
  </si>
  <si>
    <t>▪ DCM not output (maintains 10FPS)</t>
  </si>
  <si>
    <t>▪ KEY Off
▪ Balarm_BglrAlrmCurrentSta = 0xE(Not Used) → Timeout
▪ Apply Shock</t>
  </si>
  <si>
    <t>▪ Remove eAGM battery
▪ Authorize CGM_NM to remotely wake up network</t>
  </si>
  <si>
    <t>06_CCS_042</t>
  </si>
  <si>
    <t>DCM_연동_SBCM X</t>
  </si>
  <si>
    <t>CCS_009</t>
  </si>
  <si>
    <t>[Record Parking Events] : Parking Event Notification 4</t>
  </si>
  <si>
    <t>Event Notification Signal Transmission: Check Don't Care Condition
Verify operation after inputting 0x0 (Off) → 0x2 (Arm) → 0x0 (Off)
(Verify with transmitted value after initialization)</t>
  </si>
  <si>
    <t>▪ CGM_NM discontinued</t>
  </si>
  <si>
    <t>▪ KEY Off
▪ Balarm_BglrAlrmCurrentSta = 0x0(Off) → 0x2(Arm) → 0x0(Off)
▪ Apply Shock</t>
  </si>
  <si>
    <t>▪ BLTN_CAM_DCM_Status = 0x5(No Output) 
 ▪ BLTN_CAM_DCM_SER_I2C_Master = 0x2(on, 1.8s) → 0x0(off)
 ▪ RearCamera_Input_Status = 0x0 (Normal)
     (※ DCM don’t care)</t>
  </si>
  <si>
    <t>06_CCS_043</t>
  </si>
  <si>
    <t>BAT_224</t>
  </si>
  <si>
    <t>CCS_064</t>
  </si>
  <si>
    <t>Verify Don't Care condition for sending event notification signal
Verify operation after entering '0xA(Default) → 0x2(Arm) → 0xA(Default)'
(Verify with the sent value after initialization)</t>
  </si>
  <si>
    <t>Remote Wake Up (Stop) is not possible while recording with P-LBM</t>
  </si>
  <si>
    <t>▪ KEY Off
▪ Balarm_BglrAlrmCurrentSta = 0xA(Default) → 0x2(Arm) → 0xA(Default)
▪ Apply Impact</t>
  </si>
  <si>
    <t>11_DCM_042</t>
  </si>
  <si>
    <t>06_CCS_044</t>
  </si>
  <si>
    <t>04_BAT_176</t>
  </si>
  <si>
    <t>CCS_065</t>
  </si>
  <si>
    <t>Send Event Notification Signal Check Don't Care Condition
Verify operation after entering '0xC(Reserved) → 0x2(Arm) → 0xC(Reserved)'
(Verify with the sent value after initialization)</t>
  </si>
  <si>
    <t>↑
▪ Apply Door Open signal after Wake Up 3 seconds
▪ Warn_DrvDrSwSta = 0x0 (close) → 0x1 (open)
※ Previous door state: close
▪ Check DCM output</t>
  </si>
  <si>
    <t>▪ KEY Off
▪ Balarm_BglrAlrmCurrentSta = 0xC(Reserved) → 0x2(Arm) → 0xC(Reserved)
▪ Apply Shock</t>
  </si>
  <si>
    <t>▪ DCM Output (10FPS → 60FPS)
▪ Recording pauses at Open point and resumes (3s pause)</t>
  </si>
  <si>
    <t>▪ CAN Network Wake Up
: eAGM = 69%(0 hours), P-LBM = 4%(0 hours)</t>
  </si>
  <si>
    <t>06_CCS_045</t>
  </si>
  <si>
    <t>CCS_066</t>
  </si>
  <si>
    <t>Send Event Notification Signal Check Don't Care Condition
Verify operation after entering '0xD(Reserved) → 0x2(Arm) → 0xD(Reserved)'
(Verify with the sent value after initialization)</t>
  </si>
  <si>
    <t>▪ BLTN_CAM_DCM_Status = 0x5(No Output, Under 2s) → 0X1 (Built-in Cam Display DCM normally)
 ▪ RearCamera_Input_Status = 0x0 (Normal)
     (※ DCM don’t care)</t>
  </si>
  <si>
    <t>▪ KEY Off
▪ Balarm_BglrAlrmCurrentSta = 0xD(Reserved) → 0x2(Arm) → 0xD(Reserved)
▪ Apply Shock</t>
  </si>
  <si>
    <t>06_CCS_046</t>
  </si>
  <si>
    <t>BAT_225</t>
  </si>
  <si>
    <t>CCS_067</t>
  </si>
  <si>
    <t>[eAGM+P-LBM Specifications] SOC Comparison During P-LBM Recording (Remote Wake-up)
(Motion Detection Recording While Parked)</t>
  </si>
  <si>
    <t>Send Event Notification Signal Check Don't Care Condition
Verify operation after entering '0xE(Not Used) → 0x2(Arm) → 0xE(Not Used)'
(Verify with the sent value after initialization)</t>
  </si>
  <si>
    <t>↑
▪ Apply Door Close signal while Door Open
▪ Warn_DrvDrSwSta = 0x1 → 0x0(close)
▪ CAN and Ethernet Sleep</t>
  </si>
  <si>
    <t>▪ Continuously output DCM at 60FPS after receiving Door close
▪ Do not output DCM after entering CAN and Ethernet Sleep
▪ Stop recording when entering CAN and Ethernet Sleep, then resume (3s pause)</t>
  </si>
  <si>
    <t>▪ KEY Off  
 ▪ Balarm_BglrAlrmCurrentSta = 0xE(Not Used) → 0x2(Arm) → 0xE(Not Used)
 ▪ Shock application</t>
  </si>
  <si>
    <t>06_CCS_047</t>
  </si>
  <si>
    <t>04_BAT_177</t>
  </si>
  <si>
    <t>CCS_068</t>
  </si>
  <si>
    <t>DCM_115</t>
  </si>
  <si>
    <t>Send Event Notification Signal Check Don't Care Condition
Verify operation after entering '0x0(Not Used) → 0x1(DisArm) → 0xA'
(Verify with the sent value after initialization)</t>
  </si>
  <si>
    <t>▪ KEY Off  
 ▪ Balarm_BglrAlrmCurrentSta = 0x0(Not Used) → 0x1(DisArm) → 0xE(Not Used)
 ▪ Shock application</t>
  </si>
  <si>
    <t>Output upon Door Open/Close (FR Door)
(Vehicles other than those equipped with SBCM)</t>
  </si>
  <si>
    <t>Continuous recording while parked Check output upon receiving DOOR OPEN signal -2
(General conditions)</t>
  </si>
  <si>
    <t>06_CCS_048</t>
  </si>
  <si>
    <t>CCS_010</t>
  </si>
  <si>
    <t>[Record Events While Parked] : Parking Event Notification 5</t>
  </si>
  <si>
    <t>Perform event recording while parked upon receiving a Burgler alarm
- Upon receiving a signal</t>
  </si>
  <si>
    <t>▪ KEY OFF
▪ Send Balarm_BglrAlrmCurrentSta = 0x09</t>
  </si>
  <si>
    <t>▪ BLTN_CAM_RecSta_PEV = 0x1(ON)
Time measurement: 10 seconds</t>
  </si>
  <si>
    <t>▪ BLTN_CAM_DCM_Status = 0x5
 ▪ BLTN_CAM_DCM_SER_I2C_Master = 0x2(on, 1.8s) → 0x1(off) 
 ▪ RearCamera_Input_Status = 0x0 (Normal)
     (※ DCM don’t care)</t>
  </si>
  <si>
    <t>06_CCS_049</t>
  </si>
  <si>
    <t>11_DCM_043</t>
  </si>
  <si>
    <t>▪ Check BLTN_CAM_PEV_Count signal
▪ Check BLTN_CAM_PEV_Recorded signal</t>
  </si>
  <si>
    <t>▪ BLTN_CAM_PEV_Count = value updated
▪ From the end of event recording during parking until completion of video information transmission (max. 5 minutes)
: BLTN_CAM_PEV_Recorded = 0x02 (Park Event Recorded)</t>
  </si>
  <si>
    <t>BAT_226</t>
  </si>
  <si>
    <t>↑
▪ Apply Door Open signal after Wake Up 3s
▪ Warn_AsstDrSwSta= 0x0(close) → 0x1(open)
▪ Check DCM output</t>
  </si>
  <si>
    <t>CCS_069</t>
  </si>
  <si>
    <t>Remote Wake up (Maintain P-LBM) eAGM 0 hours while recording with P-LBM
( eAGM = 66%~69% )</t>
  </si>
  <si>
    <t>Perform event recording while parked upon receiving a Burgler alarm
- Upon receiving a signal after 5 impact recordings</t>
  </si>
  <si>
    <t>▪ KEY OFF
▪ Apply shock 5 times at 11-second intervals</t>
  </si>
  <si>
    <t>04_BAT_178</t>
  </si>
  <si>
    <t>06_CCS_050</t>
  </si>
  <si>
    <t>▪Balarm_BglrAlrmCurrentSta = 0x09 Transmit</t>
  </si>
  <si>
    <t>▪ Keep BLTN_CAM_PEV_Recorded = 0x1 (Off)</t>
  </si>
  <si>
    <t>↑
▪ Apply Door Close signal while Door Open
▪ Warn_AsstDrSwSta = 0x1(open) → 0x0(close)
▪ CAN and Ethernet Sleep</t>
  </si>
  <si>
    <t>▪KEY ON</t>
  </si>
  <si>
    <t>▪ BLTN_CAM_PEV_Count = value updated</t>
  </si>
  <si>
    <t>DCM_116</t>
  </si>
  <si>
    <t>Output upon Door Open/Close (RR Door)
(Vehicles other than those equipped with SBCM)</t>
  </si>
  <si>
    <t>Continuous recording while parked Check output upon receiving DOOR OPEN signal -3
(General conditions)</t>
  </si>
  <si>
    <t>CCS_070</t>
  </si>
  <si>
    <t>Perform event recording while parked upon receiving a Burglar alarm
- Apply impact after receiving signal</t>
  </si>
  <si>
    <t>▪ KEY OFF
▪ Wait 10 seconds after transmitting Balarm_BglrAlrmCurrentSta = 0x09
▪ Apply shock 5 times at 11-second intervals</t>
  </si>
  <si>
    <t>▪ From the end of event recording during parking until the completion of video information transmission (max. 5 minutes)
: BLTN_CAM_PEV_Recorded = 0x02 (Park Event Recorded)
▪ Upon the last impact input
▪ BLTN_CAM_PEV_Recorded = 0x1 (Off) remains
▪ BLTN_CAM_PEV_Count = value is updated</t>
  </si>
  <si>
    <t>BAT_227</t>
  </si>
  <si>
    <t>06_CCS_051</t>
  </si>
  <si>
    <t>Remote Wake up (Maintain P-LBM) eAGM 0 hours while recording with P-LBM
( eAGM = 65% or less )</t>
  </si>
  <si>
    <t>CCS_071</t>
  </si>
  <si>
    <t>Turn the key immediately after the parking event notification function starts.</t>
  </si>
  <si>
    <t>▪ KEY OFF
▪ KEY ON immediately after impact (immediately after Event LED starts blinking)</t>
  </si>
  <si>
    <t>▪ BLTN_CAM_PEV_Count = 0x1</t>
  </si>
  <si>
    <t>04_BAT_179</t>
  </si>
  <si>
    <t>06_CCS_052</t>
  </si>
  <si>
    <t>CCS_072</t>
  </si>
  <si>
    <t>Turn KEY ON at the 1-second mark after the parking event notification function starts.</t>
  </si>
  <si>
    <t>▪ Balarm_BglrAlrmCurrentSta = 0x2(Arm)
▪ KEY OFF
▪ KEY ON at 1 second after impact is applied</t>
  </si>
  <si>
    <t>06_CCS_053</t>
  </si>
  <si>
    <t>11_DCM_044</t>
  </si>
  <si>
    <t>CCS_073</t>
  </si>
  <si>
    <t>Turn KEY ON at the 9-second mark after the parking event notification function starts.</t>
  </si>
  <si>
    <t>▪ Balarm_BglrAlrmCurrentSta = 0x2(Arm)
▪ KEY OFF
▪ KEY ON at 9 seconds after impact is applied</t>
  </si>
  <si>
    <t>↑
▪ Apply Door Open signal after Wake Up 3s
▪ Warn_RrRtDrSwSta = 0x0(close) → 0x1(open)
▪ Check DCM output</t>
  </si>
  <si>
    <t>▪ No DCM output (※ BICIM2-3252, Zentex specification)
▪ Recording stops at the time of opening and resumes (3s pause)</t>
  </si>
  <si>
    <t>06_CCS_054</t>
  </si>
  <si>
    <t>CCS_074</t>
  </si>
  <si>
    <t>Turn KEY ON at the 10-second mark after the parking event notification function starts.</t>
  </si>
  <si>
    <t>BAT_228</t>
  </si>
  <si>
    <t>▪ Balarm_BglrAlrmCurrentSta = 0x2(Arm)
▪ KEY OFF
▪ KEY ON at 10 seconds after impact is applied</t>
  </si>
  <si>
    <t>Remote Wake-up P-LBM, eAGM less than 1 hour after stopping continuous recording while parked due to low battery</t>
  </si>
  <si>
    <t>06_CCS_055</t>
  </si>
  <si>
    <t>CCS_075</t>
  </si>
  <si>
    <t>Turn KEY ON at the 11-second mark after the parking event notification function starts.</t>
  </si>
  <si>
    <t>▪ Balarm_BglrAlrmCurrentSta = 0x2(Arm)
▪ KEY OFF
▪ KEY ON at 11 seconds after impact is applied</t>
  </si>
  <si>
    <t>↑
▪ Apply Door Close signal while Door Open
▪ Warn_RrRtDrSwSta = 0x1(open) → 0x0(close)
▪ CAN and Ethernet Sleep</t>
  </si>
  <si>
    <t>04_BAT_180</t>
  </si>
  <si>
    <t>06_CCS_056</t>
  </si>
  <si>
    <t>▪ CAN Network Wake Up
: eAGM = 69% (0 hours), P-LBM = 4% (1 hour)</t>
  </si>
  <si>
    <t>DCM_117</t>
  </si>
  <si>
    <t>[Check Video Storage Specifications] : CCS File Specifications</t>
  </si>
  <si>
    <t>Check event video thumbnail for CCS while parked</t>
  </si>
  <si>
    <t>Output upon Door Open/Close (RL DOOR)
(Vehicles other than those equipped with SBCM)</t>
  </si>
  <si>
    <t>▪ Key Off
▪ Continuous recording while parked (1 minute)
▪ Parking impact triggered
▪ With BLTN_CAM_PEV_Recorded = 0x2
Connect via ADB and extract the mp4 file from the /mnt/data/video folder
▪ Check the corresponding video</t>
  </si>
  <si>
    <t>Continuous recording while parked Check output upon receiving DOOR OPEN signal -4
(General conditions)</t>
  </si>
  <si>
    <t>▪ Front/Rear Resolution: 1280 * 720
※ 2.5 Gen: 1490 * 720
▪ Save/Playback Frame Rate: 10 FPS
▪ 1.5 Mbytes or less per file (based on 20 seconds)
▪ 10 seconds before the event ~ 10 seconds after, total 20 seconds
▪ Confirm saving of OSD area within event video for CCS
- Date / Impact Intensity / GPS</t>
  </si>
  <si>
    <t>JG1 P2 단계 이후 차종
현재 적용 차종
- GN7 FL
- US4 KV(JAP) 
- DL3 PE2</t>
  </si>
  <si>
    <t>▪ CAN Network Wake Up
: eAGM = 70% (0 hours), P-LBM = 5% (1 hour)
▪ Enter CAN and Ethernet Sleep</t>
  </si>
  <si>
    <t>▪ With BLTN_CAM_PEV_Recorded = 0x2
Connect via ADB and extract the jpg file from the /mnt/data/video folder
▪ Check the corresponding thumbnail</t>
  </si>
  <si>
    <t>▪ Front/Rear Resolution: 640 * 480 (Updated January 24)
※ 2.5 Gen: 640 * 480
▪ Save/Playback Frame Rate: 10 FPS
▪ 90 Kbytes or less per file (based on 20 seconds)
▪ Confirmed saving of OSD area within event video for CCS
- Date / Impact Intensity / GPS</t>
  </si>
  <si>
    <t>BAT_229</t>
  </si>
  <si>
    <t>[Record Parking Events] : Parking Event Notification 6</t>
  </si>
  <si>
    <t>Before Park (Always Parked)
Check BLTN_CAM_PEV_Recorded signal</t>
  </si>
  <si>
    <t>▪ Turn on continuous recording while parked
▪ Set the corresponding event recording time (Bfr, Aft) in the built-in cam settings screen
BLTN_CAM_EV_BfrTime_NvalueSet = 0x0 (-10s)
BLTN_CAM_EV_AftTime_NvalueSet = 0x0 (+10s)
▪ KEY OFF
▪ Keep Network alive
▪ Apply impact</t>
  </si>
  <si>
    <t>▪BLTN_CAM_RecSta_PEV = 0x1
▪ From the end of event recording during parking until the completion of video information transmission (max. 5 minutes)
: BLTN_CAM_PEV_Recorded = 0x02 (Park Event Recorded)
▪BLTN_CAM_PEV_Count = 0x1 increment</t>
  </si>
  <si>
    <t>11_DCM_045</t>
  </si>
  <si>
    <t>↑
▪ Apply Door Open signal after Wake Up 3s
▪ Warn_RrLftDrSwSta = 0x0(close) → 0x1(open)
▪ Check DCM output</t>
  </si>
  <si>
    <t>06_CCS_064</t>
  </si>
  <si>
    <t>04_BAT_181</t>
  </si>
  <si>
    <t>CCS_083</t>
  </si>
  <si>
    <t>Next Park (Always Parked)
Check BLTN_CAM_PEV_Recorded signal</t>
  </si>
  <si>
    <t>▪ Continuous recording ON while parked
▪ Set event recording time (Bfr, Aft)
BLTN_CAM_EV_BfrTime_NvalueSet = 0x0 (-10s)
BLTN_CAM_EV_AftTime_NvalueSet = 0x0 (+10s)
▪ KEY OFF
▪ Confirm entry into network sleep
▪ Apply impact</t>
  </si>
  <si>
    <t>06_CCS_065</t>
  </si>
  <si>
    <t>CCS_084</t>
  </si>
  <si>
    <t>Before Park (Parking Motion)
Check BLTN_CAM_PEV_Recorded signal</t>
  </si>
  <si>
    <t>▪ Turn on Motion Detection Recording while Parked
▪ Set Event Recording Time (Bfr, Aft)
BLTN_CAM_EV_BfrTime_NvalueSet = 0x0 (-10s)
BLTN_CAM_EV_AftTime_NvalueSet = 0x0 (+10s)
▪ KEY OFF
▪ Keep Network alive
▪ Apply shock</t>
  </si>
  <si>
    <t>BAT_230</t>
  </si>
  <si>
    <t>↑
▪ Apply Door Close signal while Door Open
▪ Warn_RrLftDrSwSta = 0x1(open) → 0x0(close)
▪ CAN and Ethernet Sleep</t>
  </si>
  <si>
    <t>Remote Wake up (Maintain P-LBM) while recording with P-LBM
Receive P-LBM SOC undefined value (0x00, 0xFF) condition</t>
  </si>
  <si>
    <t>06_CCS_066</t>
  </si>
  <si>
    <t>CCS_085</t>
  </si>
  <si>
    <t>Next Park (Parking Motion)
Check BLTN_CAM_PEV_Recorded signal</t>
  </si>
  <si>
    <t>DCM_025</t>
  </si>
  <si>
    <t>▪ Turn on Motion Detection Recording while Parked
▪ Set Event Recording Time (Bfr, Aft)
BLTN_CAM_EV_BfrTime_NvalueSet = 0x0 (-10s)
BLTN_CAM_EV_AftTime_NvalueSet = 0x0 (+10s)
▪ Turn off KEY
▪ Confirm Network sleep
▪ Apply impact</t>
  </si>
  <si>
    <t>04_BAT_194</t>
  </si>
  <si>
    <t>Output upon Door Open/Close (FL DOOR)
(Vehicles with SBCM)</t>
  </si>
  <si>
    <t>06_CCS_067</t>
  </si>
  <si>
    <t>▪ Remote network wake up by authorizing CGM_NM
: eAGM = 70% (1 hour), P-LBM = 255% (ERROR)</t>
  </si>
  <si>
    <t>[Recording Events While Parked] : Parking Event Notification 7</t>
  </si>
  <si>
    <t>▪ Turn on continuous recording while parked
▪ Set the corresponding event recording time (Bfr, Aft) in the built-in cam settings screen
BLTN_CAM_EV_BfrTime_NvalueSet = 0xA (-20s)
BLTN_CAM_EV_AftTime_NvalueSet = 0aA (+20s)
▪ KEY OFF
▪ Impact applied</t>
  </si>
  <si>
    <t>06_CCS_068</t>
  </si>
  <si>
    <t>CCS_086</t>
  </si>
  <si>
    <t>▪ Continuous recording ON while parked
▪ Set event recording time (Bfr, Aft)
BLTN_CAM_EV_BfrTime_NvalueSet = 0xA (-20s)
BLTN_CAM_EV_AftTime_NvalueSet = 0aA (+20s)
▪ KEY OFF
▪ Confirm network sleep entry
▪ Apply shock</t>
  </si>
  <si>
    <t>BAT_231</t>
  </si>
  <si>
    <t>06_CCS_069</t>
  </si>
  <si>
    <t>CCS_087</t>
  </si>
  <si>
    <t>Remote Wake up (Maintain P-LBM) while recording with P-LBM e-AGM SOC Undefined value (0xFF) reception condition</t>
  </si>
  <si>
    <t>▪ Turn on Motion Detection Recording while Parked
▪ Set Event Recording Time (Bfr, Aft)
BLTN_CAM_EV_BfrTime_NvalueSet = 0xA (-20s)
BLTN_CAM_EV_AftTime_NvalueSet = 0aA (+20s)
▪ KEY OFF
▪ Keep Network alive
▪ Apply shock</t>
  </si>
  <si>
    <t>04_BAT_195</t>
  </si>
  <si>
    <t>06_CCS_070</t>
  </si>
  <si>
    <t>CCS_088</t>
  </si>
  <si>
    <t>11_DCM_048</t>
  </si>
  <si>
    <t>▪ CAN Network Wake Up
: eAGM = %(0 hours), P-LBM = 5%(1 hour)</t>
  </si>
  <si>
    <t>▪ Turn on Motion Detection Recording while Parked
▪ Set Event Recording Time (Bfr, Aft)
BLTN_CAM_EV_BfrTime_NvalueSet = 0xA (-20s)
BLTN_CAM_EV_AftTime_NvalueSet = 0aA (+20s)
▪ Turn off KEY
▪ Confirm Network sleep
▪ Apply impact</t>
  </si>
  <si>
    <t>06_CCS_071</t>
  </si>
  <si>
    <t>CCS_020</t>
  </si>
  <si>
    <t>[Recording Events While Parked] : Parking Event Notification 8</t>
  </si>
  <si>
    <t>↑
▪ Apply Door Open signal after Wake Up 3 seconds
▪ Warn_DrvDrSwSta_SBCM = 0x0 (close) → 0x1 (open)
※ Previous door state: close
▪ Check DCM output</t>
  </si>
  <si>
    <t>Turn off after repeating KEY ON/OFF 20 times</t>
  </si>
  <si>
    <t>▪ Built-in Cam Boot Complete
▪ BLTN_CAM_State = 0x0 (BLTN_CAM Valid)
▪ BLTN_CAM_SD_Card_State = 0x0 (Good)
▪ Associated Controller CAN/Ethernet Communication Enabled
▪ Power: KEY ON
▪ Voltage: 12V
▪ Settings: Continuous Recording While Parked, Event Recording While Parked ON</t>
  </si>
  <si>
    <t>▪ KEY RESET Repeats quickly 20 times (1 second interval) then OFF
▪ Apply shock</t>
  </si>
  <si>
    <t>▪BLTN_CAM_Recsta_PEV = 0x1
▪ From before the end of event recording during parking until the completion of video information transmission (max. 5 minutes)
: BLTN_CAM_PEV_Recorded = 0x02 (Park Event Recorded)</t>
  </si>
  <si>
    <t>06_CCS_090</t>
  </si>
  <si>
    <t>BAT_232</t>
  </si>
  <si>
    <t>▪ KEY ON
▪ Enter Built-in Cam Mode
▪ Confirm creation of continuous recording while parked and event video files while parked</t>
  </si>
  <si>
    <t>▪ Confirmed that only 1 continuous parking recording file and 1 parking impact event were generated.</t>
  </si>
  <si>
    <t>CCS_089</t>
  </si>
  <si>
    <t>Insert non-genuine SD card</t>
  </si>
  <si>
    <t>04_BAT_182</t>
  </si>
  <si>
    <t>▪Replace with non-genuine SD card
: BLTN_CAM_SD_Card_State = 0X7
▪KEY OFF
▪Impact applied</t>
  </si>
  <si>
    <t>↑
▪ Apply Door Close signal while Door Open
▪ Warn_DrvDrSwSta_SBCM = 0x1 → 0x0(close)
▪ CAN and Ethernet Sleep</t>
  </si>
  <si>
    <t>CCS_090</t>
  </si>
  <si>
    <t>Shock after low voltage application</t>
  </si>
  <si>
    <t>▪KEY OFF
▪Voltage 12V → 6V
▪Shock applied</t>
  </si>
  <si>
    <t>▪ Stop continuous recording while parked (6.5V or lower)
: BLTN_CAM_RecSta_OWP = 0x0
▪ Do not perform event recording while parked
: BLTN_CAM_RecSta_PEV = 0x0</t>
  </si>
  <si>
    <t>DCM_118</t>
  </si>
  <si>
    <t>06_CCS_091</t>
  </si>
  <si>
    <t>CCS_091</t>
  </si>
  <si>
    <t>Output upon Door Open/Close (FR Door)
(Vehicles with SBCM)</t>
  </si>
  <si>
    <t>Low voltage after shock application</t>
  </si>
  <si>
    <t>▪KEY OFF
▪Shove applied
▪BLTN_CAM_PEV_Recorded = 0x2 confirmed
▪Voltage 12V → 6V</t>
  </si>
  <si>
    <t>▪ Stop continuous recording while parked (6.5V or lower)
: BLTN_CAM_RecSta_OWP = 0x0</t>
  </si>
  <si>
    <t>BAT_233</t>
  </si>
  <si>
    <t>06_CCS_092</t>
  </si>
  <si>
    <t>CCS_092</t>
  </si>
  <si>
    <t>When a shock is detected while entering Sleep</t>
  </si>
  <si>
    <t>▪KEY OFF
▪Timing to enter Sleep (The point at which Event Ind is briefly OFF)
▪Impact</t>
  </si>
  <si>
    <t>▪Do not perform impact recording
▪BLTN_CAM_Recsta_PEV = 0x0
▪BLTN_CAM_PEV_Recorded = 0x0</t>
  </si>
  <si>
    <t>06_CCS_093</t>
  </si>
  <si>
    <t>[Update] : When shock recording occurs during the update</t>
  </si>
  <si>
    <t>Burgler notification behavior during USB update</t>
  </si>
  <si>
    <t>11_DCM_049</t>
  </si>
  <si>
    <t>▪USB update in progress (immediately after BG update starts)
▪KEY OFF 
▪Balarm_BglrAlrmCurrentSta = 0x2(Arm) 
▪Impact applied</t>
  </si>
  <si>
    <t>▪BLTN_CAM_RecSta_PEV = 0x1
▪BLTN_CAM_PEV_Recorded = 0x2
▪USB update will not be interrupted</t>
  </si>
  <si>
    <t>HU_OTA 차종</t>
  </si>
  <si>
    <t>↑
▪ Apply Door Open signal after Wake Up 3s
▪ Warn_AsstDrSwSta_SBCM = 0x0 (close) → 0x1 (open)
▪ Check DCM output</t>
  </si>
  <si>
    <t>▪ USB Update in Progress (Later part of BG Update)
- Verified via Real-time Log (Before Boot Sector Swap)
▪ Impact Applied</t>
  </si>
  <si>
    <t>▪ Verify that the "Update in progress" message is displayed when KEY OFF after BG is complete
▪ KEY OFF
▪ Balarm_BglrAlrmCurrentSta = 0x2(Arm) 
▪ Impact enabled
▪ Touch "Install Now" popup</t>
  </si>
  <si>
    <t>[eAGM+P-LBM Specifications] SOC Comparison During eAGM Recording (Remote Wake Up)</t>
  </si>
  <si>
    <t>eAGM remote wake-up (P-LBM switch) while power is on</t>
  </si>
  <si>
    <t>▪ BLTN_CAM_Set_Prk_Time = 0x14(20Hr)
▪ [ICU_10_200ms] ICU_BS2SoC = 70%(1 hour) enabled
▪ [BMS_DATA_INFO_02] BAT_SOC_for_BLTN_CAM = 4%(0 hours) enabled
▪ KEY OFF</t>
  </si>
  <si>
    <t>▪Check CAN Wake Up during the latter part of FG
▪Apply ICU_BS2SoC = 70% or higher
▪Balarm_BglrAlrmCurrentSta = 0x2(Arm)
▪Apply shock</t>
  </si>
  <si>
    <t>04_BAT_183</t>
  </si>
  <si>
    <t>[BLTN_CAM-기능-023] 주차 중 상시 녹화 종료 알림</t>
  </si>
  <si>
    <t>↑
▪ Apply Door Close signal while Door is Open
▪ Warn_AsstDrSwSta_SBCM = 0x1(open) → 0x0(close)
▪ CAN and Ethernet Sleep</t>
  </si>
  <si>
    <t>▪ Remote network wake up by authorizing CGM_NM
: eAGM = 70% (1 hour), P-LBM = 5% (1 hour)</t>
  </si>
  <si>
    <t>[SD Card Impact Check] BLTN_CAM_PrkOp_Termiate_Info</t>
  </si>
  <si>
    <t>SD card notification operation during continuous recording while parked</t>
  </si>
  <si>
    <t>DCM_119</t>
  </si>
  <si>
    <t>▪ Remove SD card
  : BLTN_CAM_SD_Card_State = 0x3 (SD card unrecognizable or No SD card found)
 ▪ KEY OFF</t>
  </si>
  <si>
    <t>▪ Enter Sleep (Satisfies the quiescent current condition of 2mA or less during continuous recording while parked)
: Consumes current in accordance with the continuous recording specifications while parked to enable continuous recording while parked when an SD card is inserted.</t>
  </si>
  <si>
    <t>Output upon Door Open/Close (RR Door)
(Vehicles with SBCM)</t>
  </si>
  <si>
    <t>▪ Insert SD card</t>
  </si>
  <si>
    <t>BAT_234</t>
  </si>
  <si>
    <t>▪ Start continuous parking recording
▪ BLTN_CAM_PrkOp_Termiate_Info = 0x5 (Park operation started) - for 30 seconds
▪ Enter Sleep (Satisfies the dark current condition of 2mA or less during continuous parking recording)</t>
  </si>
  <si>
    <t>remote Wake up (keep eAGM) while eAGM is powered on</t>
  </si>
  <si>
    <t>▪ BLTN_CAM_Set_Prk_Time = 0x14(20Hr)
▪ [ICU_10_200ms] ICU_BS2SoC = 70%(1 hour) enabled
▪ [BMS_DATA_INFO_02] BAT_SOC_for_BLTN_CAM = 5%(1 hour) enabled
▪ KEY OFF</t>
  </si>
  <si>
    <t>▪ BLTN_CAM_PrkOp_Termiate_Info = 0x4 (Park operation terminated earlier) - for 30 seconds
▪ Enter Sleep (Satisfies the dark current condition of 2mA or less during continuous recording while parked)</t>
  </si>
  <si>
    <t>04_BAT_184</t>
  </si>
  <si>
    <t>▪ Insert SD card (repeat insertion and removal 5 times to confirm)
▪ Wait until Network Sleep is reached with the card inserted</t>
  </si>
  <si>
    <t>11_DCM_050</t>
  </si>
  <si>
    <t>▪ Parking continuous recording starts upon insertion / Ends upon removal
▪ BLTN_CAM_PrkOp_Termiate_Info = 0x5 (Park operation started) - for 30 seconds
= 0x4 (Park operation terminated earlier) - for 30 seconds
▪ Enters Sleep (Satisfies the dark current condition of 2mA or less during continuous recording while parked)</t>
  </si>
  <si>
    <t>CCS_076</t>
  </si>
  <si>
    <t>↑
▪ Apply Door Open signal after Wake Up 3s
▪ Warn_RrRtDrSwSta_SBCM = 0x0(close) → 0x1(open)
▪ Check DCM output</t>
  </si>
  <si>
    <t>Stop continuous recording while parked</t>
  </si>
  <si>
    <t>▪ Set to 1-hour continuous recording while parked
: BLTN_CAM_PrkTime_NvalueSet = 0X1
▪ KEY OFF
▪ Check BLTN_CAM_PrkOp_Termiate_Info signal after 1 hour</t>
  </si>
  <si>
    <t>▪ Transmit the following signal for 30 seconds at the end of recording (Network Wake up)
: BLTN_CAM_PrkOp_Termiate_Info = 0x6 (Park operation terminated on time)
▪ Enter Sleep (Satisfies the dark current condition of 2mA or less during continuous recording while parked)</t>
  </si>
  <si>
    <t>06_CCS_057</t>
  </si>
  <si>
    <t>CCS_077</t>
  </si>
  <si>
    <t>▪ Is eAGM = 80% (12 hours), P-LBM = 4% (0 hours) correct?</t>
  </si>
  <si>
    <t>Early termination due to SoC exhaustion during continuous recording while parked
(P-LBM)</t>
  </si>
  <si>
    <t>▪ KEY OFF
▪ Apply Shock
▪ [LIN] Transmit BLTN_CAM_END_Request = 0x1(BLTN_CAM_END)
▪ Check BLTN_CAM_PrkOp_Termiate_Info signal</t>
  </si>
  <si>
    <t>▪ Stop CGM_NM to enter CAN and Ethernet Sleep</t>
  </si>
  <si>
    <t>▪ BLTN_CAM_PrkOp_Termiate_Info = 0x1
    : Park operation terminated earlier than user set because of Bat. SoC</t>
  </si>
  <si>
    <t>06_CCS_058</t>
  </si>
  <si>
    <t>BAT_235</t>
  </si>
  <si>
    <t>▪ Key On
▪ Check Impact Count Value While Parked</t>
  </si>
  <si>
    <t>↑
▪ Apply Door Close signal while Door is Open
▪ Warn_RrRtDrSwSta_SBCM = 0x1(open) → 0x0(close)
▪ CAN and Ethernet Sleep</t>
  </si>
  <si>
    <t>CCS_078</t>
  </si>
  <si>
    <t>04_BAT_185</t>
  </si>
  <si>
    <t>Early termination due to SoC exhaustion during continuous recording while parked (e-AGM)</t>
  </si>
  <si>
    <t>DCM_120</t>
  </si>
  <si>
    <t>▪ KEY OFF
▪ Apply Shock
▪ Transmit ICU_BS2SoC = 0 %
▪ Check BLTN_CAM_PrkOp_Termiate_Info Signal</t>
  </si>
  <si>
    <t>▪ Authorize CGM_NM to maintain network wake-up state
▪ Authorize ICU_BattAutoCutPreWrng = 0x01 (Warning)</t>
  </si>
  <si>
    <t>Output upon Door Open/Close (RL DOOR)
(Vehicles equipped with SBCM)</t>
  </si>
  <si>
    <t>06_CCS_059</t>
  </si>
  <si>
    <t>CCS_079</t>
  </si>
  <si>
    <t>Early termination due to an issue with the SD card memory</t>
  </si>
  <si>
    <t>BAT_236</t>
  </si>
  <si>
    <t>▪ KEY OFF
▪ Insert NTFS formatted SD card
▪ Check BLTN_CAM_PrkOp_Termiate_Info signal</t>
  </si>
  <si>
    <t>▪ BLTN_CAM_PrkOp_Termiate_Info = 0x2
    : Park operation terminated earlier than user set because of SD Card Problem</t>
  </si>
  <si>
    <t>Network wake up via connected services while emergency forced power cut logic is running.</t>
  </si>
  <si>
    <t>▪ Built-in Cam Boot Complete
▪ BLTN_CAM_State = 0x0 (BLTN_CAM Valid)
▪ BLTN_CAM_SD_Card_State = 0x0 (Good)
▪ Associated Controller CAN/Ethernet Communication Enabled
▪ Power: KEY ON
▪ Voltage: 12V
▪ Setting: Continuous Recording While Parked ON
Parking Event Setting ON
Parking Event Notification ON</t>
  </si>
  <si>
    <t>▪ BLTN_CAM_Set_Prk_Time = 0x14(20Hr)
▪ [ICU_10_200ms] ICU_BS2SoC = 70%(1 hour) enabled
▪ [BMS_DATA_INFO_02] BAT_SOC_for_BLTN_CAM = 100%(20 hours) enabled
▪ KEY OFF</t>
  </si>
  <si>
    <t>CCS_080</t>
  </si>
  <si>
    <t>Early termination due to internal built-in cam failure
(P-LBM)</t>
  </si>
  <si>
    <t>04_BAT_186</t>
  </si>
  <si>
    <t>11_DCM_051</t>
  </si>
  <si>
    <t>▪ KEY OFF
▪ Disconnect LIN cable while Network Alive and enter Sleep mode
▪ Check BLTN_CAM_PrkOp_Termiate_Info signal</t>
  </si>
  <si>
    <t>▪ BLTN_CAM_PrkOp_Termiate_Info = 0x3
    : Park operation terminated earlier than user set because of Built-in Cam internal Error</t>
  </si>
  <si>
    <t>↑
▪ Apply Door Open signal after Wake Up 3s
▪ Warn_RrLftDrSwSta_SBCM = 0x0(close) → 0x1(open)
▪ Check DCM output</t>
  </si>
  <si>
    <t>CCS_081</t>
  </si>
  <si>
    <t>Motion detection recording ends while parked</t>
  </si>
  <si>
    <t>▪ Is BAlarm_BglrAlrm_CurrentSta = 0x2 (Arm)
▪ Is it a shock event</t>
  </si>
  <si>
    <t>▪ Transmit the following signal for 30 seconds at the end of recording (Network Wake up)
: BLTN_CAM_PrkOp_Termiate_Info = 0x6(Park operation terminated on time)</t>
  </si>
  <si>
    <t>06_CCS_060, 06_CCS_061</t>
  </si>
  <si>
    <t>BAT_052</t>
  </si>
  <si>
    <t>[eAGM+P-LBM Specifications] If supplementary power is not restored during eAGM recording (Voluntary Wake-up)</t>
  </si>
  <si>
    <t>If eAGM power cannot be recharged while eAGM is in use (when P-LBM is unavailable)</t>
  </si>
  <si>
    <t>▪ BLTN_CAM_Set_Prk_Time = 0x14(20Hr)
▪ [ICU_10_200ms] ICU_BS2SoC = 70% Enabled(1 Hr)
▪ [BMS_DATA_INFO_02] BAT_SOC_for_BLTN_CAM = 4%(0 Hr)
▪ KEY OFF</t>
  </si>
  <si>
    <t>04_BAT_187</t>
  </si>
  <si>
    <t>↑
▪ Apply Door Close signal while Door is Open
▪ Warn_RrLftDrSwSta_SBCM = 0x1(open) → 0x0(close)
▪ CAN and Ethernet Sleep</t>
  </si>
  <si>
    <t>▪ LIN network wake up after 55 minutes
: ICU_BS2SoC = 69%(0 hours), P-LBM = 4%(0 hours)</t>
  </si>
  <si>
    <t>DCM_026</t>
  </si>
  <si>
    <t>Simultaneous Wake-up and Door Open Conditions - Malicious Condition (FL DOOR)
(Excluding vehicles equipped with SBCM)</t>
  </si>
  <si>
    <t>Continuous recording while parked. Check output when WAKE UP and DOOR OPEN occur simultaneously -1.
(Malicious conditions)</t>
  </si>
  <si>
    <t>▪ Continuous recording begins while parked after Key Off
▪ Enters CAN and Ethernet Sleep
▪ Simultaneous application of NM_CGW_CCU message + Door Open signal
↳ Warn_DrvDrSwSta = 0x0 (close) → 0x1 (open)
※ Previous door state: Close
▪ Check DCM output</t>
  </si>
  <si>
    <t>BAT_237</t>
  </si>
  <si>
    <t>If eAGM power cannot be recharged while eAGM is in use (when P-LBM is available)</t>
  </si>
  <si>
    <t>▪ BLTN_CAM_DCM_SER_I2C_Master = 0x2(on, 1.8s) → 0x1(off)
 ▪ BLTN_CAM_DCM_Status = 0x5(No output, 4s) → 0X1 (Built-in Cam Display DCM normally)
 ▪ RearCamera_Input_Status = 0x0 (Normal)
     (※ DCM don’t care)</t>
  </si>
  <si>
    <t>11_DCM_052</t>
  </si>
  <si>
    <t>04_BAT_188</t>
  </si>
  <si>
    <t>↑
▪ Apply Door Close signal while Door Open
▪ Warn_DrvDrSwSta = 0x1 → 0x0
▪ CAN and Ethernet Sleep</t>
  </si>
  <si>
    <t>DCM_121</t>
  </si>
  <si>
    <t>▪ LIN network wake up after 55 minutes
: P-LBM = 5% authorization status</t>
  </si>
  <si>
    <t>Simultaneous Wake-up and Door Open Conditions - Adverse Conditions (FR Door)
(Excluding vehicles equipped with SBCM)</t>
  </si>
  <si>
    <t>Continuous recording while parked. Check output when WAKE UP and DOOR OPEN occur simultaneously -2.
(Malicious conditions)</t>
  </si>
  <si>
    <t>▪ Continuous recording begins while parked after Key Off
▪ Enters CAN and Ethernet Sleep
▪ Simultaneous application of NM_CGW_CCU message + Door Open signal
↳ Warn_AsstDrSwSta = 0x0 (close) → 0x1 (open)
▪ Check DCM output</t>
  </si>
  <si>
    <t>[eAGM+P-LBM Specifications] 120 hours of recording</t>
  </si>
  <si>
    <t>▪ BLTN_CAM_DCM_SER_I2C_Master = 0x2(on, 1.8s) → 0x1(off) 
 ▪ BLTN_CAM_DCM_Status = 0x5(No output, 4s) → 0X1 (Built-in Cam Display DCM normally)
 ▪ RearCamera_Input_Status = 0x0 (Normal)
     (※ DCM don’t care)</t>
  </si>
  <si>
    <t>Recording performed by repeatedly switching between P-LBM and eAGM for 120 hours</t>
  </si>
  <si>
    <t>▪ Built-in Cam Boot Complete
▪ BLTN_CAM_State = 0x0 (BLTN_CAM Valid)
▪ BLTN_CAM_SD_Card_State = 0x0 (Good)
▪ Associated Controller CAN/Ethernet Communication Enabled
▪ Power: KEY ON
▪ Voltage: 12V
▪ Setting: Continuous Recording While Parked ON
120-Hour Recording Setting ON</t>
  </si>
  <si>
    <t>11_DCM_053</t>
  </si>
  <si>
    <t>▪ BLTN_CAM_Set_Prk_Time = 0x14(20Hr)
▪ [ICU_10_200ms] ICU_BS2SoC = 88%
▪ [BMS_DATA_INFO_02] BAT_SOC_for_BLTN_CAM = 87%
▪ KEY OFF</t>
  </si>
  <si>
    <t>▪ Input signal interruption, enter CAN and Ethernet Sleep</t>
  </si>
  <si>
    <t>DCM_122</t>
  </si>
  <si>
    <t>Simultaneous Wake-up and Door Open Conditions - Adverse Conditions (RR Door)
(Excluding vehicles equipped with SBCM)</t>
  </si>
  <si>
    <t>Continuous recording while parked. Check output when WAKE UP and DOOR OPEN occur simultaneously -3
(Malicious conditions)</t>
  </si>
  <si>
    <t>▪ Continuous recording during parking after Key Off
▪ Enters CAN and Ethernet Sleep
▪ Simultaneous application of NM_CGW_CCU message + Door Open signal
↳ Warn_RrRtDrSwSta = 0x0 (close) → 0x1 (open)
▪ Check DCM output</t>
  </si>
  <si>
    <t>▪ Network Wake-up confirmed 16 hours and 55 minutes after the start time
(Voluntary wake-up by built-in cam 5 minutes before PLBM availability time)</t>
  </si>
  <si>
    <t>11_DCM_054</t>
  </si>
  <si>
    <t>▪ [ICU_10_200ms] ICU_BS2SoC = 88% enabled
▪ [BMS_DATA_INFO_02] BAT_SOC_for_BLTN_CAM = 4% enabled</t>
  </si>
  <si>
    <t>DCM_123</t>
  </si>
  <si>
    <t>Simultaneous Wake-up and Door Open Conditions - Malicious Condition (RL Door)
(Excluding vehicles equipped with SBCM)</t>
  </si>
  <si>
    <t>Continuous recording while parked. Check output when WAKE UP and DOOR OPEN occur simultaneously -4.
(Malicious conditions)</t>
  </si>
  <si>
    <t>▪ Continuous recording begins while parked after Key Off
▪ Enters CAN and Ethernet Sleep
▪ Simultaneous application of NM_CGW_CCU message + Door Open signal
↳ Warn_RrLftDrSwSta = 0x0 (close) → 0x1 (open)
▪ Check DCM output</t>
  </si>
  <si>
    <t>▪ Wait until CAN and Ethernet enter Sleep</t>
  </si>
  <si>
    <t>11_DCM_055</t>
  </si>
  <si>
    <t>▪ Start replenishment for 1 hour after 21 hours have elapsed from the start time (CAN Wake up)
▪ [ICU_10_200ms] ICU_BS2SoC = 80% → 88% (1%/450s)
▪ [BMS_DATA_INFO_02] BAT_SOC_for_BLTN_CAM = 3% → 87%(1%/42s)</t>
  </si>
  <si>
    <t>DCM_027</t>
  </si>
  <si>
    <t>▪ Supplementary power completed (takes 1 hour)
▪ Input signal interrupted, waiting to enter CAN and Ethernet Sleep</t>
  </si>
  <si>
    <t>Simultaneous Wake-up and Door Open Conditions - Malicious Condition (FL DOOR)
(Vehicles Equipped with SBCM)</t>
  </si>
  <si>
    <t>▪ Continuous recording begins while parked after Key Off
▪ Enters CAN and Ethernet Sleep
▪ Simultaneous application of NM_CGW_CCU message + Door Open signal
↳ Warn_DrvDrSwSta_SBCM = 0x0 (close) → 0x1 (open)
※ Previous door state: Close
▪ Check DCM output</t>
  </si>
  <si>
    <t>▪ Repeat the above process (22 hours) until 120 hours are completed
▪ Check for the recording end notification signal</t>
  </si>
  <si>
    <t>11_DCM_056</t>
  </si>
  <si>
    <t>↑
▪ Apply Door Close signal while Door Open
▪ Warn_DrvDrSwSta_SBCM = 0x1 → 0x0
▪ CAN and Ethernet Sleep</t>
  </si>
  <si>
    <t>DCM_124</t>
  </si>
  <si>
    <t>Simultaneous Wake-up and Door Open Conditions - Adverse Conditions (FR Door)
(Vehicles Equipped with SBCM)</t>
  </si>
  <si>
    <t>▪ Continuous recording begins while parked after Key Off
▪ Enters CAN and Ethernet Sleep
▪ Simultaneous application of NM_CGW_CCU message + Door Open signal
↳ Warn_AsstDrSwSta_SBCM = 0x0 (close) → 0x1 (open)
▪ Check DCM output</t>
  </si>
  <si>
    <t>[eAGM+P-LBM Specifications] Recording Settings</t>
  </si>
  <si>
    <t>Recording settings and setting time</t>
  </si>
  <si>
    <t>11_DCM_057</t>
  </si>
  <si>
    <t>▪ Turn on High Voltage Battery Recording in Built-in Cam Mode
(This menu is not available for models with the continuous recording setting)</t>
  </si>
  <si>
    <t>04_BAT_190</t>
  </si>
  <si>
    <t>DCM_125</t>
  </si>
  <si>
    <t>Simultaneous Wake-up and Door Open Conditions - Adverse Conditions (RR Door)
(Vehicles Equipped with SBCM)
**</t>
  </si>
  <si>
    <t>▪ (Vehicles with continuous recording) Set recording time to 10–120 hours (in 10-hour increments)</t>
  </si>
  <si>
    <t>04_BAT_191</t>
  </si>
  <si>
    <t>▪ Continuous recording during parking after Key Off
▪ Enters CAN and Ethernet Sleep
▪ Simultaneous application of NM_CGW_CCU message + Door Open signal
↳ Warn_RrRtDrSwSta_SBCM = 0x0 (close) → 0x1 (open)
▪ Check DCM output</t>
  </si>
  <si>
    <t>▪Requirements Analysis
 ▪Eqivalence Class PartitiOning</t>
  </si>
  <si>
    <t>[M-LBM Compatible Vehicles] Recording Operation Specifications -1</t>
  </si>
  <si>
    <t>11_DCM_058</t>
  </si>
  <si>
    <t>When MainLBM_SocVal = input exceeding 30%</t>
  </si>
  <si>
    <t>▪ Built-in Cam Boot Complete
▪ BLTN_CAM_State = 0x0 (BLTN_CAM Valid)
▪ BLTN_CAM_SD_Card_State = 0x0 (Good)
▪ Associated Controller CAN/Ethernet Communication Enabled
▪ Power: Key On
▪ Voltage: 12V
▪ Setting: Continuous Recording While Parked On</t>
  </si>
  <si>
    <t>▪ Parking Recording Settings On
▪ [LBM_FD_02_100ms] MainLBM_SocVal = 31%
▪ Key Off</t>
  </si>
  <si>
    <t>DCM_126</t>
  </si>
  <si>
    <t>04_BAT_192</t>
  </si>
  <si>
    <t>Simultaneous Wake-up and Door Open Conditions - Malicious Condition (RL Door)
(Vehicles Equipped with SBCM)</t>
  </si>
  <si>
    <t>BAT_252</t>
  </si>
  <si>
    <t>▪ Continuous recording begins while parked after Key Off
▪ Enters CAN and Ethernet Sleep
▪ Simultaneous application of NM_CGW_CCU message + Door Open signal
↳ Warn_RrLftDrSwSta_SBCM = 0x0 (close) → 0x1 (open)
▪ Check DCM output</t>
  </si>
  <si>
    <t>When MainLBM_SocVal = 30% or less</t>
  </si>
  <si>
    <t>▪ [LBM_FD_02_100ms] MainLBM_SocVal = 30% ▪ Key Off</t>
  </si>
  <si>
    <t>04_BAT_193</t>
  </si>
  <si>
    <t>BAT_253</t>
  </si>
  <si>
    <t>11_DCM_059</t>
  </si>
  <si>
    <t>▪Requirements Analysis
 ▪Boundary Value Analysis</t>
  </si>
  <si>
    <t>When MainLBM_SocVal = 30% or less is entered after Key Off</t>
  </si>
  <si>
    <t>▪ [LBM_FD_02_100ms] MainLBM_SocVal = 31% Enabled
▪ Key Off &amp; Maintain CAN and Ethernet wake-up state</t>
  </si>
  <si>
    <t>04_BAT_230</t>
  </si>
  <si>
    <t>DCM_051</t>
  </si>
  <si>
    <t>▪ [LBM_FD_02_100ms] MainLBM_SocVal = 30%</t>
  </si>
  <si>
    <t>Output when DOOR is Open (FL DOOR)
Continuous Recording OFF while parked / Event Recording ON while parked
(Excluding models equipped with SBCM)</t>
  </si>
  <si>
    <t>When setting Continuous Recording OFF / Event Recording ON while Parked
Check output after receiving DOOR OPEN signal -1
(General Conditions)</t>
  </si>
  <si>
    <t>▪ Built-in Cam Boot Complete
▪ BLTN_CAM_State = 0x0 (BLTN_CAM Valid)
▪ BLTN_CAM_SD_Card_State = 0x0 (Good)
▪ Associated Controller CAN/Ethernet Communication Enabled
▪ Power: KEY ON
▪ Voltage: 12V
▪ Settings: Always Recording While Parked OFF / Event Recording While Parked ON</t>
  </si>
  <si>
    <t>▪ Key Off
▪ Enter CAN and Ethernet Sleep
▪ Send NM_CGW_CCU message to wake up the network
▪ Check DCM output</t>
  </si>
  <si>
    <t>▪ CAN and Ethernet Sleep</t>
  </si>
  <si>
    <t>▪ BLTN_CAM_DCM_Status = 0x5
 ▪ BLTN_CAM_DCM_SER_I2C_Master = 0x2(on, 1.8s) → 0x1(off)
 ▪ RearCamera_Input_Status = 0x0 (Normal)
     (※ DCM don’t care)</t>
  </si>
  <si>
    <t>BAT_254</t>
  </si>
  <si>
    <t>11_DCM_060</t>
  </si>
  <si>
    <t>Confirm continuous recording while parked for the set time</t>
  </si>
  <si>
    <t>▪ [LBM_FD_02_100ms] MainLBM_SocVal = Enable 31% or higher
▪ BLTN_CAM_Set_PrkTime = 20H
▪ Key Off</t>
  </si>
  <si>
    <t>↑ ▪ Apply Door Open signal after Wake Up 3s
▪ Warn_DrvDrSwSta = 0x0 (close) → 0x1 (open)
※ Previous door state: close
▪ Check DCM output</t>
  </si>
  <si>
    <t>04_BAT_202_●</t>
  </si>
  <si>
    <t>BAT_255</t>
  </si>
  <si>
    <t>Check M-BLM 120H Operation Specifications
※ Not applicable to M-LBM vehicle models</t>
  </si>
  <si>
    <t>▪ [LBM_FD_02_100ms] MainLBM_SocVal = 31% or higher enabled
▪ Set continuous recording time during parking to 120H
▪ Verify continuous recording and Sleep entry during parking after Key Off
▪ 120-hour standby</t>
  </si>
  <si>
    <t>[M-LBM Compatible Vehicles] Recording Operation Specifications -2</t>
  </si>
  <si>
    <t>▪ Built-in Cam Boot Complete
▪ BLTN_CAM_State = 0x0 (BLTN_CAM Valid)
▪ BLTN_CAM_SD_Card_State = 0x0 (Good)
▪ Associated Controller CAN/Ethernet Communication Enabled
▪ Power: Key On
▪ Voltage: 12V
▪ Setting: Motion Detection Recording While Parked On</t>
  </si>
  <si>
    <t>▪ [LBM_FD_02_100ms] MainLBM_SocVal = 31% Enable
▪ Enable motion after Key Off</t>
  </si>
  <si>
    <t>DCM_127</t>
  </si>
  <si>
    <t>04_BAT_203</t>
  </si>
  <si>
    <t>Output when DOOR is Open (FR DOOR)
Continuous Recording OFF while parked / Event Recording ON while parked
(Excluding models equipped with SBCM)</t>
  </si>
  <si>
    <t>When setting Continuous Recording OFF / Event Recording ON while Parked
Check output after receiving DOOR OPEN signal -2 (General Conditions)</t>
  </si>
  <si>
    <t>BAT_256</t>
  </si>
  <si>
    <t>04_BAT_204</t>
  </si>
  <si>
    <t>BAT_257</t>
  </si>
  <si>
    <t>11_DCM_061</t>
  </si>
  <si>
    <t>↑
▪ Apply Door Open signal after Wake Up 3s
▪ Warn_AsstDrSwSta= 0x0(close) → 0x1(open)</t>
  </si>
  <si>
    <t>04_BAT_231</t>
  </si>
  <si>
    <t>[M-LBM Compatible Vehicles] Recording Operation Specifications -3</t>
  </si>
  <si>
    <t>Received MainLBM_SocVal = 0x00 value 1 to 9 times consecutively while recording continuously during parking</t>
  </si>
  <si>
    <t>DCM_128</t>
  </si>
  <si>
    <t>▪ Enable MainLBM_SocVal = 31% or higher
▪ Continuous recording while parked with KEY OFF
▪ Send MainLBM_SocVal = 0X00 message 1 to 9 times at 200ms intervals while CAN Alive</t>
  </si>
  <si>
    <t>Output when DOOR is Open (RR DOOR)
Continuous Recording OFF while parked / Event Recording ON while parked
(Excluding models equipped with SBCM)</t>
  </si>
  <si>
    <t>When setting Continuous Recording OFF / Event Recording ON while Parked
Check output after receiving DOOR OPEN signal -3 (General Conditions)</t>
  </si>
  <si>
    <t>▪ Key Off ▪ Enter CAN and Ethernet Sleep
▪ Send NM_CGW_CCU message to wake up the network
▪ Check DCM output</t>
  </si>
  <si>
    <t>BAT_238</t>
  </si>
  <si>
    <t>When MainLBM_SocVal = 0X00 is received 10 times consecutively while continuous recording during parking</t>
  </si>
  <si>
    <t>▪ Enable MainLBM_SocVal = 31% or higher
▪ Continuous recording while parked with KEY OFF
▪ [LBM_FD_02_100ms] Enable MainLBM_SocVal = 0X00 10 consecutive times (within 2s)</t>
  </si>
  <si>
    <t>11_DCM_062</t>
  </si>
  <si>
    <t>04_BAT_205</t>
  </si>
  <si>
    <t>BAT_239</t>
  </si>
  <si>
    <t>↑
▪ Apply Door Open signal after Wake Up 3s
▪ Warn_RrRtDrSwSta = 0x0(close) → 0x1(open)</t>
  </si>
  <si>
    <t>Received MainLBM_SocVal = 0xFF 1 to 9 consecutive times while recording continuously during parking</t>
  </si>
  <si>
    <t>▪ Enable MainLBM_SocVal = 31% or higher
▪ Continuous recording while parked with KEY OFF
▪ Send MainLBM_SocVal = 0XFF message 1 to 9 times at 200ms intervals while CAN Alive</t>
  </si>
  <si>
    <t>BAT_240</t>
  </si>
  <si>
    <t>When MainLBM_SocVal = 0XFF is received 10 times consecutively while recording continuously during parking</t>
  </si>
  <si>
    <t>▪ Enable MainLBM_SocVal = 31% or higher
▪ Continuous recording while parked with KEY OFF
▪ [LBM_FD_02_100ms] Enable MainLBM_SocVal = 0XFF 10 consecutive times (within 2s)</t>
  </si>
  <si>
    <t>04_BAT_206</t>
  </si>
  <si>
    <t>BAT_241</t>
  </si>
  <si>
    <t>DCM_129</t>
  </si>
  <si>
    <t>Continuous recording while parked MainLBM_SocVal = 0x65~0xFE received 1~9 consecutive times</t>
  </si>
  <si>
    <t>▪ Enable MainLBM_SocVal = 31% or higher
▪ Continuous recording while parked with KEY OFF
▪ MainLBM_SocVal = Transmit values ​​0X65~0XFE 1~9 times at 200ms intervals</t>
  </si>
  <si>
    <t>Output when DOOR is Open (RL DOOR)
Continuous Recording OFF while parked / Event Recording ON while parked
(Excluding models equipped with SBCM)</t>
  </si>
  <si>
    <t>When setting Continuous Recording OFF / Event Recording ON while Parked
Check output after receiving DOOR OPEN signal -4
(General Conditions)</t>
  </si>
  <si>
    <t>BAT_242</t>
  </si>
  <si>
    <t>When MainLBM_SocVal = 0x65~0xFE is received 10 times consecutively during continuous recording while parked</t>
  </si>
  <si>
    <t>▪ Enable MainLBM_SocVal = 31% or higher
▪ Continuous recording while parked with KEY OFF
▪ Enable MainLBM_SocVal = 0X65~0XFE Invalid value 10 times consecutively (within 2 seconds)</t>
  </si>
  <si>
    <t>04_BAT_207</t>
  </si>
  <si>
    <t>11_DCM_063</t>
  </si>
  <si>
    <t>BAT_243</t>
  </si>
  <si>
    <t>↑
▪ Apply Door Open signal after Wake Up 3s
▪ Warn_RrLftDrSwSta = 0x0(close) → 0x1(open)</t>
  </si>
  <si>
    <t>▪ Enable MainLBM_SocVal = 31% or higher
▪ Enter continuous recording while parked by turning KEY OFF
▪ Enable MainLBM_SocVal = 24% after entering CAN and Ethernet Sleep</t>
  </si>
  <si>
    <t>04_BAT_208</t>
  </si>
  <si>
    <t>BAT_244</t>
  </si>
  <si>
    <t>When receiving an SOC value of 25% during continuous recording while parked</t>
  </si>
  <si>
    <t>▪ Enable MainLBM_SocVal = 31% or higher
▪ Enter continuous recording while parked by turning KEY OFF
▪ Enable MainLBM_SocVal = 25% after entering CAN and Ethernet Sleep</t>
  </si>
  <si>
    <t>04_BAT_222</t>
  </si>
  <si>
    <t>DCM_052</t>
  </si>
  <si>
    <t>[M-LBM Compatible Vehicles] Recording Operation Specifications -4</t>
  </si>
  <si>
    <t>Received MainLBM_SocVal = 0x00 value 1 to 9 times consecutively during motion recording</t>
  </si>
  <si>
    <t>▪ Enable MainLBM_SocVal = 31% or higher
▪ Enter motion detection recording while parked with KEY OFF
▪ While CAN Alive, transmit MainLBM_SocVal = 0X00 message 1 to 9 times at 200ms intervals</t>
  </si>
  <si>
    <t>Output when DOOR is Open (FL DOOR)
Continuous Recording OFF while parked / Event Recording ON while parked
(Models with SBCM)</t>
  </si>
  <si>
    <t>BAT_245</t>
  </si>
  <si>
    <t>When MainLBM_SocVal = 0X00 is received 10 times consecutively during motion recording</t>
  </si>
  <si>
    <t>▪ Enable MainLBM_SocVal = 31% or higher
▪ Enter motion detection recording while parked with KEY OFF
▪ [LBM_FD_02_100ms] Enable MainLBM_SocVal = 0X00 10 consecutive times (within 2s)</t>
  </si>
  <si>
    <t>04_BAT_209</t>
  </si>
  <si>
    <t>11_DCM_065</t>
  </si>
  <si>
    <t>BAT_246</t>
  </si>
  <si>
    <t>Receive MainLBM_SocVal = 0xFF value 1 to 9 times consecutively during motion recording</t>
  </si>
  <si>
    <t>↑ ▪ Apply Door Open signal after Wake Up 3 seconds
▪ Warn_DrvDrSwSta_SBCM = 0x0 (close) → 0x1 (open)
※ Previous door state: close
▪ Check DCM output</t>
  </si>
  <si>
    <t>▪ Enable MainLBM_SocVal = 31% or higher
▪ Enter motion detection recording while parked with KEY OFF
▪ While CAN Alive, transmit MainLBM_SocVal = 0XFF message 1 to 9 times at 200ms intervals</t>
  </si>
  <si>
    <t>BAT_247</t>
  </si>
  <si>
    <t>When MainLBM_SocVal = 0XFF is received 10 times consecutively during motion recording</t>
  </si>
  <si>
    <t>▪ Enable MainLBM_SocVal = 31% or higher
▪ Enter motion detection recording while parked with KEY OFF
▪ [LBM_FD_02_100ms] Enable MainLBM_SocVal = 0XFF 10 consecutive times (within 2s)</t>
  </si>
  <si>
    <t>04_BAT_210</t>
  </si>
  <si>
    <t>BAT_248</t>
  </si>
  <si>
    <t>During motion recording, MainLBM_SocVal = 0x65~0xFE receives 1~9 consecutive times</t>
  </si>
  <si>
    <t>▪ Enable MainLBM_SocVal = 31% or higher
▪ Enter motion detection recording while parked with KEY OFF
▪ MainLBM_SocVal = Transmit values ​​0X65~0XFE 1~9 times at 200ms intervals</t>
  </si>
  <si>
    <t>DCM_130</t>
  </si>
  <si>
    <t>BAT_249</t>
  </si>
  <si>
    <t>Output when DOOR is Open (FR DOOR)
Continuous Recording OFF while parked / Event Recording ON while parked
(Vehicles equipped with SBCM)</t>
  </si>
  <si>
    <t>When MainLBM_SocVal = 0x65~0xFE is received 10 times consecutively during motion recording</t>
  </si>
  <si>
    <t>▪ Enable MainLBM_SocVal = 31% or higher
▪ Enter motion detection recording while parked with KEY OFF
▪ Enable MainLBM_SocVal = 0X65~0XFE Invalid value 10 times consecutively (within 2 seconds)</t>
  </si>
  <si>
    <t>04_BAT_211</t>
  </si>
  <si>
    <t>BAT_250</t>
  </si>
  <si>
    <t>11_DCM_066</t>
  </si>
  <si>
    <t>When receiving an SOC value of less than 25% during motion recording</t>
  </si>
  <si>
    <t>↑
▪ Apply Door Open signal after Wake Up 3s
▪ Warn_AsstDrSwSta_SBCM= 0x0(close) → 0x1(open)</t>
  </si>
  <si>
    <t>▪ Enable MainLBM_SocVal = 31% or higher
▪ Enter motion detection recording while parked with KEY OFF
▪ Enable MainLBM_SocVal = 24% after entering CAN and Ethernet Sleep</t>
  </si>
  <si>
    <t>04_BAT_212</t>
  </si>
  <si>
    <t>BAT_251</t>
  </si>
  <si>
    <t>When receiving 25% SOC value during motion recording</t>
  </si>
  <si>
    <t>▪ Enable MainLBM_SocVal = 31% or higher
▪ Enter motion detection recording while parked with KEY OFF
▪ Enable MainLBM_SocVal = 25% after entering CAN and Ethernet Sleep</t>
  </si>
  <si>
    <t>DCM_131</t>
  </si>
  <si>
    <t>Output when DOOR is Open (RR DOOR)
Continuous Recording OFF while parked / Event Recording ON while parked
(Vehicles equipped with SBCM)</t>
  </si>
  <si>
    <t>04_BAT_223</t>
  </si>
  <si>
    <t>11_DCM_067</t>
  </si>
  <si>
    <t>↑
▪ Apply Door Open signal after Wake Up 3s
▪ Warn_RrRtDrSwSta_SBCM = 0x0(close) → 0x1(open)</t>
  </si>
  <si>
    <t>DCM_132</t>
  </si>
  <si>
    <t>Output when DOOR is Open (RL DOOR)
Continuous Recording OFF while parked / Event Recording ON while parked
(Vehicles equipped with SBCM)</t>
  </si>
  <si>
    <t>11_DCM_068</t>
  </si>
  <si>
    <t>↑
▪ Apply Door Open signal after Wake Up 3s
▪ Warn_RrLftDrSwSta_SBCM = 0x0(close) → 0x1(open)</t>
  </si>
  <si>
    <t>DCM_053</t>
  </si>
  <si>
    <t>Simultaneous Wake-up and Door Open Conditions - Malicious Conditions (FL DOOR)
Continuous Recording OFF while Parked / Event Recording ON while Parked
(Excluding models equipped with SBCM)</t>
  </si>
  <si>
    <t>When Parking Always OFF / Event Recording During Parking ON
Check output after simultaneous WAKE UP and DOOR OPEN -1
(Malicious Condition)</t>
  </si>
  <si>
    <t>▪ Key Off
▪ Enter CAN and Ethernet Sleep
▪ Simultaneous application of NM_CGW_CCU message + Door Open signal
↳ Warn_DrvDrSwSta = 0x0 (close) → 0x1 (open)
※ Previous door state: close
▪ Check DCM output</t>
  </si>
  <si>
    <t>11_DCM_069</t>
  </si>
  <si>
    <t>DCM_133</t>
  </si>
  <si>
    <t>Simultaneous Wake-up and Door Open Conditions - Malicious Conditions (FR Door)
Continuous Recording OFF while Parked / Event Recording ON while Parked
(Excluding models equipped with SBCM)</t>
  </si>
  <si>
    <t>When Parking Always OFF / Event Recording During Parking ON
Check output after simultaneous occurrence of WAKE UP and DOOR OPEN -2
(Malicious Condition)</t>
  </si>
  <si>
    <t>▪ Key Off
▪ Enter CAN and Ethernet Sleep
▪ Simultaneously apply NM_CGW_CCU message + Door Open signal
↳ Warn_AsstDrSwSta = 0x0(close) → 0x1(open)
▪ Check DCM output</t>
  </si>
  <si>
    <t>11_DCM_070</t>
  </si>
  <si>
    <t>DCM_134</t>
  </si>
  <si>
    <t>Simultaneous Wake-up and Door Open Conditions - Malicious Conditions (RR Door)
Continuous Recording OFF while Parked / Event Recording ON while Parked
(Excluding models equipped with SBCM)</t>
  </si>
  <si>
    <t>When Parking Always OFF / Event Recording During Parking ON
Check output after WAKE UP and DOOR OPEN occur simultaneously -3
(Malicious Condition)</t>
  </si>
  <si>
    <t>▪ Key Off
▪ Enter CAN and Ethernet Sleep
▪ Simultaneous application of NM_CGW_CCU message + Door Open signal
↳ Warn_RrRtDrSwSta = 0x0(close) → 0x1(open)
▪ Check DCM output</t>
  </si>
  <si>
    <t>▪ BLTN_CAM_DCM_SER_I2C_Master = 0x2(on, 1.8s) → 0x0(off) 
 ▪ BLTN_CAM_DCM_Status = 0x5(No output, 4s) → 0X1 (Built-in Cam Display DCM normally)
 ▪ RearCamera_Input_Status = 0x0 (Normal)
     (※ DCM don’t care)</t>
  </si>
  <si>
    <t>11_DCM_071</t>
  </si>
  <si>
    <t>▪ Apply Door Close signal while Door is Open
▪ Warn_RrRtDrSwSta = 0x1(open) → 0x0(close)
▪ CAN and Ethernet Sleep</t>
  </si>
  <si>
    <t>DCM_135</t>
  </si>
  <si>
    <t>Simultaneous Wake-up and Door Open Conditions - Malicious Conditions (RL Door)
Continuous Recording OFF while Parked / Event Recording ON while Parked
(Excluding vehicles equipped with SBCM)</t>
  </si>
  <si>
    <t>When Parking Always OFF / Event Recording During Parking ON
Check output after simultaneous occurrence of WAKE UP and DOOR OPEN -4
(Malicious Condition)</t>
  </si>
  <si>
    <t>▪ Key Off
▪ Enter CAN and Ethernet Sleep
▪ Simultaneous application of NM_CGW_CCU message + Door Open signal
↳ Warn_RrLftDrSwSta = 0x0(close) → 0x1(open)
▪ Check DCM output</t>
  </si>
  <si>
    <t>▪ BLTN_CAM_DCM_SER_I2C_Master = 0x2(on, 1.8s) → 0x0(off)
 ▪ BLTN_CAM_DCM_Status = 0x5(No output, 4s) → 0X1 (Built-in Cam Display DCM normally)
 ▪ RearCamera_Input_Status = 0x0 (Normal)
     (※ DCM don’t care)</t>
  </si>
  <si>
    <t>11_DCM_072</t>
  </si>
  <si>
    <t>DCM_054</t>
  </si>
  <si>
    <t>Simultaneous Wake-up and Door Open Conditions - Malicious Condition (FL DOOR)
Continuous Recording OFF while Parked / Event Recording ON while Parked
(Vehicles Equipped with SBCM)</t>
  </si>
  <si>
    <t>▪ Key Off
▪ Enter CAN and Ethernet Sleep
▪ Simultaneous application of NM_CGW_CCU message + Door Open signal
↳ Warn_DrvDrSwSta_SBCM = 0x0 (close) → 0x1 (open)
※ Previous door state: close
▪ Check DCM output</t>
  </si>
  <si>
    <t>11_DCM_073</t>
  </si>
  <si>
    <t>DCM_136</t>
  </si>
  <si>
    <t>Simultaneous Wake-up and Door Open Conditions - Adverse Conditions (FR Door)
Continuous Recording OFF while Parked / Event Recording ON while Parked
(Vehicles Equipped with SBCM)</t>
  </si>
  <si>
    <t>▪ Key Off
▪ Enter CAN and Ethernet Sleep
▪ Simultaneously apply NM_CGW_CCU message + Door Open signal
↳ Warn_AsstDrSwSta_SBCM = 0x0(close) → 0x1(open)
▪ Check DCM output</t>
  </si>
  <si>
    <t>11_DCM_074</t>
  </si>
  <si>
    <t>DCM_137</t>
  </si>
  <si>
    <t>Simultaneous Wake-up and Door Open Conditions - Malicious Conditions (RR Door)
Continuous Recording OFF while Parked / Event Recording ON while Parked
(Vehicles Equipped with SBCM)</t>
  </si>
  <si>
    <t>▪ Key Off
▪ Enter CAN and Ethernet Sleep
▪ Simultaneous application of NM_CGW_CCU message + Door Open signal
↳ Warn_RrRtDrSwSta_SBCM = 0x0(close) → 0x1(open)
▪ Check DCM output</t>
  </si>
  <si>
    <t>11_DCM_075</t>
  </si>
  <si>
    <t>▪ Apply Door Close signal while Door is Open
▪ Warn_RrRtDrSwSta_SBCM = 0x1(open) → 0x0(close)
▪ CAN and Ethernet Sleep</t>
  </si>
  <si>
    <t>DCM_138</t>
  </si>
  <si>
    <t>Simultaneous Wake-up and Door Open Conditions - Malicious Condition (RL Door)
Continuous Recording OFF while Parked / Event Recording ON while Parked
(Vehicles Equipped with SBCM)</t>
  </si>
  <si>
    <t>▪ Key Off
▪ Enter CAN and Ethernet Sleep
▪ Simultaneously apply NM_CGW_CCU message + Door Open signal
↳ Warn_RrLftDrSwSta_SBCM = 0x0(close) → 0x1(open)
▪ Check DCM output</t>
  </si>
  <si>
    <t>11_DCM_076</t>
  </si>
  <si>
    <t>DCM_028</t>
  </si>
  <si>
    <t>Output when DOOR is Open during Event Recording (FL DOOR)
(Excluding vehicles equipped with SBCM)</t>
  </si>
  <si>
    <t>Continuous recording while parked + Check output upon receiving DOOR OPEN signal while recording events while parked -1
(General conditions)</t>
  </si>
  <si>
    <t>▪ Continuous recording begins while parked after Key Off
▪ Enters CAN and Ethernet Sleep
▪ Impact detected
▪ Network Wake Up by sending NM_CGW_CCU message
▪ Verify DCM output</t>
  </si>
  <si>
    <t>11_DCM_077</t>
  </si>
  <si>
    <t>↑
▪ Apply Door Open signal during impact event
▪ Warn_DrvDrSwSta = 0x0(close) → 0x1(open)
※ Previous door state: close
▪ Check DCM output</t>
  </si>
  <si>
    <t>DCM_139</t>
  </si>
  <si>
    <t>Output when DOOR is Open during Event Recording (FR DOOR)
(Vehicles other than those equipped with SBCM)</t>
  </si>
  <si>
    <t>Continuous recording while parked + Check output upon receiving DOOR OPEN signal while recording events while parked -2
(General conditions)</t>
  </si>
  <si>
    <t>▪ Apply Door Open signal during impact event
▪ Warn_AsstDrSwSta = 0x0(close) → 0x1(open)
▪ Check DCM output</t>
  </si>
  <si>
    <t>DCM_140</t>
  </si>
  <si>
    <t>Output when DOOR is Open during Event Recording (RR DOOR)
(Vehicles other than those equipped with SBCM)</t>
  </si>
  <si>
    <t>Continuous recording while parked + Check output upon receiving DOOR OPEN signal while recording events while parked -3
(General conditions)</t>
  </si>
  <si>
    <t>11_DCM_078</t>
  </si>
  <si>
    <t>↑
▪ Apply Door Open signal during impact event
▪ Warn_RrRtDrSwSta = 0x0(close) → 0x1(open)
▪ Check DCM output</t>
  </si>
  <si>
    <t>DCM_141</t>
  </si>
  <si>
    <t>Output when DOOR is opened during event recording (RL DOOR)
(Vehicles other than those equipped with SBCM)</t>
  </si>
  <si>
    <t>Continuous recording while parked + Check output upon receiving DOOR OPEN signal while recording events while parked -4
(General conditions)</t>
  </si>
  <si>
    <t>11_DCM_079</t>
  </si>
  <si>
    <t>↑
▪ Apply Door Open signal during impact event
▪ Warn_RrLftDrSwSta = 0x0(close) → 0x1(open)
▪ Check DCM output</t>
  </si>
  <si>
    <t>DCM_029</t>
  </si>
  <si>
    <t>Output when DOOR is Open during Event Recording (FL DOOR)
(Vehicles with SBCM)</t>
  </si>
  <si>
    <t>Continuous recording while parked + Event recording while parked
Check output upon receiving DOOR OPEN signal: -1
(General conditions)</t>
  </si>
  <si>
    <t>11_DCM_081</t>
  </si>
  <si>
    <t>↑
▪ Apply Door Open signal during impact event
▪ Warn_DrvDrSwSta_SBCM = 0x0(close) → 0x1(open)
※ Previous door state: close
▪ Check DCM output</t>
  </si>
  <si>
    <t>DCM_142</t>
  </si>
  <si>
    <t>Output when DOOR is Open during Event Recording (FR DOOR)
(Vehicles with SBCM)</t>
  </si>
  <si>
    <t>11_DCM_082</t>
  </si>
  <si>
    <t>▪ Apply Door Open signal during impact event
▪ Warn_AsstDrSwSta_SBCM = 0x0(close) → 0x1(open)
▪ Check DCM output</t>
  </si>
  <si>
    <t>DCM_143</t>
  </si>
  <si>
    <t>Output when DOOR is Open during Event Recording (RR DOOR)
(Vehicles with SBCM)</t>
  </si>
  <si>
    <t>11_DCM_083</t>
  </si>
  <si>
    <t>↑
▪ Apply Door Open signal during impact event
▪ Warn_RrRtDrSwSta_SBCM = 0x0(close) → 0x1(open)
▪ Check DCM output</t>
  </si>
  <si>
    <t>DCM_144</t>
  </si>
  <si>
    <t>Output when DOOR is Open during Event Recording (RL DOOR)
(Vehicles with SBCM)</t>
  </si>
  <si>
    <t>11_DCM_084</t>
  </si>
  <si>
    <t>DCM_055</t>
  </si>
  <si>
    <t>Check output when WAKE UP and DOOR OPEN occur simultaneously during Continuous recording while parked + Event recording while parked -1
(Malicious condition)</t>
  </si>
  <si>
    <t>▪ Continuous recording during parking after Key Off
▪ Enters CAN and Ethernet Sleep
▪ Impact Detected
▪ Simultaneous Detect of NM_CGW_CCU Message + Door Open Signal
↳ Warn_DrvDrSwSta = 0x0 (close) → 0x1 (open)
※ Previous door state: Close
▪ Check DCM Output</t>
  </si>
  <si>
    <t>11_DCM_085</t>
  </si>
  <si>
    <t>DCM_145</t>
  </si>
  <si>
    <t>Check output when WAKE UP and DOOR OPEN occur simultaneously during Continuous recording while parked + Event recording while parked -2
(Malicious condition)</t>
  </si>
  <si>
    <t>▪ Continuous recording during parking after Key Off
▪ Enters CAN and Ethernet Sleep
▪ Impact Detected
▪ Simultaneous Detect of NM_CGW_CCU Message + Door Open Signal
↳ Warn_AsstDrSwSta = 0x0 (close) → 0x1 (open)
▪ Check DCM Output</t>
  </si>
  <si>
    <t>11_DCM_086</t>
  </si>
  <si>
    <t>▪ Apply Door Close signal while Door is Open
▪ Warn_AsstDrSwSta = 0x1(open) → 0x0(close)
▪ CAN and Ethernet Sleep</t>
  </si>
  <si>
    <t>DCM_146</t>
  </si>
  <si>
    <t>Check output when WAKE UP and DOOR OPEN occur simultaneously during Continuous Recording while Parked + Event Recording while Parked -3
(Malicious Condition)</t>
  </si>
  <si>
    <t>▪ Continuous recording begins while parked after Key Off
▪ Enters CAN and Ethernet Sleep
▪ Impact detected
▪ Simultaneous application of NM_CGW_CCU message + Door Open signal
↳ Warn_RrRtDrSwSta = 0x0 (close) → 0x1 (open)
▪ Check DCM output</t>
  </si>
  <si>
    <t>11_DCM_087</t>
  </si>
  <si>
    <t>DCM_147</t>
  </si>
  <si>
    <t>Simultaneous Wake-up and Door Open Conditions - Malicious Condition (RL Door)
(Vehicles other than those equipped with SBCM)
**</t>
  </si>
  <si>
    <t>Check output when WAKE UP and DOOR OPEN occur simultaneously during Continuous Recording while Parked + Event Recording while Parked -4
(Malicious Condition)</t>
  </si>
  <si>
    <t>▪ Continuous recording during parking after Key Off
▪ Enters CAN and Ethernet Sleep
▪ Impact Detected
▪ Simultaneous Detect of NM_CGW_CCU Message + Door Open Signal Detected
↳ Warn_RrLftDrSwSta = 0x0 (close) → 0x1 (open)
▪ Check DCM Output</t>
  </si>
  <si>
    <t>11_DCM_088</t>
  </si>
  <si>
    <t>▪ Apply Door Close signal while Door is Open
▪ Warn_RrLftDrSwSta = 0x1(open) → 0x0(close)
▪ CAN and Ethernet Sleep</t>
  </si>
  <si>
    <t>DCM_056</t>
  </si>
  <si>
    <t>▪ Continuous recording during parking after Key Off
▪ Enters CAN and Ethernet Sleep
▪ Impact Detected
▪ Simultaneous Detect of NM_CGW_CCU Message + Door Open Signal
↳ Warn_DrvDrSwSta_SBCM = 0x0 (close) → 0x1 (open)
※ Previous door state: Closed
▪ Check DCM output</t>
  </si>
  <si>
    <t>11_DCM_089</t>
  </si>
  <si>
    <t>DCM_148</t>
  </si>
  <si>
    <t>Simultaneous Wake-up and Door Open Conditions - Adverse Conditions (FR Door)
(Vehicles Equipped with SBCM)
**</t>
  </si>
  <si>
    <t>▪ Continuous recording during parking after Key Off
▪ Enters CAN and Ethernet Sleep
▪ Impact Detected
▪ Simultaneous Detect of NM_CGW_CCU Message + Door Open Signal
↳ Warn_AsstDrSwSta_SBCM = 0x0 (close) → 0x1 (open)
▪ Check DCM Output</t>
  </si>
  <si>
    <t>11_DCM_090</t>
  </si>
  <si>
    <t>▪ Apply Door Close signal while Door is Open
▪ Warn_AsstDrSwSta_SBCM = 0x1(open) → 0x0(close)
▪ CAN and Ethernet Sleep</t>
  </si>
  <si>
    <t>DCM_149</t>
  </si>
  <si>
    <t>▪ Continuous recording begins while parked after Key Off
▪ Enters CAN and Ethernet Sleep
▪ Impact detected
▪ Simultaneous application of NM_CGW_CCU message + Door Open signal
↳ Warn_RrRtDrSwSta_SBCM = 0x0 (close) → 0x1 (open)
▪ Check DCM output</t>
  </si>
  <si>
    <t>11_DCM_091</t>
  </si>
  <si>
    <t>DCM_150</t>
  </si>
  <si>
    <t>Simultaneous Wake-up and Door Open Conditions - Adverse Conditions (RL Door)
(Vehicles Equipped with SBCM)</t>
  </si>
  <si>
    <t>▪ Continuous recording during parking after Key Off
▪ Enters CAN and Ethernet Sleep
▪ Impact Detected
▪ Simultaneous Detect of NM_CGW_CCU Message + Door Open Signal
↳ Warn_RrLftDrSwSta_SBCM = 0x0 (close) → 0x1 (open)
▪ Check DCM Output</t>
  </si>
  <si>
    <t>11_DCM_092</t>
  </si>
  <si>
    <t>▪ Apply Door Close signal while Door is Open
▪ Warn_RrLftDrSwSta_SBCM = 0x1(open) → 0x0(close)
▪ CAN and Ethernet Sleep</t>
  </si>
  <si>
    <t>DCM_030</t>
  </si>
  <si>
    <t>Continuous recording while parked: Output when DOOR Opens via app notification (FL DOOR)
(Excluding vehicles equipped with SBCM)</t>
  </si>
  <si>
    <t>Continuous recording while parked + Check output upon receiving DOOR OPEN signal during event notification while parked -1
(General conditions)</t>
  </si>
  <si>
    <t>▪ Continuous recording while parked after Key Off
▪ Enters CAN and Ethernet Sleep
▪ Impact Detected
▪ Check DCM Output</t>
  </si>
  <si>
    <t>11_DCM_093</t>
  </si>
  <si>
    <t>↑
▪ BLTN_CAM_PEV_Recorded = 0x2 Status: Door Open signal applied
▪ Warn_DrvDrSwSta = 0x0 (close) → 0x1 (open)
※ Previous door status: close
▪ Check DCM output</t>
  </si>
  <si>
    <t>▪ DCM Output (10FPS → 60FPS)</t>
  </si>
  <si>
    <t>▪ BLTN_CAM_DCM_Status = 0x5 (No Output, Under 2s) → 0X1 (Built-in Cam Display DCM normally)
▪ RearCamera_Input_Status = 0x0 (Normal)
(※ DCM don't care)
▪ Recording stops at the time of opening and resumes (3s gap)</t>
  </si>
  <si>
    <t>↑
▪ Apply Door Close signal while Door is Open
▪ Warn_DrvDrSwSta = 0x1 → 0x0
▪ BLTN_CAM_PEV_Recorded = 0x2 → Enter Sleep after 0x0</t>
  </si>
  <si>
    <t>DCM_151</t>
  </si>
  <si>
    <t>Output when DOOR is opened during continuous recording app notification while parked (FR DOOR)
(Vehicles other than those equipped with SBCM)</t>
  </si>
  <si>
    <t>Continuous recording while parked + Check output upon receiving DOOR OPEN signal during event notification while parked -2
(General conditions)</t>
  </si>
  <si>
    <t>11_DCM_094</t>
  </si>
  <si>
    <t>↑
▪ BLTN_CAM_PEV_Recorded = 0x2 Status: Door Open signal applied
▪ Warn_AsstDrSwSta = 0x0(close) → 0x1(open)
▪ Check DCM output</t>
  </si>
  <si>
    <t>▪ Apply Door Close signal while Door is Open
▪ Warn_AsstDrSwSta = 0x1 (open) → 0x0 (close)
▪ BLTN_CAM_PEV_Recorded = 0x2 → Enter Sleep after 0x0</t>
  </si>
  <si>
    <t>DCM_152</t>
  </si>
  <si>
    <t>Output when DOOR Opens during Continuous Recording App Notifications While Parked (RR DOOR)
(Vehicles other than those equipped with SBCM)</t>
  </si>
  <si>
    <t>Continuous recording while parked + Check output upon receiving DOOR OPEN signal during event notification while parked -3
(General conditions)</t>
  </si>
  <si>
    <t>11_DCM_095</t>
  </si>
  <si>
    <t>↑
▪ BLTN_CAM_PEV_Recorded = 0x2 Status: Door Open signal applied
▪ Warn_RrRtDrSwSta = 0x0(close) → 0x1(open)
▪ Check DCM output</t>
  </si>
  <si>
    <t>▪ Apply Door Close signal while Door is Open
▪ Warn_RrRtDrSwSta = 0x1 (open) → 0x0 (close)
▪ BLTN_CAM_PEV_Recorded = 0x2 → Enter Sleep after 0x0</t>
  </si>
  <si>
    <t>DCM_153</t>
  </si>
  <si>
    <t>Output when DOOR is opened during continuous recording app notification while parked (RL DOOR)
(Vehicles other than those equipped with SBCM)</t>
  </si>
  <si>
    <t>Continuous recording while parked + Check output upon receiving DOOR OPEN signal during event notification while parked -4
(General conditions)</t>
  </si>
  <si>
    <t>11_DCM_096</t>
  </si>
  <si>
    <t>↑
▪ BLTN_CAM_PEV_Recorded = 0x2 Status: Door Open signal applied
▪ Warn_RrLftDrSwSta = 0x0(close) → 0x1(open)</t>
  </si>
  <si>
    <t>▪ Apply Door Close signal while Door is Open
▪ Warn_RrLftDrSwSta = 0x1 (open) → 0x0 (close)
▪ BLTN_CAM_PEV_Recorded = 0x2 → Enter Sleep after 0x0</t>
  </si>
  <si>
    <t>DCM_031</t>
  </si>
  <si>
    <t>Continuous recording while parked: Output when DOOR Opens via app notification (FL DOOR)
(Vehicles equipped with SBCM)</t>
  </si>
  <si>
    <t>11_DCM_097</t>
  </si>
  <si>
    <t>↑
▪ BLTN_CAM_PEV_Recorded = 0x2 Status: Door Open signal applied
▪ Warn_DrvDrSwSta_SBCM = 0x0 (close) → 0x1 (open)
※ Previous door status: close
▪ Check DCM output</t>
  </si>
  <si>
    <t>↑
▪ Apply Door Close signal while Door is Open
▪ Warn_DrvDrSwSta_SBCM = 0x1 → 0x0
▪ BLTN_CAM_PEV_Recorded = 0x2 → Enter Sleep after 0x0</t>
  </si>
  <si>
    <t>DCM_154</t>
  </si>
  <si>
    <t>Output when DOOR is opened during continuous recording app notification while parked (FR DOOR)
(Vehicles equipped with SBCM)</t>
  </si>
  <si>
    <t>11_DCM_098</t>
  </si>
  <si>
    <t>↑
▪ BLTN_CAM_PEV_Recorded = 0x2 Status: Door Open signal applied
▪ Warn_AsstDrSwSta_SBCM = 0x0(close) → 0x1(open)
▪ Check DCM output</t>
  </si>
  <si>
    <t>▪ Apply Door Close signal while Door is Open
▪ Warn_AsstDrSwSta_SBCM = 0x1 (open) → 0x0 (close)
▪ BLTN_CAM_PEV_Recorded = 0x2 → Enter Sleep after 0x0</t>
  </si>
  <si>
    <t>DCM_155</t>
  </si>
  <si>
    <t>Output when DOOR Opens during Continuous Recording App Notifications While Parked (RR DOOR)
(Vehicles Equipped with SBCM)</t>
  </si>
  <si>
    <t>11_DCM_099</t>
  </si>
  <si>
    <t>↑
▪ BLTN_CAM_PEV_Recorded = 0x2 Status: Door Open signal applied
▪ Warn_RrRtDrSwSta_SBCM = 0x0(close) → 0x1(open)
▪ Check DCM output</t>
  </si>
  <si>
    <t>▪ Apply Door Close signal while Door is Open
▪ Warn_RrRtDrSwSta_SBCM = 0x1 (open) → 0x0 (close)
▪ BLTN_CAM_PEV_Recorded = 0x2 → Enter Sleep after 0x0</t>
  </si>
  <si>
    <t>DCM_156</t>
  </si>
  <si>
    <t>Output when DOOR is opened during continuous recording app notification while parked (RL DOOR)
(Vehicles equipped with SBCM)</t>
  </si>
  <si>
    <t>11_DCM_100</t>
  </si>
  <si>
    <t>↑
▪ BLTN_CAM_PEV_Recorded = 0x2 Status: Door Open signal applied
▪ Warn_RrLftDrSwSta_SBCM = 0x0(close) → 0x1(open)</t>
  </si>
  <si>
    <t>▪ Apply Door Close signal while Door is Open
▪ Warn_RrLftDrSwSta_SBCM = 0x1 (open) → 0x0 (close)
▪ BLTN_CAM_PEV_Recorded = 0x2 → Enter Sleep after 0x0</t>
  </si>
  <si>
    <t>DCM_057</t>
  </si>
  <si>
    <t>Check output upon receiving DOOR OPEN signal during parking event notification -1
(General condition)</t>
  </si>
  <si>
    <t>11_DCM_101</t>
  </si>
  <si>
    <t>↑
▪ BLTN_CAM_PEV_Recorded = 0x2 State: Door Open signal applied
▪ Warn_DrvDrSwSta = 0x0 (close) → 0x1 (open)
※ Previous door state: close</t>
  </si>
  <si>
    <t>DCM_157</t>
  </si>
  <si>
    <t>Check output upon receiving DOOR OPEN signal during parking event notification -2
(General Condition)</t>
  </si>
  <si>
    <t>11_DCM_102</t>
  </si>
  <si>
    <t>DCM_158</t>
  </si>
  <si>
    <t>Check output upon receiving DOOR OPEN signal during parking event notification -3
(General Condition)</t>
  </si>
  <si>
    <t>11_DCM_103</t>
  </si>
  <si>
    <t>DCM_159</t>
  </si>
  <si>
    <t>Check output upon receiving DOOR OPEN signal during parking event notification -4
(General Condition)</t>
  </si>
  <si>
    <t>11_DCM_104</t>
  </si>
  <si>
    <t>↑
▪ BLTN_CAM_PEV_Recorded = 0x2 Status: Door Open signal applied
▪ Warn_RrLftDrSwSta = 0x0(close) → 0x1(open)
▪ Check DCM output</t>
  </si>
  <si>
    <t>DCM_058</t>
  </si>
  <si>
    <t>11_DCM_105</t>
  </si>
  <si>
    <t>↑
▪ BLTN_CAM_PEV_Recorded = 0x2 State: Door Open signal applied
▪ Warn_DrvDrSwSta_SBCM = 0x0(close) → 0x1(open)
※ Previous door state: close</t>
  </si>
  <si>
    <t>DCM_160</t>
  </si>
  <si>
    <t>11_DCM_106</t>
  </si>
  <si>
    <t>DCM_161</t>
  </si>
  <si>
    <t>검증 항목</t>
  </si>
  <si>
    <t>[BLTN_CAM-기능-024] 주행정보 저장기능</t>
  </si>
  <si>
    <t>11_DCM_107</t>
  </si>
  <si>
    <t>[BLTN_CAM-기능-025] 파일시스템 및 파일 정보</t>
  </si>
  <si>
    <t>▪ Requirement-based-test
▪ Test of interaction / communication</t>
  </si>
  <si>
    <t>▪ Requirements Analysis
▪ Interface Analysis</t>
  </si>
  <si>
    <r>
      <rPr>
        <sz val="11"/>
        <color theme="1"/>
        <rFont val="Segoe UI Symbol"/>
        <family val="2"/>
      </rPr>
      <t>▪</t>
    </r>
    <r>
      <rPr>
        <sz val="11"/>
        <color theme="1"/>
        <rFont val="Calibri"/>
        <family val="2"/>
      </rPr>
      <t xml:space="preserve"> Requirement-based-test</t>
    </r>
  </si>
  <si>
    <t>[Check driving information recording function operation based on settings]</t>
  </si>
  <si>
    <r>
      <rPr>
        <sz val="11"/>
        <color theme="1"/>
        <rFont val="Segoe UI Symbol"/>
        <family val="2"/>
      </rPr>
      <t>▪</t>
    </r>
    <r>
      <rPr>
        <sz val="11"/>
        <color theme="1"/>
        <rFont val="Calibri"/>
        <family val="2"/>
      </rPr>
      <t xml:space="preserve"> Requirements Analysis</t>
    </r>
  </si>
  <si>
    <t>Date and time</t>
  </si>
  <si>
    <t>[Check Recorded Video Archive] : Archive and Video List</t>
  </si>
  <si>
    <t>Built-in Cam Mode Main Confirmation</t>
  </si>
  <si>
    <t>▪ BLTN_CAM_Tme_Stm_NvalueSet = 0x1(OFF)</t>
  </si>
  <si>
    <t>▪ Enter Built-in Cam Mode
▪ Check [Saved Video List]</t>
  </si>
  <si>
    <t>▪ BLTN_CAM_Set_Tim_Stm = 0x1(OFF)</t>
  </si>
  <si>
    <t>▪ Display Saved Video List
- [Always On While Driving]
- [Events While Driving]
- [Always On While Parked]
- [Events While Parked]
- [Motion Detection While Parked]</t>
  </si>
  <si>
    <t>DCM_162</t>
  </si>
  <si>
    <t>FIL_013</t>
  </si>
  <si>
    <t>▪ Continuous video recording while driving, video playback after recording</t>
  </si>
  <si>
    <t>▪ Date and time OSD information at the top of the HU playback screen is not displayed</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</si>
  <si>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</si>
  <si>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</si>
  <si>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the list of continuous recordings while driving</t>
  </si>
  <si>
    <t>▪ Enter Built-in Cam Mode
▪ Enter [Always On Driving]
▪ Check [Always On Driving] Video List Thumbnail</t>
  </si>
  <si>
    <t>▪ No black thumbnails in the video list</t>
  </si>
  <si>
    <t>▪ BLTN_CAM_Time_Stm_NvalueSet = 0x2(ON)</t>
  </si>
  <si>
    <t>▪ BLTN_CAM_Set_Tim_Stm = 0x2(ON)</t>
  </si>
  <si>
    <t>11_DCM_108</t>
  </si>
  <si>
    <t>↑
▪ BLTN_CAM_PEV_Recorded = 0x2 Status: Door Open signal applied
▪ Warn_RrLftDrSwSta_SBCM = 0x0(close) → 0x1(open)
▪ Check DCM output</t>
  </si>
  <si>
    <t>▪ Displays date and time OSD information at the top of the HU playback screen</t>
  </si>
  <si>
    <t>▪ Check video list filename (date)</t>
  </si>
  <si>
    <t>▪ Displayed in the video list at the recording start time
▪ During playback, the time at the top of the screen, timestamp, and progress bar time match each other</t>
  </si>
  <si>
    <t>INF_020</t>
  </si>
  <si>
    <t>FIL_014</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</si>
  <si>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</si>
  <si>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</si>
  <si>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speed</t>
  </si>
  <si>
    <t>Check the list of continuous recordings while parked</t>
  </si>
  <si>
    <t>▪ BLTN_CAM_Spd_Stm_NvalueSet = 0x1(OFF)</t>
  </si>
  <si>
    <t>▪ BLTN_CAM_Set_Spd_Stm = 0x1(OFF)</t>
  </si>
  <si>
    <t>▪ Enter Built-in Cam Mode
▪ Enter [Always Record While Parked]
▪ Check [Always Record While Parked] Video List Thumbnail</t>
  </si>
  <si>
    <t>DCM_061</t>
  </si>
  <si>
    <t>▪ Speed ​​OSD information at the top of the HU playback screen is not displayed</t>
  </si>
  <si>
    <t>Upon WAKE UP (FL DOOR) after entering network sleep with DOOR Open
(Vehicles other than those equipped with SBCM)</t>
  </si>
  <si>
    <t>Check output when Door Open → Sleep → Wake Up -1
**Check output when Door Open → Sleep → Wake Up**</t>
  </si>
  <si>
    <t>▪ BLTN_CAM_Spd_Stm_NvalueSet = 0x2(ON)</t>
  </si>
  <si>
    <t>▪ BLTN_CAM_Set_Spd_Stm = 0x2(ON)</t>
  </si>
  <si>
    <t>▪ Warn_DrvDrSwSta= 0x1(open) enabled (Closed state excluding heading door signals)
▪ Continuous recording during parking after Key Off
▪ Enter CAN and Ethernet Sleep</t>
  </si>
  <si>
    <t>▪ No DCM output during CAN and Ethernet Sleep (maintains 10 FPS)</t>
  </si>
  <si>
    <t>FIL_015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</si>
  <si>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</si>
  <si>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</si>
  <si>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the list of recorded events while driving</t>
  </si>
  <si>
    <t>▪ Display speed OSD information at the top of the HU playback screen</t>
  </si>
  <si>
    <t>▪ Enter Built-in Cam Mode
▪ Enter [Driving Events]
▪ Check [Driving Events] Video List Thumbnails</t>
  </si>
  <si>
    <t>↑
▪ Wake up the network by sending the Warn_DrvDrSwSta= 0x1(open) message
▪ Check DCM output</t>
  </si>
  <si>
    <t>▪ DCM Output (10FPS → 60FPS)
▪ Recording pauses and resumes upon wake-up (3s pause)</t>
  </si>
  <si>
    <t>INF_021</t>
  </si>
  <si>
    <t>gear</t>
  </si>
  <si>
    <t>▪ BLTN_CAM_GearPos_Stm_NvalueSet = 0x1(OFF)</t>
  </si>
  <si>
    <t>▪ BLTN_CAM_Set_GearPos_Stm = 0x1(OFF)</t>
  </si>
  <si>
    <t>▪ Displayed in the video list at the time the impact was triggered
▪ During playback, the time at the top of the screen, timestamp, and progress bar time match each other</t>
  </si>
  <si>
    <t>↑
▪ Apply Door Close signal while Door is Open
▪ Warn_DrvDrSwSta = 0x1(open) → 0x0(close)
▪ CAN and Ethernet Sleep</t>
  </si>
  <si>
    <t>▪ Gear OSD information not displayed at the top of the HU playback screen</t>
  </si>
  <si>
    <t>FIL_016</t>
  </si>
  <si>
    <t>DCM_163</t>
  </si>
  <si>
    <r>
      <rPr>
        <sz val="11"/>
        <color theme="1"/>
        <rFont val="Segoe UI Symbol"/>
        <family val="2"/>
      </rPr>
      <t>▪</t>
    </r>
    <r>
      <rPr>
        <sz val="11"/>
        <color theme="1"/>
        <rFont val="Calibri"/>
        <family val="2"/>
      </rPr>
      <t xml:space="preserve"> Requirement-based-test</t>
    </r>
  </si>
  <si>
    <t>When WAKE UP after entering network sleep with DOOR Open state (FR DOOR)
(Vehicles other than those equipped with SBCM)</t>
  </si>
  <si>
    <t>▪ BLTN_CAM_GearPos_Stm_NvalueSet = 0x2(ON)</t>
  </si>
  <si>
    <t>▪ BLTN_CAM_Set_GearPos_Stm = 0x2(ON)</t>
  </si>
  <si>
    <t>Check output when Door Open → Sleep → Wake Up -2
**</t>
  </si>
  <si>
    <r>
      <rPr>
        <sz val="11"/>
        <color theme="1"/>
        <rFont val="Segoe UI Symbol"/>
        <family val="2"/>
      </rPr>
      <t>▪</t>
    </r>
    <r>
      <rPr>
        <sz val="11"/>
        <color theme="1"/>
        <rFont val="Calibri"/>
        <family val="2"/>
      </rPr>
      <t xml:space="preserve"> Requirements Analysis</t>
    </r>
  </si>
  <si>
    <t>▪ Warn_AssDrSwSta= 0x1(open) enabled (Closed state excluding heading door signals)
▪ Continuous recording during parking after Key Off
▪ Enter CAN and Ethernet Sleep</t>
  </si>
  <si>
    <t>Check the list of event recordings while parked</t>
  </si>
  <si>
    <t>▪ Display Gear OSD information at the top of the HU playback screen</t>
  </si>
  <si>
    <t>▪ Enter Built-in Cam Mode
▪ Enter [Parking Events]
▪ Check [Parking Events] Video List Thumbnails</t>
  </si>
  <si>
    <t>↑
▪ Wake up the network by sending the Warn_AsstDrSwSt= 0x1(open) message
▪ Check DCM output</t>
  </si>
  <si>
    <t>INF_022</t>
  </si>
  <si>
    <t>turn signal</t>
  </si>
  <si>
    <t>▪ BLTN_CAM_TrnSig_Stm_NvalueSet = 0x1(OFF)</t>
  </si>
  <si>
    <t>▪ BLTN_CAM_Set_TrnSig_Stm = 0x1(OFF)</t>
  </si>
  <si>
    <t>▪ Turn signal OSD information not displayed at the top of the HU playback screen</t>
  </si>
  <si>
    <t>DCM_164</t>
  </si>
  <si>
    <t>Upon WAKE UP (RR DOOR) after entering network sleep with DOOR Open
(Vehicles other than those equipped with SBCM)</t>
  </si>
  <si>
    <t>▪ BLTN_CAM_TrnSig_Stm_NvalueSet = 0x2(ON)</t>
  </si>
  <si>
    <t>▪ BLTN_CAM_Set_TrnSig_Stm = 0x2(ON)</t>
  </si>
  <si>
    <t>Check output when Door Open → Sleep → Wake Up -3
**Check output when Door Open → Sleep → Wake Up**</t>
  </si>
  <si>
    <t>FIL_017</t>
  </si>
  <si>
    <r>
      <rPr>
        <sz val="11"/>
        <color theme="1"/>
        <rFont val="Segoe UI Symbol"/>
        <family val="2"/>
      </rPr>
      <t>▪</t>
    </r>
    <r>
      <rPr>
        <sz val="11"/>
        <color theme="1"/>
        <rFont val="Calibri"/>
        <family val="2"/>
      </rPr>
      <t xml:space="preserve"> Requirement-based-test</t>
    </r>
  </si>
  <si>
    <t>▪ Warn_RrRtDrSwSt= 0x1(open) enabled (Closed state excluding heading door signals)
▪ Continuous recording during parking after Key Off
▪ Enter CAN and Ethernet Sleep</t>
  </si>
  <si>
    <r>
      <rPr>
        <sz val="11"/>
        <color theme="1"/>
        <rFont val="Segoe UI Symbol"/>
        <family val="2"/>
      </rPr>
      <t>▪</t>
    </r>
    <r>
      <rPr>
        <sz val="11"/>
        <color theme="1"/>
        <rFont val="Calibri"/>
        <family val="2"/>
      </rPr>
      <t xml:space="preserve"> Requirements Analysis</t>
    </r>
  </si>
  <si>
    <t>Check the list of motion detection recordings while parked</t>
  </si>
  <si>
    <t>▪ Display turn signal OSD information at the top of the HU playback screen</t>
  </si>
  <si>
    <t>▪ Enter Built-in Cam Mode
▪ Enter [Motion Detection While Parked]
▪ Check [Motion Detection While Parked] Video List Thumbnail</t>
  </si>
  <si>
    <t>↑
▪ Wake up the network by sending the Warn_RrRtDrSwSta= 0x1(open) message
▪ Check DCM output</t>
  </si>
  <si>
    <t>▪ No DCM output (※ BICIM2-3252, Zentex specification)
▪ Recording stops and resumes at wake-up point (3s pause)</t>
  </si>
  <si>
    <t>INF_023</t>
  </si>
  <si>
    <t>Detected impact intensity, impact detection status</t>
  </si>
  <si>
    <t>▪ BLTN_CAM_EVSen_Stm_NvalueSet = 0x1(OFF)</t>
  </si>
  <si>
    <t>▪ BLTN_CAM_Set_EVSen_Stm = 0x1(OFF)</t>
  </si>
  <si>
    <t>FIL_018</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</si>
  <si>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</si>
  <si>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</si>
  <si>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manual recording list</t>
  </si>
  <si>
    <t>▪ Enter Built-in Cam Mode
▪ Enter [Manual Recording]
▪ Check [Manual Recording] Video List Thumbnails</t>
  </si>
  <si>
    <t>DCM_165</t>
  </si>
  <si>
    <t>▪ OSD information regarding detected impact intensity and impact detection status at the top of the HU playback screen is not displayed</t>
  </si>
  <si>
    <t>Upon WAKE UP (RL DOOR) after entering network sleep with DOOR Open state
(Vehicles other than those equipped with SBCM)</t>
  </si>
  <si>
    <t>Check output when Door Open → Sleep → Wake Up -4
**Door Open → Sleep → Wake Up**</t>
  </si>
  <si>
    <t>▪ Displayed in the video list at the time the manual switch is entered
▪ During playback, the time at the top of the screen, timestamp, and progress bar time match each other</t>
  </si>
  <si>
    <t>▪ Warn_RrLftDrSwSta= 0x1(open) enabled (Closed state excluding heading door signals)
▪ Continuous recording during parking after Key Off
▪ Enter CAN and Ethernet Sleep</t>
  </si>
  <si>
    <t>FIL_019</t>
  </si>
  <si>
    <t>▪ BLTN_CAM_EVSen_Stm_NvalueSet = 0x2(ON)</t>
  </si>
  <si>
    <t>▪ BLTN_CAM_Set_EVSen_Stm = 0x2(ON)</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</si>
  <si>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</si>
  <si>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</si>
  <si>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 Wake up the network by sending the Warn_RrLftDrSwSta= 0x1(open) message
▪ Check DCM output</t>
  </si>
  <si>
    <t>Check time-lapse recording list</t>
  </si>
  <si>
    <t>▪ Enter Built-in Cam Mode
▪ Enter [Timelapse]
▪ Check [Timelapse] Video List Thumbnails</t>
  </si>
  <si>
    <t>▪ Displays OSD information on detected impact intensity and impact detection status at the top of the HU playback screen.</t>
  </si>
  <si>
    <t>INF_024</t>
  </si>
  <si>
    <t>GPS location</t>
  </si>
  <si>
    <t>▪ BLTN_CAM_Locatn_Stm_NvalueSet = 0x1(OFF)</t>
  </si>
  <si>
    <t>▪ BLTN_CAM_Set_Locatn_Stm = 0x1(OFF)</t>
  </si>
  <si>
    <t>FIL_020</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</si>
  <si>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</si>
  <si>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</si>
  <si>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the storage list</t>
  </si>
  <si>
    <t>▪ Enter Built-in Cam Mode
▪ Enter [Library]
▪ Check [Library] video list thumbnails</t>
  </si>
  <si>
    <t>▪ GPS location OSD information not displayed at the top of the HU playback screen</t>
  </si>
  <si>
    <t>▪ BLTN_CAM_Locatn_Stm_NvalueSet = 0x2(ON)</t>
  </si>
  <si>
    <t>▪ BLTN_CAM_Set_Locatn_Stm = 0x2(ON)</t>
  </si>
  <si>
    <t>DCM_062</t>
  </si>
  <si>
    <t>FIL_003</t>
  </si>
  <si>
    <r>
      <rPr>
        <sz val="11"/>
        <color theme="1"/>
        <rFont val="Segoe UI Symbol"/>
        <family val="2"/>
      </rPr>
      <t>▪</t>
    </r>
    <r>
      <rPr>
        <sz val="11"/>
        <color theme="1"/>
        <rFont val="Calibri"/>
        <family val="2"/>
      </rPr>
      <t xml:space="preserve"> Requirement-based-test</t>
    </r>
  </si>
  <si>
    <t>Upon WAKE UP (FL DOOR) after entering network sleep with DOOR Open
(Vehicles equipped with SBCM)</t>
  </si>
  <si>
    <t>▪ Display GPS location OSD information at the top of the HU playback screen</t>
  </si>
  <si>
    <r>
      <rPr>
        <sz val="11"/>
        <color theme="1"/>
        <rFont val="Segoe UI Symbol"/>
        <family val="2"/>
      </rPr>
      <t>▪</t>
    </r>
    <r>
      <rPr>
        <sz val="11"/>
        <color theme="1"/>
        <rFont val="Calibri"/>
        <family val="2"/>
      </rPr>
      <t xml:space="preserve"> Requirements Analysis</t>
    </r>
  </si>
  <si>
    <t>[녹화파일 FPS 확인] : 주행 중 상시 녹화</t>
  </si>
  <si>
    <t>[Check Recording File FPS] : Continuous recording while driving</t>
  </si>
  <si>
    <t>Continuous recording while driving</t>
  </si>
  <si>
    <t>▪ Continuous recording while driving
▪ Play FPS Test video (MOBIS_FPS_TEST_HD.avi) on PC &amp; start stopwatch
▪ Focus on PC monitor with built-in cam
▪ Enter built-in cam mode
▪ Remove SD card
▪ Connect SD card to PC
▪ Play the recorded file in VLC Player</t>
  </si>
  <si>
    <t>▪ Check for missing frames when playing continuous recording footage while driving (no missing numbers in the middle)
※ In VLC Player, press the 'e' key to play frame by frame.
▪ Right-click the recording file [Properties] - [Details] - Frame rate 30 FPS</t>
  </si>
  <si>
    <t>▪ Warn_DrvDrSwSta_SBCM= 0x1(open) enabled (Closed state excluding heading door signals)
▪ Continuous recording during parking after Key Off
▪ Enter CAN and Ethernet Sleep</t>
  </si>
  <si>
    <t>▪ Requirement-based-test</t>
  </si>
  <si>
    <t>[Check MP4 OSD Display by Recording Type]</t>
  </si>
  <si>
    <t>▪ [Settings] - [Recording] - Display Information Stamp - Speed, Gear, Turn Signals, Event Detection Sensitivity, Location On
▪ After generating continuous recording video while driving, play the mp4 file on a PC to verify the display of information other than the time on the top-left OSD.</t>
  </si>
  <si>
    <t>▪ Time, speed, gear, turn signals, event detection sensitivity, location information - displayed on a single line (refer to specifications)</t>
  </si>
  <si>
    <t>FIL_021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</si>
  <si>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</si>
  <si>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</si>
  <si>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Manual recording while driving after recording</t>
  </si>
  <si>
    <t>▪ Manual recording in progress while driving
▪ Play FPS Test video (MOBIS_FPS_TEST_HD.avi) on PC &amp; start stopwatch
▪ Focus the built-in cam on the PC monitor
▪ Enter built-in cam mode
▪ Remove SD card
▪ Connect SD card to PC
▪ Play the recorded file in VLC Player</t>
  </si>
  <si>
    <t>▪ Check for missing frames when playing manual recordings while driving (no missing numbers in the middle)
▪ File information: 30 FPS</t>
  </si>
  <si>
    <t>INF_025</t>
  </si>
  <si>
    <t>▪ [Settings] - [Recording] - Display Information Stamp - Speed, Gear, Turn Signals, Event Detection Sensitivity, Location On
▪ After generating continuous recording video while parked, play the mp4 file on a PC to verify the display of information other than the time on the top-left OSD.</t>
  </si>
  <si>
    <t>▪ OSD Time, Recording Impact Intensity, GPS Display</t>
  </si>
  <si>
    <t>FIL_022</t>
  </si>
  <si>
    <r>
      <rPr>
        <sz val="11"/>
        <color theme="1"/>
        <rFont val="Segoe UI Symbol"/>
        <family val="2"/>
      </rPr>
      <t>▪</t>
    </r>
    <r>
      <rPr>
        <sz val="11"/>
        <color theme="1"/>
        <rFont val="Calibri"/>
        <family val="2"/>
      </rPr>
      <t xml:space="preserve"> Requirement-based-test</t>
    </r>
  </si>
  <si>
    <t>↑
▪ Wake up the network by sending the Warn_DrvDrSwSta_SBCM= 0x1(open) message
▪ Check DCM output</t>
  </si>
  <si>
    <r>
      <rPr>
        <sz val="11"/>
        <color theme="1"/>
        <rFont val="Segoe UI Symbol"/>
        <family val="2"/>
      </rPr>
      <t>▪</t>
    </r>
    <r>
      <rPr>
        <sz val="11"/>
        <color theme="1"/>
        <rFont val="Calibri"/>
        <family val="2"/>
      </rPr>
      <t xml:space="preserve"> Requirements Analysis</t>
    </r>
  </si>
  <si>
    <t>▪ Output DCM video without distortion (10FPS → 60FPS)
▪ Recording stops and resumes at wake-up point (3s pause)</t>
  </si>
  <si>
    <t>After recording event while driving</t>
  </si>
  <si>
    <t>INF_026</t>
  </si>
  <si>
    <t>▪ Start recording events while driving
▪ Play FPS Test video (MOBIS_FPS_TEST_HD.avi) on PC &amp; start stopwatch
▪ Focus the built-in cam on the PC monitor
▪ Enter built-in cam mode
▪ Remove SD card
▪ Connect SD card to PC
▪ Play the recorded file in VLC Player</t>
  </si>
  <si>
    <t>▪ Checked for missing frames when playing back-driving event recordings (no missing numbers in the middle)
▪ File information: 30 FPS</t>
  </si>
  <si>
    <t>Recording events while driving</t>
  </si>
  <si>
    <t>▪ Built-in Cam Boot Complete
▪ BLTN_CAM_State = 0x0 (BLTN_CAM Valid)
▪ BLTN_CAM_SD_Card_State = 0x0 (Good)
▪ Associated Controller CAN/Ethernet Communication Enabled
▪ Power: KEY ON
▪ Voltage: 12V
▪ Setting: Driving Event Recording ON</t>
  </si>
  <si>
    <t>▪ [Settings] - [Recording] - Display Information Stamp - Speed, Gear, Turn Signals, Event Detection Sensitivity, Position On
▪ After generating a driving event recording video, play the mp4 file on a PC to verify the display of information other than the time on the top-left OSD.</t>
  </si>
  <si>
    <t>FIL_023</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</si>
  <si>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</si>
  <si>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</si>
  <si>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INF_027</t>
  </si>
  <si>
    <t>▪ Stop time-lapse recording after 1 minute (1 FPS)
▪ Play FPS Test video (MOBIS_FPS_TEST_HD.avi) on PC &amp; start stopwatch
▪ Point the built-in cam at the PC monitor
▪ Enter built-in cam mode
▪ Remove SD card
▪ Connect SD card to PC
▪ Play the recorded file in VLC Player</t>
  </si>
  <si>
    <t>▪ Check for missing frames when playing back time-lapse recordings (no missing numbers in the middle)
▪ (Recording: 1 FPS, Playback: 15 FPS)</t>
  </si>
  <si>
    <t>Recording events while parked</t>
  </si>
  <si>
    <t>▪ [Settings] - [Recording] - Display Information Stamp - Speed, Gear, Turn Signals, Event Detection Sensitivity, Location On
▪ After creating a parked event recording video, play the mp4 file on a PC to verify the display of information other than the time on the top-left OSD.</t>
  </si>
  <si>
    <t>FIL_024</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</si>
  <si>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</si>
  <si>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</si>
  <si>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INF_028</t>
  </si>
  <si>
    <t>▪ KEY OFF
▪ Start recording event while parked
▪ Play FPS Test video (MOBIS_FPS_TEST_HD.avi) on PC &amp; start stopwatch
▪ Focus on PC monitor with built-in cam
▪ KEY ON
▪ Enter built-in cam mode
▪ Remove SD card
▪ Connect SD card to PC
▪ Play the recorded file in VLC Player</t>
  </si>
  <si>
    <t>Manual recording while driving</t>
  </si>
  <si>
    <t>▪ Check for missing frames when playing continuously recorded video while parked (no missing numbers in the middle)
▪ File information: 2 FPS</t>
  </si>
  <si>
    <t>▪ [Settings] - [Recording] - Display Information Stamp - Speed, Gear, Turn Signals, Event Detection Sensitivity, Position On
▪ After creating a manual recording video while driving, play the mp4 file on a PC to check the display of information other than the time on the top-left OSD.</t>
  </si>
  <si>
    <t>↑
▪ Apply Door Close signal while Door is Open
▪ Warn_DrvDrSwSta_SBCM = 0x1(open) → 0x0(close)
▪ CAN and Ethernet Sleep</t>
  </si>
  <si>
    <t>FIL_004</t>
  </si>
  <si>
    <r>
      <rPr>
        <sz val="11"/>
        <color theme="1"/>
        <rFont val="Segoe UI Symbol"/>
        <family val="2"/>
      </rPr>
      <t>▪</t>
    </r>
    <r>
      <rPr>
        <sz val="11"/>
        <color theme="1"/>
        <rFont val="Calibri"/>
        <family val="2"/>
      </rPr>
      <t xml:space="preserve"> Requirement-based-test</t>
    </r>
  </si>
  <si>
    <t>INF_029</t>
  </si>
  <si>
    <r>
      <rPr>
        <sz val="11"/>
        <color theme="1"/>
        <rFont val="Segoe UI Symbol"/>
        <family val="2"/>
      </rPr>
      <t>▪</t>
    </r>
    <r>
      <rPr>
        <sz val="11"/>
        <color theme="1"/>
        <rFont val="Calibri"/>
        <family val="2"/>
      </rPr>
      <t xml:space="preserve"> Requirements Analysis</t>
    </r>
  </si>
  <si>
    <t>[녹화파일 FPS 확인] : 주차 중 상시 녹화</t>
  </si>
  <si>
    <t>[Check Recording FPS] : Continuous recording while parked</t>
  </si>
  <si>
    <t>▪ [Settings] - [Recording] - Display Information Stamp - Speed, Gear, Turn Signals, Event Detection Sensitivity, Position On
▪ After creating a manual recording video while parked, play the mp4 file on a PC to verify the display of information other than the time on the top-left OSD.</t>
  </si>
  <si>
    <t>DCM_167</t>
  </si>
  <si>
    <t>▪ Play FPS Test Video (MOBIS_FPS_TEST_HD.avi) on PC &amp; Start Stopwatch)
▪ Focus on PC Monitor with Built-in Cam Camera →</t>
  </si>
  <si>
    <t>When WAKE UP after entering network sleep with DOOR Open state (FR DOOR)
(Vehicles equipped with SBCM)</t>
  </si>
  <si>
    <t>▪ Warn_AssDrSwSta_SBCM= 0x1(open) enabled (Closed state excluding heading door signals)
▪ Continuous recording during parking after Key Off
▪ Enter CAN and Ethernet Sleep</t>
  </si>
  <si>
    <t>INF_030</t>
  </si>
  <si>
    <t>Time-lapse recording (not supported)</t>
  </si>
  <si>
    <t>▪ [Settings] - [Recording] - Display Info Stamp - Speed, Gear, Turn Signals, Event Detection Sensitivity, Position On
▪ After creating a time-lapse recording, play the mp4 file on a PC to check the display of information other than the time in the top-left OSD.</t>
  </si>
  <si>
    <t>▪ No OSD display</t>
  </si>
  <si>
    <t>FIL_025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</si>
  <si>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</si>
  <si>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</si>
  <si>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INF_031</t>
  </si>
  <si>
    <t>Manual recording while parked after recording</t>
  </si>
  <si>
    <t>↑
▪ Wake up the network by sending the Warn_AsstDrSwSt_SBCM= 0x1(open) message
▪ Check DCM output</t>
  </si>
  <si>
    <t>↑
▪ Manual recording in progress
▪ Continued continuous recording while parked in progress</t>
  </si>
  <si>
    <t>▪ [Settings] - [Recording] - Display Information Stamp - Speed, Gear, Turn Signals, Event Detection Sensitivity, Position On
▪ After generating motion detection recording video while parked, play the mp4 file on a PC to verify the information displayed in the top-left OSD other than the time.</t>
  </si>
  <si>
    <t>▪ Check for missing frames when playing manual recordings while parked (no missing numbers in the middle)
▪ File information: 10 FPS</t>
  </si>
  <si>
    <t>INF_032</t>
  </si>
  <si>
    <t>Performance recording (not supported)</t>
  </si>
  <si>
    <t>▪ Built-in Cam Boot Complete
▪ BLTN_CAM_State = 0x0 (BLTN_CAM Valid)
▪ BLTN_CAM_SD_Card_State = 0x0 (Good)
▪ Associated Controller CAN/Ethernet Communication Enabled
▪ Power: KEY ON
▪ Voltage: 12V
▪ Setting: Performance Recording ON</t>
  </si>
  <si>
    <t>▪ [Settings] - [Recording] - Display Information Stamp
▪ Speed, Gear, Turn Signals, Event Detection Sensitivity, Location On
▪ Check the UI at the top of the performance recording video
▪ After creating a performance recording video, play the mp4 file on a PC to verify the display of information other than the time on the top-left OSD.</t>
  </si>
  <si>
    <t>▪ No OSD display
▪ UI displayed at the top of the recorded video
(Steering wheel, lateral acceleration, gear, vehicle speed, brake/accelerator pressure, circuit map, lap time)</t>
  </si>
  <si>
    <t>FIL_026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</si>
  <si>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</si>
  <si>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</si>
  <si>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x</t>
  </si>
  <si>
    <t>After recording event while parked</t>
  </si>
  <si>
    <t>[Check Recording File Size] Thumbnail</t>
  </si>
  <si>
    <t>↑
▪ Event recording in progress
▪ Continued continuous recording while parked</t>
  </si>
  <si>
    <t>▪ Checked for missing frames when playing event recordings while parked (no missing numbers in the middle)
▪ File information: 10 FPS</t>
  </si>
  <si>
    <t>Storage Memory and File Management tab T/C ID: MEM_005 Execute</t>
  </si>
  <si>
    <t>DCM_168</t>
  </si>
  <si>
    <t>T/C ID: MEM_005 Expected Results Satisfied (No Thumbnail OSD)</t>
  </si>
  <si>
    <t>Upon WAKE UP (RR DOOR) after entering network sleep with DOOR Open state
(Vehicles equipped with SBCM)</t>
  </si>
  <si>
    <r>
      <rPr>
        <sz val="11"/>
        <color theme="1"/>
        <rFont val="Segoe UI Symbol"/>
        <family val="2"/>
      </rPr>
      <t>▪</t>
    </r>
    <r>
      <rPr>
        <sz val="11"/>
        <color theme="1"/>
        <rFont val="Calibri"/>
        <family val="2"/>
      </rPr>
      <t xml:space="preserve"> Requirement-based-test</t>
    </r>
  </si>
  <si>
    <t>▪ Warn_RrRtDrSwSt_SBCM= 0x1(open) enabled (Closed state excluding heading door signals)
▪ Continuous recording during parking after Key Off
▪ Enter CAN and Ethernet Sleep</t>
  </si>
  <si>
    <r>
      <rPr>
        <sz val="11"/>
        <color theme="1"/>
        <rFont val="Segoe UI Symbol"/>
        <family val="2"/>
      </rPr>
      <t>▪</t>
    </r>
    <r>
      <rPr>
        <sz val="11"/>
        <color theme="1"/>
        <rFont val="Calibri"/>
        <family val="2"/>
      </rPr>
      <t xml:space="preserve"> Requirements Analysis</t>
    </r>
  </si>
  <si>
    <t>[Check Recording FPS] : Motion Detection Recording While Parked</t>
  </si>
  <si>
    <t>INF_033</t>
  </si>
  <si>
    <t>↑
▪ Turn on Parking Motion Detection Recording
▪ Turn KEY OFF to start motion detection recording while parked
▪ Turn KEY ON to start continuous recording while driving</t>
  </si>
  <si>
    <t>▪ Check for missing frames when playing motion detection recorded footage while parked (no missing numbers in the middle)
▪ File information: 5 FPS</t>
  </si>
  <si>
    <t>Driving shock event</t>
  </si>
  <si>
    <t>↑
▪ Wake up the network by sending the Warn_RrRtDrSwSta_SBCM= 0x1(open) message
▪ Check DCM output</t>
  </si>
  <si>
    <t>FIL_027</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</si>
  <si>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</si>
  <si>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</si>
  <si>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 Event recording in progress
▪ Motion detection recording while parked continues recording</t>
  </si>
  <si>
    <t>INF_034</t>
  </si>
  <si>
    <t>Driving manual event</t>
  </si>
  <si>
    <t>[Check Recording FPS] : Performance Recording</t>
  </si>
  <si>
    <t>Performance recording</t>
  </si>
  <si>
    <t>↑
▪ Performance Recording Settings ON</t>
  </si>
  <si>
    <t>▪ Check for missing frames when playing performance recording (no missing numbers in the middle)
▪ File information: 30 FPS</t>
  </si>
  <si>
    <t>DCM_169</t>
  </si>
  <si>
    <t>When WAKE UP after entering network sleep with DOOR Open state (RL DOOR)
(Vehicles equipped with SBCM)</t>
  </si>
  <si>
    <t>INF_035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</si>
  <si>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</si>
  <si>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</si>
  <si>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Warn_RrLftDrSwSta_SBCM= 0x1(open) enabled (Closed state excluding heading door signals)
▪ Continuous recording during parking after Key Off
▪ Enter CAN and Ethernet Sleep</t>
  </si>
  <si>
    <t>Voice recording function</t>
  </si>
  <si>
    <t>Check audio sync in continuous recording video while driving</t>
  </si>
  <si>
    <t>▪ Stand in front of the video camera to check audio sync
▪ Start continuous recording while driving
▪ Enter Built-in Cam mode
▪ Remove SD card
▪ Connect SD card to PC</t>
  </si>
  <si>
    <t>▪ Video-audio sync error within 100ms (HILS equipment)
▪ No audio-audio discrepancy felt when played on a PC</t>
  </si>
  <si>
    <t>↑
▪ Wake up the network by sending the Warn_RrLftDrSwSta_SBCM = 0x1 (open) message
▪ Check DCM output</t>
  </si>
  <si>
    <t>INF_036</t>
  </si>
  <si>
    <t>FIL_029</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</si>
  <si>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</si>
  <si>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</si>
  <si>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Parking Shock Event</t>
  </si>
  <si>
    <t>Check audio sync in recorded video of driving events (impacts).</t>
  </si>
  <si>
    <t>▪ Stand in front of the video camera where audio sync can be checked
▪ Start recording events while driving
▪ Enter Built-in Cam mode
▪ Remove SD card
▪ Connect SD card to PC</t>
  </si>
  <si>
    <t>FIL_030</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</si>
  <si>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</si>
  <si>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</si>
  <si>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INF_037</t>
  </si>
  <si>
    <t>Check audio sync in recorded video of driving events (switch).</t>
  </si>
  <si>
    <t>Parking manual event</t>
  </si>
  <si>
    <t>▪ Stand in front of the video camera to check audio sync
▪ Start manual recording while driving
▪ Enter Built-in Cam mode
▪ Remove SD card
▪ Connect SD card to PC</t>
  </si>
  <si>
    <t>DCM_063</t>
  </si>
  <si>
    <t>When waking up immediately after entering network sleep in DOOR Open state (FL DOOR)
(Vehicles other than those equipped with SBCM)</t>
  </si>
  <si>
    <t>Check output upon Door Open → Sleep → Wake Up -1
(Wake Up immediately after no output due to Sleep)</t>
  </si>
  <si>
    <t>FIL_031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</si>
  <si>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</si>
  <si>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</si>
  <si>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for sync misalignment when manual recording occurs during continuous recording while driving</t>
  </si>
  <si>
    <t>INF_038</t>
  </si>
  <si>
    <t>▪ Continuous recording while driving
▪ Check for sync misalignment when manual recording occurs while driving</t>
  </si>
  <si>
    <t>Time-lapse</t>
  </si>
  <si>
    <t>▪ ↑ Wake up within 2s immediately after no output due to Sleep
↳ Warn_DrvDrSwSta= 0x1(open)</t>
  </si>
  <si>
    <t>FIL_032</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</si>
  <si>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</si>
  <si>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</si>
  <si>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Check for sync misalignment when event recording occurs during continuous recording while driving</t>
  </si>
  <si>
    <t>▪ Continuous recording while driving
▪ Check for sync misalignment when event recording occurs while driving</t>
  </si>
  <si>
    <t>[BLTN_CAM-기능-030] 저장메모리 관련기능</t>
  </si>
  <si>
    <t>DCM_170</t>
  </si>
  <si>
    <t>When waking up immediately after entering network sleep with the door open state (FR door)
(Vehicles other than those equipped with SBCM)</t>
  </si>
  <si>
    <t>Check output upon Door Open → Sleep → Wake Up -2
(Wake Up immediately after no output due to Sleep)</t>
  </si>
  <si>
    <t>INF_039</t>
  </si>
  <si>
    <t>▪ Warn_AsstDrSwSta= 0x1(open) enabled (Closed state excluding heading door signals)
▪ Continuous recording during parking after Key Off
▪ Enter CAN and Ethernet Sleep</t>
  </si>
  <si>
    <t>▪ Do not output DCM during Sleep (maintain 10FPS)</t>
  </si>
  <si>
    <t>Storage of motion detection while parked</t>
  </si>
  <si>
    <t>FIL_033</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</si>
  <si>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</si>
  <si>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</si>
  <si>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Confirmed sync misalignment when repeatedly entering and exiting Built-in Cam Mode during continuous recording while driving</t>
  </si>
  <si>
    <t>▪Requirement-based test
 ▪Test of interaction/communication</t>
  </si>
  <si>
    <t>[Storage] : Check Archive List</t>
  </si>
  <si>
    <t>▪ ↑ Wake up within 2s immediately after no output due to Sleep
↳ Is Warn_AsstDrSwSta= 0x1(open)</t>
  </si>
  <si>
    <t>[Saved Video List] Continuous recording while driving</t>
  </si>
  <si>
    <t>▪ Continuous recording while driving
▪ Enter Built-in Cam Mode
▪ Enter HU Mode
▪ Check for sync misalignment after 5 repetitions</t>
  </si>
  <si>
    <t>INF_040</t>
  </si>
  <si>
    <t>▪ Enter Built-in Cam Mode
▪ Check the list of continuous recordings while driving in HU</t>
  </si>
  <si>
    <t>▪ Display list of continuously recorded videos while driving
- Sort by newest recording
- Create list as a single group during the Drive Cycle
- Create a new group starting with the first video file saved after 00:00:02
- Create a new group starting with the newest video when the vehicle moves to an area with a time zone change</t>
  </si>
  <si>
    <t>DCM_171</t>
  </si>
  <si>
    <t>When waking up immediately after entering network sleep with the door open state (RR door)
(Vehicles other than those equipped with SBCM)</t>
  </si>
  <si>
    <t>Check output upon Door Open → Sleep → Wake Up -3
(Wake Up immediately after no output due to Sleep)</t>
  </si>
  <si>
    <t>INF_004</t>
  </si>
  <si>
    <t>FIL_034</t>
  </si>
  <si>
    <t>MEM_059</t>
  </si>
  <si>
    <r>
      <rPr>
        <sz val="11"/>
        <color theme="1"/>
        <rFont val="Segoe UI Symbol"/>
        <family val="2"/>
      </rPr>
      <t>▪</t>
    </r>
    <r>
      <rPr>
        <sz val="11"/>
        <color theme="1"/>
        <rFont val="Calibri"/>
        <family val="2"/>
      </rPr>
      <t xml:space="preserve"> Requirement-based-test</t>
    </r>
  </si>
  <si>
    <t>[Check Driving Information OSD Recording Delay]
: Continuous Recording While Driving</t>
  </si>
  <si>
    <t>▪ Warn_RrRtDrSwSta= 0x1(open) enabled (Closed state excluding heading door signals)
▪ Continuous recording during parking after Key Off
▪ Enter CAN and Ethernet Sleep</t>
  </si>
  <si>
    <r>
      <rPr>
        <sz val="11"/>
        <color theme="1"/>
        <rFont val="Segoe UI Symbol"/>
        <family val="2"/>
      </rPr>
      <t>▪</t>
    </r>
    <r>
      <rPr>
        <sz val="11"/>
        <color theme="1"/>
        <rFont val="Calibri"/>
        <family val="2"/>
      </rPr>
      <t xml:space="preserve"> Requirements Analysis</t>
    </r>
  </si>
  <si>
    <t>▪ Built-in Cam Boot Complete
▪ BLTN_CAM_State = 0x0 (BLTN_CAM Valid)
▪ BLTN_CAM_SD_Card_State = 0x0 (Good)
▪ Associated Controller CAN/Ethernet Communication Enabled
▪ Power: KEY ON
▪ Voltage: 12V
▪ Settings: Continuous Recording While Driving ON, Event Recording While Driving ON</t>
  </si>
  <si>
    <t>[Saved Video List] Continuous recording while parked</t>
  </si>
  <si>
    <t>▪ Start continuous recording while driving
▪ Point front/rear cameras at the PC monitor
▪ Run the 'Driving Data Test' code in CANoe Pro
▪ After completion, check the continuous recording files while driving
: Verify both the AVN screen and the OSD display of the mp4 file</t>
  </si>
  <si>
    <t>▪ Delay time between signal input and OSD record time
: Error between input signal and OSD display within 100ms
▪ No missing display (- display)</t>
  </si>
  <si>
    <t>Check for sync misalignment when repeatedly switching between continuous recording modes while driving or parked</t>
  </si>
  <si>
    <t>▪ Enter Built-in Cam Mode
▪ Check the list of continuous recordings while parked in HU</t>
  </si>
  <si>
    <t>▪ Display list of continuously recorded videos while parked
- Sort by newest recording
- Create list as a single group for the duration of the Parking Cycle
- Create a new group starting with the first video file saved after 00:00:00</t>
  </si>
  <si>
    <t>▪ KEY ON
▪ Continuous recording while driving
▪ KEY OFF
▪ Continuous recording while parked
▪ Check for sync misalignment after 5 repetitions</t>
  </si>
  <si>
    <t>▪ ↑ Wake up within 2s immediately after no output due to Sleep
↳ Warn_RrRtDrSwSta= 0x1(open)</t>
  </si>
  <si>
    <t>INF_041</t>
  </si>
  <si>
    <t>MEM_060</t>
  </si>
  <si>
    <t>DCM_172</t>
  </si>
  <si>
    <t>[Saved Video List] Recording of events while driving</t>
  </si>
  <si>
    <t>FIL_035</t>
  </si>
  <si>
    <r>
      <rPr>
        <sz val="11"/>
        <color theme="1"/>
        <rFont val="Segoe UI Symbol"/>
        <family val="2"/>
      </rPr>
      <t>▪</t>
    </r>
    <r>
      <rPr>
        <sz val="11"/>
        <color theme="1"/>
        <rFont val="Calibri"/>
        <family val="2"/>
      </rPr>
      <t xml:space="preserve"> Requirement-based-test</t>
    </r>
  </si>
  <si>
    <t>When waking up immediately after entering network sleep with DOOR Open state (RL DOOR)
(Vehicles other than those equipped with SBCM)</t>
  </si>
  <si>
    <t>▪ Enter Built-in Cam Mode
▪ Check the list of recorded driving events in HU</t>
  </si>
  <si>
    <r>
      <rPr>
        <sz val="11"/>
        <color theme="1"/>
        <rFont val="Segoe UI Symbol"/>
        <family val="2"/>
      </rPr>
      <t>▪</t>
    </r>
    <r>
      <rPr>
        <sz val="11"/>
        <color theme="1"/>
        <rFont val="Calibri"/>
        <family val="2"/>
      </rPr>
      <t xml:space="preserve"> Requirements Analysis</t>
    </r>
  </si>
  <si>
    <t>Check output upon Door Open → Sleep → Wake Up -4
(Wake Up immediately after no output due to Sleep)</t>
  </si>
  <si>
    <t>Confirmation that audio from continuously recorded video during parking is not saved</t>
  </si>
  <si>
    <t>▪ Display list of recorded driving events
- Sort by newest file</t>
  </si>
  <si>
    <t>INF_042</t>
  </si>
  <si>
    <t>▪ KEY OFF
▪ Continuous recording while parked
▪ KEY ON
▪ Remove SD card
▪ Connect SD card to PC</t>
  </si>
  <si>
    <t>▪ Confirm no voice saved</t>
  </si>
  <si>
    <t>MEM_061</t>
  </si>
  <si>
    <t>FIL_036</t>
  </si>
  <si>
    <t>[Saved Video List] Event recording while parked</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</si>
  <si>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</si>
  <si>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</si>
  <si>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Enter Built-in Cam Mode
▪ Check Parking Event Recording List in HU</t>
  </si>
  <si>
    <t>Check audio sync in parked event (impact) recorded video</t>
  </si>
  <si>
    <t>▪ Display list of recorded events while parked
- Sort by newest file</t>
  </si>
  <si>
    <t>▪ ↑ Wake up within 2s immediately after no output due to Sleep
↳ Warn_RrLftDrSwSta= 0x1(open)</t>
  </si>
  <si>
    <t>▪ Stand in front of the video camera where audio sync can be checked
▪ Start recording events while parked
▪ Enter Built-in Cam mode
▪ Remove SD card
▪ Connect SD card to PC</t>
  </si>
  <si>
    <t>INF_043</t>
  </si>
  <si>
    <t>MEM_062</t>
  </si>
  <si>
    <t>DCM_064</t>
  </si>
  <si>
    <t>FIL_037</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</si>
  <si>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</si>
  <si>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</si>
  <si>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[Saved Video List] Motion Detection Recording While Parked</t>
  </si>
  <si>
    <t>When waking up immediately after entering network sleep with DOOR Open state (FL DOOR)
(Vehicles equipped with SBCM)</t>
  </si>
  <si>
    <t>Check audio sync in recorded video of parking event (switch)</t>
  </si>
  <si>
    <t>▪ Enter Built-in Cam Mode
▪ Check Motion Detection Recording List in Parking HU</t>
  </si>
  <si>
    <t>INF_044</t>
  </si>
  <si>
    <t>▪ Display list of motion detection recorded videos while parked
- Sort by newest file
- Continuous motion recordings are displayed as a single group</t>
  </si>
  <si>
    <t>▪ Stand in front of the video camera where audio sync can be checked
▪ Start manual recording while parked
▪ Enter Built-in Cam mode
▪ Remove SD card
▪ Connect SD card to PC</t>
  </si>
  <si>
    <t>Detected impact intensity (0~5)</t>
  </si>
  <si>
    <t>▪ Continuous recording while driving
▪ Apply impact so that the moment of impact is visible on the camera
: Monitor G-Sensor log data and apply impacts corresponding to impact levels 1–5
▪ Check the continuous recording file while driving after completion
: Verify both the AVN screen and the OSD display of the mp4 file</t>
  </si>
  <si>
    <t>▪ Gauge operates from 1 to 5 depending on the applied impact intensity
▪ Delay time between signal input and OSD recording time
: Error between input signal and OSD display within 100ms
▪ No missing display (- display)</t>
  </si>
  <si>
    <t>FIL_038</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</si>
  <si>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</si>
  <si>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</si>
  <si>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MEM_063</t>
  </si>
  <si>
    <t>Check audio sync in parked event (motion) recorded video</t>
  </si>
  <si>
    <t>▪ ↑ Wake up within 2s immediately after no output due to Sleep
↳ Warn_DrvDrSwSta_SBCM= 0x1(open)</t>
  </si>
  <si>
    <t>INF_045</t>
  </si>
  <si>
    <t>[Saved Video List] Manual Recording</t>
  </si>
  <si>
    <t>▪ Enter Built-in Cam Mode
▪ Check Manual Recording List in HU</t>
  </si>
  <si>
    <t>Shock detection status</t>
  </si>
  <si>
    <t>▪ Display Manual Recording List
- Sort by Newest Recording</t>
  </si>
  <si>
    <t>▪ Proceed with continuous recording while driving
▪ Apply an impact so that the moment of impact is visible on the camera
▪ Check the continuous recording file while driving after completion
: Verify both the AVN screen and the OSD display of the mp4 file</t>
  </si>
  <si>
    <t>▪ Impact detection icon displays at the moment of impact detection
▪ Delay between signal input and OSD recording time
: Error between input signal and OSD display within 100ms
▪ No missing display (- display)</t>
  </si>
  <si>
    <t>DCM_173</t>
  </si>
  <si>
    <t>FIL_040</t>
  </si>
  <si>
    <t>MEM_064</t>
  </si>
  <si>
    <t>When waking up immediately after entering network sleep with the door open state (FR door)
(Vehicles equipped with SBCM)</t>
  </si>
  <si>
    <r>
      <rPr>
        <sz val="11"/>
        <color theme="1"/>
        <rFont val="Segoe UI Symbol"/>
        <family val="2"/>
      </rPr>
      <t>▪</t>
    </r>
    <r>
      <rPr>
        <sz val="11"/>
        <color theme="1"/>
        <rFont val="Calibri"/>
        <family val="2"/>
      </rPr>
      <t xml:space="preserve"> Requirement-based-test</t>
    </r>
  </si>
  <si>
    <t>INF_046</t>
  </si>
  <si>
    <r>
      <rPr>
        <sz val="11"/>
        <color theme="1"/>
        <rFont val="Segoe UI Symbol"/>
        <family val="2"/>
      </rPr>
      <t>▪</t>
    </r>
    <r>
      <rPr>
        <sz val="11"/>
        <color theme="1"/>
        <rFont val="Calibri"/>
        <family val="2"/>
      </rPr>
      <t xml:space="preserve"> Requirements Analysis</t>
    </r>
  </si>
  <si>
    <t>[Saved Video List] Time-lapse</t>
  </si>
  <si>
    <t>Enter HU mode after turning on voice recording settings.</t>
  </si>
  <si>
    <t>▪ Enter Built-in Cam Mode
▪ Check Time-lapse List in HU</t>
  </si>
  <si>
    <t>▪ Warn_AsstDrSwSta_SBCM= 0x1(open) enabled (Closed state excluding heading door signals)
▪ Continuous recording during parking after Key Off
▪ Enter CAN and Ethernet Sleep</t>
  </si>
  <si>
    <t>▪ Display Time-lapse Video List
- Sort by Newest Recording</t>
  </si>
  <si>
    <t>▪ Enter Built-in Cam Mode
▪ Built-in Cam Settings
▪ Voice Recording Settings ON
▪ Enter HU Mode
▪ Continuous Recording While Driving</t>
  </si>
  <si>
    <t>※ Verified in actual vehicle
▪ Continuous recording while driving
▪ Check continuous recording footage and map location changes while driving</t>
  </si>
  <si>
    <t>▪ Continuously recorded video during driving matches map data
▪ Location data will not be missing</t>
  </si>
  <si>
    <t>MEM_065</t>
  </si>
  <si>
    <t>FIL_041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</si>
  <si>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</si>
  <si>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</si>
  <si>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[Saved Video List] Archive</t>
  </si>
  <si>
    <t>Enter HU mode after turning off voice recording settings</t>
  </si>
  <si>
    <t>▪ Enter Built-in Cam Mode
▪ Check Inventory List in HU</t>
  </si>
  <si>
    <t>▪ Display Library Video List
- Sort by Newest Recording</t>
  </si>
  <si>
    <t>INF_047</t>
  </si>
  <si>
    <t>▪ Enter Built-in Cam Mode
▪ Built-in Cam Settings
▪ Voice Recording Settings OFF
▪ Enter HU Mode
▪ Continuous Recording While Driving</t>
  </si>
  <si>
    <t>▪ Confirm no audio saved when playing on PC</t>
  </si>
  <si>
    <t>GPS impact location</t>
  </si>
  <si>
    <t>※ Verification in actual vehicle
▪ Impact detected during continuous recording while driving
▪ Verification of location changes between continuous recording video and map while driving</t>
  </si>
  <si>
    <t>▪ ↑ Wake up within 2s immediately after no output due to Sleep
↳ Warn_AsstDrSwSta_SBCM= 0x1(open)</t>
  </si>
  <si>
    <t>MEM_066</t>
  </si>
  <si>
    <t>FIL_042</t>
  </si>
  <si>
    <t>[Saved Video List] Performance</t>
  </si>
  <si>
    <r>
      <rPr>
        <sz val="11"/>
        <color theme="1"/>
        <rFont val="Segoe UI Symbol"/>
        <family val="2"/>
      </rPr>
      <t>▪</t>
    </r>
    <r>
      <rPr>
        <sz val="11"/>
        <color theme="1"/>
        <rFont val="Calibri"/>
        <family val="2"/>
      </rPr>
      <t xml:space="preserve"> Requirement-based-test</t>
    </r>
  </si>
  <si>
    <t>INF_048</t>
  </si>
  <si>
    <t>▪ Enter Built-in Cam Screen
▪ Check Performance Recording List</t>
  </si>
  <si>
    <t>▪ Display Performance Video List
- Sort by Newest Recording</t>
  </si>
  <si>
    <r>
      <rPr>
        <sz val="11"/>
        <color theme="1"/>
        <rFont val="Segoe UI Symbol"/>
        <family val="2"/>
      </rPr>
      <t>▪</t>
    </r>
    <r>
      <rPr>
        <sz val="11"/>
        <color theme="1"/>
        <rFont val="Calibri"/>
        <family val="2"/>
      </rPr>
      <t xml:space="preserve"> Requirements Analysis</t>
    </r>
  </si>
  <si>
    <t>Apply Last value when GPS signal is not received</t>
  </si>
  <si>
    <t>▪ Continuous recording while driving
▪ Continuous recording starts while driving after KEY ON with no GPS data received</t>
  </si>
  <si>
    <t>▪ Display OSD with previously received value</t>
  </si>
  <si>
    <t>▪ Built-in Cam - Settings - Recording Tab - Voice Recording Off
▪ Enter HU Mode and activate continuous driving recording
▪ Built-in Cam - Settings - Recording Tab - Voice Recording On
▪ Enter HU Mode and activate continuous driving recording
▪ Repeat the above steps 10 times</t>
  </si>
  <si>
    <t>DCM_174</t>
  </si>
  <si>
    <t>[File Naming]</t>
  </si>
  <si>
    <t>[File Naming] Continuous recording while driving</t>
  </si>
  <si>
    <t>▪ Enter Built-in Cam Mode
▪ Safely Remove SD Card
▪ Check Driving Continuous Recording File Name on PC</t>
  </si>
  <si>
    <t>▪Recording Method - Year/Month/Day - Hour/Minute/Sec - Direction.mp4
Example: OWD_20201209_001711_F.mp4</t>
  </si>
  <si>
    <t>INF_049</t>
  </si>
  <si>
    <t>When waking up immediately after entering network sleep with DOOR Open state (RR DOOR)
(Vehicles equipped with SBCM)</t>
  </si>
  <si>
    <t>Check OSD records at the time of recording start after booting</t>
  </si>
  <si>
    <t>▪ Start continuous recording while driving after turning the key ON</t>
  </si>
  <si>
    <t>MEM_067</t>
  </si>
  <si>
    <t>▪ Displayed even at the start of all OSD data</t>
  </si>
  <si>
    <t>[File Naming] Continuous recording while parked</t>
  </si>
  <si>
    <t>▪ Warn_RrRtDrSwSta_SBCM= 0x1(open) enabled (Closed state excluding heading door signals)
▪ Continuous recording during parking after Key Off
▪ Enter CAN and Ethernet Sleep</t>
  </si>
  <si>
    <t>▪ No video audio recording when recording setting is Off
▪ Video audio recording confirmed and sync is accurate when recording setting is On, with no discrepancies</t>
  </si>
  <si>
    <t>▪ Enter Built-in Cam Mode
▪ Safely Remove SD Card
▪ Check the file name of the continuous recording while parked on a PC</t>
  </si>
  <si>
    <t>▪Recording Method - Year/Month/Day - Hour/Minute/Sec - Direction.mp4
Example: OWP_20201209_001711_F.mp4</t>
  </si>
  <si>
    <t>INF_005</t>
  </si>
  <si>
    <t>[Check Driving Information OSD Recording Delay]
: Recording Events While Driving</t>
  </si>
  <si>
    <t>FIL_043</t>
  </si>
  <si>
    <r>
      <rPr>
        <sz val="11"/>
        <color theme="1"/>
        <rFont val="Segoe UI Symbol"/>
        <family val="2"/>
      </rPr>
      <t>▪</t>
    </r>
    <r>
      <rPr>
        <sz val="11"/>
        <color theme="1"/>
        <rFont val="Calibri"/>
        <family val="2"/>
      </rPr>
      <t xml:space="preserve"> Requirement-based-test</t>
    </r>
  </si>
  <si>
    <t>▪ Record events while driving
▪ Focus front/rear cameras on PC monitor
▪ Check recording files after executing CAPL code (maintain Busload at 60%)</t>
  </si>
  <si>
    <r>
      <rPr>
        <sz val="11"/>
        <color theme="1"/>
        <rFont val="Segoe UI Symbol"/>
        <family val="2"/>
      </rPr>
      <t>▪</t>
    </r>
    <r>
      <rPr>
        <sz val="11"/>
        <color theme="1"/>
        <rFont val="Calibri"/>
        <family val="2"/>
      </rPr>
      <t xml:space="preserve"> Requirements Analysis</t>
    </r>
  </si>
  <si>
    <t>▪ Check the delay between signal input time and OSD record time
: Input signal and OSD display error within 100ms</t>
  </si>
  <si>
    <t>MEM_068</t>
  </si>
  <si>
    <t>[File Naming] Recording of events while driving</t>
  </si>
  <si>
    <t>▪ Enter Built-in Cam Mode
▪ Built-in Cam Settings
▪ Voice Recording Settings ON
▪ Enter HU Mode
▪ Volume set to maximum
▪ Continuous recording while driving</t>
  </si>
  <si>
    <t>▪ No white noise (dense noise)
▪ No shot noise (snap noise)</t>
  </si>
  <si>
    <t>▪ Enter Built-in Cam Mode
▪ Safely Remove SD Card
▪ Check Driving Event Recording File Names on PC</t>
  </si>
  <si>
    <t>▪Recording Method - Year/Month/Day - Hour/Minute/Sec - Direction.mp4
Example: DEV_20201209_001711_F.mp4</t>
  </si>
  <si>
    <t>▪ ↑ Wake up within 2s immediately after no output due to Sleep
↳ Warn_RrRtDrSwSta_SBCM= 0x1(open)</t>
  </si>
  <si>
    <t>INF_050</t>
  </si>
  <si>
    <t>FIL_044</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</si>
  <si>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</si>
  <si>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</si>
  <si>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MEM_069</t>
  </si>
  <si>
    <t>[File Naming] Recording events while parked</t>
  </si>
  <si>
    <t>▪ ↑
▪ Voice Recording OFF
▪ Continuous recording in progress while driving
▪ HU Settings - System Reset
▪ When continuous recording while driving restarts, wait 1 minute, then check the generated file</t>
  </si>
  <si>
    <t>▪ Reset Recording Settings (ON)
: BLTN_CAM_AudRec_Set = 0x1:OFF → 0x2:ON
▪ After resetting, check for audio recording in the file from that point in time.</t>
  </si>
  <si>
    <t>▪ Enter Built-in Cam Mode
▪ Safely Remove SD Card
▪ Check Parking Event Recording File Name on PC</t>
  </si>
  <si>
    <t>▪Recording Method - Year/Month/Day - Hour/Minute/Sec - Direction.mp4
Example: PEV_20201209_001711_F.mp4</t>
  </si>
  <si>
    <t>DCM_175</t>
  </si>
  <si>
    <t>INF_051</t>
  </si>
  <si>
    <t>FIL_045</t>
  </si>
  <si>
    <t>When waking up immediately after entering network sleep with DOOR Open state (RL DOOR)
(Vehicles equipped with SBCM)</t>
  </si>
  <si>
    <t>MEM_070</t>
  </si>
  <si>
    <t>Check audio sync in performance recording video</t>
  </si>
  <si>
    <t>▪ Check the delay between the signal input time and the OSD record time
: Input signal and OSD display error within 100ms
※ Verify separately for ICE/HEV/EV</t>
  </si>
  <si>
    <t>▪ Stand in front of a video camera where audio sync can be checked
▪ Performance recording
▪ Check video on SD card</t>
  </si>
  <si>
    <t>[File Naming] Motion Detection Recording While Parked</t>
  </si>
  <si>
    <t>▪ Enter Built-in Cam Mode
▪ Safely Remove SD Card
▪ Check Motion Detection Recording File Name on PC While Parked</t>
  </si>
  <si>
    <t>▪Recording Method - Year/Month/Day - Hour/Minute/Sec - Direction.mp4
Example: PMD_20201209_001711_F.mp4</t>
  </si>
  <si>
    <t>FIL_046</t>
  </si>
  <si>
    <t>INF_052</t>
  </si>
  <si>
    <t>MEM_071</t>
  </si>
  <si>
    <t>▪ Enter Built-in Cam Mode
▪ Built-in Cam Settings
▪ Voice Recording Settings ON
▪ Enter HU Mode
▪ Start Performance Recording
▪ Check Performance Video/Audio</t>
  </si>
  <si>
    <t>[File Naming] Manual Recording</t>
  </si>
  <si>
    <t>▪ Enter Built-in Cam Mode
▪ Safely Remove SD Card
▪ Check Manual Recording File Name on PC</t>
  </si>
  <si>
    <t>▪Recording Method - Year/Month/Day - Hour/Minute/Sec - Direction.mp4
Example: MAR_20201209_001711_F.mp4</t>
  </si>
  <si>
    <t>FIL_047</t>
  </si>
  <si>
    <t>▪ ↑ Wake up within 2s immediately after no output due to Sleep
↳ Warn_RrLftDrSwSta_SBCM= 0x1(open)</t>
  </si>
  <si>
    <t>INF_053</t>
  </si>
  <si>
    <t>MEM_072</t>
  </si>
  <si>
    <t>▪ Enter Built-in Cam Mode
▪ Built-in Cam Settings
▪ Voice Recording Settings OFF
▪ Enter HU Mode
▪ Start Performance Recording
▪ Check Performance Video/Audio</t>
  </si>
  <si>
    <t>[File Naming] Time-lapse</t>
  </si>
  <si>
    <t>▪ Enter Built-in Cam Mode
▪ Safely Remove SD Card
▪ Check Time-lapse Recording File Name on PC</t>
  </si>
  <si>
    <t>▪ Record events while driving
▪ Apply impact so that the moment of impact is visible on the camera
: Apply impacts above/below the set impact detection sensitivity multiple times
▪ Check recording files</t>
  </si>
  <si>
    <t>▪ When checking OSD on the HU screen and OSD information at the top of the .mp4 file:
: Values ​​from 0 to 5 are recorded depending on the authorized impact sensitivity.</t>
  </si>
  <si>
    <t>▪Recording Method - Year/Month/Day - Hour/Minute/Sec - Direction.mp4
Example: TML_20201209_001711_F.mp4</t>
  </si>
  <si>
    <t>DCM_032</t>
  </si>
  <si>
    <t>[BLTN_CAM-기능-026] 파일 삭제/복사기능</t>
  </si>
  <si>
    <t>Output based on DOOR signal change during motion detection recording while parked (FL DOOR)
(Vehicles other than those equipped with SBCM)</t>
  </si>
  <si>
    <t>Check output when DOOR OPEN signal is received while recording motion detection during parking -1
(General conditions)</t>
  </si>
  <si>
    <t>INF_054</t>
  </si>
  <si>
    <t>MEM_073</t>
  </si>
  <si>
    <t>▪ Built-in Cam Boot Complete
▪ BLTN_CAM_State = 0x0 (BLTN_CAM Valid)
▪ BLTN_CAM_SD_Card_State = 0x0 (Good)
▪ Associated Controller CAN/Ethernet Communication Enabled
▪ Power: KEY ON
▪ Voltage: 12V
▪ Setting: Motion Detection Recording While Parked ON</t>
  </si>
  <si>
    <t>[File Naming] Performance</t>
  </si>
  <si>
    <t>▪ Key Off
▪ Enters recording standby state after detecting parking motion following CAN and Ethernet sleep
▪ Sends NM_CGW_CCU message to wake up the network</t>
  </si>
  <si>
    <t>▪ DCM not outputting status</t>
  </si>
  <si>
    <t>▪ Enter Built-in Cam Mode
▪ Safely Remove SD Card
▪ Check Performance Recording File Name on PC</t>
  </si>
  <si>
    <t>▪ When checking OSD on the HU screen and OSD information at the top of the .mp4 file
- Shock detection occurs only when an impact exceeding the set sensitivity is detected
- Timing of the impact occurrence and OSD recording time match (within 1 second)</t>
  </si>
  <si>
    <t>▪Recording Method - Year/Month/Day - Hour/Minute/Sec - Direction.mp4
Example: N_20201209_001711_F.mp4</t>
  </si>
  <si>
    <t>FIL_006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</si>
  <si>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</si>
  <si>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</si>
  <si>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파일 삭제/복사 SOMEIP 사양</t>
  </si>
  <si>
    <t>File deletion/copy SOMEIP specifications</t>
  </si>
  <si>
    <t>▪ Enter Built-in Cam Mode
▪ Continuous Recording List While Driving
▪ Menu Button - Copy to Storage</t>
  </si>
  <si>
    <t>▪ Copied to the corresponding video library</t>
  </si>
  <si>
    <t>[Verify consistency between recorded video filename and OSD]</t>
  </si>
  <si>
    <t>Always while driving</t>
  </si>
  <si>
    <t>▪ Built-in Cam Boot Complete
▪ BLTN_CAM_State = 0x0 (BLTN_CAM Valid)
▪ BLTN_CAM_SD_Card_State = 0x0 (Good)
▪ Associated Controller CAN/Ethernet Communication Enabled
▪ Power: KEY ON
▪ Voltage: 12V
▪ BLTN_CAM_Set_Tim_Stm = 0x02 (ON)</t>
  </si>
  <si>
    <t>INF_055</t>
  </si>
  <si>
    <t>▪ Perform continuous recording while driving
▪ Enter Built-in Cam Mode
▪ Verify recording file name generated by HU and OSD time display</t>
  </si>
  <si>
    <t>▪ Check date format in the top right corner: YYYY-MM-DD HH:MM:SS
▪ Verify that the actual recording time matches the OSD time.
▪ Verify that the time in the video list, the time displayed on the first OSD during playback, and the time in the mp4 filename match.
※ A margin of error of ±1 second is allowed for the time at the time of saving.</t>
  </si>
  <si>
    <t>▪ BLTN_CAM_DCM_Status = 0x5
 ▪ BLTN_CAM_DCM_SER_I2C_Master = 0x1 (off)
 ▪ RearCamera_Input_Status = 0x0 (Normal)
     (※ DCM don’t care)</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</si>
  <si>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</si>
  <si>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</si>
  <si>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11_DCM_109</t>
  </si>
  <si>
    <t>▪ Verification on actual vehicle (Check map alignment on the right side of the playback screen)
▪ Event recording in progress while driving</t>
  </si>
  <si>
    <t>Delete recorded video</t>
  </si>
  <si>
    <t>▪ There should be no discrepancy between the recorded event video during driving and the map display location.
▪ Location data should not be missing.</t>
  </si>
  <si>
    <t>▪ Enter Built-in Cam Mode
▪ Continuous Recording List While Driving
▪ Menu Button - Delete</t>
  </si>
  <si>
    <t>▪ The video has been deleted</t>
  </si>
  <si>
    <t>MEM_074</t>
  </si>
  <si>
    <t>Always while parked</t>
  </si>
  <si>
    <t>▪ Motion Activation
▪ Door Open Signal Activation During Motion Detection Recording While Parked
▪ Warn_DrvDrSwSta = 0x0(close) → 0x1(open)
※ Previous door state: close</t>
  </si>
  <si>
    <t>▪ Output DCM video without distortion (60FPS)
※ No recording gaps due to DCM output when Motion is enabled (60FPS default)</t>
  </si>
  <si>
    <t>▪ Perform continuous recording while parked
▪ Enter Built-in Cam Mode
▪ Verify recording file name generated by HU and OSD time display</t>
  </si>
  <si>
    <t>INF_056</t>
  </si>
  <si>
    <t>[BLTN_CAM-기능-027] 파일삭제</t>
  </si>
  <si>
    <t>MEM_075</t>
  </si>
  <si>
    <t>▪ BLTN_CAM_DCM_Status = 0x5(No Output, Under 2s) → 0X1 (Built-in Cam Display DCM normally)
 ▪ BLTN_CAM_DCM_SER_I2C_Master = 0x2(on, 1.8s) → 0x1(off)
 ▪ RearCamera_Input_Status = 0x0 (Normal)
     (※ DCM don’t care)</t>
  </si>
  <si>
    <t>▪ There should be no discrepancy between the recorded event video during driving and the map display location.
▪ Location data should not be missing, and there should be no duplicate display.</t>
  </si>
  <si>
    <t>Driving Event</t>
  </si>
  <si>
    <t>▪ Perform event recording while driving
▪ Enter Built-in Cam Mode
▪ Verify recording file name generated by HU and OSD time display</t>
  </si>
  <si>
    <t>▪ Continuously output DCM at 60 FPS after receiving Door close
▪ Do not output DCM after entering CAN and Ethernet Sleep</t>
  </si>
  <si>
    <t>MEM_076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</si>
  <si>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</si>
  <si>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</si>
  <si>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INF_006</t>
  </si>
  <si>
    <t>Parking Event</t>
  </si>
  <si>
    <t>[Check Driving Information OSD Recording Delay]
: Continuous Recording While Parked</t>
  </si>
  <si>
    <t>[Recorded Video Deletion Function]</t>
  </si>
  <si>
    <t>▪ Perform event recording while parked
▪ Enter Built-in Cam Mode
▪ Verify the recording file name generated by the HU and the OSD time display</t>
  </si>
  <si>
    <t>▪ Built-in Cam Boot Complete
▪ BLTN_CAM_State = 0x0 (BLTN_CAM Valid)
▪ BLTN_CAM_SD_Card_State = 0x0 (Good)
▪ Associated Controller CAN/Ethernet Communication Enabled
▪ Power: KEY ON
▪ Voltage: 12V
▪ Settings: Always Recording While Parked ON, Event Recording While Parked ON</t>
  </si>
  <si>
    <t>DCM_176</t>
  </si>
  <si>
    <t>▪ Continuous recording while parked
▪ Focus front/rear cameras on PC monitor
▪ Check recording files after executing CAPL code (maintain Busload at 60%)</t>
  </si>
  <si>
    <t>▪ BLTN_CAM_FILE_LIST_RENEW Update
▪ 0x3(invalid) → 0x1(the file list and storage space are renewed) → 0x3(invalid)
▪ No black thumbnails in the video list
▪ Video list will be displayed by the recording start time</t>
  </si>
  <si>
    <t>Output based on DOOR signal change during motion detection recording while parked (FR DOOR)
(Vehicles other than those equipped with SBCM)</t>
  </si>
  <si>
    <t>Check output when DOOR OPEN signal is received while recording motion detection during parking -2
(General conditions)</t>
  </si>
  <si>
    <t>MEM_077</t>
  </si>
  <si>
    <t>INF_057</t>
  </si>
  <si>
    <t>Manual while driving</t>
  </si>
  <si>
    <t>FIL_048</t>
  </si>
  <si>
    <t>▪ Continuous recording while parked
▪ Focus front/rear cameras on PC monitor
▪ Check recording files after executing CAPL code (maintain Busload at 61%)</t>
  </si>
  <si>
    <t>▪ Perform manual recording while driving
▪ Enter Built-in Cam Mode
▪ Verify the recording file name generated by the HU and the OSD time display</t>
  </si>
  <si>
    <t>▪ Unrecorded</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</si>
  <si>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</si>
  <si>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</si>
  <si>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Delete recorded video (multiple selection)</t>
  </si>
  <si>
    <t>INF_058</t>
  </si>
  <si>
    <t>MEM_078</t>
  </si>
  <si>
    <t>▪ Enter Built-in Cam Mode
▪ Continuous Recording List While Driving
▪ Menu Button - Delete (Multiple Selection)</t>
  </si>
  <si>
    <t>Manual while parked</t>
  </si>
  <si>
    <t>▪ Continuous recording while parked
▪ Focus front/rear cameras on PC monitor
▪ Check recording files after executing CAPL code (maintain Busload at 62%)</t>
  </si>
  <si>
    <t>▪ Perform manual recording while parked
▪ Enter Built-in Cam Mode
▪ Verify the recording file name generated by the HU and the OSD time display</t>
  </si>
  <si>
    <t>▪ Not recorded
※ Check ICE/HEV/EV separately</t>
  </si>
  <si>
    <t>MEM_079</t>
  </si>
  <si>
    <t>INF_059</t>
  </si>
  <si>
    <t>11_DCM_110</t>
  </si>
  <si>
    <t>▪ Perform Performance Recording
▪ Enter Built-in Cam Mode
▪ Verify the recording file name generated by the HU and the OSD time display</t>
  </si>
  <si>
    <t>FIL_049</t>
  </si>
  <si>
    <t>▪ OSD not generated in recorded video
▪ Verify that filename time matches actual recording time</t>
  </si>
  <si>
    <t>▪ Continuous recording while parked
▪ Focus front/rear cameras on PC monitor
▪ Check recording files after executing CAPL code (maintain Busload at 65%)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</si>
  <si>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</si>
  <si>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</si>
  <si>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Motion Enabled
▪ Enable Door Open signal during motion detection recording while parked
▪ Warn_AsstDrSwSta = 0x0(close) → 0x1(open)</t>
  </si>
  <si>
    <t>INF_060</t>
  </si>
  <si>
    <t>MEM_080</t>
  </si>
  <si>
    <t>▪ Enter Built-in Cam Mode
▪ Built-in Cam Settings
▪ Initialize SD Memory</t>
  </si>
  <si>
    <t>▪ Continuous recording files during driving/parking are deleted
▪ Driving/parking thumbnail images are deleted
▪ Recording files in the Archive folder are deleted
▪ Thumbnail images in the Archive folder are deleted</t>
  </si>
  <si>
    <t>▪ Continuous recording while parked
▪ Signal impact so that the moment of impact is visible on the camera
: Monitors G-Sensor log data and signals impacts corresponding to impact levels 1–5
▪ Check continuous recording files while driving
: Verify both the AVN screen and the OSD display of the mp4 file</t>
  </si>
  <si>
    <t>▪ Perform Time-lapse Recording
▪ Enter Built-in Cam Mode
▪ Verify the recording file name generated by the HU and the OSD time display</t>
  </si>
  <si>
    <t>▪ OSD not created
▪ Verify filename time matches actual recording time</t>
  </si>
  <si>
    <t>INF_061</t>
  </si>
  <si>
    <t>MEM_081</t>
  </si>
  <si>
    <t>FIL_050</t>
  </si>
  <si>
    <t>▪ Continuous recording while parked
▪ Apply impact so that the moment of impact is visible on the camera
: Apply impacts above or below the set impact detection sensitivity multiple times
▪ Check recording files
▪ Repeat verification 5 times with varying impact intensities</t>
  </si>
  <si>
    <r>
      <rPr>
        <sz val="11"/>
        <color theme="1"/>
        <rFont val="Segoe UI Symbol"/>
        <family val="2"/>
      </rPr>
      <t>▪</t>
    </r>
    <r>
      <rPr>
        <sz val="11"/>
        <color theme="1"/>
        <rFont val="Calibri"/>
        <family val="2"/>
      </rPr>
      <t xml:space="preserve"> Requirement-based-test</t>
    </r>
  </si>
  <si>
    <t>▪ Perform motion detection recording while parked
▪ Enter Built-in Cam Mode
▪ Verify the recording file name generated by the HU and the OSD time display</t>
  </si>
  <si>
    <r>
      <rPr>
        <sz val="11"/>
        <color theme="1"/>
        <rFont val="Segoe UI Symbol"/>
        <family val="2"/>
      </rPr>
      <t>▪</t>
    </r>
    <r>
      <rPr>
        <sz val="11"/>
        <color theme="1"/>
        <rFont val="Calibri"/>
        <family val="2"/>
      </rPr>
      <t xml:space="preserve"> Requirements Analysis</t>
    </r>
  </si>
  <si>
    <t>▪ Check date format at the top right: YYYY-MM-DD HH:MM:SS
▪ Verify that the actual recording time matches the OSD time.
▪ Verify that the time in the video list, the time displayed on the first OSD during playback, and the time in the mp4 filename match.
※ Allow a margin of error of ±1 second for the time at the time of saving.
※ [Past Issue during Development], #23294
The playback time of the mp4 file must be identical to the playback time in ccNC.</t>
  </si>
  <si>
    <t>▪ Enter Built-in Cam Mode
▪ Continuous Recording List While Driving
▪ Delete Middle Video from Grouped Videos</t>
  </si>
  <si>
    <t>▪ When playing grouped videos, deleted sections are skipped.
▪ Check OSD display</t>
  </si>
  <si>
    <t>DCM_166</t>
  </si>
  <si>
    <t>[Folder Naming (Folder Structure)]</t>
  </si>
  <si>
    <t>Continuous recording while driving: OWD</t>
  </si>
  <si>
    <t>INF_062</t>
  </si>
  <si>
    <t>Output based on DOOR signal change during motion detection recording while parked (RR DOOR)
(Vehicles other than those equipped with SBCM)</t>
  </si>
  <si>
    <t>▪ Perform continuous recording while driving
▪ Safely remove SD card
▪ Check folder names on SD card</t>
  </si>
  <si>
    <t>▪Verify OWD folder creation
/mnt/data/sdcard/data/OWD</t>
  </si>
  <si>
    <t>Check output when DOOR OPEN signal is received while recording motion detection during parking -3
(General conditions)</t>
  </si>
  <si>
    <t>▪ Verification on actual vehicle (Check map alignment on the right side of the playback screen)
▪ Continuous recording while parked</t>
  </si>
  <si>
    <t>▪ No change in GPS coordinates</t>
  </si>
  <si>
    <t>FIL_051</t>
  </si>
  <si>
    <t>MEM_082</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</si>
  <si>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</si>
  <si>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</si>
  <si>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Recording events while driving: DEV</t>
  </si>
  <si>
    <t>▪ Perform event recording while driving
▪ Safely remove SD card
▪ Check folder names on SD card</t>
  </si>
  <si>
    <t>▪Verify creation of DEV folder
/mnt/data/sdcard/data/DEV</t>
  </si>
  <si>
    <t>Check data speed</t>
  </si>
  <si>
    <t>INF_063</t>
  </si>
  <si>
    <t>▪ Measure the time taken to copy 6 files of 150MB each (900MB) to the library</t>
  </si>
  <si>
    <t>▪ Copying 900MB will take approximately 19 seconds (Specifications: 480Mbps)</t>
  </si>
  <si>
    <t>11_DCM_111</t>
  </si>
  <si>
    <t>MEM_083</t>
  </si>
  <si>
    <t>▪ Verify on the actual vehicle (check map alignment on the right side of the playback screen)
▪ Continuous recording while parked
▪ Apply impact so that the moment of impact is visible on the camera</t>
  </si>
  <si>
    <t>▪ No change in GPS coordinates (map location)</t>
  </si>
  <si>
    <t>Manual Recording: MAR</t>
  </si>
  <si>
    <t>▪ Perform manual recording
▪ Safely remove SD card
▪ Check folder names on SD card</t>
  </si>
  <si>
    <t>▪ Motion Enabled
▪ Enable Door Open signal during motion detection recording while parked
▪ Warn_RrRtDrSwSta = 0x0(close) → 0x1(open)</t>
  </si>
  <si>
    <t>▪Verify MAR folder creation
/mnt/data/sdcard/data/MAR</t>
  </si>
  <si>
    <t>▪ No DCM output (※ BICIM2-3252, Zentex specification)
※ No recording gaps due to DCM output when Motion is enabled (60FPS default)</t>
  </si>
  <si>
    <t>FIL_052</t>
  </si>
  <si>
    <t>INF_007</t>
  </si>
  <si>
    <t>MEM_084</t>
  </si>
  <si>
    <r>
      <rPr>
        <sz val="11"/>
        <color theme="1"/>
        <rFont val="Segoe UI Symbol"/>
        <family val="2"/>
      </rPr>
      <t>▪</t>
    </r>
    <r>
      <rPr>
        <sz val="11"/>
        <color theme="1"/>
        <rFont val="Calibri"/>
        <family val="2"/>
      </rPr>
      <t xml:space="preserve"> Requirement-based-test</t>
    </r>
  </si>
  <si>
    <t>[Verification of Driving Information OSD Record Consistency]
: Continuous recording while parked (Auxiliary battery)</t>
  </si>
  <si>
    <t>Continuous recording while parked: OWP</t>
  </si>
  <si>
    <r>
      <rPr>
        <sz val="11"/>
        <color theme="1"/>
        <rFont val="Segoe UI Symbol"/>
        <family val="2"/>
      </rPr>
      <t>▪</t>
    </r>
    <r>
      <rPr>
        <sz val="11"/>
        <color theme="1"/>
        <rFont val="Calibri"/>
        <family val="2"/>
      </rPr>
      <t xml:space="preserve"> Requirements Analysis</t>
    </r>
  </si>
  <si>
    <t>▪Verify OWP folder creation
/mnt/data/sdcard/data/OWP</t>
  </si>
  <si>
    <t>▪ Continuous recording while parked
▪ Enter Network Sleep and switch power input to auxiliary battery
▪ Check recording files</t>
  </si>
  <si>
    <t>Delete all recorded videos (#23307)
- SD card removed</t>
  </si>
  <si>
    <t>▪ The time does not shift at the moment the power switches to the auxiliary battery or after the switch.</t>
  </si>
  <si>
    <t>▪ Remove SD Card
▪ Menu - Erase All</t>
  </si>
  <si>
    <t>▪ Confirm completion without the popup persisting</t>
  </si>
  <si>
    <t>MEM_085</t>
  </si>
  <si>
    <t>INF_064</t>
  </si>
  <si>
    <t>Parking Event Recording: PEV</t>
  </si>
  <si>
    <t>▪ Perform event recording while parked
▪ Safely remove SD card
▪ Check folder names on SD card</t>
  </si>
  <si>
    <t>▪Verify PEV folder creation
/mnt/data/sdcard/data/PEV</t>
  </si>
  <si>
    <t>▪ Continuous recording while parked
▪ Apply impact at the moment of entering Network Sleep and thereafter
: Apply impacts above or below the set impact detection sensitivity multiple times
▪ Check recording files
▪ Repeat verification 5 times with varying impact intensities</t>
  </si>
  <si>
    <t>DCM_177</t>
  </si>
  <si>
    <t>A value from 0 to 5 is recorded at the top of the .mp4 file depending on the applied impact sensitivity.</t>
  </si>
  <si>
    <t>FIL_053</t>
  </si>
  <si>
    <t>MEM_086</t>
  </si>
  <si>
    <t>Output based on DOOR signal change during motion detection recording while parked (RL DOOR)
(Vehicles other than those equipped with SBCM)</t>
  </si>
  <si>
    <t>Time-lapse: TML</t>
  </si>
  <si>
    <t>Check output when DOOR OPEN signal is received while recording motion detection during parking -4
(General conditions)</t>
  </si>
  <si>
    <t>▪ Perform Time-lapse
▪ Safely Remove SD Card
▪ Check Folder Names on SD Card</t>
  </si>
  <si>
    <t>Delete performance recording</t>
  </si>
  <si>
    <t>▪Verify TML folder creation
/mnt/data/sdcard/data/TML</t>
  </si>
  <si>
    <t>INF_065</t>
  </si>
  <si>
    <t>MEM_087</t>
  </si>
  <si>
    <t>▪ Shock detection occurs only when an impact exceeding the set sensitivity is detected
▪ Timing of the shock occurrence time and the OSD recording time match (within 1 second)</t>
  </si>
  <si>
    <t>Motion Detection Recording While Parked: PMD</t>
  </si>
  <si>
    <t>▪ Perform motion detection recording while driving
▪ Safely remove SD card
▪ Check folder names on SD card</t>
  </si>
  <si>
    <t>▪Verify PMD folder creation
/mnt/data/sdcard/data/PMD</t>
  </si>
  <si>
    <t>INF_066</t>
  </si>
  <si>
    <t>[BLTN_CAM-기능-028] 보관함에 복사</t>
  </si>
  <si>
    <t>11_DCM_112</t>
  </si>
  <si>
    <t>▪ Continuous recording while parked
▪ When Network Sleep is entered and after impact is detected
▪ Verification on actual vehicle (check map alignment on the right side of the playback screen)</t>
  </si>
  <si>
    <t>▪ No change in GPS coordinates at the time of power switch or after switch</t>
  </si>
  <si>
    <t>MEM_088</t>
  </si>
  <si>
    <t>▪ Motion Enabled
▪ Enable Door Open signal during motion detection recording while parked
▪ Warn_RrLftDrSwSta = 0x0(close) → 0x1(open)</t>
  </si>
  <si>
    <t>Performance Recording: PER</t>
  </si>
  <si>
    <t>▪ Perform Performance
▪ Safely Remove SD Card
▪ Check Folder Names on SD Card</t>
  </si>
  <si>
    <t>▪Verify creation of PER folder
/mnt/data/sdcard/data/PER</t>
  </si>
  <si>
    <t>INF_067</t>
  </si>
  <si>
    <t>▪ No change in GPS coordinates at the time of power switch and after switch (map location)</t>
  </si>
  <si>
    <t>MEM_089</t>
  </si>
  <si>
    <t>Storage: MVD</t>
  </si>
  <si>
    <r>
      <rPr>
        <sz val="11"/>
        <color theme="1"/>
        <rFont val="Segoe UI Symbol"/>
        <family val="2"/>
      </rPr>
      <t>▪</t>
    </r>
    <r>
      <rPr>
        <sz val="11"/>
        <color theme="1"/>
        <rFont val="Calibri"/>
        <family val="2"/>
      </rPr>
      <t xml:space="preserve"> Requirement-based-test</t>
    </r>
  </si>
  <si>
    <t>▪ Copy to Library
▪ Safely Remove SD Card
▪ Check Folder Names on SD Card</t>
  </si>
  <si>
    <r>
      <rPr>
        <sz val="11"/>
        <color theme="1"/>
        <rFont val="Segoe UI Symbol"/>
        <family val="2"/>
      </rPr>
      <t>▪</t>
    </r>
    <r>
      <rPr>
        <sz val="11"/>
        <color theme="1"/>
        <rFont val="Calibri"/>
        <family val="2"/>
      </rPr>
      <t xml:space="preserve"> Requirements Analysis</t>
    </r>
  </si>
  <si>
    <t>▪Verify MVD folder creation
/mnt/data/sdcard/data/MVD</t>
  </si>
  <si>
    <t>[Recorded Video Copy Function]</t>
  </si>
  <si>
    <t>INF_008</t>
  </si>
  <si>
    <t>▪ Enter Built-in Cam Mode
▪ Menu Button - Copy to Library
- Copy one per tab to the library for verification
- Driving Continuous / Impact
- Parking Continuous / Impact / Motion
- Manual Recording
- Time-lapse</t>
  </si>
  <si>
    <t>MEM_090</t>
  </si>
  <si>
    <t>[Verification of Driving Information OSD Record Consistency]
: Event Recording While Parked</t>
  </si>
  <si>
    <t>Thumbnail : thumb</t>
  </si>
  <si>
    <t>DCM_033</t>
  </si>
  <si>
    <t>▪ Continuous recording while parked
▪ Event recording while parked triggered by impact
▪ Front/Rear cameras illuminate PC monitor
▪ Check recording files after executing CAPL code (maintain Busload at 60%)</t>
  </si>
  <si>
    <t>▪ Safely Remove SD Card
▪ Check Folder Names on SD Card</t>
  </si>
  <si>
    <t>▪Verify creation of thumb folder
/mnt/data/sdcard/data/thumb</t>
  </si>
  <si>
    <t>Output based on DOOR signal change during motion detection recording while parked (FL DOOR)
(Vehicles equipped with SBCM)</t>
  </si>
  <si>
    <t>INF_068</t>
  </si>
  <si>
    <t>MEM_091</t>
  </si>
  <si>
    <t>FIL_054</t>
  </si>
  <si>
    <t>Check the number</t>
  </si>
  <si>
    <t>▪ Continuous recording while parked
▪ Event recording while parked triggered by impact
▪ Front/Rear cameras illuminate PC monitor
▪ Check recording files after executing CAPL code (maintain Busload at 61%)</t>
  </si>
  <si>
    <r>
      <rPr>
        <sz val="11"/>
        <color theme="1"/>
        <rFont val="Segoe UI Symbol"/>
        <family val="2"/>
      </rPr>
      <t>▪</t>
    </r>
    <r>
      <rPr>
        <sz val="11"/>
        <color theme="1"/>
        <rFont val="Calibri"/>
        <family val="2"/>
      </rPr>
      <t xml:space="preserve"> Requirement-based-test</t>
    </r>
  </si>
  <si>
    <t>▪ Recording file creation status
▪ Safely remove SD card
▪ Check number of generated front/rear videos</t>
  </si>
  <si>
    <t>▪Verification of consistency in the number of front/rear images</t>
  </si>
  <si>
    <r>
      <rPr>
        <sz val="11"/>
        <color theme="1"/>
        <rFont val="Segoe UI Symbol"/>
        <family val="2"/>
      </rPr>
      <t>▪</t>
    </r>
    <r>
      <rPr>
        <sz val="11"/>
        <color theme="1"/>
        <rFont val="Calibri"/>
        <family val="2"/>
      </rPr>
      <t xml:space="preserve"> Requirements Analysis</t>
    </r>
  </si>
  <si>
    <t>INF_069</t>
  </si>
  <si>
    <t>▪ Enter Built-in Cam Mode
▪ Menu Button - Copy to Library (Multiple Selection)
- Copy 2 items per tab to the library for verification
- Driving Continuous / Impact
- Parking Continuous / Impact / Motion
- Manual Recording
- Time-lapse</t>
  </si>
  <si>
    <t>▪ Continuous recording while parked
▪ Event recording while parked triggered by impact
▪ Front/Rear cameras illuminate PC monitor
▪ Check recording files after executing CAPL code (maintain Busload at 62%)</t>
  </si>
  <si>
    <t>[Check Size] Thumbnail Image</t>
  </si>
  <si>
    <t>▪ Perform continuous recording while driving
▪ Safely remove SD card
▪ Check thumbnail file</t>
  </si>
  <si>
    <t>▪ Resolution: 640*480 (Same for 2nd and 2.5th gens)
▪ Size: 90KB or less
▪ .jpg extension
▪ Stamp area not visible</t>
  </si>
  <si>
    <t>INF_070</t>
  </si>
  <si>
    <t>▪ Continuous recording while parked
▪ Event recording while parked triggered by impact
▪ Front/rear cameras illuminate PC monitor
▪ Check recording files after executing CAPL code (maintain Busload at 65%)</t>
  </si>
  <si>
    <t>MEM_092</t>
  </si>
  <si>
    <t>FIL_055</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</si>
  <si>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</si>
  <si>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</si>
  <si>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Record events while driving
▪ Safely remove SD card
▪ Check thumbnail file</t>
  </si>
  <si>
    <t>INF_071</t>
  </si>
  <si>
    <t>Copy directly to the recorded video archive folder</t>
  </si>
  <si>
    <t>▪ Remove SD card
▪ Connect SD card to PC
▪ Copy videos exceeding the allocated capacity to the MVD folder
▪ Enter Built-in Cam mode
▪ Check Library list</t>
  </si>
  <si>
    <t>▪ Continuous recording while parked
▪ Event recording while parked by applying an impact
▪ Apply an impact so that the moment of impact is visible on the camera
: Apply multiple impacts above or below the set impact detection sensitivity
▪ Check recording files
▪ Repeat verification 5 times with varying impact intensities</t>
  </si>
  <si>
    <t>▪ No black thumbnails in the video list
▪ Videos will be displayed in the video list by the recording start time
- Cannot add or copy files to the library from the built-in cam menu</t>
  </si>
  <si>
    <t>MEM_093</t>
  </si>
  <si>
    <t>▪ Perform manual recording while driving
▪ Safely remove SD card
▪ Check thumbnail file</t>
  </si>
  <si>
    <t>INF_072</t>
  </si>
  <si>
    <t>11_DCM_113</t>
  </si>
  <si>
    <t>FIL_056</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</si>
  <si>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</si>
  <si>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</si>
  <si>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MEM_094</t>
  </si>
  <si>
    <t>▪ Motion Activation
▪ Door Open Signal Activation During Motion Detection Recording While Parked
▪ Warn_DrvDrSwSta_SBCM = 0x0(close) → 0x1(open)
※ Previous door state: close</t>
  </si>
  <si>
    <t>INF_073</t>
  </si>
  <si>
    <t>▪ Perform continuous recording while parked
▪ Safely remove SD card
▪ Check thumbnail file</t>
  </si>
  <si>
    <t>▪ Continuous recording while parked
▪ Event recording while parked triggered by impact
▪ Verification on actual vehicle (Check map alignment on the right side of the playback screen)</t>
  </si>
  <si>
    <t>FIL_057</t>
  </si>
  <si>
    <t>MEM_095</t>
  </si>
  <si>
    <t>Copy to performance recording archive</t>
  </si>
  <si>
    <t>▪ Perform event recording while parked
▪ Safely remove SD card
▪ Check thumbnail file</t>
  </si>
  <si>
    <t>▪ Enter Built-in Cam Mode
▪ Menu Button - Copy to Library
- Copy performance video to library for verification</t>
  </si>
  <si>
    <t>▪ Performance recording library will not be copied</t>
  </si>
  <si>
    <t>INF_074</t>
  </si>
  <si>
    <t>MEM_096</t>
  </si>
  <si>
    <t>[BLTN_CAM-기능-029] 저장파일 형식</t>
  </si>
  <si>
    <t>DCM_178</t>
  </si>
  <si>
    <t>▪ Perform manual recording while parked
▪ Safely remove SD card
▪ Check thumbnail file</t>
  </si>
  <si>
    <t>Output based on DOOR signal change during motion detection recording while parked (FR DOOR)
(Vehicles equipped with SBCM)</t>
  </si>
  <si>
    <t>[Verification of Driving Information OSD Record Consistency]
: Manual Recording While Driving</t>
  </si>
  <si>
    <t>MEM_097</t>
  </si>
  <si>
    <t>▪ Continuous recording while driving
▪ Manual recording while driving by entering the manual switch
▪ Display PC monitor using front/rear cameras
▪ Check recording files after executing the CAPL code (maintain Busload at 60%)</t>
  </si>
  <si>
    <t>▪ Start Time-lapse Recording
▪ Safely Remove SD Card
▪ Check Thumbnail File</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</si>
  <si>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</si>
  <si>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</si>
  <si>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INF_075</t>
  </si>
  <si>
    <t>[Save File Format]</t>
  </si>
  <si>
    <t>ftyp(0X66747970)
- Check file compatibility (file type box)</t>
  </si>
  <si>
    <t>11_DCM_114</t>
  </si>
  <si>
    <t>MEM_098</t>
  </si>
  <si>
    <t>▪ Continuous recording while driving
▪ Manual recording while driving by entering the manual switch
▪ Display front/rear cameras on the PC monitor
▪ Check recording files after executing the CAPL code (maintain Busload at 61%)</t>
  </si>
  <si>
    <t>▪ Remove SD card
▪ Connect SD card to PC
▪ Check continuous recording file information while driving</t>
  </si>
  <si>
    <t>▪ Check the delay between the signal input time and the OSD recording time
: Error between input signal and OSD display within 100ms
▪ Record time-out or invalid value according to specifications
- Speed ​​displayed as 0 when manual parking recording is in progress</t>
  </si>
  <si>
    <t>Motion detection while parked</t>
  </si>
  <si>
    <t>▪ Major brand (32bits): mp42 (0X6D703432) 
 ▪ minor version(32bits): 0 (0X00000000)
 ▪ compatible brands(32bits * n): mp42 (0X6D703432), mp41 (0X6D703431), isom (0X69736F6D), iso2 (0X69736F32)</t>
  </si>
  <si>
    <t>▪ Perform motion detection recording while parked
▪ Safely remove SD card
▪ Check thumbnail file</t>
  </si>
  <si>
    <t>▪ Motion Enabled
▪ Enable Door Open signal during motion detection recording while parked
▪ Warn_AsstDrSwSta_SBCM = 0x0(close) → 0x1(open)</t>
  </si>
  <si>
    <t>FIL_058</t>
  </si>
  <si>
    <r>
      <rPr>
        <sz val="11"/>
        <color theme="1"/>
        <rFont val="Segoe UI Symbol"/>
        <family val="2"/>
      </rPr>
      <t>▪</t>
    </r>
    <r>
      <rPr>
        <sz val="11"/>
        <color theme="1"/>
        <rFont val="Calibri"/>
        <family val="2"/>
      </rPr>
      <t xml:space="preserve"> Requirement-based-test</t>
    </r>
  </si>
  <si>
    <t>MEM_099</t>
  </si>
  <si>
    <t>INF_076</t>
  </si>
  <si>
    <r>
      <rPr>
        <sz val="11"/>
        <color theme="1"/>
        <rFont val="Segoe UI Symbol"/>
        <family val="2"/>
      </rPr>
      <t>▪</t>
    </r>
    <r>
      <rPr>
        <sz val="11"/>
        <color theme="1"/>
        <rFont val="Calibri"/>
        <family val="2"/>
      </rPr>
      <t xml:space="preserve"> Requirements Analysis</t>
    </r>
  </si>
  <si>
    <t>mdat (0X6D646174)
- Media data box that stores actual media
(media data box)</t>
  </si>
  <si>
    <t>▪ Continuous recording while driving
▪ Manual recording while driving by entering the manual switch
▪ Display front/rear cameras on the PC monitor
▪ Check recording files after executing the CAPL code (maintain Busload at 62%)</t>
  </si>
  <si>
    <t>▪ The corresponding value is recorded on the OSD
▪ Does not overlap with other characters
▪ Recorded according to specifications in case of time-out or invalid value
- Indicated as P when manual parking recording is in progress
※ Check for ICE/HEV/EV respectively</t>
  </si>
  <si>
    <t>▪ Perform performance
▪ Safely remove SD card
▪ Check thumbnail file</t>
  </si>
  <si>
    <t>▪ Data(8 bits * n) : Variable data (H.265 encoded video data)</t>
  </si>
  <si>
    <t>▪ Resolution: 640*480
▪ Size: 90KB or less
▪ .jpg extension
▪ Stamp area not visible</t>
  </si>
  <si>
    <t>INF_077</t>
  </si>
  <si>
    <t>[Check Capacity] Recorded Video</t>
  </si>
  <si>
    <t>DCM_179</t>
  </si>
  <si>
    <t>FIL_059</t>
  </si>
  <si>
    <t>▪ Perform 1 minute of continuous recording while driving
▪ Safely remove SD card
▪ Check continuous video capacity and playback length while driving</t>
  </si>
  <si>
    <t>▪ Forward: 80 MB, Rear: Within 80 MB
▪ Playback Length: 60 sec (Error -1 sec)</t>
  </si>
  <si>
    <r>
      <rPr>
        <sz val="11"/>
        <color theme="1"/>
        <rFont val="Segoe UI Symbol"/>
        <family val="2"/>
      </rPr>
      <t>▪</t>
    </r>
    <r>
      <rPr>
        <sz val="11"/>
        <color theme="1"/>
        <rFont val="Calibri"/>
        <family val="2"/>
      </rPr>
      <t xml:space="preserve"> Requirement-based-test</t>
    </r>
  </si>
  <si>
    <t>Output based on DOOR signal change during motion detection recording while parked (RR DOOR)
(Vehicles equipped with SBCM)</t>
  </si>
  <si>
    <r>
      <rPr>
        <sz val="11"/>
        <color theme="1"/>
        <rFont val="Segoe UI Symbol"/>
        <family val="2"/>
      </rPr>
      <t>▪</t>
    </r>
    <r>
      <rPr>
        <sz val="11"/>
        <color theme="1"/>
        <rFont val="Calibri"/>
        <family val="2"/>
      </rPr>
      <t xml:space="preserve"> Requirements Analysis</t>
    </r>
  </si>
  <si>
    <t>INF_078</t>
  </si>
  <si>
    <t>MEM_100</t>
  </si>
  <si>
    <t>moov - mvhd (0X6D766864)
- Movie header box</t>
  </si>
  <si>
    <t>▪ Performs 30 minutes of continuous recording while parked
▪ Safely remove SD card
▪ Check continuous video capacity and playback length while parked</t>
  </si>
  <si>
    <t>▪ Forward: 95 MB, Rear: Within 95 MB
▪ Playback length: 30 min (error -1 sec)</t>
  </si>
  <si>
    <t>▪ Continuous recording while driving
▪ Manual recording while driving by entering the manual switch
▪ Apply an impact so that the moment of impact is visible on the camera
: Apply impacts above or below the set impact detection sensitivity multiple times
▪ Check recording files
▪ Repeat verification 5 times with varying impact intensities</t>
  </si>
  <si>
    <t>▪ Remove SD card
▪ Connect SD card to PC
▪ Check continuous recording file information while driving
▪ Check Creation-time (32 bits)</t>
  </si>
  <si>
    <t>▪ Creation-time(32 bits) : (e.g.) 2017/09/13 14:10:08(0xD5DEECC0) - Recording time (UTC time)</t>
  </si>
  <si>
    <t>MEM_101</t>
  </si>
  <si>
    <t>11_DCM_115</t>
  </si>
  <si>
    <t>Driving Event (20 seconds)</t>
  </si>
  <si>
    <t>▪ Set the corresponding event recording time (Bfr, Aft) in the Built-in Cam settings screen
BLTN_CAM_EV_BfrTime_NvalueSet = 0x0 (-10s)
BLTN_CAM_EV_AftTime_NvalueSet = 0x0 (+10s)
▪ Perform driving event recording with a video length of 20 seconds
▪ Safely remove SD card
▪ Check the capacity and playback length of the driving event video</t>
  </si>
  <si>
    <t>▪ Playback length: 20 sec (error -1 sec) / Forward: 26.7 MB, Rear: within 26.7 MB</t>
  </si>
  <si>
    <t>▪ Motion Enabled
▪ Enable Door Open signal during motion detection recording while parked
▪ Warn_RrRtDrSwSta_SBCM = 0x0(close) → 0x1(open)</t>
  </si>
  <si>
    <t>INF_079</t>
  </si>
  <si>
    <t>MEM_102</t>
  </si>
  <si>
    <t>Driving Event (40 seconds)</t>
  </si>
  <si>
    <t>▪ Check Modification-time (32 bits)</t>
  </si>
  <si>
    <t>▪ Modification-time(32 bits) : (e.g.) 2017/09/13 14:10:08(0xD5DEECC0) - Modification time (UTC time)</t>
  </si>
  <si>
    <t>▪ Set the corresponding event recording time (Bfr, Aft) in the Built-in Cam settings screen
BLTN_CAM_EV_BfrTime_NvalueSet = 0xA (-20s)
BLTN_CAM_EV_AftTime_NvalueSet = 0aA (+20s)
▪ Perform driving event recording with a video length of 40 seconds
▪ Safely remove SD card
▪ Check the capacity and playback length of the driving event video</t>
  </si>
  <si>
    <t>▪ Playback length: 40 sec (error -1 sec) / Forward: 53.4 MB, Rear: Within 53.4 MB</t>
  </si>
  <si>
    <t>MEM_103</t>
  </si>
  <si>
    <t>INF_080</t>
  </si>
  <si>
    <t>Parking Event (20 seconds)</t>
  </si>
  <si>
    <t>▪ Set the corresponding event recording time (Bfr, Aft) in the Built-in Cam settings screen
BLTN_CAM_EV_BfrTime_NvalueSet = 0x0 (-10s)
BLTN_CAM_EV_AftTime_NvalueSet = 0x0 (+10s)
▪ Perform parking event recording with a video length of 20 seconds
▪ Safely remove SD card
▪ Check parking event video capacity and playback length</t>
  </si>
  <si>
    <t>▪ Check Time scale (32 bits)</t>
  </si>
  <si>
    <t>▪ Playback length: 20 sec (error -1 sec) / Forward: 8.9 MB, Rear: within 8.9 MB</t>
  </si>
  <si>
    <t>▪ Time scale (32 bits) : (e.g.) 1800 (0x00000708) - Time scale</t>
  </si>
  <si>
    <t>DCM_180</t>
  </si>
  <si>
    <t>▪ Continuous recording while driving
▪ Manual recording while driving by entering the manual switch
▪ Verification on the actual vehicle (check map alignment on the right side of the playback screen)</t>
  </si>
  <si>
    <t>▪ There should be no discrepancy between the recorded video and the location displayed on the map.
▪ Location data should not be missing.</t>
  </si>
  <si>
    <t>Output based on DOOR signal change during motion detection recording while parked (RL DOOR)
(Vehicles equipped with SBCM)</t>
  </si>
  <si>
    <t>MEM_104</t>
  </si>
  <si>
    <t>Parking Event (40 seconds)</t>
  </si>
  <si>
    <t>▪ Set the corresponding event recording time (Bfr, Aft) in the Built-in Cam settings screen
BLTN_CAM_EV_BfrTime_NvalueSet = 0xA (-20s)
BLTN_CAM_EV_AftTime_NvalueSet = 0aA (+20s)
▪ Perform parking event recording with a video length of 40 seconds
▪ Safely remove SD card
▪ Check parking event video capacity and playback length</t>
  </si>
  <si>
    <t>▪ Playback length: 40 sec (error -1 sec) / Forward: 17.8 MB, Rear: Within 17.8 MB</t>
  </si>
  <si>
    <t>▪ Check Duration (32 bits)</t>
  </si>
  <si>
    <t>▪ Duration(32 bits) : (e.g.) 108180(0x0001A694) - Playback time(Duration/Time scale)</t>
  </si>
  <si>
    <t>INF_081</t>
  </si>
  <si>
    <t>MEM_105</t>
  </si>
  <si>
    <t>Manual while driving (20 seconds)</t>
  </si>
  <si>
    <t>▪ Continuous recording while driving
▪ Manual recording while driving by inputting the manual switch
▪ Apply an impact so that the moment of impact is visible on the camera
▪ Verification on the actual vehicle (check map alignment on the right side of the playback screen)</t>
  </si>
  <si>
    <t>▪ There should be no discrepancies between the recorded video and the location displayed on the map.
▪ Location data should not be missing, and there should be no duplicate displays.</t>
  </si>
  <si>
    <t>▪ Set the corresponding event recording time (Bfr, Aft) in the Built-in Cam settings screen
BLTN_CAM_EV_BfrTime_NvalueSet = 0x0 (-10s)
BLTN_CAM_EV_AftTime_NvalueSet = 0x0 (+10s)
▪ Perform manual recording with a 20-second video length while driving
▪ Safely remove SD card
▪ Check manual video capacity and playback length while driving</t>
  </si>
  <si>
    <t>▪ Check Rate (32 bits)</t>
  </si>
  <si>
    <t>▪ Rate(32bits) : 0x00010000 - Playback rate</t>
  </si>
  <si>
    <t>11_DCM_116</t>
  </si>
  <si>
    <t>MEM_106</t>
  </si>
  <si>
    <t>▪ Check Volume (16 bits)</t>
  </si>
  <si>
    <t>Manual while driving (40 seconds)</t>
  </si>
  <si>
    <t>▪ Volume(16bits) : 0x0100 - Playback volume</t>
  </si>
  <si>
    <t>▪ Motion Enabled
▪ Enable Door Open signal during motion detection recording while parked
▪ Warn_RrLftDrSwSta_SBCM = 0x0(close) → 0x1(open)</t>
  </si>
  <si>
    <t>INF_082</t>
  </si>
  <si>
    <t>▪ Set the recording time (Bfr, Aft) for the corresponding event in the Built-in Cam settings screen
BLTN_CAM_EV_BfrTime_NvalueSet = 0xA (-20s)
BLTN_CAM_EV_AftTime_NvalueSet = 0aA (+20s)
▪ Perform manual recording with a video length of 40 seconds while driving
▪ Safely remove SD card
▪ Check manual video capacity and playback length while driving</t>
  </si>
  <si>
    <t>[Verification of Driving Information OSD Record Consistency]
: Manual Recording While Parked</t>
  </si>
  <si>
    <t>▪ Continuous recording while parked
▪ Manual recording while parked by entering the manual switch
▪ Focus front/rear cameras on the PC monitor
▪ Check recording files after executing the CAPL code (maintain Busload at 60%)</t>
  </si>
  <si>
    <t>MEM_107</t>
  </si>
  <si>
    <t>▪ Check Next track ID (32bits)</t>
  </si>
  <si>
    <t>▪ Next track id(32bits) : 2 (0x00000002) - Next track ID</t>
  </si>
  <si>
    <t>Manual while parked (20 seconds)</t>
  </si>
  <si>
    <t>▪ Set the recording time (Bfr, Aft) for the corresponding event in the Built-in Cam settings screen
BLTN_CAM_EV_BfrTime_NvalueSet = 0x0 (-10s)
BLTN_CAM_EV_AftTime_NvalueSet = 0x0 (+10s)
▪ Perform manual recording with a 20-second video length while parked
▪ Safely remove SD card
▪ Check manual video capacity and playback length while parked</t>
  </si>
  <si>
    <t>INF_083</t>
  </si>
  <si>
    <t>FIL_061</t>
  </si>
  <si>
    <r>
      <rPr>
        <sz val="11"/>
        <color theme="1"/>
        <rFont val="Segoe UI Symbol"/>
        <family val="2"/>
      </rPr>
      <t>▪</t>
    </r>
    <r>
      <rPr>
        <sz val="11"/>
        <color theme="1"/>
        <rFont val="Calibri"/>
        <family val="2"/>
      </rPr>
      <t xml:space="preserve"> Requirement-based-test</t>
    </r>
  </si>
  <si>
    <r>
      <rPr>
        <sz val="11"/>
        <color theme="1"/>
        <rFont val="Segoe UI Symbol"/>
        <family val="2"/>
      </rPr>
      <t>▪</t>
    </r>
    <r>
      <rPr>
        <sz val="11"/>
        <color theme="1"/>
        <rFont val="Calibri"/>
        <family val="2"/>
      </rPr>
      <t xml:space="preserve"> Requirements Analysis</t>
    </r>
  </si>
  <si>
    <t>▪ Continuous recording while parked
▪ Manual recording while parked by entering the manual switch
▪ Focus front/rear cameras on the PC monitor
▪ Check recording files after executing the CAPL code (maintain Busload at 61%)</t>
  </si>
  <si>
    <t>moov-trak-media-minf-stbl-mp4a
- Audio track value (audio track codec information)</t>
  </si>
  <si>
    <t>MEM_108</t>
  </si>
  <si>
    <t>▪ Check audio track codec information
data-reference-index: 1 (0X0001)
Reserved : 0 (0000000000)
Reserved : 0 (0000000000)
Channel count: 1 (0X0001)
Sample Size : 16 (0X0010)
Pre-defined : 0 (000000)
Reserved : 0 (000000)
Time Scale : 44,100 (0XAC44)
Reserved : 0 (000000)</t>
  </si>
  <si>
    <t>Manual while parked (40 seconds)</t>
  </si>
  <si>
    <t>▪ Set the corresponding event recording time (Bfr, Aft) in the Built-in Cam settings screen
BLTN_CAM_EV_BfrTime_NvalueSet = 0xA (-20s)
BLTN_CAM_EV_AftTime_NvalueSet = 0aA (+20s)
▪ Perform manual recording with a 40-second video length while parked
▪ Safely remove SD card
▪ Check manual video capacity and playback length while parked</t>
  </si>
  <si>
    <t>INF_084</t>
  </si>
  <si>
    <t>MEM_109</t>
  </si>
  <si>
    <t>FIL_062</t>
  </si>
  <si>
    <r>
      <rPr>
        <sz val="11"/>
        <color theme="1"/>
        <rFont val="Segoe UI Symbol"/>
        <family val="2"/>
      </rPr>
      <t>▪</t>
    </r>
    <r>
      <rPr>
        <sz val="11"/>
        <color theme="1"/>
        <rFont val="Calibri"/>
        <family val="2"/>
      </rPr>
      <t xml:space="preserve"> Requirement-based-test</t>
    </r>
  </si>
  <si>
    <t>▪ Continuous recording while parked
▪ Manual recording while parked by entering the manual switch
▪ Focus front/rear cameras on the PC monitor
▪ Check recording files after executing the CAPL code (maintain Busload at 62%)</t>
  </si>
  <si>
    <r>
      <rPr>
        <sz val="11"/>
        <color theme="1"/>
        <rFont val="Segoe UI Symbol"/>
        <family val="2"/>
      </rPr>
      <t>▪</t>
    </r>
    <r>
      <rPr>
        <sz val="11"/>
        <color theme="1"/>
        <rFont val="Calibri"/>
        <family val="2"/>
      </rPr>
      <t xml:space="preserve"> Requirements Analysis</t>
    </r>
  </si>
  <si>
    <t>▪ Set to record for 20 minutes at 1-second intervals
BLTN_CAM_Set_Drv_TML_Int= 0X1
▪ Run 20-minute time-lapse
▪ Safely remove SD card
▪ Check time-lapse capacity and playback length</t>
  </si>
  <si>
    <t>▪ Front: Within 245 MB
▪ Playback Length: 20 min
(1200 frames, Tolerance: ±2 frames)</t>
  </si>
  <si>
    <t>moov-trak-media-minf-stbl-mp4a-esds
- Includes details about the audio</t>
  </si>
  <si>
    <t>▪Check Audio Details
*Max BitRate and Avg. BitRate varies from file to file
-- ES Descriptor --
Tag: 3 (0X03)
Tag Size: 25 (0X19)
ES_ID: 2 (0X0002)
StreamDependFlag: 0 (0 B)
URL Flag: 0 (0 B)
Reserved: 0 (0 B)
StreamPriority: 0 (00000 B)
-- Decoder Config Descriptor --
Tag: 4 (0X04)
Tag Size: 17 (0X11)
objectTypeIndication: MPEG-4 audio
Stream Type: 5 (000101 B)
UpStream : 0 (0 B) Reserved : 1 (1 B)
Buffer Size: 0 (00000000)
Max BitRate: 104,048 (0X00019670)
Avg. BitRate: 67,244 (0X000106AC)
-- Dec-Specific Info Descriptor --
Tag: 5 (0X05)
Tag Size: 2 (0X02)
skip(2)
-- Sync Layer Config Descriptor --
Tag: 6 (0X06)
Tag Size: 1 (0X01)
PreDefined: 2 (0X02)</t>
  </si>
  <si>
    <t>MEM_110</t>
  </si>
  <si>
    <t>INF_085</t>
  </si>
  <si>
    <t>DCM_034</t>
  </si>
  <si>
    <t>▪ Perform 20 seconds of motion detection recording while parked
▪ Safely remove SD card
▪ Check motion detection video capacity and playback length while parked</t>
  </si>
  <si>
    <t>▪ Playback length: 20 sec (error -1 sec) / Forward: 14 MB, Rear: Within 14 MB</t>
  </si>
  <si>
    <t>Output based on DOOR signal change while motion standby (FL DOOR)
(Excluding vehicles equipped with SBCM)</t>
  </si>
  <si>
    <t>Parking Motion Detection Recording Standby (Suspend)
Check Output -1 upon Receive DOOR OPEN Signal
(General Condition)</t>
  </si>
  <si>
    <t>MEM_111</t>
  </si>
  <si>
    <t>INF_086</t>
  </si>
  <si>
    <t>▪ Perform 1 hour of performance recording
▪ Safely remove SD card
▪ Check performance video size and playback length</t>
  </si>
  <si>
    <t>▪ Playback length up to 1 hour (error -1 sec) / Previous: 4.8 Gbyte</t>
  </si>
  <si>
    <t>▪ Continuous recording while parked
▪ Manual recording while parked by entering the manual switch
▪ Apply impact so that the moment of impact is visible on the camera
: Apply impacts above or below the set impact detection sensitivity multiple times
▪ Check recording files
▪ Repeat verification 5 times with varying impact intensities</t>
  </si>
  <si>
    <t>INF_087</t>
  </si>
  <si>
    <t>[Check Recording File Storage Specifications]</t>
  </si>
  <si>
    <t>▪ Perform 1 minute of continuous recording while driving
▪ Safely remove SD card
▪ Check continuous recording resolution while driving</t>
  </si>
  <si>
    <t>▪ Front/Rear Resolution
- 2.0 Gen) Width: 2560, Height: 1440
- 2.5 Gen) Width: 2980, Height: 1440</t>
  </si>
  <si>
    <t>INF_088</t>
  </si>
  <si>
    <t>11_DCM_117</t>
  </si>
  <si>
    <t>▪ Check save frame rate</t>
  </si>
  <si>
    <t>▪ Saved Frame Rate: 30±1 FPS</t>
  </si>
  <si>
    <t>▪ Continuous recording while parked
▪ Manual recording while parked by entering the manual switch
▪ Verification on the actual vehicle (check map alignment on the right side of the playback screen)</t>
  </si>
  <si>
    <t>▪ Apply Door Open signal while motion is disabled
▪ Warn_DrvDrSwSta = 0x0 (close) → 0x1 (open)
※ Previous door state: close</t>
  </si>
  <si>
    <t>▪ DCM video output without distortion (60FPS)</t>
  </si>
  <si>
    <t>▪ Check playback frame rate</t>
  </si>
  <si>
    <t>▪ Playback Frame Rate: 30±1 FPS</t>
  </si>
  <si>
    <t>INF_089</t>
  </si>
  <si>
    <t>▪ Check for audio presence
▪ Check audio length</t>
  </si>
  <si>
    <t>▪ Verify voice recording
▪ Verify that file length and audio length match</t>
  </si>
  <si>
    <t>▪ Continuous recording while parked
▪ Manual recording while parked by entering the manual switch
▪ Apply impact so that the moment of impact is visible on the camera
▪ Verification on the actual vehicle (check map alignment on the right side of the playback screen)</t>
  </si>
  <si>
    <t>▪ Check if rear view is horizontally flipped</t>
  </si>
  <si>
    <t>▪ Rear view image left-right inversion X</t>
  </si>
  <si>
    <t>MEM_112</t>
  </si>
  <si>
    <t>[Verification of Driving Information OSD Record Consistency]
: Motion Detection Recording While Parked</t>
  </si>
  <si>
    <t>▪ Built-in Cam Boot Complete
▪ BLTN_CAM_State = 0x0 (BLTN_CAM Valid)
▪ BLTN_CAM_SD_Card_State = 0x0 (Good)
▪ Associated Controller CAN/Ethernet Communication Enabled
▪ Power: KEY ON
▪ Voltage: 12V
▪ Settings: Motion Detection Recording While Parked ON, Event Recording While Parked ON</t>
  </si>
  <si>
    <t>▪ Enter continuous recording mode while parked, authorize operation to detect parking bell motion, and begin recording.
▪ Point front/rear cameras at the PC monitor.
▪ Execute the CAPL code (maintain Busload at 60%) and check the recording file.</t>
  </si>
  <si>
    <t>▪ Perform 30 minutes of continuous recording while parked
▪ Safely remove SD card
▪ Check continuous video resolution while parked</t>
  </si>
  <si>
    <t>DCM_181</t>
  </si>
  <si>
    <t>▪ Save Frame Rate: 2 FPS</t>
  </si>
  <si>
    <t>INF_090</t>
  </si>
  <si>
    <t>Output based on DOOR signal change while motion standby (FR DOOR)
(Vehicles other than those equipped with SBCM)</t>
  </si>
  <si>
    <t>Parking Motion Detection Recording Standby (Suspend)
Check Output Upon Received DOOR OPEN Signal -2
(General Condition)</t>
  </si>
  <si>
    <t>▪ Enter continuous recording mode while parked, authorize operation to detect parking bell motion, and begin recording.
▪ Point front/rear cameras at the PC monitor.
▪ Execute the CAPL code (maintain Busload at 61%), then check the recording file.</t>
  </si>
  <si>
    <t>▪ Playback Frame Rate: 2 FPS</t>
  </si>
  <si>
    <t>INF_091</t>
  </si>
  <si>
    <t>▪ No audio</t>
  </si>
  <si>
    <t>▪ Enter continuous recording mode while parked, authorize operation to detect parking bell motion, and begin recording.
▪ Point front/rear cameras at the PC monitor.
▪ Execute the CAPL code (maintain Busload at 62%), then check the recording file.</t>
  </si>
  <si>
    <t>INF_092</t>
  </si>
  <si>
    <t>MEM_113</t>
  </si>
  <si>
    <t>▪ Enter continuous recording mode while parked, authorize operation to detect parking bell motion, and begin recording.
▪ View PC monitor using front/rear cameras.
▪ Execute CAPL code (maintain Busload at 65%), then check the recording file.</t>
  </si>
  <si>
    <t>11_DCM_118</t>
  </si>
  <si>
    <t>▪ Set the corresponding event recording time (Bfr, Aft) in the Built-in Cam settings screen
BLTN_CAM_EV_BfrTime_NvalueSet = 0x0 (-10s)
BLTN_CAM_EV_AftTime_NvalueSet = 0x0 (+10s)
▪ Perform driving event recording with a video length of 20 seconds
▪ Safely remove SD card
▪ Check the resolution of the driving event video</t>
  </si>
  <si>
    <t>INF_093</t>
  </si>
  <si>
    <t>▪ Apply Door Open signal in motion-unauthorized state
▪ Warn_AsstDrSwSta = 0x0(close) → 0x1(open)</t>
  </si>
  <si>
    <t>▪ Enter continuous recording mode while parked and initiate motion detection recording.
▪ Apply impact so that the moment of impact is visible on the camera.
: Monitor G-Sensor log data and apply impacts corresponding to impact levels 1 through 5.
▪ Check continuous recording files while driving.
: Verify both the AVN screen and the OSD display of the mp4 file.</t>
  </si>
  <si>
    <t>INF_094</t>
  </si>
  <si>
    <t>▪ Enter continuous recording mode while parked, initiate motion detection to start recording the parking bell.
▪ Apply impact so that the moment of impact is visible on the camera.
: Apply impacts above or below the set impact detection sensitivity multiple times.
▪ Check the recording files.
▪ Repeat verification 5 times with varying impact intensities.</t>
  </si>
  <si>
    <t>INF_095</t>
  </si>
  <si>
    <t>▪ After entering continuous recording while parked, authorize operation to proceed with recording upon detecting the parking bell motion.
▪ Verify on the actual vehicle (check map alignment on the right side of the playback screen).</t>
  </si>
  <si>
    <t>INF_096</t>
  </si>
  <si>
    <t>▪ Enter continuous recording while parked, initiate motion detection recording to proceed.
▪ Initiate impact so that the moment of impact is visible on the camera.
▪ Verify on the actual vehicle (check map alignment on the right side of the playback screen).</t>
  </si>
  <si>
    <t>MEM_114</t>
  </si>
  <si>
    <t>[Verification of Driving Information OSD Record Consistency]
: Recording of events while parked (Saving motion detection while parked)</t>
  </si>
  <si>
    <t>▪ Enter continuous recording mode while parked, apply an impact to detect the parking bell motion, and begin recording.
▪ View PC monitor using front/rear cameras.
▪ Check recording files after executing the CAPL code (maintaining Busload at 60%).</t>
  </si>
  <si>
    <t>▪ Set the corresponding event recording time (Bfr, Aft) in the Built-in Cam settings screen
BLTN_CAM_EV_BfrTime_NvalueSet = 0x0 (-10s)
BLTN_CAM_EV_AftTime_NvalueSet = 0x0 (+10s)
▪ Perform parking event recording with a video length of 20 seconds
▪ Safely remove SD card
▪ Check parking event resolution</t>
  </si>
  <si>
    <t>▪ Front/Rear Resolution
- 2.0 Gen) Width: 2560, Height: 1440
- 2.5 Gen) Width: 2980, Height: 1440
▪ Save/Playback Frame Rate: 10 FPS
▪ Recording Enabled (When Recording is On)
▪ Rear Video Left/Right Inversion Not Enabled</t>
  </si>
  <si>
    <t>DCM_182</t>
  </si>
  <si>
    <t>INF_097</t>
  </si>
  <si>
    <t>Output based on DOOR signal change while motion standby (RR DOOR)
(Excluding vehicles equipped with SBCM)</t>
  </si>
  <si>
    <t>Parking Motion Detection Recording Standby (Suspend)
Check Output Upon Received DOOR OPEN Signal -3
(General Condition)</t>
  </si>
  <si>
    <t>▪ Enter continuous recording mode while parked, apply an impact to trigger recording upon detecting the parking bell motion.
▪ View PC monitor using front/rear cameras.
▪ Check recording files after executing the CAPL code (maintaining Busload at 61%).</t>
  </si>
  <si>
    <t>▪ Save Frame Rate: 10 FPS</t>
  </si>
  <si>
    <t>▪ Playback Frame Rate: 10 FPS</t>
  </si>
  <si>
    <t>INF_098</t>
  </si>
  <si>
    <t>▪ Enter continuous recording mode while parked, apply an impact to trigger recording upon detecting the parking bell motion.
▪ View PC monitor using front/rear cameras.
▪ Check recording files after executing the CAPL code (maintaining Busload at 62%).</t>
  </si>
  <si>
    <t>11_DCM_119</t>
  </si>
  <si>
    <t>▪ Apply Door Open signal in motion-unauthorized state
▪ Warn_RrRtDrSwSta = 0x0(close) → 0x1(open)</t>
  </si>
  <si>
    <t>▪ No DCM output (※ BICIM2-3252, Gentex specification)</t>
  </si>
  <si>
    <t>INF_099</t>
  </si>
  <si>
    <t>▪ Enter continuous recording mode while parked, apply an impact to detect the parking bell motion, and begin recording.
▪ View PC monitor using front/rear cameras.
▪ Check recording files after executing the CAPL code (maintaining Busload at 65%).</t>
  </si>
  <si>
    <t>MEM_115</t>
  </si>
  <si>
    <t>INF_100</t>
  </si>
  <si>
    <t>▪ Set the corresponding event recording time (Bfr, Aft) in the Built-in Cam settings screen
BLTN_CAM_EV_BfrTime_NvalueSet = 0x0 (-10s)
BLTN_CAM_EV_AftTime_NvalueSet = 0x0 (+10s)
▪ Perform manual recording with a 20-second video length while driving
▪ Safely remove SD card
▪ Check manual video resolution while driving</t>
  </si>
  <si>
    <t>DCM_183</t>
  </si>
  <si>
    <t>▪ Front/Rear Resolution
- 2.0 Gen) Width: 2560, Height: 1440
- 2.5 Gen) Width: 2980, Height: 1440
▪ Save/Playback Frame Rate: 30±1 FPS</t>
  </si>
  <si>
    <t>▪ Enter continuous recording while parked and apply an impact to proceed with parking bell motion detection recording.
▪ Apply an impact so that the moment of impact is visible on the camera.
: Monitor G-Sensor log data and apply impacts corresponding to impact levels 1 through 5.
▪ Check continuous recording files while driving.
: Verify both the AVN screen and the OSD display of the mp4 file.</t>
  </si>
  <si>
    <t>Output based on DOOR signal change while motion standby (RL DOOR)
(Vehicles other than those equipped with SBCM)</t>
  </si>
  <si>
    <t>Parking Motion Detection Recording Standby (Suspend)
Check Output Upon Received DOOR OPEN Signal -4
(General Condition)</t>
  </si>
  <si>
    <t>INF_101</t>
  </si>
  <si>
    <t>▪ Enter continuous recording while parked, apply an impact to initiate recording for parking bell motion detection.
▪ Apply an impact so that the moment of impact is visible on the camera.
: Apply impacts above or below the set impact detection sensitivity multiple times.
▪ Check the recording files.
▪ Repeat verification 5 times with varying impact intensities.</t>
  </si>
  <si>
    <t>INF_102</t>
  </si>
  <si>
    <t>11_DCM_120</t>
  </si>
  <si>
    <t>▪ Continuous recording while parked begins upon impact detection. Recording proceeds upon detecting the parking bell motion.
▪ Verification on the actual vehicle (check map alignment on the right side of the playback screen).</t>
  </si>
  <si>
    <t>▪ Apply Door Open signal in motion-unauthorized state
▪ Warn_RrLftDrSwSta = 0x0(close) → 0x1(open)</t>
  </si>
  <si>
    <t>INF_103</t>
  </si>
  <si>
    <t>▪ Enter continuous recording while parked, apply an impact to initiate parking motion detection recording.
▪ Apply an impact so that the moment of impact is visible on the camera.
▪ Verify on the actual vehicle (check map alignment on the right side of the playback screen).</t>
  </si>
  <si>
    <t>MEM_116</t>
  </si>
  <si>
    <t>INF_010</t>
  </si>
  <si>
    <t>[Verify consistency of driving information OSD records]
: Check recording start time</t>
  </si>
  <si>
    <t>▪ Set the recording time (Bfr, Aft) for the corresponding event in the Built-in Cam settings screen
BLTN_CAM_EV_BfrTime_NvalueSet = 0x0 (-10s)
BLTN_CAM_EV_AftTime_NvalueSet = 0x0 (+10s)
▪ Perform manual recording with a 20-second video length while parked
▪ Safely remove SD card
▪ Check manual video resolution while parked</t>
  </si>
  <si>
    <t>▪ All driving data is recorded normally on the OSD from the start of recording
(e.g., GPS data will not be recorded as 0 temporarily)</t>
  </si>
  <si>
    <t>DCM_035</t>
  </si>
  <si>
    <t>INF_104</t>
  </si>
  <si>
    <t>Output based on DOOR signal change while motion standby (FL DOOR)
(Vehicles equipped with SBCM)</t>
  </si>
  <si>
    <t>▪ Start continuous recording while parked after turning the key off</t>
  </si>
  <si>
    <t>[Vehicle Driving Data Consistency Verification] : Turn Signal
(Vehicles equipped with Electronic Body E2.0 Architecture)</t>
  </si>
  <si>
    <t>[ICU_04_200ms] Lamp_TrnSigLmpLftOnReq (Length: 2bit)
 : Turn signal Left</t>
  </si>
  <si>
    <t>11_DCM_121</t>
  </si>
  <si>
    <t>▪ Execute CANoe CAPL code while recording continuously while driving
▪ Lamp_TrnSigLmpLftOnReq = 0x0:Inactive transmit</t>
  </si>
  <si>
    <t>▪ The corresponding value is recorded in the OSD
▪ Does not overlap with other characters</t>
  </si>
  <si>
    <t>▪ Apply Door Open signal in motion-deprived state
▪ Warn_DrvDrSwSta_SBCM = 0x0 (close) → 0x1 (open)
※ Previous door state: close</t>
  </si>
  <si>
    <t>MEM_117</t>
  </si>
  <si>
    <t>↑
 ▪ Lamp_TrnSigLmpLftOnReq = 0x1:Active Off(Flasher Off) Transmission</t>
  </si>
  <si>
    <t>▪ Set to record for 20 minutes at 1-second intervals
BLTN_CAM_Set_Drv_TML_Int= 0X1
▪ Run 20-minute time-lapse
▪ Safely remove SD card
▪ Check time-lapse resolution</t>
  </si>
  <si>
    <t>↑
 ▪ Lamp_TrnSigLmpLftOnReq = 0x2:Active On(Flasher On) Transmission</t>
  </si>
  <si>
    <t>▪ Save Frame Rate: 1 FPS</t>
  </si>
  <si>
    <t>↑
▪ Lamp_TrnSigLmpLftOnReq = 0x3:reserved Send</t>
  </si>
  <si>
    <t>▪ Playback Frame Rate: 15 FPS</t>
  </si>
  <si>
    <t>DCM_184</t>
  </si>
  <si>
    <t>↑
▪ Signal reception status → Signal not received</t>
  </si>
  <si>
    <t>▪ Previous value is recorded in OSD
▪ Does not overlap with other characters</t>
  </si>
  <si>
    <t>Output based on DOOR signal change while motion standby (FR DOOR)
(Vehicles equipped with SBCM)</t>
  </si>
  <si>
    <t>↑
▪ Signal not received → Signal received</t>
  </si>
  <si>
    <t>INF_105</t>
  </si>
  <si>
    <t>[ICU_04_200ms] Lamp_TrnSigLmpRtOnReq (Length: 2bit)
 : Turn signal right</t>
  </si>
  <si>
    <t>11_DCM_122</t>
  </si>
  <si>
    <t>MEM_118</t>
  </si>
  <si>
    <t>▪ Execute CANoe CAPL code while recording continuously while driving
▪ Lamp_TrnSigLmpRtOnReq = 0x0:Inactive</t>
  </si>
  <si>
    <t>▪ Apply Door Open signal in motion-unauthorized state
▪ Warn_AsstDrSwSta_SBCM = 0x0(close) → 0x1(open)</t>
  </si>
  <si>
    <t>▪ Perform 20 seconds of motion detection recording while parked
▪ Safely remove SD card
▪ Check motion detection recording resolution while parked</t>
  </si>
  <si>
    <t>↑
 ▪ Lamp_TrnSigLmpRtOnReq = 0x1:Active Off(Flasher Off)</t>
  </si>
  <si>
    <t>▪ Save Frame Rate: 5 FPS</t>
  </si>
  <si>
    <t>↑
 ▪ Lamp_TrnSigLmpRtOnReq = 0x2:Active On(Flasher On)</t>
  </si>
  <si>
    <t>▪ Playback Frame Rate: 5 FPS</t>
  </si>
  <si>
    <t>DCM_185</t>
  </si>
  <si>
    <t>↑
 ▪ Lamp_TrnSigLmpRtOnReq = 0x3:reserved</t>
  </si>
  <si>
    <t>Output based on DOOR signal change while motion standby (RR DOOR)
(Vehicles equipped with SBCM)</t>
  </si>
  <si>
    <t>MEM_119</t>
  </si>
  <si>
    <t>11_DCM_123</t>
  </si>
  <si>
    <t>▪ Apply Door Open signal in motion-unauthorized state
▪ Warn_RrRtDrSwSta_SBCM = 0x0(close) → 0x1(open)</t>
  </si>
  <si>
    <t>INF_106</t>
  </si>
  <si>
    <t>▪ Perform 1 hour of performance recording
▪ Safely remove SD card
▪ Check performance resolution</t>
  </si>
  <si>
    <t>▪ Front Resolution (Rear video recording not available)
- Width: 1920, Height: 1080</t>
  </si>
  <si>
    <t>[PDC_FD_04_200ms )Lamp_TrnSigLmpLftOnReq
: Turn signal Left</t>
  </si>
  <si>
    <t>▪ Transmit the corresponding signal while recording continuously while driving
- [PDC_FD_04_200ms )Lamp_TrnSigLmpLftOnReq</t>
  </si>
  <si>
    <t>INF_107</t>
  </si>
  <si>
    <t>[PDC_FD_04_200ms ) Lamp_TrnSigLmpRtOnReq
: Turn signal Right</t>
  </si>
  <si>
    <t>▪ Save Frame Rate: 30 FPS</t>
  </si>
  <si>
    <t>▪ Transmit the corresponding signal while recording continuously while driving
-[PDC_FD_04_200ms ) Lamp_TrnSigLmpRtOnReq</t>
  </si>
  <si>
    <t>INF_108</t>
  </si>
  <si>
    <t>▪ Playback Frame Rate: 30 FPS</t>
  </si>
  <si>
    <t>[BDC_FD_05_200ms ) Lamp_LftTmLmpCmd
: Turn signal Left</t>
  </si>
  <si>
    <t>▪ Transmit corresponding signal during continuous recording while driving
- [BDC_FD_05_200ms )Lamp_LftTmLmpCmd</t>
  </si>
  <si>
    <t>SV1 차종 해당</t>
  </si>
  <si>
    <t>INF_109</t>
  </si>
  <si>
    <t>[PDC_FD_05_200ms ) Lamp_RtTmLmpCmd
: Turn signal Right</t>
  </si>
  <si>
    <t>▪ Transmit corresponding signal during continuous recording while driving
- [PDC_FD_05_200ms ) Lamp_RtTmLmpCmd</t>
  </si>
  <si>
    <t>DCM_186</t>
  </si>
  <si>
    <t>LX3 PE 차종 해당</t>
  </si>
  <si>
    <t>Output based on DOOR signal change while motion standby (RL DOOR)
(Vehicles equipped with SBCM)</t>
  </si>
  <si>
    <t>INF_110</t>
  </si>
  <si>
    <t>[Vehicle Driving Data Consistency Verification] : Turn Signals
(Vehicles equipped with Electronic Body E3.0 Architecture)</t>
  </si>
  <si>
    <t>[BDC_FD_05_200ms) Lamp_LftTrnLmpCmd
: Turn signal Left</t>
  </si>
  <si>
    <t>▪ Execute CANoe CAPL code while recording continuously while driving
▪ Lamp_LftTrnLmpCmd = 0x0:Inactive</t>
  </si>
  <si>
    <t>[Check Audio Storage Specifications]</t>
  </si>
  <si>
    <t>▪ Perform 1 minute of continuous recording while driving
▪ Safely remove SD card
▪ Check audio
- Sample Rate
- Bits per sample
- Bit rate
- Channel</t>
  </si>
  <si>
    <t>▪ Sample Rate : 44100 Hz
▪ Bits per sample : 16 bits
▪ Bit rate : 705.6 kbps or less
(Max 44100 Hz * 1 ch * 16 bit / 1000 = 705.6 kbps)
▪ Channel : 1</t>
  </si>
  <si>
    <t>↑
 ▪ Lamp_LftTrnLmpCmd = 0x1:BlinkingOFF
    (Flasher Off)</t>
  </si>
  <si>
    <t>MEM_120</t>
  </si>
  <si>
    <t>↑
 ▪ Lamp_LftTrnLmpCmd = 0x2:BlinkingON
    (Flasher On)</t>
  </si>
  <si>
    <t>▪ Perform 30 minutes of continuous recording while parked
▪ Safely remove SD card
▪ Check audio
- Sample Rate
- Bits per sample
- Bit rate
- Channel</t>
  </si>
  <si>
    <t>11_DCM_124</t>
  </si>
  <si>
    <t>▪Sample Rate, Bits per sample, Bit rate value X
(Recording function X)</t>
  </si>
  <si>
    <t>▪ Apply Door Open signal in motion-unauthorized state
▪ Warn_RrLftDrSwSta_SBCM = 0x0(close) → 0x1(open)</t>
  </si>
  <si>
    <t>MEM_121</t>
  </si>
  <si>
    <t>↑
 ▪ Lamp_LftTrnLmpCmdq = 0x3:Error Indicator</t>
  </si>
  <si>
    <t>▪ Set the corresponding event recording time (Bfr, Aft) in the Built-in Cam settings screen
BLTN_CAM_EV_BfrTime_NvalueSet = 0x0 (-10s)
BLTN_CAM_EV_AftTime_NvalueSet = 0x0 (+10s)
▪ Record driving events with a video length of 20 seconds
▪ Safely remove SD card
▪ Check audio
- Sample Rate
- Bits per sample
- Bit rate
- Channel</t>
  </si>
  <si>
    <t>MEM_122</t>
  </si>
  <si>
    <t>▪ Set the corresponding event recording time (Bfr, Aft) in the Built-in Cam settings screen
BLTN_CAM_EV_BfrTime_NvalueSet = 0x0 (-10s)
BLTN_CAM_EV_AftTime_NvalueSet = 0x0 (+10s)
▪ Perform event recording while parked with a video length of 20 seconds
▪ Safely remove SD card
▪ Check audio
- Sample Rate
- Bits per sample
- Bit rate
- Channel</t>
  </si>
  <si>
    <t>MEM_123</t>
  </si>
  <si>
    <t>INF_111</t>
  </si>
  <si>
    <t>DCM_036</t>
  </si>
  <si>
    <t>▪ Set the recording time (Bfr, Aft) for the corresponding event in the Built-in Cam settings screen
BLTN_CAM_EV_BfrTime_NvalueSet = 0x0 (-10s)
BLTN_CAM_EV_AftTime_NvalueSet = 0x0 (+10s)
▪ Perform manual recording of 20-second video length while driving
▪ Safely remove SD card
▪ Check audio
- Sample Rate
- Bits per sample
- Bit rate
- Channel</t>
  </si>
  <si>
    <t>[BDC_FD_05_200ms) Lamp_RtTrnLmpCmd
: Turn signal Right</t>
  </si>
  <si>
    <t>Simultaneous Wake-up and Door Open Conditions During Motion Detection Recording While Parked
- Malicious Condition (FL DOOR)
(Excluding vehicles equipped with SBCM)</t>
  </si>
  <si>
    <t>Check output when WAKE UP and DOOR OPEN occur simultaneously while recording motion detection during parking -1
(Adverse Conditions - Low Power Mode)</t>
  </si>
  <si>
    <t>▪ Execute CANoe CAPL code during continuous recording while driving
▪ Lamp_RtTrnLmpCmd = 0x0:Inactive</t>
  </si>
  <si>
    <t>▪ Key Off
▪ Enters recording standby state after CAN and Ethernet sleep and detection of parking motion
▪ Motion Applied
▪ Simultaneous Applied NM_CGW_CCU Message + Door Open Signal
▪ Warn_DrvDrSwSta = 0x0 (close) → 0x1 (open)
※ Previous door state: Close
▪ Check DCM Output</t>
  </si>
  <si>
    <t>▪ DCM video output without distortion (60FPS)
※ No recording gaps due to DCM output when motion is enabled (60FPS default)</t>
  </si>
  <si>
    <t>MEM_124</t>
  </si>
  <si>
    <t>▪ Set the recording time (Bfr, Aft) for the corresponding event in the Built-in Cam settings screen
BLTN_CAM_EV_BfrTime_NvalueSet = 0x0 (-10s)
BLTN_CAM_EV_AftTime_NvalueSet = 0x0 (+10s)
▪ Perform manual recording while parked with a video length of 20 seconds
▪ Safely remove SD card
▪ Check audio
- Sample Rate
- Bits per sample
- Bit rate
- Channel</t>
  </si>
  <si>
    <t>MEM_125</t>
  </si>
  <si>
    <t>↑
 ▪ Lamp_RtTrnLmpCmd = 0x1:BlinkingOFF
    (Flasher Off)</t>
  </si>
  <si>
    <t>▪ Set to record for 20 minutes at 1-second intervals
BLTN_CAM_Set_Drv_TML_Int= 0X1
▪ Run 20-minute time-lapse
▪ Safely remove SD card
▪ Check audio
- Sample Rate
- Bits per sample
- Bit rate
- Channel</t>
  </si>
  <si>
    <t>▪ BLTN_CAM_DCM_SER_I2C_Master = 0x2(on, 1.8s) → 0x1(off) 
 ▪ BLTN_CAM_DCM_Status = 0x5(No output, 2s) → 0X1 (Built-in Cam Display DCM normally)
 ▪ RearCamera_Input_Status = 0x0 (Normal)
     (※ DCM don’t care)</t>
  </si>
  <si>
    <t>11_DCM_125</t>
  </si>
  <si>
    <t>↑
 ▪ Lamp_RtTrnLmpCmd = 0x2:BlinkingON
    (Flasher On)</t>
  </si>
  <si>
    <t>MEM_126</t>
  </si>
  <si>
    <t>▪ Perform 20 seconds of motion detection recording while parked
▪ Safely remove SD card
▪ Check audio
- Sample Rate
- Bits per sample
- Bit rate
- Channel</t>
  </si>
  <si>
    <t>↑
 ▪ Lamp_RtTrnLmpCmd = 0x3:Error Indicator</t>
  </si>
  <si>
    <t>MEM_127</t>
  </si>
  <si>
    <t>performance</t>
  </si>
  <si>
    <t>DCM_187</t>
  </si>
  <si>
    <t>▪ Perform 1 hour of performance recording
▪ Safely remove SD card
▪ Check audio
- Sample Rate
- Bits per sample
- Bit rate
- Channel</t>
  </si>
  <si>
    <t>Simultaneous Wake-up and Door Open Conditions During Motion Detection Recording While Parked
- Malicious Conditions (FR Door)
(Vehicles other than those equipped with SBCM)</t>
  </si>
  <si>
    <t>Check output when WAKE UP and DOOR OPEN occur simultaneously while recording motion detection during parking -2
(Adverse Conditions - Low Power Mode)</t>
  </si>
  <si>
    <t>▪ Key Off
▪ Enters recording standby state for motion detection after CAN and Ethernet sleep
▪ Motion Applied
▪ Motion detection recording in progress while parked; NM_CGW_CCU message + Door Open signal applied simultaneously
▪ Warn_AsstDrSwSta = 0x0 (close) → 0x1 (open)
▪ Check DCM output</t>
  </si>
  <si>
    <t>[Storage Space] : Maximum number of saved videos
64GB SD card</t>
  </si>
  <si>
    <t>▪ Creates up to the maximum number of continuous recording files while driving
: 240 sets, 4 hours</t>
  </si>
  <si>
    <t>▪ 61.83% of total available SD card capacity
▪ 37.5GB (38,400 Mbyte)</t>
  </si>
  <si>
    <t>INF_112</t>
  </si>
  <si>
    <t>MEM_128</t>
  </si>
  <si>
    <t>▪ BLTN_CAM_DCM_SER_I2C_Master = 0x2(on, 1.8s) → 0x1(off)
 ▪ BLTN_CAM_DCM_Status = 0x5(No output, 2s) → 0X1 (Built-in Cam Display DCM normally)
 ▪ RearCamera_Input_Status = 0x0 (Normal)
     (※ DCM don’t care)</t>
  </si>
  <si>
    <t>▪ Creates up to the maximum number of continuous recording files while parked
: 80 sets, 40 hours</t>
  </si>
  <si>
    <t>▪ Transmit the corresponding signal while recording continuously during driving
-[BDC_FD_05_200ms) Lamp_LftTrnLmpCmd</t>
  </si>
  <si>
    <t>▪ 24.87% of total available SD card capacity
▪ 14.8GB (15,200 Mbyte)</t>
  </si>
  <si>
    <t>11_DCM_126</t>
  </si>
  <si>
    <t>MEM_129</t>
  </si>
  <si>
    <t>INF_113</t>
  </si>
  <si>
    <t>▪ Creates up to the maximum number of motion detection recording files while parked
: 530 sets, 2.9 hours</t>
  </si>
  <si>
    <t>▪ Transmit corresponding signal during continuous recording while driving
-[BDC_FD_05_200ms) Lamp_RtTrnLmpCmd</t>
  </si>
  <si>
    <t>MEM_130</t>
  </si>
  <si>
    <t>Manual recording</t>
  </si>
  <si>
    <t>INF_012</t>
  </si>
  <si>
    <t>DCM_188</t>
  </si>
  <si>
    <t>▪ Creates up to the maximum number of manual recording files
: 40set</t>
  </si>
  <si>
    <t>▪ 3.495% of total available SD card capacity
▪ 2.08GB (2,136 Mbyte)</t>
  </si>
  <si>
    <t>Simultaneous Wake-up and Door Open Conditions During Motion Detection Recording While Parked
- Malicious Condition (RR Door)
(Excluding vehicles equipped with SBCM)</t>
  </si>
  <si>
    <t>Check output when WAKE UP and DOOR OPEN occur simultaneously while recording motion detection during parking -3
(Adverse Conditions - Low Power Mode)</t>
  </si>
  <si>
    <t>MEM_131</t>
  </si>
  <si>
    <t>▪ Key Off
▪ Enters recording standby state for parking motion detection after CAN and Ethernet sleep
▪ Motion Applied
▪ Motion detection recording in progress while parked; NM_CGW_CCU message + Door Open signal applied simultaneously
▪ Warn_RrRtDrSwSta = 0x0 (close) → 0x1 (open)
▪ Check DCM output</t>
  </si>
  <si>
    <t>[Verification of Vehicle Driving Data Consistency] : ICE Gear</t>
  </si>
  <si>
    <t>[TCU_01_10ms] TCU_GearSlctDis (Length: 4bit)
 : Gear stage ICE</t>
  </si>
  <si>
    <t>▪ Creates up to the maximum number of driving event recording files
: 40set</t>
  </si>
  <si>
    <t>▪ Built-in Cam Boot Complete
▪ BLTN_CAM_State = 0x0 (BLTN_CAM Valid)
▪ BLTN_CAM_SD_Card_State = 0x0 (Good)
▪ Associated Controller CAN/Ethernet Communication Enabled
▪ Power: KEY ON
▪ Voltage: 12V
▪ Setting: Continuous Recording While Driving ON
▪ Recording Status: Continuous Recording While Driving</t>
  </si>
  <si>
    <t>▪ TCU_GearSlctDis = 0x5:D
▪ Signal not received</t>
  </si>
  <si>
    <t>▪ The corresponding value is written to the OSD (Display: Retains previous value D)
▪ Does not overlap with other characters</t>
  </si>
  <si>
    <t>MEM_132</t>
  </si>
  <si>
    <t>▪ Creates up to the maximum number of event recording files during parking
: 40set</t>
  </si>
  <si>
    <t>▪ 1.165% of the total available capacity of the SD card
▪ 0.69GB (712 Mbyte)</t>
  </si>
  <si>
    <t>▪ Signal not received
▪ TCU_GearSlctDis = 0x5:D</t>
  </si>
  <si>
    <t>▪ The corresponding value is written to the OSD (Display: D)
▪ Does not overlap with other characters</t>
  </si>
  <si>
    <t>MEM_133</t>
  </si>
  <si>
    <t>11_DCM_127</t>
  </si>
  <si>
    <t>▪ Creates up to the maximum number of time-lapse files
: 5 times</t>
  </si>
  <si>
    <t>▪ Execute CANoe CAPL code while recording continuously while driving
▪ TCU_GearSlctDis = 0x0:P</t>
  </si>
  <si>
    <t>▪ 2.004% of total available SD card capacity
▪ 1.19GB (1,225 Mbyte)</t>
  </si>
  <si>
    <t>▪ The corresponding value is written to the OSD (Display: P)
▪ Does not overlap with other characters</t>
  </si>
  <si>
    <t>MEM_134</t>
  </si>
  <si>
    <t>▪ TCU_GearSlctDis = 0x1:L</t>
  </si>
  <si>
    <t>▪ The corresponding value is written to the OSD (Display: L)
▪ Does not overlap with other characters</t>
  </si>
  <si>
    <t>Storage box</t>
  </si>
  <si>
    <t>▪ Copy as much data as possible to the storage and check</t>
  </si>
  <si>
    <t>▪ 2.137% of total available SD card capacity
▪ 1.17GB (1,206 Mbyte)</t>
  </si>
  <si>
    <t>▪ TCU_GearSlctDis = 0x2:2</t>
  </si>
  <si>
    <t>▪ The corresponding value is written to the OSD (Display: 2)
▪ Does not overlap with other characters</t>
  </si>
  <si>
    <t>MEM_135</t>
  </si>
  <si>
    <t>DCM_189</t>
  </si>
  <si>
    <t>Check Inventory Capacity GUI</t>
  </si>
  <si>
    <t>▪ Attempting to copy when the library is full</t>
  </si>
  <si>
    <t>▪ Check if the capacity information at the bottom left of HU is correct</t>
  </si>
  <si>
    <t>Simultaneous Wake-up and Door Open Conditions During Motion Detection Recording While Parked
- Malicious Condition (RL DOOR)
(Excluding vehicles equipped with SBCM)</t>
  </si>
  <si>
    <t>Check output when WAKE UP and DOOR OPEN occur simultaneously while recording motion detection during parking -4
(Adverse Conditions - Low Power Mode)</t>
  </si>
  <si>
    <t>▪ TCU_GearSlctDis = 0x3:3</t>
  </si>
  <si>
    <t>▪ The corresponding value is written to the OSD (Display: 3)
▪ Does not overlap with other characters</t>
  </si>
  <si>
    <t>MEM_136</t>
  </si>
  <si>
    <t>▪ Key Off
▪ Enters recording standby state for parking motion detection after CAN and Ethernet sleep
▪ Motion Applied
▪ Motion detection recording in progress while parked; NM_CGW_CCU message + Door Open signal applied simultaneously
▪ Warn_RrLftDrSwSta = 0x0 (close) → 0x1 (open)
▪ Check DCM output</t>
  </si>
  <si>
    <t>[Storage Space] : Maximum number of saved videos
(Phison 128GB)
BICIM2-2933</t>
  </si>
  <si>
    <t>▪ TCU_GearSlctDis = 0x4:DS Mode</t>
  </si>
  <si>
    <t>▪ The corresponding value is written to the OSD (Display: S)
▪ Does not overlap with other characters</t>
  </si>
  <si>
    <t>▪ 48.46% of total available SD card capacity
▪ 57.6GB (57,603 Mbyte)</t>
  </si>
  <si>
    <t>MEM_137</t>
  </si>
  <si>
    <t>▪ TCU_GearSlctDis = 0x5:D</t>
  </si>
  <si>
    <t>▪ Creates up to the maximum number of continuous recording files while parked
: 360 sets, 6 hours</t>
  </si>
  <si>
    <t>▪ 38.37% of total available SD card capacity
▪ 44.5GB (45,601 Mbyte)</t>
  </si>
  <si>
    <t>▪ TCU_GearSlctDis = 0x6:N</t>
  </si>
  <si>
    <t>▪ The corresponding value is written to the OSD (Display: N)
▪ Does not overlap with other characters</t>
  </si>
  <si>
    <t>MEM_138</t>
  </si>
  <si>
    <t>▪ Creates up to the maximum number of motion detection recording files while parked
: 240 sets, 120 hours</t>
  </si>
  <si>
    <t>11_DCM_128</t>
  </si>
  <si>
    <t>▪ TCU_GearSlctDis = 0x7:R</t>
  </si>
  <si>
    <t>▪ The corresponding value is written to the OSD (Display: R)
▪ Does not overlap with other characters</t>
  </si>
  <si>
    <t>MEM_139</t>
  </si>
  <si>
    <t>▪ TCU_GearSlctDis = 0x8:sports mode / manual shift / paddle shift</t>
  </si>
  <si>
    <t>▪ Creates up to the maximum number of manual recording files
: 80set</t>
  </si>
  <si>
    <t>▪ 3.6% of total available SD card capacity
▪ 4.27GB (4,279 Mbyte)</t>
  </si>
  <si>
    <t>DCM_037</t>
  </si>
  <si>
    <t>Simultaneous Wake-up and Door Open Conditions During Motion Detection Recording While Parked
- Malicious Condition (FL DOOR)
(Vehicles Equipped with SBCM)</t>
  </si>
  <si>
    <t>▪ TCU_GearSlctDis = 0x9:Not Display at Cluster</t>
  </si>
  <si>
    <t>▪ The corresponding value is written to the OSD (Display: -)
▪ Does not overlap with other characters</t>
  </si>
  <si>
    <t>MEM_140</t>
  </si>
  <si>
    <t>▪ Key Off
▪ Enters recording standby state after CAN and Ethernet sleep and detection of parking motion
▪ Motion Applied
▪ Simultaneous Applied NM_CGW_CCU Message + Door Open Signal
▪ Warn_DrvDrSwSta_SBCM = 0x0 (close) → 0x1 (open)
※ Previous door state: Close
▪ Check DCM Output</t>
  </si>
  <si>
    <t>▪ Creates up to the maximum number of event recording files while driving
: 80set</t>
  </si>
  <si>
    <t>▪ TCU_GearSlctDis = 0xA:Sub-Rom Communication</t>
  </si>
  <si>
    <t>MEM_141</t>
  </si>
  <si>
    <t>▪ TCU_GearSlctDis = 0xB:Sub-Rom Communication Error</t>
  </si>
  <si>
    <t>▪ Creates up to the maximum number of event recording files during parking
: 80set</t>
  </si>
  <si>
    <t>11_DCM_129</t>
  </si>
  <si>
    <t>▪ 1.2% of the total available capacity of the SD card
▪ 1.42GB (1,426 Mbyte)</t>
  </si>
  <si>
    <t>▪ TCU_GearSlctDis = 0xC:Paddle shift (D-position)</t>
  </si>
  <si>
    <t>MEM_142</t>
  </si>
  <si>
    <t>DCM_190</t>
  </si>
  <si>
    <t>▪ Creates up to the maximum number of time-lapse files
: 10 times</t>
  </si>
  <si>
    <t>▪ 2.07% of the total available capacity of the SD card
▪ 2.45GB (2,450 Mbyte)</t>
  </si>
  <si>
    <t>▪ TCU_GearSlctDis = 0xD:Reserved</t>
  </si>
  <si>
    <t>▪ The corresponding value is recorded in the OSD
(Display: Previous value D, hold for 2 seconds, then -)
▪ Does not overlap with other characters</t>
  </si>
  <si>
    <t>Simultaneous Wake-up and Door Open Conditions During Motion Detection Recording While Parked
- Malicious Condition (FR Door)
(Vehicles Equipped with SBCM)</t>
  </si>
  <si>
    <t>▪ Key Off
▪ Enters recording standby state for motion detection after CAN and Ethernet sleep
▪ Motion Applied
▪ Motion detection recording in progress while parked; NM_CGW_CCU message + Door Open signal applied simultaneously
▪ Warn_AsstDrSwSta_SBCM = 0x0 (close) → 0x1 (open)
▪ Check DCM output</t>
  </si>
  <si>
    <t>MEM_143</t>
  </si>
  <si>
    <t>▪ TCU_GearSlctDis = 0x5:D
 ▪ TCU_GearSlctDis = 0xE:Intermediate Position</t>
  </si>
  <si>
    <t>▪ 2.65% of the total available capacity of the SD card
▪ 3.15GB (3,150 Mbyte)</t>
  </si>
  <si>
    <t>▪ TCU_GearSlctDis = 0xF:fault</t>
  </si>
  <si>
    <t>MEM_144</t>
  </si>
  <si>
    <t>11_DCM_130</t>
  </si>
  <si>
    <t>▪ TCU_GearSlctDis = Timeout</t>
  </si>
  <si>
    <t>MEM_010</t>
  </si>
  <si>
    <t>DCM_191</t>
  </si>
  <si>
    <t>[Storage] : Overwrite when full
64GB SD card</t>
  </si>
  <si>
    <t>Simultaneous Wake-up and Door Open Conditions During Motion Detection Recording While Parked
- Malicious Condition (RR Door)
(Vehicles Equipped with SBCM)</t>
  </si>
  <si>
    <t>▪ Check capacity retention when recording file storage is full</t>
  </si>
  <si>
    <t>▪ Maintain 61.83% of the total available SD card capacity</t>
  </si>
  <si>
    <t>▪ Key Off
▪ Enters recording standby state for motion detection after CAN and Ethernet sleep
▪ Motion Applied
▪ Motion detection recording in progress while parked; NM_CGW_CCU message + Door Open signal applied simultaneously
▪ Warn_RrRtDrSwSta_SBCM = 0x0 (close) → 0x1 (open)
▪ Check DCM output</t>
  </si>
  <si>
    <t>[Verification of Vehicle Driving Data Consistency] : Gear ICE (HTCU) - N Line, Small HEV</t>
  </si>
  <si>
    <t>[HTCU_05_10ms] HDCT_GearSelDis (Length: 4bit)
: Gear ICE(HTCU) - N Line, Small HEV</t>
  </si>
  <si>
    <t>▪ Confirm overwriting when recording file storage is full</t>
  </si>
  <si>
    <t>▪ Delete the oldest file (the file created first, not based on the date and time specified in the filename)</t>
  </si>
  <si>
    <t>▪ HDCT_GearSelDis = 0x5:D
▪ Signal not received</t>
  </si>
  <si>
    <t>▪ The corresponding value is written to the OSD (Display: D): Retains the previous value
▪ Does not overlap with other characters</t>
  </si>
  <si>
    <t>11_DCM_131</t>
  </si>
  <si>
    <t>MEM_145</t>
  </si>
  <si>
    <t>▪ Signal not received
▪ HDCT_GearSelDis = 0x5:D</t>
  </si>
  <si>
    <t>Always-on while parked
(Vehicle models not equipped with motion detection recording while parked)</t>
  </si>
  <si>
    <t>DCM_192</t>
  </si>
  <si>
    <t>▪ Maintain 24.87% of the total available SD card capacity</t>
  </si>
  <si>
    <t>▪ Execute CANoe CAPL code while recording continuously while driving
▪ HDCT_GearSelDis = 0x0:P</t>
  </si>
  <si>
    <t>Simultaneous Wake-up and Door Open Conditions During Motion Detection Recording While Parked
- Malicious Condition (RL DOOR)
(Vehicles Equipped with SBCM)</t>
  </si>
  <si>
    <t>▪ Key Off
▪ Enters recording standby state for parking motion detection after CAN and Ethernet sleep
▪ Motion Applied
▪ Motion detection recording in progress while parked; NM_CGW_CCU message + Door Open signal applied simultaneously
▪ Warn_RrLftDrSwSta_SBCM = 0x0 (close) → 0x1 (open)
▪ Check DCM output</t>
  </si>
  <si>
    <t>▪ HDCT_GearSelDis = 0x1:L</t>
  </si>
  <si>
    <t>MEM_146</t>
  </si>
  <si>
    <t>11_DCM_132</t>
  </si>
  <si>
    <t>▪ HDCT_GearSelDis = 0x2:2</t>
  </si>
  <si>
    <t>Always Recording While Parked + Motion Detection While Parked
(Vehicles Compatible with Motion Detection Recording While Parked)</t>
  </si>
  <si>
    <t>▪ HDCT_GearSelDis = 0x3:3</t>
  </si>
  <si>
    <t>※ EUR, UK 차종의 경우에도 동일하게 용량 유지 (BICIM2-1175)</t>
  </si>
  <si>
    <t>DCM_038</t>
  </si>
  <si>
    <t>Parking Motion Detection Recording Standby Condition - Simultaneous Wake-up and Door Open Condition - Malicious Condition (FL DOOR)
(Vehicles other than those equipped with SBCM)</t>
  </si>
  <si>
    <t>Parking Motion Detection Recording Standby (Suspended)
Check output when WAKE UP and DOOR OPEN occur simultaneously -1
(Malicious Conditions - Normal Mode)</t>
  </si>
  <si>
    <t>▪ HDCT_GearSelDis = 0x4:DS Mode</t>
  </si>
  <si>
    <t>▪ Delete the oldest file (the file created first, not based on the date and time specified in the filename)
※ Delete the oldest file among OWP and PMD up to the required amount of space</t>
  </si>
  <si>
    <t>▪ Key Off
▪ Enters recording standby state (Suspend Mode) after CAN and Ethernet sleep and detection of parking motion
▪ Simultaneous application of NM_CGW_CCU message + Door Open signal
▪ Warn_DrvDrSwSta = 0x0 (close) → 0x1 (open)
※ Previous door state: Close
▪ Check DCM output</t>
  </si>
  <si>
    <t>▪ HDCT_GearSelDis = 0x5:D</t>
  </si>
  <si>
    <t>MEM_147</t>
  </si>
  <si>
    <t>Manual recording (driving + parking)</t>
  </si>
  <si>
    <t>▪ Maintain 3.495% of the total available SD card capacity</t>
  </si>
  <si>
    <t>▪ HDCT_GearSelDis = 0x6:N</t>
  </si>
  <si>
    <t>▪ BLTN_CAM_DCM_SER_I2C_Master = 0x1(off, 4.5s) → 0x2(on, 1.8s) → 0x1 (off)
 ▪ BLTN_CAM_DCM_Status = 0x5(No output, 7s) → 0X1 (Built-in Cam Display DCM normally)
 ▪ RearCamera_Input_Status = 0x0 (Normal)
     (※ DCM don’t care)</t>
  </si>
  <si>
    <t>11_DCM_133</t>
  </si>
  <si>
    <t>▪ HDCT_GearSelDis = 0x7:R</t>
  </si>
  <si>
    <t>MEM_148</t>
  </si>
  <si>
    <t>▪ HDCT_GearSelDis = 0x8:sports mode / manual shift / paddle shift</t>
  </si>
  <si>
    <t>DCM_193</t>
  </si>
  <si>
    <t>Parking Motion Detection Recording Standby Condition - Simultaneous Wake-up and Door Open Conditions - Malicious Conditions (FR Door)
(Vehicles other than those equipped with SBCM)</t>
  </si>
  <si>
    <t>Parking Motion Detection Recording Standby (Suspended)
Check output when WAKE UP and DOOR OPEN occur simultaneously -2
(Malicious Conditions - Normal Mode)</t>
  </si>
  <si>
    <t>▪ Key Off
▪ Enters Parking Motion Detection Recording Standby State (Suspend Mode) after CAN and Ethernet Sleep
▪ Simultaneous application of Parking Motion Detection Recording Standby State NM_CGW_CCU message + Door Open signal
▪ Warn_AsstDrSwSta = 0x0 (close) → 0x1 (open)
▪ Check DCM output</t>
  </si>
  <si>
    <t>▪ HDCT_GearSlctDis = 0x9:Not Display at Cluster</t>
  </si>
  <si>
    <t>▪ HDCT_GearSelDis = 0xA:Sub-Rom Communication</t>
  </si>
  <si>
    <t>11_DCM_134</t>
  </si>
  <si>
    <t>MEM_149</t>
  </si>
  <si>
    <t>▪ HDCT_GearSelDis = 0xB:Sub-Rom Communication Error</t>
  </si>
  <si>
    <t>▪ Maintain 1.165% of the total available SD card capacity</t>
  </si>
  <si>
    <t>DCM_194</t>
  </si>
  <si>
    <t>▪ HDCT_GearSelDis = 0xC:Paddle shift (D-position)</t>
  </si>
  <si>
    <t>Parking Motion Detection Recording Standby Condition - Simultaneous Wake-up and Door Open Conditions - Malicious Conditions (RR Door)
(Vehicles other than those equipped with SBCM)
**</t>
  </si>
  <si>
    <t>Parking Motion Detection Recording Standby (Suspended)
Check output when WAKE UP and DOOR OPEN occur simultaneously -3
(Malicious Conditions - Normal Mode)</t>
  </si>
  <si>
    <t>▪ Key Off
▪ Enters Parking Motion Detection Recording Standby State (Suspend Mode) after CAN and Ethernet Sleep
▪ Simultaneous application of Parking Motion Detection Recording Standby State NM_CGW_CCU message + Door Open signal
▪ Warn_RrRtDrSwSta = 0x0 (close) → 0x1 (open)
▪ Check DCM output</t>
  </si>
  <si>
    <t>▪ HDCT_GearSelDis = 0xD:Reserved</t>
  </si>
  <si>
    <t>MEM_150</t>
  </si>
  <si>
    <t>▪ HDCT_GearSelDis = 0x5:D
 ▪ HDCT_GearSelDis = 0xE:Intermediate Position</t>
  </si>
  <si>
    <t>11_DCM_135</t>
  </si>
  <si>
    <t>▪ Maintain 2.004% of the total available SD card capacity</t>
  </si>
  <si>
    <t>▪ HDCT_GearSelDis = 0xF:fault</t>
  </si>
  <si>
    <t>▪ HDCT_GearSelDis = Timeout</t>
  </si>
  <si>
    <t>DCM_195</t>
  </si>
  <si>
    <t>Parking Motion Detection Recording Standby Condition - Simultaneous Wake-up and Door Open Conditions - Malicious Condition (RL Door)
(Vehicles other than those equipped with SBCM)</t>
  </si>
  <si>
    <t>Parking Motion Detection Recording Standby (Suspended)
Check output when WAKE UP and DOOR OPEN occur simultaneously -4
(Malicious Conditions - Normal Mode)</t>
  </si>
  <si>
    <t>MEM_151</t>
  </si>
  <si>
    <t>▪ Key Off
▪ Enters Parking Motion Detection Recording Standby State (Suspend Mode) after CAN and Ethernet Sleep
▪ Simultaneous application of Parking Motion Detection Recording Standby State NM_CGW_CCU message + Door Open signal
▪ Warn_RrLftDrSwSta_ = 0x0 (close) → 0x1 (open)
▪ Check DCM output</t>
  </si>
  <si>
    <t>INF_014</t>
  </si>
  <si>
    <t>[Storage] : Overwrite when full
(Phison 128GB)</t>
  </si>
  <si>
    <t>[Verification of Vehicle Driving Data Consistency] : Gear HEV (HTCU)</t>
  </si>
  <si>
    <t>▪ Maintain 48.46% of the total available SD card capacity</t>
  </si>
  <si>
    <t>[HTCU_04_10ms] HTCU_GearSlctrDis (Length: 4bit)
 : Gear stage HEV</t>
  </si>
  <si>
    <t>▪ HTCU_GearSlctDis = 0x5:D
▪ Signal not received</t>
  </si>
  <si>
    <t>11_DCM_136</t>
  </si>
  <si>
    <t>MEM_152</t>
  </si>
  <si>
    <t>▪ Signal not received
▪ HTCU_GearSlctDis = 0x5:D</t>
  </si>
  <si>
    <t>▪ Maintain 38.37% of the total available SD card capacity</t>
  </si>
  <si>
    <t>▪ Execute CANoe CAPL code while recording continuously while driving
▪ HTCU_GearSlctDis = 0x0:P</t>
  </si>
  <si>
    <t>DCM_039</t>
  </si>
  <si>
    <t>Parking Motion Detection Recording Standby Condition - Simultaneous Wake-up and Door Open Conditions - Malicious Condition (FL DOOR)
(Vehicles Equipped with SBCM)</t>
  </si>
  <si>
    <t>▪ Key Off
▪ Enters recording standby state (Suspend Mode) after CAN and Ethernet sleep and detection of parking motion
▪ Simultaneous application of NM_CGW_CCU message + Door Open signal
▪ Warn_DrvDrSwSta_SBCM = 0x0 (close) → 0x1 (open)
※ Previous door state: Close
▪ Check DCM output</t>
  </si>
  <si>
    <t>▪ HTCU_GearSlctDis = 0x1:L</t>
  </si>
  <si>
    <t>MEM_153</t>
  </si>
  <si>
    <t>▪ HTCU_GearSlctDis = 0x2:2</t>
  </si>
  <si>
    <t>11_DCM_137</t>
  </si>
  <si>
    <t>▪ HTCU_GearSlctDis = 0x3:3</t>
  </si>
  <si>
    <t>DCM_196</t>
  </si>
  <si>
    <t>MEM_154</t>
  </si>
  <si>
    <t>Parking Motion Detection Recording Standby Condition - Simultaneous Wake-up and Door Open Conditions - Adverse Conditions (FR Door)
(Vehicles Equipped with SBCM)</t>
  </si>
  <si>
    <t>▪ HTCU_GearSlctDis = 0x4:DS Mode</t>
  </si>
  <si>
    <t>▪ Key Off
▪ Enters Parking Motion Detection Recording Standby State (Suspend Mode) after CAN and Ethernet Sleep
▪ Simultaneous application of Parking Motion Detection Recording Standby State NM_CGW_CCU message + Door Open signal
▪ Warn_AsstDrSwSta_SBCM = 0x0 (close) → 0x1 (open)
▪ Check DCM output</t>
  </si>
  <si>
    <t>▪ Maintain 3.6% of the total available SD card capacity</t>
  </si>
  <si>
    <t>▪ HTCU_GearSlctDis = 0x5:D</t>
  </si>
  <si>
    <t>▪ HTCU_GearSlctDis = 0x6:N</t>
  </si>
  <si>
    <t>MEM_155</t>
  </si>
  <si>
    <t>11_DCM_138</t>
  </si>
  <si>
    <t>▪ HTCU_GearSlctDis = 0x7:R</t>
  </si>
  <si>
    <t>DCM_197</t>
  </si>
  <si>
    <t>▪ HTCU_GearSlctDis = 0x8:sports mode / manual shift / paddle shift</t>
  </si>
  <si>
    <t>Parking Motion Detection Recording Standby Condition - Simultaneous Wake-up and Door Open Conditions - Malicious Conditions (RR Door)
(Vehicles Equipped with SBCM)</t>
  </si>
  <si>
    <t>▪ Key Off
▪ Enters Parking Motion Detection Recording Standby State (Suspend Mode) after CAN and Ethernet Sleep
▪ Simultaneous application of Parking Motion Detection Recording Standby State NM_CGW_CCU message + Door Open signal
▪ Warn_RrRtDrSwSta_SBCM = 0x0 (close) → 0x1 (open)
▪ Check DCM output</t>
  </si>
  <si>
    <t>MEM_156</t>
  </si>
  <si>
    <t>▪ HTCU_GearSlctDis = 0x9:Not Display at Cluster</t>
  </si>
  <si>
    <t>▪ Maintain 1.2% of the total available SD card capacity</t>
  </si>
  <si>
    <t>▪ HTCU_GearSlctDis = 0xA:Sub-Rom Communication</t>
  </si>
  <si>
    <t>11_DCM_139</t>
  </si>
  <si>
    <t>▪ HTCU_GearSlctDis = 0xB:Sub-Rom Communication Error</t>
  </si>
  <si>
    <t>MEM_157</t>
  </si>
  <si>
    <t>▪ HTCU_GearSlctDis = 0xC:Paddle shift (D-position)</t>
  </si>
  <si>
    <t>DCM_198</t>
  </si>
  <si>
    <t>▪ Maintain 2.07% of the total available SD card capacity</t>
  </si>
  <si>
    <t>▪ HTCU_GearSlctDis = 0xD:Reserved</t>
  </si>
  <si>
    <t>Parking Motion Detection Recording Standby Condition - Simultaneous Wake-up and Door Open Conditions - Malicious Condition (RL Door)
(Vehicles Equipped with SBCM)</t>
  </si>
  <si>
    <t>▪ Key Off
▪ Enters Parking Motion Detection Recording Standby State (Suspend Mode) after CAN and Ethernet Sleep
▪ Simultaneous application of Parking Motion Detection Recording Standby State NM_CGW_CCU message + Door Open signal
▪ Warn_RrLftDrSwSta_SBCM_ = 0x0 (close) → 0x1 (open)
▪ Check DCM output</t>
  </si>
  <si>
    <t>▪ HTCU_GearSlctDis = 0x5:D
 ▪ HTCU_GearSlctDis = 0xE:Intermediate Position</t>
  </si>
  <si>
    <t>▪ HTCU_GearSlctDis = 0xF:fault</t>
  </si>
  <si>
    <t>[Storage] : Maximum number of videos, overwrite when full
64GB SD card</t>
  </si>
  <si>
    <t>▪ Creates and verifies up to the maximum number of recording files
(8 files created when saving up to 1 hour)</t>
  </si>
  <si>
    <t>▪ 61.83% of total available SD card capacity (including constant driving)</t>
  </si>
  <si>
    <t>▪ HTCU_GearSlctDis = Timeout</t>
  </si>
  <si>
    <t>11_DCM_140</t>
  </si>
  <si>
    <t>INF_015</t>
  </si>
  <si>
    <t>▪ Maintains 61.83% of total available SD card capacity (including constant driving)</t>
  </si>
  <si>
    <t>▪ Delete the oldest files (files created first, not based on the date and time specified in the filename)
※ Delete the oldest files between OWD and PER up to the required capacity</t>
  </si>
  <si>
    <t>DCM_040</t>
  </si>
  <si>
    <t>[Vehicle Driving Data Consistency Verification] : Gear Level EV (VCU)</t>
  </si>
  <si>
    <t>[VCU_01_10ms] VCU_GearPosSta (Length: 4bit)
 : Gear stage HEV</t>
  </si>
  <si>
    <t>Output based on DOOR OPEN → KEY ON during continuous recording while parked (FL DOOR)
(Excluding models equipped with SBCM)</t>
  </si>
  <si>
    <t>When recording continuously while parked, KEY ON (DOOR OPEN) -1 after DCM output</t>
  </si>
  <si>
    <t>▪ VCU_GearPosSta = 0x5:D
▪ Signal not received</t>
  </si>
  <si>
    <t>▪ Continuous recording during parking after Key Off
▪ Enters CAN and Ethernet Sleep
▪ Network Wake Up by sending NM_CGW_CCU message
▪ Door Open signal applied 3 seconds after Wake Up
↳ Warn_DrvDrSwSta = 0x0 (close) → 0x1 (open)
※ Previous door state: Close
▪ Key On after DCM output</t>
  </si>
  <si>
    <t>▪ No interruption in DCM output at the moment of Key On</t>
  </si>
  <si>
    <t>[Storage] Maximum number of saved videos
64GB SD card
(Continuous recording while parked, motion detection recording while parked not applied)</t>
  </si>
  <si>
    <t>▪ Creates up to the maximum number of continuous recording files while driving
: 95set</t>
  </si>
  <si>
    <t>▪ 86.70% of the total available capacity of the SD card</t>
  </si>
  <si>
    <t>사양 #21359 (주차 중 상시 녹화 미적용 차량 저장 메모리 분배 사양 변경)</t>
  </si>
  <si>
    <t>▪ BLTN_CAM_DCM_Status = 0x1 ( Built-in Cam Display DCM normally) output</t>
  </si>
  <si>
    <t>11_DCM_141</t>
  </si>
  <si>
    <t>MEM_158</t>
  </si>
  <si>
    <t>DCM_199</t>
  </si>
  <si>
    <t>Output based on DOOR OPEN → KEY ON during continuous recording while parked (FR DOOR)
(Excluding models equipped with SBCM)</t>
  </si>
  <si>
    <t>▪ Creates up to the maximum number of event recording files while driving
: 13set</t>
  </si>
  <si>
    <t>▪ 3.495% of the total available capacity of the SD card</t>
  </si>
  <si>
    <t>When recording continuously while parked, KEY ON (DOOR OPEN) -2 after DCM output</t>
  </si>
  <si>
    <t>▪ Continuous recording during parking after Key Off
▪ Enter CAN and Ethernet Sleep
▪ Send NM_CGW_CCU message to 'Network Wake Up'
▪ Apply Door Open signal 3 seconds after Wake Up
↳ Warn_AsstDrSwSta = 0x0 (close) → 0x1 (open)
▪ Key On after DCM output</t>
  </si>
  <si>
    <t>MEM_159</t>
  </si>
  <si>
    <t>▪ No signal received
▪ VCU_GearPosSta = 0x5:D</t>
  </si>
  <si>
    <t>▪ 4.66% of the total available capacity of the SD card</t>
  </si>
  <si>
    <t>11_DCM_142</t>
  </si>
  <si>
    <t>MEM_160</t>
  </si>
  <si>
    <t>▪ Execute CANoe CAPL code while recording continuously while driving
▪ VCU_GearPosSta = 0x0:P</t>
  </si>
  <si>
    <t>DCM_200</t>
  </si>
  <si>
    <t>▪ Create the maximum number of time-lapses</t>
  </si>
  <si>
    <t>Output based on DOOR OPEN → KEY ON during continuous recording while parked (RR DOOR)
(Excluding models equipped with SBCM)</t>
  </si>
  <si>
    <t>▪ 1.841% of the total available capacity of the SD card</t>
  </si>
  <si>
    <t>When recording continuously while parked, KEY ON (DOOR OPEN) -3 after DCM output</t>
  </si>
  <si>
    <t>▪ Continuous recording during parking after Key Off
▪ Enters CAN and Ethernet Sleep
▪ Sends NM_CGW_CCU message to 'Wake Up' the network
▪ Applyes Door Open signal 3 seconds after Wake Up
↳ Warn_RrRtDrSwSta = 0x0 (close) → 0x1 (open)
▪ Key On after DCM output</t>
  </si>
  <si>
    <t>▪ VCU_GearPosSta = 0x1:B</t>
  </si>
  <si>
    <t>MEM_161</t>
  </si>
  <si>
    <t>▪ 2.301% of the total available capacity of the SD card</t>
  </si>
  <si>
    <t>▪ VCU_GearPosSta = 0x2:Not Used</t>
  </si>
  <si>
    <t>11_DCM_143</t>
  </si>
  <si>
    <t>MEM_162</t>
  </si>
  <si>
    <t>DCM_201</t>
  </si>
  <si>
    <t>▪ VCU_GearPosSta = 0x3:Not Used</t>
  </si>
  <si>
    <t>Output based on DOOR OPEN → KEY ON during continuous recording while parked (RL DOOR)
(Excluding models equipped with SBCM)</t>
  </si>
  <si>
    <t>▪ Check if the capacity information at the bottom left of ccNC is correct</t>
  </si>
  <si>
    <t>When recording continuously while parked, KEY ON (DOOR OPEN) -4 after DCM output</t>
  </si>
  <si>
    <t>▪ Continuous recording during parking after Key Off
▪ Enters CAN and Ethernet Sleep
▪ Sends 'Network Wake Up' message via NM_CGW_CCU
▪ Applyes Door Open signal 3 seconds after Wake Up
↳ Warn_RrLftDrSwSta = 0x0 (close) → 0x1 (open)
▪ Key On after DCM output</t>
  </si>
  <si>
    <t>▪ VCU_GearPosSta = 0x4:Not Used</t>
  </si>
  <si>
    <t>[Storage] : Overwrite when full
64GB SD card
(Continuous recording while parked, motion detection recording while parked not applied)</t>
  </si>
  <si>
    <t>▪ Maintain 86.70% of the total available SD card capacity</t>
  </si>
  <si>
    <t>▪ VCU_GearPosSta = 0x5:D</t>
  </si>
  <si>
    <t>11_DCM_144</t>
  </si>
  <si>
    <t>MEM_163</t>
  </si>
  <si>
    <t>DCM_202</t>
  </si>
  <si>
    <t>Output based on DOOR OPEN → KEY ON during continuous recording while parked (FL DOOR)
(Vehicles equipped with SBCM)</t>
  </si>
  <si>
    <t>▪ VCU_GearPosSta = 0x6:N</t>
  </si>
  <si>
    <t>▪ Continuous recording begins while parked after Key Off
▪ Enters CAN and Ethernet Sleep
▪ Network Wake Up by sending NM_CGW_CCU message
▪ Door Open signal applied 3 seconds after Wake Up
↳ Warn_DrvDrSwSta_SBCM = 0x0 (close) → 0x1 (open)
※ Previous door state: Close
▪ Key On after DCM output</t>
  </si>
  <si>
    <t>MEM_164</t>
  </si>
  <si>
    <t>▪ VCU_GearPosSta = 0x7:R</t>
  </si>
  <si>
    <t>MEM_165</t>
  </si>
  <si>
    <t>11_DCM_145</t>
  </si>
  <si>
    <t>▪ VCU_GearPosSta = 0x8:Not Used</t>
  </si>
  <si>
    <t>DCM_203</t>
  </si>
  <si>
    <t>Output based on DOOR OPEN → KEY ON during continuous recording while parked (FR DOOR)
(Vehicles equipped with SBCM)</t>
  </si>
  <si>
    <t>▪ Continuous recording during parking after Key Off
▪ Enter CAN and Ethernet Sleep
▪ Send NM_CGW_CCU message to 'Network Wake Up'
▪ Apply Door Open signal 3 seconds after Wake Up
↳ Warn_AsstDrSwSta_SBCM = 0x0 (close) → 0x1 (open)
▪ Key On after DCM output</t>
  </si>
  <si>
    <t>MEM_166</t>
  </si>
  <si>
    <t>▪ VCU_GearPosSta = 0x9:Not Display at Cluster</t>
  </si>
  <si>
    <t>Impact event while driving</t>
  </si>
  <si>
    <t>▪ Maintain 4.66% of the total available SD card capacity</t>
  </si>
  <si>
    <t>▪ VCU_GearPosSta = 0xA:Reserved</t>
  </si>
  <si>
    <t>MEM_167</t>
  </si>
  <si>
    <t>11_DCM_146</t>
  </si>
  <si>
    <t>DCM_204</t>
  </si>
  <si>
    <t>▪ VCU_GearPosSta = 0xB:Reserved</t>
  </si>
  <si>
    <t>Output based on DOOR OPEN → KEY ON during continuous recording while parked (RR DOOR)
(Vehicles equipped with SBCM)</t>
  </si>
  <si>
    <t>MEM_168</t>
  </si>
  <si>
    <t>▪ Continuous recording during parking after Key Off
▪ Enter CAN and Ethernet Sleep
▪ Send NM_CGW_CCU message to 'Network Wake Up'
▪ Apply Door Open signal 3 seconds after Wake Up
↳ Warn_RrRtDrSwSta_SBCM = 0x0 (close) → 0x1 (open)
▪ Key On after DCM output</t>
  </si>
  <si>
    <t>▪ VCU_GearPosSta = 0xC:Manual Shift Mode on Retromode</t>
  </si>
  <si>
    <t>▪ Maintains 1.841% of the total available SD card capacity</t>
  </si>
  <si>
    <t>MEM_169</t>
  </si>
  <si>
    <t>▪ VCU_GearPosSta = 0xD:Reserved</t>
  </si>
  <si>
    <t>11_DCM_147</t>
  </si>
  <si>
    <t>DCM_205</t>
  </si>
  <si>
    <t>Output based on DOOR OPEN → KEY ON during continuous recording while parked (RL DOOR)
(Vehicles equipped with SBCM)</t>
  </si>
  <si>
    <t>▪ VCU_GearPosSta = 0xE:Intermediate Position</t>
  </si>
  <si>
    <t>MEM_013</t>
  </si>
  <si>
    <t>▪ Continuous recording during parking after Key Off
▪ Enters CAN and Ethernet Sleep
▪ Sends 'Network Wake Up' message via NM_CGW_CCU
▪ Applyes Door Open signal 3 seconds after Wake Up
↳ Warn_RrLftDrSwSta_SBCM = 0x0 (close) → 0x1 (open)
▪ Key On after DCM output</t>
  </si>
  <si>
    <t>[SD Card Terminal] Check Lighting Voltage Output</t>
  </si>
  <si>
    <t>Check output voltage</t>
  </si>
  <si>
    <t>▪ VTCU_GearSlctrDis = 0xF:Fault</t>
  </si>
  <si>
    <t>▪ Freq: 200Hz
 ▪ Duty: 100%, 12V</t>
  </si>
  <si>
    <t>11_DCM_148</t>
  </si>
  <si>
    <t>[SD Card Terminal] Check lighting operation</t>
  </si>
  <si>
    <t>When removing the SD card</t>
  </si>
  <si>
    <t>▪ VTCU_GearSlctDis = Timeout</t>
  </si>
  <si>
    <t>DCM_041</t>
  </si>
  <si>
    <t>▪ Remove SD card in HU mode</t>
  </si>
  <si>
    <t>▪ Freq: 200Hz
▪ Duty: 100%, 12V
- SD Slot LED 2Hz Flashing</t>
  </si>
  <si>
    <t>Parking Motion Detection Recording Standby State: Output upon DOOR OPEN → KEY ON (FL DOOR)
(Excluding vehicles equipped with SBCM)</t>
  </si>
  <si>
    <t>After DCM output in parking motion detection recording standby state, KEY ON (DOOR OPEN) -1</t>
  </si>
  <si>
    <t>▪ Key Off
▪ Enters recording standby state after CAN and Ethernet sleep and detection of parking motion
▪ Sends NM_CGW_CCU message to wake up the network
▪ Applies Door Open signal in the recording standby state after detection of parking motion
↳ Warn_DrvDrSwSta = 0x0 (close) → 0x1 (open)
※ Previous door state: Close
▪ Key On after DCM output</t>
  </si>
  <si>
    <t>When inserting the SD card</t>
  </si>
  <si>
    <t>▪ Insert SD card in HU mode</t>
  </si>
  <si>
    <t>[Verification of Vehicle Driving Data Consistency] : Vehicle Speed</t>
  </si>
  <si>
    <t>[CLU_01_20ms_1] CLU_DisSpdVal (Length: 10bit)
 : Vehicle speed ICE, HEV, EV, FCEV</t>
  </si>
  <si>
    <t>▪ CLU_DisSpdVal = 0xF:Fault</t>
  </si>
  <si>
    <t>Repeatedly remove and insert the SD card</t>
  </si>
  <si>
    <t>11_DCM_149</t>
  </si>
  <si>
    <t>▪ Repeat SD card insertion/removal in HU mode
KEY ON / KEY OFF / Enter/Exit Built-in Cam Mode
Repeat verification 10 times for each mode</t>
  </si>
  <si>
    <t>▪ When removed: 2Hz blinking
▪ When inserted: Remains ON
※ The blinking operation must completely turn ON/OFF (it must not turn ON with a dim brightness during the OFF timing)</t>
  </si>
  <si>
    <t>DCM_206</t>
  </si>
  <si>
    <t>▪ Execute CANoe CAPL code while recording continuously while driving
▪ CLU_DisSpdVal = 0~400
▪ No signal received</t>
  </si>
  <si>
    <t>▪ The corresponding value is written to the OSD (Previous value displayed: 400)
▪ Does not overlap with other characters</t>
  </si>
  <si>
    <t>Parking Motion Detection Recording Standby State: Output upon DOOR OPEN → KEY ON (FR DOOR)
(Excluding vehicles equipped with SBCM)</t>
  </si>
  <si>
    <t>After DCM output in parking motion detection recording standby state, KEY ON (DOOR OPEN) -2</t>
  </si>
  <si>
    <t>MEM_015</t>
  </si>
  <si>
    <t>▪ Key Off
▪ Enters recording standby state after CAN and Ethernet sleep and detection of parking motion
▪ Sends 'Network Wake Up' message
▪ Applies Door Open signal 3 seconds after Wake Up
↳ Warn_AsstDrSwSta = 0x0 (close) → 0x1 (open)
▪ Key On after DCM output</t>
  </si>
  <si>
    <t>[SD Card Connector] Type 1 (Non-exposed)</t>
  </si>
  <si>
    <t>Type 1 (External Non-exposure) KEY OFF</t>
  </si>
  <si>
    <t>▪ Signal not received
▪ CLU_DisSpdVal = 0x64: 0~400</t>
  </si>
  <si>
    <t>▪ The corresponding value is recorded on the OSD (Display: 0~400)
▪ Does not overlap with other characters</t>
  </si>
  <si>
    <t>▪ Check SD slot terminal unit LED</t>
  </si>
  <si>
    <t>▪ SD Slot Terminal Unit LED
: OFF</t>
  </si>
  <si>
    <t>uSD모듈 조명_Type1</t>
  </si>
  <si>
    <t>▪ CLU_DisSpdVal = 0x3FF:Error</t>
  </si>
  <si>
    <t>Type 1 (External Non-exposed) ACC ON</t>
  </si>
  <si>
    <t>11_DCM_150</t>
  </si>
  <si>
    <t>▪ ACC ON
▪ Check SD Slot Terminal Unit LED</t>
  </si>
  <si>
    <t>▪ SD Slot Terminal Unit LED
: ON</t>
  </si>
  <si>
    <t>DCM_207</t>
  </si>
  <si>
    <t>INF_114</t>
  </si>
  <si>
    <t>Parking Motion Detection Recording Standby State: Output upon DOOR OPEN → KEY ON (RR DOOR)
(Vehicles other than those equipped with SBCM)</t>
  </si>
  <si>
    <t>Parking motion detection recording standby state after DCM output KEY ON (DOOR OPEN) -3</t>
  </si>
  <si>
    <t>[CLU_01_20ms_1] CLU_SpdUnitTyp (Length: 2bit)
 : Vehicle speed ICE, HEV, EV, FCEV</t>
  </si>
  <si>
    <t>Type1 (External Non-exposure) IGN ON</t>
  </si>
  <si>
    <t>▪ Key Off
▪ Enters recording standby state after CAN and Ethernet sleep and detection of parking motion
▪ Network Wake Up by sending NM_CGW_CCU message
▪ Door Open signal applied 3 seconds after Wake Up
↳ Warn_RrRtDrSwSta = 0x0 (close) → 0x1 (open)
▪ Key On after DCM output</t>
  </si>
  <si>
    <t>▪ ACC &amp; IGN ON
▪ Check SD Slot Terminal Unit LED</t>
  </si>
  <si>
    <t>▪ No signal received
▪ CLU_SpdUnitTyp = 0x0:km/h
▪ CLU_DisSpdVal = 0~400</t>
  </si>
  <si>
    <t>▪ The corresponding value is recorded on the OSD (Display: 0~400km/h)
▪ Does not overlap with other characters</t>
  </si>
  <si>
    <t>Type 1 (External Non-exposed) Remote Start Conditions</t>
  </si>
  <si>
    <t>▪ External communication signal reception status
▪ IGN ON (ACC OFF)
▪ Check SD slot terminal unit LED</t>
  </si>
  <si>
    <t>▪ CLU_SpdUnitTyp = 0x0:km/h
▪ CLU_DisSpdVal = 0~400
▪ Signal not received</t>
  </si>
  <si>
    <t>▪ The corresponding value is recorded on the OSD
(Previous value displayed: 400km/h)
▪ Does not overlap with other characters</t>
  </si>
  <si>
    <t>11_DCM_151</t>
  </si>
  <si>
    <t>DCM_208</t>
  </si>
  <si>
    <t>MEM_016</t>
  </si>
  <si>
    <t>Parking Motion Detection Recording Standby State: Output upon DOOR OPEN → KEY ON (RL DOOR)
(Vehicles other than those equipped with SBCM)</t>
  </si>
  <si>
    <t>Parking motion detection recording standby state after DCM output KEY ON (DOOR OPEN) -4</t>
  </si>
  <si>
    <t>▪ Execute CANoe CAPL code while recording continuously while driving
▪ CLU_SpdUnitTyp = 0x0:km/h
▪ CLU_DisSpdVal = 0~400</t>
  </si>
  <si>
    <t>[SD Card Connector] Type 2 (Light Leak)</t>
  </si>
  <si>
    <t>▪ Key Off
▪ Enters recording standby state after CAN and Ethernet sleep and detection of parking motion
▪ Sends 'Network Wake Up' message
▪ Applies Door Open signal 3 seconds after Wake Up
↳ Warn_RrLftDrSwSta = 0x0 (close) → 0x1 (open)
▪ Key On after DCM output</t>
  </si>
  <si>
    <t>Type 2 (Light Leak) KEY OFF</t>
  </si>
  <si>
    <t>▪ CLU_SpdUnitTyp = 0x1:MPH
 ▪ CLU_DisSpdVal = 0~400</t>
  </si>
  <si>
    <t>▪ The corresponding value is recorded on the OSD (Display: 0~400MPH)
▪ Does not overlap with other characters</t>
  </si>
  <si>
    <t>uSD모듈 조명_Type2</t>
  </si>
  <si>
    <t>Type 2 (Light Leak) Enter Built-in Cam Mode (ACC)</t>
  </si>
  <si>
    <t>11_DCM_152</t>
  </si>
  <si>
    <t>▪ HU mode → BLTN_CAM Mode → Popup mode → BLTN_CAM Mode
▪ Check SD slot terminal unit LED</t>
  </si>
  <si>
    <t>▪ SD Slot Unit LED
: OFF → ON → ON → ON</t>
  </si>
  <si>
    <t>DCM_209</t>
  </si>
  <si>
    <t>▪ CLU_SpdUnitTyp = 0x2:Not used
 ▪ CLU_DisSpdVal = 0~400</t>
  </si>
  <si>
    <t>▪ The corresponding value is recorded in the OSD (not displayed)
▪ Does not overlap with other characters</t>
  </si>
  <si>
    <t>Parking Motion Detection Recording Standby State: Output upon DOOR OPEN → KEY ON (FL DOOR)
(Vehicles Equipped with SBCM)</t>
  </si>
  <si>
    <t>▪ Key Off
▪ Enters recording standby state after CAN and Ethernet sleep and detection of parking motion
▪ Sends NM_CGW_CCU message to wake up the network
▪ Applies Door Open signal in the recording standby state after detection of parking motion
↳ Warn_DrvDrSwSta_SBCM = 0x0 (close) → 0x1 (open)
※ Previous door state: Close
▪ Key On after DCM output</t>
  </si>
  <si>
    <t>▪ HU mode → BLTN_CAM Mode → Popup mode → HU mode
▪ Check SD slot terminal unit LED</t>
  </si>
  <si>
    <t>▪ SD Slot Unit LED
: OFF → ON → ON → OFF</t>
  </si>
  <si>
    <t>▪ CLU_SpdUnitTyp = 0x3:Error Indocator
 ▪ CLU_DisSpdVal = 0~400</t>
  </si>
  <si>
    <t>▪ HU mode → BLTN_CAM Mode → HU mode
▪ Check SD slot terminal unit LED</t>
  </si>
  <si>
    <t>▪ SD Slot Unit LED
: OFF → ON → OFF</t>
  </si>
  <si>
    <t>INF_115</t>
  </si>
  <si>
    <t>Enter Type 2 (Light Leak) Built-in Cam Mode (IGN)</t>
  </si>
  <si>
    <t>[CLU_01_20ms_1] CLU_SpdUnitTyp
: Stores the last received CAN value</t>
  </si>
  <si>
    <t>▪ CLU_SpdUnitTyp = 0x0:km/h → time-out
▪ Manual event recording after ACC, IGN OFF
▪ Check vehicle speed unit displayed in saved manual event video</t>
  </si>
  <si>
    <t>11_DCM_153</t>
  </si>
  <si>
    <t>▪ Check km/h output</t>
  </si>
  <si>
    <t>DCM_210</t>
  </si>
  <si>
    <t>BICIM2-3213</t>
  </si>
  <si>
    <t>▪ Key Off
▪ Enters recording standby state after CAN and Ethernet sleep and detection of parking motion
▪ Sends 'Network Wake Up' message
▪ Applies Door Open signal 3 seconds after Wake Up
↳ Warn_AsstDrSwSta_SBCM = 0x0 (close) → 0x1 (open)
▪ Key On after DCM output</t>
  </si>
  <si>
    <t>▪ CLU_SpdUnitTyp = 0x1:mi/h → time-out
▪ Manual event recording after ACC, IGN OFF
▪ Check vehicle speed unit displayed in saved manual event video</t>
  </si>
  <si>
    <t>▪ Check mi/h output</t>
  </si>
  <si>
    <t>[Verification of Driving Information OSD Record Consistency] : Performance</t>
  </si>
  <si>
    <t>Steering wheel angle</t>
  </si>
  <si>
    <t>11_DCM_154</t>
  </si>
  <si>
    <t>▪ Built-in Cam Boot Complete
▪ BLTN_CAM_State = 0x0 (BLTN_CAM Valid)
▪ BLTN_CAM_SD_Card_State = 0x0 (Good)
▪ Associated Controller CAN/Ethernet Communication Enabled
▪ Power: KEY ON
▪ Voltage: 12V
▪ Settings: Always Recording While Driving ON, Performance Recording ON
▪ Recording Status: Performance Recording in Progress</t>
  </si>
  <si>
    <t>Type 2 (Light Leak) Remote Start Conditions</t>
  </si>
  <si>
    <t>▪ Start Performance Recording
▪ Input Steering Wheel Angle
▪ SAS_Angle = 0~900
▪ Check Real-time Steering Angle Changes in Driving Video</t>
  </si>
  <si>
    <t>▪ Delay time between signal input and OSD record time
: Error between input signal and OSD display within 100ms
▪ No delay in real-time changes</t>
  </si>
  <si>
    <t>DCM_211</t>
  </si>
  <si>
    <t>MEM_017</t>
  </si>
  <si>
    <t>▪ Key Off
▪ Enters recording standby state after CAN and Ethernet sleep and detection of parking motion
▪ Sends NM_CGW_CCU message to wake up the network
▪ Applies Door Open signal 3 seconds after wake-up
↳ Warn_RrRtDrSwSta_SBCM = 0x0 (close) → 0x1 (open)
▪ Key On after DCM output</t>
  </si>
  <si>
    <t>INF_116</t>
  </si>
  <si>
    <t>Operation criteria for two lateral acceleration signals</t>
  </si>
  <si>
    <t>[SD Card Connector] Type 3 (Exposed)</t>
  </si>
  <si>
    <t>▪ Performance Recording in Progress
▪ Adjust IMU_LatAccelVal = Phys Value
IMU_LongAccelVal = Adjust Phys Value
▪ Check Real-time Changes in Longitudinal/Lateral Acceleration in Driving Video</t>
  </si>
  <si>
    <t>Type3 (Exposure) KEY OFF</t>
  </si>
  <si>
    <t>INF_117</t>
  </si>
  <si>
    <t>uSD모듈 조명_Type3</t>
  </si>
  <si>
    <t>11_DCM_155</t>
  </si>
  <si>
    <t>DCM_212</t>
  </si>
  <si>
    <t>Type3(Exposure) IGN ON &amp; ExtrnlTailLmpSta = 0x1(ON)</t>
  </si>
  <si>
    <t>▪ ACC &amp; IGN ON
▪ Check SD Slot Terminal Unit LED
▪ Lamp_ExtrnlTailLmpOnReq = 0x1(ON)
▪ CLU_RhstaLvlSta = 0x0E</t>
  </si>
  <si>
    <t>Gear operation criteria (manual)</t>
  </si>
  <si>
    <t>▪ Start performance recording
▪ VCU_VgsVirGearStep = Enter gear value 1~8,
(N-e means Shift ON)
▪ Playback after performance recording ends</t>
  </si>
  <si>
    <t>▪ Key Off
▪ Enters recording standby state after CAN and Ethernet sleep and detection of parking motion
▪ Sends 'Network Wake Up' message
▪ Applyes Door Open signal 3 seconds after Wake Up
↳ Warn_RrLftDrSwSta_SBCM = 0x0 (close) → 0x1 (open)
▪ Key On after DCM output</t>
  </si>
  <si>
    <t>▪ Delay time between signal input and OSD recording time
: Error between input signal and OSD display within 100ms
▪ No delay in real-time changes
▪ Gear 1~8 displayed during performance video playback
※ N e-Shift ON : P-R-N-1-2-3-4-5-6-7-8</t>
  </si>
  <si>
    <t>Type3(Exposure) IGN ON &amp; ExtrnlTailLmpSta = 0x0(OFF)</t>
  </si>
  <si>
    <t>▪ ACC &amp; IGN ON
▪ Check SD Slot Terminal Unit LED
▪ Lamp_ExtrnlTailLmpOnReq = 0x0(OFF)</t>
  </si>
  <si>
    <t>▪ Start performance recording
▪ VCU_VgsVirGearStep = Enter gear values ​​1~8
▪ VCU_GearPosStaDisp = Enter P(0x0), N(0x6), R(0x7)
▪ Playback after performance recording ends</t>
  </si>
  <si>
    <t>▪ Delay time between signal input and OSD recording time
: Error between input signal and display within 100ms
▪ No delay in real-time changes
▪ P, N, R are displayed during performance video playback
※ N e-Shift ON : P-R-N-1-2-3-4-5-6-7-8</t>
  </si>
  <si>
    <t>Enter Type 3 (Exposure) Built-in Cam Mode (ACC)</t>
  </si>
  <si>
    <t>▪ Enter Built-in Cam Mode
▪ Check SD Slot Unit LED</t>
  </si>
  <si>
    <t>▪ Start performance recording
▪ VCU_VgsVirGearStep = Enter gear values ​​1~8
▪ VCU_GearPosStaDisp = Enter 0x1 ~ 0x5, 0x8 ~
▪ Playback after performance recording ends</t>
  </si>
  <si>
    <t>11_DCM_156</t>
  </si>
  <si>
    <t>DCM_065</t>
  </si>
  <si>
    <t>Enter Type 3 (Exposure) Built-in Cam Mode (IGN)</t>
  </si>
  <si>
    <t>INF_118</t>
  </si>
  <si>
    <t>When WAKE UP during motion detection recording while parked with DOOR Open (FL DOOR)
(Excluding vehicles equipped with SBCM)</t>
  </si>
  <si>
    <t>Gear operation criteria (automatic)</t>
  </si>
  <si>
    <t>Motion Detection Recording While Parked
Check Output on Door Open → Wake Up -1</t>
  </si>
  <si>
    <t>▪ Enter VCU_VgsVirGearStep = 0X0 (Not Used)
(N-e means Shift off)
▪ Enter VCU_GearPosStaDisp = P,R,N,D
▪ Start performance recording
▪ Check real-time gear changes in driving video</t>
  </si>
  <si>
    <t>▪ Delay time between signal input and OSD recording time
: Error between input signal and OSD display within 100ms
▪ No delay in real-time changes
▪ P/R/N/D are displayed during performance video playback
※ Text is displayed in red for the R position
※ Text is displayed in white for the P/N/D positions
※ N e-Shift OFF: P-R-N-D</t>
  </si>
  <si>
    <t>▪ Warn_DrvDrSwSta= 0x1(open) enabled (Closed state excluding heading door signal)
▪ Key Off
▪ Enters parking motion detection recording standby state after CAN and Ethernet sleep</t>
  </si>
  <si>
    <t>▪ DCM not output during CAN and Ethernet Sleep</t>
  </si>
  <si>
    <t>INF_119</t>
  </si>
  <si>
    <t>RPM</t>
  </si>
  <si>
    <t>▪ Motion Authorization
▪ Network Wake Up by transmitting Warn_DrvDrSwSta= 0x1(open) while recording motion detection during parking
▪ Check DCM output</t>
  </si>
  <si>
    <t>▪ Performance Recording in Progress
▪ Verify RPM Display When N-e Shift is On
Verify No Display Information in Area When N-e Shift is Off
▪ VCU_VgsVirEngSpdRpmVal: Arbitrary Value
※ EV Standard VCU_VgsVirEngSpdRpmVal
▪ Check Real-time RPM Changes in Driving Video</t>
  </si>
  <si>
    <t>▪ N-e Shift On: RPM will be displayed
N-e Shift Off: No area display information will be displayed
▪ Delay time between signal input time and OSD record time
: Error between input signal and OSD display within 100ms
▪ No delay in real-time changes</t>
  </si>
  <si>
    <t>[Check LHD/RHD distinction signal] DriveTypeOption(Check SD module image output)</t>
  </si>
  <si>
    <t>▪ [ICU_08_200ms(0x418)] Drive Type Option = Enter Left Handle Drive Type
▪ Enter SD Card Settings menu in Built-in Cam Settings</t>
  </si>
  <si>
    <t>▪ Display image of SD card module location for the left driver's seat
(Refer to the image under Confluence &gt; Built-in Cam Resources &gt; Built-in Cam Design Manual &gt; SD card connector location according to driver's seat position)</t>
  </si>
  <si>
    <t>INF_120</t>
  </si>
  <si>
    <t>과거차문제
PASTI-359
SD카드 모듈 위치 이미지 미적용</t>
  </si>
  <si>
    <t>▪ Start Performance Recording
▪ Enter Vehicle Speed ​​Values
WHL_SpdFLVal = 0~1000 (0km/h ~ 128km/h)
WHL_SpdFRVal = 0~1000 (0km/h ~ 128km/h)
WHL_SpdRLVal = 0~1000 (0km/h ~ 128km/h)
WHL_SpdRRVal = 0~1000 (0km/h ~ 128km/h)
▪ Check Real-time Speed ​​Changes in Driving Video</t>
  </si>
  <si>
    <t>▪ Delay time between signal input and OSD recording time
: Error between input signal and OSD display within 100ms
▪ No delay in real-time changes
※ Specification: Vehicle speed is entered as the average value obtained by dividing the sum of FL, FR, RL, and RR by 4</t>
  </si>
  <si>
    <t>운전석 위치_좌</t>
  </si>
  <si>
    <t>DriveTypeOption' Right Handle (Country Only)</t>
  </si>
  <si>
    <t>▪[ICU_08_200ms(0x418)] Drive Type Option = Right Handle Drive Type
▪ Enter SD Card Settings menu in Built-in Cam Settings</t>
  </si>
  <si>
    <t>▪ Display image of SD card module location corresponding to the right driver's seat
- For vehicles that only support LHD, the LHD image is retained as there is no RHD image available.
(Check the image under Confluence &gt; Built-in Cam Archives &gt; Built-in Cam Design Manual &gt; SD card connector location according to driver's seat position)</t>
  </si>
  <si>
    <t>▪ CLU_DisSpdVal = 0~100
▪ Check real-time changes in N-mode display</t>
  </si>
  <si>
    <t>▪ Delay time between signal input and OSD record time
: Error between input signal and display within 100ms
▪ No delay in real-time changes</t>
  </si>
  <si>
    <t>DCM_213</t>
  </si>
  <si>
    <t>운전석 위치_우</t>
  </si>
  <si>
    <t>When WAKE UP during motion detection recording while parked with DOOR Open (FR DOOR)
(Vehicles other than those equipped with SBCM)</t>
  </si>
  <si>
    <t>INF_121</t>
  </si>
  <si>
    <t>GL3 PE</t>
  </si>
  <si>
    <t>Motion Detection Recording While Parked
Check Output on Door Open → Wake Up -2</t>
  </si>
  <si>
    <t>Vehicle Schedule: 2024-06-03(P2), Check Image</t>
  </si>
  <si>
    <t>Please attach an actual verification image to the measurement value.</t>
  </si>
  <si>
    <t>▪ Warn_AsstDrSwSta= 0x1(open) enabled (Closed state excluding heading door signal)
▪ Key Off
▪ Enters recording standby state for parking motion detection after CAN and Ethernet sleep
▪ Motion enabled</t>
  </si>
  <si>
    <t>Brake pressure</t>
  </si>
  <si>
    <t>※ Verified on actual vehicle, when Dedect in RACE mode
▪ Performance recording begins
▪ Enter brake pressure value
▪ (EV 기준) IEB_StrkDpthPcVal = Arbitrary value
▪ Check real-time pressure changes in driving video</t>
  </si>
  <si>
    <t>GL3 PE HEV</t>
  </si>
  <si>
    <t>▪ Motion authorization ▪ Motion detection while parked; Wake up network by transmitting Warn_AsstDrSwSta= 0x1(open) during recording</t>
  </si>
  <si>
    <t>▪ Check real-time changes in N-mode display</t>
  </si>
  <si>
    <t>RG3 EV PE</t>
  </si>
  <si>
    <t>INF_122</t>
  </si>
  <si>
    <t>Vehicle Schedule: 2024-05-15(P2), Check Image</t>
  </si>
  <si>
    <t>Accelerator pressure</t>
  </si>
  <si>
    <t>※ Verified on actual vehicle, when Dect in RACE mode
▪ Performance recording begins
▪ Enter brake pressure value
▪ (EV 기준) VCU_AccPedDepVal = Arbitrary value
▪ Check real-time pressure value changes in driving video</t>
  </si>
  <si>
    <t>JK1 EV PE</t>
  </si>
  <si>
    <t>Vehicle Schedule: 2024-07-01(P2), Check Image</t>
  </si>
  <si>
    <t>DCM_214</t>
  </si>
  <si>
    <t>ME</t>
  </si>
  <si>
    <t>When WAKE UP during motion detection recording while parked with DOOR Open (RR DOOR)
(Vehicles other than those equipped with SBCM)</t>
  </si>
  <si>
    <t>INF_123</t>
  </si>
  <si>
    <t>Vehicle Schedule: 2024-05-01(P2), Check Image</t>
  </si>
  <si>
    <t>Motion Detection Recording While Parked
Check Output on Door Open → Wake Up -3</t>
  </si>
  <si>
    <t>Circuit Map</t>
  </si>
  <si>
    <t>※ Verified in actual vehicle, when Dect in RACE mode
▪ Performance recording begins
▪ Playback after performance recording ends
▪ Check driving footage and map location changes</t>
  </si>
  <si>
    <t>▪ Warn_RrRtDrSwSta= 0x1(open) enabled (Closed state excluding heading door signal)
▪ Key Off
▪ Enters recording standby state for parking motion detection after CAN and Ethernet sleep
▪ Motion enabled</t>
  </si>
  <si>
    <t>▪ The circuit name will be recorded
▪ Location data will not be omitted</t>
  </si>
  <si>
    <t>LX3</t>
  </si>
  <si>
    <t>Vehicle Schedule: 2024-09-15(P2), Check Image</t>
  </si>
  <si>
    <t>INF_124</t>
  </si>
  <si>
    <t>Circuit Location</t>
  </si>
  <si>
    <t>▪ Motion authorization ▪ Motion detection while parked; Wake up network by transmitting Warn_RrRtDrSwSta= 0x1(open) during recording</t>
  </si>
  <si>
    <t>※ Verified in actual vehicle, when Dect in RACE mode
▪ Check changes in vehicle position on the circuit map</t>
  </si>
  <si>
    <t>LX3 HEV</t>
  </si>
  <si>
    <t>▪ Updated once per second (1Hz)
▪ Location data will not be lost</t>
  </si>
  <si>
    <t>INF_125</t>
  </si>
  <si>
    <t>Current Lap time</t>
  </si>
  <si>
    <t>※ Verified on actual vehicle, when Dect in RACE mode
▪ Verify lap time information updates during performance recording
▪ Verify display of Lap Count, Best Lap, and Prev Lap
▪ Verify display of lap time timer</t>
  </si>
  <si>
    <t>MV GT (26MY)</t>
  </si>
  <si>
    <t>▪ Lap time update information will be updated
▪ Lap count, Best Lap, and Prev Lap will be updated
▪ Lap times will be displayed correctly (mm:ss.ms)
(ex: 1:54.2)</t>
  </si>
  <si>
    <t>Vehicle Schedule: 2024-10-15 (P2), Check Image</t>
  </si>
  <si>
    <t>INF_126</t>
  </si>
  <si>
    <t>Best Lap time</t>
  </si>
  <si>
    <t>RG3 25MY</t>
  </si>
  <si>
    <t>※ Verified in actual vehicle, when Dect in RACE mode
▪ Check for updates on the fastest lap time among completed laps</t>
  </si>
  <si>
    <t>▪ Best Lap Time Information Will Be Updated</t>
  </si>
  <si>
    <t>Vehicle Schedule: 2024-11-15(P1), Check Image</t>
  </si>
  <si>
    <t>DCM_215</t>
  </si>
  <si>
    <t>INF_127</t>
  </si>
  <si>
    <t>When WAKE UP during motion detection recording while parked with DOOR Open (RL DOOR)
(Vehicles other than those equipped with SBCM)</t>
  </si>
  <si>
    <t>Prev Lap time</t>
  </si>
  <si>
    <t>JW1 PE</t>
  </si>
  <si>
    <t>Motion Detection Recording While Parked
Check Output on Door Open → Wake Up -4</t>
  </si>
  <si>
    <t>※ Verified in actual vehicle, when Dedect in RACE mode
▪ Check for updates to previous lap time information
(Delta +/- relative to best lap)</t>
  </si>
  <si>
    <t>Vehicle Schedule: 2024-11-01(P2), Check Image</t>
  </si>
  <si>
    <t>▪ Previous lap time information will be displayed</t>
  </si>
  <si>
    <t>▪ Warn_RrLftDrSwSta= 0x1(open) enabled (Closed state excluding heading door signal)
▪ Key Off
▪ Enters recording standby state for parking motion detection after CAN and Ethernet sleep
▪ Motion enabled</t>
  </si>
  <si>
    <t>INF_128</t>
  </si>
  <si>
    <t>NQ5 PE</t>
  </si>
  <si>
    <t>Vehicle Schedule: 2024-09-01(P2), Check Image</t>
  </si>
  <si>
    <t>Lap Count</t>
  </si>
  <si>
    <t>▪ Motion authorization ▪ Motion detection while parked; Wake up network by transmitting Warn_RrLftDrSwSta= 0x1(open) during recording</t>
  </si>
  <si>
    <t>※ Verified in actual vehicle, when Dedect in RACE mode
▪ Check current lap count update
▪ Current Lap time from the moment the lap count starts
Check re-counting from 0:00.0</t>
  </si>
  <si>
    <t>▪ Lap count will be updated
▪ Lap times will be recounted when the lap count increases</t>
  </si>
  <si>
    <t>CT1</t>
  </si>
  <si>
    <t>Vehicle Schedule: 2024-12-01(P1), Check Image</t>
  </si>
  <si>
    <t>INF_129</t>
  </si>
  <si>
    <t>Not Dedect</t>
  </si>
  <si>
    <t>(RACE Mode, Not Dedect)
▪ Performance recording in progress
▪ Playback after performance recording ends</t>
  </si>
  <si>
    <t>▪ Accelerator/Brake/Map not displayed
▪ Lap time "-" output
▪ Gear manual/automatic output</t>
  </si>
  <si>
    <t>NH2</t>
  </si>
  <si>
    <t>Vehicle Schedule: 2025-02-15(P2), Check Image</t>
  </si>
  <si>
    <t>DCM_066</t>
  </si>
  <si>
    <t>Door Open State, Parked, Motion Detection, Recording, When Wake Up (FL DOOR)
(Vehicles Equipped with SBCM)</t>
  </si>
  <si>
    <t>▪ Warn_DrvDrSwSta_SBCM= 0x1(open) enabled (Closed state excluding heading door signal)
▪ Key Off
▪ Enters parking motion detection recording standby state after CAN and Ethernet sleep</t>
  </si>
  <si>
    <t>CE PE</t>
  </si>
  <si>
    <t>Vehicle Schedule: 2025-02-01(P2), Check Image</t>
  </si>
  <si>
    <t>CE PE N</t>
  </si>
  <si>
    <t>▪ Motion Authorization
▪ Network Wake Up by transmitting Warn_DrvDrSwSta_SBCM= 0x1(open) while recording motion detection during parking
▪ Check DCM Output</t>
  </si>
  <si>
    <t>US4 PE</t>
  </si>
  <si>
    <t>Vehicle Schedule: 2025-08-15(P2), Check Image</t>
  </si>
  <si>
    <t>NH2 (RHD)</t>
  </si>
  <si>
    <t>Vehicle Schedule: 2025-01-01(P1), Check Image</t>
  </si>
  <si>
    <t>DCM_216</t>
  </si>
  <si>
    <t>When WAKE UP during motion detection recording while parked with DOOR Open (FR DOOR)
(Vehicles equipped with SBCM)</t>
  </si>
  <si>
    <t>US4 PE HEV</t>
  </si>
  <si>
    <t>▪ Warn_AsstDrSwSta_SBCM= 0x1(open) enabled (Closed state excluding heading door signal)
▪ Key Off
▪ Enters recording standby state for parking motion detection after CAN and Ethernet sleep
▪ Motion enabled</t>
  </si>
  <si>
    <t>SG2 PE</t>
  </si>
  <si>
    <t>Vehicle Schedule: 2024-07-15(P2), Check Image</t>
  </si>
  <si>
    <t>▪ Motion authorization ▪ Motion detection while parked; Wake up network by sending Warn_AsstDrSwSta_SBCM= 0x1(open) during recording</t>
  </si>
  <si>
    <t>US4 PE EV</t>
  </si>
  <si>
    <t>Vehicle Schedule: 2025-11-01(P2), Check Image</t>
  </si>
  <si>
    <t>RX</t>
  </si>
  <si>
    <t>Undecided</t>
  </si>
  <si>
    <t>JG1 ※ Connect specifications: Check both Black and White themes</t>
  </si>
  <si>
    <t>Vehicle Schedule: 2025-10-28(P1), Check Image</t>
  </si>
  <si>
    <t>DCM_217</t>
  </si>
  <si>
    <t>GL3 24MY</t>
  </si>
  <si>
    <t>Door Open State, Parking, Motion Detection, Recording, Wake Up Info (RR Door)
(Vehicles Equipped with SBCM)</t>
  </si>
  <si>
    <t>▪ Warn_RrRtDrSwSta_SBCM= 0x1(open) enabled (Closed state excluding heading door signal)
▪ Key Off
▪ Enters recording standby state for parking motion detection after CAN and Ethernet sleep
▪ Motion enabled</t>
  </si>
  <si>
    <t>RS4 PE</t>
  </si>
  <si>
    <t>▪ Motion authorization ▪ Motion detection while parked; Wake up network by transmitting Warn_RrRtDrSwSta_SBCM= 0x1(open) during recording</t>
  </si>
  <si>
    <t>RS4 25MY</t>
  </si>
  <si>
    <t>NQ5 25MY</t>
  </si>
  <si>
    <t>GN7 FL ※ Connect specifications: Check both Black and White themes</t>
  </si>
  <si>
    <t>DCM_218</t>
  </si>
  <si>
    <t>Vehicle Schedule: 2025-11-06(P1), Check Image</t>
  </si>
  <si>
    <t>When WAKE UP during motion detection recording while parked with DOOR Open (RL DOOR)
(Vehicles equipped with SBCM)</t>
  </si>
  <si>
    <t>Motion Detection Recording in Progress While Parked
Check Output on Door Open → Wake Up -4</t>
  </si>
  <si>
    <t>▪ Warn_RrLftDrSwSta_SBCM= 0x1(open) enabled (Closed state excluding heading door signal)
▪ Key Off
▪ Enters recording standby state for parking motion detection after CAN and Ethernet sleep
▪ Motion enabled</t>
  </si>
  <si>
    <t>MX5 FL ※ Connect specifications: Check both Black and White themes</t>
  </si>
  <si>
    <t>Vehicle Schedule: 2026-02-20(P1), Check Image</t>
  </si>
  <si>
    <t>▪ Motion authorization ▪ Motion detection while parked; during recording, send Warn_RrLftDrSwSta_SBCM = 0x1 (open) to wake up the network</t>
  </si>
  <si>
    <t>DL3 PE2 ※ Connect specifications: Check both Black and White themes</t>
  </si>
  <si>
    <t>[Safely Remove SD Card]</t>
  </si>
  <si>
    <t>Disconnect / Check connection operation</t>
  </si>
  <si>
    <t>▪ Built-in Cam Menu - Settings - Disconnect SD Card
▪ Remove SD Card</t>
  </si>
  <si>
    <t>▪ Output BLTN_CAM_SD_Card_UnMt_Mt_Req = 0x1 (Unmount Request)
▪ Output BLTN_CAM_PopUp_Req = 0xA (SD card Unmounted)
▪ Output BLTN_CAM_SD_Card_State = 0x8 (SD card Unmounted)
▪ SD card slot LED blinks at 2Hz
▪ No video list output upon disconnection</t>
  </si>
  <si>
    <t>DCM_219</t>
  </si>
  <si>
    <t>When WAKE UP (FL DOOR) from Parking Motion Detection Recording Standby with DOOR Open
(Vehicles other than those equipped with SBCM)</t>
  </si>
  <si>
    <t>Parking Motion Detection Recording Standby State Check Output on Door Open → Wake Up -1
**Parking Motion Detection Recording Standby State**</t>
  </si>
  <si>
    <t>▪ Connect SD card</t>
  </si>
  <si>
    <t>▪ Output BLTN_CAM_PopUp_Req = 0x4 (micro SD card inserted)
▪ Output BLTN_CAM_SD_Card_State = 0x0 (GOOD, SD card is OK)
▪ SD card slot LED always ON
▪ Video list will be displayed</t>
  </si>
  <si>
    <t>▪ Built-in Cam Menu - Settings - Disconnect SD Card
▪ Remove SD Card
▪ Connect SD Card
▪ Repeat the above process 3 times</t>
  </si>
  <si>
    <t>▪ Wake up the network by sending Warn_DrvDrSwSta= 0x1 (open) to trigger recording standby for motion detection in parking mode
▪ Check DCM output</t>
  </si>
  <si>
    <t>▪ Video list will be displayed</t>
  </si>
  <si>
    <t>MEM_170</t>
  </si>
  <si>
    <t>Verify recognition in HU mode after disconnecting.</t>
  </si>
  <si>
    <t>▪ Built-in Cam Menu - Settings - Disconnect SD Card
: BLTN_CAM_SD_Card_UnMt_Mt_Req = 0x1(UnMount Request)
▪ Enter HU Mode</t>
  </si>
  <si>
    <t>▪SD Card Recognition
BLTN_CAM_SD_Card_State 0x1 (SD card is OK)</t>
  </si>
  <si>
    <t>MEM_171</t>
  </si>
  <si>
    <t>Disconnect the SD card after changing the voice recording settings.</t>
  </si>
  <si>
    <t>▪ Built-in Cam Boot Complete
▪ BLTN_CAM_State = 0x0 (BLTN_CAM Valid)
▪ BLTN_CAM_SD_Card_State = 0x0 (Good)
▪ Associated Controller CAN/Ethernet Communication Enabled
▪ Power: KEY ON
▪ Voltage: 12V
▪ BLTN_CAM_AudRec_Set = 0x1 (Off)</t>
  </si>
  <si>
    <t>▪ Built-in Cam Menu - Settings - Voice Recording Settings On
▪ Select Disconnect SD Card
▪ Enter HU Mode and verify continuous recording while driving
▪ Enter Built-in Cam Mode and check the continuous recording video while driving</t>
  </si>
  <si>
    <t>▪ Check audio from generated continuous recording video while driving</t>
  </si>
  <si>
    <t>DCM_220</t>
  </si>
  <si>
    <t>When WAKE UP (FR DOOR) from Parking Motion Detection Recording Standby with DOOR Open
(Vehicles other than those equipped with SBCM)</t>
  </si>
  <si>
    <t>Parking Motion Detection Recording Standby State Check Output on Door Open → Wake Up -2
**Parking Motion Detection Recording Standby State**</t>
  </si>
  <si>
    <t>MEM_172</t>
  </si>
  <si>
    <t>▪ Warn_AsstDrSwSta= 0x1(open) enabled (Closed state excluding heading door signal)
▪ Key Off
▪ Enters parking motion detection recording standby state after CAN and Ethernet sleep</t>
  </si>
  <si>
    <t>Disconnect when SD is not recognized</t>
  </si>
  <si>
    <t>▪ Connect an SD card with an available capacity of 32 GByte or less
BLTN_CAM_SD_Card_State = 0x6
▪ Built-in Cam Menu - Settings - Disconnect SD Card
▪ Switch to HU Mode
( ※ Disconnect button is enabled only when SD_CARD_STATE = 0X0, 0X1, 0X2, or 0X7)</t>
  </si>
  <si>
    <t>▪ SD card slot LED should blink
▪ BLTN_CAM_SD_Card_State = 0x8</t>
  </si>
  <si>
    <t>▪ Wake up the network by sending Warn_AsstDrSwSta= 0x1 (open) to trigger recording standby for motion detection in parking mode
▪ Check DCM output</t>
  </si>
  <si>
    <t>MEM_020</t>
  </si>
  <si>
    <t>[SD Card Status Information]</t>
  </si>
  <si>
    <t>▪ Memory in normal usable state (0~98%) Replace with SD card
▪ Check BLTN_CAM_SD_Card_State signal value</t>
  </si>
  <si>
    <t>▪ 0x0: Good, SD card is OK. (Green State)
※ [Display Related Service] IND_003 Same Test Case</t>
  </si>
  <si>
    <t>MEM_173</t>
  </si>
  <si>
    <t>▪ Memory is in a usable state, but
It is a status indicating preparation for memory replacement as its lifespan is expected to end within approximately 1 month (99%)
Replace with SD card
▪ Check BLTN_CAM_SD_Card_State signal value</t>
  </si>
  <si>
    <t>▪ 0x1: SD card replacement recommend.(Yellow State)
※ [Display Related Service] IND_003 Same Test Case</t>
  </si>
  <si>
    <t>DCM_221</t>
  </si>
  <si>
    <t>MEM_174</t>
  </si>
  <si>
    <t>When WAKE UP (RR DOOR) from Parking Motion Detection Recording Standby with DOOR Open
(Vehicles other than those equipped with SBCM)</t>
  </si>
  <si>
    <t>Parking Motion Detection Recording Standby State Check Output on Door Open → Wake Up -3
**Parking Motion Detection Recording Standby State**</t>
  </si>
  <si>
    <t>▪ Warn_RrRtDrSwSta= 0x1(open) enabled (Closed state excluding heading door signal)
▪ Key Off
▪ Enters parking motion detection recording standby state after CAN and Ethernet sleep</t>
  </si>
  <si>
    <t>▪ Memory is operational, but requires replacement as warranty life has expired (100%)
Replace with SD card
▪ Check BLTN_CAM_SD_Card_State signal value</t>
  </si>
  <si>
    <t>▪ 0x2: SD card replacement required (Red State)
※ [Display Related Service] IND_003 Same Test Case</t>
  </si>
  <si>
    <t>MEM_175</t>
  </si>
  <si>
    <t>▪ Wake up the network by sending Warn_RrRtDrSwSta= 0x1 (open) to trigger recording standby for motion detection in parking mode
▪ Check DCM output</t>
  </si>
  <si>
    <t>▪ Remove SD card
▪ Check BLTN_CAM_SD_Card_State signal value</t>
  </si>
  <si>
    <t>▪ 0x3: SD card unrecognizable or No SD card found.
※ [Display-related service] IND_003 Same test case</t>
  </si>
  <si>
    <t>MEM_176</t>
  </si>
  <si>
    <t>▪ Replace with 32GB SD card
▪ Check BLTN_CAM_SD_Card_State signal value</t>
  </si>
  <si>
    <t>▪ 0x4: SD card total capacity spec less than 64GByte (Built-in Cam Supports 64GByte or higher)
※ [Display Related Service] IND_003 Identical Test Case</t>
  </si>
  <si>
    <t>MEM_177</t>
  </si>
  <si>
    <t>▪ Continuously output DCM at 60FPS after receiving Door close
▪ Do not output DCM after entering Sleep</t>
  </si>
  <si>
    <t>▪ Replace with an SD card formatted in NTFS
▪ Check BLTN_CAM_SD_Card_State signal value</t>
  </si>
  <si>
    <t>▪ 0x5: SD card file system is not for Built-in Cam (Built-in CAM only supports exFAT filesystem) Unable to use because the SD card's file system is not supported – Can be used after formatting the SD card in the built-in cam.
▪ Do not auto-format (The feature allowing the built-in cam to automatically format the SD card has been removed)
※ [Display Related Service] IND_003 Same Test Case</t>
  </si>
  <si>
    <t>DCM_222</t>
  </si>
  <si>
    <t>When WAKE UP (RL DOOR) from Parking Motion Detection Recording Standby with DOOR Open
(Vehicles other than those equipped with SBCM)</t>
  </si>
  <si>
    <t>Parking Motion Detection Recording Standby State Check Output on Door Open → Wake Up -4
**Parking Motion Detection Recording Standby State**</t>
  </si>
  <si>
    <t>MEM_178</t>
  </si>
  <si>
    <t>▪ Warn_RrLftDrSwSta 0x1(open) enabled (Closed state excluding heading door signal)
▪ Key Off
▪ Enters parking motion detection recording standby state after CAN and Ethernet sleep</t>
  </si>
  <si>
    <t>▪ Memory of 64GB or larger, but insufficient capacity for the built-in cam due to other files being stored
Replace with SD card
▪ Check BLTN_CAM_SD_Card_State signal value</t>
  </si>
  <si>
    <t>▪ 0x6: SD card not enough free space, need more free space for built-in Cam (less than 32GByte, must be 32GByte or higher) Insufficient capacity for the built-in cam's available SD card.
▪ Do not auto-format (The feature allowing the built-in cam to automatically format the SD card has been removed)
※ [Display Related Service] IND_003 Same Test Case</t>
  </si>
  <si>
    <t>▪ Wake up the network by sending Warn_RrLftDrSwSta= 0x1 (open) to trigger recording standby for motion detection in parking mode
▪ Check DCM output</t>
  </si>
  <si>
    <t>MEM_179</t>
  </si>
  <si>
    <t>▪ Replace with a non-genuine SD card
▪ Check BLTN_CAM_SD_Card_State signal value</t>
  </si>
  <si>
    <t>▪ 0x7: SD card recognized but Health State is not available (Gray State)
※ [Display Related Service] IND_003 Same Test Case</t>
  </si>
  <si>
    <t>MEM_180</t>
  </si>
  <si>
    <t>▪ Unmounted state for safe SD card removal
▪ Check BLTN_CAM_SD_Card_State signal value</t>
  </si>
  <si>
    <t>▪ 0x8: SD card Unmounted
※ [Display Related Service] IND_003 Same Test Case</t>
  </si>
  <si>
    <t>DCM_223</t>
  </si>
  <si>
    <t>MEM_181</t>
  </si>
  <si>
    <t>When WAKE UP (FL DOOR) from Parking Motion Detection Recording Standby with DOOR Open
(Vehicles equipped with SBCM)</t>
  </si>
  <si>
    <t>▪ SD card not recognized
▪ Check BLTN_CAM_SD_Card_State signal value</t>
  </si>
  <si>
    <t>▪ 0x9~0xE:Reserved
▪ 0xF:Invalid(Red State)
※ [Display-related Service] IND_003 Identical Test Case</t>
  </si>
  <si>
    <t>MEM_021</t>
  </si>
  <si>
    <t>[Recording conditions based on SD card capacity]</t>
  </si>
  <si>
    <t>Continuous recording while driving stops when an SD card with insufficient available capacity is inserted</t>
  </si>
  <si>
    <t>▪ Wake up the network by transmitting Warn_DrvDrSwSta_SBCM= 0x1 (open) to the parking motion detection recording standby state.
▪ Check DCM output.</t>
  </si>
  <si>
    <t>▪ Install an SD card with an available capacity of 64GB or more
▪ Verify continuous recording while driving</t>
  </si>
  <si>
    <t>▪ Perform recording if the available SD card capacity is 64GB or more</t>
  </si>
  <si>
    <t>▪ Replace with an SD card with less than 32GB of available capacity
▪ Verify continuous recording while driving</t>
  </si>
  <si>
    <t>▪ Stop recording if the available SD card capacity is less than 32GB</t>
  </si>
  <si>
    <t>MEM_022</t>
  </si>
  <si>
    <t>[July 2023 Regular Operation] SD card not recognized</t>
  </si>
  <si>
    <t>▪ Perform continuous recording while parked
▪ Replace with an SD card with less than 32GB of available capacity
▪ Verify termination of continuous recording while parked</t>
  </si>
  <si>
    <t>▪ Stop continuous recording while parked
▪ Enter Sleep</t>
  </si>
  <si>
    <t>DCM_224</t>
  </si>
  <si>
    <t>When WAKE UP (FR DOOR) from Parking Motion Detection Recording Standby with DOOR Open
(Vehicles equipped with SBCM)</t>
  </si>
  <si>
    <t>MEM_182</t>
  </si>
  <si>
    <t>▪ Warn_AsstDrSwSta_SBCM= 0x1(open) enabled (Closed state excluding heading door signal)
▪ Key Off
▪ Enters parking motion detection recording standby state after CAN and Ethernet sleep</t>
  </si>
  <si>
    <t>▪ Continuous driving recording status
▪ Power applied in sequence: 12V → 5.4V → 12V
▪ Check DTCs</t>
  </si>
  <si>
    <t>▪ Faulty SD card jack socket and Wi-Fi module; no failures currently occurring</t>
  </si>
  <si>
    <t>▪ Wake up the network by sending Warn_AsstDrSwSta_SBCM= 0x1 (open) to the parking motion detection recording standby state.
▪ Check DCM output.</t>
  </si>
  <si>
    <t>MEM_023</t>
  </si>
  <si>
    <t>[If DB information is missing] (When replacing the SD card)</t>
  </si>
  <si>
    <t>Checking SD card video data without DB information</t>
  </si>
  <si>
    <t>▪ Insert another SD card containing continuous driving and parking recording files recorded for 2 hours or more
▪ Check the list of continuous driving and parking videos</t>
  </si>
  <si>
    <t>▪ A list of videos will be displayed continuously while driving and while parked.</t>
  </si>
  <si>
    <t>▪ Continuous video playback while driving and parked</t>
  </si>
  <si>
    <t>▪ Date displayed on OSD at the top left of the video
▪ Speed, gear position, turn signals, recording impact intensity, and GPS not displayed on OSD at the top left of the video
※ Metadata is not provided.</t>
  </si>
  <si>
    <t>DCM_225</t>
  </si>
  <si>
    <t>When WAKE UP (RR DOOR) from Parking Motion Detection Recording Standby with DOOR Open
(Vehicles equipped with SBCM)</t>
  </si>
  <si>
    <t>▪ Confirm grouping of always-on video while driving</t>
  </si>
  <si>
    <t>▪ Video groups that were previously a single group have been grouped into 2-hour units.</t>
  </si>
  <si>
    <t>MEM_024</t>
  </si>
  <si>
    <t>[SD Card Compatibility] (1) : File System</t>
  </si>
  <si>
    <t>file system</t>
  </si>
  <si>
    <t>▪ Replace with NTFS formatted SD card
▪ Enter HU mode
▪ Verify continuous recording while driving</t>
  </si>
  <si>
    <t>▪ Wake up the network by sending Warn_RrRtDrSwSta_SBCM= 0x1 (open) to enable parking motion detection recording standby.
▪ Check DCM output.</t>
  </si>
  <si>
    <t>▪ Continuous recording does not occur while driving
BLTN_CAM_RecSta_OWD = 0x00 (OFF)
▪ BLTN_CAM_PopUp_Req = 0x6 (SD card issue)
▪ BLTN_CAM_SD_Card_State = 0X5 (File system not supported)</t>
  </si>
  <si>
    <t>▪ Enter Built-in Cam Mode
▪ Initialize SD Card (exFAT)
▪ Enter HU Mode
▪ Verify Continuous Recording While Driving</t>
  </si>
  <si>
    <t>▪ Continuous recording while driving
BLTN_CAM_RecSta_OWD = 0x01 (Recording)
▪ BLTN_CAM_SD_Card_State = 0X0 (Good)</t>
  </si>
  <si>
    <t>[SD Card Compatibility] (2): Check by SD Card Capacity</t>
  </si>
  <si>
    <t>DCM_226</t>
  </si>
  <si>
    <t>32GB</t>
  </si>
  <si>
    <t>When WAKE UP (RL DOOR) from Parking Motion Detection Recording Standby with DOOR Open
(Vehicles with SBCM)</t>
  </si>
  <si>
    <t>▪ Replace with a 32GB SD card</t>
  </si>
  <si>
    <t>▪ SD Card Not Recognized
- BLTN_CAM_PopUp_Req = 0x6 (Problem with SD card)
- BLTN_CAM_Ind_Req = 0x4 (SD Card error or replacement recommended)
- BLTN_CAM_SD_Card_State = 0x4 (Requires SD card of 64GB or larger)
- SD Slot LED blinks at 2Hz</t>
  </si>
  <si>
    <t>▪ Warn_RrLftDrSwSta_SBCM 0x1(open) enabled (Closed state excluding heading door signal)
▪ Key Off
▪ Enters parking motion detection recording standby state after CAN and Ethernet sleep</t>
  </si>
  <si>
    <t>64GB</t>
  </si>
  <si>
    <t>▪ Replace with a 64GB SD card</t>
  </si>
  <si>
    <t>▪ BLTN_CAM_SD_Card_State = 0X0 (Good)</t>
  </si>
  <si>
    <t>▪ Wake up the network by sending Warn_RrLftDrSwSta_SBCM= 0x1 (open) to enable parking motion detection recording standby.
▪ Check DCM output.</t>
  </si>
  <si>
    <t>128GB</t>
  </si>
  <si>
    <t>▪ Replace with a 128GB SD card</t>
  </si>
  <si>
    <t>256GB</t>
  </si>
  <si>
    <t>▪ Replace with a 256GB SD card</t>
  </si>
  <si>
    <t>512GB</t>
  </si>
  <si>
    <t>▪ Replace with 512GB SD card</t>
  </si>
  <si>
    <t>DCM_069</t>
  </si>
  <si>
    <t>DCM Output When Key is On (Door Open) (FL DOOR)
(Vehicles other than those equipped with SBCM)</t>
  </si>
  <si>
    <t>Output -1 when Key is turned on after entering network sleep in DOOR Open state</t>
  </si>
  <si>
    <t>▪ Apply Warn_DrvDrSwSta= 0x1 (open) (Closed state excluding heading door signals)
▪ Continuous recording during parking after Key Off
▪ Enter CAN and Ethernet Sleep
▪ Wake Up by applying Warn_DrvDrSwSta= 0x1 (open)
▪ Turn Key On after DCM output</t>
  </si>
  <si>
    <t>▪ BLTN_CAM_DCM_Status = 0x1 ( Built-in Cam Display DCM normally)
▪ DCM output without interruption when Key is turned on</t>
  </si>
  <si>
    <t>MEM_026</t>
  </si>
  <si>
    <t>[July 2023 Regular Operation] Confirmation of operation for high-capacity (256, 512GB) non-genuine SD memory cards</t>
  </si>
  <si>
    <t>256GB Non-genuine SD Memory Operation Confirmed</t>
  </si>
  <si>
    <t>▪ Built-in Cam Boot Complete
▪ BLTN_CAM_State = 0x0 (BLTN_CAM Valid)
▪ 256GB Non-genuine SD Card, BLTN_CAM_SD_Card_State = 0x7
▪ Associated Controller CAN/Ethernet Communication Enabled
▪ Power: KEY ON
▪ Voltage: 12V</t>
  </si>
  <si>
    <t>DCM_227</t>
  </si>
  <si>
    <t>▪ Continuous recording during long-term driving/parking
▪ Repeated entry/exit of built-in cam and video verification</t>
  </si>
  <si>
    <t>DCM Output When Key is On (Door Open) (FR DOOR)
(Vehicles other than those equipped with SBCM)</t>
  </si>
  <si>
    <t>▪ SD card recognized and recording files function without issues
▪ Built-in cam input/output function functioning without issues</t>
  </si>
  <si>
    <t>Output -2 when Key is turned on after entering network sleep in DOOR Open state</t>
  </si>
  <si>
    <t>▪ Apply Warn_AsstDrSwSta= 0x1 (open) (Closed state excluding heading door signals)
▪ Continuous recording during parking after Key Off
▪ Enter CAN and Ethernet Sleep
▪ Wake Up by applying Warn_AsstDrSwSta= 0x1 (open)
▪ Turn Key On after DCM output</t>
  </si>
  <si>
    <t>MEM_183</t>
  </si>
  <si>
    <t>512GB Non-genuine SD Memory Operation Confirmed</t>
  </si>
  <si>
    <t>DCM_228</t>
  </si>
  <si>
    <t>▪ Built-in Cam Boot Complete
▪ BLTN_CAM_State = 0x0 (BLTN_CAM Valid)
▪ 512GB Non-genuine SD Card, BLTN_CAM_SD_Card_State = 0x7
▪ Associated Controller CAN/Ethernet Communication Enabled
▪ Power: KEY ON
▪ Voltage: 12V</t>
  </si>
  <si>
    <t>DCM Output When Key is On (Door Open) (RR DOOR)
(Vehicles other than those equipped with SBCM)</t>
  </si>
  <si>
    <t>Output -3 when Key is turned on after entering network sleep in DOOR Open state</t>
  </si>
  <si>
    <t>▪ Apply Warn_RrRtDrSwSta= 0x1 (Open) (Closed state excluding heading door signals)
▪ Continuous recording during parking after Key Off
▪ Enter CAN and Ethernet Sleep
▪ Wake Up by applying Warn_RrRtDrSwSta= 0x1 (Open)
▪ Turn Key On after DCM output</t>
  </si>
  <si>
    <t>[July 25 Regular Operation]
Check notification when using SD card in Write Disabled state</t>
  </si>
  <si>
    <t>Error notification when using a Write-Unable, Read-Only SD card
※ Verification using a defective SD card is required</t>
  </si>
  <si>
    <t>DCM_229</t>
  </si>
  <si>
    <t>▪ Replace defective SD card (Genuine 64GB)
▪ Wait for a certain period of time (within approximately 2 minutes)
▪ Enter Built-in Cam mode</t>
  </si>
  <si>
    <t>DCM Output When Key is On (Door Open) (RL DOOR)
(Vehicles other than those equipped with SBCM)</t>
  </si>
  <si>
    <t>▪BLTN_CAM_SD_Card_State = 0x4
   :SD card total capacity spec less than 64GByte (Built-in Cam Support 64GByte or higher) 
 ▪ BLTN_CAM_HU_UI_Mode = 0x1 (BLTN_CAM_Mode)</t>
  </si>
  <si>
    <t>Output -4 when Key is turned on after entering network sleep in DOOR Open state</t>
  </si>
  <si>
    <t>▪ Apply Warn_RrLftDrSwSta= 0x1 (Open) (Closed state excluding heading door signals)
▪ Continuous recording during parking after Key Off
▪ Enter CAN and Ethernet Sleep
▪ Wake Up by applying Warn_RrLftDrSwSta= 0x1 (Open)
▪ Turn Key On after DCM output</t>
  </si>
  <si>
    <t>DCM_070</t>
  </si>
  <si>
    <t>DCM Output When Key is On (Door Open) (FL DOOR)
(Vehicles Equipped with SBCM)</t>
  </si>
  <si>
    <t>▪ Apply Warn_DrvDrSwSta_SBCM= 0x1 (Open) (Closed state excluding heading door signals)
▪ Continuous recording during parking after Key Off
▪ Enter CAN and Ethernet Sleep
▪ Wake Up by applying Warn_DrvDrSwSta_SBCM= 0x1 (Open)
▪ Turn Key On after DCM output</t>
  </si>
  <si>
    <t>DCM_230</t>
  </si>
  <si>
    <t>[Check by SD card manufacturer]</t>
  </si>
  <si>
    <t>DCM Output When Key is On (Door Open) (FR DOOR)
(Vehicles Equipped with SBCM)</t>
  </si>
  <si>
    <t>Micron (Genuine)</t>
  </si>
  <si>
    <t>▪ Built-in Cam Boot Complete
▪ BLTN_CAM_State = 0x0 (BLTN_CAM Valid)
▪ Associated Controller CAN/Ethernet Communication Enabled
▪ Power: KEY ON
▪ Voltage: 12V</t>
  </si>
  <si>
    <t>▪ Apply Warn_AsstDrSwSta_SBCM= 0x1 (Open) (Closed state excluding heading door signals)
▪ Continuous recording during parking after Key Off
▪ Enter CAN and Ethernet Sleep
▪ Wake Up by applying Warn_AsstDrSwSta_SBCM= 0x1 (Open)
▪ Turn Key On after DCM output</t>
  </si>
  <si>
    <t>▪ Insert Micron SD card
▪ Check BLTN_CAM_SD_Card_State signal value</t>
  </si>
  <si>
    <t>▪ BLTN_CAM_SD_Card_State = 0x0
: Good, SD card is OK.(Green State)
▪ Continuous recording files can be saved while driving</t>
  </si>
  <si>
    <t>DCM_231</t>
  </si>
  <si>
    <t>DCM Output When Key is On (Door Open) (RR DOOR)
(Vehicles Equipped with SBCM)</t>
  </si>
  <si>
    <t>▪ Check BLTN_CAM_SD_Card_Manufacturer signal value</t>
  </si>
  <si>
    <t>▪ Apply Warn_RrRtDrSwSta_SBCM= 0x1 (Open) (Closed state excluding heading door signals)
▪ Continuous recording during parking after Key Off
▪ Enter CAN and Ethernet Sleep
▪ Apply Warn_RrRtDrSwSta_SBCM= 0x1 (Open) to Wake Up
▪ Key On after DCM output</t>
  </si>
  <si>
    <t>▪ BLTN_CAM_SD_Card_Manufacturer = 0x1(Micron-Genuine part)</t>
  </si>
  <si>
    <t>DCM_232</t>
  </si>
  <si>
    <t>DCM Output When Key is On (Door Open) (RL DOOR)
(Vehicles Equipped with SBCM)</t>
  </si>
  <si>
    <t>▪ Apply Warn_RrLftDrSwSta_SBCM= 0x1 (Open) (Closed state excluding heading door signals)
▪ Continuous recording during parking after Key Off
▪ Enter CAN and Ethernet Sleep
▪ Wake Up by applying Warn_RrLftDrSwSta_SBCM= 0x1 (Open)
▪ Key On after DCM output</t>
  </si>
  <si>
    <t>▪ Enter HU Mode
▪ Continuous recording while driving
▪ Enter Built-in Cam to check continuous video while driving</t>
  </si>
  <si>
    <t>▪ Check video playback in HU</t>
  </si>
  <si>
    <t>MEM_184</t>
  </si>
  <si>
    <t>DCM_071</t>
  </si>
  <si>
    <t>DCM output when Key is turned on (parking motion detection recording standby state)</t>
  </si>
  <si>
    <t>Parking motion detection recording standby state -&gt; Check output when Key is turned On</t>
  </si>
  <si>
    <t>▪ Key Off
▪ Enters recording standby state after CAN and Ethernet sleep and parking motion detection
▪ Key On after no DCM output</t>
  </si>
  <si>
    <t>PHISON (Genuine)</t>
  </si>
  <si>
    <t>▪ Output DCM video without distortion after Key On (※ Output time specification not available)</t>
  </si>
  <si>
    <t>▪ Insert PHISON SD card
▪ Check BLTN_CAM_SD_Card_State signal value</t>
  </si>
  <si>
    <t>▪ BLTN_CAM_SD_Card_State = 0x7
   : SD card recognized but Health State is not available (Gray State)
 ▪ BLTN_CAM_SD_Card_Stat = 0x0
  : SD card is OK. (Green State) ※Sequential application to developed vehicles</t>
  </si>
  <si>
    <t>DCM_072</t>
  </si>
  <si>
    <t>DCM output when Key is On (Recording motion detection while parked)</t>
  </si>
  <si>
    <t>Motion detection recording in progress while parked -&gt; Check output when Key is turned On</t>
  </si>
  <si>
    <t>▪ Key Off
▪ Enters Parking Motion Detection Recording Standby State after CAN and Ethernet Sleep
▪ Motion Applied (CAN and Ethernet Sleep State)
▪ Key On During Parking Motion Detection Recording</t>
  </si>
  <si>
    <t>▪ BLTN_CAM_SD_Card_Manufacturer = 0x2(PHISON-Genuine part)</t>
  </si>
  <si>
    <t>DCM_073</t>
  </si>
  <si>
    <t>Check output after power off
(Vehicles other than those equipped with SBCM)
**Check output after power off**</t>
  </si>
  <si>
    <t>Power Off → Check Output When Door Open -1
Power Off → Check Output When Door Open -1</t>
  </si>
  <si>
    <t>▪ Key Off 
 ▪ Enter CAN and Ethernet Sleep</t>
  </si>
  <si>
    <t>MEM_185</t>
  </si>
  <si>
    <t>↑
▪ Wake up the network by sending the Warn_DrvDrSwSta= 0x1(open) message</t>
  </si>
  <si>
    <t>▪ Output DCM video without distortion (10FPS → 60FPS)
▪ BLTN_CAM_DCM_Status = 0x1 ( Built-in Cam Display DCM normally)</t>
  </si>
  <si>
    <t>Transcedn company</t>
  </si>
  <si>
    <t>▪ Insert Transcedn SD card
▪ Check BLTN_CAM_SD_Card_State signal value</t>
  </si>
  <si>
    <t>▪ BLTN_CAM_SD_Card_State = 0x7
 : SD card recognized but Health State is not available (Gray State)</t>
  </si>
  <si>
    <t>↑
▪Key On after DCM output</t>
  </si>
  <si>
    <t>▪ Output DCM continuously without interruption after Key On</t>
  </si>
  <si>
    <t>DCM_233</t>
  </si>
  <si>
    <t>Check output after power off (Vehicles equipped with SBCM)</t>
  </si>
  <si>
    <t>Power Off → Check output when door is open -2</t>
  </si>
  <si>
    <t>MEM_186</t>
  </si>
  <si>
    <t>ADATA company</t>
  </si>
  <si>
    <t>▪ Insert ADATA SD card
▪ Check BLTN_CAM_SD_Card_State signal value</t>
  </si>
  <si>
    <t>↑ ▪Wake up the network by sending the Warn_AsstDrSwSta= 0x1(open) message</t>
  </si>
  <si>
    <t>DCM_234</t>
  </si>
  <si>
    <t>Power Off → Check output when door is open -3</t>
  </si>
  <si>
    <t>MEM_187</t>
  </si>
  <si>
    <t>SanDisk Corporation</t>
  </si>
  <si>
    <t>↑ ▪ Wake up the network by sending the Warn_RrRtDrSwSta= 0x1(open) message</t>
  </si>
  <si>
    <t>▪ Physical DCM not displayed (※ BICIM2-3252, Zentex specification)
▪ BLTN_CAM_DCM_Status = 0x1 ( Built-in Cam Display DCM normally)</t>
  </si>
  <si>
    <t>▪ Insert SanDisk SD card
▪ Check BLTN_CAM_SD_Card_State signal value</t>
  </si>
  <si>
    <t>DCM_235</t>
  </si>
  <si>
    <t>Power Off → Check output when door is open -4</t>
  </si>
  <si>
    <t>MEM_188</t>
  </si>
  <si>
    <t>SP company</t>
  </si>
  <si>
    <t>↑ ▪ Wake up the network by sending the Warn_RrLftDrSwSta= 0x1(open) message</t>
  </si>
  <si>
    <t>▪ Insert SP SD card
▪ Check BLTN_CAM_SD_Card_State signal value</t>
  </si>
  <si>
    <t>DCM_074</t>
  </si>
  <si>
    <t>Power Off → Check Output When Door Open
Power Off → Check Output When Opening</t>
  </si>
  <si>
    <t>MEM_189</t>
  </si>
  <si>
    <t>Western Digital</t>
  </si>
  <si>
    <t>↑
▪ Wake up the network by sending the Warn_DrvDrSwSta_SBCM= 0x1(open) message</t>
  </si>
  <si>
    <t>▪ Insert Western Digital SD card
▪ Check BLTN_CAM_SD_Card_State signal value</t>
  </si>
  <si>
    <t>DCM_236</t>
  </si>
  <si>
    <t>MEM_190</t>
  </si>
  <si>
    <t>Lexar</t>
  </si>
  <si>
    <t>▪ Insert Lexar SD card
▪ Check BLTN_CAM_SD_Card_State signal value</t>
  </si>
  <si>
    <t>↑
▪ Wake up the network by sending the Warn_AsstDrSwSta_SBCM= 0x1(open) message</t>
  </si>
  <si>
    <t>DCM_237</t>
  </si>
  <si>
    <t>MEM_191</t>
  </si>
  <si>
    <t>SAMSUNG Company</t>
  </si>
  <si>
    <t>▪ Insert SAMSUNG SD card
▪ Check BLTN_CAM_SD_Card_State signal value</t>
  </si>
  <si>
    <t>↑
▪Wake up the network by sending the Warn_RrRtDrSwSta_SBCM= 0x1(open) message</t>
  </si>
  <si>
    <t>DCM_238</t>
  </si>
  <si>
    <t>MEM_031</t>
  </si>
  <si>
    <t>[Check HU Event Video Storage Specifications]
(2.0 Generation)</t>
  </si>
  <si>
    <t>Check manual video saving specifications for HU events while driving</t>
  </si>
  <si>
    <t>▪ Built-in Cam Boot Complete
▪ BLTN_CAM_State = 0x0 (BLTN_CAM Valid)
▪ BLTN_CAM_SD_Card_State = 0x0 (Good)
▪ Associated Controller CAN/Ethernet Communication Enabled
▪ Power: KEY ON
▪ Voltage: 12V
▪ Settings: Continuous Recording While Driving, Continuous Recording While Parked ON</t>
  </si>
  <si>
    <t>▪ Key On
▪ Continuous recording while driving
▪ HU transmits [HU_BLTN_CAM_E_01] MEV_Rec_Req = 0x1(On)
▪ Check video after removing SD card</t>
  </si>
  <si>
    <t>▪ Front/Rear Resolution - Width: 2560, Height: 1440
▪ Recording Frame Rate: 30±1 FPS
▪ Playback Frame Rate: 30±1 FPS
▪ Recording Enabled (When Recording Setting is On)
▪ QHD Resolution (1440p), Rear Video Left/Right Inversion X</t>
  </si>
  <si>
    <t>↑
▪ Wake up the network by sending the Warn_RrLftDrSwSta_SBCM= 0x1(open) message</t>
  </si>
  <si>
    <t>Check manual video saving specifications for HU events while parked</t>
  </si>
  <si>
    <t>▪ Key Off
▪ Continuous recording while parked (1 minute)
▪ HU transmits [HU_BLTN_CAM_E_01] MEV_Rec_Req = 0x1(On)
▪ Check video after removing SD card</t>
  </si>
  <si>
    <t>▪ Front/Rear Resolution - Width: 2560, Height: 1440
▪ Recording Frame Rate: 10 FPS
▪ Playback Frame Rate: 10 FPS
▪ Recording Enabled (When Recording Setting is On)
▪ QHD Resolution (1440p), Rear Video Left/Right Inversion X</t>
  </si>
  <si>
    <t>MEM_032</t>
  </si>
  <si>
    <t>DCM Output Video Adjustment -1</t>
  </si>
  <si>
    <t>Check initial values ​​after update</t>
  </si>
  <si>
    <t>[Check Burgler Event Video Storage Specifications]
(2.0 Generation)</t>
  </si>
  <si>
    <t>▪ Built-in Cam Boot Complete
▪ BLTN_CAM_State = 0x0 (BLTN_CAM Valid)
▪ BLTN_CAM_SD_Card_State = 0x0 (Good)
▪ Associated Controller CAN/Ethernet Communication Enabled
▪ Vehicle Power: KEY ON
▪ Vehicle Voltage: 12V
▪ Setting: Continuous Recording While Parked ON</t>
  </si>
  <si>
    <t>Check specifications for saving video of burgler input events while parked</t>
  </si>
  <si>
    <t>▪ Built-in Cam Boot Complete
▪ BLTN_CAM_State = 0x0 (BLTN_CAM Valid)
▪ BLTN_CAM_SD_Card_State = 0x0 (Good)
▪ Associated Controller CAN/Ethernet Communication Enabled
▪ Power: KEY ON
▪ Voltage: 12V
▪ Settings: Parking Event, Parking Event Notification ON</t>
  </si>
  <si>
    <t>▪ Perform Built-in Cam Update
▪ Check DCM Video Output Initial Values ​​After Update</t>
  </si>
  <si>
    <t>▪ Key Off
▪ Continuous recording while parked (1 minute)
▪ Burglar alarm signal 0x0 → 0x9 (Rising Edge) enabled
▪ Check video after removing SD card</t>
  </si>
  <si>
    <t>▪ Center_offset_Height = JG1 2096 (HEX: 0x830), MX5 FL DCM 28 (HEX: 0x1C) Output
▪ Center_offset_Width = 0X0 Output</t>
  </si>
  <si>
    <t>MEM_036</t>
  </si>
  <si>
    <t>[Check HU Event Video Storage Specifications]
(2.5th Generation)</t>
  </si>
  <si>
    <t>Check output when sending initial value (default value)</t>
  </si>
  <si>
    <t>▪ Initial state after built-in cam update
▪ Center_offset_Height_Set = 0XFFE (default) transmit
▪ Center_offset_Width_Set = 0XFFE (default) transmit</t>
  </si>
  <si>
    <t>▪ No change in DCM output
▪ Center_offset_Height = JG1 2096 (HEX: 0x830), MX5 FL DCM 28 (HEX: 0x1C) output
▪ Center_offset_Width = 0X0 output</t>
  </si>
  <si>
    <t>▪ Front/Rear Resolution - Width: 2980, Height: 1440
▪ Recording Frame Rate: 30±1 FPS
▪ Playback Frame Rate: 30±1 FPS
▪ Recording On (When Recording Setting is On)
▪ Rear Video Left/Right Inversion X</t>
  </si>
  <si>
    <t>DCM_239</t>
  </si>
  <si>
    <t>DCM Output Video Adjustment -2</t>
  </si>
  <si>
    <t>DCM output up/down adjustment (upward)</t>
  </si>
  <si>
    <t>▪ Front/Rear Resolution - Width: 2980, Height: 1440
▪ Save Frame Rate: 10 FPS
▪ Playback Frame Rate: 10 FPS
▪ Recording Enabled (When Recording Setting is On)
▪ Rear Video Left/Right Inversion Not Enabled</t>
  </si>
  <si>
    <t>▪ Key On to DCM Output Status ( BLTN_CAM_DCM_Status = 0x1 )
▪ Center_offset_Height_Set = 50 Transmit (Raw Value)
JG1 0x0 ~ 0x800 (HEX Value) / MX5 FL DCM 0x0 ~ 0x28 (HEX Value)
※ Changes are limited to the maximum movable range</t>
  </si>
  <si>
    <t>▪ Reflects Upward Transmission Value Center_offset_Height (DCM Output Shifted Upward)
▪ BLTN_CAM_DCM_Status = 0x1 ( Built-in Cam Display DCM normally)
( Intermittent black output possible; as this signal is not a user-defined condition, please accept this. Refer to BICIM2-2750)</t>
  </si>
  <si>
    <t>MEM_037</t>
  </si>
  <si>
    <t>[Check Burgler Event Video Save Specifications]
(2.5th Generation)</t>
  </si>
  <si>
    <t>DCM output up/down adjustment (down)</t>
  </si>
  <si>
    <t>▪ DCM output status with Key On ( BLTN_CAM_DCM_Status = 0x1 )
▪ Transmit Center_offset_Height_Set = 810 (Raw Value)
JG1 Transmit 0x801 ~ 0xFFE (HEX Value) / MX5 FL DCM 0x28 ~ 0xFFE (HEX Value)
※ Changes are limited to the maximum movable range</t>
  </si>
  <si>
    <t>▪ Reflects downward transmission value Center_offset_Height (DCM output shifted downward)
▪ BLTN_CAM_DCM_Status = 0x1 ( Built-in Cam Display DCM normally)
( Intermittent black output possible; as this signal is not a user-defined condition, please accept this. Refer to BICIM2-2750)</t>
  </si>
  <si>
    <t>DCM_240</t>
  </si>
  <si>
    <t>[Check performance recording video when inputting Burgler]
(2.5th Generation)</t>
  </si>
  <si>
    <t>DCM Output Video Adjustment -3</t>
  </si>
  <si>
    <t>Check video saving specifications when inputting Burgler during performance recording</t>
  </si>
  <si>
    <t>DCM Output Left/Right Adjustment (Left)</t>
  </si>
  <si>
    <t>▪ Turn Key ON
▪ Start Performance Recording (1 min)
▪ Turn Burgler Alarm Signal 0x0 → 0x9 (Alarm)
▪ Remove SD Card and Check Video</t>
  </si>
  <si>
    <t>▪ Performance recording will not stop
▪ Front/Rear Resolution - Width: 1920, Height: 1080
▪ Save Frame Rate: 30 FPS
▪ Playback Frame Rate: 30 FPS
▪ Recording On (When Recording Setting is On)
▪ Front Video Horizontal Flip X</t>
  </si>
  <si>
    <t>▪ Key On to DCM output status ( BLTN_CAM_DCM_Status = 0x1 )
▪ Transmit Center_offset_Width_Set = 50 (0x000 ~ 0x800 (HEX value))
※ Change only up to the maximum movable range</t>
  </si>
  <si>
    <t>▪ Reflect Center_offset_Width of left transmission value (DCM output shifted left)
▪ BLTN_CAM_DCM_Status = 0x1 ( Built-in Cam Display DCM normally)</t>
  </si>
  <si>
    <t>[SD Card User Conditions] (1)</t>
  </si>
  <si>
    <t>Reinsert the SD card immediately after initializing it in the built-in cam settings.</t>
  </si>
  <si>
    <t>DCM Output Left/Right Adjustment (Right)</t>
  </si>
  <si>
    <t>▪ [Built-in Cam Settings] - [SD Memory] - [Initialize SD Memory]
▪ Remove SD immediately after initialization - Reinsert</t>
  </si>
  <si>
    <t>▪ BLTN_CAM_SD_Card_State = 0x0 (Good)</t>
  </si>
  <si>
    <t>▪ Key On to DCM output status ( BLTN_CAM_DCM_Status = 0x1 )
▪ Transmit Center_offset_Width_Set = 810 (0x801 ~ 0xFFD (HEX value))
※ Change only up to the maximum movable range</t>
  </si>
  <si>
    <t>MEM_192</t>
  </si>
  <si>
    <t>DCM_060</t>
  </si>
  <si>
    <t>When replacing with a new SD card, if the capacity and file system are the same</t>
  </si>
  <si>
    <t>Rear camera video input not entered</t>
  </si>
  <si>
    <t>Impact of Rear Camera Removal on Continuous Recording While Parked
(Network Alive)</t>
  </si>
  <si>
    <t>▪ Replace with an SD card of the same capacity and file system
▪ Continuous recording while driving</t>
  </si>
  <si>
    <t>▪ Check continuous recording while driving
BLTN_CAM_RecSta_OWD = 0x1 (Recording)
▪ BLTN_CAM_SD_Card_State = 0x0 (Good)</t>
  </si>
  <si>
    <t>▪ Key Off
▪ Continuous recording while parked (Network Alive)
▪ Remove rear camera after 10 seconds
▪ Reattach rear camera after 10 seconds
▪ Check DCM output</t>
  </si>
  <si>
    <t>▪ After attaching the camera, output the DCM video without distortion.
▪ BLTN_CAM_DCM_Status = 0x4 ( Built-in Cam DCM display error because of built-in Cam Rear Camera error) → 0x1( Built-in Cam Display DCM normally)
▪ There should be no issues with output, such as video distortion or black screens.</t>
  </si>
  <si>
    <t>▪ BLTN_CAM_HU_UI_Mode = 0x1 (BLTN_CAM mode)</t>
  </si>
  <si>
    <t>DCM_241</t>
  </si>
  <si>
    <t>Front camera video input not entered</t>
  </si>
  <si>
    <t>Impact of Front Camera Removal on Continuous Recording While Parked
(Network Alive)</t>
  </si>
  <si>
    <t>MEM_193</t>
  </si>
  <si>
    <t>▪ Key Off
▪ Continuous recording while parked (Network Alive)
▪ Remove front camera after 10 seconds
▪ Reattach front camera after 10 seconds
▪ Check DCM output</t>
  </si>
  <si>
    <t>▪ DCM output will not be affected by front camera removal/attachment
▪ BLTN_CAM_DCM_Status = 0x1 ( Built-in Cam Display DCM normally)
▪ There will be no issues with output, such as image distortion or black screens</t>
  </si>
  <si>
    <t>If the capacity is different when replacing with a new SD card (to the larger capacity)</t>
  </si>
  <si>
    <t>▪ Replaced with a larger capacity SD card (64GB -&gt; 128GB)
▪ Continuous recording while driving</t>
  </si>
  <si>
    <t>DCM_042</t>
  </si>
  <si>
    <t>DCM removal while parked</t>
  </si>
  <si>
    <t>DCM Connector Detachment Impact</t>
  </si>
  <si>
    <t>▪ Key Off
▪ Continuous recording while parked (Network Alive)
▪ Disconnect DCM connector after 10 seconds
▪ Attach DCM connector after 10 seconds
▪ Check DCM output</t>
  </si>
  <si>
    <t>▪ Output without image distortion after attaching or detaching the DCM.
▪ There should be no issues with output, such as image distortion or black screens.</t>
  </si>
  <si>
    <t>DCM_043</t>
  </si>
  <si>
    <t>MEM_194</t>
  </si>
  <si>
    <t>Rear camera video not input for motion detection recording while parked</t>
  </si>
  <si>
    <t>Camera detachment during motion detection recording while parked</t>
  </si>
  <si>
    <t>▪ Key Off
▪ Motion detection recording during parking (Network Alive)
▪ Remove rear camera after 10 seconds
▪ Reattach rear camera after 10 seconds
▪ Check DCM output</t>
  </si>
  <si>
    <t>If the capacity is different when replacing with a new SD card (to the smaller capacity)</t>
  </si>
  <si>
    <t>▪ Replaced with a smaller capacity SD card (128GB -&gt; 64GB)
▪ Continuous recording while driving</t>
  </si>
  <si>
    <t>DCM_044</t>
  </si>
  <si>
    <t>Effect of voltage change (low voltage)</t>
  </si>
  <si>
    <t>Within the output range (voltage drop)</t>
  </si>
  <si>
    <t>▪ Continuous recording while parked after Key Off
▪ Network Alive
▪ Power Input: B+ 12V → 8V</t>
  </si>
  <si>
    <t>▪ Output DCM video without distortion under low voltage conditions</t>
  </si>
  <si>
    <t>MEM_195</t>
  </si>
  <si>
    <t>Output interruption (low voltage drop)</t>
  </si>
  <si>
    <t>Up
▪ Network Alive Status
▪ Power Input: B+ 8V → 6V</t>
  </si>
  <si>
    <t>▪ DCM output cuts off below recording voltage</t>
  </si>
  <si>
    <t>If the capacity is small (less than 64GB) when replacing with a new SD card</t>
  </si>
  <si>
    <t>▪ Replaced with 32GB SD card
▪ Confirmed that continuous recording does not proceed while driving</t>
  </si>
  <si>
    <t>▪ Confirmed continuous recording unavailable while driving
BLTN_CAM_RecSta_OWD = 0x0 (OFF)
▪ SD card not recognized
- BLTN_CAM_PopUp_Req = 0x4
- SD slot LED blinking at 2Hz</t>
  </si>
  <si>
    <t>Output resumed (voltage rise)</t>
  </si>
  <si>
    <t>Up
▪ Network Alive Status
▪ Power Input: B+ 6V -&gt; 8V -&gt; 12V</t>
  </si>
  <si>
    <t>▪ Resume DCM output upon returning to 12V
▪ There should be no issues with output, such as image glitches or black screens.</t>
  </si>
  <si>
    <t>DCM_045</t>
  </si>
  <si>
    <t>CAN and Ethernet Sleep &lt;-&gt; Wake Up Repeat</t>
  </si>
  <si>
    <t>MEM_196</t>
  </si>
  <si>
    <t>If the file system is not supported when replacing with a new SD card</t>
  </si>
  <si>
    <t>▪ Replace with an SD card using an unsupported file system (NTFS)
▪ Confirmed that continuous recording does not proceed while driving</t>
  </si>
  <si>
    <t>▪ Confirmed continuous recording unavailable while driving
BLTN_CAM_RecSta_OWD = 0x0 (OFF) 
▪ SD card error notification occurred (HU)
- BLTN_CAM_SD_Card_State = 0x5</t>
  </si>
  <si>
    <t>↑
▪ Send NM_CGW_CCU message to wake up the network
▪ Repeat Sleep &lt;-&gt; Wake Up 10 times
▪ Enter Sleep after the repetition</t>
  </si>
  <si>
    <t>▪ DCM output persists when Sleep &lt;-&gt; Wake Up repeats
↳ BLTN_CAM_DCM_Status = 0x5 ( Built-in Cam Display DCM No Output because of DCM Status)
▪ Enter Sleep without video distortion</t>
  </si>
  <si>
    <t>MEM_197</t>
  </si>
  <si>
    <t>DCM_046</t>
  </si>
  <si>
    <t>In the case of a factory-reset genuine 128GB SD card
(Vehicle model reflecting the new 128GB ratio: BICIM2-2192)</t>
  </si>
  <si>
    <t>ERT update -1 (success)</t>
  </si>
  <si>
    <t>Operation after performing a successful ERT update</t>
  </si>
  <si>
    <t>▪ Replace with a reset original 128GB SD card
▪ Remove SD card</t>
  </si>
  <si>
    <t>&lt;Perform ERT Update in H-OTA Studio&gt;
▪ Turn Key On
▪ Proceed with updating the valid ERT file (00 → 00, 00 → 01)
▪ Verify DCM output after the update</t>
  </si>
  <si>
    <t>▪Verify creation of dummy.flag file in SD card top-level folder
▪Verify application of "NEW 128GB mode (DRV: 48.46%, PRK: 38.37%)" in DLT log</t>
  </si>
  <si>
    <t>▪ DCM video output without distortion after a normal update
▪ BLTN_CAM_DCM_Status = 0x1 ( Built-in Cam Display DCM normally)
▪ No issues with output, such as video distortion or black screens</t>
  </si>
  <si>
    <t>MEM_198</t>
  </si>
  <si>
    <t>DCM_242</t>
  </si>
  <si>
    <t>ERT update -2 (failed)</t>
  </si>
  <si>
    <t>Action after ERT update failure</t>
  </si>
  <si>
    <t>&lt;Proceed with ERT Update in H-OTA Studio&gt;
▪ Turn Key On
▪ Proceed with updating failed ERT files (00 → 02, 00 → 03)
▪ Check DCM output after update</t>
  </si>
  <si>
    <t>▪ Output DCM video without distortion after update failure
▪ BLTN_CAM_DCM_Status = 0x1 ( Built-in Cam Display DCM normally)
▪ No issues with output, such as video distortion or black screens</t>
  </si>
  <si>
    <t>If a new SD card is not genuine
(Definition of Non-genuine: SD card manufacturers and model numbers not sold by Built-in Cam)</t>
  </si>
  <si>
    <t>▪ Replace with a non-genuine SD card
▪ Continuous recording while driving</t>
  </si>
  <si>
    <t>DCM_047</t>
  </si>
  <si>
    <t>Camera Update</t>
  </si>
  <si>
    <t>Action after camera update failure</t>
  </si>
  <si>
    <t>▪ Remove the camera while the update is in progress via ADB to trigger an update failure → Verify camera version z.00
( ※ Recovery can be verified by changing the camera firmware name; refer to BICIM2-2907)
▪ KEY OFF
▪ Vehicle CAN and Ethernet Sleep (can + eth)
▪ Perform camera re-update (takes approximately 5 minutes)</t>
  </si>
  <si>
    <t>▪ Output DCM video without distortion after camera re-update
▪ No fault codes generated</t>
  </si>
  <si>
    <t>DCM_048</t>
  </si>
  <si>
    <t>Check DCM output</t>
  </si>
  <si>
    <t>Check for DCM output bias</t>
  </si>
  <si>
    <t>▪ KEY OFF
▪ Continuous recording while parked</t>
  </si>
  <si>
    <t>▪ Check continuous recording while parked
BLTN_CAM_RecSta_OWP = 0x1 (Recording)
▪ BLTN_CAM_SD_Card_State = 0x0 (Good)</t>
  </si>
  <si>
    <t>▪ Access the Built-in Cam developer page in CW
▪ Capture the rear video input image and the DCM video output image
▪ Compare the two images to check for DCM output bias</t>
  </si>
  <si>
    <t>▪ No left or right bias when comparing the DCM output image with the rear video image</t>
  </si>
  <si>
    <t>▪ Replace with a non-genuine SD card during continuous parking recording
▪ Verify resumption of continuous parking recording</t>
  </si>
  <si>
    <t>↑
▪ Reset B+
▪ Access the Built-in Cam Developer Page in CW
▪ Capture the rear video input image and the DCM video output image
▪ Compare the two images to check for DCM output bias</t>
  </si>
  <si>
    <t>▪ Output DCM video without distortion after B+ reset
▪ There is no left or right bias when comparing the DCM output image with the rear video image</t>
  </si>
  <si>
    <t>▪ KEY ON
▪ Enter Built-in Cam Mode</t>
  </si>
  <si>
    <t>DCM_049</t>
  </si>
  <si>
    <t>BLTN_CAM_FD_DCM_00_1000ms signal check</t>
  </si>
  <si>
    <t>BLTN_CAM_HW_Platform_Ver_Major</t>
  </si>
  <si>
    <t>▪ Motion Detection Recording Setting ON While Parked
▪ KEY OFF
▪ Motion Enabled</t>
  </si>
  <si>
    <t>▪ Check Motion Detection Recording While Parked
BLTN_CAM_RecSta_PMD = 0x1 (Recording)
▪ BLTN_CAM_SD_Card_State = 0x0 (Good)</t>
  </si>
  <si>
    <t>▪B+ Reset ▪Check BLTN_CAM_HW_Platform_Ver_Major signal</t>
  </si>
  <si>
    <t>▪BLTN_CAM_HW_Platform_Ver_Major = 0xE (2.5s) → setting Value (0x2)
  : Under 2.5 Second (Init Value)
  : ex) 2.5</t>
  </si>
  <si>
    <t>▪ Replace with a non-genuine SD card while recording with motion detection during parking
▪ Motion authorization
▪ Verify resumption of motion detection recording during parking</t>
  </si>
  <si>
    <t>11_DCM_157</t>
  </si>
  <si>
    <t>BLTN_CAM_HW_Platform_Ver_Minor</t>
  </si>
  <si>
    <t>↑
▪Check BLTN_CAM_HW_Platform_Ver_Minor signal</t>
  </si>
  <si>
    <t>▪BLTN_CAM_HW_Platform_Ver_Minor = 0xE (2.5s) → setting Value (0x5)
  : Under 2.5 Second (Init Value)
  : ex) 2.5</t>
  </si>
  <si>
    <t>DCM_Output_Color_Fromat</t>
  </si>
  <si>
    <t>↑
▪Check DCM_Output_Color_Fromat signal</t>
  </si>
  <si>
    <t>▪DCM_Output_Color_Fromat = 0x0 (2.5s) → setting Value (0x2)
  : Under 2.5 Second (Init Value)
  : RGB888 (Fixed Value)</t>
  </si>
  <si>
    <t>MEM_199</t>
  </si>
  <si>
    <t>PHISON 128GB SD card replacement</t>
  </si>
  <si>
    <t>DCM_Output_Color_bit_Num</t>
  </si>
  <si>
    <t>▪ Replacement with PHISON 128GB SD card (Vehicle model reflecting new 128GB ratio: BICIM2-2192)
▪ SD card removal</t>
  </si>
  <si>
    <t>↑
▪Check DCM_Output_Color_bit_Num signal</t>
  </si>
  <si>
    <t>▪DCM_Output_Color_bit_Num = 0x0 (2.5s) → setting Value (0x2)
  : Under 2.5 Second (Init Value)
  : 16 bit (Fixed Value)</t>
  </si>
  <si>
    <t>RearCamera_Lenz_Ver</t>
  </si>
  <si>
    <t>↑
▪Check RearCamera_Lenz_Ver signal</t>
  </si>
  <si>
    <t>▪RearCamera_Lenz_Ver = 0x6 (2.5s) → setting Value (0x0)
  : Under 2.5 Second (Init Value)
  : 0x0 (initial Version), 0x1 ~ 0x3 : Improvement 1-3</t>
  </si>
  <si>
    <t>MEM_200</t>
  </si>
  <si>
    <t>▪ Add the same video to two SD cards
▪ Repeat swapping SD cards</t>
  </si>
  <si>
    <t>DCM_VideoOut_Interface_Ver_Major</t>
  </si>
  <si>
    <t>↑
▪Check DCM_VideoOut_Interface_Ver_Major signal</t>
  </si>
  <si>
    <t>▪DCM_VideoOut_Interface_Ver_Major = 0xFE (2.5s) → setting Value (0x31, ASCII)
  : Under 2.5 Second (Init Value)
  : ex) 1.0 (MajorVer, MinorVer)</t>
  </si>
  <si>
    <t>MEM_201</t>
  </si>
  <si>
    <t>If you replace it with an SD card containing update files</t>
  </si>
  <si>
    <t>▪ Enter Built-in Cam Mode
▪ Replace with SD card containing update files</t>
  </si>
  <si>
    <t>DCM_VideoOut_Interface_Ver_Minor</t>
  </si>
  <si>
    <t>▪ Check for Updates
▪ BLTN_CAM_SD_Card_State = 0x0 (Good)
※ SD card updates are not possible for JG European models due to cybersecurity.</t>
  </si>
  <si>
    <t>↑
▪Check DCM_VideoOut_Interface_Ver_Minor signal</t>
  </si>
  <si>
    <t>▪DCM_VideoOut_Interface_Ver_Minor = 0xFE (2.5s) → setting Value (0x30, ASCII)
  : Under 2.5 Second (Init Value)
   : ex) 1.0 (MajorVer, MinorVer)</t>
  </si>
  <si>
    <t>MEM_202</t>
  </si>
  <si>
    <t>RearCamera_HW_Ver_Major</t>
  </si>
  <si>
    <t>Check for impact on other files on the SD card when entering Built-in Cam mode</t>
  </si>
  <si>
    <t>↑
▪Check RearCamera_HW_Ver_Major signal</t>
  </si>
  <si>
    <t>▪RearCamera_HW_Ver_Major = 0x7E (5.5s) → setting Value (0x42, ASCII)
  : Under 5.5 Second (Init Value)
  : ex) B.00 (MajorVer, MinorVer)</t>
  </si>
  <si>
    <t>▪ Save any file with a specific extension (jpg, txt, pptx) or a filename of 200 characters or more to the SD card, then insert it into the built-in cam.
▪ Continuous recording begins while driving.
▪ Enter built-in cam mode.</t>
  </si>
  <si>
    <t>▪ BLTN_CAM_HU_UI_Mode = 0x1 (BLTN_CAM mode)
▪ BLTN_CAM_SD_Card_State = 0x0 (Good)
▪ Retain files by extension without deletion
▪ Verify creation of continuous recording files while driving</t>
  </si>
  <si>
    <t>RearCamera_HW_Ver_Minor</t>
  </si>
  <si>
    <t>MEM_203</t>
  </si>
  <si>
    <t>↑
▪Check RearCamera_HW_Ver_Minor signal</t>
  </si>
  <si>
    <t>If the SD card is running out of space because unrelated files exist</t>
  </si>
  <si>
    <t>▪RearCamera_HW_Ver_Minor = 0x7E (5.5s) → setting Value (0x00, ASCII)
  : Under 5.5 Second (Init Value)
  : ex) B.00 (MajorVer, MinorVer)</t>
  </si>
  <si>
    <t>▪ Save any file with a specific extension (jpg, txt, pptx) to the SD card (32GB or larger) and insert it into the built-in cam.
▪ Enter the built-in cam.</t>
  </si>
  <si>
    <t>▪ BLTN_CAM_HU_UI_Mode = 0x1 (BLTN_CAM mode)
▪ Retain files by extension without deletion
▪ Recording function disabled
- BLTN_CAM_SD_Card_State = 0x6 (Insufficient memory)
▪ Existing video playback works normally</t>
  </si>
  <si>
    <t>RearCamera_SW_Ver_Major</t>
  </si>
  <si>
    <t>↑
▪Check RearCamera_SW_Ver_Major signal</t>
  </si>
  <si>
    <t>▪RearCamera_SW_Ver_Major = 0x7E (5.5s) → setting Value (0x42, ASCII)
  : Under 5.5 Second (Init Value)
  : ex) B.00 (MajorVer, MinorVer)</t>
  </si>
  <si>
    <t>MEM_204</t>
  </si>
  <si>
    <t>If you change an arbitrary file to .mp4 and mount it on the SD card</t>
  </si>
  <si>
    <t>▪ Change the file extension to .mp4, save it to the SD card, and insert it into the built-in cam.
▪ Enter the built-in cam</t>
  </si>
  <si>
    <t>RearCamera_SW_Ver_Minor</t>
  </si>
  <si>
    <t>▪ BLTN_CAM_HU_UI_Mode = 0x1 (BLTN_CAM mode)
▪ BLTN_CAM_SD_Card_State = 0x0 (Good)
▪ Confirm that no arbitrary mp4 file is in the video list
▪ Existing files will not be deleted
▪ Verify playback of existing files</t>
  </si>
  <si>
    <t>↑
▪Check RearCamera_SW_Ver_Minor signal</t>
  </si>
  <si>
    <t>▪RearCamera_SW_Ver_Minor = 0x7E (5.5s) → setting Value (0x00, ASCII)
  : Under 5.5 Second (Init Value)
  : ex) B.00 (MajorVer, MinorVer)</t>
  </si>
  <si>
    <t>MEM_205</t>
  </si>
  <si>
    <t>RearCamera_ISP_Ver0</t>
  </si>
  <si>
    <t>↑
▪Check RearCamera_ISP_Ver0 signal</t>
  </si>
  <si>
    <t>▪RearCamera_ISP_Ver0 = 0x7E (5.5s) → setting Value (0x19)
  : Under 5.5 Second (Init Value)
  : ex) 250602600 (YYMMDDRR, R: Revision)</t>
  </si>
  <si>
    <t>When adding past videos to the SD card</t>
  </si>
  <si>
    <t>▪ Save past driving footage to the SD card and insert it into the built-in cam</t>
  </si>
  <si>
    <t>▪ BLTN_CAM_HU_UI_Mode = 0x1 (BLTN_CAM mode)
▪ BLTN_CAM_SD_Card_State = 0x0 (Good)
▪ Check in list of past driving videos (List not sorted by date, new DB created)</t>
  </si>
  <si>
    <t>RearCamera_ISP_Ver1</t>
  </si>
  <si>
    <t>↑
▪Check RearCamera_ISP_Ver1 signal</t>
  </si>
  <si>
    <t>▪RearCamera_ISP_Ver1 = 0x7E (5.5s) → setting Value (0x06)
  : Under 5.5 Second (Init Value)
  : ex) 250602600 (YYMMDDRR, R: Revision)</t>
  </si>
  <si>
    <t>MEM_206</t>
  </si>
  <si>
    <t>When converting an OWD file to an OWP</t>
  </si>
  <si>
    <t>▪ Rename the OWD file to OWP and insert it into the built-in cam</t>
  </si>
  <si>
    <t>▪ BLTN_CAM_HU_UI_Mode = 0x1 (BLTN_CAM mode)
▪ BLTN_CAM_SD_Card_State = 0x0 (Good)
▪ No video in the driving constant recording list
▪ No video in the parking constant recording list</t>
  </si>
  <si>
    <t>RearCamera_ISP_Ver2</t>
  </si>
  <si>
    <t>↑
▪Check RearCamera_ISP_Ver2 signal</t>
  </si>
  <si>
    <t>▪RearCamera_ISP_Ver0 = 0x7E (5.5s) → setting Value (0x1A)
  : Under 5.5 Second (Init Value)
  : ex) 250602600 (YYMMDDRR, R: Revision)</t>
  </si>
  <si>
    <t>MEM_207</t>
  </si>
  <si>
    <t>When inserting the SD card after deleting .mp4 video files
(If thumbnails remain)</t>
  </si>
  <si>
    <t>▪ Delete only .mp4 video files from the SD card on the PC
▪ Mount on the built-in cam with thumbnails remaining</t>
  </si>
  <si>
    <t>▪ If there are no video files and only thumbnails exist,
Check if thumbnail files are deleted when an SD card is inserted into the built-in cam</t>
  </si>
  <si>
    <t>RearCamera_ISP_Ver3</t>
  </si>
  <si>
    <t>↑
▪Check RearCamera_ISP_Ver3 signal</t>
  </si>
  <si>
    <t>▪RearCamera_ISP_Ver0 = 0x7E (5.5s) → setting Value (0x00)
  : Under 5.5 Second (Init Value)
  : ex) 250602600 (YYMMDDRR, R: Revision)</t>
  </si>
  <si>
    <t>MEM_208</t>
  </si>
  <si>
    <t>DCM_050</t>
  </si>
  <si>
    <t>If you change the OWD file to N</t>
  </si>
  <si>
    <t>BLTN_CAM_FD_DCM_01_500ms signal check</t>
  </si>
  <si>
    <t>▪ Rename the OWD file to N and insert it into the built-in cam</t>
  </si>
  <si>
    <t>DCM Output Resolution Width</t>
  </si>
  <si>
    <t>▪ No recorded videos with renamed files in the list of continuously recorded videos while driving</t>
  </si>
  <si>
    <t>▪B+ Reset ▪Check DCM Output Resolution Width signal</t>
  </si>
  <si>
    <t>▪DCM Output Resolution Width = 0x00 (2.5s) → setting Value (0x8BE)
  : Under 2.5 Second (Init Value)
  : 2238 (Fixed Value)</t>
  </si>
  <si>
    <t>11_DCM_158</t>
  </si>
  <si>
    <t>▪ Restore the changed file name and insert into the built-in cam</t>
  </si>
  <si>
    <t>▪ List of continuously recorded video files while driving restored to its original state</t>
  </si>
  <si>
    <t>DCM Output Resolution Height</t>
  </si>
  <si>
    <t>↑
▪Check DCM Output Resolution Height signal</t>
  </si>
  <si>
    <t>▪DCM Output Resolution Heigth = 0x00 (2.5s) → setting Value (0x2F8)
  : Under 2.5 Second (Init Value)
  : 760 (Fixed Value)</t>
  </si>
  <si>
    <t>MEM_209</t>
  </si>
  <si>
    <t>When inserted after deleting thumbnail files from the SD card
(.mp4 video files remain)</t>
  </si>
  <si>
    <t>FPS_RearCamera</t>
  </si>
  <si>
    <t>↑
▪Check FPS_RearCamera signal</t>
  </si>
  <si>
    <t>▪ Delete only thumbnail files from the SD card on the PC
▪ Mount the SD card in the built-in cam while leaving the .mp4 videos intact
▪ Enter built-in cam mode</t>
  </si>
  <si>
    <t>▪FPS_RearCamera = 0x00 (2.5s) → setting Value (0x3C)
  : Under 2.5 Second (Init Value)
  : 60 (Fixed Value)</t>
  </si>
  <si>
    <t>▪ Verify that thumbnail files are regenerated and the thumbnail file save list is restored to its original state when an SD card is inserted into the built-in cam.
▪ BLTN_CAM_HU_UI_Mode = 0x1 (BLTN_CAM mode)</t>
  </si>
  <si>
    <t>과거차문제
PASTI-367
썸네일 재생성 오류</t>
  </si>
  <si>
    <t>MEM_210</t>
  </si>
  <si>
    <t>FPS_DCM_Output</t>
  </si>
  <si>
    <t>↑
▪Check FPS_DCM_Output signal</t>
  </si>
  <si>
    <t>When no front video is recorded (during continuous driving)</t>
  </si>
  <si>
    <t>▪FPS_DCM_Output = 0x00 (2.5s) → setting Value (0x3C)
  : Under 2.5 Second (Init Value)
  : 60 (Fixed Value)</t>
  </si>
  <si>
    <t>▪ Built-in Cam Boot Complete
▪ BLTN_CAM_State = 0x0 (BLTN_CAM Valid)
▪ BLTN_CAM_SD_Card_State = 0x0 (Good)
▪ Associated Controller CAN/Ethernet Communication Enabled
▪ Power: KEY ON
▪ Voltage: 12V
▪ Settings: Continuous Recording While Driving, Event Recording While Driving ON</t>
  </si>
  <si>
    <t>▪ Impact triggered
▪ Manual switch input
▪ Enter Built-in Cam mode
▪ Remove SD card and connect to PC
▪ Delete only the OWD, DEV, and MAR front-facing footage recorded at the corresponding point in time from the SD card on the PC
▪ Insert SD card into Built-in Cam</t>
  </si>
  <si>
    <t>▪ Confirm that deleted videos are not displayed in the video list
(Delete from database)</t>
  </si>
  <si>
    <t>RearCamera_EmbeddedData0~3</t>
  </si>
  <si>
    <t>↑
▪Check RearCamera_EmbeddedData0~3 signals</t>
  </si>
  <si>
    <t>▪RearCamera_EmbeddedData0~3 = 0x00 (2.5s) → setting Value (0x00)
  : Under 2.5 Second (Init Value)
  : 0 (Fixed Value)</t>
  </si>
  <si>
    <t>MEM_211</t>
  </si>
  <si>
    <t>If there is no rear view video in the recording file (continuous driving)</t>
  </si>
  <si>
    <t>▪ Impact triggered
▪ Manual switch input
▪ Enter Built-in Cam mode
▪ Remove SD card and connect to PC
▪ Delete only the OWD, DEV, and MAR rear footage recorded at the corresponding point in time from the SD card on the PC
▪ Insert SD card into Built-in Cam</t>
  </si>
  <si>
    <t>Center_offset_Width</t>
  </si>
  <si>
    <t>↑
▪Check Center_offset_Width signal</t>
  </si>
  <si>
    <t>▪Center_offset_Width = 0xFFE (2.5s) → setting Value (0x00)
  : Under 2.5 Second (Init Value)
  : 0</t>
  </si>
  <si>
    <t>MEM_212</t>
  </si>
  <si>
    <t>When there is no front video recording file (constant parking)</t>
  </si>
  <si>
    <t>Center_offset_Height</t>
  </si>
  <si>
    <t>↑
▪Check Center_offset_Height signal</t>
  </si>
  <si>
    <t>▪Center_offset_Height = 0xFFE (2.5s) → setting Value (0x830)
  : Under 2.5 Second (Init Value)
  : -48 Pixel, 0x00~0x800 : 0~2048 dec, 0x801 ~ 0xFFD : -1 ~ - 2045 dec (-1 *(offset - 0x800))</t>
  </si>
  <si>
    <t>▪ KEY OFF
▪ Impact Activated
▪ Manual Switch Input
▪ KEY ON
▪ Enter Built-in Cam Mode
▪ Remove SD Card and Connect to PC
▪ Delete only the OWP, PEV, and MAR front-facing footage recorded at the corresponding point in time from the SD card on the PC
▪ Insert SD Card into Built-in Cam</t>
  </si>
  <si>
    <t>MEM_213</t>
  </si>
  <si>
    <t>If there is no rear view video in the recording file (continuous parking)</t>
  </si>
  <si>
    <t>▪ KEY OFF
▪ Impact Activated
▪ Manual Switch Input
▪ KEY ON
▪ Enter Built-in Cam Mode
▪ Remove SD Card and Connect to PC
▪ Delete only the OWP, PEV, and MAR rear footage recorded at the corresponding point in time from the SD card on the PC
▪ Insert SD Card into Built-in Cam</t>
  </si>
  <si>
    <t>MEM_214</t>
  </si>
  <si>
    <t>If the recorded file has no front video (motion)</t>
  </si>
  <si>
    <t>▪ Built-in Cam Boot Complete
▪ BLTN_CAM_State = 0x0 (BLTN_CAM Valid)
▪ BLTN_CAM_SD_Card_State = 0x0 (Good)
▪ Associated Controller CAN/Ethernet Communication Enabled
▪ Power: KEY ON
▪ Voltage: 12V
▪ Settings: Motion Detection Recording While Parked, Event Recording While Parked ON</t>
  </si>
  <si>
    <t>▪ KEY OFF
▪ Impact Detected
▪ KEY ON
▪ Enter Built-in Cam Mode
▪ Remove SD Card and Connect to PC
▪ Delete only the PMD and PEV front-facing footage recorded at the corresponding point in time from the SD card on the PC
▪ Insert SD Card into Built-in Cam</t>
  </si>
  <si>
    <t>MEM_215</t>
  </si>
  <si>
    <t>If the recorded file lacks rear view video (motion)</t>
  </si>
  <si>
    <t>▪ KEY OFF
▪ Impact Activated
▪ KEY ON
▪ Enter Built-in Cam Mode
▪ Remove SD Card and Connect to PC
▪ Delete only the PMD and PEV rear footage recorded at the corresponding point in time from the SD card on the PC
▪ Insert SD Card into Built-in Cam</t>
  </si>
  <si>
    <t>[SD Card User Conditions] (2)</t>
  </si>
  <si>
    <t>When removing the SD card from the built-in cam main screen and settings screen</t>
  </si>
  <si>
    <t>▪ Access Built-in Cam
▪ Remove SD Card</t>
  </si>
  <si>
    <t>▪ BLTN_CAM_PopUp_Req = 0x5 (Removed)
▪ BLTN_CAM_Ind_Req 0x4 (Not Inserted)
▪ BLTN_CAM_SD_Card_State 0x3 (Not Inserted)
▪ SD Slot LED blinks at 2Hz</t>
  </si>
  <si>
    <t>MEM_216</t>
  </si>
  <si>
    <t>If you remove the SD card while video is playing on the built-in cam screen</t>
  </si>
  <si>
    <t>▪ Continuous video playback while driving
▪ SD card removal during video playback</t>
  </si>
  <si>
    <t>▪ Playback Screen -&gt; Output [No saved video files.]
- BLTN_CAM_PopUp_Req = 0x5 (Removed)
- BLTN_CAM_Ind_Req 0x4 (Not inserted)
- BLTN_CAM_SD_Card_State 0x3 (Not inserted)
- SD Slot LED blinks at 2Hz</t>
  </si>
  <si>
    <t>MEM_217</t>
  </si>
  <si>
    <t>When removing or reinserting the SD card during combined recording</t>
  </si>
  <si>
    <t>▪ Start continuous recording while driving
▪ Start time-lapse with event switch (long press)
▪ Mandate driving event (manual) immediately after impact
▪ Remove SD card while recording is in progress</t>
  </si>
  <si>
    <t>▪ Recording stopped
- BLTN_CAM_PopUp_Req = 0x5 (Removed)
- BLTN_CAM_Ind_Req 0x4 (Not inserted)
- BLTN_CAM_SD_Card_State 0x3 (Not inserted)
- SD slot LED blinking at 2Hz</t>
  </si>
  <si>
    <t>▪ Reinsert SD card</t>
  </si>
  <si>
    <t>▪ BLTN_CAM_State = 0x0 (BLTN_CAM Valid)
▪ BLTN_CAM_SD_Card_State = 0x0 (Good)
▪ Confirmation of resumption of continuous recording while driving</t>
  </si>
  <si>
    <t>MEM_218</t>
  </si>
  <si>
    <t>When removing or reinserting the SD card while recording continuously while driving</t>
  </si>
  <si>
    <t>▪ Start continuous recording while driving
▪ Remove SD card</t>
  </si>
  <si>
    <t>▪ Recording stopped
- BLTN_CAM_PopUp_Req = 0x5 (Removed)
- BLTN_CAM_Ind_Req 0x4 (Not inserted)
- BLTN_CAM_SD_Card_State 0x3 (Not inserted)
- SD slot LED blinking 2Hz
▪ Continuous driving recording resumes after reinserting the SD card</t>
  </si>
  <si>
    <t>MEM_219</t>
  </si>
  <si>
    <t>When removing/reinstalling the SD card during continuous recording while parked, event recording while parked, or manual recording while parked</t>
  </si>
  <si>
    <t>▪ Start continuous recording while parked
▪ Manual switch input immediately after impact
▪ Remove SD card while recording is in progress</t>
  </si>
  <si>
    <t>▪ BLTN_CAM_State = 0x0 (BLTN_CAM Valid)
▪ BLTN_CAM_SD_Card_State = 0x0 (Good)
▪ Confirmation of resumption of continuous recording while parked</t>
  </si>
  <si>
    <t>MEM_220</t>
  </si>
  <si>
    <t>When removing/reinserting SD card during motion detection while parked &amp; event recording while parked</t>
  </si>
  <si>
    <t>▪ KEY OFF
▪ Motion enabled
▪ Impact enabled immediately after motion recording starts
▪ SD card removed during recording</t>
  </si>
  <si>
    <t>▪ Recording stopped
- BLTN_CAM_PopUp_Req = 0x5 (Removed) → 0x8 (Continuous recording impossible while parked) occurs continuously
- BLTN_CAM_Ind_Req 0x4 (Not inserted)
- BLTN_CAM_SD_Card_State 0x3 (Not inserted)
- SD slot LED blinking at 2Hz</t>
  </si>
  <si>
    <t>▪ BLTN_CAM_State = 0x0 (BLTN_CAM Valid)
▪ BLTN_CAM_SD_Card_State = 0x0 (Good)</t>
  </si>
  <si>
    <t>MEM_221</t>
  </si>
  <si>
    <t>When removing/reinserting the SD card while recording an event while parked</t>
  </si>
  <si>
    <t>▪ KEY OFF
▪ Impact detected
▪ SD card removed while event recording is in progress while parked</t>
  </si>
  <si>
    <t>MEM_222</t>
  </si>
  <si>
    <t>If you remove or reinsert the SD card while recording motion detection while parked</t>
  </si>
  <si>
    <t>▪ Start recording via motion detection while parked
▪ Remove SD card while recording is in progress</t>
  </si>
  <si>
    <t>MEM_223</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</si>
  <si>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</si>
  <si>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SD card removed while copying event video archive while parked</t>
  </si>
  <si>
    <t>▪ Copy event recordings from parked events to the library
▪ Remove SD card while copying is in progress</t>
  </si>
  <si>
    <t>▪ Maintain Built-in Cam Mode</t>
  </si>
  <si>
    <t>MEM_224</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</si>
  <si>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</si>
  <si>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SD card removed while copying always-on video in parking storage</t>
  </si>
  <si>
    <t>▪ Copy to always-on recording archive while parked
▪ Remove SD card while copying is in progress</t>
  </si>
  <si>
    <t>MEM_225</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</si>
  <si>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</si>
  <si>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SD card removal while copying motion detection video archive while parked</t>
  </si>
  <si>
    <t>▪ Copy to Motion Detection Video Archive while Parked
▪ Remove SD Card During Copying</t>
  </si>
  <si>
    <t>MEM_226</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</si>
  <si>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</si>
  <si>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If the SD card is removed and reinserted at the time of generating the event recording thumbnail while parked
(Regular Parking + Parking Event)</t>
  </si>
  <si>
    <t>▪ KEY OFF
▪ Parking continuous recording begins
▪ Impact detected
▪ Remove SD card after 5 seconds (Thumbnail creation time is 5 seconds)
▪ Reinsert SD card
▪ Turn KEY ON and enter Built-in Cam mode</t>
  </si>
  <si>
    <t>▪ BLTN_CAM_State = 0x0 (BLTN_CAM Valid)
▪ BLTN_CAM_SD_Card_State = 0x0 (Good)
▪ Verify display of continuous video list while parked
▪ Verify playback of continuous video while parked
▪ Verify display of event video list while parked
▪ Verify playback of event video while parked</t>
  </si>
  <si>
    <t>MEM_227</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</si>
  <si>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</si>
  <si>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If the SD card is removed and reinserted at the time of generating the event recording thumbnail while parked
(Parking Motion + Parking Event)</t>
  </si>
  <si>
    <t>▪ KEY OFF
▪ Impact detected
▪ Remove SD card after 5 seconds (5 seconds at thumbnail generation time)
▪ Reinsert SD card
▪ Enter Built-in Cam after turning KEY ON</t>
  </si>
  <si>
    <t>▪ BLTN_CAM_State = 0x0 (BLTN_CAM Valid)
▪ BLTN_CAM_SD_Card_State = 0x0 (Good)
▪ Verify output of motion detection video list while parked
▪ Verify playback of motion detection video while parked
▪ Verify output of event video list while parked
▪ Verify playback of event video while parked</t>
  </si>
  <si>
    <t>MEM_228</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</si>
  <si>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</si>
  <si>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If you remove the SD card during time-lapse recording
- Time-lapse recording settings: 1-second intervals for 20 minutes</t>
  </si>
  <si>
    <t>▪ Start time-lapse recording
▪ Wait 5 seconds
▪ Remove SD card</t>
  </si>
  <si>
    <t>▪ Start time-lapse recording
▪ Wait 15 seconds
▪ Remove SD card</t>
  </si>
  <si>
    <t>▪ Start time-lapse recording
▪ Wait 5 minutes
▪ Remove SD card</t>
  </si>
  <si>
    <t>[SD Card User Conditions] (3)</t>
  </si>
  <si>
    <t>Entering Built-in Cam with SD card not inserted</t>
  </si>
  <si>
    <t>▪ Remove SD card
▪ Enter Built-in Cam mode</t>
  </si>
  <si>
    <t>▪ BLTN_CAM_SD_Card_State = 0x0 (Good)
▪BLTN_CAM_HU_UI_Mode = 0x1 (BLTN CAM Mode)</t>
  </si>
  <si>
    <t>MEM_229</t>
  </si>
  <si>
    <t>Continuous recording ON while driving, Event recording OFF while driving, When SD card is not inserted</t>
  </si>
  <si>
    <t>▪ Remove SD card
▪ Continuous recording ON while driving, Event recording OFF while driving</t>
  </si>
  <si>
    <t>▪ BLTN_CAM_RecSet_OWD = 0x2(ON)
▪ BLTN_CAM_RecSet_DEV = 0x1(OFF)
▪ Recording is not supported when SD card is not inserted</t>
  </si>
  <si>
    <t>▪ Continuous recording while driving</t>
  </si>
  <si>
    <t>MEM_230</t>
  </si>
  <si>
    <t>Continuous recording ON while parked, Event recording OFF while parked, When SD card is not inserted</t>
  </si>
  <si>
    <t>▪ Remove SD card
▪ Turn ON Continuous Recording while parked, Turn OFF Event Recording while parked
▪ Turn OFF KEY</t>
  </si>
  <si>
    <t>▪ BLTN_CAM_RecSet_OWP = 0x2(ON)
▪ BLTN_CAM_RecSet_PEV = 0x1(OFF)
▪ Recording is not supported when SD card is not inserted
▪ Check in Parking Continuous Recording Standby</t>
  </si>
  <si>
    <t>MEM_231</t>
  </si>
  <si>
    <t>Motion detection recording ON while parked, event recording OFF while parked, when SD card is not inserted</t>
  </si>
  <si>
    <t>▪ Remove SD card
▪ Turn on Motion Detection Recording while Parked, Turn off Event Recording while Parked
▪ Turn off KEY</t>
  </si>
  <si>
    <t>▪ BLTN_CAM_Set_PMD = 0x2(ON)
▪ BLTN_CAM_RecSet_DEV = 0x1(OFF)
▪ Operates regardless of whether an SD card is inserted (specs compromise)</t>
  </si>
  <si>
    <t>▪ Insert SD card
▪ Enable motion</t>
  </si>
  <si>
    <t>MEM_232</t>
  </si>
  <si>
    <t>Motion detection recording ON while parked, Event recording ON while parked, when SD card is not inserted</t>
  </si>
  <si>
    <t>▪ Remove SD card
▪ Turn on Motion Detection Recording while parked, Turn on Event Recording while parked
▪ Turn off KEY</t>
  </si>
  <si>
    <t>▪ BLTN_CAM_Set_PMD = 0x2(ON)
▪ BLTN_CAM_RecSet_PEV = 0x2(ON)
▪ Operates regardless of whether an SD card is inserted (specs compromise)</t>
  </si>
  <si>
    <t>▪ Insert SD card
▪ Apply motion, impact</t>
  </si>
  <si>
    <t>▪ BLTN_CAM_RecSta_PMD = 0x1(Recording)
 ▪ BLTN_CAM_RecSta_PEV = 0x1(Recording)</t>
  </si>
  <si>
    <t>MEM_233</t>
  </si>
  <si>
    <t>When event recording is ON while parked, if SD card is not inserted</t>
  </si>
  <si>
    <t>▪ Remove SD card
▪ Turn on event recording while parked
▪ Turn off key</t>
  </si>
  <si>
    <t>▪ BLTN_CAM_RecSet_PEV = 0x2(ON)
▪ Recording is not supported when SD card is not inserted
▪ Confirmation of motion detection recording standby while parked</t>
  </si>
  <si>
    <t>MEM_234</t>
  </si>
  <si>
    <t>When removing or reinserting the SD card while the built-in cam is powered off</t>
  </si>
  <si>
    <t>▪ Always on while driving, Event while driving, Always on while parked, Event while parked, Motion detection while parked OFF
▪ KEY OFF
▪ Measure B+ quiescent current after removing SD card</t>
  </si>
  <si>
    <t>▪ BLTN_CAM OFF 0.5mA or less</t>
  </si>
  <si>
    <t>▪ Measure B+ quiescent current after reinserting the SD card</t>
  </si>
  <si>
    <t>MEM_235</t>
  </si>
  <si>
    <t>When removing/reinserting the SD card while the built-in cam is in Ready Sleep mode (recording OFF)</t>
  </si>
  <si>
    <t>▪ Always On while driving, Event while driving, Always on while parked, Event while parked, Motion detection while parked settings OFF
▪ Normal Operation State
▪ Maintain PN message injection via Packet Sender
- Address: 10.0.0.32
- Port: 13800
- Period: 500ms
- Data: C8 40 00 00 01 00 00 00 00 00 10 00 00 00 00 00 00 00 00 00 00 00 00 00 00 00 00 00 00 00 00 00 00 00
▪ KEY OFF
▪ SD Card Removed
▪ SD Card Re-inserted</t>
  </si>
  <si>
    <t>▪ EthNM Msg not printed
▪ Application Msg (SOME/IP Msg) printed
: Dst IP: 244.244.24.245
※ Check Ready Sleep status in logs
: journalctl -f -o cat -u vrs | grep 읒</t>
  </si>
  <si>
    <t>MEM_236</t>
  </si>
  <si>
    <t>When removing/reinserting the SD card while the built-in cam is in Prepare Sleep mode (recording OFF)</t>
  </si>
  <si>
    <t>▪ Always on while driving, Event while driving, Always on while parked, Event while parked, Motion detection while parked OFF
▪ Ready Sleep state
▪ KEY OFF
▪ Stop PN message injection
▪ Remove SD card
▪ Reinsert SD card</t>
  </si>
  <si>
    <t>▪ EthNM Msg not printed
▪ Application Msg (SOME/IP Msg) not printed
: Dst IP: 244.244.24.245
※ Check Prepare Bus Sleep status in log
: journalctl -f -o cat -u vrs | grep dmw
▪</t>
  </si>
  <si>
    <t>MEM_237</t>
  </si>
  <si>
    <t>▪ Remove and insert the SD card immediately after attempting to access the built-in cam.</t>
  </si>
  <si>
    <t>▪ BLTN_CAM_HU_UI_Mode = 0x1 (BLTN CAM Mode)
▪ BLTN_CAM_SD_Card_State = 0x0 (Good)
▪ No black thumbnails in the video list
▪ During playback, the time at the top of the screen, timestamp, and progress bar time must match each other
▪ Videos in the list should be displayed in order of most recently created</t>
  </si>
  <si>
    <t>MEM_238</t>
  </si>
  <si>
    <t>Remove immediately after turning the key off</t>
  </si>
  <si>
    <t>▪ Always ON while parked
▪ Remove SD card immediately after KEY OFF</t>
  </si>
  <si>
    <t>▪ Continuous recording not performed while parked</t>
  </si>
  <si>
    <t>MEM_239</t>
  </si>
  <si>
    <t>▪ Always ON while parked
▪ Insert SD card immediately after KEY OFF</t>
  </si>
  <si>
    <t>▪ Continuous recording begins while parked after SD card is recognized
▪ No black thumbnails in the video list
▪ During playback, the time, timestamp, and progress bar time at the top of the screen must match
▪ Videos in the list should be displayed in order of most recently created</t>
  </si>
  <si>
    <t>MEM_240</t>
  </si>
  <si>
    <t>▪ Insert SD card for continuous recording while parked
▪ Remove SD card immediately after turning KEY ON
▪ Then immediately enter Built-in Cam mode</t>
  </si>
  <si>
    <t>▪ Enter Built-in Cam
▪ No Video List Output</t>
  </si>
  <si>
    <t>MEM_241</t>
  </si>
  <si>
    <t>▪ Remove SD card while continuous recording is parked
▪ Insert SD card immediately after turning KEY ON
▪ Then immediately enter Built-in Cam mode</t>
  </si>
  <si>
    <t>▪ Access to built-in cam
▪ No black thumbnails in the video list
▪ During playback, the time, timestamp, and progress bar time at the top of the screen must match
▪ Videos in the list should be displayed in order of most recently created</t>
  </si>
  <si>
    <t>MEM_242</t>
  </si>
  <si>
    <t>SD card removal during continuous driving recording</t>
  </si>
  <si>
    <t>[BLTN_CAM-기능-031] 엔지니어링 모드</t>
  </si>
  <si>
    <t>▪ Enter HU Mode
▪ Confirm start of continuous driving recording (check CAN signal, event switch LED)
▪ Remove and insert SD card</t>
  </si>
  <si>
    <t>▪ BLTN_CAM_SD_Card_State = 0x0 (Good)
▪ Enter Built-in Cam
▪ Check Video</t>
  </si>
  <si>
    <t>MEM_243</t>
  </si>
  <si>
    <t>SD card removal during driving event recording</t>
  </si>
  <si>
    <t>BAS_001</t>
  </si>
  <si>
    <t>▪Requirements Analysis
 ▪Interface Analysis</t>
  </si>
  <si>
    <t>[Engineer Mode]</t>
  </si>
  <si>
    <t>▪ Enter HU Mode
▪ Confirm that driving event recording has started by applying an impact (check CAN signal, Event Switch LED)
▪ Remove and insert SD card</t>
  </si>
  <si>
    <t>Check built-in cam mode video output</t>
  </si>
  <si>
    <t>▪ HU Mode Status
▪ Enter Built-in Cam Mode
(BLTN_CAM_LVDS_Mode_Cmd = 0x0:Front and Rear Camera)
▪ Touch Real-time Screen
▪ Go Back
▪ Confirm Repeat 10 times</t>
  </si>
  <si>
    <t>▪ BLTN_CAM_LVDS_Mode_State = 0x0: Front and Rear Camera
: LVDS video output switching time within 2 seconds
(A delay of about +1 second can be expected since CCNC generates the GUI)
▪ No black thumbnails in the video list</t>
  </si>
  <si>
    <t>MEM_244</t>
  </si>
  <si>
    <t>SD card removal/insertion during driving/parking manual event recording</t>
  </si>
  <si>
    <t>▪ Enter HU Mode
▪ Confirm manual recording start using the manual switch (check CAN signal, Event Switch LED)
▪ Remove and insert SD card</t>
  </si>
  <si>
    <t>BAS_023</t>
  </si>
  <si>
    <t>MEM_245</t>
  </si>
  <si>
    <t>SD card removal during continuous parking recording</t>
  </si>
  <si>
    <t>▪ Turn KEY OFF to enter Parking Mode
▪ Confirm that continuous parking recording has started (check CAN signal and Event Switch LED)
▪ Remove and insert SD card</t>
  </si>
  <si>
    <t>▪ Enter Engineer Mode
(BLTN_CAM_LVDS_Mode_Cmd = 0x2:Built-In Cam Engineer Mode)
▪ Confirm by repeating 10 times
(Entry method from Head Unit: Quickly tap Auto Recording tab 5 times, Manual Recording, Live Screen, and Phone Connect tabs once each)</t>
  </si>
  <si>
    <t>▪ BLTN_CAM_LVDS_Mode_State = 0x2:Built-In Cam Engineer Mode</t>
  </si>
  <si>
    <t>MEM_246</t>
  </si>
  <si>
    <t>SD card removal during parking event recording</t>
  </si>
  <si>
    <t>▪ Turn KEY OFF to enter Parking Mode
▪ Apply impact to confirm start of parking event recording (check CAN signal, Event Switch LED)
▪ Remove and insert SD card</t>
  </si>
  <si>
    <t>MEM_247</t>
  </si>
  <si>
    <t>Remove before starting time-lapse recording</t>
  </si>
  <si>
    <t>▪ Start time-lapse recording immediately after removing the SD card by pressing and holding the event switch.</t>
  </si>
  <si>
    <t>▪ Time-lapse recording not performed</t>
  </si>
  <si>
    <t>▪ Enter password while on the password input screen in Engineer Mode</t>
  </si>
  <si>
    <t>▪ BLTN_CAM_LVDS_Mode_State = 0x2:Built-In Cam Engineer Mode
▪ Enter password to complete connection to Engineer Mode</t>
  </si>
  <si>
    <t>MEM_258</t>
  </si>
  <si>
    <t>Remove SD card after turning off B+</t>
  </si>
  <si>
    <t>BAS_002</t>
  </si>
  <si>
    <t>▪ Remove SD card after turning B+ OFF
▪ Turn B+ ON
▪ Check whether continuous recording is in progress while driving</t>
  </si>
  <si>
    <t>▪ SD card not recognized</t>
  </si>
  <si>
    <t>[Engineer Mode Touch CAN Signal]</t>
  </si>
  <si>
    <t>Verify coordinate value output when touching in Engineer Mode</t>
  </si>
  <si>
    <t>▪ Enter password after entering Engineer Mode
- HU_BLTN_CAM_Disp_Touch_Pos_X, _Y displayed</t>
  </si>
  <si>
    <t>▪Keyboard input operation based on X, Y coordinate values ​​received from the head unit, password entered</t>
  </si>
  <si>
    <t>▪ Continuous recording while driving after SD card is recognized</t>
  </si>
  <si>
    <t>▪ BLTN_CAM_HU_UI_Mode = 0x1 (BLTN CAM Mode)</t>
  </si>
  <si>
    <t>[Engineer Mode] Built-in Cam Info</t>
  </si>
  <si>
    <t>Version</t>
  </si>
  <si>
    <t>MEM_259</t>
  </si>
  <si>
    <t>▪ Check S/W, F/W, and ISP versions</t>
  </si>
  <si>
    <t>▪ Output the corresponding version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</si>
  <si>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</si>
  <si>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 In HU/Built-in Cam mode, insert the SD card and repeat the process 2 to 3 times.
▪ Then, immediately turn the key off.</t>
  </si>
  <si>
    <t>▪ BLTN_CAM_SD_Card_State = 0x0 (Good)
▪ Continuous recording while parked</t>
  </si>
  <si>
    <t>Impact detection criteria while driving</t>
  </si>
  <si>
    <t>MEM_260</t>
  </si>
  <si>
    <t>▪ Check driving impact detection standards (Lv1 ~ Lv5) for the relevant vehicle model</t>
  </si>
  <si>
    <t>▪ Matches detection threshold values ​​for the corresponding vehicle model</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</si>
  <si>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</si>
  <si>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 While parked and recording continuously, insert the SD card and repeat the process 2 to 3 times.
▪ Then, immediately turn the key off.</t>
  </si>
  <si>
    <t>Impact detection criteria while parked</t>
  </si>
  <si>
    <t>▪ Check parking impact detection standards (Lv1 ~ Lv5) for the relevant vehicle model</t>
  </si>
  <si>
    <t>MEM_041</t>
  </si>
  <si>
    <t>[SD Card User Conditions] (4)</t>
  </si>
  <si>
    <t>Remove SD card after attempting to access built-in cam</t>
  </si>
  <si>
    <t>▪ Remove SD card after attempting to access built-in cam</t>
  </si>
  <si>
    <t>[BLTN_CAM-기능-032] 업데이트</t>
  </si>
  <si>
    <t>MEM_261</t>
  </si>
  <si>
    <t>Insert SD card after attempting to enter</t>
  </si>
  <si>
    <t>▪ Insert SD card after attempting to access the built-in cam.</t>
  </si>
  <si>
    <t>카메라 리커버리 업데이트 동작 외 업데이트 관련 테스트케이스는 별도 엑셀 파일에 관리</t>
  </si>
  <si>
    <t>MEM_262</t>
  </si>
  <si>
    <t>▪ Access Built-in Cam after removing SD card
- Check both On and Off status for continuous recording while driving</t>
  </si>
  <si>
    <t>▪ BLTN_CAM_HU_UI_Mode = 0x1 (BLTN CAM Mode)
▪ Verify video list output</t>
  </si>
  <si>
    <t>MEM_263</t>
  </si>
  <si>
    <t>Camera Recovery Update Operation
※ When 3-byte is applied
- Front camera input error fault code: B16E3-93
- Rear camera input error fault code: B16E4-93</t>
  </si>
  <si>
    <t>Proceeding in customer mode. Camera version Z.00 due to camera update failure.
Front/rear camera DTC status, check for camera update.</t>
  </si>
  <si>
    <t>▪ Enter Built-in Cam after inserting the SD card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</si>
  <si>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KEY OFF
▪ Vehicle CAN and Ethernet Sleep (can + eth)
▪ Verify camera re-update (Takes approximately 5 minutes)</t>
  </si>
  <si>
    <t>▪ BLTN_CAM_HU_UI_Mode = 0x1 (BLTN CAM Mode)
▪ Check Recorded Footage
- There should be no footage recorded in black in the front/rear cameras.</t>
  </si>
  <si>
    <t>▪ Check camera re-update (Check recovery operation)
(BICIM2-1026)</t>
  </si>
  <si>
    <t>MEM_264</t>
  </si>
  <si>
    <t>BAS_058</t>
  </si>
  <si>
    <t>Simultaneous attempt at entry and SD card removal</t>
  </si>
  <si>
    <t>Proceeding in customer mode. Camera version Z.00 due to camera update failure.
Check if camera re-updates after USM reset.</t>
  </si>
  <si>
    <t>▪ Simultaneous attempt to access the built-in cam and remove the SD card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</si>
  <si>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CF_AVN_BLTN_CAM_USMReset = 0x1 (Built-in Cam USM Reset)
▪ KEY OFF
▪ Vehicle CAN and Ethernet Sleep (can + eth)
▪ Verify camera re-update (takes approximately 5 minutes)</t>
  </si>
  <si>
    <t>▪ Check camera re-update (Check recovery operation)</t>
  </si>
  <si>
    <t>BAS_059</t>
  </si>
  <si>
    <t>MEM_265</t>
  </si>
  <si>
    <t>Proceeding in customer mode. Camera version Z.00 due to camera update failure.
Disconnect vehicle power and check if the camera is re-updated.</t>
  </si>
  <si>
    <t>▪ Simultaneous attempt to access built-in cam and insert SD card</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</si>
  <si>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Reset B+
▪ KEY OFF
▪ Vehicle CAN and Ethernet Sleep (can + eth)
▪ Verify camera re-update (takes approximately 5 minutes)</t>
  </si>
  <si>
    <t>BAS_060</t>
  </si>
  <si>
    <t>MEM_266</t>
  </si>
  <si>
    <t>Check for camera updates in factory mode
- Camera Update X</t>
  </si>
  <si>
    <t>Remove the SD card after booting starts (after 2 seconds of booting)</t>
  </si>
  <si>
    <t>▪ Force update failure by removing the camera while ADB update is in progress -&gt; Verify camera version Z.00
(Recovery operation if the camera version differs from the controller's camera version)
▪ Request Read DTC Information
- Front camera input error fault code (B16E4-00): Check for past faults
- Rear camera input error fault code (B16E5-00): Check for past faults
▪ [ICU_08_200ms] ICU_PowerAutoCutModSta = 0x00(Factory Mode)
▪ Reset B+
▪ KEY OFF
▪ Vehicle CAN and Ethernet Sleep (can + eth)
▪ Check for camera re-update (takes approximately 5 minutes)</t>
  </si>
  <si>
    <t>▪ Check Camera Version Z.00
▪ Check for Camera DTCs
▪ Front/Rear Camera Update Not Performed</t>
  </si>
  <si>
    <t>▪ B+ ON/OFF
▪ Remove SD card after 2 seconds</t>
  </si>
  <si>
    <t>▪ BLTN_CAM_HU_UI_Mode = 0x1 (BLTN CAM Mode) 
 ▪ BLTN_CAM_SD_Card_State = 0x0 (Good)</t>
  </si>
  <si>
    <t>[BLTN_CAM-기능-033] 영상 출력, 차량모드 외</t>
  </si>
  <si>
    <t>MEM_267</t>
  </si>
  <si>
    <t>Remove the SD card after booting starts (after 4 seconds of booting)</t>
  </si>
  <si>
    <t>▪ B+ ON/OFF
▪ Remove SD card after 4 seconds</t>
  </si>
  <si>
    <t>[Check rearview camera inversion]</t>
  </si>
  <si>
    <t>MEM_268</t>
  </si>
  <si>
    <t>Remove the SD card after booting starts (after 6 seconds of booting)</t>
  </si>
  <si>
    <t>▪ Check after creating the continuous driving recording file
▪ Check real-time video</t>
  </si>
  <si>
    <t>▪ The rear view will be inverted vertically</t>
  </si>
  <si>
    <t>▪ B+ ON/OFF
▪ Remove SD card after 6 seconds</t>
  </si>
  <si>
    <t>MEM_269</t>
  </si>
  <si>
    <t>Remove the SD card after booting starts (after 8 seconds of booting)</t>
  </si>
  <si>
    <t>▪ B+ ON/OFF
▪ Remove SD card after 8 seconds</t>
  </si>
  <si>
    <t>MEM_270</t>
  </si>
  <si>
    <t>Remove the SD card after booting starts (after 10 seconds of booting)</t>
  </si>
  <si>
    <t>▪ B+ ON/OFF
▪ Remove SD card after 10 seconds</t>
  </si>
  <si>
    <t>BAS_014</t>
  </si>
  <si>
    <t>MEM_271</t>
  </si>
  <si>
    <t>Remove the SD card after booting starts (after 12 seconds)</t>
  </si>
  <si>
    <t>▪ B+ ON/OFF
▪ Remove SD card after 12 seconds</t>
  </si>
  <si>
    <t>[SD Card Format Function Signal] BLTN_CAM_SD_Format_Op_State</t>
  </si>
  <si>
    <t>Check SD card format status signal default value</t>
  </si>
  <si>
    <t>▪ CF_AVN_BLTN_CAM_RecReset = 0x0:Default</t>
  </si>
  <si>
    <t>▪ BLTN_CAM_SD_Format_Op_State = 0x0:Default</t>
  </si>
  <si>
    <t>MEM_272</t>
  </si>
  <si>
    <t>00_1CHK_076</t>
  </si>
  <si>
    <t>07_BAS_001</t>
  </si>
  <si>
    <t>Insert SD card after boot starts (after 2 seconds of booting)</t>
  </si>
  <si>
    <t>Check the progress status signal after requesting SD card formatting in AVN</t>
  </si>
  <si>
    <t>▪ CF_AVN_BLTN_CAM_RecReset = 0x1:Record Data Reset(format)</t>
  </si>
  <si>
    <t>▪ BLTN_CAM_SD_Format_Op_State = 0x1:Formatting</t>
  </si>
  <si>
    <t>Verify signal transmission after SD card formatting is complete</t>
  </si>
  <si>
    <t>▪ Check signal at the time formatting is complete</t>
  </si>
  <si>
    <t>▪ BLTN_CAM_SD_Format_Op_State = 0x2:Format Complete.</t>
  </si>
  <si>
    <t>▪ ACC ON
▪ Insert SD card 2 seconds after boot starts</t>
  </si>
  <si>
    <t>Verify return to default values ​​after SD card formatting</t>
  </si>
  <si>
    <t>▪ Check signal after formatting is complete</t>
  </si>
  <si>
    <t>▪ Confirm entry into Built-in Cam mode
▪ Check recorded video</t>
  </si>
  <si>
    <t>Check for malfunction with undefined value (0x2:Reserved)</t>
  </si>
  <si>
    <t>▪ BLTN_CAM_HU_UI_Mode = 0x1 (BLTN CAM Mode)
▪ Check Recorded Footage
(1) There should be no recorded footage after entering Built-in Cam Mode
(2) There should be no footage recorded in black in the front or rear cameras</t>
  </si>
  <si>
    <t>▪ CF_AVN_BLTN_CAM_RecReset = 0x2:Reserved</t>
  </si>
  <si>
    <t>▪ Retain previous value (default value)</t>
  </si>
  <si>
    <t>MEM_273</t>
  </si>
  <si>
    <t>Insert SD card after boot starts (4 seconds after boot)</t>
  </si>
  <si>
    <t>▪ CF_AVN_BLTN_CAM_RecReset = 0x3:Invalid</t>
  </si>
  <si>
    <t>▪ ACC ON
▪ Insert SD card 4 seconds after boot starts</t>
  </si>
  <si>
    <t>[Recording Settings and Options Message] HU_BLTN_CAM_E_00</t>
  </si>
  <si>
    <t>Continuous Driving Recording Setting ON/OFF ON/OFF</t>
  </si>
  <si>
    <t>▪ BLTN_CAM_Rec_OWD_NvalueSet = 0x2:ON ↔ 0x1:OFF(Check for switching repetition)</t>
  </si>
  <si>
    <t>▪ BLTN_CAM_RecSet_OWD = 0x2:ON ↔ 0x1:OFF(Verify switching repetition)</t>
  </si>
  <si>
    <t>00_1CHK_077</t>
  </si>
  <si>
    <t>07_BAS_002</t>
  </si>
  <si>
    <t>BAS_036</t>
  </si>
  <si>
    <t>Driving Event Recording Settings ON/OFF</t>
  </si>
  <si>
    <t>MEM_274</t>
  </si>
  <si>
    <t>▪ BLTN_CAM_Rec_DEV_NvalueSet = 0x2:ON ↔ 0x1:OFF(Verify switching repetition)</t>
  </si>
  <si>
    <t>▪ BLTN_CAM_RecSet_DEV = 0x2:ON ↔ 0x1:OFF(Verify switching repetition)</t>
  </si>
  <si>
    <t>Insert SD card after boot starts (6 seconds after boot)</t>
  </si>
  <si>
    <t>00_1CHK_078</t>
  </si>
  <si>
    <t>07_BAS_003</t>
  </si>
  <si>
    <t>▪ ACC ON
▪ Insert SD card 6 seconds after boot starts</t>
  </si>
  <si>
    <t>BAS_037</t>
  </si>
  <si>
    <t>Parking Continuous Recording Setting ON/OFF</t>
  </si>
  <si>
    <t>▪ BLTN_CAM_Rec_OWP_NvalueSet = 0x2:ON ↔ 0x1:OFF(Check switching repetition)</t>
  </si>
  <si>
    <t>▪ BLTN_CAM_RecSet_OWP = 0x2:ON ↔ 0x1:OFF(Verify switching repetition)</t>
  </si>
  <si>
    <t>00_1CHK_079</t>
  </si>
  <si>
    <t>07_BAS_004</t>
  </si>
  <si>
    <t>BAS_038</t>
  </si>
  <si>
    <t>MEM_275</t>
  </si>
  <si>
    <t>Parking Event Recording Settings ON/OFF</t>
  </si>
  <si>
    <t>▪ BLTN_CAM_Rec_PEV_NvalueSet = 0x2:ON ↔ 0x1:OFF(Verify switching repetition)</t>
  </si>
  <si>
    <t>▪ BLTN_CAM_RecSet_PEV = 0x2:ON ↔ 0x1:OFF(Verify switching repetition)</t>
  </si>
  <si>
    <t>Insert SD card after boot starts (after 8 seconds of booting)</t>
  </si>
  <si>
    <t>▪ ACC ON
▪ Insert SD card 8 seconds after boot starts</t>
  </si>
  <si>
    <t>00_1CHK_080</t>
  </si>
  <si>
    <t>07_BAS_005</t>
  </si>
  <si>
    <t>BAS_039</t>
  </si>
  <si>
    <t>Turn motion detection recording setting ON/OFF while parked</t>
  </si>
  <si>
    <t>▪ BLTN_CAM_PMD_NvalueSet = 0x2:ON ↔ 0x1:OFF(Verify switching repetition)</t>
  </si>
  <si>
    <t>▪ BLTN_CAM_Set_PMD = 0x2:ON ↔ 0x1:OFF(Verify switching repetition)</t>
  </si>
  <si>
    <t>00_1CHK_081</t>
  </si>
  <si>
    <t>07_BAS_006</t>
  </si>
  <si>
    <t>MEM_276</t>
  </si>
  <si>
    <t>BAS_040</t>
  </si>
  <si>
    <t>Insert SD card after boot starts (after 10 seconds)</t>
  </si>
  <si>
    <t>▪ ACC ON
▪ Insert SD card 10 seconds after boot starts</t>
  </si>
  <si>
    <t>Domestic/Japan/Russia/North America Recording Settings ON/OFF</t>
  </si>
  <si>
    <t>▪ BLTN_CAM_AudRec_NvalueSet = 0x2:ON ↔ 0x1:OFF(Verify switching repetition)</t>
  </si>
  <si>
    <t>▪ BLTN_CAM_AudRec_Set = 0x2:ON ↔ 0x1:OFF(Verify switching repetition)</t>
  </si>
  <si>
    <t>00_1CHK_082</t>
  </si>
  <si>
    <t>07_BAS_007</t>
  </si>
  <si>
    <t>Europe/Middle East recording settings OFF</t>
  </si>
  <si>
    <t>MEM_277</t>
  </si>
  <si>
    <t>▪ BLTN_CAM_AudRec_Set = 0x0 : Default (Confirm to keep)
※ Europe, Middle East</t>
  </si>
  <si>
    <t>00_1CHK_083</t>
  </si>
  <si>
    <t>07_BAS_008</t>
  </si>
  <si>
    <t>Insert SD card after boot starts (after 12 seconds)</t>
  </si>
  <si>
    <t>BAS_041</t>
  </si>
  <si>
    <t>▪ ACC ON
▪ Insert SD card 12 seconds after boot starts</t>
  </si>
  <si>
    <t>Speed ​​Stamp Setting ON/OFF</t>
  </si>
  <si>
    <t>▪ BLTN_CAM_Spd_Stm_NvalueSet = 0x2:ON ↔ 0x1:OFF(Verify switching repetition)</t>
  </si>
  <si>
    <t>▪ BLTN_CAM_Set_Spd_stm = 0x2:ON ↔ 0x1:OFF(Verify switching repetition)</t>
  </si>
  <si>
    <t>00_1CHK_084</t>
  </si>
  <si>
    <t>07_BAS_009</t>
  </si>
  <si>
    <t>BAS_042</t>
  </si>
  <si>
    <t>Location Stamp Settings ON/OFF</t>
  </si>
  <si>
    <t>▪ BLTN_CAM_Locatn_Stm_NvalueSet = 0x2:ON ↔ 0x1:OFF(Verify switching repetition)</t>
  </si>
  <si>
    <t>▪ BLTN_CAM_Set_Locatn_stm = 0x2:ON ↔ 0x1:OFF(Verify switching repetition)</t>
  </si>
  <si>
    <t>00_1CHK_085</t>
  </si>
  <si>
    <t>07_BAS_010</t>
  </si>
  <si>
    <t>MEM_042</t>
  </si>
  <si>
    <t>BAS_043</t>
  </si>
  <si>
    <t>[SD Card User Conditions] (5)</t>
  </si>
  <si>
    <t>Remove the SD card 2 seconds after boot starts, then reinsert the SD card after booting.</t>
  </si>
  <si>
    <t>Turn Signal Stamp Setting ON/OFF</t>
  </si>
  <si>
    <t>▪ Remove the SD card 2 seconds after boot starts, then reinsert the SD card after booting.
▪ Enter Built-in Cam Mode</t>
  </si>
  <si>
    <t>▪ BLTN_CAM_TrnSig_Stm_NvalueSet = 0x2:ON ↔ 0x1:OFF(Verify switching repetition)</t>
  </si>
  <si>
    <t>▪ BLTN_CAM_Set_TrnSig_stm = 0x2:ON ↔ 0x1:OFF(Verify switching repetition)</t>
  </si>
  <si>
    <t>MEM_278</t>
  </si>
  <si>
    <t>00_1CHK_086</t>
  </si>
  <si>
    <t>07_BAS_011</t>
  </si>
  <si>
    <t>Remove the SD card 4 seconds after boot starts, then reinsert the SD card after booting.</t>
  </si>
  <si>
    <t>▪ Remove the SD card 4 seconds after boot starts, then reinsert the SD card after booting.
▪ Enter Built-in Cam Mode</t>
  </si>
  <si>
    <t>BAS_044</t>
  </si>
  <si>
    <t>Gear Position Stamp Setting ON/OFF</t>
  </si>
  <si>
    <t>MEM_279</t>
  </si>
  <si>
    <t>▪ BLTN_CAM_GearPos_Stm_NvalueSet = 0x2:ON ↔ 0x1:OFF(Verify switching repetition)</t>
  </si>
  <si>
    <t>Remove the SD card 6 seconds after booting, then reinsert the SD card after booting.</t>
  </si>
  <si>
    <t>▪ BLTN_CAM_Set_GearPos_stm = 0x2:ON ↔ 0x1:OFF(Verify switching repetition)</t>
  </si>
  <si>
    <t>▪ Remove the SD card 6 seconds after boot starts, then reinsert the SD card after booting.
▪ Enter Built-in Cam Mode</t>
  </si>
  <si>
    <t>00_1CHK_087</t>
  </si>
  <si>
    <t>07_BAS_012</t>
  </si>
  <si>
    <t>BAS_045</t>
  </si>
  <si>
    <t>MEM_280</t>
  </si>
  <si>
    <t>Event Sensitivity Stamp Setting ON/OFF</t>
  </si>
  <si>
    <t>Remove the SD card 8 seconds after booting, then reinsert the SD card after booting.</t>
  </si>
  <si>
    <t>▪ Remove the SD card 8 seconds after boot starts, then reinsert the SD card after booting.
▪ Enter Built-in Cam Mode</t>
  </si>
  <si>
    <t>▪ BLTN_CAM_EVSen_Stm_NvalueSet = 0x2:ON ↔ 0x1:OFF(Verify switching repetition)</t>
  </si>
  <si>
    <t>▪ BLTN_CAM_Set_EVSen_stm = 0x2:ON ↔ 0x1:OFF(Verify switching repetition)</t>
  </si>
  <si>
    <t>00_1CHK_088</t>
  </si>
  <si>
    <t>07_BAS_013</t>
  </si>
  <si>
    <t>MEM_281</t>
  </si>
  <si>
    <t>BAS_016</t>
  </si>
  <si>
    <t>Remove the SD card 10 seconds after booting, then reinsert the SD card after booting.</t>
  </si>
  <si>
    <t>▪ Remove the SD card 10 seconds after boot-up, then reinsert the SD card after booting.
▪ Enter Built-in Cam Mode</t>
  </si>
  <si>
    <t>[Reset] : Vehicle Mode</t>
  </si>
  <si>
    <t>0x0: Factory Mode
- Delete entire video</t>
  </si>
  <si>
    <t>▪ ICU_PowerAutoCutModSta = 0x0(Factory mode)</t>
  </si>
  <si>
    <t>▪ All saved videos will be deleted
- Factory reset,</t>
  </si>
  <si>
    <t>MEM_282</t>
  </si>
  <si>
    <t>Remove the SD card 12 seconds after booting, then reinsert the SD card after booting.</t>
  </si>
  <si>
    <t>▪ Remove the SD card 12 seconds after boot-up, then reinsert the SD card after booting.
▪ Enter Built-in Cam Mode</t>
  </si>
  <si>
    <t>MEM_283</t>
  </si>
  <si>
    <t>▪ Create recorded video, change recording settings
▪ KEY OFF</t>
  </si>
  <si>
    <t>▪ Reset settings</t>
  </si>
  <si>
    <t>07_BAS_014</t>
  </si>
  <si>
    <t>▪ Built-in Cam Boot Complete
▪ BLTN_CAM_State = 0x0 (BLTN_CAM Valid)
▪ BLTN_CAM_SD_Card_State = 0x3 (No SD card found)
▪ Associated Controller CAN/Ethernet Communication Enabled
▪ Power: KEY ON
▪ Voltage: 12V
▪ Settings: Continuous Recording While Driving, Continuous Recording While Parked ON</t>
  </si>
  <si>
    <t>▪ Insert SD card 2 seconds after boot starts</t>
  </si>
  <si>
    <t>▪ Continuous recording while parked is not available in Factory/Transport mode. Message displayed</t>
  </si>
  <si>
    <t>BAS_046</t>
  </si>
  <si>
    <t>0x1: Dealer Mode
- Delete entire video</t>
  </si>
  <si>
    <t>▪ ICU_PowerAutoCutModSta = 0x1(Dealer mode)</t>
  </si>
  <si>
    <t>MEM_284</t>
  </si>
  <si>
    <t>▪ Insert SD card 4 seconds after boot starts</t>
  </si>
  <si>
    <t>07_BAS_015</t>
  </si>
  <si>
    <t>BAS_047</t>
  </si>
  <si>
    <t>MEM_285</t>
  </si>
  <si>
    <t>0x2: Customer Mode
- Video not deleted</t>
  </si>
  <si>
    <t>▪ ICU_PowerAutoCutModSta = 0x2(Customer mode)
▪ Create recorded video, change recording settings
▪ KEY OFF → ON</t>
  </si>
  <si>
    <t>▪ Maintain saved video</t>
  </si>
  <si>
    <t>▪ Insert SD card 6 seconds after boot starts</t>
  </si>
  <si>
    <t>[Initialization] : Vehicle Mode (time-out, Error)</t>
  </si>
  <si>
    <t>0x0: Factory Mode → No signal received (Time Out)</t>
  </si>
  <si>
    <t>▪ ICU_PowerAutoCutModSta = 0x0(Factory mode) → Time Out</t>
  </si>
  <si>
    <t>▪ All saved videos will be deleted
- Factory reset</t>
  </si>
  <si>
    <t>MEM_286</t>
  </si>
  <si>
    <t>▪ Create recorded video, change recording settings
▪ KEY OFF → ON</t>
  </si>
  <si>
    <t>07_BAS_016</t>
  </si>
  <si>
    <t>▪ Insert SD card 8 seconds after boot starts</t>
  </si>
  <si>
    <t>BAS_048</t>
  </si>
  <si>
    <t>0x1: Dealer Mode → No signal received (Time Out)</t>
  </si>
  <si>
    <t>▪ ICU_PowerAutoCutModSta = 0x1(Dealer mode) → Time Out</t>
  </si>
  <si>
    <t>MEM_287</t>
  </si>
  <si>
    <t>07_BAS_017</t>
  </si>
  <si>
    <t>BAS_049</t>
  </si>
  <si>
    <t>▪ Insert SD card 10 seconds after boot starts</t>
  </si>
  <si>
    <t>0x2: Customer Mode → No Signal Received (Time Out)</t>
  </si>
  <si>
    <t>▪ ICU_PowerAutoCutModSta = 0x2(Customer mode) → Time Out
▪ Create recorded video, change recording settings
▪ KEY OFF → ON</t>
  </si>
  <si>
    <t>BAS_050</t>
  </si>
  <si>
    <t>0x0: Factory Mode → Receive other values</t>
  </si>
  <si>
    <t>▪ ICU_PowerAutoCutModSta = 0x0(Factory mode) → Error Indicator</t>
  </si>
  <si>
    <t>MEM_288</t>
  </si>
  <si>
    <t>▪ Insert SD card 12 seconds after boot starts</t>
  </si>
  <si>
    <t>07_BAS_018</t>
  </si>
  <si>
    <t>BAS_051</t>
  </si>
  <si>
    <t>0x1: Dealer Mode → Receive other values</t>
  </si>
  <si>
    <t>▪ ICU_PowerAutoCutModSta = 0x1(Dealer mode) → Error Indicator</t>
  </si>
  <si>
    <t>MEM_043</t>
  </si>
  <si>
    <t>[SD Card User Conditions] (6)</t>
  </si>
  <si>
    <t>Check operation after repeating removal/insertion 30 times continuously.</t>
  </si>
  <si>
    <t>▪ Insert/Remove SD card once, repeat 5 times at 2-second intervals
▪ Enter Built-in Cam Mode</t>
  </si>
  <si>
    <t>MEM_289</t>
  </si>
  <si>
    <t>07_BAS_019</t>
  </si>
  <si>
    <t>BAS_052</t>
  </si>
  <si>
    <t>▪ Start continuous recording while driving
▪ Remove SD slot</t>
  </si>
  <si>
    <t>0x2: Customer Mode → Receive other values</t>
  </si>
  <si>
    <t>▪ ICU_PowerAutoCutModSta = 0x2(Customer mode) → Error Indicator</t>
  </si>
  <si>
    <t>▪ SD slot installed</t>
  </si>
  <si>
    <t>▪ BLTN_CAM_SD_Card_State = 0x0 (Good)
▪ When an SD card is inserted, the SD slot LED blinks at 2Hz, then turns On after the SD card is recognized.
▪ Recording starts</t>
  </si>
  <si>
    <t>[BLTN_CAM-동작성능-001]</t>
  </si>
  <si>
    <t>MEM_290</t>
  </si>
  <si>
    <t>▪ Keep settings</t>
  </si>
  <si>
    <t>07_BAS_020</t>
  </si>
  <si>
    <t>BAS_021</t>
  </si>
  <si>
    <t>▪ Continuous recording while driving + Start time-lapse recording
▪ Remove SD slot</t>
  </si>
  <si>
    <t>▪ Requirement-based test
 ▪ Performance test</t>
  </si>
  <si>
    <t>Check NSS log files</t>
  </si>
  <si>
    <t>[Power Consumption Measurement]</t>
  </si>
  <si>
    <t>Power consumption during continuous recording while driving</t>
  </si>
  <si>
    <t>▪ Built-in Cam Boot Complete
▪ BLTN_CAM_State = 0x0 (BLTN_CAM Valid)
▪ BLTN_CAM_SD_Card_State = 0x0 (Good)
▪ Associated Controller CAN/Ethernet Communication Enabled
▪ Vehicle Power: KEY ON
▪ Vehicle Voltage: 12V
▪ Setting: Continuous Recording While Driving ON
▶ Multimeter Settings
1) V-Range: V-AUTO
2) I-Range: I-AUTO
▶ Power Supply Applied Voltage: 12.6V
▶ Voltage Measurement Position: Within 20mm (+-10%) of the ECU CONNECTOR end
▶ Recording Condition: Single Condition (Complex recording should not operate)</t>
  </si>
  <si>
    <t>▪ ADB Connection (Authorized)
▪ Check dvrs log file
sudo -u nss ls -l /mnt/data/share/nss/log/dvrs</t>
  </si>
  <si>
    <t>▪ Check DVRs log file list
Example) dvrs_1_202500827_125509.dlt</t>
  </si>
  <si>
    <t>▪ Start continuous recording while driving</t>
  </si>
  <si>
    <t>▪ Perform continuous recording while driving
- BLTN_CAM_RecSta_OWD = 0x1(Recoreding)</t>
  </si>
  <si>
    <t>▪ Install SD slot
▪ Check BLTN_CAM_SD_Card_State signal</t>
  </si>
  <si>
    <t>00_1CHK_163</t>
  </si>
  <si>
    <t>▪Check SD module LED</t>
  </si>
  <si>
    <t>▪Check sys log files
sudo -u nss ls -l /mnt/data/share/nss/log/sys</t>
  </si>
  <si>
    <t>08_PER_001</t>
  </si>
  <si>
    <t>▪ When an SD card is inserted, the SD slot LED blinks at 2Hz, then stays on after the SD card is recognized.</t>
  </si>
  <si>
    <t>▪ Check sys log file list
Example) dvrs_1_202500827_125509.dlt</t>
  </si>
  <si>
    <t>▪ Measure B+ power consumption for 5 minutes after a 1-minute standby.</t>
  </si>
  <si>
    <t>▪ Vehicles with 30FPS rearview camera
- 10.32 Watt or less (860mA@12V)
▪ Vehicles with 60FPS rearview camera
- 12.36 Watt or less (1.03A@12V)</t>
  </si>
  <si>
    <t>▪Check AIS log file
sudo -u nss ls -l /mnt/data/share/nss/log/ais</t>
  </si>
  <si>
    <t>▪ Check AIS log file list
Example) dvrs_1_202500827_125509.it</t>
  </si>
  <si>
    <t>측정 전력 기록
: mA * V = .W</t>
  </si>
  <si>
    <t>▪Check continuous recording while driving</t>
  </si>
  <si>
    <t>▪Copy log to another path
sudo -u nss cp -r /mnt/data/share/nss/log /home/nss
▪Extract dlt file with filename nss_log
adb pull /home/nss nss_log
▪Open log file with DltViewerSDK</t>
  </si>
  <si>
    <t>▪ Logs will be saved</t>
  </si>
  <si>
    <t>MEM_291</t>
  </si>
  <si>
    <t>(Applicable only to vehicle models using an auxiliary battery)
Check B+ quiescent current during continuous recording while parked</t>
  </si>
  <si>
    <t>▪ Built-in Cam Boot Complete
▪ BLTN_CAM_State = 0x0 (BLTN_CAM Valid)
▪ BLTN_CAM_SD_Card_State = 0x0 (Good)
▪ Associated Controller CAN/Ethernet Communication Enabled
▪ Vehicle Power: KEY ON
▪ Vehicle Voltage: 12V
▪ Settings: Always Recording While Parked ON, Event Notification While Parked OFF
▶ Multimeter Settings
1) V-Range: V-AUTO
2) I-Range: I-AUTO
▶ Power Supply Applied Voltage: 12.6V
▶ Voltage Measurement Location: Within 20mm (+-10%) of the ECU CONNECTOR end
▶ Recording Condition: Single Condition (Complex recording should not operate)</t>
  </si>
  <si>
    <t>BAS_022</t>
  </si>
  <si>
    <t>(Applicable only to models using an auxiliary battery)
▪ Key Off</t>
  </si>
  <si>
    <t>▪ Perform continuous recording while parked
- BLTN_CAM_RecSta_OWP = 0x1(Recoreding)</t>
  </si>
  <si>
    <t>NSS connection/disconnection verification</t>
  </si>
  <si>
    <t>▪ Continuous video playback while driving
▪ SD card removal</t>
  </si>
  <si>
    <t>▪ SD Card Recognition
: BLTN_CAM_SD_Card_State = 0x0(GOOD, SD card is OK)</t>
  </si>
  <si>
    <t>NSS connection/disconnection via Built-in Cam B+ power</t>
  </si>
  <si>
    <t>▪ADB Connection (Authorized)
▪Real-time Journal Log Output
journalctl -f | grep "CCS"
▪Built-in Cam B+/ACC/IGN OFF</t>
  </si>
  <si>
    <t>▪Verify NSS release log output
NSS Release : SOMEIP CSS] Success umount</t>
  </si>
  <si>
    <t>00_1CHK_164</t>
  </si>
  <si>
    <t>08_PER_002</t>
  </si>
  <si>
    <t>▪ Enter HU Mode
▪ Confirm continuous recording while driving</t>
  </si>
  <si>
    <t>▪ Resume continuous recording while driving
: BLTN_CAM_RecSta_OWD = 0x2(Recording)</t>
  </si>
  <si>
    <t>▪ Check CAN and Ethernet Sleep
- CAN and Ethernet Communication Sleep
▪ Check Continuous Recording While Parked
- Camera Indicator (Flashing Cycle/Duty Ratio/Hold Time)
: 0.5Hz/50%/Hold</t>
  </si>
  <si>
    <t>▪Built-in Cam B+/ACC/IGN ON</t>
  </si>
  <si>
    <t>▪Check NSS connection log output
NSS Connection: SOMEIP CSS] Success mount</t>
  </si>
  <si>
    <t>▪ Enter Built-in Cam Mode
▪ Continuous video playback while driving</t>
  </si>
  <si>
    <t>▪ The recording file can be played normally</t>
  </si>
  <si>
    <t>NSS connection/disconnection via Ethernet connection</t>
  </si>
  <si>
    <t>▪ Measure B+ dark current for 5 minutes after waiting 1 minute</t>
  </si>
  <si>
    <t>▪ Disconnect Ethernet cable</t>
  </si>
  <si>
    <t>▪ B+ Current Consumption During Continuous Recording While Parked (Applicable only to vehicles using an auxiliary battery)
- 2mA or less (@12V)</t>
  </si>
  <si>
    <t>MEM_292</t>
  </si>
  <si>
    <t xml:space="preserve">(보조배터리 사양)
측정 값 기록
: .mA, V
</t>
  </si>
  <si>
    <t>Check for storage capacity update when replacing SD card while in Built-in Cam mode</t>
  </si>
  <si>
    <t>▪ Connect Ethernet cable</t>
  </si>
  <si>
    <t>PER_046</t>
  </si>
  <si>
    <t>▪ Enter Built-in Cam Mode
▪ Replace and insert with a different SD card you used.</t>
  </si>
  <si>
    <t>▪ BLTN_CAM_SD_Card_State = 0x0 (Good)
 : BLTN_CAM_SD_Card_State = 0x0(GOOD, SD card is OK)</t>
  </si>
  <si>
    <t>Power consumption during continuous recording while parked</t>
  </si>
  <si>
    <t>▪ Built-in Cam Boot Complete
▪ BLTN_CAM_State = 0x0 (BLTN_CAM Valid)
▪ BLTN_CAM_SD_Card_State = 0x0 (Good)
▪ Associated Controller CAN/Ethernet Communication Enabled
▪ Vehicle Power: KEY ON
▪ Vehicle Voltage: 12V
▪ Setting: Continuous Recording While Parked ON
▶ Multimeter Settings
1) V-Range: V-AUTO
2) I-Range: I-AUTO
▶ Power Supply Applied Voltage: 12.6V
▶ Voltage Measurement Position: Within 20mm (+-10%) of the ECU CONNECTOR end
▶ Recording Condition: Single Condition (Complex recording should not operate)</t>
  </si>
  <si>
    <t>▪ Touch the Save button in the storage box from the always-on video list while driving.</t>
  </si>
  <si>
    <t>▪ Storage capacity information updated</t>
  </si>
  <si>
    <t>00_1CHK_165</t>
  </si>
  <si>
    <t>08_PER_003</t>
  </si>
  <si>
    <t>▪ Continuous video recording while driving</t>
  </si>
  <si>
    <t>▪ Archive copy completed successfully</t>
  </si>
  <si>
    <t>▪ Measure power consumption for 5 minutes after a 1-minute standby
- Vehicles using auxiliary batteries: 11-pin (LBM_PWR)
- Vehicles using eAGM (B+): 1-pin (B+)</t>
  </si>
  <si>
    <t>[Performance Recording] - SD Card User Requirements (1)</t>
  </si>
  <si>
    <t>If you remove the SD card while playing a performance video on the built-in cam screen</t>
  </si>
  <si>
    <t>▪ Power Bank Specifications: 6.48W or less (540mA @ 12V)
▪ eAGM Battery Specifications: 6.96W or less (580mA @ 12V)</t>
  </si>
  <si>
    <t>▪ Performance Video Playback
▪ SD Card Removal During Video Playback</t>
  </si>
  <si>
    <t>(보조배터리 사양)
측정 전력 기록
: mA * .V = .W
(eAGM 배터리 사양)
측정 전력 기록
: mA * V = .W</t>
  </si>
  <si>
    <t>PER_047</t>
  </si>
  <si>
    <t>MEM_293</t>
  </si>
  <si>
    <t>Power consumption during continuous recording while parked (communication alive status)</t>
  </si>
  <si>
    <t>If you remove the SD card during performance recording</t>
  </si>
  <si>
    <t>▪ Built-in Cam Boot Complete
▪ BLTN_CAM_State = 0x0 (BLTN_CAM Valid)
▪ BLTN_CAM_SD_Card_State = 0x0 (Good)
▪ Associated Controller CAN/Ethernet Communication Enabled
▪ Vehicle Power: KEY ON
▪ Vehicle Voltage: 12V
▪ Settings: Always Recording While Parked ON, Event Notification While Parked ON
▶ Multimeter Settings
1) V-Range: V-AUTO
2) I-Range: I-AUTO
▶ Power Supply Applied Voltage: 12.6V
▶ Voltage Measurement Location: Within 20mm (+-10%) of the ECU CONNECTOR end
▶ Recording Condition: Single Condition (Complex recording should not operate)</t>
  </si>
  <si>
    <t>▪ Start performance recording
▪ Remove SD card during recording</t>
  </si>
  <si>
    <t>00_1CHK_166</t>
  </si>
  <si>
    <t>08_PER_004</t>
  </si>
  <si>
    <t>[Performance Recording] - SD Card User Requirements (2)</t>
  </si>
  <si>
    <t>Enter N Mode with SD card not inserted</t>
  </si>
  <si>
    <t>▪ Enter N Mode with SD card not inserted</t>
  </si>
  <si>
    <t>▪ Do not exit N Mode
▪ Built-in cam operation</t>
  </si>
  <si>
    <t>▪ Perform event recording while parked after a 1-minute wait (communication Alive status)</t>
  </si>
  <si>
    <t>▪ Perform event recording while parked
- BLTN_CAM_RecSta_PEV = 0x1(Recoreding)
- BLTN_CAM_PEV_Recorded = 0x2</t>
  </si>
  <si>
    <t>MEM_294</t>
  </si>
  <si>
    <t>Remove before starting performance recording</t>
  </si>
  <si>
    <t>▪ Measure B+ power consumption for 5 minutes</t>
  </si>
  <si>
    <t>▪ Remove SD card before starting performance recording</t>
  </si>
  <si>
    <t>▪ Performance recording not conducted</t>
  </si>
  <si>
    <t>MEM_295</t>
  </si>
  <si>
    <t>Removed immediately after performance recording starts</t>
  </si>
  <si>
    <t>▪ Remove SD card immediately after starting performance recording</t>
  </si>
  <si>
    <t>▪ Performance recording halted</t>
  </si>
  <si>
    <t>PER_048</t>
  </si>
  <si>
    <t>Power Off Check Dark Current</t>
  </si>
  <si>
    <t>MEM_296</t>
  </si>
  <si>
    <t>▪ Built-in Cam Boot Complete
▪ BLTN_CAM_State = 0x0 (BLTN_CAM Valid)
▪ BLTN_CAM_SD_Card_State = 0x0 (Good)
▪ Associated Controller CAN/Ethernet Communication Enabled
▪ Vehicle Power: KEY ON
▪ Vehicle Voltage: 12V
▪ Settings: All Recording Settings OFF
▶ Multimeter Settings
1) V-Range: V-AUTO
2) I-Range: I-AUTO
▶ Power Supply Applied Voltage: 12.6V
▶ Voltage Measurement Position: Within 20mm (+-10%) of the ECU CONNECTOR end
▶ Recording Condition: Single Condition (Complex recording should not operate)</t>
  </si>
  <si>
    <t>Detach 1 minute after starting performance recording.</t>
  </si>
  <si>
    <t>▪ Key Off</t>
  </si>
  <si>
    <t>▪ Continuous recording not performed while parked
- BLTN_CAM_RecSta_OWP = 0x0(OFF)</t>
  </si>
  <si>
    <t>▪ Start performance recording
▪ Wait 1 minute, then remove SD card</t>
  </si>
  <si>
    <t>00_1CHK_167</t>
  </si>
  <si>
    <t>08_PER_005</t>
  </si>
  <si>
    <t>MEM_297</t>
  </si>
  <si>
    <t>Repeat removing and inserting the SD card (10 times)</t>
  </si>
  <si>
    <t>▪Check CAN and Ethernet Sleep
- CAN and Ethernet Communication Sleep</t>
  </si>
  <si>
    <t>▪ Insert/Remove SD card 10 times
▪ Start performance recording</t>
  </si>
  <si>
    <t>▪ Measure B+ current consumption (dark current) after entering Power Off mode</t>
  </si>
  <si>
    <t>▪ B+ Current Consumption
- 0.5mA or less (@12V)</t>
  </si>
  <si>
    <t>측정 값 기록
: .mA, V</t>
  </si>
  <si>
    <t>[Performance Recording] - SD Card User Requirements (3)</t>
  </si>
  <si>
    <t>SD slot removal during performance recording</t>
  </si>
  <si>
    <t>PER_049</t>
  </si>
  <si>
    <t>▪ Start performance recording
▪ Remove SD slot</t>
  </si>
  <si>
    <t>(2.5th Generation)
Motion Detection Recording Standby Power Consumption</t>
  </si>
  <si>
    <t>▪ Built-in Cam Boot Complete
▪ BLTN_CAM_State = 0x0 (BLTN_CAM Valid)
▪ BLTN_CAM_SD_Card_State = 0x0 (Good)
▪ Associated Controller CAN/Ethernet Communication Enabled
▪ Vehicle Power: KEY ON
▪ Vehicle Voltage: 12V
▪ Setting: Parking Motion Detection Recording ON
▶ Multimeter Settings
1) V-Range: V-AUTO
2) I-Range: I-AUTO
▶ Power Supply Applied Voltage: 12.6V
▶ Voltage Measurement Position: Within 20mm (+-10%) of the ECU CONNECTOR end
▶ Recording Condition: Single Condition (Complex recording should not operate)</t>
  </si>
  <si>
    <t>▪ Parking motion detection recording standby state
- BLTN_CAM_RecSta_PMD = 0x2(Radar only operating)</t>
  </si>
  <si>
    <t>▪ Insert SD card into slot
▪ Enter N mode and start performance recording</t>
  </si>
  <si>
    <t>00_1CHK_168</t>
  </si>
  <si>
    <t>08_PER_006</t>
  </si>
  <si>
    <t>MEM_058</t>
  </si>
  <si>
    <t>[Check OHCL Image] - Connect Specifications (CS/CW)</t>
  </si>
  <si>
    <t>Check OHCL White/Black Theme Images</t>
  </si>
  <si>
    <t>▪Check CAN and Ethernet Sleep (Parking motion detection recording standby state)
- CAN and Ethernet communication Sleep</t>
  </si>
  <si>
    <t>▪ Apply White Theme in HU Settings
▪ Enter Built-in Cam Menu
▪ Enter Manual Recording/Time-lapse Library and check OHCL Images (There should be no recorded files)
※ The path within the Built-in Cam is /mnt/data/share/hu/img</t>
  </si>
  <si>
    <t>▪ Apply OHCL image matching the white theme
(Refer to Built-in Cam Wiki image)</t>
  </si>
  <si>
    <t>▪ Power consumption measured for 5 minutes in parking motion detection recording standby state after 1 minute standby (motion detection X)</t>
  </si>
  <si>
    <t>▪ Power Bank Specifications: 0.9W or less (75mA@12V)
(SuperCap Charging Off Condition)
▪ eAGM Battery Specifications: 80mA or less</t>
  </si>
  <si>
    <t>(보조배터리 사양)
측정 전력 기록
: mA * V = .W
(eAGM 배터리 사양)
측정 값 기록
: mA, V</t>
  </si>
  <si>
    <t>▪ Apply Black Theme in HU Settings
▪ Enter Built-in Cam Menu
▪ Enter Manual Recording/Time-lapse Library and check OHCL Images (There should be no recorded files)
※ The path within the Built-in Cam is /mnt/data/share/hu/img</t>
  </si>
  <si>
    <t>▪ Apply OHCL image matching the Black theme
(Refer to Built-in Cam Wiki image)</t>
  </si>
  <si>
    <t>PER_050</t>
  </si>
  <si>
    <t>(2.5th Generation)
Motion Detection Recording Power Consumption</t>
  </si>
  <si>
    <t>00_1CHK_169</t>
  </si>
  <si>
    <t>08_PER_007</t>
  </si>
  <si>
    <t>▪ Power consumption measured for 15 seconds during recording after parking motion detection starts (Power consumption measured at the midpoint between start and end of recording)</t>
  </si>
  <si>
    <t>■ Front/Rear Camera 10FPS Vehicle Models
▪ Auxiliary Battery Specifications: 7.02W or less (585mA@12V)
▪ eAGM Battery Specifications: 7.44W or less (620mA@12V)
■ Rear Camera 30FPS Vehicle Models
▪ Auxiliary Battery Specifications: 7.74W or less (645mA@12V)
▪ eAGM Battery Specifications: 8.28W or less (690mA@12V)
■ Rear Camera 60FPS Vehicle Models
▪ Auxiliary Battery Specifications: 8.4W or less (700mA@12V)
▪ eAGM Battery Specifications: 9W or less (750mA@12V)</t>
  </si>
  <si>
    <t>(보조배터리 사양)
측정 전력 기록
: mA * V = .W
(eAGM 배터리 사양)
측정 값 기록
: mA * V = .W</t>
  </si>
  <si>
    <t>PER_051</t>
  </si>
  <si>
    <t>(2.5th Generation)
Performance Recording Power Consumption</t>
  </si>
  <si>
    <t>▪ Built-in Cam Boot Complete
▪ BLTN_CAM_State = 0x0 (BLTN_CAM Valid)
▪ BLTN_CAM_SD_Card_State = 0x0 (Good)
▪ Associated Controller CAN/Ethernet Communication Enabled
▪ Vehicle Power: KEY ON
▪ Vehicle Voltage: 12V
▶ Multimeter Settings
1) V-Range: V-AUTO
2) I-Range: I-AUTO
▶ Power Supply Applied Voltage: 12.6V
▶ Voltage Measurement Position: Within 20mm (+-10%) of the ECU CONNECTOR end
▶ Recording Condition: Single Condition (Complex recording should not operate)</t>
  </si>
  <si>
    <t>▪ Enter N mode and start performance recording</t>
  </si>
  <si>
    <t>▪ Perform Performance Recording
- BLTN_CAM_RecSta_BPR = 0x2(Recording)</t>
  </si>
  <si>
    <t>[BLTN_CAM-동작성능-002]</t>
  </si>
  <si>
    <r>
      <rPr>
        <sz val="11"/>
        <color theme="1"/>
        <rFont val="Segoe UI Symbol"/>
        <family val="2"/>
      </rPr>
      <t>▪</t>
    </r>
    <r>
      <rPr>
        <sz val="11"/>
        <color theme="1"/>
        <rFont val="Calibri"/>
        <family val="2"/>
      </rPr>
      <t xml:space="preserve"> Requirements Analysis</t>
    </r>
  </si>
  <si>
    <t>[Operation Modes by Power Condition]</t>
  </si>
  <si>
    <t>▪ Built-in Cam Boot Complete
▪ BLTN_CAM_State = 0x0 (BLTN_CAM Valid)
▪ BLTN_CAM_SD_Card_State = 0x0 (Good)
▪ Associated Controller CAN/Ethernet Communication Enabled
▪ Vehicle Power: B+ ON
▪ Vehicle Voltage: 12V
▪ Setting: Continuous Recording While Driving ON
▶ Multimeter Settings
1) V-Range: V-AUTO
2) I-Range: I-AUTO
▶ Power Supply Applied Voltage: 12.6V
▶ Voltage Measurement Position: Within 20mm (+-10%) of the ECU CONNECTOR end
▶ Recording Condition: Single Condition (Complex recording should not operate)</t>
  </si>
  <si>
    <t>▪ ACC ON, IGN OFF</t>
  </si>
  <si>
    <t>08_PER_008</t>
  </si>
  <si>
    <t>▪ Check Application message output</t>
  </si>
  <si>
    <t>▪ 2.0 Gen Application Message Output
- BLTN_CAM_HU_PE_00_200ms
- BLTN_CAM_PE_00_200ms
- BLTN_CAM_PE_01_200ms
- BLTN_CAM_STAT_PE_00_200ms
- BLTN_CAM_STAT_PE_01_200ms
▪ 2.5 Gen Application Message Output
- BLTN_CAM_FD_01_00ms
- BLTN_CAM_FD_02_200ms
- BLTN_CAM_FD_HU_01_200ms
- BLTN_CAM_FD_STAT_01_200ms
- BLTN_CAM_WU_01_500ms</t>
  </si>
  <si>
    <t>▪ Verify NM message output</t>
  </si>
  <si>
    <t>▪ Output 2.0 generation NM_BLTN_CAM message
▪ Output 2.5 generation NM_BLTN_CAM_FD message</t>
  </si>
  <si>
    <t>PER_052</t>
  </si>
  <si>
    <r>
      <rPr>
        <sz val="11"/>
        <color theme="1"/>
        <rFont val="Segoe UI Symbol"/>
        <family val="2"/>
      </rPr>
      <t>▪</t>
    </r>
    <r>
      <rPr>
        <sz val="11"/>
        <color theme="1"/>
        <rFont val="Calibri"/>
        <family val="2"/>
      </rPr>
      <t xml:space="preserve"> Requirements Analysis</t>
    </r>
  </si>
  <si>
    <t>▪ Check application message output (continuous recording while driving)</t>
  </si>
  <si>
    <t>PER_053</t>
  </si>
  <si>
    <r>
      <rPr>
        <sz val="11"/>
        <color theme="1"/>
        <rFont val="Segoe UI Symbol"/>
        <family val="2"/>
      </rPr>
      <t>▪</t>
    </r>
    <r>
      <rPr>
        <sz val="11"/>
        <color theme="1"/>
        <rFont val="Calibri"/>
        <family val="2"/>
      </rPr>
      <t xml:space="preserve"> Requirements Analysis</t>
    </r>
  </si>
  <si>
    <t>▪ Check B+ current consumption</t>
  </si>
  <si>
    <t>▪ B+ Current Consumption During Continuous Recording While Parked
- 2mA or less (@12V)</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</si>
  <si>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</si>
  <si>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[ACC Power Input]</t>
  </si>
  <si>
    <t>Check ACC OFF filtering time (100ms)</t>
  </si>
  <si>
    <t>08_PER_009</t>
  </si>
  <si>
    <t>▪ ACC ON/OFF within 100ms</t>
  </si>
  <si>
    <t>▪ Maintain continuous recording while driving (uninterrupted)
- Maintain BLTN_CAM_RecSta_OWD = 0x1(Recoreding) output
▪ When checking saved continuous driving recording files, there should be 1 file
(Two files are not created)</t>
  </si>
  <si>
    <t>PER_054</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</si>
  <si>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Boundary Value Analysis</t>
    </r>
  </si>
  <si>
    <t>[Check ACC Recognition Voltage]</t>
  </si>
  <si>
    <t>Check ACC OFF recognition voltage (7.1V)</t>
  </si>
  <si>
    <t>▪ Built-in Cam Boot Complete
▪ BLTN_CAM_State = 0x0 (BLTN_CAM Valid)
▪ BLTN_CAM_SD_Card_State = 0x0 (Good)
▪ Associated Controller CAN/Ethernet Communication Enabled
▪ Vehicle Power: B+ ON
▪ Vehicle Voltage: 12V
▪ Settings: Continuous Recording ON While Driving, Continuous Recording ON While Parked
▶ Multimeter Settings
1) V-Range: V-AUTO
2) I-Range: I-AUTO
▶ Power Supply Applied Voltage: 12.6V
▶ Voltage Measurement Position: Within 20mm (+-10%) of the ECU CONNECTOR end
▶ Recording Condition: Single Condition (Complex recording should not operate)</t>
  </si>
  <si>
    <t>※ Use 2-channel power supply, maintain B+ = 12V
▪ ACC ON, IGN OFF</t>
  </si>
  <si>
    <t>▪ Power Input: B+ = 12V, ACC = 12V → 7V</t>
  </si>
  <si>
    <t>▪ Stop continuous recording while driving at ACC = 7.1(±0.2)V
- BLTN_CAM_RecSta_OWD = 0x0(Off)
▪ Start continuous recording while parked
- BLTN_CAM_RecSta_OWP = 0x1(Recoreding)</t>
  </si>
  <si>
    <t>ACC OFF 전압 기록
 : .V</t>
  </si>
  <si>
    <t>PER_055</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</si>
  <si>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Boundary Value Analysis</t>
    </r>
  </si>
  <si>
    <t>Check ACC ON recognition voltage (7.8V)</t>
  </si>
  <si>
    <t>▪ Built-in Cam Boot Complete
▪ BLTN_CAM_State = 0x0 (BLTN_CAM Valid)
▪ BLTN_CAM_SD_Card_State = 0x0 (Good)
▪ Associated Controller CAN/Ethernet Communication Enabled
▪ Vehicle Power: ACC ON, IGN OFF
▪ Vehicle Voltage: B+ 12V, ACC 7V
▪ Settings: Continuous Recording ON While Driving, Continuous Recording ON While Parked
▶ Multimeter Settings
1) V-Range: V-AUTO
2) I-Range: I-AUTO
▶ Power Supply Applied Voltage: 12.6V
▶ Voltage Measurement Position: Within 20mm (+-10%) of the ECU CONNECTOR end
▶ Recording Condition: Single Condition (Complex recording should not operate)</t>
  </si>
  <si>
    <t>▪ Continuous parking recording</t>
  </si>
  <si>
    <t>▪ Power Input: B+ = 12V, ACC = 7V → 8V</t>
  </si>
  <si>
    <t>▪ Stop continuous recording while parked at ACC = 7.8(±0.2)V
- BLTN_CAM_RecSta_OWP = 0x0(Off)
▪ Start continuous recording while driving
- BLTN_CAM_RecSta_OWD = 0x1(Recoreding)</t>
  </si>
  <si>
    <t>ACC ON 전압 기록
 : .V</t>
  </si>
  <si>
    <t>▪ Check Network Wakeup</t>
  </si>
  <si>
    <t>▪Check Network Wakeup
- CAN / Ethernet Communication Wakeup</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</si>
  <si>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</si>
  <si>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[IGN Power Input]</t>
  </si>
  <si>
    <t>Check IGN OFF filtering time (100ms)</t>
  </si>
  <si>
    <t>▪ ACC OFF, IGN ON</t>
  </si>
  <si>
    <t>08_PER_010</t>
  </si>
  <si>
    <t>▪ IGN ON/OFF within 100ms</t>
  </si>
  <si>
    <t>PER_056</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</si>
  <si>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</si>
  <si>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[Check IGN recognition voltage]</t>
  </si>
  <si>
    <t>Check IGN OFF recognition voltage (7.1V)</t>
  </si>
  <si>
    <t>※ Use 2-channel power supply, maintain B+ = 12V
▪ ACC OFF, IGN ON</t>
  </si>
  <si>
    <t>▪ Power Input: B+ = 12V, IGN = 12V → 7V</t>
  </si>
  <si>
    <t>▪ Stop continuous recording while driving at IGN = 7.1(±0.2)V
- BLTN_CAM_RecSta_OWD = 0x0(Off)
▪ Start continuous recording while parked
- BLTN_CAM_RecSta_OWP = 0x1(Recoreding)</t>
  </si>
  <si>
    <t>PER_057</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</si>
  <si>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Boundary Value Analysis</t>
    </r>
  </si>
  <si>
    <t>Check IGN ON recognition voltage (7.8V)</t>
  </si>
  <si>
    <t>▪ Built-in Cam Boot Complete
▪ BLTN_CAM_State = 0x0 (BLTN_CAM Valid)
▪ BLTN_CAM_SD_Card_State = 0x0 (Good)
▪ Associated Controller CAN/Ethernet Communication Enabled
▪ Vehicle Power: ACC OFF, IGN ON
▪ Vehicle Voltage: B+ 12V, IGN 7V (Continuous recording while parked)
▪ Settings: Continuous recording ON while driving, Continuous recording ON while parked
▶ Multimeter Settings
1) V-Range: V-AUTO
2) I-Range: I-AUTO
▶ Power Supply Applied Voltage: 12.6V
▶ Voltage Measurement Position: Within 20mm (+-10%) of the ECU CONNECTOR end
▶ Recording Condition: Single Condition (Complex recording should not operate)</t>
  </si>
  <si>
    <t>▪ Power Input: B+ = 12V, IGN = 7V → 8V</t>
  </si>
  <si>
    <t>▪ Stop continuous recording while parked at IGN = 7.8(±0.2)V
- BLTN_CAM_RecSta_OWP = 0x0(Off)
▪ Start continuous recording while driving
- BLTN_CAM_RecSta_OWD = 0x1(Recoreding)</t>
  </si>
  <si>
    <t>[BLTN_CAM-동작성능-003]</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</si>
  <si>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</si>
  <si>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 Boundary Value Analysis</t>
    </r>
  </si>
  <si>
    <t>[Fault Diagnosis] Conditions for Stabilizing Diagnostic DTC Records
※When applying 3 bytes: B16E3-93</t>
  </si>
  <si>
    <t>▪ Wait 3 seconds after removing the front camera</t>
  </si>
  <si>
    <t>▪ Front Camera Input Error Fault Code (B16E4-00): Current Fault
※ When applying 3 bytes: B16E3-93</t>
  </si>
  <si>
    <t>▪ Vehicle voltage drops from 12V to 9.4V in increments of 0.1V at 3-second intervals</t>
  </si>
  <si>
    <t>▪ From 9.5V: Current fault code → Past fault code</t>
  </si>
  <si>
    <t>. V</t>
  </si>
  <si>
    <t>▪ Vehicle voltage increases from 9.4V to 9.6V in increments of 0.1V at 3-second intervals</t>
  </si>
  <si>
    <t>▪ From 9.6V: Past fault codes → Current fault codes</t>
  </si>
  <si>
    <t>PER_058</t>
  </si>
  <si>
    <r>
      <rPr>
        <sz val="11"/>
        <color theme="1"/>
        <rFont val="Segoe UI Symbol"/>
        <family val="2"/>
      </rPr>
      <t>▪</t>
    </r>
    <r>
      <rPr>
        <sz val="11"/>
        <color theme="1"/>
        <rFont val="Calibri"/>
        <family val="2"/>
      </rPr>
      <t xml:space="preserve"> Requirement-based test</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</si>
  <si>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 Boundary Value Analysis</t>
    </r>
  </si>
  <si>
    <t>▪ Vehicle voltage increases from 12V to 15.6V in increments of 0.1V at 3-second intervals</t>
  </si>
  <si>
    <t>▪ From 15.5V: Current fault code → Past fault code</t>
  </si>
  <si>
    <t>▪ Vehicle voltage drops from 15.6V to 15.4V in increments of 0.1V at 3-second intervals</t>
  </si>
  <si>
    <t>▪ From 15.4V: Past fault codes → Current fault codes</t>
  </si>
  <si>
    <t>[BLTN_CAM-동작성능-004 ~ 008]</t>
  </si>
  <si>
    <t>PER_007</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</si>
  <si>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</si>
  <si>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Operating Voltage] - CAN</t>
  </si>
  <si>
    <t>Communication impossible (low voltage)</t>
  </si>
  <si>
    <t>▪ Built-in Cam Boot Complete
▪ BLTN_CAM_State = 0x0 (BLTN_CAM Valid)
▪ BLTN_CAM_SD_Card_State = 0x0 (Good)
▪ Only the built-in cam controller is capable of communication (Associated controller CAN/Ethernet communication X)
▪ Vehicle Power: KEY ON
▪ Vehicle Voltage: 0V
▶ Multimeter Settings
1) V-Range: V-AUTO
2) I-Range: I-AUTO
▶ Power Supply Applied Voltage: 12.6V
▶ Voltage Measurement Position: Within 20mm (+-10%) of the ECU CONNECTOR end
▶ Recording Condition: Single Condition (Complex recording should not operate)</t>
  </si>
  <si>
    <t>※ Test with no Rx signal
▪ Power Input: 0V → 7V (0.1V/1s)</t>
  </si>
  <si>
    <t>▪ Communication Unavailable
- CAN Application, NM Messages Remain Not Outputted</t>
  </si>
  <si>
    <t>00_1CHK_171</t>
  </si>
  <si>
    <t>08_PER_011</t>
  </si>
  <si>
    <t>PER_059</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</si>
  <si>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</si>
  <si>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started (voltage rise)</t>
  </si>
  <si>
    <t>▪ Power Input: 6.8V → 7.1V(0.1V/1s)</t>
  </si>
  <si>
    <t>▪ Communication Start (7.1V ±0.2)
- CAN Application, Start NM message output</t>
  </si>
  <si>
    <t>통신 시작 전압 기록
 : .V</t>
  </si>
  <si>
    <t>00_1CHK_172</t>
  </si>
  <si>
    <t>08_PER_012</t>
  </si>
  <si>
    <t>PER_060</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</si>
  <si>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</si>
  <si>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interruption (low voltage drop)</t>
  </si>
  <si>
    <t>▪ Power Input: 7.1V → 6.8V (0.1V/1s)</t>
  </si>
  <si>
    <t>▪ Communication Interruption (6.8V ±0.2)
- CAN Application, NM Message Output Interruption</t>
  </si>
  <si>
    <t>통신 중단 전압 기록
 : .V</t>
  </si>
  <si>
    <t>00_1CHK_173</t>
  </si>
  <si>
    <t>08_PER_013</t>
  </si>
  <si>
    <t>PER_061</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</si>
  <si>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</si>
  <si>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Within the communication range</t>
  </si>
  <si>
    <t>▪ Power Input: 7.1V → 18.5V (0.1V/1s)</t>
  </si>
  <si>
    <t>▪ Maintain Communication
- Maintain CAN Application, NM Message Output</t>
  </si>
  <si>
    <t>00_1CHK_174</t>
  </si>
  <si>
    <t>08_PER_014</t>
  </si>
  <si>
    <t>PER_062</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</si>
  <si>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</si>
  <si>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impossible (high voltage)</t>
  </si>
  <si>
    <t>▪ Power Input: 18.0 → 18.6V(0.1V/1s)</t>
  </si>
  <si>
    <t>▪ Communication Interruption (18.5V) *Error margin up to +0.5V allowed
- CAN Application, NM message output interruption</t>
  </si>
  <si>
    <t>00_1CHK_175</t>
  </si>
  <si>
    <t>08_PER_015</t>
  </si>
  <si>
    <t>PER_063</t>
  </si>
  <si>
    <r>
      <rPr>
        <sz val="11"/>
        <color rgb="FF000000"/>
        <rFont val="Segoe UI Symbol"/>
        <family val="2"/>
      </rPr>
      <t>▪</t>
    </r>
    <r>
      <rPr>
        <sz val="11"/>
        <color rgb="FF000000"/>
        <rFont val="맑은 고딕"/>
        <family val="3"/>
        <charset val="129"/>
      </rPr>
      <t xml:space="preserve"> Requirements Analysis
</t>
    </r>
    <r>
      <rPr>
        <sz val="11"/>
        <color rgb="FF000000"/>
        <rFont val="Segoe UI Symbol"/>
        <family val="2"/>
      </rPr>
      <t>▪</t>
    </r>
    <r>
      <rPr>
        <sz val="11"/>
        <color rgb="FF000000"/>
        <rFont val="맑은 고딕"/>
        <family val="3"/>
        <charset val="129"/>
      </rPr>
      <t xml:space="preserve"> Equivalence Class Partitioning
</t>
    </r>
    <r>
      <rPr>
        <sz val="11"/>
        <color rgb="FF000000"/>
        <rFont val="Segoe UI Symbol"/>
        <family val="2"/>
      </rPr>
      <t>▪</t>
    </r>
    <r>
      <rPr>
        <sz val="11"/>
        <color rgb="FF000000"/>
        <rFont val="맑은 고딕"/>
        <family val="3"/>
        <charset val="129"/>
      </rPr>
      <t xml:space="preserve"> Boundary Value Analysis</t>
    </r>
  </si>
  <si>
    <t>Communication start (voltage drop)</t>
  </si>
  <si>
    <t>▪ Power Input: 18.6V → 18.0V(0.1V/1s)</t>
  </si>
  <si>
    <t>▪ Resume communication (18.0V) *Error margin up to +0.5V allowed
- CAN Application, Start NM message output</t>
  </si>
  <si>
    <t>00_1CHK_176</t>
  </si>
  <si>
    <t>08_PER_016</t>
  </si>
  <si>
    <t>PER_008</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</si>
  <si>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</si>
  <si>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[Communication Operating Voltage] - Ethernet</t>
  </si>
  <si>
    <t>▪ Power Input: 0V → 6.4V (0.1V/1s)
※ Test with no Rx signal active</t>
  </si>
  <si>
    <t>▪ Communication Unavailable
- EtherNM message not displayed</t>
  </si>
  <si>
    <t>PER_064</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</si>
  <si>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</si>
  <si>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Power Input: 6.4V → 7.0V (0.1V/1s)</t>
  </si>
  <si>
    <t>※ The voltage must be raised by approximately 0.3~4V to prevent the system from powering off due to boot load.
(Precise measurement is not possible)
▪ Booting and communication begin at 6.5V
- EtherNM message output begins</t>
  </si>
  <si>
    <t>PER_065</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</si>
  <si>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</si>
  <si>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Power Input: 7.0V → 6.0V (0.1V/1s)</t>
  </si>
  <si>
    <t>▪ Communication interruption (6.0V ±0.2)
- EtherNM message output stopped</t>
  </si>
  <si>
    <t>PER_066</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</si>
  <si>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</si>
  <si>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Power Input: 6.5V → 18.0V(0.1V/1s)</t>
  </si>
  <si>
    <t>▪ Maintain communication
- Maintain EtherNM message output</t>
  </si>
  <si>
    <t>PER_067</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</si>
  <si>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</si>
  <si>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Communication interruption (18.5V) *Error margin up to +0.5V allowed
- EtherNM message output interruption</t>
  </si>
  <si>
    <t>PER_068</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</si>
  <si>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Equivalence Class Partitioning
</t>
    </r>
    <r>
      <rPr>
        <sz val="11"/>
        <color rgb="FF000000"/>
        <rFont val="Segoe UI Symbol"/>
        <family val="2"/>
      </rPr>
      <t>▪</t>
    </r>
    <r>
      <rPr>
        <sz val="11"/>
        <color rgb="FF000000"/>
        <rFont val="Calibri"/>
        <family val="2"/>
      </rPr>
      <t xml:space="preserve"> Boundary Value Analysis</t>
    </r>
  </si>
  <si>
    <t>▪ Resume communication (18.0V) *Error margin up to +0.5V allowed
- Start EtherNM message output</t>
  </si>
  <si>
    <t>[BLTN_CAM-동작성능-010 ~ 012]</t>
  </si>
  <si>
    <r>
      <rPr>
        <sz val="11"/>
        <color theme="1"/>
        <rFont val="Segoe UI Symbol"/>
        <family val="2"/>
      </rPr>
      <t>▪</t>
    </r>
    <r>
      <rPr>
        <sz val="11"/>
        <color theme="1"/>
        <rFont val="Calibri"/>
        <family val="2"/>
      </rPr>
      <t xml:space="preserve"> Requirements Analysis</t>
    </r>
  </si>
  <si>
    <t>[Sleep Entry Confirmed] Continuous Recording OFF While Parked - 1</t>
  </si>
  <si>
    <t>Current Status: KEY OFF while entering BLTN_CAM mode</t>
  </si>
  <si>
    <t>▪ Entering Built-in Cam Mode</t>
  </si>
  <si>
    <t>▪ BLTN_CAM_HU_UI_Mode = 0x2 (Preparing BLTN_CAM Mode)</t>
  </si>
  <si>
    <t>00_1CHK_177</t>
  </si>
  <si>
    <t>08_PER_017</t>
  </si>
  <si>
    <t>▪ Turn off the key before entry is complete</t>
  </si>
  <si>
    <t>▪ BLTN_CAM_HU_UI_Mode = 0x0 (HU UI mode)</t>
  </si>
  <si>
    <t>▪ Check CAN and Ethernet Sleep
- CAN and Ethernet Communication Sleep
▪ Satisfies Power OFF Current Consumption Specifications
: 0.5mA or less</t>
  </si>
  <si>
    <t>PER_069</t>
  </si>
  <si>
    <r>
      <rPr>
        <sz val="11"/>
        <color theme="1"/>
        <rFont val="Segoe UI Symbol"/>
        <family val="2"/>
      </rPr>
      <t>▪</t>
    </r>
    <r>
      <rPr>
        <sz val="11"/>
        <color theme="1"/>
        <rFont val="Calibri"/>
        <family val="2"/>
      </rPr>
      <t xml:space="preserve"> Requirements Analysis</t>
    </r>
  </si>
  <si>
    <t>[Sleep Entry Confirmed] Continuous Recording OFF While Parked - 2</t>
  </si>
  <si>
    <t>Previous State: KEY OFF while in BLTN_CAM mode</t>
  </si>
  <si>
    <t>▪ Built-in Cam Boot Complete
▪ BLTN_CAM_State = 0x0 (BLTN_CAM Valid)
▪ BLTN_CAM_SD_Card_State = 0x0 (Good)
▪ Associated Controller CAN/Ethernet Communication Enabled
▪ Vehicle Power: KEY ON
▪ Vehicle Voltage: 12V
▪ Settings: All Recording Settings OFF
▪ BLTN_CAM_HU_UI_Mode = 0x1 (BLTN_CAM mode)
▶ Multimeter Settings
1) V-Range: V-AUTO
2) I-Range: I-AUTO
▶ Power Supply Applied Voltage: 12.6V
▶ Voltage Measurement Position: Within 20mm (+-10%) of the ECU CONNECTOR end
▶ Recording Condition: Single Condition (Complex recording should not operate)</t>
  </si>
  <si>
    <t>▪ (In Built-in Cam Mode) KEY OFF</t>
  </si>
  <si>
    <t>08_PER_018</t>
  </si>
  <si>
    <t>PER_070</t>
  </si>
  <si>
    <r>
      <rPr>
        <sz val="11"/>
        <color theme="1"/>
        <rFont val="Segoe UI Symbol"/>
        <family val="2"/>
      </rPr>
      <t>▪</t>
    </r>
    <r>
      <rPr>
        <sz val="11"/>
        <color theme="1"/>
        <rFont val="Calibri"/>
        <family val="2"/>
      </rPr>
      <t xml:space="preserve"> Requirements Analysis</t>
    </r>
  </si>
  <si>
    <t>[Sleep Entry Confirmed] Continuous Recording OFF While Parked - 3</t>
  </si>
  <si>
    <t>Current Status: KEY OFF while moving to Home in BLTN_CAM mode</t>
  </si>
  <si>
    <t>▪ Turn off the key while entering HU mode</t>
  </si>
  <si>
    <t>08_PER_019</t>
  </si>
  <si>
    <t>PER_071</t>
  </si>
  <si>
    <r>
      <rPr>
        <sz val="11"/>
        <color theme="1"/>
        <rFont val="Segoe UI Symbol"/>
        <family val="2"/>
      </rPr>
      <t>▪</t>
    </r>
    <r>
      <rPr>
        <sz val="11"/>
        <color theme="1"/>
        <rFont val="Calibri"/>
        <family val="2"/>
      </rPr>
      <t xml:space="preserve"> Requirements Analysis</t>
    </r>
  </si>
  <si>
    <t>[Sleep Entry Confirmed] Continuous Recording OFF While Parked - 4</t>
  </si>
  <si>
    <t>Current Status: KEY OFF while recording file is playing</t>
  </si>
  <si>
    <t>▪ Turn off the key while playing a recorded file</t>
  </si>
  <si>
    <t>PER_072</t>
  </si>
  <si>
    <r>
      <rPr>
        <sz val="11"/>
        <color theme="1"/>
        <rFont val="Segoe UI Symbol"/>
        <family val="2"/>
      </rPr>
      <t>▪</t>
    </r>
    <r>
      <rPr>
        <sz val="11"/>
        <color theme="1"/>
        <rFont val="Calibri"/>
        <family val="2"/>
      </rPr>
      <t xml:space="preserve"> Requirements Analysis</t>
    </r>
  </si>
  <si>
    <t>[Sleep Entry Confirmed] Continuous Recording OFF While Parked - 5</t>
  </si>
  <si>
    <t>Previous Status: KEY OFF after recording file playback is complete</t>
  </si>
  <si>
    <t>▪ Playback of recording file generated in HU completed</t>
  </si>
  <si>
    <t>[BLTN_CAM-비기능 외]</t>
  </si>
  <si>
    <t>ETC_001</t>
  </si>
  <si>
    <t>[IGNITION Recognition by BDC Signal] - 1</t>
  </si>
  <si>
    <t>▪ Built-in Cam Boot Complete
▪ BLTN_CAM_State = 0x0 (BLTN_CAM Valid)
▪ BLTN_CAM_SD_Card_State = 0x0 (Good)
▪ Associated Controller CAN/Ethernet Communication Enabled
▪ Vehicle Power: KEY OFF
▪ Vehicle Voltage: 12V
▪ Setting: Continuous Recording While Driving ON</t>
  </si>
  <si>
    <t>▪ SMK_TrmnlCtrlGrpStaBDC = 0 :OFF(Init Value) Send</t>
  </si>
  <si>
    <t>▪ Do not perform continuous recording while driving
- BLTN_CAM_RecSta_OWD = 0x0(OFF)</t>
  </si>
  <si>
    <t>PER_073</t>
  </si>
  <si>
    <t>ME 차종 이전</t>
  </si>
  <si>
    <r>
      <rPr>
        <sz val="11"/>
        <color theme="1"/>
        <rFont val="Segoe UI Symbol"/>
        <family val="2"/>
      </rPr>
      <t>▪</t>
    </r>
    <r>
      <rPr>
        <sz val="11"/>
        <color theme="1"/>
        <rFont val="Calibri"/>
        <family val="2"/>
      </rPr>
      <t xml:space="preserve"> Requirements Analysis</t>
    </r>
  </si>
  <si>
    <t>[Sleep Entry Confirmed] Continuous Recording OFF While Parked - 6</t>
  </si>
  <si>
    <t>Current Status: KEY OFF while displaying real-time video</t>
  </si>
  <si>
    <t>▪ Check real-time video output</t>
  </si>
  <si>
    <t>09_ETC_001</t>
  </si>
  <si>
    <t>ETC_032</t>
  </si>
  <si>
    <t>▪ SMK_TrmnlCtrlGrpStaBDC = 1 : ACC transmission</t>
  </si>
  <si>
    <t>ETC_033</t>
  </si>
  <si>
    <t>▪ SMK_TrmnlCtrlGrpStaBDC = 2 :IGN transmission</t>
  </si>
  <si>
    <r>
      <rPr>
        <sz val="11"/>
        <color theme="1"/>
        <rFont val="Segoe UI Symbol"/>
        <family val="2"/>
      </rPr>
      <t>▪</t>
    </r>
    <r>
      <rPr>
        <sz val="11"/>
        <color theme="1"/>
        <rFont val="Calibri"/>
        <family val="2"/>
      </rPr>
      <t xml:space="preserve"> Requirements Analysis</t>
    </r>
  </si>
  <si>
    <t>[Sleep Entry Confirmed] Continuous Recording OFF While Parked - 7</t>
  </si>
  <si>
    <t>Jeon Sang-tae: KEY OFF during time-lapse recording</t>
  </si>
  <si>
    <t>ETC_034</t>
  </si>
  <si>
    <t>▪ Time-lapse recording in progress
- BLTN_CAM_RecSta_TML = 0x1(Recoreding)</t>
  </si>
  <si>
    <t>▪ SMK_TrmnlCtrlGrpStaBDC = 3 :Cranking transmission</t>
  </si>
  <si>
    <t>08_PER_020</t>
  </si>
  <si>
    <t>▪ Turn off the key before ending time-lapse recording</t>
  </si>
  <si>
    <t>ETC_035</t>
  </si>
  <si>
    <t>▪ SMK_TrmnlCtrlGrpStaBDC = 4 :Engine Running Send</t>
  </si>
  <si>
    <t>ETC_036</t>
  </si>
  <si>
    <t>PER_074</t>
  </si>
  <si>
    <r>
      <rPr>
        <sz val="11"/>
        <color theme="1"/>
        <rFont val="Segoe UI Symbol"/>
        <family val="2"/>
      </rPr>
      <t>▪</t>
    </r>
    <r>
      <rPr>
        <sz val="11"/>
        <color theme="1"/>
        <rFont val="Calibri"/>
        <family val="2"/>
      </rPr>
      <t xml:space="preserve"> Requirements Analysis</t>
    </r>
  </si>
  <si>
    <t>[Sleep Entry Confirmed] Continuous Recording OFF While Parked - 8</t>
  </si>
  <si>
    <t>Current Status: KEY OFF while driving and manual recording</t>
  </si>
  <si>
    <t>▪ Start manual recording while driving</t>
  </si>
  <si>
    <t>▪ Perform manual recording while driving
- BLTN_CAM_RecSta_MAR = 0x1(Recoreding)</t>
  </si>
  <si>
    <t>08_PER_021</t>
  </si>
  <si>
    <t>▪ Turn off the key before ending manual recording while driving</t>
  </si>
  <si>
    <t>ETC_037</t>
  </si>
  <si>
    <t>SMK_TrmnlCtrlGrpStaBDC = 4 → 5: Reserved</t>
  </si>
  <si>
    <t>PER_075</t>
  </si>
  <si>
    <r>
      <rPr>
        <sz val="11"/>
        <color theme="1"/>
        <rFont val="Segoe UI Symbol"/>
        <family val="2"/>
      </rPr>
      <t>▪</t>
    </r>
    <r>
      <rPr>
        <sz val="11"/>
        <color theme="1"/>
        <rFont val="Calibri"/>
        <family val="2"/>
      </rPr>
      <t xml:space="preserve"> Requirements Analysis</t>
    </r>
  </si>
  <si>
    <t>▪ SMK_TrmnlCtrlGrpStaBDC = 5 :Reserved</t>
  </si>
  <si>
    <t>[Sleep Entry Confirmed] Continuous Recording OFF While Parked - 9</t>
  </si>
  <si>
    <t>Current Status: KEY OFF while moving files in the archive</t>
  </si>
  <si>
    <t>▪ Start copying to always-on video archive while driving</t>
  </si>
  <si>
    <t>▪ BLTN_CAM_File_DEL_CPY_Op_State = 0x2 (On Copying)</t>
  </si>
  <si>
    <t>ETC_038</t>
  </si>
  <si>
    <t>SMK_TrmnlCtrlGrpStaBDC = 4 → 6: Reserved</t>
  </si>
  <si>
    <t>▪ Turn off key while copying archive</t>
  </si>
  <si>
    <t>▪ SMK_TrmnlCtrlGrpStaBDC = 6 :Reserved</t>
  </si>
  <si>
    <t>PER_076</t>
  </si>
  <si>
    <t>ETC_039</t>
  </si>
  <si>
    <r>
      <rPr>
        <sz val="11"/>
        <color theme="1"/>
        <rFont val="Segoe UI Symbol"/>
        <family val="2"/>
      </rPr>
      <t>▪</t>
    </r>
    <r>
      <rPr>
        <sz val="11"/>
        <color theme="1"/>
        <rFont val="Calibri"/>
        <family val="2"/>
      </rPr>
      <t xml:space="preserve"> Requirements Analysis</t>
    </r>
  </si>
  <si>
    <t>[Sleep Entry Confirmed] Continuous Recording OFF While Parked - 10</t>
  </si>
  <si>
    <t>Current Status: KEY OFF while linked with App</t>
  </si>
  <si>
    <t>▪ Built-in Cam Boot Complete
▪ BLTN_CAM_State = 0x0 (BLTN_CAM Valid)
▪ BLTN_CAM_SD_Card_State = 0x0 (Good)
▪ Associated Controller CAN/Ethernet Communication Enabled
▪ Vehicle Power: KEY ON
▪ Vehicle Voltage: 12V
▪ Settings: All Recording Settings OFF
▪ BLTN_CAM_HU_UI_Mode = 0x1 (BLTN_CAM mode)
▪ Built-in Cam Connection Status After App Launch
▶ Multimeter Settings
1) V-Range: V-AUTO
2) I-Range: I-AUTO
▶ Power Supply Applied Voltage: 12.6V
▶ Voltage Measurement Location: Within 20mm (+-10%) of the ECU CONNECTOR end
▶ Recording Condition: Single Condition (Complex recording should not operate)</t>
  </si>
  <si>
    <t>▪ SMK_TrmnlCtrlGrpStaBDC = 4: Engine Running</t>
  </si>
  <si>
    <t>▪ Maintains built-in camera connection after launching the app</t>
  </si>
  <si>
    <t>▪ BLTN_CAM_WiFi_State = 0x2 (On Mobile Phone Connected)</t>
  </si>
  <si>
    <t>▪ SMK_TrmnlCtrlGrpStaBDC = Time-out</t>
  </si>
  <si>
    <t>ETC_002</t>
  </si>
  <si>
    <t>[IGNITION Recognition by BDC Signal] - 2</t>
  </si>
  <si>
    <t>▪ SMK_TrmnlCtrlGrpStaBDCEV = 0 :OFF(Init Value)</t>
  </si>
  <si>
    <t>ME 차종부터 적용</t>
  </si>
  <si>
    <t>PER_077</t>
  </si>
  <si>
    <r>
      <rPr>
        <sz val="11"/>
        <color theme="1"/>
        <rFont val="Segoe UI Symbol"/>
        <family val="2"/>
      </rPr>
      <t>▪</t>
    </r>
    <r>
      <rPr>
        <sz val="11"/>
        <color theme="1"/>
        <rFont val="Calibri"/>
        <family val="2"/>
      </rPr>
      <t xml:space="preserve"> Requirements Analysis</t>
    </r>
  </si>
  <si>
    <t>09_ETC_002</t>
  </si>
  <si>
    <t>[Sleep Entry Confirmed] Continuous Recording OFF While Parked - 11</t>
  </si>
  <si>
    <t>Previous Status: KEY OFF after setting change is complete</t>
  </si>
  <si>
    <t>ETC_040</t>
  </si>
  <si>
    <t>▪ Turn all recording settings ON</t>
  </si>
  <si>
    <t>▪ BLTN_CAM_RecSet_OWD = 0x2 (On)
 ▪ BLTN_CAM_RecSet_DEV = 0x2 (On)
 ▪ BLTN_CAM_RecSet_OWP = 0x2 (On)
 ▪ BLTN_CAM_RecSet_PEV = 0x2 (On)</t>
  </si>
  <si>
    <t>▪ SMK_TrmnlCtrlGrpStaBDCEV = 1 :Standby</t>
  </si>
  <si>
    <t>08_PER_023</t>
  </si>
  <si>
    <t>ETC_041</t>
  </si>
  <si>
    <t>PER_078</t>
  </si>
  <si>
    <r>
      <rPr>
        <sz val="11"/>
        <color theme="1"/>
        <rFont val="Segoe UI Symbol"/>
        <family val="2"/>
      </rPr>
      <t>▪</t>
    </r>
    <r>
      <rPr>
        <sz val="11"/>
        <color theme="1"/>
        <rFont val="Calibri"/>
        <family val="2"/>
      </rPr>
      <t xml:space="preserve"> Requirements Analysis</t>
    </r>
  </si>
  <si>
    <t>[Sleep Entry Confirmed] Continuous Recording OFF While Parked - 12</t>
  </si>
  <si>
    <t>Current Status: KEY OFF while deleting all saved videos</t>
  </si>
  <si>
    <t>ETC_042</t>
  </si>
  <si>
    <t>▪ Proceed with deleting all recorded videos</t>
  </si>
  <si>
    <t>▪ BLTN_CAM_File_DEL_CPY_Op_State = 0x1 (On Deleting)</t>
  </si>
  <si>
    <t>08_PER_024</t>
  </si>
  <si>
    <t>ETC_043</t>
  </si>
  <si>
    <t>▪ Turn off key while deleting all recorded videos</t>
  </si>
  <si>
    <r>
      <rPr>
        <sz val="11"/>
        <color theme="1"/>
        <rFont val="Segoe UI Symbol"/>
        <family val="2"/>
      </rPr>
      <t>▪</t>
    </r>
    <r>
      <rPr>
        <sz val="11"/>
        <color theme="1"/>
        <rFont val="Calibri"/>
        <family val="2"/>
      </rPr>
      <t xml:space="preserve"> Requirements Analysis</t>
    </r>
  </si>
  <si>
    <t>[Sleep Entry Confirmed] Continuous Recording OFF While Parked - 13</t>
  </si>
  <si>
    <t>Current Status: (Continuous recording while driving OFF) KEY OFF in HU mode</t>
  </si>
  <si>
    <t>▪ HU Mode</t>
  </si>
  <si>
    <t>▪ BLTN_CAM_HU_UI_Mode = 0x0 (HU UI mode)
▪ Do not perform continuous recording while driving
- BLTN_CAM_RecSta_OWD = 0x0(OFF)</t>
  </si>
  <si>
    <t>00_1CHK_178</t>
  </si>
  <si>
    <t>08_PER_025</t>
  </si>
  <si>
    <t>▪ SMK_TrmnlCtrlGrpStaBDCEV = 0 :OFF</t>
  </si>
  <si>
    <t>▪ BLTN_CAM_HU_UI_Mode = 0x0 (HU UI mode)
▪ Continuous recording not performed while parked
- BLTN_CAM_RecSta_OWP = 0x0(OFF)</t>
  </si>
  <si>
    <t>ETC_044</t>
  </si>
  <si>
    <t>SMK_TrmnlCtrlGrpStaBDCEV = 3 → 4 :Reserved</t>
  </si>
  <si>
    <t>PER_079</t>
  </si>
  <si>
    <r>
      <rPr>
        <sz val="11"/>
        <color theme="1"/>
        <rFont val="Segoe UI Symbol"/>
        <family val="2"/>
      </rPr>
      <t>▪</t>
    </r>
    <r>
      <rPr>
        <sz val="11"/>
        <color theme="1"/>
        <rFont val="Calibri"/>
        <family val="2"/>
      </rPr>
      <t xml:space="preserve"> Requirements Analysis</t>
    </r>
  </si>
  <si>
    <t>[Sleep Entry Confirmed] Continuous Recording OFF While Parked - 14</t>
  </si>
  <si>
    <t>Current Status: KEY OFF during combined recording</t>
  </si>
  <si>
    <t>▪ Built-in Cam Boot Complete
▪ BLTN_CAM_State = 0x0 (BLTN_CAM Valid)
▪ BLTN_CAM_SD_Card_State = 0x0 (Good)
▪ Associated Controller CAN/Ethernet Communication Enabled
▪ Vehicle Power: KEY ON
▪ Vehicle Voltage: 12V
▪ Settings: Continuous Recording While Driving, Driving Event Recording Settings ON
▶ Multimeter Settings
1) V-Range: V-AUTO
2) I-Range: I-AUTO
▶ Power Supply Applied Voltage: 12.6V
▶ Voltage Measurement Position: Within 20mm (+-10%) of the ECU CONNECTOR end
▶ Recording Condition: Single Condition (Complex recording should not operate)</t>
  </si>
  <si>
    <t>▪ Start Combined Recording
- Continuous while driving, Manual while driving, Event while driving, Time-lapse recording</t>
  </si>
  <si>
    <t>▪ SMK_TrmnlCtrlGrpStaBDCEV = 4 :Reserved</t>
  </si>
  <si>
    <t>▪ Perform composite recording
- BLTN_CAM_RecSta_OWD = 0x1(Recoreding)
- BLTN_CAM_RecSta_DEV = 0x1(Recoreding)
- BLTN_CAM_RecSta_MAR = 0x1(Recoreding)
- BLTN_CAM_RecSta_TML = 0x1(Recoreding)</t>
  </si>
  <si>
    <t>00_1CHK_179</t>
  </si>
  <si>
    <t>08_PER_033</t>
  </si>
  <si>
    <t>ETC_045</t>
  </si>
  <si>
    <t>SMK_TrmnlCtrlGrpStaBDCEV = 3 → 5 :Reserved</t>
  </si>
  <si>
    <t>▪ SMK_TrmnlCtrlGrpStaBDCEV = 5 :Reserved</t>
  </si>
  <si>
    <t>ETC_046</t>
  </si>
  <si>
    <t>SMK_TrmnlCtrlGrpStaBDCEV = 3 → 6 :Reserved</t>
  </si>
  <si>
    <r>
      <rPr>
        <sz val="11"/>
        <color rgb="FF000000"/>
        <rFont val="Segoe UI Symbol"/>
        <family val="2"/>
      </rPr>
      <t>▪</t>
    </r>
    <r>
      <rPr>
        <sz val="11"/>
        <color rgb="FF000000"/>
        <rFont val="Calibri"/>
        <family val="2"/>
      </rPr>
      <t xml:space="preserve"> Requirements Analysis</t>
    </r>
  </si>
  <si>
    <t>[Sleep Entry Confirmed] Continuous Recording ON While Parked - 1</t>
  </si>
  <si>
    <t>Previous Status: In the continuous recording setting state while parked</t>
  </si>
  <si>
    <t>▪ Built-in Cam Boot Complete
▪ BLTN_CAM_State = 0x0 (BLTN_CAM Valid)
▪ BLTN_CAM_SD_Card_State = 0x0 (Good)
▪ Associated Controller CAN/Ethernet Communication Enabled
▪ Vehicle Power: KEY ON
▪ Vehicle Voltage: 12V
▪ Setting: Continuous Recording While Parked On
▶ Multimeter Settings
1) V-Range: V-AUTO
2) I-Range: I-AUTO
▶ Power Supply Applied Voltage: 12.6V
▶ Voltage Measurement Position: Within 20mm (+-10%) of the ECU CONNECTOR end
▶ Recording Condition: Single Condition (Complex recording should not operate)</t>
  </si>
  <si>
    <t>08_PER_034</t>
  </si>
  <si>
    <t>▪ SMK_TrmnlCtrlGrpStaBDCEV = 6 :Reserved</t>
  </si>
  <si>
    <t>ETC_047</t>
  </si>
  <si>
    <t>▪ Check CAN and Ethernet Sleep
- CAN and Ethernet Communication Sleep
▪ B+ Current Consumption During Continuous Recording While Parked
- Auxiliary Battery Specification: 2mA or less
- eAGM, M-LBM, LFP Specification: 580mA@12V</t>
  </si>
  <si>
    <t>PER_080</t>
  </si>
  <si>
    <t>▪ SMK_TrmnlCtrlGrpStaBDCEV = 7 :Error Indicator</t>
  </si>
  <si>
    <r>
      <rPr>
        <sz val="11"/>
        <color rgb="FF000000"/>
        <rFont val="Segoe UI Symbol"/>
        <family val="2"/>
      </rPr>
      <t>▪</t>
    </r>
    <r>
      <rPr>
        <sz val="11"/>
        <color rgb="FF000000"/>
        <rFont val="Calibri"/>
        <family val="2"/>
      </rPr>
      <t xml:space="preserve"> Requirements Analysis</t>
    </r>
  </si>
  <si>
    <t>[Sleep Entry Confirmed] Continuous Recording ON While Parked - 2</t>
  </si>
  <si>
    <t>▪ Built-in Cam Boot Complete
▪ BLTN_CAM_State = 0x0 (BLTN_CAM Valid)
▪ BLTN_CAM_SD_Card_State = 0x0 (Good)
▪ Associated Controller CAN/Ethernet Communication Enabled
▪ Vehicle Power: KEY ON
▪ Vehicle Voltage: 12V
▪ Setting: Continuous Recording While Parked ON
▪ BLTN_CAM_HU_UI_Mode = 0x1 (BLTN_CAM mode)
▶ Multimeter Settings
1) V-Range: V-AUTO
2) I-Range: I-AUTO
▶ Power Supply Applied Voltage: 12.6V
▶ Voltage Measurement Position: Within 20mm (+-10%) of the ECU CONNECTOR end
▶ Recording Condition: Single Condition (Complex recording should not operate)</t>
  </si>
  <si>
    <t>ETC_048</t>
  </si>
  <si>
    <t>▪ BLTN_CAM_HU_UI_Mode = 0x0 (HU UI mode)
▪ Perform continuous recording while parked
- BLTN_CAM_RecSta_OWP = 0x1(Recoreding)</t>
  </si>
  <si>
    <t>08_PER_035</t>
  </si>
  <si>
    <t>PER_081</t>
  </si>
  <si>
    <t>▪ SMK_TrmnlCtrlGrpStaBDCEV = Time-out</t>
  </si>
  <si>
    <r>
      <rPr>
        <sz val="11"/>
        <color rgb="FF000000"/>
        <rFont val="Segoe UI Symbol"/>
        <family val="2"/>
      </rPr>
      <t>▪</t>
    </r>
    <r>
      <rPr>
        <sz val="11"/>
        <color rgb="FF000000"/>
        <rFont val="Calibri"/>
        <family val="2"/>
      </rPr>
      <t xml:space="preserve"> Requirements Analysis</t>
    </r>
  </si>
  <si>
    <t>[Sleep Entry Confirmed] Continuous Recording ON While Parked - 3</t>
  </si>
  <si>
    <t>ETC_003</t>
  </si>
  <si>
    <t>[Recording Operating Voltage] Voltage to stop continuous recording while parked</t>
  </si>
  <si>
    <t>12V → 6V Confirmation of Continuous Recording Stoppage During Parking (Low Voltage)</t>
  </si>
  <si>
    <t>08_PER_036</t>
  </si>
  <si>
    <t>주차 중 상시 녹화 고전압은 발생불가 조건으로 평가항목에서 제외했음</t>
  </si>
  <si>
    <t>00_1CHK_192,
00_1CHK_259</t>
  </si>
  <si>
    <t>09_ETC_003,
09_ETC_026</t>
  </si>
  <si>
    <t>▪ Check CAN and Ethernet Sleep
- CAN / Ethernet Communication Sleep
▪ Check Continuous Recording While Parked
- Camera Indicator (Flashing Cycle / Duty Ratio / Hold Time)
: 0.5Hz / 50% / Hold</t>
  </si>
  <si>
    <t>▪ Auxiliary Battery Power Input: 12V → 6V (eAGM specification uses B+ voltage)
※ Method for Auxiliary Battery Low Voltage Input: In Sleep mode, manually input a CAN signal to switch the Wake-up power input from Sub Batt to B+, then connect the auxiliary battery B+ pin to the power supply.</t>
  </si>
  <si>
    <t>▪ Confirm suspension of continuous recording while parked (6.5V or lower)
- Camera Indicator (Flashing Cycle/Duty Ratio/Hold Time)
: OFF/-/Hold
▪ B+ Dark Current Less than 2mA</t>
  </si>
  <si>
    <t>PER_082</t>
  </si>
  <si>
    <r>
      <rPr>
        <sz val="11"/>
        <color rgb="FF000000"/>
        <rFont val="Segoe UI Symbol"/>
        <family val="2"/>
      </rPr>
      <t>▪</t>
    </r>
    <r>
      <rPr>
        <sz val="11"/>
        <color rgb="FF000000"/>
        <rFont val="Calibri"/>
        <family val="2"/>
      </rPr>
      <t xml:space="preserve"> Requirements Analysis</t>
    </r>
  </si>
  <si>
    <t>[Sleep Entry Confirmed] Continuous Recording ON While Parked - 4</t>
  </si>
  <si>
    <t>▪ Built-in Cam Boot Complete
▪ BLTN_CAM_State = 0x0 (BLTN_CAM Valid)
▪ BLTN_CAM_SD_Card_State = 0x0 (Good)
▪ Associated Controller CAN/Ethernet Communication Enabled
▪ Vehicle Power: KEY ON
▪ Vehicle Voltage: 12V
▪ Settings: Continuous Recording While Parked, Parking Event Recording Settings ON
▶ Multimeter Settings
1) V-Range: V-AUTO
2) I-Range: I-AUTO
▶ Power Supply Applied Voltage: 12.6V
▶ Voltage Measurement Position: Within 20mm (+-10%) of the ECU CONNECTOR end
▶ Recording Condition: Single Condition (Complex recording should not operate)</t>
  </si>
  <si>
    <t>ETC_049</t>
  </si>
  <si>
    <t>[Recording Operating Voltage] - Continuous recording while driving</t>
  </si>
  <si>
    <t>Confirmation of 6V → 12V continuous recording start while driving</t>
  </si>
  <si>
    <t>08_PER_037</t>
  </si>
  <si>
    <t>▪ Built-in Cam Boot Complete
▪ BLTN_CAM_State = 0x0 (BLTN_CAM Valid)
▪ BLTN_CAM_SD_Card_State = 0x0 (Good)
▪ Associated Controller CAN/Ethernet Communication Enabled
▪ Vehicle Power: KEY ON
▪ Vehicle Voltage: 12V
▪ Setting: Continuous Recording While Driving ON</t>
  </si>
  <si>
    <t>▪ Power Input: 6V → 12V</t>
  </si>
  <si>
    <t>00_1CHK_193</t>
  </si>
  <si>
    <t>09_ETC_004</t>
  </si>
  <si>
    <t>ETC_050</t>
  </si>
  <si>
    <t>12V → 19V Confirmation of Continuous Recording Stoppage During Parking (High Voltage)</t>
  </si>
  <si>
    <r>
      <rPr>
        <sz val="11"/>
        <color theme="1"/>
        <rFont val="Segoe UI Symbol"/>
        <family val="2"/>
      </rPr>
      <t>▪</t>
    </r>
    <r>
      <rPr>
        <sz val="11"/>
        <color theme="1"/>
        <rFont val="Calibri"/>
        <family val="2"/>
      </rPr>
      <t xml:space="preserve"> Requirements Analysis</t>
    </r>
  </si>
  <si>
    <t>[Sleep Entry Confirmed] Continuous recording while parked after remote start</t>
  </si>
  <si>
    <t>Current Status: Confirmed continuous recording operation while parked after remote start</t>
  </si>
  <si>
    <t>▪ Built-in Cam Boot Complete
▪ BLTN_CAM_State = 0x0 (BLTN_CAM Valid)
▪ BLTN_CAM_SD_Card_State = 0x0 (Good)
▪ Associated Controller CAN/Ethernet Communication Enabled
▪ Vehicle Power: ACC OFF, IGN ON
▪ Vehicle Voltage: 12V
▪ Setting: Continuous Recording While Parked ON</t>
  </si>
  <si>
    <t>00_1CHK_194</t>
  </si>
  <si>
    <t>09_ETC_005</t>
  </si>
  <si>
    <t>▪ IGN OFF</t>
  </si>
  <si>
    <t>00_1CHK_186</t>
  </si>
  <si>
    <t>▪ Power Input: 12V → 19V</t>
  </si>
  <si>
    <t>08_PER_040</t>
  </si>
  <si>
    <t>▪ Stop continuous recording while parked (18.6V ±0.2)
- BLTN_CAM_RecSta_OWP = 0x0(Off)</t>
  </si>
  <si>
    <t>ETC_051</t>
  </si>
  <si>
    <t>PER_083</t>
  </si>
  <si>
    <t>Confirmation of resumption of continuous recording while driving from 19V to 12V</t>
  </si>
  <si>
    <r>
      <rPr>
        <sz val="11"/>
        <color theme="1"/>
        <rFont val="Segoe UI Symbol"/>
        <family val="2"/>
      </rPr>
      <t>▪</t>
    </r>
    <r>
      <rPr>
        <sz val="11"/>
        <color theme="1"/>
        <rFont val="Calibri"/>
        <family val="2"/>
      </rPr>
      <t xml:space="preserve"> Requirements Analysis</t>
    </r>
  </si>
  <si>
    <t>[Sleep Entry Confirmed] Continuous recording while parked after repeated remote start</t>
  </si>
  <si>
    <t>▪ Power Input: 19V → 12V
▪ KEY ON</t>
  </si>
  <si>
    <t>00_1CHK_195</t>
  </si>
  <si>
    <t>09_ETC_006</t>
  </si>
  <si>
    <t>Current Status: Confirmed continuous recording operation while parked after repeated remote start.</t>
  </si>
  <si>
    <t>ETC_052</t>
  </si>
  <si>
    <t>12V → 6V Confirmation of Continuous Recording Stoppage While Driving (Low Voltage)</t>
  </si>
  <si>
    <t>▪ Power Input: 12V → 6V</t>
  </si>
  <si>
    <t>▪ Stop continuous recording while driving
- BLTN_CAM_RecSta_OWD = 0x0(Off)</t>
  </si>
  <si>
    <t>08_PER_041</t>
  </si>
  <si>
    <t>00_1CHK_196</t>
  </si>
  <si>
    <t>09_ETC_007</t>
  </si>
  <si>
    <t>ETC_053</t>
  </si>
  <si>
    <t>▪ Continuous recording not performed while parked
- BLTN_CAM_RecSta_OWP = 0x0(Off)</t>
  </si>
  <si>
    <t>[Recording Operation Voltage] - Low Voltage</t>
  </si>
  <si>
    <t>Confirmation of composite recording during low voltage</t>
  </si>
  <si>
    <t>▪ Built-in Cam Boot Complete
▪ BLTN_CAM_State = 0x0 (BLTN_CAM Valid)
▪ BLTN_CAM_SD_Card_State = 0x0 (Good)
▪ Associated Controller CAN/Ethernet Communication Enabled
▪ Vehicle Power: KEY ON
▪ Vehicle Voltage: 12V
▪ Settings: Continuous Recording While Driving, Driving Event Recording Settings ON</t>
  </si>
  <si>
    <t>▪ Power Input: 9V
▪ Start Combined Recording
- Continuous while driving, Manual while driving, Event while driving, Time-lapse recording</t>
  </si>
  <si>
    <t>▪ Perform composite recording
- BLTN_CAM_RecSta_OWD = 0x1(Recoreding)
- BLTN_CAM_RecSta_DEV = 0x1(Recoreding)
- BLTN_CAM_RecSta_MAR = 0x1(Recoreding)
- BLTN_CAM_RecSta_TML = 0x1(Recoreding)
▪ Save video</t>
  </si>
  <si>
    <t>▪ Repeat Steps 1~2 10 times</t>
  </si>
  <si>
    <t>▪ Confirm switching between continuous recording during parking (Not Performed) and (Performed) 10 times
- BLTN_CAM_RecSta_OWP = 0x0(Off) ↔ 0x1(Recoreding)</t>
  </si>
  <si>
    <t>09_ETC_008</t>
  </si>
  <si>
    <t>ETC_054</t>
  </si>
  <si>
    <t>▪ Last IGN OFF</t>
  </si>
  <si>
    <t>[Recording Operation Voltage] - Overvoltage</t>
  </si>
  <si>
    <t>Confirmation of combined recording during overvoltage</t>
  </si>
  <si>
    <t>▪ Power Input: 16V
▪ Start Combined Recording
- Continuous Recording While Driving, Manual Recording While Driving, Event Recording While Driving, Time-lapse Recording</t>
  </si>
  <si>
    <t>09_ETC_009</t>
  </si>
  <si>
    <t>[Camera Indicator]</t>
  </si>
  <si>
    <t>Check front/rear camera indicator output (continuous recording while driving)</t>
  </si>
  <si>
    <t>PER_084</t>
  </si>
  <si>
    <r>
      <rPr>
        <sz val="11"/>
        <color theme="1"/>
        <rFont val="Segoe UI Symbol"/>
        <family val="2"/>
      </rPr>
      <t>▪</t>
    </r>
    <r>
      <rPr>
        <sz val="11"/>
        <color theme="1"/>
        <rFont val="Calibri"/>
        <family val="2"/>
      </rPr>
      <t xml:space="preserve"> Requirements Analysis</t>
    </r>
  </si>
  <si>
    <t>[Sleep Entry Confirmed] Continuous recording while parked after repeated low-voltage remote start</t>
  </si>
  <si>
    <t>Current Status: Confirmed continuous recording operation while parked after repeated remote start in low voltage state</t>
  </si>
  <si>
    <t>ETC_055</t>
  </si>
  <si>
    <t>▪ Built-in Cam Boot Complete
▪ BLTN_CAM_State = 0x0 (BLTN_CAM Valid)
▪ BLTN_CAM_SD_Card_State = 0x0 (Good)
▪ Associated Controller CAN/Ethernet Communication Enabled
▪ Vehicle Power: ACC OFF, IGN ON
▪ Vehicle Voltage: 8.5V
▪ Setting: Continuous Recording While Parked ON</t>
  </si>
  <si>
    <t>Check front/rear camera indicator output (manual recording while driving)</t>
  </si>
  <si>
    <t>08_PER_042</t>
  </si>
  <si>
    <t>ETC_056</t>
  </si>
  <si>
    <t>Check front/rear camera indicator output (recording events while driving)</t>
  </si>
  <si>
    <t>▪ Built-in Cam Boot Complete
▪ BLTN_CAM_State = 0x0 (BLTN_CAM Valid)
▪ BLTN_CAM_SD_Card_State = 0x0 (Good)
▪ Associated Controller CAN/Ethernet Communication Enabled
▪ Vehicle Power: KEY ON
▪ Vehicle Voltage: 12V
▪ Settings: Continuous Recording While Driving, Event Recording While Driving ON</t>
  </si>
  <si>
    <t>▪ Camera impact detection</t>
  </si>
  <si>
    <t>ETC_057</t>
  </si>
  <si>
    <t>Front/Rear Camera Indicator Output Verification (Time-lapse)</t>
  </si>
  <si>
    <t>▪ Manual switch long key input</t>
  </si>
  <si>
    <t>ETC_058</t>
  </si>
  <si>
    <t>Check front/rear camera indicator output (continuous recording while parked)</t>
  </si>
  <si>
    <t>▪ KEY OFF
▪ Start continuous recording while parked</t>
  </si>
  <si>
    <t>PER_085</t>
  </si>
  <si>
    <r>
      <rPr>
        <sz val="11"/>
        <color theme="1"/>
        <rFont val="Segoe UI Symbol"/>
        <family val="2"/>
      </rPr>
      <t>▪</t>
    </r>
    <r>
      <rPr>
        <sz val="11"/>
        <color theme="1"/>
        <rFont val="Calibri"/>
        <family val="2"/>
      </rPr>
      <t xml:space="preserve"> Requirements Analysis</t>
    </r>
  </si>
  <si>
    <t>[Sleep Entry Confirmed] Motion Detection Recording While Parked After Remote Start</t>
  </si>
  <si>
    <t>Current Status: Confirmation of motion detection recording operation while parked after remote start</t>
  </si>
  <si>
    <t>▪ Built-in Cam Boot Complete
▪ BLTN_CAM_State = 0x0 (BLTN_CAM Valid)
▪ BLTN_CAM_SD_Card_State = 0x0 (Good)
▪ Associated Controller CAN/Ethernet Communication Enabled
▪ Vehicle Power: ACC OFF, IGN ON
▪ Vehicle Voltage: 12V
▪ Setting: Motion Detection Recording While Parked ON</t>
  </si>
  <si>
    <t>▪ Motion detection recording standby state while parked
- BLTN_CAM_RecSta_PMD = 0x2(Radar only operating(no recording))</t>
  </si>
  <si>
    <t>ETC_059</t>
  </si>
  <si>
    <t>Check front/rear camera indicator output (manual recording while parked)</t>
  </si>
  <si>
    <t>08_PER_043</t>
  </si>
  <si>
    <t>▪ Built-in cam recording continuously while parked
▪ BLTN_CAM_State = 0x0 (BLTN_CAM Valid)
▪ BLTN_CAM_SD_Card_State = 0x0 (Good)
▪ Associated controller CAN/Ethernet communication enabled
▪ Vehicle Power: KEY OFF
▪ Vehicle Voltage: 12V</t>
  </si>
  <si>
    <t>▪ Check CAN and Ethernet Sleep
- CAN and Ethernet Communication Sleep
▪ Motion Detection Recording Standby Status While Parked
- Camera Indicator (Flashing Cycle/Duty Ratio/Hold Time)
: 0.5Hz/50%/Hold</t>
  </si>
  <si>
    <t>ETC_060</t>
  </si>
  <si>
    <t>Check front/rear camera indicator output (parking event recording)</t>
  </si>
  <si>
    <t>PER_086</t>
  </si>
  <si>
    <t>▪ Built-in cam recording continuously while parked
▪ BLTN_CAM_State = 0x0 (BLTN_CAM Valid)
▪ BLTN_CAM_SD_Card_State = 0x0 (Good)
▪ Associated controller CAN/Ethernet communication enabled
▪ Vehicle Power: KEY OFF
▪ Vehicle Voltage: 12V
▪ Settings: Recording continuously while parked, Event recording while parked ON</t>
  </si>
  <si>
    <r>
      <rPr>
        <sz val="11"/>
        <color theme="1"/>
        <rFont val="Segoe UI Symbol"/>
        <family val="2"/>
      </rPr>
      <t>▪</t>
    </r>
    <r>
      <rPr>
        <sz val="11"/>
        <color theme="1"/>
        <rFont val="Calibri"/>
        <family val="2"/>
      </rPr>
      <t xml:space="preserve"> Requirements Analysis</t>
    </r>
  </si>
  <si>
    <t>[Sleep Entry Confirmed] Motion Detection Recording While Parked After Repeated Remote Start</t>
  </si>
  <si>
    <t>Current Status: Confirmation of motion detection recording operation while parked after repeated remote start.</t>
  </si>
  <si>
    <t>▪ Motion detection recording standby state while parked
- BLTN_CAM_RecSta_PMD = 0x2 (Radar only operating(no recording))</t>
  </si>
  <si>
    <t>ETC_061</t>
  </si>
  <si>
    <t>Front/Rear Camera Indicator Output Verification (Performance)</t>
  </si>
  <si>
    <t>08_PER_044</t>
  </si>
  <si>
    <t>▪ Motion Detection Recording Not Standby While Parked
- BLTN_CAM_RecSta_PMD = 0x0(Off)</t>
  </si>
  <si>
    <t>ETC_007</t>
  </si>
  <si>
    <t>[Camera Indicator] Voltage</t>
  </si>
  <si>
    <t>Check Front/Rear Camera Indicator Voltage
- 2nd Generation: 3.3V
- 2.5th Generation: 3.7V</t>
  </si>
  <si>
    <t>▪ Built-in Cam Boot Complete
▪ BLTN_CAM_State = 0x0 (BLTN_CAM Valid)
▪ BLTN_CAM_SD_Card_State = 0x0 (Good)
▪ Associated Controller CAN/Ethernet Communication Enabled
▪ Vehicle Power: KEY ON
▪ Vehicle Voltage: 12V ▪ Setting: Continuous Recording While Driving ON</t>
  </si>
  <si>
    <t>▪ Start continuous recording while driving
▪ Check front/rear camera indicator output voltage</t>
  </si>
  <si>
    <t>▪ Check Output Voltage
- 2nd Gen: 3.3V
- 2.5 Gen: 3.7V</t>
  </si>
  <si>
    <t>▪ Confirm switching between Motion Detection Recording No Standby ↔ Standby 10 times while parked
- BLTN_CAM_RecSta_PMD = 0x0(Off) ↔ 0x2(Radar only operating(no recording))</t>
  </si>
  <si>
    <t>ETC_062</t>
  </si>
  <si>
    <t>[Camera Indicator] Low Voltage</t>
  </si>
  <si>
    <t>Check Front/Rear Camera Indicator Voltage Output (Low Voltage)
- 2nd Generation: 3.3V
- 2.5th Generation: 3.7V</t>
  </si>
  <si>
    <t>▪ Power Input: 9V
▪ Start continuous recording while driving
▪ Check front/rear camera indicator output voltage</t>
  </si>
  <si>
    <t>ETC_063</t>
  </si>
  <si>
    <t>[Camera Indicator] High Voltage</t>
  </si>
  <si>
    <t>Check Front/Rear Camera Indicator Voltage Output (High Voltage)
- 2nd Generation: 3.3V
- 2.5th Generation: 3.7V</t>
  </si>
  <si>
    <t>▪ Power Input: 16V
▪ Continuous recording status while driving
▪ Check front/rear camera indicator output</t>
  </si>
  <si>
    <t>PER_087</t>
  </si>
  <si>
    <r>
      <rPr>
        <sz val="11"/>
        <color theme="1"/>
        <rFont val="Segoe UI Symbol"/>
        <family val="2"/>
      </rPr>
      <t>▪</t>
    </r>
    <r>
      <rPr>
        <sz val="11"/>
        <color theme="1"/>
        <rFont val="Calibri"/>
        <family val="2"/>
      </rPr>
      <t xml:space="preserve"> Requirements Analysis</t>
    </r>
  </si>
  <si>
    <t>[Sleep Entry Confirmed] Recording motion detection while parked after repeated low-voltage remote start</t>
  </si>
  <si>
    <t>Current Status: Confirmation of motion detection recording operation while parked after repeated remote start in low voltage state</t>
  </si>
  <si>
    <t>ETC_064</t>
  </si>
  <si>
    <t>▪ Built-in Cam Boot Complete
▪ BLTN_CAM_State = 0x0 (BLTN_CAM Valid)
▪ BLTN_CAM_SD_Card_State = 0x0 (Good)
▪ Associated Controller CAN/Ethernet Communication Enabled
▪ Vehicle Power: ACC OFF, IGN ON
▪ Vehicle Voltage: 8.5V
▪ Setting: Motion Detection Recording While Parked ON</t>
  </si>
  <si>
    <t>[Camera Indicator] Check OFF</t>
  </si>
  <si>
    <t>Check Front/Rear Camera Indicator OFF (KEY OFF)</t>
  </si>
  <si>
    <t>▪ Built-in Cam Boot Complete
▪ BLTN_CAM_State = 0x0 (BLTN_CAM Valid)
▪ BLTN_CAM_SD_Card_State = 0x0 (Good)
▪ Associated Controller CAN/Ethernet Communication Enabled
▪ Vehicle Power: KEY ON
▪ Vehicle Voltage: 12V
▪ Settings: All Recording Settings OFF</t>
  </si>
  <si>
    <t>▪ KEY OFF
▪ Check Front/Rear Camera Indicator Output</t>
  </si>
  <si>
    <t>08_PER_045</t>
  </si>
  <si>
    <t>ETC_065</t>
  </si>
  <si>
    <t>Check Front/Rear Camera Indicator OFF (KEY ON)</t>
  </si>
  <si>
    <t>▪ Check front/rear camera indicator output</t>
  </si>
  <si>
    <t>ETC_010</t>
  </si>
  <si>
    <t>[Malicious conditions for continuous recording power while driving]</t>
  </si>
  <si>
    <t>▪ Turn on B+ power after repeating reset 30 times at 1-second intervals</t>
  </si>
  <si>
    <t>▪ Continuous recording while driving
- BLTN_CAM_RecSta_OWD = 0x1(Recoreding)
▪ No fault codes generated</t>
  </si>
  <si>
    <t>00_1CHK_203</t>
  </si>
  <si>
    <t>09_ETC_010</t>
  </si>
  <si>
    <t>ETC_066</t>
  </si>
  <si>
    <t>▪ B+ Power Reset 30 times at 1-second intervals</t>
  </si>
  <si>
    <t>▪ Requirement-based test
 ▪ Test of interaction/ communication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</si>
  <si>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</si>
  <si>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[Impact of Controller Sleep When Camera is Removed]</t>
  </si>
  <si>
    <t>Confirmed continuous recording operation while parked after removing the front camera.</t>
  </si>
  <si>
    <t>09_ETC_011</t>
  </si>
  <si>
    <t>▪ Built-in Cam Boot Complete
▪ BLTN_CAM_State = 0x0 (BLTN_CAM Valid)
▪ BLTN_CAM_SD_Card_State = 0x0 (Good)
▪ Associated Controller CAN/Ethernet Communication Enabled
▪ Vehicle Power: KEY ON
▪ Vehicle Voltage: 12V
▪ Setting: Always On While Parked ON
▶ Multimeter Settings
1) V-Range: V-AUTO
2) I-Range: I-AUTO
▶ Power Supply Applied Voltage: 12.6V
▶ Voltage Measurement Position: Within 20mm (+-10%) of the ECU CONNECTOR end
▶ Recording Condition: Single Condition (Complex recording should not operate)</t>
  </si>
  <si>
    <t>▪ Front camera removal</t>
  </si>
  <si>
    <t>▪ BLTN_CAM_State = 0x1(BLTN_CAM Front Camera Invalid)</t>
  </si>
  <si>
    <t>ETC_067</t>
  </si>
  <si>
    <t>▪ Apply 12V after repeating the 12V ↔ 7V switching 30 times at 4-second intervals.</t>
  </si>
  <si>
    <t>▪ Continuous recording while driving
- BLTN_CAM_RecSta_OWD = 0x1(Recoreding)
▪ Past low voltage faults
▪ No fault codes generated other than past low voltage faults</t>
  </si>
  <si>
    <t>09_ETC_012</t>
  </si>
  <si>
    <t>ETC_068</t>
  </si>
  <si>
    <t>Repeated application of overvoltage</t>
  </si>
  <si>
    <t>▪ Apply 12V after repeating the 12V ↔ 18V switching 30 times at 4-second intervals.</t>
  </si>
  <si>
    <t>▪ Perform continuous recording while driving
- BLTN_CAM_RecSta_OWD = 0x1(Recoreding)
▪ Overvoltage past fault
▪ No fault codes generated other than overvoltage past fault</t>
  </si>
  <si>
    <t>09_ETC_013</t>
  </si>
  <si>
    <t>PER_088</t>
  </si>
  <si>
    <t>ETC_011</t>
  </si>
  <si>
    <t>▪Requirement-based test
 ▪Performance test</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</si>
  <si>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</si>
  <si>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[Application of ignition voltage waveform for continuous recording while driving]</t>
  </si>
  <si>
    <t>Voltage Fluctuation: Startup Waveform 1</t>
  </si>
  <si>
    <t>Check operation when removing the front camera after starting continuous recording while parked</t>
  </si>
  <si>
    <t>▪ Input startup waveform 1 using power supply equipment</t>
  </si>
  <si>
    <t>▪ Verify built-in cam operation after inputting ignition waveform
▪ Verify front/rear camera output
▪ No fault codes will occur</t>
  </si>
  <si>
    <t>과거차문제
PASTI-325
시동 크래킹 시 빌트인 캠 진입 불가</t>
  </si>
  <si>
    <t>ETC_069</t>
  </si>
  <si>
    <t>Voltage Fluctuation: Startup Waveform 2</t>
  </si>
  <si>
    <t>▪ Input startup waveform 2 using power supply equipment</t>
  </si>
  <si>
    <t>ETC_070</t>
  </si>
  <si>
    <t>Voltage Fluctuation: Startup Waveform 3</t>
  </si>
  <si>
    <t>▪ Input startup waveform 3 using power supply equipment</t>
  </si>
  <si>
    <t>PER_089</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</si>
  <si>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</si>
  <si>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ETC_071</t>
  </si>
  <si>
    <t>Confirmed continuous recording operation while parked after removing the rear camera.</t>
  </si>
  <si>
    <t>Voltage Fluctuation: Startup Waveform 4</t>
  </si>
  <si>
    <t>▪ Rear camera removal</t>
  </si>
  <si>
    <t>▪ Input startup waveform 4 using power supply equipment</t>
  </si>
  <si>
    <t>▪ BLTN_CAM_State = 0x2(BLTN_CAM Rear Camera Invalid)</t>
  </si>
  <si>
    <t>ETC_072</t>
  </si>
  <si>
    <t>Voltage Fluctuation: Startup Waveform 5</t>
  </si>
  <si>
    <t>▪ Input startup waveform 5 using power supply equipment</t>
  </si>
  <si>
    <t>ETC_073</t>
  </si>
  <si>
    <t>Voltage Fluctuation: Startup Waveform 6</t>
  </si>
  <si>
    <t>▪ Input startup waveform 6 using power supply equipment</t>
  </si>
  <si>
    <t>PER_090</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</si>
  <si>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</si>
  <si>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ETC_074</t>
  </si>
  <si>
    <t>Check operation when removing the rear camera after starting continuous recording while parked</t>
  </si>
  <si>
    <t>Voltage Fluctuation: Startup Waveform 7</t>
  </si>
  <si>
    <t>▪ Input startup waveform 7 using power supply equipment</t>
  </si>
  <si>
    <t>ETC_075</t>
  </si>
  <si>
    <t>Voltage Fluctuation: Startup Waveform 8</t>
  </si>
  <si>
    <t>▪ Input startup waveform 8 using power supply equipment</t>
  </si>
  <si>
    <t>ETC_076</t>
  </si>
  <si>
    <t>Voltage Fluctuation: Startup Waveform 9</t>
  </si>
  <si>
    <t>▪ Input startup waveform 9 using power supply equipment</t>
  </si>
  <si>
    <t>PER_091</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</si>
  <si>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</si>
  <si>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ETC_077</t>
  </si>
  <si>
    <t>Confirmed continuous recording operation while parked after removing front and rear cameras.</t>
  </si>
  <si>
    <t>Voltage Fluctuation: Startup Waveform 10</t>
  </si>
  <si>
    <t>▪ Input startup waveform 10 using power supply equipment</t>
  </si>
  <si>
    <t>ETC_078</t>
  </si>
  <si>
    <t>Voltage Fluctuation: Startup Waveform 11</t>
  </si>
  <si>
    <t>▪ Input startup waveform 11 using power supply equipment</t>
  </si>
  <si>
    <t>▪ Front/Rear Camera Removal</t>
  </si>
  <si>
    <t>▪ BLTN_CAM_State = 0x3(BLTN_CAM Front/Rear Camera Inavlid)</t>
  </si>
  <si>
    <t>ETC_079</t>
  </si>
  <si>
    <t>Voltage Fluctuation: Startup Waveform 12</t>
  </si>
  <si>
    <t>▪ Input startup waveform 12 using power supply equipment</t>
  </si>
  <si>
    <t>ETC_080</t>
  </si>
  <si>
    <t>Voltage Fluctuation: Startup Waveform 13</t>
  </si>
  <si>
    <t>▪ Input startup waveform 13 using power supply equipment</t>
  </si>
  <si>
    <t>PER_092</t>
  </si>
  <si>
    <t>ETC_081</t>
  </si>
  <si>
    <t>Voltage Fluctuation: Startup Waveform 14</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</si>
  <si>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</si>
  <si>
    <t>▪ Input startup waveform 14 using power supply equipment</t>
  </si>
  <si>
    <t>Verify operation when removing front/rear cameras after starting continuous recording while parked</t>
  </si>
  <si>
    <t>ETC_082</t>
  </si>
  <si>
    <t>Voltage Fluctuation: Startup Waveform 15</t>
  </si>
  <si>
    <t>▪ Input startup waveform 15 using power supply equipment</t>
  </si>
  <si>
    <t>ETC_083</t>
  </si>
  <si>
    <t>Voltage Fluctuation: Startup Waveform 16</t>
  </si>
  <si>
    <t>▪ Input startup waveform 16 using power supply equipment</t>
  </si>
  <si>
    <t>ETC_084</t>
  </si>
  <si>
    <t>Voltage Fluctuation: Startup Waveform 17</t>
  </si>
  <si>
    <t>▪ Input startup waveform 17 using power supply equipment</t>
  </si>
  <si>
    <t>PER_015</t>
  </si>
  <si>
    <t>▪ Requirement-based test
 ▪ Test derived from field experience</t>
  </si>
  <si>
    <r>
      <rPr>
        <sz val="11"/>
        <color rgb="FF000000"/>
        <rFont val="Segoe UI Symbol"/>
        <family val="2"/>
      </rPr>
      <t>▪</t>
    </r>
    <r>
      <rPr>
        <sz val="11"/>
        <color rgb="FF000000"/>
        <rFont val="Calibri"/>
        <family val="2"/>
      </rPr>
      <t xml:space="preserve"> Requirements Analysis
</t>
    </r>
    <r>
      <rPr>
        <sz val="11"/>
        <color rgb="FF000000"/>
        <rFont val="Segoe UI Symbol"/>
        <family val="2"/>
      </rPr>
      <t>▪</t>
    </r>
    <r>
      <rPr>
        <sz val="11"/>
        <color rgb="FF000000"/>
        <rFont val="Calibri"/>
        <family val="2"/>
      </rPr>
      <t xml:space="preserve"> Field Experience-based Testing</t>
    </r>
  </si>
  <si>
    <t>ETC_085</t>
  </si>
  <si>
    <t>[Regarding Diagnostic Services]</t>
  </si>
  <si>
    <t>Voltage Fluctuation: Startup Waveform 18</t>
  </si>
  <si>
    <t>Verify re-entering Sleep after running TesterPresent diagnostics while in Sleep state.</t>
  </si>
  <si>
    <t>▪ Input startup waveform 18 using power supply equipment</t>
  </si>
  <si>
    <t>▪ Built-in Cam Boot Complete
▪ BLTN_CAM_State = 0x0 (BLTN_CAM Valid)
▪ BLTN_CAM_SD_Card_State = 0x0 (Good)
▪ Associated Controller CAN/Ethernet Communication Enabled
▪ Vehicle Power: KEY ON
▪ Vehicle Voltage: 12V
▪ Setting: Always Parking Setting ON
▶ Multimeter Settings
1) V-Range: V-AUTO
2) I-Range: I-AUTO
▶ Power Supply Applied Voltage: 12.6V
▶ Voltage Measurement Position: Within 20mm (+-10%) of the ECU CONNECTOR end
▶ Recording Condition: Single Condition (Complex recording should not operate)</t>
  </si>
  <si>
    <t>ETC_086</t>
  </si>
  <si>
    <t>Voltage Fluctuation: Startup Waveform 19</t>
  </si>
  <si>
    <t>과거차문제
PASTI-318
선행양산 이벤트 빌트인캠 인라인 진단 미응답</t>
  </si>
  <si>
    <t>▪ Input startup waveform 19 using power supply equipment</t>
  </si>
  <si>
    <t>08_PER_046</t>
  </si>
  <si>
    <t>ETC_087</t>
  </si>
  <si>
    <t>Voltage Fluctuation: Startup Waveform 20</t>
  </si>
  <si>
    <t>▪ Enter CAN and Ethernet Sleep
- However, maintain Link Up state to verify diagnostic operation</t>
  </si>
  <si>
    <t>▪ Check CAN and Ethernet Sleep
- CAN and Ethernet Communication Sleep</t>
  </si>
  <si>
    <t>▪ Input startup waveform 20 using power supply equipment</t>
  </si>
  <si>
    <t>ETC_088</t>
  </si>
  <si>
    <t>▪ TesterPresent On</t>
  </si>
  <si>
    <t>Voltage Fluctuation: Startup Waveform 21</t>
  </si>
  <si>
    <t>▪ Input startup waveform 21 using power supply equipment</t>
  </si>
  <si>
    <t>▪ Check Ethernet communication Wakeup
- CAN communication Sleep
- Check Ethernet message output</t>
  </si>
  <si>
    <t>ETC_012</t>
  </si>
  <si>
    <t>▪ TesterPresent Off</t>
  </si>
  <si>
    <t>▪Requirement-based test
 ▪Test of interaction/ communication</t>
  </si>
  <si>
    <t>[Checking Signal Output Status by CAN Message] - 1</t>
  </si>
  <si>
    <t>Check if 'BLTN_CAM_UI_Mode_Tmt_Req' is displayed</t>
  </si>
  <si>
    <t>▪ Check if 'BLTN_CAM_UI_Mode_Tmt_Req' is displayed</t>
  </si>
  <si>
    <t>▪ BLTN_CAM_UI_Mode_Tmt_Req output</t>
  </si>
  <si>
    <t>▪ Link Down to enter CAN and Ethernet Sleep</t>
  </si>
  <si>
    <r>
      <rPr>
        <sz val="11"/>
        <color theme="1"/>
        <rFont val="Segoe UI Symbol"/>
        <family val="2"/>
      </rPr>
      <t>▪</t>
    </r>
    <r>
      <rPr>
        <sz val="11"/>
        <color theme="1"/>
        <rFont val="Calibri"/>
        <family val="2"/>
      </rPr>
      <t xml:space="preserve"> Requirements Analysis</t>
    </r>
  </si>
  <si>
    <t>[Check Wake Up] (1): Power Conditions</t>
  </si>
  <si>
    <t>Battery Wake Up
: Turn off continuous recording while parked</t>
  </si>
  <si>
    <t>00_1CHK_204</t>
  </si>
  <si>
    <t>▪ Built-in Cam Boot Complete
▪ BLTN_CAM_State = 0x0 (BLTN_CAM Valid)
▪ BLTN_CAM_SD_Card_State = 0x0 (Good)
▪ Associated Controller CAN/Ethernet Communication Enabled
▪ Vehicle Power: B+ OFF (Maintain B+ OFF for at least 1 minute)
▪ Vehicle Voltage: 12V
▪ Setting: Continuous Recording while Parked OFF
▶ Multimeter Settings
1) V-Range: V-AUTO
2) I-Range: I-AUTO
▶ Power Supply Applied Voltage: 12.6V
▶ Voltage Measurement Position: Within 20mm (+-10%) of the ECU CONNECTOR end
▶ Recording Condition: Single Condition (Complex recording should not operate)</t>
  </si>
  <si>
    <t>09_ETC_014</t>
  </si>
  <si>
    <t>▪ Check CAN and Ethernet Sleep status</t>
  </si>
  <si>
    <t>Check if 'BLTN_CAM_Dis_Touch_BeepSound' is output</t>
  </si>
  <si>
    <t>▪ Check if 'BLTN_CAM_Dis_Touch_BeepSound' is output</t>
  </si>
  <si>
    <t>▪ BLTN_CAM_Dis_Touch_BeepSound output</t>
  </si>
  <si>
    <t>08_PER_047</t>
  </si>
  <si>
    <t>▪ B+ ON</t>
  </si>
  <si>
    <t>▪ CAN Application, Verify NM Message Output</t>
  </si>
  <si>
    <t>Check if 'BLTN_CAM_PopUp_Req' is displayed</t>
  </si>
  <si>
    <t>▪ Check if 'BLTN_CAM_PopUp_Req' is displayed</t>
  </si>
  <si>
    <t>▪ BLTN_CAM_PopUp_Req output</t>
  </si>
  <si>
    <t>▪ Verify entry into CAN and Ethernet Sleep after 10 seconds</t>
  </si>
  <si>
    <t>Check whether 'BLTN_CAM_File_List_Renew' is printed</t>
  </si>
  <si>
    <t>▪ Check if 'BLTN_CAM_File_List_Renew' is printed</t>
  </si>
  <si>
    <t>▪ BLTN_CAM_File_List_Renew output</t>
  </si>
  <si>
    <t>PER_093</t>
  </si>
  <si>
    <t>Check if 'BLTN_CAM_Wifi_Pwd_Chg_State' is displayed</t>
  </si>
  <si>
    <t>▪ Check if 'BLTN_CAM_Wifi_Pwd_Chg_State' is displayed</t>
  </si>
  <si>
    <t>▪ BLTN_CAM_Wifi_Pwd_Chg_State output</t>
  </si>
  <si>
    <r>
      <rPr>
        <sz val="11"/>
        <color theme="1"/>
        <rFont val="Segoe UI Symbol"/>
        <family val="2"/>
      </rPr>
      <t>▪</t>
    </r>
    <r>
      <rPr>
        <sz val="11"/>
        <color theme="1"/>
        <rFont val="Calibri"/>
        <family val="2"/>
      </rPr>
      <t xml:space="preserve"> Requirements Analysis</t>
    </r>
  </si>
  <si>
    <t>[Check Wake Up] (2): Power Conditions</t>
  </si>
  <si>
    <t>ACC ON
: Continuous recording OFF while parked</t>
  </si>
  <si>
    <t>▪ Built-in Cam Boot Complete
▪ BLTN_CAM_State = 0x0 (BLTN_CAM Valid)
▪ BLTN_CAM_SD_Card_State = 0x0 (Good)
▪ Associated Controller CAN/Ethernet Communication Enabled
▪ Vehicle Power: B+ ON
▪ Vehicle Voltage: 12V
▪ Setting: Continuous Recording While Parked OFF
▶ Multimeter Settings
1) V-Range: V-AUTO
2) I-Range: I-AUTO
▶ Power Supply Applied Voltage: 12.6V
▶ Voltage Measurement Position: Within 20mm (+-10%) of the ECU CONNECTOR end
▶ Recording Condition: Single Condition (Complex recording should not operate)</t>
  </si>
  <si>
    <t>[Checking Signal Output Status by CAN Message] - 2</t>
  </si>
  <si>
    <t>Check if 'BLTN_CAM_HU_UI_Mode' is displayed</t>
  </si>
  <si>
    <t>08_PER_048</t>
  </si>
  <si>
    <t>▪ Check if 'BLTN_CAM_HU_UI_Mode' is displayed</t>
  </si>
  <si>
    <t>▪ ACC ON / OFF</t>
  </si>
  <si>
    <t>▪ BLTN_CAM_HU_UI_Mode output</t>
  </si>
  <si>
    <t>00_1CHK_205</t>
  </si>
  <si>
    <t>09_ETC_015</t>
  </si>
  <si>
    <t>▪ Verify re-entry into CAN and Ethernet Sleep after 10 seconds</t>
  </si>
  <si>
    <t>Check whether 'BLTN_CAM_SD_Format_Op_State' is output</t>
  </si>
  <si>
    <t>▪ Check if 'BLTN_CAM_SD_Format_Op_State' is output</t>
  </si>
  <si>
    <t>▪ BLTN_CAM_SD_Format_Op_State output</t>
  </si>
  <si>
    <t>PER_094</t>
  </si>
  <si>
    <t>Check if 'BLTN_CAM_PEV_Recorded' is output</t>
  </si>
  <si>
    <t>▪ Check if 'BLTN_CAM_PEV_Recorded' is output</t>
  </si>
  <si>
    <t>▪ BLTN_CAM_PEV_Recorded output</t>
  </si>
  <si>
    <r>
      <rPr>
        <sz val="11"/>
        <color theme="1"/>
        <rFont val="Segoe UI Symbol"/>
        <family val="2"/>
      </rPr>
      <t>▪</t>
    </r>
    <r>
      <rPr>
        <sz val="11"/>
        <color theme="1"/>
        <rFont val="Calibri"/>
        <family val="2"/>
      </rPr>
      <t xml:space="preserve"> Requirements Analysis</t>
    </r>
  </si>
  <si>
    <t>[Check Wake Up] (3): Power Conditions</t>
  </si>
  <si>
    <t>ACC ON while recording continuously during parking</t>
  </si>
  <si>
    <t>동작 확인 필요</t>
  </si>
  <si>
    <t>Check if 'BLTN_CAM_LVDS_Mode_State' is displayed</t>
  </si>
  <si>
    <t>00_1CHK_187</t>
  </si>
  <si>
    <t>08_PER_049</t>
  </si>
  <si>
    <t>▪ Check if 'BLTN_CAM_LVDS_Mode_State' is displayed</t>
  </si>
  <si>
    <t>▪ BLTN_CAM_LVDS_Mode_State output</t>
  </si>
  <si>
    <t>Check 'BLTN_CAM_Display' output status</t>
  </si>
  <si>
    <t>▪ Check 'BLTN_CAM_Display' output status</t>
  </si>
  <si>
    <t>▪ BLTN_CAM_Display output</t>
  </si>
  <si>
    <t>Check if 'BLTN_CAM_WiFi_State' is output</t>
  </si>
  <si>
    <t>▪ Check if 'BLTN_CAM_WiFi_State' is output</t>
  </si>
  <si>
    <t>▪ BLTN_CAM_WiFi_State output</t>
  </si>
  <si>
    <t>PER_095</t>
  </si>
  <si>
    <r>
      <rPr>
        <sz val="11"/>
        <color theme="1"/>
        <rFont val="Segoe UI Symbol"/>
        <family val="2"/>
      </rPr>
      <t>▪</t>
    </r>
    <r>
      <rPr>
        <sz val="11"/>
        <color theme="1"/>
        <rFont val="Calibri"/>
        <family val="2"/>
      </rPr>
      <t xml:space="preserve"> Requirements Analysis</t>
    </r>
  </si>
  <si>
    <t>[Check Wake Up] (4): Power Conditions</t>
  </si>
  <si>
    <t>Event recording while parked, ACC ON during manual recording while parked</t>
  </si>
  <si>
    <t>▪ Built-in Cam Boot Complete
▪ BLTN_CAM_State = 0x0 (BLTN_CAM Valid)
▪ BLTN_CAM_SD_Card_State = 0x0 (Good)
▪ Associated Controller CAN/Ethernet Communication Enabled
▪ Vehicle Power: KEY ON
▪ Vehicle Voltage: 12V
▪ Setting: Parking Event Recording Setting ON
▶ Multimeter Settings
1) V-Range: V-AUTO
2) I-Range: I-AUTO
▶ Power Supply Applied Voltage: 12.6V
▶ Voltage Measurement Position: Within 20mm (+-10%) of the ECU CONNECTOR end
▶ Recording Condition: Single Condition (Complex recording should not operate)</t>
  </si>
  <si>
    <t>Check if 'BLTN_CAM_Ind_Req' is output</t>
  </si>
  <si>
    <t>▪ Enters CAN and Ethernet Sleep after KEY OFF</t>
  </si>
  <si>
    <t>▪ Check if 'BLTN_CAM_Ind_Req' is output</t>
  </si>
  <si>
    <t>▪ BLTN_CAM_Ind_Req output</t>
  </si>
  <si>
    <t>00_1CHK_188</t>
  </si>
  <si>
    <t>08_PER_050</t>
  </si>
  <si>
    <t>▪ Start event recording while parked and manual recording while parked</t>
  </si>
  <si>
    <t>▪ Verification of Event Recording and Manual Recording Operation While Parked
- Camera Indicator (Flash Cycle/Duty Ratio/Hold Time)
: 1Hz/50%/Hold</t>
  </si>
  <si>
    <t>Check if 'BLTN_CAM_PEV_Count' is displayed</t>
  </si>
  <si>
    <t>▪ Check if 'BLTN_CAM_PEV_Count' is displayed</t>
  </si>
  <si>
    <t>▪ BLTN_CAM_PEV_Count Output</t>
  </si>
  <si>
    <t>▪ ACC ON/OFF during event recording and manual recording while parked</t>
  </si>
  <si>
    <t>Check whether 'BLTN_CAM_PrkOp_Termiate_Info' is displayed</t>
  </si>
  <si>
    <t>▪ Check if 'BLTN_CAM_PrkOp_Termiate_Info' is displayed</t>
  </si>
  <si>
    <t>▪ Check CAN and Ethernet Sleep
- CAN and Ethernet Communication Sleep
▪ Check Maintain Event Recording Mode While Parked
- Camera Indicator (Flash Cycle/Duty Ratio/Hold Time)
: 0.5Hz/50%/Hold</t>
  </si>
  <si>
    <t>▪ BLTN_CAM_PrkOp_Termiate_Info output</t>
  </si>
  <si>
    <t>PER_096</t>
  </si>
  <si>
    <r>
      <rPr>
        <sz val="11"/>
        <color theme="1"/>
        <rFont val="Segoe UI Symbol"/>
        <family val="2"/>
      </rPr>
      <t>▪</t>
    </r>
    <r>
      <rPr>
        <sz val="11"/>
        <color theme="1"/>
        <rFont val="Calibri"/>
        <family val="2"/>
      </rPr>
      <t xml:space="preserve"> Requirements Analysis</t>
    </r>
  </si>
  <si>
    <t>[Check Wake Up] (5): Power Conditions</t>
  </si>
  <si>
    <t>ACC ON during motion detection recording and event recording while parked</t>
  </si>
  <si>
    <t>Check BLTN_CAM_DEV_Count output status</t>
  </si>
  <si>
    <t>▪ Built-in Cam Boot Complete
▪ BLTN_CAM_State = 0x0 (BLTN_CAM Valid)
▪ BLTN_CAM_SD_Card_State = 0x0 (Good)
▪ Associated Controller CAN/Ethernet Communication Enabled
▪ Vehicle Power: KEY ON
▪ Vehicle Voltage: 12V
▪ Settings: Motion Detection Recording While Parked ON, Event Recording While Parked ON
▶ Multimeter Settings
1) V-Range: V-AUTO
2) I-Range: I-AUTO
▶ Power Supply Applied Voltage: 12.6V
▶ Voltage Measurement Location: Within 20mm (+-10%) of the ECU CONNECTOR end
▶ Recording Condition: Single Condition (Complex recording should not operate)</t>
  </si>
  <si>
    <t>▪ Check if 'BLTN_CAM_DEV_Count' is displayed</t>
  </si>
  <si>
    <t>▪ BLTN_CAM_DEV_Count Output</t>
  </si>
  <si>
    <t>08_PER_055</t>
  </si>
  <si>
    <t>▪ Motion detection recording while parked and event recording while parked</t>
  </si>
  <si>
    <t>▪ Confirmation of Motion Detection Recording and Event Recording while Parked
- Camera Indicator (Flash Cycle/Duty Ratio/Hold Time)
: 1Hz/50%/Hold</t>
  </si>
  <si>
    <t>Check BLTN_CAM_DEV_Recorded output status</t>
  </si>
  <si>
    <t>▪ Check if 'BLTN_CAM_DEV_Recorded' is output</t>
  </si>
  <si>
    <t>▪ BLTN_CAM_DEV_Recorded output</t>
  </si>
  <si>
    <t>▪ ACC ON/OFF during motion detection recording and event recording while parked</t>
  </si>
  <si>
    <t>Check if HU_SSHFS_StrictHostKeyCheck1 is displayed</t>
  </si>
  <si>
    <t>▪ Check if 'HU_SSHFS_StrictHostKeyCheck1' is displayed</t>
  </si>
  <si>
    <t>▪ HU_SSHFS_StrictHostKeyCheck1t output</t>
  </si>
  <si>
    <t>▪ Check CAN and Ethernet Sleep
- CAN and Ethernet Communication Sleep
▪ Check for entry into recording standby state for motion detection while parked
- Camera Indicator (Flash Cycle/Duty Ratio/Hold Time)
: 0.5Hz/50%/Hold</t>
  </si>
  <si>
    <t>PER_017</t>
  </si>
  <si>
    <r>
      <rPr>
        <sz val="11"/>
        <color theme="1"/>
        <rFont val="Segoe UI Symbol"/>
        <family val="2"/>
      </rPr>
      <t>▪</t>
    </r>
    <r>
      <rPr>
        <sz val="11"/>
        <color theme="1"/>
        <rFont val="Calibri"/>
        <family val="2"/>
      </rPr>
      <t xml:space="preserve"> Requirements Analysis</t>
    </r>
  </si>
  <si>
    <t>[Checking Signal Output Status by CAN Message] - 3</t>
  </si>
  <si>
    <t>[Wake Up Check] (6): Association Controller Wakeup Condition</t>
  </si>
  <si>
    <t>Check whether continuous recording operates while parked when the associated controller wakes up</t>
  </si>
  <si>
    <t>▪ Built-in Cam Boot Complete
▪ BLTN_CAM_State = 0x0 (BLTN_CAM Valid)
▪ BLTN_CAM_SD_Card_State = 0x0 (Good)
▪ Only the built-in cam controller is capable of communication (Associated controller CAN/Ethernet communication X)
▪ Vehicle Power: KEY OFF
▪ Vehicle Voltage: 12V
▪ Setting: Continuous Recording OFF while Parked
▶ Multimeter Settings
1) V-Range: V-AUTO
2) I-Range: I-AUTO
▶ Power Supply Applied Voltage: 12.6V
▶ Voltage Measurement Position: Within 20mm (+-10%) of the ECU CONNECTOR end
▶ Recording Condition: Single Condition (Complex recording should not operate)</t>
  </si>
  <si>
    <t>Check if 'BLTN_CAM_RecSet_OWD' is output</t>
  </si>
  <si>
    <t>▪ Check if 'BLTN_CAM_RecSet_OWD' is output</t>
  </si>
  <si>
    <t>▪ BLTN_CAM_RecSet_OWD output</t>
  </si>
  <si>
    <t>08_PER_056</t>
  </si>
  <si>
    <t>00_1CHK_206</t>
  </si>
  <si>
    <t>▪ Association Controller (HU, CCU) KEY ON / OFF</t>
  </si>
  <si>
    <t>09_ETC_016</t>
  </si>
  <si>
    <t>Check if 'BLTN_CAM_Set_Tim_Stm' is output</t>
  </si>
  <si>
    <t>▪ Check if 'BLTN_CAM_Set_Tim_Stm' is output</t>
  </si>
  <si>
    <t>▪ BLTN_CAM_Set_Tim_Stm output</t>
  </si>
  <si>
    <t>Check if 'BLTN_CAM_Set_Spd_Stm' is output</t>
  </si>
  <si>
    <t>▪ Check if 'BLTN_CAM_Set_Spd_Stm' is output</t>
  </si>
  <si>
    <t>▪ BLTN_CAM_Set_Spd_Stm output</t>
  </si>
  <si>
    <t>PER_097</t>
  </si>
  <si>
    <r>
      <rPr>
        <sz val="11"/>
        <color theme="1"/>
        <rFont val="Segoe UI Symbol"/>
        <family val="2"/>
      </rPr>
      <t>▪</t>
    </r>
    <r>
      <rPr>
        <sz val="11"/>
        <color theme="1"/>
        <rFont val="Calibri"/>
        <family val="2"/>
      </rPr>
      <t xml:space="preserve"> Requirements Analysis</t>
    </r>
  </si>
  <si>
    <t>[Wake Up Check] (7): Association Controller Wakeup Condition</t>
  </si>
  <si>
    <t>Check if 'BLTN_CAM_Set_Locatn_Stm' is output</t>
  </si>
  <si>
    <t>▪ Check if 'BLTN_CAM_Set_Locatn_Stm' is output</t>
  </si>
  <si>
    <t>▪ BLTN_CAM_Set_Locatn_Stm output</t>
  </si>
  <si>
    <t>▪ Built-in Cam Boot Complete
▪ BLTN_CAM_State = 0x0 (BLTN_CAM Valid)
▪ BLTN_CAM_SD_Card_State = 0x0 (Good)
▪ Only the built-in cam controller is capable of communication (Associated controller CAN/Ethernet communication X)
▪ Vehicle Power: KEY ON
▪ Vehicle Voltage: 12V
▪ Setting: Continuous Recording While Parked ON
▶ Multimeter Settings
1) V-Range: V-AUTO
2) I-Range: I-AUTO
▶ Power Supply Applied Voltage: 12.6V
▶ Voltage Measurement Position: Within 20mm (+-10%) of the ECU CONNECTOR end
▶ Recording Condition: Single Condition (Complex recording should not operate)</t>
  </si>
  <si>
    <t>08_PER_057</t>
  </si>
  <si>
    <t>Check if 'BLTN_CAM_Set_TrnSig_Stm' is output</t>
  </si>
  <si>
    <t>▪ Check if 'BLTN_CAM_Set_TrnSig_Stm' is output</t>
  </si>
  <si>
    <t>▪ BLTN_CAM_Set_TrnSig_Stm output</t>
  </si>
  <si>
    <t>Check if 'BLTN_CAM_Set_AclBrk_Stm' is output</t>
  </si>
  <si>
    <t>▪ Check if 'BLTN_CAM_Set_AclBrk_Stm' is output</t>
  </si>
  <si>
    <t>▪ BLTN_CAM_Set_AclBrk_Stm output</t>
  </si>
  <si>
    <t>Check if 'BLTN_CAM_RecSet_DEV' is output</t>
  </si>
  <si>
    <t>▪ Check if 'BLTN_CAM_RecSet_DEV' is output</t>
  </si>
  <si>
    <t>▪ BLTN_CAM_RecSet_DEV output</t>
  </si>
  <si>
    <t>Check if 'BLTN_CAM_Set_GearPos_Stm' is output</t>
  </si>
  <si>
    <t>PER_018</t>
  </si>
  <si>
    <t>▪ Check if 'BLTN_CAM_Set_GearPos_Stm' is output</t>
  </si>
  <si>
    <t>▪ BLTN_CAM_Set_GearPos_Stm output</t>
  </si>
  <si>
    <r>
      <rPr>
        <sz val="11"/>
        <color theme="1"/>
        <rFont val="Segoe UI Symbol"/>
        <family val="2"/>
      </rPr>
      <t>▪</t>
    </r>
    <r>
      <rPr>
        <sz val="11"/>
        <color theme="1"/>
        <rFont val="Calibri"/>
        <family val="2"/>
      </rPr>
      <t xml:space="preserve"> Requirements Analysis</t>
    </r>
  </si>
  <si>
    <t>[Non-Wake Up Check] 1): Voltage Fluctuation Adverse Conditions</t>
  </si>
  <si>
    <t>Check for non-wakeup when low voltage occurs in sleep state</t>
  </si>
  <si>
    <t>▪ Built-in Cam Boot Complete
▪ BLTN_CAM_State = 0x0 (BLTN_CAM Valid)
▪ BLTN_CAM_SD_Card_State = 0x0 (Good)
▪ Associated Controller CAN/Ethernet Communication Enabled
▪ Vehicle Power: KEY OFF
▪ Vehicle Voltage: 12V
▪ Setting: Always Parking Off
▶ Multimeter Settings
1) V-Range: V-AUTO
2) I-Range: I-AUTO
▶ Power Supply Applied Voltage: 12.6V
▶ Voltage Measurement Position: Within 20mm (+-10%) of the ECU CONNECTOR end
▶ Recording Condition: Single Condition (Complex recording should not operate)</t>
  </si>
  <si>
    <t>Check if 'BLTN_CAM_Set_EVSen_Stm' is output</t>
  </si>
  <si>
    <t>▪ Check if 'BLTN_CAM_Set_EVSen_Stm' is output</t>
  </si>
  <si>
    <t>▪ BLTN_CAM_Set_EVSen_Stm output</t>
  </si>
  <si>
    <t>08_PER_058</t>
  </si>
  <si>
    <t>▪ Power Input: B+ = 12V → 8V</t>
  </si>
  <si>
    <t>▪ Verify CAN and Ethernet Sleep
- CAN and Ethernet Communication Sleep</t>
  </si>
  <si>
    <t>Check if 'BLTN_CAM_Set_StrAngl_Stm' is output</t>
  </si>
  <si>
    <t>▪ Check if 'BLTN_CAM_Set_StrAngl_Stm' is output</t>
  </si>
  <si>
    <t>▪ BLTN_CAM_Set_StrAngl_Stm output</t>
  </si>
  <si>
    <t>PER_098</t>
  </si>
  <si>
    <r>
      <rPr>
        <sz val="11"/>
        <color theme="1"/>
        <rFont val="Segoe UI Symbol"/>
        <family val="2"/>
      </rPr>
      <t>▪</t>
    </r>
    <r>
      <rPr>
        <sz val="11"/>
        <color theme="1"/>
        <rFont val="Calibri"/>
        <family val="2"/>
      </rPr>
      <t xml:space="preserve"> Requirements Analysis</t>
    </r>
  </si>
  <si>
    <t>Check if 'BLTN_CAM_RecSet_OWP' is output</t>
  </si>
  <si>
    <t>▪ Check if 'BLTN_CAM_RecSet_OWP' is output</t>
  </si>
  <si>
    <t>[Non-Wake Up Check] (2): Voltage Fluctuation Conditions</t>
  </si>
  <si>
    <t>▪ BLTN_CAM_RecSet_OWP output</t>
  </si>
  <si>
    <t>Check for Non-Wakeup when overvoltage occurs in Sleep state</t>
  </si>
  <si>
    <t>▪ Built-in Cam Boot Complete
▪ BLTN_CAM_State = 0x0 (BLTN_CAM Valid)
▪ BLTN_CAM_SD_Card_State = 0x0 (Good)
▪ Associated Controller CAN/Ethernet Communication Enabled
▪ Vehicle Power: KEY OFF
▪ Vehicle Voltage: 12V
▪ Setting: Continuous Recording OFF While Parked
▶ Multimeter Settings
1) V-Range: V-AUTO
2) I-Range: I-AUTO
▶ Power Supply Applied Voltage: 12.6V
▶ Voltage Measurement Position: Within 20mm (+-10%) of the ECU CONNECTOR end
▶ Recording Condition: Single Condition (Complex recording should not operate)</t>
  </si>
  <si>
    <t>Check if 'BLTN_CAM_Set_Drv_TML_Int' is output</t>
  </si>
  <si>
    <t>▪ Check if 'BLTN_CAM_Set_Drv_TML_Int' is output</t>
  </si>
  <si>
    <t>▪ BLTN_CAM_Set_Drv_TML_Int output</t>
  </si>
  <si>
    <t>08_PER_059</t>
  </si>
  <si>
    <t>Check if 'BLTN_CAM_SenSet_DEV' is output</t>
  </si>
  <si>
    <t>▪ Check if 'BLTN_CAM_SenSet_DEV' is output</t>
  </si>
  <si>
    <t>▪ BLTN_CAM_SenSet_DEV output</t>
  </si>
  <si>
    <t>▪ Power Input: B+ = 12V → 19V</t>
  </si>
  <si>
    <t>Check if 'BLTN_CAM_SenSet_PEV' is output</t>
  </si>
  <si>
    <t>▪ Check if 'BLTN_CAM_SenSet_PEV' is output</t>
  </si>
  <si>
    <t>▪ BLTN_CAM_SenSet_PEV output</t>
  </si>
  <si>
    <t>PER_019</t>
  </si>
  <si>
    <r>
      <rPr>
        <sz val="11"/>
        <color theme="1"/>
        <rFont val="Segoe UI Symbol"/>
        <family val="2"/>
      </rPr>
      <t>▪</t>
    </r>
    <r>
      <rPr>
        <sz val="11"/>
        <color theme="1"/>
        <rFont val="Calibri"/>
        <family val="2"/>
      </rPr>
      <t xml:space="preserve"> Requirements Analysis</t>
    </r>
  </si>
  <si>
    <t>Check if 'BLTN_CAM_RecSet_PEV' is output</t>
  </si>
  <si>
    <t>[Non-Wake Up Confirmation] (3): Event recording occurs while parked</t>
  </si>
  <si>
    <t>▪ Check if 'BLTN_CAM_RecSet_PEV' is output</t>
  </si>
  <si>
    <t>Check for Non-Wakeup when impact occurs in Power Off mode</t>
  </si>
  <si>
    <t>▪ BLTN_CAM_RecSet_PEV output</t>
  </si>
  <si>
    <t>▪ Built-in Cam Boot Complete
▪ BLTN_CAM_State = 0x0 (BLTN_CAM Valid)
▪ BLTN_CAM_SD_Card_State = 0x0 (Good)
▪ Associated Controller CAN/Ethernet Communication Enabled
▪ Vehicle Power: KEY OFF
▪ Vehicle Voltage: 12V
▪ Setting: Park Event Recording OFF
▶ Multimeter Settings
1) V-Range: V-AUTO
2) I-Range: I-AUTO
▶ Power Supply Applied Voltage: 12.6V
▶ Voltage Measurement Position: Within 20mm (+-10%) of the ECU CONNECTOR end
▶ Recording Condition: Single Condition (Complex recording should not operate)</t>
  </si>
  <si>
    <t>Check if 'BLTN_CAM_AudRec_Set' is output</t>
  </si>
  <si>
    <t>▪ Check if 'BLTN_CAM_AudRec_Set' is output</t>
  </si>
  <si>
    <t>▪ BLTN_CAM_AudRec_Set output</t>
  </si>
  <si>
    <t>08_PER_060</t>
  </si>
  <si>
    <t>Check if 'BLTN_CAM_Set_EV_BfrTime' is output</t>
  </si>
  <si>
    <t>▪ Check if 'BLTN_CAM_Set_EV_BfrTime' is output</t>
  </si>
  <si>
    <t>▪ BLTN_CAM_Set_EV_BfrTime output</t>
  </si>
  <si>
    <t>▪ Shock</t>
  </si>
  <si>
    <t>Check if 'BLTN_CAM_Set_EV_AftTime' is output</t>
  </si>
  <si>
    <t>▪ Check if 'BLTN_CAM_Set_EV_AftTime' is output</t>
  </si>
  <si>
    <t>▪ BLTN_CAM_Set_EV_AftTime output</t>
  </si>
  <si>
    <t>PER_099</t>
  </si>
  <si>
    <r>
      <rPr>
        <sz val="11"/>
        <color theme="1"/>
        <rFont val="Segoe UI Symbol"/>
        <family val="2"/>
      </rPr>
      <t>▪</t>
    </r>
    <r>
      <rPr>
        <sz val="11"/>
        <color theme="1"/>
        <rFont val="Calibri"/>
        <family val="2"/>
      </rPr>
      <t xml:space="preserve"> Requirements Analysis</t>
    </r>
  </si>
  <si>
    <t>Check if 'BLTN_CAM_Set_PrkTime' is output</t>
  </si>
  <si>
    <t>▪ Check if 'BLTN_CAM_Set_PrkTime' is output</t>
  </si>
  <si>
    <t>Non-Wakeup confirmation upon impact while parked with event notifications OFF</t>
  </si>
  <si>
    <t>▪ BLTN_CAM_Set_PrkTime output</t>
  </si>
  <si>
    <t>▪ Built-in Cam Boot Complete
▪ BLTN_CAM_State = 0x0 (BLTN_CAM Valid)
▪ BLTN_CAM_SD_Card_State = 0x0 (Good)
▪ Associated Controller CAN/Ethernet Communication Enabled
▪ Vehicle Power: KEY ON
▪ Vehicle Voltage: 12V
▪ Settings: Parking Event Recording ON, Parking Event Notification OFF
▶ Multimeter Settings
1) V-Range: V-AUTO
2) I-Range: I-AUTO
▶ Power Supply Applied Voltage: 12.6V
▶ Voltage Measurement Location: Within 20mm (+-10%) of the ECU CONNECTOR end
▶ Recording Condition: Single Condition (Complex recording should not operate)</t>
  </si>
  <si>
    <t>Check BLTN_CAM_Set_EV_RecMaxTime output status</t>
  </si>
  <si>
    <t>▪ Check BLTN_CAM_Set_EV_RecMaxTime output status</t>
  </si>
  <si>
    <t>▪ BLTN_CAM_Set_EV_RecMaxTime output</t>
  </si>
  <si>
    <t>08_PER_061</t>
  </si>
  <si>
    <t>Check BLTN_CAM_RecSet_STRM output status</t>
  </si>
  <si>
    <t>▪ Check BLTN_CAM_RecSet_STRM output status</t>
  </si>
  <si>
    <t>▪ BLTN_CAM_RecSet_STRM output</t>
  </si>
  <si>
    <t>▪ Verify Event Recording Operation While Parked
- Camera Indicator (Blinking Cycle/Duty Ratio/Hold Time)
: 1Hz/50%/Hold
▪ Verify CAN and Ethernet Sleep Maintenance
- CAN and Ethernet Communication Sleep</t>
  </si>
  <si>
    <t>[Checking Signal Output Status by CAN Message] - 4</t>
  </si>
  <si>
    <t>Check if 'BLTN_CAM_Set_PEV_AppNoti' is displayed</t>
  </si>
  <si>
    <t>▪ Check if 'BLTN_CAM_Set_PEV_AppNoti' is displayed</t>
  </si>
  <si>
    <t>▪ BLTN_CAM_Set_PEV_AppNoti output</t>
  </si>
  <si>
    <t>PER_020</t>
  </si>
  <si>
    <r>
      <rPr>
        <sz val="11"/>
        <color theme="1"/>
        <rFont val="Segoe UI Symbol"/>
        <family val="2"/>
      </rPr>
      <t>▪</t>
    </r>
    <r>
      <rPr>
        <sz val="11"/>
        <color theme="1"/>
        <rFont val="Calibri"/>
        <family val="2"/>
      </rPr>
      <t xml:space="preserve"> Requirements Analysis</t>
    </r>
  </si>
  <si>
    <t>[Non-Wake Up Confirmation] (4): Manual recording occurs while parked</t>
  </si>
  <si>
    <t>Non-Wakeup verification when manual switch input is in Power Off mode</t>
  </si>
  <si>
    <t>00_1CHK_207</t>
  </si>
  <si>
    <t>09_ETC_017</t>
  </si>
  <si>
    <t>▪ Built-in Cam Boot Complete
▪ BLTN_CAM_State = 0x0 (BLTN_CAM Valid)
▪ BLTN_CAM_SD_Card_State = 0x0 (Good)
▪ Associated Controller CAN/Ethernet Communication Enabled
▪ Vehicle Power: KEY OFF
▪ Vehicle Voltage: 12V
▪ Settings: All Recording Settings OFF
▶ Multimeter Settings
1) V-Range: V-AUTO
2) I-Range: I-AUTO
▶ Power Supply Applied Voltage: 12.6V
▶ Voltage Measurement Position: Within 20mm (+-10%) of the ECU CONNECTOR end
▶ Recording Condition: Single Condition (Complex recording should not operate)</t>
  </si>
  <si>
    <t>Check 'BLTN_CAM_Set_WiFi_AutoOn' output status</t>
  </si>
  <si>
    <t>▪ Check 'BLTN_CAM_Set_WiFi_AutoOn' output status</t>
  </si>
  <si>
    <t>▪ BLTN_CAM_Set_WiFi_AutoOn output</t>
  </si>
  <si>
    <t>08_PER_062</t>
  </si>
  <si>
    <t>Check if 'BLTN_CAM_StrgPropSet' is output</t>
  </si>
  <si>
    <t>▪ Check if 'BLTN_CAM_StrgPropSet' is output</t>
  </si>
  <si>
    <t>▪ BLTN_CAM_StrgPropSet Output</t>
  </si>
  <si>
    <t>Check whether 'BLTN_CAM_File_DEL_CPY_Op_State' is output</t>
  </si>
  <si>
    <t>▪ Check if 'BLTN_CAM_File_DEL_CPY_Op_State' is output</t>
  </si>
  <si>
    <t>PER_100</t>
  </si>
  <si>
    <t>▪ BLTN_CAM_File_DEL_CPY_Op_State output</t>
  </si>
  <si>
    <r>
      <rPr>
        <sz val="11"/>
        <color theme="1"/>
        <rFont val="Segoe UI Symbol"/>
        <family val="2"/>
      </rPr>
      <t>▪</t>
    </r>
    <r>
      <rPr>
        <sz val="11"/>
        <color theme="1"/>
        <rFont val="Calibri"/>
        <family val="2"/>
      </rPr>
      <t xml:space="preserve"> Requirements Analysis</t>
    </r>
  </si>
  <si>
    <t>[Non-Wake Up Confirmation] (5): Manual recording occurs while parked</t>
  </si>
  <si>
    <t>Non-Wakeup confirmation when manual switch is entered during continuous recording while parked</t>
  </si>
  <si>
    <t>Check if 'BLTN_CAM_Set_FR_Ver_Pos' is output</t>
  </si>
  <si>
    <t>▪ Check if 'BLTN_CAM_Set_FR_Ver_Pos' is output</t>
  </si>
  <si>
    <t>▪ BLTN_CAM_Set_FR_Ver_Pos output</t>
  </si>
  <si>
    <t>08_PER_063</t>
  </si>
  <si>
    <t>Check if 'BLTN_CAM_Set_RR_Ver_Pos' is output</t>
  </si>
  <si>
    <t>▪ Check if 'BLTN_CAM_Set_RR_Ver_Pos' is output</t>
  </si>
  <si>
    <t>▪ BLTN_CAM_Set_RR_Ver_Pos output</t>
  </si>
  <si>
    <t>Check if 'BLTN_CAM_File_DEL_CPY_NumTot' is printed</t>
  </si>
  <si>
    <t>▪ Check if 'BLTN_CAM_File_DEL_CPY_NumTot' is printed</t>
  </si>
  <si>
    <t>▪ BLTN_CAM_File_DEL_CPY_NumTot output</t>
  </si>
  <si>
    <t>PER_101</t>
  </si>
  <si>
    <r>
      <rPr>
        <sz val="11"/>
        <color theme="1"/>
        <rFont val="Segoe UI Symbol"/>
        <family val="2"/>
      </rPr>
      <t>▪</t>
    </r>
    <r>
      <rPr>
        <sz val="11"/>
        <color theme="1"/>
        <rFont val="Calibri"/>
        <family val="2"/>
      </rPr>
      <t xml:space="preserve"> Requirements Analysis</t>
    </r>
  </si>
  <si>
    <t>Check if 'BLTN_CAM_File_DEL_CPYed_Num' is printed</t>
  </si>
  <si>
    <t>[Non-Wake Up Confirmation] (6): Manual recording occurs while parked</t>
  </si>
  <si>
    <t>▪ Check if 'BLTN_CAM_File_DEL_CPYed_Num' is printed</t>
  </si>
  <si>
    <t>▪ BLTN_CAM_File_DEL_CPYed_Num output</t>
  </si>
  <si>
    <t>Non-Wakeup confirmation when pressing the manual switch long key during continuous recording while parked</t>
  </si>
  <si>
    <t>Check if 'VAPI_BltnCamInsideSwEnable_Get' is displayed</t>
  </si>
  <si>
    <t>▪ Check VAPI_BltnCamInsideSwEnable_Get output status</t>
  </si>
  <si>
    <t>▪ VAPI_BltnCamInsideSwEnable_Get output</t>
  </si>
  <si>
    <t>미사용</t>
  </si>
  <si>
    <t>08_PER_064</t>
  </si>
  <si>
    <t>Test Method</t>
  </si>
  <si>
    <t>ETC_016</t>
  </si>
  <si>
    <t>item</t>
  </si>
  <si>
    <t>[Checking Signal Output Status by CAN Message] - 5</t>
  </si>
  <si>
    <t>Check if 'BLTN_CAM_State' is displayed</t>
  </si>
  <si>
    <t>▪ Check if 'BLTN_CAM_State' is displayed</t>
  </si>
  <si>
    <t>▪ BLTN_CAM_State output</t>
  </si>
  <si>
    <t>00_1CHK_208</t>
  </si>
  <si>
    <t>09_ETC_018</t>
  </si>
  <si>
    <t>[BLTN_CAM-진단서비스]</t>
  </si>
  <si>
    <t>Check if 'BLTN_CAM_RecSta_DEV' is output</t>
  </si>
  <si>
    <t>▪ Check if 'BLTN_CAM_RecSta_DEV' is output</t>
  </si>
  <si>
    <t>▪ BLTN_CAM_RecSta_DEV output</t>
  </si>
  <si>
    <t>PER_021</t>
  </si>
  <si>
    <t>Check if 'BLTN_CAM_RecSta_MAR' is printed</t>
  </si>
  <si>
    <r>
      <rPr>
        <sz val="11"/>
        <color rgb="FF000000"/>
        <rFont val="Segoe UI Symbol"/>
        <family val="2"/>
      </rPr>
      <t>▪</t>
    </r>
    <r>
      <rPr>
        <sz val="11"/>
        <color rgb="FF000000"/>
        <rFont val="Calibri"/>
        <family val="2"/>
      </rPr>
      <t xml:space="preserve"> Requirements Analysis</t>
    </r>
  </si>
  <si>
    <t>▪ Check 'BLTN_CAM_RecSta_MAR' output status</t>
  </si>
  <si>
    <t>[Wake Up Confirmation] Remote Start Status</t>
  </si>
  <si>
    <t>▪ BLTN_CAM_RecSta_MAR output</t>
  </si>
  <si>
    <t>DIA_001</t>
  </si>
  <si>
    <t>Remote Startup (Sleep → Wakeup)</t>
  </si>
  <si>
    <t>▪ Built-in Cam Boot Complete
▪ BLTN_CAM_State = 0x0 (BLTN_CAM Valid)
▪ BLTN_CAM_SD_Card_State = 0x0 (Good)
▪ Associated Controller CAN/Ethernet Communication Enabled
▪ Vehicle Power: KEY OFF
▪ Vehicle Voltage: 12V
▪ Setting: Continuous Recording While Driving ON
▶ Multimeter Settings
1) V-Range: V-AUTO
2) I-Range: I-AUTO
▶ Power Supply Applied Voltage: 12.6V
▶ Voltage Measurement Position: Within 20mm (+-10%) of the ECU CONNECTOR end
▶ Recording Condition: Single Condition (Complex recording should not operate)</t>
  </si>
  <si>
    <t>[Troubleshooting] BLTN_CAM Input Voltage High (B16E000)
※When using 3 bytes: B16E004</t>
  </si>
  <si>
    <t>Check if 'BLTN_CAM_RecSta_TML' is output</t>
  </si>
  <si>
    <t>▪ Check if 'BLTN_CAM_RecSta_TML' is output</t>
  </si>
  <si>
    <t>00_1CHK_191</t>
  </si>
  <si>
    <t>▪ BLTN_CAM_RecSta_TML output</t>
  </si>
  <si>
    <t>08_PER_065</t>
  </si>
  <si>
    <t>▪ Maintain short state at the corresponding TP point on the SubBoard
▪ Request Read DTC Information</t>
  </si>
  <si>
    <t>▪ When detected 3 consecutive times
▪ Internal fault code (B16E0-00): Current fault</t>
  </si>
  <si>
    <t>Check if 'BLTN_CAM_RecSta_OWP' is output</t>
  </si>
  <si>
    <t>▪ Check if 'BLTN_CAM_RecSta_OWP' is output</t>
  </si>
  <si>
    <t>▪ BLTN_CAM_RecSta_OWP output</t>
  </si>
  <si>
    <t>▪ ACC OFF, IGN ON
▪ Associated Controller (HU, CCU) KEY ON</t>
  </si>
  <si>
    <t>▪ Perform continuous recording while driving
- BLTN_CAM_RecSta_OWD = 0x1(Recoreding)
▪ Verify CAN Application and NM message output</t>
  </si>
  <si>
    <t>▪ Release short state of corresponding TP point on SubBoard
▪ Request Read DTC Information</t>
  </si>
  <si>
    <t>Check if 'BLTN_CAM_RecSta_PEV' is output</t>
  </si>
  <si>
    <t>▪ Internal Fault Code (B16E0-00): Current Fault → Past Fault</t>
  </si>
  <si>
    <t>▪ Check if 'BLTN_CAM_RecSta_PEV' is output</t>
  </si>
  <si>
    <t>▪ BLTN_CAM_RecSta_PEV output</t>
  </si>
  <si>
    <t>▪ Requirement-based test
 ▪ Test of interaction/ communication
 ▪ Test derived from field experience</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</si>
  <si>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</si>
  <si>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[Sleep&amp;WakeUp Conditions of Evil]</t>
  </si>
  <si>
    <t>DIA_042</t>
  </si>
  <si>
    <t>Check if 'BLTN_CAM_SD_Card_State' is displayed</t>
  </si>
  <si>
    <t>▪ Built-in Cam Boot Complete
▪ BLTN_CAM_State = 0x0 (BLTN_CAM Valid)
▪ BLTN_CAM_SD_Card_State = 0x0 (Good)
▪ Associated Controller CAN/Ethernet Communication Enabled
▪ Vehicle Power: B+ ON
▪ Vehicle Voltage: 12V
▪ Settings: All Recording Settings OFF
▶ Multimeter Settings
1) V-Range: V-AUTO
2) I-Range: I-AUTO
▶ Power Supply Applied Voltage: 12.6V
▶ Voltage Measurement Position: Within 20mm (+-10%) of the ECU CONNECTOR end
▶ Recording Condition: Single Condition (Complex recording should not operate)</t>
  </si>
  <si>
    <t>▪ Check if 'BLTN_CAM_SD_Card_State' is displayed</t>
  </si>
  <si>
    <t>▪ BLTN_CAM_SD_Card_State output</t>
  </si>
  <si>
    <t>▪ Maintain short on the corresponding TP point on the MainBoard
▪ B+ ON/OFF
▪ Request Read DTC Information</t>
  </si>
  <si>
    <t>08_PER_066</t>
  </si>
  <si>
    <t>Check if 'BLTN_CAM_RecSta_OWD' is output</t>
  </si>
  <si>
    <t>▪ Check if 'BLTN_CAM_RecSta_OWD' is output</t>
  </si>
  <si>
    <t>▪ BLTN_CAM_RecSta_OWD output</t>
  </si>
  <si>
    <t>▪ Repeat KEY ON / OFF 20 times</t>
  </si>
  <si>
    <t>▪ Sleep → Wake Up (10s) → Sleep Repeat 20 times</t>
  </si>
  <si>
    <t>▪ Unshort the corresponding TP point on the MainBoard
▪ B+ ON/OFF
▪ Request Read DTC Information</t>
  </si>
  <si>
    <t>Check if 'BLTN_CAM_AuxBat_CapPer' is output</t>
  </si>
  <si>
    <t>▪ Check if 'BLTN_CAM_AuxBat_CapPer' is displayed</t>
  </si>
  <si>
    <t>▪ BLTN_CAM_AuxBat_CapPer output</t>
  </si>
  <si>
    <t>DIA_043</t>
  </si>
  <si>
    <t>▪ Enters CAN and Ethernet Sleep after the last KEY OFF</t>
  </si>
  <si>
    <t>▪ Clock pin - Ground shorted
▪ Request Read DTC Information</t>
  </si>
  <si>
    <t>Check if 'BLTN_CAM_Prk_EV_Cnt' is output</t>
  </si>
  <si>
    <t>▪ Upon 100 consecutive detections
▪ Internal fault code (B16E0-00): Current fault</t>
  </si>
  <si>
    <t>▪ Check if 'BLTN_CAM_Prk_EV_Cnt' is output</t>
  </si>
  <si>
    <t>▪ BLTN_CAM_Prk_EV_Cnt output</t>
  </si>
  <si>
    <t>Check if 'BLTN_CAM_Prk_Oped_Time' is output</t>
  </si>
  <si>
    <t>PER_102</t>
  </si>
  <si>
    <t>▪ Check if 'BLTN_CAM_Prk_Oped_Time' is output</t>
  </si>
  <si>
    <t>▪ BLTN_CAM_Prk_Oped_Time output</t>
  </si>
  <si>
    <t>▪ Release Clock pin - Ground short
▪ Request Read DTC Information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</si>
  <si>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</si>
  <si>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Verify SLEEP entry after diagnostic reprogramming command</t>
  </si>
  <si>
    <t>Check if 'BLTN_CAM_Prk_Oprable_Time' is displayed</t>
  </si>
  <si>
    <t>▪ Check if 'BLTN_CAM_Prk_Oprable_Time' is displayed</t>
  </si>
  <si>
    <t>▪ Built-in Cam Boot Complete
▪ BLTN_CAM_State = 0x0 (BLTN_CAM Valid)
▪ BLTN_CAM_SD_Card_State = 0x0 (Good)
▪ Associated Controller CAN/Ethernet Communication Enabled
▪ Vehicle Power: KEY ON
▪ Vehicle Voltage: 12V
▪ Setting: Continuous Recording While Driving ON
▪ Entered Extended Session
▶ Multimeter Settings
1) V-Range: V-AUTO
2) I-Range: I-AUTO
▶ Power Supply Applied Voltage: 12.6V
▶ Voltage Measurement Position: Within 20mm (+-10%) of the ECU CONNECTOR end
▶ Recording Condition: Single Condition (Complex recording should not operate)</t>
  </si>
  <si>
    <t>▪ BLTN_CAM_Prk_Oprable_Time output</t>
  </si>
  <si>
    <t>▪ [Diagnosis] Request to Disable Communication Control
- 28 03 03</t>
  </si>
  <si>
    <t>▪ Verify continuous recording while driving
- BLTN_CAM_RecSta_OWD = 0x1(Recoreding)
▪ Verify CAN and Ethernet Sleep
- CAN and Ethernet communication Sleep</t>
  </si>
  <si>
    <t>[Troubleshooting] BLTN_CAM Input Voltage High (B16E100)
※When using 3 bytes: B16E017</t>
  </si>
  <si>
    <t>Overvoltage current fault</t>
  </si>
  <si>
    <t>Check if 'BLTN_CAM_Prk_Oprable_Time_Max' is displayed</t>
  </si>
  <si>
    <t>▪ Input voltage gradually rises from 12V to 16.1V
▪ Request to Read DTC Information</t>
  </si>
  <si>
    <t>▪ B+ = Overvoltage fault code (B16E1-00) detected after 3 seconds exceeding 16V
: No record → Current fault</t>
  </si>
  <si>
    <t>▪ Check if 'BLTN_CAM_Prk_Oprable_Time_Max' is displayed</t>
  </si>
  <si>
    <t>▪ BLTN_CAM_Prk_Oprable_Time_Max output</t>
  </si>
  <si>
    <t>08_PER_067,
08_PER_068</t>
  </si>
  <si>
    <t>오차범위 ±0.2V 이내 허용</t>
  </si>
  <si>
    <t>00_1CHK_276</t>
  </si>
  <si>
    <t>10_DIA1_115</t>
  </si>
  <si>
    <t>Check if 'BLTN_CAM_AuxBat_Conn_State' is displayed</t>
  </si>
  <si>
    <t>▪ Check if 'BLTN_CAM_AuxBat_Conn_State' is displayed</t>
  </si>
  <si>
    <t>▪ BLTN_CAM_AuxBat_Conn_State output</t>
  </si>
  <si>
    <t>▪ [Diagnosis] Request to Enable Communication Control
- 28 00 03</t>
  </si>
  <si>
    <t>No other fault codes recorded during overvoltage fault condition</t>
  </si>
  <si>
    <t>▪ Verify continuous recording while driving
- BLTN_CAM_RecSta_OWD = 0x1(Recoreding)
▪ Verify network wakeup
- Resume CAN / Ethernet communication</t>
  </si>
  <si>
    <t>▪ Input Voltage 16.1V
▪ Front Camera Removal
▪ Request to Read DTC Information</t>
  </si>
  <si>
    <t>▪ Fault code (B16E4-00) not recorded
※ When 3 bytes are applied: B16E3-93</t>
  </si>
  <si>
    <t>ETC_030</t>
  </si>
  <si>
    <t>[Checking Signal Output Status by CAN Message] - 6</t>
  </si>
  <si>
    <t>DIA_044</t>
  </si>
  <si>
    <t>Check if 'BLTN_CAM_SWVerMajor' is displayed</t>
  </si>
  <si>
    <t>▪ Check if 'BLTN_CAM_SWVerMajor' is displayed</t>
  </si>
  <si>
    <t>▪ Stop continuous recording while driving
- BLTN_CAM_RecSta_OWD = 0x0(OFF)</t>
  </si>
  <si>
    <t>▪ BLTN_CAM_SWVerMajor output</t>
  </si>
  <si>
    <t>Past records during overvoltage while other fault codes are recorded</t>
  </si>
  <si>
    <t>▪ Wait 10 seconds after removing front camera
▪ Request Read DTC Information
▪ Input voltage gradually rises to 16.1V
▪ Request Read DTC Information</t>
  </si>
  <si>
    <t>▪ Front Camera Input Error Fault Code (B16E4-00): Current Fault → Past Fault
※ When applying 3 bytes: B16E3-93
▪ Install front camera after verification</t>
  </si>
  <si>
    <t>09_ETC_027</t>
  </si>
  <si>
    <t>Check if 'BLTN_CAM_SWVerMinor1' is displayed</t>
  </si>
  <si>
    <t>▪ Check if 'BLTN_CAM_SWVerMinor1' is displayed</t>
  </si>
  <si>
    <t>▪ BLTN_CAM_SWVerMinor1 output</t>
  </si>
  <si>
    <t>Overvoltage fault clear (past fault)</t>
  </si>
  <si>
    <t>Check if 'BLTN_CAM_SWVerMinor2' is displayed</t>
  </si>
  <si>
    <t>▪ Input voltage gradually drops to 15.4V
▪ Request to Read DTC Information</t>
  </si>
  <si>
    <t>▪ Check if 'BLTN_CAM_SWVerMinor2' is displayed</t>
  </si>
  <si>
    <t>▪ BLTN_CAM_SWVerMinor2 output</t>
  </si>
  <si>
    <t>▪ B+ = Overvoltage fault code (B16E1-00) cleared after 3 seconds of detecting 15.5V or lower
: Current fault → Past fault</t>
  </si>
  <si>
    <t>PER_103</t>
  </si>
  <si>
    <t>DIA_003</t>
  </si>
  <si>
    <t>Check if 'BLTN_CAM_SWVerMinor3' is displayed</t>
  </si>
  <si>
    <t>▪ Check if 'BLTN_CAM_SWVerMinor3' is displayed</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</si>
  <si>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</si>
  <si>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BLTN_CAM_SWVerMinor3 output</t>
  </si>
  <si>
    <t>[Troubleshooting] BLTN_CAM Input Voltage Low (B16E200)
※When using 3 bytes: B16E016</t>
  </si>
  <si>
    <t>Sleep after removing the front camera while recording continuously while driving</t>
  </si>
  <si>
    <t>Low voltage current fault</t>
  </si>
  <si>
    <t>▪ Input voltage gradually drops from 12V to 8.9V
▪ Request Read DTC Information</t>
  </si>
  <si>
    <t>▪ B+ = Low voltage fault code (B16E2-00) detected after 3 seconds below 9V
: No record → Current fault</t>
  </si>
  <si>
    <t>▪ Removal of front camera during continuous recording while driving</t>
  </si>
  <si>
    <t>Check if 'BLTN_CAM_SD_Card_Manufacturer' is printed</t>
  </si>
  <si>
    <t>▪ Verify continuous recording while driving
- BLTN_CAM_RecSta_OWD = 0x1(Recoreding)
▪ BLTN_CAM_State = 0x1(BLTN_CAM Front Camera Invalid)</t>
  </si>
  <si>
    <t>▪ Check if 'BLTN_CAM_SD_Card_Manufacturer' is printed</t>
  </si>
  <si>
    <t>▪ BLTN_CAM_SD_Card_Manufacturer output</t>
  </si>
  <si>
    <t>00_1CHK_277</t>
  </si>
  <si>
    <t>10_DIA1_116</t>
  </si>
  <si>
    <t>No other fault codes recorded in the current low voltage fault condition</t>
  </si>
  <si>
    <t>▪ Input Voltage 8.9V
▪ Front Camera Removal
▪ Request to Read DTC Information</t>
  </si>
  <si>
    <t>▪ Fault code (B16E4-00) not recorded</t>
  </si>
  <si>
    <t>Check if 'BLTN_CAM_SD_Card_Cap_Class' is printed</t>
  </si>
  <si>
    <t>▪ Check if 'BLTN_CAM_SD_Card_Cap_Class' is printed</t>
  </si>
  <si>
    <t>▪ BLTN_CAM_SD_Card_Cap_Class Output</t>
  </si>
  <si>
    <t>DIA_045</t>
  </si>
  <si>
    <t>Check if 'BltnCamPlatformStatus' is displayed</t>
  </si>
  <si>
    <t>▪ Check if 'BltnCamPlatformStatus' is displayed</t>
  </si>
  <si>
    <t>Past records during low voltage while other fault codes are recorded</t>
  </si>
  <si>
    <t>▪ BltnCamPlatformStatus output</t>
  </si>
  <si>
    <t>▪ Wait 10 seconds after removing front camera
▪ Request Read DTC Information
▪ Input voltage gradually drops to 8.9V
▪ Request Read DTC Information</t>
  </si>
  <si>
    <t>▪ Front Camera Input Error Fault Code (B16E4-00): Current Fault → Past Fault
▪ Install front camera after verification</t>
  </si>
  <si>
    <t>Check if 'BLTN_CAM_CHInfo' is displayed</t>
  </si>
  <si>
    <t>▪ Check if 'BLTN_CAM_CHInfo' is displayed</t>
  </si>
  <si>
    <t>Low voltage fault clearing</t>
  </si>
  <si>
    <t>▪ BLTN_CAM_CHInfo Output</t>
  </si>
  <si>
    <t>▪ Input voltage gradually rises to 9.6V
▪ Request to Read DTC Information</t>
  </si>
  <si>
    <t>▪ B+ = Detects 9.5V or higher, then clears undervoltage fault code (B16E2-00) after 3 seconds
: Current fault → Past fault</t>
  </si>
  <si>
    <t>PER_104</t>
  </si>
  <si>
    <t>Check whether 'BLTN_CAM_FoDInfo' is displayed</t>
  </si>
  <si>
    <t>▪ Check if 'BLTN_CAM_FoDInfo' is displayed</t>
  </si>
  <si>
    <t>▪ BLTN_CAM_FoDInfo Output</t>
  </si>
  <si>
    <t>DIA_004</t>
  </si>
  <si>
    <t>Sleep after removing the front camera during performance recording</t>
  </si>
  <si>
    <t>[Troubleshooting] Front Camera Input Error (B16E400)
※When using 3 bytes: B16E393</t>
  </si>
  <si>
    <t>Front camera removal</t>
  </si>
  <si>
    <t>▪ Enter N Mode and start N Race Cam REC recording</t>
  </si>
  <si>
    <t>Check if 'BLTN_CAM_WiFi_Info_QR' is displayed</t>
  </si>
  <si>
    <t>▪ Check Performance Recording Operation
- BLTN_CAM_RecSta_BPR : 0x1 (Recording)</t>
  </si>
  <si>
    <t>▪ Front Camera Removal
▪ Request to Read DTC Information</t>
  </si>
  <si>
    <t>▪ Check if 'BLTN_CAM_WiFi_Info_QR' is displayed</t>
  </si>
  <si>
    <t>▪ Front Camera Input Error Fault Code (B16E4-00): Current Fault
▪ Fault Detection Time: 10s</t>
  </si>
  <si>
    <t>▪ BLTN_CAM_WiFi_Info_QR output</t>
  </si>
  <si>
    <t>Check if 'BLTN_CAM_WiFi_Info_IP' is displayed</t>
  </si>
  <si>
    <t>Front camera installed</t>
  </si>
  <si>
    <t>▪ Check if 'BLTN_CAM_WiFi_Info_IP' is displayed</t>
  </si>
  <si>
    <t>▪ BLTN_CAM_WiFi_Info_IP output</t>
  </si>
  <si>
    <t>▪ Reinstall front camera
▪ Request to Read DTC Information</t>
  </si>
  <si>
    <t>▪ Front Camera Input Error Fault Code (B16E4-00): Past Fault
▪ No abnormalities in front real-time video</t>
  </si>
  <si>
    <t>DIA_005</t>
  </si>
  <si>
    <t>▪ BLTN_CAM_State = 0x1(BLTN_CAM Front Camera Invalid)
▪ Maintain Performance Recording
- BLTN_CAM_RecSta_BPR : 0x1 (Recording)</t>
  </si>
  <si>
    <t>Check if 'BLTN_CAM_DistributeInfo1' is displayed</t>
  </si>
  <si>
    <t>▪ Check if 'BLTN_CAM_DistributeInfo1' is displayed</t>
  </si>
  <si>
    <t>▪ BLTN_CAM_DistributeInfo1 output</t>
  </si>
  <si>
    <t>[Troubleshooting] Rear Camera Input Error (B16E500)
※When using 3 bytes: B16E493</t>
  </si>
  <si>
    <t>Rear camera removal</t>
  </si>
  <si>
    <t>▪ Rearview Camera Removal
▪ Request to Read DTC Information</t>
  </si>
  <si>
    <t>▪ Rear Camera Input Error Fault Code (B16E5-00): Current Fault
▪ Fault Detection Time: 10s</t>
  </si>
  <si>
    <t>Check if 'BltnCamSTRM_ServiceStatus' is displayed</t>
  </si>
  <si>
    <t>▪ Check if 'BltnCamSTRM_ServiceStatus' is displayed</t>
  </si>
  <si>
    <t>▪ BltnCamSTRM_ServiceStatus output</t>
  </si>
  <si>
    <t>▪ Stop performance recording
- BLTN_CAM_RecSta_BPR : 0x0 (OFF)</t>
  </si>
  <si>
    <t>ETC_017</t>
  </si>
  <si>
    <t>Rear camera installed</t>
  </si>
  <si>
    <t>▪ Rearview Camera Reinstallation
▪ Request to Read DTC Information</t>
  </si>
  <si>
    <t>[Checking Signal Output Status by CAN Message] - 7</t>
  </si>
  <si>
    <t>▪ Rear camera input error fault code (B16E5-00): Past fault
▪ No issues with real-time rear view video</t>
  </si>
  <si>
    <t>Check output status of 'NMCmmandCode_BLTN_CAM'</t>
  </si>
  <si>
    <t>▪ Check if 'NMCmmandCode_BLTN_CAM' is output</t>
  </si>
  <si>
    <t>▪ Output the corresponding signal
▪ Output the value corresponding to the version</t>
  </si>
  <si>
    <t>DIA_006</t>
  </si>
  <si>
    <t>00_1CHK_209</t>
  </si>
  <si>
    <t>09_ETC_019</t>
  </si>
  <si>
    <t>[Troubleshooting] Manual Switch Error (B16E600)
※When using 3 bytes: B16E29E</t>
  </si>
  <si>
    <t>Hold the event switch for 30 seconds</t>
  </si>
  <si>
    <t>Check if 'NMSleepFlag_BLTN_CAM' is displayed</t>
  </si>
  <si>
    <t>▪ Check if 'NMSleepFlag_BLTN_CAM' is displayed</t>
  </si>
  <si>
    <t>PER_105</t>
  </si>
  <si>
    <t>▪ Manual switch input OFF → ON (hold for 30 seconds)
▪ Request Read DTC Information</t>
  </si>
  <si>
    <t>▪ Manual Recording Switch Error Fault Code (B16E6-00): Current Fault
▪ Fault Diagnosis Time: 30 seconds</t>
  </si>
  <si>
    <t>Check if 'Destination_BLTN_CAM' is displayed</t>
  </si>
  <si>
    <t>00_1CHK_278</t>
  </si>
  <si>
    <t>10_DIA1_117</t>
  </si>
  <si>
    <t>▪ Check if 'Destination_BLTN_CAM' is displayed</t>
  </si>
  <si>
    <t>Remove auxiliary battery, turn KEY OFF, Sleep</t>
  </si>
  <si>
    <t>Release Event Switch hold for 30 seconds</t>
  </si>
  <si>
    <t>▪ Check for LIN communication interruption</t>
  </si>
  <si>
    <t>▪ Manual Switch Input ON → OFF (Hold for 10 seconds)
▪ Request Read DTC Information</t>
  </si>
  <si>
    <t>▪ Manual Recording Switch Error Fault Code (B16E6-00): Past Fault
▪ Fault Clearance Determination Time: 10 seconds</t>
  </si>
  <si>
    <t>[Checking Signal Output Status by CANFD Message]</t>
  </si>
  <si>
    <t>▪ Check BLTN_CAM_FD_01_00ms(0xC1) ID, DLC, and cycle</t>
  </si>
  <si>
    <t>08_PER_069</t>
  </si>
  <si>
    <t>▪ ID: 0xC1
 ▪ Cycle Time: Event Signal
 ▪ DLC: 10</t>
  </si>
  <si>
    <t>[Troubleshooting] External Memory Jack ASSY Error (B16E900)
※When using 3 bytes: B16E093</t>
  </si>
  <si>
    <t>SD card module failure</t>
  </si>
  <si>
    <t>▪ Remove SD card module</t>
  </si>
  <si>
    <t>▪ SD card module not recognized Fault Code (B16E9-00): Current Fault
▪ Fault diagnosis time: 3 seconds</t>
  </si>
  <si>
    <t>▪ Check BLTN_CAM_FD_02_200ms(0x3BC) ID, DLC, and cycle</t>
  </si>
  <si>
    <t>▪ ID: 0x3BC
 ▪ Cycle Time: 200ms
 ▪ DLC: 12</t>
  </si>
  <si>
    <t>▪ Check BLTN_CAM_FD_HU_01_200ms(0x3BB) ID, DLC, and cycle</t>
  </si>
  <si>
    <t>▪ ID: 0x3BB
 ▪ Cycle Time: 200ms
 ▪ DLC: 10</t>
  </si>
  <si>
    <t>SD card module failure resolution</t>
  </si>
  <si>
    <t>▪ Install SD card module</t>
  </si>
  <si>
    <t>▪ SD card module not recognized fault code (B16E9-00): Past fault
▪ Fault clearing time: 1 second</t>
  </si>
  <si>
    <t>DIA_008</t>
  </si>
  <si>
    <t>▪ Check BLTN_CAM_FD_STAT_01_200ms(0x3BD) ID, DLC, and cycle</t>
  </si>
  <si>
    <t>▪ ID: 0x3BD
 ▪ Cycle Time: 200ms
 ▪ DLC: 12</t>
  </si>
  <si>
    <t>PER_106</t>
  </si>
  <si>
    <t>[Troubleshooting] Built-in cam WIFI Module Error (B16EA00)
※When using 3 bytes: B16EA04</t>
  </si>
  <si>
    <t>WiFi module failure occurred</t>
  </si>
  <si>
    <t>▪ Causes WiFi Module Failure
※ Refer to Connect Specifications for WiFi Failure: BICIM2-1409 (Filename needs to be changed using the mv command)</t>
  </si>
  <si>
    <t>▪ WiFi Module Error Fault Code (B16EA-00): Current Fault
▪ Fault Diagnosis Time: 10 seconds</t>
  </si>
  <si>
    <t>▪ Check NM_BLTN_CAM_FD(0x17FC00C8) ID, DLC, and cycle</t>
  </si>
  <si>
    <t>▪ ID: 0x17FC00C8
 ▪ Cycle Time: 100ms
 ▪ DLC: 13</t>
  </si>
  <si>
    <t>Confirm that the device enters Sleep mode after repeatedly disconnecting and reinserting the auxiliary battery 5 times while in continuous recording mode during parking.</t>
  </si>
  <si>
    <t>ETC_019</t>
  </si>
  <si>
    <t>[Checking Signal Output Status by CANFD Message] - 1</t>
  </si>
  <si>
    <t>WiFi Module Failure Removal</t>
  </si>
  <si>
    <t>▪ WiFi Module Troubleshooting</t>
  </si>
  <si>
    <t>08_PER_070,
08_PER_071</t>
  </si>
  <si>
    <t>▪ WiFi Module Error Fault Code (B16EA-00): Past Fault
▪ Fault Clearance Determination Time: 3 seconds</t>
  </si>
  <si>
    <t>▪ Check BLTN_CAM_Dis_Touch_ BeepSound output status</t>
  </si>
  <si>
    <t>00_1CHK_210</t>
  </si>
  <si>
    <t>DIA_009</t>
  </si>
  <si>
    <t>09_ETC_020</t>
  </si>
  <si>
    <t>[Troubleshooting] B_CAN Bus Off (B160300)
※When using 3 bytes: U008088</t>
  </si>
  <si>
    <t>B_CAN Bus Off(High, Low)</t>
  </si>
  <si>
    <t>▪ Check BLTN_CAM_FD_AlvCnt1Val output status</t>
  </si>
  <si>
    <t>▪ BLTN_CAM_FD_AlvCnt1Val output</t>
  </si>
  <si>
    <t>▪ B_CAN High &amp; Low Short
▪ Request Read DTC Information</t>
  </si>
  <si>
    <t>▪ CAN communication unavailable
▪ B_CAN Bus Off Fault Code (B1603-00): Current Fault
: Since diagnostic communication is performed via the corresponding CAN channel, actual verification is impossible.</t>
  </si>
  <si>
    <t>▪ Check BLTN_CAM_FD_Crc1Val output status</t>
  </si>
  <si>
    <t>▪ Repeat attaching and detaching the power bank 5 times</t>
  </si>
  <si>
    <t>▪ BLTN_CAM_FD_Crc1Val output</t>
  </si>
  <si>
    <t>▪ Stop continuous recording while parked
- Camera Indicator (Flashing Cycle/Duty Ratio/Hold Time)
: OFF/-/Hold</t>
  </si>
  <si>
    <t>Uncheck B_CAN Bus Off</t>
  </si>
  <si>
    <t>▪ Unshort B_CAN high &amp; Low
▪ Request Read DTC Information</t>
  </si>
  <si>
    <t>▪ B_CAN Bus Off Fault Code (B1603-00): Past Fault
▪ CAN Communication Restored</t>
  </si>
  <si>
    <t>▪ Check BLTN_CAM_File_List_Renew output status</t>
  </si>
  <si>
    <t>DIA_046</t>
  </si>
  <si>
    <t>▪ CAN and Ethernet Sleep re-entry</t>
  </si>
  <si>
    <t>▪ Check BLTN_CAM_PopUp_Req output status</t>
  </si>
  <si>
    <t>B_CAN Bus Off(High, Low, B+)</t>
  </si>
  <si>
    <t>▪ B_CAN High &amp; Low &amp; B+ Short
▪ Request Read DTC Information</t>
  </si>
  <si>
    <t>▪ Check BLTN_CAM_UI_Mode_Tmt_Req output status</t>
  </si>
  <si>
    <t>PER_107</t>
  </si>
  <si>
    <t>▪ Check BLTN_CAM_Wifi_Pwd_Chg_State output status</t>
  </si>
  <si>
    <t>DIA_047</t>
  </si>
  <si>
    <t>B_CAN Bus Off(High, Low, GND)</t>
  </si>
  <si>
    <t>▪ B_CAN High &amp; Low &amp; GND Short
▪ Request to Read DTC Information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</si>
  <si>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</si>
  <si>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[Checking Signal Output Status by CANFD Message] - 2</t>
  </si>
  <si>
    <t>Confirm that the device enters Sleep mode after repeatedly disconnecting and reinserting the auxiliary battery 5 times while in parking motion detection recording standby.</t>
  </si>
  <si>
    <t>▪ Check BLTN_CAM_AudRec_Set output status</t>
  </si>
  <si>
    <t>00_1CHK_211</t>
  </si>
  <si>
    <t>09_ETC_021</t>
  </si>
  <si>
    <t>08_PER_072,
08_PER_073</t>
  </si>
  <si>
    <t>▪ Check BLTN_CAM_FD_AlvCnt2Val output status</t>
  </si>
  <si>
    <t>▪ BLTN_CAM_FD_AlvCnt2Val output</t>
  </si>
  <si>
    <t>[Troubleshooting] Auxiliary Battery Connection Error
※When using 3 bytes: B16E100</t>
  </si>
  <si>
    <t>▪ Check BLTN_CAM_FD_Crc2Val output status</t>
  </si>
  <si>
    <t>Unable to communicate with auxiliary battery (P-LBM) (Authenticity authentication failed)</t>
  </si>
  <si>
    <t>▪ BLTN_CAM_FD_Crc2Val output</t>
  </si>
  <si>
    <t>▪ Disconnect LIN
▪ Request Read DTC Information</t>
  </si>
  <si>
    <t>▪ Stop recording standby state due to motion detection
- Camera Indicator (Flashing Cycle/Duty Ratio/Hold Time)
: OFF/-/Hold</t>
  </si>
  <si>
    <t>▪ Activation failed 5 times (Sampling Time: 10s / Qual Time: 5 times)
▪ Auxiliary battery connection error fault code (B16EC-00): Current malfunction
※ Specifications apply only to 2.5th generation built-in cameras on LX3 P1 and later</t>
  </si>
  <si>
    <t>10_DIA1_118</t>
  </si>
  <si>
    <t>▪ Check BLTN_CAM_File_DEL_CPY_NumTot output status</t>
  </si>
  <si>
    <t>PER_108</t>
  </si>
  <si>
    <t>Power bank malfunction unlock</t>
  </si>
  <si>
    <t>▪ Reconnect LIN communication
▪ Request Read DTC Information</t>
  </si>
  <si>
    <t>▪ Authenticity Activation Successful
▪ Auxiliary Battery Connection Error Fault Code (B16EC-9A): Past Fault
※ Specifications apply only to 2.5th generation built-in cams from LX3 P1 onwards</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</si>
  <si>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</si>
  <si>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Verify Sleep &amp; Wake-Up operation via CAN signal during continuous recording while parked
- Repeat Msg Remote 20 times</t>
  </si>
  <si>
    <t>DIA_048</t>
  </si>
  <si>
    <t>08_PER_074,
08_PER_075</t>
  </si>
  <si>
    <t>▪ Check BLTN_CAM_File_DEL_CPY_Op_State output status</t>
  </si>
  <si>
    <t>If the auxiliary battery (P-LBM) is permanently broken</t>
  </si>
  <si>
    <t>▪ Permanent Failure of Auxiliary Battery (P-LBM)
- BMS_INFO_03 @ BAT_Fault_Info
: Temperature Sensor Failure (BAT_Fault_Info = 0x4(Temp Sensor Fail)) or
Cell Deviation Fault (BAT_Fault_Info = 0x8(Cell Deviation Fault) or
Discharge Open Fault (IPS Open Fault) or
Pre-charge Timeout Warning
(BAT_Fault_Info = 0x20(Pre-charge Timeout Fault)) or
Pre-charge Current Fault Warning
(BAT_Fault_Info = 0x40(Pre-charge Current Fault))
▪ Request to Read DTC Information</t>
  </si>
  <si>
    <t>▪ Permanent Auxiliary Battery Failure
▪ Auxiliary Battery Connection Error Fault Code (B16EC-9A): Current Failure
※ Specifications apply only to 2.5th generation built-in cams from LX3 P1 onwards</t>
  </si>
  <si>
    <t>10_DIA1_119</t>
  </si>
  <si>
    <t>▪ CAN Wakeup occurred 1 time
- NM_CGW_CCU transmitted 1 time</t>
  </si>
  <si>
    <t>▪ Network Wakeup for 10 seconds</t>
  </si>
  <si>
    <t>▪ Check BLTN_CAM_File_DEL_CPYed_Num output status</t>
  </si>
  <si>
    <t>▪ Check BLTN_CAM_RecSet_DEV output status</t>
  </si>
  <si>
    <t>▪ Repeat Steps 3~4 20 times</t>
  </si>
  <si>
    <t>▪ Verify 20 cycles of 10-second network wakeup ↔ CAN and Ethernet sleep</t>
  </si>
  <si>
    <t>[Troubleshooting] Forward Radar Error
※When using 3 bytes: B16E394</t>
  </si>
  <si>
    <t>Forward radar failure occurred</t>
  </si>
  <si>
    <t>▪ Built-in Cam Boot Complete
▪ BLTN_CAM_State = 0x0 (BLTN_CAM Valid)
▪ BLTN_CAM_SD_Card_State = 0x0 (Good)
▪ Associated Controller CAN/Ethernet Communication Enabled
▪ Power: B+ ON
▪ Voltage: 12V
▪ Setting: Motion Detection Recording While Parked ON</t>
  </si>
  <si>
    <t>▪ Radar register setup failed due to front camera I2C communication error
(Sampling Time: 10ms, Qual. Time: Occurred 10 times consecutively)
▪ Request to Read DTC Information</t>
  </si>
  <si>
    <t>▪ Forward Radar Fault Code (B16ED-09): Current Fault</t>
  </si>
  <si>
    <t>▪ Check BLTN_CAM_RecSet_OWD output status</t>
  </si>
  <si>
    <t>▪ Verify that continuous recording is maintained while parked after the last Sleep entry.</t>
  </si>
  <si>
    <t>▪ Check CAN and Ethernet Sleep
- CAN and Ethernet Communication Sleep
▪ Perform continuous recording while parked
- Camera Indicator (Flashing Cycle/Duty Ratio/Hold Time)
: 0.5Hz/50%/Hold</t>
  </si>
  <si>
    <t>Unlocking the faulty radar</t>
  </si>
  <si>
    <t>PER_109</t>
  </si>
  <si>
    <t>▪ Front Camera I2C Communication Error Removal
▪ Request Read DTC Information</t>
  </si>
  <si>
    <t>▪ Forward Radar Fault Code (B16ED-09): Past Fault</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</si>
  <si>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</si>
  <si>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Check BLTN_CAM_RecSet_OWP output status</t>
  </si>
  <si>
    <t>Confirm Sleep &amp; Wake-Up operation via CAN signal while park motion detection recording standby
- Repeat Msg Remote 20 times</t>
  </si>
  <si>
    <t>DIA_049</t>
  </si>
  <si>
    <t>Front radar failure occurred
※ IGN occurrence conditions: Applicable to JW1 PE models</t>
  </si>
  <si>
    <t>08_PER_106</t>
  </si>
  <si>
    <t>▪ Receive ICU_PowerAutoCutModSta = 0x0 (Factory mode)
▪ B+ Reboot
▪ No camera radar version information under BLTN_CAM_State = 0x0 (BLTN_CAM Valid) condition
▪ Request Read DTC Information</t>
  </si>
  <si>
    <t>▪ Check BLTN_CAM_RecSet_PEV output status</t>
  </si>
  <si>
    <t>Front Radar Failure Removal
※ IGN Removal Condition: Applicable to JW1 PE models</t>
  </si>
  <si>
    <t>▪ Forward Radar Fault Code (B16ED-09): Current Fault
▪ Received ICUPowerAutoCutMode = 0x0 (Factory mode)
▪ BLTN_CAM_State = 0x0 (BLTN_CAM Valid)
▪ Request to Read DTC Information</t>
  </si>
  <si>
    <t>▪ Check BLTN_CAM_SenSet_DEV output status</t>
  </si>
  <si>
    <t>▪ Check BLTN_CAM_SenSet_PEV output status</t>
  </si>
  <si>
    <t>[Troubleshooting] Rear Radar Error
※When using 3 bytes: B16E494</t>
  </si>
  <si>
    <t>Rear radar malfunction</t>
  </si>
  <si>
    <t>▪ Radar register setup failed due to rear camera I2C communication error
(Sampling Time: 10ms, Qual. Time: Occurred 10 times consecutively)
▪ Request to Read DTC Information</t>
  </si>
  <si>
    <t>▪ Rear radar fault code (B16EE-09): Current fault</t>
  </si>
  <si>
    <t>▪ Check BLTN_CAM_Set_AclBrk_Stm output status</t>
  </si>
  <si>
    <t>Rear radar malfunction cleared</t>
  </si>
  <si>
    <t>▪ Rear Camera I2C Communication Error Resolved
▪ Request to Read DTC Information</t>
  </si>
  <si>
    <t>▪ Rear radar fault code (B16EE-09): Past failure</t>
  </si>
  <si>
    <t>▪ Verify that the parking motion detection recording standby state is maintained after the last Sleep entry.</t>
  </si>
  <si>
    <t>▪ Check CAN and Ethernet Sleep
- CAN and Ethernet Communication Sleep
▪ Parking Motion Detection Recording Standby State
- Camera Indicator (Flashing Cycle/Duty Ratio/Hold Time)
: 0.5Hz/50%/Hold</t>
  </si>
  <si>
    <t>▪ Check BLTN_CAM_Set_Drv_TML_Int output status</t>
  </si>
  <si>
    <t>DIA_050</t>
  </si>
  <si>
    <t>PER_110</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</si>
  <si>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</si>
  <si>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Rear radar failure occurred
※ IGN occurrence conditions: Applicable to JW1 PE models</t>
  </si>
  <si>
    <t>▪ Check BLTN_CAM_Set_EV_AftTime output status</t>
  </si>
  <si>
    <t>Verify Sleep &amp; Wake Up operation via LIN signal during continuous recording while parked
- Repeat Msg Remote 20 times</t>
  </si>
  <si>
    <t>▪ Received ICU_PowerAutoCutModSta = 0x0 (Factory mode)
▪ B+ OFF/ON
▪ No camera radar version information under BLTN_CAM_State = 0x0 (BLTN_CAM Valid) condition
▪ Request to Read DTC Information</t>
  </si>
  <si>
    <t>▪ Rear radar fault code (B16ED-09): Current fault</t>
  </si>
  <si>
    <t>▪ Check BLTN_CAM_Set_EV_BfrTime output status</t>
  </si>
  <si>
    <t>Rear Radar Failure Removal
※ IGN Removal Condition: Applicable to JW1 PE models</t>
  </si>
  <si>
    <t>▪ Forward Radar Fault Code (B16ED-09): Current Fault
▪ Received ICU_PowerAutoCutModSta = 0x0 (Factory mode)
▪ BLTN_CAM_State = 0x0 (BLTN_CAM Valid)
▪ Request to Read DTC Information</t>
  </si>
  <si>
    <t>▪ Rear radar fault code (B16ED-09): Past failure</t>
  </si>
  <si>
    <t>▪ Check BLTN_CAM_Set_EVSen_Stm output status</t>
  </si>
  <si>
    <t>DIA_010</t>
  </si>
  <si>
    <t>▪ LIN Wakeup occurred once</t>
  </si>
  <si>
    <t>[Troubleshooting] BLTN_CAM Front Camera Calibration Required (B16EB00)
※When applying 3 bytes: B16E354</t>
  </si>
  <si>
    <t>Tolerance correction measurement value not performed status</t>
  </si>
  <si>
    <t>▪ Built-in Cam Boot Complete
▪ BLTN_CAM_State = 0x0 (BLTN_CAM Valid)
▪ BLTN_CAM_SD_Card_State = 0x0 (Good)
▪ Associated Controller CAN/Ethernet Communication Enabled
▪ Power: KEY ON
▪ Voltage: 12V
▪ Setting: Tolerance Correction Not Performed</t>
  </si>
  <si>
    <t>▪ ICU_PowerAutoCutModSta = 0x0(Factory mode) Receive Status
▪ Request to Read DTC Information</t>
  </si>
  <si>
    <t>▪ Fault Code (B16EB-00) Current Fault Occurred</t>
  </si>
  <si>
    <t>▪ Check BLTN_CAM_Set_FR_Ver_Pos output status</t>
  </si>
  <si>
    <t>10_DIA1_121</t>
  </si>
  <si>
    <t>▪ Check CAN and Ethernet Sleep
- CAN / Ethernet / LIN Communication Sleep</t>
  </si>
  <si>
    <t>▪ Check BLTN_CAM_Set_GearPos_Stm output status</t>
  </si>
  <si>
    <t>Confirmation of recurrence after requesting DTC Clear</t>
  </si>
  <si>
    <t>▪ Fault Code (B16EB-00) Current Fault Status (Factory mode)
▪ Request Read DTC Information after requesting Clear DTC Information</t>
  </si>
  <si>
    <t>▪ Current fault code (B16EB-00) reoccurs after DTC Clear response</t>
  </si>
  <si>
    <t>Verify that the fault condition persists even after repeating IGN ON/OFF 30 times.</t>
  </si>
  <si>
    <t>▪ Check BLTN_CAM_Set_Locatn_Stm output status</t>
  </si>
  <si>
    <t>▪ Fault Code (B16EB-00) Current Fault Status (Factory mode)
▪ Request Read DTC Information after repeating IGN ON/OFF 30 times</t>
  </si>
  <si>
    <t>▪ Fault Code (B16EB-00) Maintain Current Fault</t>
  </si>
  <si>
    <t>▪ Check CAN and Ethernet Sleep
- CAN / Ethernet / LIN Communication Sleep
▪ Perform continuous recording while parked
- Camera Indicator (Flashing Cycle / Duty Ratio / Hold Time)
: 0.5Hz / 50% / Hold</t>
  </si>
  <si>
    <t>DIA_051</t>
  </si>
  <si>
    <t>▪ Check BLTN_CAM_Set_PEV_AppNoti output status</t>
  </si>
  <si>
    <t>Check tolerance correction fault codes in Dealer mode</t>
  </si>
  <si>
    <t>PER_111</t>
  </si>
  <si>
    <t>▪ ICU_PowerAutoCutModSta = 0x1(Dealer mode) Receive Status
▪ Request to Read DTC Information</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</si>
  <si>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</si>
  <si>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Check BLTN_CAM_Set_PrkTime output status</t>
  </si>
  <si>
    <t>Verify Sleep &amp; Wake_Up operation via LIN signal while waiting for parking motion
- Repeat Msg Remote 20 times</t>
  </si>
  <si>
    <t>10_DIA1_122</t>
  </si>
  <si>
    <t>▪ Fault Code (B16EB-00) Current Fault Status (Dealer mode)
▪ Request Read DTC Information after requesting Clear DTC Information</t>
  </si>
  <si>
    <t>▪ Check BLTN_CAM_Set_RR_Ver_Pos output status</t>
  </si>
  <si>
    <t>▪ Fault Code (B16EB-00) Current Fault Status (Dealer mode)
▪ Request Read DTC Information after repeating IGN ON/OFF 30 times</t>
  </si>
  <si>
    <t>▪ Check BLTN_CAM_Set_Spd_Stm output status</t>
  </si>
  <si>
    <t>DIA_052</t>
  </si>
  <si>
    <t>Check tolerance correction fault codes in Customer mode</t>
  </si>
  <si>
    <t>▪ Receive status of ICU_PowerAutoCutModSta = 0x2(Customer mode)
▪ Request to Read DTC Information</t>
  </si>
  <si>
    <t>▪ Check BLTN_CAM_Set_StrAngl_Stm output status</t>
  </si>
  <si>
    <t>10_DIA1_123</t>
  </si>
  <si>
    <t>▪ Fault Code (B16EB-00) Current Fault Status (Customer mode)
▪ Request Read DTC Information after requesting Clear DTC Information</t>
  </si>
  <si>
    <t>▪ Check BLTN_CAM_Set_Tim_Stm output status</t>
  </si>
  <si>
    <t>▪ Check CAN and Ethernet Sleep
- CAN / Ethernet / LIN Communication Sleep
▪ Parking Motion Detection Recording Standby State
- Camera Indicator (Blinking Cycle / Duty Ratio / Hold Time)
: 0.5Hz / 50% / Hold</t>
  </si>
  <si>
    <t>Confirm Clear after repeating IGN ON/OFF 30 times</t>
  </si>
  <si>
    <t>▪ Fault Code (B16EB-00) Current Fault Status (Customer mode)
▪ Request Read DTC Information after repeating IGN ON/OFF 30 times</t>
  </si>
  <si>
    <t>▪ Fault Code (B16EB-00) Clear</t>
  </si>
  <si>
    <t>PER_112</t>
  </si>
  <si>
    <t>After repeating IGN ON/OFF 30 times, verify that the Clear state is maintained when power conditions change while in a Clear state.</t>
  </si>
  <si>
    <t>▪ No fault code (B16EB-00)
▪ KEY OFF/ON
▪ B+ OFF/ON
▪ Request to Read DTC Information</t>
  </si>
  <si>
    <t>▪ Check BLTN_CAM_Set_WiFi_AutoOn output status</t>
  </si>
  <si>
    <t>▪ Fault code (B16EB-00) did not occur</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</si>
  <si>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</si>
  <si>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Turn off the key after disconnecting the CAN communication cable
: Continuous recording while parked</t>
  </si>
  <si>
    <t>▪ Remove CAN communication cable</t>
  </si>
  <si>
    <t>▪ Check Network Status
- CAN / Ethernet Communication Alive</t>
  </si>
  <si>
    <t>DIA_053</t>
  </si>
  <si>
    <t>▪ Check BLTN_CAM_StrgPropSet output status</t>
  </si>
  <si>
    <t>Check tolerance correction fault codes in Customer mode → Factory mode</t>
  </si>
  <si>
    <t>Check for DTC recurrence when changing vehicle mode in Clear state (Factory mode)</t>
  </si>
  <si>
    <t>▪ Received ICUPowerAutoCutMode = 0x2 (Customer mode)
▪ Fault Code (B16EB-00) Current Fault Status (Customer mode)
▪ Request Read DTC Information after repeating IGN ON/OFF 30 times</t>
  </si>
  <si>
    <t>Check BLTN_CAM_MaxRanSet_PMDR output status</t>
  </si>
  <si>
    <t>▪ Check BLTN_CAM_MaxRanSet_PMDR output status</t>
  </si>
  <si>
    <t>▪ BLTN_CAM_MaxRanSet_PMDR output</t>
  </si>
  <si>
    <t>(DTC Clear status due to 30 IGN ON/OFF cycles)
▪ Received ICUPowerAutoCutMode = 0x0 (Factory mode)
▪ Request to Read DTC Information</t>
  </si>
  <si>
    <t>Check BLTN_CAM_RanSet_PMDR output status</t>
  </si>
  <si>
    <t>▪ Check BLTN_CAM_RanSet_PMDR output status</t>
  </si>
  <si>
    <t>▪ BLTN_CAM_RanSet_PMDR output</t>
  </si>
  <si>
    <t>PER_113</t>
  </si>
  <si>
    <t>DIA_054</t>
  </si>
  <si>
    <t>수행절차</t>
  </si>
  <si>
    <t>기댓값</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</si>
  <si>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</si>
  <si>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Check tolerance correction fault codes in Customer mode → Dealer mode</t>
  </si>
  <si>
    <t>Check BLTN_CAM_Set_PMD output status</t>
  </si>
  <si>
    <t>Turn off the key after disconnecting the Ethernet communication cable
: Continuous recording while parked</t>
  </si>
  <si>
    <t>Check for DTC recurrence when changing vehicle mode in Clear state (Dealer mode)</t>
  </si>
  <si>
    <t>▪ Check BLTN_CAM_Set_PMD output status</t>
  </si>
  <si>
    <t>▪ BLTN_CAM_Set_PMD output</t>
  </si>
  <si>
    <t>▪ Remove Ethernet communication cable</t>
  </si>
  <si>
    <t>Check BLTN_CAM_Set_PMDEV output status</t>
  </si>
  <si>
    <t>▪ Check BLTN_CAM_Set_PMDEV output status</t>
  </si>
  <si>
    <t>▪ BLTN_CAM_Set_PMDEV output</t>
  </si>
  <si>
    <t>(DTC Clear status due to 30 IGN ON/OFF cycles)
▪ Received ICUPowerAutoCutMode = 0x1 (Dealer mode)
▪ Request to Read DTC Information</t>
  </si>
  <si>
    <t>[BLTN_CAM-진단-031] Request message (ReadDataByIdentifier Request Service ID 등)</t>
  </si>
  <si>
    <t>Check BLTN_CAM_Set_PMDTim output status</t>
  </si>
  <si>
    <t>DIA_013</t>
  </si>
  <si>
    <t>▪ Check BLTN_CAM_Set_PMDTim output status</t>
  </si>
  <si>
    <t>▪ BLTN_CAM_Set_PMDTim output</t>
  </si>
  <si>
    <t>PER_114</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</si>
  <si>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</si>
  <si>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Built-in Cam Boot Complete
▪ BLTN_CAM_State = 0x0 (BLTN_CAM Valid)
▪ BLTN_CAM_SD_Card_State = 0x0 (Good)
▪ Associated Controller CAN/Ethernet Communication Enabled
▪ Power: KEY ON
▪ Voltage: 10V</t>
  </si>
  <si>
    <t>▪ Input voltage 10V
▪ Front camera removed</t>
  </si>
  <si>
    <t>Turn off the key after disconnecting the CAN communication cable
: Motion detection recording while parked</t>
  </si>
  <si>
    <t>▪ Front camera input error fault code (B16E4-00): Current fault</t>
  </si>
  <si>
    <t>▪ Built-in Cam Boot Complete
▪ BLTN_CAM_State = 0x0 (BLTN_CAM Valid)
▪ BLTN_CAM_SD_Card_State = 0x0 (Good)
▪ Associated Controller CAN/Ethernet Communication Enabled
▪ Vehicle Power: KEY ON
▪ Vehicle Voltage: 12V
▪ Setting: Motion Detection Recording While Parked ON
▶ Multimeter Settings
1) V-Range: V-AUTO
2) I-Range: I-AUTO
▶ Power Supply Applied Voltage: 12.6V
▶ Voltage Measurement Position: Within 20mm (+-10%) of the ECU CONNECTOR end
▶ Recording Condition: Single Condition (Complex recording should not operate)</t>
  </si>
  <si>
    <t>Check BLTN_CAM_BPR_AutRec_Set output status</t>
  </si>
  <si>
    <t>▪ Check BLTN_CAM_BPR_AutRec_Set output status</t>
  </si>
  <si>
    <t>▪ BLTN_CAM_BPR_AutRec_Set output</t>
  </si>
  <si>
    <t>[BLTN_CAM-진단-032] Positive response message</t>
  </si>
  <si>
    <t>▪ Voltage drop of 100mV/3s to 9.4 V</t>
  </si>
  <si>
    <t>Check BLTN_CAM_BPR_SndRec_Set output status</t>
  </si>
  <si>
    <t>▪ Check BLTN_CAM_BPR_SndRec_Set output status</t>
  </si>
  <si>
    <t>▪ BLTN_CAM_BPR_SndRec_Set output</t>
  </si>
  <si>
    <t>▪ Voltage rise to 9.6 V at 100mV/3s</t>
  </si>
  <si>
    <t>Check BLTN_CAM_Set_BPR_RE output status</t>
  </si>
  <si>
    <t>▪ Check BLTN_CAM_Set_BPR_RE output status</t>
  </si>
  <si>
    <t>▪ BLTN_CAM_Set_BPR_RE output</t>
  </si>
  <si>
    <t>DIA2_1001</t>
  </si>
  <si>
    <t>PER_115</t>
  </si>
  <si>
    <t>DIA_055</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</si>
  <si>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</si>
  <si>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ReadDVRSCPUIVersionDataIdentifier 
0x F175 )</t>
  </si>
  <si>
    <t>Turn off the key after disconnecting the Ethernet communication cable
: Motion detection recording while parked</t>
  </si>
  <si>
    <t>ReadDVRSCPUVersionDataIdentifier [F175], Default Session, 0x795</t>
  </si>
  <si>
    <t>▪ Built-in Cam Boot Complete
▪ BLTN_CAM_State = 0x0 (BLTN_CAM Valid)
▪ BLTN_CAM_SD_Card_State = 0x0 (Good)
▪ Associated Controller CAN/Ethernet Communication Enabled
▪ Power: KEY ON
▪ Voltage: 15V</t>
  </si>
  <si>
    <t>▪ 빌트인캠 부팅 완료
 ▪ BLTN_CAM_State = 0x0 (BLTN_CAM Valid)
 ▪ BLTN_CAM_SD_Card_State = 0x0 (Good)
 ▪ 연관 제어기 CAN/Ethernet 통신 가능 상태
 ▪ 차량 전원: KEY ON
 ▪ 차량 전압: 12V</t>
  </si>
  <si>
    <t>Check BLTN_CAM_Set_BPR_TM output status</t>
  </si>
  <si>
    <t>▪ Check BLTN_CAM_Set_BPR_TM output status</t>
  </si>
  <si>
    <t>▪ BLTN_CAM_Set_BPR_TM output</t>
  </si>
  <si>
    <t>Request_0x795("10 01")</t>
  </si>
  <si>
    <t>Pass_diagnostic()</t>
  </si>
  <si>
    <t>Check BLTN_CAM_RecSet_LPE output status</t>
  </si>
  <si>
    <t>▪ Check BLTN_CAM_RecSet_LPE output status</t>
  </si>
  <si>
    <t>▪ Voltage rise of 100mV/3s to 15.6 V</t>
  </si>
  <si>
    <t>▪ BLTN_CAM_RecSet_LPE output</t>
  </si>
  <si>
    <t>10_DIA2_1001</t>
  </si>
  <si>
    <t>Check BLTN_CAM_Set_Crash_Pos output status</t>
  </si>
  <si>
    <t>▪ Check BLTN_CAM_Set_Crash_Pos output status</t>
  </si>
  <si>
    <t>▪ BLTN_CAM_Set_Crash_Pos output</t>
  </si>
  <si>
    <t>▪ Voltage drop of 100mV/3s to 15.4 V</t>
  </si>
  <si>
    <t>▪ From 15.6V: Past fault codes → Current fault codes</t>
  </si>
  <si>
    <t>Request_0x795("22 F1 75")</t>
  </si>
  <si>
    <t>diagnostic_DID_Respos("F1 75", 14, true, "OK")</t>
  </si>
  <si>
    <t>PER_116</t>
  </si>
  <si>
    <t>Check BLTN_CAM_Set_Distort_Correct output status</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</si>
  <si>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</si>
  <si>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 Check BLTN_CAM_Set_Distort_Correct output status</t>
  </si>
  <si>
    <t>▪ BLTN_CAM_Set_Distort_Correct output</t>
  </si>
  <si>
    <t>Disconnect communication cable (CAN) after turning KEY OFF
: Continuous recording while parked</t>
  </si>
  <si>
    <t>[Retain fault log after power reset]</t>
  </si>
  <si>
    <t>B16E100 (Overvoltage)
※ When applying 3 bytes: B16E0-17</t>
  </si>
  <si>
    <t>▪ KEY OFF
▪ Remove CAN communication cable</t>
  </si>
  <si>
    <t>▪ Check CAN and Ethernet Sleep
- CAN, Ethernet NM not transmitted</t>
  </si>
  <si>
    <t>▪ B16E1-00 (Overvoltage) Past Fault Status
▪ Request Read DTC Information after B+ OFF/ON</t>
  </si>
  <si>
    <t>▪ Maintain fault records</t>
  </si>
  <si>
    <t>DIA2_1002</t>
  </si>
  <si>
    <t>Check if BLTN_CAM_Set_Pollution_Warn is printed</t>
  </si>
  <si>
    <t>00_1CHK_285</t>
  </si>
  <si>
    <t>▪ Check if BLTN_CAM_Set_Pollution_Warn is printed</t>
  </si>
  <si>
    <t>▪ BLTN_CAM_Set_Pollution_Warn output</t>
  </si>
  <si>
    <t>10_DIA1_124</t>
  </si>
  <si>
    <t>PER_117</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</si>
  <si>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</si>
  <si>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DIA_056</t>
  </si>
  <si>
    <t>Disconnect the communication cable (Ethernet) after turning the key off.
: Continuous recording while parked</t>
  </si>
  <si>
    <t>ReadDVRSCPUVersionDataIdentifier [F175], Programming Session, 0x795</t>
  </si>
  <si>
    <t>▪ KEY OFF
▪ Disconnect Ethernet communication cable</t>
  </si>
  <si>
    <t>B16E200 (Low Voltage)
※ When applying 3 bytes: B16E0-16</t>
  </si>
  <si>
    <t>▪ B16E2-00 (Low Voltage) Past Fault Status
▪ Request Read DTC Information after B+ OFF/ON</t>
  </si>
  <si>
    <t>Check BLTN_CAM_Stm_all output status</t>
  </si>
  <si>
    <t>▪ Check BLTN_CAM_Stm_all output status</t>
  </si>
  <si>
    <t>▪ BLTN_CAM_Stm_all output</t>
  </si>
  <si>
    <t>PER_118</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</si>
  <si>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</si>
  <si>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Disconnect communication cable (CAN) after turning KEY OFF
: Motion detection recording while parked</t>
  </si>
  <si>
    <t>DIA_057</t>
  </si>
  <si>
    <t>10_DIA2_1002</t>
  </si>
  <si>
    <t>B16E400 (Front camera malfunction)
※When applying 3 bytes: B16E3-93</t>
  </si>
  <si>
    <t>▪ Check BLTN_CAM_Set_TrnSig_Stm output status</t>
  </si>
  <si>
    <t>▪ B16E4-00 (Front Camera Failure) Past Failure Status
▪ Request Read DTC Information after B+ OFF/ON</t>
  </si>
  <si>
    <t>PER_119</t>
  </si>
  <si>
    <r>
      <rPr>
        <sz val="11"/>
        <color theme="1"/>
        <rFont val="Segoe UI Symbol"/>
        <family val="2"/>
      </rPr>
      <t>▪</t>
    </r>
    <r>
      <rPr>
        <sz val="11"/>
        <color theme="1"/>
        <rFont val="Calibri"/>
        <family val="2"/>
      </rPr>
      <t xml:space="preserve"> Requirements Analysis
</t>
    </r>
    <r>
      <rPr>
        <sz val="11"/>
        <color theme="1"/>
        <rFont val="Segoe UI Symbol"/>
        <family val="2"/>
      </rPr>
      <t>▪</t>
    </r>
    <r>
      <rPr>
        <sz val="11"/>
        <color theme="1"/>
        <rFont val="Calibri"/>
        <family val="2"/>
      </rPr>
      <t xml:space="preserve"> Interface Analysis</t>
    </r>
    <r>
      <rPr>
        <sz val="11"/>
        <color theme="1"/>
        <rFont val="맑은 고딕"/>
        <family val="3"/>
        <charset val="129"/>
      </rPr>
      <t xml:space="preserve">
</t>
    </r>
    <r>
      <rPr>
        <sz val="11"/>
        <color theme="1"/>
        <rFont val="Segoe UI Symbol"/>
        <family val="2"/>
      </rPr>
      <t>▪</t>
    </r>
    <r>
      <rPr>
        <sz val="11"/>
        <color theme="1"/>
        <rFont val="Calibri"/>
        <family val="2"/>
      </rPr>
      <t xml:space="preserve"> Field Experience-based Testing</t>
    </r>
  </si>
  <si>
    <t>Request_0x795("10 02")</t>
  </si>
  <si>
    <t>Disconnect communication cable (Ethernet) after turning KEY OFF
: Motion detection recording while parked</t>
  </si>
  <si>
    <t>DIA_058</t>
  </si>
  <si>
    <t>B16E500 (Rear camera malfunction)
※When applying 3 bytes: B16E4-93</t>
  </si>
  <si>
    <t>▪ B16E5-00 (Rear Camera Failure) Past Failure Status
▪ Request Read DTC Information after B+ OFF/ON</t>
  </si>
  <si>
    <t>[BLTN_CAM-동작성능-013]</t>
  </si>
  <si>
    <t>Check VAPI_BltnCamInsideSwEnable_Get output status</t>
  </si>
  <si>
    <t>▪ Check VAPI_BltnCamInsideSwEnaBle_Get output status</t>
  </si>
  <si>
    <t>DIA_059</t>
  </si>
  <si>
    <t>ReadDataByIdentifier_ResNeg("F175", 0x7F)</t>
  </si>
  <si>
    <t>B16E600 (Event Switch Failure)
※ When applying 3 bytes: B16E2-9E</t>
  </si>
  <si>
    <t>▪ B16E6-00 (Event Switch Failure) Past Fault Status
▪ Request Read DTC Information after B+ OFF/ON</t>
  </si>
  <si>
    <t>00_1CHK_287</t>
  </si>
  <si>
    <t>10_DIA1_126</t>
  </si>
  <si>
    <t>PER_023</t>
  </si>
  <si>
    <r>
      <rPr>
        <sz val="11"/>
        <color rgb="FF000000"/>
        <rFont val="Segoe UI Symbol"/>
        <family val="2"/>
      </rPr>
      <t>▪</t>
    </r>
    <r>
      <rPr>
        <sz val="11"/>
        <color rgb="FF000000"/>
        <rFont val="Calibri"/>
        <family val="2"/>
      </rPr>
      <t xml:space="preserve"> Requirements Analysis</t>
    </r>
  </si>
  <si>
    <t>[ACC Filtering]</t>
  </si>
  <si>
    <t>DIA_060</t>
  </si>
  <si>
    <t>▪ Built-in Cam Boot Complete
▪ BLTN_CAM_State = 0x0 (BLTN_CAM Valid)
▪ BLTN_CAM_SD_Card_State = 0x0 (Good)
▪ Associated Controller CAN/Ethernet Communication Enabled
▪ Vehicle Power: ACC ON, IGN OFF
▪ Vehicle Voltage: 12V
▪ Setting: Continuous Recording While Driving ON</t>
  </si>
  <si>
    <t>[Checking Signal Output Status by CANFD Message] - 3</t>
  </si>
  <si>
    <t>▪ Turn ACC OFF within 100ms, then turn ACC ON</t>
  </si>
  <si>
    <t>B16E9-00 (SD card module failure)
※When applying 3 bytes: B16E0-93</t>
  </si>
  <si>
    <t>DIA2_1003</t>
  </si>
  <si>
    <t>▪ Confirm that continuous recording is maintained while driving
- BLTN_CAM_RecSta_OWD = 0x1(Recoreding)
▪ When checking recording files, 2 files are not created.</t>
  </si>
  <si>
    <t>▪ B16E9-00 (SD Card Jack Socket) Past Fault Status
▪ Request Read DTC Information after B+ OFF/ON</t>
  </si>
  <si>
    <t>ReadDVRSCPUVersionDataIdentifier [F175] , Extended Session, 0x795</t>
  </si>
  <si>
    <t>▪ Check BLTN_CAM_Display output status</t>
  </si>
  <si>
    <t>PER_120</t>
  </si>
  <si>
    <t>DIA_061</t>
  </si>
  <si>
    <r>
      <rPr>
        <sz val="11"/>
        <color rgb="FF000000"/>
        <rFont val="Segoe UI Symbol"/>
        <family val="2"/>
      </rPr>
      <t>▪</t>
    </r>
    <r>
      <rPr>
        <sz val="11"/>
        <color rgb="FF000000"/>
        <rFont val="Calibri"/>
        <family val="2"/>
      </rPr>
      <t xml:space="preserve"> Requirements Analysis</t>
    </r>
  </si>
  <si>
    <t>[IGN Filtering]</t>
  </si>
  <si>
    <t>B160300(B_CAN Bus Off)
※When applying 3 bytes: U0080-88</t>
  </si>
  <si>
    <t>▪ B1603-00 (B_CAN Bus Off) Past Fault Status
▪ Request Read DTC Information after B+ OFF/ON</t>
  </si>
  <si>
    <t>▪ Turn IGN ON within 100ms after IGN OFF</t>
  </si>
  <si>
    <t>10_DIA2_1003</t>
  </si>
  <si>
    <t>00_1CHK_212</t>
  </si>
  <si>
    <t>DIA_062</t>
  </si>
  <si>
    <t>09_ETC_022</t>
  </si>
  <si>
    <t>PER_024</t>
  </si>
  <si>
    <r>
      <rPr>
        <sz val="11"/>
        <color rgb="FF000000"/>
        <rFont val="Segoe UI Symbol"/>
        <family val="2"/>
      </rPr>
      <t>▪</t>
    </r>
    <r>
      <rPr>
        <sz val="11"/>
        <color rgb="FF000000"/>
        <rFont val="Calibri"/>
        <family val="2"/>
      </rPr>
      <t xml:space="preserve"> Requirements Analysis</t>
    </r>
  </si>
  <si>
    <t>B16EC9A (Auxiliary Battery Connection Error)
※When applying 3 bytes: B16E1-00</t>
  </si>
  <si>
    <t>[Event Switch] Filtering time satisfaction</t>
  </si>
  <si>
    <t>Verify recording operation when the event switch filtering time is satisfied</t>
  </si>
  <si>
    <t>▪ B16EC-9A (Auxiliary Battery Connection Error) Past Fault Status
▪ Request Read DTC Information after B+ OFF/ON</t>
  </si>
  <si>
    <t>▪ Manual switch ON/OFF at 90ms intervals</t>
  </si>
  <si>
    <t>▪ Camera Indicator (Blink Cycle/Duty Ratio/Hold Time)
- OFF/-/Hold
▪ BLTN_CAM_RecSta_MAR = 0x0(OFF)</t>
  </si>
  <si>
    <t>▪ Check BLTN_CAM_FD_HU_AlvCnt1Val output status</t>
  </si>
  <si>
    <t>▪ BLTN_CAM_FD_HU_AlvCnt1Val output</t>
  </si>
  <si>
    <t>00_1CHK_007</t>
  </si>
  <si>
    <t>Request_0x795("10 03")</t>
  </si>
  <si>
    <t>10_DIA1_016</t>
  </si>
  <si>
    <t>08_PER_078</t>
  </si>
  <si>
    <t>DIA_063</t>
  </si>
  <si>
    <t>PER_121</t>
  </si>
  <si>
    <t>B16ED09 (Forward Radar Error)
※When applying 3 bytes: B16E3-94</t>
  </si>
  <si>
    <r>
      <rPr>
        <sz val="11"/>
        <color rgb="FF000000"/>
        <rFont val="Segoe UI Symbol"/>
        <family val="2"/>
      </rPr>
      <t>▪</t>
    </r>
    <r>
      <rPr>
        <sz val="11"/>
        <color rgb="FF000000"/>
        <rFont val="Calibri"/>
        <family val="2"/>
      </rPr>
      <t xml:space="preserve"> Requirements Analysis</t>
    </r>
  </si>
  <si>
    <t>[Event Switch] Filtering time dissatisfaction</t>
  </si>
  <si>
    <t>Verify recording operation when Event Switch Filtering Time is unsatisfactory</t>
  </si>
  <si>
    <t>▪ Check BLTN_CAM_FD_HU_Crc1Val output status</t>
  </si>
  <si>
    <t>▪ B16ED-09 (Forward Radar Error) Past Fault Status
▪ Request Read DTC Information after B+ OFF/ON</t>
  </si>
  <si>
    <t>▪ Manual switch ON/OFF at 100ms intervals</t>
  </si>
  <si>
    <t>▪ BLTN_CAM_FD_HU_Crc1Val output</t>
  </si>
  <si>
    <t>▪ Camera Indicator (Blink Cycle/Duty Ratio/Hold Time)
- 1Hz/50%/10 sec
▪ BLTN_CAM_RecSta_MAR = 0x1(Recoreding)</t>
  </si>
  <si>
    <t>08_PER_079</t>
  </si>
  <si>
    <t>▪ Check BLTN_CAM_HU_UI_Mode output status</t>
  </si>
  <si>
    <r>
      <rPr>
        <sz val="11"/>
        <color rgb="FF000000"/>
        <rFont val="Segoe UI Symbol"/>
        <family val="2"/>
      </rPr>
      <t>▪</t>
    </r>
    <r>
      <rPr>
        <sz val="11"/>
        <color rgb="FF000000"/>
        <rFont val="Calibri"/>
        <family val="2"/>
      </rPr>
      <t xml:space="preserve"> Requirements Analysis</t>
    </r>
  </si>
  <si>
    <t>[Event Switch] Voltage</t>
  </si>
  <si>
    <t>DIA_064</t>
  </si>
  <si>
    <t>▪ Main connector pin 9 voltage measurement</t>
  </si>
  <si>
    <t>응답 값이 현재 버전과 일치하는지 확인
ex) 01.05.00.02</t>
  </si>
  <si>
    <t>▪ pin. 9 = 9±0.5V (7±0.5V)</t>
  </si>
  <si>
    <t>B16EE09 (Rear Radar Error)
※When applying 3 bytes: B16E4-94</t>
  </si>
  <si>
    <t>▪ B16EE-09 (Rear Radar Error) Past Fault Status
▪ Request Read DTC Information after B+ OFF/ON</t>
  </si>
  <si>
    <t>▪ Check BLTN_CAM_Ind_Req output status</t>
  </si>
  <si>
    <t>PER_122</t>
  </si>
  <si>
    <r>
      <rPr>
        <sz val="11"/>
        <color rgb="FF000000"/>
        <rFont val="Segoe UI Symbol"/>
        <family val="2"/>
      </rPr>
      <t>▪</t>
    </r>
    <r>
      <rPr>
        <sz val="11"/>
        <color rgb="FF000000"/>
        <rFont val="Calibri"/>
        <family val="2"/>
      </rPr>
      <t xml:space="preserve"> Requirements Analysis</t>
    </r>
  </si>
  <si>
    <t>[Event Switch Indicator] Voltage</t>
  </si>
  <si>
    <t>DIA2_1004</t>
  </si>
  <si>
    <t>▪ Event switch indicator ON state
▪ Main connector pin 8 voltage measurement</t>
  </si>
  <si>
    <t>▪ Pin 8 = 12V</t>
  </si>
  <si>
    <t>ReadDVRSMCUVersionDataIdentifier 
0x F176 )</t>
  </si>
  <si>
    <t>▪ Check BLTN_CAM_LVDS_Mode_State output status</t>
  </si>
  <si>
    <t>▪ B16E1-00 (Overvoltage) Past Fault Status
▪ Request Read DTC Information after requesting Clear DTC Information</t>
  </si>
  <si>
    <t>▪ Delete fault record</t>
  </si>
  <si>
    <t>ReadDVRSMCUVersionDataIdentifier [F176], Default Session, 0x795</t>
  </si>
  <si>
    <t>PER_123</t>
  </si>
  <si>
    <r>
      <rPr>
        <sz val="11"/>
        <color rgb="FF000000"/>
        <rFont val="Segoe UI Symbol"/>
        <family val="2"/>
      </rPr>
      <t>▪</t>
    </r>
    <r>
      <rPr>
        <sz val="11"/>
        <color rgb="FF000000"/>
        <rFont val="Calibri"/>
        <family val="2"/>
      </rPr>
      <t xml:space="preserve"> Requirements Analysis</t>
    </r>
  </si>
  <si>
    <t>[Event Switch] Voltage Judgment Level</t>
  </si>
  <si>
    <t>Check ON judgment voltage</t>
  </si>
  <si>
    <t>00_1CHK_289</t>
  </si>
  <si>
    <t>10_DIA1_128</t>
  </si>
  <si>
    <t>▪ Voltage measurement with manual switch input ON</t>
  </si>
  <si>
    <t>▪ Less than 1.0V (Active Low)</t>
  </si>
  <si>
    <t>DIA_065</t>
  </si>
  <si>
    <t>▪ Check BLTN_CAM_PEV_Count output status</t>
  </si>
  <si>
    <t>▪ B16E2-00 (Low Voltage) Past Fault Status
▪ Request Read DTC Information after requesting Clear DTC Information</t>
  </si>
  <si>
    <t>PER_124</t>
  </si>
  <si>
    <r>
      <rPr>
        <sz val="11"/>
        <color rgb="FF000000"/>
        <rFont val="Segoe UI Symbol"/>
        <family val="2"/>
      </rPr>
      <t>▪</t>
    </r>
    <r>
      <rPr>
        <sz val="11"/>
        <color rgb="FF000000"/>
        <rFont val="Calibri"/>
        <family val="2"/>
      </rPr>
      <t xml:space="preserve"> Requirements Analysis</t>
    </r>
  </si>
  <si>
    <t>Check OFF judgment voltage</t>
  </si>
  <si>
    <t>00_1CHK_290</t>
  </si>
  <si>
    <t>10_DIA2_1004</t>
  </si>
  <si>
    <t>▪ Manual switch input OFF, voltage measurement</t>
  </si>
  <si>
    <t>10_DIA1_129</t>
  </si>
  <si>
    <t>▪ Over 2.4V</t>
  </si>
  <si>
    <t>▪ Check BLTN_CAM_PEV_Recorded output status</t>
  </si>
  <si>
    <t>DIA_066</t>
  </si>
  <si>
    <t>▪ B16E4-00 (Front Camera Failure) Past Failure Status
▪ Request Read DTC Information after requesting Clear DTC Information</t>
  </si>
  <si>
    <r>
      <rPr>
        <sz val="11"/>
        <color rgb="FF000000"/>
        <rFont val="Segoe UI Symbol"/>
        <family val="2"/>
      </rPr>
      <t>▪</t>
    </r>
    <r>
      <rPr>
        <sz val="11"/>
        <color rgb="FF000000"/>
        <rFont val="Calibri"/>
        <family val="2"/>
      </rPr>
      <t xml:space="preserve"> Requirements Analysis</t>
    </r>
  </si>
  <si>
    <t>Request_0x795("22 F1 76")</t>
  </si>
  <si>
    <t>[Event Switch] Check Indicator Output</t>
  </si>
  <si>
    <t>Check Event Switch Indicator Output during Continuous Recording While Driving</t>
  </si>
  <si>
    <t>diagnostic_DID_Respos("F1 76", 14, true, "OK")</t>
  </si>
  <si>
    <t>▪ Check event switch indicator output</t>
  </si>
  <si>
    <t>▪ Check BLTN_CAM_PrkOp_Termiate_Info output status</t>
  </si>
  <si>
    <t>▪ Event Switch Indicator (Blinking Cycle/Duty Ratio/Hold Time)
- ON/100%/Hold
▪ Output Voltage Mean Value 4V~12V(Duty 100%)</t>
  </si>
  <si>
    <t>DIA_067</t>
  </si>
  <si>
    <t>00_1CHK_197</t>
  </si>
  <si>
    <t>08_PER_080</t>
  </si>
  <si>
    <t>▪ B16E5-00 (Rear Camera Failure) Past Failure Status
▪ Request Read DTC Information after requesting Clear DTC Information</t>
  </si>
  <si>
    <t>PER_125</t>
  </si>
  <si>
    <r>
      <rPr>
        <sz val="11"/>
        <color rgb="FF000000"/>
        <rFont val="Segoe UI Symbol"/>
        <family val="2"/>
      </rPr>
      <t>▪</t>
    </r>
    <r>
      <rPr>
        <sz val="11"/>
        <color rgb="FF000000"/>
        <rFont val="Calibri"/>
        <family val="2"/>
      </rPr>
      <t xml:space="preserve"> Requirements Analysis</t>
    </r>
  </si>
  <si>
    <t>DIA2_1005</t>
  </si>
  <si>
    <t>Check Event Switch Indicator Output When Recording Events While Driving</t>
  </si>
  <si>
    <t>▪ Check BLTN_CAM_SD_Format_Op_State output status</t>
  </si>
  <si>
    <t>▪ Built-in Cam Boot Complete
▪ BLTN_CAM_State = 0x0 (BLTN_CAM Valid)
▪ BLTN_CAM_SD_Card_State = 0x0 (Good)
▪ Associated Controller CAN/Ethernet Communication Enabled
▪ Vehicle Power: KEY ON
▪ Vehicle Voltage: 12V
▪ Setting: Driving Event Recording ON</t>
  </si>
  <si>
    <t>▪ Event Switch Indicator (Blink Cycle/Duty Ratio/Hold Time)
- 1Hz/50%/10 sec
▪ Output Voltage Mean Value 4V~12V(Duty 100%)</t>
  </si>
  <si>
    <t>DIA_068</t>
  </si>
  <si>
    <t>ReadDVRSMCUVersionDataIdentifier [F176], Programming Session, 0x795</t>
  </si>
  <si>
    <t>▪ B16E6-00 (Event Switch Failure) Past Failure Status
▪ Request Read DTC Information after requesting Clear DTC Information</t>
  </si>
  <si>
    <t>PER_126</t>
  </si>
  <si>
    <t>00_1CHK_291</t>
  </si>
  <si>
    <t>▪ Check BLTN_CAM_WiFi_State output status</t>
  </si>
  <si>
    <t>10_DIA1_130</t>
  </si>
  <si>
    <t>Verify Event Switch Indicator Output During Performance Recording</t>
  </si>
  <si>
    <t>DIA_069</t>
  </si>
  <si>
    <t>▪ B16E9-00 (SD Card Jack Socket) Past Fault Status
▪ Request Read DTC Information after requesting Clear DTC Information</t>
  </si>
  <si>
    <t>Check BLTN_CAM_PMD_Count output status</t>
  </si>
  <si>
    <t>▪ Check BLTN_CAM_PMD_Count output status</t>
  </si>
  <si>
    <t>▪ BLTN_CAM_PMD_Count output</t>
  </si>
  <si>
    <t>10_DIA2_1005</t>
  </si>
  <si>
    <t>DIA_070</t>
  </si>
  <si>
    <t>Check BLTN_CAM_CamSta_Left output status</t>
  </si>
  <si>
    <t>▪ Check BLTN_CAM_CamSta_Left output status</t>
  </si>
  <si>
    <t>▪ BLTN_CAM_CamSta_Left output</t>
  </si>
  <si>
    <t>▪ B1603-00 (B_CAN Bus Off) Past Fault Status
▪ Request Read DTC Information after requesting Clear DTC Information</t>
  </si>
  <si>
    <t>PER_127</t>
  </si>
  <si>
    <r>
      <rPr>
        <sz val="11"/>
        <color rgb="FF000000"/>
        <rFont val="Segoe UI Symbol"/>
        <family val="2"/>
      </rPr>
      <t>▪</t>
    </r>
    <r>
      <rPr>
        <sz val="11"/>
        <color rgb="FF000000"/>
        <rFont val="Calibri"/>
        <family val="2"/>
      </rPr>
      <t xml:space="preserve"> Requirements Analysis</t>
    </r>
  </si>
  <si>
    <t>Verify Event Switch Indicator Output During Time-lapse Recording</t>
  </si>
  <si>
    <t>▪ Event Switch Indicator (Blinking Cycle/Duty Ratio/Hold Time)
- 0.5Hz/50%/Hold
▪ Output Voltage Mean Value 4V~12V(Duty 100%)</t>
  </si>
  <si>
    <t>DIA_071</t>
  </si>
  <si>
    <t>Check BLTN_CAM_CamSta_Right output status</t>
  </si>
  <si>
    <t>▪ Check BLTN_CAM_CamSta_Right output status</t>
  </si>
  <si>
    <t>▪ BLTN_CAM_CamSta_Right output</t>
  </si>
  <si>
    <t>▪ B16EC-9A (Auxiliary Battery Connection Error) Past Fault Status
▪ Request Read DTC Information after requesting Clear DTC Information</t>
  </si>
  <si>
    <t>PER_128</t>
  </si>
  <si>
    <r>
      <rPr>
        <sz val="11"/>
        <color rgb="FF000000"/>
        <rFont val="Segoe UI Symbol"/>
        <family val="2"/>
      </rPr>
      <t>▪</t>
    </r>
    <r>
      <rPr>
        <sz val="11"/>
        <color rgb="FF000000"/>
        <rFont val="Calibri"/>
        <family val="2"/>
      </rPr>
      <t xml:space="preserve"> Requirements Analysis</t>
    </r>
  </si>
  <si>
    <t>Check Event Switch Indicator Output during Continuous Recording While Parked</t>
  </si>
  <si>
    <t>00_1CHK_292</t>
  </si>
  <si>
    <t>10_DIA1_131</t>
  </si>
  <si>
    <t>Check BLTN_CAM_I2CMasterSta_Left output status</t>
  </si>
  <si>
    <t>ReadDataByIdentifier_ResNeg("F176", 0x7F)</t>
  </si>
  <si>
    <t>▪ Check BLTN_CAM_I2CMasterSta_Left output status</t>
  </si>
  <si>
    <t>DIA_072</t>
  </si>
  <si>
    <t>▪ BLTN_CAM_I2CMasterSta_Left output</t>
  </si>
  <si>
    <t>00_1CHK_198</t>
  </si>
  <si>
    <t>08_PER_081</t>
  </si>
  <si>
    <t>▪ B16ED-09 (Forward Radar Error) Past Fault Status
▪ Request Read DTC Information after requesting Clear DTC Information</t>
  </si>
  <si>
    <t>PER_129</t>
  </si>
  <si>
    <r>
      <rPr>
        <sz val="11"/>
        <color rgb="FF000000"/>
        <rFont val="Segoe UI Symbol"/>
        <family val="2"/>
      </rPr>
      <t>▪</t>
    </r>
    <r>
      <rPr>
        <sz val="11"/>
        <color rgb="FF000000"/>
        <rFont val="Calibri"/>
        <family val="2"/>
      </rPr>
      <t xml:space="preserve"> Requirements Analysis</t>
    </r>
  </si>
  <si>
    <t>Check BLTN_CAM_I2CMasterSta_Right output status</t>
  </si>
  <si>
    <t>Verify Event Switch Indicator Output When Recording Events While Parked</t>
  </si>
  <si>
    <t>▪ Check BLTN_CAM_I2CMasterSta_Right output status</t>
  </si>
  <si>
    <t>▪ Built-in Cam Boot Complete
▪ BLTN_CAM_State = 0x0 (BLTN_CAM Valid)
▪ BLTN_CAM_SD_Card_State = 0x0 (Good)
▪ Associated Controller CAN/Ethernet Communication Enabled
▪ Vehicle Power: KEY ON
▪ Vehicle Voltage: 12V
▪ Setting: Park Event Recording ON</t>
  </si>
  <si>
    <t>▪ BLTN_CAM_I2CMasterSta_Right</t>
  </si>
  <si>
    <t>DIA2_1006</t>
  </si>
  <si>
    <t>DIA_073</t>
  </si>
  <si>
    <t>00_1CHK_199</t>
  </si>
  <si>
    <t>08_PER_082</t>
  </si>
  <si>
    <t>▪ B16EE-09 (Rear Radar Error) Past Fault Status
▪ Request Read DTC Information after requesting Clear DTC Information</t>
  </si>
  <si>
    <t>Check BLTN_CAM_Set_Rear_Flip output status</t>
  </si>
  <si>
    <t>PER_130</t>
  </si>
  <si>
    <t>▪ Check BLTN_CAM_Set_Rear_Flip output status</t>
  </si>
  <si>
    <t>▪ BLTN_CAM_Set_Rear_Flip output</t>
  </si>
  <si>
    <r>
      <rPr>
        <sz val="11"/>
        <color rgb="FF000000"/>
        <rFont val="Segoe UI Symbol"/>
        <family val="2"/>
      </rPr>
      <t>▪</t>
    </r>
    <r>
      <rPr>
        <sz val="11"/>
        <color rgb="FF000000"/>
        <rFont val="Calibri"/>
        <family val="2"/>
      </rPr>
      <t xml:space="preserve"> Requirements Analysis</t>
    </r>
  </si>
  <si>
    <t>[Event Switch] Check Indicator Output (Low Voltage)</t>
  </si>
  <si>
    <t>Check Event Switch Indicator Output during Continuous Recording While Driving at Low Voltage</t>
  </si>
  <si>
    <t>ReadDVRSMCUVersionDataIdentifier [F176], Extended Session, 0x795</t>
  </si>
  <si>
    <t>▪ Built-in Cam Boot Complete
▪ BLTN_CAM_State = 0x0 (BLTN_CAM Valid)
▪ BLTN_CAM_SD_Card_State = 0x0 (Good)
▪ Associated Controller CAN/Ethernet Communication Enabled
▪ Vehicle Power: KEY ON
▪ Vehicle Voltage: 8.5V
▪ Setting: Continuous Recording While Driving ON</t>
  </si>
  <si>
    <t>[Clear DTC Information] : IGN ON/OFF 30 times</t>
  </si>
  <si>
    <t>00_1CHK_200</t>
  </si>
  <si>
    <t>Check if MAR_SoftKeyEnable is displayed</t>
  </si>
  <si>
    <t>08_PER_083</t>
  </si>
  <si>
    <t>▪ Check if MAR_SoftKeyEnable is displayed</t>
  </si>
  <si>
    <t>▪ B16E1-00 (Overvoltage) Past Fault Condition
▪ Request Read DTC Information after IGN ON/OFF (repeat 30 times)</t>
  </si>
  <si>
    <t>▪ MAR_SoftKeyEnable output</t>
  </si>
  <si>
    <t>PER_131</t>
  </si>
  <si>
    <r>
      <rPr>
        <sz val="11"/>
        <color rgb="FF000000"/>
        <rFont val="Segoe UI Symbol"/>
        <family val="2"/>
      </rPr>
      <t>▪</t>
    </r>
    <r>
      <rPr>
        <sz val="11"/>
        <color rgb="FF000000"/>
        <rFont val="Calibri"/>
        <family val="2"/>
      </rPr>
      <t xml:space="preserve"> Requirements Analysis</t>
    </r>
  </si>
  <si>
    <t>[Event Switch] Check Indicator Output (High Voltage)</t>
  </si>
  <si>
    <t>00_1CHK_293</t>
  </si>
  <si>
    <t>Check Event Switch Indicator Output During Continuous Recording While Driving at High Voltage</t>
  </si>
  <si>
    <t>10_DIA1_132</t>
  </si>
  <si>
    <t>▪ Built-in Cam Boot Complete
▪ BLTN_CAM_State = 0x0 (BLTN_CAM Valid)
▪ BLTN_CAM_SD_Card_State = 0x0 (Good)
▪ Associated Controller CAN/Ethernet Communication Enabled
▪ Vehicle Power: KEY ON
▪ Vehicle Voltage: 16.5V
▪ Setting: Continuous Recording While Driving ON</t>
  </si>
  <si>
    <t>10_DIA2_1006</t>
  </si>
  <si>
    <t>Check TML_SoftKeyEnable output status</t>
  </si>
  <si>
    <t>DIA_074</t>
  </si>
  <si>
    <t>▪ Check TML_SoftKeyEnable output status</t>
  </si>
  <si>
    <t>▪ TML_SoftKeyEnable output</t>
  </si>
  <si>
    <t>▪ B16E2-00 (Low Voltage) Past Fault Condition
▪ Request Read DTC Information after IGN ON/OFF (repeat 30 times)</t>
  </si>
  <si>
    <t>PER_132</t>
  </si>
  <si>
    <r>
      <rPr>
        <sz val="11"/>
        <color rgb="FF000000"/>
        <rFont val="Segoe UI Symbol"/>
        <family val="2"/>
      </rPr>
      <t>▪</t>
    </r>
    <r>
      <rPr>
        <sz val="11"/>
        <color rgb="FF000000"/>
        <rFont val="Calibri"/>
        <family val="2"/>
      </rPr>
      <t xml:space="preserve"> Requirements Analysis</t>
    </r>
  </si>
  <si>
    <t>[Event Switch] Check Indicator OFF</t>
  </si>
  <si>
    <t>Check if MAR_SoftKeySystemFailStatus is displayed</t>
  </si>
  <si>
    <t>Verify that the Event Switch indicator is OFF when only the Parking Event Recording setting is ON.</t>
  </si>
  <si>
    <t>00_1CHK_294</t>
  </si>
  <si>
    <t>10_DIA1_133</t>
  </si>
  <si>
    <t>▪ Built-in Cam Boot Complete
▪ BLTN_CAM_State = 0x0 (BLTN_CAM Valid)
▪ BLTN_CAM_SD_Card_State = 0x0 (Good)
▪ Associated Controller CAN/Ethernet Communication Enabled
▪ Vehicle Power: KEY ON
▪ Vehicle Voltage: 12V
▪ Settings: Always-on Recording While Parked OFF, Event Recording While Parked ON</t>
  </si>
  <si>
    <t>▪ Check if MAR_SoftKeySystemFailStatus is displayed</t>
  </si>
  <si>
    <t>▪ Output MAR_SoftKeySystemFailStatus</t>
  </si>
  <si>
    <t>▪ Check event switch indicator output after turning the key off</t>
  </si>
  <si>
    <t>DIA_075</t>
  </si>
  <si>
    <t>00_1CHK_201</t>
  </si>
  <si>
    <t>08_PER_084</t>
  </si>
  <si>
    <t>▪ B16E4-00 (Front Camera Failure) Past Failure Status
▪ Request Read DTC Information after IGN ON/OFF (Repeat 30 times)</t>
  </si>
  <si>
    <t>Check whether TML_SoftKeySystemFailStatus is displayed</t>
  </si>
  <si>
    <t>PER_133</t>
  </si>
  <si>
    <r>
      <rPr>
        <sz val="11"/>
        <color rgb="FF000000"/>
        <rFont val="Segoe UI Symbol"/>
        <family val="2"/>
      </rPr>
      <t>▪</t>
    </r>
    <r>
      <rPr>
        <sz val="11"/>
        <color rgb="FF000000"/>
        <rFont val="Calibri"/>
        <family val="2"/>
      </rPr>
      <t xml:space="preserve"> Requirements Analysis</t>
    </r>
  </si>
  <si>
    <t>▪ Check if TML_SoftKeySystemFailStatus is displayed</t>
  </si>
  <si>
    <t>▪ Output TML_SoftKeySystemFailStatus</t>
  </si>
  <si>
    <t>Confirm that the Event Switch Indicator is OFF when only the Driving Event Recording setting is ON.</t>
  </si>
  <si>
    <t>▪ Built-in Cam Boot Complete
▪ BLTN_CAM_State = 0x0 (BLTN_CAM Valid)
▪ BLTN_CAM_SD_Card_State = 0x0 (Good)
▪ Associated Controller CAN/Ethernet Communication Enabled
▪ Vehicle Power: KEY ON
▪ Vehicle Voltage: 12V
▪ Settings: Continuous Recording While Driving OFF, Event Recording While Driving ON</t>
  </si>
  <si>
    <t>DIA_076</t>
  </si>
  <si>
    <t>00_1CHK_202</t>
  </si>
  <si>
    <t>08_PER_085</t>
  </si>
  <si>
    <t>▪ B16E5-00 (Rear Camera Failure) Past Failure Status
▪ Request Read DTC Information after IGN ON/OFF (Repeat 30 times)</t>
  </si>
  <si>
    <t>[BLTN_CAM-동작성능-014]</t>
  </si>
  <si>
    <t>DIA_077</t>
  </si>
  <si>
    <t>▪ Check BLTN_CAM_DEV_Recorded output status</t>
  </si>
  <si>
    <t>▪ B16E6-00 (Event Switch Failure) Past Fault Status
▪ Request Read DTC Information after IGN ON/OFF (Repeat 30 times)</t>
  </si>
  <si>
    <t>PER_031</t>
  </si>
  <si>
    <t>[Initialization] : Vehicle Mode Complex Conditions</t>
  </si>
  <si>
    <t>0x0: Factory Mode → 0x2: Customer Mode
- Delete all videos</t>
  </si>
  <si>
    <t>DIA2_1007</t>
  </si>
  <si>
    <t>00_1CHK_295</t>
  </si>
  <si>
    <t>10_DIA1_134</t>
  </si>
  <si>
    <t>▪ ICU_PowerAutoCutModSta = 0x0: Factory Mode
▪ Create recorded video, change recording settings
▪ ICU_PowerAutoCutModSta = 0x2: Customer Mode</t>
  </si>
  <si>
    <t>▪ Delete all saved videos</t>
  </si>
  <si>
    <t>DIA_078</t>
  </si>
  <si>
    <t>Read Calibration Offset_YAW Axis Result
0x A240</t>
  </si>
  <si>
    <t>▪ B16E9-00 (SD Card Jack Socket) Past Fault Status
▪ Request Read DTC Information after IGN ON/OFF (Repeat 30 times)</t>
  </si>
  <si>
    <t>Read Calibration Offset_YAW Axis Result [A240], Default Session, 0x795</t>
  </si>
  <si>
    <t>▪ Check BLTN_CAM_DEV_Count output status</t>
  </si>
  <si>
    <t>PER_134</t>
  </si>
  <si>
    <t>0x1: Dealer Mode → 0x2: Customer Mode
- Delete entire video</t>
  </si>
  <si>
    <t>DIA_079</t>
  </si>
  <si>
    <t>▪ ICU_PowerAutoCutModSta = 0x1: Dealer Mode
▪ Create recorded video, change recording settings
▪ ICU_PowerAutoCutModSta = 0x2: Customer Mode</t>
  </si>
  <si>
    <t>▪ Check if HU_SSHFS_StrictHostKeyCheck1 is displayed</t>
  </si>
  <si>
    <t>▪ HU_SSFS_StrictHostKeyCheck1 output</t>
  </si>
  <si>
    <t>▪ B1603-00 (B_CAN Bus Off) Past Fault Status
▪ Request Read DTC Information after IGN ON/OFF (repeat 30 times)</t>
  </si>
  <si>
    <t>공차보정 미진행 및 실패 : 0xFFFF 응답
응답 값 확인</t>
  </si>
  <si>
    <t>PER_135</t>
  </si>
  <si>
    <t>Check BLTN_CAM_Pollution_Rear output status</t>
  </si>
  <si>
    <t>10_DIA2_1007</t>
  </si>
  <si>
    <t>▪ Check BLTN_CAM_Pollution_Rear output status</t>
  </si>
  <si>
    <t>With power condition B+,
0x0: Factory Mode → 0x2: Customer Mode
- Delete entire video</t>
  </si>
  <si>
    <t>▪ BLTN_CAM_Pollution_Rear output</t>
  </si>
  <si>
    <t>▪ ICU_PowerAutoCutModSta = 0x2(Customer mode)
▪ KEY OFF
▪ ICU_PowerAutoCutModSta = 0x0: Factory Mode
▪ Wait for 3 seconds or more after KEY ON
▪ 0x0: Factory Mode → 0x2: Customer Mode</t>
  </si>
  <si>
    <t>DIA_080</t>
  </si>
  <si>
    <t>▪ B16EC-9A (Auxiliary Battery Connection Error) Past Fault Status
▪ Request Read DTC Information after IGN ON/OFF (Repeat 30 times)</t>
  </si>
  <si>
    <t>Request_0x795("22 A2 40")</t>
  </si>
  <si>
    <t>diagnostic_DID_Respos("A2 40", 7, false, "OK")</t>
  </si>
  <si>
    <t>PER_136</t>
  </si>
  <si>
    <t>00_1CHK_296</t>
  </si>
  <si>
    <t>Check BLTN_CAM_Pollution_Left output status</t>
  </si>
  <si>
    <t>10_DIA1_135</t>
  </si>
  <si>
    <t>With power condition B+
0x1: Dealer Mode → 0x2: Customer Mode
- Delete entire video</t>
  </si>
  <si>
    <t>▪ Check BLTN_CAM_Pollution_Left output status</t>
  </si>
  <si>
    <t>DIA_081</t>
  </si>
  <si>
    <t>▪ BLTN_CAM_Pollution_Left output</t>
  </si>
  <si>
    <t>▪ ICU_PowerAutoCutModSta = 0x2(Customer mode)
▪ KEY OFF
▪ ICU_PowerAutoCutModSta = 0x1: Dealer Mode
▪ Wait for 3 seconds or more after KEY ON
▪ 0x1: Dealer Mode → 0x2: Customer Mode</t>
  </si>
  <si>
    <t>▪ B16ED-09 (Forward Radar Error) Past Fault Status
▪ Request Read DTC Information after IGN ON/OFF (Repeat 30 times)</t>
  </si>
  <si>
    <t>DIA2_1008</t>
  </si>
  <si>
    <t>PER_137</t>
  </si>
  <si>
    <t>Check BLTN_CAM_Pollution_Right output status</t>
  </si>
  <si>
    <t>▪ Check BLTN_CAM_Pollution_Right output status</t>
  </si>
  <si>
    <t>▪ BLTN_CAM_Pollution_Right output</t>
  </si>
  <si>
    <t>Filtering 3 seconds after IGN ON
- 0x0: Factory Mode → 0x2: Customer Mode
- 0x1: Dealer Mode → 0x2: Customer Mode</t>
  </si>
  <si>
    <t>Read Calibration Offset_YAW Axis Result [A240], Programming Session, 0x795</t>
  </si>
  <si>
    <t>DIA_082</t>
  </si>
  <si>
    <t>▪ ICU_PowerAutoCutModSta = 0x2: Customer Mode
 ▪ KEY OFF
 ▪ ICU_PowerAutoCutModSta = 0x0: Factory Mode
 ▪ Before 3 seconds after IGN ON
 ▪ 0x0: Factory Mode → 0x2: Customer Mode</t>
  </si>
  <si>
    <t>▪ B16EE-09 (Rear Radar Error) Past Fault Status
▪ Request Read DTC Information after IGN ON/OFF (Repeat 30 times)</t>
  </si>
  <si>
    <t>DIA_017</t>
  </si>
  <si>
    <t>10_DIA2_1008</t>
  </si>
  <si>
    <t>▪ ICU_PowerAutoCutModSta = 0x2: Customer Mode
▪ kEY OFF
▪ ICU_PowerAutoCutModSta = 0x1: Dealer Mode
▪ Before 3 seconds after IGN ON
▪ 0x1: Dealer Mode → 0x2: Customer Mode</t>
  </si>
  <si>
    <t>[Checking Signal Output Status by CANFD Message] - 4</t>
  </si>
  <si>
    <t>PER_138</t>
  </si>
  <si>
    <t>SID 22 [$B101] Input Output Record ID(Byte) (1)
: Check PID and voltage</t>
  </si>
  <si>
    <t>SID 22 [$B101] Service Request</t>
  </si>
  <si>
    <t>▪ Check BLTN_CAM_AuxBat_CapPer output status</t>
  </si>
  <si>
    <t>▪ 22 B1 01 Request</t>
  </si>
  <si>
    <t>Filtering 3 seconds after ACC ON
- 0x0: Factory Mode → 0x2: Customer Mode
- 0x1: Dealer Mode → 0x2: Customer Mode</t>
  </si>
  <si>
    <t>▪ Confirmation of Positive Response
- Byte #1~#3: 62 B1 01
- Byte #4 : FF
- Byte #5 : 00
- Byte #6 : 00
- Byte #7 : 00</t>
  </si>
  <si>
    <t>▪ ICU_PowerAutoCutModSta = 0x2: Customer Mode
 ▪ KEY OFF
 ▪ ICU_PowerAutoCutModSta = 0x0: Factory Mode
 ▪ Before 3 seconds after ACC ON
 ▪ 0x0: Factory Mode → 0x2: Customer Mode</t>
  </si>
  <si>
    <t>10_DIA1_025</t>
  </si>
  <si>
    <t>00_1CHK_213</t>
  </si>
  <si>
    <t>09_ETC_023</t>
  </si>
  <si>
    <t>B+ voltage</t>
  </si>
  <si>
    <t>▪ Input Voltage: 9V, 12V, 16V
▪ Check response value (Byte #8) for each voltage</t>
  </si>
  <si>
    <t>▪ B+ Input voltage and response value match
= Value * 0.1 [V]</t>
  </si>
  <si>
    <t>▪ Check BLTN_CAM_AuxBat_Conn_State output status</t>
  </si>
  <si>
    <t>▪ ICU_PowerAutoCutModSta = 0x2: Customer Mode
▪ ACC &amp; IGN OFF
▪ ICU_PowerAutoCutModSta = 0x1: Dealer Mode
▪ Before 3 seconds after ACC ON
▪ 0x1: Dealer Mode → 0x2: Customer Mode</t>
  </si>
  <si>
    <t>ReadDataByIdentifier_ResNeg("A240", 0x7F)</t>
  </si>
  <si>
    <t>ACC voltage</t>
  </si>
  <si>
    <t>▪ Input Voltage: 9V, 12V, 16V
▪ Check response value (Byte #9) for each voltage</t>
  </si>
  <si>
    <t>▪ Check BLTN_CAM_FD_STAT_AlvCnt1Val output status</t>
  </si>
  <si>
    <t>▪ Matches ACC input voltage and response value
= Value * 0.1 [V]</t>
  </si>
  <si>
    <t>[BLTN_CAM-동작성능-015, 028]</t>
  </si>
  <si>
    <t>▪ BLTN_CAM_FD_STAT_AlvCnt1Val output</t>
  </si>
  <si>
    <t>DIA2_1009</t>
  </si>
  <si>
    <t>IGN voltage</t>
  </si>
  <si>
    <t>▪ Input Voltage: 9V, 12V, 16V
▪ Check response value (Byte #10) for each voltage</t>
  </si>
  <si>
    <t>▪ Match IGN input voltage and response value
= Value * 0.1 [V]</t>
  </si>
  <si>
    <t>▪ Check BLTN_CAM_FD_STAT_Crc1Val output status</t>
  </si>
  <si>
    <t>▪ BLTN_CAM_FD_STAT_Crc1Val output</t>
  </si>
  <si>
    <t>PER_032</t>
  </si>
  <si>
    <t>Read Calibration Offset_YAW Axis Result [A240], Extended Session, 0x795</t>
  </si>
  <si>
    <r>
      <rPr>
        <sz val="11"/>
        <color rgb="FF000000"/>
        <rFont val="Segoe UI Symbol"/>
        <family val="2"/>
      </rPr>
      <t>▪</t>
    </r>
    <r>
      <rPr>
        <sz val="11"/>
        <color rgb="FF000000"/>
        <rFont val="Calibri"/>
        <family val="2"/>
      </rPr>
      <t xml:space="preserve"> Requirements Analysis</t>
    </r>
  </si>
  <si>
    <t>[Verify Communication Initialization] Ethernet</t>
  </si>
  <si>
    <t>Check communication start after power on (B+)</t>
  </si>
  <si>
    <t>CAM voltage</t>
  </si>
  <si>
    <t>▪ Built-in Cam Boot Complete
▪ BLTN_CAM_State = 0x0 (BLTN_CAM Valid)
▪ BLTN_CAM_SD_Card_State = 0x0 (Good)
▪ Associated Controller CAN/Ethernet Communication Enabled
▪ Vehicle Power: B+ OFF
▪ Vehicle Voltage: 12V</t>
  </si>
  <si>
    <t>▪ Check Byte #11 value</t>
  </si>
  <si>
    <t>▪ F-CAM Current Voltage Match
= Value * 0.1 [V]</t>
  </si>
  <si>
    <t>▪ Check BLTN_CAM_Prk_EV_Cnt output status</t>
  </si>
  <si>
    <t>DIA_018</t>
  </si>
  <si>
    <t>10_DIA2_1009</t>
  </si>
  <si>
    <t>SID 22 [$B101] Input Output Record ID(Byte) (2)
: Check current fault status</t>
  </si>
  <si>
    <t>▪ B+ ON
▪ Check whether NM and Normal messages are displayed</t>
  </si>
  <si>
    <t>Current Failure: Rear camera input failure</t>
  </si>
  <si>
    <t>▪ Start Ethernet communication
: Within 2000ms after booting</t>
  </si>
  <si>
    <t>▪ Check Byte #12 - Bit 0 in the current failure status of the relevant item</t>
  </si>
  <si>
    <t>▪ Check BLTN_CAM_Prk_Oped_Time output status</t>
  </si>
  <si>
    <t>▪ value = 1(current failure) or 0</t>
  </si>
  <si>
    <t>PER_139</t>
  </si>
  <si>
    <r>
      <rPr>
        <sz val="11"/>
        <color rgb="FF000000"/>
        <rFont val="Segoe UI Symbol"/>
        <family val="2"/>
      </rPr>
      <t>▪</t>
    </r>
    <r>
      <rPr>
        <sz val="11"/>
        <color rgb="FF000000"/>
        <rFont val="Calibri"/>
        <family val="2"/>
      </rPr>
      <t xml:space="preserve"> Requirements Analysis</t>
    </r>
  </si>
  <si>
    <t>Verify that communication has started after turning on ACC.</t>
  </si>
  <si>
    <t>DIA_083</t>
  </si>
  <si>
    <t>▪ Built-in Cam Boot Complete
▪ BLTN_CAM_State = 0x0 (BLTN_CAM Valid)
▪ BLTN_CAM_SD_Card_State = 0x0 (Good)
▪ Associated Controller CAN/Ethernet Communication Enabled
▪ Vehicle Power: KEY OFF
▪ Vehicle Voltage: 12V</t>
  </si>
  <si>
    <t>▪ Check BLTN_CAM_Prk_Oprable_Time output status</t>
  </si>
  <si>
    <t>Current Failure: Front Camera Input Failure</t>
  </si>
  <si>
    <t>▪ Check Byte #12 - Bit 1 in the current failure status of the relevant item</t>
  </si>
  <si>
    <t>▪ Check BLTN_CAM_Prk_Oprable_Time_Max output status</t>
  </si>
  <si>
    <t>▪ ACC ON, IGN OFF
▪ Check whether NM and Normal messages are displayed</t>
  </si>
  <si>
    <t>DIA_084</t>
  </si>
  <si>
    <t>▪ Start Ethernet communication
: Within 500ms after booting</t>
  </si>
  <si>
    <t>Current malfunction: Camera power failure</t>
  </si>
  <si>
    <t>▪ Check Byte #12 - Bit 2 in the current failure status of the relevant item</t>
  </si>
  <si>
    <t>PER_140</t>
  </si>
  <si>
    <t>▪ Check BLTN_CAM_RecSta_DEV output status</t>
  </si>
  <si>
    <r>
      <rPr>
        <sz val="11"/>
        <color rgb="FF000000"/>
        <rFont val="Segoe UI Symbol"/>
        <family val="2"/>
      </rPr>
      <t>▪</t>
    </r>
    <r>
      <rPr>
        <sz val="11"/>
        <color rgb="FF000000"/>
        <rFont val="Calibri"/>
        <family val="2"/>
      </rPr>
      <t xml:space="preserve"> Requirements Analysis</t>
    </r>
  </si>
  <si>
    <t>Confirm communication start after remote start</t>
  </si>
  <si>
    <t>DIA_085</t>
  </si>
  <si>
    <t>Current fault: Low voltage</t>
  </si>
  <si>
    <t>DIA2_1010</t>
  </si>
  <si>
    <t>▪ Check Byte #12 - Bit 3 in the current failure status of the relevant item</t>
  </si>
  <si>
    <t>▪ Check BLTN_CAM_RecSta_MAR output status</t>
  </si>
  <si>
    <t>Read Calibration Offset_ROLL Axis Result
[A241]</t>
  </si>
  <si>
    <t>10_DIA1_136</t>
  </si>
  <si>
    <t>Read Calibration Offset_ROLL Axis Result [A241], Default Session, 0x795</t>
  </si>
  <si>
    <t>▪ ACC OFF, IGN ON
▪ Check whether NM and Normal messages are displayed</t>
  </si>
  <si>
    <t>DIA_086</t>
  </si>
  <si>
    <t>Current Fault: Overvoltage</t>
  </si>
  <si>
    <t>▪ Check BLTN_CAM_RecSta_OWD output status</t>
  </si>
  <si>
    <t>▪ Check Byte #12 - Bit 4 in the current failure status of the relevant item</t>
  </si>
  <si>
    <t>PER_141</t>
  </si>
  <si>
    <r>
      <rPr>
        <sz val="11"/>
        <color rgb="FF000000"/>
        <rFont val="Segoe UI Symbol"/>
        <family val="2"/>
      </rPr>
      <t>▪</t>
    </r>
    <r>
      <rPr>
        <sz val="11"/>
        <color rgb="FF000000"/>
        <rFont val="Calibri"/>
        <family val="2"/>
      </rPr>
      <t xml:space="preserve"> Requirements Analysis</t>
    </r>
  </si>
  <si>
    <t>10_DIA1_137</t>
  </si>
  <si>
    <t>KEY OFF → Link down immediately → Link up</t>
  </si>
  <si>
    <t>DIA_087</t>
  </si>
  <si>
    <t>▪ Built-in Cam Boot Complete
▪ BLTN_CAM_State = 0x0 (BLTN_CAM Valid)
▪ BLTN_CAM_SD_Card_State = 0x0 (Good)
▪ Only the built-in cam controller is capable of communication (No CAN/Ethernet communication with associated controllers)
▪ Vehicle Power: KEY ON
▪ Vehicle Voltage: 12V</t>
  </si>
  <si>
    <t>▪ Check BLTN_CAM_RecSta_OWP output status</t>
  </si>
  <si>
    <t>▪ Link Down after KEY OFF
- Proceed with Link Down by physically disconnecting the Ethernet cable. (Do not turn off CCU)</t>
  </si>
  <si>
    <t>Current Failure: GSensor Failure</t>
  </si>
  <si>
    <t>▪ Check CAN and Ethernet Sleep
- Ethernet NM not transmitted</t>
  </si>
  <si>
    <t>10_DIA2_1010</t>
  </si>
  <si>
    <t>▪ Check Byte #12 - Bit 5 in the current failure status of the relevant item</t>
  </si>
  <si>
    <t>▪ Check BLTN_CAM_RecSta_PEV output status</t>
  </si>
  <si>
    <t>DIA_088</t>
  </si>
  <si>
    <t>▪ Link Up Immediately Upon Checking CAN and Ethernet Sleep
- Physically Install Ethernet Cable</t>
  </si>
  <si>
    <t>▪ Start Ethernet communication
: Within 5000ms after booting</t>
  </si>
  <si>
    <t>Current Failure: CPU Failure</t>
  </si>
  <si>
    <t>Request_0x795("22 A2 41")</t>
  </si>
  <si>
    <t>diagnostic_DID_Respos("A2 41", 7, false, "OK")</t>
  </si>
  <si>
    <t>▪ Check Byte #12 - Bit 6 in the current failure status of the relevant item</t>
  </si>
  <si>
    <t>PER_033</t>
  </si>
  <si>
    <t>▪ Check BLTN_CAM_RecSta_TML output status</t>
  </si>
  <si>
    <r>
      <rPr>
        <sz val="11"/>
        <color rgb="FF000000"/>
        <rFont val="Segoe UI Symbol"/>
        <family val="2"/>
      </rPr>
      <t>▪</t>
    </r>
    <r>
      <rPr>
        <sz val="11"/>
        <color rgb="FF000000"/>
        <rFont val="Calibri"/>
        <family val="2"/>
      </rPr>
      <t xml:space="preserve"> Requirements Analysis</t>
    </r>
  </si>
  <si>
    <t>[Check BLTN_CAM output message] (1)</t>
  </si>
  <si>
    <t>▪ Check if the relevant message is displayed
- Check ID, DLC</t>
  </si>
  <si>
    <t>▪ ID: 0xAB
 ▪ Cycle Time: Event Signal
 ▪ DLC: 8</t>
  </si>
  <si>
    <t>DIA_089</t>
  </si>
  <si>
    <t>Current Failure: MCU Failure</t>
  </si>
  <si>
    <t>▪ Check Byte #12 - Bit 7 in the current failure status of the relevant item</t>
  </si>
  <si>
    <t>DIA2_1011</t>
  </si>
  <si>
    <t>▪ Check BLTN_CAM_SD_Card_Cap_Class output status</t>
  </si>
  <si>
    <t>PER_142</t>
  </si>
  <si>
    <r>
      <rPr>
        <sz val="11"/>
        <color rgb="FF000000"/>
        <rFont val="Segoe UI Symbol"/>
        <family val="2"/>
      </rPr>
      <t>▪</t>
    </r>
    <r>
      <rPr>
        <sz val="11"/>
        <color rgb="FF000000"/>
        <rFont val="Calibri"/>
        <family val="2"/>
      </rPr>
      <t xml:space="preserve"> Requirements Analysis</t>
    </r>
  </si>
  <si>
    <t>[Check BLTN_CAM output message] (2)</t>
  </si>
  <si>
    <t>Read Calibration Offset_ROLL Axis Result [A241], Programming Session, 0x795</t>
  </si>
  <si>
    <t>▪ ID: 0x3EA
 ▪ Cycle Time: 200ms
 ▪ DLC: 8</t>
  </si>
  <si>
    <t>DIA_090</t>
  </si>
  <si>
    <t>Current fault: External Memory Jack ASSY Error</t>
  </si>
  <si>
    <t>▪ Check BLTN_CAM_SD_Card_Manufacturer output status</t>
  </si>
  <si>
    <t>▪ Check Byte #13 - Bit 0 in the current failure status of the relevant item</t>
  </si>
  <si>
    <t>PER_143</t>
  </si>
  <si>
    <t>10_DIA2_1011</t>
  </si>
  <si>
    <r>
      <rPr>
        <sz val="11"/>
        <color rgb="FF000000"/>
        <rFont val="Segoe UI Symbol"/>
        <family val="2"/>
      </rPr>
      <t>▪</t>
    </r>
    <r>
      <rPr>
        <sz val="11"/>
        <color rgb="FF000000"/>
        <rFont val="Calibri"/>
        <family val="2"/>
      </rPr>
      <t xml:space="preserve"> Requirements Analysis</t>
    </r>
  </si>
  <si>
    <t>[Check BLTN_CAM output message] (3)</t>
  </si>
  <si>
    <t>BLTN_CAM_PE_00_200ms(0x3B7) ID, DLC, Check Cycle</t>
  </si>
  <si>
    <t>▪ ID: 0x3B7
 ▪ Cycle Time: 200ms
 ▪ DLC: 8</t>
  </si>
  <si>
    <t>DIA_091</t>
  </si>
  <si>
    <t>▪ Check BLTN_CAM_SD_Card_State output status</t>
  </si>
  <si>
    <t>Current Failure: WIFI Module Error</t>
  </si>
  <si>
    <t>▪ Check Byte #13 - Bit 1 in the current failure status of the relevant item</t>
  </si>
  <si>
    <t>PER_144</t>
  </si>
  <si>
    <r>
      <rPr>
        <sz val="11"/>
        <color rgb="FF000000"/>
        <rFont val="Segoe UI Symbol"/>
        <family val="2"/>
      </rPr>
      <t>▪</t>
    </r>
    <r>
      <rPr>
        <sz val="11"/>
        <color rgb="FF000000"/>
        <rFont val="Calibri"/>
        <family val="2"/>
      </rPr>
      <t xml:space="preserve"> Requirements Analysis</t>
    </r>
  </si>
  <si>
    <t>[Check BLTN_CAM output message] (4)</t>
  </si>
  <si>
    <t>▪ Check BLTN_CAM_State output status</t>
  </si>
  <si>
    <t>BLTN_CAM_PE_01_200ms(0x3B8) ID, DLC, Check Cycle</t>
  </si>
  <si>
    <t>ReadDataByIdentifier_ResNeg("A241", 0x7F)</t>
  </si>
  <si>
    <t>DIA_092</t>
  </si>
  <si>
    <t>▪ ID: 0x3B8
 ▪ Cycle Time: 200ms
 ▪ DLC: 8</t>
  </si>
  <si>
    <t>Current fault: Front Camera Calibration Required</t>
  </si>
  <si>
    <t>▪ Check Byte #13 - Bit 2 in the current failure status of the relevant item</t>
  </si>
  <si>
    <t>PER_145</t>
  </si>
  <si>
    <t>DIA2_1012</t>
  </si>
  <si>
    <r>
      <rPr>
        <sz val="11"/>
        <color rgb="FF000000"/>
        <rFont val="Segoe UI Symbol"/>
        <family val="2"/>
      </rPr>
      <t>▪</t>
    </r>
    <r>
      <rPr>
        <sz val="11"/>
        <color rgb="FF000000"/>
        <rFont val="Calibri"/>
        <family val="2"/>
      </rPr>
      <t xml:space="preserve"> Requirements Analysis</t>
    </r>
  </si>
  <si>
    <t>10_DIA1_028</t>
  </si>
  <si>
    <t>[Check BLTN_CAM output message] (5)</t>
  </si>
  <si>
    <t>▪ Check BLTN_CAM_SWVerMajor output status</t>
  </si>
  <si>
    <t>BLTN_CAM_STAT_PE_00_200ms(0x3B6) ID, DLC, Check Cycle</t>
  </si>
  <si>
    <t>▪ ID: 0x3B6
 ▪ Cycle Time: 200ms
 ▪ DLC: 8</t>
  </si>
  <si>
    <t>DIA_093</t>
  </si>
  <si>
    <t>Read Calibration Offset_ROLL Axis Result [A241], Extended Session, 0x795</t>
  </si>
  <si>
    <t>Current Failure: BCAN BUS OFF</t>
  </si>
  <si>
    <t>▪ Check Byte #13 - Bit 3 in the current failure status of the relevant item</t>
  </si>
  <si>
    <t>▪ Check BLTN_CAM_SWVerMinor1 output status</t>
  </si>
  <si>
    <t>PER_146</t>
  </si>
  <si>
    <t>10_DIA2_1012</t>
  </si>
  <si>
    <r>
      <rPr>
        <sz val="11"/>
        <color rgb="FF000000"/>
        <rFont val="Segoe UI Symbol"/>
        <family val="2"/>
      </rPr>
      <t>▪</t>
    </r>
    <r>
      <rPr>
        <sz val="11"/>
        <color rgb="FF000000"/>
        <rFont val="Calibri"/>
        <family val="2"/>
      </rPr>
      <t xml:space="preserve"> Requirements Analysis</t>
    </r>
  </si>
  <si>
    <t>[Check BLTN_CAM output message] (6)</t>
  </si>
  <si>
    <t>BLTN_CAM_STAT_PE_01_200ms(0x3D7) ID, DLC, Check Cycle</t>
  </si>
  <si>
    <t>DIA_094</t>
  </si>
  <si>
    <t>Current fault: Event Switch Continuous ON Error</t>
  </si>
  <si>
    <t>▪ ID: 0x3D7
 ▪ Cycle Time: 200ms
 ▪ DLC: 8</t>
  </si>
  <si>
    <t>▪ Check BLTN_CAM_SWVerMinor2 output status</t>
  </si>
  <si>
    <t>▪ Check Byte #13 - Bit 4 in the current failure status of the relevant item</t>
  </si>
  <si>
    <t>10_DIA1_138</t>
  </si>
  <si>
    <t>PER_147</t>
  </si>
  <si>
    <r>
      <rPr>
        <sz val="11"/>
        <color rgb="FF000000"/>
        <rFont val="Segoe UI Symbol"/>
        <family val="2"/>
      </rPr>
      <t>▪</t>
    </r>
    <r>
      <rPr>
        <sz val="11"/>
        <color rgb="FF000000"/>
        <rFont val="Calibri"/>
        <family val="2"/>
      </rPr>
      <t xml:space="preserve"> Requirements Analysis</t>
    </r>
  </si>
  <si>
    <t>DIA_095</t>
  </si>
  <si>
    <t>[Check BLTN_CAM output message] (7)</t>
  </si>
  <si>
    <t>NM_BLTN_CAM(0x548) ID, DLC, Check Cycle</t>
  </si>
  <si>
    <t>Current fault: Auxiliary battery connection Error</t>
  </si>
  <si>
    <t>▪ ID: 0x548
 ▪ Cycle Time: 200ms
 ▪ DLC: 8</t>
  </si>
  <si>
    <t>▪ Check Byte #13 - Bit 5 in the current failure status of the relevant item</t>
  </si>
  <si>
    <t>▪ Check BLTN_CAM_SWVerMinor3 output status</t>
  </si>
  <si>
    <t>10_DIA1_139</t>
  </si>
  <si>
    <t>DIA2_1013</t>
  </si>
  <si>
    <t>[BLTN_CAM-동작성능-016]</t>
  </si>
  <si>
    <t>DIA_096</t>
  </si>
  <si>
    <t>Read Calibration Offset_PITCH Axis Result
[A242]</t>
  </si>
  <si>
    <t>Read Calibration Offset_PITCH Axis Result [A242], Default Session, 0x795</t>
  </si>
  <si>
    <t>Check BLTN_CAM_PMD_Oprable_Time output status</t>
  </si>
  <si>
    <t>Current Failure: BLTN_CAM Front Radar Error</t>
  </si>
  <si>
    <t>▪ Check BLTN_CAM_PMD_Oprable_Time output status</t>
  </si>
  <si>
    <t>▪ Check Byte #13 - Bit 6 in the current failure status of the relevant item</t>
  </si>
  <si>
    <t>▪ BLTN_CAM_PMD_Oprable_Time output</t>
  </si>
  <si>
    <t>PER_034</t>
  </si>
  <si>
    <r>
      <rPr>
        <sz val="11"/>
        <color rgb="FF000000"/>
        <rFont val="Segoe UI Symbol"/>
        <family val="2"/>
      </rPr>
      <t>▪</t>
    </r>
    <r>
      <rPr>
        <sz val="11"/>
        <color rgb="FF000000"/>
        <rFont val="Calibri"/>
        <family val="2"/>
      </rPr>
      <t xml:space="preserve"> Requirements Analysis</t>
    </r>
    <r>
      <rPr>
        <sz val="11"/>
        <color rgb="FF000000"/>
        <rFont val="맑은 고딕"/>
        <family val="3"/>
        <charset val="129"/>
      </rPr>
      <t xml:space="preserve">
</t>
    </r>
    <r>
      <rPr>
        <sz val="11"/>
        <color rgb="FF000000"/>
        <rFont val="Segoe UI Symbol"/>
        <family val="2"/>
      </rPr>
      <t>▪</t>
    </r>
    <r>
      <rPr>
        <sz val="11"/>
        <color rgb="FF000000"/>
        <rFont val="Calibri"/>
        <family val="2"/>
      </rPr>
      <t xml:space="preserve"> Field Experience-based Testing</t>
    </r>
  </si>
  <si>
    <t>past difference issue</t>
  </si>
  <si>
    <t>10_DIA2_1013</t>
  </si>
  <si>
    <t>Check BLTN_CAM_PMD_Oprable_Time_Max output status</t>
  </si>
  <si>
    <t>DIA_097</t>
  </si>
  <si>
    <t>▪ Check BLTN_CAM_PMD_Oprable_Time_Max output status</t>
  </si>
  <si>
    <t>▪ BLTN_CAM_PMD_Oprable_Time_Max output</t>
  </si>
  <si>
    <t>▪ Both Customer Mode and Recording Settings are ON
▪ Factory Mode → Reset to Recording Settings OFF by inputting Customer Mode signal
▪ Continuous Recording Settings ON while Driving/Parking</t>
  </si>
  <si>
    <t>Current Failure: BLTN_CAM Rear Radar Error</t>
  </si>
  <si>
    <t>▪ Check Byte #13 - Bit 7 in the current failure status of the relevant item</t>
  </si>
  <si>
    <t>Request_0x795("22 A2 42")</t>
  </si>
  <si>
    <t>diagnostic_DID_Respos("A2 42", 7, false, "OK")</t>
  </si>
  <si>
    <t>08_PER_086</t>
  </si>
  <si>
    <t>Check BLTN_CAM_RecSta_PMD output status</t>
  </si>
  <si>
    <t>▪ Check BLTN_CAM_RecSta_PMD output status</t>
  </si>
  <si>
    <t>▪ BLTN_CAM_RecSta_PMD output</t>
  </si>
  <si>
    <t>DIA_098</t>
  </si>
  <si>
    <t>Performance recording issue</t>
  </si>
  <si>
    <t>DIA2_1014</t>
  </si>
  <si>
    <t>Issue where the recording button cannot be touched when Key is ON during CAN Alive, ETH BUS Sleep</t>
  </si>
  <si>
    <t>Check after releasing the fault condition</t>
  </si>
  <si>
    <t>▪ Always Driving, Motion, Parking Event ON
▪ Start - End Performance Recording
▪ KEY OFF
▪ Turn KEY ON while CAN Alive or ETH Bus Sleep
▪ Enter N Mode and start Performance Recording</t>
  </si>
  <si>
    <t>▪ Start recording when the REC button is touched</t>
  </si>
  <si>
    <t>▪ Request 22 B1 01 in current fault-free state</t>
  </si>
  <si>
    <t>▪ Byte #12, #13 = 0x00</t>
  </si>
  <si>
    <t>Read Calibration Offset_PITCH Axis Result [A242], Programming Session, 0x795</t>
  </si>
  <si>
    <t>Check BLTN_CAM_ResetOpSta output status</t>
  </si>
  <si>
    <t>10_DIA1_031</t>
  </si>
  <si>
    <t>▪ Check BLTN_CAM_ResetOpSta output status</t>
  </si>
  <si>
    <t>▪ BLTN_CAM_ResetOpSta output</t>
  </si>
  <si>
    <t>[BLTN_CAM-동작성능-017]</t>
  </si>
  <si>
    <t>DIA_099</t>
  </si>
  <si>
    <t>10_DIA2_1014</t>
  </si>
  <si>
    <t>Check operation after turning the key OFF/ON</t>
  </si>
  <si>
    <t>▪ Current Overvoltage/Undervoltage Fault Status
▪ KEY OFF → ON
▪ Request 22 B1 01 to verify if only undervoltage and overvoltage are operating as a representative</t>
  </si>
  <si>
    <t>▪ Overvoltage/Undervoltage Current Fault Status #12 - Bit 3, 4 value = 1 (Current Fault)</t>
  </si>
  <si>
    <t>PER_035</t>
  </si>
  <si>
    <t>[Check Message Initial Transmission Time_HS-CAN]</t>
  </si>
  <si>
    <t>Check BLTN_CAM_RecSta_BPR output status</t>
  </si>
  <si>
    <t>BLTN_CAM_HU_PE_00_200ms(0x3EA) Initial transmission time</t>
  </si>
  <si>
    <t>10_DIA1_140</t>
  </si>
  <si>
    <t>▪ Built-in Cam Boot Complete
▪ BLTN_CAM_State = 0x0 (BLTN_CAM Valid)
▪ BLTN_CAM_SD_Card_State = 0x0 (Good)
▪ Associated Controller CAN/Ethernet Communication Enabled
▪ Vehicle Power: B+ ON
▪ Vehicle Voltage: 12V</t>
  </si>
  <si>
    <t>▪ KEY ON
▪ Check message initial transmission time</t>
  </si>
  <si>
    <t>▪ Transmit within 2,000 ms</t>
  </si>
  <si>
    <t>▪ Check BLTN_CAM_RecSta_ BPR output status</t>
  </si>
  <si>
    <t>▪ BLTN_CAM_RecSta_BPR output</t>
  </si>
  <si>
    <t>ReadDataByIdentifier_ResNeg("A242", 0x7F)</t>
  </si>
  <si>
    <t>▪ Input Voltage 12V
▪ DTC Clear</t>
  </si>
  <si>
    <t>▪ Overvoltage/Undervoltage Current Fault Status #12 - Bit 3, 4 value = 0</t>
  </si>
  <si>
    <t>PER_148</t>
  </si>
  <si>
    <t>DIA2_1015</t>
  </si>
  <si>
    <t>BLTN_CAM_PE_00_200ms(0x3B7) Initial transmission time</t>
  </si>
  <si>
    <t>DIA_019</t>
  </si>
  <si>
    <t>Read Calibration Offset_PITCH Axis Result [A242], Extended Session, 0x795</t>
  </si>
  <si>
    <t>SID 22 [$B101] Input Output Record ID(Byte) (3)
: Check past fault status</t>
  </si>
  <si>
    <t>Past failure: Rear camera input failure</t>
  </si>
  <si>
    <t>▪ Check Byte #14 - Bit 0 in the current failure status of the relevant item</t>
  </si>
  <si>
    <t>▪ value = 1(past failure) or 0</t>
  </si>
  <si>
    <t>Check BLTN_CAM_BPR_Spprt_Info output status</t>
  </si>
  <si>
    <t>PER_149</t>
  </si>
  <si>
    <t>10_DIA2_1015</t>
  </si>
  <si>
    <t>▪ Check BLTN_CAM_BPR_Spprt_Info output status</t>
  </si>
  <si>
    <t>BLTN_CAM_PE_01_200ms(0x3B8) Initial transmission time</t>
  </si>
  <si>
    <t>▪ BLTN_CAM_BPR_Spprt_Info Output</t>
  </si>
  <si>
    <t>DIA_100</t>
  </si>
  <si>
    <t>Past failure: Front camera input failure</t>
  </si>
  <si>
    <t>▪ Check Byte #14 - Bit 1 in the current failure status of the relevant item</t>
  </si>
  <si>
    <t>PER_150</t>
  </si>
  <si>
    <t>BLTN_CAM_STAT_PE_00_200ms(0x3B6) Initial transmission time</t>
  </si>
  <si>
    <t>DIA_101</t>
  </si>
  <si>
    <t>BLTN_CAM_RecSta_LPE Check output status Check output status</t>
  </si>
  <si>
    <t>Past failure: Camera power failure</t>
  </si>
  <si>
    <t>▪ Check BLTN_CAM_RecSta_LPE output status Check output status</t>
  </si>
  <si>
    <t>▪ Check Byte #14 - Bit 2 in the current failure status of the relevant item</t>
  </si>
  <si>
    <t>▪ BLTN_CAM_RecSta_LPE output</t>
  </si>
  <si>
    <t>DIA2_1016</t>
  </si>
  <si>
    <t>PER_151</t>
  </si>
  <si>
    <t>Read Calibration Result Status
[A243]</t>
  </si>
  <si>
    <t>DIA_102</t>
  </si>
  <si>
    <t>Read Calibration Result Status [A243], Default Session, 0x795</t>
  </si>
  <si>
    <t>BLTN_CAM_STAT_PE_01_200ms(0x3D7) Initial transmission time</t>
  </si>
  <si>
    <t>Past failure: Low voltage</t>
  </si>
  <si>
    <t>▪ Check Byte #14 - Bit 3 in the current failure status of the relevant item</t>
  </si>
  <si>
    <t>0x00 : 보정 완료
0x01 : 보정 실패 – 보정 시도시 타겟 미인식
0x02 : 보정 실패 -  OUT OF RANGE(카메라 장착 허용 범위 초과)
0x03 : 보정 실패 - 기타
0x04 : 보정 미진행 (제품 출하상태)
응답 값 확인</t>
  </si>
  <si>
    <t>Check BLTN_CAM_DistributeInfo output status</t>
  </si>
  <si>
    <t>10_DIA1_141</t>
  </si>
  <si>
    <t>▪ Check BLTN_CAM_DistributeInfo output status</t>
  </si>
  <si>
    <t>10_DIA2_1016</t>
  </si>
  <si>
    <t>▪ BLTN_CAM_DistributeInfo Output</t>
  </si>
  <si>
    <t>DIA_103</t>
  </si>
  <si>
    <t>Past Failure: Overvoltage</t>
  </si>
  <si>
    <t>PER_152</t>
  </si>
  <si>
    <t>▪ Check Byte #14 - Bit 4 in the current failure status of the relevant item</t>
  </si>
  <si>
    <t>NM_BLTN_CAM(0x548) Initial transmission time</t>
  </si>
  <si>
    <t>Request_0x795("22 A2 43")</t>
  </si>
  <si>
    <t>diagnostic_DID_Respos("A2 43", 4, false, "OK")</t>
  </si>
  <si>
    <t>10_DIA1_142</t>
  </si>
  <si>
    <t>DIA_104</t>
  </si>
  <si>
    <t>DIA2_1017</t>
  </si>
  <si>
    <t>Check BLTN_CAMCHInfo output status</t>
  </si>
  <si>
    <t>PER_153</t>
  </si>
  <si>
    <t>Past failure: GSensor failure</t>
  </si>
  <si>
    <t>▪ Check BLTN_CAMCHInfo output status</t>
  </si>
  <si>
    <t>▪ BLTN_CAMCHInfo Output</t>
  </si>
  <si>
    <t>▪ Check Byte #14 - Bit 5 in the current failure status of the relevant item</t>
  </si>
  <si>
    <t>NM_BLTN_CAM(0x548) Initial transmission time (Link up)</t>
  </si>
  <si>
    <t>▪ Link Down → Link Up
▪ Check message initial transmission time</t>
  </si>
  <si>
    <t>▪ Transmit within 5000ms</t>
  </si>
  <si>
    <t>Read Calibration Result Status [A243], Programming Session, 0x795</t>
  </si>
  <si>
    <t>DIA_105</t>
  </si>
  <si>
    <t>Check BLTN_CAM_DistributeInfo1 output status</t>
  </si>
  <si>
    <t>▪ Check BLTN_CAM_DistributeInfo1 output status</t>
  </si>
  <si>
    <t>Past failure: CPU failure</t>
  </si>
  <si>
    <r>
      <rPr>
        <sz val="11"/>
        <color theme="1"/>
        <rFont val="Segoe UI Symbol"/>
        <family val="2"/>
      </rPr>
      <t>▪</t>
    </r>
    <r>
      <rPr>
        <sz val="11"/>
        <color theme="1"/>
        <rFont val="Calibri"/>
        <family val="2"/>
      </rPr>
      <t xml:space="preserve"> Requirements Analysis</t>
    </r>
  </si>
  <si>
    <t>▪ Check Byte #14 - Bit 6 in the current failure status of the relevant item</t>
  </si>
  <si>
    <t>[Check Message Initial Transmission Time_CANFD]</t>
  </si>
  <si>
    <t>10_DIA2_1017</t>
  </si>
  <si>
    <t>Check BLTN_CAM_FoDInfo output status</t>
  </si>
  <si>
    <t>▪ Check BLTN_CAM_FoDInfo output status</t>
  </si>
  <si>
    <t>DIA_106</t>
  </si>
  <si>
    <t>PER_154</t>
  </si>
  <si>
    <t>Past Failure: MCU Failure</t>
  </si>
  <si>
    <r>
      <rPr>
        <sz val="11"/>
        <color theme="1"/>
        <rFont val="Segoe UI Symbol"/>
        <family val="2"/>
      </rPr>
      <t>▪</t>
    </r>
    <r>
      <rPr>
        <sz val="11"/>
        <color theme="1"/>
        <rFont val="Calibri"/>
        <family val="2"/>
      </rPr>
      <t xml:space="preserve"> Requirements Analysis</t>
    </r>
  </si>
  <si>
    <t>▪ Check Byte #14 - Bit 7 in the current failure status of the relevant item</t>
  </si>
  <si>
    <t>Check BLTN_CAM_LPE_Option output status</t>
  </si>
  <si>
    <t>▪ Check BLTN_CAM_LPE_Option output status</t>
  </si>
  <si>
    <t>▪ BLTN_CAM_LPE_Option Output</t>
  </si>
  <si>
    <t>DIA_107</t>
  </si>
  <si>
    <t>Past fault: External Memory Jack ASSY Error</t>
  </si>
  <si>
    <t>PER_155</t>
  </si>
  <si>
    <t>Check BLTN_CAM_PDC_Reset_Opt output status</t>
  </si>
  <si>
    <t>▪ Check BLTN_CAM_PDC_Reset_Opt output status</t>
  </si>
  <si>
    <t>▪ BLTN_CAM_PDC_Reset_Opt output</t>
  </si>
  <si>
    <r>
      <rPr>
        <sz val="11"/>
        <color theme="1"/>
        <rFont val="Segoe UI Symbol"/>
        <family val="2"/>
      </rPr>
      <t>▪</t>
    </r>
    <r>
      <rPr>
        <sz val="11"/>
        <color theme="1"/>
        <rFont val="Calibri"/>
        <family val="2"/>
      </rPr>
      <t xml:space="preserve"> Requirements Analysis</t>
    </r>
  </si>
  <si>
    <t>ReadDataByIdentifier_ResNeg("A243", 0x7F)</t>
  </si>
  <si>
    <t>DIA_108</t>
  </si>
  <si>
    <t>Check BLTN_CAM_Sta_STRM output status</t>
  </si>
  <si>
    <t>Past Failure: WIFI Module Error</t>
  </si>
  <si>
    <t>▪ Check BLTN_CAM_Sta_STRM output status</t>
  </si>
  <si>
    <t>▪ BLTN_CAM_Sta_STRM output</t>
  </si>
  <si>
    <t>▪ Check Byte #15 - Bit 1 in the current failure status of the relevant item</t>
  </si>
  <si>
    <t>PER_156</t>
  </si>
  <si>
    <t>DIA2_1018</t>
  </si>
  <si>
    <r>
      <rPr>
        <sz val="11"/>
        <color theme="1"/>
        <rFont val="Segoe UI Symbol"/>
        <family val="2"/>
      </rPr>
      <t>▪</t>
    </r>
    <r>
      <rPr>
        <sz val="11"/>
        <color theme="1"/>
        <rFont val="Calibri"/>
        <family val="2"/>
      </rPr>
      <t xml:space="preserve"> Requirements Analysis</t>
    </r>
  </si>
  <si>
    <t>DIA_109</t>
  </si>
  <si>
    <t>Past Failure: Front Camera Calibration Required</t>
  </si>
  <si>
    <t>Check BLTN_CAM_WiFi_Info_IP output status</t>
  </si>
  <si>
    <t>Read Calibration Result Status [A243], Extended Session, 0x795</t>
  </si>
  <si>
    <t>▪ Check BLTN_CAM_WiFi_Info_IP output status</t>
  </si>
  <si>
    <t>▪ Check Byte #15 - Bit 2 in the current failure status of the relevant item</t>
  </si>
  <si>
    <t>10_DIA2_1018</t>
  </si>
  <si>
    <t>DIA_110</t>
  </si>
  <si>
    <t>Past Failure: BCAN BUS OFF</t>
  </si>
  <si>
    <t>PER_157</t>
  </si>
  <si>
    <t>▪ Check Byte #15 - Bit 3 in the current failure status of the relevant item</t>
  </si>
  <si>
    <r>
      <rPr>
        <sz val="11"/>
        <color theme="1"/>
        <rFont val="Segoe UI Symbol"/>
        <family val="2"/>
      </rPr>
      <t>▪</t>
    </r>
    <r>
      <rPr>
        <sz val="11"/>
        <color theme="1"/>
        <rFont val="Calibri"/>
        <family val="2"/>
      </rPr>
      <t xml:space="preserve"> Requirements Analysis</t>
    </r>
  </si>
  <si>
    <t>Check BLTN_CAM_WifFi_Info_QR output status</t>
  </si>
  <si>
    <t>▪ Check BLTN_CAM_WifFi_Info_QR output status</t>
  </si>
  <si>
    <t>▪ BLTN_CAM_WifFi_Info_QR output</t>
  </si>
  <si>
    <t>▪ Transmit within 500ms</t>
  </si>
  <si>
    <t>DIA_111</t>
  </si>
  <si>
    <t>Past fault: Event Switch Continuous ON Error</t>
  </si>
  <si>
    <t>▪ Check Byte #15 - Bit 4 in the current failure status of the relevant item</t>
  </si>
  <si>
    <t>[BLTN_CAM-동작성능-019]</t>
  </si>
  <si>
    <t>10_DIA1_143</t>
  </si>
  <si>
    <t>Check if BltnCamPlatformStatus is displayed</t>
  </si>
  <si>
    <t>DIA_112</t>
  </si>
  <si>
    <t>▪ Check if BltnCamPlatformStatus is displayed</t>
  </si>
  <si>
    <t>Past fault: Auxiliary battery connection error</t>
  </si>
  <si>
    <t>DIA2_1019</t>
  </si>
  <si>
    <t>▪ Check Byte #15 - Bit 5 in the current failure status of the relevant item</t>
  </si>
  <si>
    <t>Vehicle
ManufacturerSpare
PartNumber
DataIdentifier 
(0xF187)</t>
  </si>
  <si>
    <t>VehicleManufacturerSparePartNumberDataIdentifier [F187], Default Session, 0x795</t>
  </si>
  <si>
    <t>10_DIA1_144</t>
  </si>
  <si>
    <t>Check if BltnCamSTRM_ServiceStatus is displayed</t>
  </si>
  <si>
    <t>DIA_113</t>
  </si>
  <si>
    <t>PER_037</t>
  </si>
  <si>
    <t>▪ Check if BltnCamSTRM_ServiceStatus is displayed</t>
  </si>
  <si>
    <t>10_DIA2_1019</t>
  </si>
  <si>
    <t>Past Failure: BLTN_CAM Front Radar Error</t>
  </si>
  <si>
    <r>
      <rPr>
        <sz val="11"/>
        <color theme="1"/>
        <rFont val="Segoe UI Symbol"/>
        <family val="2"/>
      </rPr>
      <t>▪</t>
    </r>
    <r>
      <rPr>
        <sz val="11"/>
        <color theme="1"/>
        <rFont val="Calibri"/>
        <family val="2"/>
      </rPr>
      <t xml:space="preserve"> Requirements Analysis</t>
    </r>
  </si>
  <si>
    <t>[Confirm Sleep Entry] Continuous Recording OFF While Parked</t>
  </si>
  <si>
    <t>▪ Check Byte #15 - Bit 6 in the current failure status of the relevant item</t>
  </si>
  <si>
    <t>Voltage: 7V</t>
  </si>
  <si>
    <t>▪ Built-in Cam Boot Complete
▪ BLTN_CAM_State = 0x0 (BLTN_CAM Valid)
▪ BLTN_CAM_SD_Card_State = 0x0 (Good)
▪ Associated Controller CAN/Ethernet Communication Enabled
▪ Vehicle Power: KEY ON
▪ Vehicle Voltage: 12V
▪ Settings: Continuous Recording ON While Driving, Continuous Recording OFF While Parked
▶ Multimeter Settings
1) V-Range: V-AUTO
2) I-Range: I-AUTO
▶ Power Supply Applied Voltage: 12.6V
▶ Voltage Measurement Location: Within 20mm (+-10%) of the ECU CONNECTOR end
▶ Recording Condition: Single Condition (Complex recording should not operate)</t>
  </si>
  <si>
    <t>▪ Continuous recording while driving
▪ 7V voltage drop
▪ KEY OFF</t>
  </si>
  <si>
    <t>Request_0x795("22 F1 87")</t>
  </si>
  <si>
    <t>▪ CAN and Ethernet Sleep Check
- CAN, Ethernet NM not transmitted
▪ Dark Current Specifications Satisfied (25℃)
: 0.5mA↓ when continuous recording is not active during parking</t>
  </si>
  <si>
    <t>diagnostic_DID_Respos("F1 87", 13, true, "OK")</t>
  </si>
  <si>
    <t>DIA_114</t>
  </si>
  <si>
    <t>ETC_023</t>
  </si>
  <si>
    <t>00_1CHK_180</t>
  </si>
  <si>
    <t>Past Failure: BLTN_CAM Rear Radar Error</t>
  </si>
  <si>
    <t>▪ Built-in Cam Boot Complete
▪ BLTN_CAM_State = 0x0 (BLTN_CAM Valid)
▪ BLTN_CAM_SD_Card_State = 0x0 (Good)
▪ Associated Controller CAN/Ethernet Communication Enabled
▪ Power: KEY ON
▪ Voltage: 12V
▪ Status:</t>
  </si>
  <si>
    <t>DIA2_1020</t>
  </si>
  <si>
    <t>08_PER_088</t>
  </si>
  <si>
    <t>▪ Check Byte #15 - Bit 7 in the current failure status of the relevant item</t>
  </si>
  <si>
    <t>[Checking Signal Output Status by CANFD Message] - 5</t>
  </si>
  <si>
    <t>PER_158</t>
  </si>
  <si>
    <t>▪ Check CBV_AWB_BLTN_CAM_FD output status</t>
  </si>
  <si>
    <t>▪ CBV_AWB_BLTN_CAM_FD output</t>
  </si>
  <si>
    <r>
      <rPr>
        <sz val="11"/>
        <color theme="1"/>
        <rFont val="Segoe UI Symbol"/>
        <family val="2"/>
      </rPr>
      <t>▪</t>
    </r>
    <r>
      <rPr>
        <sz val="11"/>
        <color theme="1"/>
        <rFont val="Calibri"/>
        <family val="2"/>
      </rPr>
      <t xml:space="preserve"> Requirements Analysis</t>
    </r>
  </si>
  <si>
    <t>DIA_115</t>
  </si>
  <si>
    <t>VehicleManufacturerSparePartNumberDataIdentifier [F187], Programming Session, 0x795</t>
  </si>
  <si>
    <t>Voltage: 8V</t>
  </si>
  <si>
    <t>Check after clearing past errors</t>
  </si>
  <si>
    <t>▪ Request 22 B1 01 in no past failures</t>
  </si>
  <si>
    <t>▪ Continuous recording while driving
▪ 8V voltage drop
▪ KEY OFF</t>
  </si>
  <si>
    <t>▪ Byte #14 #15 = 0x00</t>
  </si>
  <si>
    <t>00_1CHK_214</t>
  </si>
  <si>
    <t>09_ETC_024</t>
  </si>
  <si>
    <t>10_DIA1_145</t>
  </si>
  <si>
    <t>10_DIA2_1020</t>
  </si>
  <si>
    <t>00_1CHK_181</t>
  </si>
  <si>
    <t>08_PER_089</t>
  </si>
  <si>
    <t>DIA_116</t>
  </si>
  <si>
    <t>▪ Check CBV_NMColD_BLTN_CAM_FD output status</t>
  </si>
  <si>
    <t>▪ CBV_NMColD_BLTN_CAM_FD output</t>
  </si>
  <si>
    <t>PER_159</t>
  </si>
  <si>
    <r>
      <rPr>
        <sz val="11"/>
        <color theme="1"/>
        <rFont val="Segoe UI Symbol"/>
        <family val="2"/>
      </rPr>
      <t>▪</t>
    </r>
    <r>
      <rPr>
        <sz val="11"/>
        <color theme="1"/>
        <rFont val="Calibri"/>
        <family val="2"/>
      </rPr>
      <t xml:space="preserve"> Requirements Analysis</t>
    </r>
  </si>
  <si>
    <t>Voltage: 18.5V</t>
  </si>
  <si>
    <t>▪ Past Overvoltage/Undervoltage Fault Conditions
▪ KEY OFF → ON
▪ Request 22 B1 01 to verify that only undervoltage and overvoltage are operating as a representative</t>
  </si>
  <si>
    <t>▪ Overvoltage/Undervoltage Past Fault Status #14 - Bit 3, 4 value = 1
▪ Confirmation of fault status release after DTC Clear</t>
  </si>
  <si>
    <t>▪ Continuous recording while driving
▪ Voltage rises to 18.5V
▪ KEY OFF</t>
  </si>
  <si>
    <t>▪ Check CBV_NMCoSRB_ BLTN_CAM_FD output status</t>
  </si>
  <si>
    <t>▪ CBV_NMCoSRB_BLTN_CAM_FD output</t>
  </si>
  <si>
    <t>ReadDataByIdentifier_ResNeg("F187", 0x7F)</t>
  </si>
  <si>
    <t>00_1CHK_182</t>
  </si>
  <si>
    <t>08_PER_090</t>
  </si>
  <si>
    <t>DIA2_1021</t>
  </si>
  <si>
    <t>▪ DTC Clear</t>
  </si>
  <si>
    <t>▪ Overvoltage/Undervoltage Past Fault Status #14 - Bit 3, 4 value = 0</t>
  </si>
  <si>
    <t>PER_038</t>
  </si>
  <si>
    <r>
      <rPr>
        <sz val="11"/>
        <color rgb="FF000000"/>
        <rFont val="Segoe UI Symbol"/>
        <family val="2"/>
      </rPr>
      <t>▪</t>
    </r>
    <r>
      <rPr>
        <sz val="11"/>
        <color rgb="FF000000"/>
        <rFont val="Calibri"/>
        <family val="2"/>
      </rPr>
      <t xml:space="preserve"> Requirements Analysis</t>
    </r>
  </si>
  <si>
    <t>VehicleManufacturerSparePartNumberDataIdentifier [F187], Extended Session, 0x795</t>
  </si>
  <si>
    <t>[Sleep Entry Confirmation] Continuous Recording ON While Parked</t>
  </si>
  <si>
    <t>Voltage: 6.9V</t>
  </si>
  <si>
    <t>▪ Built-in Cam Boot Complete
▪ BLTN_CAM_State = 0x0 (BLTN_CAM Valid)
▪ BLTN_CAM_SD_Card_State = 0x0 (Good)
▪ Associated Controller CAN/Ethernet Communication Enabled
▪ Vehicle Power: KEY ON
▪ Vehicle Voltage: 6.9V
▪ Settings: Continuous Recording While Driving ON, Continuous Recording While Parked ON
▶ Multimeter Settings
1) V-Range: V-AUTO
2) I-Range: I-AUTO
▶ Power Supply Applied Voltage: 12.6V
▶ Voltage Measurement Position: Within 20mm (+-10%) of the ECU CONNECTOR end
▶ Recording Condition: Single Condition (Complex recording should not operate)</t>
  </si>
  <si>
    <t>▪ Check CBV_PNIB_BLTN_CAM_FD output status</t>
  </si>
  <si>
    <t>▪ CBV_PNIB_ BLTN_CAM_FD output</t>
  </si>
  <si>
    <t>▪ Continuous recording disabled while driving
▪ 20-second standby (20-second standby until auxiliary battery authentication is de-authenticated)
▪ KEY OFF</t>
  </si>
  <si>
    <t>10_DIA2_1021</t>
  </si>
  <si>
    <t>00_1CHK_183</t>
  </si>
  <si>
    <t>08_PER_091</t>
  </si>
  <si>
    <t>▪ Check CBV_RMR_BLTN_CAM_FD output status</t>
  </si>
  <si>
    <t>▪ CBV_RMR_ BLTN_CAM_FD output</t>
  </si>
  <si>
    <t>DIA_020</t>
  </si>
  <si>
    <t>PER_160</t>
  </si>
  <si>
    <r>
      <rPr>
        <sz val="11"/>
        <color rgb="FF000000"/>
        <rFont val="Segoe UI Symbol"/>
        <family val="2"/>
      </rPr>
      <t>▪</t>
    </r>
    <r>
      <rPr>
        <sz val="11"/>
        <color rgb="FF000000"/>
        <rFont val="Calibri"/>
        <family val="2"/>
      </rPr>
      <t xml:space="preserve"> Requirements Analysis</t>
    </r>
  </si>
  <si>
    <t>Voltage: 8.2V</t>
  </si>
  <si>
    <t>▪ Built-in Cam Boot Complete
▪ BLTN_CAM_State = 0x0 (BLTN_CAM Valid)
▪ BLTN_CAM_SD_Card_State = 0x0 (Good)
▪ Associated Controller CAN/Ethernet Communication Enabled
▪ Vehicle Power: KEY ON
▪ Vehicle Voltage: 8.2V
▪ Settings: Continuous Recording While Driving ON, Continuous Recording While Parked ON
▶ Multimeter Settings
1) V-Range: V-AUTO
2) I-Range: I-AUTO
▶ Power Supply Applied Voltage: 12.6V
▶ Voltage Measurement Position: Within 20mm (+-10%) of the ECU CONNECTOR end
▶ Recording Condition: Single Condition (Complex recording should not operate)</t>
  </si>
  <si>
    <t>▪ Continuous recording while driving
▪ KEY OFF</t>
  </si>
  <si>
    <t>▪ Check NM_State_BLTN_CAM_FD output status</t>
  </si>
  <si>
    <t>SID 22 [$B102] Input Output Record ID(Bit)</t>
  </si>
  <si>
    <t>▪ BNM_State_BLTN_CAM_FD output</t>
  </si>
  <si>
    <t>응답 값 확인</t>
  </si>
  <si>
    <t>Supported PID Byte #0</t>
  </si>
  <si>
    <t>00_1CHK_184</t>
  </si>
  <si>
    <t>08_PER_092</t>
  </si>
  <si>
    <t>DIA2_1022</t>
  </si>
  <si>
    <t>▪ 22 B1 02 Request</t>
  </si>
  <si>
    <t>PER_161</t>
  </si>
  <si>
    <t>ECUManufacturingDateDataIdentifier
(0xF18B)</t>
  </si>
  <si>
    <t>▪ Byte #0 = 0xFF
 ▪ Byte #1 = 0xF8
 ▪ Byte #2 = 0x00
 ▪ Byte #3 = 0x00</t>
  </si>
  <si>
    <t>ECUManufacturingDateDataIdentifier [F18B], Default Session, 0x795</t>
  </si>
  <si>
    <r>
      <rPr>
        <sz val="11"/>
        <color rgb="FF000000"/>
        <rFont val="Segoe UI Symbol"/>
        <family val="2"/>
      </rPr>
      <t>▪</t>
    </r>
    <r>
      <rPr>
        <sz val="11"/>
        <color rgb="FF000000"/>
        <rFont val="Calibri"/>
        <family val="2"/>
      </rPr>
      <t xml:space="preserve"> Requirements Analysis</t>
    </r>
  </si>
  <si>
    <t>▪ Check NRR_BLTN_CAM_FD output status</t>
  </si>
  <si>
    <t>▪ BNRR_BLTN_CAM_FD output</t>
  </si>
  <si>
    <t>▪ Built-in Cam Boot Complete
▪ BLTN_CAM_State = 0x0 (BLTN_CAM Valid)
▪ BLTN_CAM_SD_Card_State = 0x0 (Good)
▪ Associated Controller CAN/Ethernet Communication Enabled
▪ Vehicle Power: KEY ON
▪ Vehicle Voltage: 18.5V
▪ Settings: Continuous Recording While Driving ON, Continuous Recording While Parked ON
▶ Multimeter Settings
1) V-Range: V-AUTO
2) I-Range: I-AUTO
▶ Power Supply Applied Voltage: 12.6V
▶ Voltage Measurement Location: Within 20mm (+-10%) of the ECU CONNECTOR end
▶ Recording Condition: Single Condition (Complex recording should not operate)</t>
  </si>
  <si>
    <t>10_DIA1_040</t>
  </si>
  <si>
    <t>10_DIA2_1022</t>
  </si>
  <si>
    <t>▪ Check PNI_BLTN_CAM_FD output status</t>
  </si>
  <si>
    <t>▪ Byte #8 - Check Bit 1</t>
  </si>
  <si>
    <t>00_1CHK_185</t>
  </si>
  <si>
    <t>▪ BPNI_BLTN_CAM_FD output</t>
  </si>
  <si>
    <t>08_PER_093</t>
  </si>
  <si>
    <t>▪ Value = 1, 0 depending on recording status ON/OFF</t>
  </si>
  <si>
    <t>Request_0x795("22 F1 8B")</t>
  </si>
  <si>
    <t>PER_162</t>
  </si>
  <si>
    <t>diagnostic_DID_Respos("F1 8B", 7, false, "OK")</t>
  </si>
  <si>
    <r>
      <rPr>
        <sz val="11"/>
        <color rgb="FF000000"/>
        <rFont val="Segoe UI Symbol"/>
        <family val="2"/>
      </rPr>
      <t>▪</t>
    </r>
    <r>
      <rPr>
        <sz val="11"/>
        <color rgb="FF000000"/>
        <rFont val="Calibri"/>
        <family val="2"/>
      </rPr>
      <t xml:space="preserve"> Requirements Analysis</t>
    </r>
  </si>
  <si>
    <t>Voltage: 12 → 19 → 12 V</t>
  </si>
  <si>
    <t>▪ Built-in Cam Boot Complete
▪ BLTN_CAM_State = 0x0 (BLTN_CAM Valid)
▪ BLTN_CAM_SD_Card_State = 0x0 (Good)
▪ Associated Controller CAN/Ethernet Communication Enabled
▪ Vehicle Power: KEY ON
▪ Vehicle Voltage: 12V
▪ Settings: Continuous Recording While Driving ON, Continuous Recording While Parked ON
▶ Multimeter Settings
1) V-Range: V-AUTO
2) I-Range: I-AUTO
▶ Power Supply Applied Voltage: 12.6V
▶ Voltage Measurement Position: Within 20mm (+-10%) of the ECU CONNECTOR end
▶ Recording Condition: Single Condition (Complex recording should not operate)</t>
  </si>
  <si>
    <t>Shock event recording status</t>
  </si>
  <si>
    <t>▪ Continuous recording while driving
▪ Voltage: KEY OFF after fluctuating from 12 → 19 → 12 V</t>
  </si>
  <si>
    <t>▪ Check Byte #8 - Bit 2</t>
  </si>
  <si>
    <t>▪ Check PNI_BLTN_CAM_FD_1 output status</t>
  </si>
  <si>
    <t>DIA2_1023</t>
  </si>
  <si>
    <t>▪ BPNI_BLTN_CAM_FD_1 output</t>
  </si>
  <si>
    <t>08_PER_094</t>
  </si>
  <si>
    <t>10_DIA1_041</t>
  </si>
  <si>
    <t>ECUManufacturingDateDataIdentifier [F18B], Programming Session, 0x795</t>
  </si>
  <si>
    <t>PER_163</t>
  </si>
  <si>
    <t>Manual event recording status</t>
  </si>
  <si>
    <r>
      <rPr>
        <sz val="11"/>
        <color rgb="FF000000"/>
        <rFont val="Segoe UI Symbol"/>
        <family val="2"/>
      </rPr>
      <t>▪</t>
    </r>
    <r>
      <rPr>
        <sz val="11"/>
        <color rgb="FF000000"/>
        <rFont val="Calibri"/>
        <family val="2"/>
      </rPr>
      <t xml:space="preserve"> Requirements Analysis</t>
    </r>
  </si>
  <si>
    <t>▪ Byte #8 - Check Bit 3</t>
  </si>
  <si>
    <t>▪ Check PNI_BLTN_CAM_FD_2 output status</t>
  </si>
  <si>
    <t>Voltage: 12 → 5.9 → 12 V</t>
  </si>
  <si>
    <t>▪ BPNI_BLTN_CAM_FD_2 output</t>
  </si>
  <si>
    <t>▪ Continuous recording while driving
▪ Voltage: KEY OFF after fluctuating from 12 → 5.9 → 12 V</t>
  </si>
  <si>
    <t>10_DIA2_1023</t>
  </si>
  <si>
    <t>08_PER_095</t>
  </si>
  <si>
    <t>Time-lapse event recording status</t>
  </si>
  <si>
    <t>▪ Check Byte #8 - Bit 4</t>
  </si>
  <si>
    <t>▪ Check PNI_BLTN_CAM_FD_3 output status</t>
  </si>
  <si>
    <t>PER_164</t>
  </si>
  <si>
    <t>▪ BPNI_BLTN_CAM_FD_3 output</t>
  </si>
  <si>
    <r>
      <rPr>
        <sz val="11"/>
        <color rgb="FF000000"/>
        <rFont val="Segoe UI Symbol"/>
        <family val="2"/>
      </rPr>
      <t>▪</t>
    </r>
    <r>
      <rPr>
        <sz val="11"/>
        <color rgb="FF000000"/>
        <rFont val="Calibri"/>
        <family val="2"/>
      </rPr>
      <t xml:space="preserve"> Requirements Analysis</t>
    </r>
  </si>
  <si>
    <t>Voltage: After removing and reinserting the battery once</t>
  </si>
  <si>
    <t>▪ Continuous recording while driving
▪ Turn off the key after disconnecting the battery (-) terminal once</t>
  </si>
  <si>
    <t>B+ status</t>
  </si>
  <si>
    <t>▪ Check Byte #8 - Bit 5</t>
  </si>
  <si>
    <t>08_PER_096</t>
  </si>
  <si>
    <t>▪ value = 1 (OFF status cannot be verified)</t>
  </si>
  <si>
    <t>▪ Check SNI_BLTN_CAM_FD output status</t>
  </si>
  <si>
    <t>▪ BSNI_BLTN_CAM_FD output</t>
  </si>
  <si>
    <t>ReadDataByIdentifier_ResNeg("F18B", 0x7F)</t>
  </si>
  <si>
    <t>PER_165</t>
  </si>
  <si>
    <r>
      <rPr>
        <sz val="11"/>
        <color rgb="FF000000"/>
        <rFont val="Segoe UI Symbol"/>
        <family val="2"/>
      </rPr>
      <t>▪</t>
    </r>
    <r>
      <rPr>
        <sz val="11"/>
        <color rgb="FF000000"/>
        <rFont val="Calibri"/>
        <family val="2"/>
      </rPr>
      <t xml:space="preserve"> Requirements Analysis</t>
    </r>
  </si>
  <si>
    <t>Voltage: After 10 battery removals</t>
  </si>
  <si>
    <t>▪ Continuous recording while driving
▪ Turn off key after disconnecting/removing battery (-) terminal 10 times</t>
  </si>
  <si>
    <t>ACC status</t>
  </si>
  <si>
    <t>▪ Check Byte #8 - Bit 6</t>
  </si>
  <si>
    <t>DIA2_1024</t>
  </si>
  <si>
    <t>▪ Value = 1, 0 depending on ON/OFF</t>
  </si>
  <si>
    <t>08_PER_097</t>
  </si>
  <si>
    <t>[Checking Signal Output Status by CANFD Message] - 6</t>
  </si>
  <si>
    <t>ECUManufacturingDateDataIdentifier [F18B], Extended Session, 0x795</t>
  </si>
  <si>
    <t>PER_166</t>
  </si>
  <si>
    <r>
      <rPr>
        <sz val="11"/>
        <color rgb="FF000000"/>
        <rFont val="Segoe UI Symbol"/>
        <family val="2"/>
      </rPr>
      <t>▪</t>
    </r>
    <r>
      <rPr>
        <sz val="11"/>
        <color rgb="FF000000"/>
        <rFont val="Calibri"/>
        <family val="2"/>
      </rPr>
      <t xml:space="preserve"> Requirements Analysis</t>
    </r>
  </si>
  <si>
    <t>IGN status</t>
  </si>
  <si>
    <t>IG ON/OFF 10 times</t>
  </si>
  <si>
    <t>▪ Check Byte #8 - Bit 7</t>
  </si>
  <si>
    <t>▪ Continuous recording while driving
▪ Confirm Sleep mode entered after 10 KEY ON/OFF cycles</t>
  </si>
  <si>
    <t>10_DIA1_042</t>
  </si>
  <si>
    <t>10_DIA2_1024</t>
  </si>
  <si>
    <t>08_PER_098</t>
  </si>
  <si>
    <t>GPIO status of front/rear camera indicator LED</t>
  </si>
  <si>
    <t>PER_167</t>
  </si>
  <si>
    <t>▪ Byte #8 - Check Bit 8</t>
  </si>
  <si>
    <r>
      <rPr>
        <sz val="11"/>
        <color rgb="FF000000"/>
        <rFont val="Segoe UI Symbol"/>
        <family val="2"/>
      </rPr>
      <t>▪</t>
    </r>
    <r>
      <rPr>
        <sz val="11"/>
        <color rgb="FF000000"/>
        <rFont val="Calibri"/>
        <family val="2"/>
      </rPr>
      <t xml:space="preserve"> Requirements Analysis</t>
    </r>
  </si>
  <si>
    <t>CAN H&amp;L + GND = Short</t>
  </si>
  <si>
    <t>Check BLTN_CAM_WU_AlvCnt1Val output status</t>
  </si>
  <si>
    <t>(Previous State: BLTN_CAM Sleep State)
▪ CAN H&amp;L + GND = Short State
▪ Apply Arbitrary Message</t>
  </si>
  <si>
    <t>▪ Check BLTN_CAM_WU_AlvCnt1Val output status</t>
  </si>
  <si>
    <t>▪ BLTN_CAM_WU_AlvCnt1Val output</t>
  </si>
  <si>
    <t>Manual recording switch input status</t>
  </si>
  <si>
    <t>▪ Byte #9 - Check Bit 1</t>
  </si>
  <si>
    <t>PER_168</t>
  </si>
  <si>
    <r>
      <rPr>
        <sz val="11"/>
        <color rgb="FF000000"/>
        <rFont val="Segoe UI Symbol"/>
        <family val="2"/>
      </rPr>
      <t>▪</t>
    </r>
    <r>
      <rPr>
        <sz val="11"/>
        <color rgb="FF000000"/>
        <rFont val="Calibri"/>
        <family val="2"/>
      </rPr>
      <t xml:space="preserve"> Requirements Analysis</t>
    </r>
  </si>
  <si>
    <t>10_DIA1_043</t>
  </si>
  <si>
    <t>CAN H&amp;L + B+ = Short</t>
  </si>
  <si>
    <t>Check BLTN_CAM_WU_Crc1Val output status</t>
  </si>
  <si>
    <t>▪ Check BLTN_CAM_WU_Crc1Val output status</t>
  </si>
  <si>
    <t>(Previous State: BLTN_CAM Sleep State)
▪ CAN H&amp;L + B+ = Short State
▪ Apply Arbitrary Message</t>
  </si>
  <si>
    <t>▪ BLTN_CAM_WU_Crc1Val output</t>
  </si>
  <si>
    <t>Manual recording switch indicator status</t>
  </si>
  <si>
    <t>▪ Byte #9 - Check Bit 2</t>
  </si>
  <si>
    <t>DIA2_1025</t>
  </si>
  <si>
    <t>Check BLTN_CAM_WU_L_ParkEvent output status</t>
  </si>
  <si>
    <t>10_DIA1_044</t>
  </si>
  <si>
    <t>Serial Number (ECU Serial Number)
(0xF18C)</t>
  </si>
  <si>
    <t>▪ Check BLTN_CAM_WU_L_ParkEvent output status</t>
  </si>
  <si>
    <t>▪ BLTN_CAM_WU_L_ParkEvent output</t>
  </si>
  <si>
    <t>Serial Number (ECU Serial Number) [F18C], Default Session, 0x795</t>
  </si>
  <si>
    <t>Front camera input status</t>
  </si>
  <si>
    <t>▪ Byte #9 - Check Bit 3</t>
  </si>
  <si>
    <t>Check BLTN_CAM_WU_L_RecStpByBattEmpty output status</t>
  </si>
  <si>
    <t>▪ Check BLTN_CAM_WU_L_RecStpByBattEmpty output status</t>
  </si>
  <si>
    <t>▪ BLTN_CAM_WU_L_RecStpByBattEmpty output</t>
  </si>
  <si>
    <t>10_DIA2_1025</t>
  </si>
  <si>
    <t>Rear camera input status</t>
  </si>
  <si>
    <t>▪ Check Byte #9 - Bit 4</t>
  </si>
  <si>
    <t>Check BLTN_CAM_WU_L_RecStpByBLTNCAMErr output status</t>
  </si>
  <si>
    <t>Request_0x795("22 F1 8C")</t>
  </si>
  <si>
    <t>▪ Check BLTN_CAM_WU_L_RecStpByBLTNCAMErr output status</t>
  </si>
  <si>
    <t>▪ BLTN_CAM_WU_L_RecStpByBLTNCAMErr output</t>
  </si>
  <si>
    <t>diagnostic_DID_Respos("F1 8C", 18, true, "OK")</t>
  </si>
  <si>
    <t>HU LVDS video output status</t>
  </si>
  <si>
    <t>Check output status of BLTN_CAM_WU_L_RecStpBySDCardEject</t>
  </si>
  <si>
    <t>▪ Byte #9 - Check Bit 5</t>
  </si>
  <si>
    <t>▪ Check BLTN_CAM_WU_L_RecStpBySDCardEject output status</t>
  </si>
  <si>
    <t>Real-time guarantee through MCU or AP Load and Task Slack Time settings</t>
  </si>
  <si>
    <t>▪ BLTN_CAM_WU_L_RecStpBySDCardEject output</t>
  </si>
  <si>
    <t>DIA2_1026</t>
  </si>
  <si>
    <t>Video Design Team Confirmation</t>
  </si>
  <si>
    <t>Serial Number (ECU Serial Number) [F18C], Programming Session, 0x795</t>
  </si>
  <si>
    <t>Check output status of BLTN_CAM_WU_L_RecStpBySDCardErr</t>
  </si>
  <si>
    <t>▪ Check BLTN_CAM_WU_L_RecStpBySDCardErr output status</t>
  </si>
  <si>
    <t>▪ Byte #9 - Check Bit 6</t>
  </si>
  <si>
    <t>▪ BLTN_CAM_WU_L_RecStpBySDCardErr output</t>
  </si>
  <si>
    <t>▪ value = 0</t>
  </si>
  <si>
    <t>10_DIA1_045</t>
  </si>
  <si>
    <t>10_DIA2_1026</t>
  </si>
  <si>
    <t>Check BLTN_CAM_WU_L_RecStpByUsrSetting output status</t>
  </si>
  <si>
    <t>▪ Check BLTN_CAM_WU_L_RecStpByUsrSetting output status</t>
  </si>
  <si>
    <t>▪ BLTN_CAM_WU_L_RecStpByUsrSetting output</t>
  </si>
  <si>
    <t>▪ Check Byte #9 - Bit 7</t>
  </si>
  <si>
    <t>Check MCU or AP speed / utilization / execution time</t>
  </si>
  <si>
    <t>Check BLTN_CAM_WU_NM_B2 output status</t>
  </si>
  <si>
    <t>▪ Check BLTN_CAM_WU_NM_B2 output status</t>
  </si>
  <si>
    <t>▪ BLTN_CAM_WU_NM_B2 output</t>
  </si>
  <si>
    <t>▪ Check Byte #9 - Bit 8</t>
  </si>
  <si>
    <t>ReadDataByIdentifier_ResNeg("F18C", 0x7F)</t>
  </si>
  <si>
    <t>[Checking Signal Output Status by CANFD Message] - 7</t>
  </si>
  <si>
    <t>DIA2_1027</t>
  </si>
  <si>
    <t>▪ KEY OFF → ON
▪ Check driving continuous, impact, and manual event recording status as a representative</t>
  </si>
  <si>
    <t>▪ Check the value corresponding to the status</t>
  </si>
  <si>
    <t>Check if 'BLTN_CAM_HW_Platform_Ver_Major' is displayed</t>
  </si>
  <si>
    <t>▪ Check if 'BLTN_CAM_HW_Platform_Ver_Major' is output
▪ Compare actual version with signal value</t>
  </si>
  <si>
    <t>▪ Output 'BLTN_CAM_HW_Platform_Ver_Major'
▪ Output the value corresponding to the version</t>
  </si>
  <si>
    <t>Serial Number (ECU Serial Number) [F18C], Extended Session, 0x795</t>
  </si>
  <si>
    <t>10_DIA1_046</t>
  </si>
  <si>
    <t>Task Time: Initial Pending / Core Execution / Total Execution / Response / Idle Time</t>
  </si>
  <si>
    <t>DIA_021</t>
  </si>
  <si>
    <t>SID 22 [$F175]</t>
  </si>
  <si>
    <t>09_ETC_025</t>
  </si>
  <si>
    <t>SID 22 [$F175] Read BLTN_CAM CPUIVersion request</t>
  </si>
  <si>
    <t>Check if 'BLTN_CAM_HW_Platform_Ver_Minor' is displayed</t>
  </si>
  <si>
    <t>10_DIA2_1027</t>
  </si>
  <si>
    <t>▪ 22 F1 75 Request</t>
  </si>
  <si>
    <t>▪ Check if 'BLTN_CAM_HW_Platform_Ver_Minor' is output
▪ Compare actual version with signal value</t>
  </si>
  <si>
    <t>▪ Version information match
: ex) 01.00.01.02 → 0x30(0) 0x31(1) 0x2E(.) … . 0x32(2)</t>
  </si>
  <si>
    <t>▪ Output 'BLTN_CAM_HW_Platform_Ver_Minor'
▪ Output the value corresponding to the version</t>
  </si>
  <si>
    <t>Check if 'RearCamera_HW_Ver_Major' is displayed</t>
  </si>
  <si>
    <t>DIA_117</t>
  </si>
  <si>
    <t>▪ Check if 'RearCamera_HW_Ver_Major' is displayed
▪ Compare actual version with signal value</t>
  </si>
  <si>
    <t>▪ Output 'RearCamera_HW_Ver_Major'
▪ Output the value corresponding to the version</t>
  </si>
  <si>
    <t>SID 22 [$F176]</t>
  </si>
  <si>
    <t>SID 22 [$F176] Read BLTN_CAM MCUVersion request</t>
  </si>
  <si>
    <t>▪ 22 F1 76 Request</t>
  </si>
  <si>
    <t>Task Execution Request Period</t>
  </si>
  <si>
    <t>Check if 'RearCamera_HW_Ver_Minor' is displayed</t>
  </si>
  <si>
    <t>▪ Check if 'RearCamera_HW_Ver_Minor' is displayed
▪ Compare actual version with signal value</t>
  </si>
  <si>
    <t>DIA_118</t>
  </si>
  <si>
    <t>DIA2_1028</t>
  </si>
  <si>
    <t>SID 22 [$F17D]</t>
  </si>
  <si>
    <t>SID 22 [$F17D] Platform Hardware Version Request</t>
  </si>
  <si>
    <t>Check if 'RearCamera_SW_Ver_Major' is displayed</t>
  </si>
  <si>
    <t>vehicleManufacturerECUHardwareNumberDataIdentifier
(0xF191)</t>
  </si>
  <si>
    <t>▪ 22 F1 7D Request</t>
  </si>
  <si>
    <t>vehicleManufacturerECUHardwareNumberDataIdentifier [F191], Default Session, 0x795</t>
  </si>
  <si>
    <t>▪ Check if 'RearCamera_SW_Ver_Major' is displayed
▪ Compare actual version with signal value</t>
  </si>
  <si>
    <t>▪ Match 11-byte version information
: ex) 01.00.00.00 ① Platform type identification
① ② ③ ④ ② When changing active components
③ When changing passive components
④ When changing PCB patterns
(Refer to the screenshot on the right for detailed specifications)
※ Write at factory</t>
  </si>
  <si>
    <t>▪ Output 'RearCamera_SW_Ver_Major'
▪ Output the value corresponding to the version</t>
  </si>
  <si>
    <t>Check if 'RearCamera_SW_Ver_Minor' is displayed</t>
  </si>
  <si>
    <t>DIA_119</t>
  </si>
  <si>
    <t>▪ Check if 'RearCamera_SW_Ver_Minor' is displayed
▪ Compare actual version with signal value</t>
  </si>
  <si>
    <t>Check Memory Size and Usage: AP / MCU / DSP / GPU, etc.</t>
  </si>
  <si>
    <t>▪ Output 'RearCamera_SW_Ver_Minor'
▪ Output the value corresponding to the version</t>
  </si>
  <si>
    <t>10_DIA2_1028</t>
  </si>
  <si>
    <t>SID 22 [$F17E]</t>
  </si>
  <si>
    <t>SID 22 [$F17E] Platform Software Version Request</t>
  </si>
  <si>
    <t>▪ 22 F1 7E Request</t>
  </si>
  <si>
    <t>▪ Match 14-byte version information
: ex) 01.00.00.00.00 ① Platform specification (order) version
① ② ③ ④ ⑤ ② CAN (standard) version
③ LIN version
④ SOME/IP version
⑤ When updating to improve platform-specific software issues
(Refer to the screenshot on the right for detailed specifications)</t>
  </si>
  <si>
    <t>Check if 'RearCamera_ISP_Ver0' is output</t>
  </si>
  <si>
    <t>Request_0x795("22 F1 91")</t>
  </si>
  <si>
    <t>▪ Check if 'RearCamera_ISP_Ver0' is output
▪ Compare actual version with signal value</t>
  </si>
  <si>
    <t>diagnostic_DID_Respos("F1 91", 7, true, "OK")</t>
  </si>
  <si>
    <t>▪ Output 'RearCamera_ISP_Ver0'
▪ Output the value corresponding to the version</t>
  </si>
  <si>
    <t>SID 22 [$F187]</t>
  </si>
  <si>
    <t>SID 22 [$F187] Vehicle Part Number Request</t>
  </si>
  <si>
    <t>Check if 'RearCamera_ISP_Ver1' is output</t>
  </si>
  <si>
    <t>DIA2_1029</t>
  </si>
  <si>
    <t>▪ Check if 'RearCamera_ISP_Ver1' is output
▪ Compare actual version with signal value</t>
  </si>
  <si>
    <t>▪ 22 F1 87 Request</t>
  </si>
  <si>
    <t>▪ Output 'RearCamera_ISP_Ver1'
▪ Output the value corresponding to the version</t>
  </si>
  <si>
    <t>▪ Part Number Match
: ex) 95720N1000 → 0x39(9) 0x35(5) … .. 0x30(0)
※ Write at Factory</t>
  </si>
  <si>
    <t>vehicleManufacturerECUHardwareNumberDataIdentifier [F191], Programming Session, 0x795</t>
  </si>
  <si>
    <t>Memory usage based on Stack settings</t>
  </si>
  <si>
    <t>Check if 'RearCamera_ISP_Ver2' is output</t>
  </si>
  <si>
    <t>▪ Check if 'RearCamera_ISP_Ver2' is output
▪ Compare actual version with signal value</t>
  </si>
  <si>
    <t>▪ Output 'RearCamera_ISP_Ver2'
▪ Output the value corresponding to the version</t>
  </si>
  <si>
    <t>DIA_120</t>
  </si>
  <si>
    <t>SID 22 [$F18B]</t>
  </si>
  <si>
    <t>SID 22 [$F18B] Supplier H/W Manufacturing Date Request</t>
  </si>
  <si>
    <t>10_DIA2_1029</t>
  </si>
  <si>
    <t>▪ 22 F1 8B Request</t>
  </si>
  <si>
    <t>▪ Production Date Match
: ex) 2022.08.25 → 0x20220825 [Hex]
※ Write at Factory</t>
  </si>
  <si>
    <t>Check if 'RearCamera_ISP_Ver3' is output</t>
  </si>
  <si>
    <t>▪ Check if 'RearCamera_ISP_Ver3' is output
▪ Compare actual version with signal value</t>
  </si>
  <si>
    <t>▪ Output 'RearCamera_ISP_Ver3'
▪ Output the value corresponding to the version</t>
  </si>
  <si>
    <t>DIA_121</t>
  </si>
  <si>
    <t>SID 22 [$F18C]</t>
  </si>
  <si>
    <t>ROM / RAM Usage: MCU / ASIC / DSP / GPU, etc.</t>
  </si>
  <si>
    <t>SID 22 [$F18C] Serial Number (ECU Serial Number) Request</t>
  </si>
  <si>
    <t>Check 'DCM_Output_Color_Format' output status</t>
  </si>
  <si>
    <t>▪ Check if 'DCM_Output_Color_Format' is output
▪ Compare actual version with signal value</t>
  </si>
  <si>
    <t>▪ 22 F1 8C Request</t>
  </si>
  <si>
    <t>▪ Output 'DCM_Output_Color_Format'
▪ Output the value corresponding to the version</t>
  </si>
  <si>
    <t>▪ Serial Number Response (A number for factory management; only verify response status)
※ Write at the factory</t>
  </si>
  <si>
    <t>ReadDataByIdentifier_ResNeg("F191", 0x7F)</t>
  </si>
  <si>
    <t>Check if 'DCM_Output_Color_bit_Num' is output</t>
  </si>
  <si>
    <t>[BLTN_CAM-동작성능-027]</t>
  </si>
  <si>
    <t>▪ Check if 'DCM_Output_Color_bit_Num' is output
▪ Compare actual version with signal value</t>
  </si>
  <si>
    <t>DIA_122</t>
  </si>
  <si>
    <t>DIA2_1030</t>
  </si>
  <si>
    <t>▪ Output 'DCM_Output_Color_bit_Num'
▪ Output the value corresponding to the version</t>
  </si>
  <si>
    <t>SID 22 [$F191]</t>
  </si>
  <si>
    <t>SID 22 [$F191] Vehicle H/W Version Request</t>
  </si>
  <si>
    <t>▪ 22 F1 91 Request</t>
  </si>
  <si>
    <t>▪ Version Information Match
: ex) 1.00 → 0x31(1) 0x2E(.) 0x30(0) 0x30(0)
※ Write at Factory</t>
  </si>
  <si>
    <t>vehicleManufacturerECUHardwareNumberDataIdentifier [F191], Extended Session, 0x795</t>
  </si>
  <si>
    <t>PER_039</t>
  </si>
  <si>
    <t>[Event Switch] Responsiveness</t>
  </si>
  <si>
    <t>[Checking Signal Output Status by CANFD Message] - 11</t>
  </si>
  <si>
    <t>Responsiveness of starting recording after event switch input</t>
  </si>
  <si>
    <t>Check DCM_HW_Ver_Major output status</t>
  </si>
  <si>
    <t>DIA_123</t>
  </si>
  <si>
    <t>▪ Manual Switch Input
- OFF(High) → ON(Low) → OFF(High) [100ms]</t>
  </si>
  <si>
    <t>10_DIA2_1030</t>
  </si>
  <si>
    <t>▪ BLTN_CAM_RecSta_MAR = 0x1(Recording)
: No response time specification.</t>
  </si>
  <si>
    <t>SID 22 [$F193]</t>
  </si>
  <si>
    <t>SID 22 [$F193] Supplier H/W Version Request</t>
  </si>
  <si>
    <t>▪ Check DCM_HW_Ver_Major output status
▪ Compare actual version with signal value</t>
  </si>
  <si>
    <t>▪ Output DCM_HW_Ver_Major
▪ Output the value corresponding to the version</t>
  </si>
  <si>
    <t>▪ 22 F1 93 Request</t>
  </si>
  <si>
    <t>▪ Version information match
: ex) 1.00A → 0x31(1) 0x2E(.) 0x30(0) 0x30(0) 0x41(A)</t>
  </si>
  <si>
    <t>08_PER_105</t>
  </si>
  <si>
    <t>[BLTN_CAM-동작성능-029]</t>
  </si>
  <si>
    <t>09_ETC_029</t>
  </si>
  <si>
    <t>DIA_124</t>
  </si>
  <si>
    <t>Check DCM_HW_Ver_Minor output status</t>
  </si>
  <si>
    <t>▪ Check DCM_HW_Ver_Minor output status
▪ Compare actual version with signal value</t>
  </si>
  <si>
    <t>SID 22 [$F197]</t>
  </si>
  <si>
    <t>▪ Output DCM_HW_Ver_Minor
▪ Output the value corresponding to the version</t>
  </si>
  <si>
    <t>SID 22 [$F197] System Name Request</t>
  </si>
  <si>
    <t>▪ 22 F1 97 Request</t>
  </si>
  <si>
    <t>▪ 0x42(B) 0x4C(L) 0x54(T) 0x4E(N) 0x5F(_) 0x43(C) 0x41(A) 0x4D(M)
 :BLTN_CAM</t>
  </si>
  <si>
    <t>PER_040</t>
  </si>
  <si>
    <t>응답 값이 현재 버전과 일치하는지 확인
ex) 1.05</t>
  </si>
  <si>
    <t>Check DCM_SW_Ver_1st_Digit output status</t>
  </si>
  <si>
    <t>00_1CHK_016</t>
  </si>
  <si>
    <t>10_DIA1_047</t>
  </si>
  <si>
    <t>EthNM IPv4 header information</t>
  </si>
  <si>
    <t>▪ Check if DCM_SW_Ver_1st_Digit is output
▪ Compare actual version with signal value</t>
  </si>
  <si>
    <t>▪ Output DCM_SW_Ver_1st_Digit
▪ Output the value corresponding to the version</t>
  </si>
  <si>
    <t>▪ Check EthNM IPv4 header information in WireShark
(Verify by connecting the Technica Media Gateway device)</t>
  </si>
  <si>
    <t>DIA_125</t>
  </si>
  <si>
    <t>▪ Protocol: UDP
 ▪ Port: 13800
 ▪ Source IP Address: 10.0.0.32
 ▪ Dst MAC Address: 01:00:5E:00:7F:FF
 ▪ Dst IP Address: 239.0.127.255</t>
  </si>
  <si>
    <t>DIA2_1031</t>
  </si>
  <si>
    <t>SID 22 [$F1A0]</t>
  </si>
  <si>
    <t>SID 22 [$F1A0] Vehicle S/W Version Request</t>
  </si>
  <si>
    <t>과거차문제
PASTI-319
주차 중 상시 녹화 시간 틀어지는 문제</t>
  </si>
  <si>
    <t>▪ 22 F1 A0 Request</t>
  </si>
  <si>
    <t>Check DCM_SW_Ver_2nd_Digit output status</t>
  </si>
  <si>
    <t>SystemSupplierECUHardwareVersionNumberDataIdentifier
(0xF193)</t>
  </si>
  <si>
    <t>SystemSupplierECUHardwareVersionNumberDataIdentifier [F193], Default Session, 0x795</t>
  </si>
  <si>
    <t>▪ Check if DCM_SW_Ver_2nd_Digit is output
▪ Compare actual version with signal value</t>
  </si>
  <si>
    <t>▪ Output DCM_SW_Ver_2nd_Digit
▪ Output the value corresponding to the version</t>
  </si>
  <si>
    <t>DIA_126</t>
  </si>
  <si>
    <t>Check DCM_SW_Ver_3rd_Digit output status</t>
  </si>
  <si>
    <t>SID 22 [$F1A1]</t>
  </si>
  <si>
    <t>SID 22 [$F1A1] System Supplier Code Request</t>
  </si>
  <si>
    <t>▪ Check if DCM_SW_Ver_3rd_Digit is output
▪ Compare actual version with signal value</t>
  </si>
  <si>
    <t>[Verify EthNM message operation]</t>
  </si>
  <si>
    <t>신규사양(200514)
응답 값이 현재 버전과 일치하는지 확인
ex) 1.00A</t>
  </si>
  <si>
    <t>▪ Output DCM_SW_Ver_3rd_Digit
▪ Output the value corresponding to the version</t>
  </si>
  <si>
    <t>▪ 22 F1 A1 Request</t>
  </si>
  <si>
    <t>▪ 0x4C(L), 0x42(B), 0x37(7), 0x33(3)
: LB73(Yura Company Code)</t>
  </si>
  <si>
    <t>Check Repeat Message and Active Time-Out</t>
  </si>
  <si>
    <t>10_DIA2_1031</t>
  </si>
  <si>
    <t>▪ Built-in Cam Boot Complete
▪ BLTN_CAM_State = 0x0 (BLTN_CAM Valid)
▪ BLTN_CAM_SD_Card_State = 0x0 (Good)
▪ Associated Controller CAN/Ethernet Communication Enabled
▪ Vehicle Power: POWER OFF
▪ Vehicle Voltage: 12V
▪ Settings: Parking Event Recording, Parking Event Notification ON
▶ Multimeter Settings
1) V-Range: V-AUTO
2) I-Range: I-AUTO
▶ Power Supply Applied Voltage: 12.6V
▶ Voltage Measurement Location: Within 20mm (+-10%) of the ECU CONNECTOR end
▶ Recording Condition: Single Condition (Complex recording should not operate)</t>
  </si>
  <si>
    <t>▪ B+ ON
▪ Verify the following message output in WireShark
: EthNM Msg</t>
  </si>
  <si>
    <t>00_1CHK_017</t>
  </si>
  <si>
    <t>10_DIA1_048</t>
  </si>
  <si>
    <t>▪ Start EthNM Msg Tx after B+ power is applied
1) Output 5 times at 50ms (±5) intervals (Repeat)
2) Maintain output at 500ms intervals
3) Ethernet Sleep after CAN Bus Sleep (Stop EthNM Tx)
(Active Time-Out Time: 5 sec, WaitBusSleep: 1.5 sec)</t>
  </si>
  <si>
    <t>Check DCM_SW_Ver_4th_Digit output status</t>
  </si>
  <si>
    <t>▪ Check if DCM_SW_Ver_4th_Digit is output
▪ Compare actual version with signal value</t>
  </si>
  <si>
    <t>Request_0x795("22 F1 93")</t>
  </si>
  <si>
    <t>▪ Output DCM_SW_Ver_4th_Digit
▪ Output the value corresponding to the version</t>
  </si>
  <si>
    <t>diagnostic_DID_Respos("F1 93", 8, true, "OK")</t>
  </si>
  <si>
    <t>DIA_127</t>
  </si>
  <si>
    <t>SID 22 [$F1B0]</t>
  </si>
  <si>
    <t>SID 22 [$F1B0] The Number of S/W Unit Request</t>
  </si>
  <si>
    <t>▪ 22 F1 B0 Request</t>
  </si>
  <si>
    <t>▪ 0x01 : 1 item</t>
  </si>
  <si>
    <t>Check Normal Operation Status (1): ACC ON</t>
  </si>
  <si>
    <t>DIA2_1032</t>
  </si>
  <si>
    <t>▪ ACC ON
▪ Verify the following message output in WireShark
: EthNM Msg, Application Msg</t>
  </si>
  <si>
    <t>▪ EthNM Msg output 5 times at 50ms intervals (Repeat)
→ Maintain output at 500ms intervals
▪ Application Msg (SOME/IP Msg) output
: Dst IP: 244.244.24.245</t>
  </si>
  <si>
    <t>SystemSupplierECUHardwareVersionNumberDataIdentifier [F193], Programming Session, 0x795</t>
  </si>
  <si>
    <t>DIA_128</t>
  </si>
  <si>
    <t>SID 22 [$F1B1]</t>
  </si>
  <si>
    <t>Check Normal Operation Status (2): KEY ON</t>
  </si>
  <si>
    <t>SID 22 [$F1B1] S/W Unit1 Version Request</t>
  </si>
  <si>
    <t>[Checking Signal Output Status by CANFD Message] - 9</t>
  </si>
  <si>
    <t>▪ KEY ON
▪ Verify the following message output in WireShark
: EthNM Msg, Application Msg</t>
  </si>
  <si>
    <t>▪ 22 F1 B1 Request</t>
  </si>
  <si>
    <t>▪ Version Information Match
: ex) 2451.0B.00.00.20
#1d~#2d Year (2 bytes) + #3d Month (1 byte) + #4d Serial (1 byte) + Built-in Cam SW Version</t>
  </si>
  <si>
    <t>Check BLTN_CAM_DCM_Status output status</t>
  </si>
  <si>
    <t>10_DIA2_1032</t>
  </si>
  <si>
    <t>▪ Check BLTN_CAM_DCM_Status output status</t>
  </si>
  <si>
    <t>▪ BLTN_CAM_DCM_Status output</t>
  </si>
  <si>
    <t>Check Normal Operation status (3): ACC OFF, IGN ON</t>
  </si>
  <si>
    <t>DIA_129</t>
  </si>
  <si>
    <t>SID 22 [$F100]</t>
  </si>
  <si>
    <t>09_ETC_030</t>
  </si>
  <si>
    <t>SID 22 [$F100] B-CAN D/B Version Request</t>
  </si>
  <si>
    <t>▪ ACC OFF, IGN ON
▪ Verify the following message output in WireShark
: EthNM Msg, Application Msg</t>
  </si>
  <si>
    <t>▪ 22 F1 00 Request</t>
  </si>
  <si>
    <t>Check RearCamera_Input_Status output status</t>
  </si>
  <si>
    <t>▪ B-CAN D/B Version Match
: ex) 18.01.01 → 0x31(1) 0x38(8) 0x2E(.) … . 0x2E(.) 0x30(0) 0x31(1)</t>
  </si>
  <si>
    <t>▪ Check RearCamera_Input_Status output status</t>
  </si>
  <si>
    <t>▪ RearCamera_Input_Status Output</t>
  </si>
  <si>
    <t>ReadDataByIdentifier_ResNeg("F193", 0x7F)</t>
  </si>
  <si>
    <t>Check Normal Operation Status (4): CAN Bus Alive</t>
  </si>
  <si>
    <t>▪ Normal Operation State
▪ KEY OFF
▪ Maintain CAN Bus Alive State (Arbitrary CAN signal input)</t>
  </si>
  <si>
    <t>▪ EthNM Msg output maintained at 500ms intervals
▪ Application Msg (SOME/IP Msg) output
: Dst IP: 244.244.24.245</t>
  </si>
  <si>
    <t>Check DCM_Output_Resolution_Width output status</t>
  </si>
  <si>
    <t>SID 22 [$A101]</t>
  </si>
  <si>
    <t>▪ Check DCM_Output_Resolution_Width output status</t>
  </si>
  <si>
    <t>SID 22 [$A101] Request to Read ECU Sensor Service (Driving Mode Sensitivity)</t>
  </si>
  <si>
    <t>DIA2_1033</t>
  </si>
  <si>
    <t>▪ DCM_Output_Resolution_Width output</t>
  </si>
  <si>
    <t>▪ Verify whether the response value matches the vehicle model sensitivity specifications after requesting the relevant service.
: Note) You can verify this by connecting via ADB and entering the command below.
cat /mnt/data/systemfile/gsensor_sensiticity_config</t>
  </si>
  <si>
    <t>▪ Sensitivity Match
: ex) 0x01C4(4.52), 0X012C(3.00), 0X00A0(1.60), 0X0078(1.20), 0X0050(0.80)
*Redmine - Check if it matches the [Model-specific G-sensor impact detection values]</t>
  </si>
  <si>
    <t>SystemSupplierECUHardwareVersionNumberDataIdentifier [F193], Extended Session, 0x795</t>
  </si>
  <si>
    <t>Ethernet Sleep, CAN Alive in Before Park
Check CCS Operation When Impact Recording Occurs - 1</t>
  </si>
  <si>
    <t>▪ BLTN_CAM_Set_PEV_AppNoti = 0x2 (ON)
▪ Normal Operation State
▪ KEY OFF
▪ Maintain CAN Bus Alive state (Arbitrary CAN signal input)</t>
  </si>
  <si>
    <t>Check DCM_Output_Resolution_Height output status</t>
  </si>
  <si>
    <t>▪ Ethernet link down
▪ EthNM Msg
: Destination IP: 239.0.127.255 Not displayed
▪ Application Msg (SOME/IP Msg) Not displayed
: Dst IP: 244.244.24.245
※ Check Prepare Bus Sleep status via log
: journalctl -f -o cat -u vrs | grep NM</t>
  </si>
  <si>
    <t>▪ Check DCM_Output_Resolution_Height output status</t>
  </si>
  <si>
    <t>▪ DCM_Output_Resolution_Height output</t>
  </si>
  <si>
    <t>DIA_130</t>
  </si>
  <si>
    <t>10_DIA2_1033</t>
  </si>
  <si>
    <t>SID 22 [$A102]</t>
  </si>
  <si>
    <t>SID 22 [$A102] Request to Read ECU Sensor Service (Parking Mode Sensitivity)</t>
  </si>
  <si>
    <t>Check if Center_offset_Width is displayed</t>
  </si>
  <si>
    <t>▪ Check Center_offset_Width output status</t>
  </si>
  <si>
    <t>Ethernet Sleep, CAN Alive in Before Park
Checking CCS Operation When Impact Recording Occurs - 2</t>
  </si>
  <si>
    <t>▪ Output Center_offset_Width</t>
  </si>
  <si>
    <t>▪ EthNM Msg Output
: Destination IP: 239.0.127.255
▪ Application Msg (SOME/IP Msg) Output
: Dst IP: 244.244.24.245
※ Check Ready Sleep status via log
: journalctl -f -o cat -u vrs | grep dmw
▪ BLTN_CAM_PEV_Recorded = 0x02 (Park Event Recorded)
→ Maintained for 5 minutes</t>
  </si>
  <si>
    <t>DIA_131</t>
  </si>
  <si>
    <t>Check if Center_offset_Height is displayed</t>
  </si>
  <si>
    <t>▪ Check Center_offset_Height output status</t>
  </si>
  <si>
    <t>SID 22 [$A210]</t>
  </si>
  <si>
    <t>▪ Output Center_offset_Height</t>
  </si>
  <si>
    <t>SID 22 [$A210] Read Developer Mode Service Request</t>
  </si>
  <si>
    <t>▪ Check response status after requesting the relevant service</t>
  </si>
  <si>
    <t>▪ Positive response (only checks whether the response is positive for a service that is not actually used)</t>
  </si>
  <si>
    <t>00_1CHK_018</t>
  </si>
  <si>
    <t>10_DIA1_049</t>
  </si>
  <si>
    <t>Ethernet sleep, CAN Alive in Before park
Check Park_recorded signal retention time when impact recording occurs (Standalone)</t>
  </si>
  <si>
    <t>DIA_132</t>
  </si>
  <si>
    <t>▪ CAN Bus Sleep
▪ Wait after transitioning to Ready Sleep state
▪ Impact applied</t>
  </si>
  <si>
    <t>Check FPS_RearCamera output status</t>
  </si>
  <si>
    <t>▪ EthNM Msg output
: Destination IP: 239.0.127.255
▪ Application Msg (SOME/IP Msg) not output
: Dst IP: 244.244.24.245
※ Check Prepare Bus Sleep status via log
: journalctl -f -o cat -u vrs | grep dmw
▪ BLTN_CAM_PEV_Recorded = 0x02 (Park Event Recorded)
→ Maintained for 5 minutes</t>
  </si>
  <si>
    <t>SID 22 [$A260]</t>
  </si>
  <si>
    <t>DIA2_1034</t>
  </si>
  <si>
    <t>SID 22 [$A260] CAR Info - Type, Project Name Request</t>
  </si>
  <si>
    <t>▪ Check FPS_RearCamera output status</t>
  </si>
  <si>
    <t>▪ request_0x795 = "A2 60"</t>
  </si>
  <si>
    <t>▪ FPS_RearCamera Output</t>
  </si>
  <si>
    <t>0x0:Nor, 0x1:HEV, 0x2:EV, 0x3:Merge(Version Unified)
▪ ex : 62 A2 60 03 67 6E 37 (0x3 g n7)</t>
  </si>
  <si>
    <t>System Name(0xF197)</t>
  </si>
  <si>
    <t>System Name [F197], Default Session, 0x795</t>
  </si>
  <si>
    <t>Check FPS_DCM_Output output status</t>
  </si>
  <si>
    <t>DIA_133</t>
  </si>
  <si>
    <t>▪ Check FPS_DCM_Output output status</t>
  </si>
  <si>
    <t>▪ FPS_DCM_Output output</t>
  </si>
  <si>
    <t>SID 22 [$A240]</t>
  </si>
  <si>
    <t>Measurement of the time it takes for the Ethernet to go to sleep first after CAN &amp; Ethernet wake up when impact recording occurs.</t>
  </si>
  <si>
    <t>SID 22 [$A240] Read Calibration Offset_YAW Axis Result Request</t>
  </si>
  <si>
    <t>▪ Verify the consistency of the response value after the relevant service request</t>
  </si>
  <si>
    <t>10_DIA2_1034</t>
  </si>
  <si>
    <t>▪ Measure time to enter Sleep after waiting 5 minutes</t>
  </si>
  <si>
    <t>▪ ex : 0x00 0x01 0xAF 0x78 (20.456 degrees)
▪ Output 0xFFFF if the tolerance correction value was not obtained or failed.</t>
  </si>
  <si>
    <t>▪ From the time recording is complete until video information transmission is complete (max. 5 minutes)
: BLTN_CAM_PEV_Recorded = 0x02 (Park Event Recorded)
▪ CAN Bus Sleep after 5 minutes
▪ Ethernet Sleep after approximately 15 seconds (EthNM Tx interrupted)</t>
  </si>
  <si>
    <t>Check RearCamera_EmbeddedData0 output status</t>
  </si>
  <si>
    <t>▪ Check RearCamera_EmbeddedData0 output status</t>
  </si>
  <si>
    <t>▪ RearCamera_EmbeddedData0 output</t>
  </si>
  <si>
    <t>Request_0x795("22 F1 97")</t>
  </si>
  <si>
    <t>diagnostic_DID_Respos("F1 97", 11, true, "OK")</t>
  </si>
  <si>
    <t>DIA_134</t>
  </si>
  <si>
    <t>SID 22 [$A241]</t>
  </si>
  <si>
    <t>SID 22 [$A241] Read Calibration Offset_ROLL Axis Result Request</t>
  </si>
  <si>
    <t>Check RearCamera_EmbeddedData1 output status</t>
  </si>
  <si>
    <t>PER_169</t>
  </si>
  <si>
    <t>▪ Check RearCamera_EmbeddedData1 output status</t>
  </si>
  <si>
    <t>▪ RearCamera_EmbeddedData1 Output</t>
  </si>
  <si>
    <t>DIA2_1035</t>
  </si>
  <si>
    <t>In Before Park, generate 5 authorizations at 11-second intervals in the file, and then check if the Park_Recorded signal 0x2 is not applied.</t>
  </si>
  <si>
    <t>▪ Built-in Cam Boot Complete
▪ BLTN_CAM_State = 0x0 (BLTN_CAM Valid)
▪ BLTN_CAM_SD_Card_State = 0x0 (Good)
▪ Associated Controller CAN/Ethernet Communication Enabled
▪ Vehicle Power: KEY OFF
▪ Vehicle Voltage: 12V
▪ Settings: Parking Event Recording, Parking Event Notification ON
▶ Multimeter Settings
1) V-Range: V-AUTO
2) I-Range: I-AUTO
▶ Power Supply Applied Voltage: 12.6V
▶ Voltage Measurement Location: Within 20mm (+-10%) of the ECU CONNECTOR end
▶ Recording Condition: Single Condition (Complex recording should not operate)</t>
  </si>
  <si>
    <t>▪ Normal Operation State
▪ KEY OFF
▪ Maintain CAN Bus Alive state (Arbitrary CAN signal input)
▪ Apply Parking Impact Event 5 times at 11-second intervals
▪ Apply Parking Impact Event after waiting approximately 6 minutes
▪ Verify BLTN_CAM_PEV_Recorded signal output</t>
  </si>
  <si>
    <t>▪ BLTN_CAM_PEV_Recorded = 0x02 No output</t>
  </si>
  <si>
    <t>System Name [F197], Programming Session, 0x795</t>
  </si>
  <si>
    <t>DIA_135</t>
  </si>
  <si>
    <t>Check RearCamera_EmbeddedData2 output status</t>
  </si>
  <si>
    <t>▪ Check RearCamera_EmbeddedData2 output status</t>
  </si>
  <si>
    <t>SID 22 [$A242]</t>
  </si>
  <si>
    <t>▪ RearCamera_EmbeddedData2 output</t>
  </si>
  <si>
    <t>SID 22 [$A242] Read Calibration Result Offset_PITCH Axis Service Request</t>
  </si>
  <si>
    <t>PER_170</t>
  </si>
  <si>
    <t>10_DIA2_1035</t>
  </si>
  <si>
    <t>In Next Park, generate 5 authorizations at 11-second intervals in the file, then check if the Park_Recorded signal is not 0x2.</t>
  </si>
  <si>
    <t>Check RearCamera_EmbeddedData3 output status</t>
  </si>
  <si>
    <t>▪ Normal Operation Status
▪ KEY OFF
▪ Enter CAN &amp; Ethernet Sleep
▪ Approve Parking Impact Event 5 times at 11-second intervals
▪ Approve Parking Impact Event after waiting approximately 6 minutes
▪ Verify BLTN_CAM_PEV_Recorded signal output</t>
  </si>
  <si>
    <t>▪ Check RearCamera_EmbeddedData3 output status</t>
  </si>
  <si>
    <t>▪ RearCamera_EmbeddedData3 Output</t>
  </si>
  <si>
    <t>DIA_136</t>
  </si>
  <si>
    <t>SID 22 [$A243]</t>
  </si>
  <si>
    <t>SID 22 [$A243] Read Calibration Result Status Request</t>
  </si>
  <si>
    <t>PER_171</t>
  </si>
  <si>
    <t>▪ 0x00: Calibration complete
▪ 0x01: Calibration failed – Target not recognized during calibration attempt
▪ 0x02: Calibration failed - OUT OF RANGE (Camera mounting range exceeded)
▪ 0x03: Calibration failed - Other
▪ 0x04: Calibration not in progress (Product shipment status)</t>
  </si>
  <si>
    <t>Check BLTN_CAM_DCM_SER_I2C_Master output status</t>
  </si>
  <si>
    <t>▪ Check 'BLTN_CAM_DCM_SER_I2C_Master' output status</t>
  </si>
  <si>
    <t>Wake up the moment it enters Sleep</t>
  </si>
  <si>
    <t>▪ 'BLTN_CAM_DCM_SER_I2C_Master output</t>
  </si>
  <si>
    <t>00_1CHK_019</t>
  </si>
  <si>
    <t>▪ Built-in Cam Boot Complete
▪ BLTN_CAM_State = 0x0 (BLTN_CAM Valid)
▪ BLTN_CAM_SD_Card_State = 0x0 (Good)
▪ Associated Controller CAN/Ethernet Communication Enabled
▪ Vehicle Power: POWER OFF
▪ Vehicle Voltage: 12V
▶ Multimeter Settings
1) V-Range: V-AUTO
2) I-Range: I-AUTO
▶ Power Supply Applied Voltage: 12.6V
▶ Voltage Measurement Position: Within 20mm (+-10%) of the ECU CONNECTOR end
▶ Recording Condition: Single Condition (Complex recording should not operate)</t>
  </si>
  <si>
    <t>10_DIA1_050</t>
  </si>
  <si>
    <t>▪ Wait after KEY OFF until just before entering Sleep
▪ Wait after CCU, ccNC OFF
▪ Wake up during the brief timing before entering Sleep
: Ethernet link up (CCU, ccNC Power On)
▪ CCU, ccNC Power OFF</t>
  </si>
  <si>
    <t>ReadDataByIdentifier_ResNeg("F197", 0x7F)</t>
  </si>
  <si>
    <t>DIA_137</t>
  </si>
  <si>
    <t>SID 22 [$F1EF]</t>
  </si>
  <si>
    <t>SID 22 [$F1EF] LocalRXSWINDataIdentifier request</t>
  </si>
  <si>
    <t>[Checking Signal Output Status by CANFD Message] - 10</t>
  </si>
  <si>
    <t>▪ ex: For GN7 HEV) R155 GN7KH/1/0 R156 GN7KH/1/0
For JW1 PE) R10 JW1/1/0 R155 JW1/1/1 R156 JW1/1/1
※ Change Cybersecurity RXSWIN version after JW1 PE P1 stage</t>
  </si>
  <si>
    <t>PER_042</t>
  </si>
  <si>
    <t>Check DCM_Output_Reset_Req output status</t>
  </si>
  <si>
    <t>DIA2_1036</t>
  </si>
  <si>
    <t>[Check PNI bit]</t>
  </si>
  <si>
    <t>▪ Check DCM_Output_Reset_Req output status</t>
  </si>
  <si>
    <t>▪ DCM_Output_Reset_Req output</t>
  </si>
  <si>
    <t>▪ KEY OFF, Start continuous recording while parked, Enter Sleep
※ Disconnect Ethernet cable - Technica does not support TC10, so the link does not disconnect while connected
※ Cannot be verified in Power Off state (Cannot wake up via Ethernet)
▪ Inject and maintain PN message via Packet Sender
- Address: 10.0.0.32
- Port: 13800
- Period: 500ms
- Data: C8 40 00 00 01 00 00 00 00 00 00 00 00 00 00 00 00 00 00 00 00 00 00 00 00 00 00 00 00 00 00 00 00 00 00 00 00 00</t>
  </si>
  <si>
    <t>System Name [F197], Extended Session, 0x795</t>
  </si>
  <si>
    <t>▪ Prints EthNM Msg 5 times at 50ms intervals (Repeat), then stops
▪ Maintains Ready Sleep state
▪ Prints Application Msg (SOME/IP Msg)
: Dst IP: 244.244.24.245
※ Ready Sleep state can be verified via logs
: journalctl -f -o cat -u vrs | grep dmw</t>
  </si>
  <si>
    <t>[Byte #0] SNI  = 0xC8
[Byte #1] CBV 필드 = 0x40(PN기능을 지원함 가르킴)
[Byte #4] PNI 필드 = 0x01(빌트인캠이 포함된 클러스터(그룹) PN요청)
[Byte #10] PNI 필드 = 0x01(빌트인캠 PN요청)</t>
  </si>
  <si>
    <t>09_ETC_031</t>
  </si>
  <si>
    <t>Check if Resolution_Req_Width is displayed</t>
  </si>
  <si>
    <t>PER_172</t>
  </si>
  <si>
    <t>▪ Check if Resolution_Req_Width is displayed</t>
  </si>
  <si>
    <t>10_DIA2_1036</t>
  </si>
  <si>
    <t>▪ Output Resolution_Req_Width</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</si>
  <si>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40 00 00 00 00 00 00 00 10 00 00 00 00 00 00 00 00 00 00 00 00 00 00 00 00 00 00 00 00 00 00 00</t>
  </si>
  <si>
    <t>SID 22 [$D001] Get Information Request
#1: Read Data By Identifier Positive Response Service ID</t>
  </si>
  <si>
    <t>Check if Resolution_Req_Height is displayed</t>
  </si>
  <si>
    <t>▪ Check if Resolution_Req_Height is displayed</t>
  </si>
  <si>
    <t>▪ Output Resolution_Req_Height</t>
  </si>
  <si>
    <t>▪ #1 : 62 (Read Data By Identifier Positive Response Service ID)</t>
  </si>
  <si>
    <t>PER_173</t>
  </si>
  <si>
    <t>Check whether Center_offset_Width_set is displayed</t>
  </si>
  <si>
    <t>#21099 2.5세대 Chip ID 반영</t>
  </si>
  <si>
    <t>▪ Check Center_offset_Width_set output status</t>
  </si>
  <si>
    <t>▪ Output Center_offset_Width_set</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</si>
  <si>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40 00 00 01 00 00 00 00 00 10 00 00 00 00 00 00 00 00 00 00 00 00 00 00 00 00 00 00 00 00 00 00 00 00 00</t>
  </si>
  <si>
    <t>10_DIA1_051</t>
  </si>
  <si>
    <t>DIA2_1037</t>
  </si>
  <si>
    <t>Check whether Center_offset_Height_set is displayed</t>
  </si>
  <si>
    <t>#2~3: Get ECU Information</t>
  </si>
  <si>
    <t>PER_174</t>
  </si>
  <si>
    <t>▪ Check Center_offset_Height_set output status</t>
  </si>
  <si>
    <t>▪ Output Center_offset_Height_set</t>
  </si>
  <si>
    <t>SoftwareVersionforHKMCVehicleManufactureDataIdentifier  
(0xF1A0)</t>
  </si>
  <si>
    <t>SoftwareVersionforHKMCVehicleManufactureDataIdentifier  [F1A0], Default Session, 0x795</t>
  </si>
  <si>
    <t>▪ #2~#3: D001 (Get ECU Information)</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</si>
  <si>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00 00 00 01 00 00 00 00 00 10 00 00 00 00 00 00 00 00 00 00 00 00 00 00 00 00 00 00 00 00 00 00 00 00 00</t>
  </si>
  <si>
    <t>▪ EthNM Msg not printed
※ Prepare Sleep status can be verified via log
: journalctl -f -o cat -u vrs | grep dmw</t>
  </si>
  <si>
    <t>Check DCM_FPS_Change output status Check output status</t>
  </si>
  <si>
    <t>▪ Check DCM_FPS_Change output status Check output status</t>
  </si>
  <si>
    <t>▪ Check DCM_FPS_Change output status</t>
  </si>
  <si>
    <t>10_DIA2_1037</t>
  </si>
  <si>
    <t>PER_175</t>
  </si>
  <si>
    <t>#4: Device ID</t>
  </si>
  <si>
    <t>▪ #4 : 0X01 (BLTN_CAM)</t>
  </si>
  <si>
    <t>Request_0x795("22 F1 A0")</t>
  </si>
  <si>
    <t>diagnostic_DID_Respos("F1 A0", 14, true, "OK")</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</si>
  <si>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40 00 00 00 00 00 00 00 00 00 00 00 00 00 00 00 00 00 00 00 00 00 00 00 00 00 00 00 00 00 00 00 00 00 00 00 00 00</t>
  </si>
  <si>
    <t>Check BLTN_CAM_ADAS_PRK_Crc0Val output status</t>
  </si>
  <si>
    <t>▪ Check BLTN_CAM_ADAS_PRK_Crc0Val output status</t>
  </si>
  <si>
    <t>DIA2_1038</t>
  </si>
  <si>
    <t>PER_176</t>
  </si>
  <si>
    <t>▪ BLTN_CAM_ADAS_PRK_Crc0Val output</t>
  </si>
  <si>
    <t>#5: Channel Total Num</t>
  </si>
  <si>
    <t>SoftwareVersionforHKMCVehicleManufactureDataIdentifier  [F1A0], Programming Session, 0x795</t>
  </si>
  <si>
    <t>▪ #5 : 0x03 (Total number of LVDS channels: 3)</t>
  </si>
  <si>
    <t>▪ KEY OFF, Start continuous recording while parked, Enter Sleep
※ Disconnect Ethernet cable - Technica does not support TC10, so the link does not disconnect while connected
※ Cannot be checked in Power Off state (Cannot wake up via Ethernet)
▪ Inject and maintain PN message via Packet Sender
- Data: C8 00 00 00 00 00 00 00 00 00 00 00 00 00 00 00 00 00 00 00 00 00 00 00 00 00 00 00 01 00 00 01 00 00</t>
  </si>
  <si>
    <t>#6: Unique No</t>
  </si>
  <si>
    <t>Check BLTN_CAM_ADAS_PRK_AlvCnt0Val output status</t>
  </si>
  <si>
    <t>▪ #6 : 0x01 (Front cam)</t>
  </si>
  <si>
    <t>PER_177</t>
  </si>
  <si>
    <t>▪ Check BLTN_CAM_ADAS_PRK_AlvCnt0Val output status</t>
  </si>
  <si>
    <t>▪ BLTN_CAM_ADAS_PRK_AlvCnt0Val output</t>
  </si>
  <si>
    <t>10_DIA2_1038</t>
  </si>
  <si>
    <t>▪ KEY OFF, Enter Sleep (Continuous recording setting OFF while parked, Power Off state)
※ Disconnect Ethernet cable - Technica does not support TC10, so the link does not disconnect while connected.
※ Cannot be verified in Power Off state (Cannot wake up via Ethernet)
▪ Inject and maintain PN message via Packet Sender
- Data: C8 40 00 00 01 00 00 00 00 00 10 00 00 00 00 00 00 00 00 00 00 00 00 00 00 00 00 00 00 00 00 00 00 00 00 00</t>
  </si>
  <si>
    <t>▪ Maintain Ethernet, CAN communication sleep</t>
  </si>
  <si>
    <t>#7: Chip ID</t>
  </si>
  <si>
    <t>▪ #7: 0x90 (MAX96756 (DES))</t>
  </si>
  <si>
    <t>#8: Connected Device ID</t>
  </si>
  <si>
    <t>Check recording function [Conditions of Malice]</t>
  </si>
  <si>
    <t>▪ #8: 0x08 (FR_CMR_BLTN_CAM)</t>
  </si>
  <si>
    <t>▪ Built-in Cam Boot Complete
▪ BLTN_CAM_State = 0x0 (BLTN_CAM Valid)
▪ BLTN_CAM_SD_Card_State = 0x0 (Good)
▪ Associated Controller CAN/Ethernet Communication Enabled
▪ Vehicle Power: KEY ON
▪ Vehicle Voltage: 12V
▪ Settings: Continuous Recording While Parked, Event Recording While Parked ON
▶ Multimeter Settings
1) V-Range: V-AUTO
2) I-Range: I-AUTO
▶ Power Supply Applied Voltage: 12.6V
▶ Voltage Measurement Location: Within 20mm (+-10%) of the ECU CONNECTOR end</t>
  </si>
  <si>
    <t>▪ BLTN_CAM_RecSet_OWP = 0x2 (ON)
▪ BLTN_CAM_RecSet_PEV = 0x2 (ON)
▪ Enter parking continuous recording after KEY OFF (Before Park)
▪ Time Out after PDC_FD_15_300ms signal is applied
▪ Wait for 3 minutes or more to check parking continuous recording results</t>
  </si>
  <si>
    <t>#9: Connected Chip ID</t>
  </si>
  <si>
    <t>▪ Maintain continuous recording while parked
BLTN_CAM_RecSta_OWP = 0x2 (Recording)
▪ Do not reboot the built-in cam</t>
  </si>
  <si>
    <t>▪ #9: 0x9B (MAX9295E(SER))</t>
  </si>
  <si>
    <t>과거차문제PASTI-364
빌트인 캠 MCU 간헐적 Reset 발생</t>
  </si>
  <si>
    <t>ReadDataByIdentifier_ResNeg("F1A0", 0x7F)</t>
  </si>
  <si>
    <t>#10: Connected Channel No</t>
  </si>
  <si>
    <t>▪ BLTN_CAM_I2CMasterSta_Right output</t>
  </si>
  <si>
    <t>▪ #10 : 0X1</t>
  </si>
  <si>
    <t>ETC_031</t>
  </si>
  <si>
    <t>DIA2_1039</t>
  </si>
  <si>
    <t>▪ 5 consecutive impact recordings in continuous parking mode</t>
  </si>
  <si>
    <t>#11: Operation Mode</t>
  </si>
  <si>
    <t>▪ #11: 0X01(STANDARD VER/GSML 1)</t>
  </si>
  <si>
    <t>CANFD Message
Check for output value 0x0 for CAN signals in unused Built-in Cam 2/2.5/2.6</t>
  </si>
  <si>
    <t>SoftwareVersionforHKMCVehicleManufactureDataIdentifier  [F1A0], Extended Session, 0x795</t>
  </si>
  <si>
    <t>▪ BLTN_CAM_RecSet_LPE = 0x0 output</t>
  </si>
  <si>
    <t>▪ Perform 5 consecutive manual recordings while in continuous parking mode</t>
  </si>
  <si>
    <t>#12: operation Device ID</t>
  </si>
  <si>
    <t>09_ETC_028</t>
  </si>
  <si>
    <t>10_DIA2_1039</t>
  </si>
  <si>
    <t>▪ #12 : 0X1(BLTN_CAM)</t>
  </si>
  <si>
    <t>Check BLTN_CAM_RecSta_LPE output status</t>
  </si>
  <si>
    <t>▪ Check BLTN_CAM_RecSta_LPE output status</t>
  </si>
  <si>
    <t>▪ BLTN_CAM_RecSta_LPE = 0x0 output</t>
  </si>
  <si>
    <t>PER_178</t>
  </si>
  <si>
    <t>#13: Unique No</t>
  </si>
  <si>
    <t>▪ #13 : 0X02 (Rear cam)</t>
  </si>
  <si>
    <t>Check operation reset during continuous recording while driving</t>
  </si>
  <si>
    <t>▪ BLTN_CAM_LPE_Option = 0x0 output</t>
  </si>
  <si>
    <t>▪ Built-in Cam Boot Complete
▪ BLTN_CAM_State = 0x0 (BLTN_CAM Valid)
▪ BLTN_CAM_SD_Card_State = 0x0 (Good)
▪ Associated Controller CAN/Ethernet Communication Enabled
▪ Vehicle Power: KEY ON
▪ Vehicle Voltage: 12V
▪ Settings: Continuous Recording While Driving, Event Recording While Driving ON
▶ Multimeter Settings
1) V-Range: V-AUTO
2) I-Range: I-AUTO
▶ Power Supply Applied Voltage: 12.6V
▶ Voltage Measurement Location: Within 20mm (+-10%) of the ECU CONNECTOR end</t>
  </si>
  <si>
    <t>▪ Time Out after PDC_FD_15_300ms signal application
▪ Wait for 3 minutes or more to check continuous recording results while driving</t>
  </si>
  <si>
    <t>▪ Maintain continuous recording while driving
BLTN_CAM_RecSta_OWD = 0x2 (Recording)
▪ Do not reboot the built-in cam</t>
  </si>
  <si>
    <t>응답 값이 현재 버전과 일치하는지 확인
ex) 1.00</t>
  </si>
  <si>
    <t>▪ VAPI_BltnCamInsideSwEnable_Get = 0x0 output</t>
  </si>
  <si>
    <t>#14: Chip ID</t>
  </si>
  <si>
    <t>▪ #14 : BLTN_CAM 2 : 0xC9 : MAX96714(DES)
※ BLTN_CAM 2.5 Gen/2.6 Gen : 0x90 : MAX96756 (DES)</t>
  </si>
  <si>
    <t>DIA2_1040</t>
  </si>
  <si>
    <t>▪ BLTN_CAM_Set_Pollution_Warn = 0x0 output</t>
  </si>
  <si>
    <t>#15: Connected Device ID</t>
  </si>
  <si>
    <t>▪ Combined recording in progress while driving (Continuous, Event, Manual, Time-lapse)
▪ Time Out after PDC_FD_15_300ms signal is applied
▪ Wait for 3 minutes or more to check combined recording results</t>
  </si>
  <si>
    <t>▪ #15: 0x14 (RR_CMR_BLTN_CAM)</t>
  </si>
  <si>
    <t>▪ Maintain continuous recording while driving
- BLTN_CAM_RecSta_OWD = 0x2 (Recording)
▪ Maintain time-lapse recording
- BLTN_CAM_RecSta_TML = 0x2 (Recording)
▪ Do not reboot the built-in cam
▪ Event and manual recording files created while driving</t>
  </si>
  <si>
    <t>ECUSupplierCodeDataIdentifier
(0xF1A1)</t>
  </si>
  <si>
    <t>ECUSupplierCodeDataIdentifier[F1A1], Default Session, 0x795</t>
  </si>
  <si>
    <t>▪ BLTN_CAM_Pollution_Rear = 0x0 output</t>
  </si>
  <si>
    <t>#16: Connected Chip ID</t>
  </si>
  <si>
    <t>▪ #16: 0xC8 (MAX96717F(SER))</t>
  </si>
  <si>
    <t>▪ Enter AR Navigation
▪ Time Out after PDC_FD_15_300ms signal is applied
▪ Wait for 3 minutes or more to check continuous recording results while driving</t>
  </si>
  <si>
    <t>10_DIA2_1040</t>
  </si>
  <si>
    <t>▪ BLTN_CAM_Pollution_Left = 0x0 output</t>
  </si>
  <si>
    <t>#17: Connected Channel No</t>
  </si>
  <si>
    <t>Request_0x795("22 F1 A1")</t>
  </si>
  <si>
    <t>diagnostic_DID_Respos("F1 A1", 7, true, "OK")</t>
  </si>
  <si>
    <t>▪ BLTN_CAM_Pollution_Right = 0x0 output</t>
  </si>
  <si>
    <t>▪ #17: 0x1 (MAX96717F(SER))</t>
  </si>
  <si>
    <t>▪ Perform combined recording on AR navigation screen (Continuous, Event, Manual, Time-lapse)
▪ Time Out after PDC_FD_15_300ms signal is applied
▪ Wait for 3 minutes or more to check combined recording results</t>
  </si>
  <si>
    <t>DIA2_1041</t>
  </si>
  <si>
    <t>▪ BLTN_CAM_CamSta_Left = 0x0 output</t>
  </si>
  <si>
    <t>ECUSupplierCodeDataIdentifier[F1A1], Programming Session, 0x795</t>
  </si>
  <si>
    <t>#18: Operation Mode</t>
  </si>
  <si>
    <t>▪ BLTN_CAM_CamSta_Right = 0x0 output</t>
  </si>
  <si>
    <t>▪ #18: 0x1 (STANDARD VER/GSML 1)</t>
  </si>
  <si>
    <t>10_DIA2_1041</t>
  </si>
  <si>
    <t>▪ BLTN_CAM_I2CMasterSta_Left = 0x0 output</t>
  </si>
  <si>
    <t>#19: operation Device ID</t>
  </si>
  <si>
    <t>▪ BLTN_CAM_I2CMasterSta_Right = 0x0 output</t>
  </si>
  <si>
    <t>▪ #19 : 0x1 : BLTN_CAM</t>
  </si>
  <si>
    <t>ReadDataByIdentifier_ResNeg("F1A1", 0x7F)</t>
  </si>
  <si>
    <t>DIA2_1042</t>
  </si>
  <si>
    <t>ECUSupplierCodeDataIdentifier[F1A1], Extended Session, 0x795</t>
  </si>
  <si>
    <t>#20: Unique No</t>
  </si>
  <si>
    <t>▪ #20 : 0x04 (CCNC_HU)</t>
  </si>
  <si>
    <t>10_DIA2_1042</t>
  </si>
  <si>
    <t>#21: Chip ID</t>
  </si>
  <si>
    <t>▪ #21: 0x99 (MAX9283(SER))</t>
  </si>
  <si>
    <t>응답 값이 일치하는지 확인
- LB73 (유라 회사 코드)</t>
  </si>
  <si>
    <t>#22: Connected Device ID</t>
  </si>
  <si>
    <t>DIA2_1043</t>
  </si>
  <si>
    <t>▪ #22: 0x00 (CCNC_HU, CCIC_HU)</t>
  </si>
  <si>
    <t>ECUSoftwareUNITnumberDataIdentifier
(F1B0)</t>
  </si>
  <si>
    <t>ECUSoftwareUNITnumberDataIdentifier[F1B0], Default Session, 0x795</t>
  </si>
  <si>
    <t>#23: Connected Chip ID</t>
  </si>
  <si>
    <t>00_1CHK_262</t>
  </si>
  <si>
    <t>10_DIA2_1043</t>
  </si>
  <si>
    <t>▪ #23 :CCNC : 0xA3 - MAX96724F(DES)
            CCIC: 0xA0h - MAX96712(DES)</t>
  </si>
  <si>
    <t>Request_0x795("22 F1 B0")</t>
  </si>
  <si>
    <t>print_string("SUMS 진단 검증 첨부 : F1B0")
diagnostic_DID_Respos("F1 B0", 4, false, "OK")</t>
  </si>
  <si>
    <t>#24: Connected Channel No</t>
  </si>
  <si>
    <t>▪ #24: 0x3 (CCNC_HU, CCIC_HU)</t>
  </si>
  <si>
    <t>DIA2_1044</t>
  </si>
  <si>
    <t>ECUSoftwareUNITnumberDataIdentifier[F1B0], Programming Session, 0x795</t>
  </si>
  <si>
    <t>#25: Operation Mode</t>
  </si>
  <si>
    <t>▪ #25: 0x11(Protocol type Short/GMSL1)</t>
  </si>
  <si>
    <t>10_DIA2_1044</t>
  </si>
  <si>
    <t>#26: operation Device ID</t>
  </si>
  <si>
    <t>▪ #26 : 0x1 : BLTN_CAM</t>
  </si>
  <si>
    <t>ReadDataByIdentifier_ResNeg("F1B0", 0x7F)</t>
  </si>
  <si>
    <t>DIA2_1045</t>
  </si>
  <si>
    <t>ECUSoftwareUNITnumberDataIdentifier[F1B0], Extended Session, 0x795</t>
  </si>
  <si>
    <t>10_DIA2_1045</t>
  </si>
  <si>
    <t>SID 22 [$A220] Read OEM Sub Battery State Service Request
#1: Read Data By Local Identifier Response Service ID (0x62)</t>
  </si>
  <si>
    <t>▪ Check the response value after requesting the relevant service</t>
  </si>
  <si>
    <t>▪ #1 : 0x62</t>
  </si>
  <si>
    <t>10_DIA1_052</t>
  </si>
  <si>
    <t>diagnostic_DID_Respos("F1 B0", 4, false, "OK")</t>
  </si>
  <si>
    <t>#2: Sub Battery State Read#(0xA2)</t>
  </si>
  <si>
    <t>응답 값이 현재 버전과 일치하는지 확인</t>
  </si>
  <si>
    <t>▪ #2 : 0xA2</t>
  </si>
  <si>
    <t>DIA2_1046</t>
  </si>
  <si>
    <t>ECUSoftwareUNIT1VersionDataIdentifier
(F1B1)</t>
  </si>
  <si>
    <t>ECUSoftwareUNIT1VersionDataIdentifier[F1B1], Default Session, 0x795</t>
  </si>
  <si>
    <t>#3: Sub Battery State Read#(0x20)</t>
  </si>
  <si>
    <t>▪ #3 : 0x20</t>
  </si>
  <si>
    <t>00_1CHK_263</t>
  </si>
  <si>
    <t>10_DIA2_1046</t>
  </si>
  <si>
    <t>Request_0x795("22 F1 B1")</t>
  </si>
  <si>
    <t>print_string("SUMS 진단 검증 첨부 : F1B1")
diagnostic_DID_Respos("F1 B1", 16, true, "OK")</t>
  </si>
  <si>
    <t>CCU OTA 차종이 아닌 경우 11Byte 출력</t>
  </si>
  <si>
    <t>#4: BAT SW Version(Major/Year1)</t>
  </si>
  <si>
    <t>DIA2_1047</t>
  </si>
  <si>
    <t>▪ #4 ASCII: Output the corresponding version</t>
  </si>
  <si>
    <t>ECUSoftwareUNIT1VersionDataIdentifier[F1B1], Programming Session, 0x795</t>
  </si>
  <si>
    <t>10_DIA2_1047</t>
  </si>
  <si>
    <t>#5: BAT SW Version(Separator/Year2)</t>
  </si>
  <si>
    <t>▪ ASCII:
- Sebang (HS-CAN) Model: 0x2E '.'
- SL (HS-CAN, CANFD), Sebang (CANFD) Model: Output corresponding version</t>
  </si>
  <si>
    <t>ReadDataByIdentifier_ResNeg("F1B1", 0x7F)</t>
  </si>
  <si>
    <t>#6: BAT SW Version(Minor1/Month)</t>
  </si>
  <si>
    <t>▪ ASCII: Output the corresponding version</t>
  </si>
  <si>
    <t>DIA2_1048</t>
  </si>
  <si>
    <t>ECUSoftwareUNIT1VersionDataIdentifier[F1B1], Extended Session, 0x795</t>
  </si>
  <si>
    <t>#7: BAT SW Version(Minor2/Number)</t>
  </si>
  <si>
    <t>10_DIA2_1048</t>
  </si>
  <si>
    <t>#8: BAT HW Version(Major/Year1)</t>
  </si>
  <si>
    <t>diagnostic_DID_Respos("F1 B1", 16, true, "OK")</t>
  </si>
  <si>
    <t>#9: BAT HW Version(Separator/Year2)</t>
  </si>
  <si>
    <t>DIA2_1049</t>
  </si>
  <si>
    <t>고속CANDataBaseVersionNumberDataIdentifier
(0xF100)</t>
  </si>
  <si>
    <t>고속CANDataBaseVersionNumberDataIdentifier [F100], Default Session, 0x795</t>
  </si>
  <si>
    <t>#10: BAT HW Version(Minor1/Month)</t>
  </si>
  <si>
    <t>00_1CHK_028</t>
  </si>
  <si>
    <t>10_DIA2_1049</t>
  </si>
  <si>
    <t>#11: BAT HW Version(Minor2/Number)</t>
  </si>
  <si>
    <t>Request_0x795("22 F1 00")</t>
  </si>
  <si>
    <t>diagnostic_DID_Respos("F1 00", 11, true, "OK")</t>
  </si>
  <si>
    <t>#12: BMS Certify Info</t>
  </si>
  <si>
    <t>▪ Auxiliary Battery Installation Status (Authenticity Verified) - Installed: 0x1</t>
  </si>
  <si>
    <t>DIA2_1050</t>
  </si>
  <si>
    <t>#13: BAT Cell Type</t>
  </si>
  <si>
    <t>▪ Battery Cell Information - 0x1: NMC</t>
  </si>
  <si>
    <t>고속CANDataBaseVersionNumberDataIdentifier [F100], Programming Session, 0x795</t>
  </si>
  <si>
    <t>#14: BAT Option Type</t>
  </si>
  <si>
    <t>▪ Battery Option Information - 0x1: P-LBM</t>
  </si>
  <si>
    <t>10_DIA2_1050</t>
  </si>
  <si>
    <t>#15: BAT Capa. for BLTN_CAM</t>
  </si>
  <si>
    <t>▪ Full auxiliary battery SoC</t>
  </si>
  <si>
    <t>#16: BAT SOH</t>
  </si>
  <si>
    <t>▪ Battery life</t>
  </si>
  <si>
    <t>#17: B+ VOLTAGE</t>
  </si>
  <si>
    <t>ReadDataByIdentifier_ResNeg("F100", 0x7F)</t>
  </si>
  <si>
    <t>▪ B+ power connected to the power bank</t>
  </si>
  <si>
    <t>DIA2_1051</t>
  </si>
  <si>
    <t>#18: IGN VOLTAGE</t>
  </si>
  <si>
    <t>▪ IGN power connected to the power bank</t>
  </si>
  <si>
    <t>고속CANDataBaseVersionNumberDataIdentifier [F100], Extended Session, 0x795</t>
  </si>
  <si>
    <t>#19: BAT Capa. Total(High)</t>
  </si>
  <si>
    <t>▪ 28.8Ah(0x01)</t>
  </si>
  <si>
    <t>10_DIA2_1051</t>
  </si>
  <si>
    <t>#20: BAT Capa. Total(Low)</t>
  </si>
  <si>
    <t>▪ 28.8Ah(0x20)</t>
  </si>
  <si>
    <t>#21: BAT SOC for BLTN_CAM</t>
  </si>
  <si>
    <t>▪ Current charged SoC response (must match the value received via LIN)</t>
  </si>
  <si>
    <t>DIA2_1052</t>
  </si>
  <si>
    <t>RDBI - Read LocalRXSWINDataIdentifier Service
(0xF1EF)</t>
  </si>
  <si>
    <t>#22: BAT Volt</t>
  </si>
  <si>
    <t>Read LocalRXSWINDataIdentifier Service[F1EF], Default Session, 0x795</t>
  </si>
  <si>
    <t>▪ Power bank voltage</t>
  </si>
  <si>
    <t>request_0x795 = "10 01"</t>
  </si>
  <si>
    <t>#23: BAT Current(High)</t>
  </si>
  <si>
    <t>00_1CHK_261</t>
  </si>
  <si>
    <t>10_DIA2_1052</t>
  </si>
  <si>
    <t>▪ Auxiliary battery current</t>
  </si>
  <si>
    <t>request_0x795 = "22 F1 EF"</t>
  </si>
  <si>
    <t>print_string("SUMS 진단 검증 첨부 : F1EF")
response_0x79D = "62 F1 EF 07 95 XX XX XX XX XX XX XX XX XX XX XX XX XX XX XX XX XX XX XX XX XX XX XX XX XX XX"</t>
  </si>
  <si>
    <t>#24: BAT Current(Low)</t>
  </si>
  <si>
    <t>DIA2_1053</t>
  </si>
  <si>
    <t>#25: BAT Temp(High)</t>
  </si>
  <si>
    <t>Read LocalRXSWINDataIdentifier Service[F1EF], Programming Session, 0x795</t>
  </si>
  <si>
    <t>▪ Check the power bank temperature (X*0.1 - 50) offset</t>
  </si>
  <si>
    <t>10_DIA2_1053</t>
  </si>
  <si>
    <t>#26: BAT Temp(Low)</t>
  </si>
  <si>
    <t>request_0x795 = "10 02"</t>
  </si>
  <si>
    <t>#27: BAT Status</t>
  </si>
  <si>
    <t>▪ Power Bank Status
(0x0: Standby, 0x1: Fully Charged, 0x2: Charging,
0x3: Discharging, 0x4: Failing)</t>
  </si>
  <si>
    <t>ReadDataByIdentifier_ResNeg("F1EF", 0x7F)</t>
  </si>
  <si>
    <t>#28: BAT Volt Fault Info</t>
  </si>
  <si>
    <t>▪ Fault Information</t>
  </si>
  <si>
    <t>DIA2_1054</t>
  </si>
  <si>
    <t>Read LocalRXSWINDataIdentifier Service[F1EF], Extended Session, 0x795</t>
  </si>
  <si>
    <t>#29: BAT Temp Fault Info</t>
  </si>
  <si>
    <t>10_DIA2_1054</t>
  </si>
  <si>
    <t>#30: BAT Current Fault Info</t>
  </si>
  <si>
    <t>request_0x795 = "10 03"</t>
  </si>
  <si>
    <t>#31: BAT Discharging Operable Info</t>
  </si>
  <si>
    <t>▪ Discharge time based on P-LBM SoC
: Time response corresponding to the SoC value received from P-LBM, regardless of the recording setting time</t>
  </si>
  <si>
    <t>response_0x79D = "62 F1 EF 07 95 XX XX XX XX XX XX XX XX XX XX XX XX XX XX XX XX XX XX XX XX XX XX XX XX XX XX"</t>
  </si>
  <si>
    <t>사양 #17002</t>
  </si>
  <si>
    <t>DIA2_1055</t>
  </si>
  <si>
    <t>#32: BLTN_CAM Current</t>
  </si>
  <si>
    <t>DVRSInputOutputRecordLocalIdentifier(Byte)
(0xB101)</t>
  </si>
  <si>
    <t>DVRSInputOutputRecordLocalIdentifier(Byte) [B101], Default Session, 0x795</t>
  </si>
  <si>
    <t>▪ Built-in Cam Input Current</t>
  </si>
  <si>
    <t>과거차문제
PASTI-313
진단 서비스 - 센서/보조배터리 데이터 미송신 개선</t>
  </si>
  <si>
    <t>#33: LBM Max Discharge Info(P-LBM's scheduled full discharge declaration flag.)</t>
  </si>
  <si>
    <t>10_DIA2_1055</t>
  </si>
  <si>
    <t>▪ P-LBM Max Discharge State</t>
  </si>
  <si>
    <t>Request_0x795("22 B1 01")</t>
  </si>
  <si>
    <t>diagnostic_DID_Respos("B1 01", 18, true, "OK")</t>
  </si>
  <si>
    <t>#34: Total Charge Capa(High)</t>
  </si>
  <si>
    <t>DIA2_1056</t>
  </si>
  <si>
    <t>DVRSInputOutputRecordLocalIdentifier(Byte) [B101], Programming Session, 0x795</t>
  </si>
  <si>
    <t>#35: Total Charge Capa (Mid High)</t>
  </si>
  <si>
    <t>10_DIA2_1056</t>
  </si>
  <si>
    <t>#36: Total Charge Capa (Mid Low)</t>
  </si>
  <si>
    <t>#37: Total Charge Capa(Low)</t>
  </si>
  <si>
    <t>ReadDataByIdentifier_ResNeg("B101", 0x7F)</t>
  </si>
  <si>
    <t>#38: Cycle Index(High)</t>
  </si>
  <si>
    <t>DIA2_1057</t>
  </si>
  <si>
    <t>▪ Periodic Index</t>
  </si>
  <si>
    <t>DVRSInputOutputRecordLocalIdentifier(Byte) [B101], Extended Session, 0x795</t>
  </si>
  <si>
    <t>#39: Cycle Index(Low)</t>
  </si>
  <si>
    <t>10_DIA2_1057</t>
  </si>
  <si>
    <t>DIA_138</t>
  </si>
  <si>
    <t>SID 22 [$A220] Read OEM Sub Battery State Service
(eAGM and M-LBM Battery Spec Vehicle Models)</t>
  </si>
  <si>
    <t>SID 22 [$A220] Read OEM Sub Battery State Service Request</t>
  </si>
  <si>
    <t>▪ Check for negative responses (Redmine Spec #20576)</t>
  </si>
  <si>
    <t>DIA2_1058</t>
  </si>
  <si>
    <t>10_DIA1_053</t>
  </si>
  <si>
    <t>DVRSInputOutputRecordLocalIdentifier(Byte)
(0xB102)</t>
  </si>
  <si>
    <t>DVRSInputOutputRecordLocalIdentifier(Byte) [B102], Default Session, 0x795</t>
  </si>
  <si>
    <t>SID 22 [$A230] Read MicroSD Card State Service Request
Byte #4 Micro SD Card Health State</t>
  </si>
  <si>
    <t>▪ Check Byte #4 value after requesting the relevant service</t>
  </si>
  <si>
    <t>▪ Percent (0% ~ 100%)
Initial value when using the product: 0%, 100% when unusable due to aging
e.g.: 0x10 = 16, 16%
※ 0xFF if lifespan information cannot be determined</t>
  </si>
  <si>
    <t>10_DIA2_1058</t>
  </si>
  <si>
    <t>DIA_139</t>
  </si>
  <si>
    <t>Byte #5 MicroSD Card Manufacturer: Not recognized</t>
  </si>
  <si>
    <t>Request_0x795("22 B1 02")</t>
  </si>
  <si>
    <t>diagnostic_DID_Respos("B1 02", 9, false, "OK")</t>
  </si>
  <si>
    <t>▪ Built-in Cam Boot Complete
▪ BLTN_CAM_State = 0x0 (BLTN_CAM Valid)
▪ BLTN_CAM_SD_Card_State = 0x3 (SD Card Not Inserted)
▪ Associated Controller CAN/Ethernet Communication Enabled
▪ Power: KEY ON
▪ Voltage: 12V</t>
  </si>
  <si>
    <t>▪ SD card not inserted
▪ Check Byte #5 value after requesting the relevant service</t>
  </si>
  <si>
    <t>▪ 0x00 = SD Card not found</t>
  </si>
  <si>
    <t>DIA2_1059</t>
  </si>
  <si>
    <t>DIA_140</t>
  </si>
  <si>
    <t>Byte #5 MicroSD Card Manufacturer: Micron Insert SD card</t>
  </si>
  <si>
    <t>DVRSInputOutputRecordLocalIdentifier(Byte) [B102], Programming Session, 0x795</t>
  </si>
  <si>
    <t>▪ Insert genuine SD card (Micron 64GB)
▪ Check Byte #5 value after requesting the service</t>
  </si>
  <si>
    <t>▪ 0x01 = Micron-Genuine part</t>
  </si>
  <si>
    <t>10_DIA2_1059</t>
  </si>
  <si>
    <t>DIA_141</t>
  </si>
  <si>
    <t>Byte #5 MicroSD Card Manufacturer: PHISON Insert SD card</t>
  </si>
  <si>
    <t>▪ Insert genuine SD card (PHISON 64GB)
▪ Check Byte #5 value after requesting the relevant service</t>
  </si>
  <si>
    <t>▪ 0x02 = PHISON-Genuine part</t>
  </si>
  <si>
    <t>DIA_142</t>
  </si>
  <si>
    <t>Byte #5 MicroSD Card Manufacturer: Unknown Insert SD card</t>
  </si>
  <si>
    <t>ReadDataByIdentifier_ResNeg("B102", 0x7F)</t>
  </si>
  <si>
    <t>▪ Built-in Cam Boot Complete
▪ BLTN_CAM_State = 0x0 (BLTN_CAM Valid)
▪ BLTN_CAM_SD_Card_State = 0x3 (Unsupported SD Card Status)
▪ Associated Controller CAN/Ethernet Communication Enabled
▪ Power: KEY ON
▪ Voltage: 12V</t>
  </si>
  <si>
    <t>▪ Insert unsupported SD card (Micron, PHISON 64GB, etc.)
▪ Check Byte #5 value after requesting the relevant service</t>
  </si>
  <si>
    <t>▪ 0xFC = Unknown
 ▪ 0xFF = Invalid</t>
  </si>
  <si>
    <t>DIA2_1060</t>
  </si>
  <si>
    <t>DIA_143</t>
  </si>
  <si>
    <t>DVRSInputOutputRecordLocalIdentifier(Byte) [B102], Extended Session, 0x795</t>
  </si>
  <si>
    <t>Byte #6 MicroSD Card Capacity Class: Check by Capacity</t>
  </si>
  <si>
    <t>▪ Insert genuine SD card (Micron 32GB, 64GB, 128GB, 256GB … 2TB)
▪ Check Byte #6 value</t>
  </si>
  <si>
    <t>▪ 0x01 = 64Gbyte Class
 ▪ 0x02 = 128Gbyte Class
 ▪ 0x03 = 256Gbyte Class
 ▪ 0x04 = 512Gbyte Class
 ▪ 0x05 = 1Tbyte Class
 ▪ 0x06 = 2Tbyte Class</t>
  </si>
  <si>
    <t>10_DIA2_1060</t>
  </si>
  <si>
    <t>DIA_028</t>
  </si>
  <si>
    <t>SID 2F [$F011] O_Drv Front &amp; Rear Indicate LED On/Off</t>
  </si>
  <si>
    <t>SID 2F [$F01103] O_Drv Front &amp; Rear Indicate LED
Recording in progress (Indicator ON) Start request</t>
  </si>
  <si>
    <t>▪ Continuous recording while driving (Camera indicator flashing)
▪ Request O_Drv Front &amp; Rear Indicate LED Start</t>
  </si>
  <si>
    <t>▪ Camera indicator immediately upon Start request
- Repeat 1s ON, 1s OFF 5 times</t>
  </si>
  <si>
    <t>SID 2F [$F01103] O_Drv Front &amp; Rear Indicate LED
Recording (Indicator ON) Stop Request</t>
  </si>
  <si>
    <t>DIA2_1061</t>
  </si>
  <si>
    <t>▪ Continuous recording while driving (Camera indicator flashing)
▪ O_Drv Front &amp; Rear Indicate LED Start request, wait 3 seconds
▪ O_Drv Front &amp; Rear Indicate LED Stop request</t>
  </si>
  <si>
    <t>▪ Camera indicator immediately upon Start request
- Repeat 5 times: 1s ON, 1s OFF
▪ Camera indicator immediately upon Stop request
- OFF</t>
  </si>
  <si>
    <t>ReadECUSensorService(주행 모드)
(0xA101)</t>
  </si>
  <si>
    <t>ReadECUSensorService(주행 모드) [A101], Default Session, 0x795</t>
  </si>
  <si>
    <t>SID 2F [$F01103] O_Drv Front &amp; Rear Indicate LED
Not recording (Indicator OFF) Request Start</t>
  </si>
  <si>
    <t>응답 값이 주행중 이벤트 녹화 충격 튜닝 결과 값과 일치하는지 확인
ex) 1.6, 1.4, 1.2, 1.0, 0.8일 때
 0xA0(160), 0X8C(140), 0X78(120), 0X64(100), 0X50(80)
과거차문제
PASTI-313
진단 서비스 - 센서/보조배터리 데이터 미송신 개선</t>
  </si>
  <si>
    <t>▪ All recording settings OFF (Camera indicator OFF)
▪ Request O_Drv Front &amp; Rear Indicate LED Start</t>
  </si>
  <si>
    <t>10_DIA2_1061</t>
  </si>
  <si>
    <t>Request_0x795("22 A1 01")</t>
  </si>
  <si>
    <t>SID 2F [$F01103] O_Drv Front &amp; Rear Indicate LED
Not recording (Indicator OFF) Stop request</t>
  </si>
  <si>
    <t>diagnostic_DID_Respos("A1 01", 13, false, "OK")</t>
  </si>
  <si>
    <t>▪ All recording settings OFF (Camera indicator OFF)
▪ O_Drv Front &amp; Rear Indicate LED Start request, wait 3 seconds
▪ O_Drv Front &amp; Rear Indicate LED Stop request</t>
  </si>
  <si>
    <t>DIA2_1062</t>
  </si>
  <si>
    <t>DIA_029</t>
  </si>
  <si>
    <t>ReadECUSensorService(주행 모드) [A101], Programming Session, 0x795</t>
  </si>
  <si>
    <t>SID 2F [$F012] O_Drv Event Indicate LED On/Off</t>
  </si>
  <si>
    <t>SID 2F [$F012] O_Drv Event Indicate LED
Recording in progress (Indicator ON) Start request</t>
  </si>
  <si>
    <t>▪ Set Event Recording After Time to 20 seconds
▪ Manual Switch Input
▪ Start Manual Recording While Driving (Event Switch Indicator Flashing)
▪ Request O_Drv Event Indicate LED Start</t>
  </si>
  <si>
    <t>▪ Event switch indicator immediately upon Start request
- Repeat 1s ON, 1s OFF 5 times</t>
  </si>
  <si>
    <t>10_DIA2_1062</t>
  </si>
  <si>
    <t>10_DIA1_054</t>
  </si>
  <si>
    <t>SID 2F [$F012] O_Drv Event Indicate LED
Recording in progress (Indicator ON) Stop request</t>
  </si>
  <si>
    <t>▪ Set Event Recording After Time to 20 seconds
▪ Manual Switch Input
▪ Start Manual Recording While Driving (Event Switch Indicator Flashing)
▪ Request O_Drv Event Indicate LED Start, Wait 3 seconds
▪ Request O_Drv Event Indicate LED Stop</t>
  </si>
  <si>
    <t>▪ Event switch indicator immediately upon Start request
- Repeat 5 times: 1s ON, 1s OFF
▪ Event switch indicator immediately upon Stop request
- OFF</t>
  </si>
  <si>
    <t>ReadDataByIdentifier_ResNeg("A101", 0x7F)</t>
  </si>
  <si>
    <t>SID 2F [$F012] O_Drv Event Indicate LED
Not recording (Indicator OFF) Start request</t>
  </si>
  <si>
    <t>▪ Continuous recording setting OFF while driving (Event switch indicator OFF)
▪ Request O_Drv Event Indicate LED Start</t>
  </si>
  <si>
    <t>10_DIA1_055</t>
  </si>
  <si>
    <t>DIA2_1063</t>
  </si>
  <si>
    <t>SID 2F [$F012] O_Drv Event Indicate LED
Not recording (Indicator OFF) Stop request</t>
  </si>
  <si>
    <t>▪ Continuous recording setting OFF while driving (Event switch indicator OFF)
▪ O_Drv Event Indicate LED Start request, wait 3 seconds
▪ O_Drv Event Indicate LED Stop request</t>
  </si>
  <si>
    <t>ReadECUSensorService(주행 모드) [A101], Extended Session, 0x795</t>
  </si>
  <si>
    <t>DIA_030</t>
  </si>
  <si>
    <t>10_DIA2_1063</t>
  </si>
  <si>
    <t>SID 2F [$F041] O_Drv System Reset</t>
  </si>
  <si>
    <t>SID 2F [$F041] O_Drv System Reset Request</t>
  </si>
  <si>
    <t>▪ Request the relevant service
▪ Check if the built-in cam reboots based on current changes and recording status</t>
  </si>
  <si>
    <t>▪ Check if the built-in cam reboots based on current changes and recording status.</t>
  </si>
  <si>
    <t>DIA_144</t>
  </si>
  <si>
    <t>SID 2F [$F042] O_Drv Erase All File</t>
  </si>
  <si>
    <t>SID 2F [$F042] O_Drv Erase All File Request</t>
  </si>
  <si>
    <t>▪ Request the relevant service
▪ Check if all recording files have been deleted</t>
  </si>
  <si>
    <t>▪ All recording files deleted</t>
  </si>
  <si>
    <t>DIA2_1064</t>
  </si>
  <si>
    <t>DIA_145</t>
  </si>
  <si>
    <t>SID 2F [$F043] O_Drv Factory Reset</t>
  </si>
  <si>
    <t>ReadECUSensorService(주차 모드)
(0xA102)</t>
  </si>
  <si>
    <t>SID 2F [$F043] O_Drv Factory Reset Request</t>
  </si>
  <si>
    <t>ReadECUSensorService(주차 모드) [A102], Default Session, 0x795</t>
  </si>
  <si>
    <t>▪ Request the relevant service
▪ Check if all recording files have been deleted and if settings have been factory reset</t>
  </si>
  <si>
    <t>▪ All recording files deleted, all settings reset to default values</t>
  </si>
  <si>
    <t>10_DIA2_1064</t>
  </si>
  <si>
    <t>DIA_146</t>
  </si>
  <si>
    <t>SID 2F [$F044] O_Drv Manual Event</t>
  </si>
  <si>
    <t>SID 2F [$F044] O_Drv Manual Event Request</t>
  </si>
  <si>
    <t>Request_0x795("22 A1 02")</t>
  </si>
  <si>
    <t>▪ Request the relevant service
▪ Check whether manual event recording is in progress</t>
  </si>
  <si>
    <t>diagnostic_DID_Respos("A1 02", 13, false, "OK")</t>
  </si>
  <si>
    <t>▪ Manual event recording performed</t>
  </si>
  <si>
    <t>10_DIA1_056</t>
  </si>
  <si>
    <t>DIA2_1065</t>
  </si>
  <si>
    <t>DIA_031</t>
  </si>
  <si>
    <t>ReadECUSensorService(주차 모드) [A102], Programming Session, 0x795</t>
  </si>
  <si>
    <t>SID 2F [$F1C1] ECUSoftwareUNIT1IVDDataIdentifier request</t>
  </si>
  <si>
    <t>▪ Default Session
▪ 22 F1 C1 Request</t>
  </si>
  <si>
    <t>▪ Confirmation of Positive Response
- Byte #1~#3: 62 F1 C1
- Byte #4~#35: 32-byte response value verified to match data value in IVD.sha256.txt
(Check IVD.sha256.txt file in the corresponding Redmine version file entry)</t>
  </si>
  <si>
    <t>10_DIA2_1065</t>
  </si>
  <si>
    <t>10_DIA1_057</t>
  </si>
  <si>
    <t>Front Camera Removal
SID 2F [$F1C1] ECUSoftwareUNIT1IVDDataIdentifier Request</t>
  </si>
  <si>
    <t>▪ Front camera removal, rear camera installation
▪ Default Session
▪ Extended Diagnostic Session
▪ 22 F1 C1 Request</t>
  </si>
  <si>
    <t>ReadDataByIdentifier_ResNeg("A102", 0x7F)</t>
  </si>
  <si>
    <t>Rear Camera Removal
SID 2F [$F1C1] ECUSoftwareUNIT1IVDDataIdentifier Request</t>
  </si>
  <si>
    <t>▪ Front camera installation, rear camera removal
▪ Default Session
▪ Extended Diagnostic Session
▪ 22 F1 C1 Request</t>
  </si>
  <si>
    <t>DIA2_1066</t>
  </si>
  <si>
    <t>ReadECUSensorService(주차 모드) [A102], Extended Session, 0x795</t>
  </si>
  <si>
    <t>Front/Rear Camera Removal
SID 2F [$F1C1] ECUSoftwareUNIT1IVDDataIdentifier Request</t>
  </si>
  <si>
    <t>10_DIA2_1066</t>
  </si>
  <si>
    <t>▪ Front Camera Removal, Rear Camera Removal
▪ Default Session
▪ Extended Diagnostic Session
▪ 22 F1 C1 Request</t>
  </si>
  <si>
    <t>DIA_032</t>
  </si>
  <si>
    <t>[ERT Update]</t>
  </si>
  <si>
    <t>&lt;Updating ERT in H-OTA Studio&gt;
Diagnostic Session Control (20)</t>
  </si>
  <si>
    <t>▪ Programming Session
 : [795] 10 02</t>
  </si>
  <si>
    <t>DIA2_1223</t>
  </si>
  <si>
    <t>▪ [79D] 05 D9 50 02 00 32 01 F4</t>
  </si>
  <si>
    <t>Read Radar Sensor Set Value Service
(0xA103)</t>
  </si>
  <si>
    <t>Read Radar Sensor Set Value Service
[0xA103], Default Session, 0x795</t>
  </si>
  <si>
    <t>response_0x79D = "50 01"</t>
  </si>
  <si>
    <t>Security Access (27) - Request Seed</t>
  </si>
  <si>
    <t>10_DIA2_1223</t>
  </si>
  <si>
    <t>▪ Request Seed
 : [795] 27 11</t>
  </si>
  <si>
    <t>▪ [79D] 05 D9 67 11 &lt;SEED&gt;</t>
  </si>
  <si>
    <t>Request_0x795("22 A1 03")</t>
  </si>
  <si>
    <t>diagnostic_DID_Respos("A1 03", 13, false, "OK")</t>
  </si>
  <si>
    <t>Security Access (27) - Send Key</t>
  </si>
  <si>
    <t>▪ Send Key
 : [795] 27 12 XX XX ~ XX XX</t>
  </si>
  <si>
    <t>▪ [79D] 05 D9 67 12</t>
  </si>
  <si>
    <t>DIA2_1224</t>
  </si>
  <si>
    <t>Read Radar Sensor Set Value Service
[0xA103], Programming Session, 0x795</t>
  </si>
  <si>
    <t>Routine Control (31)</t>
  </si>
  <si>
    <t>▪ [795] 31 01 FF 00 F1 B1</t>
  </si>
  <si>
    <t>▪ [79D] 05 D9 71 01 FF 00</t>
  </si>
  <si>
    <t>10_DIA2_1224</t>
  </si>
  <si>
    <t>Request Download (34)</t>
  </si>
  <si>
    <t>▪ Data Format ID 
 : [795] 34 00 44 00 00 ~ 00 00 60 CF 80</t>
  </si>
  <si>
    <t>▪ [79D] 05 D9 74 00 44 00</t>
  </si>
  <si>
    <t>response_0x79D = "50 02"</t>
  </si>
  <si>
    <t>Transfer Data (36)</t>
  </si>
  <si>
    <t>▪ [795] 36 01 &lt;DATA&gt;</t>
  </si>
  <si>
    <t>ReadDataByIdentifier_ResNeg("A103", 0x7F)</t>
  </si>
  <si>
    <t>▪ [79D] 05 D9 76 &lt;DATA Num&gt;</t>
  </si>
  <si>
    <t>DIA2_1225</t>
  </si>
  <si>
    <t>Request Transfer Exit (37)</t>
  </si>
  <si>
    <t>▪ Request Seed
: [795] 37</t>
  </si>
  <si>
    <t>▪ [79D] 05 D9 77</t>
  </si>
  <si>
    <t>Read Radar Sensor Set Value Service
[0xA103], Extended Session, 0x795</t>
  </si>
  <si>
    <t>10_DIA2_1225</t>
  </si>
  <si>
    <t>▪ [795] 31 01 FF 01 F1 B1</t>
  </si>
  <si>
    <t>▪ [79D] 05 D9 7F 31 78 (60 seconds)
▪ [79D] 05 D9 97 71 01 FF 01 00 F1 B1</t>
  </si>
  <si>
    <t>response_0x79D = "50 03"</t>
  </si>
  <si>
    <t>ECU Reset (11)</t>
  </si>
  <si>
    <t>▪ ECU Reset
: [795] 11 01</t>
  </si>
  <si>
    <t>▪ [79D] 05 D9 51 01</t>
  </si>
  <si>
    <t>ReadDataByIdentifier (22)</t>
  </si>
  <si>
    <t>▪ ECUSoftwareUNITVersionDataIdentifier
 : [795] 22 F1 B1</t>
  </si>
  <si>
    <t>▪ [79D] 05 D9 62 F1 B1 &lt;Version&gt;</t>
  </si>
  <si>
    <t>DIA2_1067</t>
  </si>
  <si>
    <t>RDBI - Read Developer Mode Service
(0xA210)</t>
  </si>
  <si>
    <t>Read Developer Mode Service [A210], Default Session, 0x795</t>
  </si>
  <si>
    <t>[ERT Update Failure Scenario]</t>
  </si>
  <si>
    <t>Stop ERT execution at the Transfer Data stage</t>
  </si>
  <si>
    <t>▪ Continuous recording while driving
▪ ERT scenario execution in H-OTA Studio
▪ Interruption during data transfer</t>
  </si>
  <si>
    <t>▪ Maintain current version
: Maintain version, continue continuous recording while driving</t>
  </si>
  <si>
    <t>10_DIA2_1067</t>
  </si>
  <si>
    <t>Request_0x795("22 A2 10")</t>
  </si>
  <si>
    <t>diagnostic_DID_Respos("A2 10", 4, false, "NO")</t>
  </si>
  <si>
    <t>▪ Built-in Cam Boot Complete
▪ BLTN_CAM_State = 0x0 (BLTN_CAM Valid)
▪ BLTN_CAM_SD_Card_State = 0x0 (Good)
▪ Associated Controller CAN/Ethernet Communication Enabled
▪ Power: KEY ON
▪ Voltage: 12V
▪ Setting: Parking Continuous Recording ON</t>
  </si>
  <si>
    <t>▪ KEY OFF
▪ Wait 30 minutes after entering Sleep
▪ [795] 22 ED 90</t>
  </si>
  <si>
    <t>▪ [79D] 62 ED 90 00 00 00 00 00 00
 #NetworkCondition = 0
 # ECU Specific = 0</t>
  </si>
  <si>
    <t>DIA2_1068</t>
  </si>
  <si>
    <t>10_DIA1_058</t>
  </si>
  <si>
    <t>DIA_147</t>
  </si>
  <si>
    <t>Read Developer Mode Service [A210], Programming Session, 0x795</t>
  </si>
  <si>
    <t>▪ KEY OFF
▪ Wait 30 minutes after entering Sleep
▪ Remove SD card
▪ [795] 22 ED 90</t>
  </si>
  <si>
    <t>▪ [79D] 62 ED 90 04 02 00 00 00
 #NetworkCondition = 0
 # ECU Specific = 1
 # SD CARD Status change = 1</t>
  </si>
  <si>
    <t>DIA_148</t>
  </si>
  <si>
    <t>10_DIA2_1068</t>
  </si>
  <si>
    <t>▪ KEY OFF
▪ Wait 30 minutes after entering Sleep
▪ Insert NTFS formatted SD card
▪ [795] 22 ED 90 (Maintain LINK UP state)</t>
  </si>
  <si>
    <t>▪ [79D] 62 ED 90 04 10 00 00 00 00
 #NetworkCondition = 0
 # ECU Specific = 1
 # BLTN_CAM_PrkOp_Terminate_Info_0x2= 1</t>
  </si>
  <si>
    <t>ReadDataByIdentifier_ResNeg("A210", 0x7F)</t>
  </si>
  <si>
    <t>▪ LINK DOWN
▪ [795] 22 ED 90</t>
  </si>
  <si>
    <t>#NetworkCondition = 0
 # ECU Specific = 0
 # BLTN_CAM_PrkOp_Terminate_Info_0x2= 0</t>
  </si>
  <si>
    <t>DIA2_1069</t>
  </si>
  <si>
    <t>DIA_149</t>
  </si>
  <si>
    <t>Read Developer Mode Service [A210], Extended Session, 0x795</t>
  </si>
  <si>
    <t>▪ KEY OFF
▪ Wait 30 minutes after entering Sleep
▪ Internal Failure Error
▪ [795] 22 ED 90
※ Requires verification of how to trigger the internal failure error</t>
  </si>
  <si>
    <t>▪ [79D] 62 ED 90 04 20 00 00 00 00
 #NetworkCondition = 0
 # ECU Specific = 1
 # BLTN_CAM_PrkOp_Terminate_Info_0x3= 1</t>
  </si>
  <si>
    <t>10_DIA2_1069</t>
  </si>
  <si>
    <t>#NetworkCondition = 0
 # ECU Specific = 0
 # BLTN_CAM_PrkOp_Terminate_Info_0x3= 0</t>
  </si>
  <si>
    <t>DIA_150</t>
  </si>
  <si>
    <t>Network condition = OFF &amp;&amp; park event recording send</t>
  </si>
  <si>
    <t>▪ Built-in Cam Boot Complete
▪ BLTN_CAM_State = 0x0 (BLTN_CAM Valid)
▪ BLTN_CAM_SD_Card_State = 0x0 (Good)
▪ Associated Controller CAN/Ethernet Communication Enabled
▪ Power: KEY ON
▪ Voltage: 12V
▪ Setting: Parking Continuous Recording / Parking Event Recording ON</t>
  </si>
  <si>
    <t>▪ KEY OFF
▪ Wait 30 minutes after entering Sleep
▪ Record events while parked
▪ [795] 22 ED 90</t>
  </si>
  <si>
    <t>DIA2_1070</t>
  </si>
  <si>
    <t>▪ [79D] 62 ED 90 04 04 00 00 00 00
 #NetworkCondition = 0
 # ECU Specific = 1
 # BLTN_CAM_RecSta_PEV = 0x1</t>
  </si>
  <si>
    <t>RDBI - Read Sub Battery State Service, Customizing Sub Bettery
(0xA220)</t>
  </si>
  <si>
    <t>Read Sub Battery State Service [A220], Default Session, 0x795</t>
  </si>
  <si>
    <t>10_DIA1_060</t>
  </si>
  <si>
    <t>DIA_151</t>
  </si>
  <si>
    <t>2세대 35byte
과거차문제
PASTI-313
진단 서비스 - 센서/보조배터리 데이터 미송신 개선</t>
  </si>
  <si>
    <t>Network condition = OFF &amp;&amp; BLTN_CAM_PrkOp_Terminate_Info 0x1</t>
  </si>
  <si>
    <t>10_DIA2_1070</t>
  </si>
  <si>
    <t>▪ KEY OFF
▪ Wait 30 minutes after entering Sleep
▪ Transmit SoC value as 0
▪ Shut down early due to insufficient battery charge
▪ [795] 22 ED 90</t>
  </si>
  <si>
    <t>주차 중 상시 녹화 전원_보조배터리,주차 중 상시 녹화 전원_eAGM_PLBM</t>
  </si>
  <si>
    <t>▪ [79D] 62 ED 90 04 08 00 00 00 00
 #NetworkCondition = 0
 # ECU Specific = 1
 # BLTN_CAM_PrkOp_Terminate_Info_0x1= 1</t>
  </si>
  <si>
    <t>10_DIA1_062</t>
  </si>
  <si>
    <t>Request_0x795("22 A2 20")</t>
  </si>
  <si>
    <t>DIA_152</t>
  </si>
  <si>
    <t>diagnostic_DID_Respos("A2 20", 38, false, "OK")</t>
  </si>
  <si>
    <t>Network Condition = OFF &amp;&amp; BLTN_CAM_PrkOp_Terminate_Info 0x6</t>
  </si>
  <si>
    <t>▪ Set BLTN_CAM_Set_PrkTime = 0x1 (1 hour)
▪ KEY OFF
▪ Wait 1 hour after entering Sleep
▪ Normal shutdown for user-set time
▪ [795] 22 ED 90</t>
  </si>
  <si>
    <t>▪ [79D] 62 ED 90 04 40 00 00 00 00
 #NetworkCondition = 0
 # ECU Specific = 1
 # BLTN_CAM_PrkOp_Terminate_Info_0x6= 1</t>
  </si>
  <si>
    <t>10_DIA1_063</t>
  </si>
  <si>
    <t>DIA_153</t>
  </si>
  <si>
    <t>DIA2_1071</t>
  </si>
  <si>
    <t>Network condition = OFF &amp;&amp; Diag Session (OTA Session)</t>
  </si>
  <si>
    <t>▪ FG Update
▪ KEY OFF
▪ BG Update in progress [795] 22 ED 90</t>
  </si>
  <si>
    <t>#NetworkCondition = 0
 # ECU Specific = 1
 # Diag Session = 1</t>
  </si>
  <si>
    <t>Read Sub Battery State Service [A220], Programming Session, 0x795</t>
  </si>
  <si>
    <t>DIA_154</t>
  </si>
  <si>
    <t>10_DIA2_1071</t>
  </si>
  <si>
    <t>▪ KEY OFF
▪ Transmit NM_CGW_CCU &amp; PDC_FD_11_200ms signal and wait 30 minutes
(Requires maintaining Network Wake-up state for 30 minutes due to other controller NM prior to Next Park)
▪ [795] 22 ED 90</t>
  </si>
  <si>
    <t>▪ [79D] 62 ED 90 01 00 01 00 00 00
 #NetworkCondition = 1
 # ECU Specific = 0</t>
  </si>
  <si>
    <t>10_DIA1_064</t>
  </si>
  <si>
    <t>DIA_155</t>
  </si>
  <si>
    <t>▪ KEY OFF
▪ 30-minute standby while transmitting NM_CGW_CCU &amp; PDC_FD_11_200ms signal
(Requires maintaining Network Wake-up state for 30 minutes due to other controller NM starting from before Next Park)
▪ SD Card Removal
▪ [795] 22 ED 90</t>
  </si>
  <si>
    <t>▪ [79D] 62 ED 90 05 02 01 00 00 00
 #NetworkCondition = 1
 # ECU Specific = 1
 # SD CARD Status change = 1</t>
  </si>
  <si>
    <t>ReadDataByIdentifier_ResNeg("A220", 0x7F)</t>
  </si>
  <si>
    <t>DIA2_1072</t>
  </si>
  <si>
    <t>DIA_156</t>
  </si>
  <si>
    <t>Read Sub Battery State Service [A220], Extended Session, 0x795</t>
  </si>
  <si>
    <t>▪ KEY OFF
▪ Transmit NM_CGW_CCU &amp; PDC_FD_11_200ms signal and wait 30 minutes
(Requires maintaining Network Wake-up state for 30 minutes due to other controller NM prior to Next Park)
▪ Insert NTFS formatted SD card
▪ [795] 22 ED 90</t>
  </si>
  <si>
    <t>▪ [79D] 62 ED 90 05 10 01 00 00 00
 #NetworkCondition = 1
 # ECU Specific = 1
 # BLTN_CAM_PrkOp_Terminate_Info_0x2 = 1</t>
  </si>
  <si>
    <t>10_DIA2_1072</t>
  </si>
  <si>
    <t>DIA_157</t>
  </si>
  <si>
    <t>▪ KEY OFF
▪ Transmit NM_CGW_CCU &amp; PDC_FD_11_200ms signal and wait 30 minutes
(Requires maintaining Network Wake-up state for 30 minutes due to other controller NM starting from before Next Park)
▪ Internal Fault Error
▪ [795] 22 ED 90
※ Requires verification of method to trigger the internal fault error</t>
  </si>
  <si>
    <t>▪ [79D] 62 ED 90 05 20 01 00 00 00
 #NetworkCondition = 1
 # ECU Specific = 1
 # BLTN_CAM_PrkOp_Terminate_Info_0x3 = 1</t>
  </si>
  <si>
    <t>DIA2_1073</t>
  </si>
  <si>
    <t>RDBI - Read Micro SD Card State Service
(0xA230)</t>
  </si>
  <si>
    <t>Read Micro SD Card State Service [A230], Default Session, 0x795</t>
  </si>
  <si>
    <t>DIA_158</t>
  </si>
  <si>
    <t>2세대 SD카드 리더</t>
  </si>
  <si>
    <t>Network condition = ON &amp;&amp; park event recording send</t>
  </si>
  <si>
    <t>10_DIA2_1073</t>
  </si>
  <si>
    <t>▪ KEY OFF
▪ 30-minute standby while transmitting NM_CGW_CCU &amp; PDC_FD_11_200ms signal
(Requires maintaining Network Wake-up state for 30 minutes starting from before Next Park due to other controller NM)
▪ Event recording during parking
▪ [795] 22 ED 90</t>
  </si>
  <si>
    <t>▪ [79D] 62 ED 90 05 04 01 00 00 00
 #NetworkCondition = 1
 # ECU Specific = 1
 # BLTN_CAM_RecSta_PEV = 0x1</t>
  </si>
  <si>
    <t>Request_0x795("22 A2 30")</t>
  </si>
  <si>
    <t>10_DIA1_065</t>
  </si>
  <si>
    <t>diagnostic_DID_Respos("A2 30", 5, false, "OK")</t>
  </si>
  <si>
    <t>DIA_159</t>
  </si>
  <si>
    <t>Network condition = ON &amp;&amp; BLTN_CAM_PrkOp_Terminate_Info 0x1</t>
  </si>
  <si>
    <t>DIA2_1074</t>
  </si>
  <si>
    <t>▪ KEY OFF
▪ 30-minute standby while transmitting NM_CGW_CCU &amp; PDC_FD_11_200ms signals
(Requires maintaining Network Wake-up state for 30 minutes due to other controller NM prior to Next Park)
▪ Shut down early due to insufficient battery charge compared to user-set time
▪ [795] 22 ED 90</t>
  </si>
  <si>
    <t>▪ [79D] 62 ED 90 05 08 01 00 00 00
 #NetworkCondition = 0
 # ECU Specific = 1
 # BLTN_CAM_PrkOp_Terminate_Info_0x1= 1</t>
  </si>
  <si>
    <t>Read Micro SD Card State Service [A230], Programming Session, 0x795</t>
  </si>
  <si>
    <t>10_DIA1_067</t>
  </si>
  <si>
    <t>DIA_160</t>
  </si>
  <si>
    <t>Network condition = ON &amp;&amp; BLTN_CAM_PrkOp_Terminate_Info 0x6</t>
  </si>
  <si>
    <t>▪ KEY OFF
▪ Transmit NM_CGW_CCU &amp; PDC_FD_11_200ms signal and wait 30 minutes
(Requires maintaining Network Wake-up state for 30 minutes due to other controller NM prior to Next Park)
▪ Normal shutdown for user-configured time
▪ [795] 22 ED 90</t>
  </si>
  <si>
    <t>▪ [79D] 62 ED 90 05 40 01 00 00 00
 #NetworkCondition = 0
 # ECU Specific = 1
 # BLTN_CAM_PrkOp_Terminate_Info_0x6= 1</t>
  </si>
  <si>
    <t>10_DIA2_1074</t>
  </si>
  <si>
    <t>10_DIA1_068</t>
  </si>
  <si>
    <t>DIA_161</t>
  </si>
  <si>
    <t>Network Condition = ON &amp;&amp; ECU Specific Condition = OFF
After Bus Sleep, retransmit NM to other controllers to verify NM detection</t>
  </si>
  <si>
    <t>▪ KEY OFF
▪ Enter Sleep (Next Park)
▪ Wait for 30 minutes while transmitting NM_CGW_CCU &amp; PDC_FD_11_200ms signals
(After Next Park, Network Wake-up state due to other controllers' NM needs to be maintained for 30 minutes)
▪ [795] 22 ED 90</t>
  </si>
  <si>
    <t>10_DIA1_069</t>
  </si>
  <si>
    <t>ReadDataByIdentifier_ResNeg("A230", 0x7F)</t>
  </si>
  <si>
    <t>DIA_162</t>
  </si>
  <si>
    <t>Network Condition = ON &amp;&amp; ECU Specific Condition = OFF
Check NM detection with Parking Continuous and Impact Recording Settings OFF</t>
  </si>
  <si>
    <t>▪ Built-in Cam Boot Complete
▪ BLTN_CAM_State = 0x0 (BLTN_CAM Valid)
▪ BLTN_CAM_SD_Card_State = 0x0 (Good)
▪ Associated Controller CAN/Ethernet Communication Enabled
▪ Power: KEY ON
▪ Voltage: 12V
▪ Settings: Parking Continuous Recording / Parking Event Recording / Motion Detection Recording OFF</t>
  </si>
  <si>
    <t>DIA2_1075</t>
  </si>
  <si>
    <t>10_DIA1_070</t>
  </si>
  <si>
    <t>DIA_163</t>
  </si>
  <si>
    <t>Network Condition = ON &amp;&amp; ECU Specific Condition = OFF
With Parking Continuous and Impact Recording Settings OFF, retransmit NM from another controller to verify NM detection.</t>
  </si>
  <si>
    <t>▪ KEY OFF
▪ Enter Power OFF
▪ Transmit NM_CGW_CCU &amp; PDC_FD_11_200ms signal and wait 30 minutes
(Network Wake-up state due to other controller NM needs to be maintained for 30 minutes after Next Park)
▪ [795] 22 ED 90</t>
  </si>
  <si>
    <t>10_DIA1_071</t>
  </si>
  <si>
    <t>DIA_164</t>
  </si>
  <si>
    <t>Read Micro SD Card State Service [A230], Extended Session, 0x795</t>
  </si>
  <si>
    <t>Confirm initialization upon KEY ON during non-slip detection</t>
  </si>
  <si>
    <t>▪ KEY OFF
▪ Transmit NM_CGW_CCU &amp; PDC_FD_11_200ms signal and wait 30 minutes
(Requires maintaining Network Wake-up state for 30 minutes due to other controller NM starting from before Next Park)
▪ [795] 22 ED 90
▪ KEY ON
▪ [795] 22 ED 90</t>
  </si>
  <si>
    <t>▪ [79D] 62 ED 90 01 00 01 00 00 00
 #NetworkCondition = 1
 # ECU Specific = 0
▪ [79D] 62 ED 90 00 00 00 00 00 00</t>
  </si>
  <si>
    <t>10_DIA2_1075</t>
  </si>
  <si>
    <t>10_DIA1_072</t>
  </si>
  <si>
    <t>Request Seed OEUK SecurityAccess
Check default response</t>
  </si>
  <si>
    <t>Request Seed OEUK SecurityAccess (13) Req
- Default Session(01), 0x795</t>
  </si>
  <si>
    <t>▪ Enter default session
▪ Request Seed (OEUK)
 : [795] 27 13</t>
  </si>
  <si>
    <t>▪ Negative response 
  : [79D] 7F 27 7F</t>
  </si>
  <si>
    <t>10_DIA1_073</t>
  </si>
  <si>
    <t>Request Seed OEUK SecurityAccess (13) Req
- Programming Session(02), 0x795</t>
  </si>
  <si>
    <t>▪ Enter Programming Session
▪ Request Seed (OEUK)
 : [795] 27 13</t>
  </si>
  <si>
    <t>DIA2_1076</t>
  </si>
  <si>
    <t>▪ [79D] 67 13 &lt;SEED&gt;</t>
  </si>
  <si>
    <t>Get ECU Information [$D001] - 2GEN CCNC</t>
  </si>
  <si>
    <t>[2GEN CCNC] Get ECU Information: Data Record, Default Session, 0x795</t>
  </si>
  <si>
    <t>Request Seed OEUK SecurityAccess (13) Req
- Extended Session(03), 0x795</t>
  </si>
  <si>
    <t>▪ Enter Extended Session
▪ Request Seed (OEUK)
 : [795] 27 13</t>
  </si>
  <si>
    <t>Request Seed OEUK SecurityAccess
+ SendKey OEUK SecurityAccess
Check default response</t>
  </si>
  <si>
    <t>Request Seed OEUK SecurityAccess + SendKey OEUK SecurityAccess
- Default Session, 0x795</t>
  </si>
  <si>
    <t>10_DIA2_1076</t>
  </si>
  <si>
    <t>▪ Enter default session
▪ Request Seed (OEUK)
 : [795] 27 13
▶ Rx) [79D] 7F 27 7F
▪ Send Key (OEUK)
: [795] 27 14</t>
  </si>
  <si>
    <t>10_DIA1_074</t>
  </si>
  <si>
    <t>Request Seed OEUK SecurityAccess + SendKey OEUK SecurityAccess
- Programming Session, 0x795</t>
  </si>
  <si>
    <t>▪ Enter Programming Session
▪ Request Seed (OEUK)
 : [795] 27 13
▶ Rx) [79D] 67 13 &lt;SEED&gt;
▪ Send Key (OEUK)
: [795] 27 14</t>
  </si>
  <si>
    <t>▪ [79D] 67 14</t>
  </si>
  <si>
    <t>Request_0x795("22 D0 01")</t>
  </si>
  <si>
    <t>response_0x79D = "62 D0 01 01 03 01 90 08 9B 01 12 01 02 50 14 C8 01 12 01 04 99 00 A3 03 11 01"</t>
  </si>
  <si>
    <t>Request Seed OEUK SecurityAccess + SendKey OEUK SecurityAccess
- Extended Session, 0x795</t>
  </si>
  <si>
    <t>▪ Enter Extended Session
▪ Request Seed (OEUK)
 : [795] 27 13
▶ Rx) [79D] 67 13 &lt;SEED&gt;
▪ Send Key (OEUK)
: [795] 27 14</t>
  </si>
  <si>
    <t>DIA2_1077</t>
  </si>
  <si>
    <t>[2GEN CCNC] Get ECU Information: Data Record, Programming Session, 0x795</t>
  </si>
  <si>
    <t>NML Data Acquisition Diagnostic Service ($EDC0)
Check default responses per session</t>
  </si>
  <si>
    <t>10_DIA2_1077</t>
  </si>
  <si>
    <t>NML Data Acquisition Diagnostic Service ($EDC0) Req
- Default Session(01), 0x795</t>
  </si>
  <si>
    <t>▪ Default Session
▪ 22 ED C0 Request</t>
  </si>
  <si>
    <t>▪ Confirm positive response</t>
  </si>
  <si>
    <t>10_DIA1_076</t>
  </si>
  <si>
    <t>NML Data Acquisition Diagnostic Service ($EDC0) Req
- Programming Session(02), 0x795</t>
  </si>
  <si>
    <t>▪ Programming Session
▪ 22 ED C0 Request</t>
  </si>
  <si>
    <t>▪ Check for negative responses</t>
  </si>
  <si>
    <t>ReadDataByIdentifier_ResNeg("D001", 0x7F)</t>
  </si>
  <si>
    <t>DIA2_1078</t>
  </si>
  <si>
    <t>NML Data Acquisition Diagnostic Service ($EDC0) Req
- Extended Session(03), 0x795</t>
  </si>
  <si>
    <t>▪ Default Session
 ▪ Extended Diagnostic Session
 ▪ 22 ED C0 Request</t>
  </si>
  <si>
    <t>▪ Verify Positive Response
- Byte #1~ #3 : 62 ED C0
- Byte #4 ~ : 8-byte response value
Check if identical to the response value in the Default Session</t>
  </si>
  <si>
    <t>[2GEN CCNC] Get ECU Information: Data Record, Extended Session, 0x795</t>
  </si>
  <si>
    <t>DIA_165</t>
  </si>
  <si>
    <t>NML Data Acquisition Diagnostic Service ($EDC0)
Check the corresponding mapping value</t>
  </si>
  <si>
    <t>NML Data Acquisition Diagnostic Service ($EDC0) Req
- NML_START_PATTERN : byte [0] ~ [3]
- NML_DATA_NML_VERSION : byte [14] ~ [17]
- NML_END_PATTERN : byte [79] ~ [82]
- NML_DATA_CH_NUM : byte [83] Number of channels configured in the controller's ComM</t>
  </si>
  <si>
    <t>10_DIA2_1078</t>
  </si>
  <si>
    <t>▪ 22 ED C0 Request</t>
  </si>
  <si>
    <t>▪ Confirm response
- byte[0] ~ [3]: ED ED ED ED
- byte[14] ~ [17] : 02 02 00 03
- byte[79] ~ [82]: ED ED ED ED
- byte[83] : 02</t>
  </si>
  <si>
    <t>10_DIA1_077</t>
  </si>
  <si>
    <t>DIA_166</t>
  </si>
  <si>
    <t>NML Data Acquisition Diagnostic Service ($EDC0)
Check Live Cycle</t>
  </si>
  <si>
    <t>-NML_DATA_ALIVE_CYCLE
: byte [4]~[5]
Record of Ecu Startup or Wakeup counts</t>
  </si>
  <si>
    <t>▪ KEY ON
▪ Parking Continuous Recording Setting ON, Parking Event Setting OFF</t>
  </si>
  <si>
    <t>▪ BLTN_CAM_RecSet_OWP = 0x2(ON)
 ▪ BLTN_CAM_RecSet_PEV = 0x1(OFF)</t>
  </si>
  <si>
    <t>10_DIA1_078</t>
  </si>
  <si>
    <t>DIA2_1079</t>
  </si>
  <si>
    <t>▪ Confirm positive response
- Byte #4~ #5 : Check 2-byte response value (initial value)</t>
  </si>
  <si>
    <t>Get ECU Information [$D001] - 2GEN CCIC</t>
  </si>
  <si>
    <t>[2GEN CCIC] Get ECU Information: Data Record, Default Session, 0x795</t>
  </si>
  <si>
    <t>▪ KEY OFF
▪ Enter CAN Sleep
▪ 22 ED C0 Request</t>
  </si>
  <si>
    <t>▪ Confirmation of Positive Response
- Byte #4~ #5: Check 2-byte response value (same as initial value)</t>
  </si>
  <si>
    <t>10_DIA2_1079</t>
  </si>
  <si>
    <t>▪ LINK DOWN -&gt; LINK UP
▪ 22 ED C0 Request</t>
  </si>
  <si>
    <t>▪ Confirm positive response
- Byte #4~ #5 : Check 2-byte response value (initial value + 1)</t>
  </si>
  <si>
    <t>response_0x79D = "62 D0 01 01 03 01 90 08 9B 01 12 01 02 50 14 C8 01 12 01 04 99 00 A0 03 11 01"</t>
  </si>
  <si>
    <t>DIA2_1080</t>
  </si>
  <si>
    <t>▪ KEY ON
▪ 22 ED C0 Request</t>
  </si>
  <si>
    <t>[2GEN CCIC] Get ECU Information: Data Record, Programming Session, 0x795</t>
  </si>
  <si>
    <t>▪ B+ reset
▪ 22 ED C0 request</t>
  </si>
  <si>
    <t>▪ Confirmation of Positive Response
- Byte #4~ #5: Check 2-byte response value (initial value)
- Alive Cycle initialized upon B+ Reset with NVM save function OFF</t>
  </si>
  <si>
    <t>DIA_167</t>
  </si>
  <si>
    <t>NML Data Acquisition Diagnostic Service ($EDC0)
Identifying Log Occurrence Time</t>
  </si>
  <si>
    <t>10_DIA2_1080</t>
  </si>
  <si>
    <t>- Nml_LibInternalTime
: byte [18] = Hour
byte [19] = min
byte [20] = sec
byte [21] = ms
Records how much time has passed since Wake up or Start up (generates time information at 100ms intervals)</t>
  </si>
  <si>
    <t>▪ Confirmation of Positive Response
- Byte #18~#21: Check 4-byte response value</t>
  </si>
  <si>
    <t>10_DIA1_079</t>
  </si>
  <si>
    <t>▪ Wait for a set amount of time (30s)
▪ 22 ED C0 request</t>
  </si>
  <si>
    <t>▪ Confirmation of Positive Response
- Byte #18~#21: Check 4-byte response value
: Confirm that the response value above has been increased</t>
  </si>
  <si>
    <t>▪ B+ OFF/ON
▪ 22 ED C0 Request</t>
  </si>
  <si>
    <t>▪ Confirmation of Positive Response
- Bytes #18~#21: Check 4-byte response values
- Internal Time initialized upon B+ Reset with NVM save function OFF</t>
  </si>
  <si>
    <t>DIA_168</t>
  </si>
  <si>
    <t>DIA2_1081</t>
  </si>
  <si>
    <t>NML Data Acquisition Diagnostic Service ($EDC0)
Saves the last mode of the communication channel during Sleep/Shutdown</t>
  </si>
  <si>
    <t>- NML_DATA_LAST_CH_MODE
(Nml_LogLCMRamData)
: byte [84] ~ [107]
(For built-in cams, check only values ​​[84]~[86])
byte [84] = chMode
byte [85] = prevNMState
byte [86] = curNMState
Changes whenever the communication channel status value changes</t>
  </si>
  <si>
    <t>[2GEN CCIC] Get ECU Information: Data Record, Extended Session, 0x795</t>
  </si>
  <si>
    <t>10_DIA1_080</t>
  </si>
  <si>
    <t>10_DIA2_1081</t>
  </si>
  <si>
    <t>▪ Confirmation of positive response
- Byte #84~ #86: Check 3-byte response value
- byte[84] chMode = FULL_COMMUNICATION (0x02)
- byte[85] prevNMState = NM_STATE_REPEAT_MESSAGE (0x05)
- byte[86] curNMState = NM_STATE_NORMAL_OPERATION (0x04)</t>
  </si>
  <si>
    <t>▪ Confirmation of positive response
- Byte #84~ #86: Check 3-byte response values
- byte[84] chMode = NO_COMMUNICATION (0x00)
- byte[85] prevNMState = NM_STATE_PREPARE_BUS_SLEEP (0x02)
- byte[86] curNMState = NM_STATE_BUS_SLEEP (0x01)</t>
  </si>
  <si>
    <t>▪ CAN Wake up
▪ 22 ED C0 Request</t>
  </si>
  <si>
    <t>▪ Confirmation of positive response
- Byte #84~ #86: Check 3-byte response value
- byte[84] chMode = FULL_COMMUNICATION (0x02)
- byte[85] prevNMState = NM_STATE_REPEAT_MESSAGE (0x05)
- byte[86] curNMState = NM_STATE_READY_SLEEP (0x03)</t>
  </si>
  <si>
    <t>▪ Wait for a set amount of time (10s)
▪ 22 ED C0 Request</t>
  </si>
  <si>
    <t>DIA2_1082</t>
  </si>
  <si>
    <t>▪ Confirmation of positive response
- Byte #84~ #86: Check 3-byte response value
- chMode = FULL_COMMUNICATION (0x02)
- prevNMState = NM_STATE_REPEAT_MESSAGE (0x05)
- curNMState = NM_STATE_READY_SLEEP (0x03)</t>
  </si>
  <si>
    <t>Get ECU Information [$D001] -  2.5GEN CCNC</t>
  </si>
  <si>
    <t>[2.5GEN CCNC] Get ECU Information: Data Record, Default Session, 0x795</t>
  </si>
  <si>
    <t>$A221 (Acquiring continuous recording information while parked)
- Checking basic responses per session</t>
  </si>
  <si>
    <t>Acquire continuous recording information while parked [A221], Default Session, 0x795</t>
  </si>
  <si>
    <t>▪ Built-in Cam Boot Complete
▪ BLTN_CAM_State = 0x0 (BLTN_CAM Valid)
▪ BLTN_CAM_SD_Card_State = 0x0 (Good)
▪ Associated Controller CAN/Ethernet Communication Enabled
▪ Power: KEY ON
▪ Voltage: 12V
▪ Settings: Parking Always On / Parking Event / Motion Detection Recording OFF</t>
  </si>
  <si>
    <t>▪ Default Session
▪ 22 A2 21 Request</t>
  </si>
  <si>
    <t>10_DIA2_1082</t>
  </si>
  <si>
    <t>10_DIA1_081</t>
  </si>
  <si>
    <t>Acquisition of continuous recording information while parked [A221], Programming Session, 0x795</t>
  </si>
  <si>
    <t>response_0x79D = "62 D0 01 01 03 01 90 08 9B 01 12 01 02 90 14 C8 01 12 01 04 99 00 A3 03 11 01"</t>
  </si>
  <si>
    <t>▪Programming Session
▪ 22 A2 21 Request</t>
  </si>
  <si>
    <t>▪Check for negative responses</t>
  </si>
  <si>
    <t>DIA2_1083</t>
  </si>
  <si>
    <t>Acquire continuous recording information while parked [A221], Extended Session, 0x795</t>
  </si>
  <si>
    <t>▪Extended Session
▪ 22 A2 21 Request</t>
  </si>
  <si>
    <t>[2.5GEN CCNC] Get ECU Information: Data Record, Programming Session, 0x795</t>
  </si>
  <si>
    <t>$A221 (Acquire continuous recording information while parked)
- BLTN_CAM_Version</t>
  </si>
  <si>
    <t>byte [4] : Built-in cam platform version (2/2.5/3)</t>
  </si>
  <si>
    <t>▪ 22 A2 21 Request</t>
  </si>
  <si>
    <t>▪ Compare #4 byte value with BLTN_CAM_SWVerMinor3 value
- The above values ​​will match</t>
  </si>
  <si>
    <t>10_DIA2_1083</t>
  </si>
  <si>
    <t>10_DIA1_082</t>
  </si>
  <si>
    <t>DIA_169</t>
  </si>
  <si>
    <t>$A221 (Acquire continuous recording information while parked)
- Continuous recording while parked 1
- Cycle 1</t>
  </si>
  <si>
    <t>Continuous Recording During Parking 1 : Cycle 1
[Condition Settings]
- #20 Continuous Recording During Parking Setting OFF
- #17 Parking Start Time SoC = (9H) 45% : 0x2D
- #18 Parking End Time SoC = (8H) 40% : 0x28</t>
  </si>
  <si>
    <t>▪ Enter Built-in Cam Mode
▪ Turn OFF Parking Continuous / Impact / Motion Recording Settings
▪ Set Parking Time to 9 Hours (SoC = 45%, 0x2D)</t>
  </si>
  <si>
    <t>▪ BLTN_CAM_HU_UI_Mode = 0x1 (BLTN_CAM mode)
▪ Check Parking Continuous / Impact / Motion Recording Settings Off</t>
  </si>
  <si>
    <t>10_DIA1_083</t>
  </si>
  <si>
    <t>▪ Key OFF
▪ Standby for 30 minutes with continuous recording disabled while parked - Maintain Wake up</t>
  </si>
  <si>
    <t>▪ Maintain Wake-up status</t>
  </si>
  <si>
    <t>DIA2_1084</t>
  </si>
  <si>
    <t>[2.5GEN CCNC] Get ECU Information: Data Record, Extended Session, 0x795</t>
  </si>
  <si>
    <t>▪ Set parking availability time to 8 hours before KEY ON (SoC = 40%, 0x28)
▪ KEY ON</t>
  </si>
  <si>
    <t>▪ 22 A2 21 Request
▪ Checking Continuous Recording Data While Parked
- #09 ~ 12: Parking Start Time
- #13 ~ 16: Driving Start Time
- #17: SoC While Parked (PLBM)
- #18: SoC While Driving (PLBM)
- #19: Continuous Recording Time While Parked
- #20: Recording Settings
- #21: Impact Detection Save Count
- #22: Motion Detection Save Count
- #23: Result of Continuous Recording Termination While Parked
- #24: Ambient Temperature</t>
  </si>
  <si>
    <t>▪ 22 A2 21 Request
- Acquire continuous recording information while parked [A221], Default Session, 0x795</t>
  </si>
  <si>
    <t>10_DIA2_1084</t>
  </si>
  <si>
    <t>▪ Verification of consistency between acquired data values ​​from continuous recording information during parking</t>
  </si>
  <si>
    <t>byte[9]~[12] 1_IGN Off Time (Parking Start Time) (e.g., 0x03190C12 = March 25, 12:18 PM)
byte[13]~[16] 1_IGN On Time (Driving Start Time) (e.g., 0x03190C12 = March 25, 12:18 PM)
byte[17] 1_BAT SOC - Parking Start (Save P-LBM SOC information)
byte[18] 1_BAT SOC - Driving Start (Save P-LBM SOC information)
byte[19] 1_Parked Recording Time Continuous recording time while parked (rounded to 30-minute increments)
byte[20] 1_Parked Recording Setting Continuous recording setting while parked 0x0 : All settings off
byte[21] 1_Number of Parked Event Parking impact detection save Count
byte[22] 1_Number of Parked Motion Detection
byte[23] 1_Parked Terminate Info
Result of terminating continuous recording while parked
0x0 : No notification, terminate continuous recording while parked by user start condition
byte[24] 1_Ambient Temperature (TBD)</t>
  </si>
  <si>
    <t>▪ Verification of Cumulative Data Acquisition
- # 5 ~ 6: Cumulative Weekly Hours
- # 7 ~ 8: Cumulative Continuous Recording Time During Weeks
- # 57 ~ 58: Number of Successful Continuous Recordings During Weeks
- # 59 ~ 60: Number of Continuous Recording Failures During Weeks</t>
  </si>
  <si>
    <t>▪ Verify consistency of accumulated data acquisition values</t>
  </si>
  <si>
    <t>byte[5]~[6] Total Parking Time
Accumulated parking time
#13~16 IGN On Time - #9~12 IGN Off Time = Continuously accumulate values
byte[7]~[8] Total Parking Recording Time
Accumulated continuous recording time while parked
#19 Accumulate Parked Recording time
byte[57]~[58] Success count: Number of successful recordings up to the maximum continuous recording time while parked (cumulative) BLTN_CAM_PrkOp_Terminate_Info when transmitting 0x6
byte[59]~[60] Failure count: Number of recording failures up to the maximum continuous recording time while parked (cumulative)
BLTN_CAM_PrkOp_Terminate_Info when transmitting 0x1</t>
  </si>
  <si>
    <t>DIA2_1229</t>
  </si>
  <si>
    <t>Get ECU Information [$D001] -  2.5GEN CCIC</t>
  </si>
  <si>
    <t>Cycle 2</t>
  </si>
  <si>
    <t>[2.5GEN CCIC] Get ECU Information: Data Record, Default Session, 0x795</t>
  </si>
  <si>
    <t>Data not updated in Cycle 2</t>
  </si>
  <si>
    <t>▪Check for unupdated data in Cycle 2 area
- #25 ~ #40</t>
  </si>
  <si>
    <t>▪ Cycle 2 data will not be updated</t>
  </si>
  <si>
    <t>10_DIA2_1229</t>
  </si>
  <si>
    <t>Cycle 3</t>
  </si>
  <si>
    <t>Data not updated in Cycle 3</t>
  </si>
  <si>
    <t>▪Check for unupdated data in Cycle 3 area
- #41 ~ #56</t>
  </si>
  <si>
    <t>▪ Cycle 3 data will not be updated</t>
  </si>
  <si>
    <t>response_0x79D = "62 D0 01 01 03 01 90 08 9B 01 12 01 02 90 14 C8 01 12 01 04 99 00 A0 03 11 01"</t>
  </si>
  <si>
    <t>DIA_170</t>
  </si>
  <si>
    <t>$A221 (Acquisition of continuous recording information while parked)
- Continuous recording while parked 2
- Cycle 2</t>
  </si>
  <si>
    <t>DIA2_1230</t>
  </si>
  <si>
    <t>Continuous Recording While Parked 2 : Cycle 2
[Condition Settings]
- #20 Parking Continuous Recording Setting On (Only)
- #17 Parking Start Time SoC = (15H) 74% : 0x4A
- #18 Parking End Time SoC = (0H) 00% : 0x0
- #23 Shut down early due to insufficient battery charge</t>
  </si>
  <si>
    <t>[2.5GEN CCIC] Get ECU Information: Data Record, Programming Session, 0x795</t>
  </si>
  <si>
    <t>▪ Enter Built-in Cam Mode
▪ Turn on Parking Continuous Recording
▪ Set Parking Time to 15 Hours (SoC = (15H) 74% : 0x4A)</t>
  </si>
  <si>
    <t>▪ BLTN_CAM_HU_UI_Mode = 0x1 (BLTN_CAM mode)
▪ Verify Parking Continuous Recording Setting On</t>
  </si>
  <si>
    <t>10_DIA1_084</t>
  </si>
  <si>
    <t>10_DIA2_1230</t>
  </si>
  <si>
    <t>▪ KEY OFF
▪ Perform 30 minutes of continuous parking recording</t>
  </si>
  <si>
    <t>▪ Continuous recording during parking
- BLTN_CAM_RecSta_OWP = 0x1</t>
  </si>
  <si>
    <t>▪ Set available parking time to 0 hours (SoC = (0H) 0% : 0x00)</t>
  </si>
  <si>
    <t>▪ Confirmed to have terminated earlier than set time due to insufficient charge
- BLTN_CAM_PrkOp_Termiate_Info = 0x1</t>
  </si>
  <si>
    <t>DIA2_1231</t>
  </si>
  <si>
    <t>[2.5GEN CCIC] Get ECU Information: Data Record, Extended Session, 0x795</t>
  </si>
  <si>
    <t>▪ 22 A2 21 Request
▪ Checking Continuous Recording Data While Parked
- #25 ~ 28: Parking Start Time
- #29 ~ 32: Driving Start Time
- #33: SoC While Parked (PLBM)
- #34: SoC While Driving (PLBM)
- #35: Continuous Recording Start Time While Parked
- #36: Recording Settings
- #37: Impact Detection Save Count
- #38: Motion Detection Save Count
- #39: Result of Continuous Recording Termination While Parked
- #40: Ambient Temperature</t>
  </si>
  <si>
    <t>10_DIA2_1231</t>
  </si>
  <si>
    <t>byte[25]~[28] 1_IGN Off Time (Parking Start Time) (ex. 0x03190C12 = March 25, 12:18)
byte[29]~[32] 1_IGN On Time (Driving Start Time)
(ex. 0x03190C12 = March 25, 12:18)
byte[33] 1_BAT SOC - Parking Start (Save P-LBM SOC information)
byte[34] 1_BAT SOC - Driving Start (Save P-LBM SOC information)
byte[35] 1_Parked Recording Time Continuous recording time while parked (Rounded to 30-minute increments)
byte[36] 1_Parked Recording Setting Continuous recording setting while parked 0x1 : Parking continuous recording setting On (Only)
byte[37] 1_Number of Parked Event Number of Parked Motion Detection Saves
byte[38] 1_Number of Parked Motion Detection Number of Parked Motion Detection Saves
byte[39] 1_Parked Terminate Info Result of Continuous Recording Termination During Parking 0x1 : Terminates earlier than user-set time due to insufficient battery charge
byte[40] 1_Ambient Temperature (TBD)</t>
  </si>
  <si>
    <t>Cycle 1</t>
  </si>
  <si>
    <t>Continuous recording during Cycle 1 parking, retain 1 data</t>
  </si>
  <si>
    <t>▪Verify data retention in Cycle 1 area
- #09 ~ #24</t>
  </si>
  <si>
    <t>▪ Cycle 1 data will be retained</t>
  </si>
  <si>
    <t>DIA2_1244</t>
  </si>
  <si>
    <t>DIA_171</t>
  </si>
  <si>
    <t>Get ECU Information [$D001] -  2.5GEN CW, CS</t>
  </si>
  <si>
    <t>$A221 (Acquire continuous recording information while parked)
- Continuous recording while parked 3
- Cycle 3</t>
  </si>
  <si>
    <t>[2.5GEN CW,CS] Get ECU Information: Data Record, Default Session, 0x795</t>
  </si>
  <si>
    <t>Continuous Recording While Parked 3 : Cycle 3
[Condition Settings]
- #20 Motion Detection Recording While Parked On (Only)
- #17 Parking Start Time SoC = (17H) 84% : 0x54
- #18 Parking End Time SoC = (16H) 79% : 0x4F
- #23 No notification, Stop Continuous Recording While Parked on User Start Condition</t>
  </si>
  <si>
    <t>▪ Enter Built-in Cam Mode
▪ Turn On Motion Detection Recording While Parked
▪ Set Parking Time to 17 Hours (SoC = (17H) 84% : 0x54)</t>
  </si>
  <si>
    <t>▪ BLTN_CAM_HU_UI_Mode = 0x1 (BLTN_CAM mode)
▪ Check that Motion Detection Recording while Parked is On</t>
  </si>
  <si>
    <t>10_DIA2_1244</t>
  </si>
  <si>
    <t>10_DIA1_085</t>
  </si>
  <si>
    <t>▪ Performs 30 minutes of motion detection recording while parked</t>
  </si>
  <si>
    <t>▪ Motion detection recording in progress while parked
- BLTN_CAM_RecSta_PMD = 0x1 (Recording)</t>
  </si>
  <si>
    <t>response_0x79D = "62 D0 01 01 03 01 90 08 9B 01 12 01 02 90 14 C8 01 12 01 04 99 00 A2 03 11 01"</t>
  </si>
  <si>
    <t>▪ Set parking time to 16 hours (SoC = (16H) 79% : 0x4F)
▪ KEY ON</t>
  </si>
  <si>
    <t>DIA2_1245</t>
  </si>
  <si>
    <t>[2.5GEN CW,CS] Get ECU Information: Data Record, Programming Session, 0x795</t>
  </si>
  <si>
    <t>▪ 22 A2 21 Request
▪ Checking Continuous Recording Data While Parked
- #41 ~ 44: Parking Start Time
- #45 ~ 48: Driving Start Time
- #49: SoC While Parked
- #50: SoC While Driving
- #51: Continuous Recording Time While Parked
- #52: Recording Settings
- #53: Impact Detection Save Count
- #54: Motion Detection Save Count
- #55: Result of Continuous Recording Termination While Parked
- #56: Ambient Temperature</t>
  </si>
  <si>
    <t>10_DIA2_1245</t>
  </si>
  <si>
    <t>byte[41]~[44] 1_IGN Off Time (Parking Start Time) (ex. 0x03190C12 = March 25, 12:18)
byte[45]~[48] 1_IGN On Time (Driving Start Time) (ex. 0x03190C12 = March 25, 12:18)
byte[49] 1_BAT SOC - Parking Start
byte[50] 1_BAT SOC - Driving Start
byte[51] 1_Parked Recording Time Continuous recording time while parked (rounded to 30-minute increments)
byte[52] 1_Parked Recording Setting Continuous recording setting while parked 0x2 : Motion detection recording setting while parked On (Only)
byte[53] 1_Number of Parked Event Number of parking impact detection saves
byte[54] 1_Number of Parked Motion Detection Parking Motion Detection Save Count
byte[55] 1_Parked Terminate Info Result of terminating continuous recording while parked 0x0 : No notification, continuous recording while parked terminated by user start condition
byte[56] 1_Ambient Temperature (TBD)</t>
  </si>
  <si>
    <t>DIA2_1246</t>
  </si>
  <si>
    <t>[2.5GEN CW,CS] Get ECU Information: Data Record, Extended Session, 0x795</t>
  </si>
  <si>
    <t>Continuous recording during parking in Cycle 2, data retention</t>
  </si>
  <si>
    <t>10_DIA2_1246</t>
  </si>
  <si>
    <t>▪Verify data retention in Cycle 2 area
- #09 ~ #24</t>
  </si>
  <si>
    <t>▪ Cycle 2 data will be retained</t>
  </si>
  <si>
    <t>DIA_172</t>
  </si>
  <si>
    <t>$A221 (Acquiring continuous recording information while parked)
[Initialization Prevention] : No initialization conditions using eMMC stored data</t>
  </si>
  <si>
    <t>B+ OFF/ON</t>
  </si>
  <si>
    <t>DIA2_1085</t>
  </si>
  <si>
    <t>▪ Requirements Analysis
 ▪ Interface Analysis</t>
  </si>
  <si>
    <t>SID 22 [$F1C1] ECUSoftwareUNIT1IVDDataIdentifier
: IVD DATA 확인</t>
  </si>
  <si>
    <t>▪ (Before B+ OFF/ON) 22 A2 23 Request</t>
  </si>
  <si>
    <t>ECUSoftwareUNIT1IVDDataIdentifier [F1C1], Default Session, 0x795</t>
  </si>
  <si>
    <t>10_DIA1_086</t>
  </si>
  <si>
    <t>00_1CHK_032</t>
  </si>
  <si>
    <t>10_DIA2_1085</t>
  </si>
  <si>
    <t>Request_0x795_L("22 F1 C1")
print_string_NG("IVD 값 수동 확인 필요")</t>
  </si>
  <si>
    <t>▪ B+ OFF/ON
▪ 22 A221 Request</t>
  </si>
  <si>
    <t>response_0x79D = "62 F1 C1 XX XX XX XX XX XX XX XX XX XX XX XX XX XX XX XX XX XX XX XX XX XX XX XX XX XX XX XX XX XX XX XX XX XX XX XX XX XX"</t>
  </si>
  <si>
    <t>▪ Confirmation of positive response
▪ Data must be identical before and after B+ OFF/ON</t>
  </si>
  <si>
    <t>PENDING 후 응답하므로 I/O 설정 TIMEOUT 값 변경하고 진행 할 것</t>
  </si>
  <si>
    <t>DIA2_1086</t>
  </si>
  <si>
    <t>DIA_173</t>
  </si>
  <si>
    <t>ECUSoftwareUNIT1IVDDataIdentifier [F1C1], Programming Session, 0x795</t>
  </si>
  <si>
    <t>BLTN_CAM_USMReset Reset (Guest)</t>
  </si>
  <si>
    <t>00_1CHK_033</t>
  </si>
  <si>
    <t>10_DIA2_1086</t>
  </si>
  <si>
    <t>▪ Guest Mode Setup (Before USMReset)
▪ 22 A2 21 Request</t>
  </si>
  <si>
    <t>▪ CF_AVN_ProfileIDRValue = 0x1(Guest)
▪ Confirm positive response</t>
  </si>
  <si>
    <t>10_DIA1_087</t>
  </si>
  <si>
    <t>Request_0x795_L("22 F1 C1")</t>
  </si>
  <si>
    <t>ReadDataByIdentifier_ResNeg("F1C1", 0x7F)</t>
  </si>
  <si>
    <t>DIA2_1087</t>
  </si>
  <si>
    <t>▪ CF_AVN_BLTN_CAM_USMReset = 0x1
▪ 22 A2 21 Request</t>
  </si>
  <si>
    <t>▪ Confirmation of positive response
▪ Data before and after USMReset will be identical</t>
  </si>
  <si>
    <t>ECUSoftwareUNIT1IVDDataIdentifier [F1C1], Extended Session, 0x795</t>
  </si>
  <si>
    <t>TesterPresent_Phy_0x80(1)</t>
  </si>
  <si>
    <t>00_1CHK_034</t>
  </si>
  <si>
    <t>10_DIA2_1087</t>
  </si>
  <si>
    <t>DIA_174</t>
  </si>
  <si>
    <t>BLTN_CAM_USMReset Reset (Profile1)</t>
  </si>
  <si>
    <t>▪ Profile 1 Mode Setting (Before USMReset)
▪ 22 A2 21 Request</t>
  </si>
  <si>
    <t>▪ CF_AVN_ProfileIDRValue = 0x2(Profile1)
▪ Confirm positive response</t>
  </si>
  <si>
    <t>10_DIA1_088</t>
  </si>
  <si>
    <t>TesterPresent_Phy_0x80(0)</t>
  </si>
  <si>
    <t>DIA2_1088</t>
  </si>
  <si>
    <t>SID 22 [$A250] Batterty Discharge Pin State</t>
  </si>
  <si>
    <t>Batterty Discharge Pin State [A250], Default Session, 0x795</t>
  </si>
  <si>
    <t>DIA_175</t>
  </si>
  <si>
    <t>10_DIA2_1088</t>
  </si>
  <si>
    <t>BLTN_CAM_USMReset Reset (Profile2)</t>
  </si>
  <si>
    <t>Request_0x795("22 A2 50")</t>
  </si>
  <si>
    <t>diagnostic_DID_Respos("A2 50", 5, false, "NO")</t>
  </si>
  <si>
    <t>▪ Profile 2 Mode Setting (Before USMReset)
▪ 22 A2 21 Request</t>
  </si>
  <si>
    <t>▪ CF_AVN_ProfileIDRValue = 0x3(Profile2)
▪ Confirm positive response</t>
  </si>
  <si>
    <t>DIA2_1089</t>
  </si>
  <si>
    <t>Batterty Discharge Pin State [A250], Programming Session, 0x795</t>
  </si>
  <si>
    <t>10_DIA1_089</t>
  </si>
  <si>
    <t>▪ CF_AVN_BLTN_CAM_USMReset = 0x1
▪ 22 A2 13 Request</t>
  </si>
  <si>
    <t>10_DIA2_1089</t>
  </si>
  <si>
    <t>DIA_176</t>
  </si>
  <si>
    <t>ReadDataByIdentifier_ResNeg("A250", 0x7F)</t>
  </si>
  <si>
    <t>BLTN_CAM_USMReset Reset (Profile3)</t>
  </si>
  <si>
    <t>DIA2_1090</t>
  </si>
  <si>
    <t>▪ Profile 3 Mode Setting (Before USMReset)
▪ 22 A2 21 Request</t>
  </si>
  <si>
    <t>▪ CF_AVN_ProfileIDRValue = 0x4(Profile3)
▪ Confirm positive response</t>
  </si>
  <si>
    <t>Batterty Discharge Pin State [A250], Extended Session, 0x795</t>
  </si>
  <si>
    <t>10_DIA2_1090</t>
  </si>
  <si>
    <t>DIA_177</t>
  </si>
  <si>
    <t>DIA2_1091</t>
  </si>
  <si>
    <t>SID 22 [$A260] CAR Information</t>
  </si>
  <si>
    <t>CAR Information [A260], Default Session, 0x795</t>
  </si>
  <si>
    <t>10_DIA2_1091</t>
  </si>
  <si>
    <t>Request_0x795("22 A2 60")</t>
  </si>
  <si>
    <t>diagnostic_DID_Respos("A2 60", 7, false, "OK")</t>
  </si>
  <si>
    <t>DIA2_1092</t>
  </si>
  <si>
    <t>CF_AVN_CluUSMReset Reset (Guest)</t>
  </si>
  <si>
    <t>CAR Information [A260], Programming Session, 0x795</t>
  </si>
  <si>
    <t>10_DIA2_1092</t>
  </si>
  <si>
    <t>10_DIA1_090</t>
  </si>
  <si>
    <t>▪CF_AVN_CluUSMReset = 0x1
▪ 22 A2 21 Request</t>
  </si>
  <si>
    <t>ReadDataByIdentifier_ResNeg("A260", 0x7F)</t>
  </si>
  <si>
    <t>DIA2_1093</t>
  </si>
  <si>
    <t>DIA_178</t>
  </si>
  <si>
    <t>CAR Information [A260], Extended Session, 0x795</t>
  </si>
  <si>
    <t>CF_AVN_CluUSMReset Reset (Profile1)</t>
  </si>
  <si>
    <t>10_DIA2_1093</t>
  </si>
  <si>
    <t>10_DIA1_091</t>
  </si>
  <si>
    <t>DIA2_1094</t>
  </si>
  <si>
    <t>SID 22 [$C001] RealTimeClock Data</t>
  </si>
  <si>
    <t>RealTimeClock Data [C001], Default Session, 0x795</t>
  </si>
  <si>
    <t>DIA_179</t>
  </si>
  <si>
    <t>10_DIA2_1094</t>
  </si>
  <si>
    <t>CF_AVN_CluUSMReset Reset (Profile2)</t>
  </si>
  <si>
    <t>Request_0x795("22 C0 01")</t>
  </si>
  <si>
    <t>diagnostic_DID_Respos("C0 01", 9, false, "OK")</t>
  </si>
  <si>
    <t>DIA2_1095</t>
  </si>
  <si>
    <t>10_DIA1_092</t>
  </si>
  <si>
    <t>RealTimeClock Data [C001], Programming Session, 0x795</t>
  </si>
  <si>
    <t>10_DIA2_1095</t>
  </si>
  <si>
    <t>DIA_180</t>
  </si>
  <si>
    <t>CF_AVN_CluUSMReset Reset (Profile3)</t>
  </si>
  <si>
    <t>ReadDataByIdentifier_ResNeg("C001", 0x7F)</t>
  </si>
  <si>
    <t>DIA2_1096</t>
  </si>
  <si>
    <t>RealTimeClock Data [C001], Extended Session, 0x795</t>
  </si>
  <si>
    <t>10_DIA2_1096</t>
  </si>
  <si>
    <t>DIA_181</t>
  </si>
  <si>
    <t>Vehicle Mode: Factory Mode</t>
  </si>
  <si>
    <t>DIA2_1097</t>
  </si>
  <si>
    <t>(Before factory reset)
▪ 22 A2 21 Request</t>
  </si>
  <si>
    <t>SID 22 [$F17F] MCU JTAG Control</t>
  </si>
  <si>
    <t>MCU JTAG Control [F17F], Default Session, 0x795</t>
  </si>
  <si>
    <t>10_DIA1_093</t>
  </si>
  <si>
    <t>10_DIA2_1097</t>
  </si>
  <si>
    <t>▪ Factory Reset in Progress : Factory → Customer
▪ 22 A2 21 Request Re-application</t>
  </si>
  <si>
    <t>▪ Confirm positive response
▪ Data should be identical before and after factory reset</t>
  </si>
  <si>
    <t>Request_0x795("22 F1 7F")</t>
  </si>
  <si>
    <t>diagnostic_DID_Respos("F1 7F", 4, false, "NO")</t>
  </si>
  <si>
    <t>DIA_182</t>
  </si>
  <si>
    <t>DIA2_1098</t>
  </si>
  <si>
    <t>Vehicle Mode : Dealer Mode</t>
  </si>
  <si>
    <t>MCU JTAG Control [F17F], Programming Session, 0x795</t>
  </si>
  <si>
    <t>10_DIA2_1098</t>
  </si>
  <si>
    <t>10_DIA1_094</t>
  </si>
  <si>
    <t>▪ Factory Reset In Progress : Dealer → Customer
▪ 22 A2 21 Request Re-application</t>
  </si>
  <si>
    <t>ReadDataByIdentifier_ResNeg("F17F", 0x7F)</t>
  </si>
  <si>
    <t>DIA2_1099</t>
  </si>
  <si>
    <t>DIA_183</t>
  </si>
  <si>
    <t>MCU JTAG Control [F17F], Extended Session, 0x795</t>
  </si>
  <si>
    <t>Initialize via diagnosis</t>
  </si>
  <si>
    <t>(Before diagnostic reset)
▪ 22 A2 21 Request</t>
  </si>
  <si>
    <t>10_DIA2_1099</t>
  </si>
  <si>
    <t>10_DIA1_095</t>
  </si>
  <si>
    <t>DIA2_1100</t>
  </si>
  <si>
    <t>Platform Hardware Version [F17D], Default Session, 0x795</t>
  </si>
  <si>
    <t>▪ Diagnostic initialization in progress (2F F0 43 03 request)
▪ 22 A2 21 Re-request</t>
  </si>
  <si>
    <t>▪ Confirmation of positive response
▪ Data should be identical before and after diagnostic reset</t>
  </si>
  <si>
    <t>10_DIA2_1100</t>
  </si>
  <si>
    <t>Request_0x795("22 F1 7D")</t>
  </si>
  <si>
    <t>diagnostic_DID_Respos("F1 7D", 14, true, "OK")</t>
  </si>
  <si>
    <t>DIA_184</t>
  </si>
  <si>
    <t>DIA2_1101</t>
  </si>
  <si>
    <t>$A221 (Acquisition of continuous recording information while parked)
: Storage conditions unsatisfactory</t>
  </si>
  <si>
    <t>Unsatisfactory storage conditions (cycle time less than 30 minutes)</t>
  </si>
  <si>
    <t>▪ Built-in Cam Boot Complete
▪ BLTN_CAM_State = 0x0 (BLTN_CAM Valid)
▪ BLTN_CAM_SD_Card_State = 0x0 (Good)
▪ Associated Controller CAN/Ethernet Communication Enabled
▪ Vehicle Power: KEY ON
▪ Vehicle Voltage: 12V
▪ Setting: Always Parking / Parking Event Setting ON</t>
  </si>
  <si>
    <t>Platform Hardware Version [F17D], Programming Session, 0x795</t>
  </si>
  <si>
    <t>10_DIA1_096</t>
  </si>
  <si>
    <t>10_DIA2_1101</t>
  </si>
  <si>
    <t>▪ KEY OFF
▪ 10 minutes of continuous recording while parked
▪ KEY ON</t>
  </si>
  <si>
    <t>▪ Continuous recording while parked
- BLTN_CAM_RecSta_OWP = 0x1(Recording)</t>
  </si>
  <si>
    <t>▪ 22 A2 21 Request for re-application</t>
  </si>
  <si>
    <t>▪ Confirmation of positive response
▪ Confirmation that data is identical before and after continuous recording during parking (Storage conditions unsatisfactory)</t>
  </si>
  <si>
    <t>ReadDataByIdentifier_ResNeg("F17D", 0x7F)</t>
  </si>
  <si>
    <t>DIA2_1102</t>
  </si>
  <si>
    <t>$A223 (Acquire Driving/Parking Event Recording Information)
- Check Basic Response per Session</t>
  </si>
  <si>
    <t>Platform Hardware Version [F17D], Extended Session, 0x795</t>
  </si>
  <si>
    <t>Acquire continuous recording information while parked [A223], Default Session, 0x795</t>
  </si>
  <si>
    <t>▪ Default Session
▪ 22 A2 23 Request</t>
  </si>
  <si>
    <t>10_DIA2_1102</t>
  </si>
  <si>
    <t>10_DIA1_098</t>
  </si>
  <si>
    <t>Acquisition of continuous recording information while parked [A223], Programming Session, 0x795</t>
  </si>
  <si>
    <t>▪Programming Session
▪ 22 A2 23 Request</t>
  </si>
  <si>
    <t>Acquire continuous recording information while parked [A223], Extended Session, 0x795</t>
  </si>
  <si>
    <t>▪Extended Session
▪ 22 A2 23 Request</t>
  </si>
  <si>
    <t>DIA2_1103</t>
  </si>
  <si>
    <t>DIA_185</t>
  </si>
  <si>
    <t>SID 22 [$F17E] Platform Version</t>
  </si>
  <si>
    <t>Platform Version [F17E], Default Session, 0x795</t>
  </si>
  <si>
    <r>
      <rPr>
        <sz val="12"/>
        <color theme="1"/>
        <rFont val="Segoe UI Symbol"/>
        <family val="2"/>
      </rPr>
      <t>▪</t>
    </r>
    <r>
      <rPr>
        <sz val="12"/>
        <color theme="1"/>
        <rFont val="Calibri"/>
        <family val="2"/>
      </rPr>
      <t>Requirement-based test</t>
    </r>
  </si>
  <si>
    <t>$A223 (Acquire Driving/Parking Event Recording Information)
- Check response after performing driving event recording (1)</t>
  </si>
  <si>
    <t>Perform 3 impacts with Driving Always / Driving Event Settings ON</t>
  </si>
  <si>
    <t>10_DIA2_1103</t>
  </si>
  <si>
    <t>▪ Built-in Cam Boot Complete
▪ BLTN_CAM_State = 0x0 (BLTN_CAM Valid)
▪ BLTN_CAM_SD_Card_State = 0x0 (Good)
▪ Associated Controller CAN/Ethernet Communication Enabled
▪ Vehicle Power: KEY ON
▪ Vehicle Voltage: 12V
▪ Setting: Always Driving / Driving Event Setting ON</t>
  </si>
  <si>
    <t>▪ [Check previous value] 22 A2 23 Request
▪ Camera impact 3 times at 20s intervals
▪ [Check next value] 22 A2 23 Request</t>
  </si>
  <si>
    <t>▪ Comparison of A223 Response Values ​​Before/After Driving Impact Recording
- #9, #10: Cumulative number of driving impacts (Previous value + 3)
- #11, #12: Cumulative number of driving impact recordings (Previous value + 3)
- #13: Cumulative driving impact recording success rate = (Cumulative number of driving impact recordings) / (Cumulative number of driving impacts) * 100</t>
  </si>
  <si>
    <t>Request_0x795("22 F1 7E")</t>
  </si>
  <si>
    <t>diagnostic_DID_Respos("F1 7E", 17, true, "OK")</t>
  </si>
  <si>
    <t>10_DIA1_099</t>
  </si>
  <si>
    <t>DIA_186</t>
  </si>
  <si>
    <r>
      <rPr>
        <sz val="12"/>
        <color theme="1"/>
        <rFont val="Segoe UI Symbol"/>
        <family val="2"/>
      </rPr>
      <t>▪</t>
    </r>
    <r>
      <rPr>
        <sz val="12"/>
        <color theme="1"/>
        <rFont val="Calibri"/>
        <family val="2"/>
      </rPr>
      <t>Requirement-based test</t>
    </r>
  </si>
  <si>
    <t>DIA2_1104</t>
  </si>
  <si>
    <t>$A223 (Acquire Driving/Parking Event Recording Information)
- Check response after performing driving event recording (2)</t>
  </si>
  <si>
    <t>Perform 3 impacts with Driving Event ON and Driving Always OFF</t>
  </si>
  <si>
    <t>▪ Built-in Cam Boot Complete
▪ BLTN_CAM_State = 0x0 (BLTN_CAM Valid)
▪ BLTN_CAM_SD_Card_State = 0x0 (Good)
▪ Associated Controller CAN/Ethernet Communication Enabled
▪ Vehicle Power: KEY ON
▪ Vehicle Voltage: 12V
▪ Settings: Parking Event ON, Driving Always OFF</t>
  </si>
  <si>
    <t>Platform Version [F17E], Programming Session, 0x795</t>
  </si>
  <si>
    <t>10_DIA1_100</t>
  </si>
  <si>
    <t>DIA_187</t>
  </si>
  <si>
    <r>
      <rPr>
        <sz val="12"/>
        <color theme="1"/>
        <rFont val="Segoe UI Symbol"/>
        <family val="2"/>
      </rPr>
      <t>▪</t>
    </r>
    <r>
      <rPr>
        <sz val="12"/>
        <color theme="1"/>
        <rFont val="Calibri"/>
        <family val="2"/>
      </rPr>
      <t>Requirement-based test</t>
    </r>
  </si>
  <si>
    <t>10_DIA2_1104</t>
  </si>
  <si>
    <t>$A223 (Acquisition of Driving/Parking Event Recording Information)
- Driving Event Recording Storage Conditions Unsatisfactory</t>
  </si>
  <si>
    <t>When the conditions for saving driving event recordings after an impact while driving are not met</t>
  </si>
  <si>
    <t>▪ Built-in Cam Boot Complete
▪ BLTN_CAM_State = 0x0 (BLTN_CAM Valid)
▪ BLTN_CAM_SD_Card_State = 0x0 (Good)
▪ Associated Controller CAN/Ethernet Communication Enabled
▪ Vehicle Power: KEY ON
▪ Vehicle Voltage: 12V
▪ Setting: Parking Event Setting ON</t>
  </si>
  <si>
    <t>▪ [Check previous value] 22 A2 23 Request
▪ Impact enabled
▪ SD card removed during impact recording
▪ [Check subsequent value] 22 A2 23 Request</t>
  </si>
  <si>
    <t>▪ Comparison of A223 Response Values ​​Before/After Driving Impact Recording
- #9, #10: Cumulative number of driving impacts (Previous value +1)
- #11, #12: Cumulative number of driving impact recordings (Previous value unchanged) (Count did not increase due to unsatisfactory storage conditions caused by SD card removal during DEV recording)
- #13: Cumulative driving impact recording success rate = (Cumulative number of driving impact recordings) / (Cumulative number of driving impacts) * 100</t>
  </si>
  <si>
    <t>DIA_188</t>
  </si>
  <si>
    <r>
      <rPr>
        <sz val="12"/>
        <color theme="1"/>
        <rFont val="Segoe UI Symbol"/>
        <family val="2"/>
      </rPr>
      <t>▪</t>
    </r>
    <r>
      <rPr>
        <sz val="12"/>
        <color theme="1"/>
        <rFont val="Calibri"/>
        <family val="2"/>
      </rPr>
      <t>Requirement-based test</t>
    </r>
  </si>
  <si>
    <t>$A223 (Acquire Driving/Parking Event Recording Information)
- Check response after performing parking event recording (1)</t>
  </si>
  <si>
    <t>After performing 3 parking event recordings with OWP ON and PEV ON
Check responses for cumulative number of parking impacts and cumulative number of parking event recordings</t>
  </si>
  <si>
    <t>ReadDataByIdentifier_ResNeg("F17E", 0x7F)</t>
  </si>
  <si>
    <t>▪ Built-in Cam Boot Complete
▪ BLTN_CAM_State = 0x0 (BLTN_CAM Valid)
▪ BLTN_CAM_SD_Card_State = 0x0 (Good)
▪ Associated Controller CAN/Ethernet Communication Enabled
▪ Vehicle Power: KEY ON
▪ Vehicle Voltage: 12V
▪ Settings: Always Parking / Parking Event Setting ON, Parking Motion Setting OFF</t>
  </si>
  <si>
    <t>▪ [Check previous value] 22 A2 23 Request
▪ KEY OFF
▪ Camera impact 3 times at 20s intervals
▪ KEY ON
▪ [Check next value] 22 A2 23 Request</t>
  </si>
  <si>
    <t>▪ Comparison of A223 response values ​​before and after parking event recording
- #4, #5: Cumulative number of parking impacts (Previous value + 3)
- #6, #7: Cumulative number of parking event recordings (Previous value + 3)
- #8: Cumulative parking event recording success rate = (Cumulative number of parking event recordings) / (Cumulative number of parking impacts) * 100</t>
  </si>
  <si>
    <t>DIA2_1105</t>
  </si>
  <si>
    <t>10_DIA1_102</t>
  </si>
  <si>
    <t>DIA_189</t>
  </si>
  <si>
    <r>
      <rPr>
        <sz val="12"/>
        <color theme="1"/>
        <rFont val="Segoe UI Symbol"/>
        <family val="2"/>
      </rPr>
      <t>▪</t>
    </r>
    <r>
      <rPr>
        <sz val="12"/>
        <color theme="1"/>
        <rFont val="Calibri"/>
        <family val="2"/>
      </rPr>
      <t>Requirement-based test</t>
    </r>
  </si>
  <si>
    <t>Platform Version [F17E], Extended Session, 0x795</t>
  </si>
  <si>
    <t>$A223 (Acquire Driving/Parking Event Recording Information)
- Check response after performing parking event recording (2)</t>
  </si>
  <si>
    <t>After performing 3 parking event recordings with PEV ON and PMD ON
Check responses for cumulative number of parking impacts and cumulative number of parking event recordings</t>
  </si>
  <si>
    <t>▪ Built-in Cam Boot Complete
▪ BLTN_CAM_State = 0x0 (BLTN_CAM Valid)
▪ BLTN_CAM_SD_Card_State = 0x0 (Good)
▪ Associated Controller CAN/Ethernet Communication Enabled
▪ Vehicle Power: KEY ON
▪ Vehicle Voltage: 12V
▪ Settings: Parking Event / Parking Motion Settings ON, Always Parking OFF</t>
  </si>
  <si>
    <t>10_DIA2_1105</t>
  </si>
  <si>
    <t>10_DIA1_103</t>
  </si>
  <si>
    <t>DIA_190</t>
  </si>
  <si>
    <r>
      <rPr>
        <sz val="12"/>
        <color theme="1"/>
        <rFont val="Segoe UI Symbol"/>
        <family val="2"/>
      </rPr>
      <t>▪</t>
    </r>
    <r>
      <rPr>
        <sz val="12"/>
        <color theme="1"/>
        <rFont val="Calibri"/>
        <family val="2"/>
      </rPr>
      <t>Requirement-based test</t>
    </r>
  </si>
  <si>
    <t>$A223 (Acquire driving/parking event recording information)
- Check response after performing parking event recording (3)</t>
  </si>
  <si>
    <t>After performing 3 parking event recordings with OWP OFF, PEV ON, and PMD OFF
Check responses for cumulative number of parking impacts and cumulative number of parking event recordings</t>
  </si>
  <si>
    <t>▪ Built-in Cam Boot Complete
▪ BLTN_CAM_State = 0x0 (BLTN_CAM Valid)
▪ BLTN_CAM_SD_Card_State = 0x0 (Good)
▪ Associated Controller CAN/Ethernet Communication Enabled
▪ Vehicle Power: KEY ON
▪ Vehicle Voltage: 12V
▪ Settings: Parking Event Setting ON, Parking Always On / Parking Motion OFF</t>
  </si>
  <si>
    <t>10_DIA1_104</t>
  </si>
  <si>
    <t>DIA_191</t>
  </si>
  <si>
    <r>
      <rPr>
        <sz val="12"/>
        <color theme="1"/>
        <rFont val="Segoe UI Symbol"/>
        <family val="2"/>
      </rPr>
      <t>▪</t>
    </r>
    <r>
      <rPr>
        <sz val="12"/>
        <color theme="1"/>
        <rFont val="Calibri"/>
        <family val="2"/>
      </rPr>
      <t>Requirement-based test</t>
    </r>
  </si>
  <si>
    <t>$A223 (Acquisition of Driving/Parking Event Recording Information)
- Unsatisfactory Parking Event Recording Storage Conditions</t>
  </si>
  <si>
    <t>If parking event recording storage conditions are not met after an impact while parked</t>
  </si>
  <si>
    <t>DIA2_1232</t>
  </si>
  <si>
    <t>▪ [Check previous value] 22 A2 23 Request
▪ KEY OFF
▪ Impact enabled
▪ SD card removed during impact recording
▪ KEY ON
▪ [Check subsequent value] 22 A2 23 Request</t>
  </si>
  <si>
    <t>▪ Comparison of A223 Response Values ​​Before/After Parking Event Recording
- #4, #5: Cumulative number of parking impacts (Previous value +1)
- #6, #7: Cumulative number of parking event recordings (Previous value unchanged) (Count did not increase due to unsatisfactory storage conditions caused by SD card removal during PEV recording)
- #8: Cumulative parking event recording success rate = (Cumulative number of parking event recordings) / (Cumulative number of parking impacts) * 100</t>
  </si>
  <si>
    <t>SID 22 [$F1C0] ECU Security State Data Identifer</t>
  </si>
  <si>
    <t>ECU Security State Data Identifer [F1C0], Default Session, 0x795</t>
  </si>
  <si>
    <t>DIA_192</t>
  </si>
  <si>
    <r>
      <rPr>
        <sz val="12"/>
        <color theme="1"/>
        <rFont val="Segoe UI Symbol"/>
        <family val="2"/>
      </rPr>
      <t>▪</t>
    </r>
    <r>
      <rPr>
        <sz val="12"/>
        <color theme="1"/>
        <rFont val="맑은 고딕"/>
        <family val="3"/>
        <charset val="129"/>
      </rPr>
      <t>Requirement-based test</t>
    </r>
  </si>
  <si>
    <t>10_DIA2_1232</t>
  </si>
  <si>
    <t>$A223 (Acquisition of Driving/Parking Event Recording Information)
[Prevention of Initialization] : No initialization conditions using eMMC stored data</t>
  </si>
  <si>
    <t>Request_0x795("22 F1 C0")</t>
  </si>
  <si>
    <t>print_string("Secure 적용 상태 62 F1 C0 01 01 01 00")
print_string("Secure 미적용 상태 62 F1 C0 00 00 00 00")
response_0x79D = "62 F1 C0 01 01 01 00"</t>
  </si>
  <si>
    <t>10_DIA1_105</t>
  </si>
  <si>
    <t>DIA2_1233</t>
  </si>
  <si>
    <t>▪ B+ OFF/ON
▪ 22 A2 23 Request Re-application</t>
  </si>
  <si>
    <t>ECU Security State Data Identifer [F1C0], Programming Session, 0x795</t>
  </si>
  <si>
    <t>DIA_193</t>
  </si>
  <si>
    <r>
      <rPr>
        <sz val="12"/>
        <color theme="1"/>
        <rFont val="Segoe UI Symbol"/>
        <family val="2"/>
      </rPr>
      <t>▪</t>
    </r>
    <r>
      <rPr>
        <sz val="12"/>
        <color theme="1"/>
        <rFont val="맑은 고딕"/>
        <family val="3"/>
        <charset val="129"/>
      </rPr>
      <t>Requirement-based test</t>
    </r>
  </si>
  <si>
    <t>10_DIA2_1233</t>
  </si>
  <si>
    <t>▪ Guest Mode Setup (Before USMReset)
▪ 22 A2 23 Request</t>
  </si>
  <si>
    <t>10_DIA1_106</t>
  </si>
  <si>
    <t>▪ CF_AVN_BLTN_CAM_USMReset = 0x1
▪ 22 A2 23 Request</t>
  </si>
  <si>
    <t>ReadDataByIdentifier_ResNeg("F1C0", 0x7F)</t>
  </si>
  <si>
    <t>DIA_194</t>
  </si>
  <si>
    <t>DIA2_1234</t>
  </si>
  <si>
    <r>
      <rPr>
        <sz val="12"/>
        <color theme="1"/>
        <rFont val="Segoe UI Symbol"/>
        <family val="2"/>
      </rPr>
      <t>▪</t>
    </r>
    <r>
      <rPr>
        <sz val="12"/>
        <color theme="1"/>
        <rFont val="맑은 고딕"/>
        <family val="3"/>
        <charset val="129"/>
      </rPr>
      <t>Requirement-based test</t>
    </r>
  </si>
  <si>
    <t>ECU Security State Data Identifer [F1C0], Extended Session, 0x795</t>
  </si>
  <si>
    <t>▪ Profile 1 Mode Setting (Before USMReset)
▪ 22 A2 23 Request</t>
  </si>
  <si>
    <t>10_DIA2_1234</t>
  </si>
  <si>
    <t>10_DIA1_107</t>
  </si>
  <si>
    <t>DIA_195</t>
  </si>
  <si>
    <r>
      <rPr>
        <sz val="12"/>
        <color theme="1"/>
        <rFont val="Segoe UI Symbol"/>
        <family val="2"/>
      </rPr>
      <t>▪</t>
    </r>
    <r>
      <rPr>
        <sz val="12"/>
        <color theme="1"/>
        <rFont val="맑은 고딕"/>
        <family val="3"/>
        <charset val="129"/>
      </rPr>
      <t>Requirement-based test</t>
    </r>
  </si>
  <si>
    <t>▪ Profile 2 Mode Setting (Before USMReset)
▪ 22 A2 23 Request</t>
  </si>
  <si>
    <t>[BLTN_CAM-진단-033] Supported negative response codes</t>
  </si>
  <si>
    <t>10_DIA1_108</t>
  </si>
  <si>
    <t>DIA_196</t>
  </si>
  <si>
    <t>DIA2_1106</t>
  </si>
  <si>
    <r>
      <rPr>
        <sz val="12"/>
        <color theme="1"/>
        <rFont val="Segoe UI Symbol"/>
        <family val="2"/>
      </rPr>
      <t>▪</t>
    </r>
    <r>
      <rPr>
        <sz val="12"/>
        <color theme="1"/>
        <rFont val="맑은 고딕"/>
        <family val="3"/>
        <charset val="129"/>
      </rPr>
      <t>Requirement-based test</t>
    </r>
  </si>
  <si>
    <t>[ReadDataByIdentifier Service 
Negative Response]</t>
  </si>
  <si>
    <t>[(ES95486-12) DIAG_SERVICE_REQ_070]
Read Data By Identifier with NRC 13
NRC 13 - incorrectMessageLengthOrInvalidFormat</t>
  </si>
  <si>
    <t>▪ Profile 3 Mode Setting (Before USMReset)
▪ 22 A2 23 Request</t>
  </si>
  <si>
    <t>10_DIA2_1106</t>
  </si>
  <si>
    <t>Request_0x795("22")</t>
  </si>
  <si>
    <t>response_0x79D = "7F 22 13"</t>
  </si>
  <si>
    <t>DIA_197</t>
  </si>
  <si>
    <r>
      <rPr>
        <sz val="12"/>
        <color theme="1"/>
        <rFont val="Segoe UI Symbol"/>
        <family val="2"/>
      </rPr>
      <t>▪</t>
    </r>
    <r>
      <rPr>
        <sz val="12"/>
        <color theme="1"/>
        <rFont val="맑은 고딕"/>
        <family val="3"/>
        <charset val="129"/>
      </rPr>
      <t>Requirement-based test</t>
    </r>
  </si>
  <si>
    <t>Request_0x795("22 F1")</t>
  </si>
  <si>
    <t>Request_0x795("22 F1 76 F1")</t>
  </si>
  <si>
    <t>10_DIA1_109</t>
  </si>
  <si>
    <t>DIA2_1107</t>
  </si>
  <si>
    <t>▪CF_AVN_CluUSMReset = 0x1
▪ 22 A223 Request</t>
  </si>
  <si>
    <t>[(ES95486-12) DIAG_SERVICE_REQ_071]
Read Data By Identifier NRC 13 with functional addressing
NRC 13 - incorrectMessageLengthOrInvalidFormat</t>
  </si>
  <si>
    <t>DIA_198</t>
  </si>
  <si>
    <r>
      <rPr>
        <sz val="12"/>
        <color theme="1"/>
        <rFont val="Segoe UI Symbol"/>
        <family val="2"/>
      </rPr>
      <t>▪</t>
    </r>
    <r>
      <rPr>
        <sz val="12"/>
        <color theme="1"/>
        <rFont val="맑은 고딕"/>
        <family val="3"/>
        <charset val="129"/>
      </rPr>
      <t>Requirement-based test</t>
    </r>
  </si>
  <si>
    <t>10_DIA2_1107</t>
  </si>
  <si>
    <t>Request_0x7DF("22")</t>
  </si>
  <si>
    <t>10_DIA1_110</t>
  </si>
  <si>
    <t>▪CF_AVN_CluUSMReset = 0x1
▪ 22 A2 23 Request</t>
  </si>
  <si>
    <t>Request_0x7DF("22 F1")</t>
  </si>
  <si>
    <t>DIA_199</t>
  </si>
  <si>
    <r>
      <rPr>
        <sz val="12"/>
        <color theme="1"/>
        <rFont val="Segoe UI Symbol"/>
        <family val="2"/>
      </rPr>
      <t>▪</t>
    </r>
    <r>
      <rPr>
        <sz val="12"/>
        <color theme="1"/>
        <rFont val="맑은 고딕"/>
        <family val="3"/>
        <charset val="129"/>
      </rPr>
      <t>Requirement-based test</t>
    </r>
  </si>
  <si>
    <t>Request_0x7DF("22 F1 76 F1")</t>
  </si>
  <si>
    <t>DIA2_1108</t>
  </si>
  <si>
    <t>10_DIA1_111</t>
  </si>
  <si>
    <t>[(ES95486-12) DIAG_SERVICE_REQ_024]
Read Data By Identifier – DID test
NRC 31 - requestOutOfRange</t>
  </si>
  <si>
    <t>DIA_200</t>
  </si>
  <si>
    <r>
      <rPr>
        <sz val="12"/>
        <color theme="1"/>
        <rFont val="Segoe UI Symbol"/>
        <family val="2"/>
      </rPr>
      <t>▪</t>
    </r>
    <r>
      <rPr>
        <sz val="12"/>
        <color theme="1"/>
        <rFont val="맑은 고딕"/>
        <family val="3"/>
        <charset val="129"/>
      </rPr>
      <t>Requirement-based test</t>
    </r>
  </si>
  <si>
    <t>10_DIA2_1108</t>
  </si>
  <si>
    <t>response_0x79D = "62 F1 76"</t>
  </si>
  <si>
    <t>Request_0x795("22 FF FF")</t>
  </si>
  <si>
    <t>response_0x79D = "7F 22 31"</t>
  </si>
  <si>
    <t>DIA_201</t>
  </si>
  <si>
    <r>
      <rPr>
        <sz val="12"/>
        <color theme="1"/>
        <rFont val="Segoe UI Symbol"/>
        <family val="2"/>
      </rPr>
      <t>▪</t>
    </r>
    <r>
      <rPr>
        <sz val="12"/>
        <color theme="1"/>
        <rFont val="맑은 고딕"/>
        <family val="3"/>
        <charset val="129"/>
      </rPr>
      <t>Requirement-based test</t>
    </r>
  </si>
  <si>
    <t>[BLTN_CAM-진단-046] Request message (WriteDataByIdentifier Request Service ID 등)</t>
  </si>
  <si>
    <t>(Before factory reset)
▪ 22 A2 23 Request</t>
  </si>
  <si>
    <t>10_DIA1_112</t>
  </si>
  <si>
    <t>[BLTN_CAM-진단-047] Positive response message</t>
  </si>
  <si>
    <t>▪ Factory Reset in Progress : Factory → Customer
▪ 22 A2 23 Request Re-application</t>
  </si>
  <si>
    <t>DIA_202</t>
  </si>
  <si>
    <t>DIA2_1118</t>
  </si>
  <si>
    <r>
      <rPr>
        <sz val="12"/>
        <color theme="1"/>
        <rFont val="Segoe UI Symbol"/>
        <family val="2"/>
      </rPr>
      <t>▪</t>
    </r>
    <r>
      <rPr>
        <sz val="12"/>
        <color theme="1"/>
        <rFont val="맑은 고딕"/>
        <family val="3"/>
        <charset val="129"/>
      </rPr>
      <t>Requirement-based test</t>
    </r>
  </si>
  <si>
    <t>Write Test</t>
  </si>
  <si>
    <t>Wrting F187 Test</t>
  </si>
  <si>
    <t>ES95486-02 ASK 성적서 TC_007</t>
  </si>
  <si>
    <t>00_1CHK_020</t>
  </si>
  <si>
    <t>10_DIA1_113</t>
  </si>
  <si>
    <t>10_DIA2_1118</t>
  </si>
  <si>
    <t>▪ Factory Reset In Progress : Dealer → Customer
▪ 22 A2 23 Request Re-application</t>
  </si>
  <si>
    <t>print_string("SUMS 진단 검증 첨부 : F187")
response_0x79D = "62 F1 87"</t>
  </si>
  <si>
    <t>DIA_203</t>
  </si>
  <si>
    <r>
      <rPr>
        <sz val="12"/>
        <color theme="1"/>
        <rFont val="Segoe UI Symbol"/>
        <family val="2"/>
      </rPr>
      <t>▪</t>
    </r>
    <r>
      <rPr>
        <sz val="12"/>
        <color theme="1"/>
        <rFont val="맑은 고딕"/>
        <family val="3"/>
        <charset val="129"/>
      </rPr>
      <t>Requirement-based test</t>
    </r>
  </si>
  <si>
    <t>(Before diagnostic reset)
▪ 22 A2 23 Request</t>
  </si>
  <si>
    <t>SecurityAccess = 1</t>
  </si>
  <si>
    <t>response_0x79D = "67 12"</t>
  </si>
  <si>
    <t>10_DIA1_114</t>
  </si>
  <si>
    <t>▪ Diagnostic initialization in progress (2F F0 43 03 request)
▪ 22 A2 23 Re-request</t>
  </si>
  <si>
    <t>Request_0x795("2E F1 87 39 35 37 32 30 42 45 30 30 30")</t>
  </si>
  <si>
    <t>response_0x79D = "6E"</t>
  </si>
  <si>
    <t>DIA2_1119</t>
  </si>
  <si>
    <t>VehicleManufacturerSparePartNumberDataIdentifier  [F187], Default Session, 0x795</t>
  </si>
  <si>
    <t>10_DIA2_1119</t>
  </si>
  <si>
    <t>response_0x79D = "62 F1 87 39 35 37 32 30 42 45 30 30 30"</t>
  </si>
  <si>
    <t>LX3
39 35 37 32 30 50 39 30 30 30</t>
  </si>
  <si>
    <t>DIA2_1120</t>
  </si>
  <si>
    <t>전원 리셋 후 
VehicleManufacturerSparePartNumberDataIdentifier  [F187], Default Session, 0x795</t>
  </si>
  <si>
    <t>SV1</t>
  </si>
  <si>
    <t>10_DIA2_1120</t>
  </si>
  <si>
    <t>Request_0x795("22 F1 87")
print_string("전원 리셋 후 Writing 값 확인")</t>
  </si>
  <si>
    <t>DIA2_1121</t>
  </si>
  <si>
    <t>10_DIA2_1121</t>
  </si>
  <si>
    <t>Request_0x795("2E F1 87 30 30 30 30 30 30 30 30 30 30")</t>
  </si>
  <si>
    <t>Test Design Method</t>
  </si>
  <si>
    <t>DIA2_1122</t>
  </si>
  <si>
    <t>[BLTN_CAM-진단-001] Request message (Default Session 등)</t>
  </si>
  <si>
    <t>10_DIA2_1122</t>
  </si>
  <si>
    <t>response_0x79D = "62 F1 87 30 30 30 30 30 30 30 30 30 30"</t>
  </si>
  <si>
    <t>DIA2_1123</t>
  </si>
  <si>
    <t>[BLTN_CAM-진단-002] Positive response message</t>
  </si>
  <si>
    <t>Wrting F18B Test</t>
  </si>
  <si>
    <t>10_DIA2_1123</t>
  </si>
  <si>
    <t>DIA3_1001</t>
  </si>
  <si>
    <t>Session 천이 기본응답 확인, 0x795</t>
  </si>
  <si>
    <t>Default Session (01) - 0x795</t>
  </si>
  <si>
    <t>▪ 빌트인캠 부팅 완료
▪ BLTN_CAM_State = 0x0 (BLTN_CAM Valid)
▪ BLTN_CAM_SD_Card_State = 0x0 (Good)
▪ 연관 제어기 CAN/Ethernet 통신 가능 상태
▪ 차량 전원: KEY ON
▪ 차량 전압: 12V</t>
  </si>
  <si>
    <t>00_1CHK_035</t>
  </si>
  <si>
    <t>10_DIA3_1001</t>
  </si>
  <si>
    <t>DIA3_1002</t>
  </si>
  <si>
    <t>Programming Session (02) - 0x795</t>
  </si>
  <si>
    <t>10_DIA3_1002</t>
  </si>
  <si>
    <t>Request_0x795("2E F1 8B 20 22 08 25")</t>
  </si>
  <si>
    <t>DIA3_1003</t>
  </si>
  <si>
    <t>extended Diagnostic Session (03) - 0x795, (Default → Extended Session 천이)</t>
  </si>
  <si>
    <t>DIA2_1124</t>
  </si>
  <si>
    <t>10_DIA3_1003</t>
  </si>
  <si>
    <t>10_DIA2_1124</t>
  </si>
  <si>
    <t>response_0x79D = "62 F1 8B 20 22 08 25"</t>
  </si>
  <si>
    <t>DIA2_1125</t>
  </si>
  <si>
    <t>DIA3_1004</t>
  </si>
  <si>
    <t>extended Diagnostic Session (03) - 0x795, (Programming→ Extended Session 천이 불가 확인</t>
  </si>
  <si>
    <t>전원 리셋 후
ECUManufacturingDateDataIdentifier [F18B], Default Session, 0x795</t>
  </si>
  <si>
    <t>10_DIA2_1125</t>
  </si>
  <si>
    <t>10_DIA3_1004</t>
  </si>
  <si>
    <t>Request_0x795("22 F1 8B")
print_string("전원 리셋 후 Writing 값 확인")</t>
  </si>
  <si>
    <t>response_0x79D = "7F 10"</t>
  </si>
  <si>
    <t>DIA2_1126</t>
  </si>
  <si>
    <t>DIA3_1005</t>
  </si>
  <si>
    <t>Extended Session → Programming천이 확인 (0x795)</t>
  </si>
  <si>
    <t>10_DIA2_1126</t>
  </si>
  <si>
    <t>10_DIA3_1005</t>
  </si>
  <si>
    <t>Request_0x795("2E F1 8B 00 00 00 00")</t>
  </si>
  <si>
    <t>DIA3_1006</t>
  </si>
  <si>
    <t>Session 천이 기본응답 확인, 0x795
[suppressPosRspMsgIndicationBit = 1]</t>
  </si>
  <si>
    <t>DIA2_1127</t>
  </si>
  <si>
    <t>Request_0x795("10 81")</t>
  </si>
  <si>
    <t>response_0x79D = ""</t>
  </si>
  <si>
    <t>00_1CHK_036</t>
  </si>
  <si>
    <t>10_DIA3_1006</t>
  </si>
  <si>
    <t>10_DIA2_1127</t>
  </si>
  <si>
    <t>DIA3_1007</t>
  </si>
  <si>
    <t>response_0x79D = "62 F1 8B 00 00 00 00"</t>
  </si>
  <si>
    <t>Request_0x795("10 82")</t>
  </si>
  <si>
    <t>10_DIA3_1007</t>
  </si>
  <si>
    <t>DIA2_1128</t>
  </si>
  <si>
    <t>DIA3_1008</t>
  </si>
  <si>
    <t>Wrting F191 Test</t>
  </si>
  <si>
    <t>10_DIA2_1128</t>
  </si>
  <si>
    <t>10_DIA3_1008</t>
  </si>
  <si>
    <t>Request_0x795("10 83")</t>
  </si>
  <si>
    <t>DIA3_1009</t>
  </si>
  <si>
    <t>Request_0x795("2E F1 91 31 2E 30 30")</t>
  </si>
  <si>
    <t>10_DIA3_1009</t>
  </si>
  <si>
    <t>DIA2_1129</t>
  </si>
  <si>
    <t>DIA3_1010</t>
  </si>
  <si>
    <t>10_DIA2_1129</t>
  </si>
  <si>
    <t>10_DIA3_1010</t>
  </si>
  <si>
    <t>response_0x79D = "62 F1 91 31 2E 30 30"</t>
  </si>
  <si>
    <t>DIA2_1130</t>
  </si>
  <si>
    <t>DIA3_1011</t>
  </si>
  <si>
    <t>Session 천이 기본응답 확인, 0x7df</t>
  </si>
  <si>
    <t>전원 리셋 후
vehicleManufacturerECUHardwareNumberDataIdentifier [F191], Default Session, 0x795</t>
  </si>
  <si>
    <t>Default Session (01) - 0x7df</t>
  </si>
  <si>
    <t>Request_0x7DF("10 01")</t>
  </si>
  <si>
    <t>10_DIA3_1011</t>
  </si>
  <si>
    <t>10_DIA2_1130</t>
  </si>
  <si>
    <t>DIA3_1012</t>
  </si>
  <si>
    <t>Programming Session (02) - 0x7df</t>
  </si>
  <si>
    <t>Request_0x7DF("10 02")</t>
  </si>
  <si>
    <t>Request_0x795("22 F1 91")
print_string("전원 리셋 후 Writing 값 확인")</t>
  </si>
  <si>
    <t>10_DIA3_1012</t>
  </si>
  <si>
    <t>DIA3_1013</t>
  </si>
  <si>
    <t>DIA2_1131</t>
  </si>
  <si>
    <t>extended Diagnostic Session (03) - 0x7df, (Default → Extended Session 천이)</t>
  </si>
  <si>
    <t>10_DIA3_1013</t>
  </si>
  <si>
    <t>Request_0x7DF("10 03")</t>
  </si>
  <si>
    <t>10_DIA2_1131</t>
  </si>
  <si>
    <t>DIA3_1014</t>
  </si>
  <si>
    <t>extended Diagnostic Session (03) - 0x7df, (Programming→ Extended Session 천이 불가 확인)</t>
  </si>
  <si>
    <t>10_DIA3_1014</t>
  </si>
  <si>
    <t>response_0x79D = "Timeout"</t>
  </si>
  <si>
    <t>Request_0x795("2E F1 91 00 00 00 00")</t>
  </si>
  <si>
    <t>DIA3_1015</t>
  </si>
  <si>
    <t>DIA2_1132</t>
  </si>
  <si>
    <t>10_DIA3_1015</t>
  </si>
  <si>
    <t>10_DIA2_1132</t>
  </si>
  <si>
    <t>DIA3_1016</t>
  </si>
  <si>
    <t>Session 천이 기본응답 확인, 0x7df
[suppressPosRspMsgIndicationBit = 1]</t>
  </si>
  <si>
    <t>response_0x79D = "62 F1 91 00 00 00 00"</t>
  </si>
  <si>
    <t>Request_0x7DF("10 81")</t>
  </si>
  <si>
    <t>10_DIA3_1016</t>
  </si>
  <si>
    <t>DIA2_1133</t>
  </si>
  <si>
    <t>DIA3_1017</t>
  </si>
  <si>
    <t>Request_0x7DF("10 82")</t>
  </si>
  <si>
    <t>10_DIA3_1017</t>
  </si>
  <si>
    <t>DIA3_1018</t>
  </si>
  <si>
    <t>10_DIA2_1133</t>
  </si>
  <si>
    <t>10_DIA3_1018</t>
  </si>
  <si>
    <t>DIA2_1134</t>
  </si>
  <si>
    <t>Request_0x7DF("10 83")</t>
  </si>
  <si>
    <t>Wrting F17D Test</t>
  </si>
  <si>
    <t>DIA3_1019</t>
  </si>
  <si>
    <t>10_DIA2_1134</t>
  </si>
  <si>
    <t>10_DIA3_1019</t>
  </si>
  <si>
    <t>DIA3_1020</t>
  </si>
  <si>
    <t>Request_0x795("2E F1 7D 31 31 2E 31 31 2E 31 31 2E 31 31")</t>
  </si>
  <si>
    <t>10_DIA3_1020</t>
  </si>
  <si>
    <t>DIA2_1135</t>
  </si>
  <si>
    <t>[BLTN_CAM-진단-004] Implementation requirements</t>
  </si>
  <si>
    <t>10_DIA2_1135</t>
  </si>
  <si>
    <t>response_0x79D = "62 F1 7D 31 31 2E 31 31 2E 31 31 2E 31 31"</t>
  </si>
  <si>
    <t>DIA3_1021</t>
  </si>
  <si>
    <t>▪ Requirement-based test
▪ Test of interaction/ communication</t>
  </si>
  <si>
    <t>[$10] DiagnosticSession
Control
시동 조건</t>
  </si>
  <si>
    <t>DIA2_1136</t>
  </si>
  <si>
    <t>시동 조건 
엔진상태(SMK_TrmnlCtrlGrpStaBDC) 시그널 = Running(0x4)
Programming session 진입 불가</t>
  </si>
  <si>
    <t>engine_state("ON")</t>
  </si>
  <si>
    <t>전원 리셋 후
Platform Hardware Version [F17D], Default Session, 0x795</t>
  </si>
  <si>
    <t>10_DIA3_1021</t>
  </si>
  <si>
    <t>10_DIA2_1136</t>
  </si>
  <si>
    <t>response_0x79D = "7F 10 22"</t>
  </si>
  <si>
    <t>Request_0x795("22 F1 7D")
print_string("전원 리셋 후 Writing 값 확인")</t>
  </si>
  <si>
    <t>engine_state("OFF")</t>
  </si>
  <si>
    <t>DIA2_1137</t>
  </si>
  <si>
    <t>DIA3_1022</t>
  </si>
  <si>
    <t>시동 조건 
엔진상태(SMK_TrmnlCtrlGrpStaBDC) 시그널 = Running(0x4)
Extended Session → Programming천이 불가</t>
  </si>
  <si>
    <t>10_DIA2_1137</t>
  </si>
  <si>
    <t>10_DIA3_1022</t>
  </si>
  <si>
    <t>Request_0x795("2E F1 7D 00 00 00 00 00 00 00 00 00 00 00")</t>
  </si>
  <si>
    <t>DIA2_1138</t>
  </si>
  <si>
    <t>DIA3_1023</t>
  </si>
  <si>
    <t>10_DIA2_1138</t>
  </si>
  <si>
    <t>Session 천이 후, 전원 상태 변경 후 새션 초기화 확인
session 초기화 확인
(시동 Off/On)</t>
  </si>
  <si>
    <t>Prgramming Session 후 시동 Off/On,  Default Session 천이 확인</t>
  </si>
  <si>
    <t>response_0x79D = "62 F1 7D 00 00 00 00 00 00 00 00 00 00 00"</t>
  </si>
  <si>
    <t>DIA2_1139</t>
  </si>
  <si>
    <t>PrecOnditiOn</t>
  </si>
  <si>
    <t>전원 리셋 후
Platform Hardware Version [F17D], Default Session, 0x795
※ F17D 하드웨어 플랫폼 버전 진단 기능
1. 2.0세대의 경우 미정의값(=점(.)이 생략된 값) 라이팅 후 B+리셋 시 하드코딩 값으로 출력
2. 2.5세대의 경우 위 상황 시 미정의 값 그대로 출력
3. (2.0/2.5세대 공통) P1단계까지는 B+리셋 시 하드코딩값만 출력하며, P2단계 부터 라이팅을 통해 입력된 값으로 출력 됨</t>
  </si>
  <si>
    <t>10_DIA3_1023</t>
  </si>
  <si>
    <t>2세대  P-BLM : 01
2세대 eAGM : 02
2.5세대 P-LBM : 03
2.5세대 eAGM : 04
2.6세대 P-LBM : 05
2.6세대 eAGM : 06</t>
  </si>
  <si>
    <t>매뉴얼
기본</t>
  </si>
  <si>
    <t>자동화기본</t>
  </si>
  <si>
    <t>10_DIA2_1139</t>
  </si>
  <si>
    <t>자동화반영</t>
  </si>
  <si>
    <t>Sleep_001</t>
  </si>
  <si>
    <t>Turn_Off()
Start_UP()</t>
  </si>
  <si>
    <r>
      <rPr>
        <sz val="11"/>
        <color theme="1"/>
        <rFont val="Segoe UI Symbol"/>
        <family val="2"/>
      </rPr>
      <t>▪</t>
    </r>
    <r>
      <rPr>
        <sz val="11"/>
        <color theme="1"/>
        <rFont val="맑은 고딕"/>
        <family val="3"/>
        <charset val="129"/>
      </rPr>
      <t xml:space="preserve"> Requirement-based test</t>
    </r>
  </si>
  <si>
    <t>DIA2_1140</t>
  </si>
  <si>
    <r>
      <rPr>
        <sz val="11"/>
        <color theme="1"/>
        <rFont val="Segoe UI Symbol"/>
        <family val="2"/>
      </rPr>
      <t>▪</t>
    </r>
    <r>
      <rPr>
        <sz val="11"/>
        <color theme="1"/>
        <rFont val="맑은 고딕"/>
        <family val="3"/>
        <charset val="129"/>
      </rPr>
      <t xml:space="preserve"> Requirements Analysis</t>
    </r>
  </si>
  <si>
    <t>[Sleep 진입 확인]
: 주차녹화 OFF - 1</t>
  </si>
  <si>
    <t>Request_0x795("27 11")</t>
  </si>
  <si>
    <t>$2E
시동 조건 확인</t>
  </si>
  <si>
    <t>response_0x79D = "7F 27 7F"</t>
  </si>
  <si>
    <t>전상태 
: BLTN_CAM 모드 진입 중에 IGN Off</t>
  </si>
  <si>
    <t>$2E
시동 조건 
엔진상태(SMK_TrmnlCtrlGrpStaBDC) 시그널 = Running(0x4)
WriteDataByIdentifier 불가</t>
  </si>
  <si>
    <t>▪ 빌트인캠 부팅 완료
▪ BLTN_CAM_State = 0x0 (BLTN_CAM Valid)
▪ BLTN_CAM_SD_Card_State = 0x0 (Good)
▪ 연관 제어기 CAN/Ethernet 통신 가능 상태
▪ 전원 : Key On
▪ 전압 : 12V</t>
  </si>
  <si>
    <t>DIA3_1024</t>
  </si>
  <si>
    <t>Run_matched_TestCase("GEN:ALL", "HU:ALL", "BATT:ALL", "Nation:ALL", "HighVol:ALL", "MotionTC:X")</t>
  </si>
  <si>
    <t>Extended Session 후 시동 Off/On,  Default Session 천이 확인</t>
  </si>
  <si>
    <t>10_DIA2_1140</t>
  </si>
  <si>
    <t>10_DIA3_1024</t>
  </si>
  <si>
    <t>Touch_Built_In_CAM_Icon()
Write_Obj_v1_v2("BLTN_CAM_Rec_OWD_NvalueSet", 0x2, 0x3)
Write_Obj_v1_v2("BLTN_CAM_Rec_DEV_NvalueSet", 0x2, 0x3)
Write_Obj_v1_v2("BLTN_CAM_Rec_OWP_NvalueSet", 0x1, 0x3)
Write_Obj_v1_v2("BLTN_CAM_Rec_PEV_NvalueSet", 0x1, 0x3)
Write_Obj_v1_v2("BLTN_CAM_PMD_NvalueSet", 0x1, 0x3)
setPrkOpableTime(12)
Touch_ccNC_Home_Icon()</t>
  </si>
  <si>
    <t>Record_Setting1_Compare("OWD ON", "DEV ON", "OWP OFF", "PEV OFF")</t>
  </si>
  <si>
    <t>Bus Sleep → Repeat Message State → Normal State</t>
  </si>
  <si>
    <t>Fast_Touch_Built_In_CAM_Icon()
Key_off()
Disable_Tx()</t>
  </si>
  <si>
    <t>inspectTimeout_obj("BLTN_CAM_HU_UI_Mode", 500)
check_timeout_NM_Msg(10000)
Check_EthNM_Timeout(10000)</t>
  </si>
  <si>
    <t>Ready Sleep State → Prepare Bus Sleep → Bus Sleep</t>
  </si>
  <si>
    <t>Request_0x795("2E F1 91 31 2E 30 31")</t>
  </si>
  <si>
    <t>response_0x79D = "7F 2E 22"</t>
  </si>
  <si>
    <t>Link_Down()</t>
  </si>
  <si>
    <t>PowerOff_Dark_Current()</t>
  </si>
  <si>
    <t>[BLTN_CAM-진단-003] Supported negative response codes</t>
  </si>
  <si>
    <t>Sleep_002</t>
  </si>
  <si>
    <r>
      <rPr>
        <sz val="11"/>
        <color theme="1"/>
        <rFont val="Segoe UI Symbol"/>
        <family val="2"/>
      </rPr>
      <t>▪</t>
    </r>
    <r>
      <rPr>
        <sz val="11"/>
        <color theme="1"/>
        <rFont val="맑은 고딕"/>
        <family val="3"/>
        <charset val="129"/>
      </rPr>
      <t xml:space="preserve"> Requirement-based test</t>
    </r>
  </si>
  <si>
    <t>DIA2_1235</t>
  </si>
  <si>
    <r>
      <rPr>
        <sz val="11"/>
        <color theme="1"/>
        <rFont val="Segoe UI Symbol"/>
        <family val="2"/>
      </rPr>
      <t>▪</t>
    </r>
    <r>
      <rPr>
        <sz val="11"/>
        <color theme="1"/>
        <rFont val="맑은 고딕"/>
        <family val="3"/>
        <charset val="129"/>
      </rPr>
      <t xml:space="preserve"> Requirements Analysis</t>
    </r>
  </si>
  <si>
    <t>전상태 
: BLTN_CAM 모드 진입 상태 에서 IGN Off</t>
  </si>
  <si>
    <t>DIA3_1025</t>
  </si>
  <si>
    <t>Wrting F17F Test
2.5세대는 JTAG Control WDBI(F1 7F) 진단 서비스 
부정응답을 출력하도록 비활성화</t>
  </si>
  <si>
    <t>[DiagnosticSessionControl Service 
Negative Response]</t>
  </si>
  <si>
    <t>NRC 7E - subFunctionNotSupportedInActiveSession</t>
  </si>
  <si>
    <t>Touch_Built_In_CAM_Icon()
Write_Obj_v1_v2("BLTN_CAM_Rec_OWD_NvalueSet", 0x2, 0x3)
Write_Obj_v1_v2("BLTN_CAM_Rec_DEV_NvalueSet", 0x2, 0x3)
Write_Obj_v1_v2("BLTN_CAM_Rec_OWP_NvalueSet", 0x1, 0x3)
Write_Obj_v1_v2("BLTN_CAM_Rec_PEV_NvalueSet", 0x1, 0x3)
Write_Obj_v1_v2("BLTN_CAM_PMD_NvalueSet", 0x1, 0x3)
setPrkOpableTime(12)</t>
  </si>
  <si>
    <t>Record_Setting1_Compare("OWD ON", "DEV ON", "OWP OFF", "PEV OFF")
Obj_Target_OK("BLTN_CAM_HU_UI_Mode", 0x1)</t>
  </si>
  <si>
    <t>10_DIA3_1025</t>
  </si>
  <si>
    <t>10_DIA2_1235</t>
  </si>
  <si>
    <t>response_0x79D = "7F 10 7E"</t>
  </si>
  <si>
    <t>Key_off()
Disable_Tx()</t>
  </si>
  <si>
    <t>Check_EthNM_Timeout(10000)
check_timeout_NM_Msg(10000)</t>
  </si>
  <si>
    <t>DIA3_1026</t>
  </si>
  <si>
    <t>Session 천이 기본응답 확인, 0x795
(ACC OFF상태)</t>
  </si>
  <si>
    <t>1. Default Session (01) - 0x795
2. Programming Session (02) - 0x795
3. extended Diagnostic Session (03) - 0x795, (Default → Extended Session 천이)
4. extended Diagnostic Session (03) - 0x795, (Programming→ Extended Session 천이 불가 확인</t>
  </si>
  <si>
    <t>#5995 과거차 이슈</t>
  </si>
  <si>
    <t>10_DIA3_1026</t>
  </si>
  <si>
    <t>Sleep_003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</si>
  <si>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</si>
  <si>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맑은 고딕"/>
        <family val="3"/>
        <charset val="129"/>
      </rPr>
      <t xml:space="preserve"> Requirements Analysis</t>
    </r>
  </si>
  <si>
    <t>전상태 
: BLTN_CAM 모드 진입 상태 에서 홈으로 이동 중 IGN Off</t>
  </si>
  <si>
    <t>Request_0x795("2E F1 7F 00")</t>
  </si>
  <si>
    <t>response_0x79D = "7F 2E 12"</t>
  </si>
  <si>
    <t>Request_0x795("2E F1 7F 01")</t>
  </si>
  <si>
    <t>Request_0x795("2E F1 7F 02")</t>
  </si>
  <si>
    <t>Fast_Touch_CCNC_HOME_Icon()
Key_off()
Disable_Tx()</t>
  </si>
  <si>
    <t>Request_0x795("2E F1 7F 03")</t>
  </si>
  <si>
    <t>Sleep_004</t>
  </si>
  <si>
    <r>
      <rPr>
        <sz val="11"/>
        <color theme="1"/>
        <rFont val="Segoe UI Symbol"/>
        <family val="2"/>
      </rPr>
      <t>▪</t>
    </r>
    <r>
      <rPr>
        <sz val="11"/>
        <color theme="1"/>
        <rFont val="맑은 고딕"/>
        <family val="3"/>
        <charset val="129"/>
      </rPr>
      <t xml:space="preserve"> Requirement-based test</t>
    </r>
  </si>
  <si>
    <t>[BLTN_CAM-진단-048] Supported negative response codes</t>
  </si>
  <si>
    <r>
      <rPr>
        <sz val="11"/>
        <color theme="1"/>
        <rFont val="Segoe UI Symbol"/>
        <family val="2"/>
      </rPr>
      <t>▪</t>
    </r>
    <r>
      <rPr>
        <sz val="11"/>
        <color theme="1"/>
        <rFont val="Calibri"/>
        <family val="2"/>
      </rPr>
      <t xml:space="preserve"> Requirements Analysis</t>
    </r>
  </si>
  <si>
    <t>[BLTN_CAM-진단-005] Request message (Hard Reset 등)</t>
  </si>
  <si>
    <t>[Sleep 진입 확인]
: 주차녹화 OFF - 2</t>
  </si>
  <si>
    <t>전상태 : 수동이벤트로 입력한 타임랩스 
                  녹화 완료 후 IG Off</t>
  </si>
  <si>
    <t>DIA2_1141</t>
  </si>
  <si>
    <t>[WriteDataByIdentifier Service 
Negative Response]</t>
  </si>
  <si>
    <t>[(ES95486-12) DIAG_SERVICE_REQ_074]
Write Data By Identifier NRC 13
NRC 13 - incorrectMessageLengthOrInvalidFormat</t>
  </si>
  <si>
    <t>[BLTN_CAM-진단-006] Positive response message</t>
  </si>
  <si>
    <t>10_DIA2_1141</t>
  </si>
  <si>
    <t>EVENT_SW(1400, 1, 0)</t>
  </si>
  <si>
    <t>Obj_Check_v1_v2("BLTN_CAM_PopUp_Req", 0x2, 0xF)
Obj_Target_OK("BLTN_CAM_RecSta_TML", 0x1)</t>
  </si>
  <si>
    <t>DIA3_1027</t>
  </si>
  <si>
    <t>session 천이 후 Hard Reset (01) 기본응답 확인, 0x795</t>
  </si>
  <si>
    <t>Obj_Target_OK("BLTN_CAM_RecSta_TML", 0x0)</t>
  </si>
  <si>
    <t>Hard Reset (01) Req 
- Default Session(01), 0x795</t>
  </si>
  <si>
    <t>00_1CHK_037</t>
  </si>
  <si>
    <t>10_DIA3_1027</t>
  </si>
  <si>
    <t>Request_0x795("2E")</t>
  </si>
  <si>
    <t>response_0x79D = "7F 2E 13"</t>
  </si>
  <si>
    <t>Request_0x795("11 01")</t>
  </si>
  <si>
    <t>response_0x79D = "51 01"</t>
  </si>
  <si>
    <t>Request_0x795("2E F1")</t>
  </si>
  <si>
    <t>Sleep_005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</si>
  <si>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</si>
  <si>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</si>
  <si>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DIA3_1028</t>
  </si>
  <si>
    <t>Request_0x795("2E F1 91")</t>
  </si>
  <si>
    <t>전상태 : 수동이벤트로 입력한 타임랩스 
                  녹화 중 IG Off</t>
  </si>
  <si>
    <t>Hard Reset (01) Req
- Programming Session(02), 0x795</t>
  </si>
  <si>
    <t>Request_0x795("2E F1 91 31 2E 30 31 11")</t>
  </si>
  <si>
    <t>10_DIA3_1028</t>
  </si>
  <si>
    <t>DIA2_1142</t>
  </si>
  <si>
    <t>[(ES95486-12) DIAG_SERVICE_REQ_076]
Write Data By Identifier NRC 13 with functional addressing
NRC 13 - incorrectMessageLengthOrInvalidFormat</t>
  </si>
  <si>
    <t>DIA3_1029</t>
  </si>
  <si>
    <t>Hard Reset (01) Req
- extended Diagnostic Session(03), 0x795</t>
  </si>
  <si>
    <t>Sleep_006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</si>
  <si>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</si>
  <si>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</si>
  <si>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10_DIA3_1029</t>
  </si>
  <si>
    <t>전상태 : 수동이벤트 녹화 완료 후 IG Off</t>
  </si>
  <si>
    <t>DIA3_1030</t>
  </si>
  <si>
    <t>session 천이 후 Hard Reset (01) 기본응답 확인, 0x7df</t>
  </si>
  <si>
    <t>Hard Reset (01) Req 
- Default Session(01), 0x7df</t>
  </si>
  <si>
    <t>10_DIA2_1142</t>
  </si>
  <si>
    <t>EVENT_SW(500, 1, 0)</t>
  </si>
  <si>
    <t>Obj_Check_v1_v2("BLTN_CAM_PopUp_Req", 0x1, 0xF)
Obj_Target_OK("BLTN_CAM_RecSta_MAR", 0x1)</t>
  </si>
  <si>
    <t>10_DIA3_1030</t>
  </si>
  <si>
    <t>Obj_Target_OK("BLTN_CAM_RecSta_MAR", 0x0)</t>
  </si>
  <si>
    <t>Request_0x7DF("11 01")</t>
  </si>
  <si>
    <t>DIA3_1031</t>
  </si>
  <si>
    <t>Hard Reset (01) Req
- Programming Session(02), 0x7df</t>
  </si>
  <si>
    <t>Request_0x7DF("2E")</t>
  </si>
  <si>
    <t>10_DIA3_1031</t>
  </si>
  <si>
    <t>Request_0x7DF("2E F1")</t>
  </si>
  <si>
    <t>Sleep_007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</si>
  <si>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</si>
  <si>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</si>
  <si>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DIA3_1032</t>
  </si>
  <si>
    <t>Request_0x7DF("2E F1 91")</t>
  </si>
  <si>
    <t>전상태 : 수동이벤트 녹화 중 IG Off</t>
  </si>
  <si>
    <t>Hard Reset (01) Req
- extended Diagnostic Session(03), 0x7df</t>
  </si>
  <si>
    <t>Request_0x7DF("2E F1 91 31 2E 30 31 11")</t>
  </si>
  <si>
    <t>10_DIA3_1032</t>
  </si>
  <si>
    <t>Touch_Built_In_CAM_Icon()
Write_Obj_v1_v2("BLTN_CAM_Rec_OWP_NvalueSet", 0x1, 0x3)
Write_Obj_v1_v2("BLTN_CAM_Rec_PEV_NvalueSet", 0x1, 0x3)
setPrkOpableTime(12)
Touch_ccNC_Home_Icon()</t>
  </si>
  <si>
    <t>Obj_Target_OK("BLTN_CAM_RecSet_OWP", 0x1)
Obj_Target_OK("BLTN_CAM_RecSet_PEV", 0x1)</t>
  </si>
  <si>
    <t>DIA3_1033</t>
  </si>
  <si>
    <t>새션 초기화 확인
ECUReset 후 Default Session 활성화 확인</t>
  </si>
  <si>
    <t>Programming Session에서 ECUReset 동작 후 Default Session천이 확인</t>
  </si>
  <si>
    <t>setPrkOpableTime(12)
wait(5000)
EVENT_SW(500, 1, 0)</t>
  </si>
  <si>
    <t>DIA2_1143</t>
  </si>
  <si>
    <t>00_1CHK_038</t>
  </si>
  <si>
    <t>[(ES95486-12) DIAG_SERVICE_REQ_025]
Write Data By Identifier – DID test
NRC 31 - requestOutOfRange</t>
  </si>
  <si>
    <t>10_DIA3_1033</t>
  </si>
  <si>
    <t>10_DIA2_1143</t>
  </si>
  <si>
    <t>Sleep_008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</si>
  <si>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</si>
  <si>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</si>
  <si>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ClearDiagCon()
Wait(5000)
Request_0x795("27 11")</t>
  </si>
  <si>
    <t>전상태 : 설정 변경 완료 후
      IG Off</t>
  </si>
  <si>
    <t>DIA3_1034</t>
  </si>
  <si>
    <t>Request_0x795("2E FF FF 00 00 00 00")</t>
  </si>
  <si>
    <t>response_0x79D = "7F 2E 31"</t>
  </si>
  <si>
    <t>Extended Session에서 ECUReset 동작 후 Default Session천이 확인</t>
  </si>
  <si>
    <t>Touch_Built_In_CAM_Icon()
Write_Obj_v1_v2("BLTN_CAM_Rec_OWD_NvalueSet", 0x1, 0x3)
Write_Obj_v1_v2("BLTN_CAM_Rec_DEV_NvalueSet", 0x2, 0x3)
Write_Obj_v1_v2("BLTN_CAM_Rec_OWP_NvalueSet", 0x1, 0x3)
Write_Obj_v1_v2("BLTN_CAM_Rec_PEV_NvalueSet", 0x1, 0x3)
Write_Obj_v1_v2("BLTN_CAM_PMD_NvalueSet", 0x1, 0x3)
setPrkOpableTime(12)
Touch_ccNC_Home_Icon()</t>
  </si>
  <si>
    <t>DIA2_1144</t>
  </si>
  <si>
    <t>Obj_Target_OK("BLTN_CAM_RecSet_OWD", 0x1)
Obj_Target_OK("BLTN_CAM_RecSet_DEV", 0x2)
Obj_Target_OK("BLTN_CAM_RecSet_OWP", 0x1)
Obj_Target_OK("BLTN_CAM_RecSet_PEV", 0x1)</t>
  </si>
  <si>
    <t>10_DIA3_1034</t>
  </si>
  <si>
    <t>[(ES95486-12) DIAG_SERVICE_REQ_075]
Write Data By Identifier NRC 31
NRC 31 - requestOutOfRange</t>
  </si>
  <si>
    <t>10_DIA2_1144</t>
  </si>
  <si>
    <t>Sleep_009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</si>
  <si>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</si>
  <si>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</si>
  <si>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[BLTN_CAM-진단-007] Supported negative response codes</t>
  </si>
  <si>
    <t>전상태 : 프로필 초기화를 통한 모든 저장 영상 삭제 순간 IGN Off</t>
  </si>
  <si>
    <t>DIA3_1035</t>
  </si>
  <si>
    <t>$11
시동 조건 확인</t>
  </si>
  <si>
    <t>Touch_Built_In_CAM_Icon()
setPrkOpableTime(12)</t>
  </si>
  <si>
    <t>시동 조건 
엔진상태(SMK_TrmnlCtrlGrpStaBDC) 시그널 = Running(0x4)
ECUReset 불가</t>
  </si>
  <si>
    <t>Request_0x795("2E B1 01 00 00 00 00")</t>
  </si>
  <si>
    <t>10_DIA3_1035</t>
  </si>
  <si>
    <t>print_string("CF_AVN_BLTN_CAM_RecReset: 0x1 (Record Data Reset(format))")
Write_Obj("CF_AVN_BLTN_CAM_RecReset", 0x1)</t>
  </si>
  <si>
    <t>Obj_Check_v1_v2("BLTN_CAM_SD_Format_Op_State", 0x1, 0x2)</t>
  </si>
  <si>
    <t>response_0x79D = "7F 11 22"</t>
  </si>
  <si>
    <t>[BLTN_CAM-진단-010] Supported negative response codes</t>
  </si>
  <si>
    <t>wait(5000)
Reset_File()</t>
  </si>
  <si>
    <t>Request_0x795("2E F0 00 00 00 00 00")</t>
  </si>
  <si>
    <t>DIA3_1036</t>
  </si>
  <si>
    <t>SecurityAccess, SendKey 실패 부정응답 확인
- ASK</t>
  </si>
  <si>
    <t>Security Access, SendKey[27 12] 실패 시 부정응답 확인, Programming Session, 0x795</t>
  </si>
  <si>
    <t>00_1CHK_039</t>
  </si>
  <si>
    <t>DIA2_1145</t>
  </si>
  <si>
    <t>10_DIA3_1036</t>
  </si>
  <si>
    <t>[(ES95486-12) DIAG_SERVICE_REQ_077]
Write Data By Identifier NRC 31 with functional addressing
NRC 31 - requestOutOfRange</t>
  </si>
  <si>
    <t>10_DIA2_1145</t>
  </si>
  <si>
    <t>Request_0x795("27 12 11 11 11 11 11 11 11 11")</t>
  </si>
  <si>
    <t>response_0x79D = "7F 27 35"</t>
  </si>
  <si>
    <t>DIA3_1037</t>
  </si>
  <si>
    <t>Security Access, SendKey[27 12] 실패 시 부정응답 확인, Extended Session, 0x795</t>
  </si>
  <si>
    <t>10_DIA3_1037</t>
  </si>
  <si>
    <t>Request_0x7DF("2E B1 01 00 00 00 00")</t>
  </si>
  <si>
    <t>Request_0x7DF("2E F0 00 00 00 00 00")</t>
  </si>
  <si>
    <t>Sleep_011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</si>
  <si>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</si>
  <si>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</si>
  <si>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 주차녹화 OFF - 3</t>
  </si>
  <si>
    <t>전상태 : AVN 모드(주행 상시 녹화 Off)</t>
  </si>
  <si>
    <t>[BLTN_CAM-진단-058] Request message (InputOutputControlByIdentifer Request Service ID 등)</t>
  </si>
  <si>
    <t>Touch_Built_In_CAM_Icon()
Write_Obj_v1_v2("BLTN_CAM_Rec_OWD_NvalueSet", 0x1, 0x3)
Write_Obj_v1_v2("BLTN_CAM_Rec_DEV_NvalueSet", 0x1, 0x3)
Write_Obj_v1_v2("BLTN_CAM_Rec_OWP_NvalueSet", 0x1, 0x3)
Write_Obj_v1_v2("BLTN_CAM_Rec_PEV_NvalueSet", 0x1, 0x3)
Write_Obj_v1_v2("BLTN_CAM_PMD_NvalueSet", 0x1, 0x3)
setPrkOpableTime(12)
Touch_ccNC_Home_Icon()</t>
  </si>
  <si>
    <t>Obj_Target_OK("BLTN_CAM_RecSet_OWD", 0x1)
Obj_Target_OK("BLTN_CAM_RecSet_DEV", 0x1)
Obj_Target_OK("BLTN_CAM_RecSet_OWP", 0x1)
Obj_Target_OK("BLTN_CAM_RecSet_PEV", 0x1)</t>
  </si>
  <si>
    <t>DIA3_1403</t>
  </si>
  <si>
    <t>[BLTN_CAM-진단-059] Positive response message</t>
  </si>
  <si>
    <t>SecurityAccess, SendKey 실패 부정응답 확인
- OEUK</t>
  </si>
  <si>
    <t>Security Access, SendKey[27 14] 실패 시 부정응답 확인, Programming Session, 0x795</t>
  </si>
  <si>
    <t>print_string("OEUK 적용 : LX3 이후 ~
OEUK 미적용 차종 : US4PE, GN7FL, DL3PE2, SV1 27MY")
Request_0x7DF("10 01")</t>
  </si>
  <si>
    <t>DIA2_1146</t>
  </si>
  <si>
    <t>CPU Reset
(0xF041)</t>
  </si>
  <si>
    <t>CPU Reset (F041), Default Session, 0x795</t>
  </si>
  <si>
    <t>10_DIA3_1403</t>
  </si>
  <si>
    <t>00_1CHK_021</t>
  </si>
  <si>
    <t>10_DIA2_1146</t>
  </si>
  <si>
    <t>Sleep_012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</si>
  <si>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</si>
  <si>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</si>
  <si>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Request_0x795("2F F0 41 03")</t>
  </si>
  <si>
    <t>response_0x79D = "7F 2F 7F"</t>
  </si>
  <si>
    <t>전상태 : 주행 상시 녹화</t>
  </si>
  <si>
    <t>Request_0x795("27 13")</t>
  </si>
  <si>
    <t>DIA2_1147</t>
  </si>
  <si>
    <t>CPU Reset (F041), Programming Session, 0x795</t>
  </si>
  <si>
    <t>Request_0x795("27 14 11 11 11 11 11 11 11 11")</t>
  </si>
  <si>
    <t>Touch_Built_In_CAM_Icon()
Write_Obj_v1_v2("BLTN_CAM_Rec_OWD_NvalueSet", 0x2, 0x3)
Write_Obj_v1_v2("BLTN_CAM_Rec_DEV_NvalueSet", 0x1, 0x3)
Write_Obj_v1_v2("BLTN_CAM_Rec_OWP_NvalueSet", 0x1, 0x3)
Write_Obj_v1_v2("BLTN_CAM_Rec_PEV_NvalueSet", 0x1, 0x3)
Write_Obj_v1_v2("BLTN_CAM_PMD_NvalueSet", 0x1, 0x3)
setPrkOpableTime(12)
Touch_ccNC_Home_Icon()</t>
  </si>
  <si>
    <t>Obj_Target_OK("BLTN_CAM_RecSta_OWD", 0x1)</t>
  </si>
  <si>
    <t>10_DIA2_1147</t>
  </si>
  <si>
    <t>DIA3_1404</t>
  </si>
  <si>
    <t>10_DIA3_1404</t>
  </si>
  <si>
    <t>DIA2_1148</t>
  </si>
  <si>
    <t>Sleep_013</t>
  </si>
  <si>
    <t>CPU Reset (F041), Extended Session,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</si>
  <si>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</si>
  <si>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</si>
  <si>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10_DIA2_1148</t>
  </si>
  <si>
    <t>전상태 : 주행 충격 이벤트 녹화</t>
  </si>
  <si>
    <t>[BLTN_CAM-진단-008] Request message (SecurityAccess Request SID 등)</t>
  </si>
  <si>
    <t>[BLTN_CAM-진단-009] Positive response message</t>
  </si>
  <si>
    <t>response_0x79D = "6F F0 41 03"</t>
  </si>
  <si>
    <t>DIA2_1149</t>
  </si>
  <si>
    <t>DIA3_1038</t>
  </si>
  <si>
    <t>Obj_Target_OK("BLTN_CAM_RecSet_DEV", 0x2)</t>
  </si>
  <si>
    <t>Request Seed ASK
기본 응답 확인</t>
  </si>
  <si>
    <t>Request Seed ASK (11) Req
- Default Session(01), 0x795</t>
  </si>
  <si>
    <t>$2F
시동 조건 확인</t>
  </si>
  <si>
    <t>$2F
강제구동 정차조건
차량모드 및 엔진 상태에 따른 정차조건
ICUPowerAutoCutMode = 0x2(Customer mode)
Customer mode : Engine stop (긍정 응답)</t>
  </si>
  <si>
    <t>CameraCrash()</t>
  </si>
  <si>
    <t>00_1CHK_040</t>
  </si>
  <si>
    <t>Obj_Target_OK("BLTN_CAM_RecSta_DEV", 0x1)</t>
  </si>
  <si>
    <t>10_DIA3_1038</t>
  </si>
  <si>
    <t>Write_Obj("ICU_PowerAutoCutModSta", 2)</t>
  </si>
  <si>
    <t>#24020</t>
  </si>
  <si>
    <t>10_DIA2_1149</t>
  </si>
  <si>
    <t>DIA3_1039</t>
  </si>
  <si>
    <t>Request Seed ASK (11) Req
- Programming Session(02), 0x795</t>
  </si>
  <si>
    <t>ES95486-02 ASK 성적서 TC_001</t>
  </si>
  <si>
    <t>Sleep_014</t>
  </si>
  <si>
    <t>10_DIA3_1039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</si>
  <si>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</si>
  <si>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</si>
  <si>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response_0x79D = "67 11"</t>
  </si>
  <si>
    <t>전상태 : 주행 수동 이벤트 녹화</t>
  </si>
  <si>
    <t>print_string(" ")</t>
  </si>
  <si>
    <t>SID27_Resp_Sum(3, 8)</t>
  </si>
  <si>
    <t>DIA3_1040</t>
  </si>
  <si>
    <t>Obj_Target_OK("BLTN_CAM_RecSet_OWD", 0x2)
Obj_Target_OK("BLTN_CAM_RecSet_DEV", 0x2)
Obj_Target_OK("BLTN_CAM_RecSet_OWP", 0x1)
Obj_Target_OK("BLTN_CAM_RecSet_PEV", 0x1)</t>
  </si>
  <si>
    <t>Request Seed ASK (11) Req
- Extended Session(03), 0x795</t>
  </si>
  <si>
    <t>10_DIA3_1040</t>
  </si>
  <si>
    <t>Obj_Target_OK("BLTN_CAM_RecSta_MAR", 0x1)</t>
  </si>
  <si>
    <t>DIA2_1150</t>
  </si>
  <si>
    <t>DIA3_1405</t>
  </si>
  <si>
    <t>Sleep_015</t>
  </si>
  <si>
    <t>Request Seed OEUK
기본 응답 확인</t>
  </si>
  <si>
    <r>
      <rPr>
        <sz val="11"/>
        <color theme="1"/>
        <rFont val="Segoe UI Symbol"/>
        <family val="2"/>
      </rPr>
      <t>▪</t>
    </r>
    <r>
      <rPr>
        <sz val="11"/>
        <color theme="1"/>
        <rFont val="맑은 고딕"/>
        <family val="3"/>
        <charset val="129"/>
      </rPr>
      <t xml:space="preserve"> Requirement-based test</t>
    </r>
  </si>
  <si>
    <t>Request Seed OEUK (13) Req
- Default Session(01), 0x795</t>
  </si>
  <si>
    <r>
      <rPr>
        <sz val="11"/>
        <color theme="1"/>
        <rFont val="Segoe UI Symbol"/>
        <family val="2"/>
      </rPr>
      <t>▪</t>
    </r>
    <r>
      <rPr>
        <sz val="11"/>
        <color theme="1"/>
        <rFont val="Calibri"/>
        <family val="2"/>
      </rPr>
      <t xml:space="preserve"> Requirements Analysis</t>
    </r>
  </si>
  <si>
    <t>$2F
강제구동 정차조건
차량모드 및 엔진 상태에 따른 정차조건
ICUPowerAutoCutMode = 0x2(Customer mode)
Customer mode : Engine Running (부정 응답)</t>
  </si>
  <si>
    <t>전상태 : 주행 수동/충격 이벤트 녹화</t>
  </si>
  <si>
    <t>10_DIA3_1405</t>
  </si>
  <si>
    <t>10_DIA2_1150</t>
  </si>
  <si>
    <t>DIA3_1406</t>
  </si>
  <si>
    <t>Request Seed OEUK (13) Req
- Programming Session(02), 0x795</t>
  </si>
  <si>
    <t>10_DIA3_1406</t>
  </si>
  <si>
    <t>response_0x79D = "67 13"</t>
  </si>
  <si>
    <t>Obj_Target_OK("BLTN_CAM_RecSta_OWD", 0x1)
Obj_Target_OK("BLTN_CAM_RecSta_DEV", 0x1)
Obj_Target_OK("BLTN_CAM_RecSta_MAR", 0x1)</t>
  </si>
  <si>
    <t>DIA3_1407</t>
  </si>
  <si>
    <t>Request Seed OEUK (13) Req
- Extended Session(03), 0x795</t>
  </si>
  <si>
    <t>response_0x79D = "7F 2F 22"</t>
  </si>
  <si>
    <t>Sleep_016</t>
  </si>
  <si>
    <t>10_DIA3_1407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</si>
  <si>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</si>
  <si>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</si>
  <si>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전상태 : 타임랩스 녹화</t>
  </si>
  <si>
    <t>DIA2_1151</t>
  </si>
  <si>
    <t>$2F
강제구동 정차조건
차량모드 및 엔진 상태에 따른 정차조건
ICUPowerAutoCutMode = 0x0(Factory mode)
Factory mode : Engine stop (긍정 응답)
[사양] Factory/Dealer mode :
 Engine stop || Vehicle speed &lt; 5kps</t>
  </si>
  <si>
    <t>Obj_Target_OK("BLTN_CAM_Ind_Req", 0x3)</t>
  </si>
  <si>
    <t>Write_Obj("ICU_PowerAutoCutModSta", 0)</t>
  </si>
  <si>
    <t>DIA3_1041</t>
  </si>
  <si>
    <t>Obj_Target_OK("BLTN_CAM_RecSta_TML", 0x1)</t>
  </si>
  <si>
    <t>Request Seed ASK
+
SendKey ASK send
기본 응답 확인</t>
  </si>
  <si>
    <t>Request Seed ASK+SendKey ASK send On Default Session, 0x795</t>
  </si>
  <si>
    <t>10_DIA2_1151</t>
  </si>
  <si>
    <t>00_1CHK_041</t>
  </si>
  <si>
    <t>10_DIA3_1041</t>
  </si>
  <si>
    <t>DIA3_1042</t>
  </si>
  <si>
    <t>Sleep_017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</si>
  <si>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</si>
  <si>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</si>
  <si>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 Seed ASK+SendKey ASK send On Programming Session, 0x795</t>
  </si>
  <si>
    <t>전상태 : 주행 상시 / 타임랩스 녹화</t>
  </si>
  <si>
    <t>ES95486-02 ASK 성적서 TC_002</t>
  </si>
  <si>
    <t>10_DIA3_1042</t>
  </si>
  <si>
    <t>DIA2_1152</t>
  </si>
  <si>
    <t>$2F
강제구동 정차조건
차량모드 및 엔진 상태에 따른 정차조건
ICUPowerAutoCutMode = 0x1(Dealer mode)
Dealer mode : Engine stop (긍정 응답)
[사양] Factory/Dealer mode :
 Engine stop || Vehicle speed &lt; 5kps</t>
  </si>
  <si>
    <t>Write_Obj("ICU_PowerAutoCutModSta", 1)</t>
  </si>
  <si>
    <t>DIA3_1043</t>
  </si>
  <si>
    <t>10_DIA2_1152</t>
  </si>
  <si>
    <t>Request Seed ASK+SendKey ASK send On Extended Session, 0x795</t>
  </si>
  <si>
    <t>10_DIA3_1043</t>
  </si>
  <si>
    <t>DIA3_1044</t>
  </si>
  <si>
    <t>SecurityAccess, SendKey 2번 실패 후 응답 확인
- ASK</t>
  </si>
  <si>
    <t>SecurityAccess, SendKey 2번 실패 후, [27 11] 요청 시 긍정응답, 0x795, Extended Session
(부정응답 안해도 된다고 함)</t>
  </si>
  <si>
    <t>DIA2_1236</t>
  </si>
  <si>
    <t>Sleep_018</t>
  </si>
  <si>
    <r>
      <rPr>
        <sz val="11"/>
        <color theme="1"/>
        <rFont val="Segoe UI Symbol"/>
        <family val="2"/>
      </rPr>
      <t>▪</t>
    </r>
    <r>
      <rPr>
        <sz val="11"/>
        <color theme="1"/>
        <rFont val="맑은 고딕"/>
        <family val="3"/>
        <charset val="129"/>
      </rPr>
      <t xml:space="preserve"> Requirement-based test</t>
    </r>
  </si>
  <si>
    <t>00_1CHK_042</t>
  </si>
  <si>
    <t>10_DIA3_1044</t>
  </si>
  <si>
    <r>
      <rPr>
        <sz val="11"/>
        <color theme="1"/>
        <rFont val="Segoe UI Symbol"/>
        <family val="2"/>
      </rPr>
      <t>▪</t>
    </r>
    <r>
      <rPr>
        <sz val="11"/>
        <color theme="1"/>
        <rFont val="Calibri"/>
        <family val="2"/>
      </rPr>
      <t xml:space="preserve"> Requirements Analysis</t>
    </r>
  </si>
  <si>
    <t>$2F
강제구동 정차조건
차량모드 및 엔진 상태에 따른 정차조건
ICUPowerAutoCutMode = 0x0(Factory mode)
Factory mode : Vehicle speed &lt; 5kps (긍정 응답)
[사양] Factory/Dealer mode :
 Engine stop || Vehicle speed &lt; 5kps</t>
  </si>
  <si>
    <t>전상태 : 주행 상시 / 수동이벤트 
               / 타임랩스 녹화</t>
  </si>
  <si>
    <t>10_DIA2_1236</t>
  </si>
  <si>
    <t>Write_Obj("CLU_SpdUnitTyp", 0)
Write_Obj("CLU_DisSpdVal", 4)</t>
  </si>
  <si>
    <t>Write_Obj("CLU_SpdUnitTyp", 0)
Write_Obj("CLU_DisSpdVal", 0)</t>
  </si>
  <si>
    <t>다음 TC 동작을 위해 false attemp</t>
  </si>
  <si>
    <t>DIA2_1237</t>
  </si>
  <si>
    <t>Sleep_019</t>
  </si>
  <si>
    <r>
      <rPr>
        <sz val="11"/>
        <color theme="1"/>
        <rFont val="Segoe UI Symbol"/>
        <family val="2"/>
      </rPr>
      <t>▪</t>
    </r>
    <r>
      <rPr>
        <sz val="11"/>
        <color theme="1"/>
        <rFont val="맑은 고딕"/>
        <family val="3"/>
        <charset val="129"/>
      </rPr>
      <t xml:space="preserve"> Requirement-based test</t>
    </r>
  </si>
  <si>
    <t>$2F
강제구동 정차조건
차량모드 및 엔진 상태에 따른 정차조건
ICUPowerAutoCutMode = 0x1(Dealer mode)
Dealer mode : Vehicle speed &lt; 5kps (긍정 응답)
[사양] Factory/Dealer mode :
 Engine stop || Vehicle speed &lt; 5kps</t>
  </si>
  <si>
    <r>
      <rPr>
        <sz val="11"/>
        <color theme="1"/>
        <rFont val="Segoe UI Symbol"/>
        <family val="2"/>
      </rPr>
      <t>▪</t>
    </r>
    <r>
      <rPr>
        <sz val="11"/>
        <color theme="1"/>
        <rFont val="Calibri"/>
        <family val="2"/>
      </rPr>
      <t xml:space="preserve"> Requirements Analysis</t>
    </r>
  </si>
  <si>
    <t>DIA3_1045</t>
  </si>
  <si>
    <t>전상태 : 주행 상시 / 수동이벤트 
              / 충격 이벤트 / 타임랩스 녹화</t>
  </si>
  <si>
    <t>10_DIA2_1237</t>
  </si>
  <si>
    <t>SecurityAccess, SendKey 2번 실패 후 10초 경과 시 [27 11] 요청 시 긍정응답 확인, 0x795, Extended Session</t>
  </si>
  <si>
    <t>00_1CHK_043</t>
  </si>
  <si>
    <t>10_DIA3_1045</t>
  </si>
  <si>
    <t>DIA2_1238</t>
  </si>
  <si>
    <t>$2F
강제구동 정차조건
차량모드 및 엔진 상태에 따른 정차조건
ICUPowerAutoCutMode = 0x0(Factory mode)
Factory mode : Vehicle speed : 5kps (부정 응답)
[사양] Factory/Dealer mode :
 Engine stop || Vehicle speed &lt; 5kps</t>
  </si>
  <si>
    <t>Sleep_020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</si>
  <si>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</si>
  <si>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</si>
  <si>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 주차녹화 ON - 1</t>
  </si>
  <si>
    <t>전상태 : 주차 녹화 설정 상태 에서</t>
  </si>
  <si>
    <t>10_DIA2_1238</t>
  </si>
  <si>
    <t>DIA3_1408</t>
  </si>
  <si>
    <t>SecurityAccess, SendKey 2번 실패 후 응답 확인
- OEUK</t>
  </si>
  <si>
    <t>Touch_Built_In_CAM_Icon()
Write_Obj_v1_v2("BLTN_CAM_Rec_OWD_NvalueSet", 0x1, 0x3)
Write_Obj_v1_v2("BLTN_CAM_Rec_DEV_NvalueSet", 0x1, 0x3)
Write_Obj_v1_v2("BLTN_CAM_Rec_OWP_NvalueSet", 0x2, 0x3)
Write_Obj_v1_v2("BLTN_CAM_Rec_PEV_NvalueSet", 0x1, 0x3)
setPrkOpableTime(12)
Touch_ccNC_Home_Icon()</t>
  </si>
  <si>
    <t>SecurityAccess, SendKey 2번 실패 후, [27 13] 요청 시 긍정응답, 0x795, Extended Session
(부정응답 안해도 된다고 함)</t>
  </si>
  <si>
    <t>Obj_Target_OK("BLTN_CAM_RecSet_OWP", 0x2)</t>
  </si>
  <si>
    <t>Write_Obj("CLU_SpdUnitTyp", 0)
Write_Obj("CLU_DisSpdVal", 5)</t>
  </si>
  <si>
    <t>Key_off()</t>
  </si>
  <si>
    <t>10_DIA3_1408</t>
  </si>
  <si>
    <t>Obj_Target_OK("BLTN_CAM_RecSta_OWP", 0x1)
inspectEvent_obj("BLTN_CAM_HU_UI_Mode", 500)
check_timeout_NM_Msg(10000)
Check_EthNM_Timeout(10000)</t>
  </si>
  <si>
    <t>Ready Sleep State</t>
  </si>
  <si>
    <t>Disable_Tx()</t>
  </si>
  <si>
    <t>Prepare Bus Sleep → Bus Sleep</t>
  </si>
  <si>
    <t>EvtSW_indCheck("OWP")</t>
  </si>
  <si>
    <t>Parking_Dark_Current()</t>
  </si>
  <si>
    <t>Sleep_021</t>
  </si>
  <si>
    <t>DIA2_1239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</si>
  <si>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</si>
  <si>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</si>
  <si>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전상태 : 주차 녹화 설정 상태 에서 BLTN_CAM 모드 진입 후</t>
  </si>
  <si>
    <t>$2F
강제구동 정차조건
차량모드 및 엔진 상태에 따른 정차조건
ICUPowerAutoCutMode = 0x1(Dealer mode)
Dealer mode : Vehicle speed : 5kps (부정 응답)
[사양] Factory/Dealer mode :
 Engine stop || Vehicle speed &lt; 5kps</t>
  </si>
  <si>
    <t>10_DIA2_1239</t>
  </si>
  <si>
    <t>Touch_Built_In_CAM_Icon()
Write_Obj_v1_v2("BLTN_CAM_Rec_OWD_NvalueSet", 0x1, 0x3)
Write_Obj_v1_v2("BLTN_CAM_Rec_DEV_NvalueSet", 0x1, 0x3)
Write_Obj_v1_v2("BLTN_CAM_Rec_OWP_NvalueSet", 0x2, 0x3)
Write_Obj_v1_v2("BLTN_CAM_Rec_PEV_NvalueSet", 0x1, 0x3)
setPrkOpableTime(12)</t>
  </si>
  <si>
    <t>Obj_Target_OK("BLTN_CAM_RecSet_OWP", 0x2)
Obj_Target_OK("BLTN_CAM_HU_UI_Mode", 0x1)</t>
  </si>
  <si>
    <t>DIA3_1409</t>
  </si>
  <si>
    <t>SecurityAccess, SendKey 2번 실패 후 10초 경과 시 [27 13] 요청 시 긍정응답 확인, 0x795, Extended Session</t>
  </si>
  <si>
    <t>Sleep_022</t>
  </si>
  <si>
    <r>
      <rPr>
        <sz val="11"/>
        <color theme="1"/>
        <rFont val="Segoe UI Symbol"/>
        <family val="2"/>
      </rPr>
      <t>▪</t>
    </r>
    <r>
      <rPr>
        <sz val="11"/>
        <color theme="1"/>
        <rFont val="맑은 고딕"/>
        <family val="3"/>
        <charset val="129"/>
      </rPr>
      <t xml:space="preserve"> Requirement-based test</t>
    </r>
  </si>
  <si>
    <t>10_DIA3_1409</t>
  </si>
  <si>
    <r>
      <rPr>
        <sz val="11"/>
        <color theme="1"/>
        <rFont val="Segoe UI Symbol"/>
        <family val="2"/>
      </rPr>
      <t>▪</t>
    </r>
    <r>
      <rPr>
        <sz val="11"/>
        <color theme="1"/>
        <rFont val="Calibri"/>
        <family val="2"/>
      </rPr>
      <t xml:space="preserve"> Requirements Analysis</t>
    </r>
  </si>
  <si>
    <t>전상태 : 주차 녹화 설정 상태 에서 BLTN_CAM 모드 진입 중</t>
  </si>
  <si>
    <t>DIA2_1240</t>
  </si>
  <si>
    <t>Obj_Target_OK("BLTN_CAM_RecSet_OWD", 0x1)
Obj_Target_OK("BLTN_CAM_RecSet_DEV", 0x1)
Obj_Target_OK("BLTN_CAM_RecSet_OWP", 0x2)
Obj_Target_OK("BLTN_CAM_RecSet_PEV", 0x1)</t>
  </si>
  <si>
    <t>$2F
강제구동 정차조건
차량모드 및 엔진 상태에 따른 정차조건
ICUPowerAutoCutMode = 0x0(Factory mode)
Factory mode : Vehicle speed &lt; 3mph (긍정 응답)
[사양] Factory/Dealer mode :
 Engine stop || Vehicle speed &lt; 3mph</t>
  </si>
  <si>
    <t>Fast_Touch_Built_In_CAM_Icon()
Key_off()</t>
  </si>
  <si>
    <t>10_DIA2_1240</t>
  </si>
  <si>
    <t>Write_Obj("CLU_SpdUnitTyp", 1)
Write_Obj("CLU_DisSpdVal", 2)</t>
  </si>
  <si>
    <t>Sleep_023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</si>
  <si>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</si>
  <si>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</si>
  <si>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전상태 : 주행상시 &amp; 수동/충격 이벤트 녹화 중
 : 타임랩스 녹화 시작</t>
  </si>
  <si>
    <t>Write_Obj("CLU_SpdUnitTyp", 1)
Write_Obj("CLU_DisSpdVal", 0)</t>
  </si>
  <si>
    <t>DIA3_1046</t>
  </si>
  <si>
    <t>Touch_Built_In_CAM_Icon()
Write_Obj_v1_v2("BLTN_CAM_Rec_OWD_NvalueSet", 0x2, 0x3)
Write_Obj_v1_v2("BLTN_CAM_Rec_DEV_NvalueSet", 0x2, 0x3)
Write_Obj_v1_v2("BLTN_CAM_Rec_OWP_NvalueSet", 0x2, 0x3)
Write_Obj_v1_v2("BLTN_CAM_Rec_PEV_NvalueSet", 0x1, 0x3)
setPrkOpableTime(12)
Touch_ccNC_Home_Icon()</t>
  </si>
  <si>
    <t>복합 연계 확인
[27 11] On Programming || Extended Session에서 
Default Session 천이 시 Security Access 상태 확인</t>
  </si>
  <si>
    <t>Request Seed ASK (11) Req, Programming Session(02), 0x795 후 Default Session에서 [27 11] 요청</t>
  </si>
  <si>
    <t>DIA2_1241</t>
  </si>
  <si>
    <t>00_1CHK_044</t>
  </si>
  <si>
    <t>10_DIA3_1046</t>
  </si>
  <si>
    <t>$2F
강제구동 정차조건
차량모드 및 엔진 상태에 따른 정차조건
ICUPowerAutoCutMode = 0x1(Dealer mode)
Dealer mode : Vehicle speed &lt; 3mph (긍정 응답)
[사양] Factory/Dealer mode :
 Engine stop || Vehicle speed &lt; 3mph</t>
  </si>
  <si>
    <t>10_DIA2_1241</t>
  </si>
  <si>
    <t>DIA3_1047</t>
  </si>
  <si>
    <t>Rquest Seed ASK (11) Req, Extended Session(02), 0x795 후 Default Session에서 [27 11] 요청</t>
  </si>
  <si>
    <t>Obj_Target_OK("BLTN_CAM_RecSta_DEV", 0x1)
Obj_Target_OK("BLTN_CAM_RecSta_MAR", 0x1)</t>
  </si>
  <si>
    <t>10_DIA3_1047</t>
  </si>
  <si>
    <t>DIA3_1410</t>
  </si>
  <si>
    <t>복합 연계 확인
[27 13] On Programming || Extended Session에서 
Default Session 천이 시 Security Access 상태 확인</t>
  </si>
  <si>
    <t>Request Seed OEUK (13) Req, Programming Session(02), 0x795 후 Default Session에서 [27 13] 요청</t>
  </si>
  <si>
    <t>10_DIA3_1410</t>
  </si>
  <si>
    <t>Sleep_024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</si>
  <si>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</si>
  <si>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</si>
  <si>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DIA3_1411</t>
  </si>
  <si>
    <t>전상태 : 주행상시 &amp; 수동/충격 이벤트 녹화 중
 : 타임랩스 녹화완료 후</t>
  </si>
  <si>
    <t>Rquest Seed OEUK(13) Req, Extended Session(02), 0x795 후 Default Session에서 [27 13] 요청</t>
  </si>
  <si>
    <t>DIA2_1242</t>
  </si>
  <si>
    <t>10_DIA3_1411</t>
  </si>
  <si>
    <t>$2F
강제구동 정차조건
차량모드 및 엔진 상태에 따른 정차조건
ICUPowerAutoCutMode = 0x0(Factory mode)
Factory mode : Vehicle speed &gt;= 3mph (부정 응답)
[사양] Factory/Dealer mode :
 Engine stop || Vehicle speed &lt; 3mph</t>
  </si>
  <si>
    <t>10_DIA2_1242</t>
  </si>
  <si>
    <t>DIA3_1048</t>
  </si>
  <si>
    <t>복합 연계 확인
[27 11] [27 12] 이후 해당 새션 요청 추가 후 [27 11] 응답확인</t>
  </si>
  <si>
    <t>Request Seed ASK+SendKey On Programming Session, 0x795 이후 [10 02] 재요청하여 [27 11] 응답확인</t>
  </si>
  <si>
    <t>Write_Obj("CLU_SpdUnitTyp", 1)
Write_Obj("CLU_DisSpdVal", 3)</t>
  </si>
  <si>
    <t>00_1CHK_045</t>
  </si>
  <si>
    <t>10_DIA3_1048</t>
  </si>
  <si>
    <t>DIA2_1243</t>
  </si>
  <si>
    <t>DIA3_1049</t>
  </si>
  <si>
    <t>$2F
강제구동 정차조건
차량모드 및 엔진 상태에 따른 정차조건
ICUPowerAutoCutMode = 0x1(Dealer mode)
Dealer mode : Vehicle speed &gt;= 3mph (부정 응답)
[사양] Factory/Dealer mode :
 Engine stop || Vehicle speed &lt; 3mph</t>
  </si>
  <si>
    <t>Request Seed ASK+SendKey On Extended Session, 0x795 이후 [10 03] 재요청하여 [27 11] 응답확인</t>
  </si>
  <si>
    <t>Sleep_025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</si>
  <si>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</si>
  <si>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</si>
  <si>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10_DIA2_1243</t>
  </si>
  <si>
    <t>전상태 : 주행상시 &amp; 수동/충격 이벤트 녹화 중
 : 타임랩스 롱키입력으로 녹화 시작</t>
  </si>
  <si>
    <t>00_1CHK_046</t>
  </si>
  <si>
    <t>10_DIA3_1049</t>
  </si>
  <si>
    <t>DIA3_1050</t>
  </si>
  <si>
    <t>Seed 요청 10회
- ASK</t>
  </si>
  <si>
    <t>[27 11] Seed 요청 1회, Programming Session, 0x795</t>
  </si>
  <si>
    <t>00_1CHK_047</t>
  </si>
  <si>
    <t>10_DIA3_1050</t>
  </si>
  <si>
    <t>DIA2_1153</t>
  </si>
  <si>
    <t>저장파일 모두 삭제
(0xF042)</t>
  </si>
  <si>
    <t>저장파일 모두 삭제 (F042), Default Session, 0x795</t>
  </si>
  <si>
    <t>00_1CHK_022</t>
  </si>
  <si>
    <t>10_DIA2_1153</t>
  </si>
  <si>
    <t>DIA3_1051</t>
  </si>
  <si>
    <t>Request_0x795("2F F0 42 03")</t>
  </si>
  <si>
    <t>Sleep_026</t>
  </si>
  <si>
    <t>[27 11] Seed 요청 2회, Programming Session,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</si>
  <si>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</si>
  <si>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</si>
  <si>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DIA2_1154</t>
  </si>
  <si>
    <t>[Sleep 진입 확인]
: 주차녹화 ON - 2</t>
  </si>
  <si>
    <t>IG On/Off 10회</t>
  </si>
  <si>
    <t>10_DIA3_1051</t>
  </si>
  <si>
    <t>저장파일 모두 삭제 (F042), Programming Session, 0x795</t>
  </si>
  <si>
    <t>Touch_Built_In_CAM_Icon()</t>
  </si>
  <si>
    <t>Obj_Target_OK("BLTN_CAM_HU_UI_Mode", 0x1)</t>
  </si>
  <si>
    <t>10_DIA2_1154</t>
  </si>
  <si>
    <t>DIA3_1052</t>
  </si>
  <si>
    <t>Write_Obj_v1_v2("BLTN_CAM_Rec_OWD_NvalueSet", 2, 3)
Write_Obj_v1_v2("BLTN_CAM_Rec_DEV_NvalueSet", 1, 3)
Write_Obj_v1_v2("BLTN_CAM_Rec_OWP_NvalueSet", 2, 3)
Write_Obj_v1_v2("BLTN_CAM_Rec_PEV_NvalueSet", 1, 3)
setPrkOpableTime(12)
Touch_ccNC_Home_Icon()</t>
  </si>
  <si>
    <t>[27 11] Seed 요청 3회, Programming Session, 0x795</t>
  </si>
  <si>
    <t>Obj_Target_OK("BLTN_CAM_RecSet_OWD", 0x2)
Obj_Target_OK("BLTN_CAM_RecSet_OWP", 0x2)
Obj_Target_OK("BLTN_CAM_HU_UI_Mode", 0x0)</t>
  </si>
  <si>
    <t>ACC_IGN_Off_On(10, 1000)</t>
  </si>
  <si>
    <t>10_DIA3_1052</t>
  </si>
  <si>
    <t>DIA2_1155</t>
  </si>
  <si>
    <t>저장파일 모두 삭제 (F042), Extended Session, 0x795</t>
  </si>
  <si>
    <t>DIA3_1053</t>
  </si>
  <si>
    <t>10_DIA2_1155</t>
  </si>
  <si>
    <t>[27 11] Seed 요청 4회, Programming Session, 0x795</t>
  </si>
  <si>
    <t>10_DIA3_1053</t>
  </si>
  <si>
    <t>response_0x79D = "6F F0 42 03"</t>
  </si>
  <si>
    <t>DIA2_1156</t>
  </si>
  <si>
    <t>Sleep_027</t>
  </si>
  <si>
    <t>공장 초기화
(0xF043)</t>
  </si>
  <si>
    <r>
      <rPr>
        <sz val="11"/>
        <color theme="1"/>
        <rFont val="Segoe UI Symbol"/>
        <family val="2"/>
      </rPr>
      <t>▪</t>
    </r>
    <r>
      <rPr>
        <sz val="11"/>
        <color theme="1"/>
        <rFont val="맑은 고딕"/>
        <family val="3"/>
        <charset val="129"/>
      </rPr>
      <t xml:space="preserve"> Requirement-based test</t>
    </r>
  </si>
  <si>
    <t>공장 초기화 (F043), Default Session, 0x795</t>
  </si>
  <si>
    <t>DIA3_1054</t>
  </si>
  <si>
    <r>
      <rPr>
        <sz val="11"/>
        <color theme="1"/>
        <rFont val="Segoe UI Symbol"/>
        <family val="2"/>
      </rPr>
      <t>▪</t>
    </r>
    <r>
      <rPr>
        <sz val="11"/>
        <color theme="1"/>
        <rFont val="Calibri"/>
        <family val="2"/>
      </rPr>
      <t xml:space="preserve"> Requirements Analysis</t>
    </r>
  </si>
  <si>
    <t>[Sleep 진입 확인] 원격주차 후
 - 주차 상시 녹화</t>
  </si>
  <si>
    <t>전상태 : 원격주차 후</t>
  </si>
  <si>
    <t>[27 11] Seed 요청 5회, Programming Session, 0x795</t>
  </si>
  <si>
    <t>00_1CHK_023</t>
  </si>
  <si>
    <t>10_DIA2_1156</t>
  </si>
  <si>
    <t>Request_0x795("2F F0 43 03")</t>
  </si>
  <si>
    <t>10_DIA3_1054</t>
  </si>
  <si>
    <t>DIA2_1157</t>
  </si>
  <si>
    <t>공장 초기화 (F043), Programming Session, 0x795</t>
  </si>
  <si>
    <t>DIA3_1055</t>
  </si>
  <si>
    <t>10_DIA2_1157</t>
  </si>
  <si>
    <t>[27 11] Seed 요청 6회, Programming Session, 0x795</t>
  </si>
  <si>
    <t>10_DIA3_1055</t>
  </si>
  <si>
    <t>Enable_Machine_Tx()
IGN=1
print_string("원격 시동")</t>
  </si>
  <si>
    <t>inspectEvent_obj("BLTN_CAM_HU_UI_Mode", 500)
check_inspectEvent_NM_Msg(500)
Check_EthNM_Output(3000)</t>
  </si>
  <si>
    <t>Normal State</t>
  </si>
  <si>
    <t>DIA2_1158</t>
  </si>
  <si>
    <t>DIA3_1056</t>
  </si>
  <si>
    <t>공장 초기화 (F043), Extended Session, 0x795</t>
  </si>
  <si>
    <t>Obj_Target_OK("BLTN_CAM_RecSta_OWP", 0x1)
inspectEvent_obj("BLTN_CAM_HU_UI_Mode", 500)
check_timeout_NM_Msg(500)
Check_EthNM_Timeout(3000)</t>
  </si>
  <si>
    <t>[27 11] Seed 요청 7회, Programming Session, 0x795</t>
  </si>
  <si>
    <t>10_DIA2_1158</t>
  </si>
  <si>
    <t>10_DIA3_1056</t>
  </si>
  <si>
    <t>response_0x79D = "6F F0 43 03"</t>
  </si>
  <si>
    <t>DIA3_1057</t>
  </si>
  <si>
    <t>DIA2_1159</t>
  </si>
  <si>
    <t>[27 11] Seed 요청 8회, Programming Session, 0x795</t>
  </si>
  <si>
    <t>강제 이벤트 저장
(0xF044)</t>
  </si>
  <si>
    <t>강제 이벤트 저장 (F044), Default Session, 0x795</t>
  </si>
  <si>
    <t>Sleep_028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</si>
  <si>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</si>
  <si>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</si>
  <si>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10_DIA3_1057</t>
  </si>
  <si>
    <t>00_1CHK_024</t>
  </si>
  <si>
    <t>10_DIA2_1159</t>
  </si>
  <si>
    <t>전상태 : 원격 시동 On/Off 반복</t>
  </si>
  <si>
    <t>Request_0x795("2F F0 44 03")</t>
  </si>
  <si>
    <t>DIA2_1160</t>
  </si>
  <si>
    <t>DIA3_1058</t>
  </si>
  <si>
    <t>강제 이벤트 저장 (F044), Programming Session, 0x795</t>
  </si>
  <si>
    <t>[27 11] Seed 요청 9회, Programming Session, 0x795</t>
  </si>
  <si>
    <t>10_DIA2_1160</t>
  </si>
  <si>
    <t>10_DIA3_1058</t>
  </si>
  <si>
    <t>Enable_Machine_Tx()
IGN=1
print_string("원격 시동1")</t>
  </si>
  <si>
    <t>DIA3_1059</t>
  </si>
  <si>
    <t>Repeat Message → Normal State
Normal</t>
  </si>
  <si>
    <t>DIA2_1161</t>
  </si>
  <si>
    <t>[27 11] Seed 요청 10회, Programming Session, 0x795</t>
  </si>
  <si>
    <t>강제 이벤트 저장 (F044), Extended Session, 0x795</t>
  </si>
  <si>
    <t>10_DIA3_1059</t>
  </si>
  <si>
    <t>10_DIA2_1161</t>
  </si>
  <si>
    <t>Enable_Machine_Tx()
IGN=1
print_string("원격 시동2")</t>
  </si>
  <si>
    <t>response_0x79D = "6F F0 44 03"</t>
  </si>
  <si>
    <t>DIA3_1412</t>
  </si>
  <si>
    <t>Enable_Machine_Tx()
IGN=1
print_string("원격 시동3")</t>
  </si>
  <si>
    <t>DIA2_1162</t>
  </si>
  <si>
    <t>전/후방 카메라 
인디케이터 ON/OFF
(0xF011)</t>
  </si>
  <si>
    <t>전/후방 카메라 인디케이터 ON (F011), Default Session, 0x795</t>
  </si>
  <si>
    <t>Seed 요청 10회
- OEUK</t>
  </si>
  <si>
    <t>[27 13] Seed 요청 1회, Programming Session, 0x795</t>
  </si>
  <si>
    <t>10_DIA2_1162</t>
  </si>
  <si>
    <t>Enable_Machine_Tx()
IGN=1
print_string("원격 시동4")</t>
  </si>
  <si>
    <t>Request_0x795("2F F0 11 03")</t>
  </si>
  <si>
    <t>10_DIA3_1412</t>
  </si>
  <si>
    <t>DIA2_1163</t>
  </si>
  <si>
    <t>전/후방 카메라 인디케이터 OFF (F011), Default Session, 0x795</t>
  </si>
  <si>
    <t>Enable_Machine_Tx()
IGN=1
print_string("원격 시동5")</t>
  </si>
  <si>
    <t>DIA3_1413</t>
  </si>
  <si>
    <t>10_DIA2_1163</t>
  </si>
  <si>
    <t>[27 13] Seed 요청 2회, Programming Session, 0x795</t>
  </si>
  <si>
    <t>Request_0x795("2F F0 11 00")</t>
  </si>
  <si>
    <t>DIA2_1164</t>
  </si>
  <si>
    <t>10_DIA3_1413</t>
  </si>
  <si>
    <t>Enable_Machine_Tx()
IGN=1
print_string("원격 시동6")</t>
  </si>
  <si>
    <t>전/후방 카메라 인디케이터 On (F011), Programming Session, 0x795</t>
  </si>
  <si>
    <t>10_DIA2_1164</t>
  </si>
  <si>
    <t>DIA3_1414</t>
  </si>
  <si>
    <t>Enable_Machine_Tx()
IGN=1
print_string("원격 시동7")</t>
  </si>
  <si>
    <t>[27 13] Seed 요청 3회, Programming Session, 0x795</t>
  </si>
  <si>
    <t>10_DIA3_1414</t>
  </si>
  <si>
    <t>DIA2_1165</t>
  </si>
  <si>
    <t>Enable_Machine_Tx()
IGN=1
print_string("원격 시동8")</t>
  </si>
  <si>
    <t>전/후방 카메라 인디케이터 Off (F011), Programming Session, 0x795</t>
  </si>
  <si>
    <t>DIA3_1415</t>
  </si>
  <si>
    <t>10_DIA2_1165</t>
  </si>
  <si>
    <t>[27 13] Seed 요청 4회, Programming Session, 0x795</t>
  </si>
  <si>
    <t>Enable_Machine_Tx()
IGN=1
print_string("원격 시동9")</t>
  </si>
  <si>
    <t>10_DIA3_1415</t>
  </si>
  <si>
    <t>DIA2_1166</t>
  </si>
  <si>
    <t>Enable_Machine_Tx()
IGN=1
print_string("원격 시동10")</t>
  </si>
  <si>
    <t>전/후방 카메라 인디케이터 On (F011), Extended Session, 0x795</t>
  </si>
  <si>
    <t>DIA3_1416</t>
  </si>
  <si>
    <t>[27 13] Seed 요청 5회, Programming Session, 0x795</t>
  </si>
  <si>
    <t>10_DIA2_1166</t>
  </si>
  <si>
    <t>10_DIA3_1416</t>
  </si>
  <si>
    <t>response_0x79D = "6F F0 11 03"</t>
  </si>
  <si>
    <t>DIA2_1167</t>
  </si>
  <si>
    <t>DIA3_1417</t>
  </si>
  <si>
    <t>전/후방 카메라 인디케이터 Off (F011), Extended Session, 0x795</t>
  </si>
  <si>
    <t>[27 13] Seed 요청 6회, Programming Session, 0x795</t>
  </si>
  <si>
    <t>10_DIA2_1167</t>
  </si>
  <si>
    <t>Sleep_029</t>
  </si>
  <si>
    <r>
      <rPr>
        <sz val="11"/>
        <color theme="1"/>
        <rFont val="Segoe UI Symbol"/>
        <family val="2"/>
      </rPr>
      <t>▪</t>
    </r>
    <r>
      <rPr>
        <sz val="11"/>
        <color theme="1"/>
        <rFont val="맑은 고딕"/>
        <family val="3"/>
        <charset val="129"/>
      </rPr>
      <t xml:space="preserve"> Requirement-based test</t>
    </r>
  </si>
  <si>
    <t>10_DIA3_1417</t>
  </si>
  <si>
    <r>
      <rPr>
        <sz val="11"/>
        <color theme="1"/>
        <rFont val="Segoe UI Symbol"/>
        <family val="2"/>
      </rPr>
      <t>▪</t>
    </r>
    <r>
      <rPr>
        <sz val="11"/>
        <color theme="1"/>
        <rFont val="Calibri"/>
        <family val="2"/>
      </rPr>
      <t xml:space="preserve"> Requirements Analysis</t>
    </r>
  </si>
  <si>
    <t>전상태 : 원격주차 시동 On/Off 반복
 저전압 상태</t>
  </si>
  <si>
    <t>▪ 빌트인캠 부팅 완료
▪ BLTN_CAM_State = 0x0 (BLTN_CAM Valid)
▪ BLTN_CAM_SD_Card_State = 0x0 (Good)
▪ 연관 제어기 CAN/Ethernet 통신 가능 상태
▪ 전원 : Key On
▪ 전압 : 9V</t>
  </si>
  <si>
    <t>response_0x79D = "6F F0 11 00"</t>
  </si>
  <si>
    <t>DIA3_1418</t>
  </si>
  <si>
    <t>DIA2_1168</t>
  </si>
  <si>
    <t>스위치 인디케이터 ON/OFF
(0xF012)</t>
  </si>
  <si>
    <t>[27 13] Seed 요청 7회, Programming Session, 0x795</t>
  </si>
  <si>
    <t>스위치 인디케이터 ON (F012), Default Session, 0x795</t>
  </si>
  <si>
    <t>10_DIA3_1418</t>
  </si>
  <si>
    <t>10_DIA2_1168</t>
  </si>
  <si>
    <t>Obj_Target_OK("BLTN_CAM_RecSta_OWP", 0x1)</t>
  </si>
  <si>
    <t>Request_0x795("2F F0 12 03")</t>
  </si>
  <si>
    <t>DIA2_1169</t>
  </si>
  <si>
    <t>DIA3_1419</t>
  </si>
  <si>
    <t>스위치 인디케이터 OFF (F012), Default Session, 0x795</t>
  </si>
  <si>
    <t>[27 13] Seed 요청 8회, Programming Session, 0x795</t>
  </si>
  <si>
    <t>10_DIA2_1169</t>
  </si>
  <si>
    <t>10_DIA3_1419</t>
  </si>
  <si>
    <t>Request_0x795("2F F0 12 00")</t>
  </si>
  <si>
    <t>DIA2_1170</t>
  </si>
  <si>
    <t>스위치 인디케이터 On (F012), Programming Session, 0x795</t>
  </si>
  <si>
    <t>DIA3_1420</t>
  </si>
  <si>
    <t>[27 13] Seed 요청 9회, Programming Session, 0x795</t>
  </si>
  <si>
    <t>10_DIA2_1170</t>
  </si>
  <si>
    <t>Sleep_030</t>
  </si>
  <si>
    <t>10_DIA3_1420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</si>
  <si>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</si>
  <si>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</si>
  <si>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원격주차 후
 - 주차 모션 녹화</t>
  </si>
  <si>
    <t>전상태 : 주차모션 녹화 설정 On &amp; 원격주차 후</t>
  </si>
  <si>
    <t>Run_matched_TestCase("GEN:ALL", "HU:ALL", "BATT:ALL", "Nation:ALL", "HighVol:ALL", "MotionTC:O")</t>
  </si>
  <si>
    <t>DIA2_1171</t>
  </si>
  <si>
    <t>DIA3_1421</t>
  </si>
  <si>
    <t>스위치 인디케이터 Off (F012), Programming Session, 0x795</t>
  </si>
  <si>
    <t>[27 13] Seed 요청 10회, Programming Session, 0x795</t>
  </si>
  <si>
    <t>10_DIA2_1171</t>
  </si>
  <si>
    <t>10_DIA3_1421</t>
  </si>
  <si>
    <t>Write_Obj_v1_v2("BLTN_CAM_Rec_OWD_NvalueSet", 2, 3)
Write_Obj_v1_v2("BLTN_CAM_Rec_DEV_NvalueSet", 1, 3)
Write_Obj_v1_v2("BLTN_CAM_Rec_OWP_NvalueSet", 1, 3)
Write_Obj_v1_v2("BLTN_CAM_Rec_PEV_NvalueSet", 1, 3)
Write_Obj_v1_v2("BLTN_CAM_PMD_NvalueSet", 2, 3)
Write_Obj_v1_v2("BLTN_CAM_AppNoti_PEV_NvalueSet", 0x1, 0x3)
setPrkOpableTime(12)
Touch_ccNC_Home_Icon()</t>
  </si>
  <si>
    <t>Obj_Target_OK("BLTN_CAM_RecSet_OWP", 0x1)
Obj_Target_OK("BLTN_CAM_Set_PMD", 0x2)</t>
  </si>
  <si>
    <t>Obj_Target_OK("BLTN_CAM_RecSta_OWP", 0x0)
Obj_Target_NG("BLTN_CAM_RecSta_PMD", 0x0)</t>
  </si>
  <si>
    <t>DIA3_1060</t>
  </si>
  <si>
    <t>DIA2_1172</t>
  </si>
  <si>
    <t>NSK 존재 여부 테스트</t>
  </si>
  <si>
    <t>ASK 적용 시, NSK 삭제 필요, NSK 존재 시 Fail</t>
  </si>
  <si>
    <t>스위치 인디케이터 On (F012), Extended Session, 0x795</t>
  </si>
  <si>
    <t>ES95486-02 ASK 성적서 TC_004</t>
  </si>
  <si>
    <t>Obj_Target_OK("BLTN_CAM_RecSta_OWP", 0x0)
inspectEvent_obj("BLTN_CAM_HU_UI_Mode", 500)
check_timeout_NM_Msg(10000)
Check_EthNM_Timeout(10000)</t>
  </si>
  <si>
    <t>00_1CHK_048</t>
  </si>
  <si>
    <t>10_DIA3_1060</t>
  </si>
  <si>
    <t>10_DIA2_1172</t>
  </si>
  <si>
    <t>response_0x79D = "6F F0 12 03"</t>
  </si>
  <si>
    <t>EvtSW_indCheck("StandbyPMD")</t>
  </si>
  <si>
    <t>Request_0x795("27 01")</t>
  </si>
  <si>
    <t>response_0x79D = "7F 27 12"</t>
  </si>
  <si>
    <t>DIA2_1173</t>
  </si>
  <si>
    <t>Standby_PMD_DarkCurrent()</t>
  </si>
  <si>
    <t>스위치 인디케이터 Off (F012), Extended Session, 0x795</t>
  </si>
  <si>
    <t>DIA3_1061</t>
  </si>
  <si>
    <t>Wakeup_001</t>
  </si>
  <si>
    <t>CameraCrash()
print_string("모션 인가")</t>
  </si>
  <si>
    <t>EvtSW_indCheck("PMD")</t>
  </si>
  <si>
    <r>
      <rPr>
        <sz val="11"/>
        <color theme="1"/>
        <rFont val="Segoe UI Symbol"/>
        <family val="2"/>
      </rPr>
      <t>▪</t>
    </r>
    <r>
      <rPr>
        <sz val="11"/>
        <color theme="1"/>
        <rFont val="맑은 고딕"/>
        <family val="3"/>
        <charset val="129"/>
      </rPr>
      <t xml:space="preserve"> Requirement-based test</t>
    </r>
  </si>
  <si>
    <t>ECU Lock 검증
- ASK</t>
  </si>
  <si>
    <t>1.
[비정상 Key 값 전달 검증]
 - 최초 잘못된 Key 값 전달 테스트
2. 
[비정상 Key 값 전달 검증]
 - 두 번째 잘못된 Key 값 전달 테스트
3.
[비정상 Key 값 전달 검증]
 - 세 번째 잘못된 Key 값 전달 테스트
4. 
[ECU Lock 검증]
 - 180초 이전 Seed 요청 테스트
5.
[ECU Lock 검증]
 - 180초 이후 Seed 요청 테스트</t>
  </si>
  <si>
    <t>10_DIA2_1173</t>
  </si>
  <si>
    <r>
      <rPr>
        <sz val="11"/>
        <color theme="1"/>
        <rFont val="Segoe UI Symbol"/>
        <family val="2"/>
      </rPr>
      <t>▪</t>
    </r>
    <r>
      <rPr>
        <sz val="11"/>
        <color theme="1"/>
        <rFont val="Calibri"/>
        <family val="2"/>
      </rPr>
      <t xml:space="preserve"> Requirements Analysis</t>
    </r>
  </si>
  <si>
    <t>WorkingPMD_Dark_Current()</t>
  </si>
  <si>
    <t>[Wake Up 확인] (1)
: 전원조건</t>
  </si>
  <si>
    <t>Bus Sleep 유지</t>
  </si>
  <si>
    <t>Battery Wake Up
 : 주차녹화 OFF</t>
  </si>
  <si>
    <t>ES95486-02 ASK 성적서 TC_005</t>
  </si>
  <si>
    <t>print_string("모션 대기")</t>
  </si>
  <si>
    <t>response_0x79D = "6F F0 12 00"</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</si>
  <si>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</si>
  <si>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00_1CHK_049</t>
  </si>
  <si>
    <t>10_DIA3_1061</t>
  </si>
  <si>
    <t>DIA2_1226</t>
  </si>
  <si>
    <t>Supported DID check ($F010)
F010 : F0000~F020
Supported check control Parameter 0x03</t>
  </si>
  <si>
    <t>1. Supported DID check (F010), Default Session, 0x795
2. Supported DID check (F010), Extended Session, 0x795
3. Supported DID check (F010), Programming Session, 0x795</t>
  </si>
  <si>
    <t>Sleep_031</t>
  </si>
  <si>
    <r>
      <rPr>
        <sz val="11"/>
        <color theme="1"/>
        <rFont val="Segoe UI Symbol"/>
        <family val="2"/>
      </rPr>
      <t>▪</t>
    </r>
    <r>
      <rPr>
        <sz val="11"/>
        <color theme="1"/>
        <rFont val="맑은 고딕"/>
        <family val="3"/>
        <charset val="129"/>
      </rPr>
      <t xml:space="preserve"> Requirement-based test</t>
    </r>
  </si>
  <si>
    <t>과거차문제
PASTI-358
UDS 진단 강제구동 서비스 사양 불일치</t>
  </si>
  <si>
    <t>00_1CHK_029</t>
  </si>
  <si>
    <t>10_DIA2_1226</t>
  </si>
  <si>
    <t>Request_0x795("2F F0 10 03")</t>
  </si>
  <si>
    <r>
      <rPr>
        <sz val="11"/>
        <color theme="1"/>
        <rFont val="Segoe UI Symbol"/>
        <family val="2"/>
      </rPr>
      <t>▪</t>
    </r>
    <r>
      <rPr>
        <sz val="11"/>
        <color theme="1"/>
        <rFont val="Calibri"/>
        <family val="2"/>
      </rPr>
      <t xml:space="preserve"> Requirements Analysis</t>
    </r>
  </si>
  <si>
    <t>Touch_Built_In_CAM_Icon()
Write_Obj_v1_v2("BLTN_CAM_Rec_OWP_NvalueSet", 1, 3)
Write_Obj_v1_v2("BLTN_CAM_Rec_PEV_NvalueSet", 1, 3)
setPrkOpableTime(12)
Touch_ccNC_Home_Icon()</t>
  </si>
  <si>
    <t>전상태 : 주차모션 녹화 설정 On &amp; 원격주차 시동 On/Off 반복</t>
  </si>
  <si>
    <t>response_0x79D = "6F F0 10 03 00 00 C0 00"</t>
  </si>
  <si>
    <t>Key_off()
Disable_Machine_Tx()</t>
  </si>
  <si>
    <t>response_0x79D = "7F 27 36"</t>
  </si>
  <si>
    <t>Write_Obj_v1_v2("BLTN_CAM_Rec_OWD_NvalueSet", 2, 3)
Write_Obj_v1_v2("BLTN_CAM_Rec_DEV_NvalueSet", 1, 3)
Write_Obj_v1_v2("BLTN_CAM_Rec_OWP_NvalueSet", 1, 3)
Write_Obj_v1_v2("BLTN_CAM_Rec_PEV_NvalueSet", 1, 3)
Write_Obj_v1_v2("BLTN_CAM_PMD_NvalueSet", 2, 3)
setPrkOpableTime(12)
Touch_ccNC_Home_Icon()</t>
  </si>
  <si>
    <t>OK</t>
  </si>
  <si>
    <t>response_0x79D = "7F 27 37"</t>
  </si>
  <si>
    <t>DIA2_1227</t>
  </si>
  <si>
    <t>Supported DID check ($F020)
F020 : F0021~F040
Supported check control Parameter 0x03</t>
  </si>
  <si>
    <t>1. Supported DID check (F020), Default Session, 0x795
2. Supported DID check (F020), Extended Session, 0x795
3. Supported DID check (F020), Programming Session, 0x795</t>
  </si>
  <si>
    <t>00_1CHK_030</t>
  </si>
  <si>
    <t>10_DIA2_1227</t>
  </si>
  <si>
    <t>Request_0x795("2F F0 20 03")</t>
  </si>
  <si>
    <r>
      <rPr>
        <sz val="11"/>
        <color rgb="FF000000"/>
        <rFont val="Malgun Gothic"/>
      </rPr>
      <t xml:space="preserve">print_string("B+ OFF 상태 1분이상 유지")
</t>
    </r>
    <r>
      <rPr>
        <sz val="11"/>
        <color rgb="FF000000"/>
        <rFont val="맑은 고딕"/>
        <family val="3"/>
        <charset val="129"/>
      </rPr>
      <t>BATT = 0</t>
    </r>
  </si>
  <si>
    <t>Obj_Target_OK("BLTN_CAM_RecSta_PMD", 0x1)</t>
  </si>
  <si>
    <t>DIA3_1422</t>
  </si>
  <si>
    <t>response_0x79D = "6F F0 20 03 00 00 00 00"</t>
  </si>
  <si>
    <t>ECU Lock 검증
- OEUK</t>
  </si>
  <si>
    <t>1. 
[비정상 Key 값 전달 검증]
 - 최초 잘못된 Key 값 전달 테스트
2.
[비정상 Key 값 전달 검증]
 - 두 번째 잘못된 Key 값 전달 테스트
3.
[비정상 Key 값 전달 검증]
 - 세 번째 잘못된 Key 값 전달 테스트
4.
[ECU Lock 검증]
 - 180초 이전 Seed 요청 테스트
5.
[ECU Lock 검증]
 - 180초 이후 Seed 요청 테스트</t>
  </si>
  <si>
    <r>
      <rPr>
        <sz val="11"/>
        <color rgb="FF000000"/>
        <rFont val="Malgun Gothic"/>
      </rPr>
      <t xml:space="preserve">print_string("B+ ON -&gt; Wake up")
</t>
    </r>
    <r>
      <rPr>
        <sz val="11"/>
        <color rgb="FF000000"/>
        <rFont val="맑은 고딕"/>
        <family val="3"/>
        <charset val="129"/>
      </rPr>
      <t>BATT = 1</t>
    </r>
  </si>
  <si>
    <t>Check_Obj_Event("BLTN_CAM_HU_UI_Mode", 1000)</t>
  </si>
  <si>
    <r>
      <rPr>
        <sz val="11"/>
        <color theme="1"/>
        <rFont val="Malgun Gothic"/>
      </rPr>
      <t>[JK1KV26MY] 기준 CAN / Eth</t>
    </r>
    <r>
      <rPr>
        <sz val="11"/>
        <color rgb="FFFF0000"/>
        <rFont val="맑은 고딕"/>
        <family val="3"/>
        <charset val="129"/>
      </rPr>
      <t xml:space="preserve"> timeout</t>
    </r>
    <r>
      <rPr>
        <sz val="11"/>
        <color theme="1"/>
        <rFont val="맑은 고딕"/>
        <family val="3"/>
        <charset val="129"/>
      </rPr>
      <t xml:space="preserve">
[DL3PE2] 기준 CAN event / </t>
    </r>
    <r>
      <rPr>
        <sz val="11"/>
        <color rgb="FFFF0000"/>
        <rFont val="맑은 고딕"/>
        <family val="3"/>
        <charset val="129"/>
      </rPr>
      <t>Eth timeout</t>
    </r>
  </si>
  <si>
    <t>10_DIA3_1422</t>
  </si>
  <si>
    <t>DIA2_1228</t>
  </si>
  <si>
    <t>print_string("Sleep 진입")</t>
  </si>
  <si>
    <t>Check_Obj_Timeout("BLTN_CAM_HU_UI_Mode", 1000)
Check_EthNM_Timeout(10000)
check_timeout_NM_Msg(10000)</t>
  </si>
  <si>
    <t>Supported DID check ($F040)
F040 : F0041~F060
Supported check control Parameter 0x03</t>
  </si>
  <si>
    <t>1. Supported DID check (F040), Default Session, 0x795
2. Supported DID check (F040), Extended Session, 0x795
3. Supported DID check (F040), Programming Session, 0x795</t>
  </si>
  <si>
    <t>00_1CHK_031</t>
  </si>
  <si>
    <t>10_DIA2_1228</t>
  </si>
  <si>
    <t>Request_0x795("2F F0 40 03")</t>
  </si>
  <si>
    <t>Wakeup_002</t>
  </si>
  <si>
    <t>response_0x79D = "6F F0 40 03 F0 00 00 00"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</si>
  <si>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</si>
  <si>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</si>
  <si>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ACC ON, IGN OFF
 : 주차녹화 OFF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</si>
  <si>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</si>
  <si>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[BLTN_CAM-진단-060] Supported negative response codes</t>
  </si>
  <si>
    <t>DIA2_1174</t>
  </si>
  <si>
    <t>[InputOutputControlByIdentifier  Service 
Negative Response]</t>
  </si>
  <si>
    <t>[(ES95486-12) DIAG_SERVICE_REQ_066]
IO control NRC13
NRC 13 - incorrectMessageLengthOrInvalidFormat</t>
  </si>
  <si>
    <t>10_DIA2_1174</t>
  </si>
  <si>
    <t>DIA3_1423</t>
  </si>
  <si>
    <t>ECU Lock 검증
- ASK, OEUK Att_Cnt 분리/비활성화 메모리 저장 관리 확인</t>
  </si>
  <si>
    <t>1. 
[ASK 비정상 Key 값 전달 검증]
- ASK 최초 잘못된 Key 값 전달 테스트
2.
[OEUK 비정상 Key 값 전달 검증]
- OEUK 최초 잘못된 Key 값 전달 테스트
3.
[OEUK 비정상 Key 값 전달 검증]
- OEUK 두 번째 잘못된 Key 값 전달 테스트
4.
[OEUK 비정상 Key 값 전달 검증]
- OEUK 세 번째 잘못된 Key 값 전달 테스트
5.
[OEUK ECU Lock 검증]
 - 180초 이전 Seed 요청 테스트
ASK, OEUK 모두 Lock 테스트
6.
[ASK 비정상 Key 값 전달 검증]
- ASK 두 번쨰 잘못된 Key 값 전달 테스트
7.
[ASK 비정상 Key 값 전달 검증]
- ASK 세 번쨰 잘못된 Key 값 전달 테스트
8.
[ASK ECU Lock 검증]
 - 180초 이전 Seed 요청 테스트
ASK, OEUK 모두 Lock 테스트</t>
  </si>
  <si>
    <t>Request_0x795("2F")</t>
  </si>
  <si>
    <t>response_0x79D = "7F 2F 13"</t>
  </si>
  <si>
    <t>10_DIA3_1423</t>
  </si>
  <si>
    <t>Request_0x795("2F 00")</t>
  </si>
  <si>
    <t>Request_0x795("2F F0 11")</t>
  </si>
  <si>
    <t>DIA2_1175</t>
  </si>
  <si>
    <t>print_string("ACC ON, IGN OFF -&gt; Wake up")
ACC = 1</t>
  </si>
  <si>
    <t>print_string("ASK 1회, OEUK 0회")
Request_0x795("27 11")</t>
  </si>
  <si>
    <t>[(ES95486-12) DIAG_SERVICE_REQ_068]
IO control NRC13 with functional addressing
NRC 13 - incorrectMessageLengthOrInvalidFormat</t>
  </si>
  <si>
    <r>
      <rPr>
        <sz val="11"/>
        <color theme="1"/>
        <rFont val="Malgun Gothic"/>
      </rPr>
      <t>CAN event /</t>
    </r>
    <r>
      <rPr>
        <sz val="11"/>
        <color rgb="FFFF0000"/>
        <rFont val="맑은 고딕"/>
        <family val="3"/>
        <charset val="129"/>
      </rPr>
      <t xml:space="preserve"> Eth timeout</t>
    </r>
  </si>
  <si>
    <t>NRC35 (Att_Cnt 1, 0)</t>
  </si>
  <si>
    <t>10_DIA2_1175</t>
  </si>
  <si>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</si>
  <si>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print_string("ASK 1회, OEUK 1회")
Request_0x795("27 13")</t>
  </si>
  <si>
    <t>Check_Obj_Timeout("BLTN_CAM_HU_UI_Mode", 1000)
check_timeout_NM_Msg(10000)</t>
  </si>
  <si>
    <t>Request_0x7DF("2F")</t>
  </si>
  <si>
    <t>NRC35 (Att_Cnt 1, 1)</t>
  </si>
  <si>
    <t>Request_0x7DF("2F 00")</t>
  </si>
  <si>
    <t>print_string("ASK 1회, OEUK 2회")
Request_0x795("27 13")</t>
  </si>
  <si>
    <t>NRC35 (Att_Cnt 1, 2)</t>
  </si>
  <si>
    <t>print_string("ASK 1회, OEUK 3회")
Request_0x795("27 13")</t>
  </si>
  <si>
    <t>공차보정</t>
  </si>
  <si>
    <t>Wakeup_003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</si>
  <si>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</si>
  <si>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</si>
  <si>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NRC36 (Att_Cnt 1, 3)</t>
  </si>
  <si>
    <t>ACC ON, IGN OFF
 : 주차녹화 중</t>
  </si>
  <si>
    <t>DIA2_1176</t>
  </si>
  <si>
    <t>[공차보정] 공차보정 DTC 코드 생성</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</si>
  <si>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</si>
  <si>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공차보정 DTC 코드 삭제 된 경우 존재하므로, 공차보정 실시 후 실패시켜 DTC 코드 생성
(공차 보정판 없애고(수동) 진행하여 보정 실패 진행)</t>
  </si>
  <si>
    <t>print_string("Batt Off → On, 비휘발성 확인")
Request_0x795("10 01")</t>
  </si>
  <si>
    <t>00_1CHK_025</t>
  </si>
  <si>
    <t>10_DIA2_1176</t>
  </si>
  <si>
    <t>print_string("ASK 1회, OEUK 3회 → Lock 확인 (OEUK)")
Request_0x795("27 13")</t>
  </si>
  <si>
    <t>Obj_Target_NG("BLTN_CAM_RecSta_PMD", 0x0)
inspectEvent_obj("BLTN_CAM_HU_UI_Mode", 500)
check_timeout_NM_Msg(10000)
Check_EthNM_Timeout(10000)</t>
  </si>
  <si>
    <t>Touch_Built_In_CAM_Icon()
Write_Obj_v1_v2("BLTN_CAM_Rec_OWP_NvalueSet", 2, 3)
Write_Obj_v1_v2("BLTN_CAM_Rec_PEV_NvalueSet", 1, 3)
setPrkOpableTime(12)
Touch_ccNC_Home_Icon()</t>
  </si>
  <si>
    <t>print_string("ASK 1회, OEUK 3회 → Lock 확인 (ASK)")
Request_0x795("27 11")</t>
  </si>
  <si>
    <t>Obj_Target_OK("BLTN_CAM_RecSet_OWP", 0x2)
Obj_Target_OK("BLTN_CAM_RecSet_PEV", 0x1)</t>
  </si>
  <si>
    <t>delay time 설정 시 ASK, OEUK 둘다 NRC 37</t>
  </si>
  <si>
    <t>Request_0x795("31 01 F0 02")</t>
  </si>
  <si>
    <t>공차보정수행</t>
  </si>
  <si>
    <t>print_string("ASK 2회, OEUK 0회")
Request_0x795("27 11")</t>
  </si>
  <si>
    <t>Request_0x795("31 03 F0 02")</t>
  </si>
  <si>
    <t>response_0x79D = "71 03 F0 02 01"</t>
  </si>
  <si>
    <t>Obj_Target_OK("BLTN_CAM_RecSta_OWP", 0x1)
Check_Obj_Event("BLTN_CAM_HU_UI_Mode", 1000)
check_timeout_NM_Msg(10000)
Check_EthNM_Timeout(10000)</t>
  </si>
  <si>
    <t>공차보정 수행 실패</t>
  </si>
  <si>
    <r>
      <rPr>
        <sz val="11"/>
        <color theme="1"/>
        <rFont val="Malgun Gothic"/>
      </rPr>
      <t xml:space="preserve">[JK1KV26MY] CAN event / </t>
    </r>
    <r>
      <rPr>
        <sz val="11"/>
        <color rgb="FFFF0000"/>
        <rFont val="맑은 고딕"/>
        <family val="3"/>
        <charset val="129"/>
      </rPr>
      <t xml:space="preserve">CANNM event </t>
    </r>
    <r>
      <rPr>
        <sz val="11"/>
        <color theme="1"/>
        <rFont val="맑은 고딕"/>
        <family val="3"/>
        <charset val="129"/>
      </rPr>
      <t xml:space="preserve">/ EthNM timeout
[DL3PE2] CAN event/ </t>
    </r>
    <r>
      <rPr>
        <sz val="11"/>
        <color rgb="FFFF0000"/>
        <rFont val="맑은 고딕"/>
        <family val="3"/>
        <charset val="129"/>
      </rPr>
      <t>CANNM event</t>
    </r>
    <r>
      <rPr>
        <sz val="11"/>
        <color theme="1"/>
        <rFont val="맑은 고딕"/>
        <family val="3"/>
        <charset val="129"/>
      </rPr>
      <t xml:space="preserve"> / EthNM timeout</t>
    </r>
  </si>
  <si>
    <t>NRC35 (Att_Cnt 2, 0)</t>
  </si>
  <si>
    <t>공차 보정 환경에 따라서 공차 보정 중
일 수도 있고, 실패일 수도 있음 
시간 초 조절 해야 함</t>
  </si>
  <si>
    <t>print_string("ASK 3회, OEUK 0회")
Request_0x795("27 11")</t>
  </si>
  <si>
    <t>response_0x79D = "71 03 F0 02 03"</t>
  </si>
  <si>
    <t>Disable_Machine_Tx()</t>
  </si>
  <si>
    <t>NRC35 (Att_Cnt 3, 0)</t>
  </si>
  <si>
    <t>DIA2_1177</t>
  </si>
  <si>
    <t>[공차보정] 공차보정관련 DTC 코드</t>
  </si>
  <si>
    <t>재부팅 후 공차 보정 DTC 유지 확인</t>
  </si>
  <si>
    <t>Request_0x795("19 02 09")</t>
  </si>
  <si>
    <t>response_0x79D = "59 02 09 96 EB 00 09"</t>
  </si>
  <si>
    <t>00_1CHK_026</t>
  </si>
  <si>
    <t>10_DIA2_1177</t>
  </si>
  <si>
    <t>DIA2_1178</t>
  </si>
  <si>
    <t>▪ Requirement-based test
 ▪ Test of external interfaces</t>
  </si>
  <si>
    <t>print_string("ASK 3회, OEUK 0회 → Lock 확인 (ASK)")
Request_0x795("27 11")</t>
  </si>
  <si>
    <t>Sleep_032</t>
  </si>
  <si>
    <t>[공차보정] 공차보정관련 DTC 코드
IGN ON OFF 30회</t>
  </si>
  <si>
    <t>NRC36 (Att_Cnt 3, 0)</t>
  </si>
  <si>
    <t>1. DTC Clear 조건 테스트,  IGN Off &lt;-&gt; On 반복 29회
   (14112 테스트 진행 했다면 28회 수행해야함)"
2. DTC 확인
3. DTC Clear 조건 테스트,  IGN Off &lt;-&gt; On 반복 30회
4. DTC 확인
5. DTC Clear 조건 테스트,  IGN Off &lt;-&gt; On 반복 31회
6. DTC 확인</t>
  </si>
  <si>
    <r>
      <rPr>
        <sz val="11"/>
        <color theme="1"/>
        <rFont val="Segoe UI Symbol"/>
        <family val="2"/>
      </rPr>
      <t>▪</t>
    </r>
    <r>
      <rPr>
        <sz val="11"/>
        <color theme="1"/>
        <rFont val="맑은 고딕"/>
        <family val="3"/>
        <charset val="129"/>
      </rPr>
      <t xml:space="preserve"> Requirement-based test</t>
    </r>
  </si>
  <si>
    <t>inspectTimeout_obj("BLTN_CAM_HU_UI_Mode", 500)</t>
  </si>
  <si>
    <r>
      <rPr>
        <sz val="11"/>
        <color theme="1"/>
        <rFont val="Segoe UI Symbol"/>
        <family val="2"/>
      </rPr>
      <t>▪</t>
    </r>
    <r>
      <rPr>
        <sz val="11"/>
        <color theme="1"/>
        <rFont val="Calibri"/>
        <family val="2"/>
      </rPr>
      <t xml:space="preserve"> Requirements Analysis</t>
    </r>
  </si>
  <si>
    <t>ACC_IGN_Off_On(28, 500)</t>
  </si>
  <si>
    <t>print_string("ASK 3회, OEUK 0회 → Lock 확인 (OEUk)")
Request_0x795("27 13")</t>
  </si>
  <si>
    <t>전상태 : 주차모션 녹화 설정 On &amp; 원격 시동 On/Off 반복
 저전압 상태</t>
  </si>
  <si>
    <t>29번째</t>
  </si>
  <si>
    <t>00_1CHK_027</t>
  </si>
  <si>
    <t>10_DIA2_1178</t>
  </si>
  <si>
    <t>다음 TC 동작을 위해 180s 대기</t>
  </si>
  <si>
    <t>DIA3_1062</t>
  </si>
  <si>
    <t>ACC_IGN_Off_On(1, 500)</t>
  </si>
  <si>
    <t>[SecurityAccess Service 기타 Negative Response 검증]
- ASK</t>
  </si>
  <si>
    <t>[SecurityAccess Service 기타 Negative Response 검증]
 - NRC 13 (incorrectMessageLengthOrInvalidFormat)</t>
  </si>
  <si>
    <t>30번쨰</t>
  </si>
  <si>
    <t>ES95486-02 ASK 성적서 TC_006</t>
  </si>
  <si>
    <t>response_0x79D = "59 02 09"</t>
  </si>
  <si>
    <t>00_1CHK_050</t>
  </si>
  <si>
    <t>10_DIA3_1062</t>
  </si>
  <si>
    <t>print_string("ACC ON, IGN OFF -&gt; Wake up")
Enable_Machine_Tx()
Link_up()
ACC = 1</t>
  </si>
  <si>
    <r>
      <rPr>
        <sz val="11"/>
        <color theme="1"/>
        <rFont val="Malgun Gothic"/>
      </rPr>
      <t>[JK1KV26MY]</t>
    </r>
    <r>
      <rPr>
        <sz val="11"/>
        <color rgb="FFFF0000"/>
        <rFont val="맑은 고딕"/>
        <family val="3"/>
        <charset val="129"/>
      </rPr>
      <t xml:space="preserve"> EthNM timeout</t>
    </r>
  </si>
  <si>
    <t>31번째</t>
  </si>
  <si>
    <t>Request_0x795("27 11 01")</t>
  </si>
  <si>
    <t>response_0x79D = "7F 27 13"</t>
  </si>
  <si>
    <t>DIA2_1179</t>
  </si>
  <si>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</si>
  <si>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1. 공차 보정 시도 후 일부로 실패 하여, 공차보정 DTC 발생 시키기
2. 새로 발생된 공차보정 DTC 발생 확인 후 Batt Off&lt;-&gt; Ign on 반복 30회 테스트
(악의조건) (패스)</t>
  </si>
  <si>
    <t>DIA3_1063</t>
  </si>
  <si>
    <t>[SecurityAccess Service 기타 Negative Response 검증] - NRC 24 (requestSequenceError)</t>
  </si>
  <si>
    <t>공차보정 시도하여, 위에서 삭제된 
공차보정 DTC 다시 발생 시키기</t>
  </si>
  <si>
    <t>10_DIA2_1179</t>
  </si>
  <si>
    <t>10_DIA3_1063</t>
  </si>
  <si>
    <t>Check_Obj_Timeout("BLTN_CAM_HU_UI_Mode", 1000)
EvtSW_indCheck("OWP")</t>
  </si>
  <si>
    <t>response_0x79D = "7F 27 24"</t>
  </si>
  <si>
    <t>response_0x79D = "71 01 F0 02"</t>
  </si>
  <si>
    <t>공차 보정 수행</t>
  </si>
  <si>
    <t>DIA3_1064</t>
  </si>
  <si>
    <t>500ms 대기 이후 
공차 보정 진행 상태 요청
--&gt; 바로 보정 실패 값 출력(사양 재확인필요)</t>
  </si>
  <si>
    <t>[SecurityAccess Service 기타 Negative Response 검증] - NRC 7F (serviceNotSupportedInActiveSession)</t>
  </si>
  <si>
    <t>공차 보정 DTC 재출력 확인</t>
  </si>
  <si>
    <t>10_DIA3_1064</t>
  </si>
  <si>
    <t>Wakeup_004</t>
  </si>
  <si>
    <t>Batt_On_Off(29, 500)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</si>
  <si>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</si>
  <si>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</si>
  <si>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Batt_On_Off(1, 500)</t>
  </si>
  <si>
    <t>30번째</t>
  </si>
  <si>
    <t>주차 중 이벤트 녹화 상태에서 ACC ON, IGN OFF</t>
  </si>
  <si>
    <t>Sleep_033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</si>
  <si>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</si>
  <si>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</si>
  <si>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Calibri"/>
        <family val="2"/>
      </rPr>
      <t xml:space="preserve"> Requirements Analysis</t>
    </r>
  </si>
  <si>
    <t>DIA3_1424</t>
  </si>
  <si>
    <t>[진단서비스 관련]</t>
  </si>
  <si>
    <t>Sleep 상태에서 TesterPresent 후
 Sleep 재진입 확인</t>
  </si>
  <si>
    <t>[SecurityAccess Service 기타 Negative Response 검증]
- OEUK</t>
  </si>
  <si>
    <t>10_DIA3_1424</t>
  </si>
  <si>
    <t>Touch_Built_In_CAM_Icon()
Write_Obj_v1_v2("BLTN_CAM_Rec_OWP_NvalueSet", 2, 3)
Write_Obj_v1_v2("BLTN_CAM_Rec_PEV_NvalueSet", 2, 3)
setPrkOpableTime(12)
Write_Obj_v1_v2("BLTN_CAM_AppNoti_PEV_NvalueSet", 0x1, 0x3)
Touch_ccNC_Home_Icon()</t>
  </si>
  <si>
    <t>DIA2_1180</t>
  </si>
  <si>
    <t>Obj_Target_OK("BLTN_CAM_RecSet_OWP", 0x2)
Obj_Target_OK("BLTN_CAM_RecSet_PEV", 0x2)</t>
  </si>
  <si>
    <t>Write_Obj_v1_v2("BLTN_CAM_Rec_OWP_NvalueSet", 2, 3)
Write_Obj_v1_v2("BLTN_CAM_Rec_PEV_NvalueSet", 1, 3)
setPrkOpableTime(12)</t>
  </si>
  <si>
    <t>[공차보정] EOL 공차 보정 테스트 실패 시키기
(차종 Line 정보값 잘못입력)</t>
  </si>
  <si>
    <t>1. 시큐리티 해제
2. 차종 Line 정보값 입력(2 Byte) 
   (GN7 사양 h 05 01)"
3. 공차보정 수행
4. 공차보정 성공 확인(GN7 사양 0x05아닌 것 Default로 0x05 처리) 
   (GX7 사양 아닌 것 구별 해야 함)
   (아산 사양 아닌 것은: 공차보정 실패 해야 함 0x 71 03 F0 02 03)
5. DTC 확인</t>
  </si>
  <si>
    <t>Request_0x795("27 13 01")</t>
  </si>
  <si>
    <t>GN7 기준 0x05 아닌건 
전부 Default(0x5)로 처리
SX2 DEFAULT로 처리 확인</t>
  </si>
  <si>
    <t>Obj_Target_OK("BLTN_CAM_RecSta_OWP", 0x1)
Check_Obj_Event("BLTN_CAM_HU_UI_Mode", 1000)
check_timeout_NM_Msg(1000)
Check_EthNM_Timeout(10000)</t>
  </si>
  <si>
    <t>10_DIA2_1180</t>
  </si>
  <si>
    <t>DIA3_1425</t>
  </si>
  <si>
    <t>10_DIA3_1425</t>
  </si>
  <si>
    <t>Request_0x795("2E 12 A2 FF FF")</t>
  </si>
  <si>
    <t>response_0x79D = "6E 12 A2"</t>
  </si>
  <si>
    <t>print_string("TesterPresent ON")
Link_up()</t>
  </si>
  <si>
    <t>Check_EthNM_Output(3000)</t>
  </si>
  <si>
    <t>[Eth] Repeat Message</t>
  </si>
  <si>
    <t>response_0x79D = "71 03 F0 02 02"</t>
  </si>
  <si>
    <t>DIA3_1426</t>
  </si>
  <si>
    <t>[CAN] Bus Sleep
[Eth] Ready Sleep</t>
  </si>
  <si>
    <t>DIA2_1181</t>
  </si>
  <si>
    <t>Request_0x795("3E 00")</t>
  </si>
  <si>
    <t>response_0x79D = "7E 00"</t>
  </si>
  <si>
    <t>10_DIA3_1426</t>
  </si>
  <si>
    <t>[공차보정] EOL 공차 보정 테스트 실패 시키기
(차종 Line 정보값 잘못입력)
(14115 위에꺼랑 두개 임, 아산 사양과 아산 사양 아닌것 구분)</t>
  </si>
  <si>
    <t>1. 시큐리티 해제
2. 차종 Line 정보값 입력(2 Byte) 
   (GN7 사양 h 05 01)
3. 공차보정 수행
4. (2초 안에는 성공 처리 되어야 할 듯 한데, MQ4 PE는 진행 중 처리) 
   (명확한 사양은 아니라고 함)
5. 공차보정 성공 확인(GN7 사양 0x05아닌 것 Default로 0x05 처리) 
   (GX7 사양 아닌 것 구별 해야 함)
   (아산 사양 아닌 것은: 공차보정 실패 해야 함 0x 71 03 F0 02 03)
6. DTC 확인</t>
  </si>
  <si>
    <t>[Eth] Ready Sleep → Prepare Bus Sleep → Bus Sleep</t>
  </si>
  <si>
    <t>EvtSW_indCheck("PEV")</t>
  </si>
  <si>
    <t>10_DIA2_1181</t>
  </si>
  <si>
    <t>DIA3_1065</t>
  </si>
  <si>
    <t>print_string("ACC ON, IGN OFF")
Enable_Machine_Tx()
Link_up()
ACC = 1</t>
  </si>
  <si>
    <t>Check_Obj_Event("BLTN_CAM_HU_UI_Mode", 1000)
check_inspectEvent_NM_Msg(1000)
Check_EthNM_Output(10000)</t>
  </si>
  <si>
    <t>Security Access 필요 서비스 요청 검증</t>
  </si>
  <si>
    <t>[ASK 미수행 시 Security Access 필요 서비스 요청 검증]</t>
  </si>
  <si>
    <t>Sleep_034</t>
  </si>
  <si>
    <t>Request_0x795("2E 12 A2 05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</si>
  <si>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</si>
  <si>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</si>
  <si>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Key On/Off 반복 20회</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</si>
  <si>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</si>
  <si>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ES95486-02 ASK 성적서 TC_008</t>
  </si>
  <si>
    <t>00_1CHK_051</t>
  </si>
  <si>
    <t>10_DIA3_1065</t>
  </si>
  <si>
    <t>Write_Obj_v1_v2("BLTN_CAM_Rec_OWD_NvalueSet", 1, 3)
Write_Obj_v1_v2("BLTN_CAM_Rec_DEV_NvalueSet", 1, 3)
Write_Obj_v1_v2("BLTN_CAM_Rec_OWP_NvalueSet", 1, 3)
Write_Obj_v1_v2("BLTN_CAM_Rec_PEV_NvalueSet", 1, 3)
setPrkOpableTime(12)
Touch_ccNC_Home_Icon()</t>
  </si>
  <si>
    <t>Obj_Target_OK("BLTN_CAM_RecSet_OWD", 0x1)
Obj_Target_OK("BLTN_CAM_RecSet_OWP", 0x1)</t>
  </si>
  <si>
    <t>response_0x79D = "7F 2E 33"</t>
  </si>
  <si>
    <t>(아산 사양 아닌 것은: 
공차보정 실패 해야 함 0x 71 03 F0 02 03)</t>
  </si>
  <si>
    <t>DIA2_1182</t>
  </si>
  <si>
    <t>[BLTN_CAM-진단-011] Request message (enableRxAndTx 등)</t>
  </si>
  <si>
    <t>[공차보정] EOL 공차 보정 미실시 상태에서
YAW, PITCH, ROLL 값 확인
(먼저 실패시킨 후)</t>
  </si>
  <si>
    <t>1. RDBI - Read Calibration Result Offset YAW Axis Service
2. RDBI - Read Calibration Result Offset PITCH Axis Service
3. RDBI - Read Calibration Result Offset ROLL Axis Service</t>
  </si>
  <si>
    <t>response_0x79D = "62 A2 40 FF FF FF FF"</t>
  </si>
  <si>
    <t>10_DIA2_1182</t>
  </si>
  <si>
    <t>EvtSW_indCheck("OFF")</t>
  </si>
  <si>
    <t>response_0x79D = "62 A2 41 FF FF FF FF"</t>
  </si>
  <si>
    <t>[BLTN_CAM-진단-012] Positive response message</t>
  </si>
  <si>
    <t>response_0x79D = "62 A2 42 FF FF FF FF"</t>
  </si>
  <si>
    <t>Wakeup_005</t>
  </si>
  <si>
    <r>
      <rPr>
        <sz val="11"/>
        <color theme="1"/>
        <rFont val="Segoe UI Symbol"/>
        <family val="2"/>
      </rPr>
      <t>▪</t>
    </r>
    <r>
      <rPr>
        <sz val="11"/>
        <color theme="1"/>
        <rFont val="맑은 고딕"/>
        <family val="3"/>
        <charset val="129"/>
      </rPr>
      <t xml:space="preserve"> Requirement-based test</t>
    </r>
  </si>
  <si>
    <t>ACC_IGN_On_Off(20, 5000)</t>
  </si>
  <si>
    <t>DIA3_1066</t>
  </si>
  <si>
    <t>DIA2_1183</t>
  </si>
  <si>
    <t>Check_Obj_Timeout("BLTN_CAM_HU_UI_Mode", 1000)
check_timeout_NM_Msg(10000)
Check_EthNM_Timeout(10000)</t>
  </si>
  <si>
    <r>
      <rPr>
        <sz val="11"/>
        <color theme="1"/>
        <rFont val="Segoe UI Symbol"/>
        <family val="2"/>
      </rPr>
      <t>▪</t>
    </r>
    <r>
      <rPr>
        <sz val="11"/>
        <color theme="1"/>
        <rFont val="Calibri"/>
        <family val="2"/>
      </rPr>
      <t xml:space="preserve"> Requirements Analysis</t>
    </r>
  </si>
  <si>
    <t>[공차보정] EOL 공차 보정 진행 및 성공 응답 확인</t>
  </si>
  <si>
    <t>Communication Control ($28)
 Default Session (01)
기본응답 확인
0x795</t>
  </si>
  <si>
    <t>1. 시큐리티 해제
2. 차종 Line 정보값 입력(2 Byte)
   (gn7: h 05 01, sx2: 00 01 mv: 13 01
  화성1공장 MQ4 PE: 0x10)
3. 공차보정 Start Routine
4. 공차보정 requestRoutineResult (진행 중)
5. 공차보정 requestRoutineResult (성공)
6. 공차보정 수행 완료 Stop Routine
7. 공차보정 결과(성공)확인, RDBI - Read Calibration Result Status Service</t>
  </si>
  <si>
    <t>enable Rx and Tx (00) Req
- Default Session(01), 0x795</t>
  </si>
  <si>
    <t>주차 중 수동 녹화 상태에서 ACC ON, IGN OFF</t>
  </si>
  <si>
    <t>과거차문제 PASTI-360
공차보정 파라미터값 오적용</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</si>
  <si>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</si>
  <si>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10_DIA2_1183</t>
  </si>
  <si>
    <t>00_1CHK_052</t>
  </si>
  <si>
    <t>10_DIA3_1066</t>
  </si>
  <si>
    <t>Request_0x795("28 00 01")</t>
  </si>
  <si>
    <t>response_0x79D = "7F 28 7F"</t>
  </si>
  <si>
    <t>Request_0x795("28 00 02")</t>
  </si>
  <si>
    <t>Request_0x795("2E 12 A2 10 01")</t>
  </si>
  <si>
    <t>Sleep_035</t>
  </si>
  <si>
    <t>Touch_Built_In_CAM_Icon()
Write_Obj_v1_v2("BLTN_CAM_Rec_OWP_NvalueSet", 2, 3)
Write_Obj_v1_v2("BLTN_CAM_Rec_PEV_NvalueSet", 2, 3)
setPrkOpableTime(12)
Touch_ccNC_Home_Icon()</t>
  </si>
  <si>
    <r>
      <rPr>
        <sz val="11"/>
        <color theme="1"/>
        <rFont val="Segoe UI Symbol"/>
        <family val="2"/>
      </rPr>
      <t>▪</t>
    </r>
    <r>
      <rPr>
        <sz val="11"/>
        <color theme="1"/>
        <rFont val="맑은 고딕"/>
        <family val="3"/>
        <charset val="129"/>
      </rPr>
      <t xml:space="preserve"> Requirement-based test</t>
    </r>
  </si>
  <si>
    <t>Request_0x795("28 00 03")</t>
  </si>
  <si>
    <r>
      <rPr>
        <sz val="11"/>
        <color theme="1"/>
        <rFont val="Segoe UI Symbol"/>
        <family val="2"/>
      </rPr>
      <t>▪</t>
    </r>
    <r>
      <rPr>
        <sz val="11"/>
        <color theme="1"/>
        <rFont val="Calibri"/>
        <family val="2"/>
      </rPr>
      <t xml:space="preserve"> Requirements Analysis</t>
    </r>
  </si>
  <si>
    <t>DIA3_1067</t>
  </si>
  <si>
    <t>진단리프로그래밍 명령 후 SLEEP 진입확인</t>
  </si>
  <si>
    <t>enableRxAndDisableTx (01) Req
- Default Session(01), 0x795</t>
  </si>
  <si>
    <t>Request_0x795("28 01 01")</t>
  </si>
  <si>
    <t>10_DIA3_1067</t>
  </si>
  <si>
    <t>Request_0x795("28 01 02")</t>
  </si>
  <si>
    <t>Request_0x795("31 02 F0 02")</t>
  </si>
  <si>
    <t>response_0x79D = "71 02 F0 02"</t>
  </si>
  <si>
    <t>response_0x79D = "62 A2 43 00"</t>
  </si>
  <si>
    <t>Request_0x795("28 01 03")</t>
  </si>
  <si>
    <t>DIA2_1184</t>
  </si>
  <si>
    <t>DIA3_1068</t>
  </si>
  <si>
    <t>[공차보정] 공차 보정 실시 상태에서
YAW, PITCH, ROLL 값 확인
(공차 보정 값 출력)</t>
  </si>
  <si>
    <t>response_0x79D = "62 A2 40 XX XX XX"</t>
  </si>
  <si>
    <t>diableRxAndEnableTx (02) Req
- Default Session(01), 0x795</t>
  </si>
  <si>
    <t>10_DIA2_1184</t>
  </si>
  <si>
    <t>Request_0x795("28 02 01")</t>
  </si>
  <si>
    <t>Request_0x795("28 03 03")</t>
  </si>
  <si>
    <t>response_0x79D = "62 A2 41 XX XX XX"</t>
  </si>
  <si>
    <t>response_0x79D = "68 03"</t>
  </si>
  <si>
    <t>10_DIA3_1068</t>
  </si>
  <si>
    <t>Request_0x795("28 02 02")</t>
  </si>
  <si>
    <t>response_0x79D = "62 A2 42 XX XX XX"</t>
  </si>
  <si>
    <t>DIA2_1185</t>
  </si>
  <si>
    <t>response_0x79D = "68 00"</t>
  </si>
  <si>
    <t>EvtSW_indCheck("MAR")</t>
  </si>
  <si>
    <t>[공차보정] 공차 보정 진행 중 Session 변경 1
(Extended --&gt; Default)</t>
  </si>
  <si>
    <t>Request_0x795("28 02 03")</t>
  </si>
  <si>
    <t>1. 시큐리티 해제
2. 차종 Line 정보값 입력(2 Byte) 
   (gn7: h 05 01, sx2: 00 01 mv: 13 01, MQ4 PE: 10 01)
3. Extended Session --&gt; Default Session 변경
4. 공차보정 Start Routine
5. 공차보정 requestRoutineResult (진행 중) 부정응답 확인
6. 공차보정 requestRoutineResult (진행 중) 부정응답 확인
7. 공차보정 수행 완료 Stop Routine
8. 공차보정 결과(성공)확인, RDBI - Read Calibration Result Status Service</t>
  </si>
  <si>
    <t>DIA3_1069</t>
  </si>
  <si>
    <t>10_DIA2_1185</t>
  </si>
  <si>
    <t>disable Rx And Tx (03) Req
- Default Session(01), 0x795</t>
  </si>
  <si>
    <t>Request_0x795("28 03 01")</t>
  </si>
  <si>
    <t>10_DIA3_1069</t>
  </si>
  <si>
    <t>Request_0x795("28 03 02")</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</si>
  <si>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</si>
  <si>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DIA3_1070</t>
  </si>
  <si>
    <t>response_0x79D = "7F 31 33"</t>
  </si>
  <si>
    <t>Start Routine 부터 실패하면, 기존 공차보정
값 유지하고있음, Start Routine긍정응답 하면 기존 공차 보정값 초기화 됨</t>
  </si>
  <si>
    <t>Communication Control ($28)
 Default Session (01)
기본응답 확인
0x795
[suppressPosRspMsgIndicationBit = 1]</t>
  </si>
  <si>
    <t>Check_Obj_Timeout("BLTN_CAM_HU_UI_Mode", 1000)
check_timeout_NM_Msg(1000)
Check_EthNM_Timeout(10000)</t>
  </si>
  <si>
    <t>10_DIA3_1070</t>
  </si>
  <si>
    <t>Sleep_036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</si>
  <si>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</si>
  <si>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</si>
  <si>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Request_0x795("28 80 01")</t>
  </si>
  <si>
    <t>진단리프로그래밍 명령 후 커넥터 탈거</t>
  </si>
  <si>
    <t>Request_0x795("28 80 02")</t>
  </si>
  <si>
    <t>DIA2_1186</t>
  </si>
  <si>
    <t>Request_0x795("28 80 03")</t>
  </si>
  <si>
    <t>[공차보정] 공차 보정 진행 중 Session 변경 2
(Extended --&gt; Default)
(사전에 EOL 공차 보정 완료 되어있는 기준)</t>
  </si>
  <si>
    <t>1. 시큐리티 해제
2. 차종 Line 정보값 입력(2 Byte) (차종별 확인)
    (gn7: h 05 01, sx2: 00 01 mv: 13 01, MQ4 PE: 10 01)
3. 공차보정 Start Routine
4. Extended Session --&gt; Default Session 변경
5. 공차보정 requestRoutineResult (진행 중) 부정응답 확인
6. 공차보정 requestRoutineResult (진행 중) 부정응답 확인
7. 공차보정 수행 완료 Stop Routine
8. 공차보정 결과(성공)확인, RDBI - Read Calibration Result Status Service</t>
  </si>
  <si>
    <t>DIA3_1071</t>
  </si>
  <si>
    <t>START Routine을 시작하게 되면
중간에 문제가 생겨도 끝까지 수행하게 됨
(아산 사양이라고 했지만, 이제 공통으로 들어 간다고 함)</t>
  </si>
  <si>
    <t>Wakeup_006</t>
  </si>
  <si>
    <t>10_DIA2_1186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</si>
  <si>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</si>
  <si>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</si>
  <si>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Request_0x795("28 81 01")</t>
  </si>
  <si>
    <t>주차 중 이벤트 녹화 &amp; 주차 중 수동 녹화 상태에서 ACC ON, IGN OFF</t>
  </si>
  <si>
    <t>10_DIA3_1071</t>
  </si>
  <si>
    <t>Request_0x795("28 81 02")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</si>
  <si>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</si>
  <si>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Request_0x795("28 81 03")</t>
  </si>
  <si>
    <t>DIA3_1072</t>
  </si>
  <si>
    <t>Request_0x795("28 82 01")</t>
  </si>
  <si>
    <t>10_DIA3_1072</t>
  </si>
  <si>
    <t>Request_0x795("28 82 02")</t>
  </si>
  <si>
    <t>Request_0x795("28 82 03")</t>
  </si>
  <si>
    <t>DIA3_1073</t>
  </si>
  <si>
    <t>DIA2_1187</t>
  </si>
  <si>
    <t>Request_0x795("28 83 01")</t>
  </si>
  <si>
    <t>print_string("이더넷 Link Down")</t>
  </si>
  <si>
    <t>[공차보정] 공차 보정 진행 중 
보정 Stop 명령 후 
공차 보정 완료
+
공차 보정 실시 상태에서
YAW, PITCH, ROLL 값 확인
GN7 해당 사양 : 공차보정 Start 시 Stop 전송해도 중단되지 않고 공차보정 진행함.</t>
  </si>
  <si>
    <t>10_DIA3_1073</t>
  </si>
  <si>
    <t>1. 시큐리티 해제
2. 차종 Line 정보값 입력(2 Byte) (차종별 확인)
   (gn7: h 05 01, sx2: 00 01 mv: 13 01, MQ4 PE: 10 01)
3. 공차보정 Start Routine
4. 공차보정 Stop Routine
5. 공차보정 requestRoutineResult (진행 중)
6. 공차보정 requestRoutineResult (성공)
7. 공차보정 수행 완료 Stop Routine
8. 공차보정 결과(성공)확인, RDBI - Read Calibration Result Status Service
9. DTC 확인
10. RDBI - Read Calibration Result Offset YAW Axis Service
11. RDBI - Read Calibration Result Offset PITCH Axis Service
12. RDBI - Read Calibration Result Offset ROLL Axis Service</t>
  </si>
  <si>
    <t>inspectTimeout_obj("BLTN_CAM_HU_UI_Mode", 500)
check_timeout_NM_Msg(1000)
Check_EthNM_Timeout(10000)</t>
  </si>
  <si>
    <t>Request_0x795("28 83 02")</t>
  </si>
  <si>
    <t>10_DIA2_1187</t>
  </si>
  <si>
    <t>Request_0x795("28 83 03")</t>
  </si>
  <si>
    <t>DIA3_1074</t>
  </si>
  <si>
    <t>Communication Control ($28)
 Default Session (01)
기본응답 확인
0x7df</t>
  </si>
  <si>
    <t>enable Rx and Tx (00) Req
- Default Session(01), 0x7df</t>
  </si>
  <si>
    <t>10_DIA3_1074</t>
  </si>
  <si>
    <t>Request_0x7DF("28 00 01")</t>
  </si>
  <si>
    <t>Request_0x7DF("28 00 02")</t>
  </si>
  <si>
    <t>Request_0x7DF("28 00 03")</t>
  </si>
  <si>
    <t>DIA3_1075</t>
  </si>
  <si>
    <t>Sleep_037</t>
  </si>
  <si>
    <t>enableRxAndDisableTx (01) Req
- Default Session(01), 0x7df</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</si>
  <si>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</si>
  <si>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</si>
  <si>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Request_0x7DF("28 01 01")</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</si>
  <si>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</si>
  <si>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보조배터리 탈거 후 Key Off Sleep</t>
  </si>
  <si>
    <t>10_DIA3_1075</t>
  </si>
  <si>
    <t>Run_matched_TestCase("GEN:ALL", "HU:ALL", "BATT:PLBM,PLBMeAGM", "Nation:ALL", "HighVol:ALL", "MotionTC:X")</t>
  </si>
  <si>
    <t>Request_0x7DF("28 01 02")</t>
  </si>
  <si>
    <t>Request_0x7DF("28 01 03")</t>
  </si>
  <si>
    <t>DIA3_1076</t>
  </si>
  <si>
    <t>diableRxAndEnableTx (02) Req
- Default Session(01), 0x7df</t>
  </si>
  <si>
    <t>response_0x79D = "62 A2 40 XX XX XX XX"</t>
  </si>
  <si>
    <t>Request_0x7DF("28 02 01")</t>
  </si>
  <si>
    <t>10_DIA3_1076</t>
  </si>
  <si>
    <t>response_0x79D = "62 A2 41 XX XX XX XX"</t>
  </si>
  <si>
    <t>Request_0x7DF("28 02 02")</t>
  </si>
  <si>
    <t>Disconnect_LIN_Relay()
print_string("보조배터리 연결 해제")</t>
  </si>
  <si>
    <t>Request_0x7DF("28 02 03")</t>
  </si>
  <si>
    <t>response_0x79D = "62 A2 42 XX XX XX XX"</t>
  </si>
  <si>
    <t>DIA3_1077</t>
  </si>
  <si>
    <t>DIA2_1188</t>
  </si>
  <si>
    <t>diableRxAndEnableTx (03) Req
- Default Session(01), 0x7df</t>
  </si>
  <si>
    <t>Wakeup_007</t>
  </si>
  <si>
    <t>[공차보정] 공차 보정 반복 수행 시
공차 보정 정상 수행 확인
(악의 조건)</t>
  </si>
  <si>
    <t>Request_0x7DF("28 03 01")</t>
  </si>
  <si>
    <r>
      <rPr>
        <sz val="11"/>
        <color theme="1"/>
        <rFont val="Segoe UI Symbol"/>
        <family val="2"/>
      </rPr>
      <t>▪</t>
    </r>
    <r>
      <rPr>
        <sz val="11"/>
        <color theme="1"/>
        <rFont val="맑은 고딕"/>
        <family val="3"/>
        <charset val="129"/>
      </rPr>
      <t xml:space="preserve"> Requirement-based test</t>
    </r>
  </si>
  <si>
    <t>1. 시큐리티 해제
2. 차종 Line 정보값 입력(2 Byte) (차종별 확인)
  (gn7: h 05 01, sx2: 00 01 mv: 13 01, MQ4 PE: 10 01)
3. 공차보정 Start Routine
4. 공차보정 requestRoutineResult (진행 중)
5. 공차보정 requestRoutineResult (성공)
6. 공차보정 Start Routine
7. 공차보정 requestRoutineResult (진행 중)
8. 공차보정 requestRoutineResult (성공)
9. 공차보정 Start Routine
10. 공차보정 requestRoutineResult (진행 중)
11. 공차보정 requestRoutineResult (성공)
12. 공차보정 Start Routine
13. 공차보정 requestRoutineResult (진행 중)
14. 공차보정 requestRoutineResult (성공)
15. 공차보정 수행 완료 Stop Routine
16. 공차보정 결과(성공)확인, RDBI - Read Calibration Result Status Service
17. RDBI - Read Calibration Result Offset YAW Axis Service
18. RDBI - Read Calibration Result Offset PITCH Axis Service
19. RDBI - Read Calibration Result Offset ROLL Axis Service</t>
  </si>
  <si>
    <r>
      <rPr>
        <sz val="11"/>
        <color theme="1"/>
        <rFont val="Segoe UI Symbol"/>
        <family val="2"/>
      </rPr>
      <t>▪</t>
    </r>
    <r>
      <rPr>
        <sz val="11"/>
        <color theme="1"/>
        <rFont val="Calibri"/>
        <family val="2"/>
      </rPr>
      <t xml:space="preserve"> Requirements Analysis</t>
    </r>
  </si>
  <si>
    <t>10_DIA3_1077</t>
  </si>
  <si>
    <t>ACC ON, IGN OFF
 : 주차 중 동작 감지 녹화 중</t>
  </si>
  <si>
    <t>Request_0x7DF("28 03 02")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</si>
  <si>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</si>
  <si>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10_DIA2_1188</t>
  </si>
  <si>
    <t>Request_0x7DF("28 03 03")</t>
  </si>
  <si>
    <t>Touch_Built_In_CAM_Icon()
Write_Obj_v1_v2("BLTN_CAM_Rec_PEV_NvalueSet", 1, 3)
Write_Obj_v1_v2("BLTN_CAM_PMD_NvalueSet", 2, 3)
setPrkOpableTime(12)
Touch_ccNC_Home_Icon()</t>
  </si>
  <si>
    <t>DIA3_1078</t>
  </si>
  <si>
    <t>Obj_Target_OK("BLTN_CAM_RecSet_PEV", 0x1)
Obj_Target_OK("BLTN_CAM_RecSet_OWP", 0x1)
Obj_Target_OK("BLTN_CAM_Set_PMD", 0x2)</t>
  </si>
  <si>
    <t>Communication Control ($28)
 Default Session (01)
기본응답 확인
0x7df
[suppressPosRspMsgIndicationBit = 1]</t>
  </si>
  <si>
    <t>Obj_Target_NG("BLTN_CAM_RecSta_PMD", 0x0)
Check_Obj_Event("BLTN_CAM_HU_UI_Mode", 1000)
check_timeout_NM_Msg(1000)
Check_EthNM_Timeout(10000)</t>
  </si>
  <si>
    <t>10_DIA3_1078</t>
  </si>
  <si>
    <t>Request_0x7DF("28 80 01")</t>
  </si>
  <si>
    <t>Sleep_038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</si>
  <si>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</si>
  <si>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</si>
  <si>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Request_0x7DF("28 80 02")</t>
  </si>
  <si>
    <t>주차 녹화 중 보조배터리 탈거 후 Sleep</t>
  </si>
  <si>
    <t>inspectTimeout_obj("BLTN_CAM_HU_UI_Mode", 500)
check_timeout_NM_Msg(1000)
Check_EthNM_Timeout(10000)
EvtSW_indCheck("StandbyPMD")</t>
  </si>
  <si>
    <t>Request_0x7DF("28 80 03")</t>
  </si>
  <si>
    <t>DIA3_1079</t>
  </si>
  <si>
    <t>Request_0x7DF("28 81 01")</t>
  </si>
  <si>
    <t>10_DIA3_1079</t>
  </si>
  <si>
    <t>Request_0x7DF("28 81 02")</t>
  </si>
  <si>
    <t>Write_Obj_v1_v2("BLTN_CAM_Rec_OWD_NvalueSet", 1, 3)
Write_Obj_v1_v2("BLTN_CAM_Rec_DEV_NvalueSet", 1, 3)
Write_Obj_v1_v2("BLTN_CAM_Rec_OWP_NvalueSet", 2, 3)
Write_Obj_v1_v2("BLTN_CAM_Rec_PEV_NvalueSet", 1, 3)
setPrkOpableTime(12)
Touch_ccNC_Home_Icon()</t>
  </si>
  <si>
    <t>Request_0x7DF("28 81 03")</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</si>
  <si>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</si>
  <si>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Obj_Target_OK("BLTN_CAM_RecSet_OWD", 0x1)
Obj_Target_OK("BLTN_CAM_RecSet_OWP", 0x2)</t>
  </si>
  <si>
    <t>Obj_Target_OK("BLTN_CAM_RecSta_OWP", 0x0)</t>
  </si>
  <si>
    <t>DIA3_1080</t>
  </si>
  <si>
    <t>Request_0x7DF("28 82 01")</t>
  </si>
  <si>
    <t>10_DIA3_1080</t>
  </si>
  <si>
    <t>Request_0x7DF("28 82 02")</t>
  </si>
  <si>
    <t>Request_0x7DF("28 82 03")</t>
  </si>
  <si>
    <t>DIA3_1081</t>
  </si>
  <si>
    <t>EvtSW_indCheck("OWP")
Parking_Dark_Current()</t>
  </si>
  <si>
    <t>Request_0x7DF("28 83 01")</t>
  </si>
  <si>
    <t>control_Discharge_Simulator(0)
print_string("보조배터리 방전라인 연결 해제")</t>
  </si>
  <si>
    <t>10_DIA3_1081</t>
  </si>
  <si>
    <t>Request_0x7DF("28 83 02")</t>
  </si>
  <si>
    <t>Request_0x7DF("28 83 03")</t>
  </si>
  <si>
    <t>Wakeup_008</t>
  </si>
  <si>
    <r>
      <rPr>
        <sz val="11"/>
        <color theme="1"/>
        <rFont val="Segoe UI Symbol"/>
        <family val="2"/>
      </rPr>
      <t>▪</t>
    </r>
    <r>
      <rPr>
        <sz val="11"/>
        <color theme="1"/>
        <rFont val="맑은 고딕"/>
        <family val="3"/>
        <charset val="129"/>
      </rPr>
      <t xml:space="preserve"> Requirement-based test</t>
    </r>
  </si>
  <si>
    <t>DIA3_1082</t>
  </si>
  <si>
    <r>
      <rPr>
        <sz val="11"/>
        <color theme="1"/>
        <rFont val="Segoe UI Symbol"/>
        <family val="2"/>
      </rPr>
      <t>▪</t>
    </r>
    <r>
      <rPr>
        <sz val="11"/>
        <color theme="1"/>
        <rFont val="Calibri"/>
        <family val="2"/>
      </rPr>
      <t xml:space="preserve"> Requirements Analysis</t>
    </r>
  </si>
  <si>
    <t>Sleep_039</t>
  </si>
  <si>
    <t>주차 중 동작 감지 Off, 주차 중 이벤트 녹화 동작 중 ACC ON, IGN OFF</t>
  </si>
  <si>
    <t>Communication Control ($28)
Programming Session (02)
기본응답 확인
0x795</t>
  </si>
  <si>
    <r>
      <rPr>
        <sz val="11"/>
        <color theme="1"/>
        <rFont val="Segoe UI Symbol"/>
        <family val="2"/>
      </rPr>
      <t>▪</t>
    </r>
    <r>
      <rPr>
        <sz val="11"/>
        <color theme="1"/>
        <rFont val="맑은 고딕"/>
        <family val="3"/>
        <charset val="129"/>
      </rPr>
      <t xml:space="preserve"> Requirement-based test</t>
    </r>
  </si>
  <si>
    <t>enable Rx and Tx (00) - normal Req 
- Programming Session(02), 0x795</t>
  </si>
  <si>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</si>
  <si>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</si>
  <si>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주차 녹화 중 보조배터리 탈착 반복 후 Sleep</t>
  </si>
  <si>
    <t>10_DIA3_1082</t>
  </si>
  <si>
    <t>DIA3_1083</t>
  </si>
  <si>
    <t>Touch_Built_In_CAM_Icon()
Write_Obj_v1_v2("BLTN_CAM_Rec_OWP_NvalueSet", 1, 3)
Write_Obj_v1_v2("BLTN_CAM_Rec_PEV_NvalueSet", 2, 3)
Write_Obj_v1_v2("BLTN_CAM_PMD_NvalueSet", 1, 3)
setPrkOpableTime(12)
Touch_ccNC_Home_Icon()</t>
  </si>
  <si>
    <t>enable Rx and Tx (00) - nm Req
- Programming Session(02), 0x795</t>
  </si>
  <si>
    <t>Obj_Target_OK("BLTN_CAM_RecSet_PEV", 0x2)
Obj_Target_OK("BLTN_CAM_Set_PMD", 0x1)</t>
  </si>
  <si>
    <t>10_DIA3_1083</t>
  </si>
  <si>
    <t>Obj_Target_OK("BLTN_CAM_RecSta_OWP", 0x0)
Obj_Target_OK("BLTN_CAM_RecSta_PMD", 0x0)
Check_Obj_Event("BLTN_CAM_HU_UI_Mode", 1000)
check_timeout_NM_Msg(1000)
Check_EthNM_Timeout(10000)</t>
  </si>
  <si>
    <t>DIA3_1084</t>
  </si>
  <si>
    <t>enable Rx and Tx (00) - normal &amp; nm Req
- Programming Session(02), 0x795</t>
  </si>
  <si>
    <t>10_DIA3_1084</t>
  </si>
  <si>
    <t>DIA3_1085</t>
  </si>
  <si>
    <t>enable Rx and Tx (01) - normal Req 
- Programming Session(02), 0x795</t>
  </si>
  <si>
    <t>inspectTimeout_obj("BLTN_CAM_HU_UI_Mode", 500)
check_timeout_NM_Msg(1000)
Check_EthNM_Timeout(10000)
EvtSW_indCheck("OFF")</t>
  </si>
  <si>
    <t>10_DIA3_1085</t>
  </si>
  <si>
    <t>response_0x79D = "68 01"</t>
  </si>
  <si>
    <t>DIA3_1086</t>
  </si>
  <si>
    <t>DIA2_1189</t>
  </si>
  <si>
    <t>enable Rx and Tx (01) - nm Req
- Programming Session(02), 0x795</t>
  </si>
  <si>
    <t>[공차보정] AS 공차 보정 진행 Start 확인</t>
  </si>
  <si>
    <t>1. 시큐리티 해제
2. A/S 보정 Start Routine 긍정 응답 확인</t>
  </si>
  <si>
    <t>10_DIA3_1086</t>
  </si>
  <si>
    <t>DIA3_1087</t>
  </si>
  <si>
    <t>10_DIA2_1189</t>
  </si>
  <si>
    <t>enable Rx and Tx (01) - normal &amp; nm Req
- Programming Session(02), 0x795</t>
  </si>
  <si>
    <t>control_Discharge_Simulator(1)
print_string("보조배터리 방전라인 연결")</t>
  </si>
  <si>
    <t>10_DIA3_1087</t>
  </si>
  <si>
    <t>DIA3_1088</t>
  </si>
  <si>
    <t>disable Rx And Enable Tx (02) - nornal Rea
- Programming Session(02), 0x795</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</si>
  <si>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</si>
  <si>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Request_0x795("31 01 F0 03")</t>
  </si>
  <si>
    <t>response_0x79D = "71 01 F0 03"</t>
  </si>
  <si>
    <t>10_DIA3_1088</t>
  </si>
  <si>
    <t>response_0x79D = "68 02"</t>
  </si>
  <si>
    <t>DIA2_1190</t>
  </si>
  <si>
    <t>DIA3_1089</t>
  </si>
  <si>
    <t>[공차보정] AS 공차 보정 진행 실패 확인
(EOL 이미지로 진행)</t>
  </si>
  <si>
    <t>disable Rx And Enable Tx (02) - nm
- Programming Session(02), 0x795</t>
  </si>
  <si>
    <t>1. 시큐리티 해제
2. A/S 보정 Start Routine 
3. A/S보정 requestRoutineResult 실패 확인
4. DTC 확인</t>
  </si>
  <si>
    <t>10_DIA3_1089</t>
  </si>
  <si>
    <t>10_DIA2_1190</t>
  </si>
  <si>
    <t>DIA3_1090</t>
  </si>
  <si>
    <t>Sleep_040</t>
  </si>
  <si>
    <t>disable Rx And Enable Tx (02) - normal &amp; nm
- Programming Session(02),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</si>
  <si>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</si>
  <si>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</si>
  <si>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모션 녹화 중 보조배터리 탈거 후 Sleep</t>
  </si>
  <si>
    <t>Run_matched_TestCase("GEN:ALL", "HU:ALL", "BATT:PLBM,PLBMeAGM", "Nation:ALL", "HighVol:ALL", "MotionTC:O")</t>
  </si>
  <si>
    <t>10_DIA3_1090</t>
  </si>
  <si>
    <t>DIA3_1091</t>
  </si>
  <si>
    <t>Wakeup_009</t>
  </si>
  <si>
    <t>Request_0x795("31 03 F0 03")</t>
  </si>
  <si>
    <t>response_0x79D = "71 03 F0 03 03"</t>
  </si>
  <si>
    <r>
      <rPr>
        <sz val="11"/>
        <color theme="1"/>
        <rFont val="Segoe UI Symbol"/>
        <family val="2"/>
      </rPr>
      <t>▪</t>
    </r>
    <r>
      <rPr>
        <sz val="11"/>
        <color theme="1"/>
        <rFont val="맑은 고딕"/>
        <family val="3"/>
        <charset val="129"/>
      </rPr>
      <t xml:space="preserve"> Requirement-based test</t>
    </r>
  </si>
  <si>
    <t>disable Rx And Tx (03) - normal Req
- Programming Session(02), 0x795</t>
  </si>
  <si>
    <r>
      <rPr>
        <sz val="11"/>
        <color theme="1"/>
        <rFont val="Segoe UI Symbol"/>
        <family val="2"/>
      </rPr>
      <t>▪</t>
    </r>
    <r>
      <rPr>
        <sz val="11"/>
        <color theme="1"/>
        <rFont val="Calibri"/>
        <family val="2"/>
      </rPr>
      <t xml:space="preserve"> Requirements Analysis</t>
    </r>
  </si>
  <si>
    <t>Write_Obj_v1_v2("BLTN_CAM_Rec_OWP_NvalueSet", 1, 3)
Write_Obj_v1_v2("BLTN_CAM_Rec_PEV_NvalueSet", 1, 3)
Write_Obj_v1_v2("BLTN_CAM_PMD_NvalueSet", 2, 3)
setPrkOpableTime(12)
Touch_ccNC_Home_Icon()</t>
  </si>
  <si>
    <t>Obj_Target_OK("BLTN_CAM_RecSet_OWP", 0x1)
Obj_Target_OK("BLTN_CAM_RecSet_PEV", 0x1)
Obj_Target_OK("BLTN_CAM_Set_PMD", 0x2)</t>
  </si>
  <si>
    <t>10_DIA3_1091</t>
  </si>
  <si>
    <t>DIA3_1092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</si>
  <si>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</si>
  <si>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Rx And Tx (03) - nm
- Programming Session(02), 0x795</t>
  </si>
  <si>
    <t>DIA2_1191</t>
  </si>
  <si>
    <t>[공차보정] AS 공차 보정 진행 및 성공 응답 확인</t>
  </si>
  <si>
    <t>1. 시큐리티 해제
2. A/S 보정 Start Routine
3. A/S 보정 requestRoutineResult (진행 중)
4. A/S 보정 requestRoutineResult (성공)
5. A/S 보정 수행 완료 Stop Routine
6. RDBI - Read Calibration Result Status Service
7. DTC 확인</t>
  </si>
  <si>
    <t>10_DIA3_1092</t>
  </si>
  <si>
    <t>DIA3_1093</t>
  </si>
  <si>
    <t>Touch_Built_In_CAM_Icon()
Write_Obj_v1_v2("BLTN_CAM_Rec_OWP_NvalueSet", 1, 3)
Write_Obj_v1_v2("BLTN_CAM_Rec_PEV_NvalueSet", 2, 3)
Write_Obj_v1_v2("BLTN_CAM_PMD_NvalueSet", 2, 3)
setPrkOpableTime(12)
Touch_ccNC_Home_Icon()</t>
  </si>
  <si>
    <t>Obj_Target_OK("BLTN_CAM_RecSet_PEV", 0x2)
Obj_Target_OK("BLTN_CAM_Set_PMD", 0x2)</t>
  </si>
  <si>
    <t>disable Rx And Tx (03) - nm &amp; normal
- Programming Session(02), 0x795</t>
  </si>
  <si>
    <t>10_DIA2_1191</t>
  </si>
  <si>
    <t>10_DIA3_1093</t>
  </si>
  <si>
    <t>DIA3_1094</t>
  </si>
  <si>
    <t>Communication Control ($28)
Programming Session (02)
기본응답 확인
0x7df</t>
  </si>
  <si>
    <t>enable Rx and Tx (00) - normal Req 
- Programming Session(02), 0x7df</t>
  </si>
  <si>
    <t>10_DIA3_1094</t>
  </si>
  <si>
    <t>response_0x79D = "71 03 F0 03 01"</t>
  </si>
  <si>
    <t>DIA3_1095</t>
  </si>
  <si>
    <t>response_0x79D = "71 03 F0 03 02"</t>
  </si>
  <si>
    <t>enable Rx and Tx (00) - nm Req
- Programming Session(02), 0x7df</t>
  </si>
  <si>
    <t>Request_0x795("31 02 F0 03")</t>
  </si>
  <si>
    <t>10_DIA3_1095</t>
  </si>
  <si>
    <t>response_0x79D = "71 02 F0 03"</t>
  </si>
  <si>
    <t>Sleep_041</t>
  </si>
  <si>
    <t>DIA3_1096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</si>
  <si>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</si>
  <si>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</si>
  <si>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enable Rx and Tx (00) - normal &amp; nm Req
- Programming Session(02), 0x7df</t>
  </si>
  <si>
    <t>주차 모션 녹화 중 보조배터리 탈착 반복 후 Sleep</t>
  </si>
  <si>
    <t>10_DIA3_1096</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</si>
  <si>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</si>
  <si>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DIA3_1097</t>
  </si>
  <si>
    <t>enable Rx and Tx (01) - normal Req 
- Programming Session(02), 0x7df</t>
  </si>
  <si>
    <t>DIA2_1192</t>
  </si>
  <si>
    <t>10_DIA3_1097</t>
  </si>
  <si>
    <t>[공차보정] AS 공차 보정 반복 수행 시
AS 공차 보정 정상 수행 확인 완료</t>
  </si>
  <si>
    <t>1. 시큐리티 해제
2. A/S 보정 Start Routine
3. A/S 보정 requestRoutineResult (진행 중)
4. A/S 보정 requestRoutineResult (성공)
5. A/S 보정 수행 완료 Stop Routine
6. A/S 보정 Start Routine
7. A/S 보정 requestRoutineResult (진행 중)
8. A/S 보정 requestRoutineResult (성공)
9. A/S 보정 수행 완료 Stop Routine
10. A/S 보정 Start Routine
11. A/S 보정 requestRoutineResult (진행 중)
12. A/S 보정 requestRoutineResult (성공)
13. A/S 보정 수행 완료 Stop Routine
14. DTC 확인</t>
  </si>
  <si>
    <t>DIA3_1098</t>
  </si>
  <si>
    <t>enable Rx and Tx (01) - nm Req
- Programming Session(02), 0x7df</t>
  </si>
  <si>
    <t>10_DIA2_1192</t>
  </si>
  <si>
    <t>10_DIA3_1098</t>
  </si>
  <si>
    <t>DIA3_1099</t>
  </si>
  <si>
    <t>enable Rx and Tx (01) - normal &amp; nm Req
- Programming Session(02), 0x7df</t>
  </si>
  <si>
    <t>10_DIA3_1099</t>
  </si>
  <si>
    <t>Wakeup_010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</si>
  <si>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</si>
  <si>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</si>
  <si>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[Non Wake Up 확인] (2): 충격이벤트 인가</t>
  </si>
  <si>
    <t>Sleep 상태에서 충격 발생시
 - 주차모드 설정 OFF</t>
  </si>
  <si>
    <t>DIA3_1100</t>
  </si>
  <si>
    <t>disable Rx And Enable Tx (02) - nornal Rea
- Programming Session(02), 0x7df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</si>
  <si>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</si>
  <si>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10_DIA3_1100</t>
  </si>
  <si>
    <t>Touch_Built_In_CAM_Icon()
Write_Obj_v1_v2("BLTN_CAM_Rec_OWP_NvalueSet", 1, 3)
Write_Obj_v1_v2("BLTN_CAM_Rec_PEV_NvalueSet", 1, 3)
Write_Obj_v1_v2("BLTN_CAM_PMD_NvalueSet", 1, 3)
setPrkOpableTime(12)
Touch_ccNC_Home_Icon()</t>
  </si>
  <si>
    <t>Obj_Target_OK("BLTN_CAM_RecSet_OWP", 0x1)
Obj_Target_OK("BLTN_CAM_RecSet_PEV", 0x1)
Obj_Target_OK("BLTN_CAM_Set_PMD", 0x1)</t>
  </si>
  <si>
    <t>DIA3_1101</t>
  </si>
  <si>
    <t>disable Rx And Enable Tx (02) - nm
- Programming Session(02), 0x7df</t>
  </si>
  <si>
    <t>Obj_Target_OK("BLTN_CAM_RecSta_OWP", 0x0)
Check_Obj_Event("BLTN_CAM_HU_UI_Mode", 1000)
check_timeout_NM_Msg(1000)
Check_EthNM_Timeout(10000)</t>
  </si>
  <si>
    <t>10_DIA3_1101</t>
  </si>
  <si>
    <t>DIA3_1102</t>
  </si>
  <si>
    <t>disable Rx And Enable Tx (02) - normal &amp; nm
- Programming Session(02), 0x7df</t>
  </si>
  <si>
    <t>10_DIA3_1102</t>
  </si>
  <si>
    <t>DIA3_1103</t>
  </si>
  <si>
    <r>
      <rPr>
        <sz val="11"/>
        <color rgb="FF000000"/>
        <rFont val="Malgun Gothic"/>
      </rPr>
      <t xml:space="preserve">print_string("충격 발생 - Sleep 유지")
CameraCrash()
</t>
    </r>
    <r>
      <rPr>
        <b/>
        <sz val="11"/>
        <color theme="8"/>
        <rFont val="맑은 고딕"/>
        <family val="3"/>
        <charset val="129"/>
      </rPr>
      <t>Link_Up()</t>
    </r>
  </si>
  <si>
    <t>Bus Sleep</t>
  </si>
  <si>
    <t>Wakeup_011</t>
  </si>
  <si>
    <t>DIA2_1193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</si>
  <si>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</si>
  <si>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</si>
  <si>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[공차보정] EOL 공차보정 ↔ AS 공차보정 
반복 수행 시 정상 수행 확인
(EOL + AS 같이 할 수 있는 차종만 해당. EX) GN7)</t>
  </si>
  <si>
    <t>Sleep 상태에서 충격 발생시
 - 주차모드 설정 ON
 - 주차중 충격알림 설정 OFF
 - 주차 녹화 중</t>
  </si>
  <si>
    <t>1. 시큐리티 해제
2. 차종 Line 정보값 입력(2 Byte) (h 05 00)
3. EOL 공차보정 Start Routine
4. EOL 공차보정 requestRoutineResult (진행 중)
5. EOL 공차보정 requestRoutineResult (성공)
6. EOL 공차보정 수행 완료 Stop Routine
7. A/S 보정 Start Routine
8. A/S 보정 requestRoutineResult (진행 중)
9. A/S 보정 requestRoutineResult (성공)
10. A/S 보정 수행 완료 Stop Routine
11. EOL 공차보정 Start Routine
12. EOL 공차보정 requestRoutineResult (진행 중)
13. EOL 공차보정 requestRoutineResult (성공)
14. EOL 공차보정 수행 완료 Stop Routine
15. A/S 보정 Start Routine
16. A/S 보정 requestRoutineResult (진행 중)
17. A/S 보정 requestRoutineResult (성공)
18. A/S 보정 수행 완료 Stop Routine
19. EOL 공차보정 Start Routine
21. EOL 공차보정 requestRoutineResult (진행 중)
22. EOL 공차보정 requestRoutineResult (성공)
23. EOL 공차보정 수행 완료 Stop Routine
24. A/S 보정 Start Routine
25. A/S 보정 requestRoutineResult (진행 중)
26. A/S 보정 requestRoutineResult (성공)
27. A/S 보정 수행 완료 Stop Routine
28. DTC 확인</t>
  </si>
  <si>
    <t>Sleep_042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</si>
  <si>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</si>
  <si>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맑은 고딕"/>
        <family val="3"/>
        <charset val="129"/>
      </rPr>
      <t xml:space="preserve"> Requirement-based test</t>
    </r>
  </si>
  <si>
    <t>disable Rx And Tx (03) - normal Req
- Programming Session(02), 0x7df</t>
  </si>
  <si>
    <r>
      <rPr>
        <sz val="11"/>
        <color theme="1"/>
        <rFont val="Segoe UI Symbol"/>
        <family val="2"/>
      </rPr>
      <t>▪</t>
    </r>
    <r>
      <rPr>
        <sz val="11"/>
        <color theme="1"/>
        <rFont val="Calibri"/>
        <family val="2"/>
      </rPr>
      <t xml:space="preserve"> Requirements Analysis</t>
    </r>
  </si>
  <si>
    <t>주차 상시 녹화 중 CAN 신호에 의한 Sleep &amp; Wake_Up 동작 확인
 - Msg Remote 동작 확인</t>
  </si>
  <si>
    <t>10_DIA2_1193</t>
  </si>
  <si>
    <t>10_DIA3_1103</t>
  </si>
  <si>
    <t>Touch_Built_In_CAM_Icon()
Write_Obj_v1_v2("BLTN_CAM_Rec_OWP_NvalueSet", 2, 3)
Write_Obj_v1_v2("BLTN_CAM_Rec_PEV_NvalueSet", 2, 3)
Write_Obj_v1_v2("BLTN_CAM_PMD_NvalueSet", 1, 3)
Write_Obj_v1_v2("BLTN_CAM_AppNoti_PEV_NvalueSet", 0x1, 0x3)
setPrkOpableTime(12)
Touch_ccNC_Home_Icon()</t>
  </si>
  <si>
    <t>Obj_Target_OK("BLTN_CAM_RecSet_OWP", 0x2)
Obj_Target_OK("BLTN_CAM_RecSet_PEV", 0x2)
Obj_Target_OK("BLTN_CAM_Set_PMD", 0x1)
appnoti_signal_check(1)</t>
  </si>
  <si>
    <t>DIA3_1104</t>
  </si>
  <si>
    <t>disable Rx And Tx (03) - nm
- Programming Session(02), 0x7df</t>
  </si>
  <si>
    <t>Write_Obj_v1_v2("BLTN_CAM_Rec_OWP_NvalueSet", 2, 3)
Write_Obj_v1_v2("BLTN_CAM_Rec_PEV_NvalueSet", 1, 3)
setPrkOpableTime(12)
Touch_ccNC_Home_Icon()</t>
  </si>
  <si>
    <t>10_DIA3_1104</t>
  </si>
  <si>
    <t>DIA3_1105</t>
  </si>
  <si>
    <t>disable Rx And Tx (03) - nm &amp; normal
- Programming Session(02), 0x7df</t>
  </si>
  <si>
    <t>inspectTimeout_obj("BLTN_CAM_HU_UI_Mode", 500)
check_timeout_NM_Msg(1000)
Check_EthNM_Timeout(10000)
EvtSW_indCheck("OWP")</t>
  </si>
  <si>
    <t>10_DIA3_1105</t>
  </si>
  <si>
    <t>DIA3_1106</t>
  </si>
  <si>
    <t>Communication Control ($28)
Programming Session (02)
기본응답 확인
0x795
[suppressPosRspMsgIndicationBit = 1]</t>
  </si>
  <si>
    <t>print_string("충격 발생 - Sleep 유지")
CameraCrash()</t>
  </si>
  <si>
    <t>inspectTimeout_obj("BLTN_CAM_HU_UI_Mode", 500)
Check_EthNM_Timeout(10000)
check_timeout_NM_Msg(1000)</t>
  </si>
  <si>
    <t>10_DIA3_1106</t>
  </si>
  <si>
    <t>Enable_Machine_Tx()
Link_Up()
print_string("CAN 메시지 인가 - Wake up")</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</si>
  <si>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</si>
  <si>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Ready Sleep</t>
  </si>
  <si>
    <t>Wakeup_012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</si>
  <si>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</si>
  <si>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</si>
  <si>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[Non Wake Up 확인] (2): 수동이벤트 발생</t>
  </si>
  <si>
    <t>Disable_Tx()
print_string("Sleep 진입")</t>
  </si>
  <si>
    <t>Sleep 상태에서 스위치 이벤트 발생시
 - 주차모드 설정 OFF</t>
  </si>
  <si>
    <t>DIA3_1107</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</si>
  <si>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</si>
  <si>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10_DIA3_1107</t>
  </si>
  <si>
    <t>Sleep_043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</si>
  <si>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</si>
  <si>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</si>
  <si>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DIA3_1108</t>
  </si>
  <si>
    <t>주차 상시 녹화 중 CAN 신호에 의한 Sleep &amp; Wake_Up 동작 확인
 - Msg Remote 반복 20회</t>
  </si>
  <si>
    <t>10_DIA3_1108</t>
  </si>
  <si>
    <t>print_string("수동 스위치 입력 - Sleep 유지")
EVENT_SW(200, 1, 0)</t>
  </si>
  <si>
    <t>DIA3_1109</t>
  </si>
  <si>
    <t>Wakeup_013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</si>
  <si>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</si>
  <si>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</si>
  <si>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맑은 고딕"/>
        <family val="3"/>
        <charset val="129"/>
      </rPr>
      <t xml:space="preserve"> Requirements Analysis
</t>
    </r>
    <r>
      <rPr>
        <sz val="11"/>
        <color theme="1"/>
        <rFont val="Segoe UI Symbol"/>
        <family val="2"/>
      </rPr>
      <t>▪</t>
    </r>
    <r>
      <rPr>
        <sz val="11"/>
        <color theme="1"/>
        <rFont val="맑은 고딕"/>
        <family val="3"/>
        <charset val="129"/>
      </rPr>
      <t xml:space="preserve"> Interface Analysis</t>
    </r>
  </si>
  <si>
    <t>Sleep 상태에서 스위치 이벤트 발생시
 - 주차모드 설정 ON
 - 주차 녹화 중</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</si>
  <si>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</si>
  <si>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10_DIA3_1109</t>
  </si>
  <si>
    <t>Touch_Built_In_CAM_Icon()
Write_Obj_v1_v2("BLTN_CAM_Rec_OWP_NvalueSet", 2, 3)
Write_Obj_v1_v2("BLTN_CAM_Rec_PEV_NvalueSet", 1, 3)
Write_Obj_v1_v2("BLTN_CAM_PMD_NvalueSet", 1, 3)
setPrkOpableTime(12)
Touch_ccNC_Home_Icon()</t>
  </si>
  <si>
    <t>Obj_Target_OK("BLTN_CAM_RecSet_OWP", 0x2)
Obj_Target_OK("BLTN_CAM_RecSet_PEV", 0x1)
Obj_Target_OK("BLTN_CAM_Set_PMD", 0x1)</t>
  </si>
  <si>
    <t>DIA3_1110</t>
  </si>
  <si>
    <t>Enable_Machine_Tx()
print_string("CAN 메시지 인가(11초) 1회 - Wake up")</t>
  </si>
  <si>
    <t>inspectEvent_obj("BLTN_CAM_HU_UI_Mode", 500)
check_inspectEvent_NM_Msg(500)
Check_EthNM_Timeout(3000)</t>
  </si>
  <si>
    <t>inspectEvent_obj("BLTN_CAM_HU_UI_Mode", 500)
check_inspectEvent_NM_Msg(500)
check_timeout_NM_Msg(3000)</t>
  </si>
  <si>
    <t>10_DIA3_1110</t>
  </si>
  <si>
    <t>Enable_Machine_Tx()
print_string("CAN 메시지 인가(11초) 2회 - Wake up")</t>
  </si>
  <si>
    <t>Enable_Machine_Tx()
print_string("CAN 메시지 인가(11초) 3회 - Wake up")</t>
  </si>
  <si>
    <t>DIA3_1111</t>
  </si>
  <si>
    <t>Enable_Machine_Tx()
print_string("CAN 메시지 인가(11초) 4회 - Wake up")</t>
  </si>
  <si>
    <t>DIA2_1194</t>
  </si>
  <si>
    <t>Enable_Machine_Tx()
print_string("CAN 메시지 인가(11초) 5회 - Wake up")</t>
  </si>
  <si>
    <t>[공차보정] EOL 공차 보정 반복 수행 확인</t>
  </si>
  <si>
    <t>Wakeup_014</t>
  </si>
  <si>
    <t>10_DIA3_1111</t>
  </si>
  <si>
    <t>1. 시큐리티 해제
2. 차종 Line 정보값 입력(2 Byte) (h 05 00)
   (gn7: h 05 01, sx2: 00 01 mv: 13 01, MQ4 PE 10 01)
3. EOL 공차보정 Start Routine
4. EOL 공차보정 requestRoutineResult (진행 중)
5. EOL 공차보정 requestRoutineResult (성공)
6. EOL 공차보정 수행 완료 Stop Routine
7. 공차보정 결과(성공)확인, RDBI - Read Calibration Result Status Service
8. EOL 공차보정 Start Routine
9. EOL 공차보정 requestRoutineResult (진행 중)
10. EOL 공차보정 requestRoutineResult (성공)
11. EOL 공차보정 수행 완료 Stop Routine
12. 공차보정 결과(성공)확인, RDBI - Read Calibration Result Status Service
13. EOL 공차보정 Start Routine
14. EOL 공차보정 requestRoutineResult (진행 중)
15. EOL 공차보정 requestRoutineResult (성공)
16. EOL 공차보정 수행 완료 Stop Routine
17. 공차보정 결과(성공)확인, RDBI - Read Calibration Result Status Service
18. EOL 공차보정 Start Routine
19. EOL 공차보정 requestRoutineResult (진행 중)
20. EOL 공차보정 requestRoutineResult (성공)
21. EOL 공차보정 수행 완료 Stop Routine
22. 공차보정 결과(성공)확인, RDBI - Read Calibration Result Status Service
23. 공차 보정 DTC 없음 확인</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</si>
  <si>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</si>
  <si>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</si>
  <si>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Enable_Machine_Tx()
print_string("CAN 메시지 인가(11초) 6회 - Wake up")</t>
  </si>
  <si>
    <t>Sleep 상태에서 롱키 입력
 - 주차모드 설정 ON
 - 주차 녹화 중
 - 롱키 입력</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</si>
  <si>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</si>
  <si>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Enable_Machine_Tx()
print_string("CAN 메시지 인가(11초) 7회 - Wake up")</t>
  </si>
  <si>
    <t>10_DIA2_1194</t>
  </si>
  <si>
    <t>DIA3_1112</t>
  </si>
  <si>
    <t>Enable_Machine_Tx()
print_string("CAN 메시지 인가(11초) 8회 - Wake up")</t>
  </si>
  <si>
    <t>10_DIA3_1112</t>
  </si>
  <si>
    <t>Enable_Machine_Tx()
print_string("CAN 메시지 인가(11초) 9회 - Wake up")</t>
  </si>
  <si>
    <t>Enable_Machine_Tx()
print_string("CAN 메시지 인가(11초) 10회 - Wake up")</t>
  </si>
  <si>
    <t>Enable_Machine_Tx()
print_string("CAN 메시지 인가(11초) 11회 - Wake up")</t>
  </si>
  <si>
    <t>DIA3_1113</t>
  </si>
  <si>
    <t>print_string("롱키 입력 - Sleep 유지")
EVENT_SW(2000, 1, 0)</t>
  </si>
  <si>
    <t>10_DIA3_1113</t>
  </si>
  <si>
    <t>Enable_Machine_Tx()
print_string("CAN 메시지 인가(11초) 12회 - Wake up")</t>
  </si>
  <si>
    <t>Enable_Machine_Tx()
print_string("CAN 메시지 인가(11초) 13회 - Wake up")</t>
  </si>
  <si>
    <t>Enable_Machine_Tx()
print_string("CAN 메시지 인가(11초) 14회 - Wake up")</t>
  </si>
  <si>
    <t>Wakeup_015</t>
  </si>
  <si>
    <t>DIA3_1114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</si>
  <si>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</si>
  <si>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</si>
  <si>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Enable_Machine_Tx()
print_string("CAN 메시지 인가(11초) 15회 - Wake up")</t>
  </si>
  <si>
    <t>[Wake Up 확인] 
원격시동 상태</t>
  </si>
  <si>
    <t>원격시동 (Sleep → Wakeup)</t>
  </si>
  <si>
    <t>10_DIA3_1114</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</si>
  <si>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</si>
  <si>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Enable_Machine_Tx()
print_string("CAN 메시지 인가(11초) 16회 - Wake up")</t>
  </si>
  <si>
    <t>Enable_Machine_Tx()
print_string("CAN 메시지 인가(11초) 17회 - Wake up")</t>
  </si>
  <si>
    <t>Touch_Built_In_CAM_Icon()
Write_Obj_v1_v2("BLTN_CAM_Rec_OWD_NvalueSet", 2, 3)
Write_Obj_v1_v2("BLTN_CAM_Rec_DEV_NvalueSet", 1, 3)
Write_Obj_v1_v2("BLTN_CAM_Rec_OWP_NvalueSet", 2, 3)
Write_Obj_v1_v2("BLTN_CAM_Rec_PEV_NvalueSet", 1, 3)
setPrkOpableTime(12)
Touch_ccNC_Home_Icon()</t>
  </si>
  <si>
    <t>Obj_Target_OK("BLTN_CAM_RecSet_OWD", 0x2)
Obj_Target_OK("BLTN_CAM_RecSet_DEV", 0x1)
Obj_Target_OK("BLTN_CAM_RecSet_OWP", 0x2)
Obj_Target_OK("BLTN_CAM_RecSet_PEV", 0x1)</t>
  </si>
  <si>
    <t>DIA3_1115</t>
  </si>
  <si>
    <t>Enable_Machine_Tx()
print_string("CAN 메시지 인가(11초) 18회 - Wake up")</t>
  </si>
  <si>
    <t>10_DIA3_1115</t>
  </si>
  <si>
    <t>Enable_Machine_Tx()
print_string("CAN 메시지 인가(11초) 19회 - Wake up")</t>
  </si>
  <si>
    <t>DIA3_1116</t>
  </si>
  <si>
    <t>Enable_Machine_Tx()
Link_Up()
print_string("CAN 메시지 인가(11초) 20회 - Wake up")</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</si>
  <si>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</si>
  <si>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[CAN] Normal State
[Eth] Bus Sleep</t>
  </si>
  <si>
    <t>10_DIA3_1116</t>
  </si>
  <si>
    <t>[CAN] Prepare Bus Sleep → Bus Sleep
[Eth] Bus Sleep</t>
  </si>
  <si>
    <t>print_string("원격 시동")
Enable_Machine_Tx()
LINK_UP_NOETHNM()
wakeup_bltncam_usingNM(1)
IGN=1</t>
  </si>
  <si>
    <t>Check_Obj_Event("BLTN_CAM_HU_UI_Mode", 1000)
Obj_Target_OK("BLTN_CAM_RecSta_OWD", 0x1)
check_inspectEvent_NM_Msg(5000)
Check_EthNM_Output(10000)</t>
  </si>
  <si>
    <t>DIA3_1117</t>
  </si>
  <si>
    <t>Wakeup_063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</si>
  <si>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</si>
  <si>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</si>
  <si>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10_DIA3_1117</t>
  </si>
  <si>
    <t>Sleep 상태에서 TesterPresent로 WakeUp 시 설정 유지 확인 - ccNC, ccIC</t>
  </si>
  <si>
    <t>Sleep_044</t>
  </si>
  <si>
    <t>[ccNC, ccIC]
Guest, Profile1, Profile2에서 세팅했던 설정 항목이 KeyOFF시점과 KeyON 시점이 동일할 것
빌트인 캠 설정항목 확인
    - 주행 상시 및 이벤트 녹화설정
    - 주차 상시 및 이벤트 녹화설정
    - 음성녹음
    - 녹화시간(주차상시, 타임랩스, 이벤트녹화 Bfr/Aft)
    - 주행/주차 이벤트 감지 민감도
    - 전방/후방 카메라 각도
    - 주차 충격감지 알림기능</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</si>
  <si>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</si>
  <si>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</si>
  <si>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</si>
  <si>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통신케이블(CAN or Ethernet) 탈거 후 Key Off</t>
  </si>
  <si>
    <t>Run_matched_TestCase("GEN:ALL", "HU:ccNC,ccIC", "BATT:ALL", "Nation:ALL", "HighVol:ALL", "MotionTC:X")</t>
  </si>
  <si>
    <t>DIA3_1118</t>
  </si>
  <si>
    <t>Communication Control ($28)
Programming Session (02)
기본응답 확인
0x7df
[suppressPosRspMsgIndicationBit = 1]</t>
  </si>
  <si>
    <t>TesterPresent_Func_0x80(1)</t>
  </si>
  <si>
    <t>10_DIA3_1118</t>
  </si>
  <si>
    <t>print_string("Guest 설정")
Write_Obj("IAU_ProfileIDRVal", 0x1)</t>
  </si>
  <si>
    <t>TesterPresent_Func_0x80(0)</t>
  </si>
  <si>
    <t>Record_Setting_1("OWD ON", "DEV ON", "OWP OFF", "PEV OFF")
Record_Setting_2("PMD OFF", "AppNoti OFF", "AudRec OFF")
Record_Setting_3("PrkTime", 18, "EV_BfrTime", 10, "EV_AftTime", 5)
Record_Setting_4("Sen_DEV", 4, "Sen_PEV", 1, "FR_VerPos", 3, "RR_VerPos", 3)</t>
  </si>
  <si>
    <t>DIA3_1119</t>
  </si>
  <si>
    <t>10_DIA3_1119</t>
  </si>
  <si>
    <t>print_string("Profile1 설정")
Write_Obj("IAU_ProfileIDRVal", 0x2)</t>
  </si>
  <si>
    <t>Key_off()
print_string("CAN/Eth 연결 해제 후 KEY OFF")</t>
  </si>
  <si>
    <t>Ready Sleep → Prepare Bus Sleep → Bus Sleep</t>
  </si>
  <si>
    <t>Record_Setting_1("OWD OFF", "DEV OFF", "OWP ON", "PEV ON")
Record_Setting_2("PMD OFF", "AppNoti OFF", "AudRec ON")
Record_Setting_3("PrkTime", 15, "EV_BfrTime", 0, "EV_AftTime", 10)
Record_Setting_4("Sen_DEV", 2, "Sen_PEV", 3, "FR_VerPos", 2, "RR_VerPos", 1)</t>
  </si>
  <si>
    <t>DIA3_1120</t>
  </si>
  <si>
    <t>print_string("Profile2 설정")
Write_Obj("IAU_ProfileIDRVal", 0x3)</t>
  </si>
  <si>
    <t>Record_Setting_1("OWD ON", "DEV OFF", "OWP ON", "PEV OFF")
Record_Setting_2("PMD OFF", "AppNoti OFF", "AudRec OFF")
Record_Setting_3("PrkTime", 16, "EV_BfrTime", 5, "EV_AftTime", 5)
Record_Setting_4("Sen_DEV", 5, "Sen_PEV", 5, "FR_VerPos", 1, "RR_VerPos", 1)</t>
  </si>
  <si>
    <t>10_DIA3_1120</t>
  </si>
  <si>
    <t>Sleep_045</t>
  </si>
  <si>
    <t>DIA2_1195</t>
  </si>
  <si>
    <r>
      <rPr>
        <sz val="11"/>
        <color theme="1"/>
        <rFont val="Segoe UI Symbol"/>
        <family val="2"/>
      </rPr>
      <t>▪</t>
    </r>
    <r>
      <rPr>
        <sz val="11"/>
        <color theme="1"/>
        <rFont val="맑은 고딕"/>
        <family val="3"/>
        <charset val="129"/>
      </rPr>
      <t xml:space="preserve"> Requirement-based test</t>
    </r>
  </si>
  <si>
    <t>Write_Obj("IAU_ProfileIDRVal", 0x1)</t>
  </si>
  <si>
    <r>
      <rPr>
        <sz val="11"/>
        <color theme="1"/>
        <rFont val="Segoe UI Symbol"/>
        <family val="2"/>
      </rPr>
      <t>▪</t>
    </r>
    <r>
      <rPr>
        <sz val="11"/>
        <color theme="1"/>
        <rFont val="Calibri"/>
        <family val="2"/>
      </rPr>
      <t xml:space="preserve"> Requirements Analysis</t>
    </r>
  </si>
  <si>
    <t>Obj_Target_OK("BLTN_CAM_HU_UI_Mode", 0x0)</t>
  </si>
  <si>
    <t>Key Off 후 통신케이블(CAN or Ethernet) 탈거</t>
  </si>
  <si>
    <t>DIA3_1121</t>
  </si>
  <si>
    <t>[공차보정] 전방 카메라 Fail 조건 유지
(보장판 없음)에서
EOL 공차 보정 반복 수행 확인</t>
  </si>
  <si>
    <t>1. 시큐리티 해제
2. 차종 Line 정보값 입력(2 Byte) (h 05 00)
   (gn7: h 05 01, sx2: 00 01 mv: 13 01, MQ4 PE 10 01)
3. EOL 공차보정 Start Routine
4. EOL 공차보정 requestRoutineResult (진행 중)
5. EOL 공차보정 requestRoutineResult (성공)
6. EOL 공차보정 수행 완료 Stop Routine
7. 공차보정 결과(성공)확인, RDBI - Read Calibration Result Status Service
8. EOL 공차보정 Start Routine
9. EOL 공차보정 requestRoutineResult (진행 중)
10. EOL 공차보정 requestRoutineResult (성공)
11. EOL 공차보정 수행 완료 Stop Routine
12. 공차보정 결과(성공)확인, RDBI - Read Calibration Result Status Service
13. EOL 공차보정 Start Routine
14. EOL 공차보정 requestRoutineResult (진행 중)
15. EOL 공차보정 requestRoutineResult (성공)
16. EOL 공차보정 수행 완료 Stop Routine
17. 공차보정 결과(성공)확인, RDBI - Read Calibration Result Status Service
18. EOL 공차보정 Start Routine
19. EOL 공차보정 requestRoutineResult (진행 중)
20. EOL 공차보정 requestRoutineResult (성공)
21. EOL 공차보정 수행 완료 Stop Routine
22. 공차보정 결과(성공)확인, RDBI - Read Calibration Result Status Service
23. 공차 보정 DTC 있음 확인 (아산 사양은 없는게 사양)</t>
  </si>
  <si>
    <t>10_DIA3_1121</t>
  </si>
  <si>
    <t>setPrkOpableTime(12)</t>
  </si>
  <si>
    <t>Check_mainpower_current(8.4)</t>
  </si>
  <si>
    <t>10_DIA2_1195</t>
  </si>
  <si>
    <t>key_off()</t>
  </si>
  <si>
    <t>DIA3_1122</t>
  </si>
  <si>
    <t>10_DIA3_1122</t>
  </si>
  <si>
    <t>DIA3_1123</t>
  </si>
  <si>
    <t>key_on()
Enable_Machine_Tx()
Link_Up()</t>
  </si>
  <si>
    <t>inspectEvent_obj("BLTN_CAM_HU_UI_Mode", 500)
check_inspectEvent_NM_Msg(5000)
Check_EthNM_Output(10000)</t>
  </si>
  <si>
    <t>10_DIA3_1123</t>
  </si>
  <si>
    <t>Write_Obj("IAU_ProfileIDRVal", 0x1)
loginfo("▲▲ Profile: Guest ▲▲")
wait(1000)
Touch_Built_In_CAM_Icon()</t>
  </si>
  <si>
    <t>Record_Setting1_Compare("OWD ON", "DEV ON", "OWP OFF", "PEV OFF")
Record_Setting2_Compare("PMD OFF", "AppNoti OFF", "AudRec OFF")
Record_Setting3_Compare("PrkTime", 18, "EV_BfrTime", 10, "EV_AftTime", 5)
Record_Setting4_Compare("Sen_DEV", 4, "Sen_PEV", 1, "FR_VerPos", 3, "RR_VerPos", 3)</t>
  </si>
  <si>
    <t>Sleep_046</t>
  </si>
  <si>
    <t>response_0x79D = "62 A2 43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</si>
  <si>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</si>
  <si>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</si>
  <si>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 주차녹화 OFF - 4</t>
  </si>
  <si>
    <t>Touch_ccNC_Home_icon()</t>
  </si>
  <si>
    <t>전압 : 7V</t>
  </si>
  <si>
    <t>▪ 빌트인캠 부팅 완료
▪ BLTN_CAM_State = 0x0 (BLTN_CAM Valid)
▪ BLTN_CAM_SD_Card_State = 0x0 (Good)
▪ 연관 제어기 CAN/Ethernet 통신 가능 상태
▪ 전원 : Key On
▪ 전압 : 7V</t>
  </si>
  <si>
    <t>DIA3_1124</t>
  </si>
  <si>
    <t>10_DIA3_1124</t>
  </si>
  <si>
    <t>Write_Obj("IAU_ProfileIDRVal", 0x2)
loginfo("▲▲ Profile: Profile 1 ▲▲")
wait(1000)
Touch_Built_In_CAM_Icon()</t>
  </si>
  <si>
    <t>Write_Obj_v1_v2("BLTN_CAM_Rec_OWD_NvalueSet", 2, 3)
Write_Obj_v1_v2("BLTN_CAM_Rec_DEV_NvalueSet", 1, 3)
Write_Obj_v1_v2("BLTN_CAM_Rec_OWP_NvalueSet", 1, 3)
Write_Obj_v1_v2("BLTN_CAM_Rec_PEV_NvalueSet", 1, 3)
Write_Obj_v1_v2("BLTN_CAM_PMD_NvalueSet", 1, 3)
setPrkOpableTime(12)
Touch_ccNC_Home_Icon()</t>
  </si>
  <si>
    <t>Obj_Target_OK("BLTN_CAM_RecSet_OWD", 0x2)
Obj_Target_OK("BLTN_CAM_RecSet_DEV", 0x1)
Obj_Target_OK("BLTN_CAM_RecSet_OWP", 0x1)
Obj_Target_OK("BLTN_CAM_RecSet_PEV", 0x1)
Obj_Target_OK("BLTN_CAM_HU_UI_Mode", 0x0)</t>
  </si>
  <si>
    <t>DIA3_1125</t>
  </si>
  <si>
    <t>Write_Obj("IAU_ProfileIDRVal", 0x3)
loginfo("▲▲ Profile: Profile 2 ▲▲")
wait(1000)
Touch_Built_In_CAM_Icon()</t>
  </si>
  <si>
    <t>10_DIA3_1125</t>
  </si>
  <si>
    <t>Wakeup_064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</si>
  <si>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</si>
  <si>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</si>
  <si>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상태에서 TesterPresent로 WakeUp 시 설정 유지 확인 - CW,CS</t>
  </si>
  <si>
    <t>[CW, CS]
Profile1, Profile2, Profile3에서 세팅했던 설정 항목이 KeyOFF시점과 KeyON 시점이 동일할 것
빌트인 캠 설정항목 확인
    - 주행 상시 및 이벤트 녹화설정
    - 주차 상시 및 이벤트 녹화설정
    - 음성녹음
    - 녹화시간(주차상시, 타임랩스, 이벤트녹화 Bfr/Aft)
    - 주행/주차 이벤트 감지 민감도
    - 전방/후방 카메라 각도
    - 주차 충격감지 알림기능</t>
  </si>
  <si>
    <t>Sleep_047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</si>
  <si>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</si>
  <si>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</si>
  <si>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Calibri"/>
        <family val="2"/>
      </rPr>
      <t xml:space="preserve"> Requirements Analysis</t>
    </r>
  </si>
  <si>
    <t>Run_matched_TestCase("GEN:ALL", "HU:CW,CS", "BATT:ALL", "Nation:ALL", "HighVol:ALL", "MotionTC:X")</t>
  </si>
  <si>
    <t>전압 : 8V</t>
  </si>
  <si>
    <t>DIA3_1126</t>
  </si>
  <si>
    <t>▪ 빌트인캠 부팅 완료
▪ BLTN_CAM_State = 0x0 (BLTN_CAM Valid)
▪ BLTN_CAM_SD_Card_State = 0x0 (Good)
▪ 연관 제어기 CAN/Ethernet 통신 가능 상태
▪ 전원 : Key On
▪ 전압 : 8V</t>
  </si>
  <si>
    <t>10_DIA3_1126</t>
  </si>
  <si>
    <t>DIA3_1127</t>
  </si>
  <si>
    <t>10_DIA3_1127</t>
  </si>
  <si>
    <t>print_string("Profile3 설정")
Write_Obj("IAU_ProfileIDRVal", 0x4)</t>
  </si>
  <si>
    <t>DIA3_1128</t>
  </si>
  <si>
    <t>10_DIA3_1128</t>
  </si>
  <si>
    <t>공차 보정 DTC 없음 (없는게 사양)(아산 사양)</t>
  </si>
  <si>
    <t>DIA2_1196</t>
  </si>
  <si>
    <t>Sleep_048</t>
  </si>
  <si>
    <r>
      <rPr>
        <sz val="11"/>
        <color theme="1"/>
        <rFont val="Segoe UI Symbol"/>
        <family val="2"/>
      </rPr>
      <t>▪</t>
    </r>
    <r>
      <rPr>
        <sz val="11"/>
        <color theme="1"/>
        <rFont val="맑은 고딕"/>
        <family val="3"/>
        <charset val="129"/>
      </rPr>
      <t xml:space="preserve"> Requirement-based test</t>
    </r>
  </si>
  <si>
    <t>[공차보정] 공차 보정 진행 후 
S/W 업데이트 진행 시
공차값 유지</t>
  </si>
  <si>
    <r>
      <rPr>
        <sz val="11"/>
        <color theme="1"/>
        <rFont val="Segoe UI Symbol"/>
        <family val="2"/>
      </rPr>
      <t>▪</t>
    </r>
    <r>
      <rPr>
        <sz val="11"/>
        <color theme="1"/>
        <rFont val="Calibri"/>
        <family val="2"/>
      </rPr>
      <t xml:space="preserve"> Requirements Analysis</t>
    </r>
  </si>
  <si>
    <t>1. RDBI 확인 - Read Calibration Result Offset YAW Axis Service
2. RDBI 확인 - Read Calibration Result Offset PITCH Axis Service
3. RDBI 확인 - Read Calibration Result Offset ROLL Axis Service
4. 공차보정 결과 확인, RDBI - Read Calibration Result Status Service
5. 공차 보정 DTC 없음</t>
  </si>
  <si>
    <t>전압 : 18.5V</t>
  </si>
  <si>
    <t>▪ 빌트인캠 부팅 완료
▪ BLTN_CAM_State = 0x0 (BLTN_CAM Valid)
▪ BLTN_CAM_SD_Card_State = 0x0 (Good)
▪ 연관 제어기 CAN/Ethernet 통신 가능 상태
▪ 전원 : Key On
▪ 전압 : 18.5V</t>
  </si>
  <si>
    <t>DIA3_1129</t>
  </si>
  <si>
    <t>10_DIA2_1196</t>
  </si>
  <si>
    <t>10_DIA3_1129</t>
  </si>
  <si>
    <t>차종 DTC 존재 다를 수 있음</t>
  </si>
  <si>
    <t>DIA3_1130</t>
  </si>
  <si>
    <t>DIA2_1197</t>
  </si>
  <si>
    <t>Communication Control ($28)
- Extended Session (03)
-기본응답 확인
- 0x795</t>
  </si>
  <si>
    <t>enable Rx and Tx [28 00 01] - normal Req 
- Extended Session(03), 0x795</t>
  </si>
  <si>
    <t>S/W 업데이트 진행</t>
  </si>
  <si>
    <t>S/W 업데이트 완료</t>
  </si>
  <si>
    <t>10_DIA3_1130</t>
  </si>
  <si>
    <t>10_DIA2_1197</t>
  </si>
  <si>
    <t>DIA2_1198</t>
  </si>
  <si>
    <t>DIA3_1131</t>
  </si>
  <si>
    <t>enable Rx and Tx [28 00 02] - nm Req
- Extended Session(03), 0x795</t>
  </si>
  <si>
    <t>10_DIA3_1131</t>
  </si>
  <si>
    <t>Sleep_049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</si>
  <si>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</si>
  <si>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</si>
  <si>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진입 확인] 주차녹화 ON - 2</t>
  </si>
  <si>
    <t>전압 : 6.9V</t>
  </si>
  <si>
    <t>Write_Obj("IAU_ProfileIDRVal", 0x4)
loginfo("▲▲ Profile: Profile 3 ▲▲")
wait(1000)
Touch_Built_In_CAM_Icon()</t>
  </si>
  <si>
    <t>▪ 빌트인캠 부팅 완료
▪ BLTN_CAM_State = 0x0 (BLTN_CAM Valid)
▪ BLTN_CAM_SD_Card_State = 0x0 (Good)
▪ 연관 제어기 CAN/Ethernet 통신 가능 상태
▪ 전원 : Key On
▪ 전압 : 6..9V</t>
  </si>
  <si>
    <t>Wakeup_016</t>
  </si>
  <si>
    <r>
      <rPr>
        <sz val="11"/>
        <color theme="1"/>
        <rFont val="Segoe UI Symbol"/>
        <family val="2"/>
      </rPr>
      <t>▪</t>
    </r>
    <r>
      <rPr>
        <sz val="11"/>
        <color theme="1"/>
        <rFont val="맑은 고딕"/>
        <family val="3"/>
        <charset val="129"/>
      </rPr>
      <t xml:space="preserve"> Requirement-based test</t>
    </r>
  </si>
  <si>
    <t>DIA3_1132</t>
  </si>
  <si>
    <r>
      <rPr>
        <sz val="11"/>
        <color theme="1"/>
        <rFont val="Segoe UI Symbol"/>
        <family val="2"/>
      </rPr>
      <t>▪</t>
    </r>
    <r>
      <rPr>
        <sz val="11"/>
        <color theme="1"/>
        <rFont val="Calibri"/>
        <family val="2"/>
      </rPr>
      <t xml:space="preserve"> Requirements Analysis</t>
    </r>
  </si>
  <si>
    <t>주차 녹화 중 주차 충격 녹화 10회</t>
  </si>
  <si>
    <t>enable Rx and Tx [28 00 03] - normal &amp; nm Req
- Extended Session(03), 0x795</t>
  </si>
  <si>
    <t>주차 충격 녹화 10회 후 Sleep 진입 여부 확인</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</si>
  <si>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</si>
  <si>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10_DIA3_1132</t>
  </si>
  <si>
    <t>1. RDBI 확인 - Read Calibration Result Offset YAW Axis Service
2. RDBI 확인 - Read Calibration Result Offset PITCH Axis Service
3. RDBI 확인 - Read Calibration Result Offset ROLL Axis Service
4. 공차보정 결인 확인, RDBI - Read Calibration Result Status Service
5. 공차 보정 DTC 없음</t>
  </si>
  <si>
    <t>10_DIA2_1198</t>
  </si>
  <si>
    <t>Touch_Built_In_CAM_Icon()
Write_Obj_v1_v2("BLTN_CAM_Rec_OWP_NvalueSet", 1, 3)
Write_Obj_v1_v2("BLTN_CAM_Rec_PEV_NvalueSet", 2, 3)
Write_Obj_v1_v2("BLTN_CAM_AppNoti_PEV_NvalueSet", 2, 3)
setPrkOpableTime(2)
Touch_ccNC_Home_Icon()</t>
  </si>
  <si>
    <t>Obj_Target_OK("BLTN_CAM_RecSet_OWP", 0x1)
Obj_Target_OK("BLTN_CAM_RecSet_PEV", 0x2)
Obj_Target_OK("BLTN_CAM_Set_PEV_AppNoti", 0x2)</t>
  </si>
  <si>
    <t>DIA3_1133</t>
  </si>
  <si>
    <t>Check_Obj_Event("BLTN_CAM_HU_UI_Mode", 1000)
Obj_Target_OK("BLTN_CAM_RecSta_PEV", 0x0)
check_timeout_NM_Msg(1000)
Check_EthNM_Timeout(10000)</t>
  </si>
  <si>
    <t>disable Normal Message Transmission
(responseRequired) [28 01]
- Extended Session(03), 0x795</t>
  </si>
  <si>
    <t>10_DIA3_1133</t>
  </si>
  <si>
    <t>print_string("목표:6.9, 전압레벨 설정:7.4에서 0.1V씩 하강하여 6.4V까지")
Check_Obj_based_on_faling_Voltage("EVENT_SW_IND", 0, 7.4, 6.4)</t>
  </si>
  <si>
    <t>DIA2_1199</t>
  </si>
  <si>
    <t>Request_0x795("28 01")</t>
  </si>
  <si>
    <t>[공차보정] 공차 보정 진행 후 
S/W 업데이트 진행 시
DTC 발생 X</t>
  </si>
  <si>
    <t>check_timeout_NM_Msg(1000)
Check_EthNM_Timeout(10000)</t>
  </si>
  <si>
    <t>DTC 발생 X 확인</t>
  </si>
  <si>
    <t>response_0x79D = "7F 28 13"</t>
  </si>
  <si>
    <t>10_DIA2_1199</t>
  </si>
  <si>
    <t>DIA2_1200</t>
  </si>
  <si>
    <t>Obj_Target_OK("BLTN_CAM_RecSta_OWD", 0x0)</t>
  </si>
  <si>
    <t>DIA3_1134</t>
  </si>
  <si>
    <t>LVDS 진단 기능 빌트인캠 지원 항목
- Line Fault 
(Serializer와 Deserializer 간 전송에 배터리 쇼트 또는 GN 쇼트 또는 끊김, 선간 쇼트가 발생했는지 알려주는 기능)
- 전방(MAX 9288)</t>
  </si>
  <si>
    <t>Line Fault SIS_TSRT Request &amp;&amp; Response
#7 TSRT : 00 
#8 REMOTE&lt;7&gt; : 0
    ChannelNo&lt;6:0&gt; : 2 //전방(MAX 9288)
#9 Memory Size : 05
On Default Session</t>
  </si>
  <si>
    <t>enable Rx and Diable Tx [28 01 01] - normal Req 
- Extended Session(03), 0x795</t>
  </si>
  <si>
    <t>10_DIA2_1200</t>
  </si>
  <si>
    <t>10_DIA3_1134</t>
  </si>
  <si>
    <t>Request_0x795("23 16 C6 43 D1 01 00 02 05")</t>
  </si>
  <si>
    <t>response_0x79D = "63 04 D1 01 00 02 "</t>
  </si>
  <si>
    <t>DIA3_1135</t>
  </si>
  <si>
    <t>Obj_Target_OK("BLTN_CAM_RecSta_PEV", 0x1)</t>
  </si>
  <si>
    <t>DIA2_1202</t>
  </si>
  <si>
    <t>enable Rx and Diable Tx [28 01 02] - nm Req
- Extended Session(03), 0x795</t>
  </si>
  <si>
    <t>Line Fault SIS_TF Request &amp;&amp; Response(Normal, 0)
#7 TF : 7F
#8 REMOTE&lt;7&gt; : 0
    ChannelNo&lt;6:0&gt; : 2 //전방(MAX 9288)
#9 Memory Size : 06
On Default Session</t>
  </si>
  <si>
    <t>10_DIA3_1135</t>
  </si>
  <si>
    <t>10_DIA2_1202</t>
  </si>
  <si>
    <t>Sleep_050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</si>
  <si>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</si>
  <si>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</si>
  <si>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전압 : 8.2V</t>
  </si>
  <si>
    <t>Request_0x795("23 16 C6 43 D1 01 7F 02 06")</t>
  </si>
  <si>
    <t>▪ 빌트인캠 부팅 완료
▪ BLTN_CAM_State = 0x0 (BLTN_CAM Valid)
▪ BLTN_CAM_SD_Card_State = 0x0 (Good)
▪ 연관 제어기 CAN/Ethernet 통신 가능 상태
▪ 전원 : Key On
▪ 전압 : 8.2V</t>
  </si>
  <si>
    <t>response_0x79D = "63 05 D1 01 7F 02 00 "</t>
  </si>
  <si>
    <t>DIA3_1136</t>
  </si>
  <si>
    <t>enable Rx and Diable Tx [28 01 03] - normal &amp; nm Req
- Extended Session(03), 0x795</t>
  </si>
  <si>
    <t>DIA2_1204</t>
  </si>
  <si>
    <t>10_DIA3_1136</t>
  </si>
  <si>
    <t>Line Fault SIS_TF Request &amp;&amp; Response(Open, 4)  
#7 TF : 7F
#8 REMOTE&lt;7&gt; : 0
    ChannelNo&lt;6:0&gt; : 2 //전방(MAX 9288)
#9 Memory Size : 06
On Default Session</t>
  </si>
  <si>
    <t>//  연결이 안되어 있을 때 OK</t>
  </si>
  <si>
    <t>10_DIA2_1204</t>
  </si>
  <si>
    <t>DIA3_1137</t>
  </si>
  <si>
    <t>Obj_Target_OK("BLTN_CAM_PEV_Recorded", 0x2)</t>
  </si>
  <si>
    <t>disable Normal Message Transmission
(NoResponseRequired) (02)
- Extended Session(03), 0x795</t>
  </si>
  <si>
    <t>response_0x79D = "63 05 D1 01 7F 02 04"</t>
  </si>
  <si>
    <t>DIA2_1206</t>
  </si>
  <si>
    <t>10_DIA3_1137</t>
  </si>
  <si>
    <t>inspectEvent_obj("BLTN_CAM_PEV_Recorded", 500)
check_inspectEvent_NM_Msg(5000)
Check_EthNM_Output(10000)</t>
  </si>
  <si>
    <t>LVDS 진단 기능 빌트인캠 지원 항목
- Lock Indicator 
(Serializer와 Deserializer 간 연결이 되었는지 여부를 확인해주는 기능)
- 전방(MAX 9288)</t>
  </si>
  <si>
    <t>Lock Indicator SID_TSRT Request &amp;&amp; TSRT Response
#7 TSRT : 00 
#8 REMOTE&lt;7&gt; : 0
    ChannelNo&lt;6:0&gt; : 2 //전방(MAX 9288)
#9 Memory Size : 05
On Default Session</t>
  </si>
  <si>
    <t>Request_0x795("28 02")</t>
  </si>
  <si>
    <t>10_DIA2_1206</t>
  </si>
  <si>
    <t>Wakeup_017</t>
  </si>
  <si>
    <t>DIA3_1138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</si>
  <si>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</si>
  <si>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</si>
  <si>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disable Rx and Enable Tx [28 02 01] - normal Req 
- Extended Session(03), 0x795</t>
  </si>
  <si>
    <t>[주차 중 이벤트 충격 녹화]
: 이벤트 CCS 알림 1</t>
  </si>
  <si>
    <t>Request_0x795("23 16 C6 43 D1 02 00 02 05")</t>
  </si>
  <si>
    <t>response_0x79D = "63 04 D1 02 00 02"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</si>
  <si>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</si>
  <si>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10_DIA3_1138</t>
  </si>
  <si>
    <t>Run_matched_TestCase("GEN:ALL", "HU:ALL", "BATT:ALL", "Nation:KR,JAP,UK,EUR", "HighVol:ALL", "MotionTC:X")</t>
  </si>
  <si>
    <t>DIA2_1208</t>
  </si>
  <si>
    <t>Lock Indicator SID_TF Request &amp;&amp; TF Response(UnLocked, 1b)
#7 TF : 7F
#8 REMOTE&lt;7&gt; : 0
    ChannelNo&lt;6:0&gt; : 2 //전방(MAX 9288)
#9 Memory Size : 06
On Default Session</t>
  </si>
  <si>
    <t>10_DIA2_1208</t>
  </si>
  <si>
    <t>DIA3_1139</t>
  </si>
  <si>
    <t>Write_Obj_v1_v2("BLTN_CAM_Rec_OWP_NvalueSet", 1, 3)
Write_Obj_v1_v2("BLTN_CAM_Rec_PEV_NvalueSet", 2, 3)</t>
  </si>
  <si>
    <t>Obj_Target_OK("BLTN_CAM_RecSet_OWP", 0x1)
Obj_Target_OK("BLTN_CAM_RecSet_PEV", 0x2)</t>
  </si>
  <si>
    <t>disable Rx and Enable Tx  [28 02 02] - nm Req
- Extended Session(03), 0x795</t>
  </si>
  <si>
    <t>10_DIA3_1139</t>
  </si>
  <si>
    <t>Sleep_051</t>
  </si>
  <si>
    <t>Request_0x795("23 16 C6 43 D1 02 7F 02 06")</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</si>
  <si>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0x1)</t>
    </r>
  </si>
  <si>
    <t>response_0x79D = "63 05 D1 02 7F 02 01"</t>
  </si>
  <si>
    <t>Obj_Target_OK("BLTN_CAM_Set_PEV_AppNoti", 0x2)
Obj_Target_OK("BLTN_CAM_SenSet_PEV", 0x1)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</si>
  <si>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</si>
  <si>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</si>
  <si>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DIA2_1210</t>
  </si>
  <si>
    <t>Lock Indicator SID_TF Request &amp;&amp; TF Response(Locked, 0b)
#7 TF : 7F
#8 REMOTE&lt;7&gt; : 0
    ChannelNo&lt;6:0&gt; : 2 //전방(MAX 9288)
#9 Memory Size : 06
On Default Session</t>
  </si>
  <si>
    <t>setPrkOpableTime(2)</t>
  </si>
  <si>
    <t>10_DIA2_1210</t>
  </si>
  <si>
    <t>DIA3_1140</t>
  </si>
  <si>
    <t>Touch_ccNC_Home_Icon()</t>
  </si>
  <si>
    <t>disable Rx and Enable Tx  [28 02 03] - normal &amp; nm Req
- Extended Session(03), 0x795</t>
  </si>
  <si>
    <t>Check_Obj_Event("BLTN_CAM_HU_UI_Mode", 1000)
check_timeout_NM_Msg(1000)
Check_EthNM_Timeout(10000)</t>
  </si>
  <si>
    <t>10_DIA3_1140</t>
  </si>
  <si>
    <t>response_0x79D = "63 05 D1 02 7F 02 00"</t>
  </si>
  <si>
    <t>DIA2_1212</t>
  </si>
  <si>
    <t>LVDS 진단 기능 빌트인캠 지원 항목
- Line Fault 
(Serializer와 Deserializer 간 전송에 배터리 쇼트 또는 GN 쇼트 또는 끊김, 선간 쇼트가 발생했는지 알려주는 기능)
- 후방(MAX 9296)</t>
  </si>
  <si>
    <t>Line Fault SIS_TSRT Request &amp;&amp; Response
#7 TSRT : 00 
#8 REMOTE&lt;7&gt; : 0
    ChannelNo&lt;6:0&gt; : 1 //후방(MAX 9296)
#9 Memory Size : 05
On Default Session</t>
  </si>
  <si>
    <t>진단기가 RemoteDevice 진단하는 경우 Remote를 1로 설정한다. 
RemoteDevice는 제어기에 연결된 CAM, Display 같은 독립적으로 통신 할 수 없는 장치</t>
  </si>
  <si>
    <t>10_DIA2_1212</t>
  </si>
  <si>
    <t>DIA3_1141</t>
  </si>
  <si>
    <t>disable Rx And Tx (03) - normal Req
- Extended Session(03), 0x795</t>
  </si>
  <si>
    <r>
      <rPr>
        <sz val="11"/>
        <color rgb="FF000000"/>
        <rFont val="Malgun Gothic"/>
      </rPr>
      <t xml:space="preserve">CameraCrash()
</t>
    </r>
    <r>
      <rPr>
        <b/>
        <sz val="11"/>
        <color theme="8"/>
        <rFont val="맑은 고딕"/>
        <family val="3"/>
        <charset val="129"/>
      </rPr>
      <t>Link_Up()</t>
    </r>
  </si>
  <si>
    <t>10_DIA3_1141</t>
  </si>
  <si>
    <t>Request_0x795("23 16 C6 43 D1 01 00 01 05")</t>
  </si>
  <si>
    <t>response_0x79D = "7F 23 11"</t>
  </si>
  <si>
    <t>inspectTimeout_obj("BLTN_CAM_PEV_Recorded", 500)
check_timeout_NM_Msg(1000)
Check_EthNM_Timeout(10000)</t>
  </si>
  <si>
    <t>DIA2_1214</t>
  </si>
  <si>
    <t>Wakeup_018</t>
  </si>
  <si>
    <t>Line Fault SIS_TF Request &amp;&amp; Response(Normal, 0)
#7 TF : 7F
#8 REMOTE&lt;7&gt; : 0
    ChannelNo&lt;6:0&gt; : 1 //후방(MAX 9296)
#9 Memory Size : 06
On Default Session</t>
  </si>
  <si>
    <t>DIA3_1142</t>
  </si>
  <si>
    <t>10_DIA2_1214</t>
  </si>
  <si>
    <t>disable Rx And Tx (03) - nm
- Extended Session(03), 0x795</t>
  </si>
  <si>
    <r>
      <rPr>
        <sz val="11"/>
        <color theme="1"/>
        <rFont val="Segoe UI Symbol"/>
        <family val="2"/>
      </rPr>
      <t>▪</t>
    </r>
    <r>
      <rPr>
        <sz val="11"/>
        <color theme="1"/>
        <rFont val="맑은 고딕"/>
        <family val="3"/>
        <charset val="129"/>
      </rPr>
      <t xml:space="preserve"> Requirement-based test</t>
    </r>
  </si>
  <si>
    <t>10_DIA3_1142</t>
  </si>
  <si>
    <r>
      <rPr>
        <sz val="11"/>
        <color theme="1"/>
        <rFont val="Segoe UI Symbol"/>
        <family val="2"/>
      </rPr>
      <t>▪</t>
    </r>
    <r>
      <rPr>
        <sz val="11"/>
        <color theme="1"/>
        <rFont val="Calibri"/>
        <family val="2"/>
      </rPr>
      <t xml:space="preserve"> Requirements Analysis</t>
    </r>
  </si>
  <si>
    <t>Sleep_052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</si>
  <si>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</si>
  <si>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맑은 고딕"/>
        <family val="3"/>
        <charset val="129"/>
      </rPr>
      <t xml:space="preserve"> Requirement-based test</t>
    </r>
  </si>
  <si>
    <t>Request_0x795("23 16 C6 43 D1 01 7F 01 06")</t>
  </si>
  <si>
    <r>
      <rPr>
        <sz val="11"/>
        <color theme="1"/>
        <rFont val="Segoe UI Symbol"/>
        <family val="2"/>
      </rPr>
      <t>▪</t>
    </r>
    <r>
      <rPr>
        <sz val="11"/>
        <color theme="1"/>
        <rFont val="Calibri"/>
        <family val="2"/>
      </rPr>
      <t xml:space="preserve"> Requirements Analysis</t>
    </r>
  </si>
  <si>
    <t>전압 : 12 → 19 → 12 V</t>
  </si>
  <si>
    <t>DIA2_1216</t>
  </si>
  <si>
    <t>Line Fault SIS_TF Request &amp;&amp; Response(Open, 4)
#7 TF : 7F
#8 REMOTE&lt;7&gt; : 0
    ChannelNo&lt;6:0&gt; : 1 // 후방(MAX 9296)
#9 Memory Size : 06
On Default Session</t>
  </si>
  <si>
    <t>DIA3_1143</t>
  </si>
  <si>
    <t>disable Rx And Tx (03) - nm &amp; normal
- Extended Session(03), 0x795</t>
  </si>
  <si>
    <t>10_DIA2_1216</t>
  </si>
  <si>
    <t>10_DIA3_1143</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</si>
  <si>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0x2)</t>
    </r>
  </si>
  <si>
    <t>Obj_Target_OK("BLTN_CAM_Set_PEV_AppNoti", 0x2)
Obj_Target_OK("BLTN_CAM_SenSet_PEV", 0x2)</t>
  </si>
  <si>
    <t>print_string("19V 인가")</t>
  </si>
  <si>
    <t>DIA2_1218</t>
  </si>
  <si>
    <t>LVDS 진단 기능 빌트인캠 지원 항목
- Lock Indicator 
(Serializer와 Deserializer 간 연결이 되었는지 여부를 확인해주는 기능)
- 후방(MAX 9296)</t>
  </si>
  <si>
    <t>Lock Indicator SID_TSRT Request &amp;&amp; TSRT Response
#7 TSRT : 00 
#8 REMOTE&lt;7&gt; : 0
    ChannelNo&lt;6:0&gt; : 1 //후방(MAX 9296)
#9 Memory Size : 05
On Default Session</t>
  </si>
  <si>
    <t>DIA3_1144</t>
  </si>
  <si>
    <t>print_string("12V 인가")</t>
  </si>
  <si>
    <t>Communication Control ($28)
- Extended Session (03)
-기본응답 확인
- 0x7df
[suppressPosRspMsgIndicationBit = 1]</t>
  </si>
  <si>
    <t>10_DIA2_1218</t>
  </si>
  <si>
    <t>enable Rx and Tx (00) - normal Req 
- Extended Session(03), 0x7df</t>
  </si>
  <si>
    <t>10_DIA3_1144</t>
  </si>
  <si>
    <t>DIA3_1145</t>
  </si>
  <si>
    <t>Request_0x795("23 16 C6 43 D1 02 00 01 05")</t>
  </si>
  <si>
    <t>response_0x79D = "63 04 D1 02 00 01"</t>
  </si>
  <si>
    <t>enable Rx and Tx (00) - nm Req
- Extended Session(03), 0x7df</t>
  </si>
  <si>
    <t>DIA2_1220</t>
  </si>
  <si>
    <t>10_DIA3_1145</t>
  </si>
  <si>
    <t>Lock Indicator SID_TF Request &amp;&amp; TF Response(UnLocked, 1b)
#7 TF : 7F
#8 REMOTE&lt;7&gt; : 0
    ChannelNo&lt;6:0&gt; : 1 //후방(MAX 9296)
#9 Memory Size : 06
On Default Session</t>
  </si>
  <si>
    <t>Sleep_053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</si>
  <si>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</si>
  <si>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</si>
  <si>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rgb="FF000000"/>
        <rFont val="Malgun Gothic"/>
      </rPr>
      <t xml:space="preserve">CameraCrash()
</t>
    </r>
    <r>
      <rPr>
        <b/>
        <sz val="11"/>
        <color theme="8"/>
        <rFont val="맑은 고딕"/>
        <family val="3"/>
        <charset val="129"/>
      </rPr>
      <t>Link_Up()</t>
    </r>
  </si>
  <si>
    <t>10_DIA2_1220</t>
  </si>
  <si>
    <t>전압 : 12 → 5.9 → 12 V</t>
  </si>
  <si>
    <t>DIA3_1146</t>
  </si>
  <si>
    <t>enable Rx and Tx (00) - normal &amp; nm Req
- Extended Session(03), 0x7df</t>
  </si>
  <si>
    <t>10_DIA3_1146</t>
  </si>
  <si>
    <t>Wakeup_019</t>
  </si>
  <si>
    <t>Request_0x795("23 16 C6 43 D1 02 7F 01 06")</t>
  </si>
  <si>
    <t>response_0x79D = "63 05 D1 02 7F 01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</si>
  <si>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</si>
  <si>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</si>
  <si>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DIA2_1222</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</si>
  <si>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</si>
  <si>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Lock Indicator SID_TF Request &amp;&amp; TF Response(Locked, 0b)
#7 TF : 7F
#8 REMOTE&lt;7&gt; : 0
    ChannelNo&lt;6:0&gt; : 1 //후방(MAX 9296)
#9 Memory Size : 06
On Default Session</t>
  </si>
  <si>
    <t>10_DIA2_1222</t>
  </si>
  <si>
    <t>print_string("5.9V 인가")</t>
  </si>
  <si>
    <t>DIA3_1147</t>
  </si>
  <si>
    <t>response_0x79D = "63 05 D1 02 7F 01 00"</t>
  </si>
  <si>
    <t>disable Normal Message Transmission
(responseRequired) (01)
- Extended Session(03), 0x7df</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</si>
  <si>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0x3)</t>
    </r>
  </si>
  <si>
    <t>Obj_Target_OK("BLTN_CAM_Set_PEV_AppNoti", 0x2)
Obj_Target_OK("BLTN_CAM_SenSet_PEV", 0x3)</t>
  </si>
  <si>
    <t>10_DIA3_1147</t>
  </si>
  <si>
    <t>Request_0x7DF("28 01")</t>
  </si>
  <si>
    <t>DIA3_1148</t>
  </si>
  <si>
    <t>enable Rx and Diable Tx [28 01 01] - normal Req 
- Extended Session(03), 0x7df</t>
  </si>
  <si>
    <t>Sleep_054</t>
  </si>
  <si>
    <t>10_DIA3_1148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</si>
  <si>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</si>
  <si>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</si>
  <si>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전압 : 배터리 탈착 1회 후</t>
  </si>
  <si>
    <r>
      <rPr>
        <sz val="11"/>
        <color rgb="FF000000"/>
        <rFont val="Malgun Gothic"/>
      </rPr>
      <t xml:space="preserve">CameraCrash()
</t>
    </r>
    <r>
      <rPr>
        <b/>
        <sz val="11"/>
        <color theme="8"/>
        <rFont val="맑은 고딕"/>
        <family val="3"/>
        <charset val="129"/>
      </rPr>
      <t>Link_Up()</t>
    </r>
  </si>
  <si>
    <t>DIA3_1149</t>
  </si>
  <si>
    <t>enable Rx and Diable Tx [28 01 02] - nm Req
- Extended Session(03), 0x7df</t>
  </si>
  <si>
    <t>10_DIA3_1149</t>
  </si>
  <si>
    <t>Wakeup_020</t>
  </si>
  <si>
    <r>
      <rPr>
        <sz val="11"/>
        <color theme="1"/>
        <rFont val="Segoe UI Symbol"/>
        <family val="2"/>
      </rPr>
      <t>▪</t>
    </r>
    <r>
      <rPr>
        <sz val="11"/>
        <color theme="1"/>
        <rFont val="맑은 고딕"/>
        <family val="3"/>
        <charset val="129"/>
      </rPr>
      <t xml:space="preserve"> Requirement-based test</t>
    </r>
  </si>
  <si>
    <t>Disconnect_sub_batt()</t>
  </si>
  <si>
    <r>
      <rPr>
        <sz val="11"/>
        <color theme="1"/>
        <rFont val="Segoe UI Symbol"/>
        <family val="2"/>
      </rPr>
      <t>▪</t>
    </r>
    <r>
      <rPr>
        <sz val="11"/>
        <color theme="1"/>
        <rFont val="Calibri"/>
        <family val="2"/>
      </rPr>
      <t xml:space="preserve"> Requirements Analysis</t>
    </r>
  </si>
  <si>
    <t>DIA3_1150</t>
  </si>
  <si>
    <t>enable Rx and Diable Tx [28 01 03] - normal &amp; nm Req
- Extended Session(03), 0x7df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</si>
  <si>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</si>
  <si>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Connect_sub_batt()</t>
  </si>
  <si>
    <t>Obj_Target_OK("BLTN_CAM_AuxBat_Conn_State", 0x1)</t>
  </si>
  <si>
    <t>10_DIA3_1150</t>
  </si>
  <si>
    <t>DIA3_1151</t>
  </si>
  <si>
    <t>disable Normal Message Transmission
(NoResponseRequired) (02)
- Extended Session(03), 0x7df</t>
  </si>
  <si>
    <t>10_DIA3_1151</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</si>
  <si>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0x4)</t>
    </r>
  </si>
  <si>
    <t>Obj_Target_OK("BLTN_CAM_Set_PEV_AppNoti", 0x2)
Obj_Target_OK("BLTN_CAM_SenSet_PEV", 0x4)</t>
  </si>
  <si>
    <t>Request_0x7DF("28 02")</t>
  </si>
  <si>
    <t>DIA3_1152</t>
  </si>
  <si>
    <t>Sleep_055</t>
  </si>
  <si>
    <t>disable Rx and Enable Tx  [28 02 01] - normal Req 
- Extended Session(03), 0x7df</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</si>
  <si>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</si>
  <si>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</si>
  <si>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10_DIA3_1152</t>
  </si>
  <si>
    <t>전압 : 배터리 탈착 10회 후</t>
  </si>
  <si>
    <t>DIA3_1153</t>
  </si>
  <si>
    <t>disable Rx and Enable Tx [28 02 02] - nm Req
- Extended Session(03), 0x7df</t>
  </si>
  <si>
    <t>10_DIA3_1153</t>
  </si>
  <si>
    <r>
      <rPr>
        <sz val="11"/>
        <color rgb="FF000000"/>
        <rFont val="Malgun Gothic"/>
      </rPr>
      <t xml:space="preserve">CameraCrash()
</t>
    </r>
    <r>
      <rPr>
        <b/>
        <sz val="11"/>
        <color theme="8"/>
        <rFont val="맑은 고딕"/>
        <family val="3"/>
        <charset val="129"/>
      </rPr>
      <t>Link_Up()</t>
    </r>
  </si>
  <si>
    <t>DIA3_1154</t>
  </si>
  <si>
    <t>disable Rx and Enable Tx [28 02 03] - normal &amp; nm Req
- Extended Session(03), 0x7df</t>
  </si>
  <si>
    <t>10_DIA3_1154</t>
  </si>
  <si>
    <t>Wakeup_021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</si>
  <si>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</si>
  <si>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</si>
  <si>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</si>
  <si>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DIA3_1155</t>
  </si>
  <si>
    <t>disable Rx And Tx (03) - normal Req
- Extended Session(03), 0x7df</t>
  </si>
  <si>
    <t>10_DIA3_1155</t>
  </si>
  <si>
    <t>DIA3_1156</t>
  </si>
  <si>
    <t>disable Rx And Tx (03) - nm
- Extended Session(03), 0x7df</t>
  </si>
  <si>
    <t>10_DIA3_1156</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</si>
  <si>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0x5)</t>
    </r>
  </si>
  <si>
    <t>Obj_Target_OK("BLTN_CAM_Set_PEV_AppNoti", 0x2)
Obj_Target_OK("BLTN_CAM_SenSet_PEV", 0x5)</t>
  </si>
  <si>
    <t>DIA3_1157</t>
  </si>
  <si>
    <t>disable Rx And Tx (03) - nm &amp; normal
- Extended Session(03), 0x7df</t>
  </si>
  <si>
    <t>10_DIA3_1157</t>
  </si>
  <si>
    <t>DIA3_1158</t>
  </si>
  <si>
    <t>Communication Control ($28)
- Extended Session (03)
-기본응답 확인
- 0x795
[suppressPosRspMsgIndicationBit = 1]</t>
  </si>
  <si>
    <t>10_DIA3_1158</t>
  </si>
  <si>
    <r>
      <rPr>
        <sz val="11"/>
        <color rgb="FF000000"/>
        <rFont val="Malgun Gothic"/>
      </rPr>
      <t xml:space="preserve">CameraCrash()
</t>
    </r>
    <r>
      <rPr>
        <b/>
        <sz val="11"/>
        <color theme="8"/>
        <rFont val="맑은 고딕"/>
        <family val="3"/>
        <charset val="129"/>
      </rPr>
      <t>Link_Up()</t>
    </r>
  </si>
  <si>
    <t>DIA3_1159</t>
  </si>
  <si>
    <t>Wakeup_022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</si>
  <si>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</si>
  <si>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</si>
  <si>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이벤트 CCS 알림기능 2회 연속 발생</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</si>
  <si>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</si>
  <si>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10_DIA3_1159</t>
  </si>
  <si>
    <t>DIA3_1160</t>
  </si>
  <si>
    <t>10_DIA3_1160</t>
  </si>
  <si>
    <t>Write_Obj_v1_v2("BLTN_CAM_AppNoti_PEV_NvalueSet", 2, 3)</t>
  </si>
  <si>
    <t>Obj_Target_OK("BLTN_CAM_Set_PEV_AppNoti", 0x2)</t>
  </si>
  <si>
    <t>DIA3_1161</t>
  </si>
  <si>
    <t>10_DIA3_1161</t>
  </si>
  <si>
    <t>Request_0x795("28 81")</t>
  </si>
  <si>
    <t>response_0x79D = "7F 28"</t>
  </si>
  <si>
    <t>DIA3_1162</t>
  </si>
  <si>
    <t>10_DIA3_1162</t>
  </si>
  <si>
    <t>Sleep_056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</si>
  <si>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</si>
  <si>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</si>
  <si>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상태에서 저전압 발생시
 - 주차모드 설정 Off</t>
  </si>
  <si>
    <t>DIA3_1163</t>
  </si>
  <si>
    <t>10_DIA3_1163</t>
  </si>
  <si>
    <r>
      <rPr>
        <sz val="11"/>
        <color rgb="FF000000"/>
        <rFont val="Malgun Gothic"/>
      </rPr>
      <t xml:space="preserve">CameraCrash()
</t>
    </r>
    <r>
      <rPr>
        <b/>
        <sz val="11"/>
        <color theme="8"/>
        <rFont val="맑은 고딕"/>
        <family val="3"/>
        <charset val="129"/>
      </rPr>
      <t>Link_Up()</t>
    </r>
  </si>
  <si>
    <t>Write_Obj_v1_v2("BLTN_CAM_Rec_OWP_NvalueSet", 1, 3)
Write_Obj_v1_v2("BLTN_CAM_Rec_PEV_NvalueSet", 1, 3)
Write_Obj_v1_v2("BLTN_CAM_PMD_NvalueSet", 1, 3)
setPrkOpableTime(12)
Touch_ccNC_Home_Icon()</t>
  </si>
  <si>
    <t>DIA3_1164</t>
  </si>
  <si>
    <t>Obj_Target_OK("BLTN_CAM_PEV_Count", 0x2)</t>
  </si>
  <si>
    <t>10_DIA3_1164</t>
  </si>
  <si>
    <t>Wakeup_023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</si>
  <si>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</si>
  <si>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</si>
  <si>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Network Wake-up 시 Operable time 갱신</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</si>
  <si>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</si>
  <si>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DIA3_1165</t>
  </si>
  <si>
    <t>10_DIA3_1165</t>
  </si>
  <si>
    <t>Request_0x795("28 82")</t>
  </si>
  <si>
    <t>Touch_Built_In_CAM_Icon()
Write_Obj_v1_v2("BLTN_CAM_Rec_OWP_NvalueSet", 0x2, 0x3)
Write_Obj_v1_v2("BLTN_CAM_Rec_PEV_NvalueSet", 0x1, 0x3)
Write_Obj_v1_v2("BLTN_CAM_AppNoti_PEV_NvalueSet", 1, 3)
Write_Obj_v1_v2("BLTN_CAM_EV_RecMaxTime_NvalueSet", 1, 3)
Write_Obj_v1_v2("BLTN_CAM_PrkTime_NvalueSet", 2, 0x3FF)
setPrkOpableTime(2)
Touch_ccNC_Home_Icon()</t>
  </si>
  <si>
    <t>print_string("저전압 8V 인가 - Sleep 유지")</t>
  </si>
  <si>
    <t>Obj_Target_OK("BLTN_CAM_RecSet_OWP", 0x2)
Obj_Target_OK("BLTN_CAM_Prk_Oprable_Time", 2)</t>
  </si>
  <si>
    <t>DIA3_1166</t>
  </si>
  <si>
    <t>Sleep_057</t>
  </si>
  <si>
    <t>Key_Off()</t>
  </si>
  <si>
    <r>
      <rPr>
        <sz val="11"/>
        <color theme="1"/>
        <rFont val="Segoe UI Symbol"/>
        <family val="2"/>
      </rPr>
      <t>▪</t>
    </r>
    <r>
      <rPr>
        <sz val="11"/>
        <color theme="1"/>
        <rFont val="맑은 고딕"/>
        <family val="3"/>
        <charset val="129"/>
      </rPr>
      <t xml:space="preserve"> Requirement-based test</t>
    </r>
  </si>
  <si>
    <t>Check_Obj_Event("BLTN_CAM_HU_UI_Mode", 1000)
Obj_Target_OK("BLTN_CAM_RecSta_OWP", 0x1)
check_timeout_NM_Msg(1000)
Check_EthNM_Timeout(10000)</t>
  </si>
  <si>
    <r>
      <rPr>
        <sz val="11"/>
        <color theme="1"/>
        <rFont val="Segoe UI Symbol"/>
        <family val="2"/>
      </rPr>
      <t>▪</t>
    </r>
    <r>
      <rPr>
        <sz val="11"/>
        <color theme="1"/>
        <rFont val="Calibri"/>
        <family val="2"/>
      </rPr>
      <t xml:space="preserve"> Requirements Analysis</t>
    </r>
  </si>
  <si>
    <t>Sleep 상태에서 과전압 발생시
 - 주차모드 설정 Off</t>
  </si>
  <si>
    <t>10_DIA3_1166</t>
  </si>
  <si>
    <t>DIA3_1167</t>
  </si>
  <si>
    <t>10_DIA3_1167</t>
  </si>
  <si>
    <r>
      <rPr>
        <sz val="11"/>
        <color theme="1"/>
        <rFont val="Malgun Gothic"/>
      </rPr>
      <t xml:space="preserve">wakeup_bltncam_usingNM(1)
</t>
    </r>
    <r>
      <rPr>
        <b/>
        <sz val="11"/>
        <color theme="8"/>
        <rFont val="맑은 고딕"/>
        <family val="3"/>
        <charset val="129"/>
      </rPr>
      <t>Link_Up()</t>
    </r>
  </si>
  <si>
    <t>inspectEvent_obj("BLTN_CAM_HU_UI_Mode", 500)
check_inspectEvent_NM_Msg(5000)
Check_EthNM_Timeout(10000)</t>
  </si>
  <si>
    <t>DIA3_1168</t>
  </si>
  <si>
    <t>wakeup_bltncam_usingNM(0)</t>
  </si>
  <si>
    <t>Obj_Target_OK("BLTN_CAM_Prk_Oprable_Time", 1)</t>
  </si>
  <si>
    <t>10_DIA3_1168</t>
  </si>
  <si>
    <t>print_string("과전압 19V 인가 - Sleep 유지")</t>
  </si>
  <si>
    <t>inspectTimeout_obj("BLTN_CAM_HU_UI_Mode", 500)
check_timeout_NM_Msg(5000)
Check_EthNM_Timeout(10000)</t>
  </si>
  <si>
    <t>Wakeup_024</t>
  </si>
  <si>
    <r>
      <rPr>
        <sz val="11"/>
        <color theme="1"/>
        <rFont val="Segoe UI Symbol"/>
        <family val="2"/>
      </rPr>
      <t>▪</t>
    </r>
    <r>
      <rPr>
        <sz val="11"/>
        <color theme="1"/>
        <rFont val="맑은 고딕"/>
        <family val="3"/>
        <charset val="129"/>
      </rPr>
      <t xml:space="preserve"> Requirement-based test</t>
    </r>
  </si>
  <si>
    <t>DIA3_1169</t>
  </si>
  <si>
    <r>
      <rPr>
        <sz val="11"/>
        <color theme="1"/>
        <rFont val="Segoe UI Symbol"/>
        <family val="2"/>
      </rPr>
      <t>▪</t>
    </r>
    <r>
      <rPr>
        <sz val="11"/>
        <color theme="1"/>
        <rFont val="Calibri"/>
        <family val="2"/>
      </rPr>
      <t xml:space="preserve"> Requirements Analysis</t>
    </r>
  </si>
  <si>
    <t>주차녹화 중 Network Wake-up 시 Operable time 갱신(1시간 경과)</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</si>
  <si>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</si>
  <si>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Sleep_058</t>
  </si>
  <si>
    <t>전상태 
: BLTN_CAM 모드 진입 중에 IGN OFF</t>
  </si>
  <si>
    <t>12V</t>
  </si>
  <si>
    <t>Run_matched_TestCase("GEN:ALL", "HU:ALL", "BATT:eAGM,LFP,PLBMeAGM,MLBM", "Nation:ALL", "HighVol:ALL", "MotionTC:X")</t>
  </si>
  <si>
    <t>10_DIA3_1169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</si>
  <si>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</si>
  <si>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</si>
  <si>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이벤트 충격 녹화] 
: 이벤트 CCS 알림 1</t>
  </si>
  <si>
    <t>Touch_Built_In_CAM_Icon()
Write_Obj_v1_v2("BLTN_CAM_Rec_OWP_NvalueSet", 0x2, 0x3)
Write_Obj_v1_v2("BLTN_CAM_Rec_PEV_NvalueSet", 0x1, 0x3)
Write_Obj_v1_v2("BLTN_CAM_AppNoti_PEV_NvalueSet", 1, 3)
Write_Obj_v1_v2("BLTN_CAM_EV_RecMaxTime_NvalueSet", 1, 3)
Write_Obj_v1_v2("BLTN_CAM_PrkTime_NvalueSet", 20, 0x3FF)
setPrkOpableTime(3)
Touch_ccNC_Home_Icon()</t>
  </si>
  <si>
    <t>Obj_Target_OK("BLTN_CAM_RecSet_OWP", 0x2)
Obj_Target_OK("BLTN_CAM_Prk_Oprable_Time", 20)</t>
  </si>
  <si>
    <t>BATT = 1
ACC = 1
IGN = 1
GND_SYS = 1</t>
  </si>
  <si>
    <t>이벤트 CCS 알림기능 동작 확인
 - Wake Up
 - 트리거 시그널
 - 이벤트 CCS 알림기능 종료 후 Sleep 진입</t>
  </si>
  <si>
    <t>DIA3_1170</t>
  </si>
  <si>
    <t>10_DIA3_1170</t>
  </si>
  <si>
    <t>Write_Obj_v1_v2("BLTN_CAM_Rec_OWP_NvalueSet", 1, 3)
Write_Obj_v1_v2("BLTN_CAM_Rec_PEV_NvalueSet", 2, 3)
Write_Obj_v1_v2("BLTN_CAM_AppNoti_PEV_NvalueSet", 2, 3)</t>
  </si>
  <si>
    <t>전상태 
: BLTN_CAM 모드 진입 상태 에서 IGN OFF</t>
  </si>
  <si>
    <t>print_string("Sleep 후 1시간 주차녹화 진행")</t>
  </si>
  <si>
    <t>DIA3_1171</t>
  </si>
  <si>
    <r>
      <rPr>
        <sz val="11"/>
        <color theme="1"/>
        <rFont val="Malgun Gothic"/>
      </rPr>
      <t xml:space="preserve">wakeup_bltncam_usingNM(1)
</t>
    </r>
    <r>
      <rPr>
        <b/>
        <sz val="11"/>
        <color theme="8"/>
        <rFont val="맑은 고딕"/>
        <family val="3"/>
        <charset val="129"/>
      </rPr>
      <t>Link_Up()</t>
    </r>
  </si>
  <si>
    <t>10_DIA3_1171</t>
  </si>
  <si>
    <t>Obj_Target_OK("BLTN_CAM_Prk_Oprable_Time", 19)</t>
  </si>
  <si>
    <t>write_BglrAlrm(0x2)</t>
  </si>
  <si>
    <t>Wakeup_025</t>
  </si>
  <si>
    <t>DIA3_1172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</si>
  <si>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</si>
  <si>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</si>
  <si>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Communication Control ($28)
- Extended Session (03)
-기본응답 확인
- 0x7df</t>
  </si>
  <si>
    <t>전상태 
: BLTN_CAM 모드 진입 상태 에서 홈으로 이동 중 IGN OFF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</si>
  <si>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</si>
  <si>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Run_matched_TestCase("GEN:ALL", "HU:ALL", "BATT:PLBM", "Nation:ALL", "HighVol:ALL", "MotionTC:X")</t>
  </si>
  <si>
    <t>10_DIA3_1172</t>
  </si>
  <si>
    <r>
      <rPr>
        <sz val="11"/>
        <color theme="1"/>
        <rFont val="Malgun Gothic"/>
      </rPr>
      <t>Obj_Target_OK("BLTN_CAM_RecSet_OWP", 0x2)
Obj_Target_OK("BLTN_CAM_Prk_Oprable_Time",</t>
    </r>
    <r>
      <rPr>
        <sz val="11"/>
        <color theme="4"/>
        <rFont val="맑은 고딕"/>
        <family val="3"/>
        <charset val="129"/>
      </rPr>
      <t xml:space="preserve"> </t>
    </r>
    <r>
      <rPr>
        <b/>
        <sz val="11"/>
        <color theme="4"/>
        <rFont val="맑은 고딕"/>
        <family val="3"/>
        <charset val="129"/>
      </rPr>
      <t>3)</t>
    </r>
  </si>
  <si>
    <t>DIA3_1173</t>
  </si>
  <si>
    <r>
      <rPr>
        <sz val="11"/>
        <color rgb="FF000000"/>
        <rFont val="Malgun Gothic"/>
      </rPr>
      <t xml:space="preserve">print_string("카메라 충격 1회")
CameraCrash()
</t>
    </r>
    <r>
      <rPr>
        <b/>
        <sz val="11"/>
        <color rgb="FF0070C0"/>
        <rFont val="맑은 고딕"/>
        <family val="3"/>
        <charset val="129"/>
      </rPr>
      <t>Link_Up()</t>
    </r>
  </si>
  <si>
    <t>inspectEvent_obj("BLTN_CAM_PEV_Recorded", 500)
check_inspectEvent_NM_Msg(500)
Check_EthNM_Output(10000)</t>
  </si>
  <si>
    <t>Bus Sleep → Repeat Message → Normal</t>
  </si>
  <si>
    <t>10_DIA3_1173</t>
  </si>
  <si>
    <t>전상태 : 수동이벤트로 입력한 타임랩스 
                  녹화 완료 후 IG OFF</t>
  </si>
  <si>
    <t>Obj_Target_NG("BLTN_CAM_PEV_Count", 0)</t>
  </si>
  <si>
    <t>DIA3_1174</t>
  </si>
  <si>
    <t>print_string("CCS 동작 후 Sleep 진입 1")</t>
  </si>
  <si>
    <t>Obj_Target_OK("BLTN_CAM_PEV_Recorded", 0x0)</t>
  </si>
  <si>
    <t>Normal → Ready Sleep → Prepare Bus Sleep → Bus Sleep</t>
  </si>
  <si>
    <r>
      <rPr>
        <sz val="11"/>
        <color theme="1"/>
        <rFont val="Malgun Gothic"/>
      </rPr>
      <t xml:space="preserve">wakeup_bltncam_usingNM(1)
</t>
    </r>
    <r>
      <rPr>
        <b/>
        <sz val="11"/>
        <color theme="8"/>
        <rFont val="맑은 고딕"/>
        <family val="3"/>
        <charset val="129"/>
      </rPr>
      <t>Link_Up()</t>
    </r>
  </si>
  <si>
    <t>Obj_Target_OK("BLTN_CAM_Prk_Oprable_Time", 2)</t>
  </si>
  <si>
    <t>10_DIA3_1174</t>
  </si>
  <si>
    <t>Wakeup_026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</si>
  <si>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</si>
  <si>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</si>
  <si>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완료 후 Network Wake-up 시 Operable time 갱신</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</si>
  <si>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</si>
  <si>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rgb="FF000000"/>
        <rFont val="Malgun Gothic"/>
      </rPr>
      <t xml:space="preserve">print_string("카메라 충격 2회")
CameraCrash()
</t>
    </r>
    <r>
      <rPr>
        <b/>
        <sz val="11"/>
        <color rgb="FF0070C0"/>
        <rFont val="맑은 고딕"/>
        <family val="3"/>
        <charset val="129"/>
      </rPr>
      <t>Link_Up()</t>
    </r>
  </si>
  <si>
    <t>전상태 : 수동이벤트로 입력한 타임랩스 
                  녹화 중 IG OFF</t>
  </si>
  <si>
    <t>DIA3_1175</t>
  </si>
  <si>
    <t>inspectEvent_obj("BLTN_CAM_PEV_Recorded", 500)
check_inspectEvent_NM_Msg(500)
Check_EthNM_Output(10000)
Obj_Target_NG("BLTN_CAM_PEV_Count", 0)</t>
  </si>
  <si>
    <t>10_DIA3_1175</t>
  </si>
  <si>
    <t>print_string("CCS 동작 후 Sleep 진입 2")</t>
  </si>
  <si>
    <t>Request_0x7DF("28 81")</t>
  </si>
  <si>
    <t>inspectTimeout_obj("BLTN_CAM_PEV_Recorded", 500)
Check_EthNM_Timeout(10000)
check_timeout_NM_Msg(10000)</t>
  </si>
  <si>
    <t>print_string("카메라 충격 3회")
CameraCrash()</t>
  </si>
  <si>
    <t>DIA3_1176</t>
  </si>
  <si>
    <t>10_DIA3_1176</t>
  </si>
  <si>
    <t>print_string("CCS 동작 후 Sleep 진입 3")</t>
  </si>
  <si>
    <t>전상태 : 수동이벤트 녹화 완료 후 IG OFF</t>
  </si>
  <si>
    <t>DIA3_1177</t>
  </si>
  <si>
    <t>print_string("카메라 충격 4회")
CameraCrash()</t>
  </si>
  <si>
    <t>10_DIA3_1177</t>
  </si>
  <si>
    <t>print_string("CCS 동작 후 Sleep 진입 4")</t>
  </si>
  <si>
    <r>
      <rPr>
        <sz val="11"/>
        <color theme="1"/>
        <rFont val="Malgun Gothic"/>
      </rPr>
      <t xml:space="preserve">wakeup_bltncam_usingNM(1)
</t>
    </r>
    <r>
      <rPr>
        <b/>
        <sz val="11"/>
        <color theme="8"/>
        <rFont val="맑은 고딕"/>
        <family val="3"/>
        <charset val="129"/>
      </rPr>
      <t>Link_Up()</t>
    </r>
  </si>
  <si>
    <t>Obj_Target_OK("BLTN_CAM_Prk_Oprable_Time", 18)</t>
  </si>
  <si>
    <t>DIA3_1178</t>
  </si>
  <si>
    <t>전상태 : 수동이벤트 녹화 중 IG OFF</t>
  </si>
  <si>
    <t>10_DIA3_1178</t>
  </si>
  <si>
    <t>Wakeup_027</t>
  </si>
  <si>
    <t>print_string("카메라 충격 5회")
CameraCrash()</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</si>
  <si>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</si>
  <si>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</si>
  <si>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</si>
  <si>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DIA3_1179</t>
  </si>
  <si>
    <r>
      <rPr>
        <sz val="11"/>
        <color theme="1"/>
        <rFont val="Malgun Gothic"/>
      </rPr>
      <t xml:space="preserve">Obj_Target_OK("BLTN_CAM_RecSet_OWP", 0x2)
Obj_Target_OK("BLTN_CAM_Prk_Oprable_Time", </t>
    </r>
    <r>
      <rPr>
        <b/>
        <sz val="11"/>
        <color theme="4"/>
        <rFont val="맑은 고딕"/>
        <family val="3"/>
        <charset val="129"/>
      </rPr>
      <t>3</t>
    </r>
    <r>
      <rPr>
        <sz val="11"/>
        <color theme="1"/>
        <rFont val="맑은 고딕"/>
        <family val="3"/>
        <charset val="129"/>
      </rPr>
      <t>)</t>
    </r>
  </si>
  <si>
    <t>print_string("CCS 동작 후 Sleep 진입 5")</t>
  </si>
  <si>
    <t>10_DIA3_1179</t>
  </si>
  <si>
    <t>Request_0x7DF("28 82")</t>
  </si>
  <si>
    <t>inspectTimeout_obj("BLTN_CAM_PEV_Recorded", 500)</t>
  </si>
  <si>
    <t>DIA3_1180</t>
  </si>
  <si>
    <t>이벤트 CCS 알림 시그널 발생 6회 부터 미동작 확인</t>
  </si>
  <si>
    <t>print_string("카메라 충격 6회")
CameraCrash()</t>
  </si>
  <si>
    <t>전상태 : 설정 변경 완료 후
      IG OFF</t>
  </si>
  <si>
    <t>10_DIA3_1180</t>
  </si>
  <si>
    <r>
      <rPr>
        <sz val="11"/>
        <color theme="1"/>
        <rFont val="Malgun Gothic"/>
      </rPr>
      <t xml:space="preserve">wakeup_bltncam_usingNM(1)
</t>
    </r>
    <r>
      <rPr>
        <b/>
        <sz val="11"/>
        <color theme="8"/>
        <rFont val="맑은 고딕"/>
        <family val="3"/>
        <charset val="129"/>
      </rPr>
      <t>Link_Up()</t>
    </r>
  </si>
  <si>
    <t>Sleep_059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</si>
  <si>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</si>
  <si>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</si>
  <si>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DIA3_1181</t>
  </si>
  <si>
    <t>이벤트 CCS 알림기능 Off 시 트리거 시그널 미발생 확인</t>
  </si>
  <si>
    <t>Wakeup_028</t>
  </si>
  <si>
    <t>10_DIA3_1181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</si>
  <si>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</si>
  <si>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</si>
  <si>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CAN WakeUp 반복</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</si>
  <si>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</si>
  <si>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전상태 : 프로필 초기화를 통한 모든 저장 영상 삭제 순간 IGN OFF</t>
  </si>
  <si>
    <t>DIA3_1182</t>
  </si>
  <si>
    <t>Touch_Built_In_CAM_Icon()
Write_Obj_v1_v2("BLTN_CAM_Rec_OWP_NvalueSet", 2, 3)
Write_Obj_v1_v2("BLTN_CAM_Rec_PEV_NvalueSet", 1, 3)
setPrkOpableTime(3)
Touch_ccNC_Home_Icon()</t>
  </si>
  <si>
    <t>10_DIA3_1182</t>
  </si>
  <si>
    <t>Write_Obj_v1_v2("BLTN_CAM_AppNoti_PEV_NvalueSet", 1, 3)</t>
  </si>
  <si>
    <t>Obj_Target_OK("BLTN_CAM_Set_PEV_AppNoti", 0x1)</t>
  </si>
  <si>
    <t>DIA3_1183</t>
  </si>
  <si>
    <t>Link_Up()
wait(10000)
Repeat_Enable_Disable_Machine_Tx_Check2(10, 10000)</t>
  </si>
  <si>
    <t>inspectEvent_obj("BLTN_CAM_HU_UI_Mode", 500)
check_timeout_NM_Msg(10000)
Check_EthNM_Timeout(10000)</t>
  </si>
  <si>
    <t>10_DIA3_1183</t>
  </si>
  <si>
    <t>Wakeup_029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</si>
  <si>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</si>
  <si>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</si>
  <si>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KEY ON/OFF 반복
 - 버튼 시동 타입</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</si>
  <si>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</si>
  <si>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DIA3_1184</t>
  </si>
  <si>
    <t>10_DIA3_1184</t>
  </si>
  <si>
    <r>
      <rPr>
        <b/>
        <sz val="11"/>
        <color rgb="FF0070C0"/>
        <rFont val="맑은 고딕"/>
        <family val="3"/>
        <charset val="129"/>
      </rPr>
      <t>Link_Up()</t>
    </r>
    <r>
      <rPr>
        <sz val="11"/>
        <color rgb="FF000000"/>
        <rFont val="맑은 고딕"/>
        <family val="3"/>
        <charset val="129"/>
      </rPr>
      <t xml:space="preserve">
CameraCrash()</t>
    </r>
  </si>
  <si>
    <t>전상태 : AVN 모드(주행 상시 녹화 OFF)</t>
  </si>
  <si>
    <t>DIA3_1185</t>
  </si>
  <si>
    <t>Sleep_060</t>
  </si>
  <si>
    <t>10_DIA3_1185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</si>
  <si>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</si>
  <si>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</si>
  <si>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이벤트 6회 이상 인가 후 Key On 시 CrashCount 갱신 확인
 - 이벤트 CCS 알림기능 On/Off와 카운트 연관성 있는지 확인
※ [BLTN_CAM_HU_PE] BLTN_CAM_PEV_Count</t>
  </si>
  <si>
    <t>Link_Up()</t>
  </si>
  <si>
    <t>Key_on()</t>
  </si>
  <si>
    <t>DIA3_1186</t>
  </si>
  <si>
    <r>
      <rPr>
        <sz val="11"/>
        <color theme="1"/>
        <rFont val="Malgun Gothic"/>
      </rPr>
      <t xml:space="preserve">inspectEvent_obj("BLTN_CAM_HU_UI_Mode", 500)
check_inspectEvent_NM_Msg(5000)
</t>
    </r>
    <r>
      <rPr>
        <b/>
        <sz val="11"/>
        <color theme="1"/>
        <rFont val="맑은 고딕"/>
        <family val="3"/>
        <charset val="129"/>
      </rPr>
      <t>Check_EthNM_Output(10000)</t>
    </r>
  </si>
  <si>
    <t>[28 01 01]
Disable Tx Normal 확인</t>
  </si>
  <si>
    <t>enable Rx And Disable Tx (01) - normal
- Programming Session(02), 0x795</t>
  </si>
  <si>
    <t>00_1CHK_053</t>
  </si>
  <si>
    <t>10_DIA3_1186</t>
  </si>
  <si>
    <t>DIA3_1187</t>
  </si>
  <si>
    <r>
      <rPr>
        <sz val="11"/>
        <color theme="1"/>
        <rFont val="Malgun Gothic"/>
      </rPr>
      <t xml:space="preserve">inspectEvent_obj("BLTN_CAM_HU_UI_Mode", 500)
check_inspectEvent_NM_Msg(5000)
</t>
    </r>
    <r>
      <rPr>
        <b/>
        <sz val="11"/>
        <color theme="1"/>
        <rFont val="맑은 고딕"/>
        <family val="3"/>
        <charset val="129"/>
      </rPr>
      <t>Check_EthNM_Output(10000)</t>
    </r>
  </si>
  <si>
    <t>[28 01 01]
Enable Rx Normal 확인
(Default Session천이)</t>
  </si>
  <si>
    <t>Enable Rx Normal message Check</t>
  </si>
  <si>
    <t>Write_Obj_v1_v2("BLTN_CAM_AppNoti_PEV_NvalueSet", 1, 3)
Write_Obj_v1_v2("BLTN_CAM_Rec_PEV_NvalueSet", 0xF, 0x3)</t>
  </si>
  <si>
    <t>Obj_Target_OK("BLTN_CAM_Set_PEV_AppNoti", 0x1)
Obj_Target_OK("BLTN_CAM_SenSet_PEV", 0x3)</t>
  </si>
  <si>
    <t>10_DIA3_1187</t>
  </si>
  <si>
    <r>
      <rPr>
        <sz val="11"/>
        <color theme="1"/>
        <rFont val="Malgun Gothic"/>
      </rPr>
      <t xml:space="preserve">inspectEvent_obj("BLTN_CAM_HU_UI_Mode", 500)
check_inspectEvent_NM_Msg(5000)
</t>
    </r>
    <r>
      <rPr>
        <b/>
        <sz val="11"/>
        <color theme="1"/>
        <rFont val="맑은 고딕"/>
        <family val="3"/>
        <charset val="129"/>
      </rPr>
      <t>Check_EthNM_Output(10000)</t>
    </r>
  </si>
  <si>
    <t>inspectEvent_obj("BLTN_CAM_HU_UI_Mode", 500)</t>
  </si>
  <si>
    <t>DIA3_1188</t>
  </si>
  <si>
    <t>[28 01 02]
Disable Tx NM 확인</t>
  </si>
  <si>
    <t>10_DIA3_1188</t>
  </si>
  <si>
    <t>DIA3_1189</t>
  </si>
  <si>
    <t>Wakeup_030</t>
  </si>
  <si>
    <t>[28 01 03]
Disable Tx Normal 확인</t>
  </si>
  <si>
    <t>enable Rx And Disable Tx (01) - normal &amp; nm
- Programming Session(02), 0x795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</si>
  <si>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</si>
  <si>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</si>
  <si>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10_DIA3_1189</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</si>
  <si>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</si>
  <si>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DIA3_1190</t>
  </si>
  <si>
    <t>[28 01 03]
Enable Rx normal 확인
(Default Session천이)</t>
  </si>
  <si>
    <t>Enable Normal message Check</t>
  </si>
  <si>
    <t>10_DIA3_1190</t>
  </si>
  <si>
    <r>
      <rPr>
        <sz val="11"/>
        <color rgb="FF000000"/>
        <rFont val="Malgun Gothic"/>
      </rPr>
      <t xml:space="preserve">print_string("카메라 충격 1회")
CameraCrash()
</t>
    </r>
    <r>
      <rPr>
        <b/>
        <sz val="11"/>
        <color rgb="FF0070C0"/>
        <rFont val="맑은 고딕"/>
        <family val="3"/>
        <charset val="129"/>
      </rPr>
      <t>Link_Up()</t>
    </r>
  </si>
  <si>
    <t>inspectTimeout_obj("BLTN_CAM_PEV_Recorded", 500)
check_timeout_NM_Msg(10000)
Check_EthNM_Timeout(10000)</t>
  </si>
  <si>
    <t>print_string("카메라 충격 2회")
CameraCrash()</t>
  </si>
  <si>
    <t>DIA3_1191</t>
  </si>
  <si>
    <t>[28 02 01]
Disable Rx Normal 확인</t>
  </si>
  <si>
    <t>disable Rx and Enable TX (02) - normal, Disable Normal 확인 (DVRS 모드진입)</t>
  </si>
  <si>
    <t>00_1CHK_054</t>
  </si>
  <si>
    <t>10_DIA3_1191</t>
  </si>
  <si>
    <t>Touch_CCNC_HOME_Icon()</t>
  </si>
  <si>
    <t>ACC=1</t>
  </si>
  <si>
    <r>
      <rPr>
        <sz val="11"/>
        <color theme="1"/>
        <rFont val="Malgun Gothic"/>
      </rPr>
      <t xml:space="preserve">inspectEvent_obj("BLTN_CAM_HU_UI_Mode", 500)
check_inspectEvent_NM_Msg(5000)
</t>
    </r>
    <r>
      <rPr>
        <b/>
        <sz val="11"/>
        <color theme="1"/>
        <rFont val="맑은 고딕"/>
        <family val="3"/>
        <charset val="129"/>
      </rPr>
      <t>Check_EthNM_Output(10000)</t>
    </r>
  </si>
  <si>
    <t>ACC=0</t>
  </si>
  <si>
    <t>DIA3_1192</t>
  </si>
  <si>
    <t>[28 02 03]
Disable Rx Normal 확인</t>
  </si>
  <si>
    <t>disable Rx and Enable TX (02) - normal &amp; nm</t>
  </si>
  <si>
    <r>
      <rPr>
        <sz val="11"/>
        <color theme="1"/>
        <rFont val="Malgun Gothic"/>
      </rPr>
      <t xml:space="preserve">inspectEvent_obj("BLTN_CAM_HU_UI_Mode", 500)
check_inspectEvent_NM_Msg(5000)
</t>
    </r>
    <r>
      <rPr>
        <b/>
        <sz val="11"/>
        <color theme="1"/>
        <rFont val="맑은 고딕"/>
        <family val="3"/>
        <charset val="129"/>
      </rPr>
      <t>Check_EthNM_Output(10000)</t>
    </r>
  </si>
  <si>
    <t>start_up()</t>
  </si>
  <si>
    <t>Obj_Target_OK("BLTN_CAM_Prk_EV_Cnt", 0x6)</t>
  </si>
  <si>
    <t>10_DIA3_1192</t>
  </si>
  <si>
    <t>Sleep_061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</si>
  <si>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</si>
  <si>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</si>
  <si>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r>
      <rPr>
        <sz val="11"/>
        <color theme="1"/>
        <rFont val="Malgun Gothic"/>
      </rPr>
      <t xml:space="preserve">inspectEvent_obj("BLTN_CAM_HU_UI_Mode", 500)
check_inspectEvent_NM_Msg(5000)
</t>
    </r>
    <r>
      <rPr>
        <b/>
        <sz val="11"/>
        <color theme="1"/>
        <rFont val="맑은 고딕"/>
        <family val="3"/>
        <charset val="129"/>
      </rPr>
      <t>Check_EthNM_Output(10000)</t>
    </r>
  </si>
  <si>
    <t>DIA3_1193</t>
  </si>
  <si>
    <t>Write_Obj_v1_v2("BLTN_CAM_AppNoti_PEV_NvalueSet", 2, 3)
Write_Obj_v1_v2("BLTN_CAM_Rec_PEV_NvalueSet", 0xF, 0x3)</t>
  </si>
  <si>
    <t>[28 03 01 ]
Disable Tx Normal 확인</t>
  </si>
  <si>
    <t>disable Rx And Tx (03) - Disable Tx Normal 확인
- Programming Session(02), 0x795</t>
  </si>
  <si>
    <t>Wakeup_031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</si>
  <si>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</si>
  <si>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</si>
  <si>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00_1CHK_055</t>
  </si>
  <si>
    <t>10_DIA3_1193</t>
  </si>
  <si>
    <t>주차모션녹화 중 CAN WakeUp 반복</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</si>
  <si>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</si>
  <si>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Run_matched_TestCase("GEN:2.5", "HU:ALL", "BATT:ALL", "Nation:ALL", "HighVol:ALL", "MotionTC:O")</t>
  </si>
  <si>
    <t>DIA3_1194</t>
  </si>
  <si>
    <t>[28 03 01 ]
Enable normal 확인
(Default Session천이)</t>
  </si>
  <si>
    <t>Touch_Built_In_CAM_Icon()
setPrkOpableTime(12)
Write_Obj_v1_v2("BLTN_CAM_PMD_NvalueSet", 0x2, 0x3)
Write_Obj_v1_v2("BLTN_CAM_Rec_PEV_NvalueSet", 0x1, 0x3)
Touch_ccNC_Home_Icon()</t>
  </si>
  <si>
    <t>Obj_Target_OK("BLTN_CAM_Set_PMD", 0x2)
Obj_Target_OK("BLTN_CAM_RecSet_PEV", 0x1)</t>
  </si>
  <si>
    <t>10_DIA3_1194</t>
  </si>
  <si>
    <t>Check_Obj_Event("BLTN_CAM_HU_UI_Mode", 1000)
Obj_Target_OK("BLTN_CAM_RecSta_PMD", 0x2)
check_timeout_NM_Msg(1000)
Check_EthNM_Timeout(10000)</t>
  </si>
  <si>
    <t>DIA3_1195</t>
  </si>
  <si>
    <t>[28 03 01 ]
Disable Rx Normal 확인</t>
  </si>
  <si>
    <t>disable Rx And Tx [03) - Disable RX Normal 확인
- Programming Session(02), 0x795</t>
  </si>
  <si>
    <t>10_DIA3_1195</t>
  </si>
  <si>
    <r>
      <rPr>
        <sz val="11"/>
        <color rgb="FF000000"/>
        <rFont val="Malgun Gothic"/>
      </rPr>
      <t xml:space="preserve">print_string("카메라 충격 1회")
CameraCrash()
</t>
    </r>
    <r>
      <rPr>
        <b/>
        <sz val="11"/>
        <color rgb="FF0070C0"/>
        <rFont val="맑은 고딕"/>
        <family val="3"/>
        <charset val="129"/>
      </rPr>
      <t>Link_Up()</t>
    </r>
  </si>
  <si>
    <t>DIA3_1196</t>
  </si>
  <si>
    <t>[28 03 01 ]
Enable Rx Normal
(Default Session 천이)</t>
  </si>
  <si>
    <t>Repeat_Enable_Disable_Machine_Tx_Check2(10, 10000)</t>
  </si>
  <si>
    <t>Disable RX Normal 해제 확인 (Default Session 천이) DVRS모드 진입, 0x795</t>
  </si>
  <si>
    <t>10_DIA3_1196</t>
  </si>
  <si>
    <t>Wakeup_032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</si>
  <si>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</si>
  <si>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</si>
  <si>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KEY ON/OFF 반복
 - 버튼 시동 타입</t>
  </si>
  <si>
    <t>DIA3_1197</t>
  </si>
  <si>
    <t>Sleep_062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</si>
  <si>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</si>
  <si>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</si>
  <si>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RX Normal 해제 확인 (Default Session 천이) 신호 확인,  0x795</t>
  </si>
  <si>
    <r>
      <rPr>
        <sz val="11"/>
        <color theme="1"/>
        <rFont val="Segoe UI Symbol"/>
        <family val="2"/>
      </rPr>
      <t>▪</t>
    </r>
    <r>
      <rPr>
        <sz val="11"/>
        <color theme="1"/>
        <rFont val="Calibri"/>
        <family val="2"/>
      </rPr>
      <t xml:space="preserve"> Requirements Analysis</t>
    </r>
  </si>
  <si>
    <t>[보조배터리 전원 사용 중 이벤트녹화]</t>
  </si>
  <si>
    <t>보조배터리 사용 중 주차 중 이벤트 녹화
 - 보조배터리 전원사용 유지</t>
  </si>
  <si>
    <t>10_DIA3_1197</t>
  </si>
  <si>
    <t>P-LBM,
P-LBM+eAGM 사양</t>
  </si>
  <si>
    <t>Touch_Built_In_CAM_Icon()
Write_Obj_v1_v2("BLTN_CAM_Rec_OWP_NvalueSet", 0x2, 0x3)
Write_Obj_v1_v2("BLTN_CAM_Rec_PEV_NvalueSet", 0x2, 0x3)
Write_Obj_v1_v2("BLTN_CAM_AppNoti_PEV_NvalueSet", 1, 3)
setPrkOpableTime(20)
Touch_ccNC_Home_Icon()</t>
  </si>
  <si>
    <t>Obj_Target_OK("BLTN_CAM_RecSet_OWP", 0x2)
Obj_Target_OK("BLTN_CAM_RecSet_PEV", 0x2)
Obj_Target_OK("BLTN_CAM_Set_PEV_AppNoti", 0x1)</t>
  </si>
  <si>
    <t>Write_Obj("HU_BLTN_CAM_UI_Mode", 0x0)</t>
  </si>
  <si>
    <t>DIA3_1198</t>
  </si>
  <si>
    <t>[28 03 02]
Disable NM 확인</t>
  </si>
  <si>
    <t>disable Rx And Tx (03) - nm
- Programming Session(02), 0x796</t>
  </si>
  <si>
    <t>10_DIA3_1198</t>
  </si>
  <si>
    <t>check_timeout_NM_Msg(4000)</t>
  </si>
  <si>
    <t>DIA3_1199</t>
  </si>
  <si>
    <t>Enable NM
(Default Session 천이)</t>
  </si>
  <si>
    <t>Disable Rx and Tx (NM) 해제 확인 (Default Session 천이), 0x795</t>
  </si>
  <si>
    <t>check_inspectEvent_NM_Msg(4000)</t>
  </si>
  <si>
    <t>10_DIA3_1199</t>
  </si>
  <si>
    <t>DIA3_1200</t>
  </si>
  <si>
    <t>[28 03 03]
disable Rx and Tx, nm &amp; normal 확인</t>
  </si>
  <si>
    <t>disable Rx And Tx (03) - nm &amp; normal, Disable Normal Tx 확인, Programming Session(02), 0x795</t>
  </si>
  <si>
    <t>Sleep_063</t>
  </si>
  <si>
    <r>
      <rPr>
        <sz val="11"/>
        <color theme="1"/>
        <rFont val="Segoe UI Symbol"/>
        <family val="2"/>
      </rPr>
      <t>▪</t>
    </r>
    <r>
      <rPr>
        <sz val="11"/>
        <color theme="1"/>
        <rFont val="맑은 고딕"/>
        <family val="3"/>
        <charset val="129"/>
      </rPr>
      <t xml:space="preserve"> Requirement-based test</t>
    </r>
  </si>
  <si>
    <t>00_1CHK_056</t>
  </si>
  <si>
    <r>
      <rPr>
        <sz val="11"/>
        <color theme="1"/>
        <rFont val="Segoe UI Symbol"/>
        <family val="2"/>
      </rPr>
      <t>▪</t>
    </r>
    <r>
      <rPr>
        <sz val="11"/>
        <color theme="1"/>
        <rFont val="Calibri"/>
        <family val="2"/>
      </rPr>
      <t xml:space="preserve"> Requirements Analysis</t>
    </r>
  </si>
  <si>
    <t>10_DIA3_1200</t>
  </si>
  <si>
    <t>보조배터리 사용 중 주차 중 수동 노고하
 - 보조배터리 전원사용 유지</t>
  </si>
  <si>
    <t>DIA3_1201</t>
  </si>
  <si>
    <t>Disable Normal Tx (28 03 03) 해제 (Default Session 천이), 0x795</t>
  </si>
  <si>
    <t>10_DIA3_1201</t>
  </si>
  <si>
    <t>DIA3_1202</t>
  </si>
  <si>
    <t>disable Rx And Tx (03) - nm &amp; normal, Disable Normal Rx 확인, Programming Session(02), 0x795</t>
  </si>
  <si>
    <t>10_DIA3_1202</t>
  </si>
  <si>
    <t>Touch_CCNC_HOME_Icon()
Wait(1000)
Request_0x795("10 02")</t>
  </si>
  <si>
    <t>DIA3_1203</t>
  </si>
  <si>
    <t>Sleep_064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</si>
  <si>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</si>
  <si>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</si>
  <si>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[녹화 중 배터리 탈거/재삽입]</t>
  </si>
  <si>
    <t>Wakeup_033</t>
  </si>
  <si>
    <t>Alive 상태 빌트인캠 B+ 전원입력 차단</t>
  </si>
  <si>
    <r>
      <rPr>
        <sz val="11"/>
        <color theme="1"/>
        <rFont val="Segoe UI Symbol"/>
        <family val="2"/>
      </rPr>
      <t>▪</t>
    </r>
    <r>
      <rPr>
        <sz val="11"/>
        <color theme="1"/>
        <rFont val="맑은 고딕"/>
        <family val="3"/>
        <charset val="129"/>
      </rPr>
      <t xml:space="preserve"> Requirement-based test</t>
    </r>
  </si>
  <si>
    <t>10_DIA3_1203</t>
  </si>
  <si>
    <r>
      <rPr>
        <sz val="11"/>
        <color theme="1"/>
        <rFont val="Segoe UI Symbol"/>
        <family val="2"/>
      </rPr>
      <t>▪</t>
    </r>
    <r>
      <rPr>
        <sz val="11"/>
        <color theme="1"/>
        <rFont val="Calibri"/>
        <family val="2"/>
      </rPr>
      <t xml:space="preserve"> Requirements Analysis</t>
    </r>
  </si>
  <si>
    <t>주차모션녹화 중 KEY ON/OFF 반복
 - Key 타입</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</si>
  <si>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</si>
  <si>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Touch_Built_In_CAM_Icon()
Write_Obj_v1_v2("BLTN_CAM_Rec_OWP_NvalueSet", 0x2, 0x3)
Write_Obj_v1_v2("BLTN_CAM_Rec_PEV_NvalueSet", 0x1, 0x3)
setPrkOpableTime(20)
Touch_ccNC_Home_Icon()</t>
  </si>
  <si>
    <t>DIA3_1204</t>
  </si>
  <si>
    <t>Obj_Target_OK("BLTN_CAM_RecSta_OWP", 0x1)
Obj_Target_NG("PowerCurrent", 0)
inspectEvent_obj("BLTN_CAM_HU_UI_Mode", 500)
check_timeout_NM_Msg(10000)
Check_EthNM_Timeout(10000)</t>
  </si>
  <si>
    <t>10_DIA3_1204</t>
  </si>
  <si>
    <t>print_string("빌트인캠 B+ 전원입력 차단")
BATT = 0</t>
  </si>
  <si>
    <t>EvtSW_indCheck("OFF")
inspectTimeout_obj("BLTN_CAM_HU_UI_Mode", 500)
check_timeout_NM_Msg(10000)
Check_EthNM_Timeout(10000)</t>
  </si>
  <si>
    <t>Sleep_065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</si>
  <si>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</si>
  <si>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</si>
  <si>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Alive 상태 보조배터리 탈거</t>
  </si>
  <si>
    <t>DIA3_1205</t>
  </si>
  <si>
    <t>disable Rx And Tx (03) - nm &amp; normal, Disable NM 확인, Programming Session(02), 0x795</t>
  </si>
  <si>
    <t>10_DIA3_1205</t>
  </si>
  <si>
    <t>Disconnect_LIN_Relay()
print_string("보조 배터리 탈거")</t>
  </si>
  <si>
    <t>DIA3_1206</t>
  </si>
  <si>
    <t>[28 00 01]
enableRxAndTX - Normal</t>
  </si>
  <si>
    <t>Disable Normal[28 01 01] 이후, enableRxAndTX - Normal Req - Programming Session(02), 0x795</t>
  </si>
  <si>
    <t>00_1CHK_057</t>
  </si>
  <si>
    <t>10_DIA3_1206</t>
  </si>
  <si>
    <t>Wakeup_034</t>
  </si>
  <si>
    <r>
      <rPr>
        <sz val="11"/>
        <color theme="1"/>
        <rFont val="Segoe UI Symbol"/>
        <family val="2"/>
      </rPr>
      <t>▪</t>
    </r>
    <r>
      <rPr>
        <sz val="11"/>
        <color theme="1"/>
        <rFont val="맑은 고딕"/>
        <family val="3"/>
        <charset val="129"/>
      </rPr>
      <t xml:space="preserve"> Requirement-based test</t>
    </r>
  </si>
  <si>
    <t>DIA3_1207</t>
  </si>
  <si>
    <r>
      <rPr>
        <sz val="11"/>
        <color theme="1"/>
        <rFont val="Segoe UI Symbol"/>
        <family val="2"/>
      </rPr>
      <t>▪</t>
    </r>
    <r>
      <rPr>
        <sz val="11"/>
        <color theme="1"/>
        <rFont val="Calibri"/>
        <family val="2"/>
      </rPr>
      <t xml:space="preserve"> Requirements Analysis</t>
    </r>
  </si>
  <si>
    <t>주차녹화 중 LIN 통신 연결 해제
 - DATA LINE</t>
  </si>
  <si>
    <t>Disable Normal[28 03 01] 이후, enableRxAndTX - Normal Req - Programming Session(02), 0x795</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</si>
  <si>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</si>
  <si>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Sleep_066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</si>
  <si>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</si>
  <si>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</si>
  <si>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 이후 빌트인캠 B+ 전원입력 차단</t>
  </si>
  <si>
    <t>10_DIA3_1207</t>
  </si>
  <si>
    <t>Touch_Built_In_CAM_Icon()
Write_Obj_v1_v2("BLTN_CAM_Rec_OWP_NvalueSet", 2, 3)
Write_Obj_v1_v2("BLTN_CAM_Rec_PEV_NvalueSet", 1, 3)
setPrkOpableTime(20)
Touch_ccNC_Home_Icon()</t>
  </si>
  <si>
    <t>DIA3_1208</t>
  </si>
  <si>
    <t>Disable Normal[28 03 03] 이후, enableRxAndTX - Normal Req - Programming Session(02), 0x795</t>
  </si>
  <si>
    <t>10_DIA3_1208</t>
  </si>
  <si>
    <t>Disconnect_LIN_Relay()
print_string("LIN DATA LINE 연결 해제")</t>
  </si>
  <si>
    <t>inspectTimeout_obj("BLTN_CAM_HU_UI_Mode", 500)
check_timeout_NM_Msg(5000)
Check_EthNM_Timeout(10000)
EvtSW_indCheck("OWP")</t>
  </si>
  <si>
    <t>BATT = 0
print_string("B+ 전원입력 차단")</t>
  </si>
  <si>
    <t>DIA3_1209</t>
  </si>
  <si>
    <t>Wakeup_035</t>
  </si>
  <si>
    <r>
      <rPr>
        <sz val="11"/>
        <color theme="1"/>
        <rFont val="Segoe UI Symbol"/>
        <family val="2"/>
      </rPr>
      <t>▪</t>
    </r>
    <r>
      <rPr>
        <sz val="11"/>
        <color theme="1"/>
        <rFont val="맑은 고딕"/>
        <family val="3"/>
        <charset val="129"/>
      </rPr>
      <t xml:space="preserve"> Requirement-based test</t>
    </r>
  </si>
  <si>
    <t>[28 00 02]
enableRxAndTX - NM</t>
  </si>
  <si>
    <t>Disable Normal[28 03 02] 이후, enableRxAndTX - NM Req - Programming Session(02), 0x795</t>
  </si>
  <si>
    <r>
      <rPr>
        <sz val="11"/>
        <color theme="1"/>
        <rFont val="Segoe UI Symbol"/>
        <family val="2"/>
      </rPr>
      <t>▪</t>
    </r>
    <r>
      <rPr>
        <sz val="11"/>
        <color theme="1"/>
        <rFont val="Calibri"/>
        <family val="2"/>
      </rPr>
      <t xml:space="preserve"> Requirements Analysis</t>
    </r>
  </si>
  <si>
    <t>Sleep_067</t>
  </si>
  <si>
    <t>주차녹화 중 LIN 통신 연결 해제
 - LIN GND</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</si>
  <si>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</si>
  <si>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</si>
  <si>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00_1CHK_058</t>
  </si>
  <si>
    <t>Sleep 이후 보조배터리 탈거</t>
  </si>
  <si>
    <t>10_DIA3_1209</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</si>
  <si>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</si>
  <si>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DIA3_1210</t>
  </si>
  <si>
    <t>Disable Normal[28 03 03] 이후, enableRxAndTX - NM Req - Programming Session(02), 0x795</t>
  </si>
  <si>
    <t>10_DIA3_1210</t>
  </si>
  <si>
    <t>control_Discharge_Simulator(0)
print_string("보조배터리 탈거")</t>
  </si>
  <si>
    <t>EvtSW_indCheck("OFF")
PowerOff_Dark_Current()</t>
  </si>
  <si>
    <t>Sub_Batt_On_Off(1)
print_string("LIN GND LINE 연결 해제")</t>
  </si>
  <si>
    <t>DIA3_1211</t>
  </si>
  <si>
    <t>Sleep_068</t>
  </si>
  <si>
    <r>
      <rPr>
        <sz val="11"/>
        <color theme="1"/>
        <rFont val="Segoe UI Symbol"/>
        <family val="2"/>
      </rPr>
      <t>▪</t>
    </r>
    <r>
      <rPr>
        <sz val="11"/>
        <color theme="1"/>
        <rFont val="맑은 고딕"/>
        <family val="3"/>
        <charset val="129"/>
      </rPr>
      <t xml:space="preserve"> Requirement-based test</t>
    </r>
  </si>
  <si>
    <t>Reprogramming 절차 중 CommunicationControl 부분</t>
  </si>
  <si>
    <r>
      <rPr>
        <sz val="11"/>
        <color theme="1"/>
        <rFont val="Segoe UI Symbol"/>
        <family val="2"/>
      </rPr>
      <t>▪</t>
    </r>
    <r>
      <rPr>
        <sz val="11"/>
        <color theme="1"/>
        <rFont val="Calibri"/>
        <family val="2"/>
      </rPr>
      <t xml:space="preserve"> Requirements Analysis</t>
    </r>
  </si>
  <si>
    <t>Reprogramming 절차 [28 83 03], Normal 메시지 중단, Extended Session</t>
  </si>
  <si>
    <t>주차 중 상시 녹화 중 충격 인가 
시 보조배터리 3초간 탈거 후 재장착</t>
  </si>
  <si>
    <t>00_1CHK_059</t>
  </si>
  <si>
    <t>10_DIA3_1211</t>
  </si>
  <si>
    <t>Wakeup_036</t>
  </si>
  <si>
    <t>IG ON/OFF 10회</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</si>
  <si>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</si>
  <si>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</si>
  <si>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Touch_Built_In_CAM_Icon()
Write_Obj_v1_v2("BLTN_CAM_Rec_OWP_NvalueSet", 0x2, 0x3)
Write_Obj_v1_v2("BLTN_CAM_Rec_PEV_NvalueSet", 0x2, 0x3)
Write_Obj_v1_v2("BLTN_CAM_AppNoti_PEV_NvalueSet", 2, 3)
setPrkOpableTime(20)
Touch_ccNC_Home_Icon()</t>
  </si>
  <si>
    <t>Obj_Target_OK("BLTN_CAM_RecSet_OWP", 0x2)
Obj_Target_OK("BLTN_CAM_RecSet_PEV", 0x2)
Obj_Target_OK("BLTN_CAM_Set_PEV_AppNoti", 0x2)</t>
  </si>
  <si>
    <t>주차녹화 중 LIN 통신 연결 해제
 - DATA LINE
 - CAN WAKEUP</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</si>
  <si>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</si>
  <si>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response_0x79D = "Timeout"
inspectTimeout_obj("BLTN_CAM_HU_UI_Mode", 1000)check_timeout_NM_Msg(4000)</t>
  </si>
  <si>
    <t>DIA3_1212</t>
  </si>
  <si>
    <t>Reprogramming 절차 [29 80 03], Normal 메시지 재개, Extended Session</t>
  </si>
  <si>
    <t>10_DIA3_1212</t>
  </si>
  <si>
    <t>control_Discharge_Simulator(0)</t>
  </si>
  <si>
    <t>control_Discharge_Simulator(1)</t>
  </si>
  <si>
    <t>inspectEvent_obj("BLTN_CAM_HU_UI_Mode", 1000)
check_inspectEvent_NM_Msg(4000)</t>
  </si>
  <si>
    <t>print_string("보조배터리 탈거 후 재장착")</t>
  </si>
  <si>
    <t>EvtSW_indCheck("OWP")
inspectTimeout_obj("BLTN_CAM_HU_UI_Mode", 500)
check_timeout_NM_Msg(10000)
Check_EthNM_Timeout(10000)</t>
  </si>
  <si>
    <t>Sleep_069</t>
  </si>
  <si>
    <r>
      <rPr>
        <sz val="11"/>
        <color theme="1"/>
        <rFont val="Segoe UI Symbol"/>
        <family val="2"/>
      </rPr>
      <t>▪</t>
    </r>
    <r>
      <rPr>
        <sz val="11"/>
        <color theme="1"/>
        <rFont val="맑은 고딕"/>
        <family val="3"/>
        <charset val="129"/>
      </rPr>
      <t xml:space="preserve"> Requirement-based test</t>
    </r>
  </si>
  <si>
    <t>DIA3_1213</t>
  </si>
  <si>
    <r>
      <rPr>
        <sz val="11"/>
        <color theme="1"/>
        <rFont val="Segoe UI Symbol"/>
        <family val="2"/>
      </rPr>
      <t>▪</t>
    </r>
    <r>
      <rPr>
        <sz val="11"/>
        <color theme="1"/>
        <rFont val="Calibri"/>
        <family val="2"/>
      </rPr>
      <t xml:space="preserve"> Requirements Analysis</t>
    </r>
  </si>
  <si>
    <t>[긴급 강제전원 차단로직]</t>
  </si>
  <si>
    <t>주차 중 상시 녹화 중 긴급 강제전원 차단 경고신호 수신
 - 0x0(NoWarning): 차량전원사용 유지</t>
  </si>
  <si>
    <t>enable Rx And Disable Tx (01) - normal
-  Extended Session(03), 0x795</t>
  </si>
  <si>
    <t>Enable_Machine_Tx()
print_string("CAN Wake up")</t>
  </si>
  <si>
    <t>inspectTimeout_obj("BLTN_CAM_HU_UI_Mode", 500)
check_timeout_NM_Msg(5000)
Check_EthNM_Timeout(10000)
EvtSW_indCheck("OFF")</t>
  </si>
  <si>
    <t>Wakeup_037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</si>
  <si>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</si>
  <si>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</si>
  <si>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주차녹화 중 LIN 통신 연결 해제
 - LIN GND
 - CAN WAKEUP</t>
  </si>
  <si>
    <t>Write_Obj("ICU_BattAutoCutPreWrng", 0x0)
print_string("ICU_BattAutoCutPreWrng=0x0 수신")</t>
  </si>
  <si>
    <t>print_string("BAT_Status=0x0 / 시뮬이라 확인 불가")</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</si>
  <si>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</si>
  <si>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00_1CHK_060</t>
  </si>
  <si>
    <t>10_DIA3_1213</t>
  </si>
  <si>
    <t>print_string("주차 상시 녹화 유지, 차량 전원 사용 유지")</t>
  </si>
  <si>
    <t>EvtSW_indCheck("OWP")
check_inspectEvent_NM_Msg(500)
Check_EthNM_Output(10000)</t>
  </si>
  <si>
    <t>Parking_Alive_Dark_Current()</t>
  </si>
  <si>
    <t>DIA3_1214</t>
  </si>
  <si>
    <t>Sleep_070</t>
  </si>
  <si>
    <r>
      <rPr>
        <sz val="11"/>
        <color theme="1"/>
        <rFont val="Segoe UI Symbol"/>
        <family val="2"/>
      </rPr>
      <t>▪</t>
    </r>
    <r>
      <rPr>
        <sz val="11"/>
        <color theme="1"/>
        <rFont val="맑은 고딕"/>
        <family val="3"/>
        <charset val="129"/>
      </rPr>
      <t xml:space="preserve"> Requirement-based test</t>
    </r>
  </si>
  <si>
    <t>전상태 : 원격주차 시동 ON/OFF 반복</t>
  </si>
  <si>
    <r>
      <rPr>
        <sz val="11"/>
        <color theme="1"/>
        <rFont val="Segoe UI Symbol"/>
        <family val="2"/>
      </rPr>
      <t>▪</t>
    </r>
    <r>
      <rPr>
        <sz val="11"/>
        <color theme="1"/>
        <rFont val="Calibri"/>
        <family val="2"/>
      </rPr>
      <t xml:space="preserve"> Requirements Analysis</t>
    </r>
  </si>
  <si>
    <t>▪ Key Off하여 주차녹화 진행
 ▪ [ICU_11_1000ms]
   ICU_BattAutoCutPreWrng = 0x1(Warning) 수신(5초 이상)</t>
  </si>
  <si>
    <t>Enable normal 확인
(Default Session천이)</t>
  </si>
  <si>
    <t>10_DIA3_1214</t>
  </si>
  <si>
    <t>DIA3_1215</t>
  </si>
  <si>
    <t>enable Rx And Disable Tx (01) - normal &amp; nm
-  Extended Session(03), 0x795</t>
  </si>
  <si>
    <t>10_DIA3_1215</t>
  </si>
  <si>
    <t>DIA3_1216</t>
  </si>
  <si>
    <t>10_DIA3_1216</t>
  </si>
  <si>
    <t>DIA3_1217</t>
  </si>
  <si>
    <t>Write_Obj("ICU_BattAutoCutPreWrng", 0x1)
print_string("ICU_BattAutoCutPreWrng=0x1 수신")</t>
  </si>
  <si>
    <t>print_string("BAT_Status=0x3 / 시뮬이라 확인 불가")
Obj_Target_OK("BAT_Charge_Control", 0x2)</t>
  </si>
  <si>
    <t>disable Rx and Enable TX (02) - normal, Disable Normal 확인 (DVRS 모드진입, Extended Session</t>
  </si>
  <si>
    <t>00_1CHK_061</t>
  </si>
  <si>
    <t>10_DIA3_1217</t>
  </si>
  <si>
    <t>Wakeup_038</t>
  </si>
  <si>
    <t>print_string("주차 상시 녹화 유지, 보조배터리로 전환")</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</si>
  <si>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</si>
  <si>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</si>
  <si>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LIN 통신 연결 해제
 - DATA LINE</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</si>
  <si>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</si>
  <si>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Run_matched_TestCase("GEN:2.5", "HU:ALL", "BATT:PLBM,PLBMeAGM", "Nation:ALL", "HighVol:ALL", "MotionTC:O")</t>
  </si>
  <si>
    <t>Touch_Built_In_CAM_Icon()
setPrkOpableTime(12)
Write_Obj_v1_v2("BLTN_CAM_PMD_NvalueSet", 0x2, 0x3)
Write_Obj_v1_v2("BLTN_CAM_Rec_PEV_NvalueSet", 0x1, 0x3)</t>
  </si>
  <si>
    <t>Sleep_071</t>
  </si>
  <si>
    <r>
      <rPr>
        <sz val="11"/>
        <color theme="1"/>
        <rFont val="Segoe UI Symbol"/>
        <family val="2"/>
      </rPr>
      <t>▪</t>
    </r>
    <r>
      <rPr>
        <sz val="11"/>
        <color theme="1"/>
        <rFont val="맑은 고딕"/>
        <family val="3"/>
        <charset val="129"/>
      </rPr>
      <t xml:space="preserve"> Requirement-based test</t>
    </r>
  </si>
  <si>
    <t>DIA3_1218</t>
  </si>
  <si>
    <r>
      <rPr>
        <sz val="11"/>
        <color theme="1"/>
        <rFont val="Segoe UI Symbol"/>
        <family val="2"/>
      </rPr>
      <t>▪</t>
    </r>
    <r>
      <rPr>
        <sz val="11"/>
        <color theme="1"/>
        <rFont val="Calibri"/>
        <family val="2"/>
      </rPr>
      <t xml:space="preserve"> Requirements Analysis</t>
    </r>
  </si>
  <si>
    <t>disable Rx and Enable TX (02) - normal &amp; nm, Extended Session(03), 0x795</t>
  </si>
  <si>
    <t>▪ Key Off하여 주차녹화 진행
 ▪ [ICU_11_1000ms]
   ICU_BattAutoCutPreWrng = 0x2(Not Used) 수신</t>
  </si>
  <si>
    <t>10_DIA3_1218</t>
  </si>
  <si>
    <t>inspectTimeout_obj("BLTN_CAM_HU_UI_Mode", 500)
check_timeout_NM_Msg(5000)
Check_EthNM_Timeout(10000)
EvtSW_indCheck("StandbyPMD")</t>
  </si>
  <si>
    <t>DIA3_1219</t>
  </si>
  <si>
    <t>disable Rx And Tx (03) - Disable Tx Normal 확인
- Extended Session(03), 0x795</t>
  </si>
  <si>
    <t>Write_Obj("ICU_BattAutoCutPreWrng", 0x2)
print_string("ICU_BattAutoCutPreWrng=0x2 수신")</t>
  </si>
  <si>
    <t>00_1CHK_062</t>
  </si>
  <si>
    <t>10_DIA3_1219</t>
  </si>
  <si>
    <t>Wakeup_039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</si>
  <si>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</si>
  <si>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</si>
  <si>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inspectTimeout_obj("BLTN_CAM_HU_UI_Mode", 1000)</t>
  </si>
  <si>
    <t>DIA3_1220</t>
  </si>
  <si>
    <t>10_DIA3_1220</t>
  </si>
  <si>
    <t>Sleep_072</t>
  </si>
  <si>
    <t>DIA3_1221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</si>
  <si>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</si>
  <si>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</si>
  <si>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disable Rx And Tx [03) - Disable RX Normal 확인
- Extended Session(03), 0x795</t>
  </si>
  <si>
    <t>주차모션녹화 중 LIN 통신 연결 해제
 - LIN GND</t>
  </si>
  <si>
    <t>▪ Key Off하여 주차녹화 진행
 ▪ [ICU_11_1000ms]
   ICU_BattAutoCutPreWrng = 0x3(Invalid) 수신</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</si>
  <si>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</si>
  <si>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10_DIA3_1221</t>
  </si>
  <si>
    <t>Touch_CCNC_HOME_Icon()
Wait(1000)
Request_0x795("10 03")</t>
  </si>
  <si>
    <t>전상태 : 원격주차 시동 ON/OFF 반복
 저전압 상태</t>
  </si>
  <si>
    <t>9V</t>
  </si>
  <si>
    <t>DIA3_1222</t>
  </si>
  <si>
    <t>Enable Rx Normal
(Default Session 천이)</t>
  </si>
  <si>
    <t>Disable RX Normal 해제 확인 (Default Session 천이) DVRS모드 진입</t>
  </si>
  <si>
    <t>10_DIA3_1222</t>
  </si>
  <si>
    <t>Write_Obj("ICU_BattAutoCutPreWrng", 0x3)
print_string("ICU_BattAutoCutPreWrng=0x3 수신")</t>
  </si>
  <si>
    <t>DIA3_1223</t>
  </si>
  <si>
    <t>10_DIA3_1223</t>
  </si>
  <si>
    <t>Wakeup_040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</si>
  <si>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</si>
  <si>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</si>
  <si>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Sleep_073</t>
  </si>
  <si>
    <t>주차모션녹화 중 LIN 통신 연결 해제
 - DATA LINE
 - CAN WAKEUP</t>
  </si>
  <si>
    <r>
      <rPr>
        <sz val="11"/>
        <color theme="1"/>
        <rFont val="Segoe UI Symbol"/>
        <family val="2"/>
      </rPr>
      <t>▪</t>
    </r>
    <r>
      <rPr>
        <sz val="11"/>
        <color theme="1"/>
        <rFont val="맑은 고딕"/>
        <family val="3"/>
        <charset val="129"/>
      </rPr>
      <t xml:space="preserve"> Requirement-based test</t>
    </r>
  </si>
  <si>
    <t>전상태 : 주차모션 녹화 설정 ON &amp; 원격주차 후</t>
  </si>
  <si>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</si>
  <si>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</si>
  <si>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주차 중 상시 녹화 중 긴급 강제전원 차단 경고신호 수신
 - 수신 후 Sleep 진입 확인</t>
  </si>
  <si>
    <t>DIA3_1224</t>
  </si>
  <si>
    <t>10_DIA3_1224</t>
  </si>
  <si>
    <t>DIA3_1225</t>
  </si>
  <si>
    <t>10_DIA3_1225</t>
  </si>
  <si>
    <t>DIA3_1226</t>
  </si>
  <si>
    <t>disable Rx And Tx (03) - nm &amp; normal, Disable Normal Tx 확인, Extended Session(03), 0x795</t>
  </si>
  <si>
    <t>00_1CHK_063</t>
  </si>
  <si>
    <t>10_DIA3_1226</t>
  </si>
  <si>
    <t>Wakeup_041</t>
  </si>
  <si>
    <r>
      <rPr>
        <sz val="11"/>
        <color theme="1"/>
        <rFont val="Segoe UI Symbol"/>
        <family val="2"/>
      </rPr>
      <t>▪</t>
    </r>
    <r>
      <rPr>
        <sz val="11"/>
        <color theme="1"/>
        <rFont val="맑은 고딕"/>
        <family val="3"/>
        <charset val="129"/>
      </rPr>
      <t xml:space="preserve"> Requirement-based test</t>
    </r>
  </si>
  <si>
    <t>Sleep_074</t>
  </si>
  <si>
    <r>
      <rPr>
        <sz val="11"/>
        <color theme="1"/>
        <rFont val="Segoe UI Symbol"/>
        <family val="2"/>
      </rPr>
      <t>▪</t>
    </r>
    <r>
      <rPr>
        <sz val="11"/>
        <color theme="1"/>
        <rFont val="Calibri"/>
        <family val="2"/>
      </rPr>
      <t xml:space="preserve"> Requirements Analysis</t>
    </r>
  </si>
  <si>
    <t>DIA3_1227</t>
  </si>
  <si>
    <r>
      <rPr>
        <sz val="11"/>
        <color theme="1"/>
        <rFont val="Segoe UI Symbol"/>
        <family val="2"/>
      </rPr>
      <t>▪</t>
    </r>
    <r>
      <rPr>
        <sz val="11"/>
        <color theme="1"/>
        <rFont val="맑은 고딕"/>
        <family val="3"/>
        <charset val="129"/>
      </rPr>
      <t xml:space="preserve"> Requirement-based test</t>
    </r>
  </si>
  <si>
    <t>주차모션녹화 중 LIN 통신 연결 해제
 - LIN GND
 - CAN WAKEUP</t>
  </si>
  <si>
    <r>
      <rPr>
        <sz val="11"/>
        <color theme="1"/>
        <rFont val="Segoe UI Symbol"/>
        <family val="2"/>
      </rPr>
      <t>▪</t>
    </r>
    <r>
      <rPr>
        <sz val="11"/>
        <color theme="1"/>
        <rFont val="Calibri"/>
        <family val="2"/>
      </rPr>
      <t xml:space="preserve"> Requirements Analysis</t>
    </r>
  </si>
  <si>
    <t>[Only P-LBM 사양] 
주차 중 상시 녹화 중 긴급 강제전원 차단 경고신호 수신
 - 0x1(Warning) 5초간 수신 후 time out</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</si>
  <si>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</si>
  <si>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10_DIA3_1227</t>
  </si>
  <si>
    <t>DIA3_1228</t>
  </si>
  <si>
    <t>disable Rx And Tx (03) - nm &amp; normal, Disable Normal Rx 확인, Extended Session(03), 0x795</t>
  </si>
  <si>
    <t>Obj_Target_OK("BLTN_CAM_RecSet_PEV", 0x1)</t>
  </si>
  <si>
    <t>10_DIA3_1228</t>
  </si>
  <si>
    <t>전상태 : 주차모션 녹화 설정 ON &amp; 원격주차 시동 ON/OFF 반복</t>
  </si>
  <si>
    <t>BLTN_CAM_HU_UI_Mode = 0x0</t>
  </si>
  <si>
    <t>DIA3_1229</t>
  </si>
  <si>
    <t>Write_Obj("ICU_BattAutoCutPreWrng", 0x1)
print_string("ICU_BattAutoCutPreWrng=0x1 수신-&gt;timeout")</t>
  </si>
  <si>
    <t>write_BattAutoCut_Msg(0)</t>
  </si>
  <si>
    <t>10_DIA3_1229</t>
  </si>
  <si>
    <t>EvtSW_indCheck("OWP")
check_inspectEvent_NM_Msg(500)
Check_EthNM_Output(10000)
Parking_Dark_Current()</t>
  </si>
  <si>
    <t>BLTN_CAM_HU_UI_Mode = 0x1</t>
  </si>
  <si>
    <t>Sleep_075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</si>
  <si>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</si>
  <si>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</si>
  <si>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[Only P-LBM 사양] 
주차 중 상시 녹화 중 긴급 강제전원 차단 경고신호 수신
- 0x1(Warning) 5초간 수신 후 0x0(NoWarning)</t>
  </si>
  <si>
    <t>DIA3_1230</t>
  </si>
  <si>
    <t>Wakeup_042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</si>
  <si>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</si>
  <si>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</si>
  <si>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10_DIA3_1230</t>
  </si>
  <si>
    <t>PMD (2)
: PMD ON 상태, Sleep 진입</t>
  </si>
  <si>
    <t>[2.5 세대 사양] 
PMD (2): PMD ON 상태, Sleep 진입
※ 주차 설정 변경
  - 주차 충격 OFF</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</si>
  <si>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</si>
  <si>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Write_Obj("ICU_BattAutoCutPreWrng", 0x1)
print_string("ICU_BattAutoCutPreWrng=0x1 -&gt; 0x0 수신")</t>
  </si>
  <si>
    <t>Write_Obj("ICU_BattAutoCutPreWrng", 0x0)</t>
  </si>
  <si>
    <t>Touch_Built_In_CAM_Icon()
Write_Obj_v1_v2("BLTN_CAM_PMD_NvalueSet", 0x2, 0x3)
Write_Obj_v1_v2("BLTN_CAM_Rec_PEV_NvalueSet", 0x1, 0x3)
SetPrkOpableTime(12)
Touch_ccNC_Home_Icon()</t>
  </si>
  <si>
    <t>Obj_Target_OK("BLTN_CAM_RecSet_PEV", 0x1)
Obj_Target_OK("BLTN_CAM_Set_PMD", 0x2)</t>
  </si>
  <si>
    <t>Key_Off()
Printing_DateTable_OK()</t>
  </si>
  <si>
    <t>Check_Obj_Event("BLTN_CAM_HU_UI_Mode", 1000)
Obj_Target_OK("BLTN_CAM_RecSta_PMD", 0x2)
Obj_Target_OK("BLTN_CAM_RecSet_PEV", 0x1)
check_timeout_NM_Msg(1000)
Check_EthNM_Timeout(10000)</t>
  </si>
  <si>
    <t>print_string("BAT_Status=0x3 / 시뮬이라 확인 불가")
Obj_Target_OK("BAT_Charge_Control", 0x2)
EvtSW_indCheck("OWP")</t>
  </si>
  <si>
    <t>Wakeup_043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</si>
  <si>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</si>
  <si>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</si>
  <si>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(3)
: KeyOFF→ 주차 중 동작 감지 녹화→ Sleep</t>
  </si>
  <si>
    <t>[2.5 세대 사양] 
PMD (3): KeyOFF→ 주차 중 동작 감지 녹화→ Sleep
※ 주차 설정 변경
  - 주차 이벤트 알림 OFF</t>
  </si>
  <si>
    <t>DIA3_1231</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</si>
  <si>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</si>
  <si>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Rx And Tx (03) - nm &amp; normal, Disable NM 확인, Extended Session(03), 0x795</t>
  </si>
  <si>
    <t>Sleep_076</t>
  </si>
  <si>
    <t>Touch_Built_In_CAM_Icon()
Write_Obj_v1_v2("BLTN_CAM_PMD_NvalueSet", 0x2, 0x3)
Write_Obj_v1_v2("BLTN_CAM_Rec_PEV_NvalueSet", 0x1, 0x3)
Write_Obj_v1_v2("BLTN_CAM_AppNoti_PEV_NvalueSet", 0x1, 0x3)
SetPrkOpableTime(12)
Touch_ccNC_Home_Icon()</t>
  </si>
  <si>
    <t>Obj_Target_OK("BLTN_CAM_RecSet_PEV", 0x1)
Obj_Target_OK("BLTN_CAM_Set_PMD", 0x2)
Obj_Target_OK("BLTN_CAM_Set_PEV_AppNoti", 0x1)</t>
  </si>
  <si>
    <r>
      <rPr>
        <sz val="11"/>
        <color theme="1"/>
        <rFont val="Segoe UI Symbol"/>
        <family val="2"/>
      </rPr>
      <t>▪</t>
    </r>
    <r>
      <rPr>
        <sz val="11"/>
        <color theme="1"/>
        <rFont val="맑은 고딕"/>
        <family val="3"/>
        <charset val="129"/>
      </rPr>
      <t xml:space="preserve"> Requirement-based test</t>
    </r>
  </si>
  <si>
    <t>10_DIA3_1231</t>
  </si>
  <si>
    <r>
      <rPr>
        <sz val="11"/>
        <color theme="1"/>
        <rFont val="Segoe UI Symbol"/>
        <family val="2"/>
      </rPr>
      <t>▪</t>
    </r>
    <r>
      <rPr>
        <sz val="11"/>
        <color theme="1"/>
        <rFont val="Calibri"/>
        <family val="2"/>
      </rPr>
      <t xml:space="preserve"> Requirements Analysis</t>
    </r>
  </si>
  <si>
    <t>[Only P-LBM 사양] 
주행녹화 중 긴급 강제전원 차단 경고신호 수신
 - ACC: 차량전원사용 유지</t>
  </si>
  <si>
    <t>Touch_CCNC_HOME_Icon()
Request_0x795("10 03")</t>
  </si>
  <si>
    <t>Touch_Built_In_CAM_Icon()
Write_Obj_v1_v2("BLTN_CAM_Rec_OWD_NvalueSet", 0x2, 0x3)
Touch_ccNC_Home_Icon()</t>
  </si>
  <si>
    <t>Obj_Target_OK("BLTN_CAM_RecSet_OWD", 0x2)</t>
  </si>
  <si>
    <t>DIA3_1232</t>
  </si>
  <si>
    <t>Disable Normal[28 01 01] 이후, enableRxAndTX - Normal Req - Extended Session(03), 0x795</t>
  </si>
  <si>
    <t>00_1CHK_064</t>
  </si>
  <si>
    <t>10_DIA3_1232</t>
  </si>
  <si>
    <t>Wakeup_044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</si>
  <si>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</si>
  <si>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</si>
  <si>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(4)
: Sleep→ 주차 중 동작 감지 녹화→ Sleep 재진입</t>
  </si>
  <si>
    <t>[2.5 세대 사양] 
PMD (4): Sleep→ 주차 중 동작 감지 녹화→ Sleep 재진입
※ 주차 설정 변경
  - 주차 충격 OFF
  - 주차 이벤트 알림 OFF</t>
  </si>
  <si>
    <t>Obj_Target_OK("BLTN_CAM_RecSta_OWD", 0x1)
inspectEvent_obj("BLTN_CAM_HU_UI_Mode", 500)
check_inspectEvent_NM_Msg(500)
Check_EthNM_Output(10000)
Dark_Current(860)</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</si>
  <si>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</si>
  <si>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Sleep_077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</si>
  <si>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</si>
  <si>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</si>
  <si>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[Only P-LBM 사양]  
주행녹화 중 긴급 강제전원 차단 경고신호 수신
 - IGN: 차량전원사용 유지</t>
  </si>
  <si>
    <t>DIA3_1233</t>
  </si>
  <si>
    <t>Disable Normal[28 03 01] 이후, enableRxAndTX - Normal Req - Extended Session(03), 0x795</t>
  </si>
  <si>
    <t>10_DIA3_1233</t>
  </si>
  <si>
    <t>Sleep 상태로 Signal로 확인 불가</t>
  </si>
  <si>
    <t>Sleep_078</t>
  </si>
  <si>
    <r>
      <rPr>
        <sz val="11"/>
        <color theme="1"/>
        <rFont val="Segoe UI Symbol"/>
        <family val="2"/>
      </rPr>
      <t>▪</t>
    </r>
    <r>
      <rPr>
        <sz val="11"/>
        <color theme="1"/>
        <rFont val="맑은 고딕"/>
        <family val="3"/>
        <charset val="129"/>
      </rPr>
      <t xml:space="preserve"> Requirement-based test</t>
    </r>
  </si>
  <si>
    <t>Wakeup_045</t>
  </si>
  <si>
    <r>
      <rPr>
        <sz val="11"/>
        <color theme="1"/>
        <rFont val="Segoe UI Symbol"/>
        <family val="2"/>
      </rPr>
      <t>▪</t>
    </r>
    <r>
      <rPr>
        <sz val="11"/>
        <color theme="1"/>
        <rFont val="Calibri"/>
        <family val="2"/>
      </rPr>
      <t xml:space="preserve"> Requirements Analysis</t>
    </r>
  </si>
  <si>
    <r>
      <rPr>
        <sz val="11"/>
        <color theme="1"/>
        <rFont val="Segoe UI Symbol"/>
        <family val="2"/>
      </rPr>
      <t>▪</t>
    </r>
    <r>
      <rPr>
        <sz val="11"/>
        <color theme="1"/>
        <rFont val="맑은 고딕"/>
        <family val="3"/>
        <charset val="129"/>
      </rPr>
      <t xml:space="preserve"> Requirement-based test</t>
    </r>
  </si>
  <si>
    <t>[Only P-LBM 사양]   
긴급 강제전원 차단 경고신호 수신 중
 - 주차 이벤트녹화 동작 확인</t>
  </si>
  <si>
    <r>
      <rPr>
        <sz val="11"/>
        <color theme="1"/>
        <rFont val="Segoe UI Symbol"/>
        <family val="2"/>
      </rPr>
      <t>▪</t>
    </r>
    <r>
      <rPr>
        <sz val="11"/>
        <color theme="1"/>
        <rFont val="Calibri"/>
        <family val="2"/>
      </rPr>
      <t xml:space="preserve"> Requirements Analysis</t>
    </r>
  </si>
  <si>
    <t>PMD (5)
: KeyOFF → 충격녹화 → Sleep</t>
  </si>
  <si>
    <t>DIA3_1234</t>
  </si>
  <si>
    <t>[2.5 세대 사양] 
PMD (5): KeyOFF → 충격녹화 → Sleep
※ 주차 설정 변경
  - 주차 충격 ON</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</si>
  <si>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</si>
  <si>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Disable Normal[28 03 03] 이후, enableRxAndTX - Normal Req - Extended Session(03), 0x795</t>
  </si>
  <si>
    <t>Touch_Built_In_CAM_Icon()
Write_Obj_v1_v2("BLTN_CAM_PMD_NvalueSet", 0x2, 0x3)
Write_Obj_v1_v2("BLTN_CAM_Rec_PEV_NvalueSet", 0x2, 0x3)
Write_Obj_v1_v2("BLTN_CAM_AppNoti_PEV_NvalueSet", 0x1, 0x3)
SetPrkOpableTime(12)
Touch_ccNC_Home_Icon()</t>
  </si>
  <si>
    <t>Obj_Target_OK("BLTN_CAM_RecSet_PEV", 0x2)
Obj_Target_OK("BLTN_CAM_Set_PMD", 0x2)
Obj_Target_OK("BLTN_CAM_Set_PEV_AppNoti", 0x1)</t>
  </si>
  <si>
    <t>10_DIA3_1234</t>
  </si>
  <si>
    <t>전상태 : 주차모션 녹화 설정 ON &amp; 원격주차 시동 ON/OFF 반복
 저전압 상태</t>
  </si>
  <si>
    <t>check_inspectEvent_NM_Msg(500)
Check_EthNM_Output(10000)
Parking_Dark_Current()</t>
  </si>
  <si>
    <t>DIA3_1235</t>
  </si>
  <si>
    <t>CameraCrash()
wait(100)
EVENT_SW(500, 1, 0)</t>
  </si>
  <si>
    <t>Obj_Target_OK("BLTN_CAM_RecSta_PEV",0x1)
Obj_Target_OK("BLTN_CAM_PEV_Recorded", 0x2)
Obj_Target_OK("BLTN_CAM_RecSta_MAR",0x1)</t>
  </si>
  <si>
    <t>Disable Normal[28 03 02] 이후, enableRxAndTX - NM Req - Extended Session(03), 0x795</t>
  </si>
  <si>
    <t>Obj_Target_OK("BLTN_CAM_PEV_Count", 0x1)</t>
  </si>
  <si>
    <t>00_1CHK_065</t>
  </si>
  <si>
    <t>10_DIA3_1235</t>
  </si>
  <si>
    <t>Wakeup_046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</si>
  <si>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</si>
  <si>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</si>
  <si>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(6)
: CCS→ Sleep</t>
  </si>
  <si>
    <t>[2.5 세대 사양] 
PMD (6): CCS→ Sleep 
※ 주차 설정 변경
  - 주차 충격 ON
  - 주차 이벤트 알림 ON</t>
  </si>
  <si>
    <t>Sleep_079</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</si>
  <si>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</si>
  <si>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</si>
  <si>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r>
      <rPr>
        <sz val="11"/>
        <color theme="1"/>
        <rFont val="Segoe UI Symbol"/>
        <family val="2"/>
      </rPr>
      <t>▪</t>
    </r>
    <r>
      <rPr>
        <sz val="11"/>
        <color theme="1"/>
        <rFont val="Calibri"/>
        <family val="2"/>
      </rPr>
      <t xml:space="preserve"> Requirements Analysis</t>
    </r>
  </si>
  <si>
    <t>[Only P-LBM 사양]   
긴급 강제전원 차단 경고신호 수신 중
 - 문자알림기능 동작 확인</t>
  </si>
  <si>
    <t>Touch_Built_In_CAM_Icon()
Write_Obj_v1_v2("BLTN_CAM_PMD_NvalueSet", 0x2, 0x3)
Write_Obj_v1_v2("BLTN_CAM_Rec_PEV_NvalueSet", 0x2, 0x3)
Write_Obj_v1_v2("BLTN_CAM_AppNoti_PEV_NvalueSet", 0x2, 0x3)
SetPrkOpableTime(12)
Touch_ccNC_Home_Icon()</t>
  </si>
  <si>
    <t>Obj_Target_OK("BLTN_CAM_RecSet_PEV", 0x2)
Obj_Target_OK("BLTN_CAM_Set_PMD", 0x2)
Obj_Target_OK("BLTN_CAM_Set_PEV_AppNoti", 0x2)</t>
  </si>
  <si>
    <t>DIA3_1236</t>
  </si>
  <si>
    <t>Disable Normal[28 03 03] 이후, enableRxAndTX - NM Req - Extended Session(03), 0x795</t>
  </si>
  <si>
    <t>10_DIA3_1236</t>
  </si>
  <si>
    <t>DIA3_1237</t>
  </si>
  <si>
    <t>Wakeup_047</t>
  </si>
  <si>
    <t>Session 중복 천이 후 기능 유지 확인</t>
  </si>
  <si>
    <r>
      <rPr>
        <sz val="11"/>
        <color theme="1"/>
        <rFont val="Segoe UI Symbol"/>
        <family val="2"/>
      </rPr>
      <t>▪</t>
    </r>
    <r>
      <rPr>
        <sz val="11"/>
        <color theme="1"/>
        <rFont val="맑은 고딕"/>
        <family val="3"/>
        <charset val="129"/>
      </rPr>
      <t xml:space="preserve"> Requirement-based test</t>
    </r>
  </si>
  <si>
    <t>CommunicationControl $28로 메시지 송신 중단 후 Programing Session 중복 천이 시 중지 유지 확인</t>
  </si>
  <si>
    <r>
      <rPr>
        <sz val="11"/>
        <color theme="1"/>
        <rFont val="Segoe UI Symbol"/>
        <family val="2"/>
      </rPr>
      <t>▪</t>
    </r>
    <r>
      <rPr>
        <sz val="11"/>
        <color theme="1"/>
        <rFont val="Calibri"/>
        <family val="2"/>
      </rPr>
      <t xml:space="preserve"> Requirements Analysis</t>
    </r>
  </si>
  <si>
    <t>Obj_Target_OK("BLTN_CAM_PEV_Count", 0x1)
Obj_Target_OK("BLTN_CAM_PEV_Recorded", 0x2)
inspectEvent_obj("BLTN_CAM_PEV_Recorded", 500)
check_inspectEvent_NM_Msg(500)
Check_EthNM_Output(10000)</t>
  </si>
  <si>
    <t>PMD (7)
: Sleep→ CCS→  Sleep 재진입</t>
  </si>
  <si>
    <t>[2.5 세대 사양] 
PMD (6): Sleep→ CCS→  Sleep 재진입
※ 주차 설정 변경
  - 주차 충격 ON
  - 주차 이벤트 알림 ON</t>
  </si>
  <si>
    <t>Ready Sleep → Normal</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</si>
  <si>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</si>
  <si>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10_DIA3_1237</t>
  </si>
  <si>
    <t>Obj_Target_OK("BLTN_CAM_PEV_Count", 0x2)
Obj_Target_OK("BLTN_CAM_PEV_Recorded", 0x2)</t>
  </si>
  <si>
    <t>check_timeout_NM_Msg(4000)
inspectTimeout_obj("BLTN_CAM_HU_UI_Mode", 500)</t>
  </si>
  <si>
    <t>Obj_Target_OK("BLTN_CAM_RecSta_PMD", 0x0)</t>
  </si>
  <si>
    <t>Obj_Target_OK("BLTN_CAM_PEV_Count", 0x3)
Obj_Target_OK("BLTN_CAM_PEV_Recorded", 0x2)</t>
  </si>
  <si>
    <t>DIA3_1238</t>
  </si>
  <si>
    <t>CommunicationControl $28로 메시지 송신 중단 후 Extended Session 중복 천이 시 중지 유지 확인</t>
  </si>
  <si>
    <t>10_DIA3_1238</t>
  </si>
  <si>
    <t>Obj_Target_OK("BLTN_CAM_PEV_Count", 0x4)
Obj_Target_OK("BLTN_CAM_PEV_Recorded", 0x2)</t>
  </si>
  <si>
    <t>CameraCrash_Cnt(2, 2000)</t>
  </si>
  <si>
    <t>Obj_Target_OK("BLTN_CAM_PEV_Count", 0x5)
Obj_Target_OK("BLTN_CAM_PEV_Recorded", 0x2)</t>
  </si>
  <si>
    <t>DIA3_1239</t>
  </si>
  <si>
    <t>print_string("CCS 동작 최대 5분 대기")</t>
  </si>
  <si>
    <t>inspectEvent_obj("BLTN_CAM_PEV_Recorded", 500)
check_timeout_NM_Msg(10000)
Check_EthNM_Timeout(10000)</t>
  </si>
  <si>
    <t>Wakeup_048</t>
  </si>
  <si>
    <t>Programming Session → Extended Session 천이 후 기능 유지 확인</t>
  </si>
  <si>
    <t>Programming Session에서 CommunicationControl $28로 메시지 송신 중단 후 Extended Session 천이 시 중지 유지 확인</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</si>
  <si>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</si>
  <si>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</si>
  <si>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PMD (8)
: Sleep→ TesterPresent ON→ Sleep 재진입</t>
  </si>
  <si>
    <t>[2.5 세대 사양] 
PMD (7): Sleep→ TesterPresent ON→ Sleep 재진입</t>
  </si>
  <si>
    <t>10_DIA3_1239</t>
  </si>
  <si>
    <r>
      <rPr>
        <sz val="11"/>
        <color theme="1"/>
        <rFont val="Segoe UI Symbol"/>
        <family val="2"/>
      </rPr>
      <t>▪</t>
    </r>
    <r>
      <rPr>
        <sz val="11"/>
        <color theme="1"/>
        <rFont val="Calibri"/>
        <family val="2"/>
      </rPr>
      <t xml:space="preserve"> </t>
    </r>
    <r>
      <rPr>
        <sz val="11"/>
        <color theme="1"/>
        <rFont val="맑은 고딕"/>
        <family val="3"/>
        <charset val="129"/>
      </rPr>
      <t>빌트인캠</t>
    </r>
    <r>
      <rPr>
        <sz val="11"/>
        <color theme="1"/>
        <rFont val="Calibri"/>
        <family val="2"/>
      </rPr>
      <t xml:space="preserve"> </t>
    </r>
    <r>
      <rPr>
        <sz val="11"/>
        <color theme="1"/>
        <rFont val="맑은 고딕"/>
        <family val="3"/>
        <charset val="129"/>
      </rPr>
      <t>부팅</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Segoe UI Symbol"/>
        <family val="2"/>
      </rPr>
      <t>▪</t>
    </r>
    <r>
      <rPr>
        <sz val="11"/>
        <color theme="1"/>
        <rFont val="Calibri"/>
        <family val="2"/>
      </rPr>
      <t xml:space="preserve"> BLTN_CAM_State = 0x0 (BLTN_CAM Valid)
</t>
    </r>
    <r>
      <rPr>
        <sz val="11"/>
        <color theme="1"/>
        <rFont val="Segoe UI Symbol"/>
        <family val="2"/>
      </rPr>
      <t>▪</t>
    </r>
    <r>
      <rPr>
        <sz val="11"/>
        <color theme="1"/>
        <rFont val="Calibri"/>
        <family val="2"/>
      </rPr>
      <t xml:space="preserve"> BLTN_CAM_SD_Card_State = 0x0 (Good)
</t>
    </r>
    <r>
      <rPr>
        <sz val="11"/>
        <color theme="1"/>
        <rFont val="Segoe UI Symbol"/>
        <family val="2"/>
      </rPr>
      <t>▪</t>
    </r>
    <r>
      <rPr>
        <sz val="11"/>
        <color theme="1"/>
        <rFont val="Calibri"/>
        <family val="2"/>
      </rPr>
      <t xml:space="preserve"> </t>
    </r>
    <r>
      <rPr>
        <sz val="11"/>
        <color theme="1"/>
        <rFont val="맑은 고딕"/>
        <family val="3"/>
        <charset val="129"/>
      </rPr>
      <t>연관</t>
    </r>
    <r>
      <rPr>
        <sz val="11"/>
        <color theme="1"/>
        <rFont val="Calibri"/>
        <family val="2"/>
      </rPr>
      <t xml:space="preserve"> </t>
    </r>
    <r>
      <rPr>
        <sz val="11"/>
        <color theme="1"/>
        <rFont val="맑은 고딕"/>
        <family val="3"/>
        <charset val="129"/>
      </rPr>
      <t>제어기</t>
    </r>
    <r>
      <rPr>
        <sz val="11"/>
        <color theme="1"/>
        <rFont val="Calibri"/>
        <family val="2"/>
      </rPr>
      <t xml:space="preserve"> CAN/Ethernet </t>
    </r>
    <r>
      <rPr>
        <sz val="11"/>
        <color theme="1"/>
        <rFont val="맑은 고딕"/>
        <family val="3"/>
        <charset val="129"/>
      </rPr>
      <t>통신</t>
    </r>
    <r>
      <rPr>
        <sz val="11"/>
        <color theme="1"/>
        <rFont val="Calibri"/>
        <family val="2"/>
      </rPr>
      <t xml:space="preserve"> </t>
    </r>
    <r>
      <rPr>
        <sz val="11"/>
        <color theme="1"/>
        <rFont val="맑은 고딕"/>
        <family val="3"/>
        <charset val="129"/>
      </rPr>
      <t>가능</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맑은 고딕"/>
        <family val="3"/>
        <charset val="129"/>
      </rPr>
      <t>전원</t>
    </r>
    <r>
      <rPr>
        <sz val="11"/>
        <color theme="1"/>
        <rFont val="Calibri"/>
        <family val="2"/>
      </rPr>
      <t xml:space="preserve"> : Key On
</t>
    </r>
    <r>
      <rPr>
        <sz val="11"/>
        <color theme="1"/>
        <rFont val="Segoe UI Symbol"/>
        <family val="2"/>
      </rPr>
      <t>▪</t>
    </r>
    <r>
      <rPr>
        <sz val="11"/>
        <color theme="1"/>
        <rFont val="Calibri"/>
        <family val="2"/>
      </rPr>
      <t xml:space="preserve"> </t>
    </r>
    <r>
      <rPr>
        <sz val="11"/>
        <color theme="1"/>
        <rFont val="맑은 고딕"/>
        <family val="3"/>
        <charset val="129"/>
      </rPr>
      <t>전압</t>
    </r>
    <r>
      <rPr>
        <sz val="11"/>
        <color theme="1"/>
        <rFont val="Calibri"/>
        <family val="2"/>
      </rPr>
      <t xml:space="preserve"> : 12V</t>
    </r>
  </si>
  <si>
    <t>Obj_Target_OK("BLTN_CAM_PEV_Count", 0x6)
Obj_Target_OK("BLTN_CAM_PEV_Recorded", 0x0)</t>
  </si>
  <si>
    <t>Obj_Target_OK("BLTN_CAM_PEV_Count", 0x7)
Obj_Target_OK("BLTN_CAM_PEV_Recorded", 0x0)</t>
  </si>
  <si>
    <t>Sleep_080</t>
  </si>
  <si>
    <r>
      <rPr>
        <sz val="11"/>
        <color theme="1"/>
        <rFont val="Segoe UI Symbol"/>
        <family val="2"/>
      </rPr>
      <t>▪</t>
    </r>
    <r>
      <rPr>
        <sz val="11"/>
        <color theme="1"/>
        <rFont val="맑은 고딕"/>
        <family val="3"/>
        <charset val="129"/>
      </rPr>
      <t xml:space="preserve"> Requirement-based test</t>
    </r>
  </si>
  <si>
    <t>Link_up()</t>
  </si>
  <si>
    <r>
      <rPr>
        <sz val="11"/>
        <color theme="1"/>
        <rFont val="Segoe UI Symbol"/>
        <family val="2"/>
      </rPr>
      <t>▪</t>
    </r>
    <r>
      <rPr>
        <sz val="11"/>
        <color theme="1"/>
        <rFont val="Calibri"/>
        <family val="2"/>
      </rPr>
      <t xml:space="preserve"> Requirements Analysis</t>
    </r>
  </si>
  <si>
    <t>주차 중 상시 녹화 중 Key On/Off 반복
 - 버튼 시동 타입</t>
  </si>
  <si>
    <t>[BLTN_CAM-진단-013] Supported negative response codes</t>
  </si>
  <si>
    <t>Obj_Target_OK("BLTN_CAM_RecSta_PMD", 0x2)</t>
  </si>
  <si>
    <t>확인하기</t>
  </si>
  <si>
    <t>DIA3_1240</t>
  </si>
  <si>
    <t>$28
시동 조건 확인</t>
  </si>
  <si>
    <t>시동 조건 
엔진상태(SMK_TrmnlCtrlGrpStaBDC) 시그널 = Running(0x4)
CommunicationControl 불가</t>
  </si>
  <si>
    <t>Write_Obj_v1_v2("BLTN_CAM_Rec_OWP_NvalueSet", 2, 3)
Write_Obj_v1_v2("BLTN_CAM_Rec_PEV_NvalueSet", 1, 3)
setPrkOpableTime(3)</t>
  </si>
  <si>
    <t>Wakeup_049</t>
  </si>
  <si>
    <r>
      <rPr>
        <sz val="11"/>
        <color rgb="FF000000"/>
        <rFont val="Segoe UI Symbol"/>
        <family val="2"/>
      </rPr>
      <t>▪</t>
    </r>
    <r>
      <rPr>
        <sz val="11"/>
        <color rgb="FF000000"/>
        <rFont val="맑은 고딕"/>
        <family val="3"/>
        <charset val="129"/>
      </rPr>
      <t xml:space="preserve"> Requirement-based test</t>
    </r>
  </si>
  <si>
    <t>10_DIA3_1240</t>
  </si>
  <si>
    <r>
      <rPr>
        <sz val="11"/>
        <color rgb="FF000000"/>
        <rFont val="Segoe UI Symbol"/>
        <family val="2"/>
      </rPr>
      <t>▪</t>
    </r>
    <r>
      <rPr>
        <sz val="11"/>
        <color rgb="FF000000"/>
        <rFont val="Calibri"/>
        <family val="2"/>
      </rPr>
      <t xml:space="preserve"> Requirements Analysis</t>
    </r>
  </si>
  <si>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</si>
  <si>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Run_matched_TestCase("GEN:2.5", "HU:ALL", "BATT:ALL", "Nation:ALL", "HighVol:ALL", "MotionTC:X")</t>
  </si>
  <si>
    <t>response_0x79D = "7F 28 22"</t>
  </si>
  <si>
    <t>[BLTN_CAM-진단-014] Request message (TestPresent Request SID 등)</t>
  </si>
  <si>
    <t>Write_Obj_v1_v2("BLTN_CAM_Rec_OWP_NvalueSet", 2, 3)
Write_Obj_v1_v2("BLTN_CAM_Rec_PEV_NvalueSet", 1, 3)
Write_Obj_v1_v2("BLTN_CAM_AppNoti_PEV_NvalueSet", 1, 3)
Write_Obj_v1_v2("BLTN_CAM_PrkTime_NvalueSet", 2, 0x3FF)</t>
  </si>
  <si>
    <t>Obj_Target_OK("BLTN_CAM_RecSet_OWP", 0x2)
Obj_Target_OK("BLTN_CAM_RecSet_PEV", 0x1)
Obj_Target_OK("BLTN_CAM_Set_PEV_AppNoti", 0x1)
Obj_Target_OK("BLTN_CAM_Set_PrkTime", 2)</t>
  </si>
  <si>
    <t>ACC_IGN_On_Off(5, 1000)</t>
  </si>
  <si>
    <t>[BLTN_CAM-진단-015]  Positive response message</t>
  </si>
  <si>
    <t>DIA3_1241</t>
  </si>
  <si>
    <t>print_string("Operable Time 2시간 설정")</t>
  </si>
  <si>
    <t>TesterPresent [3E 00] [3E 80]
기본응답
- 0x795</t>
  </si>
  <si>
    <t>TesterPresent [3E 00]
- Default Session(01), 0x795</t>
  </si>
  <si>
    <t>Sleep_081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</si>
  <si>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</si>
  <si>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</si>
  <si>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상시 녹화 중 Key On/Off 반복
 - Key 타입</t>
  </si>
  <si>
    <t>00_1CHK_066</t>
  </si>
  <si>
    <t>10_DIA3_1241</t>
  </si>
  <si>
    <t>print_string("통신 차단")</t>
  </si>
  <si>
    <t>DIA3_1242</t>
  </si>
  <si>
    <t>TesterPresent [3E 80]
- Default Session(01), 0x795</t>
  </si>
  <si>
    <t>Request_0x795("3E 80")</t>
  </si>
  <si>
    <t>10_DIA3_1242</t>
  </si>
  <si>
    <t>print_string("Sleep 상태로 주차녹화 30분 진행")
inspectTimeout_obj("BLTN_CAM_HU_UI_Mode", 500)
EvtSW_indCheck("OWP")</t>
  </si>
  <si>
    <t>DIA3_1243</t>
  </si>
  <si>
    <t>TesterPresent [3E 00]
- Programming Session(02), 0x795</t>
  </si>
  <si>
    <t>print_string("Link up")</t>
  </si>
  <si>
    <t>10_DIA3_1243</t>
  </si>
  <si>
    <t>DIA3_1244</t>
  </si>
  <si>
    <t>TesterPresent [3E 80]
- Programming Session(02), 0x795</t>
  </si>
  <si>
    <t>Request_0x795("22 ED 90")</t>
  </si>
  <si>
    <t>response_0x79D = "62 ED 90 00 00 00"</t>
  </si>
  <si>
    <t>10_DIA3_1244</t>
  </si>
  <si>
    <t>ACC_On_OFF(5, 1000)</t>
  </si>
  <si>
    <t>DIA3_1245</t>
  </si>
  <si>
    <t>TesterPresent [3E 00]
- Extended Session(03), 0x795</t>
  </si>
  <si>
    <t>10_DIA3_1245</t>
  </si>
  <si>
    <t>Sleep_082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</si>
  <si>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</si>
  <si>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</si>
  <si>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Key On/Off 반복
 - 버튼 시동 타입</t>
  </si>
  <si>
    <t>DIA3_1246</t>
  </si>
  <si>
    <t>ReadDataByIdentifier_ResNeg("ED90", 0x7F)</t>
  </si>
  <si>
    <t>TesterPresent [3E 80]
- Extended Session(03), 0x795</t>
  </si>
  <si>
    <t>Wakeup_050</t>
  </si>
  <si>
    <t>10_DIA3_1246</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</si>
  <si>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</si>
  <si>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</si>
  <si>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Write_Obj_v1_v2("BLTN_CAM_PMD_NvalueSet", 0x2, 0x3)</t>
  </si>
  <si>
    <t>Obj_Target_OK("BLTN_CAM_Set_PMD", 0x2)</t>
  </si>
  <si>
    <t>Network 조건 = OFF &amp;&amp; park event recording send</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</si>
  <si>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</si>
  <si>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DIA3_1247</t>
  </si>
  <si>
    <t>Write_Obj_v1_v2("BLTN_CAM_Rec_PEV_NvalueSet", 0x1, 0x3)</t>
  </si>
  <si>
    <t>TesterPresent [3E 00] [3E 80]
기본응답
- 0x7df</t>
  </si>
  <si>
    <t>TesterPresent [3E 00]
- Default Session(01), 0x7df</t>
  </si>
  <si>
    <t>00_1CHK_067</t>
  </si>
  <si>
    <t>10_DIA3_1247</t>
  </si>
  <si>
    <t>Request_0x7DF("3E 00")</t>
  </si>
  <si>
    <t>보조배터리 탈거 후 KEY OFF Sleep</t>
  </si>
  <si>
    <t>DIA3_1248</t>
  </si>
  <si>
    <t>TesterPresent [3E 80]
- Default Session(01), 0x7df</t>
  </si>
  <si>
    <t>Write_Obj_v1_v2("BLTN_CAM_Rec_OWP_NvalueSet", 2, 3)
Write_Obj_v1_v2("BLTN_CAM_Rec_PEV_NvalueSet", 2, 3)
Write_Obj_v1_v2("BLTN_CAM_AppNoti_PEV_NvalueSet", 2, 3)
Write_Obj_v1_v2("BLTN_CAM_PrkTime_NvalueSet", 12, 0x3FF)</t>
  </si>
  <si>
    <t>Obj_Target_OK("BLTN_CAM_RecSet_OWP", 0x2)
Obj_Target_OK("BLTN_CAM_RecSet_PEV", 0x2)
Obj_Target_OK("BLTN_CAM_Set_PEV_AppNoti", 0x2)
Obj_Target_OK("BLTN_CAM_Set_PrkTime", 12)</t>
  </si>
  <si>
    <t>Request_0x7DF("3E 80")</t>
  </si>
  <si>
    <t>10_DIA3_1248</t>
  </si>
  <si>
    <t>DIA3_1249</t>
  </si>
  <si>
    <t>TesterPresent [3E 00]
- Programming Session(02), 0x7df</t>
  </si>
  <si>
    <t>10_DIA3_1249</t>
  </si>
  <si>
    <t>print_string("Operable Time 12시간 설정")</t>
  </si>
  <si>
    <t>DIA3_1250</t>
  </si>
  <si>
    <t>TesterPresent [3E 80]
- Programming Session(02), 0x7df</t>
  </si>
  <si>
    <t>10_DIA3_1250</t>
  </si>
  <si>
    <t>Sleep_083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</si>
  <si>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</si>
  <si>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</si>
  <si>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주차모션녹화 중 Key On/Off 반복
 - Key 타입</t>
  </si>
  <si>
    <t>print_string("Sleep 상태로 주차녹화 30분 진행")
inspectTimeout_obj("BLTN_CAM_HU_UI_Mode", 500)</t>
  </si>
  <si>
    <t>DIA3_1251</t>
  </si>
  <si>
    <t>TesterPresent [3E 00]
- Extended Session(03), 0x7df</t>
  </si>
  <si>
    <t>inspectEvent_obj("BLTN_CAM_PEV_Recorded", 500)
Obj_Target_OK("BLTN_CAM_PEV_Recorded", 0x2)
check_inspectEvent_NM_Msg(500)</t>
  </si>
  <si>
    <t>10_DIA3_1251</t>
  </si>
  <si>
    <t>DIA3_1252</t>
  </si>
  <si>
    <t>response_0x79D = "62 ED 90 04 04 00"</t>
  </si>
  <si>
    <t>TesterPresent [3E 80]
- Extended Session(03), 0x7df</t>
  </si>
  <si>
    <t>10_DIA3_1252</t>
  </si>
  <si>
    <t>DIA3_1253</t>
  </si>
  <si>
    <t>CommunicationControl [28 02 01] &amp;&amp; TesterPresent(4가지 경우의 수)에 대한 중지 유지 확인</t>
  </si>
  <si>
    <t>CommunicationControl [28 02 01] &amp;&amp; TesterPresent_Phy_0x00(1)조건에서 10초 후, DVRS 모드 진입 불가 확인, 0x795</t>
  </si>
  <si>
    <t>Wakeup_051</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</si>
  <si>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</si>
  <si>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</si>
  <si>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OFF &amp;&amp; BLTN_CAM_PrkOp_Terminate_Info 0x1</t>
  </si>
  <si>
    <t>10_DIA3_1253</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</si>
  <si>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</si>
  <si>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TesterPresent_Phy_0x00(1)</t>
  </si>
  <si>
    <t>Run_matched_TestCase("GEN:2.5", "HU:ALL", "BATT:PLBM", "Nation:ALL", "HighVol:ALL", "MotionTC:X")</t>
  </si>
  <si>
    <t>Write_Obj_v1_v2("BLTN_CAM_Rec_OWP_NvalueSet", 2, 3)
Write_Obj_v1_v2("BLTN_CAM_Rec_PEV_NvalueSet", 1, 3)
Write_Obj_v1_v2("BLTN_CAM_AppNoti_PEV_NvalueSet", 1, 3)
Write_Obj_v1_v2("BLTN_CAM_PrkTime_NvalueSet", 2, 0x3FF)
setPrkOpableTime(12)</t>
  </si>
  <si>
    <t>Sleep_084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</si>
  <si>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</si>
  <si>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</si>
  <si>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상시 녹화 중 LIN 통신 연결 해제
 - DATA LINE</t>
  </si>
  <si>
    <t>BLTN_CAM_HU_UI_Mode</t>
  </si>
  <si>
    <t>TesterPresent_Phy_0x00(0)</t>
  </si>
  <si>
    <t>DIA3_1254</t>
  </si>
  <si>
    <t>CommunicationControl [28 02 01] &amp;&amp; TesterPresent_Phy_0x80(1)조건에서 10초 후, DVRS 모드 진입 불가 확인, 0x795</t>
  </si>
  <si>
    <t>Write_Obj_v1_v2("BLTN_CAM_Rec_OWP_NvalueSet", 2, 3)
Write_Obj_v1_v2("BLTN_CAM_Rec_PEV_NvalueSet", 1, 3)
setPrkOpableTime(20)</t>
  </si>
  <si>
    <t>setPrkOpableTime(0)</t>
  </si>
  <si>
    <t>10_DIA3_1254</t>
  </si>
  <si>
    <t>Write_Obj("BLTN_CAM_End_Request", 1)</t>
  </si>
  <si>
    <t>LIN_WakeUP()</t>
  </si>
  <si>
    <t>Write_Obj("BLTN_CAM_End_Request", 0)
sub_power_write(0)</t>
  </si>
  <si>
    <t>print_string("충전량 부족으로 설정 시간보다 조기 종료")</t>
  </si>
  <si>
    <t>Obj_Target_OK("BLTN_CAM_RecSta_OWP", 0x0)
EvtSW_indCheck("OFF")
Obj_Target_OK("BLTN_CAM_PrkOp_Termiate_Info", 1)</t>
  </si>
  <si>
    <t>DIA3_1255</t>
  </si>
  <si>
    <t>CommunicationControl [28 02 01] &amp;&amp; TesterPresent_Func_0x00(1) 조건에서 10초 후, DVRS 모드 진입 불가 확인, 0x7df</t>
  </si>
  <si>
    <t>response_0x79D = "62 ED 90 04 08 00"</t>
  </si>
  <si>
    <t>10_DIA3_1255</t>
  </si>
  <si>
    <t>TesterPresent_Func_0x00(1)</t>
  </si>
  <si>
    <t>Sleep_085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</si>
  <si>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</si>
  <si>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</si>
  <si>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주차 중 상시 녹화 중 LIN 통신 연결 해제
 - LIN GND</t>
  </si>
  <si>
    <t>Wakeup_052</t>
  </si>
  <si>
    <t>TesterPresent_Func_0x00(0)</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</si>
  <si>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</si>
  <si>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</si>
  <si>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DIA3_1256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</si>
  <si>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</si>
  <si>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Run_matched_TestCase("GEN:2.5", "HU:ALL", "BATT:eAGM,LFP,PLBMeAGM,MLBM", "Nation:ALL", "HighVol:ALL", "MotionTC:X")</t>
  </si>
  <si>
    <t>CommunicationControl [28 02 01] &amp;&amp; TesterPresent_Func_0x80(1) 조건에서 10초 후, DVRS 모드 진입 불가 확인, 0x7df</t>
  </si>
  <si>
    <t>10_DIA3_1256</t>
  </si>
  <si>
    <t>Sleep_086</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</si>
  <si>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</si>
  <si>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</si>
  <si>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 유저 시나리오</t>
  </si>
  <si>
    <t>원격시동①: 미탑승→Nothing</t>
  </si>
  <si>
    <t>print_string("Operable Time 0시간 설정")</t>
  </si>
  <si>
    <t>write_SoC_Msg(1)
Link_up()
print_string("주차녹화 조기 종료")</t>
  </si>
  <si>
    <t>DIA3_1257</t>
  </si>
  <si>
    <t>CommunicationControl [28 02 03] &amp;&amp; TesterPresent(4가지 경우의 수)에 대한 중지 유지 확인</t>
  </si>
  <si>
    <t>CommunicationControl [28 02 03] &amp;&amp; TesterPresent_Phy_0x00(1) 조건에서 10초 후, DVRS 모드 진입 불가 확인, 0x795</t>
  </si>
  <si>
    <t>10_DIA3_1257</t>
  </si>
  <si>
    <t>Sleep_087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</si>
  <si>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</si>
  <si>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</si>
  <si>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원격시동①: 미탑승→충격녹화</t>
  </si>
  <si>
    <t>Wakeup_053</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</si>
  <si>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</si>
  <si>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</si>
  <si>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OFF &amp;&amp; BLTN_CAM_PrkOp_Terminate_Info 0x6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</si>
  <si>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</si>
  <si>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DIA3_1258</t>
  </si>
  <si>
    <t>Write_Obj_v1_v2("BLTN_CAM_Rec_OWD_NvalueSet", 2, 3)
Write_Obj_v1_v2("BLTN_CAM_Rec_DEV_NvalueSet", 2, 3)
Write_Obj_v1_v2("BLTN_CAM_Rec_OWP_NvalueSet", 2, 3)
Write_Obj_v1_v2("BLTN_CAM_Rec_PEV_NvalueSet", 1, 3)
setPrkOpableTime(12)
Touch_ccNC_Home_Icon()</t>
  </si>
  <si>
    <t>CommunicationControl [28 02 03] &amp;&amp; TesterPresent_Phy_0x80(1) 조건에서 10초 후, DVRS 모드 진입 불가 확인, 0x795</t>
  </si>
  <si>
    <t>10_DIA3_1258</t>
  </si>
  <si>
    <t>Write_Obj_v1_v2("BLTN_CAM_Rec_OWP_NvalueSet", 2, 3)
Write_Obj_v1_v2("BLTN_CAM_Rec_PEV_NvalueSet", 1, 3)
Write_Obj_v1_v2("BLTN_CAM_AppNoti_PEV_NvalueSet", 1, 3)
Write_Obj_v1_v2("BLTN_CAM_PrkTime_NvalueSet", 1, 0x3FF)
setPrkOpableTime(1)</t>
  </si>
  <si>
    <t>Obj_Target_OK("BLTN_CAM_RecSet_OWP", 0x2)
Obj_Target_OK("BLTN_CAM_RecSet_PEV", 0x1)
Obj_Target_OK("BLTN_CAM_Set_PrkTime", 1)</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</si>
  <si>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</si>
  <si>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DIA3_1259</t>
  </si>
  <si>
    <t>CommunicationControl [28 02 03] &amp;&amp; TesterPresent_Func_0x00(1) 조건에서 10초 후, DVRS 모드 진입 불가 확인, 0x7df</t>
  </si>
  <si>
    <t>10_DIA3_1259</t>
  </si>
  <si>
    <t>print_string("주차 녹화 대기 - 1시간")</t>
  </si>
  <si>
    <t>Sleep_088</t>
  </si>
  <si>
    <r>
      <rPr>
        <sz val="11"/>
        <color theme="1"/>
        <rFont val="Segoe UI Symbol"/>
        <family val="2"/>
      </rPr>
      <t>▪</t>
    </r>
    <r>
      <rPr>
        <sz val="11"/>
        <color theme="1"/>
        <rFont val="맑은 고딕"/>
        <family val="3"/>
        <charset val="129"/>
      </rPr>
      <t xml:space="preserve"> Requirement-based test</t>
    </r>
  </si>
  <si>
    <t>print_string("설정 시간만큼 정상 종료")</t>
  </si>
  <si>
    <t>Obj_Target_OK("BLTN_CAM_RecSta_OWP", 0x0)
Obj_Target_OK("BLTN_CAM_PrkOp_Termiate_Info", 6)
inspectEvent_obj("BLTN_CAM_HU_UI_Mode", 500)</t>
  </si>
  <si>
    <r>
      <rPr>
        <sz val="11"/>
        <color theme="1"/>
        <rFont val="Segoe UI Symbol"/>
        <family val="2"/>
      </rPr>
      <t>▪</t>
    </r>
    <r>
      <rPr>
        <sz val="11"/>
        <color theme="1"/>
        <rFont val="Calibri"/>
        <family val="2"/>
      </rPr>
      <t xml:space="preserve"> Requirements Analysis</t>
    </r>
  </si>
  <si>
    <t>원격시동②: 운전석_탑승→Sleep</t>
  </si>
  <si>
    <t>response_0x79D = "62 ED 90 04 40 00"</t>
  </si>
  <si>
    <t>DIA3_1260</t>
  </si>
  <si>
    <t>Write_Obj(Warn_DrvDrSwSta, 0x00)</t>
  </si>
  <si>
    <t>CommunicationControl [28 02 03] &amp;&amp; TesterPresent_Func_0x80(1) 조건에서 10초 후, DVRS 모드 진입 불가 확인, 0x7df</t>
  </si>
  <si>
    <t>10_DIA3_1260</t>
  </si>
  <si>
    <t>Write_Obj(Warn_DrvDrSwSta, 0x01)</t>
  </si>
  <si>
    <t>Wakeup_054</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</si>
  <si>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</si>
  <si>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</si>
  <si>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</si>
  <si>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DIA3_1261</t>
  </si>
  <si>
    <t>CommunicationControl [28 03 01] &amp;&amp; TesterPresent(4가지 경우의 수)에 대한 중지 유지 확인</t>
  </si>
  <si>
    <t>CommunicationControl [28 03 01] &amp;&amp; TesterPresent_Phy_0x00(1) 조건에서 10초후 Normal 메시지 중단 여부 확인, 0x795</t>
  </si>
  <si>
    <t>10_DIA3_1261</t>
  </si>
  <si>
    <t>print_string("Wake up 상태로 주차녹화 30분 진행")
Obj_Target_OK("BLTN_CAM_RecSta_OWP", 0x1)</t>
  </si>
  <si>
    <t>Sleep_089</t>
  </si>
  <si>
    <t>response_0x79D = "62 ED 90 01 00 01"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</si>
  <si>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</si>
  <si>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</si>
  <si>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원격시동②: 보조석_탑승→Sleep</t>
  </si>
  <si>
    <t>DIA3_1262</t>
  </si>
  <si>
    <t>CommunicationControl [28 03 01] &amp;&amp; TesterPresent_Phy_0x80(1) 조건에서 10초후 Normal 메시지 중단 여부 확인, 0x795</t>
  </si>
  <si>
    <t>10_DIA3_1262</t>
  </si>
  <si>
    <r>
      <rPr>
        <sz val="11"/>
        <color rgb="FF000000"/>
        <rFont val="Malgun Gothic"/>
      </rPr>
      <t xml:space="preserve">inspectEvent_obj("BLTN_CAM_HU_UI_Mode", 500)
</t>
    </r>
    <r>
      <rPr>
        <b/>
        <sz val="11"/>
        <color rgb="FF0070C0"/>
        <rFont val="맑은 고딕"/>
        <family val="3"/>
        <charset val="129"/>
      </rPr>
      <t>check_timeout_NM_Msg(10000)</t>
    </r>
    <r>
      <rPr>
        <sz val="11"/>
        <color rgb="FF000000"/>
        <rFont val="맑은 고딕"/>
        <family val="3"/>
        <charset val="129"/>
      </rPr>
      <t xml:space="preserve">
Check_EthNM_Timeout(10000)</t>
    </r>
  </si>
  <si>
    <t>Wakeup_055</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</si>
  <si>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</si>
  <si>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</si>
  <si>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ON &amp;&amp; park event recording send</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</si>
  <si>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</si>
  <si>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DIA3_1263</t>
  </si>
  <si>
    <t>CommunicationControl [28 03 01] &amp;&amp; TesterPresent_Func_0x00(1) 조건에서 10초후 Normal 메시지 중단 여부 확인, 0x7df</t>
  </si>
  <si>
    <t>통신케이블(CAN or Ethernet) 탈거 후 KEY OFF</t>
  </si>
  <si>
    <t>10_DIA3_1263</t>
  </si>
  <si>
    <t>Write_Obj(Warn_AsstDrSwSta, 0x00)</t>
  </si>
  <si>
    <t>Write_Obj_v1_v2("BLTN_CAM_Rec_OWP_NvalueSet", 2, 3)
Write_Obj_v1_v2("BLTN_CAM_Rec_PEV_NvalueSet", 2, 3)
Write_Obj_v1_v2("BLTN_CAM_AppNoti_PEV_NvalueSet", 2, 3)
Write_Obj_v1_v2("BLTN_CAM_PrkTime_NvalueSet", 2, 0x3FF)
setPrkOpableTime(12)</t>
  </si>
  <si>
    <t>Obj_Target_OK("BLTN_CAM_RecSet_OWP", 0x2)
Obj_Target_OK("BLTN_CAM_RecSet_PEV", 0x2)
Obj_Target_OK("BLTN_CAM_Set_PEV_AppNoti", 0x2)
Obj_Target_OK("BLTN_CAM_Set_PrkTime", 2)</t>
  </si>
  <si>
    <t>Write_Obj(Warn_AsstDrSwSta, 0x01)</t>
  </si>
  <si>
    <t>DIA3_1264</t>
  </si>
  <si>
    <t>CommunicationControl [28 03 01] &amp;&amp; TesterPresent_Func_0x80(1) 조건에서 10초후 Normal 메시지 중단 여부 확인, 0x7df</t>
  </si>
  <si>
    <t>Obj_Target_OK("BLTN_CAM_PEV_Recorded", 0x2)
check_inspectEvent_NM_Msg(500)
Obj_Target_NG("BLTN_CAM_PEV_Count", 0)</t>
  </si>
  <si>
    <t>10_DIA3_1264</t>
  </si>
  <si>
    <t>response_0x79D = "62 ED 90 05 04 01"</t>
  </si>
  <si>
    <t>KEY OFF 후 통신케이블(CAN or Ethernet) 탈거</t>
  </si>
  <si>
    <t>DIA3_1265</t>
  </si>
  <si>
    <t>CommunicationControl [28 03 02] &amp;&amp; TesterPresent(4가지 경우의 수)에 대한 중지 유지 확인</t>
  </si>
  <si>
    <t>CommunicationControl [28 03 02] &amp;&amp; TesterPresent_Phy_0x00(1) 조건에서 10초후 NM 메시지 중단 여부 확인, 0x795</t>
  </si>
  <si>
    <t>10_DIA3_1265</t>
  </si>
  <si>
    <t>Sleep_090</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</si>
  <si>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</si>
  <si>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</si>
  <si>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원격시동②: RrRt_탑승→Sleep</t>
  </si>
  <si>
    <t>Wakeup_056</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</si>
  <si>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</si>
  <si>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</si>
  <si>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ON &amp;&amp; BLTN_CAM_PrkOp_Terminate_Info 0x1</t>
  </si>
  <si>
    <t>DIA3_1266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</si>
  <si>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</si>
  <si>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CommunicationControl [28 03 02] &amp;&amp; TesterPresent_Phy_0x80(1) 조건에서 10초후 NM 메시지 중단 여부 확인, 0x795</t>
  </si>
  <si>
    <t>10_DIA3_1266</t>
  </si>
  <si>
    <t>DIA3_1267</t>
  </si>
  <si>
    <t>SetPrkOpableTime(0)</t>
  </si>
  <si>
    <t>Write_Obj(Warn_RrRtDrSwSta, 0x00)</t>
  </si>
  <si>
    <t>CommunicationControl [28 03 02] &amp;&amp; TesterPresent_Func_0x00(1) 조건에서 10초후 NM 메시지 중단 여부 확인, 0x7df</t>
  </si>
  <si>
    <t>print_string("충전량 부족으로 설정 시간보다 조기 종료")
Write_Obj("BLTN_CAM_End_Request", 0)</t>
  </si>
  <si>
    <t>10_DIA3_1267</t>
  </si>
  <si>
    <t>Write_Obj(Warn_RrRtDrSwSta, 0x01)</t>
  </si>
  <si>
    <t>response_0x79D = "62 ED 90 05 08 01"</t>
  </si>
  <si>
    <t>DIA3_1268</t>
  </si>
  <si>
    <t>CommunicationControl [28 03 02] &amp;&amp; TesterPresent_Func_0x80(1) 조건에서 10초후 NM 메시지 중단 여부 확인, 0x7df</t>
  </si>
  <si>
    <t>10_DIA3_1268</t>
  </si>
  <si>
    <t>DIA3_1269</t>
  </si>
  <si>
    <t>Wakeup_057</t>
  </si>
  <si>
    <t>CommunicationControl [28 03 03] &amp;&amp; TesterPresent(4가지 경우의 수)에 대한 중지 유지 확인</t>
  </si>
  <si>
    <r>
      <rPr>
        <sz val="11"/>
        <color rgb="FF000000"/>
        <rFont val="Segoe UI Symbol"/>
        <family val="2"/>
      </rPr>
      <t>▪</t>
    </r>
    <r>
      <rPr>
        <sz val="11"/>
        <color rgb="FF000000"/>
        <rFont val="맑은 고딕"/>
        <family val="3"/>
        <charset val="129"/>
      </rPr>
      <t xml:space="preserve"> Requirement-based test</t>
    </r>
  </si>
  <si>
    <t>CommunicationControl [28 03 03] &amp;&amp; TesterPresent_Phy_0x00(1) 조건에서 10초후 Normal &amp; NM 메시지 중단 여부 확인, 0x795</t>
  </si>
  <si>
    <r>
      <rPr>
        <sz val="11"/>
        <color rgb="FF000000"/>
        <rFont val="Segoe UI Symbol"/>
        <family val="2"/>
      </rPr>
      <t>▪</t>
    </r>
    <r>
      <rPr>
        <sz val="11"/>
        <color rgb="FF000000"/>
        <rFont val="Calibri"/>
        <family val="2"/>
      </rPr>
      <t xml:space="preserve"> Requirements Analysis</t>
    </r>
  </si>
  <si>
    <t>10_DIA3_1269</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</si>
  <si>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</si>
  <si>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Sleep_091</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</si>
  <si>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</si>
  <si>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</si>
  <si>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원격시동②: RrLft_탑승→Sleep</t>
  </si>
  <si>
    <t>DIA3_1270</t>
  </si>
  <si>
    <t>CommunicationControl [28 03 03] &amp;&amp; TesterPresent_Phy_0x80(1) 조건에서 10초후 Normal &amp; NM 메시지 중단 여부 확인, 0x795</t>
  </si>
  <si>
    <t>10_DIA3_1270</t>
  </si>
  <si>
    <t>setPrkOpableTime(0)
print_string("충전량 부족으로 설정 시간보다 조기 종료")</t>
  </si>
  <si>
    <t>DIA3_1271</t>
  </si>
  <si>
    <t>CommunicationControl [28 03 03] &amp;&amp; TesterPresent_Func_0x00(1) 조건에서 10초후 Normal &amp; NM 메시지 중단 여부 확인, 0x7df</t>
  </si>
  <si>
    <t>10_DIA3_1271</t>
  </si>
  <si>
    <t>DIA3_1272</t>
  </si>
  <si>
    <t>CommunicationControl [28 03 03] &amp;&amp; TesterPresent_Func_0x80(1) 조건에서 10초후 Normal &amp; NM 메시지 중단 여부 확인, 0x7df</t>
  </si>
  <si>
    <t>10_DIA3_1272</t>
  </si>
  <si>
    <t>Wakeup_058</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</si>
  <si>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</si>
  <si>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</si>
  <si>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Write_Obj(Warn_RrLftDrSwSta, 0x00)</t>
  </si>
  <si>
    <t>Network 조건 = ON &amp;&amp; BLTN_CAM_PrkOp_Terminate_Info 0x6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</si>
  <si>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</si>
  <si>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[BLTN_CAM-진단-055] Request message (ReadDTCInformation Request Service ID 등)</t>
  </si>
  <si>
    <t>Write_Obj(Warn_RrLftDrSwSta, 0x01)</t>
  </si>
  <si>
    <t>[BLTN_CAM-진단-056] Positive response message</t>
  </si>
  <si>
    <t>DIA3_1273</t>
  </si>
  <si>
    <t>ReadDTCInformation
- 0x795</t>
  </si>
  <si>
    <t>ReadDTCInformation [19 02 09], Default Session(01), 0x795</t>
  </si>
  <si>
    <t>00_1CHK_068</t>
  </si>
  <si>
    <t>10_DIA3_1273</t>
  </si>
  <si>
    <t>DIA3_1274</t>
  </si>
  <si>
    <t>ReadDTCInformation [19 02 09], Programming Seesion(01), 시큐리티 해제 x, 0x795</t>
  </si>
  <si>
    <t>10_DIA3_1274</t>
  </si>
  <si>
    <t>Sleep_092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</si>
  <si>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</si>
  <si>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</si>
  <si>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response_0x79D = "7F 19 7F"</t>
  </si>
  <si>
    <t>원격시동②: 트렁크_탑승→Sleep</t>
  </si>
  <si>
    <t>response_0x79D = "62 ED 90 05 40 01"</t>
  </si>
  <si>
    <t>DIA3_1275</t>
  </si>
  <si>
    <t>ReadDTCInformation [19 02 09], Programming Seesion(01), 시큐리티 해제 o, 0x795</t>
  </si>
  <si>
    <t>10_DIA3_1275</t>
  </si>
  <si>
    <t>Write_Obj(Trunk_TrnkTlgtSwSta, 0x00)</t>
  </si>
  <si>
    <t>Write_Obj(Trunk_TrnkTlgtSwSta, 0x01)</t>
  </si>
  <si>
    <t>Wakeup_059</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</si>
  <si>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</si>
  <si>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</si>
  <si>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Network 조건 = ON &amp;&amp; ECU Specific 조건 = OFF
Bus Sleep 후 타 제어기 NM 재송신하여 NM 검출 확인</t>
  </si>
  <si>
    <t>DIA3_1276</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</si>
  <si>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</si>
  <si>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extended Diagnostic Session (03) 에서
DTC Read Req
Req ID : 0x795</t>
  </si>
  <si>
    <t>10_DIA3_1276</t>
  </si>
  <si>
    <t>Write_Obj_v1_v2("BLTN_CAM_Rec_OWP_NvalueSet", 2, 3)
Write_Obj_v1_v2("BLTN_CAM_Rec_PEV_NvalueSet", 2, 3)
Write_Obj_v1_v2("BLTN_CAM_AppNoti_PEV_NvalueSet", 2, 3)
Write_Obj_v1_v2("BLTN_CAM_PrkTime_NvalueSet", 1, 0x3FF)</t>
  </si>
  <si>
    <t>Obj_Target_OK("BLTN_CAM_RecSet_OWP", 0x2)
Obj_Target_OK("BLTN_CAM_RecSet_PEV", 0x2)
Obj_Target_OK("BLTN_CAM_Set_PEV_AppNoti", 0x2)
Obj_Target_OK("BLTN_CAM_Set_PrkTime", 1)</t>
  </si>
  <si>
    <t>DIA3_1277</t>
  </si>
  <si>
    <t>ReadDTCInformation [19 01 09], Default Session(01), 0x795</t>
  </si>
  <si>
    <t>#20828
xx xx 자리
현재,과거 고장 DTC 개수 (High, Low Bye)
00 -&gt; 04
BICIM2-2252</t>
  </si>
  <si>
    <t>00_1CHK_069</t>
  </si>
  <si>
    <t>10_DIA3_1277</t>
  </si>
  <si>
    <t>Request_0x795("19 01 09")</t>
  </si>
  <si>
    <t>response_0x79D = "59 01 09 04 xx xx"
print_string("SW Platform ver : 22.23.A0/B0.10.01부터 반영, 기존 : 59 01 09 00")</t>
  </si>
  <si>
    <t>Sleep_093</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</si>
  <si>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</si>
  <si>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</si>
  <si>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print_string("Sleep 상태로 주차녹화 1분 진행")
inspectTimeout_obj("BLTN_CAM_HU_UI_Mode", 500)</t>
  </si>
  <si>
    <t>원격시동③: 운전석_탑승→ 모션녹화 →Sleep</t>
  </si>
  <si>
    <t>DIA3_1278</t>
  </si>
  <si>
    <t>ReadDTCInformation [19 01 09], Programming Seesion(01), 시큐리티 해제 x, 0x795</t>
  </si>
  <si>
    <t>10_DIA3_1278</t>
  </si>
  <si>
    <t>Enable_Machine_Tx()</t>
  </si>
  <si>
    <t>DIA3_1279</t>
  </si>
  <si>
    <t>Write_Obj_v1_v2("BLTN_CAM_Rec_OWD_NvalueSet", 2, 3)
Write_Obj_v1_v2("BLTN_CAM_Rec_DEV_NvalueSet", 2, 3)
Write_Obj_v1_v2("BLTN_CAM_Rec_OWP_NvalueSet", 1, 3)
Write_Obj_v1_v2("BLTN_CAM_Rec_PEV_NvalueSet", 1, 3)
Write_Obj_v1_v2("BLTN_CAM_PMD_NvalueSet", 2, 3)
setPrkOpableTime(12)
Touch_ccNC_Home_Icon()</t>
  </si>
  <si>
    <t>ReadDTCInformation [19 01 09], Programming Seesion(01), 시큐리티 해제 o, 0x795</t>
  </si>
  <si>
    <t>10_DIA3_1279</t>
  </si>
  <si>
    <t>DIA3_1280</t>
  </si>
  <si>
    <t>10_DIA3_1280</t>
  </si>
  <si>
    <t>DIA3_1281</t>
  </si>
  <si>
    <t>ReadDTCInformation [19 82 09], Default Session(01), 0x795</t>
  </si>
  <si>
    <t>Wakeup_060</t>
  </si>
  <si>
    <t>10_DIA3_1281</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</si>
  <si>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</si>
  <si>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</si>
  <si>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Request_0x795("19 82 09")</t>
  </si>
  <si>
    <t>Network 조건 = ON &amp;&amp; ECU Specific 조건 = OFF
주차 상시, 충격 녹화설정 OFF 상태에서 NM 검출 확인</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</si>
  <si>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</si>
  <si>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DIA3_1282</t>
  </si>
  <si>
    <t>ReadDTCInformation [19 82 09], Programming Seesion(01), 시큐리티 해제 x, 0x795</t>
  </si>
  <si>
    <t>10_DIA3_1282</t>
  </si>
  <si>
    <t>Write_Obj_v1_v2("BLTN_CAM_Rec_OWP_NvalueSet", 1, 3)
Write_Obj_v1_v2("BLTN_CAM_Rec_PEV_NvalueSet", 1, 3)
Write_Obj_v1_v2("BLTN_CAM_PrkTime_NvalueSet", 1, 0x3FF)</t>
  </si>
  <si>
    <t>Obj_Target_OK("BLTN_CAM_RecSet_OWP", 0x1)
Obj_Target_OK("BLTN_CAM_RecSet_PEV", 0x1)
Obj_Target_OK("BLTN_CAM_Set_PrkTime", 1)</t>
  </si>
  <si>
    <t>DIA3_1283</t>
  </si>
  <si>
    <t>ReadDTCInformation [19 82 09], Programming Seesion(01), 시큐리티 해제 o, 0x795</t>
  </si>
  <si>
    <t>Sleep_094</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</si>
  <si>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</si>
  <si>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</si>
  <si>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10_DIA3_1283</t>
  </si>
  <si>
    <t>원격시동③: 보조석_탑승→ 모션녹화 →Sleep</t>
  </si>
  <si>
    <t>print_string("Wake up 상태로 30분 대기")
Obj_Target_OK("BLTN_CAM_RecSta_OWP", 0x0)</t>
  </si>
  <si>
    <t>DIA3_1284</t>
  </si>
  <si>
    <t>10_DIA3_1284</t>
  </si>
  <si>
    <t>7DF로 ReadDTC 멀티프레임이라 배제</t>
  </si>
  <si>
    <t>DIA3_1285</t>
  </si>
  <si>
    <t>ReadDTCInformation [19 81 09], Default Session(01), 0x795</t>
  </si>
  <si>
    <t>#20828
xx xx 자리
현재,과거 고장 DTC 개수 (High, Low Bye)</t>
  </si>
  <si>
    <t>10_DIA3_1285</t>
  </si>
  <si>
    <t>Wakeup_061</t>
  </si>
  <si>
    <r>
      <rPr>
        <sz val="11"/>
        <color rgb="FF000000"/>
        <rFont val="Segoe UI Symbol"/>
        <family val="2"/>
      </rPr>
      <t>▪</t>
    </r>
    <r>
      <rPr>
        <sz val="11"/>
        <color rgb="FF000000"/>
        <rFont val="맑은 고딕"/>
        <family val="3"/>
        <charset val="129"/>
      </rPr>
      <t xml:space="preserve"> Requirement-based test</t>
    </r>
  </si>
  <si>
    <t>Request_0x795("19 81 09")</t>
  </si>
  <si>
    <r>
      <rPr>
        <sz val="11"/>
        <color rgb="FF000000"/>
        <rFont val="Segoe UI Symbol"/>
        <family val="2"/>
      </rPr>
      <t>▪</t>
    </r>
    <r>
      <rPr>
        <sz val="11"/>
        <color rgb="FF000000"/>
        <rFont val="Calibri"/>
        <family val="2"/>
      </rPr>
      <t xml:space="preserve"> Requirements Analysis</t>
    </r>
  </si>
  <si>
    <t>Network 조건 = ON &amp;&amp; ECU Specific 조건 = OFF
주차 상시, 충격 녹화설정 OFF 상태에서 Power OFF 후 타 제어기 NM 재송신하여 NM 검출 확인</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</si>
  <si>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</si>
  <si>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DIA3_1286</t>
  </si>
  <si>
    <t>ReadDTCInformation [19 81 09], Programming Seesion(01), 시큐리티 해제 x, 0x795</t>
  </si>
  <si>
    <t>10_DIA3_1286</t>
  </si>
  <si>
    <t>DIA3_1287</t>
  </si>
  <si>
    <t>ReadDTCInformation [19 81 09], Programming Seesion(01), 시큐리티 해제 o, 0x795</t>
  </si>
  <si>
    <t>10_DIA3_1287</t>
  </si>
  <si>
    <t>print_string("Bus Sleep (Power off) 대기 1분")
inspectTimeout_obj("BLTN_CAM_HU_UI_Mode", 500)</t>
  </si>
  <si>
    <t>DIA3_1288</t>
  </si>
  <si>
    <t>10_DIA3_1288</t>
  </si>
  <si>
    <t>Sleep_095</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</si>
  <si>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</si>
  <si>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</si>
  <si>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원격시동③: RrRt_탑승→ 모션녹화 →Sleep</t>
  </si>
  <si>
    <t>[BLTN_CAM-진단-057] Supported negative response codes</t>
  </si>
  <si>
    <t>DIA3_1289</t>
  </si>
  <si>
    <t>[ReadDTCInformation Service 
Negative Response]</t>
  </si>
  <si>
    <t>NRC 12 - subFunctionNotSupported</t>
  </si>
  <si>
    <t>10_DIA3_1289</t>
  </si>
  <si>
    <t>Request_0x795("19 99 09")</t>
  </si>
  <si>
    <t>response_0x79D = "7F 19 12"</t>
  </si>
  <si>
    <t>DIA3_1290</t>
  </si>
  <si>
    <t>NRC 13 - incorrectMessageLengthOrInvalidFormat</t>
  </si>
  <si>
    <t>10_DIA3_1290</t>
  </si>
  <si>
    <t>Wakeup_062</t>
  </si>
  <si>
    <t>Request_0x795("19 82 09 11 22 33 44 55 66")</t>
  </si>
  <si>
    <t>response_0x79D = "7F 19 13"</t>
  </si>
  <si>
    <r>
      <rPr>
        <sz val="11"/>
        <color rgb="FF000000"/>
        <rFont val="Segoe UI Symbol"/>
        <family val="2"/>
      </rPr>
      <t>▪</t>
    </r>
    <r>
      <rPr>
        <sz val="11"/>
        <color rgb="FF000000"/>
        <rFont val="맑은 고딕"/>
        <family val="3"/>
        <charset val="129"/>
      </rPr>
      <t xml:space="preserve"> Requirement-based test</t>
    </r>
  </si>
  <si>
    <r>
      <rPr>
        <sz val="11"/>
        <color rgb="FF000000"/>
        <rFont val="Segoe UI Symbol"/>
        <family val="2"/>
      </rPr>
      <t>▪</t>
    </r>
    <r>
      <rPr>
        <sz val="11"/>
        <color rgb="FF000000"/>
        <rFont val="Calibri"/>
        <family val="2"/>
      </rPr>
      <t xml:space="preserve"> Requirements Analysis</t>
    </r>
  </si>
  <si>
    <t>DIA3_1291</t>
  </si>
  <si>
    <t>미슬립 검출 도중 KEY ON 시 초기화 확인</t>
  </si>
  <si>
    <t>[ReadDTCInformation Service 
Negative Response] with Functional Address</t>
  </si>
  <si>
    <t>NRC 12 - subFunctionNotSupported 
with Functional Address</t>
  </si>
  <si>
    <r>
      <rPr>
        <sz val="11"/>
        <color rgb="FF000000"/>
        <rFont val="Segoe UI Symbol"/>
        <family val="2"/>
      </rPr>
      <t>▪</t>
    </r>
    <r>
      <rPr>
        <sz val="11"/>
        <color rgb="FF000000"/>
        <rFont val="Calibri"/>
        <family val="2"/>
      </rPr>
      <t xml:space="preserve"> </t>
    </r>
    <r>
      <rPr>
        <sz val="11"/>
        <color rgb="FF000000"/>
        <rFont val="맑은 고딕"/>
        <family val="3"/>
        <charset val="129"/>
      </rPr>
      <t>빌트인캠</t>
    </r>
    <r>
      <rPr>
        <sz val="11"/>
        <color rgb="FF000000"/>
        <rFont val="Calibri"/>
        <family val="2"/>
      </rPr>
      <t xml:space="preserve"> </t>
    </r>
    <r>
      <rPr>
        <sz val="11"/>
        <color rgb="FF000000"/>
        <rFont val="맑은 고딕"/>
        <family val="3"/>
        <charset val="129"/>
      </rPr>
      <t>부팅</t>
    </r>
    <r>
      <rPr>
        <sz val="11"/>
        <color rgb="FF000000"/>
        <rFont val="Calibri"/>
        <family val="2"/>
      </rPr>
      <t xml:space="preserve"> </t>
    </r>
    <r>
      <rPr>
        <sz val="11"/>
        <color rgb="FF000000"/>
        <rFont val="맑은 고딕"/>
        <family val="3"/>
        <charset val="129"/>
      </rPr>
      <t>완료</t>
    </r>
    <r>
      <rPr>
        <sz val="11"/>
        <color rgb="FF000000"/>
        <rFont val="Calibri"/>
        <family val="2"/>
      </rPr>
      <t xml:space="preserve">
</t>
    </r>
    <r>
      <rPr>
        <sz val="11"/>
        <color rgb="FF000000"/>
        <rFont val="Segoe UI Symbol"/>
        <family val="2"/>
      </rPr>
      <t>▪</t>
    </r>
    <r>
      <rPr>
        <sz val="11"/>
        <color rgb="FF000000"/>
        <rFont val="Calibri"/>
        <family val="2"/>
      </rPr>
      <t xml:space="preserve"> BLTN_CAM_State = 0x0 (BLTN_CAM Valid)
</t>
    </r>
    <r>
      <rPr>
        <sz val="11"/>
        <color rgb="FF000000"/>
        <rFont val="Segoe UI Symbol"/>
        <family val="2"/>
      </rPr>
      <t>▪</t>
    </r>
    <r>
      <rPr>
        <sz val="11"/>
        <color rgb="FF000000"/>
        <rFont val="Calibri"/>
        <family val="2"/>
      </rPr>
      <t xml:space="preserve"> BLTN_CAM_SD_Card_State = 0x0 (Good)
</t>
    </r>
    <r>
      <rPr>
        <sz val="11"/>
        <color rgb="FF000000"/>
        <rFont val="Segoe UI Symbol"/>
        <family val="2"/>
      </rPr>
      <t>▪</t>
    </r>
    <r>
      <rPr>
        <sz val="11"/>
        <color rgb="FF000000"/>
        <rFont val="Calibri"/>
        <family val="2"/>
      </rPr>
      <t xml:space="preserve"> </t>
    </r>
    <r>
      <rPr>
        <sz val="11"/>
        <color rgb="FF000000"/>
        <rFont val="맑은 고딕"/>
        <family val="3"/>
        <charset val="129"/>
      </rPr>
      <t>연관</t>
    </r>
    <r>
      <rPr>
        <sz val="11"/>
        <color rgb="FF000000"/>
        <rFont val="Calibri"/>
        <family val="2"/>
      </rPr>
      <t xml:space="preserve"> </t>
    </r>
    <r>
      <rPr>
        <sz val="11"/>
        <color rgb="FF000000"/>
        <rFont val="맑은 고딕"/>
        <family val="3"/>
        <charset val="129"/>
      </rPr>
      <t>제어기</t>
    </r>
    <r>
      <rPr>
        <sz val="11"/>
        <color rgb="FF000000"/>
        <rFont val="Calibri"/>
        <family val="2"/>
      </rPr>
      <t xml:space="preserve"> CAN/Ethernet </t>
    </r>
    <r>
      <rPr>
        <sz val="11"/>
        <color rgb="FF000000"/>
        <rFont val="맑은 고딕"/>
        <family val="3"/>
        <charset val="129"/>
      </rPr>
      <t>통신</t>
    </r>
    <r>
      <rPr>
        <sz val="11"/>
        <color rgb="FF000000"/>
        <rFont val="Calibri"/>
        <family val="2"/>
      </rPr>
      <t xml:space="preserve"> </t>
    </r>
    <r>
      <rPr>
        <sz val="11"/>
        <color rgb="FF000000"/>
        <rFont val="맑은 고딕"/>
        <family val="3"/>
        <charset val="129"/>
      </rPr>
      <t>가능</t>
    </r>
    <r>
      <rPr>
        <sz val="11"/>
        <color rgb="FF000000"/>
        <rFont val="Calibri"/>
        <family val="2"/>
      </rPr>
      <t xml:space="preserve"> </t>
    </r>
    <r>
      <rPr>
        <sz val="11"/>
        <color rgb="FF000000"/>
        <rFont val="맑은 고딕"/>
        <family val="3"/>
        <charset val="129"/>
      </rPr>
      <t>상태</t>
    </r>
    <r>
      <rPr>
        <sz val="11"/>
        <color rgb="FF000000"/>
        <rFont val="Calibri"/>
        <family val="2"/>
      </rPr>
      <t xml:space="preserve">
</t>
    </r>
    <r>
      <rPr>
        <sz val="11"/>
        <color rgb="FF000000"/>
        <rFont val="Segoe UI Symbol"/>
        <family val="2"/>
      </rPr>
      <t>▪</t>
    </r>
    <r>
      <rPr>
        <sz val="11"/>
        <color rgb="FF000000"/>
        <rFont val="Calibri"/>
        <family val="2"/>
      </rPr>
      <t xml:space="preserve"> </t>
    </r>
    <r>
      <rPr>
        <sz val="11"/>
        <color rgb="FF000000"/>
        <rFont val="맑은 고딕"/>
        <family val="3"/>
        <charset val="129"/>
      </rPr>
      <t>전원</t>
    </r>
    <r>
      <rPr>
        <sz val="11"/>
        <color rgb="FF000000"/>
        <rFont val="Calibri"/>
        <family val="2"/>
      </rPr>
      <t xml:space="preserve"> : Key On
</t>
    </r>
    <r>
      <rPr>
        <sz val="11"/>
        <color rgb="FF000000"/>
        <rFont val="Segoe UI Symbol"/>
        <family val="2"/>
      </rPr>
      <t>▪</t>
    </r>
    <r>
      <rPr>
        <sz val="11"/>
        <color rgb="FF000000"/>
        <rFont val="Calibri"/>
        <family val="2"/>
      </rPr>
      <t xml:space="preserve"> </t>
    </r>
    <r>
      <rPr>
        <sz val="11"/>
        <color rgb="FF000000"/>
        <rFont val="맑은 고딕"/>
        <family val="3"/>
        <charset val="129"/>
      </rPr>
      <t>전압</t>
    </r>
    <r>
      <rPr>
        <sz val="11"/>
        <color rgb="FF000000"/>
        <rFont val="Calibri"/>
        <family val="2"/>
      </rPr>
      <t xml:space="preserve"> : 12V</t>
    </r>
  </si>
  <si>
    <t>#20807
Functional Address(0x7DF) 요청과 특정 NRC 조건에 맞게 미응답하도록 수정</t>
  </si>
  <si>
    <t>10_DIA3_1291</t>
  </si>
  <si>
    <t>Request_0x7DF("19 99 09")</t>
  </si>
  <si>
    <t>Sleep 상태에서 저전압 발생시
 - 주차모드 설정 OFF</t>
  </si>
  <si>
    <t>DIA3_1292</t>
  </si>
  <si>
    <t>NRC 13 - incorrectMessageLengthOrInvalidFormat
with Functional Address</t>
  </si>
  <si>
    <t>10_DIA3_1292</t>
  </si>
  <si>
    <t>Request_0x7DF("19 82 09 11 22 33 44 55 66")</t>
  </si>
  <si>
    <t>[BLTN_CAM-진단-022] Request message (ControlDTCSetting Service ID 등)</t>
  </si>
  <si>
    <t>print_string("Oprable Time 2시간 설정 ")</t>
  </si>
  <si>
    <t>[BLTN_CAM-진단-023] Positive response message</t>
  </si>
  <si>
    <t>DIA3_1293</t>
  </si>
  <si>
    <t>ControlDTCSetting 
기본응답확인</t>
  </si>
  <si>
    <t>ControlDTCSetting Off [85 02] Req, Default Session(01), 0x795</t>
  </si>
  <si>
    <t>10_DIA3_1293</t>
  </si>
  <si>
    <t>Request_0x795("85 02")</t>
  </si>
  <si>
    <t>response_0x79D = "7F 85 7F"</t>
  </si>
  <si>
    <t>DIA3_1294</t>
  </si>
  <si>
    <t>ControlDTCSetting On[85 01] Req, Default Session(01), 0x795</t>
  </si>
  <si>
    <t>Request_0x795("85 01")</t>
  </si>
  <si>
    <t>10_DIA3_1294</t>
  </si>
  <si>
    <t>DIA3_1295</t>
  </si>
  <si>
    <t>ControlDTCSetting OFF [85 02] Req, Programming Session(02), 0x795</t>
  </si>
  <si>
    <t>10_DIA3_1295</t>
  </si>
  <si>
    <t>response_0x79D = "C5 02"</t>
  </si>
  <si>
    <t>Sleep_096</t>
  </si>
  <si>
    <t>DIA3_1296</t>
  </si>
  <si>
    <r>
      <rPr>
        <sz val="11"/>
        <color theme="1"/>
        <rFont val="Segoe UI Symbol"/>
        <family val="2"/>
      </rPr>
      <t>▪</t>
    </r>
    <r>
      <rPr>
        <sz val="11"/>
        <color theme="1"/>
        <rFont val="맑은 고딕"/>
        <family val="3"/>
        <charset val="129"/>
      </rPr>
      <t xml:space="preserve"> Requirement-based test</t>
    </r>
  </si>
  <si>
    <t>ControlDTCSetting On [85 01] Req, Programming Session(02), 0x795</t>
  </si>
  <si>
    <r>
      <rPr>
        <sz val="11"/>
        <color theme="1"/>
        <rFont val="Segoe UI Symbol"/>
        <family val="2"/>
      </rPr>
      <t>▪</t>
    </r>
    <r>
      <rPr>
        <sz val="11"/>
        <color theme="1"/>
        <rFont val="Calibri"/>
        <family val="2"/>
      </rPr>
      <t xml:space="preserve"> Requirements Analysis</t>
    </r>
  </si>
  <si>
    <t>Sleep 상태에서 과전압 발생시
 - 주차모드 설정 OFF</t>
  </si>
  <si>
    <t>원격시동③: RrLft_탑승→ 모션녹화 →Sleep</t>
  </si>
  <si>
    <t>10_DIA3_1296</t>
  </si>
  <si>
    <t>response_0x79D = "C5 01"</t>
  </si>
  <si>
    <t>key_on()</t>
  </si>
  <si>
    <t>print_string("Key On 완료")</t>
  </si>
  <si>
    <t>DIA3_1297</t>
  </si>
  <si>
    <t>ControlDTCSetting OFF [85 02] Req, Extended Session(03), 0x795</t>
  </si>
  <si>
    <t>10_DIA3_1297</t>
  </si>
  <si>
    <t>DIA3_1298</t>
  </si>
  <si>
    <t>ControlDTCSetting On [85 01] Req, Extended Session(03), 0x795</t>
  </si>
  <si>
    <t>10_DIA3_1298</t>
  </si>
  <si>
    <t>DIA3_1299</t>
  </si>
  <si>
    <t>ControlDTCSetting Off [85 82] Req, Default Session(01), 0x795</t>
  </si>
  <si>
    <t>10_DIA3_1299</t>
  </si>
  <si>
    <t>Request_0x795("85 82")</t>
  </si>
  <si>
    <t>DIA3_1300</t>
  </si>
  <si>
    <t>ControlDTCSetting On[85 81] Req, Default Session(01), 8x795</t>
  </si>
  <si>
    <t>Request_0x795("85 81")</t>
  </si>
  <si>
    <t>10_DIA3_1300</t>
  </si>
  <si>
    <t>DIA3_1301</t>
  </si>
  <si>
    <t>ControlDTCSetting OFF [85 82] Req, Programming Session(02), 8x795</t>
  </si>
  <si>
    <t>10_DIA3_1301</t>
  </si>
  <si>
    <t>DIA3_1302</t>
  </si>
  <si>
    <t>ControlDTCSetting On [85 81] Req, Programming Session(02), 8x795</t>
  </si>
  <si>
    <t>10_DIA3_1302</t>
  </si>
  <si>
    <t>DIA3_1303</t>
  </si>
  <si>
    <t>ControlDTCSetting OFF [85 82] Req, Extended Session(03), 8x795</t>
  </si>
  <si>
    <t>10_DIA3_1303</t>
  </si>
  <si>
    <t>DIA3_1304</t>
  </si>
  <si>
    <t>ControlDTCSetting On [85 81] Req, Extended Session(03), 8x795</t>
  </si>
  <si>
    <t>10_DIA3_1304</t>
  </si>
  <si>
    <t>DIA3_1305</t>
  </si>
  <si>
    <t>EVENT_SW 고장코드로
ControlDTCSetting 기능확인
on Programming Session</t>
  </si>
  <si>
    <t>ControlDTCSetting OFF [85 02] Req
- Programming Session(02), 0x795
- EVENT_SW 고장 조건</t>
  </si>
  <si>
    <t>10_DIA3_1305</t>
  </si>
  <si>
    <r>
      <rPr>
        <sz val="11"/>
        <color rgb="FF000000"/>
        <rFont val="Malgun Gothic"/>
      </rPr>
      <t xml:space="preserve">print_string("카메라 충격 1회")
CameraCrash()
</t>
    </r>
    <r>
      <rPr>
        <b/>
        <sz val="11"/>
        <color rgb="FF0070C0"/>
        <rFont val="맑은 고딕"/>
        <family val="3"/>
        <charset val="129"/>
      </rPr>
      <t>Link_Up()</t>
    </r>
  </si>
  <si>
    <t>EVENT_SW(61000, 1, 0)</t>
  </si>
  <si>
    <t>DIA3_1306</t>
  </si>
  <si>
    <t>ControlDTCSetting On [85 01] Req
- Programming Session(02), 0x795
- EVENT_SW 고장 조건</t>
  </si>
  <si>
    <t>Sleep_097</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</si>
  <si>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</si>
  <si>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</si>
  <si>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10_DIA3_1306</t>
  </si>
  <si>
    <t>원격시동③: 트렁크_탑승→ 모션녹화 →Sleep</t>
  </si>
  <si>
    <r>
      <rPr>
        <sz val="11"/>
        <color rgb="FF000000"/>
        <rFont val="Malgun Gothic"/>
      </rPr>
      <t xml:space="preserve">print_string("카메라 충격 2회")
CameraCrash()
</t>
    </r>
    <r>
      <rPr>
        <b/>
        <sz val="11"/>
        <color rgb="FF0070C0"/>
        <rFont val="맑은 고딕"/>
        <family val="3"/>
        <charset val="129"/>
      </rPr>
      <t>Link_Up()</t>
    </r>
  </si>
  <si>
    <t>response_0x79D = "59 02 09 96 E6 00 08"</t>
  </si>
  <si>
    <t>DIA3_1307</t>
  </si>
  <si>
    <t>EVENT_SW 고장코드로
ControlDTCSetting 기능확인
on Extended Session</t>
  </si>
  <si>
    <t>ControlDTCSetting OFF [85 02] Req
- Extended Session(03), 0x795
- EVENT_SW 고장 조건</t>
  </si>
  <si>
    <t>10_DIA3_1307</t>
  </si>
  <si>
    <t>DIA3_1308</t>
  </si>
  <si>
    <t>ControlDTCSetting On [85 01] Req
- Extended Session(03), 0x795
- EVENT_SW 고장 조건</t>
  </si>
  <si>
    <t>10_DIA3_1308</t>
  </si>
  <si>
    <t>DIA3_1309</t>
  </si>
  <si>
    <t>ControlDTCSetting Off 동작 후 Default Session 천이 하여 DTC 기능 확인</t>
  </si>
  <si>
    <t>ControlDTCSetting OFF [85 02] Req, Programming Session(02), 0x795 이후 Default Session에서 EVENT_SW 고장 조건</t>
  </si>
  <si>
    <t>10_DIA3_1309</t>
  </si>
  <si>
    <t>이벤트 CCS 알림기능 OFF 시 트리거 시그널 미발생 확인</t>
  </si>
  <si>
    <t>Sleep_098</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</si>
  <si>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</si>
  <si>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</si>
  <si>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EVENT_SW(65000, 1, 0)</t>
  </si>
  <si>
    <t>원격시동④: 운전석_탑승→수동녹화→Sleep</t>
  </si>
  <si>
    <t>DIA3_1310</t>
  </si>
  <si>
    <t>ControlDTCSetting OFF [85 02] Req, Extended Session(02), 0x795 이후 Default Session에서 EVENT_SW 고장 조건</t>
  </si>
  <si>
    <t>10_DIA3_1310</t>
  </si>
  <si>
    <r>
      <rPr>
        <b/>
        <sz val="11"/>
        <color rgb="FF0070C0"/>
        <rFont val="맑은 고딕"/>
        <family val="3"/>
        <charset val="129"/>
      </rPr>
      <t>Link_Up()</t>
    </r>
    <r>
      <rPr>
        <sz val="11"/>
        <color rgb="FF000000"/>
        <rFont val="맑은 고딕"/>
        <family val="3"/>
        <charset val="129"/>
      </rPr>
      <t xml:space="preserve">
CameraCrash()</t>
    </r>
  </si>
  <si>
    <t>이벤트 6회 이상 인가 후 KEY ON 시 CrashCount 갱신 확인
 - 이벤트 CCS 알림기능 ON/OFF와 카운트 연관성 있는지 확인
※ [BLTN_CAM_HU_PE] BLTN_CAM_PEV_Count</t>
  </si>
  <si>
    <t>DIA3_1311</t>
  </si>
  <si>
    <t>ControlDTCSetting 
on Default Session
0x7df</t>
  </si>
  <si>
    <t>ControlDTCSetting OFF [85 02] Req
- Default Session(01), 0x7df</t>
  </si>
  <si>
    <t>10_DIA3_1311</t>
  </si>
  <si>
    <t>Event_SW(500,1,0)</t>
  </si>
  <si>
    <t>Request_0x7DF("85 02")</t>
  </si>
  <si>
    <t>7df일 때는 Session 조건 맞지
 않을 시 응답 안 함</t>
  </si>
  <si>
    <t>DIA3_1312</t>
  </si>
  <si>
    <t>ControlDTCSetting ON [85 01] Req
- Default Session(01), 0x7df</t>
  </si>
  <si>
    <t>Request_0x7DF("85 01")</t>
  </si>
  <si>
    <t>10_DIA3_1312</t>
  </si>
  <si>
    <t>DIA3_1313</t>
  </si>
  <si>
    <t>ControlDTCSetting 
on Programming Session
0x7df</t>
  </si>
  <si>
    <t>ControlDTCSetting OFF [85 02] Req
- Programming Session(02), 0x7df</t>
  </si>
  <si>
    <t>10_DIA3_1313</t>
  </si>
  <si>
    <t>DIA3_1314</t>
  </si>
  <si>
    <t>ControlDTCSetting ON [85 01] Req
- Programming Session(02), 0x7df</t>
  </si>
  <si>
    <t>10_DIA3_1314</t>
  </si>
  <si>
    <r>
      <rPr>
        <sz val="11"/>
        <color rgb="FF000000"/>
        <rFont val="Malgun Gothic"/>
      </rPr>
      <t xml:space="preserve">print_string("카메라 충격 1회")
CameraCrash()
</t>
    </r>
    <r>
      <rPr>
        <b/>
        <sz val="11"/>
        <color rgb="FF0070C0"/>
        <rFont val="맑은 고딕"/>
        <family val="3"/>
        <charset val="129"/>
      </rPr>
      <t>Link_Up()</t>
    </r>
  </si>
  <si>
    <t>DIA3_1315</t>
  </si>
  <si>
    <t>ControlDTCSetting 
on Extended Session
0x7df</t>
  </si>
  <si>
    <t>ControlDTCSetting OFF [85 02] Req
- Extended Session(03), 0x7df</t>
  </si>
  <si>
    <t>Sleep_099</t>
  </si>
  <si>
    <r>
      <rPr>
        <sz val="11"/>
        <color theme="1"/>
        <rFont val="Segoe UI Symbol"/>
        <family val="2"/>
      </rPr>
      <t>▪</t>
    </r>
    <r>
      <rPr>
        <sz val="11"/>
        <color theme="1"/>
        <rFont val="맑은 고딕"/>
        <family val="3"/>
        <charset val="129"/>
      </rPr>
      <t xml:space="preserve"> Requirement-based test</t>
    </r>
  </si>
  <si>
    <t>10_DIA3_1315</t>
  </si>
  <si>
    <r>
      <rPr>
        <sz val="11"/>
        <color theme="1"/>
        <rFont val="Segoe UI Symbol"/>
        <family val="2"/>
      </rPr>
      <t>▪</t>
    </r>
    <r>
      <rPr>
        <sz val="11"/>
        <color theme="1"/>
        <rFont val="Calibri"/>
        <family val="2"/>
      </rPr>
      <t xml:space="preserve"> Requirements Analysis</t>
    </r>
  </si>
  <si>
    <t>원격시동④: 보조석_탑승→수동녹화→Sleep</t>
  </si>
  <si>
    <t>DIA3_1316</t>
  </si>
  <si>
    <t>ControlDTCSetting ON [85 01] Req
- Extended Session(03), 0x7df</t>
  </si>
  <si>
    <t>10_DIA3_1316</t>
  </si>
  <si>
    <t>DIA3_1317</t>
  </si>
  <si>
    <t>EVENT_SW 고장코드로
ControlDTCSetting 기능확인
on Extended Session, 0x7df</t>
  </si>
  <si>
    <t>ControlDTCSetting OFF [85 02] Req
- Extended Session(03), 0x7df
- EVENT_SW 고장 조건</t>
  </si>
  <si>
    <t>Batt_Off()
Start_Up()
DTC_Clear()</t>
  </si>
  <si>
    <t>10_DIA3_1317</t>
  </si>
  <si>
    <t>Request_0x7DF("19 02 09")</t>
  </si>
  <si>
    <t>추가로 들어오는거 판단 안 됨
(일단 이렇게)</t>
  </si>
  <si>
    <t>DIA3_1318</t>
  </si>
  <si>
    <t>ControlDTCSetting ON [85 01] Req
- Extended Session(03), 0x7df
- EVENT_SW 고장 조건</t>
  </si>
  <si>
    <t>10_DIA3_1318</t>
  </si>
  <si>
    <r>
      <rPr>
        <sz val="11"/>
        <color rgb="FF000000"/>
        <rFont val="Malgun Gothic"/>
      </rPr>
      <t xml:space="preserve">print_string("카메라 충격 1회")
CameraCrash()
</t>
    </r>
    <r>
      <rPr>
        <b/>
        <sz val="11"/>
        <color rgb="FF0070C0"/>
        <rFont val="맑은 고딕"/>
        <family val="3"/>
        <charset val="129"/>
      </rPr>
      <t>Link_Up()</t>
    </r>
  </si>
  <si>
    <t>[BLTN_CAM-진단-052] Request message (ClearDiagnosticInformation Request Service ID 등)</t>
  </si>
  <si>
    <t>[BLTN_CAM-진단-053] Positive response message</t>
  </si>
  <si>
    <t>DIA3_1319</t>
  </si>
  <si>
    <t>ClearDiagnosticInformation ($14)
기본 응답 확인
0x795</t>
  </si>
  <si>
    <t>ClearDiagnosticInformation [14 FF FF FF]
- Default Session, 0x795</t>
  </si>
  <si>
    <t>00_1CHK_070</t>
  </si>
  <si>
    <t>10_DIA3_1319</t>
  </si>
  <si>
    <t>Request_0x795("14 FF FF FF")</t>
  </si>
  <si>
    <t>response_0x79D = "54"</t>
  </si>
  <si>
    <t>DIA3_1320</t>
  </si>
  <si>
    <t>ClearDiagnosticInformation [14 FF FF FF]
- Programming Session, 시큐리티 해제 X, 0x795</t>
  </si>
  <si>
    <t>10_DIA3_1320</t>
  </si>
  <si>
    <t>Sleep_100</t>
  </si>
  <si>
    <t>response_0x79D = "7F 14 7F"</t>
  </si>
  <si>
    <t>12 V</t>
  </si>
  <si>
    <r>
      <rPr>
        <sz val="11"/>
        <color theme="1"/>
        <rFont val="Segoe UI Symbol"/>
        <family val="2"/>
      </rPr>
      <t>▪</t>
    </r>
    <r>
      <rPr>
        <sz val="11"/>
        <color theme="1"/>
        <rFont val="맑은 고딕"/>
        <family val="3"/>
        <charset val="129"/>
      </rPr>
      <t xml:space="preserve"> Requirement-based test</t>
    </r>
  </si>
  <si>
    <t>ACC</t>
  </si>
  <si>
    <t>▪ 빌트인캠으로 공급되는 전원 확인(전류 측정)
 : B+(pin. 1), Sub Batt Power(pin. 11)</t>
  </si>
  <si>
    <t>▪ 빌트인캠으로 공급되는 전원
 : 차량전원, B+(pin. 1)</t>
  </si>
  <si>
    <t>DIA3_1321</t>
  </si>
  <si>
    <r>
      <rPr>
        <sz val="11"/>
        <color theme="1"/>
        <rFont val="Segoe UI Symbol"/>
        <family val="2"/>
      </rPr>
      <t>▪</t>
    </r>
    <r>
      <rPr>
        <sz val="11"/>
        <color theme="1"/>
        <rFont val="Calibri"/>
        <family val="2"/>
      </rPr>
      <t xml:space="preserve"> Requirements Analysis</t>
    </r>
  </si>
  <si>
    <t>원격시동④: RrRt_탑승→수동녹화→Sleep</t>
  </si>
  <si>
    <t>ClearDiagnosticInformation [14 FF FF FF]
- Programming Session, 시큐리티 해제 O, 0x795</t>
  </si>
  <si>
    <t>IGN</t>
  </si>
  <si>
    <t>10_DIA3_1321</t>
  </si>
  <si>
    <t>B+</t>
  </si>
  <si>
    <t>▪ 네트워크 Alive 상태
▪ 빌트인캠으로 공급되는 전원 확인(전류 측정)
 : B+(pin. 1), Sub Batt Power(pin. 11)</t>
  </si>
  <si>
    <t>▪ 네트워크 Sleep 상태
▪ 빌트인캠으로 공급되는 전원 확인(전류 측정)
 : B+(pin. 1), Sub Batt Power(pin. 11)</t>
  </si>
  <si>
    <t>▪ 빌트인캠으로 공급되는 전원
 : 보조배터리 전원, Sub Batt Power(pin. 11)</t>
  </si>
  <si>
    <t>▪ 빌트인캠으로 공급되는 전원 확인(전류 측정)
 : B+(pin. 1), Sub Batt Power(pin. 11)
▪ 네트워크 Alive 상태 → Sleep 상태 → Alive 상태</t>
  </si>
  <si>
    <t>▪ 빌트인캠으로 공급되는 전원
 : 보조배터리 전원 → 차량전원, B+ → 보조배터리 전원(네트워크 슬립 시)</t>
  </si>
  <si>
    <t>DIA3_1322</t>
  </si>
  <si>
    <t>보조배터리 사용 중 충격이벤트 녹화
 - 보조배터리 전원사용 유지</t>
  </si>
  <si>
    <t>ClearDiagnosticInformation [14 FF FF FF]
- Extended Session, 0x795</t>
  </si>
  <si>
    <t>10_DIA3_1322</t>
  </si>
  <si>
    <t>DIA3_1323</t>
  </si>
  <si>
    <t>ClearDiagnosticInformation ($14)
기본 응답 확인
0x7df</t>
  </si>
  <si>
    <t>ClearDiagnosticInformation [14 FF FF FF]
- Default Session, 0x7df</t>
  </si>
  <si>
    <t>00_1CHK_071</t>
  </si>
  <si>
    <t>10_DIA3_1323</t>
  </si>
  <si>
    <t>Request_0x7DF("14 FF FF FF")</t>
  </si>
  <si>
    <t>DIA3_1324</t>
  </si>
  <si>
    <t>ClearDiagnosticInformation [14 FF FF FF]
- Programming Session, 시큐리티 해제 X, 0x7df</t>
  </si>
  <si>
    <t>10_DIA3_1324</t>
  </si>
  <si>
    <t>보조배터리 사용 중 수동이벤트 녹화
 - 보조배터리 전원사용 유지</t>
  </si>
  <si>
    <t>DIA3_1325</t>
  </si>
  <si>
    <t>ClearDiagnosticInformation [14 FF FF FF]
- Extended Session, 0x7df</t>
  </si>
  <si>
    <t>10_DIA3_1325</t>
  </si>
  <si>
    <t>통신 표준화 영향성 확인 - 0x7DF</t>
  </si>
  <si>
    <t>DIA3_1326</t>
  </si>
  <si>
    <t>통신 표준화 영향성 확인</t>
  </si>
  <si>
    <t>통신 표준화 영향성 확인 [01 00], 0x7df</t>
  </si>
  <si>
    <t>Request_0x7DF("01 00")</t>
  </si>
  <si>
    <t>10_DIA3_1326</t>
  </si>
  <si>
    <t>DIA3_1327</t>
  </si>
  <si>
    <t>Sleep_101</t>
  </si>
  <si>
    <t>통신 표준화 영향성 확인 [01 01], 0x7df</t>
  </si>
  <si>
    <r>
      <rPr>
        <sz val="11"/>
        <color theme="1"/>
        <rFont val="Segoe UI Symbol"/>
        <family val="2"/>
      </rPr>
      <t>▪</t>
    </r>
    <r>
      <rPr>
        <sz val="11"/>
        <color theme="1"/>
        <rFont val="맑은 고딕"/>
        <family val="3"/>
        <charset val="129"/>
      </rPr>
      <t xml:space="preserve"> Requirement-based test</t>
    </r>
  </si>
  <si>
    <t>Request_0x7DF("01 01")</t>
  </si>
  <si>
    <r>
      <rPr>
        <sz val="11"/>
        <color theme="1"/>
        <rFont val="Segoe UI Symbol"/>
        <family val="2"/>
      </rPr>
      <t>▪</t>
    </r>
    <r>
      <rPr>
        <sz val="11"/>
        <color theme="1"/>
        <rFont val="Calibri"/>
        <family val="2"/>
      </rPr>
      <t xml:space="preserve"> Requirements Analysis</t>
    </r>
  </si>
  <si>
    <t>10_DIA3_1327</t>
  </si>
  <si>
    <t>원격시동④: RrLft_탑승→수동녹화→Sleep</t>
  </si>
  <si>
    <t>DIA3_1328</t>
  </si>
  <si>
    <t>통신 표준화 영향성 확인 [01 02], 0x7df</t>
  </si>
  <si>
    <t>Request_0x7DF("01 02")</t>
  </si>
  <si>
    <t>10_DIA3_1328</t>
  </si>
  <si>
    <t>DIA3_1329</t>
  </si>
  <si>
    <t>통신 표준화 영향성 확인 [01 03], 0x7df</t>
  </si>
  <si>
    <t>Request_0x7DF("01 03")</t>
  </si>
  <si>
    <t>10_DIA3_1329</t>
  </si>
  <si>
    <t>DIA3_1330</t>
  </si>
  <si>
    <t>통신 표준화 영향성 확인 [01 04], 0x7df</t>
  </si>
  <si>
    <t>Request_0x7DF("01 04")</t>
  </si>
  <si>
    <t>10_DIA3_1330</t>
  </si>
  <si>
    <t>DIA3_1331</t>
  </si>
  <si>
    <t>통신 표준화 영향성 확인 [01 05], 0x7df</t>
  </si>
  <si>
    <t>Request_0x7DF("01 05")</t>
  </si>
  <si>
    <t>10_DIA3_1331</t>
  </si>
  <si>
    <t>DIA3_1332</t>
  </si>
  <si>
    <t>통신 표준화 영향성 확인 [01 06], 0x7df</t>
  </si>
  <si>
    <t>Request_0x7DF("01 06")</t>
  </si>
  <si>
    <t>10_DIA3_1332</t>
  </si>
  <si>
    <t>DIA3_1333</t>
  </si>
  <si>
    <t>통신 표준화 영향성 확인 [01 07], 0x7df</t>
  </si>
  <si>
    <t>Request_0x7DF("01 07")</t>
  </si>
  <si>
    <t>10_DIA3_1333</t>
  </si>
  <si>
    <t>DIA3_1334</t>
  </si>
  <si>
    <t>통신 표준화 영향성 확인 [01 08], 0x7df</t>
  </si>
  <si>
    <t>Request_0x7DF("01 08")</t>
  </si>
  <si>
    <t>10_DIA3_1334</t>
  </si>
  <si>
    <t>DIA3_1335</t>
  </si>
  <si>
    <t>통신 표준화 영향성 확인 [01 09], 0x7df</t>
  </si>
  <si>
    <t>Request_0x7DF("01 09")</t>
  </si>
  <si>
    <t>10_DIA3_1335</t>
  </si>
  <si>
    <t>DIA3_1336</t>
  </si>
  <si>
    <t>통신 표준화 영향성 확인 [01 0A], 0x7df</t>
  </si>
  <si>
    <t>Request_0x7DF("01 0A")</t>
  </si>
  <si>
    <t>10_DIA3_1336</t>
  </si>
  <si>
    <t>DIA3_1337</t>
  </si>
  <si>
    <t>통신 표준화 영향성 확인 [01 0B], 0x7df</t>
  </si>
  <si>
    <t>Request_0x7DF("01 0B")</t>
  </si>
  <si>
    <t>10_DIA3_1337</t>
  </si>
  <si>
    <t>DIA3_1338</t>
  </si>
  <si>
    <t>통신 표준화 영향성 확인 [01 0C], 0x7df</t>
  </si>
  <si>
    <t>Request_0x7DF("01 0C")</t>
  </si>
  <si>
    <t>10_DIA3_1338</t>
  </si>
  <si>
    <t>DIA3_1339</t>
  </si>
  <si>
    <t>통신 표준화 영향성 확인 [01 0D], 0x7df</t>
  </si>
  <si>
    <t>Request_0x7DF("01 0D")</t>
  </si>
  <si>
    <t>10_DIA3_1339</t>
  </si>
  <si>
    <t>DIA3_1340</t>
  </si>
  <si>
    <t>통신 표준화 영향성 확인 [01 0E], 0x7df</t>
  </si>
  <si>
    <t>Request_0x7DF("01 0E")</t>
  </si>
  <si>
    <t>10_DIA3_1340</t>
  </si>
  <si>
    <t>DIA3_1341</t>
  </si>
  <si>
    <t>통신 표준화 영향성 확인 [01 0F], 0x7df</t>
  </si>
  <si>
    <t>Request_0x7DF("01 0F")</t>
  </si>
  <si>
    <t>10_DIA3_1341</t>
  </si>
  <si>
    <t>DIA3_1342</t>
  </si>
  <si>
    <t>통신 표준화 영향성 확인 [02 00], 0x7df</t>
  </si>
  <si>
    <t>Request_0x7DF("02 00")</t>
  </si>
  <si>
    <t>Sleep_102</t>
  </si>
  <si>
    <t>10_DIA3_1342</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</si>
  <si>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</si>
  <si>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</si>
  <si>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통신 표준화 영향성 확인 - 0x795</t>
  </si>
  <si>
    <t>원격시동⑤: 운전석_탑승→충격→시동→Sleep</t>
  </si>
  <si>
    <t>DIA3_1343</t>
  </si>
  <si>
    <t>통신 표준화 영향성 확인 [01 00], 0x795</t>
  </si>
  <si>
    <t>Request_0x795("01 00")</t>
  </si>
  <si>
    <t>response_0x79D = "7F 01"</t>
  </si>
  <si>
    <t>10_DIA3_1343</t>
  </si>
  <si>
    <t>DIA3_1344</t>
  </si>
  <si>
    <t>통신 표준화 영향성 확인 [01 01], 0x795</t>
  </si>
  <si>
    <t>Request_0x795("01 01")</t>
  </si>
  <si>
    <t>10_DIA3_1344</t>
  </si>
  <si>
    <t>DIA3_1345</t>
  </si>
  <si>
    <t>통신 표준화 영향성 확인 [01 02], 0x795</t>
  </si>
  <si>
    <t>Request_0x795("01 02")</t>
  </si>
  <si>
    <t>10_DIA3_1345</t>
  </si>
  <si>
    <t>DIA3_1346</t>
  </si>
  <si>
    <t>통신 표준화 영향성 확인 [01 03], 0x795</t>
  </si>
  <si>
    <t>Request_0x795("01 03")</t>
  </si>
  <si>
    <t>10_DIA3_1346</t>
  </si>
  <si>
    <t>DIA3_1347</t>
  </si>
  <si>
    <t>통신 표준화 영향성 확인 [01 04], 0x795</t>
  </si>
  <si>
    <t>Request_0x795("01 04")</t>
  </si>
  <si>
    <t>10_DIA3_1347</t>
  </si>
  <si>
    <t>DIA3_1348</t>
  </si>
  <si>
    <t>통신 표준화 영향성 확인 [01 05], 0x795</t>
  </si>
  <si>
    <t>Request_0x795("01 05")</t>
  </si>
  <si>
    <t>10_DIA3_1348</t>
  </si>
  <si>
    <t>DIA3_1349</t>
  </si>
  <si>
    <t>통신 표준화 영향성 확인 [01 06], 0x795</t>
  </si>
  <si>
    <t>Request_0x795("01 06")</t>
  </si>
  <si>
    <t>10_DIA3_1349</t>
  </si>
  <si>
    <t>DIA3_1350</t>
  </si>
  <si>
    <t>통신 표준화 영향성 확인 [01 07], 0x795</t>
  </si>
  <si>
    <t>Request_0x795("01 07")</t>
  </si>
  <si>
    <t>주차녹화 중 충격이벤트 발생 즉시 보조배터리 3초간 탈거 후 재장착</t>
  </si>
  <si>
    <t>10_DIA3_1350</t>
  </si>
  <si>
    <t>DIA3_1351</t>
  </si>
  <si>
    <t>통신 표준화 영향성 확인 [01 08], 0x795</t>
  </si>
  <si>
    <t>Request_0x795("01 08")</t>
  </si>
  <si>
    <t>ACC_IGN_ON()</t>
  </si>
  <si>
    <t>10_DIA3_1351</t>
  </si>
  <si>
    <t>DIA3_1352</t>
  </si>
  <si>
    <t>통신 표준화 영향성 확인 [01 09], 0x795</t>
  </si>
  <si>
    <t>Request_0x795("01 09")</t>
  </si>
  <si>
    <t>10_DIA3_1352</t>
  </si>
  <si>
    <t>DIA3_1353</t>
  </si>
  <si>
    <t>통신 표준화 영향성 확인 [01 0A], 0x795</t>
  </si>
  <si>
    <t>Request_0x795("01 0A")</t>
  </si>
  <si>
    <t>10_DIA3_1353</t>
  </si>
  <si>
    <t>DIA3_1354</t>
  </si>
  <si>
    <t>통신 표준화 영향성 확인 [01 0B], 0x795</t>
  </si>
  <si>
    <t>Request_0x795("01 0B")</t>
  </si>
  <si>
    <t>10_DIA3_1354</t>
  </si>
  <si>
    <t>DIA3_1355</t>
  </si>
  <si>
    <t>통신 표준화 영향성 확인 [01 0C], 0x795</t>
  </si>
  <si>
    <t>Request_0x795("01 0C")</t>
  </si>
  <si>
    <t>주차녹화 중 긴급 강제전원 차단 경고신호 수신
 - 0x0(NoWarning): 차량전원사용 유지</t>
  </si>
  <si>
    <t>10_DIA3_1355</t>
  </si>
  <si>
    <t>DIA3_1356</t>
  </si>
  <si>
    <t>통신 표준화 영향성 확인 [01 0D], 0x795</t>
  </si>
  <si>
    <t>Request_0x795("01 0D")</t>
  </si>
  <si>
    <t>Sleep_103</t>
  </si>
  <si>
    <r>
      <rPr>
        <sz val="11"/>
        <color theme="1"/>
        <rFont val="Segoe UI Symbol"/>
        <family val="2"/>
      </rPr>
      <t>▪</t>
    </r>
    <r>
      <rPr>
        <sz val="11"/>
        <color theme="1"/>
        <rFont val="맑은 고딕"/>
        <family val="3"/>
        <charset val="129"/>
      </rPr>
      <t xml:space="preserve"> Requirement-based test</t>
    </r>
  </si>
  <si>
    <t>10_DIA3_1356</t>
  </si>
  <si>
    <t>DIA3_1357</t>
  </si>
  <si>
    <r>
      <rPr>
        <sz val="11"/>
        <color theme="1"/>
        <rFont val="Segoe UI Symbol"/>
        <family val="2"/>
      </rPr>
      <t>▪</t>
    </r>
    <r>
      <rPr>
        <sz val="11"/>
        <color theme="1"/>
        <rFont val="Calibri"/>
        <family val="2"/>
      </rPr>
      <t xml:space="preserve"> Requirements Analysis</t>
    </r>
  </si>
  <si>
    <t>통신 표준화 영향성 확인 [01 0E], 0x795</t>
  </si>
  <si>
    <t>Request_0x795("01 0E")</t>
  </si>
  <si>
    <t>원격시동⑤: 보조석_탑승→충격→시동→Sleep</t>
  </si>
  <si>
    <t>10_DIA3_1357</t>
  </si>
  <si>
    <t>DIA3_1358</t>
  </si>
  <si>
    <t>통신 표준화 영향성 확인 [01 0F], 0x795</t>
  </si>
  <si>
    <t>Request_0x795("01 0F")</t>
  </si>
  <si>
    <t>10_DIA3_1358</t>
  </si>
  <si>
    <t>DIA3_1359</t>
  </si>
  <si>
    <t>통신 표준화 영향성 확인 [02 00], 0x795</t>
  </si>
  <si>
    <t>Request_0x795("02 00")</t>
  </si>
  <si>
    <t>response_0x79D = "7F 02"</t>
  </si>
  <si>
    <t>10_DIA3_1359</t>
  </si>
  <si>
    <t>반복테스트 - 세션이동</t>
  </si>
  <si>
    <t>DIA3_1360</t>
  </si>
  <si>
    <t>DiagnosticSessionControl 반복 동작
Default → Extended Session 천이</t>
  </si>
  <si>
    <t>extended Diagnostic Session (03) 반복 동작  - 0x795, (Default → Extended Session 천이)</t>
  </si>
  <si>
    <t>10_DIA3_1360</t>
  </si>
  <si>
    <t>DIA3_1361</t>
  </si>
  <si>
    <t>▪ KEY OFF하여 주차녹화 진행
 ▪ [ICU_11_1000ms]
   ICU_BattAutoCutPreWrng = 0x1(Warning) 수신(5초 이상)</t>
  </si>
  <si>
    <t>10_DIA3_1361</t>
  </si>
  <si>
    <t>DIA3_1362</t>
  </si>
  <si>
    <t>10_DIA3_1362</t>
  </si>
  <si>
    <t>DIA3_1363</t>
  </si>
  <si>
    <t>10_DIA3_1363</t>
  </si>
  <si>
    <t>DIA3_1364</t>
  </si>
  <si>
    <t>10_DIA3_1364</t>
  </si>
  <si>
    <t>DIA3_1365</t>
  </si>
  <si>
    <t>10_DIA3_1365</t>
  </si>
  <si>
    <t>DIA3_1366</t>
  </si>
  <si>
    <t>10_DIA3_1366</t>
  </si>
  <si>
    <t>DIA3_1367</t>
  </si>
  <si>
    <t>10_DIA3_1367</t>
  </si>
  <si>
    <t>DIA3_1368</t>
  </si>
  <si>
    <t>▪ KEY OFF하여 주차녹화 진행
 ▪ [ICU_11_1000ms]
   ICU_BattAutoCutPreWrng = 0x2(Not Used) 수신</t>
  </si>
  <si>
    <t>10_DIA3_1368</t>
  </si>
  <si>
    <t>DIA3_1369</t>
  </si>
  <si>
    <t>10_DIA3_1369</t>
  </si>
  <si>
    <t>DIA3_1370</t>
  </si>
  <si>
    <t>10_DIA3_1370</t>
  </si>
  <si>
    <t>DIA3_1371</t>
  </si>
  <si>
    <t>10_DIA3_1371</t>
  </si>
  <si>
    <t>DIA3_1372</t>
  </si>
  <si>
    <t>10_DIA3_1372</t>
  </si>
  <si>
    <t>DIA3_1373</t>
  </si>
  <si>
    <t>▪ KEY OFF하여 주차녹화 진행
 ▪ [ICU_11_1000ms]
   ICU_BattAutoCutPreWrng = 0x3(Invalid) 수신</t>
  </si>
  <si>
    <t>10_DIA3_1373</t>
  </si>
  <si>
    <t>DIA3_1374</t>
  </si>
  <si>
    <t>10_DIA3_1374</t>
  </si>
  <si>
    <t>DIA3_1375</t>
  </si>
  <si>
    <t>10_DIA3_1375</t>
  </si>
  <si>
    <t>DIA3_1376</t>
  </si>
  <si>
    <t>Sleep_104</t>
  </si>
  <si>
    <r>
      <rPr>
        <sz val="11"/>
        <color theme="1"/>
        <rFont val="Segoe UI Symbol"/>
        <family val="2"/>
      </rPr>
      <t>▪</t>
    </r>
    <r>
      <rPr>
        <sz val="11"/>
        <color theme="1"/>
        <rFont val="맑은 고딕"/>
        <family val="3"/>
        <charset val="129"/>
      </rPr>
      <t xml:space="preserve"> Requirement-based test</t>
    </r>
  </si>
  <si>
    <t>10_DIA3_1376</t>
  </si>
  <si>
    <r>
      <rPr>
        <sz val="11"/>
        <color theme="1"/>
        <rFont val="Segoe UI Symbol"/>
        <family val="2"/>
      </rPr>
      <t>▪</t>
    </r>
    <r>
      <rPr>
        <sz val="11"/>
        <color theme="1"/>
        <rFont val="Calibri"/>
        <family val="2"/>
      </rPr>
      <t xml:space="preserve"> Requirements Analysis</t>
    </r>
  </si>
  <si>
    <t>DIA3_1377</t>
  </si>
  <si>
    <t>원격시동⑤: RrRt_탑승→충격→시동→Sleep</t>
  </si>
  <si>
    <t>10_DIA3_1377</t>
  </si>
  <si>
    <t>DIA3_1378</t>
  </si>
  <si>
    <t>10_DIA3_1378</t>
  </si>
  <si>
    <t>DIA3_1379</t>
  </si>
  <si>
    <t>주차녹화 중 긴급 강제전원 차단 경고신호 수신
 - 수신 후 Sleep 진입 확인</t>
  </si>
  <si>
    <t>10_DIA3_1379</t>
  </si>
  <si>
    <t>[BLTN_CAM-진단-061] Request message (RoutineControl request Service ID 등)</t>
  </si>
  <si>
    <t>[BLTN_CAM-진단-062] Positive response message</t>
  </si>
  <si>
    <t>DIA3_1380</t>
  </si>
  <si>
    <t>RoutineControl ($31)
기본 응답 확인
0x795, 0x7df</t>
  </si>
  <si>
    <t>RoutineControl [31 01 FF 00] Erase Memory  Start Req)
,Default Session, 0x795</t>
  </si>
  <si>
    <t>00_1CHK_072</t>
  </si>
  <si>
    <t>10_DIA3_1380</t>
  </si>
  <si>
    <t>Request_0x795("31 01 FF 00")</t>
  </si>
  <si>
    <t>DIA3_1381</t>
  </si>
  <si>
    <t>RoutineControl [31 01 FF 00]
(Erase Memory  Start Req)
- Programming Session, 0x795</t>
  </si>
  <si>
    <t>10_DIA3_1381</t>
  </si>
  <si>
    <t>[Only P-LBM 사양] 
주차녹화 중 긴급 강제전원 차단 경고신호 수신
 - 0x1(Warning) 5초간 수신 후 time out</t>
  </si>
  <si>
    <t>response_0x79D = "71 01 FF 00"</t>
  </si>
  <si>
    <t>DIA3_1382</t>
  </si>
  <si>
    <t>RoutineControl [31 01 FF 00]
(Erase Memory  Start Req)
- Extended Session, 0x795</t>
  </si>
  <si>
    <t>[Only P-LBM 사양] 
주차녹화 중 긴급 강제전원 차단 경고신호 수신
- 0x1(Warning) 5초간 수신 후 0x0(NoWarning)</t>
  </si>
  <si>
    <t>10_DIA3_1382</t>
  </si>
  <si>
    <t>DIA3_1383</t>
  </si>
  <si>
    <t>RoutineControl [31 01 FF 00]
(Erase Memory  Start Req)
- Default Session, 0x7df</t>
  </si>
  <si>
    <t>10_DIA3_1383</t>
  </si>
  <si>
    <t>Sleep_105</t>
  </si>
  <si>
    <r>
      <rPr>
        <sz val="11"/>
        <color theme="1"/>
        <rFont val="Segoe UI Symbol"/>
        <family val="2"/>
      </rPr>
      <t>▪</t>
    </r>
    <r>
      <rPr>
        <sz val="11"/>
        <color theme="1"/>
        <rFont val="맑은 고딕"/>
        <family val="3"/>
        <charset val="129"/>
      </rPr>
      <t xml:space="preserve"> Requirement-based test</t>
    </r>
  </si>
  <si>
    <t>Request_0x7DF("31 01 FF 00")</t>
  </si>
  <si>
    <r>
      <rPr>
        <sz val="11"/>
        <color theme="1"/>
        <rFont val="Segoe UI Symbol"/>
        <family val="2"/>
      </rPr>
      <t>▪</t>
    </r>
    <r>
      <rPr>
        <sz val="11"/>
        <color theme="1"/>
        <rFont val="Calibri"/>
        <family val="2"/>
      </rPr>
      <t xml:space="preserve"> Requirements Analysis</t>
    </r>
  </si>
  <si>
    <t>원격시동⑤: RrLft_탑승→충격→시동→Sleep</t>
  </si>
  <si>
    <t>DIA3_1384</t>
  </si>
  <si>
    <t>RoutineControl [31 01 FF 00]
(Erase Memory  Start Req)
- Programming Session, 0x7df</t>
  </si>
  <si>
    <t>BATT = 1
ACC = 1
IGN = 0
GND_SYS = 1</t>
  </si>
  <si>
    <t>10_DIA3_1384</t>
  </si>
  <si>
    <t>DIA3_1385</t>
  </si>
  <si>
    <t>BATT = 1
ACC = 0
IGN = 1
GND_SYS = 1</t>
  </si>
  <si>
    <t>10_DIA3_1385</t>
  </si>
  <si>
    <t>[BLTN_CAM-진단-063] Supported negative response codes</t>
  </si>
  <si>
    <t>DIA3_1386</t>
  </si>
  <si>
    <t>[RoutineControl Service 
Negative Response]</t>
  </si>
  <si>
    <t>NRC 33 - securityAccessDenied</t>
  </si>
  <si>
    <t>00_1CHK_073</t>
  </si>
  <si>
    <t>10_DIA3_1386</t>
  </si>
  <si>
    <t>[BLTN_CAM-진단-066] Request message (RequestDownload Request Service ID 등)</t>
  </si>
  <si>
    <t>[BLTN_CAM-진단-067] Positive response message</t>
  </si>
  <si>
    <t>DIA3_1387</t>
  </si>
  <si>
    <t>RequestDownload ($34)
기본 응답 확인
0x795</t>
  </si>
  <si>
    <t>RequestDownload ($34) - Default Session, 0x795</t>
  </si>
  <si>
    <t>00_1CHK_074</t>
  </si>
  <si>
    <t>10_DIA3_1387</t>
  </si>
  <si>
    <t>Sleep_106</t>
  </si>
  <si>
    <t>Request_0x795("34")</t>
  </si>
  <si>
    <t>response_0x79D = "7F 34 7F"</t>
  </si>
  <si>
    <r>
      <rPr>
        <sz val="11"/>
        <color theme="1"/>
        <rFont val="Segoe UI Symbol"/>
        <family val="2"/>
      </rPr>
      <t>▪</t>
    </r>
    <r>
      <rPr>
        <sz val="11"/>
        <color theme="1"/>
        <rFont val="맑은 고딕"/>
        <family val="3"/>
        <charset val="129"/>
      </rPr>
      <t xml:space="preserve"> Requirement-based test</t>
    </r>
  </si>
  <si>
    <r>
      <rPr>
        <sz val="11"/>
        <color theme="1"/>
        <rFont val="Segoe UI Symbol"/>
        <family val="2"/>
      </rPr>
      <t>▪</t>
    </r>
    <r>
      <rPr>
        <sz val="11"/>
        <color theme="1"/>
        <rFont val="Calibri"/>
        <family val="2"/>
      </rPr>
      <t xml:space="preserve"> Requirements Analysis</t>
    </r>
  </si>
  <si>
    <t>DIA3_1388</t>
  </si>
  <si>
    <t>원격시동⑤: 트렁크 개폐→충격→시동→Sleep</t>
  </si>
  <si>
    <t>RequestDownload ($34) - Programming Session, Security해제 X, 0x795</t>
  </si>
  <si>
    <t>10_DIA3_1388</t>
  </si>
  <si>
    <t>response_0x79D = "7F 34 33"</t>
  </si>
  <si>
    <t>DIA3_1389</t>
  </si>
  <si>
    <t>RequestDownload ($34) - Programming Session, Security해제 O, 0x795</t>
  </si>
  <si>
    <t>10_DIA3_1389</t>
  </si>
  <si>
    <t>response_0x79D = "74"</t>
  </si>
  <si>
    <t>DIA3_1390</t>
  </si>
  <si>
    <t>RequestDownload ($34) - Extended Session, 0x795</t>
  </si>
  <si>
    <t>10_DIA3_1390</t>
  </si>
  <si>
    <t>DIA3_1391</t>
  </si>
  <si>
    <t>RequestDownload ($34)
기본 응답 확인
0x7df</t>
  </si>
  <si>
    <t>RequestDownload ($34) - Default Session, 0x7df</t>
  </si>
  <si>
    <t>00_1CHK_075</t>
  </si>
  <si>
    <t>10_DIA3_1391</t>
  </si>
  <si>
    <t>Request_0x7DF("34")</t>
  </si>
  <si>
    <t>사양 확인 필요 : Timeout?</t>
  </si>
  <si>
    <t>DIA3_1392</t>
  </si>
  <si>
    <t>RequestDownload ($34) - Programming Session, Security해제 X, 0x7df</t>
  </si>
  <si>
    <t>10_DIA3_1392</t>
  </si>
  <si>
    <t>DIA3_1393</t>
  </si>
  <si>
    <t>RequestDownload ($34) - Programming Session, Security해제 O, 0x7df</t>
  </si>
  <si>
    <t>10_DIA3_1393</t>
  </si>
  <si>
    <t>DIA3_1394</t>
  </si>
  <si>
    <t>주차녹화 중 KEY ON/OFF 반복
 - Key 타입</t>
  </si>
  <si>
    <t>RequestDownload ($34) - Extended Session, 0x7df</t>
  </si>
  <si>
    <t>10_DIA3_1394</t>
  </si>
  <si>
    <t>DIA3_1395</t>
  </si>
  <si>
    <t>TesterPresent [3E 00] 종료 시 Default Session 천이 확인, 0x795</t>
  </si>
  <si>
    <t>TesterPresent [3E 00] 종료 시 Default Session 천이 확인 (Extended -&gt; Default), 0x795</t>
  </si>
  <si>
    <t>10_DIA3_1395</t>
  </si>
  <si>
    <t>request_0x795 = "28 00 01"</t>
  </si>
  <si>
    <t>DIA3_1396</t>
  </si>
  <si>
    <t>TesterPresent [3E 00] 종료 시 Default Session 천이 확인 (Programming -&gt; Default), 0x795</t>
  </si>
  <si>
    <t>10_DIA3_1396</t>
  </si>
  <si>
    <t>DIA3_1397</t>
  </si>
  <si>
    <t>TesterPresent [3E 80] 종료 시 Default Session 천이 확인, 0x795</t>
  </si>
  <si>
    <t>TesterPresent [3E 80] 종료 시 Default Session 천이 확인 (Extended -&gt; Default), 0x795</t>
  </si>
  <si>
    <t>10_DIA3_1397</t>
  </si>
  <si>
    <t>DIA3_1398</t>
  </si>
  <si>
    <t>TesterPresent [3E 80] 종료 시 Default Session 천이 확인 (Programming -&gt; Default), 0x795</t>
  </si>
  <si>
    <t>10_DIA3_1398</t>
  </si>
  <si>
    <t>DIA3_1399</t>
  </si>
  <si>
    <t>TesterPresent [3E 00] 종료 시 Default Session 천이 확인, 0x7DF</t>
  </si>
  <si>
    <t>TesterPresent [3E 00] 종료 시 Default Session 천이 확인 (Extended -&gt; Default), 0x7DF</t>
  </si>
  <si>
    <t>10_DIA3_1399</t>
  </si>
  <si>
    <t>request_0x7DF = "10 01"</t>
  </si>
  <si>
    <t>request_0x7DF = "10 03"</t>
  </si>
  <si>
    <t>request_0x7DF = "28 00 01"</t>
  </si>
  <si>
    <t>DIA3_1400</t>
  </si>
  <si>
    <t>TesterPresent [3E 00] 종료 시 Default Session 천이 확인 (Programming -&gt; Default), 0x7DF</t>
  </si>
  <si>
    <t>10_DIA3_1400</t>
  </si>
  <si>
    <r>
      <rPr>
        <sz val="11"/>
        <color theme="1"/>
        <rFont val="Malgun Gothic"/>
      </rPr>
      <t>N</t>
    </r>
    <r>
      <rPr>
        <sz val="11"/>
        <color theme="1"/>
        <rFont val="맑은 고딕"/>
        <family val="3"/>
        <charset val="129"/>
      </rPr>
      <t>o</t>
    </r>
  </si>
  <si>
    <t>#</t>
  </si>
  <si>
    <t>프로젝트</t>
  </si>
  <si>
    <t>세대</t>
  </si>
  <si>
    <t>우선순위</t>
  </si>
  <si>
    <t>상태</t>
  </si>
  <si>
    <t>제목</t>
  </si>
  <si>
    <t>단품</t>
  </si>
  <si>
    <t>request_0x7DF = "10 02"</t>
  </si>
  <si>
    <t>자동화</t>
  </si>
  <si>
    <t>반복 횟수</t>
  </si>
  <si>
    <t>빌트인 캠 2세대</t>
  </si>
  <si>
    <t>(2.5) LX3</t>
  </si>
  <si>
    <t>C</t>
  </si>
  <si>
    <t>신규</t>
  </si>
  <si>
    <t>[2.5][LX3] 빌트인 캠 모드에서 홈모드로 천이 시 간헐적으로 "빌트인 캠 연결이 원활하지 않습니다" 팝업 뜸</t>
  </si>
  <si>
    <t>기능평가 중 모니터링 필요</t>
  </si>
  <si>
    <t>B</t>
  </si>
  <si>
    <t>해결</t>
  </si>
  <si>
    <t>[2.5][LX3] 카메라 리커버리 업데이트 이후에 간헐적으로 LVDS출력 멈추는 현상 개선 (BICIM-1192)</t>
  </si>
  <si>
    <t>DIA3_1401</t>
  </si>
  <si>
    <t>진행</t>
  </si>
  <si>
    <t>[2.5][LX3] CCS 동작 후 보조배터리 전원으로 전환 시 간헐적으로 모션 동작 안하고 카메라 LED OFF 상태 유지됨</t>
  </si>
  <si>
    <t>TesterPresent [3E 80] 종료 시 Default Session 천이 확인, 0x7DF</t>
  </si>
  <si>
    <t>TesterPresent [3E 80] 종료 시 Default Session 천이 확인 (Extended -&gt; Default), 0x7DF</t>
  </si>
  <si>
    <t>완료</t>
  </si>
  <si>
    <t>[2.5][LX3] 주차 Sleep 상태에서 간헐적으로 주차 이벤트 녹화 종료 안됨(LED 지속 점멸)</t>
  </si>
  <si>
    <t>10_DIA3_1401</t>
  </si>
  <si>
    <t>[내부][2.5][LX3][사내실차] 주차 상시, 주차 이벤트 녹화 후 KEY ON시 간헐적으로 빌트인 캠 진입 불가 &amp; 주행 상시 끊김</t>
  </si>
  <si>
    <t>OWD 모니터링</t>
  </si>
  <si>
    <t>A</t>
  </si>
  <si>
    <t>의견</t>
  </si>
  <si>
    <t>[2.5][LX3][사내실차] M단계 전방 카메라(커패시터 적용)  간헐적으로 모션 감지 녹화 안됨</t>
  </si>
  <si>
    <t>카메라 인터럽트 신호 체크 가능, (시간 필요)</t>
  </si>
  <si>
    <t>[2.5][LX3] [로그분석요청]  Key on 후 간헐적으로 BLTN_CAM_HU_UI_Mode = 0xD 일시적 송출</t>
  </si>
  <si>
    <r>
      <rPr>
        <sz val="11"/>
        <color theme="1"/>
        <rFont val="Malgun Gothic"/>
      </rPr>
      <t>(</t>
    </r>
    <r>
      <rPr>
        <sz val="11"/>
        <color theme="1"/>
        <rFont val="맑은 고딕"/>
        <family val="3"/>
        <charset val="129"/>
      </rPr>
      <t>2.0)(2.5) 공통</t>
    </r>
  </si>
  <si>
    <t>[2.0/2.5][공통] 공통 영역을 업데이트 중에 시스템이 종료되면, 간헐적으로 파손되어 빌트인 캠 메뉴 진입이 되지 않음 (BICIM-1159)</t>
  </si>
  <si>
    <t>기능평가 중 모니터링 필요
 - 설계에서 테스트 가능하도록 수정 해주어야 가능</t>
  </si>
  <si>
    <t>[2.5][LX3][사내실차] 간헐적으로 CCS 동작 중  CCS 중단되고 모션 감지 안됨</t>
  </si>
  <si>
    <t>실차 환경에서 평가 진행 및 모니터링</t>
  </si>
  <si>
    <t>DIA3_1402</t>
  </si>
  <si>
    <r>
      <rPr>
        <sz val="11"/>
        <color theme="1"/>
        <rFont val="Malgun Gothic"/>
      </rPr>
      <t>(</t>
    </r>
    <r>
      <rPr>
        <sz val="11"/>
        <color theme="1"/>
        <rFont val="맑은 고딕"/>
        <family val="3"/>
        <charset val="129"/>
      </rPr>
      <t>2.0)(2.5) 공통</t>
    </r>
  </si>
  <si>
    <t>TesterPresent [3E 80] 종료 시 Default Session 천이 확인 (Programming -&gt; Default), 0x7DF</t>
  </si>
  <si>
    <t>[2.0/2.5][공통] 빌트인 캠 설정 - 디스플레이 설정 진입 시 간헐적으로 블랙화면 표출함. (BICIM-1103)</t>
  </si>
  <si>
    <r>
      <rPr>
        <sz val="11"/>
        <color theme="1"/>
        <rFont val="Malgun Gothic"/>
      </rPr>
      <t xml:space="preserve">빠르게 </t>
    </r>
    <r>
      <rPr>
        <sz val="11"/>
        <color theme="1"/>
        <rFont val="맑은 고딕"/>
        <family val="3"/>
        <charset val="129"/>
      </rPr>
      <t>50회 반복</t>
    </r>
  </si>
  <si>
    <t>10_DIA3_1402</t>
  </si>
  <si>
    <t>[2.5][LX3][실차 평가] 간헐적으로 KEY OFF 즉시 KEY ON 후 빌트인캠 모드 진입 실패 및 재부팅</t>
  </si>
  <si>
    <r>
      <rPr>
        <sz val="11"/>
        <color rgb="FF000000"/>
        <rFont val="Malgun Gothic"/>
      </rPr>
      <t xml:space="preserve">print_string("B+ OFF 상태 1분이상 유지")
</t>
    </r>
    <r>
      <rPr>
        <sz val="11"/>
        <color rgb="FF000000"/>
        <rFont val="맑은 고딕"/>
        <family val="3"/>
        <charset val="129"/>
      </rPr>
      <t>BATT = 0</t>
    </r>
  </si>
  <si>
    <r>
      <rPr>
        <sz val="11"/>
        <color theme="1"/>
        <rFont val="Malgun Gothic"/>
      </rPr>
      <t>(</t>
    </r>
    <r>
      <rPr>
        <sz val="11"/>
        <color theme="1"/>
        <rFont val="맑은 고딕"/>
        <family val="3"/>
        <charset val="129"/>
      </rPr>
      <t>2.0)(2.5) 공통</t>
    </r>
  </si>
  <si>
    <t>[2.0/2.5][공통] 기어 신호 미인가 상태서 OSD에 간헐적으로 P단 표시 (BICIM-1107)</t>
  </si>
  <si>
    <t>(2.5) 공통</t>
  </si>
  <si>
    <t>[2.5][JG1] KEY OFF후 간헐적으로 모션감지 녹화 미진입</t>
  </si>
  <si>
    <r>
      <rPr>
        <sz val="11"/>
        <color rgb="FF000000"/>
        <rFont val="Malgun Gothic"/>
      </rPr>
      <t xml:space="preserve">print_string("B+ ON -&gt; Wake up")
</t>
    </r>
    <r>
      <rPr>
        <sz val="11"/>
        <color rgb="FF000000"/>
        <rFont val="맑은 고딕"/>
        <family val="3"/>
        <charset val="129"/>
      </rPr>
      <t>BATT = 1</t>
    </r>
  </si>
  <si>
    <r>
      <rPr>
        <sz val="11"/>
        <color theme="1"/>
        <rFont val="Malgun Gothic"/>
      </rPr>
      <t>[JK1KV26MY] 기준 CAN / Eth</t>
    </r>
    <r>
      <rPr>
        <sz val="11"/>
        <color rgb="FFFF0000"/>
        <rFont val="맑은 고딕"/>
        <family val="3"/>
        <charset val="129"/>
      </rPr>
      <t xml:space="preserve"> timeout</t>
    </r>
    <r>
      <rPr>
        <sz val="11"/>
        <color theme="1"/>
        <rFont val="맑은 고딕"/>
        <family val="3"/>
        <charset val="129"/>
      </rPr>
      <t xml:space="preserve">
[DL3PE2] 기준 CAN event / </t>
    </r>
    <r>
      <rPr>
        <sz val="11"/>
        <color rgb="FFFF0000"/>
        <rFont val="맑은 고딕"/>
        <family val="3"/>
        <charset val="129"/>
      </rPr>
      <t>Eth timeout</t>
    </r>
  </si>
  <si>
    <t>[2.5] [LX3] [실차 로그분석요청] 간헐적으로 CCS 동작 이후 주차 중 상시 녹화 재개 안됨</t>
  </si>
  <si>
    <t>[2.5][LX3] 간헐적으로 주차 중 동작 감지 녹화 파일 재생 시, 주차 충격 시점 표시 있으나 충격 민감도 OSD 표시 안됨 (BICIM-1160)</t>
  </si>
  <si>
    <t>[2.5][LX3] 간헐적으로 주차 중 상시 녹화 중 SD카드 탈착 후 SD카드 인식 안됨 (BICIM-975)</t>
  </si>
  <si>
    <r>
      <rPr>
        <sz val="11"/>
        <color theme="1"/>
        <rFont val="Malgun Gothic"/>
      </rPr>
      <t>기능평가 중</t>
    </r>
    <r>
      <rPr>
        <sz val="11"/>
        <color theme="1"/>
        <rFont val="맑은 고딕"/>
        <family val="3"/>
        <charset val="129"/>
      </rPr>
      <t xml:space="preserve"> 모니터링 필요</t>
    </r>
  </si>
  <si>
    <t>[내부][기반영][2.5][LX3] Alive 상태에서 모션, 충격 녹화 반복 인가 시 주차 중 동작 감지 녹화 간헐적으로 동작 안함</t>
  </si>
  <si>
    <t>ACC ON
 : 주차녹화 OFF</t>
  </si>
  <si>
    <r>
      <rPr>
        <sz val="11"/>
        <color theme="1"/>
        <rFont val="Malgun Gothic"/>
      </rPr>
      <t xml:space="preserve">(2.5) </t>
    </r>
    <r>
      <rPr>
        <sz val="11"/>
        <color theme="1"/>
        <rFont val="맑은 고딕"/>
        <family val="3"/>
        <charset val="129"/>
      </rPr>
      <t>JW1 PE</t>
    </r>
  </si>
  <si>
    <t>[2.5][JW1 PE] 간헐적으로 주차 중 동작 감지 녹화 동작 안됨</t>
  </si>
  <si>
    <t>[2.5][LX3/JW1 PE] Sleep 중 모션 녹화 후 간헐적 Unmount fail 문제 개선</t>
  </si>
  <si>
    <t>[2.5] [LX3][JW1] P-LBM 배터리 사용 차종 간헐적으로 CCS 동작 이후 POWER OFF됨</t>
  </si>
  <si>
    <t>[2.5][LX3] 간헐적으로 Sleep 주차 충격녹화 동작 시 카메라/스위치 LED 무한점멸</t>
  </si>
  <si>
    <t>(2.0) SV1</t>
  </si>
  <si>
    <t>[SV1] 간헐적으로 NEXT PARK 이후 주차 상시 전/후방 썸네일 블랙 발생</t>
  </si>
  <si>
    <t>[SV1] 콜드 부딩 반복 검증 중 공차보정 DTC 발생(간헐적)</t>
  </si>
  <si>
    <r>
      <rPr>
        <sz val="11"/>
        <color rgb="FF000000"/>
        <rFont val="Malgun Gothic"/>
      </rPr>
      <t xml:space="preserve">print_string("ACC ON -&gt; Wake up")
</t>
    </r>
    <r>
      <rPr>
        <sz val="11"/>
        <color rgb="FF000000"/>
        <rFont val="맑은 고딕"/>
        <family val="3"/>
        <charset val="129"/>
      </rPr>
      <t>ACC = 1</t>
    </r>
  </si>
  <si>
    <r>
      <rPr>
        <sz val="11"/>
        <color theme="1"/>
        <rFont val="Malgun Gothic"/>
      </rPr>
      <t>CAN event /</t>
    </r>
    <r>
      <rPr>
        <sz val="11"/>
        <color rgb="FFFF0000"/>
        <rFont val="맑은 고딕"/>
        <family val="3"/>
        <charset val="129"/>
      </rPr>
      <t xml:space="preserve"> Eth timeout</t>
    </r>
  </si>
  <si>
    <t>[SV1][실차]  SD카드 탈부착시 간헐적으로 인식안됨</t>
  </si>
  <si>
    <r>
      <rPr>
        <sz val="11"/>
        <color theme="1"/>
        <rFont val="Malgun Gothic"/>
      </rPr>
      <t>기능평가 중</t>
    </r>
    <r>
      <rPr>
        <sz val="11"/>
        <color theme="1"/>
        <rFont val="맑은 고딕"/>
        <family val="3"/>
        <charset val="129"/>
      </rPr>
      <t xml:space="preserve"> 모니터링 필요</t>
    </r>
  </si>
  <si>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</si>
  <si>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[SV1][실차] 빌트인 캠 모드에서 SD카드 교체 반복시 간헐적으로 빌트인 캠 재부팅함</t>
  </si>
  <si>
    <r>
      <rPr>
        <sz val="11"/>
        <color theme="1"/>
        <rFont val="Malgun Gothic"/>
      </rPr>
      <t>기능평가 중</t>
    </r>
    <r>
      <rPr>
        <sz val="11"/>
        <color theme="1"/>
        <rFont val="맑은 고딕"/>
        <family val="3"/>
        <charset val="129"/>
      </rPr>
      <t xml:space="preserve"> 모니터링 필요</t>
    </r>
  </si>
  <si>
    <t>[2.5세대] (SV1)주차 중 상시 녹화 시간 변경 시 간헐적으로 120시간 녹화 설정 ON 됨</t>
  </si>
  <si>
    <t>[2.5세대] (SV1) 간헐적으로 IVD 응답 0xFF로 출력됨</t>
  </si>
  <si>
    <t>ACC ON
 : 주차녹화 중</t>
  </si>
  <si>
    <t>[SV1][실차] 간헐적으로 음성 녹음 안되고 영상 재생 안됨.</t>
  </si>
  <si>
    <t>[SV1] [실차]간헐적으로 주차 중 상시 녹화 진입 후 후방영상 블랙 상태 유지됨</t>
  </si>
  <si>
    <t>단품/자동화 크로스체크 필요</t>
  </si>
  <si>
    <t>[SV1] 주행상시 영상 PC에서 재생 시 간헐적으로  속도정보가 잘못 표시됨</t>
  </si>
  <si>
    <r>
      <rPr>
        <sz val="11"/>
        <color theme="1"/>
        <rFont val="Malgun Gothic"/>
      </rPr>
      <t xml:space="preserve">[JK1KV26MY] CAN event / </t>
    </r>
    <r>
      <rPr>
        <sz val="11"/>
        <color rgb="FFFF0000"/>
        <rFont val="맑은 고딕"/>
        <family val="3"/>
        <charset val="129"/>
      </rPr>
      <t xml:space="preserve">CANNM event </t>
    </r>
    <r>
      <rPr>
        <sz val="11"/>
        <color theme="1"/>
        <rFont val="맑은 고딕"/>
        <family val="3"/>
        <charset val="129"/>
      </rPr>
      <t xml:space="preserve">/ EthNM timeout
[DL3PE2] CAN event/ </t>
    </r>
    <r>
      <rPr>
        <sz val="11"/>
        <color rgb="FFFF0000"/>
        <rFont val="맑은 고딕"/>
        <family val="3"/>
        <charset val="129"/>
      </rPr>
      <t>CANNM event</t>
    </r>
    <r>
      <rPr>
        <sz val="11"/>
        <color theme="1"/>
        <rFont val="맑은 고딕"/>
        <family val="3"/>
        <charset val="129"/>
      </rPr>
      <t xml:space="preserve"> / EthNM timeout</t>
    </r>
  </si>
  <si>
    <t>[SV1] 간헐적으로 영상 재생 시 시간정보 표시 안되고 '영상 정보를 불러올 수 없습니다' 팝업 뜸</t>
  </si>
  <si>
    <t>[SV1] 주차 중 상시 녹화 중 KEY ON시에 카메라 탈/부착시 간헐적으로 주행 상시 후방 영상 복구 안되고 실시간 후방 영상 멈춤 유지</t>
  </si>
  <si>
    <t>메모</t>
  </si>
  <si>
    <t>[SV1] 주차 중 상시 녹화 중 KEY ON시에 카메라 탈/부착시 간헐적으로 주행 상시 영상  음성 싱크 안 맞고 전/후방 영상 길이 상이함</t>
  </si>
  <si>
    <t>step</t>
  </si>
  <si>
    <t>검증항목</t>
  </si>
  <si>
    <t>전압</t>
  </si>
  <si>
    <t>전원</t>
  </si>
  <si>
    <t>기대값</t>
  </si>
  <si>
    <t>[SV1 실차] [로그 분석 요청] 간헐적으로 영상 OSD 정보 및 위치 정보 삭제됨</t>
  </si>
  <si>
    <t>[BLTN_CAM-OTA-001] ~ [BLTN_CAM-OTA-041]</t>
  </si>
  <si>
    <t>[SV1][실차] 간헐적으로 USB 업데이트 실패 ( FG단계에서 MCU UPDATE TIMEOUT )</t>
  </si>
  <si>
    <t>[OTA 업데이트 시나리오]</t>
  </si>
  <si>
    <r>
      <rPr>
        <sz val="11"/>
        <color rgb="FF000000"/>
        <rFont val="Malgun Gothic"/>
      </rPr>
      <t xml:space="preserve">print_string("ACC ON -&gt; Wake up")
Enable_Machine_Tx()
Link_up()
</t>
    </r>
    <r>
      <rPr>
        <sz val="11"/>
        <color rgb="FF000000"/>
        <rFont val="맑은 고딕"/>
        <family val="3"/>
        <charset val="129"/>
      </rPr>
      <t>ACC = 1</t>
    </r>
  </si>
  <si>
    <t>1001</t>
  </si>
  <si>
    <t>[AIS관련][SV1] 주행/주차 반복 시 간헐적으로 주행 중 상시 녹화 미동작</t>
  </si>
  <si>
    <r>
      <rPr>
        <sz val="11"/>
        <color theme="1"/>
        <rFont val="Malgun Gothic"/>
      </rPr>
      <t>[JK1KV26MY]</t>
    </r>
    <r>
      <rPr>
        <sz val="11"/>
        <color rgb="FFFF0000"/>
        <rFont val="맑은 고딕"/>
        <family val="3"/>
        <charset val="129"/>
      </rPr>
      <t xml:space="preserve"> EthNM timeout</t>
    </r>
  </si>
  <si>
    <r>
      <rPr>
        <b/>
        <sz val="11"/>
        <color theme="1"/>
        <rFont val="Malgun Gothic"/>
      </rPr>
      <t xml:space="preserve">[OTA 업데이트 시나리오] SAVE_POINT0(FIRST_STAGE)
</t>
    </r>
    <r>
      <rPr>
        <sz val="11"/>
        <color theme="1"/>
        <rFont val="맑은 고딕"/>
        <family val="3"/>
        <charset val="129"/>
      </rPr>
      <t xml:space="preserve"> : OTA Download(ccNC가 서버로 부터 패키지 다운로드)</t>
    </r>
  </si>
  <si>
    <t>SAVE_POINT0(FIRST_STAGE) 저장</t>
  </si>
  <si>
    <t>[중요] [SV1] 간헐적으로 주차 수동 녹화 파일에 주차 충격 감도 OSD 표시 안됨 (PC에서 출력, ccNC에서 출력 안됨)</t>
  </si>
  <si>
    <r>
      <rPr>
        <sz val="11"/>
        <color rgb="FF000000"/>
        <rFont val="Malgun Gothic"/>
      </rPr>
      <t xml:space="preserve">print_string("ACC OFF -&gt; Sleep")
</t>
    </r>
    <r>
      <rPr>
        <sz val="11"/>
        <color rgb="FF000000"/>
        <rFont val="맑은 고딕"/>
        <family val="3"/>
        <charset val="129"/>
      </rPr>
      <t xml:space="preserve">ACC = </t>
    </r>
    <r>
      <rPr>
        <sz val="11"/>
        <color rgb="FF000000"/>
        <rFont val="맑은 고딕"/>
        <family val="3"/>
        <charset val="129"/>
      </rPr>
      <t>0</t>
    </r>
  </si>
  <si>
    <t>▪ UpdateInformation(Status = INIT) 수신
 ▪ LastStage = SAVE_POINT0(FIRST_STAGE) 저장</t>
  </si>
  <si>
    <t>▪ LastStage = SAVE_POINT0(FIRST_STAGE) 저장</t>
  </si>
  <si>
    <t>[공통] SDK &amp; RootFS</t>
  </si>
  <si>
    <r>
      <rPr>
        <sz val="11"/>
        <color theme="1"/>
        <rFont val="Malgun Gothic"/>
      </rPr>
      <t>(</t>
    </r>
    <r>
      <rPr>
        <sz val="11"/>
        <color theme="1"/>
        <rFont val="맑은 고딕"/>
        <family val="3"/>
        <charset val="129"/>
      </rPr>
      <t>2.0)(2.5) 공통</t>
    </r>
  </si>
  <si>
    <t>[2.0/2.5][공통] SDK 빌드시 간헐적으로 잘못된 Permission 입력 오류 개선</t>
  </si>
  <si>
    <t>InitUpdateStage(Unit Name, Part No, SWID, Current Version, Last Version) 송신</t>
  </si>
  <si>
    <t>▪ InitUpdateStage(Unit name, PartNo, SWID, 현재버전, 최신버전) 송신</t>
  </si>
  <si>
    <t>▪ Unit name, Part No, SWID, Current Version, Last Version 일치</t>
  </si>
  <si>
    <t>[SV1] 간헐적으로 주차 충격 이벤트 무한 진행되며 파일 생성 안됨</t>
  </si>
  <si>
    <t>SAVE_POINT1(TRANS_STAGE) 저장</t>
  </si>
  <si>
    <t>▪ CHK_UPDATE_REQUIRED 수신 
 ▪ StartUpdate(Unit name, PartNo) 송신
 ▪ DM_DOWNLOAD_ACTIVATE 수신
 ▪ ccNC가 SUMS 서버로 부터 업데이트 패키지 파일 다운받음
 ▪ DM_DOWNLOAD_FINISHED 수신
 ▪ LastStage = SAVE_POINT1(TRANS_STAGE) 저장</t>
  </si>
  <si>
    <t>▪ LastStage = SAVE_POINT1(TRANS_STAGE) 저장</t>
  </si>
  <si>
    <t>[SV1] 빌트인 캠 진입 도중 카메라 탈착 시 간헐적으로 전/후방 카메라 DTC 현재고장 유지됨</t>
  </si>
  <si>
    <r>
      <rPr>
        <b/>
        <sz val="11"/>
        <color theme="1"/>
        <rFont val="Malgun Gothic"/>
      </rPr>
      <t xml:space="preserve">[OTA 업데이트 시나리오] SAVE_POINT1(TRANS_STAGE)
</t>
    </r>
    <r>
      <rPr>
        <sz val="11"/>
        <color theme="1"/>
        <rFont val="맑은 고딕"/>
        <family val="3"/>
        <charset val="129"/>
      </rPr>
      <t xml:space="preserve"> : Background Download(ccNC가 빌트인캠에 패키지 파일 전송)</t>
    </r>
  </si>
  <si>
    <t>[SV1] 간헐적으로 카메라 연결 끊기며 후 복구 안됨 ( 실시간영상 정지 상태 및 영상 녹화시 정보없음으로 표시됨)</t>
  </si>
  <si>
    <t>패키지 전송시작(ccNC → BLTN_CAM_)</t>
  </si>
  <si>
    <t>▪ PKG_TRANS_ACTIVATE 수신
 ▪ Background Download 진행됨
  : (로그) sftp ~~ .zip 이 기록되며 20초가량 소요됨</t>
  </si>
  <si>
    <t>▪ Background Download 진행</t>
  </si>
  <si>
    <t>[2.5] SV1</t>
  </si>
  <si>
    <t>[SV1] 간헐적으로 진단 통신 검증 시 진단 통신 응답 없음</t>
  </si>
  <si>
    <t>주차 충격 이벤트 녹화 상태에서 ACC ON</t>
  </si>
  <si>
    <t>패키지 전송 진행 중</t>
  </si>
  <si>
    <t>▪ 다운받는 중 상태 로그 확인</t>
  </si>
  <si>
    <t>▪ 다운로드 진행 중
 : (로그)  ===== Trans =====</t>
  </si>
  <si>
    <t>[SV1] 간헐적으로 실시간 영상, 디스플레이 설정 후방 화면 반만 보임</t>
  </si>
  <si>
    <t>TRANS_FINISHED 송신</t>
  </si>
  <si>
    <t>▪ TRANS_FINISHED 송신</t>
  </si>
  <si>
    <t>▪ 완료 후 TRANS_FINISHED 송신</t>
  </si>
  <si>
    <t>SAVE_POINT2(FUSING_STAGE) 저장</t>
  </si>
  <si>
    <t>▪ PKG_TRANS_FINISHED 수신
 ▪ LastStage = SAVE_POINT2(FUSING_STAGE) 저장</t>
  </si>
  <si>
    <t>▪ LastStage = SAVE_POINT2(FUSING_STAGE) 저장</t>
  </si>
  <si>
    <r>
      <rPr>
        <b/>
        <sz val="11"/>
        <color theme="1"/>
        <rFont val="Malgun Gothic"/>
      </rPr>
      <t xml:space="preserve">[OTA 업데이트 시나리오] SAVE_POINT2(FUSING_STAGE)
</t>
    </r>
    <r>
      <rPr>
        <sz val="11"/>
        <color theme="1"/>
        <rFont val="맑은 고딕"/>
        <family val="3"/>
        <charset val="129"/>
      </rPr>
      <t xml:space="preserve"> : Background Update(비활성 CPU 영역에 Write)</t>
    </r>
  </si>
  <si>
    <t>패키지 무결성 확인</t>
  </si>
  <si>
    <t>▪ .zip 무결성 확인 후 PKG_VERIFY(진행률 0%) 송신&lt;period = 1s&gt;</t>
  </si>
  <si>
    <t>패키지 압축해제</t>
  </si>
  <si>
    <t>▪ PKG_EXTRACT(진행률 n%) 송신&lt;period = 1s&gt;</t>
  </si>
  <si>
    <t>Background Update 진행</t>
  </si>
  <si>
    <t>▪ IMG_FUSING (진행률 n%) 송신
 ▪ Background Update 진행됨(CPU Write)
 ▪ IMG_FUSING (진행률 100%) 송신
 ▪ FG_IMG_FUSING (진행률 0%) 송신 (FG Update Ready)</t>
  </si>
  <si>
    <t>Background Update 진행 중 전류소모 변화 확인</t>
  </si>
  <si>
    <t>▪ BG 업데이트 중 전류 소모 변화 확인</t>
  </si>
  <si>
    <t>▪ Background Update 에 의한 소모전류 변화 없음</t>
  </si>
  <si>
    <t>SAVE_POINT3(SWAP_STAGE) 저장</t>
  </si>
  <si>
    <t>▪ LastStage = SAVE_POINT3(SWAP_STAGE) 저장</t>
  </si>
  <si>
    <t>▪ LastStage = SAVE_POINT3(SWAP_STAGE) 저장
 ▪ 소요시간 약 80초</t>
  </si>
  <si>
    <r>
      <rPr>
        <sz val="11"/>
        <color rgb="FF000000"/>
        <rFont val="Malgun Gothic"/>
      </rPr>
      <t xml:space="preserve">print_string("ACC ON")
Enable_Machine_Tx()
Link_up()
</t>
    </r>
    <r>
      <rPr>
        <sz val="11"/>
        <color rgb="FF000000"/>
        <rFont val="맑은 고딕"/>
        <family val="3"/>
        <charset val="129"/>
      </rPr>
      <t>ACC = 1</t>
    </r>
  </si>
  <si>
    <t>업데이트 완료시간 확인</t>
  </si>
  <si>
    <t>▪ TRANS_STAGE + FUSING_STAGE 완료시간 확인</t>
  </si>
  <si>
    <t>▪ 약 80초 소요</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</si>
  <si>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</si>
  <si>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r>
      <rPr>
        <b/>
        <sz val="11"/>
        <color theme="1"/>
        <rFont val="Malgun Gothic"/>
      </rPr>
      <t xml:space="preserve">[OTA 업데이트 시나리오] SAVE_POINT3(SWAP_STAGE)
</t>
    </r>
    <r>
      <rPr>
        <sz val="10"/>
        <color theme="1"/>
        <rFont val="맑은 고딕"/>
        <family val="3"/>
        <charset val="129"/>
      </rPr>
      <t xml:space="preserve"> : 부팅영역 swap (빌트인캠은 IPS, MCU 업데이트를 위해 유일하게 Foregorund Update를 하는 제이기이므로 FG Update 후 swap 진행함)</t>
    </r>
  </si>
  <si>
    <t>Foreground Update 진행(ISP 업데이트)</t>
  </si>
  <si>
    <t>▪ KEY OFF(ACC&amp;IGN OFF)
 ▪ ccNC 화면의 팝업 [지금설치] 선택
 ▪ NEW_VERSION_ACTIVATE 수신
 ▪ FG_IMG_FUSING(진행률 n%) 송신 &lt;period = 1s&gt;
 ▪ Foreground Update 진행됨(ISP 업데이트)</t>
  </si>
  <si>
    <t>▪ FG_IMG_FUSING(진행률 n%) 송신 &lt;period = 1s&gt;
 ▪ Foreground Update 진행됨(ISP 업데이트)</t>
  </si>
  <si>
    <t>Foreground Update 진행 중 전류소모 변화 확인</t>
  </si>
  <si>
    <t>▪ FG 업데이트 중 전류 소모 변화 확인</t>
  </si>
  <si>
    <t>▪ Foreground Update 에 의한 소모전류 변화 없음</t>
  </si>
  <si>
    <t>Foreground Update 진행(MCU 업데이트)</t>
  </si>
  <si>
    <t>▪ Foreground Update 진행됨(MCU 업데이트)
 ▪ FG_IMG_FUSING(진행률 100%) 송신</t>
  </si>
  <si>
    <t>재부팅 후 업데이트 완료</t>
  </si>
  <si>
    <t>▪ (로그) SWAP_NEXT_CPU -&gt; SWAP_NEXT_REBOOT -&gt; FUSING DONE -&gt; REBOOT 기록 후 재부팅
 ▪ (로그) 재부팅 이후 ===UPDATE FINISHED=== 기록됨</t>
  </si>
  <si>
    <t>▪ (로그) FUSING DONE 기록되고 REBOOT 기록 후 재부팅
 ▪ (로그) UPDATE FINISHED 기록됨</t>
  </si>
  <si>
    <t>[OTA 업데이트 시나리오] 업데이트 완료 확인</t>
  </si>
  <si>
    <t>주차 수동 이벤트 녹화 상태에서 ACC ON</t>
  </si>
  <si>
    <t>업데이트 완료 확인</t>
  </si>
  <si>
    <t>▪ KEY ON(ACC&amp;IGN ON)
 ▪ ccNC 부팅 완료 후 잠시 대기 → 업데이트 완료 팝업 발생
 ▪ 빌트인캠 동작 여부 확인, 버전정보 확인, 파트넘버 확인</t>
  </si>
  <si>
    <t>▪ ccNC 부팅 완료 후 잠시 대기 → 업데이트 완료 팝업 발생
 ▪ 빌트인캠 동작 여부 확인, 버전정보 확인, 파트넘버 확인</t>
  </si>
  <si>
    <t>▪ SAVE_POINT3(SWAP_STAGE) 소요시간 확인</t>
  </si>
  <si>
    <t>[OTA 업데이트 시나리오] 업데이트 완료 후  고장코드 확인</t>
  </si>
  <si>
    <t>업데이트 완료 후 고장코드 확인</t>
  </si>
  <si>
    <t>▪ 고장코드 발생여부 확인</t>
  </si>
  <si>
    <t>▪ 고장코드 없음(과거, 현재)</t>
  </si>
  <si>
    <t>[OTA 업데이트 시나리오] - 기타</t>
  </si>
  <si>
    <r>
      <rPr>
        <b/>
        <sz val="11"/>
        <color theme="1"/>
        <rFont val="Malgun Gothic"/>
      </rPr>
      <t xml:space="preserve">[OTA 사용조건 시나리오]
</t>
    </r>
    <r>
      <rPr>
        <sz val="11"/>
        <color theme="1"/>
        <rFont val="맑은 고딕"/>
        <family val="3"/>
        <charset val="129"/>
      </rPr>
      <t xml:space="preserve"> : Foreground Update 시작 즉시 KEY ON</t>
    </r>
  </si>
  <si>
    <t>Foreground Update 시작 즉시 KEY ON</t>
  </si>
  <si>
    <t>▪ Background Update 완료까지 진행
 ▪ KEY OFF(ACC&amp;IGN OFF)
 ▪ ccNC 화면의 팝업 [지금설치] 선택
 ▪ 즉시 KEY ON(ACC&amp;IGN ON)</t>
  </si>
  <si>
    <t>▪ Foreground Update 계속 진행 및 완료 됨
 ▪ ccNC 화면에서 프로그래스바 진행됨(진행률 % 매칭됨)</t>
  </si>
  <si>
    <t>1008</t>
  </si>
  <si>
    <t>[훼손된 롬파일로 업데이트]</t>
  </si>
  <si>
    <t>전자서명 영역이 훼손된 롬파일로 업데이트 시도</t>
  </si>
  <si>
    <t>▪ 전자서명 영역이 훼손된 롬파일로 업데이트 시도
 ▪ FIRST STAGE → TRANS STAGE → FUSING STAGE 까지 진행여부 확인</t>
  </si>
  <si>
    <t>▪  FUSING 진행 중 Fail
  (로그) Fail 기록</t>
  </si>
  <si>
    <t>데이터 영역이 훼손된 롬파일로 업데이트 시도</t>
  </si>
  <si>
    <t>[OTA 악의조건 시나리오] 진행 중 BLTN_CAM 탈거</t>
  </si>
  <si>
    <t>Background Download 중 제어기 탈거 후 재장착</t>
  </si>
  <si>
    <t>▪ TRANS STAGE 시작까지 대기
 ▪ PKG_TRANS_ACTIVATE 수신 후 10초 뒤 제어기 탈거
 ▪ 10초가량 대기 후 재장착</t>
  </si>
  <si>
    <t>▪ 해당 STAGE 부터 이어서 진행 후 업데이트 완료
 (로그) ===UPDATE FINISHED=== 기록</t>
  </si>
  <si>
    <t>Background Update 중 제어기 탈거 후 재장착</t>
  </si>
  <si>
    <t>▪ FUSING STAGE 시작까지 대기
 ▪ IMG_FUSING 송신 중 약 50% 일 때 제어기 탈거
 ▪ 10초가량 대기 후 재장착</t>
  </si>
  <si>
    <t>Foreground Update 중 제어기 탈거 후 재장착</t>
  </si>
  <si>
    <r>
      <rPr>
        <sz val="11"/>
        <color rgb="FF000000"/>
        <rFont val="Malgun Gothic"/>
      </rPr>
      <t xml:space="preserve">print_string("ACC ON")
Enable_Machine_Tx()
Link_up()
</t>
    </r>
    <r>
      <rPr>
        <sz val="11"/>
        <color rgb="FF000000"/>
        <rFont val="맑은 고딕"/>
        <family val="3"/>
        <charset val="129"/>
      </rPr>
      <t>ACC = 1</t>
    </r>
  </si>
  <si>
    <t>▪ SWAP STAGE 시작까지 대기
 ▪ FG_IMG_FUSING 송신 중 약 50% 일 때 제어기 탈거
 ▪ 10초가량 대기 후 재장착</t>
  </si>
  <si>
    <t>[OTA 악의조건 시나리오] 진행 중 BLTN_CAM 탈거(Time out)</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</si>
  <si>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</si>
  <si>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Background Download 중 제어기 탈거, 1분 타임아웃 이후 재장착</t>
  </si>
  <si>
    <t>▪ TRANS STAGE 시작까지 대기
 ▪ PKG_TRANS_ACTIVATE 수신 후 10초 뒤 제어기 탈거
 ▪ 70초가량 대기 후 재장착</t>
  </si>
  <si>
    <t>▪ B+ 리셋 시 업데이트 다시 진행됨</t>
  </si>
  <si>
    <t>Background Update 중 제어기 탈거, 1분 타임아웃 이후 재장착</t>
  </si>
  <si>
    <t>▪ FUSING STAGE 시작까지 대기
 ▪ IMG_FUSING 송신 중 약 50% 일 때 제어기 탈거
 ▪ 70초가량 대기 후 재장착</t>
  </si>
  <si>
    <t>Foreground Update 중 제어기 탈거, 1분 타임아웃 이후 재장착</t>
  </si>
  <si>
    <t>▪ SWAP STAGE 시작까지 대기
 ▪ FG_IMG_FUSING 송신 중 약 50% 일 때 제어기 탈거
 ▪ 70초가량 대기 후 재장착</t>
  </si>
  <si>
    <t>▪ 업데이트 취소됨
 (로그) ===UPDATE CANCEL=== 기록
 ▪ KEY ON 후 다시 처음부터 시작 함</t>
  </si>
  <si>
    <t>[OTA 악의조건 시나리오] 진행 중 ccNC 탈거</t>
  </si>
  <si>
    <t>▪ 업데이트 취소됨
 (로그) ===UPDATE CANCEL=== 기록</t>
  </si>
  <si>
    <t>[OTA 악의조건 시나리오] 진행 중 BLTN_CAM &amp; ccNC 탈거</t>
  </si>
  <si>
    <t>주차 충격&amp;수동 이벤트 상태에서 ACC ON</t>
  </si>
  <si>
    <t>▪ 업데이트 다시 진행됨</t>
  </si>
  <si>
    <t>Background Update 완료 후 제어기 탈거 후 재장착</t>
  </si>
  <si>
    <t>▪ Backgorund Update 완료까지 진행
 ▪ 10초가량 대기 후 재장착</t>
  </si>
  <si>
    <t>▪ SWAP STAGE 시작까지 대기
 ▪ FG_IMG_FUSING 송신 중 약 50% 일 때 제어기 탈거
 ▪ 10초가량 대기 후 재장착
 ▪ 재개 안하면 ccNC로부터 INIT 받을 수 있도록 KEY ON</t>
  </si>
  <si>
    <t>▪ 해당 STAGE 부터 이어서 진행 후 업데이트 완료
 (로그) ===UPDATE FINISHED=== 기록
 ▪ KEY ON 했을 경우에는 ccNC에서 프로그래스바 진행됨</t>
  </si>
  <si>
    <t>[녹화기능 영향성]</t>
  </si>
  <si>
    <t>주행 중 상시 녹화 중 Background Update 시 영향성</t>
  </si>
  <si>
    <t>▪ 주행상시 녹화 정상적으로 진행 되는지 확인
 (녹화상태 유지여부, 프레임 누락여부 등)</t>
  </si>
  <si>
    <t>▪ 주행상시 녹화상태 유지됨
 ▪ 저장된 영상 프레임 누락 없음(프레임 확인용 동영상 촬영하여 확인)</t>
  </si>
  <si>
    <t>주차 중 상시 녹화 중 Foreground Update 시 영향성</t>
  </si>
  <si>
    <t>▪ 주차 중 상시 녹화 시작 후 업데이트 확인 팝업에서 [지금설치] 선택
 ▪ 주차상시 녹화 정상적으로 진행되는지 확인
 (녹화상태 유지여부, 프레임 누락여부 등)</t>
  </si>
  <si>
    <t>▪ 주차상시 녹화상태 유지됨
 ▪ 저장된 영상 프레임 누락 없음(프레임 확인용 동영상 촬영하여 확인)</t>
  </si>
  <si>
    <t>Foreground Update 완료 후 주차 중 상시 녹화 영향성</t>
  </si>
  <si>
    <t>▪ 주차 중 상시 녹화 시작 후 업데이트 확인 팝업에서 [지금설치] 선택
 ▪ Foreground Update 진행 시 녹화 중지되는지 확인
 ▪ 완료 후 주차상시 녹화 재개여부 확인</t>
  </si>
  <si>
    <t>▪ 주차상시 녹화상태 중지 되었다가 업데이트 완료 후 재개 함
 ▪ 저장된 영상 프레임 누락 없음(프레임 확인용 동영상 촬영하여 확인)</t>
  </si>
  <si>
    <t>▪ 업데이트 완료 및 주차상시 재개된 후 통신 Sleep 진입 여부 확인</t>
  </si>
  <si>
    <t>▪ 외부 신호 미수신 시 통신 Sleep 진입 됨</t>
  </si>
  <si>
    <t>▪ Sleep 진입 후 보조배터리 전원으로 전환여부 확인
 ▪ 암전류 확인</t>
  </si>
  <si>
    <t>▪ 보조배터리 전원으로 주차 중 상시 녹화 수행
 ▪ 암전류 2mA 미만</t>
  </si>
  <si>
    <t>Foreground Update 완료 후 통신 Sleep 진입여부 확인(주차 중 상시 녹화 설정 OFF)</t>
  </si>
  <si>
    <t>▪ 주차 중 상시 녹화 설정 OFF 상태로 OTA업데이트 진행
 ▪ 업데이트 완료 후 통신 Sleep 진입여부 확인</t>
  </si>
  <si>
    <r>
      <rPr>
        <sz val="11"/>
        <color rgb="FF000000"/>
        <rFont val="Malgun Gothic"/>
      </rPr>
      <t xml:space="preserve">print_string("ACC ON")
Enable_Machine_Tx()
Link_up()
</t>
    </r>
    <r>
      <rPr>
        <sz val="11"/>
        <color rgb="FF000000"/>
        <rFont val="맑은 고딕"/>
        <family val="3"/>
        <charset val="129"/>
      </rPr>
      <t>ACC = 1</t>
    </r>
  </si>
  <si>
    <t>[USB 업데이트 시나리오]</t>
  </si>
  <si>
    <t>[USB 업데이트 시나리오] SAVE_POINT1(TRANS_STAGE)
 : Background Download)
&lt;ccNC 엔지니어 모드에서 빌트인캠 업데이트 진행&gt;</t>
  </si>
  <si>
    <t>패키지 전송시작(ccNC → BLTN_CAM)</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</si>
  <si>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</si>
  <si>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[USB 업데이트 시나리오] SAVE_POINT2(FUSING_STAGE)
 : Background Update</t>
  </si>
  <si>
    <t>[USB 업데이트 시나리오] SAVE_POINT3(SWAP_STAGE)
 : 부팅영역 swap</t>
  </si>
  <si>
    <t>ACC ON
 : 주차 모션 녹화 중</t>
  </si>
  <si>
    <t>▪ NEW_VERSION_ACTIVATE 수신
 ▪ FG_IMG_FUSING(진행률 n%) 송신 &lt;period = 1s&gt;
 ▪ Foreground Update 진행됨(ISP 업데이트)</t>
  </si>
  <si>
    <t>Foreground Update 진행(MCU 업데이트): 1분정도 소요</t>
  </si>
  <si>
    <t>[USB 업데이트 시나리오] 업데이트 완료 확인</t>
  </si>
  <si>
    <t>▪ ccNC 부팅 완료 후 잠시 대기 → 업데이트 완료 팝업 발생
 ▪ 빌트인캠 동작 여부 확인, 버전정보 확인</t>
  </si>
  <si>
    <t>[USB 업데이트 시나리오] 업데이트 완료 후  고장코드 확인</t>
  </si>
  <si>
    <t>[USB 업데이트 시나리오] - 롤백시나리오</t>
  </si>
  <si>
    <t>ccNC Fail ROM &amp; 빌트인캠 정상 ROM 으로 업데이트 진행(롤백유도)</t>
  </si>
  <si>
    <t>▪ ccNC Fail ROM &amp; 빌트인캠 정상 ROM이 포함된 USB 삽입(ccNC USB)
 ▪ 업데이트 진행
 ▪ ADB 로그 확인</t>
  </si>
  <si>
    <t>▪ 빌트인캠 업데이트 완료됨
 ▪ 롤백 명령 수신 후 빌트인캠 롤백시나리오 동작(ADB 로그로 확인)</t>
  </si>
  <si>
    <t>재부팅 후 롤백 완료</t>
  </si>
  <si>
    <t>▪ 롤백시나리오 완료 마지막 단계 재부팅여부 확인</t>
  </si>
  <si>
    <t>▪ 롤백 시나리오 정상완료 확인(ADB 로그로 확인)</t>
  </si>
  <si>
    <t>CPU, MCU, ISP 버전 롤백여부 확인(LOG)</t>
  </si>
  <si>
    <t>▪ ADB 로 버전 확인</t>
  </si>
  <si>
    <t>▪ CPU, SWAP, MCU, ISP 버전 롤백 확인</t>
  </si>
  <si>
    <t>롤백 완료 후 녹화재개 확인</t>
  </si>
  <si>
    <t>▪ 완료 후 주행 중 상시 녹화 진행여부 확인</t>
  </si>
  <si>
    <t>▪ 이전버전으로 환원 후 주행 중 상시 녹화 진행</t>
  </si>
  <si>
    <t>[USB 업데이트 시나리오] 롤백 완료 후  고장코드 확인</t>
  </si>
  <si>
    <t>롤백 완료 후 고장코드 확인</t>
  </si>
  <si>
    <t>[USB 악의조건 시나리오] 진행 중 BLTN_CAM 탈거</t>
  </si>
  <si>
    <r>
      <rPr>
        <sz val="11"/>
        <color rgb="FF000000"/>
        <rFont val="Malgun Gothic"/>
      </rPr>
      <t xml:space="preserve">print_string("ACC ON")
Enable_Machine_Tx()
Link_up()
</t>
    </r>
    <r>
      <rPr>
        <sz val="11"/>
        <color rgb="FF000000"/>
        <rFont val="맑은 고딕"/>
        <family val="3"/>
        <charset val="129"/>
      </rPr>
      <t>ACC = 1</t>
    </r>
  </si>
  <si>
    <r>
      <rPr>
        <b/>
        <sz val="11"/>
        <color theme="1"/>
        <rFont val="Malgun Gothic"/>
      </rPr>
      <t xml:space="preserve">[USB 악의조건 시나리오] 진행 중 BLTN_CAM 탈거
</t>
    </r>
    <r>
      <rPr>
        <sz val="11"/>
        <color theme="1"/>
        <rFont val="맑은 고딕"/>
        <family val="3"/>
        <charset val="129"/>
      </rPr>
      <t xml:space="preserve"> : 제어기 재장착 시 업데이트 완료 or 취소 여부 확인</t>
    </r>
  </si>
  <si>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</si>
  <si>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t>[USB 악의조건 시나리오] 진행 중 BLTN_CAM 탈거(Time out)</t>
  </si>
  <si>
    <r>
      <rPr>
        <b/>
        <sz val="11"/>
        <color theme="1"/>
        <rFont val="Malgun Gothic"/>
      </rPr>
      <t>[USB 악의조건 시나리오] 진행 중 BLTN_CAM 탈거(Time out)</t>
    </r>
    <r>
      <rPr>
        <sz val="11"/>
        <color theme="1"/>
        <rFont val="맑은 고딕"/>
        <family val="3"/>
        <charset val="129"/>
      </rPr>
      <t xml:space="preserve">
 : 제어기 재장착 시 업데이트 완료 or 취소 여부 확인</t>
    </r>
  </si>
  <si>
    <t>▪ ccNC 업데이트 실패화면 나옴
 ▪ B+ 리셋 시 업데이트 다시 진행됨</t>
  </si>
  <si>
    <t>[USB 악의조건 시나리오] 진행 중 ccNC 탈거</t>
  </si>
  <si>
    <t>주차 모션 Off, 충격 이벤트 녹화 동작 중 ACC ON</t>
  </si>
  <si>
    <r>
      <rPr>
        <b/>
        <sz val="11"/>
        <color theme="1"/>
        <rFont val="Malgun Gothic"/>
      </rPr>
      <t xml:space="preserve">[USB 악의조건 시나리오] 진행 중 ccNC 탈거
</t>
    </r>
    <r>
      <rPr>
        <sz val="11"/>
        <color theme="1"/>
        <rFont val="맑은 고딕"/>
        <family val="3"/>
        <charset val="129"/>
      </rPr>
      <t xml:space="preserve"> : 제어기 재장착 시 업데이트 완료 or 취소 여부 확인</t>
    </r>
  </si>
  <si>
    <t>[USB 악의조건 시나리오] 진행 중 BLTN_CAM &amp; ccNC 탈거</t>
  </si>
  <si>
    <r>
      <rPr>
        <b/>
        <sz val="11"/>
        <color theme="1"/>
        <rFont val="Malgun Gothic"/>
      </rPr>
      <t xml:space="preserve">[USB 악의조건 시나리오] 진행 중 BLTN_CAM &amp; ccNC 탈거
</t>
    </r>
    <r>
      <rPr>
        <sz val="11"/>
        <color theme="1"/>
        <rFont val="맑은 고딕"/>
        <family val="3"/>
        <charset val="129"/>
      </rPr>
      <t xml:space="preserve"> : 제어기 재장착 시 업데이트 완료 or 취소 여부 확인</t>
    </r>
  </si>
  <si>
    <t>[ERT 업데이트]</t>
  </si>
  <si>
    <t>Diagnostic Session Control (20)</t>
  </si>
  <si>
    <t>▪  [795] 31 01 FF 00 F1 B1</t>
  </si>
  <si>
    <r>
      <rPr>
        <sz val="11"/>
        <color rgb="FF000000"/>
        <rFont val="Malgun Gothic"/>
      </rPr>
      <t xml:space="preserve">print_string("ACC ON")
Enable_Machine_Tx()
Link_up()
</t>
    </r>
    <r>
      <rPr>
        <sz val="11"/>
        <color rgb="FF000000"/>
        <rFont val="맑은 고딕"/>
        <family val="3"/>
        <charset val="129"/>
      </rPr>
      <t>ACC = 1</t>
    </r>
  </si>
  <si>
    <t>▪ Data Format ID 
 : [795] 34 00 44 00 00  ~ 00 00 60 CF 80</t>
  </si>
  <si>
    <t>▪ Request Seed
 : [795] 37</t>
  </si>
  <si>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</si>
  <si>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r>
      <rPr>
        <sz val="11"/>
        <color theme="1"/>
        <rFont val="Malgun Gothic"/>
      </rPr>
      <t>▪ [79D] 05 D9 7F 31 78 (60초간)
▪</t>
    </r>
    <r>
      <rPr>
        <sz val="11"/>
        <color theme="1"/>
        <rFont val="맑은 고딕"/>
        <family val="3"/>
        <charset val="129"/>
      </rPr>
      <t xml:space="preserve"> </t>
    </r>
    <r>
      <rPr>
        <sz val="11"/>
        <color theme="1"/>
        <rFont val="맑은 고딕"/>
        <family val="3"/>
        <charset val="129"/>
      </rPr>
      <t>[79D] 05 D9 97 71 01 FF 01 00 F1 B1</t>
    </r>
  </si>
  <si>
    <t>▪ ECU Reset
 : [795] 11 01</t>
  </si>
  <si>
    <t>[ERT 업데이트 실패 시나리오]</t>
  </si>
  <si>
    <t>Transfer Data 중 실패 시</t>
  </si>
  <si>
    <t>▪ 주행 중 상시 녹화 중
▪ H-OTA 스튜디오에서 ERT 시나리오 진행
▪ Transfer Data 중 중단</t>
  </si>
  <si>
    <t>▪ 현재버전 유지
 : 버전 유지, 주행 중 상시 녹화 이어서 진행</t>
  </si>
  <si>
    <t>주차 모션&amp;충격 이벤트 녹화 동작 중 ACC ON</t>
  </si>
  <si>
    <r>
      <rPr>
        <sz val="11"/>
        <color rgb="FF000000"/>
        <rFont val="Malgun Gothic"/>
      </rPr>
      <t xml:space="preserve">print_string("ACC ON")
Enable_Machine_Tx()
Link_up()
</t>
    </r>
    <r>
      <rPr>
        <sz val="11"/>
        <color rgb="FF000000"/>
        <rFont val="맑은 고딕"/>
        <family val="3"/>
        <charset val="129"/>
      </rPr>
      <t>ACC = 1</t>
    </r>
  </si>
  <si>
    <r>
      <rPr>
        <sz val="11"/>
        <color rgb="FF000000"/>
        <rFont val="Malgun Gothic"/>
      </rPr>
      <t xml:space="preserve">print_string("ACC OFF")
</t>
    </r>
    <r>
      <rPr>
        <sz val="11"/>
        <color rgb="FF000000"/>
        <rFont val="맑은 고딕"/>
        <family val="3"/>
        <charset val="129"/>
      </rPr>
      <t xml:space="preserve">ACC = </t>
    </r>
    <r>
      <rPr>
        <sz val="11"/>
        <color rgb="FF000000"/>
        <rFont val="맑은 고딕"/>
        <family val="3"/>
        <charset val="129"/>
      </rPr>
      <t>0</t>
    </r>
  </si>
  <si>
    <r>
      <rPr>
        <sz val="11"/>
        <color rgb="FF000000"/>
        <rFont val="Malgun Gothic"/>
      </rPr>
      <t xml:space="preserve">print_string("충격 발생 - Sleep 유지")
CameraCrash()
</t>
    </r>
    <r>
      <rPr>
        <b/>
        <sz val="11"/>
        <color theme="8"/>
        <rFont val="맑은 고딕"/>
        <family val="3"/>
        <charset val="129"/>
      </rPr>
      <t>Link_Up()</t>
    </r>
  </si>
  <si>
    <t>Check</t>
  </si>
  <si>
    <t>초기화</t>
  </si>
  <si>
    <t>입력 전압</t>
  </si>
  <si>
    <t>전원 조건</t>
  </si>
  <si>
    <t>입력 대기[s]</t>
  </si>
  <si>
    <t>입력 조건</t>
  </si>
  <si>
    <t>판정 대기[s]</t>
  </si>
  <si>
    <t>판정 기준</t>
  </si>
  <si>
    <t>출력 지연[s]</t>
  </si>
  <si>
    <t>출력 리스트</t>
  </si>
  <si>
    <t>DIAG_NETWORK_REQ_001</t>
  </si>
  <si>
    <t>[(ES95486-12) DIAG_NETWORK_REQ_001]
Functional Addressing with Multi Frame</t>
  </si>
  <si>
    <t>1s</t>
  </si>
  <si>
    <t>Request_0x7DF("22 F1 87 F1 A0 F1 B0 F1 B1")</t>
  </si>
  <si>
    <t>5s</t>
  </si>
  <si>
    <t>CAN 진단 제어기 해당
→ 2세대, 2.5세대 빌트인캠은 이더넷 진단이므로 N/A 처리</t>
  </si>
  <si>
    <t>2s</t>
  </si>
  <si>
    <t>response_0x79D = "50 01 00 32 01 F4"</t>
  </si>
  <si>
    <t>Request_0x7DF("22 F1 87")</t>
  </si>
  <si>
    <t>response_0x79D = "62 F1 87"</t>
  </si>
  <si>
    <t>DIAG_NETWORK_REQ_REQ_001 ~ 015 는 CAN 데이터 종속적인 테스트라서 PASS</t>
  </si>
  <si>
    <t>DIAG_APPLICATION_REQ_002</t>
  </si>
  <si>
    <t>[(ES95486-12) DIAG_APPLICATION_REQ_002]
Timing parameter2
Application Timing parameter test2
DUT sends negative response (0x7F) as a result of procedure 3.
S3SERVER(Session layer t</t>
  </si>
  <si>
    <t>Turn_Off()
Start_Up()</t>
  </si>
  <si>
    <t>0s</t>
  </si>
  <si>
    <t>DIAG_APPLICATION_REQ_003</t>
  </si>
  <si>
    <t>[(ES95486-12) DIAG_APPLICATION_REQ_003]
DUT should respond correctly according to 
suppressPosRspMsgIndicationBit.</t>
  </si>
  <si>
    <t>Request_0x795("28 00 03 03")</t>
  </si>
  <si>
    <t>Sleep 상태에서 TesterPresent로 WakeUp 시 설정 유지 확인</t>
  </si>
  <si>
    <t>해당 케이스 전체 수정필요</t>
  </si>
  <si>
    <t>Request_0x795("28 00 FF")</t>
  </si>
  <si>
    <t>response_0x79D = "7F 28 31"</t>
  </si>
  <si>
    <t>Sleep 전 신호</t>
  </si>
  <si>
    <t>Request_0x795("FF 00")</t>
  </si>
  <si>
    <t>response_0x79D = "7F FF 11"</t>
  </si>
  <si>
    <t>Key OFF</t>
  </si>
  <si>
    <t>Request_0x795("28 FF 03")</t>
  </si>
  <si>
    <t>response_0x79D = "7F 28 12"</t>
  </si>
  <si>
    <t>DIAG_APPLICATION_REQ_004</t>
  </si>
  <si>
    <t>[(ES95486-12) DIAG_APPLICATION_REQ_004]
DUT should respond correctly according to suppressPosRspMsgIndicationBit.</t>
  </si>
  <si>
    <t>Tester Present ON</t>
  </si>
  <si>
    <t>Key ON</t>
  </si>
  <si>
    <t>Guest, Profile1, Profile2에서 세팅했던 설정 항목이 KeyOFF시점과 KeyON 시점이 동일할 것
빌트인 캠 설정항목 확인
    - 주행 상시 및 이벤트 녹화설정
    - 주차 상시 및 이벤트 녹화설정
    - 음성녹음
    - 녹화시간(주차상시, 타임랩스, 이벤트녹화 Bfr/Aft)
    - 주행/주차 이벤트 감지 민감도
    - 전방/후방 카메라 각도
    - 주차 충격감지 알림기능</t>
  </si>
  <si>
    <t>Obj_Target_OK("BLTN_CAM_RecSet_OWD", 0x2)
Obj_Target_OK("BLTN_CAM_RecSet_DEV", 0x2)
Obj_Target_OK("BLTN_CAM_RecSet_OWP", 0x1)
Obj_Target_OK("BLTN_CAM_RecSet_PEV", 0x2)
Obj_Target_OK("BLTN_CAM_SenSet_DEV", 0x4)
Obj_Target_OK("BLTN_CAM_SenSet_PEV", 0x1)
Obj_Target_OK("BLTN_CAM_Set_EV_BfrTime", 0x0)
Obj_Target_OK("BLTN_CAM_Set_EV_AftTime", 0x0)
Obj_Target_OK("BLTN_CAM_AudRec_Set", 0x1)
Obj_Target_OK("BLTN_CAM_Set_FR_Ver_Pos", 0x3)
Obj_Target_OK("BLTN_CAM_Set_RR_Ver_Pos", 0x3)</t>
  </si>
  <si>
    <t>Obj_Target_OK("BLTN_CAM_RecSet_OWD", 0x2)
Obj_Target_OK("BLTN_CAM_RecSet_DEV", 0x2)
Obj_Target_OK("BLTN_CAM_RecSet_OWP", 0x2)
Obj_Target_OK("BLTN_CAM_RecSet_PEV", 0x2)
Obj_Target_OK("BLTN_CAM_SenSet_DEV", 0x3)
Obj_Target_OK("BLTN_CAM_SenSet_PEV", 0x4)
Obj_Target_OK("BLTN_CAM_Set_EV_BfrTime", 0x5)
Obj_Target_OK("BLTN_CAM_Set_EV_AftTime", 0x5)
Obj_Target_OK("BLTN_CAM_AudRec_Set", 0x1)
Obj_Target_OK("BLTN_CAM_Set_FR_Ver_Pos", 0x3)
Obj_Target_OK("BLTN_CAM_Set_RR_Ver_Pos", 0x3)</t>
  </si>
  <si>
    <t>Request_0x795("28 80 03 03")</t>
  </si>
  <si>
    <t>Obj_Target_OK("BLTN_CAM_RecSet_OWD", 0x1)
Obj_Target_OK("BLTN_CAM_RecSet_DEV", 0x2)
Obj_Target_OK("BLTN_CAM_RecSet_OWP", 0x2)
Obj_Target_OK("BLTN_CAM_RecSet_PEV", 0x2)
Obj_Target_OK("BLTN_CAM_SenSet_DEV", 0x5)
Obj_Target_OK("BLTN_CAM_SenSet_PEV", 0x5)
Obj_Target_OK("BLTN_CAM_Set_EV_BfrTime", 0xA)
Obj_Target_OK("BLTN_CAM_Set_EV_AftTime", 0xA)
Obj_Target_OK("BLTN_CAM_AudRec_Set", 0x2)
Obj_Target_OK("BLTN_CAM_Set_FR_Ver_Pos", 0x5)
Obj_Target_OK("BLTN_CAM_Set_RR_Ver_Pos", 0x5)</t>
  </si>
  <si>
    <t>Request_0x795("28 80 FF")</t>
  </si>
  <si>
    <t>Request_0x795("FF 80")</t>
  </si>
  <si>
    <t>DIAG_APPLICATION_REQ_005</t>
  </si>
  <si>
    <t>[(ES95486-12) DIAG_APPLICATION_REQ_005]
DUT should respond correctly according to suppressPosRspMsgIndicationBit.</t>
  </si>
  <si>
    <t>Request_0x7DF("28 00 03 03")</t>
  </si>
  <si>
    <t>Request_0x7DF("28 00 FF")</t>
  </si>
  <si>
    <t>Request_0x7DF("FF 00")</t>
  </si>
  <si>
    <t>Request_0x7DF("28 FF 03")</t>
  </si>
  <si>
    <t>DIAG_APPLICATION_REQ_006</t>
  </si>
  <si>
    <t>[(ES95486-12) DIAG_APPLICATION_REQ_006]
DUT should respond correctly according to suppressPosRspMsgIndicationBit</t>
  </si>
  <si>
    <t>Request_0x7DF("28 80 03 03")</t>
  </si>
  <si>
    <t>Request_0x7DF("28 80 FF")</t>
  </si>
  <si>
    <t>DIAG_APPLICATION_REQ_007</t>
  </si>
  <si>
    <t>[(ES95486-12) DIAG_APPLICATION_REQ_007]
DUT should respond correctly according to Table 2-22</t>
  </si>
  <si>
    <t>Request_0x795("22 F1 B0 F1 B1")</t>
  </si>
  <si>
    <t>response_0x79D = "62 F1 B0"</t>
  </si>
  <si>
    <t>Request_0x795("22 F1 B0 00 00")</t>
  </si>
  <si>
    <t>response_0x79D = "62 F1 B0 xx"</t>
  </si>
  <si>
    <t>Request_0x795("22 F1 B0 00")</t>
  </si>
  <si>
    <t>Request_0x795("22 00 00 FF FF")</t>
  </si>
  <si>
    <t>Request_0x795("FF")</t>
  </si>
  <si>
    <t>DIAG_APPLICATION_REQ_008</t>
  </si>
  <si>
    <t>[(ES95486-12) DIAG_APPLICATION_REQ_008]
DUT should respond correctly according to Table 2-22</t>
  </si>
  <si>
    <t>#21398 [공통] UDS 진단서비스 응답 사양 위배항목 개선
1. Functional address로 RDBI 미지원 ID 요청 시, 무응답하도록 수정</t>
  </si>
  <si>
    <t>Request_0x7DF("22 F1 B0 F1 B1")</t>
  </si>
  <si>
    <t>Request_0x7DF("22 F1 B0 00 00")</t>
  </si>
  <si>
    <t>Request_0x7DF("22 F1 B0 00")</t>
  </si>
  <si>
    <t>Request_0x7DF("22 00 00 FF FF")</t>
  </si>
  <si>
    <t>Request_0x7DF("FF")</t>
  </si>
  <si>
    <t>DIAG_APPLICATION_REQ_009</t>
  </si>
  <si>
    <t>Request_0x795("22 F1 A0")
Request_0x795("10 03")</t>
  </si>
  <si>
    <t>response_0x79D = "62 F1 A0"</t>
  </si>
  <si>
    <t>장비에서 
동시에 제어기가 응답을 하기 전에, 보내는 것인기 파악할 수 없음
 → N/T처리</t>
  </si>
  <si>
    <t>Request_0x795("22 F1 A0")
TesterPresent_Func_0x80(1)</t>
  </si>
  <si>
    <t>TesterPresent_Func_0x80(1)
Request_0x795("22 F1 A0")</t>
  </si>
  <si>
    <t>DIAG_APPLICATION_REQ_010</t>
  </si>
  <si>
    <t>DIAG_APPLICATION_REQ_011</t>
  </si>
  <si>
    <t>DIAG_APPLICATION_REQ_012</t>
  </si>
  <si>
    <t>[(ES95486-12) DIAG_APPLICATION_REQ_012]
ECU shall respond Local RXSWIN DID F1EF</t>
  </si>
  <si>
    <t>Request_0x795("22 F1 EF")</t>
  </si>
  <si>
    <t>response_0x79D = "62 F1 EF"</t>
  </si>
  <si>
    <t>Request_0x795("22 F1 8F")</t>
  </si>
  <si>
    <t>Request_0x7DF("22 F1 8F")</t>
  </si>
  <si>
    <t>DIAG_APPLICATION_REQ_013</t>
  </si>
  <si>
    <t>[(ES95486-12) DIAG_APPLICATION_REQ_013]
ECU shall not send RCRRP, If ECU has to send RCRRP, the only few type of 
ECU can send RCRRP</t>
  </si>
  <si>
    <t>0.5s</t>
  </si>
  <si>
    <t>DIAG_APPLICATION_REQ_014</t>
  </si>
  <si>
    <t>[(ES95486-12) DIAG_APPLICATION_REQ_014]
ECU shall not send RCRRP, If ECU has to send RCRRP, the only few type of 
ECU can send RCRRP.</t>
  </si>
  <si>
    <t>Gateway / Master-Slave ECU 해당
BLTN_CAM N/A</t>
  </si>
  <si>
    <t>0.4s</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</si>
  <si>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0x1)</t>
    </r>
  </si>
  <si>
    <r>
      <rPr>
        <sz val="11"/>
        <color rgb="FF000000"/>
        <rFont val="Malgun Gothic"/>
      </rPr>
      <t xml:space="preserve">CameraCrash()
</t>
    </r>
    <r>
      <rPr>
        <b/>
        <sz val="11"/>
        <color theme="8"/>
        <rFont val="맑은 고딕"/>
        <family val="3"/>
        <charset val="129"/>
      </rPr>
      <t>Link_Up()</t>
    </r>
  </si>
  <si>
    <t>DIAG_APPLICATION_REQ_015</t>
  </si>
  <si>
    <t>[(ES95486-12) DIAG_APPLICATION_REQ_015]</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</si>
  <si>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0x2)</t>
    </r>
  </si>
  <si>
    <t>DIAG_APPLICATION_REQ_016</t>
  </si>
  <si>
    <t>Central gateway
BLTN_CAM N/A</t>
  </si>
  <si>
    <t>DIAG_APPLICATION_REQ_017</t>
  </si>
  <si>
    <t>DIAG_APPLICATION_REQ_018</t>
  </si>
  <si>
    <t>DIAG_APPLICATION_REQ_019</t>
  </si>
  <si>
    <t>DIAG_APPLICATION_REQ_020</t>
  </si>
  <si>
    <r>
      <rPr>
        <sz val="11"/>
        <color rgb="FF000000"/>
        <rFont val="Malgun Gothic"/>
      </rPr>
      <t xml:space="preserve">CameraCrash()
</t>
    </r>
    <r>
      <rPr>
        <b/>
        <sz val="11"/>
        <color theme="8"/>
        <rFont val="맑은 고딕"/>
        <family val="3"/>
        <charset val="129"/>
      </rPr>
      <t>Link_Up()</t>
    </r>
  </si>
  <si>
    <t>DIAG_APPLICATION_REQ_021</t>
  </si>
  <si>
    <t>DIAG_APPLICATION_REQ_022</t>
  </si>
  <si>
    <t>DIAG_SERVICE_REQ_002</t>
  </si>
  <si>
    <t>[(ES95486-12) DIAG_SERVICE_REQ_002]
Session Handling
Session Transition with mandatory sessions
(Default session, extended diagnostic session)</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</si>
  <si>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0x3)</t>
    </r>
  </si>
  <si>
    <t>DIAG_SERVICE_REQ_003</t>
  </si>
  <si>
    <t>[(ES95486-12) DIAG_SERVICE_REQ_003]
Session NRC13 - Session change NRC13
NRC 13 - incorrectMessageLengthOrInvalidFormat, 0x795</t>
  </si>
  <si>
    <t>Request_0x795("10")</t>
  </si>
  <si>
    <t>response_0x79D = "7F 10 13"</t>
  </si>
  <si>
    <t>Request_0x795("10 01 01")</t>
  </si>
  <si>
    <t>DIAG_SERVICE_REQ_004</t>
  </si>
  <si>
    <t>[(ES95486-12) DIAG_SERVICE_REQ_004]
Session NRC13 with functional addressing
NRC 13 - incorrectMessageLengthOrInvalidFormat, 0x7df</t>
  </si>
  <si>
    <t>Request_0x7DF("10")</t>
  </si>
  <si>
    <t>Request_0x7DF("10 01 01")</t>
  </si>
  <si>
    <r>
      <rPr>
        <sz val="11"/>
        <color rgb="FF000000"/>
        <rFont val="Malgun Gothic"/>
      </rPr>
      <t xml:space="preserve">CameraCrash()
</t>
    </r>
    <r>
      <rPr>
        <b/>
        <sz val="11"/>
        <color theme="8"/>
        <rFont val="맑은 고딕"/>
        <family val="3"/>
        <charset val="129"/>
      </rPr>
      <t>Link_Up()</t>
    </r>
  </si>
  <si>
    <t>DIAG_SERVICE_REQ_005</t>
  </si>
  <si>
    <t>[(ES95486-12) DIAG_SERVICE_REQ_005]
NRC 12 - subFunctionNotSupported, 0x795</t>
  </si>
  <si>
    <t>Request_0x795("10 FF")</t>
  </si>
  <si>
    <t>response_0x79D = "7F 10 12"</t>
  </si>
  <si>
    <t>DIAG_SERVICE_REQ_006</t>
  </si>
  <si>
    <t>[(ES95486-12) DIAG_SERVICE_REQ_006]
Session NRC12 with functional addressing
NRC 12 - subFunctionNotSupported, 0x7df</t>
  </si>
  <si>
    <t>Request_0x7DF("10 FF")</t>
  </si>
  <si>
    <t>DIAG_SERVICE_REQ_007</t>
  </si>
  <si>
    <t>[(ES95486-12) DIAG_SERVICE_REQ_007]
Session change with SPRMIB == true
Session change SPRMIB bit behaviour</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</si>
  <si>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0x4)</t>
    </r>
  </si>
  <si>
    <t>DIAG_SERVICE_REQ_008</t>
  </si>
  <si>
    <t>[(ES95486-12) DIAG_SERVICE_REQ_008]
Functionally addressed session change with SPRMIB == true
Functionally addressed session change with SPRMIB bit behaviour.</t>
  </si>
  <si>
    <r>
      <rPr>
        <sz val="11"/>
        <color rgb="FF000000"/>
        <rFont val="Malgun Gothic"/>
      </rPr>
      <t xml:space="preserve">CameraCrash()
</t>
    </r>
    <r>
      <rPr>
        <b/>
        <sz val="11"/>
        <color theme="8"/>
        <rFont val="맑은 고딕"/>
        <family val="3"/>
        <charset val="129"/>
      </rPr>
      <t>Link_Up()</t>
    </r>
  </si>
  <si>
    <t>DIAG_SERVICE_REQ_009</t>
  </si>
  <si>
    <t>[(ES95486-12) DIAG_SERVICE_REQ_009]
Reset service NRC 13
NRC 13 - incorrectMessageLengthOrInvalidFormat</t>
  </si>
  <si>
    <t>Request_0x795("11")</t>
  </si>
  <si>
    <t>response_0x79D = "7F 11 13"</t>
  </si>
  <si>
    <r>
      <rPr>
        <sz val="11"/>
        <color rgb="FF000000"/>
        <rFont val="Malgun Gothic"/>
      </rPr>
      <t>Write_Obj_v1_v2("BLTN_CAM_AppNoti_PEV_NvalueSet", 2, 3)
Write_Obj_v1_v2("BLTN_CAM_</t>
    </r>
    <r>
      <rPr>
        <b/>
        <sz val="11"/>
        <color rgb="FF000000"/>
        <rFont val="맑은 고딕"/>
        <family val="3"/>
        <charset val="129"/>
      </rPr>
      <t>Sen</t>
    </r>
    <r>
      <rPr>
        <sz val="11"/>
        <color rgb="FF000000"/>
        <rFont val="맑은 고딕"/>
        <family val="3"/>
        <charset val="129"/>
      </rPr>
      <t>_PEV_NvalueSet", 0xF, 0x5)</t>
    </r>
  </si>
  <si>
    <t>Request_0x795("11 01 01")</t>
  </si>
  <si>
    <t>DIAG_SERVICE_REQ_010</t>
  </si>
  <si>
    <t>[(ES95486-12) DIAG_SERVICE_REQ_010]
Reset service NRC 13 with functional addressing
NRC 13 - incorrectMessageLengthOrInvalidFormat</t>
  </si>
  <si>
    <t>Request_0x7DF("11")</t>
  </si>
  <si>
    <r>
      <rPr>
        <sz val="11"/>
        <color rgb="FF000000"/>
        <rFont val="Malgun Gothic"/>
      </rPr>
      <t xml:space="preserve">CameraCrash()
</t>
    </r>
    <r>
      <rPr>
        <b/>
        <sz val="11"/>
        <color theme="8"/>
        <rFont val="맑은 고딕"/>
        <family val="3"/>
        <charset val="129"/>
      </rPr>
      <t>Link_Up()</t>
    </r>
  </si>
  <si>
    <t>Request_0x7DF("11 01 01")</t>
  </si>
  <si>
    <t>DIAG_SERVICE_REQ_011</t>
  </si>
  <si>
    <t>[(ES95486-12) DIAG_SERVICE_REQ_011]
Reset service NRC 12
NRC 12 - subFunctionNotSupported</t>
  </si>
  <si>
    <t>Request_0x795("11 99")</t>
  </si>
  <si>
    <t>response_0x79D = "7F 11 12"</t>
  </si>
  <si>
    <t>DIAG_SERVICE_REQ_012</t>
  </si>
  <si>
    <t>[(ES95486-12) DIAG_SERVICE_REQ_012]
Reset service NRC 12 with functional addressing
NRC 12 - subFunctionNotSupported</t>
  </si>
  <si>
    <t>Request_0x7DF("11 99")</t>
  </si>
  <si>
    <t>DIAG_SERVICE_REQ_013</t>
  </si>
  <si>
    <t>[(ES95486-12) DIAG_SERVICE_REQ_013]
Reset service with SPRMIB == true</t>
  </si>
  <si>
    <t>ClearDiagCon()</t>
  </si>
  <si>
    <t>10s</t>
  </si>
  <si>
    <t>Request_0x795("11 81")</t>
  </si>
  <si>
    <r>
      <rPr>
        <sz val="11"/>
        <color rgb="FF000000"/>
        <rFont val="Malgun Gothic"/>
      </rPr>
      <t xml:space="preserve">CameraCrash()
</t>
    </r>
    <r>
      <rPr>
        <b/>
        <sz val="11"/>
        <color theme="8"/>
        <rFont val="맑은 고딕"/>
        <family val="3"/>
        <charset val="129"/>
      </rPr>
      <t>Link_Up()</t>
    </r>
  </si>
  <si>
    <t>DIAG_SERVICE_REQ_014</t>
  </si>
  <si>
    <t>[(ES95486-12) DIAG_SERVICE_REQ_014]
Functionally addressed ECU reset with SPRMIB == true</t>
  </si>
  <si>
    <t>[통신초기화 확인] Ethernet</t>
  </si>
  <si>
    <t>Request_0x7DF("11 81")</t>
  </si>
  <si>
    <t>Power On 후 통신시작 확인(B+)</t>
  </si>
  <si>
    <t>▪ B+ 12V 인가
 ▪ NM 메시지 출력여부 확인</t>
  </si>
  <si>
    <t>DIAG_SERVICE_REQ_018</t>
  </si>
  <si>
    <t>▪ EthNM Msg 통신시작
 : 부팅 후 2000ms 이내</t>
  </si>
  <si>
    <t>[(ES95486-12) DIAG_SERVICE_REQ_018]
Read Data By Identifier simple behaviour
Read Data By Identifier multiple DID test</t>
  </si>
  <si>
    <t>▪ Normal 메시지 출력여부 확인</t>
  </si>
  <si>
    <t>▪ Normal Msg 통신시작
 (CAN, SOME/IP)</t>
  </si>
  <si>
    <t>Request_0x795("22 F1 87 FF FF ")</t>
  </si>
  <si>
    <t>ACC ON 후 통신시작 확인</t>
  </si>
  <si>
    <t>▪ Sleep 상태
 ▪ ACC ON
 ▪ NM 메시지 출력여부 확인</t>
  </si>
  <si>
    <t>▪ EthNM Msg 통신시작
 : 부팅 후 500ms 이내</t>
  </si>
  <si>
    <t>Request_0x795("22 F1 A0 00 00")</t>
  </si>
  <si>
    <t>원격시동 후 통신시작 확인</t>
  </si>
  <si>
    <t>DIAG_SERVICE_REQ_022</t>
  </si>
  <si>
    <t>▪ Sleep 상태
 ▪ IGN ON(ACC OFF)
 ▪ NM 메시지 출력여부 확인</t>
  </si>
  <si>
    <t>[(ES95486-12) DIAG_SERVICE_REQ_022]
ReadDTCInformation
ReadDTCInformation with mandatory sub function</t>
  </si>
  <si>
    <t>0.3s</t>
  </si>
  <si>
    <t>Request_0x795("19 01 08")</t>
  </si>
  <si>
    <t>response_0x79D = "59 01"</t>
  </si>
  <si>
    <t>ACC OFF → link down 즉시 → Link up 할 경우</t>
  </si>
  <si>
    <t>Request_0x795("19 02 08")</t>
  </si>
  <si>
    <t>▪ ACC OFF
 ▪ 잠시 대기 후 Link Down 즉시 ACC ON</t>
  </si>
  <si>
    <t>▪ EthNM Msg 통신시작
 : 부팅 후 5000ms 이내</t>
  </si>
  <si>
    <t>response_0x79D = "59 02"</t>
  </si>
  <si>
    <t>Request_0x795("19 01")</t>
  </si>
  <si>
    <t>EthNM IPv4 헤더정보</t>
  </si>
  <si>
    <t>▪ WireShark에서 EthNM IPv4 헤더정보 확인
 (Technica Media gateway 장비 연결하여 확인)</t>
  </si>
  <si>
    <t>Request_0x795("19 02")</t>
  </si>
  <si>
    <t>Request_0x795("19 0A")</t>
  </si>
  <si>
    <t>Repeat Message 및 Active Time-Out 시간확인</t>
  </si>
  <si>
    <t>OFF</t>
  </si>
  <si>
    <t>▪ B+ ON
 ▪ WireShark에서 아래 메시지 출력 확인
 : EthNM Msg</t>
  </si>
  <si>
    <t>▪ B+전원인가 후 EthNM Msg Tx 시작
 1) 50ms(±5) 간격으로 5회 출력(Repeat)
 2) 500ms 간격으로 출력 유지
 3) CAN Bus Sleep 이후 Ethernet Sleep(EthNM Tx 중단)
    (Active Time-Out Time: 5sec, WaitBusSleep: 1.5sec)</t>
  </si>
  <si>
    <t>Request_0x795("19")</t>
  </si>
  <si>
    <t>Normal Operation 상태 확인(1): ACC ON</t>
  </si>
  <si>
    <t>Request_0x795("19 01 08 FF")</t>
  </si>
  <si>
    <t>▪ ACC ON
 ▪ WireShark에서 아래 메시지 출력 확인
 : EthNM Msg, Application Msg</t>
  </si>
  <si>
    <t>▪ EthNM Msg 50ms 간격 5회(Repeat) 출력
 → 500ms 간격으로 출력유지
 ▪ Application Msg(SOME/IP Msg) 출력
 : Dst IP: 244.244.24.245</t>
  </si>
  <si>
    <t>Request_0x795("19 02 08 FF")</t>
  </si>
  <si>
    <t>Normal Operation 상태 확인(2): ACC &amp; IGN ON</t>
  </si>
  <si>
    <t>Request_0x795("19 0A 08 FF")</t>
  </si>
  <si>
    <t>▪ ACC &amp; IGN ON
 ▪ WireShark에서 아래 메시지 출력 확인
 : EthNM Msg, Application Msg</t>
  </si>
  <si>
    <t>Normal Operation 상태 확인(3): IGN ON</t>
  </si>
  <si>
    <t>▪ IGN ON
 ▪ WireShark에서 아래 메시지 출력 확인
 : EthNM Msg, Application Msg</t>
  </si>
  <si>
    <t>Normal Operation 상태 확인(4): CAN Bus Alive</t>
  </si>
  <si>
    <t>▪ Normal Operation 상태
▪ KEY OFF
▪ CAN Bus Alive 상태 유지(임의 CAN신호 입력)</t>
  </si>
  <si>
    <t>▪ EthNM Msg 500ms 간격으로 출력유지
 ▪ Application Msg(SOME/IP Msg) 출력
 : Dst IP: 244.244.24.245</t>
  </si>
  <si>
    <t>Ready Sleep 상태 확인</t>
  </si>
  <si>
    <t>▪ EthNM Msg 500ms 간격으로 출력유지
 ▪ Application Msg(SOME/IP Msg) 출력
 : Dst IP: 244.244.24.245
※ Ready Sleep상태 로그로 확인
 : journalctl -f -o cat -u vrs | grep dmw</t>
  </si>
  <si>
    <t>Prepare Bus Sleep 상태 확인</t>
  </si>
  <si>
    <t>▪ CAN Bus Sleep
▪ Ready Sleep 상태 천이 후 대기</t>
  </si>
  <si>
    <t>▪ EthNM Msg 미출력
 ▪ Application Msg(SOME/IP Msg) 미출력
 : Dst IP: 244.244.24.245
※ Prepare Bus Sleep상태 로그로 확인
 : journalctl -f -o cat -u vrs | grep dmw</t>
  </si>
  <si>
    <t>Prepare Sleep 상태에서 EthNM Rx 가능여부 확인(Wake Up)</t>
  </si>
  <si>
    <t>▪ Prepare Bus Sleep 상태
▪ EthNM 메시지 주입</t>
  </si>
  <si>
    <t>▪ CAN Wake up 되지 않을 것
 (빌트인캠은 EthNM 으로 CAN Wake Up 되지 않음)</t>
  </si>
  <si>
    <t>Bus Sleep(Link Down)</t>
  </si>
  <si>
    <t>▪ Prepare Bus Sleep 상태
▪ 이더넷 커넥터 탈거(Media gateway 장비와 연결 해제)</t>
  </si>
  <si>
    <t>▪ 암전류 사양 만족
 :  주차녹화 미동작 시 0.5mA↓(동작 시: 2mA↓)</t>
  </si>
  <si>
    <t>Bus Sleep → Prepare Bus Sleep 상태(Link Up)</t>
  </si>
  <si>
    <t>▪ Bus Sleep 상태
▪ 이더넷 커넥터 삽입(Media gateway 장비와 연결)</t>
  </si>
  <si>
    <t>▪ 주차녹화 상태일 경우: EthNM Msg Repeat
   Power OFF 상태일 경우: 반응없음(Sleep 유지)
 ▪ 암전류 사양 만족
 :  주차녹화 미동작 시 0.5mA↓(동작 시: 2mA↓)</t>
  </si>
  <si>
    <t>DIAG_SERVICE_REQ_023</t>
  </si>
  <si>
    <t>Prepare Sleep → Wake Up(Repeat)
 : 주차중 이벤트 알림기능</t>
  </si>
  <si>
    <t>▪ 주차녹화 중(이벤트 알림기능 설정 ON)
▪ 마지막 BglrAlarm 신호 0x2(Arm) 수신
▪ Prepare Bus Sleep 상태
▪ 주차중 충격이벤트 인가</t>
  </si>
  <si>
    <t>▪ 주차녹화 중 통신 Wake Up
 ▪ RecRecorded 신호 ON
 ▪ 충격 이벤트 블루링크 App에서 푸쉬알림 발생</t>
  </si>
  <si>
    <t>[(ES95486-12) DIAG_SERVICE_REQ_023]
Session Handling(Bootloader)
Session Transition with mandatory sessions
(Default session, extended diagnostic session, Quiescent-Current Diagnostic Mode, Sleep Mode)</t>
  </si>
  <si>
    <t>Sleep 진입 순간 Wake up</t>
  </si>
  <si>
    <t>#21398 [공통] UDS 진단서비스 응답 사양 위배항목 개선
2. Programming Session -&gt; Extended Session 이동 시 NRC 값 수정(22-&gt;7E)</t>
  </si>
  <si>
    <t>▪ KEY OFF 후 Sleep 진입 직전까지 대기
▪ CCU ccNC OFF 및 대기
▪ Sleep 진입하는 짧은 타이밍에 Wake up
 : Ethernet link up(CCU, ccNC Power On)
 ▪ Sleep 진입동작 시간은 300ms 정도 되므로 여러 번 반복 확인</t>
  </si>
  <si>
    <t>▪ 다시 CCU 및 ccNC Power OFF 하면 Sleep 진입 할 것
  : 암전류 조건 만족 할 것</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</si>
  <si>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Address: 10.0.0.32
 - Port: 13800
 - Period: 500ms
 - Data: C8 40 00 00 01 00 00 00 00 00 00 00 00 00 00 00 00 00 00 00 00 00 00 00 00 00 00 00 00 00 00 00</t>
  </si>
  <si>
    <t>▪ EthNM Msg 50ms 간격 5회(Repeat) 출력 후 중지
 ▪ Ready Sleep 상태 유지
 ▪ Application Msg(SOME/IP Msg) 출력
 : Dst IP: 244.244.24.245
※ Ready Sleep상태 로그로 확인 가능
 : journalctl -f -o cat -u vrs | grep dmw</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</si>
  <si>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40 00 00 00 00 00 00 00 00 10 00 00 00 00 00 00 00 00 00 00 00 00 00 00 00 00 00 00 00 00 00</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</si>
  <si>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40 00 00 01 00 00 00 00 00 10 00 00 00 00 00 00 00 00 00 00 00 00 00 00 00 00 00 00 00 00 00</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</si>
  <si>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00 00 00 01 00 00 00 00 00 10 00 00 00 00 00 00 00 00 00 00 00 00 00 00 00 00 00 00 00 00 00</t>
  </si>
  <si>
    <t>▪ EthNM Msg 미출력
※ Prepare Sleep상태 로그로 확인 가능
 : journalctl -f -o cat -u vrs | grep dmw</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</si>
  <si>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40 00 00 00 00 00 00 00 00 00 00 00 00 00 00 00 00 00 00 00 00 00 00 00 00 00 00 00 00 00 00</t>
  </si>
  <si>
    <t>▪ KEY OFF, 주차녹화 시작, Sleep 진입
 ※ Ethernet 케이블 탈착 - 테크니카는 TC10 지원하지 않아 연결된 상태에서는 Link가 떨어지지 않음
 ※ Power Off 상태에서 확인 불가능(Ethernet으로 Wake up 불가)
▪ Packet Sender로 PN 메시지 주입 및 유지
 - Data: C8 00 00 00 00 00 00 00 00 00 00 00 00 00 00 00 00 00 00 00 00 00 00 00 00 00 01 00 00 01 00 00</t>
  </si>
  <si>
    <t>▪ KEY OFF, Sleep 진입(주차녹화 설정 OFF, Power Off상태)
 ※ Ethernet 케이블 탈착 - 테크니카는 TC10 지원하지 않아 연결된 상태에서는 Link가 떨어지지 않음
 ※ Power Off 상태에서 확인 불가능(Ethernet으로 Wake up 불가)
▪ Packet Sender로 PN 메시지 주입 및 유지
 - Data: C8 40 00 00 01 00 00 00 00 00 10 00 00 00 00 00 00 00 00 00 00 00 00 00 00 00 00 00 00 00 00 00</t>
  </si>
  <si>
    <t>▪ Ethernet, CAN 통신 Sleep 유지</t>
  </si>
  <si>
    <t>DIAG_SERVICE_REQ_024]</t>
  </si>
  <si>
    <t>[통신 동작전압] - CAN</t>
  </si>
  <si>
    <t>통신불가(저전압)</t>
  </si>
  <si>
    <t>▪ 전원 입력 : 0V → 7V(0.1V/1s)
 ※ Rx 되고있는 시그널 없는 상태에서 테스트 할 것</t>
  </si>
  <si>
    <t>▪ 통신불가</t>
  </si>
  <si>
    <t>통신시작(전압상승)</t>
  </si>
  <si>
    <t>▪ 전원 입력 : 6.8V → 7.1V(0.1V/1s)</t>
  </si>
  <si>
    <t>▪ 통신시작(7.1V ±0.2)</t>
  </si>
  <si>
    <t>통신중단(저전압 하강)</t>
  </si>
  <si>
    <t>▪ 전원 입력 : 7.1V → 6.8V(0.1V/1s)</t>
  </si>
  <si>
    <t>▪ 통신중단(6.8V ±0.2)</t>
  </si>
  <si>
    <t>통신가능 범위 내</t>
  </si>
  <si>
    <t>▪ 전원 입력 : 7.1V → 18.5V(0.1V/1s)</t>
  </si>
  <si>
    <t>▪ 통신유지</t>
  </si>
  <si>
    <t>통신불가(고전압)</t>
  </si>
  <si>
    <t>DIAG_SERVICE_REQ_025</t>
  </si>
  <si>
    <t>▪ 전원 입력 : 18.0 → 18.6V(0.1V/1s)</t>
  </si>
  <si>
    <t>통신시작(전압하강)</t>
  </si>
  <si>
    <t>#21398 [공통] UDS 진단서비스 응답 사양 위배항목 개선
3. WDBI(2E) 미지원 ID 요청 시, NRC 31로 출력하도록 수정</t>
  </si>
  <si>
    <t>▪ 전원 입력 : 18.6V → 18.0V(0.1V/1s)</t>
  </si>
  <si>
    <t>[통신 동작전압] - Ethernet</t>
  </si>
  <si>
    <t>▪ 전원 입력 : 0V → 6.4V(0.1V/1s)
 ※ Rx 되고있는 시그널 없는 상태에서 테스트 할 것</t>
  </si>
  <si>
    <t>▪ 전원 입력 : 6.4V → 7.0V(0.1V/1s)</t>
  </si>
  <si>
    <t>▪ 6.5V에서 부팅 시작되고 통신시작
※ 부팅부하로 Power Off 되지 않도록 0.3~4V가량 높여줘야 함.
  (정확하게는 측정이 불가함)</t>
  </si>
  <si>
    <t>[BLTN_CAM-진단-108] LVDS 제어기 파악</t>
  </si>
  <si>
    <t>▪ 전원 입력 : 7.0V → 6.0V(0.1V/1s)</t>
  </si>
  <si>
    <t>▪ 통신중단(6.0V ±0.2)</t>
  </si>
  <si>
    <t>Serch ECUs(0x10)</t>
  </si>
  <si>
    <t>차량 내 LVDS 제어기 파악</t>
  </si>
  <si>
    <t>▪ 전원 입력 : 6.5V → 18.0V(0.1V/1s)</t>
  </si>
  <si>
    <t>[BLTN_CAM-진단-109] 제어기 문제 발생 및 진단 실행 불가한 경우 Reset 처리</t>
  </si>
  <si>
    <t>ECU Reset(0x11)</t>
  </si>
  <si>
    <t>제어기 문제 발생 및 진단 실행 불가한 경우 
Reset 처리</t>
  </si>
  <si>
    <t>[BLTN_CAM-진단-110] Channel들이 타 제어기 또는 Remote Device와의 연결 관계 정보 구성 및 송신</t>
  </si>
  <si>
    <t>Get ECU Information</t>
  </si>
  <si>
    <t>[녹화 중 전류소모]</t>
  </si>
  <si>
    <t>TesterPresent ON</t>
  </si>
  <si>
    <t>주행녹화 중 보조배터리 출력전류</t>
  </si>
  <si>
    <t>▪ 주행 상시녹화 진행 중 보조배터리 출력전류 측정
 ※ 보조배터리 80%이상 충전상태에서 측정</t>
  </si>
  <si>
    <t>▪ 보조배터리 소모전류 0mA</t>
  </si>
  <si>
    <t>extended Diagnostic Session (03) - 0x795,
(Default → Extended Session 천이)</t>
  </si>
  <si>
    <t>CAN Wake up
  (ex. 주차 중 고객이 리모컨 조작할 경우)</t>
  </si>
  <si>
    <t>IGN
↓
B+</t>
  </si>
  <si>
    <t>▪ 주차녹화 진행 중 상태
 ▪ Sleep 진입까지 대기
 ▪ 임의의 CAN 신호 입력(Wake up)
 ▪ 빌트인캠 B+ 입력전류 측정
 ▪ Sleep까지 대기
 ▪ 빌트인캠 B+ 단자 입력전원 전류측정</t>
  </si>
  <si>
    <t>▪ B+ 소모전류 2mA이하(보조배터리 전원사용)</t>
  </si>
  <si>
    <t>DIAG_SERVICE_REQ_026</t>
  </si>
  <si>
    <t>[(ES95486-12) DIAG_SERVICE_REQ_026]
Write Data By Identifier – Parameter range test
DUT shall rejects invalid parameter with NRC31</t>
  </si>
  <si>
    <t>SecurityAccess ($27)</t>
  </si>
  <si>
    <t>2E 서비스에 valid/invalid  구분이 없으므로 N/T 처리
N/T : 기능 자체가 구현이 안되어있는 상태</t>
  </si>
  <si>
    <t>response_0x79D = "62 D0 01 01  03 01 90 08 9B 01 12 01 02 90 14 C8 01 12 01 04 99 00 A3 03 11 01"</t>
  </si>
  <si>
    <t>[BLTN_CAM-진단-111] Ser/Des 간 전송 선로의 쇼트, 끊김 여부 확인</t>
  </si>
  <si>
    <t>[D101] Line Fault</t>
  </si>
  <si>
    <t>3s</t>
  </si>
  <si>
    <t>Request_0x795("2E F1 91 FF FF FF FF")</t>
  </si>
  <si>
    <t>DIAG_SERVICE_REQ_027</t>
  </si>
  <si>
    <t>[(ES95486-12) DIAG_SERVICE_REQ_027]
Communication control NRC 12
NRC 12 - subFunctionNotSupported</t>
  </si>
  <si>
    <r>
      <rPr>
        <sz val="11"/>
        <color theme="1"/>
        <rFont val="Malgun Gothic"/>
      </rPr>
      <t xml:space="preserve">wakeup_bltncam_usingNM(1)
</t>
    </r>
    <r>
      <rPr>
        <b/>
        <sz val="11"/>
        <color theme="8"/>
        <rFont val="맑은 고딕"/>
        <family val="3"/>
        <charset val="129"/>
      </rPr>
      <t>Link_Up()</t>
    </r>
  </si>
  <si>
    <r>
      <rPr>
        <sz val="11"/>
        <color theme="1"/>
        <rFont val="Malgun Gothic"/>
      </rPr>
      <t>[D101] Line Fault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</si>
  <si>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11 81 00 04")</t>
  </si>
  <si>
    <t>response_0x79D = "63 03 11 00 81"</t>
  </si>
  <si>
    <t>Request_0x795("23 14 DF 11 81 00 05")</t>
  </si>
  <si>
    <t>response_0x79D = "63 04 11 0F 81 00"</t>
  </si>
  <si>
    <r>
      <rPr>
        <sz val="11"/>
        <color theme="1"/>
        <rFont val="Malgun Gothic"/>
      </rPr>
      <t>[D101] Line Fault</t>
    </r>
    <r>
      <rPr>
        <sz val="11"/>
        <color theme="1"/>
        <rFont val="맑은 고딕"/>
        <family val="3"/>
        <charset val="129"/>
      </rPr>
      <t>_</t>
    </r>
    <r>
      <rPr>
        <sz val="11"/>
        <color theme="1"/>
        <rFont val="맑은 고딕"/>
        <family val="3"/>
        <charset val="129"/>
      </rPr>
      <t>C</t>
    </r>
    <r>
      <rPr>
        <sz val="11"/>
        <color theme="1"/>
        <rFont val="맑은 고딕"/>
        <family val="3"/>
        <charset val="129"/>
      </rPr>
      <t>h.2</t>
    </r>
  </si>
  <si>
    <t>Request_0x795("23 14 D0 11 82 00 04")</t>
  </si>
  <si>
    <t>Request_0x795("28 04 01")</t>
  </si>
  <si>
    <t>response_0x79D = "63 03 11 00 82"</t>
  </si>
  <si>
    <t>Request_0x795("23 14 DF 11 82 00 05")</t>
  </si>
  <si>
    <t>response_0x79D = "63 04 11 0F 82 00"</t>
  </si>
  <si>
    <t>[BLTN_CAM-진단-112] Ser와 Des 간 정상 연결 여부 확인</t>
  </si>
  <si>
    <t>Request_0x795("28 7F 01")</t>
  </si>
  <si>
    <t>[D102] Lock Indicator</t>
  </si>
  <si>
    <t>DIAG_SERVICE_REQ_028</t>
  </si>
  <si>
    <t>[(ES95486-12) DIAG_SERVICE_REQ_028]
Communication control NRC 13
NRC 13 - incorrectMessageLengthOrInvalidFormat</t>
  </si>
  <si>
    <t>Request_0x795("28")</t>
  </si>
  <si>
    <r>
      <rPr>
        <sz val="11"/>
        <color theme="1"/>
        <rFont val="Malgun Gothic"/>
      </rPr>
      <t>[D102] Lock Indicator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</si>
  <si>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12 81 00 04")</t>
  </si>
  <si>
    <t>response_0x79D = "63 03 12 00 81"</t>
  </si>
  <si>
    <t>Request_0x795("28 00")</t>
  </si>
  <si>
    <t>Request_0x795("23 14 DF 12 81 00 05")</t>
  </si>
  <si>
    <t>response_0x79D = "63 04 12 0F 81 00"</t>
  </si>
  <si>
    <r>
      <rPr>
        <sz val="11"/>
        <color theme="1"/>
        <rFont val="Malgun Gothic"/>
      </rPr>
      <t>[D102] Lock Indicator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</si>
  <si>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Request_0x795("28 00 03 FF")</t>
  </si>
  <si>
    <t>Request_0x795("23 14 D0 12 82 00 04")</t>
  </si>
  <si>
    <t>response_0x79D = "63 03 12 00 82"</t>
  </si>
  <si>
    <r>
      <rPr>
        <sz val="11"/>
        <color theme="1"/>
        <rFont val="Malgun Gothic"/>
      </rPr>
      <t xml:space="preserve">wakeup_bltncam_usingNM(1)
</t>
    </r>
    <r>
      <rPr>
        <b/>
        <sz val="11"/>
        <color theme="8"/>
        <rFont val="맑은 고딕"/>
        <family val="3"/>
        <charset val="129"/>
      </rPr>
      <t>Link_Up()</t>
    </r>
  </si>
  <si>
    <t>DIAG_SERVICE_REQ_029</t>
  </si>
  <si>
    <t>[(ES95486-12) DIAG_SERVICE_REQ_029]
Communication control NRC 12 with functional addressing</t>
  </si>
  <si>
    <t>Request_0x795("23 14 DF 12 82 00 05")</t>
  </si>
  <si>
    <t>response_0x79D = "63 04 12 0F 82 00"</t>
  </si>
  <si>
    <t>[BLTN_CAM-진단-113] Des의 Rx단에서 수신한 신호에서 bit 에러 발생시 DECERR 레지스터에 값 누적/저장</t>
  </si>
  <si>
    <t>[D103] ERRB Indicator FWD Channel</t>
  </si>
  <si>
    <t>Request_0x7DF("28 04 01")</t>
  </si>
  <si>
    <t>Request_0x7DF("28 7F 01")</t>
  </si>
  <si>
    <t>DIAG_SERVICE_REQ_030</t>
  </si>
  <si>
    <t>[(ES95486-12) DIAG_SERVICE_REQ_030]
Communication control NRC 13 with functional addressing
NRC 13 - incorrectMessageLengthOrInvalidFormat</t>
  </si>
  <si>
    <r>
      <rPr>
        <sz val="11"/>
        <color theme="1"/>
        <rFont val="Malgun Gothic"/>
      </rPr>
      <t>Obj_Target_OK("BLTN_CAM_RecSet_OWP", 0x2)
Obj_Target_OK("BLTN_CAM_Prk_Oprable_Time",</t>
    </r>
    <r>
      <rPr>
        <sz val="11"/>
        <color theme="4"/>
        <rFont val="맑은 고딕"/>
        <family val="3"/>
        <charset val="129"/>
      </rPr>
      <t xml:space="preserve"> </t>
    </r>
    <r>
      <rPr>
        <b/>
        <sz val="11"/>
        <color theme="4"/>
        <rFont val="맑은 고딕"/>
        <family val="3"/>
        <charset val="129"/>
      </rPr>
      <t>3)</t>
    </r>
  </si>
  <si>
    <r>
      <rPr>
        <sz val="11"/>
        <color theme="1"/>
        <rFont val="Malgun Gothic"/>
      </rPr>
      <t>[D103] ERRB Indicator FWD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</si>
  <si>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13 81 00 04")</t>
  </si>
  <si>
    <t>response_0x79D = "63 03 13 00 81"</t>
  </si>
  <si>
    <t>Request_0x7DF("28")</t>
  </si>
  <si>
    <t>Request_0x795("24 14 DF 13 81 00 06")</t>
  </si>
  <si>
    <t>response_0x79D = "63 05 13 0F 81 00 00"</t>
  </si>
  <si>
    <t>Request_0x7DF("28 00")</t>
  </si>
  <si>
    <r>
      <rPr>
        <sz val="11"/>
        <color theme="1"/>
        <rFont val="Malgun Gothic"/>
      </rPr>
      <t>[D103] ERRB Indicator FWD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</si>
  <si>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13 82 00 04")</t>
  </si>
  <si>
    <t>response_0x79D = "63 03 13 00 82"</t>
  </si>
  <si>
    <t>Request_0x7DF("28 00 03 FF")</t>
  </si>
  <si>
    <t>Request_0x795("24 14 DF 13 82 00 06")</t>
  </si>
  <si>
    <t>response_0x79D = "63 05 13 0F 82 00 00"</t>
  </si>
  <si>
    <t>DIAG_SERVICE_REQ_031</t>
  </si>
  <si>
    <t>[(ES95486-12) DIAG_SERVICE_REQ_031]
NRC 31 - requestOutOfRange</t>
  </si>
  <si>
    <t>[BLTN_CAM-진단-114] Ser의 Rx단에서 수신한 신호에서 bit 에러 발생시 DECERR 레지스터에 값 누적/저장</t>
  </si>
  <si>
    <t>[D104] ERRB Indicator REV Channel</t>
  </si>
  <si>
    <r>
      <rPr>
        <sz val="11"/>
        <color theme="1"/>
        <rFont val="Malgun Gothic"/>
      </rPr>
      <t xml:space="preserve">wakeup_bltncam_usingNM(1)
</t>
    </r>
    <r>
      <rPr>
        <b/>
        <sz val="11"/>
        <color theme="8"/>
        <rFont val="맑은 고딕"/>
        <family val="3"/>
        <charset val="129"/>
      </rPr>
      <t>Link_Up()</t>
    </r>
  </si>
  <si>
    <t>Request_0x795("28 03 00")</t>
  </si>
  <si>
    <t>Request_0x795("28 03 04")</t>
  </si>
  <si>
    <r>
      <rPr>
        <sz val="11"/>
        <color theme="1"/>
        <rFont val="Malgun Gothic"/>
      </rPr>
      <t>[D104] ERRB Indicator REV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</si>
  <si>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14 81 00 04")</t>
  </si>
  <si>
    <t>response_0x79D = "63 03 14 00 81"</t>
  </si>
  <si>
    <t>Request_0x795("28 03 FF")</t>
  </si>
  <si>
    <t>Request_0x795("23 14 DF 14 81 00 06")</t>
  </si>
  <si>
    <t>response_0x79D = "63 05 14 0F 81 00 00"</t>
  </si>
  <si>
    <t>Request_0x795("28 00 00")</t>
  </si>
  <si>
    <r>
      <rPr>
        <sz val="11"/>
        <color theme="1"/>
        <rFont val="Malgun Gothic"/>
      </rPr>
      <t>[D104] ERRB Indicator REV Channel</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</si>
  <si>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14 82 00 04")</t>
  </si>
  <si>
    <t>response_0x79D = "63 03 14 00 82"</t>
  </si>
  <si>
    <t>Request_0x795("28 00 04")</t>
  </si>
  <si>
    <t>Request_0x795("23 14 DF 14 82 00 06")</t>
  </si>
  <si>
    <t>response_0x79D = "63 05 14 0F 82 00 00"</t>
  </si>
  <si>
    <t>[BLTN_CAM-진단-115] Ser 내부에서 생선된 PRBS 데이터를 외부의 PCLK 소스 사용하여 Des로 전달</t>
  </si>
  <si>
    <t>DIAG_SERVICE_REQ_032</t>
  </si>
  <si>
    <t>[(ES95486-12) DIAG_SERVICE_REQ_032]
Communication control NRC 31 with functional addressing
NRC 31 - requestOutOfRange</t>
  </si>
  <si>
    <t>[D105] BIST Serial Link</t>
  </si>
  <si>
    <r>
      <rPr>
        <sz val="11"/>
        <color theme="1"/>
        <rFont val="Malgun Gothic"/>
      </rPr>
      <t xml:space="preserve">wakeup_bltncam_usingNM(1)
</t>
    </r>
    <r>
      <rPr>
        <b/>
        <sz val="11"/>
        <color theme="8"/>
        <rFont val="맑은 고딕"/>
        <family val="3"/>
        <charset val="129"/>
      </rPr>
      <t>Link_Up()</t>
    </r>
  </si>
  <si>
    <t>Request_0x7DF("28 03 00")</t>
  </si>
  <si>
    <t>Request_0x7DF("28 03 04")</t>
  </si>
  <si>
    <t>Request_0x7DF("28 03 FF")</t>
  </si>
  <si>
    <r>
      <rPr>
        <sz val="11"/>
        <color theme="1"/>
        <rFont val="Malgun Gothic"/>
      </rPr>
      <t>[D105] BIST Serial Link</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</si>
  <si>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15 81 00 04")</t>
  </si>
  <si>
    <t>response_0x79D = "63 03 15 00 81"</t>
  </si>
  <si>
    <t>Request_0x7DF("28 00 00")</t>
  </si>
  <si>
    <t>Request_0x795("23 14 D1 15 81 00 04")</t>
  </si>
  <si>
    <t>response_0x79D = "63 03 15 01 00"</t>
  </si>
  <si>
    <t>Request_0x7DF("28 00 04")</t>
  </si>
  <si>
    <t>Request_0x795("23 14 D2 15 81 00 04")</t>
  </si>
  <si>
    <t>response_0x79D = "63 03 15 02 00"</t>
  </si>
  <si>
    <t>Request_0x795("23 14 D3 15 81 00 04")</t>
  </si>
  <si>
    <t>response_0x79D = "63 03 15 03 00"</t>
  </si>
  <si>
    <t>DIAG_SERVICE_REQ_033</t>
  </si>
  <si>
    <t>Request_0x795("23 14 D4 15 81 00 04")</t>
  </si>
  <si>
    <t>[(ES95486-12) DIAG_SERVICE_REQ_033]
Communication control with SPRMIB == true
Server(DUT) doesn’t respond if expectation is positive response and request 
message contains SPRMIB bit == true.</t>
  </si>
  <si>
    <r>
      <rPr>
        <sz val="11"/>
        <color theme="1"/>
        <rFont val="Malgun Gothic"/>
      </rPr>
      <t xml:space="preserve">Obj_Target_OK("BLTN_CAM_RecSet_OWP", 0x2)
Obj_Target_OK("BLTN_CAM_Prk_Oprable_Time", </t>
    </r>
    <r>
      <rPr>
        <b/>
        <sz val="11"/>
        <color theme="4"/>
        <rFont val="맑은 고딕"/>
        <family val="3"/>
        <charset val="129"/>
      </rPr>
      <t>3</t>
    </r>
    <r>
      <rPr>
        <sz val="11"/>
        <color theme="1"/>
        <rFont val="맑은 고딕"/>
        <family val="3"/>
        <charset val="129"/>
      </rPr>
      <t>)</t>
    </r>
  </si>
  <si>
    <t>response_0x79D = "63 03 15 04 00"</t>
  </si>
  <si>
    <t>Expectation :
case 1) No respnse from DUT
cass 2) Pending response within required timeout 7F 28 78
After Tester received response pending, DUT sends positive response within required timout
→ Expectation case2 고려해볼것</t>
  </si>
  <si>
    <t>Request_0x795("23 14 D5 15 81 00 04")</t>
  </si>
  <si>
    <t>response_0x79D = "63 03 15 05 00"</t>
  </si>
  <si>
    <t>Request_0x795("23 14 DF 15 81 00 05")</t>
  </si>
  <si>
    <t>response_0x79D = "63 04 15 0F 81 00"</t>
  </si>
  <si>
    <r>
      <rPr>
        <sz val="11"/>
        <color theme="1"/>
        <rFont val="Malgun Gothic"/>
      </rPr>
      <t>[D105] BIST Serial Link</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</si>
  <si>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15 82 00 04")</t>
  </si>
  <si>
    <t>response_0x79D = "63 03 15 00 82"</t>
  </si>
  <si>
    <t>Request_0x795("23 14 D1 15 82 00 04")</t>
  </si>
  <si>
    <t>Request_0x795("23 14 D2 15 82 00 04")</t>
  </si>
  <si>
    <r>
      <rPr>
        <sz val="11"/>
        <color theme="1"/>
        <rFont val="Malgun Gothic"/>
      </rPr>
      <t xml:space="preserve">wakeup_bltncam_usingNM(1)
</t>
    </r>
    <r>
      <rPr>
        <b/>
        <sz val="11"/>
        <color theme="8"/>
        <rFont val="맑은 고딕"/>
        <family val="3"/>
        <charset val="129"/>
      </rPr>
      <t>Link_Up()</t>
    </r>
  </si>
  <si>
    <t>Request_0x795("23 14 D3 15 82 00 04")</t>
  </si>
  <si>
    <t>Request_0x795("23 14 D4 15 82 00 04")</t>
  </si>
  <si>
    <t>Request_0x795("23 14 D5 15 82 00 04")</t>
  </si>
  <si>
    <t>Request_0x795("23 14 DF 15 82 00 05")</t>
  </si>
  <si>
    <t>response_0x79D = "63 04 15 0F 82 00"</t>
  </si>
  <si>
    <t>[BLTN_CAM-진단-116] Ser과 Des 내 Rx단에서 Horz/Vert EOM 값 확인</t>
  </si>
  <si>
    <t>DIAG_SERVICE_REQ_034</t>
  </si>
  <si>
    <t>[(ES95486-12) DIAG_SERVICE_REQ_034]
Communication control network message monitoring
Network shall be controlled by communication control service.</t>
  </si>
  <si>
    <t>[D106] Eye Opening Monitor</t>
  </si>
  <si>
    <r>
      <rPr>
        <sz val="11"/>
        <color theme="1"/>
        <rFont val="Malgun Gothic"/>
      </rPr>
      <t>[D106] Eye Opening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</si>
  <si>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16 81 00 04")</t>
  </si>
  <si>
    <t>response_0x79D = "63 03 16 00 81"</t>
  </si>
  <si>
    <t>Request_0x795("23 14 DF 16 81 00 06")</t>
  </si>
  <si>
    <t>response_0x79D = "63 05 16 0F 81 00 00"</t>
  </si>
  <si>
    <r>
      <rPr>
        <sz val="11"/>
        <color theme="1"/>
        <rFont val="Malgun Gothic"/>
      </rPr>
      <t>[D106] Eye Opening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</si>
  <si>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16 82 00 04")</t>
  </si>
  <si>
    <t>response_0x79D = "63 03 16 00 82"</t>
  </si>
  <si>
    <t>inspectTimeout_obj("NMSleepFlag_BLTN_CAM", 1000)</t>
  </si>
  <si>
    <t>Request_0x795("23 14 DF 16 82 00 06")</t>
  </si>
  <si>
    <t>response_0x79D = "63 05 16 0F 82 00 00"</t>
  </si>
  <si>
    <t>[BLTN_CAM-진단-117] Ser/Des 간 통신선로의 성능 확인 위한 검증</t>
  </si>
  <si>
    <t>[D107] Link Margin Test</t>
  </si>
  <si>
    <t>inspectEvent_obj("NMSleepFlag_BLTN_CAM", 1000)</t>
  </si>
  <si>
    <r>
      <rPr>
        <sz val="11"/>
        <color theme="1"/>
        <rFont val="Malgun Gothic"/>
      </rPr>
      <t>[D107] Link Margin Test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</si>
  <si>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17 81 00 04")</t>
  </si>
  <si>
    <t>response_0x79D = "63 03 17 00 81"</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</si>
  <si>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</si>
  <si>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Request_0x795("23 14 D1 17 81 00 04")</t>
  </si>
  <si>
    <t>response_0x79D = "63 03 17 01 00"</t>
  </si>
  <si>
    <t>Request_0x795("23 14 D2 17 81 00 04")</t>
  </si>
  <si>
    <t>response_0x79D = "63 03 17 02 29"</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</si>
  <si>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</si>
  <si>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Request_0x795("23 14 D3 17 81 00 04")</t>
  </si>
  <si>
    <t>response_0x79D = "63 03 17 03 00"</t>
  </si>
  <si>
    <t>Request_0x795("23 14 D4 17 81 00 04")</t>
  </si>
  <si>
    <t>response_0x79D = "63 03 17 04 28"</t>
  </si>
  <si>
    <t>DIAG_SERVICE_REQ_035</t>
  </si>
  <si>
    <t>[(ES95486-12) DIAG_SERVICE_REQ_035]
Communication control – Session timeout
Network shall be controlled by communication control service.</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</si>
  <si>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</si>
  <si>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Request_0x795("23 14 D5 17 81 00 04")</t>
  </si>
  <si>
    <t>response_0x79D = "63 03 17 05 00"</t>
  </si>
  <si>
    <t>Request_0x795("23 14 D6 17 81 00 04")</t>
  </si>
  <si>
    <t>response_0x79D = "63 03 17 06 00"</t>
  </si>
  <si>
    <t>Request_0x795("23 14 D7 17 81 00 04")</t>
  </si>
  <si>
    <t>response_0x79D = "63 03 17 07 00"</t>
  </si>
  <si>
    <t>Request_0x795("23 14 DF 17 81 00 05")</t>
  </si>
  <si>
    <t>response_0x79D = "63 04 17 0F 81 00"</t>
  </si>
  <si>
    <r>
      <rPr>
        <sz val="11"/>
        <color theme="1"/>
        <rFont val="Malgun Gothic"/>
      </rPr>
      <t>[D107] Link Margin Test</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</si>
  <si>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17 82 00 04")</t>
  </si>
  <si>
    <t>response_0x79D = "63 03 17 00 82"</t>
  </si>
  <si>
    <t>Request_0x795("23 14 D1 17 82 00 04")</t>
  </si>
  <si>
    <t>Request_0x795("23 14 D2 17 82 00 04")</t>
  </si>
  <si>
    <t>Request_0x795("23 14 D3 17 82 00 04")</t>
  </si>
  <si>
    <t>Request_0x795("23 14 D4 17 82 00 04")</t>
  </si>
  <si>
    <t>Request_0x795("23 14 D5 17 82 00 04")</t>
  </si>
  <si>
    <t>Request_0x795("23 14 D6 17 82 00 04")</t>
  </si>
  <si>
    <t>Request_0x795("23 14 D7 17 82 00 04")</t>
  </si>
  <si>
    <t>Request_0x795("23 14 DF 17 82 00 05")</t>
  </si>
  <si>
    <t>response_0x79D = "63 04 17 0F 82 00"</t>
  </si>
  <si>
    <t>[BLTN_CAM-진단-119] Phase, Voltage 변화시 발생 값을 Monitoring Graph로 지원</t>
  </si>
  <si>
    <r>
      <rPr>
        <sz val="11"/>
        <color theme="1"/>
        <rFont val="Malgun Gothic"/>
      </rPr>
      <t xml:space="preserve">inspectEvent_obj("BLTN_CAM_HU_UI_Mode", 500)
check_inspectEvent_NM_Msg(5000)
</t>
    </r>
    <r>
      <rPr>
        <b/>
        <sz val="11"/>
        <color theme="1"/>
        <rFont val="맑은 고딕"/>
        <family val="3"/>
        <charset val="129"/>
      </rPr>
      <t>Check_EthNM_Output(10000)</t>
    </r>
  </si>
  <si>
    <t>[D109] Eye Opening Monitor Graph</t>
  </si>
  <si>
    <t>DIAG_SERVICE_REQ_036</t>
  </si>
  <si>
    <t>[(ES95486-12) DIAG_SERVICE_REQ_036]
TesterPresent NRC 12
NRC 12 - subFunctionNotSupported</t>
  </si>
  <si>
    <r>
      <rPr>
        <sz val="11"/>
        <color theme="1"/>
        <rFont val="Malgun Gothic"/>
      </rPr>
      <t xml:space="preserve">inspectEvent_obj("BLTN_CAM_HU_UI_Mode", 500)
check_inspectEvent_NM_Msg(5000)
</t>
    </r>
    <r>
      <rPr>
        <b/>
        <sz val="11"/>
        <color theme="1"/>
        <rFont val="맑은 고딕"/>
        <family val="3"/>
        <charset val="129"/>
      </rPr>
      <t>Check_EthNM_Output(10000)</t>
    </r>
  </si>
  <si>
    <t>Request_0x795("3E FF")</t>
  </si>
  <si>
    <r>
      <rPr>
        <sz val="11"/>
        <color theme="1"/>
        <rFont val="Malgun Gothic"/>
      </rPr>
      <t>[D109] Eye Opening Monitor Graph</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</si>
  <si>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response_0x79D = "7F 3E 12"</t>
  </si>
  <si>
    <t>Request_0x795("23 14 D0 19 81 00 04")</t>
  </si>
  <si>
    <t>response_0x79D = "63 03 19 00 81"</t>
  </si>
  <si>
    <r>
      <rPr>
        <sz val="11"/>
        <color theme="1"/>
        <rFont val="Malgun Gothic"/>
      </rPr>
      <t xml:space="preserve">inspectEvent_obj("BLTN_CAM_HU_UI_Mode", 500)
check_inspectEvent_NM_Msg(5000)
</t>
    </r>
    <r>
      <rPr>
        <b/>
        <sz val="11"/>
        <color theme="1"/>
        <rFont val="맑은 고딕"/>
        <family val="3"/>
        <charset val="129"/>
      </rPr>
      <t>Check_EthNM_Output(10000)</t>
    </r>
  </si>
  <si>
    <t>DIAG_SERVICE_REQ_037</t>
  </si>
  <si>
    <t>[(ES95486-12) DIAG_SERVICE_REQ_037]
TesterPresent NRC12 with functional addressing
NRC 12 - subFunctionNotSupported</t>
  </si>
  <si>
    <t>Request_0x795("23 14 D1 19 81 12 04")</t>
  </si>
  <si>
    <t>response_0x79D = "63 03 19 01 00"</t>
  </si>
  <si>
    <t>Request_0x795("23 14 D2 18 81 12 04")</t>
  </si>
  <si>
    <t>response_0x79D = "63 03 19 02 00"</t>
  </si>
  <si>
    <t>Request_0x795("23 14 D3 19 81 12 04")</t>
  </si>
  <si>
    <t>response_0x79D = "63 03 19 03 00"</t>
  </si>
  <si>
    <t>Request_0x7DF("3E FF")</t>
  </si>
  <si>
    <t>Request_0x795("23 14 D4 19 81 00 05")</t>
  </si>
  <si>
    <t>response_0x79D = "63 06 19 04 3F 9C 23 19"</t>
  </si>
  <si>
    <t>DIAG_SERVICE_REQ_038</t>
  </si>
  <si>
    <t>[(ES95486-12) DIAG_SERVICE_REQ_038]
TesterPresent NRC 13
NRC 13 - incorrectMessageLengthOrInvalidFormat</t>
  </si>
  <si>
    <t>Request_0x795("23 14 DF 19 81 00 05")</t>
  </si>
  <si>
    <t>response_0x79D = "63 04 19 0F 81 00"</t>
  </si>
  <si>
    <r>
      <rPr>
        <sz val="11"/>
        <color theme="1"/>
        <rFont val="Malgun Gothic"/>
      </rPr>
      <t>[D109] Eye Opening Monitor Graph</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</si>
  <si>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19 82 00 04")</t>
  </si>
  <si>
    <t>response_0x79D = "63 03 19 00 82"</t>
  </si>
  <si>
    <t>Request_0x795("3E 00 00")</t>
  </si>
  <si>
    <t>response_0x79D = "7F 3E 13"</t>
  </si>
  <si>
    <t>Request_0x795("23 14 D1 19 82 12 04")</t>
  </si>
  <si>
    <t>Request_0x795("3E")</t>
  </si>
  <si>
    <t>Request_0x795("23 14 D2 19 82 12 04")</t>
  </si>
  <si>
    <t>DIAG_SERVICE_REQ_039</t>
  </si>
  <si>
    <t>[(ES95486-12) DIAG_SERVICE_REQ_039]
TesterPresent NRC 13 with functional addressing
NRC 13 - incorrectMessageLengthOrInvalidFormat</t>
  </si>
  <si>
    <t>Request_0x795("23 14 D3 19 82 12 04")</t>
  </si>
  <si>
    <t>Request_0x795("23 14 D4 19 82 00 05")</t>
  </si>
  <si>
    <t>response_0x79D = "63 06 19 04 3E E7 20 21"</t>
  </si>
  <si>
    <t>Request_0x7DF("3E 00 00")</t>
  </si>
  <si>
    <t>Request_0x795("23 14 DF 19 82 00 05")</t>
  </si>
  <si>
    <t>response_0x79D = "63 04 19 0F 82 00"</t>
  </si>
  <si>
    <t>Request_0x7DF("3E")</t>
  </si>
  <si>
    <t>[BLTN_CAM-진단-120] BER에 따른 Eye Opening 정도 파악을 위한 커브</t>
  </si>
  <si>
    <t>DIAG_SERVICE_REQ_040</t>
  </si>
  <si>
    <t>[(ES95486-12) DIAG_SERVICE_REQ_040]
Tester present with SPRMIB == true
Tester present need to be checked for both physical and functional 
addressing.
Response shall be suppressed for both addressing.</t>
  </si>
  <si>
    <t>[D10A] Bathtub Curve</t>
  </si>
  <si>
    <t>DIAG_SERVICE_REQ_041</t>
  </si>
  <si>
    <t>[(ES95486-12) DIAG_SERVICE_REQ_041]
ControlDTCSetting NRC12
NRC 12 - subFunctionNotSupported</t>
  </si>
  <si>
    <r>
      <rPr>
        <sz val="11"/>
        <color theme="1"/>
        <rFont val="Malgun Gothic"/>
      </rPr>
      <t>[D10A] Bathtub Curve</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</si>
  <si>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1A 81 00 04")</t>
  </si>
  <si>
    <t>response_0x79D = "63 03 1A 00 81"</t>
  </si>
  <si>
    <t>Request_0x795("85 00")</t>
  </si>
  <si>
    <t>response_0x79D = "7F 85 12"</t>
  </si>
  <si>
    <t>Request_0x795("23 14 D1 1A 81 01 04")</t>
  </si>
  <si>
    <t>response_0x79D = "63 03 1A 01 00"</t>
  </si>
  <si>
    <t>Request_0x795("85 03")</t>
  </si>
  <si>
    <t>Request_0x795("23 14 D2 1A 81 01 04")</t>
  </si>
  <si>
    <t>response_0x79D = "63 03 1A 02 00"</t>
  </si>
  <si>
    <t>Request_0x795("85 7F")</t>
  </si>
  <si>
    <t>Request_0x795("23 14 DF 1A 81 00 05")</t>
  </si>
  <si>
    <t>response_0x79D = "63 04 1A 0F 81 00"</t>
  </si>
  <si>
    <t>DIAG_SERVICE_REQ_042</t>
  </si>
  <si>
    <r>
      <rPr>
        <sz val="11"/>
        <color theme="1"/>
        <rFont val="Malgun Gothic"/>
      </rPr>
      <t>[D10A] Bathtub Curve</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</si>
  <si>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[(ES95486-12) DIAG_SERVICE_REQ_042]
ControlDTCSetting NRC13
NRC 13 - incorrectMessageLengthOrInvalidFormat</t>
  </si>
  <si>
    <t>Request_0x795("23 14 D0 1A 82 00 04")</t>
  </si>
  <si>
    <t>response_0x79D = "63 03 1A 00 82"</t>
  </si>
  <si>
    <t>Request_0x795("23 14 D1 1A 82 01 04")</t>
  </si>
  <si>
    <t>Request_0x795("23 14 D2 1A 82 01 04")</t>
  </si>
  <si>
    <t>Request_0x795("85 01 FF")</t>
  </si>
  <si>
    <t>response_0x79D = "7F 85 13"</t>
  </si>
  <si>
    <t>Request_0x795("23 14 DF 1A 82 00 05")</t>
  </si>
  <si>
    <t>response_0x79D = "63 04 1A 0F 82 00"</t>
  </si>
  <si>
    <t>Request_0x795("85")</t>
  </si>
  <si>
    <t>[BLTN_CAM-진단-121] 제어기 내부 데이터 참조하여 SerDes 반도체 정보 및 제어기 상태 파악</t>
  </si>
  <si>
    <t>DIAG_SERVICE_REQ_043</t>
  </si>
  <si>
    <t>[D10B] State Monitor</t>
  </si>
  <si>
    <t>[(ES95486-12) DIAG_SERVICE_REQ_043]
ControlDTCSetting NRC12 with functional addressing
NRC 12 - subFunctionNotSupported</t>
  </si>
  <si>
    <t>Request_0x7DF("85 00")</t>
  </si>
  <si>
    <t>Request_0x7DF("85 03")</t>
  </si>
  <si>
    <t>Request_0x7DF("85 7F")</t>
  </si>
  <si>
    <t>Request_0x795("22 D1 0B")</t>
  </si>
  <si>
    <t>response_0x79D = "62 D1 0B 00 02 01 00 01 01 00 03 03 00 02 02 00 04 05 00 05 90 00 05 08 00 12 01 00 02 03 00 04 02"</t>
  </si>
  <si>
    <t>DIAG_SERVICE_REQ_044</t>
  </si>
  <si>
    <t>[(ES95486-12) DIAG_SERVICE_REQ_044]
ControlDTCSetting NRC13 with functional addressing
NRC 13 - incorrectMessageLengthOrInvalidFormat</t>
  </si>
  <si>
    <t>[BLTN_CAM-진단-122] Channel을 지정하여 제어기 내 특정 LVDS 상태 값 확인 및 진단</t>
  </si>
  <si>
    <t>[D10C] Channel State Monitor</t>
  </si>
  <si>
    <t>Request_0x7DF("85 01 FF")</t>
  </si>
  <si>
    <t>Request_0x7DF("85")</t>
  </si>
  <si>
    <t>DIAG_SERVICE_REQ_045</t>
  </si>
  <si>
    <t>[(ES95486-12) DIAG_SERVICE_REQ_045]
ControlDTCSetting with SPRMIB == true
Server(DUT) doesn’t respond if expectation is positive response and request 
message contains SPRMIB bit == true.</t>
  </si>
  <si>
    <t>Expectation :
case 1) No respnse from DUT
cass 2) Pending response within required timeout 7F 85 78
After Tester received response pending, DUT sends positive response within required timout
→ Expectation case2 고려해볼것</t>
  </si>
  <si>
    <r>
      <rPr>
        <sz val="11"/>
        <color theme="1"/>
        <rFont val="Malgun Gothic"/>
      </rPr>
      <t>[D10C] Channel State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1</t>
    </r>
  </si>
  <si>
    <t>Request_0x795("23 14 D0 1C 81 00 05")</t>
  </si>
  <si>
    <t>response_0x79D = "63 04 1C 00 81 18"</t>
  </si>
  <si>
    <t>Request_0x795("23 14 DF 1C 81 00 1C")</t>
  </si>
  <si>
    <t>response_0x79D = "63 1B 1C 0F 81 00 02 01 00 01 01 00 03 03 00 02 02 00 04 05 00 05 90 00 05 14 00 12 01"</t>
  </si>
  <si>
    <r>
      <rPr>
        <sz val="11"/>
        <color theme="1"/>
        <rFont val="Malgun Gothic"/>
      </rPr>
      <t>[D10C] Channel State Monitor</t>
    </r>
    <r>
      <rPr>
        <sz val="11"/>
        <color theme="1"/>
        <rFont val="맑은 고딕"/>
        <family val="3"/>
        <charset val="129"/>
      </rPr>
      <t>_</t>
    </r>
    <r>
      <rPr>
        <sz val="11"/>
        <color theme="1"/>
        <rFont val="맑은 고딕"/>
        <family val="3"/>
        <charset val="129"/>
      </rPr>
      <t>Ch</t>
    </r>
    <r>
      <rPr>
        <sz val="11"/>
        <color theme="1"/>
        <rFont val="맑은 고딕"/>
        <family val="3"/>
        <charset val="129"/>
      </rPr>
      <t>.</t>
    </r>
    <r>
      <rPr>
        <sz val="11"/>
        <color theme="1"/>
        <rFont val="맑은 고딕"/>
        <family val="3"/>
        <charset val="129"/>
      </rPr>
      <t>2</t>
    </r>
  </si>
  <si>
    <t>Request_0x795("23 14 D0 1C 82 00 05")</t>
  </si>
  <si>
    <t>response_0x79D = "63 04 1C 00 82 18"</t>
  </si>
  <si>
    <t>Request_0x7DF("85 82")</t>
  </si>
  <si>
    <t>Request_0x795("23 14 DF 1C 82 00 1C")</t>
  </si>
  <si>
    <t>response_0x79D = "63 1B 1C 0F 82 00 02 01 00 01 01 00 03 03 00 02 02 00 04 05 00 05 90 00 05 08 00 12 01"</t>
  </si>
  <si>
    <t>Request_0x7DF("85 81")</t>
  </si>
  <si>
    <t>DIAG_SERVICE_REQ_046</t>
  </si>
  <si>
    <t>[(ES95486-12) DIAG_SERVICE_REQ_046]
TesterPresent with SPRMIB == false
TesterPresent with valid subfunction for both physical and functional 
addressing method.</t>
  </si>
  <si>
    <t>DIAG_SERVICE_REQ_047</t>
  </si>
  <si>
    <t>[(ES95486-12) DIAG_SERVICE_REQ_047]
ControlDTCSetting with SPRMIB == false
ControlDTCSetting with valid subfunction for both physical and functional 
addressing method.</t>
  </si>
  <si>
    <t>DIAG_SERVICE_REQ_048</t>
  </si>
  <si>
    <t>[(ES95486-12) DIAG_SERVICE_REQ_048]
Communication control with SPRMIB == false
Communication control with valid parameters for both physical and functional 
addressing</t>
  </si>
  <si>
    <t>DIAG_SERVICE_REQ_049</t>
  </si>
  <si>
    <t>[(ES95486-12) DIAG_SERVICE_REQ_049]
ClearDiagnosticInformation NRC 13
NRC 13 - incorrectMessageLengthOrInvalidFormat</t>
  </si>
  <si>
    <t>Request_0x795("14")</t>
  </si>
  <si>
    <t>response_0x79D = "7F 14 13"</t>
  </si>
  <si>
    <t>Request_0x795("14 FF")</t>
  </si>
  <si>
    <t>Request_0x795("14 FF FF FF FF")</t>
  </si>
  <si>
    <t>7F 14 12
#19123</t>
  </si>
  <si>
    <t>DIAG_SERVICE_REQ_050</t>
  </si>
  <si>
    <t>[(ES95486-12) DIAG_SERVICE_REQ_050]
ClearDiagnosticInformation NRC 31
NRC 31 - requestOutOfRange</t>
  </si>
  <si>
    <t>Request_0x795("14 40 00 00")</t>
  </si>
  <si>
    <t>response_0x79D = "7F 14 31"</t>
  </si>
  <si>
    <t>Request_0x795("14 80 00 00")</t>
  </si>
  <si>
    <t>Request_0x795("14 C0 00 00")</t>
  </si>
  <si>
    <t>DIAG_SERVICE_REQ_051</t>
  </si>
  <si>
    <t>[(ES95486-12) DIAG_SERVICE_REQ_051]
ClearDiagnosticInformation NRC 13 with functional addressing
NRC 13 - incorrectMessageLengthOrInvalidFormat</t>
  </si>
  <si>
    <t>주차녹화 중 LIN 통신 연결 해제
 - LIN DATA &amp; GND = 쇼트</t>
  </si>
  <si>
    <t>Request_0x7DF("14")</t>
  </si>
  <si>
    <t>Request_0x7DF("14 FF")</t>
  </si>
  <si>
    <t>Request_0x7DF("14 FF FF FF FF")</t>
  </si>
  <si>
    <t>DIAG_SERVICE_REQ_052</t>
  </si>
  <si>
    <t>[(ES95486-12) DIAG_SERVICE_REQ_052]
ClearDiagnosticInformation NRC 31 with functional addressing
NRC 31 - requestOutOfRange</t>
  </si>
  <si>
    <t>Request_0x7DF("14 40 00 00")</t>
  </si>
  <si>
    <t>Request_0x7DF("14 80 00 00")</t>
  </si>
  <si>
    <t>Request_0x7DF("14 C0 00 00")</t>
  </si>
  <si>
    <t>DIAG_SERVICE_REQ_053</t>
  </si>
  <si>
    <t>[(ES95486-12) DIAG_SERVICE_REQ_053]
ControlDTCSetting behaviour
DUT stop or resume the setting of diagnostic trouble codes (DTC's) in the 
server(s).
DUT shall not store fault memory during the ControlDTCSetting Off.</t>
  </si>
  <si>
    <t>DIAG_SERVICE_REQ_054</t>
  </si>
  <si>
    <t>[(ES95486-12) DIAG_SERVICE_REQ_054]
NRC 7F in default session</t>
  </si>
  <si>
    <t>#21476 [공통] UDS 진단서비스 응답 사양 위배항목 개선2
2. Default Session에서 WDBI(2E) 서비스 요청 시, NRC 7F 출력하도록 수정</t>
  </si>
  <si>
    <t>response_0x79D = "7F 2E 7F"</t>
  </si>
  <si>
    <t>DIAG_SERVICE_REQ_055</t>
  </si>
  <si>
    <t>[(ES95486-12) DIAG_SERVICE_REQ_055]
Routine control with valid subfunction.
The goal of this TC is that to see positive response if DUT received valid and 
mandatory sub function.</t>
  </si>
  <si>
    <t>주차녹화 중 LIN 통신 연결 해제 상태 
 - LIN DATA &amp; GND = 쇼트
 - CAN WAKEUP</t>
  </si>
  <si>
    <t>response_0x79D = "71 03 F0 02"</t>
  </si>
  <si>
    <t>DIAG_SERVICE_REQ_056</t>
  </si>
  <si>
    <t>[(ES95486-12) DIAG_SERVICE_REQ_056]
Routine control NRC12
NRC 12 - subFunctionNotSupported</t>
  </si>
  <si>
    <t>Request_0x795("31 7F F0 02")</t>
  </si>
  <si>
    <t>response_0x79D = "7F 31 12"</t>
  </si>
  <si>
    <t>Request_0x795("31 04 F0 02")</t>
  </si>
  <si>
    <t>DIAG_SERVICE_REQ_057</t>
  </si>
  <si>
    <t>[(ES95486-12) DIAG_SERVICE_REQ_057]
Routine control NRC31
NRC 31 - requestOutOfRange</t>
  </si>
  <si>
    <t>Request_0x795("31 01 FF FF")</t>
  </si>
  <si>
    <t>response_0x79D = "7F 31 31"</t>
  </si>
  <si>
    <t>DIAG_SERVICE_REQ_058</t>
  </si>
  <si>
    <t>[(ES95486-12) DIAG_SERVICE_REQ_058]
Routine control NRC13
NRC 13 - incorrectMessageLengthOrInvalidFormat</t>
  </si>
  <si>
    <t>Request_0x795("31")</t>
  </si>
  <si>
    <t>response_0x79D = "7F 31 13"</t>
  </si>
  <si>
    <t>주차모션녹화 중 LIN 통신 연결 해제
 - LIN DATA &amp; GND = 쇼트</t>
  </si>
  <si>
    <t>Request_0x795("31 01")</t>
  </si>
  <si>
    <t>Request_0x795("31 01 00")</t>
  </si>
  <si>
    <t>DIAG_SERVICE_REQ_059</t>
  </si>
  <si>
    <t>[(ES95486-12) DIAG_SERVICE_REQ_059]
Routine control NRC24
NRC24 shall be sent in case DUT doesn’t receive Start routine prior to Stop 
or request routine result</t>
  </si>
  <si>
    <t>찾은 개수:</t>
  </si>
  <si>
    <t>상세결과</t>
  </si>
  <si>
    <t>#C2</t>
  </si>
  <si>
    <t>Request_0x795("31 02 FF 00")</t>
  </si>
  <si>
    <t>response_0x79D = "7F 31 24"</t>
  </si>
  <si>
    <t>차량 주행데이터 저장 기능 기어단 VCU(EV) 사용 확인</t>
  </si>
  <si>
    <t>▪ 임의의 VCU_GearPosSta 신호 인가
 ▪ 주행 정보 데이터 변경 확인</t>
  </si>
  <si>
    <t>▪ 주행 정보 데이터 변경 출력</t>
  </si>
  <si>
    <t>Request_0x795("31 03 FF 00")</t>
  </si>
  <si>
    <t>TCU 및 HTCU 기어단 미사용 확인</t>
  </si>
  <si>
    <t>▪ 임의의  TCU_GearSlctDis 및 HTCU_GearSlctrDis 신호 인가
 ▪ 주행 정보 데이터 변경 확인</t>
  </si>
  <si>
    <t>DIAG_SERVICE_REQ_060</t>
  </si>
  <si>
    <t>▪ 주행 정보 데이터 변화 X</t>
  </si>
  <si>
    <t>[(ES95486-12) DIAG_SERVICE_REQ_060]
Routine control with SPRMIB == true
The goal of this TC is that to see suppressing response in case of SPRMIB 
== true</t>
  </si>
  <si>
    <t>SBCM 적용 차종 문닫음 필터링 확인
: SBCM_AST_02_200ms
: SBCM_DRV_01_200ms
: SBCM_DRV_03_200ms
: SBCM_RL_01_200ms
: SBCM_RR_01_200ms</t>
  </si>
  <si>
    <t>▪ 주차 중 상시 녹화 상태 (B+ On, ACC/IGN Off)
 ▪ 충격이벤트 인가
 ▪ SBCM_AST_02_200ms 신호 인가
 ▪ 문닫음 필터링 동작 확인</t>
  </si>
  <si>
    <t>▪ 주차중 충격녹화 수행 안함
 : EVENT_SW_INDI = ON</t>
  </si>
  <si>
    <t>▪ 주차 중 상시 녹화 상태 (B+ On, ACC/IGN Off)
 ▪ 충격이벤트 인가
 ▪ SBCM_DRV_01_200ms 신호 동작 확인
 ▪ 문닫음 필터링 동작 확인</t>
  </si>
  <si>
    <t>▪ 주차 중 상시 녹화 상태 (B+ On, ACC/IGN Off)
 ▪ 충격이벤트 인가
 ▪ SBCM_DRV_03_200ms 신호 동작 확인
 ▪ 문닫음 필터링 동작 확인</t>
  </si>
  <si>
    <t>▪ 주차중 충격녹화 수행
 : EVENT_SW_INDI = 점멸</t>
  </si>
  <si>
    <t>▪ 주차 중 상시 녹화 상태 (B+ On, ACC/IGN Off)
 ▪ 충격이벤트 인가
 ▪ SBCM_RL_01_200ms 신호 동작 확인
 ▪ 문닫음 필터링 동작 확인</t>
  </si>
  <si>
    <t>▪ 주차 중 상시 녹화 상태 (B+ On, ACC/IGN Off)
 ▪ 충격이벤트 인가
 ▪ SBCM_RR_01_200ms 신호 동작 확인
 ▪ 문닫음 필터링 동작 확인</t>
  </si>
  <si>
    <t>Request_0x795("31 81 F0 02")</t>
  </si>
  <si>
    <t>SBCM 미적용 차종 문닫음 필터링 확인
: ICU_02_200ms
Warn_DrvDrSwSta, Warn_AsstDrSwSta, Warn_HoodSwSta,
Warn_RrLftDrSwSta, Warn_RrRftDrSwSta</t>
  </si>
  <si>
    <t>F0 02 
: 전방카메라 EOL Calibration</t>
  </si>
  <si>
    <t>▪ 주차 중 상시 녹화 상태 (B+ On, ACC/IGN Off)
 ▪ 충격이벤트 인가
 ▪ Warn_DrvDrSwSta 신호 인가
 ▪ 문닫음 필터링 동작 확인</t>
  </si>
  <si>
    <t>▪ 주차 중 상시 녹화 상태 (B+ On, ACC/IGN Off)
 ▪ 충격이벤트 인가
 ▪ Warn_AsstDrSwSta신호 동작 확인
 ▪ 문닫음 필터링 동작 확인</t>
  </si>
  <si>
    <t>Request_0x795("31 82 F0 02")</t>
  </si>
  <si>
    <t>▪ 주차 중 상시 녹화 상태 (B+ On, ACC/IGN Off)
 ▪ 충격이벤트 인가
 ▪ Warn_HoodSwSta 신호 동작 확인
 ▪ 문닫음 필터링 동작 확인</t>
  </si>
  <si>
    <t>▪ 주차 중 상시 녹화 상태 (B+ On, ACC/IGN Off)
 ▪ 충격이벤트 인가
 ▪ Warn_RrLftDrSwSta 신호 동작 확인
 ▪ 문닫음 필터링 동작 확인</t>
  </si>
  <si>
    <t>▪ 주차 중 상시 녹화 상태 (B+ On, ACC/IGN Off)
 ▪ 충격이벤트 인가
 ▪ Warn_RrRftDrSwSta  신호 동작 확인
 ▪ 문닫음 필터링 동작 확인</t>
  </si>
  <si>
    <t>DIAG_SERVICE_REQ_061</t>
  </si>
  <si>
    <t>[(ES95486-12) DIAG_SERVICE_REQ_061]
Routine control NRC12 with functional addressing
NRC 12 - subFunctionNotSupported</t>
  </si>
  <si>
    <t>주차모션녹화 중 LIN 통신 연결 해제 상태 
 - LIN DATA &amp; GND = 쇼트
 - CAN WAKEUP</t>
  </si>
  <si>
    <t>#C3</t>
  </si>
  <si>
    <t>차량 시동에 따른 제어기 전류 유입 중지 상황에서 CAN Sleep/WakeUp 동작 확인</t>
  </si>
  <si>
    <t>차량 시동 상태에서 IGN 전원 100ms 차단</t>
  </si>
  <si>
    <t>▪ 주행 중 상시 녹화 상태 (B+, ACC, IGN On)
 ▪ SMK_TrmnlCtrlGrpStaBDC = 0 : OFF 100ms 인가 
 ▪ 녹화 동작 및 통신 상태 확인</t>
  </si>
  <si>
    <t>▪ 주행 중 상시 녹화 재개
 ▪ CAN 동작</t>
  </si>
  <si>
    <t>[사전 조건]</t>
  </si>
  <si>
    <t>[2.5 세대 사양] 
OTA 동작 후 Sleep 정상 진입 확인</t>
  </si>
  <si>
    <t>차량 시동 상태에서 IGN 전원 90ms 차단</t>
  </si>
  <si>
    <t>▪ 주행 중 상시 녹화 상태 (B+, ACC, IGN On)
 ▪ SMK_TrmnlCtrlGrpStaBDC = 0 : OFF 90ms 인가
 ▪ 녹화 동작 및 통신 상태 확인</t>
  </si>
  <si>
    <t>Record_Setting_1("OWD ON", "DEV OFF", "OWP ON", "PEV ON")
Record_Setting_2("PMD ON", "AppNoti ON", "AudRec ON")</t>
  </si>
  <si>
    <t>Request_0x7DF("31 04 F0 02")</t>
  </si>
  <si>
    <t>차량 시동 상태에서 IGN 전원 80ms 차단</t>
  </si>
  <si>
    <t>▪ 주행 중 상시 녹화 상태 (B+, ACC, IGN On)
 ▪ SMK_TrmnlCtrlGrpStaBDC = 0 : OFF 80ms 인가
 ▪ 녹화 동작 및 통신 상태 확인</t>
  </si>
  <si>
    <t>(자동) 주차 중 상시 ON → OFF</t>
  </si>
  <si>
    <t>차량 시동 상태에서 IGN 전원 70ms 차단</t>
  </si>
  <si>
    <t>▪ 주행 중 상시 녹화 상태 (B+, ACC, IGN On)
 ▪ SMK_TrmnlCtrlGrpStaBDC = 0 : OFF 70ms 인가
 ▪ 녹화 동작 및 통신 상태 확인</t>
  </si>
  <si>
    <t>Obj_Target_OK("BLTN_CAM_RecSet_OWP", 0x1)</t>
  </si>
  <si>
    <t>차량 시동 상태에서 IGN 전원 60ms 차단</t>
  </si>
  <si>
    <t>▪ 주행 중 상시 녹화 상태 (B+, ACC, IGN On)
 ▪ SMK_TrmnlCtrlGrpStaBDC = 0 : OFF 60ms 인가
 ▪ 녹화 동작 및 통신 상태 확인</t>
  </si>
  <si>
    <t>OTA 동작 후 Sleep 정상 진입 확인</t>
  </si>
  <si>
    <t>리프로그래밍 진행(UDS)</t>
  </si>
  <si>
    <t>차량 시동 상태에서 IGN 전원 50ms 차단</t>
  </si>
  <si>
    <t>SetPrkOpableTime(12)
wait(1000)
Key_Off()</t>
  </si>
  <si>
    <t>▪ 주행 중 상시 녹화 상태 (B+, ACC, IGN On)
 ▪ SMK_TrmnlCtrlGrpStaBDC = 0 : OFF 50ms 인가
 ▪ 녹화 동작 및 통신 상태 확인</t>
  </si>
  <si>
    <t>차량 시동 상태에서 IGN 전원 40ms 차단</t>
  </si>
  <si>
    <t>▪ 주행 중 상시 녹화 상태 (B+, ACC, IGN On)
 ▪ SMK_TrmnlCtrlGrpStaBDC = 0 : OFF 40ms 인가
 ▪ 녹화 동작 및 통신 상태 확인</t>
  </si>
  <si>
    <t>Request_0x7DF("31 7F F0 02")</t>
  </si>
  <si>
    <t>loginfo("OTA 보고서 및 단품그룹 협조 부탁할 것")</t>
  </si>
  <si>
    <t>차량 시동 상태에서 IGN 전원 30ms 차단</t>
  </si>
  <si>
    <t>▪ 주행 중 상시 녹화 상태 (B+, ACC, IGN On)
 ▪ SMK_TrmnlCtrlGrpStaBDC = 0 : OFF 30ms 인가
 ▪ 녹화 동작 및 통신 상태 확인</t>
  </si>
  <si>
    <t>Printing_DateTable_OK()</t>
  </si>
  <si>
    <t>차량 시동 상태에서 IGN 전원 20ms 차단</t>
  </si>
  <si>
    <t>▪ 주행 중 상시 녹화 상태 (B+, ACC, IGN On)
 ▪ SMK_TrmnlCtrlGrpStaBDC = 0 : OFF 20ms 인가
 ▪ 녹화 동작 및 통신 상태 확인</t>
  </si>
  <si>
    <t>DIAG_SERVICE_REQ_062</t>
  </si>
  <si>
    <t>[(ES95486-12) DIAG_SERVICE_REQ_062]
Routine control NRC31 with functional addressing
NRC 31 - requestOutOfRange</t>
  </si>
  <si>
    <t>차량 시동 상태에서 IGN 전원 10ms 차단</t>
  </si>
  <si>
    <t>▪ 주행 중 상시 녹화 상태 (B+, ACC, IGN On)
 ▪ SMK_TrmnlCtrlGrpStaBDC = 0 : OFF 10ms 인가
 ▪ 녹화 동작 및 통신 상태 확인</t>
  </si>
  <si>
    <t>100 ms → 90 ms → 80 ms … 10ms 단위로 변경하여 
최소 5회 반복 수행</t>
  </si>
  <si>
    <t>▪ 위 전체 과정 5회 반복 수행</t>
  </si>
  <si>
    <t>Security Access</t>
  </si>
  <si>
    <t>Request_0x795("31 01 FF 01")</t>
  </si>
  <si>
    <t>Routine Control</t>
  </si>
  <si>
    <t>#C4</t>
  </si>
  <si>
    <t>MCU 슬립타이머 카운터 로직 동작 확인</t>
  </si>
  <si>
    <t>원격 시동 종료 후  CAN 통신 sleep 전 시동 On</t>
  </si>
  <si>
    <t>원격 
시동 상태</t>
  </si>
  <si>
    <t>▪ 원격 시동 상태 (IGN On, ACC Off)
 ▪ IGN Off 후 5분 이상 대기
 ▪ 통신 sleep 진입 전 차량 시동 On (IGN, ACC On)
 ▪ 녹화 및 기본 기능 동작 확인</t>
  </si>
  <si>
    <t>print_string("71 01 FF 01")</t>
  </si>
  <si>
    <t>▪ CAN 통신 동작
 ▪ 주행 상시/이벤트 녹화 동작
 ▪ 빌트인 캠 기본 기능 동작</t>
  </si>
  <si>
    <t>ECU Reset</t>
  </si>
  <si>
    <t>Diagnostic Session Control(Extended Session)</t>
  </si>
  <si>
    <t>Request_0x7DF("31 01 00 00")</t>
  </si>
  <si>
    <t>Control DTC Setting(OFF)</t>
  </si>
  <si>
    <t>#C5</t>
  </si>
  <si>
    <t>제어기 저 전압 상황에서 비 정상 웨이크업 동작 확인</t>
  </si>
  <si>
    <t>차량 운송모드에서 제어기 전원 12V → 6.5V~7V 하강 후
제어기 상태 확인</t>
  </si>
  <si>
    <t>12V
↓
6.5V</t>
  </si>
  <si>
    <t>▪ 차량 운송 모드 진입
- [ICU_08_200ms] ICU_PowerAutoCutModSta = 0x2 인가
 ▪ CAN Sleep 진입 확인 후 7V까지 전압 강하
 ▪ 7V → 6.5V 까지 0.1V 씩 강하하며 CAN wake-up 여부 확인</t>
  </si>
  <si>
    <t>▪ Power off 상태 유지</t>
  </si>
  <si>
    <t>Communication Control(Disable Message)</t>
  </si>
  <si>
    <t>RDBI(Read Vehicle Part Number)</t>
  </si>
  <si>
    <t>#C6</t>
  </si>
  <si>
    <t>통신 장애 발생 이후 기능 정상 작동 확인</t>
  </si>
  <si>
    <t>diagnostic_DID_Respos("F1 B1", 11, true, "OK")</t>
  </si>
  <si>
    <t>CAN H/L 쇼트 장애 발생 후 신호 출력 확인</t>
  </si>
  <si>
    <t>RDBI(Read SW Version)</t>
  </si>
  <si>
    <t>▪ 주행 중 상시 녹화 상태 (B+, ACC, IGN On)
 ▪ CAN 채널 통신 장애 발생 인가
    - CAN H/L 쇼트
 ▪ CAN 채널 통신 장애 발생 이후, 신호 별 사양에 따라 출력 여부 확인</t>
  </si>
  <si>
    <t>▪ 신호 별 사양에 따라 출력</t>
  </si>
  <si>
    <t>DIAG_SERVICE_REQ_063</t>
  </si>
  <si>
    <t>Sleep 진입 확인</t>
  </si>
  <si>
    <t>B+ 쇼트 장애 발생 후 신호 출력 확인</t>
  </si>
  <si>
    <t>[(ES95486-12) DIAG_SERVICE_REQ_063]
Routine control NRC13 with functional addressing
NRC 13 - incorrectMessageLengthOrInvalidFormat</t>
  </si>
  <si>
    <t>Check_EthNM_Timeout(10000)</t>
  </si>
  <si>
    <t>▪ 주행 중 상시 녹화 상태 (B+, ACC, IGN On)
 ▪ CAN 채널 통신 장애 발생 인가
    - B+ 쇼트
 ▪ CAN 채널 통신 장애 발생 이후, 신호 별 사양에 따라 출력 여부 확인</t>
  </si>
  <si>
    <t>Bus Off 장애 발생 후 신호 출력 확인</t>
  </si>
  <si>
    <t>▪ 주행 중 상시 녹화 상태 (B+, ACC, IGN On)
 ▪ CAN 채널 통신 장애 발생 인가
    - Bus Off
 ▪ CAN 채널 통신 장애 발생 이후, 신호 별 사양에 따라 출력 여부 확인</t>
  </si>
  <si>
    <t>GND 쇼트 장애 발생 후 신호 출력 확인</t>
  </si>
  <si>
    <t>▪ 주행 중 상시 녹화 상태 (B+, ACC, IGN On)
 ▪ CAN 채널 통신 장애 발생 인가
    - GND 쇼트
 ▪ CAN 채널 통신 장애 발생 이후, 신호 별 사양에 따라 출력 여부 확인</t>
  </si>
  <si>
    <t>EvtSW_indCheck("StanbyPMD")</t>
  </si>
  <si>
    <t>FCAM_indCheck("StanbyPMD")</t>
  </si>
  <si>
    <t>반복 수행</t>
  </si>
  <si>
    <t>▪ 위 4가지 통신 장애 발생 과정 10회 반복 수행 후 신호 출력 여부 확인</t>
  </si>
  <si>
    <t>WakeUp</t>
  </si>
  <si>
    <t>inspectEvent_obj("BLTN_CAM_RecSta_PEV", 500)</t>
  </si>
  <si>
    <t>Request_0x7DF("31")</t>
  </si>
  <si>
    <t>Request_0x7DF("31 01")</t>
  </si>
  <si>
    <t>Sleep 재진입</t>
  </si>
  <si>
    <t>Request_0x7DF("31 01 00")</t>
  </si>
  <si>
    <t>#C7</t>
  </si>
  <si>
    <t>진단 모드 정상 종료 및 Sleep 모드 진입 확인</t>
  </si>
  <si>
    <t>진단 모드 종료 후 Sleep 진입 확인</t>
  </si>
  <si>
    <t>▪ TesterPresent On
 ▪ TesterPresent Off
 ▪ Key Off (ACC, IGN Off)
 ▪ Sleep 진입 확인</t>
  </si>
  <si>
    <t>▪ Sleep IND 발생 후 Sleep 진입</t>
  </si>
  <si>
    <t>DIAG_SERVICE_REQ_064</t>
  </si>
  <si>
    <t>[(ES95486-12) DIAG_SERVICE_REQ_064]
Routine control NRC24 with functional addressing 
Regardless of addressing method, NRC24 shall be sent in case DUT doesn’t 
receive Start routine prior to Stop or request routine result</t>
  </si>
  <si>
    <t>#C8</t>
  </si>
  <si>
    <t>Sleep / Wake up 신호 중첩 시 
Sleep 및 Wake up 동작 확인</t>
  </si>
  <si>
    <t>Sleep ↔ Wake up 반복 시 동작 확인</t>
  </si>
  <si>
    <t>▪ 제어기 Sleep 상태에서 Wake up 소스 입력
 ▪ Wake up 확인 및 기능 동작 확인
 ▪ 제어기 가슬립 모드 준비(10ms) 중 웨이크업 소스 재입력
 ▪ 제어기 정상 웨이크업 후 슬립 재진입 확인</t>
  </si>
  <si>
    <t>▪ Sleep ↔ Wake up 동작</t>
  </si>
  <si>
    <t>▪ 위 과정을 제어기 스위치, CAN 등 가능한 Wake up 소스를 5개 선정하여 웨이크업 소스 별 5회 반복 수행</t>
  </si>
  <si>
    <t>#C9,
#C10</t>
  </si>
  <si>
    <t>지역 옵션 적용 시 기능 정상 작동 확인</t>
  </si>
  <si>
    <t>120 시간 녹화 기능 미적용 차종에서 
120 시간 설정 신호 입력 시 미동작 여부 확인</t>
  </si>
  <si>
    <t>▪ 보조배터리 적용 차종
 ▪ [HU_BLTN_CAM_E_00] BLTN_CAM_EV_RecMaxTime_NvalueSet = 0x2(On) 인가
 ▪ 설정 유지 및 기본 기능 동작 확인</t>
  </si>
  <si>
    <t>▪ 설정 변화 없으며, 기본 기능 동작</t>
  </si>
  <si>
    <t>120 시간 녹화 기능 적용 차종에서 동작 확인</t>
  </si>
  <si>
    <t>▪ 보조배터리 미적용 차종
 ▪ [HU_BLTN_CAM_E_00] BLTN_CAM_EV_RecMaxTime_NvalueSet = 0x2(On) 인가
 ▪ 설정 변경 및 120시간 녹화 동작 확인</t>
  </si>
  <si>
    <t>PMD (3)
: KeyOFF→ 주차 모션 녹화→ Sleep</t>
  </si>
  <si>
    <t>▪ 설정 변경 되며, 120 시간 녹화 동작</t>
  </si>
  <si>
    <t>[2.5 세대 사양] 
PMD (3): KeyOFF→ 주차 모션 녹화→ Sleep
※ 주차 설정 변경
  - 주차 이벤트 알림 OFF</t>
  </si>
  <si>
    <t>DIAG_SERVICE_REQ_065</t>
  </si>
  <si>
    <t>[(ES95486-12) DIAG_SERVICE_REQ_065]
IO control with valid request
Goal of this TC is that to see positive response for valid IO control request</t>
  </si>
  <si>
    <t>#C11</t>
  </si>
  <si>
    <t>저 전압 시 
LIN 통신 관련 경고등 점등 및 고장 코드 발생</t>
  </si>
  <si>
    <t>저 전압 시 LIN 통신 동작 확인</t>
  </si>
  <si>
    <t>13.5V
↓
8.5V</t>
  </si>
  <si>
    <t>▪ DTC Clear 상태
 ▪ 전원 입력 : 13.5V → 8.5V (0.1V 단위)
 ▪ 전원 입력 : 8.5V → 13.5V (0.1V 단위)
 ▪ 고장코드 확인</t>
  </si>
  <si>
    <t>▪ 8.5V 이하 시 LIN 통신 불가
 ▪ 8.5V 이상 시 LIN 통신 정상 복귀
 ▪ 고장코드 미발생 (저전압 DTC 제외)</t>
  </si>
  <si>
    <t>#C12</t>
  </si>
  <si>
    <t>Request_0x795("2F F0 11 02")</t>
  </si>
  <si>
    <t>[사용자프로필 설정]
※ 사양 : 우선순위
1순위 : IAU_16_200ms
IAU_ProfileIDRVal
2순위 : HU_GW_PE_01
CF_AVN_ProfileIDRValue
3순위 : 1, 2순위 조건이 아닐경우 마지막으로 받은 유효 값
※ Timeout에 대한 동작은 사양에 없음</t>
  </si>
  <si>
    <t>response_0x79D = "6F F0 11 02"</t>
  </si>
  <si>
    <t>주행중 녹화모드에서 사용자 변경</t>
  </si>
  <si>
    <t>▪ 주행중 녹화 중에 사용자 변경</t>
  </si>
  <si>
    <t>▪ 모든 영상 저장 기능을 정지하고, 변경된 개인화 프로파일 설정값에 따름</t>
  </si>
  <si>
    <t>Request_0x795("2F F0 11 01")</t>
  </si>
  <si>
    <t>response_0x79D = "6F F0 11 01"</t>
  </si>
  <si>
    <t>1순위 신호 IAU_ProfileIDRVal 확인</t>
  </si>
  <si>
    <t>▪ [HU_GW_PE_01] CF_AVN_ProfileIDRValue = 0x1
 ▪ [IAU_16_200ms] IAU_ProfileIDRVal = 0x2</t>
  </si>
  <si>
    <t>▪ 0x2(Profile1) 설정 값 불러옴</t>
  </si>
  <si>
    <t>2순위 신호 CF_AVN_ProfileIDRValue 확인</t>
  </si>
  <si>
    <t>PMD (4)
: Sleep→ 주차 모션 녹화→ Sleep 재진입</t>
  </si>
  <si>
    <t>▪ [HU_GW_PE_01] CF_AVN_ProfileIDRValue = 0x1
 ▪ [IAU_16_200ms] IAU_ProfileIDRVal = timeout</t>
  </si>
  <si>
    <t>▪ 0x1(Guest) 설정 값 불러옴</t>
  </si>
  <si>
    <t>[2.5 세대 사양] 
PMD (4): Sleep→ 주차 모션 녹화→ Sleep 재진입
※ 주차 설정 변경
  - 주차 충격 OFF
  - 주차 이벤트 알림 OFF</t>
  </si>
  <si>
    <t>▪ [HU_GW_PE_01] CF_AVN_ProfileIDRValue = 0x1
 ▪ [IAU_16_200ms] IAU_ProfileIDRVal = timeout
 ▪ B+ reset</t>
  </si>
  <si>
    <t>▪ 0x1(guest) 설정 값 불러옴</t>
  </si>
  <si>
    <t>마지막으로 받은 값이 CF_AVN_ProfileIDRValue일 때</t>
  </si>
  <si>
    <t>▪ [HU_GW_PE_01] CF_AVN_ProfileIDRValue = 0x1
 ▪ [IAU_16_200ms] IAU_ProfileIDRVal = timeout
↓
 ▪ [HU_GW_PE_01] CF_AVN_ProfileIDRValue = timeout
 ▪ [IAU_16_200ms] IAU_ProfileIDRVal = timeout</t>
  </si>
  <si>
    <t>▪ 0x1(guest) 설정 값 유지</t>
  </si>
  <si>
    <t>DIAG_SERVICE_REQ_066</t>
  </si>
  <si>
    <t>마지막으로 받은 값이 IAU_ProfileIDRVal일 때</t>
  </si>
  <si>
    <t>▪ [HU_GW_PE_01] CF_AVN_ProfileIDRValue = timeout
 ▪ [IAU_16_200ms] IAU_ProfileIDRVal = 0x2
↓
 ▪ [HU_GW_PE_01] CF_AVN_ProfileIDRValue = timeout
 ▪ [IAU_16_200ms] IAU_ProfileIDRVal = timeout</t>
  </si>
  <si>
    <t>▪ 0x2(Profile1) 설정 값 유지</t>
  </si>
  <si>
    <t>1순위 시그널이 끊기고 2순위 시그널만 들어올 때</t>
  </si>
  <si>
    <t>▪ [HU_GW_PE_01] CF_AVN_ProfileIDRValue = 0x1
 ▪ [IAU_16_200ms] IAU_ProfileIDRVal = 0x2
↓
 ▪ [HU_GW_PE_01] CF_AVN_ProfileIDRValue = 0x1
 ▪ [IAU_16_200ms] IAU_ProfileIDRVal = timeout</t>
  </si>
  <si>
    <t>▪ 0x2(Profile1)에서 0x1(guest)로 설정값 바뀜</t>
  </si>
  <si>
    <t>1순위 시그널이 끊기고 2순위 시그널만 들어온 다음
1순위 시그널 재개 시</t>
  </si>
  <si>
    <t>▪ [HU_GW_PE_01] CF_AVN_ProfileIDRValue = 0x1
 ▪ [IAU_16_200ms] IAU_ProfileIDRVal = 0x2
↓
 ▪ [HU_GW_PE_01] CF_AVN_ProfileIDRValue = 0x1
 ▪ [IAU_16_200ms] IAU_ProfileIDRVal = timeout → 0x2</t>
  </si>
  <si>
    <t>▪ 0x2(Profile1)에서 0x1(guest)로 설정값 바뀌고 다시 0x2(Profile1)로 복귀</t>
  </si>
  <si>
    <t>#C13</t>
  </si>
  <si>
    <t>제어기 Sleep 후 CAN 신호 값 확인</t>
  </si>
  <si>
    <t>제어기 CAN Sleep 진입 후 신호 출력 값 및 암전류 (Wake up 여부) 확인</t>
  </si>
  <si>
    <t>▪ Sleep 상태
 ▪ Wake up 소스 입력하여 빌트인 캠 Wake up
 ▪ CAN신호 출력 및 암전류 확인</t>
  </si>
  <si>
    <t>▪ 빌트인 캠 전체 CAN 신호 출력
 ▪ Wake up 시 암전류 만족</t>
  </si>
  <si>
    <t>DIAG_SERVICE_REQ_067</t>
  </si>
  <si>
    <t>[(ES95486-12) DIAG_SERVICE_REQ_067]
IO control NRC31</t>
  </si>
  <si>
    <t>#C14</t>
  </si>
  <si>
    <t>EOL 코딩 후 슬립 진입 확인</t>
  </si>
  <si>
    <t>ERT 업데이트 완료 후 Sleep 진입 확인</t>
  </si>
  <si>
    <t>#21476 [공통] UDS 진단서비스 응답 사양 위배항목 개선2
1. ES95486-12(진단통신단품평가)
- IO control(2F)에 Invalid 파라미터 넣어서 요청 시, NRC 31 출력되도록 수정</t>
  </si>
  <si>
    <t>▪ ERT 업데이트 진행
 ▪ ERT 업데이트 완료 후 Sleep 진입 확인</t>
  </si>
  <si>
    <t>▪ ERT 업데이트 완료 후 Sleep 진입</t>
  </si>
  <si>
    <t>▪ 위 과정 10회 이상 반복 수행</t>
  </si>
  <si>
    <t>Request_0x795("2F B1 00 03")</t>
  </si>
  <si>
    <t>response_0x79D = "7F 2F 31"</t>
  </si>
  <si>
    <t>#C15</t>
  </si>
  <si>
    <t>순간적인 전압 강하 시, ROA 기능 오작동 확인</t>
  </si>
  <si>
    <t>전원 전압 5.8V 이하 순간적으로 강하</t>
  </si>
  <si>
    <t>▪ 주행 중 상시 녹화 상태
 ▪ Programmable tool 사용하여 전원 전압 12V → 5.8V → 12V 인가
 ▪ 기능 동작 확인</t>
  </si>
  <si>
    <t>▪ 기본 기능 동작</t>
  </si>
  <si>
    <t>Request_0x795("2F F0 10 04")</t>
  </si>
  <si>
    <t>Request_0x795("2F F0 10 FF")</t>
  </si>
  <si>
    <t>DIAG_SERVICE_REQ_068</t>
  </si>
  <si>
    <t>#C20</t>
  </si>
  <si>
    <t>CAN 메시지 전송 지연 및 미 전송</t>
  </si>
  <si>
    <t>CAN 버스로드 증가로 인한 CAN 메시지 전송 지연 및 미 전송 현상 확인</t>
  </si>
  <si>
    <t>▪ CAN 시그널 출력 확인
 ▪ CAN 버스로드 인가 (CAN 버스로드 정상 범위 사양 확인 필요)
 ▪ CAN 버스로드 인가 전/후 CAN 시그널 출력 비교</t>
  </si>
  <si>
    <t>▪ 전송 지연 및 미 전송 CAN 메시지 미 발생</t>
  </si>
  <si>
    <t>#C21</t>
  </si>
  <si>
    <t>CAN 메시지(Event on Change) 미 전송</t>
  </si>
  <si>
    <t>CAN 통신 네트워크 초기화 시간을 고려하지 않고 시그널 값 변경 시 Event on Change 메시지를 미 전송하는 현상 확인</t>
  </si>
  <si>
    <t>▪ 주행 중 상시 녹화 상태 (B+, ACC, IGN On)
 ▪ CAN 통신 네트워크 활성화 상태 확인
 ▪ Event 신호 내 설정 변경
    (ex. BLTN_CAM_E_00, HU_BLTN_CAM_E_00, HU_BLTN_CAM_E_01)
 ▪ Event on Change 메시지 전송 확인</t>
  </si>
  <si>
    <t>▪ Event on Change 메시지 출력</t>
  </si>
  <si>
    <t>#C22</t>
  </si>
  <si>
    <t>Sleep 상태에서 CAN 신호에 의한 Wake up 시,
LIN 웨이크업 불가</t>
  </si>
  <si>
    <t>Sleep 상태에서 CAN Wake up 시 LIN WakeUp 및 통신 동작 여부 확인</t>
  </si>
  <si>
    <t>▪ Sleep 진입 상태
 ▪ 임의의 CAN 신호 송신
 ▪ LIN 통신 Wake up 여부 확인
 ▪ LIN 통신 기능 동작 확인</t>
  </si>
  <si>
    <t>▪ LIN 통신 정상 Wake up
 ▪ LIN 통신 기능 동작</t>
  </si>
  <si>
    <t>DIAG_SERVICE_REQ_069</t>
  </si>
  <si>
    <t>[(ES95486-12) DIAG_SERVICE_REQ_069]
IO control NRC31 with functional addressing</t>
  </si>
  <si>
    <t>#C23</t>
  </si>
  <si>
    <t>타 제어기 경고등 점등 및 각종 고장코드 발생</t>
  </si>
  <si>
    <t>전원 OFF ↔ ON 시 MCU 메모리 초기화하여 CAN 신호 정상 송신 확인</t>
  </si>
  <si>
    <t>13V</t>
  </si>
  <si>
    <t>▪ 주행 중 상시 녹화 상태 (B+, ACC, IGN On)
 ▪ Power On ↔ Off 20회 반복 인가 (1초 On, 2초 Off)
 ▪ CAN 메시지 정상 송신 및 기본 기능 동작 확인</t>
  </si>
  <si>
    <t>▪ CAN 메시지 출력
 ▪ 기본 기능 동작</t>
  </si>
  <si>
    <t>Request_0x7DF("2F B1 00 03")</t>
  </si>
  <si>
    <t>Request_0x7DF("2F F0 10 04")</t>
  </si>
  <si>
    <t>Request_0x7DF("2F F0 10 FF")</t>
  </si>
  <si>
    <t>DIAG_SERVICE_REQ_070</t>
  </si>
  <si>
    <t>#C24</t>
  </si>
  <si>
    <t>Wake Up 이후 Sleep 재진입 동작 확인</t>
  </si>
  <si>
    <t>Msg Remote : 주차 중 상시 녹화 OFF</t>
  </si>
  <si>
    <t>(전상태 : BLTN_CAM Sleep 주차 중 상시 녹화 OFF)
 ▪ 임의 메시지 인가</t>
  </si>
  <si>
    <t>▪ Sleep → Wake Up(10s) → Sleep
 ▪ 암전류 사양 만족
 :  주차 중 상시 녹화 미동작 시 0.5mA↓(동작 시: 2mA↓)</t>
  </si>
  <si>
    <t>Msg Remote : 주차 중 상시 녹화 중</t>
  </si>
  <si>
    <t>(전상태 : BLTN_CAM Sleep 주차 중 상시 녹화 중)
 ▪ 임의 메시지 인가</t>
  </si>
  <si>
    <t>DIAG_SERVICE_REQ_071</t>
  </si>
  <si>
    <t>▪ 위 과정 10회 씩 반복 수행</t>
  </si>
  <si>
    <t>#C25</t>
  </si>
  <si>
    <t>정기 업데이트 진행 중 전원 OFF  시, 
슬립 진입 동작 확인</t>
  </si>
  <si>
    <t>MCU 업데이트 중 전원 Off, 재시동 시 재 업데이트 수행 확인</t>
  </si>
  <si>
    <t>▪ USB에 업데이트 파일 저장 후 BLTN_CAM 장착
 ▪ 업데이트 진행
 ▪ MCU업데이트 도중 Power Off (B+, ACC, IGN Off)
 ▪ 10초 대기 후 Power On (B+, ACC, IGN On)
 ▪ 업데이트 재 수행 확인
 ▪ 업데이트 완료 후 Sleep 진입 확인</t>
  </si>
  <si>
    <t>▪ 재 업데이트 정상 수행
 ▪ 업데이트 완료 후 Sleep 진입</t>
  </si>
  <si>
    <t>DIAG_SERVICE_REQ_072</t>
  </si>
  <si>
    <t>[(ES95486-12) DIAG_SERVICE_REQ_072]
Read Data By Identifier with NRC 31</t>
  </si>
  <si>
    <t>Request_0x795("22 FF 01")</t>
  </si>
  <si>
    <t>#C26</t>
  </si>
  <si>
    <t>MCU 슬립 모드 진입 중 통신 장애 발생 시, 
동작 확인</t>
  </si>
  <si>
    <t>MCU 슬립 중 통신 장애 발생 시, MCU reset 후 LIN 통신 동작 확인</t>
  </si>
  <si>
    <t>Request_0x795("22 FF 01 FF 02")</t>
  </si>
  <si>
    <t>#C31Q</t>
  </si>
  <si>
    <t>제어기 Wake-up 완료 전
 Application 메시지 수신에 의한 동작 불량</t>
  </si>
  <si>
    <t>수신 제어기 네트워크 Active 이후, 송신측 제어기가 Application 메시지 송신 여부 확인</t>
  </si>
  <si>
    <t>Request_0x795("22 FF 01 F1 7E")</t>
  </si>
  <si>
    <t>response_0x79D = "62 F1 7E"</t>
  </si>
  <si>
    <t>▪ CAN Sleep 상태
 ▪ Wake up 소스 인가 후 네트워크 Active 발생 확인
 ▪ Application 메시지 송신
 ▪ CAN Sleep 재진입 확인
 ▪ Wake up 소스 인가 후 네트워크 Active 발생 전 Application 메시지 송신
 ▪ Application 메시지의 수신제어기 동작 여부 확인</t>
  </si>
  <si>
    <t>▪ 네트워크 Active 발생 후 
: Application 메시지 동작
 ▪ 네트워크 Active 발생 전
: Application 메시지 미동작</t>
  </si>
  <si>
    <t>DIAG_SERVICE_REQ_073</t>
  </si>
  <si>
    <t>[(ES95486-12) DIAG_SERVICE_REQ_073]
Read Data By Identifier NRC 31 with functional addressing</t>
  </si>
  <si>
    <t>Request_0x7DF("22 FF 01")</t>
  </si>
  <si>
    <t>#C33Q</t>
  </si>
  <si>
    <t>EEPROM 저장 도중, 전원 리셋 시 동작 확인</t>
  </si>
  <si>
    <t>전/후방 카메라 탈거 중 전원 리셋 시 동작 확인</t>
  </si>
  <si>
    <t>Request_0x7DF("22 FF 01 FF 02")</t>
  </si>
  <si>
    <t>▪ 주행 중 상시 녹화 상태 (B+, ACC, IGN On)
 ▪ 전/후방 카메라 탈거하여 고장 코드 발생
 ▪ IGN 전원 Off
 ▪ 일정 시간 이내 IGN 전원 On
    - 일정 시간 : 20ms ~ 1920ms, 100ms 단위
 ▪ 고장 코드 확인</t>
  </si>
  <si>
    <t>▪ 전/후방 카메라 고장 코드 유지 확인</t>
  </si>
  <si>
    <t>Request_0x7DF("22 FF 01 F1 7E")</t>
  </si>
  <si>
    <t>DIAG_SERVICE_REQ_074</t>
  </si>
  <si>
    <t>#C17</t>
  </si>
  <si>
    <t>MCU 전원 그레이 구간 진입 후, 기능 동작 확인</t>
  </si>
  <si>
    <t>그레이 구간의 저 전압 진입 후 12V 인가 시, 기능 동작 확인</t>
  </si>
  <si>
    <t>▪ 차량 전원 Off 상태
 ▪ MCU 그레이 구간 전원 10초 인가
    - 5.5V ~ 6.0V, 0.1V 단위
 ▪ 12V 12V 인가 후 차량 전원 On
 ▪ 기능 동작 여부 확인</t>
  </si>
  <si>
    <t>▪ 주행 중 상시 녹화 수행
 ▪ 빌트인 캠 진/출입 및 기본 기능 동작</t>
  </si>
  <si>
    <t>#C32Q</t>
  </si>
  <si>
    <t>하드와이어 디바운스 시간 내에 캔 신호 처리 시, 동작 확인</t>
  </si>
  <si>
    <t>CAN IGN On 신호 채터링 후 제어기 동작 확인</t>
  </si>
  <si>
    <t>▪ 주행 중 상시 녹화 상태 (B+, ACC, IGN On)
 ▪ SMK_TrmnlCtrlGrpStaBDC 신호 
IGN On 입력 후 160ms 이내 Off 입력
 ▪ CAN Wake up 확인</t>
  </si>
  <si>
    <t>▪ 주행 중 상시 녹화 수행
 ▪ Wake up 동작</t>
  </si>
  <si>
    <t>▪ 주행 중 상시 녹화 상태 (B+, ACC, IGN On)
 ▪ SMK_TrmnlCtrlGrpStaBDC 신호 
크랭킹 On 입력 후 160ms 이내 Off 입력
 ▪ CAN Wake up 확인</t>
  </si>
  <si>
    <t>▪ 주행 중 상시 녹화 상태 (B+, ACC, IGN On)
 ▪ SMK_TrmnlCtrlGrpStaBDC 신호 
Start On 입력 후 160ms 이내 Off 입력
 ▪ CAN Wake up 확인</t>
  </si>
  <si>
    <t>#C35</t>
  </si>
  <si>
    <t>동시 녹화 중 AR NAVI 출력 확인</t>
  </si>
  <si>
    <t>주행상시, 주행 이벤트, 수동 녹화 시 AR NAVI 출력 확인</t>
  </si>
  <si>
    <t>▪ 주행 중 상시 녹화 상태(B+,ACC,IGN 
▪ 주행 이벤트, 수동 녹화 동시 진행
▪  AR NAVI 확인</t>
  </si>
  <si>
    <t>▪ AR NAVI 출력 확인
   (녹색/블랙 화면 출력, 깜빡임, 화각 틀어짐 없을 것)</t>
  </si>
  <si>
    <t>DIAG_SERVICE_REQ_075</t>
  </si>
  <si>
    <t>저전압 현재고장
 ※3byte 적용시 : B16E0-16</t>
  </si>
  <si>
    <t>▪ 입력전압 서서히 8.9V 까지 하강
 ▪ Read DTC Information 요청</t>
  </si>
  <si>
    <t>▪ B+ = 9V 미만 감지 3초 후 저전압 고장코드(B16E2-00)
: 기록없음 → 현재고장</t>
  </si>
  <si>
    <t>저전압 현재고장 상태에서 다른 고장코드 미기록
※3byte 적용시 : B16E3-93</t>
  </si>
  <si>
    <t>8.9V</t>
  </si>
  <si>
    <t>▪ 전방카메라 탈거</t>
  </si>
  <si>
    <t>▪ 고장코드(B16E4-00) 미기록</t>
  </si>
  <si>
    <t>다른 고장코드 기록 상태에서 저전압 시 과거기록
※3byte 적용시 : B16E3-93</t>
  </si>
  <si>
    <t>▪ 전방카메라 탈거
 ▪ 입력전압 서서히 8.9V 까지 하강</t>
  </si>
  <si>
    <t>▪ 전방카메라 입력 에러 고장코드(B16E4-00): 현재고장 → 과거고장
 ▪ 확인 후 전방카메라 장착</t>
  </si>
  <si>
    <t>저전압 고장해제
 ※3byte 적용시 : B16E0-16</t>
  </si>
  <si>
    <t>▪ 입력전압 서서히 9.6V 까지 상승
 ▪ Read DTC Information 요청</t>
  </si>
  <si>
    <t>▪ B+ = 9.5V 이상 감지 3초 후 저전압 고장코드(B16E2-00) 해제
: 현재고장 → 과거고장</t>
  </si>
  <si>
    <t>#C37</t>
  </si>
  <si>
    <t>CAN FD 부하 상태에서 수동 녹화 동작 확인</t>
  </si>
  <si>
    <t>CAN FD 부하 45% 이상인 상태에서 수동 녹화 동작 확인</t>
  </si>
  <si>
    <t>▪ CAN Statistic에서 Busload 확인 
▪ 부하가 45%인 경우 임의의 메시지를 송신하여 Busload 45% 이상 상태 유지
 ▪ HU_BLTN_CAM_E_01 : MEV_Rec_Req = 0x1 송신</t>
  </si>
  <si>
    <t>▪ 수동 녹화 동작 확인   BLTN_CAM_RecSta_MAR = 0x01 : Recording</t>
  </si>
  <si>
    <t>#C38</t>
  </si>
  <si>
    <t>빌트인캠 진입 상태에서 재부팅</t>
  </si>
  <si>
    <t>▪ HU_UI_Mode = 0x1(Built-In Cam Mode)
 ▪ 주행 중 상시 녹화 설정 ON, 주차 중 상시 녹화 설정 OFF
 ▪ ACC &amp; IGN OFF(Sleep 상태 진입) → (5sec 대기) → KEY ON</t>
  </si>
  <si>
    <t>▪ 녹화시작 가능 시점 : KEY ON 후 (녹화 파일 확인)
 - Ethernet Type : 5,000 ms ± 10% 이내</t>
  </si>
  <si>
    <t>타임랩스 녹화 도중 재부팅</t>
  </si>
  <si>
    <t>▪ 타임랩스 녹화중 상태
 ▪ ACC &amp; IGN OFF → (5sec 대기) → KEY ON</t>
  </si>
  <si>
    <t>복합조건 수행시 재부팅
(주행 중 상시 + 충격 + 수동 스위치 입력 + 타임랩스)</t>
  </si>
  <si>
    <t>▪ 주행 중 상시 + 충격 + 수동 스위치 입력 + 타임랩스 
녹화중 상태
 ▪ ACC &amp; IGN OFF → (5sec 대기) → KEY ON</t>
  </si>
  <si>
    <t>B+ 단속 후 재부팅(IGN ON 상태)</t>
  </si>
  <si>
    <t>▪ IGN 상태에서 B+ 단속 10회(부팅시점에 5번, 빠르게 5번)
 ▪ KEY ON</t>
  </si>
  <si>
    <t>B+ 단속 후 재부팅(B+상태)</t>
  </si>
  <si>
    <t>▪ B+ 상태에서 B+ 단속 10회(부팅시점에 5번, 빠르게 5번)
 ▪ KEY ON</t>
  </si>
  <si>
    <t>DIAG_SERVICE_REQ_076</t>
  </si>
  <si>
    <t>#I27</t>
  </si>
  <si>
    <t>Ethernet NM
Sleep/Wake up 기본동작</t>
  </si>
  <si>
    <t>Normal</t>
  </si>
  <si>
    <r>
      <rPr>
        <sz val="10"/>
        <color theme="1"/>
        <rFont val="Malgun Gothic"/>
      </rPr>
      <t xml:space="preserve">▪ Key Off
▪ 이더넷 게이트웨이(Technica) 케이블 연결 상태
▪ 시뮬레이터 프로그램 On(PN 전송 상태)
▪ </t>
    </r>
    <r>
      <rPr>
        <sz val="10"/>
        <color theme="1"/>
        <rFont val="맑은 고딕"/>
        <family val="3"/>
        <charset val="129"/>
      </rPr>
      <t xml:space="preserve"> 패킷 전송 프로그램 On(BCM, SVM Tx 메시지 전송 상태)
 - CE차종의 경우 EthCC Rx 메시지 전송 상태</t>
    </r>
  </si>
  <si>
    <r>
      <rPr>
        <sz val="10"/>
        <color theme="1"/>
        <rFont val="Malgun Gothic"/>
      </rPr>
      <t xml:space="preserve">▪ EthCC: Tx 유지
▪ EthNM: Tx 유지
</t>
    </r>
    <r>
      <rPr>
        <sz val="10"/>
        <color theme="1"/>
        <rFont val="맑은 고딕"/>
        <family val="3"/>
        <charset val="129"/>
      </rPr>
      <t xml:space="preserve"> (CE차종 : EthCC Tx 없고 Rx만 있음
  Key Off 시 RVM 사양 : Ready Sleep으로 전환 / PRK 사양 : Normal 상태 유지)</t>
    </r>
  </si>
  <si>
    <r>
      <rPr>
        <sz val="10"/>
        <color theme="1"/>
        <rFont val="Malgun Gothic"/>
      </rPr>
      <t>▪ 이더넷 게이트웨이(Technica) 연결상태
▪ 시뮬레이터 프로그램 ON(PN전송)
▪</t>
    </r>
    <r>
      <rPr>
        <sz val="10"/>
        <color theme="1"/>
        <rFont val="맑은 고딕"/>
        <family val="3"/>
        <charset val="129"/>
      </rPr>
      <t xml:space="preserve"> Normal 상태에서 패킷 전송 프로그램 Off (BCM, SVM Tx 메시지 Off) 후 5초 대기
 - CE차종의 경우 EthCC Rx 메시지 전송 상태</t>
    </r>
  </si>
  <si>
    <r>
      <rPr>
        <sz val="10"/>
        <color theme="1"/>
        <rFont val="Malgun Gothic"/>
      </rPr>
      <t xml:space="preserve">▪ EthCC: Tx 유지
▪ EthNM: Tx 중단
 </t>
    </r>
    <r>
      <rPr>
        <sz val="10"/>
        <color theme="1"/>
        <rFont val="맑은 고딕"/>
        <family val="3"/>
        <charset val="129"/>
      </rPr>
      <t>(CE 차종 - EthCC Tx 없고 Rx만 있음
  패킷 메시지 Off 시 RVM 사양 : Ready Sleep 유지 / PRK 사양 : Ready Sleep 전환)</t>
    </r>
  </si>
  <si>
    <t>Prepare Sleep</t>
  </si>
  <si>
    <t>▪ 시뮬레이터 프로그램 Off (PN 전송 중단)</t>
  </si>
  <si>
    <r>
      <rPr>
        <sz val="10"/>
        <color theme="1"/>
        <rFont val="Malgun Gothic"/>
      </rPr>
      <t xml:space="preserve">▪ EthCC : Tx 중단
▪ EthNM: Tx 중단
</t>
    </r>
    <r>
      <rPr>
        <sz val="10"/>
        <color theme="1"/>
        <rFont val="맑은 고딕"/>
        <family val="3"/>
        <charset val="129"/>
      </rPr>
      <t xml:space="preserve"> (CE 차종 - EthCC Tx 없고 Rx만 있음)</t>
    </r>
  </si>
  <si>
    <t>Link Down</t>
  </si>
  <si>
    <r>
      <rPr>
        <sz val="10"/>
        <color theme="1"/>
        <rFont val="Malgun Gothic"/>
      </rPr>
      <t xml:space="preserve">▪ Prepare Sleep상태에서 Ethernet Cable 탈거
</t>
    </r>
    <r>
      <rPr>
        <sz val="10"/>
        <color theme="1"/>
        <rFont val="맑은 고딕"/>
        <family val="3"/>
        <charset val="129"/>
      </rPr>
      <t xml:space="preserve"> - CAN 적용 사양 : CAN Bus Off
 (실차에서는 대기 시 Link Down 됨)</t>
    </r>
  </si>
  <si>
    <t>▪ 통신 Sleep 진입, 암전류 사양 만족
▪ 주차 중 상시 녹화OFF 시: 통신종료, Power Off (동작 시: 0.5mA↓)
▪ 주차 중 상시 녹화ON 시: 통신종료, 보조배터리 전환 (동작 시 : 2mA↓)</t>
  </si>
  <si>
    <t>▪ 주차 중 상시 녹화 중(이벤트 알림기능 설정 ON)
▪ 이더넷 게이트웨이(Technica) 연결상태
▪ Ethernet Cable 탈거하여 보조배터리로 전환
▪ 시뮬레이터 OFF 상태로 Ethernet Cable 장착
▪ 통신중단되면 주차중 충격이벤트 인가</t>
  </si>
  <si>
    <r>
      <rPr>
        <sz val="10"/>
        <color theme="1"/>
        <rFont val="Malgun Gothic"/>
      </rPr>
      <t xml:space="preserve">(충격발생 10초 후)
</t>
    </r>
    <r>
      <rPr>
        <sz val="10"/>
        <color theme="1"/>
        <rFont val="돋움"/>
        <family val="3"/>
        <charset val="129"/>
      </rPr>
      <t>▪</t>
    </r>
    <r>
      <rPr>
        <sz val="10"/>
        <color theme="1"/>
        <rFont val="맑은 고딕"/>
        <family val="3"/>
        <charset val="129"/>
      </rPr>
      <t xml:space="preserve"> EthNM 5회 연속 Tx(Repeat 기능 35ms 간격)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</si>
  <si>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</si>
  <si>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t>Link Up(Repeat)
 : Ethernet Cable 장착</t>
  </si>
  <si>
    <t>▪ 주차 중 상시 녹화 중
▪ Ethernet Cable 탈거상태(Link Down 상태)
▪ 이더넷 게이트웨이(Technica) 연결, Ethernet Cable 장착
  (시뮬레이터 프로그램 OFF상태)</t>
  </si>
  <si>
    <r>
      <rPr>
        <sz val="10"/>
        <color theme="1"/>
        <rFont val="돋움"/>
        <family val="3"/>
        <charset val="129"/>
      </rPr>
      <t>▪</t>
    </r>
    <r>
      <rPr>
        <sz val="10"/>
        <color theme="1"/>
        <rFont val="맑은 고딕"/>
        <family val="3"/>
        <charset val="129"/>
      </rPr>
      <t xml:space="preserve"> EthNM 5회 연속 Tx(Repeat 기능)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</si>
  <si>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</si>
  <si>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t>Link Up(Repeat)
 : Key On</t>
  </si>
  <si>
    <t>B+
↓
IGN</t>
  </si>
  <si>
    <t>▪ Prepare Sleep 상태
▪ KEY ON</t>
  </si>
  <si>
    <r>
      <rPr>
        <sz val="10"/>
        <color theme="1"/>
        <rFont val="Segoe UI Symbol"/>
        <family val="2"/>
      </rPr>
      <t>▪</t>
    </r>
    <r>
      <rPr>
        <sz val="10"/>
        <color theme="1"/>
        <rFont val="맑은 고딕"/>
        <family val="3"/>
        <charset val="129"/>
      </rPr>
      <t xml:space="preserve"> EthNM 5회 연속 Tx(Repeat 기능) → Tx 유지</t>
    </r>
  </si>
  <si>
    <t>DIAG_SERVICE_REQ_077</t>
  </si>
  <si>
    <t>▪ 통신상태 유지 확인</t>
  </si>
  <si>
    <r>
      <rPr>
        <sz val="10"/>
        <color theme="1"/>
        <rFont val="Segoe UI Symbol"/>
        <family val="2"/>
      </rPr>
      <t>▪</t>
    </r>
    <r>
      <rPr>
        <sz val="10"/>
        <color theme="1"/>
        <rFont val="Calibri"/>
        <family val="2"/>
      </rPr>
      <t xml:space="preserve"> EthCC: Tx </t>
    </r>
    <r>
      <rPr>
        <sz val="10"/>
        <color theme="1"/>
        <rFont val="맑은 고딕"/>
        <family val="3"/>
        <charset val="129"/>
      </rPr>
      <t>유지</t>
    </r>
  </si>
  <si>
    <t>IP_ETHDIAG_REQ_001</t>
  </si>
  <si>
    <t>[(ES95486-12) IP_ETHDIAG_REQ_001]
receive message to tcp listening port
The Tester sends a diagnostic message request to the DUT by using the TCP listening port TCP_DATA. The DUT shall respond to the request.</t>
  </si>
  <si>
    <t>IP_ETHDIAG_REQ_002</t>
  </si>
  <si>
    <t>[(ES95486-12) IP_ETHDIAG_REQ_002]
receive message to tcp listening port
The alive check message shall be sent on each connection.</t>
  </si>
  <si>
    <t>IP_ETHDIAG_REQ_003</t>
  </si>
  <si>
    <t>[(ES95486-12) IP_ETHDIAG_REQ_003]
receive diagnostic message with invalid protocol version
The Tester sends a diagnostic message request with an invalid protocol version in the header to the DUT. The DUT shall discard the message.</t>
  </si>
  <si>
    <t>IP_ETHDIAG_REQ_004</t>
  </si>
  <si>
    <t>[(ES95486-12) IP_ETHDIAG_REQ_004]
receive diagnostic message with invalid inverse protocol version
The Tester sends a diagnostic message request with an invalid inverse protocol version in the header to the DUT. The DUT shall discard the message.</t>
  </si>
  <si>
    <t>IP_ETHDIAG_REQ_005</t>
  </si>
  <si>
    <t>[(ES95486-12) IP_ETHDIAG_REQ_005]
receive diagnostic message with invalid payload type
The Tester sends a diagnostic message request with an invalid Payload type. The DUT shall discard the message</t>
  </si>
  <si>
    <t>IP_ETHDIAG_REQ_006</t>
  </si>
  <si>
    <t>[(ES95486-12) IP_ETHDIAG_REQ_006]
Multiple diagnostic request on TCP stream
TCP is a stream. So multiple diagnostic request shall be handled. But handle means not processing. Because only one request can occupy the resource(But there are some exceptions).</t>
  </si>
  <si>
    <t>발생 차종</t>
  </si>
  <si>
    <t>분류</t>
  </si>
  <si>
    <t>Note</t>
  </si>
  <si>
    <r>
      <rPr>
        <b/>
        <sz val="11"/>
        <color theme="1"/>
        <rFont val="Malgun Gothic"/>
      </rPr>
      <t xml:space="preserve">수행절차
</t>
    </r>
    <r>
      <rPr>
        <sz val="11"/>
        <color theme="1"/>
        <rFont val="맑은 고딕"/>
        <family val="3"/>
        <charset val="129"/>
      </rPr>
      <t>(※ 따로 표시되지 않은 빌트인캠 녹화설정은 기본 값을 따른다.)</t>
    </r>
  </si>
  <si>
    <t>기대 결과</t>
  </si>
  <si>
    <t>ccNC 측정</t>
  </si>
  <si>
    <t>ccIC 측정</t>
  </si>
  <si>
    <t>개발단계</t>
  </si>
  <si>
    <t>자동화
반영</t>
  </si>
  <si>
    <r>
      <rPr>
        <b/>
        <sz val="14"/>
        <color theme="1"/>
        <rFont val="Malgun Gothic"/>
      </rPr>
      <t xml:space="preserve">과거차 문제점 1
</t>
    </r>
    <r>
      <rPr>
        <sz val="11"/>
        <color theme="1"/>
        <rFont val="맑은 고딕"/>
        <family val="3"/>
        <charset val="129"/>
      </rPr>
      <t>: 진단 서비스 - 센서 및 보조배터리 데이터 미송신 개선</t>
    </r>
  </si>
  <si>
    <t>#1821</t>
  </si>
  <si>
    <t>JX1</t>
  </si>
  <si>
    <t>설계 오류</t>
  </si>
  <si>
    <t>BMS_CERTI_CHECK(보조배터리 정품인증)</t>
  </si>
  <si>
    <t>▪ [LIN] BMS_CERTI_CHECK 메시지 확인
 ▪ [진단] 22 A2 30(Read OEM Sub Battery State Read) 요청</t>
  </si>
  <si>
    <t>▪ 해당메시지 수신되면 정품인증되고 보조배터리 인식됨
 ▪ BMS Certify Info = 0x01</t>
  </si>
  <si>
    <t>BAT_Type(배터리 타입): 0(LFP), 1(NCM), 2(LTO), 3(Pb)</t>
  </si>
  <si>
    <t>▪ [LIN] BMS_INFO_01 메시지 확인
 ▪ [진단] 22 A2 30(Read OEM Sub Battery State Read) 요청</t>
  </si>
  <si>
    <t>▪ LIN 시그널과 진단 Read값 일치</t>
  </si>
  <si>
    <t>BAT_Capa(배터리 공칭용량 Ah): Resolution = 0.1</t>
  </si>
  <si>
    <t>BAT_SOH(배터리 수명 %): Resoultion = 1</t>
  </si>
  <si>
    <t>BAT_SOC(충전량 %): Resolution = 1</t>
  </si>
  <si>
    <t>▪ [LIN] BMS_INFO_02 메시지 확인
 ▪ [진단] 22 A2 30(Read OEM Sub Battery State Read) 요청</t>
  </si>
  <si>
    <t>BAT_Volt(출력전압 V): Resolution = 0.1</t>
  </si>
  <si>
    <t>BAT_Current(출력전류 mA): Resolution = 1</t>
  </si>
  <si>
    <t>▪ DB기준으로 보이는 mA값 = 진단 Read 값(HEX → DEC)
※ OEM/ 커스터마이징 배터리에 맞는 DB 사용 必</t>
  </si>
  <si>
    <t>BAT_Temp(온도 Deg.C): Resolution = 0.1 (Offset 미적용)</t>
  </si>
  <si>
    <t>▪ DB기준으로 보이는 deg.C 값 = 진단 Read 값(HEX → DEC) * 0.1 - 50℃(Offset)
※ OEM/ 커스터마이징 배터리에 맞는 DB 사용 必</t>
  </si>
  <si>
    <t>BAT_Status = 0: 대기(STANDBY)</t>
  </si>
  <si>
    <t>▪ [LIN] BMS_INFO_03 메시지 입력
 ▪ [진단] 22 A2 30(Read OEM Sub Battery State Read) 요청</t>
  </si>
  <si>
    <t>BAT_Status = 1: 만충(FULL_CHARGE)</t>
  </si>
  <si>
    <t>BAT_Status = 2: 충전(CHARGING)</t>
  </si>
  <si>
    <t>BAT_Status = 3: 방전(DISCHARGING)</t>
  </si>
  <si>
    <t>BAT_Status = 4: 고장(FAULT)</t>
  </si>
  <si>
    <t>▪ LIN 시그널과 진단 Read값 일치
 ▪ 빌트인캠 화면에서 우측상단 보조배터리 고장아이콘 생성</t>
  </si>
  <si>
    <t>[LIN] BMS_INFO_03(ID:0x14)
 : BAT_Volt_Fault_Info</t>
  </si>
  <si>
    <t>BAT_Volt_Fault_Info = 0: 정상</t>
  </si>
  <si>
    <t>BAT_Volt_Fault_Info = 1: 과충전</t>
  </si>
  <si>
    <t>BAT_Volt_Fault_Info = 2: 과방전</t>
  </si>
  <si>
    <t>[LIN] BMS_INFO_03(ID:0x14)
 : BAT_Temp_Fault_Info</t>
  </si>
  <si>
    <t>BAT_Temp_Fault_Info = 0: 정상</t>
  </si>
  <si>
    <t>BAT_Temp_Fault_Info = 1: 고온</t>
  </si>
  <si>
    <t>[LIN] BMS_INFO_03(ID:0x14)
 : BAT_Current_Fault_Info</t>
  </si>
  <si>
    <t>BAT_Current_Fault_Info = 0: 정상</t>
  </si>
  <si>
    <t>BAT_Current_Fault_Info = 1: 과전류</t>
  </si>
  <si>
    <t>ReadECUSensorService(주행 모드)
(0xA101)
- DN8, DL3, IG PE, YG PE, TM PE, IK FL, OS PE</t>
  </si>
  <si>
    <t>▪ request_0x795 = "10 01"</t>
  </si>
  <si>
    <t>▪ request_0x795 = "22 A1 01"</t>
  </si>
  <si>
    <t>A101_ResPos("62 A1 01 XX XX XX XX XX")</t>
  </si>
  <si>
    <t>▪ request_0x795 = "10 02"</t>
  </si>
  <si>
    <t>ReadDataByIdentifier_ResNeg("7F 22 7F")</t>
  </si>
  <si>
    <t>▪ request_0x795 = "10 03"</t>
  </si>
  <si>
    <t>응답 값이 주행중 이벤트 녹화 충격 튜닝 결과 값과 일치하는지 확인
ex) 1.6, 1.4, 1.2, 1.0, 0.8일 때
 0xA0(160), 0X8C(140), 0X78(120), 0X64(100), 0X50(80)</t>
  </si>
  <si>
    <t>ReadECUSensorService(주차 모드)
(0xA102)
- DN8, DL3, IG PE, YG PE, TM PE, IK FL, OS PE</t>
  </si>
  <si>
    <t>▪ request_0x795 = "22 A1 02"</t>
  </si>
  <si>
    <t>A102_ResPos("62 A1 02 XX XX XX XX XX")</t>
  </si>
  <si>
    <t>응답 값이 주차중 이벤트 녹화 충격 튜닝 결과 값과 일치하는지 확인
ex) 0.12, 0.10, 0.08, 0.06, 0.04일 때
0x0C(12), 0X0A(10), 0X08(8), 0X06(6), 0X04(4)</t>
  </si>
  <si>
    <t>ReadECUSensorService(주행 모드)
(0xA103)
- LX2PE 포함 이후 2세대 CAN전 차종</t>
  </si>
  <si>
    <t>Read ECU Sensor Service – Driving Mode(주행 모드) [A103], Default Session, 0x795</t>
  </si>
  <si>
    <t>▪ request_0x795 = "22 A1 03"</t>
  </si>
  <si>
    <t>response_0x79D = "62 A1 03 XX XX XX XX XX XX XX XX XX XX"</t>
  </si>
  <si>
    <t>Read ECU Sensor Service – Driving Mode(주행 모드) [A103], Programming Session, 0x795</t>
  </si>
  <si>
    <t>Read ECU Sensor Service – Driving Mode(주행 모드) [A103], Extended Session, 0x795</t>
  </si>
  <si>
    <t>응답 값이 주행중 이벤트 녹화 충격 튜닝 결과 값과 일치하는지 확인
ex) Low : 0x01C4(452) - 4.52, 
Mid Low : 0x012C(300) - 3.00, 
Mid : 0x00A0(160) - 1.60,
Mid High : 0x0078(120) – 1.20, 
High : 0x0050(80) – 0.80</t>
  </si>
  <si>
    <t>ReadECUSensorService(주차 모드)
(0xA104)
- LX2PE 포함 이후 2세대 CAN전 차종</t>
  </si>
  <si>
    <t>Read ECU Sensor Service – Parking Mode(주차 모드) [A104], Default Session, 0x795</t>
  </si>
  <si>
    <t>▪ request_0x795 = "22 A1 04"</t>
  </si>
  <si>
    <t>response_0x79D = "62 A1 04 XX XX XX XX XX XX XX XX XX XX"</t>
  </si>
  <si>
    <t>Read ECU Sensor Service – Parking Mode(주차 모드) [A104], Programming Session, 0x795</t>
  </si>
  <si>
    <t>Read ECU Sensor Service – Parking Mode(주차 모드) [A104], Extended Session, 0x795</t>
  </si>
  <si>
    <t>응답 값이 주차중 이벤트 녹화 충격 튜닝 결과 값과 일치하는지 확인
ex) Low : 0x01C4(452) - 4.52, 
Mid Low : 0x012C(300) - 3.00, 
Mid : 0x00A0(160) - 1.60,
 Mid High : 0x0078(120) – 1.20, 
High : 0x0050(80) – 0.80</t>
  </si>
  <si>
    <t>ReadECUSensorService(주행 모드)
(0xA101)
- MQ4, KA4, NX4, US4, NE1, GL3, CV1, NQ5, SG2, JK1, RJ PE, JW1, RS4, CE, RG3, JX1이후 3세대 CAN / 이더넷 차종</t>
  </si>
  <si>
    <t>A101_ResPos("62 A1 01 XX XX XX XX XX XX XX XX XX XX")</t>
  </si>
  <si>
    <t>응답 값이 주행중 이벤트 녹화 충격 튜닝 결과 값과 일치하는지 확인
Low : 0x01C4(452) - 4.52, 
Mid Low : 0x012C(300) - 3.00, 
Mid : 0x00A0(160) - 1.60
   Mid High : 0x0078(120) – 1.20, 
High : 0x0050(80) – 0.80</t>
  </si>
  <si>
    <t>ReadECUSensorService(주차 모드)
(0xA102)
- MQ4, KA4, NX4, US4, NE1, GL3, CV1, NQ5, SG2, JK1, RJ PE, JW1, RS4, CE, RG3, JX1이후 3세대 CAN / 이더넷 차종</t>
  </si>
  <si>
    <t>A102_ResPos("62 A1 02 XX XX XX XX XX XX XX XX XX XX")</t>
  </si>
  <si>
    <t>응답 값이 주차중 이벤트 녹화 충격 튜닝 결과 값과 일치하는지 확인
Low : 0x01C4(452) - 4.52, 
Mid Low : 0x012C(300) - 3.00, 
Mid : 0x00A0(160) - 1.60
Mid High : 0x0078(120) – 1.20, 
High : 0x0050(80) – 0.80</t>
  </si>
  <si>
    <t>▪ request_0x795 = "22 A2 20"</t>
  </si>
  <si>
    <t>response_0x79D = "62 A2 20 XX XX XX XX XX XX XX XX XX XX XX XX XX XX XX XX XX XX"</t>
  </si>
  <si>
    <t>response_0x79D = "7F 22 7F"</t>
  </si>
  <si>
    <t>RDBI - Read Sub Battery State Service, OEM Sub Bettery
(0xA230)</t>
  </si>
  <si>
    <t>Read Sub Battery State Service [A230], Default Session, 0x795</t>
  </si>
  <si>
    <t>▪ request_0x795 = "22 A2 30"</t>
  </si>
  <si>
    <t>response_0x79D = "62 A2 30 XX XX XX XX XX XX XX XX XX XX XX XX XX XX XX XX XX XX"</t>
  </si>
  <si>
    <t>Read Sub Battery State Service [A230], Programming Session, 0x795</t>
  </si>
  <si>
    <t>Read Sub Battery State Service [A230], Extended Session, 0x795</t>
  </si>
  <si>
    <t>RDBI - Input Output Record Local Identifier (Byte Data)
(0xB101)
- LX2PE 포함 이후 MCAN, CCAN 전 차종</t>
  </si>
  <si>
    <t>RDBI - Input Output Record Local Identifier (Byte Data)
[B101], Default Session, 0x795</t>
  </si>
  <si>
    <t>▪ request_0x795 = "22 B1 01"</t>
  </si>
  <si>
    <t>response_0x79D = "62 B1 01 XX XX XX XX XX XX XX XX XX XX XX XX XX XX XX"</t>
  </si>
  <si>
    <t>RDBI - Input Output Record Local Identifier (Byte Data)
[B101], Programming Session, 0x795</t>
  </si>
  <si>
    <t>RDBI - Input Output Record Local Identifier (Byte Data)
[B101], Extended Session, 0x795</t>
  </si>
  <si>
    <t>응답 값이 현재 빌트인 캠 상태 값과 일치 하는지 확인
(전압, SAS, 차속, DTC 등)</t>
  </si>
  <si>
    <t>RDBI - Input Output Record Local Identifier (Byte Data)
(0xBE02)
- DN8, DL3, IG PE, YG PE, TM PE, IK FL, OS PE</t>
  </si>
  <si>
    <t>RDBI - Input Output Record Local Identifier (Byte Data)
[BE02], Default Session, 0x795</t>
  </si>
  <si>
    <t>▪ request_0x795 = "22 BE 02"</t>
  </si>
  <si>
    <t>response_0x79D = "62 BE 02 XX XX XX XX XX XX XX XX XX XX XX XX XX XX XX"</t>
  </si>
  <si>
    <t>RDBI - Input Output Record Local Identifier (Byte Data)
[BE02], Programming Session, 0x795</t>
  </si>
  <si>
    <t>RDBI - Input Output Record Local Identifier (Byte Data)
[BE02], Extended Session, 0x795</t>
  </si>
  <si>
    <t>RDBI - Input Output Record Local Identifier (Byte Data)
(0xB101)
- US4, NE1, GL3, CV1, NQ5, SG2 이후BCAN차종</t>
  </si>
  <si>
    <t>response_0x79D = "62 B1 01 XX XX XX XX XX XX XX XX XX XX XX XX"</t>
  </si>
  <si>
    <t>[전압 조건]</t>
  </si>
  <si>
    <t>저전압</t>
  </si>
  <si>
    <t>9 V</t>
  </si>
  <si>
    <t>▪ 빌트인 캠 메뉴 진입 가능여부 확인
 ▪ 주행/주차 중 상시 녹화 영상 저장 및 재생가능 여부 확인</t>
  </si>
  <si>
    <t>HU에서 영상 재생될 것가능</t>
  </si>
  <si>
    <t>저전압 시동파형</t>
  </si>
  <si>
    <t>시동파형</t>
  </si>
  <si>
    <t>▪ 저전압 시동파형 인가 후 12V 유지
 ▪ 빌트인 캠 메뉴 진입 가능여부 확인
 ▪ 주행/주차 중 상시 녹화 영상 저장 및 재생가능 여부 확인</t>
  </si>
  <si>
    <t>빌트인캠 메뉴 정상진입 가능
HU에서 영상 재생될 것 가능</t>
  </si>
  <si>
    <t>DVRSInputOutputRecordLocalIdentifier(Byte)
(0xB102)
(RJ PE, JW, RS4 포함 이후 이더넷 차종)</t>
  </si>
  <si>
    <t>저전압에서 배터리 점프 시
(저전압 → 고전압 빠르게 이동)</t>
  </si>
  <si>
    <t>6~17V</t>
  </si>
  <si>
    <t>▪ 6V에에서 즉시 14V 입력(100ms이내)
 ▪ 시동파형 인가
 ▪ 빌트인 캠 메뉴 진입 가능여부 확인
 ▪ 주행/주차 중 상시 녹화 영상 저장 및 재생가능 여부 확인</t>
  </si>
  <si>
    <t>고전압</t>
  </si>
  <si>
    <t>17 V</t>
  </si>
  <si>
    <t>HU에서 영상 재생될 것 가능</t>
  </si>
  <si>
    <t>▪ request_0x795 = "22 B1 02"</t>
  </si>
  <si>
    <t>response_0x79D = "62 B1 02 XX XX XX XX XX XX XX XX XX XX XX XX"</t>
  </si>
  <si>
    <t>전원 순단(1)</t>
  </si>
  <si>
    <t>▪ 녹화 중(주행, 주차 모두 확인)
 ▪ 12V → 0V(60ms) → 12V</t>
  </si>
  <si>
    <t>오동작 여부 확인(미슬립/소모전력 이상여부 등)
주차 중 상시 녹화의 경우 KEY ON 후 정상부팅완료 확인</t>
  </si>
  <si>
    <t>전원 순단(2)</t>
  </si>
  <si>
    <t>▪ 녹화 중(주행, 주차 모두 확인)
 ▪ 12V → 6V(60ms) → 12V</t>
  </si>
  <si>
    <t>[전원 조건]</t>
  </si>
  <si>
    <t>B+ 탈거</t>
  </si>
  <si>
    <t>▪ 주행 중 상시 녹화 중 B+ 탈거 시 녹화영상 저장완료여부 확인</t>
  </si>
  <si>
    <t>녹화영상 저장완료</t>
  </si>
  <si>
    <t>B+ 탈거 후 재연결</t>
  </si>
  <si>
    <t>▪ 주행 중 상시 녹화 중 B+ 탈거 후 재연결 시 녹화 재개여부 확인</t>
  </si>
  <si>
    <t>녹화동작 정상재개</t>
  </si>
  <si>
    <t>B+ 전원 ON/OFF 빠르게 반복 후 ON</t>
  </si>
  <si>
    <t>▪ 주행 중 상시 녹화 정상 시작여부 확인</t>
  </si>
  <si>
    <t>B+ 전원 ON/OFF 빠르게 반복 후 OFF</t>
  </si>
  <si>
    <t>▪ Power Off 및 암전류 사양 만족여부 확인</t>
  </si>
  <si>
    <t>암전류 사양 만족</t>
  </si>
  <si>
    <t>ACC &amp; IGN 전원 ON/OFF 빠르게 반복 후 ON</t>
  </si>
  <si>
    <t>▪ ACC &amp; IGN 전원 ON/OFF 빠르게 반복 후 ON
 ▪ 주행 중 상시 녹화 동작 진행여부 확인</t>
  </si>
  <si>
    <t>주행 중 상시 녹화 동작</t>
  </si>
  <si>
    <t>RDBI - Input Output Record Local Identifier (Byte Data)
(0xBE02)
- MQ4, KA4, NX4, JX1, RG3, JK1</t>
  </si>
  <si>
    <t>ACC &amp; IGN 전원 ON/OFF 빠르게 반복 후 OFF</t>
  </si>
  <si>
    <t>▪ ACC &amp; IGN 전원 ON/OFF 빠르게 반복 후 OFF
 ▪ 주차 중 상시 녹화 동작 진행여부 확인</t>
  </si>
  <si>
    <t>주차 중 상시 녹화 동작</t>
  </si>
  <si>
    <t>[이벤트 스위치 조건]</t>
  </si>
  <si>
    <t>이벤트스위치 고장조건(ON 상태 유지)에서 녹화동작 확인</t>
  </si>
  <si>
    <t>▪ 수동 이벤스 스위치 ON 상태 유지
 ▪ 빌트인 캠 메뉴 진입 가능여부 확인
 ▪ 주행/주차 중 상시 녹화 영상 저장 및 재생가능 여부 확인</t>
  </si>
  <si>
    <t>주행/주차 중 상시 녹화 동작</t>
  </si>
  <si>
    <t>이벤트스위치 고장조건(ON 상태 유지)에서 전원조건 변동 시</t>
  </si>
  <si>
    <t>response_0x79D = "62 BE 02 XX XX XX XX XX XX XX XX XX XX XX XX"</t>
  </si>
  <si>
    <t>▪ ACC &amp; IGN ON
 ▪ 주행 중 상시 녹화 시작여부 확인</t>
  </si>
  <si>
    <t>이벤트스위치 고장조건(ON 상태 유지)에서 전원조건 변동 시
 ACC &amp; IGN 빠르게 반복 후 ON</t>
  </si>
  <si>
    <t>▪ ACC &amp; IGN 빠르게 반복 후 ON
 ▪ 주행 중 상시 녹화 시작여부 확인</t>
  </si>
  <si>
    <t>이벤트스위치 고장조건(ON 상태 유지)에서 전원조건 변동 시
 ACC &amp; IGN 빠르게 반복 후 OFF</t>
  </si>
  <si>
    <t>▪ ACC &amp; IGN 빠르게 반복 후 OFF
 ▪ 주차 중 상시 녹화 시작여부 확인</t>
  </si>
  <si>
    <t>[SD카드 탈거]</t>
  </si>
  <si>
    <t>주행 중 상시 녹화 중 SD카드 탈거</t>
  </si>
  <si>
    <t>▪ 주행 중 상시 녹화 동작(카메라 LED, 녹화상태 Signal) 중지 여부 확인</t>
  </si>
  <si>
    <t>주행 중 상시 녹화 중지</t>
  </si>
  <si>
    <t>주차 중 상시 녹화 중 SD카드 탈거</t>
  </si>
  <si>
    <t>▪ 주차 중 상시 녹화 동작(카메라 LED, 녹화상태 Signal) 중지 여부 확인
 ▪ 중단 후 방치 시 Sleep 진입여부 확인(암전류 사양 만족)</t>
  </si>
  <si>
    <t>주차 중 상시 녹화 중지, 대기 시 암전류사양 만족</t>
  </si>
  <si>
    <t>주행 중 상시 녹화 중 SD카드 탈거 후 삽입</t>
  </si>
  <si>
    <t>▪ 주행 중 상시 녹화 동작 재개여부 확인</t>
  </si>
  <si>
    <t>주행 중 상시 녹화 중지 후 재개</t>
  </si>
  <si>
    <t>주차 중 상시 녹화 중 SD카드 탈거 후 삽입</t>
  </si>
  <si>
    <t>▪ 주차 중 상시 녹화 동작 재개여부 확인</t>
  </si>
  <si>
    <t>주차 중 상시 녹화 중지 후 재개</t>
  </si>
  <si>
    <t>[CAN BUS Load 영향성 확인]</t>
  </si>
  <si>
    <t>B-CAN Bus Load 30%</t>
  </si>
  <si>
    <t>▪ Bus Load 30%
 ▪ 실시간화면 및 AR뷰 화면 출력 확인</t>
  </si>
  <si>
    <t>실시간 화면 및 AR뷰 프레임 누락없이 출력</t>
  </si>
  <si>
    <r>
      <rPr>
        <b/>
        <sz val="14"/>
        <color theme="1"/>
        <rFont val="Malgun Gothic"/>
      </rPr>
      <t xml:space="preserve">과거차 문제점 2
</t>
    </r>
    <r>
      <rPr>
        <sz val="11"/>
        <color theme="1"/>
        <rFont val="맑은 고딕"/>
        <family val="3"/>
        <charset val="129"/>
      </rPr>
      <t>: 주차 모드 진입 후 RTC 시간 비정상 설정 오류</t>
    </r>
  </si>
  <si>
    <t>▪ 주행기록 기능 동작여부 확인(데이터 싱크)</t>
  </si>
  <si>
    <t>주행기록기능 데이터 싱크 일치</t>
  </si>
  <si>
    <t>B-CAN Bus Load 60%</t>
  </si>
  <si>
    <t>#1822</t>
  </si>
  <si>
    <t>▪ Bus Load 60%
 ▪ 실시간화면 및 AR뷰 화면 출력 확인</t>
  </si>
  <si>
    <t>[빌트인 캠 시간설정]
 - 시간설정 확인
 - 수출지역에 따른 시간형식 확인
 - 1, 2, 5년 뒤 시간설정 확인
 - 재부팅 후 시간유지 확인
 - 시간틀어짐 확인</t>
  </si>
  <si>
    <t>[HU_CLOCK_PE_02] 메시지로 RTC 세팅 확인
 ▪ 현재시간으로 세팅되는지 확인(second가 이전 값과 다를 때 적용됨)
 ▪ 12시간식/ 24시간식으로 변경되는지 확인
※ CAN 사양에서는 하나라도 Invalid 값 있으면 무시됨.
※ Ethernet 사양에서는 아래 세팅불가조건의 값들만 참조</t>
  </si>
  <si>
    <t>▪ 주행 중 상시 녹화 설정 ON, 녹화영상 시간정보 표시 ON 상태
 ▪ [HU_CLOCK_PE_02]
 - HU_TimeFormat  = 0x2(24Hour)
 - HU_Status = 0x2(GPS receiving)
 - HU_TimeSetting = 0x1(User Time)
 - HU_DisplayHour = 현재시간 설정
 - HU_DisplayMinute = 현재시간 설정
 - HU_DisplaySecond= 현재시간 설정
 - HU_DisplayYear1 = 현재시간 설정
 - HU_DisplayMonth = 현재시간 설정
 - HU_DisplayYear2 = 현재시간 설정
 - HU_DisplayDay = 현재시간 설정
 - HU_ClockInfo = 0x1(ACLOCK Refresh)
 - HU_ComRefresh =0x2(Internal Clock Exist)
 - HU_AM_PM_INFO = 0x0(Not Used)
 ▪ 빌트인 캠 화면 진입
 ▪ 상단 시계 시간확인</t>
  </si>
  <si>
    <t>B-CAN Bus Load 90%</t>
  </si>
  <si>
    <t>▪ 세팅시간일치: HH:MM
 ▪ 24시간식 표기
 ▪ 날짜 확인: M월 D일 (요일)</t>
  </si>
  <si>
    <t>▪ Bus Load 90%
 ▪ 실시간화면 및 AR뷰 화면 출력 확인</t>
  </si>
  <si>
    <t>▪ 수출지역 시간, 요일 표기 확인
※ 사양확인 필요함. 우측사진은 참고용으로 확정사항 아님</t>
  </si>
  <si>
    <t>[장시간 녹화 테스트]</t>
  </si>
  <si>
    <t>주행 중 상시 녹화 long time</t>
  </si>
  <si>
    <t>▪ 중앙상단 시계에서 요일표시 확인</t>
  </si>
  <si>
    <t>▪ AVN 의 상단 시계와 위치, 모양 정확히 일치</t>
  </si>
  <si>
    <t>▪ 주행 상시녹화 30일간 진행</t>
  </si>
  <si>
    <t>빌트인캠 성능저하 없을 것(소모전류, 동작지연, 통신영향성)
녹화파일 정상에 문제 없을 것</t>
  </si>
  <si>
    <t>주행 중 상시 녹화 &amp; 이벤트녹화 long time</t>
  </si>
  <si>
    <t>▪ 주행상시 녹화파일 OSD 시간 일치여부 확인(전/후방)
 ▪ 주행상시 녹화파일 생성시간 일치여부 확인</t>
  </si>
  <si>
    <t>▪ 주행 상시녹화 &amp; 수동 이벤트 지속 인가, 30일간 진행</t>
  </si>
  <si>
    <t>▪ 주행상시 녹화파일 OSD 시간 일치(전/후방)
 ▪ 주행상시 녹화파일 생성시간 일치</t>
  </si>
  <si>
    <t>▪ HU_TimeFormat  = 0x1(12Hour)
 ▪ 상단 시계 12시간 형식 확인</t>
  </si>
  <si>
    <t>▪ HH:MM AM/PM 형식으로 출력</t>
  </si>
  <si>
    <t>1, 2, 5년 뒤 세팅되는지 확인
 Power Reset 후 유지 확인</t>
  </si>
  <si>
    <t>▪ [HU_CLOCK_PE_02] 1년 뒤 세팅</t>
  </si>
  <si>
    <t>▪ 1년 뒤 시간으로 세팅되는지 확인</t>
  </si>
  <si>
    <t>▪ ACC &amp; IGN OFF → Sleep 진입
 ▪ ACC &amp; IGN ON → 빌트인 캠 화면 진입, 생성된 주행상시 영상 확인</t>
  </si>
  <si>
    <t>▪ 세팅 값 유지확인</t>
  </si>
  <si>
    <t>▪ [HU_CLOCK_PE_02] 2년 뒤 세팅</t>
  </si>
  <si>
    <t>▪ 2년 뒤 시간으로 세팅되는지 확인</t>
  </si>
  <si>
    <t>▪ [HU_CLOCK_PE_02] 5년 뒤 세팅</t>
  </si>
  <si>
    <t>▪ 5년 뒤 시간으로 세팅되는지 확인</t>
  </si>
  <si>
    <t>RTC 시간 유지 확인</t>
  </si>
  <si>
    <t>▪ 하루~일주일 방치 후 시간오차 없는지 확인</t>
  </si>
  <si>
    <t>▪ RTC 세팅 값 유지</t>
  </si>
  <si>
    <t>과거차 문제점 3
: 주차 중 상시 녹화 12시간 종료 후 저장 영상 마지막 30분 파일 (저장영상) 없음</t>
  </si>
  <si>
    <t>#3618</t>
  </si>
  <si>
    <t>TMPE</t>
  </si>
  <si>
    <t>[주차 중 상시 녹화]
 : 풀타임 녹화</t>
  </si>
  <si>
    <t>녹화파일 생성 확인(1시간)</t>
  </si>
  <si>
    <t>▪ 주차 상시 1시간 녹화 설정 후 ACC &amp; IGN OFF
 ▪ KEY ON 후 빌트인 캠 진입하여 [주차 중 상시] 목록 확인</t>
  </si>
  <si>
    <t>▪ 주차 중 상시 녹화파일 저장확인
 - 전방 &amp; 후방 영상(30분) 2개 리스트 생성 확인</t>
  </si>
  <si>
    <t>녹화파일 생성 확인(2시간)</t>
  </si>
  <si>
    <t>▪ 주차 상시 2시간 녹화 설정 후 ACC &amp; IGN OFF
 ▪ KEY ON 후 빌트인 캠 진입하여 [주차 중 상시] 목록 확인</t>
  </si>
  <si>
    <t>▪ 주차 중 상시 녹화파일 저장확인
 - 전방 &amp; 후방 영상(30분) 4개 리스트 생성 확인</t>
  </si>
  <si>
    <t>녹화파일 생성 확인(3시간)</t>
  </si>
  <si>
    <t>▪ 주차 상시 3시간 녹화 설정 후 ACC &amp; IGN OFF
 ▪ KEY ON 후 빌트인 캠 진입하여 [주차 중 상시] 목록 확인</t>
  </si>
  <si>
    <t>▪ 주차 중 상시 녹화파일 저장확인
 - 전방 &amp; 후방 영상(30분) 6개 리스트 생성 확인</t>
  </si>
  <si>
    <t>녹화파일 생성 확인(4시간)</t>
  </si>
  <si>
    <t>▪ 주차 상시 4시간 녹화 설정 후 ACC &amp; IGN OFF
 ▪ KEY ON 후 빌트인 캠 진입하여 [주차 중 상시] 목록 확인</t>
  </si>
  <si>
    <t>▪ 주차 중 상시 녹화파일 저장확인
 - 전방 &amp; 후방 영상(30분) 8개 리스트 생성 확인</t>
  </si>
  <si>
    <t>녹화파일 생성 확인(5시간)</t>
  </si>
  <si>
    <t>▪ 주차 상시 5시간 녹화 설정 후 ACC &amp; IGN OFF
 ▪ KEY ON 후 빌트인 캠 진입하여 [주차 중 상시] 목록 확인</t>
  </si>
  <si>
    <t>▪ 주차 중 상시 녹화파일 저장확인
 - 전방 &amp; 후방 영상(30분) 10개 리스트 생성 확인</t>
  </si>
  <si>
    <t>녹화파일 생성 확인(6시간)</t>
  </si>
  <si>
    <t>▪ 주차 상시 6시간 녹화 설정 후 ACC &amp; IGN OFF
 ▪ KEY ON 후 빌트인 캠 진입하여 [주차 중 상시] 목록 확인</t>
  </si>
  <si>
    <t>▪ 주차 중 상시 녹화파일 저장확인
 - 전방 &amp; 후방 영상(30분) 12개 리스트 생성 확인</t>
  </si>
  <si>
    <t>녹화파일 생성 확인(7시간)</t>
  </si>
  <si>
    <t>▪ 주차 상시 7시간 녹화 설정 후 ACC &amp; IGN OFF
 ▪ KEY ON 후 빌트인 캠 진입하여 [주차 중 상시] 목록 확인</t>
  </si>
  <si>
    <t>▪ 주차 중 상시 녹화파일 저장확인
 - 전방 &amp; 후방 영상(30분) 14개 리스트 생성 확인</t>
  </si>
  <si>
    <t>녹화파일 생성 확인(8시간)</t>
  </si>
  <si>
    <t>▪ 주차 상시 8시간 녹화 설정 후 ACC &amp; IGN OFF
 ▪ KEY ON 후 빌트인 캠 진입하여 [주차 중 상시] 목록 확인</t>
  </si>
  <si>
    <t>▪ 주차 중 상시 녹화파일 저장확인
 - 전방 &amp; 후방 영상(30분) 16개 리스트 생성 확인</t>
  </si>
  <si>
    <t>녹화파일 생성 확인(9시간)</t>
  </si>
  <si>
    <t>▪ 주차 상시 9시간 녹화 설정 후 ACC &amp; IGN OFF
 ▪ KEY ON 후 빌트인 캠 진입하여 [주차 중 상시] 목록 확인</t>
  </si>
  <si>
    <t>▪ 주차 중 상시 녹화파일 저장확인
 - 전방 &amp; 후방 영상(30분) 18개 리스트 생성 확인</t>
  </si>
  <si>
    <t>녹화파일 생성 확인(10시간)</t>
  </si>
  <si>
    <t>▪ 주차 상시 10시간 녹화 설정 후 ACC &amp; IGN OFF
 ▪ KEY ON 후 빌트인 캠 진입하여 [주차 중 상시] 목록 확인</t>
  </si>
  <si>
    <t>▪ 주차 중 상시 녹화파일 저장확인
 - 전방 &amp; 후방 영상(30분) 20개 리스트 생성 확인</t>
  </si>
  <si>
    <t>녹화파일 생성 확인(11시간)</t>
  </si>
  <si>
    <t>▪ 주차 상시 11시간 녹화 설정 후 ACC &amp; IGN OFF
 ▪ KEY ON 후 빌트인 캠 진입하여 [주차 중 상시] 목록 확인</t>
  </si>
  <si>
    <t>▪ 주차 중 상시 녹화파일 저장확인
 - 전방 &amp; 후방 영상(30분) 22개 리스트 생성 확인</t>
  </si>
  <si>
    <t>녹화파일 생성 확인(12시간)</t>
  </si>
  <si>
    <t>▪ 주차 상시 12시간 녹화 설정 후 ACC &amp; IGN OFF
 ▪ KEY ON 후 빌트인 캠 진입하여 [주차 중 상시] 목록 확인</t>
  </si>
  <si>
    <t>▪ 주차 중 상시 녹화파일 저장확인
 - 전방 &amp; 후방 영상(30분) 24개 리스트 생성 확인</t>
  </si>
  <si>
    <t>녹화파일 생성 확인(13시간)</t>
  </si>
  <si>
    <t>▪ 주차 상시 13시간 녹화 설정 후 ACC &amp; IGN OFF
 ▪ KEY ON 후 빌트인 캠 진입하여 [주차 중 상시] 목록 확인</t>
  </si>
  <si>
    <t>▪ 주차 중 상시 녹화파일 저장확인
 - 전방 &amp; 후방 영상(30분) 26개 리스트 생성 확인</t>
  </si>
  <si>
    <t>녹화파일 생성 확인(14시간)</t>
  </si>
  <si>
    <t>▪ 주차 상시 14시간 녹화 설정 후 ACC &amp; IGN OFF
 ▪ KEY ON 후 빌트인 캠 진입하여 [주차 중 상시] 목록 확인</t>
  </si>
  <si>
    <t>▪ 주차 중 상시 녹화파일 저장확인
 - 전방 &amp; 후방 영상(30분) 28개 리스트 생성 확인</t>
  </si>
  <si>
    <t>녹화파일 생성 확인(15시간)</t>
  </si>
  <si>
    <t>▪ 주차 상시 15시간 녹화 설정 후 ACC &amp; IGN OFF
 ▪ KEY ON 후 빌트인 캠 진입하여 [주차 중 상시] 목록 확인</t>
  </si>
  <si>
    <t>▪ 주차 중 상시 녹화파일 저장확인
 - 전방 &amp; 후방 영상(30분) 30개 리스트 생성 확인</t>
  </si>
  <si>
    <t>녹화파일 생성 확인(16시간)</t>
  </si>
  <si>
    <t>▪ 주차 상시 16시간 녹화 설정 후 ACC &amp; IGN OFF
 ▪ KEY ON 후 빌트인 캠 진입하여 [주차 중 상시] 목록 확인</t>
  </si>
  <si>
    <t>▪ 주차 중 상시 녹화파일 저장확인
 - 전방 &amp; 후방 영상(30분) 32개 리스트 생성 확인</t>
  </si>
  <si>
    <t>녹화파일 생성 확인(17시간)</t>
  </si>
  <si>
    <t>▪ 주차 상시 17시간 녹화 설정 후 ACC &amp; IGN OFF
 ▪ KEY ON 후 빌트인 캠 진입하여 [주차 중 상시] 목록 확인</t>
  </si>
  <si>
    <t>▪ 주차 중 상시 녹화파일 저장확인
 - 전방 &amp; 후방 영상(30분) 34개 리스트 생성 확인</t>
  </si>
  <si>
    <t>녹화파일 생성 확인(18시간)</t>
  </si>
  <si>
    <t>▪ 주차 상시 18시간 녹화 설정 후 ACC &amp; IGN OFF
 ▪ KEY ON 후 빌트인 캠 진입하여 [주차 중 상시] 목록 확인</t>
  </si>
  <si>
    <t>▪ 주차 중 상시 녹화파일 저장확인
 - 전방 &amp; 후방 영상(30분) 36개 리스트 생성 확인</t>
  </si>
  <si>
    <t>녹화파일 생성 확인(19시간)</t>
  </si>
  <si>
    <t>▪ 주차 상시 19시간 녹화 설정 후 ACC &amp; IGN OFF
 ▪ KEY ON 후 빌트인 캠 진입하여 [주차 중 상시] 목록 확인</t>
  </si>
  <si>
    <t>▪ 주차 중 상시 녹화파일 저장확인
 - 전방 &amp; 후방 영상(30분) 38개 리스트 생성 확인</t>
  </si>
  <si>
    <t>녹화파일 생성 확인(20시간)</t>
  </si>
  <si>
    <t>▪ 주차 상시 20시간 녹화 설정 후 ACC &amp; IGN OFF
 ▪ KEY ON 후 빌트인 캠 진입하여 [주차 중 상시] 목록 확인</t>
  </si>
  <si>
    <t>▪ 주차 중 상시 녹화파일 저장확인
 - 전방 &amp; 후방 영상(30분) 40개 리스트 생성 확인</t>
  </si>
  <si>
    <r>
      <rPr>
        <b/>
        <sz val="14"/>
        <color theme="1"/>
        <rFont val="Malgun Gothic"/>
      </rPr>
      <t xml:space="preserve">과거차 문제점 4
</t>
    </r>
    <r>
      <rPr>
        <sz val="11"/>
        <color theme="1"/>
        <rFont val="맑은 고딕"/>
        <family val="3"/>
        <charset val="129"/>
      </rPr>
      <t>: MCU 업데이트 중 시동 On/Off를 하면 간헐적으로 비정상 업데이트 됨</t>
    </r>
  </si>
  <si>
    <t>#4554</t>
  </si>
  <si>
    <t>업데이트 악의조건
(Key조건 천이)</t>
  </si>
  <si>
    <t>업데이트 도중 Key OFF
 - 파일 복사 도중</t>
  </si>
  <si>
    <t>▪ 정상적인 업데이트 파일 USB메모리에 저장 후 장착
 ▪ 빌트인 캠 설정 - 빌트인 캠 소프트웨어 - 업데이트 진행
 ▪ 업데이트 파일 복사 중 ACC &amp; IGN OFF
 ▪ 제어기 Sleep
 ▪ 장시간 대기 후 Key On하여 업데이트 확인</t>
  </si>
  <si>
    <t>▪ Back에서 업데이트 계속 진행됨
 ▪ 제어기 정상 Sleep 진입
 ▪ 업데이트 완료 팝업 출력</t>
  </si>
  <si>
    <t>업데이트 도중 Key OFF
 - MCU 업데이트 진행 도중</t>
  </si>
  <si>
    <t>▪ 정상적인 업데이트 파일 USB메모리에 저장 후 장착
 ▪ 빌트인 캠 설정 - 빌트인 캠 소프트웨어 - 업데이트 진행
 ▪ MCU 업데이트 진행 중 ACC &amp; IGN OFF
 ▪ 제어기 Sleep
 ▪ 장시간 대기 후 Key On하여 업데이트 확인</t>
  </si>
  <si>
    <t>업데이트 도중 Key OFF
 - CPU 업데이트 진행 도중</t>
  </si>
  <si>
    <t>▪ 정상적인 업데이트 파일 USB메모리에 저장 후 장착
 ▪ 빌트인 캠 설정 - 빌트인 캠 소프트웨어 - 업데이트 진행
 ▪ CPU 업데이트 진행 중 ACC &amp; IGN OFF
 ▪ 제어기 Sleep
 ▪ 장시간 대기 후 Key On하여 업데이트 확인</t>
  </si>
  <si>
    <r>
      <rPr>
        <b/>
        <sz val="14"/>
        <color theme="1"/>
        <rFont val="Malgun Gothic"/>
      </rPr>
      <t xml:space="preserve">과거차 문제점 5
</t>
    </r>
    <r>
      <rPr>
        <sz val="11"/>
        <color theme="1"/>
        <rFont val="맑은 고딕"/>
        <family val="3"/>
        <charset val="129"/>
      </rPr>
      <t>: 클러스터에 후방카메라 입력 오류
- 현재 고장 코드 표출</t>
    </r>
  </si>
  <si>
    <t>#5495</t>
  </si>
  <si>
    <t>KA4</t>
  </si>
  <si>
    <t>주행 ↔ 주차 중 상시 녹화 모드 전환 반복 시 동작 여부 확인</t>
  </si>
  <si>
    <t>IGN
↕
B+</t>
  </si>
  <si>
    <t>▪ 모든 녹화 설정 On
 ▪ Key Off 후 주차 중 상시 녹화 수행
 ▪ 10초 후 Key On 하여 주행 중 상시 녹화 수행 
 ▪ 위 과정 30회 반복 후 빌트인 캠 동작 확인</t>
  </si>
  <si>
    <t>▪ 마지막 Key On 시 주행 중 상시 녹화 동작 확인
 ▪ 빌트인 캠 진입 이상 없음
 ▪ 저장된 영상 이상 없음</t>
  </si>
  <si>
    <r>
      <rPr>
        <b/>
        <sz val="14"/>
        <color theme="1"/>
        <rFont val="Malgun Gothic"/>
      </rPr>
      <t xml:space="preserve">과거차 문제점 6
</t>
    </r>
    <r>
      <rPr>
        <sz val="11"/>
        <color theme="1"/>
        <rFont val="맑은 고딕"/>
        <family val="3"/>
        <charset val="129"/>
      </rPr>
      <t>: 빌트인 캠 인라인 진단 미 응답</t>
    </r>
  </si>
  <si>
    <t>#5995</t>
  </si>
  <si>
    <t>IKFL</t>
  </si>
  <si>
    <t>진단 통신 전원 조건
: B+</t>
  </si>
  <si>
    <t>B+ 상태에서 진단 통신 동작 여부 확인</t>
  </si>
  <si>
    <t>▪ B+ On, ACC/IGN Off 상태
 ▪ TesterPresent On (통신 Wakeup 상태 유지)
 ▪ Session 이동 여부 확인
 ▪ DTC read 동작 확인</t>
  </si>
  <si>
    <t>▪ Session 이동 및 DTC read 동작 확인</t>
  </si>
  <si>
    <t>과거차 문제점 7
: 주차 중 상시 녹화 중 시간 틀어지는 문제 개선 (IP middleware 0.7.2 적용)</t>
  </si>
  <si>
    <t>#12748</t>
  </si>
  <si>
    <t>JW1, RS4</t>
  </si>
  <si>
    <r>
      <rPr>
        <sz val="10"/>
        <color theme="1"/>
        <rFont val="Malgun Gothic"/>
      </rPr>
      <t xml:space="preserve">▪ Key Off
▪ 이더넷 게이트웨이(Technica) 케이블 연결 상태
▪ 시뮬레이터 프로그램 On(PN 전송 상태)
</t>
    </r>
    <r>
      <rPr>
        <sz val="10"/>
        <color theme="1"/>
        <rFont val="맑은 고딕"/>
        <family val="3"/>
        <charset val="129"/>
      </rPr>
      <t>▪ 패킷 전송 프로그램 On(BCM, SVM Tx 메시지 전송 상태)
 - CE차종의 경우 EthCC Rx 메시지 전송 상태</t>
    </r>
  </si>
  <si>
    <r>
      <rPr>
        <sz val="10"/>
        <color theme="1"/>
        <rFont val="Malgun Gothic"/>
      </rPr>
      <t xml:space="preserve">▪ EthCC: Tx 유지
▪ EthNM: Tx 유지
</t>
    </r>
    <r>
      <rPr>
        <sz val="10"/>
        <color theme="1"/>
        <rFont val="맑은 고딕"/>
        <family val="3"/>
        <charset val="129"/>
      </rPr>
      <t xml:space="preserve"> (CE차종 : EthCC Tx 없고 Rx만 있음
  Key Off 시 RVM 사양 : Ready Sleep으로 전환 / PRK 사양 : Normal 상태 유지)</t>
    </r>
  </si>
  <si>
    <r>
      <rPr>
        <sz val="10"/>
        <color theme="1"/>
        <rFont val="Malgun Gothic"/>
      </rPr>
      <t xml:space="preserve">▪ 이더넷 게이트웨이(Technica) 연결상태
▪ 시뮬레이터 프로그램 ON(PN전송)
</t>
    </r>
    <r>
      <rPr>
        <sz val="10"/>
        <color theme="1"/>
        <rFont val="맑은 고딕"/>
        <family val="3"/>
        <charset val="129"/>
      </rPr>
      <t>▪ Normal 상태에서 패킷 전송 프로그램 Off (BCM, SVM Tx 메시지 Off) 후 5초 대기
 - CE차종의 경우 EthCC Rx 메시지 전송 상태</t>
    </r>
  </si>
  <si>
    <r>
      <rPr>
        <sz val="10"/>
        <color theme="1"/>
        <rFont val="Malgun Gothic"/>
      </rPr>
      <t xml:space="preserve">▪ EthCC: Tx 유지
▪ EthNM: Tx 중단
 </t>
    </r>
    <r>
      <rPr>
        <sz val="10"/>
        <color theme="1"/>
        <rFont val="맑은 고딕"/>
        <family val="3"/>
        <charset val="129"/>
      </rPr>
      <t>(CE 차종 - EthCC Tx 없고 Rx만 있음
  패킷 메시지 Off 시 RVM 사양 : Ready Sleep 유지 / PRK 사양 : Ready Sleep 전환)</t>
    </r>
  </si>
  <si>
    <r>
      <rPr>
        <sz val="10"/>
        <color theme="1"/>
        <rFont val="Malgun Gothic"/>
      </rPr>
      <t xml:space="preserve">▪ EthCC : Tx 중단
▪ EthNM: Tx 중단
</t>
    </r>
    <r>
      <rPr>
        <sz val="10"/>
        <color theme="1"/>
        <rFont val="맑은 고딕"/>
        <family val="3"/>
        <charset val="129"/>
      </rPr>
      <t xml:space="preserve"> (CE 차종 - EthCC Tx 없고 Rx만 있음)</t>
    </r>
  </si>
  <si>
    <r>
      <rPr>
        <sz val="10"/>
        <color theme="1"/>
        <rFont val="Malgun Gothic"/>
      </rPr>
      <t xml:space="preserve">▪ Prepare Sleep상태에서 Ethernet Cable 탈거
</t>
    </r>
    <r>
      <rPr>
        <sz val="10"/>
        <color theme="1"/>
        <rFont val="맑은 고딕"/>
        <family val="3"/>
        <charset val="129"/>
      </rPr>
      <t xml:space="preserve"> - CAN 적용 사양 : CAN Bus Off
 (실차에서는 대기 시 Link Down 됨)</t>
    </r>
  </si>
  <si>
    <r>
      <rPr>
        <sz val="10"/>
        <color theme="1"/>
        <rFont val="Malgun Gothic"/>
      </rPr>
      <t xml:space="preserve">(충격발생 10초 후)
</t>
    </r>
    <r>
      <rPr>
        <sz val="10"/>
        <color theme="1"/>
        <rFont val="돋움"/>
        <family val="3"/>
        <charset val="129"/>
      </rPr>
      <t>▪</t>
    </r>
    <r>
      <rPr>
        <sz val="10"/>
        <color theme="1"/>
        <rFont val="맑은 고딕"/>
        <family val="3"/>
        <charset val="129"/>
      </rPr>
      <t xml:space="preserve"> EthNM 5회 연속 Tx(Repeat 기능 35ms 간격)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</si>
  <si>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</si>
  <si>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r>
      <rPr>
        <sz val="10"/>
        <color theme="1"/>
        <rFont val="돋움"/>
        <family val="3"/>
        <charset val="129"/>
      </rPr>
      <t>▪</t>
    </r>
    <r>
      <rPr>
        <sz val="10"/>
        <color theme="1"/>
        <rFont val="맑은 고딕"/>
        <family val="3"/>
        <charset val="129"/>
      </rPr>
      <t xml:space="preserve"> EthNM 5회 연속 Tx(Repeat 기능)
 → Tx유지, 일정시간 뒤 중단</t>
    </r>
  </si>
  <si>
    <r>
      <rPr>
        <sz val="10"/>
        <color theme="1"/>
        <rFont val="Segoe UI Symbol"/>
        <family val="2"/>
      </rPr>
      <t>▪</t>
    </r>
    <r>
      <rPr>
        <sz val="10"/>
        <color theme="1"/>
        <rFont val="Calibri"/>
        <family val="2"/>
      </rPr>
      <t xml:space="preserve"> EthCC: Tx</t>
    </r>
    <r>
      <rPr>
        <sz val="10"/>
        <color theme="1"/>
        <rFont val="맑은 고딕"/>
        <family val="3"/>
        <charset val="129"/>
      </rPr>
      <t>유지</t>
    </r>
    <r>
      <rPr>
        <sz val="10"/>
        <color theme="1"/>
        <rFont val="Calibri"/>
        <family val="2"/>
      </rPr>
      <t xml:space="preserve">, </t>
    </r>
    <r>
      <rPr>
        <sz val="10"/>
        <color theme="1"/>
        <rFont val="맑은 고딕"/>
        <family val="3"/>
        <charset val="129"/>
      </rPr>
      <t>일정시간</t>
    </r>
    <r>
      <rPr>
        <sz val="10"/>
        <color theme="1"/>
        <rFont val="Calibri"/>
        <family val="2"/>
      </rPr>
      <t xml:space="preserve"> </t>
    </r>
    <r>
      <rPr>
        <sz val="10"/>
        <color theme="1"/>
        <rFont val="맑은 고딕"/>
        <family val="3"/>
        <charset val="129"/>
      </rPr>
      <t>뒤</t>
    </r>
    <r>
      <rPr>
        <sz val="10"/>
        <color theme="1"/>
        <rFont val="Calibri"/>
        <family val="2"/>
      </rPr>
      <t xml:space="preserve"> </t>
    </r>
    <r>
      <rPr>
        <sz val="10"/>
        <color theme="1"/>
        <rFont val="맑은 고딕"/>
        <family val="3"/>
        <charset val="129"/>
      </rPr>
      <t>중단</t>
    </r>
  </si>
  <si>
    <r>
      <rPr>
        <sz val="10"/>
        <color theme="1"/>
        <rFont val="Segoe UI Symbol"/>
        <family val="2"/>
      </rPr>
      <t>▪</t>
    </r>
    <r>
      <rPr>
        <sz val="10"/>
        <color theme="1"/>
        <rFont val="맑은 고딕"/>
        <family val="3"/>
        <charset val="129"/>
      </rPr>
      <t xml:space="preserve"> EthNM 5회 연속 Tx(Repeat 기능) → Tx 유지</t>
    </r>
  </si>
  <si>
    <r>
      <rPr>
        <sz val="10"/>
        <color theme="1"/>
        <rFont val="Segoe UI Symbol"/>
        <family val="2"/>
      </rPr>
      <t>▪</t>
    </r>
    <r>
      <rPr>
        <sz val="10"/>
        <color theme="1"/>
        <rFont val="Calibri"/>
        <family val="2"/>
      </rPr>
      <t xml:space="preserve"> EthCC: Tx </t>
    </r>
    <r>
      <rPr>
        <sz val="10"/>
        <color theme="1"/>
        <rFont val="맑은 고딕"/>
        <family val="3"/>
        <charset val="129"/>
      </rPr>
      <t>유지</t>
    </r>
  </si>
  <si>
    <t>과거차 문제점 10
: 주차 중 상시 녹화 상태에서 시동 on 시 전방 영상 블랙 녹화 발생</t>
  </si>
  <si>
    <t>#14263</t>
  </si>
  <si>
    <t>DN8,
YGPE</t>
  </si>
  <si>
    <t>시스템 오류</t>
  </si>
  <si>
    <t>[주행 중 상시 녹화] (2)
 : 상세사항
 - 입력전압 변화</t>
  </si>
  <si>
    <t>주행 중 상시 녹화 중 저전압</t>
  </si>
  <si>
    <t>▪ AVN화면에서 주행 중 상시 녹화 진행 중 아래사항 진행
 ▪ 입력전압 12V → 9V 까지 변화하며 확인</t>
  </si>
  <si>
    <t>▪ [DVRS_HU_PE_00] - DVRS_Rec_Normal = 0x1(ON)
 ▪ FCAM_INDI 이상없음
 ▪ EVENT_SW_INDI 이상없음
 ▪ 주행 중 상시 녹화파일 저장확인
 - 전방 &amp; 후방 영상(60 sec) 리스트 생성 확인</t>
  </si>
  <si>
    <t>주행 중 상시 녹화 중 고전압</t>
  </si>
  <si>
    <t>▪ AVN화면에서 주행 중 상시 녹화 진행 중 아래사항 진행
 ▪ 입력전압 12V → 16V 까지 변화하며 확인</t>
  </si>
  <si>
    <r>
      <rPr>
        <b/>
        <sz val="14"/>
        <color theme="1"/>
        <rFont val="Malgun Gothic"/>
      </rPr>
      <t xml:space="preserve">과거차 문제점 12
</t>
    </r>
    <r>
      <rPr>
        <sz val="11"/>
        <color theme="1"/>
        <rFont val="맑은 고딕"/>
        <family val="3"/>
        <charset val="129"/>
      </rPr>
      <t>: 빌트인 캠 모드 진입 불가 및 블랙화면 (빌트인 캠 내부 고장코드 표출, 전 차종)</t>
    </r>
  </si>
  <si>
    <t>#14265</t>
  </si>
  <si>
    <t>DN8</t>
  </si>
  <si>
    <t>[DVRS 초기화시간]
 : 상세조건</t>
  </si>
  <si>
    <t>후방 뷰 상태에서 재부팅</t>
  </si>
  <si>
    <t>▪ 주차지원뷰[R] 출력
 ▪ ACC &amp; IGN OFF → (5sec 대기) → KEY ON</t>
  </si>
  <si>
    <t>▪ 녹화시작 가능 시점 : KEY ON 후
 - Standard Type : 5,000 ms ± 10% 이내
 - Ethernet Type1 : 7,000 ms 이내
 - Ethernet Type2 : 6,000 ms ± 10% 이내
 - JW, RS4, CE 는 PRK사양일 경우 Ethernet Type2사양에 +10s
 ▪ 빌트인 주행 중 상시 녹화 동작 확인
 ▪ 빌트인 캠 아이콘 터치하여 진입 할 것</t>
  </si>
  <si>
    <t>DVRS 진입 상태에서 재부팅</t>
  </si>
  <si>
    <t>▪ 빌트인 캠 메인화면
 ▪ ACC &amp; IGN OFF → (5sec 대기) → KEY ON</t>
  </si>
  <si>
    <t>복합조건 수행중 R단 입력 후 재부팅
(주행 중 상시 + 충격 + 수동 스위치 입력 + 타임랩스)</t>
  </si>
  <si>
    <t>▪ 주행 중 상시 + 충격 + 수동 스위치 입력 + 타임랩스 
녹화중 상태
 ▪ R단 입력 (후방 뷰 지원)
 ▪ ACC &amp; IGN OFF → (5sec 대기) → KEY ON</t>
  </si>
  <si>
    <t>저전압 입력 후 부팅 확인</t>
  </si>
  <si>
    <t>▪ 주행 중 상시 녹화 상태(전방카메라 LED On 상태 확인)
▪ 12V → 5V  → 12V로 변경 
▪ 12V 입력 후 부터 주행 중 상시 녹화 시작까지 부팅시간 측정</t>
  </si>
  <si>
    <t>▪ 부팅 시간 사양 초과하지 않을 것
▪ ccIC 빌트인캠 아이콘 터치하여 진입 할 것
▪ 후방영상 이상없이 출력 될 것</t>
  </si>
  <si>
    <t>▪ 주행 중 상시 녹화 상태(전방카메라 LED On 상태 확인)
▪ 12V → 7V  → 12V로 변경 
▪ 12V 입력 후 부터 주행 중 상시 녹화 시작까지 부팅시간 측정</t>
  </si>
  <si>
    <t>고전압 입력 후 부팅 확인</t>
  </si>
  <si>
    <t>▪ 주행 중 상시 녹화 상태(전방카메라 LED 상태 확인)
▪ 12V → 16V  → 12V로 변경 
▪ 12V 입력 후 부터 주행 중 상시 녹화 시작까지 부팅시간 측정</t>
  </si>
  <si>
    <t>▪ 주행 중 상시 녹화 상태(전방카메라 LED 상태 확인)
▪ 12V → 18V  → 12V로 변경 
▪ 12V 입력 후 부터 주행 중 상시 녹화 시작까지 부팅시간 측정</t>
  </si>
  <si>
    <t>[DVRS 초기화시간]
 : 악의조건</t>
  </si>
  <si>
    <t>▪ 모든 녹화설정 ON
 ▪ IGN ON 상태에서 B+ 전원 리셋
 ▪ 수동이벤트, 충격이벤트 인가</t>
  </si>
  <si>
    <t>▪ 수동이벤트, 충격이벤트 녹화동작 함
 - 카메라, 스위치 LED 동작</t>
  </si>
  <si>
    <t>- 녹화파일 정상적으로 생성</t>
  </si>
  <si>
    <t>▪ 모든 녹화설정 ON
 ▪ IGN ON 상태에서 B+ 전원 리셋
 ▪ 수동 이벤트 스위치 롱키입력</t>
  </si>
  <si>
    <t>▪ 타입랩스 녹화동작 함
 - 카메라, 스위치 LED 동작</t>
  </si>
  <si>
    <t>[실차 주행시험] - 단품에서는 검증 X</t>
  </si>
  <si>
    <t>↑
 ▪ CLU_SpdUnitTyp = 0x3:Error Indicator</t>
  </si>
  <si>
    <t>▪ 실제 주행 경로와 네비표시 경로 일치 할 것
 ▪ 위치표시가 건너뛰는 지점은 없는지 확인
 ▪ 주행상시 영상이 이어지는 타이밍에도 위치표시 이상 없을 것
' ▪ 실제 충격 지점과 네비 충격 위치 표시가 일치 할 것
 ▪ 주행중에 인가된 충격 시점 네비 표시가 중복으로 기록되지 않을 것</t>
  </si>
  <si>
    <t>▪ 모든 녹화설정 ON
 ▪ IGN ON 상태에서 B+ 전원 리셋
 ▪ 빌트인 캠 진입아이곤 연속터치</t>
  </si>
  <si>
    <t>▪ 빌트인 캠 화면 출력, 터치가능</t>
  </si>
  <si>
    <r>
      <rPr>
        <b/>
        <sz val="14"/>
        <color theme="1"/>
        <rFont val="Malgun Gothic"/>
      </rPr>
      <t xml:space="preserve">과거차 문제점 13
: </t>
    </r>
    <r>
      <rPr>
        <sz val="11"/>
        <color theme="1"/>
        <rFont val="맑은 고딕"/>
        <family val="3"/>
        <charset val="129"/>
      </rPr>
      <t>시동 크랭킹 시 빌트인 캠  진입 불가</t>
    </r>
  </si>
  <si>
    <t>#14266</t>
  </si>
  <si>
    <t>↑
 ▪ 시그널 수신상태 → 시그널 미수신</t>
  </si>
  <si>
    <t>RS4</t>
  </si>
  <si>
    <t>[전원 입력] 동작 전압 변동
 : 시동 테스트
※ Programmable 파워서플라이 이용
(시동파형 입력 후 빌트인캠 동작 확인
고장코드 확인은 고장코드 탭에서 확인)</t>
  </si>
  <si>
    <t>전압 변동 : 시동파형 1</t>
  </si>
  <si>
    <t>▪ 빌트인 캠 동작 상태 확인
 ▪ 파워서플라이 장비 이용하여 시동 파형1 입력</t>
  </si>
  <si>
    <t>▪ 시동파형 입력 후 빌트인 캠 동작 확인 
 ▪ 전/후방 카메라 출력 확인</t>
  </si>
  <si>
    <t>↑
 ▪ 시그널 미수신 → 시그널 수신</t>
  </si>
  <si>
    <t>▪ 도로주행하며 주행 중 상시 녹화 진행
 ▪ 주행 중 충격이벤트 인가, 수동이벤트 수 차례 인가
 ▪ 주행완료 후 녹화영상 재생하여 우측 네비 지도위치 표시 확인</t>
  </si>
  <si>
    <t>전압 변동 : 시동파형 2</t>
  </si>
  <si>
    <t>▪ 빌트인 캠 동작 상태 확인
 ▪ 파워서플라이 장비 이용하여 시동 파형2 입력</t>
  </si>
  <si>
    <t>전압 변동 : 시동파형 3</t>
  </si>
  <si>
    <t>▪ 빌트인 캠 동작 상태 확인
 ▪ 파워서플라이 장비 이용하여 시동 파형3 입력</t>
  </si>
  <si>
    <t>전압 변동 : 시동파형 4</t>
  </si>
  <si>
    <t>▪ 빌트인 캠 동작 상태 확인
 ▪ 파워서플라이 장비 이용하여 시동 파형4 입력</t>
  </si>
  <si>
    <t>전압 변동 : 시동파형 5</t>
  </si>
  <si>
    <t>▪ 빌트인 캠 동작 상태 확인
 ▪ 파워서플라이 장비 이용하여 시동 파형5 입력</t>
  </si>
  <si>
    <t>전압 변동 : 시동파형 6</t>
  </si>
  <si>
    <t>▪ 빌트인 캠 동작 상태 확인
 ▪ 파워서플라이 장비 이용하여 시동 파형6 입력</t>
  </si>
  <si>
    <t>전압 변동 : 시동파형 7</t>
  </si>
  <si>
    <t>▪ 빌트인 캠 동작 상태 확인
 ▪ 파워서플라이 장비 이용하여 시동 파형7 입력</t>
  </si>
  <si>
    <t>전압 변동 : 시동파형 8</t>
  </si>
  <si>
    <t>▪ 빌트인 캠 동작 상태 확인
 ▪ 파워서플라이 장비 이용하여 시동 파형8 입력</t>
  </si>
  <si>
    <t>전압 변동 : 시동파형 9</t>
  </si>
  <si>
    <t>▪ 빌트인 캠 동작 상태 확인
 ▪ 파워서플라이 장비 이용하여 시동 파형9 입력</t>
  </si>
  <si>
    <t>전압 변동 : 시동파형 10</t>
  </si>
  <si>
    <t>▪ 빌트인 캠 동작 상태 확인
 ▪ 파워서플라이 장비 이용하여 시동 파형10 입력</t>
  </si>
  <si>
    <t>전압 변동 : 시동파형 11</t>
  </si>
  <si>
    <t>▪ 빌트인 캠 동작 상태 확인
 ▪ 파워서플라이 장비 이용하여 시동 파형11 입력</t>
  </si>
  <si>
    <t>전압 변동 : 시동파형 12</t>
  </si>
  <si>
    <t>▪ 빌트인 캠 동작 상태 확인
 ▪ 파워서플라이 장비 이용하여 시동 파형12 입력</t>
  </si>
  <si>
    <t>전압 변동 : 시동파형 13</t>
  </si>
  <si>
    <t>▪ 빌트인 캠 동작 상태 확인
 ▪ 파워서플라이 장비 이용하여 시동 파형13 입력</t>
  </si>
  <si>
    <t>전압 변동 : 시동파형 14</t>
  </si>
  <si>
    <t>▪ 빌트인 캠 동작 상태 확인
 ▪ 파워서플라이 장비 이용하여 시동 파형14 입력</t>
  </si>
  <si>
    <t>전압 변동 : 시동파형 15</t>
  </si>
  <si>
    <t>▪ 빌트인 캠 동작 상태 확인
 ▪ 파워서플라이 장비 이용하여 시동 파형15 입력</t>
  </si>
  <si>
    <t>전압 변동 : 시동파형 16</t>
  </si>
  <si>
    <t>▪ 빌트인 캠 동작 상태 확인
 ▪ 파워서플라이 장비 이용하여 시동 파형16 입력</t>
  </si>
  <si>
    <t>전압 변동 : 시동파형 17</t>
  </si>
  <si>
    <t>▪ 빌트인 캠 동작 상태 확인
 ▪ 파워서플라이 장비 이용하여 시동 파형17 입력</t>
  </si>
  <si>
    <t>전압 변동 : 시동파형 18</t>
  </si>
  <si>
    <t>▪ 빌트인 캠 동작 상태 확인
 ▪ 파워서플라이 장비 이용하여 시동 파형18 입력</t>
  </si>
  <si>
    <t>전압 변동 : 시동파형 19</t>
  </si>
  <si>
    <t>▪ 빌트인 캠 동작 상태 확인
 ▪ 파워서플라이 장비 이용하여 시동 파형19 입력</t>
  </si>
  <si>
    <t>전압 변동 : 시동파형 20</t>
  </si>
  <si>
    <t>▪ 빌트인 캠 동작 상태 확인
 ▪ 파워서플라이 장비 이용하여 시동 파형20 입력</t>
  </si>
  <si>
    <t>전압 변동 : 시동파형 21</t>
  </si>
  <si>
    <t>▪ 빌트인 캠 동작 상태 확인
 ▪ 파워서플라이 장비 이용하여 시동 파형21 입력</t>
  </si>
  <si>
    <r>
      <rPr>
        <b/>
        <sz val="14"/>
        <color theme="1"/>
        <rFont val="Malgun Gothic"/>
      </rPr>
      <t xml:space="preserve">과거차 문제점 14
: </t>
    </r>
    <r>
      <rPr>
        <sz val="11"/>
        <color theme="1"/>
        <rFont val="맑은 고딕"/>
        <family val="3"/>
        <charset val="129"/>
      </rPr>
      <t>DL3 차종 wifi 연결 불가</t>
    </r>
  </si>
  <si>
    <t>#2948</t>
  </si>
  <si>
    <t>DL3</t>
  </si>
  <si>
    <t>사양 오류</t>
  </si>
  <si>
    <t>[연결 중 강제종료]
 : 차량조작</t>
  </si>
  <si>
    <t>연동중 Key Off → On</t>
  </si>
  <si>
    <t>▪ 스마트폰 연동 상태
 ▪ IGN-&gt; B+</t>
  </si>
  <si>
    <t>▪ [CAN] NM_DVRS
 - NMSleepFlag_DVRS = 0x01(SleepInd)
 ▪ [App] 빌트인 캠의 연결 상태를 확인해주세요. 알림 생성되며 연결 해제될 것</t>
  </si>
  <si>
    <t>▪ Key On 후 빌트인 캠 진입
 ▪ 스마트폰 재연동</t>
  </si>
  <si>
    <t>▪ 스마트폰 연결 동작 확인</t>
  </si>
  <si>
    <t>연동중 홈화면 천이</t>
  </si>
  <si>
    <t>▪ 스마트폰 연동 상태
 ▪ [CAN] H_U HU_DVRS_E_00 
 - HU_Display = 0x00(AVN mode)</t>
  </si>
  <si>
    <t>▪ [CAN] H_U HU_DVRS_E_00 
 - DVRS_Display = 0x00(AVN mode)
 ▪ [App] 빌트인 캠의 연결 상태를 확인해주세요. 알림 생성되며 연결 해제될 것</t>
  </si>
  <si>
    <t>연동중 AVN 물리키 사용</t>
  </si>
  <si>
    <t>▪ 스마트폰 연동 상태
 ▪ AVN 물리키 입력</t>
  </si>
  <si>
    <t>▪ [App] 빌트인 캠의 연결 상태를 확인해주세요. 알림 생성되며 연결 해제 될 것</t>
  </si>
  <si>
    <t>연동중 후방뷰(R단) 입력</t>
  </si>
  <si>
    <t>▪ 스마트폰 연동 상태
 ▪ 후방뷰(R단) 입력</t>
  </si>
  <si>
    <r>
      <rPr>
        <b/>
        <sz val="14"/>
        <color theme="1"/>
        <rFont val="Malgun Gothic"/>
      </rPr>
      <t xml:space="preserve">과거차 문제점 15
: </t>
    </r>
    <r>
      <rPr>
        <sz val="11"/>
        <color theme="1"/>
        <rFont val="맑은 고딕"/>
        <family val="3"/>
        <charset val="129"/>
      </rPr>
      <t>BLTN 내부 웹서버 모듈 ↔ 모바일 앱 연결관련 보안 수정 요청점 반영</t>
    </r>
  </si>
  <si>
    <t>#7480</t>
  </si>
  <si>
    <t>NX4</t>
  </si>
  <si>
    <t>[휴대폰 연결]
 : 연결하기
 - 연결
 - 현재 연결된 기기 확인
 - 휴대폰 연결 취소</t>
  </si>
  <si>
    <t>USB 케이블/WiFi 동글로 연결</t>
  </si>
  <si>
    <t>▪ [USB 포트] USB 케이블 연결 후 휴대폰 연결페이지 이동
 ※ Android OS에서만 진행</t>
  </si>
  <si>
    <t>▪ USB 케이블로 연결됨</t>
  </si>
  <si>
    <t>▪ [USB 포트] WiFi 동글 삽입 후 휴대폰 연결페이지 이동
 ▪ [App] DVRS 어플 실행 후 WiFi연결 아이콘 터치 
  - Wi-Fi 선택 설정
  - 와이파이명 확인</t>
  </si>
  <si>
    <t>▪ &lt;영문차종명&gt;_&lt;WiFi 동글 MAC Address&gt;  
- 적용 예: IGPE_00-11-22-33-44-55</t>
  </si>
  <si>
    <t>▪  Wi-Fi 연결</t>
  </si>
  <si>
    <t>▪ WiFi 연결을 통한 DVRS [App] 연결 성공</t>
  </si>
  <si>
    <t>DVRS 메인화면에서 [App] 연결 시도</t>
  </si>
  <si>
    <t>▪ [USB 포트] WiFi 동글 삽입 || USB 케이블 연결 
 ▪ DVRS 모드 초기화면 진입상태
 ▪ [App] DVRS 어플 실행 후 연결 아이콘 터치 
  - 연결 시도</t>
  </si>
  <si>
    <t>▪ DVRS [App] 연결 불가할 것</t>
  </si>
  <si>
    <t>[App] WiFi 연결상태 확인</t>
  </si>
  <si>
    <t>▪ [App] DVRS 어플 실행  
 : 설정 탭 선택</t>
  </si>
  <si>
    <t>▪ [App] WiFi 연결 중 출력</t>
  </si>
  <si>
    <t>[App] USB 연결상태 확인</t>
  </si>
  <si>
    <t>▪ [App] USB 연결 중 출력</t>
  </si>
  <si>
    <t>DVRS에서 연결취소</t>
  </si>
  <si>
    <t>▪ DVRS 와 WiFi 연결 상태
 - DVRS 에서 연결 [취소] 선택
 - 스마트폰에서도 연결이 해제되는지 확인</t>
  </si>
  <si>
    <t>▪ 연결 해제</t>
  </si>
  <si>
    <t>[App]에서 연결취소</t>
  </si>
  <si>
    <t>▪ DVRS 와 WiFi 연결 상태
 - [App]에서 [연결취소] 선택
 - DVRS에서도 연결이 해제되는지 확인</t>
  </si>
  <si>
    <t>[휴대폰 연결]
 : 연결불가</t>
  </si>
  <si>
    <t>첫번째 폰에서 연동 상태에서 
   다른 폰으로 연결 시도</t>
  </si>
  <si>
    <t>▪ 첫번째 폰에서 DVRS WiFi 연동 상태
 ▪ 두번째 폰에서 DVRS WiFi 연결 시도</t>
  </si>
  <si>
    <t>▪ 두번째 폰에서 연결 시도시 WiFi 연결 불가능 할 것</t>
  </si>
  <si>
    <t>2개 폰에서 동시에 연결 시도</t>
  </si>
  <si>
    <t>▪ 두 개의 폰에서 DVRS WiFi 동시 연결 시도</t>
  </si>
  <si>
    <t>▪ 하나의 폰에서만 WiFi 연결 될 것</t>
  </si>
  <si>
    <t>첫번째 폰에서 연동 종료 후 다른 폰에서 연결 시도</t>
  </si>
  <si>
    <t>▪ 첫번째 폰에서 DVRS WiFi 연동 상태
 ▪ WiFi 해제 후 연동 종료
 ▪ 두번째 폰에서 DVRS WiFi 연동 시도</t>
  </si>
  <si>
    <t>▪ 두번째 폰에서 연결 시도시 WiFi 정상 연동될 것</t>
  </si>
  <si>
    <t>[연결 중 강제종료]
 : 동글 및 케이블 탈거</t>
  </si>
  <si>
    <t>DVRS 연동 전 Wi-fi 동글 탈거</t>
  </si>
  <si>
    <t>▪ WiFi 동글 삽입
 ▪ [DVRS] 스마트폰 연결 메뉴 진입
 ▪ [DVRS] WiFi 동글이 연결되었습니다. 스마트폰 앱을 실행해 주십시오. 팝업 생성
 ▪ WiFi 동글 탈거</t>
  </si>
  <si>
    <t>▪ [DVRS] WiFi 동글이 연결되었습니다. 스마트폰 앱을 실행해 주십시오. 팝업 사라질 것</t>
  </si>
  <si>
    <t>DVRS 연동중 Wi-fi 동글 탈거</t>
  </si>
  <si>
    <t>▪ WiFi 동글 삽입 후 스마트폰에서 WiFi 연결 
 ▪ [App] DVRS 어플 실행
 ▪ 녹화 영상 불러오는 도중 WiFi 동글 탈거</t>
  </si>
  <si>
    <t>▪ [App] 빌트인 캠의 연결 상태를 확인해주세요. 알림 생성
 ▪ [DVRS] 스마트폰 앱 연결이 해제되었습니다. 알림 생성</t>
  </si>
  <si>
    <t>DVRS 연동 후 Wi-fi 동글 탈거</t>
  </si>
  <si>
    <t>▪ WiFi 동글 삽입 후 스마트폰에서 WiFi 연결 
 ▪ [App] DVRS 어플 실행하여 연동 완료
 ▪ Wi-fi 동글 탈거</t>
  </si>
  <si>
    <t>▪ [App] 탈거 후 저장 영상 재생 불가할 것
 ▪ [App] 빌트인 캠의 연결 상태를 확인해주세요. 알림 생성
 ▪ [DVRS] 스마트폰 앱 연결이 해제되었습니다. 알림 생성</t>
  </si>
  <si>
    <t>DVRS 연동 후 Wi-fi 동글 재삽입</t>
  </si>
  <si>
    <t>▪ No. 162 수행 후 WiFi 동글 재삽입
 ▪ [WiFi] WiFi 재연결 확인 후 재진입</t>
  </si>
  <si>
    <t>▪ [App] 이상없이 재연동될 것</t>
  </si>
  <si>
    <t>DVRS 연동 전 USB케이블 탈거</t>
  </si>
  <si>
    <t>▪ USB케이블 연결 후 USB 테더링 On
 ▪ [DVRS] 스마트폰 연결 메뉴 진입
 ▪ [DVRS] USB 케이블이 연결되었습니다. 스마트폰 앱을 실행해 주십시오. 팝업 생성
 ▪ USB 케이블 탈거</t>
  </si>
  <si>
    <t>▪ [DVRS] USB 케이블이 연결되었습니다. 스마트폰 앱을 실행해 주십시오. 팝업 사라질 것</t>
  </si>
  <si>
    <t>DVRS 연동중 USB케이블 탈거</t>
  </si>
  <si>
    <t>▪ USB케이블 연결 후 USB 테더링 On
 ▪ [DVRS] 스마트폰 연결 메뉴 진입
 ▪ [App] DVRS 어플 실행
 ▪ 녹화 영상 불러오는 도중 USB케이블 탈거</t>
  </si>
  <si>
    <t>DVRS 연동 후 USB케이블 탈거</t>
  </si>
  <si>
    <t>▪ USB케이블 연결 후 USB 테더링 On
 ▪ [DVRS] 스마트폰 연결 메뉴 진입
 ▪ [App] DVRS 어플 실행하여 연동 완료
 ▪ USB케이블 탈거</t>
  </si>
  <si>
    <t>DVRS 연동 후 USB케이블 재삽입</t>
  </si>
  <si>
    <t>▪ No. 166 수행 후 USB케이블 재삽입
 ▪ [App] USB 테더링 On 후 재진입</t>
  </si>
  <si>
    <r>
      <rPr>
        <b/>
        <sz val="14"/>
        <color theme="1"/>
        <rFont val="Malgun Gothic"/>
      </rPr>
      <t xml:space="preserve">과거차 문제점 16
: </t>
    </r>
    <r>
      <rPr>
        <sz val="11"/>
        <color theme="1"/>
        <rFont val="맑은 고딕"/>
        <family val="3"/>
        <charset val="129"/>
      </rPr>
      <t>RG3 DVRS 비상 다운로드 LED 미 동작</t>
    </r>
  </si>
  <si>
    <t>#14554</t>
  </si>
  <si>
    <t>RG3</t>
  </si>
  <si>
    <t>[비상다운로드]</t>
  </si>
  <si>
    <t>비상 다운로드 모드 진입 전, 메인커넥터 PIN 입력조건</t>
  </si>
  <si>
    <t>IGN ON,
ACC OFF</t>
  </si>
  <si>
    <t>▪ 메인커넥터 PIN 입력 조건 : 
  B+ (12~16V, 1A 이상 전원 공급),
  IGN1 (12~16V),
  GND 연결</t>
  </si>
  <si>
    <t>▪ USB 단자 조명: 20초간 On</t>
  </si>
  <si>
    <t>▪ 메인커넥터 PIN 입력 조건 : 
  B+ (12~16V, 1A 이상 전원 공급),
  ACC 연결
  IGN1 (12~16V),
  GND 연결</t>
  </si>
  <si>
    <t>▪ 비상 다운로 모드 진입 x 
 : 주행 중 상시 녹화 진행</t>
  </si>
  <si>
    <t>▪ 메인커넥터 PIN 입력 조건 : 
  B+ (12~16V, 1A 이상 전원 공급),
  IGN1 (12~16V),
  GND 연결,
  CAN Alive 상태</t>
  </si>
  <si>
    <t>▪ 비상 다운로 모드 진입 x 
 : 원격시동 상태로 주행 중 상시 녹화 진행</t>
  </si>
  <si>
    <t>비상 다운로드 모드 진입
- USB 커넥터에 연결 없음</t>
  </si>
  <si>
    <t>▪ 메인커넥터 PIN 입력 조건 : B+ &amp;&amp; IGN1 (12~16V
1A 이상 전원 공급), GND
 ▪ USB 커넥터에 연결 없음</t>
  </si>
  <si>
    <t>▪ USB 단자 조명 : 0.5Hz 점멸 (Duty Ratio 50%)</t>
  </si>
  <si>
    <t>비상 다운로드 모드 진입 시 충격 녹화 미동작 확인</t>
  </si>
  <si>
    <t>▪ 메인커넥터 PIN 입력 조건 : B+ &amp;&amp; IGN1 (12~16V
1A 이상 전원 공급), GND
 ▪ 비상 다운로드 진입 후 주행중 충격 이벤트 녹화 미동작 확인
 ▪ Key On 이후 주행중 충격 이벤트 녹화 파일 확인</t>
  </si>
  <si>
    <t>▪ 비상다운로드 진입 시 주행중 충격 녹화 진행하지 않을 것
 ▪ 빌트인 캠 진입 후 주행중 충격 녹화 파일 미생성 확인</t>
  </si>
  <si>
    <t>USB 메모리 다운로드 중</t>
  </si>
  <si>
    <t>▪ USB 커넥터에 USB 장착, 다운로드 중</t>
  </si>
  <si>
    <t>▪ USB 단자 조명 : 1Hz 점멸 (Duty Ratio 50%)</t>
  </si>
  <si>
    <t>USB 메모리 다운로드 종료</t>
  </si>
  <si>
    <t>▪ USB 메모리 다운로드 종료</t>
  </si>
  <si>
    <t>▪ USB 단자 조명 : 0.5Hz 점멸 (Duty Ratio 50%)
 ▪ txt 로그 파일 생성</t>
  </si>
  <si>
    <t>로그파일 생성</t>
  </si>
  <si>
    <t>▪ 비상 다운로드 후 저장 로그 확인</t>
  </si>
  <si>
    <t>▪ 최상위 폴더 안에 EmergencyDownloadLog.txt 존재</t>
  </si>
  <si>
    <t>비상다운로드 중 USB탈거로 실패</t>
  </si>
  <si>
    <t>▪ 비상 다운로드 중 USB탈거</t>
  </si>
  <si>
    <t>▪ 저장 내용 
"Download has stopped because the USB has been removed."</t>
  </si>
  <si>
    <t>비상다운로드 중 USB탈거/장착 반복</t>
  </si>
  <si>
    <t>▪ 비상다운로드 진행 중 USB 탈거 반복</t>
  </si>
  <si>
    <t>비상다운로드 완료</t>
  </si>
  <si>
    <t>▪ 저장 내용 
"Download Complete"</t>
  </si>
  <si>
    <t>용량 부족으로 실패</t>
  </si>
  <si>
    <t>▪ 꽉찬 USB 메모리 사용하여 비상다운로드 시도</t>
  </si>
  <si>
    <t>▪ 저장 내용 
"Couldn't start download because of incufficient USB capacity."</t>
  </si>
  <si>
    <t>상위폴더명 확인</t>
  </si>
  <si>
    <t>▪ 녹화영상 종류별로 생성 후 비상다운로드 진행
 ▪ USB에 생성된 폴더명 확인</t>
  </si>
  <si>
    <t>▪ 상위폴더(예시): STARIA_Built-in_Cam_Download_Files
 ▪ 하위폴더(예시): 19_Jun_2000_23H_20M_38</t>
  </si>
  <si>
    <t>파일 개수</t>
  </si>
  <si>
    <t>▪ 비상다운로드 진행 후 다운로드 영상확인</t>
  </si>
  <si>
    <t>▪ 의도하지 않은 영상 생성/ 다운로드 되지 않음
 (충격녹화 생성되는 이슈 있었음)</t>
  </si>
  <si>
    <t>주행 중 상시</t>
  </si>
  <si>
    <t>▪ 폴더명 확인
 ▪ 다운로드 여부 확인</t>
  </si>
  <si>
    <t>▪ 폴더명: 1.Drive_Normal
 ▪ 주행상시 녹화파일 존재(전방, 후방)</t>
  </si>
  <si>
    <t>주행 중 이벤트</t>
  </si>
  <si>
    <t>▪ 폴더명: 2.Drive_Crash_Event
 ▪ 주행상시 녹화파일 존재(전방, 후방)</t>
  </si>
  <si>
    <t>주차 중 상시</t>
  </si>
  <si>
    <t>▪ 폴더명: 3.Park_Normal
 ▪ 주행상시 녹화파일 존재(전방, 후방)</t>
  </si>
  <si>
    <t>주차 중 이벤트</t>
  </si>
  <si>
    <t>▪ 폴더명: 4.Park_Crash_Event
 ▪ 주행상시 녹화파일 존재(전방, 후방)</t>
  </si>
  <si>
    <t>타임랩스</t>
  </si>
  <si>
    <t>▪ 폴더명: 5.Switch_Event ※ 주차 중 상시 녹화 미지원 시 3.번
 ▪ 주행상시 녹화파일 존재(전방)</t>
  </si>
  <si>
    <t>보관함</t>
  </si>
  <si>
    <t>▪ 다운로드 여부 확인</t>
  </si>
  <si>
    <t>▪ 보관함에 있던 파일은 비상다운로드 제외</t>
  </si>
  <si>
    <r>
      <rPr>
        <b/>
        <sz val="14"/>
        <color theme="1"/>
        <rFont val="Malgun Gothic"/>
      </rPr>
      <t xml:space="preserve">과거차 문제점 17, 18
: </t>
    </r>
    <r>
      <rPr>
        <sz val="11"/>
        <color theme="1"/>
        <rFont val="맑은 고딕"/>
        <family val="3"/>
        <charset val="129"/>
      </rPr>
      <t>후방 카메라 이상 이더넷 데이터 입력 시 녹화/실시간/후방 영상 이상 현상 발생</t>
    </r>
  </si>
  <si>
    <t>#2848, 2997</t>
  </si>
  <si>
    <t>전/후방영상 전환버튼 터치</t>
  </si>
  <si>
    <t>▪ 빌트인 캠 메인화면 - [메뉴] - [실시간영상]
 ▪ 전/후방영상 버튼 터치하여 출력여부 확인</t>
  </si>
  <si>
    <t>▪ 전/후방영상 전환 됨(아이콘 표시와 실제 영상 확인)
 ▪ 실시간 영상화면 끊김 없음.</t>
  </si>
  <si>
    <t>전/후방 영상 아이콘 악의터치</t>
  </si>
  <si>
    <t>▪ 빌트인 캠 메인화면 - [메뉴] - [실시간영상]
 ▪ 전/후방영상 버튼 빠르게 터치하여 출력여부 확인</t>
  </si>
  <si>
    <t>▪ 느려짐 현상 없음</t>
  </si>
  <si>
    <t>전/후방카메라 탈거 후 악의터치</t>
  </si>
  <si>
    <t>▪ 빌트인 캠 메인화면 - [메뉴] - [실시간영상]
 ▪ 전/후방 전환버튼 빠르게 터치
 ▪ 재장착 후 전환버튼 빠르게 터치</t>
  </si>
  <si>
    <t>▪ 느려짐 현상 없음
 ▪ 전방/후방 카메라 인식 못함 문구 출력
 ▪ 우측상단 카메라 인식불가 아이콘 생성
 ▪ 재장착 후에도 정상인지 확인</t>
  </si>
  <si>
    <r>
      <rPr>
        <b/>
        <sz val="14"/>
        <color theme="1"/>
        <rFont val="Malgun Gothic"/>
      </rPr>
      <t xml:space="preserve">과거차 문제점 19
: </t>
    </r>
    <r>
      <rPr>
        <sz val="11"/>
        <color theme="1"/>
        <rFont val="맑은 고딕"/>
        <family val="3"/>
        <charset val="129"/>
      </rPr>
      <t>RVM 차량에서 P 단 주차 중 후방 뷰 동작 시 블랙화면 발생</t>
    </r>
  </si>
  <si>
    <t>#5038</t>
  </si>
  <si>
    <t>OSPE</t>
  </si>
  <si>
    <t>후방 뷰(~R)</t>
  </si>
  <si>
    <t>진입</t>
  </si>
  <si>
    <t>▪ [Signal] G_SEL_DISP = 0x0[P] → 0x07[R] → 0x06[N] or 0x05[D]</t>
  </si>
  <si>
    <t>▪ [Signal] RVM_HU_PE_01
 - RVM View : 0x04, 후방 뷰[~R]
 ▪ 해당 화면 출력(전환 시 잔상 없음), 가이드라인 있음</t>
  </si>
  <si>
    <t>해제(P)</t>
  </si>
  <si>
    <t>▪ 위 상태에서 [Signal] G_SEL_DISP = 0x0[P] 인가</t>
  </si>
  <si>
    <t>▪ [Signal] RVM_HU_PE_01
 - RVM View : 0x00, View off
 ▪ 해당 화면 출력(전환 시 잔상 없음)</t>
  </si>
  <si>
    <t>해제(RVM SW)</t>
  </si>
  <si>
    <t>▪ [Signal] G_SEL_DISP = 0x0[P] → 0x07[R] → 0x06[N] →0x05[D]
 ▪ [Signal] BCM_RVMSw = 0x0 → 0x1 → 0x0 (=하드키 입력)</t>
  </si>
  <si>
    <t>▪ [Signal] RVM_HU_PE_01
 - RVM View : 0x00, View off
 ▪ 해당 화면 출력(전환 시 잔상 없음), 가이드라인 있음</t>
  </si>
  <si>
    <r>
      <rPr>
        <b/>
        <sz val="14"/>
        <color theme="1"/>
        <rFont val="Malgun Gothic"/>
      </rPr>
      <t xml:space="preserve">과거차 문제점 20
: </t>
    </r>
    <r>
      <rPr>
        <sz val="11"/>
        <color theme="1"/>
        <rFont val="맑은 고딕"/>
        <family val="3"/>
        <charset val="129"/>
      </rPr>
      <t>GUI 상단 STATUS BAR 날짜 포맷 문제</t>
    </r>
  </si>
  <si>
    <t>#5492</t>
  </si>
  <si>
    <t>빌트인 캠 메인화면 상단 시간 바</t>
  </si>
  <si>
    <t>러시아향 상단 바 사양 확인</t>
  </si>
  <si>
    <t>▪ 빌트인 캠 진입 후 상단 시간 바 출력 확인</t>
  </si>
  <si>
    <t>▪ DD.MM 형식으로 정상 표시 됨</t>
  </si>
  <si>
    <t>과거차 문제점 24
: [PRK 사양] 주차 중 상시 녹화 진입 후 5초간 블랙화면 녹화되고 정상 복귀 or 화면 깨짐 발생</t>
  </si>
  <si>
    <t>#8256</t>
  </si>
  <si>
    <t>[ISP Less 후방카메라 사양] 제어권 이동 시나리오</t>
  </si>
  <si>
    <t>1) KEY ON 후 제어권 이양
(I2C Master: BLTN_CAM 에서 ADAS_PRK로 변경)</t>
  </si>
  <si>
    <t>▪ ACC &amp; IGN ON
 ▪ [SVM_04_200ms] SVM_CamConfgSta = 0x0(No requst)
 ▪ [SVM_04_200ms] SVM_OperatSta = 0x4(ADAS_PRK 2 Stan-by)</t>
  </si>
  <si>
    <t>▪ BLTN CAM I2C Master H/W Pin : Low(0~4V)
 ▪ [HU_DVRS_PE] DVRS_I2CMasterSta = 0x0(Built-in Cam has control over I2C ch)</t>
  </si>
  <si>
    <t>▪ [SVM_04_200ms] SVM_CamConfgSta = 0x4(I2C control requested)
 ▪ [SVM_04_200ms] SVM_OperatSta = 0x4 유지</t>
  </si>
  <si>
    <t>▪ BLTN CAM I2C Master H/W Pin : High(4~15.5V)
 ▪ [HU_DVRS_PE] DVRS_I2CMasterSta = 0x1(ADAS_PRK has control over I2C ch)</t>
  </si>
  <si>
    <t>▪ [SVM_04_200ms] SVM_CamConfgSta = 0x4(I2C control requested)
 ▪ [SVM_04_200ms] SVM_OperatSta = 0x4 → 0x5 → 0x6 → 0x7</t>
  </si>
  <si>
    <t>▪ BLTN CAM I2C Master H/W Pin : High 유지
 ▪ [HU_DVRS_PE] DVRS_I2CMasterSta = 0x1 유지</t>
  </si>
  <si>
    <t>2) KEY OFF 후 제어권 회수
(I2C Master: ADAS_PRK로 에서 BLTN_CAM로 변경)</t>
  </si>
  <si>
    <t>▪ ACC &amp; IGN OFF 하여 주차 중 상시 녹화 시작
 ▪ [SVM_04_200ms] SVM_CamConfgSta = 0x0(No requst)
 ▪ [SVM_04_200ms] SVM_OperatSta = 0x0(Not Active)</t>
  </si>
  <si>
    <t>▪ BLTN CAM I2C Master H/W Pin : High → Low(0~4V)
 ▪ [HU_DVRS_PE] DVRS_I2CMasterSta = 0x1 → 0x0(Built-in Cam has control over I2C ch)</t>
  </si>
  <si>
    <t>3) 자차주변뷰 기능 시작(제어권 이양)
(I2C Master: BLTN_CAM 에서 ADAS_PRK로 변경)</t>
  </si>
  <si>
    <t>▪ [SVM_04_200ms] SVM_CamConfgSta = 0x4(I2C control requested)
 ▪ [SVM_04_200ms] SVM_OperatSta = 0x0 → 0x1(Smartphn Mode Capture Started)</t>
  </si>
  <si>
    <t>4) 자차주변뷰 기능 종료(제어권 회수)
(I2C Master: ADAS_PRK로 에서 BLTN_CAM로 변경)</t>
  </si>
  <si>
    <t>▪ [SVM_04_200ms] SVM_CamConfgSta = 0x0(No requst)
 ▪ [SVM_04_200ms] SVM_OperatSta = 0x1 → 0x2(Smartphn Mode Capture Completed) → 0x0(Not Active)</t>
  </si>
  <si>
    <t>5) 후방영상 정상녹화여부 확인</t>
  </si>
  <si>
    <t>▪ 빌트인캠 모드 진입 후 녹화파일 확인</t>
  </si>
  <si>
    <t>▪ 자차주변 뷰 전/후 후방영상 정상녹화 됨</t>
  </si>
  <si>
    <r>
      <rPr>
        <b/>
        <sz val="14"/>
        <color theme="1"/>
        <rFont val="Malgun Gothic"/>
      </rPr>
      <t xml:space="preserve">과거차 문제점 25
</t>
    </r>
    <r>
      <rPr>
        <b/>
        <sz val="11"/>
        <color theme="1"/>
        <rFont val="맑은 고딕"/>
        <family val="3"/>
        <charset val="129"/>
      </rPr>
      <t xml:space="preserve">: </t>
    </r>
    <r>
      <rPr>
        <sz val="11"/>
        <color theme="1"/>
        <rFont val="맑은 고딕"/>
        <family val="3"/>
        <charset val="129"/>
      </rPr>
      <t>OTA 리프로그래밍 중 B+ 리셋 시 진입 불가</t>
    </r>
  </si>
  <si>
    <t>#14319</t>
  </si>
  <si>
    <t>진단 + 차분 + 메모리 이중화 제어기
(Erase Memory 중 중단)</t>
  </si>
  <si>
    <t>Diagnostic Session Control (10)</t>
  </si>
  <si>
    <t>▪ Default Session (01)</t>
  </si>
  <si>
    <t>▪ Default Session Positive Respose</t>
  </si>
  <si>
    <t>▪ Extended Session (03)</t>
  </si>
  <si>
    <t>▪ Extended Session Positive Respose</t>
  </si>
  <si>
    <t>Security Access (27)</t>
  </si>
  <si>
    <t>▪ Request Seed (11)</t>
  </si>
  <si>
    <t>▪ Seed Response</t>
  </si>
  <si>
    <t>▪ Send Key (12)</t>
  </si>
  <si>
    <t>▪ Key Positive Respose</t>
  </si>
  <si>
    <t>▪ ReadActiveArea (01 02 10)</t>
  </si>
  <si>
    <t>▪ Routine Control / Start Routine / ReadActiveArea
  Positive Response</t>
  </si>
  <si>
    <t>▪ EraseTargetArea (01 02 12)</t>
  </si>
  <si>
    <t>▪ Routine Control / Start Routine / EraseTargetArea
  Positive Response</t>
  </si>
  <si>
    <t>배터리 탈거</t>
  </si>
  <si>
    <t>▪ Data Format ID</t>
  </si>
  <si>
    <t>▪ Request Download Positive Response</t>
  </si>
  <si>
    <t>▪ Block Sequence Counter</t>
  </si>
  <si>
    <t>▪ Transfer Data Positive Response</t>
  </si>
  <si>
    <t>▪ Request Transfer Exit Positive Response</t>
  </si>
  <si>
    <t>▪ Write Delta Patch (02 20)</t>
  </si>
  <si>
    <t>▪ Routine Control / Start Routine / Check Programming Dependencies
  Positive Response</t>
  </si>
  <si>
    <t>▪ Check Programming Dependencies (FF 01)</t>
  </si>
  <si>
    <t>진단 + 차분 + 메모리 이중화 제어기
(Transfer Data 중 중단)</t>
  </si>
  <si>
    <t>과거차 문제점 26
: 주차 중 상시 녹화 중 OTA 진행하고 완료 시 주차 중 상시 녹화 재개 안함</t>
  </si>
  <si>
    <t>#11564</t>
  </si>
  <si>
    <t>Reprogramming 중 영향성 확인</t>
  </si>
  <si>
    <t>Routine Control 단계에서 진행</t>
  </si>
  <si>
    <t>▪ KEY OFF
 ▪ Reprogramming 진행 
 ▪ OTA 완료 후 주차 중 상시 녹화 상태 확인&amp; 주차 중 상시 녹화 중에 이상여부 확인</t>
  </si>
  <si>
    <t>▪ Reprogramming 중 주차 중 상시 녹화 중단
 ▪ OTA 완료 후 주차 중 상시 녹화 재개 및 Sleep 진입</t>
  </si>
  <si>
    <r>
      <rPr>
        <b/>
        <sz val="14"/>
        <color theme="1"/>
        <rFont val="Malgun Gothic"/>
      </rPr>
      <t xml:space="preserve">과거차 문제점 27
</t>
    </r>
    <r>
      <rPr>
        <b/>
        <sz val="11"/>
        <color theme="1"/>
        <rFont val="맑은 고딕"/>
        <family val="3"/>
        <charset val="129"/>
      </rPr>
      <t xml:space="preserve">: </t>
    </r>
    <r>
      <rPr>
        <sz val="11"/>
        <color theme="1"/>
        <rFont val="맑은 고딕"/>
        <family val="3"/>
        <charset val="129"/>
      </rPr>
      <t>업데이트 진행 초기에 USB 메모리 탈거하여 업데이트 중지 후 업데이트 재시도 시 업데이트 불가</t>
    </r>
  </si>
  <si>
    <t>#11089</t>
  </si>
  <si>
    <t>업데이트 악의조건
(USB 탈거)</t>
  </si>
  <si>
    <t>파일 복사 도중 탈거</t>
  </si>
  <si>
    <t>▪ USB에 업데이트 파일 저장 후 DVRS 장착
 ▪ 업데이트 진행
 ▪ 파일 복사 도중 탈거</t>
  </si>
  <si>
    <t>▪ 에러 팝업뜨며 중지</t>
  </si>
  <si>
    <t>MCU 업데이트 도중 탈거</t>
  </si>
  <si>
    <t>▪ USB에 업데이트 파일 저장 후 DVRS 장착
 ▪ 업데이트 진행
 ▪ MCU업데이트 도중 탈거</t>
  </si>
  <si>
    <t>▪ Back에서 업데이트 계속 진행됨
 ▪ 업데이트 완료 팝업 출력</t>
  </si>
  <si>
    <t>CPU 업데이트 도중 탈거</t>
  </si>
  <si>
    <t>▪ USB에 업데이트 파일 저장 후 DVRS 장착
 ▪ 업데이트 진행
 ▪ CPU업데이트 도중 탈거</t>
  </si>
  <si>
    <t>과거차 문제점 28
: 주차 중 상시 녹화 진입 초기 후방 영상 블랙으로 저장됨 
(간헐적으로 썸네일도 블랙으로 저장)</t>
  </si>
  <si>
    <t>#11116</t>
  </si>
  <si>
    <t>녹화파일 생성 확인(3분)
 - 3분 녹화파일 1개 생성</t>
  </si>
  <si>
    <t>▪ 빌트인 캠 메인화면
 ▪ [설정] - [녹화] - [주차 중 녹화] - 상시녹화 설정 ON
 ▪ ACC &amp; IGN OFF
 ▪ 3분 대기 후 ACC &amp; IGN ON 
 ▪ 빌트인 캠 메인화면하여 [주차 중 상시] 보관함 확인</t>
  </si>
  <si>
    <t>▪ 주차 중 상시 녹화파일 저장확인
 - 전방 &amp; 후방 영상(300 sec) 1개 리스트 생성 확인</t>
  </si>
  <si>
    <t>[녹화영상 보관함 확인]
: 보관함 및 영상리스트</t>
  </si>
  <si>
    <t>주차중 상시 리스트 확인</t>
  </si>
  <si>
    <t>▪ 빌트인 캠 메인화면
 ▪ [저장영상 목록] - [주차중 상시]</t>
  </si>
  <si>
    <t>▪ 영상 목록 표시 : 전방/후방 썸네일 확인(블랙화면 아님)</t>
  </si>
  <si>
    <r>
      <rPr>
        <b/>
        <sz val="14"/>
        <color theme="1"/>
        <rFont val="Malgun Gothic"/>
      </rPr>
      <t xml:space="preserve">과거차 문제점 29
</t>
    </r>
    <r>
      <rPr>
        <sz val="11"/>
        <color theme="1"/>
        <rFont val="맑은 고딕"/>
        <family val="3"/>
        <charset val="129"/>
      </rPr>
      <t>: 후방 회색 화면 출력</t>
    </r>
  </si>
  <si>
    <t>후방뷰 출력</t>
  </si>
  <si>
    <t>▪ 기어 시그널 10ms로 R단 입력 상태에서 P단 On/Off 반복(천천히)
 ▪ RVM_ViewSta = 0x01(Parking Assist View) 일때, 빌트인 캠 B+ Off
 ▪ 빌트인 캠 Off 상태에서 P단 On 후 빌트인 캠 On 및 P단 off
 ▪ 마지막은 R단 On 상태</t>
  </si>
  <si>
    <t>▪ 후방뷰 출력 할 것</t>
  </si>
  <si>
    <t>▪ AVN, 빌트인 캠 Key off 하여 주차 중 상시 녹화 진입
 ▪ 전체 B+ 리셋 (빌트인 캠/AVN/CCU/PRK 등 연관 제어기 전체 B+ 리셋)
 ▪ 전체 Key On
 ▪ 빌트인 캠 부팅 완료 확인
 ▪ 기어 R단 입력</t>
  </si>
  <si>
    <t>▪ 후방카메라 DTC 발생 없을 것
 ▪ 후방뷰 출력 할 것</t>
  </si>
  <si>
    <r>
      <rPr>
        <b/>
        <sz val="14"/>
        <color theme="1"/>
        <rFont val="Malgun Gothic"/>
      </rPr>
      <t xml:space="preserve">과거차 문제점 30
</t>
    </r>
    <r>
      <rPr>
        <sz val="11"/>
        <color theme="1"/>
        <rFont val="맑은 고딕"/>
        <family val="3"/>
        <charset val="129"/>
      </rPr>
      <t>: [PRK 사양] USB 업데이트 완료 후 빌트인 캠 진입 시 블랙 화면</t>
    </r>
  </si>
  <si>
    <t>#14773</t>
  </si>
  <si>
    <t>CE</t>
  </si>
  <si>
    <t>업데이트 악의조건
(B+ 탈거)</t>
  </si>
  <si>
    <t>업데이트 도중 B+ Reset
 - 파일 복사 진행 도중</t>
  </si>
  <si>
    <t>▪ 정상적인 업데이트 파일 USB메모리에 저장 후 장착
 ▪ 빌트인 캠 설정 - 빌트인 캠 소프트웨어 - 업데이트 진행
 ▪ 업데이트 파일 복사 진행 중 B+ Off
 ▪ 10초 대기 후 Key On</t>
  </si>
  <si>
    <t>▪ 업데이트 취소되거나 업데이트 완료되어 동작불능상태 아닐 것</t>
  </si>
  <si>
    <t>업데이트 도중 B+ Reset
 - MCU 업데이트 진행 도중</t>
  </si>
  <si>
    <t>▪ 정상적인 업데이트 파일 USB메모리에 저장 후 장착
 ▪ 빌트인 캠 설정 - 빌트인 캠 소프트웨어 - 업데이트 진행
 ▪ MCU 업데이트 진행 중 B+ Off
 ▪ 10초 대기 후 Key On</t>
  </si>
  <si>
    <t>업데이트 도중 B+ Reset
 - CPU 업데이트 진행 도중</t>
  </si>
  <si>
    <t>▪ 정상적인 업데이트 파일 USB메모리에 저장 후 장착
 ▪ 빌트인 캠 설정 - 빌트인 캠 소프트웨어 - 업데이트 진행
 ▪ CPU 업데이트 진행 중 B+ OFF
 ▪ 10초 대기 후 Key On</t>
  </si>
  <si>
    <r>
      <rPr>
        <b/>
        <sz val="14"/>
        <color theme="1"/>
        <rFont val="Malgun Gothic"/>
      </rPr>
      <t xml:space="preserve">과거차 문제점 31
</t>
    </r>
    <r>
      <rPr>
        <sz val="11"/>
        <color theme="1"/>
        <rFont val="맑은 고딕"/>
        <family val="3"/>
        <charset val="129"/>
      </rPr>
      <t>: OTA 백그라운드 다운로드 중 빌트인 캠 ↔ AVN 진출입 반복 시 백그라운드 다운로드 실패</t>
    </r>
  </si>
  <si>
    <t>#15199</t>
  </si>
  <si>
    <t>OTA 수행 중 시스템영향성</t>
  </si>
  <si>
    <t>Background Download 중 영항성 확인
(Transfer Data 단계에서 진행)</t>
  </si>
  <si>
    <t>▪ Background Download 중 빌트인캠 메뉴 진입</t>
  </si>
  <si>
    <t>▪ 빌트인 캠 동작 느려짐 없음
 ▪ 빌트인캠 GUI 화면 출력</t>
  </si>
  <si>
    <t>Background Download 중 전원 악의조건
(Transfer Data 단계에서 진행)</t>
  </si>
  <si>
    <t>▪ Background Download &amp; 주행 중 상시 녹화 중  KEY OFF
 ▪ 10초 이상 대기 후 Key On</t>
  </si>
  <si>
    <t>▪ 녹화동작 및 빌트인캠 GUI화면 출력</t>
  </si>
  <si>
    <t>▪ Background Download &amp; 주행 중 상시 녹화 중  B+ OFF 
 ▪ 즉시 KEY ON (B+, ACC, IGN On)</t>
  </si>
  <si>
    <t>▪ 녹화동작 및 빌트인캠 GUI화면 출력
 ▪ 백그라운드 다운로드 재시작 및 완료 확인</t>
  </si>
  <si>
    <r>
      <rPr>
        <b/>
        <sz val="14"/>
        <color theme="1"/>
        <rFont val="Malgun Gothic"/>
      </rPr>
      <t xml:space="preserve">과거차 문제점 32
</t>
    </r>
    <r>
      <rPr>
        <sz val="11"/>
        <color theme="1"/>
        <rFont val="맑은 고딕"/>
        <family val="3"/>
        <charset val="129"/>
      </rPr>
      <t>: USB 업데이트 중 OTA 백그라운드 전송 실패 후 USB 업데이트 진행 멈춤</t>
    </r>
  </si>
  <si>
    <t>USB 업데이트 중 OTA 진행</t>
  </si>
  <si>
    <t>▪ USB 업데이트 진행
 ▪ MCU/ISP 업데이트(업데이트 프로그래스바 50% 이상) 중 OTA 백그라운드 다운로드 시작</t>
  </si>
  <si>
    <t>▪ 백그라운드 다운로드 취소
 ▪ USB 업데이트 정상 완료</t>
  </si>
  <si>
    <t>과거차 문제점 33
: [자동화] 저전압 Key On 반복 시험 시 주행 중 상시 녹화 동작 및 빌트인 캠 진입 안됨</t>
  </si>
  <si>
    <t>#15258</t>
  </si>
  <si>
    <t>저전압 Key On 반복 테스트 영향성 평가</t>
  </si>
  <si>
    <r>
      <rPr>
        <b/>
        <sz val="14"/>
        <color theme="1"/>
        <rFont val="Malgun Gothic"/>
      </rPr>
      <t xml:space="preserve">과거차 문제점 34
</t>
    </r>
    <r>
      <rPr>
        <sz val="11"/>
        <color theme="1"/>
        <rFont val="맑은 고딕"/>
        <family val="3"/>
        <charset val="129"/>
      </rPr>
      <t>: 타임랩스 녹화 중 R 단 → P 단 입력 후 AVN 모드에서 빌트인 캠 진입 시도 시 타임랩스 녹화 종료</t>
    </r>
  </si>
  <si>
    <t>#15509</t>
  </si>
  <si>
    <t>타임랩스 과거 이슈</t>
  </si>
  <si>
    <t>타임랩스 녹화 중 R 단 → P 단 입력 후 빌트인 캠 모드 진입 시도 시 타임랩스 녹화 종료</t>
  </si>
  <si>
    <t>▪ 빌트인 캠 - 타임랩스 목록 - 녹화 시작
 ▪ 기어 R단 입력 후 후방 출력 확인
 ▪ 기어 P단 입력 하여 AVN모드 전환
 ▪ 빌트인 캠 진입</t>
  </si>
  <si>
    <t>▪ 빌트인 캠 진입 이상 없음
 ▪ 타임랩스 녹화 지속 진행</t>
  </si>
  <si>
    <r>
      <rPr>
        <b/>
        <sz val="14"/>
        <color theme="1"/>
        <rFont val="Malgun Gothic"/>
      </rPr>
      <t xml:space="preserve">과거차 문제점 35, 36
</t>
    </r>
    <r>
      <rPr>
        <sz val="11"/>
        <color theme="1"/>
        <rFont val="맑은 고딕"/>
        <family val="3"/>
        <charset val="129"/>
      </rPr>
      <t>: 간헐적 클러스터 빌트인 캠 점검 문구 표출(후방 영상 인식 불가)
: SD 카드 인식 불가 문구 표출</t>
    </r>
  </si>
  <si>
    <t>#18564</t>
  </si>
  <si>
    <t>GN7</t>
  </si>
  <si>
    <t>사양 오류,
설계 오류</t>
  </si>
  <si>
    <t>클러스터 빌트인 캠 점검 문구 표출(후방 영상 인식 불가) 개선 확인</t>
  </si>
  <si>
    <t>▪ 주행 중 상시 녹화 중 Key Off
 ▪ Sleep 진입
 ▪ 콜드부팅 후 카메라 DTC 및 빌트인 캠 동작 확인
    - 콜드부팅 시 실차 저전압 크랭킹 조건으로 수행
      (12V → 4.7/5.0/5.5/6.0V → 12V)
 ▪ 위 동작 자동화 반복 테스트 1000회 이상 수행</t>
  </si>
  <si>
    <t>▪ 주행 중 상시 녹화 동작
 ▪ 빌트인 캠 진입 이상 없음
 ▪ 현재 고장 DTC 미발생</t>
  </si>
  <si>
    <t>SD 카드 인식 불가 문구 표출 개선 확인</t>
  </si>
  <si>
    <t>5V - 콜드부팅 저전압 동작 확인</t>
  </si>
  <si>
    <t>저전압(5V) 동작확인 (콜드부팅)</t>
  </si>
  <si>
    <t>KEY ON</t>
  </si>
  <si>
    <t>start_setup()</t>
  </si>
  <si>
    <t>KEY ON 시간 기록</t>
  </si>
  <si>
    <t>manualinspect("KEY ON" ,"", "", 1)</t>
  </si>
  <si>
    <t>저전압 5V - 100ms</t>
  </si>
  <si>
    <t>power_write(5)
wait(100)</t>
  </si>
  <si>
    <t>power_write(12)</t>
  </si>
  <si>
    <t>1차 동작 시간 기록</t>
  </si>
  <si>
    <t>manualinspect("1차 확인" ,"", "", 1);</t>
  </si>
  <si>
    <t>주행 중 상시 녹화 동작 확인</t>
  </si>
  <si>
    <t>Inspect_Value("BLTN_CAM_HU_UI_Mode", 0x0)
Inspect_Value("BLTN_CAM_RecSta_OWD", 0x1)
EVENT_SW_inspect(7, 3)</t>
  </si>
  <si>
    <t>BLTN_CAM_State 확인</t>
  </si>
  <si>
    <t>Inspect_Value("BLTN_CAM_State", 0x0)</t>
  </si>
  <si>
    <t>DTC 확인</t>
  </si>
  <si>
    <t>response_0x79D = "59 02 09"
Detect_DTC()</t>
  </si>
  <si>
    <t>2차 동작 시간 기록</t>
  </si>
  <si>
    <t>manualinspect("2차 확인" ,"", "", 1);</t>
  </si>
  <si>
    <t>3차 동작 시간 기록</t>
  </si>
  <si>
    <t>manualinspect("3차 확인" ,"", "", 1);</t>
  </si>
  <si>
    <t>빌트인캠 진입 시간 기록</t>
  </si>
  <si>
    <t>manualinspect("빌트인캠 진입시도" ,"", "", 1)</t>
  </si>
  <si>
    <t>빌트인캠 진입</t>
  </si>
  <si>
    <t>Inspect_Value("BLTN_CAM_HU_UI_Mode", 0x1)</t>
  </si>
  <si>
    <t>ccNC 모드 진입</t>
  </si>
  <si>
    <t>Inspect_Value("BLTN_CAM_HU_UI_Mode", 0x0)</t>
  </si>
  <si>
    <t>DTC Clear</t>
  </si>
  <si>
    <t>DTC_Clear()</t>
  </si>
  <si>
    <t>KEY OFF 시간 기록</t>
  </si>
  <si>
    <t>manualinspect("KEY OFF" ,"", "", 1)</t>
  </si>
  <si>
    <t>KEY OFF - B+까지</t>
  </si>
  <si>
    <t>Key_off()
power_write(0)
B_P_write(0)</t>
  </si>
  <si>
    <t>OFF 대기</t>
  </si>
  <si>
    <t>manualinspect("B+ OFF 대기 20초","", "", 1);</t>
  </si>
  <si>
    <t>테스트 완료</t>
  </si>
  <si>
    <t>manualinspect("----Voltage 5V 완료----","", "", 1);</t>
  </si>
  <si>
    <t>5.1V - 콜드부팅 저전압 동작 확인</t>
  </si>
  <si>
    <t>저전압(5.1V) 동작확인 (콜드부팅)</t>
  </si>
  <si>
    <t>저전압 5.1V - 100ms</t>
  </si>
  <si>
    <t>power_write(5.1)
wait(100)</t>
  </si>
  <si>
    <t>manualinspect("----Voltage 5.1V 완료----","", "", 1);</t>
  </si>
  <si>
    <t>5.2V - 콜드부팅 저전압 동작 확인</t>
  </si>
  <si>
    <t>저전압(5.2V) 동작확인 (콜드부팅)</t>
  </si>
  <si>
    <t>저전압 5.2V - 100ms</t>
  </si>
  <si>
    <t>power_write(5.2)
wait(100)</t>
  </si>
  <si>
    <t>manualinspect("----Voltage 5.2V 완료----","", "", 1);</t>
  </si>
  <si>
    <t>5.3V - 콜드부팅 저전압 동작 확인</t>
  </si>
  <si>
    <t>저전압(5.3V) 동작확인 (콜드부팅)</t>
  </si>
  <si>
    <t>저전압 5.3V - 100ms</t>
  </si>
  <si>
    <t>power_write(5.3)
wait(100)</t>
  </si>
  <si>
    <t>manualinspect("----Voltage 5.3V 완료----","", "", 1);</t>
  </si>
  <si>
    <t>5.4V - 콜드부팅 저전압 동작 확인</t>
  </si>
  <si>
    <t>저전압(5.4V) 동작확인 (콜드부팅)</t>
  </si>
  <si>
    <t>저전압 5.4V - 100ms</t>
  </si>
  <si>
    <t>power_write(5.4)
wait(100)</t>
  </si>
  <si>
    <t>manualinspect("----Voltage 5.4V 완료----","", "", 1);</t>
  </si>
  <si>
    <t>5.5V - 콜드부팅 저전압 동작 확인</t>
  </si>
  <si>
    <t>저전압(5.5V) 동작확인 (콜드부팅)</t>
  </si>
  <si>
    <t>저전압 5.5V - 100ms</t>
  </si>
  <si>
    <t>power_write(5.5)
wait(100)</t>
  </si>
  <si>
    <t>manualinspect("----Voltage 5.5V 완료----","", "", 1);</t>
  </si>
  <si>
    <r>
      <rPr>
        <b/>
        <sz val="14"/>
        <color theme="1"/>
        <rFont val="Malgun Gothic"/>
      </rPr>
      <t xml:space="preserve">과거차 문제점 37
</t>
    </r>
    <r>
      <rPr>
        <sz val="11"/>
        <color theme="1"/>
        <rFont val="맑은 고딕"/>
        <family val="3"/>
        <charset val="129"/>
      </rPr>
      <t>: RVM 사양 간헐적 후방 영상 블랙 or 녹색 화면 발생</t>
    </r>
  </si>
  <si>
    <t>#19323</t>
  </si>
  <si>
    <t>콜드 부팅 후 진입 체크 테스트
(콜드부팅 → 충격 없이 진입 확인)</t>
  </si>
  <si>
    <t>ACC_IGN ON</t>
  </si>
  <si>
    <t>Printing_DateTable_OK()
ACC_IGN_On()
DTC_Clear()</t>
  </si>
  <si>
    <t>인디케이터 확인, 신호 확인, DTC 확인</t>
  </si>
  <si>
    <t>Check_EVENT_SW_IND_V()
Inspect_Event("DVRS_Display",  1000)
Request_0x795("19 02 09")</t>
  </si>
  <si>
    <t>response_0x79D = "59 02 09"
Count_Diag_bytes(3)</t>
  </si>
  <si>
    <t>빌트인 캠 진입</t>
  </si>
  <si>
    <t>신호 확인 및 GUI 확인</t>
  </si>
  <si>
    <t>Inspect_Value("DVRS_Display", 0x1)</t>
  </si>
  <si>
    <t>HMI.p_DVRS_Main = Title</t>
  </si>
  <si>
    <t>ACC_IGN_OFF  &amp;&amp;  Battery Off</t>
  </si>
  <si>
    <t>ACC_IGN_Off()
Disconnect_Battery()</t>
  </si>
  <si>
    <t>(장비 LVDS 리셋)</t>
  </si>
  <si>
    <t>Init_LVDS()</t>
  </si>
  <si>
    <r>
      <rPr>
        <b/>
        <sz val="14"/>
        <color theme="1"/>
        <rFont val="Malgun Gothic"/>
      </rPr>
      <t xml:space="preserve">과거차 문제점 38
</t>
    </r>
    <r>
      <rPr>
        <sz val="11"/>
        <color theme="1"/>
        <rFont val="맑은 고딕"/>
        <family val="3"/>
        <charset val="129"/>
      </rPr>
      <t>: AR 카펫 도로가 아닌 공중에 표시</t>
    </r>
  </si>
  <si>
    <t>#19828</t>
  </si>
  <si>
    <t>MV1</t>
  </si>
  <si>
    <t>AR 카펫 도로가 아닌 공중에 표시 개선 확인</t>
  </si>
  <si>
    <t>▪ 주차 상시 녹화 및 문자 알림 설정 On
 ▪ Key Off 후 주차 중 상시 녹화 진입
 ▪ ccNC Power Off 하여 Sleep 진입
 ▪ 충격이벤트 인가하여 App Noti 시작 (Wakeup)
 ▪ Wake up 상태에서 ccNC B+ On
 ▪ 이후 빌트인캠 &amp; ccNC ACC/IGN On
 ▪ Key On 하자마자 AR내비 진입
 ▪ 위 과정 10회 이상 반복 수행</t>
  </si>
  <si>
    <t>▪ AR 내비 출력</t>
  </si>
  <si>
    <t>과거차 문제점 39
: 주차 중 상시 녹화 중 보조배터리 종료 요청 시 Terminate_Info 송신 후 CAN Sleep 미진입</t>
  </si>
  <si>
    <t>MX5</t>
  </si>
  <si>
    <t>주차 중 상시 녹화 중 보조배터리 종료 요청 시 Terminate_Info 송신 후 CAN Sleep 미진입 개선 확인</t>
  </si>
  <si>
    <t>▪ NEXT PARK 주차 중 상시 녹화 수행
 ▪ CANoe를 이용하여 BLTN_CAM_End_Request = 0x1 인가 
 ▪ 30초 후 빌트인 캠 Sleep 진입 확인
 ▪ 위 과정 10회 이상 반복 수행</t>
  </si>
  <si>
    <t>▪ [BLTN_CAM_HU_PE_00_200ms] 
 BLTN_CAM_PrkOp_Termiate_Info = 0x1 30초간 출력 확인
 ▪ 이후 빌트인 캠 Sleep 진입 확인</t>
  </si>
  <si>
    <t>과거차 문제점 40
: 주차 중 상시 녹화 조기 종료 현상 개선</t>
  </si>
  <si>
    <t>MX5
MQ4PE</t>
  </si>
  <si>
    <t>주차 중 상시 녹화 조기 종료 현상 개선 확인
: 주차 중 상시 녹화 가능시간 &lt; 주차 중 상시 녹화 설정시간 
: 주차 중 상시 녹화 가능시간 &gt; 주차 중 상시 녹화 설정시간 
: 주차 중 상시 녹화 가능시간 = 주차 중 상시 녹화 설정시간</t>
  </si>
  <si>
    <t>※ 주차 중 상시 녹화 가능시간 &lt; 주차 중 상시 녹화 설정시간
 ▪ 녹화 가능 시간(2시간) &lt; 녹화 설정 시간(2시간 이상) 상태에서 주차 중 상시 녹화 시작
 ▪ ccNC Power Off
 ▪ Sleep 진입 시 P-LBM으로 방전시간 (BAT_Discharging_Time) 2시간 전송 확인</t>
  </si>
  <si>
    <t>▪ BAT_Discharging_Time = 0x2 출력 확인
 ▪ 주차 중 상시 녹화 영상 2시간 이상 없음 확인</t>
  </si>
  <si>
    <t>※ 주차 중 상시 녹화 가능시간 &gt; 주차 중 상시 녹화 설정시간
 ▪ 녹화 가능 시간(2시간 이상) &gt; 녹화 설정 시간(2시간) 상태에서 주차 중 상시 녹화 시작
 ▪ ccNC Power Off
 ▪ Sleep 진입 시 P-LBM으로 방전시간 (BAT_Discharging_Time) 2시간 전송 확인</t>
  </si>
  <si>
    <t>※ 주차 중 상시 녹화 가능시간 = 주차 중 상시 녹화 설정시간
 ▪ 녹화 가능 시간(2시간) = 녹화 설정 시간(2시간) 상태에서 주차 중 상시 녹화 시작
 ▪ ccNC Power Off
 ▪ Sleep 진입 시 P-LBM으로 방전시간 (BAT_Discharging_Time) 2시간 전송 확인</t>
  </si>
  <si>
    <r>
      <rPr>
        <sz val="11"/>
        <color rgb="FF808080"/>
        <rFont val="Segoe UI Symbol"/>
        <family val="2"/>
      </rPr>
      <t>▪</t>
    </r>
    <r>
      <rPr>
        <sz val="11"/>
        <color rgb="FF808080"/>
        <rFont val="Calibri"/>
        <family val="2"/>
      </rPr>
      <t xml:space="preserve"> Requirements Analysis</t>
    </r>
  </si>
  <si>
    <r>
      <rPr>
        <sz val="11"/>
        <color rgb="FF808080"/>
        <rFont val="맑은 고딕"/>
        <family val="3"/>
        <charset val="129"/>
      </rPr>
      <t>▪ Requirements Analysis
▪ Eqivalence Class Partitioning</t>
    </r>
  </si>
  <si>
    <r>
      <rPr>
        <sz val="11"/>
        <color rgb="FF808080"/>
        <rFont val="Segoe UI Symbol"/>
        <family val="2"/>
      </rPr>
      <t>▪</t>
    </r>
    <r>
      <rPr>
        <sz val="11"/>
        <color rgb="FF808080"/>
        <rFont val="Calibri"/>
        <family val="2"/>
      </rPr>
      <t xml:space="preserve"> Requirements Analysis
</t>
    </r>
    <r>
      <rPr>
        <sz val="11"/>
        <color rgb="FF808080"/>
        <rFont val="Segoe UI Symbol"/>
        <family val="2"/>
      </rPr>
      <t>▪</t>
    </r>
    <r>
      <rPr>
        <sz val="11"/>
        <color rgb="FF808080"/>
        <rFont val="Calibri"/>
        <family val="2"/>
      </rPr>
      <t xml:space="preserve"> Interface Analysis</t>
    </r>
    <r>
      <rPr>
        <sz val="11"/>
        <color rgb="FF808080"/>
        <rFont val="맑은 고딕"/>
        <family val="3"/>
        <charset val="129"/>
      </rPr>
      <t xml:space="preserve">
</t>
    </r>
    <r>
      <rPr>
        <sz val="11"/>
        <color rgb="FF808080"/>
        <rFont val="Segoe UI Symbol"/>
        <family val="2"/>
      </rPr>
      <t>▪</t>
    </r>
    <r>
      <rPr>
        <sz val="11"/>
        <color rgb="FF808080"/>
        <rFont val="Calibri"/>
        <family val="2"/>
      </rPr>
      <t xml:space="preserve"> Field Experience-based Testing</t>
    </r>
  </si>
  <si>
    <r>
      <rPr>
        <sz val="11"/>
        <color rgb="FF808080"/>
        <rFont val="Segoe UI Symbol"/>
        <family val="2"/>
      </rPr>
      <t>▪</t>
    </r>
    <r>
      <rPr>
        <sz val="11"/>
        <color rgb="FF808080"/>
        <rFont val="Calibri"/>
        <family val="2"/>
      </rPr>
      <t xml:space="preserve">Requirement-based test
</t>
    </r>
    <r>
      <rPr>
        <sz val="11"/>
        <color rgb="FF808080"/>
        <rFont val="Segoe UI Symbol"/>
        <family val="2"/>
      </rPr>
      <t>▪</t>
    </r>
    <r>
      <rPr>
        <sz val="11"/>
        <color rgb="FF808080"/>
        <rFont val="Calibri"/>
        <family val="2"/>
      </rPr>
      <t>Test of interaction/ communication</t>
    </r>
  </si>
  <si>
    <r>
      <rPr>
        <sz val="11"/>
        <color rgb="FF808080"/>
        <rFont val="Segoe UI Symbol"/>
        <family val="2"/>
      </rPr>
      <t>▪</t>
    </r>
    <r>
      <rPr>
        <sz val="11"/>
        <color rgb="FF808080"/>
        <rFont val="Calibri"/>
        <family val="2"/>
      </rPr>
      <t xml:space="preserve">Requirements Analysis
</t>
    </r>
    <r>
      <rPr>
        <sz val="11"/>
        <color rgb="FF808080"/>
        <rFont val="Segoe UI Symbol"/>
        <family val="2"/>
      </rPr>
      <t>▪</t>
    </r>
    <r>
      <rPr>
        <sz val="11"/>
        <color rgb="FF808080"/>
        <rFont val="Calibri"/>
        <family val="2"/>
      </rPr>
      <t>Interface Analysis</t>
    </r>
  </si>
  <si>
    <r>
      <rPr>
        <sz val="11"/>
        <color rgb="FF808080"/>
        <rFont val="Segoe UI Symbol"/>
        <family val="2"/>
      </rPr>
      <t>▪</t>
    </r>
    <r>
      <rPr>
        <sz val="11"/>
        <color rgb="FF808080"/>
        <rFont val="맑은 고딕"/>
        <family val="3"/>
        <charset val="129"/>
      </rPr>
      <t xml:space="preserve"> Requirement-based test</t>
    </r>
  </si>
  <si>
    <r>
      <rPr>
        <sz val="11"/>
        <color rgb="FF808080"/>
        <rFont val="Segoe UI Symbol"/>
        <family val="2"/>
      </rPr>
      <t>▪</t>
    </r>
    <r>
      <rPr>
        <sz val="11"/>
        <color rgb="FF808080"/>
        <rFont val="맑은 고딕"/>
        <family val="3"/>
        <charset val="129"/>
      </rPr>
      <t xml:space="preserve"> Requirements Analysis</t>
    </r>
  </si>
  <si>
    <r>
      <rPr>
        <sz val="11"/>
        <color rgb="FF808080"/>
        <rFont val="Segoe UI Symbol"/>
        <family val="2"/>
      </rPr>
      <t>▪</t>
    </r>
    <r>
      <rPr>
        <sz val="11"/>
        <color rgb="FF808080"/>
        <rFont val="Calibri"/>
        <family val="2"/>
      </rPr>
      <t>Requirements Analysis</t>
    </r>
  </si>
  <si>
    <r>
      <rPr>
        <sz val="11"/>
        <color rgb="FF808080"/>
        <rFont val="Segoe UI Symbol"/>
        <family val="2"/>
      </rPr>
      <t>▪</t>
    </r>
    <r>
      <rPr>
        <sz val="11"/>
        <color rgb="FF808080"/>
        <rFont val="Calibri"/>
        <family val="2"/>
      </rPr>
      <t xml:space="preserve"> Requirement-based-test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</si>
</sst>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mm&quot;월&quot;\ dd&quot;일&quot;"/>
    <numFmt numFmtId="165" formatCode="&quot;A&quot;0000"/>
    <numFmt numFmtId="166" formatCode="&quot;B&quot;0000"/>
    <numFmt numFmtId="167" formatCode="&quot;A&quot;00#"/>
    <numFmt numFmtId="168" formatCode="_-* #,##0_-;\-* #,##0_-;_-* &quot;-&quot;_-;_-@"/>
    <numFmt numFmtId="169" formatCode="\$#,##0_);[Red]\(\$#,##0\)"/>
  </numFmts>
  <fonts count="86">
    <font>
      <sz val="11"/>
      <color theme="1"/>
      <name val="Calibri"/>
      <scheme val="minor"/>
    </font>
    <font>
      <sz val="11"/>
      <color theme="1"/>
      <name val="Calibri"/>
      <family val="2"/>
      <scheme val="minor"/>
    </font>
    <font>
      <sz val="11"/>
      <color theme="1"/>
      <name val="Malgun Gothic"/>
    </font>
    <font>
      <sz val="14"/>
      <color theme="1"/>
      <name val="Hyundai Sans Text Pro Regular"/>
    </font>
    <font>
      <sz val="11"/>
      <name val="Calibri"/>
      <family val="2"/>
    </font>
    <font>
      <b/>
      <sz val="16"/>
      <color theme="1"/>
      <name val="Malgun Gothic"/>
    </font>
    <font>
      <b/>
      <sz val="36"/>
      <color theme="1"/>
      <name val="Hyundai Sans Text Pro Regular"/>
    </font>
    <font>
      <sz val="12"/>
      <color theme="1"/>
      <name val="Malgun Gothic"/>
    </font>
    <font>
      <b/>
      <sz val="11"/>
      <color theme="1"/>
      <name val="Malgun Gothic"/>
    </font>
    <font>
      <sz val="11"/>
      <color theme="1"/>
      <name val="Hyundai Sans Text Pro Regular"/>
    </font>
    <font>
      <b/>
      <sz val="14"/>
      <color theme="1"/>
      <name val="Malgun Gothic"/>
    </font>
    <font>
      <b/>
      <sz val="16"/>
      <color rgb="FFFF0000"/>
      <name val="Malgun Gothic"/>
    </font>
    <font>
      <b/>
      <sz val="16"/>
      <color rgb="FF0000FF"/>
      <name val="Malgun Gothic"/>
    </font>
    <font>
      <sz val="10"/>
      <color theme="1"/>
      <name val="Malgun Gothic"/>
    </font>
    <font>
      <b/>
      <sz val="10"/>
      <color theme="1"/>
      <name val="Malgun Gothic"/>
    </font>
    <font>
      <b/>
      <sz val="14"/>
      <color theme="1"/>
      <name val="Hyundai Sans Text Pro Regular"/>
    </font>
    <font>
      <sz val="10"/>
      <color rgb="FF000000"/>
      <name val="Malgun Gothic"/>
    </font>
    <font>
      <sz val="16"/>
      <color theme="1"/>
      <name val="Hyundai Sans Text Pro Regular"/>
    </font>
    <font>
      <sz val="12"/>
      <color theme="1"/>
      <name val="Hyundai Sans Text Pro Regular"/>
    </font>
    <font>
      <b/>
      <sz val="20"/>
      <color theme="1"/>
      <name val="Malgun Gothic"/>
    </font>
    <font>
      <b/>
      <sz val="20"/>
      <color rgb="FFFF0000"/>
      <name val="Malgun Gothic"/>
    </font>
    <font>
      <b/>
      <sz val="20"/>
      <color rgb="FF0000FF"/>
      <name val="Malgun Gothic"/>
    </font>
    <font>
      <b/>
      <sz val="18"/>
      <color theme="1"/>
      <name val="Hyundai Sans Text Pro Regular"/>
    </font>
    <font>
      <sz val="15"/>
      <color theme="1"/>
      <name val="Hyundai Sans Text Pro Regular"/>
    </font>
    <font>
      <sz val="16"/>
      <color theme="1"/>
      <name val="Malgun Gothic"/>
    </font>
    <font>
      <sz val="11"/>
      <color rgb="FF000000"/>
      <name val="Malgun Gothic"/>
    </font>
    <font>
      <strike/>
      <sz val="11"/>
      <color rgb="FF000000"/>
      <name val="Malgun Gothic"/>
    </font>
    <font>
      <sz val="10"/>
      <color rgb="FFFF0000"/>
      <name val="Malgun Gothic"/>
    </font>
    <font>
      <b/>
      <sz val="11"/>
      <color rgb="FF000000"/>
      <name val="Malgun Gothic"/>
    </font>
    <font>
      <strike/>
      <sz val="11"/>
      <color theme="1"/>
      <name val="Malgun Gothic"/>
    </font>
    <font>
      <sz val="11"/>
      <color rgb="FFFF0000"/>
      <name val="Malgun Gothic"/>
    </font>
    <font>
      <b/>
      <sz val="18"/>
      <color theme="1"/>
      <name val="Malgun Gothic"/>
    </font>
    <font>
      <b/>
      <sz val="10"/>
      <color rgb="FF000000"/>
      <name val="Malgun Gothic"/>
    </font>
    <font>
      <sz val="10"/>
      <color rgb="FF333333"/>
      <name val="Malgun Gothic"/>
    </font>
    <font>
      <sz val="9"/>
      <color theme="1"/>
      <name val="Malgun Gothic"/>
    </font>
    <font>
      <sz val="11"/>
      <color rgb="FF808080"/>
      <name val="Malgun Gothic"/>
    </font>
    <font>
      <sz val="11"/>
      <color theme="1"/>
      <name val="Quattrocento Sans"/>
    </font>
    <font>
      <sz val="11"/>
      <color rgb="FF4472C4"/>
      <name val="Malgun Gothic"/>
    </font>
    <font>
      <sz val="11"/>
      <color rgb="FF172B4D"/>
      <name val="Malgun Gothic"/>
    </font>
    <font>
      <sz val="11"/>
      <color rgb="FF000000"/>
      <name val="Dotum"/>
    </font>
    <font>
      <b/>
      <sz val="12"/>
      <color theme="1"/>
      <name val="Malgun Gothic"/>
    </font>
    <font>
      <sz val="14"/>
      <color theme="1"/>
      <name val="Malgun Gothic"/>
    </font>
    <font>
      <sz val="11"/>
      <color rgb="FF0070C0"/>
      <name val="Malgun Gothic"/>
    </font>
    <font>
      <sz val="11"/>
      <color rgb="FF0000FF"/>
      <name val="Malgun Gothic"/>
    </font>
    <font>
      <sz val="11"/>
      <color theme="4"/>
      <name val="Malgun Gothic"/>
    </font>
    <font>
      <sz val="16"/>
      <color rgb="FFFF0000"/>
      <name val="Malgun Gothic"/>
    </font>
    <font>
      <sz val="11"/>
      <color theme="6"/>
      <name val="Malgun Gothic"/>
    </font>
    <font>
      <sz val="11"/>
      <color rgb="FF7F7F7F"/>
      <name val="Malgun Gothic"/>
    </font>
    <font>
      <b/>
      <sz val="11"/>
      <color rgb="FF7F7F7F"/>
      <name val="Malgun Gothic"/>
    </font>
    <font>
      <b/>
      <sz val="11"/>
      <color rgb="FFA5A5A5"/>
      <name val="Malgun Gothic"/>
    </font>
    <font>
      <b/>
      <sz val="11"/>
      <color rgb="FFBFBFBF"/>
      <name val="Malgun Gothic"/>
    </font>
    <font>
      <sz val="10"/>
      <color theme="1"/>
      <name val="현대하모니 L"/>
    </font>
    <font>
      <sz val="11"/>
      <color rgb="FFA5A5A5"/>
      <name val="Malgun Gothic"/>
    </font>
    <font>
      <sz val="11"/>
      <color theme="1"/>
      <name val="현대하모니 L"/>
    </font>
    <font>
      <b/>
      <sz val="14"/>
      <color theme="1"/>
      <name val="현대하모니 L"/>
    </font>
    <font>
      <sz val="11"/>
      <color rgb="FF333333"/>
      <name val="Malgun Gothic"/>
    </font>
    <font>
      <sz val="9"/>
      <color rgb="FF333333"/>
      <name val="현대하모니 L"/>
    </font>
    <font>
      <sz val="12"/>
      <color rgb="FF000000"/>
      <name val="Malgun Gothic"/>
    </font>
    <font>
      <b/>
      <sz val="11"/>
      <color theme="4"/>
      <name val="Malgun Gothic"/>
    </font>
    <font>
      <b/>
      <sz val="10"/>
      <color theme="4"/>
      <name val="Malgun Gothic"/>
    </font>
    <font>
      <b/>
      <sz val="10"/>
      <color rgb="FFA5A5A5"/>
      <name val="Malgun Gothic"/>
    </font>
    <font>
      <sz val="11"/>
      <color theme="1"/>
      <name val="Segoe UI Symbol"/>
      <family val="2"/>
    </font>
    <font>
      <sz val="11"/>
      <color theme="1"/>
      <name val="맑은 고딕"/>
      <family val="3"/>
      <charset val="129"/>
    </font>
    <font>
      <sz val="11"/>
      <color theme="1"/>
      <name val="Calibri"/>
      <family val="2"/>
    </font>
    <font>
      <sz val="11"/>
      <color rgb="FF000000"/>
      <name val="맑은 고딕"/>
      <family val="3"/>
      <charset val="129"/>
    </font>
    <font>
      <sz val="11"/>
      <color rgb="FF000000"/>
      <name val="Segoe UI Symbol"/>
      <family val="2"/>
    </font>
    <font>
      <sz val="11"/>
      <color rgb="FF000000"/>
      <name val="Calibri"/>
      <family val="2"/>
    </font>
    <font>
      <b/>
      <sz val="10"/>
      <color theme="1"/>
      <name val="맑은 고딕"/>
      <family val="3"/>
      <charset val="129"/>
    </font>
    <font>
      <sz val="12"/>
      <color theme="1"/>
      <name val="Segoe UI Symbol"/>
      <family val="2"/>
    </font>
    <font>
      <sz val="12"/>
      <color theme="1"/>
      <name val="Calibri"/>
      <family val="2"/>
    </font>
    <font>
      <sz val="12"/>
      <color theme="1"/>
      <name val="맑은 고딕"/>
      <family val="3"/>
      <charset val="129"/>
    </font>
    <font>
      <sz val="11"/>
      <color rgb="FFFF0000"/>
      <name val="맑은 고딕"/>
      <family val="3"/>
      <charset val="129"/>
    </font>
    <font>
      <b/>
      <sz val="11"/>
      <color theme="8"/>
      <name val="맑은 고딕"/>
      <family val="3"/>
      <charset val="129"/>
    </font>
    <font>
      <b/>
      <sz val="11"/>
      <color rgb="FF0070C0"/>
      <name val="맑은 고딕"/>
      <family val="3"/>
      <charset val="129"/>
    </font>
    <font>
      <b/>
      <sz val="11"/>
      <color rgb="FF000000"/>
      <name val="맑은 고딕"/>
      <family val="3"/>
      <charset val="129"/>
    </font>
    <font>
      <sz val="11"/>
      <color theme="4"/>
      <name val="맑은 고딕"/>
      <family val="3"/>
      <charset val="129"/>
    </font>
    <font>
      <b/>
      <sz val="11"/>
      <color theme="4"/>
      <name val="맑은 고딕"/>
      <family val="3"/>
      <charset val="129"/>
    </font>
    <font>
      <b/>
      <sz val="11"/>
      <color theme="1"/>
      <name val="맑은 고딕"/>
      <family val="3"/>
      <charset val="129"/>
    </font>
    <font>
      <sz val="10"/>
      <color theme="1"/>
      <name val="맑은 고딕"/>
      <family val="3"/>
      <charset val="129"/>
    </font>
    <font>
      <sz val="10"/>
      <color theme="1"/>
      <name val="돋움"/>
      <family val="3"/>
      <charset val="129"/>
    </font>
    <font>
      <sz val="10"/>
      <color theme="1"/>
      <name val="Segoe UI Symbol"/>
      <family val="2"/>
    </font>
    <font>
      <sz val="10"/>
      <color theme="1"/>
      <name val="Calibri"/>
      <family val="2"/>
    </font>
    <font>
      <sz val="11"/>
      <color rgb="FF808080"/>
      <name val="Segoe UI Symbol"/>
      <family val="2"/>
    </font>
    <font>
      <sz val="11"/>
      <color rgb="FF808080"/>
      <name val="Calibri"/>
      <family val="2"/>
    </font>
    <font>
      <sz val="11"/>
      <color rgb="FF808080"/>
      <name val="맑은 고딕"/>
      <family val="3"/>
      <charset val="129"/>
    </font>
    <font>
      <sz val="10"/>
      <color rgb="FF808080"/>
      <name val="Malgun Gothic"/>
    </font>
  </fonts>
  <fills count="29">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F2F2F2"/>
        <bgColor rgb="FFF2F2F2"/>
      </patternFill>
    </fill>
    <fill>
      <patternFill patternType="solid">
        <fgColor rgb="FFFFFF00"/>
        <bgColor rgb="FFFFFF00"/>
      </patternFill>
    </fill>
    <fill>
      <patternFill patternType="solid">
        <fgColor rgb="FFD0CECE"/>
        <bgColor rgb="FFD0CECE"/>
      </patternFill>
    </fill>
    <fill>
      <patternFill patternType="solid">
        <fgColor rgb="FFE2EFD9"/>
        <bgColor rgb="FFE2EFD9"/>
      </patternFill>
    </fill>
    <fill>
      <patternFill patternType="solid">
        <fgColor rgb="FFDDEBF7"/>
        <bgColor rgb="FFDDEBF7"/>
      </patternFill>
    </fill>
    <fill>
      <patternFill patternType="solid">
        <fgColor rgb="FFFFFFFF"/>
        <bgColor rgb="FFFFFFFF"/>
      </patternFill>
    </fill>
    <fill>
      <patternFill patternType="solid">
        <fgColor rgb="FFDEEAF6"/>
        <bgColor rgb="FFDEEAF6"/>
      </patternFill>
    </fill>
    <fill>
      <patternFill patternType="solid">
        <fgColor rgb="FFFFF2CB"/>
        <bgColor rgb="FFFFF2CB"/>
      </patternFill>
    </fill>
    <fill>
      <patternFill patternType="solid">
        <fgColor rgb="FFC5E0B3"/>
        <bgColor rgb="FFC5E0B3"/>
      </patternFill>
    </fill>
    <fill>
      <patternFill patternType="solid">
        <fgColor rgb="FFB4C6E7"/>
        <bgColor rgb="FFB4C6E7"/>
      </patternFill>
    </fill>
    <fill>
      <patternFill patternType="solid">
        <fgColor rgb="FFA5A5A5"/>
        <bgColor rgb="FFA5A5A5"/>
      </patternFill>
    </fill>
    <fill>
      <patternFill patternType="solid">
        <fgColor rgb="FFD8D8D8"/>
        <bgColor rgb="FFD8D8D8"/>
      </patternFill>
    </fill>
    <fill>
      <patternFill patternType="solid">
        <fgColor theme="9"/>
        <bgColor theme="9"/>
      </patternFill>
    </fill>
    <fill>
      <patternFill patternType="solid">
        <fgColor rgb="FFBDD6EE"/>
        <bgColor rgb="FFBDD6EE"/>
      </patternFill>
    </fill>
    <fill>
      <patternFill patternType="solid">
        <fgColor theme="5"/>
        <bgColor theme="5"/>
      </patternFill>
    </fill>
    <fill>
      <patternFill patternType="solid">
        <fgColor rgb="FFF7CAAC"/>
        <bgColor rgb="FFF7CAAC"/>
      </patternFill>
    </fill>
    <fill>
      <patternFill patternType="solid">
        <fgColor rgb="FFAEABAB"/>
        <bgColor rgb="FFAEABAB"/>
      </patternFill>
    </fill>
    <fill>
      <patternFill patternType="solid">
        <fgColor rgb="FFBFBFBF"/>
        <bgColor rgb="FFBFBFBF"/>
      </patternFill>
    </fill>
    <fill>
      <patternFill patternType="solid">
        <fgColor rgb="FF7F7F7F"/>
        <bgColor rgb="FF7F7F7F"/>
      </patternFill>
    </fill>
    <fill>
      <patternFill patternType="solid">
        <fgColor rgb="FF00B050"/>
        <bgColor rgb="FF00B050"/>
      </patternFill>
    </fill>
    <fill>
      <patternFill patternType="solid">
        <fgColor rgb="FFBDD7EE"/>
        <bgColor rgb="FFBDD7EE"/>
      </patternFill>
    </fill>
    <fill>
      <patternFill patternType="solid">
        <fgColor rgb="FFEBEBEB"/>
        <bgColor indexed="64"/>
      </patternFill>
    </fill>
    <fill>
      <patternFill patternType="solid">
        <fgColor rgb="FFEBEBEB"/>
        <bgColor rgb="FFFFFFFF"/>
      </patternFill>
    </fill>
    <fill>
      <patternFill patternType="solid">
        <fgColor rgb="FFEBEBEB"/>
        <bgColor theme="0"/>
      </patternFill>
    </fill>
    <fill>
      <patternFill patternType="solid">
        <fgColor rgb="FFEBEBEB"/>
        <bgColor rgb="FFFFFF00"/>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top/>
      <bottom/>
      <diagonal/>
    </border>
    <border>
      <left/>
      <right/>
      <top/>
      <bottom/>
      <diagonal/>
    </border>
    <border>
      <left/>
      <right/>
      <top/>
      <bottom/>
      <diagonal/>
    </border>
    <border>
      <left/>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hair">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s>
  <cellStyleXfs count="1">
    <xf numFmtId="0" fontId="0" fillId="0" borderId="0"/>
  </cellStyleXfs>
  <cellXfs count="877">
    <xf numFmtId="0" fontId="0" fillId="0" borderId="0" xfId="0" applyFont="1" applyAlignment="1">
      <alignment vertical="center"/>
    </xf>
    <xf numFmtId="0" fontId="1" fillId="0" borderId="0" xfId="0" applyFont="1" applyAlignment="1">
      <alignment vertical="top" wrapText="1"/>
    </xf>
    <xf numFmtId="0" fontId="2" fillId="0" borderId="1" xfId="0" applyFont="1" applyBorder="1" applyAlignment="1">
      <alignment vertical="top" wrapText="1"/>
    </xf>
    <xf numFmtId="0" fontId="5" fillId="2" borderId="1" xfId="0" applyFont="1" applyFill="1" applyBorder="1" applyAlignment="1">
      <alignment horizontal="center" vertical="top" wrapText="1"/>
    </xf>
    <xf numFmtId="0" fontId="2" fillId="0" borderId="0" xfId="0" applyFont="1" applyAlignment="1">
      <alignment vertical="top" wrapText="1"/>
    </xf>
    <xf numFmtId="0" fontId="7" fillId="0" borderId="1" xfId="0" applyFont="1" applyBorder="1" applyAlignment="1">
      <alignment vertical="top" wrapText="1"/>
    </xf>
    <xf numFmtId="0" fontId="8" fillId="0" borderId="0" xfId="0" applyFont="1" applyAlignment="1">
      <alignment horizontal="center" vertical="top" wrapText="1"/>
    </xf>
    <xf numFmtId="0" fontId="8" fillId="3" borderId="9" xfId="0" applyFont="1" applyFill="1" applyBorder="1" applyAlignment="1">
      <alignment horizontal="center" vertical="top" wrapText="1"/>
    </xf>
    <xf numFmtId="0" fontId="9" fillId="0" borderId="0" xfId="0" applyFont="1" applyAlignment="1">
      <alignment vertical="center"/>
    </xf>
    <xf numFmtId="0" fontId="2" fillId="0" borderId="0" xfId="0" applyFont="1" applyAlignment="1">
      <alignment vertical="center"/>
    </xf>
    <xf numFmtId="0" fontId="5" fillId="0" borderId="1" xfId="0" applyFont="1" applyBorder="1" applyAlignment="1">
      <alignment vertical="top" wrapText="1"/>
    </xf>
    <xf numFmtId="0" fontId="11" fillId="0" borderId="1" xfId="0" applyFont="1" applyBorder="1" applyAlignment="1">
      <alignment vertical="top" wrapText="1"/>
    </xf>
    <xf numFmtId="0" fontId="9" fillId="0" borderId="0" xfId="0" applyFont="1" applyAlignment="1">
      <alignment vertical="center" wrapText="1"/>
    </xf>
    <xf numFmtId="0" fontId="12" fillId="0" borderId="1" xfId="0" applyFont="1" applyBorder="1" applyAlignment="1">
      <alignment vertical="top" wrapText="1"/>
    </xf>
    <xf numFmtId="164" fontId="13" fillId="0" borderId="1" xfId="0" applyNumberFormat="1" applyFont="1" applyBorder="1" applyAlignment="1">
      <alignment horizontal="center" vertical="top" wrapText="1"/>
    </xf>
    <xf numFmtId="0" fontId="13" fillId="0" borderId="0" xfId="0" applyFont="1" applyAlignment="1">
      <alignment vertical="center"/>
    </xf>
    <xf numFmtId="9" fontId="2" fillId="0" borderId="1" xfId="0" applyNumberFormat="1" applyFont="1" applyBorder="1" applyAlignment="1">
      <alignment vertical="top" wrapText="1"/>
    </xf>
    <xf numFmtId="0" fontId="13" fillId="0" borderId="1" xfId="0" applyFont="1" applyBorder="1" applyAlignment="1">
      <alignment horizontal="center" vertical="top" wrapText="1"/>
    </xf>
    <xf numFmtId="2" fontId="14" fillId="3" borderId="1" xfId="0" applyNumberFormat="1" applyFont="1" applyFill="1" applyBorder="1" applyAlignment="1">
      <alignment horizontal="center" vertical="top" wrapText="1"/>
    </xf>
    <xf numFmtId="0" fontId="14"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2" fontId="16" fillId="0" borderId="1" xfId="0" applyNumberFormat="1" applyFont="1" applyBorder="1" applyAlignment="1">
      <alignment horizontal="center" vertical="top" wrapText="1"/>
    </xf>
    <xf numFmtId="0" fontId="16" fillId="0" borderId="1" xfId="0" quotePrefix="1" applyFont="1" applyBorder="1" applyAlignment="1">
      <alignment horizontal="center" vertical="top" wrapText="1"/>
    </xf>
    <xf numFmtId="0" fontId="16" fillId="0" borderId="1" xfId="0" applyFont="1" applyBorder="1" applyAlignment="1">
      <alignment horizontal="center" vertical="top" wrapText="1"/>
    </xf>
    <xf numFmtId="0" fontId="16" fillId="0" borderId="1" xfId="0" applyFont="1" applyBorder="1" applyAlignment="1">
      <alignment horizontal="left" vertical="top" wrapText="1"/>
    </xf>
    <xf numFmtId="0" fontId="16" fillId="0" borderId="1" xfId="0" applyFont="1" applyBorder="1" applyAlignment="1">
      <alignment horizontal="center" vertical="top" wrapText="1"/>
    </xf>
    <xf numFmtId="0" fontId="2" fillId="0" borderId="1" xfId="0" applyFont="1" applyBorder="1" applyAlignment="1">
      <alignment horizontal="center" vertical="top" wrapText="1"/>
    </xf>
    <xf numFmtId="14" fontId="16" fillId="0" borderId="1" xfId="0" quotePrefix="1" applyNumberFormat="1" applyFont="1" applyBorder="1" applyAlignment="1">
      <alignment horizontal="center" vertical="top" wrapText="1"/>
    </xf>
    <xf numFmtId="14" fontId="16" fillId="0" borderId="1" xfId="0" applyNumberFormat="1" applyFont="1" applyBorder="1" applyAlignment="1">
      <alignment horizontal="center" vertical="top" wrapText="1"/>
    </xf>
    <xf numFmtId="0" fontId="16" fillId="0" borderId="1" xfId="0" applyFont="1" applyBorder="1" applyAlignment="1">
      <alignment vertical="top" wrapText="1"/>
    </xf>
    <xf numFmtId="0" fontId="16" fillId="0" borderId="0" xfId="0" applyFont="1" applyAlignment="1">
      <alignment vertical="center"/>
    </xf>
    <xf numFmtId="0" fontId="7" fillId="6" borderId="1" xfId="0" applyFont="1" applyFill="1" applyBorder="1" applyAlignment="1">
      <alignment vertical="top" wrapText="1"/>
    </xf>
    <xf numFmtId="0" fontId="5" fillId="6" borderId="1" xfId="0" applyFont="1" applyFill="1" applyBorder="1" applyAlignment="1">
      <alignment vertical="top" wrapText="1"/>
    </xf>
    <xf numFmtId="0" fontId="13" fillId="0" borderId="28" xfId="0" applyFont="1" applyBorder="1" applyAlignment="1">
      <alignment horizontal="center" vertical="top" wrapText="1"/>
    </xf>
    <xf numFmtId="0" fontId="11" fillId="6" borderId="1" xfId="0" applyFont="1" applyFill="1" applyBorder="1" applyAlignment="1">
      <alignment vertical="top" wrapText="1"/>
    </xf>
    <xf numFmtId="0" fontId="13" fillId="0" borderId="1" xfId="0" applyFont="1" applyBorder="1" applyAlignment="1">
      <alignment horizontal="center" vertical="top" wrapText="1"/>
    </xf>
    <xf numFmtId="0" fontId="12" fillId="6" borderId="1" xfId="0" applyFont="1" applyFill="1" applyBorder="1" applyAlignment="1">
      <alignment vertical="top" wrapText="1"/>
    </xf>
    <xf numFmtId="0" fontId="7" fillId="6" borderId="9" xfId="0" applyFont="1" applyFill="1" applyBorder="1" applyAlignment="1">
      <alignment horizontal="center" vertical="top" wrapText="1"/>
    </xf>
    <xf numFmtId="9"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7" fillId="0" borderId="0" xfId="0" applyFont="1" applyAlignment="1">
      <alignment horizontal="center" vertical="top" wrapText="1"/>
    </xf>
    <xf numFmtId="0" fontId="15" fillId="4" borderId="30" xfId="0" applyFont="1" applyFill="1" applyBorder="1" applyAlignment="1">
      <alignment horizontal="center" vertical="top" wrapText="1"/>
    </xf>
    <xf numFmtId="0" fontId="15" fillId="4" borderId="1" xfId="0" quotePrefix="1" applyFont="1" applyFill="1" applyBorder="1" applyAlignment="1">
      <alignment horizontal="center" vertical="top" wrapText="1"/>
    </xf>
    <xf numFmtId="0" fontId="3" fillId="4" borderId="30" xfId="0" applyFont="1" applyFill="1" applyBorder="1" applyAlignment="1">
      <alignment horizontal="center" vertical="top" wrapText="1"/>
    </xf>
    <xf numFmtId="0" fontId="3" fillId="0" borderId="1" xfId="0" applyFont="1" applyBorder="1" applyAlignment="1">
      <alignment horizontal="center" vertical="top" wrapText="1"/>
    </xf>
    <xf numFmtId="14" fontId="13" fillId="0" borderId="1" xfId="0" applyNumberFormat="1" applyFont="1" applyBorder="1" applyAlignment="1">
      <alignment horizontal="center" vertical="top" wrapText="1"/>
    </xf>
    <xf numFmtId="0" fontId="3" fillId="0" borderId="1" xfId="0" applyFont="1" applyBorder="1" applyAlignment="1">
      <alignment vertical="top" wrapText="1"/>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15" fillId="4" borderId="1" xfId="0" applyFont="1" applyFill="1" applyBorder="1" applyAlignment="1">
      <alignment horizontal="center" vertical="top" wrapText="1"/>
    </xf>
    <xf numFmtId="0" fontId="3" fillId="0" borderId="30" xfId="0" applyFont="1" applyBorder="1" applyAlignment="1">
      <alignment horizontal="center" vertical="top" wrapText="1"/>
    </xf>
    <xf numFmtId="0" fontId="13" fillId="0" borderId="28" xfId="0" applyFont="1" applyBorder="1" applyAlignment="1">
      <alignment horizontal="left" vertical="top" wrapText="1"/>
    </xf>
    <xf numFmtId="0" fontId="7" fillId="6" borderId="1" xfId="0" applyFont="1" applyFill="1" applyBorder="1" applyAlignment="1">
      <alignment horizontal="left" vertical="top" wrapText="1"/>
    </xf>
    <xf numFmtId="0" fontId="19" fillId="7" borderId="1" xfId="0" applyFont="1" applyFill="1" applyBorder="1" applyAlignment="1">
      <alignment vertical="top" wrapText="1"/>
    </xf>
    <xf numFmtId="0" fontId="20" fillId="7" borderId="1" xfId="0" applyFont="1" applyFill="1" applyBorder="1" applyAlignment="1">
      <alignment vertical="top" wrapText="1"/>
    </xf>
    <xf numFmtId="0" fontId="21" fillId="7" borderId="1" xfId="0" applyFont="1" applyFill="1" applyBorder="1" applyAlignment="1">
      <alignment vertical="top" wrapText="1"/>
    </xf>
    <xf numFmtId="0" fontId="5" fillId="0" borderId="1" xfId="0" applyFont="1" applyBorder="1" applyAlignment="1">
      <alignment horizontal="center" vertical="top" wrapText="1"/>
    </xf>
    <xf numFmtId="0" fontId="5" fillId="7" borderId="1" xfId="0" applyFont="1" applyFill="1" applyBorder="1" applyAlignment="1">
      <alignment vertical="top" wrapText="1"/>
    </xf>
    <xf numFmtId="9" fontId="5" fillId="2" borderId="1" xfId="0" applyNumberFormat="1" applyFont="1" applyFill="1" applyBorder="1" applyAlignment="1">
      <alignment vertical="top" wrapText="1"/>
    </xf>
    <xf numFmtId="9" fontId="5" fillId="0" borderId="1" xfId="0" applyNumberFormat="1" applyFont="1" applyBorder="1" applyAlignment="1">
      <alignment horizontal="center" vertical="top" wrapText="1"/>
    </xf>
    <xf numFmtId="0" fontId="15" fillId="0" borderId="1" xfId="0" applyFont="1" applyBorder="1" applyAlignment="1">
      <alignment horizontal="center" vertical="top" wrapText="1"/>
    </xf>
    <xf numFmtId="0" fontId="8" fillId="0" borderId="0" xfId="0" applyFont="1" applyAlignment="1">
      <alignment vertical="top" wrapText="1"/>
    </xf>
    <xf numFmtId="0" fontId="13" fillId="0" borderId="1" xfId="0" applyFont="1" applyBorder="1" applyAlignment="1">
      <alignment vertical="top" wrapText="1"/>
    </xf>
    <xf numFmtId="0" fontId="18" fillId="0" borderId="0" xfId="0" applyFont="1" applyAlignment="1">
      <alignment horizontal="center" vertical="center"/>
    </xf>
    <xf numFmtId="0" fontId="2"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horizontal="center" vertical="top" wrapText="1"/>
    </xf>
    <xf numFmtId="0" fontId="10" fillId="0" borderId="0" xfId="0" applyFont="1" applyAlignment="1">
      <alignment vertical="top" wrapText="1"/>
    </xf>
    <xf numFmtId="0" fontId="10" fillId="0" borderId="0" xfId="0" applyFont="1" applyAlignment="1">
      <alignment vertical="center"/>
    </xf>
    <xf numFmtId="0" fontId="5" fillId="8" borderId="1" xfId="0" applyFont="1" applyFill="1" applyBorder="1" applyAlignment="1">
      <alignment horizontal="left" vertical="top" wrapText="1"/>
    </xf>
    <xf numFmtId="0" fontId="24" fillId="8" borderId="1" xfId="0" applyFont="1" applyFill="1" applyBorder="1" applyAlignment="1">
      <alignment horizontal="center" vertical="top" wrapText="1"/>
    </xf>
    <xf numFmtId="0" fontId="24" fillId="8" borderId="1" xfId="0" applyFont="1" applyFill="1" applyBorder="1" applyAlignment="1">
      <alignment vertical="top" wrapText="1"/>
    </xf>
    <xf numFmtId="0" fontId="24" fillId="8" borderId="1" xfId="0" applyFont="1" applyFill="1" applyBorder="1" applyAlignment="1">
      <alignment horizontal="left" vertical="top" wrapText="1"/>
    </xf>
    <xf numFmtId="0" fontId="24" fillId="0" borderId="0" xfId="0" applyFont="1" applyAlignment="1">
      <alignment vertical="top" wrapText="1"/>
    </xf>
    <xf numFmtId="0" fontId="24" fillId="0" borderId="0" xfId="0" applyFont="1" applyAlignment="1">
      <alignment vertical="center"/>
    </xf>
    <xf numFmtId="0" fontId="2" fillId="0" borderId="28" xfId="0" applyFont="1" applyBorder="1" applyAlignment="1">
      <alignment horizontal="center" vertical="top" wrapText="1"/>
    </xf>
    <xf numFmtId="0" fontId="2" fillId="9" borderId="28" xfId="0" applyFont="1" applyFill="1" applyBorder="1" applyAlignment="1">
      <alignment horizontal="left" vertical="top" wrapText="1"/>
    </xf>
    <xf numFmtId="0" fontId="25" fillId="0" borderId="1" xfId="0" applyFont="1" applyBorder="1" applyAlignment="1">
      <alignment horizontal="center" vertical="top" wrapText="1"/>
    </xf>
    <xf numFmtId="0" fontId="25" fillId="0" borderId="1" xfId="0" applyFont="1" applyBorder="1" applyAlignment="1">
      <alignment horizontal="left" vertical="top" wrapText="1"/>
    </xf>
    <xf numFmtId="0" fontId="25" fillId="9" borderId="1" xfId="0" applyFont="1" applyFill="1" applyBorder="1" applyAlignment="1">
      <alignment horizontal="left" vertical="top" wrapText="1"/>
    </xf>
    <xf numFmtId="0" fontId="25" fillId="4" borderId="1" xfId="0" applyFont="1" applyFill="1" applyBorder="1" applyAlignment="1">
      <alignment horizontal="center" vertical="top" wrapText="1"/>
    </xf>
    <xf numFmtId="0" fontId="25" fillId="4" borderId="1" xfId="0" applyFont="1" applyFill="1" applyBorder="1" applyAlignment="1">
      <alignment horizontal="left" vertical="top" wrapText="1"/>
    </xf>
    <xf numFmtId="0" fontId="25" fillId="0" borderId="0" xfId="0" applyFont="1" applyAlignment="1">
      <alignment horizontal="left" vertical="top" wrapText="1"/>
    </xf>
    <xf numFmtId="0" fontId="2" fillId="4" borderId="1" xfId="0" applyFont="1" applyFill="1" applyBorder="1" applyAlignment="1">
      <alignment horizontal="center" vertical="top" wrapText="1"/>
    </xf>
    <xf numFmtId="0" fontId="26" fillId="0" borderId="0" xfId="0" applyFont="1" applyAlignment="1">
      <alignment vertical="center"/>
    </xf>
    <xf numFmtId="0" fontId="25" fillId="9" borderId="1" xfId="0" applyFont="1" applyFill="1" applyBorder="1" applyAlignment="1">
      <alignment horizontal="center" vertical="top" wrapText="1"/>
    </xf>
    <xf numFmtId="0" fontId="27" fillId="0" borderId="1" xfId="0" applyFont="1" applyBorder="1" applyAlignment="1">
      <alignment horizontal="left" vertical="top" wrapText="1"/>
    </xf>
    <xf numFmtId="0" fontId="27" fillId="0" borderId="1" xfId="0" applyFont="1" applyBorder="1" applyAlignment="1">
      <alignment horizontal="center" vertical="top" wrapText="1"/>
    </xf>
    <xf numFmtId="0" fontId="2" fillId="4" borderId="41" xfId="0" applyFont="1" applyFill="1" applyBorder="1" applyAlignment="1">
      <alignment horizontal="center" vertical="top" wrapText="1"/>
    </xf>
    <xf numFmtId="0" fontId="2" fillId="0" borderId="1" xfId="0" applyFont="1" applyBorder="1" applyAlignment="1">
      <alignment horizontal="left" vertical="top" wrapText="1"/>
    </xf>
    <xf numFmtId="0" fontId="2" fillId="0" borderId="28" xfId="0" applyFont="1" applyBorder="1" applyAlignment="1">
      <alignment horizontal="left" vertical="top" wrapText="1"/>
    </xf>
    <xf numFmtId="0" fontId="13" fillId="0" borderId="1" xfId="0" applyFont="1" applyBorder="1" applyAlignment="1">
      <alignment horizontal="left" vertical="top" wrapText="1"/>
    </xf>
    <xf numFmtId="0" fontId="25" fillId="9" borderId="28" xfId="0" applyFont="1" applyFill="1" applyBorder="1" applyAlignment="1">
      <alignment horizontal="left" vertical="top" wrapText="1"/>
    </xf>
    <xf numFmtId="0" fontId="24" fillId="0" borderId="0" xfId="0" applyFont="1" applyAlignment="1">
      <alignment horizontal="left" vertical="top" wrapText="1"/>
    </xf>
    <xf numFmtId="0" fontId="24" fillId="0" borderId="0" xfId="0" applyFont="1" applyAlignment="1">
      <alignment horizontal="left" vertical="center"/>
    </xf>
    <xf numFmtId="0" fontId="25" fillId="0" borderId="1" xfId="0" applyFont="1" applyBorder="1" applyAlignment="1">
      <alignment vertical="top" wrapText="1"/>
    </xf>
    <xf numFmtId="0" fontId="25" fillId="0" borderId="28" xfId="0" applyFont="1" applyBorder="1" applyAlignment="1">
      <alignment horizontal="center" vertical="top" wrapText="1"/>
    </xf>
    <xf numFmtId="0" fontId="25" fillId="0" borderId="28" xfId="0" applyFont="1" applyBorder="1" applyAlignment="1">
      <alignment horizontal="left" vertical="top" wrapText="1"/>
    </xf>
    <xf numFmtId="0" fontId="2" fillId="9" borderId="1" xfId="0" applyFont="1" applyFill="1" applyBorder="1" applyAlignment="1">
      <alignment horizontal="center" vertical="top" wrapText="1"/>
    </xf>
    <xf numFmtId="0" fontId="2" fillId="9" borderId="1" xfId="0" applyFont="1" applyFill="1" applyBorder="1" applyAlignment="1">
      <alignment vertical="top" wrapText="1"/>
    </xf>
    <xf numFmtId="0" fontId="25" fillId="9" borderId="1" xfId="0" applyFont="1" applyFill="1" applyBorder="1" applyAlignment="1">
      <alignment vertical="top" wrapText="1"/>
    </xf>
    <xf numFmtId="0" fontId="28" fillId="4" borderId="1" xfId="0" applyFont="1" applyFill="1" applyBorder="1" applyAlignment="1">
      <alignment horizontal="center" vertical="top" wrapText="1"/>
    </xf>
    <xf numFmtId="0" fontId="2" fillId="4" borderId="1" xfId="0" quotePrefix="1" applyFont="1" applyFill="1" applyBorder="1" applyAlignment="1">
      <alignment horizontal="center" vertical="top" wrapText="1"/>
    </xf>
    <xf numFmtId="0" fontId="25" fillId="0" borderId="0" xfId="0" applyFont="1" applyAlignment="1">
      <alignment vertical="top" wrapText="1"/>
    </xf>
    <xf numFmtId="0" fontId="25" fillId="0" borderId="0" xfId="0" applyFont="1" applyAlignment="1">
      <alignment vertical="center" wrapText="1"/>
    </xf>
    <xf numFmtId="0" fontId="2" fillId="4" borderId="42" xfId="0" applyFont="1" applyFill="1" applyBorder="1" applyAlignment="1">
      <alignment horizontal="center" vertical="top" wrapText="1"/>
    </xf>
    <xf numFmtId="0" fontId="2" fillId="9" borderId="43" xfId="0" applyFont="1" applyFill="1" applyBorder="1" applyAlignment="1">
      <alignment horizontal="center" vertical="top" wrapText="1"/>
    </xf>
    <xf numFmtId="0" fontId="25" fillId="9" borderId="28" xfId="0" applyFont="1" applyFill="1" applyBorder="1" applyAlignment="1">
      <alignment vertical="top" wrapText="1"/>
    </xf>
    <xf numFmtId="0" fontId="7" fillId="4" borderId="1" xfId="0" applyFont="1" applyFill="1" applyBorder="1" applyAlignment="1">
      <alignment horizontal="center" vertical="top" wrapText="1"/>
    </xf>
    <xf numFmtId="0" fontId="25" fillId="4" borderId="42" xfId="0" applyFont="1" applyFill="1" applyBorder="1" applyAlignment="1">
      <alignment horizontal="center" vertical="top" wrapText="1"/>
    </xf>
    <xf numFmtId="0" fontId="25" fillId="0" borderId="29" xfId="0" applyFont="1" applyBorder="1" applyAlignment="1">
      <alignment horizontal="center" vertical="top" wrapText="1"/>
    </xf>
    <xf numFmtId="0" fontId="25" fillId="4" borderId="43" xfId="0" applyFont="1" applyFill="1" applyBorder="1" applyAlignment="1">
      <alignment horizontal="center" vertical="top" wrapText="1"/>
    </xf>
    <xf numFmtId="0" fontId="25" fillId="0" borderId="28" xfId="0" applyFont="1" applyBorder="1" applyAlignment="1">
      <alignment vertical="top" wrapText="1"/>
    </xf>
    <xf numFmtId="0" fontId="25" fillId="4" borderId="41" xfId="0" applyFont="1" applyFill="1" applyBorder="1" applyAlignment="1">
      <alignment horizontal="left" vertical="top" wrapText="1"/>
    </xf>
    <xf numFmtId="0" fontId="25" fillId="4" borderId="1" xfId="0" applyFont="1" applyFill="1" applyBorder="1" applyAlignment="1">
      <alignment vertical="top" wrapText="1"/>
    </xf>
    <xf numFmtId="0" fontId="25" fillId="0" borderId="0" xfId="0" applyFont="1" applyAlignment="1">
      <alignment vertical="center"/>
    </xf>
    <xf numFmtId="0" fontId="16" fillId="0" borderId="1" xfId="0" applyFont="1" applyBorder="1" applyAlignment="1">
      <alignment horizontal="left" vertical="top" wrapText="1"/>
    </xf>
    <xf numFmtId="0" fontId="2" fillId="0" borderId="1" xfId="0" applyFont="1" applyBorder="1" applyAlignment="1">
      <alignment vertical="top" wrapText="1"/>
    </xf>
    <xf numFmtId="0" fontId="2" fillId="4" borderId="1" xfId="0" applyFont="1" applyFill="1" applyBorder="1" applyAlignment="1">
      <alignment horizontal="left" vertical="top" wrapText="1"/>
    </xf>
    <xf numFmtId="0" fontId="2" fillId="0" borderId="0" xfId="0" applyFont="1" applyAlignment="1">
      <alignment horizontal="left" vertical="top" wrapText="1"/>
    </xf>
    <xf numFmtId="0" fontId="29" fillId="0" borderId="0" xfId="0" applyFont="1" applyAlignment="1">
      <alignment vertical="center"/>
    </xf>
    <xf numFmtId="0" fontId="2" fillId="0" borderId="28" xfId="0" applyFont="1" applyBorder="1" applyAlignment="1">
      <alignment vertical="top" wrapText="1"/>
    </xf>
    <xf numFmtId="0" fontId="26" fillId="0" borderId="0" xfId="0" applyFont="1" applyAlignment="1">
      <alignment vertical="top" wrapText="1"/>
    </xf>
    <xf numFmtId="0" fontId="30" fillId="0" borderId="1" xfId="0" applyFont="1" applyBorder="1" applyAlignment="1">
      <alignment horizontal="left" vertical="top" wrapText="1"/>
    </xf>
    <xf numFmtId="0" fontId="2" fillId="0" borderId="29" xfId="0" applyFont="1" applyBorder="1" applyAlignment="1">
      <alignment horizontal="left" vertical="top" wrapText="1"/>
    </xf>
    <xf numFmtId="2" fontId="13" fillId="0" borderId="1" xfId="0" applyNumberFormat="1" applyFont="1" applyBorder="1" applyAlignment="1">
      <alignment horizontal="center" vertical="top" wrapText="1"/>
    </xf>
    <xf numFmtId="0" fontId="2" fillId="9" borderId="1" xfId="0" applyFont="1" applyFill="1" applyBorder="1" applyAlignment="1">
      <alignment horizontal="left" vertical="top" wrapText="1"/>
    </xf>
    <xf numFmtId="0" fontId="25" fillId="0" borderId="1" xfId="0" applyFont="1" applyBorder="1" applyAlignment="1">
      <alignment vertical="top" wrapText="1"/>
    </xf>
    <xf numFmtId="0" fontId="16" fillId="0" borderId="1" xfId="0" quotePrefix="1" applyFont="1" applyBorder="1" applyAlignment="1">
      <alignment vertical="top" wrapText="1"/>
    </xf>
    <xf numFmtId="0" fontId="5" fillId="10"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16" fillId="0" borderId="1" xfId="0" quotePrefix="1" applyFont="1" applyBorder="1" applyAlignment="1">
      <alignment horizontal="center" vertical="top" wrapText="1"/>
    </xf>
    <xf numFmtId="0" fontId="8"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0" borderId="1" xfId="0" applyFont="1" applyFill="1" applyBorder="1" applyAlignment="1">
      <alignment vertical="top" wrapText="1"/>
    </xf>
    <xf numFmtId="0" fontId="2" fillId="8" borderId="1" xfId="0" applyFont="1" applyFill="1" applyBorder="1" applyAlignment="1">
      <alignment horizontal="center" vertical="top" wrapText="1"/>
    </xf>
    <xf numFmtId="0" fontId="16" fillId="0" borderId="1" xfId="0" applyFont="1" applyBorder="1" applyAlignment="1">
      <alignment vertical="top" wrapText="1"/>
    </xf>
    <xf numFmtId="0" fontId="25" fillId="0" borderId="31" xfId="0" applyFont="1" applyBorder="1" applyAlignment="1">
      <alignment horizontal="left" vertical="top" wrapText="1"/>
    </xf>
    <xf numFmtId="0" fontId="25" fillId="0" borderId="29" xfId="0" applyFont="1" applyBorder="1" applyAlignment="1">
      <alignment horizontal="left" vertical="top" wrapText="1"/>
    </xf>
    <xf numFmtId="0" fontId="2" fillId="9" borderId="1" xfId="0" applyFont="1" applyFill="1" applyBorder="1" applyAlignment="1">
      <alignment vertical="top" wrapText="1"/>
    </xf>
    <xf numFmtId="0" fontId="25" fillId="4" borderId="41" xfId="0" applyFont="1" applyFill="1" applyBorder="1" applyAlignment="1">
      <alignment horizontal="center" vertical="top" wrapText="1"/>
    </xf>
    <xf numFmtId="0" fontId="13" fillId="0" borderId="28" xfId="0" applyFont="1" applyBorder="1" applyAlignment="1">
      <alignment horizontal="left" vertical="top" wrapText="1"/>
    </xf>
    <xf numFmtId="0" fontId="31" fillId="8"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2" fillId="8" borderId="1" xfId="0" applyFont="1" applyFill="1" applyBorder="1" applyAlignment="1">
      <alignment vertical="top" wrapText="1"/>
    </xf>
    <xf numFmtId="0" fontId="2" fillId="8" borderId="1" xfId="0" applyFont="1" applyFill="1" applyBorder="1" applyAlignment="1">
      <alignment horizontal="left" vertical="top" wrapText="1"/>
    </xf>
    <xf numFmtId="0" fontId="25" fillId="0" borderId="31" xfId="0" applyFont="1" applyBorder="1" applyAlignment="1">
      <alignment horizontal="center" vertical="top" wrapText="1"/>
    </xf>
    <xf numFmtId="0" fontId="25" fillId="4" borderId="45" xfId="0" applyFont="1" applyFill="1" applyBorder="1" applyAlignment="1">
      <alignment horizontal="center" vertical="top" wrapText="1"/>
    </xf>
    <xf numFmtId="0" fontId="13" fillId="0" borderId="1" xfId="0" quotePrefix="1" applyFont="1" applyBorder="1" applyAlignment="1">
      <alignment horizontal="center" vertical="top" wrapText="1"/>
    </xf>
    <xf numFmtId="0" fontId="25" fillId="0" borderId="29" xfId="0" applyFont="1" applyBorder="1" applyAlignment="1">
      <alignment vertical="top" wrapText="1"/>
    </xf>
    <xf numFmtId="0" fontId="2" fillId="0" borderId="29" xfId="0" applyFont="1" applyBorder="1" applyAlignment="1">
      <alignment horizontal="center" vertical="top" wrapText="1"/>
    </xf>
    <xf numFmtId="0" fontId="2" fillId="0" borderId="29" xfId="0" applyFont="1" applyBorder="1" applyAlignment="1">
      <alignment vertical="top" wrapText="1"/>
    </xf>
    <xf numFmtId="0" fontId="2" fillId="4" borderId="43" xfId="0" applyFont="1" applyFill="1" applyBorder="1" applyAlignment="1">
      <alignment horizontal="center" vertical="top" wrapText="1"/>
    </xf>
    <xf numFmtId="0" fontId="2" fillId="9" borderId="41" xfId="0" applyFont="1" applyFill="1" applyBorder="1" applyAlignment="1">
      <alignment vertical="top" wrapText="1"/>
    </xf>
    <xf numFmtId="0" fontId="2" fillId="0" borderId="31" xfId="0" applyFont="1" applyBorder="1" applyAlignment="1">
      <alignment horizontal="center" vertical="top" wrapText="1"/>
    </xf>
    <xf numFmtId="0" fontId="2" fillId="4" borderId="45" xfId="0" applyFont="1" applyFill="1" applyBorder="1" applyAlignment="1">
      <alignment horizontal="center" vertical="top" wrapText="1"/>
    </xf>
    <xf numFmtId="0" fontId="2" fillId="0" borderId="31" xfId="0" applyFont="1" applyBorder="1" applyAlignment="1">
      <alignment horizontal="left" vertical="top" wrapText="1"/>
    </xf>
    <xf numFmtId="0" fontId="25" fillId="0" borderId="1" xfId="0" quotePrefix="1" applyFont="1" applyBorder="1" applyAlignment="1">
      <alignment horizontal="center" vertical="top" wrapText="1"/>
    </xf>
    <xf numFmtId="0" fontId="13" fillId="2" borderId="1" xfId="0" applyFont="1" applyFill="1" applyBorder="1" applyAlignment="1">
      <alignment horizontal="center" vertical="top" wrapText="1"/>
    </xf>
    <xf numFmtId="0" fontId="13" fillId="2" borderId="1" xfId="0" applyFont="1" applyFill="1" applyBorder="1" applyAlignment="1">
      <alignment horizontal="left" vertical="top" wrapText="1"/>
    </xf>
    <xf numFmtId="0" fontId="13" fillId="2" borderId="1" xfId="0" applyFont="1" applyFill="1" applyBorder="1" applyAlignment="1">
      <alignment horizontal="center" vertical="top" wrapText="1"/>
    </xf>
    <xf numFmtId="14" fontId="13" fillId="2" borderId="1" xfId="0" applyNumberFormat="1" applyFont="1" applyFill="1" applyBorder="1" applyAlignment="1">
      <alignment horizontal="center" vertical="top" wrapText="1"/>
    </xf>
    <xf numFmtId="0" fontId="16" fillId="2" borderId="1" xfId="0" applyFont="1" applyFill="1" applyBorder="1" applyAlignment="1">
      <alignment horizontal="center" vertical="top" wrapText="1"/>
    </xf>
    <xf numFmtId="0" fontId="16" fillId="2" borderId="1" xfId="0" applyFont="1" applyFill="1" applyBorder="1" applyAlignment="1">
      <alignment horizontal="left" vertical="top" wrapText="1"/>
    </xf>
    <xf numFmtId="0" fontId="25" fillId="2" borderId="1" xfId="0" applyFont="1" applyFill="1" applyBorder="1" applyAlignment="1">
      <alignment horizontal="left" vertical="top" wrapText="1"/>
    </xf>
    <xf numFmtId="0" fontId="2" fillId="0" borderId="28" xfId="0" applyFont="1" applyBorder="1" applyAlignment="1">
      <alignment horizontal="left" vertical="top" wrapText="1"/>
    </xf>
    <xf numFmtId="0" fontId="2" fillId="2" borderId="1" xfId="0" applyFont="1" applyFill="1" applyBorder="1" applyAlignment="1">
      <alignment vertical="top" wrapText="1"/>
    </xf>
    <xf numFmtId="0" fontId="2" fillId="2" borderId="1" xfId="0" applyFont="1" applyFill="1" applyBorder="1" applyAlignment="1">
      <alignment vertical="top" wrapText="1"/>
    </xf>
    <xf numFmtId="0" fontId="25" fillId="2" borderId="1" xfId="0" applyFont="1" applyFill="1" applyBorder="1" applyAlignment="1">
      <alignment vertical="top" wrapText="1"/>
    </xf>
    <xf numFmtId="0" fontId="25" fillId="2" borderId="1" xfId="0" applyFont="1" applyFill="1" applyBorder="1" applyAlignment="1">
      <alignment horizontal="center" vertical="top" wrapText="1"/>
    </xf>
    <xf numFmtId="0" fontId="25" fillId="2" borderId="28" xfId="0" applyFont="1" applyFill="1" applyBorder="1" applyAlignment="1">
      <alignment horizontal="left" vertical="top" wrapText="1"/>
    </xf>
    <xf numFmtId="165" fontId="16" fillId="0" borderId="1" xfId="0" applyNumberFormat="1" applyFont="1" applyBorder="1" applyAlignment="1">
      <alignment horizontal="center" vertical="top" wrapText="1"/>
    </xf>
    <xf numFmtId="0" fontId="25"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vertical="top" wrapText="1"/>
    </xf>
    <xf numFmtId="0" fontId="2" fillId="4" borderId="1" xfId="0" applyFont="1" applyFill="1" applyBorder="1" applyAlignment="1">
      <alignment vertical="top" wrapText="1"/>
    </xf>
    <xf numFmtId="0" fontId="30" fillId="0" borderId="1" xfId="0" applyFont="1" applyBorder="1" applyAlignment="1">
      <alignment vertical="top" wrapText="1"/>
    </xf>
    <xf numFmtId="0" fontId="2" fillId="0" borderId="0" xfId="0" applyFont="1" applyAlignment="1">
      <alignment horizontal="center" vertical="center"/>
    </xf>
    <xf numFmtId="0" fontId="2" fillId="0" borderId="0" xfId="0" applyFont="1" applyAlignment="1">
      <alignment horizontal="left" vertical="center"/>
    </xf>
    <xf numFmtId="0" fontId="2" fillId="9" borderId="28" xfId="0" applyFont="1" applyFill="1" applyBorder="1" applyAlignment="1">
      <alignment vertical="top" wrapText="1"/>
    </xf>
    <xf numFmtId="0" fontId="25" fillId="9" borderId="29" xfId="0" applyFont="1" applyFill="1" applyBorder="1" applyAlignment="1">
      <alignment horizontal="left" vertical="top" wrapText="1"/>
    </xf>
    <xf numFmtId="0" fontId="2" fillId="2" borderId="1" xfId="0" applyFont="1" applyFill="1" applyBorder="1" applyAlignment="1">
      <alignment horizontal="center" vertical="top" wrapText="1"/>
    </xf>
    <xf numFmtId="0" fontId="2" fillId="2" borderId="41" xfId="0" applyFont="1" applyFill="1" applyBorder="1" applyAlignment="1">
      <alignment horizontal="center" vertical="top" wrapText="1"/>
    </xf>
    <xf numFmtId="0" fontId="2" fillId="2" borderId="41" xfId="0" applyFont="1" applyFill="1" applyBorder="1" applyAlignment="1">
      <alignment horizontal="left" vertical="top" wrapText="1"/>
    </xf>
    <xf numFmtId="0" fontId="25" fillId="2" borderId="41" xfId="0" applyFont="1" applyFill="1" applyBorder="1" applyAlignment="1">
      <alignment horizontal="left" vertical="top" wrapText="1"/>
    </xf>
    <xf numFmtId="0" fontId="2" fillId="2" borderId="28" xfId="0" applyFont="1" applyFill="1" applyBorder="1" applyAlignment="1">
      <alignment horizontal="left" vertical="top" wrapText="1"/>
    </xf>
    <xf numFmtId="0" fontId="2" fillId="2" borderId="1" xfId="0" applyFont="1" applyFill="1" applyBorder="1" applyAlignment="1">
      <alignment horizontal="left" vertical="top" wrapText="1"/>
    </xf>
    <xf numFmtId="0" fontId="1" fillId="0" borderId="0" xfId="0" applyFont="1" applyAlignment="1">
      <alignment vertical="top" wrapText="1"/>
    </xf>
    <xf numFmtId="0" fontId="10" fillId="0" borderId="17" xfId="0" applyFont="1" applyBorder="1" applyAlignment="1">
      <alignment horizontal="center" vertical="top" wrapText="1"/>
    </xf>
    <xf numFmtId="0" fontId="24" fillId="8" borderId="42" xfId="0" applyFont="1" applyFill="1" applyBorder="1" applyAlignment="1">
      <alignment horizontal="center" vertical="top" wrapText="1"/>
    </xf>
    <xf numFmtId="164" fontId="13" fillId="0" borderId="1" xfId="0" quotePrefix="1" applyNumberFormat="1" applyFont="1" applyBorder="1" applyAlignment="1">
      <alignment horizontal="center" vertical="top" wrapText="1"/>
    </xf>
    <xf numFmtId="166" fontId="13" fillId="0" borderId="1" xfId="0" applyNumberFormat="1" applyFont="1" applyBorder="1" applyAlignment="1">
      <alignment horizontal="center" vertical="top" wrapText="1"/>
    </xf>
    <xf numFmtId="0" fontId="2" fillId="9" borderId="42" xfId="0" applyFont="1" applyFill="1" applyBorder="1" applyAlignment="1">
      <alignment horizontal="center" vertical="top" wrapText="1"/>
    </xf>
    <xf numFmtId="0" fontId="13" fillId="0" borderId="1" xfId="0" quotePrefix="1" applyFont="1" applyBorder="1" applyAlignment="1">
      <alignment horizontal="left" vertical="top" wrapText="1"/>
    </xf>
    <xf numFmtId="0" fontId="2" fillId="0" borderId="17" xfId="0" applyFont="1" applyBorder="1" applyAlignment="1">
      <alignment horizontal="center" vertical="top" wrapText="1"/>
    </xf>
    <xf numFmtId="0" fontId="2" fillId="9" borderId="49" xfId="0" applyFont="1" applyFill="1" applyBorder="1" applyAlignment="1">
      <alignment horizontal="center" vertical="top" wrapText="1"/>
    </xf>
    <xf numFmtId="0" fontId="2" fillId="9" borderId="41" xfId="0" applyFont="1" applyFill="1" applyBorder="1" applyAlignment="1">
      <alignment horizontal="center" vertical="top" wrapText="1"/>
    </xf>
    <xf numFmtId="0" fontId="16" fillId="9" borderId="1" xfId="0" applyFont="1" applyFill="1" applyBorder="1" applyAlignment="1">
      <alignment horizontal="left" vertical="top" wrapText="1"/>
    </xf>
    <xf numFmtId="167" fontId="2" fillId="2" borderId="1" xfId="0" applyNumberFormat="1" applyFont="1" applyFill="1" applyBorder="1" applyAlignment="1">
      <alignment vertical="top" wrapText="1"/>
    </xf>
    <xf numFmtId="0" fontId="2" fillId="2" borderId="28" xfId="0" applyFont="1" applyFill="1" applyBorder="1" applyAlignment="1">
      <alignment vertical="top" wrapText="1"/>
    </xf>
    <xf numFmtId="0" fontId="8" fillId="8" borderId="1" xfId="0" applyFont="1" applyFill="1" applyBorder="1" applyAlignment="1">
      <alignment horizontal="center" vertical="top" wrapText="1"/>
    </xf>
    <xf numFmtId="0" fontId="25" fillId="9" borderId="16" xfId="0" applyFont="1" applyFill="1" applyBorder="1" applyAlignment="1">
      <alignment horizontal="left" vertical="top" wrapText="1"/>
    </xf>
    <xf numFmtId="0" fontId="28" fillId="4" borderId="1" xfId="0" applyFont="1" applyFill="1" applyBorder="1" applyAlignment="1">
      <alignment horizontal="left" vertical="top" wrapText="1"/>
    </xf>
    <xf numFmtId="0" fontId="32" fillId="0" borderId="0" xfId="0" applyFont="1" applyAlignment="1">
      <alignment horizontal="left" vertical="top" wrapText="1"/>
    </xf>
    <xf numFmtId="0" fontId="28" fillId="4" borderId="1" xfId="0" applyFont="1" applyFill="1" applyBorder="1" applyAlignment="1">
      <alignment vertical="top" wrapText="1"/>
    </xf>
    <xf numFmtId="0" fontId="32" fillId="0" borderId="0" xfId="0" applyFont="1" applyAlignment="1">
      <alignment vertical="top" wrapText="1"/>
    </xf>
    <xf numFmtId="0" fontId="25" fillId="9" borderId="1" xfId="0" applyFont="1" applyFill="1" applyBorder="1" applyAlignment="1">
      <alignment horizontal="center" vertical="top" wrapText="1"/>
    </xf>
    <xf numFmtId="167" fontId="2" fillId="2" borderId="31" xfId="0" applyNumberFormat="1" applyFont="1" applyFill="1" applyBorder="1" applyAlignment="1">
      <alignment vertical="top" wrapText="1"/>
    </xf>
    <xf numFmtId="0" fontId="25" fillId="0" borderId="28" xfId="0" applyFont="1" applyBorder="1" applyAlignment="1">
      <alignment horizontal="center" vertical="top" wrapText="1"/>
    </xf>
    <xf numFmtId="0" fontId="33" fillId="0" borderId="1" xfId="0" applyFont="1" applyBorder="1" applyAlignment="1">
      <alignment vertical="top" wrapText="1"/>
    </xf>
    <xf numFmtId="0" fontId="25" fillId="9" borderId="41" xfId="0" applyFont="1" applyFill="1" applyBorder="1" applyAlignment="1">
      <alignment horizontal="center" vertical="top" wrapText="1"/>
    </xf>
    <xf numFmtId="0" fontId="25" fillId="9" borderId="41" xfId="0" applyFont="1" applyFill="1" applyBorder="1" applyAlignment="1">
      <alignment horizontal="left" vertical="top" wrapText="1"/>
    </xf>
    <xf numFmtId="0" fontId="7" fillId="0" borderId="0" xfId="0" applyFont="1" applyAlignment="1">
      <alignment horizontal="center" vertical="center"/>
    </xf>
    <xf numFmtId="0" fontId="25" fillId="9" borderId="31" xfId="0" applyFont="1" applyFill="1" applyBorder="1" applyAlignment="1">
      <alignment horizontal="left" vertical="top" wrapText="1"/>
    </xf>
    <xf numFmtId="0" fontId="2" fillId="9" borderId="41" xfId="0" applyFont="1" applyFill="1" applyBorder="1" applyAlignment="1">
      <alignment vertical="top" wrapText="1"/>
    </xf>
    <xf numFmtId="0" fontId="25" fillId="0" borderId="1" xfId="0" applyFont="1" applyBorder="1" applyAlignment="1">
      <alignment horizontal="center" vertical="top" wrapText="1"/>
    </xf>
    <xf numFmtId="0" fontId="25" fillId="9" borderId="42" xfId="0" applyFont="1" applyFill="1" applyBorder="1" applyAlignment="1">
      <alignment horizontal="center" vertical="top" wrapText="1"/>
    </xf>
    <xf numFmtId="0" fontId="25" fillId="0" borderId="16" xfId="0" applyFont="1" applyBorder="1" applyAlignment="1">
      <alignment horizontal="left" vertical="top" wrapText="1"/>
    </xf>
    <xf numFmtId="0" fontId="25" fillId="0" borderId="21" xfId="0" applyFont="1" applyBorder="1" applyAlignment="1">
      <alignment horizontal="center" vertical="top" wrapText="1"/>
    </xf>
    <xf numFmtId="0" fontId="25" fillId="0" borderId="0" xfId="0" applyFont="1" applyAlignment="1">
      <alignment horizontal="center" vertical="top" wrapText="1"/>
    </xf>
    <xf numFmtId="0" fontId="28" fillId="0" borderId="0" xfId="0" applyFont="1" applyAlignment="1">
      <alignment horizontal="left" vertical="top" wrapText="1"/>
    </xf>
    <xf numFmtId="0" fontId="2" fillId="9" borderId="1" xfId="0" applyFont="1" applyFill="1" applyBorder="1" applyAlignment="1">
      <alignment horizontal="center" vertical="top" wrapText="1"/>
    </xf>
    <xf numFmtId="0" fontId="25" fillId="9" borderId="41" xfId="0" applyFont="1" applyFill="1" applyBorder="1" applyAlignment="1">
      <alignment horizontal="center" vertical="top" wrapText="1"/>
    </xf>
    <xf numFmtId="0" fontId="13" fillId="0" borderId="1" xfId="0" quotePrefix="1" applyFont="1" applyBorder="1" applyAlignment="1">
      <alignment horizontal="center" vertical="top" wrapText="1"/>
    </xf>
    <xf numFmtId="0" fontId="25" fillId="4" borderId="43" xfId="0" applyFont="1" applyFill="1" applyBorder="1" applyAlignment="1">
      <alignment horizontal="left" vertical="top" wrapText="1"/>
    </xf>
    <xf numFmtId="0" fontId="28" fillId="4" borderId="43" xfId="0" applyFont="1" applyFill="1" applyBorder="1" applyAlignment="1">
      <alignment vertical="top" wrapText="1"/>
    </xf>
    <xf numFmtId="0" fontId="28" fillId="4" borderId="43" xfId="0" applyFont="1" applyFill="1" applyBorder="1" applyAlignment="1">
      <alignment vertical="top" wrapText="1"/>
    </xf>
    <xf numFmtId="0" fontId="25" fillId="9" borderId="45" xfId="0" applyFont="1" applyFill="1" applyBorder="1" applyAlignment="1">
      <alignment horizontal="center" vertical="top" wrapText="1"/>
    </xf>
    <xf numFmtId="0" fontId="25" fillId="9" borderId="45" xfId="0" applyFont="1" applyFill="1" applyBorder="1" applyAlignment="1">
      <alignment horizontal="center" vertical="top" wrapText="1"/>
    </xf>
    <xf numFmtId="0" fontId="13" fillId="11" borderId="1" xfId="0" applyFont="1" applyFill="1" applyBorder="1" applyAlignment="1">
      <alignment vertical="top" wrapText="1"/>
    </xf>
    <xf numFmtId="0" fontId="28" fillId="4" borderId="41" xfId="0" applyFont="1" applyFill="1" applyBorder="1" applyAlignment="1">
      <alignment vertical="top" wrapText="1"/>
    </xf>
    <xf numFmtId="0" fontId="13" fillId="11" borderId="9" xfId="0" applyFont="1" applyFill="1" applyBorder="1" applyAlignment="1">
      <alignment vertical="center"/>
    </xf>
    <xf numFmtId="0" fontId="2" fillId="9" borderId="29" xfId="0" applyFont="1" applyFill="1" applyBorder="1" applyAlignment="1">
      <alignment vertical="top" wrapText="1"/>
    </xf>
    <xf numFmtId="0" fontId="26" fillId="4" borderId="1" xfId="0" applyFont="1" applyFill="1" applyBorder="1" applyAlignment="1">
      <alignment vertical="top" wrapText="1"/>
    </xf>
    <xf numFmtId="0" fontId="25" fillId="4" borderId="41" xfId="0" applyFont="1" applyFill="1" applyBorder="1" applyAlignment="1">
      <alignment vertical="top" wrapText="1"/>
    </xf>
    <xf numFmtId="0" fontId="25" fillId="4" borderId="43" xfId="0" applyFont="1" applyFill="1" applyBorder="1" applyAlignment="1">
      <alignment vertical="top" wrapText="1"/>
    </xf>
    <xf numFmtId="0" fontId="25" fillId="9" borderId="43" xfId="0" applyFont="1" applyFill="1" applyBorder="1" applyAlignment="1">
      <alignment horizontal="center" vertical="top" wrapText="1"/>
    </xf>
    <xf numFmtId="0" fontId="32" fillId="0" borderId="0" xfId="0" applyFont="1" applyAlignment="1">
      <alignment horizontal="center" vertical="top" wrapText="1"/>
    </xf>
    <xf numFmtId="0" fontId="2" fillId="0" borderId="21" xfId="0" applyFont="1" applyBorder="1" applyAlignment="1">
      <alignment horizontal="center" vertical="top" wrapText="1"/>
    </xf>
    <xf numFmtId="0" fontId="13" fillId="2" borderId="1" xfId="0" applyFont="1" applyFill="1" applyBorder="1" applyAlignment="1">
      <alignment vertical="top" wrapText="1"/>
    </xf>
    <xf numFmtId="0" fontId="8" fillId="12" borderId="1" xfId="0" applyFont="1" applyFill="1" applyBorder="1" applyAlignment="1">
      <alignment horizontal="center" vertical="top" wrapText="1"/>
    </xf>
    <xf numFmtId="2" fontId="13" fillId="2" borderId="1" xfId="0" applyNumberFormat="1" applyFont="1" applyFill="1" applyBorder="1" applyAlignment="1">
      <alignment horizontal="center" vertical="top" wrapText="1"/>
    </xf>
    <xf numFmtId="0" fontId="2" fillId="8" borderId="42" xfId="0" applyFont="1" applyFill="1" applyBorder="1" applyAlignment="1">
      <alignment horizontal="center" vertical="top" wrapText="1"/>
    </xf>
    <xf numFmtId="0" fontId="25" fillId="5" borderId="1" xfId="0" applyFont="1" applyFill="1" applyBorder="1" applyAlignment="1">
      <alignment horizontal="center" vertical="top" wrapText="1"/>
    </xf>
    <xf numFmtId="0" fontId="2" fillId="0" borderId="16" xfId="0" applyFont="1" applyBorder="1" applyAlignment="1">
      <alignment horizontal="left" vertical="top" wrapText="1"/>
    </xf>
    <xf numFmtId="0" fontId="2" fillId="2" borderId="9" xfId="0" applyFont="1" applyFill="1" applyBorder="1" applyAlignment="1">
      <alignment vertical="top" wrapText="1"/>
    </xf>
    <xf numFmtId="0" fontId="29" fillId="2" borderId="9" xfId="0" applyFont="1" applyFill="1" applyBorder="1" applyAlignment="1">
      <alignment vertical="center"/>
    </xf>
    <xf numFmtId="0" fontId="2" fillId="4" borderId="43" xfId="0" applyFont="1" applyFill="1" applyBorder="1" applyAlignment="1">
      <alignment vertical="top" wrapText="1"/>
    </xf>
    <xf numFmtId="0" fontId="8" fillId="13" borderId="43" xfId="0" applyFont="1" applyFill="1" applyBorder="1" applyAlignment="1">
      <alignment vertical="top" wrapText="1"/>
    </xf>
    <xf numFmtId="0" fontId="2" fillId="4" borderId="1" xfId="0" applyFont="1" applyFill="1" applyBorder="1" applyAlignment="1">
      <alignment horizontal="center" vertical="top" wrapText="1"/>
    </xf>
    <xf numFmtId="0" fontId="25" fillId="2" borderId="29" xfId="0" applyFont="1" applyFill="1" applyBorder="1" applyAlignment="1">
      <alignment horizontal="left" vertical="top" wrapText="1"/>
    </xf>
    <xf numFmtId="0" fontId="25" fillId="2" borderId="41" xfId="0" applyFont="1" applyFill="1" applyBorder="1" applyAlignment="1">
      <alignment horizontal="center" vertical="top" wrapText="1"/>
    </xf>
    <xf numFmtId="0" fontId="2" fillId="0" borderId="1" xfId="0" applyFont="1" applyBorder="1" applyAlignment="1">
      <alignment horizontal="center" vertical="center"/>
    </xf>
    <xf numFmtId="0" fontId="34" fillId="0" borderId="1" xfId="0" applyFont="1" applyBorder="1" applyAlignment="1">
      <alignment horizontal="left" vertical="top" wrapText="1"/>
    </xf>
    <xf numFmtId="0" fontId="2" fillId="2" borderId="1" xfId="0" applyFont="1" applyFill="1" applyBorder="1" applyAlignment="1">
      <alignment horizontal="center" vertical="top" wrapText="1"/>
    </xf>
    <xf numFmtId="0" fontId="29" fillId="4" borderId="1" xfId="0" applyFont="1" applyFill="1" applyBorder="1" applyAlignment="1">
      <alignment vertical="top" wrapText="1"/>
    </xf>
    <xf numFmtId="0" fontId="25" fillId="2" borderId="28" xfId="0" applyFont="1" applyFill="1" applyBorder="1" applyAlignment="1">
      <alignment vertical="top" wrapText="1"/>
    </xf>
    <xf numFmtId="0" fontId="25" fillId="2" borderId="1" xfId="0" applyFont="1" applyFill="1" applyBorder="1" applyAlignment="1">
      <alignment horizontal="center" vertical="top" wrapText="1"/>
    </xf>
    <xf numFmtId="0" fontId="2" fillId="2" borderId="29" xfId="0" applyFont="1" applyFill="1" applyBorder="1" applyAlignment="1">
      <alignment horizontal="left" vertical="top" wrapText="1"/>
    </xf>
    <xf numFmtId="0" fontId="13" fillId="2" borderId="1" xfId="0" applyFont="1" applyFill="1" applyBorder="1" applyAlignment="1">
      <alignment horizontal="left" vertical="top" wrapText="1"/>
    </xf>
    <xf numFmtId="0" fontId="2" fillId="2" borderId="1" xfId="0" quotePrefix="1" applyFont="1" applyFill="1" applyBorder="1" applyAlignment="1">
      <alignment vertical="top" wrapText="1"/>
    </xf>
    <xf numFmtId="0" fontId="2" fillId="0" borderId="28" xfId="0" applyFont="1" applyBorder="1" applyAlignment="1">
      <alignment vertical="top" wrapText="1"/>
    </xf>
    <xf numFmtId="0" fontId="2" fillId="0" borderId="27" xfId="0" applyFont="1" applyBorder="1" applyAlignment="1">
      <alignment vertical="top" wrapText="1"/>
    </xf>
    <xf numFmtId="0" fontId="25" fillId="9" borderId="41" xfId="0" applyFont="1" applyFill="1" applyBorder="1" applyAlignment="1">
      <alignment vertical="top" wrapText="1"/>
    </xf>
    <xf numFmtId="0" fontId="28" fillId="4" borderId="41" xfId="0" applyFont="1" applyFill="1" applyBorder="1" applyAlignment="1">
      <alignment horizontal="center" vertical="top" wrapText="1"/>
    </xf>
    <xf numFmtId="0" fontId="2" fillId="4" borderId="41" xfId="0" applyFont="1" applyFill="1" applyBorder="1" applyAlignment="1">
      <alignment vertical="top" wrapText="1"/>
    </xf>
    <xf numFmtId="0" fontId="25" fillId="9" borderId="31" xfId="0" applyFont="1" applyFill="1" applyBorder="1" applyAlignment="1">
      <alignment vertical="top" wrapText="1"/>
    </xf>
    <xf numFmtId="0" fontId="2" fillId="12" borderId="1" xfId="0" applyFont="1" applyFill="1" applyBorder="1" applyAlignment="1">
      <alignment horizontal="center" vertical="top" wrapText="1"/>
    </xf>
    <xf numFmtId="0" fontId="25" fillId="0" borderId="1" xfId="0" applyFont="1" applyBorder="1" applyAlignment="1">
      <alignment horizontal="left" vertical="top" wrapText="1"/>
    </xf>
    <xf numFmtId="0" fontId="35" fillId="4" borderId="1" xfId="0" applyFont="1" applyFill="1" applyBorder="1" applyAlignment="1">
      <alignment vertical="top" wrapText="1"/>
    </xf>
    <xf numFmtId="0" fontId="35" fillId="0" borderId="0" xfId="0" applyFont="1" applyAlignment="1">
      <alignment vertical="top" wrapText="1"/>
    </xf>
    <xf numFmtId="0" fontId="35" fillId="4" borderId="1" xfId="0" applyFont="1" applyFill="1" applyBorder="1" applyAlignment="1">
      <alignment horizontal="center" vertical="top" wrapText="1"/>
    </xf>
    <xf numFmtId="0" fontId="35" fillId="0" borderId="0" xfId="0" applyFont="1" applyAlignment="1">
      <alignment vertical="center"/>
    </xf>
    <xf numFmtId="0" fontId="25" fillId="2" borderId="9" xfId="0" applyFont="1" applyFill="1" applyBorder="1" applyAlignment="1">
      <alignment vertical="top" wrapText="1"/>
    </xf>
    <xf numFmtId="0" fontId="25" fillId="2" borderId="9" xfId="0" applyFont="1" applyFill="1" applyBorder="1" applyAlignment="1">
      <alignment vertical="center"/>
    </xf>
    <xf numFmtId="0" fontId="2" fillId="2" borderId="31" xfId="0" applyFont="1" applyFill="1" applyBorder="1" applyAlignment="1">
      <alignment horizontal="left" vertical="top" wrapText="1"/>
    </xf>
    <xf numFmtId="0" fontId="13" fillId="0" borderId="0" xfId="0" applyFont="1" applyAlignment="1">
      <alignment horizontal="center" vertical="center"/>
    </xf>
    <xf numFmtId="14" fontId="13" fillId="0" borderId="29" xfId="0" applyNumberFormat="1" applyFont="1" applyBorder="1" applyAlignment="1">
      <alignment horizontal="center" vertical="top" wrapText="1"/>
    </xf>
    <xf numFmtId="0" fontId="13" fillId="0" borderId="29" xfId="0" applyFont="1" applyBorder="1" applyAlignment="1">
      <alignment horizontal="center" vertical="top" wrapText="1"/>
    </xf>
    <xf numFmtId="0" fontId="25" fillId="0" borderId="14" xfId="0" applyFont="1" applyBorder="1" applyAlignment="1">
      <alignment horizontal="center" vertical="top" wrapText="1"/>
    </xf>
    <xf numFmtId="0" fontId="25" fillId="9" borderId="53" xfId="0" applyFont="1" applyFill="1" applyBorder="1" applyAlignment="1">
      <alignment horizontal="center" vertical="top" wrapText="1"/>
    </xf>
    <xf numFmtId="0" fontId="25" fillId="4" borderId="53" xfId="0" applyFont="1" applyFill="1" applyBorder="1" applyAlignment="1">
      <alignment horizontal="center" vertical="top" wrapText="1"/>
    </xf>
    <xf numFmtId="0" fontId="28" fillId="4" borderId="45" xfId="0" applyFont="1" applyFill="1" applyBorder="1" applyAlignment="1">
      <alignment vertical="top" wrapText="1"/>
    </xf>
    <xf numFmtId="0" fontId="25" fillId="14" borderId="1" xfId="0" applyFont="1" applyFill="1" applyBorder="1" applyAlignment="1">
      <alignment vertical="top" wrapText="1"/>
    </xf>
    <xf numFmtId="0" fontId="5" fillId="8" borderId="1" xfId="0" applyFont="1" applyFill="1" applyBorder="1" applyAlignment="1">
      <alignment horizontal="left" vertical="top" wrapText="1"/>
    </xf>
    <xf numFmtId="0" fontId="13" fillId="8" borderId="1" xfId="0" applyFont="1" applyFill="1" applyBorder="1" applyAlignment="1">
      <alignment horizontal="left" vertical="top" wrapText="1"/>
    </xf>
    <xf numFmtId="0" fontId="25" fillId="2" borderId="31" xfId="0" applyFont="1" applyFill="1" applyBorder="1" applyAlignment="1">
      <alignment vertical="top" wrapText="1"/>
    </xf>
    <xf numFmtId="0" fontId="2" fillId="9" borderId="45" xfId="0" applyFont="1" applyFill="1" applyBorder="1" applyAlignment="1">
      <alignment horizontal="center" vertical="top" wrapText="1"/>
    </xf>
    <xf numFmtId="0" fontId="2" fillId="2" borderId="31" xfId="0" applyFont="1" applyFill="1" applyBorder="1" applyAlignment="1">
      <alignment horizontal="left" vertical="top" wrapText="1"/>
    </xf>
    <xf numFmtId="0" fontId="26" fillId="4" borderId="43" xfId="0" applyFont="1" applyFill="1" applyBorder="1" applyAlignment="1">
      <alignment horizontal="center" vertical="top" wrapText="1"/>
    </xf>
    <xf numFmtId="0" fontId="2" fillId="4" borderId="9" xfId="0" applyFont="1" applyFill="1" applyBorder="1" applyAlignment="1">
      <alignment horizontal="center" vertical="center"/>
    </xf>
    <xf numFmtId="0" fontId="25" fillId="2" borderId="41" xfId="0" applyFont="1" applyFill="1" applyBorder="1" applyAlignment="1">
      <alignment vertical="top" wrapText="1"/>
    </xf>
    <xf numFmtId="0" fontId="2" fillId="2" borderId="45" xfId="0" applyFont="1" applyFill="1" applyBorder="1" applyAlignment="1">
      <alignment horizontal="center" vertical="top" wrapText="1"/>
    </xf>
    <xf numFmtId="0" fontId="2" fillId="2" borderId="9" xfId="0" applyFont="1" applyFill="1" applyBorder="1" applyAlignment="1">
      <alignment vertical="center"/>
    </xf>
    <xf numFmtId="0" fontId="2" fillId="2" borderId="9" xfId="0" applyFont="1" applyFill="1" applyBorder="1" applyAlignment="1">
      <alignment horizontal="center" vertical="top" wrapText="1"/>
    </xf>
    <xf numFmtId="0" fontId="2" fillId="0" borderId="21" xfId="0" applyFont="1" applyBorder="1" applyAlignment="1">
      <alignment horizontal="left" vertical="top" wrapText="1"/>
    </xf>
    <xf numFmtId="0" fontId="2" fillId="0" borderId="18" xfId="0" applyFont="1" applyBorder="1" applyAlignment="1">
      <alignment horizontal="left" vertical="top" wrapText="1"/>
    </xf>
    <xf numFmtId="0" fontId="2" fillId="0" borderId="16" xfId="0" applyFont="1" applyBorder="1" applyAlignment="1">
      <alignment horizontal="center" vertical="top" wrapText="1"/>
    </xf>
    <xf numFmtId="0" fontId="2" fillId="4" borderId="50" xfId="0" applyFont="1" applyFill="1" applyBorder="1" applyAlignment="1">
      <alignment horizontal="center" vertical="top" wrapText="1"/>
    </xf>
    <xf numFmtId="0" fontId="2" fillId="0" borderId="16" xfId="0" applyFont="1" applyBorder="1" applyAlignment="1">
      <alignment vertical="top" wrapText="1"/>
    </xf>
    <xf numFmtId="0" fontId="25" fillId="9" borderId="16" xfId="0" applyFont="1" applyFill="1" applyBorder="1" applyAlignment="1">
      <alignment vertical="top" wrapText="1"/>
    </xf>
    <xf numFmtId="0" fontId="2" fillId="0" borderId="17" xfId="0" applyFont="1" applyBorder="1" applyAlignment="1">
      <alignment vertical="top" wrapText="1"/>
    </xf>
    <xf numFmtId="0" fontId="2" fillId="0" borderId="27" xfId="0" applyFont="1" applyBorder="1" applyAlignment="1">
      <alignment vertical="top" wrapText="1"/>
    </xf>
    <xf numFmtId="0" fontId="28" fillId="12" borderId="1" xfId="0" applyFont="1" applyFill="1" applyBorder="1" applyAlignment="1">
      <alignment horizontal="center" vertical="top" wrapText="1"/>
    </xf>
    <xf numFmtId="0" fontId="2" fillId="0" borderId="0" xfId="0" applyFont="1" applyAlignment="1">
      <alignment horizontal="left" vertical="center" wrapText="1"/>
    </xf>
    <xf numFmtId="0" fontId="2" fillId="0" borderId="0" xfId="0" applyFont="1" applyAlignment="1">
      <alignment vertical="center" wrapText="1"/>
    </xf>
    <xf numFmtId="0" fontId="36" fillId="0" borderId="0" xfId="0" applyFont="1" applyAlignment="1">
      <alignment vertical="center" wrapText="1"/>
    </xf>
    <xf numFmtId="0" fontId="2" fillId="0" borderId="0" xfId="0" applyFont="1" applyAlignment="1">
      <alignment horizontal="center" vertical="center" wrapText="1"/>
    </xf>
    <xf numFmtId="0" fontId="25" fillId="11" borderId="1" xfId="0" applyFont="1" applyFill="1" applyBorder="1" applyAlignment="1">
      <alignment horizontal="center" vertical="top" wrapText="1"/>
    </xf>
    <xf numFmtId="0" fontId="25" fillId="11" borderId="1" xfId="0" applyFont="1" applyFill="1" applyBorder="1" applyAlignment="1">
      <alignment horizontal="center" vertical="top" wrapText="1"/>
    </xf>
    <xf numFmtId="0" fontId="25" fillId="11" borderId="1" xfId="0" applyFont="1" applyFill="1" applyBorder="1" applyAlignment="1">
      <alignment horizontal="left" vertical="top" wrapText="1"/>
    </xf>
    <xf numFmtId="0" fontId="25" fillId="11" borderId="28" xfId="0" applyFont="1" applyFill="1" applyBorder="1" applyAlignment="1">
      <alignment vertical="top" wrapText="1"/>
    </xf>
    <xf numFmtId="0" fontId="25" fillId="11" borderId="28" xfId="0" applyFont="1" applyFill="1" applyBorder="1" applyAlignment="1">
      <alignment horizontal="left" vertical="top" wrapText="1"/>
    </xf>
    <xf numFmtId="0" fontId="2" fillId="11" borderId="41" xfId="0" applyFont="1" applyFill="1" applyBorder="1" applyAlignment="1">
      <alignment horizontal="left" vertical="top" wrapText="1"/>
    </xf>
    <xf numFmtId="0" fontId="28" fillId="4" borderId="45" xfId="0" applyFont="1" applyFill="1" applyBorder="1" applyAlignment="1">
      <alignment horizontal="center" vertical="top" wrapText="1"/>
    </xf>
    <xf numFmtId="0" fontId="25" fillId="11" borderId="41" xfId="0" applyFont="1" applyFill="1" applyBorder="1" applyAlignment="1">
      <alignment horizontal="center" vertical="top" wrapText="1"/>
    </xf>
    <xf numFmtId="0" fontId="25" fillId="11" borderId="1" xfId="0" applyFont="1" applyFill="1" applyBorder="1" applyAlignment="1">
      <alignment vertical="top" wrapText="1"/>
    </xf>
    <xf numFmtId="0" fontId="25" fillId="11" borderId="43" xfId="0" applyFont="1" applyFill="1" applyBorder="1" applyAlignment="1">
      <alignment horizontal="center" vertical="top" wrapText="1"/>
    </xf>
    <xf numFmtId="0" fontId="25" fillId="11" borderId="29" xfId="0" applyFont="1" applyFill="1" applyBorder="1" applyAlignment="1">
      <alignment horizontal="left" vertical="top" wrapText="1"/>
    </xf>
    <xf numFmtId="0" fontId="2" fillId="11" borderId="28" xfId="0" applyFont="1" applyFill="1" applyBorder="1" applyAlignment="1">
      <alignment horizontal="left" vertical="top" wrapText="1"/>
    </xf>
    <xf numFmtId="0" fontId="25" fillId="11" borderId="31" xfId="0" applyFont="1" applyFill="1" applyBorder="1" applyAlignment="1">
      <alignment horizontal="left" vertical="top" wrapText="1"/>
    </xf>
    <xf numFmtId="0" fontId="2" fillId="11" borderId="44" xfId="0" applyFont="1" applyFill="1" applyBorder="1" applyAlignment="1">
      <alignment horizontal="left" vertical="top" wrapText="1"/>
    </xf>
    <xf numFmtId="0" fontId="2" fillId="11" borderId="1" xfId="0" applyFont="1" applyFill="1" applyBorder="1" applyAlignment="1">
      <alignment vertical="top" wrapText="1"/>
    </xf>
    <xf numFmtId="0" fontId="2" fillId="11" borderId="28" xfId="0" applyFont="1" applyFill="1" applyBorder="1" applyAlignment="1">
      <alignment vertical="top" wrapText="1"/>
    </xf>
    <xf numFmtId="0" fontId="25" fillId="2" borderId="45" xfId="0" applyFont="1" applyFill="1" applyBorder="1" applyAlignment="1">
      <alignment horizontal="center" vertical="top" wrapText="1"/>
    </xf>
    <xf numFmtId="0" fontId="2" fillId="2" borderId="31" xfId="0" applyFont="1" applyFill="1" applyBorder="1" applyAlignment="1">
      <alignment vertical="top" wrapText="1"/>
    </xf>
    <xf numFmtId="0" fontId="8" fillId="0" borderId="0" xfId="0" applyFont="1" applyAlignment="1">
      <alignment vertical="center"/>
    </xf>
    <xf numFmtId="0" fontId="2" fillId="2" borderId="1" xfId="0" applyFont="1" applyFill="1" applyBorder="1" applyAlignment="1">
      <alignment horizontal="left" vertical="top" wrapText="1"/>
    </xf>
    <xf numFmtId="0" fontId="25" fillId="2" borderId="43" xfId="0" applyFont="1" applyFill="1" applyBorder="1" applyAlignment="1">
      <alignment horizontal="center" vertical="top" wrapText="1"/>
    </xf>
    <xf numFmtId="0" fontId="2" fillId="2" borderId="29" xfId="0" applyFont="1" applyFill="1" applyBorder="1" applyAlignment="1">
      <alignment horizontal="left" vertical="top" wrapText="1"/>
    </xf>
    <xf numFmtId="0" fontId="2" fillId="0" borderId="1" xfId="0" applyFont="1" applyBorder="1" applyAlignment="1">
      <alignment horizontal="left" vertical="top" wrapText="1"/>
    </xf>
    <xf numFmtId="0" fontId="2" fillId="2" borderId="28" xfId="0" applyFont="1" applyFill="1" applyBorder="1" applyAlignment="1">
      <alignment horizontal="left" vertical="top" wrapText="1"/>
    </xf>
    <xf numFmtId="0" fontId="2" fillId="0" borderId="29" xfId="0" applyFont="1" applyBorder="1" applyAlignment="1">
      <alignment horizontal="left" vertical="top" wrapText="1"/>
    </xf>
    <xf numFmtId="0" fontId="8" fillId="0" borderId="1" xfId="0" applyFont="1" applyBorder="1" applyAlignment="1">
      <alignment horizontal="center" vertical="top" wrapText="1"/>
    </xf>
    <xf numFmtId="0" fontId="8" fillId="0" borderId="1" xfId="0" applyFont="1" applyBorder="1" applyAlignment="1">
      <alignment horizontal="center" vertical="top" wrapText="1"/>
    </xf>
    <xf numFmtId="0" fontId="5" fillId="8" borderId="1" xfId="0" applyFont="1" applyFill="1" applyBorder="1" applyAlignment="1">
      <alignment horizontal="center" vertical="top" wrapText="1"/>
    </xf>
    <xf numFmtId="0" fontId="10" fillId="8" borderId="1" xfId="0" applyFont="1" applyFill="1" applyBorder="1" applyAlignment="1">
      <alignment horizontal="left" vertical="top" wrapText="1"/>
    </xf>
    <xf numFmtId="0" fontId="5" fillId="8" borderId="1" xfId="0" applyFont="1" applyFill="1" applyBorder="1" applyAlignment="1">
      <alignment vertical="top" wrapText="1"/>
    </xf>
    <xf numFmtId="0" fontId="5" fillId="0" borderId="0" xfId="0" applyFont="1" applyAlignment="1">
      <alignment vertical="top" wrapText="1"/>
    </xf>
    <xf numFmtId="0" fontId="5" fillId="0" borderId="0" xfId="0" applyFont="1" applyAlignment="1">
      <alignment vertical="center"/>
    </xf>
    <xf numFmtId="0" fontId="14" fillId="0" borderId="0" xfId="0" applyFont="1" applyAlignment="1">
      <alignment horizontal="left" vertical="top" wrapText="1"/>
    </xf>
    <xf numFmtId="0" fontId="10" fillId="2" borderId="1" xfId="0" applyFont="1" applyFill="1" applyBorder="1" applyAlignment="1">
      <alignment horizontal="center" vertical="top" wrapText="1"/>
    </xf>
    <xf numFmtId="0" fontId="2" fillId="2" borderId="41" xfId="0" applyFont="1" applyFill="1" applyBorder="1" applyAlignment="1">
      <alignment vertical="top" wrapText="1"/>
    </xf>
    <xf numFmtId="0" fontId="2" fillId="9" borderId="41" xfId="0" applyFont="1" applyFill="1" applyBorder="1" applyAlignment="1">
      <alignment horizontal="center" vertical="top" wrapText="1"/>
    </xf>
    <xf numFmtId="0" fontId="2" fillId="0" borderId="28" xfId="0" applyFont="1" applyBorder="1" applyAlignment="1">
      <alignment horizontal="center" vertical="top" wrapText="1"/>
    </xf>
    <xf numFmtId="0" fontId="25" fillId="0" borderId="31" xfId="0" applyFont="1" applyBorder="1" applyAlignment="1">
      <alignment vertical="top" wrapText="1"/>
    </xf>
    <xf numFmtId="0" fontId="2" fillId="0" borderId="1" xfId="0" applyFont="1" applyBorder="1" applyAlignment="1">
      <alignment horizontal="center" vertical="top" wrapText="1"/>
    </xf>
    <xf numFmtId="14" fontId="25" fillId="4" borderId="1" xfId="0" applyNumberFormat="1" applyFont="1" applyFill="1" applyBorder="1" applyAlignment="1">
      <alignment horizontal="center" vertical="top" wrapText="1"/>
    </xf>
    <xf numFmtId="0" fontId="25" fillId="2" borderId="9" xfId="0" applyFont="1" applyFill="1" applyBorder="1" applyAlignment="1">
      <alignment horizontal="left" vertical="top" wrapText="1"/>
    </xf>
    <xf numFmtId="0" fontId="25" fillId="0" borderId="17" xfId="0" applyFont="1" applyBorder="1" applyAlignment="1">
      <alignment horizontal="center" vertical="top" wrapText="1"/>
    </xf>
    <xf numFmtId="0" fontId="2" fillId="0" borderId="18" xfId="0" applyFont="1" applyBorder="1" applyAlignment="1">
      <alignment vertical="top" wrapText="1"/>
    </xf>
    <xf numFmtId="0" fontId="25" fillId="4" borderId="42" xfId="0" applyFont="1" applyFill="1" applyBorder="1" applyAlignment="1">
      <alignment vertical="top" wrapText="1"/>
    </xf>
    <xf numFmtId="0" fontId="2" fillId="0" borderId="25" xfId="0" applyFont="1" applyBorder="1" applyAlignment="1">
      <alignment vertical="top" wrapText="1"/>
    </xf>
    <xf numFmtId="0" fontId="25" fillId="4" borderId="42" xfId="0" applyFont="1" applyFill="1" applyBorder="1" applyAlignment="1">
      <alignment horizontal="left" vertical="top" wrapText="1"/>
    </xf>
    <xf numFmtId="0" fontId="25" fillId="4" borderId="1" xfId="0" applyFont="1" applyFill="1" applyBorder="1" applyAlignment="1">
      <alignment vertical="top" wrapText="1"/>
    </xf>
    <xf numFmtId="0" fontId="38" fillId="0" borderId="0" xfId="0" applyFont="1" applyAlignment="1">
      <alignment vertical="top" wrapText="1"/>
    </xf>
    <xf numFmtId="0" fontId="38" fillId="0" borderId="1" xfId="0" applyFont="1" applyBorder="1" applyAlignment="1">
      <alignment vertical="top" wrapText="1"/>
    </xf>
    <xf numFmtId="0" fontId="2" fillId="0" borderId="25" xfId="0" applyFont="1" applyBorder="1" applyAlignment="1">
      <alignment horizontal="left" vertical="top" wrapText="1"/>
    </xf>
    <xf numFmtId="0" fontId="25" fillId="10" borderId="1" xfId="0" applyFont="1" applyFill="1" applyBorder="1" applyAlignment="1">
      <alignment horizontal="left" vertical="top" wrapText="1"/>
    </xf>
    <xf numFmtId="0" fontId="2" fillId="10" borderId="28" xfId="0" applyFont="1" applyFill="1" applyBorder="1" applyAlignment="1">
      <alignment horizontal="left" vertical="top" wrapText="1"/>
    </xf>
    <xf numFmtId="0" fontId="25" fillId="10" borderId="28" xfId="0" applyFont="1" applyFill="1" applyBorder="1" applyAlignment="1">
      <alignment horizontal="left" vertical="top" wrapText="1"/>
    </xf>
    <xf numFmtId="0" fontId="26" fillId="2" borderId="9" xfId="0" applyFont="1" applyFill="1" applyBorder="1" applyAlignment="1">
      <alignment vertical="center"/>
    </xf>
    <xf numFmtId="0" fontId="28" fillId="4" borderId="9" xfId="0" applyFont="1" applyFill="1" applyBorder="1" applyAlignment="1">
      <alignment horizontal="center" vertical="top" wrapText="1"/>
    </xf>
    <xf numFmtId="0" fontId="8" fillId="4" borderId="43" xfId="0" applyFont="1" applyFill="1" applyBorder="1" applyAlignment="1">
      <alignment horizontal="center" vertical="top" wrapText="1"/>
    </xf>
    <xf numFmtId="0" fontId="8" fillId="4" borderId="1" xfId="0" applyFont="1" applyFill="1" applyBorder="1" applyAlignment="1">
      <alignment horizontal="center" vertical="top" wrapText="1"/>
    </xf>
    <xf numFmtId="0" fontId="25" fillId="9" borderId="18" xfId="0" applyFont="1" applyFill="1" applyBorder="1" applyAlignment="1">
      <alignment horizontal="left" vertical="top" wrapText="1"/>
    </xf>
    <xf numFmtId="0" fontId="2" fillId="9" borderId="29" xfId="0" applyFont="1" applyFill="1" applyBorder="1" applyAlignment="1">
      <alignment horizontal="left" vertical="top" wrapText="1"/>
    </xf>
    <xf numFmtId="0" fontId="25" fillId="9" borderId="17" xfId="0" applyFont="1" applyFill="1" applyBorder="1" applyAlignment="1">
      <alignment horizontal="left" vertical="top" wrapText="1"/>
    </xf>
    <xf numFmtId="0" fontId="16" fillId="4" borderId="1" xfId="0" applyFont="1" applyFill="1" applyBorder="1" applyAlignment="1">
      <alignment horizontal="left" vertical="top" wrapText="1"/>
    </xf>
    <xf numFmtId="0" fontId="25" fillId="2" borderId="17" xfId="0" applyFont="1" applyFill="1" applyBorder="1" applyAlignment="1">
      <alignment horizontal="left" vertical="top" wrapText="1"/>
    </xf>
    <xf numFmtId="0" fontId="25" fillId="0" borderId="17" xfId="0" applyFont="1" applyBorder="1" applyAlignment="1">
      <alignment horizontal="left" vertical="top" wrapText="1"/>
    </xf>
    <xf numFmtId="0" fontId="39" fillId="0" borderId="0" xfId="0" applyFont="1" applyAlignment="1">
      <alignment vertical="top" wrapText="1"/>
    </xf>
    <xf numFmtId="0" fontId="39" fillId="0" borderId="0" xfId="0" applyFont="1" applyAlignment="1">
      <alignment vertical="center"/>
    </xf>
    <xf numFmtId="0" fontId="2" fillId="9" borderId="31" xfId="0" applyFont="1" applyFill="1" applyBorder="1" applyAlignment="1">
      <alignment horizontal="left" vertical="top" wrapText="1"/>
    </xf>
    <xf numFmtId="0" fontId="25" fillId="9" borderId="43" xfId="0" applyFont="1" applyFill="1" applyBorder="1" applyAlignment="1">
      <alignment horizontal="left" vertical="top" wrapText="1"/>
    </xf>
    <xf numFmtId="0" fontId="16" fillId="4" borderId="43" xfId="0" applyFont="1" applyFill="1" applyBorder="1" applyAlignment="1">
      <alignment horizontal="left" vertical="top" wrapText="1"/>
    </xf>
    <xf numFmtId="0" fontId="25" fillId="9" borderId="21" xfId="0" applyFont="1" applyFill="1" applyBorder="1" applyAlignment="1">
      <alignment vertical="top" wrapText="1"/>
    </xf>
    <xf numFmtId="0" fontId="7" fillId="0" borderId="23" xfId="0" applyFont="1" applyBorder="1" applyAlignment="1">
      <alignment horizontal="center" vertical="top" wrapText="1"/>
    </xf>
    <xf numFmtId="0" fontId="40" fillId="0" borderId="23" xfId="0" applyFont="1" applyBorder="1" applyAlignment="1">
      <alignment horizontal="left" vertical="top" wrapText="1"/>
    </xf>
    <xf numFmtId="0" fontId="8" fillId="0" borderId="0" xfId="0" applyFont="1" applyAlignment="1">
      <alignment horizontal="left" vertical="top" wrapText="1"/>
    </xf>
    <xf numFmtId="0" fontId="8" fillId="0" borderId="23" xfId="0" applyFont="1" applyBorder="1" applyAlignment="1">
      <alignment horizontal="center" vertical="top" wrapText="1"/>
    </xf>
    <xf numFmtId="10" fontId="2" fillId="0" borderId="0" xfId="0" applyNumberFormat="1" applyFont="1" applyAlignment="1">
      <alignment horizontal="center" vertical="top" wrapText="1"/>
    </xf>
    <xf numFmtId="0" fontId="41" fillId="0" borderId="0" xfId="0" applyFont="1" applyAlignment="1">
      <alignment vertical="top" wrapText="1"/>
    </xf>
    <xf numFmtId="0" fontId="41" fillId="0" borderId="0" xfId="0" applyFont="1" applyAlignment="1">
      <alignment vertical="center"/>
    </xf>
    <xf numFmtId="0" fontId="10" fillId="8" borderId="1" xfId="0" applyFont="1" applyFill="1" applyBorder="1" applyAlignment="1">
      <alignment horizontal="center" vertical="top" wrapText="1"/>
    </xf>
    <xf numFmtId="10" fontId="2" fillId="0" borderId="1" xfId="0" applyNumberFormat="1" applyFont="1" applyBorder="1" applyAlignment="1">
      <alignment horizontal="center" vertical="top" wrapText="1"/>
    </xf>
    <xf numFmtId="0" fontId="10" fillId="0" borderId="0" xfId="0" applyFont="1" applyAlignment="1">
      <alignment horizontal="center" vertical="top" wrapText="1"/>
    </xf>
    <xf numFmtId="0" fontId="10" fillId="0" borderId="0" xfId="0" applyFont="1" applyAlignment="1">
      <alignment horizontal="center" vertical="center" wrapText="1"/>
    </xf>
    <xf numFmtId="0" fontId="5"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54" xfId="0" applyFont="1" applyFill="1" applyBorder="1" applyAlignment="1">
      <alignment horizontal="left" vertical="top" wrapText="1"/>
    </xf>
    <xf numFmtId="0" fontId="2" fillId="3" borderId="1" xfId="0" applyFont="1" applyFill="1" applyBorder="1" applyAlignment="1">
      <alignment horizontal="center" vertical="top" wrapText="1"/>
    </xf>
    <xf numFmtId="0" fontId="5" fillId="3" borderId="50" xfId="0" applyFont="1" applyFill="1" applyBorder="1" applyAlignment="1">
      <alignment horizontal="left" vertical="top" wrapText="1"/>
    </xf>
    <xf numFmtId="0" fontId="2" fillId="3" borderId="50" xfId="0" applyFont="1" applyFill="1" applyBorder="1" applyAlignment="1">
      <alignment horizontal="left" vertical="top" wrapText="1"/>
    </xf>
    <xf numFmtId="0" fontId="14" fillId="4" borderId="1" xfId="0" applyFont="1" applyFill="1" applyBorder="1" applyAlignment="1">
      <alignment horizontal="center" vertical="top" wrapText="1"/>
    </xf>
    <xf numFmtId="0" fontId="2" fillId="0" borderId="21" xfId="0" applyFont="1" applyBorder="1" applyAlignment="1">
      <alignment vertical="top" wrapText="1"/>
    </xf>
    <xf numFmtId="0" fontId="42" fillId="4" borderId="1" xfId="0" applyFont="1" applyFill="1" applyBorder="1" applyAlignment="1">
      <alignment horizontal="center" vertical="top" wrapText="1"/>
    </xf>
    <xf numFmtId="0" fontId="2" fillId="9" borderId="17" xfId="0" applyFont="1" applyFill="1" applyBorder="1" applyAlignment="1">
      <alignment vertical="top" wrapText="1"/>
    </xf>
    <xf numFmtId="0" fontId="2" fillId="2" borderId="17" xfId="0" applyFont="1" applyFill="1" applyBorder="1" applyAlignment="1">
      <alignment vertical="top" wrapText="1"/>
    </xf>
    <xf numFmtId="0" fontId="42" fillId="4" borderId="1" xfId="0" applyFont="1" applyFill="1" applyBorder="1" applyAlignment="1">
      <alignment vertical="top" wrapText="1"/>
    </xf>
    <xf numFmtId="0" fontId="8" fillId="4" borderId="1" xfId="0" applyFont="1" applyFill="1" applyBorder="1" applyAlignment="1">
      <alignment vertical="top" wrapText="1"/>
    </xf>
    <xf numFmtId="0" fontId="25" fillId="15" borderId="1" xfId="0" applyFont="1" applyFill="1" applyBorder="1" applyAlignment="1">
      <alignment horizontal="center" vertical="top" wrapText="1"/>
    </xf>
    <xf numFmtId="0" fontId="25" fillId="15" borderId="1" xfId="0" applyFont="1" applyFill="1" applyBorder="1" applyAlignment="1">
      <alignment horizontal="left" vertical="top" wrapText="1"/>
    </xf>
    <xf numFmtId="0" fontId="25" fillId="15" borderId="1" xfId="0" applyFont="1" applyFill="1" applyBorder="1" applyAlignment="1">
      <alignment vertical="top" wrapText="1"/>
    </xf>
    <xf numFmtId="0" fontId="25" fillId="15" borderId="1" xfId="0" applyFont="1" applyFill="1" applyBorder="1" applyAlignment="1">
      <alignment vertical="top" wrapText="1"/>
    </xf>
    <xf numFmtId="0" fontId="43" fillId="4" borderId="1" xfId="0" applyFont="1" applyFill="1" applyBorder="1" applyAlignment="1">
      <alignment horizontal="center" vertical="top" wrapText="1"/>
    </xf>
    <xf numFmtId="0" fontId="25" fillId="9" borderId="21" xfId="0" applyFont="1" applyFill="1" applyBorder="1" applyAlignment="1">
      <alignment horizontal="left" vertical="top" wrapText="1"/>
    </xf>
    <xf numFmtId="0" fontId="44" fillId="4" borderId="1" xfId="0" applyFont="1" applyFill="1" applyBorder="1" applyAlignment="1">
      <alignment horizontal="center" vertical="top" wrapText="1"/>
    </xf>
    <xf numFmtId="0" fontId="2" fillId="9" borderId="43" xfId="0" applyFont="1" applyFill="1" applyBorder="1" applyAlignment="1">
      <alignment vertical="top" wrapText="1"/>
    </xf>
    <xf numFmtId="0" fontId="7" fillId="0" borderId="28" xfId="0" quotePrefix="1" applyFont="1" applyBorder="1" applyAlignment="1">
      <alignment horizontal="center" vertical="top" wrapText="1"/>
    </xf>
    <xf numFmtId="0" fontId="7" fillId="2" borderId="41" xfId="0" applyFont="1" applyFill="1" applyBorder="1" applyAlignment="1">
      <alignment horizontal="center" vertical="top" wrapText="1"/>
    </xf>
    <xf numFmtId="0" fontId="7" fillId="4" borderId="41" xfId="0" applyFont="1" applyFill="1" applyBorder="1" applyAlignment="1">
      <alignment horizontal="center" vertical="top" wrapText="1"/>
    </xf>
    <xf numFmtId="0" fontId="2" fillId="0" borderId="31" xfId="0" applyFont="1" applyBorder="1" applyAlignment="1">
      <alignment vertical="top" wrapText="1"/>
    </xf>
    <xf numFmtId="0" fontId="13" fillId="0" borderId="31" xfId="0" applyFont="1" applyBorder="1" applyAlignment="1">
      <alignment horizontal="left" vertical="top" wrapText="1"/>
    </xf>
    <xf numFmtId="0" fontId="30" fillId="4" borderId="1" xfId="0" applyFont="1" applyFill="1" applyBorder="1" applyAlignment="1">
      <alignment horizontal="center" vertical="top" wrapText="1"/>
    </xf>
    <xf numFmtId="0" fontId="7" fillId="0" borderId="1" xfId="0" quotePrefix="1" applyFont="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5" fillId="3" borderId="1" xfId="0" applyFont="1" applyFill="1" applyBorder="1" applyAlignment="1">
      <alignment vertical="top" wrapText="1"/>
    </xf>
    <xf numFmtId="0" fontId="2" fillId="3" borderId="1" xfId="0" applyFont="1" applyFill="1" applyBorder="1" applyAlignment="1">
      <alignment vertical="top" wrapText="1"/>
    </xf>
    <xf numFmtId="0" fontId="30" fillId="0" borderId="0" xfId="0" applyFont="1" applyAlignment="1">
      <alignment horizontal="center" vertical="top" wrapText="1"/>
    </xf>
    <xf numFmtId="0" fontId="25" fillId="3" borderId="1" xfId="0" applyFont="1" applyFill="1" applyBorder="1" applyAlignment="1">
      <alignment horizontal="center" vertical="top" wrapText="1"/>
    </xf>
    <xf numFmtId="0" fontId="25" fillId="3" borderId="1" xfId="0" applyFont="1" applyFill="1" applyBorder="1" applyAlignment="1">
      <alignment vertical="top" wrapText="1"/>
    </xf>
    <xf numFmtId="0" fontId="30" fillId="3" borderId="1" xfId="0" applyFont="1" applyFill="1" applyBorder="1" applyAlignment="1">
      <alignment horizontal="center" vertical="top" wrapText="1"/>
    </xf>
    <xf numFmtId="0" fontId="7" fillId="0" borderId="0" xfId="0" applyFont="1" applyAlignment="1">
      <alignment horizontal="left" vertical="center"/>
    </xf>
    <xf numFmtId="0" fontId="10" fillId="0" borderId="0" xfId="0" applyFont="1" applyAlignment="1">
      <alignment horizontal="center" vertical="center"/>
    </xf>
    <xf numFmtId="0" fontId="5" fillId="3" borderId="1" xfId="0" applyFont="1" applyFill="1" applyBorder="1" applyAlignment="1">
      <alignment horizontal="center" vertical="top" wrapText="1"/>
    </xf>
    <xf numFmtId="0" fontId="5" fillId="0" borderId="0" xfId="0" applyFont="1" applyAlignment="1">
      <alignment horizontal="center" vertical="top" wrapText="1"/>
    </xf>
    <xf numFmtId="0" fontId="24" fillId="3" borderId="1" xfId="0" applyFont="1" applyFill="1" applyBorder="1" applyAlignment="1">
      <alignment horizontal="center" vertical="top" wrapText="1"/>
    </xf>
    <xf numFmtId="0" fontId="5" fillId="0" borderId="0" xfId="0" applyFont="1" applyAlignment="1">
      <alignment horizontal="center" vertical="center"/>
    </xf>
    <xf numFmtId="0" fontId="2" fillId="3" borderId="9" xfId="0" applyFont="1" applyFill="1" applyBorder="1" applyAlignment="1">
      <alignment horizontal="center" vertical="top" wrapText="1"/>
    </xf>
    <xf numFmtId="0" fontId="8" fillId="0" borderId="27" xfId="0" applyFont="1" applyBorder="1" applyAlignment="1">
      <alignment horizontal="center" vertical="top" wrapText="1"/>
    </xf>
    <xf numFmtId="0" fontId="13" fillId="0" borderId="0" xfId="0" applyFont="1" applyAlignment="1">
      <alignment horizontal="center" vertical="top" wrapText="1"/>
    </xf>
    <xf numFmtId="0" fontId="8" fillId="0" borderId="1" xfId="0" applyFont="1" applyBorder="1" applyAlignment="1">
      <alignment horizontal="left" vertical="top" wrapText="1"/>
    </xf>
    <xf numFmtId="0" fontId="8" fillId="0" borderId="16" xfId="0" applyFont="1" applyBorder="1" applyAlignment="1">
      <alignment horizontal="center" vertical="top" wrapText="1"/>
    </xf>
    <xf numFmtId="0" fontId="10" fillId="0" borderId="16" xfId="0" applyFont="1" applyBorder="1" applyAlignment="1">
      <alignment horizontal="center" vertical="top" wrapText="1"/>
    </xf>
    <xf numFmtId="0" fontId="14" fillId="0" borderId="1" xfId="0" applyFont="1" applyBorder="1" applyAlignment="1">
      <alignment horizontal="center" vertical="top" wrapText="1"/>
    </xf>
    <xf numFmtId="0" fontId="2" fillId="11" borderId="42" xfId="0" applyFont="1" applyFill="1" applyBorder="1" applyAlignment="1">
      <alignment horizontal="left" vertical="top" wrapText="1"/>
    </xf>
    <xf numFmtId="0" fontId="13" fillId="4" borderId="1" xfId="0" applyFont="1" applyFill="1" applyBorder="1" applyAlignment="1">
      <alignment horizontal="center" vertical="top" wrapText="1"/>
    </xf>
    <xf numFmtId="0" fontId="13" fillId="4" borderId="9" xfId="0" applyFont="1" applyFill="1" applyBorder="1" applyAlignment="1">
      <alignment horizontal="center" vertical="top" wrapText="1"/>
    </xf>
    <xf numFmtId="0" fontId="2" fillId="0" borderId="17" xfId="0" applyFont="1" applyBorder="1" applyAlignment="1">
      <alignment vertical="top" wrapText="1"/>
    </xf>
    <xf numFmtId="0" fontId="2" fillId="12" borderId="1" xfId="0" applyFont="1" applyFill="1" applyBorder="1" applyAlignment="1">
      <alignment vertical="top" wrapText="1"/>
    </xf>
    <xf numFmtId="0" fontId="2" fillId="3" borderId="54" xfId="0" applyFont="1" applyFill="1" applyBorder="1" applyAlignment="1">
      <alignment horizontal="center" vertical="top" wrapText="1"/>
    </xf>
    <xf numFmtId="0" fontId="25" fillId="9" borderId="1" xfId="0" applyFont="1" applyFill="1" applyBorder="1" applyAlignment="1">
      <alignment horizontal="left" vertical="top" wrapText="1"/>
    </xf>
    <xf numFmtId="0" fontId="2" fillId="0" borderId="27" xfId="0" applyFont="1" applyBorder="1" applyAlignment="1">
      <alignment horizontal="center" vertical="center"/>
    </xf>
    <xf numFmtId="0" fontId="2" fillId="0" borderId="17" xfId="0" applyFont="1" applyBorder="1" applyAlignment="1">
      <alignment horizontal="left" vertical="top" wrapText="1"/>
    </xf>
    <xf numFmtId="0" fontId="2" fillId="16" borderId="42" xfId="0" applyFont="1" applyFill="1" applyBorder="1" applyAlignment="1">
      <alignment vertical="top" wrapText="1"/>
    </xf>
    <xf numFmtId="0" fontId="2" fillId="16" borderId="1" xfId="0" applyFont="1" applyFill="1" applyBorder="1" applyAlignment="1">
      <alignment vertical="top" wrapText="1"/>
    </xf>
    <xf numFmtId="0" fontId="25" fillId="0" borderId="17" xfId="0" applyFont="1" applyBorder="1" applyAlignment="1">
      <alignment horizontal="left" vertical="top" wrapText="1"/>
    </xf>
    <xf numFmtId="0" fontId="25" fillId="12" borderId="1" xfId="0" applyFont="1" applyFill="1" applyBorder="1" applyAlignment="1">
      <alignment horizontal="left" vertical="top" wrapText="1"/>
    </xf>
    <xf numFmtId="0" fontId="2" fillId="4" borderId="1" xfId="0" applyFont="1" applyFill="1" applyBorder="1" applyAlignment="1">
      <alignment vertical="top" wrapText="1"/>
    </xf>
    <xf numFmtId="0" fontId="25" fillId="9" borderId="42" xfId="0" applyFont="1" applyFill="1" applyBorder="1" applyAlignment="1">
      <alignment horizontal="left" vertical="top" wrapText="1"/>
    </xf>
    <xf numFmtId="0" fontId="25" fillId="2" borderId="1" xfId="0" applyFont="1" applyFill="1" applyBorder="1" applyAlignment="1">
      <alignment horizontal="left" vertical="top" wrapText="1"/>
    </xf>
    <xf numFmtId="0" fontId="2" fillId="5" borderId="42" xfId="0" applyFont="1" applyFill="1" applyBorder="1" applyAlignment="1">
      <alignment vertical="top" wrapText="1"/>
    </xf>
    <xf numFmtId="0" fontId="8" fillId="0" borderId="16" xfId="0" applyFont="1" applyBorder="1" applyAlignment="1">
      <alignment horizontal="left" vertical="top" wrapText="1"/>
    </xf>
    <xf numFmtId="0" fontId="10" fillId="0" borderId="31" xfId="0" applyFont="1" applyBorder="1" applyAlignment="1">
      <alignment horizontal="center" vertical="top" wrapText="1"/>
    </xf>
    <xf numFmtId="0" fontId="8" fillId="0" borderId="28" xfId="0" applyFont="1" applyBorder="1" applyAlignment="1">
      <alignment horizontal="center" vertical="top" wrapText="1"/>
    </xf>
    <xf numFmtId="0" fontId="2" fillId="11" borderId="1" xfId="0" applyFont="1" applyFill="1" applyBorder="1" applyAlignment="1">
      <alignment horizontal="left" vertical="top" wrapText="1"/>
    </xf>
    <xf numFmtId="0" fontId="24" fillId="3" borderId="50" xfId="0" applyFont="1" applyFill="1" applyBorder="1" applyAlignment="1">
      <alignment horizontal="left" vertical="top" wrapText="1"/>
    </xf>
    <xf numFmtId="0" fontId="24" fillId="3" borderId="54" xfId="0" applyFont="1" applyFill="1" applyBorder="1" applyAlignment="1">
      <alignment horizontal="left" vertical="top" wrapText="1"/>
    </xf>
    <xf numFmtId="0" fontId="24" fillId="3" borderId="1" xfId="0" applyFont="1" applyFill="1" applyBorder="1" applyAlignment="1">
      <alignment vertical="top" wrapText="1"/>
    </xf>
    <xf numFmtId="0" fontId="45" fillId="3" borderId="1" xfId="0" applyFont="1" applyFill="1" applyBorder="1" applyAlignment="1">
      <alignment horizontal="center" vertical="top" wrapText="1"/>
    </xf>
    <xf numFmtId="0" fontId="45" fillId="0" borderId="0" xfId="0" applyFont="1" applyAlignment="1">
      <alignment horizontal="center" vertical="top" wrapText="1"/>
    </xf>
    <xf numFmtId="0" fontId="5" fillId="3" borderId="1" xfId="0" quotePrefix="1" applyFont="1" applyFill="1" applyBorder="1" applyAlignment="1">
      <alignment vertical="top" wrapText="1"/>
    </xf>
    <xf numFmtId="0" fontId="2" fillId="12" borderId="1" xfId="0" applyFont="1" applyFill="1" applyBorder="1" applyAlignment="1">
      <alignment horizontal="left" vertical="top" wrapText="1"/>
    </xf>
    <xf numFmtId="0" fontId="30" fillId="4" borderId="1" xfId="0" applyFont="1" applyFill="1" applyBorder="1" applyAlignment="1">
      <alignment vertical="top" wrapText="1"/>
    </xf>
    <xf numFmtId="0" fontId="25" fillId="5" borderId="42" xfId="0" applyFont="1" applyFill="1" applyBorder="1" applyAlignment="1">
      <alignment horizontal="left" vertical="top" wrapText="1"/>
    </xf>
    <xf numFmtId="0" fontId="5" fillId="3" borderId="50" xfId="0" applyFont="1" applyFill="1" applyBorder="1" applyAlignment="1">
      <alignment vertical="top" wrapText="1"/>
    </xf>
    <xf numFmtId="0" fontId="2" fillId="3" borderId="54" xfId="0" applyFont="1" applyFill="1" applyBorder="1" applyAlignment="1">
      <alignment vertical="top" wrapText="1"/>
    </xf>
    <xf numFmtId="0" fontId="30" fillId="0" borderId="0" xfId="0" applyFont="1" applyAlignment="1">
      <alignment vertical="top" wrapText="1"/>
    </xf>
    <xf numFmtId="0" fontId="25" fillId="2" borderId="42" xfId="0" applyFont="1" applyFill="1" applyBorder="1" applyAlignment="1">
      <alignment horizontal="left" vertical="top" wrapText="1"/>
    </xf>
    <xf numFmtId="0" fontId="2" fillId="4" borderId="1" xfId="0" applyFont="1" applyFill="1" applyBorder="1" applyAlignment="1">
      <alignment horizontal="center" vertical="center"/>
    </xf>
    <xf numFmtId="0" fontId="2" fillId="0" borderId="1" xfId="0" quotePrefix="1" applyFont="1" applyBorder="1" applyAlignment="1">
      <alignment horizontal="left" vertical="top" wrapText="1"/>
    </xf>
    <xf numFmtId="0" fontId="2" fillId="17" borderId="1" xfId="0" applyFont="1" applyFill="1" applyBorder="1" applyAlignment="1">
      <alignment horizontal="center" vertical="top" wrapText="1"/>
    </xf>
    <xf numFmtId="0" fontId="2" fillId="17" borderId="1" xfId="0" applyFont="1" applyFill="1" applyBorder="1" applyAlignment="1">
      <alignment horizontal="center" vertical="top" wrapText="1"/>
    </xf>
    <xf numFmtId="0" fontId="25" fillId="11" borderId="1" xfId="0" applyFont="1" applyFill="1" applyBorder="1" applyAlignment="1">
      <alignment horizontal="left" vertical="top" wrapText="1"/>
    </xf>
    <xf numFmtId="0" fontId="26" fillId="0" borderId="17" xfId="0" applyFont="1" applyBorder="1" applyAlignment="1">
      <alignment vertical="top" wrapText="1"/>
    </xf>
    <xf numFmtId="0" fontId="25" fillId="12" borderId="42" xfId="0" applyFont="1" applyFill="1" applyBorder="1" applyAlignment="1">
      <alignment horizontal="left" vertical="top" wrapText="1"/>
    </xf>
    <xf numFmtId="0" fontId="2" fillId="12" borderId="42" xfId="0" applyFont="1" applyFill="1" applyBorder="1" applyAlignment="1">
      <alignment horizontal="left" vertical="top" wrapText="1"/>
    </xf>
    <xf numFmtId="0" fontId="28" fillId="0" borderId="1" xfId="0" applyFont="1" applyBorder="1" applyAlignment="1">
      <alignment horizontal="left" vertical="top" wrapText="1"/>
    </xf>
    <xf numFmtId="0" fontId="2" fillId="5" borderId="1" xfId="0" applyFont="1" applyFill="1" applyBorder="1" applyAlignment="1">
      <alignment vertical="top" wrapText="1"/>
    </xf>
    <xf numFmtId="0" fontId="25" fillId="12" borderId="1" xfId="0" applyFont="1" applyFill="1" applyBorder="1" applyAlignment="1">
      <alignment vertical="top" wrapText="1"/>
    </xf>
    <xf numFmtId="0" fontId="25" fillId="5" borderId="1" xfId="0" applyFont="1" applyFill="1" applyBorder="1" applyAlignment="1">
      <alignment horizontal="left" vertical="top" wrapText="1"/>
    </xf>
    <xf numFmtId="0" fontId="30" fillId="3" borderId="1" xfId="0" applyFont="1" applyFill="1" applyBorder="1" applyAlignment="1">
      <alignment vertical="top" wrapText="1"/>
    </xf>
    <xf numFmtId="0" fontId="25" fillId="9" borderId="1" xfId="0" applyFont="1" applyFill="1" applyBorder="1" applyAlignment="1">
      <alignment vertical="top" wrapText="1"/>
    </xf>
    <xf numFmtId="0" fontId="2" fillId="18" borderId="1" xfId="0" applyFont="1" applyFill="1" applyBorder="1" applyAlignment="1">
      <alignment horizontal="left" vertical="top" wrapText="1"/>
    </xf>
    <xf numFmtId="0" fontId="2" fillId="19" borderId="1" xfId="0" applyFont="1" applyFill="1" applyBorder="1" applyAlignment="1">
      <alignment vertical="top" wrapText="1"/>
    </xf>
    <xf numFmtId="0" fontId="13" fillId="12" borderId="1" xfId="0" applyFont="1" applyFill="1" applyBorder="1" applyAlignment="1">
      <alignment horizontal="center" vertical="top" wrapText="1"/>
    </xf>
    <xf numFmtId="0" fontId="2" fillId="9" borderId="1" xfId="0" applyFont="1" applyFill="1" applyBorder="1" applyAlignment="1">
      <alignment horizontal="left" vertical="top" wrapText="1"/>
    </xf>
    <xf numFmtId="0" fontId="2" fillId="3" borderId="43" xfId="0" applyFont="1" applyFill="1" applyBorder="1" applyAlignment="1">
      <alignment horizontal="center" vertical="top" wrapText="1"/>
    </xf>
    <xf numFmtId="0" fontId="14" fillId="0" borderId="0" xfId="0" applyFont="1" applyAlignment="1">
      <alignment horizontal="center" vertical="center"/>
    </xf>
    <xf numFmtId="0" fontId="13" fillId="0" borderId="0" xfId="0" applyFont="1" applyAlignment="1">
      <alignment horizontal="center" vertical="center" wrapText="1"/>
    </xf>
    <xf numFmtId="0" fontId="14" fillId="0" borderId="0" xfId="0" applyFont="1" applyAlignment="1">
      <alignment horizontal="left" vertical="center" wrapText="1"/>
    </xf>
    <xf numFmtId="0" fontId="13" fillId="4" borderId="9" xfId="0" applyFont="1" applyFill="1" applyBorder="1" applyAlignment="1">
      <alignment horizontal="center" vertical="center" wrapText="1"/>
    </xf>
    <xf numFmtId="0" fontId="14" fillId="4" borderId="9" xfId="0" applyFont="1" applyFill="1" applyBorder="1" applyAlignment="1">
      <alignment horizontal="center" vertical="center"/>
    </xf>
    <xf numFmtId="0" fontId="13" fillId="4" borderId="1" xfId="0" applyFont="1" applyFill="1" applyBorder="1" applyAlignment="1">
      <alignment horizontal="center" vertical="center"/>
    </xf>
    <xf numFmtId="0" fontId="26" fillId="0" borderId="1" xfId="0" applyFont="1" applyBorder="1" applyAlignment="1">
      <alignment vertical="top" wrapText="1"/>
    </xf>
    <xf numFmtId="0" fontId="46" fillId="4" borderId="1" xfId="0" applyFont="1" applyFill="1" applyBorder="1" applyAlignment="1">
      <alignment horizontal="center" vertical="top" wrapText="1"/>
    </xf>
    <xf numFmtId="0" fontId="46" fillId="3" borderId="1" xfId="0" applyFont="1" applyFill="1" applyBorder="1" applyAlignment="1">
      <alignment horizontal="center" vertical="top" wrapText="1"/>
    </xf>
    <xf numFmtId="0" fontId="2" fillId="20" borderId="1" xfId="0" applyFont="1" applyFill="1" applyBorder="1" applyAlignment="1">
      <alignment horizontal="center" vertical="top" wrapText="1"/>
    </xf>
    <xf numFmtId="0" fontId="2" fillId="15" borderId="1" xfId="0" applyFont="1" applyFill="1" applyBorder="1" applyAlignment="1">
      <alignment horizontal="center" vertical="top" wrapText="1"/>
    </xf>
    <xf numFmtId="0" fontId="8" fillId="3" borderId="1" xfId="0" applyFont="1" applyFill="1" applyBorder="1" applyAlignment="1">
      <alignment horizontal="center" vertical="top" wrapText="1"/>
    </xf>
    <xf numFmtId="0" fontId="8" fillId="3" borderId="45" xfId="0" applyFont="1" applyFill="1" applyBorder="1" applyAlignment="1">
      <alignment horizontal="center" vertical="top" wrapText="1"/>
    </xf>
    <xf numFmtId="0" fontId="8" fillId="0" borderId="28" xfId="0" applyFont="1" applyBorder="1" applyAlignment="1">
      <alignment vertical="top" wrapText="1"/>
    </xf>
    <xf numFmtId="0" fontId="2" fillId="3" borderId="42" xfId="0" applyFont="1" applyFill="1" applyBorder="1" applyAlignment="1">
      <alignment horizontal="center" vertical="top" wrapText="1"/>
    </xf>
    <xf numFmtId="0" fontId="8" fillId="21" borderId="1" xfId="0" applyFont="1" applyFill="1" applyBorder="1" applyAlignment="1">
      <alignment horizontal="left" vertical="top" wrapText="1"/>
    </xf>
    <xf numFmtId="0" fontId="48" fillId="21" borderId="1" xfId="0" applyFont="1" applyFill="1" applyBorder="1" applyAlignment="1">
      <alignment horizontal="left" vertical="top" wrapText="1"/>
    </xf>
    <xf numFmtId="0" fontId="2" fillId="21" borderId="1" xfId="0" applyFont="1" applyFill="1" applyBorder="1" applyAlignment="1">
      <alignment horizontal="center" vertical="top" wrapText="1"/>
    </xf>
    <xf numFmtId="0" fontId="2" fillId="21" borderId="1" xfId="0" applyFont="1" applyFill="1" applyBorder="1" applyAlignment="1">
      <alignment horizontal="left" vertical="top" wrapText="1"/>
    </xf>
    <xf numFmtId="0" fontId="8" fillId="21" borderId="1" xfId="0" applyFont="1" applyFill="1" applyBorder="1" applyAlignment="1">
      <alignment horizontal="center" vertical="top" wrapText="1"/>
    </xf>
    <xf numFmtId="0" fontId="47" fillId="21" borderId="1" xfId="0" applyFont="1" applyFill="1" applyBorder="1" applyAlignment="1">
      <alignment horizontal="left" vertical="top" wrapText="1"/>
    </xf>
    <xf numFmtId="0" fontId="47" fillId="21" borderId="1" xfId="0" applyFont="1" applyFill="1" applyBorder="1" applyAlignment="1">
      <alignment horizontal="center" vertical="top" wrapText="1"/>
    </xf>
    <xf numFmtId="0" fontId="47" fillId="21" borderId="1" xfId="0" applyFont="1" applyFill="1" applyBorder="1" applyAlignment="1">
      <alignment horizontal="left" vertical="top" wrapText="1"/>
    </xf>
    <xf numFmtId="0" fontId="48" fillId="21" borderId="1" xfId="0" applyFont="1" applyFill="1" applyBorder="1" applyAlignment="1">
      <alignment horizontal="center" vertical="top" wrapText="1"/>
    </xf>
    <xf numFmtId="0" fontId="47" fillId="21" borderId="41" xfId="0" applyFont="1" applyFill="1" applyBorder="1" applyAlignment="1">
      <alignment horizontal="center" vertical="top" wrapText="1"/>
    </xf>
    <xf numFmtId="0" fontId="47" fillId="21" borderId="1" xfId="0" applyFont="1" applyFill="1" applyBorder="1" applyAlignment="1">
      <alignment vertical="top" wrapText="1"/>
    </xf>
    <xf numFmtId="0" fontId="34" fillId="0" borderId="58" xfId="0" applyFont="1" applyBorder="1" applyAlignment="1">
      <alignment horizontal="left" vertical="top" wrapText="1"/>
    </xf>
    <xf numFmtId="0" fontId="8" fillId="0" borderId="1" xfId="0" applyFont="1" applyBorder="1" applyAlignment="1">
      <alignment vertical="top" wrapText="1"/>
    </xf>
    <xf numFmtId="0" fontId="49" fillId="0" borderId="1" xfId="0" applyFont="1" applyBorder="1" applyAlignment="1">
      <alignment horizontal="center" vertical="top" wrapText="1"/>
    </xf>
    <xf numFmtId="0" fontId="49" fillId="0" borderId="63" xfId="0" applyFont="1" applyBorder="1" applyAlignment="1">
      <alignment horizontal="center" vertical="top" wrapText="1"/>
    </xf>
    <xf numFmtId="0" fontId="8" fillId="0" borderId="63" xfId="0" applyFont="1" applyBorder="1" applyAlignment="1">
      <alignment horizontal="center" vertical="top" wrapText="1"/>
    </xf>
    <xf numFmtId="0" fontId="8" fillId="0" borderId="63" xfId="0" applyFont="1" applyBorder="1" applyAlignment="1">
      <alignment vertical="top" wrapText="1"/>
    </xf>
    <xf numFmtId="0" fontId="2" fillId="22" borderId="1" xfId="0" applyFont="1" applyFill="1" applyBorder="1" applyAlignment="1">
      <alignment horizontal="center" vertical="top" wrapText="1"/>
    </xf>
    <xf numFmtId="0" fontId="14" fillId="22" borderId="1" xfId="0" applyFont="1" applyFill="1" applyBorder="1" applyAlignment="1">
      <alignment horizontal="center" vertical="top" wrapText="1"/>
    </xf>
    <xf numFmtId="0" fontId="8" fillId="22" borderId="1" xfId="0" quotePrefix="1" applyFont="1" applyFill="1" applyBorder="1" applyAlignment="1">
      <alignment horizontal="left" vertical="top" wrapText="1"/>
    </xf>
    <xf numFmtId="0" fontId="2" fillId="22" borderId="1" xfId="0" applyFont="1" applyFill="1" applyBorder="1" applyAlignment="1">
      <alignment vertical="top" wrapText="1"/>
    </xf>
    <xf numFmtId="0" fontId="2" fillId="22" borderId="1" xfId="0" applyFont="1" applyFill="1" applyBorder="1" applyAlignment="1">
      <alignment horizontal="left" vertical="top" wrapText="1"/>
    </xf>
    <xf numFmtId="0" fontId="8" fillId="22" borderId="1" xfId="0" applyFont="1" applyFill="1" applyBorder="1" applyAlignment="1">
      <alignment vertical="top" wrapText="1"/>
    </xf>
    <xf numFmtId="0" fontId="2" fillId="22" borderId="1" xfId="0" quotePrefix="1" applyFont="1" applyFill="1" applyBorder="1" applyAlignment="1">
      <alignment horizontal="left" vertical="top" wrapText="1"/>
    </xf>
    <xf numFmtId="0" fontId="8" fillId="23" borderId="1" xfId="0" applyFont="1" applyFill="1" applyBorder="1" applyAlignment="1">
      <alignment horizontal="center" vertical="top" wrapText="1"/>
    </xf>
    <xf numFmtId="0" fontId="8" fillId="0" borderId="30" xfId="0" applyFont="1" applyBorder="1" applyAlignment="1">
      <alignment horizontal="center" vertical="top" wrapText="1"/>
    </xf>
    <xf numFmtId="0" fontId="50" fillId="0" borderId="1" xfId="0" applyFont="1" applyBorder="1" applyAlignment="1">
      <alignment horizontal="center" vertical="top" wrapText="1"/>
    </xf>
    <xf numFmtId="0" fontId="49" fillId="0" borderId="1" xfId="0" applyFont="1" applyBorder="1" applyAlignment="1">
      <alignment vertical="top" wrapText="1"/>
    </xf>
    <xf numFmtId="0" fontId="8" fillId="0" borderId="63" xfId="0" applyFont="1" applyBorder="1" applyAlignment="1">
      <alignment vertical="top" wrapText="1"/>
    </xf>
    <xf numFmtId="0" fontId="13"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0" borderId="63" xfId="0" applyFont="1" applyBorder="1" applyAlignment="1">
      <alignment vertical="top" wrapText="1"/>
    </xf>
    <xf numFmtId="0" fontId="13" fillId="12" borderId="1" xfId="0" applyFont="1" applyFill="1" applyBorder="1" applyAlignment="1">
      <alignment horizontal="left" vertical="top" wrapText="1"/>
    </xf>
    <xf numFmtId="0" fontId="28" fillId="0" borderId="1" xfId="0" applyFont="1" applyBorder="1" applyAlignment="1">
      <alignment horizontal="center" vertical="top" wrapText="1"/>
    </xf>
    <xf numFmtId="0" fontId="28" fillId="23" borderId="1" xfId="0" applyFont="1" applyFill="1" applyBorder="1" applyAlignment="1">
      <alignment horizontal="center" vertical="top" wrapText="1"/>
    </xf>
    <xf numFmtId="0" fontId="51" fillId="0" borderId="1" xfId="0" applyFont="1" applyBorder="1" applyAlignment="1">
      <alignment horizontal="center" vertical="top" wrapText="1"/>
    </xf>
    <xf numFmtId="0" fontId="53"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28" fillId="0" borderId="17" xfId="0" applyFont="1" applyBorder="1" applyAlignment="1">
      <alignment horizontal="center" vertical="top" wrapText="1"/>
    </xf>
    <xf numFmtId="0" fontId="8" fillId="0" borderId="31" xfId="0" applyFont="1" applyBorder="1" applyAlignment="1">
      <alignment horizontal="center" vertical="top" wrapText="1"/>
    </xf>
    <xf numFmtId="0" fontId="28" fillId="0" borderId="24" xfId="0" applyFont="1" applyBorder="1" applyAlignment="1">
      <alignment horizontal="center" vertical="top" wrapText="1"/>
    </xf>
    <xf numFmtId="0" fontId="8" fillId="0" borderId="29" xfId="0" applyFont="1" applyBorder="1" applyAlignment="1">
      <alignment horizontal="center" vertical="top" wrapText="1"/>
    </xf>
    <xf numFmtId="0" fontId="25" fillId="20" borderId="1" xfId="0" applyFont="1" applyFill="1" applyBorder="1" applyAlignment="1">
      <alignment vertical="top" wrapText="1"/>
    </xf>
    <xf numFmtId="0" fontId="8" fillId="0" borderId="0" xfId="0" applyFont="1" applyAlignment="1">
      <alignment horizontal="center" vertical="center"/>
    </xf>
    <xf numFmtId="0" fontId="32" fillId="0" borderId="0" xfId="0" applyFont="1" applyAlignment="1">
      <alignment horizontal="left" vertical="center"/>
    </xf>
    <xf numFmtId="0" fontId="55" fillId="0" borderId="1" xfId="0" applyFont="1" applyBorder="1" applyAlignment="1">
      <alignment vertical="top" wrapText="1"/>
    </xf>
    <xf numFmtId="0" fontId="56" fillId="0" borderId="29" xfId="0" applyFont="1" applyBorder="1" applyAlignment="1">
      <alignment vertical="top" wrapText="1"/>
    </xf>
    <xf numFmtId="0" fontId="2" fillId="0" borderId="1" xfId="0" quotePrefix="1" applyFont="1" applyBorder="1" applyAlignment="1">
      <alignment vertical="top" wrapText="1"/>
    </xf>
    <xf numFmtId="0" fontId="57" fillId="0" borderId="1" xfId="0" applyFont="1" applyBorder="1" applyAlignment="1">
      <alignment vertical="top" wrapText="1"/>
    </xf>
    <xf numFmtId="0" fontId="2" fillId="0" borderId="64" xfId="0" applyFont="1" applyBorder="1" applyAlignment="1">
      <alignment vertical="top" wrapText="1"/>
    </xf>
    <xf numFmtId="0" fontId="8" fillId="0" borderId="31" xfId="0" applyFont="1" applyBorder="1" applyAlignment="1">
      <alignment vertical="top" wrapText="1"/>
    </xf>
    <xf numFmtId="0" fontId="2" fillId="0" borderId="66" xfId="0" applyFont="1" applyBorder="1" applyAlignment="1">
      <alignment vertical="top" wrapText="1"/>
    </xf>
    <xf numFmtId="0" fontId="52" fillId="0" borderId="1" xfId="0" applyFont="1" applyBorder="1" applyAlignment="1">
      <alignment vertical="top" wrapText="1"/>
    </xf>
    <xf numFmtId="0" fontId="49" fillId="0" borderId="1" xfId="0" applyFont="1" applyBorder="1" applyAlignment="1">
      <alignment horizontal="center" vertical="top" wrapText="1"/>
    </xf>
    <xf numFmtId="0" fontId="60" fillId="0" borderId="1" xfId="0" applyFont="1" applyBorder="1" applyAlignment="1">
      <alignment horizontal="center" vertical="top" wrapText="1"/>
    </xf>
    <xf numFmtId="0" fontId="25" fillId="20" borderId="1" xfId="0" applyFont="1" applyFill="1" applyBorder="1" applyAlignment="1">
      <alignment vertical="top" wrapText="1"/>
    </xf>
    <xf numFmtId="0" fontId="2" fillId="20" borderId="1" xfId="0" applyFont="1" applyFill="1" applyBorder="1" applyAlignment="1">
      <alignment vertical="top" wrapText="1"/>
    </xf>
    <xf numFmtId="0" fontId="8" fillId="13" borderId="1" xfId="0" applyFont="1" applyFill="1" applyBorder="1" applyAlignment="1">
      <alignment horizontal="center" vertical="top" wrapText="1"/>
    </xf>
    <xf numFmtId="0" fontId="8" fillId="13" borderId="50" xfId="0" applyFont="1" applyFill="1" applyBorder="1" applyAlignment="1">
      <alignment horizontal="center" vertical="top" wrapText="1"/>
    </xf>
    <xf numFmtId="0" fontId="8" fillId="13" borderId="42" xfId="0" applyFont="1" applyFill="1" applyBorder="1" applyAlignment="1">
      <alignment horizontal="center" vertical="top" wrapText="1"/>
    </xf>
    <xf numFmtId="0" fontId="2" fillId="24" borderId="1" xfId="0" applyFont="1" applyFill="1" applyBorder="1" applyAlignment="1">
      <alignment horizontal="center" vertical="top" wrapText="1"/>
    </xf>
    <xf numFmtId="0" fontId="10" fillId="24" borderId="50" xfId="0" applyFont="1" applyFill="1" applyBorder="1" applyAlignment="1">
      <alignment horizontal="left" vertical="top" wrapText="1"/>
    </xf>
    <xf numFmtId="0" fontId="10" fillId="24" borderId="1" xfId="0" applyFont="1" applyFill="1" applyBorder="1" applyAlignment="1">
      <alignment horizontal="center" vertical="top" wrapText="1"/>
    </xf>
    <xf numFmtId="0" fontId="29" fillId="24" borderId="1" xfId="0" applyFont="1" applyFill="1" applyBorder="1" applyAlignment="1">
      <alignment vertical="top" wrapText="1"/>
    </xf>
    <xf numFmtId="0" fontId="10" fillId="24" borderId="1" xfId="0" applyFont="1" applyFill="1" applyBorder="1" applyAlignment="1">
      <alignment horizontal="left" vertical="top" wrapText="1"/>
    </xf>
    <xf numFmtId="0" fontId="8" fillId="24" borderId="42" xfId="0" applyFont="1" applyFill="1" applyBorder="1" applyAlignment="1">
      <alignment horizontal="center" vertical="top" wrapText="1"/>
    </xf>
    <xf numFmtId="0" fontId="2" fillId="24" borderId="1" xfId="0" applyFont="1" applyFill="1" applyBorder="1" applyAlignment="1">
      <alignment horizontal="left" vertical="top" wrapText="1"/>
    </xf>
    <xf numFmtId="0" fontId="2" fillId="24" borderId="1" xfId="0" applyFont="1" applyFill="1" applyBorder="1" applyAlignment="1">
      <alignment vertical="top" wrapText="1"/>
    </xf>
    <xf numFmtId="0" fontId="8" fillId="24" borderId="1" xfId="0" applyFont="1" applyFill="1" applyBorder="1" applyAlignment="1">
      <alignment horizontal="center" vertical="top" wrapText="1"/>
    </xf>
    <xf numFmtId="0" fontId="8" fillId="15" borderId="9" xfId="0" applyFont="1" applyFill="1" applyBorder="1" applyAlignment="1">
      <alignment horizontal="left" vertical="top" wrapText="1"/>
    </xf>
    <xf numFmtId="0" fontId="2" fillId="15" borderId="9" xfId="0" applyFont="1" applyFill="1" applyBorder="1" applyAlignment="1">
      <alignment vertical="top" wrapText="1"/>
    </xf>
    <xf numFmtId="0" fontId="2" fillId="15" borderId="9" xfId="0" applyFont="1" applyFill="1" applyBorder="1" applyAlignment="1">
      <alignment horizontal="center" vertical="top" wrapText="1"/>
    </xf>
    <xf numFmtId="0" fontId="2" fillId="15" borderId="9" xfId="0" applyFont="1" applyFill="1" applyBorder="1" applyAlignment="1">
      <alignment horizontal="left" vertical="top" wrapText="1"/>
    </xf>
    <xf numFmtId="0" fontId="14" fillId="15" borderId="9" xfId="0" applyFont="1" applyFill="1" applyBorder="1" applyAlignment="1">
      <alignment horizontal="center" vertical="top" wrapText="1"/>
    </xf>
    <xf numFmtId="0" fontId="13" fillId="15" borderId="9" xfId="0" applyFont="1" applyFill="1" applyBorder="1" applyAlignment="1">
      <alignment horizontal="left" vertical="top" wrapText="1"/>
    </xf>
    <xf numFmtId="0" fontId="5" fillId="0" borderId="0" xfId="0" applyFont="1" applyAlignment="1">
      <alignment horizontal="left" vertical="center" wrapText="1"/>
    </xf>
    <xf numFmtId="0" fontId="28" fillId="0" borderId="0" xfId="0" applyFont="1" applyAlignment="1">
      <alignment horizontal="center" vertical="center"/>
    </xf>
    <xf numFmtId="0" fontId="25" fillId="4" borderId="1" xfId="0" applyFont="1" applyFill="1" applyBorder="1" applyAlignment="1">
      <alignment horizontal="left" vertical="center" wrapText="1"/>
    </xf>
    <xf numFmtId="0" fontId="28" fillId="4" borderId="1" xfId="0" applyFont="1" applyFill="1" applyBorder="1" applyAlignment="1">
      <alignment horizontal="center" vertical="center"/>
    </xf>
    <xf numFmtId="0" fontId="25" fillId="4" borderId="1" xfId="0" applyFont="1" applyFill="1" applyBorder="1" applyAlignment="1">
      <alignment horizontal="center" vertical="center"/>
    </xf>
    <xf numFmtId="0" fontId="25" fillId="4" borderId="1" xfId="0" applyFont="1" applyFill="1" applyBorder="1" applyAlignment="1">
      <alignment horizontal="center" vertical="center" wrapText="1"/>
    </xf>
    <xf numFmtId="0" fontId="24" fillId="9" borderId="1" xfId="0" applyFont="1" applyFill="1" applyBorder="1" applyAlignment="1">
      <alignment horizontal="center" vertical="top" wrapText="1"/>
    </xf>
    <xf numFmtId="0" fontId="25" fillId="9" borderId="45" xfId="0" applyFont="1" applyFill="1" applyBorder="1" applyAlignment="1">
      <alignment horizontal="left" vertical="top" wrapText="1"/>
    </xf>
    <xf numFmtId="0" fontId="25" fillId="9" borderId="43" xfId="0" applyFont="1" applyFill="1" applyBorder="1" applyAlignment="1">
      <alignment horizontal="left" vertical="top" wrapText="1"/>
    </xf>
    <xf numFmtId="0" fontId="2" fillId="24" borderId="41" xfId="0" applyFont="1" applyFill="1" applyBorder="1" applyAlignment="1">
      <alignment horizontal="center" vertical="top" wrapText="1"/>
    </xf>
    <xf numFmtId="0" fontId="10" fillId="24" borderId="67" xfId="0" applyFont="1" applyFill="1" applyBorder="1" applyAlignment="1">
      <alignment horizontal="left" vertical="top" wrapText="1"/>
    </xf>
    <xf numFmtId="0" fontId="10" fillId="24" borderId="41" xfId="0" applyFont="1" applyFill="1" applyBorder="1" applyAlignment="1">
      <alignment horizontal="center" vertical="top" wrapText="1"/>
    </xf>
    <xf numFmtId="0" fontId="29" fillId="24" borderId="41" xfId="0" applyFont="1" applyFill="1" applyBorder="1" applyAlignment="1">
      <alignment vertical="top" wrapText="1"/>
    </xf>
    <xf numFmtId="0" fontId="10" fillId="24" borderId="41" xfId="0" applyFont="1" applyFill="1" applyBorder="1" applyAlignment="1">
      <alignment horizontal="left" vertical="top" wrapText="1"/>
    </xf>
    <xf numFmtId="0" fontId="8" fillId="24" borderId="49" xfId="0" applyFont="1" applyFill="1" applyBorder="1" applyAlignment="1">
      <alignment horizontal="center" vertical="top" wrapText="1"/>
    </xf>
    <xf numFmtId="0" fontId="2" fillId="24" borderId="41" xfId="0" applyFont="1" applyFill="1" applyBorder="1" applyAlignment="1">
      <alignment horizontal="left" vertical="top" wrapText="1"/>
    </xf>
    <xf numFmtId="0" fontId="2" fillId="24" borderId="41" xfId="0" applyFont="1" applyFill="1" applyBorder="1" applyAlignment="1">
      <alignment vertical="top" wrapText="1"/>
    </xf>
    <xf numFmtId="0" fontId="8" fillId="24" borderId="41" xfId="0" applyFont="1" applyFill="1" applyBorder="1" applyAlignment="1">
      <alignment horizontal="center" vertical="top" wrapText="1"/>
    </xf>
    <xf numFmtId="0" fontId="2" fillId="0" borderId="1" xfId="0" quotePrefix="1" applyFont="1" applyBorder="1" applyAlignment="1">
      <alignment horizontal="center" vertical="top" wrapText="1"/>
    </xf>
    <xf numFmtId="0" fontId="34" fillId="0" borderId="1" xfId="0" applyFont="1" applyBorder="1" applyAlignment="1">
      <alignment horizontal="center" vertical="top" wrapText="1"/>
    </xf>
    <xf numFmtId="0" fontId="2" fillId="0" borderId="31" xfId="0" applyFont="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vertical="top" wrapText="1"/>
    </xf>
    <xf numFmtId="0" fontId="35" fillId="25" borderId="1" xfId="0" applyFont="1" applyFill="1" applyBorder="1" applyAlignment="1">
      <alignment horizontal="center" vertical="top" wrapText="1"/>
    </xf>
    <xf numFmtId="0" fontId="35" fillId="25" borderId="1" xfId="0" applyFont="1" applyFill="1" applyBorder="1" applyAlignment="1">
      <alignment vertical="top" wrapText="1"/>
    </xf>
    <xf numFmtId="0" fontId="35" fillId="25" borderId="28" xfId="0" applyFont="1" applyFill="1" applyBorder="1" applyAlignment="1">
      <alignment horizontal="left" vertical="top" wrapText="1"/>
    </xf>
    <xf numFmtId="0" fontId="35" fillId="25" borderId="28" xfId="0" applyFont="1" applyFill="1" applyBorder="1" applyAlignment="1">
      <alignment vertical="top" wrapText="1"/>
    </xf>
    <xf numFmtId="0" fontId="35" fillId="25" borderId="1" xfId="0" applyFont="1" applyFill="1" applyBorder="1" applyAlignment="1">
      <alignment horizontal="left" vertical="top" wrapText="1"/>
    </xf>
    <xf numFmtId="0" fontId="35" fillId="26" borderId="28" xfId="0" applyFont="1" applyFill="1" applyBorder="1" applyAlignment="1">
      <alignment vertical="top" wrapText="1"/>
    </xf>
    <xf numFmtId="0" fontId="35" fillId="26" borderId="41" xfId="0" applyFont="1" applyFill="1" applyBorder="1" applyAlignment="1">
      <alignment vertical="top" wrapText="1"/>
    </xf>
    <xf numFmtId="0" fontId="35" fillId="25" borderId="28" xfId="0" applyFont="1" applyFill="1" applyBorder="1" applyAlignment="1">
      <alignment horizontal="center" vertical="top" wrapText="1"/>
    </xf>
    <xf numFmtId="0" fontId="35" fillId="26" borderId="1" xfId="0" applyFont="1" applyFill="1" applyBorder="1" applyAlignment="1">
      <alignment horizontal="center" vertical="top" wrapText="1"/>
    </xf>
    <xf numFmtId="0" fontId="35" fillId="26" borderId="16" xfId="0" applyFont="1" applyFill="1" applyBorder="1" applyAlignment="1">
      <alignment horizontal="left" vertical="top" wrapText="1"/>
    </xf>
    <xf numFmtId="0" fontId="35" fillId="26" borderId="1" xfId="0" applyFont="1" applyFill="1" applyBorder="1" applyAlignment="1">
      <alignment horizontal="left" vertical="top" wrapText="1"/>
    </xf>
    <xf numFmtId="0" fontId="35" fillId="26" borderId="1" xfId="0" applyFont="1" applyFill="1" applyBorder="1" applyAlignment="1">
      <alignment vertical="top" wrapText="1"/>
    </xf>
    <xf numFmtId="0" fontId="35" fillId="25" borderId="29" xfId="0" applyFont="1" applyFill="1" applyBorder="1" applyAlignment="1">
      <alignment horizontal="left" vertical="top" wrapText="1"/>
    </xf>
    <xf numFmtId="0" fontId="35" fillId="26" borderId="29" xfId="0" applyFont="1" applyFill="1" applyBorder="1" applyAlignment="1">
      <alignment horizontal="left" vertical="top" wrapText="1"/>
    </xf>
    <xf numFmtId="0" fontId="35" fillId="25" borderId="16" xfId="0" applyFont="1" applyFill="1" applyBorder="1" applyAlignment="1">
      <alignment horizontal="left" vertical="top" wrapText="1"/>
    </xf>
    <xf numFmtId="0" fontId="35" fillId="26" borderId="41" xfId="0" applyFont="1" applyFill="1" applyBorder="1" applyAlignment="1">
      <alignment horizontal="left" vertical="top" wrapText="1"/>
    </xf>
    <xf numFmtId="0" fontId="35" fillId="25" borderId="31" xfId="0" applyFont="1" applyFill="1" applyBorder="1" applyAlignment="1">
      <alignment horizontal="center" vertical="top" wrapText="1"/>
    </xf>
    <xf numFmtId="0" fontId="35" fillId="26" borderId="41" xfId="0" applyFont="1" applyFill="1" applyBorder="1" applyAlignment="1">
      <alignment horizontal="center" vertical="top" wrapText="1"/>
    </xf>
    <xf numFmtId="0" fontId="35" fillId="26" borderId="50" xfId="0" applyFont="1" applyFill="1" applyBorder="1" applyAlignment="1">
      <alignment horizontal="left" vertical="top" wrapText="1"/>
    </xf>
    <xf numFmtId="0" fontId="35" fillId="27" borderId="1" xfId="0" applyFont="1" applyFill="1" applyBorder="1" applyAlignment="1">
      <alignment horizontal="left" vertical="top" wrapText="1"/>
    </xf>
    <xf numFmtId="0" fontId="35" fillId="26" borderId="28" xfId="0" applyFont="1" applyFill="1" applyBorder="1" applyAlignment="1">
      <alignment horizontal="left" vertical="top" wrapText="1"/>
    </xf>
    <xf numFmtId="0" fontId="35" fillId="26" borderId="45" xfId="0" applyFont="1" applyFill="1" applyBorder="1" applyAlignment="1">
      <alignment horizontal="center" vertical="top" wrapText="1"/>
    </xf>
    <xf numFmtId="0" fontId="35" fillId="26" borderId="31" xfId="0" applyFont="1" applyFill="1" applyBorder="1" applyAlignment="1">
      <alignment horizontal="left" vertical="top" wrapText="1"/>
    </xf>
    <xf numFmtId="0" fontId="35" fillId="26" borderId="43" xfId="0" applyFont="1" applyFill="1" applyBorder="1" applyAlignment="1">
      <alignment horizontal="center" vertical="top" wrapText="1"/>
    </xf>
    <xf numFmtId="0" fontId="35" fillId="26" borderId="25" xfId="0" applyFont="1" applyFill="1" applyBorder="1" applyAlignment="1">
      <alignment horizontal="left" vertical="top" wrapText="1"/>
    </xf>
    <xf numFmtId="0" fontId="35" fillId="27" borderId="1" xfId="0" applyFont="1" applyFill="1" applyBorder="1" applyAlignment="1">
      <alignment horizontal="center" vertical="top" wrapText="1"/>
    </xf>
    <xf numFmtId="0" fontId="35" fillId="27" borderId="1" xfId="0" applyFont="1" applyFill="1" applyBorder="1" applyAlignment="1">
      <alignment vertical="top" wrapText="1"/>
    </xf>
    <xf numFmtId="0" fontId="35" fillId="25" borderId="29" xfId="0" applyFont="1" applyFill="1" applyBorder="1" applyAlignment="1">
      <alignment horizontal="center" vertical="top" wrapText="1"/>
    </xf>
    <xf numFmtId="0" fontId="35" fillId="27" borderId="52" xfId="0" applyFont="1" applyFill="1" applyBorder="1" applyAlignment="1">
      <alignment horizontal="left" vertical="top" wrapText="1"/>
    </xf>
    <xf numFmtId="0" fontId="35" fillId="27" borderId="29" xfId="0" applyFont="1" applyFill="1" applyBorder="1" applyAlignment="1">
      <alignment horizontal="left" vertical="top" wrapText="1"/>
    </xf>
    <xf numFmtId="0" fontId="35" fillId="25" borderId="25" xfId="0" applyFont="1" applyFill="1" applyBorder="1" applyAlignment="1">
      <alignment horizontal="left" vertical="top" wrapText="1"/>
    </xf>
    <xf numFmtId="0" fontId="35" fillId="27" borderId="25" xfId="0" applyFont="1" applyFill="1" applyBorder="1" applyAlignment="1">
      <alignment horizontal="left" vertical="top" wrapText="1"/>
    </xf>
    <xf numFmtId="0" fontId="35" fillId="25" borderId="0" xfId="0" applyFont="1" applyFill="1" applyAlignment="1">
      <alignment vertical="top" wrapText="1"/>
    </xf>
    <xf numFmtId="0" fontId="35" fillId="27" borderId="28" xfId="0" applyFont="1" applyFill="1" applyBorder="1" applyAlignment="1">
      <alignment horizontal="left" vertical="top" wrapText="1"/>
    </xf>
    <xf numFmtId="0" fontId="35" fillId="27" borderId="17" xfId="0" applyFont="1" applyFill="1" applyBorder="1" applyAlignment="1">
      <alignment horizontal="left" vertical="top" wrapText="1"/>
    </xf>
    <xf numFmtId="0" fontId="35" fillId="26" borderId="17" xfId="0" applyFont="1" applyFill="1" applyBorder="1" applyAlignment="1">
      <alignment horizontal="left" vertical="top" wrapText="1"/>
    </xf>
    <xf numFmtId="0" fontId="35" fillId="25" borderId="21" xfId="0" applyFont="1" applyFill="1" applyBorder="1" applyAlignment="1">
      <alignment horizontal="left" vertical="top" wrapText="1"/>
    </xf>
    <xf numFmtId="0" fontId="35" fillId="25" borderId="29" xfId="0" quotePrefix="1" applyFont="1" applyFill="1" applyBorder="1" applyAlignment="1">
      <alignment vertical="top" wrapText="1"/>
    </xf>
    <xf numFmtId="0" fontId="35" fillId="26" borderId="29" xfId="0" applyFont="1" applyFill="1" applyBorder="1" applyAlignment="1">
      <alignment vertical="top" wrapText="1"/>
    </xf>
    <xf numFmtId="0" fontId="35" fillId="25" borderId="29" xfId="0" applyFont="1" applyFill="1" applyBorder="1" applyAlignment="1">
      <alignment vertical="top" wrapText="1"/>
    </xf>
    <xf numFmtId="0" fontId="35" fillId="25" borderId="21" xfId="0" applyFont="1" applyFill="1" applyBorder="1" applyAlignment="1">
      <alignment horizontal="center" vertical="top" wrapText="1"/>
    </xf>
    <xf numFmtId="0" fontId="35" fillId="25" borderId="0" xfId="0" applyFont="1" applyFill="1" applyAlignment="1">
      <alignment horizontal="center" vertical="top" wrapText="1"/>
    </xf>
    <xf numFmtId="0" fontId="35" fillId="25" borderId="31" xfId="0" applyFont="1" applyFill="1" applyBorder="1" applyAlignment="1">
      <alignment vertical="top" wrapText="1"/>
    </xf>
    <xf numFmtId="0" fontId="35" fillId="25" borderId="31" xfId="0" applyFont="1" applyFill="1" applyBorder="1" applyAlignment="1">
      <alignment horizontal="left" vertical="top" wrapText="1"/>
    </xf>
    <xf numFmtId="0" fontId="35" fillId="25" borderId="17" xfId="0" applyFont="1" applyFill="1" applyBorder="1" applyAlignment="1">
      <alignment horizontal="center" vertical="top" wrapText="1"/>
    </xf>
    <xf numFmtId="0" fontId="35" fillId="26" borderId="49" xfId="0" applyFont="1" applyFill="1" applyBorder="1" applyAlignment="1">
      <alignment horizontal="center" vertical="top" wrapText="1"/>
    </xf>
    <xf numFmtId="0" fontId="35" fillId="27" borderId="42" xfId="0" applyFont="1" applyFill="1" applyBorder="1" applyAlignment="1">
      <alignment horizontal="center" vertical="top" wrapText="1"/>
    </xf>
    <xf numFmtId="0" fontId="35" fillId="27" borderId="49" xfId="0" applyFont="1" applyFill="1" applyBorder="1" applyAlignment="1">
      <alignment horizontal="center" vertical="top" wrapText="1"/>
    </xf>
    <xf numFmtId="0" fontId="35" fillId="27" borderId="41" xfId="0" applyFont="1" applyFill="1" applyBorder="1" applyAlignment="1">
      <alignment horizontal="center" vertical="top" wrapText="1"/>
    </xf>
    <xf numFmtId="0" fontId="35" fillId="27" borderId="41" xfId="0" applyFont="1" applyFill="1" applyBorder="1" applyAlignment="1">
      <alignment horizontal="left" vertical="top" wrapText="1"/>
    </xf>
    <xf numFmtId="0" fontId="35" fillId="27" borderId="41" xfId="0" applyFont="1" applyFill="1" applyBorder="1" applyAlignment="1">
      <alignment vertical="top" wrapText="1"/>
    </xf>
    <xf numFmtId="0" fontId="35" fillId="27" borderId="28" xfId="0" applyFont="1" applyFill="1" applyBorder="1" applyAlignment="1">
      <alignment vertical="top" wrapText="1"/>
    </xf>
    <xf numFmtId="0" fontId="35" fillId="28" borderId="1" xfId="0" applyFont="1" applyFill="1" applyBorder="1" applyAlignment="1">
      <alignment horizontal="center" vertical="top" wrapText="1"/>
    </xf>
    <xf numFmtId="0" fontId="35" fillId="26" borderId="44" xfId="0" applyFont="1" applyFill="1" applyBorder="1" applyAlignment="1">
      <alignment horizontal="left" vertical="top" wrapText="1"/>
    </xf>
    <xf numFmtId="0" fontId="35" fillId="25" borderId="17" xfId="0" applyFont="1" applyFill="1" applyBorder="1" applyAlignment="1">
      <alignment vertical="top" wrapText="1"/>
    </xf>
    <xf numFmtId="0" fontId="85" fillId="25" borderId="0" xfId="0" applyFont="1" applyFill="1" applyAlignment="1">
      <alignment vertical="top" wrapText="1"/>
    </xf>
    <xf numFmtId="0" fontId="13" fillId="2" borderId="28" xfId="0" applyFont="1" applyFill="1" applyBorder="1" applyAlignment="1">
      <alignment horizontal="center" vertical="top" wrapText="1"/>
    </xf>
    <xf numFmtId="0" fontId="4" fillId="0" borderId="31" xfId="0" applyFont="1" applyBorder="1" applyAlignment="1">
      <alignment vertical="center"/>
    </xf>
    <xf numFmtId="0" fontId="4" fillId="0" borderId="29" xfId="0" applyFont="1" applyBorder="1" applyAlignment="1">
      <alignment vertical="center"/>
    </xf>
    <xf numFmtId="0" fontId="13" fillId="0" borderId="28" xfId="0" applyFont="1" applyBorder="1" applyAlignment="1">
      <alignment horizontal="center" vertical="top" wrapText="1"/>
    </xf>
    <xf numFmtId="0" fontId="13" fillId="0" borderId="28" xfId="0" applyFont="1" applyBorder="1" applyAlignment="1">
      <alignment vertical="top" wrapText="1"/>
    </xf>
    <xf numFmtId="14" fontId="13" fillId="0" borderId="28" xfId="0" applyNumberFormat="1" applyFont="1" applyBorder="1" applyAlignment="1">
      <alignment horizontal="center" vertical="top" wrapText="1"/>
    </xf>
    <xf numFmtId="0" fontId="13" fillId="0" borderId="28" xfId="0" applyFont="1" applyBorder="1" applyAlignment="1">
      <alignment horizontal="left" vertical="top" wrapText="1"/>
    </xf>
    <xf numFmtId="0" fontId="13" fillId="2" borderId="28" xfId="0" applyFont="1" applyFill="1" applyBorder="1" applyAlignment="1">
      <alignment horizontal="left" vertical="top" wrapText="1"/>
    </xf>
    <xf numFmtId="0" fontId="16" fillId="0" borderId="28" xfId="0" applyFont="1" applyBorder="1" applyAlignment="1">
      <alignment horizontal="left" vertical="top" wrapText="1"/>
    </xf>
    <xf numFmtId="0" fontId="16" fillId="0" borderId="28" xfId="0" applyFont="1" applyBorder="1" applyAlignment="1">
      <alignment vertical="top" wrapText="1"/>
    </xf>
    <xf numFmtId="2" fontId="13" fillId="0" borderId="28" xfId="0" applyNumberFormat="1" applyFont="1" applyBorder="1" applyAlignment="1">
      <alignment horizontal="center" vertical="top" wrapText="1"/>
    </xf>
    <xf numFmtId="2" fontId="13" fillId="2" borderId="28" xfId="0" applyNumberFormat="1" applyFont="1" applyFill="1" applyBorder="1" applyAlignment="1">
      <alignment horizontal="center" vertical="top" wrapText="1"/>
    </xf>
    <xf numFmtId="2" fontId="16" fillId="0" borderId="28" xfId="0" applyNumberFormat="1" applyFont="1" applyBorder="1" applyAlignment="1">
      <alignment horizontal="center" vertical="top" wrapText="1"/>
    </xf>
    <xf numFmtId="0" fontId="10" fillId="0" borderId="18" xfId="0" applyFont="1" applyBorder="1" applyAlignment="1">
      <alignment horizontal="center" vertical="top" wrapText="1"/>
    </xf>
    <xf numFmtId="0" fontId="4" fillId="0" borderId="19" xfId="0" applyFont="1" applyBorder="1" applyAlignment="1">
      <alignment vertical="center"/>
    </xf>
    <xf numFmtId="0" fontId="4" fillId="0" borderId="21" xfId="0" applyFont="1" applyBorder="1" applyAlignment="1">
      <alignment vertical="center"/>
    </xf>
    <xf numFmtId="0" fontId="4" fillId="0" borderId="25"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16" fillId="0" borderId="28" xfId="0" applyFont="1" applyBorder="1" applyAlignment="1">
      <alignment horizontal="center" vertical="top" wrapText="1"/>
    </xf>
    <xf numFmtId="14" fontId="13" fillId="2" borderId="28" xfId="0" applyNumberFormat="1" applyFont="1" applyFill="1" applyBorder="1" applyAlignment="1">
      <alignment horizontal="center" vertical="top" wrapText="1"/>
    </xf>
    <xf numFmtId="0" fontId="16" fillId="2" borderId="28" xfId="0" applyFont="1" applyFill="1" applyBorder="1" applyAlignment="1">
      <alignment horizontal="left" vertical="top" wrapText="1"/>
    </xf>
    <xf numFmtId="0" fontId="13" fillId="0" borderId="28" xfId="0" quotePrefix="1" applyFont="1" applyBorder="1" applyAlignment="1">
      <alignment horizontal="left" vertical="top" wrapText="1"/>
    </xf>
    <xf numFmtId="0" fontId="3" fillId="2" borderId="16" xfId="0" applyFont="1" applyFill="1" applyBorder="1" applyAlignment="1">
      <alignment horizontal="center" vertical="top" wrapText="1"/>
    </xf>
    <xf numFmtId="0" fontId="4" fillId="0" borderId="17" xfId="0" applyFont="1" applyBorder="1" applyAlignment="1">
      <alignment vertical="center"/>
    </xf>
    <xf numFmtId="0" fontId="4" fillId="0" borderId="20" xfId="0" applyFont="1" applyBorder="1" applyAlignment="1">
      <alignment vertical="center"/>
    </xf>
    <xf numFmtId="0" fontId="3" fillId="2" borderId="2" xfId="0" applyFont="1" applyFill="1" applyBorder="1" applyAlignment="1">
      <alignment horizontal="center" vertical="top" wrapText="1"/>
    </xf>
    <xf numFmtId="0" fontId="4" fillId="0" borderId="3" xfId="0" applyFont="1" applyBorder="1" applyAlignment="1">
      <alignment vertical="center"/>
    </xf>
    <xf numFmtId="0" fontId="4" fillId="0" borderId="4" xfId="0" applyFont="1" applyBorder="1" applyAlignment="1">
      <alignment vertical="center"/>
    </xf>
    <xf numFmtId="0" fontId="4" fillId="0" borderId="13" xfId="0" applyFont="1" applyBorder="1" applyAlignment="1">
      <alignment vertical="center"/>
    </xf>
    <xf numFmtId="0" fontId="0" fillId="0" borderId="0" xfId="0" applyFont="1" applyAlignment="1">
      <alignment vertical="center"/>
    </xf>
    <xf numFmtId="0" fontId="4" fillId="0" borderId="14" xfId="0" applyFont="1" applyBorder="1" applyAlignment="1">
      <alignment vertical="center"/>
    </xf>
    <xf numFmtId="0" fontId="4" fillId="0" borderId="22" xfId="0" applyFont="1" applyBorder="1" applyAlignment="1">
      <alignment vertical="center"/>
    </xf>
    <xf numFmtId="0" fontId="6" fillId="2" borderId="5" xfId="0" applyFont="1" applyFill="1" applyBorder="1" applyAlignment="1">
      <alignment horizontal="center" vertical="top" wrapText="1"/>
    </xf>
    <xf numFmtId="0" fontId="4" fillId="0" borderId="15" xfId="0" applyFont="1" applyBorder="1" applyAlignment="1">
      <alignment vertical="center"/>
    </xf>
    <xf numFmtId="0" fontId="3" fillId="2" borderId="10" xfId="0" applyFont="1" applyFill="1" applyBorder="1" applyAlignment="1">
      <alignment horizontal="center" vertical="top" wrapText="1"/>
    </xf>
    <xf numFmtId="0" fontId="4" fillId="0" borderId="11" xfId="0" applyFont="1" applyBorder="1" applyAlignment="1">
      <alignment vertical="center"/>
    </xf>
    <xf numFmtId="0" fontId="4" fillId="0" borderId="12" xfId="0" applyFont="1" applyBorder="1" applyAlignment="1">
      <alignment vertical="center"/>
    </xf>
    <xf numFmtId="0" fontId="15" fillId="4" borderId="26" xfId="0" applyFont="1" applyFill="1" applyBorder="1" applyAlignment="1">
      <alignment horizontal="center" vertical="top" wrapText="1"/>
    </xf>
    <xf numFmtId="0" fontId="3" fillId="0" borderId="16" xfId="0" applyFont="1" applyBorder="1" applyAlignment="1">
      <alignment horizontal="left" vertical="top" wrapText="1"/>
    </xf>
    <xf numFmtId="0" fontId="4" fillId="0" borderId="27" xfId="0" applyFont="1" applyBorder="1" applyAlignment="1">
      <alignment vertical="center"/>
    </xf>
    <xf numFmtId="0" fontId="15" fillId="4" borderId="16" xfId="0" applyFont="1" applyFill="1" applyBorder="1" applyAlignment="1">
      <alignment horizontal="center" vertical="top" wrapText="1"/>
    </xf>
    <xf numFmtId="0" fontId="3" fillId="0" borderId="16" xfId="0" applyFont="1" applyBorder="1" applyAlignment="1">
      <alignment horizontal="center" vertical="top" wrapText="1"/>
    </xf>
    <xf numFmtId="0" fontId="17" fillId="0" borderId="16" xfId="0" applyFont="1" applyBorder="1" applyAlignment="1">
      <alignment horizontal="center" vertical="top" wrapText="1"/>
    </xf>
    <xf numFmtId="0" fontId="18" fillId="0" borderId="16" xfId="0" applyFont="1" applyBorder="1" applyAlignment="1">
      <alignment horizontal="left" vertical="top" wrapText="1"/>
    </xf>
    <xf numFmtId="0" fontId="15" fillId="4" borderId="18" xfId="0" applyFont="1" applyFill="1" applyBorder="1" applyAlignment="1">
      <alignment horizontal="center" vertical="top" wrapText="1"/>
    </xf>
    <xf numFmtId="0" fontId="18" fillId="0" borderId="28" xfId="0" applyFont="1" applyBorder="1" applyAlignment="1">
      <alignment horizontal="center" vertical="top" wrapText="1"/>
    </xf>
    <xf numFmtId="0" fontId="15" fillId="4" borderId="26" xfId="0" quotePrefix="1" applyFont="1" applyFill="1" applyBorder="1" applyAlignment="1">
      <alignment horizontal="center" vertical="top" wrapText="1"/>
    </xf>
    <xf numFmtId="0" fontId="17" fillId="0" borderId="16" xfId="0" applyFont="1" applyBorder="1" applyAlignment="1">
      <alignment horizontal="left" vertical="top" wrapText="1"/>
    </xf>
    <xf numFmtId="0" fontId="15" fillId="4" borderId="16" xfId="0" quotePrefix="1" applyFont="1" applyFill="1" applyBorder="1" applyAlignment="1">
      <alignment horizontal="center" vertical="top" wrapText="1"/>
    </xf>
    <xf numFmtId="0" fontId="15" fillId="0" borderId="16" xfId="0" applyFont="1" applyBorder="1" applyAlignment="1">
      <alignment horizontal="center" vertical="top" wrapText="1"/>
    </xf>
    <xf numFmtId="0" fontId="23" fillId="0" borderId="36" xfId="0" applyFont="1" applyBorder="1" applyAlignment="1">
      <alignment vertical="top" wrapText="1"/>
    </xf>
    <xf numFmtId="0" fontId="4" fillId="0" borderId="33" xfId="0" applyFont="1" applyBorder="1" applyAlignment="1">
      <alignment vertical="center"/>
    </xf>
    <xf numFmtId="0" fontId="4" fillId="0" borderId="37" xfId="0" applyFont="1" applyBorder="1" applyAlignment="1">
      <alignment vertical="center"/>
    </xf>
    <xf numFmtId="0" fontId="4" fillId="0" borderId="35" xfId="0" applyFont="1" applyBorder="1" applyAlignment="1">
      <alignment vertical="center"/>
    </xf>
    <xf numFmtId="0" fontId="15" fillId="4" borderId="28" xfId="0" applyFont="1" applyFill="1" applyBorder="1" applyAlignment="1">
      <alignment horizontal="center" vertical="top" wrapText="1"/>
    </xf>
    <xf numFmtId="14" fontId="3" fillId="0" borderId="38" xfId="0" applyNumberFormat="1" applyFont="1" applyBorder="1" applyAlignment="1">
      <alignment horizontal="center" vertical="top" wrapText="1"/>
    </xf>
    <xf numFmtId="0" fontId="4" fillId="0" borderId="39" xfId="0" applyFont="1" applyBorder="1" applyAlignment="1">
      <alignment vertical="center"/>
    </xf>
    <xf numFmtId="0" fontId="4" fillId="0" borderId="40" xfId="0" applyFont="1" applyBorder="1" applyAlignment="1">
      <alignment vertical="center"/>
    </xf>
    <xf numFmtId="0" fontId="22" fillId="0" borderId="26" xfId="0" applyFont="1" applyBorder="1" applyAlignment="1">
      <alignment horizontal="center" vertical="top" wrapText="1"/>
    </xf>
    <xf numFmtId="0" fontId="3" fillId="0" borderId="16" xfId="0" quotePrefix="1" applyFont="1" applyBorder="1" applyAlignment="1">
      <alignment horizontal="center" vertical="top" wrapText="1"/>
    </xf>
    <xf numFmtId="0" fontId="15" fillId="4" borderId="32" xfId="0" applyFont="1" applyFill="1" applyBorder="1" applyAlignment="1">
      <alignment horizontal="center" vertical="top" wrapText="1"/>
    </xf>
    <xf numFmtId="0" fontId="4" fillId="0" borderId="34" xfId="0" applyFont="1" applyBorder="1" applyAlignment="1">
      <alignment vertical="center"/>
    </xf>
    <xf numFmtId="0" fontId="8" fillId="3" borderId="6" xfId="0" applyFont="1" applyFill="1" applyBorder="1" applyAlignment="1">
      <alignment horizontal="center" vertical="top" wrapText="1"/>
    </xf>
    <xf numFmtId="0" fontId="4" fillId="0" borderId="7" xfId="0" applyFont="1" applyBorder="1" applyAlignment="1">
      <alignment vertical="center"/>
    </xf>
    <xf numFmtId="0" fontId="4" fillId="0" borderId="8" xfId="0" applyFont="1" applyBorder="1" applyAlignment="1">
      <alignment vertical="center"/>
    </xf>
    <xf numFmtId="0" fontId="35" fillId="25" borderId="28" xfId="0" applyFont="1" applyFill="1" applyBorder="1" applyAlignment="1">
      <alignment horizontal="center" vertical="top" wrapText="1"/>
    </xf>
    <xf numFmtId="0" fontId="83" fillId="25" borderId="31" xfId="0" applyFont="1" applyFill="1" applyBorder="1" applyAlignment="1">
      <alignment vertical="center"/>
    </xf>
    <xf numFmtId="0" fontId="83" fillId="25" borderId="29" xfId="0" applyFont="1" applyFill="1" applyBorder="1" applyAlignment="1">
      <alignment vertical="center"/>
    </xf>
    <xf numFmtId="0" fontId="35" fillId="25" borderId="28" xfId="0" applyFont="1" applyFill="1" applyBorder="1" applyAlignment="1">
      <alignment horizontal="left" vertical="top" wrapText="1"/>
    </xf>
    <xf numFmtId="0" fontId="2" fillId="4" borderId="28" xfId="0" applyFont="1" applyFill="1" applyBorder="1" applyAlignment="1">
      <alignment horizontal="center" vertical="top" wrapText="1"/>
    </xf>
    <xf numFmtId="0" fontId="2" fillId="0" borderId="28" xfId="0" applyFont="1" applyBorder="1" applyAlignment="1">
      <alignment horizontal="center" vertical="top" wrapText="1"/>
    </xf>
    <xf numFmtId="0" fontId="2" fillId="9" borderId="28" xfId="0" applyFont="1" applyFill="1" applyBorder="1" applyAlignment="1">
      <alignment horizontal="center" vertical="top" wrapText="1"/>
    </xf>
    <xf numFmtId="0" fontId="2" fillId="9" borderId="28" xfId="0" applyFont="1" applyFill="1" applyBorder="1" applyAlignment="1">
      <alignment horizontal="left" vertical="top" wrapText="1"/>
    </xf>
    <xf numFmtId="0" fontId="25" fillId="9" borderId="28" xfId="0" applyFont="1" applyFill="1" applyBorder="1" applyAlignment="1">
      <alignment horizontal="left" vertical="top" wrapText="1"/>
    </xf>
    <xf numFmtId="0" fontId="25" fillId="4" borderId="28" xfId="0" applyFont="1" applyFill="1" applyBorder="1" applyAlignment="1">
      <alignment horizontal="left" vertical="top" wrapText="1"/>
    </xf>
    <xf numFmtId="0" fontId="2" fillId="0" borderId="28" xfId="0" applyFont="1" applyBorder="1" applyAlignment="1">
      <alignment horizontal="left" vertical="top" wrapText="1"/>
    </xf>
    <xf numFmtId="0" fontId="25" fillId="9" borderId="28" xfId="0" applyFont="1" applyFill="1" applyBorder="1" applyAlignment="1">
      <alignment vertical="top" wrapText="1"/>
    </xf>
    <xf numFmtId="0" fontId="2" fillId="9" borderId="28" xfId="0" applyFont="1" applyFill="1" applyBorder="1" applyAlignment="1">
      <alignment vertical="top" wrapText="1"/>
    </xf>
    <xf numFmtId="0" fontId="2" fillId="2" borderId="28" xfId="0" applyFont="1" applyFill="1" applyBorder="1" applyAlignment="1">
      <alignment horizontal="center" vertical="top" wrapText="1"/>
    </xf>
    <xf numFmtId="0" fontId="2" fillId="2" borderId="28" xfId="0" applyFont="1" applyFill="1" applyBorder="1" applyAlignment="1">
      <alignment horizontal="left" vertical="top" wrapText="1"/>
    </xf>
    <xf numFmtId="0" fontId="35" fillId="25" borderId="28" xfId="0" applyFont="1" applyFill="1" applyBorder="1" applyAlignment="1">
      <alignment vertical="top" wrapText="1"/>
    </xf>
    <xf numFmtId="0" fontId="25" fillId="0" borderId="28" xfId="0" applyFont="1" applyBorder="1" applyAlignment="1">
      <alignment horizontal="left" vertical="top" wrapText="1"/>
    </xf>
    <xf numFmtId="0" fontId="25" fillId="0" borderId="28" xfId="0" applyFont="1" applyBorder="1" applyAlignment="1">
      <alignment horizontal="center" vertical="top" wrapText="1"/>
    </xf>
    <xf numFmtId="0" fontId="25" fillId="4" borderId="28" xfId="0" applyFont="1" applyFill="1" applyBorder="1" applyAlignment="1">
      <alignment horizontal="center" vertical="top" wrapText="1"/>
    </xf>
    <xf numFmtId="0" fontId="25" fillId="9" borderId="28" xfId="0" applyFont="1" applyFill="1" applyBorder="1" applyAlignment="1">
      <alignment horizontal="center" vertical="top" wrapText="1"/>
    </xf>
    <xf numFmtId="0" fontId="4" fillId="0" borderId="44" xfId="0" applyFont="1" applyBorder="1" applyAlignment="1">
      <alignment vertical="center"/>
    </xf>
    <xf numFmtId="0" fontId="25" fillId="0" borderId="31" xfId="0" applyFont="1" applyBorder="1" applyAlignment="1">
      <alignment horizontal="left" vertical="top" wrapText="1"/>
    </xf>
    <xf numFmtId="0" fontId="2" fillId="0" borderId="31" xfId="0" applyFont="1" applyBorder="1" applyAlignment="1">
      <alignment horizontal="left" vertical="top" wrapText="1"/>
    </xf>
    <xf numFmtId="0" fontId="2" fillId="9" borderId="46" xfId="0" applyFont="1" applyFill="1" applyBorder="1" applyAlignment="1">
      <alignment horizontal="center" vertical="top" wrapText="1"/>
    </xf>
    <xf numFmtId="0" fontId="4" fillId="0" borderId="47" xfId="0" applyFont="1" applyBorder="1" applyAlignment="1">
      <alignment vertical="center"/>
    </xf>
    <xf numFmtId="0" fontId="4" fillId="0" borderId="48" xfId="0" applyFont="1" applyBorder="1" applyAlignment="1">
      <alignment vertical="center"/>
    </xf>
    <xf numFmtId="0" fontId="2" fillId="0" borderId="28" xfId="0" applyFont="1" applyBorder="1" applyAlignment="1">
      <alignment vertical="top" wrapText="1"/>
    </xf>
    <xf numFmtId="0" fontId="2" fillId="0" borderId="21" xfId="0" applyFont="1" applyBorder="1" applyAlignment="1">
      <alignment horizontal="center" vertical="top" wrapText="1"/>
    </xf>
    <xf numFmtId="0" fontId="25" fillId="4" borderId="28" xfId="0" applyFont="1" applyFill="1" applyBorder="1" applyAlignment="1">
      <alignment vertical="top" wrapText="1"/>
    </xf>
    <xf numFmtId="0" fontId="2" fillId="2" borderId="28" xfId="0" applyFont="1" applyFill="1" applyBorder="1" applyAlignment="1">
      <alignment vertical="top" wrapText="1"/>
    </xf>
    <xf numFmtId="0" fontId="2" fillId="4" borderId="28" xfId="0" applyFont="1" applyFill="1" applyBorder="1" applyAlignment="1">
      <alignment vertical="top" wrapText="1"/>
    </xf>
    <xf numFmtId="0" fontId="35" fillId="26" borderId="28" xfId="0" applyFont="1" applyFill="1" applyBorder="1" applyAlignment="1">
      <alignment horizontal="center" vertical="top" wrapText="1"/>
    </xf>
    <xf numFmtId="0" fontId="35" fillId="26" borderId="28" xfId="0" applyFont="1" applyFill="1" applyBorder="1" applyAlignment="1">
      <alignment horizontal="left" vertical="top" wrapText="1"/>
    </xf>
    <xf numFmtId="168" fontId="35" fillId="26" borderId="28" xfId="0" applyNumberFormat="1" applyFont="1" applyFill="1" applyBorder="1" applyAlignment="1">
      <alignment horizontal="center" vertical="top" wrapText="1"/>
    </xf>
    <xf numFmtId="0" fontId="83" fillId="25" borderId="44" xfId="0" applyFont="1" applyFill="1" applyBorder="1" applyAlignment="1">
      <alignment vertical="center"/>
    </xf>
    <xf numFmtId="0" fontId="35" fillId="27" borderId="28" xfId="0" applyFont="1" applyFill="1" applyBorder="1" applyAlignment="1">
      <alignment horizontal="left" vertical="top" wrapText="1"/>
    </xf>
    <xf numFmtId="0" fontId="35" fillId="26" borderId="31" xfId="0" applyFont="1" applyFill="1" applyBorder="1" applyAlignment="1">
      <alignment horizontal="left" vertical="top" wrapText="1"/>
    </xf>
    <xf numFmtId="0" fontId="25" fillId="2" borderId="28" xfId="0" applyFont="1" applyFill="1" applyBorder="1" applyAlignment="1">
      <alignment horizontal="left" vertical="top" wrapText="1"/>
    </xf>
    <xf numFmtId="0" fontId="35" fillId="27" borderId="28" xfId="0" applyFont="1" applyFill="1" applyBorder="1" applyAlignment="1">
      <alignment horizontal="center" vertical="top" wrapText="1"/>
    </xf>
    <xf numFmtId="0" fontId="35" fillId="27" borderId="28" xfId="0" applyFont="1" applyFill="1" applyBorder="1" applyAlignment="1">
      <alignment vertical="top" wrapText="1"/>
    </xf>
    <xf numFmtId="0" fontId="28" fillId="4" borderId="28" xfId="0" applyFont="1" applyFill="1" applyBorder="1" applyAlignment="1">
      <alignment vertical="top" wrapText="1"/>
    </xf>
    <xf numFmtId="0" fontId="25" fillId="4" borderId="51" xfId="0" applyFont="1" applyFill="1" applyBorder="1" applyAlignment="1">
      <alignment horizontal="center" vertical="top" wrapText="1"/>
    </xf>
    <xf numFmtId="0" fontId="28" fillId="4" borderId="51" xfId="0" applyFont="1" applyFill="1" applyBorder="1" applyAlignment="1">
      <alignment vertical="top" wrapText="1"/>
    </xf>
    <xf numFmtId="0" fontId="35" fillId="25" borderId="31" xfId="0" applyFont="1" applyFill="1" applyBorder="1" applyAlignment="1">
      <alignment horizontal="left" vertical="top" wrapText="1"/>
    </xf>
    <xf numFmtId="0" fontId="35" fillId="25" borderId="31" xfId="0" applyFont="1" applyFill="1" applyBorder="1" applyAlignment="1">
      <alignment horizontal="center" vertical="top" wrapText="1"/>
    </xf>
    <xf numFmtId="0" fontId="25" fillId="11" borderId="28" xfId="0" applyFont="1" applyFill="1" applyBorder="1" applyAlignment="1">
      <alignment horizontal="center" vertical="top" wrapText="1"/>
    </xf>
    <xf numFmtId="0" fontId="25" fillId="11" borderId="28" xfId="0" applyFont="1" applyFill="1" applyBorder="1" applyAlignment="1">
      <alignment horizontal="left" vertical="top" wrapText="1"/>
    </xf>
    <xf numFmtId="0" fontId="25" fillId="4" borderId="51" xfId="0" applyFont="1" applyFill="1" applyBorder="1" applyAlignment="1">
      <alignment horizontal="left" vertical="top" wrapText="1"/>
    </xf>
    <xf numFmtId="0" fontId="25" fillId="0" borderId="28" xfId="0" applyFont="1" applyBorder="1" applyAlignment="1">
      <alignment vertical="top" wrapText="1"/>
    </xf>
    <xf numFmtId="0" fontId="25" fillId="2" borderId="28" xfId="0" applyFont="1" applyFill="1" applyBorder="1" applyAlignment="1">
      <alignment vertical="top" wrapText="1"/>
    </xf>
    <xf numFmtId="0" fontId="25" fillId="2" borderId="28" xfId="0" applyFont="1" applyFill="1" applyBorder="1" applyAlignment="1">
      <alignment horizontal="center" vertical="top" wrapText="1"/>
    </xf>
    <xf numFmtId="0" fontId="25" fillId="0" borderId="21" xfId="0" applyFont="1" applyBorder="1" applyAlignment="1">
      <alignment horizontal="center" vertical="top" wrapText="1"/>
    </xf>
    <xf numFmtId="0" fontId="25" fillId="9" borderId="46" xfId="0" applyFont="1" applyFill="1" applyBorder="1" applyAlignment="1">
      <alignment horizontal="center" vertical="top" wrapText="1"/>
    </xf>
    <xf numFmtId="0" fontId="25" fillId="4" borderId="46" xfId="0" applyFont="1" applyFill="1" applyBorder="1" applyAlignment="1">
      <alignment horizontal="center" vertical="top" wrapText="1"/>
    </xf>
    <xf numFmtId="0" fontId="2" fillId="2" borderId="31" xfId="0" applyFont="1" applyFill="1" applyBorder="1" applyAlignment="1">
      <alignment horizontal="left" vertical="top" wrapText="1"/>
    </xf>
    <xf numFmtId="0" fontId="25" fillId="0" borderId="31" xfId="0" applyFont="1" applyBorder="1" applyAlignment="1">
      <alignment horizontal="center" vertical="top" wrapText="1"/>
    </xf>
    <xf numFmtId="0" fontId="25" fillId="5" borderId="28" xfId="0" applyFont="1" applyFill="1" applyBorder="1" applyAlignment="1">
      <alignment horizontal="center" vertical="top" wrapText="1"/>
    </xf>
    <xf numFmtId="0" fontId="2" fillId="2" borderId="31" xfId="0" applyFont="1" applyFill="1" applyBorder="1" applyAlignment="1">
      <alignment vertical="top" wrapText="1"/>
    </xf>
    <xf numFmtId="0" fontId="2" fillId="0" borderId="21" xfId="0" applyFont="1" applyBorder="1" applyAlignment="1">
      <alignment horizontal="left" vertical="top" wrapText="1"/>
    </xf>
    <xf numFmtId="0" fontId="2" fillId="0" borderId="18" xfId="0" applyFont="1" applyBorder="1" applyAlignment="1">
      <alignment horizontal="left" vertical="top" wrapText="1"/>
    </xf>
    <xf numFmtId="0" fontId="37" fillId="4" borderId="28" xfId="0" applyFont="1" applyFill="1" applyBorder="1" applyAlignment="1">
      <alignment horizontal="left" vertical="top" wrapText="1"/>
    </xf>
    <xf numFmtId="0" fontId="2" fillId="0" borderId="18" xfId="0" applyFont="1" applyBorder="1" applyAlignment="1">
      <alignment vertical="top" wrapText="1"/>
    </xf>
    <xf numFmtId="0" fontId="35" fillId="28" borderId="28" xfId="0" applyFont="1" applyFill="1" applyBorder="1" applyAlignment="1">
      <alignment horizontal="center" vertical="top" wrapText="1"/>
    </xf>
    <xf numFmtId="0" fontId="2" fillId="9" borderId="31" xfId="0" applyFont="1" applyFill="1" applyBorder="1" applyAlignment="1">
      <alignment horizontal="left" vertical="top" wrapText="1"/>
    </xf>
    <xf numFmtId="0" fontId="2" fillId="4" borderId="28" xfId="0" applyFont="1" applyFill="1" applyBorder="1" applyAlignment="1">
      <alignment horizontal="left" vertical="top" wrapText="1"/>
    </xf>
    <xf numFmtId="0" fontId="16" fillId="4" borderId="28" xfId="0" applyFont="1" applyFill="1" applyBorder="1" applyAlignment="1">
      <alignment horizontal="left" vertical="top" wrapText="1"/>
    </xf>
    <xf numFmtId="0" fontId="35" fillId="26" borderId="28" xfId="0" applyFont="1" applyFill="1" applyBorder="1" applyAlignment="1">
      <alignment vertical="top" wrapText="1"/>
    </xf>
    <xf numFmtId="0" fontId="2" fillId="0" borderId="21" xfId="0" applyFont="1" applyBorder="1" applyAlignment="1">
      <alignment vertical="top" wrapText="1"/>
    </xf>
    <xf numFmtId="0" fontId="83" fillId="25" borderId="14" xfId="0" applyFont="1" applyFill="1" applyBorder="1" applyAlignment="1">
      <alignment vertical="center"/>
    </xf>
    <xf numFmtId="0" fontId="83" fillId="25" borderId="24" xfId="0" applyFont="1" applyFill="1" applyBorder="1" applyAlignment="1">
      <alignment vertical="center"/>
    </xf>
    <xf numFmtId="0" fontId="7" fillId="4" borderId="28" xfId="0" applyFont="1" applyFill="1" applyBorder="1" applyAlignment="1">
      <alignment horizontal="center" vertical="top" wrapText="1"/>
    </xf>
    <xf numFmtId="0" fontId="25" fillId="2" borderId="31" xfId="0" applyFont="1" applyFill="1" applyBorder="1" applyAlignment="1">
      <alignment horizontal="left" vertical="top" wrapText="1"/>
    </xf>
    <xf numFmtId="0" fontId="2" fillId="0" borderId="28" xfId="0" quotePrefix="1" applyFont="1" applyBorder="1" applyAlignment="1">
      <alignment horizontal="center" vertical="top" wrapText="1"/>
    </xf>
    <xf numFmtId="0" fontId="7" fillId="0" borderId="28" xfId="0" quotePrefix="1" applyFont="1" applyBorder="1" applyAlignment="1">
      <alignment horizontal="center" vertical="top" wrapText="1"/>
    </xf>
    <xf numFmtId="0" fontId="7" fillId="2" borderId="28" xfId="0" applyFont="1" applyFill="1" applyBorder="1" applyAlignment="1">
      <alignment horizontal="center" vertical="top" wrapText="1"/>
    </xf>
    <xf numFmtId="0" fontId="13" fillId="0" borderId="31" xfId="0" applyFont="1" applyBorder="1" applyAlignment="1">
      <alignment horizontal="left" vertical="top" wrapText="1"/>
    </xf>
    <xf numFmtId="0" fontId="7" fillId="0" borderId="28" xfId="0" applyFont="1" applyBorder="1" applyAlignment="1">
      <alignment horizontal="center" vertical="top" wrapText="1"/>
    </xf>
    <xf numFmtId="0" fontId="7" fillId="0" borderId="28" xfId="0" applyFont="1" applyBorder="1" applyAlignment="1">
      <alignment horizontal="left" vertical="top" wrapText="1"/>
    </xf>
    <xf numFmtId="0" fontId="30" fillId="4" borderId="28" xfId="0" applyFont="1" applyFill="1" applyBorder="1" applyAlignment="1">
      <alignment horizontal="center" vertical="top" wrapText="1"/>
    </xf>
    <xf numFmtId="0" fontId="2" fillId="4" borderId="51" xfId="0" applyFont="1" applyFill="1" applyBorder="1" applyAlignment="1">
      <alignment horizontal="center" vertical="top" wrapText="1"/>
    </xf>
    <xf numFmtId="0" fontId="2" fillId="0" borderId="28" xfId="0" quotePrefix="1" applyFont="1" applyBorder="1" applyAlignment="1">
      <alignment horizontal="left" vertical="top" wrapText="1"/>
    </xf>
    <xf numFmtId="0" fontId="5" fillId="3" borderId="16" xfId="0" applyFont="1" applyFill="1" applyBorder="1" applyAlignment="1">
      <alignment horizontal="left" vertical="top" wrapText="1"/>
    </xf>
    <xf numFmtId="0" fontId="2" fillId="0" borderId="18" xfId="0" applyFont="1" applyBorder="1" applyAlignment="1">
      <alignment horizontal="center" vertical="top" wrapText="1"/>
    </xf>
    <xf numFmtId="0" fontId="25" fillId="9" borderId="55" xfId="0" applyFont="1" applyFill="1" applyBorder="1" applyAlignment="1">
      <alignment horizontal="center" vertical="top" wrapText="1"/>
    </xf>
    <xf numFmtId="0" fontId="4" fillId="0" borderId="56" xfId="0" applyFont="1" applyBorder="1" applyAlignment="1">
      <alignment vertical="center"/>
    </xf>
    <xf numFmtId="0" fontId="4" fillId="0" borderId="57" xfId="0" applyFont="1" applyBorder="1" applyAlignment="1">
      <alignment vertical="center"/>
    </xf>
    <xf numFmtId="0" fontId="2" fillId="2" borderId="46" xfId="0" applyFont="1" applyFill="1" applyBorder="1" applyAlignment="1">
      <alignment horizontal="center" vertical="top" wrapText="1"/>
    </xf>
    <xf numFmtId="0" fontId="25" fillId="2" borderId="55" xfId="0" applyFont="1" applyFill="1" applyBorder="1" applyAlignment="1">
      <alignment horizontal="center" vertical="top" wrapText="1"/>
    </xf>
    <xf numFmtId="0" fontId="25" fillId="0" borderId="18" xfId="0" applyFont="1" applyBorder="1" applyAlignment="1">
      <alignment horizontal="center" vertical="top" wrapText="1"/>
    </xf>
    <xf numFmtId="0" fontId="2" fillId="9" borderId="55" xfId="0" applyFont="1" applyFill="1" applyBorder="1" applyAlignment="1">
      <alignment horizontal="center" vertical="top" wrapText="1"/>
    </xf>
    <xf numFmtId="0" fontId="8" fillId="0" borderId="28" xfId="0" applyFont="1" applyBorder="1" applyAlignment="1">
      <alignment horizontal="center" vertical="top" wrapText="1"/>
    </xf>
    <xf numFmtId="0" fontId="8" fillId="0" borderId="28" xfId="0" applyFont="1" applyBorder="1" applyAlignment="1">
      <alignment horizontal="left" vertical="top" wrapText="1"/>
    </xf>
    <xf numFmtId="0" fontId="8" fillId="4" borderId="28" xfId="0" applyFont="1" applyFill="1" applyBorder="1" applyAlignment="1">
      <alignment horizontal="center" vertical="top" wrapText="1"/>
    </xf>
    <xf numFmtId="0" fontId="2" fillId="17" borderId="28" xfId="0" applyFont="1" applyFill="1" applyBorder="1" applyAlignment="1">
      <alignment horizontal="center" vertical="top" wrapText="1"/>
    </xf>
    <xf numFmtId="0" fontId="2" fillId="12" borderId="28" xfId="0" applyFont="1" applyFill="1" applyBorder="1" applyAlignment="1">
      <alignment horizontal="center" vertical="top" wrapText="1"/>
    </xf>
    <xf numFmtId="0" fontId="8" fillId="4" borderId="28" xfId="0" applyFont="1" applyFill="1" applyBorder="1" applyAlignment="1">
      <alignment vertical="top" wrapText="1"/>
    </xf>
    <xf numFmtId="0" fontId="2" fillId="22" borderId="28" xfId="0" applyFont="1" applyFill="1" applyBorder="1" applyAlignment="1">
      <alignment horizontal="center" vertical="top" wrapText="1"/>
    </xf>
    <xf numFmtId="0" fontId="2" fillId="12" borderId="28" xfId="0" applyFont="1" applyFill="1" applyBorder="1" applyAlignment="1">
      <alignment vertical="top" wrapText="1"/>
    </xf>
    <xf numFmtId="0" fontId="13" fillId="12" borderId="28" xfId="0" applyFont="1" applyFill="1" applyBorder="1" applyAlignment="1">
      <alignment horizontal="center" vertical="top" wrapText="1"/>
    </xf>
    <xf numFmtId="0" fontId="13" fillId="4" borderId="28" xfId="0" applyFont="1" applyFill="1" applyBorder="1" applyAlignment="1">
      <alignment horizontal="center" vertical="top" wrapText="1"/>
    </xf>
    <xf numFmtId="0" fontId="2" fillId="12" borderId="28" xfId="0" applyFont="1" applyFill="1" applyBorder="1" applyAlignment="1">
      <alignment horizontal="left" vertical="top" wrapText="1"/>
    </xf>
    <xf numFmtId="0" fontId="41" fillId="12" borderId="28" xfId="0" applyFont="1" applyFill="1" applyBorder="1" applyAlignment="1">
      <alignment horizontal="left" vertical="top" wrapText="1"/>
    </xf>
    <xf numFmtId="0" fontId="2" fillId="5" borderId="28" xfId="0" applyFont="1" applyFill="1" applyBorder="1" applyAlignment="1">
      <alignment vertical="top" wrapText="1"/>
    </xf>
    <xf numFmtId="0" fontId="2" fillId="3" borderId="28" xfId="0" applyFont="1" applyFill="1" applyBorder="1" applyAlignment="1">
      <alignment vertical="top" wrapText="1"/>
    </xf>
    <xf numFmtId="0" fontId="2" fillId="3" borderId="28" xfId="0" applyFont="1" applyFill="1" applyBorder="1" applyAlignment="1">
      <alignment horizontal="center" vertical="top" wrapText="1"/>
    </xf>
    <xf numFmtId="0" fontId="8" fillId="3" borderId="16" xfId="0" applyFont="1" applyFill="1" applyBorder="1" applyAlignment="1">
      <alignment horizontal="left" vertical="top" wrapText="1"/>
    </xf>
    <xf numFmtId="0" fontId="8" fillId="0" borderId="28" xfId="0" applyFont="1" applyBorder="1" applyAlignment="1">
      <alignment vertical="top" wrapText="1"/>
    </xf>
    <xf numFmtId="0" fontId="47" fillId="21" borderId="28" xfId="0" applyFont="1" applyFill="1" applyBorder="1" applyAlignment="1">
      <alignment horizontal="center" vertical="top" wrapText="1"/>
    </xf>
    <xf numFmtId="0" fontId="2" fillId="21" borderId="28" xfId="0" applyFont="1" applyFill="1" applyBorder="1" applyAlignment="1">
      <alignment horizontal="center" vertical="top" wrapText="1"/>
    </xf>
    <xf numFmtId="0" fontId="48" fillId="21" borderId="28" xfId="0" applyFont="1" applyFill="1" applyBorder="1" applyAlignment="1">
      <alignment vertical="top" wrapText="1"/>
    </xf>
    <xf numFmtId="0" fontId="10" fillId="3" borderId="16" xfId="0" applyFont="1" applyFill="1" applyBorder="1" applyAlignment="1">
      <alignment horizontal="left" vertical="top" wrapText="1"/>
    </xf>
    <xf numFmtId="164" fontId="2" fillId="3" borderId="28" xfId="0" quotePrefix="1" applyNumberFormat="1" applyFont="1" applyFill="1" applyBorder="1" applyAlignment="1">
      <alignment horizontal="center" vertical="top" wrapText="1"/>
    </xf>
    <xf numFmtId="0" fontId="8" fillId="11" borderId="26" xfId="0" applyFont="1" applyFill="1" applyBorder="1" applyAlignment="1">
      <alignment horizontal="left" vertical="top" wrapText="1"/>
    </xf>
    <xf numFmtId="0" fontId="8" fillId="10" borderId="59" xfId="0" applyFont="1" applyFill="1" applyBorder="1" applyAlignment="1">
      <alignment horizontal="center" vertical="top" wrapText="1"/>
    </xf>
    <xf numFmtId="0" fontId="8" fillId="10" borderId="60" xfId="0" applyFont="1" applyFill="1" applyBorder="1" applyAlignment="1">
      <alignment horizontal="center" vertical="top" wrapText="1"/>
    </xf>
    <xf numFmtId="0" fontId="8" fillId="10" borderId="61" xfId="0" applyFont="1" applyFill="1" applyBorder="1" applyAlignment="1">
      <alignment horizontal="center" vertical="top" wrapText="1"/>
    </xf>
    <xf numFmtId="0" fontId="4" fillId="0" borderId="62" xfId="0" applyFont="1" applyBorder="1" applyAlignment="1">
      <alignment vertical="center"/>
    </xf>
    <xf numFmtId="0" fontId="8" fillId="0" borderId="32" xfId="0" applyFont="1" applyBorder="1" applyAlignment="1">
      <alignment horizontal="center" vertical="top" wrapText="1"/>
    </xf>
    <xf numFmtId="0" fontId="4" fillId="0" borderId="65" xfId="0" applyFont="1" applyBorder="1" applyAlignment="1">
      <alignment vertical="center"/>
    </xf>
    <xf numFmtId="0" fontId="49" fillId="0" borderId="28" xfId="0" applyFont="1" applyBorder="1" applyAlignment="1">
      <alignment horizontal="center" vertical="top" wrapText="1"/>
    </xf>
    <xf numFmtId="0" fontId="8" fillId="0" borderId="64" xfId="0" applyFont="1" applyBorder="1" applyAlignment="1">
      <alignment horizontal="center" vertical="top" wrapText="1"/>
    </xf>
    <xf numFmtId="0" fontId="4" fillId="0" borderId="66" xfId="0" applyFont="1" applyBorder="1" applyAlignment="1">
      <alignment vertical="center"/>
    </xf>
    <xf numFmtId="0" fontId="8" fillId="12" borderId="64" xfId="0" applyFont="1" applyFill="1" applyBorder="1" applyAlignment="1">
      <alignment vertical="top" wrapText="1"/>
    </xf>
    <xf numFmtId="0" fontId="8" fillId="0" borderId="64" xfId="0" applyFont="1" applyBorder="1" applyAlignment="1">
      <alignment vertical="top" wrapText="1"/>
    </xf>
    <xf numFmtId="0" fontId="50" fillId="0" borderId="28" xfId="0" applyFont="1" applyBorder="1" applyAlignment="1">
      <alignment horizontal="center" vertical="top" wrapText="1"/>
    </xf>
    <xf numFmtId="0" fontId="49" fillId="0" borderId="32" xfId="0" applyFont="1" applyBorder="1" applyAlignment="1">
      <alignment horizontal="center" vertical="top" wrapText="1"/>
    </xf>
    <xf numFmtId="0" fontId="49" fillId="0" borderId="28" xfId="0" applyFont="1" applyBorder="1" applyAlignment="1">
      <alignment vertical="top" wrapText="1"/>
    </xf>
    <xf numFmtId="169" fontId="8" fillId="0" borderId="28" xfId="0" applyNumberFormat="1" applyFont="1" applyBorder="1" applyAlignment="1">
      <alignment horizontal="center" vertical="top" wrapText="1"/>
    </xf>
    <xf numFmtId="0" fontId="8" fillId="12" borderId="28" xfId="0" applyFont="1" applyFill="1" applyBorder="1" applyAlignment="1">
      <alignment horizontal="center" vertical="top" wrapText="1"/>
    </xf>
    <xf numFmtId="0" fontId="2" fillId="0" borderId="64" xfId="0" applyFont="1" applyBorder="1" applyAlignment="1">
      <alignment vertical="top" wrapText="1"/>
    </xf>
    <xf numFmtId="0" fontId="28" fillId="0" borderId="28" xfId="0" applyFont="1" applyBorder="1" applyAlignment="1">
      <alignment horizontal="center" vertical="top" wrapText="1"/>
    </xf>
    <xf numFmtId="0" fontId="52" fillId="0" borderId="28" xfId="0" applyFont="1" applyBorder="1" applyAlignment="1">
      <alignment vertical="top" wrapText="1"/>
    </xf>
    <xf numFmtId="0" fontId="28" fillId="12" borderId="28" xfId="0" applyFont="1" applyFill="1" applyBorder="1" applyAlignment="1">
      <alignment horizontal="center" vertical="top" wrapText="1"/>
    </xf>
    <xf numFmtId="0" fontId="8" fillId="0" borderId="65" xfId="0" applyFont="1" applyBorder="1" applyAlignment="1">
      <alignment horizontal="center" vertical="top" wrapText="1"/>
    </xf>
    <xf numFmtId="169" fontId="8" fillId="12" borderId="28" xfId="0" applyNumberFormat="1" applyFont="1" applyFill="1" applyBorder="1" applyAlignment="1">
      <alignment horizontal="center" vertical="top" wrapText="1"/>
    </xf>
    <xf numFmtId="0" fontId="14" fillId="0" borderId="28" xfId="0" applyFont="1" applyBorder="1" applyAlignment="1">
      <alignment horizontal="center" vertical="top" wrapText="1"/>
    </xf>
    <xf numFmtId="0" fontId="8" fillId="0" borderId="18" xfId="0" applyFont="1" applyBorder="1" applyAlignment="1">
      <alignment horizontal="center" vertical="top" wrapText="1"/>
    </xf>
    <xf numFmtId="0" fontId="54" fillId="3" borderId="16" xfId="0" applyFont="1" applyFill="1" applyBorder="1" applyAlignment="1">
      <alignment horizontal="left" vertical="top" wrapText="1"/>
    </xf>
    <xf numFmtId="0" fontId="14" fillId="3" borderId="16" xfId="0" applyFont="1" applyFill="1" applyBorder="1" applyAlignment="1">
      <alignment horizontal="center" vertical="top" wrapText="1"/>
    </xf>
    <xf numFmtId="0" fontId="8" fillId="0" borderId="16" xfId="0" applyFont="1" applyBorder="1" applyAlignment="1">
      <alignment horizontal="center" vertical="top" wrapText="1"/>
    </xf>
    <xf numFmtId="0" fontId="14" fillId="0" borderId="16" xfId="0" applyFont="1" applyBorder="1" applyAlignment="1">
      <alignment horizontal="center" vertical="top" wrapText="1"/>
    </xf>
    <xf numFmtId="0" fontId="58" fillId="9" borderId="28" xfId="0" applyFont="1" applyFill="1" applyBorder="1" applyAlignment="1">
      <alignment horizontal="center" vertical="top" wrapText="1"/>
    </xf>
    <xf numFmtId="0" fontId="25" fillId="8" borderId="28" xfId="0" applyFont="1" applyFill="1" applyBorder="1" applyAlignment="1">
      <alignment horizontal="center" vertical="top" wrapText="1"/>
    </xf>
    <xf numFmtId="0" fontId="59" fillId="0" borderId="28" xfId="0" applyFont="1" applyBorder="1" applyAlignment="1">
      <alignment horizontal="center" vertical="top" wrapText="1"/>
    </xf>
    <xf numFmtId="0" fontId="10" fillId="0" borderId="28" xfId="0" applyFont="1" applyBorder="1" applyAlignment="1">
      <alignment horizontal="center" vertical="top" wrapText="1"/>
    </xf>
    <xf numFmtId="0" fontId="5" fillId="0" borderId="28" xfId="0" applyFont="1" applyBorder="1" applyAlignment="1">
      <alignment horizontal="left" vertical="top" wrapText="1"/>
    </xf>
    <xf numFmtId="0" fontId="5" fillId="0" borderId="19" xfId="0" applyFont="1" applyBorder="1" applyAlignment="1">
      <alignment horizontal="left" vertical="top" wrapText="1"/>
    </xf>
  </cellXfs>
  <cellStyles count="1">
    <cellStyle name="Normal" xfId="0" builtinId="0"/>
  </cellStyles>
  <dxfs count="3524">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F2F2F2"/>
          <bgColor rgb="FFF2F2F2"/>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ill>
        <patternFill patternType="solid">
          <fgColor theme="5"/>
          <bgColor theme="5"/>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theme="5"/>
          <bgColor theme="5"/>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ont>
        <color rgb="FF0070C0"/>
      </font>
      <fill>
        <patternFill patternType="none"/>
      </fill>
    </dxf>
    <dxf>
      <font>
        <color rgb="FFFF0000"/>
      </font>
      <fill>
        <patternFill patternType="none"/>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rgb="FFD8D8D8"/>
          <bgColor rgb="FFD8D8D8"/>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ill>
        <patternFill patternType="solid">
          <fgColor theme="5"/>
          <bgColor theme="5"/>
        </patternFill>
      </fill>
    </dxf>
    <dxf>
      <fill>
        <patternFill patternType="solid">
          <fgColor theme="5"/>
          <bgColor theme="5"/>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0070C0"/>
      </font>
      <fill>
        <patternFill patternType="none"/>
      </fill>
    </dxf>
    <dxf>
      <font>
        <color rgb="FFFF0000"/>
      </font>
      <fill>
        <patternFill patternType="none"/>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
      <font>
        <color rgb="FFFFFFFF"/>
      </font>
      <fill>
        <patternFill patternType="solid">
          <fgColor rgb="FFFF0000"/>
          <bgColor rgb="FFFF0000"/>
        </patternFill>
      </fill>
    </dxf>
    <dxf>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15</xdr:col>
      <xdr:colOff>638175</xdr:colOff>
      <xdr:row>1</xdr:row>
      <xdr:rowOff>0</xdr:rowOff>
    </xdr:from>
    <xdr:ext cx="7820025" cy="2571750"/>
    <xdr:sp macro="" textlink="">
      <xdr:nvSpPr>
        <xdr:cNvPr id="4" name="Shape 4"/>
        <xdr:cNvSpPr txBox="1"/>
      </xdr:nvSpPr>
      <xdr:spPr>
        <a:xfrm>
          <a:off x="1440750" y="2498888"/>
          <a:ext cx="7810500" cy="25622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 차종이 2개 이상일 경우</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제목 : 플랫폼 검증 보고서</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문서 번호 : 빌트인캠 2.5세대_23.24.B0.10.02_플랫폼 검증 보고서 </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검증 목적 : 플랫폼 개정 사양에 대한 기능 정합성 및 동작 유효성 검증</a:t>
          </a:r>
          <a:endParaRPr sz="1100"/>
        </a:p>
        <a:p>
          <a:pPr marL="0" lvl="0" indent="0" algn="l" rtl="0">
            <a:spcBef>
              <a:spcPts val="0"/>
            </a:spcBef>
            <a:spcAft>
              <a:spcPts val="0"/>
            </a:spcAft>
            <a:buNone/>
          </a:pPr>
          <a:endParaRPr sz="1100"/>
        </a:p>
        <a:p>
          <a:pPr marL="0" lvl="0" indent="0" algn="l" rtl="0">
            <a:spcBef>
              <a:spcPts val="0"/>
            </a:spcBef>
            <a:spcAft>
              <a:spcPts val="0"/>
            </a:spcAft>
            <a:buNone/>
          </a:pPr>
          <a:r>
            <a:rPr lang="en-US" sz="1100">
              <a:solidFill>
                <a:srgbClr val="FF0000"/>
              </a:solidFill>
              <a:latin typeface="Calibri"/>
              <a:ea typeface="Calibri"/>
              <a:cs typeface="Calibri"/>
              <a:sym typeface="Calibri"/>
            </a:rPr>
            <a:t>※ 차종이 1개일 경우</a:t>
          </a:r>
          <a:endParaRPr sz="1400"/>
        </a:p>
        <a:p>
          <a:pPr marL="0" lvl="0" indent="0" algn="l" rtl="0">
            <a:spcBef>
              <a:spcPts val="0"/>
            </a:spcBef>
            <a:spcAft>
              <a:spcPts val="0"/>
            </a:spcAft>
            <a:buNone/>
          </a:pPr>
          <a:r>
            <a:rPr lang="en-US" sz="1100">
              <a:solidFill>
                <a:srgbClr val="FF0000"/>
              </a:solidFill>
              <a:latin typeface="Calibri"/>
              <a:ea typeface="Calibri"/>
              <a:cs typeface="Calibri"/>
              <a:sym typeface="Calibri"/>
            </a:rPr>
            <a:t>- 제목 : 기능 검증 보고서</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 문서 번호 : 빌트인캠 2.5세대_US4 KV JAP_P2_23.24.B0.10.02_기능 검증 보고서</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 검증 목적 : 기능 개정 사양에 대한 기능 정합성 및 동작 유효성 검증</a:t>
          </a:r>
          <a:endParaRPr sz="1400"/>
        </a:p>
      </xdr:txBody>
    </xdr:sp>
    <xdr:clientData fLocksWithSheet="0"/>
  </xdr:oneCellAnchor>
  <xdr:oneCellAnchor>
    <xdr:from>
      <xdr:col>0</xdr:col>
      <xdr:colOff>123825</xdr:colOff>
      <xdr:row>1</xdr:row>
      <xdr:rowOff>266700</xdr:rowOff>
    </xdr:from>
    <xdr:ext cx="2238375" cy="809625"/>
    <xdr:pic>
      <xdr:nvPicPr>
        <xdr:cNvPr id="2" name="image3.png" descr="xl/media/image3.emf"/>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504825</xdr:colOff>
      <xdr:row>3</xdr:row>
      <xdr:rowOff>152400</xdr:rowOff>
    </xdr:from>
    <xdr:ext cx="4400550" cy="2257425"/>
    <xdr:sp macro="" textlink="">
      <xdr:nvSpPr>
        <xdr:cNvPr id="3" name="Shape 3"/>
        <xdr:cNvSpPr/>
      </xdr:nvSpPr>
      <xdr:spPr>
        <a:xfrm>
          <a:off x="3155250" y="2660813"/>
          <a:ext cx="4381500" cy="22383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b="1">
              <a:solidFill>
                <a:schemeClr val="lt1"/>
              </a:solidFill>
              <a:latin typeface="Calibri"/>
              <a:ea typeface="Calibri"/>
              <a:cs typeface="Calibri"/>
              <a:sym typeface="Calibri"/>
            </a:rPr>
            <a:t>송부용으로 만들기</a:t>
          </a:r>
          <a:endParaRPr sz="2000" b="1"/>
        </a:p>
        <a:p>
          <a:pPr marL="0" lvl="0" indent="0" algn="ctr" rtl="0">
            <a:spcBef>
              <a:spcPts val="0"/>
            </a:spcBef>
            <a:spcAft>
              <a:spcPts val="0"/>
            </a:spcAft>
            <a:buNone/>
          </a:pPr>
          <a:r>
            <a:rPr lang="en-US" sz="2000" b="1">
              <a:solidFill>
                <a:schemeClr val="lt1"/>
              </a:solidFill>
              <a:latin typeface="Calibri"/>
              <a:ea typeface="Calibri"/>
              <a:cs typeface="Calibri"/>
              <a:sym typeface="Calibri"/>
            </a:rPr>
            <a:t>(원본은 와이클라우드에 유지해주세요)</a:t>
          </a:r>
          <a:endParaRPr sz="2000" b="1"/>
        </a:p>
      </xdr:txBody>
    </xdr:sp>
    <xdr:clientData fLocksWithSheet="0"/>
  </xdr:oneCellAnchor>
  <xdr:oneCellAnchor>
    <xdr:from>
      <xdr:col>9</xdr:col>
      <xdr:colOff>990600</xdr:colOff>
      <xdr:row>2</xdr:row>
      <xdr:rowOff>142875</xdr:rowOff>
    </xdr:from>
    <xdr:ext cx="2514600" cy="1162050"/>
    <xdr:sp macro="[0]!선택한사양_제외하기_초고속_결과표시" textlink="">
      <xdr:nvSpPr>
        <xdr:cNvPr id="5" name="Shape 5"/>
        <xdr:cNvSpPr/>
      </xdr:nvSpPr>
      <xdr:spPr>
        <a:xfrm>
          <a:off x="4093463" y="3208500"/>
          <a:ext cx="2505075" cy="1143000"/>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사양 제외하기</a:t>
          </a:r>
          <a:endParaRPr sz="1400"/>
        </a:p>
      </xdr:txBody>
    </xdr:sp>
    <xdr:clientData fLocksWithSheet="0"/>
  </xdr:oneCellAnchor>
  <xdr:oneCellAnchor>
    <xdr:from>
      <xdr:col>2</xdr:col>
      <xdr:colOff>152400</xdr:colOff>
      <xdr:row>4</xdr:row>
      <xdr:rowOff>0</xdr:rowOff>
    </xdr:from>
    <xdr:ext cx="2381250" cy="952500"/>
    <xdr:sp macro="[0]!Module2.자동화_기본검증" textlink="">
      <xdr:nvSpPr>
        <xdr:cNvPr id="6" name="Shape 6"/>
        <xdr:cNvSpPr/>
      </xdr:nvSpPr>
      <xdr:spPr>
        <a:xfrm>
          <a:off x="4160138" y="3308513"/>
          <a:ext cx="2371725" cy="9429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자동화 기본검증</a:t>
          </a:r>
          <a:endParaRPr sz="1400"/>
        </a:p>
      </xdr:txBody>
    </xdr:sp>
    <xdr:clientData fLocksWithSheet="0"/>
  </xdr:oneCellAnchor>
  <xdr:oneCellAnchor>
    <xdr:from>
      <xdr:col>2</xdr:col>
      <xdr:colOff>142875</xdr:colOff>
      <xdr:row>9</xdr:row>
      <xdr:rowOff>161925</xdr:rowOff>
    </xdr:from>
    <xdr:ext cx="2409825" cy="962025"/>
    <xdr:sp macro="[0]!자동화_풀검증" textlink="">
      <xdr:nvSpPr>
        <xdr:cNvPr id="7" name="Shape 7"/>
        <xdr:cNvSpPr/>
      </xdr:nvSpPr>
      <xdr:spPr>
        <a:xfrm>
          <a:off x="4145850" y="3308513"/>
          <a:ext cx="2400300" cy="942975"/>
        </a:xfrm>
        <a:prstGeom prst="bevel">
          <a:avLst>
            <a:gd name="adj" fmla="val 12500"/>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자동화 풀검증</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66675</xdr:colOff>
      <xdr:row>8</xdr:row>
      <xdr:rowOff>123825</xdr:rowOff>
    </xdr:from>
    <xdr:ext cx="7553325" cy="6448425"/>
    <xdr:pic>
      <xdr:nvPicPr>
        <xdr:cNvPr id="2" name="image5.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66675</xdr:colOff>
      <xdr:row>2</xdr:row>
      <xdr:rowOff>85725</xdr:rowOff>
    </xdr:from>
    <xdr:ext cx="1962150" cy="1162050"/>
    <xdr:pic>
      <xdr:nvPicPr>
        <xdr:cNvPr id="3" name="image6.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66675</xdr:colOff>
      <xdr:row>45</xdr:row>
      <xdr:rowOff>95250</xdr:rowOff>
    </xdr:from>
    <xdr:ext cx="5400675" cy="1533525"/>
    <xdr:pic>
      <xdr:nvPicPr>
        <xdr:cNvPr id="4" name="image7.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28575</xdr:colOff>
      <xdr:row>53</xdr:row>
      <xdr:rowOff>180975</xdr:rowOff>
    </xdr:from>
    <xdr:ext cx="6248400" cy="3981450"/>
    <xdr:pic>
      <xdr:nvPicPr>
        <xdr:cNvPr id="5" name="image4.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xdr:col>
      <xdr:colOff>66675</xdr:colOff>
      <xdr:row>81</xdr:row>
      <xdr:rowOff>180975</xdr:rowOff>
    </xdr:from>
    <xdr:ext cx="1771650" cy="514350"/>
    <xdr:pic>
      <xdr:nvPicPr>
        <xdr:cNvPr id="6" name="image2.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542925</xdr:colOff>
      <xdr:row>22</xdr:row>
      <xdr:rowOff>66675</xdr:rowOff>
    </xdr:from>
    <xdr:ext cx="666750" cy="523875"/>
    <xdr:sp macro="" textlink="">
      <xdr:nvSpPr>
        <xdr:cNvPr id="8" name="Shape 8"/>
        <xdr:cNvSpPr/>
      </xdr:nvSpPr>
      <xdr:spPr>
        <a:xfrm>
          <a:off x="5031675" y="3537113"/>
          <a:ext cx="628650" cy="485775"/>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514350</xdr:colOff>
      <xdr:row>24</xdr:row>
      <xdr:rowOff>85725</xdr:rowOff>
    </xdr:from>
    <xdr:ext cx="504825" cy="2514600"/>
    <xdr:sp macro="" textlink="">
      <xdr:nvSpPr>
        <xdr:cNvPr id="9" name="Shape 9"/>
        <xdr:cNvSpPr/>
      </xdr:nvSpPr>
      <xdr:spPr>
        <a:xfrm>
          <a:off x="5112638" y="2541750"/>
          <a:ext cx="466725" cy="2476500"/>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28</xdr:col>
      <xdr:colOff>552450</xdr:colOff>
      <xdr:row>24</xdr:row>
      <xdr:rowOff>47625</xdr:rowOff>
    </xdr:from>
    <xdr:ext cx="647700" cy="2562225"/>
    <xdr:sp macro="" textlink="">
      <xdr:nvSpPr>
        <xdr:cNvPr id="10" name="Shape 10"/>
        <xdr:cNvSpPr/>
      </xdr:nvSpPr>
      <xdr:spPr>
        <a:xfrm>
          <a:off x="5041200" y="2517938"/>
          <a:ext cx="609600" cy="2524125"/>
        </a:xfrm>
        <a:prstGeom prst="rect">
          <a:avLst/>
        </a:prstGeom>
        <a:noFill/>
        <a:ln w="38100" cap="flat" cmpd="sng">
          <a:solidFill>
            <a:srgbClr val="FF0000"/>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66675</xdr:colOff>
      <xdr:row>22</xdr:row>
      <xdr:rowOff>133350</xdr:rowOff>
    </xdr:from>
    <xdr:ext cx="16840200" cy="28575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8</xdr:col>
      <xdr:colOff>4219575</xdr:colOff>
      <xdr:row>661</xdr:row>
      <xdr:rowOff>180975</xdr:rowOff>
    </xdr:from>
    <xdr:ext cx="209550" cy="257175"/>
    <xdr:sp macro="" textlink="">
      <xdr:nvSpPr>
        <xdr:cNvPr id="11" name="Shape 11"/>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oneCellAnchor>
    <xdr:from>
      <xdr:col>8</xdr:col>
      <xdr:colOff>4219575</xdr:colOff>
      <xdr:row>661</xdr:row>
      <xdr:rowOff>180975</xdr:rowOff>
    </xdr:from>
    <xdr:ext cx="209550" cy="257175"/>
    <xdr:sp macro="" textlink="">
      <xdr:nvSpPr>
        <xdr:cNvPr id="12" name="Shape 12"/>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1009650</xdr:colOff>
      <xdr:row>428</xdr:row>
      <xdr:rowOff>114300</xdr:rowOff>
    </xdr:from>
    <xdr:ext cx="685800" cy="104775"/>
    <xdr:sp macro="" textlink="">
      <xdr:nvSpPr>
        <xdr:cNvPr id="13" name="Shape 13"/>
        <xdr:cNvSpPr/>
      </xdr:nvSpPr>
      <xdr:spPr>
        <a:xfrm>
          <a:off x="5012625" y="3732375"/>
          <a:ext cx="666750"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429</xdr:row>
      <xdr:rowOff>114300</xdr:rowOff>
    </xdr:from>
    <xdr:ext cx="685800" cy="438150"/>
    <xdr:sp macro="" textlink="">
      <xdr:nvSpPr>
        <xdr:cNvPr id="14" name="Shape 14"/>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428</xdr:row>
      <xdr:rowOff>114300</xdr:rowOff>
    </xdr:from>
    <xdr:ext cx="685800" cy="104775"/>
    <xdr:sp macro="" textlink="">
      <xdr:nvSpPr>
        <xdr:cNvPr id="15" name="Shape 15"/>
        <xdr:cNvSpPr/>
      </xdr:nvSpPr>
      <xdr:spPr>
        <a:xfrm>
          <a:off x="5012625" y="3732375"/>
          <a:ext cx="666750"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429</xdr:row>
      <xdr:rowOff>114300</xdr:rowOff>
    </xdr:from>
    <xdr:ext cx="685800" cy="438150"/>
    <xdr:sp macro="" textlink="">
      <xdr:nvSpPr>
        <xdr:cNvPr id="16" name="Shape 16"/>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428</xdr:row>
      <xdr:rowOff>114300</xdr:rowOff>
    </xdr:from>
    <xdr:ext cx="371475" cy="104775"/>
    <xdr:sp macro="" textlink="">
      <xdr:nvSpPr>
        <xdr:cNvPr id="17" name="Shape 17"/>
        <xdr:cNvSpPr/>
      </xdr:nvSpPr>
      <xdr:spPr>
        <a:xfrm>
          <a:off x="5169788" y="3732375"/>
          <a:ext cx="352425"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429</xdr:row>
      <xdr:rowOff>114300</xdr:rowOff>
    </xdr:from>
    <xdr:ext cx="371475" cy="438150"/>
    <xdr:sp macro="" textlink="">
      <xdr:nvSpPr>
        <xdr:cNvPr id="18" name="Shape 18"/>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428</xdr:row>
      <xdr:rowOff>114300</xdr:rowOff>
    </xdr:from>
    <xdr:ext cx="371475" cy="104775"/>
    <xdr:sp macro="" textlink="">
      <xdr:nvSpPr>
        <xdr:cNvPr id="19" name="Shape 19"/>
        <xdr:cNvSpPr/>
      </xdr:nvSpPr>
      <xdr:spPr>
        <a:xfrm>
          <a:off x="5169788" y="3732375"/>
          <a:ext cx="352425" cy="9525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429</xdr:row>
      <xdr:rowOff>114300</xdr:rowOff>
    </xdr:from>
    <xdr:ext cx="371475" cy="438150"/>
    <xdr:sp macro="" textlink="">
      <xdr:nvSpPr>
        <xdr:cNvPr id="20" name="Shape 20"/>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8</xdr:col>
      <xdr:colOff>4219575</xdr:colOff>
      <xdr:row>666</xdr:row>
      <xdr:rowOff>180975</xdr:rowOff>
    </xdr:from>
    <xdr:ext cx="209550" cy="257175"/>
    <xdr:sp macro="" textlink="">
      <xdr:nvSpPr>
        <xdr:cNvPr id="21" name="Shape 21"/>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oneCellAnchor>
    <xdr:from>
      <xdr:col>8</xdr:col>
      <xdr:colOff>4219575</xdr:colOff>
      <xdr:row>666</xdr:row>
      <xdr:rowOff>180975</xdr:rowOff>
    </xdr:from>
    <xdr:ext cx="209550" cy="257175"/>
    <xdr:sp macro="" textlink="">
      <xdr:nvSpPr>
        <xdr:cNvPr id="22" name="Shape 22"/>
        <xdr:cNvSpPr/>
      </xdr:nvSpPr>
      <xdr:spPr>
        <a:xfrm>
          <a:off x="5245988" y="3656175"/>
          <a:ext cx="200025" cy="247650"/>
        </a:xfrm>
        <a:prstGeom prst="rect">
          <a:avLst/>
        </a:prstGeom>
        <a:solidFill>
          <a:schemeClr val="accent1"/>
        </a:solidFill>
        <a:ln w="12700" cap="flat" cmpd="sng">
          <a:solidFill>
            <a:srgbClr val="1C3052"/>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확인필요(종료시 웨이크업)</a:t>
          </a:r>
          <a:endParaRPr sz="16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1009650</xdr:colOff>
      <xdr:row>482</xdr:row>
      <xdr:rowOff>114300</xdr:rowOff>
    </xdr:from>
    <xdr:ext cx="685800" cy="438150"/>
    <xdr:sp macro="" textlink="">
      <xdr:nvSpPr>
        <xdr:cNvPr id="23" name="Shape 23"/>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484</xdr:row>
      <xdr:rowOff>114300</xdr:rowOff>
    </xdr:from>
    <xdr:ext cx="685800" cy="438150"/>
    <xdr:sp macro="" textlink="">
      <xdr:nvSpPr>
        <xdr:cNvPr id="24" name="Shape 24"/>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482</xdr:row>
      <xdr:rowOff>114300</xdr:rowOff>
    </xdr:from>
    <xdr:ext cx="685800" cy="438150"/>
    <xdr:sp macro="" textlink="">
      <xdr:nvSpPr>
        <xdr:cNvPr id="25" name="Shape 25"/>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10</xdr:col>
      <xdr:colOff>1009650</xdr:colOff>
      <xdr:row>484</xdr:row>
      <xdr:rowOff>114300</xdr:rowOff>
    </xdr:from>
    <xdr:ext cx="685800" cy="438150"/>
    <xdr:sp macro="" textlink="">
      <xdr:nvSpPr>
        <xdr:cNvPr id="26" name="Shape 26"/>
        <xdr:cNvSpPr/>
      </xdr:nvSpPr>
      <xdr:spPr>
        <a:xfrm>
          <a:off x="5012625" y="3570450"/>
          <a:ext cx="666750"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482</xdr:row>
      <xdr:rowOff>114300</xdr:rowOff>
    </xdr:from>
    <xdr:ext cx="371475" cy="438150"/>
    <xdr:sp macro="" textlink="">
      <xdr:nvSpPr>
        <xdr:cNvPr id="27" name="Shape 27"/>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484</xdr:row>
      <xdr:rowOff>114300</xdr:rowOff>
    </xdr:from>
    <xdr:ext cx="371475" cy="438150"/>
    <xdr:sp macro="" textlink="">
      <xdr:nvSpPr>
        <xdr:cNvPr id="28" name="Shape 28"/>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482</xdr:row>
      <xdr:rowOff>114300</xdr:rowOff>
    </xdr:from>
    <xdr:ext cx="371475" cy="438150"/>
    <xdr:sp macro="" textlink="">
      <xdr:nvSpPr>
        <xdr:cNvPr id="29" name="Shape 29"/>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oneCellAnchor>
    <xdr:from>
      <xdr:col>11</xdr:col>
      <xdr:colOff>1009650</xdr:colOff>
      <xdr:row>484</xdr:row>
      <xdr:rowOff>114300</xdr:rowOff>
    </xdr:from>
    <xdr:ext cx="371475" cy="438150"/>
    <xdr:sp macro="" textlink="">
      <xdr:nvSpPr>
        <xdr:cNvPr id="30" name="Shape 30"/>
        <xdr:cNvSpPr/>
      </xdr:nvSpPr>
      <xdr:spPr>
        <a:xfrm>
          <a:off x="5169788" y="3570450"/>
          <a:ext cx="352425" cy="419100"/>
        </a:xfrm>
        <a:prstGeom prst="roundRect">
          <a:avLst>
            <a:gd name="adj" fmla="val 16667"/>
          </a:avLst>
        </a:prstGeom>
        <a:solidFill>
          <a:schemeClr val="accent1"/>
        </a:solidFill>
        <a:ln w="12700" cap="flat" cmpd="sng">
          <a:solidFill>
            <a:srgbClr val="31538F"/>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600">
              <a:solidFill>
                <a:schemeClr val="lt1"/>
              </a:solidFill>
              <a:latin typeface="Calibri"/>
              <a:ea typeface="Calibri"/>
              <a:cs typeface="Calibri"/>
              <a:sym typeface="Calibri"/>
            </a:rPr>
            <a:t>검토 필요</a:t>
          </a:r>
          <a:endParaRPr sz="1400"/>
        </a:p>
      </xdr:txBody>
    </xdr:sp>
    <xdr:clientData fLocksWithSheet="0"/>
  </xdr:oneCellAnchor>
</xdr:wsDr>
</file>

<file path=xl/persons/person.xml><?xml version="1.0" encoding="utf-8"?>
<x18tc:personList xmlns:x18tc="http://schemas.microsoft.com/office/spreadsheetml/2018/threadedcomments">
  <x18tc:person displayName="tc={E6A6D174-F936-4D3C-B5C2-715A74D4DE93}" id="{f8a9274e-9176-4bef-a1cb-9410cff7291a}" providerId="google-sheets"/>
  <x18tc:person displayName="ADMIN" id="{ed402f88-a7e0-42d1-bedd-195a542fbb8a}" providerId="google-sheets"/>
  <x18tc:person displayName="admin" id="{4559664c-117d-4cfb-a589-d2c0aeb901e9}"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 dT="2026-07-14T07:49:48.00" personId="{ed402f88-a7e0-42d1-bedd-195a542fbb8a}" id="{7b75fe9f-c2b6-4d8c-8dcc-d52ec6655e70}" done="0">
    <x18tc:text xml:space="preserve">송부용으로 만들기 매크로는 "매크로 실행" 시트도 삭제됨</x18tc:text>
  </x18tc:threadedComment>
  <x18tc:threadedComment ref="J16" dT="2026-07-14T07:49:48.00" personId="{ed402f88-a7e0-42d1-bedd-195a542fbb8a}" id="{49b7cd5a-4cfa-47bb-8235-70eb05c2b00f}" done="0">
    <x18tc:text xml:space="preserve">&lt;사양 구분 추가&gt;
사양 구분 인자 추가 후,
B12에 데이터 &gt;&gt; 데이터 유효성 검사에서 범위 설정 변경</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29" dT="2026-07-14T07:49:48.00" personId="{4559664c-117d-4cfb-a589-d2c0aeb901e9}" id="{c7f8c6ba-c6fd-411c-bb7e-702b10d129c8}" done="0">
    <x18tc:text xml:space="preserve">[BLTN_CAM-동작성능-017]
제어기별 특성 및 기준(사양) 만족여부 확인
ex) BDC : 단품 기준 AP 부팅시간은 3초 이내, 외부 신호는 부팅 이후 0.5초 이내 출력 만족     * 각 제어기 Spec에 우선하여 평가.
[BLTN_CAM-동작성능-018]
네트워크 On Time 확인 및 네트워크 통신 On 중지 (마지막 메시지 수신 완료 시점 기준 등)
ex) BDC : 버스상 통신이 미수행되는 경우 타 제어기의 마지막 메시지 수신 완료 시점부터 최대 500ms 이내 통신 중단.     * 각 제어기 Spec에 우선하여 평가.</x18tc:text>
  </x18tc:threadedComment>
  <x18tc:threadedComment ref="A301" dT="2026-07-14T07:49:48.00" personId="{4559664c-117d-4cfb-a589-d2c0aeb901e9}" id="{8caf8949-bcbc-4025-bead-afe5951aad42}" done="0">
    <x18tc:text xml:space="preserve">초기화 이전 신호 처리 기준 만족 여부 확인
ex) RCM : Reset시 Start-Up 수행 및 마이컴 안정화가 되기전 입력 신호 무시     * 각 제어기 Spec에 우선하여 평가.</x18tc:text>
  </x18tc:threadedComment>
  <x18tc:threadedComment ref="A53" dT="2026-07-14T07:49:48.00" personId="{4559664c-117d-4cfb-a589-d2c0aeb901e9}" id="{20acb560-29fd-442f-ba03-2fbf4799a189}" done="0">
    <x18tc:text xml:space="preserve">DTC 검출 가능 전원 판단
ex) BDC : 6.3V±0.4V 초과 ~ 18.7V±0.8V 미만 구간에서 DTC 검출 가능     * 각 제어기 Spec에 우선하여 평가.</x18tc:text>
  </x18tc:threadedComment>
  <x18tc:threadedComment ref="A310" dT="2026-07-14T07:49:48.00" personId="{4559664c-117d-4cfb-a589-d2c0aeb901e9}" id="{84d101d1-545d-466b-b38c-22e4f449499e}" done="0">
    <x18tc:text xml:space="preserve">[BLTN_CAM-동작성능-015]
초기화 인식 및 수행 확인 : 전압/최초 신호/리셋 조건/모드 전환 등
ex) BDC : HDP 비활성화 &amp;&amp; Ready → Active 조건에서 시스템 모든 파라미터 초기화     * 각 제어기 Spec에 우선하여 평가.
[BLTN_CAM-동작성능-028]
Wake up 응답성(스위치 등의 입력신호 인식 및 Wake up 시 정의된 Time 이내)
ex) BDC : 스위치 입력 통한 Wake up시 Start up Time 100ms 이내 만족     * 각 제어기 Spec에 우선하여 평가.</x18tc:text>
  </x18tc:threadedComment>
  <x18tc:threadedComment ref="A60" dT="2026-07-14T07:49:48.00" personId="{4559664c-117d-4cfb-a589-d2c0aeb901e9}" id="{9cac1ac4-2ca9-4eb3-a166-7cb798f2e110}" done="0">
    <x18tc:text xml:space="preserve">[BLTN_CAM-동작성능-004]
정의된 작동 전압 범위에서 동작 성능(모드) 확인 : MCU Sleep/Wakeup/리셋/High or Low Power Mode
ex) BDC : 8 ~ 16V 조건에서 모든 출력 및 스위치 입력 Off 5초 이상 유지시 Low Power Mode 진입
   * 각 제어기 Spec에 우선하여 평가.
[BLTN_CAM-동작성능-005]
비정상 전압 조건(Off 전압 이하, 정상복귀전압 조건) 에서의 동작 확인
ex) BDC : MCU Off 전압조건 4V 이하로 내려갈시 CAN 제어를 포함한 Off 상태로 동작하지 않음.     * 각 제어기 Spec에 우선하여 평가."
[BLTN_CAM-동작성능-006]
정의된 동작 전압 진단 확인
ex) BDC : 9V±0.5V 이상 ~ 16V±0.5V 이하 구간에서 동작 전압 진단 가능     * 각 제어기 Spec에 우선하여 평가."
[BLTN_CAM-동작성능-007]
통신 송수신 작동 전압 범위 및 판정 Filtering Time 적용 확인
ex) BDC : LIN 정상동작범위는 9 ~ 16V이고, 송신금지전압 18.2V 이상, 6.8V 이하(금지작동/해제:20ms/200ms) 만족     * 각 제어기 Spec에 우선하여 평가."
[BLTN_CAM-동작성능-008]
제어기의 로직 입출력, 통신 입출력 Over / Under Hysterisis 적용
ex) BDC : 6.8 ~ 7V의 Under Hysterisis 및 18 ~ 18.2V의 Over Hysterisis 적용     * 각 제어기 Spec에 우선하여 평가."
[BLTN_CAM-동작성능-009]
전압 및 온도 모니터링 감지 확인
ex) BDC : ACC 전압레벨 모니터링을 통해 ACC가 유효한 레벨인 경우 Power IC를 Standby → Wake up 전환.     * 각 제어기 Spec에 우선하여 평가."</x18tc:text>
  </x18tc:threadedComment>
  <x18tc:threadedComment ref="A3" dT="2026-07-14T07:49:48.00" personId="{4559664c-117d-4cfb-a589-d2c0aeb901e9}" id="{1d4cb399-b8ac-4a61-adc3-f456441330f0}" done="0">
    <x18tc:text xml:space="preserve">기본 전압/전류값 특성 : IGN / B+/ Backup_Battery / CAN-H/L
ex) BDC : IGN On시 13.5(V), 300(mA)의 정격 Spec 만족     * 각 제어기 Spec에 우선하여 평가.</x18tc:text>
  </x18tc:threadedComment>
  <x18tc:threadedComment ref="A342" dT="2026-07-14T07:49:48.00" personId="{4559664c-117d-4cfb-a589-d2c0aeb901e9}" id="{22ce6110-d717-4799-bd44-c5897adefbe0}" done="0">
    <x18tc:text xml:space="preserve">비통신/통신 타입별 고유 기능 Sleep/Wake up 모드 전환 및 타이밍 확인 (고/저전압, 정상전압 범위)
ex) BDC : LF 서칭시 Sleep → Wake up 모드 전환이 10ms 이내에 완료. Sleep 취소 구현 및 Sleep 진입시간 단축 확인.    * 각 제어기 Spec에 우선하여 평가.</x18tc:text>
  </x18tc:threadedComment>
  <x18tc:threadedComment ref="A326" dT="2026-07-14T07:49:48.00" personId="{4559664c-117d-4cfb-a589-d2c0aeb901e9}" id="{748e819d-1543-423c-b84d-5318f0018d54}" done="0">
    <x18tc:text xml:space="preserve">초기화 해제시 제어기별 정의된 고유 기능 미작동 여부 및 상태 천이 수행 등 확인
ex) BDC : 기능 작동 중 정의된 Mechanical 지점 대비 Overrun 작동할 경우 초기화 해제 및 위치 데이터 삭제(재초기화 필요)     * 각 제어기 Spec에 우선하여 평가.</x18tc:text>
  </x18tc:threadedComment>
  <x18tc:threadedComment ref="A27" dT="2026-07-14T07:49:48.00" personId="{4559664c-117d-4cfb-a589-d2c0aeb901e9}" id="{daa58e86-a7f4-458d-8fdd-5bb58390c854}" done="0">
    <x18tc:text xml:space="preserve">전원 조건 별 제어기 동작 모드 판단 : Lock / ACC / On / Start
ex) BDC : Lock 조건에서 30초 이후 Sleep 진입 및 이후 NM 발생시 Wake up 동작     * 각 제어기 Spec에 우선하여 평가.</x18tc:text>
  </x18tc:threadedComment>
  <x18tc:threadedComment ref="A370" dT="2026-07-14T07:49:48.00" personId="{4559664c-117d-4cfb-a589-d2c0aeb901e9}" id="{e80eb66d-0b96-451b-b2e1-5523d153f703}" done="0">
    <x18tc:text xml:space="preserve">동작 응답성(스위치 등의 입력신호 인식 후 정의된 Time 이내)
ex) BDC : 스위치 입력 인식 후(Filtering Time 경과 후) 30mS 이내 동작 만족     * 각 제어기 Spec에 우선하여 평가.</x18tc:text>
  </x18tc:threadedComment>
  <x18tc:threadedComment ref="A281" dT="2026-07-14T07:49:48.00" personId="{4559664c-117d-4cfb-a589-d2c0aeb901e9}" id="{799751be-d71f-4431-aec0-12949e3cd44a}" done="0">
    <x18tc:text xml:space="preserve">스위치 채터링 방지 로직 적용: Debounce / Chattering Time Delay 등
ex) BDC : 스위치 입력에 대한 채터링 지연 시간 50ms, Debouncing 시간 60ms, CAN 전송지연 10ms 적용     * 각 제어기 Spec에 우선하여 평가.</x18tc:text>
  </x18tc:threadedComment>
  <x18tc:threadedComment ref="A73" dT="2026-07-14T07:49:48.00" personId="{4559664c-117d-4cfb-a589-d2c0aeb901e9}" id="{c8a64eb8-b412-4ee7-9f56-a353e9921aee}" done="0">
    <x18tc:text xml:space="preserve">[BLTN_CAM-동작성능-010]
정의된 소비 전류 이하로 관리 : No-Load(Sleep)/소비전류/Stall/과전류
ex) BDC : 부하 연결 상태에서 B+ 인가 후 소비전류 120mA 이하 및 Stall전류 200mA 이하로 관리     * 각 제어기 Spec에 우선하여 평가.
[BLTN_CAM-동작성능-011]
정의된 진단 전류 이하로 관리
- Act’ 전류 진단: +50mA ~ +20mA     * 각 제어기 Spec에 우선하여 평가.
[BLTN_CAM-동작성능-012]
고온/상온/저온 기준 모드별 정의된 암전류 이하로 관리
ex) BDC : 부하 연결 상태에서 B+ 인가 후 상온(12V, 25℃)에서 암전류 1mA 이하 만족, 그 외 조건에서 1%이내 오차 허용     * 각 제어기 Spec에 우선하여 평가.</x18tc:text>
  </x18tc:threadedComment>
  <x18tc:threadedComment ref="A372" dT="2026-07-14T07:49:48.00" personId="{4559664c-117d-4cfb-a589-d2c0aeb901e9}" id="{c076c666-5606-4ba2-ad08-b289aa3e6038}" done="0">
    <x18tc:text xml:space="preserve">High ↔ Low Power Mode 진입 및 천이 시간
ex) BDC : 차량 전원 B+ 및 스위치 Off 입력 5s 이상 유지 &amp;&amp; CAN Sleep 상태에서 Low Power Mode로 10ms 이내 진입     * 각 제어기 Spec에 우선하여 평가.</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01" dT="2026-07-14T07:49:48.00" personId="{f8a9274e-9176-4bef-a1cb-9410cff7291a}" id="{076ea541-2c73-4d5b-9d88-c84234f94518}" done="0">
    <x18tc:text xml:space="preserve">[스레드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x18tc:text>
    <x18tc:extLst>
      <ext uri="{F7C98A9C-CBB3-438F-8F68-D28B6AF4A901}">
        <xltc2:checksum/>
        <xltc2:hyperlink startIndex="94" length="46" url="https://go.microsoft.com/fwlink/?linkid=870924"/>
      </ext>
    </x18tc:extLs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80" dT="2026-07-14T07:49:48.00" personId="{f8a9274e-9176-4bef-a1cb-9410cff7291a}" id="{ad9b101c-4131-4c6a-8c88-87ad0c7efb55}" done="0">
    <x18tc:text xml:space="preserve">[스레드 댓글]
사용 중인 버전의 Excel에서 이 스레드 댓글을 읽을 수 있지만 파일을 이후 버전의 Excel에서 열면 편집 내용이 모두 제거됩니다. 자세한 정보: https://go.microsoft.com/fwlink/?linkid=870924.
댓글:
    레이더 흡수제 설치하면 0으로 수정할것
답글:
    0x1 이랑 0x0이랑 왔다갔다함.
현재 환경에서 차폐가 안돼서 그런듯</x18tc:text>
    <x18tc:extLst>
      <ext uri="{F7C98A9C-CBB3-438F-8F68-D28B6AF4A901}">
        <xltc2:checksum/>
        <xltc2:hyperlink startIndex="94" length="46" url="https://go.microsoft.com/fwlink/?linkid=870924"/>
      </ext>
    </x18tc:extLst>
  </x18tc:threadedComment>
</x18tc: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3" Type="http://schemas.microsoft.com/office/2019/04/relationships/documenttask" Target="../documenttasks/documenttask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6.xml"/><Relationship Id="rId5" Type="http://schemas.microsoft.com/office/2017/10/relationships/threadedComment" Target="../threadedComments/threadedComment3.xml"/><Relationship Id="rId4" Type="http://schemas.microsoft.com/office/2019/04/relationships/documenttask" Target="../documenttasks/documenttask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8.xml"/><Relationship Id="rId5" Type="http://schemas.microsoft.com/office/2017/10/relationships/threadedComment" Target="../threadedComments/threadedComment4.xml"/><Relationship Id="rId4" Type="http://schemas.microsoft.com/office/2019/04/relationships/documenttask" Target="../documenttasks/documenttask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A1180"/>
  <sheetViews>
    <sheetView workbookViewId="0">
      <pane ySplit="3" topLeftCell="A4" activePane="bottomLeft" state="frozen"/>
      <selection pane="bottomLeft" activeCell="B5" sqref="B5:B6"/>
    </sheetView>
  </sheetViews>
  <sheetFormatPr defaultColWidth="14.42578125" defaultRowHeight="15" customHeight="1"/>
  <cols>
    <col min="1" max="1" width="7.42578125" customWidth="1"/>
    <col min="2" max="2" width="9" customWidth="1"/>
    <col min="3" max="3" width="49.7109375" customWidth="1"/>
    <col min="4" max="4" width="19.140625" customWidth="1"/>
    <col min="5" max="5" width="39.7109375" customWidth="1"/>
    <col min="6" max="6" width="93" customWidth="1"/>
    <col min="7" max="7" width="13.7109375" hidden="1" customWidth="1"/>
    <col min="8" max="8" width="42.42578125" hidden="1" customWidth="1"/>
    <col min="9" max="9" width="13.5703125" hidden="1" customWidth="1"/>
    <col min="10" max="11" width="11.7109375" customWidth="1"/>
    <col min="12" max="12" width="15" customWidth="1"/>
    <col min="13" max="27" width="4.28515625" customWidth="1"/>
  </cols>
  <sheetData>
    <row r="1" spans="1:27" ht="13.5" customHeight="1">
      <c r="A1" s="677" t="s">
        <v>14</v>
      </c>
      <c r="B1" s="678"/>
      <c r="C1" s="678"/>
      <c r="D1" s="678"/>
      <c r="E1" s="678"/>
      <c r="F1" s="678"/>
      <c r="G1" s="678"/>
      <c r="H1" s="678"/>
      <c r="I1" s="678"/>
      <c r="J1" s="678"/>
      <c r="K1" s="679"/>
      <c r="L1" s="14" t="s">
        <v>15</v>
      </c>
      <c r="M1" s="15"/>
      <c r="N1" s="15"/>
      <c r="O1" s="15"/>
      <c r="P1" s="15"/>
      <c r="Q1" s="15"/>
      <c r="R1" s="15"/>
      <c r="S1" s="15"/>
      <c r="T1" s="15"/>
      <c r="U1" s="15"/>
      <c r="V1" s="15"/>
      <c r="W1" s="15"/>
      <c r="X1" s="15"/>
      <c r="Y1" s="15"/>
      <c r="Z1" s="15"/>
      <c r="AA1" s="15"/>
    </row>
    <row r="2" spans="1:27" ht="18" customHeight="1">
      <c r="A2" s="680"/>
      <c r="B2" s="681"/>
      <c r="C2" s="681"/>
      <c r="D2" s="681"/>
      <c r="E2" s="681"/>
      <c r="F2" s="681"/>
      <c r="G2" s="681"/>
      <c r="H2" s="681"/>
      <c r="I2" s="681"/>
      <c r="J2" s="681"/>
      <c r="K2" s="682"/>
      <c r="L2" s="17" t="s">
        <v>17</v>
      </c>
      <c r="M2" s="15"/>
      <c r="N2" s="15"/>
      <c r="O2" s="15"/>
      <c r="P2" s="15"/>
      <c r="Q2" s="15"/>
      <c r="R2" s="15"/>
      <c r="S2" s="15"/>
      <c r="T2" s="15"/>
      <c r="U2" s="15"/>
      <c r="V2" s="15"/>
      <c r="W2" s="15"/>
      <c r="X2" s="15"/>
      <c r="Y2" s="15"/>
      <c r="Z2" s="15"/>
      <c r="AA2" s="15"/>
    </row>
    <row r="3" spans="1:27" ht="18" customHeight="1">
      <c r="A3" s="18" t="s">
        <v>18</v>
      </c>
      <c r="B3" s="19" t="s">
        <v>20</v>
      </c>
      <c r="C3" s="19" t="s">
        <v>22</v>
      </c>
      <c r="D3" s="19" t="s">
        <v>24</v>
      </c>
      <c r="E3" s="19" t="s">
        <v>0</v>
      </c>
      <c r="F3" s="19" t="s">
        <v>26</v>
      </c>
      <c r="G3" s="19" t="s">
        <v>28</v>
      </c>
      <c r="H3" s="19" t="s">
        <v>29</v>
      </c>
      <c r="I3" s="19" t="s">
        <v>30</v>
      </c>
      <c r="J3" s="19" t="s">
        <v>32</v>
      </c>
      <c r="K3" s="19" t="s">
        <v>33</v>
      </c>
      <c r="L3" s="19" t="s">
        <v>34</v>
      </c>
      <c r="M3" s="15"/>
      <c r="N3" s="15"/>
      <c r="O3" s="15"/>
      <c r="P3" s="15"/>
      <c r="Q3" s="15"/>
      <c r="R3" s="15"/>
      <c r="S3" s="15"/>
      <c r="T3" s="15"/>
      <c r="U3" s="15"/>
      <c r="V3" s="15"/>
      <c r="W3" s="15"/>
      <c r="X3" s="15"/>
      <c r="Y3" s="15"/>
      <c r="Z3" s="15"/>
      <c r="AA3" s="15"/>
    </row>
    <row r="4" spans="1:27" ht="18" customHeight="1">
      <c r="A4" s="21">
        <v>0</v>
      </c>
      <c r="B4" s="22" t="s">
        <v>38</v>
      </c>
      <c r="C4" s="23" t="s">
        <v>39</v>
      </c>
      <c r="D4" s="23"/>
      <c r="E4" s="24" t="s">
        <v>39</v>
      </c>
      <c r="F4" s="24" t="s">
        <v>39</v>
      </c>
      <c r="G4" s="25" t="s">
        <v>39</v>
      </c>
      <c r="H4" s="23" t="s">
        <v>39</v>
      </c>
      <c r="I4" s="25" t="s">
        <v>39</v>
      </c>
      <c r="J4" s="27" t="s">
        <v>43</v>
      </c>
      <c r="K4" s="28"/>
      <c r="L4" s="29"/>
      <c r="M4" s="30"/>
      <c r="N4" s="30"/>
      <c r="O4" s="30"/>
      <c r="P4" s="30"/>
      <c r="Q4" s="30"/>
      <c r="R4" s="30"/>
      <c r="S4" s="30"/>
      <c r="T4" s="30"/>
      <c r="U4" s="30"/>
      <c r="V4" s="30"/>
      <c r="W4" s="30"/>
      <c r="X4" s="30"/>
      <c r="Y4" s="30"/>
      <c r="Z4" s="30"/>
      <c r="AA4" s="30"/>
    </row>
    <row r="5" spans="1:27" ht="18" customHeight="1">
      <c r="A5" s="21">
        <v>0.01</v>
      </c>
      <c r="B5" s="667" t="s">
        <v>49</v>
      </c>
      <c r="C5" s="667" t="s">
        <v>50</v>
      </c>
      <c r="D5" s="35"/>
      <c r="E5" s="24" t="s">
        <v>53</v>
      </c>
      <c r="F5" s="24" t="s">
        <v>54</v>
      </c>
      <c r="G5" s="25" t="s">
        <v>55</v>
      </c>
      <c r="H5" s="667" t="s">
        <v>56</v>
      </c>
      <c r="I5" s="683" t="s">
        <v>57</v>
      </c>
      <c r="J5" s="28">
        <v>44601</v>
      </c>
      <c r="K5" s="28"/>
      <c r="L5" s="29"/>
      <c r="M5" s="30"/>
      <c r="N5" s="30"/>
      <c r="O5" s="30"/>
      <c r="P5" s="30"/>
      <c r="Q5" s="30"/>
      <c r="R5" s="30"/>
      <c r="S5" s="30"/>
      <c r="T5" s="30"/>
      <c r="U5" s="30"/>
      <c r="V5" s="30"/>
      <c r="W5" s="30"/>
      <c r="X5" s="30"/>
      <c r="Y5" s="30"/>
      <c r="Z5" s="30"/>
      <c r="AA5" s="30"/>
    </row>
    <row r="6" spans="1:27" ht="18" customHeight="1">
      <c r="A6" s="21">
        <v>0.02</v>
      </c>
      <c r="B6" s="666"/>
      <c r="C6" s="666"/>
      <c r="D6" s="35"/>
      <c r="E6" s="24" t="s">
        <v>64</v>
      </c>
      <c r="F6" s="24" t="s">
        <v>65</v>
      </c>
      <c r="G6" s="25" t="s">
        <v>66</v>
      </c>
      <c r="H6" s="666"/>
      <c r="I6" s="666"/>
      <c r="J6" s="28"/>
      <c r="K6" s="28"/>
      <c r="L6" s="29"/>
      <c r="M6" s="30"/>
      <c r="N6" s="30"/>
      <c r="O6" s="30"/>
      <c r="P6" s="30"/>
      <c r="Q6" s="30"/>
      <c r="R6" s="30"/>
      <c r="S6" s="30"/>
      <c r="T6" s="30"/>
      <c r="U6" s="30"/>
      <c r="V6" s="30"/>
      <c r="W6" s="30"/>
      <c r="X6" s="30"/>
      <c r="Y6" s="30"/>
      <c r="Z6" s="30"/>
      <c r="AA6" s="30"/>
    </row>
    <row r="7" spans="1:27" ht="16.5" customHeight="1">
      <c r="A7" s="21">
        <v>1</v>
      </c>
      <c r="B7" s="23" t="s">
        <v>39</v>
      </c>
      <c r="C7" s="23" t="s">
        <v>39</v>
      </c>
      <c r="D7" s="23"/>
      <c r="E7" s="24" t="s">
        <v>74</v>
      </c>
      <c r="F7" s="24" t="s">
        <v>39</v>
      </c>
      <c r="G7" s="25" t="s">
        <v>39</v>
      </c>
      <c r="H7" s="23"/>
      <c r="I7" s="23"/>
      <c r="J7" s="28">
        <v>44684</v>
      </c>
      <c r="K7" s="28"/>
      <c r="L7" s="29"/>
      <c r="M7" s="30"/>
      <c r="N7" s="30"/>
      <c r="O7" s="30"/>
      <c r="P7" s="30"/>
      <c r="Q7" s="30"/>
      <c r="R7" s="30"/>
      <c r="S7" s="30"/>
      <c r="T7" s="30"/>
      <c r="U7" s="30"/>
      <c r="V7" s="30"/>
      <c r="W7" s="30"/>
      <c r="X7" s="30"/>
      <c r="Y7" s="30"/>
      <c r="Z7" s="30"/>
      <c r="AA7" s="30"/>
    </row>
    <row r="8" spans="1:27" ht="18" customHeight="1">
      <c r="A8" s="676">
        <v>1.01</v>
      </c>
      <c r="B8" s="667" t="s">
        <v>49</v>
      </c>
      <c r="C8" s="23" t="s">
        <v>86</v>
      </c>
      <c r="D8" s="23"/>
      <c r="E8" s="24" t="s">
        <v>89</v>
      </c>
      <c r="F8" s="24" t="s">
        <v>90</v>
      </c>
      <c r="G8" s="25" t="s">
        <v>93</v>
      </c>
      <c r="H8" s="23" t="s">
        <v>94</v>
      </c>
      <c r="I8" s="25" t="s">
        <v>96</v>
      </c>
      <c r="J8" s="669">
        <v>44685</v>
      </c>
      <c r="K8" s="45"/>
      <c r="L8" s="29"/>
      <c r="M8" s="30"/>
      <c r="N8" s="30"/>
      <c r="O8" s="30"/>
      <c r="P8" s="30"/>
      <c r="Q8" s="30"/>
      <c r="R8" s="30"/>
      <c r="S8" s="30"/>
      <c r="T8" s="30"/>
      <c r="U8" s="30"/>
      <c r="V8" s="30"/>
      <c r="W8" s="30"/>
      <c r="X8" s="30"/>
      <c r="Y8" s="30"/>
      <c r="Z8" s="30"/>
      <c r="AA8" s="30"/>
    </row>
    <row r="9" spans="1:27" ht="18" customHeight="1">
      <c r="A9" s="665"/>
      <c r="B9" s="665"/>
      <c r="C9" s="35" t="s">
        <v>50</v>
      </c>
      <c r="D9" s="35"/>
      <c r="E9" s="47" t="s">
        <v>102</v>
      </c>
      <c r="F9" s="47" t="s">
        <v>104</v>
      </c>
      <c r="G9" s="17" t="s">
        <v>105</v>
      </c>
      <c r="H9" s="35" t="s">
        <v>94</v>
      </c>
      <c r="I9" s="17" t="s">
        <v>96</v>
      </c>
      <c r="J9" s="665"/>
      <c r="K9" s="45"/>
      <c r="L9" s="48"/>
      <c r="M9" s="15"/>
      <c r="N9" s="15"/>
      <c r="O9" s="15"/>
      <c r="P9" s="15"/>
      <c r="Q9" s="15"/>
      <c r="R9" s="15"/>
      <c r="S9" s="15"/>
      <c r="T9" s="15"/>
      <c r="U9" s="15"/>
      <c r="V9" s="15"/>
      <c r="W9" s="15"/>
      <c r="X9" s="15"/>
      <c r="Y9" s="15"/>
      <c r="Z9" s="15"/>
      <c r="AA9" s="15"/>
    </row>
    <row r="10" spans="1:27" ht="18" customHeight="1">
      <c r="A10" s="666"/>
      <c r="B10" s="666"/>
      <c r="C10" s="35" t="s">
        <v>36</v>
      </c>
      <c r="D10" s="35"/>
      <c r="E10" s="47" t="s">
        <v>109</v>
      </c>
      <c r="F10" s="47" t="s">
        <v>111</v>
      </c>
      <c r="G10" s="17" t="s">
        <v>112</v>
      </c>
      <c r="H10" s="35" t="s">
        <v>94</v>
      </c>
      <c r="I10" s="17" t="s">
        <v>96</v>
      </c>
      <c r="J10" s="666"/>
      <c r="K10" s="45"/>
      <c r="L10" s="48"/>
      <c r="M10" s="15"/>
      <c r="N10" s="15"/>
      <c r="O10" s="15"/>
      <c r="P10" s="15"/>
      <c r="Q10" s="15"/>
      <c r="R10" s="15"/>
      <c r="S10" s="15"/>
      <c r="T10" s="15"/>
      <c r="U10" s="15"/>
      <c r="V10" s="15"/>
      <c r="W10" s="15"/>
      <c r="X10" s="15"/>
      <c r="Y10" s="15"/>
      <c r="Z10" s="15"/>
      <c r="AA10" s="15"/>
    </row>
    <row r="11" spans="1:27" ht="31.5" customHeight="1">
      <c r="A11" s="21">
        <v>1.02</v>
      </c>
      <c r="B11" s="23" t="s">
        <v>116</v>
      </c>
      <c r="C11" s="23" t="s">
        <v>117</v>
      </c>
      <c r="D11" s="23"/>
      <c r="E11" s="24" t="s">
        <v>119</v>
      </c>
      <c r="F11" s="24" t="s">
        <v>120</v>
      </c>
      <c r="G11" s="25" t="s">
        <v>121</v>
      </c>
      <c r="H11" s="23" t="s">
        <v>123</v>
      </c>
      <c r="I11" s="25" t="s">
        <v>124</v>
      </c>
      <c r="J11" s="28">
        <v>44691</v>
      </c>
      <c r="K11" s="28"/>
      <c r="L11" s="29"/>
      <c r="M11" s="30"/>
      <c r="N11" s="30"/>
      <c r="O11" s="30"/>
      <c r="P11" s="30"/>
      <c r="Q11" s="30"/>
      <c r="R11" s="30"/>
      <c r="S11" s="30"/>
      <c r="T11" s="30"/>
      <c r="U11" s="30"/>
      <c r="V11" s="30"/>
      <c r="W11" s="30"/>
      <c r="X11" s="30"/>
      <c r="Y11" s="30"/>
      <c r="Z11" s="30"/>
      <c r="AA11" s="30"/>
    </row>
    <row r="12" spans="1:27" ht="18" customHeight="1">
      <c r="A12" s="676">
        <v>1.03</v>
      </c>
      <c r="B12" s="23" t="s">
        <v>116</v>
      </c>
      <c r="C12" s="23" t="s">
        <v>86</v>
      </c>
      <c r="D12" s="23"/>
      <c r="E12" s="24" t="s">
        <v>64</v>
      </c>
      <c r="F12" s="24" t="s">
        <v>127</v>
      </c>
      <c r="G12" s="25" t="s">
        <v>128</v>
      </c>
      <c r="H12" s="23" t="s">
        <v>129</v>
      </c>
      <c r="I12" s="25" t="s">
        <v>130</v>
      </c>
      <c r="J12" s="669">
        <v>44694</v>
      </c>
      <c r="K12" s="45"/>
      <c r="L12" s="29"/>
      <c r="M12" s="30"/>
      <c r="N12" s="30"/>
      <c r="O12" s="30"/>
      <c r="P12" s="30"/>
      <c r="Q12" s="30"/>
      <c r="R12" s="30"/>
      <c r="S12" s="30"/>
      <c r="T12" s="30"/>
      <c r="U12" s="30"/>
      <c r="V12" s="30"/>
      <c r="W12" s="30"/>
      <c r="X12" s="30"/>
      <c r="Y12" s="30"/>
      <c r="Z12" s="30"/>
      <c r="AA12" s="30"/>
    </row>
    <row r="13" spans="1:27" ht="18" customHeight="1">
      <c r="A13" s="665"/>
      <c r="B13" s="667" t="s">
        <v>49</v>
      </c>
      <c r="C13" s="35" t="s">
        <v>50</v>
      </c>
      <c r="D13" s="35"/>
      <c r="E13" s="47" t="s">
        <v>135</v>
      </c>
      <c r="F13" s="47" t="s">
        <v>136</v>
      </c>
      <c r="G13" s="17" t="s">
        <v>138</v>
      </c>
      <c r="H13" s="35" t="s">
        <v>94</v>
      </c>
      <c r="I13" s="17" t="s">
        <v>96</v>
      </c>
      <c r="J13" s="665"/>
      <c r="K13" s="45"/>
      <c r="L13" s="48"/>
      <c r="M13" s="15"/>
      <c r="N13" s="15"/>
      <c r="O13" s="15"/>
      <c r="P13" s="15"/>
      <c r="Q13" s="15"/>
      <c r="R13" s="15"/>
      <c r="S13" s="15"/>
      <c r="T13" s="15"/>
      <c r="U13" s="15"/>
      <c r="V13" s="15"/>
      <c r="W13" s="15"/>
      <c r="X13" s="15"/>
      <c r="Y13" s="15"/>
      <c r="Z13" s="15"/>
      <c r="AA13" s="15"/>
    </row>
    <row r="14" spans="1:27" ht="18" customHeight="1">
      <c r="A14" s="665"/>
      <c r="B14" s="666"/>
      <c r="C14" s="35" t="s">
        <v>142</v>
      </c>
      <c r="D14" s="35"/>
      <c r="E14" s="47" t="s">
        <v>144</v>
      </c>
      <c r="F14" s="47" t="s">
        <v>145</v>
      </c>
      <c r="G14" s="17" t="s">
        <v>147</v>
      </c>
      <c r="H14" s="35" t="s">
        <v>94</v>
      </c>
      <c r="I14" s="17" t="s">
        <v>96</v>
      </c>
      <c r="J14" s="665"/>
      <c r="K14" s="45"/>
      <c r="L14" s="48"/>
      <c r="M14" s="15"/>
      <c r="N14" s="15"/>
      <c r="O14" s="15"/>
      <c r="P14" s="15"/>
      <c r="Q14" s="15"/>
      <c r="R14" s="15"/>
      <c r="S14" s="15"/>
      <c r="T14" s="15"/>
      <c r="U14" s="15"/>
      <c r="V14" s="15"/>
      <c r="W14" s="15"/>
      <c r="X14" s="15"/>
      <c r="Y14" s="15"/>
      <c r="Z14" s="15"/>
      <c r="AA14" s="15"/>
    </row>
    <row r="15" spans="1:27" ht="18" customHeight="1">
      <c r="A15" s="665"/>
      <c r="B15" s="667" t="s">
        <v>151</v>
      </c>
      <c r="C15" s="667" t="s">
        <v>36</v>
      </c>
      <c r="D15" s="35"/>
      <c r="E15" s="47" t="s">
        <v>152</v>
      </c>
      <c r="F15" s="670" t="s">
        <v>153</v>
      </c>
      <c r="G15" s="667" t="s">
        <v>154</v>
      </c>
      <c r="H15" s="667" t="s">
        <v>123</v>
      </c>
      <c r="I15" s="667" t="s">
        <v>124</v>
      </c>
      <c r="J15" s="665"/>
      <c r="K15" s="45"/>
      <c r="L15" s="48"/>
      <c r="M15" s="15"/>
      <c r="N15" s="15"/>
      <c r="O15" s="15"/>
      <c r="P15" s="15"/>
      <c r="Q15" s="15"/>
      <c r="R15" s="15"/>
      <c r="S15" s="15"/>
      <c r="T15" s="15"/>
      <c r="U15" s="15"/>
      <c r="V15" s="15"/>
      <c r="W15" s="15"/>
      <c r="X15" s="15"/>
      <c r="Y15" s="15"/>
      <c r="Z15" s="15"/>
      <c r="AA15" s="15"/>
    </row>
    <row r="16" spans="1:27" ht="18" customHeight="1">
      <c r="A16" s="665"/>
      <c r="B16" s="665"/>
      <c r="C16" s="665"/>
      <c r="D16" s="35"/>
      <c r="E16" s="47" t="s">
        <v>156</v>
      </c>
      <c r="F16" s="665"/>
      <c r="G16" s="665"/>
      <c r="H16" s="665"/>
      <c r="I16" s="665"/>
      <c r="J16" s="665"/>
      <c r="K16" s="45"/>
      <c r="L16" s="48"/>
      <c r="M16" s="15"/>
      <c r="N16" s="15"/>
      <c r="O16" s="15"/>
      <c r="P16" s="15"/>
      <c r="Q16" s="15"/>
      <c r="R16" s="15"/>
      <c r="S16" s="15"/>
      <c r="T16" s="15"/>
      <c r="U16" s="15"/>
      <c r="V16" s="15"/>
      <c r="W16" s="15"/>
      <c r="X16" s="15"/>
      <c r="Y16" s="15"/>
      <c r="Z16" s="15"/>
      <c r="AA16" s="15"/>
    </row>
    <row r="17" spans="1:27" ht="18" customHeight="1">
      <c r="A17" s="665"/>
      <c r="B17" s="666"/>
      <c r="C17" s="665"/>
      <c r="D17" s="35"/>
      <c r="E17" s="47" t="s">
        <v>161</v>
      </c>
      <c r="F17" s="666"/>
      <c r="G17" s="666"/>
      <c r="H17" s="666"/>
      <c r="I17" s="666"/>
      <c r="J17" s="665"/>
      <c r="K17" s="45"/>
      <c r="L17" s="48"/>
      <c r="M17" s="15"/>
      <c r="N17" s="15"/>
      <c r="O17" s="15"/>
      <c r="P17" s="15"/>
      <c r="Q17" s="15"/>
      <c r="R17" s="15"/>
      <c r="S17" s="15"/>
      <c r="T17" s="15"/>
      <c r="U17" s="15"/>
      <c r="V17" s="15"/>
      <c r="W17" s="15"/>
      <c r="X17" s="15"/>
      <c r="Y17" s="15"/>
      <c r="Z17" s="15"/>
      <c r="AA17" s="15"/>
    </row>
    <row r="18" spans="1:27" ht="18" customHeight="1">
      <c r="A18" s="665"/>
      <c r="B18" s="667" t="s">
        <v>49</v>
      </c>
      <c r="C18" s="665"/>
      <c r="D18" s="35"/>
      <c r="E18" s="47" t="s">
        <v>163</v>
      </c>
      <c r="F18" s="670" t="s">
        <v>164</v>
      </c>
      <c r="G18" s="667" t="s">
        <v>165</v>
      </c>
      <c r="H18" s="667" t="s">
        <v>94</v>
      </c>
      <c r="I18" s="667" t="s">
        <v>96</v>
      </c>
      <c r="J18" s="665"/>
      <c r="K18" s="45"/>
      <c r="L18" s="48"/>
      <c r="M18" s="15"/>
      <c r="N18" s="15"/>
      <c r="O18" s="15"/>
      <c r="P18" s="15"/>
      <c r="Q18" s="15"/>
      <c r="R18" s="15"/>
      <c r="S18" s="15"/>
      <c r="T18" s="15"/>
      <c r="U18" s="15"/>
      <c r="V18" s="15"/>
      <c r="W18" s="15"/>
      <c r="X18" s="15"/>
      <c r="Y18" s="15"/>
      <c r="Z18" s="15"/>
      <c r="AA18" s="15"/>
    </row>
    <row r="19" spans="1:27" ht="18" customHeight="1">
      <c r="A19" s="666"/>
      <c r="B19" s="666"/>
      <c r="C19" s="666"/>
      <c r="D19" s="35"/>
      <c r="E19" s="47" t="s">
        <v>169</v>
      </c>
      <c r="F19" s="666"/>
      <c r="G19" s="666"/>
      <c r="H19" s="666"/>
      <c r="I19" s="666"/>
      <c r="J19" s="666"/>
      <c r="K19" s="45"/>
      <c r="L19" s="48"/>
      <c r="M19" s="15"/>
      <c r="N19" s="15"/>
      <c r="O19" s="15"/>
      <c r="P19" s="15"/>
      <c r="Q19" s="15"/>
      <c r="R19" s="15"/>
      <c r="S19" s="15"/>
      <c r="T19" s="15"/>
      <c r="U19" s="15"/>
      <c r="V19" s="15"/>
      <c r="W19" s="15"/>
      <c r="X19" s="15"/>
      <c r="Y19" s="15"/>
      <c r="Z19" s="15"/>
      <c r="AA19" s="15"/>
    </row>
    <row r="20" spans="1:27" ht="18" customHeight="1">
      <c r="A20" s="676">
        <v>1.04</v>
      </c>
      <c r="B20" s="667" t="s">
        <v>49</v>
      </c>
      <c r="C20" s="667" t="s">
        <v>171</v>
      </c>
      <c r="D20" s="35"/>
      <c r="E20" s="668" t="s">
        <v>172</v>
      </c>
      <c r="F20" s="24" t="s">
        <v>174</v>
      </c>
      <c r="G20" s="25" t="s">
        <v>175</v>
      </c>
      <c r="H20" s="23" t="s">
        <v>94</v>
      </c>
      <c r="I20" s="667" t="s">
        <v>96</v>
      </c>
      <c r="J20" s="669">
        <v>44697</v>
      </c>
      <c r="K20" s="45"/>
      <c r="L20" s="29"/>
      <c r="M20" s="30"/>
      <c r="N20" s="30"/>
      <c r="O20" s="30"/>
      <c r="P20" s="30"/>
      <c r="Q20" s="30"/>
      <c r="R20" s="30"/>
      <c r="S20" s="30"/>
      <c r="T20" s="30"/>
      <c r="U20" s="30"/>
      <c r="V20" s="30"/>
      <c r="W20" s="30"/>
      <c r="X20" s="30"/>
      <c r="Y20" s="30"/>
      <c r="Z20" s="30"/>
      <c r="AA20" s="30"/>
    </row>
    <row r="21" spans="1:27" ht="18" customHeight="1">
      <c r="A21" s="665"/>
      <c r="B21" s="665"/>
      <c r="C21" s="665"/>
      <c r="D21" s="35"/>
      <c r="E21" s="665"/>
      <c r="F21" s="47" t="s">
        <v>176</v>
      </c>
      <c r="G21" s="17" t="s">
        <v>177</v>
      </c>
      <c r="H21" s="35" t="s">
        <v>94</v>
      </c>
      <c r="I21" s="665"/>
      <c r="J21" s="665"/>
      <c r="K21" s="45"/>
      <c r="L21" s="48"/>
      <c r="M21" s="15"/>
      <c r="N21" s="15"/>
      <c r="O21" s="15"/>
      <c r="P21" s="15"/>
      <c r="Q21" s="15"/>
      <c r="R21" s="15"/>
      <c r="S21" s="15"/>
      <c r="T21" s="15"/>
      <c r="U21" s="15"/>
      <c r="V21" s="15"/>
      <c r="W21" s="15"/>
      <c r="X21" s="15"/>
      <c r="Y21" s="15"/>
      <c r="Z21" s="15"/>
      <c r="AA21" s="15"/>
    </row>
    <row r="22" spans="1:27" ht="18" customHeight="1">
      <c r="A22" s="665"/>
      <c r="B22" s="665"/>
      <c r="C22" s="665"/>
      <c r="D22" s="35"/>
      <c r="E22" s="665"/>
      <c r="F22" s="47" t="s">
        <v>182</v>
      </c>
      <c r="G22" s="17" t="s">
        <v>183</v>
      </c>
      <c r="H22" s="35" t="s">
        <v>94</v>
      </c>
      <c r="I22" s="665"/>
      <c r="J22" s="665"/>
      <c r="K22" s="45"/>
      <c r="L22" s="48"/>
      <c r="M22" s="15"/>
      <c r="N22" s="15"/>
      <c r="O22" s="15"/>
      <c r="P22" s="15"/>
      <c r="Q22" s="15"/>
      <c r="R22" s="15"/>
      <c r="S22" s="15"/>
      <c r="T22" s="15"/>
      <c r="U22" s="15"/>
      <c r="V22" s="15"/>
      <c r="W22" s="15"/>
      <c r="X22" s="15"/>
      <c r="Y22" s="15"/>
      <c r="Z22" s="15"/>
      <c r="AA22" s="15"/>
    </row>
    <row r="23" spans="1:27" ht="18" customHeight="1">
      <c r="A23" s="665"/>
      <c r="B23" s="665"/>
      <c r="C23" s="665"/>
      <c r="D23" s="35"/>
      <c r="E23" s="665"/>
      <c r="F23" s="47" t="s">
        <v>184</v>
      </c>
      <c r="G23" s="17" t="s">
        <v>186</v>
      </c>
      <c r="H23" s="35" t="s">
        <v>94</v>
      </c>
      <c r="I23" s="665"/>
      <c r="J23" s="665"/>
      <c r="K23" s="45"/>
      <c r="L23" s="48"/>
      <c r="M23" s="15"/>
      <c r="N23" s="15"/>
      <c r="O23" s="15"/>
      <c r="P23" s="15"/>
      <c r="Q23" s="15"/>
      <c r="R23" s="15"/>
      <c r="S23" s="15"/>
      <c r="T23" s="15"/>
      <c r="U23" s="15"/>
      <c r="V23" s="15"/>
      <c r="W23" s="15"/>
      <c r="X23" s="15"/>
      <c r="Y23" s="15"/>
      <c r="Z23" s="15"/>
      <c r="AA23" s="15"/>
    </row>
    <row r="24" spans="1:27" ht="18" customHeight="1">
      <c r="A24" s="665"/>
      <c r="B24" s="665"/>
      <c r="C24" s="665"/>
      <c r="D24" s="35"/>
      <c r="E24" s="665"/>
      <c r="F24" s="47" t="s">
        <v>187</v>
      </c>
      <c r="G24" s="17" t="s">
        <v>188</v>
      </c>
      <c r="H24" s="35" t="s">
        <v>94</v>
      </c>
      <c r="I24" s="665"/>
      <c r="J24" s="665"/>
      <c r="K24" s="45"/>
      <c r="L24" s="48"/>
      <c r="M24" s="15"/>
      <c r="N24" s="15"/>
      <c r="O24" s="15"/>
      <c r="P24" s="15"/>
      <c r="Q24" s="15"/>
      <c r="R24" s="15"/>
      <c r="S24" s="15"/>
      <c r="T24" s="15"/>
      <c r="U24" s="15"/>
      <c r="V24" s="15"/>
      <c r="W24" s="15"/>
      <c r="X24" s="15"/>
      <c r="Y24" s="15"/>
      <c r="Z24" s="15"/>
      <c r="AA24" s="15"/>
    </row>
    <row r="25" spans="1:27" ht="18" customHeight="1">
      <c r="A25" s="665"/>
      <c r="B25" s="665"/>
      <c r="C25" s="665"/>
      <c r="D25" s="35"/>
      <c r="E25" s="666"/>
      <c r="F25" s="47" t="s">
        <v>191</v>
      </c>
      <c r="G25" s="17" t="s">
        <v>192</v>
      </c>
      <c r="H25" s="35" t="s">
        <v>94</v>
      </c>
      <c r="I25" s="666"/>
      <c r="J25" s="665"/>
      <c r="K25" s="45"/>
      <c r="L25" s="48"/>
      <c r="M25" s="15"/>
      <c r="N25" s="15"/>
      <c r="O25" s="15"/>
      <c r="P25" s="15"/>
      <c r="Q25" s="15"/>
      <c r="R25" s="15"/>
      <c r="S25" s="15"/>
      <c r="T25" s="15"/>
      <c r="U25" s="15"/>
      <c r="V25" s="15"/>
      <c r="W25" s="15"/>
      <c r="X25" s="15"/>
      <c r="Y25" s="15"/>
      <c r="Z25" s="15"/>
      <c r="AA25" s="15"/>
    </row>
    <row r="26" spans="1:27" ht="18" customHeight="1">
      <c r="A26" s="665"/>
      <c r="B26" s="665"/>
      <c r="C26" s="665"/>
      <c r="D26" s="35"/>
      <c r="E26" s="47" t="s">
        <v>193</v>
      </c>
      <c r="F26" s="47" t="s">
        <v>194</v>
      </c>
      <c r="G26" s="17" t="s">
        <v>195</v>
      </c>
      <c r="H26" s="35" t="s">
        <v>94</v>
      </c>
      <c r="I26" s="17" t="s">
        <v>96</v>
      </c>
      <c r="J26" s="665"/>
      <c r="K26" s="45"/>
      <c r="L26" s="48"/>
      <c r="M26" s="15"/>
      <c r="N26" s="15"/>
      <c r="O26" s="15"/>
      <c r="P26" s="15"/>
      <c r="Q26" s="15"/>
      <c r="R26" s="15"/>
      <c r="S26" s="15"/>
      <c r="T26" s="15"/>
      <c r="U26" s="15"/>
      <c r="V26" s="15"/>
      <c r="W26" s="15"/>
      <c r="X26" s="15"/>
      <c r="Y26" s="15"/>
      <c r="Z26" s="15"/>
      <c r="AA26" s="15"/>
    </row>
    <row r="27" spans="1:27" ht="18" customHeight="1">
      <c r="A27" s="666"/>
      <c r="B27" s="666"/>
      <c r="C27" s="666"/>
      <c r="D27" s="35"/>
      <c r="E27" s="47" t="s">
        <v>197</v>
      </c>
      <c r="F27" s="47" t="s">
        <v>198</v>
      </c>
      <c r="G27" s="17" t="s">
        <v>199</v>
      </c>
      <c r="H27" s="35" t="s">
        <v>94</v>
      </c>
      <c r="I27" s="17" t="s">
        <v>96</v>
      </c>
      <c r="J27" s="666"/>
      <c r="K27" s="45"/>
      <c r="L27" s="48"/>
      <c r="M27" s="15"/>
      <c r="N27" s="15"/>
      <c r="O27" s="15"/>
      <c r="P27" s="15"/>
      <c r="Q27" s="15"/>
      <c r="R27" s="15"/>
      <c r="S27" s="15"/>
      <c r="T27" s="15"/>
      <c r="U27" s="15"/>
      <c r="V27" s="15"/>
      <c r="W27" s="15"/>
      <c r="X27" s="15"/>
      <c r="Y27" s="15"/>
      <c r="Z27" s="15"/>
      <c r="AA27" s="15"/>
    </row>
    <row r="28" spans="1:27" ht="18" customHeight="1">
      <c r="A28" s="21">
        <v>1.05</v>
      </c>
      <c r="B28" s="23" t="s">
        <v>49</v>
      </c>
      <c r="C28" s="23" t="s">
        <v>50</v>
      </c>
      <c r="D28" s="23"/>
      <c r="E28" s="24" t="s">
        <v>200</v>
      </c>
      <c r="F28" s="24" t="s">
        <v>201</v>
      </c>
      <c r="G28" s="25" t="s">
        <v>202</v>
      </c>
      <c r="H28" s="23" t="s">
        <v>94</v>
      </c>
      <c r="I28" s="25" t="s">
        <v>96</v>
      </c>
      <c r="J28" s="28">
        <v>44705</v>
      </c>
      <c r="K28" s="28"/>
      <c r="L28" s="29"/>
      <c r="M28" s="30"/>
      <c r="N28" s="30"/>
      <c r="O28" s="30"/>
      <c r="P28" s="30"/>
      <c r="Q28" s="30"/>
      <c r="R28" s="30"/>
      <c r="S28" s="30"/>
      <c r="T28" s="30"/>
      <c r="U28" s="30"/>
      <c r="V28" s="30"/>
      <c r="W28" s="30"/>
      <c r="X28" s="30"/>
      <c r="Y28" s="30"/>
      <c r="Z28" s="30"/>
      <c r="AA28" s="30"/>
    </row>
    <row r="29" spans="1:27" ht="18" customHeight="1">
      <c r="A29" s="676">
        <v>1.06</v>
      </c>
      <c r="B29" s="667" t="s">
        <v>49</v>
      </c>
      <c r="C29" s="667" t="s">
        <v>205</v>
      </c>
      <c r="D29" s="35"/>
      <c r="E29" s="670" t="s">
        <v>206</v>
      </c>
      <c r="F29" s="29" t="s">
        <v>207</v>
      </c>
      <c r="G29" s="25" t="s">
        <v>208</v>
      </c>
      <c r="H29" s="23" t="s">
        <v>94</v>
      </c>
      <c r="I29" s="667" t="s">
        <v>96</v>
      </c>
      <c r="J29" s="669">
        <v>44715</v>
      </c>
      <c r="K29" s="45"/>
      <c r="L29" s="29"/>
      <c r="M29" s="30"/>
      <c r="N29" s="30"/>
      <c r="O29" s="30"/>
      <c r="P29" s="30"/>
      <c r="Q29" s="30"/>
      <c r="R29" s="30"/>
      <c r="S29" s="30"/>
      <c r="T29" s="30"/>
      <c r="U29" s="30"/>
      <c r="V29" s="30"/>
      <c r="W29" s="30"/>
      <c r="X29" s="30"/>
      <c r="Y29" s="30"/>
      <c r="Z29" s="30"/>
      <c r="AA29" s="30"/>
    </row>
    <row r="30" spans="1:27" ht="18" customHeight="1">
      <c r="A30" s="665"/>
      <c r="B30" s="665"/>
      <c r="C30" s="665"/>
      <c r="D30" s="35"/>
      <c r="E30" s="665"/>
      <c r="F30" s="48" t="s">
        <v>210</v>
      </c>
      <c r="G30" s="17" t="s">
        <v>211</v>
      </c>
      <c r="H30" s="35" t="s">
        <v>94</v>
      </c>
      <c r="I30" s="665"/>
      <c r="J30" s="665"/>
      <c r="K30" s="45"/>
      <c r="L30" s="48"/>
      <c r="M30" s="15"/>
      <c r="N30" s="15"/>
      <c r="O30" s="15"/>
      <c r="P30" s="15"/>
      <c r="Q30" s="15"/>
      <c r="R30" s="15"/>
      <c r="S30" s="15"/>
      <c r="T30" s="15"/>
      <c r="U30" s="15"/>
      <c r="V30" s="15"/>
      <c r="W30" s="15"/>
      <c r="X30" s="15"/>
      <c r="Y30" s="15"/>
      <c r="Z30" s="15"/>
      <c r="AA30" s="15"/>
    </row>
    <row r="31" spans="1:27" ht="18" customHeight="1">
      <c r="A31" s="665"/>
      <c r="B31" s="665"/>
      <c r="C31" s="665"/>
      <c r="D31" s="35"/>
      <c r="E31" s="665"/>
      <c r="F31" s="48" t="s">
        <v>212</v>
      </c>
      <c r="G31" s="17" t="s">
        <v>213</v>
      </c>
      <c r="H31" s="35" t="s">
        <v>94</v>
      </c>
      <c r="I31" s="665"/>
      <c r="J31" s="665"/>
      <c r="K31" s="45"/>
      <c r="L31" s="48"/>
      <c r="M31" s="15"/>
      <c r="N31" s="15"/>
      <c r="O31" s="15"/>
      <c r="P31" s="15"/>
      <c r="Q31" s="15"/>
      <c r="R31" s="15"/>
      <c r="S31" s="15"/>
      <c r="T31" s="15"/>
      <c r="U31" s="15"/>
      <c r="V31" s="15"/>
      <c r="W31" s="15"/>
      <c r="X31" s="15"/>
      <c r="Y31" s="15"/>
      <c r="Z31" s="15"/>
      <c r="AA31" s="15"/>
    </row>
    <row r="32" spans="1:27" ht="18" customHeight="1">
      <c r="A32" s="665"/>
      <c r="B32" s="665"/>
      <c r="C32" s="665"/>
      <c r="D32" s="35"/>
      <c r="E32" s="665"/>
      <c r="F32" s="48" t="s">
        <v>215</v>
      </c>
      <c r="G32" s="17" t="s">
        <v>216</v>
      </c>
      <c r="H32" s="35" t="s">
        <v>94</v>
      </c>
      <c r="I32" s="665"/>
      <c r="J32" s="665"/>
      <c r="K32" s="45"/>
      <c r="L32" s="48"/>
      <c r="M32" s="15"/>
      <c r="N32" s="15"/>
      <c r="O32" s="15"/>
      <c r="P32" s="15"/>
      <c r="Q32" s="15"/>
      <c r="R32" s="15"/>
      <c r="S32" s="15"/>
      <c r="T32" s="15"/>
      <c r="U32" s="15"/>
      <c r="V32" s="15"/>
      <c r="W32" s="15"/>
      <c r="X32" s="15"/>
      <c r="Y32" s="15"/>
      <c r="Z32" s="15"/>
      <c r="AA32" s="15"/>
    </row>
    <row r="33" spans="1:27" ht="18" customHeight="1">
      <c r="A33" s="665"/>
      <c r="B33" s="665"/>
      <c r="C33" s="665"/>
      <c r="D33" s="35"/>
      <c r="E33" s="666"/>
      <c r="F33" s="48" t="s">
        <v>217</v>
      </c>
      <c r="G33" s="17" t="s">
        <v>218</v>
      </c>
      <c r="H33" s="35" t="s">
        <v>94</v>
      </c>
      <c r="I33" s="665"/>
      <c r="J33" s="665"/>
      <c r="K33" s="45"/>
      <c r="L33" s="48"/>
      <c r="M33" s="15"/>
      <c r="N33" s="15"/>
      <c r="O33" s="15"/>
      <c r="P33" s="15"/>
      <c r="Q33" s="15"/>
      <c r="R33" s="15"/>
      <c r="S33" s="15"/>
      <c r="T33" s="15"/>
      <c r="U33" s="15"/>
      <c r="V33" s="15"/>
      <c r="W33" s="15"/>
      <c r="X33" s="15"/>
      <c r="Y33" s="15"/>
      <c r="Z33" s="15"/>
      <c r="AA33" s="15"/>
    </row>
    <row r="34" spans="1:27" ht="18" customHeight="1">
      <c r="A34" s="665"/>
      <c r="B34" s="665"/>
      <c r="C34" s="665"/>
      <c r="D34" s="35"/>
      <c r="E34" s="670" t="s">
        <v>220</v>
      </c>
      <c r="F34" s="48" t="s">
        <v>221</v>
      </c>
      <c r="G34" s="17" t="s">
        <v>222</v>
      </c>
      <c r="H34" s="35" t="s">
        <v>94</v>
      </c>
      <c r="I34" s="665"/>
      <c r="J34" s="665"/>
      <c r="K34" s="45"/>
      <c r="L34" s="48"/>
      <c r="M34" s="15"/>
      <c r="N34" s="15"/>
      <c r="O34" s="15"/>
      <c r="P34" s="15"/>
      <c r="Q34" s="15"/>
      <c r="R34" s="15"/>
      <c r="S34" s="15"/>
      <c r="T34" s="15"/>
      <c r="U34" s="15"/>
      <c r="V34" s="15"/>
      <c r="W34" s="15"/>
      <c r="X34" s="15"/>
      <c r="Y34" s="15"/>
      <c r="Z34" s="15"/>
      <c r="AA34" s="15"/>
    </row>
    <row r="35" spans="1:27" ht="18" customHeight="1">
      <c r="A35" s="665"/>
      <c r="B35" s="665"/>
      <c r="C35" s="665"/>
      <c r="D35" s="35"/>
      <c r="E35" s="665"/>
      <c r="F35" s="48" t="s">
        <v>223</v>
      </c>
      <c r="G35" s="17" t="s">
        <v>224</v>
      </c>
      <c r="H35" s="35" t="s">
        <v>94</v>
      </c>
      <c r="I35" s="665"/>
      <c r="J35" s="665"/>
      <c r="K35" s="45"/>
      <c r="L35" s="48"/>
      <c r="M35" s="15"/>
      <c r="N35" s="15"/>
      <c r="O35" s="15"/>
      <c r="P35" s="15"/>
      <c r="Q35" s="15"/>
      <c r="R35" s="15"/>
      <c r="S35" s="15"/>
      <c r="T35" s="15"/>
      <c r="U35" s="15"/>
      <c r="V35" s="15"/>
      <c r="W35" s="15"/>
      <c r="X35" s="15"/>
      <c r="Y35" s="15"/>
      <c r="Z35" s="15"/>
      <c r="AA35" s="15"/>
    </row>
    <row r="36" spans="1:27" ht="18" customHeight="1">
      <c r="A36" s="665"/>
      <c r="B36" s="666"/>
      <c r="C36" s="666"/>
      <c r="D36" s="35"/>
      <c r="E36" s="666"/>
      <c r="F36" s="48" t="s">
        <v>225</v>
      </c>
      <c r="G36" s="17" t="s">
        <v>226</v>
      </c>
      <c r="H36" s="35" t="s">
        <v>94</v>
      </c>
      <c r="I36" s="665"/>
      <c r="J36" s="665"/>
      <c r="K36" s="45"/>
      <c r="L36" s="48"/>
      <c r="M36" s="15"/>
      <c r="N36" s="15"/>
      <c r="O36" s="15"/>
      <c r="P36" s="15"/>
      <c r="Q36" s="15"/>
      <c r="R36" s="15"/>
      <c r="S36" s="15"/>
      <c r="T36" s="15"/>
      <c r="U36" s="15"/>
      <c r="V36" s="15"/>
      <c r="W36" s="15"/>
      <c r="X36" s="15"/>
      <c r="Y36" s="15"/>
      <c r="Z36" s="15"/>
      <c r="AA36" s="15"/>
    </row>
    <row r="37" spans="1:27" ht="18" customHeight="1">
      <c r="A37" s="665"/>
      <c r="B37" s="667" t="s">
        <v>49</v>
      </c>
      <c r="C37" s="667" t="s">
        <v>229</v>
      </c>
      <c r="D37" s="35"/>
      <c r="E37" s="668" t="s">
        <v>230</v>
      </c>
      <c r="F37" s="47" t="s">
        <v>231</v>
      </c>
      <c r="G37" s="17" t="s">
        <v>232</v>
      </c>
      <c r="H37" s="35" t="s">
        <v>94</v>
      </c>
      <c r="I37" s="665"/>
      <c r="J37" s="665"/>
      <c r="K37" s="45"/>
      <c r="L37" s="48"/>
      <c r="M37" s="15"/>
      <c r="N37" s="15"/>
      <c r="O37" s="15"/>
      <c r="P37" s="15"/>
      <c r="Q37" s="15"/>
      <c r="R37" s="15"/>
      <c r="S37" s="15"/>
      <c r="T37" s="15"/>
      <c r="U37" s="15"/>
      <c r="V37" s="15"/>
      <c r="W37" s="15"/>
      <c r="X37" s="15"/>
      <c r="Y37" s="15"/>
      <c r="Z37" s="15"/>
      <c r="AA37" s="15"/>
    </row>
    <row r="38" spans="1:27" ht="18" customHeight="1">
      <c r="A38" s="665"/>
      <c r="B38" s="665"/>
      <c r="C38" s="665"/>
      <c r="D38" s="35"/>
      <c r="E38" s="665"/>
      <c r="F38" s="47" t="s">
        <v>234</v>
      </c>
      <c r="G38" s="17" t="s">
        <v>236</v>
      </c>
      <c r="H38" s="35" t="s">
        <v>94</v>
      </c>
      <c r="I38" s="665"/>
      <c r="J38" s="665"/>
      <c r="K38" s="45"/>
      <c r="L38" s="48"/>
      <c r="M38" s="15"/>
      <c r="N38" s="15"/>
      <c r="O38" s="15"/>
      <c r="P38" s="15"/>
      <c r="Q38" s="15"/>
      <c r="R38" s="15"/>
      <c r="S38" s="15"/>
      <c r="T38" s="15"/>
      <c r="U38" s="15"/>
      <c r="V38" s="15"/>
      <c r="W38" s="15"/>
      <c r="X38" s="15"/>
      <c r="Y38" s="15"/>
      <c r="Z38" s="15"/>
      <c r="AA38" s="15"/>
    </row>
    <row r="39" spans="1:27" ht="18" customHeight="1">
      <c r="A39" s="665"/>
      <c r="B39" s="665"/>
      <c r="C39" s="665"/>
      <c r="D39" s="35"/>
      <c r="E39" s="665"/>
      <c r="F39" s="47" t="s">
        <v>238</v>
      </c>
      <c r="G39" s="17" t="s">
        <v>239</v>
      </c>
      <c r="H39" s="35" t="s">
        <v>94</v>
      </c>
      <c r="I39" s="665"/>
      <c r="J39" s="665"/>
      <c r="K39" s="45"/>
      <c r="L39" s="48"/>
      <c r="M39" s="15"/>
      <c r="N39" s="15"/>
      <c r="O39" s="15"/>
      <c r="P39" s="15"/>
      <c r="Q39" s="15"/>
      <c r="R39" s="15"/>
      <c r="S39" s="15"/>
      <c r="T39" s="15"/>
      <c r="U39" s="15"/>
      <c r="V39" s="15"/>
      <c r="W39" s="15"/>
      <c r="X39" s="15"/>
      <c r="Y39" s="15"/>
      <c r="Z39" s="15"/>
      <c r="AA39" s="15"/>
    </row>
    <row r="40" spans="1:27" ht="18" customHeight="1">
      <c r="A40" s="665"/>
      <c r="B40" s="666"/>
      <c r="C40" s="666"/>
      <c r="D40" s="35"/>
      <c r="E40" s="666"/>
      <c r="F40" s="47" t="s">
        <v>241</v>
      </c>
      <c r="G40" s="17" t="s">
        <v>242</v>
      </c>
      <c r="H40" s="35" t="s">
        <v>94</v>
      </c>
      <c r="I40" s="665"/>
      <c r="J40" s="665"/>
      <c r="K40" s="45"/>
      <c r="L40" s="48"/>
      <c r="M40" s="15"/>
      <c r="N40" s="15"/>
      <c r="O40" s="15"/>
      <c r="P40" s="15"/>
      <c r="Q40" s="15"/>
      <c r="R40" s="15"/>
      <c r="S40" s="15"/>
      <c r="T40" s="15"/>
      <c r="U40" s="15"/>
      <c r="V40" s="15"/>
      <c r="W40" s="15"/>
      <c r="X40" s="15"/>
      <c r="Y40" s="15"/>
      <c r="Z40" s="15"/>
      <c r="AA40" s="15"/>
    </row>
    <row r="41" spans="1:27" ht="18" customHeight="1">
      <c r="A41" s="665"/>
      <c r="B41" s="35" t="s">
        <v>49</v>
      </c>
      <c r="C41" s="35" t="s">
        <v>229</v>
      </c>
      <c r="D41" s="35"/>
      <c r="E41" s="47" t="s">
        <v>247</v>
      </c>
      <c r="F41" s="47" t="s">
        <v>248</v>
      </c>
      <c r="G41" s="17" t="s">
        <v>249</v>
      </c>
      <c r="H41" s="35" t="s">
        <v>94</v>
      </c>
      <c r="I41" s="665"/>
      <c r="J41" s="665"/>
      <c r="K41" s="45"/>
      <c r="L41" s="48"/>
      <c r="M41" s="15"/>
      <c r="N41" s="15"/>
      <c r="O41" s="15"/>
      <c r="P41" s="15"/>
      <c r="Q41" s="15"/>
      <c r="R41" s="15"/>
      <c r="S41" s="15"/>
      <c r="T41" s="15"/>
      <c r="U41" s="15"/>
      <c r="V41" s="15"/>
      <c r="W41" s="15"/>
      <c r="X41" s="15"/>
      <c r="Y41" s="15"/>
      <c r="Z41" s="15"/>
      <c r="AA41" s="15"/>
    </row>
    <row r="42" spans="1:27" ht="18" customHeight="1">
      <c r="A42" s="665"/>
      <c r="B42" s="35" t="s">
        <v>49</v>
      </c>
      <c r="C42" s="35" t="s">
        <v>50</v>
      </c>
      <c r="D42" s="35"/>
      <c r="E42" s="47" t="s">
        <v>251</v>
      </c>
      <c r="F42" s="48" t="s">
        <v>252</v>
      </c>
      <c r="G42" s="17" t="s">
        <v>253</v>
      </c>
      <c r="H42" s="35" t="s">
        <v>94</v>
      </c>
      <c r="I42" s="665"/>
      <c r="J42" s="665"/>
      <c r="K42" s="45"/>
      <c r="L42" s="48"/>
      <c r="M42" s="15"/>
      <c r="N42" s="15"/>
      <c r="O42" s="15"/>
      <c r="P42" s="15"/>
      <c r="Q42" s="15"/>
      <c r="R42" s="15"/>
      <c r="S42" s="15"/>
      <c r="T42" s="15"/>
      <c r="U42" s="15"/>
      <c r="V42" s="15"/>
      <c r="W42" s="15"/>
      <c r="X42" s="15"/>
      <c r="Y42" s="15"/>
      <c r="Z42" s="15"/>
      <c r="AA42" s="15"/>
    </row>
    <row r="43" spans="1:27" ht="33" customHeight="1">
      <c r="A43" s="665"/>
      <c r="B43" s="667" t="s">
        <v>116</v>
      </c>
      <c r="C43" s="667" t="s">
        <v>254</v>
      </c>
      <c r="D43" s="35"/>
      <c r="E43" s="670" t="s">
        <v>255</v>
      </c>
      <c r="F43" s="47" t="s">
        <v>257</v>
      </c>
      <c r="G43" s="17" t="s">
        <v>259</v>
      </c>
      <c r="H43" s="35" t="s">
        <v>94</v>
      </c>
      <c r="I43" s="665"/>
      <c r="J43" s="665"/>
      <c r="K43" s="45"/>
      <c r="L43" s="48"/>
      <c r="M43" s="15"/>
      <c r="N43" s="15"/>
      <c r="O43" s="15"/>
      <c r="P43" s="15"/>
      <c r="Q43" s="15"/>
      <c r="R43" s="15"/>
      <c r="S43" s="15"/>
      <c r="T43" s="15"/>
      <c r="U43" s="15"/>
      <c r="V43" s="15"/>
      <c r="W43" s="15"/>
      <c r="X43" s="15"/>
      <c r="Y43" s="15"/>
      <c r="Z43" s="15"/>
      <c r="AA43" s="15"/>
    </row>
    <row r="44" spans="1:27" ht="18" customHeight="1">
      <c r="A44" s="666"/>
      <c r="B44" s="666"/>
      <c r="C44" s="666"/>
      <c r="D44" s="35"/>
      <c r="E44" s="666"/>
      <c r="F44" s="48" t="s">
        <v>260</v>
      </c>
      <c r="G44" s="17" t="s">
        <v>261</v>
      </c>
      <c r="H44" s="35" t="s">
        <v>94</v>
      </c>
      <c r="I44" s="666"/>
      <c r="J44" s="666"/>
      <c r="K44" s="45"/>
      <c r="L44" s="48"/>
      <c r="M44" s="15"/>
      <c r="N44" s="15"/>
      <c r="O44" s="15"/>
      <c r="P44" s="15"/>
      <c r="Q44" s="15"/>
      <c r="R44" s="15"/>
      <c r="S44" s="15"/>
      <c r="T44" s="15"/>
      <c r="U44" s="15"/>
      <c r="V44" s="15"/>
      <c r="W44" s="15"/>
      <c r="X44" s="15"/>
      <c r="Y44" s="15"/>
      <c r="Z44" s="15"/>
      <c r="AA44" s="15"/>
    </row>
    <row r="45" spans="1:27" ht="18" customHeight="1">
      <c r="A45" s="676">
        <v>1.07</v>
      </c>
      <c r="B45" s="23" t="s">
        <v>116</v>
      </c>
      <c r="C45" s="23" t="s">
        <v>50</v>
      </c>
      <c r="D45" s="23"/>
      <c r="E45" s="24" t="s">
        <v>263</v>
      </c>
      <c r="F45" s="24" t="s">
        <v>264</v>
      </c>
      <c r="G45" s="25" t="s">
        <v>265</v>
      </c>
      <c r="H45" s="23" t="s">
        <v>94</v>
      </c>
      <c r="I45" s="25" t="s">
        <v>96</v>
      </c>
      <c r="J45" s="28">
        <v>44722</v>
      </c>
      <c r="K45" s="28"/>
      <c r="L45" s="29"/>
      <c r="M45" s="30"/>
      <c r="N45" s="30"/>
      <c r="O45" s="30"/>
      <c r="P45" s="30"/>
      <c r="Q45" s="30"/>
      <c r="R45" s="30"/>
      <c r="S45" s="30"/>
      <c r="T45" s="30"/>
      <c r="U45" s="30"/>
      <c r="V45" s="30"/>
      <c r="W45" s="30"/>
      <c r="X45" s="30"/>
      <c r="Y45" s="30"/>
      <c r="Z45" s="30"/>
      <c r="AA45" s="30"/>
    </row>
    <row r="46" spans="1:27" ht="18" customHeight="1">
      <c r="A46" s="665"/>
      <c r="B46" s="35" t="s">
        <v>116</v>
      </c>
      <c r="C46" s="667" t="s">
        <v>149</v>
      </c>
      <c r="D46" s="35"/>
      <c r="E46" s="47" t="s">
        <v>266</v>
      </c>
      <c r="F46" s="47" t="s">
        <v>267</v>
      </c>
      <c r="G46" s="17" t="s">
        <v>268</v>
      </c>
      <c r="H46" s="35" t="s">
        <v>123</v>
      </c>
      <c r="I46" s="17" t="s">
        <v>124</v>
      </c>
      <c r="J46" s="669">
        <v>44725</v>
      </c>
      <c r="K46" s="45"/>
      <c r="L46" s="48"/>
      <c r="M46" s="15"/>
      <c r="N46" s="15"/>
      <c r="O46" s="15"/>
      <c r="P46" s="15"/>
      <c r="Q46" s="15"/>
      <c r="R46" s="15"/>
      <c r="S46" s="15"/>
      <c r="T46" s="15"/>
      <c r="U46" s="15"/>
      <c r="V46" s="15"/>
      <c r="W46" s="15"/>
      <c r="X46" s="15"/>
      <c r="Y46" s="15"/>
      <c r="Z46" s="15"/>
      <c r="AA46" s="15"/>
    </row>
    <row r="47" spans="1:27" ht="18" customHeight="1">
      <c r="A47" s="666"/>
      <c r="B47" s="35" t="s">
        <v>49</v>
      </c>
      <c r="C47" s="666"/>
      <c r="D47" s="35"/>
      <c r="E47" s="47" t="s">
        <v>269</v>
      </c>
      <c r="F47" s="47" t="s">
        <v>270</v>
      </c>
      <c r="G47" s="17" t="s">
        <v>271</v>
      </c>
      <c r="H47" s="35" t="s">
        <v>272</v>
      </c>
      <c r="I47" s="17" t="s">
        <v>273</v>
      </c>
      <c r="J47" s="666"/>
      <c r="K47" s="45"/>
      <c r="L47" s="48"/>
      <c r="M47" s="15"/>
      <c r="N47" s="15"/>
      <c r="O47" s="15"/>
      <c r="P47" s="15"/>
      <c r="Q47" s="15"/>
      <c r="R47" s="15"/>
      <c r="S47" s="15"/>
      <c r="T47" s="15"/>
      <c r="U47" s="15"/>
      <c r="V47" s="15"/>
      <c r="W47" s="15"/>
      <c r="X47" s="15"/>
      <c r="Y47" s="15"/>
      <c r="Z47" s="15"/>
      <c r="AA47" s="15"/>
    </row>
    <row r="48" spans="1:27" ht="18" customHeight="1">
      <c r="A48" s="676">
        <v>1.08</v>
      </c>
      <c r="B48" s="23" t="s">
        <v>49</v>
      </c>
      <c r="C48" s="23" t="s">
        <v>86</v>
      </c>
      <c r="D48" s="23"/>
      <c r="E48" s="24" t="s">
        <v>275</v>
      </c>
      <c r="F48" s="24" t="s">
        <v>276</v>
      </c>
      <c r="G48" s="25" t="s">
        <v>277</v>
      </c>
      <c r="H48" s="23" t="s">
        <v>94</v>
      </c>
      <c r="I48" s="25" t="s">
        <v>96</v>
      </c>
      <c r="J48" s="28">
        <v>44733</v>
      </c>
      <c r="K48" s="28"/>
      <c r="L48" s="29"/>
      <c r="M48" s="30"/>
      <c r="N48" s="30"/>
      <c r="O48" s="30"/>
      <c r="P48" s="30"/>
      <c r="Q48" s="30"/>
      <c r="R48" s="30"/>
      <c r="S48" s="30"/>
      <c r="T48" s="30"/>
      <c r="U48" s="30"/>
      <c r="V48" s="30"/>
      <c r="W48" s="30"/>
      <c r="X48" s="30"/>
      <c r="Y48" s="30"/>
      <c r="Z48" s="30"/>
      <c r="AA48" s="30"/>
    </row>
    <row r="49" spans="1:27" ht="18" customHeight="1">
      <c r="A49" s="665"/>
      <c r="B49" s="35" t="s">
        <v>116</v>
      </c>
      <c r="C49" s="35" t="s">
        <v>278</v>
      </c>
      <c r="D49" s="35"/>
      <c r="E49" s="47" t="s">
        <v>279</v>
      </c>
      <c r="F49" s="47" t="s">
        <v>280</v>
      </c>
      <c r="G49" s="17" t="s">
        <v>281</v>
      </c>
      <c r="H49" s="35" t="s">
        <v>94</v>
      </c>
      <c r="I49" s="17" t="s">
        <v>96</v>
      </c>
      <c r="J49" s="45">
        <v>44739</v>
      </c>
      <c r="K49" s="45"/>
      <c r="L49" s="48"/>
      <c r="M49" s="15"/>
      <c r="N49" s="15"/>
      <c r="O49" s="15"/>
      <c r="P49" s="15"/>
      <c r="Q49" s="15"/>
      <c r="R49" s="15"/>
      <c r="S49" s="15"/>
      <c r="T49" s="15"/>
      <c r="U49" s="15"/>
      <c r="V49" s="15"/>
      <c r="W49" s="15"/>
      <c r="X49" s="15"/>
      <c r="Y49" s="15"/>
      <c r="Z49" s="15"/>
      <c r="AA49" s="15"/>
    </row>
    <row r="50" spans="1:27" ht="18" customHeight="1">
      <c r="A50" s="666"/>
      <c r="B50" s="35" t="s">
        <v>49</v>
      </c>
      <c r="C50" s="35" t="s">
        <v>263</v>
      </c>
      <c r="D50" s="35"/>
      <c r="E50" s="47" t="s">
        <v>39</v>
      </c>
      <c r="F50" s="47" t="s">
        <v>289</v>
      </c>
      <c r="G50" s="17" t="s">
        <v>290</v>
      </c>
      <c r="H50" s="35" t="s">
        <v>94</v>
      </c>
      <c r="I50" s="17" t="s">
        <v>96</v>
      </c>
      <c r="J50" s="45">
        <v>44750</v>
      </c>
      <c r="K50" s="45"/>
      <c r="L50" s="48"/>
      <c r="M50" s="15"/>
      <c r="N50" s="15"/>
      <c r="O50" s="15"/>
      <c r="P50" s="15"/>
      <c r="Q50" s="15"/>
      <c r="R50" s="15"/>
      <c r="S50" s="15"/>
      <c r="T50" s="15"/>
      <c r="U50" s="15"/>
      <c r="V50" s="15"/>
      <c r="W50" s="15"/>
      <c r="X50" s="15"/>
      <c r="Y50" s="15"/>
      <c r="Z50" s="15"/>
      <c r="AA50" s="15"/>
    </row>
    <row r="51" spans="1:27" ht="18" customHeight="1">
      <c r="A51" s="676">
        <v>1.0900000000000001</v>
      </c>
      <c r="B51" s="667" t="s">
        <v>49</v>
      </c>
      <c r="C51" s="23" t="s">
        <v>205</v>
      </c>
      <c r="D51" s="23"/>
      <c r="E51" s="29" t="s">
        <v>297</v>
      </c>
      <c r="F51" s="24" t="s">
        <v>39</v>
      </c>
      <c r="G51" s="25" t="s">
        <v>39</v>
      </c>
      <c r="H51" s="23" t="s">
        <v>94</v>
      </c>
      <c r="I51" s="25" t="s">
        <v>96</v>
      </c>
      <c r="J51" s="669">
        <v>44763</v>
      </c>
      <c r="K51" s="45"/>
      <c r="L51" s="29"/>
      <c r="M51" s="30"/>
      <c r="N51" s="30"/>
      <c r="O51" s="30"/>
      <c r="P51" s="30"/>
      <c r="Q51" s="30"/>
      <c r="R51" s="30"/>
      <c r="S51" s="30"/>
      <c r="T51" s="30"/>
      <c r="U51" s="30"/>
      <c r="V51" s="30"/>
      <c r="W51" s="30"/>
      <c r="X51" s="30"/>
      <c r="Y51" s="30"/>
      <c r="Z51" s="30"/>
      <c r="AA51" s="30"/>
    </row>
    <row r="52" spans="1:27" ht="18" customHeight="1">
      <c r="A52" s="666"/>
      <c r="B52" s="666"/>
      <c r="C52" s="35" t="s">
        <v>50</v>
      </c>
      <c r="D52" s="35"/>
      <c r="E52" s="62" t="s">
        <v>298</v>
      </c>
      <c r="F52" s="47" t="s">
        <v>39</v>
      </c>
      <c r="G52" s="17" t="s">
        <v>39</v>
      </c>
      <c r="H52" s="35" t="s">
        <v>94</v>
      </c>
      <c r="I52" s="17" t="s">
        <v>96</v>
      </c>
      <c r="J52" s="666"/>
      <c r="K52" s="45"/>
      <c r="L52" s="48"/>
      <c r="M52" s="15"/>
      <c r="N52" s="15"/>
      <c r="O52" s="15"/>
      <c r="P52" s="15"/>
      <c r="Q52" s="15"/>
      <c r="R52" s="15"/>
      <c r="S52" s="15"/>
      <c r="T52" s="15"/>
      <c r="U52" s="15"/>
      <c r="V52" s="15"/>
      <c r="W52" s="15"/>
      <c r="X52" s="15"/>
      <c r="Y52" s="15"/>
      <c r="Z52" s="15"/>
      <c r="AA52" s="15"/>
    </row>
    <row r="53" spans="1:27" ht="18" customHeight="1">
      <c r="A53" s="21">
        <v>1.0900000000000001</v>
      </c>
      <c r="B53" s="23" t="s">
        <v>49</v>
      </c>
      <c r="C53" s="23" t="s">
        <v>205</v>
      </c>
      <c r="D53" s="23"/>
      <c r="E53" s="29" t="s">
        <v>299</v>
      </c>
      <c r="F53" s="24" t="s">
        <v>300</v>
      </c>
      <c r="G53" s="25" t="s">
        <v>301</v>
      </c>
      <c r="H53" s="23" t="s">
        <v>94</v>
      </c>
      <c r="I53" s="25" t="s">
        <v>96</v>
      </c>
      <c r="J53" s="28">
        <v>44782</v>
      </c>
      <c r="K53" s="28"/>
      <c r="L53" s="29"/>
      <c r="M53" s="30"/>
      <c r="N53" s="30"/>
      <c r="O53" s="30"/>
      <c r="P53" s="30"/>
      <c r="Q53" s="30"/>
      <c r="R53" s="30"/>
      <c r="S53" s="30"/>
      <c r="T53" s="30"/>
      <c r="U53" s="30"/>
      <c r="V53" s="30"/>
      <c r="W53" s="30"/>
      <c r="X53" s="30"/>
      <c r="Y53" s="30"/>
      <c r="Z53" s="30"/>
      <c r="AA53" s="30"/>
    </row>
    <row r="54" spans="1:27" ht="18" customHeight="1">
      <c r="A54" s="676">
        <v>1.1000000000000001</v>
      </c>
      <c r="B54" s="667" t="s">
        <v>49</v>
      </c>
      <c r="C54" s="667" t="s">
        <v>254</v>
      </c>
      <c r="D54" s="35"/>
      <c r="E54" s="29" t="s">
        <v>302</v>
      </c>
      <c r="F54" s="24" t="s">
        <v>303</v>
      </c>
      <c r="G54" s="25" t="s">
        <v>304</v>
      </c>
      <c r="H54" s="23" t="s">
        <v>94</v>
      </c>
      <c r="I54" s="25" t="s">
        <v>96</v>
      </c>
      <c r="J54" s="669">
        <v>44795</v>
      </c>
      <c r="K54" s="45"/>
      <c r="L54" s="29"/>
      <c r="M54" s="30"/>
      <c r="N54" s="30"/>
      <c r="O54" s="30"/>
      <c r="P54" s="30"/>
      <c r="Q54" s="30"/>
      <c r="R54" s="30"/>
      <c r="S54" s="30"/>
      <c r="T54" s="30"/>
      <c r="U54" s="30"/>
      <c r="V54" s="30"/>
      <c r="W54" s="30"/>
      <c r="X54" s="30"/>
      <c r="Y54" s="30"/>
      <c r="Z54" s="30"/>
      <c r="AA54" s="30"/>
    </row>
    <row r="55" spans="1:27" ht="18" customHeight="1">
      <c r="A55" s="666"/>
      <c r="B55" s="666"/>
      <c r="C55" s="666"/>
      <c r="D55" s="35"/>
      <c r="E55" s="47" t="s">
        <v>305</v>
      </c>
      <c r="F55" s="47" t="s">
        <v>306</v>
      </c>
      <c r="G55" s="17" t="s">
        <v>307</v>
      </c>
      <c r="H55" s="35" t="s">
        <v>94</v>
      </c>
      <c r="I55" s="17" t="s">
        <v>96</v>
      </c>
      <c r="J55" s="666"/>
      <c r="K55" s="45"/>
      <c r="L55" s="48"/>
      <c r="M55" s="15"/>
      <c r="N55" s="15"/>
      <c r="O55" s="15"/>
      <c r="P55" s="15"/>
      <c r="Q55" s="15"/>
      <c r="R55" s="15"/>
      <c r="S55" s="15"/>
      <c r="T55" s="15"/>
      <c r="U55" s="15"/>
      <c r="V55" s="15"/>
      <c r="W55" s="15"/>
      <c r="X55" s="15"/>
      <c r="Y55" s="15"/>
      <c r="Z55" s="15"/>
      <c r="AA55" s="15"/>
    </row>
    <row r="56" spans="1:27" ht="18" customHeight="1">
      <c r="A56" s="21">
        <v>1.1100000000000001</v>
      </c>
      <c r="B56" s="23" t="s">
        <v>49</v>
      </c>
      <c r="C56" s="23" t="s">
        <v>171</v>
      </c>
      <c r="D56" s="23"/>
      <c r="E56" s="24" t="s">
        <v>308</v>
      </c>
      <c r="F56" s="24" t="s">
        <v>39</v>
      </c>
      <c r="G56" s="25" t="s">
        <v>39</v>
      </c>
      <c r="H56" s="23" t="s">
        <v>94</v>
      </c>
      <c r="I56" s="25" t="s">
        <v>96</v>
      </c>
      <c r="J56" s="28">
        <v>44798</v>
      </c>
      <c r="K56" s="28"/>
      <c r="L56" s="29"/>
      <c r="M56" s="30"/>
      <c r="N56" s="30"/>
      <c r="O56" s="30"/>
      <c r="P56" s="30"/>
      <c r="Q56" s="30"/>
      <c r="R56" s="30"/>
      <c r="S56" s="30"/>
      <c r="T56" s="30"/>
      <c r="U56" s="30"/>
      <c r="V56" s="30"/>
      <c r="W56" s="30"/>
      <c r="X56" s="30"/>
      <c r="Y56" s="30"/>
      <c r="Z56" s="30"/>
      <c r="AA56" s="30"/>
    </row>
    <row r="57" spans="1:27" ht="18" customHeight="1">
      <c r="A57" s="676">
        <v>1.1200000000000001</v>
      </c>
      <c r="B57" s="23" t="s">
        <v>309</v>
      </c>
      <c r="C57" s="23" t="s">
        <v>50</v>
      </c>
      <c r="D57" s="23"/>
      <c r="E57" s="24" t="s">
        <v>310</v>
      </c>
      <c r="F57" s="24" t="s">
        <v>311</v>
      </c>
      <c r="G57" s="25" t="s">
        <v>312</v>
      </c>
      <c r="H57" s="23" t="s">
        <v>313</v>
      </c>
      <c r="I57" s="25" t="s">
        <v>314</v>
      </c>
      <c r="J57" s="28">
        <v>44803</v>
      </c>
      <c r="K57" s="28"/>
      <c r="L57" s="29"/>
      <c r="M57" s="30"/>
      <c r="N57" s="30"/>
      <c r="O57" s="30"/>
      <c r="P57" s="30"/>
      <c r="Q57" s="30"/>
      <c r="R57" s="30"/>
      <c r="S57" s="30"/>
      <c r="T57" s="30"/>
      <c r="U57" s="30"/>
      <c r="V57" s="30"/>
      <c r="W57" s="30"/>
      <c r="X57" s="30"/>
      <c r="Y57" s="30"/>
      <c r="Z57" s="30"/>
      <c r="AA57" s="30"/>
    </row>
    <row r="58" spans="1:27" ht="18" customHeight="1">
      <c r="A58" s="665"/>
      <c r="B58" s="35" t="s">
        <v>49</v>
      </c>
      <c r="C58" s="667" t="s">
        <v>315</v>
      </c>
      <c r="D58" s="35"/>
      <c r="E58" s="670" t="s">
        <v>316</v>
      </c>
      <c r="F58" s="48" t="s">
        <v>317</v>
      </c>
      <c r="G58" s="17" t="s">
        <v>318</v>
      </c>
      <c r="H58" s="35" t="s">
        <v>94</v>
      </c>
      <c r="I58" s="17" t="s">
        <v>96</v>
      </c>
      <c r="J58" s="669">
        <v>44826</v>
      </c>
      <c r="K58" s="45"/>
      <c r="L58" s="48"/>
      <c r="M58" s="15"/>
      <c r="N58" s="15"/>
      <c r="O58" s="15"/>
      <c r="P58" s="15"/>
      <c r="Q58" s="15"/>
      <c r="R58" s="15"/>
      <c r="S58" s="15"/>
      <c r="T58" s="15"/>
      <c r="U58" s="15"/>
      <c r="V58" s="15"/>
      <c r="W58" s="15"/>
      <c r="X58" s="15"/>
      <c r="Y58" s="15"/>
      <c r="Z58" s="15"/>
      <c r="AA58" s="15"/>
    </row>
    <row r="59" spans="1:27" ht="18" customHeight="1">
      <c r="A59" s="665"/>
      <c r="B59" s="35" t="s">
        <v>49</v>
      </c>
      <c r="C59" s="665"/>
      <c r="D59" s="35"/>
      <c r="E59" s="665"/>
      <c r="F59" s="48" t="s">
        <v>319</v>
      </c>
      <c r="G59" s="17" t="s">
        <v>320</v>
      </c>
      <c r="H59" s="35" t="s">
        <v>94</v>
      </c>
      <c r="I59" s="17" t="s">
        <v>96</v>
      </c>
      <c r="J59" s="665"/>
      <c r="K59" s="45"/>
      <c r="L59" s="48"/>
      <c r="M59" s="15"/>
      <c r="N59" s="15"/>
      <c r="O59" s="15"/>
      <c r="P59" s="15"/>
      <c r="Q59" s="15"/>
      <c r="R59" s="15"/>
      <c r="S59" s="15"/>
      <c r="T59" s="15"/>
      <c r="U59" s="15"/>
      <c r="V59" s="15"/>
      <c r="W59" s="15"/>
      <c r="X59" s="15"/>
      <c r="Y59" s="15"/>
      <c r="Z59" s="15"/>
      <c r="AA59" s="15"/>
    </row>
    <row r="60" spans="1:27" ht="18" customHeight="1">
      <c r="A60" s="665"/>
      <c r="B60" s="35" t="s">
        <v>49</v>
      </c>
      <c r="C60" s="666"/>
      <c r="D60" s="35"/>
      <c r="E60" s="666"/>
      <c r="F60" s="48" t="s">
        <v>321</v>
      </c>
      <c r="G60" s="17" t="s">
        <v>322</v>
      </c>
      <c r="H60" s="35" t="s">
        <v>94</v>
      </c>
      <c r="I60" s="17" t="s">
        <v>96</v>
      </c>
      <c r="J60" s="665"/>
      <c r="K60" s="45"/>
      <c r="L60" s="48"/>
      <c r="M60" s="15"/>
      <c r="N60" s="15"/>
      <c r="O60" s="15"/>
      <c r="P60" s="15"/>
      <c r="Q60" s="15"/>
      <c r="R60" s="15"/>
      <c r="S60" s="15"/>
      <c r="T60" s="15"/>
      <c r="U60" s="15"/>
      <c r="V60" s="15"/>
      <c r="W60" s="15"/>
      <c r="X60" s="15"/>
      <c r="Y60" s="15"/>
      <c r="Z60" s="15"/>
      <c r="AA60" s="15"/>
    </row>
    <row r="61" spans="1:27" ht="18" customHeight="1">
      <c r="A61" s="665"/>
      <c r="B61" s="35" t="s">
        <v>49</v>
      </c>
      <c r="C61" s="667" t="s">
        <v>86</v>
      </c>
      <c r="D61" s="35"/>
      <c r="E61" s="670" t="s">
        <v>323</v>
      </c>
      <c r="F61" s="62" t="s">
        <v>324</v>
      </c>
      <c r="G61" s="17" t="s">
        <v>325</v>
      </c>
      <c r="H61" s="35" t="s">
        <v>94</v>
      </c>
      <c r="I61" s="17" t="s">
        <v>96</v>
      </c>
      <c r="J61" s="665"/>
      <c r="K61" s="45"/>
      <c r="L61" s="48"/>
      <c r="M61" s="15"/>
      <c r="N61" s="15"/>
      <c r="O61" s="15"/>
      <c r="P61" s="15"/>
      <c r="Q61" s="15"/>
      <c r="R61" s="15"/>
      <c r="S61" s="15"/>
      <c r="T61" s="15"/>
      <c r="U61" s="15"/>
      <c r="V61" s="15"/>
      <c r="W61" s="15"/>
      <c r="X61" s="15"/>
      <c r="Y61" s="15"/>
      <c r="Z61" s="15"/>
      <c r="AA61" s="15"/>
    </row>
    <row r="62" spans="1:27" ht="18" customHeight="1">
      <c r="A62" s="666"/>
      <c r="B62" s="35" t="s">
        <v>49</v>
      </c>
      <c r="C62" s="666"/>
      <c r="D62" s="35"/>
      <c r="E62" s="666"/>
      <c r="F62" s="62" t="s">
        <v>326</v>
      </c>
      <c r="G62" s="17" t="s">
        <v>327</v>
      </c>
      <c r="H62" s="35" t="s">
        <v>94</v>
      </c>
      <c r="I62" s="17" t="s">
        <v>96</v>
      </c>
      <c r="J62" s="666"/>
      <c r="K62" s="45"/>
      <c r="L62" s="48"/>
      <c r="M62" s="15"/>
      <c r="N62" s="15"/>
      <c r="O62" s="15"/>
      <c r="P62" s="15"/>
      <c r="Q62" s="15"/>
      <c r="R62" s="15"/>
      <c r="S62" s="15"/>
      <c r="T62" s="15"/>
      <c r="U62" s="15"/>
      <c r="V62" s="15"/>
      <c r="W62" s="15"/>
      <c r="X62" s="15"/>
      <c r="Y62" s="15"/>
      <c r="Z62" s="15"/>
      <c r="AA62" s="15"/>
    </row>
    <row r="63" spans="1:27" ht="18" customHeight="1">
      <c r="A63" s="676">
        <v>1.1299999999999999</v>
      </c>
      <c r="B63" s="23" t="s">
        <v>309</v>
      </c>
      <c r="C63" s="23" t="s">
        <v>229</v>
      </c>
      <c r="D63" s="23"/>
      <c r="E63" s="24" t="s">
        <v>328</v>
      </c>
      <c r="F63" s="24" t="s">
        <v>329</v>
      </c>
      <c r="G63" s="25" t="s">
        <v>330</v>
      </c>
      <c r="H63" s="23" t="s">
        <v>313</v>
      </c>
      <c r="I63" s="25" t="s">
        <v>314</v>
      </c>
      <c r="J63" s="669">
        <v>44854</v>
      </c>
      <c r="K63" s="45"/>
      <c r="L63" s="29"/>
      <c r="M63" s="30"/>
      <c r="N63" s="30"/>
      <c r="O63" s="30"/>
      <c r="P63" s="30"/>
      <c r="Q63" s="30"/>
      <c r="R63" s="30"/>
      <c r="S63" s="30"/>
      <c r="T63" s="30"/>
      <c r="U63" s="30"/>
      <c r="V63" s="30"/>
      <c r="W63" s="30"/>
      <c r="X63" s="30"/>
      <c r="Y63" s="30"/>
      <c r="Z63" s="30"/>
      <c r="AA63" s="30"/>
    </row>
    <row r="64" spans="1:27" ht="18" customHeight="1">
      <c r="A64" s="665"/>
      <c r="B64" s="35" t="s">
        <v>309</v>
      </c>
      <c r="C64" s="35" t="s">
        <v>86</v>
      </c>
      <c r="D64" s="35"/>
      <c r="E64" s="47" t="s">
        <v>332</v>
      </c>
      <c r="F64" s="48" t="s">
        <v>333</v>
      </c>
      <c r="G64" s="17" t="s">
        <v>334</v>
      </c>
      <c r="H64" s="35" t="s">
        <v>313</v>
      </c>
      <c r="I64" s="17" t="s">
        <v>314</v>
      </c>
      <c r="J64" s="665"/>
      <c r="K64" s="45"/>
      <c r="L64" s="48"/>
      <c r="M64" s="15"/>
      <c r="N64" s="15"/>
      <c r="O64" s="15"/>
      <c r="P64" s="15"/>
      <c r="Q64" s="15"/>
      <c r="R64" s="15"/>
      <c r="S64" s="15"/>
      <c r="T64" s="15"/>
      <c r="U64" s="15"/>
      <c r="V64" s="15"/>
      <c r="W64" s="15"/>
      <c r="X64" s="15"/>
      <c r="Y64" s="15"/>
      <c r="Z64" s="15"/>
      <c r="AA64" s="15"/>
    </row>
    <row r="65" spans="1:27" ht="18" customHeight="1">
      <c r="A65" s="666"/>
      <c r="B65" s="35" t="s">
        <v>309</v>
      </c>
      <c r="C65" s="35" t="s">
        <v>86</v>
      </c>
      <c r="D65" s="35"/>
      <c r="E65" s="47" t="s">
        <v>336</v>
      </c>
      <c r="F65" s="47" t="s">
        <v>337</v>
      </c>
      <c r="G65" s="17" t="s">
        <v>339</v>
      </c>
      <c r="H65" s="35" t="s">
        <v>123</v>
      </c>
      <c r="I65" s="17" t="s">
        <v>124</v>
      </c>
      <c r="J65" s="666"/>
      <c r="K65" s="45"/>
      <c r="L65" s="48"/>
      <c r="M65" s="15"/>
      <c r="N65" s="15"/>
      <c r="O65" s="15"/>
      <c r="P65" s="15"/>
      <c r="Q65" s="15"/>
      <c r="R65" s="15"/>
      <c r="S65" s="15"/>
      <c r="T65" s="15"/>
      <c r="U65" s="15"/>
      <c r="V65" s="15"/>
      <c r="W65" s="15"/>
      <c r="X65" s="15"/>
      <c r="Y65" s="15"/>
      <c r="Z65" s="15"/>
      <c r="AA65" s="15"/>
    </row>
    <row r="66" spans="1:27" ht="18" customHeight="1">
      <c r="A66" s="676">
        <v>1.1399999999999999</v>
      </c>
      <c r="B66" s="667" t="s">
        <v>49</v>
      </c>
      <c r="C66" s="667" t="s">
        <v>50</v>
      </c>
      <c r="D66" s="35"/>
      <c r="E66" s="24" t="s">
        <v>351</v>
      </c>
      <c r="F66" s="24" t="s">
        <v>353</v>
      </c>
      <c r="G66" s="25" t="s">
        <v>354</v>
      </c>
      <c r="H66" s="23" t="s">
        <v>94</v>
      </c>
      <c r="I66" s="25" t="s">
        <v>96</v>
      </c>
      <c r="J66" s="669">
        <v>44859</v>
      </c>
      <c r="K66" s="45"/>
      <c r="L66" s="29"/>
      <c r="M66" s="30"/>
      <c r="N66" s="30"/>
      <c r="O66" s="30"/>
      <c r="P66" s="30"/>
      <c r="Q66" s="30"/>
      <c r="R66" s="30"/>
      <c r="S66" s="30"/>
      <c r="T66" s="30"/>
      <c r="U66" s="30"/>
      <c r="V66" s="30"/>
      <c r="W66" s="30"/>
      <c r="X66" s="30"/>
      <c r="Y66" s="30"/>
      <c r="Z66" s="30"/>
      <c r="AA66" s="30"/>
    </row>
    <row r="67" spans="1:27" ht="18" customHeight="1">
      <c r="A67" s="665"/>
      <c r="B67" s="665"/>
      <c r="C67" s="666"/>
      <c r="D67" s="35"/>
      <c r="E67" s="47" t="s">
        <v>356</v>
      </c>
      <c r="F67" s="47" t="s">
        <v>357</v>
      </c>
      <c r="G67" s="17" t="s">
        <v>358</v>
      </c>
      <c r="H67" s="35" t="s">
        <v>94</v>
      </c>
      <c r="I67" s="17" t="s">
        <v>96</v>
      </c>
      <c r="J67" s="665"/>
      <c r="K67" s="45"/>
      <c r="L67" s="48"/>
      <c r="M67" s="15"/>
      <c r="N67" s="15"/>
      <c r="O67" s="15"/>
      <c r="P67" s="15"/>
      <c r="Q67" s="15"/>
      <c r="R67" s="15"/>
      <c r="S67" s="15"/>
      <c r="T67" s="15"/>
      <c r="U67" s="15"/>
      <c r="V67" s="15"/>
      <c r="W67" s="15"/>
      <c r="X67" s="15"/>
      <c r="Y67" s="15"/>
      <c r="Z67" s="15"/>
      <c r="AA67" s="15"/>
    </row>
    <row r="68" spans="1:27" ht="18" customHeight="1">
      <c r="A68" s="665"/>
      <c r="B68" s="665"/>
      <c r="C68" s="35" t="s">
        <v>86</v>
      </c>
      <c r="D68" s="35"/>
      <c r="E68" s="47" t="s">
        <v>359</v>
      </c>
      <c r="F68" s="47" t="s">
        <v>360</v>
      </c>
      <c r="G68" s="17" t="s">
        <v>361</v>
      </c>
      <c r="H68" s="35" t="s">
        <v>94</v>
      </c>
      <c r="I68" s="17" t="s">
        <v>96</v>
      </c>
      <c r="J68" s="665"/>
      <c r="K68" s="45"/>
      <c r="L68" s="48"/>
      <c r="M68" s="15"/>
      <c r="N68" s="15"/>
      <c r="O68" s="15"/>
      <c r="P68" s="15"/>
      <c r="Q68" s="15"/>
      <c r="R68" s="15"/>
      <c r="S68" s="15"/>
      <c r="T68" s="15"/>
      <c r="U68" s="15"/>
      <c r="V68" s="15"/>
      <c r="W68" s="15"/>
      <c r="X68" s="15"/>
      <c r="Y68" s="15"/>
      <c r="Z68" s="15"/>
      <c r="AA68" s="15"/>
    </row>
    <row r="69" spans="1:27" ht="18" customHeight="1">
      <c r="A69" s="665"/>
      <c r="B69" s="665"/>
      <c r="C69" s="35" t="s">
        <v>50</v>
      </c>
      <c r="D69" s="35"/>
      <c r="E69" s="47" t="s">
        <v>364</v>
      </c>
      <c r="F69" s="47" t="s">
        <v>366</v>
      </c>
      <c r="G69" s="17" t="s">
        <v>367</v>
      </c>
      <c r="H69" s="35" t="s">
        <v>94</v>
      </c>
      <c r="I69" s="17" t="s">
        <v>96</v>
      </c>
      <c r="J69" s="665"/>
      <c r="K69" s="45"/>
      <c r="L69" s="48"/>
      <c r="M69" s="15"/>
      <c r="N69" s="15"/>
      <c r="O69" s="15"/>
      <c r="P69" s="15"/>
      <c r="Q69" s="15"/>
      <c r="R69" s="15"/>
      <c r="S69" s="15"/>
      <c r="T69" s="15"/>
      <c r="U69" s="15"/>
      <c r="V69" s="15"/>
      <c r="W69" s="15"/>
      <c r="X69" s="15"/>
      <c r="Y69" s="15"/>
      <c r="Z69" s="15"/>
      <c r="AA69" s="15"/>
    </row>
    <row r="70" spans="1:27" ht="18" customHeight="1">
      <c r="A70" s="665"/>
      <c r="B70" s="665"/>
      <c r="C70" s="35" t="s">
        <v>315</v>
      </c>
      <c r="D70" s="35"/>
      <c r="E70" s="47" t="s">
        <v>373</v>
      </c>
      <c r="F70" s="47" t="s">
        <v>374</v>
      </c>
      <c r="G70" s="17" t="s">
        <v>375</v>
      </c>
      <c r="H70" s="35" t="s">
        <v>94</v>
      </c>
      <c r="I70" s="17" t="s">
        <v>96</v>
      </c>
      <c r="J70" s="665"/>
      <c r="K70" s="45"/>
      <c r="L70" s="48"/>
      <c r="M70" s="15"/>
      <c r="N70" s="15"/>
      <c r="O70" s="15"/>
      <c r="P70" s="15"/>
      <c r="Q70" s="15"/>
      <c r="R70" s="15"/>
      <c r="S70" s="15"/>
      <c r="T70" s="15"/>
      <c r="U70" s="15"/>
      <c r="V70" s="15"/>
      <c r="W70" s="15"/>
      <c r="X70" s="15"/>
      <c r="Y70" s="15"/>
      <c r="Z70" s="15"/>
      <c r="AA70" s="15"/>
    </row>
    <row r="71" spans="1:27" ht="18" customHeight="1">
      <c r="A71" s="666"/>
      <c r="B71" s="666"/>
      <c r="C71" s="35" t="s">
        <v>50</v>
      </c>
      <c r="D71" s="35"/>
      <c r="E71" s="47" t="s">
        <v>376</v>
      </c>
      <c r="F71" s="47" t="s">
        <v>377</v>
      </c>
      <c r="G71" s="17" t="s">
        <v>378</v>
      </c>
      <c r="H71" s="35" t="s">
        <v>94</v>
      </c>
      <c r="I71" s="17" t="s">
        <v>96</v>
      </c>
      <c r="J71" s="666"/>
      <c r="K71" s="45"/>
      <c r="L71" s="48"/>
      <c r="M71" s="15"/>
      <c r="N71" s="15"/>
      <c r="O71" s="15"/>
      <c r="P71" s="15"/>
      <c r="Q71" s="15"/>
      <c r="R71" s="15"/>
      <c r="S71" s="15"/>
      <c r="T71" s="15"/>
      <c r="U71" s="15"/>
      <c r="V71" s="15"/>
      <c r="W71" s="15"/>
      <c r="X71" s="15"/>
      <c r="Y71" s="15"/>
      <c r="Z71" s="15"/>
      <c r="AA71" s="15"/>
    </row>
    <row r="72" spans="1:27" ht="18" customHeight="1">
      <c r="A72" s="676">
        <v>1.1499999999999999</v>
      </c>
      <c r="B72" s="667" t="s">
        <v>49</v>
      </c>
      <c r="C72" s="667" t="s">
        <v>36</v>
      </c>
      <c r="D72" s="35"/>
      <c r="E72" s="670" t="s">
        <v>383</v>
      </c>
      <c r="F72" s="24" t="s">
        <v>384</v>
      </c>
      <c r="G72" s="25" t="s">
        <v>385</v>
      </c>
      <c r="H72" s="23" t="s">
        <v>94</v>
      </c>
      <c r="I72" s="25" t="s">
        <v>96</v>
      </c>
      <c r="J72" s="669">
        <v>44861</v>
      </c>
      <c r="K72" s="45"/>
      <c r="L72" s="29"/>
      <c r="M72" s="30"/>
      <c r="N72" s="30"/>
      <c r="O72" s="30"/>
      <c r="P72" s="30"/>
      <c r="Q72" s="30"/>
      <c r="R72" s="30"/>
      <c r="S72" s="30"/>
      <c r="T72" s="30"/>
      <c r="U72" s="30"/>
      <c r="V72" s="30"/>
      <c r="W72" s="30"/>
      <c r="X72" s="30"/>
      <c r="Y72" s="30"/>
      <c r="Z72" s="30"/>
      <c r="AA72" s="30"/>
    </row>
    <row r="73" spans="1:27" ht="18" customHeight="1">
      <c r="A73" s="665"/>
      <c r="B73" s="665"/>
      <c r="C73" s="665"/>
      <c r="D73" s="35"/>
      <c r="E73" s="665"/>
      <c r="F73" s="47" t="s">
        <v>388</v>
      </c>
      <c r="G73" s="17" t="s">
        <v>389</v>
      </c>
      <c r="H73" s="35" t="s">
        <v>94</v>
      </c>
      <c r="I73" s="17" t="s">
        <v>96</v>
      </c>
      <c r="J73" s="665"/>
      <c r="K73" s="45"/>
      <c r="L73" s="48"/>
      <c r="M73" s="15"/>
      <c r="N73" s="15"/>
      <c r="O73" s="15"/>
      <c r="P73" s="15"/>
      <c r="Q73" s="15"/>
      <c r="R73" s="15"/>
      <c r="S73" s="15"/>
      <c r="T73" s="15"/>
      <c r="U73" s="15"/>
      <c r="V73" s="15"/>
      <c r="W73" s="15"/>
      <c r="X73" s="15"/>
      <c r="Y73" s="15"/>
      <c r="Z73" s="15"/>
      <c r="AA73" s="15"/>
    </row>
    <row r="74" spans="1:27" ht="18" customHeight="1">
      <c r="A74" s="665"/>
      <c r="B74" s="665"/>
      <c r="C74" s="665"/>
      <c r="D74" s="35"/>
      <c r="E74" s="665"/>
      <c r="F74" s="47" t="s">
        <v>391</v>
      </c>
      <c r="G74" s="17" t="s">
        <v>392</v>
      </c>
      <c r="H74" s="35" t="s">
        <v>94</v>
      </c>
      <c r="I74" s="17" t="s">
        <v>96</v>
      </c>
      <c r="J74" s="665"/>
      <c r="K74" s="45"/>
      <c r="L74" s="48"/>
      <c r="M74" s="15"/>
      <c r="N74" s="15"/>
      <c r="O74" s="15"/>
      <c r="P74" s="15"/>
      <c r="Q74" s="15"/>
      <c r="R74" s="15"/>
      <c r="S74" s="15"/>
      <c r="T74" s="15"/>
      <c r="U74" s="15"/>
      <c r="V74" s="15"/>
      <c r="W74" s="15"/>
      <c r="X74" s="15"/>
      <c r="Y74" s="15"/>
      <c r="Z74" s="15"/>
      <c r="AA74" s="15"/>
    </row>
    <row r="75" spans="1:27" ht="18" customHeight="1">
      <c r="A75" s="665"/>
      <c r="B75" s="665"/>
      <c r="C75" s="665"/>
      <c r="D75" s="35"/>
      <c r="E75" s="665"/>
      <c r="F75" s="47" t="s">
        <v>394</v>
      </c>
      <c r="G75" s="17" t="s">
        <v>395</v>
      </c>
      <c r="H75" s="35" t="s">
        <v>94</v>
      </c>
      <c r="I75" s="17" t="s">
        <v>96</v>
      </c>
      <c r="J75" s="665"/>
      <c r="K75" s="45"/>
      <c r="L75" s="48"/>
      <c r="M75" s="15"/>
      <c r="N75" s="15"/>
      <c r="O75" s="15"/>
      <c r="P75" s="15"/>
      <c r="Q75" s="15"/>
      <c r="R75" s="15"/>
      <c r="S75" s="15"/>
      <c r="T75" s="15"/>
      <c r="U75" s="15"/>
      <c r="V75" s="15"/>
      <c r="W75" s="15"/>
      <c r="X75" s="15"/>
      <c r="Y75" s="15"/>
      <c r="Z75" s="15"/>
      <c r="AA75" s="15"/>
    </row>
    <row r="76" spans="1:27" ht="18" customHeight="1">
      <c r="A76" s="665"/>
      <c r="B76" s="666"/>
      <c r="C76" s="666"/>
      <c r="D76" s="35"/>
      <c r="E76" s="666"/>
      <c r="F76" s="47" t="s">
        <v>400</v>
      </c>
      <c r="G76" s="17" t="s">
        <v>402</v>
      </c>
      <c r="H76" s="35" t="s">
        <v>94</v>
      </c>
      <c r="I76" s="17" t="s">
        <v>96</v>
      </c>
      <c r="J76" s="665"/>
      <c r="K76" s="45"/>
      <c r="L76" s="48"/>
      <c r="M76" s="15"/>
      <c r="N76" s="15"/>
      <c r="O76" s="15"/>
      <c r="P76" s="15"/>
      <c r="Q76" s="15"/>
      <c r="R76" s="15"/>
      <c r="S76" s="15"/>
      <c r="T76" s="15"/>
      <c r="U76" s="15"/>
      <c r="V76" s="15"/>
      <c r="W76" s="15"/>
      <c r="X76" s="15"/>
      <c r="Y76" s="15"/>
      <c r="Z76" s="15"/>
      <c r="AA76" s="15"/>
    </row>
    <row r="77" spans="1:27" ht="16.5" customHeight="1">
      <c r="A77" s="665"/>
      <c r="B77" s="667" t="s">
        <v>49</v>
      </c>
      <c r="C77" s="667" t="s">
        <v>254</v>
      </c>
      <c r="D77" s="35"/>
      <c r="E77" s="670" t="s">
        <v>405</v>
      </c>
      <c r="F77" s="47" t="s">
        <v>406</v>
      </c>
      <c r="G77" s="17" t="s">
        <v>407</v>
      </c>
      <c r="H77" s="35" t="s">
        <v>94</v>
      </c>
      <c r="I77" s="17" t="s">
        <v>96</v>
      </c>
      <c r="J77" s="665"/>
      <c r="K77" s="45"/>
      <c r="L77" s="48"/>
      <c r="M77" s="15"/>
      <c r="N77" s="15"/>
      <c r="O77" s="15"/>
      <c r="P77" s="15"/>
      <c r="Q77" s="15"/>
      <c r="R77" s="15"/>
      <c r="S77" s="15"/>
      <c r="T77" s="15"/>
      <c r="U77" s="15"/>
      <c r="V77" s="15"/>
      <c r="W77" s="15"/>
      <c r="X77" s="15"/>
      <c r="Y77" s="15"/>
      <c r="Z77" s="15"/>
      <c r="AA77" s="15"/>
    </row>
    <row r="78" spans="1:27" ht="18" customHeight="1">
      <c r="A78" s="665"/>
      <c r="B78" s="666"/>
      <c r="C78" s="666"/>
      <c r="D78" s="35"/>
      <c r="E78" s="666"/>
      <c r="F78" s="47" t="s">
        <v>408</v>
      </c>
      <c r="G78" s="17" t="s">
        <v>409</v>
      </c>
      <c r="H78" s="35" t="s">
        <v>94</v>
      </c>
      <c r="I78" s="17" t="s">
        <v>96</v>
      </c>
      <c r="J78" s="665"/>
      <c r="K78" s="45"/>
      <c r="L78" s="48"/>
      <c r="M78" s="15"/>
      <c r="N78" s="15"/>
      <c r="O78" s="15"/>
      <c r="P78" s="15"/>
      <c r="Q78" s="15"/>
      <c r="R78" s="15"/>
      <c r="S78" s="15"/>
      <c r="T78" s="15"/>
      <c r="U78" s="15"/>
      <c r="V78" s="15"/>
      <c r="W78" s="15"/>
      <c r="X78" s="15"/>
      <c r="Y78" s="15"/>
      <c r="Z78" s="15"/>
      <c r="AA78" s="15"/>
    </row>
    <row r="79" spans="1:27" ht="18" customHeight="1">
      <c r="A79" s="665"/>
      <c r="B79" s="667" t="s">
        <v>49</v>
      </c>
      <c r="C79" s="667" t="s">
        <v>229</v>
      </c>
      <c r="D79" s="35"/>
      <c r="E79" s="668" t="s">
        <v>412</v>
      </c>
      <c r="F79" s="47" t="s">
        <v>414</v>
      </c>
      <c r="G79" s="17" t="s">
        <v>415</v>
      </c>
      <c r="H79" s="35" t="s">
        <v>94</v>
      </c>
      <c r="I79" s="17" t="s">
        <v>96</v>
      </c>
      <c r="J79" s="665"/>
      <c r="K79" s="45"/>
      <c r="L79" s="48"/>
      <c r="M79" s="15"/>
      <c r="N79" s="15"/>
      <c r="O79" s="15"/>
      <c r="P79" s="15"/>
      <c r="Q79" s="15"/>
      <c r="R79" s="15"/>
      <c r="S79" s="15"/>
      <c r="T79" s="15"/>
      <c r="U79" s="15"/>
      <c r="V79" s="15"/>
      <c r="W79" s="15"/>
      <c r="X79" s="15"/>
      <c r="Y79" s="15"/>
      <c r="Z79" s="15"/>
      <c r="AA79" s="15"/>
    </row>
    <row r="80" spans="1:27" ht="18" customHeight="1">
      <c r="A80" s="665"/>
      <c r="B80" s="665"/>
      <c r="C80" s="665"/>
      <c r="D80" s="35"/>
      <c r="E80" s="665"/>
      <c r="F80" s="47" t="s">
        <v>418</v>
      </c>
      <c r="G80" s="17" t="s">
        <v>419</v>
      </c>
      <c r="H80" s="35" t="s">
        <v>94</v>
      </c>
      <c r="I80" s="17" t="s">
        <v>96</v>
      </c>
      <c r="J80" s="665"/>
      <c r="K80" s="45"/>
      <c r="L80" s="48"/>
      <c r="M80" s="15"/>
      <c r="N80" s="15"/>
      <c r="O80" s="15"/>
      <c r="P80" s="15"/>
      <c r="Q80" s="15"/>
      <c r="R80" s="15"/>
      <c r="S80" s="15"/>
      <c r="T80" s="15"/>
      <c r="U80" s="15"/>
      <c r="V80" s="15"/>
      <c r="W80" s="15"/>
      <c r="X80" s="15"/>
      <c r="Y80" s="15"/>
      <c r="Z80" s="15"/>
      <c r="AA80" s="15"/>
    </row>
    <row r="81" spans="1:27" ht="18" customHeight="1">
      <c r="A81" s="665"/>
      <c r="B81" s="666"/>
      <c r="C81" s="666"/>
      <c r="D81" s="35"/>
      <c r="E81" s="666"/>
      <c r="F81" s="47" t="s">
        <v>421</v>
      </c>
      <c r="G81" s="17" t="s">
        <v>422</v>
      </c>
      <c r="H81" s="35" t="s">
        <v>94</v>
      </c>
      <c r="I81" s="17" t="s">
        <v>96</v>
      </c>
      <c r="J81" s="665"/>
      <c r="K81" s="45"/>
      <c r="L81" s="48"/>
      <c r="M81" s="15"/>
      <c r="N81" s="15"/>
      <c r="O81" s="15"/>
      <c r="P81" s="15"/>
      <c r="Q81" s="15"/>
      <c r="R81" s="15"/>
      <c r="S81" s="15"/>
      <c r="T81" s="15"/>
      <c r="U81" s="15"/>
      <c r="V81" s="15"/>
      <c r="W81" s="15"/>
      <c r="X81" s="15"/>
      <c r="Y81" s="15"/>
      <c r="Z81" s="15"/>
      <c r="AA81" s="15"/>
    </row>
    <row r="82" spans="1:27" ht="18" customHeight="1">
      <c r="A82" s="665"/>
      <c r="B82" s="667" t="s">
        <v>49</v>
      </c>
      <c r="C82" s="667" t="s">
        <v>86</v>
      </c>
      <c r="D82" s="35"/>
      <c r="E82" s="668" t="s">
        <v>412</v>
      </c>
      <c r="F82" s="47" t="s">
        <v>428</v>
      </c>
      <c r="G82" s="17" t="s">
        <v>429</v>
      </c>
      <c r="H82" s="35" t="s">
        <v>94</v>
      </c>
      <c r="I82" s="17" t="s">
        <v>96</v>
      </c>
      <c r="J82" s="665"/>
      <c r="K82" s="45"/>
      <c r="L82" s="48"/>
      <c r="M82" s="15"/>
      <c r="N82" s="15"/>
      <c r="O82" s="15"/>
      <c r="P82" s="15"/>
      <c r="Q82" s="15"/>
      <c r="R82" s="15"/>
      <c r="S82" s="15"/>
      <c r="T82" s="15"/>
      <c r="U82" s="15"/>
      <c r="V82" s="15"/>
      <c r="W82" s="15"/>
      <c r="X82" s="15"/>
      <c r="Y82" s="15"/>
      <c r="Z82" s="15"/>
      <c r="AA82" s="15"/>
    </row>
    <row r="83" spans="1:27" ht="18" customHeight="1">
      <c r="A83" s="665"/>
      <c r="B83" s="665"/>
      <c r="C83" s="665"/>
      <c r="D83" s="35"/>
      <c r="E83" s="665"/>
      <c r="F83" s="47" t="s">
        <v>430</v>
      </c>
      <c r="G83" s="17" t="s">
        <v>431</v>
      </c>
      <c r="H83" s="35" t="s">
        <v>94</v>
      </c>
      <c r="I83" s="17" t="s">
        <v>96</v>
      </c>
      <c r="J83" s="665"/>
      <c r="K83" s="45"/>
      <c r="L83" s="48"/>
      <c r="M83" s="15"/>
      <c r="N83" s="15"/>
      <c r="O83" s="15"/>
      <c r="P83" s="15"/>
      <c r="Q83" s="15"/>
      <c r="R83" s="15"/>
      <c r="S83" s="15"/>
      <c r="T83" s="15"/>
      <c r="U83" s="15"/>
      <c r="V83" s="15"/>
      <c r="W83" s="15"/>
      <c r="X83" s="15"/>
      <c r="Y83" s="15"/>
      <c r="Z83" s="15"/>
      <c r="AA83" s="15"/>
    </row>
    <row r="84" spans="1:27" ht="18" customHeight="1">
      <c r="A84" s="666"/>
      <c r="B84" s="666"/>
      <c r="C84" s="666"/>
      <c r="D84" s="35"/>
      <c r="E84" s="666"/>
      <c r="F84" s="47" t="s">
        <v>432</v>
      </c>
      <c r="G84" s="17" t="s">
        <v>433</v>
      </c>
      <c r="H84" s="35" t="s">
        <v>94</v>
      </c>
      <c r="I84" s="17" t="s">
        <v>96</v>
      </c>
      <c r="J84" s="666"/>
      <c r="K84" s="45"/>
      <c r="L84" s="48"/>
      <c r="M84" s="15"/>
      <c r="N84" s="15"/>
      <c r="O84" s="15"/>
      <c r="P84" s="15"/>
      <c r="Q84" s="15"/>
      <c r="R84" s="15"/>
      <c r="S84" s="15"/>
      <c r="T84" s="15"/>
      <c r="U84" s="15"/>
      <c r="V84" s="15"/>
      <c r="W84" s="15"/>
      <c r="X84" s="15"/>
      <c r="Y84" s="15"/>
      <c r="Z84" s="15"/>
      <c r="AA84" s="15"/>
    </row>
    <row r="85" spans="1:27" ht="18" customHeight="1">
      <c r="A85" s="676">
        <v>1.1599999999999999</v>
      </c>
      <c r="B85" s="667" t="s">
        <v>309</v>
      </c>
      <c r="C85" s="23" t="s">
        <v>229</v>
      </c>
      <c r="D85" s="23"/>
      <c r="E85" s="24" t="s">
        <v>435</v>
      </c>
      <c r="F85" s="670" t="s">
        <v>436</v>
      </c>
      <c r="G85" s="667" t="s">
        <v>437</v>
      </c>
      <c r="H85" s="23" t="s">
        <v>123</v>
      </c>
      <c r="I85" s="25" t="s">
        <v>124</v>
      </c>
      <c r="J85" s="669">
        <v>44866</v>
      </c>
      <c r="K85" s="45"/>
      <c r="L85" s="29"/>
      <c r="M85" s="30"/>
      <c r="N85" s="30"/>
      <c r="O85" s="30"/>
      <c r="P85" s="30"/>
      <c r="Q85" s="30"/>
      <c r="R85" s="30"/>
      <c r="S85" s="30"/>
      <c r="T85" s="30"/>
      <c r="U85" s="30"/>
      <c r="V85" s="30"/>
      <c r="W85" s="30"/>
      <c r="X85" s="30"/>
      <c r="Y85" s="30"/>
      <c r="Z85" s="30"/>
      <c r="AA85" s="30"/>
    </row>
    <row r="86" spans="1:27" ht="18" customHeight="1">
      <c r="A86" s="665"/>
      <c r="B86" s="666"/>
      <c r="C86" s="35" t="s">
        <v>86</v>
      </c>
      <c r="D86" s="35"/>
      <c r="E86" s="47" t="s">
        <v>442</v>
      </c>
      <c r="F86" s="666"/>
      <c r="G86" s="666"/>
      <c r="H86" s="35" t="s">
        <v>123</v>
      </c>
      <c r="I86" s="17" t="s">
        <v>124</v>
      </c>
      <c r="J86" s="666"/>
      <c r="K86" s="45"/>
      <c r="L86" s="48"/>
      <c r="M86" s="15"/>
      <c r="N86" s="15"/>
      <c r="O86" s="15"/>
      <c r="P86" s="15"/>
      <c r="Q86" s="15"/>
      <c r="R86" s="15"/>
      <c r="S86" s="15"/>
      <c r="T86" s="15"/>
      <c r="U86" s="15"/>
      <c r="V86" s="15"/>
      <c r="W86" s="15"/>
      <c r="X86" s="15"/>
      <c r="Y86" s="15"/>
      <c r="Z86" s="15"/>
      <c r="AA86" s="15"/>
    </row>
    <row r="87" spans="1:27" ht="18" customHeight="1">
      <c r="A87" s="665"/>
      <c r="B87" s="667" t="s">
        <v>49</v>
      </c>
      <c r="C87" s="667" t="s">
        <v>254</v>
      </c>
      <c r="D87" s="35"/>
      <c r="E87" s="670" t="s">
        <v>445</v>
      </c>
      <c r="F87" s="89" t="s">
        <v>447</v>
      </c>
      <c r="G87" s="90" t="s">
        <v>449</v>
      </c>
      <c r="H87" s="35" t="s">
        <v>94</v>
      </c>
      <c r="I87" s="17" t="s">
        <v>96</v>
      </c>
      <c r="J87" s="669">
        <v>44867</v>
      </c>
      <c r="K87" s="45"/>
      <c r="L87" s="48"/>
      <c r="M87" s="15"/>
      <c r="N87" s="15"/>
      <c r="O87" s="15"/>
      <c r="P87" s="15"/>
      <c r="Q87" s="15"/>
      <c r="R87" s="15"/>
      <c r="S87" s="15"/>
      <c r="T87" s="15"/>
      <c r="U87" s="15"/>
      <c r="V87" s="15"/>
      <c r="W87" s="15"/>
      <c r="X87" s="15"/>
      <c r="Y87" s="15"/>
      <c r="Z87" s="15"/>
      <c r="AA87" s="15"/>
    </row>
    <row r="88" spans="1:27" ht="18" customHeight="1">
      <c r="A88" s="665"/>
      <c r="B88" s="665"/>
      <c r="C88" s="665"/>
      <c r="D88" s="35"/>
      <c r="E88" s="665"/>
      <c r="F88" s="89" t="s">
        <v>451</v>
      </c>
      <c r="G88" s="90" t="s">
        <v>452</v>
      </c>
      <c r="H88" s="35" t="s">
        <v>94</v>
      </c>
      <c r="I88" s="17" t="s">
        <v>96</v>
      </c>
      <c r="J88" s="665"/>
      <c r="K88" s="45"/>
      <c r="L88" s="48"/>
      <c r="M88" s="15"/>
      <c r="N88" s="15"/>
      <c r="O88" s="15"/>
      <c r="P88" s="15"/>
      <c r="Q88" s="15"/>
      <c r="R88" s="15"/>
      <c r="S88" s="15"/>
      <c r="T88" s="15"/>
      <c r="U88" s="15"/>
      <c r="V88" s="15"/>
      <c r="W88" s="15"/>
      <c r="X88" s="15"/>
      <c r="Y88" s="15"/>
      <c r="Z88" s="15"/>
      <c r="AA88" s="15"/>
    </row>
    <row r="89" spans="1:27" ht="18" customHeight="1">
      <c r="A89" s="666"/>
      <c r="B89" s="666"/>
      <c r="C89" s="666"/>
      <c r="D89" s="35"/>
      <c r="E89" s="666"/>
      <c r="F89" s="89" t="s">
        <v>454</v>
      </c>
      <c r="G89" s="90" t="s">
        <v>455</v>
      </c>
      <c r="H89" s="35" t="s">
        <v>94</v>
      </c>
      <c r="I89" s="17" t="s">
        <v>96</v>
      </c>
      <c r="J89" s="666"/>
      <c r="K89" s="45"/>
      <c r="L89" s="48"/>
      <c r="M89" s="15"/>
      <c r="N89" s="15"/>
      <c r="O89" s="15"/>
      <c r="P89" s="15"/>
      <c r="Q89" s="15"/>
      <c r="R89" s="15"/>
      <c r="S89" s="15"/>
      <c r="T89" s="15"/>
      <c r="U89" s="15"/>
      <c r="V89" s="15"/>
      <c r="W89" s="15"/>
      <c r="X89" s="15"/>
      <c r="Y89" s="15"/>
      <c r="Z89" s="15"/>
      <c r="AA89" s="15"/>
    </row>
    <row r="90" spans="1:27" ht="18" customHeight="1">
      <c r="A90" s="676">
        <v>1.17</v>
      </c>
      <c r="B90" s="667" t="s">
        <v>49</v>
      </c>
      <c r="C90" s="23" t="s">
        <v>50</v>
      </c>
      <c r="D90" s="23"/>
      <c r="E90" s="24" t="s">
        <v>310</v>
      </c>
      <c r="F90" s="24" t="s">
        <v>461</v>
      </c>
      <c r="G90" s="25" t="s">
        <v>462</v>
      </c>
      <c r="H90" s="23" t="s">
        <v>94</v>
      </c>
      <c r="I90" s="25" t="s">
        <v>96</v>
      </c>
      <c r="J90" s="669">
        <v>44895</v>
      </c>
      <c r="K90" s="45"/>
      <c r="L90" s="29"/>
      <c r="M90" s="30"/>
      <c r="N90" s="30"/>
      <c r="O90" s="30"/>
      <c r="P90" s="30"/>
      <c r="Q90" s="30"/>
      <c r="R90" s="30"/>
      <c r="S90" s="30"/>
      <c r="T90" s="30"/>
      <c r="U90" s="30"/>
      <c r="V90" s="30"/>
      <c r="W90" s="30"/>
      <c r="X90" s="30"/>
      <c r="Y90" s="30"/>
      <c r="Z90" s="30"/>
      <c r="AA90" s="30"/>
    </row>
    <row r="91" spans="1:27" ht="18" customHeight="1">
      <c r="A91" s="665"/>
      <c r="B91" s="665"/>
      <c r="C91" s="667" t="s">
        <v>205</v>
      </c>
      <c r="D91" s="35"/>
      <c r="E91" s="670" t="s">
        <v>465</v>
      </c>
      <c r="F91" s="48" t="s">
        <v>466</v>
      </c>
      <c r="G91" s="17" t="s">
        <v>467</v>
      </c>
      <c r="H91" s="35" t="s">
        <v>94</v>
      </c>
      <c r="I91" s="17" t="s">
        <v>96</v>
      </c>
      <c r="J91" s="665"/>
      <c r="K91" s="45"/>
      <c r="L91" s="48"/>
      <c r="M91" s="15"/>
      <c r="N91" s="15"/>
      <c r="O91" s="15"/>
      <c r="P91" s="15"/>
      <c r="Q91" s="15"/>
      <c r="R91" s="15"/>
      <c r="S91" s="15"/>
      <c r="T91" s="15"/>
      <c r="U91" s="15"/>
      <c r="V91" s="15"/>
      <c r="W91" s="15"/>
      <c r="X91" s="15"/>
      <c r="Y91" s="15"/>
      <c r="Z91" s="15"/>
      <c r="AA91" s="15"/>
    </row>
    <row r="92" spans="1:27" ht="18" customHeight="1">
      <c r="A92" s="666"/>
      <c r="B92" s="666"/>
      <c r="C92" s="666"/>
      <c r="D92" s="35"/>
      <c r="E92" s="666"/>
      <c r="F92" s="48" t="s">
        <v>468</v>
      </c>
      <c r="G92" s="17" t="s">
        <v>469</v>
      </c>
      <c r="H92" s="35" t="s">
        <v>94</v>
      </c>
      <c r="I92" s="17" t="s">
        <v>96</v>
      </c>
      <c r="J92" s="666"/>
      <c r="K92" s="45"/>
      <c r="L92" s="48"/>
      <c r="M92" s="15"/>
      <c r="N92" s="15"/>
      <c r="O92" s="15"/>
      <c r="P92" s="15"/>
      <c r="Q92" s="15"/>
      <c r="R92" s="15"/>
      <c r="S92" s="15"/>
      <c r="T92" s="15"/>
      <c r="U92" s="15"/>
      <c r="V92" s="15"/>
      <c r="W92" s="15"/>
      <c r="X92" s="15"/>
      <c r="Y92" s="15"/>
      <c r="Z92" s="15"/>
      <c r="AA92" s="15"/>
    </row>
    <row r="93" spans="1:27" ht="18" customHeight="1">
      <c r="A93" s="676">
        <v>1.18</v>
      </c>
      <c r="B93" s="667" t="s">
        <v>49</v>
      </c>
      <c r="C93" s="667" t="s">
        <v>278</v>
      </c>
      <c r="D93" s="35"/>
      <c r="E93" s="670" t="s">
        <v>475</v>
      </c>
      <c r="F93" s="29" t="s">
        <v>476</v>
      </c>
      <c r="G93" s="25" t="s">
        <v>477</v>
      </c>
      <c r="H93" s="23" t="s">
        <v>94</v>
      </c>
      <c r="I93" s="25" t="s">
        <v>96</v>
      </c>
      <c r="J93" s="28">
        <v>44903</v>
      </c>
      <c r="K93" s="28"/>
      <c r="L93" s="29"/>
      <c r="M93" s="30"/>
      <c r="N93" s="30"/>
      <c r="O93" s="30"/>
      <c r="P93" s="30"/>
      <c r="Q93" s="30"/>
      <c r="R93" s="30"/>
      <c r="S93" s="30"/>
      <c r="T93" s="30"/>
      <c r="U93" s="30"/>
      <c r="V93" s="30"/>
      <c r="W93" s="30"/>
      <c r="X93" s="30"/>
      <c r="Y93" s="30"/>
      <c r="Z93" s="30"/>
      <c r="AA93" s="30"/>
    </row>
    <row r="94" spans="1:27" ht="18" customHeight="1">
      <c r="A94" s="665"/>
      <c r="B94" s="665"/>
      <c r="C94" s="666"/>
      <c r="D94" s="35"/>
      <c r="E94" s="666"/>
      <c r="F94" s="48" t="s">
        <v>483</v>
      </c>
      <c r="G94" s="17" t="s">
        <v>484</v>
      </c>
      <c r="H94" s="35" t="s">
        <v>94</v>
      </c>
      <c r="I94" s="17" t="s">
        <v>96</v>
      </c>
      <c r="J94" s="45">
        <v>44903</v>
      </c>
      <c r="K94" s="45"/>
      <c r="L94" s="48"/>
      <c r="M94" s="15"/>
      <c r="N94" s="15"/>
      <c r="O94" s="15"/>
      <c r="P94" s="15"/>
      <c r="Q94" s="15"/>
      <c r="R94" s="15"/>
      <c r="S94" s="15"/>
      <c r="T94" s="15"/>
      <c r="U94" s="15"/>
      <c r="V94" s="15"/>
      <c r="W94" s="15"/>
      <c r="X94" s="15"/>
      <c r="Y94" s="15"/>
      <c r="Z94" s="15"/>
      <c r="AA94" s="15"/>
    </row>
    <row r="95" spans="1:27" ht="18" customHeight="1">
      <c r="A95" s="666"/>
      <c r="B95" s="666"/>
      <c r="C95" s="35" t="s">
        <v>485</v>
      </c>
      <c r="D95" s="35"/>
      <c r="E95" s="47" t="s">
        <v>39</v>
      </c>
      <c r="F95" s="47" t="s">
        <v>486</v>
      </c>
      <c r="G95" s="17" t="s">
        <v>487</v>
      </c>
      <c r="H95" s="35" t="s">
        <v>94</v>
      </c>
      <c r="I95" s="17" t="s">
        <v>96</v>
      </c>
      <c r="J95" s="45">
        <v>44915</v>
      </c>
      <c r="K95" s="45"/>
      <c r="L95" s="48"/>
      <c r="M95" s="15"/>
      <c r="N95" s="15"/>
      <c r="O95" s="15"/>
      <c r="P95" s="15"/>
      <c r="Q95" s="15"/>
      <c r="R95" s="15"/>
      <c r="S95" s="15"/>
      <c r="T95" s="15"/>
      <c r="U95" s="15"/>
      <c r="V95" s="15"/>
      <c r="W95" s="15"/>
      <c r="X95" s="15"/>
      <c r="Y95" s="15"/>
      <c r="Z95" s="15"/>
      <c r="AA95" s="15"/>
    </row>
    <row r="96" spans="1:27" ht="18" customHeight="1">
      <c r="A96" s="21">
        <v>1.19</v>
      </c>
      <c r="B96" s="23" t="s">
        <v>49</v>
      </c>
      <c r="C96" s="23" t="s">
        <v>50</v>
      </c>
      <c r="D96" s="23"/>
      <c r="E96" s="24" t="s">
        <v>489</v>
      </c>
      <c r="F96" s="24" t="s">
        <v>491</v>
      </c>
      <c r="G96" s="25" t="s">
        <v>493</v>
      </c>
      <c r="H96" s="23" t="s">
        <v>94</v>
      </c>
      <c r="I96" s="25" t="s">
        <v>96</v>
      </c>
      <c r="J96" s="28">
        <v>44921</v>
      </c>
      <c r="K96" s="28"/>
      <c r="L96" s="29"/>
      <c r="M96" s="30"/>
      <c r="N96" s="30"/>
      <c r="O96" s="30"/>
      <c r="P96" s="30"/>
      <c r="Q96" s="30"/>
      <c r="R96" s="30"/>
      <c r="S96" s="30"/>
      <c r="T96" s="30"/>
      <c r="U96" s="30"/>
      <c r="V96" s="30"/>
      <c r="W96" s="30"/>
      <c r="X96" s="30"/>
      <c r="Y96" s="30"/>
      <c r="Z96" s="30"/>
      <c r="AA96" s="30"/>
    </row>
    <row r="97" spans="1:27" ht="18" customHeight="1">
      <c r="A97" s="21">
        <v>1.2</v>
      </c>
      <c r="B97" s="23" t="s">
        <v>151</v>
      </c>
      <c r="C97" s="23" t="s">
        <v>263</v>
      </c>
      <c r="D97" s="23"/>
      <c r="E97" s="24" t="s">
        <v>39</v>
      </c>
      <c r="F97" s="24" t="s">
        <v>264</v>
      </c>
      <c r="G97" s="25" t="s">
        <v>265</v>
      </c>
      <c r="H97" s="23" t="s">
        <v>123</v>
      </c>
      <c r="I97" s="25" t="s">
        <v>124</v>
      </c>
      <c r="J97" s="28">
        <v>44931</v>
      </c>
      <c r="K97" s="28"/>
      <c r="L97" s="29"/>
      <c r="M97" s="30"/>
      <c r="N97" s="30"/>
      <c r="O97" s="30"/>
      <c r="P97" s="30"/>
      <c r="Q97" s="30"/>
      <c r="R97" s="30"/>
      <c r="S97" s="30"/>
      <c r="T97" s="30"/>
      <c r="U97" s="30"/>
      <c r="V97" s="30"/>
      <c r="W97" s="30"/>
      <c r="X97" s="30"/>
      <c r="Y97" s="30"/>
      <c r="Z97" s="30"/>
      <c r="AA97" s="30"/>
    </row>
    <row r="98" spans="1:27" ht="18" customHeight="1">
      <c r="A98" s="676">
        <v>1.21</v>
      </c>
      <c r="B98" s="23" t="s">
        <v>116</v>
      </c>
      <c r="C98" s="23" t="s">
        <v>254</v>
      </c>
      <c r="D98" s="23"/>
      <c r="E98" s="24" t="s">
        <v>497</v>
      </c>
      <c r="F98" s="24" t="s">
        <v>498</v>
      </c>
      <c r="G98" s="25" t="s">
        <v>499</v>
      </c>
      <c r="H98" s="23" t="s">
        <v>123</v>
      </c>
      <c r="I98" s="25" t="s">
        <v>124</v>
      </c>
      <c r="J98" s="669">
        <v>44932</v>
      </c>
      <c r="K98" s="45"/>
      <c r="L98" s="29"/>
      <c r="M98" s="30"/>
      <c r="N98" s="30"/>
      <c r="O98" s="30"/>
      <c r="P98" s="30"/>
      <c r="Q98" s="30"/>
      <c r="R98" s="30"/>
      <c r="S98" s="30"/>
      <c r="T98" s="30"/>
      <c r="U98" s="30"/>
      <c r="V98" s="30"/>
      <c r="W98" s="30"/>
      <c r="X98" s="30"/>
      <c r="Y98" s="30"/>
      <c r="Z98" s="30"/>
      <c r="AA98" s="30"/>
    </row>
    <row r="99" spans="1:27" ht="16.5" customHeight="1">
      <c r="A99" s="665"/>
      <c r="B99" s="35" t="s">
        <v>49</v>
      </c>
      <c r="C99" s="35" t="s">
        <v>229</v>
      </c>
      <c r="D99" s="35"/>
      <c r="E99" s="670" t="s">
        <v>502</v>
      </c>
      <c r="F99" s="94" t="s">
        <v>503</v>
      </c>
      <c r="G99" s="17" t="s">
        <v>505</v>
      </c>
      <c r="H99" s="35" t="s">
        <v>94</v>
      </c>
      <c r="I99" s="17" t="s">
        <v>96</v>
      </c>
      <c r="J99" s="665"/>
      <c r="K99" s="45"/>
      <c r="L99" s="48"/>
      <c r="M99" s="15"/>
      <c r="N99" s="15"/>
      <c r="O99" s="15"/>
      <c r="P99" s="15"/>
      <c r="Q99" s="15"/>
      <c r="R99" s="15"/>
      <c r="S99" s="15"/>
      <c r="T99" s="15"/>
      <c r="U99" s="15"/>
      <c r="V99" s="15"/>
      <c r="W99" s="15"/>
      <c r="X99" s="15"/>
      <c r="Y99" s="15"/>
      <c r="Z99" s="15"/>
      <c r="AA99" s="15"/>
    </row>
    <row r="100" spans="1:27" ht="18" customHeight="1">
      <c r="A100" s="665"/>
      <c r="B100" s="35" t="s">
        <v>49</v>
      </c>
      <c r="C100" s="35" t="s">
        <v>229</v>
      </c>
      <c r="D100" s="35"/>
      <c r="E100" s="665"/>
      <c r="F100" s="47" t="s">
        <v>508</v>
      </c>
      <c r="G100" s="17" t="s">
        <v>509</v>
      </c>
      <c r="H100" s="35" t="s">
        <v>94</v>
      </c>
      <c r="I100" s="17" t="s">
        <v>96</v>
      </c>
      <c r="J100" s="665"/>
      <c r="K100" s="45"/>
      <c r="L100" s="48"/>
      <c r="M100" s="15"/>
      <c r="N100" s="15"/>
      <c r="O100" s="15"/>
      <c r="P100" s="15"/>
      <c r="Q100" s="15"/>
      <c r="R100" s="15"/>
      <c r="S100" s="15"/>
      <c r="T100" s="15"/>
      <c r="U100" s="15"/>
      <c r="V100" s="15"/>
      <c r="W100" s="15"/>
      <c r="X100" s="15"/>
      <c r="Y100" s="15"/>
      <c r="Z100" s="15"/>
      <c r="AA100" s="15"/>
    </row>
    <row r="101" spans="1:27" ht="18" customHeight="1">
      <c r="A101" s="665"/>
      <c r="B101" s="35" t="s">
        <v>49</v>
      </c>
      <c r="C101" s="35" t="s">
        <v>229</v>
      </c>
      <c r="D101" s="35"/>
      <c r="E101" s="665"/>
      <c r="F101" s="47" t="s">
        <v>510</v>
      </c>
      <c r="G101" s="17" t="s">
        <v>511</v>
      </c>
      <c r="H101" s="35" t="s">
        <v>94</v>
      </c>
      <c r="I101" s="17" t="s">
        <v>96</v>
      </c>
      <c r="J101" s="665"/>
      <c r="K101" s="45"/>
      <c r="L101" s="48"/>
      <c r="M101" s="15"/>
      <c r="N101" s="15"/>
      <c r="O101" s="15"/>
      <c r="P101" s="15"/>
      <c r="Q101" s="15"/>
      <c r="R101" s="15"/>
      <c r="S101" s="15"/>
      <c r="T101" s="15"/>
      <c r="U101" s="15"/>
      <c r="V101" s="15"/>
      <c r="W101" s="15"/>
      <c r="X101" s="15"/>
      <c r="Y101" s="15"/>
      <c r="Z101" s="15"/>
      <c r="AA101" s="15"/>
    </row>
    <row r="102" spans="1:27" ht="18" customHeight="1">
      <c r="A102" s="665"/>
      <c r="B102" s="35" t="s">
        <v>49</v>
      </c>
      <c r="C102" s="35" t="s">
        <v>229</v>
      </c>
      <c r="D102" s="35"/>
      <c r="E102" s="666"/>
      <c r="F102" s="47" t="s">
        <v>512</v>
      </c>
      <c r="G102" s="17" t="s">
        <v>513</v>
      </c>
      <c r="H102" s="35" t="s">
        <v>94</v>
      </c>
      <c r="I102" s="17" t="s">
        <v>96</v>
      </c>
      <c r="J102" s="665"/>
      <c r="K102" s="45"/>
      <c r="L102" s="48"/>
      <c r="M102" s="15"/>
      <c r="N102" s="15"/>
      <c r="O102" s="15"/>
      <c r="P102" s="15"/>
      <c r="Q102" s="15"/>
      <c r="R102" s="15"/>
      <c r="S102" s="15"/>
      <c r="T102" s="15"/>
      <c r="U102" s="15"/>
      <c r="V102" s="15"/>
      <c r="W102" s="15"/>
      <c r="X102" s="15"/>
      <c r="Y102" s="15"/>
      <c r="Z102" s="15"/>
      <c r="AA102" s="15"/>
    </row>
    <row r="103" spans="1:27" ht="18" customHeight="1">
      <c r="A103" s="665"/>
      <c r="B103" s="35" t="s">
        <v>49</v>
      </c>
      <c r="C103" s="35" t="s">
        <v>50</v>
      </c>
      <c r="D103" s="35"/>
      <c r="E103" s="670" t="s">
        <v>53</v>
      </c>
      <c r="F103" s="47" t="s">
        <v>516</v>
      </c>
      <c r="G103" s="17" t="s">
        <v>517</v>
      </c>
      <c r="H103" s="35" t="s">
        <v>94</v>
      </c>
      <c r="I103" s="17" t="s">
        <v>96</v>
      </c>
      <c r="J103" s="665"/>
      <c r="K103" s="45"/>
      <c r="L103" s="48"/>
      <c r="M103" s="15"/>
      <c r="N103" s="15"/>
      <c r="O103" s="15"/>
      <c r="P103" s="15"/>
      <c r="Q103" s="15"/>
      <c r="R103" s="15"/>
      <c r="S103" s="15"/>
      <c r="T103" s="15"/>
      <c r="U103" s="15"/>
      <c r="V103" s="15"/>
      <c r="W103" s="15"/>
      <c r="X103" s="15"/>
      <c r="Y103" s="15"/>
      <c r="Z103" s="15"/>
      <c r="AA103" s="15"/>
    </row>
    <row r="104" spans="1:27" ht="18" customHeight="1">
      <c r="A104" s="665"/>
      <c r="B104" s="35" t="s">
        <v>49</v>
      </c>
      <c r="C104" s="35" t="s">
        <v>50</v>
      </c>
      <c r="D104" s="35"/>
      <c r="E104" s="665"/>
      <c r="F104" s="47" t="s">
        <v>520</v>
      </c>
      <c r="G104" s="17" t="s">
        <v>521</v>
      </c>
      <c r="H104" s="35" t="s">
        <v>94</v>
      </c>
      <c r="I104" s="17" t="s">
        <v>96</v>
      </c>
      <c r="J104" s="665"/>
      <c r="K104" s="45"/>
      <c r="L104" s="48"/>
      <c r="M104" s="15"/>
      <c r="N104" s="15"/>
      <c r="O104" s="15"/>
      <c r="P104" s="15"/>
      <c r="Q104" s="15"/>
      <c r="R104" s="15"/>
      <c r="S104" s="15"/>
      <c r="T104" s="15"/>
      <c r="U104" s="15"/>
      <c r="V104" s="15"/>
      <c r="W104" s="15"/>
      <c r="X104" s="15"/>
      <c r="Y104" s="15"/>
      <c r="Z104" s="15"/>
      <c r="AA104" s="15"/>
    </row>
    <row r="105" spans="1:27" ht="18" customHeight="1">
      <c r="A105" s="665"/>
      <c r="B105" s="35" t="s">
        <v>49</v>
      </c>
      <c r="C105" s="35" t="s">
        <v>50</v>
      </c>
      <c r="D105" s="35"/>
      <c r="E105" s="666"/>
      <c r="F105" s="47" t="s">
        <v>524</v>
      </c>
      <c r="G105" s="17" t="s">
        <v>525</v>
      </c>
      <c r="H105" s="35" t="s">
        <v>94</v>
      </c>
      <c r="I105" s="17" t="s">
        <v>96</v>
      </c>
      <c r="J105" s="665"/>
      <c r="K105" s="45"/>
      <c r="L105" s="48"/>
      <c r="M105" s="15"/>
      <c r="N105" s="15"/>
      <c r="O105" s="15"/>
      <c r="P105" s="15"/>
      <c r="Q105" s="15"/>
      <c r="R105" s="15"/>
      <c r="S105" s="15"/>
      <c r="T105" s="15"/>
      <c r="U105" s="15"/>
      <c r="V105" s="15"/>
      <c r="W105" s="15"/>
      <c r="X105" s="15"/>
      <c r="Y105" s="15"/>
      <c r="Z105" s="15"/>
      <c r="AA105" s="15"/>
    </row>
    <row r="106" spans="1:27" ht="18" customHeight="1">
      <c r="A106" s="665"/>
      <c r="B106" s="35" t="s">
        <v>49</v>
      </c>
      <c r="C106" s="35" t="s">
        <v>50</v>
      </c>
      <c r="D106" s="35"/>
      <c r="E106" s="48" t="s">
        <v>527</v>
      </c>
      <c r="F106" s="94" t="s">
        <v>528</v>
      </c>
      <c r="G106" s="17" t="s">
        <v>529</v>
      </c>
      <c r="H106" s="35" t="s">
        <v>94</v>
      </c>
      <c r="I106" s="17" t="s">
        <v>96</v>
      </c>
      <c r="J106" s="665"/>
      <c r="K106" s="45"/>
      <c r="L106" s="48"/>
      <c r="M106" s="15"/>
      <c r="N106" s="15"/>
      <c r="O106" s="15"/>
      <c r="P106" s="15"/>
      <c r="Q106" s="15"/>
      <c r="R106" s="15"/>
      <c r="S106" s="15"/>
      <c r="T106" s="15"/>
      <c r="U106" s="15"/>
      <c r="V106" s="15"/>
      <c r="W106" s="15"/>
      <c r="X106" s="15"/>
      <c r="Y106" s="15"/>
      <c r="Z106" s="15"/>
      <c r="AA106" s="15"/>
    </row>
    <row r="107" spans="1:27" ht="18" customHeight="1">
      <c r="A107" s="665"/>
      <c r="B107" s="35" t="s">
        <v>49</v>
      </c>
      <c r="C107" s="35" t="s">
        <v>50</v>
      </c>
      <c r="D107" s="35"/>
      <c r="E107" s="48" t="s">
        <v>53</v>
      </c>
      <c r="F107" s="47" t="s">
        <v>531</v>
      </c>
      <c r="G107" s="17" t="s">
        <v>532</v>
      </c>
      <c r="H107" s="35" t="s">
        <v>94</v>
      </c>
      <c r="I107" s="17" t="s">
        <v>96</v>
      </c>
      <c r="J107" s="665"/>
      <c r="K107" s="45"/>
      <c r="L107" s="48"/>
      <c r="M107" s="15"/>
      <c r="N107" s="15"/>
      <c r="O107" s="15"/>
      <c r="P107" s="15"/>
      <c r="Q107" s="15"/>
      <c r="R107" s="15"/>
      <c r="S107" s="15"/>
      <c r="T107" s="15"/>
      <c r="U107" s="15"/>
      <c r="V107" s="15"/>
      <c r="W107" s="15"/>
      <c r="X107" s="15"/>
      <c r="Y107" s="15"/>
      <c r="Z107" s="15"/>
      <c r="AA107" s="15"/>
    </row>
    <row r="108" spans="1:27" ht="18" customHeight="1">
      <c r="A108" s="665"/>
      <c r="B108" s="35" t="s">
        <v>49</v>
      </c>
      <c r="C108" s="667" t="s">
        <v>315</v>
      </c>
      <c r="D108" s="35"/>
      <c r="E108" s="48" t="s">
        <v>534</v>
      </c>
      <c r="F108" s="48" t="s">
        <v>535</v>
      </c>
      <c r="G108" s="17" t="s">
        <v>536</v>
      </c>
      <c r="H108" s="35" t="s">
        <v>94</v>
      </c>
      <c r="I108" s="17" t="s">
        <v>96</v>
      </c>
      <c r="J108" s="665"/>
      <c r="K108" s="45"/>
      <c r="L108" s="48"/>
      <c r="M108" s="15"/>
      <c r="N108" s="15"/>
      <c r="O108" s="15"/>
      <c r="P108" s="15"/>
      <c r="Q108" s="15"/>
      <c r="R108" s="15"/>
      <c r="S108" s="15"/>
      <c r="T108" s="15"/>
      <c r="U108" s="15"/>
      <c r="V108" s="15"/>
      <c r="W108" s="15"/>
      <c r="X108" s="15"/>
      <c r="Y108" s="15"/>
      <c r="Z108" s="15"/>
      <c r="AA108" s="15"/>
    </row>
    <row r="109" spans="1:27" ht="18" customHeight="1">
      <c r="A109" s="665"/>
      <c r="B109" s="35" t="s">
        <v>49</v>
      </c>
      <c r="C109" s="665"/>
      <c r="D109" s="35"/>
      <c r="E109" s="48" t="s">
        <v>534</v>
      </c>
      <c r="F109" s="48" t="s">
        <v>540</v>
      </c>
      <c r="G109" s="17" t="s">
        <v>541</v>
      </c>
      <c r="H109" s="35" t="s">
        <v>94</v>
      </c>
      <c r="I109" s="17" t="s">
        <v>96</v>
      </c>
      <c r="J109" s="665"/>
      <c r="K109" s="45"/>
      <c r="L109" s="48"/>
      <c r="M109" s="15"/>
      <c r="N109" s="15"/>
      <c r="O109" s="15"/>
      <c r="P109" s="15"/>
      <c r="Q109" s="15"/>
      <c r="R109" s="15"/>
      <c r="S109" s="15"/>
      <c r="T109" s="15"/>
      <c r="U109" s="15"/>
      <c r="V109" s="15"/>
      <c r="W109" s="15"/>
      <c r="X109" s="15"/>
      <c r="Y109" s="15"/>
      <c r="Z109" s="15"/>
      <c r="AA109" s="15"/>
    </row>
    <row r="110" spans="1:27" ht="18" customHeight="1">
      <c r="A110" s="665"/>
      <c r="B110" s="35" t="s">
        <v>49</v>
      </c>
      <c r="C110" s="665"/>
      <c r="D110" s="35"/>
      <c r="E110" s="48" t="s">
        <v>534</v>
      </c>
      <c r="F110" s="48" t="s">
        <v>544</v>
      </c>
      <c r="G110" s="17" t="s">
        <v>545</v>
      </c>
      <c r="H110" s="35" t="s">
        <v>94</v>
      </c>
      <c r="I110" s="17" t="s">
        <v>96</v>
      </c>
      <c r="J110" s="665"/>
      <c r="K110" s="45"/>
      <c r="L110" s="48"/>
      <c r="M110" s="15"/>
      <c r="N110" s="15"/>
      <c r="O110" s="15"/>
      <c r="P110" s="15"/>
      <c r="Q110" s="15"/>
      <c r="R110" s="15"/>
      <c r="S110" s="15"/>
      <c r="T110" s="15"/>
      <c r="U110" s="15"/>
      <c r="V110" s="15"/>
      <c r="W110" s="15"/>
      <c r="X110" s="15"/>
      <c r="Y110" s="15"/>
      <c r="Z110" s="15"/>
      <c r="AA110" s="15"/>
    </row>
    <row r="111" spans="1:27" ht="18" customHeight="1">
      <c r="A111" s="665"/>
      <c r="B111" s="35" t="s">
        <v>49</v>
      </c>
      <c r="C111" s="665"/>
      <c r="D111" s="35"/>
      <c r="E111" s="48" t="s">
        <v>534</v>
      </c>
      <c r="F111" s="48" t="s">
        <v>548</v>
      </c>
      <c r="G111" s="17" t="s">
        <v>550</v>
      </c>
      <c r="H111" s="35" t="s">
        <v>94</v>
      </c>
      <c r="I111" s="17" t="s">
        <v>96</v>
      </c>
      <c r="J111" s="665"/>
      <c r="K111" s="45"/>
      <c r="L111" s="48"/>
      <c r="M111" s="15"/>
      <c r="N111" s="15"/>
      <c r="O111" s="15"/>
      <c r="P111" s="15"/>
      <c r="Q111" s="15"/>
      <c r="R111" s="15"/>
      <c r="S111" s="15"/>
      <c r="T111" s="15"/>
      <c r="U111" s="15"/>
      <c r="V111" s="15"/>
      <c r="W111" s="15"/>
      <c r="X111" s="15"/>
      <c r="Y111" s="15"/>
      <c r="Z111" s="15"/>
      <c r="AA111" s="15"/>
    </row>
    <row r="112" spans="1:27" ht="18" customHeight="1">
      <c r="A112" s="665"/>
      <c r="B112" s="35" t="s">
        <v>49</v>
      </c>
      <c r="C112" s="665"/>
      <c r="D112" s="35"/>
      <c r="E112" s="48" t="s">
        <v>534</v>
      </c>
      <c r="F112" s="48" t="s">
        <v>551</v>
      </c>
      <c r="G112" s="17" t="s">
        <v>552</v>
      </c>
      <c r="H112" s="35" t="s">
        <v>94</v>
      </c>
      <c r="I112" s="17" t="s">
        <v>96</v>
      </c>
      <c r="J112" s="665"/>
      <c r="K112" s="45"/>
      <c r="L112" s="48"/>
      <c r="M112" s="15"/>
      <c r="N112" s="15"/>
      <c r="O112" s="15"/>
      <c r="P112" s="15"/>
      <c r="Q112" s="15"/>
      <c r="R112" s="15"/>
      <c r="S112" s="15"/>
      <c r="T112" s="15"/>
      <c r="U112" s="15"/>
      <c r="V112" s="15"/>
      <c r="W112" s="15"/>
      <c r="X112" s="15"/>
      <c r="Y112" s="15"/>
      <c r="Z112" s="15"/>
      <c r="AA112" s="15"/>
    </row>
    <row r="113" spans="1:27" ht="18" customHeight="1">
      <c r="A113" s="665"/>
      <c r="B113" s="35" t="s">
        <v>49</v>
      </c>
      <c r="C113" s="665"/>
      <c r="D113" s="35"/>
      <c r="E113" s="48" t="s">
        <v>534</v>
      </c>
      <c r="F113" s="48" t="s">
        <v>556</v>
      </c>
      <c r="G113" s="17" t="s">
        <v>557</v>
      </c>
      <c r="H113" s="35" t="s">
        <v>94</v>
      </c>
      <c r="I113" s="17" t="s">
        <v>96</v>
      </c>
      <c r="J113" s="665"/>
      <c r="K113" s="45"/>
      <c r="L113" s="48"/>
      <c r="M113" s="15"/>
      <c r="N113" s="15"/>
      <c r="O113" s="15"/>
      <c r="P113" s="15"/>
      <c r="Q113" s="15"/>
      <c r="R113" s="15"/>
      <c r="S113" s="15"/>
      <c r="T113" s="15"/>
      <c r="U113" s="15"/>
      <c r="V113" s="15"/>
      <c r="W113" s="15"/>
      <c r="X113" s="15"/>
      <c r="Y113" s="15"/>
      <c r="Z113" s="15"/>
      <c r="AA113" s="15"/>
    </row>
    <row r="114" spans="1:27" ht="18" customHeight="1">
      <c r="A114" s="665"/>
      <c r="B114" s="35" t="s">
        <v>49</v>
      </c>
      <c r="C114" s="665"/>
      <c r="D114" s="35"/>
      <c r="E114" s="48" t="s">
        <v>534</v>
      </c>
      <c r="F114" s="48" t="s">
        <v>567</v>
      </c>
      <c r="G114" s="17" t="s">
        <v>569</v>
      </c>
      <c r="H114" s="35" t="s">
        <v>94</v>
      </c>
      <c r="I114" s="17" t="s">
        <v>96</v>
      </c>
      <c r="J114" s="665"/>
      <c r="K114" s="45"/>
      <c r="L114" s="48"/>
      <c r="M114" s="15"/>
      <c r="N114" s="15"/>
      <c r="O114" s="15"/>
      <c r="P114" s="15"/>
      <c r="Q114" s="15"/>
      <c r="R114" s="15"/>
      <c r="S114" s="15"/>
      <c r="T114" s="15"/>
      <c r="U114" s="15"/>
      <c r="V114" s="15"/>
      <c r="W114" s="15"/>
      <c r="X114" s="15"/>
      <c r="Y114" s="15"/>
      <c r="Z114" s="15"/>
      <c r="AA114" s="15"/>
    </row>
    <row r="115" spans="1:27" ht="18" customHeight="1">
      <c r="A115" s="665"/>
      <c r="B115" s="35" t="s">
        <v>49</v>
      </c>
      <c r="C115" s="665"/>
      <c r="D115" s="35"/>
      <c r="E115" s="48" t="s">
        <v>534</v>
      </c>
      <c r="F115" s="48" t="s">
        <v>572</v>
      </c>
      <c r="G115" s="17" t="s">
        <v>573</v>
      </c>
      <c r="H115" s="35" t="s">
        <v>94</v>
      </c>
      <c r="I115" s="17" t="s">
        <v>96</v>
      </c>
      <c r="J115" s="665"/>
      <c r="K115" s="45"/>
      <c r="L115" s="48"/>
      <c r="M115" s="15"/>
      <c r="N115" s="15"/>
      <c r="O115" s="15"/>
      <c r="P115" s="15"/>
      <c r="Q115" s="15"/>
      <c r="R115" s="15"/>
      <c r="S115" s="15"/>
      <c r="T115" s="15"/>
      <c r="U115" s="15"/>
      <c r="V115" s="15"/>
      <c r="W115" s="15"/>
      <c r="X115" s="15"/>
      <c r="Y115" s="15"/>
      <c r="Z115" s="15"/>
      <c r="AA115" s="15"/>
    </row>
    <row r="116" spans="1:27" ht="18" customHeight="1">
      <c r="A116" s="665"/>
      <c r="B116" s="35" t="s">
        <v>49</v>
      </c>
      <c r="C116" s="665"/>
      <c r="D116" s="35"/>
      <c r="E116" s="48" t="s">
        <v>534</v>
      </c>
      <c r="F116" s="62" t="s">
        <v>579</v>
      </c>
      <c r="G116" s="17" t="s">
        <v>580</v>
      </c>
      <c r="H116" s="35" t="s">
        <v>94</v>
      </c>
      <c r="I116" s="17" t="s">
        <v>96</v>
      </c>
      <c r="J116" s="665"/>
      <c r="K116" s="45"/>
      <c r="L116" s="48"/>
      <c r="M116" s="15"/>
      <c r="N116" s="15"/>
      <c r="O116" s="15"/>
      <c r="P116" s="15"/>
      <c r="Q116" s="15"/>
      <c r="R116" s="15"/>
      <c r="S116" s="15"/>
      <c r="T116" s="15"/>
      <c r="U116" s="15"/>
      <c r="V116" s="15"/>
      <c r="W116" s="15"/>
      <c r="X116" s="15"/>
      <c r="Y116" s="15"/>
      <c r="Z116" s="15"/>
      <c r="AA116" s="15"/>
    </row>
    <row r="117" spans="1:27" ht="18" customHeight="1">
      <c r="A117" s="665"/>
      <c r="B117" s="35" t="s">
        <v>49</v>
      </c>
      <c r="C117" s="666"/>
      <c r="D117" s="35"/>
      <c r="E117" s="48" t="s">
        <v>534</v>
      </c>
      <c r="F117" s="48" t="s">
        <v>583</v>
      </c>
      <c r="G117" s="17" t="s">
        <v>585</v>
      </c>
      <c r="H117" s="35" t="s">
        <v>94</v>
      </c>
      <c r="I117" s="17" t="s">
        <v>96</v>
      </c>
      <c r="J117" s="665"/>
      <c r="K117" s="45"/>
      <c r="L117" s="48"/>
      <c r="M117" s="15"/>
      <c r="N117" s="15"/>
      <c r="O117" s="15"/>
      <c r="P117" s="15"/>
      <c r="Q117" s="15"/>
      <c r="R117" s="15"/>
      <c r="S117" s="15"/>
      <c r="T117" s="15"/>
      <c r="U117" s="15"/>
      <c r="V117" s="15"/>
      <c r="W117" s="15"/>
      <c r="X117" s="15"/>
      <c r="Y117" s="15"/>
      <c r="Z117" s="15"/>
      <c r="AA117" s="15"/>
    </row>
    <row r="118" spans="1:27" ht="18" customHeight="1">
      <c r="A118" s="665"/>
      <c r="B118" s="35" t="s">
        <v>49</v>
      </c>
      <c r="C118" s="35" t="s">
        <v>315</v>
      </c>
      <c r="D118" s="35"/>
      <c r="E118" s="47" t="s">
        <v>589</v>
      </c>
      <c r="F118" s="47" t="s">
        <v>590</v>
      </c>
      <c r="G118" s="17" t="s">
        <v>591</v>
      </c>
      <c r="H118" s="35" t="s">
        <v>94</v>
      </c>
      <c r="I118" s="17" t="s">
        <v>96</v>
      </c>
      <c r="J118" s="665"/>
      <c r="K118" s="45"/>
      <c r="L118" s="48"/>
      <c r="M118" s="15"/>
      <c r="N118" s="15"/>
      <c r="O118" s="15"/>
      <c r="P118" s="15"/>
      <c r="Q118" s="15"/>
      <c r="R118" s="15"/>
      <c r="S118" s="15"/>
      <c r="T118" s="15"/>
      <c r="U118" s="15"/>
      <c r="V118" s="15"/>
      <c r="W118" s="15"/>
      <c r="X118" s="15"/>
      <c r="Y118" s="15"/>
      <c r="Z118" s="15"/>
      <c r="AA118" s="15"/>
    </row>
    <row r="119" spans="1:27" ht="18" customHeight="1">
      <c r="A119" s="665"/>
      <c r="B119" s="35" t="s">
        <v>49</v>
      </c>
      <c r="C119" s="35" t="s">
        <v>315</v>
      </c>
      <c r="D119" s="35"/>
      <c r="E119" s="670" t="s">
        <v>593</v>
      </c>
      <c r="F119" s="47" t="s">
        <v>593</v>
      </c>
      <c r="G119" s="17" t="s">
        <v>595</v>
      </c>
      <c r="H119" s="35" t="s">
        <v>94</v>
      </c>
      <c r="I119" s="17" t="s">
        <v>96</v>
      </c>
      <c r="J119" s="665"/>
      <c r="K119" s="45"/>
      <c r="L119" s="48"/>
      <c r="M119" s="15"/>
      <c r="N119" s="15"/>
      <c r="O119" s="15"/>
      <c r="P119" s="15"/>
      <c r="Q119" s="15"/>
      <c r="R119" s="15"/>
      <c r="S119" s="15"/>
      <c r="T119" s="15"/>
      <c r="U119" s="15"/>
      <c r="V119" s="15"/>
      <c r="W119" s="15"/>
      <c r="X119" s="15"/>
      <c r="Y119" s="15"/>
      <c r="Z119" s="15"/>
      <c r="AA119" s="15"/>
    </row>
    <row r="120" spans="1:27" ht="18" customHeight="1">
      <c r="A120" s="665"/>
      <c r="B120" s="35" t="s">
        <v>49</v>
      </c>
      <c r="C120" s="35" t="s">
        <v>315</v>
      </c>
      <c r="D120" s="35"/>
      <c r="E120" s="666"/>
      <c r="F120" s="47" t="s">
        <v>602</v>
      </c>
      <c r="G120" s="17" t="s">
        <v>603</v>
      </c>
      <c r="H120" s="35" t="s">
        <v>94</v>
      </c>
      <c r="I120" s="17" t="s">
        <v>96</v>
      </c>
      <c r="J120" s="665"/>
      <c r="K120" s="45"/>
      <c r="L120" s="48"/>
      <c r="M120" s="15"/>
      <c r="N120" s="15"/>
      <c r="O120" s="15"/>
      <c r="P120" s="15"/>
      <c r="Q120" s="15"/>
      <c r="R120" s="15"/>
      <c r="S120" s="15"/>
      <c r="T120" s="15"/>
      <c r="U120" s="15"/>
      <c r="V120" s="15"/>
      <c r="W120" s="15"/>
      <c r="X120" s="15"/>
      <c r="Y120" s="15"/>
      <c r="Z120" s="15"/>
      <c r="AA120" s="15"/>
    </row>
    <row r="121" spans="1:27" ht="18" customHeight="1">
      <c r="A121" s="665"/>
      <c r="B121" s="35" t="s">
        <v>49</v>
      </c>
      <c r="C121" s="35" t="s">
        <v>315</v>
      </c>
      <c r="D121" s="35"/>
      <c r="E121" s="47" t="s">
        <v>608</v>
      </c>
      <c r="F121" s="47" t="s">
        <v>610</v>
      </c>
      <c r="G121" s="17" t="s">
        <v>611</v>
      </c>
      <c r="H121" s="35" t="s">
        <v>94</v>
      </c>
      <c r="I121" s="17" t="s">
        <v>96</v>
      </c>
      <c r="J121" s="665"/>
      <c r="K121" s="45"/>
      <c r="L121" s="48"/>
      <c r="M121" s="15"/>
      <c r="N121" s="15"/>
      <c r="O121" s="15"/>
      <c r="P121" s="15"/>
      <c r="Q121" s="15"/>
      <c r="R121" s="15"/>
      <c r="S121" s="15"/>
      <c r="T121" s="15"/>
      <c r="U121" s="15"/>
      <c r="V121" s="15"/>
      <c r="W121" s="15"/>
      <c r="X121" s="15"/>
      <c r="Y121" s="15"/>
      <c r="Z121" s="15"/>
      <c r="AA121" s="15"/>
    </row>
    <row r="122" spans="1:27" ht="18" customHeight="1">
      <c r="A122" s="665"/>
      <c r="B122" s="35" t="s">
        <v>116</v>
      </c>
      <c r="C122" s="35" t="s">
        <v>315</v>
      </c>
      <c r="D122" s="35"/>
      <c r="E122" s="47" t="s">
        <v>615</v>
      </c>
      <c r="F122" s="47" t="s">
        <v>616</v>
      </c>
      <c r="G122" s="17" t="s">
        <v>617</v>
      </c>
      <c r="H122" s="35" t="s">
        <v>123</v>
      </c>
      <c r="I122" s="17" t="s">
        <v>124</v>
      </c>
      <c r="J122" s="665"/>
      <c r="K122" s="45"/>
      <c r="L122" s="48"/>
      <c r="M122" s="15"/>
      <c r="N122" s="15"/>
      <c r="O122" s="15"/>
      <c r="P122" s="15"/>
      <c r="Q122" s="15"/>
      <c r="R122" s="15"/>
      <c r="S122" s="15"/>
      <c r="T122" s="15"/>
      <c r="U122" s="15"/>
      <c r="V122" s="15"/>
      <c r="W122" s="15"/>
      <c r="X122" s="15"/>
      <c r="Y122" s="15"/>
      <c r="Z122" s="15"/>
      <c r="AA122" s="15"/>
    </row>
    <row r="123" spans="1:27" ht="18" customHeight="1">
      <c r="A123" s="665"/>
      <c r="B123" s="35" t="s">
        <v>116</v>
      </c>
      <c r="C123" s="35" t="s">
        <v>315</v>
      </c>
      <c r="D123" s="35"/>
      <c r="E123" s="670" t="s">
        <v>622</v>
      </c>
      <c r="F123" s="47" t="s">
        <v>625</v>
      </c>
      <c r="G123" s="17" t="s">
        <v>626</v>
      </c>
      <c r="H123" s="35" t="s">
        <v>123</v>
      </c>
      <c r="I123" s="17" t="s">
        <v>124</v>
      </c>
      <c r="J123" s="665"/>
      <c r="K123" s="45"/>
      <c r="L123" s="48"/>
      <c r="M123" s="15"/>
      <c r="N123" s="15"/>
      <c r="O123" s="15"/>
      <c r="P123" s="15"/>
      <c r="Q123" s="15"/>
      <c r="R123" s="15"/>
      <c r="S123" s="15"/>
      <c r="T123" s="15"/>
      <c r="U123" s="15"/>
      <c r="V123" s="15"/>
      <c r="W123" s="15"/>
      <c r="X123" s="15"/>
      <c r="Y123" s="15"/>
      <c r="Z123" s="15"/>
      <c r="AA123" s="15"/>
    </row>
    <row r="124" spans="1:27" ht="18" customHeight="1">
      <c r="A124" s="665"/>
      <c r="B124" s="35" t="s">
        <v>116</v>
      </c>
      <c r="C124" s="35" t="s">
        <v>315</v>
      </c>
      <c r="D124" s="35"/>
      <c r="E124" s="666"/>
      <c r="F124" s="47" t="s">
        <v>629</v>
      </c>
      <c r="G124" s="17" t="s">
        <v>630</v>
      </c>
      <c r="H124" s="35" t="s">
        <v>123</v>
      </c>
      <c r="I124" s="17" t="s">
        <v>124</v>
      </c>
      <c r="J124" s="665"/>
      <c r="K124" s="45"/>
      <c r="L124" s="48"/>
      <c r="M124" s="15"/>
      <c r="N124" s="15"/>
      <c r="O124" s="15"/>
      <c r="P124" s="15"/>
      <c r="Q124" s="15"/>
      <c r="R124" s="15"/>
      <c r="S124" s="15"/>
      <c r="T124" s="15"/>
      <c r="U124" s="15"/>
      <c r="V124" s="15"/>
      <c r="W124" s="15"/>
      <c r="X124" s="15"/>
      <c r="Y124" s="15"/>
      <c r="Z124" s="15"/>
      <c r="AA124" s="15"/>
    </row>
    <row r="125" spans="1:27" ht="18" customHeight="1">
      <c r="A125" s="666"/>
      <c r="B125" s="35" t="s">
        <v>49</v>
      </c>
      <c r="C125" s="35" t="s">
        <v>278</v>
      </c>
      <c r="D125" s="35"/>
      <c r="E125" s="47" t="s">
        <v>635</v>
      </c>
      <c r="F125" s="48" t="s">
        <v>636</v>
      </c>
      <c r="G125" s="17" t="s">
        <v>637</v>
      </c>
      <c r="H125" s="35" t="s">
        <v>94</v>
      </c>
      <c r="I125" s="17" t="s">
        <v>96</v>
      </c>
      <c r="J125" s="666"/>
      <c r="K125" s="45"/>
      <c r="L125" s="48"/>
      <c r="M125" s="15"/>
      <c r="N125" s="15"/>
      <c r="O125" s="15"/>
      <c r="P125" s="15"/>
      <c r="Q125" s="15"/>
      <c r="R125" s="15"/>
      <c r="S125" s="15"/>
      <c r="T125" s="15"/>
      <c r="U125" s="15"/>
      <c r="V125" s="15"/>
      <c r="W125" s="15"/>
      <c r="X125" s="15"/>
      <c r="Y125" s="15"/>
      <c r="Z125" s="15"/>
      <c r="AA125" s="15"/>
    </row>
    <row r="126" spans="1:27" ht="18" customHeight="1">
      <c r="A126" s="676">
        <v>1.22</v>
      </c>
      <c r="B126" s="667" t="s">
        <v>49</v>
      </c>
      <c r="C126" s="23" t="s">
        <v>117</v>
      </c>
      <c r="D126" s="23"/>
      <c r="E126" s="24" t="s">
        <v>644</v>
      </c>
      <c r="F126" s="24" t="s">
        <v>646</v>
      </c>
      <c r="G126" s="25" t="s">
        <v>647</v>
      </c>
      <c r="H126" s="23" t="s">
        <v>94</v>
      </c>
      <c r="I126" s="25" t="s">
        <v>96</v>
      </c>
      <c r="J126" s="28">
        <v>44939</v>
      </c>
      <c r="K126" s="28"/>
      <c r="L126" s="29"/>
      <c r="M126" s="30"/>
      <c r="N126" s="30"/>
      <c r="O126" s="30"/>
      <c r="P126" s="30"/>
      <c r="Q126" s="30"/>
      <c r="R126" s="30"/>
      <c r="S126" s="30"/>
      <c r="T126" s="30"/>
      <c r="U126" s="30"/>
      <c r="V126" s="30"/>
      <c r="W126" s="30"/>
      <c r="X126" s="30"/>
      <c r="Y126" s="30"/>
      <c r="Z126" s="30"/>
      <c r="AA126" s="30"/>
    </row>
    <row r="127" spans="1:27" ht="18" customHeight="1">
      <c r="A127" s="665"/>
      <c r="B127" s="665"/>
      <c r="C127" s="667" t="s">
        <v>229</v>
      </c>
      <c r="D127" s="35"/>
      <c r="E127" s="47" t="s">
        <v>435</v>
      </c>
      <c r="F127" s="47" t="s">
        <v>650</v>
      </c>
      <c r="G127" s="17" t="s">
        <v>651</v>
      </c>
      <c r="H127" s="35" t="s">
        <v>652</v>
      </c>
      <c r="I127" s="17" t="s">
        <v>653</v>
      </c>
      <c r="J127" s="45">
        <v>44942</v>
      </c>
      <c r="K127" s="45"/>
      <c r="L127" s="48"/>
      <c r="M127" s="15"/>
      <c r="N127" s="15"/>
      <c r="O127" s="15"/>
      <c r="P127" s="15"/>
      <c r="Q127" s="15"/>
      <c r="R127" s="15"/>
      <c r="S127" s="15"/>
      <c r="T127" s="15"/>
      <c r="U127" s="15"/>
      <c r="V127" s="15"/>
      <c r="W127" s="15"/>
      <c r="X127" s="15"/>
      <c r="Y127" s="15"/>
      <c r="Z127" s="15"/>
      <c r="AA127" s="15"/>
    </row>
    <row r="128" spans="1:27" ht="18" customHeight="1">
      <c r="A128" s="665"/>
      <c r="B128" s="665"/>
      <c r="C128" s="665"/>
      <c r="D128" s="35"/>
      <c r="E128" s="670" t="s">
        <v>412</v>
      </c>
      <c r="F128" s="47" t="s">
        <v>657</v>
      </c>
      <c r="G128" s="17" t="s">
        <v>658</v>
      </c>
      <c r="H128" s="35" t="s">
        <v>652</v>
      </c>
      <c r="I128" s="17" t="s">
        <v>653</v>
      </c>
      <c r="J128" s="45">
        <v>44942</v>
      </c>
      <c r="K128" s="45"/>
      <c r="L128" s="48"/>
      <c r="M128" s="15"/>
      <c r="N128" s="15"/>
      <c r="O128" s="15"/>
      <c r="P128" s="15"/>
      <c r="Q128" s="15"/>
      <c r="R128" s="15"/>
      <c r="S128" s="15"/>
      <c r="T128" s="15"/>
      <c r="U128" s="15"/>
      <c r="V128" s="15"/>
      <c r="W128" s="15"/>
      <c r="X128" s="15"/>
      <c r="Y128" s="15"/>
      <c r="Z128" s="15"/>
      <c r="AA128" s="15"/>
    </row>
    <row r="129" spans="1:27" ht="18" customHeight="1">
      <c r="A129" s="665"/>
      <c r="B129" s="665"/>
      <c r="C129" s="665"/>
      <c r="D129" s="35"/>
      <c r="E129" s="665"/>
      <c r="F129" s="47" t="s">
        <v>667</v>
      </c>
      <c r="G129" s="17" t="s">
        <v>668</v>
      </c>
      <c r="H129" s="35" t="s">
        <v>652</v>
      </c>
      <c r="I129" s="17" t="s">
        <v>653</v>
      </c>
      <c r="J129" s="45">
        <v>44942</v>
      </c>
      <c r="K129" s="45"/>
      <c r="L129" s="48"/>
      <c r="M129" s="15"/>
      <c r="N129" s="15"/>
      <c r="O129" s="15"/>
      <c r="P129" s="15"/>
      <c r="Q129" s="15"/>
      <c r="R129" s="15"/>
      <c r="S129" s="15"/>
      <c r="T129" s="15"/>
      <c r="U129" s="15"/>
      <c r="V129" s="15"/>
      <c r="W129" s="15"/>
      <c r="X129" s="15"/>
      <c r="Y129" s="15"/>
      <c r="Z129" s="15"/>
      <c r="AA129" s="15"/>
    </row>
    <row r="130" spans="1:27" ht="18" customHeight="1">
      <c r="A130" s="665"/>
      <c r="B130" s="665"/>
      <c r="C130" s="665"/>
      <c r="D130" s="35"/>
      <c r="E130" s="665"/>
      <c r="F130" s="47" t="s">
        <v>672</v>
      </c>
      <c r="G130" s="17" t="s">
        <v>673</v>
      </c>
      <c r="H130" s="35" t="s">
        <v>652</v>
      </c>
      <c r="I130" s="17" t="s">
        <v>653</v>
      </c>
      <c r="J130" s="45">
        <v>44942</v>
      </c>
      <c r="K130" s="45"/>
      <c r="L130" s="48"/>
      <c r="M130" s="15"/>
      <c r="N130" s="15"/>
      <c r="O130" s="15"/>
      <c r="P130" s="15"/>
      <c r="Q130" s="15"/>
      <c r="R130" s="15"/>
      <c r="S130" s="15"/>
      <c r="T130" s="15"/>
      <c r="U130" s="15"/>
      <c r="V130" s="15"/>
      <c r="W130" s="15"/>
      <c r="X130" s="15"/>
      <c r="Y130" s="15"/>
      <c r="Z130" s="15"/>
      <c r="AA130" s="15"/>
    </row>
    <row r="131" spans="1:27" ht="18" customHeight="1">
      <c r="A131" s="665"/>
      <c r="B131" s="665"/>
      <c r="C131" s="666"/>
      <c r="D131" s="35"/>
      <c r="E131" s="666"/>
      <c r="F131" s="47" t="s">
        <v>679</v>
      </c>
      <c r="G131" s="17" t="s">
        <v>680</v>
      </c>
      <c r="H131" s="35" t="s">
        <v>652</v>
      </c>
      <c r="I131" s="17" t="s">
        <v>653</v>
      </c>
      <c r="J131" s="45">
        <v>44942</v>
      </c>
      <c r="K131" s="45"/>
      <c r="L131" s="48"/>
      <c r="M131" s="15"/>
      <c r="N131" s="15"/>
      <c r="O131" s="15"/>
      <c r="P131" s="15"/>
      <c r="Q131" s="15"/>
      <c r="R131" s="15"/>
      <c r="S131" s="15"/>
      <c r="T131" s="15"/>
      <c r="U131" s="15"/>
      <c r="V131" s="15"/>
      <c r="W131" s="15"/>
      <c r="X131" s="15"/>
      <c r="Y131" s="15"/>
      <c r="Z131" s="15"/>
      <c r="AA131" s="15"/>
    </row>
    <row r="132" spans="1:27" ht="18" customHeight="1">
      <c r="A132" s="665"/>
      <c r="B132" s="665"/>
      <c r="C132" s="667" t="s">
        <v>86</v>
      </c>
      <c r="D132" s="35"/>
      <c r="E132" s="670" t="s">
        <v>412</v>
      </c>
      <c r="F132" s="47" t="s">
        <v>683</v>
      </c>
      <c r="G132" s="17" t="s">
        <v>684</v>
      </c>
      <c r="H132" s="35" t="s">
        <v>652</v>
      </c>
      <c r="I132" s="17" t="s">
        <v>653</v>
      </c>
      <c r="J132" s="45">
        <v>44942</v>
      </c>
      <c r="K132" s="45"/>
      <c r="L132" s="48"/>
      <c r="M132" s="15"/>
      <c r="N132" s="15"/>
      <c r="O132" s="15"/>
      <c r="P132" s="15"/>
      <c r="Q132" s="15"/>
      <c r="R132" s="15"/>
      <c r="S132" s="15"/>
      <c r="T132" s="15"/>
      <c r="U132" s="15"/>
      <c r="V132" s="15"/>
      <c r="W132" s="15"/>
      <c r="X132" s="15"/>
      <c r="Y132" s="15"/>
      <c r="Z132" s="15"/>
      <c r="AA132" s="15"/>
    </row>
    <row r="133" spans="1:27" ht="18" customHeight="1">
      <c r="A133" s="665"/>
      <c r="B133" s="665"/>
      <c r="C133" s="665"/>
      <c r="D133" s="35"/>
      <c r="E133" s="665"/>
      <c r="F133" s="47" t="s">
        <v>691</v>
      </c>
      <c r="G133" s="17" t="s">
        <v>692</v>
      </c>
      <c r="H133" s="35" t="s">
        <v>652</v>
      </c>
      <c r="I133" s="17" t="s">
        <v>653</v>
      </c>
      <c r="J133" s="45">
        <v>44942</v>
      </c>
      <c r="K133" s="45"/>
      <c r="L133" s="48"/>
      <c r="M133" s="15"/>
      <c r="N133" s="15"/>
      <c r="O133" s="15"/>
      <c r="P133" s="15"/>
      <c r="Q133" s="15"/>
      <c r="R133" s="15"/>
      <c r="S133" s="15"/>
      <c r="T133" s="15"/>
      <c r="U133" s="15"/>
      <c r="V133" s="15"/>
      <c r="W133" s="15"/>
      <c r="X133" s="15"/>
      <c r="Y133" s="15"/>
      <c r="Z133" s="15"/>
      <c r="AA133" s="15"/>
    </row>
    <row r="134" spans="1:27" ht="18" customHeight="1">
      <c r="A134" s="665"/>
      <c r="B134" s="665"/>
      <c r="C134" s="665"/>
      <c r="D134" s="35"/>
      <c r="E134" s="665"/>
      <c r="F134" s="47" t="s">
        <v>700</v>
      </c>
      <c r="G134" s="17" t="s">
        <v>702</v>
      </c>
      <c r="H134" s="35" t="s">
        <v>652</v>
      </c>
      <c r="I134" s="17" t="s">
        <v>653</v>
      </c>
      <c r="J134" s="45">
        <v>44942</v>
      </c>
      <c r="K134" s="45"/>
      <c r="L134" s="48"/>
      <c r="M134" s="15"/>
      <c r="N134" s="15"/>
      <c r="O134" s="15"/>
      <c r="P134" s="15"/>
      <c r="Q134" s="15"/>
      <c r="R134" s="15"/>
      <c r="S134" s="15"/>
      <c r="T134" s="15"/>
      <c r="U134" s="15"/>
      <c r="V134" s="15"/>
      <c r="W134" s="15"/>
      <c r="X134" s="15"/>
      <c r="Y134" s="15"/>
      <c r="Z134" s="15"/>
      <c r="AA134" s="15"/>
    </row>
    <row r="135" spans="1:27" ht="18" customHeight="1">
      <c r="A135" s="665"/>
      <c r="B135" s="665"/>
      <c r="C135" s="666"/>
      <c r="D135" s="35"/>
      <c r="E135" s="666"/>
      <c r="F135" s="47" t="s">
        <v>704</v>
      </c>
      <c r="G135" s="17" t="s">
        <v>705</v>
      </c>
      <c r="H135" s="35" t="s">
        <v>652</v>
      </c>
      <c r="I135" s="17" t="s">
        <v>653</v>
      </c>
      <c r="J135" s="45">
        <v>44942</v>
      </c>
      <c r="K135" s="45"/>
      <c r="L135" s="48"/>
      <c r="M135" s="15"/>
      <c r="N135" s="15"/>
      <c r="O135" s="15"/>
      <c r="P135" s="15"/>
      <c r="Q135" s="15"/>
      <c r="R135" s="15"/>
      <c r="S135" s="15"/>
      <c r="T135" s="15"/>
      <c r="U135" s="15"/>
      <c r="V135" s="15"/>
      <c r="W135" s="15"/>
      <c r="X135" s="15"/>
      <c r="Y135" s="15"/>
      <c r="Z135" s="15"/>
      <c r="AA135" s="15"/>
    </row>
    <row r="136" spans="1:27" ht="18" customHeight="1">
      <c r="A136" s="665"/>
      <c r="B136" s="665"/>
      <c r="C136" s="667" t="s">
        <v>254</v>
      </c>
      <c r="D136" s="35"/>
      <c r="E136" s="670" t="s">
        <v>708</v>
      </c>
      <c r="F136" s="47" t="s">
        <v>709</v>
      </c>
      <c r="G136" s="17" t="s">
        <v>711</v>
      </c>
      <c r="H136" s="35" t="s">
        <v>652</v>
      </c>
      <c r="I136" s="17" t="s">
        <v>653</v>
      </c>
      <c r="J136" s="45">
        <v>44943</v>
      </c>
      <c r="K136" s="45"/>
      <c r="L136" s="48"/>
      <c r="M136" s="15"/>
      <c r="N136" s="15"/>
      <c r="O136" s="15"/>
      <c r="P136" s="15"/>
      <c r="Q136" s="15"/>
      <c r="R136" s="15"/>
      <c r="S136" s="15"/>
      <c r="T136" s="15"/>
      <c r="U136" s="15"/>
      <c r="V136" s="15"/>
      <c r="W136" s="15"/>
      <c r="X136" s="15"/>
      <c r="Y136" s="15"/>
      <c r="Z136" s="15"/>
      <c r="AA136" s="15"/>
    </row>
    <row r="137" spans="1:27" ht="18" customHeight="1">
      <c r="A137" s="665"/>
      <c r="B137" s="665"/>
      <c r="C137" s="665"/>
      <c r="D137" s="35"/>
      <c r="E137" s="665"/>
      <c r="F137" s="47" t="s">
        <v>714</v>
      </c>
      <c r="G137" s="17" t="s">
        <v>715</v>
      </c>
      <c r="H137" s="35" t="s">
        <v>652</v>
      </c>
      <c r="I137" s="17" t="s">
        <v>653</v>
      </c>
      <c r="J137" s="45">
        <v>44943</v>
      </c>
      <c r="K137" s="45"/>
      <c r="L137" s="48"/>
      <c r="M137" s="15"/>
      <c r="N137" s="15"/>
      <c r="O137" s="15"/>
      <c r="P137" s="15"/>
      <c r="Q137" s="15"/>
      <c r="R137" s="15"/>
      <c r="S137" s="15"/>
      <c r="T137" s="15"/>
      <c r="U137" s="15"/>
      <c r="V137" s="15"/>
      <c r="W137" s="15"/>
      <c r="X137" s="15"/>
      <c r="Y137" s="15"/>
      <c r="Z137" s="15"/>
      <c r="AA137" s="15"/>
    </row>
    <row r="138" spans="1:27" ht="18" customHeight="1">
      <c r="A138" s="665"/>
      <c r="B138" s="665"/>
      <c r="C138" s="665"/>
      <c r="D138" s="35"/>
      <c r="E138" s="665"/>
      <c r="F138" s="47" t="s">
        <v>723</v>
      </c>
      <c r="G138" s="17" t="s">
        <v>725</v>
      </c>
      <c r="H138" s="35" t="s">
        <v>652</v>
      </c>
      <c r="I138" s="17" t="s">
        <v>653</v>
      </c>
      <c r="J138" s="45">
        <v>44943</v>
      </c>
      <c r="K138" s="45"/>
      <c r="L138" s="48"/>
      <c r="M138" s="15"/>
      <c r="N138" s="15"/>
      <c r="O138" s="15"/>
      <c r="P138" s="15"/>
      <c r="Q138" s="15"/>
      <c r="R138" s="15"/>
      <c r="S138" s="15"/>
      <c r="T138" s="15"/>
      <c r="U138" s="15"/>
      <c r="V138" s="15"/>
      <c r="W138" s="15"/>
      <c r="X138" s="15"/>
      <c r="Y138" s="15"/>
      <c r="Z138" s="15"/>
      <c r="AA138" s="15"/>
    </row>
    <row r="139" spans="1:27" ht="18" customHeight="1">
      <c r="A139" s="665"/>
      <c r="B139" s="665"/>
      <c r="C139" s="666"/>
      <c r="D139" s="35"/>
      <c r="E139" s="666"/>
      <c r="F139" s="47" t="s">
        <v>730</v>
      </c>
      <c r="G139" s="17" t="s">
        <v>731</v>
      </c>
      <c r="H139" s="35" t="s">
        <v>652</v>
      </c>
      <c r="I139" s="17" t="s">
        <v>653</v>
      </c>
      <c r="J139" s="45">
        <v>44943</v>
      </c>
      <c r="K139" s="45"/>
      <c r="L139" s="48"/>
      <c r="M139" s="15"/>
      <c r="N139" s="15"/>
      <c r="O139" s="15"/>
      <c r="P139" s="15"/>
      <c r="Q139" s="15"/>
      <c r="R139" s="15"/>
      <c r="S139" s="15"/>
      <c r="T139" s="15"/>
      <c r="U139" s="15"/>
      <c r="V139" s="15"/>
      <c r="W139" s="15"/>
      <c r="X139" s="15"/>
      <c r="Y139" s="15"/>
      <c r="Z139" s="15"/>
      <c r="AA139" s="15"/>
    </row>
    <row r="140" spans="1:27" ht="18" customHeight="1">
      <c r="A140" s="665"/>
      <c r="B140" s="665"/>
      <c r="C140" s="35" t="s">
        <v>50</v>
      </c>
      <c r="D140" s="35"/>
      <c r="E140" s="47" t="s">
        <v>53</v>
      </c>
      <c r="F140" s="47" t="s">
        <v>734</v>
      </c>
      <c r="G140" s="17" t="s">
        <v>735</v>
      </c>
      <c r="H140" s="35" t="s">
        <v>652</v>
      </c>
      <c r="I140" s="17" t="s">
        <v>653</v>
      </c>
      <c r="J140" s="45">
        <v>44943</v>
      </c>
      <c r="K140" s="45"/>
      <c r="L140" s="48"/>
      <c r="M140" s="15"/>
      <c r="N140" s="15"/>
      <c r="O140" s="15"/>
      <c r="P140" s="15"/>
      <c r="Q140" s="15"/>
      <c r="R140" s="15"/>
      <c r="S140" s="15"/>
      <c r="T140" s="15"/>
      <c r="U140" s="15"/>
      <c r="V140" s="15"/>
      <c r="W140" s="15"/>
      <c r="X140" s="15"/>
      <c r="Y140" s="15"/>
      <c r="Z140" s="15"/>
      <c r="AA140" s="15"/>
    </row>
    <row r="141" spans="1:27" ht="18" customHeight="1">
      <c r="A141" s="666"/>
      <c r="B141" s="666"/>
      <c r="C141" s="35" t="s">
        <v>263</v>
      </c>
      <c r="D141" s="35"/>
      <c r="E141" s="47" t="s">
        <v>739</v>
      </c>
      <c r="F141" s="47" t="s">
        <v>39</v>
      </c>
      <c r="G141" s="17" t="s">
        <v>39</v>
      </c>
      <c r="H141" s="35" t="s">
        <v>39</v>
      </c>
      <c r="I141" s="17" t="s">
        <v>39</v>
      </c>
      <c r="J141" s="45">
        <v>44943</v>
      </c>
      <c r="K141" s="45"/>
      <c r="L141" s="48"/>
      <c r="M141" s="15"/>
      <c r="N141" s="15"/>
      <c r="O141" s="15"/>
      <c r="P141" s="15"/>
      <c r="Q141" s="15"/>
      <c r="R141" s="15"/>
      <c r="S141" s="15"/>
      <c r="T141" s="15"/>
      <c r="U141" s="15"/>
      <c r="V141" s="15"/>
      <c r="W141" s="15"/>
      <c r="X141" s="15"/>
      <c r="Y141" s="15"/>
      <c r="Z141" s="15"/>
      <c r="AA141" s="15"/>
    </row>
    <row r="142" spans="1:27" ht="18" customHeight="1">
      <c r="A142" s="676">
        <v>1.23</v>
      </c>
      <c r="B142" s="23" t="s">
        <v>116</v>
      </c>
      <c r="C142" s="23" t="s">
        <v>50</v>
      </c>
      <c r="D142" s="23"/>
      <c r="E142" s="24" t="s">
        <v>741</v>
      </c>
      <c r="F142" s="119" t="s">
        <v>743</v>
      </c>
      <c r="G142" s="25" t="s">
        <v>744</v>
      </c>
      <c r="H142" s="23" t="s">
        <v>652</v>
      </c>
      <c r="I142" s="25" t="s">
        <v>653</v>
      </c>
      <c r="J142" s="28">
        <v>44944</v>
      </c>
      <c r="K142" s="28"/>
      <c r="L142" s="29"/>
      <c r="M142" s="30"/>
      <c r="N142" s="30"/>
      <c r="O142" s="30"/>
      <c r="P142" s="30"/>
      <c r="Q142" s="30"/>
      <c r="R142" s="30"/>
      <c r="S142" s="30"/>
      <c r="T142" s="30"/>
      <c r="U142" s="30"/>
      <c r="V142" s="30"/>
      <c r="W142" s="30"/>
      <c r="X142" s="30"/>
      <c r="Y142" s="30"/>
      <c r="Z142" s="30"/>
      <c r="AA142" s="30"/>
    </row>
    <row r="143" spans="1:27" ht="18" customHeight="1">
      <c r="A143" s="665"/>
      <c r="B143" s="35" t="s">
        <v>116</v>
      </c>
      <c r="C143" s="35" t="s">
        <v>50</v>
      </c>
      <c r="D143" s="35"/>
      <c r="E143" s="94" t="s">
        <v>747</v>
      </c>
      <c r="F143" s="47" t="s">
        <v>311</v>
      </c>
      <c r="G143" s="17" t="s">
        <v>312</v>
      </c>
      <c r="H143" s="35" t="s">
        <v>652</v>
      </c>
      <c r="I143" s="17" t="s">
        <v>653</v>
      </c>
      <c r="J143" s="45">
        <v>44944</v>
      </c>
      <c r="K143" s="45"/>
      <c r="L143" s="48"/>
      <c r="M143" s="15"/>
      <c r="N143" s="15"/>
      <c r="O143" s="15"/>
      <c r="P143" s="15"/>
      <c r="Q143" s="15"/>
      <c r="R143" s="15"/>
      <c r="S143" s="15"/>
      <c r="T143" s="15"/>
      <c r="U143" s="15"/>
      <c r="V143" s="15"/>
      <c r="W143" s="15"/>
      <c r="X143" s="15"/>
      <c r="Y143" s="15"/>
      <c r="Z143" s="15"/>
      <c r="AA143" s="15"/>
    </row>
    <row r="144" spans="1:27" ht="18" customHeight="1">
      <c r="A144" s="665"/>
      <c r="B144" s="35" t="s">
        <v>116</v>
      </c>
      <c r="C144" s="35" t="s">
        <v>86</v>
      </c>
      <c r="D144" s="35"/>
      <c r="E144" s="670" t="s">
        <v>751</v>
      </c>
      <c r="F144" s="94" t="s">
        <v>753</v>
      </c>
      <c r="G144" s="17" t="s">
        <v>754</v>
      </c>
      <c r="H144" s="35" t="s">
        <v>652</v>
      </c>
      <c r="I144" s="17" t="s">
        <v>653</v>
      </c>
      <c r="J144" s="45">
        <v>44944</v>
      </c>
      <c r="K144" s="45"/>
      <c r="L144" s="48"/>
      <c r="M144" s="15"/>
      <c r="N144" s="15"/>
      <c r="O144" s="15"/>
      <c r="P144" s="15"/>
      <c r="Q144" s="15"/>
      <c r="R144" s="15"/>
      <c r="S144" s="15"/>
      <c r="T144" s="15"/>
      <c r="U144" s="15"/>
      <c r="V144" s="15"/>
      <c r="W144" s="15"/>
      <c r="X144" s="15"/>
      <c r="Y144" s="15"/>
      <c r="Z144" s="15"/>
      <c r="AA144" s="15"/>
    </row>
    <row r="145" spans="1:27" ht="18" customHeight="1">
      <c r="A145" s="665"/>
      <c r="B145" s="35" t="s">
        <v>116</v>
      </c>
      <c r="C145" s="35" t="s">
        <v>86</v>
      </c>
      <c r="D145" s="35"/>
      <c r="E145" s="666"/>
      <c r="F145" s="94" t="s">
        <v>757</v>
      </c>
      <c r="G145" s="17" t="s">
        <v>758</v>
      </c>
      <c r="H145" s="35" t="s">
        <v>652</v>
      </c>
      <c r="I145" s="17" t="s">
        <v>653</v>
      </c>
      <c r="J145" s="45">
        <v>44944</v>
      </c>
      <c r="K145" s="45"/>
      <c r="L145" s="48"/>
      <c r="M145" s="15"/>
      <c r="N145" s="15"/>
      <c r="O145" s="15"/>
      <c r="P145" s="15"/>
      <c r="Q145" s="15"/>
      <c r="R145" s="15"/>
      <c r="S145" s="15"/>
      <c r="T145" s="15"/>
      <c r="U145" s="15"/>
      <c r="V145" s="15"/>
      <c r="W145" s="15"/>
      <c r="X145" s="15"/>
      <c r="Y145" s="15"/>
      <c r="Z145" s="15"/>
      <c r="AA145" s="15"/>
    </row>
    <row r="146" spans="1:27" ht="18" customHeight="1">
      <c r="A146" s="665"/>
      <c r="B146" s="35" t="s">
        <v>116</v>
      </c>
      <c r="C146" s="35" t="s">
        <v>315</v>
      </c>
      <c r="D146" s="35"/>
      <c r="E146" s="670" t="s">
        <v>321</v>
      </c>
      <c r="F146" s="47" t="s">
        <v>759</v>
      </c>
      <c r="G146" s="17" t="s">
        <v>760</v>
      </c>
      <c r="H146" s="35" t="s">
        <v>652</v>
      </c>
      <c r="I146" s="17" t="s">
        <v>653</v>
      </c>
      <c r="J146" s="45">
        <v>44944</v>
      </c>
      <c r="K146" s="45"/>
      <c r="L146" s="48"/>
      <c r="M146" s="15"/>
      <c r="N146" s="15"/>
      <c r="O146" s="15"/>
      <c r="P146" s="15"/>
      <c r="Q146" s="15"/>
      <c r="R146" s="15"/>
      <c r="S146" s="15"/>
      <c r="T146" s="15"/>
      <c r="U146" s="15"/>
      <c r="V146" s="15"/>
      <c r="W146" s="15"/>
      <c r="X146" s="15"/>
      <c r="Y146" s="15"/>
      <c r="Z146" s="15"/>
      <c r="AA146" s="15"/>
    </row>
    <row r="147" spans="1:27" ht="18" customHeight="1">
      <c r="A147" s="665"/>
      <c r="B147" s="35" t="s">
        <v>116</v>
      </c>
      <c r="C147" s="35" t="s">
        <v>315</v>
      </c>
      <c r="D147" s="35"/>
      <c r="E147" s="665"/>
      <c r="F147" s="47" t="s">
        <v>761</v>
      </c>
      <c r="G147" s="17" t="s">
        <v>762</v>
      </c>
      <c r="H147" s="35" t="s">
        <v>652</v>
      </c>
      <c r="I147" s="17" t="s">
        <v>653</v>
      </c>
      <c r="J147" s="45">
        <v>44944</v>
      </c>
      <c r="K147" s="45"/>
      <c r="L147" s="48"/>
      <c r="M147" s="15"/>
      <c r="N147" s="15"/>
      <c r="O147" s="15"/>
      <c r="P147" s="15"/>
      <c r="Q147" s="15"/>
      <c r="R147" s="15"/>
      <c r="S147" s="15"/>
      <c r="T147" s="15"/>
      <c r="U147" s="15"/>
      <c r="V147" s="15"/>
      <c r="W147" s="15"/>
      <c r="X147" s="15"/>
      <c r="Y147" s="15"/>
      <c r="Z147" s="15"/>
      <c r="AA147" s="15"/>
    </row>
    <row r="148" spans="1:27" ht="18" customHeight="1">
      <c r="A148" s="665"/>
      <c r="B148" s="35" t="s">
        <v>116</v>
      </c>
      <c r="C148" s="35" t="s">
        <v>315</v>
      </c>
      <c r="D148" s="35"/>
      <c r="E148" s="665"/>
      <c r="F148" s="47" t="s">
        <v>765</v>
      </c>
      <c r="G148" s="17" t="s">
        <v>766</v>
      </c>
      <c r="H148" s="35" t="s">
        <v>652</v>
      </c>
      <c r="I148" s="17" t="s">
        <v>653</v>
      </c>
      <c r="J148" s="45">
        <v>44944</v>
      </c>
      <c r="K148" s="45"/>
      <c r="L148" s="48"/>
      <c r="M148" s="15"/>
      <c r="N148" s="15"/>
      <c r="O148" s="15"/>
      <c r="P148" s="15"/>
      <c r="Q148" s="15"/>
      <c r="R148" s="15"/>
      <c r="S148" s="15"/>
      <c r="T148" s="15"/>
      <c r="U148" s="15"/>
      <c r="V148" s="15"/>
      <c r="W148" s="15"/>
      <c r="X148" s="15"/>
      <c r="Y148" s="15"/>
      <c r="Z148" s="15"/>
      <c r="AA148" s="15"/>
    </row>
    <row r="149" spans="1:27" ht="18" customHeight="1">
      <c r="A149" s="665"/>
      <c r="B149" s="35" t="s">
        <v>116</v>
      </c>
      <c r="C149" s="35" t="s">
        <v>315</v>
      </c>
      <c r="D149" s="35"/>
      <c r="E149" s="666"/>
      <c r="F149" s="47" t="s">
        <v>771</v>
      </c>
      <c r="G149" s="17" t="s">
        <v>772</v>
      </c>
      <c r="H149" s="35" t="s">
        <v>652</v>
      </c>
      <c r="I149" s="17" t="s">
        <v>653</v>
      </c>
      <c r="J149" s="45">
        <v>44944</v>
      </c>
      <c r="K149" s="45"/>
      <c r="L149" s="48"/>
      <c r="M149" s="15"/>
      <c r="N149" s="15"/>
      <c r="O149" s="15"/>
      <c r="P149" s="15"/>
      <c r="Q149" s="15"/>
      <c r="R149" s="15"/>
      <c r="S149" s="15"/>
      <c r="T149" s="15"/>
      <c r="U149" s="15"/>
      <c r="V149" s="15"/>
      <c r="W149" s="15"/>
      <c r="X149" s="15"/>
      <c r="Y149" s="15"/>
      <c r="Z149" s="15"/>
      <c r="AA149" s="15"/>
    </row>
    <row r="150" spans="1:27" ht="18" customHeight="1">
      <c r="A150" s="665"/>
      <c r="B150" s="35" t="s">
        <v>116</v>
      </c>
      <c r="C150" s="35" t="s">
        <v>315</v>
      </c>
      <c r="D150" s="35"/>
      <c r="E150" s="670" t="s">
        <v>534</v>
      </c>
      <c r="F150" s="47" t="s">
        <v>782</v>
      </c>
      <c r="G150" s="17" t="s">
        <v>783</v>
      </c>
      <c r="H150" s="35" t="s">
        <v>652</v>
      </c>
      <c r="I150" s="17" t="s">
        <v>653</v>
      </c>
      <c r="J150" s="45">
        <v>44944</v>
      </c>
      <c r="K150" s="45"/>
      <c r="L150" s="48"/>
      <c r="M150" s="15"/>
      <c r="N150" s="15"/>
      <c r="O150" s="15"/>
      <c r="P150" s="15"/>
      <c r="Q150" s="15"/>
      <c r="R150" s="15"/>
      <c r="S150" s="15"/>
      <c r="T150" s="15"/>
      <c r="U150" s="15"/>
      <c r="V150" s="15"/>
      <c r="W150" s="15"/>
      <c r="X150" s="15"/>
      <c r="Y150" s="15"/>
      <c r="Z150" s="15"/>
      <c r="AA150" s="15"/>
    </row>
    <row r="151" spans="1:27" ht="18" customHeight="1">
      <c r="A151" s="665"/>
      <c r="B151" s="35" t="s">
        <v>116</v>
      </c>
      <c r="C151" s="35" t="s">
        <v>315</v>
      </c>
      <c r="D151" s="35"/>
      <c r="E151" s="665"/>
      <c r="F151" s="47" t="s">
        <v>788</v>
      </c>
      <c r="G151" s="17" t="s">
        <v>789</v>
      </c>
      <c r="H151" s="35" t="s">
        <v>652</v>
      </c>
      <c r="I151" s="17" t="s">
        <v>653</v>
      </c>
      <c r="J151" s="45">
        <v>44944</v>
      </c>
      <c r="K151" s="45"/>
      <c r="L151" s="48"/>
      <c r="M151" s="15"/>
      <c r="N151" s="15"/>
      <c r="O151" s="15"/>
      <c r="P151" s="15"/>
      <c r="Q151" s="15"/>
      <c r="R151" s="15"/>
      <c r="S151" s="15"/>
      <c r="T151" s="15"/>
      <c r="U151" s="15"/>
      <c r="V151" s="15"/>
      <c r="W151" s="15"/>
      <c r="X151" s="15"/>
      <c r="Y151" s="15"/>
      <c r="Z151" s="15"/>
      <c r="AA151" s="15"/>
    </row>
    <row r="152" spans="1:27" ht="18" customHeight="1">
      <c r="A152" s="665"/>
      <c r="B152" s="35" t="s">
        <v>116</v>
      </c>
      <c r="C152" s="35" t="s">
        <v>315</v>
      </c>
      <c r="D152" s="35"/>
      <c r="E152" s="665"/>
      <c r="F152" s="47" t="s">
        <v>567</v>
      </c>
      <c r="G152" s="17" t="s">
        <v>569</v>
      </c>
      <c r="H152" s="35" t="s">
        <v>652</v>
      </c>
      <c r="I152" s="17" t="s">
        <v>653</v>
      </c>
      <c r="J152" s="45">
        <v>44944</v>
      </c>
      <c r="K152" s="45"/>
      <c r="L152" s="48"/>
      <c r="M152" s="15"/>
      <c r="N152" s="15"/>
      <c r="O152" s="15"/>
      <c r="P152" s="15"/>
      <c r="Q152" s="15"/>
      <c r="R152" s="15"/>
      <c r="S152" s="15"/>
      <c r="T152" s="15"/>
      <c r="U152" s="15"/>
      <c r="V152" s="15"/>
      <c r="W152" s="15"/>
      <c r="X152" s="15"/>
      <c r="Y152" s="15"/>
      <c r="Z152" s="15"/>
      <c r="AA152" s="15"/>
    </row>
    <row r="153" spans="1:27" ht="18" customHeight="1">
      <c r="A153" s="665"/>
      <c r="B153" s="35" t="s">
        <v>116</v>
      </c>
      <c r="C153" s="35" t="s">
        <v>315</v>
      </c>
      <c r="D153" s="35"/>
      <c r="E153" s="665"/>
      <c r="F153" s="47" t="s">
        <v>572</v>
      </c>
      <c r="G153" s="17" t="s">
        <v>573</v>
      </c>
      <c r="H153" s="35" t="s">
        <v>652</v>
      </c>
      <c r="I153" s="17" t="s">
        <v>653</v>
      </c>
      <c r="J153" s="45">
        <v>44944</v>
      </c>
      <c r="K153" s="45"/>
      <c r="L153" s="48"/>
      <c r="M153" s="15"/>
      <c r="N153" s="15"/>
      <c r="O153" s="15"/>
      <c r="P153" s="15"/>
      <c r="Q153" s="15"/>
      <c r="R153" s="15"/>
      <c r="S153" s="15"/>
      <c r="T153" s="15"/>
      <c r="U153" s="15"/>
      <c r="V153" s="15"/>
      <c r="W153" s="15"/>
      <c r="X153" s="15"/>
      <c r="Y153" s="15"/>
      <c r="Z153" s="15"/>
      <c r="AA153" s="15"/>
    </row>
    <row r="154" spans="1:27" ht="18" customHeight="1">
      <c r="A154" s="665"/>
      <c r="B154" s="35" t="s">
        <v>116</v>
      </c>
      <c r="C154" s="35" t="s">
        <v>315</v>
      </c>
      <c r="D154" s="35"/>
      <c r="E154" s="666"/>
      <c r="F154" s="47" t="s">
        <v>801</v>
      </c>
      <c r="G154" s="17" t="s">
        <v>802</v>
      </c>
      <c r="H154" s="35" t="s">
        <v>652</v>
      </c>
      <c r="I154" s="17" t="s">
        <v>653</v>
      </c>
      <c r="J154" s="45">
        <v>44944</v>
      </c>
      <c r="K154" s="45"/>
      <c r="L154" s="48"/>
      <c r="M154" s="15"/>
      <c r="N154" s="15"/>
      <c r="O154" s="15"/>
      <c r="P154" s="15"/>
      <c r="Q154" s="15"/>
      <c r="R154" s="15"/>
      <c r="S154" s="15"/>
      <c r="T154" s="15"/>
      <c r="U154" s="15"/>
      <c r="V154" s="15"/>
      <c r="W154" s="15"/>
      <c r="X154" s="15"/>
      <c r="Y154" s="15"/>
      <c r="Z154" s="15"/>
      <c r="AA154" s="15"/>
    </row>
    <row r="155" spans="1:27" ht="18" customHeight="1">
      <c r="A155" s="665"/>
      <c r="B155" s="35" t="s">
        <v>116</v>
      </c>
      <c r="C155" s="35" t="s">
        <v>315</v>
      </c>
      <c r="D155" s="35"/>
      <c r="E155" s="47" t="s">
        <v>622</v>
      </c>
      <c r="F155" s="47" t="s">
        <v>806</v>
      </c>
      <c r="G155" s="17" t="s">
        <v>807</v>
      </c>
      <c r="H155" s="35" t="s">
        <v>652</v>
      </c>
      <c r="I155" s="17" t="s">
        <v>653</v>
      </c>
      <c r="J155" s="45">
        <v>44944</v>
      </c>
      <c r="K155" s="45"/>
      <c r="L155" s="48"/>
      <c r="M155" s="15"/>
      <c r="N155" s="15"/>
      <c r="O155" s="15"/>
      <c r="P155" s="15"/>
      <c r="Q155" s="15"/>
      <c r="R155" s="15"/>
      <c r="S155" s="15"/>
      <c r="T155" s="15"/>
      <c r="U155" s="15"/>
      <c r="V155" s="15"/>
      <c r="W155" s="15"/>
      <c r="X155" s="15"/>
      <c r="Y155" s="15"/>
      <c r="Z155" s="15"/>
      <c r="AA155" s="15"/>
    </row>
    <row r="156" spans="1:27" ht="18" customHeight="1">
      <c r="A156" s="665"/>
      <c r="B156" s="35" t="s">
        <v>116</v>
      </c>
      <c r="C156" s="667" t="s">
        <v>106</v>
      </c>
      <c r="D156" s="35"/>
      <c r="E156" s="670" t="s">
        <v>200</v>
      </c>
      <c r="F156" s="47" t="s">
        <v>812</v>
      </c>
      <c r="G156" s="17" t="s">
        <v>816</v>
      </c>
      <c r="H156" s="35" t="s">
        <v>652</v>
      </c>
      <c r="I156" s="17" t="s">
        <v>653</v>
      </c>
      <c r="J156" s="45">
        <v>44944</v>
      </c>
      <c r="K156" s="45"/>
      <c r="L156" s="48"/>
      <c r="M156" s="15"/>
      <c r="N156" s="15"/>
      <c r="O156" s="15"/>
      <c r="P156" s="15"/>
      <c r="Q156" s="15"/>
      <c r="R156" s="15"/>
      <c r="S156" s="15"/>
      <c r="T156" s="15"/>
      <c r="U156" s="15"/>
      <c r="V156" s="15"/>
      <c r="W156" s="15"/>
      <c r="X156" s="15"/>
      <c r="Y156" s="15"/>
      <c r="Z156" s="15"/>
      <c r="AA156" s="15"/>
    </row>
    <row r="157" spans="1:27" ht="18" customHeight="1">
      <c r="A157" s="665"/>
      <c r="B157" s="35" t="s">
        <v>116</v>
      </c>
      <c r="C157" s="666"/>
      <c r="D157" s="35"/>
      <c r="E157" s="666"/>
      <c r="F157" s="47" t="s">
        <v>821</v>
      </c>
      <c r="G157" s="17" t="s">
        <v>822</v>
      </c>
      <c r="H157" s="35" t="s">
        <v>652</v>
      </c>
      <c r="I157" s="17" t="s">
        <v>653</v>
      </c>
      <c r="J157" s="45">
        <v>44944</v>
      </c>
      <c r="K157" s="45"/>
      <c r="L157" s="48"/>
      <c r="M157" s="15"/>
      <c r="N157" s="15"/>
      <c r="O157" s="15"/>
      <c r="P157" s="15"/>
      <c r="Q157" s="15"/>
      <c r="R157" s="15"/>
      <c r="S157" s="15"/>
      <c r="T157" s="15"/>
      <c r="U157" s="15"/>
      <c r="V157" s="15"/>
      <c r="W157" s="15"/>
      <c r="X157" s="15"/>
      <c r="Y157" s="15"/>
      <c r="Z157" s="15"/>
      <c r="AA157" s="15"/>
    </row>
    <row r="158" spans="1:27" ht="18" customHeight="1">
      <c r="A158" s="665"/>
      <c r="B158" s="35" t="s">
        <v>116</v>
      </c>
      <c r="C158" s="667" t="s">
        <v>50</v>
      </c>
      <c r="D158" s="35"/>
      <c r="E158" s="47" t="s">
        <v>826</v>
      </c>
      <c r="F158" s="47" t="s">
        <v>828</v>
      </c>
      <c r="G158" s="17" t="s">
        <v>829</v>
      </c>
      <c r="H158" s="35" t="s">
        <v>652</v>
      </c>
      <c r="I158" s="17" t="s">
        <v>653</v>
      </c>
      <c r="J158" s="45">
        <v>44944</v>
      </c>
      <c r="K158" s="45"/>
      <c r="L158" s="48"/>
      <c r="M158" s="15"/>
      <c r="N158" s="15"/>
      <c r="O158" s="15"/>
      <c r="P158" s="15"/>
      <c r="Q158" s="15"/>
      <c r="R158" s="15"/>
      <c r="S158" s="15"/>
      <c r="T158" s="15"/>
      <c r="U158" s="15"/>
      <c r="V158" s="15"/>
      <c r="W158" s="15"/>
      <c r="X158" s="15"/>
      <c r="Y158" s="15"/>
      <c r="Z158" s="15"/>
      <c r="AA158" s="15"/>
    </row>
    <row r="159" spans="1:27" ht="18" customHeight="1">
      <c r="A159" s="665"/>
      <c r="B159" s="35" t="s">
        <v>116</v>
      </c>
      <c r="C159" s="665"/>
      <c r="D159" s="35"/>
      <c r="E159" s="670" t="s">
        <v>53</v>
      </c>
      <c r="F159" s="47" t="s">
        <v>833</v>
      </c>
      <c r="G159" s="17" t="s">
        <v>835</v>
      </c>
      <c r="H159" s="35" t="s">
        <v>652</v>
      </c>
      <c r="I159" s="17" t="s">
        <v>653</v>
      </c>
      <c r="J159" s="45">
        <v>44944</v>
      </c>
      <c r="K159" s="45"/>
      <c r="L159" s="48"/>
      <c r="M159" s="15"/>
      <c r="N159" s="15"/>
      <c r="O159" s="15"/>
      <c r="P159" s="15"/>
      <c r="Q159" s="15"/>
      <c r="R159" s="15"/>
      <c r="S159" s="15"/>
      <c r="T159" s="15"/>
      <c r="U159" s="15"/>
      <c r="V159" s="15"/>
      <c r="W159" s="15"/>
      <c r="X159" s="15"/>
      <c r="Y159" s="15"/>
      <c r="Z159" s="15"/>
      <c r="AA159" s="15"/>
    </row>
    <row r="160" spans="1:27" ht="18" customHeight="1">
      <c r="A160" s="665"/>
      <c r="B160" s="35" t="s">
        <v>116</v>
      </c>
      <c r="C160" s="665"/>
      <c r="D160" s="35"/>
      <c r="E160" s="665"/>
      <c r="F160" s="47" t="s">
        <v>839</v>
      </c>
      <c r="G160" s="17" t="s">
        <v>840</v>
      </c>
      <c r="H160" s="35" t="s">
        <v>652</v>
      </c>
      <c r="I160" s="17" t="s">
        <v>653</v>
      </c>
      <c r="J160" s="45">
        <v>44944</v>
      </c>
      <c r="K160" s="45"/>
      <c r="L160" s="48"/>
      <c r="M160" s="15"/>
      <c r="N160" s="15"/>
      <c r="O160" s="15"/>
      <c r="P160" s="15"/>
      <c r="Q160" s="15"/>
      <c r="R160" s="15"/>
      <c r="S160" s="15"/>
      <c r="T160" s="15"/>
      <c r="U160" s="15"/>
      <c r="V160" s="15"/>
      <c r="W160" s="15"/>
      <c r="X160" s="15"/>
      <c r="Y160" s="15"/>
      <c r="Z160" s="15"/>
      <c r="AA160" s="15"/>
    </row>
    <row r="161" spans="1:27" ht="18" customHeight="1">
      <c r="A161" s="665"/>
      <c r="B161" s="35" t="s">
        <v>116</v>
      </c>
      <c r="C161" s="665"/>
      <c r="D161" s="35"/>
      <c r="E161" s="665"/>
      <c r="F161" s="47" t="s">
        <v>531</v>
      </c>
      <c r="G161" s="17" t="s">
        <v>532</v>
      </c>
      <c r="H161" s="35" t="s">
        <v>652</v>
      </c>
      <c r="I161" s="17" t="s">
        <v>653</v>
      </c>
      <c r="J161" s="45">
        <v>44944</v>
      </c>
      <c r="K161" s="45"/>
      <c r="L161" s="48"/>
      <c r="M161" s="15"/>
      <c r="N161" s="15"/>
      <c r="O161" s="15"/>
      <c r="P161" s="15"/>
      <c r="Q161" s="15"/>
      <c r="R161" s="15"/>
      <c r="S161" s="15"/>
      <c r="T161" s="15"/>
      <c r="U161" s="15"/>
      <c r="V161" s="15"/>
      <c r="W161" s="15"/>
      <c r="X161" s="15"/>
      <c r="Y161" s="15"/>
      <c r="Z161" s="15"/>
      <c r="AA161" s="15"/>
    </row>
    <row r="162" spans="1:27" ht="18" customHeight="1">
      <c r="A162" s="665"/>
      <c r="B162" s="35" t="s">
        <v>116</v>
      </c>
      <c r="C162" s="665"/>
      <c r="D162" s="35"/>
      <c r="E162" s="665"/>
      <c r="F162" s="47" t="s">
        <v>524</v>
      </c>
      <c r="G162" s="17" t="s">
        <v>525</v>
      </c>
      <c r="H162" s="35" t="s">
        <v>652</v>
      </c>
      <c r="I162" s="17" t="s">
        <v>653</v>
      </c>
      <c r="J162" s="45">
        <v>44944</v>
      </c>
      <c r="K162" s="45"/>
      <c r="L162" s="48"/>
      <c r="M162" s="15"/>
      <c r="N162" s="15"/>
      <c r="O162" s="15"/>
      <c r="P162" s="15"/>
      <c r="Q162" s="15"/>
      <c r="R162" s="15"/>
      <c r="S162" s="15"/>
      <c r="T162" s="15"/>
      <c r="U162" s="15"/>
      <c r="V162" s="15"/>
      <c r="W162" s="15"/>
      <c r="X162" s="15"/>
      <c r="Y162" s="15"/>
      <c r="Z162" s="15"/>
      <c r="AA162" s="15"/>
    </row>
    <row r="163" spans="1:27" ht="18" customHeight="1">
      <c r="A163" s="665"/>
      <c r="B163" s="35" t="s">
        <v>116</v>
      </c>
      <c r="C163" s="666"/>
      <c r="D163" s="35"/>
      <c r="E163" s="666"/>
      <c r="F163" s="47" t="s">
        <v>851</v>
      </c>
      <c r="G163" s="17" t="s">
        <v>852</v>
      </c>
      <c r="H163" s="35" t="s">
        <v>652</v>
      </c>
      <c r="I163" s="17" t="s">
        <v>653</v>
      </c>
      <c r="J163" s="45">
        <v>44944</v>
      </c>
      <c r="K163" s="45"/>
      <c r="L163" s="48"/>
      <c r="M163" s="15"/>
      <c r="N163" s="15"/>
      <c r="O163" s="15"/>
      <c r="P163" s="15"/>
      <c r="Q163" s="15"/>
      <c r="R163" s="15"/>
      <c r="S163" s="15"/>
      <c r="T163" s="15"/>
      <c r="U163" s="15"/>
      <c r="V163" s="15"/>
      <c r="W163" s="15"/>
      <c r="X163" s="15"/>
      <c r="Y163" s="15"/>
      <c r="Z163" s="15"/>
      <c r="AA163" s="15"/>
    </row>
    <row r="164" spans="1:27" ht="18" customHeight="1">
      <c r="A164" s="665"/>
      <c r="B164" s="35" t="s">
        <v>116</v>
      </c>
      <c r="C164" s="667" t="s">
        <v>229</v>
      </c>
      <c r="D164" s="35"/>
      <c r="E164" s="47" t="s">
        <v>859</v>
      </c>
      <c r="F164" s="47" t="s">
        <v>861</v>
      </c>
      <c r="G164" s="17" t="s">
        <v>862</v>
      </c>
      <c r="H164" s="35" t="s">
        <v>652</v>
      </c>
      <c r="I164" s="17" t="s">
        <v>653</v>
      </c>
      <c r="J164" s="45">
        <v>44944</v>
      </c>
      <c r="K164" s="45"/>
      <c r="L164" s="48"/>
      <c r="M164" s="15"/>
      <c r="N164" s="15"/>
      <c r="O164" s="15"/>
      <c r="P164" s="15"/>
      <c r="Q164" s="15"/>
      <c r="R164" s="15"/>
      <c r="S164" s="15"/>
      <c r="T164" s="15"/>
      <c r="U164" s="15"/>
      <c r="V164" s="15"/>
      <c r="W164" s="15"/>
      <c r="X164" s="15"/>
      <c r="Y164" s="15"/>
      <c r="Z164" s="15"/>
      <c r="AA164" s="15"/>
    </row>
    <row r="165" spans="1:27" ht="18" customHeight="1">
      <c r="A165" s="665"/>
      <c r="B165" s="35" t="s">
        <v>116</v>
      </c>
      <c r="C165" s="665"/>
      <c r="D165" s="35"/>
      <c r="E165" s="670" t="s">
        <v>867</v>
      </c>
      <c r="F165" s="94" t="s">
        <v>869</v>
      </c>
      <c r="G165" s="17" t="s">
        <v>870</v>
      </c>
      <c r="H165" s="35" t="s">
        <v>652</v>
      </c>
      <c r="I165" s="17" t="s">
        <v>653</v>
      </c>
      <c r="J165" s="45">
        <v>44944</v>
      </c>
      <c r="K165" s="45"/>
      <c r="L165" s="48"/>
      <c r="M165" s="15"/>
      <c r="N165" s="15"/>
      <c r="O165" s="15"/>
      <c r="P165" s="15"/>
      <c r="Q165" s="15"/>
      <c r="R165" s="15"/>
      <c r="S165" s="15"/>
      <c r="T165" s="15"/>
      <c r="U165" s="15"/>
      <c r="V165" s="15"/>
      <c r="W165" s="15"/>
      <c r="X165" s="15"/>
      <c r="Y165" s="15"/>
      <c r="Z165" s="15"/>
      <c r="AA165" s="15"/>
    </row>
    <row r="166" spans="1:27" ht="18" customHeight="1">
      <c r="A166" s="665"/>
      <c r="B166" s="35" t="s">
        <v>116</v>
      </c>
      <c r="C166" s="665"/>
      <c r="D166" s="35"/>
      <c r="E166" s="665"/>
      <c r="F166" s="94" t="s">
        <v>872</v>
      </c>
      <c r="G166" s="17" t="s">
        <v>873</v>
      </c>
      <c r="H166" s="35" t="s">
        <v>652</v>
      </c>
      <c r="I166" s="17" t="s">
        <v>653</v>
      </c>
      <c r="J166" s="45">
        <v>44944</v>
      </c>
      <c r="K166" s="45"/>
      <c r="L166" s="48"/>
      <c r="M166" s="15"/>
      <c r="N166" s="15"/>
      <c r="O166" s="15"/>
      <c r="P166" s="15"/>
      <c r="Q166" s="15"/>
      <c r="R166" s="15"/>
      <c r="S166" s="15"/>
      <c r="T166" s="15"/>
      <c r="U166" s="15"/>
      <c r="V166" s="15"/>
      <c r="W166" s="15"/>
      <c r="X166" s="15"/>
      <c r="Y166" s="15"/>
      <c r="Z166" s="15"/>
      <c r="AA166" s="15"/>
    </row>
    <row r="167" spans="1:27" ht="18" customHeight="1">
      <c r="A167" s="665"/>
      <c r="B167" s="35" t="s">
        <v>116</v>
      </c>
      <c r="C167" s="665"/>
      <c r="D167" s="35"/>
      <c r="E167" s="665"/>
      <c r="F167" s="94" t="s">
        <v>881</v>
      </c>
      <c r="G167" s="17" t="s">
        <v>882</v>
      </c>
      <c r="H167" s="35" t="s">
        <v>652</v>
      </c>
      <c r="I167" s="17" t="s">
        <v>653</v>
      </c>
      <c r="J167" s="45">
        <v>44944</v>
      </c>
      <c r="K167" s="45"/>
      <c r="L167" s="48"/>
      <c r="M167" s="15"/>
      <c r="N167" s="15"/>
      <c r="O167" s="15"/>
      <c r="P167" s="15"/>
      <c r="Q167" s="15"/>
      <c r="R167" s="15"/>
      <c r="S167" s="15"/>
      <c r="T167" s="15"/>
      <c r="U167" s="15"/>
      <c r="V167" s="15"/>
      <c r="W167" s="15"/>
      <c r="X167" s="15"/>
      <c r="Y167" s="15"/>
      <c r="Z167" s="15"/>
      <c r="AA167" s="15"/>
    </row>
    <row r="168" spans="1:27" ht="18" customHeight="1">
      <c r="A168" s="665"/>
      <c r="B168" s="35" t="s">
        <v>116</v>
      </c>
      <c r="C168" s="665"/>
      <c r="D168" s="35"/>
      <c r="E168" s="665"/>
      <c r="F168" s="94" t="s">
        <v>887</v>
      </c>
      <c r="G168" s="17" t="s">
        <v>888</v>
      </c>
      <c r="H168" s="35" t="s">
        <v>652</v>
      </c>
      <c r="I168" s="17" t="s">
        <v>653</v>
      </c>
      <c r="J168" s="45">
        <v>44944</v>
      </c>
      <c r="K168" s="45"/>
      <c r="L168" s="48"/>
      <c r="M168" s="15"/>
      <c r="N168" s="15"/>
      <c r="O168" s="15"/>
      <c r="P168" s="15"/>
      <c r="Q168" s="15"/>
      <c r="R168" s="15"/>
      <c r="S168" s="15"/>
      <c r="T168" s="15"/>
      <c r="U168" s="15"/>
      <c r="V168" s="15"/>
      <c r="W168" s="15"/>
      <c r="X168" s="15"/>
      <c r="Y168" s="15"/>
      <c r="Z168" s="15"/>
      <c r="AA168" s="15"/>
    </row>
    <row r="169" spans="1:27" ht="18" customHeight="1">
      <c r="A169" s="665"/>
      <c r="B169" s="35" t="s">
        <v>116</v>
      </c>
      <c r="C169" s="665"/>
      <c r="D169" s="35"/>
      <c r="E169" s="665"/>
      <c r="F169" s="94" t="s">
        <v>892</v>
      </c>
      <c r="G169" s="17" t="s">
        <v>893</v>
      </c>
      <c r="H169" s="35" t="s">
        <v>652</v>
      </c>
      <c r="I169" s="17" t="s">
        <v>653</v>
      </c>
      <c r="J169" s="45">
        <v>44944</v>
      </c>
      <c r="K169" s="45"/>
      <c r="L169" s="48"/>
      <c r="M169" s="15"/>
      <c r="N169" s="15"/>
      <c r="O169" s="15"/>
      <c r="P169" s="15"/>
      <c r="Q169" s="15"/>
      <c r="R169" s="15"/>
      <c r="S169" s="15"/>
      <c r="T169" s="15"/>
      <c r="U169" s="15"/>
      <c r="V169" s="15"/>
      <c r="W169" s="15"/>
      <c r="X169" s="15"/>
      <c r="Y169" s="15"/>
      <c r="Z169" s="15"/>
      <c r="AA169" s="15"/>
    </row>
    <row r="170" spans="1:27" ht="18" customHeight="1">
      <c r="A170" s="665"/>
      <c r="B170" s="35" t="s">
        <v>116</v>
      </c>
      <c r="C170" s="665"/>
      <c r="D170" s="35"/>
      <c r="E170" s="665"/>
      <c r="F170" s="94" t="s">
        <v>903</v>
      </c>
      <c r="G170" s="17" t="s">
        <v>904</v>
      </c>
      <c r="H170" s="35" t="s">
        <v>652</v>
      </c>
      <c r="I170" s="17" t="s">
        <v>653</v>
      </c>
      <c r="J170" s="45">
        <v>44944</v>
      </c>
      <c r="K170" s="45"/>
      <c r="L170" s="48"/>
      <c r="M170" s="15"/>
      <c r="N170" s="15"/>
      <c r="O170" s="15"/>
      <c r="P170" s="15"/>
      <c r="Q170" s="15"/>
      <c r="R170" s="15"/>
      <c r="S170" s="15"/>
      <c r="T170" s="15"/>
      <c r="U170" s="15"/>
      <c r="V170" s="15"/>
      <c r="W170" s="15"/>
      <c r="X170" s="15"/>
      <c r="Y170" s="15"/>
      <c r="Z170" s="15"/>
      <c r="AA170" s="15"/>
    </row>
    <row r="171" spans="1:27" ht="18" customHeight="1">
      <c r="A171" s="665"/>
      <c r="B171" s="35" t="s">
        <v>116</v>
      </c>
      <c r="C171" s="666"/>
      <c r="D171" s="35"/>
      <c r="E171" s="666"/>
      <c r="F171" s="94" t="s">
        <v>911</v>
      </c>
      <c r="G171" s="17" t="s">
        <v>912</v>
      </c>
      <c r="H171" s="35" t="s">
        <v>652</v>
      </c>
      <c r="I171" s="17" t="s">
        <v>653</v>
      </c>
      <c r="J171" s="45">
        <v>44944</v>
      </c>
      <c r="K171" s="45"/>
      <c r="L171" s="48"/>
      <c r="M171" s="15"/>
      <c r="N171" s="15"/>
      <c r="O171" s="15"/>
      <c r="P171" s="15"/>
      <c r="Q171" s="15"/>
      <c r="R171" s="15"/>
      <c r="S171" s="15"/>
      <c r="T171" s="15"/>
      <c r="U171" s="15"/>
      <c r="V171" s="15"/>
      <c r="W171" s="15"/>
      <c r="X171" s="15"/>
      <c r="Y171" s="15"/>
      <c r="Z171" s="15"/>
      <c r="AA171" s="15"/>
    </row>
    <row r="172" spans="1:27" ht="18" customHeight="1">
      <c r="A172" s="665"/>
      <c r="B172" s="35" t="s">
        <v>49</v>
      </c>
      <c r="C172" s="667" t="s">
        <v>50</v>
      </c>
      <c r="D172" s="35"/>
      <c r="E172" s="670" t="s">
        <v>53</v>
      </c>
      <c r="F172" s="47" t="s">
        <v>918</v>
      </c>
      <c r="G172" s="17" t="s">
        <v>919</v>
      </c>
      <c r="H172" s="35" t="s">
        <v>652</v>
      </c>
      <c r="I172" s="17" t="s">
        <v>653</v>
      </c>
      <c r="J172" s="45">
        <v>44944</v>
      </c>
      <c r="K172" s="45"/>
      <c r="L172" s="48"/>
      <c r="M172" s="15"/>
      <c r="N172" s="15"/>
      <c r="O172" s="15"/>
      <c r="P172" s="15"/>
      <c r="Q172" s="15"/>
      <c r="R172" s="15"/>
      <c r="S172" s="15"/>
      <c r="T172" s="15"/>
      <c r="U172" s="15"/>
      <c r="V172" s="15"/>
      <c r="W172" s="15"/>
      <c r="X172" s="15"/>
      <c r="Y172" s="15"/>
      <c r="Z172" s="15"/>
      <c r="AA172" s="15"/>
    </row>
    <row r="173" spans="1:27" ht="18" customHeight="1">
      <c r="A173" s="665"/>
      <c r="B173" s="35" t="s">
        <v>49</v>
      </c>
      <c r="C173" s="665"/>
      <c r="D173" s="35"/>
      <c r="E173" s="665"/>
      <c r="F173" s="47" t="s">
        <v>924</v>
      </c>
      <c r="G173" s="17" t="s">
        <v>926</v>
      </c>
      <c r="H173" s="35" t="s">
        <v>652</v>
      </c>
      <c r="I173" s="17" t="s">
        <v>653</v>
      </c>
      <c r="J173" s="45">
        <v>44944</v>
      </c>
      <c r="K173" s="45"/>
      <c r="L173" s="48"/>
      <c r="M173" s="15"/>
      <c r="N173" s="15"/>
      <c r="O173" s="15"/>
      <c r="P173" s="15"/>
      <c r="Q173" s="15"/>
      <c r="R173" s="15"/>
      <c r="S173" s="15"/>
      <c r="T173" s="15"/>
      <c r="U173" s="15"/>
      <c r="V173" s="15"/>
      <c r="W173" s="15"/>
      <c r="X173" s="15"/>
      <c r="Y173" s="15"/>
      <c r="Z173" s="15"/>
      <c r="AA173" s="15"/>
    </row>
    <row r="174" spans="1:27" ht="18" customHeight="1">
      <c r="A174" s="665"/>
      <c r="B174" s="35" t="s">
        <v>49</v>
      </c>
      <c r="C174" s="665"/>
      <c r="D174" s="35"/>
      <c r="E174" s="666"/>
      <c r="F174" s="47" t="s">
        <v>930</v>
      </c>
      <c r="G174" s="17" t="s">
        <v>931</v>
      </c>
      <c r="H174" s="35" t="s">
        <v>652</v>
      </c>
      <c r="I174" s="17" t="s">
        <v>653</v>
      </c>
      <c r="J174" s="45">
        <v>44944</v>
      </c>
      <c r="K174" s="45"/>
      <c r="L174" s="48"/>
      <c r="M174" s="15"/>
      <c r="N174" s="15"/>
      <c r="O174" s="15"/>
      <c r="P174" s="15"/>
      <c r="Q174" s="15"/>
      <c r="R174" s="15"/>
      <c r="S174" s="15"/>
      <c r="T174" s="15"/>
      <c r="U174" s="15"/>
      <c r="V174" s="15"/>
      <c r="W174" s="15"/>
      <c r="X174" s="15"/>
      <c r="Y174" s="15"/>
      <c r="Z174" s="15"/>
      <c r="AA174" s="15"/>
    </row>
    <row r="175" spans="1:27" ht="18" customHeight="1">
      <c r="A175" s="665"/>
      <c r="B175" s="35" t="s">
        <v>49</v>
      </c>
      <c r="C175" s="665"/>
      <c r="D175" s="35"/>
      <c r="E175" s="47" t="s">
        <v>935</v>
      </c>
      <c r="F175" s="47" t="s">
        <v>936</v>
      </c>
      <c r="G175" s="17" t="s">
        <v>938</v>
      </c>
      <c r="H175" s="35" t="s">
        <v>652</v>
      </c>
      <c r="I175" s="17" t="s">
        <v>653</v>
      </c>
      <c r="J175" s="45">
        <v>44944</v>
      </c>
      <c r="K175" s="45"/>
      <c r="L175" s="48"/>
      <c r="M175" s="15"/>
      <c r="N175" s="15"/>
      <c r="O175" s="15"/>
      <c r="P175" s="15"/>
      <c r="Q175" s="15"/>
      <c r="R175" s="15"/>
      <c r="S175" s="15"/>
      <c r="T175" s="15"/>
      <c r="U175" s="15"/>
      <c r="V175" s="15"/>
      <c r="W175" s="15"/>
      <c r="X175" s="15"/>
      <c r="Y175" s="15"/>
      <c r="Z175" s="15"/>
      <c r="AA175" s="15"/>
    </row>
    <row r="176" spans="1:27" ht="18" customHeight="1">
      <c r="A176" s="665"/>
      <c r="B176" s="35" t="s">
        <v>49</v>
      </c>
      <c r="C176" s="666"/>
      <c r="D176" s="35"/>
      <c r="E176" s="47" t="s">
        <v>310</v>
      </c>
      <c r="F176" s="47" t="s">
        <v>944</v>
      </c>
      <c r="G176" s="17" t="s">
        <v>947</v>
      </c>
      <c r="H176" s="35" t="s">
        <v>652</v>
      </c>
      <c r="I176" s="17" t="s">
        <v>653</v>
      </c>
      <c r="J176" s="45">
        <v>44944</v>
      </c>
      <c r="K176" s="45"/>
      <c r="L176" s="48"/>
      <c r="M176" s="15"/>
      <c r="N176" s="15"/>
      <c r="O176" s="15"/>
      <c r="P176" s="15"/>
      <c r="Q176" s="15"/>
      <c r="R176" s="15"/>
      <c r="S176" s="15"/>
      <c r="T176" s="15"/>
      <c r="U176" s="15"/>
      <c r="V176" s="15"/>
      <c r="W176" s="15"/>
      <c r="X176" s="15"/>
      <c r="Y176" s="15"/>
      <c r="Z176" s="15"/>
      <c r="AA176" s="15"/>
    </row>
    <row r="177" spans="1:27" ht="27" customHeight="1">
      <c r="A177" s="665"/>
      <c r="B177" s="35" t="s">
        <v>49</v>
      </c>
      <c r="C177" s="667" t="s">
        <v>86</v>
      </c>
      <c r="D177" s="35"/>
      <c r="E177" s="670" t="s">
        <v>953</v>
      </c>
      <c r="F177" s="47" t="s">
        <v>954</v>
      </c>
      <c r="G177" s="17" t="s">
        <v>955</v>
      </c>
      <c r="H177" s="35" t="s">
        <v>652</v>
      </c>
      <c r="I177" s="17" t="s">
        <v>653</v>
      </c>
      <c r="J177" s="45">
        <v>44944</v>
      </c>
      <c r="K177" s="45"/>
      <c r="L177" s="48"/>
      <c r="M177" s="15"/>
      <c r="N177" s="15"/>
      <c r="O177" s="15"/>
      <c r="P177" s="15"/>
      <c r="Q177" s="15"/>
      <c r="R177" s="15"/>
      <c r="S177" s="15"/>
      <c r="T177" s="15"/>
      <c r="U177" s="15"/>
      <c r="V177" s="15"/>
      <c r="W177" s="15"/>
      <c r="X177" s="15"/>
      <c r="Y177" s="15"/>
      <c r="Z177" s="15"/>
      <c r="AA177" s="15"/>
    </row>
    <row r="178" spans="1:27" ht="18" customHeight="1">
      <c r="A178" s="665"/>
      <c r="B178" s="35" t="s">
        <v>49</v>
      </c>
      <c r="C178" s="665"/>
      <c r="D178" s="35"/>
      <c r="E178" s="665"/>
      <c r="F178" s="47" t="s">
        <v>962</v>
      </c>
      <c r="G178" s="17" t="s">
        <v>964</v>
      </c>
      <c r="H178" s="35" t="s">
        <v>652</v>
      </c>
      <c r="I178" s="17" t="s">
        <v>653</v>
      </c>
      <c r="J178" s="45">
        <v>44944</v>
      </c>
      <c r="K178" s="45"/>
      <c r="L178" s="48"/>
      <c r="M178" s="15"/>
      <c r="N178" s="15"/>
      <c r="O178" s="15"/>
      <c r="P178" s="15"/>
      <c r="Q178" s="15"/>
      <c r="R178" s="15"/>
      <c r="S178" s="15"/>
      <c r="T178" s="15"/>
      <c r="U178" s="15"/>
      <c r="V178" s="15"/>
      <c r="W178" s="15"/>
      <c r="X178" s="15"/>
      <c r="Y178" s="15"/>
      <c r="Z178" s="15"/>
      <c r="AA178" s="15"/>
    </row>
    <row r="179" spans="1:27" ht="18" customHeight="1">
      <c r="A179" s="665"/>
      <c r="B179" s="35" t="s">
        <v>49</v>
      </c>
      <c r="C179" s="665"/>
      <c r="D179" s="35"/>
      <c r="E179" s="665"/>
      <c r="F179" s="47" t="s">
        <v>967</v>
      </c>
      <c r="G179" s="17" t="s">
        <v>969</v>
      </c>
      <c r="H179" s="35" t="s">
        <v>652</v>
      </c>
      <c r="I179" s="17" t="s">
        <v>653</v>
      </c>
      <c r="J179" s="45">
        <v>44944</v>
      </c>
      <c r="K179" s="45"/>
      <c r="L179" s="48"/>
      <c r="M179" s="15"/>
      <c r="N179" s="15"/>
      <c r="O179" s="15"/>
      <c r="P179" s="15"/>
      <c r="Q179" s="15"/>
      <c r="R179" s="15"/>
      <c r="S179" s="15"/>
      <c r="T179" s="15"/>
      <c r="U179" s="15"/>
      <c r="V179" s="15"/>
      <c r="W179" s="15"/>
      <c r="X179" s="15"/>
      <c r="Y179" s="15"/>
      <c r="Z179" s="15"/>
      <c r="AA179" s="15"/>
    </row>
    <row r="180" spans="1:27" ht="18" customHeight="1">
      <c r="A180" s="665"/>
      <c r="B180" s="35" t="s">
        <v>49</v>
      </c>
      <c r="C180" s="665"/>
      <c r="D180" s="35"/>
      <c r="E180" s="665"/>
      <c r="F180" s="47" t="s">
        <v>973</v>
      </c>
      <c r="G180" s="17" t="s">
        <v>974</v>
      </c>
      <c r="H180" s="35" t="s">
        <v>652</v>
      </c>
      <c r="I180" s="17" t="s">
        <v>653</v>
      </c>
      <c r="J180" s="45">
        <v>44944</v>
      </c>
      <c r="K180" s="45"/>
      <c r="L180" s="48"/>
      <c r="M180" s="15"/>
      <c r="N180" s="15"/>
      <c r="O180" s="15"/>
      <c r="P180" s="15"/>
      <c r="Q180" s="15"/>
      <c r="R180" s="15"/>
      <c r="S180" s="15"/>
      <c r="T180" s="15"/>
      <c r="U180" s="15"/>
      <c r="V180" s="15"/>
      <c r="W180" s="15"/>
      <c r="X180" s="15"/>
      <c r="Y180" s="15"/>
      <c r="Z180" s="15"/>
      <c r="AA180" s="15"/>
    </row>
    <row r="181" spans="1:27" ht="18" customHeight="1">
      <c r="A181" s="665"/>
      <c r="B181" s="35" t="s">
        <v>49</v>
      </c>
      <c r="C181" s="666"/>
      <c r="D181" s="35"/>
      <c r="E181" s="666"/>
      <c r="F181" s="47" t="s">
        <v>977</v>
      </c>
      <c r="G181" s="17" t="s">
        <v>980</v>
      </c>
      <c r="H181" s="35" t="s">
        <v>652</v>
      </c>
      <c r="I181" s="17" t="s">
        <v>653</v>
      </c>
      <c r="J181" s="45">
        <v>44944</v>
      </c>
      <c r="K181" s="45"/>
      <c r="L181" s="48"/>
      <c r="M181" s="15"/>
      <c r="N181" s="15"/>
      <c r="O181" s="15"/>
      <c r="P181" s="15"/>
      <c r="Q181" s="15"/>
      <c r="R181" s="15"/>
      <c r="S181" s="15"/>
      <c r="T181" s="15"/>
      <c r="U181" s="15"/>
      <c r="V181" s="15"/>
      <c r="W181" s="15"/>
      <c r="X181" s="15"/>
      <c r="Y181" s="15"/>
      <c r="Z181" s="15"/>
      <c r="AA181" s="15"/>
    </row>
    <row r="182" spans="1:27" ht="16.5" customHeight="1">
      <c r="A182" s="665"/>
      <c r="B182" s="35" t="s">
        <v>49</v>
      </c>
      <c r="C182" s="667" t="s">
        <v>205</v>
      </c>
      <c r="D182" s="35"/>
      <c r="E182" s="670" t="s">
        <v>985</v>
      </c>
      <c r="F182" s="47" t="s">
        <v>987</v>
      </c>
      <c r="G182" s="17" t="s">
        <v>988</v>
      </c>
      <c r="H182" s="35" t="s">
        <v>652</v>
      </c>
      <c r="I182" s="17" t="s">
        <v>653</v>
      </c>
      <c r="J182" s="45">
        <v>44944</v>
      </c>
      <c r="K182" s="45"/>
      <c r="L182" s="48"/>
      <c r="M182" s="15"/>
      <c r="N182" s="15"/>
      <c r="O182" s="15"/>
      <c r="P182" s="15"/>
      <c r="Q182" s="15"/>
      <c r="R182" s="15"/>
      <c r="S182" s="15"/>
      <c r="T182" s="15"/>
      <c r="U182" s="15"/>
      <c r="V182" s="15"/>
      <c r="W182" s="15"/>
      <c r="X182" s="15"/>
      <c r="Y182" s="15"/>
      <c r="Z182" s="15"/>
      <c r="AA182" s="15"/>
    </row>
    <row r="183" spans="1:27" ht="18" customHeight="1">
      <c r="A183" s="665"/>
      <c r="B183" s="35" t="s">
        <v>49</v>
      </c>
      <c r="C183" s="665"/>
      <c r="D183" s="35"/>
      <c r="E183" s="665"/>
      <c r="F183" s="47" t="s">
        <v>994</v>
      </c>
      <c r="G183" s="17" t="s">
        <v>996</v>
      </c>
      <c r="H183" s="35" t="s">
        <v>652</v>
      </c>
      <c r="I183" s="17" t="s">
        <v>653</v>
      </c>
      <c r="J183" s="45">
        <v>44944</v>
      </c>
      <c r="K183" s="45"/>
      <c r="L183" s="48"/>
      <c r="M183" s="15"/>
      <c r="N183" s="15"/>
      <c r="O183" s="15"/>
      <c r="P183" s="15"/>
      <c r="Q183" s="15"/>
      <c r="R183" s="15"/>
      <c r="S183" s="15"/>
      <c r="T183" s="15"/>
      <c r="U183" s="15"/>
      <c r="V183" s="15"/>
      <c r="W183" s="15"/>
      <c r="X183" s="15"/>
      <c r="Y183" s="15"/>
      <c r="Z183" s="15"/>
      <c r="AA183" s="15"/>
    </row>
    <row r="184" spans="1:27" ht="18" customHeight="1">
      <c r="A184" s="665"/>
      <c r="B184" s="35" t="s">
        <v>49</v>
      </c>
      <c r="C184" s="665"/>
      <c r="D184" s="35"/>
      <c r="E184" s="665"/>
      <c r="F184" s="47" t="s">
        <v>1002</v>
      </c>
      <c r="G184" s="17" t="s">
        <v>1005</v>
      </c>
      <c r="H184" s="35" t="s">
        <v>652</v>
      </c>
      <c r="I184" s="17" t="s">
        <v>653</v>
      </c>
      <c r="J184" s="45">
        <v>44944</v>
      </c>
      <c r="K184" s="45"/>
      <c r="L184" s="48"/>
      <c r="M184" s="15"/>
      <c r="N184" s="15"/>
      <c r="O184" s="15"/>
      <c r="P184" s="15"/>
      <c r="Q184" s="15"/>
      <c r="R184" s="15"/>
      <c r="S184" s="15"/>
      <c r="T184" s="15"/>
      <c r="U184" s="15"/>
      <c r="V184" s="15"/>
      <c r="W184" s="15"/>
      <c r="X184" s="15"/>
      <c r="Y184" s="15"/>
      <c r="Z184" s="15"/>
      <c r="AA184" s="15"/>
    </row>
    <row r="185" spans="1:27" ht="18" customHeight="1">
      <c r="A185" s="665"/>
      <c r="B185" s="35" t="s">
        <v>49</v>
      </c>
      <c r="C185" s="666"/>
      <c r="D185" s="35"/>
      <c r="E185" s="666"/>
      <c r="F185" s="47" t="s">
        <v>1014</v>
      </c>
      <c r="G185" s="17" t="s">
        <v>1015</v>
      </c>
      <c r="H185" s="35" t="s">
        <v>652</v>
      </c>
      <c r="I185" s="17" t="s">
        <v>653</v>
      </c>
      <c r="J185" s="45">
        <v>44944</v>
      </c>
      <c r="K185" s="45"/>
      <c r="L185" s="48"/>
      <c r="M185" s="15"/>
      <c r="N185" s="15"/>
      <c r="O185" s="15"/>
      <c r="P185" s="15"/>
      <c r="Q185" s="15"/>
      <c r="R185" s="15"/>
      <c r="S185" s="15"/>
      <c r="T185" s="15"/>
      <c r="U185" s="15"/>
      <c r="V185" s="15"/>
      <c r="W185" s="15"/>
      <c r="X185" s="15"/>
      <c r="Y185" s="15"/>
      <c r="Z185" s="15"/>
      <c r="AA185" s="15"/>
    </row>
    <row r="186" spans="1:27" ht="18" customHeight="1">
      <c r="A186" s="665"/>
      <c r="B186" s="35" t="s">
        <v>49</v>
      </c>
      <c r="C186" s="35" t="s">
        <v>229</v>
      </c>
      <c r="D186" s="35"/>
      <c r="E186" s="47" t="s">
        <v>1024</v>
      </c>
      <c r="F186" s="47" t="s">
        <v>1025</v>
      </c>
      <c r="G186" s="17" t="s">
        <v>1027</v>
      </c>
      <c r="H186" s="35" t="s">
        <v>652</v>
      </c>
      <c r="I186" s="17" t="s">
        <v>653</v>
      </c>
      <c r="J186" s="45">
        <v>44944</v>
      </c>
      <c r="K186" s="45"/>
      <c r="L186" s="48"/>
      <c r="M186" s="15"/>
      <c r="N186" s="15"/>
      <c r="O186" s="15"/>
      <c r="P186" s="15"/>
      <c r="Q186" s="15"/>
      <c r="R186" s="15"/>
      <c r="S186" s="15"/>
      <c r="T186" s="15"/>
      <c r="U186" s="15"/>
      <c r="V186" s="15"/>
      <c r="W186" s="15"/>
      <c r="X186" s="15"/>
      <c r="Y186" s="15"/>
      <c r="Z186" s="15"/>
      <c r="AA186" s="15"/>
    </row>
    <row r="187" spans="1:27" ht="16.5" customHeight="1">
      <c r="A187" s="665"/>
      <c r="B187" s="35" t="s">
        <v>49</v>
      </c>
      <c r="C187" s="667" t="s">
        <v>205</v>
      </c>
      <c r="D187" s="35"/>
      <c r="E187" s="670" t="s">
        <v>985</v>
      </c>
      <c r="F187" s="47" t="s">
        <v>987</v>
      </c>
      <c r="G187" s="17" t="s">
        <v>988</v>
      </c>
      <c r="H187" s="35" t="s">
        <v>652</v>
      </c>
      <c r="I187" s="17" t="s">
        <v>653</v>
      </c>
      <c r="J187" s="45">
        <v>44944</v>
      </c>
      <c r="K187" s="45"/>
      <c r="L187" s="48"/>
      <c r="M187" s="15"/>
      <c r="N187" s="15"/>
      <c r="O187" s="15"/>
      <c r="P187" s="15"/>
      <c r="Q187" s="15"/>
      <c r="R187" s="15"/>
      <c r="S187" s="15"/>
      <c r="T187" s="15"/>
      <c r="U187" s="15"/>
      <c r="V187" s="15"/>
      <c r="W187" s="15"/>
      <c r="X187" s="15"/>
      <c r="Y187" s="15"/>
      <c r="Z187" s="15"/>
      <c r="AA187" s="15"/>
    </row>
    <row r="188" spans="1:27" ht="18" customHeight="1">
      <c r="A188" s="665"/>
      <c r="B188" s="35" t="s">
        <v>49</v>
      </c>
      <c r="C188" s="665"/>
      <c r="D188" s="35"/>
      <c r="E188" s="665"/>
      <c r="F188" s="47" t="s">
        <v>994</v>
      </c>
      <c r="G188" s="17" t="s">
        <v>996</v>
      </c>
      <c r="H188" s="35" t="s">
        <v>652</v>
      </c>
      <c r="I188" s="17" t="s">
        <v>653</v>
      </c>
      <c r="J188" s="45">
        <v>44944</v>
      </c>
      <c r="K188" s="45"/>
      <c r="L188" s="48"/>
      <c r="M188" s="15"/>
      <c r="N188" s="15"/>
      <c r="O188" s="15"/>
      <c r="P188" s="15"/>
      <c r="Q188" s="15"/>
      <c r="R188" s="15"/>
      <c r="S188" s="15"/>
      <c r="T188" s="15"/>
      <c r="U188" s="15"/>
      <c r="V188" s="15"/>
      <c r="W188" s="15"/>
      <c r="X188" s="15"/>
      <c r="Y188" s="15"/>
      <c r="Z188" s="15"/>
      <c r="AA188" s="15"/>
    </row>
    <row r="189" spans="1:27" ht="18" customHeight="1">
      <c r="A189" s="665"/>
      <c r="B189" s="35" t="s">
        <v>49</v>
      </c>
      <c r="C189" s="665"/>
      <c r="D189" s="35"/>
      <c r="E189" s="665"/>
      <c r="F189" s="47" t="s">
        <v>1002</v>
      </c>
      <c r="G189" s="17" t="s">
        <v>1005</v>
      </c>
      <c r="H189" s="35" t="s">
        <v>652</v>
      </c>
      <c r="I189" s="17" t="s">
        <v>653</v>
      </c>
      <c r="J189" s="45">
        <v>44944</v>
      </c>
      <c r="K189" s="45"/>
      <c r="L189" s="48"/>
      <c r="M189" s="15"/>
      <c r="N189" s="15"/>
      <c r="O189" s="15"/>
      <c r="P189" s="15"/>
      <c r="Q189" s="15"/>
      <c r="R189" s="15"/>
      <c r="S189" s="15"/>
      <c r="T189" s="15"/>
      <c r="U189" s="15"/>
      <c r="V189" s="15"/>
      <c r="W189" s="15"/>
      <c r="X189" s="15"/>
      <c r="Y189" s="15"/>
      <c r="Z189" s="15"/>
      <c r="AA189" s="15"/>
    </row>
    <row r="190" spans="1:27" ht="18" customHeight="1">
      <c r="A190" s="665"/>
      <c r="B190" s="35" t="s">
        <v>49</v>
      </c>
      <c r="C190" s="665"/>
      <c r="D190" s="35"/>
      <c r="E190" s="666"/>
      <c r="F190" s="47" t="s">
        <v>1014</v>
      </c>
      <c r="G190" s="17" t="s">
        <v>1015</v>
      </c>
      <c r="H190" s="35" t="s">
        <v>652</v>
      </c>
      <c r="I190" s="17" t="s">
        <v>653</v>
      </c>
      <c r="J190" s="45">
        <v>44944</v>
      </c>
      <c r="K190" s="45"/>
      <c r="L190" s="48"/>
      <c r="M190" s="15"/>
      <c r="N190" s="15"/>
      <c r="O190" s="15"/>
      <c r="P190" s="15"/>
      <c r="Q190" s="15"/>
      <c r="R190" s="15"/>
      <c r="S190" s="15"/>
      <c r="T190" s="15"/>
      <c r="U190" s="15"/>
      <c r="V190" s="15"/>
      <c r="W190" s="15"/>
      <c r="X190" s="15"/>
      <c r="Y190" s="15"/>
      <c r="Z190" s="15"/>
      <c r="AA190" s="15"/>
    </row>
    <row r="191" spans="1:27" ht="18" customHeight="1">
      <c r="A191" s="666"/>
      <c r="B191" s="35" t="s">
        <v>49</v>
      </c>
      <c r="C191" s="666"/>
      <c r="D191" s="35"/>
      <c r="E191" s="47" t="s">
        <v>200</v>
      </c>
      <c r="F191" s="47" t="s">
        <v>1058</v>
      </c>
      <c r="G191" s="17" t="s">
        <v>1060</v>
      </c>
      <c r="H191" s="35" t="s">
        <v>652</v>
      </c>
      <c r="I191" s="17" t="s">
        <v>653</v>
      </c>
      <c r="J191" s="45">
        <v>44944</v>
      </c>
      <c r="K191" s="45"/>
      <c r="L191" s="48"/>
      <c r="M191" s="15"/>
      <c r="N191" s="15"/>
      <c r="O191" s="15"/>
      <c r="P191" s="15"/>
      <c r="Q191" s="15"/>
      <c r="R191" s="15"/>
      <c r="S191" s="15"/>
      <c r="T191" s="15"/>
      <c r="U191" s="15"/>
      <c r="V191" s="15"/>
      <c r="W191" s="15"/>
      <c r="X191" s="15"/>
      <c r="Y191" s="15"/>
      <c r="Z191" s="15"/>
      <c r="AA191" s="15"/>
    </row>
    <row r="192" spans="1:27" ht="18" customHeight="1">
      <c r="A192" s="21">
        <v>1.24</v>
      </c>
      <c r="B192" s="23" t="s">
        <v>49</v>
      </c>
      <c r="C192" s="23" t="s">
        <v>86</v>
      </c>
      <c r="D192" s="23"/>
      <c r="E192" s="24" t="s">
        <v>1065</v>
      </c>
      <c r="F192" s="24" t="s">
        <v>1066</v>
      </c>
      <c r="G192" s="25" t="s">
        <v>1067</v>
      </c>
      <c r="H192" s="23" t="s">
        <v>94</v>
      </c>
      <c r="I192" s="25" t="s">
        <v>96</v>
      </c>
      <c r="J192" s="28">
        <v>44958</v>
      </c>
      <c r="K192" s="28"/>
      <c r="L192" s="29"/>
      <c r="M192" s="30"/>
      <c r="N192" s="30"/>
      <c r="O192" s="30"/>
      <c r="P192" s="30"/>
      <c r="Q192" s="30"/>
      <c r="R192" s="30"/>
      <c r="S192" s="30"/>
      <c r="T192" s="30"/>
      <c r="U192" s="30"/>
      <c r="V192" s="30"/>
      <c r="W192" s="30"/>
      <c r="X192" s="30"/>
      <c r="Y192" s="30"/>
      <c r="Z192" s="30"/>
      <c r="AA192" s="30"/>
    </row>
    <row r="193" spans="1:27" ht="18" customHeight="1">
      <c r="A193" s="21">
        <v>1.25</v>
      </c>
      <c r="B193" s="23" t="s">
        <v>116</v>
      </c>
      <c r="C193" s="23" t="s">
        <v>171</v>
      </c>
      <c r="D193" s="23"/>
      <c r="E193" s="24" t="s">
        <v>1075</v>
      </c>
      <c r="F193" s="24" t="s">
        <v>1076</v>
      </c>
      <c r="G193" s="25" t="s">
        <v>1077</v>
      </c>
      <c r="H193" s="23" t="s">
        <v>1078</v>
      </c>
      <c r="I193" s="25" t="s">
        <v>124</v>
      </c>
      <c r="J193" s="28">
        <v>44966</v>
      </c>
      <c r="K193" s="28"/>
      <c r="L193" s="29"/>
      <c r="M193" s="30"/>
      <c r="N193" s="30"/>
      <c r="O193" s="30"/>
      <c r="P193" s="30"/>
      <c r="Q193" s="30"/>
      <c r="R193" s="30"/>
      <c r="S193" s="30"/>
      <c r="T193" s="30"/>
      <c r="U193" s="30"/>
      <c r="V193" s="30"/>
      <c r="W193" s="30"/>
      <c r="X193" s="30"/>
      <c r="Y193" s="30"/>
      <c r="Z193" s="30"/>
      <c r="AA193" s="30"/>
    </row>
    <row r="194" spans="1:27" ht="18" customHeight="1">
      <c r="A194" s="676">
        <v>2</v>
      </c>
      <c r="B194" s="23" t="s">
        <v>49</v>
      </c>
      <c r="C194" s="23" t="s">
        <v>171</v>
      </c>
      <c r="D194" s="23"/>
      <c r="E194" s="24" t="s">
        <v>1086</v>
      </c>
      <c r="F194" s="24" t="s">
        <v>1087</v>
      </c>
      <c r="G194" s="25" t="s">
        <v>1088</v>
      </c>
      <c r="H194" s="23" t="s">
        <v>94</v>
      </c>
      <c r="I194" s="25" t="s">
        <v>96</v>
      </c>
      <c r="J194" s="28">
        <v>44978</v>
      </c>
      <c r="K194" s="28"/>
      <c r="L194" s="29"/>
      <c r="M194" s="30"/>
      <c r="N194" s="30"/>
      <c r="O194" s="30"/>
      <c r="P194" s="30"/>
      <c r="Q194" s="30"/>
      <c r="R194" s="30"/>
      <c r="S194" s="30"/>
      <c r="T194" s="30"/>
      <c r="U194" s="30"/>
      <c r="V194" s="30"/>
      <c r="W194" s="30"/>
      <c r="X194" s="30"/>
      <c r="Y194" s="30"/>
      <c r="Z194" s="30"/>
      <c r="AA194" s="30"/>
    </row>
    <row r="195" spans="1:27" ht="18" customHeight="1">
      <c r="A195" s="666"/>
      <c r="B195" s="35" t="s">
        <v>49</v>
      </c>
      <c r="C195" s="35" t="s">
        <v>142</v>
      </c>
      <c r="D195" s="35"/>
      <c r="E195" s="668" t="s">
        <v>1091</v>
      </c>
      <c r="F195" s="24" t="s">
        <v>1092</v>
      </c>
      <c r="G195" s="25" t="s">
        <v>1094</v>
      </c>
      <c r="H195" s="35" t="s">
        <v>1078</v>
      </c>
      <c r="I195" s="17" t="s">
        <v>124</v>
      </c>
      <c r="J195" s="45">
        <v>44981</v>
      </c>
      <c r="K195" s="45"/>
      <c r="L195" s="48"/>
      <c r="M195" s="15"/>
      <c r="N195" s="15"/>
      <c r="O195" s="15"/>
      <c r="P195" s="15"/>
      <c r="Q195" s="15"/>
      <c r="R195" s="15"/>
      <c r="S195" s="15"/>
      <c r="T195" s="15"/>
      <c r="U195" s="15"/>
      <c r="V195" s="15"/>
      <c r="W195" s="15"/>
      <c r="X195" s="15"/>
      <c r="Y195" s="15"/>
      <c r="Z195" s="15"/>
      <c r="AA195" s="15"/>
    </row>
    <row r="196" spans="1:27" ht="18" customHeight="1">
      <c r="A196" s="128">
        <v>2.0099999999999998</v>
      </c>
      <c r="B196" s="35" t="s">
        <v>116</v>
      </c>
      <c r="C196" s="35" t="s">
        <v>1098</v>
      </c>
      <c r="D196" s="35"/>
      <c r="E196" s="666"/>
      <c r="F196" s="24" t="s">
        <v>1100</v>
      </c>
      <c r="G196" s="25" t="s">
        <v>1101</v>
      </c>
      <c r="H196" s="35" t="s">
        <v>1102</v>
      </c>
      <c r="I196" s="17" t="s">
        <v>1103</v>
      </c>
      <c r="J196" s="45">
        <v>44984</v>
      </c>
      <c r="K196" s="45"/>
      <c r="L196" s="48"/>
      <c r="M196" s="15"/>
      <c r="N196" s="15"/>
      <c r="O196" s="15"/>
      <c r="P196" s="15"/>
      <c r="Q196" s="15"/>
      <c r="R196" s="15"/>
      <c r="S196" s="15"/>
      <c r="T196" s="15"/>
      <c r="U196" s="15"/>
      <c r="V196" s="15"/>
      <c r="W196" s="15"/>
      <c r="X196" s="15"/>
      <c r="Y196" s="15"/>
      <c r="Z196" s="15"/>
      <c r="AA196" s="15"/>
    </row>
    <row r="197" spans="1:27" ht="18" customHeight="1">
      <c r="A197" s="674">
        <v>2.02</v>
      </c>
      <c r="B197" s="35" t="s">
        <v>49</v>
      </c>
      <c r="C197" s="667" t="s">
        <v>50</v>
      </c>
      <c r="D197" s="35"/>
      <c r="E197" s="670" t="s">
        <v>1116</v>
      </c>
      <c r="F197" s="24" t="s">
        <v>1118</v>
      </c>
      <c r="G197" s="25" t="s">
        <v>1119</v>
      </c>
      <c r="H197" s="35" t="s">
        <v>94</v>
      </c>
      <c r="I197" s="17" t="s">
        <v>96</v>
      </c>
      <c r="J197" s="45">
        <v>44994</v>
      </c>
      <c r="K197" s="45"/>
      <c r="L197" s="48"/>
      <c r="M197" s="15"/>
      <c r="N197" s="15"/>
      <c r="O197" s="15"/>
      <c r="P197" s="15"/>
      <c r="Q197" s="15"/>
      <c r="R197" s="15"/>
      <c r="S197" s="15"/>
      <c r="T197" s="15"/>
      <c r="U197" s="15"/>
      <c r="V197" s="15"/>
      <c r="W197" s="15"/>
      <c r="X197" s="15"/>
      <c r="Y197" s="15"/>
      <c r="Z197" s="15"/>
      <c r="AA197" s="15"/>
    </row>
    <row r="198" spans="1:27" ht="18" customHeight="1">
      <c r="A198" s="665"/>
      <c r="B198" s="35" t="s">
        <v>116</v>
      </c>
      <c r="C198" s="665"/>
      <c r="D198" s="35"/>
      <c r="E198" s="665"/>
      <c r="F198" s="24" t="s">
        <v>1126</v>
      </c>
      <c r="G198" s="25" t="s">
        <v>1127</v>
      </c>
      <c r="H198" s="35" t="s">
        <v>116</v>
      </c>
      <c r="I198" s="17" t="s">
        <v>1129</v>
      </c>
      <c r="J198" s="45">
        <v>44994</v>
      </c>
      <c r="K198" s="45"/>
      <c r="L198" s="48"/>
      <c r="M198" s="15"/>
      <c r="N198" s="15"/>
      <c r="O198" s="15"/>
      <c r="P198" s="15"/>
      <c r="Q198" s="15"/>
      <c r="R198" s="15"/>
      <c r="S198" s="15"/>
      <c r="T198" s="15"/>
      <c r="U198" s="15"/>
      <c r="V198" s="15"/>
      <c r="W198" s="15"/>
      <c r="X198" s="15"/>
      <c r="Y198" s="15"/>
      <c r="Z198" s="15"/>
      <c r="AA198" s="15"/>
    </row>
    <row r="199" spans="1:27" ht="18" customHeight="1">
      <c r="A199" s="666"/>
      <c r="B199" s="35" t="s">
        <v>49</v>
      </c>
      <c r="C199" s="666"/>
      <c r="D199" s="35"/>
      <c r="E199" s="666"/>
      <c r="F199" s="24" t="s">
        <v>1135</v>
      </c>
      <c r="G199" s="25" t="s">
        <v>1136</v>
      </c>
      <c r="H199" s="35" t="s">
        <v>94</v>
      </c>
      <c r="I199" s="17" t="s">
        <v>96</v>
      </c>
      <c r="J199" s="45">
        <v>44994</v>
      </c>
      <c r="K199" s="45"/>
      <c r="L199" s="48"/>
      <c r="M199" s="15"/>
      <c r="N199" s="15"/>
      <c r="O199" s="15"/>
      <c r="P199" s="15"/>
      <c r="Q199" s="15"/>
      <c r="R199" s="15"/>
      <c r="S199" s="15"/>
      <c r="T199" s="15"/>
      <c r="U199" s="15"/>
      <c r="V199" s="15"/>
      <c r="W199" s="15"/>
      <c r="X199" s="15"/>
      <c r="Y199" s="15"/>
      <c r="Z199" s="15"/>
      <c r="AA199" s="15"/>
    </row>
    <row r="200" spans="1:27" ht="18" customHeight="1">
      <c r="A200" s="674">
        <v>2.0299999999999998</v>
      </c>
      <c r="B200" s="35" t="s">
        <v>49</v>
      </c>
      <c r="C200" s="35" t="s">
        <v>50</v>
      </c>
      <c r="D200" s="35"/>
      <c r="E200" s="24" t="s">
        <v>1143</v>
      </c>
      <c r="F200" s="24" t="s">
        <v>1144</v>
      </c>
      <c r="G200" s="25" t="s">
        <v>1146</v>
      </c>
      <c r="H200" s="35" t="s">
        <v>94</v>
      </c>
      <c r="I200" s="17" t="s">
        <v>96</v>
      </c>
      <c r="J200" s="45">
        <v>44995</v>
      </c>
      <c r="K200" s="45"/>
      <c r="L200" s="48"/>
      <c r="M200" s="15"/>
      <c r="N200" s="15"/>
      <c r="O200" s="15"/>
      <c r="P200" s="15"/>
      <c r="Q200" s="15"/>
      <c r="R200" s="15"/>
      <c r="S200" s="15"/>
      <c r="T200" s="15"/>
      <c r="U200" s="15"/>
      <c r="V200" s="15"/>
      <c r="W200" s="15"/>
      <c r="X200" s="15"/>
      <c r="Y200" s="15"/>
      <c r="Z200" s="15"/>
      <c r="AA200" s="15"/>
    </row>
    <row r="201" spans="1:27" ht="18" customHeight="1">
      <c r="A201" s="665"/>
      <c r="B201" s="35" t="s">
        <v>1151</v>
      </c>
      <c r="C201" s="35" t="s">
        <v>155</v>
      </c>
      <c r="D201" s="35"/>
      <c r="E201" s="47" t="s">
        <v>1153</v>
      </c>
      <c r="F201" s="35" t="s">
        <v>1154</v>
      </c>
      <c r="G201" s="17" t="s">
        <v>1155</v>
      </c>
      <c r="H201" s="35" t="s">
        <v>1156</v>
      </c>
      <c r="I201" s="17" t="s">
        <v>1157</v>
      </c>
      <c r="J201" s="45">
        <v>44995</v>
      </c>
      <c r="K201" s="45"/>
      <c r="L201" s="48"/>
      <c r="M201" s="15"/>
      <c r="N201" s="15"/>
      <c r="O201" s="15"/>
      <c r="P201" s="15"/>
      <c r="Q201" s="15"/>
      <c r="R201" s="15"/>
      <c r="S201" s="15"/>
      <c r="T201" s="15"/>
      <c r="U201" s="15"/>
      <c r="V201" s="15"/>
      <c r="W201" s="15"/>
      <c r="X201" s="15"/>
      <c r="Y201" s="15"/>
      <c r="Z201" s="15"/>
      <c r="AA201" s="15"/>
    </row>
    <row r="202" spans="1:27" ht="18" customHeight="1">
      <c r="A202" s="665"/>
      <c r="B202" s="35" t="s">
        <v>49</v>
      </c>
      <c r="C202" s="35" t="s">
        <v>142</v>
      </c>
      <c r="D202" s="35"/>
      <c r="E202" s="29" t="s">
        <v>1161</v>
      </c>
      <c r="F202" s="131" t="s">
        <v>1162</v>
      </c>
      <c r="G202" s="134" t="s">
        <v>1162</v>
      </c>
      <c r="H202" s="35" t="s">
        <v>1078</v>
      </c>
      <c r="I202" s="17" t="s">
        <v>124</v>
      </c>
      <c r="J202" s="45">
        <v>44995</v>
      </c>
      <c r="K202" s="45"/>
      <c r="L202" s="48"/>
      <c r="M202" s="15"/>
      <c r="N202" s="15"/>
      <c r="O202" s="15"/>
      <c r="P202" s="15"/>
      <c r="Q202" s="15"/>
      <c r="R202" s="15"/>
      <c r="S202" s="15"/>
      <c r="T202" s="15"/>
      <c r="U202" s="15"/>
      <c r="V202" s="15"/>
      <c r="W202" s="15"/>
      <c r="X202" s="15"/>
      <c r="Y202" s="15"/>
      <c r="Z202" s="15"/>
      <c r="AA202" s="15"/>
    </row>
    <row r="203" spans="1:27" ht="18" customHeight="1">
      <c r="A203" s="665"/>
      <c r="B203" s="667" t="s">
        <v>1151</v>
      </c>
      <c r="C203" s="667" t="s">
        <v>86</v>
      </c>
      <c r="D203" s="35"/>
      <c r="E203" s="670" t="s">
        <v>1170</v>
      </c>
      <c r="F203" s="29" t="s">
        <v>1172</v>
      </c>
      <c r="G203" s="25" t="s">
        <v>1173</v>
      </c>
      <c r="H203" s="667" t="s">
        <v>1175</v>
      </c>
      <c r="I203" s="667" t="s">
        <v>1176</v>
      </c>
      <c r="J203" s="669">
        <v>44995</v>
      </c>
      <c r="K203" s="45"/>
      <c r="L203" s="48"/>
      <c r="M203" s="15"/>
      <c r="N203" s="15"/>
      <c r="O203" s="15"/>
      <c r="P203" s="15"/>
      <c r="Q203" s="15"/>
      <c r="R203" s="15"/>
      <c r="S203" s="15"/>
      <c r="T203" s="15"/>
      <c r="U203" s="15"/>
      <c r="V203" s="15"/>
      <c r="W203" s="15"/>
      <c r="X203" s="15"/>
      <c r="Y203" s="15"/>
      <c r="Z203" s="15"/>
      <c r="AA203" s="15"/>
    </row>
    <row r="204" spans="1:27" ht="18" customHeight="1">
      <c r="A204" s="665"/>
      <c r="B204" s="665"/>
      <c r="C204" s="665"/>
      <c r="D204" s="35"/>
      <c r="E204" s="665"/>
      <c r="F204" s="139" t="s">
        <v>1184</v>
      </c>
      <c r="G204" s="25" t="s">
        <v>1184</v>
      </c>
      <c r="H204" s="665"/>
      <c r="I204" s="665"/>
      <c r="J204" s="665"/>
      <c r="K204" s="45"/>
      <c r="L204" s="48"/>
      <c r="M204" s="15"/>
      <c r="N204" s="15"/>
      <c r="O204" s="15"/>
      <c r="P204" s="15"/>
      <c r="Q204" s="15"/>
      <c r="R204" s="15"/>
      <c r="S204" s="15"/>
      <c r="T204" s="15"/>
      <c r="U204" s="15"/>
      <c r="V204" s="15"/>
      <c r="W204" s="15"/>
      <c r="X204" s="15"/>
      <c r="Y204" s="15"/>
      <c r="Z204" s="15"/>
      <c r="AA204" s="15"/>
    </row>
    <row r="205" spans="1:27" ht="18" customHeight="1">
      <c r="A205" s="665"/>
      <c r="B205" s="666"/>
      <c r="C205" s="666"/>
      <c r="D205" s="35"/>
      <c r="E205" s="666"/>
      <c r="F205" s="139" t="s">
        <v>1187</v>
      </c>
      <c r="G205" s="25" t="s">
        <v>1187</v>
      </c>
      <c r="H205" s="666"/>
      <c r="I205" s="666"/>
      <c r="J205" s="666"/>
      <c r="K205" s="45"/>
      <c r="L205" s="48"/>
      <c r="M205" s="15"/>
      <c r="N205" s="15"/>
      <c r="O205" s="15"/>
      <c r="P205" s="15"/>
      <c r="Q205" s="15"/>
      <c r="R205" s="15"/>
      <c r="S205" s="15"/>
      <c r="T205" s="15"/>
      <c r="U205" s="15"/>
      <c r="V205" s="15"/>
      <c r="W205" s="15"/>
      <c r="X205" s="15"/>
      <c r="Y205" s="15"/>
      <c r="Z205" s="15"/>
      <c r="AA205" s="15"/>
    </row>
    <row r="206" spans="1:27" ht="18" customHeight="1">
      <c r="A206" s="665"/>
      <c r="B206" s="667" t="s">
        <v>1151</v>
      </c>
      <c r="C206" s="667" t="s">
        <v>117</v>
      </c>
      <c r="D206" s="35"/>
      <c r="E206" s="670" t="s">
        <v>1192</v>
      </c>
      <c r="F206" s="47" t="s">
        <v>1195</v>
      </c>
      <c r="G206" s="17" t="s">
        <v>1198</v>
      </c>
      <c r="H206" s="667" t="s">
        <v>1175</v>
      </c>
      <c r="I206" s="667" t="s">
        <v>1176</v>
      </c>
      <c r="J206" s="669">
        <v>44999</v>
      </c>
      <c r="K206" s="45"/>
      <c r="L206" s="48"/>
      <c r="M206" s="15"/>
      <c r="N206" s="15"/>
      <c r="O206" s="15"/>
      <c r="P206" s="15"/>
      <c r="Q206" s="15"/>
      <c r="R206" s="15"/>
      <c r="S206" s="15"/>
      <c r="T206" s="15"/>
      <c r="U206" s="15"/>
      <c r="V206" s="15"/>
      <c r="W206" s="15"/>
      <c r="X206" s="15"/>
      <c r="Y206" s="15"/>
      <c r="Z206" s="15"/>
      <c r="AA206" s="15"/>
    </row>
    <row r="207" spans="1:27" ht="18" customHeight="1">
      <c r="A207" s="665"/>
      <c r="B207" s="665"/>
      <c r="C207" s="665"/>
      <c r="D207" s="35"/>
      <c r="E207" s="665"/>
      <c r="F207" s="47" t="s">
        <v>1202</v>
      </c>
      <c r="G207" s="17" t="s">
        <v>1203</v>
      </c>
      <c r="H207" s="665"/>
      <c r="I207" s="665"/>
      <c r="J207" s="665"/>
      <c r="K207" s="45"/>
      <c r="L207" s="48"/>
      <c r="M207" s="15"/>
      <c r="N207" s="15"/>
      <c r="O207" s="15"/>
      <c r="P207" s="15"/>
      <c r="Q207" s="15"/>
      <c r="R207" s="15"/>
      <c r="S207" s="15"/>
      <c r="T207" s="15"/>
      <c r="U207" s="15"/>
      <c r="V207" s="15"/>
      <c r="W207" s="15"/>
      <c r="X207" s="15"/>
      <c r="Y207" s="15"/>
      <c r="Z207" s="15"/>
      <c r="AA207" s="15"/>
    </row>
    <row r="208" spans="1:27" ht="18" customHeight="1">
      <c r="A208" s="665"/>
      <c r="B208" s="665"/>
      <c r="C208" s="665"/>
      <c r="D208" s="35"/>
      <c r="E208" s="665"/>
      <c r="F208" s="47" t="s">
        <v>1208</v>
      </c>
      <c r="G208" s="17" t="s">
        <v>1209</v>
      </c>
      <c r="H208" s="665"/>
      <c r="I208" s="665"/>
      <c r="J208" s="665"/>
      <c r="K208" s="45"/>
      <c r="L208" s="48"/>
      <c r="M208" s="15"/>
      <c r="N208" s="15"/>
      <c r="O208" s="15"/>
      <c r="P208" s="15"/>
      <c r="Q208" s="15"/>
      <c r="R208" s="15"/>
      <c r="S208" s="15"/>
      <c r="T208" s="15"/>
      <c r="U208" s="15"/>
      <c r="V208" s="15"/>
      <c r="W208" s="15"/>
      <c r="X208" s="15"/>
      <c r="Y208" s="15"/>
      <c r="Z208" s="15"/>
      <c r="AA208" s="15"/>
    </row>
    <row r="209" spans="1:27" ht="18" customHeight="1">
      <c r="A209" s="665"/>
      <c r="B209" s="666"/>
      <c r="C209" s="666"/>
      <c r="D209" s="35"/>
      <c r="E209" s="666"/>
      <c r="F209" s="47" t="s">
        <v>1214</v>
      </c>
      <c r="G209" s="17" t="s">
        <v>1215</v>
      </c>
      <c r="H209" s="666"/>
      <c r="I209" s="666"/>
      <c r="J209" s="665"/>
      <c r="K209" s="45"/>
      <c r="L209" s="48"/>
      <c r="M209" s="15"/>
      <c r="N209" s="15"/>
      <c r="O209" s="15"/>
      <c r="P209" s="15"/>
      <c r="Q209" s="15"/>
      <c r="R209" s="15"/>
      <c r="S209" s="15"/>
      <c r="T209" s="15"/>
      <c r="U209" s="15"/>
      <c r="V209" s="15"/>
      <c r="W209" s="15"/>
      <c r="X209" s="15"/>
      <c r="Y209" s="15"/>
      <c r="Z209" s="15"/>
      <c r="AA209" s="15"/>
    </row>
    <row r="210" spans="1:27" ht="18" customHeight="1">
      <c r="A210" s="665"/>
      <c r="B210" s="35" t="s">
        <v>49</v>
      </c>
      <c r="C210" s="35" t="s">
        <v>1098</v>
      </c>
      <c r="D210" s="35"/>
      <c r="E210" s="47" t="s">
        <v>1218</v>
      </c>
      <c r="F210" s="47" t="s">
        <v>1220</v>
      </c>
      <c r="G210" s="17" t="s">
        <v>1221</v>
      </c>
      <c r="H210" s="35" t="s">
        <v>1102</v>
      </c>
      <c r="I210" s="17" t="s">
        <v>1103</v>
      </c>
      <c r="J210" s="665"/>
      <c r="K210" s="45"/>
      <c r="L210" s="48"/>
      <c r="M210" s="15"/>
      <c r="N210" s="15"/>
      <c r="O210" s="15"/>
      <c r="P210" s="15"/>
      <c r="Q210" s="15"/>
      <c r="R210" s="15"/>
      <c r="S210" s="15"/>
      <c r="T210" s="15"/>
      <c r="U210" s="15"/>
      <c r="V210" s="15"/>
      <c r="W210" s="15"/>
      <c r="X210" s="15"/>
      <c r="Y210" s="15"/>
      <c r="Z210" s="15"/>
      <c r="AA210" s="15"/>
    </row>
    <row r="211" spans="1:27" ht="18" customHeight="1">
      <c r="A211" s="666"/>
      <c r="B211" s="35" t="s">
        <v>116</v>
      </c>
      <c r="C211" s="35" t="s">
        <v>1225</v>
      </c>
      <c r="D211" s="35"/>
      <c r="E211" s="47" t="s">
        <v>1226</v>
      </c>
      <c r="F211" s="47" t="s">
        <v>39</v>
      </c>
      <c r="G211" s="17" t="s">
        <v>39</v>
      </c>
      <c r="H211" s="35"/>
      <c r="I211" s="35"/>
      <c r="J211" s="666"/>
      <c r="K211" s="45"/>
      <c r="L211" s="48"/>
      <c r="M211" s="15"/>
      <c r="N211" s="15"/>
      <c r="O211" s="15"/>
      <c r="P211" s="15"/>
      <c r="Q211" s="15"/>
      <c r="R211" s="15"/>
      <c r="S211" s="15"/>
      <c r="T211" s="15"/>
      <c r="U211" s="15"/>
      <c r="V211" s="15"/>
      <c r="W211" s="15"/>
      <c r="X211" s="15"/>
      <c r="Y211" s="15"/>
      <c r="Z211" s="15"/>
      <c r="AA211" s="15"/>
    </row>
    <row r="212" spans="1:27" ht="18" customHeight="1">
      <c r="A212" s="674">
        <v>2.04</v>
      </c>
      <c r="B212" s="35" t="s">
        <v>116</v>
      </c>
      <c r="C212" s="35" t="s">
        <v>254</v>
      </c>
      <c r="D212" s="35"/>
      <c r="E212" s="47" t="s">
        <v>1228</v>
      </c>
      <c r="F212" s="47" t="s">
        <v>1229</v>
      </c>
      <c r="G212" s="35" t="s">
        <v>103</v>
      </c>
      <c r="H212" s="35" t="s">
        <v>116</v>
      </c>
      <c r="I212" s="17" t="s">
        <v>1129</v>
      </c>
      <c r="J212" s="45">
        <v>45000</v>
      </c>
      <c r="K212" s="45"/>
      <c r="L212" s="48"/>
      <c r="M212" s="15"/>
      <c r="N212" s="15"/>
      <c r="O212" s="15"/>
      <c r="P212" s="15"/>
      <c r="Q212" s="15"/>
      <c r="R212" s="15"/>
      <c r="S212" s="15"/>
      <c r="T212" s="15"/>
      <c r="U212" s="15"/>
      <c r="V212" s="15"/>
      <c r="W212" s="15"/>
      <c r="X212" s="15"/>
      <c r="Y212" s="15"/>
      <c r="Z212" s="15"/>
      <c r="AA212" s="15"/>
    </row>
    <row r="213" spans="1:27" ht="18" customHeight="1">
      <c r="A213" s="665"/>
      <c r="B213" s="35" t="s">
        <v>116</v>
      </c>
      <c r="C213" s="35" t="s">
        <v>229</v>
      </c>
      <c r="D213" s="35" t="s">
        <v>1237</v>
      </c>
      <c r="E213" s="47" t="s">
        <v>1238</v>
      </c>
      <c r="F213" s="29" t="s">
        <v>1239</v>
      </c>
      <c r="G213" s="17" t="s">
        <v>1240</v>
      </c>
      <c r="H213" s="35" t="s">
        <v>1241</v>
      </c>
      <c r="I213" s="17" t="s">
        <v>1242</v>
      </c>
      <c r="J213" s="45">
        <v>45000</v>
      </c>
      <c r="K213" s="45"/>
      <c r="L213" s="48"/>
      <c r="M213" s="15"/>
      <c r="N213" s="15"/>
      <c r="O213" s="15"/>
      <c r="P213" s="15"/>
      <c r="Q213" s="15"/>
      <c r="R213" s="15"/>
      <c r="S213" s="15"/>
      <c r="T213" s="15"/>
      <c r="U213" s="15"/>
      <c r="V213" s="15"/>
      <c r="W213" s="15"/>
      <c r="X213" s="15"/>
      <c r="Y213" s="15"/>
      <c r="Z213" s="15"/>
      <c r="AA213" s="15"/>
    </row>
    <row r="214" spans="1:27" ht="18" customHeight="1">
      <c r="A214" s="665"/>
      <c r="B214" s="667" t="s">
        <v>49</v>
      </c>
      <c r="C214" s="667" t="s">
        <v>229</v>
      </c>
      <c r="D214" s="35">
        <v>40209</v>
      </c>
      <c r="E214" s="670" t="s">
        <v>1249</v>
      </c>
      <c r="F214" s="670" t="s">
        <v>1250</v>
      </c>
      <c r="G214" s="667" t="s">
        <v>1251</v>
      </c>
      <c r="H214" s="667" t="s">
        <v>1241</v>
      </c>
      <c r="I214" s="667" t="s">
        <v>1242</v>
      </c>
      <c r="J214" s="45">
        <v>45000</v>
      </c>
      <c r="K214" s="45"/>
      <c r="L214" s="48"/>
      <c r="M214" s="15"/>
      <c r="N214" s="15"/>
      <c r="O214" s="15"/>
      <c r="P214" s="15"/>
      <c r="Q214" s="15"/>
      <c r="R214" s="15"/>
      <c r="S214" s="15"/>
      <c r="T214" s="15"/>
      <c r="U214" s="15"/>
      <c r="V214" s="15"/>
      <c r="W214" s="15"/>
      <c r="X214" s="15"/>
      <c r="Y214" s="15"/>
      <c r="Z214" s="15"/>
      <c r="AA214" s="15"/>
    </row>
    <row r="215" spans="1:27" ht="18" customHeight="1">
      <c r="A215" s="665"/>
      <c r="B215" s="665"/>
      <c r="C215" s="665"/>
      <c r="D215" s="35">
        <v>40184</v>
      </c>
      <c r="E215" s="665"/>
      <c r="F215" s="665"/>
      <c r="G215" s="665"/>
      <c r="H215" s="665"/>
      <c r="I215" s="665"/>
      <c r="J215" s="45">
        <v>45000</v>
      </c>
      <c r="K215" s="45"/>
      <c r="L215" s="48"/>
      <c r="M215" s="15"/>
      <c r="N215" s="15"/>
      <c r="O215" s="15"/>
      <c r="P215" s="15"/>
      <c r="Q215" s="15"/>
      <c r="R215" s="15"/>
      <c r="S215" s="15"/>
      <c r="T215" s="15"/>
      <c r="U215" s="15"/>
      <c r="V215" s="15"/>
      <c r="W215" s="15"/>
      <c r="X215" s="15"/>
      <c r="Y215" s="15"/>
      <c r="Z215" s="15"/>
      <c r="AA215" s="15"/>
    </row>
    <row r="216" spans="1:27" ht="18" customHeight="1">
      <c r="A216" s="665"/>
      <c r="B216" s="665"/>
      <c r="C216" s="665"/>
      <c r="D216" s="35">
        <v>40211</v>
      </c>
      <c r="E216" s="665"/>
      <c r="F216" s="666"/>
      <c r="G216" s="666"/>
      <c r="H216" s="665"/>
      <c r="I216" s="665"/>
      <c r="J216" s="45">
        <v>45000</v>
      </c>
      <c r="K216" s="45"/>
      <c r="L216" s="48"/>
      <c r="M216" s="15"/>
      <c r="N216" s="15"/>
      <c r="O216" s="15"/>
      <c r="P216" s="15"/>
      <c r="Q216" s="15"/>
      <c r="R216" s="15"/>
      <c r="S216" s="15"/>
      <c r="T216" s="15"/>
      <c r="U216" s="15"/>
      <c r="V216" s="15"/>
      <c r="W216" s="15"/>
      <c r="X216" s="15"/>
      <c r="Y216" s="15"/>
      <c r="Z216" s="15"/>
      <c r="AA216" s="15"/>
    </row>
    <row r="217" spans="1:27" ht="18" customHeight="1">
      <c r="A217" s="665"/>
      <c r="B217" s="665"/>
      <c r="C217" s="665"/>
      <c r="D217" s="35">
        <v>40212</v>
      </c>
      <c r="E217" s="665"/>
      <c r="F217" s="670" t="s">
        <v>1273</v>
      </c>
      <c r="G217" s="667" t="s">
        <v>1275</v>
      </c>
      <c r="H217" s="665"/>
      <c r="I217" s="665"/>
      <c r="J217" s="45">
        <v>45000</v>
      </c>
      <c r="K217" s="45"/>
      <c r="L217" s="48"/>
      <c r="M217" s="15"/>
      <c r="N217" s="15"/>
      <c r="O217" s="15"/>
      <c r="P217" s="15"/>
      <c r="Q217" s="15"/>
      <c r="R217" s="15"/>
      <c r="S217" s="15"/>
      <c r="T217" s="15"/>
      <c r="U217" s="15"/>
      <c r="V217" s="15"/>
      <c r="W217" s="15"/>
      <c r="X217" s="15"/>
      <c r="Y217" s="15"/>
      <c r="Z217" s="15"/>
      <c r="AA217" s="15"/>
    </row>
    <row r="218" spans="1:27" ht="18" customHeight="1">
      <c r="A218" s="666"/>
      <c r="B218" s="666"/>
      <c r="C218" s="666"/>
      <c r="D218" s="35">
        <v>40213</v>
      </c>
      <c r="E218" s="666"/>
      <c r="F218" s="666"/>
      <c r="G218" s="666"/>
      <c r="H218" s="666"/>
      <c r="I218" s="666"/>
      <c r="J218" s="45">
        <v>45000</v>
      </c>
      <c r="K218" s="45"/>
      <c r="L218" s="48"/>
      <c r="M218" s="15"/>
      <c r="N218" s="15"/>
      <c r="O218" s="15"/>
      <c r="P218" s="15"/>
      <c r="Q218" s="15"/>
      <c r="R218" s="15"/>
      <c r="S218" s="15"/>
      <c r="T218" s="15"/>
      <c r="U218" s="15"/>
      <c r="V218" s="15"/>
      <c r="W218" s="15"/>
      <c r="X218" s="15"/>
      <c r="Y218" s="15"/>
      <c r="Z218" s="15"/>
      <c r="AA218" s="15"/>
    </row>
    <row r="219" spans="1:27" ht="18" customHeight="1">
      <c r="A219" s="674">
        <v>2.0499999999999998</v>
      </c>
      <c r="B219" s="667" t="s">
        <v>49</v>
      </c>
      <c r="C219" s="667" t="s">
        <v>117</v>
      </c>
      <c r="D219" s="35">
        <v>30131</v>
      </c>
      <c r="E219" s="670" t="s">
        <v>1192</v>
      </c>
      <c r="F219" s="47" t="s">
        <v>1195</v>
      </c>
      <c r="G219" s="17" t="s">
        <v>1198</v>
      </c>
      <c r="H219" s="667" t="s">
        <v>1283</v>
      </c>
      <c r="I219" s="667" t="s">
        <v>1284</v>
      </c>
      <c r="J219" s="669">
        <v>45001</v>
      </c>
      <c r="K219" s="45"/>
      <c r="L219" s="48"/>
      <c r="M219" s="15"/>
      <c r="N219" s="15"/>
      <c r="O219" s="15"/>
      <c r="P219" s="15"/>
      <c r="Q219" s="15"/>
      <c r="R219" s="15"/>
      <c r="S219" s="15"/>
      <c r="T219" s="15"/>
      <c r="U219" s="15"/>
      <c r="V219" s="15"/>
      <c r="W219" s="15"/>
      <c r="X219" s="15"/>
      <c r="Y219" s="15"/>
      <c r="Z219" s="15"/>
      <c r="AA219" s="15"/>
    </row>
    <row r="220" spans="1:27" ht="18" customHeight="1">
      <c r="A220" s="665"/>
      <c r="B220" s="665"/>
      <c r="C220" s="665"/>
      <c r="D220" s="35">
        <v>30132</v>
      </c>
      <c r="E220" s="665"/>
      <c r="F220" s="47" t="s">
        <v>1202</v>
      </c>
      <c r="G220" s="17" t="s">
        <v>1203</v>
      </c>
      <c r="H220" s="665"/>
      <c r="I220" s="665"/>
      <c r="J220" s="665"/>
      <c r="K220" s="45"/>
      <c r="L220" s="48"/>
      <c r="M220" s="15"/>
      <c r="N220" s="15"/>
      <c r="O220" s="15"/>
      <c r="P220" s="15"/>
      <c r="Q220" s="15"/>
      <c r="R220" s="15"/>
      <c r="S220" s="15"/>
      <c r="T220" s="15"/>
      <c r="U220" s="15"/>
      <c r="V220" s="15"/>
      <c r="W220" s="15"/>
      <c r="X220" s="15"/>
      <c r="Y220" s="15"/>
      <c r="Z220" s="15"/>
      <c r="AA220" s="15"/>
    </row>
    <row r="221" spans="1:27" ht="18" customHeight="1">
      <c r="A221" s="665"/>
      <c r="B221" s="665"/>
      <c r="C221" s="665"/>
      <c r="D221" s="35">
        <v>30133</v>
      </c>
      <c r="E221" s="665"/>
      <c r="F221" s="47" t="s">
        <v>1208</v>
      </c>
      <c r="G221" s="17" t="s">
        <v>1209</v>
      </c>
      <c r="H221" s="665"/>
      <c r="I221" s="665"/>
      <c r="J221" s="665"/>
      <c r="K221" s="45"/>
      <c r="L221" s="48"/>
      <c r="M221" s="15"/>
      <c r="N221" s="15"/>
      <c r="O221" s="15"/>
      <c r="P221" s="15"/>
      <c r="Q221" s="15"/>
      <c r="R221" s="15"/>
      <c r="S221" s="15"/>
      <c r="T221" s="15"/>
      <c r="U221" s="15"/>
      <c r="V221" s="15"/>
      <c r="W221" s="15"/>
      <c r="X221" s="15"/>
      <c r="Y221" s="15"/>
      <c r="Z221" s="15"/>
      <c r="AA221" s="15"/>
    </row>
    <row r="222" spans="1:27" ht="18" customHeight="1">
      <c r="A222" s="665"/>
      <c r="B222" s="666"/>
      <c r="C222" s="666"/>
      <c r="D222" s="35">
        <v>30134</v>
      </c>
      <c r="E222" s="666"/>
      <c r="F222" s="47" t="s">
        <v>1214</v>
      </c>
      <c r="G222" s="17" t="s">
        <v>1215</v>
      </c>
      <c r="H222" s="666"/>
      <c r="I222" s="666"/>
      <c r="J222" s="666"/>
      <c r="K222" s="45"/>
      <c r="L222" s="48"/>
      <c r="M222" s="15"/>
      <c r="N222" s="15"/>
      <c r="O222" s="15"/>
      <c r="P222" s="15"/>
      <c r="Q222" s="15"/>
      <c r="R222" s="15"/>
      <c r="S222" s="15"/>
      <c r="T222" s="15"/>
      <c r="U222" s="15"/>
      <c r="V222" s="15"/>
      <c r="W222" s="15"/>
      <c r="X222" s="15"/>
      <c r="Y222" s="15"/>
      <c r="Z222" s="15"/>
      <c r="AA222" s="15"/>
    </row>
    <row r="223" spans="1:27" ht="18" customHeight="1">
      <c r="A223" s="665"/>
      <c r="B223" s="667" t="s">
        <v>1151</v>
      </c>
      <c r="C223" s="667" t="s">
        <v>141</v>
      </c>
      <c r="D223" s="35">
        <v>188</v>
      </c>
      <c r="E223" s="670" t="s">
        <v>1153</v>
      </c>
      <c r="F223" s="667" t="s">
        <v>1154</v>
      </c>
      <c r="G223" s="667" t="s">
        <v>1155</v>
      </c>
      <c r="H223" s="667" t="s">
        <v>1156</v>
      </c>
      <c r="I223" s="667" t="s">
        <v>1157</v>
      </c>
      <c r="J223" s="669">
        <v>45001</v>
      </c>
      <c r="K223" s="45"/>
      <c r="L223" s="48"/>
      <c r="M223" s="15"/>
      <c r="N223" s="15"/>
      <c r="O223" s="15"/>
      <c r="P223" s="15"/>
      <c r="Q223" s="15"/>
      <c r="R223" s="15"/>
      <c r="S223" s="15"/>
      <c r="T223" s="15"/>
      <c r="U223" s="15"/>
      <c r="V223" s="15"/>
      <c r="W223" s="15"/>
      <c r="X223" s="15"/>
      <c r="Y223" s="15"/>
      <c r="Z223" s="15"/>
      <c r="AA223" s="15"/>
    </row>
    <row r="224" spans="1:27" ht="18" customHeight="1">
      <c r="A224" s="665"/>
      <c r="B224" s="665"/>
      <c r="C224" s="665"/>
      <c r="D224" s="35">
        <v>189</v>
      </c>
      <c r="E224" s="665"/>
      <c r="F224" s="665"/>
      <c r="G224" s="665"/>
      <c r="H224" s="665"/>
      <c r="I224" s="665"/>
      <c r="J224" s="665"/>
      <c r="K224" s="45"/>
      <c r="L224" s="48"/>
      <c r="M224" s="15"/>
      <c r="N224" s="15"/>
      <c r="O224" s="15"/>
      <c r="P224" s="15"/>
      <c r="Q224" s="15"/>
      <c r="R224" s="15"/>
      <c r="S224" s="15"/>
      <c r="T224" s="15"/>
      <c r="U224" s="15"/>
      <c r="V224" s="15"/>
      <c r="W224" s="15"/>
      <c r="X224" s="15"/>
      <c r="Y224" s="15"/>
      <c r="Z224" s="15"/>
      <c r="AA224" s="15"/>
    </row>
    <row r="225" spans="1:27" ht="18" customHeight="1">
      <c r="A225" s="666"/>
      <c r="B225" s="666"/>
      <c r="C225" s="666"/>
      <c r="D225" s="35">
        <v>190</v>
      </c>
      <c r="E225" s="666"/>
      <c r="F225" s="666"/>
      <c r="G225" s="666"/>
      <c r="H225" s="666"/>
      <c r="I225" s="666"/>
      <c r="J225" s="666"/>
      <c r="K225" s="45"/>
      <c r="L225" s="48"/>
      <c r="M225" s="15"/>
      <c r="N225" s="15"/>
      <c r="O225" s="15"/>
      <c r="P225" s="15"/>
      <c r="Q225" s="15"/>
      <c r="R225" s="15"/>
      <c r="S225" s="15"/>
      <c r="T225" s="15"/>
      <c r="U225" s="15"/>
      <c r="V225" s="15"/>
      <c r="W225" s="15"/>
      <c r="X225" s="15"/>
      <c r="Y225" s="15"/>
      <c r="Z225" s="15"/>
      <c r="AA225" s="15"/>
    </row>
    <row r="226" spans="1:27" ht="18" customHeight="1">
      <c r="A226" s="128">
        <v>2.06</v>
      </c>
      <c r="B226" s="35" t="s">
        <v>116</v>
      </c>
      <c r="C226" s="35" t="s">
        <v>1098</v>
      </c>
      <c r="D226" s="35"/>
      <c r="E226" s="47" t="s">
        <v>1308</v>
      </c>
      <c r="F226" s="47" t="s">
        <v>39</v>
      </c>
      <c r="G226" s="17" t="s">
        <v>39</v>
      </c>
      <c r="H226" s="35" t="s">
        <v>1102</v>
      </c>
      <c r="I226" s="17" t="s">
        <v>1103</v>
      </c>
      <c r="J226" s="45">
        <v>45005</v>
      </c>
      <c r="K226" s="45"/>
      <c r="L226" s="48"/>
      <c r="M226" s="15"/>
      <c r="N226" s="15"/>
      <c r="O226" s="15"/>
      <c r="P226" s="15"/>
      <c r="Q226" s="15"/>
      <c r="R226" s="15"/>
      <c r="S226" s="15"/>
      <c r="T226" s="15"/>
      <c r="U226" s="15"/>
      <c r="V226" s="15"/>
      <c r="W226" s="15"/>
      <c r="X226" s="15"/>
      <c r="Y226" s="15"/>
      <c r="Z226" s="15"/>
      <c r="AA226" s="15"/>
    </row>
    <row r="227" spans="1:27" ht="18" customHeight="1">
      <c r="A227" s="674">
        <v>2.0699999999999998</v>
      </c>
      <c r="B227" s="35" t="s">
        <v>116</v>
      </c>
      <c r="C227" s="35" t="s">
        <v>254</v>
      </c>
      <c r="D227" s="35">
        <v>10012</v>
      </c>
      <c r="E227" s="24" t="s">
        <v>1313</v>
      </c>
      <c r="F227" s="24" t="s">
        <v>1315</v>
      </c>
      <c r="G227" s="17" t="s">
        <v>1317</v>
      </c>
      <c r="H227" s="35" t="s">
        <v>1318</v>
      </c>
      <c r="I227" s="17" t="s">
        <v>1319</v>
      </c>
      <c r="J227" s="45">
        <v>45006</v>
      </c>
      <c r="K227" s="45"/>
      <c r="L227" s="48"/>
      <c r="M227" s="15"/>
      <c r="N227" s="15"/>
      <c r="O227" s="15"/>
      <c r="P227" s="15"/>
      <c r="Q227" s="15"/>
      <c r="R227" s="15"/>
      <c r="S227" s="15"/>
      <c r="T227" s="15"/>
      <c r="U227" s="15"/>
      <c r="V227" s="15"/>
      <c r="W227" s="15"/>
      <c r="X227" s="15"/>
      <c r="Y227" s="15"/>
      <c r="Z227" s="15"/>
      <c r="AA227" s="15"/>
    </row>
    <row r="228" spans="1:27" ht="18" customHeight="1">
      <c r="A228" s="665"/>
      <c r="B228" s="35" t="s">
        <v>1151</v>
      </c>
      <c r="C228" s="35" t="s">
        <v>142</v>
      </c>
      <c r="D228" s="35">
        <v>20016</v>
      </c>
      <c r="E228" s="47" t="s">
        <v>1091</v>
      </c>
      <c r="F228" s="24" t="s">
        <v>1325</v>
      </c>
      <c r="G228" s="17" t="s">
        <v>1327</v>
      </c>
      <c r="H228" s="35" t="s">
        <v>1175</v>
      </c>
      <c r="I228" s="17" t="s">
        <v>1176</v>
      </c>
      <c r="J228" s="669">
        <v>45006</v>
      </c>
      <c r="K228" s="45"/>
      <c r="L228" s="48"/>
      <c r="M228" s="15"/>
      <c r="N228" s="15"/>
      <c r="O228" s="15"/>
      <c r="P228" s="15"/>
      <c r="Q228" s="15"/>
      <c r="R228" s="15"/>
      <c r="S228" s="15"/>
      <c r="T228" s="15"/>
      <c r="U228" s="15"/>
      <c r="V228" s="15"/>
      <c r="W228" s="15"/>
      <c r="X228" s="15"/>
      <c r="Y228" s="15"/>
      <c r="Z228" s="15"/>
      <c r="AA228" s="15"/>
    </row>
    <row r="229" spans="1:27" ht="18" customHeight="1">
      <c r="A229" s="665"/>
      <c r="B229" s="667" t="s">
        <v>116</v>
      </c>
      <c r="C229" s="667" t="s">
        <v>254</v>
      </c>
      <c r="D229" s="35">
        <v>10057</v>
      </c>
      <c r="E229" s="670" t="s">
        <v>1335</v>
      </c>
      <c r="F229" s="24" t="s">
        <v>1336</v>
      </c>
      <c r="G229" s="17" t="s">
        <v>1337</v>
      </c>
      <c r="H229" s="35" t="s">
        <v>1338</v>
      </c>
      <c r="I229" s="17" t="s">
        <v>1339</v>
      </c>
      <c r="J229" s="665"/>
      <c r="K229" s="45"/>
      <c r="L229" s="48"/>
      <c r="M229" s="15"/>
      <c r="N229" s="15"/>
      <c r="O229" s="15"/>
      <c r="P229" s="15"/>
      <c r="Q229" s="15"/>
      <c r="R229" s="15"/>
      <c r="S229" s="15"/>
      <c r="T229" s="15"/>
      <c r="U229" s="15"/>
      <c r="V229" s="15"/>
      <c r="W229" s="15"/>
      <c r="X229" s="15"/>
      <c r="Y229" s="15"/>
      <c r="Z229" s="15"/>
      <c r="AA229" s="15"/>
    </row>
    <row r="230" spans="1:27" ht="18" customHeight="1">
      <c r="A230" s="665"/>
      <c r="B230" s="665"/>
      <c r="C230" s="665"/>
      <c r="D230" s="35">
        <v>10058</v>
      </c>
      <c r="E230" s="666"/>
      <c r="F230" s="24" t="s">
        <v>1341</v>
      </c>
      <c r="G230" s="17" t="s">
        <v>1342</v>
      </c>
      <c r="H230" s="35" t="s">
        <v>1338</v>
      </c>
      <c r="I230" s="17" t="s">
        <v>1339</v>
      </c>
      <c r="J230" s="665"/>
      <c r="K230" s="45"/>
      <c r="L230" s="48"/>
      <c r="M230" s="15"/>
      <c r="N230" s="15"/>
      <c r="O230" s="15"/>
      <c r="P230" s="15"/>
      <c r="Q230" s="15"/>
      <c r="R230" s="15"/>
      <c r="S230" s="15"/>
      <c r="T230" s="15"/>
      <c r="U230" s="15"/>
      <c r="V230" s="15"/>
      <c r="W230" s="15"/>
      <c r="X230" s="15"/>
      <c r="Y230" s="15"/>
      <c r="Z230" s="15"/>
      <c r="AA230" s="15"/>
    </row>
    <row r="231" spans="1:27" ht="18" customHeight="1">
      <c r="A231" s="665"/>
      <c r="B231" s="666"/>
      <c r="C231" s="666"/>
      <c r="D231" s="25" t="s">
        <v>1345</v>
      </c>
      <c r="E231" s="47" t="s">
        <v>1338</v>
      </c>
      <c r="F231" s="47" t="s">
        <v>1338</v>
      </c>
      <c r="G231" s="17" t="s">
        <v>1339</v>
      </c>
      <c r="H231" s="35" t="s">
        <v>1338</v>
      </c>
      <c r="I231" s="17" t="s">
        <v>1339</v>
      </c>
      <c r="J231" s="665"/>
      <c r="K231" s="45"/>
      <c r="L231" s="48"/>
      <c r="M231" s="15"/>
      <c r="N231" s="15"/>
      <c r="O231" s="15"/>
      <c r="P231" s="15"/>
      <c r="Q231" s="15"/>
      <c r="R231" s="15"/>
      <c r="S231" s="15"/>
      <c r="T231" s="15"/>
      <c r="U231" s="15"/>
      <c r="V231" s="15"/>
      <c r="W231" s="15"/>
      <c r="X231" s="15"/>
      <c r="Y231" s="15"/>
      <c r="Z231" s="15"/>
      <c r="AA231" s="15"/>
    </row>
    <row r="232" spans="1:27" ht="18" customHeight="1">
      <c r="A232" s="665"/>
      <c r="B232" s="667" t="s">
        <v>116</v>
      </c>
      <c r="C232" s="667" t="s">
        <v>1349</v>
      </c>
      <c r="D232" s="35" t="s">
        <v>1350</v>
      </c>
      <c r="E232" s="673" t="s">
        <v>1161</v>
      </c>
      <c r="F232" s="131" t="s">
        <v>1355</v>
      </c>
      <c r="G232" s="151" t="s">
        <v>1355</v>
      </c>
      <c r="H232" s="667"/>
      <c r="I232" s="35"/>
      <c r="J232" s="665"/>
      <c r="K232" s="45"/>
      <c r="L232" s="48"/>
      <c r="M232" s="15"/>
      <c r="N232" s="15"/>
      <c r="O232" s="15"/>
      <c r="P232" s="15"/>
      <c r="Q232" s="15"/>
      <c r="R232" s="15"/>
      <c r="S232" s="15"/>
      <c r="T232" s="15"/>
      <c r="U232" s="15"/>
      <c r="V232" s="15"/>
      <c r="W232" s="15"/>
      <c r="X232" s="15"/>
      <c r="Y232" s="15"/>
      <c r="Z232" s="15"/>
      <c r="AA232" s="15"/>
    </row>
    <row r="233" spans="1:27" ht="18" customHeight="1">
      <c r="A233" s="665"/>
      <c r="B233" s="666"/>
      <c r="C233" s="666"/>
      <c r="D233" s="35" t="s">
        <v>1357</v>
      </c>
      <c r="E233" s="666"/>
      <c r="F233" s="131" t="s">
        <v>1162</v>
      </c>
      <c r="G233" s="151" t="s">
        <v>1162</v>
      </c>
      <c r="H233" s="666"/>
      <c r="I233" s="35"/>
      <c r="J233" s="665"/>
      <c r="K233" s="45"/>
      <c r="L233" s="48"/>
      <c r="M233" s="15"/>
      <c r="N233" s="15"/>
      <c r="O233" s="15"/>
      <c r="P233" s="15"/>
      <c r="Q233" s="15"/>
      <c r="R233" s="15"/>
      <c r="S233" s="15"/>
      <c r="T233" s="15"/>
      <c r="U233" s="15"/>
      <c r="V233" s="15"/>
      <c r="W233" s="15"/>
      <c r="X233" s="15"/>
      <c r="Y233" s="15"/>
      <c r="Z233" s="15"/>
      <c r="AA233" s="15"/>
    </row>
    <row r="234" spans="1:27" ht="18" customHeight="1">
      <c r="A234" s="665"/>
      <c r="B234" s="35" t="s">
        <v>116</v>
      </c>
      <c r="C234" s="35" t="s">
        <v>1098</v>
      </c>
      <c r="D234" s="35"/>
      <c r="E234" s="47" t="s">
        <v>1308</v>
      </c>
      <c r="F234" s="47" t="s">
        <v>39</v>
      </c>
      <c r="G234" s="17" t="s">
        <v>39</v>
      </c>
      <c r="H234" s="35" t="s">
        <v>1102</v>
      </c>
      <c r="I234" s="17" t="s">
        <v>1103</v>
      </c>
      <c r="J234" s="665"/>
      <c r="K234" s="45"/>
      <c r="L234" s="48"/>
      <c r="M234" s="15"/>
      <c r="N234" s="15"/>
      <c r="O234" s="15"/>
      <c r="P234" s="15"/>
      <c r="Q234" s="15"/>
      <c r="R234" s="15"/>
      <c r="S234" s="15"/>
      <c r="T234" s="15"/>
      <c r="U234" s="15"/>
      <c r="V234" s="15"/>
      <c r="W234" s="15"/>
      <c r="X234" s="15"/>
      <c r="Y234" s="15"/>
      <c r="Z234" s="15"/>
      <c r="AA234" s="15"/>
    </row>
    <row r="235" spans="1:27" ht="18" customHeight="1">
      <c r="A235" s="665"/>
      <c r="B235" s="667" t="s">
        <v>1366</v>
      </c>
      <c r="C235" s="667" t="s">
        <v>117</v>
      </c>
      <c r="D235" s="23">
        <v>30131</v>
      </c>
      <c r="E235" s="670" t="s">
        <v>1192</v>
      </c>
      <c r="F235" s="47" t="s">
        <v>1195</v>
      </c>
      <c r="G235" s="17" t="s">
        <v>1198</v>
      </c>
      <c r="H235" s="667" t="s">
        <v>116</v>
      </c>
      <c r="I235" s="667" t="s">
        <v>1129</v>
      </c>
      <c r="J235" s="665"/>
      <c r="K235" s="45"/>
      <c r="L235" s="48"/>
      <c r="M235" s="15"/>
      <c r="N235" s="15"/>
      <c r="O235" s="15"/>
      <c r="P235" s="15"/>
      <c r="Q235" s="15"/>
      <c r="R235" s="15"/>
      <c r="S235" s="15"/>
      <c r="T235" s="15"/>
      <c r="U235" s="15"/>
      <c r="V235" s="15"/>
      <c r="W235" s="15"/>
      <c r="X235" s="15"/>
      <c r="Y235" s="15"/>
      <c r="Z235" s="15"/>
      <c r="AA235" s="15"/>
    </row>
    <row r="236" spans="1:27" ht="18" customHeight="1">
      <c r="A236" s="665"/>
      <c r="B236" s="665"/>
      <c r="C236" s="665"/>
      <c r="D236" s="23">
        <v>30132</v>
      </c>
      <c r="E236" s="665"/>
      <c r="F236" s="47" t="s">
        <v>1202</v>
      </c>
      <c r="G236" s="17" t="s">
        <v>1203</v>
      </c>
      <c r="H236" s="665"/>
      <c r="I236" s="665"/>
      <c r="J236" s="665"/>
      <c r="K236" s="45"/>
      <c r="L236" s="48"/>
      <c r="M236" s="15"/>
      <c r="N236" s="15"/>
      <c r="O236" s="15"/>
      <c r="P236" s="15"/>
      <c r="Q236" s="15"/>
      <c r="R236" s="15"/>
      <c r="S236" s="15"/>
      <c r="T236" s="15"/>
      <c r="U236" s="15"/>
      <c r="V236" s="15"/>
      <c r="W236" s="15"/>
      <c r="X236" s="15"/>
      <c r="Y236" s="15"/>
      <c r="Z236" s="15"/>
      <c r="AA236" s="15"/>
    </row>
    <row r="237" spans="1:27" ht="18" customHeight="1">
      <c r="A237" s="665"/>
      <c r="B237" s="665"/>
      <c r="C237" s="665"/>
      <c r="D237" s="23">
        <v>30133</v>
      </c>
      <c r="E237" s="665"/>
      <c r="F237" s="47" t="s">
        <v>1208</v>
      </c>
      <c r="G237" s="17" t="s">
        <v>1209</v>
      </c>
      <c r="H237" s="665"/>
      <c r="I237" s="665"/>
      <c r="J237" s="665"/>
      <c r="K237" s="45"/>
      <c r="L237" s="48"/>
      <c r="M237" s="15"/>
      <c r="N237" s="15"/>
      <c r="O237" s="15"/>
      <c r="P237" s="15"/>
      <c r="Q237" s="15"/>
      <c r="R237" s="15"/>
      <c r="S237" s="15"/>
      <c r="T237" s="15"/>
      <c r="U237" s="15"/>
      <c r="V237" s="15"/>
      <c r="W237" s="15"/>
      <c r="X237" s="15"/>
      <c r="Y237" s="15"/>
      <c r="Z237" s="15"/>
      <c r="AA237" s="15"/>
    </row>
    <row r="238" spans="1:27" ht="18" customHeight="1">
      <c r="A238" s="665"/>
      <c r="B238" s="665"/>
      <c r="C238" s="665"/>
      <c r="D238" s="23">
        <v>30134</v>
      </c>
      <c r="E238" s="665"/>
      <c r="F238" s="47" t="s">
        <v>1214</v>
      </c>
      <c r="G238" s="17" t="s">
        <v>1215</v>
      </c>
      <c r="H238" s="666"/>
      <c r="I238" s="666"/>
      <c r="J238" s="665"/>
      <c r="K238" s="45"/>
      <c r="L238" s="48"/>
      <c r="M238" s="15"/>
      <c r="N238" s="15"/>
      <c r="O238" s="15"/>
      <c r="P238" s="15"/>
      <c r="Q238" s="15"/>
      <c r="R238" s="15"/>
      <c r="S238" s="15"/>
      <c r="T238" s="15"/>
      <c r="U238" s="15"/>
      <c r="V238" s="15"/>
      <c r="W238" s="15"/>
      <c r="X238" s="15"/>
      <c r="Y238" s="15"/>
      <c r="Z238" s="15"/>
      <c r="AA238" s="15"/>
    </row>
    <row r="239" spans="1:27" ht="18" customHeight="1">
      <c r="A239" s="666"/>
      <c r="B239" s="666"/>
      <c r="C239" s="666"/>
      <c r="D239" s="23">
        <v>30135</v>
      </c>
      <c r="E239" s="666"/>
      <c r="F239" s="47" t="s">
        <v>1378</v>
      </c>
      <c r="G239" s="17" t="s">
        <v>1379</v>
      </c>
      <c r="H239" s="35" t="s">
        <v>49</v>
      </c>
      <c r="I239" s="17" t="s">
        <v>1380</v>
      </c>
      <c r="J239" s="666"/>
      <c r="K239" s="45"/>
      <c r="L239" s="48"/>
      <c r="M239" s="15"/>
      <c r="N239" s="15"/>
      <c r="O239" s="15"/>
      <c r="P239" s="15"/>
      <c r="Q239" s="15"/>
      <c r="R239" s="15"/>
      <c r="S239" s="15"/>
      <c r="T239" s="15"/>
      <c r="U239" s="15"/>
      <c r="V239" s="15"/>
      <c r="W239" s="15"/>
      <c r="X239" s="15"/>
      <c r="Y239" s="15"/>
      <c r="Z239" s="15"/>
      <c r="AA239" s="15"/>
    </row>
    <row r="240" spans="1:27" ht="18" customHeight="1">
      <c r="A240" s="674">
        <v>2.08</v>
      </c>
      <c r="B240" s="667" t="s">
        <v>116</v>
      </c>
      <c r="C240" s="667" t="s">
        <v>50</v>
      </c>
      <c r="D240" s="35" t="s">
        <v>1387</v>
      </c>
      <c r="E240" s="670" t="s">
        <v>1388</v>
      </c>
      <c r="F240" s="47" t="s">
        <v>1389</v>
      </c>
      <c r="G240" s="17" t="s">
        <v>1390</v>
      </c>
      <c r="H240" s="667" t="s">
        <v>1391</v>
      </c>
      <c r="I240" s="667" t="s">
        <v>1392</v>
      </c>
      <c r="J240" s="669">
        <v>45007</v>
      </c>
      <c r="K240" s="45"/>
      <c r="L240" s="48"/>
      <c r="M240" s="15"/>
      <c r="N240" s="15"/>
      <c r="O240" s="15"/>
      <c r="P240" s="15"/>
      <c r="Q240" s="15"/>
      <c r="R240" s="15"/>
      <c r="S240" s="15"/>
      <c r="T240" s="15"/>
      <c r="U240" s="15"/>
      <c r="V240" s="15"/>
      <c r="W240" s="15"/>
      <c r="X240" s="15"/>
      <c r="Y240" s="15"/>
      <c r="Z240" s="15"/>
      <c r="AA240" s="15"/>
    </row>
    <row r="241" spans="1:27" ht="18" customHeight="1">
      <c r="A241" s="665"/>
      <c r="B241" s="665"/>
      <c r="C241" s="665"/>
      <c r="D241" s="35" t="s">
        <v>1398</v>
      </c>
      <c r="E241" s="665"/>
      <c r="F241" s="47" t="s">
        <v>1399</v>
      </c>
      <c r="G241" s="17" t="s">
        <v>1401</v>
      </c>
      <c r="H241" s="665"/>
      <c r="I241" s="665"/>
      <c r="J241" s="665"/>
      <c r="K241" s="45"/>
      <c r="L241" s="48"/>
      <c r="M241" s="15"/>
      <c r="N241" s="15"/>
      <c r="O241" s="15"/>
      <c r="P241" s="15"/>
      <c r="Q241" s="15"/>
      <c r="R241" s="15"/>
      <c r="S241" s="15"/>
      <c r="T241" s="15"/>
      <c r="U241" s="15"/>
      <c r="V241" s="15"/>
      <c r="W241" s="15"/>
      <c r="X241" s="15"/>
      <c r="Y241" s="15"/>
      <c r="Z241" s="15"/>
      <c r="AA241" s="15"/>
    </row>
    <row r="242" spans="1:27" ht="18" customHeight="1">
      <c r="A242" s="666"/>
      <c r="B242" s="666"/>
      <c r="C242" s="666"/>
      <c r="D242" s="35" t="s">
        <v>1404</v>
      </c>
      <c r="E242" s="666"/>
      <c r="F242" s="47" t="s">
        <v>1389</v>
      </c>
      <c r="G242" s="17" t="s">
        <v>1390</v>
      </c>
      <c r="H242" s="666"/>
      <c r="I242" s="666"/>
      <c r="J242" s="666"/>
      <c r="K242" s="45"/>
      <c r="L242" s="48"/>
      <c r="M242" s="15"/>
      <c r="N242" s="15"/>
      <c r="O242" s="15"/>
      <c r="P242" s="15"/>
      <c r="Q242" s="15"/>
      <c r="R242" s="15"/>
      <c r="S242" s="15"/>
      <c r="T242" s="15"/>
      <c r="U242" s="15"/>
      <c r="V242" s="15"/>
      <c r="W242" s="15"/>
      <c r="X242" s="15"/>
      <c r="Y242" s="15"/>
      <c r="Z242" s="15"/>
      <c r="AA242" s="15"/>
    </row>
    <row r="243" spans="1:27" ht="18" customHeight="1">
      <c r="A243" s="674">
        <v>2.09</v>
      </c>
      <c r="B243" s="667" t="s">
        <v>49</v>
      </c>
      <c r="C243" s="667" t="s">
        <v>50</v>
      </c>
      <c r="D243" s="35" t="s">
        <v>1412</v>
      </c>
      <c r="E243" s="47" t="s">
        <v>1116</v>
      </c>
      <c r="F243" s="47" t="s">
        <v>1414</v>
      </c>
      <c r="G243" s="17" t="s">
        <v>1416</v>
      </c>
      <c r="H243" s="667" t="s">
        <v>49</v>
      </c>
      <c r="I243" s="667" t="s">
        <v>1380</v>
      </c>
      <c r="J243" s="669">
        <v>45009</v>
      </c>
      <c r="K243" s="45"/>
      <c r="L243" s="48"/>
      <c r="M243" s="15"/>
      <c r="N243" s="15"/>
      <c r="O243" s="15"/>
      <c r="P243" s="15"/>
      <c r="Q243" s="15"/>
      <c r="R243" s="15"/>
      <c r="S243" s="15"/>
      <c r="T243" s="15"/>
      <c r="U243" s="15"/>
      <c r="V243" s="15"/>
      <c r="W243" s="15"/>
      <c r="X243" s="15"/>
      <c r="Y243" s="15"/>
      <c r="Z243" s="15"/>
      <c r="AA243" s="15"/>
    </row>
    <row r="244" spans="1:27" ht="18" customHeight="1">
      <c r="A244" s="665"/>
      <c r="B244" s="666"/>
      <c r="C244" s="666"/>
      <c r="D244" s="35" t="s">
        <v>1420</v>
      </c>
      <c r="E244" s="47" t="s">
        <v>1422</v>
      </c>
      <c r="F244" s="47" t="s">
        <v>1423</v>
      </c>
      <c r="G244" s="17" t="s">
        <v>1424</v>
      </c>
      <c r="H244" s="666"/>
      <c r="I244" s="666"/>
      <c r="J244" s="665"/>
      <c r="K244" s="45"/>
      <c r="L244" s="48"/>
      <c r="M244" s="15"/>
      <c r="N244" s="15"/>
      <c r="O244" s="15"/>
      <c r="P244" s="15"/>
      <c r="Q244" s="15"/>
      <c r="R244" s="15"/>
      <c r="S244" s="15"/>
      <c r="T244" s="15"/>
      <c r="U244" s="15"/>
      <c r="V244" s="15"/>
      <c r="W244" s="15"/>
      <c r="X244" s="15"/>
      <c r="Y244" s="15"/>
      <c r="Z244" s="15"/>
      <c r="AA244" s="15"/>
    </row>
    <row r="245" spans="1:27" ht="18" customHeight="1">
      <c r="A245" s="665"/>
      <c r="B245" s="667" t="s">
        <v>49</v>
      </c>
      <c r="C245" s="667" t="s">
        <v>86</v>
      </c>
      <c r="D245" s="35">
        <v>60143</v>
      </c>
      <c r="E245" s="48" t="s">
        <v>336</v>
      </c>
      <c r="F245" s="48" t="s">
        <v>1429</v>
      </c>
      <c r="G245" s="17" t="s">
        <v>1431</v>
      </c>
      <c r="H245" s="35" t="s">
        <v>1391</v>
      </c>
      <c r="I245" s="17" t="s">
        <v>1392</v>
      </c>
      <c r="J245" s="665"/>
      <c r="K245" s="45"/>
      <c r="L245" s="48"/>
      <c r="M245" s="15"/>
      <c r="N245" s="15"/>
      <c r="O245" s="15"/>
      <c r="P245" s="15"/>
      <c r="Q245" s="15"/>
      <c r="R245" s="15"/>
      <c r="S245" s="15"/>
      <c r="T245" s="15"/>
      <c r="U245" s="15"/>
      <c r="V245" s="15"/>
      <c r="W245" s="15"/>
      <c r="X245" s="15"/>
      <c r="Y245" s="15"/>
      <c r="Z245" s="15"/>
      <c r="AA245" s="15"/>
    </row>
    <row r="246" spans="1:27" ht="18" customHeight="1">
      <c r="A246" s="665"/>
      <c r="B246" s="665"/>
      <c r="C246" s="665"/>
      <c r="D246" s="35">
        <v>60282</v>
      </c>
      <c r="E246" s="670" t="s">
        <v>1435</v>
      </c>
      <c r="F246" s="62" t="s">
        <v>1438</v>
      </c>
      <c r="G246" s="17" t="s">
        <v>1439</v>
      </c>
      <c r="H246" s="667" t="s">
        <v>49</v>
      </c>
      <c r="I246" s="667" t="s">
        <v>1380</v>
      </c>
      <c r="J246" s="665"/>
      <c r="K246" s="45"/>
      <c r="L246" s="48"/>
      <c r="M246" s="15"/>
      <c r="N246" s="15"/>
      <c r="O246" s="15"/>
      <c r="P246" s="15"/>
      <c r="Q246" s="15"/>
      <c r="R246" s="15"/>
      <c r="S246" s="15"/>
      <c r="T246" s="15"/>
      <c r="U246" s="15"/>
      <c r="V246" s="15"/>
      <c r="W246" s="15"/>
      <c r="X246" s="15"/>
      <c r="Y246" s="15"/>
      <c r="Z246" s="15"/>
      <c r="AA246" s="15"/>
    </row>
    <row r="247" spans="1:27" ht="18" customHeight="1">
      <c r="A247" s="665"/>
      <c r="B247" s="665"/>
      <c r="C247" s="665"/>
      <c r="D247" s="35">
        <v>60283</v>
      </c>
      <c r="E247" s="665"/>
      <c r="F247" s="62" t="s">
        <v>1445</v>
      </c>
      <c r="G247" s="17" t="s">
        <v>1446</v>
      </c>
      <c r="H247" s="665"/>
      <c r="I247" s="665"/>
      <c r="J247" s="665"/>
      <c r="K247" s="45"/>
      <c r="L247" s="48"/>
      <c r="M247" s="15"/>
      <c r="N247" s="15"/>
      <c r="O247" s="15"/>
      <c r="P247" s="15"/>
      <c r="Q247" s="15"/>
      <c r="R247" s="15"/>
      <c r="S247" s="15"/>
      <c r="T247" s="15"/>
      <c r="U247" s="15"/>
      <c r="V247" s="15"/>
      <c r="W247" s="15"/>
      <c r="X247" s="15"/>
      <c r="Y247" s="15"/>
      <c r="Z247" s="15"/>
      <c r="AA247" s="15"/>
    </row>
    <row r="248" spans="1:27" ht="18" customHeight="1">
      <c r="A248" s="665"/>
      <c r="B248" s="665"/>
      <c r="C248" s="665"/>
      <c r="D248" s="35">
        <v>60284</v>
      </c>
      <c r="E248" s="665"/>
      <c r="F248" s="62" t="s">
        <v>1449</v>
      </c>
      <c r="G248" s="17" t="s">
        <v>1449</v>
      </c>
      <c r="H248" s="665"/>
      <c r="I248" s="665"/>
      <c r="J248" s="665"/>
      <c r="K248" s="45"/>
      <c r="L248" s="48"/>
      <c r="M248" s="15"/>
      <c r="N248" s="15"/>
      <c r="O248" s="15"/>
      <c r="P248" s="15"/>
      <c r="Q248" s="15"/>
      <c r="R248" s="15"/>
      <c r="S248" s="15"/>
      <c r="T248" s="15"/>
      <c r="U248" s="15"/>
      <c r="V248" s="15"/>
      <c r="W248" s="15"/>
      <c r="X248" s="15"/>
      <c r="Y248" s="15"/>
      <c r="Z248" s="15"/>
      <c r="AA248" s="15"/>
    </row>
    <row r="249" spans="1:27" ht="18" customHeight="1">
      <c r="A249" s="665"/>
      <c r="B249" s="665"/>
      <c r="C249" s="665"/>
      <c r="D249" s="35">
        <v>60285</v>
      </c>
      <c r="E249" s="665"/>
      <c r="F249" s="62" t="s">
        <v>1451</v>
      </c>
      <c r="G249" s="17" t="s">
        <v>1451</v>
      </c>
      <c r="H249" s="665"/>
      <c r="I249" s="665"/>
      <c r="J249" s="665"/>
      <c r="K249" s="45"/>
      <c r="L249" s="48"/>
      <c r="M249" s="15"/>
      <c r="N249" s="15"/>
      <c r="O249" s="15"/>
      <c r="P249" s="15"/>
      <c r="Q249" s="15"/>
      <c r="R249" s="15"/>
      <c r="S249" s="15"/>
      <c r="T249" s="15"/>
      <c r="U249" s="15"/>
      <c r="V249" s="15"/>
      <c r="W249" s="15"/>
      <c r="X249" s="15"/>
      <c r="Y249" s="15"/>
      <c r="Z249" s="15"/>
      <c r="AA249" s="15"/>
    </row>
    <row r="250" spans="1:27" ht="18" customHeight="1">
      <c r="A250" s="665"/>
      <c r="B250" s="665"/>
      <c r="C250" s="665"/>
      <c r="D250" s="35">
        <v>60286</v>
      </c>
      <c r="E250" s="665"/>
      <c r="F250" s="62" t="s">
        <v>1455</v>
      </c>
      <c r="G250" s="17" t="s">
        <v>1457</v>
      </c>
      <c r="H250" s="665"/>
      <c r="I250" s="665"/>
      <c r="J250" s="665"/>
      <c r="K250" s="45"/>
      <c r="L250" s="48"/>
      <c r="M250" s="15"/>
      <c r="N250" s="15"/>
      <c r="O250" s="15"/>
      <c r="P250" s="15"/>
      <c r="Q250" s="15"/>
      <c r="R250" s="15"/>
      <c r="S250" s="15"/>
      <c r="T250" s="15"/>
      <c r="U250" s="15"/>
      <c r="V250" s="15"/>
      <c r="W250" s="15"/>
      <c r="X250" s="15"/>
      <c r="Y250" s="15"/>
      <c r="Z250" s="15"/>
      <c r="AA250" s="15"/>
    </row>
    <row r="251" spans="1:27" ht="18" customHeight="1">
      <c r="A251" s="665"/>
      <c r="B251" s="665"/>
      <c r="C251" s="665"/>
      <c r="D251" s="35">
        <v>60287</v>
      </c>
      <c r="E251" s="665"/>
      <c r="F251" s="62" t="s">
        <v>1462</v>
      </c>
      <c r="G251" s="17" t="s">
        <v>1463</v>
      </c>
      <c r="H251" s="665"/>
      <c r="I251" s="665"/>
      <c r="J251" s="665"/>
      <c r="K251" s="45"/>
      <c r="L251" s="48"/>
      <c r="M251" s="15"/>
      <c r="N251" s="15"/>
      <c r="O251" s="15"/>
      <c r="P251" s="15"/>
      <c r="Q251" s="15"/>
      <c r="R251" s="15"/>
      <c r="S251" s="15"/>
      <c r="T251" s="15"/>
      <c r="U251" s="15"/>
      <c r="V251" s="15"/>
      <c r="W251" s="15"/>
      <c r="X251" s="15"/>
      <c r="Y251" s="15"/>
      <c r="Z251" s="15"/>
      <c r="AA251" s="15"/>
    </row>
    <row r="252" spans="1:27" ht="18" customHeight="1">
      <c r="A252" s="665"/>
      <c r="B252" s="665"/>
      <c r="C252" s="665"/>
      <c r="D252" s="35">
        <v>60288</v>
      </c>
      <c r="E252" s="665"/>
      <c r="F252" s="62" t="s">
        <v>1471</v>
      </c>
      <c r="G252" s="17" t="s">
        <v>1472</v>
      </c>
      <c r="H252" s="665"/>
      <c r="I252" s="665"/>
      <c r="J252" s="665"/>
      <c r="K252" s="45"/>
      <c r="L252" s="48"/>
      <c r="M252" s="15"/>
      <c r="N252" s="15"/>
      <c r="O252" s="15"/>
      <c r="P252" s="15"/>
      <c r="Q252" s="15"/>
      <c r="R252" s="15"/>
      <c r="S252" s="15"/>
      <c r="T252" s="15"/>
      <c r="U252" s="15"/>
      <c r="V252" s="15"/>
      <c r="W252" s="15"/>
      <c r="X252" s="15"/>
      <c r="Y252" s="15"/>
      <c r="Z252" s="15"/>
      <c r="AA252" s="15"/>
    </row>
    <row r="253" spans="1:27" ht="18" customHeight="1">
      <c r="A253" s="665"/>
      <c r="B253" s="665"/>
      <c r="C253" s="665"/>
      <c r="D253" s="35">
        <v>60289</v>
      </c>
      <c r="E253" s="665"/>
      <c r="F253" s="62" t="s">
        <v>1474</v>
      </c>
      <c r="G253" s="17" t="s">
        <v>1475</v>
      </c>
      <c r="H253" s="665"/>
      <c r="I253" s="665"/>
      <c r="J253" s="665"/>
      <c r="K253" s="45"/>
      <c r="L253" s="48"/>
      <c r="M253" s="15"/>
      <c r="N253" s="15"/>
      <c r="O253" s="15"/>
      <c r="P253" s="15"/>
      <c r="Q253" s="15"/>
      <c r="R253" s="15"/>
      <c r="S253" s="15"/>
      <c r="T253" s="15"/>
      <c r="U253" s="15"/>
      <c r="V253" s="15"/>
      <c r="W253" s="15"/>
      <c r="X253" s="15"/>
      <c r="Y253" s="15"/>
      <c r="Z253" s="15"/>
      <c r="AA253" s="15"/>
    </row>
    <row r="254" spans="1:27" ht="18" customHeight="1">
      <c r="A254" s="665"/>
      <c r="B254" s="666"/>
      <c r="C254" s="665"/>
      <c r="D254" s="35">
        <v>60290</v>
      </c>
      <c r="E254" s="666"/>
      <c r="F254" s="62" t="s">
        <v>1480</v>
      </c>
      <c r="G254" s="17" t="s">
        <v>1480</v>
      </c>
      <c r="H254" s="666"/>
      <c r="I254" s="666"/>
      <c r="J254" s="665"/>
      <c r="K254" s="45"/>
      <c r="L254" s="48"/>
      <c r="M254" s="15"/>
      <c r="N254" s="15"/>
      <c r="O254" s="15"/>
      <c r="P254" s="15"/>
      <c r="Q254" s="15"/>
      <c r="R254" s="15"/>
      <c r="S254" s="15"/>
      <c r="T254" s="15"/>
      <c r="U254" s="15"/>
      <c r="V254" s="15"/>
      <c r="W254" s="15"/>
      <c r="X254" s="15"/>
      <c r="Y254" s="15"/>
      <c r="Z254" s="15"/>
      <c r="AA254" s="15"/>
    </row>
    <row r="255" spans="1:27" ht="30.75" customHeight="1">
      <c r="A255" s="665"/>
      <c r="B255" s="667" t="s">
        <v>1151</v>
      </c>
      <c r="C255" s="665"/>
      <c r="D255" s="35">
        <v>60214</v>
      </c>
      <c r="E255" s="670" t="s">
        <v>1484</v>
      </c>
      <c r="F255" s="670" t="s">
        <v>1486</v>
      </c>
      <c r="G255" s="667" t="s">
        <v>1488</v>
      </c>
      <c r="H255" s="667" t="s">
        <v>1489</v>
      </c>
      <c r="I255" s="667" t="s">
        <v>1490</v>
      </c>
      <c r="J255" s="665"/>
      <c r="K255" s="45"/>
      <c r="L255" s="48"/>
      <c r="M255" s="15"/>
      <c r="N255" s="15"/>
      <c r="O255" s="15"/>
      <c r="P255" s="15"/>
      <c r="Q255" s="15"/>
      <c r="R255" s="15"/>
      <c r="S255" s="15"/>
      <c r="T255" s="15"/>
      <c r="U255" s="15"/>
      <c r="V255" s="15"/>
      <c r="W255" s="15"/>
      <c r="X255" s="15"/>
      <c r="Y255" s="15"/>
      <c r="Z255" s="15"/>
      <c r="AA255" s="15"/>
    </row>
    <row r="256" spans="1:27" ht="30.75" customHeight="1">
      <c r="A256" s="665"/>
      <c r="B256" s="665"/>
      <c r="C256" s="665"/>
      <c r="D256" s="35">
        <v>60215</v>
      </c>
      <c r="E256" s="665"/>
      <c r="F256" s="665"/>
      <c r="G256" s="665"/>
      <c r="H256" s="665"/>
      <c r="I256" s="665"/>
      <c r="J256" s="665"/>
      <c r="K256" s="45"/>
      <c r="L256" s="48"/>
      <c r="M256" s="15"/>
      <c r="N256" s="15"/>
      <c r="O256" s="15"/>
      <c r="P256" s="15"/>
      <c r="Q256" s="15"/>
      <c r="R256" s="15"/>
      <c r="S256" s="15"/>
      <c r="T256" s="15"/>
      <c r="U256" s="15"/>
      <c r="V256" s="15"/>
      <c r="W256" s="15"/>
      <c r="X256" s="15"/>
      <c r="Y256" s="15"/>
      <c r="Z256" s="15"/>
      <c r="AA256" s="15"/>
    </row>
    <row r="257" spans="1:27" ht="30.75" customHeight="1">
      <c r="A257" s="665"/>
      <c r="B257" s="666"/>
      <c r="C257" s="666"/>
      <c r="D257" s="35">
        <v>60216</v>
      </c>
      <c r="E257" s="666"/>
      <c r="F257" s="666"/>
      <c r="G257" s="666"/>
      <c r="H257" s="666"/>
      <c r="I257" s="666"/>
      <c r="J257" s="665"/>
      <c r="K257" s="45"/>
      <c r="L257" s="48"/>
      <c r="M257" s="15"/>
      <c r="N257" s="15"/>
      <c r="O257" s="15"/>
      <c r="P257" s="15"/>
      <c r="Q257" s="15"/>
      <c r="R257" s="15"/>
      <c r="S257" s="15"/>
      <c r="T257" s="15"/>
      <c r="U257" s="15"/>
      <c r="V257" s="15"/>
      <c r="W257" s="15"/>
      <c r="X257" s="15"/>
      <c r="Y257" s="15"/>
      <c r="Z257" s="15"/>
      <c r="AA257" s="15"/>
    </row>
    <row r="258" spans="1:27" ht="18" customHeight="1">
      <c r="A258" s="665"/>
      <c r="B258" s="667" t="s">
        <v>1496</v>
      </c>
      <c r="C258" s="667" t="s">
        <v>36</v>
      </c>
      <c r="D258" s="35">
        <v>70030</v>
      </c>
      <c r="E258" s="668" t="s">
        <v>1497</v>
      </c>
      <c r="F258" s="62" t="s">
        <v>1498</v>
      </c>
      <c r="G258" s="17" t="s">
        <v>1499</v>
      </c>
      <c r="H258" s="35" t="s">
        <v>116</v>
      </c>
      <c r="I258" s="17" t="s">
        <v>1129</v>
      </c>
      <c r="J258" s="665"/>
      <c r="K258" s="45"/>
      <c r="L258" s="48"/>
      <c r="M258" s="15"/>
      <c r="N258" s="15"/>
      <c r="O258" s="15"/>
      <c r="P258" s="15"/>
      <c r="Q258" s="15"/>
      <c r="R258" s="15"/>
      <c r="S258" s="15"/>
      <c r="T258" s="15"/>
      <c r="U258" s="15"/>
      <c r="V258" s="15"/>
      <c r="W258" s="15"/>
      <c r="X258" s="15"/>
      <c r="Y258" s="15"/>
      <c r="Z258" s="15"/>
      <c r="AA258" s="15"/>
    </row>
    <row r="259" spans="1:27" ht="18" customHeight="1">
      <c r="A259" s="665"/>
      <c r="B259" s="665"/>
      <c r="C259" s="665"/>
      <c r="D259" s="35">
        <v>70031</v>
      </c>
      <c r="E259" s="665"/>
      <c r="F259" s="62" t="s">
        <v>1502</v>
      </c>
      <c r="G259" s="17" t="s">
        <v>1504</v>
      </c>
      <c r="H259" s="35" t="s">
        <v>1151</v>
      </c>
      <c r="I259" s="17" t="s">
        <v>1506</v>
      </c>
      <c r="J259" s="665"/>
      <c r="K259" s="45"/>
      <c r="L259" s="48"/>
      <c r="M259" s="15"/>
      <c r="N259" s="15"/>
      <c r="O259" s="15"/>
      <c r="P259" s="15"/>
      <c r="Q259" s="15"/>
      <c r="R259" s="15"/>
      <c r="S259" s="15"/>
      <c r="T259" s="15"/>
      <c r="U259" s="15"/>
      <c r="V259" s="15"/>
      <c r="W259" s="15"/>
      <c r="X259" s="15"/>
      <c r="Y259" s="15"/>
      <c r="Z259" s="15"/>
      <c r="AA259" s="15"/>
    </row>
    <row r="260" spans="1:27" ht="18" customHeight="1">
      <c r="A260" s="665"/>
      <c r="B260" s="666"/>
      <c r="C260" s="666"/>
      <c r="D260" s="35">
        <v>70032</v>
      </c>
      <c r="E260" s="666"/>
      <c r="F260" s="62" t="s">
        <v>1510</v>
      </c>
      <c r="G260" s="17" t="s">
        <v>1511</v>
      </c>
      <c r="H260" s="35" t="s">
        <v>1151</v>
      </c>
      <c r="I260" s="17" t="s">
        <v>1506</v>
      </c>
      <c r="J260" s="666"/>
      <c r="K260" s="45"/>
      <c r="L260" s="48"/>
      <c r="M260" s="15"/>
      <c r="N260" s="15"/>
      <c r="O260" s="15"/>
      <c r="P260" s="15"/>
      <c r="Q260" s="15"/>
      <c r="R260" s="15"/>
      <c r="S260" s="15"/>
      <c r="T260" s="15"/>
      <c r="U260" s="15"/>
      <c r="V260" s="15"/>
      <c r="W260" s="15"/>
      <c r="X260" s="15"/>
      <c r="Y260" s="15"/>
      <c r="Z260" s="15"/>
      <c r="AA260" s="15"/>
    </row>
    <row r="261" spans="1:27" ht="13.5" customHeight="1">
      <c r="A261" s="665"/>
      <c r="B261" s="667" t="s">
        <v>49</v>
      </c>
      <c r="C261" s="667" t="s">
        <v>86</v>
      </c>
      <c r="D261" s="35">
        <v>60291</v>
      </c>
      <c r="E261" s="670" t="s">
        <v>1519</v>
      </c>
      <c r="F261" s="47" t="s">
        <v>1521</v>
      </c>
      <c r="G261" s="17" t="s">
        <v>1523</v>
      </c>
      <c r="H261" s="667" t="s">
        <v>1524</v>
      </c>
      <c r="I261" s="667" t="s">
        <v>1525</v>
      </c>
      <c r="J261" s="669">
        <v>45012</v>
      </c>
      <c r="K261" s="45"/>
      <c r="L261" s="48"/>
      <c r="M261" s="15"/>
      <c r="N261" s="15"/>
      <c r="O261" s="15"/>
      <c r="P261" s="15"/>
      <c r="Q261" s="15"/>
      <c r="R261" s="15"/>
      <c r="S261" s="15"/>
      <c r="T261" s="15"/>
      <c r="U261" s="15"/>
      <c r="V261" s="15"/>
      <c r="W261" s="15"/>
      <c r="X261" s="15"/>
      <c r="Y261" s="15"/>
      <c r="Z261" s="15"/>
      <c r="AA261" s="15"/>
    </row>
    <row r="262" spans="1:27" ht="18" customHeight="1">
      <c r="A262" s="665"/>
      <c r="B262" s="665"/>
      <c r="C262" s="665"/>
      <c r="D262" s="35">
        <v>60292</v>
      </c>
      <c r="E262" s="665"/>
      <c r="F262" s="47" t="s">
        <v>1527</v>
      </c>
      <c r="G262" s="17" t="s">
        <v>1528</v>
      </c>
      <c r="H262" s="665"/>
      <c r="I262" s="665"/>
      <c r="J262" s="665"/>
      <c r="K262" s="45"/>
      <c r="L262" s="48"/>
      <c r="M262" s="15"/>
      <c r="N262" s="15"/>
      <c r="O262" s="15"/>
      <c r="P262" s="15"/>
      <c r="Q262" s="15"/>
      <c r="R262" s="15"/>
      <c r="S262" s="15"/>
      <c r="T262" s="15"/>
      <c r="U262" s="15"/>
      <c r="V262" s="15"/>
      <c r="W262" s="15"/>
      <c r="X262" s="15"/>
      <c r="Y262" s="15"/>
      <c r="Z262" s="15"/>
      <c r="AA262" s="15"/>
    </row>
    <row r="263" spans="1:27" ht="18" customHeight="1">
      <c r="A263" s="665"/>
      <c r="B263" s="665"/>
      <c r="C263" s="665"/>
      <c r="D263" s="35">
        <v>60293</v>
      </c>
      <c r="E263" s="666"/>
      <c r="F263" s="47" t="s">
        <v>1534</v>
      </c>
      <c r="G263" s="17" t="s">
        <v>1535</v>
      </c>
      <c r="H263" s="666"/>
      <c r="I263" s="666"/>
      <c r="J263" s="665"/>
      <c r="K263" s="45"/>
      <c r="L263" s="48"/>
      <c r="M263" s="15"/>
      <c r="N263" s="15"/>
      <c r="O263" s="15"/>
      <c r="P263" s="15"/>
      <c r="Q263" s="15"/>
      <c r="R263" s="15"/>
      <c r="S263" s="15"/>
      <c r="T263" s="15"/>
      <c r="U263" s="15"/>
      <c r="V263" s="15"/>
      <c r="W263" s="15"/>
      <c r="X263" s="15"/>
      <c r="Y263" s="15"/>
      <c r="Z263" s="15"/>
      <c r="AA263" s="15"/>
    </row>
    <row r="264" spans="1:27" ht="18" customHeight="1">
      <c r="A264" s="665"/>
      <c r="B264" s="666"/>
      <c r="C264" s="665"/>
      <c r="D264" s="35">
        <v>60294</v>
      </c>
      <c r="E264" s="47" t="s">
        <v>1538</v>
      </c>
      <c r="F264" s="48" t="s">
        <v>1542</v>
      </c>
      <c r="G264" s="17" t="s">
        <v>1543</v>
      </c>
      <c r="H264" s="35" t="s">
        <v>49</v>
      </c>
      <c r="I264" s="17" t="s">
        <v>1380</v>
      </c>
      <c r="J264" s="665"/>
      <c r="K264" s="45"/>
      <c r="L264" s="48"/>
      <c r="M264" s="15"/>
      <c r="N264" s="15"/>
      <c r="O264" s="15"/>
      <c r="P264" s="15"/>
      <c r="Q264" s="15"/>
      <c r="R264" s="15"/>
      <c r="S264" s="15"/>
      <c r="T264" s="15"/>
      <c r="U264" s="15"/>
      <c r="V264" s="15"/>
      <c r="W264" s="15"/>
      <c r="X264" s="15"/>
      <c r="Y264" s="15"/>
      <c r="Z264" s="15"/>
      <c r="AA264" s="15"/>
    </row>
    <row r="265" spans="1:27" ht="18" customHeight="1">
      <c r="A265" s="665"/>
      <c r="B265" s="667" t="s">
        <v>116</v>
      </c>
      <c r="C265" s="665"/>
      <c r="D265" s="23">
        <v>60050</v>
      </c>
      <c r="E265" s="672" t="s">
        <v>1566</v>
      </c>
      <c r="F265" s="119" t="s">
        <v>1571</v>
      </c>
      <c r="G265" s="17" t="s">
        <v>1573</v>
      </c>
      <c r="H265" s="667" t="s">
        <v>1575</v>
      </c>
      <c r="I265" s="667" t="s">
        <v>1579</v>
      </c>
      <c r="J265" s="665"/>
      <c r="K265" s="45"/>
      <c r="L265" s="48"/>
      <c r="M265" s="15"/>
      <c r="N265" s="15"/>
      <c r="O265" s="15"/>
      <c r="P265" s="15"/>
      <c r="Q265" s="15"/>
      <c r="R265" s="15"/>
      <c r="S265" s="15"/>
      <c r="T265" s="15"/>
      <c r="U265" s="15"/>
      <c r="V265" s="15"/>
      <c r="W265" s="15"/>
      <c r="X265" s="15"/>
      <c r="Y265" s="15"/>
      <c r="Z265" s="15"/>
      <c r="AA265" s="15"/>
    </row>
    <row r="266" spans="1:27" ht="18" customHeight="1">
      <c r="A266" s="665"/>
      <c r="B266" s="665"/>
      <c r="C266" s="665"/>
      <c r="D266" s="23">
        <v>60051</v>
      </c>
      <c r="E266" s="665"/>
      <c r="F266" s="119" t="s">
        <v>1588</v>
      </c>
      <c r="G266" s="17" t="s">
        <v>1591</v>
      </c>
      <c r="H266" s="665"/>
      <c r="I266" s="665"/>
      <c r="J266" s="665"/>
      <c r="K266" s="45"/>
      <c r="L266" s="48"/>
      <c r="M266" s="15"/>
      <c r="N266" s="15"/>
      <c r="O266" s="15"/>
      <c r="P266" s="15"/>
      <c r="Q266" s="15"/>
      <c r="R266" s="15"/>
      <c r="S266" s="15"/>
      <c r="T266" s="15"/>
      <c r="U266" s="15"/>
      <c r="V266" s="15"/>
      <c r="W266" s="15"/>
      <c r="X266" s="15"/>
      <c r="Y266" s="15"/>
      <c r="Z266" s="15"/>
      <c r="AA266" s="15"/>
    </row>
    <row r="267" spans="1:27" ht="18" customHeight="1">
      <c r="A267" s="665"/>
      <c r="B267" s="665"/>
      <c r="C267" s="665"/>
      <c r="D267" s="23">
        <v>60052</v>
      </c>
      <c r="E267" s="665"/>
      <c r="F267" s="119" t="s">
        <v>1598</v>
      </c>
      <c r="G267" s="17" t="s">
        <v>1599</v>
      </c>
      <c r="H267" s="665"/>
      <c r="I267" s="665"/>
      <c r="J267" s="665"/>
      <c r="K267" s="45"/>
      <c r="L267" s="48"/>
      <c r="M267" s="15"/>
      <c r="N267" s="15"/>
      <c r="O267" s="15"/>
      <c r="P267" s="15"/>
      <c r="Q267" s="15"/>
      <c r="R267" s="15"/>
      <c r="S267" s="15"/>
      <c r="T267" s="15"/>
      <c r="U267" s="15"/>
      <c r="V267" s="15"/>
      <c r="W267" s="15"/>
      <c r="X267" s="15"/>
      <c r="Y267" s="15"/>
      <c r="Z267" s="15"/>
      <c r="AA267" s="15"/>
    </row>
    <row r="268" spans="1:27" ht="18" customHeight="1">
      <c r="A268" s="665"/>
      <c r="B268" s="665"/>
      <c r="C268" s="665"/>
      <c r="D268" s="23">
        <v>60053</v>
      </c>
      <c r="E268" s="665"/>
      <c r="F268" s="119" t="s">
        <v>1610</v>
      </c>
      <c r="G268" s="17" t="s">
        <v>1611</v>
      </c>
      <c r="H268" s="665"/>
      <c r="I268" s="665"/>
      <c r="J268" s="665"/>
      <c r="K268" s="45"/>
      <c r="L268" s="48"/>
      <c r="M268" s="15"/>
      <c r="N268" s="15"/>
      <c r="O268" s="15"/>
      <c r="P268" s="15"/>
      <c r="Q268" s="15"/>
      <c r="R268" s="15"/>
      <c r="S268" s="15"/>
      <c r="T268" s="15"/>
      <c r="U268" s="15"/>
      <c r="V268" s="15"/>
      <c r="W268" s="15"/>
      <c r="X268" s="15"/>
      <c r="Y268" s="15"/>
      <c r="Z268" s="15"/>
      <c r="AA268" s="15"/>
    </row>
    <row r="269" spans="1:27" ht="18" customHeight="1">
      <c r="A269" s="665"/>
      <c r="B269" s="665"/>
      <c r="C269" s="665"/>
      <c r="D269" s="23">
        <v>60054</v>
      </c>
      <c r="E269" s="665"/>
      <c r="F269" s="119" t="s">
        <v>1619</v>
      </c>
      <c r="G269" s="17" t="s">
        <v>1620</v>
      </c>
      <c r="H269" s="665"/>
      <c r="I269" s="665"/>
      <c r="J269" s="665"/>
      <c r="K269" s="45"/>
      <c r="L269" s="48"/>
      <c r="M269" s="15"/>
      <c r="N269" s="15"/>
      <c r="O269" s="15"/>
      <c r="P269" s="15"/>
      <c r="Q269" s="15"/>
      <c r="R269" s="15"/>
      <c r="S269" s="15"/>
      <c r="T269" s="15"/>
      <c r="U269" s="15"/>
      <c r="V269" s="15"/>
      <c r="W269" s="15"/>
      <c r="X269" s="15"/>
      <c r="Y269" s="15"/>
      <c r="Z269" s="15"/>
      <c r="AA269" s="15"/>
    </row>
    <row r="270" spans="1:27" ht="18" customHeight="1">
      <c r="A270" s="665"/>
      <c r="B270" s="665"/>
      <c r="C270" s="665"/>
      <c r="D270" s="23">
        <v>60055</v>
      </c>
      <c r="E270" s="665"/>
      <c r="F270" s="119" t="s">
        <v>1626</v>
      </c>
      <c r="G270" s="17" t="s">
        <v>1627</v>
      </c>
      <c r="H270" s="665"/>
      <c r="I270" s="665"/>
      <c r="J270" s="665"/>
      <c r="K270" s="45"/>
      <c r="L270" s="48"/>
      <c r="M270" s="15"/>
      <c r="N270" s="15"/>
      <c r="O270" s="15"/>
      <c r="P270" s="15"/>
      <c r="Q270" s="15"/>
      <c r="R270" s="15"/>
      <c r="S270" s="15"/>
      <c r="T270" s="15"/>
      <c r="U270" s="15"/>
      <c r="V270" s="15"/>
      <c r="W270" s="15"/>
      <c r="X270" s="15"/>
      <c r="Y270" s="15"/>
      <c r="Z270" s="15"/>
      <c r="AA270" s="15"/>
    </row>
    <row r="271" spans="1:27" ht="18" customHeight="1">
      <c r="A271" s="665"/>
      <c r="B271" s="665"/>
      <c r="C271" s="665"/>
      <c r="D271" s="23">
        <v>60056</v>
      </c>
      <c r="E271" s="665"/>
      <c r="F271" s="119" t="s">
        <v>1637</v>
      </c>
      <c r="G271" s="17" t="s">
        <v>1638</v>
      </c>
      <c r="H271" s="665"/>
      <c r="I271" s="665"/>
      <c r="J271" s="665"/>
      <c r="K271" s="45"/>
      <c r="L271" s="48"/>
      <c r="M271" s="15"/>
      <c r="N271" s="15"/>
      <c r="O271" s="15"/>
      <c r="P271" s="15"/>
      <c r="Q271" s="15"/>
      <c r="R271" s="15"/>
      <c r="S271" s="15"/>
      <c r="T271" s="15"/>
      <c r="U271" s="15"/>
      <c r="V271" s="15"/>
      <c r="W271" s="15"/>
      <c r="X271" s="15"/>
      <c r="Y271" s="15"/>
      <c r="Z271" s="15"/>
      <c r="AA271" s="15"/>
    </row>
    <row r="272" spans="1:27" ht="18" customHeight="1">
      <c r="A272" s="665"/>
      <c r="B272" s="665"/>
      <c r="C272" s="665"/>
      <c r="D272" s="23">
        <v>60057</v>
      </c>
      <c r="E272" s="665"/>
      <c r="F272" s="119" t="s">
        <v>1645</v>
      </c>
      <c r="G272" s="17" t="s">
        <v>1646</v>
      </c>
      <c r="H272" s="665"/>
      <c r="I272" s="665"/>
      <c r="J272" s="665"/>
      <c r="K272" s="45"/>
      <c r="L272" s="48"/>
      <c r="M272" s="15"/>
      <c r="N272" s="15"/>
      <c r="O272" s="15"/>
      <c r="P272" s="15"/>
      <c r="Q272" s="15"/>
      <c r="R272" s="15"/>
      <c r="S272" s="15"/>
      <c r="T272" s="15"/>
      <c r="U272" s="15"/>
      <c r="V272" s="15"/>
      <c r="W272" s="15"/>
      <c r="X272" s="15"/>
      <c r="Y272" s="15"/>
      <c r="Z272" s="15"/>
      <c r="AA272" s="15"/>
    </row>
    <row r="273" spans="1:27" ht="18" customHeight="1">
      <c r="A273" s="665"/>
      <c r="B273" s="665"/>
      <c r="C273" s="665"/>
      <c r="D273" s="23">
        <v>60058</v>
      </c>
      <c r="E273" s="665"/>
      <c r="F273" s="119" t="s">
        <v>1650</v>
      </c>
      <c r="G273" s="17" t="s">
        <v>1651</v>
      </c>
      <c r="H273" s="665"/>
      <c r="I273" s="665"/>
      <c r="J273" s="665"/>
      <c r="K273" s="45"/>
      <c r="L273" s="48"/>
      <c r="M273" s="15"/>
      <c r="N273" s="15"/>
      <c r="O273" s="15"/>
      <c r="P273" s="15"/>
      <c r="Q273" s="15"/>
      <c r="R273" s="15"/>
      <c r="S273" s="15"/>
      <c r="T273" s="15"/>
      <c r="U273" s="15"/>
      <c r="V273" s="15"/>
      <c r="W273" s="15"/>
      <c r="X273" s="15"/>
      <c r="Y273" s="15"/>
      <c r="Z273" s="15"/>
      <c r="AA273" s="15"/>
    </row>
    <row r="274" spans="1:27" ht="18" customHeight="1">
      <c r="A274" s="665"/>
      <c r="B274" s="665"/>
      <c r="C274" s="665"/>
      <c r="D274" s="23">
        <v>60059</v>
      </c>
      <c r="E274" s="665"/>
      <c r="F274" s="119" t="s">
        <v>1658</v>
      </c>
      <c r="G274" s="17" t="s">
        <v>1660</v>
      </c>
      <c r="H274" s="665"/>
      <c r="I274" s="665"/>
      <c r="J274" s="665"/>
      <c r="K274" s="45"/>
      <c r="L274" s="48"/>
      <c r="M274" s="15"/>
      <c r="N274" s="15"/>
      <c r="O274" s="15"/>
      <c r="P274" s="15"/>
      <c r="Q274" s="15"/>
      <c r="R274" s="15"/>
      <c r="S274" s="15"/>
      <c r="T274" s="15"/>
      <c r="U274" s="15"/>
      <c r="V274" s="15"/>
      <c r="W274" s="15"/>
      <c r="X274" s="15"/>
      <c r="Y274" s="15"/>
      <c r="Z274" s="15"/>
      <c r="AA274" s="15"/>
    </row>
    <row r="275" spans="1:27" ht="18" customHeight="1">
      <c r="A275" s="665"/>
      <c r="B275" s="665"/>
      <c r="C275" s="665"/>
      <c r="D275" s="23">
        <v>60060</v>
      </c>
      <c r="E275" s="665"/>
      <c r="F275" s="119" t="s">
        <v>1668</v>
      </c>
      <c r="G275" s="17" t="s">
        <v>1670</v>
      </c>
      <c r="H275" s="665"/>
      <c r="I275" s="665"/>
      <c r="J275" s="665"/>
      <c r="K275" s="45"/>
      <c r="L275" s="48"/>
      <c r="M275" s="15"/>
      <c r="N275" s="15"/>
      <c r="O275" s="15"/>
      <c r="P275" s="15"/>
      <c r="Q275" s="15"/>
      <c r="R275" s="15"/>
      <c r="S275" s="15"/>
      <c r="T275" s="15"/>
      <c r="U275" s="15"/>
      <c r="V275" s="15"/>
      <c r="W275" s="15"/>
      <c r="X275" s="15"/>
      <c r="Y275" s="15"/>
      <c r="Z275" s="15"/>
      <c r="AA275" s="15"/>
    </row>
    <row r="276" spans="1:27" ht="18" customHeight="1">
      <c r="A276" s="665"/>
      <c r="B276" s="665"/>
      <c r="C276" s="665"/>
      <c r="D276" s="23">
        <v>60061</v>
      </c>
      <c r="E276" s="665"/>
      <c r="F276" s="119" t="s">
        <v>1675</v>
      </c>
      <c r="G276" s="17" t="s">
        <v>1677</v>
      </c>
      <c r="H276" s="665"/>
      <c r="I276" s="665"/>
      <c r="J276" s="665"/>
      <c r="K276" s="45"/>
      <c r="L276" s="48"/>
      <c r="M276" s="15"/>
      <c r="N276" s="15"/>
      <c r="O276" s="15"/>
      <c r="P276" s="15"/>
      <c r="Q276" s="15"/>
      <c r="R276" s="15"/>
      <c r="S276" s="15"/>
      <c r="T276" s="15"/>
      <c r="U276" s="15"/>
      <c r="V276" s="15"/>
      <c r="W276" s="15"/>
      <c r="X276" s="15"/>
      <c r="Y276" s="15"/>
      <c r="Z276" s="15"/>
      <c r="AA276" s="15"/>
    </row>
    <row r="277" spans="1:27" ht="18" customHeight="1">
      <c r="A277" s="665"/>
      <c r="B277" s="665"/>
      <c r="C277" s="665"/>
      <c r="D277" s="23">
        <v>60062</v>
      </c>
      <c r="E277" s="665"/>
      <c r="F277" s="119" t="s">
        <v>1681</v>
      </c>
      <c r="G277" s="17" t="s">
        <v>1682</v>
      </c>
      <c r="H277" s="665"/>
      <c r="I277" s="665"/>
      <c r="J277" s="665"/>
      <c r="K277" s="45"/>
      <c r="L277" s="48"/>
      <c r="M277" s="15"/>
      <c r="N277" s="15"/>
      <c r="O277" s="15"/>
      <c r="P277" s="15"/>
      <c r="Q277" s="15"/>
      <c r="R277" s="15"/>
      <c r="S277" s="15"/>
      <c r="T277" s="15"/>
      <c r="U277" s="15"/>
      <c r="V277" s="15"/>
      <c r="W277" s="15"/>
      <c r="X277" s="15"/>
      <c r="Y277" s="15"/>
      <c r="Z277" s="15"/>
      <c r="AA277" s="15"/>
    </row>
    <row r="278" spans="1:27" ht="18" customHeight="1">
      <c r="A278" s="665"/>
      <c r="B278" s="665"/>
      <c r="C278" s="665"/>
      <c r="D278" s="23">
        <v>60063</v>
      </c>
      <c r="E278" s="665"/>
      <c r="F278" s="119" t="s">
        <v>1688</v>
      </c>
      <c r="G278" s="17" t="s">
        <v>1689</v>
      </c>
      <c r="H278" s="665"/>
      <c r="I278" s="665"/>
      <c r="J278" s="665"/>
      <c r="K278" s="45"/>
      <c r="L278" s="48"/>
      <c r="M278" s="15"/>
      <c r="N278" s="15"/>
      <c r="O278" s="15"/>
      <c r="P278" s="15"/>
      <c r="Q278" s="15"/>
      <c r="R278" s="15"/>
      <c r="S278" s="15"/>
      <c r="T278" s="15"/>
      <c r="U278" s="15"/>
      <c r="V278" s="15"/>
      <c r="W278" s="15"/>
      <c r="X278" s="15"/>
      <c r="Y278" s="15"/>
      <c r="Z278" s="15"/>
      <c r="AA278" s="15"/>
    </row>
    <row r="279" spans="1:27" ht="18" customHeight="1">
      <c r="A279" s="665"/>
      <c r="B279" s="665"/>
      <c r="C279" s="665"/>
      <c r="D279" s="23">
        <v>60064</v>
      </c>
      <c r="E279" s="665"/>
      <c r="F279" s="119" t="s">
        <v>1700</v>
      </c>
      <c r="G279" s="17" t="s">
        <v>1701</v>
      </c>
      <c r="H279" s="665"/>
      <c r="I279" s="665"/>
      <c r="J279" s="665"/>
      <c r="K279" s="45"/>
      <c r="L279" s="48"/>
      <c r="M279" s="15"/>
      <c r="N279" s="15"/>
      <c r="O279" s="15"/>
      <c r="P279" s="15"/>
      <c r="Q279" s="15"/>
      <c r="R279" s="15"/>
      <c r="S279" s="15"/>
      <c r="T279" s="15"/>
      <c r="U279" s="15"/>
      <c r="V279" s="15"/>
      <c r="W279" s="15"/>
      <c r="X279" s="15"/>
      <c r="Y279" s="15"/>
      <c r="Z279" s="15"/>
      <c r="AA279" s="15"/>
    </row>
    <row r="280" spans="1:27" ht="18" customHeight="1">
      <c r="A280" s="665"/>
      <c r="B280" s="665"/>
      <c r="C280" s="665"/>
      <c r="D280" s="23">
        <v>60065</v>
      </c>
      <c r="E280" s="665"/>
      <c r="F280" s="119" t="s">
        <v>1704</v>
      </c>
      <c r="G280" s="17" t="s">
        <v>1706</v>
      </c>
      <c r="H280" s="665"/>
      <c r="I280" s="665"/>
      <c r="J280" s="665"/>
      <c r="K280" s="45"/>
      <c r="L280" s="48"/>
      <c r="M280" s="15"/>
      <c r="N280" s="15"/>
      <c r="O280" s="15"/>
      <c r="P280" s="15"/>
      <c r="Q280" s="15"/>
      <c r="R280" s="15"/>
      <c r="S280" s="15"/>
      <c r="T280" s="15"/>
      <c r="U280" s="15"/>
      <c r="V280" s="15"/>
      <c r="W280" s="15"/>
      <c r="X280" s="15"/>
      <c r="Y280" s="15"/>
      <c r="Z280" s="15"/>
      <c r="AA280" s="15"/>
    </row>
    <row r="281" spans="1:27" ht="18" customHeight="1">
      <c r="A281" s="665"/>
      <c r="B281" s="665"/>
      <c r="C281" s="665"/>
      <c r="D281" s="23">
        <v>60066</v>
      </c>
      <c r="E281" s="665"/>
      <c r="F281" s="119" t="s">
        <v>1709</v>
      </c>
      <c r="G281" s="17" t="s">
        <v>1710</v>
      </c>
      <c r="H281" s="665"/>
      <c r="I281" s="665"/>
      <c r="J281" s="665"/>
      <c r="K281" s="45"/>
      <c r="L281" s="48"/>
      <c r="M281" s="15"/>
      <c r="N281" s="15"/>
      <c r="O281" s="15"/>
      <c r="P281" s="15"/>
      <c r="Q281" s="15"/>
      <c r="R281" s="15"/>
      <c r="S281" s="15"/>
      <c r="T281" s="15"/>
      <c r="U281" s="15"/>
      <c r="V281" s="15"/>
      <c r="W281" s="15"/>
      <c r="X281" s="15"/>
      <c r="Y281" s="15"/>
      <c r="Z281" s="15"/>
      <c r="AA281" s="15"/>
    </row>
    <row r="282" spans="1:27" ht="18" customHeight="1">
      <c r="A282" s="665"/>
      <c r="B282" s="665"/>
      <c r="C282" s="665"/>
      <c r="D282" s="23">
        <v>60067</v>
      </c>
      <c r="E282" s="665"/>
      <c r="F282" s="119" t="s">
        <v>1715</v>
      </c>
      <c r="G282" s="17" t="s">
        <v>1716</v>
      </c>
      <c r="H282" s="665"/>
      <c r="I282" s="665"/>
      <c r="J282" s="665"/>
      <c r="K282" s="45"/>
      <c r="L282" s="48"/>
      <c r="M282" s="15"/>
      <c r="N282" s="15"/>
      <c r="O282" s="15"/>
      <c r="P282" s="15"/>
      <c r="Q282" s="15"/>
      <c r="R282" s="15"/>
      <c r="S282" s="15"/>
      <c r="T282" s="15"/>
      <c r="U282" s="15"/>
      <c r="V282" s="15"/>
      <c r="W282" s="15"/>
      <c r="X282" s="15"/>
      <c r="Y282" s="15"/>
      <c r="Z282" s="15"/>
      <c r="AA282" s="15"/>
    </row>
    <row r="283" spans="1:27" ht="18" customHeight="1">
      <c r="A283" s="665"/>
      <c r="B283" s="665"/>
      <c r="C283" s="665"/>
      <c r="D283" s="23">
        <v>60068</v>
      </c>
      <c r="E283" s="665"/>
      <c r="F283" s="119" t="s">
        <v>1718</v>
      </c>
      <c r="G283" s="17" t="s">
        <v>1719</v>
      </c>
      <c r="H283" s="665"/>
      <c r="I283" s="665"/>
      <c r="J283" s="665"/>
      <c r="K283" s="45"/>
      <c r="L283" s="48"/>
      <c r="M283" s="15"/>
      <c r="N283" s="15"/>
      <c r="O283" s="15"/>
      <c r="P283" s="15"/>
      <c r="Q283" s="15"/>
      <c r="R283" s="15"/>
      <c r="S283" s="15"/>
      <c r="T283" s="15"/>
      <c r="U283" s="15"/>
      <c r="V283" s="15"/>
      <c r="W283" s="15"/>
      <c r="X283" s="15"/>
      <c r="Y283" s="15"/>
      <c r="Z283" s="15"/>
      <c r="AA283" s="15"/>
    </row>
    <row r="284" spans="1:27" ht="18" customHeight="1">
      <c r="A284" s="665"/>
      <c r="B284" s="665"/>
      <c r="C284" s="665"/>
      <c r="D284" s="23">
        <v>60069</v>
      </c>
      <c r="E284" s="665"/>
      <c r="F284" s="119" t="s">
        <v>1722</v>
      </c>
      <c r="G284" s="17" t="s">
        <v>1723</v>
      </c>
      <c r="H284" s="665"/>
      <c r="I284" s="665"/>
      <c r="J284" s="665"/>
      <c r="K284" s="45"/>
      <c r="L284" s="48"/>
      <c r="M284" s="15"/>
      <c r="N284" s="15"/>
      <c r="O284" s="15"/>
      <c r="P284" s="15"/>
      <c r="Q284" s="15"/>
      <c r="R284" s="15"/>
      <c r="S284" s="15"/>
      <c r="T284" s="15"/>
      <c r="U284" s="15"/>
      <c r="V284" s="15"/>
      <c r="W284" s="15"/>
      <c r="X284" s="15"/>
      <c r="Y284" s="15"/>
      <c r="Z284" s="15"/>
      <c r="AA284" s="15"/>
    </row>
    <row r="285" spans="1:27" ht="18" customHeight="1">
      <c r="A285" s="665"/>
      <c r="B285" s="666"/>
      <c r="C285" s="665"/>
      <c r="D285" s="23">
        <v>60070</v>
      </c>
      <c r="E285" s="666"/>
      <c r="F285" s="119" t="s">
        <v>1730</v>
      </c>
      <c r="G285" s="17" t="s">
        <v>1731</v>
      </c>
      <c r="H285" s="666"/>
      <c r="I285" s="666"/>
      <c r="J285" s="665"/>
      <c r="K285" s="45"/>
      <c r="L285" s="48"/>
      <c r="M285" s="15"/>
      <c r="N285" s="15"/>
      <c r="O285" s="15"/>
      <c r="P285" s="15"/>
      <c r="Q285" s="15"/>
      <c r="R285" s="15"/>
      <c r="S285" s="15"/>
      <c r="T285" s="15"/>
      <c r="U285" s="15"/>
      <c r="V285" s="15"/>
      <c r="W285" s="15"/>
      <c r="X285" s="15"/>
      <c r="Y285" s="15"/>
      <c r="Z285" s="15"/>
      <c r="AA285" s="15"/>
    </row>
    <row r="286" spans="1:27" ht="18" customHeight="1">
      <c r="A286" s="665"/>
      <c r="B286" s="667" t="s">
        <v>49</v>
      </c>
      <c r="C286" s="665"/>
      <c r="D286" s="23">
        <v>60295</v>
      </c>
      <c r="E286" s="672" t="s">
        <v>1738</v>
      </c>
      <c r="F286" s="24" t="s">
        <v>1740</v>
      </c>
      <c r="G286" s="17" t="s">
        <v>1741</v>
      </c>
      <c r="H286" s="667" t="s">
        <v>1742</v>
      </c>
      <c r="I286" s="667" t="s">
        <v>1743</v>
      </c>
      <c r="J286" s="665"/>
      <c r="K286" s="45"/>
      <c r="L286" s="48"/>
      <c r="M286" s="15"/>
      <c r="N286" s="15"/>
      <c r="O286" s="15"/>
      <c r="P286" s="15"/>
      <c r="Q286" s="15"/>
      <c r="R286" s="15"/>
      <c r="S286" s="15"/>
      <c r="T286" s="15"/>
      <c r="U286" s="15"/>
      <c r="V286" s="15"/>
      <c r="W286" s="15"/>
      <c r="X286" s="15"/>
      <c r="Y286" s="15"/>
      <c r="Z286" s="15"/>
      <c r="AA286" s="15"/>
    </row>
    <row r="287" spans="1:27" ht="18" customHeight="1">
      <c r="A287" s="665"/>
      <c r="B287" s="666"/>
      <c r="C287" s="666"/>
      <c r="D287" s="23">
        <v>60296</v>
      </c>
      <c r="E287" s="666"/>
      <c r="F287" s="24" t="s">
        <v>1746</v>
      </c>
      <c r="G287" s="17" t="s">
        <v>1747</v>
      </c>
      <c r="H287" s="666"/>
      <c r="I287" s="666"/>
      <c r="J287" s="665"/>
      <c r="K287" s="45"/>
      <c r="L287" s="48"/>
      <c r="M287" s="15"/>
      <c r="N287" s="15"/>
      <c r="O287" s="15"/>
      <c r="P287" s="15"/>
      <c r="Q287" s="15"/>
      <c r="R287" s="15"/>
      <c r="S287" s="15"/>
      <c r="T287" s="15"/>
      <c r="U287" s="15"/>
      <c r="V287" s="15"/>
      <c r="W287" s="15"/>
      <c r="X287" s="15"/>
      <c r="Y287" s="15"/>
      <c r="Z287" s="15"/>
      <c r="AA287" s="15"/>
    </row>
    <row r="288" spans="1:27" ht="18" customHeight="1">
      <c r="A288" s="665"/>
      <c r="B288" s="667" t="s">
        <v>1151</v>
      </c>
      <c r="C288" s="667" t="s">
        <v>50</v>
      </c>
      <c r="D288" s="35" t="s">
        <v>1753</v>
      </c>
      <c r="E288" s="670" t="s">
        <v>1754</v>
      </c>
      <c r="F288" s="47" t="s">
        <v>1755</v>
      </c>
      <c r="G288" s="17" t="s">
        <v>1756</v>
      </c>
      <c r="H288" s="667" t="s">
        <v>1757</v>
      </c>
      <c r="I288" s="667" t="s">
        <v>1758</v>
      </c>
      <c r="J288" s="665"/>
      <c r="K288" s="45"/>
      <c r="L288" s="48"/>
      <c r="M288" s="15"/>
      <c r="N288" s="15"/>
      <c r="O288" s="15"/>
      <c r="P288" s="15"/>
      <c r="Q288" s="15"/>
      <c r="R288" s="15"/>
      <c r="S288" s="15"/>
      <c r="T288" s="15"/>
      <c r="U288" s="15"/>
      <c r="V288" s="15"/>
      <c r="W288" s="15"/>
      <c r="X288" s="15"/>
      <c r="Y288" s="15"/>
      <c r="Z288" s="15"/>
      <c r="AA288" s="15"/>
    </row>
    <row r="289" spans="1:27" ht="18" customHeight="1">
      <c r="A289" s="665"/>
      <c r="B289" s="665"/>
      <c r="C289" s="665"/>
      <c r="D289" s="35" t="s">
        <v>1762</v>
      </c>
      <c r="E289" s="665"/>
      <c r="F289" s="47" t="s">
        <v>1763</v>
      </c>
      <c r="G289" s="17" t="s">
        <v>1764</v>
      </c>
      <c r="H289" s="665"/>
      <c r="I289" s="665"/>
      <c r="J289" s="665"/>
      <c r="K289" s="45"/>
      <c r="L289" s="48"/>
      <c r="M289" s="15"/>
      <c r="N289" s="15"/>
      <c r="O289" s="15"/>
      <c r="P289" s="15"/>
      <c r="Q289" s="15"/>
      <c r="R289" s="15"/>
      <c r="S289" s="15"/>
      <c r="T289" s="15"/>
      <c r="U289" s="15"/>
      <c r="V289" s="15"/>
      <c r="W289" s="15"/>
      <c r="X289" s="15"/>
      <c r="Y289" s="15"/>
      <c r="Z289" s="15"/>
      <c r="AA289" s="15"/>
    </row>
    <row r="290" spans="1:27" ht="18" customHeight="1">
      <c r="A290" s="665"/>
      <c r="B290" s="665"/>
      <c r="C290" s="665"/>
      <c r="D290" s="35" t="s">
        <v>1769</v>
      </c>
      <c r="E290" s="665"/>
      <c r="F290" s="47" t="s">
        <v>1772</v>
      </c>
      <c r="G290" s="17" t="s">
        <v>1775</v>
      </c>
      <c r="H290" s="665"/>
      <c r="I290" s="665"/>
      <c r="J290" s="665"/>
      <c r="K290" s="45"/>
      <c r="L290" s="48"/>
      <c r="M290" s="15"/>
      <c r="N290" s="15"/>
      <c r="O290" s="15"/>
      <c r="P290" s="15"/>
      <c r="Q290" s="15"/>
      <c r="R290" s="15"/>
      <c r="S290" s="15"/>
      <c r="T290" s="15"/>
      <c r="U290" s="15"/>
      <c r="V290" s="15"/>
      <c r="W290" s="15"/>
      <c r="X290" s="15"/>
      <c r="Y290" s="15"/>
      <c r="Z290" s="15"/>
      <c r="AA290" s="15"/>
    </row>
    <row r="291" spans="1:27" ht="18" customHeight="1">
      <c r="A291" s="665"/>
      <c r="B291" s="666"/>
      <c r="C291" s="666"/>
      <c r="D291" s="35" t="s">
        <v>1778</v>
      </c>
      <c r="E291" s="666"/>
      <c r="F291" s="47" t="s">
        <v>1779</v>
      </c>
      <c r="G291" s="17" t="s">
        <v>1780</v>
      </c>
      <c r="H291" s="666"/>
      <c r="I291" s="666"/>
      <c r="J291" s="666"/>
      <c r="K291" s="45"/>
      <c r="L291" s="48"/>
      <c r="M291" s="15"/>
      <c r="N291" s="15"/>
      <c r="O291" s="15"/>
      <c r="P291" s="15"/>
      <c r="Q291" s="15"/>
      <c r="R291" s="15"/>
      <c r="S291" s="15"/>
      <c r="T291" s="15"/>
      <c r="U291" s="15"/>
      <c r="V291" s="15"/>
      <c r="W291" s="15"/>
      <c r="X291" s="15"/>
      <c r="Y291" s="15"/>
      <c r="Z291" s="15"/>
      <c r="AA291" s="15"/>
    </row>
    <row r="292" spans="1:27" ht="18" customHeight="1">
      <c r="A292" s="665"/>
      <c r="B292" s="667" t="s">
        <v>49</v>
      </c>
      <c r="C292" s="667" t="s">
        <v>86</v>
      </c>
      <c r="D292" s="35">
        <v>60297</v>
      </c>
      <c r="E292" s="47" t="s">
        <v>1785</v>
      </c>
      <c r="F292" s="29" t="s">
        <v>1786</v>
      </c>
      <c r="G292" s="17" t="s">
        <v>1788</v>
      </c>
      <c r="H292" s="667" t="s">
        <v>1789</v>
      </c>
      <c r="I292" s="667" t="s">
        <v>1791</v>
      </c>
      <c r="J292" s="669">
        <v>45014</v>
      </c>
      <c r="K292" s="45"/>
      <c r="L292" s="48"/>
      <c r="M292" s="15"/>
      <c r="N292" s="15"/>
      <c r="O292" s="15"/>
      <c r="P292" s="15"/>
      <c r="Q292" s="15"/>
      <c r="R292" s="15"/>
      <c r="S292" s="15"/>
      <c r="T292" s="15"/>
      <c r="U292" s="15"/>
      <c r="V292" s="15"/>
      <c r="W292" s="15"/>
      <c r="X292" s="15"/>
      <c r="Y292" s="15"/>
      <c r="Z292" s="15"/>
      <c r="AA292" s="15"/>
    </row>
    <row r="293" spans="1:27" ht="13.5" customHeight="1">
      <c r="A293" s="665"/>
      <c r="B293" s="665"/>
      <c r="C293" s="665"/>
      <c r="D293" s="35">
        <v>60298</v>
      </c>
      <c r="E293" s="670" t="s">
        <v>1798</v>
      </c>
      <c r="F293" s="48" t="s">
        <v>1800</v>
      </c>
      <c r="G293" s="17" t="s">
        <v>1801</v>
      </c>
      <c r="H293" s="665"/>
      <c r="I293" s="665"/>
      <c r="J293" s="665"/>
      <c r="K293" s="45"/>
      <c r="L293" s="48"/>
      <c r="M293" s="15"/>
      <c r="N293" s="15"/>
      <c r="O293" s="15"/>
      <c r="P293" s="15"/>
      <c r="Q293" s="15"/>
      <c r="R293" s="15"/>
      <c r="S293" s="15"/>
      <c r="T293" s="15"/>
      <c r="U293" s="15"/>
      <c r="V293" s="15"/>
      <c r="W293" s="15"/>
      <c r="X293" s="15"/>
      <c r="Y293" s="15"/>
      <c r="Z293" s="15"/>
      <c r="AA293" s="15"/>
    </row>
    <row r="294" spans="1:27" ht="18" customHeight="1">
      <c r="A294" s="665"/>
      <c r="B294" s="665"/>
      <c r="C294" s="665"/>
      <c r="D294" s="35">
        <v>60299</v>
      </c>
      <c r="E294" s="665"/>
      <c r="F294" s="48" t="s">
        <v>1807</v>
      </c>
      <c r="G294" s="17" t="s">
        <v>1809</v>
      </c>
      <c r="H294" s="665"/>
      <c r="I294" s="665"/>
      <c r="J294" s="665"/>
      <c r="K294" s="45"/>
      <c r="L294" s="48"/>
      <c r="M294" s="15"/>
      <c r="N294" s="15"/>
      <c r="O294" s="15"/>
      <c r="P294" s="15"/>
      <c r="Q294" s="15"/>
      <c r="R294" s="15"/>
      <c r="S294" s="15"/>
      <c r="T294" s="15"/>
      <c r="U294" s="15"/>
      <c r="V294" s="15"/>
      <c r="W294" s="15"/>
      <c r="X294" s="15"/>
      <c r="Y294" s="15"/>
      <c r="Z294" s="15"/>
      <c r="AA294" s="15"/>
    </row>
    <row r="295" spans="1:27" ht="18" customHeight="1">
      <c r="A295" s="665"/>
      <c r="B295" s="665"/>
      <c r="C295" s="665"/>
      <c r="D295" s="35">
        <v>60300</v>
      </c>
      <c r="E295" s="665"/>
      <c r="F295" s="48" t="s">
        <v>1815</v>
      </c>
      <c r="G295" s="17" t="s">
        <v>1816</v>
      </c>
      <c r="H295" s="665"/>
      <c r="I295" s="665"/>
      <c r="J295" s="665"/>
      <c r="K295" s="45"/>
      <c r="L295" s="48"/>
      <c r="M295" s="15"/>
      <c r="N295" s="15"/>
      <c r="O295" s="15"/>
      <c r="P295" s="15"/>
      <c r="Q295" s="15"/>
      <c r="R295" s="15"/>
      <c r="S295" s="15"/>
      <c r="T295" s="15"/>
      <c r="U295" s="15"/>
      <c r="V295" s="15"/>
      <c r="W295" s="15"/>
      <c r="X295" s="15"/>
      <c r="Y295" s="15"/>
      <c r="Z295" s="15"/>
      <c r="AA295" s="15"/>
    </row>
    <row r="296" spans="1:27" ht="18" customHeight="1">
      <c r="A296" s="665"/>
      <c r="B296" s="665"/>
      <c r="C296" s="665"/>
      <c r="D296" s="35">
        <v>60301</v>
      </c>
      <c r="E296" s="665"/>
      <c r="F296" s="48" t="s">
        <v>1824</v>
      </c>
      <c r="G296" s="17" t="s">
        <v>1825</v>
      </c>
      <c r="H296" s="665"/>
      <c r="I296" s="665"/>
      <c r="J296" s="665"/>
      <c r="K296" s="45"/>
      <c r="L296" s="48"/>
      <c r="M296" s="15"/>
      <c r="N296" s="15"/>
      <c r="O296" s="15"/>
      <c r="P296" s="15"/>
      <c r="Q296" s="15"/>
      <c r="R296" s="15"/>
      <c r="S296" s="15"/>
      <c r="T296" s="15"/>
      <c r="U296" s="15"/>
      <c r="V296" s="15"/>
      <c r="W296" s="15"/>
      <c r="X296" s="15"/>
      <c r="Y296" s="15"/>
      <c r="Z296" s="15"/>
      <c r="AA296" s="15"/>
    </row>
    <row r="297" spans="1:27" ht="18" customHeight="1">
      <c r="A297" s="665"/>
      <c r="B297" s="665"/>
      <c r="C297" s="665"/>
      <c r="D297" s="35">
        <v>60302</v>
      </c>
      <c r="E297" s="665"/>
      <c r="F297" s="48" t="s">
        <v>1831</v>
      </c>
      <c r="G297" s="17" t="s">
        <v>1833</v>
      </c>
      <c r="H297" s="665"/>
      <c r="I297" s="665"/>
      <c r="J297" s="665"/>
      <c r="K297" s="45"/>
      <c r="L297" s="48"/>
      <c r="M297" s="15"/>
      <c r="N297" s="15"/>
      <c r="O297" s="15"/>
      <c r="P297" s="15"/>
      <c r="Q297" s="15"/>
      <c r="R297" s="15"/>
      <c r="S297" s="15"/>
      <c r="T297" s="15"/>
      <c r="U297" s="15"/>
      <c r="V297" s="15"/>
      <c r="W297" s="15"/>
      <c r="X297" s="15"/>
      <c r="Y297" s="15"/>
      <c r="Z297" s="15"/>
      <c r="AA297" s="15"/>
    </row>
    <row r="298" spans="1:27" ht="31.5" customHeight="1">
      <c r="A298" s="666"/>
      <c r="B298" s="666"/>
      <c r="C298" s="666"/>
      <c r="D298" s="35">
        <v>60303</v>
      </c>
      <c r="E298" s="666"/>
      <c r="F298" s="47" t="s">
        <v>1840</v>
      </c>
      <c r="G298" s="17" t="s">
        <v>1841</v>
      </c>
      <c r="H298" s="666"/>
      <c r="I298" s="666"/>
      <c r="J298" s="666"/>
      <c r="K298" s="45"/>
      <c r="L298" s="48"/>
      <c r="M298" s="15"/>
      <c r="N298" s="15"/>
      <c r="O298" s="15"/>
      <c r="P298" s="15"/>
      <c r="Q298" s="15"/>
      <c r="R298" s="15"/>
      <c r="S298" s="15"/>
      <c r="T298" s="15"/>
      <c r="U298" s="15"/>
      <c r="V298" s="15"/>
      <c r="W298" s="15"/>
      <c r="X298" s="15"/>
      <c r="Y298" s="15"/>
      <c r="Z298" s="15"/>
      <c r="AA298" s="15"/>
    </row>
    <row r="299" spans="1:27" ht="18" customHeight="1">
      <c r="A299" s="674">
        <v>2.09</v>
      </c>
      <c r="B299" s="35" t="s">
        <v>116</v>
      </c>
      <c r="C299" s="667" t="s">
        <v>141</v>
      </c>
      <c r="D299" s="35">
        <v>137</v>
      </c>
      <c r="E299" s="47" t="s">
        <v>1845</v>
      </c>
      <c r="F299" s="47" t="s">
        <v>1845</v>
      </c>
      <c r="G299" s="17" t="s">
        <v>1845</v>
      </c>
      <c r="H299" s="35" t="s">
        <v>1848</v>
      </c>
      <c r="I299" s="17" t="s">
        <v>1849</v>
      </c>
      <c r="J299" s="669">
        <v>45020</v>
      </c>
      <c r="K299" s="45"/>
      <c r="L299" s="48"/>
      <c r="M299" s="15"/>
      <c r="N299" s="15"/>
      <c r="O299" s="15"/>
      <c r="P299" s="15"/>
      <c r="Q299" s="15"/>
      <c r="R299" s="15"/>
      <c r="S299" s="15"/>
      <c r="T299" s="15"/>
      <c r="U299" s="15"/>
      <c r="V299" s="15"/>
      <c r="W299" s="15"/>
      <c r="X299" s="15"/>
      <c r="Y299" s="15"/>
      <c r="Z299" s="15"/>
      <c r="AA299" s="15"/>
    </row>
    <row r="300" spans="1:27" ht="18" customHeight="1">
      <c r="A300" s="665"/>
      <c r="B300" s="667" t="s">
        <v>49</v>
      </c>
      <c r="C300" s="665"/>
      <c r="D300" s="35">
        <v>217</v>
      </c>
      <c r="E300" s="29" t="s">
        <v>1857</v>
      </c>
      <c r="F300" s="29" t="s">
        <v>1857</v>
      </c>
      <c r="G300" s="17" t="s">
        <v>1857</v>
      </c>
      <c r="H300" s="667" t="s">
        <v>49</v>
      </c>
      <c r="I300" s="667" t="s">
        <v>1380</v>
      </c>
      <c r="J300" s="665"/>
      <c r="K300" s="45"/>
      <c r="L300" s="48"/>
      <c r="M300" s="15"/>
      <c r="N300" s="15"/>
      <c r="O300" s="15"/>
      <c r="P300" s="15"/>
      <c r="Q300" s="15"/>
      <c r="R300" s="15"/>
      <c r="S300" s="15"/>
      <c r="T300" s="15"/>
      <c r="U300" s="15"/>
      <c r="V300" s="15"/>
      <c r="W300" s="15"/>
      <c r="X300" s="15"/>
      <c r="Y300" s="15"/>
      <c r="Z300" s="15"/>
      <c r="AA300" s="15"/>
    </row>
    <row r="301" spans="1:27" ht="18" customHeight="1">
      <c r="A301" s="665"/>
      <c r="B301" s="665"/>
      <c r="C301" s="665"/>
      <c r="D301" s="35">
        <v>218</v>
      </c>
      <c r="E301" s="29" t="s">
        <v>1863</v>
      </c>
      <c r="F301" s="29" t="s">
        <v>1863</v>
      </c>
      <c r="G301" s="17" t="s">
        <v>1863</v>
      </c>
      <c r="H301" s="665"/>
      <c r="I301" s="665"/>
      <c r="J301" s="665"/>
      <c r="K301" s="45"/>
      <c r="L301" s="48"/>
      <c r="M301" s="15"/>
      <c r="N301" s="15"/>
      <c r="O301" s="15"/>
      <c r="P301" s="15"/>
      <c r="Q301" s="15"/>
      <c r="R301" s="15"/>
      <c r="S301" s="15"/>
      <c r="T301" s="15"/>
      <c r="U301" s="15"/>
      <c r="V301" s="15"/>
      <c r="W301" s="15"/>
      <c r="X301" s="15"/>
      <c r="Y301" s="15"/>
      <c r="Z301" s="15"/>
      <c r="AA301" s="15"/>
    </row>
    <row r="302" spans="1:27" ht="18" customHeight="1">
      <c r="A302" s="665"/>
      <c r="B302" s="665"/>
      <c r="C302" s="665"/>
      <c r="D302" s="35">
        <v>219</v>
      </c>
      <c r="E302" s="29" t="s">
        <v>1872</v>
      </c>
      <c r="F302" s="29" t="s">
        <v>1872</v>
      </c>
      <c r="G302" s="17" t="s">
        <v>1872</v>
      </c>
      <c r="H302" s="665"/>
      <c r="I302" s="665"/>
      <c r="J302" s="665"/>
      <c r="K302" s="45"/>
      <c r="L302" s="48"/>
      <c r="M302" s="15"/>
      <c r="N302" s="15"/>
      <c r="O302" s="15"/>
      <c r="P302" s="15"/>
      <c r="Q302" s="15"/>
      <c r="R302" s="15"/>
      <c r="S302" s="15"/>
      <c r="T302" s="15"/>
      <c r="U302" s="15"/>
      <c r="V302" s="15"/>
      <c r="W302" s="15"/>
      <c r="X302" s="15"/>
      <c r="Y302" s="15"/>
      <c r="Z302" s="15"/>
      <c r="AA302" s="15"/>
    </row>
    <row r="303" spans="1:27" ht="18" customHeight="1">
      <c r="A303" s="665"/>
      <c r="B303" s="665"/>
      <c r="C303" s="665"/>
      <c r="D303" s="35">
        <v>220</v>
      </c>
      <c r="E303" s="29" t="s">
        <v>1876</v>
      </c>
      <c r="F303" s="29" t="s">
        <v>1876</v>
      </c>
      <c r="G303" s="17" t="s">
        <v>1876</v>
      </c>
      <c r="H303" s="665"/>
      <c r="I303" s="665"/>
      <c r="J303" s="665"/>
      <c r="K303" s="45"/>
      <c r="L303" s="48"/>
      <c r="M303" s="15"/>
      <c r="N303" s="15"/>
      <c r="O303" s="15"/>
      <c r="P303" s="15"/>
      <c r="Q303" s="15"/>
      <c r="R303" s="15"/>
      <c r="S303" s="15"/>
      <c r="T303" s="15"/>
      <c r="U303" s="15"/>
      <c r="V303" s="15"/>
      <c r="W303" s="15"/>
      <c r="X303" s="15"/>
      <c r="Y303" s="15"/>
      <c r="Z303" s="15"/>
      <c r="AA303" s="15"/>
    </row>
    <row r="304" spans="1:27" ht="18" customHeight="1">
      <c r="A304" s="665"/>
      <c r="B304" s="665"/>
      <c r="C304" s="665"/>
      <c r="D304" s="35">
        <v>221</v>
      </c>
      <c r="E304" s="139" t="s">
        <v>1884</v>
      </c>
      <c r="F304" s="139" t="s">
        <v>1884</v>
      </c>
      <c r="G304" s="17" t="s">
        <v>1884</v>
      </c>
      <c r="H304" s="665"/>
      <c r="I304" s="665"/>
      <c r="J304" s="665"/>
      <c r="K304" s="45"/>
      <c r="L304" s="48"/>
      <c r="M304" s="15"/>
      <c r="N304" s="15"/>
      <c r="O304" s="15"/>
      <c r="P304" s="15"/>
      <c r="Q304" s="15"/>
      <c r="R304" s="15"/>
      <c r="S304" s="15"/>
      <c r="T304" s="15"/>
      <c r="U304" s="15"/>
      <c r="V304" s="15"/>
      <c r="W304" s="15"/>
      <c r="X304" s="15"/>
      <c r="Y304" s="15"/>
      <c r="Z304" s="15"/>
      <c r="AA304" s="15"/>
    </row>
    <row r="305" spans="1:27" ht="18" customHeight="1">
      <c r="A305" s="666"/>
      <c r="B305" s="666"/>
      <c r="C305" s="666"/>
      <c r="D305" s="35">
        <v>222</v>
      </c>
      <c r="E305" s="29" t="s">
        <v>1889</v>
      </c>
      <c r="F305" s="29" t="s">
        <v>1889</v>
      </c>
      <c r="G305" s="17" t="s">
        <v>1889</v>
      </c>
      <c r="H305" s="666"/>
      <c r="I305" s="666"/>
      <c r="J305" s="666"/>
      <c r="K305" s="45"/>
      <c r="L305" s="48"/>
      <c r="M305" s="15"/>
      <c r="N305" s="15"/>
      <c r="O305" s="15"/>
      <c r="P305" s="15"/>
      <c r="Q305" s="15"/>
      <c r="R305" s="15"/>
      <c r="S305" s="15"/>
      <c r="T305" s="15"/>
      <c r="U305" s="15"/>
      <c r="V305" s="15"/>
      <c r="W305" s="15"/>
      <c r="X305" s="15"/>
      <c r="Y305" s="15"/>
      <c r="Z305" s="15"/>
      <c r="AA305" s="15"/>
    </row>
    <row r="306" spans="1:27" ht="18" customHeight="1">
      <c r="A306" s="674">
        <v>2.09</v>
      </c>
      <c r="B306" s="667" t="s">
        <v>116</v>
      </c>
      <c r="C306" s="667" t="s">
        <v>315</v>
      </c>
      <c r="D306" s="35">
        <v>90196</v>
      </c>
      <c r="E306" s="47" t="s">
        <v>1894</v>
      </c>
      <c r="F306" s="47" t="s">
        <v>1896</v>
      </c>
      <c r="G306" s="17" t="s">
        <v>1898</v>
      </c>
      <c r="H306" s="35" t="s">
        <v>1899</v>
      </c>
      <c r="I306" s="17" t="s">
        <v>1900</v>
      </c>
      <c r="J306" s="669">
        <v>45021</v>
      </c>
      <c r="K306" s="45"/>
      <c r="L306" s="48"/>
      <c r="M306" s="15"/>
      <c r="N306" s="15"/>
      <c r="O306" s="15"/>
      <c r="P306" s="15"/>
      <c r="Q306" s="15"/>
      <c r="R306" s="15"/>
      <c r="S306" s="15"/>
      <c r="T306" s="15"/>
      <c r="U306" s="15"/>
      <c r="V306" s="15"/>
      <c r="W306" s="15"/>
      <c r="X306" s="15"/>
      <c r="Y306" s="15"/>
      <c r="Z306" s="15"/>
      <c r="AA306" s="15"/>
    </row>
    <row r="307" spans="1:27" ht="18" customHeight="1">
      <c r="A307" s="666"/>
      <c r="B307" s="666"/>
      <c r="C307" s="666"/>
      <c r="D307" s="35">
        <v>90129</v>
      </c>
      <c r="E307" s="47" t="s">
        <v>608</v>
      </c>
      <c r="F307" s="47" t="s">
        <v>1896</v>
      </c>
      <c r="G307" s="17" t="s">
        <v>1898</v>
      </c>
      <c r="H307" s="35" t="s">
        <v>1899</v>
      </c>
      <c r="I307" s="17" t="s">
        <v>1900</v>
      </c>
      <c r="J307" s="666"/>
      <c r="K307" s="45"/>
      <c r="L307" s="48"/>
      <c r="M307" s="15"/>
      <c r="N307" s="15"/>
      <c r="O307" s="15"/>
      <c r="P307" s="15"/>
      <c r="Q307" s="15"/>
      <c r="R307" s="15"/>
      <c r="S307" s="15"/>
      <c r="T307" s="15"/>
      <c r="U307" s="15"/>
      <c r="V307" s="15"/>
      <c r="W307" s="15"/>
      <c r="X307" s="15"/>
      <c r="Y307" s="15"/>
      <c r="Z307" s="15"/>
      <c r="AA307" s="15"/>
    </row>
    <row r="308" spans="1:27" ht="18" customHeight="1">
      <c r="A308" s="674">
        <v>2.1</v>
      </c>
      <c r="B308" s="667" t="s">
        <v>49</v>
      </c>
      <c r="C308" s="664" t="s">
        <v>86</v>
      </c>
      <c r="D308" s="161">
        <v>10012</v>
      </c>
      <c r="E308" s="162" t="s">
        <v>1919</v>
      </c>
      <c r="F308" s="162"/>
      <c r="G308" s="161"/>
      <c r="H308" s="161" t="s">
        <v>1151</v>
      </c>
      <c r="I308" s="163" t="s">
        <v>1506</v>
      </c>
      <c r="J308" s="684">
        <v>45023</v>
      </c>
      <c r="K308" s="164"/>
      <c r="L308" s="48"/>
      <c r="M308" s="15"/>
      <c r="N308" s="15"/>
      <c r="O308" s="15"/>
      <c r="P308" s="15"/>
      <c r="Q308" s="15"/>
      <c r="R308" s="15"/>
      <c r="S308" s="15"/>
      <c r="T308" s="15"/>
      <c r="U308" s="15"/>
      <c r="V308" s="15"/>
      <c r="W308" s="15"/>
      <c r="X308" s="15"/>
      <c r="Y308" s="15"/>
      <c r="Z308" s="15"/>
      <c r="AA308" s="15"/>
    </row>
    <row r="309" spans="1:27" ht="18" customHeight="1">
      <c r="A309" s="665"/>
      <c r="B309" s="665"/>
      <c r="C309" s="665"/>
      <c r="D309" s="165">
        <v>10118</v>
      </c>
      <c r="E309" s="685" t="s">
        <v>1924</v>
      </c>
      <c r="F309" s="166" t="s">
        <v>1925</v>
      </c>
      <c r="G309" s="163" t="s">
        <v>1925</v>
      </c>
      <c r="H309" s="664" t="s">
        <v>49</v>
      </c>
      <c r="I309" s="664" t="s">
        <v>1380</v>
      </c>
      <c r="J309" s="665"/>
      <c r="K309" s="164"/>
      <c r="L309" s="48"/>
      <c r="M309" s="15"/>
      <c r="N309" s="15"/>
      <c r="O309" s="15"/>
      <c r="P309" s="15"/>
      <c r="Q309" s="15"/>
      <c r="R309" s="15"/>
      <c r="S309" s="15"/>
      <c r="T309" s="15"/>
      <c r="U309" s="15"/>
      <c r="V309" s="15"/>
      <c r="W309" s="15"/>
      <c r="X309" s="15"/>
      <c r="Y309" s="15"/>
      <c r="Z309" s="15"/>
      <c r="AA309" s="15"/>
    </row>
    <row r="310" spans="1:27" ht="18" customHeight="1">
      <c r="A310" s="665"/>
      <c r="B310" s="665"/>
      <c r="C310" s="665"/>
      <c r="D310" s="165">
        <v>10119</v>
      </c>
      <c r="E310" s="665"/>
      <c r="F310" s="166" t="s">
        <v>1932</v>
      </c>
      <c r="G310" s="163" t="s">
        <v>1932</v>
      </c>
      <c r="H310" s="665"/>
      <c r="I310" s="665"/>
      <c r="J310" s="665"/>
      <c r="K310" s="164"/>
      <c r="L310" s="48"/>
      <c r="M310" s="15"/>
      <c r="N310" s="15"/>
      <c r="O310" s="15"/>
      <c r="P310" s="15"/>
      <c r="Q310" s="15"/>
      <c r="R310" s="15"/>
      <c r="S310" s="15"/>
      <c r="T310" s="15"/>
      <c r="U310" s="15"/>
      <c r="V310" s="15"/>
      <c r="W310" s="15"/>
      <c r="X310" s="15"/>
      <c r="Y310" s="15"/>
      <c r="Z310" s="15"/>
      <c r="AA310" s="15"/>
    </row>
    <row r="311" spans="1:27" ht="18" customHeight="1">
      <c r="A311" s="665"/>
      <c r="B311" s="665"/>
      <c r="C311" s="665"/>
      <c r="D311" s="165">
        <v>10120</v>
      </c>
      <c r="E311" s="665"/>
      <c r="F311" s="166" t="s">
        <v>1934</v>
      </c>
      <c r="G311" s="163" t="s">
        <v>1934</v>
      </c>
      <c r="H311" s="665"/>
      <c r="I311" s="665"/>
      <c r="J311" s="665"/>
      <c r="K311" s="164"/>
      <c r="L311" s="48"/>
      <c r="M311" s="15"/>
      <c r="N311" s="15"/>
      <c r="O311" s="15"/>
      <c r="P311" s="15"/>
      <c r="Q311" s="15"/>
      <c r="R311" s="15"/>
      <c r="S311" s="15"/>
      <c r="T311" s="15"/>
      <c r="U311" s="15"/>
      <c r="V311" s="15"/>
      <c r="W311" s="15"/>
      <c r="X311" s="15"/>
      <c r="Y311" s="15"/>
      <c r="Z311" s="15"/>
      <c r="AA311" s="15"/>
    </row>
    <row r="312" spans="1:27" ht="18" customHeight="1">
      <c r="A312" s="665"/>
      <c r="B312" s="665"/>
      <c r="C312" s="665"/>
      <c r="D312" s="165">
        <v>10121</v>
      </c>
      <c r="E312" s="665"/>
      <c r="F312" s="166" t="s">
        <v>1940</v>
      </c>
      <c r="G312" s="163" t="s">
        <v>1940</v>
      </c>
      <c r="H312" s="665"/>
      <c r="I312" s="665"/>
      <c r="J312" s="665"/>
      <c r="K312" s="164"/>
      <c r="L312" s="48"/>
      <c r="M312" s="15"/>
      <c r="N312" s="15"/>
      <c r="O312" s="15"/>
      <c r="P312" s="15"/>
      <c r="Q312" s="15"/>
      <c r="R312" s="15"/>
      <c r="S312" s="15"/>
      <c r="T312" s="15"/>
      <c r="U312" s="15"/>
      <c r="V312" s="15"/>
      <c r="W312" s="15"/>
      <c r="X312" s="15"/>
      <c r="Y312" s="15"/>
      <c r="Z312" s="15"/>
      <c r="AA312" s="15"/>
    </row>
    <row r="313" spans="1:27" ht="18" customHeight="1">
      <c r="A313" s="665"/>
      <c r="B313" s="665"/>
      <c r="C313" s="665"/>
      <c r="D313" s="165">
        <v>10122</v>
      </c>
      <c r="E313" s="665"/>
      <c r="F313" s="166" t="s">
        <v>1943</v>
      </c>
      <c r="G313" s="163" t="s">
        <v>1943</v>
      </c>
      <c r="H313" s="665"/>
      <c r="I313" s="665"/>
      <c r="J313" s="665"/>
      <c r="K313" s="164"/>
      <c r="L313" s="48"/>
      <c r="M313" s="15"/>
      <c r="N313" s="15"/>
      <c r="O313" s="15"/>
      <c r="P313" s="15"/>
      <c r="Q313" s="15"/>
      <c r="R313" s="15"/>
      <c r="S313" s="15"/>
      <c r="T313" s="15"/>
      <c r="U313" s="15"/>
      <c r="V313" s="15"/>
      <c r="W313" s="15"/>
      <c r="X313" s="15"/>
      <c r="Y313" s="15"/>
      <c r="Z313" s="15"/>
      <c r="AA313" s="15"/>
    </row>
    <row r="314" spans="1:27" ht="18" customHeight="1">
      <c r="A314" s="665"/>
      <c r="B314" s="665"/>
      <c r="C314" s="665"/>
      <c r="D314" s="165">
        <v>10123</v>
      </c>
      <c r="E314" s="665"/>
      <c r="F314" s="166" t="s">
        <v>1946</v>
      </c>
      <c r="G314" s="163" t="s">
        <v>1946</v>
      </c>
      <c r="H314" s="665"/>
      <c r="I314" s="665"/>
      <c r="J314" s="665"/>
      <c r="K314" s="164"/>
      <c r="L314" s="48"/>
      <c r="M314" s="15"/>
      <c r="N314" s="15"/>
      <c r="O314" s="15"/>
      <c r="P314" s="15"/>
      <c r="Q314" s="15"/>
      <c r="R314" s="15"/>
      <c r="S314" s="15"/>
      <c r="T314" s="15"/>
      <c r="U314" s="15"/>
      <c r="V314" s="15"/>
      <c r="W314" s="15"/>
      <c r="X314" s="15"/>
      <c r="Y314" s="15"/>
      <c r="Z314" s="15"/>
      <c r="AA314" s="15"/>
    </row>
    <row r="315" spans="1:27" ht="18" customHeight="1">
      <c r="A315" s="665"/>
      <c r="B315" s="665"/>
      <c r="C315" s="665"/>
      <c r="D315" s="165">
        <v>10124</v>
      </c>
      <c r="E315" s="665"/>
      <c r="F315" s="166" t="s">
        <v>1951</v>
      </c>
      <c r="G315" s="163" t="s">
        <v>1951</v>
      </c>
      <c r="H315" s="665"/>
      <c r="I315" s="665"/>
      <c r="J315" s="665"/>
      <c r="K315" s="164"/>
      <c r="L315" s="48"/>
      <c r="M315" s="15"/>
      <c r="N315" s="15"/>
      <c r="O315" s="15"/>
      <c r="P315" s="15"/>
      <c r="Q315" s="15"/>
      <c r="R315" s="15"/>
      <c r="S315" s="15"/>
      <c r="T315" s="15"/>
      <c r="U315" s="15"/>
      <c r="V315" s="15"/>
      <c r="W315" s="15"/>
      <c r="X315" s="15"/>
      <c r="Y315" s="15"/>
      <c r="Z315" s="15"/>
      <c r="AA315" s="15"/>
    </row>
    <row r="316" spans="1:27" ht="18" customHeight="1">
      <c r="A316" s="665"/>
      <c r="B316" s="665"/>
      <c r="C316" s="665"/>
      <c r="D316" s="165">
        <v>10125</v>
      </c>
      <c r="E316" s="666"/>
      <c r="F316" s="166" t="s">
        <v>1956</v>
      </c>
      <c r="G316" s="163" t="s">
        <v>1956</v>
      </c>
      <c r="H316" s="665"/>
      <c r="I316" s="665"/>
      <c r="J316" s="665"/>
      <c r="K316" s="164"/>
      <c r="L316" s="48"/>
      <c r="M316" s="15"/>
      <c r="N316" s="15"/>
      <c r="O316" s="15"/>
      <c r="P316" s="15"/>
      <c r="Q316" s="15"/>
      <c r="R316" s="15"/>
      <c r="S316" s="15"/>
      <c r="T316" s="15"/>
      <c r="U316" s="15"/>
      <c r="V316" s="15"/>
      <c r="W316" s="15"/>
      <c r="X316" s="15"/>
      <c r="Y316" s="15"/>
      <c r="Z316" s="15"/>
      <c r="AA316" s="15"/>
    </row>
    <row r="317" spans="1:27" ht="18" customHeight="1">
      <c r="A317" s="665"/>
      <c r="B317" s="665"/>
      <c r="C317" s="665"/>
      <c r="D317" s="165">
        <v>10126</v>
      </c>
      <c r="E317" s="685" t="s">
        <v>1959</v>
      </c>
      <c r="F317" s="166" t="s">
        <v>1960</v>
      </c>
      <c r="G317" s="163" t="s">
        <v>1960</v>
      </c>
      <c r="H317" s="665"/>
      <c r="I317" s="665"/>
      <c r="J317" s="665"/>
      <c r="K317" s="164"/>
      <c r="L317" s="48"/>
      <c r="M317" s="15"/>
      <c r="N317" s="15"/>
      <c r="O317" s="15"/>
      <c r="P317" s="15"/>
      <c r="Q317" s="15"/>
      <c r="R317" s="15"/>
      <c r="S317" s="15"/>
      <c r="T317" s="15"/>
      <c r="U317" s="15"/>
      <c r="V317" s="15"/>
      <c r="W317" s="15"/>
      <c r="X317" s="15"/>
      <c r="Y317" s="15"/>
      <c r="Z317" s="15"/>
      <c r="AA317" s="15"/>
    </row>
    <row r="318" spans="1:27" ht="18" customHeight="1">
      <c r="A318" s="665"/>
      <c r="B318" s="665"/>
      <c r="C318" s="665"/>
      <c r="D318" s="165">
        <v>10127</v>
      </c>
      <c r="E318" s="665"/>
      <c r="F318" s="166" t="s">
        <v>1967</v>
      </c>
      <c r="G318" s="163" t="s">
        <v>1967</v>
      </c>
      <c r="H318" s="665"/>
      <c r="I318" s="665"/>
      <c r="J318" s="665"/>
      <c r="K318" s="164"/>
      <c r="L318" s="48"/>
      <c r="M318" s="15"/>
      <c r="N318" s="15"/>
      <c r="O318" s="15"/>
      <c r="P318" s="15"/>
      <c r="Q318" s="15"/>
      <c r="R318" s="15"/>
      <c r="S318" s="15"/>
      <c r="T318" s="15"/>
      <c r="U318" s="15"/>
      <c r="V318" s="15"/>
      <c r="W318" s="15"/>
      <c r="X318" s="15"/>
      <c r="Y318" s="15"/>
      <c r="Z318" s="15"/>
      <c r="AA318" s="15"/>
    </row>
    <row r="319" spans="1:27" ht="18" customHeight="1">
      <c r="A319" s="665"/>
      <c r="B319" s="665"/>
      <c r="C319" s="665"/>
      <c r="D319" s="165">
        <v>10128</v>
      </c>
      <c r="E319" s="665"/>
      <c r="F319" s="166" t="s">
        <v>1974</v>
      </c>
      <c r="G319" s="163" t="s">
        <v>1974</v>
      </c>
      <c r="H319" s="665"/>
      <c r="I319" s="665"/>
      <c r="J319" s="665"/>
      <c r="K319" s="164"/>
      <c r="L319" s="48"/>
      <c r="M319" s="15"/>
      <c r="N319" s="15"/>
      <c r="O319" s="15"/>
      <c r="P319" s="15"/>
      <c r="Q319" s="15"/>
      <c r="R319" s="15"/>
      <c r="S319" s="15"/>
      <c r="T319" s="15"/>
      <c r="U319" s="15"/>
      <c r="V319" s="15"/>
      <c r="W319" s="15"/>
      <c r="X319" s="15"/>
      <c r="Y319" s="15"/>
      <c r="Z319" s="15"/>
      <c r="AA319" s="15"/>
    </row>
    <row r="320" spans="1:27" ht="18" customHeight="1">
      <c r="A320" s="665"/>
      <c r="B320" s="665"/>
      <c r="C320" s="665"/>
      <c r="D320" s="165">
        <v>10129</v>
      </c>
      <c r="E320" s="665"/>
      <c r="F320" s="166" t="s">
        <v>1979</v>
      </c>
      <c r="G320" s="163" t="s">
        <v>1979</v>
      </c>
      <c r="H320" s="665"/>
      <c r="I320" s="665"/>
      <c r="J320" s="665"/>
      <c r="K320" s="164"/>
      <c r="L320" s="48"/>
      <c r="M320" s="15"/>
      <c r="N320" s="15"/>
      <c r="O320" s="15"/>
      <c r="P320" s="15"/>
      <c r="Q320" s="15"/>
      <c r="R320" s="15"/>
      <c r="S320" s="15"/>
      <c r="T320" s="15"/>
      <c r="U320" s="15"/>
      <c r="V320" s="15"/>
      <c r="W320" s="15"/>
      <c r="X320" s="15"/>
      <c r="Y320" s="15"/>
      <c r="Z320" s="15"/>
      <c r="AA320" s="15"/>
    </row>
    <row r="321" spans="1:27" ht="18" customHeight="1">
      <c r="A321" s="665"/>
      <c r="B321" s="665"/>
      <c r="C321" s="665"/>
      <c r="D321" s="165">
        <v>10130</v>
      </c>
      <c r="E321" s="665"/>
      <c r="F321" s="166" t="s">
        <v>1982</v>
      </c>
      <c r="G321" s="163" t="s">
        <v>1982</v>
      </c>
      <c r="H321" s="665"/>
      <c r="I321" s="665"/>
      <c r="J321" s="665"/>
      <c r="K321" s="164"/>
      <c r="L321" s="48"/>
      <c r="M321" s="15"/>
      <c r="N321" s="15"/>
      <c r="O321" s="15"/>
      <c r="P321" s="15"/>
      <c r="Q321" s="15"/>
      <c r="R321" s="15"/>
      <c r="S321" s="15"/>
      <c r="T321" s="15"/>
      <c r="U321" s="15"/>
      <c r="V321" s="15"/>
      <c r="W321" s="15"/>
      <c r="X321" s="15"/>
      <c r="Y321" s="15"/>
      <c r="Z321" s="15"/>
      <c r="AA321" s="15"/>
    </row>
    <row r="322" spans="1:27" ht="18" customHeight="1">
      <c r="A322" s="665"/>
      <c r="B322" s="665"/>
      <c r="C322" s="665"/>
      <c r="D322" s="165">
        <v>10131</v>
      </c>
      <c r="E322" s="665"/>
      <c r="F322" s="166" t="s">
        <v>1986</v>
      </c>
      <c r="G322" s="163" t="s">
        <v>1986</v>
      </c>
      <c r="H322" s="665"/>
      <c r="I322" s="665"/>
      <c r="J322" s="665"/>
      <c r="K322" s="164"/>
      <c r="L322" s="48"/>
      <c r="M322" s="15"/>
      <c r="N322" s="15"/>
      <c r="O322" s="15"/>
      <c r="P322" s="15"/>
      <c r="Q322" s="15"/>
      <c r="R322" s="15"/>
      <c r="S322" s="15"/>
      <c r="T322" s="15"/>
      <c r="U322" s="15"/>
      <c r="V322" s="15"/>
      <c r="W322" s="15"/>
      <c r="X322" s="15"/>
      <c r="Y322" s="15"/>
      <c r="Z322" s="15"/>
      <c r="AA322" s="15"/>
    </row>
    <row r="323" spans="1:27" ht="18" customHeight="1">
      <c r="A323" s="665"/>
      <c r="B323" s="665"/>
      <c r="C323" s="665"/>
      <c r="D323" s="165">
        <v>10132</v>
      </c>
      <c r="E323" s="665"/>
      <c r="F323" s="166" t="s">
        <v>1990</v>
      </c>
      <c r="G323" s="163" t="s">
        <v>1990</v>
      </c>
      <c r="H323" s="665"/>
      <c r="I323" s="665"/>
      <c r="J323" s="665"/>
      <c r="K323" s="164"/>
      <c r="L323" s="48"/>
      <c r="M323" s="15"/>
      <c r="N323" s="15"/>
      <c r="O323" s="15"/>
      <c r="P323" s="15"/>
      <c r="Q323" s="15"/>
      <c r="R323" s="15"/>
      <c r="S323" s="15"/>
      <c r="T323" s="15"/>
      <c r="U323" s="15"/>
      <c r="V323" s="15"/>
      <c r="W323" s="15"/>
      <c r="X323" s="15"/>
      <c r="Y323" s="15"/>
      <c r="Z323" s="15"/>
      <c r="AA323" s="15"/>
    </row>
    <row r="324" spans="1:27" ht="18" customHeight="1">
      <c r="A324" s="666"/>
      <c r="B324" s="666"/>
      <c r="C324" s="666"/>
      <c r="D324" s="165">
        <v>10133</v>
      </c>
      <c r="E324" s="666"/>
      <c r="F324" s="166" t="s">
        <v>1999</v>
      </c>
      <c r="G324" s="163" t="s">
        <v>1999</v>
      </c>
      <c r="H324" s="666"/>
      <c r="I324" s="666"/>
      <c r="J324" s="666"/>
      <c r="K324" s="164"/>
      <c r="L324" s="48"/>
      <c r="M324" s="15"/>
      <c r="N324" s="15"/>
      <c r="O324" s="15"/>
      <c r="P324" s="15"/>
      <c r="Q324" s="15"/>
      <c r="R324" s="15"/>
      <c r="S324" s="15"/>
      <c r="T324" s="15"/>
      <c r="U324" s="15"/>
      <c r="V324" s="15"/>
      <c r="W324" s="15"/>
      <c r="X324" s="15"/>
      <c r="Y324" s="15"/>
      <c r="Z324" s="15"/>
      <c r="AA324" s="15"/>
    </row>
    <row r="325" spans="1:27" ht="18" customHeight="1">
      <c r="A325" s="674">
        <v>2.1</v>
      </c>
      <c r="B325" s="667" t="s">
        <v>49</v>
      </c>
      <c r="C325" s="667" t="s">
        <v>86</v>
      </c>
      <c r="D325" s="35">
        <v>60304</v>
      </c>
      <c r="E325" s="670" t="s">
        <v>2004</v>
      </c>
      <c r="F325" s="47" t="s">
        <v>2005</v>
      </c>
      <c r="G325" s="17" t="s">
        <v>2007</v>
      </c>
      <c r="H325" s="667" t="s">
        <v>49</v>
      </c>
      <c r="I325" s="667" t="s">
        <v>1380</v>
      </c>
      <c r="J325" s="669">
        <v>45029</v>
      </c>
      <c r="K325" s="45"/>
      <c r="L325" s="48"/>
      <c r="M325" s="15"/>
      <c r="N325" s="15"/>
      <c r="O325" s="15"/>
      <c r="P325" s="15"/>
      <c r="Q325" s="15"/>
      <c r="R325" s="15"/>
      <c r="S325" s="15"/>
      <c r="T325" s="15"/>
      <c r="U325" s="15"/>
      <c r="V325" s="15"/>
      <c r="W325" s="15"/>
      <c r="X325" s="15"/>
      <c r="Y325" s="15"/>
      <c r="Z325" s="15"/>
      <c r="AA325" s="15"/>
    </row>
    <row r="326" spans="1:27" ht="18" customHeight="1">
      <c r="A326" s="665"/>
      <c r="B326" s="665"/>
      <c r="C326" s="665"/>
      <c r="D326" s="35">
        <v>60305</v>
      </c>
      <c r="E326" s="665"/>
      <c r="F326" s="47" t="s">
        <v>2024</v>
      </c>
      <c r="G326" s="17" t="s">
        <v>2025</v>
      </c>
      <c r="H326" s="665"/>
      <c r="I326" s="665"/>
      <c r="J326" s="665"/>
      <c r="K326" s="45"/>
      <c r="L326" s="48"/>
      <c r="M326" s="15"/>
      <c r="N326" s="15"/>
      <c r="O326" s="15"/>
      <c r="P326" s="15"/>
      <c r="Q326" s="15"/>
      <c r="R326" s="15"/>
      <c r="S326" s="15"/>
      <c r="T326" s="15"/>
      <c r="U326" s="15"/>
      <c r="V326" s="15"/>
      <c r="W326" s="15"/>
      <c r="X326" s="15"/>
      <c r="Y326" s="15"/>
      <c r="Z326" s="15"/>
      <c r="AA326" s="15"/>
    </row>
    <row r="327" spans="1:27" ht="18" customHeight="1">
      <c r="A327" s="665"/>
      <c r="B327" s="665"/>
      <c r="C327" s="665"/>
      <c r="D327" s="35">
        <v>60306</v>
      </c>
      <c r="E327" s="665"/>
      <c r="F327" s="47" t="s">
        <v>2029</v>
      </c>
      <c r="G327" s="17" t="s">
        <v>2030</v>
      </c>
      <c r="H327" s="665"/>
      <c r="I327" s="665"/>
      <c r="J327" s="665"/>
      <c r="K327" s="45"/>
      <c r="L327" s="48"/>
      <c r="M327" s="15"/>
      <c r="N327" s="15"/>
      <c r="O327" s="15"/>
      <c r="P327" s="15"/>
      <c r="Q327" s="15"/>
      <c r="R327" s="15"/>
      <c r="S327" s="15"/>
      <c r="T327" s="15"/>
      <c r="U327" s="15"/>
      <c r="V327" s="15"/>
      <c r="W327" s="15"/>
      <c r="X327" s="15"/>
      <c r="Y327" s="15"/>
      <c r="Z327" s="15"/>
      <c r="AA327" s="15"/>
    </row>
    <row r="328" spans="1:27" ht="18" customHeight="1">
      <c r="A328" s="665"/>
      <c r="B328" s="665"/>
      <c r="C328" s="665"/>
      <c r="D328" s="35">
        <v>60307</v>
      </c>
      <c r="E328" s="665"/>
      <c r="F328" s="47" t="s">
        <v>2033</v>
      </c>
      <c r="G328" s="17" t="s">
        <v>2035</v>
      </c>
      <c r="H328" s="665"/>
      <c r="I328" s="665"/>
      <c r="J328" s="665"/>
      <c r="K328" s="45"/>
      <c r="L328" s="48"/>
      <c r="M328" s="15"/>
      <c r="N328" s="15"/>
      <c r="O328" s="15"/>
      <c r="P328" s="15"/>
      <c r="Q328" s="15"/>
      <c r="R328" s="15"/>
      <c r="S328" s="15"/>
      <c r="T328" s="15"/>
      <c r="U328" s="15"/>
      <c r="V328" s="15"/>
      <c r="W328" s="15"/>
      <c r="X328" s="15"/>
      <c r="Y328" s="15"/>
      <c r="Z328" s="15"/>
      <c r="AA328" s="15"/>
    </row>
    <row r="329" spans="1:27" ht="18" customHeight="1">
      <c r="A329" s="665"/>
      <c r="B329" s="665"/>
      <c r="C329" s="665"/>
      <c r="D329" s="35">
        <v>60308</v>
      </c>
      <c r="E329" s="665"/>
      <c r="F329" s="47" t="s">
        <v>2043</v>
      </c>
      <c r="G329" s="17" t="s">
        <v>2044</v>
      </c>
      <c r="H329" s="665"/>
      <c r="I329" s="665"/>
      <c r="J329" s="665"/>
      <c r="K329" s="45"/>
      <c r="L329" s="48"/>
      <c r="M329" s="15"/>
      <c r="N329" s="15"/>
      <c r="O329" s="15"/>
      <c r="P329" s="15"/>
      <c r="Q329" s="15"/>
      <c r="R329" s="15"/>
      <c r="S329" s="15"/>
      <c r="T329" s="15"/>
      <c r="U329" s="15"/>
      <c r="V329" s="15"/>
      <c r="W329" s="15"/>
      <c r="X329" s="15"/>
      <c r="Y329" s="15"/>
      <c r="Z329" s="15"/>
      <c r="AA329" s="15"/>
    </row>
    <row r="330" spans="1:27" ht="18" customHeight="1">
      <c r="A330" s="665"/>
      <c r="B330" s="665"/>
      <c r="C330" s="665"/>
      <c r="D330" s="35">
        <v>60309</v>
      </c>
      <c r="E330" s="665"/>
      <c r="F330" s="47" t="s">
        <v>2057</v>
      </c>
      <c r="G330" s="17" t="s">
        <v>2059</v>
      </c>
      <c r="H330" s="665"/>
      <c r="I330" s="665"/>
      <c r="J330" s="665"/>
      <c r="K330" s="45"/>
      <c r="L330" s="48"/>
      <c r="M330" s="15"/>
      <c r="N330" s="15"/>
      <c r="O330" s="15"/>
      <c r="P330" s="15"/>
      <c r="Q330" s="15"/>
      <c r="R330" s="15"/>
      <c r="S330" s="15"/>
      <c r="T330" s="15"/>
      <c r="U330" s="15"/>
      <c r="V330" s="15"/>
      <c r="W330" s="15"/>
      <c r="X330" s="15"/>
      <c r="Y330" s="15"/>
      <c r="Z330" s="15"/>
      <c r="AA330" s="15"/>
    </row>
    <row r="331" spans="1:27" ht="18" customHeight="1">
      <c r="A331" s="665"/>
      <c r="B331" s="665"/>
      <c r="C331" s="665"/>
      <c r="D331" s="35">
        <v>60310</v>
      </c>
      <c r="E331" s="666"/>
      <c r="F331" s="47" t="s">
        <v>2063</v>
      </c>
      <c r="G331" s="17" t="s">
        <v>2064</v>
      </c>
      <c r="H331" s="665"/>
      <c r="I331" s="665"/>
      <c r="J331" s="665"/>
      <c r="K331" s="45"/>
      <c r="L331" s="48"/>
      <c r="M331" s="15"/>
      <c r="N331" s="15"/>
      <c r="O331" s="15"/>
      <c r="P331" s="15"/>
      <c r="Q331" s="15"/>
      <c r="R331" s="15"/>
      <c r="S331" s="15"/>
      <c r="T331" s="15"/>
      <c r="U331" s="15"/>
      <c r="V331" s="15"/>
      <c r="W331" s="15"/>
      <c r="X331" s="15"/>
      <c r="Y331" s="15"/>
      <c r="Z331" s="15"/>
      <c r="AA331" s="15"/>
    </row>
    <row r="332" spans="1:27" ht="18" customHeight="1">
      <c r="A332" s="665"/>
      <c r="B332" s="665"/>
      <c r="C332" s="665"/>
      <c r="D332" s="35">
        <v>60311</v>
      </c>
      <c r="E332" s="670" t="s">
        <v>2068</v>
      </c>
      <c r="F332" s="47" t="s">
        <v>2069</v>
      </c>
      <c r="G332" s="17" t="s">
        <v>2071</v>
      </c>
      <c r="H332" s="665"/>
      <c r="I332" s="665"/>
      <c r="J332" s="665"/>
      <c r="K332" s="45"/>
      <c r="L332" s="48"/>
      <c r="M332" s="15"/>
      <c r="N332" s="15"/>
      <c r="O332" s="15"/>
      <c r="P332" s="15"/>
      <c r="Q332" s="15"/>
      <c r="R332" s="15"/>
      <c r="S332" s="15"/>
      <c r="T332" s="15"/>
      <c r="U332" s="15"/>
      <c r="V332" s="15"/>
      <c r="W332" s="15"/>
      <c r="X332" s="15"/>
      <c r="Y332" s="15"/>
      <c r="Z332" s="15"/>
      <c r="AA332" s="15"/>
    </row>
    <row r="333" spans="1:27" ht="18" customHeight="1">
      <c r="A333" s="665"/>
      <c r="B333" s="665"/>
      <c r="C333" s="665"/>
      <c r="D333" s="35">
        <v>60312</v>
      </c>
      <c r="E333" s="665"/>
      <c r="F333" s="47" t="s">
        <v>2078</v>
      </c>
      <c r="G333" s="17" t="s">
        <v>2079</v>
      </c>
      <c r="H333" s="665"/>
      <c r="I333" s="665"/>
      <c r="J333" s="665"/>
      <c r="K333" s="45"/>
      <c r="L333" s="48"/>
      <c r="M333" s="15"/>
      <c r="N333" s="15"/>
      <c r="O333" s="15"/>
      <c r="P333" s="15"/>
      <c r="Q333" s="15"/>
      <c r="R333" s="15"/>
      <c r="S333" s="15"/>
      <c r="T333" s="15"/>
      <c r="U333" s="15"/>
      <c r="V333" s="15"/>
      <c r="W333" s="15"/>
      <c r="X333" s="15"/>
      <c r="Y333" s="15"/>
      <c r="Z333" s="15"/>
      <c r="AA333" s="15"/>
    </row>
    <row r="334" spans="1:27" ht="18" customHeight="1">
      <c r="A334" s="665"/>
      <c r="B334" s="665"/>
      <c r="C334" s="665"/>
      <c r="D334" s="35">
        <v>60313</v>
      </c>
      <c r="E334" s="665"/>
      <c r="F334" s="47" t="s">
        <v>2090</v>
      </c>
      <c r="G334" s="17" t="s">
        <v>2091</v>
      </c>
      <c r="H334" s="665"/>
      <c r="I334" s="665"/>
      <c r="J334" s="665"/>
      <c r="K334" s="45"/>
      <c r="L334" s="48"/>
      <c r="M334" s="15"/>
      <c r="N334" s="15"/>
      <c r="O334" s="15"/>
      <c r="P334" s="15"/>
      <c r="Q334" s="15"/>
      <c r="R334" s="15"/>
      <c r="S334" s="15"/>
      <c r="T334" s="15"/>
      <c r="U334" s="15"/>
      <c r="V334" s="15"/>
      <c r="W334" s="15"/>
      <c r="X334" s="15"/>
      <c r="Y334" s="15"/>
      <c r="Z334" s="15"/>
      <c r="AA334" s="15"/>
    </row>
    <row r="335" spans="1:27" ht="18" customHeight="1">
      <c r="A335" s="665"/>
      <c r="B335" s="665"/>
      <c r="C335" s="665"/>
      <c r="D335" s="35">
        <v>60314</v>
      </c>
      <c r="E335" s="665"/>
      <c r="F335" s="47" t="s">
        <v>2100</v>
      </c>
      <c r="G335" s="17" t="s">
        <v>2103</v>
      </c>
      <c r="H335" s="665"/>
      <c r="I335" s="665"/>
      <c r="J335" s="665"/>
      <c r="K335" s="45"/>
      <c r="L335" s="48"/>
      <c r="M335" s="15"/>
      <c r="N335" s="15"/>
      <c r="O335" s="15"/>
      <c r="P335" s="15"/>
      <c r="Q335" s="15"/>
      <c r="R335" s="15"/>
      <c r="S335" s="15"/>
      <c r="T335" s="15"/>
      <c r="U335" s="15"/>
      <c r="V335" s="15"/>
      <c r="W335" s="15"/>
      <c r="X335" s="15"/>
      <c r="Y335" s="15"/>
      <c r="Z335" s="15"/>
      <c r="AA335" s="15"/>
    </row>
    <row r="336" spans="1:27" ht="18" customHeight="1">
      <c r="A336" s="665"/>
      <c r="B336" s="665"/>
      <c r="C336" s="665"/>
      <c r="D336" s="35">
        <v>60315</v>
      </c>
      <c r="E336" s="666"/>
      <c r="F336" s="47" t="s">
        <v>2117</v>
      </c>
      <c r="G336" s="17" t="s">
        <v>2119</v>
      </c>
      <c r="H336" s="665"/>
      <c r="I336" s="665"/>
      <c r="J336" s="665"/>
      <c r="K336" s="45"/>
      <c r="L336" s="48"/>
      <c r="M336" s="15"/>
      <c r="N336" s="15"/>
      <c r="O336" s="15"/>
      <c r="P336" s="15"/>
      <c r="Q336" s="15"/>
      <c r="R336" s="15"/>
      <c r="S336" s="15"/>
      <c r="T336" s="15"/>
      <c r="U336" s="15"/>
      <c r="V336" s="15"/>
      <c r="W336" s="15"/>
      <c r="X336" s="15"/>
      <c r="Y336" s="15"/>
      <c r="Z336" s="15"/>
      <c r="AA336" s="15"/>
    </row>
    <row r="337" spans="1:27" ht="18" customHeight="1">
      <c r="A337" s="665"/>
      <c r="B337" s="665"/>
      <c r="C337" s="665"/>
      <c r="D337" s="35">
        <v>60316</v>
      </c>
      <c r="E337" s="670" t="s">
        <v>2123</v>
      </c>
      <c r="F337" s="47" t="s">
        <v>2124</v>
      </c>
      <c r="G337" s="17" t="s">
        <v>2126</v>
      </c>
      <c r="H337" s="665"/>
      <c r="I337" s="665"/>
      <c r="J337" s="665"/>
      <c r="K337" s="45"/>
      <c r="L337" s="48"/>
      <c r="M337" s="15"/>
      <c r="N337" s="15"/>
      <c r="O337" s="15"/>
      <c r="P337" s="15"/>
      <c r="Q337" s="15"/>
      <c r="R337" s="15"/>
      <c r="S337" s="15"/>
      <c r="T337" s="15"/>
      <c r="U337" s="15"/>
      <c r="V337" s="15"/>
      <c r="W337" s="15"/>
      <c r="X337" s="15"/>
      <c r="Y337" s="15"/>
      <c r="Z337" s="15"/>
      <c r="AA337" s="15"/>
    </row>
    <row r="338" spans="1:27" ht="18" customHeight="1">
      <c r="A338" s="665"/>
      <c r="B338" s="665"/>
      <c r="C338" s="665"/>
      <c r="D338" s="35">
        <v>60317</v>
      </c>
      <c r="E338" s="665"/>
      <c r="F338" s="47" t="s">
        <v>2131</v>
      </c>
      <c r="G338" s="17" t="s">
        <v>2132</v>
      </c>
      <c r="H338" s="665"/>
      <c r="I338" s="665"/>
      <c r="J338" s="665"/>
      <c r="K338" s="45"/>
      <c r="L338" s="48"/>
      <c r="M338" s="15"/>
      <c r="N338" s="15"/>
      <c r="O338" s="15"/>
      <c r="P338" s="15"/>
      <c r="Q338" s="15"/>
      <c r="R338" s="15"/>
      <c r="S338" s="15"/>
      <c r="T338" s="15"/>
      <c r="U338" s="15"/>
      <c r="V338" s="15"/>
      <c r="W338" s="15"/>
      <c r="X338" s="15"/>
      <c r="Y338" s="15"/>
      <c r="Z338" s="15"/>
      <c r="AA338" s="15"/>
    </row>
    <row r="339" spans="1:27" ht="18" customHeight="1">
      <c r="A339" s="666"/>
      <c r="B339" s="666"/>
      <c r="C339" s="666"/>
      <c r="D339" s="35">
        <v>60318</v>
      </c>
      <c r="E339" s="666"/>
      <c r="F339" s="47" t="s">
        <v>2136</v>
      </c>
      <c r="G339" s="17" t="s">
        <v>2137</v>
      </c>
      <c r="H339" s="666"/>
      <c r="I339" s="666"/>
      <c r="J339" s="666"/>
      <c r="K339" s="45"/>
      <c r="L339" s="48"/>
      <c r="M339" s="15"/>
      <c r="N339" s="15"/>
      <c r="O339" s="15"/>
      <c r="P339" s="15"/>
      <c r="Q339" s="15"/>
      <c r="R339" s="15"/>
      <c r="S339" s="15"/>
      <c r="T339" s="15"/>
      <c r="U339" s="15"/>
      <c r="V339" s="15"/>
      <c r="W339" s="15"/>
      <c r="X339" s="15"/>
      <c r="Y339" s="15"/>
      <c r="Z339" s="15"/>
      <c r="AA339" s="15"/>
    </row>
    <row r="340" spans="1:27" ht="18" customHeight="1">
      <c r="A340" s="674">
        <v>2.11</v>
      </c>
      <c r="B340" s="667" t="s">
        <v>49</v>
      </c>
      <c r="C340" s="667" t="s">
        <v>86</v>
      </c>
      <c r="D340" s="23">
        <v>60322</v>
      </c>
      <c r="E340" s="24" t="s">
        <v>2143</v>
      </c>
      <c r="F340" s="139" t="s">
        <v>2144</v>
      </c>
      <c r="G340" s="17" t="s">
        <v>2145</v>
      </c>
      <c r="H340" s="667" t="s">
        <v>49</v>
      </c>
      <c r="I340" s="667" t="s">
        <v>1380</v>
      </c>
      <c r="J340" s="669">
        <v>45033</v>
      </c>
      <c r="K340" s="45"/>
      <c r="L340" s="48"/>
      <c r="M340" s="15"/>
      <c r="N340" s="15"/>
      <c r="O340" s="15"/>
      <c r="P340" s="15"/>
      <c r="Q340" s="15"/>
      <c r="R340" s="15"/>
      <c r="S340" s="15"/>
      <c r="T340" s="15"/>
      <c r="U340" s="15"/>
      <c r="V340" s="15"/>
      <c r="W340" s="15"/>
      <c r="X340" s="15"/>
      <c r="Y340" s="15"/>
      <c r="Z340" s="15"/>
      <c r="AA340" s="15"/>
    </row>
    <row r="341" spans="1:27" ht="18" customHeight="1">
      <c r="A341" s="665"/>
      <c r="B341" s="665"/>
      <c r="C341" s="665"/>
      <c r="D341" s="35">
        <v>60320</v>
      </c>
      <c r="E341" s="48" t="s">
        <v>2153</v>
      </c>
      <c r="F341" s="48" t="s">
        <v>2154</v>
      </c>
      <c r="G341" s="17" t="s">
        <v>2156</v>
      </c>
      <c r="H341" s="665"/>
      <c r="I341" s="665"/>
      <c r="J341" s="665"/>
      <c r="K341" s="45"/>
      <c r="L341" s="48"/>
      <c r="M341" s="15"/>
      <c r="N341" s="15"/>
      <c r="O341" s="15"/>
      <c r="P341" s="15"/>
      <c r="Q341" s="15"/>
      <c r="R341" s="15"/>
      <c r="S341" s="15"/>
      <c r="T341" s="15"/>
      <c r="U341" s="15"/>
      <c r="V341" s="15"/>
      <c r="W341" s="15"/>
      <c r="X341" s="15"/>
      <c r="Y341" s="15"/>
      <c r="Z341" s="15"/>
      <c r="AA341" s="15"/>
    </row>
    <row r="342" spans="1:27" ht="18" customHeight="1">
      <c r="A342" s="666"/>
      <c r="B342" s="666"/>
      <c r="C342" s="666"/>
      <c r="D342" s="35">
        <v>60321</v>
      </c>
      <c r="E342" s="48" t="s">
        <v>2162</v>
      </c>
      <c r="F342" s="48" t="s">
        <v>2164</v>
      </c>
      <c r="G342" s="17" t="s">
        <v>2165</v>
      </c>
      <c r="H342" s="666"/>
      <c r="I342" s="666"/>
      <c r="J342" s="666"/>
      <c r="K342" s="45"/>
      <c r="L342" s="48"/>
      <c r="M342" s="15"/>
      <c r="N342" s="15"/>
      <c r="O342" s="15"/>
      <c r="P342" s="15"/>
      <c r="Q342" s="15"/>
      <c r="R342" s="15"/>
      <c r="S342" s="15"/>
      <c r="T342" s="15"/>
      <c r="U342" s="15"/>
      <c r="V342" s="15"/>
      <c r="W342" s="15"/>
      <c r="X342" s="15"/>
      <c r="Y342" s="15"/>
      <c r="Z342" s="15"/>
      <c r="AA342" s="15"/>
    </row>
    <row r="343" spans="1:27" ht="18" customHeight="1">
      <c r="A343" s="674">
        <v>2.12</v>
      </c>
      <c r="B343" s="667" t="s">
        <v>49</v>
      </c>
      <c r="C343" s="35" t="s">
        <v>50</v>
      </c>
      <c r="D343" s="174" t="s">
        <v>2172</v>
      </c>
      <c r="E343" s="24" t="s">
        <v>2178</v>
      </c>
      <c r="F343" s="24" t="s">
        <v>2179</v>
      </c>
      <c r="G343" s="17" t="s">
        <v>2181</v>
      </c>
      <c r="H343" s="667" t="s">
        <v>49</v>
      </c>
      <c r="I343" s="667" t="s">
        <v>1380</v>
      </c>
      <c r="J343" s="669">
        <v>45034</v>
      </c>
      <c r="K343" s="45"/>
      <c r="L343" s="48"/>
      <c r="M343" s="15"/>
      <c r="N343" s="15"/>
      <c r="O343" s="15"/>
      <c r="P343" s="15"/>
      <c r="Q343" s="15"/>
      <c r="R343" s="15"/>
      <c r="S343" s="15"/>
      <c r="T343" s="15"/>
      <c r="U343" s="15"/>
      <c r="V343" s="15"/>
      <c r="W343" s="15"/>
      <c r="X343" s="15"/>
      <c r="Y343" s="15"/>
      <c r="Z343" s="15"/>
      <c r="AA343" s="15"/>
    </row>
    <row r="344" spans="1:27" ht="18" customHeight="1">
      <c r="A344" s="666"/>
      <c r="B344" s="666"/>
      <c r="C344" s="35" t="s">
        <v>229</v>
      </c>
      <c r="D344" s="35">
        <v>40214</v>
      </c>
      <c r="E344" s="47" t="s">
        <v>2192</v>
      </c>
      <c r="F344" s="47" t="s">
        <v>2193</v>
      </c>
      <c r="G344" s="17" t="s">
        <v>564</v>
      </c>
      <c r="H344" s="666"/>
      <c r="I344" s="666"/>
      <c r="J344" s="666"/>
      <c r="K344" s="45"/>
      <c r="L344" s="48"/>
      <c r="M344" s="15"/>
      <c r="N344" s="15"/>
      <c r="O344" s="15"/>
      <c r="P344" s="15"/>
      <c r="Q344" s="15"/>
      <c r="R344" s="15"/>
      <c r="S344" s="15"/>
      <c r="T344" s="15"/>
      <c r="U344" s="15"/>
      <c r="V344" s="15"/>
      <c r="W344" s="15"/>
      <c r="X344" s="15"/>
      <c r="Y344" s="15"/>
      <c r="Z344" s="15"/>
      <c r="AA344" s="15"/>
    </row>
    <row r="345" spans="1:27" ht="18" customHeight="1">
      <c r="A345" s="674">
        <v>2.13</v>
      </c>
      <c r="B345" s="667" t="s">
        <v>116</v>
      </c>
      <c r="C345" s="667" t="s">
        <v>117</v>
      </c>
      <c r="D345" s="35">
        <v>30131</v>
      </c>
      <c r="E345" s="670" t="s">
        <v>1192</v>
      </c>
      <c r="F345" s="47" t="s">
        <v>1195</v>
      </c>
      <c r="G345" s="17" t="s">
        <v>1198</v>
      </c>
      <c r="H345" s="667" t="s">
        <v>2202</v>
      </c>
      <c r="I345" s="667" t="s">
        <v>2203</v>
      </c>
      <c r="J345" s="669">
        <v>45040</v>
      </c>
      <c r="K345" s="45"/>
      <c r="L345" s="48"/>
      <c r="M345" s="15"/>
      <c r="N345" s="15"/>
      <c r="O345" s="15"/>
      <c r="P345" s="15"/>
      <c r="Q345" s="15"/>
      <c r="R345" s="15"/>
      <c r="S345" s="15"/>
      <c r="T345" s="15"/>
      <c r="U345" s="15"/>
      <c r="V345" s="15"/>
      <c r="W345" s="15"/>
      <c r="X345" s="15"/>
      <c r="Y345" s="15"/>
      <c r="Z345" s="15"/>
      <c r="AA345" s="15"/>
    </row>
    <row r="346" spans="1:27" ht="18" customHeight="1">
      <c r="A346" s="665"/>
      <c r="B346" s="665"/>
      <c r="C346" s="665"/>
      <c r="D346" s="35">
        <v>30132</v>
      </c>
      <c r="E346" s="665"/>
      <c r="F346" s="47" t="s">
        <v>1202</v>
      </c>
      <c r="G346" s="17" t="s">
        <v>1203</v>
      </c>
      <c r="H346" s="665"/>
      <c r="I346" s="665"/>
      <c r="J346" s="665"/>
      <c r="K346" s="45"/>
      <c r="L346" s="48"/>
      <c r="M346" s="15"/>
      <c r="N346" s="15"/>
      <c r="O346" s="15"/>
      <c r="P346" s="15"/>
      <c r="Q346" s="15"/>
      <c r="R346" s="15"/>
      <c r="S346" s="15"/>
      <c r="T346" s="15"/>
      <c r="U346" s="15"/>
      <c r="V346" s="15"/>
      <c r="W346" s="15"/>
      <c r="X346" s="15"/>
      <c r="Y346" s="15"/>
      <c r="Z346" s="15"/>
      <c r="AA346" s="15"/>
    </row>
    <row r="347" spans="1:27" ht="18" customHeight="1">
      <c r="A347" s="665"/>
      <c r="B347" s="665"/>
      <c r="C347" s="665"/>
      <c r="D347" s="35">
        <v>30133</v>
      </c>
      <c r="E347" s="665"/>
      <c r="F347" s="47" t="s">
        <v>1208</v>
      </c>
      <c r="G347" s="17" t="s">
        <v>1209</v>
      </c>
      <c r="H347" s="665"/>
      <c r="I347" s="665"/>
      <c r="J347" s="665"/>
      <c r="K347" s="45"/>
      <c r="L347" s="48"/>
      <c r="M347" s="15"/>
      <c r="N347" s="15"/>
      <c r="O347" s="15"/>
      <c r="P347" s="15"/>
      <c r="Q347" s="15"/>
      <c r="R347" s="15"/>
      <c r="S347" s="15"/>
      <c r="T347" s="15"/>
      <c r="U347" s="15"/>
      <c r="V347" s="15"/>
      <c r="W347" s="15"/>
      <c r="X347" s="15"/>
      <c r="Y347" s="15"/>
      <c r="Z347" s="15"/>
      <c r="AA347" s="15"/>
    </row>
    <row r="348" spans="1:27" ht="18" customHeight="1">
      <c r="A348" s="665"/>
      <c r="B348" s="665"/>
      <c r="C348" s="665"/>
      <c r="D348" s="35">
        <v>30134</v>
      </c>
      <c r="E348" s="665"/>
      <c r="F348" s="47" t="s">
        <v>1214</v>
      </c>
      <c r="G348" s="17" t="s">
        <v>1215</v>
      </c>
      <c r="H348" s="665"/>
      <c r="I348" s="665"/>
      <c r="J348" s="665"/>
      <c r="K348" s="45"/>
      <c r="L348" s="48"/>
      <c r="M348" s="15"/>
      <c r="N348" s="15"/>
      <c r="O348" s="15"/>
      <c r="P348" s="15"/>
      <c r="Q348" s="15"/>
      <c r="R348" s="15"/>
      <c r="S348" s="15"/>
      <c r="T348" s="15"/>
      <c r="U348" s="15"/>
      <c r="V348" s="15"/>
      <c r="W348" s="15"/>
      <c r="X348" s="15"/>
      <c r="Y348" s="15"/>
      <c r="Z348" s="15"/>
      <c r="AA348" s="15"/>
    </row>
    <row r="349" spans="1:27" ht="18" customHeight="1">
      <c r="A349" s="665"/>
      <c r="B349" s="666"/>
      <c r="C349" s="665"/>
      <c r="D349" s="35">
        <v>30135</v>
      </c>
      <c r="E349" s="665"/>
      <c r="F349" s="47" t="s">
        <v>1378</v>
      </c>
      <c r="G349" s="17" t="s">
        <v>1379</v>
      </c>
      <c r="H349" s="666"/>
      <c r="I349" s="666"/>
      <c r="J349" s="665"/>
      <c r="K349" s="45"/>
      <c r="L349" s="48"/>
      <c r="M349" s="15"/>
      <c r="N349" s="15"/>
      <c r="O349" s="15"/>
      <c r="P349" s="15"/>
      <c r="Q349" s="15"/>
      <c r="R349" s="15"/>
      <c r="S349" s="15"/>
      <c r="T349" s="15"/>
      <c r="U349" s="15"/>
      <c r="V349" s="15"/>
      <c r="W349" s="15"/>
      <c r="X349" s="15"/>
      <c r="Y349" s="15"/>
      <c r="Z349" s="15"/>
      <c r="AA349" s="15"/>
    </row>
    <row r="350" spans="1:27" ht="18" customHeight="1">
      <c r="A350" s="665"/>
      <c r="B350" s="667" t="s">
        <v>49</v>
      </c>
      <c r="C350" s="665"/>
      <c r="D350" s="35">
        <v>30136</v>
      </c>
      <c r="E350" s="665"/>
      <c r="F350" s="47" t="s">
        <v>2228</v>
      </c>
      <c r="G350" s="17" t="s">
        <v>2230</v>
      </c>
      <c r="H350" s="667" t="s">
        <v>2232</v>
      </c>
      <c r="I350" s="667" t="s">
        <v>2234</v>
      </c>
      <c r="J350" s="665"/>
      <c r="K350" s="45"/>
      <c r="L350" s="48"/>
      <c r="M350" s="15"/>
      <c r="N350" s="15"/>
      <c r="O350" s="15"/>
      <c r="P350" s="15"/>
      <c r="Q350" s="15"/>
      <c r="R350" s="15"/>
      <c r="S350" s="15"/>
      <c r="T350" s="15"/>
      <c r="U350" s="15"/>
      <c r="V350" s="15"/>
      <c r="W350" s="15"/>
      <c r="X350" s="15"/>
      <c r="Y350" s="15"/>
      <c r="Z350" s="15"/>
      <c r="AA350" s="15"/>
    </row>
    <row r="351" spans="1:27" ht="18" customHeight="1">
      <c r="A351" s="666"/>
      <c r="B351" s="666"/>
      <c r="C351" s="666"/>
      <c r="D351" s="35">
        <v>30137</v>
      </c>
      <c r="E351" s="666"/>
      <c r="F351" s="47" t="s">
        <v>2244</v>
      </c>
      <c r="G351" s="17" t="s">
        <v>2245</v>
      </c>
      <c r="H351" s="666"/>
      <c r="I351" s="666"/>
      <c r="J351" s="666"/>
      <c r="K351" s="45"/>
      <c r="L351" s="48"/>
      <c r="M351" s="15"/>
      <c r="N351" s="15"/>
      <c r="O351" s="15"/>
      <c r="P351" s="15"/>
      <c r="Q351" s="15"/>
      <c r="R351" s="15"/>
      <c r="S351" s="15"/>
      <c r="T351" s="15"/>
      <c r="U351" s="15"/>
      <c r="V351" s="15"/>
      <c r="W351" s="15"/>
      <c r="X351" s="15"/>
      <c r="Y351" s="15"/>
      <c r="Z351" s="15"/>
      <c r="AA351" s="15"/>
    </row>
    <row r="352" spans="1:27" ht="18" customHeight="1">
      <c r="A352" s="128">
        <v>2.13</v>
      </c>
      <c r="B352" s="35" t="s">
        <v>49</v>
      </c>
      <c r="C352" s="35" t="s">
        <v>315</v>
      </c>
      <c r="D352" s="35">
        <v>90240</v>
      </c>
      <c r="E352" s="47" t="s">
        <v>53</v>
      </c>
      <c r="F352" s="47" t="s">
        <v>2254</v>
      </c>
      <c r="G352" s="17" t="s">
        <v>2257</v>
      </c>
      <c r="H352" s="35" t="s">
        <v>49</v>
      </c>
      <c r="I352" s="17" t="s">
        <v>1380</v>
      </c>
      <c r="J352" s="45">
        <v>45041</v>
      </c>
      <c r="K352" s="45"/>
      <c r="L352" s="48"/>
      <c r="M352" s="15"/>
      <c r="N352" s="15"/>
      <c r="O352" s="15"/>
      <c r="P352" s="15"/>
      <c r="Q352" s="15"/>
      <c r="R352" s="15"/>
      <c r="S352" s="15"/>
      <c r="T352" s="15"/>
      <c r="U352" s="15"/>
      <c r="V352" s="15"/>
      <c r="W352" s="15"/>
      <c r="X352" s="15"/>
      <c r="Y352" s="15"/>
      <c r="Z352" s="15"/>
      <c r="AA352" s="15"/>
    </row>
    <row r="353" spans="1:27" ht="18" customHeight="1">
      <c r="A353" s="674">
        <v>2.13</v>
      </c>
      <c r="B353" s="667" t="s">
        <v>49</v>
      </c>
      <c r="C353" s="667" t="s">
        <v>142</v>
      </c>
      <c r="D353" s="35">
        <v>20090</v>
      </c>
      <c r="E353" s="670" t="s">
        <v>2271</v>
      </c>
      <c r="F353" s="47" t="s">
        <v>2272</v>
      </c>
      <c r="G353" s="17" t="s">
        <v>2274</v>
      </c>
      <c r="H353" s="667" t="s">
        <v>49</v>
      </c>
      <c r="I353" s="667" t="s">
        <v>1380</v>
      </c>
      <c r="J353" s="669">
        <v>45050</v>
      </c>
      <c r="K353" s="45"/>
      <c r="L353" s="48"/>
      <c r="M353" s="15"/>
      <c r="N353" s="15"/>
      <c r="O353" s="15"/>
      <c r="P353" s="15"/>
      <c r="Q353" s="15"/>
      <c r="R353" s="15"/>
      <c r="S353" s="15"/>
      <c r="T353" s="15"/>
      <c r="U353" s="15"/>
      <c r="V353" s="15"/>
      <c r="W353" s="15"/>
      <c r="X353" s="15"/>
      <c r="Y353" s="15"/>
      <c r="Z353" s="15"/>
      <c r="AA353" s="15"/>
    </row>
    <row r="354" spans="1:27" ht="18" customHeight="1">
      <c r="A354" s="665"/>
      <c r="B354" s="665"/>
      <c r="C354" s="665"/>
      <c r="D354" s="35">
        <v>20091</v>
      </c>
      <c r="E354" s="665"/>
      <c r="F354" s="47" t="s">
        <v>2286</v>
      </c>
      <c r="G354" s="17" t="s">
        <v>2287</v>
      </c>
      <c r="H354" s="665"/>
      <c r="I354" s="665"/>
      <c r="J354" s="665"/>
      <c r="K354" s="45"/>
      <c r="L354" s="48"/>
      <c r="M354" s="15"/>
      <c r="N354" s="15"/>
      <c r="O354" s="15"/>
      <c r="P354" s="15"/>
      <c r="Q354" s="15"/>
      <c r="R354" s="15"/>
      <c r="S354" s="15"/>
      <c r="T354" s="15"/>
      <c r="U354" s="15"/>
      <c r="V354" s="15"/>
      <c r="W354" s="15"/>
      <c r="X354" s="15"/>
      <c r="Y354" s="15"/>
      <c r="Z354" s="15"/>
      <c r="AA354" s="15"/>
    </row>
    <row r="355" spans="1:27" ht="18" customHeight="1">
      <c r="A355" s="665"/>
      <c r="B355" s="665"/>
      <c r="C355" s="665"/>
      <c r="D355" s="35">
        <v>20092</v>
      </c>
      <c r="E355" s="665"/>
      <c r="F355" s="47" t="s">
        <v>2294</v>
      </c>
      <c r="G355" s="17" t="s">
        <v>2295</v>
      </c>
      <c r="H355" s="665"/>
      <c r="I355" s="665"/>
      <c r="J355" s="665"/>
      <c r="K355" s="45"/>
      <c r="L355" s="48"/>
      <c r="M355" s="15"/>
      <c r="N355" s="15"/>
      <c r="O355" s="15"/>
      <c r="P355" s="15"/>
      <c r="Q355" s="15"/>
      <c r="R355" s="15"/>
      <c r="S355" s="15"/>
      <c r="T355" s="15"/>
      <c r="U355" s="15"/>
      <c r="V355" s="15"/>
      <c r="W355" s="15"/>
      <c r="X355" s="15"/>
      <c r="Y355" s="15"/>
      <c r="Z355" s="15"/>
      <c r="AA355" s="15"/>
    </row>
    <row r="356" spans="1:27" ht="18" customHeight="1">
      <c r="A356" s="665"/>
      <c r="B356" s="665"/>
      <c r="C356" s="665"/>
      <c r="D356" s="35">
        <v>20093</v>
      </c>
      <c r="E356" s="665"/>
      <c r="F356" s="47" t="s">
        <v>2300</v>
      </c>
      <c r="G356" s="17" t="s">
        <v>2301</v>
      </c>
      <c r="H356" s="665"/>
      <c r="I356" s="665"/>
      <c r="J356" s="665"/>
      <c r="K356" s="45"/>
      <c r="L356" s="48"/>
      <c r="M356" s="15"/>
      <c r="N356" s="15"/>
      <c r="O356" s="15"/>
      <c r="P356" s="15"/>
      <c r="Q356" s="15"/>
      <c r="R356" s="15"/>
      <c r="S356" s="15"/>
      <c r="T356" s="15"/>
      <c r="U356" s="15"/>
      <c r="V356" s="15"/>
      <c r="W356" s="15"/>
      <c r="X356" s="15"/>
      <c r="Y356" s="15"/>
      <c r="Z356" s="15"/>
      <c r="AA356" s="15"/>
    </row>
    <row r="357" spans="1:27" ht="18" customHeight="1">
      <c r="A357" s="665"/>
      <c r="B357" s="665"/>
      <c r="C357" s="665"/>
      <c r="D357" s="35">
        <v>20094</v>
      </c>
      <c r="E357" s="666"/>
      <c r="F357" s="47" t="s">
        <v>2308</v>
      </c>
      <c r="G357" s="17" t="s">
        <v>2309</v>
      </c>
      <c r="H357" s="665"/>
      <c r="I357" s="665"/>
      <c r="J357" s="665"/>
      <c r="K357" s="45"/>
      <c r="L357" s="48"/>
      <c r="M357" s="15"/>
      <c r="N357" s="15"/>
      <c r="O357" s="15"/>
      <c r="P357" s="15"/>
      <c r="Q357" s="15"/>
      <c r="R357" s="15"/>
      <c r="S357" s="15"/>
      <c r="T357" s="15"/>
      <c r="U357" s="15"/>
      <c r="V357" s="15"/>
      <c r="W357" s="15"/>
      <c r="X357" s="15"/>
      <c r="Y357" s="15"/>
      <c r="Z357" s="15"/>
      <c r="AA357" s="15"/>
    </row>
    <row r="358" spans="1:27" ht="18" customHeight="1">
      <c r="A358" s="665"/>
      <c r="B358" s="665"/>
      <c r="C358" s="665"/>
      <c r="D358" s="35">
        <v>20095</v>
      </c>
      <c r="E358" s="670" t="s">
        <v>2315</v>
      </c>
      <c r="F358" s="47" t="s">
        <v>2316</v>
      </c>
      <c r="G358" s="17" t="s">
        <v>2317</v>
      </c>
      <c r="H358" s="665"/>
      <c r="I358" s="665"/>
      <c r="J358" s="665"/>
      <c r="K358" s="45"/>
      <c r="L358" s="48"/>
      <c r="M358" s="15"/>
      <c r="N358" s="15"/>
      <c r="O358" s="15"/>
      <c r="P358" s="15"/>
      <c r="Q358" s="15"/>
      <c r="R358" s="15"/>
      <c r="S358" s="15"/>
      <c r="T358" s="15"/>
      <c r="U358" s="15"/>
      <c r="V358" s="15"/>
      <c r="W358" s="15"/>
      <c r="X358" s="15"/>
      <c r="Y358" s="15"/>
      <c r="Z358" s="15"/>
      <c r="AA358" s="15"/>
    </row>
    <row r="359" spans="1:27" ht="18" customHeight="1">
      <c r="A359" s="665"/>
      <c r="B359" s="665"/>
      <c r="C359" s="665"/>
      <c r="D359" s="35">
        <v>20096</v>
      </c>
      <c r="E359" s="665"/>
      <c r="F359" s="47" t="s">
        <v>2323</v>
      </c>
      <c r="G359" s="17" t="s">
        <v>2324</v>
      </c>
      <c r="H359" s="665"/>
      <c r="I359" s="665"/>
      <c r="J359" s="665"/>
      <c r="K359" s="45"/>
      <c r="L359" s="48"/>
      <c r="M359" s="15"/>
      <c r="N359" s="15"/>
      <c r="O359" s="15"/>
      <c r="P359" s="15"/>
      <c r="Q359" s="15"/>
      <c r="R359" s="15"/>
      <c r="S359" s="15"/>
      <c r="T359" s="15"/>
      <c r="U359" s="15"/>
      <c r="V359" s="15"/>
      <c r="W359" s="15"/>
      <c r="X359" s="15"/>
      <c r="Y359" s="15"/>
      <c r="Z359" s="15"/>
      <c r="AA359" s="15"/>
    </row>
    <row r="360" spans="1:27" ht="18" customHeight="1">
      <c r="A360" s="665"/>
      <c r="B360" s="665"/>
      <c r="C360" s="665"/>
      <c r="D360" s="35">
        <v>20097</v>
      </c>
      <c r="E360" s="665"/>
      <c r="F360" s="47" t="s">
        <v>2335</v>
      </c>
      <c r="G360" s="17" t="s">
        <v>2337</v>
      </c>
      <c r="H360" s="665"/>
      <c r="I360" s="665"/>
      <c r="J360" s="665"/>
      <c r="K360" s="45"/>
      <c r="L360" s="48"/>
      <c r="M360" s="15"/>
      <c r="N360" s="15"/>
      <c r="O360" s="15"/>
      <c r="P360" s="15"/>
      <c r="Q360" s="15"/>
      <c r="R360" s="15"/>
      <c r="S360" s="15"/>
      <c r="T360" s="15"/>
      <c r="U360" s="15"/>
      <c r="V360" s="15"/>
      <c r="W360" s="15"/>
      <c r="X360" s="15"/>
      <c r="Y360" s="15"/>
      <c r="Z360" s="15"/>
      <c r="AA360" s="15"/>
    </row>
    <row r="361" spans="1:27" ht="18" customHeight="1">
      <c r="A361" s="665"/>
      <c r="B361" s="665"/>
      <c r="C361" s="665"/>
      <c r="D361" s="35">
        <v>20098</v>
      </c>
      <c r="E361" s="665"/>
      <c r="F361" s="47" t="s">
        <v>2345</v>
      </c>
      <c r="G361" s="17" t="s">
        <v>2346</v>
      </c>
      <c r="H361" s="665"/>
      <c r="I361" s="665"/>
      <c r="J361" s="665"/>
      <c r="K361" s="45"/>
      <c r="L361" s="48"/>
      <c r="M361" s="15"/>
      <c r="N361" s="15"/>
      <c r="O361" s="15"/>
      <c r="P361" s="15"/>
      <c r="Q361" s="15"/>
      <c r="R361" s="15"/>
      <c r="S361" s="15"/>
      <c r="T361" s="15"/>
      <c r="U361" s="15"/>
      <c r="V361" s="15"/>
      <c r="W361" s="15"/>
      <c r="X361" s="15"/>
      <c r="Y361" s="15"/>
      <c r="Z361" s="15"/>
      <c r="AA361" s="15"/>
    </row>
    <row r="362" spans="1:27" ht="18" customHeight="1">
      <c r="A362" s="665"/>
      <c r="B362" s="665"/>
      <c r="C362" s="665"/>
      <c r="D362" s="35">
        <v>20099</v>
      </c>
      <c r="E362" s="666"/>
      <c r="F362" s="47" t="s">
        <v>2353</v>
      </c>
      <c r="G362" s="17" t="s">
        <v>2354</v>
      </c>
      <c r="H362" s="665"/>
      <c r="I362" s="665"/>
      <c r="J362" s="665"/>
      <c r="K362" s="45"/>
      <c r="L362" s="48"/>
      <c r="M362" s="15"/>
      <c r="N362" s="15"/>
      <c r="O362" s="15"/>
      <c r="P362" s="15"/>
      <c r="Q362" s="15"/>
      <c r="R362" s="15"/>
      <c r="S362" s="15"/>
      <c r="T362" s="15"/>
      <c r="U362" s="15"/>
      <c r="V362" s="15"/>
      <c r="W362" s="15"/>
      <c r="X362" s="15"/>
      <c r="Y362" s="15"/>
      <c r="Z362" s="15"/>
      <c r="AA362" s="15"/>
    </row>
    <row r="363" spans="1:27" ht="18" customHeight="1">
      <c r="A363" s="665"/>
      <c r="B363" s="665"/>
      <c r="C363" s="665"/>
      <c r="D363" s="35">
        <v>20100</v>
      </c>
      <c r="E363" s="670" t="s">
        <v>2362</v>
      </c>
      <c r="F363" s="47" t="s">
        <v>2363</v>
      </c>
      <c r="G363" s="17" t="s">
        <v>2364</v>
      </c>
      <c r="H363" s="665"/>
      <c r="I363" s="665"/>
      <c r="J363" s="665"/>
      <c r="K363" s="45"/>
      <c r="L363" s="48"/>
      <c r="M363" s="15"/>
      <c r="N363" s="15"/>
      <c r="O363" s="15"/>
      <c r="P363" s="15"/>
      <c r="Q363" s="15"/>
      <c r="R363" s="15"/>
      <c r="S363" s="15"/>
      <c r="T363" s="15"/>
      <c r="U363" s="15"/>
      <c r="V363" s="15"/>
      <c r="W363" s="15"/>
      <c r="X363" s="15"/>
      <c r="Y363" s="15"/>
      <c r="Z363" s="15"/>
      <c r="AA363" s="15"/>
    </row>
    <row r="364" spans="1:27" ht="18" customHeight="1">
      <c r="A364" s="665"/>
      <c r="B364" s="665"/>
      <c r="C364" s="665"/>
      <c r="D364" s="35">
        <v>20101</v>
      </c>
      <c r="E364" s="665"/>
      <c r="F364" s="47" t="s">
        <v>2369</v>
      </c>
      <c r="G364" s="17" t="s">
        <v>2370</v>
      </c>
      <c r="H364" s="665"/>
      <c r="I364" s="665"/>
      <c r="J364" s="665"/>
      <c r="K364" s="45"/>
      <c r="L364" s="48"/>
      <c r="M364" s="15"/>
      <c r="N364" s="15"/>
      <c r="O364" s="15"/>
      <c r="P364" s="15"/>
      <c r="Q364" s="15"/>
      <c r="R364" s="15"/>
      <c r="S364" s="15"/>
      <c r="T364" s="15"/>
      <c r="U364" s="15"/>
      <c r="V364" s="15"/>
      <c r="W364" s="15"/>
      <c r="X364" s="15"/>
      <c r="Y364" s="15"/>
      <c r="Z364" s="15"/>
      <c r="AA364" s="15"/>
    </row>
    <row r="365" spans="1:27" ht="18" customHeight="1">
      <c r="A365" s="665"/>
      <c r="B365" s="665"/>
      <c r="C365" s="665"/>
      <c r="D365" s="35">
        <v>20102</v>
      </c>
      <c r="E365" s="665"/>
      <c r="F365" s="47" t="s">
        <v>2378</v>
      </c>
      <c r="G365" s="17" t="s">
        <v>2382</v>
      </c>
      <c r="H365" s="665"/>
      <c r="I365" s="665"/>
      <c r="J365" s="665"/>
      <c r="K365" s="45"/>
      <c r="L365" s="48"/>
      <c r="M365" s="15"/>
      <c r="N365" s="15"/>
      <c r="O365" s="15"/>
      <c r="P365" s="15"/>
      <c r="Q365" s="15"/>
      <c r="R365" s="15"/>
      <c r="S365" s="15"/>
      <c r="T365" s="15"/>
      <c r="U365" s="15"/>
      <c r="V365" s="15"/>
      <c r="W365" s="15"/>
      <c r="X365" s="15"/>
      <c r="Y365" s="15"/>
      <c r="Z365" s="15"/>
      <c r="AA365" s="15"/>
    </row>
    <row r="366" spans="1:27" ht="18" customHeight="1">
      <c r="A366" s="665"/>
      <c r="B366" s="665"/>
      <c r="C366" s="665"/>
      <c r="D366" s="35">
        <v>20103</v>
      </c>
      <c r="E366" s="665"/>
      <c r="F366" s="47" t="s">
        <v>2389</v>
      </c>
      <c r="G366" s="17" t="s">
        <v>2390</v>
      </c>
      <c r="H366" s="665"/>
      <c r="I366" s="665"/>
      <c r="J366" s="665"/>
      <c r="K366" s="45"/>
      <c r="L366" s="48"/>
      <c r="M366" s="15"/>
      <c r="N366" s="15"/>
      <c r="O366" s="15"/>
      <c r="P366" s="15"/>
      <c r="Q366" s="15"/>
      <c r="R366" s="15"/>
      <c r="S366" s="15"/>
      <c r="T366" s="15"/>
      <c r="U366" s="15"/>
      <c r="V366" s="15"/>
      <c r="W366" s="15"/>
      <c r="X366" s="15"/>
      <c r="Y366" s="15"/>
      <c r="Z366" s="15"/>
      <c r="AA366" s="15"/>
    </row>
    <row r="367" spans="1:27" ht="18" customHeight="1">
      <c r="A367" s="665"/>
      <c r="B367" s="665"/>
      <c r="C367" s="665"/>
      <c r="D367" s="35">
        <v>20104</v>
      </c>
      <c r="E367" s="665"/>
      <c r="F367" s="47" t="s">
        <v>2397</v>
      </c>
      <c r="G367" s="17" t="s">
        <v>2398</v>
      </c>
      <c r="H367" s="665"/>
      <c r="I367" s="665"/>
      <c r="J367" s="665"/>
      <c r="K367" s="45"/>
      <c r="L367" s="48"/>
      <c r="M367" s="15"/>
      <c r="N367" s="15"/>
      <c r="O367" s="15"/>
      <c r="P367" s="15"/>
      <c r="Q367" s="15"/>
      <c r="R367" s="15"/>
      <c r="S367" s="15"/>
      <c r="T367" s="15"/>
      <c r="U367" s="15"/>
      <c r="V367" s="15"/>
      <c r="W367" s="15"/>
      <c r="X367" s="15"/>
      <c r="Y367" s="15"/>
      <c r="Z367" s="15"/>
      <c r="AA367" s="15"/>
    </row>
    <row r="368" spans="1:27" ht="18" customHeight="1">
      <c r="A368" s="665"/>
      <c r="B368" s="665"/>
      <c r="C368" s="665"/>
      <c r="D368" s="35">
        <v>20105</v>
      </c>
      <c r="E368" s="665"/>
      <c r="F368" s="47" t="s">
        <v>2401</v>
      </c>
      <c r="G368" s="17" t="s">
        <v>2403</v>
      </c>
      <c r="H368" s="665"/>
      <c r="I368" s="665"/>
      <c r="J368" s="665"/>
      <c r="K368" s="45"/>
      <c r="L368" s="48"/>
      <c r="M368" s="15"/>
      <c r="N368" s="15"/>
      <c r="O368" s="15"/>
      <c r="P368" s="15"/>
      <c r="Q368" s="15"/>
      <c r="R368" s="15"/>
      <c r="S368" s="15"/>
      <c r="T368" s="15"/>
      <c r="U368" s="15"/>
      <c r="V368" s="15"/>
      <c r="W368" s="15"/>
      <c r="X368" s="15"/>
      <c r="Y368" s="15"/>
      <c r="Z368" s="15"/>
      <c r="AA368" s="15"/>
    </row>
    <row r="369" spans="1:27" ht="18" customHeight="1">
      <c r="A369" s="665"/>
      <c r="B369" s="665"/>
      <c r="C369" s="665"/>
      <c r="D369" s="35">
        <v>20106</v>
      </c>
      <c r="E369" s="666"/>
      <c r="F369" s="47" t="s">
        <v>2406</v>
      </c>
      <c r="G369" s="17" t="s">
        <v>2407</v>
      </c>
      <c r="H369" s="665"/>
      <c r="I369" s="665"/>
      <c r="J369" s="665"/>
      <c r="K369" s="45"/>
      <c r="L369" s="48"/>
      <c r="M369" s="15"/>
      <c r="N369" s="15"/>
      <c r="O369" s="15"/>
      <c r="P369" s="15"/>
      <c r="Q369" s="15"/>
      <c r="R369" s="15"/>
      <c r="S369" s="15"/>
      <c r="T369" s="15"/>
      <c r="U369" s="15"/>
      <c r="V369" s="15"/>
      <c r="W369" s="15"/>
      <c r="X369" s="15"/>
      <c r="Y369" s="15"/>
      <c r="Z369" s="15"/>
      <c r="AA369" s="15"/>
    </row>
    <row r="370" spans="1:27" ht="18" customHeight="1">
      <c r="A370" s="665"/>
      <c r="B370" s="665"/>
      <c r="C370" s="665"/>
      <c r="D370" s="35">
        <v>20107</v>
      </c>
      <c r="E370" s="670" t="s">
        <v>2409</v>
      </c>
      <c r="F370" s="47" t="s">
        <v>2412</v>
      </c>
      <c r="G370" s="17" t="s">
        <v>2414</v>
      </c>
      <c r="H370" s="665"/>
      <c r="I370" s="665"/>
      <c r="J370" s="665"/>
      <c r="K370" s="45"/>
      <c r="L370" s="48"/>
      <c r="M370" s="15"/>
      <c r="N370" s="15"/>
      <c r="O370" s="15"/>
      <c r="P370" s="15"/>
      <c r="Q370" s="15"/>
      <c r="R370" s="15"/>
      <c r="S370" s="15"/>
      <c r="T370" s="15"/>
      <c r="U370" s="15"/>
      <c r="V370" s="15"/>
      <c r="W370" s="15"/>
      <c r="X370" s="15"/>
      <c r="Y370" s="15"/>
      <c r="Z370" s="15"/>
      <c r="AA370" s="15"/>
    </row>
    <row r="371" spans="1:27" ht="18" customHeight="1">
      <c r="A371" s="665"/>
      <c r="B371" s="665"/>
      <c r="C371" s="665"/>
      <c r="D371" s="35">
        <v>20108</v>
      </c>
      <c r="E371" s="665"/>
      <c r="F371" s="47" t="s">
        <v>2421</v>
      </c>
      <c r="G371" s="17" t="s">
        <v>2422</v>
      </c>
      <c r="H371" s="665"/>
      <c r="I371" s="665"/>
      <c r="J371" s="665"/>
      <c r="K371" s="45"/>
      <c r="L371" s="48"/>
      <c r="M371" s="15"/>
      <c r="N371" s="15"/>
      <c r="O371" s="15"/>
      <c r="P371" s="15"/>
      <c r="Q371" s="15"/>
      <c r="R371" s="15"/>
      <c r="S371" s="15"/>
      <c r="T371" s="15"/>
      <c r="U371" s="15"/>
      <c r="V371" s="15"/>
      <c r="W371" s="15"/>
      <c r="X371" s="15"/>
      <c r="Y371" s="15"/>
      <c r="Z371" s="15"/>
      <c r="AA371" s="15"/>
    </row>
    <row r="372" spans="1:27" ht="18" customHeight="1">
      <c r="A372" s="665"/>
      <c r="B372" s="665"/>
      <c r="C372" s="665"/>
      <c r="D372" s="35">
        <v>20109</v>
      </c>
      <c r="E372" s="665"/>
      <c r="F372" s="47" t="s">
        <v>2426</v>
      </c>
      <c r="G372" s="17" t="s">
        <v>2428</v>
      </c>
      <c r="H372" s="665"/>
      <c r="I372" s="665"/>
      <c r="J372" s="665"/>
      <c r="K372" s="45"/>
      <c r="L372" s="48"/>
      <c r="M372" s="15"/>
      <c r="N372" s="15"/>
      <c r="O372" s="15"/>
      <c r="P372" s="15"/>
      <c r="Q372" s="15"/>
      <c r="R372" s="15"/>
      <c r="S372" s="15"/>
      <c r="T372" s="15"/>
      <c r="U372" s="15"/>
      <c r="V372" s="15"/>
      <c r="W372" s="15"/>
      <c r="X372" s="15"/>
      <c r="Y372" s="15"/>
      <c r="Z372" s="15"/>
      <c r="AA372" s="15"/>
    </row>
    <row r="373" spans="1:27" ht="18" customHeight="1">
      <c r="A373" s="665"/>
      <c r="B373" s="665"/>
      <c r="C373" s="665"/>
      <c r="D373" s="35">
        <v>20110</v>
      </c>
      <c r="E373" s="665"/>
      <c r="F373" s="47" t="s">
        <v>2432</v>
      </c>
      <c r="G373" s="17" t="s">
        <v>2433</v>
      </c>
      <c r="H373" s="665"/>
      <c r="I373" s="665"/>
      <c r="J373" s="665"/>
      <c r="K373" s="45"/>
      <c r="L373" s="48"/>
      <c r="M373" s="15"/>
      <c r="N373" s="15"/>
      <c r="O373" s="15"/>
      <c r="P373" s="15"/>
      <c r="Q373" s="15"/>
      <c r="R373" s="15"/>
      <c r="S373" s="15"/>
      <c r="T373" s="15"/>
      <c r="U373" s="15"/>
      <c r="V373" s="15"/>
      <c r="W373" s="15"/>
      <c r="X373" s="15"/>
      <c r="Y373" s="15"/>
      <c r="Z373" s="15"/>
      <c r="AA373" s="15"/>
    </row>
    <row r="374" spans="1:27" ht="18" customHeight="1">
      <c r="A374" s="665"/>
      <c r="B374" s="665"/>
      <c r="C374" s="665"/>
      <c r="D374" s="35">
        <v>20111</v>
      </c>
      <c r="E374" s="665"/>
      <c r="F374" s="47" t="s">
        <v>2441</v>
      </c>
      <c r="G374" s="17" t="s">
        <v>2442</v>
      </c>
      <c r="H374" s="665"/>
      <c r="I374" s="665"/>
      <c r="J374" s="665"/>
      <c r="K374" s="45"/>
      <c r="L374" s="48"/>
      <c r="M374" s="15"/>
      <c r="N374" s="15"/>
      <c r="O374" s="15"/>
      <c r="P374" s="15"/>
      <c r="Q374" s="15"/>
      <c r="R374" s="15"/>
      <c r="S374" s="15"/>
      <c r="T374" s="15"/>
      <c r="U374" s="15"/>
      <c r="V374" s="15"/>
      <c r="W374" s="15"/>
      <c r="X374" s="15"/>
      <c r="Y374" s="15"/>
      <c r="Z374" s="15"/>
      <c r="AA374" s="15"/>
    </row>
    <row r="375" spans="1:27" ht="18" customHeight="1">
      <c r="A375" s="665"/>
      <c r="B375" s="665"/>
      <c r="C375" s="665"/>
      <c r="D375" s="35">
        <v>20112</v>
      </c>
      <c r="E375" s="665"/>
      <c r="F375" s="47" t="s">
        <v>2447</v>
      </c>
      <c r="G375" s="17" t="s">
        <v>2448</v>
      </c>
      <c r="H375" s="665"/>
      <c r="I375" s="665"/>
      <c r="J375" s="665"/>
      <c r="K375" s="45"/>
      <c r="L375" s="48"/>
      <c r="M375" s="15"/>
      <c r="N375" s="15"/>
      <c r="O375" s="15"/>
      <c r="P375" s="15"/>
      <c r="Q375" s="15"/>
      <c r="R375" s="15"/>
      <c r="S375" s="15"/>
      <c r="T375" s="15"/>
      <c r="U375" s="15"/>
      <c r="V375" s="15"/>
      <c r="W375" s="15"/>
      <c r="X375" s="15"/>
      <c r="Y375" s="15"/>
      <c r="Z375" s="15"/>
      <c r="AA375" s="15"/>
    </row>
    <row r="376" spans="1:27" ht="18" customHeight="1">
      <c r="A376" s="665"/>
      <c r="B376" s="665"/>
      <c r="C376" s="665"/>
      <c r="D376" s="35">
        <v>20113</v>
      </c>
      <c r="E376" s="665"/>
      <c r="F376" s="47" t="s">
        <v>2453</v>
      </c>
      <c r="G376" s="17" t="s">
        <v>2455</v>
      </c>
      <c r="H376" s="665"/>
      <c r="I376" s="665"/>
      <c r="J376" s="665"/>
      <c r="K376" s="45"/>
      <c r="L376" s="48"/>
      <c r="M376" s="15"/>
      <c r="N376" s="15"/>
      <c r="O376" s="15"/>
      <c r="P376" s="15"/>
      <c r="Q376" s="15"/>
      <c r="R376" s="15"/>
      <c r="S376" s="15"/>
      <c r="T376" s="15"/>
      <c r="U376" s="15"/>
      <c r="V376" s="15"/>
      <c r="W376" s="15"/>
      <c r="X376" s="15"/>
      <c r="Y376" s="15"/>
      <c r="Z376" s="15"/>
      <c r="AA376" s="15"/>
    </row>
    <row r="377" spans="1:27" ht="18" customHeight="1">
      <c r="A377" s="665"/>
      <c r="B377" s="665"/>
      <c r="C377" s="665"/>
      <c r="D377" s="35">
        <v>20114</v>
      </c>
      <c r="E377" s="665"/>
      <c r="F377" s="47" t="s">
        <v>2462</v>
      </c>
      <c r="G377" s="17" t="s">
        <v>2463</v>
      </c>
      <c r="H377" s="665"/>
      <c r="I377" s="665"/>
      <c r="J377" s="665"/>
      <c r="K377" s="45"/>
      <c r="L377" s="48"/>
      <c r="M377" s="15"/>
      <c r="N377" s="15"/>
      <c r="O377" s="15"/>
      <c r="P377" s="15"/>
      <c r="Q377" s="15"/>
      <c r="R377" s="15"/>
      <c r="S377" s="15"/>
      <c r="T377" s="15"/>
      <c r="U377" s="15"/>
      <c r="V377" s="15"/>
      <c r="W377" s="15"/>
      <c r="X377" s="15"/>
      <c r="Y377" s="15"/>
      <c r="Z377" s="15"/>
      <c r="AA377" s="15"/>
    </row>
    <row r="378" spans="1:27" ht="18" customHeight="1">
      <c r="A378" s="665"/>
      <c r="B378" s="665"/>
      <c r="C378" s="665"/>
      <c r="D378" s="35">
        <v>20115</v>
      </c>
      <c r="E378" s="665"/>
      <c r="F378" s="47" t="s">
        <v>2467</v>
      </c>
      <c r="G378" s="17" t="s">
        <v>2468</v>
      </c>
      <c r="H378" s="665"/>
      <c r="I378" s="665"/>
      <c r="J378" s="665"/>
      <c r="K378" s="45"/>
      <c r="L378" s="48"/>
      <c r="M378" s="15"/>
      <c r="N378" s="15"/>
      <c r="O378" s="15"/>
      <c r="P378" s="15"/>
      <c r="Q378" s="15"/>
      <c r="R378" s="15"/>
      <c r="S378" s="15"/>
      <c r="T378" s="15"/>
      <c r="U378" s="15"/>
      <c r="V378" s="15"/>
      <c r="W378" s="15"/>
      <c r="X378" s="15"/>
      <c r="Y378" s="15"/>
      <c r="Z378" s="15"/>
      <c r="AA378" s="15"/>
    </row>
    <row r="379" spans="1:27" ht="18" customHeight="1">
      <c r="A379" s="665"/>
      <c r="B379" s="665"/>
      <c r="C379" s="665"/>
      <c r="D379" s="35">
        <v>20116</v>
      </c>
      <c r="E379" s="665"/>
      <c r="F379" s="47" t="s">
        <v>2473</v>
      </c>
      <c r="G379" s="17" t="s">
        <v>2475</v>
      </c>
      <c r="H379" s="665"/>
      <c r="I379" s="665"/>
      <c r="J379" s="665"/>
      <c r="K379" s="45"/>
      <c r="L379" s="48"/>
      <c r="M379" s="15"/>
      <c r="N379" s="15"/>
      <c r="O379" s="15"/>
      <c r="P379" s="15"/>
      <c r="Q379" s="15"/>
      <c r="R379" s="15"/>
      <c r="S379" s="15"/>
      <c r="T379" s="15"/>
      <c r="U379" s="15"/>
      <c r="V379" s="15"/>
      <c r="W379" s="15"/>
      <c r="X379" s="15"/>
      <c r="Y379" s="15"/>
      <c r="Z379" s="15"/>
      <c r="AA379" s="15"/>
    </row>
    <row r="380" spans="1:27" ht="18" customHeight="1">
      <c r="A380" s="665"/>
      <c r="B380" s="665"/>
      <c r="C380" s="665"/>
      <c r="D380" s="35">
        <v>20117</v>
      </c>
      <c r="E380" s="665"/>
      <c r="F380" s="47" t="s">
        <v>2486</v>
      </c>
      <c r="G380" s="17" t="s">
        <v>2487</v>
      </c>
      <c r="H380" s="665"/>
      <c r="I380" s="665"/>
      <c r="J380" s="665"/>
      <c r="K380" s="45"/>
      <c r="L380" s="48"/>
      <c r="M380" s="15"/>
      <c r="N380" s="15"/>
      <c r="O380" s="15"/>
      <c r="P380" s="15"/>
      <c r="Q380" s="15"/>
      <c r="R380" s="15"/>
      <c r="S380" s="15"/>
      <c r="T380" s="15"/>
      <c r="U380" s="15"/>
      <c r="V380" s="15"/>
      <c r="W380" s="15"/>
      <c r="X380" s="15"/>
      <c r="Y380" s="15"/>
      <c r="Z380" s="15"/>
      <c r="AA380" s="15"/>
    </row>
    <row r="381" spans="1:27" ht="18" customHeight="1">
      <c r="A381" s="665"/>
      <c r="B381" s="665"/>
      <c r="C381" s="665"/>
      <c r="D381" s="35">
        <v>20118</v>
      </c>
      <c r="E381" s="665"/>
      <c r="F381" s="47" t="s">
        <v>2494</v>
      </c>
      <c r="G381" s="17" t="s">
        <v>2500</v>
      </c>
      <c r="H381" s="665"/>
      <c r="I381" s="665"/>
      <c r="J381" s="665"/>
      <c r="K381" s="45"/>
      <c r="L381" s="48"/>
      <c r="M381" s="15"/>
      <c r="N381" s="15"/>
      <c r="O381" s="15"/>
      <c r="P381" s="15"/>
      <c r="Q381" s="15"/>
      <c r="R381" s="15"/>
      <c r="S381" s="15"/>
      <c r="T381" s="15"/>
      <c r="U381" s="15"/>
      <c r="V381" s="15"/>
      <c r="W381" s="15"/>
      <c r="X381" s="15"/>
      <c r="Y381" s="15"/>
      <c r="Z381" s="15"/>
      <c r="AA381" s="15"/>
    </row>
    <row r="382" spans="1:27" ht="18" customHeight="1">
      <c r="A382" s="665"/>
      <c r="B382" s="665"/>
      <c r="C382" s="665"/>
      <c r="D382" s="35">
        <v>20119</v>
      </c>
      <c r="E382" s="665"/>
      <c r="F382" s="47" t="s">
        <v>2507</v>
      </c>
      <c r="G382" s="17" t="s">
        <v>2508</v>
      </c>
      <c r="H382" s="665"/>
      <c r="I382" s="665"/>
      <c r="J382" s="665"/>
      <c r="K382" s="45"/>
      <c r="L382" s="48"/>
      <c r="M382" s="15"/>
      <c r="N382" s="15"/>
      <c r="O382" s="15"/>
      <c r="P382" s="15"/>
      <c r="Q382" s="15"/>
      <c r="R382" s="15"/>
      <c r="S382" s="15"/>
      <c r="T382" s="15"/>
      <c r="U382" s="15"/>
      <c r="V382" s="15"/>
      <c r="W382" s="15"/>
      <c r="X382" s="15"/>
      <c r="Y382" s="15"/>
      <c r="Z382" s="15"/>
      <c r="AA382" s="15"/>
    </row>
    <row r="383" spans="1:27" ht="18" customHeight="1">
      <c r="A383" s="665"/>
      <c r="B383" s="665"/>
      <c r="C383" s="665"/>
      <c r="D383" s="35">
        <v>20120</v>
      </c>
      <c r="E383" s="665"/>
      <c r="F383" s="47" t="s">
        <v>2510</v>
      </c>
      <c r="G383" s="17" t="s">
        <v>2511</v>
      </c>
      <c r="H383" s="665"/>
      <c r="I383" s="665"/>
      <c r="J383" s="665"/>
      <c r="K383" s="45"/>
      <c r="L383" s="48"/>
      <c r="M383" s="15"/>
      <c r="N383" s="15"/>
      <c r="O383" s="15"/>
      <c r="P383" s="15"/>
      <c r="Q383" s="15"/>
      <c r="R383" s="15"/>
      <c r="S383" s="15"/>
      <c r="T383" s="15"/>
      <c r="U383" s="15"/>
      <c r="V383" s="15"/>
      <c r="W383" s="15"/>
      <c r="X383" s="15"/>
      <c r="Y383" s="15"/>
      <c r="Z383" s="15"/>
      <c r="AA383" s="15"/>
    </row>
    <row r="384" spans="1:27" ht="18" customHeight="1">
      <c r="A384" s="665"/>
      <c r="B384" s="665"/>
      <c r="C384" s="665"/>
      <c r="D384" s="35">
        <v>20121</v>
      </c>
      <c r="E384" s="665"/>
      <c r="F384" s="47" t="s">
        <v>2513</v>
      </c>
      <c r="G384" s="17" t="s">
        <v>2515</v>
      </c>
      <c r="H384" s="665"/>
      <c r="I384" s="665"/>
      <c r="J384" s="665"/>
      <c r="K384" s="45"/>
      <c r="L384" s="48"/>
      <c r="M384" s="15"/>
      <c r="N384" s="15"/>
      <c r="O384" s="15"/>
      <c r="P384" s="15"/>
      <c r="Q384" s="15"/>
      <c r="R384" s="15"/>
      <c r="S384" s="15"/>
      <c r="T384" s="15"/>
      <c r="U384" s="15"/>
      <c r="V384" s="15"/>
      <c r="W384" s="15"/>
      <c r="X384" s="15"/>
      <c r="Y384" s="15"/>
      <c r="Z384" s="15"/>
      <c r="AA384" s="15"/>
    </row>
    <row r="385" spans="1:27" ht="18" customHeight="1">
      <c r="A385" s="665"/>
      <c r="B385" s="665"/>
      <c r="C385" s="665"/>
      <c r="D385" s="35">
        <v>20122</v>
      </c>
      <c r="E385" s="665"/>
      <c r="F385" s="47" t="s">
        <v>2521</v>
      </c>
      <c r="G385" s="17" t="s">
        <v>2522</v>
      </c>
      <c r="H385" s="665"/>
      <c r="I385" s="665"/>
      <c r="J385" s="665"/>
      <c r="K385" s="45"/>
      <c r="L385" s="48"/>
      <c r="M385" s="15"/>
      <c r="N385" s="15"/>
      <c r="O385" s="15"/>
      <c r="P385" s="15"/>
      <c r="Q385" s="15"/>
      <c r="R385" s="15"/>
      <c r="S385" s="15"/>
      <c r="T385" s="15"/>
      <c r="U385" s="15"/>
      <c r="V385" s="15"/>
      <c r="W385" s="15"/>
      <c r="X385" s="15"/>
      <c r="Y385" s="15"/>
      <c r="Z385" s="15"/>
      <c r="AA385" s="15"/>
    </row>
    <row r="386" spans="1:27" ht="18" customHeight="1">
      <c r="A386" s="665"/>
      <c r="B386" s="665"/>
      <c r="C386" s="665"/>
      <c r="D386" s="35">
        <v>20123</v>
      </c>
      <c r="E386" s="665"/>
      <c r="F386" s="47" t="s">
        <v>2528</v>
      </c>
      <c r="G386" s="17" t="s">
        <v>2529</v>
      </c>
      <c r="H386" s="665"/>
      <c r="I386" s="665"/>
      <c r="J386" s="665"/>
      <c r="K386" s="45"/>
      <c r="L386" s="48"/>
      <c r="M386" s="15"/>
      <c r="N386" s="15"/>
      <c r="O386" s="15"/>
      <c r="P386" s="15"/>
      <c r="Q386" s="15"/>
      <c r="R386" s="15"/>
      <c r="S386" s="15"/>
      <c r="T386" s="15"/>
      <c r="U386" s="15"/>
      <c r="V386" s="15"/>
      <c r="W386" s="15"/>
      <c r="X386" s="15"/>
      <c r="Y386" s="15"/>
      <c r="Z386" s="15"/>
      <c r="AA386" s="15"/>
    </row>
    <row r="387" spans="1:27" ht="18" customHeight="1">
      <c r="A387" s="665"/>
      <c r="B387" s="665"/>
      <c r="C387" s="665"/>
      <c r="D387" s="35">
        <v>20124</v>
      </c>
      <c r="E387" s="665"/>
      <c r="F387" s="47" t="s">
        <v>2532</v>
      </c>
      <c r="G387" s="17" t="s">
        <v>2533</v>
      </c>
      <c r="H387" s="665"/>
      <c r="I387" s="665"/>
      <c r="J387" s="665"/>
      <c r="K387" s="45"/>
      <c r="L387" s="48"/>
      <c r="M387" s="15"/>
      <c r="N387" s="15"/>
      <c r="O387" s="15"/>
      <c r="P387" s="15"/>
      <c r="Q387" s="15"/>
      <c r="R387" s="15"/>
      <c r="S387" s="15"/>
      <c r="T387" s="15"/>
      <c r="U387" s="15"/>
      <c r="V387" s="15"/>
      <c r="W387" s="15"/>
      <c r="X387" s="15"/>
      <c r="Y387" s="15"/>
      <c r="Z387" s="15"/>
      <c r="AA387" s="15"/>
    </row>
    <row r="388" spans="1:27" ht="18" customHeight="1">
      <c r="A388" s="665"/>
      <c r="B388" s="665"/>
      <c r="C388" s="665"/>
      <c r="D388" s="35">
        <v>20125</v>
      </c>
      <c r="E388" s="665"/>
      <c r="F388" s="47" t="s">
        <v>2537</v>
      </c>
      <c r="G388" s="17" t="s">
        <v>2538</v>
      </c>
      <c r="H388" s="665"/>
      <c r="I388" s="665"/>
      <c r="J388" s="665"/>
      <c r="K388" s="45"/>
      <c r="L388" s="48"/>
      <c r="M388" s="15"/>
      <c r="N388" s="15"/>
      <c r="O388" s="15"/>
      <c r="P388" s="15"/>
      <c r="Q388" s="15"/>
      <c r="R388" s="15"/>
      <c r="S388" s="15"/>
      <c r="T388" s="15"/>
      <c r="U388" s="15"/>
      <c r="V388" s="15"/>
      <c r="W388" s="15"/>
      <c r="X388" s="15"/>
      <c r="Y388" s="15"/>
      <c r="Z388" s="15"/>
      <c r="AA388" s="15"/>
    </row>
    <row r="389" spans="1:27" ht="18" customHeight="1">
      <c r="A389" s="665"/>
      <c r="B389" s="665"/>
      <c r="C389" s="665"/>
      <c r="D389" s="35">
        <v>20126</v>
      </c>
      <c r="E389" s="665"/>
      <c r="F389" s="47" t="s">
        <v>2543</v>
      </c>
      <c r="G389" s="17" t="s">
        <v>2544</v>
      </c>
      <c r="H389" s="665"/>
      <c r="I389" s="665"/>
      <c r="J389" s="665"/>
      <c r="K389" s="45"/>
      <c r="L389" s="48"/>
      <c r="M389" s="15"/>
      <c r="N389" s="15"/>
      <c r="O389" s="15"/>
      <c r="P389" s="15"/>
      <c r="Q389" s="15"/>
      <c r="R389" s="15"/>
      <c r="S389" s="15"/>
      <c r="T389" s="15"/>
      <c r="U389" s="15"/>
      <c r="V389" s="15"/>
      <c r="W389" s="15"/>
      <c r="X389" s="15"/>
      <c r="Y389" s="15"/>
      <c r="Z389" s="15"/>
      <c r="AA389" s="15"/>
    </row>
    <row r="390" spans="1:27" ht="18" customHeight="1">
      <c r="A390" s="665"/>
      <c r="B390" s="665"/>
      <c r="C390" s="665"/>
      <c r="D390" s="35">
        <v>20127</v>
      </c>
      <c r="E390" s="665"/>
      <c r="F390" s="47" t="s">
        <v>2549</v>
      </c>
      <c r="G390" s="17" t="s">
        <v>2551</v>
      </c>
      <c r="H390" s="665"/>
      <c r="I390" s="665"/>
      <c r="J390" s="665"/>
      <c r="K390" s="45"/>
      <c r="L390" s="48"/>
      <c r="M390" s="15"/>
      <c r="N390" s="15"/>
      <c r="O390" s="15"/>
      <c r="P390" s="15"/>
      <c r="Q390" s="15"/>
      <c r="R390" s="15"/>
      <c r="S390" s="15"/>
      <c r="T390" s="15"/>
      <c r="U390" s="15"/>
      <c r="V390" s="15"/>
      <c r="W390" s="15"/>
      <c r="X390" s="15"/>
      <c r="Y390" s="15"/>
      <c r="Z390" s="15"/>
      <c r="AA390" s="15"/>
    </row>
    <row r="391" spans="1:27" ht="18" customHeight="1">
      <c r="A391" s="665"/>
      <c r="B391" s="665"/>
      <c r="C391" s="665"/>
      <c r="D391" s="35">
        <v>20128</v>
      </c>
      <c r="E391" s="665"/>
      <c r="F391" s="47" t="s">
        <v>2558</v>
      </c>
      <c r="G391" s="17" t="s">
        <v>2559</v>
      </c>
      <c r="H391" s="665"/>
      <c r="I391" s="665"/>
      <c r="J391" s="665"/>
      <c r="K391" s="45"/>
      <c r="L391" s="48"/>
      <c r="M391" s="15"/>
      <c r="N391" s="15"/>
      <c r="O391" s="15"/>
      <c r="P391" s="15"/>
      <c r="Q391" s="15"/>
      <c r="R391" s="15"/>
      <c r="S391" s="15"/>
      <c r="T391" s="15"/>
      <c r="U391" s="15"/>
      <c r="V391" s="15"/>
      <c r="W391" s="15"/>
      <c r="X391" s="15"/>
      <c r="Y391" s="15"/>
      <c r="Z391" s="15"/>
      <c r="AA391" s="15"/>
    </row>
    <row r="392" spans="1:27" ht="18" customHeight="1">
      <c r="A392" s="665"/>
      <c r="B392" s="665"/>
      <c r="C392" s="665"/>
      <c r="D392" s="35">
        <v>20129</v>
      </c>
      <c r="E392" s="665"/>
      <c r="F392" s="47" t="s">
        <v>2563</v>
      </c>
      <c r="G392" s="17" t="s">
        <v>2564</v>
      </c>
      <c r="H392" s="665"/>
      <c r="I392" s="665"/>
      <c r="J392" s="665"/>
      <c r="K392" s="45"/>
      <c r="L392" s="48"/>
      <c r="M392" s="15"/>
      <c r="N392" s="15"/>
      <c r="O392" s="15"/>
      <c r="P392" s="15"/>
      <c r="Q392" s="15"/>
      <c r="R392" s="15"/>
      <c r="S392" s="15"/>
      <c r="T392" s="15"/>
      <c r="U392" s="15"/>
      <c r="V392" s="15"/>
      <c r="W392" s="15"/>
      <c r="X392" s="15"/>
      <c r="Y392" s="15"/>
      <c r="Z392" s="15"/>
      <c r="AA392" s="15"/>
    </row>
    <row r="393" spans="1:27" ht="18" customHeight="1">
      <c r="A393" s="665"/>
      <c r="B393" s="665"/>
      <c r="C393" s="665"/>
      <c r="D393" s="35">
        <v>20130</v>
      </c>
      <c r="E393" s="665"/>
      <c r="F393" s="47" t="s">
        <v>2569</v>
      </c>
      <c r="G393" s="17" t="s">
        <v>2570</v>
      </c>
      <c r="H393" s="665"/>
      <c r="I393" s="665"/>
      <c r="J393" s="665"/>
      <c r="K393" s="45"/>
      <c r="L393" s="48"/>
      <c r="M393" s="15"/>
      <c r="N393" s="15"/>
      <c r="O393" s="15"/>
      <c r="P393" s="15"/>
      <c r="Q393" s="15"/>
      <c r="R393" s="15"/>
      <c r="S393" s="15"/>
      <c r="T393" s="15"/>
      <c r="U393" s="15"/>
      <c r="V393" s="15"/>
      <c r="W393" s="15"/>
      <c r="X393" s="15"/>
      <c r="Y393" s="15"/>
      <c r="Z393" s="15"/>
      <c r="AA393" s="15"/>
    </row>
    <row r="394" spans="1:27" ht="18" customHeight="1">
      <c r="A394" s="665"/>
      <c r="B394" s="665"/>
      <c r="C394" s="665"/>
      <c r="D394" s="35">
        <v>20131</v>
      </c>
      <c r="E394" s="665"/>
      <c r="F394" s="47" t="s">
        <v>2573</v>
      </c>
      <c r="G394" s="17" t="s">
        <v>2575</v>
      </c>
      <c r="H394" s="665"/>
      <c r="I394" s="665"/>
      <c r="J394" s="665"/>
      <c r="K394" s="45"/>
      <c r="L394" s="48"/>
      <c r="M394" s="15"/>
      <c r="N394" s="15"/>
      <c r="O394" s="15"/>
      <c r="P394" s="15"/>
      <c r="Q394" s="15"/>
      <c r="R394" s="15"/>
      <c r="S394" s="15"/>
      <c r="T394" s="15"/>
      <c r="U394" s="15"/>
      <c r="V394" s="15"/>
      <c r="W394" s="15"/>
      <c r="X394" s="15"/>
      <c r="Y394" s="15"/>
      <c r="Z394" s="15"/>
      <c r="AA394" s="15"/>
    </row>
    <row r="395" spans="1:27" ht="18" customHeight="1">
      <c r="A395" s="665"/>
      <c r="B395" s="665"/>
      <c r="C395" s="665"/>
      <c r="D395" s="35">
        <v>20132</v>
      </c>
      <c r="E395" s="665"/>
      <c r="F395" s="47" t="s">
        <v>2580</v>
      </c>
      <c r="G395" s="17" t="s">
        <v>2582</v>
      </c>
      <c r="H395" s="665"/>
      <c r="I395" s="665"/>
      <c r="J395" s="665"/>
      <c r="K395" s="45"/>
      <c r="L395" s="48"/>
      <c r="M395" s="15"/>
      <c r="N395" s="15"/>
      <c r="O395" s="15"/>
      <c r="P395" s="15"/>
      <c r="Q395" s="15"/>
      <c r="R395" s="15"/>
      <c r="S395" s="15"/>
      <c r="T395" s="15"/>
      <c r="U395" s="15"/>
      <c r="V395" s="15"/>
      <c r="W395" s="15"/>
      <c r="X395" s="15"/>
      <c r="Y395" s="15"/>
      <c r="Z395" s="15"/>
      <c r="AA395" s="15"/>
    </row>
    <row r="396" spans="1:27" ht="18" customHeight="1">
      <c r="A396" s="665"/>
      <c r="B396" s="665"/>
      <c r="C396" s="665"/>
      <c r="D396" s="35">
        <v>20133</v>
      </c>
      <c r="E396" s="665"/>
      <c r="F396" s="47" t="s">
        <v>2587</v>
      </c>
      <c r="G396" s="17" t="s">
        <v>2589</v>
      </c>
      <c r="H396" s="665"/>
      <c r="I396" s="665"/>
      <c r="J396" s="665"/>
      <c r="K396" s="45"/>
      <c r="L396" s="48"/>
      <c r="M396" s="15"/>
      <c r="N396" s="15"/>
      <c r="O396" s="15"/>
      <c r="P396" s="15"/>
      <c r="Q396" s="15"/>
      <c r="R396" s="15"/>
      <c r="S396" s="15"/>
      <c r="T396" s="15"/>
      <c r="U396" s="15"/>
      <c r="V396" s="15"/>
      <c r="W396" s="15"/>
      <c r="X396" s="15"/>
      <c r="Y396" s="15"/>
      <c r="Z396" s="15"/>
      <c r="AA396" s="15"/>
    </row>
    <row r="397" spans="1:27" ht="18" customHeight="1">
      <c r="A397" s="665"/>
      <c r="B397" s="665"/>
      <c r="C397" s="665"/>
      <c r="D397" s="35">
        <v>20134</v>
      </c>
      <c r="E397" s="665"/>
      <c r="F397" s="47" t="s">
        <v>2594</v>
      </c>
      <c r="G397" s="17" t="s">
        <v>2595</v>
      </c>
      <c r="H397" s="665"/>
      <c r="I397" s="665"/>
      <c r="J397" s="665"/>
      <c r="K397" s="45"/>
      <c r="L397" s="48"/>
      <c r="M397" s="15"/>
      <c r="N397" s="15"/>
      <c r="O397" s="15"/>
      <c r="P397" s="15"/>
      <c r="Q397" s="15"/>
      <c r="R397" s="15"/>
      <c r="S397" s="15"/>
      <c r="T397" s="15"/>
      <c r="U397" s="15"/>
      <c r="V397" s="15"/>
      <c r="W397" s="15"/>
      <c r="X397" s="15"/>
      <c r="Y397" s="15"/>
      <c r="Z397" s="15"/>
      <c r="AA397" s="15"/>
    </row>
    <row r="398" spans="1:27" ht="18" customHeight="1">
      <c r="A398" s="665"/>
      <c r="B398" s="665"/>
      <c r="C398" s="665"/>
      <c r="D398" s="35">
        <v>20135</v>
      </c>
      <c r="E398" s="666"/>
      <c r="F398" s="47" t="s">
        <v>2599</v>
      </c>
      <c r="G398" s="17" t="s">
        <v>2600</v>
      </c>
      <c r="H398" s="665"/>
      <c r="I398" s="665"/>
      <c r="J398" s="665"/>
      <c r="K398" s="45"/>
      <c r="L398" s="48"/>
      <c r="M398" s="15"/>
      <c r="N398" s="15"/>
      <c r="O398" s="15"/>
      <c r="P398" s="15"/>
      <c r="Q398" s="15"/>
      <c r="R398" s="15"/>
      <c r="S398" s="15"/>
      <c r="T398" s="15"/>
      <c r="U398" s="15"/>
      <c r="V398" s="15"/>
      <c r="W398" s="15"/>
      <c r="X398" s="15"/>
      <c r="Y398" s="15"/>
      <c r="Z398" s="15"/>
      <c r="AA398" s="15"/>
    </row>
    <row r="399" spans="1:27" ht="18" customHeight="1">
      <c r="A399" s="665"/>
      <c r="B399" s="665"/>
      <c r="C399" s="665"/>
      <c r="D399" s="35">
        <v>20136</v>
      </c>
      <c r="E399" s="670" t="s">
        <v>2605</v>
      </c>
      <c r="F399" s="47" t="s">
        <v>2607</v>
      </c>
      <c r="G399" s="17" t="s">
        <v>2608</v>
      </c>
      <c r="H399" s="665"/>
      <c r="I399" s="665"/>
      <c r="J399" s="665"/>
      <c r="K399" s="45"/>
      <c r="L399" s="48"/>
      <c r="M399" s="15"/>
      <c r="N399" s="15"/>
      <c r="O399" s="15"/>
      <c r="P399" s="15"/>
      <c r="Q399" s="15"/>
      <c r="R399" s="15"/>
      <c r="S399" s="15"/>
      <c r="T399" s="15"/>
      <c r="U399" s="15"/>
      <c r="V399" s="15"/>
      <c r="W399" s="15"/>
      <c r="X399" s="15"/>
      <c r="Y399" s="15"/>
      <c r="Z399" s="15"/>
      <c r="AA399" s="15"/>
    </row>
    <row r="400" spans="1:27" ht="18" customHeight="1">
      <c r="A400" s="665"/>
      <c r="B400" s="665"/>
      <c r="C400" s="665"/>
      <c r="D400" s="35">
        <v>20137</v>
      </c>
      <c r="E400" s="665"/>
      <c r="F400" s="47" t="s">
        <v>2611</v>
      </c>
      <c r="G400" s="17" t="s">
        <v>2614</v>
      </c>
      <c r="H400" s="665"/>
      <c r="I400" s="665"/>
      <c r="J400" s="665"/>
      <c r="K400" s="45"/>
      <c r="L400" s="48"/>
      <c r="M400" s="15"/>
      <c r="N400" s="15"/>
      <c r="O400" s="15"/>
      <c r="P400" s="15"/>
      <c r="Q400" s="15"/>
      <c r="R400" s="15"/>
      <c r="S400" s="15"/>
      <c r="T400" s="15"/>
      <c r="U400" s="15"/>
      <c r="V400" s="15"/>
      <c r="W400" s="15"/>
      <c r="X400" s="15"/>
      <c r="Y400" s="15"/>
      <c r="Z400" s="15"/>
      <c r="AA400" s="15"/>
    </row>
    <row r="401" spans="1:27" ht="18" customHeight="1">
      <c r="A401" s="665"/>
      <c r="B401" s="665"/>
      <c r="C401" s="665"/>
      <c r="D401" s="35">
        <v>20138</v>
      </c>
      <c r="E401" s="665"/>
      <c r="F401" s="47" t="s">
        <v>2615</v>
      </c>
      <c r="G401" s="17" t="s">
        <v>2616</v>
      </c>
      <c r="H401" s="665"/>
      <c r="I401" s="665"/>
      <c r="J401" s="665"/>
      <c r="K401" s="45"/>
      <c r="L401" s="48"/>
      <c r="M401" s="15"/>
      <c r="N401" s="15"/>
      <c r="O401" s="15"/>
      <c r="P401" s="15"/>
      <c r="Q401" s="15"/>
      <c r="R401" s="15"/>
      <c r="S401" s="15"/>
      <c r="T401" s="15"/>
      <c r="U401" s="15"/>
      <c r="V401" s="15"/>
      <c r="W401" s="15"/>
      <c r="X401" s="15"/>
      <c r="Y401" s="15"/>
      <c r="Z401" s="15"/>
      <c r="AA401" s="15"/>
    </row>
    <row r="402" spans="1:27" ht="18" customHeight="1">
      <c r="A402" s="665"/>
      <c r="B402" s="665"/>
      <c r="C402" s="665"/>
      <c r="D402" s="35">
        <v>20139</v>
      </c>
      <c r="E402" s="665"/>
      <c r="F402" s="47" t="s">
        <v>2620</v>
      </c>
      <c r="G402" s="17" t="s">
        <v>2621</v>
      </c>
      <c r="H402" s="665"/>
      <c r="I402" s="665"/>
      <c r="J402" s="665"/>
      <c r="K402" s="45"/>
      <c r="L402" s="48"/>
      <c r="M402" s="15"/>
      <c r="N402" s="15"/>
      <c r="O402" s="15"/>
      <c r="P402" s="15"/>
      <c r="Q402" s="15"/>
      <c r="R402" s="15"/>
      <c r="S402" s="15"/>
      <c r="T402" s="15"/>
      <c r="U402" s="15"/>
      <c r="V402" s="15"/>
      <c r="W402" s="15"/>
      <c r="X402" s="15"/>
      <c r="Y402" s="15"/>
      <c r="Z402" s="15"/>
      <c r="AA402" s="15"/>
    </row>
    <row r="403" spans="1:27" ht="18" customHeight="1">
      <c r="A403" s="665"/>
      <c r="B403" s="665"/>
      <c r="C403" s="665"/>
      <c r="D403" s="35">
        <v>20140</v>
      </c>
      <c r="E403" s="665"/>
      <c r="F403" s="47" t="s">
        <v>2622</v>
      </c>
      <c r="G403" s="17" t="s">
        <v>2623</v>
      </c>
      <c r="H403" s="665"/>
      <c r="I403" s="665"/>
      <c r="J403" s="665"/>
      <c r="K403" s="45"/>
      <c r="L403" s="48"/>
      <c r="M403" s="15"/>
      <c r="N403" s="15"/>
      <c r="O403" s="15"/>
      <c r="P403" s="15"/>
      <c r="Q403" s="15"/>
      <c r="R403" s="15"/>
      <c r="S403" s="15"/>
      <c r="T403" s="15"/>
      <c r="U403" s="15"/>
      <c r="V403" s="15"/>
      <c r="W403" s="15"/>
      <c r="X403" s="15"/>
      <c r="Y403" s="15"/>
      <c r="Z403" s="15"/>
      <c r="AA403" s="15"/>
    </row>
    <row r="404" spans="1:27" ht="18" customHeight="1">
      <c r="A404" s="665"/>
      <c r="B404" s="665"/>
      <c r="C404" s="665"/>
      <c r="D404" s="35">
        <v>20141</v>
      </c>
      <c r="E404" s="665"/>
      <c r="F404" s="47" t="s">
        <v>2624</v>
      </c>
      <c r="G404" s="17" t="s">
        <v>2625</v>
      </c>
      <c r="H404" s="665"/>
      <c r="I404" s="665"/>
      <c r="J404" s="665"/>
      <c r="K404" s="45"/>
      <c r="L404" s="48"/>
      <c r="M404" s="15"/>
      <c r="N404" s="15"/>
      <c r="O404" s="15"/>
      <c r="P404" s="15"/>
      <c r="Q404" s="15"/>
      <c r="R404" s="15"/>
      <c r="S404" s="15"/>
      <c r="T404" s="15"/>
      <c r="U404" s="15"/>
      <c r="V404" s="15"/>
      <c r="W404" s="15"/>
      <c r="X404" s="15"/>
      <c r="Y404" s="15"/>
      <c r="Z404" s="15"/>
      <c r="AA404" s="15"/>
    </row>
    <row r="405" spans="1:27" ht="18" customHeight="1">
      <c r="A405" s="665"/>
      <c r="B405" s="665"/>
      <c r="C405" s="665"/>
      <c r="D405" s="35">
        <v>20142</v>
      </c>
      <c r="E405" s="665"/>
      <c r="F405" s="47" t="s">
        <v>2627</v>
      </c>
      <c r="G405" s="17" t="s">
        <v>2629</v>
      </c>
      <c r="H405" s="665"/>
      <c r="I405" s="665"/>
      <c r="J405" s="665"/>
      <c r="K405" s="45"/>
      <c r="L405" s="48"/>
      <c r="M405" s="15"/>
      <c r="N405" s="15"/>
      <c r="O405" s="15"/>
      <c r="P405" s="15"/>
      <c r="Q405" s="15"/>
      <c r="R405" s="15"/>
      <c r="S405" s="15"/>
      <c r="T405" s="15"/>
      <c r="U405" s="15"/>
      <c r="V405" s="15"/>
      <c r="W405" s="15"/>
      <c r="X405" s="15"/>
      <c r="Y405" s="15"/>
      <c r="Z405" s="15"/>
      <c r="AA405" s="15"/>
    </row>
    <row r="406" spans="1:27" ht="18" customHeight="1">
      <c r="A406" s="665"/>
      <c r="B406" s="665"/>
      <c r="C406" s="665"/>
      <c r="D406" s="35">
        <v>20143</v>
      </c>
      <c r="E406" s="665"/>
      <c r="F406" s="47" t="s">
        <v>2632</v>
      </c>
      <c r="G406" s="17" t="s">
        <v>2633</v>
      </c>
      <c r="H406" s="665"/>
      <c r="I406" s="665"/>
      <c r="J406" s="665"/>
      <c r="K406" s="45"/>
      <c r="L406" s="48"/>
      <c r="M406" s="15"/>
      <c r="N406" s="15"/>
      <c r="O406" s="15"/>
      <c r="P406" s="15"/>
      <c r="Q406" s="15"/>
      <c r="R406" s="15"/>
      <c r="S406" s="15"/>
      <c r="T406" s="15"/>
      <c r="U406" s="15"/>
      <c r="V406" s="15"/>
      <c r="W406" s="15"/>
      <c r="X406" s="15"/>
      <c r="Y406" s="15"/>
      <c r="Z406" s="15"/>
      <c r="AA406" s="15"/>
    </row>
    <row r="407" spans="1:27" ht="18" customHeight="1">
      <c r="A407" s="665"/>
      <c r="B407" s="665"/>
      <c r="C407" s="665"/>
      <c r="D407" s="35">
        <v>20144</v>
      </c>
      <c r="E407" s="665"/>
      <c r="F407" s="47" t="s">
        <v>2635</v>
      </c>
      <c r="G407" s="17" t="s">
        <v>2636</v>
      </c>
      <c r="H407" s="665"/>
      <c r="I407" s="665"/>
      <c r="J407" s="665"/>
      <c r="K407" s="45"/>
      <c r="L407" s="48"/>
      <c r="M407" s="15"/>
      <c r="N407" s="15"/>
      <c r="O407" s="15"/>
      <c r="P407" s="15"/>
      <c r="Q407" s="15"/>
      <c r="R407" s="15"/>
      <c r="S407" s="15"/>
      <c r="T407" s="15"/>
      <c r="U407" s="15"/>
      <c r="V407" s="15"/>
      <c r="W407" s="15"/>
      <c r="X407" s="15"/>
      <c r="Y407" s="15"/>
      <c r="Z407" s="15"/>
      <c r="AA407" s="15"/>
    </row>
    <row r="408" spans="1:27" ht="18" customHeight="1">
      <c r="A408" s="665"/>
      <c r="B408" s="665"/>
      <c r="C408" s="665"/>
      <c r="D408" s="35">
        <v>20145</v>
      </c>
      <c r="E408" s="665"/>
      <c r="F408" s="47" t="s">
        <v>2640</v>
      </c>
      <c r="G408" s="17" t="s">
        <v>2642</v>
      </c>
      <c r="H408" s="665"/>
      <c r="I408" s="665"/>
      <c r="J408" s="665"/>
      <c r="K408" s="45"/>
      <c r="L408" s="48"/>
      <c r="M408" s="15"/>
      <c r="N408" s="15"/>
      <c r="O408" s="15"/>
      <c r="P408" s="15"/>
      <c r="Q408" s="15"/>
      <c r="R408" s="15"/>
      <c r="S408" s="15"/>
      <c r="T408" s="15"/>
      <c r="U408" s="15"/>
      <c r="V408" s="15"/>
      <c r="W408" s="15"/>
      <c r="X408" s="15"/>
      <c r="Y408" s="15"/>
      <c r="Z408" s="15"/>
      <c r="AA408" s="15"/>
    </row>
    <row r="409" spans="1:27" ht="18" customHeight="1">
      <c r="A409" s="665"/>
      <c r="B409" s="665"/>
      <c r="C409" s="665"/>
      <c r="D409" s="35">
        <v>20146</v>
      </c>
      <c r="E409" s="666"/>
      <c r="F409" s="47" t="s">
        <v>2645</v>
      </c>
      <c r="G409" s="17" t="s">
        <v>2646</v>
      </c>
      <c r="H409" s="665"/>
      <c r="I409" s="665"/>
      <c r="J409" s="665"/>
      <c r="K409" s="45"/>
      <c r="L409" s="48"/>
      <c r="M409" s="15"/>
      <c r="N409" s="15"/>
      <c r="O409" s="15"/>
      <c r="P409" s="15"/>
      <c r="Q409" s="15"/>
      <c r="R409" s="15"/>
      <c r="S409" s="15"/>
      <c r="T409" s="15"/>
      <c r="U409" s="15"/>
      <c r="V409" s="15"/>
      <c r="W409" s="15"/>
      <c r="X409" s="15"/>
      <c r="Y409" s="15"/>
      <c r="Z409" s="15"/>
      <c r="AA409" s="15"/>
    </row>
    <row r="410" spans="1:27" ht="18" customHeight="1">
      <c r="A410" s="665"/>
      <c r="B410" s="665"/>
      <c r="C410" s="665"/>
      <c r="D410" s="35">
        <v>20147</v>
      </c>
      <c r="E410" s="670" t="s">
        <v>2650</v>
      </c>
      <c r="F410" s="47" t="s">
        <v>2652</v>
      </c>
      <c r="G410" s="17" t="s">
        <v>2653</v>
      </c>
      <c r="H410" s="665"/>
      <c r="I410" s="665"/>
      <c r="J410" s="665"/>
      <c r="K410" s="45"/>
      <c r="L410" s="48"/>
      <c r="M410" s="15"/>
      <c r="N410" s="15"/>
      <c r="O410" s="15"/>
      <c r="P410" s="15"/>
      <c r="Q410" s="15"/>
      <c r="R410" s="15"/>
      <c r="S410" s="15"/>
      <c r="T410" s="15"/>
      <c r="U410" s="15"/>
      <c r="V410" s="15"/>
      <c r="W410" s="15"/>
      <c r="X410" s="15"/>
      <c r="Y410" s="15"/>
      <c r="Z410" s="15"/>
      <c r="AA410" s="15"/>
    </row>
    <row r="411" spans="1:27" ht="18" customHeight="1">
      <c r="A411" s="665"/>
      <c r="B411" s="665"/>
      <c r="C411" s="665"/>
      <c r="D411" s="35">
        <v>20148</v>
      </c>
      <c r="E411" s="665"/>
      <c r="F411" s="47" t="s">
        <v>2657</v>
      </c>
      <c r="G411" s="17" t="s">
        <v>2660</v>
      </c>
      <c r="H411" s="665"/>
      <c r="I411" s="665"/>
      <c r="J411" s="665"/>
      <c r="K411" s="45"/>
      <c r="L411" s="48"/>
      <c r="M411" s="15"/>
      <c r="N411" s="15"/>
      <c r="O411" s="15"/>
      <c r="P411" s="15"/>
      <c r="Q411" s="15"/>
      <c r="R411" s="15"/>
      <c r="S411" s="15"/>
      <c r="T411" s="15"/>
      <c r="U411" s="15"/>
      <c r="V411" s="15"/>
      <c r="W411" s="15"/>
      <c r="X411" s="15"/>
      <c r="Y411" s="15"/>
      <c r="Z411" s="15"/>
      <c r="AA411" s="15"/>
    </row>
    <row r="412" spans="1:27" ht="18" customHeight="1">
      <c r="A412" s="665"/>
      <c r="B412" s="665"/>
      <c r="C412" s="665"/>
      <c r="D412" s="35">
        <v>20149</v>
      </c>
      <c r="E412" s="665"/>
      <c r="F412" s="47" t="s">
        <v>2662</v>
      </c>
      <c r="G412" s="17" t="s">
        <v>2663</v>
      </c>
      <c r="H412" s="665"/>
      <c r="I412" s="665"/>
      <c r="J412" s="665"/>
      <c r="K412" s="45"/>
      <c r="L412" s="48"/>
      <c r="M412" s="15"/>
      <c r="N412" s="15"/>
      <c r="O412" s="15"/>
      <c r="P412" s="15"/>
      <c r="Q412" s="15"/>
      <c r="R412" s="15"/>
      <c r="S412" s="15"/>
      <c r="T412" s="15"/>
      <c r="U412" s="15"/>
      <c r="V412" s="15"/>
      <c r="W412" s="15"/>
      <c r="X412" s="15"/>
      <c r="Y412" s="15"/>
      <c r="Z412" s="15"/>
      <c r="AA412" s="15"/>
    </row>
    <row r="413" spans="1:27" ht="18" customHeight="1">
      <c r="A413" s="665"/>
      <c r="B413" s="665"/>
      <c r="C413" s="665"/>
      <c r="D413" s="35">
        <v>20150</v>
      </c>
      <c r="E413" s="665"/>
      <c r="F413" s="47" t="s">
        <v>2667</v>
      </c>
      <c r="G413" s="17" t="s">
        <v>2668</v>
      </c>
      <c r="H413" s="665"/>
      <c r="I413" s="665"/>
      <c r="J413" s="665"/>
      <c r="K413" s="45"/>
      <c r="L413" s="48"/>
      <c r="M413" s="15"/>
      <c r="N413" s="15"/>
      <c r="O413" s="15"/>
      <c r="P413" s="15"/>
      <c r="Q413" s="15"/>
      <c r="R413" s="15"/>
      <c r="S413" s="15"/>
      <c r="T413" s="15"/>
      <c r="U413" s="15"/>
      <c r="V413" s="15"/>
      <c r="W413" s="15"/>
      <c r="X413" s="15"/>
      <c r="Y413" s="15"/>
      <c r="Z413" s="15"/>
      <c r="AA413" s="15"/>
    </row>
    <row r="414" spans="1:27" ht="18" customHeight="1">
      <c r="A414" s="665"/>
      <c r="B414" s="665"/>
      <c r="C414" s="665"/>
      <c r="D414" s="35">
        <v>20151</v>
      </c>
      <c r="E414" s="665"/>
      <c r="F414" s="47" t="s">
        <v>2673</v>
      </c>
      <c r="G414" s="17" t="s">
        <v>2674</v>
      </c>
      <c r="H414" s="665"/>
      <c r="I414" s="665"/>
      <c r="J414" s="665"/>
      <c r="K414" s="45"/>
      <c r="L414" s="48"/>
      <c r="M414" s="15"/>
      <c r="N414" s="15"/>
      <c r="O414" s="15"/>
      <c r="P414" s="15"/>
      <c r="Q414" s="15"/>
      <c r="R414" s="15"/>
      <c r="S414" s="15"/>
      <c r="T414" s="15"/>
      <c r="U414" s="15"/>
      <c r="V414" s="15"/>
      <c r="W414" s="15"/>
      <c r="X414" s="15"/>
      <c r="Y414" s="15"/>
      <c r="Z414" s="15"/>
      <c r="AA414" s="15"/>
    </row>
    <row r="415" spans="1:27" ht="18" customHeight="1">
      <c r="A415" s="665"/>
      <c r="B415" s="665"/>
      <c r="C415" s="665"/>
      <c r="D415" s="35">
        <v>20152</v>
      </c>
      <c r="E415" s="665"/>
      <c r="F415" s="47" t="s">
        <v>2677</v>
      </c>
      <c r="G415" s="17" t="s">
        <v>2680</v>
      </c>
      <c r="H415" s="665"/>
      <c r="I415" s="665"/>
      <c r="J415" s="665"/>
      <c r="K415" s="45"/>
      <c r="L415" s="48"/>
      <c r="M415" s="15"/>
      <c r="N415" s="15"/>
      <c r="O415" s="15"/>
      <c r="P415" s="15"/>
      <c r="Q415" s="15"/>
      <c r="R415" s="15"/>
      <c r="S415" s="15"/>
      <c r="T415" s="15"/>
      <c r="U415" s="15"/>
      <c r="V415" s="15"/>
      <c r="W415" s="15"/>
      <c r="X415" s="15"/>
      <c r="Y415" s="15"/>
      <c r="Z415" s="15"/>
      <c r="AA415" s="15"/>
    </row>
    <row r="416" spans="1:27" ht="18" customHeight="1">
      <c r="A416" s="665"/>
      <c r="B416" s="665"/>
      <c r="C416" s="665"/>
      <c r="D416" s="35">
        <v>20153</v>
      </c>
      <c r="E416" s="665"/>
      <c r="F416" s="47" t="s">
        <v>2683</v>
      </c>
      <c r="G416" s="17" t="s">
        <v>2684</v>
      </c>
      <c r="H416" s="665"/>
      <c r="I416" s="665"/>
      <c r="J416" s="665"/>
      <c r="K416" s="45"/>
      <c r="L416" s="48"/>
      <c r="M416" s="15"/>
      <c r="N416" s="15"/>
      <c r="O416" s="15"/>
      <c r="P416" s="15"/>
      <c r="Q416" s="15"/>
      <c r="R416" s="15"/>
      <c r="S416" s="15"/>
      <c r="T416" s="15"/>
      <c r="U416" s="15"/>
      <c r="V416" s="15"/>
      <c r="W416" s="15"/>
      <c r="X416" s="15"/>
      <c r="Y416" s="15"/>
      <c r="Z416" s="15"/>
      <c r="AA416" s="15"/>
    </row>
    <row r="417" spans="1:27" ht="18" customHeight="1">
      <c r="A417" s="665"/>
      <c r="B417" s="665"/>
      <c r="C417" s="665"/>
      <c r="D417" s="35">
        <v>20154</v>
      </c>
      <c r="E417" s="665"/>
      <c r="F417" s="47" t="s">
        <v>2688</v>
      </c>
      <c r="G417" s="17" t="s">
        <v>2689</v>
      </c>
      <c r="H417" s="665"/>
      <c r="I417" s="665"/>
      <c r="J417" s="665"/>
      <c r="K417" s="45"/>
      <c r="L417" s="48"/>
      <c r="M417" s="15"/>
      <c r="N417" s="15"/>
      <c r="O417" s="15"/>
      <c r="P417" s="15"/>
      <c r="Q417" s="15"/>
      <c r="R417" s="15"/>
      <c r="S417" s="15"/>
      <c r="T417" s="15"/>
      <c r="U417" s="15"/>
      <c r="V417" s="15"/>
      <c r="W417" s="15"/>
      <c r="X417" s="15"/>
      <c r="Y417" s="15"/>
      <c r="Z417" s="15"/>
      <c r="AA417" s="15"/>
    </row>
    <row r="418" spans="1:27" ht="18" customHeight="1">
      <c r="A418" s="665"/>
      <c r="B418" s="665"/>
      <c r="C418" s="665"/>
      <c r="D418" s="35">
        <v>20155</v>
      </c>
      <c r="E418" s="665"/>
      <c r="F418" s="47" t="s">
        <v>2694</v>
      </c>
      <c r="G418" s="17" t="s">
        <v>2695</v>
      </c>
      <c r="H418" s="665"/>
      <c r="I418" s="665"/>
      <c r="J418" s="665"/>
      <c r="K418" s="45"/>
      <c r="L418" s="48"/>
      <c r="M418" s="15"/>
      <c r="N418" s="15"/>
      <c r="O418" s="15"/>
      <c r="P418" s="15"/>
      <c r="Q418" s="15"/>
      <c r="R418" s="15"/>
      <c r="S418" s="15"/>
      <c r="T418" s="15"/>
      <c r="U418" s="15"/>
      <c r="V418" s="15"/>
      <c r="W418" s="15"/>
      <c r="X418" s="15"/>
      <c r="Y418" s="15"/>
      <c r="Z418" s="15"/>
      <c r="AA418" s="15"/>
    </row>
    <row r="419" spans="1:27" ht="18" customHeight="1">
      <c r="A419" s="665"/>
      <c r="B419" s="665"/>
      <c r="C419" s="665"/>
      <c r="D419" s="35">
        <v>20156</v>
      </c>
      <c r="E419" s="665"/>
      <c r="F419" s="47" t="s">
        <v>2700</v>
      </c>
      <c r="G419" s="17" t="s">
        <v>2702</v>
      </c>
      <c r="H419" s="665"/>
      <c r="I419" s="665"/>
      <c r="J419" s="665"/>
      <c r="K419" s="45"/>
      <c r="L419" s="48"/>
      <c r="M419" s="15"/>
      <c r="N419" s="15"/>
      <c r="O419" s="15"/>
      <c r="P419" s="15"/>
      <c r="Q419" s="15"/>
      <c r="R419" s="15"/>
      <c r="S419" s="15"/>
      <c r="T419" s="15"/>
      <c r="U419" s="15"/>
      <c r="V419" s="15"/>
      <c r="W419" s="15"/>
      <c r="X419" s="15"/>
      <c r="Y419" s="15"/>
      <c r="Z419" s="15"/>
      <c r="AA419" s="15"/>
    </row>
    <row r="420" spans="1:27" ht="18" customHeight="1">
      <c r="A420" s="665"/>
      <c r="B420" s="665"/>
      <c r="C420" s="665"/>
      <c r="D420" s="35">
        <v>20157</v>
      </c>
      <c r="E420" s="665"/>
      <c r="F420" s="47" t="s">
        <v>2707</v>
      </c>
      <c r="G420" s="17" t="s">
        <v>2708</v>
      </c>
      <c r="H420" s="665"/>
      <c r="I420" s="665"/>
      <c r="J420" s="665"/>
      <c r="K420" s="45"/>
      <c r="L420" s="48"/>
      <c r="M420" s="15"/>
      <c r="N420" s="15"/>
      <c r="O420" s="15"/>
      <c r="P420" s="15"/>
      <c r="Q420" s="15"/>
      <c r="R420" s="15"/>
      <c r="S420" s="15"/>
      <c r="T420" s="15"/>
      <c r="U420" s="15"/>
      <c r="V420" s="15"/>
      <c r="W420" s="15"/>
      <c r="X420" s="15"/>
      <c r="Y420" s="15"/>
      <c r="Z420" s="15"/>
      <c r="AA420" s="15"/>
    </row>
    <row r="421" spans="1:27" ht="18" customHeight="1">
      <c r="A421" s="665"/>
      <c r="B421" s="665"/>
      <c r="C421" s="665"/>
      <c r="D421" s="35">
        <v>20158</v>
      </c>
      <c r="E421" s="665"/>
      <c r="F421" s="47" t="s">
        <v>2711</v>
      </c>
      <c r="G421" s="17" t="s">
        <v>2712</v>
      </c>
      <c r="H421" s="665"/>
      <c r="I421" s="665"/>
      <c r="J421" s="665"/>
      <c r="K421" s="45"/>
      <c r="L421" s="48"/>
      <c r="M421" s="15"/>
      <c r="N421" s="15"/>
      <c r="O421" s="15"/>
      <c r="P421" s="15"/>
      <c r="Q421" s="15"/>
      <c r="R421" s="15"/>
      <c r="S421" s="15"/>
      <c r="T421" s="15"/>
      <c r="U421" s="15"/>
      <c r="V421" s="15"/>
      <c r="W421" s="15"/>
      <c r="X421" s="15"/>
      <c r="Y421" s="15"/>
      <c r="Z421" s="15"/>
      <c r="AA421" s="15"/>
    </row>
    <row r="422" spans="1:27" ht="18" customHeight="1">
      <c r="A422" s="665"/>
      <c r="B422" s="665"/>
      <c r="C422" s="665"/>
      <c r="D422" s="35">
        <v>20159</v>
      </c>
      <c r="E422" s="665"/>
      <c r="F422" s="47" t="s">
        <v>2717</v>
      </c>
      <c r="G422" s="17" t="s">
        <v>2718</v>
      </c>
      <c r="H422" s="665"/>
      <c r="I422" s="665"/>
      <c r="J422" s="665"/>
      <c r="K422" s="45"/>
      <c r="L422" s="48"/>
      <c r="M422" s="15"/>
      <c r="N422" s="15"/>
      <c r="O422" s="15"/>
      <c r="P422" s="15"/>
      <c r="Q422" s="15"/>
      <c r="R422" s="15"/>
      <c r="S422" s="15"/>
      <c r="T422" s="15"/>
      <c r="U422" s="15"/>
      <c r="V422" s="15"/>
      <c r="W422" s="15"/>
      <c r="X422" s="15"/>
      <c r="Y422" s="15"/>
      <c r="Z422" s="15"/>
      <c r="AA422" s="15"/>
    </row>
    <row r="423" spans="1:27" ht="18" customHeight="1">
      <c r="A423" s="665"/>
      <c r="B423" s="665"/>
      <c r="C423" s="665"/>
      <c r="D423" s="35">
        <v>20160</v>
      </c>
      <c r="E423" s="665"/>
      <c r="F423" s="47" t="s">
        <v>2721</v>
      </c>
      <c r="G423" s="17" t="s">
        <v>2723</v>
      </c>
      <c r="H423" s="665"/>
      <c r="I423" s="665"/>
      <c r="J423" s="665"/>
      <c r="K423" s="45"/>
      <c r="L423" s="48"/>
      <c r="M423" s="15"/>
      <c r="N423" s="15"/>
      <c r="O423" s="15"/>
      <c r="P423" s="15"/>
      <c r="Q423" s="15"/>
      <c r="R423" s="15"/>
      <c r="S423" s="15"/>
      <c r="T423" s="15"/>
      <c r="U423" s="15"/>
      <c r="V423" s="15"/>
      <c r="W423" s="15"/>
      <c r="X423" s="15"/>
      <c r="Y423" s="15"/>
      <c r="Z423" s="15"/>
      <c r="AA423" s="15"/>
    </row>
    <row r="424" spans="1:27" ht="18" customHeight="1">
      <c r="A424" s="665"/>
      <c r="B424" s="665"/>
      <c r="C424" s="665"/>
      <c r="D424" s="35">
        <v>20161</v>
      </c>
      <c r="E424" s="665"/>
      <c r="F424" s="47" t="s">
        <v>2728</v>
      </c>
      <c r="G424" s="17" t="s">
        <v>2729</v>
      </c>
      <c r="H424" s="665"/>
      <c r="I424" s="665"/>
      <c r="J424" s="665"/>
      <c r="K424" s="45"/>
      <c r="L424" s="48"/>
      <c r="M424" s="15"/>
      <c r="N424" s="15"/>
      <c r="O424" s="15"/>
      <c r="P424" s="15"/>
      <c r="Q424" s="15"/>
      <c r="R424" s="15"/>
      <c r="S424" s="15"/>
      <c r="T424" s="15"/>
      <c r="U424" s="15"/>
      <c r="V424" s="15"/>
      <c r="W424" s="15"/>
      <c r="X424" s="15"/>
      <c r="Y424" s="15"/>
      <c r="Z424" s="15"/>
      <c r="AA424" s="15"/>
    </row>
    <row r="425" spans="1:27" ht="18" customHeight="1">
      <c r="A425" s="665"/>
      <c r="B425" s="665"/>
      <c r="C425" s="665"/>
      <c r="D425" s="35">
        <v>20162</v>
      </c>
      <c r="E425" s="665"/>
      <c r="F425" s="47" t="s">
        <v>2735</v>
      </c>
      <c r="G425" s="17" t="s">
        <v>2737</v>
      </c>
      <c r="H425" s="665"/>
      <c r="I425" s="665"/>
      <c r="J425" s="665"/>
      <c r="K425" s="45"/>
      <c r="L425" s="48"/>
      <c r="M425" s="15"/>
      <c r="N425" s="15"/>
      <c r="O425" s="15"/>
      <c r="P425" s="15"/>
      <c r="Q425" s="15"/>
      <c r="R425" s="15"/>
      <c r="S425" s="15"/>
      <c r="T425" s="15"/>
      <c r="U425" s="15"/>
      <c r="V425" s="15"/>
      <c r="W425" s="15"/>
      <c r="X425" s="15"/>
      <c r="Y425" s="15"/>
      <c r="Z425" s="15"/>
      <c r="AA425" s="15"/>
    </row>
    <row r="426" spans="1:27" ht="18" customHeight="1">
      <c r="A426" s="665"/>
      <c r="B426" s="665"/>
      <c r="C426" s="665"/>
      <c r="D426" s="35">
        <v>20163</v>
      </c>
      <c r="E426" s="665"/>
      <c r="F426" s="47" t="s">
        <v>2742</v>
      </c>
      <c r="G426" s="17" t="s">
        <v>2743</v>
      </c>
      <c r="H426" s="665"/>
      <c r="I426" s="665"/>
      <c r="J426" s="665"/>
      <c r="K426" s="45"/>
      <c r="L426" s="48"/>
      <c r="M426" s="15"/>
      <c r="N426" s="15"/>
      <c r="O426" s="15"/>
      <c r="P426" s="15"/>
      <c r="Q426" s="15"/>
      <c r="R426" s="15"/>
      <c r="S426" s="15"/>
      <c r="T426" s="15"/>
      <c r="U426" s="15"/>
      <c r="V426" s="15"/>
      <c r="W426" s="15"/>
      <c r="X426" s="15"/>
      <c r="Y426" s="15"/>
      <c r="Z426" s="15"/>
      <c r="AA426" s="15"/>
    </row>
    <row r="427" spans="1:27" ht="18" customHeight="1">
      <c r="A427" s="665"/>
      <c r="B427" s="665"/>
      <c r="C427" s="665"/>
      <c r="D427" s="35">
        <v>20164</v>
      </c>
      <c r="E427" s="665"/>
      <c r="F427" s="47" t="s">
        <v>2747</v>
      </c>
      <c r="G427" s="17" t="s">
        <v>2748</v>
      </c>
      <c r="H427" s="665"/>
      <c r="I427" s="665"/>
      <c r="J427" s="665"/>
      <c r="K427" s="45"/>
      <c r="L427" s="48"/>
      <c r="M427" s="15"/>
      <c r="N427" s="15"/>
      <c r="O427" s="15"/>
      <c r="P427" s="15"/>
      <c r="Q427" s="15"/>
      <c r="R427" s="15"/>
      <c r="S427" s="15"/>
      <c r="T427" s="15"/>
      <c r="U427" s="15"/>
      <c r="V427" s="15"/>
      <c r="W427" s="15"/>
      <c r="X427" s="15"/>
      <c r="Y427" s="15"/>
      <c r="Z427" s="15"/>
      <c r="AA427" s="15"/>
    </row>
    <row r="428" spans="1:27" ht="18" customHeight="1">
      <c r="A428" s="665"/>
      <c r="B428" s="665"/>
      <c r="C428" s="665"/>
      <c r="D428" s="35">
        <v>20165</v>
      </c>
      <c r="E428" s="665"/>
      <c r="F428" s="47" t="s">
        <v>2754</v>
      </c>
      <c r="G428" s="17" t="s">
        <v>2755</v>
      </c>
      <c r="H428" s="665"/>
      <c r="I428" s="665"/>
      <c r="J428" s="665"/>
      <c r="K428" s="45"/>
      <c r="L428" s="48"/>
      <c r="M428" s="15"/>
      <c r="N428" s="15"/>
      <c r="O428" s="15"/>
      <c r="P428" s="15"/>
      <c r="Q428" s="15"/>
      <c r="R428" s="15"/>
      <c r="S428" s="15"/>
      <c r="T428" s="15"/>
      <c r="U428" s="15"/>
      <c r="V428" s="15"/>
      <c r="W428" s="15"/>
      <c r="X428" s="15"/>
      <c r="Y428" s="15"/>
      <c r="Z428" s="15"/>
      <c r="AA428" s="15"/>
    </row>
    <row r="429" spans="1:27" ht="18" customHeight="1">
      <c r="A429" s="665"/>
      <c r="B429" s="665"/>
      <c r="C429" s="665"/>
      <c r="D429" s="35">
        <v>20166</v>
      </c>
      <c r="E429" s="665"/>
      <c r="F429" s="47" t="s">
        <v>2760</v>
      </c>
      <c r="G429" s="17" t="s">
        <v>2762</v>
      </c>
      <c r="H429" s="665"/>
      <c r="I429" s="665"/>
      <c r="J429" s="665"/>
      <c r="K429" s="45"/>
      <c r="L429" s="48"/>
      <c r="M429" s="15"/>
      <c r="N429" s="15"/>
      <c r="O429" s="15"/>
      <c r="P429" s="15"/>
      <c r="Q429" s="15"/>
      <c r="R429" s="15"/>
      <c r="S429" s="15"/>
      <c r="T429" s="15"/>
      <c r="U429" s="15"/>
      <c r="V429" s="15"/>
      <c r="W429" s="15"/>
      <c r="X429" s="15"/>
      <c r="Y429" s="15"/>
      <c r="Z429" s="15"/>
      <c r="AA429" s="15"/>
    </row>
    <row r="430" spans="1:27" ht="18" customHeight="1">
      <c r="A430" s="665"/>
      <c r="B430" s="665"/>
      <c r="C430" s="665"/>
      <c r="D430" s="35">
        <v>20167</v>
      </c>
      <c r="E430" s="665"/>
      <c r="F430" s="47" t="s">
        <v>2768</v>
      </c>
      <c r="G430" s="17" t="s">
        <v>2769</v>
      </c>
      <c r="H430" s="665"/>
      <c r="I430" s="665"/>
      <c r="J430" s="665"/>
      <c r="K430" s="45"/>
      <c r="L430" s="48"/>
      <c r="M430" s="15"/>
      <c r="N430" s="15"/>
      <c r="O430" s="15"/>
      <c r="P430" s="15"/>
      <c r="Q430" s="15"/>
      <c r="R430" s="15"/>
      <c r="S430" s="15"/>
      <c r="T430" s="15"/>
      <c r="U430" s="15"/>
      <c r="V430" s="15"/>
      <c r="W430" s="15"/>
      <c r="X430" s="15"/>
      <c r="Y430" s="15"/>
      <c r="Z430" s="15"/>
      <c r="AA430" s="15"/>
    </row>
    <row r="431" spans="1:27" ht="18" customHeight="1">
      <c r="A431" s="665"/>
      <c r="B431" s="665"/>
      <c r="C431" s="665"/>
      <c r="D431" s="35">
        <v>20168</v>
      </c>
      <c r="E431" s="666"/>
      <c r="F431" s="47" t="s">
        <v>2771</v>
      </c>
      <c r="G431" s="17" t="s">
        <v>2773</v>
      </c>
      <c r="H431" s="665"/>
      <c r="I431" s="665"/>
      <c r="J431" s="665"/>
      <c r="K431" s="45"/>
      <c r="L431" s="48"/>
      <c r="M431" s="15"/>
      <c r="N431" s="15"/>
      <c r="O431" s="15"/>
      <c r="P431" s="15"/>
      <c r="Q431" s="15"/>
      <c r="R431" s="15"/>
      <c r="S431" s="15"/>
      <c r="T431" s="15"/>
      <c r="U431" s="15"/>
      <c r="V431" s="15"/>
      <c r="W431" s="15"/>
      <c r="X431" s="15"/>
      <c r="Y431" s="15"/>
      <c r="Z431" s="15"/>
      <c r="AA431" s="15"/>
    </row>
    <row r="432" spans="1:27" ht="18" customHeight="1">
      <c r="A432" s="665"/>
      <c r="B432" s="665"/>
      <c r="C432" s="665"/>
      <c r="D432" s="35">
        <v>20169</v>
      </c>
      <c r="E432" s="670" t="s">
        <v>2777</v>
      </c>
      <c r="F432" s="47" t="s">
        <v>2778</v>
      </c>
      <c r="G432" s="17" t="s">
        <v>2779</v>
      </c>
      <c r="H432" s="665"/>
      <c r="I432" s="665"/>
      <c r="J432" s="665"/>
      <c r="K432" s="45"/>
      <c r="L432" s="48"/>
      <c r="M432" s="15"/>
      <c r="N432" s="15"/>
      <c r="O432" s="15"/>
      <c r="P432" s="15"/>
      <c r="Q432" s="15"/>
      <c r="R432" s="15"/>
      <c r="S432" s="15"/>
      <c r="T432" s="15"/>
      <c r="U432" s="15"/>
      <c r="V432" s="15"/>
      <c r="W432" s="15"/>
      <c r="X432" s="15"/>
      <c r="Y432" s="15"/>
      <c r="Z432" s="15"/>
      <c r="AA432" s="15"/>
    </row>
    <row r="433" spans="1:27" ht="18" customHeight="1">
      <c r="A433" s="665"/>
      <c r="B433" s="665"/>
      <c r="C433" s="665"/>
      <c r="D433" s="35">
        <v>20170</v>
      </c>
      <c r="E433" s="665"/>
      <c r="F433" s="47" t="s">
        <v>2780</v>
      </c>
      <c r="G433" s="17" t="s">
        <v>2781</v>
      </c>
      <c r="H433" s="665"/>
      <c r="I433" s="665"/>
      <c r="J433" s="665"/>
      <c r="K433" s="45"/>
      <c r="L433" s="48"/>
      <c r="M433" s="15"/>
      <c r="N433" s="15"/>
      <c r="O433" s="15"/>
      <c r="P433" s="15"/>
      <c r="Q433" s="15"/>
      <c r="R433" s="15"/>
      <c r="S433" s="15"/>
      <c r="T433" s="15"/>
      <c r="U433" s="15"/>
      <c r="V433" s="15"/>
      <c r="W433" s="15"/>
      <c r="X433" s="15"/>
      <c r="Y433" s="15"/>
      <c r="Z433" s="15"/>
      <c r="AA433" s="15"/>
    </row>
    <row r="434" spans="1:27" ht="18" customHeight="1">
      <c r="A434" s="665"/>
      <c r="B434" s="665"/>
      <c r="C434" s="665"/>
      <c r="D434" s="35">
        <v>20171</v>
      </c>
      <c r="E434" s="665"/>
      <c r="F434" s="47" t="s">
        <v>2782</v>
      </c>
      <c r="G434" s="17" t="s">
        <v>2783</v>
      </c>
      <c r="H434" s="665"/>
      <c r="I434" s="665"/>
      <c r="J434" s="665"/>
      <c r="K434" s="45"/>
      <c r="L434" s="48"/>
      <c r="M434" s="15"/>
      <c r="N434" s="15"/>
      <c r="O434" s="15"/>
      <c r="P434" s="15"/>
      <c r="Q434" s="15"/>
      <c r="R434" s="15"/>
      <c r="S434" s="15"/>
      <c r="T434" s="15"/>
      <c r="U434" s="15"/>
      <c r="V434" s="15"/>
      <c r="W434" s="15"/>
      <c r="X434" s="15"/>
      <c r="Y434" s="15"/>
      <c r="Z434" s="15"/>
      <c r="AA434" s="15"/>
    </row>
    <row r="435" spans="1:27" ht="18" customHeight="1">
      <c r="A435" s="665"/>
      <c r="B435" s="665"/>
      <c r="C435" s="665"/>
      <c r="D435" s="35">
        <v>20172</v>
      </c>
      <c r="E435" s="665"/>
      <c r="F435" s="47" t="s">
        <v>2787</v>
      </c>
      <c r="G435" s="17" t="s">
        <v>2788</v>
      </c>
      <c r="H435" s="665"/>
      <c r="I435" s="665"/>
      <c r="J435" s="665"/>
      <c r="K435" s="45"/>
      <c r="L435" s="48"/>
      <c r="M435" s="15"/>
      <c r="N435" s="15"/>
      <c r="O435" s="15"/>
      <c r="P435" s="15"/>
      <c r="Q435" s="15"/>
      <c r="R435" s="15"/>
      <c r="S435" s="15"/>
      <c r="T435" s="15"/>
      <c r="U435" s="15"/>
      <c r="V435" s="15"/>
      <c r="W435" s="15"/>
      <c r="X435" s="15"/>
      <c r="Y435" s="15"/>
      <c r="Z435" s="15"/>
      <c r="AA435" s="15"/>
    </row>
    <row r="436" spans="1:27" ht="18" customHeight="1">
      <c r="A436" s="665"/>
      <c r="B436" s="665"/>
      <c r="C436" s="665"/>
      <c r="D436" s="35">
        <v>20173</v>
      </c>
      <c r="E436" s="665"/>
      <c r="F436" s="47" t="s">
        <v>2793</v>
      </c>
      <c r="G436" s="17" t="s">
        <v>2794</v>
      </c>
      <c r="H436" s="665"/>
      <c r="I436" s="665"/>
      <c r="J436" s="665"/>
      <c r="K436" s="45"/>
      <c r="L436" s="48"/>
      <c r="M436" s="15"/>
      <c r="N436" s="15"/>
      <c r="O436" s="15"/>
      <c r="P436" s="15"/>
      <c r="Q436" s="15"/>
      <c r="R436" s="15"/>
      <c r="S436" s="15"/>
      <c r="T436" s="15"/>
      <c r="U436" s="15"/>
      <c r="V436" s="15"/>
      <c r="W436" s="15"/>
      <c r="X436" s="15"/>
      <c r="Y436" s="15"/>
      <c r="Z436" s="15"/>
      <c r="AA436" s="15"/>
    </row>
    <row r="437" spans="1:27" ht="18" customHeight="1">
      <c r="A437" s="665"/>
      <c r="B437" s="665"/>
      <c r="C437" s="665"/>
      <c r="D437" s="35">
        <v>20174</v>
      </c>
      <c r="E437" s="665"/>
      <c r="F437" s="47" t="s">
        <v>2798</v>
      </c>
      <c r="G437" s="17" t="s">
        <v>2800</v>
      </c>
      <c r="H437" s="665"/>
      <c r="I437" s="665"/>
      <c r="J437" s="665"/>
      <c r="K437" s="45"/>
      <c r="L437" s="48"/>
      <c r="M437" s="15"/>
      <c r="N437" s="15"/>
      <c r="O437" s="15"/>
      <c r="P437" s="15"/>
      <c r="Q437" s="15"/>
      <c r="R437" s="15"/>
      <c r="S437" s="15"/>
      <c r="T437" s="15"/>
      <c r="U437" s="15"/>
      <c r="V437" s="15"/>
      <c r="W437" s="15"/>
      <c r="X437" s="15"/>
      <c r="Y437" s="15"/>
      <c r="Z437" s="15"/>
      <c r="AA437" s="15"/>
    </row>
    <row r="438" spans="1:27" ht="18" customHeight="1">
      <c r="A438" s="665"/>
      <c r="B438" s="665"/>
      <c r="C438" s="665"/>
      <c r="D438" s="35">
        <v>20175</v>
      </c>
      <c r="E438" s="665"/>
      <c r="F438" s="47" t="s">
        <v>2804</v>
      </c>
      <c r="G438" s="17" t="s">
        <v>2805</v>
      </c>
      <c r="H438" s="665"/>
      <c r="I438" s="665"/>
      <c r="J438" s="665"/>
      <c r="K438" s="45"/>
      <c r="L438" s="48"/>
      <c r="M438" s="15"/>
      <c r="N438" s="15"/>
      <c r="O438" s="15"/>
      <c r="P438" s="15"/>
      <c r="Q438" s="15"/>
      <c r="R438" s="15"/>
      <c r="S438" s="15"/>
      <c r="T438" s="15"/>
      <c r="U438" s="15"/>
      <c r="V438" s="15"/>
      <c r="W438" s="15"/>
      <c r="X438" s="15"/>
      <c r="Y438" s="15"/>
      <c r="Z438" s="15"/>
      <c r="AA438" s="15"/>
    </row>
    <row r="439" spans="1:27" ht="18" customHeight="1">
      <c r="A439" s="665"/>
      <c r="B439" s="665"/>
      <c r="C439" s="665"/>
      <c r="D439" s="35">
        <v>20176</v>
      </c>
      <c r="E439" s="665"/>
      <c r="F439" s="47" t="s">
        <v>2806</v>
      </c>
      <c r="G439" s="17" t="s">
        <v>2807</v>
      </c>
      <c r="H439" s="665"/>
      <c r="I439" s="665"/>
      <c r="J439" s="665"/>
      <c r="K439" s="45"/>
      <c r="L439" s="48"/>
      <c r="M439" s="15"/>
      <c r="N439" s="15"/>
      <c r="O439" s="15"/>
      <c r="P439" s="15"/>
      <c r="Q439" s="15"/>
      <c r="R439" s="15"/>
      <c r="S439" s="15"/>
      <c r="T439" s="15"/>
      <c r="U439" s="15"/>
      <c r="V439" s="15"/>
      <c r="W439" s="15"/>
      <c r="X439" s="15"/>
      <c r="Y439" s="15"/>
      <c r="Z439" s="15"/>
      <c r="AA439" s="15"/>
    </row>
    <row r="440" spans="1:27" ht="18" customHeight="1">
      <c r="A440" s="665"/>
      <c r="B440" s="665"/>
      <c r="C440" s="665"/>
      <c r="D440" s="35">
        <v>20177</v>
      </c>
      <c r="E440" s="665"/>
      <c r="F440" s="47" t="s">
        <v>2808</v>
      </c>
      <c r="G440" s="17" t="s">
        <v>2809</v>
      </c>
      <c r="H440" s="665"/>
      <c r="I440" s="665"/>
      <c r="J440" s="665"/>
      <c r="K440" s="45"/>
      <c r="L440" s="48"/>
      <c r="M440" s="15"/>
      <c r="N440" s="15"/>
      <c r="O440" s="15"/>
      <c r="P440" s="15"/>
      <c r="Q440" s="15"/>
      <c r="R440" s="15"/>
      <c r="S440" s="15"/>
      <c r="T440" s="15"/>
      <c r="U440" s="15"/>
      <c r="V440" s="15"/>
      <c r="W440" s="15"/>
      <c r="X440" s="15"/>
      <c r="Y440" s="15"/>
      <c r="Z440" s="15"/>
      <c r="AA440" s="15"/>
    </row>
    <row r="441" spans="1:27" ht="18" customHeight="1">
      <c r="A441" s="665"/>
      <c r="B441" s="665"/>
      <c r="C441" s="665"/>
      <c r="D441" s="35">
        <v>20178</v>
      </c>
      <c r="E441" s="665"/>
      <c r="F441" s="47" t="s">
        <v>2810</v>
      </c>
      <c r="G441" s="17" t="s">
        <v>2811</v>
      </c>
      <c r="H441" s="665"/>
      <c r="I441" s="665"/>
      <c r="J441" s="665"/>
      <c r="K441" s="45"/>
      <c r="L441" s="48"/>
      <c r="M441" s="15"/>
      <c r="N441" s="15"/>
      <c r="O441" s="15"/>
      <c r="P441" s="15"/>
      <c r="Q441" s="15"/>
      <c r="R441" s="15"/>
      <c r="S441" s="15"/>
      <c r="T441" s="15"/>
      <c r="U441" s="15"/>
      <c r="V441" s="15"/>
      <c r="W441" s="15"/>
      <c r="X441" s="15"/>
      <c r="Y441" s="15"/>
      <c r="Z441" s="15"/>
      <c r="AA441" s="15"/>
    </row>
    <row r="442" spans="1:27" ht="18" customHeight="1">
      <c r="A442" s="665"/>
      <c r="B442" s="665"/>
      <c r="C442" s="665"/>
      <c r="D442" s="35">
        <v>20179</v>
      </c>
      <c r="E442" s="665"/>
      <c r="F442" s="47" t="s">
        <v>2812</v>
      </c>
      <c r="G442" s="17" t="s">
        <v>2813</v>
      </c>
      <c r="H442" s="665"/>
      <c r="I442" s="665"/>
      <c r="J442" s="665"/>
      <c r="K442" s="45"/>
      <c r="L442" s="48"/>
      <c r="M442" s="15"/>
      <c r="N442" s="15"/>
      <c r="O442" s="15"/>
      <c r="P442" s="15"/>
      <c r="Q442" s="15"/>
      <c r="R442" s="15"/>
      <c r="S442" s="15"/>
      <c r="T442" s="15"/>
      <c r="U442" s="15"/>
      <c r="V442" s="15"/>
      <c r="W442" s="15"/>
      <c r="X442" s="15"/>
      <c r="Y442" s="15"/>
      <c r="Z442" s="15"/>
      <c r="AA442" s="15"/>
    </row>
    <row r="443" spans="1:27" ht="18" customHeight="1">
      <c r="A443" s="666"/>
      <c r="B443" s="666"/>
      <c r="C443" s="666"/>
      <c r="D443" s="35">
        <v>20180</v>
      </c>
      <c r="E443" s="666"/>
      <c r="F443" s="47" t="s">
        <v>2814</v>
      </c>
      <c r="G443" s="17" t="s">
        <v>2815</v>
      </c>
      <c r="H443" s="666"/>
      <c r="I443" s="666"/>
      <c r="J443" s="666"/>
      <c r="K443" s="45"/>
      <c r="L443" s="48"/>
      <c r="M443" s="15"/>
      <c r="N443" s="15"/>
      <c r="O443" s="15"/>
      <c r="P443" s="15"/>
      <c r="Q443" s="15"/>
      <c r="R443" s="15"/>
      <c r="S443" s="15"/>
      <c r="T443" s="15"/>
      <c r="U443" s="15"/>
      <c r="V443" s="15"/>
      <c r="W443" s="15"/>
      <c r="X443" s="15"/>
      <c r="Y443" s="15"/>
      <c r="Z443" s="15"/>
      <c r="AA443" s="15"/>
    </row>
    <row r="444" spans="1:27" ht="18" customHeight="1">
      <c r="A444" s="674">
        <v>2.13</v>
      </c>
      <c r="B444" s="667" t="s">
        <v>49</v>
      </c>
      <c r="C444" s="667" t="s">
        <v>86</v>
      </c>
      <c r="D444" s="35">
        <v>60326</v>
      </c>
      <c r="E444" s="670" t="s">
        <v>2816</v>
      </c>
      <c r="F444" s="94" t="s">
        <v>2817</v>
      </c>
      <c r="G444" s="17" t="s">
        <v>2818</v>
      </c>
      <c r="H444" s="667" t="s">
        <v>49</v>
      </c>
      <c r="I444" s="667" t="s">
        <v>1380</v>
      </c>
      <c r="J444" s="669">
        <v>45050</v>
      </c>
      <c r="K444" s="45"/>
      <c r="L444" s="48"/>
      <c r="M444" s="15"/>
      <c r="N444" s="15"/>
      <c r="O444" s="15"/>
      <c r="P444" s="15"/>
      <c r="Q444" s="15"/>
      <c r="R444" s="15"/>
      <c r="S444" s="15"/>
      <c r="T444" s="15"/>
      <c r="U444" s="15"/>
      <c r="V444" s="15"/>
      <c r="W444" s="15"/>
      <c r="X444" s="15"/>
      <c r="Y444" s="15"/>
      <c r="Z444" s="15"/>
      <c r="AA444" s="15"/>
    </row>
    <row r="445" spans="1:27" ht="18" customHeight="1">
      <c r="A445" s="665"/>
      <c r="B445" s="665"/>
      <c r="C445" s="665"/>
      <c r="D445" s="35">
        <v>60327</v>
      </c>
      <c r="E445" s="665"/>
      <c r="F445" s="94" t="s">
        <v>2819</v>
      </c>
      <c r="G445" s="17" t="s">
        <v>2820</v>
      </c>
      <c r="H445" s="665"/>
      <c r="I445" s="665"/>
      <c r="J445" s="665"/>
      <c r="K445" s="45"/>
      <c r="L445" s="48"/>
      <c r="M445" s="15"/>
      <c r="N445" s="15"/>
      <c r="O445" s="15"/>
      <c r="P445" s="15"/>
      <c r="Q445" s="15"/>
      <c r="R445" s="15"/>
      <c r="S445" s="15"/>
      <c r="T445" s="15"/>
      <c r="U445" s="15"/>
      <c r="V445" s="15"/>
      <c r="W445" s="15"/>
      <c r="X445" s="15"/>
      <c r="Y445" s="15"/>
      <c r="Z445" s="15"/>
      <c r="AA445" s="15"/>
    </row>
    <row r="446" spans="1:27" ht="18" customHeight="1">
      <c r="A446" s="665"/>
      <c r="B446" s="665"/>
      <c r="C446" s="665"/>
      <c r="D446" s="35">
        <v>60328</v>
      </c>
      <c r="E446" s="665"/>
      <c r="F446" s="94" t="s">
        <v>2821</v>
      </c>
      <c r="G446" s="17" t="s">
        <v>2822</v>
      </c>
      <c r="H446" s="665"/>
      <c r="I446" s="665"/>
      <c r="J446" s="665"/>
      <c r="K446" s="45"/>
      <c r="L446" s="48"/>
      <c r="M446" s="15"/>
      <c r="N446" s="15"/>
      <c r="O446" s="15"/>
      <c r="P446" s="15"/>
      <c r="Q446" s="15"/>
      <c r="R446" s="15"/>
      <c r="S446" s="15"/>
      <c r="T446" s="15"/>
      <c r="U446" s="15"/>
      <c r="V446" s="15"/>
      <c r="W446" s="15"/>
      <c r="X446" s="15"/>
      <c r="Y446" s="15"/>
      <c r="Z446" s="15"/>
      <c r="AA446" s="15"/>
    </row>
    <row r="447" spans="1:27" ht="18" customHeight="1">
      <c r="A447" s="665"/>
      <c r="B447" s="665"/>
      <c r="C447" s="665"/>
      <c r="D447" s="35">
        <v>60329</v>
      </c>
      <c r="E447" s="666"/>
      <c r="F447" s="94" t="s">
        <v>2823</v>
      </c>
      <c r="G447" s="17" t="s">
        <v>2824</v>
      </c>
      <c r="H447" s="665"/>
      <c r="I447" s="665"/>
      <c r="J447" s="665"/>
      <c r="K447" s="45"/>
      <c r="L447" s="48"/>
      <c r="M447" s="15"/>
      <c r="N447" s="15"/>
      <c r="O447" s="15"/>
      <c r="P447" s="15"/>
      <c r="Q447" s="15"/>
      <c r="R447" s="15"/>
      <c r="S447" s="15"/>
      <c r="T447" s="15"/>
      <c r="U447" s="15"/>
      <c r="V447" s="15"/>
      <c r="W447" s="15"/>
      <c r="X447" s="15"/>
      <c r="Y447" s="15"/>
      <c r="Z447" s="15"/>
      <c r="AA447" s="15"/>
    </row>
    <row r="448" spans="1:27" ht="18" customHeight="1">
      <c r="A448" s="665"/>
      <c r="B448" s="665"/>
      <c r="C448" s="665"/>
      <c r="D448" s="35">
        <v>60330</v>
      </c>
      <c r="E448" s="670" t="s">
        <v>2825</v>
      </c>
      <c r="F448" s="670" t="s">
        <v>2826</v>
      </c>
      <c r="G448" s="667" t="s">
        <v>2827</v>
      </c>
      <c r="H448" s="665"/>
      <c r="I448" s="665"/>
      <c r="J448" s="665"/>
      <c r="K448" s="45"/>
      <c r="L448" s="48"/>
      <c r="M448" s="15"/>
      <c r="N448" s="15"/>
      <c r="O448" s="15"/>
      <c r="P448" s="15"/>
      <c r="Q448" s="15"/>
      <c r="R448" s="15"/>
      <c r="S448" s="15"/>
      <c r="T448" s="15"/>
      <c r="U448" s="15"/>
      <c r="V448" s="15"/>
      <c r="W448" s="15"/>
      <c r="X448" s="15"/>
      <c r="Y448" s="15"/>
      <c r="Z448" s="15"/>
      <c r="AA448" s="15"/>
    </row>
    <row r="449" spans="1:27" ht="18" customHeight="1">
      <c r="A449" s="665"/>
      <c r="B449" s="665"/>
      <c r="C449" s="665"/>
      <c r="D449" s="35">
        <v>60331</v>
      </c>
      <c r="E449" s="665"/>
      <c r="F449" s="666"/>
      <c r="G449" s="666"/>
      <c r="H449" s="665"/>
      <c r="I449" s="665"/>
      <c r="J449" s="665"/>
      <c r="K449" s="45"/>
      <c r="L449" s="48"/>
      <c r="M449" s="15"/>
      <c r="N449" s="15"/>
      <c r="O449" s="15"/>
      <c r="P449" s="15"/>
      <c r="Q449" s="15"/>
      <c r="R449" s="15"/>
      <c r="S449" s="15"/>
      <c r="T449" s="15"/>
      <c r="U449" s="15"/>
      <c r="V449" s="15"/>
      <c r="W449" s="15"/>
      <c r="X449" s="15"/>
      <c r="Y449" s="15"/>
      <c r="Z449" s="15"/>
      <c r="AA449" s="15"/>
    </row>
    <row r="450" spans="1:27" ht="18" customHeight="1">
      <c r="A450" s="665"/>
      <c r="B450" s="665"/>
      <c r="C450" s="665"/>
      <c r="D450" s="35">
        <v>60332</v>
      </c>
      <c r="E450" s="665"/>
      <c r="F450" s="670" t="s">
        <v>2828</v>
      </c>
      <c r="G450" s="667" t="s">
        <v>2829</v>
      </c>
      <c r="H450" s="665"/>
      <c r="I450" s="665"/>
      <c r="J450" s="665"/>
      <c r="K450" s="45"/>
      <c r="L450" s="48"/>
      <c r="M450" s="15"/>
      <c r="N450" s="15"/>
      <c r="O450" s="15"/>
      <c r="P450" s="15"/>
      <c r="Q450" s="15"/>
      <c r="R450" s="15"/>
      <c r="S450" s="15"/>
      <c r="T450" s="15"/>
      <c r="U450" s="15"/>
      <c r="V450" s="15"/>
      <c r="W450" s="15"/>
      <c r="X450" s="15"/>
      <c r="Y450" s="15"/>
      <c r="Z450" s="15"/>
      <c r="AA450" s="15"/>
    </row>
    <row r="451" spans="1:27" ht="18" customHeight="1">
      <c r="A451" s="665"/>
      <c r="B451" s="665"/>
      <c r="C451" s="665"/>
      <c r="D451" s="35">
        <v>60333</v>
      </c>
      <c r="E451" s="666"/>
      <c r="F451" s="666"/>
      <c r="G451" s="666"/>
      <c r="H451" s="665"/>
      <c r="I451" s="665"/>
      <c r="J451" s="665"/>
      <c r="K451" s="45"/>
      <c r="L451" s="48"/>
      <c r="M451" s="15"/>
      <c r="N451" s="15"/>
      <c r="O451" s="15"/>
      <c r="P451" s="15"/>
      <c r="Q451" s="15"/>
      <c r="R451" s="15"/>
      <c r="S451" s="15"/>
      <c r="T451" s="15"/>
      <c r="U451" s="15"/>
      <c r="V451" s="15"/>
      <c r="W451" s="15"/>
      <c r="X451" s="15"/>
      <c r="Y451" s="15"/>
      <c r="Z451" s="15"/>
      <c r="AA451" s="15"/>
    </row>
    <row r="452" spans="1:27" ht="18" customHeight="1">
      <c r="A452" s="665"/>
      <c r="B452" s="665"/>
      <c r="C452" s="665"/>
      <c r="D452" s="35">
        <v>60334</v>
      </c>
      <c r="E452" s="670" t="s">
        <v>2830</v>
      </c>
      <c r="F452" s="47" t="s">
        <v>2831</v>
      </c>
      <c r="G452" s="17" t="s">
        <v>2832</v>
      </c>
      <c r="H452" s="665"/>
      <c r="I452" s="665"/>
      <c r="J452" s="665"/>
      <c r="K452" s="45"/>
      <c r="L452" s="48"/>
      <c r="M452" s="15"/>
      <c r="N452" s="15"/>
      <c r="O452" s="15"/>
      <c r="P452" s="15"/>
      <c r="Q452" s="15"/>
      <c r="R452" s="15"/>
      <c r="S452" s="15"/>
      <c r="T452" s="15"/>
      <c r="U452" s="15"/>
      <c r="V452" s="15"/>
      <c r="W452" s="15"/>
      <c r="X452" s="15"/>
      <c r="Y452" s="15"/>
      <c r="Z452" s="15"/>
      <c r="AA452" s="15"/>
    </row>
    <row r="453" spans="1:27" ht="18" customHeight="1">
      <c r="A453" s="665"/>
      <c r="B453" s="665"/>
      <c r="C453" s="665"/>
      <c r="D453" s="35">
        <v>60335</v>
      </c>
      <c r="E453" s="665"/>
      <c r="F453" s="47" t="s">
        <v>2833</v>
      </c>
      <c r="G453" s="17" t="s">
        <v>2834</v>
      </c>
      <c r="H453" s="665"/>
      <c r="I453" s="665"/>
      <c r="J453" s="665"/>
      <c r="K453" s="45"/>
      <c r="L453" s="48"/>
      <c r="M453" s="15"/>
      <c r="N453" s="15"/>
      <c r="O453" s="15"/>
      <c r="P453" s="15"/>
      <c r="Q453" s="15"/>
      <c r="R453" s="15"/>
      <c r="S453" s="15"/>
      <c r="T453" s="15"/>
      <c r="U453" s="15"/>
      <c r="V453" s="15"/>
      <c r="W453" s="15"/>
      <c r="X453" s="15"/>
      <c r="Y453" s="15"/>
      <c r="Z453" s="15"/>
      <c r="AA453" s="15"/>
    </row>
    <row r="454" spans="1:27" ht="18" customHeight="1">
      <c r="A454" s="665"/>
      <c r="B454" s="665"/>
      <c r="C454" s="665"/>
      <c r="D454" s="35">
        <v>60336</v>
      </c>
      <c r="E454" s="665"/>
      <c r="F454" s="47" t="s">
        <v>2835</v>
      </c>
      <c r="G454" s="17" t="s">
        <v>2836</v>
      </c>
      <c r="H454" s="665"/>
      <c r="I454" s="665"/>
      <c r="J454" s="665"/>
      <c r="K454" s="45"/>
      <c r="L454" s="48"/>
      <c r="M454" s="15"/>
      <c r="N454" s="15"/>
      <c r="O454" s="15"/>
      <c r="P454" s="15"/>
      <c r="Q454" s="15"/>
      <c r="R454" s="15"/>
      <c r="S454" s="15"/>
      <c r="T454" s="15"/>
      <c r="U454" s="15"/>
      <c r="V454" s="15"/>
      <c r="W454" s="15"/>
      <c r="X454" s="15"/>
      <c r="Y454" s="15"/>
      <c r="Z454" s="15"/>
      <c r="AA454" s="15"/>
    </row>
    <row r="455" spans="1:27" ht="18" customHeight="1">
      <c r="A455" s="665"/>
      <c r="B455" s="665"/>
      <c r="C455" s="665"/>
      <c r="D455" s="35">
        <v>60337</v>
      </c>
      <c r="E455" s="665"/>
      <c r="F455" s="47" t="s">
        <v>2837</v>
      </c>
      <c r="G455" s="17" t="s">
        <v>2838</v>
      </c>
      <c r="H455" s="665"/>
      <c r="I455" s="665"/>
      <c r="J455" s="665"/>
      <c r="K455" s="45"/>
      <c r="L455" s="48"/>
      <c r="M455" s="15"/>
      <c r="N455" s="15"/>
      <c r="O455" s="15"/>
      <c r="P455" s="15"/>
      <c r="Q455" s="15"/>
      <c r="R455" s="15"/>
      <c r="S455" s="15"/>
      <c r="T455" s="15"/>
      <c r="U455" s="15"/>
      <c r="V455" s="15"/>
      <c r="W455" s="15"/>
      <c r="X455" s="15"/>
      <c r="Y455" s="15"/>
      <c r="Z455" s="15"/>
      <c r="AA455" s="15"/>
    </row>
    <row r="456" spans="1:27" ht="18" customHeight="1">
      <c r="A456" s="665"/>
      <c r="B456" s="665"/>
      <c r="C456" s="665"/>
      <c r="D456" s="35">
        <v>60338</v>
      </c>
      <c r="E456" s="665"/>
      <c r="F456" s="47" t="s">
        <v>2839</v>
      </c>
      <c r="G456" s="17" t="s">
        <v>2840</v>
      </c>
      <c r="H456" s="665"/>
      <c r="I456" s="665"/>
      <c r="J456" s="665"/>
      <c r="K456" s="45"/>
      <c r="L456" s="48"/>
      <c r="M456" s="15"/>
      <c r="N456" s="15"/>
      <c r="O456" s="15"/>
      <c r="P456" s="15"/>
      <c r="Q456" s="15"/>
      <c r="R456" s="15"/>
      <c r="S456" s="15"/>
      <c r="T456" s="15"/>
      <c r="U456" s="15"/>
      <c r="V456" s="15"/>
      <c r="W456" s="15"/>
      <c r="X456" s="15"/>
      <c r="Y456" s="15"/>
      <c r="Z456" s="15"/>
      <c r="AA456" s="15"/>
    </row>
    <row r="457" spans="1:27" ht="18" customHeight="1">
      <c r="A457" s="665"/>
      <c r="B457" s="665"/>
      <c r="C457" s="665"/>
      <c r="D457" s="35">
        <v>60339</v>
      </c>
      <c r="E457" s="666"/>
      <c r="F457" s="47" t="s">
        <v>2841</v>
      </c>
      <c r="G457" s="17" t="s">
        <v>2842</v>
      </c>
      <c r="H457" s="665"/>
      <c r="I457" s="665"/>
      <c r="J457" s="665"/>
      <c r="K457" s="45"/>
      <c r="L457" s="48"/>
      <c r="M457" s="15"/>
      <c r="N457" s="15"/>
      <c r="O457" s="15"/>
      <c r="P457" s="15"/>
      <c r="Q457" s="15"/>
      <c r="R457" s="15"/>
      <c r="S457" s="15"/>
      <c r="T457" s="15"/>
      <c r="U457" s="15"/>
      <c r="V457" s="15"/>
      <c r="W457" s="15"/>
      <c r="X457" s="15"/>
      <c r="Y457" s="15"/>
      <c r="Z457" s="15"/>
      <c r="AA457" s="15"/>
    </row>
    <row r="458" spans="1:27" ht="18" customHeight="1">
      <c r="A458" s="665"/>
      <c r="B458" s="665"/>
      <c r="C458" s="665"/>
      <c r="D458" s="35">
        <v>60340</v>
      </c>
      <c r="E458" s="670" t="s">
        <v>2844</v>
      </c>
      <c r="F458" s="47" t="s">
        <v>2845</v>
      </c>
      <c r="G458" s="17" t="s">
        <v>2846</v>
      </c>
      <c r="H458" s="665"/>
      <c r="I458" s="665"/>
      <c r="J458" s="665"/>
      <c r="K458" s="45"/>
      <c r="L458" s="48"/>
      <c r="M458" s="15"/>
      <c r="N458" s="15"/>
      <c r="O458" s="15"/>
      <c r="P458" s="15"/>
      <c r="Q458" s="15"/>
      <c r="R458" s="15"/>
      <c r="S458" s="15"/>
      <c r="T458" s="15"/>
      <c r="U458" s="15"/>
      <c r="V458" s="15"/>
      <c r="W458" s="15"/>
      <c r="X458" s="15"/>
      <c r="Y458" s="15"/>
      <c r="Z458" s="15"/>
      <c r="AA458" s="15"/>
    </row>
    <row r="459" spans="1:27" ht="18" customHeight="1">
      <c r="A459" s="665"/>
      <c r="B459" s="665"/>
      <c r="C459" s="665"/>
      <c r="D459" s="35">
        <v>60341</v>
      </c>
      <c r="E459" s="665"/>
      <c r="F459" s="47" t="s">
        <v>2849</v>
      </c>
      <c r="G459" s="17" t="s">
        <v>2850</v>
      </c>
      <c r="H459" s="665"/>
      <c r="I459" s="665"/>
      <c r="J459" s="665"/>
      <c r="K459" s="45"/>
      <c r="L459" s="48"/>
      <c r="M459" s="15"/>
      <c r="N459" s="15"/>
      <c r="O459" s="15"/>
      <c r="P459" s="15"/>
      <c r="Q459" s="15"/>
      <c r="R459" s="15"/>
      <c r="S459" s="15"/>
      <c r="T459" s="15"/>
      <c r="U459" s="15"/>
      <c r="V459" s="15"/>
      <c r="W459" s="15"/>
      <c r="X459" s="15"/>
      <c r="Y459" s="15"/>
      <c r="Z459" s="15"/>
      <c r="AA459" s="15"/>
    </row>
    <row r="460" spans="1:27" ht="18" customHeight="1">
      <c r="A460" s="665"/>
      <c r="B460" s="665"/>
      <c r="C460" s="665"/>
      <c r="D460" s="35">
        <v>60342</v>
      </c>
      <c r="E460" s="665"/>
      <c r="F460" s="47" t="s">
        <v>2857</v>
      </c>
      <c r="G460" s="17" t="s">
        <v>2858</v>
      </c>
      <c r="H460" s="665"/>
      <c r="I460" s="665"/>
      <c r="J460" s="665"/>
      <c r="K460" s="45"/>
      <c r="L460" s="48"/>
      <c r="M460" s="15"/>
      <c r="N460" s="15"/>
      <c r="O460" s="15"/>
      <c r="P460" s="15"/>
      <c r="Q460" s="15"/>
      <c r="R460" s="15"/>
      <c r="S460" s="15"/>
      <c r="T460" s="15"/>
      <c r="U460" s="15"/>
      <c r="V460" s="15"/>
      <c r="W460" s="15"/>
      <c r="X460" s="15"/>
      <c r="Y460" s="15"/>
      <c r="Z460" s="15"/>
      <c r="AA460" s="15"/>
    </row>
    <row r="461" spans="1:27" ht="18" customHeight="1">
      <c r="A461" s="665"/>
      <c r="B461" s="665"/>
      <c r="C461" s="665"/>
      <c r="D461" s="35">
        <v>60343</v>
      </c>
      <c r="E461" s="665"/>
      <c r="F461" s="47" t="s">
        <v>2865</v>
      </c>
      <c r="G461" s="17" t="s">
        <v>2866</v>
      </c>
      <c r="H461" s="665"/>
      <c r="I461" s="665"/>
      <c r="J461" s="665"/>
      <c r="K461" s="45"/>
      <c r="L461" s="48"/>
      <c r="M461" s="15"/>
      <c r="N461" s="15"/>
      <c r="O461" s="15"/>
      <c r="P461" s="15"/>
      <c r="Q461" s="15"/>
      <c r="R461" s="15"/>
      <c r="S461" s="15"/>
      <c r="T461" s="15"/>
      <c r="U461" s="15"/>
      <c r="V461" s="15"/>
      <c r="W461" s="15"/>
      <c r="X461" s="15"/>
      <c r="Y461" s="15"/>
      <c r="Z461" s="15"/>
      <c r="AA461" s="15"/>
    </row>
    <row r="462" spans="1:27" ht="18" customHeight="1">
      <c r="A462" s="665"/>
      <c r="B462" s="665"/>
      <c r="C462" s="665"/>
      <c r="D462" s="35">
        <v>60344</v>
      </c>
      <c r="E462" s="665"/>
      <c r="F462" s="47" t="s">
        <v>2873</v>
      </c>
      <c r="G462" s="17" t="s">
        <v>2875</v>
      </c>
      <c r="H462" s="665"/>
      <c r="I462" s="665"/>
      <c r="J462" s="665"/>
      <c r="K462" s="45"/>
      <c r="L462" s="48"/>
      <c r="M462" s="15"/>
      <c r="N462" s="15"/>
      <c r="O462" s="15"/>
      <c r="P462" s="15"/>
      <c r="Q462" s="15"/>
      <c r="R462" s="15"/>
      <c r="S462" s="15"/>
      <c r="T462" s="15"/>
      <c r="U462" s="15"/>
      <c r="V462" s="15"/>
      <c r="W462" s="15"/>
      <c r="X462" s="15"/>
      <c r="Y462" s="15"/>
      <c r="Z462" s="15"/>
      <c r="AA462" s="15"/>
    </row>
    <row r="463" spans="1:27" ht="18" customHeight="1">
      <c r="A463" s="665"/>
      <c r="B463" s="665"/>
      <c r="C463" s="665"/>
      <c r="D463" s="35">
        <v>60345</v>
      </c>
      <c r="E463" s="666"/>
      <c r="F463" s="47" t="s">
        <v>2883</v>
      </c>
      <c r="G463" s="17" t="s">
        <v>2884</v>
      </c>
      <c r="H463" s="665"/>
      <c r="I463" s="665"/>
      <c r="J463" s="666"/>
      <c r="K463" s="45"/>
      <c r="L463" s="48"/>
      <c r="M463" s="15"/>
      <c r="N463" s="15"/>
      <c r="O463" s="15"/>
      <c r="P463" s="15"/>
      <c r="Q463" s="15"/>
      <c r="R463" s="15"/>
      <c r="S463" s="15"/>
      <c r="T463" s="15"/>
      <c r="U463" s="15"/>
      <c r="V463" s="15"/>
      <c r="W463" s="15"/>
      <c r="X463" s="15"/>
      <c r="Y463" s="15"/>
      <c r="Z463" s="15"/>
      <c r="AA463" s="15"/>
    </row>
    <row r="464" spans="1:27" ht="18" customHeight="1">
      <c r="A464" s="665"/>
      <c r="B464" s="665"/>
      <c r="C464" s="665"/>
      <c r="D464" s="35">
        <v>60346</v>
      </c>
      <c r="E464" s="670" t="s">
        <v>2889</v>
      </c>
      <c r="F464" s="48" t="s">
        <v>2890</v>
      </c>
      <c r="G464" s="17" t="s">
        <v>2892</v>
      </c>
      <c r="H464" s="665"/>
      <c r="I464" s="665"/>
      <c r="J464" s="669">
        <v>45055</v>
      </c>
      <c r="K464" s="45"/>
      <c r="L464" s="48"/>
      <c r="M464" s="15"/>
      <c r="N464" s="15"/>
      <c r="O464" s="15"/>
      <c r="P464" s="15"/>
      <c r="Q464" s="15"/>
      <c r="R464" s="15"/>
      <c r="S464" s="15"/>
      <c r="T464" s="15"/>
      <c r="U464" s="15"/>
      <c r="V464" s="15"/>
      <c r="W464" s="15"/>
      <c r="X464" s="15"/>
      <c r="Y464" s="15"/>
      <c r="Z464" s="15"/>
      <c r="AA464" s="15"/>
    </row>
    <row r="465" spans="1:27" ht="18" customHeight="1">
      <c r="A465" s="665"/>
      <c r="B465" s="665"/>
      <c r="C465" s="665"/>
      <c r="D465" s="35">
        <v>60347</v>
      </c>
      <c r="E465" s="665"/>
      <c r="F465" s="48" t="s">
        <v>2896</v>
      </c>
      <c r="G465" s="17" t="s">
        <v>2898</v>
      </c>
      <c r="H465" s="665"/>
      <c r="I465" s="665"/>
      <c r="J465" s="665"/>
      <c r="K465" s="45"/>
      <c r="L465" s="48"/>
      <c r="M465" s="15"/>
      <c r="N465" s="15"/>
      <c r="O465" s="15"/>
      <c r="P465" s="15"/>
      <c r="Q465" s="15"/>
      <c r="R465" s="15"/>
      <c r="S465" s="15"/>
      <c r="T465" s="15"/>
      <c r="U465" s="15"/>
      <c r="V465" s="15"/>
      <c r="W465" s="15"/>
      <c r="X465" s="15"/>
      <c r="Y465" s="15"/>
      <c r="Z465" s="15"/>
      <c r="AA465" s="15"/>
    </row>
    <row r="466" spans="1:27" ht="18" customHeight="1">
      <c r="A466" s="666"/>
      <c r="B466" s="666"/>
      <c r="C466" s="666"/>
      <c r="D466" s="35">
        <v>60348</v>
      </c>
      <c r="E466" s="666"/>
      <c r="F466" s="48" t="s">
        <v>2905</v>
      </c>
      <c r="G466" s="17" t="s">
        <v>2906</v>
      </c>
      <c r="H466" s="666"/>
      <c r="I466" s="666"/>
      <c r="J466" s="666"/>
      <c r="K466" s="45"/>
      <c r="L466" s="48"/>
      <c r="M466" s="15"/>
      <c r="N466" s="15"/>
      <c r="O466" s="15"/>
      <c r="P466" s="15"/>
      <c r="Q466" s="15"/>
      <c r="R466" s="15"/>
      <c r="S466" s="15"/>
      <c r="T466" s="15"/>
      <c r="U466" s="15"/>
      <c r="V466" s="15"/>
      <c r="W466" s="15"/>
      <c r="X466" s="15"/>
      <c r="Y466" s="15"/>
      <c r="Z466" s="15"/>
      <c r="AA466" s="15"/>
    </row>
    <row r="467" spans="1:27" ht="18" customHeight="1">
      <c r="A467" s="128">
        <v>2.14</v>
      </c>
      <c r="B467" s="35" t="s">
        <v>116</v>
      </c>
      <c r="C467" s="35" t="s">
        <v>254</v>
      </c>
      <c r="D467" s="35">
        <v>10132</v>
      </c>
      <c r="E467" s="47" t="s">
        <v>1959</v>
      </c>
      <c r="F467" s="47" t="s">
        <v>2914</v>
      </c>
      <c r="G467" s="17" t="s">
        <v>2916</v>
      </c>
      <c r="H467" s="35" t="s">
        <v>116</v>
      </c>
      <c r="I467" s="17" t="s">
        <v>1129</v>
      </c>
      <c r="J467" s="45">
        <v>45061</v>
      </c>
      <c r="K467" s="45"/>
      <c r="L467" s="48"/>
      <c r="M467" s="15"/>
      <c r="N467" s="15"/>
      <c r="O467" s="15"/>
      <c r="P467" s="15"/>
      <c r="Q467" s="15"/>
      <c r="R467" s="15"/>
      <c r="S467" s="15"/>
      <c r="T467" s="15"/>
      <c r="U467" s="15"/>
      <c r="V467" s="15"/>
      <c r="W467" s="15"/>
      <c r="X467" s="15"/>
      <c r="Y467" s="15"/>
      <c r="Z467" s="15"/>
      <c r="AA467" s="15"/>
    </row>
    <row r="468" spans="1:27" ht="18" customHeight="1">
      <c r="A468" s="674">
        <v>2.15</v>
      </c>
      <c r="B468" s="667" t="s">
        <v>49</v>
      </c>
      <c r="C468" s="667" t="s">
        <v>229</v>
      </c>
      <c r="D468" s="35">
        <v>40215</v>
      </c>
      <c r="E468" s="668" t="s">
        <v>412</v>
      </c>
      <c r="F468" s="672" t="s">
        <v>2924</v>
      </c>
      <c r="G468" s="667" t="s">
        <v>2926</v>
      </c>
      <c r="H468" s="667" t="s">
        <v>49</v>
      </c>
      <c r="I468" s="667" t="s">
        <v>1380</v>
      </c>
      <c r="J468" s="669">
        <v>45062</v>
      </c>
      <c r="K468" s="45"/>
      <c r="L468" s="48"/>
      <c r="M468" s="15"/>
      <c r="N468" s="15"/>
      <c r="O468" s="15"/>
      <c r="P468" s="15"/>
      <c r="Q468" s="15"/>
      <c r="R468" s="15"/>
      <c r="S468" s="15"/>
      <c r="T468" s="15"/>
      <c r="U468" s="15"/>
      <c r="V468" s="15"/>
      <c r="W468" s="15"/>
      <c r="X468" s="15"/>
      <c r="Y468" s="15"/>
      <c r="Z468" s="15"/>
      <c r="AA468" s="15"/>
    </row>
    <row r="469" spans="1:27" ht="18" customHeight="1">
      <c r="A469" s="665"/>
      <c r="B469" s="665"/>
      <c r="C469" s="666"/>
      <c r="D469" s="35">
        <v>40216</v>
      </c>
      <c r="E469" s="666"/>
      <c r="F469" s="666"/>
      <c r="G469" s="666"/>
      <c r="H469" s="665"/>
      <c r="I469" s="665"/>
      <c r="J469" s="665"/>
      <c r="K469" s="45"/>
      <c r="L469" s="48"/>
      <c r="M469" s="15"/>
      <c r="N469" s="15"/>
      <c r="O469" s="15"/>
      <c r="P469" s="15"/>
      <c r="Q469" s="15"/>
      <c r="R469" s="15"/>
      <c r="S469" s="15"/>
      <c r="T469" s="15"/>
      <c r="U469" s="15"/>
      <c r="V469" s="15"/>
      <c r="W469" s="15"/>
      <c r="X469" s="15"/>
      <c r="Y469" s="15"/>
      <c r="Z469" s="15"/>
      <c r="AA469" s="15"/>
    </row>
    <row r="470" spans="1:27" ht="18" customHeight="1">
      <c r="A470" s="665"/>
      <c r="B470" s="665"/>
      <c r="C470" s="667" t="s">
        <v>86</v>
      </c>
      <c r="D470" s="23">
        <v>60349</v>
      </c>
      <c r="E470" s="668" t="s">
        <v>412</v>
      </c>
      <c r="F470" s="672" t="s">
        <v>2938</v>
      </c>
      <c r="G470" s="667" t="s">
        <v>970</v>
      </c>
      <c r="H470" s="665"/>
      <c r="I470" s="665"/>
      <c r="J470" s="665"/>
      <c r="K470" s="45"/>
      <c r="L470" s="48"/>
      <c r="M470" s="15"/>
      <c r="N470" s="15"/>
      <c r="O470" s="15"/>
      <c r="P470" s="15"/>
      <c r="Q470" s="15"/>
      <c r="R470" s="15"/>
      <c r="S470" s="15"/>
      <c r="T470" s="15"/>
      <c r="U470" s="15"/>
      <c r="V470" s="15"/>
      <c r="W470" s="15"/>
      <c r="X470" s="15"/>
      <c r="Y470" s="15"/>
      <c r="Z470" s="15"/>
      <c r="AA470" s="15"/>
    </row>
    <row r="471" spans="1:27" ht="18" customHeight="1">
      <c r="A471" s="666"/>
      <c r="B471" s="666"/>
      <c r="C471" s="666"/>
      <c r="D471" s="23">
        <v>60350</v>
      </c>
      <c r="E471" s="666"/>
      <c r="F471" s="666"/>
      <c r="G471" s="666"/>
      <c r="H471" s="666"/>
      <c r="I471" s="666"/>
      <c r="J471" s="666"/>
      <c r="K471" s="45"/>
      <c r="L471" s="48"/>
      <c r="M471" s="15"/>
      <c r="N471" s="15"/>
      <c r="O471" s="15"/>
      <c r="P471" s="15"/>
      <c r="Q471" s="15"/>
      <c r="R471" s="15"/>
      <c r="S471" s="15"/>
      <c r="T471" s="15"/>
      <c r="U471" s="15"/>
      <c r="V471" s="15"/>
      <c r="W471" s="15"/>
      <c r="X471" s="15"/>
      <c r="Y471" s="15"/>
      <c r="Z471" s="15"/>
      <c r="AA471" s="15"/>
    </row>
    <row r="472" spans="1:27" ht="18" customHeight="1">
      <c r="A472" s="128">
        <v>2.16</v>
      </c>
      <c r="B472" s="35" t="s">
        <v>49</v>
      </c>
      <c r="C472" s="35" t="s">
        <v>2947</v>
      </c>
      <c r="D472" s="35"/>
      <c r="E472" s="47" t="s">
        <v>2948</v>
      </c>
      <c r="F472" s="47"/>
      <c r="G472" s="35"/>
      <c r="H472" s="35" t="s">
        <v>49</v>
      </c>
      <c r="I472" s="17" t="s">
        <v>1380</v>
      </c>
      <c r="J472" s="193" t="s">
        <v>2949</v>
      </c>
      <c r="K472" s="14"/>
      <c r="L472" s="48"/>
      <c r="M472" s="15"/>
      <c r="N472" s="15"/>
      <c r="O472" s="15"/>
      <c r="P472" s="15"/>
      <c r="Q472" s="15"/>
      <c r="R472" s="15"/>
      <c r="S472" s="15"/>
      <c r="T472" s="15"/>
      <c r="U472" s="15"/>
      <c r="V472" s="15"/>
      <c r="W472" s="15"/>
      <c r="X472" s="15"/>
      <c r="Y472" s="15"/>
      <c r="Z472" s="15"/>
      <c r="AA472" s="15"/>
    </row>
    <row r="473" spans="1:27" ht="18" customHeight="1">
      <c r="A473" s="674">
        <v>2.17</v>
      </c>
      <c r="B473" s="667" t="s">
        <v>116</v>
      </c>
      <c r="C473" s="667" t="s">
        <v>86</v>
      </c>
      <c r="D473" s="35">
        <v>60291</v>
      </c>
      <c r="E473" s="670" t="s">
        <v>2955</v>
      </c>
      <c r="F473" s="670" t="s">
        <v>2957</v>
      </c>
      <c r="G473" s="667" t="s">
        <v>2959</v>
      </c>
      <c r="H473" s="667" t="s">
        <v>116</v>
      </c>
      <c r="I473" s="667" t="s">
        <v>2963</v>
      </c>
      <c r="J473" s="669">
        <v>45076</v>
      </c>
      <c r="K473" s="45"/>
      <c r="L473" s="48"/>
      <c r="M473" s="15"/>
      <c r="N473" s="15"/>
      <c r="O473" s="15"/>
      <c r="P473" s="15"/>
      <c r="Q473" s="15"/>
      <c r="R473" s="15"/>
      <c r="S473" s="15"/>
      <c r="T473" s="15"/>
      <c r="U473" s="15"/>
      <c r="V473" s="15"/>
      <c r="W473" s="15"/>
      <c r="X473" s="15"/>
      <c r="Y473" s="15"/>
      <c r="Z473" s="15"/>
      <c r="AA473" s="15"/>
    </row>
    <row r="474" spans="1:27" ht="18" customHeight="1">
      <c r="A474" s="665"/>
      <c r="B474" s="665"/>
      <c r="C474" s="665"/>
      <c r="D474" s="35">
        <v>60292</v>
      </c>
      <c r="E474" s="665"/>
      <c r="F474" s="665"/>
      <c r="G474" s="665"/>
      <c r="H474" s="665"/>
      <c r="I474" s="665"/>
      <c r="J474" s="665"/>
      <c r="K474" s="45"/>
      <c r="L474" s="48"/>
      <c r="M474" s="15"/>
      <c r="N474" s="15"/>
      <c r="O474" s="15"/>
      <c r="P474" s="15"/>
      <c r="Q474" s="15"/>
      <c r="R474" s="15"/>
      <c r="S474" s="15"/>
      <c r="T474" s="15"/>
      <c r="U474" s="15"/>
      <c r="V474" s="15"/>
      <c r="W474" s="15"/>
      <c r="X474" s="15"/>
      <c r="Y474" s="15"/>
      <c r="Z474" s="15"/>
      <c r="AA474" s="15"/>
    </row>
    <row r="475" spans="1:27" ht="18" customHeight="1">
      <c r="A475" s="665"/>
      <c r="B475" s="666"/>
      <c r="C475" s="666"/>
      <c r="D475" s="35">
        <v>60293</v>
      </c>
      <c r="E475" s="666"/>
      <c r="F475" s="666"/>
      <c r="G475" s="666"/>
      <c r="H475" s="666"/>
      <c r="I475" s="666"/>
      <c r="J475" s="665"/>
      <c r="K475" s="45"/>
      <c r="L475" s="48"/>
      <c r="M475" s="15"/>
      <c r="N475" s="15"/>
      <c r="O475" s="15"/>
      <c r="P475" s="15"/>
      <c r="Q475" s="15"/>
      <c r="R475" s="15"/>
      <c r="S475" s="15"/>
      <c r="T475" s="15"/>
      <c r="U475" s="15"/>
      <c r="V475" s="15"/>
      <c r="W475" s="15"/>
      <c r="X475" s="15"/>
      <c r="Y475" s="15"/>
      <c r="Z475" s="15"/>
      <c r="AA475" s="15"/>
    </row>
    <row r="476" spans="1:27" ht="18" customHeight="1">
      <c r="A476" s="665"/>
      <c r="B476" s="667" t="s">
        <v>49</v>
      </c>
      <c r="C476" s="667" t="s">
        <v>2972</v>
      </c>
      <c r="D476" s="35" t="s">
        <v>2973</v>
      </c>
      <c r="E476" s="47" t="s">
        <v>2974</v>
      </c>
      <c r="F476" s="670" t="s">
        <v>2976</v>
      </c>
      <c r="G476" s="667" t="s">
        <v>2977</v>
      </c>
      <c r="H476" s="667" t="s">
        <v>49</v>
      </c>
      <c r="I476" s="667" t="s">
        <v>2979</v>
      </c>
      <c r="J476" s="665"/>
      <c r="K476" s="45"/>
      <c r="L476" s="48"/>
      <c r="M476" s="15"/>
      <c r="N476" s="15"/>
      <c r="O476" s="15"/>
      <c r="P476" s="15"/>
      <c r="Q476" s="15"/>
      <c r="R476" s="15"/>
      <c r="S476" s="15"/>
      <c r="T476" s="15"/>
      <c r="U476" s="15"/>
      <c r="V476" s="15"/>
      <c r="W476" s="15"/>
      <c r="X476" s="15"/>
      <c r="Y476" s="15"/>
      <c r="Z476" s="15"/>
      <c r="AA476" s="15"/>
    </row>
    <row r="477" spans="1:27" ht="18" customHeight="1">
      <c r="A477" s="665"/>
      <c r="B477" s="666"/>
      <c r="C477" s="666"/>
      <c r="D477" s="35" t="s">
        <v>2982</v>
      </c>
      <c r="E477" s="47" t="s">
        <v>2983</v>
      </c>
      <c r="F477" s="666"/>
      <c r="G477" s="666"/>
      <c r="H477" s="665"/>
      <c r="I477" s="665"/>
      <c r="J477" s="665"/>
      <c r="K477" s="45"/>
      <c r="L477" s="48"/>
      <c r="M477" s="15"/>
      <c r="N477" s="15"/>
      <c r="O477" s="15"/>
      <c r="P477" s="15"/>
      <c r="Q477" s="15"/>
      <c r="R477" s="15"/>
      <c r="S477" s="15"/>
      <c r="T477" s="15"/>
      <c r="U477" s="15"/>
      <c r="V477" s="15"/>
      <c r="W477" s="15"/>
      <c r="X477" s="15"/>
      <c r="Y477" s="15"/>
      <c r="Z477" s="15"/>
      <c r="AA477" s="15"/>
    </row>
    <row r="478" spans="1:27" ht="24.75" customHeight="1">
      <c r="A478" s="665"/>
      <c r="B478" s="667" t="s">
        <v>49</v>
      </c>
      <c r="C478" s="667" t="s">
        <v>86</v>
      </c>
      <c r="D478" s="35">
        <v>60351</v>
      </c>
      <c r="E478" s="670" t="s">
        <v>2986</v>
      </c>
      <c r="F478" s="670" t="s">
        <v>2987</v>
      </c>
      <c r="G478" s="667" t="s">
        <v>2988</v>
      </c>
      <c r="H478" s="665"/>
      <c r="I478" s="665"/>
      <c r="J478" s="665"/>
      <c r="K478" s="45"/>
      <c r="L478" s="48"/>
      <c r="M478" s="15"/>
      <c r="N478" s="15"/>
      <c r="O478" s="15"/>
      <c r="P478" s="15"/>
      <c r="Q478" s="15"/>
      <c r="R478" s="15"/>
      <c r="S478" s="15"/>
      <c r="T478" s="15"/>
      <c r="U478" s="15"/>
      <c r="V478" s="15"/>
      <c r="W478" s="15"/>
      <c r="X478" s="15"/>
      <c r="Y478" s="15"/>
      <c r="Z478" s="15"/>
      <c r="AA478" s="15"/>
    </row>
    <row r="479" spans="1:27" ht="24.75" customHeight="1">
      <c r="A479" s="666"/>
      <c r="B479" s="666"/>
      <c r="C479" s="666"/>
      <c r="D479" s="35">
        <v>60352</v>
      </c>
      <c r="E479" s="666"/>
      <c r="F479" s="666"/>
      <c r="G479" s="666"/>
      <c r="H479" s="666"/>
      <c r="I479" s="666"/>
      <c r="J479" s="666"/>
      <c r="K479" s="45"/>
      <c r="L479" s="48"/>
      <c r="M479" s="15"/>
      <c r="N479" s="15"/>
      <c r="O479" s="15"/>
      <c r="P479" s="15"/>
      <c r="Q479" s="15"/>
      <c r="R479" s="15"/>
      <c r="S479" s="15"/>
      <c r="T479" s="15"/>
      <c r="U479" s="15"/>
      <c r="V479" s="15"/>
      <c r="W479" s="15"/>
      <c r="X479" s="15"/>
      <c r="Y479" s="15"/>
      <c r="Z479" s="15"/>
      <c r="AA479" s="15"/>
    </row>
    <row r="480" spans="1:27" ht="18" customHeight="1">
      <c r="A480" s="674">
        <v>2.1800000000000002</v>
      </c>
      <c r="B480" s="667" t="s">
        <v>49</v>
      </c>
      <c r="C480" s="667" t="s">
        <v>2992</v>
      </c>
      <c r="D480" s="194">
        <v>116</v>
      </c>
      <c r="E480" s="670" t="s">
        <v>2993</v>
      </c>
      <c r="F480" s="47" t="s">
        <v>2995</v>
      </c>
      <c r="G480" s="17" t="s">
        <v>2996</v>
      </c>
      <c r="H480" s="667" t="s">
        <v>2997</v>
      </c>
      <c r="I480" s="667" t="s">
        <v>2998</v>
      </c>
      <c r="J480" s="669">
        <v>45084</v>
      </c>
      <c r="K480" s="45"/>
      <c r="L480" s="48"/>
      <c r="M480" s="15"/>
      <c r="N480" s="15"/>
      <c r="O480" s="15"/>
      <c r="P480" s="15"/>
      <c r="Q480" s="15"/>
      <c r="R480" s="15"/>
      <c r="S480" s="15"/>
      <c r="T480" s="15"/>
      <c r="U480" s="15"/>
      <c r="V480" s="15"/>
      <c r="W480" s="15"/>
      <c r="X480" s="15"/>
      <c r="Y480" s="15"/>
      <c r="Z480" s="15"/>
      <c r="AA480" s="15"/>
    </row>
    <row r="481" spans="1:27" ht="18" customHeight="1">
      <c r="A481" s="666"/>
      <c r="B481" s="666"/>
      <c r="C481" s="666"/>
      <c r="D481" s="194">
        <v>117</v>
      </c>
      <c r="E481" s="666"/>
      <c r="F481" s="47" t="s">
        <v>3002</v>
      </c>
      <c r="G481" s="17" t="s">
        <v>3003</v>
      </c>
      <c r="H481" s="666"/>
      <c r="I481" s="666"/>
      <c r="J481" s="666"/>
      <c r="K481" s="45"/>
      <c r="L481" s="48"/>
      <c r="M481" s="15"/>
      <c r="N481" s="15"/>
      <c r="O481" s="15"/>
      <c r="P481" s="15"/>
      <c r="Q481" s="15"/>
      <c r="R481" s="15"/>
      <c r="S481" s="15"/>
      <c r="T481" s="15"/>
      <c r="U481" s="15"/>
      <c r="V481" s="15"/>
      <c r="W481" s="15"/>
      <c r="X481" s="15"/>
      <c r="Y481" s="15"/>
      <c r="Z481" s="15"/>
      <c r="AA481" s="15"/>
    </row>
    <row r="482" spans="1:27" ht="18" customHeight="1">
      <c r="A482" s="674">
        <v>2.19</v>
      </c>
      <c r="B482" s="667" t="s">
        <v>49</v>
      </c>
      <c r="C482" s="35" t="s">
        <v>86</v>
      </c>
      <c r="D482" s="35">
        <v>60353</v>
      </c>
      <c r="E482" s="47" t="s">
        <v>3008</v>
      </c>
      <c r="F482" s="47" t="s">
        <v>3009</v>
      </c>
      <c r="G482" s="35" t="s">
        <v>2959</v>
      </c>
      <c r="H482" s="667" t="s">
        <v>49</v>
      </c>
      <c r="I482" s="35" t="s">
        <v>2963</v>
      </c>
      <c r="J482" s="669">
        <v>45092</v>
      </c>
      <c r="K482" s="45"/>
      <c r="L482" s="48"/>
      <c r="M482" s="15"/>
      <c r="N482" s="15"/>
      <c r="O482" s="15"/>
      <c r="P482" s="15"/>
      <c r="Q482" s="15"/>
      <c r="R482" s="15"/>
      <c r="S482" s="15"/>
      <c r="T482" s="15"/>
      <c r="U482" s="15"/>
      <c r="V482" s="15"/>
      <c r="W482" s="15"/>
      <c r="X482" s="15"/>
      <c r="Y482" s="15"/>
      <c r="Z482" s="15"/>
      <c r="AA482" s="15"/>
    </row>
    <row r="483" spans="1:27" ht="18" customHeight="1">
      <c r="A483" s="665"/>
      <c r="B483" s="665"/>
      <c r="C483" s="667" t="s">
        <v>315</v>
      </c>
      <c r="D483" s="35">
        <v>90329</v>
      </c>
      <c r="E483" s="670" t="s">
        <v>3017</v>
      </c>
      <c r="F483" s="47" t="s">
        <v>3019</v>
      </c>
      <c r="G483" s="17" t="s">
        <v>3020</v>
      </c>
      <c r="H483" s="665"/>
      <c r="I483" s="35"/>
      <c r="J483" s="665"/>
      <c r="K483" s="45"/>
      <c r="L483" s="48"/>
      <c r="M483" s="15"/>
      <c r="N483" s="15"/>
      <c r="O483" s="15"/>
      <c r="P483" s="15"/>
      <c r="Q483" s="15"/>
      <c r="R483" s="15"/>
      <c r="S483" s="15"/>
      <c r="T483" s="15"/>
      <c r="U483" s="15"/>
      <c r="V483" s="15"/>
      <c r="W483" s="15"/>
      <c r="X483" s="15"/>
      <c r="Y483" s="15"/>
      <c r="Z483" s="15"/>
      <c r="AA483" s="15"/>
    </row>
    <row r="484" spans="1:27" ht="18" customHeight="1">
      <c r="A484" s="665"/>
      <c r="B484" s="665"/>
      <c r="C484" s="665"/>
      <c r="D484" s="35">
        <v>90330</v>
      </c>
      <c r="E484" s="666"/>
      <c r="F484" s="47" t="s">
        <v>3023</v>
      </c>
      <c r="G484" s="17" t="s">
        <v>3024</v>
      </c>
      <c r="H484" s="665"/>
      <c r="I484" s="35"/>
      <c r="J484" s="665"/>
      <c r="K484" s="45"/>
      <c r="L484" s="48"/>
      <c r="M484" s="15"/>
      <c r="N484" s="15"/>
      <c r="O484" s="15"/>
      <c r="P484" s="15"/>
      <c r="Q484" s="15"/>
      <c r="R484" s="15"/>
      <c r="S484" s="15"/>
      <c r="T484" s="15"/>
      <c r="U484" s="15"/>
      <c r="V484" s="15"/>
      <c r="W484" s="15"/>
      <c r="X484" s="15"/>
      <c r="Y484" s="15"/>
      <c r="Z484" s="15"/>
      <c r="AA484" s="15"/>
    </row>
    <row r="485" spans="1:27" ht="18" customHeight="1">
      <c r="A485" s="665"/>
      <c r="B485" s="665"/>
      <c r="C485" s="665"/>
      <c r="D485" s="35">
        <v>90331</v>
      </c>
      <c r="E485" s="670" t="s">
        <v>3026</v>
      </c>
      <c r="F485" s="47" t="s">
        <v>3028</v>
      </c>
      <c r="G485" s="17" t="s">
        <v>3029</v>
      </c>
      <c r="H485" s="665"/>
      <c r="I485" s="35"/>
      <c r="J485" s="665"/>
      <c r="K485" s="45"/>
      <c r="L485" s="48"/>
      <c r="M485" s="15"/>
      <c r="N485" s="15"/>
      <c r="O485" s="15"/>
      <c r="P485" s="15"/>
      <c r="Q485" s="15"/>
      <c r="R485" s="15"/>
      <c r="S485" s="15"/>
      <c r="T485" s="15"/>
      <c r="U485" s="15"/>
      <c r="V485" s="15"/>
      <c r="W485" s="15"/>
      <c r="X485" s="15"/>
      <c r="Y485" s="15"/>
      <c r="Z485" s="15"/>
      <c r="AA485" s="15"/>
    </row>
    <row r="486" spans="1:27" ht="18" customHeight="1">
      <c r="A486" s="666"/>
      <c r="B486" s="666"/>
      <c r="C486" s="666"/>
      <c r="D486" s="35">
        <v>90332</v>
      </c>
      <c r="E486" s="666"/>
      <c r="F486" s="47" t="s">
        <v>3031</v>
      </c>
      <c r="G486" s="17" t="s">
        <v>3032</v>
      </c>
      <c r="H486" s="666"/>
      <c r="I486" s="35"/>
      <c r="J486" s="666"/>
      <c r="K486" s="45"/>
      <c r="L486" s="48"/>
      <c r="M486" s="15"/>
      <c r="N486" s="15"/>
      <c r="O486" s="15"/>
      <c r="P486" s="15"/>
      <c r="Q486" s="15"/>
      <c r="R486" s="15"/>
      <c r="S486" s="15"/>
      <c r="T486" s="15"/>
      <c r="U486" s="15"/>
      <c r="V486" s="15"/>
      <c r="W486" s="15"/>
      <c r="X486" s="15"/>
      <c r="Y486" s="15"/>
      <c r="Z486" s="15"/>
      <c r="AA486" s="15"/>
    </row>
    <row r="487" spans="1:27" ht="18" customHeight="1">
      <c r="A487" s="674">
        <v>2.2000000000000002</v>
      </c>
      <c r="B487" s="667" t="s">
        <v>49</v>
      </c>
      <c r="C487" s="667" t="s">
        <v>50</v>
      </c>
      <c r="D487" s="35" t="s">
        <v>3035</v>
      </c>
      <c r="E487" s="670" t="s">
        <v>1116</v>
      </c>
      <c r="F487" s="47" t="s">
        <v>3036</v>
      </c>
      <c r="G487" s="17" t="s">
        <v>3037</v>
      </c>
      <c r="H487" s="667" t="s">
        <v>49</v>
      </c>
      <c r="I487" s="667" t="s">
        <v>1380</v>
      </c>
      <c r="J487" s="669">
        <v>45105</v>
      </c>
      <c r="K487" s="45"/>
      <c r="L487" s="48"/>
      <c r="M487" s="15"/>
      <c r="N487" s="15"/>
      <c r="O487" s="15"/>
      <c r="P487" s="15"/>
      <c r="Q487" s="15"/>
      <c r="R487" s="15"/>
      <c r="S487" s="15"/>
      <c r="T487" s="15"/>
      <c r="U487" s="15"/>
      <c r="V487" s="15"/>
      <c r="W487" s="15"/>
      <c r="X487" s="15"/>
      <c r="Y487" s="15"/>
      <c r="Z487" s="15"/>
      <c r="AA487" s="15"/>
    </row>
    <row r="488" spans="1:27" ht="18" customHeight="1">
      <c r="A488" s="665"/>
      <c r="B488" s="665"/>
      <c r="C488" s="666"/>
      <c r="D488" s="35" t="s">
        <v>3039</v>
      </c>
      <c r="E488" s="666"/>
      <c r="F488" s="24" t="s">
        <v>3040</v>
      </c>
      <c r="G488" s="17" t="s">
        <v>3041</v>
      </c>
      <c r="H488" s="665"/>
      <c r="I488" s="665"/>
      <c r="J488" s="665"/>
      <c r="K488" s="45"/>
      <c r="L488" s="48"/>
      <c r="M488" s="15"/>
      <c r="N488" s="15"/>
      <c r="O488" s="15"/>
      <c r="P488" s="15"/>
      <c r="Q488" s="15"/>
      <c r="R488" s="15"/>
      <c r="S488" s="15"/>
      <c r="T488" s="15"/>
      <c r="U488" s="15"/>
      <c r="V488" s="15"/>
      <c r="W488" s="15"/>
      <c r="X488" s="15"/>
      <c r="Y488" s="15"/>
      <c r="Z488" s="15"/>
      <c r="AA488" s="15"/>
    </row>
    <row r="489" spans="1:27" ht="18" customHeight="1">
      <c r="A489" s="666"/>
      <c r="B489" s="666"/>
      <c r="C489" s="35" t="s">
        <v>205</v>
      </c>
      <c r="D489" s="35">
        <v>80059</v>
      </c>
      <c r="E489" s="47" t="s">
        <v>3043</v>
      </c>
      <c r="F489" s="24" t="s">
        <v>3044</v>
      </c>
      <c r="G489" s="17" t="s">
        <v>3046</v>
      </c>
      <c r="H489" s="666"/>
      <c r="I489" s="666"/>
      <c r="J489" s="666"/>
      <c r="K489" s="45"/>
      <c r="L489" s="48"/>
      <c r="M489" s="15"/>
      <c r="N489" s="15"/>
      <c r="O489" s="15"/>
      <c r="P489" s="15"/>
      <c r="Q489" s="15"/>
      <c r="R489" s="15"/>
      <c r="S489" s="15"/>
      <c r="T489" s="15"/>
      <c r="U489" s="15"/>
      <c r="V489" s="15"/>
      <c r="W489" s="15"/>
      <c r="X489" s="15"/>
      <c r="Y489" s="15"/>
      <c r="Z489" s="15"/>
      <c r="AA489" s="15"/>
    </row>
    <row r="490" spans="1:27" ht="18" customHeight="1">
      <c r="A490" s="674">
        <v>2.2999999999999998</v>
      </c>
      <c r="B490" s="667" t="s">
        <v>116</v>
      </c>
      <c r="C490" s="35" t="s">
        <v>263</v>
      </c>
      <c r="D490" s="35" t="s">
        <v>39</v>
      </c>
      <c r="E490" s="47" t="s">
        <v>3049</v>
      </c>
      <c r="F490" s="47"/>
      <c r="G490" s="35"/>
      <c r="H490" s="667" t="s">
        <v>116</v>
      </c>
      <c r="I490" s="667" t="s">
        <v>1129</v>
      </c>
      <c r="J490" s="669">
        <v>45175</v>
      </c>
      <c r="K490" s="45"/>
      <c r="L490" s="48"/>
      <c r="M490" s="15"/>
      <c r="N490" s="15"/>
      <c r="O490" s="15"/>
      <c r="P490" s="15"/>
      <c r="Q490" s="15"/>
      <c r="R490" s="15"/>
      <c r="S490" s="15"/>
      <c r="T490" s="15"/>
      <c r="U490" s="15"/>
      <c r="V490" s="15"/>
      <c r="W490" s="15"/>
      <c r="X490" s="15"/>
      <c r="Y490" s="15"/>
      <c r="Z490" s="15"/>
      <c r="AA490" s="15"/>
    </row>
    <row r="491" spans="1:27" ht="18" customHeight="1">
      <c r="A491" s="665"/>
      <c r="B491" s="666"/>
      <c r="C491" s="35" t="s">
        <v>485</v>
      </c>
      <c r="D491" s="35" t="s">
        <v>39</v>
      </c>
      <c r="E491" s="47" t="s">
        <v>3052</v>
      </c>
      <c r="F491" s="47"/>
      <c r="G491" s="35"/>
      <c r="H491" s="666"/>
      <c r="I491" s="666"/>
      <c r="J491" s="665"/>
      <c r="K491" s="45"/>
      <c r="L491" s="48"/>
      <c r="M491" s="15"/>
      <c r="N491" s="15"/>
      <c r="O491" s="15"/>
      <c r="P491" s="15"/>
      <c r="Q491" s="15"/>
      <c r="R491" s="15"/>
      <c r="S491" s="15"/>
      <c r="T491" s="15"/>
      <c r="U491" s="15"/>
      <c r="V491" s="15"/>
      <c r="W491" s="15"/>
      <c r="X491" s="15"/>
      <c r="Y491" s="15"/>
      <c r="Z491" s="15"/>
      <c r="AA491" s="15"/>
    </row>
    <row r="492" spans="1:27" ht="18" customHeight="1">
      <c r="A492" s="666"/>
      <c r="B492" s="35" t="s">
        <v>49</v>
      </c>
      <c r="C492" s="35" t="s">
        <v>3061</v>
      </c>
      <c r="D492" s="35" t="s">
        <v>39</v>
      </c>
      <c r="E492" s="47" t="s">
        <v>3062</v>
      </c>
      <c r="F492" s="47" t="s">
        <v>3063</v>
      </c>
      <c r="G492" s="17" t="s">
        <v>3064</v>
      </c>
      <c r="H492" s="35" t="s">
        <v>49</v>
      </c>
      <c r="I492" s="17" t="s">
        <v>1380</v>
      </c>
      <c r="J492" s="666"/>
      <c r="K492" s="45"/>
      <c r="L492" s="48"/>
      <c r="M492" s="15"/>
      <c r="N492" s="15"/>
      <c r="O492" s="15"/>
      <c r="P492" s="15"/>
      <c r="Q492" s="15"/>
      <c r="R492" s="15"/>
      <c r="S492" s="15"/>
      <c r="T492" s="15"/>
      <c r="U492" s="15"/>
      <c r="V492" s="15"/>
      <c r="W492" s="15"/>
      <c r="X492" s="15"/>
      <c r="Y492" s="15"/>
      <c r="Z492" s="15"/>
      <c r="AA492" s="15"/>
    </row>
    <row r="493" spans="1:27" ht="18" customHeight="1">
      <c r="A493" s="128">
        <v>2.31</v>
      </c>
      <c r="B493" s="35" t="s">
        <v>49</v>
      </c>
      <c r="C493" s="35" t="s">
        <v>36</v>
      </c>
      <c r="D493" s="35"/>
      <c r="E493" s="47" t="s">
        <v>109</v>
      </c>
      <c r="F493" s="196" t="s">
        <v>3074</v>
      </c>
      <c r="G493" s="17" t="s">
        <v>3075</v>
      </c>
      <c r="H493" s="35" t="s">
        <v>49</v>
      </c>
      <c r="I493" s="17" t="s">
        <v>1380</v>
      </c>
      <c r="J493" s="45">
        <v>45209</v>
      </c>
      <c r="K493" s="45"/>
      <c r="L493" s="48"/>
      <c r="M493" s="15"/>
      <c r="N493" s="15"/>
      <c r="O493" s="15"/>
      <c r="P493" s="15"/>
      <c r="Q493" s="15"/>
      <c r="R493" s="15"/>
      <c r="S493" s="15"/>
      <c r="T493" s="15"/>
      <c r="U493" s="15"/>
      <c r="V493" s="15"/>
      <c r="W493" s="15"/>
      <c r="X493" s="15"/>
      <c r="Y493" s="15"/>
      <c r="Z493" s="15"/>
      <c r="AA493" s="15"/>
    </row>
    <row r="494" spans="1:27" ht="18" customHeight="1">
      <c r="A494" s="674">
        <v>2.3199999999999998</v>
      </c>
      <c r="B494" s="667" t="s">
        <v>49</v>
      </c>
      <c r="C494" s="35" t="s">
        <v>315</v>
      </c>
      <c r="D494" s="35"/>
      <c r="E494" s="47" t="s">
        <v>3081</v>
      </c>
      <c r="F494" s="47"/>
      <c r="G494" s="35"/>
      <c r="H494" s="667" t="s">
        <v>49</v>
      </c>
      <c r="I494" s="667" t="s">
        <v>1380</v>
      </c>
      <c r="J494" s="669">
        <v>45211</v>
      </c>
      <c r="K494" s="45"/>
      <c r="L494" s="48"/>
      <c r="M494" s="15"/>
      <c r="N494" s="15"/>
      <c r="O494" s="15"/>
      <c r="P494" s="15"/>
      <c r="Q494" s="15"/>
      <c r="R494" s="15"/>
      <c r="S494" s="15"/>
      <c r="T494" s="15"/>
      <c r="U494" s="15"/>
      <c r="V494" s="15"/>
      <c r="W494" s="15"/>
      <c r="X494" s="15"/>
      <c r="Y494" s="15"/>
      <c r="Z494" s="15"/>
      <c r="AA494" s="15"/>
    </row>
    <row r="495" spans="1:27" ht="18" customHeight="1">
      <c r="A495" s="665"/>
      <c r="B495" s="665"/>
      <c r="C495" s="35" t="s">
        <v>315</v>
      </c>
      <c r="D495" s="35"/>
      <c r="E495" s="47" t="s">
        <v>3088</v>
      </c>
      <c r="F495" s="47"/>
      <c r="G495" s="35"/>
      <c r="H495" s="665"/>
      <c r="I495" s="665"/>
      <c r="J495" s="665"/>
      <c r="K495" s="45"/>
      <c r="L495" s="48"/>
      <c r="M495" s="15"/>
      <c r="N495" s="15"/>
      <c r="O495" s="15"/>
      <c r="P495" s="15"/>
      <c r="Q495" s="15"/>
      <c r="R495" s="15"/>
      <c r="S495" s="15"/>
      <c r="T495" s="15"/>
      <c r="U495" s="15"/>
      <c r="V495" s="15"/>
      <c r="W495" s="15"/>
      <c r="X495" s="15"/>
      <c r="Y495" s="15"/>
      <c r="Z495" s="15"/>
      <c r="AA495" s="15"/>
    </row>
    <row r="496" spans="1:27" ht="18" customHeight="1">
      <c r="A496" s="665"/>
      <c r="B496" s="665"/>
      <c r="C496" s="35" t="s">
        <v>315</v>
      </c>
      <c r="D496" s="35"/>
      <c r="E496" s="47" t="s">
        <v>3092</v>
      </c>
      <c r="F496" s="47"/>
      <c r="G496" s="35"/>
      <c r="H496" s="666"/>
      <c r="I496" s="666"/>
      <c r="J496" s="666"/>
      <c r="K496" s="45"/>
      <c r="L496" s="48"/>
      <c r="M496" s="15"/>
      <c r="N496" s="15"/>
      <c r="O496" s="15"/>
      <c r="P496" s="15"/>
      <c r="Q496" s="15"/>
      <c r="R496" s="15"/>
      <c r="S496" s="15"/>
      <c r="T496" s="15"/>
      <c r="U496" s="15"/>
      <c r="V496" s="15"/>
      <c r="W496" s="15"/>
      <c r="X496" s="15"/>
      <c r="Y496" s="15"/>
      <c r="Z496" s="15"/>
      <c r="AA496" s="15"/>
    </row>
    <row r="497" spans="1:27" ht="18" customHeight="1">
      <c r="A497" s="665"/>
      <c r="B497" s="665"/>
      <c r="C497" s="667" t="s">
        <v>50</v>
      </c>
      <c r="D497" s="667"/>
      <c r="E497" s="668" t="s">
        <v>3100</v>
      </c>
      <c r="F497" s="24" t="s">
        <v>3102</v>
      </c>
      <c r="G497" s="17" t="s">
        <v>2853</v>
      </c>
      <c r="H497" s="667" t="s">
        <v>3104</v>
      </c>
      <c r="I497" s="667" t="s">
        <v>3106</v>
      </c>
      <c r="J497" s="669">
        <v>45218</v>
      </c>
      <c r="K497" s="45"/>
      <c r="L497" s="48"/>
      <c r="M497" s="15"/>
      <c r="N497" s="15"/>
      <c r="O497" s="15"/>
      <c r="P497" s="15"/>
      <c r="Q497" s="15"/>
      <c r="R497" s="15"/>
      <c r="S497" s="15"/>
      <c r="T497" s="15"/>
      <c r="U497" s="15"/>
      <c r="V497" s="15"/>
      <c r="W497" s="15"/>
      <c r="X497" s="15"/>
      <c r="Y497" s="15"/>
      <c r="Z497" s="15"/>
      <c r="AA497" s="15"/>
    </row>
    <row r="498" spans="1:27" ht="18" customHeight="1">
      <c r="A498" s="665"/>
      <c r="B498" s="665"/>
      <c r="C498" s="665"/>
      <c r="D498" s="665"/>
      <c r="E498" s="665"/>
      <c r="F498" s="24" t="s">
        <v>3109</v>
      </c>
      <c r="G498" s="17" t="s">
        <v>3111</v>
      </c>
      <c r="H498" s="665"/>
      <c r="I498" s="665"/>
      <c r="J498" s="665"/>
      <c r="K498" s="45"/>
      <c r="L498" s="48"/>
      <c r="M498" s="15"/>
      <c r="N498" s="15"/>
      <c r="O498" s="15"/>
      <c r="P498" s="15"/>
      <c r="Q498" s="15"/>
      <c r="R498" s="15"/>
      <c r="S498" s="15"/>
      <c r="T498" s="15"/>
      <c r="U498" s="15"/>
      <c r="V498" s="15"/>
      <c r="W498" s="15"/>
      <c r="X498" s="15"/>
      <c r="Y498" s="15"/>
      <c r="Z498" s="15"/>
      <c r="AA498" s="15"/>
    </row>
    <row r="499" spans="1:27" ht="18" customHeight="1">
      <c r="A499" s="665"/>
      <c r="B499" s="665"/>
      <c r="C499" s="665"/>
      <c r="D499" s="665"/>
      <c r="E499" s="666"/>
      <c r="F499" s="24" t="s">
        <v>3113</v>
      </c>
      <c r="G499" s="17" t="s">
        <v>3114</v>
      </c>
      <c r="H499" s="665"/>
      <c r="I499" s="665"/>
      <c r="J499" s="665"/>
      <c r="K499" s="45"/>
      <c r="L499" s="48"/>
      <c r="M499" s="15"/>
      <c r="N499" s="15"/>
      <c r="O499" s="15"/>
      <c r="P499" s="15"/>
      <c r="Q499" s="15"/>
      <c r="R499" s="15"/>
      <c r="S499" s="15"/>
      <c r="T499" s="15"/>
      <c r="U499" s="15"/>
      <c r="V499" s="15"/>
      <c r="W499" s="15"/>
      <c r="X499" s="15"/>
      <c r="Y499" s="15"/>
      <c r="Z499" s="15"/>
      <c r="AA499" s="15"/>
    </row>
    <row r="500" spans="1:27" ht="18" customHeight="1">
      <c r="A500" s="665"/>
      <c r="B500" s="665"/>
      <c r="C500" s="665"/>
      <c r="D500" s="665"/>
      <c r="E500" s="668" t="s">
        <v>3115</v>
      </c>
      <c r="F500" s="24" t="s">
        <v>3117</v>
      </c>
      <c r="G500" s="17" t="s">
        <v>3118</v>
      </c>
      <c r="H500" s="665"/>
      <c r="I500" s="665"/>
      <c r="J500" s="665"/>
      <c r="K500" s="45"/>
      <c r="L500" s="48"/>
      <c r="M500" s="15"/>
      <c r="N500" s="15"/>
      <c r="O500" s="15"/>
      <c r="P500" s="15"/>
      <c r="Q500" s="15"/>
      <c r="R500" s="15"/>
      <c r="S500" s="15"/>
      <c r="T500" s="15"/>
      <c r="U500" s="15"/>
      <c r="V500" s="15"/>
      <c r="W500" s="15"/>
      <c r="X500" s="15"/>
      <c r="Y500" s="15"/>
      <c r="Z500" s="15"/>
      <c r="AA500" s="15"/>
    </row>
    <row r="501" spans="1:27" ht="18" customHeight="1">
      <c r="A501" s="665"/>
      <c r="B501" s="665"/>
      <c r="C501" s="665"/>
      <c r="D501" s="665"/>
      <c r="E501" s="665"/>
      <c r="F501" s="24" t="s">
        <v>1126</v>
      </c>
      <c r="G501" s="17" t="s">
        <v>1127</v>
      </c>
      <c r="H501" s="665"/>
      <c r="I501" s="665"/>
      <c r="J501" s="665"/>
      <c r="K501" s="45"/>
      <c r="L501" s="48"/>
      <c r="M501" s="15"/>
      <c r="N501" s="15"/>
      <c r="O501" s="15"/>
      <c r="P501" s="15"/>
      <c r="Q501" s="15"/>
      <c r="R501" s="15"/>
      <c r="S501" s="15"/>
      <c r="T501" s="15"/>
      <c r="U501" s="15"/>
      <c r="V501" s="15"/>
      <c r="W501" s="15"/>
      <c r="X501" s="15"/>
      <c r="Y501" s="15"/>
      <c r="Z501" s="15"/>
      <c r="AA501" s="15"/>
    </row>
    <row r="502" spans="1:27" ht="18" customHeight="1">
      <c r="A502" s="665"/>
      <c r="B502" s="665"/>
      <c r="C502" s="665"/>
      <c r="D502" s="665"/>
      <c r="E502" s="665"/>
      <c r="F502" s="24" t="s">
        <v>3040</v>
      </c>
      <c r="G502" s="17" t="s">
        <v>3041</v>
      </c>
      <c r="H502" s="665"/>
      <c r="I502" s="665"/>
      <c r="J502" s="665"/>
      <c r="K502" s="45"/>
      <c r="L502" s="48"/>
      <c r="M502" s="15"/>
      <c r="N502" s="15"/>
      <c r="O502" s="15"/>
      <c r="P502" s="15"/>
      <c r="Q502" s="15"/>
      <c r="R502" s="15"/>
      <c r="S502" s="15"/>
      <c r="T502" s="15"/>
      <c r="U502" s="15"/>
      <c r="V502" s="15"/>
      <c r="W502" s="15"/>
      <c r="X502" s="15"/>
      <c r="Y502" s="15"/>
      <c r="Z502" s="15"/>
      <c r="AA502" s="15"/>
    </row>
    <row r="503" spans="1:27" ht="18" customHeight="1">
      <c r="A503" s="665"/>
      <c r="B503" s="665"/>
      <c r="C503" s="665"/>
      <c r="D503" s="665"/>
      <c r="E503" s="665"/>
      <c r="F503" s="24" t="s">
        <v>3123</v>
      </c>
      <c r="G503" s="17" t="s">
        <v>3124</v>
      </c>
      <c r="H503" s="665"/>
      <c r="I503" s="665"/>
      <c r="J503" s="665"/>
      <c r="K503" s="45"/>
      <c r="L503" s="48"/>
      <c r="M503" s="15"/>
      <c r="N503" s="15"/>
      <c r="O503" s="15"/>
      <c r="P503" s="15"/>
      <c r="Q503" s="15"/>
      <c r="R503" s="15"/>
      <c r="S503" s="15"/>
      <c r="T503" s="15"/>
      <c r="U503" s="15"/>
      <c r="V503" s="15"/>
      <c r="W503" s="15"/>
      <c r="X503" s="15"/>
      <c r="Y503" s="15"/>
      <c r="Z503" s="15"/>
      <c r="AA503" s="15"/>
    </row>
    <row r="504" spans="1:27" ht="18" customHeight="1">
      <c r="A504" s="665"/>
      <c r="B504" s="665"/>
      <c r="C504" s="665"/>
      <c r="D504" s="665"/>
      <c r="E504" s="665"/>
      <c r="F504" s="670" t="s">
        <v>3129</v>
      </c>
      <c r="G504" s="667" t="s">
        <v>3130</v>
      </c>
      <c r="H504" s="665"/>
      <c r="I504" s="665"/>
      <c r="J504" s="665"/>
      <c r="K504" s="45"/>
      <c r="L504" s="48"/>
      <c r="M504" s="15"/>
      <c r="N504" s="15"/>
      <c r="O504" s="15"/>
      <c r="P504" s="15"/>
      <c r="Q504" s="15"/>
      <c r="R504" s="15"/>
      <c r="S504" s="15"/>
      <c r="T504" s="15"/>
      <c r="U504" s="15"/>
      <c r="V504" s="15"/>
      <c r="W504" s="15"/>
      <c r="X504" s="15"/>
      <c r="Y504" s="15"/>
      <c r="Z504" s="15"/>
      <c r="AA504" s="15"/>
    </row>
    <row r="505" spans="1:27" ht="18" customHeight="1">
      <c r="A505" s="665"/>
      <c r="B505" s="665"/>
      <c r="C505" s="665"/>
      <c r="D505" s="665"/>
      <c r="E505" s="665"/>
      <c r="F505" s="665"/>
      <c r="G505" s="665"/>
      <c r="H505" s="665"/>
      <c r="I505" s="665"/>
      <c r="J505" s="665"/>
      <c r="K505" s="45"/>
      <c r="L505" s="48"/>
      <c r="M505" s="15"/>
      <c r="N505" s="15"/>
      <c r="O505" s="15"/>
      <c r="P505" s="15"/>
      <c r="Q505" s="15"/>
      <c r="R505" s="15"/>
      <c r="S505" s="15"/>
      <c r="T505" s="15"/>
      <c r="U505" s="15"/>
      <c r="V505" s="15"/>
      <c r="W505" s="15"/>
      <c r="X505" s="15"/>
      <c r="Y505" s="15"/>
      <c r="Z505" s="15"/>
      <c r="AA505" s="15"/>
    </row>
    <row r="506" spans="1:27" ht="18" customHeight="1">
      <c r="A506" s="665"/>
      <c r="B506" s="665"/>
      <c r="C506" s="665"/>
      <c r="D506" s="665"/>
      <c r="E506" s="665"/>
      <c r="F506" s="665"/>
      <c r="G506" s="665"/>
      <c r="H506" s="665"/>
      <c r="I506" s="665"/>
      <c r="J506" s="665"/>
      <c r="K506" s="45"/>
      <c r="L506" s="48"/>
      <c r="M506" s="15"/>
      <c r="N506" s="15"/>
      <c r="O506" s="15"/>
      <c r="P506" s="15"/>
      <c r="Q506" s="15"/>
      <c r="R506" s="15"/>
      <c r="S506" s="15"/>
      <c r="T506" s="15"/>
      <c r="U506" s="15"/>
      <c r="V506" s="15"/>
      <c r="W506" s="15"/>
      <c r="X506" s="15"/>
      <c r="Y506" s="15"/>
      <c r="Z506" s="15"/>
      <c r="AA506" s="15"/>
    </row>
    <row r="507" spans="1:27" ht="18" customHeight="1">
      <c r="A507" s="665"/>
      <c r="B507" s="665"/>
      <c r="C507" s="665"/>
      <c r="D507" s="665"/>
      <c r="E507" s="666"/>
      <c r="F507" s="666"/>
      <c r="G507" s="666"/>
      <c r="H507" s="665"/>
      <c r="I507" s="665"/>
      <c r="J507" s="665"/>
      <c r="K507" s="45"/>
      <c r="L507" s="48"/>
      <c r="M507" s="15"/>
      <c r="N507" s="15"/>
      <c r="O507" s="15"/>
      <c r="P507" s="15"/>
      <c r="Q507" s="15"/>
      <c r="R507" s="15"/>
      <c r="S507" s="15"/>
      <c r="T507" s="15"/>
      <c r="U507" s="15"/>
      <c r="V507" s="15"/>
      <c r="W507" s="15"/>
      <c r="X507" s="15"/>
      <c r="Y507" s="15"/>
      <c r="Z507" s="15"/>
      <c r="AA507" s="15"/>
    </row>
    <row r="508" spans="1:27" ht="18" customHeight="1">
      <c r="A508" s="665"/>
      <c r="B508" s="665"/>
      <c r="C508" s="665"/>
      <c r="D508" s="665"/>
      <c r="E508" s="668" t="s">
        <v>3133</v>
      </c>
      <c r="F508" s="24" t="s">
        <v>1118</v>
      </c>
      <c r="G508" s="17" t="s">
        <v>1119</v>
      </c>
      <c r="H508" s="665"/>
      <c r="I508" s="665"/>
      <c r="J508" s="665"/>
      <c r="K508" s="45"/>
      <c r="L508" s="48"/>
      <c r="M508" s="15"/>
      <c r="N508" s="15"/>
      <c r="O508" s="15"/>
      <c r="P508" s="15"/>
      <c r="Q508" s="15"/>
      <c r="R508" s="15"/>
      <c r="S508" s="15"/>
      <c r="T508" s="15"/>
      <c r="U508" s="15"/>
      <c r="V508" s="15"/>
      <c r="W508" s="15"/>
      <c r="X508" s="15"/>
      <c r="Y508" s="15"/>
      <c r="Z508" s="15"/>
      <c r="AA508" s="15"/>
    </row>
    <row r="509" spans="1:27" ht="18" customHeight="1">
      <c r="A509" s="665"/>
      <c r="B509" s="665"/>
      <c r="C509" s="665"/>
      <c r="D509" s="665"/>
      <c r="E509" s="666"/>
      <c r="F509" s="24" t="s">
        <v>1135</v>
      </c>
      <c r="G509" s="17" t="s">
        <v>1136</v>
      </c>
      <c r="H509" s="665"/>
      <c r="I509" s="665"/>
      <c r="J509" s="665"/>
      <c r="K509" s="45"/>
      <c r="L509" s="48"/>
      <c r="M509" s="15"/>
      <c r="N509" s="15"/>
      <c r="O509" s="15"/>
      <c r="P509" s="15"/>
      <c r="Q509" s="15"/>
      <c r="R509" s="15"/>
      <c r="S509" s="15"/>
      <c r="T509" s="15"/>
      <c r="U509" s="15"/>
      <c r="V509" s="15"/>
      <c r="W509" s="15"/>
      <c r="X509" s="15"/>
      <c r="Y509" s="15"/>
      <c r="Z509" s="15"/>
      <c r="AA509" s="15"/>
    </row>
    <row r="510" spans="1:27" ht="18" customHeight="1">
      <c r="A510" s="665"/>
      <c r="B510" s="665"/>
      <c r="C510" s="665"/>
      <c r="D510" s="665"/>
      <c r="E510" s="668" t="s">
        <v>3138</v>
      </c>
      <c r="F510" s="24" t="s">
        <v>3140</v>
      </c>
      <c r="G510" s="17" t="s">
        <v>3141</v>
      </c>
      <c r="H510" s="665"/>
      <c r="I510" s="665"/>
      <c r="J510" s="665"/>
      <c r="K510" s="45"/>
      <c r="L510" s="48"/>
      <c r="M510" s="15"/>
      <c r="N510" s="15"/>
      <c r="O510" s="15"/>
      <c r="P510" s="15"/>
      <c r="Q510" s="15"/>
      <c r="R510" s="15"/>
      <c r="S510" s="15"/>
      <c r="T510" s="15"/>
      <c r="U510" s="15"/>
      <c r="V510" s="15"/>
      <c r="W510" s="15"/>
      <c r="X510" s="15"/>
      <c r="Y510" s="15"/>
      <c r="Z510" s="15"/>
      <c r="AA510" s="15"/>
    </row>
    <row r="511" spans="1:27" ht="18" customHeight="1">
      <c r="A511" s="665"/>
      <c r="B511" s="665"/>
      <c r="C511" s="665"/>
      <c r="D511" s="665"/>
      <c r="E511" s="665"/>
      <c r="F511" s="24" t="s">
        <v>3147</v>
      </c>
      <c r="G511" s="17" t="s">
        <v>3148</v>
      </c>
      <c r="H511" s="665"/>
      <c r="I511" s="665"/>
      <c r="J511" s="665"/>
      <c r="K511" s="45"/>
      <c r="L511" s="48"/>
      <c r="M511" s="15"/>
      <c r="N511" s="15"/>
      <c r="O511" s="15"/>
      <c r="P511" s="15"/>
      <c r="Q511" s="15"/>
      <c r="R511" s="15"/>
      <c r="S511" s="15"/>
      <c r="T511" s="15"/>
      <c r="U511" s="15"/>
      <c r="V511" s="15"/>
      <c r="W511" s="15"/>
      <c r="X511" s="15"/>
      <c r="Y511" s="15"/>
      <c r="Z511" s="15"/>
      <c r="AA511" s="15"/>
    </row>
    <row r="512" spans="1:27" ht="18" customHeight="1">
      <c r="A512" s="665"/>
      <c r="B512" s="665"/>
      <c r="C512" s="665"/>
      <c r="D512" s="665"/>
      <c r="E512" s="665"/>
      <c r="F512" s="24" t="s">
        <v>3151</v>
      </c>
      <c r="G512" s="17" t="s">
        <v>3152</v>
      </c>
      <c r="H512" s="665"/>
      <c r="I512" s="665"/>
      <c r="J512" s="665"/>
      <c r="K512" s="45"/>
      <c r="L512" s="48"/>
      <c r="M512" s="15"/>
      <c r="N512" s="15"/>
      <c r="O512" s="15"/>
      <c r="P512" s="15"/>
      <c r="Q512" s="15"/>
      <c r="R512" s="15"/>
      <c r="S512" s="15"/>
      <c r="T512" s="15"/>
      <c r="U512" s="15"/>
      <c r="V512" s="15"/>
      <c r="W512" s="15"/>
      <c r="X512" s="15"/>
      <c r="Y512" s="15"/>
      <c r="Z512" s="15"/>
      <c r="AA512" s="15"/>
    </row>
    <row r="513" spans="1:27" ht="18" customHeight="1">
      <c r="A513" s="665"/>
      <c r="B513" s="665"/>
      <c r="C513" s="665"/>
      <c r="D513" s="665"/>
      <c r="E513" s="665"/>
      <c r="F513" s="24" t="s">
        <v>1414</v>
      </c>
      <c r="G513" s="17" t="s">
        <v>1416</v>
      </c>
      <c r="H513" s="665"/>
      <c r="I513" s="665"/>
      <c r="J513" s="665"/>
      <c r="K513" s="45"/>
      <c r="L513" s="48"/>
      <c r="M513" s="15"/>
      <c r="N513" s="15"/>
      <c r="O513" s="15"/>
      <c r="P513" s="15"/>
      <c r="Q513" s="15"/>
      <c r="R513" s="15"/>
      <c r="S513" s="15"/>
      <c r="T513" s="15"/>
      <c r="U513" s="15"/>
      <c r="V513" s="15"/>
      <c r="W513" s="15"/>
      <c r="X513" s="15"/>
      <c r="Y513" s="15"/>
      <c r="Z513" s="15"/>
      <c r="AA513" s="15"/>
    </row>
    <row r="514" spans="1:27" ht="18" customHeight="1">
      <c r="A514" s="665"/>
      <c r="B514" s="665"/>
      <c r="C514" s="665"/>
      <c r="D514" s="665"/>
      <c r="E514" s="665"/>
      <c r="F514" s="24" t="s">
        <v>3036</v>
      </c>
      <c r="G514" s="17" t="s">
        <v>3037</v>
      </c>
      <c r="H514" s="665"/>
      <c r="I514" s="665"/>
      <c r="J514" s="665"/>
      <c r="K514" s="45"/>
      <c r="L514" s="48"/>
      <c r="M514" s="15"/>
      <c r="N514" s="15"/>
      <c r="O514" s="15"/>
      <c r="P514" s="15"/>
      <c r="Q514" s="15"/>
      <c r="R514" s="15"/>
      <c r="S514" s="15"/>
      <c r="T514" s="15"/>
      <c r="U514" s="15"/>
      <c r="V514" s="15"/>
      <c r="W514" s="15"/>
      <c r="X514" s="15"/>
      <c r="Y514" s="15"/>
      <c r="Z514" s="15"/>
      <c r="AA514" s="15"/>
    </row>
    <row r="515" spans="1:27" ht="18" customHeight="1">
      <c r="A515" s="665"/>
      <c r="B515" s="665"/>
      <c r="C515" s="665"/>
      <c r="D515" s="665"/>
      <c r="E515" s="665"/>
      <c r="F515" s="24" t="s">
        <v>3157</v>
      </c>
      <c r="G515" s="17" t="s">
        <v>3158</v>
      </c>
      <c r="H515" s="665"/>
      <c r="I515" s="665"/>
      <c r="J515" s="665"/>
      <c r="K515" s="45"/>
      <c r="L515" s="48"/>
      <c r="M515" s="15"/>
      <c r="N515" s="15"/>
      <c r="O515" s="15"/>
      <c r="P515" s="15"/>
      <c r="Q515" s="15"/>
      <c r="R515" s="15"/>
      <c r="S515" s="15"/>
      <c r="T515" s="15"/>
      <c r="U515" s="15"/>
      <c r="V515" s="15"/>
      <c r="W515" s="15"/>
      <c r="X515" s="15"/>
      <c r="Y515" s="15"/>
      <c r="Z515" s="15"/>
      <c r="AA515" s="15"/>
    </row>
    <row r="516" spans="1:27" ht="18" customHeight="1">
      <c r="A516" s="665"/>
      <c r="B516" s="665"/>
      <c r="C516" s="665"/>
      <c r="D516" s="666"/>
      <c r="E516" s="666"/>
      <c r="F516" s="24" t="s">
        <v>3163</v>
      </c>
      <c r="G516" s="17" t="s">
        <v>3164</v>
      </c>
      <c r="H516" s="666"/>
      <c r="I516" s="666"/>
      <c r="J516" s="666"/>
      <c r="K516" s="45"/>
      <c r="L516" s="48"/>
      <c r="M516" s="15"/>
      <c r="N516" s="15"/>
      <c r="O516" s="15"/>
      <c r="P516" s="15"/>
      <c r="Q516" s="15"/>
      <c r="R516" s="15"/>
      <c r="S516" s="15"/>
      <c r="T516" s="15"/>
      <c r="U516" s="15"/>
      <c r="V516" s="15"/>
      <c r="W516" s="15"/>
      <c r="X516" s="15"/>
      <c r="Y516" s="15"/>
      <c r="Z516" s="15"/>
      <c r="AA516" s="15"/>
    </row>
    <row r="517" spans="1:27" ht="18" customHeight="1">
      <c r="A517" s="665"/>
      <c r="B517" s="665"/>
      <c r="C517" s="665"/>
      <c r="D517" s="667"/>
      <c r="E517" s="670" t="s">
        <v>1143</v>
      </c>
      <c r="F517" s="47" t="s">
        <v>3167</v>
      </c>
      <c r="G517" s="17" t="s">
        <v>3168</v>
      </c>
      <c r="H517" s="667" t="s">
        <v>49</v>
      </c>
      <c r="I517" s="667" t="s">
        <v>1380</v>
      </c>
      <c r="J517" s="669"/>
      <c r="K517" s="45"/>
      <c r="L517" s="48"/>
      <c r="M517" s="15"/>
      <c r="N517" s="15"/>
      <c r="O517" s="15"/>
      <c r="P517" s="15"/>
      <c r="Q517" s="15"/>
      <c r="R517" s="15"/>
      <c r="S517" s="15"/>
      <c r="T517" s="15"/>
      <c r="U517" s="15"/>
      <c r="V517" s="15"/>
      <c r="W517" s="15"/>
      <c r="X517" s="15"/>
      <c r="Y517" s="15"/>
      <c r="Z517" s="15"/>
      <c r="AA517" s="15"/>
    </row>
    <row r="518" spans="1:27" ht="18" customHeight="1">
      <c r="A518" s="665"/>
      <c r="B518" s="665"/>
      <c r="C518" s="665"/>
      <c r="D518" s="665"/>
      <c r="E518" s="665"/>
      <c r="F518" s="47" t="s">
        <v>3171</v>
      </c>
      <c r="G518" s="17" t="s">
        <v>3172</v>
      </c>
      <c r="H518" s="665"/>
      <c r="I518" s="665"/>
      <c r="J518" s="665"/>
      <c r="K518" s="45"/>
      <c r="L518" s="48"/>
      <c r="M518" s="15"/>
      <c r="N518" s="15"/>
      <c r="O518" s="15"/>
      <c r="P518" s="15"/>
      <c r="Q518" s="15"/>
      <c r="R518" s="15"/>
      <c r="S518" s="15"/>
      <c r="T518" s="15"/>
      <c r="U518" s="15"/>
      <c r="V518" s="15"/>
      <c r="W518" s="15"/>
      <c r="X518" s="15"/>
      <c r="Y518" s="15"/>
      <c r="Z518" s="15"/>
      <c r="AA518" s="15"/>
    </row>
    <row r="519" spans="1:27" ht="18" customHeight="1">
      <c r="A519" s="665"/>
      <c r="B519" s="665"/>
      <c r="C519" s="665"/>
      <c r="D519" s="665"/>
      <c r="E519" s="665"/>
      <c r="F519" s="47" t="s">
        <v>3175</v>
      </c>
      <c r="G519" s="17" t="s">
        <v>3176</v>
      </c>
      <c r="H519" s="665"/>
      <c r="I519" s="665"/>
      <c r="J519" s="665"/>
      <c r="K519" s="45"/>
      <c r="L519" s="48"/>
      <c r="M519" s="15"/>
      <c r="N519" s="15"/>
      <c r="O519" s="15"/>
      <c r="P519" s="15"/>
      <c r="Q519" s="15"/>
      <c r="R519" s="15"/>
      <c r="S519" s="15"/>
      <c r="T519" s="15"/>
      <c r="U519" s="15"/>
      <c r="V519" s="15"/>
      <c r="W519" s="15"/>
      <c r="X519" s="15"/>
      <c r="Y519" s="15"/>
      <c r="Z519" s="15"/>
      <c r="AA519" s="15"/>
    </row>
    <row r="520" spans="1:27" ht="18" customHeight="1">
      <c r="A520" s="666"/>
      <c r="B520" s="666"/>
      <c r="C520" s="666"/>
      <c r="D520" s="666"/>
      <c r="E520" s="666"/>
      <c r="F520" s="47" t="s">
        <v>3177</v>
      </c>
      <c r="G520" s="17" t="s">
        <v>3178</v>
      </c>
      <c r="H520" s="666"/>
      <c r="I520" s="666"/>
      <c r="J520" s="666"/>
      <c r="K520" s="45"/>
      <c r="L520" s="48"/>
      <c r="M520" s="15"/>
      <c r="N520" s="15"/>
      <c r="O520" s="15"/>
      <c r="P520" s="15"/>
      <c r="Q520" s="15"/>
      <c r="R520" s="15"/>
      <c r="S520" s="15"/>
      <c r="T520" s="15"/>
      <c r="U520" s="15"/>
      <c r="V520" s="15"/>
      <c r="W520" s="15"/>
      <c r="X520" s="15"/>
      <c r="Y520" s="15"/>
      <c r="Z520" s="15"/>
      <c r="AA520" s="15"/>
    </row>
    <row r="521" spans="1:27" ht="18" customHeight="1">
      <c r="A521" s="674">
        <v>2.33</v>
      </c>
      <c r="B521" s="667" t="s">
        <v>116</v>
      </c>
      <c r="C521" s="667" t="s">
        <v>254</v>
      </c>
      <c r="D521" s="48"/>
      <c r="E521" s="670" t="s">
        <v>3181</v>
      </c>
      <c r="F521" s="47" t="s">
        <v>3183</v>
      </c>
      <c r="G521" s="17" t="s">
        <v>3184</v>
      </c>
      <c r="H521" s="667" t="s">
        <v>116</v>
      </c>
      <c r="I521" s="667" t="s">
        <v>1129</v>
      </c>
      <c r="J521" s="669">
        <v>45289</v>
      </c>
      <c r="K521" s="45"/>
      <c r="L521" s="48"/>
      <c r="M521" s="15"/>
      <c r="N521" s="15"/>
      <c r="O521" s="15"/>
      <c r="P521" s="15"/>
      <c r="Q521" s="15"/>
      <c r="R521" s="15"/>
      <c r="S521" s="15"/>
      <c r="T521" s="15"/>
      <c r="U521" s="15"/>
      <c r="V521" s="15"/>
      <c r="W521" s="15"/>
      <c r="X521" s="15"/>
      <c r="Y521" s="15"/>
      <c r="Z521" s="15"/>
      <c r="AA521" s="15"/>
    </row>
    <row r="522" spans="1:27" ht="18" customHeight="1">
      <c r="A522" s="665"/>
      <c r="B522" s="665"/>
      <c r="C522" s="665"/>
      <c r="D522" s="48"/>
      <c r="E522" s="665"/>
      <c r="F522" s="47" t="s">
        <v>3191</v>
      </c>
      <c r="G522" s="17" t="s">
        <v>3192</v>
      </c>
      <c r="H522" s="665"/>
      <c r="I522" s="665"/>
      <c r="J522" s="665"/>
      <c r="K522" s="45"/>
      <c r="L522" s="48"/>
      <c r="M522" s="15"/>
      <c r="N522" s="15"/>
      <c r="O522" s="15"/>
      <c r="P522" s="15"/>
      <c r="Q522" s="15"/>
      <c r="R522" s="15"/>
      <c r="S522" s="15"/>
      <c r="T522" s="15"/>
      <c r="U522" s="15"/>
      <c r="V522" s="15"/>
      <c r="W522" s="15"/>
      <c r="X522" s="15"/>
      <c r="Y522" s="15"/>
      <c r="Z522" s="15"/>
      <c r="AA522" s="15"/>
    </row>
    <row r="523" spans="1:27" ht="18" customHeight="1">
      <c r="A523" s="665"/>
      <c r="B523" s="665"/>
      <c r="C523" s="665"/>
      <c r="D523" s="48"/>
      <c r="E523" s="666"/>
      <c r="F523" s="47" t="s">
        <v>3196</v>
      </c>
      <c r="G523" s="17" t="s">
        <v>3198</v>
      </c>
      <c r="H523" s="666"/>
      <c r="I523" s="666"/>
      <c r="J523" s="665"/>
      <c r="K523" s="45"/>
      <c r="L523" s="48"/>
      <c r="M523" s="15"/>
      <c r="N523" s="15"/>
      <c r="O523" s="15"/>
      <c r="P523" s="15"/>
      <c r="Q523" s="15"/>
      <c r="R523" s="15"/>
      <c r="S523" s="15"/>
      <c r="T523" s="15"/>
      <c r="U523" s="15"/>
      <c r="V523" s="15"/>
      <c r="W523" s="15"/>
      <c r="X523" s="15"/>
      <c r="Y523" s="15"/>
      <c r="Z523" s="15"/>
      <c r="AA523" s="15"/>
    </row>
    <row r="524" spans="1:27" ht="18" customHeight="1">
      <c r="A524" s="665"/>
      <c r="B524" s="665"/>
      <c r="C524" s="666"/>
      <c r="D524" s="35">
        <v>1017</v>
      </c>
      <c r="E524" s="47" t="s">
        <v>3201</v>
      </c>
      <c r="F524" s="47" t="s">
        <v>730</v>
      </c>
      <c r="G524" s="17" t="s">
        <v>731</v>
      </c>
      <c r="H524" s="35" t="s">
        <v>3203</v>
      </c>
      <c r="I524" s="17" t="s">
        <v>3204</v>
      </c>
      <c r="J524" s="665"/>
      <c r="K524" s="45"/>
      <c r="L524" s="48"/>
      <c r="M524" s="15"/>
      <c r="N524" s="15"/>
      <c r="O524" s="15"/>
      <c r="P524" s="15"/>
      <c r="Q524" s="15"/>
      <c r="R524" s="15"/>
      <c r="S524" s="15"/>
      <c r="T524" s="15"/>
      <c r="U524" s="15"/>
      <c r="V524" s="15"/>
      <c r="W524" s="15"/>
      <c r="X524" s="15"/>
      <c r="Y524" s="15"/>
      <c r="Z524" s="15"/>
      <c r="AA524" s="15"/>
    </row>
    <row r="525" spans="1:27" ht="18" customHeight="1">
      <c r="A525" s="665"/>
      <c r="B525" s="665"/>
      <c r="C525" s="667" t="s">
        <v>141</v>
      </c>
      <c r="D525" s="667" t="s">
        <v>3209</v>
      </c>
      <c r="E525" s="670" t="s">
        <v>3211</v>
      </c>
      <c r="F525" s="47" t="s">
        <v>3212</v>
      </c>
      <c r="G525" s="17" t="s">
        <v>3213</v>
      </c>
      <c r="H525" s="667" t="s">
        <v>3214</v>
      </c>
      <c r="I525" s="667" t="s">
        <v>3215</v>
      </c>
      <c r="J525" s="665"/>
      <c r="K525" s="45"/>
      <c r="L525" s="48"/>
      <c r="M525" s="15"/>
      <c r="N525" s="15"/>
      <c r="O525" s="15"/>
      <c r="P525" s="15"/>
      <c r="Q525" s="15"/>
      <c r="R525" s="15"/>
      <c r="S525" s="15"/>
      <c r="T525" s="15"/>
      <c r="U525" s="15"/>
      <c r="V525" s="15"/>
      <c r="W525" s="15"/>
      <c r="X525" s="15"/>
      <c r="Y525" s="15"/>
      <c r="Z525" s="15"/>
      <c r="AA525" s="15"/>
    </row>
    <row r="526" spans="1:27" ht="18" customHeight="1">
      <c r="A526" s="665"/>
      <c r="B526" s="665"/>
      <c r="C526" s="665"/>
      <c r="D526" s="666"/>
      <c r="E526" s="666"/>
      <c r="F526" s="47" t="s">
        <v>3219</v>
      </c>
      <c r="G526" s="17" t="s">
        <v>3220</v>
      </c>
      <c r="H526" s="666"/>
      <c r="I526" s="666"/>
      <c r="J526" s="665"/>
      <c r="K526" s="45"/>
      <c r="L526" s="48"/>
      <c r="M526" s="15"/>
      <c r="N526" s="15"/>
      <c r="O526" s="15"/>
      <c r="P526" s="15"/>
      <c r="Q526" s="15"/>
      <c r="R526" s="15"/>
      <c r="S526" s="15"/>
      <c r="T526" s="15"/>
      <c r="U526" s="15"/>
      <c r="V526" s="15"/>
      <c r="W526" s="15"/>
      <c r="X526" s="15"/>
      <c r="Y526" s="15"/>
      <c r="Z526" s="15"/>
      <c r="AA526" s="15"/>
    </row>
    <row r="527" spans="1:27" ht="18" customHeight="1">
      <c r="A527" s="665"/>
      <c r="B527" s="665"/>
      <c r="C527" s="665"/>
      <c r="D527" s="35" t="s">
        <v>3223</v>
      </c>
      <c r="E527" s="47" t="s">
        <v>3224</v>
      </c>
      <c r="F527" s="47" t="s">
        <v>2974</v>
      </c>
      <c r="G527" s="17" t="s">
        <v>2974</v>
      </c>
      <c r="H527" s="667" t="s">
        <v>3226</v>
      </c>
      <c r="I527" s="667" t="s">
        <v>3228</v>
      </c>
      <c r="J527" s="665"/>
      <c r="K527" s="45"/>
      <c r="L527" s="48"/>
      <c r="M527" s="15"/>
      <c r="N527" s="15"/>
      <c r="O527" s="15"/>
      <c r="P527" s="15"/>
      <c r="Q527" s="15"/>
      <c r="R527" s="15"/>
      <c r="S527" s="15"/>
      <c r="T527" s="15"/>
      <c r="U527" s="15"/>
      <c r="V527" s="15"/>
      <c r="W527" s="15"/>
      <c r="X527" s="15"/>
      <c r="Y527" s="15"/>
      <c r="Z527" s="15"/>
      <c r="AA527" s="15"/>
    </row>
    <row r="528" spans="1:27" ht="18" customHeight="1">
      <c r="A528" s="665"/>
      <c r="B528" s="665"/>
      <c r="C528" s="665"/>
      <c r="D528" s="667" t="s">
        <v>3230</v>
      </c>
      <c r="E528" s="670" t="s">
        <v>3232</v>
      </c>
      <c r="F528" s="47" t="s">
        <v>3233</v>
      </c>
      <c r="G528" s="17" t="s">
        <v>3233</v>
      </c>
      <c r="H528" s="665"/>
      <c r="I528" s="665"/>
      <c r="J528" s="665"/>
      <c r="K528" s="45"/>
      <c r="L528" s="48"/>
      <c r="M528" s="15"/>
      <c r="N528" s="15"/>
      <c r="O528" s="15"/>
      <c r="P528" s="15"/>
      <c r="Q528" s="15"/>
      <c r="R528" s="15"/>
      <c r="S528" s="15"/>
      <c r="T528" s="15"/>
      <c r="U528" s="15"/>
      <c r="V528" s="15"/>
      <c r="W528" s="15"/>
      <c r="X528" s="15"/>
      <c r="Y528" s="15"/>
      <c r="Z528" s="15"/>
      <c r="AA528" s="15"/>
    </row>
    <row r="529" spans="1:27" ht="18" customHeight="1">
      <c r="A529" s="665"/>
      <c r="B529" s="665"/>
      <c r="C529" s="665"/>
      <c r="D529" s="665"/>
      <c r="E529" s="665"/>
      <c r="F529" s="47" t="s">
        <v>3236</v>
      </c>
      <c r="G529" s="17" t="s">
        <v>3236</v>
      </c>
      <c r="H529" s="665"/>
      <c r="I529" s="665"/>
      <c r="J529" s="665"/>
      <c r="K529" s="45"/>
      <c r="L529" s="48"/>
      <c r="M529" s="15"/>
      <c r="N529" s="15"/>
      <c r="O529" s="15"/>
      <c r="P529" s="15"/>
      <c r="Q529" s="15"/>
      <c r="R529" s="15"/>
      <c r="S529" s="15"/>
      <c r="T529" s="15"/>
      <c r="U529" s="15"/>
      <c r="V529" s="15"/>
      <c r="W529" s="15"/>
      <c r="X529" s="15"/>
      <c r="Y529" s="15"/>
      <c r="Z529" s="15"/>
      <c r="AA529" s="15"/>
    </row>
    <row r="530" spans="1:27" ht="18" customHeight="1">
      <c r="A530" s="665"/>
      <c r="B530" s="665"/>
      <c r="C530" s="665"/>
      <c r="D530" s="665"/>
      <c r="E530" s="665"/>
      <c r="F530" s="47" t="s">
        <v>3238</v>
      </c>
      <c r="G530" s="17" t="s">
        <v>3239</v>
      </c>
      <c r="H530" s="665"/>
      <c r="I530" s="665"/>
      <c r="J530" s="665"/>
      <c r="K530" s="45"/>
      <c r="L530" s="48"/>
      <c r="M530" s="15"/>
      <c r="N530" s="15"/>
      <c r="O530" s="15"/>
      <c r="P530" s="15"/>
      <c r="Q530" s="15"/>
      <c r="R530" s="15"/>
      <c r="S530" s="15"/>
      <c r="T530" s="15"/>
      <c r="U530" s="15"/>
      <c r="V530" s="15"/>
      <c r="W530" s="15"/>
      <c r="X530" s="15"/>
      <c r="Y530" s="15"/>
      <c r="Z530" s="15"/>
      <c r="AA530" s="15"/>
    </row>
    <row r="531" spans="1:27" ht="18" customHeight="1">
      <c r="A531" s="665"/>
      <c r="B531" s="666"/>
      <c r="C531" s="665"/>
      <c r="D531" s="666"/>
      <c r="E531" s="666"/>
      <c r="F531" s="47" t="s">
        <v>3241</v>
      </c>
      <c r="G531" s="17" t="s">
        <v>3241</v>
      </c>
      <c r="H531" s="666"/>
      <c r="I531" s="666"/>
      <c r="J531" s="665"/>
      <c r="K531" s="45"/>
      <c r="L531" s="48"/>
      <c r="M531" s="15"/>
      <c r="N531" s="15"/>
      <c r="O531" s="15"/>
      <c r="P531" s="15"/>
      <c r="Q531" s="15"/>
      <c r="R531" s="15"/>
      <c r="S531" s="15"/>
      <c r="T531" s="15"/>
      <c r="U531" s="15"/>
      <c r="V531" s="15"/>
      <c r="W531" s="15"/>
      <c r="X531" s="15"/>
      <c r="Y531" s="15"/>
      <c r="Z531" s="15"/>
      <c r="AA531" s="15"/>
    </row>
    <row r="532" spans="1:27" ht="18" customHeight="1">
      <c r="A532" s="665"/>
      <c r="B532" s="667" t="s">
        <v>49</v>
      </c>
      <c r="C532" s="665"/>
      <c r="D532" s="667"/>
      <c r="E532" s="670" t="s">
        <v>3244</v>
      </c>
      <c r="F532" s="29" t="s">
        <v>3245</v>
      </c>
      <c r="G532" s="17" t="s">
        <v>3247</v>
      </c>
      <c r="H532" s="667" t="s">
        <v>49</v>
      </c>
      <c r="I532" s="667" t="s">
        <v>1380</v>
      </c>
      <c r="J532" s="665"/>
      <c r="K532" s="45"/>
      <c r="L532" s="48"/>
      <c r="M532" s="15"/>
      <c r="N532" s="15"/>
      <c r="O532" s="15"/>
      <c r="P532" s="15"/>
      <c r="Q532" s="15"/>
      <c r="R532" s="15"/>
      <c r="S532" s="15"/>
      <c r="T532" s="15"/>
      <c r="U532" s="15"/>
      <c r="V532" s="15"/>
      <c r="W532" s="15"/>
      <c r="X532" s="15"/>
      <c r="Y532" s="15"/>
      <c r="Z532" s="15"/>
      <c r="AA532" s="15"/>
    </row>
    <row r="533" spans="1:27" ht="18" customHeight="1">
      <c r="A533" s="665"/>
      <c r="B533" s="665"/>
      <c r="C533" s="665"/>
      <c r="D533" s="665"/>
      <c r="E533" s="665"/>
      <c r="F533" s="29" t="s">
        <v>3250</v>
      </c>
      <c r="G533" s="17" t="s">
        <v>3252</v>
      </c>
      <c r="H533" s="665"/>
      <c r="I533" s="665"/>
      <c r="J533" s="665"/>
      <c r="K533" s="45"/>
      <c r="L533" s="48"/>
      <c r="M533" s="15"/>
      <c r="N533" s="15"/>
      <c r="O533" s="15"/>
      <c r="P533" s="15"/>
      <c r="Q533" s="15"/>
      <c r="R533" s="15"/>
      <c r="S533" s="15"/>
      <c r="T533" s="15"/>
      <c r="U533" s="15"/>
      <c r="V533" s="15"/>
      <c r="W533" s="15"/>
      <c r="X533" s="15"/>
      <c r="Y533" s="15"/>
      <c r="Z533" s="15"/>
      <c r="AA533" s="15"/>
    </row>
    <row r="534" spans="1:27" ht="18" customHeight="1">
      <c r="A534" s="665"/>
      <c r="B534" s="665"/>
      <c r="C534" s="665"/>
      <c r="D534" s="665"/>
      <c r="E534" s="665"/>
      <c r="F534" s="29" t="s">
        <v>3255</v>
      </c>
      <c r="G534" s="17" t="s">
        <v>3257</v>
      </c>
      <c r="H534" s="665"/>
      <c r="I534" s="665"/>
      <c r="J534" s="665"/>
      <c r="K534" s="45"/>
      <c r="L534" s="48"/>
      <c r="M534" s="15"/>
      <c r="N534" s="15"/>
      <c r="O534" s="15"/>
      <c r="P534" s="15"/>
      <c r="Q534" s="15"/>
      <c r="R534" s="15"/>
      <c r="S534" s="15"/>
      <c r="T534" s="15"/>
      <c r="U534" s="15"/>
      <c r="V534" s="15"/>
      <c r="W534" s="15"/>
      <c r="X534" s="15"/>
      <c r="Y534" s="15"/>
      <c r="Z534" s="15"/>
      <c r="AA534" s="15"/>
    </row>
    <row r="535" spans="1:27" ht="18" customHeight="1">
      <c r="A535" s="665"/>
      <c r="B535" s="665"/>
      <c r="C535" s="665"/>
      <c r="D535" s="665"/>
      <c r="E535" s="665"/>
      <c r="F535" s="29" t="s">
        <v>3261</v>
      </c>
      <c r="G535" s="17" t="s">
        <v>3262</v>
      </c>
      <c r="H535" s="665"/>
      <c r="I535" s="665"/>
      <c r="J535" s="665"/>
      <c r="K535" s="45"/>
      <c r="L535" s="48"/>
      <c r="M535" s="15"/>
      <c r="N535" s="15"/>
      <c r="O535" s="15"/>
      <c r="P535" s="15"/>
      <c r="Q535" s="15"/>
      <c r="R535" s="15"/>
      <c r="S535" s="15"/>
      <c r="T535" s="15"/>
      <c r="U535" s="15"/>
      <c r="V535" s="15"/>
      <c r="W535" s="15"/>
      <c r="X535" s="15"/>
      <c r="Y535" s="15"/>
      <c r="Z535" s="15"/>
      <c r="AA535" s="15"/>
    </row>
    <row r="536" spans="1:27" ht="18" customHeight="1">
      <c r="A536" s="665"/>
      <c r="B536" s="665"/>
      <c r="C536" s="665"/>
      <c r="D536" s="665"/>
      <c r="E536" s="665"/>
      <c r="F536" s="29" t="s">
        <v>3265</v>
      </c>
      <c r="G536" s="17" t="s">
        <v>3267</v>
      </c>
      <c r="H536" s="665"/>
      <c r="I536" s="665"/>
      <c r="J536" s="665"/>
      <c r="K536" s="45"/>
      <c r="L536" s="48"/>
      <c r="M536" s="15"/>
      <c r="N536" s="15"/>
      <c r="O536" s="15"/>
      <c r="P536" s="15"/>
      <c r="Q536" s="15"/>
      <c r="R536" s="15"/>
      <c r="S536" s="15"/>
      <c r="T536" s="15"/>
      <c r="U536" s="15"/>
      <c r="V536" s="15"/>
      <c r="W536" s="15"/>
      <c r="X536" s="15"/>
      <c r="Y536" s="15"/>
      <c r="Z536" s="15"/>
      <c r="AA536" s="15"/>
    </row>
    <row r="537" spans="1:27" ht="18" customHeight="1">
      <c r="A537" s="665"/>
      <c r="B537" s="665"/>
      <c r="C537" s="665"/>
      <c r="D537" s="665"/>
      <c r="E537" s="665"/>
      <c r="F537" s="29" t="s">
        <v>3269</v>
      </c>
      <c r="G537" s="17" t="s">
        <v>3270</v>
      </c>
      <c r="H537" s="665"/>
      <c r="I537" s="665"/>
      <c r="J537" s="665"/>
      <c r="K537" s="45"/>
      <c r="L537" s="48"/>
      <c r="M537" s="15"/>
      <c r="N537" s="15"/>
      <c r="O537" s="15"/>
      <c r="P537" s="15"/>
      <c r="Q537" s="15"/>
      <c r="R537" s="15"/>
      <c r="S537" s="15"/>
      <c r="T537" s="15"/>
      <c r="U537" s="15"/>
      <c r="V537" s="15"/>
      <c r="W537" s="15"/>
      <c r="X537" s="15"/>
      <c r="Y537" s="15"/>
      <c r="Z537" s="15"/>
      <c r="AA537" s="15"/>
    </row>
    <row r="538" spans="1:27" ht="18" customHeight="1">
      <c r="A538" s="665"/>
      <c r="B538" s="665"/>
      <c r="C538" s="665"/>
      <c r="D538" s="665"/>
      <c r="E538" s="665"/>
      <c r="F538" s="29" t="s">
        <v>3274</v>
      </c>
      <c r="G538" s="17" t="s">
        <v>3275</v>
      </c>
      <c r="H538" s="665"/>
      <c r="I538" s="665"/>
      <c r="J538" s="665"/>
      <c r="K538" s="45"/>
      <c r="L538" s="48"/>
      <c r="M538" s="15"/>
      <c r="N538" s="15"/>
      <c r="O538" s="15"/>
      <c r="P538" s="15"/>
      <c r="Q538" s="15"/>
      <c r="R538" s="15"/>
      <c r="S538" s="15"/>
      <c r="T538" s="15"/>
      <c r="U538" s="15"/>
      <c r="V538" s="15"/>
      <c r="W538" s="15"/>
      <c r="X538" s="15"/>
      <c r="Y538" s="15"/>
      <c r="Z538" s="15"/>
      <c r="AA538" s="15"/>
    </row>
    <row r="539" spans="1:27" ht="18" customHeight="1">
      <c r="A539" s="666"/>
      <c r="B539" s="666"/>
      <c r="C539" s="666"/>
      <c r="D539" s="666"/>
      <c r="E539" s="666"/>
      <c r="F539" s="29" t="s">
        <v>3279</v>
      </c>
      <c r="G539" s="17" t="s">
        <v>3280</v>
      </c>
      <c r="H539" s="666"/>
      <c r="I539" s="666"/>
      <c r="J539" s="666"/>
      <c r="K539" s="45"/>
      <c r="L539" s="48"/>
      <c r="M539" s="15"/>
      <c r="N539" s="15"/>
      <c r="O539" s="15"/>
      <c r="P539" s="15"/>
      <c r="Q539" s="15"/>
      <c r="R539" s="15"/>
      <c r="S539" s="15"/>
      <c r="T539" s="15"/>
      <c r="U539" s="15"/>
      <c r="V539" s="15"/>
      <c r="W539" s="15"/>
      <c r="X539" s="15"/>
      <c r="Y539" s="15"/>
      <c r="Z539" s="15"/>
      <c r="AA539" s="15"/>
    </row>
    <row r="540" spans="1:27" ht="18" customHeight="1">
      <c r="A540" s="674">
        <v>2.33</v>
      </c>
      <c r="B540" s="35" t="s">
        <v>116</v>
      </c>
      <c r="C540" s="35" t="s">
        <v>50</v>
      </c>
      <c r="D540" s="35" t="s">
        <v>3284</v>
      </c>
      <c r="E540" s="47" t="s">
        <v>935</v>
      </c>
      <c r="F540" s="196" t="s">
        <v>3286</v>
      </c>
      <c r="G540" s="17" t="s">
        <v>3287</v>
      </c>
      <c r="H540" s="35" t="s">
        <v>116</v>
      </c>
      <c r="I540" s="17" t="s">
        <v>1129</v>
      </c>
      <c r="J540" s="45">
        <v>45296</v>
      </c>
      <c r="K540" s="45"/>
      <c r="L540" s="48"/>
      <c r="M540" s="15"/>
      <c r="N540" s="15"/>
      <c r="O540" s="15"/>
      <c r="P540" s="15"/>
      <c r="Q540" s="15"/>
      <c r="R540" s="15"/>
      <c r="S540" s="15"/>
      <c r="T540" s="15"/>
      <c r="U540" s="15"/>
      <c r="V540" s="15"/>
      <c r="W540" s="15"/>
      <c r="X540" s="15"/>
      <c r="Y540" s="15"/>
      <c r="Z540" s="15"/>
      <c r="AA540" s="15"/>
    </row>
    <row r="541" spans="1:27" ht="18" customHeight="1">
      <c r="A541" s="665"/>
      <c r="B541" s="667" t="s">
        <v>116</v>
      </c>
      <c r="C541" s="667" t="s">
        <v>3291</v>
      </c>
      <c r="D541" s="35">
        <v>1004</v>
      </c>
      <c r="E541" s="47" t="s">
        <v>3292</v>
      </c>
      <c r="F541" s="47" t="s">
        <v>3293</v>
      </c>
      <c r="G541" s="17" t="s">
        <v>3294</v>
      </c>
      <c r="H541" s="667" t="s">
        <v>116</v>
      </c>
      <c r="I541" s="667" t="s">
        <v>1129</v>
      </c>
      <c r="J541" s="669">
        <v>45307</v>
      </c>
      <c r="K541" s="45"/>
      <c r="L541" s="48"/>
      <c r="M541" s="15"/>
      <c r="N541" s="15"/>
      <c r="O541" s="15"/>
      <c r="P541" s="15"/>
      <c r="Q541" s="15"/>
      <c r="R541" s="15"/>
      <c r="S541" s="15"/>
      <c r="T541" s="15"/>
      <c r="U541" s="15"/>
      <c r="V541" s="15"/>
      <c r="W541" s="15"/>
      <c r="X541" s="15"/>
      <c r="Y541" s="15"/>
      <c r="Z541" s="15"/>
      <c r="AA541" s="15"/>
    </row>
    <row r="542" spans="1:27" ht="18" customHeight="1">
      <c r="A542" s="665"/>
      <c r="B542" s="665"/>
      <c r="C542" s="665"/>
      <c r="D542" s="35">
        <v>1005</v>
      </c>
      <c r="E542" s="47" t="s">
        <v>3301</v>
      </c>
      <c r="F542" s="47" t="s">
        <v>3302</v>
      </c>
      <c r="G542" s="17" t="s">
        <v>3303</v>
      </c>
      <c r="H542" s="665"/>
      <c r="I542" s="665"/>
      <c r="J542" s="665"/>
      <c r="K542" s="45"/>
      <c r="L542" s="48"/>
      <c r="M542" s="15"/>
      <c r="N542" s="15"/>
      <c r="O542" s="15"/>
      <c r="P542" s="15"/>
      <c r="Q542" s="15"/>
      <c r="R542" s="15"/>
      <c r="S542" s="15"/>
      <c r="T542" s="15"/>
      <c r="U542" s="15"/>
      <c r="V542" s="15"/>
      <c r="W542" s="15"/>
      <c r="X542" s="15"/>
      <c r="Y542" s="15"/>
      <c r="Z542" s="15"/>
      <c r="AA542" s="15"/>
    </row>
    <row r="543" spans="1:27" ht="18" customHeight="1">
      <c r="A543" s="666"/>
      <c r="B543" s="666"/>
      <c r="C543" s="666"/>
      <c r="D543" s="35">
        <v>1006</v>
      </c>
      <c r="E543" s="47" t="s">
        <v>3306</v>
      </c>
      <c r="F543" s="47" t="s">
        <v>3307</v>
      </c>
      <c r="G543" s="17" t="s">
        <v>3308</v>
      </c>
      <c r="H543" s="666"/>
      <c r="I543" s="666"/>
      <c r="J543" s="666"/>
      <c r="K543" s="45"/>
      <c r="L543" s="48"/>
      <c r="M543" s="15"/>
      <c r="N543" s="15"/>
      <c r="O543" s="15"/>
      <c r="P543" s="15"/>
      <c r="Q543" s="15"/>
      <c r="R543" s="15"/>
      <c r="S543" s="15"/>
      <c r="T543" s="15"/>
      <c r="U543" s="15"/>
      <c r="V543" s="15"/>
      <c r="W543" s="15"/>
      <c r="X543" s="15"/>
      <c r="Y543" s="15"/>
      <c r="Z543" s="15"/>
      <c r="AA543" s="15"/>
    </row>
    <row r="544" spans="1:27" ht="18" customHeight="1">
      <c r="A544" s="674">
        <v>2.34</v>
      </c>
      <c r="B544" s="667" t="s">
        <v>116</v>
      </c>
      <c r="C544" s="667" t="s">
        <v>50</v>
      </c>
      <c r="D544" s="667"/>
      <c r="E544" s="670" t="s">
        <v>3311</v>
      </c>
      <c r="F544" s="200" t="s">
        <v>3313</v>
      </c>
      <c r="G544" s="17" t="s">
        <v>3216</v>
      </c>
      <c r="H544" s="667" t="s">
        <v>116</v>
      </c>
      <c r="I544" s="667" t="s">
        <v>1129</v>
      </c>
      <c r="J544" s="669">
        <v>45307</v>
      </c>
      <c r="K544" s="45"/>
      <c r="L544" s="48"/>
      <c r="M544" s="15"/>
      <c r="N544" s="15"/>
      <c r="O544" s="15"/>
      <c r="P544" s="15"/>
      <c r="Q544" s="15"/>
      <c r="R544" s="15"/>
      <c r="S544" s="15"/>
      <c r="T544" s="15"/>
      <c r="U544" s="15"/>
      <c r="V544" s="15"/>
      <c r="W544" s="15"/>
      <c r="X544" s="15"/>
      <c r="Y544" s="15"/>
      <c r="Z544" s="15"/>
      <c r="AA544" s="15"/>
    </row>
    <row r="545" spans="1:27" ht="18" customHeight="1">
      <c r="A545" s="665"/>
      <c r="B545" s="665"/>
      <c r="C545" s="665"/>
      <c r="D545" s="665"/>
      <c r="E545" s="665"/>
      <c r="F545" s="200" t="s">
        <v>3317</v>
      </c>
      <c r="G545" s="17" t="s">
        <v>3221</v>
      </c>
      <c r="H545" s="665"/>
      <c r="I545" s="665"/>
      <c r="J545" s="665"/>
      <c r="K545" s="45"/>
      <c r="L545" s="48"/>
      <c r="M545" s="15"/>
      <c r="N545" s="15"/>
      <c r="O545" s="15"/>
      <c r="P545" s="15"/>
      <c r="Q545" s="15"/>
      <c r="R545" s="15"/>
      <c r="S545" s="15"/>
      <c r="T545" s="15"/>
      <c r="U545" s="15"/>
      <c r="V545" s="15"/>
      <c r="W545" s="15"/>
      <c r="X545" s="15"/>
      <c r="Y545" s="15"/>
      <c r="Z545" s="15"/>
      <c r="AA545" s="15"/>
    </row>
    <row r="546" spans="1:27" ht="18" customHeight="1">
      <c r="A546" s="666"/>
      <c r="B546" s="666"/>
      <c r="C546" s="666"/>
      <c r="D546" s="666"/>
      <c r="E546" s="666"/>
      <c r="F546" s="200" t="s">
        <v>3319</v>
      </c>
      <c r="G546" s="17" t="s">
        <v>3225</v>
      </c>
      <c r="H546" s="666"/>
      <c r="I546" s="666"/>
      <c r="J546" s="666"/>
      <c r="K546" s="45"/>
      <c r="L546" s="48"/>
      <c r="M546" s="15"/>
      <c r="N546" s="15"/>
      <c r="O546" s="15"/>
      <c r="P546" s="15"/>
      <c r="Q546" s="15"/>
      <c r="R546" s="15"/>
      <c r="S546" s="15"/>
      <c r="T546" s="15"/>
      <c r="U546" s="15"/>
      <c r="V546" s="15"/>
      <c r="W546" s="15"/>
      <c r="X546" s="15"/>
      <c r="Y546" s="15"/>
      <c r="Z546" s="15"/>
      <c r="AA546" s="15"/>
    </row>
    <row r="547" spans="1:27" ht="18" customHeight="1">
      <c r="A547" s="128">
        <v>2.35</v>
      </c>
      <c r="B547" s="35" t="s">
        <v>49</v>
      </c>
      <c r="C547" s="35" t="s">
        <v>2972</v>
      </c>
      <c r="D547" s="35" t="s">
        <v>3324</v>
      </c>
      <c r="E547" s="47" t="s">
        <v>3326</v>
      </c>
      <c r="F547" s="47" t="s">
        <v>3327</v>
      </c>
      <c r="G547" s="17" t="s">
        <v>3329</v>
      </c>
      <c r="H547" s="35" t="s">
        <v>49</v>
      </c>
      <c r="I547" s="17" t="s">
        <v>1380</v>
      </c>
      <c r="J547" s="45">
        <v>45338</v>
      </c>
      <c r="K547" s="45"/>
      <c r="L547" s="48"/>
      <c r="M547" s="15"/>
      <c r="N547" s="15"/>
      <c r="O547" s="15"/>
      <c r="P547" s="15"/>
      <c r="Q547" s="15"/>
      <c r="R547" s="15"/>
      <c r="S547" s="15"/>
      <c r="T547" s="15"/>
      <c r="U547" s="15"/>
      <c r="V547" s="15"/>
      <c r="W547" s="15"/>
      <c r="X547" s="15"/>
      <c r="Y547" s="15"/>
      <c r="Z547" s="15"/>
      <c r="AA547" s="15"/>
    </row>
    <row r="548" spans="1:27" ht="18" customHeight="1">
      <c r="A548" s="128">
        <v>2.36</v>
      </c>
      <c r="B548" s="35" t="s">
        <v>116</v>
      </c>
      <c r="C548" s="35" t="s">
        <v>3333</v>
      </c>
      <c r="D548" s="35" t="s">
        <v>39</v>
      </c>
      <c r="E548" s="47" t="s">
        <v>3335</v>
      </c>
      <c r="F548" s="47" t="s">
        <v>3336</v>
      </c>
      <c r="G548" s="17" t="s">
        <v>3337</v>
      </c>
      <c r="H548" s="35" t="s">
        <v>3338</v>
      </c>
      <c r="I548" s="17" t="s">
        <v>3339</v>
      </c>
      <c r="J548" s="45">
        <v>45356</v>
      </c>
      <c r="K548" s="45"/>
      <c r="L548" s="48"/>
      <c r="M548" s="15"/>
      <c r="N548" s="15"/>
      <c r="O548" s="15"/>
      <c r="P548" s="15"/>
      <c r="Q548" s="15"/>
      <c r="R548" s="15"/>
      <c r="S548" s="15"/>
      <c r="T548" s="15"/>
      <c r="U548" s="15"/>
      <c r="V548" s="15"/>
      <c r="W548" s="15"/>
      <c r="X548" s="15"/>
      <c r="Y548" s="15"/>
      <c r="Z548" s="15"/>
      <c r="AA548" s="15"/>
    </row>
    <row r="549" spans="1:27" ht="18" customHeight="1">
      <c r="A549" s="128">
        <v>2.37</v>
      </c>
      <c r="B549" s="35" t="s">
        <v>49</v>
      </c>
      <c r="C549" s="35" t="s">
        <v>3342</v>
      </c>
      <c r="D549" s="35" t="s">
        <v>39</v>
      </c>
      <c r="E549" s="47" t="s">
        <v>39</v>
      </c>
      <c r="F549" s="47" t="s">
        <v>3345</v>
      </c>
      <c r="G549" s="17" t="s">
        <v>3346</v>
      </c>
      <c r="H549" s="35" t="s">
        <v>49</v>
      </c>
      <c r="I549" s="17" t="s">
        <v>1380</v>
      </c>
      <c r="J549" s="45">
        <v>45365</v>
      </c>
      <c r="K549" s="45"/>
      <c r="L549" s="48"/>
      <c r="M549" s="15"/>
      <c r="N549" s="15"/>
      <c r="O549" s="15"/>
      <c r="P549" s="15"/>
      <c r="Q549" s="15"/>
      <c r="R549" s="15"/>
      <c r="S549" s="15"/>
      <c r="T549" s="15"/>
      <c r="U549" s="15"/>
      <c r="V549" s="15"/>
      <c r="W549" s="15"/>
      <c r="X549" s="15"/>
      <c r="Y549" s="15"/>
      <c r="Z549" s="15"/>
      <c r="AA549" s="15"/>
    </row>
    <row r="550" spans="1:27" ht="18" customHeight="1">
      <c r="A550" s="674">
        <v>2.38</v>
      </c>
      <c r="B550" s="667" t="s">
        <v>116</v>
      </c>
      <c r="C550" s="667" t="s">
        <v>315</v>
      </c>
      <c r="D550" s="35">
        <v>90114</v>
      </c>
      <c r="E550" s="670" t="s">
        <v>3349</v>
      </c>
      <c r="F550" s="670" t="s">
        <v>3351</v>
      </c>
      <c r="G550" s="667" t="s">
        <v>3353</v>
      </c>
      <c r="H550" s="667" t="s">
        <v>116</v>
      </c>
      <c r="I550" s="667" t="s">
        <v>1129</v>
      </c>
      <c r="J550" s="669">
        <v>45366</v>
      </c>
      <c r="K550" s="45"/>
      <c r="L550" s="48"/>
      <c r="M550" s="15"/>
      <c r="N550" s="15"/>
      <c r="O550" s="15"/>
      <c r="P550" s="15"/>
      <c r="Q550" s="15"/>
      <c r="R550" s="15"/>
      <c r="S550" s="15"/>
      <c r="T550" s="15"/>
      <c r="U550" s="15"/>
      <c r="V550" s="15"/>
      <c r="W550" s="15"/>
      <c r="X550" s="15"/>
      <c r="Y550" s="15"/>
      <c r="Z550" s="15"/>
      <c r="AA550" s="15"/>
    </row>
    <row r="551" spans="1:27" ht="18" customHeight="1">
      <c r="A551" s="665"/>
      <c r="B551" s="666"/>
      <c r="C551" s="665"/>
      <c r="D551" s="35">
        <v>90117</v>
      </c>
      <c r="E551" s="666"/>
      <c r="F551" s="666"/>
      <c r="G551" s="666"/>
      <c r="H551" s="666"/>
      <c r="I551" s="666"/>
      <c r="J551" s="665"/>
      <c r="K551" s="45"/>
      <c r="L551" s="48"/>
      <c r="M551" s="15"/>
      <c r="N551" s="15"/>
      <c r="O551" s="15"/>
      <c r="P551" s="15"/>
      <c r="Q551" s="15"/>
      <c r="R551" s="15"/>
      <c r="S551" s="15"/>
      <c r="T551" s="15"/>
      <c r="U551" s="15"/>
      <c r="V551" s="15"/>
      <c r="W551" s="15"/>
      <c r="X551" s="15"/>
      <c r="Y551" s="15"/>
      <c r="Z551" s="15"/>
      <c r="AA551" s="15"/>
    </row>
    <row r="552" spans="1:27" ht="18" customHeight="1">
      <c r="A552" s="665"/>
      <c r="B552" s="35" t="s">
        <v>49</v>
      </c>
      <c r="C552" s="665"/>
      <c r="D552" s="35">
        <v>90131</v>
      </c>
      <c r="E552" s="47" t="s">
        <v>3363</v>
      </c>
      <c r="F552" s="47" t="s">
        <v>3364</v>
      </c>
      <c r="G552" s="17" t="s">
        <v>3365</v>
      </c>
      <c r="H552" s="35" t="s">
        <v>49</v>
      </c>
      <c r="I552" s="17" t="s">
        <v>1380</v>
      </c>
      <c r="J552" s="665"/>
      <c r="K552" s="45"/>
      <c r="L552" s="48"/>
      <c r="M552" s="15"/>
      <c r="N552" s="15"/>
      <c r="O552" s="15"/>
      <c r="P552" s="15"/>
      <c r="Q552" s="15"/>
      <c r="R552" s="15"/>
      <c r="S552" s="15"/>
      <c r="T552" s="15"/>
      <c r="U552" s="15"/>
      <c r="V552" s="15"/>
      <c r="W552" s="15"/>
      <c r="X552" s="15"/>
      <c r="Y552" s="15"/>
      <c r="Z552" s="15"/>
      <c r="AA552" s="15"/>
    </row>
    <row r="553" spans="1:27" ht="18" customHeight="1">
      <c r="A553" s="665"/>
      <c r="B553" s="35" t="s">
        <v>1151</v>
      </c>
      <c r="C553" s="665"/>
      <c r="D553" s="35" t="s">
        <v>39</v>
      </c>
      <c r="E553" s="670" t="s">
        <v>3368</v>
      </c>
      <c r="F553" s="47" t="s">
        <v>3370</v>
      </c>
      <c r="G553" s="17" t="s">
        <v>3372</v>
      </c>
      <c r="H553" s="35" t="s">
        <v>1151</v>
      </c>
      <c r="I553" s="17" t="s">
        <v>1506</v>
      </c>
      <c r="J553" s="665"/>
      <c r="K553" s="45"/>
      <c r="L553" s="48"/>
      <c r="M553" s="15"/>
      <c r="N553" s="15"/>
      <c r="O553" s="15"/>
      <c r="P553" s="15"/>
      <c r="Q553" s="15"/>
      <c r="R553" s="15"/>
      <c r="S553" s="15"/>
      <c r="T553" s="15"/>
      <c r="U553" s="15"/>
      <c r="V553" s="15"/>
      <c r="W553" s="15"/>
      <c r="X553" s="15"/>
      <c r="Y553" s="15"/>
      <c r="Z553" s="15"/>
      <c r="AA553" s="15"/>
    </row>
    <row r="554" spans="1:27" ht="18" customHeight="1">
      <c r="A554" s="665"/>
      <c r="B554" s="667" t="s">
        <v>116</v>
      </c>
      <c r="C554" s="665"/>
      <c r="D554" s="35">
        <v>902615</v>
      </c>
      <c r="E554" s="665"/>
      <c r="F554" s="670" t="s">
        <v>3377</v>
      </c>
      <c r="G554" s="667" t="s">
        <v>3391</v>
      </c>
      <c r="H554" s="667" t="s">
        <v>116</v>
      </c>
      <c r="I554" s="667" t="s">
        <v>1129</v>
      </c>
      <c r="J554" s="665"/>
      <c r="K554" s="45"/>
      <c r="L554" s="48"/>
      <c r="M554" s="15"/>
      <c r="N554" s="15"/>
      <c r="O554" s="15"/>
      <c r="P554" s="15"/>
      <c r="Q554" s="15"/>
      <c r="R554" s="15"/>
      <c r="S554" s="15"/>
      <c r="T554" s="15"/>
      <c r="U554" s="15"/>
      <c r="V554" s="15"/>
      <c r="W554" s="15"/>
      <c r="X554" s="15"/>
      <c r="Y554" s="15"/>
      <c r="Z554" s="15"/>
      <c r="AA554" s="15"/>
    </row>
    <row r="555" spans="1:27" ht="18" customHeight="1">
      <c r="A555" s="665"/>
      <c r="B555" s="665"/>
      <c r="C555" s="665"/>
      <c r="D555" s="35">
        <v>902616</v>
      </c>
      <c r="E555" s="665"/>
      <c r="F555" s="665"/>
      <c r="G555" s="665"/>
      <c r="H555" s="665"/>
      <c r="I555" s="665"/>
      <c r="J555" s="665"/>
      <c r="K555" s="45"/>
      <c r="L555" s="48"/>
      <c r="M555" s="15"/>
      <c r="N555" s="15"/>
      <c r="O555" s="15"/>
      <c r="P555" s="15"/>
      <c r="Q555" s="15"/>
      <c r="R555" s="15"/>
      <c r="S555" s="15"/>
      <c r="T555" s="15"/>
      <c r="U555" s="15"/>
      <c r="V555" s="15"/>
      <c r="W555" s="15"/>
      <c r="X555" s="15"/>
      <c r="Y555" s="15"/>
      <c r="Z555" s="15"/>
      <c r="AA555" s="15"/>
    </row>
    <row r="556" spans="1:27" ht="18" customHeight="1">
      <c r="A556" s="665"/>
      <c r="B556" s="665"/>
      <c r="C556" s="665"/>
      <c r="D556" s="35">
        <v>902617</v>
      </c>
      <c r="E556" s="665"/>
      <c r="F556" s="665"/>
      <c r="G556" s="665"/>
      <c r="H556" s="665"/>
      <c r="I556" s="665"/>
      <c r="J556" s="665"/>
      <c r="K556" s="45"/>
      <c r="L556" s="48"/>
      <c r="M556" s="15"/>
      <c r="N556" s="15"/>
      <c r="O556" s="15"/>
      <c r="P556" s="15"/>
      <c r="Q556" s="15"/>
      <c r="R556" s="15"/>
      <c r="S556" s="15"/>
      <c r="T556" s="15"/>
      <c r="U556" s="15"/>
      <c r="V556" s="15"/>
      <c r="W556" s="15"/>
      <c r="X556" s="15"/>
      <c r="Y556" s="15"/>
      <c r="Z556" s="15"/>
      <c r="AA556" s="15"/>
    </row>
    <row r="557" spans="1:27" ht="18" customHeight="1">
      <c r="A557" s="665"/>
      <c r="B557" s="666"/>
      <c r="C557" s="666"/>
      <c r="D557" s="35">
        <v>902619</v>
      </c>
      <c r="E557" s="666"/>
      <c r="F557" s="666"/>
      <c r="G557" s="666"/>
      <c r="H557" s="666"/>
      <c r="I557" s="666"/>
      <c r="J557" s="665"/>
      <c r="K557" s="45"/>
      <c r="L557" s="48"/>
      <c r="M557" s="15"/>
      <c r="N557" s="15"/>
      <c r="O557" s="15"/>
      <c r="P557" s="15"/>
      <c r="Q557" s="15"/>
      <c r="R557" s="15"/>
      <c r="S557" s="15"/>
      <c r="T557" s="15"/>
      <c r="U557" s="15"/>
      <c r="V557" s="15"/>
      <c r="W557" s="15"/>
      <c r="X557" s="15"/>
      <c r="Y557" s="15"/>
      <c r="Z557" s="15"/>
      <c r="AA557" s="15"/>
    </row>
    <row r="558" spans="1:27" ht="18" customHeight="1">
      <c r="A558" s="666"/>
      <c r="B558" s="35" t="s">
        <v>49</v>
      </c>
      <c r="C558" s="35" t="s">
        <v>3404</v>
      </c>
      <c r="D558" s="35" t="s">
        <v>39</v>
      </c>
      <c r="E558" s="47" t="s">
        <v>39</v>
      </c>
      <c r="F558" s="47" t="s">
        <v>3407</v>
      </c>
      <c r="G558" s="17" t="s">
        <v>3408</v>
      </c>
      <c r="H558" s="35" t="s">
        <v>49</v>
      </c>
      <c r="I558" s="17" t="s">
        <v>1380</v>
      </c>
      <c r="J558" s="665"/>
      <c r="K558" s="45"/>
      <c r="L558" s="48"/>
      <c r="M558" s="15"/>
      <c r="N558" s="15"/>
      <c r="O558" s="15"/>
      <c r="P558" s="15"/>
      <c r="Q558" s="15"/>
      <c r="R558" s="15"/>
      <c r="S558" s="15"/>
      <c r="T558" s="15"/>
      <c r="U558" s="15"/>
      <c r="V558" s="15"/>
      <c r="W558" s="15"/>
      <c r="X558" s="15"/>
      <c r="Y558" s="15"/>
      <c r="Z558" s="15"/>
      <c r="AA558" s="15"/>
    </row>
    <row r="559" spans="1:27" ht="18" customHeight="1">
      <c r="A559" s="675">
        <v>2.39</v>
      </c>
      <c r="B559" s="664" t="s">
        <v>116</v>
      </c>
      <c r="C559" s="664" t="s">
        <v>36</v>
      </c>
      <c r="D559" s="161"/>
      <c r="E559" s="671" t="s">
        <v>3414</v>
      </c>
      <c r="F559" s="162" t="s">
        <v>3417</v>
      </c>
      <c r="G559" s="163" t="s">
        <v>3418</v>
      </c>
      <c r="H559" s="664" t="s">
        <v>49</v>
      </c>
      <c r="I559" s="664" t="s">
        <v>1380</v>
      </c>
      <c r="J559" s="665"/>
      <c r="K559" s="45"/>
      <c r="L559" s="48"/>
      <c r="M559" s="15"/>
      <c r="N559" s="15"/>
      <c r="O559" s="15"/>
      <c r="P559" s="15"/>
      <c r="Q559" s="15"/>
      <c r="R559" s="15"/>
      <c r="S559" s="15"/>
      <c r="T559" s="15"/>
      <c r="U559" s="15"/>
      <c r="V559" s="15"/>
      <c r="W559" s="15"/>
      <c r="X559" s="15"/>
      <c r="Y559" s="15"/>
      <c r="Z559" s="15"/>
      <c r="AA559" s="15"/>
    </row>
    <row r="560" spans="1:27" ht="18" customHeight="1">
      <c r="A560" s="665"/>
      <c r="B560" s="665"/>
      <c r="C560" s="665"/>
      <c r="D560" s="161"/>
      <c r="E560" s="665"/>
      <c r="F560" s="162" t="s">
        <v>3421</v>
      </c>
      <c r="G560" s="163" t="s">
        <v>3422</v>
      </c>
      <c r="H560" s="665"/>
      <c r="I560" s="665"/>
      <c r="J560" s="665"/>
      <c r="K560" s="45"/>
      <c r="L560" s="48"/>
      <c r="M560" s="15"/>
      <c r="N560" s="15"/>
      <c r="O560" s="15"/>
      <c r="P560" s="15"/>
      <c r="Q560" s="15"/>
      <c r="R560" s="15"/>
      <c r="S560" s="15"/>
      <c r="T560" s="15"/>
      <c r="U560" s="15"/>
      <c r="V560" s="15"/>
      <c r="W560" s="15"/>
      <c r="X560" s="15"/>
      <c r="Y560" s="15"/>
      <c r="Z560" s="15"/>
      <c r="AA560" s="15"/>
    </row>
    <row r="561" spans="1:27" ht="18" customHeight="1">
      <c r="A561" s="665"/>
      <c r="B561" s="665"/>
      <c r="C561" s="665"/>
      <c r="D561" s="161"/>
      <c r="E561" s="665"/>
      <c r="F561" s="162" t="s">
        <v>3423</v>
      </c>
      <c r="G561" s="163" t="s">
        <v>3424</v>
      </c>
      <c r="H561" s="665"/>
      <c r="I561" s="665"/>
      <c r="J561" s="665"/>
      <c r="K561" s="45"/>
      <c r="L561" s="48"/>
      <c r="M561" s="15"/>
      <c r="N561" s="15"/>
      <c r="O561" s="15"/>
      <c r="P561" s="15"/>
      <c r="Q561" s="15"/>
      <c r="R561" s="15"/>
      <c r="S561" s="15"/>
      <c r="T561" s="15"/>
      <c r="U561" s="15"/>
      <c r="V561" s="15"/>
      <c r="W561" s="15"/>
      <c r="X561" s="15"/>
      <c r="Y561" s="15"/>
      <c r="Z561" s="15"/>
      <c r="AA561" s="15"/>
    </row>
    <row r="562" spans="1:27" ht="18" customHeight="1">
      <c r="A562" s="666"/>
      <c r="B562" s="666"/>
      <c r="C562" s="666"/>
      <c r="D562" s="161"/>
      <c r="E562" s="666"/>
      <c r="F562" s="162" t="s">
        <v>3425</v>
      </c>
      <c r="G562" s="163" t="s">
        <v>3426</v>
      </c>
      <c r="H562" s="666"/>
      <c r="I562" s="666"/>
      <c r="J562" s="666"/>
      <c r="K562" s="45"/>
      <c r="L562" s="48"/>
      <c r="M562" s="15"/>
      <c r="N562" s="15"/>
      <c r="O562" s="15"/>
      <c r="P562" s="15"/>
      <c r="Q562" s="15"/>
      <c r="R562" s="15"/>
      <c r="S562" s="15"/>
      <c r="T562" s="15"/>
      <c r="U562" s="15"/>
      <c r="V562" s="15"/>
      <c r="W562" s="15"/>
      <c r="X562" s="15"/>
      <c r="Y562" s="15"/>
      <c r="Z562" s="15"/>
      <c r="AA562" s="15"/>
    </row>
    <row r="563" spans="1:27" ht="28.5" customHeight="1">
      <c r="A563" s="35">
        <v>3</v>
      </c>
      <c r="B563" s="35" t="s">
        <v>116</v>
      </c>
      <c r="C563" s="35" t="s">
        <v>3432</v>
      </c>
      <c r="D563" s="161"/>
      <c r="E563" s="48" t="s">
        <v>3433</v>
      </c>
      <c r="F563" s="162" t="s">
        <v>3434</v>
      </c>
      <c r="G563" s="163" t="s">
        <v>3435</v>
      </c>
      <c r="H563" s="35" t="s">
        <v>3436</v>
      </c>
      <c r="I563" s="163" t="s">
        <v>3437</v>
      </c>
      <c r="J563" s="45">
        <v>45394</v>
      </c>
      <c r="K563" s="45"/>
      <c r="L563" s="48"/>
      <c r="M563" s="15"/>
      <c r="N563" s="15"/>
      <c r="O563" s="15"/>
      <c r="P563" s="15"/>
      <c r="Q563" s="15"/>
      <c r="R563" s="15"/>
      <c r="S563" s="15"/>
      <c r="T563" s="15"/>
      <c r="U563" s="15"/>
      <c r="V563" s="15"/>
      <c r="W563" s="15"/>
      <c r="X563" s="15"/>
      <c r="Y563" s="15"/>
      <c r="Z563" s="15"/>
      <c r="AA563" s="15"/>
    </row>
    <row r="564" spans="1:27" ht="18" customHeight="1">
      <c r="A564" s="35">
        <v>3.01</v>
      </c>
      <c r="B564" s="35" t="s">
        <v>49</v>
      </c>
      <c r="C564" s="35" t="s">
        <v>36</v>
      </c>
      <c r="D564" s="35" t="s">
        <v>3438</v>
      </c>
      <c r="E564" s="48" t="s">
        <v>3439</v>
      </c>
      <c r="F564" s="48" t="s">
        <v>3440</v>
      </c>
      <c r="G564" s="62" t="s">
        <v>3441</v>
      </c>
      <c r="H564" s="35" t="s">
        <v>49</v>
      </c>
      <c r="I564" s="62" t="s">
        <v>1380</v>
      </c>
      <c r="J564" s="45">
        <v>45408</v>
      </c>
      <c r="K564" s="45"/>
      <c r="L564" s="48"/>
      <c r="M564" s="15"/>
      <c r="N564" s="15"/>
      <c r="O564" s="15"/>
      <c r="P564" s="15"/>
      <c r="Q564" s="15"/>
      <c r="R564" s="15"/>
      <c r="S564" s="15"/>
      <c r="T564" s="15"/>
      <c r="U564" s="15"/>
      <c r="V564" s="15"/>
      <c r="W564" s="15"/>
      <c r="X564" s="15"/>
      <c r="Y564" s="15"/>
      <c r="Z564" s="15"/>
      <c r="AA564" s="15"/>
    </row>
    <row r="565" spans="1:27" ht="18" customHeight="1">
      <c r="A565" s="667">
        <v>3.01</v>
      </c>
      <c r="B565" s="667" t="s">
        <v>116</v>
      </c>
      <c r="C565" s="667" t="s">
        <v>36</v>
      </c>
      <c r="D565" s="35" t="s">
        <v>3447</v>
      </c>
      <c r="E565" s="48" t="s">
        <v>2955</v>
      </c>
      <c r="F565" s="48" t="s">
        <v>3448</v>
      </c>
      <c r="G565" s="62" t="s">
        <v>3449</v>
      </c>
      <c r="H565" s="667" t="s">
        <v>116</v>
      </c>
      <c r="I565" s="668" t="s">
        <v>1129</v>
      </c>
      <c r="J565" s="669">
        <v>45412</v>
      </c>
      <c r="K565" s="45"/>
      <c r="L565" s="48"/>
      <c r="M565" s="15"/>
      <c r="N565" s="15"/>
      <c r="O565" s="15"/>
      <c r="P565" s="15"/>
      <c r="Q565" s="15"/>
      <c r="R565" s="15"/>
      <c r="S565" s="15"/>
      <c r="T565" s="15"/>
      <c r="U565" s="15"/>
      <c r="V565" s="15"/>
      <c r="W565" s="15"/>
      <c r="X565" s="15"/>
      <c r="Y565" s="15"/>
      <c r="Z565" s="15"/>
      <c r="AA565" s="15"/>
    </row>
    <row r="566" spans="1:27" ht="18" customHeight="1">
      <c r="A566" s="665"/>
      <c r="B566" s="665"/>
      <c r="C566" s="665"/>
      <c r="D566" s="35" t="s">
        <v>3450</v>
      </c>
      <c r="E566" s="48" t="s">
        <v>3451</v>
      </c>
      <c r="F566" s="48" t="s">
        <v>3452</v>
      </c>
      <c r="G566" s="62" t="s">
        <v>3453</v>
      </c>
      <c r="H566" s="665"/>
      <c r="I566" s="665"/>
      <c r="J566" s="665"/>
      <c r="K566" s="35"/>
      <c r="L566" s="48"/>
      <c r="M566" s="15"/>
      <c r="N566" s="15"/>
      <c r="O566" s="15"/>
      <c r="P566" s="15"/>
      <c r="Q566" s="15"/>
      <c r="R566" s="15"/>
      <c r="S566" s="15"/>
      <c r="T566" s="15"/>
      <c r="U566" s="15"/>
      <c r="V566" s="15"/>
      <c r="W566" s="15"/>
      <c r="X566" s="15"/>
      <c r="Y566" s="15"/>
      <c r="Z566" s="15"/>
      <c r="AA566" s="15"/>
    </row>
    <row r="567" spans="1:27" ht="18" customHeight="1">
      <c r="A567" s="665"/>
      <c r="B567" s="665"/>
      <c r="C567" s="666"/>
      <c r="D567" s="35" t="s">
        <v>3457</v>
      </c>
      <c r="E567" s="48" t="s">
        <v>3459</v>
      </c>
      <c r="F567" s="48" t="s">
        <v>3452</v>
      </c>
      <c r="G567" s="62" t="s">
        <v>3453</v>
      </c>
      <c r="H567" s="665"/>
      <c r="I567" s="665"/>
      <c r="J567" s="665"/>
      <c r="K567" s="35"/>
      <c r="L567" s="48"/>
      <c r="M567" s="15"/>
      <c r="N567" s="15"/>
      <c r="O567" s="15"/>
      <c r="P567" s="15"/>
      <c r="Q567" s="15"/>
      <c r="R567" s="15"/>
      <c r="S567" s="15"/>
      <c r="T567" s="15"/>
      <c r="U567" s="15"/>
      <c r="V567" s="15"/>
      <c r="W567" s="15"/>
      <c r="X567" s="15"/>
      <c r="Y567" s="15"/>
      <c r="Z567" s="15"/>
      <c r="AA567" s="15"/>
    </row>
    <row r="568" spans="1:27" ht="18" customHeight="1">
      <c r="A568" s="665"/>
      <c r="B568" s="665"/>
      <c r="C568" s="35" t="s">
        <v>68</v>
      </c>
      <c r="D568" s="35" t="s">
        <v>3461</v>
      </c>
      <c r="E568" s="48" t="s">
        <v>3462</v>
      </c>
      <c r="F568" s="48" t="s">
        <v>3463</v>
      </c>
      <c r="G568" s="62" t="s">
        <v>3464</v>
      </c>
      <c r="H568" s="665"/>
      <c r="I568" s="665"/>
      <c r="J568" s="665"/>
      <c r="K568" s="35"/>
      <c r="L568" s="48"/>
      <c r="M568" s="15"/>
      <c r="N568" s="15"/>
      <c r="O568" s="15"/>
      <c r="P568" s="15"/>
      <c r="Q568" s="15"/>
      <c r="R568" s="15"/>
      <c r="S568" s="15"/>
      <c r="T568" s="15"/>
      <c r="U568" s="15"/>
      <c r="V568" s="15"/>
      <c r="W568" s="15"/>
      <c r="X568" s="15"/>
      <c r="Y568" s="15"/>
      <c r="Z568" s="15"/>
      <c r="AA568" s="15"/>
    </row>
    <row r="569" spans="1:27" ht="18" customHeight="1">
      <c r="A569" s="665"/>
      <c r="B569" s="665"/>
      <c r="C569" s="35" t="s">
        <v>82</v>
      </c>
      <c r="D569" s="35" t="s">
        <v>3468</v>
      </c>
      <c r="E569" s="48" t="s">
        <v>3470</v>
      </c>
      <c r="F569" s="48" t="s">
        <v>3471</v>
      </c>
      <c r="G569" s="17" t="s">
        <v>3472</v>
      </c>
      <c r="H569" s="665"/>
      <c r="I569" s="665"/>
      <c r="J569" s="665"/>
      <c r="K569" s="35"/>
      <c r="L569" s="48"/>
      <c r="M569" s="15"/>
      <c r="N569" s="15"/>
      <c r="O569" s="15"/>
      <c r="P569" s="15"/>
      <c r="Q569" s="15"/>
      <c r="R569" s="15"/>
      <c r="S569" s="15"/>
      <c r="T569" s="15"/>
      <c r="U569" s="15"/>
      <c r="V569" s="15"/>
      <c r="W569" s="15"/>
      <c r="X569" s="15"/>
      <c r="Y569" s="15"/>
      <c r="Z569" s="15"/>
      <c r="AA569" s="15"/>
    </row>
    <row r="570" spans="1:27" ht="18" customHeight="1">
      <c r="A570" s="666"/>
      <c r="B570" s="666"/>
      <c r="C570" s="35" t="s">
        <v>315</v>
      </c>
      <c r="D570" s="35" t="s">
        <v>3475</v>
      </c>
      <c r="E570" s="48" t="s">
        <v>3476</v>
      </c>
      <c r="F570" s="48" t="s">
        <v>3477</v>
      </c>
      <c r="G570" s="17" t="s">
        <v>3478</v>
      </c>
      <c r="H570" s="666"/>
      <c r="I570" s="666"/>
      <c r="J570" s="666"/>
      <c r="K570" s="35"/>
      <c r="L570" s="48"/>
      <c r="M570" s="15"/>
      <c r="N570" s="15"/>
      <c r="O570" s="15"/>
      <c r="P570" s="15"/>
      <c r="Q570" s="15"/>
      <c r="R570" s="15"/>
      <c r="S570" s="15"/>
      <c r="T570" s="15"/>
      <c r="U570" s="15"/>
      <c r="V570" s="15"/>
      <c r="W570" s="15"/>
      <c r="X570" s="15"/>
      <c r="Y570" s="15"/>
      <c r="Z570" s="15"/>
      <c r="AA570" s="15"/>
    </row>
    <row r="571" spans="1:27" ht="42.75" customHeight="1">
      <c r="A571" s="35">
        <v>3.01</v>
      </c>
      <c r="B571" s="35" t="s">
        <v>49</v>
      </c>
      <c r="C571" s="35" t="s">
        <v>315</v>
      </c>
      <c r="D571" s="161" t="s">
        <v>3481</v>
      </c>
      <c r="E571" s="48" t="s">
        <v>3482</v>
      </c>
      <c r="F571" s="162" t="s">
        <v>3483</v>
      </c>
      <c r="G571" s="163" t="s">
        <v>3485</v>
      </c>
      <c r="H571" s="35" t="s">
        <v>49</v>
      </c>
      <c r="I571" s="163" t="s">
        <v>1380</v>
      </c>
      <c r="J571" s="45">
        <v>45414</v>
      </c>
      <c r="K571" s="45"/>
      <c r="L571" s="48"/>
      <c r="M571" s="15"/>
      <c r="N571" s="15"/>
      <c r="O571" s="15"/>
      <c r="P571" s="15"/>
      <c r="Q571" s="15"/>
      <c r="R571" s="15"/>
      <c r="S571" s="15"/>
      <c r="T571" s="15"/>
      <c r="U571" s="15"/>
      <c r="V571" s="15"/>
      <c r="W571" s="15"/>
      <c r="X571" s="15"/>
      <c r="Y571" s="15"/>
      <c r="Z571" s="15"/>
      <c r="AA571" s="15"/>
    </row>
    <row r="572" spans="1:27" ht="36.75" customHeight="1">
      <c r="A572" s="35">
        <v>3.01</v>
      </c>
      <c r="B572" s="35" t="s">
        <v>49</v>
      </c>
      <c r="C572" s="35" t="s">
        <v>315</v>
      </c>
      <c r="D572" s="161" t="s">
        <v>3491</v>
      </c>
      <c r="E572" s="48" t="s">
        <v>3492</v>
      </c>
      <c r="F572" s="162" t="s">
        <v>3494</v>
      </c>
      <c r="G572" s="163" t="s">
        <v>3496</v>
      </c>
      <c r="H572" s="35" t="s">
        <v>49</v>
      </c>
      <c r="I572" s="163" t="s">
        <v>1380</v>
      </c>
      <c r="J572" s="45">
        <v>45414</v>
      </c>
      <c r="K572" s="45"/>
      <c r="L572" s="48"/>
      <c r="M572" s="15"/>
      <c r="N572" s="15"/>
      <c r="O572" s="15"/>
      <c r="P572" s="15"/>
      <c r="Q572" s="15"/>
      <c r="R572" s="15"/>
      <c r="S572" s="15"/>
      <c r="T572" s="15"/>
      <c r="U572" s="15"/>
      <c r="V572" s="15"/>
      <c r="W572" s="15"/>
      <c r="X572" s="15"/>
      <c r="Y572" s="15"/>
      <c r="Z572" s="15"/>
      <c r="AA572" s="15"/>
    </row>
    <row r="573" spans="1:27" ht="18" customHeight="1">
      <c r="A573" s="128">
        <v>3.02</v>
      </c>
      <c r="B573" s="35" t="s">
        <v>116</v>
      </c>
      <c r="C573" s="35" t="s">
        <v>1098</v>
      </c>
      <c r="D573" s="35"/>
      <c r="E573" s="48" t="s">
        <v>3500</v>
      </c>
      <c r="F573" s="47"/>
      <c r="G573" s="35"/>
      <c r="H573" s="35" t="s">
        <v>116</v>
      </c>
      <c r="I573" s="17" t="s">
        <v>1129</v>
      </c>
      <c r="J573" s="45">
        <v>45422</v>
      </c>
      <c r="K573" s="45"/>
      <c r="L573" s="48"/>
      <c r="M573" s="15"/>
      <c r="N573" s="15"/>
      <c r="O573" s="15"/>
      <c r="P573" s="15"/>
      <c r="Q573" s="15"/>
      <c r="R573" s="15"/>
      <c r="S573" s="15"/>
      <c r="T573" s="15"/>
      <c r="U573" s="15"/>
      <c r="V573" s="15"/>
      <c r="W573" s="15"/>
      <c r="X573" s="15"/>
      <c r="Y573" s="15"/>
      <c r="Z573" s="15"/>
      <c r="AA573" s="15"/>
    </row>
    <row r="574" spans="1:27" ht="18" customHeight="1">
      <c r="A574" s="674">
        <v>3.03</v>
      </c>
      <c r="B574" s="667" t="s">
        <v>49</v>
      </c>
      <c r="C574" s="35" t="s">
        <v>50</v>
      </c>
      <c r="D574" s="161" t="s">
        <v>3505</v>
      </c>
      <c r="E574" s="48" t="s">
        <v>3508</v>
      </c>
      <c r="F574" s="162" t="s">
        <v>3509</v>
      </c>
      <c r="G574" s="17" t="s">
        <v>3511</v>
      </c>
      <c r="H574" s="667" t="s">
        <v>49</v>
      </c>
      <c r="I574" s="667" t="s">
        <v>1380</v>
      </c>
      <c r="J574" s="669">
        <v>45429</v>
      </c>
      <c r="K574" s="45"/>
      <c r="L574" s="48"/>
      <c r="M574" s="15"/>
      <c r="N574" s="15"/>
      <c r="O574" s="15"/>
      <c r="P574" s="15"/>
      <c r="Q574" s="15"/>
      <c r="R574" s="15"/>
      <c r="S574" s="15"/>
      <c r="T574" s="15"/>
      <c r="U574" s="15"/>
      <c r="V574" s="15"/>
      <c r="W574" s="15"/>
      <c r="X574" s="15"/>
      <c r="Y574" s="15"/>
      <c r="Z574" s="15"/>
      <c r="AA574" s="15"/>
    </row>
    <row r="575" spans="1:27" ht="18" customHeight="1">
      <c r="A575" s="665"/>
      <c r="B575" s="665"/>
      <c r="C575" s="35" t="s">
        <v>132</v>
      </c>
      <c r="D575" s="161" t="s">
        <v>3514</v>
      </c>
      <c r="E575" s="48" t="s">
        <v>3515</v>
      </c>
      <c r="F575" s="162" t="s">
        <v>3516</v>
      </c>
      <c r="G575" s="17" t="s">
        <v>3518</v>
      </c>
      <c r="H575" s="665"/>
      <c r="I575" s="665"/>
      <c r="J575" s="665"/>
      <c r="K575" s="45"/>
      <c r="L575" s="48"/>
      <c r="M575" s="15"/>
      <c r="N575" s="15"/>
      <c r="O575" s="15"/>
      <c r="P575" s="15"/>
      <c r="Q575" s="15"/>
      <c r="R575" s="15"/>
      <c r="S575" s="15"/>
      <c r="T575" s="15"/>
      <c r="U575" s="15"/>
      <c r="V575" s="15"/>
      <c r="W575" s="15"/>
      <c r="X575" s="15"/>
      <c r="Y575" s="15"/>
      <c r="Z575" s="15"/>
      <c r="AA575" s="15"/>
    </row>
    <row r="576" spans="1:27" ht="18" customHeight="1">
      <c r="A576" s="665"/>
      <c r="B576" s="665"/>
      <c r="C576" s="35" t="s">
        <v>3523</v>
      </c>
      <c r="D576" s="161" t="s">
        <v>3524</v>
      </c>
      <c r="E576" s="48" t="s">
        <v>3525</v>
      </c>
      <c r="F576" s="162" t="s">
        <v>3516</v>
      </c>
      <c r="G576" s="17" t="s">
        <v>3518</v>
      </c>
      <c r="H576" s="665"/>
      <c r="I576" s="665"/>
      <c r="J576" s="665"/>
      <c r="K576" s="45"/>
      <c r="L576" s="48"/>
      <c r="M576" s="15"/>
      <c r="N576" s="15"/>
      <c r="O576" s="15"/>
      <c r="P576" s="15"/>
      <c r="Q576" s="15"/>
      <c r="R576" s="15"/>
      <c r="S576" s="15"/>
      <c r="T576" s="15"/>
      <c r="U576" s="15"/>
      <c r="V576" s="15"/>
      <c r="W576" s="15"/>
      <c r="X576" s="15"/>
      <c r="Y576" s="15"/>
      <c r="Z576" s="15"/>
      <c r="AA576" s="15"/>
    </row>
    <row r="577" spans="1:27" ht="18" customHeight="1">
      <c r="A577" s="665"/>
      <c r="B577" s="665"/>
      <c r="C577" s="35" t="s">
        <v>3523</v>
      </c>
      <c r="D577" s="161" t="s">
        <v>3530</v>
      </c>
      <c r="E577" s="48" t="s">
        <v>3531</v>
      </c>
      <c r="F577" s="162" t="s">
        <v>3516</v>
      </c>
      <c r="G577" s="17" t="s">
        <v>3518</v>
      </c>
      <c r="H577" s="665"/>
      <c r="I577" s="665"/>
      <c r="J577" s="665"/>
      <c r="K577" s="45"/>
      <c r="L577" s="48"/>
      <c r="M577" s="15"/>
      <c r="N577" s="15"/>
      <c r="O577" s="15"/>
      <c r="P577" s="15"/>
      <c r="Q577" s="15"/>
      <c r="R577" s="15"/>
      <c r="S577" s="15"/>
      <c r="T577" s="15"/>
      <c r="U577" s="15"/>
      <c r="V577" s="15"/>
      <c r="W577" s="15"/>
      <c r="X577" s="15"/>
      <c r="Y577" s="15"/>
      <c r="Z577" s="15"/>
      <c r="AA577" s="15"/>
    </row>
    <row r="578" spans="1:27" ht="18" customHeight="1">
      <c r="A578" s="665"/>
      <c r="B578" s="665"/>
      <c r="C578" s="35" t="s">
        <v>36</v>
      </c>
      <c r="D578" s="161" t="s">
        <v>3535</v>
      </c>
      <c r="E578" s="48" t="s">
        <v>3537</v>
      </c>
      <c r="F578" s="162" t="s">
        <v>3539</v>
      </c>
      <c r="G578" s="17" t="s">
        <v>3542</v>
      </c>
      <c r="H578" s="665"/>
      <c r="I578" s="665"/>
      <c r="J578" s="665"/>
      <c r="K578" s="45"/>
      <c r="L578" s="48"/>
      <c r="M578" s="15"/>
      <c r="N578" s="15"/>
      <c r="O578" s="15"/>
      <c r="P578" s="15"/>
      <c r="Q578" s="15"/>
      <c r="R578" s="15"/>
      <c r="S578" s="15"/>
      <c r="T578" s="15"/>
      <c r="U578" s="15"/>
      <c r="V578" s="15"/>
      <c r="W578" s="15"/>
      <c r="X578" s="15"/>
      <c r="Y578" s="15"/>
      <c r="Z578" s="15"/>
      <c r="AA578" s="15"/>
    </row>
    <row r="579" spans="1:27" ht="18" customHeight="1">
      <c r="A579" s="665"/>
      <c r="B579" s="665"/>
      <c r="C579" s="35" t="s">
        <v>36</v>
      </c>
      <c r="D579" s="161" t="s">
        <v>3549</v>
      </c>
      <c r="E579" s="48" t="s">
        <v>3550</v>
      </c>
      <c r="F579" s="162" t="s">
        <v>3551</v>
      </c>
      <c r="G579" s="17" t="s">
        <v>3552</v>
      </c>
      <c r="H579" s="665"/>
      <c r="I579" s="665"/>
      <c r="J579" s="665"/>
      <c r="K579" s="45"/>
      <c r="L579" s="48"/>
      <c r="M579" s="15"/>
      <c r="N579" s="15"/>
      <c r="O579" s="15"/>
      <c r="P579" s="15"/>
      <c r="Q579" s="15"/>
      <c r="R579" s="15"/>
      <c r="S579" s="15"/>
      <c r="T579" s="15"/>
      <c r="U579" s="15"/>
      <c r="V579" s="15"/>
      <c r="W579" s="15"/>
      <c r="X579" s="15"/>
      <c r="Y579" s="15"/>
      <c r="Z579" s="15"/>
      <c r="AA579" s="15"/>
    </row>
    <row r="580" spans="1:27" ht="18" customHeight="1">
      <c r="A580" s="665"/>
      <c r="B580" s="665"/>
      <c r="C580" s="35" t="s">
        <v>3523</v>
      </c>
      <c r="D580" s="35" t="s">
        <v>3249</v>
      </c>
      <c r="E580" s="48" t="s">
        <v>3557</v>
      </c>
      <c r="F580" s="47" t="s">
        <v>3559</v>
      </c>
      <c r="G580" s="17" t="s">
        <v>3560</v>
      </c>
      <c r="H580" s="665"/>
      <c r="I580" s="665"/>
      <c r="J580" s="665"/>
      <c r="K580" s="45"/>
      <c r="L580" s="48"/>
      <c r="M580" s="15"/>
      <c r="N580" s="15"/>
      <c r="O580" s="15"/>
      <c r="P580" s="15"/>
      <c r="Q580" s="15"/>
      <c r="R580" s="15"/>
      <c r="S580" s="15"/>
      <c r="T580" s="15"/>
      <c r="U580" s="15"/>
      <c r="V580" s="15"/>
      <c r="W580" s="15"/>
      <c r="X580" s="15"/>
      <c r="Y580" s="15"/>
      <c r="Z580" s="15"/>
      <c r="AA580" s="15"/>
    </row>
    <row r="581" spans="1:27" ht="18" customHeight="1">
      <c r="A581" s="665"/>
      <c r="B581" s="665"/>
      <c r="C581" s="35" t="s">
        <v>3523</v>
      </c>
      <c r="D581" s="161" t="s">
        <v>3395</v>
      </c>
      <c r="E581" s="48" t="s">
        <v>3565</v>
      </c>
      <c r="F581" s="162" t="s">
        <v>3559</v>
      </c>
      <c r="G581" s="17" t="s">
        <v>3560</v>
      </c>
      <c r="H581" s="665"/>
      <c r="I581" s="665"/>
      <c r="J581" s="665"/>
      <c r="K581" s="45"/>
      <c r="L581" s="48"/>
      <c r="M581" s="15"/>
      <c r="N581" s="15"/>
      <c r="O581" s="15"/>
      <c r="P581" s="15"/>
      <c r="Q581" s="15"/>
      <c r="R581" s="15"/>
      <c r="S581" s="15"/>
      <c r="T581" s="15"/>
      <c r="U581" s="15"/>
      <c r="V581" s="15"/>
      <c r="W581" s="15"/>
      <c r="X581" s="15"/>
      <c r="Y581" s="15"/>
      <c r="Z581" s="15"/>
      <c r="AA581" s="15"/>
    </row>
    <row r="582" spans="1:27" ht="18" customHeight="1">
      <c r="A582" s="665"/>
      <c r="B582" s="665"/>
      <c r="C582" s="35" t="s">
        <v>3523</v>
      </c>
      <c r="D582" s="35" t="s">
        <v>3395</v>
      </c>
      <c r="E582" s="48" t="s">
        <v>3571</v>
      </c>
      <c r="F582" s="47" t="s">
        <v>3573</v>
      </c>
      <c r="G582" s="17" t="s">
        <v>3574</v>
      </c>
      <c r="H582" s="665"/>
      <c r="I582" s="665"/>
      <c r="J582" s="665"/>
      <c r="K582" s="45"/>
      <c r="L582" s="48"/>
      <c r="M582" s="15"/>
      <c r="N582" s="15"/>
      <c r="O582" s="15"/>
      <c r="P582" s="15"/>
      <c r="Q582" s="15"/>
      <c r="R582" s="15"/>
      <c r="S582" s="15"/>
      <c r="T582" s="15"/>
      <c r="U582" s="15"/>
      <c r="V582" s="15"/>
      <c r="W582" s="15"/>
      <c r="X582" s="15"/>
      <c r="Y582" s="15"/>
      <c r="Z582" s="15"/>
      <c r="AA582" s="15"/>
    </row>
    <row r="583" spans="1:27" ht="18" customHeight="1">
      <c r="A583" s="665"/>
      <c r="B583" s="665"/>
      <c r="C583" s="35" t="s">
        <v>16</v>
      </c>
      <c r="D583" s="35" t="s">
        <v>554</v>
      </c>
      <c r="E583" s="48" t="s">
        <v>3578</v>
      </c>
      <c r="F583" s="47" t="s">
        <v>3579</v>
      </c>
      <c r="G583" s="17" t="s">
        <v>3582</v>
      </c>
      <c r="H583" s="665"/>
      <c r="I583" s="665"/>
      <c r="J583" s="665"/>
      <c r="K583" s="45"/>
      <c r="L583" s="48"/>
      <c r="M583" s="15"/>
      <c r="N583" s="15"/>
      <c r="O583" s="15"/>
      <c r="P583" s="15"/>
      <c r="Q583" s="15"/>
      <c r="R583" s="15"/>
      <c r="S583" s="15"/>
      <c r="T583" s="15"/>
      <c r="U583" s="15"/>
      <c r="V583" s="15"/>
      <c r="W583" s="15"/>
      <c r="X583" s="15"/>
      <c r="Y583" s="15"/>
      <c r="Z583" s="15"/>
      <c r="AA583" s="15"/>
    </row>
    <row r="584" spans="1:27" ht="18" customHeight="1">
      <c r="A584" s="665"/>
      <c r="B584" s="665"/>
      <c r="C584" s="35" t="s">
        <v>100</v>
      </c>
      <c r="D584" s="35" t="s">
        <v>3587</v>
      </c>
      <c r="E584" s="48" t="s">
        <v>3588</v>
      </c>
      <c r="F584" s="47" t="s">
        <v>3589</v>
      </c>
      <c r="G584" s="17" t="s">
        <v>3590</v>
      </c>
      <c r="H584" s="665"/>
      <c r="I584" s="665"/>
      <c r="J584" s="665"/>
      <c r="K584" s="45"/>
      <c r="L584" s="48"/>
      <c r="M584" s="15"/>
      <c r="N584" s="15"/>
      <c r="O584" s="15"/>
      <c r="P584" s="15"/>
      <c r="Q584" s="15"/>
      <c r="R584" s="15"/>
      <c r="S584" s="15"/>
      <c r="T584" s="15"/>
      <c r="U584" s="15"/>
      <c r="V584" s="15"/>
      <c r="W584" s="15"/>
      <c r="X584" s="15"/>
      <c r="Y584" s="15"/>
      <c r="Z584" s="15"/>
      <c r="AA584" s="15"/>
    </row>
    <row r="585" spans="1:27" ht="18" customHeight="1">
      <c r="A585" s="665"/>
      <c r="B585" s="665"/>
      <c r="C585" s="35" t="s">
        <v>36</v>
      </c>
      <c r="D585" s="35" t="s">
        <v>3595</v>
      </c>
      <c r="E585" s="47" t="s">
        <v>3597</v>
      </c>
      <c r="F585" s="47" t="s">
        <v>3599</v>
      </c>
      <c r="G585" s="17" t="s">
        <v>3600</v>
      </c>
      <c r="H585" s="665"/>
      <c r="I585" s="665"/>
      <c r="J585" s="665"/>
      <c r="K585" s="45"/>
      <c r="L585" s="48"/>
      <c r="M585" s="15"/>
      <c r="N585" s="15"/>
      <c r="O585" s="15"/>
      <c r="P585" s="15"/>
      <c r="Q585" s="15"/>
      <c r="R585" s="15"/>
      <c r="S585" s="15"/>
      <c r="T585" s="15"/>
      <c r="U585" s="15"/>
      <c r="V585" s="15"/>
      <c r="W585" s="15"/>
      <c r="X585" s="15"/>
      <c r="Y585" s="15"/>
      <c r="Z585" s="15"/>
      <c r="AA585" s="15"/>
    </row>
    <row r="586" spans="1:27" ht="18" customHeight="1">
      <c r="A586" s="665"/>
      <c r="B586" s="665"/>
      <c r="C586" s="35" t="s">
        <v>36</v>
      </c>
      <c r="D586" s="35" t="s">
        <v>3602</v>
      </c>
      <c r="E586" s="47" t="s">
        <v>3597</v>
      </c>
      <c r="F586" s="47" t="s">
        <v>3605</v>
      </c>
      <c r="G586" s="17" t="s">
        <v>3606</v>
      </c>
      <c r="H586" s="665"/>
      <c r="I586" s="665"/>
      <c r="J586" s="665"/>
      <c r="K586" s="45"/>
      <c r="L586" s="48"/>
      <c r="M586" s="15"/>
      <c r="N586" s="15"/>
      <c r="O586" s="15"/>
      <c r="P586" s="15"/>
      <c r="Q586" s="15"/>
      <c r="R586" s="15"/>
      <c r="S586" s="15"/>
      <c r="T586" s="15"/>
      <c r="U586" s="15"/>
      <c r="V586" s="15"/>
      <c r="W586" s="15"/>
      <c r="X586" s="15"/>
      <c r="Y586" s="15"/>
      <c r="Z586" s="15"/>
      <c r="AA586" s="15"/>
    </row>
    <row r="587" spans="1:27" ht="18" customHeight="1">
      <c r="A587" s="665"/>
      <c r="B587" s="665"/>
      <c r="C587" s="35" t="s">
        <v>36</v>
      </c>
      <c r="D587" s="35" t="s">
        <v>3609</v>
      </c>
      <c r="E587" s="47" t="s">
        <v>3610</v>
      </c>
      <c r="F587" s="47" t="s">
        <v>3611</v>
      </c>
      <c r="G587" s="17" t="s">
        <v>3612</v>
      </c>
      <c r="H587" s="665"/>
      <c r="I587" s="665"/>
      <c r="J587" s="665"/>
      <c r="K587" s="45"/>
      <c r="L587" s="48"/>
      <c r="M587" s="15"/>
      <c r="N587" s="15"/>
      <c r="O587" s="15"/>
      <c r="P587" s="15"/>
      <c r="Q587" s="15"/>
      <c r="R587" s="15"/>
      <c r="S587" s="15"/>
      <c r="T587" s="15"/>
      <c r="U587" s="15"/>
      <c r="V587" s="15"/>
      <c r="W587" s="15"/>
      <c r="X587" s="15"/>
      <c r="Y587" s="15"/>
      <c r="Z587" s="15"/>
      <c r="AA587" s="15"/>
    </row>
    <row r="588" spans="1:27" ht="18" customHeight="1">
      <c r="A588" s="665"/>
      <c r="B588" s="665"/>
      <c r="C588" s="35" t="s">
        <v>50</v>
      </c>
      <c r="D588" s="35" t="s">
        <v>3613</v>
      </c>
      <c r="E588" s="47" t="s">
        <v>3615</v>
      </c>
      <c r="F588" s="47" t="s">
        <v>3616</v>
      </c>
      <c r="G588" s="17" t="s">
        <v>3617</v>
      </c>
      <c r="H588" s="665"/>
      <c r="I588" s="665"/>
      <c r="J588" s="665"/>
      <c r="K588" s="45"/>
      <c r="L588" s="48"/>
      <c r="M588" s="15"/>
      <c r="N588" s="15"/>
      <c r="O588" s="15"/>
      <c r="P588" s="15"/>
      <c r="Q588" s="15"/>
      <c r="R588" s="15"/>
      <c r="S588" s="15"/>
      <c r="T588" s="15"/>
      <c r="U588" s="15"/>
      <c r="V588" s="15"/>
      <c r="W588" s="15"/>
      <c r="X588" s="15"/>
      <c r="Y588" s="15"/>
      <c r="Z588" s="15"/>
      <c r="AA588" s="15"/>
    </row>
    <row r="589" spans="1:27" ht="18" customHeight="1">
      <c r="A589" s="665"/>
      <c r="B589" s="665"/>
      <c r="C589" s="35" t="s">
        <v>110</v>
      </c>
      <c r="D589" s="35" t="s">
        <v>3491</v>
      </c>
      <c r="E589" s="47" t="s">
        <v>3368</v>
      </c>
      <c r="F589" s="47" t="s">
        <v>3623</v>
      </c>
      <c r="G589" s="17" t="s">
        <v>3624</v>
      </c>
      <c r="H589" s="665"/>
      <c r="I589" s="665"/>
      <c r="J589" s="666"/>
      <c r="K589" s="45"/>
      <c r="L589" s="48"/>
      <c r="M589" s="15"/>
      <c r="N589" s="15"/>
      <c r="O589" s="15"/>
      <c r="P589" s="15"/>
      <c r="Q589" s="15"/>
      <c r="R589" s="15"/>
      <c r="S589" s="15"/>
      <c r="T589" s="15"/>
      <c r="U589" s="15"/>
      <c r="V589" s="15"/>
      <c r="W589" s="15"/>
      <c r="X589" s="15"/>
      <c r="Y589" s="15"/>
      <c r="Z589" s="15"/>
      <c r="AA589" s="15"/>
    </row>
    <row r="590" spans="1:27" ht="18" customHeight="1">
      <c r="A590" s="665"/>
      <c r="B590" s="666"/>
      <c r="C590" s="35" t="s">
        <v>2972</v>
      </c>
      <c r="D590" s="35" t="s">
        <v>3628</v>
      </c>
      <c r="E590" s="94" t="s">
        <v>3630</v>
      </c>
      <c r="F590" s="212" t="s">
        <v>3631</v>
      </c>
      <c r="G590" s="17" t="s">
        <v>3636</v>
      </c>
      <c r="H590" s="666"/>
      <c r="I590" s="666"/>
      <c r="J590" s="45">
        <v>45432</v>
      </c>
      <c r="K590" s="45"/>
      <c r="L590" s="48"/>
      <c r="M590" s="15"/>
      <c r="N590" s="15"/>
      <c r="O590" s="15"/>
      <c r="P590" s="15"/>
      <c r="Q590" s="15"/>
      <c r="R590" s="15"/>
      <c r="S590" s="15"/>
      <c r="T590" s="15"/>
      <c r="U590" s="15"/>
      <c r="V590" s="15"/>
      <c r="W590" s="15"/>
      <c r="X590" s="15"/>
      <c r="Y590" s="15"/>
      <c r="Z590" s="15"/>
      <c r="AA590" s="15"/>
    </row>
    <row r="591" spans="1:27" ht="18" customHeight="1">
      <c r="A591" s="665"/>
      <c r="B591" s="667" t="s">
        <v>49</v>
      </c>
      <c r="C591" s="667" t="s">
        <v>16</v>
      </c>
      <c r="D591" s="667" t="s">
        <v>1962</v>
      </c>
      <c r="E591" s="670" t="s">
        <v>3642</v>
      </c>
      <c r="F591" s="47" t="s">
        <v>3645</v>
      </c>
      <c r="G591" s="17" t="s">
        <v>3647</v>
      </c>
      <c r="H591" s="667" t="s">
        <v>49</v>
      </c>
      <c r="I591" s="667" t="s">
        <v>1380</v>
      </c>
      <c r="J591" s="669">
        <v>45432</v>
      </c>
      <c r="K591" s="45"/>
      <c r="L591" s="48"/>
      <c r="M591" s="15"/>
      <c r="N591" s="15"/>
      <c r="O591" s="15"/>
      <c r="P591" s="15"/>
      <c r="Q591" s="15"/>
      <c r="R591" s="15"/>
      <c r="S591" s="15"/>
      <c r="T591" s="15"/>
      <c r="U591" s="15"/>
      <c r="V591" s="15"/>
      <c r="W591" s="15"/>
      <c r="X591" s="15"/>
      <c r="Y591" s="15"/>
      <c r="Z591" s="15"/>
      <c r="AA591" s="15"/>
    </row>
    <row r="592" spans="1:27" ht="18" customHeight="1">
      <c r="A592" s="665"/>
      <c r="B592" s="665"/>
      <c r="C592" s="665"/>
      <c r="D592" s="665"/>
      <c r="E592" s="665"/>
      <c r="F592" s="47" t="s">
        <v>3654</v>
      </c>
      <c r="G592" s="17" t="s">
        <v>3656</v>
      </c>
      <c r="H592" s="665"/>
      <c r="I592" s="665"/>
      <c r="J592" s="665"/>
      <c r="K592" s="45"/>
      <c r="L592" s="48"/>
      <c r="M592" s="15"/>
      <c r="N592" s="15"/>
      <c r="O592" s="15"/>
      <c r="P592" s="15"/>
      <c r="Q592" s="15"/>
      <c r="R592" s="15"/>
      <c r="S592" s="15"/>
      <c r="T592" s="15"/>
      <c r="U592" s="15"/>
      <c r="V592" s="15"/>
      <c r="W592" s="15"/>
      <c r="X592" s="15"/>
      <c r="Y592" s="15"/>
      <c r="Z592" s="15"/>
      <c r="AA592" s="15"/>
    </row>
    <row r="593" spans="1:27" ht="18" customHeight="1">
      <c r="A593" s="665"/>
      <c r="B593" s="665"/>
      <c r="C593" s="665"/>
      <c r="D593" s="666"/>
      <c r="E593" s="666"/>
      <c r="F593" s="47" t="s">
        <v>3660</v>
      </c>
      <c r="G593" s="17" t="s">
        <v>3661</v>
      </c>
      <c r="H593" s="665"/>
      <c r="I593" s="665"/>
      <c r="J593" s="665"/>
      <c r="K593" s="45"/>
      <c r="L593" s="48"/>
      <c r="M593" s="15"/>
      <c r="N593" s="15"/>
      <c r="O593" s="15"/>
      <c r="P593" s="15"/>
      <c r="Q593" s="15"/>
      <c r="R593" s="15"/>
      <c r="S593" s="15"/>
      <c r="T593" s="15"/>
      <c r="U593" s="15"/>
      <c r="V593" s="15"/>
      <c r="W593" s="15"/>
      <c r="X593" s="15"/>
      <c r="Y593" s="15"/>
      <c r="Z593" s="15"/>
      <c r="AA593" s="15"/>
    </row>
    <row r="594" spans="1:27" ht="18" customHeight="1">
      <c r="A594" s="665"/>
      <c r="B594" s="665"/>
      <c r="C594" s="665"/>
      <c r="D594" s="667" t="s">
        <v>1994</v>
      </c>
      <c r="E594" s="670" t="s">
        <v>3662</v>
      </c>
      <c r="F594" s="47" t="s">
        <v>3664</v>
      </c>
      <c r="G594" s="17" t="s">
        <v>3665</v>
      </c>
      <c r="H594" s="665"/>
      <c r="I594" s="665"/>
      <c r="J594" s="665"/>
      <c r="K594" s="45"/>
      <c r="L594" s="48"/>
      <c r="M594" s="15"/>
      <c r="N594" s="15"/>
      <c r="O594" s="15"/>
      <c r="P594" s="15"/>
      <c r="Q594" s="15"/>
      <c r="R594" s="15"/>
      <c r="S594" s="15"/>
      <c r="T594" s="15"/>
      <c r="U594" s="15"/>
      <c r="V594" s="15"/>
      <c r="W594" s="15"/>
      <c r="X594" s="15"/>
      <c r="Y594" s="15"/>
      <c r="Z594" s="15"/>
      <c r="AA594" s="15"/>
    </row>
    <row r="595" spans="1:27" ht="18" customHeight="1">
      <c r="A595" s="665"/>
      <c r="B595" s="665"/>
      <c r="C595" s="665"/>
      <c r="D595" s="665"/>
      <c r="E595" s="665"/>
      <c r="F595" s="47" t="s">
        <v>3671</v>
      </c>
      <c r="G595" s="17" t="s">
        <v>3672</v>
      </c>
      <c r="H595" s="665"/>
      <c r="I595" s="665"/>
      <c r="J595" s="665"/>
      <c r="K595" s="45"/>
      <c r="L595" s="48"/>
      <c r="M595" s="15"/>
      <c r="N595" s="15"/>
      <c r="O595" s="15"/>
      <c r="P595" s="15"/>
      <c r="Q595" s="15"/>
      <c r="R595" s="15"/>
      <c r="S595" s="15"/>
      <c r="T595" s="15"/>
      <c r="U595" s="15"/>
      <c r="V595" s="15"/>
      <c r="W595" s="15"/>
      <c r="X595" s="15"/>
      <c r="Y595" s="15"/>
      <c r="Z595" s="15"/>
      <c r="AA595" s="15"/>
    </row>
    <row r="596" spans="1:27" ht="18" customHeight="1">
      <c r="A596" s="665"/>
      <c r="B596" s="665"/>
      <c r="C596" s="665"/>
      <c r="D596" s="665"/>
      <c r="E596" s="665"/>
      <c r="F596" s="47" t="s">
        <v>3674</v>
      </c>
      <c r="G596" s="17" t="s">
        <v>3675</v>
      </c>
      <c r="H596" s="665"/>
      <c r="I596" s="665"/>
      <c r="J596" s="665"/>
      <c r="K596" s="45"/>
      <c r="L596" s="48"/>
      <c r="M596" s="15"/>
      <c r="N596" s="15"/>
      <c r="O596" s="15"/>
      <c r="P596" s="15"/>
      <c r="Q596" s="15"/>
      <c r="R596" s="15"/>
      <c r="S596" s="15"/>
      <c r="T596" s="15"/>
      <c r="U596" s="15"/>
      <c r="V596" s="15"/>
      <c r="W596" s="15"/>
      <c r="X596" s="15"/>
      <c r="Y596" s="15"/>
      <c r="Z596" s="15"/>
      <c r="AA596" s="15"/>
    </row>
    <row r="597" spans="1:27" ht="18" customHeight="1">
      <c r="A597" s="665"/>
      <c r="B597" s="665"/>
      <c r="C597" s="665"/>
      <c r="D597" s="666"/>
      <c r="E597" s="666"/>
      <c r="F597" s="47" t="s">
        <v>3682</v>
      </c>
      <c r="G597" s="17" t="s">
        <v>842</v>
      </c>
      <c r="H597" s="665"/>
      <c r="I597" s="665"/>
      <c r="J597" s="665"/>
      <c r="K597" s="45"/>
      <c r="L597" s="48"/>
      <c r="M597" s="15"/>
      <c r="N597" s="15"/>
      <c r="O597" s="15"/>
      <c r="P597" s="15"/>
      <c r="Q597" s="15"/>
      <c r="R597" s="15"/>
      <c r="S597" s="15"/>
      <c r="T597" s="15"/>
      <c r="U597" s="15"/>
      <c r="V597" s="15"/>
      <c r="W597" s="15"/>
      <c r="X597" s="15"/>
      <c r="Y597" s="15"/>
      <c r="Z597" s="15"/>
      <c r="AA597" s="15"/>
    </row>
    <row r="598" spans="1:27" ht="18" customHeight="1">
      <c r="A598" s="665"/>
      <c r="B598" s="665"/>
      <c r="C598" s="665"/>
      <c r="D598" s="35" t="s">
        <v>2080</v>
      </c>
      <c r="E598" s="670" t="s">
        <v>3685</v>
      </c>
      <c r="F598" s="47" t="s">
        <v>3686</v>
      </c>
      <c r="G598" s="17" t="s">
        <v>3687</v>
      </c>
      <c r="H598" s="665"/>
      <c r="I598" s="665"/>
      <c r="J598" s="665"/>
      <c r="K598" s="45"/>
      <c r="L598" s="48"/>
      <c r="M598" s="15"/>
      <c r="N598" s="15"/>
      <c r="O598" s="15"/>
      <c r="P598" s="15"/>
      <c r="Q598" s="15"/>
      <c r="R598" s="15"/>
      <c r="S598" s="15"/>
      <c r="T598" s="15"/>
      <c r="U598" s="15"/>
      <c r="V598" s="15"/>
      <c r="W598" s="15"/>
      <c r="X598" s="15"/>
      <c r="Y598" s="15"/>
      <c r="Z598" s="15"/>
      <c r="AA598" s="15"/>
    </row>
    <row r="599" spans="1:27" ht="18" customHeight="1">
      <c r="A599" s="665"/>
      <c r="B599" s="666"/>
      <c r="C599" s="666"/>
      <c r="D599" s="35" t="s">
        <v>2106</v>
      </c>
      <c r="E599" s="666"/>
      <c r="F599" s="47" t="s">
        <v>3693</v>
      </c>
      <c r="G599" s="17" t="s">
        <v>3694</v>
      </c>
      <c r="H599" s="666"/>
      <c r="I599" s="666"/>
      <c r="J599" s="665"/>
      <c r="K599" s="45"/>
      <c r="L599" s="48"/>
      <c r="M599" s="15"/>
      <c r="N599" s="15"/>
      <c r="O599" s="15"/>
      <c r="P599" s="15"/>
      <c r="Q599" s="15"/>
      <c r="R599" s="15"/>
      <c r="S599" s="15"/>
      <c r="T599" s="15"/>
      <c r="U599" s="15"/>
      <c r="V599" s="15"/>
      <c r="W599" s="15"/>
      <c r="X599" s="15"/>
      <c r="Y599" s="15"/>
      <c r="Z599" s="15"/>
      <c r="AA599" s="15"/>
    </row>
    <row r="600" spans="1:27" ht="18" customHeight="1">
      <c r="A600" s="665"/>
      <c r="B600" s="667" t="s">
        <v>116</v>
      </c>
      <c r="C600" s="667" t="s">
        <v>110</v>
      </c>
      <c r="D600" s="35" t="s">
        <v>3697</v>
      </c>
      <c r="E600" s="47" t="s">
        <v>3699</v>
      </c>
      <c r="F600" s="47" t="s">
        <v>3700</v>
      </c>
      <c r="G600" s="17" t="s">
        <v>3701</v>
      </c>
      <c r="H600" s="667" t="s">
        <v>116</v>
      </c>
      <c r="I600" s="667" t="s">
        <v>1129</v>
      </c>
      <c r="J600" s="665"/>
      <c r="K600" s="45"/>
      <c r="L600" s="48"/>
      <c r="M600" s="15"/>
      <c r="N600" s="15"/>
      <c r="O600" s="15"/>
      <c r="P600" s="15"/>
      <c r="Q600" s="15"/>
      <c r="R600" s="15"/>
      <c r="S600" s="15"/>
      <c r="T600" s="15"/>
      <c r="U600" s="15"/>
      <c r="V600" s="15"/>
      <c r="W600" s="15"/>
      <c r="X600" s="15"/>
      <c r="Y600" s="15"/>
      <c r="Z600" s="15"/>
      <c r="AA600" s="15"/>
    </row>
    <row r="601" spans="1:27" ht="18" customHeight="1">
      <c r="A601" s="665"/>
      <c r="B601" s="666"/>
      <c r="C601" s="665"/>
      <c r="D601" s="35" t="s">
        <v>3710</v>
      </c>
      <c r="E601" s="47" t="s">
        <v>3711</v>
      </c>
      <c r="F601" s="47" t="s">
        <v>3712</v>
      </c>
      <c r="G601" s="17" t="s">
        <v>3713</v>
      </c>
      <c r="H601" s="666"/>
      <c r="I601" s="666"/>
      <c r="J601" s="665"/>
      <c r="K601" s="45"/>
      <c r="L601" s="48"/>
      <c r="M601" s="15"/>
      <c r="N601" s="15"/>
      <c r="O601" s="15"/>
      <c r="P601" s="15"/>
      <c r="Q601" s="15"/>
      <c r="R601" s="15"/>
      <c r="S601" s="15"/>
      <c r="T601" s="15"/>
      <c r="U601" s="15"/>
      <c r="V601" s="15"/>
      <c r="W601" s="15"/>
      <c r="X601" s="15"/>
      <c r="Y601" s="15"/>
      <c r="Z601" s="15"/>
      <c r="AA601" s="15"/>
    </row>
    <row r="602" spans="1:27" ht="18" customHeight="1">
      <c r="A602" s="665"/>
      <c r="B602" s="667" t="s">
        <v>49</v>
      </c>
      <c r="C602" s="665"/>
      <c r="D602" s="35" t="s">
        <v>3718</v>
      </c>
      <c r="E602" s="47" t="s">
        <v>3719</v>
      </c>
      <c r="F602" s="47" t="s">
        <v>3722</v>
      </c>
      <c r="G602" s="17" t="s">
        <v>3723</v>
      </c>
      <c r="H602" s="667" t="s">
        <v>49</v>
      </c>
      <c r="I602" s="667" t="s">
        <v>1380</v>
      </c>
      <c r="J602" s="665"/>
      <c r="K602" s="45"/>
      <c r="L602" s="48"/>
      <c r="M602" s="15"/>
      <c r="N602" s="15"/>
      <c r="O602" s="15"/>
      <c r="P602" s="15"/>
      <c r="Q602" s="15"/>
      <c r="R602" s="15"/>
      <c r="S602" s="15"/>
      <c r="T602" s="15"/>
      <c r="U602" s="15"/>
      <c r="V602" s="15"/>
      <c r="W602" s="15"/>
      <c r="X602" s="15"/>
      <c r="Y602" s="15"/>
      <c r="Z602" s="15"/>
      <c r="AA602" s="15"/>
    </row>
    <row r="603" spans="1:27" ht="18" customHeight="1">
      <c r="A603" s="665"/>
      <c r="B603" s="665"/>
      <c r="C603" s="665"/>
      <c r="D603" s="35" t="s">
        <v>3725</v>
      </c>
      <c r="E603" s="47" t="s">
        <v>3727</v>
      </c>
      <c r="F603" s="47" t="s">
        <v>3728</v>
      </c>
      <c r="G603" s="17" t="s">
        <v>3731</v>
      </c>
      <c r="H603" s="665"/>
      <c r="I603" s="665"/>
      <c r="J603" s="665"/>
      <c r="K603" s="45"/>
      <c r="L603" s="48"/>
      <c r="M603" s="15"/>
      <c r="N603" s="15"/>
      <c r="O603" s="15"/>
      <c r="P603" s="15"/>
      <c r="Q603" s="15"/>
      <c r="R603" s="15"/>
      <c r="S603" s="15"/>
      <c r="T603" s="15"/>
      <c r="U603" s="15"/>
      <c r="V603" s="15"/>
      <c r="W603" s="15"/>
      <c r="X603" s="15"/>
      <c r="Y603" s="15"/>
      <c r="Z603" s="15"/>
      <c r="AA603" s="15"/>
    </row>
    <row r="604" spans="1:27" ht="18" customHeight="1">
      <c r="A604" s="665"/>
      <c r="B604" s="665"/>
      <c r="C604" s="665"/>
      <c r="D604" s="35" t="s">
        <v>3737</v>
      </c>
      <c r="E604" s="47" t="s">
        <v>3738</v>
      </c>
      <c r="F604" s="47" t="s">
        <v>3739</v>
      </c>
      <c r="G604" s="17" t="s">
        <v>3740</v>
      </c>
      <c r="H604" s="665"/>
      <c r="I604" s="665"/>
      <c r="J604" s="665"/>
      <c r="K604" s="45"/>
      <c r="L604" s="48"/>
      <c r="M604" s="15"/>
      <c r="N604" s="15"/>
      <c r="O604" s="15"/>
      <c r="P604" s="15"/>
      <c r="Q604" s="15"/>
      <c r="R604" s="15"/>
      <c r="S604" s="15"/>
      <c r="T604" s="15"/>
      <c r="U604" s="15"/>
      <c r="V604" s="15"/>
      <c r="W604" s="15"/>
      <c r="X604" s="15"/>
      <c r="Y604" s="15"/>
      <c r="Z604" s="15"/>
      <c r="AA604" s="15"/>
    </row>
    <row r="605" spans="1:27" ht="18" customHeight="1">
      <c r="A605" s="665"/>
      <c r="B605" s="665"/>
      <c r="C605" s="665"/>
      <c r="D605" s="35" t="s">
        <v>3744</v>
      </c>
      <c r="E605" s="47" t="s">
        <v>3745</v>
      </c>
      <c r="F605" s="47" t="s">
        <v>3739</v>
      </c>
      <c r="G605" s="17" t="s">
        <v>3740</v>
      </c>
      <c r="H605" s="665"/>
      <c r="I605" s="665"/>
      <c r="J605" s="665"/>
      <c r="K605" s="45"/>
      <c r="L605" s="48"/>
      <c r="M605" s="15"/>
      <c r="N605" s="15"/>
      <c r="O605" s="15"/>
      <c r="P605" s="15"/>
      <c r="Q605" s="15"/>
      <c r="R605" s="15"/>
      <c r="S605" s="15"/>
      <c r="T605" s="15"/>
      <c r="U605" s="15"/>
      <c r="V605" s="15"/>
      <c r="W605" s="15"/>
      <c r="X605" s="15"/>
      <c r="Y605" s="15"/>
      <c r="Z605" s="15"/>
      <c r="AA605" s="15"/>
    </row>
    <row r="606" spans="1:27" ht="18" customHeight="1">
      <c r="A606" s="665"/>
      <c r="B606" s="665"/>
      <c r="C606" s="665"/>
      <c r="D606" s="35" t="s">
        <v>3475</v>
      </c>
      <c r="E606" s="47" t="s">
        <v>3752</v>
      </c>
      <c r="F606" s="47" t="s">
        <v>3739</v>
      </c>
      <c r="G606" s="17" t="s">
        <v>3740</v>
      </c>
      <c r="H606" s="665"/>
      <c r="I606" s="665"/>
      <c r="J606" s="665"/>
      <c r="K606" s="45"/>
      <c r="L606" s="48"/>
      <c r="M606" s="15"/>
      <c r="N606" s="15"/>
      <c r="O606" s="15"/>
      <c r="P606" s="15"/>
      <c r="Q606" s="15"/>
      <c r="R606" s="15"/>
      <c r="S606" s="15"/>
      <c r="T606" s="15"/>
      <c r="U606" s="15"/>
      <c r="V606" s="15"/>
      <c r="W606" s="15"/>
      <c r="X606" s="15"/>
      <c r="Y606" s="15"/>
      <c r="Z606" s="15"/>
      <c r="AA606" s="15"/>
    </row>
    <row r="607" spans="1:27" ht="18" customHeight="1">
      <c r="A607" s="665"/>
      <c r="B607" s="665"/>
      <c r="C607" s="665"/>
      <c r="D607" s="35" t="s">
        <v>3754</v>
      </c>
      <c r="E607" s="47" t="s">
        <v>3756</v>
      </c>
      <c r="F607" s="94" t="s">
        <v>3758</v>
      </c>
      <c r="G607" s="17" t="s">
        <v>3760</v>
      </c>
      <c r="H607" s="665"/>
      <c r="I607" s="665"/>
      <c r="J607" s="665"/>
      <c r="K607" s="45"/>
      <c r="L607" s="48"/>
      <c r="M607" s="15"/>
      <c r="N607" s="15"/>
      <c r="O607" s="15"/>
      <c r="P607" s="15"/>
      <c r="Q607" s="15"/>
      <c r="R607" s="15"/>
      <c r="S607" s="15"/>
      <c r="T607" s="15"/>
      <c r="U607" s="15"/>
      <c r="V607" s="15"/>
      <c r="W607" s="15"/>
      <c r="X607" s="15"/>
      <c r="Y607" s="15"/>
      <c r="Z607" s="15"/>
      <c r="AA607" s="15"/>
    </row>
    <row r="608" spans="1:27" ht="18" customHeight="1">
      <c r="A608" s="665"/>
      <c r="B608" s="665"/>
      <c r="C608" s="665"/>
      <c r="D608" s="35" t="s">
        <v>3764</v>
      </c>
      <c r="E608" s="47" t="s">
        <v>3765</v>
      </c>
      <c r="F608" s="94" t="s">
        <v>3766</v>
      </c>
      <c r="G608" s="17" t="s">
        <v>3767</v>
      </c>
      <c r="H608" s="665"/>
      <c r="I608" s="665"/>
      <c r="J608" s="665"/>
      <c r="K608" s="45"/>
      <c r="L608" s="48"/>
      <c r="M608" s="15"/>
      <c r="N608" s="15"/>
      <c r="O608" s="15"/>
      <c r="P608" s="15"/>
      <c r="Q608" s="15"/>
      <c r="R608" s="15"/>
      <c r="S608" s="15"/>
      <c r="T608" s="15"/>
      <c r="U608" s="15"/>
      <c r="V608" s="15"/>
      <c r="W608" s="15"/>
      <c r="X608" s="15"/>
      <c r="Y608" s="15"/>
      <c r="Z608" s="15"/>
      <c r="AA608" s="15"/>
    </row>
    <row r="609" spans="1:27" ht="18" customHeight="1">
      <c r="A609" s="666"/>
      <c r="B609" s="666"/>
      <c r="C609" s="666"/>
      <c r="D609" s="35" t="s">
        <v>3771</v>
      </c>
      <c r="E609" s="47" t="s">
        <v>3773</v>
      </c>
      <c r="F609" s="94" t="s">
        <v>3774</v>
      </c>
      <c r="G609" s="17" t="s">
        <v>3775</v>
      </c>
      <c r="H609" s="666"/>
      <c r="I609" s="666"/>
      <c r="J609" s="666"/>
      <c r="K609" s="45"/>
      <c r="L609" s="48"/>
      <c r="M609" s="15"/>
      <c r="N609" s="15"/>
      <c r="O609" s="15"/>
      <c r="P609" s="15"/>
      <c r="Q609" s="15"/>
      <c r="R609" s="15"/>
      <c r="S609" s="15"/>
      <c r="T609" s="15"/>
      <c r="U609" s="15"/>
      <c r="V609" s="15"/>
      <c r="W609" s="15"/>
      <c r="X609" s="15"/>
      <c r="Y609" s="15"/>
      <c r="Z609" s="15"/>
      <c r="AA609" s="15"/>
    </row>
    <row r="610" spans="1:27" ht="18" customHeight="1">
      <c r="A610" s="674">
        <v>3.04</v>
      </c>
      <c r="B610" s="667" t="s">
        <v>49</v>
      </c>
      <c r="C610" s="667" t="s">
        <v>36</v>
      </c>
      <c r="D610" s="667" t="s">
        <v>3780</v>
      </c>
      <c r="E610" s="670" t="s">
        <v>3781</v>
      </c>
      <c r="F610" s="94" t="s">
        <v>3782</v>
      </c>
      <c r="G610" s="17" t="s">
        <v>3783</v>
      </c>
      <c r="H610" s="667" t="s">
        <v>49</v>
      </c>
      <c r="I610" s="667" t="s">
        <v>1380</v>
      </c>
      <c r="J610" s="669">
        <v>45439</v>
      </c>
      <c r="K610" s="45"/>
      <c r="L610" s="48"/>
      <c r="M610" s="15"/>
      <c r="N610" s="15"/>
      <c r="O610" s="15"/>
      <c r="P610" s="15"/>
      <c r="Q610" s="15"/>
      <c r="R610" s="15"/>
      <c r="S610" s="15"/>
      <c r="T610" s="15"/>
      <c r="U610" s="15"/>
      <c r="V610" s="15"/>
      <c r="W610" s="15"/>
      <c r="X610" s="15"/>
      <c r="Y610" s="15"/>
      <c r="Z610" s="15"/>
      <c r="AA610" s="15"/>
    </row>
    <row r="611" spans="1:27" ht="18" customHeight="1">
      <c r="A611" s="665"/>
      <c r="B611" s="665"/>
      <c r="C611" s="665"/>
      <c r="D611" s="665"/>
      <c r="E611" s="665"/>
      <c r="F611" s="94" t="s">
        <v>3791</v>
      </c>
      <c r="G611" s="17" t="s">
        <v>3793</v>
      </c>
      <c r="H611" s="665"/>
      <c r="I611" s="665"/>
      <c r="J611" s="665"/>
      <c r="K611" s="45"/>
      <c r="L611" s="48"/>
      <c r="M611" s="15"/>
      <c r="N611" s="15"/>
      <c r="O611" s="15"/>
      <c r="P611" s="15"/>
      <c r="Q611" s="15"/>
      <c r="R611" s="15"/>
      <c r="S611" s="15"/>
      <c r="T611" s="15"/>
      <c r="U611" s="15"/>
      <c r="V611" s="15"/>
      <c r="W611" s="15"/>
      <c r="X611" s="15"/>
      <c r="Y611" s="15"/>
      <c r="Z611" s="15"/>
      <c r="AA611" s="15"/>
    </row>
    <row r="612" spans="1:27" ht="18" customHeight="1">
      <c r="A612" s="665"/>
      <c r="B612" s="665"/>
      <c r="C612" s="665"/>
      <c r="D612" s="665"/>
      <c r="E612" s="665"/>
      <c r="F612" s="94" t="s">
        <v>3801</v>
      </c>
      <c r="G612" s="17" t="s">
        <v>3802</v>
      </c>
      <c r="H612" s="665"/>
      <c r="I612" s="665"/>
      <c r="J612" s="665"/>
      <c r="K612" s="45"/>
      <c r="L612" s="48"/>
      <c r="M612" s="15"/>
      <c r="N612" s="15"/>
      <c r="O612" s="15"/>
      <c r="P612" s="15"/>
      <c r="Q612" s="15"/>
      <c r="R612" s="15"/>
      <c r="S612" s="15"/>
      <c r="T612" s="15"/>
      <c r="U612" s="15"/>
      <c r="V612" s="15"/>
      <c r="W612" s="15"/>
      <c r="X612" s="15"/>
      <c r="Y612" s="15"/>
      <c r="Z612" s="15"/>
      <c r="AA612" s="15"/>
    </row>
    <row r="613" spans="1:27" ht="18" customHeight="1">
      <c r="A613" s="665"/>
      <c r="B613" s="665"/>
      <c r="C613" s="665"/>
      <c r="D613" s="665"/>
      <c r="E613" s="665"/>
      <c r="F613" s="94" t="s">
        <v>3808</v>
      </c>
      <c r="G613" s="17" t="s">
        <v>3809</v>
      </c>
      <c r="H613" s="665"/>
      <c r="I613" s="665"/>
      <c r="J613" s="665"/>
      <c r="K613" s="45"/>
      <c r="L613" s="48"/>
      <c r="M613" s="15"/>
      <c r="N613" s="15"/>
      <c r="O613" s="15"/>
      <c r="P613" s="15"/>
      <c r="Q613" s="15"/>
      <c r="R613" s="15"/>
      <c r="S613" s="15"/>
      <c r="T613" s="15"/>
      <c r="U613" s="15"/>
      <c r="V613" s="15"/>
      <c r="W613" s="15"/>
      <c r="X613" s="15"/>
      <c r="Y613" s="15"/>
      <c r="Z613" s="15"/>
      <c r="AA613" s="15"/>
    </row>
    <row r="614" spans="1:27" ht="18" customHeight="1">
      <c r="A614" s="665"/>
      <c r="B614" s="665"/>
      <c r="C614" s="665"/>
      <c r="D614" s="666"/>
      <c r="E614" s="666"/>
      <c r="F614" s="47" t="s">
        <v>3814</v>
      </c>
      <c r="G614" s="17" t="s">
        <v>3815</v>
      </c>
      <c r="H614" s="665"/>
      <c r="I614" s="665"/>
      <c r="J614" s="665"/>
      <c r="K614" s="45"/>
      <c r="L614" s="48"/>
      <c r="M614" s="15"/>
      <c r="N614" s="15"/>
      <c r="O614" s="15"/>
      <c r="P614" s="15"/>
      <c r="Q614" s="15"/>
      <c r="R614" s="15"/>
      <c r="S614" s="15"/>
      <c r="T614" s="15"/>
      <c r="U614" s="15"/>
      <c r="V614" s="15"/>
      <c r="W614" s="15"/>
      <c r="X614" s="15"/>
      <c r="Y614" s="15"/>
      <c r="Z614" s="15"/>
      <c r="AA614" s="15"/>
    </row>
    <row r="615" spans="1:27" ht="18" customHeight="1">
      <c r="A615" s="665"/>
      <c r="B615" s="665"/>
      <c r="C615" s="665"/>
      <c r="D615" s="667" t="s">
        <v>3820</v>
      </c>
      <c r="E615" s="670" t="s">
        <v>3822</v>
      </c>
      <c r="F615" s="47" t="s">
        <v>3823</v>
      </c>
      <c r="G615" s="17" t="s">
        <v>3825</v>
      </c>
      <c r="H615" s="665"/>
      <c r="I615" s="665"/>
      <c r="J615" s="665"/>
      <c r="K615" s="45"/>
      <c r="L615" s="48"/>
      <c r="M615" s="15"/>
      <c r="N615" s="15"/>
      <c r="O615" s="15"/>
      <c r="P615" s="15"/>
      <c r="Q615" s="15"/>
      <c r="R615" s="15"/>
      <c r="S615" s="15"/>
      <c r="T615" s="15"/>
      <c r="U615" s="15"/>
      <c r="V615" s="15"/>
      <c r="W615" s="15"/>
      <c r="X615" s="15"/>
      <c r="Y615" s="15"/>
      <c r="Z615" s="15"/>
      <c r="AA615" s="15"/>
    </row>
    <row r="616" spans="1:27" ht="18" customHeight="1">
      <c r="A616" s="665"/>
      <c r="B616" s="665"/>
      <c r="C616" s="665"/>
      <c r="D616" s="666"/>
      <c r="E616" s="666"/>
      <c r="F616" s="47" t="s">
        <v>3830</v>
      </c>
      <c r="G616" s="17" t="s">
        <v>3832</v>
      </c>
      <c r="H616" s="665"/>
      <c r="I616" s="665"/>
      <c r="J616" s="665"/>
      <c r="K616" s="45"/>
      <c r="L616" s="48"/>
      <c r="M616" s="15"/>
      <c r="N616" s="15"/>
      <c r="O616" s="15"/>
      <c r="P616" s="15"/>
      <c r="Q616" s="15"/>
      <c r="R616" s="15"/>
      <c r="S616" s="15"/>
      <c r="T616" s="15"/>
      <c r="U616" s="15"/>
      <c r="V616" s="15"/>
      <c r="W616" s="15"/>
      <c r="X616" s="15"/>
      <c r="Y616" s="15"/>
      <c r="Z616" s="15"/>
      <c r="AA616" s="15"/>
    </row>
    <row r="617" spans="1:27" ht="34.5" customHeight="1">
      <c r="A617" s="665"/>
      <c r="B617" s="665"/>
      <c r="C617" s="665"/>
      <c r="D617" s="667" t="s">
        <v>3840</v>
      </c>
      <c r="E617" s="670" t="s">
        <v>3842</v>
      </c>
      <c r="F617" s="47" t="s">
        <v>3843</v>
      </c>
      <c r="G617" s="17" t="s">
        <v>3845</v>
      </c>
      <c r="H617" s="665"/>
      <c r="I617" s="665"/>
      <c r="J617" s="665"/>
      <c r="K617" s="45"/>
      <c r="L617" s="48"/>
      <c r="M617" s="15"/>
      <c r="N617" s="15"/>
      <c r="O617" s="15"/>
      <c r="P617" s="15"/>
      <c r="Q617" s="15"/>
      <c r="R617" s="15"/>
      <c r="S617" s="15"/>
      <c r="T617" s="15"/>
      <c r="U617" s="15"/>
      <c r="V617" s="15"/>
      <c r="W617" s="15"/>
      <c r="X617" s="15"/>
      <c r="Y617" s="15"/>
      <c r="Z617" s="15"/>
      <c r="AA617" s="15"/>
    </row>
    <row r="618" spans="1:27" ht="39" customHeight="1">
      <c r="A618" s="665"/>
      <c r="B618" s="665"/>
      <c r="C618" s="665"/>
      <c r="D618" s="665"/>
      <c r="E618" s="665"/>
      <c r="F618" s="47" t="s">
        <v>3850</v>
      </c>
      <c r="G618" s="17" t="s">
        <v>3851</v>
      </c>
      <c r="H618" s="665"/>
      <c r="I618" s="665"/>
      <c r="J618" s="665"/>
      <c r="K618" s="45"/>
      <c r="L618" s="48"/>
      <c r="M618" s="15"/>
      <c r="N618" s="15"/>
      <c r="O618" s="15"/>
      <c r="P618" s="15"/>
      <c r="Q618" s="15"/>
      <c r="R618" s="15"/>
      <c r="S618" s="15"/>
      <c r="T618" s="15"/>
      <c r="U618" s="15"/>
      <c r="V618" s="15"/>
      <c r="W618" s="15"/>
      <c r="X618" s="15"/>
      <c r="Y618" s="15"/>
      <c r="Z618" s="15"/>
      <c r="AA618" s="15"/>
    </row>
    <row r="619" spans="1:27" ht="18" customHeight="1">
      <c r="A619" s="666"/>
      <c r="B619" s="666"/>
      <c r="C619" s="666"/>
      <c r="D619" s="666"/>
      <c r="E619" s="666"/>
      <c r="F619" s="94" t="s">
        <v>3856</v>
      </c>
      <c r="G619" s="17" t="s">
        <v>3857</v>
      </c>
      <c r="H619" s="666"/>
      <c r="I619" s="666"/>
      <c r="J619" s="666"/>
      <c r="K619" s="45"/>
      <c r="L619" s="48"/>
      <c r="M619" s="15"/>
      <c r="N619" s="15"/>
      <c r="O619" s="15"/>
      <c r="P619" s="15"/>
      <c r="Q619" s="15"/>
      <c r="R619" s="15"/>
      <c r="S619" s="15"/>
      <c r="T619" s="15"/>
      <c r="U619" s="15"/>
      <c r="V619" s="15"/>
      <c r="W619" s="15"/>
      <c r="X619" s="15"/>
      <c r="Y619" s="15"/>
      <c r="Z619" s="15"/>
      <c r="AA619" s="15"/>
    </row>
    <row r="620" spans="1:27" ht="18" customHeight="1">
      <c r="A620" s="674">
        <v>3.05</v>
      </c>
      <c r="B620" s="667" t="s">
        <v>116</v>
      </c>
      <c r="C620" s="35" t="s">
        <v>125</v>
      </c>
      <c r="D620" s="35"/>
      <c r="E620" s="47"/>
      <c r="F620" s="47" t="s">
        <v>3862</v>
      </c>
      <c r="G620" s="17" t="s">
        <v>3863</v>
      </c>
      <c r="H620" s="667" t="s">
        <v>116</v>
      </c>
      <c r="I620" s="667" t="s">
        <v>1129</v>
      </c>
      <c r="J620" s="669">
        <v>45463</v>
      </c>
      <c r="K620" s="45"/>
      <c r="L620" s="48"/>
      <c r="M620" s="15"/>
      <c r="N620" s="15"/>
      <c r="O620" s="15"/>
      <c r="P620" s="15"/>
      <c r="Q620" s="15"/>
      <c r="R620" s="15"/>
      <c r="S620" s="15"/>
      <c r="T620" s="15"/>
      <c r="U620" s="15"/>
      <c r="V620" s="15"/>
      <c r="W620" s="15"/>
      <c r="X620" s="15"/>
      <c r="Y620" s="15"/>
      <c r="Z620" s="15"/>
      <c r="AA620" s="15"/>
    </row>
    <row r="621" spans="1:27" ht="18" customHeight="1">
      <c r="A621" s="666"/>
      <c r="B621" s="666"/>
      <c r="C621" s="35" t="s">
        <v>1098</v>
      </c>
      <c r="D621" s="35"/>
      <c r="E621" s="47"/>
      <c r="F621" s="47" t="s">
        <v>3868</v>
      </c>
      <c r="G621" s="17" t="s">
        <v>3870</v>
      </c>
      <c r="H621" s="666"/>
      <c r="I621" s="666"/>
      <c r="J621" s="666"/>
      <c r="K621" s="35"/>
      <c r="L621" s="48"/>
      <c r="M621" s="15"/>
      <c r="N621" s="15"/>
      <c r="O621" s="15"/>
      <c r="P621" s="15"/>
      <c r="Q621" s="15"/>
      <c r="R621" s="15"/>
      <c r="S621" s="15"/>
      <c r="T621" s="15"/>
      <c r="U621" s="15"/>
      <c r="V621" s="15"/>
      <c r="W621" s="15"/>
      <c r="X621" s="15"/>
      <c r="Y621" s="15"/>
      <c r="Z621" s="15"/>
      <c r="AA621" s="15"/>
    </row>
    <row r="622" spans="1:27" ht="18" customHeight="1">
      <c r="A622" s="674">
        <v>3.06</v>
      </c>
      <c r="B622" s="667" t="s">
        <v>49</v>
      </c>
      <c r="C622" s="667" t="s">
        <v>2972</v>
      </c>
      <c r="D622" s="35" t="s">
        <v>3880</v>
      </c>
      <c r="E622" s="47" t="s">
        <v>3882</v>
      </c>
      <c r="F622" s="47" t="s">
        <v>3883</v>
      </c>
      <c r="G622" s="17" t="s">
        <v>3884</v>
      </c>
      <c r="H622" s="667" t="s">
        <v>49</v>
      </c>
      <c r="I622" s="667" t="s">
        <v>1380</v>
      </c>
      <c r="J622" s="669">
        <v>45471</v>
      </c>
      <c r="K622" s="45"/>
      <c r="L622" s="48"/>
      <c r="M622" s="15"/>
      <c r="N622" s="15"/>
      <c r="O622" s="15"/>
      <c r="P622" s="15"/>
      <c r="Q622" s="15"/>
      <c r="R622" s="15"/>
      <c r="S622" s="15"/>
      <c r="T622" s="15"/>
      <c r="U622" s="15"/>
      <c r="V622" s="15"/>
      <c r="W622" s="15"/>
      <c r="X622" s="15"/>
      <c r="Y622" s="15"/>
      <c r="Z622" s="15"/>
      <c r="AA622" s="15"/>
    </row>
    <row r="623" spans="1:27" ht="18" customHeight="1">
      <c r="A623" s="665"/>
      <c r="B623" s="665"/>
      <c r="C623" s="665"/>
      <c r="D623" s="35" t="s">
        <v>3893</v>
      </c>
      <c r="E623" s="47" t="s">
        <v>3894</v>
      </c>
      <c r="F623" s="47" t="s">
        <v>3883</v>
      </c>
      <c r="G623" s="17" t="s">
        <v>3884</v>
      </c>
      <c r="H623" s="665"/>
      <c r="I623" s="665"/>
      <c r="J623" s="665"/>
      <c r="K623" s="35"/>
      <c r="L623" s="48"/>
      <c r="M623" s="15"/>
      <c r="N623" s="15"/>
      <c r="O623" s="15"/>
      <c r="P623" s="15"/>
      <c r="Q623" s="15"/>
      <c r="R623" s="15"/>
      <c r="S623" s="15"/>
      <c r="T623" s="15"/>
      <c r="U623" s="15"/>
      <c r="V623" s="15"/>
      <c r="W623" s="15"/>
      <c r="X623" s="15"/>
      <c r="Y623" s="15"/>
      <c r="Z623" s="15"/>
      <c r="AA623" s="15"/>
    </row>
    <row r="624" spans="1:27" ht="18" customHeight="1">
      <c r="A624" s="665"/>
      <c r="B624" s="665"/>
      <c r="C624" s="665"/>
      <c r="D624" s="35" t="s">
        <v>3898</v>
      </c>
      <c r="E624" s="47" t="s">
        <v>3899</v>
      </c>
      <c r="F624" s="47" t="s">
        <v>3883</v>
      </c>
      <c r="G624" s="17" t="s">
        <v>3884</v>
      </c>
      <c r="H624" s="665"/>
      <c r="I624" s="665"/>
      <c r="J624" s="665"/>
      <c r="K624" s="35"/>
      <c r="L624" s="48"/>
      <c r="M624" s="15"/>
      <c r="N624" s="15"/>
      <c r="O624" s="15"/>
      <c r="P624" s="15"/>
      <c r="Q624" s="15"/>
      <c r="R624" s="15"/>
      <c r="S624" s="15"/>
      <c r="T624" s="15"/>
      <c r="U624" s="15"/>
      <c r="V624" s="15"/>
      <c r="W624" s="15"/>
      <c r="X624" s="15"/>
      <c r="Y624" s="15"/>
      <c r="Z624" s="15"/>
      <c r="AA624" s="15"/>
    </row>
    <row r="625" spans="1:27" ht="18" customHeight="1">
      <c r="A625" s="666"/>
      <c r="B625" s="666"/>
      <c r="C625" s="666"/>
      <c r="D625" s="35" t="s">
        <v>3905</v>
      </c>
      <c r="E625" s="47" t="s">
        <v>3906</v>
      </c>
      <c r="F625" s="47" t="s">
        <v>3883</v>
      </c>
      <c r="G625" s="17" t="s">
        <v>3884</v>
      </c>
      <c r="H625" s="666"/>
      <c r="I625" s="666"/>
      <c r="J625" s="666"/>
      <c r="K625" s="35"/>
      <c r="L625" s="48"/>
      <c r="M625" s="15"/>
      <c r="N625" s="15"/>
      <c r="O625" s="15"/>
      <c r="P625" s="15"/>
      <c r="Q625" s="15"/>
      <c r="R625" s="15"/>
      <c r="S625" s="15"/>
      <c r="T625" s="15"/>
      <c r="U625" s="15"/>
      <c r="V625" s="15"/>
      <c r="W625" s="15"/>
      <c r="X625" s="15"/>
      <c r="Y625" s="15"/>
      <c r="Z625" s="15"/>
      <c r="AA625" s="15"/>
    </row>
    <row r="626" spans="1:27" ht="18" customHeight="1">
      <c r="A626" s="674">
        <v>3.07</v>
      </c>
      <c r="B626" s="35" t="s">
        <v>116</v>
      </c>
      <c r="C626" s="35" t="s">
        <v>36</v>
      </c>
      <c r="D626" s="35" t="s">
        <v>3535</v>
      </c>
      <c r="E626" s="47" t="s">
        <v>3537</v>
      </c>
      <c r="F626" s="47" t="s">
        <v>3913</v>
      </c>
      <c r="G626" s="17" t="s">
        <v>3914</v>
      </c>
      <c r="H626" s="35" t="s">
        <v>116</v>
      </c>
      <c r="I626" s="17" t="s">
        <v>1129</v>
      </c>
      <c r="J626" s="669">
        <v>45477</v>
      </c>
      <c r="K626" s="45"/>
      <c r="L626" s="48"/>
      <c r="M626" s="15"/>
      <c r="N626" s="15"/>
      <c r="O626" s="15"/>
      <c r="P626" s="15"/>
      <c r="Q626" s="15"/>
      <c r="R626" s="15"/>
      <c r="S626" s="15"/>
      <c r="T626" s="15"/>
      <c r="U626" s="15"/>
      <c r="V626" s="15"/>
      <c r="W626" s="15"/>
      <c r="X626" s="15"/>
      <c r="Y626" s="15"/>
      <c r="Z626" s="15"/>
      <c r="AA626" s="15"/>
    </row>
    <row r="627" spans="1:27" ht="18" customHeight="1">
      <c r="A627" s="665"/>
      <c r="B627" s="35" t="s">
        <v>1151</v>
      </c>
      <c r="C627" s="35" t="s">
        <v>125</v>
      </c>
      <c r="D627" s="35" t="s">
        <v>3922</v>
      </c>
      <c r="E627" s="47" t="s">
        <v>3925</v>
      </c>
      <c r="F627" s="47" t="s">
        <v>3927</v>
      </c>
      <c r="G627" s="17" t="s">
        <v>3929</v>
      </c>
      <c r="H627" s="35" t="s">
        <v>1151</v>
      </c>
      <c r="I627" s="17" t="s">
        <v>1506</v>
      </c>
      <c r="J627" s="665"/>
      <c r="K627" s="45"/>
      <c r="L627" s="48"/>
      <c r="M627" s="15"/>
      <c r="N627" s="15"/>
      <c r="O627" s="15"/>
      <c r="P627" s="15"/>
      <c r="Q627" s="15"/>
      <c r="R627" s="15"/>
      <c r="S627" s="15"/>
      <c r="T627" s="15"/>
      <c r="U627" s="15"/>
      <c r="V627" s="15"/>
      <c r="W627" s="15"/>
      <c r="X627" s="15"/>
      <c r="Y627" s="15"/>
      <c r="Z627" s="15"/>
      <c r="AA627" s="15"/>
    </row>
    <row r="628" spans="1:27" ht="18" customHeight="1">
      <c r="A628" s="665"/>
      <c r="B628" s="35" t="s">
        <v>116</v>
      </c>
      <c r="C628" s="35" t="s">
        <v>68</v>
      </c>
      <c r="D628" s="35" t="s">
        <v>3461</v>
      </c>
      <c r="E628" s="47" t="s">
        <v>3462</v>
      </c>
      <c r="F628" s="47" t="s">
        <v>3940</v>
      </c>
      <c r="G628" s="17" t="s">
        <v>3941</v>
      </c>
      <c r="H628" s="35" t="s">
        <v>116</v>
      </c>
      <c r="I628" s="17" t="s">
        <v>1129</v>
      </c>
      <c r="J628" s="665"/>
      <c r="K628" s="45"/>
      <c r="L628" s="48"/>
      <c r="M628" s="15"/>
      <c r="N628" s="15"/>
      <c r="O628" s="15"/>
      <c r="P628" s="15"/>
      <c r="Q628" s="15"/>
      <c r="R628" s="15"/>
      <c r="S628" s="15"/>
      <c r="T628" s="15"/>
      <c r="U628" s="15"/>
      <c r="V628" s="15"/>
      <c r="W628" s="15"/>
      <c r="X628" s="15"/>
      <c r="Y628" s="15"/>
      <c r="Z628" s="15"/>
      <c r="AA628" s="15"/>
    </row>
    <row r="629" spans="1:27" ht="18" customHeight="1">
      <c r="A629" s="666"/>
      <c r="B629" s="35" t="s">
        <v>1366</v>
      </c>
      <c r="C629" s="35" t="s">
        <v>125</v>
      </c>
      <c r="D629" s="35" t="s">
        <v>3947</v>
      </c>
      <c r="E629" s="47" t="s">
        <v>3306</v>
      </c>
      <c r="F629" s="47" t="s">
        <v>3948</v>
      </c>
      <c r="G629" s="17" t="s">
        <v>3950</v>
      </c>
      <c r="H629" s="35" t="s">
        <v>1366</v>
      </c>
      <c r="I629" s="17" t="s">
        <v>3953</v>
      </c>
      <c r="J629" s="666"/>
      <c r="K629" s="45"/>
      <c r="L629" s="48"/>
      <c r="M629" s="15"/>
      <c r="N629" s="15"/>
      <c r="O629" s="15"/>
      <c r="P629" s="15"/>
      <c r="Q629" s="15"/>
      <c r="R629" s="15"/>
      <c r="S629" s="15"/>
      <c r="T629" s="15"/>
      <c r="U629" s="15"/>
      <c r="V629" s="15"/>
      <c r="W629" s="15"/>
      <c r="X629" s="15"/>
      <c r="Y629" s="15"/>
      <c r="Z629" s="15"/>
      <c r="AA629" s="15"/>
    </row>
    <row r="630" spans="1:27" ht="18" customHeight="1">
      <c r="A630" s="128">
        <v>3.08</v>
      </c>
      <c r="B630" s="35" t="s">
        <v>116</v>
      </c>
      <c r="C630" s="35" t="s">
        <v>82</v>
      </c>
      <c r="D630" s="35" t="s">
        <v>3958</v>
      </c>
      <c r="E630" s="47" t="s">
        <v>3960</v>
      </c>
      <c r="F630" s="94" t="s">
        <v>3961</v>
      </c>
      <c r="G630" s="17" t="s">
        <v>3963</v>
      </c>
      <c r="H630" s="35" t="s">
        <v>116</v>
      </c>
      <c r="I630" s="17" t="s">
        <v>1129</v>
      </c>
      <c r="J630" s="45">
        <v>45482</v>
      </c>
      <c r="K630" s="45"/>
      <c r="L630" s="48"/>
      <c r="M630" s="15"/>
      <c r="N630" s="15"/>
      <c r="O630" s="15"/>
      <c r="P630" s="15"/>
      <c r="Q630" s="15"/>
      <c r="R630" s="15"/>
      <c r="S630" s="15"/>
      <c r="T630" s="15"/>
      <c r="U630" s="15"/>
      <c r="V630" s="15"/>
      <c r="W630" s="15"/>
      <c r="X630" s="15"/>
      <c r="Y630" s="15"/>
      <c r="Z630" s="15"/>
      <c r="AA630" s="15"/>
    </row>
    <row r="631" spans="1:27" ht="18" customHeight="1">
      <c r="A631" s="674">
        <v>3.09</v>
      </c>
      <c r="B631" s="35" t="s">
        <v>116</v>
      </c>
      <c r="C631" s="667" t="s">
        <v>36</v>
      </c>
      <c r="D631" s="35" t="s">
        <v>3609</v>
      </c>
      <c r="E631" s="47" t="s">
        <v>3610</v>
      </c>
      <c r="F631" s="670" t="s">
        <v>3974</v>
      </c>
      <c r="G631" s="667" t="s">
        <v>3975</v>
      </c>
      <c r="H631" s="667" t="s">
        <v>3976</v>
      </c>
      <c r="I631" s="667" t="s">
        <v>3978</v>
      </c>
      <c r="J631" s="669">
        <v>45485</v>
      </c>
      <c r="K631" s="45"/>
      <c r="L631" s="48"/>
      <c r="M631" s="15"/>
      <c r="N631" s="15"/>
      <c r="O631" s="15"/>
      <c r="P631" s="15"/>
      <c r="Q631" s="15"/>
      <c r="R631" s="15"/>
      <c r="S631" s="15"/>
      <c r="T631" s="15"/>
      <c r="U631" s="15"/>
      <c r="V631" s="15"/>
      <c r="W631" s="15"/>
      <c r="X631" s="15"/>
      <c r="Y631" s="15"/>
      <c r="Z631" s="15"/>
      <c r="AA631" s="15"/>
    </row>
    <row r="632" spans="1:27" ht="18" customHeight="1">
      <c r="A632" s="666"/>
      <c r="B632" s="35" t="s">
        <v>49</v>
      </c>
      <c r="C632" s="666"/>
      <c r="D632" s="35" t="s">
        <v>3986</v>
      </c>
      <c r="E632" s="47" t="s">
        <v>3987</v>
      </c>
      <c r="F632" s="666"/>
      <c r="G632" s="666"/>
      <c r="H632" s="666"/>
      <c r="I632" s="666"/>
      <c r="J632" s="666"/>
      <c r="K632" s="35"/>
      <c r="L632" s="48"/>
      <c r="M632" s="15"/>
      <c r="N632" s="15"/>
      <c r="O632" s="15"/>
      <c r="P632" s="15"/>
      <c r="Q632" s="15"/>
      <c r="R632" s="15"/>
      <c r="S632" s="15"/>
      <c r="T632" s="15"/>
      <c r="U632" s="15"/>
      <c r="V632" s="15"/>
      <c r="W632" s="15"/>
      <c r="X632" s="15"/>
      <c r="Y632" s="15"/>
      <c r="Z632" s="15"/>
      <c r="AA632" s="15"/>
    </row>
    <row r="633" spans="1:27" ht="18" customHeight="1">
      <c r="A633" s="674">
        <v>3.1</v>
      </c>
      <c r="B633" s="667" t="s">
        <v>49</v>
      </c>
      <c r="C633" s="667" t="s">
        <v>106</v>
      </c>
      <c r="D633" s="35" t="s">
        <v>4001</v>
      </c>
      <c r="E633" s="47" t="s">
        <v>4002</v>
      </c>
      <c r="F633" s="47" t="s">
        <v>4004</v>
      </c>
      <c r="G633" s="17" t="s">
        <v>4007</v>
      </c>
      <c r="H633" s="35" t="s">
        <v>49</v>
      </c>
      <c r="I633" s="17" t="s">
        <v>1380</v>
      </c>
      <c r="J633" s="669">
        <v>45512</v>
      </c>
      <c r="K633" s="45"/>
      <c r="L633" s="48"/>
      <c r="M633" s="15"/>
      <c r="N633" s="15"/>
      <c r="O633" s="15"/>
      <c r="P633" s="15"/>
      <c r="Q633" s="15"/>
      <c r="R633" s="15"/>
      <c r="S633" s="15"/>
      <c r="T633" s="15"/>
      <c r="U633" s="15"/>
      <c r="V633" s="15"/>
      <c r="W633" s="15"/>
      <c r="X633" s="15"/>
      <c r="Y633" s="15"/>
      <c r="Z633" s="15"/>
      <c r="AA633" s="15"/>
    </row>
    <row r="634" spans="1:27" ht="18" customHeight="1">
      <c r="A634" s="665"/>
      <c r="B634" s="665"/>
      <c r="C634" s="665"/>
      <c r="D634" s="35" t="s">
        <v>4017</v>
      </c>
      <c r="E634" s="47" t="s">
        <v>4018</v>
      </c>
      <c r="F634" s="47" t="s">
        <v>4004</v>
      </c>
      <c r="G634" s="17" t="s">
        <v>4007</v>
      </c>
      <c r="H634" s="35" t="s">
        <v>49</v>
      </c>
      <c r="I634" s="17" t="s">
        <v>1380</v>
      </c>
      <c r="J634" s="665"/>
      <c r="K634" s="35"/>
      <c r="L634" s="48"/>
      <c r="M634" s="15"/>
      <c r="N634" s="15"/>
      <c r="O634" s="15"/>
      <c r="P634" s="15"/>
      <c r="Q634" s="15"/>
      <c r="R634" s="15"/>
      <c r="S634" s="15"/>
      <c r="T634" s="15"/>
      <c r="U634" s="15"/>
      <c r="V634" s="15"/>
      <c r="W634" s="15"/>
      <c r="X634" s="15"/>
      <c r="Y634" s="15"/>
      <c r="Z634" s="15"/>
      <c r="AA634" s="15"/>
    </row>
    <row r="635" spans="1:27" ht="18" customHeight="1">
      <c r="A635" s="666"/>
      <c r="B635" s="666"/>
      <c r="C635" s="666"/>
      <c r="D635" s="35" t="s">
        <v>4029</v>
      </c>
      <c r="E635" s="47" t="s">
        <v>4031</v>
      </c>
      <c r="F635" s="47" t="s">
        <v>4004</v>
      </c>
      <c r="G635" s="17" t="s">
        <v>4007</v>
      </c>
      <c r="H635" s="35" t="s">
        <v>49</v>
      </c>
      <c r="I635" s="17" t="s">
        <v>1380</v>
      </c>
      <c r="J635" s="666"/>
      <c r="K635" s="35"/>
      <c r="L635" s="48"/>
      <c r="M635" s="15"/>
      <c r="N635" s="15"/>
      <c r="O635" s="15"/>
      <c r="P635" s="15"/>
      <c r="Q635" s="15"/>
      <c r="R635" s="15"/>
      <c r="S635" s="15"/>
      <c r="T635" s="15"/>
      <c r="U635" s="15"/>
      <c r="V635" s="15"/>
      <c r="W635" s="15"/>
      <c r="X635" s="15"/>
      <c r="Y635" s="15"/>
      <c r="Z635" s="15"/>
      <c r="AA635" s="15"/>
    </row>
    <row r="636" spans="1:27" ht="18" customHeight="1">
      <c r="A636" s="674">
        <v>3.11</v>
      </c>
      <c r="B636" s="35" t="s">
        <v>1151</v>
      </c>
      <c r="C636" s="35" t="s">
        <v>50</v>
      </c>
      <c r="D636" s="35" t="s">
        <v>4037</v>
      </c>
      <c r="E636" s="47" t="s">
        <v>4040</v>
      </c>
      <c r="F636" s="47" t="s">
        <v>4041</v>
      </c>
      <c r="G636" s="17" t="s">
        <v>4042</v>
      </c>
      <c r="H636" s="35" t="s">
        <v>1151</v>
      </c>
      <c r="I636" s="17" t="s">
        <v>1506</v>
      </c>
      <c r="J636" s="45">
        <v>45516</v>
      </c>
      <c r="K636" s="45"/>
      <c r="L636" s="48"/>
      <c r="M636" s="15"/>
      <c r="N636" s="15"/>
      <c r="O636" s="15"/>
      <c r="P636" s="15"/>
      <c r="Q636" s="15"/>
      <c r="R636" s="15"/>
      <c r="S636" s="15"/>
      <c r="T636" s="15"/>
      <c r="U636" s="15"/>
      <c r="V636" s="15"/>
      <c r="W636" s="15"/>
      <c r="X636" s="15"/>
      <c r="Y636" s="15"/>
      <c r="Z636" s="15"/>
      <c r="AA636" s="15"/>
    </row>
    <row r="637" spans="1:27" ht="18" customHeight="1">
      <c r="A637" s="665"/>
      <c r="B637" s="35" t="s">
        <v>116</v>
      </c>
      <c r="C637" s="35" t="s">
        <v>141</v>
      </c>
      <c r="D637" s="35" t="s">
        <v>4045</v>
      </c>
      <c r="E637" s="47" t="s">
        <v>4046</v>
      </c>
      <c r="F637" s="47" t="s">
        <v>4047</v>
      </c>
      <c r="G637" s="17" t="s">
        <v>4048</v>
      </c>
      <c r="H637" s="35" t="s">
        <v>116</v>
      </c>
      <c r="I637" s="17" t="s">
        <v>1129</v>
      </c>
      <c r="J637" s="45">
        <v>45516</v>
      </c>
      <c r="K637" s="45"/>
      <c r="L637" s="48"/>
      <c r="M637" s="15"/>
      <c r="N637" s="15"/>
      <c r="O637" s="15"/>
      <c r="P637" s="15"/>
      <c r="Q637" s="15"/>
      <c r="R637" s="15"/>
      <c r="S637" s="15"/>
      <c r="T637" s="15"/>
      <c r="U637" s="15"/>
      <c r="V637" s="15"/>
      <c r="W637" s="15"/>
      <c r="X637" s="15"/>
      <c r="Y637" s="15"/>
      <c r="Z637" s="15"/>
      <c r="AA637" s="15"/>
    </row>
    <row r="638" spans="1:27" ht="18" customHeight="1">
      <c r="A638" s="666"/>
      <c r="B638" s="35" t="s">
        <v>49</v>
      </c>
      <c r="C638" s="35" t="s">
        <v>141</v>
      </c>
      <c r="D638" s="35" t="s">
        <v>4055</v>
      </c>
      <c r="E638" s="47" t="s">
        <v>3244</v>
      </c>
      <c r="F638" s="47" t="s">
        <v>4058</v>
      </c>
      <c r="G638" s="17" t="s">
        <v>4061</v>
      </c>
      <c r="H638" s="35" t="s">
        <v>49</v>
      </c>
      <c r="I638" s="17" t="s">
        <v>1380</v>
      </c>
      <c r="J638" s="45">
        <v>45516</v>
      </c>
      <c r="K638" s="45"/>
      <c r="L638" s="48"/>
      <c r="M638" s="15"/>
      <c r="N638" s="15"/>
      <c r="O638" s="15"/>
      <c r="P638" s="15"/>
      <c r="Q638" s="15"/>
      <c r="R638" s="15"/>
      <c r="S638" s="15"/>
      <c r="T638" s="15"/>
      <c r="U638" s="15"/>
      <c r="V638" s="15"/>
      <c r="W638" s="15"/>
      <c r="X638" s="15"/>
      <c r="Y638" s="15"/>
      <c r="Z638" s="15"/>
      <c r="AA638" s="15"/>
    </row>
    <row r="639" spans="1:27" ht="18" customHeight="1">
      <c r="A639" s="674">
        <v>3.12</v>
      </c>
      <c r="B639" s="35" t="s">
        <v>116</v>
      </c>
      <c r="C639" s="35" t="s">
        <v>68</v>
      </c>
      <c r="D639" s="35" t="s">
        <v>3461</v>
      </c>
      <c r="E639" s="47" t="s">
        <v>4068</v>
      </c>
      <c r="F639" s="47" t="s">
        <v>4070</v>
      </c>
      <c r="G639" s="17" t="s">
        <v>4071</v>
      </c>
      <c r="H639" s="35" t="s">
        <v>116</v>
      </c>
      <c r="I639" s="17" t="s">
        <v>1129</v>
      </c>
      <c r="J639" s="669">
        <v>45517</v>
      </c>
      <c r="K639" s="45"/>
      <c r="L639" s="48"/>
      <c r="M639" s="15"/>
      <c r="N639" s="15"/>
      <c r="O639" s="15"/>
      <c r="P639" s="15"/>
      <c r="Q639" s="15"/>
      <c r="R639" s="15"/>
      <c r="S639" s="15"/>
      <c r="T639" s="15"/>
      <c r="U639" s="15"/>
      <c r="V639" s="15"/>
      <c r="W639" s="15"/>
      <c r="X639" s="15"/>
      <c r="Y639" s="15"/>
      <c r="Z639" s="15"/>
      <c r="AA639" s="15"/>
    </row>
    <row r="640" spans="1:27" ht="18" customHeight="1">
      <c r="A640" s="665"/>
      <c r="B640" s="667" t="s">
        <v>49</v>
      </c>
      <c r="C640" s="667" t="s">
        <v>100</v>
      </c>
      <c r="D640" s="35" t="s">
        <v>4082</v>
      </c>
      <c r="E640" s="94" t="s">
        <v>4084</v>
      </c>
      <c r="F640" s="47" t="s">
        <v>4004</v>
      </c>
      <c r="G640" s="17" t="s">
        <v>4007</v>
      </c>
      <c r="H640" s="35" t="s">
        <v>49</v>
      </c>
      <c r="I640" s="17" t="s">
        <v>1380</v>
      </c>
      <c r="J640" s="665"/>
      <c r="K640" s="45"/>
      <c r="L640" s="48"/>
      <c r="M640" s="15"/>
      <c r="N640" s="15"/>
      <c r="O640" s="15"/>
      <c r="P640" s="15"/>
      <c r="Q640" s="15"/>
      <c r="R640" s="15"/>
      <c r="S640" s="15"/>
      <c r="T640" s="15"/>
      <c r="U640" s="15"/>
      <c r="V640" s="15"/>
      <c r="W640" s="15"/>
      <c r="X640" s="15"/>
      <c r="Y640" s="15"/>
      <c r="Z640" s="15"/>
      <c r="AA640" s="15"/>
    </row>
    <row r="641" spans="1:27" ht="18" customHeight="1">
      <c r="A641" s="665"/>
      <c r="B641" s="665"/>
      <c r="C641" s="665"/>
      <c r="D641" s="35" t="s">
        <v>4091</v>
      </c>
      <c r="E641" s="47" t="s">
        <v>4093</v>
      </c>
      <c r="F641" s="47" t="s">
        <v>4004</v>
      </c>
      <c r="G641" s="17" t="s">
        <v>4007</v>
      </c>
      <c r="H641" s="35" t="s">
        <v>49</v>
      </c>
      <c r="I641" s="17" t="s">
        <v>1380</v>
      </c>
      <c r="J641" s="665"/>
      <c r="K641" s="45"/>
      <c r="L641" s="48"/>
      <c r="M641" s="15"/>
      <c r="N641" s="15"/>
      <c r="O641" s="15"/>
      <c r="P641" s="15"/>
      <c r="Q641" s="15"/>
      <c r="R641" s="15"/>
      <c r="S641" s="15"/>
      <c r="T641" s="15"/>
      <c r="U641" s="15"/>
      <c r="V641" s="15"/>
      <c r="W641" s="15"/>
      <c r="X641" s="15"/>
      <c r="Y641" s="15"/>
      <c r="Z641" s="15"/>
      <c r="AA641" s="15"/>
    </row>
    <row r="642" spans="1:27" ht="18" customHeight="1">
      <c r="A642" s="665"/>
      <c r="B642" s="665"/>
      <c r="C642" s="665"/>
      <c r="D642" s="35" t="s">
        <v>4103</v>
      </c>
      <c r="E642" s="47" t="s">
        <v>4104</v>
      </c>
      <c r="F642" s="47" t="s">
        <v>4004</v>
      </c>
      <c r="G642" s="17" t="s">
        <v>4007</v>
      </c>
      <c r="H642" s="35" t="s">
        <v>49</v>
      </c>
      <c r="I642" s="17" t="s">
        <v>1380</v>
      </c>
      <c r="J642" s="665"/>
      <c r="K642" s="45"/>
      <c r="L642" s="48"/>
      <c r="M642" s="15"/>
      <c r="N642" s="15"/>
      <c r="O642" s="15"/>
      <c r="P642" s="15"/>
      <c r="Q642" s="15"/>
      <c r="R642" s="15"/>
      <c r="S642" s="15"/>
      <c r="T642" s="15"/>
      <c r="U642" s="15"/>
      <c r="V642" s="15"/>
      <c r="W642" s="15"/>
      <c r="X642" s="15"/>
      <c r="Y642" s="15"/>
      <c r="Z642" s="15"/>
      <c r="AA642" s="15"/>
    </row>
    <row r="643" spans="1:27" ht="18" customHeight="1">
      <c r="A643" s="665"/>
      <c r="B643" s="666"/>
      <c r="C643" s="666"/>
      <c r="D643" s="35" t="s">
        <v>4113</v>
      </c>
      <c r="E643" s="47" t="s">
        <v>4114</v>
      </c>
      <c r="F643" s="47" t="s">
        <v>4004</v>
      </c>
      <c r="G643" s="17" t="s">
        <v>4007</v>
      </c>
      <c r="H643" s="35" t="s">
        <v>49</v>
      </c>
      <c r="I643" s="17" t="s">
        <v>1380</v>
      </c>
      <c r="J643" s="665"/>
      <c r="K643" s="45"/>
      <c r="L643" s="48"/>
      <c r="M643" s="15"/>
      <c r="N643" s="15"/>
      <c r="O643" s="15"/>
      <c r="P643" s="15"/>
      <c r="Q643" s="15"/>
      <c r="R643" s="15"/>
      <c r="S643" s="15"/>
      <c r="T643" s="15"/>
      <c r="U643" s="15"/>
      <c r="V643" s="15"/>
      <c r="W643" s="15"/>
      <c r="X643" s="15"/>
      <c r="Y643" s="15"/>
      <c r="Z643" s="15"/>
      <c r="AA643" s="15"/>
    </row>
    <row r="644" spans="1:27" ht="18" customHeight="1">
      <c r="A644" s="665"/>
      <c r="B644" s="35" t="s">
        <v>1151</v>
      </c>
      <c r="C644" s="35" t="s">
        <v>36</v>
      </c>
      <c r="D644" s="35" t="s">
        <v>4125</v>
      </c>
      <c r="E644" s="47" t="s">
        <v>4127</v>
      </c>
      <c r="F644" s="47" t="s">
        <v>4129</v>
      </c>
      <c r="G644" s="17" t="s">
        <v>4130</v>
      </c>
      <c r="H644" s="35" t="s">
        <v>1151</v>
      </c>
      <c r="I644" s="17" t="s">
        <v>1506</v>
      </c>
      <c r="J644" s="665"/>
      <c r="K644" s="45"/>
      <c r="L644" s="48"/>
      <c r="M644" s="15"/>
      <c r="N644" s="15"/>
      <c r="O644" s="15"/>
      <c r="P644" s="15"/>
      <c r="Q644" s="15"/>
      <c r="R644" s="15"/>
      <c r="S644" s="15"/>
      <c r="T644" s="15"/>
      <c r="U644" s="15"/>
      <c r="V644" s="15"/>
      <c r="W644" s="15"/>
      <c r="X644" s="15"/>
      <c r="Y644" s="15"/>
      <c r="Z644" s="15"/>
      <c r="AA644" s="15"/>
    </row>
    <row r="645" spans="1:27" ht="18" customHeight="1">
      <c r="A645" s="666"/>
      <c r="B645" s="35" t="s">
        <v>116</v>
      </c>
      <c r="C645" s="35" t="s">
        <v>36</v>
      </c>
      <c r="D645" s="35" t="s">
        <v>3486</v>
      </c>
      <c r="E645" s="47" t="s">
        <v>4138</v>
      </c>
      <c r="F645" s="47" t="s">
        <v>3471</v>
      </c>
      <c r="G645" s="17" t="s">
        <v>3472</v>
      </c>
      <c r="H645" s="35" t="s">
        <v>116</v>
      </c>
      <c r="I645" s="17" t="s">
        <v>1129</v>
      </c>
      <c r="J645" s="666"/>
      <c r="K645" s="45"/>
      <c r="L645" s="48"/>
      <c r="M645" s="15"/>
      <c r="N645" s="15"/>
      <c r="O645" s="15"/>
      <c r="P645" s="15"/>
      <c r="Q645" s="15"/>
      <c r="R645" s="15"/>
      <c r="S645" s="15"/>
      <c r="T645" s="15"/>
      <c r="U645" s="15"/>
      <c r="V645" s="15"/>
      <c r="W645" s="15"/>
      <c r="X645" s="15"/>
      <c r="Y645" s="15"/>
      <c r="Z645" s="15"/>
      <c r="AA645" s="15"/>
    </row>
    <row r="646" spans="1:27" ht="18" customHeight="1">
      <c r="A646" s="674">
        <v>3.13</v>
      </c>
      <c r="B646" s="35" t="s">
        <v>1151</v>
      </c>
      <c r="C646" s="35" t="s">
        <v>16</v>
      </c>
      <c r="D646" s="35" t="s">
        <v>1830</v>
      </c>
      <c r="E646" s="47" t="s">
        <v>4143</v>
      </c>
      <c r="F646" s="47" t="s">
        <v>4145</v>
      </c>
      <c r="G646" s="17" t="s">
        <v>4147</v>
      </c>
      <c r="H646" s="35" t="s">
        <v>1151</v>
      </c>
      <c r="I646" s="17" t="s">
        <v>1506</v>
      </c>
      <c r="J646" s="669">
        <v>45524</v>
      </c>
      <c r="K646" s="45"/>
      <c r="L646" s="48"/>
      <c r="M646" s="15"/>
      <c r="N646" s="15"/>
      <c r="O646" s="15"/>
      <c r="P646" s="15"/>
      <c r="Q646" s="15"/>
      <c r="R646" s="15"/>
      <c r="S646" s="15"/>
      <c r="T646" s="15"/>
      <c r="U646" s="15"/>
      <c r="V646" s="15"/>
      <c r="W646" s="15"/>
      <c r="X646" s="15"/>
      <c r="Y646" s="15"/>
      <c r="Z646" s="15"/>
      <c r="AA646" s="15"/>
    </row>
    <row r="647" spans="1:27" ht="18" customHeight="1">
      <c r="A647" s="666"/>
      <c r="B647" s="35" t="s">
        <v>49</v>
      </c>
      <c r="C647" s="35" t="s">
        <v>3523</v>
      </c>
      <c r="D647" s="35" t="s">
        <v>3566</v>
      </c>
      <c r="E647" s="47" t="s">
        <v>4156</v>
      </c>
      <c r="F647" s="47" t="s">
        <v>4004</v>
      </c>
      <c r="G647" s="17" t="s">
        <v>4007</v>
      </c>
      <c r="H647" s="35" t="s">
        <v>49</v>
      </c>
      <c r="I647" s="17" t="s">
        <v>1380</v>
      </c>
      <c r="J647" s="666"/>
      <c r="K647" s="45"/>
      <c r="L647" s="48"/>
      <c r="M647" s="15"/>
      <c r="N647" s="15"/>
      <c r="O647" s="15"/>
      <c r="P647" s="15"/>
      <c r="Q647" s="15"/>
      <c r="R647" s="15"/>
      <c r="S647" s="15"/>
      <c r="T647" s="15"/>
      <c r="U647" s="15"/>
      <c r="V647" s="15"/>
      <c r="W647" s="15"/>
      <c r="X647" s="15"/>
      <c r="Y647" s="15"/>
      <c r="Z647" s="15"/>
      <c r="AA647" s="15"/>
    </row>
    <row r="648" spans="1:27" ht="18" customHeight="1">
      <c r="A648" s="128">
        <v>3.14</v>
      </c>
      <c r="B648" s="35" t="s">
        <v>116</v>
      </c>
      <c r="C648" s="35" t="s">
        <v>2972</v>
      </c>
      <c r="D648" s="35" t="s">
        <v>4168</v>
      </c>
      <c r="E648" s="94" t="s">
        <v>4169</v>
      </c>
      <c r="F648" s="94" t="s">
        <v>4170</v>
      </c>
      <c r="G648" s="17" t="s">
        <v>4170</v>
      </c>
      <c r="H648" s="35" t="s">
        <v>116</v>
      </c>
      <c r="I648" s="17" t="s">
        <v>1129</v>
      </c>
      <c r="J648" s="45">
        <v>45525</v>
      </c>
      <c r="K648" s="45"/>
      <c r="L648" s="48"/>
      <c r="M648" s="15"/>
      <c r="N648" s="15"/>
      <c r="O648" s="15"/>
      <c r="P648" s="15"/>
      <c r="Q648" s="15"/>
      <c r="R648" s="15"/>
      <c r="S648" s="15"/>
      <c r="T648" s="15"/>
      <c r="U648" s="15"/>
      <c r="V648" s="15"/>
      <c r="W648" s="15"/>
      <c r="X648" s="15"/>
      <c r="Y648" s="15"/>
      <c r="Z648" s="15"/>
      <c r="AA648" s="15"/>
    </row>
    <row r="649" spans="1:27" ht="18" customHeight="1">
      <c r="A649" s="674">
        <v>3.15</v>
      </c>
      <c r="B649" s="35" t="s">
        <v>49</v>
      </c>
      <c r="C649" s="35" t="s">
        <v>110</v>
      </c>
      <c r="D649" s="35" t="s">
        <v>4179</v>
      </c>
      <c r="E649" s="47" t="s">
        <v>4180</v>
      </c>
      <c r="F649" s="47" t="s">
        <v>4182</v>
      </c>
      <c r="G649" s="17" t="s">
        <v>4183</v>
      </c>
      <c r="H649" s="35" t="s">
        <v>49</v>
      </c>
      <c r="I649" s="17" t="s">
        <v>1380</v>
      </c>
      <c r="J649" s="669">
        <v>45531</v>
      </c>
      <c r="K649" s="45"/>
      <c r="L649" s="48"/>
      <c r="M649" s="15"/>
      <c r="N649" s="15"/>
      <c r="O649" s="15"/>
      <c r="P649" s="15"/>
      <c r="Q649" s="15"/>
      <c r="R649" s="15"/>
      <c r="S649" s="15"/>
      <c r="T649" s="15"/>
      <c r="U649" s="15"/>
      <c r="V649" s="15"/>
      <c r="W649" s="15"/>
      <c r="X649" s="15"/>
      <c r="Y649" s="15"/>
      <c r="Z649" s="15"/>
      <c r="AA649" s="15"/>
    </row>
    <row r="650" spans="1:27" ht="18" customHeight="1">
      <c r="A650" s="665"/>
      <c r="B650" s="667" t="s">
        <v>116</v>
      </c>
      <c r="C650" s="35" t="s">
        <v>4191</v>
      </c>
      <c r="D650" s="226" t="s">
        <v>39</v>
      </c>
      <c r="E650" s="196" t="s">
        <v>39</v>
      </c>
      <c r="F650" s="47" t="s">
        <v>4196</v>
      </c>
      <c r="G650" s="17" t="s">
        <v>4197</v>
      </c>
      <c r="H650" s="35" t="s">
        <v>116</v>
      </c>
      <c r="I650" s="17" t="s">
        <v>1129</v>
      </c>
      <c r="J650" s="665"/>
      <c r="K650" s="45"/>
      <c r="L650" s="48"/>
      <c r="M650" s="15"/>
      <c r="N650" s="15"/>
      <c r="O650" s="15"/>
      <c r="P650" s="15"/>
      <c r="Q650" s="15"/>
      <c r="R650" s="15"/>
      <c r="S650" s="15"/>
      <c r="T650" s="15"/>
      <c r="U650" s="15"/>
      <c r="V650" s="15"/>
      <c r="W650" s="15"/>
      <c r="X650" s="15"/>
      <c r="Y650" s="15"/>
      <c r="Z650" s="15"/>
      <c r="AA650" s="15"/>
    </row>
    <row r="651" spans="1:27" ht="18" customHeight="1">
      <c r="A651" s="665"/>
      <c r="B651" s="666"/>
      <c r="C651" s="35" t="s">
        <v>4200</v>
      </c>
      <c r="D651" s="226" t="s">
        <v>39</v>
      </c>
      <c r="E651" s="196" t="s">
        <v>39</v>
      </c>
      <c r="F651" s="47" t="s">
        <v>4202</v>
      </c>
      <c r="G651" s="17" t="s">
        <v>4204</v>
      </c>
      <c r="H651" s="35" t="s">
        <v>116</v>
      </c>
      <c r="I651" s="17" t="s">
        <v>1129</v>
      </c>
      <c r="J651" s="666"/>
      <c r="K651" s="45"/>
      <c r="L651" s="48"/>
      <c r="M651" s="15"/>
      <c r="N651" s="15"/>
      <c r="O651" s="15"/>
      <c r="P651" s="15"/>
      <c r="Q651" s="15"/>
      <c r="R651" s="15"/>
      <c r="S651" s="15"/>
      <c r="T651" s="15"/>
      <c r="U651" s="15"/>
      <c r="V651" s="15"/>
      <c r="W651" s="15"/>
      <c r="X651" s="15"/>
      <c r="Y651" s="15"/>
      <c r="Z651" s="15"/>
      <c r="AA651" s="15"/>
    </row>
    <row r="652" spans="1:27" ht="18" customHeight="1">
      <c r="A652" s="665"/>
      <c r="B652" s="35" t="s">
        <v>116</v>
      </c>
      <c r="C652" s="35" t="s">
        <v>50</v>
      </c>
      <c r="D652" s="35" t="s">
        <v>3505</v>
      </c>
      <c r="E652" s="47" t="s">
        <v>4213</v>
      </c>
      <c r="F652" s="94" t="s">
        <v>4214</v>
      </c>
      <c r="G652" s="17" t="s">
        <v>4215</v>
      </c>
      <c r="H652" s="35" t="s">
        <v>116</v>
      </c>
      <c r="I652" s="17" t="s">
        <v>1129</v>
      </c>
      <c r="J652" s="45">
        <v>45533</v>
      </c>
      <c r="K652" s="45"/>
      <c r="L652" s="48"/>
      <c r="M652" s="15"/>
      <c r="N652" s="15"/>
      <c r="O652" s="15"/>
      <c r="P652" s="15"/>
      <c r="Q652" s="15"/>
      <c r="R652" s="15"/>
      <c r="S652" s="15"/>
      <c r="T652" s="15"/>
      <c r="U652" s="15"/>
      <c r="V652" s="15"/>
      <c r="W652" s="15"/>
      <c r="X652" s="15"/>
      <c r="Y652" s="15"/>
      <c r="Z652" s="15"/>
      <c r="AA652" s="15"/>
    </row>
    <row r="653" spans="1:27" ht="18" customHeight="1">
      <c r="A653" s="665"/>
      <c r="B653" s="667" t="s">
        <v>49</v>
      </c>
      <c r="C653" s="667" t="s">
        <v>4191</v>
      </c>
      <c r="D653" s="35">
        <v>14226</v>
      </c>
      <c r="E653" s="670" t="s">
        <v>4221</v>
      </c>
      <c r="F653" s="47" t="s">
        <v>4222</v>
      </c>
      <c r="G653" s="17" t="s">
        <v>4222</v>
      </c>
      <c r="H653" s="667" t="s">
        <v>49</v>
      </c>
      <c r="I653" s="667" t="s">
        <v>1380</v>
      </c>
      <c r="J653" s="669">
        <v>45534</v>
      </c>
      <c r="K653" s="45"/>
      <c r="L653" s="48"/>
      <c r="M653" s="15"/>
      <c r="N653" s="15"/>
      <c r="O653" s="15"/>
      <c r="P653" s="15"/>
      <c r="Q653" s="15"/>
      <c r="R653" s="15"/>
      <c r="S653" s="15"/>
      <c r="T653" s="15"/>
      <c r="U653" s="15"/>
      <c r="V653" s="15"/>
      <c r="W653" s="15"/>
      <c r="X653" s="15"/>
      <c r="Y653" s="15"/>
      <c r="Z653" s="15"/>
      <c r="AA653" s="15"/>
    </row>
    <row r="654" spans="1:27" ht="18" customHeight="1">
      <c r="A654" s="665"/>
      <c r="B654" s="665"/>
      <c r="C654" s="665"/>
      <c r="D654" s="35">
        <v>14227</v>
      </c>
      <c r="E654" s="665"/>
      <c r="F654" s="47" t="s">
        <v>4233</v>
      </c>
      <c r="G654" s="17" t="s">
        <v>4233</v>
      </c>
      <c r="H654" s="665"/>
      <c r="I654" s="665"/>
      <c r="J654" s="665"/>
      <c r="K654" s="45"/>
      <c r="L654" s="48"/>
      <c r="M654" s="15"/>
      <c r="N654" s="15"/>
      <c r="O654" s="15"/>
      <c r="P654" s="15"/>
      <c r="Q654" s="15"/>
      <c r="R654" s="15"/>
      <c r="S654" s="15"/>
      <c r="T654" s="15"/>
      <c r="U654" s="15"/>
      <c r="V654" s="15"/>
      <c r="W654" s="15"/>
      <c r="X654" s="15"/>
      <c r="Y654" s="15"/>
      <c r="Z654" s="15"/>
      <c r="AA654" s="15"/>
    </row>
    <row r="655" spans="1:27" ht="18" customHeight="1">
      <c r="A655" s="665"/>
      <c r="B655" s="666"/>
      <c r="C655" s="666"/>
      <c r="D655" s="35">
        <v>14228</v>
      </c>
      <c r="E655" s="666"/>
      <c r="F655" s="47" t="s">
        <v>4237</v>
      </c>
      <c r="G655" s="17" t="s">
        <v>4237</v>
      </c>
      <c r="H655" s="666"/>
      <c r="I655" s="666"/>
      <c r="J655" s="666"/>
      <c r="K655" s="45"/>
      <c r="L655" s="48"/>
      <c r="M655" s="15"/>
      <c r="N655" s="15"/>
      <c r="O655" s="15"/>
      <c r="P655" s="15"/>
      <c r="Q655" s="15"/>
      <c r="R655" s="15"/>
      <c r="S655" s="15"/>
      <c r="T655" s="15"/>
      <c r="U655" s="15"/>
      <c r="V655" s="15"/>
      <c r="W655" s="15"/>
      <c r="X655" s="15"/>
      <c r="Y655" s="15"/>
      <c r="Z655" s="15"/>
      <c r="AA655" s="15"/>
    </row>
    <row r="656" spans="1:27" ht="18" customHeight="1">
      <c r="A656" s="665"/>
      <c r="B656" s="667" t="s">
        <v>1151</v>
      </c>
      <c r="C656" s="667" t="s">
        <v>106</v>
      </c>
      <c r="D656" s="667" t="s">
        <v>4245</v>
      </c>
      <c r="E656" s="670" t="s">
        <v>4246</v>
      </c>
      <c r="F656" s="48" t="s">
        <v>4248</v>
      </c>
      <c r="G656" s="17" t="s">
        <v>4251</v>
      </c>
      <c r="H656" s="667" t="s">
        <v>1151</v>
      </c>
      <c r="I656" s="667" t="s">
        <v>1506</v>
      </c>
      <c r="J656" s="669">
        <v>45534</v>
      </c>
      <c r="K656" s="45"/>
      <c r="L656" s="48"/>
      <c r="M656" s="15"/>
      <c r="N656" s="15"/>
      <c r="O656" s="15"/>
      <c r="P656" s="15"/>
      <c r="Q656" s="15"/>
      <c r="R656" s="15"/>
      <c r="S656" s="15"/>
      <c r="T656" s="15"/>
      <c r="U656" s="15"/>
      <c r="V656" s="15"/>
      <c r="W656" s="15"/>
      <c r="X656" s="15"/>
      <c r="Y656" s="15"/>
      <c r="Z656" s="15"/>
      <c r="AA656" s="15"/>
    </row>
    <row r="657" spans="1:27" ht="18" customHeight="1">
      <c r="A657" s="665"/>
      <c r="B657" s="666"/>
      <c r="C657" s="666"/>
      <c r="D657" s="666"/>
      <c r="E657" s="666"/>
      <c r="F657" s="48" t="s">
        <v>4258</v>
      </c>
      <c r="G657" s="17" t="s">
        <v>4259</v>
      </c>
      <c r="H657" s="666"/>
      <c r="I657" s="666"/>
      <c r="J657" s="665"/>
      <c r="K657" s="45"/>
      <c r="L657" s="48"/>
      <c r="M657" s="15"/>
      <c r="N657" s="15"/>
      <c r="O657" s="15"/>
      <c r="P657" s="15"/>
      <c r="Q657" s="15"/>
      <c r="R657" s="15"/>
      <c r="S657" s="15"/>
      <c r="T657" s="15"/>
      <c r="U657" s="15"/>
      <c r="V657" s="15"/>
      <c r="W657" s="15"/>
      <c r="X657" s="15"/>
      <c r="Y657" s="15"/>
      <c r="Z657" s="15"/>
      <c r="AA657" s="15"/>
    </row>
    <row r="658" spans="1:27" ht="18" customHeight="1">
      <c r="A658" s="665"/>
      <c r="B658" s="667" t="s">
        <v>49</v>
      </c>
      <c r="C658" s="667" t="s">
        <v>106</v>
      </c>
      <c r="D658" s="667" t="s">
        <v>4245</v>
      </c>
      <c r="E658" s="670" t="s">
        <v>4246</v>
      </c>
      <c r="F658" s="48" t="s">
        <v>4265</v>
      </c>
      <c r="G658" s="17" t="s">
        <v>4266</v>
      </c>
      <c r="H658" s="667" t="s">
        <v>49</v>
      </c>
      <c r="I658" s="667" t="s">
        <v>1380</v>
      </c>
      <c r="J658" s="665"/>
      <c r="K658" s="45"/>
      <c r="L658" s="48"/>
      <c r="M658" s="15"/>
      <c r="N658" s="15"/>
      <c r="O658" s="15"/>
      <c r="P658" s="15"/>
      <c r="Q658" s="15"/>
      <c r="R658" s="15"/>
      <c r="S658" s="15"/>
      <c r="T658" s="15"/>
      <c r="U658" s="15"/>
      <c r="V658" s="15"/>
      <c r="W658" s="15"/>
      <c r="X658" s="15"/>
      <c r="Y658" s="15"/>
      <c r="Z658" s="15"/>
      <c r="AA658" s="15"/>
    </row>
    <row r="659" spans="1:27" ht="18" customHeight="1">
      <c r="A659" s="665"/>
      <c r="B659" s="665"/>
      <c r="C659" s="665"/>
      <c r="D659" s="665"/>
      <c r="E659" s="665"/>
      <c r="F659" s="48" t="s">
        <v>4277</v>
      </c>
      <c r="G659" s="17" t="s">
        <v>4278</v>
      </c>
      <c r="H659" s="665"/>
      <c r="I659" s="665"/>
      <c r="J659" s="665"/>
      <c r="K659" s="45"/>
      <c r="L659" s="48"/>
      <c r="M659" s="15"/>
      <c r="N659" s="15"/>
      <c r="O659" s="15"/>
      <c r="P659" s="15"/>
      <c r="Q659" s="15"/>
      <c r="R659" s="15"/>
      <c r="S659" s="15"/>
      <c r="T659" s="15"/>
      <c r="U659" s="15"/>
      <c r="V659" s="15"/>
      <c r="W659" s="15"/>
      <c r="X659" s="15"/>
      <c r="Y659" s="15"/>
      <c r="Z659" s="15"/>
      <c r="AA659" s="15"/>
    </row>
    <row r="660" spans="1:27" ht="18" customHeight="1">
      <c r="A660" s="665"/>
      <c r="B660" s="666"/>
      <c r="C660" s="666"/>
      <c r="D660" s="666"/>
      <c r="E660" s="666"/>
      <c r="F660" s="48" t="s">
        <v>4284</v>
      </c>
      <c r="G660" s="17" t="s">
        <v>4285</v>
      </c>
      <c r="H660" s="666"/>
      <c r="I660" s="666"/>
      <c r="J660" s="666"/>
      <c r="K660" s="45"/>
      <c r="L660" s="48"/>
      <c r="M660" s="15"/>
      <c r="N660" s="15"/>
      <c r="O660" s="15"/>
      <c r="P660" s="15"/>
      <c r="Q660" s="15"/>
      <c r="R660" s="15"/>
      <c r="S660" s="15"/>
      <c r="T660" s="15"/>
      <c r="U660" s="15"/>
      <c r="V660" s="15"/>
      <c r="W660" s="15"/>
      <c r="X660" s="15"/>
      <c r="Y660" s="15"/>
      <c r="Z660" s="15"/>
      <c r="AA660" s="15"/>
    </row>
    <row r="661" spans="1:27" ht="18" customHeight="1">
      <c r="A661" s="665"/>
      <c r="B661" s="35" t="s">
        <v>116</v>
      </c>
      <c r="C661" s="35" t="s">
        <v>110</v>
      </c>
      <c r="D661" s="35" t="s">
        <v>3744</v>
      </c>
      <c r="E661" s="48" t="s">
        <v>3745</v>
      </c>
      <c r="F661" s="47" t="s">
        <v>4292</v>
      </c>
      <c r="G661" s="17" t="s">
        <v>4294</v>
      </c>
      <c r="H661" s="35" t="s">
        <v>116</v>
      </c>
      <c r="I661" s="17" t="s">
        <v>1129</v>
      </c>
      <c r="J661" s="669">
        <v>45537</v>
      </c>
      <c r="K661" s="45"/>
      <c r="L661" s="48"/>
      <c r="M661" s="15"/>
      <c r="N661" s="15"/>
      <c r="O661" s="15"/>
      <c r="P661" s="15"/>
      <c r="Q661" s="15"/>
      <c r="R661" s="15"/>
      <c r="S661" s="15"/>
      <c r="T661" s="15"/>
      <c r="U661" s="15"/>
      <c r="V661" s="15"/>
      <c r="W661" s="15"/>
      <c r="X661" s="15"/>
      <c r="Y661" s="15"/>
      <c r="Z661" s="15"/>
      <c r="AA661" s="15"/>
    </row>
    <row r="662" spans="1:27" ht="18" customHeight="1">
      <c r="A662" s="666"/>
      <c r="B662" s="35" t="s">
        <v>116</v>
      </c>
      <c r="C662" s="35" t="s">
        <v>110</v>
      </c>
      <c r="D662" s="35" t="s">
        <v>4301</v>
      </c>
      <c r="E662" s="48" t="s">
        <v>4302</v>
      </c>
      <c r="F662" s="48" t="s">
        <v>4303</v>
      </c>
      <c r="G662" s="17" t="s">
        <v>4304</v>
      </c>
      <c r="H662" s="35" t="s">
        <v>116</v>
      </c>
      <c r="I662" s="17" t="s">
        <v>1129</v>
      </c>
      <c r="J662" s="666"/>
      <c r="K662" s="45"/>
      <c r="L662" s="48"/>
      <c r="M662" s="15"/>
      <c r="N662" s="15"/>
      <c r="O662" s="15"/>
      <c r="P662" s="15"/>
      <c r="Q662" s="15"/>
      <c r="R662" s="15"/>
      <c r="S662" s="15"/>
      <c r="T662" s="15"/>
      <c r="U662" s="15"/>
      <c r="V662" s="15"/>
      <c r="W662" s="15"/>
      <c r="X662" s="15"/>
      <c r="Y662" s="15"/>
      <c r="Z662" s="15"/>
      <c r="AA662" s="15"/>
    </row>
    <row r="663" spans="1:27" ht="18" customHeight="1">
      <c r="A663" s="674">
        <v>3.16</v>
      </c>
      <c r="B663" s="667" t="s">
        <v>49</v>
      </c>
      <c r="C663" s="35" t="s">
        <v>132</v>
      </c>
      <c r="D663" s="35" t="s">
        <v>4316</v>
      </c>
      <c r="E663" s="48" t="s">
        <v>4318</v>
      </c>
      <c r="F663" s="47" t="s">
        <v>4319</v>
      </c>
      <c r="G663" s="17" t="s">
        <v>4320</v>
      </c>
      <c r="H663" s="667" t="s">
        <v>49</v>
      </c>
      <c r="I663" s="667" t="s">
        <v>1380</v>
      </c>
      <c r="J663" s="669">
        <v>45539</v>
      </c>
      <c r="K663" s="45"/>
      <c r="L663" s="48"/>
      <c r="M663" s="15"/>
      <c r="N663" s="15"/>
      <c r="O663" s="15"/>
      <c r="P663" s="15"/>
      <c r="Q663" s="15"/>
      <c r="R663" s="15"/>
      <c r="S663" s="15"/>
      <c r="T663" s="15"/>
      <c r="U663" s="15"/>
      <c r="V663" s="15"/>
      <c r="W663" s="15"/>
      <c r="X663" s="15"/>
      <c r="Y663" s="15"/>
      <c r="Z663" s="15"/>
      <c r="AA663" s="15"/>
    </row>
    <row r="664" spans="1:27" ht="18" customHeight="1">
      <c r="A664" s="665"/>
      <c r="B664" s="665"/>
      <c r="C664" s="35" t="s">
        <v>141</v>
      </c>
      <c r="D664" s="35" t="s">
        <v>4331</v>
      </c>
      <c r="E664" s="47" t="s">
        <v>4332</v>
      </c>
      <c r="F664" s="47" t="s">
        <v>4334</v>
      </c>
      <c r="G664" s="17" t="s">
        <v>4335</v>
      </c>
      <c r="H664" s="665"/>
      <c r="I664" s="665"/>
      <c r="J664" s="665"/>
      <c r="K664" s="45"/>
      <c r="L664" s="48"/>
      <c r="M664" s="15"/>
      <c r="N664" s="15"/>
      <c r="O664" s="15"/>
      <c r="P664" s="15"/>
      <c r="Q664" s="15"/>
      <c r="R664" s="15"/>
      <c r="S664" s="15"/>
      <c r="T664" s="15"/>
      <c r="U664" s="15"/>
      <c r="V664" s="15"/>
      <c r="W664" s="15"/>
      <c r="X664" s="15"/>
      <c r="Y664" s="15"/>
      <c r="Z664" s="15"/>
      <c r="AA664" s="15"/>
    </row>
    <row r="665" spans="1:27" ht="18" customHeight="1">
      <c r="A665" s="665"/>
      <c r="B665" s="665"/>
      <c r="C665" s="667" t="s">
        <v>132</v>
      </c>
      <c r="D665" s="35" t="s">
        <v>3514</v>
      </c>
      <c r="E665" s="47" t="s">
        <v>4343</v>
      </c>
      <c r="F665" s="47" t="s">
        <v>4344</v>
      </c>
      <c r="G665" s="17" t="s">
        <v>4346</v>
      </c>
      <c r="H665" s="665"/>
      <c r="I665" s="665"/>
      <c r="J665" s="665"/>
      <c r="K665" s="45"/>
      <c r="L665" s="48"/>
      <c r="M665" s="15"/>
      <c r="N665" s="15"/>
      <c r="O665" s="15"/>
      <c r="P665" s="15"/>
      <c r="Q665" s="15"/>
      <c r="R665" s="15"/>
      <c r="S665" s="15"/>
      <c r="T665" s="15"/>
      <c r="U665" s="15"/>
      <c r="V665" s="15"/>
      <c r="W665" s="15"/>
      <c r="X665" s="15"/>
      <c r="Y665" s="15"/>
      <c r="Z665" s="15"/>
      <c r="AA665" s="15"/>
    </row>
    <row r="666" spans="1:27" ht="18" customHeight="1">
      <c r="A666" s="665"/>
      <c r="B666" s="666"/>
      <c r="C666" s="666"/>
      <c r="D666" s="35" t="s">
        <v>4316</v>
      </c>
      <c r="E666" s="47" t="s">
        <v>4352</v>
      </c>
      <c r="F666" s="47" t="s">
        <v>4355</v>
      </c>
      <c r="G666" s="17" t="s">
        <v>4357</v>
      </c>
      <c r="H666" s="666"/>
      <c r="I666" s="666"/>
      <c r="J666" s="665"/>
      <c r="K666" s="45"/>
      <c r="L666" s="48"/>
      <c r="M666" s="15"/>
      <c r="N666" s="15"/>
      <c r="O666" s="15"/>
      <c r="P666" s="15"/>
      <c r="Q666" s="15"/>
      <c r="R666" s="15"/>
      <c r="S666" s="15"/>
      <c r="T666" s="15"/>
      <c r="U666" s="15"/>
      <c r="V666" s="15"/>
      <c r="W666" s="15"/>
      <c r="X666" s="15"/>
      <c r="Y666" s="15"/>
      <c r="Z666" s="15"/>
      <c r="AA666" s="15"/>
    </row>
    <row r="667" spans="1:27" ht="18" customHeight="1">
      <c r="A667" s="666"/>
      <c r="B667" s="35" t="s">
        <v>116</v>
      </c>
      <c r="C667" s="35" t="s">
        <v>2972</v>
      </c>
      <c r="D667" s="35" t="s">
        <v>4361</v>
      </c>
      <c r="E667" s="196" t="s">
        <v>39</v>
      </c>
      <c r="F667" s="47" t="s">
        <v>4366</v>
      </c>
      <c r="G667" s="17" t="s">
        <v>4369</v>
      </c>
      <c r="H667" s="35" t="s">
        <v>116</v>
      </c>
      <c r="I667" s="35"/>
      <c r="J667" s="666"/>
      <c r="K667" s="45"/>
      <c r="L667" s="48"/>
      <c r="M667" s="15"/>
      <c r="N667" s="15"/>
      <c r="O667" s="15"/>
      <c r="P667" s="15"/>
      <c r="Q667" s="15"/>
      <c r="R667" s="15"/>
      <c r="S667" s="15"/>
      <c r="T667" s="15"/>
      <c r="U667" s="15"/>
      <c r="V667" s="15"/>
      <c r="W667" s="15"/>
      <c r="X667" s="15"/>
      <c r="Y667" s="15"/>
      <c r="Z667" s="15"/>
      <c r="AA667" s="15"/>
    </row>
    <row r="668" spans="1:27" ht="18" customHeight="1">
      <c r="A668" s="667">
        <v>3.17</v>
      </c>
      <c r="B668" s="35" t="s">
        <v>116</v>
      </c>
      <c r="C668" s="667" t="s">
        <v>16</v>
      </c>
      <c r="D668" s="667" t="s">
        <v>1603</v>
      </c>
      <c r="E668" s="196" t="s">
        <v>4375</v>
      </c>
      <c r="F668" s="47" t="s">
        <v>4376</v>
      </c>
      <c r="G668" s="17" t="s">
        <v>4378</v>
      </c>
      <c r="H668" s="35" t="s">
        <v>116</v>
      </c>
      <c r="I668" s="35"/>
      <c r="J668" s="669">
        <v>45541</v>
      </c>
      <c r="K668" s="45"/>
      <c r="L668" s="232"/>
      <c r="M668" s="234"/>
      <c r="N668" s="234"/>
      <c r="O668" s="234"/>
      <c r="P668" s="234"/>
      <c r="Q668" s="234"/>
      <c r="R668" s="234"/>
      <c r="S668" s="234"/>
      <c r="T668" s="234"/>
      <c r="U668" s="234"/>
      <c r="V668" s="234"/>
      <c r="W668" s="234"/>
      <c r="X668" s="234"/>
      <c r="Y668" s="234"/>
      <c r="Z668" s="234"/>
      <c r="AA668" s="234"/>
    </row>
    <row r="669" spans="1:27" ht="18" customHeight="1">
      <c r="A669" s="665"/>
      <c r="B669" s="35" t="s">
        <v>49</v>
      </c>
      <c r="C669" s="665"/>
      <c r="D669" s="666"/>
      <c r="E669" s="196" t="s">
        <v>4375</v>
      </c>
      <c r="F669" s="47" t="s">
        <v>4397</v>
      </c>
      <c r="G669" s="17" t="s">
        <v>4398</v>
      </c>
      <c r="H669" s="35" t="s">
        <v>49</v>
      </c>
      <c r="I669" s="35"/>
      <c r="J669" s="665"/>
      <c r="K669" s="45"/>
      <c r="L669" s="232"/>
      <c r="M669" s="234"/>
      <c r="N669" s="234"/>
      <c r="O669" s="234"/>
      <c r="P669" s="234"/>
      <c r="Q669" s="234"/>
      <c r="R669" s="234"/>
      <c r="S669" s="234"/>
      <c r="T669" s="234"/>
      <c r="U669" s="234"/>
      <c r="V669" s="234"/>
      <c r="W669" s="234"/>
      <c r="X669" s="234"/>
      <c r="Y669" s="234"/>
      <c r="Z669" s="234"/>
      <c r="AA669" s="234"/>
    </row>
    <row r="670" spans="1:27" ht="18" customHeight="1">
      <c r="A670" s="665"/>
      <c r="B670" s="35" t="s">
        <v>49</v>
      </c>
      <c r="C670" s="666"/>
      <c r="D670" s="35" t="s">
        <v>1452</v>
      </c>
      <c r="E670" s="196" t="s">
        <v>4413</v>
      </c>
      <c r="F670" s="47" t="s">
        <v>4414</v>
      </c>
      <c r="G670" s="17" t="s">
        <v>4415</v>
      </c>
      <c r="H670" s="35" t="s">
        <v>49</v>
      </c>
      <c r="I670" s="35"/>
      <c r="J670" s="665"/>
      <c r="K670" s="45"/>
      <c r="L670" s="232"/>
      <c r="M670" s="234"/>
      <c r="N670" s="234"/>
      <c r="O670" s="234"/>
      <c r="P670" s="234"/>
      <c r="Q670" s="234"/>
      <c r="R670" s="234"/>
      <c r="S670" s="234"/>
      <c r="T670" s="234"/>
      <c r="U670" s="234"/>
      <c r="V670" s="234"/>
      <c r="W670" s="234"/>
      <c r="X670" s="234"/>
      <c r="Y670" s="234"/>
      <c r="Z670" s="234"/>
      <c r="AA670" s="234"/>
    </row>
    <row r="671" spans="1:27" ht="18" customHeight="1">
      <c r="A671" s="665"/>
      <c r="B671" s="35" t="s">
        <v>116</v>
      </c>
      <c r="C671" s="35" t="s">
        <v>3523</v>
      </c>
      <c r="D671" s="35" t="s">
        <v>4151</v>
      </c>
      <c r="E671" s="47" t="s">
        <v>4432</v>
      </c>
      <c r="F671" s="94" t="s">
        <v>4433</v>
      </c>
      <c r="G671" s="17" t="s">
        <v>4434</v>
      </c>
      <c r="H671" s="667" t="s">
        <v>116</v>
      </c>
      <c r="I671" s="35"/>
      <c r="J671" s="665"/>
      <c r="K671" s="45"/>
      <c r="L671" s="48"/>
      <c r="M671" s="15"/>
      <c r="N671" s="15"/>
      <c r="O671" s="15"/>
      <c r="P671" s="15"/>
      <c r="Q671" s="15"/>
      <c r="R671" s="15"/>
      <c r="S671" s="15"/>
      <c r="T671" s="15"/>
      <c r="U671" s="15"/>
      <c r="V671" s="15"/>
      <c r="W671" s="15"/>
      <c r="X671" s="15"/>
      <c r="Y671" s="15"/>
      <c r="Z671" s="15"/>
      <c r="AA671" s="15"/>
    </row>
    <row r="672" spans="1:27" ht="18" customHeight="1">
      <c r="A672" s="665"/>
      <c r="B672" s="667" t="s">
        <v>116</v>
      </c>
      <c r="C672" s="667" t="s">
        <v>4444</v>
      </c>
      <c r="D672" s="667" t="s">
        <v>3947</v>
      </c>
      <c r="E672" s="686" t="s">
        <v>4447</v>
      </c>
      <c r="F672" s="47" t="s">
        <v>4450</v>
      </c>
      <c r="G672" s="17" t="s">
        <v>4452</v>
      </c>
      <c r="H672" s="665"/>
      <c r="I672" s="35"/>
      <c r="J672" s="665"/>
      <c r="K672" s="45"/>
      <c r="L672" s="48"/>
      <c r="M672" s="15"/>
      <c r="N672" s="15"/>
      <c r="O672" s="15"/>
      <c r="P672" s="15"/>
      <c r="Q672" s="15"/>
      <c r="R672" s="15"/>
      <c r="S672" s="15"/>
      <c r="T672" s="15"/>
      <c r="U672" s="15"/>
      <c r="V672" s="15"/>
      <c r="W672" s="15"/>
      <c r="X672" s="15"/>
      <c r="Y672" s="15"/>
      <c r="Z672" s="15"/>
      <c r="AA672" s="15"/>
    </row>
    <row r="673" spans="1:27" ht="18" customHeight="1">
      <c r="A673" s="665"/>
      <c r="B673" s="665"/>
      <c r="C673" s="665"/>
      <c r="D673" s="666"/>
      <c r="E673" s="666"/>
      <c r="F673" s="47" t="s">
        <v>4459</v>
      </c>
      <c r="G673" s="17" t="s">
        <v>4460</v>
      </c>
      <c r="H673" s="665"/>
      <c r="I673" s="35"/>
      <c r="J673" s="665"/>
      <c r="K673" s="45"/>
      <c r="L673" s="48"/>
      <c r="M673" s="15"/>
      <c r="N673" s="15"/>
      <c r="O673" s="15"/>
      <c r="P673" s="15"/>
      <c r="Q673" s="15"/>
      <c r="R673" s="15"/>
      <c r="S673" s="15"/>
      <c r="T673" s="15"/>
      <c r="U673" s="15"/>
      <c r="V673" s="15"/>
      <c r="W673" s="15"/>
      <c r="X673" s="15"/>
      <c r="Y673" s="15"/>
      <c r="Z673" s="15"/>
      <c r="AA673" s="15"/>
    </row>
    <row r="674" spans="1:27" ht="18" customHeight="1">
      <c r="A674" s="665"/>
      <c r="B674" s="665"/>
      <c r="C674" s="665"/>
      <c r="D674" s="667" t="s">
        <v>4467</v>
      </c>
      <c r="E674" s="686" t="s">
        <v>4469</v>
      </c>
      <c r="F674" s="47" t="s">
        <v>4471</v>
      </c>
      <c r="G674" s="17" t="s">
        <v>4472</v>
      </c>
      <c r="H674" s="665"/>
      <c r="I674" s="35"/>
      <c r="J674" s="665"/>
      <c r="K674" s="45"/>
      <c r="L674" s="48"/>
      <c r="M674" s="15"/>
      <c r="N674" s="15"/>
      <c r="O674" s="15"/>
      <c r="P674" s="15"/>
      <c r="Q674" s="15"/>
      <c r="R674" s="15"/>
      <c r="S674" s="15"/>
      <c r="T674" s="15"/>
      <c r="U674" s="15"/>
      <c r="V674" s="15"/>
      <c r="W674" s="15"/>
      <c r="X674" s="15"/>
      <c r="Y674" s="15"/>
      <c r="Z674" s="15"/>
      <c r="AA674" s="15"/>
    </row>
    <row r="675" spans="1:27" ht="18" customHeight="1">
      <c r="A675" s="666"/>
      <c r="B675" s="666"/>
      <c r="C675" s="666"/>
      <c r="D675" s="666"/>
      <c r="E675" s="666"/>
      <c r="F675" s="47" t="s">
        <v>4479</v>
      </c>
      <c r="G675" s="17" t="s">
        <v>4481</v>
      </c>
      <c r="H675" s="666"/>
      <c r="I675" s="35"/>
      <c r="J675" s="666"/>
      <c r="K675" s="45"/>
      <c r="L675" s="48"/>
      <c r="M675" s="15"/>
      <c r="N675" s="15"/>
      <c r="O675" s="15"/>
      <c r="P675" s="15"/>
      <c r="Q675" s="15"/>
      <c r="R675" s="15"/>
      <c r="S675" s="15"/>
      <c r="T675" s="15"/>
      <c r="U675" s="15"/>
      <c r="V675" s="15"/>
      <c r="W675" s="15"/>
      <c r="X675" s="15"/>
      <c r="Y675" s="15"/>
      <c r="Z675" s="15"/>
      <c r="AA675" s="15"/>
    </row>
    <row r="676" spans="1:27" ht="18" customHeight="1">
      <c r="A676" s="674">
        <v>3.18</v>
      </c>
      <c r="B676" s="35" t="s">
        <v>49</v>
      </c>
      <c r="C676" s="35" t="s">
        <v>36</v>
      </c>
      <c r="D676" s="35" t="s">
        <v>4488</v>
      </c>
      <c r="E676" s="47" t="s">
        <v>4490</v>
      </c>
      <c r="F676" s="47" t="s">
        <v>4004</v>
      </c>
      <c r="G676" s="17" t="s">
        <v>4007</v>
      </c>
      <c r="H676" s="35" t="s">
        <v>49</v>
      </c>
      <c r="I676" s="35"/>
      <c r="J676" s="45">
        <v>45544</v>
      </c>
      <c r="K676" s="45"/>
      <c r="L676" s="48"/>
      <c r="M676" s="15"/>
      <c r="N676" s="15"/>
      <c r="O676" s="15"/>
      <c r="P676" s="15"/>
      <c r="Q676" s="15"/>
      <c r="R676" s="15"/>
      <c r="S676" s="15"/>
      <c r="T676" s="15"/>
      <c r="U676" s="15"/>
      <c r="V676" s="15"/>
      <c r="W676" s="15"/>
      <c r="X676" s="15"/>
      <c r="Y676" s="15"/>
      <c r="Z676" s="15"/>
      <c r="AA676" s="15"/>
    </row>
    <row r="677" spans="1:27" ht="18" customHeight="1">
      <c r="A677" s="665"/>
      <c r="B677" s="35" t="s">
        <v>49</v>
      </c>
      <c r="C677" s="35" t="s">
        <v>106</v>
      </c>
      <c r="D677" s="35" t="s">
        <v>4498</v>
      </c>
      <c r="E677" s="47" t="s">
        <v>3043</v>
      </c>
      <c r="F677" s="47" t="s">
        <v>4499</v>
      </c>
      <c r="G677" s="17" t="s">
        <v>4502</v>
      </c>
      <c r="H677" s="35" t="s">
        <v>49</v>
      </c>
      <c r="I677" s="35"/>
      <c r="J677" s="669">
        <v>45544</v>
      </c>
      <c r="K677" s="45"/>
      <c r="L677" s="48"/>
      <c r="M677" s="15"/>
      <c r="N677" s="15"/>
      <c r="O677" s="15"/>
      <c r="P677" s="15"/>
      <c r="Q677" s="15"/>
      <c r="R677" s="15"/>
      <c r="S677" s="15"/>
      <c r="T677" s="15"/>
      <c r="U677" s="15"/>
      <c r="V677" s="15"/>
      <c r="W677" s="15"/>
      <c r="X677" s="15"/>
      <c r="Y677" s="15"/>
      <c r="Z677" s="15"/>
      <c r="AA677" s="15"/>
    </row>
    <row r="678" spans="1:27" ht="18" customHeight="1">
      <c r="A678" s="665"/>
      <c r="B678" s="35" t="s">
        <v>116</v>
      </c>
      <c r="C678" s="35" t="s">
        <v>106</v>
      </c>
      <c r="D678" s="35" t="s">
        <v>4509</v>
      </c>
      <c r="E678" s="94" t="s">
        <v>4511</v>
      </c>
      <c r="F678" s="47" t="s">
        <v>4513</v>
      </c>
      <c r="G678" s="17" t="s">
        <v>4514</v>
      </c>
      <c r="H678" s="35" t="s">
        <v>116</v>
      </c>
      <c r="I678" s="35"/>
      <c r="J678" s="665"/>
      <c r="K678" s="45"/>
      <c r="L678" s="48"/>
      <c r="M678" s="15"/>
      <c r="N678" s="15"/>
      <c r="O678" s="15"/>
      <c r="P678" s="15"/>
      <c r="Q678" s="15"/>
      <c r="R678" s="15"/>
      <c r="S678" s="15"/>
      <c r="T678" s="15"/>
      <c r="U678" s="15"/>
      <c r="V678" s="15"/>
      <c r="W678" s="15"/>
      <c r="X678" s="15"/>
      <c r="Y678" s="15"/>
      <c r="Z678" s="15"/>
      <c r="AA678" s="15"/>
    </row>
    <row r="679" spans="1:27" ht="18" customHeight="1">
      <c r="A679" s="665"/>
      <c r="B679" s="667" t="s">
        <v>49</v>
      </c>
      <c r="C679" s="35" t="s">
        <v>110</v>
      </c>
      <c r="D679" s="35" t="s">
        <v>3491</v>
      </c>
      <c r="E679" s="47" t="s">
        <v>3368</v>
      </c>
      <c r="F679" s="47" t="s">
        <v>4525</v>
      </c>
      <c r="G679" s="17" t="s">
        <v>4527</v>
      </c>
      <c r="H679" s="667" t="s">
        <v>49</v>
      </c>
      <c r="I679" s="35"/>
      <c r="J679" s="665"/>
      <c r="K679" s="45"/>
      <c r="L679" s="48"/>
      <c r="M679" s="15"/>
      <c r="N679" s="15"/>
      <c r="O679" s="15"/>
      <c r="P679" s="15"/>
      <c r="Q679" s="15"/>
      <c r="R679" s="15"/>
      <c r="S679" s="15"/>
      <c r="T679" s="15"/>
      <c r="U679" s="15"/>
      <c r="V679" s="15"/>
      <c r="W679" s="15"/>
      <c r="X679" s="15"/>
      <c r="Y679" s="15"/>
      <c r="Z679" s="15"/>
      <c r="AA679" s="15"/>
    </row>
    <row r="680" spans="1:27" ht="18" customHeight="1">
      <c r="A680" s="665"/>
      <c r="B680" s="665"/>
      <c r="C680" s="35" t="s">
        <v>110</v>
      </c>
      <c r="D680" s="35" t="s">
        <v>4301</v>
      </c>
      <c r="E680" s="47" t="s">
        <v>4302</v>
      </c>
      <c r="F680" s="47" t="s">
        <v>4534</v>
      </c>
      <c r="G680" s="17" t="s">
        <v>4535</v>
      </c>
      <c r="H680" s="665"/>
      <c r="I680" s="35"/>
      <c r="J680" s="665"/>
      <c r="K680" s="45"/>
      <c r="L680" s="48"/>
      <c r="M680" s="15"/>
      <c r="N680" s="15"/>
      <c r="O680" s="15"/>
      <c r="P680" s="15"/>
      <c r="Q680" s="15"/>
      <c r="R680" s="15"/>
      <c r="S680" s="15"/>
      <c r="T680" s="15"/>
      <c r="U680" s="15"/>
      <c r="V680" s="15"/>
      <c r="W680" s="15"/>
      <c r="X680" s="15"/>
      <c r="Y680" s="15"/>
      <c r="Z680" s="15"/>
      <c r="AA680" s="15"/>
    </row>
    <row r="681" spans="1:27" ht="18" customHeight="1">
      <c r="A681" s="665"/>
      <c r="B681" s="665"/>
      <c r="C681" s="35" t="s">
        <v>110</v>
      </c>
      <c r="D681" s="35" t="s">
        <v>4541</v>
      </c>
      <c r="E681" s="47" t="s">
        <v>4543</v>
      </c>
      <c r="F681" s="47" t="s">
        <v>4544</v>
      </c>
      <c r="G681" s="17" t="s">
        <v>4547</v>
      </c>
      <c r="H681" s="665"/>
      <c r="I681" s="35"/>
      <c r="J681" s="665"/>
      <c r="K681" s="45"/>
      <c r="L681" s="48"/>
      <c r="M681" s="15"/>
      <c r="N681" s="15"/>
      <c r="O681" s="15"/>
      <c r="P681" s="15"/>
      <c r="Q681" s="15"/>
      <c r="R681" s="15"/>
      <c r="S681" s="15"/>
      <c r="T681" s="15"/>
      <c r="U681" s="15"/>
      <c r="V681" s="15"/>
      <c r="W681" s="15"/>
      <c r="X681" s="15"/>
      <c r="Y681" s="15"/>
      <c r="Z681" s="15"/>
      <c r="AA681" s="15"/>
    </row>
    <row r="682" spans="1:27" ht="18" customHeight="1">
      <c r="A682" s="665"/>
      <c r="B682" s="665"/>
      <c r="C682" s="35" t="s">
        <v>36</v>
      </c>
      <c r="D682" s="35" t="s">
        <v>4554</v>
      </c>
      <c r="E682" s="47" t="s">
        <v>2955</v>
      </c>
      <c r="F682" s="47" t="s">
        <v>4559</v>
      </c>
      <c r="G682" s="17" t="s">
        <v>4560</v>
      </c>
      <c r="H682" s="665"/>
      <c r="I682" s="35"/>
      <c r="J682" s="665"/>
      <c r="K682" s="45"/>
      <c r="L682" s="48"/>
      <c r="M682" s="15"/>
      <c r="N682" s="15"/>
      <c r="O682" s="15"/>
      <c r="P682" s="15"/>
      <c r="Q682" s="15"/>
      <c r="R682" s="15"/>
      <c r="S682" s="15"/>
      <c r="T682" s="15"/>
      <c r="U682" s="15"/>
      <c r="V682" s="15"/>
      <c r="W682" s="15"/>
      <c r="X682" s="15"/>
      <c r="Y682" s="15"/>
      <c r="Z682" s="15"/>
      <c r="AA682" s="15"/>
    </row>
    <row r="683" spans="1:27" ht="18" customHeight="1">
      <c r="A683" s="665"/>
      <c r="B683" s="665"/>
      <c r="C683" s="35" t="s">
        <v>16</v>
      </c>
      <c r="D683" s="35" t="s">
        <v>2155</v>
      </c>
      <c r="E683" s="47" t="s">
        <v>4569</v>
      </c>
      <c r="F683" s="47" t="s">
        <v>4571</v>
      </c>
      <c r="G683" s="17" t="s">
        <v>4573</v>
      </c>
      <c r="H683" s="665"/>
      <c r="I683" s="35"/>
      <c r="J683" s="665"/>
      <c r="K683" s="45"/>
      <c r="L683" s="48"/>
      <c r="M683" s="15"/>
      <c r="N683" s="15"/>
      <c r="O683" s="15"/>
      <c r="P683" s="15"/>
      <c r="Q683" s="15"/>
      <c r="R683" s="15"/>
      <c r="S683" s="15"/>
      <c r="T683" s="15"/>
      <c r="U683" s="15"/>
      <c r="V683" s="15"/>
      <c r="W683" s="15"/>
      <c r="X683" s="15"/>
      <c r="Y683" s="15"/>
      <c r="Z683" s="15"/>
      <c r="AA683" s="15"/>
    </row>
    <row r="684" spans="1:27" ht="18" customHeight="1">
      <c r="A684" s="665"/>
      <c r="B684" s="665"/>
      <c r="C684" s="35" t="s">
        <v>16</v>
      </c>
      <c r="D684" s="35" t="s">
        <v>895</v>
      </c>
      <c r="E684" s="47" t="s">
        <v>412</v>
      </c>
      <c r="F684" s="47" t="s">
        <v>4581</v>
      </c>
      <c r="G684" s="17" t="s">
        <v>4583</v>
      </c>
      <c r="H684" s="665"/>
      <c r="I684" s="35"/>
      <c r="J684" s="665"/>
      <c r="K684" s="45"/>
      <c r="L684" s="48"/>
      <c r="M684" s="15"/>
      <c r="N684" s="15"/>
      <c r="O684" s="15"/>
      <c r="P684" s="15"/>
      <c r="Q684" s="15"/>
      <c r="R684" s="15"/>
      <c r="S684" s="15"/>
      <c r="T684" s="15"/>
      <c r="U684" s="15"/>
      <c r="V684" s="15"/>
      <c r="W684" s="15"/>
      <c r="X684" s="15"/>
      <c r="Y684" s="15"/>
      <c r="Z684" s="15"/>
      <c r="AA684" s="15"/>
    </row>
    <row r="685" spans="1:27" ht="18" customHeight="1">
      <c r="A685" s="665"/>
      <c r="B685" s="665"/>
      <c r="C685" s="35" t="s">
        <v>125</v>
      </c>
      <c r="D685" s="35" t="s">
        <v>4593</v>
      </c>
      <c r="E685" s="47" t="s">
        <v>4595</v>
      </c>
      <c r="F685" s="47" t="s">
        <v>4596</v>
      </c>
      <c r="G685" s="17" t="s">
        <v>4597</v>
      </c>
      <c r="H685" s="665"/>
      <c r="I685" s="35"/>
      <c r="J685" s="665"/>
      <c r="K685" s="45"/>
      <c r="L685" s="48"/>
      <c r="M685" s="15"/>
      <c r="N685" s="15"/>
      <c r="O685" s="15"/>
      <c r="P685" s="15"/>
      <c r="Q685" s="15"/>
      <c r="R685" s="15"/>
      <c r="S685" s="15"/>
      <c r="T685" s="15"/>
      <c r="U685" s="15"/>
      <c r="V685" s="15"/>
      <c r="W685" s="15"/>
      <c r="X685" s="15"/>
      <c r="Y685" s="15"/>
      <c r="Z685" s="15"/>
      <c r="AA685" s="15"/>
    </row>
    <row r="686" spans="1:27" ht="18" customHeight="1">
      <c r="A686" s="665"/>
      <c r="B686" s="665"/>
      <c r="C686" s="35" t="s">
        <v>125</v>
      </c>
      <c r="D686" s="35" t="s">
        <v>4601</v>
      </c>
      <c r="E686" s="47" t="s">
        <v>4603</v>
      </c>
      <c r="F686" s="47" t="s">
        <v>4605</v>
      </c>
      <c r="G686" s="17" t="s">
        <v>4607</v>
      </c>
      <c r="H686" s="665"/>
      <c r="I686" s="35"/>
      <c r="J686" s="665"/>
      <c r="K686" s="45"/>
      <c r="L686" s="48"/>
      <c r="M686" s="15"/>
      <c r="N686" s="15"/>
      <c r="O686" s="15"/>
      <c r="P686" s="15"/>
      <c r="Q686" s="15"/>
      <c r="R686" s="15"/>
      <c r="S686" s="15"/>
      <c r="T686" s="15"/>
      <c r="U686" s="15"/>
      <c r="V686" s="15"/>
      <c r="W686" s="15"/>
      <c r="X686" s="15"/>
      <c r="Y686" s="15"/>
      <c r="Z686" s="15"/>
      <c r="AA686" s="15"/>
    </row>
    <row r="687" spans="1:27" ht="18" customHeight="1">
      <c r="A687" s="665"/>
      <c r="B687" s="665"/>
      <c r="C687" s="35" t="s">
        <v>16</v>
      </c>
      <c r="D687" s="35" t="s">
        <v>1994</v>
      </c>
      <c r="E687" s="47" t="s">
        <v>4614</v>
      </c>
      <c r="F687" s="47" t="s">
        <v>4615</v>
      </c>
      <c r="G687" s="17" t="s">
        <v>4616</v>
      </c>
      <c r="H687" s="665"/>
      <c r="I687" s="35"/>
      <c r="J687" s="665"/>
      <c r="K687" s="45"/>
      <c r="L687" s="48"/>
      <c r="M687" s="15"/>
      <c r="N687" s="15"/>
      <c r="O687" s="15"/>
      <c r="P687" s="15"/>
      <c r="Q687" s="15"/>
      <c r="R687" s="15"/>
      <c r="S687" s="15"/>
      <c r="T687" s="15"/>
      <c r="U687" s="15"/>
      <c r="V687" s="15"/>
      <c r="W687" s="15"/>
      <c r="X687" s="15"/>
      <c r="Y687" s="15"/>
      <c r="Z687" s="15"/>
      <c r="AA687" s="15"/>
    </row>
    <row r="688" spans="1:27" ht="18" customHeight="1">
      <c r="A688" s="665"/>
      <c r="B688" s="665"/>
      <c r="C688" s="35" t="s">
        <v>68</v>
      </c>
      <c r="D688" s="35" t="s">
        <v>4620</v>
      </c>
      <c r="E688" s="47" t="s">
        <v>4623</v>
      </c>
      <c r="F688" s="47" t="s">
        <v>4625</v>
      </c>
      <c r="G688" s="17" t="s">
        <v>4626</v>
      </c>
      <c r="H688" s="665"/>
      <c r="I688" s="35"/>
      <c r="J688" s="665"/>
      <c r="K688" s="45"/>
      <c r="L688" s="48"/>
      <c r="M688" s="15"/>
      <c r="N688" s="15"/>
      <c r="O688" s="15"/>
      <c r="P688" s="15"/>
      <c r="Q688" s="15"/>
      <c r="R688" s="15"/>
      <c r="S688" s="15"/>
      <c r="T688" s="15"/>
      <c r="U688" s="15"/>
      <c r="V688" s="15"/>
      <c r="W688" s="15"/>
      <c r="X688" s="15"/>
      <c r="Y688" s="15"/>
      <c r="Z688" s="15"/>
      <c r="AA688" s="15"/>
    </row>
    <row r="689" spans="1:27" ht="18" customHeight="1">
      <c r="A689" s="666"/>
      <c r="B689" s="666"/>
      <c r="C689" s="35" t="s">
        <v>82</v>
      </c>
      <c r="D689" s="35" t="s">
        <v>4632</v>
      </c>
      <c r="E689" s="47" t="s">
        <v>4634</v>
      </c>
      <c r="F689" s="47" t="s">
        <v>4635</v>
      </c>
      <c r="G689" s="17" t="s">
        <v>4636</v>
      </c>
      <c r="H689" s="666"/>
      <c r="I689" s="35"/>
      <c r="J689" s="666"/>
      <c r="K689" s="45"/>
      <c r="L689" s="48"/>
      <c r="M689" s="15"/>
      <c r="N689" s="15"/>
      <c r="O689" s="15"/>
      <c r="P689" s="15"/>
      <c r="Q689" s="15"/>
      <c r="R689" s="15"/>
      <c r="S689" s="15"/>
      <c r="T689" s="15"/>
      <c r="U689" s="15"/>
      <c r="V689" s="15"/>
      <c r="W689" s="15"/>
      <c r="X689" s="15"/>
      <c r="Y689" s="15"/>
      <c r="Z689" s="15"/>
      <c r="AA689" s="15"/>
    </row>
    <row r="690" spans="1:27" ht="18" customHeight="1">
      <c r="A690" s="674">
        <v>3.19</v>
      </c>
      <c r="B690" s="667" t="s">
        <v>116</v>
      </c>
      <c r="C690" s="667" t="s">
        <v>141</v>
      </c>
      <c r="D690" s="35" t="s">
        <v>4644</v>
      </c>
      <c r="E690" s="47" t="s">
        <v>4645</v>
      </c>
      <c r="F690" s="94" t="s">
        <v>4647</v>
      </c>
      <c r="G690" s="17" t="s">
        <v>4648</v>
      </c>
      <c r="H690" s="667" t="s">
        <v>116</v>
      </c>
      <c r="I690" s="35"/>
      <c r="J690" s="669">
        <v>45555</v>
      </c>
      <c r="K690" s="45"/>
      <c r="L690" s="48"/>
      <c r="M690" s="15"/>
      <c r="N690" s="15"/>
      <c r="O690" s="15"/>
      <c r="P690" s="15"/>
      <c r="Q690" s="15"/>
      <c r="R690" s="15"/>
      <c r="S690" s="15"/>
      <c r="T690" s="15"/>
      <c r="U690" s="15"/>
      <c r="V690" s="15"/>
      <c r="W690" s="15"/>
      <c r="X690" s="15"/>
      <c r="Y690" s="15"/>
      <c r="Z690" s="15"/>
      <c r="AA690" s="15"/>
    </row>
    <row r="691" spans="1:27" ht="18" customHeight="1">
      <c r="A691" s="666"/>
      <c r="B691" s="666"/>
      <c r="C691" s="666"/>
      <c r="D691" s="35" t="s">
        <v>4655</v>
      </c>
      <c r="E691" s="47" t="s">
        <v>4657</v>
      </c>
      <c r="F691" s="47" t="s">
        <v>4658</v>
      </c>
      <c r="G691" s="17" t="s">
        <v>4659</v>
      </c>
      <c r="H691" s="666"/>
      <c r="I691" s="35"/>
      <c r="J691" s="666"/>
      <c r="K691" s="45"/>
      <c r="L691" s="48"/>
      <c r="M691" s="15"/>
      <c r="N691" s="15"/>
      <c r="O691" s="15"/>
      <c r="P691" s="15"/>
      <c r="Q691" s="15"/>
      <c r="R691" s="15"/>
      <c r="S691" s="15"/>
      <c r="T691" s="15"/>
      <c r="U691" s="15"/>
      <c r="V691" s="15"/>
      <c r="W691" s="15"/>
      <c r="X691" s="15"/>
      <c r="Y691" s="15"/>
      <c r="Z691" s="15"/>
      <c r="AA691" s="15"/>
    </row>
    <row r="692" spans="1:27" ht="18" customHeight="1">
      <c r="A692" s="674">
        <v>3.2</v>
      </c>
      <c r="B692" s="667" t="s">
        <v>116</v>
      </c>
      <c r="C692" s="667" t="s">
        <v>125</v>
      </c>
      <c r="D692" s="667" t="s">
        <v>4673</v>
      </c>
      <c r="E692" s="670" t="s">
        <v>4675</v>
      </c>
      <c r="F692" s="82" t="s">
        <v>4676</v>
      </c>
      <c r="G692" s="17" t="s">
        <v>4680</v>
      </c>
      <c r="H692" s="667" t="s">
        <v>4681</v>
      </c>
      <c r="I692" s="35"/>
      <c r="J692" s="669">
        <v>45558</v>
      </c>
      <c r="K692" s="45"/>
      <c r="L692" s="48"/>
      <c r="M692" s="15"/>
      <c r="N692" s="15"/>
      <c r="O692" s="15"/>
      <c r="P692" s="15"/>
      <c r="Q692" s="15"/>
      <c r="R692" s="15"/>
      <c r="S692" s="15"/>
      <c r="T692" s="15"/>
      <c r="U692" s="15"/>
      <c r="V692" s="15"/>
      <c r="W692" s="15"/>
      <c r="X692" s="15"/>
      <c r="Y692" s="15"/>
      <c r="Z692" s="15"/>
      <c r="AA692" s="15"/>
    </row>
    <row r="693" spans="1:27" ht="18" customHeight="1">
      <c r="A693" s="666"/>
      <c r="B693" s="666"/>
      <c r="C693" s="666"/>
      <c r="D693" s="666"/>
      <c r="E693" s="666"/>
      <c r="F693" s="82" t="s">
        <v>4690</v>
      </c>
      <c r="G693" s="17" t="s">
        <v>4691</v>
      </c>
      <c r="H693" s="666"/>
      <c r="I693" s="35"/>
      <c r="J693" s="666"/>
      <c r="K693" s="35"/>
      <c r="L693" s="48"/>
      <c r="M693" s="15"/>
      <c r="N693" s="15"/>
      <c r="O693" s="15"/>
      <c r="P693" s="15"/>
      <c r="Q693" s="15"/>
      <c r="R693" s="15"/>
      <c r="S693" s="15"/>
      <c r="T693" s="15"/>
      <c r="U693" s="15"/>
      <c r="V693" s="15"/>
      <c r="W693" s="15"/>
      <c r="X693" s="15"/>
      <c r="Y693" s="15"/>
      <c r="Z693" s="15"/>
      <c r="AA693" s="15"/>
    </row>
    <row r="694" spans="1:27" ht="18" customHeight="1">
      <c r="A694" s="128">
        <v>3.21</v>
      </c>
      <c r="B694" s="35" t="s">
        <v>116</v>
      </c>
      <c r="C694" s="35" t="s">
        <v>141</v>
      </c>
      <c r="D694" s="35" t="s">
        <v>4697</v>
      </c>
      <c r="E694" s="47" t="s">
        <v>4699</v>
      </c>
      <c r="F694" s="47" t="s">
        <v>4701</v>
      </c>
      <c r="G694" s="17" t="s">
        <v>4702</v>
      </c>
      <c r="H694" s="35" t="s">
        <v>116</v>
      </c>
      <c r="I694" s="35"/>
      <c r="J694" s="45">
        <v>45561</v>
      </c>
      <c r="K694" s="45"/>
      <c r="L694" s="48"/>
      <c r="M694" s="15"/>
      <c r="N694" s="15"/>
      <c r="O694" s="15"/>
      <c r="P694" s="15"/>
      <c r="Q694" s="15"/>
      <c r="R694" s="15"/>
      <c r="S694" s="15"/>
      <c r="T694" s="15"/>
      <c r="U694" s="15"/>
      <c r="V694" s="15"/>
      <c r="W694" s="15"/>
      <c r="X694" s="15"/>
      <c r="Y694" s="15"/>
      <c r="Z694" s="15"/>
      <c r="AA694" s="15"/>
    </row>
    <row r="695" spans="1:27" ht="33.75" customHeight="1">
      <c r="A695" s="128">
        <v>3.22</v>
      </c>
      <c r="B695" s="35" t="s">
        <v>49</v>
      </c>
      <c r="C695" s="35" t="s">
        <v>36</v>
      </c>
      <c r="D695" s="35" t="s">
        <v>4712</v>
      </c>
      <c r="E695" s="47" t="s">
        <v>4713</v>
      </c>
      <c r="F695" s="47" t="s">
        <v>4715</v>
      </c>
      <c r="G695" s="17" t="s">
        <v>4718</v>
      </c>
      <c r="H695" s="35" t="s">
        <v>49</v>
      </c>
      <c r="I695" s="35"/>
      <c r="J695" s="45">
        <v>45561</v>
      </c>
      <c r="K695" s="45"/>
      <c r="L695" s="48"/>
      <c r="M695" s="15"/>
      <c r="N695" s="15"/>
      <c r="O695" s="15"/>
      <c r="P695" s="15"/>
      <c r="Q695" s="15"/>
      <c r="R695" s="15"/>
      <c r="S695" s="15"/>
      <c r="T695" s="15"/>
      <c r="U695" s="15"/>
      <c r="V695" s="15"/>
      <c r="W695" s="15"/>
      <c r="X695" s="15"/>
      <c r="Y695" s="15"/>
      <c r="Z695" s="15"/>
      <c r="AA695" s="15"/>
    </row>
    <row r="696" spans="1:27" ht="18" customHeight="1">
      <c r="A696" s="674">
        <v>3.23</v>
      </c>
      <c r="B696" s="35" t="s">
        <v>49</v>
      </c>
      <c r="C696" s="667" t="s">
        <v>2972</v>
      </c>
      <c r="D696" s="35" t="s">
        <v>4729</v>
      </c>
      <c r="E696" s="47" t="s">
        <v>4731</v>
      </c>
      <c r="F696" s="670" t="s">
        <v>4732</v>
      </c>
      <c r="G696" s="667" t="s">
        <v>4735</v>
      </c>
      <c r="H696" s="35" t="s">
        <v>49</v>
      </c>
      <c r="I696" s="35"/>
      <c r="J696" s="669">
        <v>45567</v>
      </c>
      <c r="K696" s="45"/>
      <c r="L696" s="48"/>
      <c r="M696" s="15"/>
      <c r="N696" s="15"/>
      <c r="O696" s="15"/>
      <c r="P696" s="15"/>
      <c r="Q696" s="15"/>
      <c r="R696" s="15"/>
      <c r="S696" s="15"/>
      <c r="T696" s="15"/>
      <c r="U696" s="15"/>
      <c r="V696" s="15"/>
      <c r="W696" s="15"/>
      <c r="X696" s="15"/>
      <c r="Y696" s="15"/>
      <c r="Z696" s="15"/>
      <c r="AA696" s="15"/>
    </row>
    <row r="697" spans="1:27" ht="18" customHeight="1">
      <c r="A697" s="666"/>
      <c r="B697" s="35" t="s">
        <v>116</v>
      </c>
      <c r="C697" s="666"/>
      <c r="D697" s="35" t="s">
        <v>4742</v>
      </c>
      <c r="E697" s="47" t="s">
        <v>4743</v>
      </c>
      <c r="F697" s="666"/>
      <c r="G697" s="666"/>
      <c r="H697" s="35" t="s">
        <v>116</v>
      </c>
      <c r="I697" s="35"/>
      <c r="J697" s="666"/>
      <c r="K697" s="45"/>
      <c r="L697" s="48"/>
      <c r="M697" s="15"/>
      <c r="N697" s="15"/>
      <c r="O697" s="15"/>
      <c r="P697" s="15"/>
      <c r="Q697" s="15"/>
      <c r="R697" s="15"/>
      <c r="S697" s="15"/>
      <c r="T697" s="15"/>
      <c r="U697" s="15"/>
      <c r="V697" s="15"/>
      <c r="W697" s="15"/>
      <c r="X697" s="15"/>
      <c r="Y697" s="15"/>
      <c r="Z697" s="15"/>
      <c r="AA697" s="15"/>
    </row>
    <row r="698" spans="1:27" ht="18" customHeight="1">
      <c r="A698" s="128">
        <v>3.24</v>
      </c>
      <c r="B698" s="35" t="s">
        <v>116</v>
      </c>
      <c r="C698" s="35" t="s">
        <v>36</v>
      </c>
      <c r="D698" s="35" t="s">
        <v>3549</v>
      </c>
      <c r="E698" s="47" t="s">
        <v>3550</v>
      </c>
      <c r="F698" s="2" t="s">
        <v>4750</v>
      </c>
      <c r="G698" s="17" t="s">
        <v>4752</v>
      </c>
      <c r="H698" s="35" t="s">
        <v>4754</v>
      </c>
      <c r="I698" s="35"/>
      <c r="J698" s="45">
        <v>45573</v>
      </c>
      <c r="K698" s="45"/>
      <c r="L698" s="48"/>
      <c r="M698" s="15"/>
      <c r="N698" s="15"/>
      <c r="O698" s="15"/>
      <c r="P698" s="15"/>
      <c r="Q698" s="15"/>
      <c r="R698" s="15"/>
      <c r="S698" s="15"/>
      <c r="T698" s="15"/>
      <c r="U698" s="15"/>
      <c r="V698" s="15"/>
      <c r="W698" s="15"/>
      <c r="X698" s="15"/>
      <c r="Y698" s="15"/>
      <c r="Z698" s="15"/>
      <c r="AA698" s="15"/>
    </row>
    <row r="699" spans="1:27" ht="18" customHeight="1">
      <c r="A699" s="674">
        <v>3.25</v>
      </c>
      <c r="B699" s="667" t="s">
        <v>49</v>
      </c>
      <c r="C699" s="667" t="s">
        <v>125</v>
      </c>
      <c r="D699" s="667" t="s">
        <v>4761</v>
      </c>
      <c r="E699" s="670" t="s">
        <v>4764</v>
      </c>
      <c r="F699" s="48" t="s">
        <v>4767</v>
      </c>
      <c r="G699" s="17" t="s">
        <v>4768</v>
      </c>
      <c r="H699" s="35"/>
      <c r="I699" s="35"/>
      <c r="J699" s="45"/>
      <c r="K699" s="45"/>
      <c r="L699" s="48"/>
      <c r="M699" s="15"/>
      <c r="N699" s="15"/>
      <c r="O699" s="15"/>
      <c r="P699" s="15"/>
      <c r="Q699" s="15"/>
      <c r="R699" s="15"/>
      <c r="S699" s="15"/>
      <c r="T699" s="15"/>
      <c r="U699" s="15"/>
      <c r="V699" s="15"/>
      <c r="W699" s="15"/>
      <c r="X699" s="15"/>
      <c r="Y699" s="15"/>
      <c r="Z699" s="15"/>
      <c r="AA699" s="15"/>
    </row>
    <row r="700" spans="1:27" ht="18" customHeight="1">
      <c r="A700" s="666"/>
      <c r="B700" s="666"/>
      <c r="C700" s="666"/>
      <c r="D700" s="666"/>
      <c r="E700" s="666"/>
      <c r="F700" s="48" t="s">
        <v>4771</v>
      </c>
      <c r="G700" s="17" t="s">
        <v>4772</v>
      </c>
      <c r="H700" s="35" t="s">
        <v>49</v>
      </c>
      <c r="I700" s="35"/>
      <c r="J700" s="45"/>
      <c r="K700" s="45"/>
      <c r="L700" s="48"/>
      <c r="M700" s="15"/>
      <c r="N700" s="15"/>
      <c r="O700" s="15"/>
      <c r="P700" s="15"/>
      <c r="Q700" s="15"/>
      <c r="R700" s="15"/>
      <c r="S700" s="15"/>
      <c r="T700" s="15"/>
      <c r="U700" s="15"/>
      <c r="V700" s="15"/>
      <c r="W700" s="15"/>
      <c r="X700" s="15"/>
      <c r="Y700" s="15"/>
      <c r="Z700" s="15"/>
      <c r="AA700" s="15"/>
    </row>
    <row r="701" spans="1:27" ht="18" customHeight="1">
      <c r="A701" s="674">
        <v>3.26</v>
      </c>
      <c r="B701" s="35" t="s">
        <v>49</v>
      </c>
      <c r="C701" s="35" t="s">
        <v>50</v>
      </c>
      <c r="D701" s="35" t="s">
        <v>3505</v>
      </c>
      <c r="E701" s="47" t="s">
        <v>3508</v>
      </c>
      <c r="F701" s="48" t="s">
        <v>4786</v>
      </c>
      <c r="G701" s="17" t="s">
        <v>4787</v>
      </c>
      <c r="H701" s="35" t="s">
        <v>49</v>
      </c>
      <c r="I701" s="35"/>
      <c r="J701" s="669">
        <v>45586</v>
      </c>
      <c r="K701" s="45"/>
      <c r="L701" s="48"/>
      <c r="M701" s="15"/>
      <c r="N701" s="15"/>
      <c r="O701" s="15"/>
      <c r="P701" s="15"/>
      <c r="Q701" s="15"/>
      <c r="R701" s="15"/>
      <c r="S701" s="15"/>
      <c r="T701" s="15"/>
      <c r="U701" s="15"/>
      <c r="V701" s="15"/>
      <c r="W701" s="15"/>
      <c r="X701" s="15"/>
      <c r="Y701" s="15"/>
      <c r="Z701" s="15"/>
      <c r="AA701" s="15"/>
    </row>
    <row r="702" spans="1:27" ht="18" customHeight="1">
      <c r="A702" s="666"/>
      <c r="B702" s="35" t="s">
        <v>1151</v>
      </c>
      <c r="C702" s="35" t="s">
        <v>110</v>
      </c>
      <c r="D702" s="35" t="s">
        <v>3491</v>
      </c>
      <c r="E702" s="47" t="s">
        <v>4794</v>
      </c>
      <c r="F702" s="47" t="s">
        <v>4797</v>
      </c>
      <c r="G702" s="17" t="s">
        <v>4798</v>
      </c>
      <c r="H702" s="35" t="s">
        <v>1151</v>
      </c>
      <c r="I702" s="35"/>
      <c r="J702" s="666"/>
      <c r="K702" s="45"/>
      <c r="L702" s="48"/>
      <c r="M702" s="15"/>
      <c r="N702" s="15"/>
      <c r="O702" s="15"/>
      <c r="P702" s="15"/>
      <c r="Q702" s="15"/>
      <c r="R702" s="15"/>
      <c r="S702" s="15"/>
      <c r="T702" s="15"/>
      <c r="U702" s="15"/>
      <c r="V702" s="15"/>
      <c r="W702" s="15"/>
      <c r="X702" s="15"/>
      <c r="Y702" s="15"/>
      <c r="Z702" s="15"/>
      <c r="AA702" s="15"/>
    </row>
    <row r="703" spans="1:27" ht="18" customHeight="1">
      <c r="A703" s="128">
        <v>3.27</v>
      </c>
      <c r="B703" s="35" t="s">
        <v>49</v>
      </c>
      <c r="C703" s="35" t="s">
        <v>3523</v>
      </c>
      <c r="D703" s="35" t="s">
        <v>2847</v>
      </c>
      <c r="E703" s="47" t="s">
        <v>4805</v>
      </c>
      <c r="F703" s="47" t="s">
        <v>4806</v>
      </c>
      <c r="G703" s="17" t="s">
        <v>4807</v>
      </c>
      <c r="H703" s="35" t="s">
        <v>49</v>
      </c>
      <c r="I703" s="35"/>
      <c r="J703" s="45">
        <v>45593</v>
      </c>
      <c r="K703" s="45"/>
      <c r="L703" s="48"/>
      <c r="M703" s="15"/>
      <c r="N703" s="15"/>
      <c r="O703" s="15"/>
      <c r="P703" s="15"/>
      <c r="Q703" s="15"/>
      <c r="R703" s="15"/>
      <c r="S703" s="15"/>
      <c r="T703" s="15"/>
      <c r="U703" s="15"/>
      <c r="V703" s="15"/>
      <c r="W703" s="15"/>
      <c r="X703" s="15"/>
      <c r="Y703" s="15"/>
      <c r="Z703" s="15"/>
      <c r="AA703" s="15"/>
    </row>
    <row r="704" spans="1:27" ht="18" customHeight="1">
      <c r="A704" s="128">
        <v>3.28</v>
      </c>
      <c r="B704" s="35" t="s">
        <v>116</v>
      </c>
      <c r="C704" s="35" t="s">
        <v>2972</v>
      </c>
      <c r="D704" s="35" t="s">
        <v>4697</v>
      </c>
      <c r="E704" s="47" t="s">
        <v>4699</v>
      </c>
      <c r="F704" s="47" t="s">
        <v>4816</v>
      </c>
      <c r="G704" s="17" t="s">
        <v>4817</v>
      </c>
      <c r="H704" s="35" t="s">
        <v>116</v>
      </c>
      <c r="I704" s="35"/>
      <c r="J704" s="45">
        <v>45596</v>
      </c>
      <c r="K704" s="45"/>
      <c r="L704" s="48"/>
      <c r="M704" s="15"/>
      <c r="N704" s="15"/>
      <c r="O704" s="15"/>
      <c r="P704" s="15"/>
      <c r="Q704" s="15"/>
      <c r="R704" s="15"/>
      <c r="S704" s="15"/>
      <c r="T704" s="15"/>
      <c r="U704" s="15"/>
      <c r="V704" s="15"/>
      <c r="W704" s="15"/>
      <c r="X704" s="15"/>
      <c r="Y704" s="15"/>
      <c r="Z704" s="15"/>
      <c r="AA704" s="15"/>
    </row>
    <row r="705" spans="1:27" ht="18" customHeight="1">
      <c r="A705" s="674">
        <v>3.29</v>
      </c>
      <c r="B705" s="667" t="s">
        <v>116</v>
      </c>
      <c r="C705" s="667" t="s">
        <v>16</v>
      </c>
      <c r="D705" s="35" t="s">
        <v>1293</v>
      </c>
      <c r="E705" s="47" t="s">
        <v>4831</v>
      </c>
      <c r="F705" s="47" t="s">
        <v>4833</v>
      </c>
      <c r="G705" s="17" t="s">
        <v>4836</v>
      </c>
      <c r="H705" s="667" t="s">
        <v>116</v>
      </c>
      <c r="I705" s="35"/>
      <c r="J705" s="669">
        <v>45603</v>
      </c>
      <c r="K705" s="45"/>
      <c r="L705" s="48"/>
      <c r="M705" s="15"/>
      <c r="N705" s="15"/>
      <c r="O705" s="15"/>
      <c r="P705" s="15"/>
      <c r="Q705" s="15"/>
      <c r="R705" s="15"/>
      <c r="S705" s="15"/>
      <c r="T705" s="15"/>
      <c r="U705" s="15"/>
      <c r="V705" s="15"/>
      <c r="W705" s="15"/>
      <c r="X705" s="15"/>
      <c r="Y705" s="15"/>
      <c r="Z705" s="15"/>
      <c r="AA705" s="15"/>
    </row>
    <row r="706" spans="1:27" ht="18" customHeight="1">
      <c r="A706" s="665"/>
      <c r="B706" s="665"/>
      <c r="C706" s="665"/>
      <c r="D706" s="35" t="s">
        <v>1603</v>
      </c>
      <c r="E706" s="47" t="s">
        <v>4853</v>
      </c>
      <c r="F706" s="47" t="s">
        <v>4833</v>
      </c>
      <c r="G706" s="17" t="s">
        <v>4836</v>
      </c>
      <c r="H706" s="665"/>
      <c r="I706" s="35"/>
      <c r="J706" s="665"/>
      <c r="K706" s="45"/>
      <c r="L706" s="48"/>
      <c r="M706" s="15"/>
      <c r="N706" s="15"/>
      <c r="O706" s="15"/>
      <c r="P706" s="15"/>
      <c r="Q706" s="15"/>
      <c r="R706" s="15"/>
      <c r="S706" s="15"/>
      <c r="T706" s="15"/>
      <c r="U706" s="15"/>
      <c r="V706" s="15"/>
      <c r="W706" s="15"/>
      <c r="X706" s="15"/>
      <c r="Y706" s="15"/>
      <c r="Z706" s="15"/>
      <c r="AA706" s="15"/>
    </row>
    <row r="707" spans="1:27" ht="18" customHeight="1">
      <c r="A707" s="666"/>
      <c r="B707" s="666"/>
      <c r="C707" s="666"/>
      <c r="D707" s="35" t="s">
        <v>554</v>
      </c>
      <c r="E707" s="47" t="s">
        <v>4871</v>
      </c>
      <c r="F707" s="47" t="s">
        <v>4873</v>
      </c>
      <c r="G707" s="17" t="s">
        <v>4876</v>
      </c>
      <c r="H707" s="666"/>
      <c r="I707" s="35"/>
      <c r="J707" s="666"/>
      <c r="K707" s="45"/>
      <c r="L707" s="48"/>
      <c r="M707" s="15"/>
      <c r="N707" s="15"/>
      <c r="O707" s="15"/>
      <c r="P707" s="15"/>
      <c r="Q707" s="15"/>
      <c r="R707" s="15"/>
      <c r="S707" s="15"/>
      <c r="T707" s="15"/>
      <c r="U707" s="15"/>
      <c r="V707" s="15"/>
      <c r="W707" s="15"/>
      <c r="X707" s="15"/>
      <c r="Y707" s="15"/>
      <c r="Z707" s="15"/>
      <c r="AA707" s="15"/>
    </row>
    <row r="708" spans="1:27" ht="18" customHeight="1">
      <c r="A708" s="674">
        <v>3.3</v>
      </c>
      <c r="B708" s="667" t="s">
        <v>49</v>
      </c>
      <c r="C708" s="667" t="s">
        <v>4889</v>
      </c>
      <c r="D708" s="35" t="s">
        <v>4317</v>
      </c>
      <c r="E708" s="47" t="s">
        <v>4892</v>
      </c>
      <c r="F708" s="670" t="s">
        <v>4897</v>
      </c>
      <c r="G708" s="667" t="s">
        <v>4900</v>
      </c>
      <c r="H708" s="667" t="s">
        <v>49</v>
      </c>
      <c r="I708" s="35"/>
      <c r="J708" s="669">
        <v>45608</v>
      </c>
      <c r="K708" s="45"/>
      <c r="L708" s="48"/>
      <c r="M708" s="15"/>
      <c r="N708" s="15"/>
      <c r="O708" s="15"/>
      <c r="P708" s="15"/>
      <c r="Q708" s="15"/>
      <c r="R708" s="15"/>
      <c r="S708" s="15"/>
      <c r="T708" s="15"/>
      <c r="U708" s="15"/>
      <c r="V708" s="15"/>
      <c r="W708" s="15"/>
      <c r="X708" s="15"/>
      <c r="Y708" s="15"/>
      <c r="Z708" s="15"/>
      <c r="AA708" s="15"/>
    </row>
    <row r="709" spans="1:27" ht="18" customHeight="1">
      <c r="A709" s="665"/>
      <c r="B709" s="665"/>
      <c r="C709" s="665"/>
      <c r="D709" s="35" t="s">
        <v>4440</v>
      </c>
      <c r="E709" s="47" t="s">
        <v>4913</v>
      </c>
      <c r="F709" s="665"/>
      <c r="G709" s="665"/>
      <c r="H709" s="665"/>
      <c r="I709" s="35"/>
      <c r="J709" s="665"/>
      <c r="K709" s="35"/>
      <c r="L709" s="48"/>
      <c r="M709" s="15"/>
      <c r="N709" s="15"/>
      <c r="O709" s="15"/>
      <c r="P709" s="15"/>
      <c r="Q709" s="15"/>
      <c r="R709" s="15"/>
      <c r="S709" s="15"/>
      <c r="T709" s="15"/>
      <c r="U709" s="15"/>
      <c r="V709" s="15"/>
      <c r="W709" s="15"/>
      <c r="X709" s="15"/>
      <c r="Y709" s="15"/>
      <c r="Z709" s="15"/>
      <c r="AA709" s="15"/>
    </row>
    <row r="710" spans="1:27" ht="18" customHeight="1">
      <c r="A710" s="665"/>
      <c r="B710" s="665"/>
      <c r="C710" s="665"/>
      <c r="D710" s="35" t="s">
        <v>4568</v>
      </c>
      <c r="E710" s="47" t="s">
        <v>4921</v>
      </c>
      <c r="F710" s="665"/>
      <c r="G710" s="665"/>
      <c r="H710" s="665"/>
      <c r="I710" s="35"/>
      <c r="J710" s="665"/>
      <c r="K710" s="35"/>
      <c r="L710" s="48"/>
      <c r="M710" s="15"/>
      <c r="N710" s="15"/>
      <c r="O710" s="15"/>
      <c r="P710" s="15"/>
      <c r="Q710" s="15"/>
      <c r="R710" s="15"/>
      <c r="S710" s="15"/>
      <c r="T710" s="15"/>
      <c r="U710" s="15"/>
      <c r="V710" s="15"/>
      <c r="W710" s="15"/>
      <c r="X710" s="15"/>
      <c r="Y710" s="15"/>
      <c r="Z710" s="15"/>
      <c r="AA710" s="15"/>
    </row>
    <row r="711" spans="1:27" ht="18" customHeight="1">
      <c r="A711" s="665"/>
      <c r="B711" s="665"/>
      <c r="C711" s="665"/>
      <c r="D711" s="35" t="s">
        <v>4674</v>
      </c>
      <c r="E711" s="47" t="s">
        <v>4926</v>
      </c>
      <c r="F711" s="665"/>
      <c r="G711" s="665"/>
      <c r="H711" s="665"/>
      <c r="I711" s="35"/>
      <c r="J711" s="665"/>
      <c r="K711" s="35"/>
      <c r="L711" s="48"/>
      <c r="M711" s="15"/>
      <c r="N711" s="15"/>
      <c r="O711" s="15"/>
      <c r="P711" s="15"/>
      <c r="Q711" s="15"/>
      <c r="R711" s="15"/>
      <c r="S711" s="15"/>
      <c r="T711" s="15"/>
      <c r="U711" s="15"/>
      <c r="V711" s="15"/>
      <c r="W711" s="15"/>
      <c r="X711" s="15"/>
      <c r="Y711" s="15"/>
      <c r="Z711" s="15"/>
      <c r="AA711" s="15"/>
    </row>
    <row r="712" spans="1:27" ht="18" customHeight="1">
      <c r="A712" s="665"/>
      <c r="B712" s="665"/>
      <c r="C712" s="665"/>
      <c r="D712" s="35" t="s">
        <v>4756</v>
      </c>
      <c r="E712" s="47" t="s">
        <v>4931</v>
      </c>
      <c r="F712" s="665"/>
      <c r="G712" s="665"/>
      <c r="H712" s="665"/>
      <c r="I712" s="35"/>
      <c r="J712" s="665"/>
      <c r="K712" s="35"/>
      <c r="L712" s="48"/>
      <c r="M712" s="15"/>
      <c r="N712" s="15"/>
      <c r="O712" s="15"/>
      <c r="P712" s="15"/>
      <c r="Q712" s="15"/>
      <c r="R712" s="15"/>
      <c r="S712" s="15"/>
      <c r="T712" s="15"/>
      <c r="U712" s="15"/>
      <c r="V712" s="15"/>
      <c r="W712" s="15"/>
      <c r="X712" s="15"/>
      <c r="Y712" s="15"/>
      <c r="Z712" s="15"/>
      <c r="AA712" s="15"/>
    </row>
    <row r="713" spans="1:27" ht="18" customHeight="1">
      <c r="A713" s="665"/>
      <c r="B713" s="665"/>
      <c r="C713" s="665"/>
      <c r="D713" s="35" t="s">
        <v>4893</v>
      </c>
      <c r="E713" s="47" t="s">
        <v>4935</v>
      </c>
      <c r="F713" s="665"/>
      <c r="G713" s="665"/>
      <c r="H713" s="665"/>
      <c r="I713" s="35"/>
      <c r="J713" s="665"/>
      <c r="K713" s="35"/>
      <c r="L713" s="48"/>
      <c r="M713" s="15"/>
      <c r="N713" s="15"/>
      <c r="O713" s="15"/>
      <c r="P713" s="15"/>
      <c r="Q713" s="15"/>
      <c r="R713" s="15"/>
      <c r="S713" s="15"/>
      <c r="T713" s="15"/>
      <c r="U713" s="15"/>
      <c r="V713" s="15"/>
      <c r="W713" s="15"/>
      <c r="X713" s="15"/>
      <c r="Y713" s="15"/>
      <c r="Z713" s="15"/>
      <c r="AA713" s="15"/>
    </row>
    <row r="714" spans="1:27" ht="18" customHeight="1">
      <c r="A714" s="665"/>
      <c r="B714" s="665"/>
      <c r="C714" s="665"/>
      <c r="D714" s="35" t="s">
        <v>4938</v>
      </c>
      <c r="E714" s="47" t="s">
        <v>4940</v>
      </c>
      <c r="F714" s="665"/>
      <c r="G714" s="665"/>
      <c r="H714" s="665"/>
      <c r="I714" s="35"/>
      <c r="J714" s="665"/>
      <c r="K714" s="35"/>
      <c r="L714" s="48"/>
      <c r="M714" s="15"/>
      <c r="N714" s="15"/>
      <c r="O714" s="15"/>
      <c r="P714" s="15"/>
      <c r="Q714" s="15"/>
      <c r="R714" s="15"/>
      <c r="S714" s="15"/>
      <c r="T714" s="15"/>
      <c r="U714" s="15"/>
      <c r="V714" s="15"/>
      <c r="W714" s="15"/>
      <c r="X714" s="15"/>
      <c r="Y714" s="15"/>
      <c r="Z714" s="15"/>
      <c r="AA714" s="15"/>
    </row>
    <row r="715" spans="1:27" ht="18" customHeight="1">
      <c r="A715" s="665"/>
      <c r="B715" s="665"/>
      <c r="C715" s="665"/>
      <c r="D715" s="35" t="s">
        <v>4943</v>
      </c>
      <c r="E715" s="47" t="s">
        <v>4944</v>
      </c>
      <c r="F715" s="665"/>
      <c r="G715" s="665"/>
      <c r="H715" s="665"/>
      <c r="I715" s="35"/>
      <c r="J715" s="665"/>
      <c r="K715" s="35"/>
      <c r="L715" s="48"/>
      <c r="M715" s="15"/>
      <c r="N715" s="15"/>
      <c r="O715" s="15"/>
      <c r="P715" s="15"/>
      <c r="Q715" s="15"/>
      <c r="R715" s="15"/>
      <c r="S715" s="15"/>
      <c r="T715" s="15"/>
      <c r="U715" s="15"/>
      <c r="V715" s="15"/>
      <c r="W715" s="15"/>
      <c r="X715" s="15"/>
      <c r="Y715" s="15"/>
      <c r="Z715" s="15"/>
      <c r="AA715" s="15"/>
    </row>
    <row r="716" spans="1:27" ht="18" customHeight="1">
      <c r="A716" s="666"/>
      <c r="B716" s="666"/>
      <c r="C716" s="666"/>
      <c r="D716" s="35" t="s">
        <v>4951</v>
      </c>
      <c r="E716" s="47" t="s">
        <v>4953</v>
      </c>
      <c r="F716" s="666"/>
      <c r="G716" s="666"/>
      <c r="H716" s="666"/>
      <c r="I716" s="35"/>
      <c r="J716" s="666"/>
      <c r="K716" s="35"/>
      <c r="L716" s="48"/>
      <c r="M716" s="15"/>
      <c r="N716" s="15"/>
      <c r="O716" s="15"/>
      <c r="P716" s="15"/>
      <c r="Q716" s="15"/>
      <c r="R716" s="15"/>
      <c r="S716" s="15"/>
      <c r="T716" s="15"/>
      <c r="U716" s="15"/>
      <c r="V716" s="15"/>
      <c r="W716" s="15"/>
      <c r="X716" s="15"/>
      <c r="Y716" s="15"/>
      <c r="Z716" s="15"/>
      <c r="AA716" s="15"/>
    </row>
    <row r="717" spans="1:27" ht="18" customHeight="1">
      <c r="A717" s="674">
        <v>3.31</v>
      </c>
      <c r="B717" s="667" t="s">
        <v>49</v>
      </c>
      <c r="C717" s="667" t="s">
        <v>16</v>
      </c>
      <c r="D717" s="35" t="s">
        <v>1108</v>
      </c>
      <c r="E717" s="47" t="s">
        <v>4966</v>
      </c>
      <c r="F717" s="47" t="s">
        <v>4967</v>
      </c>
      <c r="G717" s="17" t="s">
        <v>4968</v>
      </c>
      <c r="H717" s="667" t="s">
        <v>49</v>
      </c>
      <c r="I717" s="35"/>
      <c r="J717" s="669">
        <v>45636</v>
      </c>
      <c r="K717" s="45"/>
      <c r="L717" s="48"/>
      <c r="M717" s="15"/>
      <c r="N717" s="15"/>
      <c r="O717" s="15"/>
      <c r="P717" s="15"/>
      <c r="Q717" s="15"/>
      <c r="R717" s="15"/>
      <c r="S717" s="15"/>
      <c r="T717" s="15"/>
      <c r="U717" s="15"/>
      <c r="V717" s="15"/>
      <c r="W717" s="15"/>
      <c r="X717" s="15"/>
      <c r="Y717" s="15"/>
      <c r="Z717" s="15"/>
      <c r="AA717" s="15"/>
    </row>
    <row r="718" spans="1:27" ht="18" customHeight="1">
      <c r="A718" s="665"/>
      <c r="B718" s="665"/>
      <c r="C718" s="665"/>
      <c r="D718" s="35" t="s">
        <v>1526</v>
      </c>
      <c r="E718" s="47" t="s">
        <v>4978</v>
      </c>
      <c r="F718" s="47" t="s">
        <v>4979</v>
      </c>
      <c r="G718" s="17" t="s">
        <v>4980</v>
      </c>
      <c r="H718" s="665"/>
      <c r="I718" s="35"/>
      <c r="J718" s="665"/>
      <c r="K718" s="45"/>
      <c r="L718" s="48"/>
      <c r="M718" s="15"/>
      <c r="N718" s="15"/>
      <c r="O718" s="15"/>
      <c r="P718" s="15"/>
      <c r="Q718" s="15"/>
      <c r="R718" s="15"/>
      <c r="S718" s="15"/>
      <c r="T718" s="15"/>
      <c r="U718" s="15"/>
      <c r="V718" s="15"/>
      <c r="W718" s="15"/>
      <c r="X718" s="15"/>
      <c r="Y718" s="15"/>
      <c r="Z718" s="15"/>
      <c r="AA718" s="15"/>
    </row>
    <row r="719" spans="1:27" ht="18" customHeight="1">
      <c r="A719" s="665"/>
      <c r="B719" s="665"/>
      <c r="C719" s="666"/>
      <c r="D719" s="35" t="s">
        <v>2184</v>
      </c>
      <c r="E719" s="47" t="s">
        <v>4988</v>
      </c>
      <c r="F719" s="47" t="s">
        <v>4991</v>
      </c>
      <c r="G719" s="17" t="s">
        <v>4992</v>
      </c>
      <c r="H719" s="665"/>
      <c r="I719" s="35"/>
      <c r="J719" s="665"/>
      <c r="K719" s="45"/>
      <c r="L719" s="48"/>
      <c r="M719" s="15"/>
      <c r="N719" s="15"/>
      <c r="O719" s="15"/>
      <c r="P719" s="15"/>
      <c r="Q719" s="15"/>
      <c r="R719" s="15"/>
      <c r="S719" s="15"/>
      <c r="T719" s="15"/>
      <c r="U719" s="15"/>
      <c r="V719" s="15"/>
      <c r="W719" s="15"/>
      <c r="X719" s="15"/>
      <c r="Y719" s="15"/>
      <c r="Z719" s="15"/>
      <c r="AA719" s="15"/>
    </row>
    <row r="720" spans="1:27" ht="18" customHeight="1">
      <c r="A720" s="665"/>
      <c r="B720" s="665"/>
      <c r="C720" s="667" t="s">
        <v>36</v>
      </c>
      <c r="D720" s="35" t="s">
        <v>5000</v>
      </c>
      <c r="E720" s="47" t="s">
        <v>5001</v>
      </c>
      <c r="F720" s="47" t="s">
        <v>4004</v>
      </c>
      <c r="G720" s="17" t="s">
        <v>4007</v>
      </c>
      <c r="H720" s="665"/>
      <c r="I720" s="35"/>
      <c r="J720" s="665"/>
      <c r="K720" s="45"/>
      <c r="L720" s="48"/>
      <c r="M720" s="15"/>
      <c r="N720" s="15"/>
      <c r="O720" s="15"/>
      <c r="P720" s="15"/>
      <c r="Q720" s="15"/>
      <c r="R720" s="15"/>
      <c r="S720" s="15"/>
      <c r="T720" s="15"/>
      <c r="U720" s="15"/>
      <c r="V720" s="15"/>
      <c r="W720" s="15"/>
      <c r="X720" s="15"/>
      <c r="Y720" s="15"/>
      <c r="Z720" s="15"/>
      <c r="AA720" s="15"/>
    </row>
    <row r="721" spans="1:27" ht="18" customHeight="1">
      <c r="A721" s="665"/>
      <c r="B721" s="665"/>
      <c r="C721" s="666"/>
      <c r="D721" s="35" t="s">
        <v>4554</v>
      </c>
      <c r="E721" s="47" t="s">
        <v>2955</v>
      </c>
      <c r="F721" s="47" t="s">
        <v>5008</v>
      </c>
      <c r="G721" s="17" t="s">
        <v>5009</v>
      </c>
      <c r="H721" s="665"/>
      <c r="I721" s="35"/>
      <c r="J721" s="665"/>
      <c r="K721" s="45"/>
      <c r="L721" s="48"/>
      <c r="M721" s="15"/>
      <c r="N721" s="15"/>
      <c r="O721" s="15"/>
      <c r="P721" s="15"/>
      <c r="Q721" s="15"/>
      <c r="R721" s="15"/>
      <c r="S721" s="15"/>
      <c r="T721" s="15"/>
      <c r="U721" s="15"/>
      <c r="V721" s="15"/>
      <c r="W721" s="15"/>
      <c r="X721" s="15"/>
      <c r="Y721" s="15"/>
      <c r="Z721" s="15"/>
      <c r="AA721" s="15"/>
    </row>
    <row r="722" spans="1:27" ht="18" customHeight="1">
      <c r="A722" s="666"/>
      <c r="B722" s="666"/>
      <c r="C722" s="35" t="s">
        <v>125</v>
      </c>
      <c r="D722" s="35" t="s">
        <v>5012</v>
      </c>
      <c r="E722" s="47" t="s">
        <v>5014</v>
      </c>
      <c r="F722" s="47" t="s">
        <v>5015</v>
      </c>
      <c r="G722" s="17" t="s">
        <v>5016</v>
      </c>
      <c r="H722" s="666"/>
      <c r="I722" s="35"/>
      <c r="J722" s="666"/>
      <c r="K722" s="45"/>
      <c r="L722" s="48"/>
      <c r="M722" s="15"/>
      <c r="N722" s="15"/>
      <c r="O722" s="15"/>
      <c r="P722" s="15"/>
      <c r="Q722" s="15"/>
      <c r="R722" s="15"/>
      <c r="S722" s="15"/>
      <c r="T722" s="15"/>
      <c r="U722" s="15"/>
      <c r="V722" s="15"/>
      <c r="W722" s="15"/>
      <c r="X722" s="15"/>
      <c r="Y722" s="15"/>
      <c r="Z722" s="15"/>
      <c r="AA722" s="15"/>
    </row>
    <row r="723" spans="1:27" ht="18" customHeight="1">
      <c r="A723" s="128">
        <v>3.32</v>
      </c>
      <c r="B723" s="35" t="s">
        <v>49</v>
      </c>
      <c r="C723" s="35" t="s">
        <v>125</v>
      </c>
      <c r="D723" s="35" t="s">
        <v>4761</v>
      </c>
      <c r="E723" s="47" t="s">
        <v>4764</v>
      </c>
      <c r="F723" s="47" t="s">
        <v>5020</v>
      </c>
      <c r="G723" s="17" t="s">
        <v>5021</v>
      </c>
      <c r="H723" s="35" t="s">
        <v>49</v>
      </c>
      <c r="I723" s="35"/>
      <c r="J723" s="45">
        <v>45639</v>
      </c>
      <c r="K723" s="45"/>
      <c r="L723" s="48"/>
      <c r="M723" s="15"/>
      <c r="N723" s="15"/>
      <c r="O723" s="15"/>
      <c r="P723" s="15"/>
      <c r="Q723" s="15"/>
      <c r="R723" s="15"/>
      <c r="S723" s="15"/>
      <c r="T723" s="15"/>
      <c r="U723" s="15"/>
      <c r="V723" s="15"/>
      <c r="W723" s="15"/>
      <c r="X723" s="15"/>
      <c r="Y723" s="15"/>
      <c r="Z723" s="15"/>
      <c r="AA723" s="15"/>
    </row>
    <row r="724" spans="1:27" ht="18" customHeight="1">
      <c r="A724" s="674">
        <v>3.33</v>
      </c>
      <c r="B724" s="667" t="s">
        <v>116</v>
      </c>
      <c r="C724" s="667" t="s">
        <v>125</v>
      </c>
      <c r="D724" s="35" t="s">
        <v>5027</v>
      </c>
      <c r="E724" s="47" t="s">
        <v>5028</v>
      </c>
      <c r="F724" s="47" t="s">
        <v>5029</v>
      </c>
      <c r="G724" s="17" t="s">
        <v>5031</v>
      </c>
      <c r="H724" s="667" t="s">
        <v>116</v>
      </c>
      <c r="I724" s="35"/>
      <c r="J724" s="669">
        <v>45642</v>
      </c>
      <c r="K724" s="45"/>
      <c r="L724" s="48"/>
      <c r="M724" s="15"/>
      <c r="N724" s="15"/>
      <c r="O724" s="15"/>
      <c r="P724" s="15"/>
      <c r="Q724" s="15"/>
      <c r="R724" s="15"/>
      <c r="S724" s="15"/>
      <c r="T724" s="15"/>
      <c r="U724" s="15"/>
      <c r="V724" s="15"/>
      <c r="W724" s="15"/>
      <c r="X724" s="15"/>
      <c r="Y724" s="15"/>
      <c r="Z724" s="15"/>
      <c r="AA724" s="15"/>
    </row>
    <row r="725" spans="1:27" ht="18" customHeight="1">
      <c r="A725" s="665"/>
      <c r="B725" s="665"/>
      <c r="C725" s="665"/>
      <c r="D725" s="35" t="s">
        <v>5037</v>
      </c>
      <c r="E725" s="47" t="s">
        <v>5038</v>
      </c>
      <c r="F725" s="47" t="s">
        <v>5040</v>
      </c>
      <c r="G725" s="17" t="s">
        <v>5041</v>
      </c>
      <c r="H725" s="665"/>
      <c r="I725" s="35"/>
      <c r="J725" s="665"/>
      <c r="K725" s="35"/>
      <c r="L725" s="48"/>
      <c r="M725" s="15"/>
      <c r="N725" s="15"/>
      <c r="O725" s="15"/>
      <c r="P725" s="15"/>
      <c r="Q725" s="15"/>
      <c r="R725" s="15"/>
      <c r="S725" s="15"/>
      <c r="T725" s="15"/>
      <c r="U725" s="15"/>
      <c r="V725" s="15"/>
      <c r="W725" s="15"/>
      <c r="X725" s="15"/>
      <c r="Y725" s="15"/>
      <c r="Z725" s="15"/>
      <c r="AA725" s="15"/>
    </row>
    <row r="726" spans="1:27" ht="18" customHeight="1">
      <c r="A726" s="665"/>
      <c r="B726" s="665"/>
      <c r="C726" s="666"/>
      <c r="D726" s="35" t="s">
        <v>3922</v>
      </c>
      <c r="E726" s="47" t="s">
        <v>5046</v>
      </c>
      <c r="F726" s="47" t="s">
        <v>5029</v>
      </c>
      <c r="G726" s="17" t="s">
        <v>5031</v>
      </c>
      <c r="H726" s="665"/>
      <c r="I726" s="35"/>
      <c r="J726" s="665"/>
      <c r="K726" s="35"/>
      <c r="L726" s="48"/>
      <c r="M726" s="15"/>
      <c r="N726" s="15"/>
      <c r="O726" s="15"/>
      <c r="P726" s="15"/>
      <c r="Q726" s="15"/>
      <c r="R726" s="15"/>
      <c r="S726" s="15"/>
      <c r="T726" s="15"/>
      <c r="U726" s="15"/>
      <c r="V726" s="15"/>
      <c r="W726" s="15"/>
      <c r="X726" s="15"/>
      <c r="Y726" s="15"/>
      <c r="Z726" s="15"/>
      <c r="AA726" s="15"/>
    </row>
    <row r="727" spans="1:27" ht="18" customHeight="1">
      <c r="A727" s="666"/>
      <c r="B727" s="666"/>
      <c r="C727" s="35" t="s">
        <v>100</v>
      </c>
      <c r="D727" s="35" t="s">
        <v>5049</v>
      </c>
      <c r="E727" s="47" t="s">
        <v>5050</v>
      </c>
      <c r="F727" s="47" t="s">
        <v>5052</v>
      </c>
      <c r="G727" s="17" t="s">
        <v>5053</v>
      </c>
      <c r="H727" s="666"/>
      <c r="I727" s="35"/>
      <c r="J727" s="666"/>
      <c r="K727" s="35"/>
      <c r="L727" s="48"/>
      <c r="M727" s="15"/>
      <c r="N727" s="15"/>
      <c r="O727" s="15"/>
      <c r="P727" s="15"/>
      <c r="Q727" s="15"/>
      <c r="R727" s="15"/>
      <c r="S727" s="15"/>
      <c r="T727" s="15"/>
      <c r="U727" s="15"/>
      <c r="V727" s="15"/>
      <c r="W727" s="15"/>
      <c r="X727" s="15"/>
      <c r="Y727" s="15"/>
      <c r="Z727" s="15"/>
      <c r="AA727" s="15"/>
    </row>
    <row r="728" spans="1:27" ht="18" customHeight="1">
      <c r="A728" s="674">
        <v>3.34</v>
      </c>
      <c r="B728" s="667" t="s">
        <v>5055</v>
      </c>
      <c r="C728" s="35" t="s">
        <v>50</v>
      </c>
      <c r="D728" s="35" t="s">
        <v>3505</v>
      </c>
      <c r="E728" s="47" t="s">
        <v>5058</v>
      </c>
      <c r="F728" s="670" t="s">
        <v>5060</v>
      </c>
      <c r="G728" s="667" t="s">
        <v>5061</v>
      </c>
      <c r="H728" s="667" t="s">
        <v>5062</v>
      </c>
      <c r="I728" s="35"/>
      <c r="J728" s="669">
        <v>45294</v>
      </c>
      <c r="K728" s="45"/>
      <c r="L728" s="48"/>
      <c r="M728" s="15"/>
      <c r="N728" s="15"/>
      <c r="O728" s="15"/>
      <c r="P728" s="15"/>
      <c r="Q728" s="15"/>
      <c r="R728" s="15"/>
      <c r="S728" s="15"/>
      <c r="T728" s="15"/>
      <c r="U728" s="15"/>
      <c r="V728" s="15"/>
      <c r="W728" s="15"/>
      <c r="X728" s="15"/>
      <c r="Y728" s="15"/>
      <c r="Z728" s="15"/>
      <c r="AA728" s="15"/>
    </row>
    <row r="729" spans="1:27" ht="18" customHeight="1">
      <c r="A729" s="665"/>
      <c r="B729" s="665"/>
      <c r="C729" s="35" t="s">
        <v>4889</v>
      </c>
      <c r="D729" s="35" t="s">
        <v>3873</v>
      </c>
      <c r="E729" s="47" t="s">
        <v>2993</v>
      </c>
      <c r="F729" s="665"/>
      <c r="G729" s="665"/>
      <c r="H729" s="665"/>
      <c r="I729" s="35"/>
      <c r="J729" s="665"/>
      <c r="K729" s="35"/>
      <c r="L729" s="48"/>
      <c r="M729" s="15"/>
      <c r="N729" s="15"/>
      <c r="O729" s="15"/>
      <c r="P729" s="15"/>
      <c r="Q729" s="15"/>
      <c r="R729" s="15"/>
      <c r="S729" s="15"/>
      <c r="T729" s="15"/>
      <c r="U729" s="15"/>
      <c r="V729" s="15"/>
      <c r="W729" s="15"/>
      <c r="X729" s="15"/>
      <c r="Y729" s="15"/>
      <c r="Z729" s="15"/>
      <c r="AA729" s="15"/>
    </row>
    <row r="730" spans="1:27" ht="18" customHeight="1">
      <c r="A730" s="665"/>
      <c r="B730" s="665"/>
      <c r="C730" s="667" t="s">
        <v>16</v>
      </c>
      <c r="D730" s="35" t="s">
        <v>554</v>
      </c>
      <c r="E730" s="47" t="s">
        <v>4871</v>
      </c>
      <c r="F730" s="665"/>
      <c r="G730" s="665"/>
      <c r="H730" s="665"/>
      <c r="I730" s="35"/>
      <c r="J730" s="665"/>
      <c r="K730" s="35"/>
      <c r="L730" s="48"/>
      <c r="M730" s="15"/>
      <c r="N730" s="15"/>
      <c r="O730" s="15"/>
      <c r="P730" s="15"/>
      <c r="Q730" s="15"/>
      <c r="R730" s="15"/>
      <c r="S730" s="15"/>
      <c r="T730" s="15"/>
      <c r="U730" s="15"/>
      <c r="V730" s="15"/>
      <c r="W730" s="15"/>
      <c r="X730" s="15"/>
      <c r="Y730" s="15"/>
      <c r="Z730" s="15"/>
      <c r="AA730" s="15"/>
    </row>
    <row r="731" spans="1:27" ht="18" customHeight="1">
      <c r="A731" s="665"/>
      <c r="B731" s="665"/>
      <c r="C731" s="665"/>
      <c r="D731" s="35" t="s">
        <v>649</v>
      </c>
      <c r="E731" s="47" t="s">
        <v>5070</v>
      </c>
      <c r="F731" s="665"/>
      <c r="G731" s="665"/>
      <c r="H731" s="665"/>
      <c r="I731" s="35"/>
      <c r="J731" s="665"/>
      <c r="K731" s="35"/>
      <c r="L731" s="48"/>
      <c r="M731" s="15"/>
      <c r="N731" s="15"/>
      <c r="O731" s="15"/>
      <c r="P731" s="15"/>
      <c r="Q731" s="15"/>
      <c r="R731" s="15"/>
      <c r="S731" s="15"/>
      <c r="T731" s="15"/>
      <c r="U731" s="15"/>
      <c r="V731" s="15"/>
      <c r="W731" s="15"/>
      <c r="X731" s="15"/>
      <c r="Y731" s="15"/>
      <c r="Z731" s="15"/>
      <c r="AA731" s="15"/>
    </row>
    <row r="732" spans="1:27" ht="18" customHeight="1">
      <c r="A732" s="665"/>
      <c r="B732" s="665"/>
      <c r="C732" s="666"/>
      <c r="D732" s="35" t="s">
        <v>1169</v>
      </c>
      <c r="E732" s="47" t="s">
        <v>4831</v>
      </c>
      <c r="F732" s="665"/>
      <c r="G732" s="665"/>
      <c r="H732" s="665"/>
      <c r="I732" s="35"/>
      <c r="J732" s="665"/>
      <c r="K732" s="35"/>
      <c r="L732" s="48"/>
      <c r="M732" s="15"/>
      <c r="N732" s="15"/>
      <c r="O732" s="15"/>
      <c r="P732" s="15"/>
      <c r="Q732" s="15"/>
      <c r="R732" s="15"/>
      <c r="S732" s="15"/>
      <c r="T732" s="15"/>
      <c r="U732" s="15"/>
      <c r="V732" s="15"/>
      <c r="W732" s="15"/>
      <c r="X732" s="15"/>
      <c r="Y732" s="15"/>
      <c r="Z732" s="15"/>
      <c r="AA732" s="15"/>
    </row>
    <row r="733" spans="1:27" ht="18" customHeight="1">
      <c r="A733" s="666"/>
      <c r="B733" s="666"/>
      <c r="C733" s="35" t="s">
        <v>8</v>
      </c>
      <c r="D733" s="35" t="s">
        <v>775</v>
      </c>
      <c r="E733" s="47" t="s">
        <v>5081</v>
      </c>
      <c r="F733" s="666"/>
      <c r="G733" s="666"/>
      <c r="H733" s="666"/>
      <c r="I733" s="35"/>
      <c r="J733" s="666"/>
      <c r="K733" s="35"/>
      <c r="L733" s="48"/>
      <c r="M733" s="15"/>
      <c r="N733" s="15"/>
      <c r="O733" s="15"/>
      <c r="P733" s="15"/>
      <c r="Q733" s="15"/>
      <c r="R733" s="15"/>
      <c r="S733" s="15"/>
      <c r="T733" s="15"/>
      <c r="U733" s="15"/>
      <c r="V733" s="15"/>
      <c r="W733" s="15"/>
      <c r="X733" s="15"/>
      <c r="Y733" s="15"/>
      <c r="Z733" s="15"/>
      <c r="AA733" s="15"/>
    </row>
    <row r="734" spans="1:27" ht="18" customHeight="1">
      <c r="A734" s="674">
        <v>3.35</v>
      </c>
      <c r="B734" s="667" t="s">
        <v>5055</v>
      </c>
      <c r="C734" s="667" t="s">
        <v>16</v>
      </c>
      <c r="D734" s="35" t="s">
        <v>1962</v>
      </c>
      <c r="E734" s="47" t="s">
        <v>5083</v>
      </c>
      <c r="F734" s="670" t="s">
        <v>5084</v>
      </c>
      <c r="G734" s="667" t="s">
        <v>5085</v>
      </c>
      <c r="H734" s="667" t="s">
        <v>5062</v>
      </c>
      <c r="I734" s="35"/>
      <c r="J734" s="669">
        <v>45297</v>
      </c>
      <c r="K734" s="45"/>
      <c r="L734" s="48"/>
      <c r="M734" s="15"/>
      <c r="N734" s="15"/>
      <c r="O734" s="15"/>
      <c r="P734" s="15"/>
      <c r="Q734" s="15"/>
      <c r="R734" s="15"/>
      <c r="S734" s="15"/>
      <c r="T734" s="15"/>
      <c r="U734" s="15"/>
      <c r="V734" s="15"/>
      <c r="W734" s="15"/>
      <c r="X734" s="15"/>
      <c r="Y734" s="15"/>
      <c r="Z734" s="15"/>
      <c r="AA734" s="15"/>
    </row>
    <row r="735" spans="1:27" ht="18" customHeight="1">
      <c r="A735" s="665"/>
      <c r="B735" s="665"/>
      <c r="C735" s="666"/>
      <c r="D735" s="35" t="s">
        <v>1526</v>
      </c>
      <c r="E735" s="47" t="s">
        <v>5096</v>
      </c>
      <c r="F735" s="666"/>
      <c r="G735" s="666"/>
      <c r="H735" s="665"/>
      <c r="I735" s="35"/>
      <c r="J735" s="665"/>
      <c r="K735" s="35"/>
      <c r="L735" s="48"/>
      <c r="M735" s="15"/>
      <c r="N735" s="15"/>
      <c r="O735" s="15"/>
      <c r="P735" s="15"/>
      <c r="Q735" s="15"/>
      <c r="R735" s="15"/>
      <c r="S735" s="15"/>
      <c r="T735" s="15"/>
      <c r="U735" s="15"/>
      <c r="V735" s="15"/>
      <c r="W735" s="15"/>
      <c r="X735" s="15"/>
      <c r="Y735" s="15"/>
      <c r="Z735" s="15"/>
      <c r="AA735" s="15"/>
    </row>
    <row r="736" spans="1:27" ht="18" customHeight="1">
      <c r="A736" s="665"/>
      <c r="B736" s="665"/>
      <c r="C736" s="667" t="s">
        <v>3523</v>
      </c>
      <c r="D736" s="35" t="s">
        <v>5102</v>
      </c>
      <c r="E736" s="47" t="s">
        <v>5103</v>
      </c>
      <c r="F736" s="47" t="s">
        <v>5104</v>
      </c>
      <c r="G736" s="17" t="s">
        <v>5106</v>
      </c>
      <c r="H736" s="665"/>
      <c r="I736" s="35"/>
      <c r="J736" s="665"/>
      <c r="K736" s="35"/>
      <c r="L736" s="48"/>
      <c r="M736" s="15"/>
      <c r="N736" s="15"/>
      <c r="O736" s="15"/>
      <c r="P736" s="15"/>
      <c r="Q736" s="15"/>
      <c r="R736" s="15"/>
      <c r="S736" s="15"/>
      <c r="T736" s="15"/>
      <c r="U736" s="15"/>
      <c r="V736" s="15"/>
      <c r="W736" s="15"/>
      <c r="X736" s="15"/>
      <c r="Y736" s="15"/>
      <c r="Z736" s="15"/>
      <c r="AA736" s="15"/>
    </row>
    <row r="737" spans="1:27" ht="18" customHeight="1">
      <c r="A737" s="665"/>
      <c r="B737" s="665"/>
      <c r="C737" s="666"/>
      <c r="D737" s="35" t="s">
        <v>5110</v>
      </c>
      <c r="E737" s="47" t="s">
        <v>5111</v>
      </c>
      <c r="F737" s="47" t="s">
        <v>5084</v>
      </c>
      <c r="G737" s="17" t="s">
        <v>5085</v>
      </c>
      <c r="H737" s="665"/>
      <c r="I737" s="35"/>
      <c r="J737" s="665"/>
      <c r="K737" s="35"/>
      <c r="L737" s="48"/>
      <c r="M737" s="15"/>
      <c r="N737" s="15"/>
      <c r="O737" s="15"/>
      <c r="P737" s="15"/>
      <c r="Q737" s="15"/>
      <c r="R737" s="15"/>
      <c r="S737" s="15"/>
      <c r="T737" s="15"/>
      <c r="U737" s="15"/>
      <c r="V737" s="15"/>
      <c r="W737" s="15"/>
      <c r="X737" s="15"/>
      <c r="Y737" s="15"/>
      <c r="Z737" s="15"/>
      <c r="AA737" s="15"/>
    </row>
    <row r="738" spans="1:27" ht="18" customHeight="1">
      <c r="A738" s="665"/>
      <c r="B738" s="665"/>
      <c r="C738" s="667" t="s">
        <v>5117</v>
      </c>
      <c r="D738" s="35" t="s">
        <v>3622</v>
      </c>
      <c r="E738" s="47" t="s">
        <v>109</v>
      </c>
      <c r="F738" s="670" t="s">
        <v>5121</v>
      </c>
      <c r="G738" s="667" t="s">
        <v>5123</v>
      </c>
      <c r="H738" s="665"/>
      <c r="I738" s="35"/>
      <c r="J738" s="665"/>
      <c r="K738" s="35"/>
      <c r="L738" s="48"/>
      <c r="M738" s="15"/>
      <c r="N738" s="15"/>
      <c r="O738" s="15"/>
      <c r="P738" s="15"/>
      <c r="Q738" s="15"/>
      <c r="R738" s="15"/>
      <c r="S738" s="15"/>
      <c r="T738" s="15"/>
      <c r="U738" s="15"/>
      <c r="V738" s="15"/>
      <c r="W738" s="15"/>
      <c r="X738" s="15"/>
      <c r="Y738" s="15"/>
      <c r="Z738" s="15"/>
      <c r="AA738" s="15"/>
    </row>
    <row r="739" spans="1:27" ht="18" customHeight="1">
      <c r="A739" s="665"/>
      <c r="B739" s="665"/>
      <c r="C739" s="666"/>
      <c r="D739" s="35" t="s">
        <v>5129</v>
      </c>
      <c r="E739" s="47" t="s">
        <v>5130</v>
      </c>
      <c r="F739" s="666"/>
      <c r="G739" s="666"/>
      <c r="H739" s="665"/>
      <c r="I739" s="35"/>
      <c r="J739" s="665"/>
      <c r="K739" s="35"/>
      <c r="L739" s="48"/>
      <c r="M739" s="15"/>
      <c r="N739" s="15"/>
      <c r="O739" s="15"/>
      <c r="P739" s="15"/>
      <c r="Q739" s="15"/>
      <c r="R739" s="15"/>
      <c r="S739" s="15"/>
      <c r="T739" s="15"/>
      <c r="U739" s="15"/>
      <c r="V739" s="15"/>
      <c r="W739" s="15"/>
      <c r="X739" s="15"/>
      <c r="Y739" s="15"/>
      <c r="Z739" s="15"/>
      <c r="AA739" s="15"/>
    </row>
    <row r="740" spans="1:27" ht="18" customHeight="1">
      <c r="A740" s="665"/>
      <c r="B740" s="665"/>
      <c r="C740" s="667" t="s">
        <v>2972</v>
      </c>
      <c r="D740" s="35" t="s">
        <v>5138</v>
      </c>
      <c r="E740" s="47" t="s">
        <v>5139</v>
      </c>
      <c r="F740" s="47" t="s">
        <v>5142</v>
      </c>
      <c r="G740" s="17" t="s">
        <v>5144</v>
      </c>
      <c r="H740" s="665"/>
      <c r="I740" s="35"/>
      <c r="J740" s="665"/>
      <c r="K740" s="35"/>
      <c r="L740" s="48"/>
      <c r="M740" s="15"/>
      <c r="N740" s="15"/>
      <c r="O740" s="15"/>
      <c r="P740" s="15"/>
      <c r="Q740" s="15"/>
      <c r="R740" s="15"/>
      <c r="S740" s="15"/>
      <c r="T740" s="15"/>
      <c r="U740" s="15"/>
      <c r="V740" s="15"/>
      <c r="W740" s="15"/>
      <c r="X740" s="15"/>
      <c r="Y740" s="15"/>
      <c r="Z740" s="15"/>
      <c r="AA740" s="15"/>
    </row>
    <row r="741" spans="1:27" ht="18" customHeight="1">
      <c r="A741" s="666"/>
      <c r="B741" s="666"/>
      <c r="C741" s="666"/>
      <c r="D741" s="35" t="s">
        <v>5149</v>
      </c>
      <c r="E741" s="47" t="s">
        <v>5150</v>
      </c>
      <c r="F741" s="47" t="s">
        <v>5142</v>
      </c>
      <c r="G741" s="17" t="s">
        <v>5144</v>
      </c>
      <c r="H741" s="666"/>
      <c r="I741" s="35"/>
      <c r="J741" s="666"/>
      <c r="K741" s="35"/>
      <c r="L741" s="48"/>
      <c r="M741" s="15"/>
      <c r="N741" s="15"/>
      <c r="O741" s="15"/>
      <c r="P741" s="15"/>
      <c r="Q741" s="15"/>
      <c r="R741" s="15"/>
      <c r="S741" s="15"/>
      <c r="T741" s="15"/>
      <c r="U741" s="15"/>
      <c r="V741" s="15"/>
      <c r="W741" s="15"/>
      <c r="X741" s="15"/>
      <c r="Y741" s="15"/>
      <c r="Z741" s="15"/>
      <c r="AA741" s="15"/>
    </row>
    <row r="742" spans="1:27" ht="18" customHeight="1">
      <c r="A742" s="128">
        <v>3.36</v>
      </c>
      <c r="B742" s="35" t="s">
        <v>5156</v>
      </c>
      <c r="C742" s="35" t="s">
        <v>5117</v>
      </c>
      <c r="D742" s="35" t="s">
        <v>3486</v>
      </c>
      <c r="E742" s="47" t="s">
        <v>5150</v>
      </c>
      <c r="F742" s="47" t="s">
        <v>5159</v>
      </c>
      <c r="G742" s="17" t="s">
        <v>5160</v>
      </c>
      <c r="H742" s="35" t="s">
        <v>116</v>
      </c>
      <c r="I742" s="35"/>
      <c r="J742" s="45">
        <v>45313</v>
      </c>
      <c r="K742" s="45"/>
      <c r="L742" s="48"/>
      <c r="M742" s="15"/>
      <c r="N742" s="15"/>
      <c r="O742" s="15"/>
      <c r="P742" s="15"/>
      <c r="Q742" s="15"/>
      <c r="R742" s="15"/>
      <c r="S742" s="15"/>
      <c r="T742" s="15"/>
      <c r="U742" s="15"/>
      <c r="V742" s="15"/>
      <c r="W742" s="15"/>
      <c r="X742" s="15"/>
      <c r="Y742" s="15"/>
      <c r="Z742" s="15"/>
      <c r="AA742" s="15"/>
    </row>
    <row r="743" spans="1:27" ht="18" customHeight="1">
      <c r="A743" s="128">
        <v>3.37</v>
      </c>
      <c r="B743" s="35" t="s">
        <v>116</v>
      </c>
      <c r="C743" s="35" t="s">
        <v>5163</v>
      </c>
      <c r="D743" s="35" t="s">
        <v>39</v>
      </c>
      <c r="E743" s="47" t="s">
        <v>5165</v>
      </c>
      <c r="F743" s="47" t="s">
        <v>5166</v>
      </c>
      <c r="G743" s="17" t="s">
        <v>5167</v>
      </c>
      <c r="H743" s="35" t="s">
        <v>116</v>
      </c>
      <c r="I743" s="35"/>
      <c r="J743" s="45">
        <v>45325</v>
      </c>
      <c r="K743" s="45"/>
      <c r="L743" s="48"/>
      <c r="M743" s="15"/>
      <c r="N743" s="15"/>
      <c r="O743" s="15"/>
      <c r="P743" s="15"/>
      <c r="Q743" s="15"/>
      <c r="R743" s="15"/>
      <c r="S743" s="15"/>
      <c r="T743" s="15"/>
      <c r="U743" s="15"/>
      <c r="V743" s="15"/>
      <c r="W743" s="15"/>
      <c r="X743" s="15"/>
      <c r="Y743" s="15"/>
      <c r="Z743" s="15"/>
      <c r="AA743" s="15"/>
    </row>
    <row r="744" spans="1:27" ht="18" customHeight="1">
      <c r="A744" s="128">
        <v>3.38</v>
      </c>
      <c r="B744" s="35" t="s">
        <v>49</v>
      </c>
      <c r="C744" s="17" t="s">
        <v>5173</v>
      </c>
      <c r="D744" s="35" t="s">
        <v>39</v>
      </c>
      <c r="E744" s="47" t="s">
        <v>5174</v>
      </c>
      <c r="F744" s="47" t="s">
        <v>5175</v>
      </c>
      <c r="G744" s="17" t="s">
        <v>5177</v>
      </c>
      <c r="H744" s="35" t="s">
        <v>49</v>
      </c>
      <c r="I744" s="35"/>
      <c r="J744" s="45">
        <v>45325</v>
      </c>
      <c r="K744" s="45"/>
      <c r="L744" s="48"/>
      <c r="M744" s="15"/>
      <c r="N744" s="15"/>
      <c r="O744" s="15"/>
      <c r="P744" s="15"/>
      <c r="Q744" s="15"/>
      <c r="R744" s="15"/>
      <c r="S744" s="15"/>
      <c r="T744" s="15"/>
      <c r="U744" s="15"/>
      <c r="V744" s="15"/>
      <c r="W744" s="15"/>
      <c r="X744" s="15"/>
      <c r="Y744" s="15"/>
      <c r="Z744" s="15"/>
      <c r="AA744" s="15"/>
    </row>
    <row r="745" spans="1:27" ht="18" customHeight="1">
      <c r="A745" s="674">
        <v>3.39</v>
      </c>
      <c r="B745" s="35" t="s">
        <v>116</v>
      </c>
      <c r="C745" s="35" t="s">
        <v>315</v>
      </c>
      <c r="D745" s="35" t="s">
        <v>4541</v>
      </c>
      <c r="E745" s="47" t="s">
        <v>5187</v>
      </c>
      <c r="F745" s="47" t="s">
        <v>5188</v>
      </c>
      <c r="G745" s="17" t="s">
        <v>5189</v>
      </c>
      <c r="H745" s="35" t="s">
        <v>116</v>
      </c>
      <c r="I745" s="35"/>
      <c r="J745" s="669">
        <v>45698</v>
      </c>
      <c r="K745" s="45"/>
      <c r="L745" s="48"/>
      <c r="M745" s="15"/>
      <c r="N745" s="15"/>
      <c r="O745" s="15"/>
      <c r="P745" s="15"/>
      <c r="Q745" s="15"/>
      <c r="R745" s="15"/>
      <c r="S745" s="15"/>
      <c r="T745" s="15"/>
      <c r="U745" s="15"/>
      <c r="V745" s="15"/>
      <c r="W745" s="15"/>
      <c r="X745" s="15"/>
      <c r="Y745" s="15"/>
      <c r="Z745" s="15"/>
      <c r="AA745" s="15"/>
    </row>
    <row r="746" spans="1:27" ht="18" customHeight="1">
      <c r="A746" s="665"/>
      <c r="B746" s="35" t="s">
        <v>49</v>
      </c>
      <c r="C746" s="35" t="s">
        <v>36</v>
      </c>
      <c r="D746" s="35" t="s">
        <v>3535</v>
      </c>
      <c r="E746" s="47" t="s">
        <v>5194</v>
      </c>
      <c r="F746" s="47" t="s">
        <v>5195</v>
      </c>
      <c r="G746" s="17" t="s">
        <v>5197</v>
      </c>
      <c r="H746" s="35" t="s">
        <v>49</v>
      </c>
      <c r="I746" s="35"/>
      <c r="J746" s="665"/>
      <c r="K746" s="45"/>
      <c r="L746" s="48"/>
      <c r="M746" s="15"/>
      <c r="N746" s="15"/>
      <c r="O746" s="15"/>
      <c r="P746" s="15"/>
      <c r="Q746" s="15"/>
      <c r="R746" s="15"/>
      <c r="S746" s="15"/>
      <c r="T746" s="15"/>
      <c r="U746" s="15"/>
      <c r="V746" s="15"/>
      <c r="W746" s="15"/>
      <c r="X746" s="15"/>
      <c r="Y746" s="15"/>
      <c r="Z746" s="15"/>
      <c r="AA746" s="15"/>
    </row>
    <row r="747" spans="1:27" ht="18" customHeight="1">
      <c r="A747" s="665"/>
      <c r="B747" s="35" t="s">
        <v>116</v>
      </c>
      <c r="C747" s="35" t="s">
        <v>125</v>
      </c>
      <c r="D747" s="35" t="s">
        <v>5012</v>
      </c>
      <c r="E747" s="47" t="s">
        <v>5014</v>
      </c>
      <c r="F747" s="47" t="s">
        <v>5203</v>
      </c>
      <c r="G747" s="17" t="s">
        <v>5205</v>
      </c>
      <c r="H747" s="35" t="s">
        <v>116</v>
      </c>
      <c r="I747" s="35"/>
      <c r="J747" s="665"/>
      <c r="K747" s="45"/>
      <c r="L747" s="48"/>
      <c r="M747" s="15"/>
      <c r="N747" s="15"/>
      <c r="O747" s="15"/>
      <c r="P747" s="15"/>
      <c r="Q747" s="15"/>
      <c r="R747" s="15"/>
      <c r="S747" s="15"/>
      <c r="T747" s="15"/>
      <c r="U747" s="15"/>
      <c r="V747" s="15"/>
      <c r="W747" s="15"/>
      <c r="X747" s="15"/>
      <c r="Y747" s="15"/>
      <c r="Z747" s="15"/>
      <c r="AA747" s="15"/>
    </row>
    <row r="748" spans="1:27" ht="18" customHeight="1">
      <c r="A748" s="666"/>
      <c r="B748" s="35" t="s">
        <v>49</v>
      </c>
      <c r="C748" s="35" t="s">
        <v>50</v>
      </c>
      <c r="D748" s="35" t="s">
        <v>4037</v>
      </c>
      <c r="E748" s="47" t="s">
        <v>4040</v>
      </c>
      <c r="F748" s="47" t="s">
        <v>5210</v>
      </c>
      <c r="G748" s="17" t="s">
        <v>5212</v>
      </c>
      <c r="H748" s="35" t="s">
        <v>49</v>
      </c>
      <c r="I748" s="35"/>
      <c r="J748" s="666"/>
      <c r="K748" s="45"/>
      <c r="L748" s="48"/>
      <c r="M748" s="15"/>
      <c r="N748" s="15"/>
      <c r="O748" s="15"/>
      <c r="P748" s="15"/>
      <c r="Q748" s="15"/>
      <c r="R748" s="15"/>
      <c r="S748" s="15"/>
      <c r="T748" s="15"/>
      <c r="U748" s="15"/>
      <c r="V748" s="15"/>
      <c r="W748" s="15"/>
      <c r="X748" s="15"/>
      <c r="Y748" s="15"/>
      <c r="Z748" s="15"/>
      <c r="AA748" s="15"/>
    </row>
    <row r="749" spans="1:27" ht="18" customHeight="1">
      <c r="A749" s="675">
        <v>3.4</v>
      </c>
      <c r="B749" s="161" t="s">
        <v>116</v>
      </c>
      <c r="C749" s="161" t="s">
        <v>8</v>
      </c>
      <c r="D749" s="161" t="s">
        <v>2013</v>
      </c>
      <c r="E749" s="162" t="s">
        <v>5219</v>
      </c>
      <c r="F749" s="162" t="s">
        <v>4816</v>
      </c>
      <c r="G749" s="163" t="s">
        <v>4817</v>
      </c>
      <c r="H749" s="161" t="s">
        <v>116</v>
      </c>
      <c r="I749" s="161"/>
      <c r="J749" s="684">
        <v>45699</v>
      </c>
      <c r="K749" s="164"/>
      <c r="L749" s="242"/>
      <c r="M749" s="15"/>
      <c r="N749" s="15"/>
      <c r="O749" s="15"/>
      <c r="P749" s="15"/>
      <c r="Q749" s="15"/>
      <c r="R749" s="15"/>
      <c r="S749" s="15"/>
      <c r="T749" s="15"/>
      <c r="U749" s="15"/>
      <c r="V749" s="15"/>
      <c r="W749" s="15"/>
      <c r="X749" s="15"/>
      <c r="Y749" s="15"/>
      <c r="Z749" s="15"/>
      <c r="AA749" s="15"/>
    </row>
    <row r="750" spans="1:27" ht="18" customHeight="1">
      <c r="A750" s="665"/>
      <c r="B750" s="664" t="s">
        <v>5055</v>
      </c>
      <c r="C750" s="664" t="s">
        <v>16</v>
      </c>
      <c r="D750" s="664" t="s">
        <v>895</v>
      </c>
      <c r="E750" s="671" t="s">
        <v>412</v>
      </c>
      <c r="F750" s="162" t="s">
        <v>5229</v>
      </c>
      <c r="G750" s="163" t="s">
        <v>5230</v>
      </c>
      <c r="H750" s="161" t="s">
        <v>49</v>
      </c>
      <c r="I750" s="161"/>
      <c r="J750" s="665"/>
      <c r="K750" s="161"/>
      <c r="L750" s="242"/>
      <c r="M750" s="15"/>
      <c r="N750" s="15"/>
      <c r="O750" s="15"/>
      <c r="P750" s="15"/>
      <c r="Q750" s="15"/>
      <c r="R750" s="15"/>
      <c r="S750" s="15"/>
      <c r="T750" s="15"/>
      <c r="U750" s="15"/>
      <c r="V750" s="15"/>
      <c r="W750" s="15"/>
      <c r="X750" s="15"/>
      <c r="Y750" s="15"/>
      <c r="Z750" s="15"/>
      <c r="AA750" s="15"/>
    </row>
    <row r="751" spans="1:27" ht="18" customHeight="1">
      <c r="A751" s="665"/>
      <c r="B751" s="665"/>
      <c r="C751" s="665"/>
      <c r="D751" s="666"/>
      <c r="E751" s="666"/>
      <c r="F751" s="162" t="s">
        <v>5236</v>
      </c>
      <c r="G751" s="163" t="s">
        <v>5237</v>
      </c>
      <c r="H751" s="161" t="s">
        <v>49</v>
      </c>
      <c r="I751" s="161"/>
      <c r="J751" s="665"/>
      <c r="K751" s="161"/>
      <c r="L751" s="242"/>
      <c r="M751" s="15"/>
      <c r="N751" s="15"/>
      <c r="O751" s="15"/>
      <c r="P751" s="15"/>
      <c r="Q751" s="15"/>
      <c r="R751" s="15"/>
      <c r="S751" s="15"/>
      <c r="T751" s="15"/>
      <c r="U751" s="15"/>
      <c r="V751" s="15"/>
      <c r="W751" s="15"/>
      <c r="X751" s="15"/>
      <c r="Y751" s="15"/>
      <c r="Z751" s="15"/>
      <c r="AA751" s="15"/>
    </row>
    <row r="752" spans="1:27" ht="18" customHeight="1">
      <c r="A752" s="665"/>
      <c r="B752" s="665"/>
      <c r="C752" s="665"/>
      <c r="D752" s="664" t="s">
        <v>1603</v>
      </c>
      <c r="E752" s="671" t="s">
        <v>4853</v>
      </c>
      <c r="F752" s="162" t="s">
        <v>5242</v>
      </c>
      <c r="G752" s="163" t="s">
        <v>5243</v>
      </c>
      <c r="H752" s="161" t="s">
        <v>49</v>
      </c>
      <c r="I752" s="161"/>
      <c r="J752" s="665"/>
      <c r="K752" s="161"/>
      <c r="L752" s="242"/>
      <c r="M752" s="15"/>
      <c r="N752" s="15"/>
      <c r="O752" s="15"/>
      <c r="P752" s="15"/>
      <c r="Q752" s="15"/>
      <c r="R752" s="15"/>
      <c r="S752" s="15"/>
      <c r="T752" s="15"/>
      <c r="U752" s="15"/>
      <c r="V752" s="15"/>
      <c r="W752" s="15"/>
      <c r="X752" s="15"/>
      <c r="Y752" s="15"/>
      <c r="Z752" s="15"/>
      <c r="AA752" s="15"/>
    </row>
    <row r="753" spans="1:27" ht="18" customHeight="1">
      <c r="A753" s="665"/>
      <c r="B753" s="665"/>
      <c r="C753" s="665"/>
      <c r="D753" s="666"/>
      <c r="E753" s="666"/>
      <c r="F753" s="162" t="s">
        <v>5245</v>
      </c>
      <c r="G753" s="163" t="s">
        <v>5248</v>
      </c>
      <c r="H753" s="161" t="s">
        <v>49</v>
      </c>
      <c r="I753" s="161"/>
      <c r="J753" s="665"/>
      <c r="K753" s="161"/>
      <c r="L753" s="242"/>
      <c r="M753" s="15"/>
      <c r="N753" s="15"/>
      <c r="O753" s="15"/>
      <c r="P753" s="15"/>
      <c r="Q753" s="15"/>
      <c r="R753" s="15"/>
      <c r="S753" s="15"/>
      <c r="T753" s="15"/>
      <c r="U753" s="15"/>
      <c r="V753" s="15"/>
      <c r="W753" s="15"/>
      <c r="X753" s="15"/>
      <c r="Y753" s="15"/>
      <c r="Z753" s="15"/>
      <c r="AA753" s="15"/>
    </row>
    <row r="754" spans="1:27" ht="18" customHeight="1">
      <c r="A754" s="665"/>
      <c r="B754" s="665"/>
      <c r="C754" s="665"/>
      <c r="D754" s="161" t="s">
        <v>1880</v>
      </c>
      <c r="E754" s="162" t="s">
        <v>5253</v>
      </c>
      <c r="F754" s="162" t="s">
        <v>4816</v>
      </c>
      <c r="G754" s="163" t="s">
        <v>4817</v>
      </c>
      <c r="H754" s="161" t="s">
        <v>116</v>
      </c>
      <c r="I754" s="161"/>
      <c r="J754" s="665"/>
      <c r="K754" s="161"/>
      <c r="L754" s="242"/>
      <c r="M754" s="15"/>
      <c r="N754" s="15"/>
      <c r="O754" s="15"/>
      <c r="P754" s="15"/>
      <c r="Q754" s="15"/>
      <c r="R754" s="15"/>
      <c r="S754" s="15"/>
      <c r="T754" s="15"/>
      <c r="U754" s="15"/>
      <c r="V754" s="15"/>
      <c r="W754" s="15"/>
      <c r="X754" s="15"/>
      <c r="Y754" s="15"/>
      <c r="Z754" s="15"/>
      <c r="AA754" s="15"/>
    </row>
    <row r="755" spans="1:27" ht="18" customHeight="1">
      <c r="A755" s="665"/>
      <c r="B755" s="665"/>
      <c r="C755" s="665"/>
      <c r="D755" s="161" t="s">
        <v>1994</v>
      </c>
      <c r="E755" s="162" t="s">
        <v>5257</v>
      </c>
      <c r="F755" s="162" t="s">
        <v>5258</v>
      </c>
      <c r="G755" s="163" t="s">
        <v>5260</v>
      </c>
      <c r="H755" s="161" t="s">
        <v>49</v>
      </c>
      <c r="I755" s="161"/>
      <c r="J755" s="665"/>
      <c r="K755" s="161"/>
      <c r="L755" s="242"/>
      <c r="M755" s="15"/>
      <c r="N755" s="15"/>
      <c r="O755" s="15"/>
      <c r="P755" s="15"/>
      <c r="Q755" s="15"/>
      <c r="R755" s="15"/>
      <c r="S755" s="15"/>
      <c r="T755" s="15"/>
      <c r="U755" s="15"/>
      <c r="V755" s="15"/>
      <c r="W755" s="15"/>
      <c r="X755" s="15"/>
      <c r="Y755" s="15"/>
      <c r="Z755" s="15"/>
      <c r="AA755" s="15"/>
    </row>
    <row r="756" spans="1:27" ht="18" customHeight="1">
      <c r="A756" s="665"/>
      <c r="B756" s="665"/>
      <c r="C756" s="665"/>
      <c r="D756" s="161" t="s">
        <v>2155</v>
      </c>
      <c r="E756" s="162" t="s">
        <v>5262</v>
      </c>
      <c r="F756" s="162" t="s">
        <v>4816</v>
      </c>
      <c r="G756" s="163" t="s">
        <v>4817</v>
      </c>
      <c r="H756" s="161" t="s">
        <v>116</v>
      </c>
      <c r="I756" s="161"/>
      <c r="J756" s="665"/>
      <c r="K756" s="161"/>
      <c r="L756" s="242"/>
      <c r="M756" s="15"/>
      <c r="N756" s="15"/>
      <c r="O756" s="15"/>
      <c r="P756" s="15"/>
      <c r="Q756" s="15"/>
      <c r="R756" s="15"/>
      <c r="S756" s="15"/>
      <c r="T756" s="15"/>
      <c r="U756" s="15"/>
      <c r="V756" s="15"/>
      <c r="W756" s="15"/>
      <c r="X756" s="15"/>
      <c r="Y756" s="15"/>
      <c r="Z756" s="15"/>
      <c r="AA756" s="15"/>
    </row>
    <row r="757" spans="1:27" ht="18" customHeight="1">
      <c r="A757" s="665"/>
      <c r="B757" s="665"/>
      <c r="C757" s="666"/>
      <c r="D757" s="161" t="s">
        <v>5265</v>
      </c>
      <c r="E757" s="162" t="s">
        <v>5266</v>
      </c>
      <c r="F757" s="162" t="s">
        <v>5268</v>
      </c>
      <c r="G757" s="163" t="s">
        <v>5269</v>
      </c>
      <c r="H757" s="161" t="s">
        <v>49</v>
      </c>
      <c r="I757" s="161"/>
      <c r="J757" s="665"/>
      <c r="K757" s="161"/>
      <c r="L757" s="242"/>
      <c r="M757" s="15"/>
      <c r="N757" s="15"/>
      <c r="O757" s="15"/>
      <c r="P757" s="15"/>
      <c r="Q757" s="15"/>
      <c r="R757" s="15"/>
      <c r="S757" s="15"/>
      <c r="T757" s="15"/>
      <c r="U757" s="15"/>
      <c r="V757" s="15"/>
      <c r="W757" s="15"/>
      <c r="X757" s="15"/>
      <c r="Y757" s="15"/>
      <c r="Z757" s="15"/>
      <c r="AA757" s="15"/>
    </row>
    <row r="758" spans="1:27" ht="18" customHeight="1">
      <c r="A758" s="665"/>
      <c r="B758" s="665"/>
      <c r="C758" s="161" t="s">
        <v>36</v>
      </c>
      <c r="D758" s="161" t="s">
        <v>4554</v>
      </c>
      <c r="E758" s="162" t="s">
        <v>2955</v>
      </c>
      <c r="F758" s="162" t="s">
        <v>5272</v>
      </c>
      <c r="G758" s="163" t="s">
        <v>5273</v>
      </c>
      <c r="H758" s="161" t="s">
        <v>116</v>
      </c>
      <c r="I758" s="161"/>
      <c r="J758" s="665"/>
      <c r="K758" s="161"/>
      <c r="L758" s="242"/>
      <c r="M758" s="15"/>
      <c r="N758" s="15"/>
      <c r="O758" s="15"/>
      <c r="P758" s="15"/>
      <c r="Q758" s="15"/>
      <c r="R758" s="15"/>
      <c r="S758" s="15"/>
      <c r="T758" s="15"/>
      <c r="U758" s="15"/>
      <c r="V758" s="15"/>
      <c r="W758" s="15"/>
      <c r="X758" s="15"/>
      <c r="Y758" s="15"/>
      <c r="Z758" s="15"/>
      <c r="AA758" s="15"/>
    </row>
    <row r="759" spans="1:27" ht="18" customHeight="1">
      <c r="A759" s="665"/>
      <c r="B759" s="665"/>
      <c r="C759" s="161" t="s">
        <v>4889</v>
      </c>
      <c r="D759" s="161" t="s">
        <v>4317</v>
      </c>
      <c r="E759" s="162" t="s">
        <v>4892</v>
      </c>
      <c r="F759" s="162" t="s">
        <v>5278</v>
      </c>
      <c r="G759" s="163" t="s">
        <v>5279</v>
      </c>
      <c r="H759" s="161" t="s">
        <v>49</v>
      </c>
      <c r="I759" s="161"/>
      <c r="J759" s="665"/>
      <c r="K759" s="161"/>
      <c r="L759" s="242"/>
      <c r="M759" s="15"/>
      <c r="N759" s="15"/>
      <c r="O759" s="15"/>
      <c r="P759" s="15"/>
      <c r="Q759" s="15"/>
      <c r="R759" s="15"/>
      <c r="S759" s="15"/>
      <c r="T759" s="15"/>
      <c r="U759" s="15"/>
      <c r="V759" s="15"/>
      <c r="W759" s="15"/>
      <c r="X759" s="15"/>
      <c r="Y759" s="15"/>
      <c r="Z759" s="15"/>
      <c r="AA759" s="15"/>
    </row>
    <row r="760" spans="1:27" ht="18" customHeight="1">
      <c r="A760" s="665"/>
      <c r="B760" s="665"/>
      <c r="C760" s="161" t="s">
        <v>68</v>
      </c>
      <c r="D760" s="161" t="s">
        <v>5283</v>
      </c>
      <c r="E760" s="162" t="s">
        <v>5284</v>
      </c>
      <c r="F760" s="162" t="s">
        <v>5285</v>
      </c>
      <c r="G760" s="163" t="s">
        <v>5286</v>
      </c>
      <c r="H760" s="161" t="s">
        <v>116</v>
      </c>
      <c r="I760" s="161"/>
      <c r="J760" s="665"/>
      <c r="K760" s="161"/>
      <c r="L760" s="242"/>
      <c r="M760" s="15"/>
      <c r="N760" s="15"/>
      <c r="O760" s="15"/>
      <c r="P760" s="15"/>
      <c r="Q760" s="15"/>
      <c r="R760" s="15"/>
      <c r="S760" s="15"/>
      <c r="T760" s="15"/>
      <c r="U760" s="15"/>
      <c r="V760" s="15"/>
      <c r="W760" s="15"/>
      <c r="X760" s="15"/>
      <c r="Y760" s="15"/>
      <c r="Z760" s="15"/>
      <c r="AA760" s="15"/>
    </row>
    <row r="761" spans="1:27" ht="18" customHeight="1">
      <c r="A761" s="665"/>
      <c r="B761" s="665"/>
      <c r="C761" s="161" t="s">
        <v>106</v>
      </c>
      <c r="D761" s="161" t="s">
        <v>5291</v>
      </c>
      <c r="E761" s="162" t="s">
        <v>5293</v>
      </c>
      <c r="F761" s="162" t="s">
        <v>5294</v>
      </c>
      <c r="G761" s="163" t="s">
        <v>5295</v>
      </c>
      <c r="H761" s="161" t="s">
        <v>49</v>
      </c>
      <c r="I761" s="161"/>
      <c r="J761" s="665"/>
      <c r="K761" s="161"/>
      <c r="L761" s="242"/>
      <c r="M761" s="15"/>
      <c r="N761" s="15"/>
      <c r="O761" s="15"/>
      <c r="P761" s="15"/>
      <c r="Q761" s="15"/>
      <c r="R761" s="15"/>
      <c r="S761" s="15"/>
      <c r="T761" s="15"/>
      <c r="U761" s="15"/>
      <c r="V761" s="15"/>
      <c r="W761" s="15"/>
      <c r="X761" s="15"/>
      <c r="Y761" s="15"/>
      <c r="Z761" s="15"/>
      <c r="AA761" s="15"/>
    </row>
    <row r="762" spans="1:27" ht="18" customHeight="1">
      <c r="A762" s="666"/>
      <c r="B762" s="666"/>
      <c r="C762" s="161" t="s">
        <v>110</v>
      </c>
      <c r="D762" s="161" t="s">
        <v>3718</v>
      </c>
      <c r="E762" s="162" t="s">
        <v>3719</v>
      </c>
      <c r="F762" s="162" t="s">
        <v>4816</v>
      </c>
      <c r="G762" s="163" t="s">
        <v>4817</v>
      </c>
      <c r="H762" s="161" t="s">
        <v>116</v>
      </c>
      <c r="I762" s="161"/>
      <c r="J762" s="666"/>
      <c r="K762" s="161"/>
      <c r="L762" s="242"/>
      <c r="M762" s="15"/>
      <c r="N762" s="15"/>
      <c r="O762" s="15"/>
      <c r="P762" s="15"/>
      <c r="Q762" s="15"/>
      <c r="R762" s="15"/>
      <c r="S762" s="15"/>
      <c r="T762" s="15"/>
      <c r="U762" s="15"/>
      <c r="V762" s="15"/>
      <c r="W762" s="15"/>
      <c r="X762" s="15"/>
      <c r="Y762" s="15"/>
      <c r="Z762" s="15"/>
      <c r="AA762" s="15"/>
    </row>
    <row r="763" spans="1:27" ht="18" customHeight="1">
      <c r="A763" s="244">
        <v>3.41</v>
      </c>
      <c r="B763" s="161" t="s">
        <v>49</v>
      </c>
      <c r="C763" s="161" t="s">
        <v>125</v>
      </c>
      <c r="D763" s="161" t="s">
        <v>5304</v>
      </c>
      <c r="E763" s="162" t="s">
        <v>119</v>
      </c>
      <c r="F763" s="162" t="s">
        <v>5305</v>
      </c>
      <c r="G763" s="163" t="s">
        <v>5306</v>
      </c>
      <c r="H763" s="161" t="s">
        <v>49</v>
      </c>
      <c r="I763" s="161"/>
      <c r="J763" s="164">
        <v>45706</v>
      </c>
      <c r="K763" s="164"/>
      <c r="L763" s="242"/>
      <c r="M763" s="15"/>
      <c r="N763" s="15"/>
      <c r="O763" s="15"/>
      <c r="P763" s="15"/>
      <c r="Q763" s="15"/>
      <c r="R763" s="15"/>
      <c r="S763" s="15"/>
      <c r="T763" s="15"/>
      <c r="U763" s="15"/>
      <c r="V763" s="15"/>
      <c r="W763" s="15"/>
      <c r="X763" s="15"/>
      <c r="Y763" s="15"/>
      <c r="Z763" s="15"/>
      <c r="AA763" s="15"/>
    </row>
    <row r="764" spans="1:27" ht="18" customHeight="1">
      <c r="A764" s="244">
        <v>3.42</v>
      </c>
      <c r="B764" s="161" t="s">
        <v>116</v>
      </c>
      <c r="C764" s="161" t="s">
        <v>16</v>
      </c>
      <c r="D764" s="161" t="s">
        <v>895</v>
      </c>
      <c r="E764" s="162" t="s">
        <v>412</v>
      </c>
      <c r="F764" s="162" t="s">
        <v>5309</v>
      </c>
      <c r="G764" s="163" t="s">
        <v>5311</v>
      </c>
      <c r="H764" s="161" t="s">
        <v>116</v>
      </c>
      <c r="I764" s="161"/>
      <c r="J764" s="164">
        <v>45708</v>
      </c>
      <c r="K764" s="164"/>
      <c r="L764" s="242"/>
      <c r="M764" s="15"/>
      <c r="N764" s="15"/>
      <c r="O764" s="15"/>
      <c r="P764" s="15"/>
      <c r="Q764" s="15"/>
      <c r="R764" s="15"/>
      <c r="S764" s="15"/>
      <c r="T764" s="15"/>
      <c r="U764" s="15"/>
      <c r="V764" s="15"/>
      <c r="W764" s="15"/>
      <c r="X764" s="15"/>
      <c r="Y764" s="15"/>
      <c r="Z764" s="15"/>
      <c r="AA764" s="15"/>
    </row>
    <row r="765" spans="1:27" ht="18" customHeight="1">
      <c r="A765" s="244">
        <v>3.43</v>
      </c>
      <c r="B765" s="161" t="s">
        <v>116</v>
      </c>
      <c r="C765" s="161" t="s">
        <v>16</v>
      </c>
      <c r="D765" s="161" t="s">
        <v>1526</v>
      </c>
      <c r="E765" s="162" t="s">
        <v>5096</v>
      </c>
      <c r="F765" s="162" t="s">
        <v>5309</v>
      </c>
      <c r="G765" s="163" t="s">
        <v>5311</v>
      </c>
      <c r="H765" s="161" t="s">
        <v>116</v>
      </c>
      <c r="I765" s="161"/>
      <c r="J765" s="164">
        <v>45714</v>
      </c>
      <c r="K765" s="164"/>
      <c r="L765" s="242"/>
      <c r="M765" s="15"/>
      <c r="N765" s="15"/>
      <c r="O765" s="15"/>
      <c r="P765" s="15"/>
      <c r="Q765" s="15"/>
      <c r="R765" s="15"/>
      <c r="S765" s="15"/>
      <c r="T765" s="15"/>
      <c r="U765" s="15"/>
      <c r="V765" s="15"/>
      <c r="W765" s="15"/>
      <c r="X765" s="15"/>
      <c r="Y765" s="15"/>
      <c r="Z765" s="15"/>
      <c r="AA765" s="15"/>
    </row>
    <row r="766" spans="1:27" ht="18" customHeight="1">
      <c r="A766" s="128">
        <v>3.43</v>
      </c>
      <c r="B766" s="35" t="s">
        <v>5324</v>
      </c>
      <c r="C766" s="35" t="s">
        <v>2972</v>
      </c>
      <c r="D766" s="35" t="s">
        <v>4331</v>
      </c>
      <c r="E766" s="47" t="s">
        <v>5325</v>
      </c>
      <c r="F766" s="47" t="s">
        <v>5326</v>
      </c>
      <c r="G766" s="17" t="s">
        <v>5327</v>
      </c>
      <c r="H766" s="35" t="s">
        <v>5062</v>
      </c>
      <c r="I766" s="35"/>
      <c r="J766" s="45">
        <v>45716</v>
      </c>
      <c r="K766" s="45"/>
      <c r="L766" s="48"/>
      <c r="M766" s="15"/>
      <c r="N766" s="15"/>
      <c r="O766" s="15"/>
      <c r="P766" s="15"/>
      <c r="Q766" s="15"/>
      <c r="R766" s="15"/>
      <c r="S766" s="15"/>
      <c r="T766" s="15"/>
      <c r="U766" s="15"/>
      <c r="V766" s="15"/>
      <c r="W766" s="15"/>
      <c r="X766" s="15"/>
      <c r="Y766" s="15"/>
      <c r="Z766" s="15"/>
      <c r="AA766" s="15"/>
    </row>
    <row r="767" spans="1:27" ht="18" customHeight="1">
      <c r="A767" s="674">
        <v>3.44</v>
      </c>
      <c r="B767" s="35" t="s">
        <v>116</v>
      </c>
      <c r="C767" s="35" t="s">
        <v>110</v>
      </c>
      <c r="D767" s="35" t="s">
        <v>4541</v>
      </c>
      <c r="E767" s="47" t="s">
        <v>4543</v>
      </c>
      <c r="F767" s="47" t="s">
        <v>5333</v>
      </c>
      <c r="G767" s="17" t="s">
        <v>5335</v>
      </c>
      <c r="H767" s="35" t="s">
        <v>116</v>
      </c>
      <c r="I767" s="35"/>
      <c r="J767" s="669">
        <v>45720</v>
      </c>
      <c r="K767" s="45"/>
      <c r="L767" s="48"/>
      <c r="M767" s="15"/>
      <c r="N767" s="15"/>
      <c r="O767" s="15"/>
      <c r="P767" s="15"/>
      <c r="Q767" s="15"/>
      <c r="R767" s="15"/>
      <c r="S767" s="15"/>
      <c r="T767" s="15"/>
      <c r="U767" s="15"/>
      <c r="V767" s="15"/>
      <c r="W767" s="15"/>
      <c r="X767" s="15"/>
      <c r="Y767" s="15"/>
      <c r="Z767" s="15"/>
      <c r="AA767" s="15"/>
    </row>
    <row r="768" spans="1:27" ht="18" customHeight="1">
      <c r="A768" s="666"/>
      <c r="B768" s="35" t="s">
        <v>116</v>
      </c>
      <c r="C768" s="35" t="s">
        <v>36</v>
      </c>
      <c r="D768" s="35" t="s">
        <v>3450</v>
      </c>
      <c r="E768" s="47" t="s">
        <v>3451</v>
      </c>
      <c r="F768" s="47" t="s">
        <v>5338</v>
      </c>
      <c r="G768" s="17" t="s">
        <v>5339</v>
      </c>
      <c r="H768" s="35" t="s">
        <v>116</v>
      </c>
      <c r="I768" s="35"/>
      <c r="J768" s="666"/>
      <c r="K768" s="45"/>
      <c r="L768" s="48"/>
      <c r="M768" s="15"/>
      <c r="N768" s="15"/>
      <c r="O768" s="15"/>
      <c r="P768" s="15"/>
      <c r="Q768" s="15"/>
      <c r="R768" s="15"/>
      <c r="S768" s="15"/>
      <c r="T768" s="15"/>
      <c r="U768" s="15"/>
      <c r="V768" s="15"/>
      <c r="W768" s="15"/>
      <c r="X768" s="15"/>
      <c r="Y768" s="15"/>
      <c r="Z768" s="15"/>
      <c r="AA768" s="15"/>
    </row>
    <row r="769" spans="1:27" ht="18" customHeight="1">
      <c r="A769" s="128">
        <v>3.45</v>
      </c>
      <c r="B769" s="35" t="s">
        <v>5324</v>
      </c>
      <c r="C769" s="35" t="s">
        <v>68</v>
      </c>
      <c r="D769" s="35" t="s">
        <v>5348</v>
      </c>
      <c r="E769" s="47" t="s">
        <v>4623</v>
      </c>
      <c r="F769" s="94" t="s">
        <v>5351</v>
      </c>
      <c r="G769" s="17" t="s">
        <v>5352</v>
      </c>
      <c r="H769" s="35" t="s">
        <v>5062</v>
      </c>
      <c r="I769" s="35"/>
      <c r="J769" s="45">
        <v>45721</v>
      </c>
      <c r="K769" s="45"/>
      <c r="L769" s="48"/>
      <c r="M769" s="15"/>
      <c r="N769" s="15"/>
      <c r="O769" s="15"/>
      <c r="P769" s="15"/>
      <c r="Q769" s="15"/>
      <c r="R769" s="15"/>
      <c r="S769" s="15"/>
      <c r="T769" s="15"/>
      <c r="U769" s="15"/>
      <c r="V769" s="15"/>
      <c r="W769" s="15"/>
      <c r="X769" s="15"/>
      <c r="Y769" s="15"/>
      <c r="Z769" s="15"/>
      <c r="AA769" s="15"/>
    </row>
    <row r="770" spans="1:27" ht="18" customHeight="1">
      <c r="A770" s="128">
        <v>3.46</v>
      </c>
      <c r="B770" s="35" t="s">
        <v>49</v>
      </c>
      <c r="C770" s="35" t="s">
        <v>5356</v>
      </c>
      <c r="D770" s="35" t="s">
        <v>1994</v>
      </c>
      <c r="E770" s="47" t="s">
        <v>4614</v>
      </c>
      <c r="F770" s="47" t="s">
        <v>5357</v>
      </c>
      <c r="G770" s="17" t="s">
        <v>5358</v>
      </c>
      <c r="H770" s="35" t="s">
        <v>49</v>
      </c>
      <c r="I770" s="35"/>
      <c r="J770" s="45">
        <v>45733</v>
      </c>
      <c r="K770" s="45"/>
      <c r="L770" s="48"/>
      <c r="M770" s="15"/>
      <c r="N770" s="15"/>
      <c r="O770" s="15"/>
      <c r="P770" s="15"/>
      <c r="Q770" s="15"/>
      <c r="R770" s="15"/>
      <c r="S770" s="15"/>
      <c r="T770" s="15"/>
      <c r="U770" s="15"/>
      <c r="V770" s="15"/>
      <c r="W770" s="15"/>
      <c r="X770" s="15"/>
      <c r="Y770" s="15"/>
      <c r="Z770" s="15"/>
      <c r="AA770" s="15"/>
    </row>
    <row r="771" spans="1:27" ht="18" customHeight="1">
      <c r="A771" s="674">
        <v>3.47</v>
      </c>
      <c r="B771" s="35" t="s">
        <v>5324</v>
      </c>
      <c r="C771" s="35" t="s">
        <v>8</v>
      </c>
      <c r="D771" s="35" t="s">
        <v>362</v>
      </c>
      <c r="E771" s="47" t="s">
        <v>5364</v>
      </c>
      <c r="F771" s="47" t="s">
        <v>5367</v>
      </c>
      <c r="G771" s="17" t="s">
        <v>5369</v>
      </c>
      <c r="H771" s="35" t="s">
        <v>5062</v>
      </c>
      <c r="I771" s="35"/>
      <c r="J771" s="669">
        <v>45748</v>
      </c>
      <c r="K771" s="45"/>
      <c r="L771" s="35" t="s">
        <v>379</v>
      </c>
      <c r="M771" s="15"/>
      <c r="N771" s="15"/>
      <c r="O771" s="15"/>
      <c r="P771" s="15"/>
      <c r="Q771" s="15"/>
      <c r="R771" s="15"/>
      <c r="S771" s="15"/>
      <c r="T771" s="15"/>
      <c r="U771" s="15"/>
      <c r="V771" s="15"/>
      <c r="W771" s="15"/>
      <c r="X771" s="15"/>
      <c r="Y771" s="15"/>
      <c r="Z771" s="15"/>
      <c r="AA771" s="15"/>
    </row>
    <row r="772" spans="1:27" ht="18" customHeight="1">
      <c r="A772" s="665"/>
      <c r="B772" s="35" t="s">
        <v>116</v>
      </c>
      <c r="C772" s="35" t="s">
        <v>8</v>
      </c>
      <c r="D772" s="35" t="s">
        <v>393</v>
      </c>
      <c r="E772" s="47" t="s">
        <v>5374</v>
      </c>
      <c r="F772" s="47" t="s">
        <v>5309</v>
      </c>
      <c r="G772" s="17" t="s">
        <v>5311</v>
      </c>
      <c r="H772" s="35" t="s">
        <v>116</v>
      </c>
      <c r="I772" s="35"/>
      <c r="J772" s="665"/>
      <c r="K772" s="45"/>
      <c r="L772" s="35" t="s">
        <v>379</v>
      </c>
      <c r="M772" s="15"/>
      <c r="N772" s="15"/>
      <c r="O772" s="15"/>
      <c r="P772" s="15"/>
      <c r="Q772" s="15"/>
      <c r="R772" s="15"/>
      <c r="S772" s="15"/>
      <c r="T772" s="15"/>
      <c r="U772" s="15"/>
      <c r="V772" s="15"/>
      <c r="W772" s="15"/>
      <c r="X772" s="15"/>
      <c r="Y772" s="15"/>
      <c r="Z772" s="15"/>
      <c r="AA772" s="15"/>
    </row>
    <row r="773" spans="1:27" ht="18" customHeight="1">
      <c r="A773" s="665"/>
      <c r="B773" s="35" t="s">
        <v>116</v>
      </c>
      <c r="C773" s="35" t="s">
        <v>8</v>
      </c>
      <c r="D773" s="35" t="s">
        <v>537</v>
      </c>
      <c r="E773" s="47" t="s">
        <v>5378</v>
      </c>
      <c r="F773" s="47" t="s">
        <v>5379</v>
      </c>
      <c r="G773" s="17" t="s">
        <v>5380</v>
      </c>
      <c r="H773" s="35" t="s">
        <v>116</v>
      </c>
      <c r="I773" s="35"/>
      <c r="J773" s="665"/>
      <c r="K773" s="45"/>
      <c r="L773" s="35" t="s">
        <v>379</v>
      </c>
      <c r="M773" s="15"/>
      <c r="N773" s="15"/>
      <c r="O773" s="15"/>
      <c r="P773" s="15"/>
      <c r="Q773" s="15"/>
      <c r="R773" s="15"/>
      <c r="S773" s="15"/>
      <c r="T773" s="15"/>
      <c r="U773" s="15"/>
      <c r="V773" s="15"/>
      <c r="W773" s="15"/>
      <c r="X773" s="15"/>
      <c r="Y773" s="15"/>
      <c r="Z773" s="15"/>
      <c r="AA773" s="15"/>
    </row>
    <row r="774" spans="1:27" ht="18" customHeight="1">
      <c r="A774" s="665"/>
      <c r="B774" s="35" t="s">
        <v>116</v>
      </c>
      <c r="C774" s="35" t="s">
        <v>8</v>
      </c>
      <c r="D774" s="35" t="s">
        <v>808</v>
      </c>
      <c r="E774" s="47" t="s">
        <v>5383</v>
      </c>
      <c r="F774" s="47" t="s">
        <v>5385</v>
      </c>
      <c r="G774" s="17" t="s">
        <v>5387</v>
      </c>
      <c r="H774" s="35" t="s">
        <v>116</v>
      </c>
      <c r="I774" s="35"/>
      <c r="J774" s="665"/>
      <c r="K774" s="45"/>
      <c r="L774" s="35" t="s">
        <v>379</v>
      </c>
      <c r="M774" s="15"/>
      <c r="N774" s="15"/>
      <c r="O774" s="15"/>
      <c r="P774" s="15"/>
      <c r="Q774" s="15"/>
      <c r="R774" s="15"/>
      <c r="S774" s="15"/>
      <c r="T774" s="15"/>
      <c r="U774" s="15"/>
      <c r="V774" s="15"/>
      <c r="W774" s="15"/>
      <c r="X774" s="15"/>
      <c r="Y774" s="15"/>
      <c r="Z774" s="15"/>
      <c r="AA774" s="15"/>
    </row>
    <row r="775" spans="1:27" ht="18" customHeight="1">
      <c r="A775" s="665"/>
      <c r="B775" s="35" t="s">
        <v>116</v>
      </c>
      <c r="C775" s="35" t="s">
        <v>8</v>
      </c>
      <c r="D775" s="35" t="s">
        <v>891</v>
      </c>
      <c r="E775" s="47" t="s">
        <v>5394</v>
      </c>
      <c r="F775" s="47" t="s">
        <v>5385</v>
      </c>
      <c r="G775" s="17" t="s">
        <v>5387</v>
      </c>
      <c r="H775" s="35" t="s">
        <v>116</v>
      </c>
      <c r="I775" s="35"/>
      <c r="J775" s="665"/>
      <c r="K775" s="45"/>
      <c r="L775" s="35" t="s">
        <v>379</v>
      </c>
      <c r="M775" s="15"/>
      <c r="N775" s="15"/>
      <c r="O775" s="15"/>
      <c r="P775" s="15"/>
      <c r="Q775" s="15"/>
      <c r="R775" s="15"/>
      <c r="S775" s="15"/>
      <c r="T775" s="15"/>
      <c r="U775" s="15"/>
      <c r="V775" s="15"/>
      <c r="W775" s="15"/>
      <c r="X775" s="15"/>
      <c r="Y775" s="15"/>
      <c r="Z775" s="15"/>
      <c r="AA775" s="15"/>
    </row>
    <row r="776" spans="1:27" ht="18" customHeight="1">
      <c r="A776" s="665"/>
      <c r="B776" s="35" t="s">
        <v>116</v>
      </c>
      <c r="C776" s="35" t="s">
        <v>8</v>
      </c>
      <c r="D776" s="35" t="s">
        <v>1243</v>
      </c>
      <c r="E776" s="47" t="s">
        <v>5399</v>
      </c>
      <c r="F776" s="47" t="s">
        <v>3471</v>
      </c>
      <c r="G776" s="17" t="s">
        <v>3472</v>
      </c>
      <c r="H776" s="35" t="s">
        <v>116</v>
      </c>
      <c r="I776" s="35"/>
      <c r="J776" s="665"/>
      <c r="K776" s="45"/>
      <c r="L776" s="35" t="s">
        <v>379</v>
      </c>
      <c r="M776" s="15"/>
      <c r="N776" s="15"/>
      <c r="O776" s="15"/>
      <c r="P776" s="15"/>
      <c r="Q776" s="15"/>
      <c r="R776" s="15"/>
      <c r="S776" s="15"/>
      <c r="T776" s="15"/>
      <c r="U776" s="15"/>
      <c r="V776" s="15"/>
      <c r="W776" s="15"/>
      <c r="X776" s="15"/>
      <c r="Y776" s="15"/>
      <c r="Z776" s="15"/>
      <c r="AA776" s="15"/>
    </row>
    <row r="777" spans="1:27" ht="18" customHeight="1">
      <c r="A777" s="665"/>
      <c r="B777" s="35" t="s">
        <v>116</v>
      </c>
      <c r="C777" s="35" t="s">
        <v>8</v>
      </c>
      <c r="D777" s="35" t="s">
        <v>2113</v>
      </c>
      <c r="E777" s="47" t="s">
        <v>5405</v>
      </c>
      <c r="F777" s="670" t="s">
        <v>5406</v>
      </c>
      <c r="G777" s="667" t="s">
        <v>5407</v>
      </c>
      <c r="H777" s="667" t="s">
        <v>116</v>
      </c>
      <c r="I777" s="35"/>
      <c r="J777" s="665"/>
      <c r="K777" s="45"/>
      <c r="L777" s="35" t="s">
        <v>379</v>
      </c>
      <c r="M777" s="15"/>
      <c r="N777" s="15"/>
      <c r="O777" s="15"/>
      <c r="P777" s="15"/>
      <c r="Q777" s="15"/>
      <c r="R777" s="15"/>
      <c r="S777" s="15"/>
      <c r="T777" s="15"/>
      <c r="U777" s="15"/>
      <c r="V777" s="15"/>
      <c r="W777" s="15"/>
      <c r="X777" s="15"/>
      <c r="Y777" s="15"/>
      <c r="Z777" s="15"/>
      <c r="AA777" s="15"/>
    </row>
    <row r="778" spans="1:27" ht="18" customHeight="1">
      <c r="A778" s="665"/>
      <c r="B778" s="35" t="s">
        <v>116</v>
      </c>
      <c r="C778" s="35" t="s">
        <v>8</v>
      </c>
      <c r="D778" s="35" t="s">
        <v>2175</v>
      </c>
      <c r="E778" s="47" t="s">
        <v>5410</v>
      </c>
      <c r="F778" s="665"/>
      <c r="G778" s="665"/>
      <c r="H778" s="665"/>
      <c r="I778" s="35"/>
      <c r="J778" s="665"/>
      <c r="K778" s="45"/>
      <c r="L778" s="35" t="s">
        <v>379</v>
      </c>
      <c r="M778" s="15"/>
      <c r="N778" s="15"/>
      <c r="O778" s="15"/>
      <c r="P778" s="15"/>
      <c r="Q778" s="15"/>
      <c r="R778" s="15"/>
      <c r="S778" s="15"/>
      <c r="T778" s="15"/>
      <c r="U778" s="15"/>
      <c r="V778" s="15"/>
      <c r="W778" s="15"/>
      <c r="X778" s="15"/>
      <c r="Y778" s="15"/>
      <c r="Z778" s="15"/>
      <c r="AA778" s="15"/>
    </row>
    <row r="779" spans="1:27" ht="18" customHeight="1">
      <c r="A779" s="665"/>
      <c r="B779" s="35" t="s">
        <v>116</v>
      </c>
      <c r="C779" s="35" t="s">
        <v>8</v>
      </c>
      <c r="D779" s="35" t="s">
        <v>2246</v>
      </c>
      <c r="E779" s="47" t="s">
        <v>5413</v>
      </c>
      <c r="F779" s="666"/>
      <c r="G779" s="666"/>
      <c r="H779" s="666"/>
      <c r="I779" s="35"/>
      <c r="J779" s="665"/>
      <c r="K779" s="45"/>
      <c r="L779" s="35" t="s">
        <v>379</v>
      </c>
      <c r="M779" s="15"/>
      <c r="N779" s="15"/>
      <c r="O779" s="15"/>
      <c r="P779" s="15"/>
      <c r="Q779" s="15"/>
      <c r="R779" s="15"/>
      <c r="S779" s="15"/>
      <c r="T779" s="15"/>
      <c r="U779" s="15"/>
      <c r="V779" s="15"/>
      <c r="W779" s="15"/>
      <c r="X779" s="15"/>
      <c r="Y779" s="15"/>
      <c r="Z779" s="15"/>
      <c r="AA779" s="15"/>
    </row>
    <row r="780" spans="1:27" ht="18" customHeight="1">
      <c r="A780" s="665"/>
      <c r="B780" s="35" t="s">
        <v>116</v>
      </c>
      <c r="C780" s="35" t="s">
        <v>8</v>
      </c>
      <c r="D780" s="35" t="s">
        <v>2435</v>
      </c>
      <c r="E780" s="47" t="s">
        <v>5419</v>
      </c>
      <c r="F780" s="47" t="s">
        <v>5420</v>
      </c>
      <c r="G780" s="17" t="s">
        <v>5423</v>
      </c>
      <c r="H780" s="35" t="s">
        <v>116</v>
      </c>
      <c r="I780" s="35"/>
      <c r="J780" s="665"/>
      <c r="K780" s="45"/>
      <c r="L780" s="35" t="s">
        <v>379</v>
      </c>
      <c r="M780" s="15"/>
      <c r="N780" s="15"/>
      <c r="O780" s="15"/>
      <c r="P780" s="15"/>
      <c r="Q780" s="15"/>
      <c r="R780" s="15"/>
      <c r="S780" s="15"/>
      <c r="T780" s="15"/>
      <c r="U780" s="15"/>
      <c r="V780" s="15"/>
      <c r="W780" s="15"/>
      <c r="X780" s="15"/>
      <c r="Y780" s="15"/>
      <c r="Z780" s="15"/>
      <c r="AA780" s="15"/>
    </row>
    <row r="781" spans="1:27" ht="18" customHeight="1">
      <c r="A781" s="665"/>
      <c r="B781" s="35" t="s">
        <v>116</v>
      </c>
      <c r="C781" s="35" t="s">
        <v>8</v>
      </c>
      <c r="D781" s="35" t="s">
        <v>2514</v>
      </c>
      <c r="E781" s="47" t="s">
        <v>5427</v>
      </c>
      <c r="F781" s="47" t="s">
        <v>5428</v>
      </c>
      <c r="G781" s="17" t="s">
        <v>5429</v>
      </c>
      <c r="H781" s="35" t="s">
        <v>116</v>
      </c>
      <c r="I781" s="35"/>
      <c r="J781" s="665"/>
      <c r="K781" s="45"/>
      <c r="L781" s="35" t="s">
        <v>379</v>
      </c>
      <c r="M781" s="15"/>
      <c r="N781" s="15"/>
      <c r="O781" s="15"/>
      <c r="P781" s="15"/>
      <c r="Q781" s="15"/>
      <c r="R781" s="15"/>
      <c r="S781" s="15"/>
      <c r="T781" s="15"/>
      <c r="U781" s="15"/>
      <c r="V781" s="15"/>
      <c r="W781" s="15"/>
      <c r="X781" s="15"/>
      <c r="Y781" s="15"/>
      <c r="Z781" s="15"/>
      <c r="AA781" s="15"/>
    </row>
    <row r="782" spans="1:27" ht="18" customHeight="1">
      <c r="A782" s="665"/>
      <c r="B782" s="35" t="s">
        <v>116</v>
      </c>
      <c r="C782" s="35" t="s">
        <v>8</v>
      </c>
      <c r="D782" s="35" t="s">
        <v>2601</v>
      </c>
      <c r="E782" s="47" t="s">
        <v>5430</v>
      </c>
      <c r="F782" s="47" t="s">
        <v>5420</v>
      </c>
      <c r="G782" s="17" t="s">
        <v>5423</v>
      </c>
      <c r="H782" s="35" t="s">
        <v>116</v>
      </c>
      <c r="I782" s="35"/>
      <c r="J782" s="665"/>
      <c r="K782" s="45"/>
      <c r="L782" s="35" t="s">
        <v>379</v>
      </c>
      <c r="M782" s="15"/>
      <c r="N782" s="15"/>
      <c r="O782" s="15"/>
      <c r="P782" s="15"/>
      <c r="Q782" s="15"/>
      <c r="R782" s="15"/>
      <c r="S782" s="15"/>
      <c r="T782" s="15"/>
      <c r="U782" s="15"/>
      <c r="V782" s="15"/>
      <c r="W782" s="15"/>
      <c r="X782" s="15"/>
      <c r="Y782" s="15"/>
      <c r="Z782" s="15"/>
      <c r="AA782" s="15"/>
    </row>
    <row r="783" spans="1:27" ht="18" customHeight="1">
      <c r="A783" s="665"/>
      <c r="B783" s="35" t="s">
        <v>5324</v>
      </c>
      <c r="C783" s="35" t="s">
        <v>16</v>
      </c>
      <c r="D783" s="35" t="s">
        <v>554</v>
      </c>
      <c r="E783" s="47" t="s">
        <v>4871</v>
      </c>
      <c r="F783" s="47" t="s">
        <v>5436</v>
      </c>
      <c r="G783" s="17" t="s">
        <v>5437</v>
      </c>
      <c r="H783" s="35" t="s">
        <v>5062</v>
      </c>
      <c r="I783" s="35"/>
      <c r="J783" s="665"/>
      <c r="K783" s="45"/>
      <c r="L783" s="35" t="s">
        <v>379</v>
      </c>
      <c r="M783" s="15"/>
      <c r="N783" s="15"/>
      <c r="O783" s="15"/>
      <c r="P783" s="15"/>
      <c r="Q783" s="15"/>
      <c r="R783" s="15"/>
      <c r="S783" s="15"/>
      <c r="T783" s="15"/>
      <c r="U783" s="15"/>
      <c r="V783" s="15"/>
      <c r="W783" s="15"/>
      <c r="X783" s="15"/>
      <c r="Y783" s="15"/>
      <c r="Z783" s="15"/>
      <c r="AA783" s="15"/>
    </row>
    <row r="784" spans="1:27" ht="18" customHeight="1">
      <c r="A784" s="665"/>
      <c r="B784" s="35" t="s">
        <v>116</v>
      </c>
      <c r="C784" s="35" t="s">
        <v>16</v>
      </c>
      <c r="D784" s="35" t="s">
        <v>1108</v>
      </c>
      <c r="E784" s="47" t="s">
        <v>4966</v>
      </c>
      <c r="F784" s="47" t="s">
        <v>5445</v>
      </c>
      <c r="G784" s="17" t="s">
        <v>5446</v>
      </c>
      <c r="H784" s="35" t="s">
        <v>116</v>
      </c>
      <c r="I784" s="35"/>
      <c r="J784" s="665"/>
      <c r="K784" s="45"/>
      <c r="L784" s="35" t="s">
        <v>379</v>
      </c>
      <c r="M784" s="15"/>
      <c r="N784" s="15"/>
      <c r="O784" s="15"/>
      <c r="P784" s="15"/>
      <c r="Q784" s="15"/>
      <c r="R784" s="15"/>
      <c r="S784" s="15"/>
      <c r="T784" s="15"/>
      <c r="U784" s="15"/>
      <c r="V784" s="15"/>
      <c r="W784" s="15"/>
      <c r="X784" s="15"/>
      <c r="Y784" s="15"/>
      <c r="Z784" s="15"/>
      <c r="AA784" s="15"/>
    </row>
    <row r="785" spans="1:27" ht="18" customHeight="1">
      <c r="A785" s="665"/>
      <c r="B785" s="35" t="s">
        <v>5324</v>
      </c>
      <c r="C785" s="35" t="s">
        <v>16</v>
      </c>
      <c r="D785" s="35" t="s">
        <v>1169</v>
      </c>
      <c r="E785" s="47" t="s">
        <v>4831</v>
      </c>
      <c r="F785" s="47" t="s">
        <v>5449</v>
      </c>
      <c r="G785" s="17" t="s">
        <v>5451</v>
      </c>
      <c r="H785" s="35" t="s">
        <v>5062</v>
      </c>
      <c r="I785" s="35"/>
      <c r="J785" s="665"/>
      <c r="K785" s="45"/>
      <c r="L785" s="35" t="s">
        <v>379</v>
      </c>
      <c r="M785" s="15"/>
      <c r="N785" s="15"/>
      <c r="O785" s="15"/>
      <c r="P785" s="15"/>
      <c r="Q785" s="15"/>
      <c r="R785" s="15"/>
      <c r="S785" s="15"/>
      <c r="T785" s="15"/>
      <c r="U785" s="15"/>
      <c r="V785" s="15"/>
      <c r="W785" s="15"/>
      <c r="X785" s="15"/>
      <c r="Y785" s="15"/>
      <c r="Z785" s="15"/>
      <c r="AA785" s="15"/>
    </row>
    <row r="786" spans="1:27" ht="18" customHeight="1">
      <c r="A786" s="665"/>
      <c r="B786" s="35" t="s">
        <v>116</v>
      </c>
      <c r="C786" s="35" t="s">
        <v>16</v>
      </c>
      <c r="D786" s="35" t="s">
        <v>1293</v>
      </c>
      <c r="E786" s="47" t="s">
        <v>4831</v>
      </c>
      <c r="F786" s="47" t="s">
        <v>5453</v>
      </c>
      <c r="G786" s="17" t="s">
        <v>5455</v>
      </c>
      <c r="H786" s="35" t="s">
        <v>116</v>
      </c>
      <c r="I786" s="35"/>
      <c r="J786" s="665"/>
      <c r="K786" s="45"/>
      <c r="L786" s="35" t="s">
        <v>379</v>
      </c>
      <c r="M786" s="15"/>
      <c r="N786" s="15"/>
      <c r="O786" s="15"/>
      <c r="P786" s="15"/>
      <c r="Q786" s="15"/>
      <c r="R786" s="15"/>
      <c r="S786" s="15"/>
      <c r="T786" s="15"/>
      <c r="U786" s="15"/>
      <c r="V786" s="15"/>
      <c r="W786" s="15"/>
      <c r="X786" s="15"/>
      <c r="Y786" s="15"/>
      <c r="Z786" s="15"/>
      <c r="AA786" s="15"/>
    </row>
    <row r="787" spans="1:27" ht="32.25" customHeight="1">
      <c r="A787" s="665"/>
      <c r="B787" s="35" t="s">
        <v>116</v>
      </c>
      <c r="C787" s="35" t="s">
        <v>16</v>
      </c>
      <c r="D787" s="35" t="s">
        <v>1603</v>
      </c>
      <c r="E787" s="47" t="s">
        <v>5460</v>
      </c>
      <c r="F787" s="47" t="s">
        <v>5461</v>
      </c>
      <c r="G787" s="17" t="s">
        <v>5462</v>
      </c>
      <c r="H787" s="35" t="s">
        <v>116</v>
      </c>
      <c r="I787" s="35"/>
      <c r="J787" s="665"/>
      <c r="K787" s="45"/>
      <c r="L787" s="35" t="s">
        <v>379</v>
      </c>
      <c r="M787" s="15"/>
      <c r="N787" s="15"/>
      <c r="O787" s="15"/>
      <c r="P787" s="15"/>
      <c r="Q787" s="15"/>
      <c r="R787" s="15"/>
      <c r="S787" s="15"/>
      <c r="T787" s="15"/>
      <c r="U787" s="15"/>
      <c r="V787" s="15"/>
      <c r="W787" s="15"/>
      <c r="X787" s="15"/>
      <c r="Y787" s="15"/>
      <c r="Z787" s="15"/>
      <c r="AA787" s="15"/>
    </row>
    <row r="788" spans="1:27" ht="18" customHeight="1">
      <c r="A788" s="665"/>
      <c r="B788" s="35" t="s">
        <v>116</v>
      </c>
      <c r="C788" s="35" t="s">
        <v>16</v>
      </c>
      <c r="D788" s="35" t="s">
        <v>1994</v>
      </c>
      <c r="E788" s="47" t="s">
        <v>5257</v>
      </c>
      <c r="F788" s="47" t="s">
        <v>5465</v>
      </c>
      <c r="G788" s="17" t="s">
        <v>5466</v>
      </c>
      <c r="H788" s="35" t="s">
        <v>116</v>
      </c>
      <c r="I788" s="35"/>
      <c r="J788" s="665"/>
      <c r="K788" s="45"/>
      <c r="L788" s="35" t="s">
        <v>379</v>
      </c>
      <c r="M788" s="15"/>
      <c r="N788" s="15"/>
      <c r="O788" s="15"/>
      <c r="P788" s="15"/>
      <c r="Q788" s="15"/>
      <c r="R788" s="15"/>
      <c r="S788" s="15"/>
      <c r="T788" s="15"/>
      <c r="U788" s="15"/>
      <c r="V788" s="15"/>
      <c r="W788" s="15"/>
      <c r="X788" s="15"/>
      <c r="Y788" s="15"/>
      <c r="Z788" s="15"/>
      <c r="AA788" s="15"/>
    </row>
    <row r="789" spans="1:27" ht="18" customHeight="1">
      <c r="A789" s="665"/>
      <c r="B789" s="35" t="s">
        <v>116</v>
      </c>
      <c r="C789" s="35" t="s">
        <v>25</v>
      </c>
      <c r="D789" s="35" t="s">
        <v>3012</v>
      </c>
      <c r="E789" s="47" t="s">
        <v>5474</v>
      </c>
      <c r="F789" s="47" t="s">
        <v>5461</v>
      </c>
      <c r="G789" s="17" t="s">
        <v>5462</v>
      </c>
      <c r="H789" s="35" t="s">
        <v>116</v>
      </c>
      <c r="I789" s="35"/>
      <c r="J789" s="666"/>
      <c r="K789" s="45"/>
      <c r="L789" s="35" t="s">
        <v>379</v>
      </c>
      <c r="M789" s="15"/>
      <c r="N789" s="15"/>
      <c r="O789" s="15"/>
      <c r="P789" s="15"/>
      <c r="Q789" s="15"/>
      <c r="R789" s="15"/>
      <c r="S789" s="15"/>
      <c r="T789" s="15"/>
      <c r="U789" s="15"/>
      <c r="V789" s="15"/>
      <c r="W789" s="15"/>
      <c r="X789" s="15"/>
      <c r="Y789" s="15"/>
      <c r="Z789" s="15"/>
      <c r="AA789" s="15"/>
    </row>
    <row r="790" spans="1:27" ht="18" customHeight="1">
      <c r="A790" s="665"/>
      <c r="B790" s="35" t="s">
        <v>116</v>
      </c>
      <c r="C790" s="35" t="s">
        <v>25</v>
      </c>
      <c r="D790" s="35" t="s">
        <v>3200</v>
      </c>
      <c r="E790" s="47" t="s">
        <v>5482</v>
      </c>
      <c r="F790" s="47" t="s">
        <v>5483</v>
      </c>
      <c r="G790" s="17" t="s">
        <v>5484</v>
      </c>
      <c r="H790" s="35" t="s">
        <v>116</v>
      </c>
      <c r="I790" s="35"/>
      <c r="J790" s="669">
        <v>45749</v>
      </c>
      <c r="K790" s="45"/>
      <c r="L790" s="35" t="s">
        <v>379</v>
      </c>
      <c r="M790" s="15"/>
      <c r="N790" s="15"/>
      <c r="O790" s="15"/>
      <c r="P790" s="15"/>
      <c r="Q790" s="15"/>
      <c r="R790" s="15"/>
      <c r="S790" s="15"/>
      <c r="T790" s="15"/>
      <c r="U790" s="15"/>
      <c r="V790" s="15"/>
      <c r="W790" s="15"/>
      <c r="X790" s="15"/>
      <c r="Y790" s="15"/>
      <c r="Z790" s="15"/>
      <c r="AA790" s="15"/>
    </row>
    <row r="791" spans="1:27" ht="18" customHeight="1">
      <c r="A791" s="665"/>
      <c r="B791" s="35" t="s">
        <v>116</v>
      </c>
      <c r="C791" s="35" t="s">
        <v>25</v>
      </c>
      <c r="D791" s="35" t="s">
        <v>4132</v>
      </c>
      <c r="E791" s="47" t="s">
        <v>5493</v>
      </c>
      <c r="F791" s="47" t="s">
        <v>5494</v>
      </c>
      <c r="G791" s="17" t="s">
        <v>5495</v>
      </c>
      <c r="H791" s="35" t="s">
        <v>116</v>
      </c>
      <c r="I791" s="35"/>
      <c r="J791" s="665"/>
      <c r="K791" s="45"/>
      <c r="L791" s="35" t="s">
        <v>379</v>
      </c>
      <c r="M791" s="15"/>
      <c r="N791" s="15"/>
      <c r="O791" s="15"/>
      <c r="P791" s="15"/>
      <c r="Q791" s="15"/>
      <c r="R791" s="15"/>
      <c r="S791" s="15"/>
      <c r="T791" s="15"/>
      <c r="U791" s="15"/>
      <c r="V791" s="15"/>
      <c r="W791" s="15"/>
      <c r="X791" s="15"/>
      <c r="Y791" s="15"/>
      <c r="Z791" s="15"/>
      <c r="AA791" s="15"/>
    </row>
    <row r="792" spans="1:27" ht="18" customHeight="1">
      <c r="A792" s="665"/>
      <c r="B792" s="35" t="s">
        <v>5324</v>
      </c>
      <c r="C792" s="35" t="s">
        <v>25</v>
      </c>
      <c r="D792" s="35" t="s">
        <v>5501</v>
      </c>
      <c r="E792" s="47" t="s">
        <v>5502</v>
      </c>
      <c r="F792" s="47" t="s">
        <v>5503</v>
      </c>
      <c r="G792" s="17" t="s">
        <v>5505</v>
      </c>
      <c r="H792" s="35" t="s">
        <v>5062</v>
      </c>
      <c r="I792" s="35"/>
      <c r="J792" s="665"/>
      <c r="K792" s="45"/>
      <c r="L792" s="35" t="s">
        <v>379</v>
      </c>
      <c r="M792" s="15"/>
      <c r="N792" s="15"/>
      <c r="O792" s="15"/>
      <c r="P792" s="15"/>
      <c r="Q792" s="15"/>
      <c r="R792" s="15"/>
      <c r="S792" s="15"/>
      <c r="T792" s="15"/>
      <c r="U792" s="15"/>
      <c r="V792" s="15"/>
      <c r="W792" s="15"/>
      <c r="X792" s="15"/>
      <c r="Y792" s="15"/>
      <c r="Z792" s="15"/>
      <c r="AA792" s="15"/>
    </row>
    <row r="793" spans="1:27" ht="18" customHeight="1">
      <c r="A793" s="665"/>
      <c r="B793" s="35" t="s">
        <v>116</v>
      </c>
      <c r="C793" s="35" t="s">
        <v>36</v>
      </c>
      <c r="D793" s="35" t="s">
        <v>3622</v>
      </c>
      <c r="E793" s="47" t="s">
        <v>109</v>
      </c>
      <c r="F793" s="47" t="s">
        <v>5494</v>
      </c>
      <c r="G793" s="17" t="s">
        <v>5495</v>
      </c>
      <c r="H793" s="35" t="s">
        <v>116</v>
      </c>
      <c r="I793" s="35"/>
      <c r="J793" s="666"/>
      <c r="K793" s="45"/>
      <c r="L793" s="35" t="s">
        <v>379</v>
      </c>
      <c r="M793" s="15"/>
      <c r="N793" s="15"/>
      <c r="O793" s="15"/>
      <c r="P793" s="15"/>
      <c r="Q793" s="15"/>
      <c r="R793" s="15"/>
      <c r="S793" s="15"/>
      <c r="T793" s="15"/>
      <c r="U793" s="15"/>
      <c r="V793" s="15"/>
      <c r="W793" s="15"/>
      <c r="X793" s="15"/>
      <c r="Y793" s="15"/>
      <c r="Z793" s="15"/>
      <c r="AA793" s="15"/>
    </row>
    <row r="794" spans="1:27" ht="18" customHeight="1">
      <c r="A794" s="665"/>
      <c r="B794" s="35" t="s">
        <v>5324</v>
      </c>
      <c r="C794" s="35" t="s">
        <v>46</v>
      </c>
      <c r="D794" s="35" t="s">
        <v>4951</v>
      </c>
      <c r="E794" s="94" t="s">
        <v>5511</v>
      </c>
      <c r="F794" s="47" t="s">
        <v>5513</v>
      </c>
      <c r="G794" s="17" t="s">
        <v>5514</v>
      </c>
      <c r="H794" s="35" t="s">
        <v>49</v>
      </c>
      <c r="I794" s="35"/>
      <c r="J794" s="669">
        <v>45750</v>
      </c>
      <c r="K794" s="45"/>
      <c r="L794" s="35" t="s">
        <v>379</v>
      </c>
      <c r="M794" s="15"/>
      <c r="N794" s="15"/>
      <c r="O794" s="15"/>
      <c r="P794" s="15"/>
      <c r="Q794" s="15"/>
      <c r="R794" s="15"/>
      <c r="S794" s="15"/>
      <c r="T794" s="15"/>
      <c r="U794" s="15"/>
      <c r="V794" s="15"/>
      <c r="W794" s="15"/>
      <c r="X794" s="15"/>
      <c r="Y794" s="15"/>
      <c r="Z794" s="15"/>
      <c r="AA794" s="15"/>
    </row>
    <row r="795" spans="1:27" ht="18" customHeight="1">
      <c r="A795" s="665"/>
      <c r="B795" s="35" t="s">
        <v>116</v>
      </c>
      <c r="C795" s="35" t="s">
        <v>68</v>
      </c>
      <c r="D795" s="35" t="s">
        <v>4620</v>
      </c>
      <c r="E795" s="47" t="s">
        <v>4623</v>
      </c>
      <c r="F795" s="47" t="s">
        <v>5522</v>
      </c>
      <c r="G795" s="17" t="s">
        <v>5523</v>
      </c>
      <c r="H795" s="35" t="s">
        <v>116</v>
      </c>
      <c r="I795" s="35"/>
      <c r="J795" s="665"/>
      <c r="K795" s="45"/>
      <c r="L795" s="35" t="s">
        <v>379</v>
      </c>
      <c r="M795" s="15"/>
      <c r="N795" s="15"/>
      <c r="O795" s="15"/>
      <c r="P795" s="15"/>
      <c r="Q795" s="15"/>
      <c r="R795" s="15"/>
      <c r="S795" s="15"/>
      <c r="T795" s="15"/>
      <c r="U795" s="15"/>
      <c r="V795" s="15"/>
      <c r="W795" s="15"/>
      <c r="X795" s="15"/>
      <c r="Y795" s="15"/>
      <c r="Z795" s="15"/>
      <c r="AA795" s="15"/>
    </row>
    <row r="796" spans="1:27" ht="18" customHeight="1">
      <c r="A796" s="665"/>
      <c r="B796" s="35" t="s">
        <v>116</v>
      </c>
      <c r="C796" s="35" t="s">
        <v>68</v>
      </c>
      <c r="D796" s="35" t="s">
        <v>3461</v>
      </c>
      <c r="E796" s="47" t="s">
        <v>3462</v>
      </c>
      <c r="F796" s="47" t="s">
        <v>5529</v>
      </c>
      <c r="G796" s="17" t="s">
        <v>5531</v>
      </c>
      <c r="H796" s="35" t="s">
        <v>116</v>
      </c>
      <c r="I796" s="35"/>
      <c r="J796" s="665"/>
      <c r="K796" s="45"/>
      <c r="L796" s="35" t="s">
        <v>379</v>
      </c>
      <c r="M796" s="15"/>
      <c r="N796" s="15"/>
      <c r="O796" s="15"/>
      <c r="P796" s="15"/>
      <c r="Q796" s="15"/>
      <c r="R796" s="15"/>
      <c r="S796" s="15"/>
      <c r="T796" s="15"/>
      <c r="U796" s="15"/>
      <c r="V796" s="15"/>
      <c r="W796" s="15"/>
      <c r="X796" s="15"/>
      <c r="Y796" s="15"/>
      <c r="Z796" s="15"/>
      <c r="AA796" s="15"/>
    </row>
    <row r="797" spans="1:27" ht="18" customHeight="1">
      <c r="A797" s="665"/>
      <c r="B797" s="35" t="s">
        <v>116</v>
      </c>
      <c r="C797" s="35" t="s">
        <v>68</v>
      </c>
      <c r="D797" s="35" t="s">
        <v>5538</v>
      </c>
      <c r="E797" s="47" t="s">
        <v>1170</v>
      </c>
      <c r="F797" s="47" t="s">
        <v>5529</v>
      </c>
      <c r="G797" s="17" t="s">
        <v>5531</v>
      </c>
      <c r="H797" s="35" t="s">
        <v>116</v>
      </c>
      <c r="I797" s="35"/>
      <c r="J797" s="665"/>
      <c r="K797" s="45"/>
      <c r="L797" s="35" t="s">
        <v>379</v>
      </c>
      <c r="M797" s="15"/>
      <c r="N797" s="15"/>
      <c r="O797" s="15"/>
      <c r="P797" s="15"/>
      <c r="Q797" s="15"/>
      <c r="R797" s="15"/>
      <c r="S797" s="15"/>
      <c r="T797" s="15"/>
      <c r="U797" s="15"/>
      <c r="V797" s="15"/>
      <c r="W797" s="15"/>
      <c r="X797" s="15"/>
      <c r="Y797" s="15"/>
      <c r="Z797" s="15"/>
      <c r="AA797" s="15"/>
    </row>
    <row r="798" spans="1:27" ht="18" customHeight="1">
      <c r="A798" s="665"/>
      <c r="B798" s="35" t="s">
        <v>116</v>
      </c>
      <c r="C798" s="35" t="s">
        <v>100</v>
      </c>
      <c r="D798" s="35" t="s">
        <v>5049</v>
      </c>
      <c r="E798" s="47" t="s">
        <v>5050</v>
      </c>
      <c r="F798" s="47" t="s">
        <v>5529</v>
      </c>
      <c r="G798" s="17" t="s">
        <v>5531</v>
      </c>
      <c r="H798" s="35" t="s">
        <v>116</v>
      </c>
      <c r="I798" s="35"/>
      <c r="J798" s="665"/>
      <c r="K798" s="45"/>
      <c r="L798" s="35" t="s">
        <v>379</v>
      </c>
      <c r="M798" s="15"/>
      <c r="N798" s="15"/>
      <c r="O798" s="15"/>
      <c r="P798" s="15"/>
      <c r="Q798" s="15"/>
      <c r="R798" s="15"/>
      <c r="S798" s="15"/>
      <c r="T798" s="15"/>
      <c r="U798" s="15"/>
      <c r="V798" s="15"/>
      <c r="W798" s="15"/>
      <c r="X798" s="15"/>
      <c r="Y798" s="15"/>
      <c r="Z798" s="15"/>
      <c r="AA798" s="15"/>
    </row>
    <row r="799" spans="1:27" ht="18" customHeight="1">
      <c r="A799" s="665"/>
      <c r="B799" s="35" t="s">
        <v>5324</v>
      </c>
      <c r="C799" s="35" t="s">
        <v>110</v>
      </c>
      <c r="D799" s="35" t="s">
        <v>3481</v>
      </c>
      <c r="E799" s="47" t="s">
        <v>5548</v>
      </c>
      <c r="F799" s="47" t="s">
        <v>4816</v>
      </c>
      <c r="G799" s="17" t="s">
        <v>4817</v>
      </c>
      <c r="H799" s="35" t="s">
        <v>49</v>
      </c>
      <c r="I799" s="35"/>
      <c r="J799" s="665"/>
      <c r="K799" s="45"/>
      <c r="L799" s="35" t="s">
        <v>379</v>
      </c>
      <c r="M799" s="15"/>
      <c r="N799" s="15"/>
      <c r="O799" s="15"/>
      <c r="P799" s="15"/>
      <c r="Q799" s="15"/>
      <c r="R799" s="15"/>
      <c r="S799" s="15"/>
      <c r="T799" s="15"/>
      <c r="U799" s="15"/>
      <c r="V799" s="15"/>
      <c r="W799" s="15"/>
      <c r="X799" s="15"/>
      <c r="Y799" s="15"/>
      <c r="Z799" s="15"/>
      <c r="AA799" s="15"/>
    </row>
    <row r="800" spans="1:27" ht="18" customHeight="1">
      <c r="A800" s="665"/>
      <c r="B800" s="35" t="s">
        <v>5324</v>
      </c>
      <c r="C800" s="35" t="s">
        <v>110</v>
      </c>
      <c r="D800" s="35" t="s">
        <v>5551</v>
      </c>
      <c r="E800" s="47" t="s">
        <v>3363</v>
      </c>
      <c r="F800" s="47" t="s">
        <v>4816</v>
      </c>
      <c r="G800" s="17" t="s">
        <v>4817</v>
      </c>
      <c r="H800" s="35" t="s">
        <v>5062</v>
      </c>
      <c r="I800" s="35"/>
      <c r="J800" s="665"/>
      <c r="K800" s="45"/>
      <c r="L800" s="35" t="s">
        <v>379</v>
      </c>
      <c r="M800" s="15"/>
      <c r="N800" s="15"/>
      <c r="O800" s="15"/>
      <c r="P800" s="15"/>
      <c r="Q800" s="15"/>
      <c r="R800" s="15"/>
      <c r="S800" s="15"/>
      <c r="T800" s="15"/>
      <c r="U800" s="15"/>
      <c r="V800" s="15"/>
      <c r="W800" s="15"/>
      <c r="X800" s="15"/>
      <c r="Y800" s="15"/>
      <c r="Z800" s="15"/>
      <c r="AA800" s="15"/>
    </row>
    <row r="801" spans="1:27" ht="18" customHeight="1">
      <c r="A801" s="665"/>
      <c r="B801" s="35" t="s">
        <v>5324</v>
      </c>
      <c r="C801" s="35" t="s">
        <v>110</v>
      </c>
      <c r="D801" s="35" t="s">
        <v>3491</v>
      </c>
      <c r="E801" s="47" t="s">
        <v>3368</v>
      </c>
      <c r="F801" s="47" t="s">
        <v>4816</v>
      </c>
      <c r="G801" s="17" t="s">
        <v>4817</v>
      </c>
      <c r="H801" s="35" t="s">
        <v>5062</v>
      </c>
      <c r="I801" s="35"/>
      <c r="J801" s="665"/>
      <c r="K801" s="45"/>
      <c r="L801" s="35" t="s">
        <v>379</v>
      </c>
      <c r="M801" s="15"/>
      <c r="N801" s="15"/>
      <c r="O801" s="15"/>
      <c r="P801" s="15"/>
      <c r="Q801" s="15"/>
      <c r="R801" s="15"/>
      <c r="S801" s="15"/>
      <c r="T801" s="15"/>
      <c r="U801" s="15"/>
      <c r="V801" s="15"/>
      <c r="W801" s="15"/>
      <c r="X801" s="15"/>
      <c r="Y801" s="15"/>
      <c r="Z801" s="15"/>
      <c r="AA801" s="15"/>
    </row>
    <row r="802" spans="1:27" ht="18" customHeight="1">
      <c r="A802" s="665"/>
      <c r="B802" s="35" t="s">
        <v>116</v>
      </c>
      <c r="C802" s="35" t="s">
        <v>125</v>
      </c>
      <c r="D802" s="35" t="s">
        <v>3947</v>
      </c>
      <c r="E802" s="47" t="s">
        <v>3306</v>
      </c>
      <c r="F802" s="47" t="s">
        <v>5568</v>
      </c>
      <c r="G802" s="17" t="s">
        <v>5569</v>
      </c>
      <c r="H802" s="35" t="s">
        <v>116</v>
      </c>
      <c r="I802" s="35"/>
      <c r="J802" s="665"/>
      <c r="K802" s="45"/>
      <c r="L802" s="35" t="s">
        <v>379</v>
      </c>
      <c r="M802" s="15"/>
      <c r="N802" s="15"/>
      <c r="O802" s="15"/>
      <c r="P802" s="15"/>
      <c r="Q802" s="15"/>
      <c r="R802" s="15"/>
      <c r="S802" s="15"/>
      <c r="T802" s="15"/>
      <c r="U802" s="15"/>
      <c r="V802" s="15"/>
      <c r="W802" s="15"/>
      <c r="X802" s="15"/>
      <c r="Y802" s="15"/>
      <c r="Z802" s="15"/>
      <c r="AA802" s="15"/>
    </row>
    <row r="803" spans="1:27" ht="18" customHeight="1">
      <c r="A803" s="665"/>
      <c r="B803" s="35" t="s">
        <v>116</v>
      </c>
      <c r="C803" s="35" t="s">
        <v>125</v>
      </c>
      <c r="D803" s="35" t="s">
        <v>4761</v>
      </c>
      <c r="E803" s="47" t="s">
        <v>4764</v>
      </c>
      <c r="F803" s="47" t="s">
        <v>5575</v>
      </c>
      <c r="G803" s="17" t="s">
        <v>5576</v>
      </c>
      <c r="H803" s="35" t="s">
        <v>116</v>
      </c>
      <c r="I803" s="35"/>
      <c r="J803" s="665"/>
      <c r="K803" s="45"/>
      <c r="L803" s="35" t="s">
        <v>379</v>
      </c>
      <c r="M803" s="15"/>
      <c r="N803" s="15"/>
      <c r="O803" s="15"/>
      <c r="P803" s="15"/>
      <c r="Q803" s="15"/>
      <c r="R803" s="15"/>
      <c r="S803" s="15"/>
      <c r="T803" s="15"/>
      <c r="U803" s="15"/>
      <c r="V803" s="15"/>
      <c r="W803" s="15"/>
      <c r="X803" s="15"/>
      <c r="Y803" s="15"/>
      <c r="Z803" s="15"/>
      <c r="AA803" s="15"/>
    </row>
    <row r="804" spans="1:27" ht="18" customHeight="1">
      <c r="A804" s="666"/>
      <c r="B804" s="35" t="s">
        <v>116</v>
      </c>
      <c r="C804" s="35" t="s">
        <v>132</v>
      </c>
      <c r="D804" s="35" t="s">
        <v>5581</v>
      </c>
      <c r="E804" s="47" t="s">
        <v>5582</v>
      </c>
      <c r="F804" s="47" t="s">
        <v>5584</v>
      </c>
      <c r="G804" s="17" t="s">
        <v>5586</v>
      </c>
      <c r="H804" s="35" t="s">
        <v>116</v>
      </c>
      <c r="I804" s="35"/>
      <c r="J804" s="666"/>
      <c r="K804" s="45"/>
      <c r="L804" s="35" t="s">
        <v>379</v>
      </c>
      <c r="M804" s="15"/>
      <c r="N804" s="15"/>
      <c r="O804" s="15"/>
      <c r="P804" s="15"/>
      <c r="Q804" s="15"/>
      <c r="R804" s="15"/>
      <c r="S804" s="15"/>
      <c r="T804" s="15"/>
      <c r="U804" s="15"/>
      <c r="V804" s="15"/>
      <c r="W804" s="15"/>
      <c r="X804" s="15"/>
      <c r="Y804" s="15"/>
      <c r="Z804" s="15"/>
      <c r="AA804" s="15"/>
    </row>
    <row r="805" spans="1:27" ht="18" customHeight="1">
      <c r="A805" s="674">
        <v>3.48</v>
      </c>
      <c r="B805" s="35" t="s">
        <v>116</v>
      </c>
      <c r="C805" s="35" t="s">
        <v>36</v>
      </c>
      <c r="D805" s="35" t="s">
        <v>5489</v>
      </c>
      <c r="E805" s="47" t="s">
        <v>5593</v>
      </c>
      <c r="F805" s="94" t="s">
        <v>5594</v>
      </c>
      <c r="G805" s="17" t="s">
        <v>5595</v>
      </c>
      <c r="H805" s="35" t="s">
        <v>116</v>
      </c>
      <c r="I805" s="35"/>
      <c r="J805" s="45">
        <v>45763</v>
      </c>
      <c r="K805" s="45"/>
      <c r="L805" s="35" t="s">
        <v>379</v>
      </c>
      <c r="M805" s="15"/>
      <c r="N805" s="15"/>
      <c r="O805" s="15"/>
      <c r="P805" s="15"/>
      <c r="Q805" s="15"/>
      <c r="R805" s="15"/>
      <c r="S805" s="15"/>
      <c r="T805" s="15"/>
      <c r="U805" s="15"/>
      <c r="V805" s="15"/>
      <c r="W805" s="15"/>
      <c r="X805" s="15"/>
      <c r="Y805" s="15"/>
      <c r="Z805" s="15"/>
      <c r="AA805" s="15"/>
    </row>
    <row r="806" spans="1:27" ht="18" customHeight="1">
      <c r="A806" s="665"/>
      <c r="B806" s="35" t="s">
        <v>116</v>
      </c>
      <c r="C806" s="35" t="s">
        <v>2972</v>
      </c>
      <c r="D806" s="35" t="s">
        <v>3880</v>
      </c>
      <c r="E806" s="47" t="s">
        <v>3882</v>
      </c>
      <c r="F806" s="94" t="s">
        <v>5601</v>
      </c>
      <c r="G806" s="17" t="s">
        <v>5602</v>
      </c>
      <c r="H806" s="35" t="s">
        <v>116</v>
      </c>
      <c r="I806" s="35"/>
      <c r="J806" s="669">
        <v>45764</v>
      </c>
      <c r="K806" s="45"/>
      <c r="L806" s="35" t="s">
        <v>379</v>
      </c>
      <c r="M806" s="15"/>
      <c r="N806" s="15"/>
      <c r="O806" s="15"/>
      <c r="P806" s="15"/>
      <c r="Q806" s="15"/>
      <c r="R806" s="15"/>
      <c r="S806" s="15"/>
      <c r="T806" s="15"/>
      <c r="U806" s="15"/>
      <c r="V806" s="15"/>
      <c r="W806" s="15"/>
      <c r="X806" s="15"/>
      <c r="Y806" s="15"/>
      <c r="Z806" s="15"/>
      <c r="AA806" s="15"/>
    </row>
    <row r="807" spans="1:27" ht="18" customHeight="1">
      <c r="A807" s="665"/>
      <c r="B807" s="35" t="s">
        <v>116</v>
      </c>
      <c r="C807" s="35" t="s">
        <v>2972</v>
      </c>
      <c r="D807" s="35" t="s">
        <v>3893</v>
      </c>
      <c r="E807" s="47" t="s">
        <v>3894</v>
      </c>
      <c r="F807" s="94" t="s">
        <v>5601</v>
      </c>
      <c r="G807" s="17" t="s">
        <v>5602</v>
      </c>
      <c r="H807" s="35" t="s">
        <v>116</v>
      </c>
      <c r="I807" s="35"/>
      <c r="J807" s="665"/>
      <c r="K807" s="45"/>
      <c r="L807" s="35" t="s">
        <v>379</v>
      </c>
      <c r="M807" s="15"/>
      <c r="N807" s="15"/>
      <c r="O807" s="15"/>
      <c r="P807" s="15"/>
      <c r="Q807" s="15"/>
      <c r="R807" s="15"/>
      <c r="S807" s="15"/>
      <c r="T807" s="15"/>
      <c r="U807" s="15"/>
      <c r="V807" s="15"/>
      <c r="W807" s="15"/>
      <c r="X807" s="15"/>
      <c r="Y807" s="15"/>
      <c r="Z807" s="15"/>
      <c r="AA807" s="15"/>
    </row>
    <row r="808" spans="1:27" ht="18" customHeight="1">
      <c r="A808" s="666"/>
      <c r="B808" s="35" t="s">
        <v>116</v>
      </c>
      <c r="C808" s="35" t="s">
        <v>2972</v>
      </c>
      <c r="D808" s="35" t="s">
        <v>3898</v>
      </c>
      <c r="E808" s="47" t="s">
        <v>3899</v>
      </c>
      <c r="F808" s="94" t="s">
        <v>5601</v>
      </c>
      <c r="G808" s="17" t="s">
        <v>5602</v>
      </c>
      <c r="H808" s="35" t="s">
        <v>116</v>
      </c>
      <c r="I808" s="35"/>
      <c r="J808" s="665"/>
      <c r="K808" s="45"/>
      <c r="L808" s="35" t="s">
        <v>379</v>
      </c>
      <c r="M808" s="15"/>
      <c r="N808" s="15"/>
      <c r="O808" s="15"/>
      <c r="P808" s="15"/>
      <c r="Q808" s="15"/>
      <c r="R808" s="15"/>
      <c r="S808" s="15"/>
      <c r="T808" s="15"/>
      <c r="U808" s="15"/>
      <c r="V808" s="15"/>
      <c r="W808" s="15"/>
      <c r="X808" s="15"/>
      <c r="Y808" s="15"/>
      <c r="Z808" s="15"/>
      <c r="AA808" s="15"/>
    </row>
    <row r="809" spans="1:27" ht="18" customHeight="1">
      <c r="A809" s="128">
        <v>3.49</v>
      </c>
      <c r="B809" s="17" t="s">
        <v>116</v>
      </c>
      <c r="C809" s="35" t="s">
        <v>1098</v>
      </c>
      <c r="D809" s="35" t="s">
        <v>39</v>
      </c>
      <c r="E809" s="47" t="s">
        <v>5616</v>
      </c>
      <c r="F809" s="47"/>
      <c r="G809" s="35"/>
      <c r="H809" s="35"/>
      <c r="I809" s="35"/>
      <c r="J809" s="665"/>
      <c r="K809" s="45"/>
      <c r="L809" s="35" t="s">
        <v>379</v>
      </c>
      <c r="M809" s="15"/>
      <c r="N809" s="15"/>
      <c r="O809" s="15"/>
      <c r="P809" s="15"/>
      <c r="Q809" s="15"/>
      <c r="R809" s="15"/>
      <c r="S809" s="15"/>
      <c r="T809" s="15"/>
      <c r="U809" s="15"/>
      <c r="V809" s="15"/>
      <c r="W809" s="15"/>
      <c r="X809" s="15"/>
      <c r="Y809" s="15"/>
      <c r="Z809" s="15"/>
      <c r="AA809" s="15"/>
    </row>
    <row r="810" spans="1:27" ht="18" customHeight="1">
      <c r="A810" s="674">
        <v>3.5</v>
      </c>
      <c r="B810" s="35" t="s">
        <v>116</v>
      </c>
      <c r="C810" s="35" t="s">
        <v>8</v>
      </c>
      <c r="D810" s="35" t="s">
        <v>1298</v>
      </c>
      <c r="E810" s="47" t="s">
        <v>5623</v>
      </c>
      <c r="F810" s="47" t="s">
        <v>5624</v>
      </c>
      <c r="G810" s="17" t="s">
        <v>5626</v>
      </c>
      <c r="H810" s="35" t="s">
        <v>116</v>
      </c>
      <c r="I810" s="35"/>
      <c r="J810" s="665"/>
      <c r="K810" s="45"/>
      <c r="L810" s="35" t="s">
        <v>379</v>
      </c>
      <c r="M810" s="15"/>
      <c r="N810" s="15"/>
      <c r="O810" s="15"/>
      <c r="P810" s="15"/>
      <c r="Q810" s="15"/>
      <c r="R810" s="15"/>
      <c r="S810" s="15"/>
      <c r="T810" s="15"/>
      <c r="U810" s="15"/>
      <c r="V810" s="15"/>
      <c r="W810" s="15"/>
      <c r="X810" s="15"/>
      <c r="Y810" s="15"/>
      <c r="Z810" s="15"/>
      <c r="AA810" s="15"/>
    </row>
    <row r="811" spans="1:27" ht="18" customHeight="1">
      <c r="A811" s="665"/>
      <c r="B811" s="35" t="s">
        <v>116</v>
      </c>
      <c r="C811" s="35" t="s">
        <v>8</v>
      </c>
      <c r="D811" s="35" t="s">
        <v>1478</v>
      </c>
      <c r="E811" s="47" t="s">
        <v>5629</v>
      </c>
      <c r="F811" s="47" t="s">
        <v>5632</v>
      </c>
      <c r="G811" s="17" t="s">
        <v>5633</v>
      </c>
      <c r="H811" s="35" t="s">
        <v>116</v>
      </c>
      <c r="I811" s="35"/>
      <c r="J811" s="665"/>
      <c r="K811" s="45"/>
      <c r="L811" s="35" t="s">
        <v>379</v>
      </c>
      <c r="M811" s="15"/>
      <c r="N811" s="15"/>
      <c r="O811" s="15"/>
      <c r="P811" s="15"/>
      <c r="Q811" s="15"/>
      <c r="R811" s="15"/>
      <c r="S811" s="15"/>
      <c r="T811" s="15"/>
      <c r="U811" s="15"/>
      <c r="V811" s="15"/>
      <c r="W811" s="15"/>
      <c r="X811" s="15"/>
      <c r="Y811" s="15"/>
      <c r="Z811" s="15"/>
      <c r="AA811" s="15"/>
    </row>
    <row r="812" spans="1:27" ht="18" customHeight="1">
      <c r="A812" s="665"/>
      <c r="B812" s="35" t="s">
        <v>116</v>
      </c>
      <c r="C812" s="35" t="s">
        <v>8</v>
      </c>
      <c r="D812" s="35" t="s">
        <v>1661</v>
      </c>
      <c r="E812" s="47" t="s">
        <v>5636</v>
      </c>
      <c r="F812" s="47" t="s">
        <v>5637</v>
      </c>
      <c r="G812" s="17" t="s">
        <v>5639</v>
      </c>
      <c r="H812" s="35" t="s">
        <v>116</v>
      </c>
      <c r="I812" s="35"/>
      <c r="J812" s="665"/>
      <c r="K812" s="45"/>
      <c r="L812" s="35" t="s">
        <v>379</v>
      </c>
      <c r="M812" s="15"/>
      <c r="N812" s="15"/>
      <c r="O812" s="15"/>
      <c r="P812" s="15"/>
      <c r="Q812" s="15"/>
      <c r="R812" s="15"/>
      <c r="S812" s="15"/>
      <c r="T812" s="15"/>
      <c r="U812" s="15"/>
      <c r="V812" s="15"/>
      <c r="W812" s="15"/>
      <c r="X812" s="15"/>
      <c r="Y812" s="15"/>
      <c r="Z812" s="15"/>
      <c r="AA812" s="15"/>
    </row>
    <row r="813" spans="1:27" ht="18" customHeight="1">
      <c r="A813" s="665"/>
      <c r="B813" s="35" t="s">
        <v>116</v>
      </c>
      <c r="C813" s="35" t="s">
        <v>8</v>
      </c>
      <c r="D813" s="35" t="s">
        <v>1729</v>
      </c>
      <c r="E813" s="47" t="s">
        <v>5645</v>
      </c>
      <c r="F813" s="47" t="s">
        <v>5637</v>
      </c>
      <c r="G813" s="17" t="s">
        <v>5639</v>
      </c>
      <c r="H813" s="35" t="s">
        <v>116</v>
      </c>
      <c r="I813" s="35"/>
      <c r="J813" s="665"/>
      <c r="K813" s="45"/>
      <c r="L813" s="35" t="s">
        <v>379</v>
      </c>
      <c r="M813" s="15"/>
      <c r="N813" s="15"/>
      <c r="O813" s="15"/>
      <c r="P813" s="15"/>
      <c r="Q813" s="15"/>
      <c r="R813" s="15"/>
      <c r="S813" s="15"/>
      <c r="T813" s="15"/>
      <c r="U813" s="15"/>
      <c r="V813" s="15"/>
      <c r="W813" s="15"/>
      <c r="X813" s="15"/>
      <c r="Y813" s="15"/>
      <c r="Z813" s="15"/>
      <c r="AA813" s="15"/>
    </row>
    <row r="814" spans="1:27" ht="18" customHeight="1">
      <c r="A814" s="665"/>
      <c r="B814" s="35" t="s">
        <v>116</v>
      </c>
      <c r="C814" s="35" t="s">
        <v>8</v>
      </c>
      <c r="D814" s="35" t="s">
        <v>1790</v>
      </c>
      <c r="E814" s="47" t="s">
        <v>5652</v>
      </c>
      <c r="F814" s="47" t="s">
        <v>5637</v>
      </c>
      <c r="G814" s="17" t="s">
        <v>5639</v>
      </c>
      <c r="H814" s="35" t="s">
        <v>116</v>
      </c>
      <c r="I814" s="35"/>
      <c r="J814" s="665"/>
      <c r="K814" s="45"/>
      <c r="L814" s="35" t="s">
        <v>379</v>
      </c>
      <c r="M814" s="15"/>
      <c r="N814" s="15"/>
      <c r="O814" s="15"/>
      <c r="P814" s="15"/>
      <c r="Q814" s="15"/>
      <c r="R814" s="15"/>
      <c r="S814" s="15"/>
      <c r="T814" s="15"/>
      <c r="U814" s="15"/>
      <c r="V814" s="15"/>
      <c r="W814" s="15"/>
      <c r="X814" s="15"/>
      <c r="Y814" s="15"/>
      <c r="Z814" s="15"/>
      <c r="AA814" s="15"/>
    </row>
    <row r="815" spans="1:27" ht="18" customHeight="1">
      <c r="A815" s="665"/>
      <c r="B815" s="35" t="s">
        <v>116</v>
      </c>
      <c r="C815" s="35" t="s">
        <v>8</v>
      </c>
      <c r="D815" s="35" t="s">
        <v>2070</v>
      </c>
      <c r="E815" s="47" t="s">
        <v>5660</v>
      </c>
      <c r="F815" s="47" t="s">
        <v>5661</v>
      </c>
      <c r="G815" s="17" t="s">
        <v>5662</v>
      </c>
      <c r="H815" s="35" t="s">
        <v>116</v>
      </c>
      <c r="I815" s="35"/>
      <c r="J815" s="665"/>
      <c r="K815" s="45"/>
      <c r="L815" s="35" t="s">
        <v>379</v>
      </c>
      <c r="M815" s="15"/>
      <c r="N815" s="15"/>
      <c r="O815" s="15"/>
      <c r="P815" s="15"/>
      <c r="Q815" s="15"/>
      <c r="R815" s="15"/>
      <c r="S815" s="15"/>
      <c r="T815" s="15"/>
      <c r="U815" s="15"/>
      <c r="V815" s="15"/>
      <c r="W815" s="15"/>
      <c r="X815" s="15"/>
      <c r="Y815" s="15"/>
      <c r="Z815" s="15"/>
      <c r="AA815" s="15"/>
    </row>
    <row r="816" spans="1:27" ht="18" customHeight="1">
      <c r="A816" s="665"/>
      <c r="B816" s="35" t="s">
        <v>116</v>
      </c>
      <c r="C816" s="35" t="s">
        <v>8</v>
      </c>
      <c r="D816" s="35" t="s">
        <v>2113</v>
      </c>
      <c r="E816" s="47" t="s">
        <v>5405</v>
      </c>
      <c r="F816" s="47" t="s">
        <v>5637</v>
      </c>
      <c r="G816" s="17" t="s">
        <v>5639</v>
      </c>
      <c r="H816" s="35" t="s">
        <v>116</v>
      </c>
      <c r="I816" s="35"/>
      <c r="J816" s="665"/>
      <c r="K816" s="45"/>
      <c r="L816" s="35" t="s">
        <v>379</v>
      </c>
      <c r="M816" s="15"/>
      <c r="N816" s="15"/>
      <c r="O816" s="15"/>
      <c r="P816" s="15"/>
      <c r="Q816" s="15"/>
      <c r="R816" s="15"/>
      <c r="S816" s="15"/>
      <c r="T816" s="15"/>
      <c r="U816" s="15"/>
      <c r="V816" s="15"/>
      <c r="W816" s="15"/>
      <c r="X816" s="15"/>
      <c r="Y816" s="15"/>
      <c r="Z816" s="15"/>
      <c r="AA816" s="15"/>
    </row>
    <row r="817" spans="1:27" ht="18" customHeight="1">
      <c r="A817" s="665"/>
      <c r="B817" s="35" t="s">
        <v>116</v>
      </c>
      <c r="C817" s="35" t="s">
        <v>8</v>
      </c>
      <c r="D817" s="35" t="s">
        <v>2175</v>
      </c>
      <c r="E817" s="47" t="s">
        <v>5410</v>
      </c>
      <c r="F817" s="47" t="s">
        <v>5637</v>
      </c>
      <c r="G817" s="17" t="s">
        <v>5639</v>
      </c>
      <c r="H817" s="35" t="s">
        <v>116</v>
      </c>
      <c r="I817" s="35"/>
      <c r="J817" s="665"/>
      <c r="K817" s="45"/>
      <c r="L817" s="35" t="s">
        <v>379</v>
      </c>
      <c r="M817" s="15"/>
      <c r="N817" s="15"/>
      <c r="O817" s="15"/>
      <c r="P817" s="15"/>
      <c r="Q817" s="15"/>
      <c r="R817" s="15"/>
      <c r="S817" s="15"/>
      <c r="T817" s="15"/>
      <c r="U817" s="15"/>
      <c r="V817" s="15"/>
      <c r="W817" s="15"/>
      <c r="X817" s="15"/>
      <c r="Y817" s="15"/>
      <c r="Z817" s="15"/>
      <c r="AA817" s="15"/>
    </row>
    <row r="818" spans="1:27" ht="18" customHeight="1">
      <c r="A818" s="665"/>
      <c r="B818" s="35" t="s">
        <v>116</v>
      </c>
      <c r="C818" s="35" t="s">
        <v>8</v>
      </c>
      <c r="D818" s="35" t="s">
        <v>2246</v>
      </c>
      <c r="E818" s="47" t="s">
        <v>5413</v>
      </c>
      <c r="F818" s="47" t="s">
        <v>5637</v>
      </c>
      <c r="G818" s="17" t="s">
        <v>5639</v>
      </c>
      <c r="H818" s="35" t="s">
        <v>116</v>
      </c>
      <c r="I818" s="35"/>
      <c r="J818" s="665"/>
      <c r="K818" s="45"/>
      <c r="L818" s="35" t="s">
        <v>379</v>
      </c>
      <c r="M818" s="15"/>
      <c r="N818" s="15"/>
      <c r="O818" s="15"/>
      <c r="P818" s="15"/>
      <c r="Q818" s="15"/>
      <c r="R818" s="15"/>
      <c r="S818" s="15"/>
      <c r="T818" s="15"/>
      <c r="U818" s="15"/>
      <c r="V818" s="15"/>
      <c r="W818" s="15"/>
      <c r="X818" s="15"/>
      <c r="Y818" s="15"/>
      <c r="Z818" s="15"/>
      <c r="AA818" s="15"/>
    </row>
    <row r="819" spans="1:27" ht="18" customHeight="1">
      <c r="A819" s="665"/>
      <c r="B819" s="35" t="s">
        <v>116</v>
      </c>
      <c r="C819" s="35" t="s">
        <v>16</v>
      </c>
      <c r="D819" s="35" t="s">
        <v>895</v>
      </c>
      <c r="E819" s="47" t="s">
        <v>412</v>
      </c>
      <c r="F819" s="47" t="s">
        <v>5693</v>
      </c>
      <c r="G819" s="17" t="s">
        <v>5695</v>
      </c>
      <c r="H819" s="35" t="s">
        <v>116</v>
      </c>
      <c r="I819" s="35"/>
      <c r="J819" s="665"/>
      <c r="K819" s="45"/>
      <c r="L819" s="35" t="s">
        <v>379</v>
      </c>
      <c r="M819" s="15"/>
      <c r="N819" s="15"/>
      <c r="O819" s="15"/>
      <c r="P819" s="15"/>
      <c r="Q819" s="15"/>
      <c r="R819" s="15"/>
      <c r="S819" s="15"/>
      <c r="T819" s="15"/>
      <c r="U819" s="15"/>
      <c r="V819" s="15"/>
      <c r="W819" s="15"/>
      <c r="X819" s="15"/>
      <c r="Y819" s="15"/>
      <c r="Z819" s="15"/>
      <c r="AA819" s="15"/>
    </row>
    <row r="820" spans="1:27" ht="33" customHeight="1">
      <c r="A820" s="665"/>
      <c r="B820" s="35" t="s">
        <v>116</v>
      </c>
      <c r="C820" s="35" t="s">
        <v>16</v>
      </c>
      <c r="D820" s="35" t="s">
        <v>1603</v>
      </c>
      <c r="E820" s="94" t="s">
        <v>5703</v>
      </c>
      <c r="F820" s="47" t="s">
        <v>5309</v>
      </c>
      <c r="G820" s="17" t="s">
        <v>5311</v>
      </c>
      <c r="H820" s="35" t="s">
        <v>116</v>
      </c>
      <c r="I820" s="35"/>
      <c r="J820" s="665"/>
      <c r="K820" s="45"/>
      <c r="L820" s="35" t="s">
        <v>379</v>
      </c>
      <c r="M820" s="15"/>
      <c r="N820" s="15"/>
      <c r="O820" s="15"/>
      <c r="P820" s="15"/>
      <c r="Q820" s="15"/>
      <c r="R820" s="15"/>
      <c r="S820" s="15"/>
      <c r="T820" s="15"/>
      <c r="U820" s="15"/>
      <c r="V820" s="15"/>
      <c r="W820" s="15"/>
      <c r="X820" s="15"/>
      <c r="Y820" s="15"/>
      <c r="Z820" s="15"/>
      <c r="AA820" s="15"/>
    </row>
    <row r="821" spans="1:27" ht="18" customHeight="1">
      <c r="A821" s="666"/>
      <c r="B821" s="35" t="s">
        <v>116</v>
      </c>
      <c r="C821" s="35" t="s">
        <v>16</v>
      </c>
      <c r="D821" s="35" t="s">
        <v>1962</v>
      </c>
      <c r="E821" s="47" t="s">
        <v>5083</v>
      </c>
      <c r="F821" s="47" t="s">
        <v>5713</v>
      </c>
      <c r="G821" s="17" t="s">
        <v>5714</v>
      </c>
      <c r="H821" s="35" t="s">
        <v>116</v>
      </c>
      <c r="I821" s="35"/>
      <c r="J821" s="666"/>
      <c r="K821" s="45"/>
      <c r="L821" s="35" t="s">
        <v>379</v>
      </c>
      <c r="M821" s="15"/>
      <c r="N821" s="15"/>
      <c r="O821" s="15"/>
      <c r="P821" s="15"/>
      <c r="Q821" s="15"/>
      <c r="R821" s="15"/>
      <c r="S821" s="15"/>
      <c r="T821" s="15"/>
      <c r="U821" s="15"/>
      <c r="V821" s="15"/>
      <c r="W821" s="15"/>
      <c r="X821" s="15"/>
      <c r="Y821" s="15"/>
      <c r="Z821" s="15"/>
      <c r="AA821" s="15"/>
    </row>
    <row r="822" spans="1:27" ht="18" customHeight="1">
      <c r="A822" s="674">
        <v>3.51</v>
      </c>
      <c r="B822" s="35" t="s">
        <v>116</v>
      </c>
      <c r="C822" s="35" t="s">
        <v>8</v>
      </c>
      <c r="D822" s="35" t="s">
        <v>1320</v>
      </c>
      <c r="E822" s="47" t="s">
        <v>5724</v>
      </c>
      <c r="F822" s="47" t="s">
        <v>5309</v>
      </c>
      <c r="G822" s="17" t="s">
        <v>5311</v>
      </c>
      <c r="H822" s="35" t="s">
        <v>116</v>
      </c>
      <c r="I822" s="35"/>
      <c r="J822" s="669">
        <v>45775</v>
      </c>
      <c r="K822" s="45"/>
      <c r="L822" s="35" t="s">
        <v>379</v>
      </c>
      <c r="M822" s="15"/>
      <c r="N822" s="15"/>
      <c r="O822" s="15"/>
      <c r="P822" s="15"/>
      <c r="Q822" s="15"/>
      <c r="R822" s="15"/>
      <c r="S822" s="15"/>
      <c r="T822" s="15"/>
      <c r="U822" s="15"/>
      <c r="V822" s="15"/>
      <c r="W822" s="15"/>
      <c r="X822" s="15"/>
      <c r="Y822" s="15"/>
      <c r="Z822" s="15"/>
      <c r="AA822" s="15"/>
    </row>
    <row r="823" spans="1:27" ht="18" customHeight="1">
      <c r="A823" s="665"/>
      <c r="B823" s="35" t="s">
        <v>116</v>
      </c>
      <c r="C823" s="35" t="s">
        <v>16</v>
      </c>
      <c r="D823" s="35" t="s">
        <v>554</v>
      </c>
      <c r="E823" s="47" t="s">
        <v>4871</v>
      </c>
      <c r="F823" s="47" t="s">
        <v>5732</v>
      </c>
      <c r="G823" s="17" t="s">
        <v>5734</v>
      </c>
      <c r="H823" s="35" t="s">
        <v>116</v>
      </c>
      <c r="I823" s="35"/>
      <c r="J823" s="665"/>
      <c r="K823" s="35"/>
      <c r="L823" s="35" t="s">
        <v>379</v>
      </c>
      <c r="M823" s="15"/>
      <c r="N823" s="15"/>
      <c r="O823" s="15"/>
      <c r="P823" s="15"/>
      <c r="Q823" s="15"/>
      <c r="R823" s="15"/>
      <c r="S823" s="15"/>
      <c r="T823" s="15"/>
      <c r="U823" s="15"/>
      <c r="V823" s="15"/>
      <c r="W823" s="15"/>
      <c r="X823" s="15"/>
      <c r="Y823" s="15"/>
      <c r="Z823" s="15"/>
      <c r="AA823" s="15"/>
    </row>
    <row r="824" spans="1:27" ht="18" customHeight="1">
      <c r="A824" s="665"/>
      <c r="B824" s="35" t="s">
        <v>116</v>
      </c>
      <c r="C824" s="35" t="s">
        <v>16</v>
      </c>
      <c r="D824" s="35" t="s">
        <v>1169</v>
      </c>
      <c r="E824" s="47" t="s">
        <v>4831</v>
      </c>
      <c r="F824" s="47" t="s">
        <v>5732</v>
      </c>
      <c r="G824" s="17" t="s">
        <v>5734</v>
      </c>
      <c r="H824" s="35" t="s">
        <v>116</v>
      </c>
      <c r="I824" s="35"/>
      <c r="J824" s="665"/>
      <c r="K824" s="35"/>
      <c r="L824" s="35" t="s">
        <v>379</v>
      </c>
      <c r="M824" s="15"/>
      <c r="N824" s="15"/>
      <c r="O824" s="15"/>
      <c r="P824" s="15"/>
      <c r="Q824" s="15"/>
      <c r="R824" s="15"/>
      <c r="S824" s="15"/>
      <c r="T824" s="15"/>
      <c r="U824" s="15"/>
      <c r="V824" s="15"/>
      <c r="W824" s="15"/>
      <c r="X824" s="15"/>
      <c r="Y824" s="15"/>
      <c r="Z824" s="15"/>
      <c r="AA824" s="15"/>
    </row>
    <row r="825" spans="1:27" ht="18" customHeight="1">
      <c r="A825" s="665"/>
      <c r="B825" s="35" t="s">
        <v>116</v>
      </c>
      <c r="C825" s="35" t="s">
        <v>16</v>
      </c>
      <c r="D825" s="35" t="s">
        <v>1169</v>
      </c>
      <c r="E825" s="47" t="s">
        <v>4831</v>
      </c>
      <c r="F825" s="47" t="s">
        <v>5732</v>
      </c>
      <c r="G825" s="17" t="s">
        <v>5734</v>
      </c>
      <c r="H825" s="35" t="s">
        <v>116</v>
      </c>
      <c r="I825" s="35"/>
      <c r="J825" s="665"/>
      <c r="K825" s="35"/>
      <c r="L825" s="35" t="s">
        <v>379</v>
      </c>
      <c r="M825" s="15"/>
      <c r="N825" s="15"/>
      <c r="O825" s="15"/>
      <c r="P825" s="15"/>
      <c r="Q825" s="15"/>
      <c r="R825" s="15"/>
      <c r="S825" s="15"/>
      <c r="T825" s="15"/>
      <c r="U825" s="15"/>
      <c r="V825" s="15"/>
      <c r="W825" s="15"/>
      <c r="X825" s="15"/>
      <c r="Y825" s="15"/>
      <c r="Z825" s="15"/>
      <c r="AA825" s="15"/>
    </row>
    <row r="826" spans="1:27" ht="18" customHeight="1">
      <c r="A826" s="665"/>
      <c r="B826" s="35" t="s">
        <v>116</v>
      </c>
      <c r="C826" s="35" t="s">
        <v>25</v>
      </c>
      <c r="D826" s="35" t="s">
        <v>2847</v>
      </c>
      <c r="E826" s="47" t="s">
        <v>5743</v>
      </c>
      <c r="F826" s="47" t="s">
        <v>5744</v>
      </c>
      <c r="G826" s="17" t="s">
        <v>1339</v>
      </c>
      <c r="H826" s="35" t="s">
        <v>116</v>
      </c>
      <c r="I826" s="35"/>
      <c r="J826" s="665"/>
      <c r="K826" s="35"/>
      <c r="L826" s="35" t="s">
        <v>379</v>
      </c>
      <c r="M826" s="15"/>
      <c r="N826" s="15"/>
      <c r="O826" s="15"/>
      <c r="P826" s="15"/>
      <c r="Q826" s="15"/>
      <c r="R826" s="15"/>
      <c r="S826" s="15"/>
      <c r="T826" s="15"/>
      <c r="U826" s="15"/>
      <c r="V826" s="15"/>
      <c r="W826" s="15"/>
      <c r="X826" s="15"/>
      <c r="Y826" s="15"/>
      <c r="Z826" s="15"/>
      <c r="AA826" s="15"/>
    </row>
    <row r="827" spans="1:27" ht="18" customHeight="1">
      <c r="A827" s="665"/>
      <c r="B827" s="35" t="s">
        <v>49</v>
      </c>
      <c r="C827" s="35" t="s">
        <v>25</v>
      </c>
      <c r="D827" s="35" t="s">
        <v>2847</v>
      </c>
      <c r="E827" s="47" t="s">
        <v>5743</v>
      </c>
      <c r="F827" s="47" t="s">
        <v>5748</v>
      </c>
      <c r="G827" s="17" t="s">
        <v>5749</v>
      </c>
      <c r="H827" s="35" t="s">
        <v>49</v>
      </c>
      <c r="I827" s="35"/>
      <c r="J827" s="665"/>
      <c r="K827" s="35"/>
      <c r="L827" s="35" t="s">
        <v>379</v>
      </c>
      <c r="M827" s="15"/>
      <c r="N827" s="15"/>
      <c r="O827" s="15"/>
      <c r="P827" s="15"/>
      <c r="Q827" s="15"/>
      <c r="R827" s="15"/>
      <c r="S827" s="15"/>
      <c r="T827" s="15"/>
      <c r="U827" s="15"/>
      <c r="V827" s="15"/>
      <c r="W827" s="15"/>
      <c r="X827" s="15"/>
      <c r="Y827" s="15"/>
      <c r="Z827" s="15"/>
      <c r="AA827" s="15"/>
    </row>
    <row r="828" spans="1:27" ht="18" customHeight="1">
      <c r="A828" s="665"/>
      <c r="B828" s="35" t="s">
        <v>116</v>
      </c>
      <c r="C828" s="35" t="s">
        <v>25</v>
      </c>
      <c r="D828" s="35" t="s">
        <v>3012</v>
      </c>
      <c r="E828" s="47" t="s">
        <v>5743</v>
      </c>
      <c r="F828" s="47" t="s">
        <v>5754</v>
      </c>
      <c r="G828" s="17" t="s">
        <v>5756</v>
      </c>
      <c r="H828" s="35" t="s">
        <v>116</v>
      </c>
      <c r="I828" s="35"/>
      <c r="J828" s="665"/>
      <c r="K828" s="35"/>
      <c r="L828" s="35" t="s">
        <v>379</v>
      </c>
      <c r="M828" s="15"/>
      <c r="N828" s="15"/>
      <c r="O828" s="15"/>
      <c r="P828" s="15"/>
      <c r="Q828" s="15"/>
      <c r="R828" s="15"/>
      <c r="S828" s="15"/>
      <c r="T828" s="15"/>
      <c r="U828" s="15"/>
      <c r="V828" s="15"/>
      <c r="W828" s="15"/>
      <c r="X828" s="15"/>
      <c r="Y828" s="15"/>
      <c r="Z828" s="15"/>
      <c r="AA828" s="15"/>
    </row>
    <row r="829" spans="1:27" ht="18" customHeight="1">
      <c r="A829" s="665"/>
      <c r="B829" s="35" t="s">
        <v>116</v>
      </c>
      <c r="C829" s="35" t="s">
        <v>25</v>
      </c>
      <c r="D829" s="35" t="s">
        <v>3136</v>
      </c>
      <c r="E829" s="47" t="s">
        <v>935</v>
      </c>
      <c r="F829" s="47" t="s">
        <v>5754</v>
      </c>
      <c r="G829" s="17" t="s">
        <v>5756</v>
      </c>
      <c r="H829" s="35" t="s">
        <v>116</v>
      </c>
      <c r="I829" s="35"/>
      <c r="J829" s="665"/>
      <c r="K829" s="35"/>
      <c r="L829" s="35" t="s">
        <v>379</v>
      </c>
      <c r="M829" s="15"/>
      <c r="N829" s="15"/>
      <c r="O829" s="15"/>
      <c r="P829" s="15"/>
      <c r="Q829" s="15"/>
      <c r="R829" s="15"/>
      <c r="S829" s="15"/>
      <c r="T829" s="15"/>
      <c r="U829" s="15"/>
      <c r="V829" s="15"/>
      <c r="W829" s="15"/>
      <c r="X829" s="15"/>
      <c r="Y829" s="15"/>
      <c r="Z829" s="15"/>
      <c r="AA829" s="15"/>
    </row>
    <row r="830" spans="1:27" ht="18" customHeight="1">
      <c r="A830" s="665"/>
      <c r="B830" s="35" t="s">
        <v>116</v>
      </c>
      <c r="C830" s="35" t="s">
        <v>25</v>
      </c>
      <c r="D830" s="35" t="s">
        <v>3200</v>
      </c>
      <c r="E830" s="47" t="s">
        <v>5482</v>
      </c>
      <c r="F830" s="47" t="s">
        <v>5309</v>
      </c>
      <c r="G830" s="17" t="s">
        <v>5311</v>
      </c>
      <c r="H830" s="35" t="s">
        <v>116</v>
      </c>
      <c r="I830" s="35"/>
      <c r="J830" s="665"/>
      <c r="K830" s="35"/>
      <c r="L830" s="35" t="s">
        <v>379</v>
      </c>
      <c r="M830" s="15"/>
      <c r="N830" s="15"/>
      <c r="O830" s="15"/>
      <c r="P830" s="15"/>
      <c r="Q830" s="15"/>
      <c r="R830" s="15"/>
      <c r="S830" s="15"/>
      <c r="T830" s="15"/>
      <c r="U830" s="15"/>
      <c r="V830" s="15"/>
      <c r="W830" s="15"/>
      <c r="X830" s="15"/>
      <c r="Y830" s="15"/>
      <c r="Z830" s="15"/>
      <c r="AA830" s="15"/>
    </row>
    <row r="831" spans="1:27" ht="18" customHeight="1">
      <c r="A831" s="665"/>
      <c r="B831" s="35" t="s">
        <v>116</v>
      </c>
      <c r="C831" s="35" t="s">
        <v>25</v>
      </c>
      <c r="D831" s="35" t="s">
        <v>3249</v>
      </c>
      <c r="E831" s="47" t="s">
        <v>3557</v>
      </c>
      <c r="F831" s="47" t="s">
        <v>3471</v>
      </c>
      <c r="G831" s="17" t="s">
        <v>3472</v>
      </c>
      <c r="H831" s="35" t="s">
        <v>116</v>
      </c>
      <c r="I831" s="35"/>
      <c r="J831" s="665"/>
      <c r="K831" s="35"/>
      <c r="L831" s="35" t="s">
        <v>379</v>
      </c>
      <c r="M831" s="15"/>
      <c r="N831" s="15"/>
      <c r="O831" s="15"/>
      <c r="P831" s="15"/>
      <c r="Q831" s="15"/>
      <c r="R831" s="15"/>
      <c r="S831" s="15"/>
      <c r="T831" s="15"/>
      <c r="U831" s="15"/>
      <c r="V831" s="15"/>
      <c r="W831" s="15"/>
      <c r="X831" s="15"/>
      <c r="Y831" s="15"/>
      <c r="Z831" s="15"/>
      <c r="AA831" s="15"/>
    </row>
    <row r="832" spans="1:27" ht="18" customHeight="1">
      <c r="A832" s="665"/>
      <c r="B832" s="35" t="s">
        <v>116</v>
      </c>
      <c r="C832" s="35" t="s">
        <v>25</v>
      </c>
      <c r="D832" s="35" t="s">
        <v>3835</v>
      </c>
      <c r="E832" s="47" t="s">
        <v>5769</v>
      </c>
      <c r="F832" s="47" t="s">
        <v>5770</v>
      </c>
      <c r="G832" s="17" t="s">
        <v>5771</v>
      </c>
      <c r="H832" s="35" t="s">
        <v>116</v>
      </c>
      <c r="I832" s="35"/>
      <c r="J832" s="665"/>
      <c r="K832" s="35"/>
      <c r="L832" s="35" t="s">
        <v>379</v>
      </c>
      <c r="M832" s="15"/>
      <c r="N832" s="15"/>
      <c r="O832" s="15"/>
      <c r="P832" s="15"/>
      <c r="Q832" s="15"/>
      <c r="R832" s="15"/>
      <c r="S832" s="15"/>
      <c r="T832" s="15"/>
      <c r="U832" s="15"/>
      <c r="V832" s="15"/>
      <c r="W832" s="15"/>
      <c r="X832" s="15"/>
      <c r="Y832" s="15"/>
      <c r="Z832" s="15"/>
      <c r="AA832" s="15"/>
    </row>
    <row r="833" spans="1:27" ht="18" customHeight="1">
      <c r="A833" s="665"/>
      <c r="B833" s="35" t="s">
        <v>116</v>
      </c>
      <c r="C833" s="35" t="s">
        <v>25</v>
      </c>
      <c r="D833" s="35" t="s">
        <v>3887</v>
      </c>
      <c r="E833" s="47" t="s">
        <v>5769</v>
      </c>
      <c r="F833" s="47" t="s">
        <v>3471</v>
      </c>
      <c r="G833" s="17" t="s">
        <v>3472</v>
      </c>
      <c r="H833" s="35" t="s">
        <v>116</v>
      </c>
      <c r="I833" s="35"/>
      <c r="J833" s="665"/>
      <c r="K833" s="35"/>
      <c r="L833" s="35" t="s">
        <v>379</v>
      </c>
      <c r="M833" s="15"/>
      <c r="N833" s="15"/>
      <c r="O833" s="15"/>
      <c r="P833" s="15"/>
      <c r="Q833" s="15"/>
      <c r="R833" s="15"/>
      <c r="S833" s="15"/>
      <c r="T833" s="15"/>
      <c r="U833" s="15"/>
      <c r="V833" s="15"/>
      <c r="W833" s="15"/>
      <c r="X833" s="15"/>
      <c r="Y833" s="15"/>
      <c r="Z833" s="15"/>
      <c r="AA833" s="15"/>
    </row>
    <row r="834" spans="1:27" ht="18" customHeight="1">
      <c r="A834" s="665"/>
      <c r="B834" s="35" t="s">
        <v>116</v>
      </c>
      <c r="C834" s="35" t="s">
        <v>25</v>
      </c>
      <c r="D834" s="35" t="s">
        <v>3524</v>
      </c>
      <c r="E834" s="47" t="s">
        <v>5775</v>
      </c>
      <c r="F834" s="670" t="s">
        <v>5744</v>
      </c>
      <c r="G834" s="667" t="s">
        <v>1339</v>
      </c>
      <c r="H834" s="35" t="s">
        <v>116</v>
      </c>
      <c r="I834" s="35"/>
      <c r="J834" s="665"/>
      <c r="K834" s="35"/>
      <c r="L834" s="35" t="s">
        <v>379</v>
      </c>
      <c r="M834" s="15"/>
      <c r="N834" s="15"/>
      <c r="O834" s="15"/>
      <c r="P834" s="15"/>
      <c r="Q834" s="15"/>
      <c r="R834" s="15"/>
      <c r="S834" s="15"/>
      <c r="T834" s="15"/>
      <c r="U834" s="15"/>
      <c r="V834" s="15"/>
      <c r="W834" s="15"/>
      <c r="X834" s="15"/>
      <c r="Y834" s="15"/>
      <c r="Z834" s="15"/>
      <c r="AA834" s="15"/>
    </row>
    <row r="835" spans="1:27" ht="18" customHeight="1">
      <c r="A835" s="665"/>
      <c r="B835" s="35" t="s">
        <v>116</v>
      </c>
      <c r="C835" s="35" t="s">
        <v>25</v>
      </c>
      <c r="D835" s="35" t="s">
        <v>3524</v>
      </c>
      <c r="E835" s="47" t="s">
        <v>1118</v>
      </c>
      <c r="F835" s="666"/>
      <c r="G835" s="666"/>
      <c r="H835" s="35" t="s">
        <v>116</v>
      </c>
      <c r="I835" s="35"/>
      <c r="J835" s="665"/>
      <c r="K835" s="35"/>
      <c r="L835" s="35" t="s">
        <v>379</v>
      </c>
      <c r="M835" s="15"/>
      <c r="N835" s="15"/>
      <c r="O835" s="15"/>
      <c r="P835" s="15"/>
      <c r="Q835" s="15"/>
      <c r="R835" s="15"/>
      <c r="S835" s="15"/>
      <c r="T835" s="15"/>
      <c r="U835" s="15"/>
      <c r="V835" s="15"/>
      <c r="W835" s="15"/>
      <c r="X835" s="15"/>
      <c r="Y835" s="15"/>
      <c r="Z835" s="15"/>
      <c r="AA835" s="15"/>
    </row>
    <row r="836" spans="1:27" ht="18" customHeight="1">
      <c r="A836" s="665"/>
      <c r="B836" s="35" t="s">
        <v>116</v>
      </c>
      <c r="C836" s="35" t="s">
        <v>36</v>
      </c>
      <c r="D836" s="35" t="s">
        <v>4155</v>
      </c>
      <c r="E836" s="47" t="s">
        <v>5780</v>
      </c>
      <c r="F836" s="47" t="s">
        <v>5781</v>
      </c>
      <c r="G836" s="17" t="s">
        <v>5782</v>
      </c>
      <c r="H836" s="35" t="s">
        <v>116</v>
      </c>
      <c r="I836" s="35"/>
      <c r="J836" s="665"/>
      <c r="K836" s="35"/>
      <c r="L836" s="35" t="s">
        <v>379</v>
      </c>
      <c r="M836" s="15"/>
      <c r="N836" s="15"/>
      <c r="O836" s="15"/>
      <c r="P836" s="15"/>
      <c r="Q836" s="15"/>
      <c r="R836" s="15"/>
      <c r="S836" s="15"/>
      <c r="T836" s="15"/>
      <c r="U836" s="15"/>
      <c r="V836" s="15"/>
      <c r="W836" s="15"/>
      <c r="X836" s="15"/>
      <c r="Y836" s="15"/>
      <c r="Z836" s="15"/>
      <c r="AA836" s="15"/>
    </row>
    <row r="837" spans="1:27" ht="18" customHeight="1">
      <c r="A837" s="665"/>
      <c r="B837" s="35" t="s">
        <v>49</v>
      </c>
      <c r="C837" s="35" t="s">
        <v>36</v>
      </c>
      <c r="D837" s="35" t="s">
        <v>3450</v>
      </c>
      <c r="E837" s="47" t="s">
        <v>3451</v>
      </c>
      <c r="F837" s="47" t="s">
        <v>5783</v>
      </c>
      <c r="G837" s="17" t="s">
        <v>5785</v>
      </c>
      <c r="H837" s="35" t="s">
        <v>49</v>
      </c>
      <c r="I837" s="35"/>
      <c r="J837" s="665"/>
      <c r="K837" s="35"/>
      <c r="L837" s="35" t="s">
        <v>379</v>
      </c>
      <c r="M837" s="15"/>
      <c r="N837" s="15"/>
      <c r="O837" s="15"/>
      <c r="P837" s="15"/>
      <c r="Q837" s="15"/>
      <c r="R837" s="15"/>
      <c r="S837" s="15"/>
      <c r="T837" s="15"/>
      <c r="U837" s="15"/>
      <c r="V837" s="15"/>
      <c r="W837" s="15"/>
      <c r="X837" s="15"/>
      <c r="Y837" s="15"/>
      <c r="Z837" s="15"/>
      <c r="AA837" s="15"/>
    </row>
    <row r="838" spans="1:27" ht="18" customHeight="1">
      <c r="A838" s="665"/>
      <c r="B838" s="35" t="s">
        <v>49</v>
      </c>
      <c r="C838" s="35" t="s">
        <v>36</v>
      </c>
      <c r="D838" s="35" t="s">
        <v>5788</v>
      </c>
      <c r="E838" s="47" t="s">
        <v>5789</v>
      </c>
      <c r="F838" s="47" t="s">
        <v>5783</v>
      </c>
      <c r="G838" s="17" t="s">
        <v>5785</v>
      </c>
      <c r="H838" s="35" t="s">
        <v>49</v>
      </c>
      <c r="I838" s="35"/>
      <c r="J838" s="665"/>
      <c r="K838" s="35"/>
      <c r="L838" s="35" t="s">
        <v>379</v>
      </c>
      <c r="M838" s="15"/>
      <c r="N838" s="15"/>
      <c r="O838" s="15"/>
      <c r="P838" s="15"/>
      <c r="Q838" s="15"/>
      <c r="R838" s="15"/>
      <c r="S838" s="15"/>
      <c r="T838" s="15"/>
      <c r="U838" s="15"/>
      <c r="V838" s="15"/>
      <c r="W838" s="15"/>
      <c r="X838" s="15"/>
      <c r="Y838" s="15"/>
      <c r="Z838" s="15"/>
      <c r="AA838" s="15"/>
    </row>
    <row r="839" spans="1:27" ht="18" customHeight="1">
      <c r="A839" s="665"/>
      <c r="B839" s="35" t="s">
        <v>116</v>
      </c>
      <c r="C839" s="35" t="s">
        <v>36</v>
      </c>
      <c r="D839" s="35" t="s">
        <v>3535</v>
      </c>
      <c r="E839" s="47" t="s">
        <v>3537</v>
      </c>
      <c r="F839" s="47" t="s">
        <v>5793</v>
      </c>
      <c r="G839" s="17" t="s">
        <v>5794</v>
      </c>
      <c r="H839" s="35" t="s">
        <v>116</v>
      </c>
      <c r="I839" s="35"/>
      <c r="J839" s="665"/>
      <c r="K839" s="35"/>
      <c r="L839" s="35" t="s">
        <v>379</v>
      </c>
      <c r="M839" s="15"/>
      <c r="N839" s="15"/>
      <c r="O839" s="15"/>
      <c r="P839" s="15"/>
      <c r="Q839" s="15"/>
      <c r="R839" s="15"/>
      <c r="S839" s="15"/>
      <c r="T839" s="15"/>
      <c r="U839" s="15"/>
      <c r="V839" s="15"/>
      <c r="W839" s="15"/>
      <c r="X839" s="15"/>
      <c r="Y839" s="15"/>
      <c r="Z839" s="15"/>
      <c r="AA839" s="15"/>
    </row>
    <row r="840" spans="1:27" ht="18" customHeight="1">
      <c r="A840" s="665"/>
      <c r="B840" s="35" t="s">
        <v>116</v>
      </c>
      <c r="C840" s="35" t="s">
        <v>68</v>
      </c>
      <c r="D840" s="35" t="s">
        <v>5801</v>
      </c>
      <c r="E840" s="196" t="s">
        <v>5803</v>
      </c>
      <c r="F840" s="47" t="s">
        <v>5804</v>
      </c>
      <c r="G840" s="17" t="s">
        <v>5805</v>
      </c>
      <c r="H840" s="35" t="s">
        <v>116</v>
      </c>
      <c r="I840" s="35"/>
      <c r="J840" s="665"/>
      <c r="K840" s="35"/>
      <c r="L840" s="35" t="s">
        <v>379</v>
      </c>
      <c r="M840" s="15"/>
      <c r="N840" s="15"/>
      <c r="O840" s="15"/>
      <c r="P840" s="15"/>
      <c r="Q840" s="15"/>
      <c r="R840" s="15"/>
      <c r="S840" s="15"/>
      <c r="T840" s="15"/>
      <c r="U840" s="15"/>
      <c r="V840" s="15"/>
      <c r="W840" s="15"/>
      <c r="X840" s="15"/>
      <c r="Y840" s="15"/>
      <c r="Z840" s="15"/>
      <c r="AA840" s="15"/>
    </row>
    <row r="841" spans="1:27" ht="18" customHeight="1">
      <c r="A841" s="665"/>
      <c r="B841" s="35" t="s">
        <v>116</v>
      </c>
      <c r="C841" s="35" t="s">
        <v>100</v>
      </c>
      <c r="D841" s="35" t="s">
        <v>5806</v>
      </c>
      <c r="E841" s="47" t="s">
        <v>5807</v>
      </c>
      <c r="F841" s="47" t="s">
        <v>5808</v>
      </c>
      <c r="G841" s="17" t="s">
        <v>5809</v>
      </c>
      <c r="H841" s="35" t="s">
        <v>116</v>
      </c>
      <c r="I841" s="35"/>
      <c r="J841" s="665"/>
      <c r="K841" s="35"/>
      <c r="L841" s="35" t="s">
        <v>379</v>
      </c>
      <c r="M841" s="15"/>
      <c r="N841" s="15"/>
      <c r="O841" s="15"/>
      <c r="P841" s="15"/>
      <c r="Q841" s="15"/>
      <c r="R841" s="15"/>
      <c r="S841" s="15"/>
      <c r="T841" s="15"/>
      <c r="U841" s="15"/>
      <c r="V841" s="15"/>
      <c r="W841" s="15"/>
      <c r="X841" s="15"/>
      <c r="Y841" s="15"/>
      <c r="Z841" s="15"/>
      <c r="AA841" s="15"/>
    </row>
    <row r="842" spans="1:27" ht="18" customHeight="1">
      <c r="A842" s="665"/>
      <c r="B842" s="35" t="s">
        <v>49</v>
      </c>
      <c r="C842" s="35" t="s">
        <v>82</v>
      </c>
      <c r="D842" s="35" t="s">
        <v>3468</v>
      </c>
      <c r="E842" s="47" t="s">
        <v>3470</v>
      </c>
      <c r="F842" s="47" t="s">
        <v>5783</v>
      </c>
      <c r="G842" s="17" t="s">
        <v>5785</v>
      </c>
      <c r="H842" s="35" t="s">
        <v>49</v>
      </c>
      <c r="I842" s="35"/>
      <c r="J842" s="665"/>
      <c r="K842" s="35"/>
      <c r="L842" s="35" t="s">
        <v>379</v>
      </c>
      <c r="M842" s="15"/>
      <c r="N842" s="15"/>
      <c r="O842" s="15"/>
      <c r="P842" s="15"/>
      <c r="Q842" s="15"/>
      <c r="R842" s="15"/>
      <c r="S842" s="15"/>
      <c r="T842" s="15"/>
      <c r="U842" s="15"/>
      <c r="V842" s="15"/>
      <c r="W842" s="15"/>
      <c r="X842" s="15"/>
      <c r="Y842" s="15"/>
      <c r="Z842" s="15"/>
      <c r="AA842" s="15"/>
    </row>
    <row r="843" spans="1:27" ht="18" customHeight="1">
      <c r="A843" s="665"/>
      <c r="B843" s="35" t="s">
        <v>49</v>
      </c>
      <c r="C843" s="35" t="s">
        <v>82</v>
      </c>
      <c r="D843" s="35" t="s">
        <v>5818</v>
      </c>
      <c r="E843" s="47" t="s">
        <v>5819</v>
      </c>
      <c r="F843" s="47" t="s">
        <v>5820</v>
      </c>
      <c r="G843" s="17" t="s">
        <v>5821</v>
      </c>
      <c r="H843" s="35" t="s">
        <v>49</v>
      </c>
      <c r="I843" s="35"/>
      <c r="J843" s="665"/>
      <c r="K843" s="35"/>
      <c r="L843" s="35" t="s">
        <v>379</v>
      </c>
      <c r="M843" s="15"/>
      <c r="N843" s="15"/>
      <c r="O843" s="15"/>
      <c r="P843" s="15"/>
      <c r="Q843" s="15"/>
      <c r="R843" s="15"/>
      <c r="S843" s="15"/>
      <c r="T843" s="15"/>
      <c r="U843" s="15"/>
      <c r="V843" s="15"/>
      <c r="W843" s="15"/>
      <c r="X843" s="15"/>
      <c r="Y843" s="15"/>
      <c r="Z843" s="15"/>
      <c r="AA843" s="15"/>
    </row>
    <row r="844" spans="1:27" ht="18" customHeight="1">
      <c r="A844" s="665"/>
      <c r="B844" s="35" t="s">
        <v>49</v>
      </c>
      <c r="C844" s="161" t="s">
        <v>50</v>
      </c>
      <c r="D844" s="161" t="s">
        <v>5825</v>
      </c>
      <c r="E844" s="162" t="s">
        <v>5826</v>
      </c>
      <c r="F844" s="162" t="s">
        <v>5827</v>
      </c>
      <c r="G844" s="17" t="s">
        <v>5828</v>
      </c>
      <c r="H844" s="35" t="s">
        <v>49</v>
      </c>
      <c r="I844" s="35"/>
      <c r="J844" s="665"/>
      <c r="K844" s="35"/>
      <c r="L844" s="35" t="s">
        <v>379</v>
      </c>
      <c r="M844" s="15"/>
      <c r="N844" s="15"/>
      <c r="O844" s="15"/>
      <c r="P844" s="15"/>
      <c r="Q844" s="15"/>
      <c r="R844" s="15"/>
      <c r="S844" s="15"/>
      <c r="T844" s="15"/>
      <c r="U844" s="15"/>
      <c r="V844" s="15"/>
      <c r="W844" s="15"/>
      <c r="X844" s="15"/>
      <c r="Y844" s="15"/>
      <c r="Z844" s="15"/>
      <c r="AA844" s="15"/>
    </row>
    <row r="845" spans="1:27" ht="18" customHeight="1">
      <c r="A845" s="665"/>
      <c r="B845" s="35" t="s">
        <v>116</v>
      </c>
      <c r="C845" s="35" t="s">
        <v>4444</v>
      </c>
      <c r="D845" s="35" t="s">
        <v>5834</v>
      </c>
      <c r="E845" s="47" t="s">
        <v>5837</v>
      </c>
      <c r="F845" s="47" t="s">
        <v>5838</v>
      </c>
      <c r="G845" s="17" t="s">
        <v>5839</v>
      </c>
      <c r="H845" s="35" t="s">
        <v>116</v>
      </c>
      <c r="I845" s="35"/>
      <c r="J845" s="665"/>
      <c r="K845" s="35"/>
      <c r="L845" s="35" t="s">
        <v>379</v>
      </c>
      <c r="M845" s="15"/>
      <c r="N845" s="15"/>
      <c r="O845" s="15"/>
      <c r="P845" s="15"/>
      <c r="Q845" s="15"/>
      <c r="R845" s="15"/>
      <c r="S845" s="15"/>
      <c r="T845" s="15"/>
      <c r="U845" s="15"/>
      <c r="V845" s="15"/>
      <c r="W845" s="15"/>
      <c r="X845" s="15"/>
      <c r="Y845" s="15"/>
      <c r="Z845" s="15"/>
      <c r="AA845" s="15"/>
    </row>
    <row r="846" spans="1:27" ht="18" customHeight="1">
      <c r="A846" s="665"/>
      <c r="B846" s="35" t="s">
        <v>49</v>
      </c>
      <c r="C846" s="161" t="s">
        <v>4444</v>
      </c>
      <c r="D846" s="161" t="s">
        <v>5841</v>
      </c>
      <c r="E846" s="162" t="s">
        <v>119</v>
      </c>
      <c r="F846" s="162" t="s">
        <v>5842</v>
      </c>
      <c r="G846" s="17" t="s">
        <v>5843</v>
      </c>
      <c r="H846" s="35" t="s">
        <v>49</v>
      </c>
      <c r="I846" s="35"/>
      <c r="J846" s="665"/>
      <c r="K846" s="35"/>
      <c r="L846" s="35" t="s">
        <v>379</v>
      </c>
      <c r="M846" s="15"/>
      <c r="N846" s="15"/>
      <c r="O846" s="15"/>
      <c r="P846" s="15"/>
      <c r="Q846" s="15"/>
      <c r="R846" s="15"/>
      <c r="S846" s="15"/>
      <c r="T846" s="15"/>
      <c r="U846" s="15"/>
      <c r="V846" s="15"/>
      <c r="W846" s="15"/>
      <c r="X846" s="15"/>
      <c r="Y846" s="15"/>
      <c r="Z846" s="15"/>
      <c r="AA846" s="15"/>
    </row>
    <row r="847" spans="1:27" ht="18" customHeight="1">
      <c r="A847" s="665"/>
      <c r="B847" s="35" t="s">
        <v>49</v>
      </c>
      <c r="C847" s="35" t="s">
        <v>132</v>
      </c>
      <c r="D847" s="35" t="s">
        <v>5846</v>
      </c>
      <c r="E847" s="47" t="s">
        <v>5847</v>
      </c>
      <c r="F847" s="47" t="s">
        <v>5848</v>
      </c>
      <c r="G847" s="17" t="s">
        <v>5849</v>
      </c>
      <c r="H847" s="35" t="s">
        <v>49</v>
      </c>
      <c r="I847" s="35"/>
      <c r="J847" s="665"/>
      <c r="K847" s="35"/>
      <c r="L847" s="35" t="s">
        <v>379</v>
      </c>
      <c r="M847" s="15"/>
      <c r="N847" s="15"/>
      <c r="O847" s="15"/>
      <c r="P847" s="15"/>
      <c r="Q847" s="15"/>
      <c r="R847" s="15"/>
      <c r="S847" s="15"/>
      <c r="T847" s="15"/>
      <c r="U847" s="15"/>
      <c r="V847" s="15"/>
      <c r="W847" s="15"/>
      <c r="X847" s="15"/>
      <c r="Y847" s="15"/>
      <c r="Z847" s="15"/>
      <c r="AA847" s="15"/>
    </row>
    <row r="848" spans="1:27" ht="18" customHeight="1">
      <c r="A848" s="665"/>
      <c r="B848" s="35" t="s">
        <v>49</v>
      </c>
      <c r="C848" s="35" t="s">
        <v>132</v>
      </c>
      <c r="D848" s="35" t="s">
        <v>5855</v>
      </c>
      <c r="E848" s="47" t="s">
        <v>5856</v>
      </c>
      <c r="F848" s="47" t="s">
        <v>5848</v>
      </c>
      <c r="G848" s="17" t="s">
        <v>5849</v>
      </c>
      <c r="H848" s="35" t="s">
        <v>49</v>
      </c>
      <c r="I848" s="35"/>
      <c r="J848" s="665"/>
      <c r="K848" s="35"/>
      <c r="L848" s="35" t="s">
        <v>379</v>
      </c>
      <c r="M848" s="15"/>
      <c r="N848" s="15"/>
      <c r="O848" s="15"/>
      <c r="P848" s="15"/>
      <c r="Q848" s="15"/>
      <c r="R848" s="15"/>
      <c r="S848" s="15"/>
      <c r="T848" s="15"/>
      <c r="U848" s="15"/>
      <c r="V848" s="15"/>
      <c r="W848" s="15"/>
      <c r="X848" s="15"/>
      <c r="Y848" s="15"/>
      <c r="Z848" s="15"/>
      <c r="AA848" s="15"/>
    </row>
    <row r="849" spans="1:27" ht="18" customHeight="1">
      <c r="A849" s="665"/>
      <c r="B849" s="35" t="s">
        <v>49</v>
      </c>
      <c r="C849" s="35" t="s">
        <v>132</v>
      </c>
      <c r="D849" s="35" t="s">
        <v>3514</v>
      </c>
      <c r="E849" s="47" t="s">
        <v>3515</v>
      </c>
      <c r="F849" s="47" t="s">
        <v>5861</v>
      </c>
      <c r="G849" s="17" t="s">
        <v>5863</v>
      </c>
      <c r="H849" s="35" t="s">
        <v>49</v>
      </c>
      <c r="I849" s="35"/>
      <c r="J849" s="665"/>
      <c r="K849" s="35"/>
      <c r="L849" s="35" t="s">
        <v>379</v>
      </c>
      <c r="M849" s="15"/>
      <c r="N849" s="15"/>
      <c r="O849" s="15"/>
      <c r="P849" s="15"/>
      <c r="Q849" s="15"/>
      <c r="R849" s="15"/>
      <c r="S849" s="15"/>
      <c r="T849" s="15"/>
      <c r="U849" s="15"/>
      <c r="V849" s="15"/>
      <c r="W849" s="15"/>
      <c r="X849" s="15"/>
      <c r="Y849" s="15"/>
      <c r="Z849" s="15"/>
      <c r="AA849" s="15"/>
    </row>
    <row r="850" spans="1:27" ht="18" customHeight="1">
      <c r="A850" s="665"/>
      <c r="B850" s="35" t="s">
        <v>116</v>
      </c>
      <c r="C850" s="35" t="s">
        <v>141</v>
      </c>
      <c r="D850" s="35" t="s">
        <v>5865</v>
      </c>
      <c r="E850" s="47" t="s">
        <v>3326</v>
      </c>
      <c r="F850" s="47" t="s">
        <v>5866</v>
      </c>
      <c r="G850" s="17" t="s">
        <v>5868</v>
      </c>
      <c r="H850" s="35" t="s">
        <v>116</v>
      </c>
      <c r="I850" s="35"/>
      <c r="J850" s="665"/>
      <c r="K850" s="35"/>
      <c r="L850" s="35" t="s">
        <v>379</v>
      </c>
      <c r="M850" s="15"/>
      <c r="N850" s="15"/>
      <c r="O850" s="15"/>
      <c r="P850" s="15"/>
      <c r="Q850" s="15"/>
      <c r="R850" s="15"/>
      <c r="S850" s="15"/>
      <c r="T850" s="15"/>
      <c r="U850" s="15"/>
      <c r="V850" s="15"/>
      <c r="W850" s="15"/>
      <c r="X850" s="15"/>
      <c r="Y850" s="15"/>
      <c r="Z850" s="15"/>
      <c r="AA850" s="15"/>
    </row>
    <row r="851" spans="1:27" ht="18" customHeight="1">
      <c r="A851" s="666"/>
      <c r="B851" s="35" t="s">
        <v>116</v>
      </c>
      <c r="C851" s="35" t="s">
        <v>141</v>
      </c>
      <c r="D851" s="35" t="s">
        <v>5865</v>
      </c>
      <c r="E851" s="47" t="s">
        <v>5876</v>
      </c>
      <c r="F851" s="47" t="s">
        <v>5877</v>
      </c>
      <c r="G851" s="17" t="s">
        <v>5878</v>
      </c>
      <c r="H851" s="35" t="s">
        <v>116</v>
      </c>
      <c r="I851" s="35"/>
      <c r="J851" s="666"/>
      <c r="K851" s="35"/>
      <c r="L851" s="35" t="s">
        <v>379</v>
      </c>
      <c r="M851" s="15"/>
      <c r="N851" s="15"/>
      <c r="O851" s="15"/>
      <c r="P851" s="15"/>
      <c r="Q851" s="15"/>
      <c r="R851" s="15"/>
      <c r="S851" s="15"/>
      <c r="T851" s="15"/>
      <c r="U851" s="15"/>
      <c r="V851" s="15"/>
      <c r="W851" s="15"/>
      <c r="X851" s="15"/>
      <c r="Y851" s="15"/>
      <c r="Z851" s="15"/>
      <c r="AA851" s="15"/>
    </row>
    <row r="852" spans="1:27" ht="18" customHeight="1">
      <c r="A852" s="674">
        <v>3.52</v>
      </c>
      <c r="B852" s="35" t="s">
        <v>116</v>
      </c>
      <c r="C852" s="35" t="s">
        <v>50</v>
      </c>
      <c r="D852" s="35" t="s">
        <v>5825</v>
      </c>
      <c r="E852" s="47" t="s">
        <v>5826</v>
      </c>
      <c r="F852" s="47" t="s">
        <v>5885</v>
      </c>
      <c r="G852" s="17" t="s">
        <v>5886</v>
      </c>
      <c r="H852" s="35" t="s">
        <v>116</v>
      </c>
      <c r="I852" s="35"/>
      <c r="J852" s="669">
        <v>45777</v>
      </c>
      <c r="K852" s="45"/>
      <c r="L852" s="35" t="s">
        <v>379</v>
      </c>
      <c r="M852" s="15"/>
      <c r="N852" s="15"/>
      <c r="O852" s="15"/>
      <c r="P852" s="15"/>
      <c r="Q852" s="15"/>
      <c r="R852" s="15"/>
      <c r="S852" s="15"/>
      <c r="T852" s="15"/>
      <c r="U852" s="15"/>
      <c r="V852" s="15"/>
      <c r="W852" s="15"/>
      <c r="X852" s="15"/>
      <c r="Y852" s="15"/>
      <c r="Z852" s="15"/>
      <c r="AA852" s="15"/>
    </row>
    <row r="853" spans="1:27" ht="18" customHeight="1">
      <c r="A853" s="666"/>
      <c r="B853" s="35" t="s">
        <v>116</v>
      </c>
      <c r="C853" s="35" t="s">
        <v>4444</v>
      </c>
      <c r="D853" s="35" t="s">
        <v>5841</v>
      </c>
      <c r="E853" s="47" t="s">
        <v>119</v>
      </c>
      <c r="F853" s="47" t="s">
        <v>5893</v>
      </c>
      <c r="G853" s="17" t="s">
        <v>5894</v>
      </c>
      <c r="H853" s="35" t="s">
        <v>116</v>
      </c>
      <c r="I853" s="35"/>
      <c r="J853" s="666"/>
      <c r="K853" s="35"/>
      <c r="L853" s="35" t="s">
        <v>379</v>
      </c>
      <c r="M853" s="15"/>
      <c r="N853" s="15"/>
      <c r="O853" s="15"/>
      <c r="P853" s="15"/>
      <c r="Q853" s="15"/>
      <c r="R853" s="15"/>
      <c r="S853" s="15"/>
      <c r="T853" s="15"/>
      <c r="U853" s="15"/>
      <c r="V853" s="15"/>
      <c r="W853" s="15"/>
      <c r="X853" s="15"/>
      <c r="Y853" s="15"/>
      <c r="Z853" s="15"/>
      <c r="AA853" s="15"/>
    </row>
    <row r="854" spans="1:27" ht="18" customHeight="1">
      <c r="A854" s="674">
        <v>3.53</v>
      </c>
      <c r="B854" s="35" t="s">
        <v>49</v>
      </c>
      <c r="C854" s="35" t="s">
        <v>8</v>
      </c>
      <c r="D854" s="35" t="s">
        <v>1243</v>
      </c>
      <c r="E854" s="47" t="s">
        <v>5399</v>
      </c>
      <c r="F854" s="47" t="s">
        <v>5901</v>
      </c>
      <c r="G854" s="17" t="s">
        <v>5903</v>
      </c>
      <c r="H854" s="35" t="s">
        <v>49</v>
      </c>
      <c r="I854" s="35"/>
      <c r="J854" s="669">
        <v>45786</v>
      </c>
      <c r="K854" s="45"/>
      <c r="L854" s="35" t="s">
        <v>379</v>
      </c>
      <c r="M854" s="15"/>
      <c r="N854" s="15"/>
      <c r="O854" s="15"/>
      <c r="P854" s="15"/>
      <c r="Q854" s="15"/>
      <c r="R854" s="15"/>
      <c r="S854" s="15"/>
      <c r="T854" s="15"/>
      <c r="U854" s="15"/>
      <c r="V854" s="15"/>
      <c r="W854" s="15"/>
      <c r="X854" s="15"/>
      <c r="Y854" s="15"/>
      <c r="Z854" s="15"/>
      <c r="AA854" s="15"/>
    </row>
    <row r="855" spans="1:27" ht="18" customHeight="1">
      <c r="A855" s="665"/>
      <c r="B855" s="35" t="s">
        <v>49</v>
      </c>
      <c r="C855" s="35" t="s">
        <v>8</v>
      </c>
      <c r="D855" s="35" t="s">
        <v>470</v>
      </c>
      <c r="E855" s="47" t="s">
        <v>5911</v>
      </c>
      <c r="F855" s="47" t="s">
        <v>5912</v>
      </c>
      <c r="G855" s="17" t="s">
        <v>472</v>
      </c>
      <c r="H855" s="35" t="s">
        <v>49</v>
      </c>
      <c r="I855" s="35"/>
      <c r="J855" s="665"/>
      <c r="K855" s="35"/>
      <c r="L855" s="35" t="s">
        <v>379</v>
      </c>
      <c r="M855" s="15"/>
      <c r="N855" s="15"/>
      <c r="O855" s="15"/>
      <c r="P855" s="15"/>
      <c r="Q855" s="15"/>
      <c r="R855" s="15"/>
      <c r="S855" s="15"/>
      <c r="T855" s="15"/>
      <c r="U855" s="15"/>
      <c r="V855" s="15"/>
      <c r="W855" s="15"/>
      <c r="X855" s="15"/>
      <c r="Y855" s="15"/>
      <c r="Z855" s="15"/>
      <c r="AA855" s="15"/>
    </row>
    <row r="856" spans="1:27" ht="18" customHeight="1">
      <c r="A856" s="665"/>
      <c r="B856" s="35" t="s">
        <v>49</v>
      </c>
      <c r="C856" s="35" t="s">
        <v>8</v>
      </c>
      <c r="D856" s="35" t="s">
        <v>478</v>
      </c>
      <c r="E856" s="47" t="s">
        <v>5917</v>
      </c>
      <c r="F856" s="47" t="s">
        <v>5919</v>
      </c>
      <c r="G856" s="17" t="s">
        <v>5921</v>
      </c>
      <c r="H856" s="35" t="s">
        <v>49</v>
      </c>
      <c r="I856" s="35"/>
      <c r="J856" s="665"/>
      <c r="K856" s="35"/>
      <c r="L856" s="35" t="s">
        <v>379</v>
      </c>
      <c r="M856" s="15"/>
      <c r="N856" s="15"/>
      <c r="O856" s="15"/>
      <c r="P856" s="15"/>
      <c r="Q856" s="15"/>
      <c r="R856" s="15"/>
      <c r="S856" s="15"/>
      <c r="T856" s="15"/>
      <c r="U856" s="15"/>
      <c r="V856" s="15"/>
      <c r="W856" s="15"/>
      <c r="X856" s="15"/>
      <c r="Y856" s="15"/>
      <c r="Z856" s="15"/>
      <c r="AA856" s="15"/>
    </row>
    <row r="857" spans="1:27" ht="18" customHeight="1">
      <c r="A857" s="665"/>
      <c r="B857" s="35" t="s">
        <v>49</v>
      </c>
      <c r="C857" s="35" t="s">
        <v>8</v>
      </c>
      <c r="D857" s="35" t="s">
        <v>606</v>
      </c>
      <c r="E857" s="47" t="s">
        <v>5924</v>
      </c>
      <c r="F857" s="47" t="s">
        <v>5926</v>
      </c>
      <c r="G857" s="17" t="s">
        <v>5927</v>
      </c>
      <c r="H857" s="35" t="s">
        <v>49</v>
      </c>
      <c r="I857" s="35"/>
      <c r="J857" s="665"/>
      <c r="K857" s="35"/>
      <c r="L857" s="35" t="s">
        <v>379</v>
      </c>
      <c r="M857" s="15"/>
      <c r="N857" s="15"/>
      <c r="O857" s="15"/>
      <c r="P857" s="15"/>
      <c r="Q857" s="15"/>
      <c r="R857" s="15"/>
      <c r="S857" s="15"/>
      <c r="T857" s="15"/>
      <c r="U857" s="15"/>
      <c r="V857" s="15"/>
      <c r="W857" s="15"/>
      <c r="X857" s="15"/>
      <c r="Y857" s="15"/>
      <c r="Z857" s="15"/>
      <c r="AA857" s="15"/>
    </row>
    <row r="858" spans="1:27" ht="18" customHeight="1">
      <c r="A858" s="665"/>
      <c r="B858" s="35" t="s">
        <v>49</v>
      </c>
      <c r="C858" s="35" t="s">
        <v>8</v>
      </c>
      <c r="D858" s="35" t="s">
        <v>716</v>
      </c>
      <c r="E858" s="47" t="s">
        <v>5935</v>
      </c>
      <c r="F858" s="47" t="s">
        <v>5936</v>
      </c>
      <c r="G858" s="17" t="s">
        <v>5938</v>
      </c>
      <c r="H858" s="35" t="s">
        <v>49</v>
      </c>
      <c r="I858" s="35"/>
      <c r="J858" s="665"/>
      <c r="K858" s="35"/>
      <c r="L858" s="35" t="s">
        <v>379</v>
      </c>
      <c r="M858" s="15"/>
      <c r="N858" s="15"/>
      <c r="O858" s="15"/>
      <c r="P858" s="15"/>
      <c r="Q858" s="15"/>
      <c r="R858" s="15"/>
      <c r="S858" s="15"/>
      <c r="T858" s="15"/>
      <c r="U858" s="15"/>
      <c r="V858" s="15"/>
      <c r="W858" s="15"/>
      <c r="X858" s="15"/>
      <c r="Y858" s="15"/>
      <c r="Z858" s="15"/>
      <c r="AA858" s="15"/>
    </row>
    <row r="859" spans="1:27" ht="18" customHeight="1">
      <c r="A859" s="665"/>
      <c r="B859" s="35" t="s">
        <v>49</v>
      </c>
      <c r="C859" s="35" t="s">
        <v>8</v>
      </c>
      <c r="D859" s="35" t="s">
        <v>1000</v>
      </c>
      <c r="E859" s="47" t="s">
        <v>5944</v>
      </c>
      <c r="F859" s="47" t="s">
        <v>5945</v>
      </c>
      <c r="G859" s="17" t="s">
        <v>5946</v>
      </c>
      <c r="H859" s="35" t="s">
        <v>49</v>
      </c>
      <c r="I859" s="35"/>
      <c r="J859" s="665"/>
      <c r="K859" s="35"/>
      <c r="L859" s="35" t="s">
        <v>379</v>
      </c>
      <c r="M859" s="15"/>
      <c r="N859" s="15"/>
      <c r="O859" s="15"/>
      <c r="P859" s="15"/>
      <c r="Q859" s="15"/>
      <c r="R859" s="15"/>
      <c r="S859" s="15"/>
      <c r="T859" s="15"/>
      <c r="U859" s="15"/>
      <c r="V859" s="15"/>
      <c r="W859" s="15"/>
      <c r="X859" s="15"/>
      <c r="Y859" s="15"/>
      <c r="Z859" s="15"/>
      <c r="AA859" s="15"/>
    </row>
    <row r="860" spans="1:27" ht="18" customHeight="1">
      <c r="A860" s="665"/>
      <c r="B860" s="35" t="s">
        <v>49</v>
      </c>
      <c r="C860" s="35" t="s">
        <v>8</v>
      </c>
      <c r="D860" s="35" t="s">
        <v>1186</v>
      </c>
      <c r="E860" s="47" t="s">
        <v>412</v>
      </c>
      <c r="F860" s="47" t="s">
        <v>5951</v>
      </c>
      <c r="G860" s="17" t="s">
        <v>5953</v>
      </c>
      <c r="H860" s="35" t="s">
        <v>49</v>
      </c>
      <c r="I860" s="35"/>
      <c r="J860" s="665"/>
      <c r="K860" s="35"/>
      <c r="L860" s="35" t="s">
        <v>379</v>
      </c>
      <c r="M860" s="15"/>
      <c r="N860" s="15"/>
      <c r="O860" s="15"/>
      <c r="P860" s="15"/>
      <c r="Q860" s="15"/>
      <c r="R860" s="15"/>
      <c r="S860" s="15"/>
      <c r="T860" s="15"/>
      <c r="U860" s="15"/>
      <c r="V860" s="15"/>
      <c r="W860" s="15"/>
      <c r="X860" s="15"/>
      <c r="Y860" s="15"/>
      <c r="Z860" s="15"/>
      <c r="AA860" s="15"/>
    </row>
    <row r="861" spans="1:27" ht="18" customHeight="1">
      <c r="A861" s="665"/>
      <c r="B861" s="35" t="s">
        <v>49</v>
      </c>
      <c r="C861" s="35" t="s">
        <v>8</v>
      </c>
      <c r="D861" s="35" t="s">
        <v>1460</v>
      </c>
      <c r="E861" s="47" t="s">
        <v>5957</v>
      </c>
      <c r="F861" s="47" t="s">
        <v>5958</v>
      </c>
      <c r="G861" s="17" t="s">
        <v>5960</v>
      </c>
      <c r="H861" s="35" t="s">
        <v>49</v>
      </c>
      <c r="I861" s="35"/>
      <c r="J861" s="665"/>
      <c r="K861" s="35"/>
      <c r="L861" s="35" t="s">
        <v>379</v>
      </c>
      <c r="M861" s="15"/>
      <c r="N861" s="15"/>
      <c r="O861" s="15"/>
      <c r="P861" s="15"/>
      <c r="Q861" s="15"/>
      <c r="R861" s="15"/>
      <c r="S861" s="15"/>
      <c r="T861" s="15"/>
      <c r="U861" s="15"/>
      <c r="V861" s="15"/>
      <c r="W861" s="15"/>
      <c r="X861" s="15"/>
      <c r="Y861" s="15"/>
      <c r="Z861" s="15"/>
      <c r="AA861" s="15"/>
    </row>
    <row r="862" spans="1:27" ht="18" customHeight="1">
      <c r="A862" s="665"/>
      <c r="B862" s="35" t="s">
        <v>49</v>
      </c>
      <c r="C862" s="35" t="s">
        <v>8</v>
      </c>
      <c r="D862" s="35" t="s">
        <v>1545</v>
      </c>
      <c r="E862" s="47" t="s">
        <v>5967</v>
      </c>
      <c r="F862" s="47" t="s">
        <v>5968</v>
      </c>
      <c r="G862" s="17" t="s">
        <v>5969</v>
      </c>
      <c r="H862" s="35" t="s">
        <v>49</v>
      </c>
      <c r="I862" s="35"/>
      <c r="J862" s="665"/>
      <c r="K862" s="35"/>
      <c r="L862" s="35" t="s">
        <v>379</v>
      </c>
      <c r="M862" s="15"/>
      <c r="N862" s="15"/>
      <c r="O862" s="15"/>
      <c r="P862" s="15"/>
      <c r="Q862" s="15"/>
      <c r="R862" s="15"/>
      <c r="S862" s="15"/>
      <c r="T862" s="15"/>
      <c r="U862" s="15"/>
      <c r="V862" s="15"/>
      <c r="W862" s="15"/>
      <c r="X862" s="15"/>
      <c r="Y862" s="15"/>
      <c r="Z862" s="15"/>
      <c r="AA862" s="15"/>
    </row>
    <row r="863" spans="1:27" ht="18" customHeight="1">
      <c r="A863" s="665"/>
      <c r="B863" s="35" t="s">
        <v>49</v>
      </c>
      <c r="C863" s="35" t="s">
        <v>8</v>
      </c>
      <c r="D863" s="35" t="s">
        <v>1652</v>
      </c>
      <c r="E863" s="47" t="s">
        <v>5978</v>
      </c>
      <c r="F863" s="47" t="s">
        <v>5979</v>
      </c>
      <c r="G863" s="17" t="s">
        <v>5980</v>
      </c>
      <c r="H863" s="35" t="s">
        <v>49</v>
      </c>
      <c r="I863" s="35"/>
      <c r="J863" s="665"/>
      <c r="K863" s="35"/>
      <c r="L863" s="35" t="s">
        <v>379</v>
      </c>
      <c r="M863" s="15"/>
      <c r="N863" s="15"/>
      <c r="O863" s="15"/>
      <c r="P863" s="15"/>
      <c r="Q863" s="15"/>
      <c r="R863" s="15"/>
      <c r="S863" s="15"/>
      <c r="T863" s="15"/>
      <c r="U863" s="15"/>
      <c r="V863" s="15"/>
      <c r="W863" s="15"/>
      <c r="X863" s="15"/>
      <c r="Y863" s="15"/>
      <c r="Z863" s="15"/>
      <c r="AA863" s="15"/>
    </row>
    <row r="864" spans="1:27" ht="18" customHeight="1">
      <c r="A864" s="665"/>
      <c r="B864" s="35" t="s">
        <v>49</v>
      </c>
      <c r="C864" s="35" t="s">
        <v>8</v>
      </c>
      <c r="D864" s="35" t="s">
        <v>1950</v>
      </c>
      <c r="E864" s="47" t="s">
        <v>5987</v>
      </c>
      <c r="F864" s="47" t="s">
        <v>5988</v>
      </c>
      <c r="G864" s="17" t="s">
        <v>5989</v>
      </c>
      <c r="H864" s="35" t="s">
        <v>49</v>
      </c>
      <c r="I864" s="35"/>
      <c r="J864" s="665"/>
      <c r="K864" s="35"/>
      <c r="L864" s="35" t="s">
        <v>379</v>
      </c>
      <c r="M864" s="15"/>
      <c r="N864" s="15"/>
      <c r="O864" s="15"/>
      <c r="P864" s="15"/>
      <c r="Q864" s="15"/>
      <c r="R864" s="15"/>
      <c r="S864" s="15"/>
      <c r="T864" s="15"/>
      <c r="U864" s="15"/>
      <c r="V864" s="15"/>
      <c r="W864" s="15"/>
      <c r="X864" s="15"/>
      <c r="Y864" s="15"/>
      <c r="Z864" s="15"/>
      <c r="AA864" s="15"/>
    </row>
    <row r="865" spans="1:27" ht="18" customHeight="1">
      <c r="A865" s="665"/>
      <c r="B865" s="35" t="s">
        <v>49</v>
      </c>
      <c r="C865" s="35" t="s">
        <v>8</v>
      </c>
      <c r="D865" s="35" t="s">
        <v>2037</v>
      </c>
      <c r="E865" s="47" t="s">
        <v>5990</v>
      </c>
      <c r="F865" s="47" t="s">
        <v>5968</v>
      </c>
      <c r="G865" s="17" t="s">
        <v>5969</v>
      </c>
      <c r="H865" s="35" t="s">
        <v>49</v>
      </c>
      <c r="I865" s="35"/>
      <c r="J865" s="665"/>
      <c r="K865" s="35"/>
      <c r="L865" s="35" t="s">
        <v>379</v>
      </c>
      <c r="M865" s="15"/>
      <c r="N865" s="15"/>
      <c r="O865" s="15"/>
      <c r="P865" s="15"/>
      <c r="Q865" s="15"/>
      <c r="R865" s="15"/>
      <c r="S865" s="15"/>
      <c r="T865" s="15"/>
      <c r="U865" s="15"/>
      <c r="V865" s="15"/>
      <c r="W865" s="15"/>
      <c r="X865" s="15"/>
      <c r="Y865" s="15"/>
      <c r="Z865" s="15"/>
      <c r="AA865" s="15"/>
    </row>
    <row r="866" spans="1:27" ht="18" customHeight="1">
      <c r="A866" s="665"/>
      <c r="B866" s="35" t="s">
        <v>49</v>
      </c>
      <c r="C866" s="35" t="s">
        <v>8</v>
      </c>
      <c r="D866" s="35" t="s">
        <v>2687</v>
      </c>
      <c r="E866" s="47" t="s">
        <v>5992</v>
      </c>
      <c r="F866" s="47" t="s">
        <v>5993</v>
      </c>
      <c r="G866" s="17" t="s">
        <v>5994</v>
      </c>
      <c r="H866" s="35" t="s">
        <v>49</v>
      </c>
      <c r="I866" s="35"/>
      <c r="J866" s="665"/>
      <c r="K866" s="35"/>
      <c r="L866" s="35" t="s">
        <v>379</v>
      </c>
      <c r="M866" s="15"/>
      <c r="N866" s="15"/>
      <c r="O866" s="15"/>
      <c r="P866" s="15"/>
      <c r="Q866" s="15"/>
      <c r="R866" s="15"/>
      <c r="S866" s="15"/>
      <c r="T866" s="15"/>
      <c r="U866" s="15"/>
      <c r="V866" s="15"/>
      <c r="W866" s="15"/>
      <c r="X866" s="15"/>
      <c r="Y866" s="15"/>
      <c r="Z866" s="15"/>
      <c r="AA866" s="15"/>
    </row>
    <row r="867" spans="1:27" ht="18" customHeight="1">
      <c r="A867" s="665"/>
      <c r="B867" s="35" t="s">
        <v>49</v>
      </c>
      <c r="C867" s="35" t="s">
        <v>8</v>
      </c>
      <c r="D867" s="35" t="s">
        <v>2710</v>
      </c>
      <c r="E867" s="47" t="s">
        <v>5995</v>
      </c>
      <c r="F867" s="47" t="s">
        <v>5996</v>
      </c>
      <c r="G867" s="17" t="s">
        <v>5997</v>
      </c>
      <c r="H867" s="35" t="s">
        <v>49</v>
      </c>
      <c r="I867" s="35"/>
      <c r="J867" s="665"/>
      <c r="K867" s="35"/>
      <c r="L867" s="35" t="s">
        <v>379</v>
      </c>
      <c r="M867" s="15"/>
      <c r="N867" s="15"/>
      <c r="O867" s="15"/>
      <c r="P867" s="15"/>
      <c r="Q867" s="15"/>
      <c r="R867" s="15"/>
      <c r="S867" s="15"/>
      <c r="T867" s="15"/>
      <c r="U867" s="15"/>
      <c r="V867" s="15"/>
      <c r="W867" s="15"/>
      <c r="X867" s="15"/>
      <c r="Y867" s="15"/>
      <c r="Z867" s="15"/>
      <c r="AA867" s="15"/>
    </row>
    <row r="868" spans="1:27" ht="18" customHeight="1">
      <c r="A868" s="665"/>
      <c r="B868" s="35" t="s">
        <v>49</v>
      </c>
      <c r="C868" s="35" t="s">
        <v>8</v>
      </c>
      <c r="D868" s="35" t="s">
        <v>2722</v>
      </c>
      <c r="E868" s="47" t="s">
        <v>5998</v>
      </c>
      <c r="F868" s="47" t="s">
        <v>5999</v>
      </c>
      <c r="G868" s="17" t="s">
        <v>6000</v>
      </c>
      <c r="H868" s="35" t="s">
        <v>49</v>
      </c>
      <c r="I868" s="35"/>
      <c r="J868" s="665"/>
      <c r="K868" s="35"/>
      <c r="L868" s="35" t="s">
        <v>379</v>
      </c>
      <c r="M868" s="15"/>
      <c r="N868" s="15"/>
      <c r="O868" s="15"/>
      <c r="P868" s="15"/>
      <c r="Q868" s="15"/>
      <c r="R868" s="15"/>
      <c r="S868" s="15"/>
      <c r="T868" s="15"/>
      <c r="U868" s="15"/>
      <c r="V868" s="15"/>
      <c r="W868" s="15"/>
      <c r="X868" s="15"/>
      <c r="Y868" s="15"/>
      <c r="Z868" s="15"/>
      <c r="AA868" s="15"/>
    </row>
    <row r="869" spans="1:27" ht="18" customHeight="1">
      <c r="A869" s="665"/>
      <c r="B869" s="35" t="s">
        <v>49</v>
      </c>
      <c r="C869" s="35" t="s">
        <v>16</v>
      </c>
      <c r="D869" s="35" t="s">
        <v>5265</v>
      </c>
      <c r="E869" s="47" t="s">
        <v>5266</v>
      </c>
      <c r="F869" s="47" t="s">
        <v>6002</v>
      </c>
      <c r="G869" s="17" t="s">
        <v>6003</v>
      </c>
      <c r="H869" s="35" t="s">
        <v>49</v>
      </c>
      <c r="I869" s="35"/>
      <c r="J869" s="665"/>
      <c r="K869" s="35"/>
      <c r="L869" s="35" t="s">
        <v>379</v>
      </c>
      <c r="M869" s="15"/>
      <c r="N869" s="15"/>
      <c r="O869" s="15"/>
      <c r="P869" s="15"/>
      <c r="Q869" s="15"/>
      <c r="R869" s="15"/>
      <c r="S869" s="15"/>
      <c r="T869" s="15"/>
      <c r="U869" s="15"/>
      <c r="V869" s="15"/>
      <c r="W869" s="15"/>
      <c r="X869" s="15"/>
      <c r="Y869" s="15"/>
      <c r="Z869" s="15"/>
      <c r="AA869" s="15"/>
    </row>
    <row r="870" spans="1:27" ht="18" customHeight="1">
      <c r="A870" s="665"/>
      <c r="B870" s="35" t="s">
        <v>49</v>
      </c>
      <c r="C870" s="35" t="s">
        <v>25</v>
      </c>
      <c r="D870" s="35" t="s">
        <v>2847</v>
      </c>
      <c r="E870" s="47" t="s">
        <v>4805</v>
      </c>
      <c r="F870" s="47" t="s">
        <v>6004</v>
      </c>
      <c r="G870" s="17" t="s">
        <v>6005</v>
      </c>
      <c r="H870" s="35" t="s">
        <v>49</v>
      </c>
      <c r="I870" s="35"/>
      <c r="J870" s="665"/>
      <c r="K870" s="35"/>
      <c r="L870" s="35" t="s">
        <v>379</v>
      </c>
      <c r="M870" s="15"/>
      <c r="N870" s="15"/>
      <c r="O870" s="15"/>
      <c r="P870" s="15"/>
      <c r="Q870" s="15"/>
      <c r="R870" s="15"/>
      <c r="S870" s="15"/>
      <c r="T870" s="15"/>
      <c r="U870" s="15"/>
      <c r="V870" s="15"/>
      <c r="W870" s="15"/>
      <c r="X870" s="15"/>
      <c r="Y870" s="15"/>
      <c r="Z870" s="15"/>
      <c r="AA870" s="15"/>
    </row>
    <row r="871" spans="1:27" ht="18" customHeight="1">
      <c r="A871" s="665"/>
      <c r="B871" s="35" t="s">
        <v>49</v>
      </c>
      <c r="C871" s="35" t="s">
        <v>25</v>
      </c>
      <c r="D871" s="35" t="s">
        <v>3566</v>
      </c>
      <c r="E871" s="47" t="s">
        <v>4156</v>
      </c>
      <c r="F871" s="47" t="s">
        <v>6007</v>
      </c>
      <c r="G871" s="17" t="s">
        <v>6008</v>
      </c>
      <c r="H871" s="35" t="s">
        <v>49</v>
      </c>
      <c r="I871" s="35"/>
      <c r="J871" s="665"/>
      <c r="K871" s="35"/>
      <c r="L871" s="35" t="s">
        <v>379</v>
      </c>
      <c r="M871" s="15"/>
      <c r="N871" s="15"/>
      <c r="O871" s="15"/>
      <c r="P871" s="15"/>
      <c r="Q871" s="15"/>
      <c r="R871" s="15"/>
      <c r="S871" s="15"/>
      <c r="T871" s="15"/>
      <c r="U871" s="15"/>
      <c r="V871" s="15"/>
      <c r="W871" s="15"/>
      <c r="X871" s="15"/>
      <c r="Y871" s="15"/>
      <c r="Z871" s="15"/>
      <c r="AA871" s="15"/>
    </row>
    <row r="872" spans="1:27" ht="18" customHeight="1">
      <c r="A872" s="665"/>
      <c r="B872" s="35" t="s">
        <v>49</v>
      </c>
      <c r="C872" s="35" t="s">
        <v>25</v>
      </c>
      <c r="D872" s="35" t="s">
        <v>2956</v>
      </c>
      <c r="E872" s="47" t="s">
        <v>6011</v>
      </c>
      <c r="F872" s="47" t="s">
        <v>6012</v>
      </c>
      <c r="G872" s="17" t="s">
        <v>6013</v>
      </c>
      <c r="H872" s="35" t="s">
        <v>49</v>
      </c>
      <c r="I872" s="35"/>
      <c r="J872" s="665"/>
      <c r="K872" s="35"/>
      <c r="L872" s="35" t="s">
        <v>379</v>
      </c>
      <c r="M872" s="15"/>
      <c r="N872" s="15"/>
      <c r="O872" s="15"/>
      <c r="P872" s="15"/>
      <c r="Q872" s="15"/>
      <c r="R872" s="15"/>
      <c r="S872" s="15"/>
      <c r="T872" s="15"/>
      <c r="U872" s="15"/>
      <c r="V872" s="15"/>
      <c r="W872" s="15"/>
      <c r="X872" s="15"/>
      <c r="Y872" s="15"/>
      <c r="Z872" s="15"/>
      <c r="AA872" s="15"/>
    </row>
    <row r="873" spans="1:27" ht="18" customHeight="1">
      <c r="A873" s="665"/>
      <c r="B873" s="35" t="s">
        <v>49</v>
      </c>
      <c r="C873" s="35" t="s">
        <v>25</v>
      </c>
      <c r="D873" s="35" t="s">
        <v>6014</v>
      </c>
      <c r="E873" s="47" t="s">
        <v>6015</v>
      </c>
      <c r="F873" s="47" t="s">
        <v>6016</v>
      </c>
      <c r="G873" s="17" t="s">
        <v>6017</v>
      </c>
      <c r="H873" s="35" t="s">
        <v>49</v>
      </c>
      <c r="I873" s="35"/>
      <c r="J873" s="665"/>
      <c r="K873" s="35"/>
      <c r="L873" s="35" t="s">
        <v>379</v>
      </c>
      <c r="M873" s="15"/>
      <c r="N873" s="15"/>
      <c r="O873" s="15"/>
      <c r="P873" s="15"/>
      <c r="Q873" s="15"/>
      <c r="R873" s="15"/>
      <c r="S873" s="15"/>
      <c r="T873" s="15"/>
      <c r="U873" s="15"/>
      <c r="V873" s="15"/>
      <c r="W873" s="15"/>
      <c r="X873" s="15"/>
      <c r="Y873" s="15"/>
      <c r="Z873" s="15"/>
      <c r="AA873" s="15"/>
    </row>
    <row r="874" spans="1:27" ht="18" customHeight="1">
      <c r="A874" s="665"/>
      <c r="B874" s="35" t="s">
        <v>49</v>
      </c>
      <c r="C874" s="35" t="s">
        <v>25</v>
      </c>
      <c r="D874" s="35" t="s">
        <v>3108</v>
      </c>
      <c r="E874" s="47" t="s">
        <v>6019</v>
      </c>
      <c r="F874" s="47" t="s">
        <v>6021</v>
      </c>
      <c r="G874" s="17" t="s">
        <v>6022</v>
      </c>
      <c r="H874" s="35" t="s">
        <v>49</v>
      </c>
      <c r="I874" s="35"/>
      <c r="J874" s="665"/>
      <c r="K874" s="35"/>
      <c r="L874" s="35" t="s">
        <v>379</v>
      </c>
      <c r="M874" s="15"/>
      <c r="N874" s="15"/>
      <c r="O874" s="15"/>
      <c r="P874" s="15"/>
      <c r="Q874" s="15"/>
      <c r="R874" s="15"/>
      <c r="S874" s="15"/>
      <c r="T874" s="15"/>
      <c r="U874" s="15"/>
      <c r="V874" s="15"/>
      <c r="W874" s="15"/>
      <c r="X874" s="15"/>
      <c r="Y874" s="15"/>
      <c r="Z874" s="15"/>
      <c r="AA874" s="15"/>
    </row>
    <row r="875" spans="1:27" ht="18" customHeight="1">
      <c r="A875" s="665"/>
      <c r="B875" s="35" t="s">
        <v>49</v>
      </c>
      <c r="C875" s="35" t="s">
        <v>25</v>
      </c>
      <c r="D875" s="35" t="s">
        <v>4021</v>
      </c>
      <c r="E875" s="256" t="s">
        <v>6025</v>
      </c>
      <c r="F875" s="47" t="s">
        <v>6027</v>
      </c>
      <c r="G875" s="17" t="s">
        <v>6028</v>
      </c>
      <c r="H875" s="35" t="s">
        <v>49</v>
      </c>
      <c r="I875" s="35"/>
      <c r="J875" s="665"/>
      <c r="K875" s="35"/>
      <c r="L875" s="35" t="s">
        <v>379</v>
      </c>
      <c r="M875" s="15"/>
      <c r="N875" s="15"/>
      <c r="O875" s="15"/>
      <c r="P875" s="15"/>
      <c r="Q875" s="15"/>
      <c r="R875" s="15"/>
      <c r="S875" s="15"/>
      <c r="T875" s="15"/>
      <c r="U875" s="15"/>
      <c r="V875" s="15"/>
      <c r="W875" s="15"/>
      <c r="X875" s="15"/>
      <c r="Y875" s="15"/>
      <c r="Z875" s="15"/>
      <c r="AA875" s="15"/>
    </row>
    <row r="876" spans="1:27" ht="18" customHeight="1">
      <c r="A876" s="665"/>
      <c r="B876" s="35" t="s">
        <v>49</v>
      </c>
      <c r="C876" s="35" t="s">
        <v>25</v>
      </c>
      <c r="D876" s="35" t="s">
        <v>4300</v>
      </c>
      <c r="E876" s="47" t="s">
        <v>6031</v>
      </c>
      <c r="F876" s="47" t="s">
        <v>6032</v>
      </c>
      <c r="G876" s="17" t="s">
        <v>6033</v>
      </c>
      <c r="H876" s="35" t="s">
        <v>49</v>
      </c>
      <c r="I876" s="35"/>
      <c r="J876" s="665"/>
      <c r="K876" s="35"/>
      <c r="L876" s="35" t="s">
        <v>379</v>
      </c>
      <c r="M876" s="15"/>
      <c r="N876" s="15"/>
      <c r="O876" s="15"/>
      <c r="P876" s="15"/>
      <c r="Q876" s="15"/>
      <c r="R876" s="15"/>
      <c r="S876" s="15"/>
      <c r="T876" s="15"/>
      <c r="U876" s="15"/>
      <c r="V876" s="15"/>
      <c r="W876" s="15"/>
      <c r="X876" s="15"/>
      <c r="Y876" s="15"/>
      <c r="Z876" s="15"/>
      <c r="AA876" s="15"/>
    </row>
    <row r="877" spans="1:27" ht="18" customHeight="1">
      <c r="A877" s="665"/>
      <c r="B877" s="35" t="s">
        <v>49</v>
      </c>
      <c r="C877" s="35" t="s">
        <v>25</v>
      </c>
      <c r="D877" s="35" t="s">
        <v>4922</v>
      </c>
      <c r="E877" s="47" t="s">
        <v>6034</v>
      </c>
      <c r="F877" s="47" t="s">
        <v>6035</v>
      </c>
      <c r="G877" s="17" t="s">
        <v>6036</v>
      </c>
      <c r="H877" s="35" t="s">
        <v>49</v>
      </c>
      <c r="I877" s="35"/>
      <c r="J877" s="665"/>
      <c r="K877" s="35"/>
      <c r="L877" s="35" t="s">
        <v>379</v>
      </c>
      <c r="M877" s="15"/>
      <c r="N877" s="15"/>
      <c r="O877" s="15"/>
      <c r="P877" s="15"/>
      <c r="Q877" s="15"/>
      <c r="R877" s="15"/>
      <c r="S877" s="15"/>
      <c r="T877" s="15"/>
      <c r="U877" s="15"/>
      <c r="V877" s="15"/>
      <c r="W877" s="15"/>
      <c r="X877" s="15"/>
      <c r="Y877" s="15"/>
      <c r="Z877" s="15"/>
      <c r="AA877" s="15"/>
    </row>
    <row r="878" spans="1:27" ht="18" customHeight="1">
      <c r="A878" s="665"/>
      <c r="B878" s="35" t="s">
        <v>49</v>
      </c>
      <c r="C878" s="35" t="s">
        <v>25</v>
      </c>
      <c r="D878" s="35" t="s">
        <v>5906</v>
      </c>
      <c r="E878" s="47" t="s">
        <v>6038</v>
      </c>
      <c r="F878" s="47" t="s">
        <v>6039</v>
      </c>
      <c r="G878" s="17" t="s">
        <v>6040</v>
      </c>
      <c r="H878" s="35" t="s">
        <v>49</v>
      </c>
      <c r="I878" s="35"/>
      <c r="J878" s="665"/>
      <c r="K878" s="35"/>
      <c r="L878" s="35" t="s">
        <v>379</v>
      </c>
      <c r="M878" s="15"/>
      <c r="N878" s="15"/>
      <c r="O878" s="15"/>
      <c r="P878" s="15"/>
      <c r="Q878" s="15"/>
      <c r="R878" s="15"/>
      <c r="S878" s="15"/>
      <c r="T878" s="15"/>
      <c r="U878" s="15"/>
      <c r="V878" s="15"/>
      <c r="W878" s="15"/>
      <c r="X878" s="15"/>
      <c r="Y878" s="15"/>
      <c r="Z878" s="15"/>
      <c r="AA878" s="15"/>
    </row>
    <row r="879" spans="1:27" ht="18" customHeight="1">
      <c r="A879" s="665"/>
      <c r="B879" s="35" t="s">
        <v>49</v>
      </c>
      <c r="C879" s="35" t="s">
        <v>25</v>
      </c>
      <c r="D879" s="35" t="s">
        <v>5923</v>
      </c>
      <c r="E879" s="47" t="s">
        <v>6041</v>
      </c>
      <c r="F879" s="47" t="s">
        <v>6042</v>
      </c>
      <c r="G879" s="17" t="s">
        <v>6043</v>
      </c>
      <c r="H879" s="35" t="s">
        <v>49</v>
      </c>
      <c r="I879" s="35"/>
      <c r="J879" s="665"/>
      <c r="K879" s="35"/>
      <c r="L879" s="35" t="s">
        <v>379</v>
      </c>
      <c r="M879" s="15"/>
      <c r="N879" s="15"/>
      <c r="O879" s="15"/>
      <c r="P879" s="15"/>
      <c r="Q879" s="15"/>
      <c r="R879" s="15"/>
      <c r="S879" s="15"/>
      <c r="T879" s="15"/>
      <c r="U879" s="15"/>
      <c r="V879" s="15"/>
      <c r="W879" s="15"/>
      <c r="X879" s="15"/>
      <c r="Y879" s="15"/>
      <c r="Z879" s="15"/>
      <c r="AA879" s="15"/>
    </row>
    <row r="880" spans="1:27" ht="18" customHeight="1">
      <c r="A880" s="665"/>
      <c r="B880" s="35" t="s">
        <v>49</v>
      </c>
      <c r="C880" s="35" t="s">
        <v>68</v>
      </c>
      <c r="D880" s="35" t="s">
        <v>4620</v>
      </c>
      <c r="E880" s="47" t="s">
        <v>4623</v>
      </c>
      <c r="F880" s="47" t="s">
        <v>6045</v>
      </c>
      <c r="G880" s="17" t="s">
        <v>6046</v>
      </c>
      <c r="H880" s="35" t="s">
        <v>49</v>
      </c>
      <c r="I880" s="35"/>
      <c r="J880" s="665"/>
      <c r="K880" s="35"/>
      <c r="L880" s="35" t="s">
        <v>379</v>
      </c>
      <c r="M880" s="15"/>
      <c r="N880" s="15"/>
      <c r="O880" s="15"/>
      <c r="P880" s="15"/>
      <c r="Q880" s="15"/>
      <c r="R880" s="15"/>
      <c r="S880" s="15"/>
      <c r="T880" s="15"/>
      <c r="U880" s="15"/>
      <c r="V880" s="15"/>
      <c r="W880" s="15"/>
      <c r="X880" s="15"/>
      <c r="Y880" s="15"/>
      <c r="Z880" s="15"/>
      <c r="AA880" s="15"/>
    </row>
    <row r="881" spans="1:27" ht="18" customHeight="1">
      <c r="A881" s="665"/>
      <c r="B881" s="35" t="s">
        <v>49</v>
      </c>
      <c r="C881" s="35" t="s">
        <v>68</v>
      </c>
      <c r="D881" s="35" t="s">
        <v>6048</v>
      </c>
      <c r="E881" s="47" t="s">
        <v>6049</v>
      </c>
      <c r="F881" s="47" t="s">
        <v>6050</v>
      </c>
      <c r="G881" s="17" t="s">
        <v>6051</v>
      </c>
      <c r="H881" s="35" t="s">
        <v>49</v>
      </c>
      <c r="I881" s="35"/>
      <c r="J881" s="665"/>
      <c r="K881" s="35"/>
      <c r="L881" s="35" t="s">
        <v>379</v>
      </c>
      <c r="M881" s="15"/>
      <c r="N881" s="15"/>
      <c r="O881" s="15"/>
      <c r="P881" s="15"/>
      <c r="Q881" s="15"/>
      <c r="R881" s="15"/>
      <c r="S881" s="15"/>
      <c r="T881" s="15"/>
      <c r="U881" s="15"/>
      <c r="V881" s="15"/>
      <c r="W881" s="15"/>
      <c r="X881" s="15"/>
      <c r="Y881" s="15"/>
      <c r="Z881" s="15"/>
      <c r="AA881" s="15"/>
    </row>
    <row r="882" spans="1:27" ht="18" customHeight="1">
      <c r="A882" s="665"/>
      <c r="B882" s="35" t="s">
        <v>49</v>
      </c>
      <c r="C882" s="35" t="s">
        <v>68</v>
      </c>
      <c r="D882" s="35" t="s">
        <v>6053</v>
      </c>
      <c r="E882" s="47" t="s">
        <v>6054</v>
      </c>
      <c r="F882" s="47" t="s">
        <v>6055</v>
      </c>
      <c r="G882" s="17" t="s">
        <v>6056</v>
      </c>
      <c r="H882" s="35" t="s">
        <v>49</v>
      </c>
      <c r="I882" s="35"/>
      <c r="J882" s="665"/>
      <c r="K882" s="35"/>
      <c r="L882" s="35" t="s">
        <v>379</v>
      </c>
      <c r="M882" s="15"/>
      <c r="N882" s="15"/>
      <c r="O882" s="15"/>
      <c r="P882" s="15"/>
      <c r="Q882" s="15"/>
      <c r="R882" s="15"/>
      <c r="S882" s="15"/>
      <c r="T882" s="15"/>
      <c r="U882" s="15"/>
      <c r="V882" s="15"/>
      <c r="W882" s="15"/>
      <c r="X882" s="15"/>
      <c r="Y882" s="15"/>
      <c r="Z882" s="15"/>
      <c r="AA882" s="15"/>
    </row>
    <row r="883" spans="1:27" ht="18" customHeight="1">
      <c r="A883" s="665"/>
      <c r="B883" s="35" t="s">
        <v>49</v>
      </c>
      <c r="C883" s="35" t="s">
        <v>100</v>
      </c>
      <c r="D883" s="35" t="s">
        <v>4082</v>
      </c>
      <c r="E883" s="94" t="s">
        <v>4084</v>
      </c>
      <c r="F883" s="47" t="s">
        <v>6058</v>
      </c>
      <c r="G883" s="17" t="s">
        <v>6059</v>
      </c>
      <c r="H883" s="35" t="s">
        <v>49</v>
      </c>
      <c r="I883" s="35"/>
      <c r="J883" s="665"/>
      <c r="K883" s="35"/>
      <c r="L883" s="35" t="s">
        <v>379</v>
      </c>
      <c r="M883" s="15"/>
      <c r="N883" s="15"/>
      <c r="O883" s="15"/>
      <c r="P883" s="15"/>
      <c r="Q883" s="15"/>
      <c r="R883" s="15"/>
      <c r="S883" s="15"/>
      <c r="T883" s="15"/>
      <c r="U883" s="15"/>
      <c r="V883" s="15"/>
      <c r="W883" s="15"/>
      <c r="X883" s="15"/>
      <c r="Y883" s="15"/>
      <c r="Z883" s="15"/>
      <c r="AA883" s="15"/>
    </row>
    <row r="884" spans="1:27" ht="18" customHeight="1">
      <c r="A884" s="665"/>
      <c r="B884" s="35" t="s">
        <v>49</v>
      </c>
      <c r="C884" s="35" t="s">
        <v>100</v>
      </c>
      <c r="D884" s="35" t="s">
        <v>4091</v>
      </c>
      <c r="E884" s="47" t="s">
        <v>4093</v>
      </c>
      <c r="F884" s="47" t="s">
        <v>6063</v>
      </c>
      <c r="G884" s="17" t="s">
        <v>6064</v>
      </c>
      <c r="H884" s="35" t="s">
        <v>49</v>
      </c>
      <c r="I884" s="35"/>
      <c r="J884" s="665"/>
      <c r="K884" s="35"/>
      <c r="L884" s="35" t="s">
        <v>379</v>
      </c>
      <c r="M884" s="15"/>
      <c r="N884" s="15"/>
      <c r="O884" s="15"/>
      <c r="P884" s="15"/>
      <c r="Q884" s="15"/>
      <c r="R884" s="15"/>
      <c r="S884" s="15"/>
      <c r="T884" s="15"/>
      <c r="U884" s="15"/>
      <c r="V884" s="15"/>
      <c r="W884" s="15"/>
      <c r="X884" s="15"/>
      <c r="Y884" s="15"/>
      <c r="Z884" s="15"/>
      <c r="AA884" s="15"/>
    </row>
    <row r="885" spans="1:27" ht="18" customHeight="1">
      <c r="A885" s="665"/>
      <c r="B885" s="35" t="s">
        <v>49</v>
      </c>
      <c r="C885" s="35" t="s">
        <v>100</v>
      </c>
      <c r="D885" s="35" t="s">
        <v>6066</v>
      </c>
      <c r="E885" s="47" t="s">
        <v>6067</v>
      </c>
      <c r="F885" s="47" t="s">
        <v>6068</v>
      </c>
      <c r="G885" s="17" t="s">
        <v>6069</v>
      </c>
      <c r="H885" s="35" t="s">
        <v>49</v>
      </c>
      <c r="I885" s="35"/>
      <c r="J885" s="665"/>
      <c r="K885" s="35"/>
      <c r="L885" s="35" t="s">
        <v>379</v>
      </c>
      <c r="M885" s="15"/>
      <c r="N885" s="15"/>
      <c r="O885" s="15"/>
      <c r="P885" s="15"/>
      <c r="Q885" s="15"/>
      <c r="R885" s="15"/>
      <c r="S885" s="15"/>
      <c r="T885" s="15"/>
      <c r="U885" s="15"/>
      <c r="V885" s="15"/>
      <c r="W885" s="15"/>
      <c r="X885" s="15"/>
      <c r="Y885" s="15"/>
      <c r="Z885" s="15"/>
      <c r="AA885" s="15"/>
    </row>
    <row r="886" spans="1:27" ht="18" customHeight="1">
      <c r="A886" s="665"/>
      <c r="B886" s="35" t="s">
        <v>49</v>
      </c>
      <c r="C886" s="35" t="s">
        <v>106</v>
      </c>
      <c r="D886" s="35" t="s">
        <v>4017</v>
      </c>
      <c r="E886" s="47" t="s">
        <v>4018</v>
      </c>
      <c r="F886" s="47" t="s">
        <v>6072</v>
      </c>
      <c r="G886" s="17" t="s">
        <v>6073</v>
      </c>
      <c r="H886" s="35" t="s">
        <v>49</v>
      </c>
      <c r="I886" s="35"/>
      <c r="J886" s="665"/>
      <c r="K886" s="35"/>
      <c r="L886" s="35" t="s">
        <v>379</v>
      </c>
      <c r="M886" s="15"/>
      <c r="N886" s="15"/>
      <c r="O886" s="15"/>
      <c r="P886" s="15"/>
      <c r="Q886" s="15"/>
      <c r="R886" s="15"/>
      <c r="S886" s="15"/>
      <c r="T886" s="15"/>
      <c r="U886" s="15"/>
      <c r="V886" s="15"/>
      <c r="W886" s="15"/>
      <c r="X886" s="15"/>
      <c r="Y886" s="15"/>
      <c r="Z886" s="15"/>
      <c r="AA886" s="15"/>
    </row>
    <row r="887" spans="1:27" ht="18" customHeight="1">
      <c r="A887" s="665"/>
      <c r="B887" s="35" t="s">
        <v>49</v>
      </c>
      <c r="C887" s="35" t="s">
        <v>106</v>
      </c>
      <c r="D887" s="35" t="s">
        <v>4498</v>
      </c>
      <c r="E887" s="47" t="s">
        <v>6074</v>
      </c>
      <c r="F887" s="47" t="s">
        <v>6075</v>
      </c>
      <c r="G887" s="17" t="s">
        <v>6076</v>
      </c>
      <c r="H887" s="35" t="s">
        <v>49</v>
      </c>
      <c r="I887" s="35"/>
      <c r="J887" s="665"/>
      <c r="K887" s="35"/>
      <c r="L887" s="35" t="s">
        <v>379</v>
      </c>
      <c r="M887" s="15"/>
      <c r="N887" s="15"/>
      <c r="O887" s="15"/>
      <c r="P887" s="15"/>
      <c r="Q887" s="15"/>
      <c r="R887" s="15"/>
      <c r="S887" s="15"/>
      <c r="T887" s="15"/>
      <c r="U887" s="15"/>
      <c r="V887" s="15"/>
      <c r="W887" s="15"/>
      <c r="X887" s="15"/>
      <c r="Y887" s="15"/>
      <c r="Z887" s="15"/>
      <c r="AA887" s="15"/>
    </row>
    <row r="888" spans="1:27" ht="18" customHeight="1">
      <c r="A888" s="665"/>
      <c r="B888" s="35" t="s">
        <v>49</v>
      </c>
      <c r="C888" s="35" t="s">
        <v>106</v>
      </c>
      <c r="D888" s="35" t="s">
        <v>5291</v>
      </c>
      <c r="E888" s="94" t="s">
        <v>5293</v>
      </c>
      <c r="F888" s="47" t="s">
        <v>6079</v>
      </c>
      <c r="G888" s="17" t="s">
        <v>6080</v>
      </c>
      <c r="H888" s="35" t="s">
        <v>49</v>
      </c>
      <c r="I888" s="35"/>
      <c r="J888" s="665"/>
      <c r="K888" s="35"/>
      <c r="L888" s="35" t="s">
        <v>379</v>
      </c>
      <c r="M888" s="15"/>
      <c r="N888" s="15"/>
      <c r="O888" s="15"/>
      <c r="P888" s="15"/>
      <c r="Q888" s="15"/>
      <c r="R888" s="15"/>
      <c r="S888" s="15"/>
      <c r="T888" s="15"/>
      <c r="U888" s="15"/>
      <c r="V888" s="15"/>
      <c r="W888" s="15"/>
      <c r="X888" s="15"/>
      <c r="Y888" s="15"/>
      <c r="Z888" s="15"/>
      <c r="AA888" s="15"/>
    </row>
    <row r="889" spans="1:27" ht="18" customHeight="1">
      <c r="A889" s="665"/>
      <c r="B889" s="35" t="s">
        <v>49</v>
      </c>
      <c r="C889" s="35" t="s">
        <v>106</v>
      </c>
      <c r="D889" s="35" t="s">
        <v>4509</v>
      </c>
      <c r="E889" s="94" t="s">
        <v>4511</v>
      </c>
      <c r="F889" s="47" t="s">
        <v>6083</v>
      </c>
      <c r="G889" s="17" t="s">
        <v>6084</v>
      </c>
      <c r="H889" s="35" t="s">
        <v>49</v>
      </c>
      <c r="I889" s="35"/>
      <c r="J889" s="665"/>
      <c r="K889" s="35"/>
      <c r="L889" s="35" t="s">
        <v>379</v>
      </c>
      <c r="M889" s="15"/>
      <c r="N889" s="15"/>
      <c r="O889" s="15"/>
      <c r="P889" s="15"/>
      <c r="Q889" s="15"/>
      <c r="R889" s="15"/>
      <c r="S889" s="15"/>
      <c r="T889" s="15"/>
      <c r="U889" s="15"/>
      <c r="V889" s="15"/>
      <c r="W889" s="15"/>
      <c r="X889" s="15"/>
      <c r="Y889" s="15"/>
      <c r="Z889" s="15"/>
      <c r="AA889" s="15"/>
    </row>
    <row r="890" spans="1:27" ht="18" customHeight="1">
      <c r="A890" s="665"/>
      <c r="B890" s="35" t="s">
        <v>49</v>
      </c>
      <c r="C890" s="35" t="s">
        <v>106</v>
      </c>
      <c r="D890" s="35" t="s">
        <v>6087</v>
      </c>
      <c r="E890" s="47" t="s">
        <v>6088</v>
      </c>
      <c r="F890" s="47" t="s">
        <v>6089</v>
      </c>
      <c r="G890" s="17" t="s">
        <v>6090</v>
      </c>
      <c r="H890" s="35" t="s">
        <v>49</v>
      </c>
      <c r="I890" s="35"/>
      <c r="J890" s="665"/>
      <c r="K890" s="35"/>
      <c r="L890" s="35" t="s">
        <v>379</v>
      </c>
      <c r="M890" s="15"/>
      <c r="N890" s="15"/>
      <c r="O890" s="15"/>
      <c r="P890" s="15"/>
      <c r="Q890" s="15"/>
      <c r="R890" s="15"/>
      <c r="S890" s="15"/>
      <c r="T890" s="15"/>
      <c r="U890" s="15"/>
      <c r="V890" s="15"/>
      <c r="W890" s="15"/>
      <c r="X890" s="15"/>
      <c r="Y890" s="15"/>
      <c r="Z890" s="15"/>
      <c r="AA890" s="15"/>
    </row>
    <row r="891" spans="1:27" ht="18" customHeight="1">
      <c r="A891" s="665"/>
      <c r="B891" s="35" t="s">
        <v>49</v>
      </c>
      <c r="C891" s="35" t="s">
        <v>110</v>
      </c>
      <c r="D891" s="35" t="s">
        <v>3697</v>
      </c>
      <c r="E891" s="47" t="s">
        <v>3699</v>
      </c>
      <c r="F891" s="47" t="s">
        <v>6095</v>
      </c>
      <c r="G891" s="17" t="s">
        <v>6096</v>
      </c>
      <c r="H891" s="35" t="s">
        <v>49</v>
      </c>
      <c r="I891" s="35"/>
      <c r="J891" s="665"/>
      <c r="K891" s="35"/>
      <c r="L891" s="35" t="s">
        <v>379</v>
      </c>
      <c r="M891" s="15"/>
      <c r="N891" s="15"/>
      <c r="O891" s="15"/>
      <c r="P891" s="15"/>
      <c r="Q891" s="15"/>
      <c r="R891" s="15"/>
      <c r="S891" s="15"/>
      <c r="T891" s="15"/>
      <c r="U891" s="15"/>
      <c r="V891" s="15"/>
      <c r="W891" s="15"/>
      <c r="X891" s="15"/>
      <c r="Y891" s="15"/>
      <c r="Z891" s="15"/>
      <c r="AA891" s="15"/>
    </row>
    <row r="892" spans="1:27" ht="18" customHeight="1">
      <c r="A892" s="665"/>
      <c r="B892" s="35" t="s">
        <v>5324</v>
      </c>
      <c r="C892" s="35" t="s">
        <v>110</v>
      </c>
      <c r="D892" s="35" t="s">
        <v>3710</v>
      </c>
      <c r="E892" s="47" t="s">
        <v>6099</v>
      </c>
      <c r="F892" s="47" t="s">
        <v>6100</v>
      </c>
      <c r="G892" s="17" t="s">
        <v>6102</v>
      </c>
      <c r="H892" s="35" t="s">
        <v>49</v>
      </c>
      <c r="I892" s="35"/>
      <c r="J892" s="665"/>
      <c r="K892" s="35"/>
      <c r="L892" s="35" t="s">
        <v>379</v>
      </c>
      <c r="M892" s="15"/>
      <c r="N892" s="15"/>
      <c r="O892" s="15"/>
      <c r="P892" s="15"/>
      <c r="Q892" s="15"/>
      <c r="R892" s="15"/>
      <c r="S892" s="15"/>
      <c r="T892" s="15"/>
      <c r="U892" s="15"/>
      <c r="V892" s="15"/>
      <c r="W892" s="15"/>
      <c r="X892" s="15"/>
      <c r="Y892" s="15"/>
      <c r="Z892" s="15"/>
      <c r="AA892" s="15"/>
    </row>
    <row r="893" spans="1:27" ht="18" customHeight="1">
      <c r="A893" s="665"/>
      <c r="B893" s="35" t="s">
        <v>49</v>
      </c>
      <c r="C893" s="35" t="s">
        <v>110</v>
      </c>
      <c r="D893" s="35" t="s">
        <v>3718</v>
      </c>
      <c r="E893" s="47" t="s">
        <v>3719</v>
      </c>
      <c r="F893" s="47" t="s">
        <v>6103</v>
      </c>
      <c r="G893" s="17" t="s">
        <v>6104</v>
      </c>
      <c r="H893" s="35" t="s">
        <v>49</v>
      </c>
      <c r="I893" s="35"/>
      <c r="J893" s="665"/>
      <c r="K893" s="35"/>
      <c r="L893" s="35" t="s">
        <v>379</v>
      </c>
      <c r="M893" s="15"/>
      <c r="N893" s="15"/>
      <c r="O893" s="15"/>
      <c r="P893" s="15"/>
      <c r="Q893" s="15"/>
      <c r="R893" s="15"/>
      <c r="S893" s="15"/>
      <c r="T893" s="15"/>
      <c r="U893" s="15"/>
      <c r="V893" s="15"/>
      <c r="W893" s="15"/>
      <c r="X893" s="15"/>
      <c r="Y893" s="15"/>
      <c r="Z893" s="15"/>
      <c r="AA893" s="15"/>
    </row>
    <row r="894" spans="1:27" ht="18" customHeight="1">
      <c r="A894" s="665"/>
      <c r="B894" s="35" t="s">
        <v>49</v>
      </c>
      <c r="C894" s="35" t="s">
        <v>110</v>
      </c>
      <c r="D894" s="35" t="s">
        <v>3725</v>
      </c>
      <c r="E894" s="47" t="s">
        <v>3727</v>
      </c>
      <c r="F894" s="47" t="s">
        <v>6107</v>
      </c>
      <c r="G894" s="17" t="s">
        <v>6108</v>
      </c>
      <c r="H894" s="35" t="s">
        <v>49</v>
      </c>
      <c r="I894" s="35"/>
      <c r="J894" s="665"/>
      <c r="K894" s="35"/>
      <c r="L894" s="35" t="s">
        <v>379</v>
      </c>
      <c r="M894" s="15"/>
      <c r="N894" s="15"/>
      <c r="O894" s="15"/>
      <c r="P894" s="15"/>
      <c r="Q894" s="15"/>
      <c r="R894" s="15"/>
      <c r="S894" s="15"/>
      <c r="T894" s="15"/>
      <c r="U894" s="15"/>
      <c r="V894" s="15"/>
      <c r="W894" s="15"/>
      <c r="X894" s="15"/>
      <c r="Y894" s="15"/>
      <c r="Z894" s="15"/>
      <c r="AA894" s="15"/>
    </row>
    <row r="895" spans="1:27" ht="18" customHeight="1">
      <c r="A895" s="665"/>
      <c r="B895" s="35" t="s">
        <v>49</v>
      </c>
      <c r="C895" s="35" t="s">
        <v>110</v>
      </c>
      <c r="D895" s="35" t="s">
        <v>3737</v>
      </c>
      <c r="E895" s="47" t="s">
        <v>3738</v>
      </c>
      <c r="F895" s="47" t="s">
        <v>6110</v>
      </c>
      <c r="G895" s="17" t="s">
        <v>6111</v>
      </c>
      <c r="H895" s="35" t="s">
        <v>49</v>
      </c>
      <c r="I895" s="35"/>
      <c r="J895" s="665"/>
      <c r="K895" s="35"/>
      <c r="L895" s="35" t="s">
        <v>379</v>
      </c>
      <c r="M895" s="15"/>
      <c r="N895" s="15"/>
      <c r="O895" s="15"/>
      <c r="P895" s="15"/>
      <c r="Q895" s="15"/>
      <c r="R895" s="15"/>
      <c r="S895" s="15"/>
      <c r="T895" s="15"/>
      <c r="U895" s="15"/>
      <c r="V895" s="15"/>
      <c r="W895" s="15"/>
      <c r="X895" s="15"/>
      <c r="Y895" s="15"/>
      <c r="Z895" s="15"/>
      <c r="AA895" s="15"/>
    </row>
    <row r="896" spans="1:27" ht="18" customHeight="1">
      <c r="A896" s="665"/>
      <c r="B896" s="35" t="s">
        <v>49</v>
      </c>
      <c r="C896" s="35" t="s">
        <v>110</v>
      </c>
      <c r="D896" s="35" t="s">
        <v>3744</v>
      </c>
      <c r="E896" s="47" t="s">
        <v>3745</v>
      </c>
      <c r="F896" s="47" t="s">
        <v>6114</v>
      </c>
      <c r="G896" s="17" t="s">
        <v>6115</v>
      </c>
      <c r="H896" s="35" t="s">
        <v>49</v>
      </c>
      <c r="I896" s="35"/>
      <c r="J896" s="665"/>
      <c r="K896" s="35"/>
      <c r="L896" s="35" t="s">
        <v>379</v>
      </c>
      <c r="M896" s="15"/>
      <c r="N896" s="15"/>
      <c r="O896" s="15"/>
      <c r="P896" s="15"/>
      <c r="Q896" s="15"/>
      <c r="R896" s="15"/>
      <c r="S896" s="15"/>
      <c r="T896" s="15"/>
      <c r="U896" s="15"/>
      <c r="V896" s="15"/>
      <c r="W896" s="15"/>
      <c r="X896" s="15"/>
      <c r="Y896" s="15"/>
      <c r="Z896" s="15"/>
      <c r="AA896" s="15"/>
    </row>
    <row r="897" spans="1:27" ht="18" customHeight="1">
      <c r="A897" s="665"/>
      <c r="B897" s="35" t="s">
        <v>49</v>
      </c>
      <c r="C897" s="35" t="s">
        <v>110</v>
      </c>
      <c r="D897" s="35" t="s">
        <v>3475</v>
      </c>
      <c r="E897" s="47" t="s">
        <v>3476</v>
      </c>
      <c r="F897" s="47" t="s">
        <v>6117</v>
      </c>
      <c r="G897" s="17" t="s">
        <v>6119</v>
      </c>
      <c r="H897" s="35" t="s">
        <v>49</v>
      </c>
      <c r="I897" s="35"/>
      <c r="J897" s="665"/>
      <c r="K897" s="35"/>
      <c r="L897" s="35" t="s">
        <v>379</v>
      </c>
      <c r="M897" s="15"/>
      <c r="N897" s="15"/>
      <c r="O897" s="15"/>
      <c r="P897" s="15"/>
      <c r="Q897" s="15"/>
      <c r="R897" s="15"/>
      <c r="S897" s="15"/>
      <c r="T897" s="15"/>
      <c r="U897" s="15"/>
      <c r="V897" s="15"/>
      <c r="W897" s="15"/>
      <c r="X897" s="15"/>
      <c r="Y897" s="15"/>
      <c r="Z897" s="15"/>
      <c r="AA897" s="15"/>
    </row>
    <row r="898" spans="1:27" ht="18" customHeight="1">
      <c r="A898" s="665"/>
      <c r="B898" s="35" t="s">
        <v>49</v>
      </c>
      <c r="C898" s="35" t="s">
        <v>110</v>
      </c>
      <c r="D898" s="35" t="s">
        <v>3754</v>
      </c>
      <c r="E898" s="47" t="s">
        <v>3756</v>
      </c>
      <c r="F898" s="47" t="s">
        <v>6121</v>
      </c>
      <c r="G898" s="17" t="s">
        <v>6122</v>
      </c>
      <c r="H898" s="35" t="s">
        <v>49</v>
      </c>
      <c r="I898" s="35"/>
      <c r="J898" s="665"/>
      <c r="K898" s="35"/>
      <c r="L898" s="35" t="s">
        <v>379</v>
      </c>
      <c r="M898" s="15"/>
      <c r="N898" s="15"/>
      <c r="O898" s="15"/>
      <c r="P898" s="15"/>
      <c r="Q898" s="15"/>
      <c r="R898" s="15"/>
      <c r="S898" s="15"/>
      <c r="T898" s="15"/>
      <c r="U898" s="15"/>
      <c r="V898" s="15"/>
      <c r="W898" s="15"/>
      <c r="X898" s="15"/>
      <c r="Y898" s="15"/>
      <c r="Z898" s="15"/>
      <c r="AA898" s="15"/>
    </row>
    <row r="899" spans="1:27" ht="18" customHeight="1">
      <c r="A899" s="665"/>
      <c r="B899" s="35" t="s">
        <v>49</v>
      </c>
      <c r="C899" s="35" t="s">
        <v>110</v>
      </c>
      <c r="D899" s="35" t="s">
        <v>6124</v>
      </c>
      <c r="E899" s="47" t="s">
        <v>6125</v>
      </c>
      <c r="F899" s="47" t="s">
        <v>6126</v>
      </c>
      <c r="G899" s="17" t="s">
        <v>6127</v>
      </c>
      <c r="H899" s="35" t="s">
        <v>49</v>
      </c>
      <c r="I899" s="35"/>
      <c r="J899" s="665"/>
      <c r="K899" s="35"/>
      <c r="L899" s="35" t="s">
        <v>379</v>
      </c>
      <c r="M899" s="15"/>
      <c r="N899" s="15"/>
      <c r="O899" s="15"/>
      <c r="P899" s="15"/>
      <c r="Q899" s="15"/>
      <c r="R899" s="15"/>
      <c r="S899" s="15"/>
      <c r="T899" s="15"/>
      <c r="U899" s="15"/>
      <c r="V899" s="15"/>
      <c r="W899" s="15"/>
      <c r="X899" s="15"/>
      <c r="Y899" s="15"/>
      <c r="Z899" s="15"/>
      <c r="AA899" s="15"/>
    </row>
    <row r="900" spans="1:27" ht="18" customHeight="1">
      <c r="A900" s="665"/>
      <c r="B900" s="35" t="s">
        <v>49</v>
      </c>
      <c r="C900" s="35" t="s">
        <v>110</v>
      </c>
      <c r="D900" s="35" t="s">
        <v>6129</v>
      </c>
      <c r="E900" s="47" t="s">
        <v>6130</v>
      </c>
      <c r="F900" s="47" t="s">
        <v>6131</v>
      </c>
      <c r="G900" s="17" t="s">
        <v>6133</v>
      </c>
      <c r="H900" s="35" t="s">
        <v>49</v>
      </c>
      <c r="I900" s="35"/>
      <c r="J900" s="665"/>
      <c r="K900" s="35"/>
      <c r="L900" s="35" t="s">
        <v>379</v>
      </c>
      <c r="M900" s="15"/>
      <c r="N900" s="15"/>
      <c r="O900" s="15"/>
      <c r="P900" s="15"/>
      <c r="Q900" s="15"/>
      <c r="R900" s="15"/>
      <c r="S900" s="15"/>
      <c r="T900" s="15"/>
      <c r="U900" s="15"/>
      <c r="V900" s="15"/>
      <c r="W900" s="15"/>
      <c r="X900" s="15"/>
      <c r="Y900" s="15"/>
      <c r="Z900" s="15"/>
      <c r="AA900" s="15"/>
    </row>
    <row r="901" spans="1:27" ht="18" customHeight="1">
      <c r="A901" s="665"/>
      <c r="B901" s="35" t="s">
        <v>49</v>
      </c>
      <c r="C901" s="35" t="s">
        <v>110</v>
      </c>
      <c r="D901" s="35" t="s">
        <v>6134</v>
      </c>
      <c r="E901" s="47" t="s">
        <v>6135</v>
      </c>
      <c r="F901" s="47" t="s">
        <v>6136</v>
      </c>
      <c r="G901" s="17" t="s">
        <v>6137</v>
      </c>
      <c r="H901" s="35" t="s">
        <v>49</v>
      </c>
      <c r="I901" s="35"/>
      <c r="J901" s="665"/>
      <c r="K901" s="35"/>
      <c r="L901" s="35" t="s">
        <v>379</v>
      </c>
      <c r="M901" s="15"/>
      <c r="N901" s="15"/>
      <c r="O901" s="15"/>
      <c r="P901" s="15"/>
      <c r="Q901" s="15"/>
      <c r="R901" s="15"/>
      <c r="S901" s="15"/>
      <c r="T901" s="15"/>
      <c r="U901" s="15"/>
      <c r="V901" s="15"/>
      <c r="W901" s="15"/>
      <c r="X901" s="15"/>
      <c r="Y901" s="15"/>
      <c r="Z901" s="15"/>
      <c r="AA901" s="15"/>
    </row>
    <row r="902" spans="1:27" ht="18" customHeight="1">
      <c r="A902" s="665"/>
      <c r="B902" s="35" t="s">
        <v>49</v>
      </c>
      <c r="C902" s="35" t="s">
        <v>110</v>
      </c>
      <c r="D902" s="35" t="s">
        <v>3481</v>
      </c>
      <c r="E902" s="47" t="s">
        <v>5548</v>
      </c>
      <c r="F902" s="47" t="s">
        <v>6139</v>
      </c>
      <c r="G902" s="17" t="s">
        <v>6141</v>
      </c>
      <c r="H902" s="35" t="s">
        <v>49</v>
      </c>
      <c r="I902" s="35"/>
      <c r="J902" s="665"/>
      <c r="K902" s="35"/>
      <c r="L902" s="35" t="s">
        <v>379</v>
      </c>
      <c r="M902" s="15"/>
      <c r="N902" s="15"/>
      <c r="O902" s="15"/>
      <c r="P902" s="15"/>
      <c r="Q902" s="15"/>
      <c r="R902" s="15"/>
      <c r="S902" s="15"/>
      <c r="T902" s="15"/>
      <c r="U902" s="15"/>
      <c r="V902" s="15"/>
      <c r="W902" s="15"/>
      <c r="X902" s="15"/>
      <c r="Y902" s="15"/>
      <c r="Z902" s="15"/>
      <c r="AA902" s="15"/>
    </row>
    <row r="903" spans="1:27" ht="18" customHeight="1">
      <c r="A903" s="665"/>
      <c r="B903" s="35" t="s">
        <v>49</v>
      </c>
      <c r="C903" s="35" t="s">
        <v>110</v>
      </c>
      <c r="D903" s="35" t="s">
        <v>3491</v>
      </c>
      <c r="E903" s="47" t="s">
        <v>3368</v>
      </c>
      <c r="F903" s="47" t="s">
        <v>6142</v>
      </c>
      <c r="G903" s="17" t="s">
        <v>6143</v>
      </c>
      <c r="H903" s="35" t="s">
        <v>49</v>
      </c>
      <c r="I903" s="35"/>
      <c r="J903" s="665"/>
      <c r="K903" s="35"/>
      <c r="L903" s="35" t="s">
        <v>379</v>
      </c>
      <c r="M903" s="15"/>
      <c r="N903" s="15"/>
      <c r="O903" s="15"/>
      <c r="P903" s="15"/>
      <c r="Q903" s="15"/>
      <c r="R903" s="15"/>
      <c r="S903" s="15"/>
      <c r="T903" s="15"/>
      <c r="U903" s="15"/>
      <c r="V903" s="15"/>
      <c r="W903" s="15"/>
      <c r="X903" s="15"/>
      <c r="Y903" s="15"/>
      <c r="Z903" s="15"/>
      <c r="AA903" s="15"/>
    </row>
    <row r="904" spans="1:27" ht="18" customHeight="1">
      <c r="A904" s="665"/>
      <c r="B904" s="35" t="s">
        <v>49</v>
      </c>
      <c r="C904" s="35" t="s">
        <v>110</v>
      </c>
      <c r="D904" s="35" t="s">
        <v>6145</v>
      </c>
      <c r="E904" s="47" t="s">
        <v>6146</v>
      </c>
      <c r="F904" s="47" t="s">
        <v>6147</v>
      </c>
      <c r="G904" s="17" t="s">
        <v>6149</v>
      </c>
      <c r="H904" s="35" t="s">
        <v>49</v>
      </c>
      <c r="I904" s="35"/>
      <c r="J904" s="665"/>
      <c r="K904" s="35"/>
      <c r="L904" s="35" t="s">
        <v>379</v>
      </c>
      <c r="M904" s="15"/>
      <c r="N904" s="15"/>
      <c r="O904" s="15"/>
      <c r="P904" s="15"/>
      <c r="Q904" s="15"/>
      <c r="R904" s="15"/>
      <c r="S904" s="15"/>
      <c r="T904" s="15"/>
      <c r="U904" s="15"/>
      <c r="V904" s="15"/>
      <c r="W904" s="15"/>
      <c r="X904" s="15"/>
      <c r="Y904" s="15"/>
      <c r="Z904" s="15"/>
      <c r="AA904" s="15"/>
    </row>
    <row r="905" spans="1:27" ht="18" customHeight="1">
      <c r="A905" s="665"/>
      <c r="B905" s="35" t="s">
        <v>49</v>
      </c>
      <c r="C905" s="35" t="s">
        <v>110</v>
      </c>
      <c r="D905" s="35" t="s">
        <v>6150</v>
      </c>
      <c r="E905" s="47" t="s">
        <v>6151</v>
      </c>
      <c r="F905" s="47" t="s">
        <v>6152</v>
      </c>
      <c r="G905" s="17" t="s">
        <v>6153</v>
      </c>
      <c r="H905" s="35" t="s">
        <v>49</v>
      </c>
      <c r="I905" s="35"/>
      <c r="J905" s="665"/>
      <c r="K905" s="35"/>
      <c r="L905" s="35" t="s">
        <v>379</v>
      </c>
      <c r="M905" s="15"/>
      <c r="N905" s="15"/>
      <c r="O905" s="15"/>
      <c r="P905" s="15"/>
      <c r="Q905" s="15"/>
      <c r="R905" s="15"/>
      <c r="S905" s="15"/>
      <c r="T905" s="15"/>
      <c r="U905" s="15"/>
      <c r="V905" s="15"/>
      <c r="W905" s="15"/>
      <c r="X905" s="15"/>
      <c r="Y905" s="15"/>
      <c r="Z905" s="15"/>
      <c r="AA905" s="15"/>
    </row>
    <row r="906" spans="1:27" ht="18" customHeight="1">
      <c r="A906" s="665"/>
      <c r="B906" s="35" t="s">
        <v>49</v>
      </c>
      <c r="C906" s="35" t="s">
        <v>110</v>
      </c>
      <c r="D906" s="35" t="s">
        <v>6154</v>
      </c>
      <c r="E906" s="47" t="s">
        <v>6155</v>
      </c>
      <c r="F906" s="47" t="s">
        <v>6156</v>
      </c>
      <c r="G906" s="17" t="s">
        <v>6158</v>
      </c>
      <c r="H906" s="35" t="s">
        <v>49</v>
      </c>
      <c r="I906" s="35"/>
      <c r="J906" s="665"/>
      <c r="K906" s="35"/>
      <c r="L906" s="35" t="s">
        <v>379</v>
      </c>
      <c r="M906" s="15"/>
      <c r="N906" s="15"/>
      <c r="O906" s="15"/>
      <c r="P906" s="15"/>
      <c r="Q906" s="15"/>
      <c r="R906" s="15"/>
      <c r="S906" s="15"/>
      <c r="T906" s="15"/>
      <c r="U906" s="15"/>
      <c r="V906" s="15"/>
      <c r="W906" s="15"/>
      <c r="X906" s="15"/>
      <c r="Y906" s="15"/>
      <c r="Z906" s="15"/>
      <c r="AA906" s="15"/>
    </row>
    <row r="907" spans="1:27" ht="18" customHeight="1">
      <c r="A907" s="665"/>
      <c r="B907" s="35" t="s">
        <v>49</v>
      </c>
      <c r="C907" s="35" t="s">
        <v>110</v>
      </c>
      <c r="D907" s="35" t="s">
        <v>6160</v>
      </c>
      <c r="E907" s="47" t="s">
        <v>6161</v>
      </c>
      <c r="F907" s="47" t="s">
        <v>6162</v>
      </c>
      <c r="G907" s="17" t="s">
        <v>6163</v>
      </c>
      <c r="H907" s="35" t="s">
        <v>49</v>
      </c>
      <c r="I907" s="35"/>
      <c r="J907" s="665"/>
      <c r="K907" s="35"/>
      <c r="L907" s="35" t="s">
        <v>379</v>
      </c>
      <c r="M907" s="15"/>
      <c r="N907" s="15"/>
      <c r="O907" s="15"/>
      <c r="P907" s="15"/>
      <c r="Q907" s="15"/>
      <c r="R907" s="15"/>
      <c r="S907" s="15"/>
      <c r="T907" s="15"/>
      <c r="U907" s="15"/>
      <c r="V907" s="15"/>
      <c r="W907" s="15"/>
      <c r="X907" s="15"/>
      <c r="Y907" s="15"/>
      <c r="Z907" s="15"/>
      <c r="AA907" s="15"/>
    </row>
    <row r="908" spans="1:27" ht="18" customHeight="1">
      <c r="A908" s="665"/>
      <c r="B908" s="35" t="s">
        <v>49</v>
      </c>
      <c r="C908" s="35" t="s">
        <v>110</v>
      </c>
      <c r="D908" s="35" t="s">
        <v>6164</v>
      </c>
      <c r="E908" s="47" t="s">
        <v>6165</v>
      </c>
      <c r="F908" s="47" t="s">
        <v>6166</v>
      </c>
      <c r="G908" s="17" t="s">
        <v>6167</v>
      </c>
      <c r="H908" s="35" t="s">
        <v>49</v>
      </c>
      <c r="I908" s="35"/>
      <c r="J908" s="665"/>
      <c r="K908" s="35"/>
      <c r="L908" s="35" t="s">
        <v>379</v>
      </c>
      <c r="M908" s="15"/>
      <c r="N908" s="15"/>
      <c r="O908" s="15"/>
      <c r="P908" s="15"/>
      <c r="Q908" s="15"/>
      <c r="R908" s="15"/>
      <c r="S908" s="15"/>
      <c r="T908" s="15"/>
      <c r="U908" s="15"/>
      <c r="V908" s="15"/>
      <c r="W908" s="15"/>
      <c r="X908" s="15"/>
      <c r="Y908" s="15"/>
      <c r="Z908" s="15"/>
      <c r="AA908" s="15"/>
    </row>
    <row r="909" spans="1:27" ht="18" customHeight="1">
      <c r="A909" s="665"/>
      <c r="B909" s="35" t="s">
        <v>49</v>
      </c>
      <c r="C909" s="35" t="s">
        <v>125</v>
      </c>
      <c r="D909" s="35" t="s">
        <v>3947</v>
      </c>
      <c r="E909" s="47" t="s">
        <v>3306</v>
      </c>
      <c r="F909" s="47" t="s">
        <v>6170</v>
      </c>
      <c r="G909" s="17" t="s">
        <v>6171</v>
      </c>
      <c r="H909" s="35" t="s">
        <v>49</v>
      </c>
      <c r="I909" s="35"/>
      <c r="J909" s="665"/>
      <c r="K909" s="35"/>
      <c r="L909" s="35" t="s">
        <v>379</v>
      </c>
      <c r="M909" s="15"/>
      <c r="N909" s="15"/>
      <c r="O909" s="15"/>
      <c r="P909" s="15"/>
      <c r="Q909" s="15"/>
      <c r="R909" s="15"/>
      <c r="S909" s="15"/>
      <c r="T909" s="15"/>
      <c r="U909" s="15"/>
      <c r="V909" s="15"/>
      <c r="W909" s="15"/>
      <c r="X909" s="15"/>
      <c r="Y909" s="15"/>
      <c r="Z909" s="15"/>
      <c r="AA909" s="15"/>
    </row>
    <row r="910" spans="1:27" ht="18" customHeight="1">
      <c r="A910" s="665"/>
      <c r="B910" s="35" t="s">
        <v>49</v>
      </c>
      <c r="C910" s="35" t="s">
        <v>125</v>
      </c>
      <c r="D910" s="35" t="s">
        <v>5027</v>
      </c>
      <c r="E910" s="47" t="s">
        <v>5028</v>
      </c>
      <c r="F910" s="47" t="s">
        <v>6172</v>
      </c>
      <c r="G910" s="17" t="s">
        <v>6173</v>
      </c>
      <c r="H910" s="35" t="s">
        <v>49</v>
      </c>
      <c r="I910" s="35"/>
      <c r="J910" s="665"/>
      <c r="K910" s="35"/>
      <c r="L910" s="35" t="s">
        <v>379</v>
      </c>
      <c r="M910" s="15"/>
      <c r="N910" s="15"/>
      <c r="O910" s="15"/>
      <c r="P910" s="15"/>
      <c r="Q910" s="15"/>
      <c r="R910" s="15"/>
      <c r="S910" s="15"/>
      <c r="T910" s="15"/>
      <c r="U910" s="15"/>
      <c r="V910" s="15"/>
      <c r="W910" s="15"/>
      <c r="X910" s="15"/>
      <c r="Y910" s="15"/>
      <c r="Z910" s="15"/>
      <c r="AA910" s="15"/>
    </row>
    <row r="911" spans="1:27" ht="18" customHeight="1">
      <c r="A911" s="665"/>
      <c r="B911" s="35" t="s">
        <v>49</v>
      </c>
      <c r="C911" s="35" t="s">
        <v>125</v>
      </c>
      <c r="D911" s="35" t="s">
        <v>6174</v>
      </c>
      <c r="E911" s="47" t="s">
        <v>6175</v>
      </c>
      <c r="F911" s="47" t="s">
        <v>6177</v>
      </c>
      <c r="G911" s="17" t="s">
        <v>6178</v>
      </c>
      <c r="H911" s="35" t="s">
        <v>49</v>
      </c>
      <c r="I911" s="35"/>
      <c r="J911" s="665"/>
      <c r="K911" s="35"/>
      <c r="L911" s="35" t="s">
        <v>379</v>
      </c>
      <c r="M911" s="15"/>
      <c r="N911" s="15"/>
      <c r="O911" s="15"/>
      <c r="P911" s="15"/>
      <c r="Q911" s="15"/>
      <c r="R911" s="15"/>
      <c r="S911" s="15"/>
      <c r="T911" s="15"/>
      <c r="U911" s="15"/>
      <c r="V911" s="15"/>
      <c r="W911" s="15"/>
      <c r="X911" s="15"/>
      <c r="Y911" s="15"/>
      <c r="Z911" s="15"/>
      <c r="AA911" s="15"/>
    </row>
    <row r="912" spans="1:27" ht="18" customHeight="1">
      <c r="A912" s="665"/>
      <c r="B912" s="35" t="s">
        <v>49</v>
      </c>
      <c r="C912" s="35" t="s">
        <v>125</v>
      </c>
      <c r="D912" s="35" t="s">
        <v>6181</v>
      </c>
      <c r="E912" s="47" t="s">
        <v>6182</v>
      </c>
      <c r="F912" s="47" t="s">
        <v>6183</v>
      </c>
      <c r="G912" s="17" t="s">
        <v>6184</v>
      </c>
      <c r="H912" s="35" t="s">
        <v>49</v>
      </c>
      <c r="I912" s="35"/>
      <c r="J912" s="665"/>
      <c r="K912" s="35"/>
      <c r="L912" s="35" t="s">
        <v>379</v>
      </c>
      <c r="M912" s="15"/>
      <c r="N912" s="15"/>
      <c r="O912" s="15"/>
      <c r="P912" s="15"/>
      <c r="Q912" s="15"/>
      <c r="R912" s="15"/>
      <c r="S912" s="15"/>
      <c r="T912" s="15"/>
      <c r="U912" s="15"/>
      <c r="V912" s="15"/>
      <c r="W912" s="15"/>
      <c r="X912" s="15"/>
      <c r="Y912" s="15"/>
      <c r="Z912" s="15"/>
      <c r="AA912" s="15"/>
    </row>
    <row r="913" spans="1:27" ht="18" customHeight="1">
      <c r="A913" s="665"/>
      <c r="B913" s="35" t="s">
        <v>49</v>
      </c>
      <c r="C913" s="35" t="s">
        <v>125</v>
      </c>
      <c r="D913" s="35" t="s">
        <v>6186</v>
      </c>
      <c r="E913" s="47" t="s">
        <v>6187</v>
      </c>
      <c r="F913" s="47" t="s">
        <v>6189</v>
      </c>
      <c r="G913" s="17" t="s">
        <v>6190</v>
      </c>
      <c r="H913" s="35" t="s">
        <v>49</v>
      </c>
      <c r="I913" s="35"/>
      <c r="J913" s="665"/>
      <c r="K913" s="35"/>
      <c r="L913" s="35" t="s">
        <v>379</v>
      </c>
      <c r="M913" s="15"/>
      <c r="N913" s="15"/>
      <c r="O913" s="15"/>
      <c r="P913" s="15"/>
      <c r="Q913" s="15"/>
      <c r="R913" s="15"/>
      <c r="S913" s="15"/>
      <c r="T913" s="15"/>
      <c r="U913" s="15"/>
      <c r="V913" s="15"/>
      <c r="W913" s="15"/>
      <c r="X913" s="15"/>
      <c r="Y913" s="15"/>
      <c r="Z913" s="15"/>
      <c r="AA913" s="15"/>
    </row>
    <row r="914" spans="1:27" ht="18" customHeight="1">
      <c r="A914" s="665"/>
      <c r="B914" s="35" t="s">
        <v>49</v>
      </c>
      <c r="C914" s="35" t="s">
        <v>125</v>
      </c>
      <c r="D914" s="35" t="s">
        <v>6191</v>
      </c>
      <c r="E914" s="47" t="s">
        <v>6192</v>
      </c>
      <c r="F914" s="47" t="s">
        <v>6193</v>
      </c>
      <c r="G914" s="17" t="s">
        <v>6194</v>
      </c>
      <c r="H914" s="35" t="s">
        <v>49</v>
      </c>
      <c r="I914" s="35"/>
      <c r="J914" s="665"/>
      <c r="K914" s="35"/>
      <c r="L914" s="35" t="s">
        <v>379</v>
      </c>
      <c r="M914" s="15"/>
      <c r="N914" s="15"/>
      <c r="O914" s="15"/>
      <c r="P914" s="15"/>
      <c r="Q914" s="15"/>
      <c r="R914" s="15"/>
      <c r="S914" s="15"/>
      <c r="T914" s="15"/>
      <c r="U914" s="15"/>
      <c r="V914" s="15"/>
      <c r="W914" s="15"/>
      <c r="X914" s="15"/>
      <c r="Y914" s="15"/>
      <c r="Z914" s="15"/>
      <c r="AA914" s="15"/>
    </row>
    <row r="915" spans="1:27" ht="18" customHeight="1">
      <c r="A915" s="665"/>
      <c r="B915" s="35" t="s">
        <v>49</v>
      </c>
      <c r="C915" s="35" t="s">
        <v>125</v>
      </c>
      <c r="D915" s="35" t="s">
        <v>4467</v>
      </c>
      <c r="E915" s="47" t="s">
        <v>4469</v>
      </c>
      <c r="F915" s="47" t="s">
        <v>6197</v>
      </c>
      <c r="G915" s="17" t="s">
        <v>6198</v>
      </c>
      <c r="H915" s="35" t="s">
        <v>49</v>
      </c>
      <c r="I915" s="35"/>
      <c r="J915" s="665"/>
      <c r="K915" s="35"/>
      <c r="L915" s="35" t="s">
        <v>379</v>
      </c>
      <c r="M915" s="15"/>
      <c r="N915" s="15"/>
      <c r="O915" s="15"/>
      <c r="P915" s="15"/>
      <c r="Q915" s="15"/>
      <c r="R915" s="15"/>
      <c r="S915" s="15"/>
      <c r="T915" s="15"/>
      <c r="U915" s="15"/>
      <c r="V915" s="15"/>
      <c r="W915" s="15"/>
      <c r="X915" s="15"/>
      <c r="Y915" s="15"/>
      <c r="Z915" s="15"/>
      <c r="AA915" s="15"/>
    </row>
    <row r="916" spans="1:27" ht="18" customHeight="1">
      <c r="A916" s="665"/>
      <c r="B916" s="35" t="s">
        <v>49</v>
      </c>
      <c r="C916" s="35" t="s">
        <v>125</v>
      </c>
      <c r="D916" s="35" t="s">
        <v>6199</v>
      </c>
      <c r="E916" s="47" t="s">
        <v>6200</v>
      </c>
      <c r="F916" s="47" t="s">
        <v>6201</v>
      </c>
      <c r="G916" s="17" t="s">
        <v>6202</v>
      </c>
      <c r="H916" s="35" t="s">
        <v>49</v>
      </c>
      <c r="I916" s="35"/>
      <c r="J916" s="665"/>
      <c r="K916" s="35"/>
      <c r="L916" s="35" t="s">
        <v>379</v>
      </c>
      <c r="M916" s="15"/>
      <c r="N916" s="15"/>
      <c r="O916" s="15"/>
      <c r="P916" s="15"/>
      <c r="Q916" s="15"/>
      <c r="R916" s="15"/>
      <c r="S916" s="15"/>
      <c r="T916" s="15"/>
      <c r="U916" s="15"/>
      <c r="V916" s="15"/>
      <c r="W916" s="15"/>
      <c r="X916" s="15"/>
      <c r="Y916" s="15"/>
      <c r="Z916" s="15"/>
      <c r="AA916" s="15"/>
    </row>
    <row r="917" spans="1:27" ht="18" customHeight="1">
      <c r="A917" s="665"/>
      <c r="B917" s="35" t="s">
        <v>49</v>
      </c>
      <c r="C917" s="35" t="s">
        <v>125</v>
      </c>
      <c r="D917" s="35" t="s">
        <v>5012</v>
      </c>
      <c r="E917" s="47" t="s">
        <v>5014</v>
      </c>
      <c r="F917" s="47" t="s">
        <v>6208</v>
      </c>
      <c r="G917" s="17" t="s">
        <v>6209</v>
      </c>
      <c r="H917" s="35" t="s">
        <v>49</v>
      </c>
      <c r="I917" s="35"/>
      <c r="J917" s="665"/>
      <c r="K917" s="35"/>
      <c r="L917" s="35" t="s">
        <v>379</v>
      </c>
      <c r="M917" s="15"/>
      <c r="N917" s="15"/>
      <c r="O917" s="15"/>
      <c r="P917" s="15"/>
      <c r="Q917" s="15"/>
      <c r="R917" s="15"/>
      <c r="S917" s="15"/>
      <c r="T917" s="15"/>
      <c r="U917" s="15"/>
      <c r="V917" s="15"/>
      <c r="W917" s="15"/>
      <c r="X917" s="15"/>
      <c r="Y917" s="15"/>
      <c r="Z917" s="15"/>
      <c r="AA917" s="15"/>
    </row>
    <row r="918" spans="1:27" ht="18" customHeight="1">
      <c r="A918" s="665"/>
      <c r="B918" s="35" t="s">
        <v>49</v>
      </c>
      <c r="C918" s="35" t="s">
        <v>125</v>
      </c>
      <c r="D918" s="35" t="s">
        <v>6210</v>
      </c>
      <c r="E918" s="47" t="s">
        <v>6211</v>
      </c>
      <c r="F918" s="47" t="s">
        <v>6212</v>
      </c>
      <c r="G918" s="17" t="s">
        <v>6213</v>
      </c>
      <c r="H918" s="35" t="s">
        <v>49</v>
      </c>
      <c r="I918" s="35"/>
      <c r="J918" s="665"/>
      <c r="K918" s="35"/>
      <c r="L918" s="35" t="s">
        <v>379</v>
      </c>
      <c r="M918" s="15"/>
      <c r="N918" s="15"/>
      <c r="O918" s="15"/>
      <c r="P918" s="15"/>
      <c r="Q918" s="15"/>
      <c r="R918" s="15"/>
      <c r="S918" s="15"/>
      <c r="T918" s="15"/>
      <c r="U918" s="15"/>
      <c r="V918" s="15"/>
      <c r="W918" s="15"/>
      <c r="X918" s="15"/>
      <c r="Y918" s="15"/>
      <c r="Z918" s="15"/>
      <c r="AA918" s="15"/>
    </row>
    <row r="919" spans="1:27" ht="18" customHeight="1">
      <c r="A919" s="665"/>
      <c r="B919" s="35" t="s">
        <v>49</v>
      </c>
      <c r="C919" s="35" t="s">
        <v>125</v>
      </c>
      <c r="D919" s="35" t="s">
        <v>6217</v>
      </c>
      <c r="E919" s="47" t="s">
        <v>6218</v>
      </c>
      <c r="F919" s="47" t="s">
        <v>6219</v>
      </c>
      <c r="G919" s="17" t="s">
        <v>6221</v>
      </c>
      <c r="H919" s="35" t="s">
        <v>49</v>
      </c>
      <c r="I919" s="35"/>
      <c r="J919" s="665"/>
      <c r="K919" s="35"/>
      <c r="L919" s="35" t="s">
        <v>379</v>
      </c>
      <c r="M919" s="15"/>
      <c r="N919" s="15"/>
      <c r="O919" s="15"/>
      <c r="P919" s="15"/>
      <c r="Q919" s="15"/>
      <c r="R919" s="15"/>
      <c r="S919" s="15"/>
      <c r="T919" s="15"/>
      <c r="U919" s="15"/>
      <c r="V919" s="15"/>
      <c r="W919" s="15"/>
      <c r="X919" s="15"/>
      <c r="Y919" s="15"/>
      <c r="Z919" s="15"/>
      <c r="AA919" s="15"/>
    </row>
    <row r="920" spans="1:27" ht="18" customHeight="1">
      <c r="A920" s="665"/>
      <c r="B920" s="35" t="s">
        <v>49</v>
      </c>
      <c r="C920" s="35" t="s">
        <v>132</v>
      </c>
      <c r="D920" s="35" t="s">
        <v>6222</v>
      </c>
      <c r="E920" s="47" t="s">
        <v>6223</v>
      </c>
      <c r="F920" s="47" t="s">
        <v>6224</v>
      </c>
      <c r="G920" s="17" t="s">
        <v>6225</v>
      </c>
      <c r="H920" s="35" t="s">
        <v>49</v>
      </c>
      <c r="I920" s="35"/>
      <c r="J920" s="665"/>
      <c r="K920" s="35"/>
      <c r="L920" s="35" t="s">
        <v>379</v>
      </c>
      <c r="M920" s="15"/>
      <c r="N920" s="15"/>
      <c r="O920" s="15"/>
      <c r="P920" s="15"/>
      <c r="Q920" s="15"/>
      <c r="R920" s="15"/>
      <c r="S920" s="15"/>
      <c r="T920" s="15"/>
      <c r="U920" s="15"/>
      <c r="V920" s="15"/>
      <c r="W920" s="15"/>
      <c r="X920" s="15"/>
      <c r="Y920" s="15"/>
      <c r="Z920" s="15"/>
      <c r="AA920" s="15"/>
    </row>
    <row r="921" spans="1:27" ht="18" customHeight="1">
      <c r="A921" s="666"/>
      <c r="B921" s="35" t="s">
        <v>116</v>
      </c>
      <c r="C921" s="35" t="s">
        <v>132</v>
      </c>
      <c r="D921" s="35" t="s">
        <v>3514</v>
      </c>
      <c r="E921" s="47" t="s">
        <v>3515</v>
      </c>
      <c r="F921" s="47" t="s">
        <v>6227</v>
      </c>
      <c r="G921" s="17" t="s">
        <v>6229</v>
      </c>
      <c r="H921" s="35" t="s">
        <v>116</v>
      </c>
      <c r="I921" s="35"/>
      <c r="J921" s="665"/>
      <c r="K921" s="35"/>
      <c r="L921" s="35" t="s">
        <v>379</v>
      </c>
      <c r="M921" s="15"/>
      <c r="N921" s="15"/>
      <c r="O921" s="15"/>
      <c r="P921" s="15"/>
      <c r="Q921" s="15"/>
      <c r="R921" s="15"/>
      <c r="S921" s="15"/>
      <c r="T921" s="15"/>
      <c r="U921" s="15"/>
      <c r="V921" s="15"/>
      <c r="W921" s="15"/>
      <c r="X921" s="15"/>
      <c r="Y921" s="15"/>
      <c r="Z921" s="15"/>
      <c r="AA921" s="15"/>
    </row>
    <row r="922" spans="1:27" ht="18" customHeight="1">
      <c r="A922" s="674">
        <v>3.54</v>
      </c>
      <c r="B922" s="35" t="s">
        <v>116</v>
      </c>
      <c r="C922" s="35" t="s">
        <v>132</v>
      </c>
      <c r="D922" s="35" t="s">
        <v>4316</v>
      </c>
      <c r="E922" s="47" t="s">
        <v>6231</v>
      </c>
      <c r="F922" s="47" t="s">
        <v>6232</v>
      </c>
      <c r="G922" s="17" t="s">
        <v>6233</v>
      </c>
      <c r="H922" s="35" t="s">
        <v>116</v>
      </c>
      <c r="I922" s="35"/>
      <c r="J922" s="665"/>
      <c r="K922" s="35"/>
      <c r="L922" s="35" t="s">
        <v>379</v>
      </c>
      <c r="M922" s="15"/>
      <c r="N922" s="15"/>
      <c r="O922" s="15"/>
      <c r="P922" s="15"/>
      <c r="Q922" s="15"/>
      <c r="R922" s="15"/>
      <c r="S922" s="15"/>
      <c r="T922" s="15"/>
      <c r="U922" s="15"/>
      <c r="V922" s="15"/>
      <c r="W922" s="15"/>
      <c r="X922" s="15"/>
      <c r="Y922" s="15"/>
      <c r="Z922" s="15"/>
      <c r="AA922" s="15"/>
    </row>
    <row r="923" spans="1:27" ht="18" customHeight="1">
      <c r="A923" s="665"/>
      <c r="B923" s="35" t="s">
        <v>49</v>
      </c>
      <c r="C923" s="35" t="s">
        <v>82</v>
      </c>
      <c r="D923" s="35" t="s">
        <v>6235</v>
      </c>
      <c r="E923" s="47" t="s">
        <v>6236</v>
      </c>
      <c r="F923" s="47" t="s">
        <v>6237</v>
      </c>
      <c r="G923" s="17" t="s">
        <v>6238</v>
      </c>
      <c r="H923" s="35" t="s">
        <v>49</v>
      </c>
      <c r="I923" s="35"/>
      <c r="J923" s="665"/>
      <c r="K923" s="35"/>
      <c r="L923" s="35" t="s">
        <v>379</v>
      </c>
      <c r="M923" s="15"/>
      <c r="N923" s="15"/>
      <c r="O923" s="15"/>
      <c r="P923" s="15"/>
      <c r="Q923" s="15"/>
      <c r="R923" s="15"/>
      <c r="S923" s="15"/>
      <c r="T923" s="15"/>
      <c r="U923" s="15"/>
      <c r="V923" s="15"/>
      <c r="W923" s="15"/>
      <c r="X923" s="15"/>
      <c r="Y923" s="15"/>
      <c r="Z923" s="15"/>
      <c r="AA923" s="15"/>
    </row>
    <row r="924" spans="1:27" ht="18" customHeight="1">
      <c r="A924" s="665"/>
      <c r="B924" s="35" t="s">
        <v>49</v>
      </c>
      <c r="C924" s="35" t="s">
        <v>82</v>
      </c>
      <c r="D924" s="35" t="s">
        <v>6239</v>
      </c>
      <c r="E924" s="47" t="s">
        <v>6240</v>
      </c>
      <c r="F924" s="47" t="s">
        <v>6241</v>
      </c>
      <c r="G924" s="17" t="s">
        <v>6243</v>
      </c>
      <c r="H924" s="35" t="s">
        <v>49</v>
      </c>
      <c r="I924" s="35"/>
      <c r="J924" s="665"/>
      <c r="K924" s="35"/>
      <c r="L924" s="35" t="s">
        <v>379</v>
      </c>
      <c r="M924" s="15"/>
      <c r="N924" s="15"/>
      <c r="O924" s="15"/>
      <c r="P924" s="15"/>
      <c r="Q924" s="15"/>
      <c r="R924" s="15"/>
      <c r="S924" s="15"/>
      <c r="T924" s="15"/>
      <c r="U924" s="15"/>
      <c r="V924" s="15"/>
      <c r="W924" s="15"/>
      <c r="X924" s="15"/>
      <c r="Y924" s="15"/>
      <c r="Z924" s="15"/>
      <c r="AA924" s="15"/>
    </row>
    <row r="925" spans="1:27" ht="18" customHeight="1">
      <c r="A925" s="665"/>
      <c r="B925" s="35" t="s">
        <v>49</v>
      </c>
      <c r="C925" s="35" t="s">
        <v>82</v>
      </c>
      <c r="D925" s="35" t="s">
        <v>6247</v>
      </c>
      <c r="E925" s="47" t="s">
        <v>6248</v>
      </c>
      <c r="F925" s="47" t="s">
        <v>6249</v>
      </c>
      <c r="G925" s="17" t="s">
        <v>6250</v>
      </c>
      <c r="H925" s="35" t="s">
        <v>49</v>
      </c>
      <c r="I925" s="35"/>
      <c r="J925" s="665"/>
      <c r="K925" s="35"/>
      <c r="L925" s="35" t="s">
        <v>379</v>
      </c>
      <c r="M925" s="15"/>
      <c r="N925" s="15"/>
      <c r="O925" s="15"/>
      <c r="P925" s="15"/>
      <c r="Q925" s="15"/>
      <c r="R925" s="15"/>
      <c r="S925" s="15"/>
      <c r="T925" s="15"/>
      <c r="U925" s="15"/>
      <c r="V925" s="15"/>
      <c r="W925" s="15"/>
      <c r="X925" s="15"/>
      <c r="Y925" s="15"/>
      <c r="Z925" s="15"/>
      <c r="AA925" s="15"/>
    </row>
    <row r="926" spans="1:27" ht="18" customHeight="1">
      <c r="A926" s="665"/>
      <c r="B926" s="35" t="s">
        <v>49</v>
      </c>
      <c r="C926" s="35" t="s">
        <v>82</v>
      </c>
      <c r="D926" s="35" t="s">
        <v>6252</v>
      </c>
      <c r="E926" s="47" t="s">
        <v>6253</v>
      </c>
      <c r="F926" s="47" t="s">
        <v>6254</v>
      </c>
      <c r="G926" s="17" t="s">
        <v>6256</v>
      </c>
      <c r="H926" s="35" t="s">
        <v>49</v>
      </c>
      <c r="I926" s="35"/>
      <c r="J926" s="665"/>
      <c r="K926" s="35"/>
      <c r="L926" s="35" t="s">
        <v>379</v>
      </c>
      <c r="M926" s="15"/>
      <c r="N926" s="15"/>
      <c r="O926" s="15"/>
      <c r="P926" s="15"/>
      <c r="Q926" s="15"/>
      <c r="R926" s="15"/>
      <c r="S926" s="15"/>
      <c r="T926" s="15"/>
      <c r="U926" s="15"/>
      <c r="V926" s="15"/>
      <c r="W926" s="15"/>
      <c r="X926" s="15"/>
      <c r="Y926" s="15"/>
      <c r="Z926" s="15"/>
      <c r="AA926" s="15"/>
    </row>
    <row r="927" spans="1:27" ht="18" customHeight="1">
      <c r="A927" s="665"/>
      <c r="B927" s="35" t="s">
        <v>49</v>
      </c>
      <c r="C927" s="35" t="s">
        <v>82</v>
      </c>
      <c r="D927" s="35" t="s">
        <v>6257</v>
      </c>
      <c r="E927" s="47" t="s">
        <v>6258</v>
      </c>
      <c r="F927" s="47" t="s">
        <v>6259</v>
      </c>
      <c r="G927" s="17" t="s">
        <v>6261</v>
      </c>
      <c r="H927" s="35" t="s">
        <v>49</v>
      </c>
      <c r="I927" s="35"/>
      <c r="J927" s="665"/>
      <c r="K927" s="35"/>
      <c r="L927" s="35" t="s">
        <v>379</v>
      </c>
      <c r="M927" s="15"/>
      <c r="N927" s="15"/>
      <c r="O927" s="15"/>
      <c r="P927" s="15"/>
      <c r="Q927" s="15"/>
      <c r="R927" s="15"/>
      <c r="S927" s="15"/>
      <c r="T927" s="15"/>
      <c r="U927" s="15"/>
      <c r="V927" s="15"/>
      <c r="W927" s="15"/>
      <c r="X927" s="15"/>
      <c r="Y927" s="15"/>
      <c r="Z927" s="15"/>
      <c r="AA927" s="15"/>
    </row>
    <row r="928" spans="1:27" ht="18" customHeight="1">
      <c r="A928" s="665"/>
      <c r="B928" s="35" t="s">
        <v>49</v>
      </c>
      <c r="C928" s="35" t="s">
        <v>82</v>
      </c>
      <c r="D928" s="35" t="s">
        <v>6263</v>
      </c>
      <c r="E928" s="47" t="s">
        <v>6264</v>
      </c>
      <c r="F928" s="47" t="s">
        <v>6264</v>
      </c>
      <c r="G928" s="17" t="s">
        <v>6265</v>
      </c>
      <c r="H928" s="35" t="s">
        <v>49</v>
      </c>
      <c r="I928" s="35"/>
      <c r="J928" s="665"/>
      <c r="K928" s="35"/>
      <c r="L928" s="35" t="s">
        <v>379</v>
      </c>
      <c r="M928" s="15"/>
      <c r="N928" s="15"/>
      <c r="O928" s="15"/>
      <c r="P928" s="15"/>
      <c r="Q928" s="15"/>
      <c r="R928" s="15"/>
      <c r="S928" s="15"/>
      <c r="T928" s="15"/>
      <c r="U928" s="15"/>
      <c r="V928" s="15"/>
      <c r="W928" s="15"/>
      <c r="X928" s="15"/>
      <c r="Y928" s="15"/>
      <c r="Z928" s="15"/>
      <c r="AA928" s="15"/>
    </row>
    <row r="929" spans="1:27" ht="18" customHeight="1">
      <c r="A929" s="666"/>
      <c r="B929" s="35" t="s">
        <v>116</v>
      </c>
      <c r="C929" s="35" t="s">
        <v>82</v>
      </c>
      <c r="D929" s="35" t="s">
        <v>6268</v>
      </c>
      <c r="E929" s="48" t="s">
        <v>6269</v>
      </c>
      <c r="F929" s="48" t="s">
        <v>6270</v>
      </c>
      <c r="G929" s="62" t="s">
        <v>6271</v>
      </c>
      <c r="H929" s="35" t="s">
        <v>116</v>
      </c>
      <c r="I929" s="35"/>
      <c r="J929" s="666"/>
      <c r="K929" s="35"/>
      <c r="L929" s="35" t="s">
        <v>379</v>
      </c>
      <c r="M929" s="15"/>
      <c r="N929" s="15"/>
      <c r="O929" s="15"/>
      <c r="P929" s="15"/>
      <c r="Q929" s="15"/>
      <c r="R929" s="15"/>
      <c r="S929" s="15"/>
      <c r="T929" s="15"/>
      <c r="U929" s="15"/>
      <c r="V929" s="15"/>
      <c r="W929" s="15"/>
      <c r="X929" s="15"/>
      <c r="Y929" s="15"/>
      <c r="Z929" s="15"/>
      <c r="AA929" s="15"/>
    </row>
    <row r="930" spans="1:27" ht="18" customHeight="1">
      <c r="A930" s="674">
        <v>3.55</v>
      </c>
      <c r="B930" s="35" t="s">
        <v>116</v>
      </c>
      <c r="C930" s="35" t="s">
        <v>16</v>
      </c>
      <c r="D930" s="35" t="s">
        <v>5265</v>
      </c>
      <c r="E930" s="47" t="s">
        <v>5266</v>
      </c>
      <c r="F930" s="47" t="s">
        <v>6275</v>
      </c>
      <c r="G930" s="17" t="s">
        <v>6276</v>
      </c>
      <c r="H930" s="35" t="s">
        <v>116</v>
      </c>
      <c r="I930" s="35"/>
      <c r="J930" s="669">
        <v>45792</v>
      </c>
      <c r="K930" s="45"/>
      <c r="L930" s="35" t="s">
        <v>379</v>
      </c>
      <c r="M930" s="15"/>
      <c r="N930" s="15"/>
      <c r="O930" s="15"/>
      <c r="P930" s="15"/>
      <c r="Q930" s="15"/>
      <c r="R930" s="15"/>
      <c r="S930" s="15"/>
      <c r="T930" s="15"/>
      <c r="U930" s="15"/>
      <c r="V930" s="15"/>
      <c r="W930" s="15"/>
      <c r="X930" s="15"/>
      <c r="Y930" s="15"/>
      <c r="Z930" s="15"/>
      <c r="AA930" s="15"/>
    </row>
    <row r="931" spans="1:27" ht="18" customHeight="1">
      <c r="A931" s="665"/>
      <c r="B931" s="35" t="s">
        <v>116</v>
      </c>
      <c r="C931" s="35" t="s">
        <v>25</v>
      </c>
      <c r="D931" s="35" t="s">
        <v>5906</v>
      </c>
      <c r="E931" s="47" t="s">
        <v>6038</v>
      </c>
      <c r="F931" s="47" t="s">
        <v>6278</v>
      </c>
      <c r="G931" s="17" t="s">
        <v>6279</v>
      </c>
      <c r="H931" s="35" t="s">
        <v>116</v>
      </c>
      <c r="I931" s="35"/>
      <c r="J931" s="665"/>
      <c r="K931" s="35"/>
      <c r="L931" s="35" t="s">
        <v>379</v>
      </c>
      <c r="M931" s="15"/>
      <c r="N931" s="15"/>
      <c r="O931" s="15"/>
      <c r="P931" s="15"/>
      <c r="Q931" s="15"/>
      <c r="R931" s="15"/>
      <c r="S931" s="15"/>
      <c r="T931" s="15"/>
      <c r="U931" s="15"/>
      <c r="V931" s="15"/>
      <c r="W931" s="15"/>
      <c r="X931" s="15"/>
      <c r="Y931" s="15"/>
      <c r="Z931" s="15"/>
      <c r="AA931" s="15"/>
    </row>
    <row r="932" spans="1:27" ht="18" customHeight="1">
      <c r="A932" s="666"/>
      <c r="B932" s="35" t="s">
        <v>116</v>
      </c>
      <c r="C932" s="35" t="s">
        <v>100</v>
      </c>
      <c r="D932" s="35" t="s">
        <v>6066</v>
      </c>
      <c r="E932" s="47" t="s">
        <v>6067</v>
      </c>
      <c r="F932" s="47" t="s">
        <v>6278</v>
      </c>
      <c r="G932" s="17" t="s">
        <v>6279</v>
      </c>
      <c r="H932" s="35" t="s">
        <v>116</v>
      </c>
      <c r="I932" s="35"/>
      <c r="J932" s="666"/>
      <c r="K932" s="35"/>
      <c r="L932" s="35" t="s">
        <v>379</v>
      </c>
      <c r="M932" s="15"/>
      <c r="N932" s="15"/>
      <c r="O932" s="15"/>
      <c r="P932" s="15"/>
      <c r="Q932" s="15"/>
      <c r="R932" s="15"/>
      <c r="S932" s="15"/>
      <c r="T932" s="15"/>
      <c r="U932" s="15"/>
      <c r="V932" s="15"/>
      <c r="W932" s="15"/>
      <c r="X932" s="15"/>
      <c r="Y932" s="15"/>
      <c r="Z932" s="15"/>
      <c r="AA932" s="15"/>
    </row>
    <row r="933" spans="1:27" ht="18" customHeight="1">
      <c r="A933" s="674">
        <v>3.56</v>
      </c>
      <c r="B933" s="35" t="s">
        <v>1151</v>
      </c>
      <c r="C933" s="35" t="s">
        <v>25</v>
      </c>
      <c r="D933" s="35" t="s">
        <v>2847</v>
      </c>
      <c r="E933" s="47" t="s">
        <v>5743</v>
      </c>
      <c r="F933" s="47" t="s">
        <v>6284</v>
      </c>
      <c r="G933" s="17" t="s">
        <v>6285</v>
      </c>
      <c r="H933" s="35" t="s">
        <v>49</v>
      </c>
      <c r="I933" s="35"/>
      <c r="J933" s="669">
        <v>45797</v>
      </c>
      <c r="K933" s="45"/>
      <c r="L933" s="35" t="s">
        <v>379</v>
      </c>
      <c r="M933" s="15"/>
      <c r="N933" s="15"/>
      <c r="O933" s="15"/>
      <c r="P933" s="15"/>
      <c r="Q933" s="15"/>
      <c r="R933" s="15"/>
      <c r="S933" s="15"/>
      <c r="T933" s="15"/>
      <c r="U933" s="15"/>
      <c r="V933" s="15"/>
      <c r="W933" s="15"/>
      <c r="X933" s="15"/>
      <c r="Y933" s="15"/>
      <c r="Z933" s="15"/>
      <c r="AA933" s="15"/>
    </row>
    <row r="934" spans="1:27" ht="18" customHeight="1">
      <c r="A934" s="666"/>
      <c r="B934" s="35" t="s">
        <v>116</v>
      </c>
      <c r="C934" s="35" t="s">
        <v>132</v>
      </c>
      <c r="D934" s="35" t="s">
        <v>3514</v>
      </c>
      <c r="E934" s="47" t="s">
        <v>3515</v>
      </c>
      <c r="F934" s="47" t="s">
        <v>6288</v>
      </c>
      <c r="G934" s="17" t="s">
        <v>6289</v>
      </c>
      <c r="H934" s="35" t="s">
        <v>116</v>
      </c>
      <c r="I934" s="35"/>
      <c r="J934" s="666"/>
      <c r="K934" s="35"/>
      <c r="L934" s="35" t="s">
        <v>379</v>
      </c>
      <c r="M934" s="15"/>
      <c r="N934" s="15"/>
      <c r="O934" s="15"/>
      <c r="P934" s="15"/>
      <c r="Q934" s="15"/>
      <c r="R934" s="15"/>
      <c r="S934" s="15"/>
      <c r="T934" s="15"/>
      <c r="U934" s="15"/>
      <c r="V934" s="15"/>
      <c r="W934" s="15"/>
      <c r="X934" s="15"/>
      <c r="Y934" s="15"/>
      <c r="Z934" s="15"/>
      <c r="AA934" s="15"/>
    </row>
    <row r="935" spans="1:27" ht="18" customHeight="1">
      <c r="A935" s="128">
        <v>3.57</v>
      </c>
      <c r="B935" s="35" t="s">
        <v>116</v>
      </c>
      <c r="C935" s="35" t="s">
        <v>485</v>
      </c>
      <c r="D935" s="226" t="s">
        <v>39</v>
      </c>
      <c r="E935" s="47" t="s">
        <v>5616</v>
      </c>
      <c r="F935" s="47" t="s">
        <v>6294</v>
      </c>
      <c r="G935" s="17" t="s">
        <v>6295</v>
      </c>
      <c r="H935" s="35" t="s">
        <v>116</v>
      </c>
      <c r="I935" s="35"/>
      <c r="J935" s="45">
        <v>45798</v>
      </c>
      <c r="K935" s="45"/>
      <c r="L935" s="35" t="s">
        <v>379</v>
      </c>
      <c r="M935" s="15"/>
      <c r="N935" s="15"/>
      <c r="O935" s="15"/>
      <c r="P935" s="15"/>
      <c r="Q935" s="15"/>
      <c r="R935" s="15"/>
      <c r="S935" s="15"/>
      <c r="T935" s="15"/>
      <c r="U935" s="15"/>
      <c r="V935" s="15"/>
      <c r="W935" s="15"/>
      <c r="X935" s="15"/>
      <c r="Y935" s="15"/>
      <c r="Z935" s="15"/>
      <c r="AA935" s="15"/>
    </row>
    <row r="936" spans="1:27" ht="18" customHeight="1">
      <c r="A936" s="674">
        <v>3.58</v>
      </c>
      <c r="B936" s="35" t="s">
        <v>49</v>
      </c>
      <c r="C936" s="35" t="s">
        <v>82</v>
      </c>
      <c r="D936" s="35" t="s">
        <v>6252</v>
      </c>
      <c r="E936" s="47" t="s">
        <v>6299</v>
      </c>
      <c r="F936" s="47" t="s">
        <v>6301</v>
      </c>
      <c r="G936" s="17" t="s">
        <v>6302</v>
      </c>
      <c r="H936" s="35" t="s">
        <v>49</v>
      </c>
      <c r="I936" s="35"/>
      <c r="J936" s="669">
        <v>45799</v>
      </c>
      <c r="K936" s="45"/>
      <c r="L936" s="35" t="s">
        <v>379</v>
      </c>
      <c r="M936" s="15"/>
      <c r="N936" s="15"/>
      <c r="O936" s="15"/>
      <c r="P936" s="15"/>
      <c r="Q936" s="15"/>
      <c r="R936" s="15"/>
      <c r="S936" s="15"/>
      <c r="T936" s="15"/>
      <c r="U936" s="15"/>
      <c r="V936" s="15"/>
      <c r="W936" s="15"/>
      <c r="X936" s="15"/>
      <c r="Y936" s="15"/>
      <c r="Z936" s="15"/>
      <c r="AA936" s="15"/>
    </row>
    <row r="937" spans="1:27" ht="18" customHeight="1">
      <c r="A937" s="665"/>
      <c r="B937" s="35" t="s">
        <v>49</v>
      </c>
      <c r="C937" s="35" t="s">
        <v>82</v>
      </c>
      <c r="D937" s="35" t="s">
        <v>6305</v>
      </c>
      <c r="E937" s="47" t="s">
        <v>6306</v>
      </c>
      <c r="F937" s="47" t="s">
        <v>6307</v>
      </c>
      <c r="G937" s="17" t="s">
        <v>6308</v>
      </c>
      <c r="H937" s="35" t="s">
        <v>49</v>
      </c>
      <c r="I937" s="35"/>
      <c r="J937" s="665"/>
      <c r="K937" s="45"/>
      <c r="L937" s="35" t="s">
        <v>379</v>
      </c>
      <c r="M937" s="15"/>
      <c r="N937" s="15"/>
      <c r="O937" s="15"/>
      <c r="P937" s="15"/>
      <c r="Q937" s="15"/>
      <c r="R937" s="15"/>
      <c r="S937" s="15"/>
      <c r="T937" s="15"/>
      <c r="U937" s="15"/>
      <c r="V937" s="15"/>
      <c r="W937" s="15"/>
      <c r="X937" s="15"/>
      <c r="Y937" s="15"/>
      <c r="Z937" s="15"/>
      <c r="AA937" s="15"/>
    </row>
    <row r="938" spans="1:27" ht="18" customHeight="1">
      <c r="A938" s="665"/>
      <c r="B938" s="35" t="s">
        <v>116</v>
      </c>
      <c r="C938" s="35" t="s">
        <v>36</v>
      </c>
      <c r="D938" s="35" t="s">
        <v>6311</v>
      </c>
      <c r="E938" s="47" t="s">
        <v>3781</v>
      </c>
      <c r="F938" s="47" t="s">
        <v>6313</v>
      </c>
      <c r="G938" s="17" t="s">
        <v>6314</v>
      </c>
      <c r="H938" s="35" t="s">
        <v>116</v>
      </c>
      <c r="I938" s="35"/>
      <c r="J938" s="665"/>
      <c r="K938" s="45"/>
      <c r="L938" s="35" t="s">
        <v>379</v>
      </c>
      <c r="M938" s="15"/>
      <c r="N938" s="15"/>
      <c r="O938" s="15"/>
      <c r="P938" s="15"/>
      <c r="Q938" s="15"/>
      <c r="R938" s="15"/>
      <c r="S938" s="15"/>
      <c r="T938" s="15"/>
      <c r="U938" s="15"/>
      <c r="V938" s="15"/>
      <c r="W938" s="15"/>
      <c r="X938" s="15"/>
      <c r="Y938" s="15"/>
      <c r="Z938" s="15"/>
      <c r="AA938" s="15"/>
    </row>
    <row r="939" spans="1:27" ht="18" customHeight="1">
      <c r="A939" s="665"/>
      <c r="B939" s="35" t="s">
        <v>116</v>
      </c>
      <c r="C939" s="35" t="s">
        <v>36</v>
      </c>
      <c r="D939" s="35" t="s">
        <v>6311</v>
      </c>
      <c r="E939" s="47" t="s">
        <v>3781</v>
      </c>
      <c r="F939" s="94" t="s">
        <v>6315</v>
      </c>
      <c r="G939" s="17" t="s">
        <v>6316</v>
      </c>
      <c r="H939" s="35" t="s">
        <v>116</v>
      </c>
      <c r="I939" s="35"/>
      <c r="J939" s="665"/>
      <c r="K939" s="45"/>
      <c r="L939" s="35" t="s">
        <v>379</v>
      </c>
      <c r="M939" s="15"/>
      <c r="N939" s="15"/>
      <c r="O939" s="15"/>
      <c r="P939" s="15"/>
      <c r="Q939" s="15"/>
      <c r="R939" s="15"/>
      <c r="S939" s="15"/>
      <c r="T939" s="15"/>
      <c r="U939" s="15"/>
      <c r="V939" s="15"/>
      <c r="W939" s="15"/>
      <c r="X939" s="15"/>
      <c r="Y939" s="15"/>
      <c r="Z939" s="15"/>
      <c r="AA939" s="15"/>
    </row>
    <row r="940" spans="1:27" ht="18" customHeight="1">
      <c r="A940" s="665"/>
      <c r="B940" s="35" t="s">
        <v>116</v>
      </c>
      <c r="C940" s="35" t="s">
        <v>36</v>
      </c>
      <c r="D940" s="35" t="s">
        <v>6311</v>
      </c>
      <c r="E940" s="47" t="s">
        <v>3781</v>
      </c>
      <c r="F940" s="94" t="s">
        <v>6318</v>
      </c>
      <c r="G940" s="17" t="s">
        <v>6319</v>
      </c>
      <c r="H940" s="35" t="s">
        <v>116</v>
      </c>
      <c r="I940" s="35"/>
      <c r="J940" s="665"/>
      <c r="K940" s="45"/>
      <c r="L940" s="35" t="s">
        <v>379</v>
      </c>
      <c r="M940" s="15"/>
      <c r="N940" s="15"/>
      <c r="O940" s="15"/>
      <c r="P940" s="15"/>
      <c r="Q940" s="15"/>
      <c r="R940" s="15"/>
      <c r="S940" s="15"/>
      <c r="T940" s="15"/>
      <c r="U940" s="15"/>
      <c r="V940" s="15"/>
      <c r="W940" s="15"/>
      <c r="X940" s="15"/>
      <c r="Y940" s="15"/>
      <c r="Z940" s="15"/>
      <c r="AA940" s="15"/>
    </row>
    <row r="941" spans="1:27" ht="18" customHeight="1">
      <c r="A941" s="665"/>
      <c r="B941" s="35" t="s">
        <v>49</v>
      </c>
      <c r="C941" s="35" t="s">
        <v>36</v>
      </c>
      <c r="D941" s="35" t="s">
        <v>6311</v>
      </c>
      <c r="E941" s="47" t="s">
        <v>6321</v>
      </c>
      <c r="F941" s="47" t="s">
        <v>6322</v>
      </c>
      <c r="G941" s="17" t="s">
        <v>6324</v>
      </c>
      <c r="H941" s="35" t="s">
        <v>49</v>
      </c>
      <c r="I941" s="35"/>
      <c r="J941" s="665"/>
      <c r="K941" s="45"/>
      <c r="L941" s="35" t="s">
        <v>379</v>
      </c>
      <c r="M941" s="15"/>
      <c r="N941" s="15"/>
      <c r="O941" s="15"/>
      <c r="P941" s="15"/>
      <c r="Q941" s="15"/>
      <c r="R941" s="15"/>
      <c r="S941" s="15"/>
      <c r="T941" s="15"/>
      <c r="U941" s="15"/>
      <c r="V941" s="15"/>
      <c r="W941" s="15"/>
      <c r="X941" s="15"/>
      <c r="Y941" s="15"/>
      <c r="Z941" s="15"/>
      <c r="AA941" s="15"/>
    </row>
    <row r="942" spans="1:27" ht="19.5" customHeight="1">
      <c r="A942" s="665"/>
      <c r="B942" s="35" t="s">
        <v>49</v>
      </c>
      <c r="C942" s="35" t="s">
        <v>36</v>
      </c>
      <c r="D942" s="35" t="s">
        <v>6311</v>
      </c>
      <c r="E942" s="47" t="s">
        <v>6321</v>
      </c>
      <c r="F942" s="47" t="s">
        <v>6326</v>
      </c>
      <c r="G942" s="17" t="s">
        <v>6327</v>
      </c>
      <c r="H942" s="35" t="s">
        <v>49</v>
      </c>
      <c r="I942" s="35"/>
      <c r="J942" s="665"/>
      <c r="K942" s="45"/>
      <c r="L942" s="35" t="s">
        <v>379</v>
      </c>
      <c r="M942" s="15"/>
      <c r="N942" s="15"/>
      <c r="O942" s="15"/>
      <c r="P942" s="15"/>
      <c r="Q942" s="15"/>
      <c r="R942" s="15"/>
      <c r="S942" s="15"/>
      <c r="T942" s="15"/>
      <c r="U942" s="15"/>
      <c r="V942" s="15"/>
      <c r="W942" s="15"/>
      <c r="X942" s="15"/>
      <c r="Y942" s="15"/>
      <c r="Z942" s="15"/>
      <c r="AA942" s="15"/>
    </row>
    <row r="943" spans="1:27" ht="19.5" customHeight="1">
      <c r="A943" s="665"/>
      <c r="B943" s="35" t="s">
        <v>49</v>
      </c>
      <c r="C943" s="35" t="s">
        <v>36</v>
      </c>
      <c r="D943" s="35" t="s">
        <v>6311</v>
      </c>
      <c r="E943" s="47" t="s">
        <v>6321</v>
      </c>
      <c r="F943" s="47" t="s">
        <v>6328</v>
      </c>
      <c r="G943" s="17" t="s">
        <v>6329</v>
      </c>
      <c r="H943" s="35" t="s">
        <v>49</v>
      </c>
      <c r="I943" s="35"/>
      <c r="J943" s="665"/>
      <c r="K943" s="45"/>
      <c r="L943" s="35" t="s">
        <v>379</v>
      </c>
      <c r="M943" s="15"/>
      <c r="N943" s="15"/>
      <c r="O943" s="15"/>
      <c r="P943" s="15"/>
      <c r="Q943" s="15"/>
      <c r="R943" s="15"/>
      <c r="S943" s="15"/>
      <c r="T943" s="15"/>
      <c r="U943" s="15"/>
      <c r="V943" s="15"/>
      <c r="W943" s="15"/>
      <c r="X943" s="15"/>
      <c r="Y943" s="15"/>
      <c r="Z943" s="15"/>
      <c r="AA943" s="15"/>
    </row>
    <row r="944" spans="1:27" ht="19.5" customHeight="1">
      <c r="A944" s="665"/>
      <c r="B944" s="35" t="s">
        <v>49</v>
      </c>
      <c r="C944" s="35" t="s">
        <v>36</v>
      </c>
      <c r="D944" s="35" t="s">
        <v>6311</v>
      </c>
      <c r="E944" s="47" t="s">
        <v>6321</v>
      </c>
      <c r="F944" s="47" t="s">
        <v>6331</v>
      </c>
      <c r="G944" s="17" t="s">
        <v>6332</v>
      </c>
      <c r="H944" s="35" t="s">
        <v>49</v>
      </c>
      <c r="I944" s="35"/>
      <c r="J944" s="665"/>
      <c r="K944" s="45"/>
      <c r="L944" s="35" t="s">
        <v>379</v>
      </c>
      <c r="M944" s="15"/>
      <c r="N944" s="15"/>
      <c r="O944" s="15"/>
      <c r="P944" s="15"/>
      <c r="Q944" s="15"/>
      <c r="R944" s="15"/>
      <c r="S944" s="15"/>
      <c r="T944" s="15"/>
      <c r="U944" s="15"/>
      <c r="V944" s="15"/>
      <c r="W944" s="15"/>
      <c r="X944" s="15"/>
      <c r="Y944" s="15"/>
      <c r="Z944" s="15"/>
      <c r="AA944" s="15"/>
    </row>
    <row r="945" spans="1:27" ht="19.5" customHeight="1">
      <c r="A945" s="665"/>
      <c r="B945" s="35" t="s">
        <v>49</v>
      </c>
      <c r="C945" s="35" t="s">
        <v>36</v>
      </c>
      <c r="D945" s="35" t="s">
        <v>6311</v>
      </c>
      <c r="E945" s="47" t="s">
        <v>6321</v>
      </c>
      <c r="F945" s="94" t="s">
        <v>6333</v>
      </c>
      <c r="G945" s="17" t="s">
        <v>6334</v>
      </c>
      <c r="H945" s="35" t="s">
        <v>49</v>
      </c>
      <c r="I945" s="35"/>
      <c r="J945" s="665"/>
      <c r="K945" s="45"/>
      <c r="L945" s="35" t="s">
        <v>379</v>
      </c>
      <c r="M945" s="15"/>
      <c r="N945" s="15"/>
      <c r="O945" s="15"/>
      <c r="P945" s="15"/>
      <c r="Q945" s="15"/>
      <c r="R945" s="15"/>
      <c r="S945" s="15"/>
      <c r="T945" s="15"/>
      <c r="U945" s="15"/>
      <c r="V945" s="15"/>
      <c r="W945" s="15"/>
      <c r="X945" s="15"/>
      <c r="Y945" s="15"/>
      <c r="Z945" s="15"/>
      <c r="AA945" s="15"/>
    </row>
    <row r="946" spans="1:27" ht="19.5" customHeight="1">
      <c r="A946" s="665"/>
      <c r="B946" s="35" t="s">
        <v>49</v>
      </c>
      <c r="C946" s="35" t="s">
        <v>36</v>
      </c>
      <c r="D946" s="35" t="s">
        <v>6311</v>
      </c>
      <c r="E946" s="47" t="s">
        <v>6321</v>
      </c>
      <c r="F946" s="94" t="s">
        <v>6336</v>
      </c>
      <c r="G946" s="17" t="s">
        <v>6337</v>
      </c>
      <c r="H946" s="35" t="s">
        <v>49</v>
      </c>
      <c r="I946" s="35"/>
      <c r="J946" s="665"/>
      <c r="K946" s="45"/>
      <c r="L946" s="35" t="s">
        <v>379</v>
      </c>
      <c r="M946" s="15"/>
      <c r="N946" s="15"/>
      <c r="O946" s="15"/>
      <c r="P946" s="15"/>
      <c r="Q946" s="15"/>
      <c r="R946" s="15"/>
      <c r="S946" s="15"/>
      <c r="T946" s="15"/>
      <c r="U946" s="15"/>
      <c r="V946" s="15"/>
      <c r="W946" s="15"/>
      <c r="X946" s="15"/>
      <c r="Y946" s="15"/>
      <c r="Z946" s="15"/>
      <c r="AA946" s="15"/>
    </row>
    <row r="947" spans="1:27" ht="19.5" customHeight="1">
      <c r="A947" s="665"/>
      <c r="B947" s="35" t="s">
        <v>49</v>
      </c>
      <c r="C947" s="35" t="s">
        <v>36</v>
      </c>
      <c r="D947" s="35" t="s">
        <v>6311</v>
      </c>
      <c r="E947" s="47" t="s">
        <v>6321</v>
      </c>
      <c r="F947" s="94" t="s">
        <v>3782</v>
      </c>
      <c r="G947" s="17" t="s">
        <v>3783</v>
      </c>
      <c r="H947" s="35" t="s">
        <v>49</v>
      </c>
      <c r="I947" s="35"/>
      <c r="J947" s="665"/>
      <c r="K947" s="45"/>
      <c r="L947" s="35" t="s">
        <v>379</v>
      </c>
      <c r="M947" s="15"/>
      <c r="N947" s="15"/>
      <c r="O947" s="15"/>
      <c r="P947" s="15"/>
      <c r="Q947" s="15"/>
      <c r="R947" s="15"/>
      <c r="S947" s="15"/>
      <c r="T947" s="15"/>
      <c r="U947" s="15"/>
      <c r="V947" s="15"/>
      <c r="W947" s="15"/>
      <c r="X947" s="15"/>
      <c r="Y947" s="15"/>
      <c r="Z947" s="15"/>
      <c r="AA947" s="15"/>
    </row>
    <row r="948" spans="1:27" ht="19.5" customHeight="1">
      <c r="A948" s="665"/>
      <c r="B948" s="35" t="s">
        <v>49</v>
      </c>
      <c r="C948" s="35" t="s">
        <v>36</v>
      </c>
      <c r="D948" s="35" t="s">
        <v>6311</v>
      </c>
      <c r="E948" s="47" t="s">
        <v>6321</v>
      </c>
      <c r="F948" s="94" t="s">
        <v>6339</v>
      </c>
      <c r="G948" s="17" t="s">
        <v>6340</v>
      </c>
      <c r="H948" s="35" t="s">
        <v>49</v>
      </c>
      <c r="I948" s="35"/>
      <c r="J948" s="665"/>
      <c r="K948" s="45"/>
      <c r="L948" s="35" t="s">
        <v>379</v>
      </c>
      <c r="M948" s="15"/>
      <c r="N948" s="15"/>
      <c r="O948" s="15"/>
      <c r="P948" s="15"/>
      <c r="Q948" s="15"/>
      <c r="R948" s="15"/>
      <c r="S948" s="15"/>
      <c r="T948" s="15"/>
      <c r="U948" s="15"/>
      <c r="V948" s="15"/>
      <c r="W948" s="15"/>
      <c r="X948" s="15"/>
      <c r="Y948" s="15"/>
      <c r="Z948" s="15"/>
      <c r="AA948" s="15"/>
    </row>
    <row r="949" spans="1:27" ht="19.5" customHeight="1">
      <c r="A949" s="665"/>
      <c r="B949" s="35" t="s">
        <v>49</v>
      </c>
      <c r="C949" s="35" t="s">
        <v>36</v>
      </c>
      <c r="D949" s="35" t="s">
        <v>6311</v>
      </c>
      <c r="E949" s="47" t="s">
        <v>6321</v>
      </c>
      <c r="F949" s="47" t="s">
        <v>3814</v>
      </c>
      <c r="G949" s="17" t="s">
        <v>3815</v>
      </c>
      <c r="H949" s="35" t="s">
        <v>49</v>
      </c>
      <c r="I949" s="35"/>
      <c r="J949" s="665"/>
      <c r="K949" s="45"/>
      <c r="L949" s="35" t="s">
        <v>379</v>
      </c>
      <c r="M949" s="15"/>
      <c r="N949" s="15"/>
      <c r="O949" s="15"/>
      <c r="P949" s="15"/>
      <c r="Q949" s="15"/>
      <c r="R949" s="15"/>
      <c r="S949" s="15"/>
      <c r="T949" s="15"/>
      <c r="U949" s="15"/>
      <c r="V949" s="15"/>
      <c r="W949" s="15"/>
      <c r="X949" s="15"/>
      <c r="Y949" s="15"/>
      <c r="Z949" s="15"/>
      <c r="AA949" s="15"/>
    </row>
    <row r="950" spans="1:27" ht="18" customHeight="1">
      <c r="A950" s="665"/>
      <c r="B950" s="35" t="s">
        <v>116</v>
      </c>
      <c r="C950" s="35" t="s">
        <v>36</v>
      </c>
      <c r="D950" s="35" t="s">
        <v>6342</v>
      </c>
      <c r="E950" s="47" t="s">
        <v>3822</v>
      </c>
      <c r="F950" s="47" t="s">
        <v>6343</v>
      </c>
      <c r="G950" s="17" t="s">
        <v>6344</v>
      </c>
      <c r="H950" s="35" t="s">
        <v>116</v>
      </c>
      <c r="I950" s="35"/>
      <c r="J950" s="665"/>
      <c r="K950" s="45"/>
      <c r="L950" s="35" t="s">
        <v>379</v>
      </c>
      <c r="M950" s="15"/>
      <c r="N950" s="15"/>
      <c r="O950" s="15"/>
      <c r="P950" s="15"/>
      <c r="Q950" s="15"/>
      <c r="R950" s="15"/>
      <c r="S950" s="15"/>
      <c r="T950" s="15"/>
      <c r="U950" s="15"/>
      <c r="V950" s="15"/>
      <c r="W950" s="15"/>
      <c r="X950" s="15"/>
      <c r="Y950" s="15"/>
      <c r="Z950" s="15"/>
      <c r="AA950" s="15"/>
    </row>
    <row r="951" spans="1:27" ht="19.5" customHeight="1">
      <c r="A951" s="665"/>
      <c r="B951" s="35" t="s">
        <v>49</v>
      </c>
      <c r="C951" s="35" t="s">
        <v>36</v>
      </c>
      <c r="D951" s="35" t="s">
        <v>6342</v>
      </c>
      <c r="E951" s="47" t="s">
        <v>6345</v>
      </c>
      <c r="F951" s="47" t="s">
        <v>6346</v>
      </c>
      <c r="G951" s="17" t="s">
        <v>6347</v>
      </c>
      <c r="H951" s="35" t="s">
        <v>49</v>
      </c>
      <c r="I951" s="35"/>
      <c r="J951" s="665"/>
      <c r="K951" s="45"/>
      <c r="L951" s="35" t="s">
        <v>379</v>
      </c>
      <c r="M951" s="15"/>
      <c r="N951" s="15"/>
      <c r="O951" s="15"/>
      <c r="P951" s="15"/>
      <c r="Q951" s="15"/>
      <c r="R951" s="15"/>
      <c r="S951" s="15"/>
      <c r="T951" s="15"/>
      <c r="U951" s="15"/>
      <c r="V951" s="15"/>
      <c r="W951" s="15"/>
      <c r="X951" s="15"/>
      <c r="Y951" s="15"/>
      <c r="Z951" s="15"/>
      <c r="AA951" s="15"/>
    </row>
    <row r="952" spans="1:27" ht="19.5" customHeight="1">
      <c r="A952" s="665"/>
      <c r="B952" s="35" t="s">
        <v>49</v>
      </c>
      <c r="C952" s="35" t="s">
        <v>36</v>
      </c>
      <c r="D952" s="35" t="s">
        <v>6342</v>
      </c>
      <c r="E952" s="47" t="s">
        <v>6345</v>
      </c>
      <c r="F952" s="47" t="s">
        <v>6349</v>
      </c>
      <c r="G952" s="17" t="s">
        <v>6350</v>
      </c>
      <c r="H952" s="35" t="s">
        <v>49</v>
      </c>
      <c r="I952" s="35"/>
      <c r="J952" s="665"/>
      <c r="K952" s="45"/>
      <c r="L952" s="35" t="s">
        <v>379</v>
      </c>
      <c r="M952" s="15"/>
      <c r="N952" s="15"/>
      <c r="O952" s="15"/>
      <c r="P952" s="15"/>
      <c r="Q952" s="15"/>
      <c r="R952" s="15"/>
      <c r="S952" s="15"/>
      <c r="T952" s="15"/>
      <c r="U952" s="15"/>
      <c r="V952" s="15"/>
      <c r="W952" s="15"/>
      <c r="X952" s="15"/>
      <c r="Y952" s="15"/>
      <c r="Z952" s="15"/>
      <c r="AA952" s="15"/>
    </row>
    <row r="953" spans="1:27" ht="19.5" customHeight="1">
      <c r="A953" s="665"/>
      <c r="B953" s="35" t="s">
        <v>49</v>
      </c>
      <c r="C953" s="35" t="s">
        <v>36</v>
      </c>
      <c r="D953" s="35" t="s">
        <v>6342</v>
      </c>
      <c r="E953" s="47" t="s">
        <v>6345</v>
      </c>
      <c r="F953" s="47" t="s">
        <v>6351</v>
      </c>
      <c r="G953" s="17" t="s">
        <v>6352</v>
      </c>
      <c r="H953" s="35" t="s">
        <v>49</v>
      </c>
      <c r="I953" s="35"/>
      <c r="J953" s="665"/>
      <c r="K953" s="45"/>
      <c r="L953" s="35" t="s">
        <v>379</v>
      </c>
      <c r="M953" s="15"/>
      <c r="N953" s="15"/>
      <c r="O953" s="15"/>
      <c r="P953" s="15"/>
      <c r="Q953" s="15"/>
      <c r="R953" s="15"/>
      <c r="S953" s="15"/>
      <c r="T953" s="15"/>
      <c r="U953" s="15"/>
      <c r="V953" s="15"/>
      <c r="W953" s="15"/>
      <c r="X953" s="15"/>
      <c r="Y953" s="15"/>
      <c r="Z953" s="15"/>
      <c r="AA953" s="15"/>
    </row>
    <row r="954" spans="1:27" ht="19.5" customHeight="1">
      <c r="A954" s="665"/>
      <c r="B954" s="35" t="s">
        <v>49</v>
      </c>
      <c r="C954" s="35" t="s">
        <v>36</v>
      </c>
      <c r="D954" s="35" t="s">
        <v>6342</v>
      </c>
      <c r="E954" s="47" t="s">
        <v>6345</v>
      </c>
      <c r="F954" s="47" t="s">
        <v>6354</v>
      </c>
      <c r="G954" s="17" t="s">
        <v>6355</v>
      </c>
      <c r="H954" s="35" t="s">
        <v>49</v>
      </c>
      <c r="I954" s="35"/>
      <c r="J954" s="665"/>
      <c r="K954" s="45"/>
      <c r="L954" s="35" t="s">
        <v>379</v>
      </c>
      <c r="M954" s="15"/>
      <c r="N954" s="15"/>
      <c r="O954" s="15"/>
      <c r="P954" s="15"/>
      <c r="Q954" s="15"/>
      <c r="R954" s="15"/>
      <c r="S954" s="15"/>
      <c r="T954" s="15"/>
      <c r="U954" s="15"/>
      <c r="V954" s="15"/>
      <c r="W954" s="15"/>
      <c r="X954" s="15"/>
      <c r="Y954" s="15"/>
      <c r="Z954" s="15"/>
      <c r="AA954" s="15"/>
    </row>
    <row r="955" spans="1:27" ht="19.5" customHeight="1">
      <c r="A955" s="665"/>
      <c r="B955" s="35" t="s">
        <v>49</v>
      </c>
      <c r="C955" s="35" t="s">
        <v>36</v>
      </c>
      <c r="D955" s="35" t="s">
        <v>6342</v>
      </c>
      <c r="E955" s="47" t="s">
        <v>6345</v>
      </c>
      <c r="F955" s="47" t="s">
        <v>6356</v>
      </c>
      <c r="G955" s="17" t="s">
        <v>6357</v>
      </c>
      <c r="H955" s="35" t="s">
        <v>49</v>
      </c>
      <c r="I955" s="35"/>
      <c r="J955" s="665"/>
      <c r="K955" s="45"/>
      <c r="L955" s="35" t="s">
        <v>379</v>
      </c>
      <c r="M955" s="15"/>
      <c r="N955" s="15"/>
      <c r="O955" s="15"/>
      <c r="P955" s="15"/>
      <c r="Q955" s="15"/>
      <c r="R955" s="15"/>
      <c r="S955" s="15"/>
      <c r="T955" s="15"/>
      <c r="U955" s="15"/>
      <c r="V955" s="15"/>
      <c r="W955" s="15"/>
      <c r="X955" s="15"/>
      <c r="Y955" s="15"/>
      <c r="Z955" s="15"/>
      <c r="AA955" s="15"/>
    </row>
    <row r="956" spans="1:27" ht="19.5" customHeight="1">
      <c r="A956" s="665"/>
      <c r="B956" s="35" t="s">
        <v>49</v>
      </c>
      <c r="C956" s="35" t="s">
        <v>36</v>
      </c>
      <c r="D956" s="35" t="s">
        <v>6342</v>
      </c>
      <c r="E956" s="47" t="s">
        <v>6345</v>
      </c>
      <c r="F956" s="47" t="s">
        <v>3823</v>
      </c>
      <c r="G956" s="17" t="s">
        <v>3825</v>
      </c>
      <c r="H956" s="35" t="s">
        <v>49</v>
      </c>
      <c r="I956" s="35"/>
      <c r="J956" s="665"/>
      <c r="K956" s="45"/>
      <c r="L956" s="35" t="s">
        <v>379</v>
      </c>
      <c r="M956" s="15"/>
      <c r="N956" s="15"/>
      <c r="O956" s="15"/>
      <c r="P956" s="15"/>
      <c r="Q956" s="15"/>
      <c r="R956" s="15"/>
      <c r="S956" s="15"/>
      <c r="T956" s="15"/>
      <c r="U956" s="15"/>
      <c r="V956" s="15"/>
      <c r="W956" s="15"/>
      <c r="X956" s="15"/>
      <c r="Y956" s="15"/>
      <c r="Z956" s="15"/>
      <c r="AA956" s="15"/>
    </row>
    <row r="957" spans="1:27" ht="19.5" customHeight="1">
      <c r="A957" s="666"/>
      <c r="B957" s="35" t="s">
        <v>49</v>
      </c>
      <c r="C957" s="35" t="s">
        <v>36</v>
      </c>
      <c r="D957" s="35" t="s">
        <v>6342</v>
      </c>
      <c r="E957" s="47" t="s">
        <v>6345</v>
      </c>
      <c r="F957" s="47" t="s">
        <v>3830</v>
      </c>
      <c r="G957" s="17" t="s">
        <v>3832</v>
      </c>
      <c r="H957" s="35" t="s">
        <v>49</v>
      </c>
      <c r="I957" s="35"/>
      <c r="J957" s="666"/>
      <c r="K957" s="45"/>
      <c r="L957" s="35" t="s">
        <v>379</v>
      </c>
      <c r="M957" s="15"/>
      <c r="N957" s="15"/>
      <c r="O957" s="15"/>
      <c r="P957" s="15"/>
      <c r="Q957" s="15"/>
      <c r="R957" s="15"/>
      <c r="S957" s="15"/>
      <c r="T957" s="15"/>
      <c r="U957" s="15"/>
      <c r="V957" s="15"/>
      <c r="W957" s="15"/>
      <c r="X957" s="15"/>
      <c r="Y957" s="15"/>
      <c r="Z957" s="15"/>
      <c r="AA957" s="15"/>
    </row>
    <row r="958" spans="1:27" ht="18" customHeight="1">
      <c r="A958" s="128">
        <v>3.59</v>
      </c>
      <c r="B958" s="35" t="s">
        <v>49</v>
      </c>
      <c r="C958" s="35" t="s">
        <v>4200</v>
      </c>
      <c r="D958" s="35" t="s">
        <v>6360</v>
      </c>
      <c r="E958" s="47" t="s">
        <v>6361</v>
      </c>
      <c r="F958" s="47" t="s">
        <v>6362</v>
      </c>
      <c r="G958" s="17" t="s">
        <v>6363</v>
      </c>
      <c r="H958" s="35" t="s">
        <v>49</v>
      </c>
      <c r="I958" s="35"/>
      <c r="J958" s="45">
        <v>45800</v>
      </c>
      <c r="K958" s="45"/>
      <c r="L958" s="35" t="s">
        <v>379</v>
      </c>
      <c r="M958" s="15"/>
      <c r="N958" s="15"/>
      <c r="O958" s="15"/>
      <c r="P958" s="15"/>
      <c r="Q958" s="15"/>
      <c r="R958" s="15"/>
      <c r="S958" s="15"/>
      <c r="T958" s="15"/>
      <c r="U958" s="15"/>
      <c r="V958" s="15"/>
      <c r="W958" s="15"/>
      <c r="X958" s="15"/>
      <c r="Y958" s="15"/>
      <c r="Z958" s="15"/>
      <c r="AA958" s="15"/>
    </row>
    <row r="959" spans="1:27" ht="18" customHeight="1">
      <c r="A959" s="674">
        <v>3.6</v>
      </c>
      <c r="B959" s="35" t="s">
        <v>116</v>
      </c>
      <c r="C959" s="667" t="s">
        <v>8</v>
      </c>
      <c r="D959" s="35" t="s">
        <v>537</v>
      </c>
      <c r="E959" s="47" t="s">
        <v>5378</v>
      </c>
      <c r="F959" s="47" t="s">
        <v>6365</v>
      </c>
      <c r="G959" s="17" t="s">
        <v>6366</v>
      </c>
      <c r="H959" s="35" t="s">
        <v>116</v>
      </c>
      <c r="I959" s="35"/>
      <c r="J959" s="669">
        <v>45807</v>
      </c>
      <c r="K959" s="45"/>
      <c r="L959" s="35" t="s">
        <v>379</v>
      </c>
      <c r="M959" s="15"/>
      <c r="N959" s="15"/>
      <c r="O959" s="15"/>
      <c r="P959" s="15"/>
      <c r="Q959" s="15"/>
      <c r="R959" s="15"/>
      <c r="S959" s="15"/>
      <c r="T959" s="15"/>
      <c r="U959" s="15"/>
      <c r="V959" s="15"/>
      <c r="W959" s="15"/>
      <c r="X959" s="15"/>
      <c r="Y959" s="15"/>
      <c r="Z959" s="15"/>
      <c r="AA959" s="15"/>
    </row>
    <row r="960" spans="1:27" ht="18" customHeight="1">
      <c r="A960" s="665"/>
      <c r="B960" s="35" t="s">
        <v>116</v>
      </c>
      <c r="C960" s="665"/>
      <c r="D960" s="35" t="s">
        <v>1478</v>
      </c>
      <c r="E960" s="47" t="s">
        <v>5629</v>
      </c>
      <c r="F960" s="47" t="s">
        <v>6367</v>
      </c>
      <c r="G960" s="17" t="s">
        <v>6368</v>
      </c>
      <c r="H960" s="35" t="s">
        <v>116</v>
      </c>
      <c r="I960" s="35"/>
      <c r="J960" s="665"/>
      <c r="K960" s="45"/>
      <c r="L960" s="35" t="s">
        <v>379</v>
      </c>
      <c r="M960" s="15"/>
      <c r="N960" s="15"/>
      <c r="O960" s="15"/>
      <c r="P960" s="15"/>
      <c r="Q960" s="15"/>
      <c r="R960" s="15"/>
      <c r="S960" s="15"/>
      <c r="T960" s="15"/>
      <c r="U960" s="15"/>
      <c r="V960" s="15"/>
      <c r="W960" s="15"/>
      <c r="X960" s="15"/>
      <c r="Y960" s="15"/>
      <c r="Z960" s="15"/>
      <c r="AA960" s="15"/>
    </row>
    <row r="961" spans="1:27" ht="18" customHeight="1">
      <c r="A961" s="665"/>
      <c r="B961" s="35" t="s">
        <v>116</v>
      </c>
      <c r="C961" s="665"/>
      <c r="D961" s="35" t="s">
        <v>2013</v>
      </c>
      <c r="E961" s="47" t="s">
        <v>5219</v>
      </c>
      <c r="F961" s="47" t="s">
        <v>6365</v>
      </c>
      <c r="G961" s="17" t="s">
        <v>6366</v>
      </c>
      <c r="H961" s="35" t="s">
        <v>116</v>
      </c>
      <c r="I961" s="35"/>
      <c r="J961" s="665"/>
      <c r="K961" s="45"/>
      <c r="L961" s="35" t="s">
        <v>379</v>
      </c>
      <c r="M961" s="15"/>
      <c r="N961" s="15"/>
      <c r="O961" s="15"/>
      <c r="P961" s="15"/>
      <c r="Q961" s="15"/>
      <c r="R961" s="15"/>
      <c r="S961" s="15"/>
      <c r="T961" s="15"/>
      <c r="U961" s="15"/>
      <c r="V961" s="15"/>
      <c r="W961" s="15"/>
      <c r="X961" s="15"/>
      <c r="Y961" s="15"/>
      <c r="Z961" s="15"/>
      <c r="AA961" s="15"/>
    </row>
    <row r="962" spans="1:27" ht="18" customHeight="1">
      <c r="A962" s="665"/>
      <c r="B962" s="35" t="s">
        <v>116</v>
      </c>
      <c r="C962" s="665"/>
      <c r="D962" s="35" t="s">
        <v>2321</v>
      </c>
      <c r="E962" s="47" t="s">
        <v>6369</v>
      </c>
      <c r="F962" s="47" t="s">
        <v>6371</v>
      </c>
      <c r="G962" s="17" t="s">
        <v>6372</v>
      </c>
      <c r="H962" s="35" t="s">
        <v>116</v>
      </c>
      <c r="I962" s="35"/>
      <c r="J962" s="665"/>
      <c r="K962" s="45"/>
      <c r="L962" s="35" t="s">
        <v>379</v>
      </c>
      <c r="M962" s="15"/>
      <c r="N962" s="15"/>
      <c r="O962" s="15"/>
      <c r="P962" s="15"/>
      <c r="Q962" s="15"/>
      <c r="R962" s="15"/>
      <c r="S962" s="15"/>
      <c r="T962" s="15"/>
      <c r="U962" s="15"/>
      <c r="V962" s="15"/>
      <c r="W962" s="15"/>
      <c r="X962" s="15"/>
      <c r="Y962" s="15"/>
      <c r="Z962" s="15"/>
      <c r="AA962" s="15"/>
    </row>
    <row r="963" spans="1:27" ht="18" customHeight="1">
      <c r="A963" s="665"/>
      <c r="B963" s="35" t="s">
        <v>49</v>
      </c>
      <c r="C963" s="665"/>
      <c r="D963" s="35" t="s">
        <v>2736</v>
      </c>
      <c r="E963" s="47" t="s">
        <v>6373</v>
      </c>
      <c r="F963" s="47" t="s">
        <v>6374</v>
      </c>
      <c r="G963" s="17" t="s">
        <v>6375</v>
      </c>
      <c r="H963" s="35" t="s">
        <v>49</v>
      </c>
      <c r="I963" s="35"/>
      <c r="J963" s="665"/>
      <c r="K963" s="45"/>
      <c r="L963" s="35" t="s">
        <v>379</v>
      </c>
      <c r="M963" s="15"/>
      <c r="N963" s="15"/>
      <c r="O963" s="15"/>
      <c r="P963" s="15"/>
      <c r="Q963" s="15"/>
      <c r="R963" s="15"/>
      <c r="S963" s="15"/>
      <c r="T963" s="15"/>
      <c r="U963" s="15"/>
      <c r="V963" s="15"/>
      <c r="W963" s="15"/>
      <c r="X963" s="15"/>
      <c r="Y963" s="15"/>
      <c r="Z963" s="15"/>
      <c r="AA963" s="15"/>
    </row>
    <row r="964" spans="1:27" ht="18" customHeight="1">
      <c r="A964" s="665"/>
      <c r="B964" s="35" t="s">
        <v>49</v>
      </c>
      <c r="C964" s="666"/>
      <c r="D964" s="35" t="s">
        <v>2770</v>
      </c>
      <c r="E964" s="47" t="s">
        <v>6377</v>
      </c>
      <c r="F964" s="47" t="s">
        <v>6374</v>
      </c>
      <c r="G964" s="17" t="s">
        <v>6375</v>
      </c>
      <c r="H964" s="35" t="s">
        <v>49</v>
      </c>
      <c r="I964" s="35"/>
      <c r="J964" s="665"/>
      <c r="K964" s="45"/>
      <c r="L964" s="35" t="s">
        <v>379</v>
      </c>
      <c r="M964" s="15"/>
      <c r="N964" s="15"/>
      <c r="O964" s="15"/>
      <c r="P964" s="15"/>
      <c r="Q964" s="15"/>
      <c r="R964" s="15"/>
      <c r="S964" s="15"/>
      <c r="T964" s="15"/>
      <c r="U964" s="15"/>
      <c r="V964" s="15"/>
      <c r="W964" s="15"/>
      <c r="X964" s="15"/>
      <c r="Y964" s="15"/>
      <c r="Z964" s="15"/>
      <c r="AA964" s="15"/>
    </row>
    <row r="965" spans="1:27" ht="18" customHeight="1">
      <c r="A965" s="665"/>
      <c r="B965" s="35" t="s">
        <v>116</v>
      </c>
      <c r="C965" s="667" t="s">
        <v>16</v>
      </c>
      <c r="D965" s="35" t="s">
        <v>767</v>
      </c>
      <c r="E965" s="47" t="s">
        <v>2143</v>
      </c>
      <c r="F965" s="47" t="s">
        <v>6379</v>
      </c>
      <c r="G965" s="17" t="s">
        <v>6380</v>
      </c>
      <c r="H965" s="35" t="s">
        <v>116</v>
      </c>
      <c r="I965" s="35"/>
      <c r="J965" s="665"/>
      <c r="K965" s="45"/>
      <c r="L965" s="35" t="s">
        <v>379</v>
      </c>
      <c r="M965" s="15"/>
      <c r="N965" s="15"/>
      <c r="O965" s="15"/>
      <c r="P965" s="15"/>
      <c r="Q965" s="15"/>
      <c r="R965" s="15"/>
      <c r="S965" s="15"/>
      <c r="T965" s="15"/>
      <c r="U965" s="15"/>
      <c r="V965" s="15"/>
      <c r="W965" s="15"/>
      <c r="X965" s="15"/>
      <c r="Y965" s="15"/>
      <c r="Z965" s="15"/>
      <c r="AA965" s="15"/>
    </row>
    <row r="966" spans="1:27" ht="18" customHeight="1">
      <c r="A966" s="665"/>
      <c r="B966" s="35" t="s">
        <v>116</v>
      </c>
      <c r="C966" s="665"/>
      <c r="D966" s="35" t="s">
        <v>1169</v>
      </c>
      <c r="E966" s="47" t="s">
        <v>4831</v>
      </c>
      <c r="F966" s="47" t="s">
        <v>6381</v>
      </c>
      <c r="G966" s="17" t="s">
        <v>6383</v>
      </c>
      <c r="H966" s="35" t="s">
        <v>116</v>
      </c>
      <c r="I966" s="35"/>
      <c r="J966" s="665"/>
      <c r="K966" s="45"/>
      <c r="L966" s="35" t="s">
        <v>379</v>
      </c>
      <c r="M966" s="15"/>
      <c r="N966" s="15"/>
      <c r="O966" s="15"/>
      <c r="P966" s="15"/>
      <c r="Q966" s="15"/>
      <c r="R966" s="15"/>
      <c r="S966" s="15"/>
      <c r="T966" s="15"/>
      <c r="U966" s="15"/>
      <c r="V966" s="15"/>
      <c r="W966" s="15"/>
      <c r="X966" s="15"/>
      <c r="Y966" s="15"/>
      <c r="Z966" s="15"/>
      <c r="AA966" s="15"/>
    </row>
    <row r="967" spans="1:27" ht="18" customHeight="1">
      <c r="A967" s="665"/>
      <c r="B967" s="35" t="s">
        <v>116</v>
      </c>
      <c r="C967" s="665"/>
      <c r="D967" s="35" t="s">
        <v>1880</v>
      </c>
      <c r="E967" s="47" t="s">
        <v>5253</v>
      </c>
      <c r="F967" s="47" t="s">
        <v>6384</v>
      </c>
      <c r="G967" s="17" t="s">
        <v>6385</v>
      </c>
      <c r="H967" s="35" t="s">
        <v>116</v>
      </c>
      <c r="I967" s="35"/>
      <c r="J967" s="665"/>
      <c r="K967" s="45"/>
      <c r="L967" s="35" t="s">
        <v>379</v>
      </c>
      <c r="M967" s="15"/>
      <c r="N967" s="15"/>
      <c r="O967" s="15"/>
      <c r="P967" s="15"/>
      <c r="Q967" s="15"/>
      <c r="R967" s="15"/>
      <c r="S967" s="15"/>
      <c r="T967" s="15"/>
      <c r="U967" s="15"/>
      <c r="V967" s="15"/>
      <c r="W967" s="15"/>
      <c r="X967" s="15"/>
      <c r="Y967" s="15"/>
      <c r="Z967" s="15"/>
      <c r="AA967" s="15"/>
    </row>
    <row r="968" spans="1:27" ht="18" customHeight="1">
      <c r="A968" s="665"/>
      <c r="B968" s="35" t="s">
        <v>116</v>
      </c>
      <c r="C968" s="665"/>
      <c r="D968" s="35" t="s">
        <v>1994</v>
      </c>
      <c r="E968" s="47" t="s">
        <v>5257</v>
      </c>
      <c r="F968" s="47" t="s">
        <v>6381</v>
      </c>
      <c r="G968" s="17" t="s">
        <v>6383</v>
      </c>
      <c r="H968" s="35" t="s">
        <v>116</v>
      </c>
      <c r="I968" s="35"/>
      <c r="J968" s="665"/>
      <c r="K968" s="45"/>
      <c r="L968" s="35" t="s">
        <v>379</v>
      </c>
      <c r="M968" s="15"/>
      <c r="N968" s="15"/>
      <c r="O968" s="15"/>
      <c r="P968" s="15"/>
      <c r="Q968" s="15"/>
      <c r="R968" s="15"/>
      <c r="S968" s="15"/>
      <c r="T968" s="15"/>
      <c r="U968" s="15"/>
      <c r="V968" s="15"/>
      <c r="W968" s="15"/>
      <c r="X968" s="15"/>
      <c r="Y968" s="15"/>
      <c r="Z968" s="15"/>
      <c r="AA968" s="15"/>
    </row>
    <row r="969" spans="1:27" ht="18" customHeight="1">
      <c r="A969" s="665"/>
      <c r="B969" s="35" t="s">
        <v>49</v>
      </c>
      <c r="C969" s="665"/>
      <c r="D969" s="35" t="s">
        <v>6388</v>
      </c>
      <c r="E969" s="47" t="s">
        <v>6389</v>
      </c>
      <c r="F969" s="47" t="s">
        <v>6390</v>
      </c>
      <c r="G969" s="17" t="s">
        <v>6391</v>
      </c>
      <c r="H969" s="35" t="s">
        <v>49</v>
      </c>
      <c r="I969" s="35"/>
      <c r="J969" s="665"/>
      <c r="K969" s="45"/>
      <c r="L969" s="35" t="s">
        <v>379</v>
      </c>
      <c r="M969" s="15"/>
      <c r="N969" s="15"/>
      <c r="O969" s="15"/>
      <c r="P969" s="15"/>
      <c r="Q969" s="15"/>
      <c r="R969" s="15"/>
      <c r="S969" s="15"/>
      <c r="T969" s="15"/>
      <c r="U969" s="15"/>
      <c r="V969" s="15"/>
      <c r="W969" s="15"/>
      <c r="X969" s="15"/>
      <c r="Y969" s="15"/>
      <c r="Z969" s="15"/>
      <c r="AA969" s="15"/>
    </row>
    <row r="970" spans="1:27" ht="18" customHeight="1">
      <c r="A970" s="665"/>
      <c r="B970" s="35" t="s">
        <v>49</v>
      </c>
      <c r="C970" s="666"/>
      <c r="D970" s="35" t="s">
        <v>6388</v>
      </c>
      <c r="E970" s="47" t="s">
        <v>6392</v>
      </c>
      <c r="F970" s="47" t="s">
        <v>6390</v>
      </c>
      <c r="G970" s="17" t="s">
        <v>6391</v>
      </c>
      <c r="H970" s="35" t="s">
        <v>49</v>
      </c>
      <c r="I970" s="35"/>
      <c r="J970" s="665"/>
      <c r="K970" s="45"/>
      <c r="L970" s="35" t="s">
        <v>379</v>
      </c>
      <c r="M970" s="15"/>
      <c r="N970" s="15"/>
      <c r="O970" s="15"/>
      <c r="P970" s="15"/>
      <c r="Q970" s="15"/>
      <c r="R970" s="15"/>
      <c r="S970" s="15"/>
      <c r="T970" s="15"/>
      <c r="U970" s="15"/>
      <c r="V970" s="15"/>
      <c r="W970" s="15"/>
      <c r="X970" s="15"/>
      <c r="Y970" s="15"/>
      <c r="Z970" s="15"/>
      <c r="AA970" s="15"/>
    </row>
    <row r="971" spans="1:27" ht="18" customHeight="1">
      <c r="A971" s="665"/>
      <c r="B971" s="35" t="s">
        <v>49</v>
      </c>
      <c r="C971" s="667" t="s">
        <v>3523</v>
      </c>
      <c r="D971" s="35" t="s">
        <v>3395</v>
      </c>
      <c r="E971" s="47" t="s">
        <v>3565</v>
      </c>
      <c r="F971" s="47" t="s">
        <v>6394</v>
      </c>
      <c r="G971" s="17" t="s">
        <v>6395</v>
      </c>
      <c r="H971" s="35" t="s">
        <v>49</v>
      </c>
      <c r="I971" s="35"/>
      <c r="J971" s="665"/>
      <c r="K971" s="45"/>
      <c r="L971" s="35" t="s">
        <v>379</v>
      </c>
      <c r="M971" s="15"/>
      <c r="N971" s="15"/>
      <c r="O971" s="15"/>
      <c r="P971" s="15"/>
      <c r="Q971" s="15"/>
      <c r="R971" s="15"/>
      <c r="S971" s="15"/>
      <c r="T971" s="15"/>
      <c r="U971" s="15"/>
      <c r="V971" s="15"/>
      <c r="W971" s="15"/>
      <c r="X971" s="15"/>
      <c r="Y971" s="15"/>
      <c r="Z971" s="15"/>
      <c r="AA971" s="15"/>
    </row>
    <row r="972" spans="1:27" ht="18" customHeight="1">
      <c r="A972" s="665"/>
      <c r="B972" s="35" t="s">
        <v>49</v>
      </c>
      <c r="C972" s="665"/>
      <c r="D972" s="35" t="s">
        <v>3395</v>
      </c>
      <c r="E972" s="47" t="s">
        <v>3565</v>
      </c>
      <c r="F972" s="47" t="s">
        <v>6397</v>
      </c>
      <c r="G972" s="17" t="s">
        <v>6398</v>
      </c>
      <c r="H972" s="35" t="s">
        <v>49</v>
      </c>
      <c r="I972" s="35"/>
      <c r="J972" s="665"/>
      <c r="K972" s="45"/>
      <c r="L972" s="35" t="s">
        <v>379</v>
      </c>
      <c r="M972" s="15"/>
      <c r="N972" s="15"/>
      <c r="O972" s="15"/>
      <c r="P972" s="15"/>
      <c r="Q972" s="15"/>
      <c r="R972" s="15"/>
      <c r="S972" s="15"/>
      <c r="T972" s="15"/>
      <c r="U972" s="15"/>
      <c r="V972" s="15"/>
      <c r="W972" s="15"/>
      <c r="X972" s="15"/>
      <c r="Y972" s="15"/>
      <c r="Z972" s="15"/>
      <c r="AA972" s="15"/>
    </row>
    <row r="973" spans="1:27" ht="18" customHeight="1">
      <c r="A973" s="665"/>
      <c r="B973" s="35" t="s">
        <v>116</v>
      </c>
      <c r="C973" s="665"/>
      <c r="D973" s="35" t="s">
        <v>6399</v>
      </c>
      <c r="E973" s="47" t="s">
        <v>6400</v>
      </c>
      <c r="F973" s="47" t="s">
        <v>6402</v>
      </c>
      <c r="G973" s="17" t="s">
        <v>6403</v>
      </c>
      <c r="H973" s="35" t="s">
        <v>116</v>
      </c>
      <c r="I973" s="35"/>
      <c r="J973" s="665"/>
      <c r="K973" s="45"/>
      <c r="L973" s="35" t="s">
        <v>379</v>
      </c>
      <c r="M973" s="15"/>
      <c r="N973" s="15"/>
      <c r="O973" s="15"/>
      <c r="P973" s="15"/>
      <c r="Q973" s="15"/>
      <c r="R973" s="15"/>
      <c r="S973" s="15"/>
      <c r="T973" s="15"/>
      <c r="U973" s="15"/>
      <c r="V973" s="15"/>
      <c r="W973" s="15"/>
      <c r="X973" s="15"/>
      <c r="Y973" s="15"/>
      <c r="Z973" s="15"/>
      <c r="AA973" s="15"/>
    </row>
    <row r="974" spans="1:27" ht="18" customHeight="1">
      <c r="A974" s="665"/>
      <c r="B974" s="35" t="s">
        <v>49</v>
      </c>
      <c r="C974" s="665"/>
      <c r="D974" s="35" t="s">
        <v>3524</v>
      </c>
      <c r="E974" s="47" t="s">
        <v>6404</v>
      </c>
      <c r="F974" s="47" t="s">
        <v>6405</v>
      </c>
      <c r="G974" s="17" t="s">
        <v>6407</v>
      </c>
      <c r="H974" s="35" t="s">
        <v>49</v>
      </c>
      <c r="I974" s="35"/>
      <c r="J974" s="665"/>
      <c r="K974" s="45"/>
      <c r="L974" s="35" t="s">
        <v>379</v>
      </c>
      <c r="M974" s="15"/>
      <c r="N974" s="15"/>
      <c r="O974" s="15"/>
      <c r="P974" s="15"/>
      <c r="Q974" s="15"/>
      <c r="R974" s="15"/>
      <c r="S974" s="15"/>
      <c r="T974" s="15"/>
      <c r="U974" s="15"/>
      <c r="V974" s="15"/>
      <c r="W974" s="15"/>
      <c r="X974" s="15"/>
      <c r="Y974" s="15"/>
      <c r="Z974" s="15"/>
      <c r="AA974" s="15"/>
    </row>
    <row r="975" spans="1:27" ht="18" customHeight="1">
      <c r="A975" s="665"/>
      <c r="B975" s="35" t="s">
        <v>116</v>
      </c>
      <c r="C975" s="665"/>
      <c r="D975" s="35" t="s">
        <v>5438</v>
      </c>
      <c r="E975" s="47" t="s">
        <v>6409</v>
      </c>
      <c r="F975" s="47" t="s">
        <v>6410</v>
      </c>
      <c r="G975" s="17" t="s">
        <v>6411</v>
      </c>
      <c r="H975" s="35" t="s">
        <v>116</v>
      </c>
      <c r="I975" s="35"/>
      <c r="J975" s="665"/>
      <c r="K975" s="45"/>
      <c r="L975" s="35" t="s">
        <v>379</v>
      </c>
      <c r="M975" s="15"/>
      <c r="N975" s="15"/>
      <c r="O975" s="15"/>
      <c r="P975" s="15"/>
      <c r="Q975" s="15"/>
      <c r="R975" s="15"/>
      <c r="S975" s="15"/>
      <c r="T975" s="15"/>
      <c r="U975" s="15"/>
      <c r="V975" s="15"/>
      <c r="W975" s="15"/>
      <c r="X975" s="15"/>
      <c r="Y975" s="15"/>
      <c r="Z975" s="15"/>
      <c r="AA975" s="15"/>
    </row>
    <row r="976" spans="1:27" ht="18" customHeight="1">
      <c r="A976" s="665"/>
      <c r="B976" s="35" t="s">
        <v>116</v>
      </c>
      <c r="C976" s="665"/>
      <c r="D976" s="35" t="s">
        <v>5501</v>
      </c>
      <c r="E976" s="47" t="s">
        <v>5502</v>
      </c>
      <c r="F976" s="47" t="s">
        <v>6413</v>
      </c>
      <c r="G976" s="17" t="s">
        <v>6414</v>
      </c>
      <c r="H976" s="35" t="s">
        <v>116</v>
      </c>
      <c r="I976" s="35"/>
      <c r="J976" s="665"/>
      <c r="K976" s="45"/>
      <c r="L976" s="35" t="s">
        <v>379</v>
      </c>
      <c r="M976" s="15"/>
      <c r="N976" s="15"/>
      <c r="O976" s="15"/>
      <c r="P976" s="15"/>
      <c r="Q976" s="15"/>
      <c r="R976" s="15"/>
      <c r="S976" s="15"/>
      <c r="T976" s="15"/>
      <c r="U976" s="15"/>
      <c r="V976" s="15"/>
      <c r="W976" s="15"/>
      <c r="X976" s="15"/>
      <c r="Y976" s="15"/>
      <c r="Z976" s="15"/>
      <c r="AA976" s="15"/>
    </row>
    <row r="977" spans="1:27" ht="18" customHeight="1">
      <c r="A977" s="665"/>
      <c r="B977" s="35" t="s">
        <v>49</v>
      </c>
      <c r="C977" s="666"/>
      <c r="D977" s="35" t="s">
        <v>6416</v>
      </c>
      <c r="E977" s="47" t="s">
        <v>6417</v>
      </c>
      <c r="F977" s="47" t="s">
        <v>6418</v>
      </c>
      <c r="G977" s="17" t="s">
        <v>6419</v>
      </c>
      <c r="H977" s="35" t="s">
        <v>49</v>
      </c>
      <c r="I977" s="35"/>
      <c r="J977" s="665"/>
      <c r="K977" s="45"/>
      <c r="L977" s="35" t="s">
        <v>379</v>
      </c>
      <c r="M977" s="15"/>
      <c r="N977" s="15"/>
      <c r="O977" s="15"/>
      <c r="P977" s="15"/>
      <c r="Q977" s="15"/>
      <c r="R977" s="15"/>
      <c r="S977" s="15"/>
      <c r="T977" s="15"/>
      <c r="U977" s="15"/>
      <c r="V977" s="15"/>
      <c r="W977" s="15"/>
      <c r="X977" s="15"/>
      <c r="Y977" s="15"/>
      <c r="Z977" s="15"/>
      <c r="AA977" s="15"/>
    </row>
    <row r="978" spans="1:27" ht="18" customHeight="1">
      <c r="A978" s="665"/>
      <c r="B978" s="35" t="s">
        <v>49</v>
      </c>
      <c r="C978" s="667" t="s">
        <v>46</v>
      </c>
      <c r="D978" s="35" t="s">
        <v>4756</v>
      </c>
      <c r="E978" s="47" t="s">
        <v>4931</v>
      </c>
      <c r="F978" s="47" t="s">
        <v>6422</v>
      </c>
      <c r="G978" s="17" t="s">
        <v>6423</v>
      </c>
      <c r="H978" s="35" t="s">
        <v>49</v>
      </c>
      <c r="I978" s="35"/>
      <c r="J978" s="665"/>
      <c r="K978" s="45"/>
      <c r="L978" s="35" t="s">
        <v>379</v>
      </c>
      <c r="M978" s="15"/>
      <c r="N978" s="15"/>
      <c r="O978" s="15"/>
      <c r="P978" s="15"/>
      <c r="Q978" s="15"/>
      <c r="R978" s="15"/>
      <c r="S978" s="15"/>
      <c r="T978" s="15"/>
      <c r="U978" s="15"/>
      <c r="V978" s="15"/>
      <c r="W978" s="15"/>
      <c r="X978" s="15"/>
      <c r="Y978" s="15"/>
      <c r="Z978" s="15"/>
      <c r="AA978" s="15"/>
    </row>
    <row r="979" spans="1:27" ht="18" customHeight="1">
      <c r="A979" s="665"/>
      <c r="B979" s="35" t="s">
        <v>49</v>
      </c>
      <c r="C979" s="665"/>
      <c r="D979" s="35" t="s">
        <v>4893</v>
      </c>
      <c r="E979" s="47" t="s">
        <v>4935</v>
      </c>
      <c r="F979" s="47" t="s">
        <v>6422</v>
      </c>
      <c r="G979" s="17" t="s">
        <v>6423</v>
      </c>
      <c r="H979" s="35" t="s">
        <v>49</v>
      </c>
      <c r="I979" s="35"/>
      <c r="J979" s="665"/>
      <c r="K979" s="45"/>
      <c r="L979" s="35" t="s">
        <v>379</v>
      </c>
      <c r="M979" s="15"/>
      <c r="N979" s="15"/>
      <c r="O979" s="15"/>
      <c r="P979" s="15"/>
      <c r="Q979" s="15"/>
      <c r="R979" s="15"/>
      <c r="S979" s="15"/>
      <c r="T979" s="15"/>
      <c r="U979" s="15"/>
      <c r="V979" s="15"/>
      <c r="W979" s="15"/>
      <c r="X979" s="15"/>
      <c r="Y979" s="15"/>
      <c r="Z979" s="15"/>
      <c r="AA979" s="15"/>
    </row>
    <row r="980" spans="1:27" ht="18" customHeight="1">
      <c r="A980" s="665"/>
      <c r="B980" s="35" t="s">
        <v>49</v>
      </c>
      <c r="C980" s="665"/>
      <c r="D980" s="35" t="s">
        <v>4938</v>
      </c>
      <c r="E980" s="47" t="s">
        <v>4940</v>
      </c>
      <c r="F980" s="47" t="s">
        <v>6422</v>
      </c>
      <c r="G980" s="17" t="s">
        <v>6423</v>
      </c>
      <c r="H980" s="35" t="s">
        <v>49</v>
      </c>
      <c r="I980" s="35"/>
      <c r="J980" s="665"/>
      <c r="K980" s="45"/>
      <c r="L980" s="35" t="s">
        <v>379</v>
      </c>
      <c r="M980" s="15"/>
      <c r="N980" s="15"/>
      <c r="O980" s="15"/>
      <c r="P980" s="15"/>
      <c r="Q980" s="15"/>
      <c r="R980" s="15"/>
      <c r="S980" s="15"/>
      <c r="T980" s="15"/>
      <c r="U980" s="15"/>
      <c r="V980" s="15"/>
      <c r="W980" s="15"/>
      <c r="X980" s="15"/>
      <c r="Y980" s="15"/>
      <c r="Z980" s="15"/>
      <c r="AA980" s="15"/>
    </row>
    <row r="981" spans="1:27" ht="18" customHeight="1">
      <c r="A981" s="665"/>
      <c r="B981" s="35" t="s">
        <v>49</v>
      </c>
      <c r="C981" s="666"/>
      <c r="D981" s="35" t="s">
        <v>4951</v>
      </c>
      <c r="E981" s="47" t="s">
        <v>4953</v>
      </c>
      <c r="F981" s="47" t="s">
        <v>6432</v>
      </c>
      <c r="G981" s="17" t="s">
        <v>6433</v>
      </c>
      <c r="H981" s="35" t="s">
        <v>49</v>
      </c>
      <c r="I981" s="35"/>
      <c r="J981" s="665"/>
      <c r="K981" s="45"/>
      <c r="L981" s="35" t="s">
        <v>379</v>
      </c>
      <c r="M981" s="15"/>
      <c r="N981" s="15"/>
      <c r="O981" s="15"/>
      <c r="P981" s="15"/>
      <c r="Q981" s="15"/>
      <c r="R981" s="15"/>
      <c r="S981" s="15"/>
      <c r="T981" s="15"/>
      <c r="U981" s="15"/>
      <c r="V981" s="15"/>
      <c r="W981" s="15"/>
      <c r="X981" s="15"/>
      <c r="Y981" s="15"/>
      <c r="Z981" s="15"/>
      <c r="AA981" s="15"/>
    </row>
    <row r="982" spans="1:27" ht="18" customHeight="1">
      <c r="A982" s="665"/>
      <c r="B982" s="35" t="s">
        <v>49</v>
      </c>
      <c r="C982" s="667" t="s">
        <v>68</v>
      </c>
      <c r="D982" s="35" t="s">
        <v>6048</v>
      </c>
      <c r="E982" s="47" t="s">
        <v>6049</v>
      </c>
      <c r="F982" s="47" t="s">
        <v>6436</v>
      </c>
      <c r="G982" s="17" t="s">
        <v>6437</v>
      </c>
      <c r="H982" s="35" t="s">
        <v>49</v>
      </c>
      <c r="I982" s="35"/>
      <c r="J982" s="665"/>
      <c r="K982" s="45"/>
      <c r="L982" s="35" t="s">
        <v>379</v>
      </c>
      <c r="M982" s="15"/>
      <c r="N982" s="15"/>
      <c r="O982" s="15"/>
      <c r="P982" s="15"/>
      <c r="Q982" s="15"/>
      <c r="R982" s="15"/>
      <c r="S982" s="15"/>
      <c r="T982" s="15"/>
      <c r="U982" s="15"/>
      <c r="V982" s="15"/>
      <c r="W982" s="15"/>
      <c r="X982" s="15"/>
      <c r="Y982" s="15"/>
      <c r="Z982" s="15"/>
      <c r="AA982" s="15"/>
    </row>
    <row r="983" spans="1:27" ht="18" customHeight="1">
      <c r="A983" s="665"/>
      <c r="B983" s="35" t="s">
        <v>49</v>
      </c>
      <c r="C983" s="665"/>
      <c r="D983" s="35" t="s">
        <v>6442</v>
      </c>
      <c r="E983" s="47" t="s">
        <v>6443</v>
      </c>
      <c r="F983" s="47" t="s">
        <v>6444</v>
      </c>
      <c r="G983" s="17" t="s">
        <v>6446</v>
      </c>
      <c r="H983" s="35" t="s">
        <v>49</v>
      </c>
      <c r="I983" s="35"/>
      <c r="J983" s="665"/>
      <c r="K983" s="45"/>
      <c r="L983" s="35" t="s">
        <v>379</v>
      </c>
      <c r="M983" s="15"/>
      <c r="N983" s="15"/>
      <c r="O983" s="15"/>
      <c r="P983" s="15"/>
      <c r="Q983" s="15"/>
      <c r="R983" s="15"/>
      <c r="S983" s="15"/>
      <c r="T983" s="15"/>
      <c r="U983" s="15"/>
      <c r="V983" s="15"/>
      <c r="W983" s="15"/>
      <c r="X983" s="15"/>
      <c r="Y983" s="15"/>
      <c r="Z983" s="15"/>
      <c r="AA983" s="15"/>
    </row>
    <row r="984" spans="1:27" ht="18" customHeight="1">
      <c r="A984" s="665"/>
      <c r="B984" s="35" t="s">
        <v>49</v>
      </c>
      <c r="C984" s="665"/>
      <c r="D984" s="35" t="s">
        <v>6449</v>
      </c>
      <c r="E984" s="47" t="s">
        <v>6450</v>
      </c>
      <c r="F984" s="47" t="s">
        <v>6451</v>
      </c>
      <c r="G984" s="17" t="s">
        <v>6452</v>
      </c>
      <c r="H984" s="35" t="s">
        <v>49</v>
      </c>
      <c r="I984" s="35"/>
      <c r="J984" s="665"/>
      <c r="K984" s="45"/>
      <c r="L984" s="35" t="s">
        <v>379</v>
      </c>
      <c r="M984" s="15"/>
      <c r="N984" s="15"/>
      <c r="O984" s="15"/>
      <c r="P984" s="15"/>
      <c r="Q984" s="15"/>
      <c r="R984" s="15"/>
      <c r="S984" s="15"/>
      <c r="T984" s="15"/>
      <c r="U984" s="15"/>
      <c r="V984" s="15"/>
      <c r="W984" s="15"/>
      <c r="X984" s="15"/>
      <c r="Y984" s="15"/>
      <c r="Z984" s="15"/>
      <c r="AA984" s="15"/>
    </row>
    <row r="985" spans="1:27" ht="18" customHeight="1">
      <c r="A985" s="665"/>
      <c r="B985" s="35" t="s">
        <v>49</v>
      </c>
      <c r="C985" s="666"/>
      <c r="D985" s="35" t="s">
        <v>6456</v>
      </c>
      <c r="E985" s="47" t="s">
        <v>6457</v>
      </c>
      <c r="F985" s="47" t="s">
        <v>6458</v>
      </c>
      <c r="G985" s="17" t="s">
        <v>6459</v>
      </c>
      <c r="H985" s="35" t="s">
        <v>49</v>
      </c>
      <c r="I985" s="35"/>
      <c r="J985" s="665"/>
      <c r="K985" s="45"/>
      <c r="L985" s="35" t="s">
        <v>379</v>
      </c>
      <c r="M985" s="15"/>
      <c r="N985" s="15"/>
      <c r="O985" s="15"/>
      <c r="P985" s="15"/>
      <c r="Q985" s="15"/>
      <c r="R985" s="15"/>
      <c r="S985" s="15"/>
      <c r="T985" s="15"/>
      <c r="U985" s="15"/>
      <c r="V985" s="15"/>
      <c r="W985" s="15"/>
      <c r="X985" s="15"/>
      <c r="Y985" s="15"/>
      <c r="Z985" s="15"/>
      <c r="AA985" s="15"/>
    </row>
    <row r="986" spans="1:27" ht="18" customHeight="1">
      <c r="A986" s="665"/>
      <c r="B986" s="35" t="s">
        <v>49</v>
      </c>
      <c r="C986" s="667" t="s">
        <v>106</v>
      </c>
      <c r="D986" s="35" t="s">
        <v>6461</v>
      </c>
      <c r="E986" s="47" t="s">
        <v>6463</v>
      </c>
      <c r="F986" s="47" t="s">
        <v>6464</v>
      </c>
      <c r="G986" s="17" t="s">
        <v>6465</v>
      </c>
      <c r="H986" s="35" t="s">
        <v>49</v>
      </c>
      <c r="I986" s="35"/>
      <c r="J986" s="665"/>
      <c r="K986" s="45"/>
      <c r="L986" s="35" t="s">
        <v>379</v>
      </c>
      <c r="M986" s="15"/>
      <c r="N986" s="15"/>
      <c r="O986" s="15"/>
      <c r="P986" s="15"/>
      <c r="Q986" s="15"/>
      <c r="R986" s="15"/>
      <c r="S986" s="15"/>
      <c r="T986" s="15"/>
      <c r="U986" s="15"/>
      <c r="V986" s="15"/>
      <c r="W986" s="15"/>
      <c r="X986" s="15"/>
      <c r="Y986" s="15"/>
      <c r="Z986" s="15"/>
      <c r="AA986" s="15"/>
    </row>
    <row r="987" spans="1:27" ht="18" customHeight="1">
      <c r="A987" s="665"/>
      <c r="B987" s="35" t="s">
        <v>49</v>
      </c>
      <c r="C987" s="665"/>
      <c r="D987" s="35" t="s">
        <v>4498</v>
      </c>
      <c r="E987" s="47" t="s">
        <v>6074</v>
      </c>
      <c r="F987" s="47" t="s">
        <v>6467</v>
      </c>
      <c r="G987" s="17" t="s">
        <v>6468</v>
      </c>
      <c r="H987" s="35" t="s">
        <v>49</v>
      </c>
      <c r="I987" s="35"/>
      <c r="J987" s="665"/>
      <c r="K987" s="45"/>
      <c r="L987" s="35" t="s">
        <v>379</v>
      </c>
      <c r="M987" s="15"/>
      <c r="N987" s="15"/>
      <c r="O987" s="15"/>
      <c r="P987" s="15"/>
      <c r="Q987" s="15"/>
      <c r="R987" s="15"/>
      <c r="S987" s="15"/>
      <c r="T987" s="15"/>
      <c r="U987" s="15"/>
      <c r="V987" s="15"/>
      <c r="W987" s="15"/>
      <c r="X987" s="15"/>
      <c r="Y987" s="15"/>
      <c r="Z987" s="15"/>
      <c r="AA987" s="15"/>
    </row>
    <row r="988" spans="1:27" ht="18" customHeight="1">
      <c r="A988" s="665"/>
      <c r="B988" s="35" t="s">
        <v>116</v>
      </c>
      <c r="C988" s="666"/>
      <c r="D988" s="35" t="s">
        <v>4245</v>
      </c>
      <c r="E988" s="47" t="s">
        <v>4246</v>
      </c>
      <c r="F988" s="47" t="s">
        <v>6470</v>
      </c>
      <c r="G988" s="17" t="s">
        <v>6472</v>
      </c>
      <c r="H988" s="35" t="s">
        <v>116</v>
      </c>
      <c r="I988" s="35"/>
      <c r="J988" s="665"/>
      <c r="K988" s="45"/>
      <c r="L988" s="35" t="s">
        <v>379</v>
      </c>
      <c r="M988" s="15"/>
      <c r="N988" s="15"/>
      <c r="O988" s="15"/>
      <c r="P988" s="15"/>
      <c r="Q988" s="15"/>
      <c r="R988" s="15"/>
      <c r="S988" s="15"/>
      <c r="T988" s="15"/>
      <c r="U988" s="15"/>
      <c r="V988" s="15"/>
      <c r="W988" s="15"/>
      <c r="X988" s="15"/>
      <c r="Y988" s="15"/>
      <c r="Z988" s="15"/>
      <c r="AA988" s="15"/>
    </row>
    <row r="989" spans="1:27" ht="18" customHeight="1">
      <c r="A989" s="665"/>
      <c r="B989" s="35" t="s">
        <v>49</v>
      </c>
      <c r="C989" s="667" t="s">
        <v>110</v>
      </c>
      <c r="D989" s="35" t="s">
        <v>6474</v>
      </c>
      <c r="E989" s="47" t="s">
        <v>6475</v>
      </c>
      <c r="F989" s="47" t="s">
        <v>6476</v>
      </c>
      <c r="G989" s="17" t="s">
        <v>6477</v>
      </c>
      <c r="H989" s="35" t="s">
        <v>49</v>
      </c>
      <c r="I989" s="35"/>
      <c r="J989" s="665"/>
      <c r="K989" s="45"/>
      <c r="L989" s="35" t="s">
        <v>379</v>
      </c>
      <c r="M989" s="15"/>
      <c r="N989" s="15"/>
      <c r="O989" s="15"/>
      <c r="P989" s="15"/>
      <c r="Q989" s="15"/>
      <c r="R989" s="15"/>
      <c r="S989" s="15"/>
      <c r="T989" s="15"/>
      <c r="U989" s="15"/>
      <c r="V989" s="15"/>
      <c r="W989" s="15"/>
      <c r="X989" s="15"/>
      <c r="Y989" s="15"/>
      <c r="Z989" s="15"/>
      <c r="AA989" s="15"/>
    </row>
    <row r="990" spans="1:27" ht="18" customHeight="1">
      <c r="A990" s="665"/>
      <c r="B990" s="35" t="s">
        <v>49</v>
      </c>
      <c r="C990" s="665"/>
      <c r="D990" s="35" t="s">
        <v>6479</v>
      </c>
      <c r="E990" s="47" t="s">
        <v>6475</v>
      </c>
      <c r="F990" s="47" t="s">
        <v>6476</v>
      </c>
      <c r="G990" s="17" t="s">
        <v>6477</v>
      </c>
      <c r="H990" s="35" t="s">
        <v>49</v>
      </c>
      <c r="I990" s="35"/>
      <c r="J990" s="665"/>
      <c r="K990" s="45"/>
      <c r="L990" s="35" t="s">
        <v>379</v>
      </c>
      <c r="M990" s="15"/>
      <c r="N990" s="15"/>
      <c r="O990" s="15"/>
      <c r="P990" s="15"/>
      <c r="Q990" s="15"/>
      <c r="R990" s="15"/>
      <c r="S990" s="15"/>
      <c r="T990" s="15"/>
      <c r="U990" s="15"/>
      <c r="V990" s="15"/>
      <c r="W990" s="15"/>
      <c r="X990" s="15"/>
      <c r="Y990" s="15"/>
      <c r="Z990" s="15"/>
      <c r="AA990" s="15"/>
    </row>
    <row r="991" spans="1:27" ht="18" customHeight="1">
      <c r="A991" s="665"/>
      <c r="B991" s="35" t="s">
        <v>49</v>
      </c>
      <c r="C991" s="665"/>
      <c r="D991" s="35" t="s">
        <v>6482</v>
      </c>
      <c r="E991" s="47" t="s">
        <v>6475</v>
      </c>
      <c r="F991" s="47" t="s">
        <v>6476</v>
      </c>
      <c r="G991" s="17" t="s">
        <v>6477</v>
      </c>
      <c r="H991" s="35" t="s">
        <v>49</v>
      </c>
      <c r="I991" s="35"/>
      <c r="J991" s="665"/>
      <c r="K991" s="45"/>
      <c r="L991" s="35" t="s">
        <v>379</v>
      </c>
      <c r="M991" s="15"/>
      <c r="N991" s="15"/>
      <c r="O991" s="15"/>
      <c r="P991" s="15"/>
      <c r="Q991" s="15"/>
      <c r="R991" s="15"/>
      <c r="S991" s="15"/>
      <c r="T991" s="15"/>
      <c r="U991" s="15"/>
      <c r="V991" s="15"/>
      <c r="W991" s="15"/>
      <c r="X991" s="15"/>
      <c r="Y991" s="15"/>
      <c r="Z991" s="15"/>
      <c r="AA991" s="15"/>
    </row>
    <row r="992" spans="1:27" ht="18" customHeight="1">
      <c r="A992" s="665"/>
      <c r="B992" s="35" t="s">
        <v>49</v>
      </c>
      <c r="C992" s="665"/>
      <c r="D992" s="35" t="s">
        <v>6486</v>
      </c>
      <c r="E992" s="47" t="s">
        <v>6475</v>
      </c>
      <c r="F992" s="47" t="s">
        <v>6476</v>
      </c>
      <c r="G992" s="17" t="s">
        <v>6477</v>
      </c>
      <c r="H992" s="35" t="s">
        <v>49</v>
      </c>
      <c r="I992" s="35"/>
      <c r="J992" s="665"/>
      <c r="K992" s="45"/>
      <c r="L992" s="35" t="s">
        <v>379</v>
      </c>
      <c r="M992" s="15"/>
      <c r="N992" s="15"/>
      <c r="O992" s="15"/>
      <c r="P992" s="15"/>
      <c r="Q992" s="15"/>
      <c r="R992" s="15"/>
      <c r="S992" s="15"/>
      <c r="T992" s="15"/>
      <c r="U992" s="15"/>
      <c r="V992" s="15"/>
      <c r="W992" s="15"/>
      <c r="X992" s="15"/>
      <c r="Y992" s="15"/>
      <c r="Z992" s="15"/>
      <c r="AA992" s="15"/>
    </row>
    <row r="993" spans="1:27" ht="18" customHeight="1">
      <c r="A993" s="665"/>
      <c r="B993" s="35" t="s">
        <v>49</v>
      </c>
      <c r="C993" s="665"/>
      <c r="D993" s="35" t="s">
        <v>6489</v>
      </c>
      <c r="E993" s="47" t="s">
        <v>6475</v>
      </c>
      <c r="F993" s="47" t="s">
        <v>6476</v>
      </c>
      <c r="G993" s="17" t="s">
        <v>6477</v>
      </c>
      <c r="H993" s="35" t="s">
        <v>49</v>
      </c>
      <c r="I993" s="35"/>
      <c r="J993" s="665"/>
      <c r="K993" s="45"/>
      <c r="L993" s="35" t="s">
        <v>379</v>
      </c>
      <c r="M993" s="15"/>
      <c r="N993" s="15"/>
      <c r="O993" s="15"/>
      <c r="P993" s="15"/>
      <c r="Q993" s="15"/>
      <c r="R993" s="15"/>
      <c r="S993" s="15"/>
      <c r="T993" s="15"/>
      <c r="U993" s="15"/>
      <c r="V993" s="15"/>
      <c r="W993" s="15"/>
      <c r="X993" s="15"/>
      <c r="Y993" s="15"/>
      <c r="Z993" s="15"/>
      <c r="AA993" s="15"/>
    </row>
    <row r="994" spans="1:27" ht="18" customHeight="1">
      <c r="A994" s="665"/>
      <c r="B994" s="35" t="s">
        <v>49</v>
      </c>
      <c r="C994" s="665"/>
      <c r="D994" s="35" t="s">
        <v>6491</v>
      </c>
      <c r="E994" s="47" t="s">
        <v>6475</v>
      </c>
      <c r="F994" s="47" t="s">
        <v>6476</v>
      </c>
      <c r="G994" s="17" t="s">
        <v>6477</v>
      </c>
      <c r="H994" s="35" t="s">
        <v>49</v>
      </c>
      <c r="I994" s="35"/>
      <c r="J994" s="665"/>
      <c r="K994" s="45"/>
      <c r="L994" s="35" t="s">
        <v>379</v>
      </c>
      <c r="M994" s="15"/>
      <c r="N994" s="15"/>
      <c r="O994" s="15"/>
      <c r="P994" s="15"/>
      <c r="Q994" s="15"/>
      <c r="R994" s="15"/>
      <c r="S994" s="15"/>
      <c r="T994" s="15"/>
      <c r="U994" s="15"/>
      <c r="V994" s="15"/>
      <c r="W994" s="15"/>
      <c r="X994" s="15"/>
      <c r="Y994" s="15"/>
      <c r="Z994" s="15"/>
      <c r="AA994" s="15"/>
    </row>
    <row r="995" spans="1:27" ht="18" customHeight="1">
      <c r="A995" s="665"/>
      <c r="B995" s="35" t="s">
        <v>49</v>
      </c>
      <c r="C995" s="665"/>
      <c r="D995" s="35" t="s">
        <v>6474</v>
      </c>
      <c r="E995" s="47" t="s">
        <v>6493</v>
      </c>
      <c r="F995" s="47" t="s">
        <v>6494</v>
      </c>
      <c r="G995" s="17" t="s">
        <v>6495</v>
      </c>
      <c r="H995" s="35" t="s">
        <v>49</v>
      </c>
      <c r="I995" s="35"/>
      <c r="J995" s="665"/>
      <c r="K995" s="45"/>
      <c r="L995" s="35" t="s">
        <v>379</v>
      </c>
      <c r="M995" s="15"/>
      <c r="N995" s="15"/>
      <c r="O995" s="15"/>
      <c r="P995" s="15"/>
      <c r="Q995" s="15"/>
      <c r="R995" s="15"/>
      <c r="S995" s="15"/>
      <c r="T995" s="15"/>
      <c r="U995" s="15"/>
      <c r="V995" s="15"/>
      <c r="W995" s="15"/>
      <c r="X995" s="15"/>
      <c r="Y995" s="15"/>
      <c r="Z995" s="15"/>
      <c r="AA995" s="15"/>
    </row>
    <row r="996" spans="1:27" ht="18" customHeight="1">
      <c r="A996" s="665"/>
      <c r="B996" s="35" t="s">
        <v>49</v>
      </c>
      <c r="C996" s="665"/>
      <c r="D996" s="35" t="s">
        <v>6479</v>
      </c>
      <c r="E996" s="47" t="s">
        <v>6498</v>
      </c>
      <c r="F996" s="47" t="s">
        <v>6494</v>
      </c>
      <c r="G996" s="17" t="s">
        <v>6495</v>
      </c>
      <c r="H996" s="35" t="s">
        <v>49</v>
      </c>
      <c r="I996" s="35"/>
      <c r="J996" s="665"/>
      <c r="K996" s="45"/>
      <c r="L996" s="35" t="s">
        <v>379</v>
      </c>
      <c r="M996" s="15"/>
      <c r="N996" s="15"/>
      <c r="O996" s="15"/>
      <c r="P996" s="15"/>
      <c r="Q996" s="15"/>
      <c r="R996" s="15"/>
      <c r="S996" s="15"/>
      <c r="T996" s="15"/>
      <c r="U996" s="15"/>
      <c r="V996" s="15"/>
      <c r="W996" s="15"/>
      <c r="X996" s="15"/>
      <c r="Y996" s="15"/>
      <c r="Z996" s="15"/>
      <c r="AA996" s="15"/>
    </row>
    <row r="997" spans="1:27" ht="18" customHeight="1">
      <c r="A997" s="665"/>
      <c r="B997" s="35" t="s">
        <v>49</v>
      </c>
      <c r="C997" s="666"/>
      <c r="D997" s="35" t="s">
        <v>6482</v>
      </c>
      <c r="E997" s="47" t="s">
        <v>6502</v>
      </c>
      <c r="F997" s="47" t="s">
        <v>6494</v>
      </c>
      <c r="G997" s="17" t="s">
        <v>6495</v>
      </c>
      <c r="H997" s="35" t="s">
        <v>49</v>
      </c>
      <c r="I997" s="35"/>
      <c r="J997" s="665"/>
      <c r="K997" s="45"/>
      <c r="L997" s="35" t="s">
        <v>379</v>
      </c>
      <c r="M997" s="15"/>
      <c r="N997" s="15"/>
      <c r="O997" s="15"/>
      <c r="P997" s="15"/>
      <c r="Q997" s="15"/>
      <c r="R997" s="15"/>
      <c r="S997" s="15"/>
      <c r="T997" s="15"/>
      <c r="U997" s="15"/>
      <c r="V997" s="15"/>
      <c r="W997" s="15"/>
      <c r="X997" s="15"/>
      <c r="Y997" s="15"/>
      <c r="Z997" s="15"/>
      <c r="AA997" s="15"/>
    </row>
    <row r="998" spans="1:27" ht="18" customHeight="1">
      <c r="A998" s="665"/>
      <c r="B998" s="35" t="s">
        <v>49</v>
      </c>
      <c r="C998" s="35" t="s">
        <v>50</v>
      </c>
      <c r="D998" s="35" t="s">
        <v>3613</v>
      </c>
      <c r="E998" s="47" t="s">
        <v>3615</v>
      </c>
      <c r="F998" s="47" t="s">
        <v>6505</v>
      </c>
      <c r="G998" s="17" t="s">
        <v>6506</v>
      </c>
      <c r="H998" s="35" t="s">
        <v>49</v>
      </c>
      <c r="I998" s="35"/>
      <c r="J998" s="665"/>
      <c r="K998" s="45"/>
      <c r="L998" s="35" t="s">
        <v>379</v>
      </c>
      <c r="M998" s="15"/>
      <c r="N998" s="15"/>
      <c r="O998" s="15"/>
      <c r="P998" s="15"/>
      <c r="Q998" s="15"/>
      <c r="R998" s="15"/>
      <c r="S998" s="15"/>
      <c r="T998" s="15"/>
      <c r="U998" s="15"/>
      <c r="V998" s="15"/>
      <c r="W998" s="15"/>
      <c r="X998" s="15"/>
      <c r="Y998" s="15"/>
      <c r="Z998" s="15"/>
      <c r="AA998" s="15"/>
    </row>
    <row r="999" spans="1:27" ht="18" customHeight="1">
      <c r="A999" s="665"/>
      <c r="B999" s="35" t="s">
        <v>49</v>
      </c>
      <c r="C999" s="667" t="s">
        <v>125</v>
      </c>
      <c r="D999" s="35" t="s">
        <v>6509</v>
      </c>
      <c r="E999" s="47" t="s">
        <v>6510</v>
      </c>
      <c r="F999" s="47" t="s">
        <v>6511</v>
      </c>
      <c r="G999" s="17" t="s">
        <v>6512</v>
      </c>
      <c r="H999" s="35" t="s">
        <v>49</v>
      </c>
      <c r="I999" s="35"/>
      <c r="J999" s="665"/>
      <c r="K999" s="45"/>
      <c r="L999" s="35" t="s">
        <v>379</v>
      </c>
      <c r="M999" s="15"/>
      <c r="N999" s="15"/>
      <c r="O999" s="15"/>
      <c r="P999" s="15"/>
      <c r="Q999" s="15"/>
      <c r="R999" s="15"/>
      <c r="S999" s="15"/>
      <c r="T999" s="15"/>
      <c r="U999" s="15"/>
      <c r="V999" s="15"/>
      <c r="W999" s="15"/>
      <c r="X999" s="15"/>
      <c r="Y999" s="15"/>
      <c r="Z999" s="15"/>
      <c r="AA999" s="15"/>
    </row>
    <row r="1000" spans="1:27" ht="18" customHeight="1">
      <c r="A1000" s="665"/>
      <c r="B1000" s="35" t="s">
        <v>49</v>
      </c>
      <c r="C1000" s="666"/>
      <c r="D1000" s="35" t="s">
        <v>6516</v>
      </c>
      <c r="E1000" s="47" t="s">
        <v>6175</v>
      </c>
      <c r="F1000" s="47" t="s">
        <v>6518</v>
      </c>
      <c r="G1000" s="17" t="s">
        <v>6519</v>
      </c>
      <c r="H1000" s="35" t="s">
        <v>49</v>
      </c>
      <c r="I1000" s="35"/>
      <c r="J1000" s="665"/>
      <c r="K1000" s="45"/>
      <c r="L1000" s="35" t="s">
        <v>379</v>
      </c>
      <c r="M1000" s="15"/>
      <c r="N1000" s="15"/>
      <c r="O1000" s="15"/>
      <c r="P1000" s="15"/>
      <c r="Q1000" s="15"/>
      <c r="R1000" s="15"/>
      <c r="S1000" s="15"/>
      <c r="T1000" s="15"/>
      <c r="U1000" s="15"/>
      <c r="V1000" s="15"/>
      <c r="W1000" s="15"/>
      <c r="X1000" s="15"/>
      <c r="Y1000" s="15"/>
      <c r="Z1000" s="15"/>
      <c r="AA1000" s="15"/>
    </row>
    <row r="1001" spans="1:27" ht="18" customHeight="1">
      <c r="A1001" s="665"/>
      <c r="B1001" s="35" t="s">
        <v>49</v>
      </c>
      <c r="C1001" s="667" t="s">
        <v>132</v>
      </c>
      <c r="D1001" s="35" t="s">
        <v>3514</v>
      </c>
      <c r="E1001" s="47" t="s">
        <v>3515</v>
      </c>
      <c r="F1001" s="47" t="s">
        <v>6521</v>
      </c>
      <c r="G1001" s="17" t="s">
        <v>6522</v>
      </c>
      <c r="H1001" s="35" t="s">
        <v>49</v>
      </c>
      <c r="I1001" s="35"/>
      <c r="J1001" s="665"/>
      <c r="K1001" s="45"/>
      <c r="L1001" s="35" t="s">
        <v>379</v>
      </c>
      <c r="M1001" s="15"/>
      <c r="N1001" s="15"/>
      <c r="O1001" s="15"/>
      <c r="P1001" s="15"/>
      <c r="Q1001" s="15"/>
      <c r="R1001" s="15"/>
      <c r="S1001" s="15"/>
      <c r="T1001" s="15"/>
      <c r="U1001" s="15"/>
      <c r="V1001" s="15"/>
      <c r="W1001" s="15"/>
      <c r="X1001" s="15"/>
      <c r="Y1001" s="15"/>
      <c r="Z1001" s="15"/>
      <c r="AA1001" s="15"/>
    </row>
    <row r="1002" spans="1:27" ht="18" customHeight="1">
      <c r="A1002" s="665"/>
      <c r="B1002" s="35" t="s">
        <v>49</v>
      </c>
      <c r="C1002" s="665"/>
      <c r="D1002" s="35" t="s">
        <v>6523</v>
      </c>
      <c r="E1002" s="47" t="s">
        <v>6524</v>
      </c>
      <c r="F1002" s="47" t="s">
        <v>6525</v>
      </c>
      <c r="G1002" s="17" t="s">
        <v>6526</v>
      </c>
      <c r="H1002" s="35" t="s">
        <v>49</v>
      </c>
      <c r="I1002" s="35"/>
      <c r="J1002" s="665"/>
      <c r="K1002" s="45"/>
      <c r="L1002" s="35" t="s">
        <v>379</v>
      </c>
      <c r="M1002" s="15"/>
      <c r="N1002" s="15"/>
      <c r="O1002" s="15"/>
      <c r="P1002" s="15"/>
      <c r="Q1002" s="15"/>
      <c r="R1002" s="15"/>
      <c r="S1002" s="15"/>
      <c r="T1002" s="15"/>
      <c r="U1002" s="15"/>
      <c r="V1002" s="15"/>
      <c r="W1002" s="15"/>
      <c r="X1002" s="15"/>
      <c r="Y1002" s="15"/>
      <c r="Z1002" s="15"/>
      <c r="AA1002" s="15"/>
    </row>
    <row r="1003" spans="1:27" ht="18" customHeight="1">
      <c r="A1003" s="665"/>
      <c r="B1003" s="35" t="s">
        <v>49</v>
      </c>
      <c r="C1003" s="665"/>
      <c r="D1003" s="35" t="s">
        <v>4316</v>
      </c>
      <c r="E1003" s="47" t="s">
        <v>6231</v>
      </c>
      <c r="F1003" s="47" t="s">
        <v>6529</v>
      </c>
      <c r="G1003" s="17" t="s">
        <v>6530</v>
      </c>
      <c r="H1003" s="35" t="s">
        <v>49</v>
      </c>
      <c r="I1003" s="35"/>
      <c r="J1003" s="665"/>
      <c r="K1003" s="45"/>
      <c r="L1003" s="35" t="s">
        <v>379</v>
      </c>
      <c r="M1003" s="15"/>
      <c r="N1003" s="15"/>
      <c r="O1003" s="15"/>
      <c r="P1003" s="15"/>
      <c r="Q1003" s="15"/>
      <c r="R1003" s="15"/>
      <c r="S1003" s="15"/>
      <c r="T1003" s="15"/>
      <c r="U1003" s="15"/>
      <c r="V1003" s="15"/>
      <c r="W1003" s="15"/>
      <c r="X1003" s="15"/>
      <c r="Y1003" s="15"/>
      <c r="Z1003" s="15"/>
      <c r="AA1003" s="15"/>
    </row>
    <row r="1004" spans="1:27" ht="18" customHeight="1">
      <c r="A1004" s="665"/>
      <c r="B1004" s="35" t="s">
        <v>49</v>
      </c>
      <c r="C1004" s="665"/>
      <c r="D1004" s="35" t="s">
        <v>6532</v>
      </c>
      <c r="E1004" s="47" t="s">
        <v>6533</v>
      </c>
      <c r="F1004" s="47" t="s">
        <v>6534</v>
      </c>
      <c r="G1004" s="17" t="s">
        <v>6535</v>
      </c>
      <c r="H1004" s="35" t="s">
        <v>49</v>
      </c>
      <c r="I1004" s="35"/>
      <c r="J1004" s="665"/>
      <c r="K1004" s="45"/>
      <c r="L1004" s="35" t="s">
        <v>379</v>
      </c>
      <c r="M1004" s="15"/>
      <c r="N1004" s="15"/>
      <c r="O1004" s="15"/>
      <c r="P1004" s="15"/>
      <c r="Q1004" s="15"/>
      <c r="R1004" s="15"/>
      <c r="S1004" s="15"/>
      <c r="T1004" s="15"/>
      <c r="U1004" s="15"/>
      <c r="V1004" s="15"/>
      <c r="W1004" s="15"/>
      <c r="X1004" s="15"/>
      <c r="Y1004" s="15"/>
      <c r="Z1004" s="15"/>
      <c r="AA1004" s="15"/>
    </row>
    <row r="1005" spans="1:27" ht="18" customHeight="1">
      <c r="A1005" s="665"/>
      <c r="B1005" s="35" t="s">
        <v>49</v>
      </c>
      <c r="C1005" s="665"/>
      <c r="D1005" s="35" t="s">
        <v>6537</v>
      </c>
      <c r="E1005" s="47" t="s">
        <v>6538</v>
      </c>
      <c r="F1005" s="47" t="s">
        <v>6539</v>
      </c>
      <c r="G1005" s="17" t="s">
        <v>6541</v>
      </c>
      <c r="H1005" s="35" t="s">
        <v>49</v>
      </c>
      <c r="I1005" s="35"/>
      <c r="J1005" s="665"/>
      <c r="K1005" s="45"/>
      <c r="L1005" s="35" t="s">
        <v>379</v>
      </c>
      <c r="M1005" s="15"/>
      <c r="N1005" s="15"/>
      <c r="O1005" s="15"/>
      <c r="P1005" s="15"/>
      <c r="Q1005" s="15"/>
      <c r="R1005" s="15"/>
      <c r="S1005" s="15"/>
      <c r="T1005" s="15"/>
      <c r="U1005" s="15"/>
      <c r="V1005" s="15"/>
      <c r="W1005" s="15"/>
      <c r="X1005" s="15"/>
      <c r="Y1005" s="15"/>
      <c r="Z1005" s="15"/>
      <c r="AA1005" s="15"/>
    </row>
    <row r="1006" spans="1:27" ht="18" customHeight="1">
      <c r="A1006" s="665"/>
      <c r="B1006" s="35" t="s">
        <v>49</v>
      </c>
      <c r="C1006" s="665"/>
      <c r="D1006" s="35" t="s">
        <v>6542</v>
      </c>
      <c r="E1006" s="47" t="s">
        <v>6544</v>
      </c>
      <c r="F1006" s="47" t="s">
        <v>6539</v>
      </c>
      <c r="G1006" s="17" t="s">
        <v>6541</v>
      </c>
      <c r="H1006" s="35" t="s">
        <v>49</v>
      </c>
      <c r="I1006" s="35"/>
      <c r="J1006" s="665"/>
      <c r="K1006" s="45"/>
      <c r="L1006" s="35" t="s">
        <v>379</v>
      </c>
      <c r="M1006" s="15"/>
      <c r="N1006" s="15"/>
      <c r="O1006" s="15"/>
      <c r="P1006" s="15"/>
      <c r="Q1006" s="15"/>
      <c r="R1006" s="15"/>
      <c r="S1006" s="15"/>
      <c r="T1006" s="15"/>
      <c r="U1006" s="15"/>
      <c r="V1006" s="15"/>
      <c r="W1006" s="15"/>
      <c r="X1006" s="15"/>
      <c r="Y1006" s="15"/>
      <c r="Z1006" s="15"/>
      <c r="AA1006" s="15"/>
    </row>
    <row r="1007" spans="1:27" ht="18" customHeight="1">
      <c r="A1007" s="665"/>
      <c r="B1007" s="35" t="s">
        <v>49</v>
      </c>
      <c r="C1007" s="665"/>
      <c r="D1007" s="35" t="s">
        <v>6546</v>
      </c>
      <c r="E1007" s="47" t="s">
        <v>6547</v>
      </c>
      <c r="F1007" s="47" t="s">
        <v>6539</v>
      </c>
      <c r="G1007" s="17" t="s">
        <v>6541</v>
      </c>
      <c r="H1007" s="35" t="s">
        <v>49</v>
      </c>
      <c r="I1007" s="35"/>
      <c r="J1007" s="665"/>
      <c r="K1007" s="45"/>
      <c r="L1007" s="35" t="s">
        <v>379</v>
      </c>
      <c r="M1007" s="15"/>
      <c r="N1007" s="15"/>
      <c r="O1007" s="15"/>
      <c r="P1007" s="15"/>
      <c r="Q1007" s="15"/>
      <c r="R1007" s="15"/>
      <c r="S1007" s="15"/>
      <c r="T1007" s="15"/>
      <c r="U1007" s="15"/>
      <c r="V1007" s="15"/>
      <c r="W1007" s="15"/>
      <c r="X1007" s="15"/>
      <c r="Y1007" s="15"/>
      <c r="Z1007" s="15"/>
      <c r="AA1007" s="15"/>
    </row>
    <row r="1008" spans="1:27" ht="18" customHeight="1">
      <c r="A1008" s="665"/>
      <c r="B1008" s="35" t="s">
        <v>49</v>
      </c>
      <c r="C1008" s="666"/>
      <c r="D1008" s="35" t="s">
        <v>6549</v>
      </c>
      <c r="E1008" s="47" t="s">
        <v>6550</v>
      </c>
      <c r="F1008" s="47" t="s">
        <v>6539</v>
      </c>
      <c r="G1008" s="17" t="s">
        <v>6541</v>
      </c>
      <c r="H1008" s="35" t="s">
        <v>49</v>
      </c>
      <c r="I1008" s="35"/>
      <c r="J1008" s="666"/>
      <c r="K1008" s="45"/>
      <c r="L1008" s="35" t="s">
        <v>379</v>
      </c>
      <c r="M1008" s="15"/>
      <c r="N1008" s="15"/>
      <c r="O1008" s="15"/>
      <c r="P1008" s="15"/>
      <c r="Q1008" s="15"/>
      <c r="R1008" s="15"/>
      <c r="S1008" s="15"/>
      <c r="T1008" s="15"/>
      <c r="U1008" s="15"/>
      <c r="V1008" s="15"/>
      <c r="W1008" s="15"/>
      <c r="X1008" s="15"/>
      <c r="Y1008" s="15"/>
      <c r="Z1008" s="15"/>
      <c r="AA1008" s="15"/>
    </row>
    <row r="1009" spans="1:27" ht="18" customHeight="1">
      <c r="A1009" s="665"/>
      <c r="B1009" s="35" t="s">
        <v>49</v>
      </c>
      <c r="C1009" s="35" t="s">
        <v>100</v>
      </c>
      <c r="D1009" s="35" t="s">
        <v>6553</v>
      </c>
      <c r="E1009" s="47" t="s">
        <v>6554</v>
      </c>
      <c r="F1009" s="47" t="s">
        <v>6555</v>
      </c>
      <c r="G1009" s="17" t="s">
        <v>6556</v>
      </c>
      <c r="H1009" s="35" t="s">
        <v>49</v>
      </c>
      <c r="I1009" s="35"/>
      <c r="J1009" s="45">
        <v>45819</v>
      </c>
      <c r="K1009" s="45"/>
      <c r="L1009" s="35" t="s">
        <v>379</v>
      </c>
      <c r="M1009" s="15"/>
      <c r="N1009" s="15"/>
      <c r="O1009" s="15"/>
      <c r="P1009" s="15"/>
      <c r="Q1009" s="15"/>
      <c r="R1009" s="15"/>
      <c r="S1009" s="15"/>
      <c r="T1009" s="15"/>
      <c r="U1009" s="15"/>
      <c r="V1009" s="15"/>
      <c r="W1009" s="15"/>
      <c r="X1009" s="15"/>
      <c r="Y1009" s="15"/>
      <c r="Z1009" s="15"/>
      <c r="AA1009" s="15"/>
    </row>
    <row r="1010" spans="1:27" ht="18" customHeight="1">
      <c r="A1010" s="666"/>
      <c r="B1010" s="35" t="s">
        <v>116</v>
      </c>
      <c r="C1010" s="35" t="s">
        <v>36</v>
      </c>
      <c r="D1010" s="35" t="s">
        <v>6311</v>
      </c>
      <c r="E1010" s="47" t="s">
        <v>3781</v>
      </c>
      <c r="F1010" s="94" t="s">
        <v>6561</v>
      </c>
      <c r="G1010" s="17" t="s">
        <v>6562</v>
      </c>
      <c r="H1010" s="35" t="s">
        <v>116</v>
      </c>
      <c r="I1010" s="35"/>
      <c r="J1010" s="45">
        <v>45824</v>
      </c>
      <c r="K1010" s="45"/>
      <c r="L1010" s="35" t="s">
        <v>379</v>
      </c>
      <c r="M1010" s="15"/>
      <c r="N1010" s="15"/>
      <c r="O1010" s="15"/>
      <c r="P1010" s="15"/>
      <c r="Q1010" s="15"/>
      <c r="R1010" s="15"/>
      <c r="S1010" s="15"/>
      <c r="T1010" s="15"/>
      <c r="U1010" s="15"/>
      <c r="V1010" s="15"/>
      <c r="W1010" s="15"/>
      <c r="X1010" s="15"/>
      <c r="Y1010" s="15"/>
      <c r="Z1010" s="15"/>
      <c r="AA1010" s="15"/>
    </row>
    <row r="1011" spans="1:27" ht="18" customHeight="1">
      <c r="A1011" s="674">
        <v>3.7</v>
      </c>
      <c r="B1011" s="667" t="s">
        <v>116</v>
      </c>
      <c r="C1011" s="667" t="s">
        <v>8</v>
      </c>
      <c r="D1011" s="35" t="s">
        <v>478</v>
      </c>
      <c r="E1011" s="47" t="s">
        <v>5917</v>
      </c>
      <c r="F1011" s="47" t="s">
        <v>6566</v>
      </c>
      <c r="G1011" s="17" t="s">
        <v>6567</v>
      </c>
      <c r="H1011" s="35" t="s">
        <v>116</v>
      </c>
      <c r="I1011" s="35"/>
      <c r="J1011" s="669">
        <v>45825</v>
      </c>
      <c r="K1011" s="45"/>
      <c r="L1011" s="35" t="s">
        <v>379</v>
      </c>
      <c r="M1011" s="15"/>
      <c r="N1011" s="15"/>
      <c r="O1011" s="15"/>
      <c r="P1011" s="15"/>
      <c r="Q1011" s="15"/>
      <c r="R1011" s="15"/>
      <c r="S1011" s="15"/>
      <c r="T1011" s="15"/>
      <c r="U1011" s="15"/>
      <c r="V1011" s="15"/>
      <c r="W1011" s="15"/>
      <c r="X1011" s="15"/>
      <c r="Y1011" s="15"/>
      <c r="Z1011" s="15"/>
      <c r="AA1011" s="15"/>
    </row>
    <row r="1012" spans="1:27" ht="18" customHeight="1">
      <c r="A1012" s="665"/>
      <c r="B1012" s="665"/>
      <c r="C1012" s="665"/>
      <c r="D1012" s="35" t="s">
        <v>1000</v>
      </c>
      <c r="E1012" s="47" t="s">
        <v>5944</v>
      </c>
      <c r="F1012" s="47" t="s">
        <v>6566</v>
      </c>
      <c r="G1012" s="17" t="s">
        <v>6567</v>
      </c>
      <c r="H1012" s="35" t="s">
        <v>116</v>
      </c>
      <c r="I1012" s="35"/>
      <c r="J1012" s="665"/>
      <c r="K1012" s="45"/>
      <c r="L1012" s="35" t="s">
        <v>379</v>
      </c>
      <c r="M1012" s="15"/>
      <c r="N1012" s="15"/>
      <c r="O1012" s="15"/>
      <c r="P1012" s="15"/>
      <c r="Q1012" s="15"/>
      <c r="R1012" s="15"/>
      <c r="S1012" s="15"/>
      <c r="T1012" s="15"/>
      <c r="U1012" s="15"/>
      <c r="V1012" s="15"/>
      <c r="W1012" s="15"/>
      <c r="X1012" s="15"/>
      <c r="Y1012" s="15"/>
      <c r="Z1012" s="15"/>
      <c r="AA1012" s="15"/>
    </row>
    <row r="1013" spans="1:27" ht="18" customHeight="1">
      <c r="A1013" s="665"/>
      <c r="B1013" s="665"/>
      <c r="C1013" s="666"/>
      <c r="D1013" s="35" t="s">
        <v>1950</v>
      </c>
      <c r="E1013" s="47" t="s">
        <v>5987</v>
      </c>
      <c r="F1013" s="47" t="s">
        <v>6566</v>
      </c>
      <c r="G1013" s="17" t="s">
        <v>6567</v>
      </c>
      <c r="H1013" s="35" t="s">
        <v>116</v>
      </c>
      <c r="I1013" s="35"/>
      <c r="J1013" s="665"/>
      <c r="K1013" s="45"/>
      <c r="L1013" s="35" t="s">
        <v>379</v>
      </c>
      <c r="M1013" s="15"/>
      <c r="N1013" s="15"/>
      <c r="O1013" s="15"/>
      <c r="P1013" s="15"/>
      <c r="Q1013" s="15"/>
      <c r="R1013" s="15"/>
      <c r="S1013" s="15"/>
      <c r="T1013" s="15"/>
      <c r="U1013" s="15"/>
      <c r="V1013" s="15"/>
      <c r="W1013" s="15"/>
      <c r="X1013" s="15"/>
      <c r="Y1013" s="15"/>
      <c r="Z1013" s="15"/>
      <c r="AA1013" s="15"/>
    </row>
    <row r="1014" spans="1:27" ht="18" customHeight="1">
      <c r="A1014" s="665"/>
      <c r="B1014" s="665"/>
      <c r="C1014" s="35" t="s">
        <v>125</v>
      </c>
      <c r="D1014" s="35" t="s">
        <v>6217</v>
      </c>
      <c r="E1014" s="47" t="s">
        <v>6218</v>
      </c>
      <c r="F1014" s="47" t="s">
        <v>6566</v>
      </c>
      <c r="G1014" s="17" t="s">
        <v>6567</v>
      </c>
      <c r="H1014" s="35" t="s">
        <v>116</v>
      </c>
      <c r="I1014" s="35"/>
      <c r="J1014" s="665"/>
      <c r="K1014" s="45"/>
      <c r="L1014" s="35" t="s">
        <v>379</v>
      </c>
      <c r="M1014" s="15"/>
      <c r="N1014" s="15"/>
      <c r="O1014" s="15"/>
      <c r="P1014" s="15"/>
      <c r="Q1014" s="15"/>
      <c r="R1014" s="15"/>
      <c r="S1014" s="15"/>
      <c r="T1014" s="15"/>
      <c r="U1014" s="15"/>
      <c r="V1014" s="15"/>
      <c r="W1014" s="15"/>
      <c r="X1014" s="15"/>
      <c r="Y1014" s="15"/>
      <c r="Z1014" s="15"/>
      <c r="AA1014" s="15"/>
    </row>
    <row r="1015" spans="1:27" ht="18" customHeight="1">
      <c r="A1015" s="665"/>
      <c r="B1015" s="665"/>
      <c r="C1015" s="667" t="s">
        <v>25</v>
      </c>
      <c r="D1015" s="35" t="s">
        <v>6014</v>
      </c>
      <c r="E1015" s="47" t="s">
        <v>6015</v>
      </c>
      <c r="F1015" s="47" t="s">
        <v>6579</v>
      </c>
      <c r="G1015" s="17" t="s">
        <v>6581</v>
      </c>
      <c r="H1015" s="35" t="s">
        <v>1151</v>
      </c>
      <c r="I1015" s="35"/>
      <c r="J1015" s="665"/>
      <c r="K1015" s="45"/>
      <c r="L1015" s="35" t="s">
        <v>379</v>
      </c>
      <c r="M1015" s="15"/>
      <c r="N1015" s="15"/>
      <c r="O1015" s="15"/>
      <c r="P1015" s="15"/>
      <c r="Q1015" s="15"/>
      <c r="R1015" s="15"/>
      <c r="S1015" s="15"/>
      <c r="T1015" s="15"/>
      <c r="U1015" s="15"/>
      <c r="V1015" s="15"/>
      <c r="W1015" s="15"/>
      <c r="X1015" s="15"/>
      <c r="Y1015" s="15"/>
      <c r="Z1015" s="15"/>
      <c r="AA1015" s="15"/>
    </row>
    <row r="1016" spans="1:27" ht="18" customHeight="1">
      <c r="A1016" s="665"/>
      <c r="B1016" s="665"/>
      <c r="C1016" s="666"/>
      <c r="D1016" s="35" t="s">
        <v>4300</v>
      </c>
      <c r="E1016" s="47" t="s">
        <v>6031</v>
      </c>
      <c r="F1016" s="47" t="s">
        <v>6584</v>
      </c>
      <c r="G1016" s="17" t="s">
        <v>6585</v>
      </c>
      <c r="H1016" s="35" t="s">
        <v>1151</v>
      </c>
      <c r="I1016" s="35"/>
      <c r="J1016" s="665"/>
      <c r="K1016" s="45"/>
      <c r="L1016" s="35" t="s">
        <v>379</v>
      </c>
      <c r="M1016" s="15"/>
      <c r="N1016" s="15"/>
      <c r="O1016" s="15"/>
      <c r="P1016" s="15"/>
      <c r="Q1016" s="15"/>
      <c r="R1016" s="15"/>
      <c r="S1016" s="15"/>
      <c r="T1016" s="15"/>
      <c r="U1016" s="15"/>
      <c r="V1016" s="15"/>
      <c r="W1016" s="15"/>
      <c r="X1016" s="15"/>
      <c r="Y1016" s="15"/>
      <c r="Z1016" s="15"/>
      <c r="AA1016" s="15"/>
    </row>
    <row r="1017" spans="1:27" ht="18" customHeight="1">
      <c r="A1017" s="665"/>
      <c r="B1017" s="665"/>
      <c r="C1017" s="35" t="s">
        <v>110</v>
      </c>
      <c r="D1017" s="35" t="s">
        <v>3481</v>
      </c>
      <c r="E1017" s="47" t="s">
        <v>3482</v>
      </c>
      <c r="F1017" s="47" t="s">
        <v>6589</v>
      </c>
      <c r="G1017" s="17" t="s">
        <v>6590</v>
      </c>
      <c r="H1017" s="35" t="s">
        <v>1151</v>
      </c>
      <c r="I1017" s="35"/>
      <c r="J1017" s="665"/>
      <c r="K1017" s="45"/>
      <c r="L1017" s="35" t="s">
        <v>379</v>
      </c>
      <c r="M1017" s="15"/>
      <c r="N1017" s="15"/>
      <c r="O1017" s="15"/>
      <c r="P1017" s="15"/>
      <c r="Q1017" s="15"/>
      <c r="R1017" s="15"/>
      <c r="S1017" s="15"/>
      <c r="T1017" s="15"/>
      <c r="U1017" s="15"/>
      <c r="V1017" s="15"/>
      <c r="W1017" s="15"/>
      <c r="X1017" s="15"/>
      <c r="Y1017" s="15"/>
      <c r="Z1017" s="15"/>
      <c r="AA1017" s="15"/>
    </row>
    <row r="1018" spans="1:27" ht="18" customHeight="1">
      <c r="A1018" s="665"/>
      <c r="B1018" s="665"/>
      <c r="C1018" s="35" t="s">
        <v>125</v>
      </c>
      <c r="D1018" s="35" t="s">
        <v>5027</v>
      </c>
      <c r="E1018" s="47" t="s">
        <v>5028</v>
      </c>
      <c r="F1018" s="47" t="s">
        <v>6592</v>
      </c>
      <c r="G1018" s="17" t="s">
        <v>6593</v>
      </c>
      <c r="H1018" s="35" t="s">
        <v>1151</v>
      </c>
      <c r="I1018" s="35"/>
      <c r="J1018" s="665"/>
      <c r="K1018" s="45"/>
      <c r="L1018" s="35" t="s">
        <v>379</v>
      </c>
      <c r="M1018" s="15"/>
      <c r="N1018" s="15"/>
      <c r="O1018" s="15"/>
      <c r="P1018" s="15"/>
      <c r="Q1018" s="15"/>
      <c r="R1018" s="15"/>
      <c r="S1018" s="15"/>
      <c r="T1018" s="15"/>
      <c r="U1018" s="15"/>
      <c r="V1018" s="15"/>
      <c r="W1018" s="15"/>
      <c r="X1018" s="15"/>
      <c r="Y1018" s="15"/>
      <c r="Z1018" s="15"/>
      <c r="AA1018" s="15"/>
    </row>
    <row r="1019" spans="1:27" ht="18" customHeight="1">
      <c r="A1019" s="665"/>
      <c r="B1019" s="665"/>
      <c r="C1019" s="35" t="s">
        <v>46</v>
      </c>
      <c r="D1019" s="35" t="s">
        <v>6597</v>
      </c>
      <c r="E1019" s="47" t="s">
        <v>6599</v>
      </c>
      <c r="F1019" s="94" t="s">
        <v>6600</v>
      </c>
      <c r="G1019" s="17" t="s">
        <v>6601</v>
      </c>
      <c r="H1019" s="35" t="s">
        <v>1151</v>
      </c>
      <c r="I1019" s="35"/>
      <c r="J1019" s="665"/>
      <c r="K1019" s="45"/>
      <c r="L1019" s="35" t="s">
        <v>379</v>
      </c>
      <c r="M1019" s="15"/>
      <c r="N1019" s="15"/>
      <c r="O1019" s="15"/>
      <c r="P1019" s="15"/>
      <c r="Q1019" s="15"/>
      <c r="R1019" s="15"/>
      <c r="S1019" s="15"/>
      <c r="T1019" s="15"/>
      <c r="U1019" s="15"/>
      <c r="V1019" s="15"/>
      <c r="W1019" s="15"/>
      <c r="X1019" s="15"/>
      <c r="Y1019" s="15"/>
      <c r="Z1019" s="15"/>
      <c r="AA1019" s="15"/>
    </row>
    <row r="1020" spans="1:27" ht="18" customHeight="1">
      <c r="A1020" s="665"/>
      <c r="B1020" s="665"/>
      <c r="C1020" s="35" t="s">
        <v>100</v>
      </c>
      <c r="D1020" s="35" t="s">
        <v>6066</v>
      </c>
      <c r="E1020" s="47" t="s">
        <v>6067</v>
      </c>
      <c r="F1020" s="47" t="s">
        <v>6603</v>
      </c>
      <c r="G1020" s="17" t="s">
        <v>6604</v>
      </c>
      <c r="H1020" s="35" t="s">
        <v>116</v>
      </c>
      <c r="I1020" s="35"/>
      <c r="J1020" s="665"/>
      <c r="K1020" s="45"/>
      <c r="L1020" s="35" t="s">
        <v>379</v>
      </c>
      <c r="M1020" s="15"/>
      <c r="N1020" s="15"/>
      <c r="O1020" s="15"/>
      <c r="P1020" s="15"/>
      <c r="Q1020" s="15"/>
      <c r="R1020" s="15"/>
      <c r="S1020" s="15"/>
      <c r="T1020" s="15"/>
      <c r="U1020" s="15"/>
      <c r="V1020" s="15"/>
      <c r="W1020" s="15"/>
      <c r="X1020" s="15"/>
      <c r="Y1020" s="15"/>
      <c r="Z1020" s="15"/>
      <c r="AA1020" s="15"/>
    </row>
    <row r="1021" spans="1:27" ht="18" customHeight="1">
      <c r="A1021" s="665"/>
      <c r="B1021" s="665"/>
      <c r="C1021" s="35" t="s">
        <v>125</v>
      </c>
      <c r="D1021" s="35" t="s">
        <v>4761</v>
      </c>
      <c r="E1021" s="47" t="s">
        <v>4764</v>
      </c>
      <c r="F1021" s="47" t="s">
        <v>6607</v>
      </c>
      <c r="G1021" s="17" t="s">
        <v>6609</v>
      </c>
      <c r="H1021" s="35" t="s">
        <v>116</v>
      </c>
      <c r="I1021" s="35"/>
      <c r="J1021" s="665"/>
      <c r="K1021" s="45"/>
      <c r="L1021" s="35" t="s">
        <v>379</v>
      </c>
      <c r="M1021" s="15"/>
      <c r="N1021" s="15"/>
      <c r="O1021" s="15"/>
      <c r="P1021" s="15"/>
      <c r="Q1021" s="15"/>
      <c r="R1021" s="15"/>
      <c r="S1021" s="15"/>
      <c r="T1021" s="15"/>
      <c r="U1021" s="15"/>
      <c r="V1021" s="15"/>
      <c r="W1021" s="15"/>
      <c r="X1021" s="15"/>
      <c r="Y1021" s="15"/>
      <c r="Z1021" s="15"/>
      <c r="AA1021" s="15"/>
    </row>
    <row r="1022" spans="1:27" ht="18" customHeight="1">
      <c r="A1022" s="665"/>
      <c r="B1022" s="665"/>
      <c r="C1022" s="35" t="s">
        <v>68</v>
      </c>
      <c r="D1022" s="35" t="s">
        <v>3461</v>
      </c>
      <c r="E1022" s="47" t="s">
        <v>3462</v>
      </c>
      <c r="F1022" s="47" t="s">
        <v>6612</v>
      </c>
      <c r="G1022" s="17" t="s">
        <v>6613</v>
      </c>
      <c r="H1022" s="35" t="s">
        <v>116</v>
      </c>
      <c r="I1022" s="35"/>
      <c r="J1022" s="665"/>
      <c r="K1022" s="45"/>
      <c r="L1022" s="35" t="s">
        <v>379</v>
      </c>
      <c r="M1022" s="15"/>
      <c r="N1022" s="15"/>
      <c r="O1022" s="15"/>
      <c r="P1022" s="15"/>
      <c r="Q1022" s="15"/>
      <c r="R1022" s="15"/>
      <c r="S1022" s="15"/>
      <c r="T1022" s="15"/>
      <c r="U1022" s="15"/>
      <c r="V1022" s="15"/>
      <c r="W1022" s="15"/>
      <c r="X1022" s="15"/>
      <c r="Y1022" s="15"/>
      <c r="Z1022" s="15"/>
      <c r="AA1022" s="15"/>
    </row>
    <row r="1023" spans="1:27" ht="18" customHeight="1">
      <c r="A1023" s="665"/>
      <c r="B1023" s="665"/>
      <c r="C1023" s="35" t="s">
        <v>25</v>
      </c>
      <c r="D1023" s="35" t="s">
        <v>4922</v>
      </c>
      <c r="E1023" s="47" t="s">
        <v>6034</v>
      </c>
      <c r="F1023" s="47" t="s">
        <v>5309</v>
      </c>
      <c r="G1023" s="17" t="s">
        <v>5311</v>
      </c>
      <c r="H1023" s="35" t="s">
        <v>116</v>
      </c>
      <c r="I1023" s="35"/>
      <c r="J1023" s="665"/>
      <c r="K1023" s="45"/>
      <c r="L1023" s="35" t="s">
        <v>379</v>
      </c>
      <c r="M1023" s="15"/>
      <c r="N1023" s="15"/>
      <c r="O1023" s="15"/>
      <c r="P1023" s="15"/>
      <c r="Q1023" s="15"/>
      <c r="R1023" s="15"/>
      <c r="S1023" s="15"/>
      <c r="T1023" s="15"/>
      <c r="U1023" s="15"/>
      <c r="V1023" s="15"/>
      <c r="W1023" s="15"/>
      <c r="X1023" s="15"/>
      <c r="Y1023" s="15"/>
      <c r="Z1023" s="15"/>
      <c r="AA1023" s="15"/>
    </row>
    <row r="1024" spans="1:27" ht="18" customHeight="1">
      <c r="A1024" s="665"/>
      <c r="B1024" s="665"/>
      <c r="C1024" s="35" t="s">
        <v>36</v>
      </c>
      <c r="D1024" s="35" t="s">
        <v>6617</v>
      </c>
      <c r="E1024" s="47" t="s">
        <v>6619</v>
      </c>
      <c r="F1024" s="47" t="s">
        <v>6620</v>
      </c>
      <c r="G1024" s="17" t="s">
        <v>6622</v>
      </c>
      <c r="H1024" s="35" t="s">
        <v>116</v>
      </c>
      <c r="I1024" s="35"/>
      <c r="J1024" s="665"/>
      <c r="K1024" s="45"/>
      <c r="L1024" s="35" t="s">
        <v>379</v>
      </c>
      <c r="M1024" s="15"/>
      <c r="N1024" s="15"/>
      <c r="O1024" s="15"/>
      <c r="P1024" s="15"/>
      <c r="Q1024" s="15"/>
      <c r="R1024" s="15"/>
      <c r="S1024" s="15"/>
      <c r="T1024" s="15"/>
      <c r="U1024" s="15"/>
      <c r="V1024" s="15"/>
      <c r="W1024" s="15"/>
      <c r="X1024" s="15"/>
      <c r="Y1024" s="15"/>
      <c r="Z1024" s="15"/>
      <c r="AA1024" s="15"/>
    </row>
    <row r="1025" spans="1:27" ht="18" customHeight="1">
      <c r="A1025" s="666"/>
      <c r="B1025" s="666"/>
      <c r="C1025" s="35" t="s">
        <v>68</v>
      </c>
      <c r="D1025" s="35" t="s">
        <v>5283</v>
      </c>
      <c r="E1025" s="47" t="s">
        <v>5284</v>
      </c>
      <c r="F1025" s="47" t="s">
        <v>6624</v>
      </c>
      <c r="G1025" s="17" t="s">
        <v>6625</v>
      </c>
      <c r="H1025" s="35" t="s">
        <v>49</v>
      </c>
      <c r="I1025" s="35"/>
      <c r="J1025" s="666"/>
      <c r="K1025" s="45"/>
      <c r="L1025" s="35" t="s">
        <v>379</v>
      </c>
      <c r="M1025" s="15"/>
      <c r="N1025" s="15"/>
      <c r="O1025" s="15"/>
      <c r="P1025" s="15"/>
      <c r="Q1025" s="15"/>
      <c r="R1025" s="15"/>
      <c r="S1025" s="15"/>
      <c r="T1025" s="15"/>
      <c r="U1025" s="15"/>
      <c r="V1025" s="15"/>
      <c r="W1025" s="15"/>
      <c r="X1025" s="15"/>
      <c r="Y1025" s="15"/>
      <c r="Z1025" s="15"/>
      <c r="AA1025" s="15"/>
    </row>
    <row r="1026" spans="1:27" ht="18" customHeight="1">
      <c r="A1026" s="674">
        <v>3.71</v>
      </c>
      <c r="B1026" s="667" t="s">
        <v>116</v>
      </c>
      <c r="C1026" s="35" t="s">
        <v>36</v>
      </c>
      <c r="D1026" s="35" t="s">
        <v>6311</v>
      </c>
      <c r="E1026" s="47" t="s">
        <v>6321</v>
      </c>
      <c r="F1026" s="47" t="s">
        <v>6630</v>
      </c>
      <c r="G1026" s="17" t="s">
        <v>6631</v>
      </c>
      <c r="H1026" s="35" t="s">
        <v>116</v>
      </c>
      <c r="I1026" s="35"/>
      <c r="J1026" s="669">
        <v>45835</v>
      </c>
      <c r="K1026" s="45"/>
      <c r="L1026" s="35" t="s">
        <v>379</v>
      </c>
      <c r="M1026" s="15"/>
      <c r="N1026" s="15"/>
      <c r="O1026" s="15"/>
      <c r="P1026" s="15"/>
      <c r="Q1026" s="15"/>
      <c r="R1026" s="15"/>
      <c r="S1026" s="15"/>
      <c r="T1026" s="15"/>
      <c r="U1026" s="15"/>
      <c r="V1026" s="15"/>
      <c r="W1026" s="15"/>
      <c r="X1026" s="15"/>
      <c r="Y1026" s="15"/>
      <c r="Z1026" s="15"/>
      <c r="AA1026" s="15"/>
    </row>
    <row r="1027" spans="1:27" ht="18" customHeight="1">
      <c r="A1027" s="665"/>
      <c r="B1027" s="665"/>
      <c r="C1027" s="35" t="s">
        <v>36</v>
      </c>
      <c r="D1027" s="35" t="s">
        <v>6311</v>
      </c>
      <c r="E1027" s="47" t="s">
        <v>6339</v>
      </c>
      <c r="F1027" s="47" t="s">
        <v>6630</v>
      </c>
      <c r="G1027" s="17" t="s">
        <v>6631</v>
      </c>
      <c r="H1027" s="35" t="s">
        <v>116</v>
      </c>
      <c r="I1027" s="35"/>
      <c r="J1027" s="665"/>
      <c r="K1027" s="45"/>
      <c r="L1027" s="35" t="s">
        <v>379</v>
      </c>
      <c r="M1027" s="15"/>
      <c r="N1027" s="15"/>
      <c r="O1027" s="15"/>
      <c r="P1027" s="15"/>
      <c r="Q1027" s="15"/>
      <c r="R1027" s="15"/>
      <c r="S1027" s="15"/>
      <c r="T1027" s="15"/>
      <c r="U1027" s="15"/>
      <c r="V1027" s="15"/>
      <c r="W1027" s="15"/>
      <c r="X1027" s="15"/>
      <c r="Y1027" s="15"/>
      <c r="Z1027" s="15"/>
      <c r="AA1027" s="15"/>
    </row>
    <row r="1028" spans="1:27" ht="18" customHeight="1">
      <c r="A1028" s="665"/>
      <c r="B1028" s="666"/>
      <c r="C1028" s="35" t="s">
        <v>36</v>
      </c>
      <c r="D1028" s="35" t="s">
        <v>6342</v>
      </c>
      <c r="E1028" s="47" t="s">
        <v>6345</v>
      </c>
      <c r="F1028" s="47" t="s">
        <v>6630</v>
      </c>
      <c r="G1028" s="17" t="s">
        <v>6631</v>
      </c>
      <c r="H1028" s="35" t="s">
        <v>116</v>
      </c>
      <c r="I1028" s="35"/>
      <c r="J1028" s="665"/>
      <c r="K1028" s="45"/>
      <c r="L1028" s="35" t="s">
        <v>379</v>
      </c>
      <c r="M1028" s="15"/>
      <c r="N1028" s="15"/>
      <c r="O1028" s="15"/>
      <c r="P1028" s="15"/>
      <c r="Q1028" s="15"/>
      <c r="R1028" s="15"/>
      <c r="S1028" s="15"/>
      <c r="T1028" s="15"/>
      <c r="U1028" s="15"/>
      <c r="V1028" s="15"/>
      <c r="W1028" s="15"/>
      <c r="X1028" s="15"/>
      <c r="Y1028" s="15"/>
      <c r="Z1028" s="15"/>
      <c r="AA1028" s="15"/>
    </row>
    <row r="1029" spans="1:27" ht="18" customHeight="1">
      <c r="A1029" s="666"/>
      <c r="B1029" s="35" t="s">
        <v>49</v>
      </c>
      <c r="C1029" s="35" t="s">
        <v>36</v>
      </c>
      <c r="D1029" s="35" t="s">
        <v>6342</v>
      </c>
      <c r="E1029" s="47" t="s">
        <v>6345</v>
      </c>
      <c r="F1029" s="47" t="s">
        <v>6639</v>
      </c>
      <c r="G1029" s="17" t="s">
        <v>6640</v>
      </c>
      <c r="H1029" s="35" t="s">
        <v>49</v>
      </c>
      <c r="I1029" s="35"/>
      <c r="J1029" s="666"/>
      <c r="K1029" s="45"/>
      <c r="L1029" s="35" t="s">
        <v>379</v>
      </c>
      <c r="M1029" s="15"/>
      <c r="N1029" s="15"/>
      <c r="O1029" s="15"/>
      <c r="P1029" s="15"/>
      <c r="Q1029" s="15"/>
      <c r="R1029" s="15"/>
      <c r="S1029" s="15"/>
      <c r="T1029" s="15"/>
      <c r="U1029" s="15"/>
      <c r="V1029" s="15"/>
      <c r="W1029" s="15"/>
      <c r="X1029" s="15"/>
      <c r="Y1029" s="15"/>
      <c r="Z1029" s="15"/>
      <c r="AA1029" s="15"/>
    </row>
    <row r="1030" spans="1:27" ht="18" customHeight="1">
      <c r="A1030" s="674">
        <v>3.72</v>
      </c>
      <c r="B1030" s="35" t="s">
        <v>49</v>
      </c>
      <c r="C1030" s="35" t="s">
        <v>36</v>
      </c>
      <c r="D1030" s="35" t="s">
        <v>4488</v>
      </c>
      <c r="E1030" s="47" t="s">
        <v>6643</v>
      </c>
      <c r="F1030" s="94" t="s">
        <v>6644</v>
      </c>
      <c r="G1030" s="17" t="s">
        <v>6645</v>
      </c>
      <c r="H1030" s="35" t="s">
        <v>49</v>
      </c>
      <c r="I1030" s="35"/>
      <c r="J1030" s="669">
        <v>45846</v>
      </c>
      <c r="K1030" s="45"/>
      <c r="L1030" s="35" t="s">
        <v>379</v>
      </c>
      <c r="M1030" s="15"/>
      <c r="N1030" s="15"/>
      <c r="O1030" s="15"/>
      <c r="P1030" s="15"/>
      <c r="Q1030" s="15"/>
      <c r="R1030" s="15"/>
      <c r="S1030" s="15"/>
      <c r="T1030" s="15"/>
      <c r="U1030" s="15"/>
      <c r="V1030" s="15"/>
      <c r="W1030" s="15"/>
      <c r="X1030" s="15"/>
      <c r="Y1030" s="15"/>
      <c r="Z1030" s="15"/>
      <c r="AA1030" s="15"/>
    </row>
    <row r="1031" spans="1:27" ht="18" customHeight="1">
      <c r="A1031" s="665"/>
      <c r="B1031" s="35" t="s">
        <v>116</v>
      </c>
      <c r="C1031" s="35" t="s">
        <v>36</v>
      </c>
      <c r="D1031" s="35" t="s">
        <v>6649</v>
      </c>
      <c r="E1031" s="47" t="s">
        <v>6650</v>
      </c>
      <c r="F1031" s="47" t="s">
        <v>6651</v>
      </c>
      <c r="G1031" s="17" t="s">
        <v>6652</v>
      </c>
      <c r="H1031" s="35" t="s">
        <v>116</v>
      </c>
      <c r="I1031" s="35"/>
      <c r="J1031" s="665"/>
      <c r="K1031" s="45"/>
      <c r="L1031" s="35" t="s">
        <v>379</v>
      </c>
      <c r="M1031" s="15"/>
      <c r="N1031" s="15"/>
      <c r="O1031" s="15"/>
      <c r="P1031" s="15"/>
      <c r="Q1031" s="15"/>
      <c r="R1031" s="15"/>
      <c r="S1031" s="15"/>
      <c r="T1031" s="15"/>
      <c r="U1031" s="15"/>
      <c r="V1031" s="15"/>
      <c r="W1031" s="15"/>
      <c r="X1031" s="15"/>
      <c r="Y1031" s="15"/>
      <c r="Z1031" s="15"/>
      <c r="AA1031" s="15"/>
    </row>
    <row r="1032" spans="1:27" ht="18" customHeight="1">
      <c r="A1032" s="665"/>
      <c r="B1032" s="35" t="s">
        <v>49</v>
      </c>
      <c r="C1032" s="35" t="s">
        <v>36</v>
      </c>
      <c r="D1032" s="35" t="s">
        <v>6655</v>
      </c>
      <c r="E1032" s="47" t="s">
        <v>6656</v>
      </c>
      <c r="F1032" s="47" t="s">
        <v>6658</v>
      </c>
      <c r="G1032" s="17" t="s">
        <v>6659</v>
      </c>
      <c r="H1032" s="35" t="s">
        <v>49</v>
      </c>
      <c r="I1032" s="35"/>
      <c r="J1032" s="665"/>
      <c r="K1032" s="45"/>
      <c r="L1032" s="35" t="s">
        <v>379</v>
      </c>
      <c r="M1032" s="15"/>
      <c r="N1032" s="15"/>
      <c r="O1032" s="15"/>
      <c r="P1032" s="15"/>
      <c r="Q1032" s="15"/>
      <c r="R1032" s="15"/>
      <c r="S1032" s="15"/>
      <c r="T1032" s="15"/>
      <c r="U1032" s="15"/>
      <c r="V1032" s="15"/>
      <c r="W1032" s="15"/>
      <c r="X1032" s="15"/>
      <c r="Y1032" s="15"/>
      <c r="Z1032" s="15"/>
      <c r="AA1032" s="15"/>
    </row>
    <row r="1033" spans="1:27" ht="18" customHeight="1">
      <c r="A1033" s="666"/>
      <c r="B1033" s="17" t="s">
        <v>49</v>
      </c>
      <c r="C1033" s="35" t="s">
        <v>36</v>
      </c>
      <c r="D1033" s="35" t="s">
        <v>6662</v>
      </c>
      <c r="E1033" s="47" t="s">
        <v>6663</v>
      </c>
      <c r="F1033" s="47" t="s">
        <v>6664</v>
      </c>
      <c r="G1033" s="17" t="s">
        <v>6665</v>
      </c>
      <c r="H1033" s="35" t="s">
        <v>49</v>
      </c>
      <c r="I1033" s="35"/>
      <c r="J1033" s="666"/>
      <c r="K1033" s="45"/>
      <c r="L1033" s="35" t="s">
        <v>379</v>
      </c>
      <c r="M1033" s="15"/>
      <c r="N1033" s="15"/>
      <c r="O1033" s="15"/>
      <c r="P1033" s="15"/>
      <c r="Q1033" s="15"/>
      <c r="R1033" s="15"/>
      <c r="S1033" s="15"/>
      <c r="T1033" s="15"/>
      <c r="U1033" s="15"/>
      <c r="V1033" s="15"/>
      <c r="W1033" s="15"/>
      <c r="X1033" s="15"/>
      <c r="Y1033" s="15"/>
      <c r="Z1033" s="15"/>
      <c r="AA1033" s="15"/>
    </row>
    <row r="1034" spans="1:27" ht="18" customHeight="1">
      <c r="A1034" s="128">
        <v>3.73</v>
      </c>
      <c r="B1034" s="35" t="s">
        <v>116</v>
      </c>
      <c r="C1034" s="35" t="s">
        <v>100</v>
      </c>
      <c r="D1034" s="35" t="s">
        <v>6671</v>
      </c>
      <c r="E1034" s="47" t="s">
        <v>635</v>
      </c>
      <c r="F1034" s="47" t="s">
        <v>6672</v>
      </c>
      <c r="G1034" s="17" t="s">
        <v>6673</v>
      </c>
      <c r="H1034" s="35" t="s">
        <v>116</v>
      </c>
      <c r="I1034" s="35"/>
      <c r="J1034" s="45">
        <v>45853</v>
      </c>
      <c r="K1034" s="45"/>
      <c r="L1034" s="35" t="s">
        <v>379</v>
      </c>
      <c r="M1034" s="15"/>
      <c r="N1034" s="15"/>
      <c r="O1034" s="15"/>
      <c r="P1034" s="15"/>
      <c r="Q1034" s="15"/>
      <c r="R1034" s="15"/>
      <c r="S1034" s="15"/>
      <c r="T1034" s="15"/>
      <c r="U1034" s="15"/>
      <c r="V1034" s="15"/>
      <c r="W1034" s="15"/>
      <c r="X1034" s="15"/>
      <c r="Y1034" s="15"/>
      <c r="Z1034" s="15"/>
      <c r="AA1034" s="15"/>
    </row>
    <row r="1035" spans="1:27" ht="18" customHeight="1">
      <c r="A1035" s="244">
        <v>3.74</v>
      </c>
      <c r="B1035" s="161" t="s">
        <v>49</v>
      </c>
      <c r="C1035" s="161" t="s">
        <v>68</v>
      </c>
      <c r="D1035" s="161" t="s">
        <v>5283</v>
      </c>
      <c r="E1035" s="162" t="s">
        <v>5284</v>
      </c>
      <c r="F1035" s="262" t="s">
        <v>6675</v>
      </c>
      <c r="G1035" s="163" t="s">
        <v>6679</v>
      </c>
      <c r="H1035" s="161" t="s">
        <v>49</v>
      </c>
      <c r="I1035" s="161"/>
      <c r="J1035" s="164">
        <v>45853</v>
      </c>
      <c r="K1035" s="164"/>
      <c r="L1035" s="161" t="s">
        <v>379</v>
      </c>
      <c r="M1035" s="15"/>
      <c r="N1035" s="15"/>
      <c r="O1035" s="15"/>
      <c r="P1035" s="15"/>
      <c r="Q1035" s="15"/>
      <c r="R1035" s="15"/>
      <c r="S1035" s="15"/>
      <c r="T1035" s="15"/>
      <c r="U1035" s="15"/>
      <c r="V1035" s="15"/>
      <c r="W1035" s="15"/>
      <c r="X1035" s="15"/>
      <c r="Y1035" s="15"/>
      <c r="Z1035" s="15"/>
      <c r="AA1035" s="15"/>
    </row>
    <row r="1036" spans="1:27" ht="18" customHeight="1">
      <c r="A1036" s="244">
        <v>3.74</v>
      </c>
      <c r="B1036" s="161" t="s">
        <v>49</v>
      </c>
      <c r="C1036" s="161" t="s">
        <v>110</v>
      </c>
      <c r="D1036" s="161" t="s">
        <v>6486</v>
      </c>
      <c r="E1036" s="162" t="s">
        <v>6681</v>
      </c>
      <c r="F1036" s="262" t="s">
        <v>6683</v>
      </c>
      <c r="G1036" s="163" t="s">
        <v>6684</v>
      </c>
      <c r="H1036" s="161" t="s">
        <v>49</v>
      </c>
      <c r="I1036" s="161"/>
      <c r="J1036" s="164">
        <v>45853</v>
      </c>
      <c r="K1036" s="164"/>
      <c r="L1036" s="161" t="s">
        <v>379</v>
      </c>
      <c r="M1036" s="15"/>
      <c r="N1036" s="15"/>
      <c r="O1036" s="15"/>
      <c r="P1036" s="15"/>
      <c r="Q1036" s="15"/>
      <c r="R1036" s="15"/>
      <c r="S1036" s="15"/>
      <c r="T1036" s="15"/>
      <c r="U1036" s="15"/>
      <c r="V1036" s="15"/>
      <c r="W1036" s="15"/>
      <c r="X1036" s="15"/>
      <c r="Y1036" s="15"/>
      <c r="Z1036" s="15"/>
      <c r="AA1036" s="15"/>
    </row>
    <row r="1037" spans="1:27" ht="18" customHeight="1">
      <c r="A1037" s="244">
        <v>3.75</v>
      </c>
      <c r="B1037" s="161" t="s">
        <v>49</v>
      </c>
      <c r="C1037" s="35" t="s">
        <v>2972</v>
      </c>
      <c r="D1037" s="226" t="s">
        <v>6688</v>
      </c>
      <c r="E1037" s="47" t="s">
        <v>6689</v>
      </c>
      <c r="F1037" s="47" t="s">
        <v>6690</v>
      </c>
      <c r="G1037" s="17" t="s">
        <v>6691</v>
      </c>
      <c r="H1037" s="161" t="s">
        <v>49</v>
      </c>
      <c r="I1037" s="35"/>
      <c r="J1037" s="164">
        <v>45860</v>
      </c>
      <c r="K1037" s="164"/>
      <c r="L1037" s="161" t="s">
        <v>379</v>
      </c>
      <c r="M1037" s="15"/>
      <c r="N1037" s="15"/>
      <c r="O1037" s="15"/>
      <c r="P1037" s="15"/>
      <c r="Q1037" s="15"/>
      <c r="R1037" s="15"/>
      <c r="S1037" s="15"/>
      <c r="T1037" s="15"/>
      <c r="U1037" s="15"/>
      <c r="V1037" s="15"/>
      <c r="W1037" s="15"/>
      <c r="X1037" s="15"/>
      <c r="Y1037" s="15"/>
      <c r="Z1037" s="15"/>
      <c r="AA1037" s="15"/>
    </row>
    <row r="1038" spans="1:27" ht="18" customHeight="1">
      <c r="A1038" s="674">
        <v>3.76</v>
      </c>
      <c r="B1038" s="35" t="s">
        <v>49</v>
      </c>
      <c r="C1038" s="35" t="s">
        <v>100</v>
      </c>
      <c r="D1038" s="35" t="s">
        <v>6066</v>
      </c>
      <c r="E1038" s="47" t="s">
        <v>6067</v>
      </c>
      <c r="F1038" s="47" t="s">
        <v>6696</v>
      </c>
      <c r="G1038" s="17" t="s">
        <v>6697</v>
      </c>
      <c r="H1038" s="35" t="s">
        <v>49</v>
      </c>
      <c r="I1038" s="35"/>
      <c r="J1038" s="669">
        <v>45874</v>
      </c>
      <c r="K1038" s="45"/>
      <c r="L1038" s="161" t="s">
        <v>379</v>
      </c>
      <c r="M1038" s="15"/>
      <c r="N1038" s="15"/>
      <c r="O1038" s="15"/>
      <c r="P1038" s="15"/>
      <c r="Q1038" s="15"/>
      <c r="R1038" s="15"/>
      <c r="S1038" s="15"/>
      <c r="T1038" s="15"/>
      <c r="U1038" s="15"/>
      <c r="V1038" s="15"/>
      <c r="W1038" s="15"/>
      <c r="X1038" s="15"/>
      <c r="Y1038" s="15"/>
      <c r="Z1038" s="15"/>
      <c r="AA1038" s="15"/>
    </row>
    <row r="1039" spans="1:27" ht="18" customHeight="1">
      <c r="A1039" s="666"/>
      <c r="B1039" s="35" t="s">
        <v>49</v>
      </c>
      <c r="C1039" s="35" t="s">
        <v>8</v>
      </c>
      <c r="D1039" s="35" t="s">
        <v>1000</v>
      </c>
      <c r="E1039" s="47" t="s">
        <v>5944</v>
      </c>
      <c r="F1039" s="47" t="s">
        <v>6699</v>
      </c>
      <c r="G1039" s="17" t="s">
        <v>6700</v>
      </c>
      <c r="H1039" s="35" t="s">
        <v>49</v>
      </c>
      <c r="I1039" s="35"/>
      <c r="J1039" s="666"/>
      <c r="K1039" s="45"/>
      <c r="L1039" s="161" t="s">
        <v>379</v>
      </c>
      <c r="M1039" s="15"/>
      <c r="N1039" s="15"/>
      <c r="O1039" s="15"/>
      <c r="P1039" s="15"/>
      <c r="Q1039" s="15"/>
      <c r="R1039" s="15"/>
      <c r="S1039" s="15"/>
      <c r="T1039" s="15"/>
      <c r="U1039" s="15"/>
      <c r="V1039" s="15"/>
      <c r="W1039" s="15"/>
      <c r="X1039" s="15"/>
      <c r="Y1039" s="15"/>
      <c r="Z1039" s="15"/>
      <c r="AA1039" s="15"/>
    </row>
    <row r="1040" spans="1:27" ht="18" customHeight="1">
      <c r="A1040" s="675">
        <v>3.77</v>
      </c>
      <c r="B1040" s="161" t="s">
        <v>49</v>
      </c>
      <c r="C1040" s="161" t="s">
        <v>110</v>
      </c>
      <c r="D1040" s="161" t="s">
        <v>3491</v>
      </c>
      <c r="E1040" s="162" t="s">
        <v>3368</v>
      </c>
      <c r="F1040" s="162" t="s">
        <v>6703</v>
      </c>
      <c r="G1040" s="163" t="s">
        <v>6704</v>
      </c>
      <c r="H1040" s="161" t="s">
        <v>49</v>
      </c>
      <c r="I1040" s="161"/>
      <c r="J1040" s="164">
        <v>45877</v>
      </c>
      <c r="K1040" s="164"/>
      <c r="L1040" s="161" t="s">
        <v>379</v>
      </c>
      <c r="M1040" s="15"/>
      <c r="N1040" s="15"/>
      <c r="O1040" s="15"/>
      <c r="P1040" s="15"/>
      <c r="Q1040" s="15"/>
      <c r="R1040" s="15"/>
      <c r="S1040" s="15"/>
      <c r="T1040" s="15"/>
      <c r="U1040" s="15"/>
      <c r="V1040" s="15"/>
      <c r="W1040" s="15"/>
      <c r="X1040" s="15"/>
      <c r="Y1040" s="15"/>
      <c r="Z1040" s="15"/>
      <c r="AA1040" s="15"/>
    </row>
    <row r="1041" spans="1:27" ht="18" customHeight="1">
      <c r="A1041" s="666"/>
      <c r="B1041" s="35" t="s">
        <v>116</v>
      </c>
      <c r="C1041" s="35" t="s">
        <v>16</v>
      </c>
      <c r="D1041" s="35" t="s">
        <v>1526</v>
      </c>
      <c r="E1041" s="47" t="s">
        <v>6708</v>
      </c>
      <c r="F1041" s="47" t="s">
        <v>6709</v>
      </c>
      <c r="G1041" s="17" t="s">
        <v>6710</v>
      </c>
      <c r="H1041" s="35" t="s">
        <v>116</v>
      </c>
      <c r="I1041" s="35"/>
      <c r="J1041" s="45">
        <v>45894</v>
      </c>
      <c r="K1041" s="45"/>
      <c r="L1041" s="161" t="s">
        <v>379</v>
      </c>
      <c r="M1041" s="15"/>
      <c r="N1041" s="15"/>
      <c r="O1041" s="15"/>
      <c r="P1041" s="15"/>
      <c r="Q1041" s="15"/>
      <c r="R1041" s="15"/>
      <c r="S1041" s="15"/>
      <c r="T1041" s="15"/>
      <c r="U1041" s="15"/>
      <c r="V1041" s="15"/>
      <c r="W1041" s="15"/>
      <c r="X1041" s="15"/>
      <c r="Y1041" s="15"/>
      <c r="Z1041" s="15"/>
      <c r="AA1041" s="15"/>
    </row>
    <row r="1042" spans="1:27" ht="18" customHeight="1">
      <c r="A1042" s="674">
        <v>3.78</v>
      </c>
      <c r="B1042" s="667" t="s">
        <v>116</v>
      </c>
      <c r="C1042" s="35" t="s">
        <v>25</v>
      </c>
      <c r="D1042" s="35" t="s">
        <v>4922</v>
      </c>
      <c r="E1042" s="47" t="s">
        <v>6034</v>
      </c>
      <c r="F1042" s="47" t="s">
        <v>6714</v>
      </c>
      <c r="G1042" s="17" t="s">
        <v>6715</v>
      </c>
      <c r="H1042" s="35" t="s">
        <v>116</v>
      </c>
      <c r="I1042" s="35"/>
      <c r="J1042" s="669">
        <v>45896</v>
      </c>
      <c r="K1042" s="45"/>
      <c r="L1042" s="667" t="s">
        <v>379</v>
      </c>
      <c r="M1042" s="15"/>
      <c r="N1042" s="15"/>
      <c r="O1042" s="15"/>
      <c r="P1042" s="15"/>
      <c r="Q1042" s="15"/>
      <c r="R1042" s="15"/>
      <c r="S1042" s="15"/>
      <c r="T1042" s="15"/>
      <c r="U1042" s="15"/>
      <c r="V1042" s="15"/>
      <c r="W1042" s="15"/>
      <c r="X1042" s="15"/>
      <c r="Y1042" s="15"/>
      <c r="Z1042" s="15"/>
      <c r="AA1042" s="15"/>
    </row>
    <row r="1043" spans="1:27" ht="18" customHeight="1">
      <c r="A1043" s="665"/>
      <c r="B1043" s="666"/>
      <c r="C1043" s="35" t="s">
        <v>82</v>
      </c>
      <c r="D1043" s="35" t="s">
        <v>3958</v>
      </c>
      <c r="E1043" s="47" t="s">
        <v>3960</v>
      </c>
      <c r="F1043" s="47" t="s">
        <v>6718</v>
      </c>
      <c r="G1043" s="17" t="s">
        <v>6720</v>
      </c>
      <c r="H1043" s="35" t="s">
        <v>116</v>
      </c>
      <c r="I1043" s="35"/>
      <c r="J1043" s="665"/>
      <c r="K1043" s="45"/>
      <c r="L1043" s="665"/>
      <c r="M1043" s="15"/>
      <c r="N1043" s="15"/>
      <c r="O1043" s="15"/>
      <c r="P1043" s="15"/>
      <c r="Q1043" s="15"/>
      <c r="R1043" s="15"/>
      <c r="S1043" s="15"/>
      <c r="T1043" s="15"/>
      <c r="U1043" s="15"/>
      <c r="V1043" s="15"/>
      <c r="W1043" s="15"/>
      <c r="X1043" s="15"/>
      <c r="Y1043" s="15"/>
      <c r="Z1043" s="15"/>
      <c r="AA1043" s="15"/>
    </row>
    <row r="1044" spans="1:27" ht="18" customHeight="1">
      <c r="A1044" s="665"/>
      <c r="B1044" s="667" t="s">
        <v>49</v>
      </c>
      <c r="C1044" s="35" t="s">
        <v>3523</v>
      </c>
      <c r="D1044" s="35" t="s">
        <v>5791</v>
      </c>
      <c r="E1044" s="47" t="s">
        <v>6721</v>
      </c>
      <c r="F1044" s="47" t="s">
        <v>6723</v>
      </c>
      <c r="G1044" s="17" t="s">
        <v>6724</v>
      </c>
      <c r="H1044" s="35" t="s">
        <v>49</v>
      </c>
      <c r="I1044" s="35"/>
      <c r="J1044" s="665"/>
      <c r="K1044" s="45"/>
      <c r="L1044" s="665"/>
      <c r="M1044" s="15"/>
      <c r="N1044" s="15"/>
      <c r="O1044" s="15"/>
      <c r="P1044" s="15"/>
      <c r="Q1044" s="15"/>
      <c r="R1044" s="15"/>
      <c r="S1044" s="15"/>
      <c r="T1044" s="15"/>
      <c r="U1044" s="15"/>
      <c r="V1044" s="15"/>
      <c r="W1044" s="15"/>
      <c r="X1044" s="15"/>
      <c r="Y1044" s="15"/>
      <c r="Z1044" s="15"/>
      <c r="AA1044" s="15"/>
    </row>
    <row r="1045" spans="1:27" ht="18" customHeight="1">
      <c r="A1045" s="665"/>
      <c r="B1045" s="665"/>
      <c r="C1045" s="35" t="s">
        <v>8</v>
      </c>
      <c r="D1045" s="35" t="s">
        <v>2089</v>
      </c>
      <c r="E1045" s="47" t="s">
        <v>6727</v>
      </c>
      <c r="F1045" s="47" t="s">
        <v>6728</v>
      </c>
      <c r="G1045" s="17" t="s">
        <v>6729</v>
      </c>
      <c r="H1045" s="35" t="s">
        <v>49</v>
      </c>
      <c r="I1045" s="35"/>
      <c r="J1045" s="665"/>
      <c r="K1045" s="45"/>
      <c r="L1045" s="665"/>
      <c r="M1045" s="15"/>
      <c r="N1045" s="15"/>
      <c r="O1045" s="15"/>
      <c r="P1045" s="15"/>
      <c r="Q1045" s="15"/>
      <c r="R1045" s="15"/>
      <c r="S1045" s="15"/>
      <c r="T1045" s="15"/>
      <c r="U1045" s="15"/>
      <c r="V1045" s="15"/>
      <c r="W1045" s="15"/>
      <c r="X1045" s="15"/>
      <c r="Y1045" s="15"/>
      <c r="Z1045" s="15"/>
      <c r="AA1045" s="15"/>
    </row>
    <row r="1046" spans="1:27" ht="18" customHeight="1">
      <c r="A1046" s="665"/>
      <c r="B1046" s="665"/>
      <c r="C1046" s="35" t="s">
        <v>16</v>
      </c>
      <c r="D1046" s="35" t="s">
        <v>1994</v>
      </c>
      <c r="E1046" s="47" t="s">
        <v>5257</v>
      </c>
      <c r="F1046" s="47" t="s">
        <v>6731</v>
      </c>
      <c r="G1046" s="17" t="s">
        <v>6732</v>
      </c>
      <c r="H1046" s="35" t="s">
        <v>49</v>
      </c>
      <c r="I1046" s="35"/>
      <c r="J1046" s="665"/>
      <c r="K1046" s="45"/>
      <c r="L1046" s="665"/>
      <c r="M1046" s="15"/>
      <c r="N1046" s="15"/>
      <c r="O1046" s="15"/>
      <c r="P1046" s="15"/>
      <c r="Q1046" s="15"/>
      <c r="R1046" s="15"/>
      <c r="S1046" s="15"/>
      <c r="T1046" s="15"/>
      <c r="U1046" s="15"/>
      <c r="V1046" s="15"/>
      <c r="W1046" s="15"/>
      <c r="X1046" s="15"/>
      <c r="Y1046" s="15"/>
      <c r="Z1046" s="15"/>
      <c r="AA1046" s="15"/>
    </row>
    <row r="1047" spans="1:27" ht="18" customHeight="1">
      <c r="A1047" s="665"/>
      <c r="B1047" s="665"/>
      <c r="C1047" s="35" t="s">
        <v>8</v>
      </c>
      <c r="D1047" s="35" t="s">
        <v>2675</v>
      </c>
      <c r="E1047" s="47" t="s">
        <v>6735</v>
      </c>
      <c r="F1047" s="47" t="s">
        <v>6736</v>
      </c>
      <c r="G1047" s="17" t="s">
        <v>6737</v>
      </c>
      <c r="H1047" s="35" t="s">
        <v>49</v>
      </c>
      <c r="I1047" s="35"/>
      <c r="J1047" s="665"/>
      <c r="K1047" s="45"/>
      <c r="L1047" s="665"/>
      <c r="M1047" s="15"/>
      <c r="N1047" s="15"/>
      <c r="O1047" s="15"/>
      <c r="P1047" s="15"/>
      <c r="Q1047" s="15"/>
      <c r="R1047" s="15"/>
      <c r="S1047" s="15"/>
      <c r="T1047" s="15"/>
      <c r="U1047" s="15"/>
      <c r="V1047" s="15"/>
      <c r="W1047" s="15"/>
      <c r="X1047" s="15"/>
      <c r="Y1047" s="15"/>
      <c r="Z1047" s="15"/>
      <c r="AA1047" s="15"/>
    </row>
    <row r="1048" spans="1:27" ht="18" customHeight="1">
      <c r="A1048" s="665"/>
      <c r="B1048" s="665"/>
      <c r="C1048" s="35" t="s">
        <v>3523</v>
      </c>
      <c r="D1048" s="35" t="s">
        <v>5673</v>
      </c>
      <c r="E1048" s="94" t="s">
        <v>6741</v>
      </c>
      <c r="F1048" s="47" t="s">
        <v>6742</v>
      </c>
      <c r="G1048" s="17" t="s">
        <v>6743</v>
      </c>
      <c r="H1048" s="35" t="s">
        <v>49</v>
      </c>
      <c r="I1048" s="35"/>
      <c r="J1048" s="665"/>
      <c r="K1048" s="45"/>
      <c r="L1048" s="665"/>
      <c r="M1048" s="15"/>
      <c r="N1048" s="15"/>
      <c r="O1048" s="15"/>
      <c r="P1048" s="15"/>
      <c r="Q1048" s="15"/>
      <c r="R1048" s="15"/>
      <c r="S1048" s="15"/>
      <c r="T1048" s="15"/>
      <c r="U1048" s="15"/>
      <c r="V1048" s="15"/>
      <c r="W1048" s="15"/>
      <c r="X1048" s="15"/>
      <c r="Y1048" s="15"/>
      <c r="Z1048" s="15"/>
      <c r="AA1048" s="15"/>
    </row>
    <row r="1049" spans="1:27" ht="18" customHeight="1">
      <c r="A1049" s="666"/>
      <c r="B1049" s="666"/>
      <c r="C1049" s="35" t="s">
        <v>46</v>
      </c>
      <c r="D1049" s="35" t="s">
        <v>4087</v>
      </c>
      <c r="E1049" s="47" t="s">
        <v>6745</v>
      </c>
      <c r="F1049" s="47" t="s">
        <v>6747</v>
      </c>
      <c r="G1049" s="17" t="s">
        <v>6748</v>
      </c>
      <c r="H1049" s="35" t="s">
        <v>49</v>
      </c>
      <c r="I1049" s="35"/>
      <c r="J1049" s="666"/>
      <c r="K1049" s="45"/>
      <c r="L1049" s="666"/>
      <c r="M1049" s="15"/>
      <c r="N1049" s="15"/>
      <c r="O1049" s="15"/>
      <c r="P1049" s="15"/>
      <c r="Q1049" s="15"/>
      <c r="R1049" s="15"/>
      <c r="S1049" s="15"/>
      <c r="T1049" s="15"/>
      <c r="U1049" s="15"/>
      <c r="V1049" s="15"/>
      <c r="W1049" s="15"/>
      <c r="X1049" s="15"/>
      <c r="Y1049" s="15"/>
      <c r="Z1049" s="15"/>
      <c r="AA1049" s="15"/>
    </row>
    <row r="1050" spans="1:27" ht="25.5" customHeight="1">
      <c r="A1050" s="674">
        <v>3.79</v>
      </c>
      <c r="B1050" s="667" t="s">
        <v>49</v>
      </c>
      <c r="C1050" s="667" t="s">
        <v>16</v>
      </c>
      <c r="D1050" s="667" t="s">
        <v>2377</v>
      </c>
      <c r="E1050" s="670" t="s">
        <v>6751</v>
      </c>
      <c r="F1050" s="47" t="s">
        <v>6753</v>
      </c>
      <c r="G1050" s="17" t="s">
        <v>6754</v>
      </c>
      <c r="H1050" s="35" t="s">
        <v>49</v>
      </c>
      <c r="I1050" s="35"/>
      <c r="J1050" s="669">
        <v>45912</v>
      </c>
      <c r="K1050" s="45"/>
      <c r="L1050" s="667" t="s">
        <v>379</v>
      </c>
      <c r="M1050" s="15"/>
      <c r="N1050" s="15"/>
      <c r="O1050" s="15"/>
      <c r="P1050" s="15"/>
      <c r="Q1050" s="15"/>
      <c r="R1050" s="15"/>
      <c r="S1050" s="15"/>
      <c r="T1050" s="15"/>
      <c r="U1050" s="15"/>
      <c r="V1050" s="15"/>
      <c r="W1050" s="15"/>
      <c r="X1050" s="15"/>
      <c r="Y1050" s="15"/>
      <c r="Z1050" s="15"/>
      <c r="AA1050" s="15"/>
    </row>
    <row r="1051" spans="1:27" ht="18" customHeight="1">
      <c r="A1051" s="665"/>
      <c r="B1051" s="665"/>
      <c r="C1051" s="665"/>
      <c r="D1051" s="665"/>
      <c r="E1051" s="665"/>
      <c r="F1051" s="47" t="s">
        <v>6757</v>
      </c>
      <c r="G1051" s="17" t="s">
        <v>6758</v>
      </c>
      <c r="H1051" s="35" t="s">
        <v>49</v>
      </c>
      <c r="I1051" s="35"/>
      <c r="J1051" s="665"/>
      <c r="K1051" s="45"/>
      <c r="L1051" s="665"/>
      <c r="M1051" s="15"/>
      <c r="N1051" s="15"/>
      <c r="O1051" s="15"/>
      <c r="P1051" s="15"/>
      <c r="Q1051" s="15"/>
      <c r="R1051" s="15"/>
      <c r="S1051" s="15"/>
      <c r="T1051" s="15"/>
      <c r="U1051" s="15"/>
      <c r="V1051" s="15"/>
      <c r="W1051" s="15"/>
      <c r="X1051" s="15"/>
      <c r="Y1051" s="15"/>
      <c r="Z1051" s="15"/>
      <c r="AA1051" s="15"/>
    </row>
    <row r="1052" spans="1:27" ht="18" customHeight="1">
      <c r="A1052" s="665"/>
      <c r="B1052" s="665"/>
      <c r="C1052" s="665"/>
      <c r="D1052" s="665"/>
      <c r="E1052" s="665"/>
      <c r="F1052" s="47" t="s">
        <v>6761</v>
      </c>
      <c r="G1052" s="17" t="s">
        <v>6762</v>
      </c>
      <c r="H1052" s="35" t="s">
        <v>49</v>
      </c>
      <c r="I1052" s="35"/>
      <c r="J1052" s="665"/>
      <c r="K1052" s="45"/>
      <c r="L1052" s="665"/>
      <c r="M1052" s="15"/>
      <c r="N1052" s="15"/>
      <c r="O1052" s="15"/>
      <c r="P1052" s="15"/>
      <c r="Q1052" s="15"/>
      <c r="R1052" s="15"/>
      <c r="S1052" s="15"/>
      <c r="T1052" s="15"/>
      <c r="U1052" s="15"/>
      <c r="V1052" s="15"/>
      <c r="W1052" s="15"/>
      <c r="X1052" s="15"/>
      <c r="Y1052" s="15"/>
      <c r="Z1052" s="15"/>
      <c r="AA1052" s="15"/>
    </row>
    <row r="1053" spans="1:27" ht="18" customHeight="1">
      <c r="A1053" s="665"/>
      <c r="B1053" s="665"/>
      <c r="C1053" s="665"/>
      <c r="D1053" s="665"/>
      <c r="E1053" s="665"/>
      <c r="F1053" s="47" t="s">
        <v>6764</v>
      </c>
      <c r="G1053" s="17" t="s">
        <v>6765</v>
      </c>
      <c r="H1053" s="35" t="s">
        <v>49</v>
      </c>
      <c r="I1053" s="35"/>
      <c r="J1053" s="665"/>
      <c r="K1053" s="45"/>
      <c r="L1053" s="665"/>
      <c r="M1053" s="15"/>
      <c r="N1053" s="15"/>
      <c r="O1053" s="15"/>
      <c r="P1053" s="15"/>
      <c r="Q1053" s="15"/>
      <c r="R1053" s="15"/>
      <c r="S1053" s="15"/>
      <c r="T1053" s="15"/>
      <c r="U1053" s="15"/>
      <c r="V1053" s="15"/>
      <c r="W1053" s="15"/>
      <c r="X1053" s="15"/>
      <c r="Y1053" s="15"/>
      <c r="Z1053" s="15"/>
      <c r="AA1053" s="15"/>
    </row>
    <row r="1054" spans="1:27" ht="18" customHeight="1">
      <c r="A1054" s="666"/>
      <c r="B1054" s="666"/>
      <c r="C1054" s="666"/>
      <c r="D1054" s="666"/>
      <c r="E1054" s="666"/>
      <c r="F1054" s="47" t="s">
        <v>6768</v>
      </c>
      <c r="G1054" s="17" t="s">
        <v>6769</v>
      </c>
      <c r="H1054" s="35" t="s">
        <v>49</v>
      </c>
      <c r="I1054" s="35"/>
      <c r="J1054" s="666"/>
      <c r="K1054" s="45"/>
      <c r="L1054" s="666"/>
      <c r="M1054" s="15"/>
      <c r="N1054" s="15"/>
      <c r="O1054" s="15"/>
      <c r="P1054" s="15"/>
      <c r="Q1054" s="15"/>
      <c r="R1054" s="15"/>
      <c r="S1054" s="15"/>
      <c r="T1054" s="15"/>
      <c r="U1054" s="15"/>
      <c r="V1054" s="15"/>
      <c r="W1054" s="15"/>
      <c r="X1054" s="15"/>
      <c r="Y1054" s="15"/>
      <c r="Z1054" s="15"/>
      <c r="AA1054" s="15"/>
    </row>
    <row r="1055" spans="1:27" ht="18" customHeight="1">
      <c r="A1055" s="674">
        <v>3.8</v>
      </c>
      <c r="B1055" s="667" t="s">
        <v>49</v>
      </c>
      <c r="C1055" s="667" t="s">
        <v>125</v>
      </c>
      <c r="D1055" s="667" t="s">
        <v>6509</v>
      </c>
      <c r="E1055" s="670" t="s">
        <v>6773</v>
      </c>
      <c r="F1055" s="47" t="s">
        <v>6774</v>
      </c>
      <c r="G1055" s="17" t="s">
        <v>6775</v>
      </c>
      <c r="H1055" s="35" t="s">
        <v>49</v>
      </c>
      <c r="I1055" s="35"/>
      <c r="J1055" s="669">
        <v>45922</v>
      </c>
      <c r="K1055" s="45"/>
      <c r="L1055" s="35" t="s">
        <v>379</v>
      </c>
      <c r="M1055" s="15"/>
      <c r="N1055" s="15"/>
      <c r="O1055" s="15"/>
      <c r="P1055" s="15"/>
      <c r="Q1055" s="15"/>
      <c r="R1055" s="15"/>
      <c r="S1055" s="15"/>
      <c r="T1055" s="15"/>
      <c r="U1055" s="15"/>
      <c r="V1055" s="15"/>
      <c r="W1055" s="15"/>
      <c r="X1055" s="15"/>
      <c r="Y1055" s="15"/>
      <c r="Z1055" s="15"/>
      <c r="AA1055" s="15"/>
    </row>
    <row r="1056" spans="1:27" ht="18" customHeight="1">
      <c r="A1056" s="666"/>
      <c r="B1056" s="666"/>
      <c r="C1056" s="666"/>
      <c r="D1056" s="666"/>
      <c r="E1056" s="666"/>
      <c r="F1056" s="48" t="s">
        <v>6779</v>
      </c>
      <c r="G1056" s="62" t="s">
        <v>6780</v>
      </c>
      <c r="H1056" s="35" t="s">
        <v>49</v>
      </c>
      <c r="I1056" s="35"/>
      <c r="J1056" s="666"/>
      <c r="K1056" s="45"/>
      <c r="L1056" s="35" t="s">
        <v>379</v>
      </c>
      <c r="M1056" s="15"/>
      <c r="N1056" s="15"/>
      <c r="O1056" s="15"/>
      <c r="P1056" s="15"/>
      <c r="Q1056" s="15"/>
      <c r="R1056" s="15"/>
      <c r="S1056" s="15"/>
      <c r="T1056" s="15"/>
      <c r="U1056" s="15"/>
      <c r="V1056" s="15"/>
      <c r="W1056" s="15"/>
      <c r="X1056" s="15"/>
      <c r="Y1056" s="15"/>
      <c r="Z1056" s="15"/>
      <c r="AA1056" s="15"/>
    </row>
    <row r="1057" spans="1:27" ht="18" customHeight="1">
      <c r="A1057" s="674">
        <v>3.81</v>
      </c>
      <c r="B1057" s="667" t="s">
        <v>49</v>
      </c>
      <c r="C1057" s="667" t="s">
        <v>58</v>
      </c>
      <c r="D1057" s="667" t="s">
        <v>6786</v>
      </c>
      <c r="E1057" s="670" t="s">
        <v>6787</v>
      </c>
      <c r="F1057" s="670" t="s">
        <v>6790</v>
      </c>
      <c r="G1057" s="667" t="s">
        <v>6792</v>
      </c>
      <c r="H1057" s="667" t="s">
        <v>49</v>
      </c>
      <c r="I1057" s="667"/>
      <c r="J1057" s="669">
        <v>45929</v>
      </c>
      <c r="K1057" s="45"/>
      <c r="L1057" s="667" t="s">
        <v>379</v>
      </c>
      <c r="M1057" s="15"/>
      <c r="N1057" s="15"/>
      <c r="O1057" s="15"/>
      <c r="P1057" s="15"/>
      <c r="Q1057" s="15"/>
      <c r="R1057" s="15"/>
      <c r="S1057" s="15"/>
      <c r="T1057" s="15"/>
      <c r="U1057" s="15"/>
      <c r="V1057" s="15"/>
      <c r="W1057" s="15"/>
      <c r="X1057" s="15"/>
      <c r="Y1057" s="15"/>
      <c r="Z1057" s="15"/>
      <c r="AA1057" s="15"/>
    </row>
    <row r="1058" spans="1:27" ht="18" customHeight="1">
      <c r="A1058" s="666"/>
      <c r="B1058" s="666"/>
      <c r="C1058" s="666"/>
      <c r="D1058" s="666"/>
      <c r="E1058" s="666"/>
      <c r="F1058" s="666"/>
      <c r="G1058" s="666"/>
      <c r="H1058" s="666"/>
      <c r="I1058" s="666"/>
      <c r="J1058" s="666"/>
      <c r="K1058" s="45"/>
      <c r="L1058" s="666"/>
      <c r="M1058" s="15"/>
      <c r="N1058" s="15"/>
      <c r="O1058" s="15"/>
      <c r="P1058" s="15"/>
      <c r="Q1058" s="15"/>
      <c r="R1058" s="15"/>
      <c r="S1058" s="15"/>
      <c r="T1058" s="15"/>
      <c r="U1058" s="15"/>
      <c r="V1058" s="15"/>
      <c r="W1058" s="15"/>
      <c r="X1058" s="15"/>
      <c r="Y1058" s="15"/>
      <c r="Z1058" s="15"/>
      <c r="AA1058" s="15"/>
    </row>
    <row r="1059" spans="1:27" ht="18" customHeight="1">
      <c r="A1059" s="128">
        <v>3.82</v>
      </c>
      <c r="B1059" s="35" t="s">
        <v>116</v>
      </c>
      <c r="C1059" s="35" t="s">
        <v>50</v>
      </c>
      <c r="D1059" s="35" t="s">
        <v>5825</v>
      </c>
      <c r="E1059" s="47" t="s">
        <v>6798</v>
      </c>
      <c r="F1059" s="47" t="s">
        <v>6799</v>
      </c>
      <c r="G1059" s="17" t="s">
        <v>6800</v>
      </c>
      <c r="H1059" s="35" t="s">
        <v>116</v>
      </c>
      <c r="I1059" s="35"/>
      <c r="J1059" s="45">
        <v>45958</v>
      </c>
      <c r="K1059" s="45"/>
      <c r="L1059" s="35" t="s">
        <v>379</v>
      </c>
      <c r="M1059" s="15"/>
      <c r="N1059" s="15"/>
      <c r="O1059" s="15"/>
      <c r="P1059" s="15"/>
      <c r="Q1059" s="15"/>
      <c r="R1059" s="15"/>
      <c r="S1059" s="15"/>
      <c r="T1059" s="15"/>
      <c r="U1059" s="15"/>
      <c r="V1059" s="15"/>
      <c r="W1059" s="15"/>
      <c r="X1059" s="15"/>
      <c r="Y1059" s="15"/>
      <c r="Z1059" s="15"/>
      <c r="AA1059" s="15"/>
    </row>
    <row r="1060" spans="1:27" ht="18" customHeight="1">
      <c r="A1060" s="128">
        <v>3.83</v>
      </c>
      <c r="B1060" s="35" t="s">
        <v>49</v>
      </c>
      <c r="C1060" s="35" t="s">
        <v>110</v>
      </c>
      <c r="D1060" s="35" t="s">
        <v>4301</v>
      </c>
      <c r="E1060" s="47" t="s">
        <v>4302</v>
      </c>
      <c r="F1060" s="47" t="s">
        <v>6805</v>
      </c>
      <c r="G1060" s="17" t="s">
        <v>6806</v>
      </c>
      <c r="H1060" s="35" t="s">
        <v>49</v>
      </c>
      <c r="I1060" s="35"/>
      <c r="J1060" s="45">
        <v>45959</v>
      </c>
      <c r="K1060" s="45"/>
      <c r="L1060" s="35" t="s">
        <v>379</v>
      </c>
      <c r="M1060" s="15"/>
      <c r="N1060" s="15"/>
      <c r="O1060" s="15"/>
      <c r="P1060" s="15"/>
      <c r="Q1060" s="15"/>
      <c r="R1060" s="15"/>
      <c r="S1060" s="15"/>
      <c r="T1060" s="15"/>
      <c r="U1060" s="15"/>
      <c r="V1060" s="15"/>
      <c r="W1060" s="15"/>
      <c r="X1060" s="15"/>
      <c r="Y1060" s="15"/>
      <c r="Z1060" s="15"/>
      <c r="AA1060" s="15"/>
    </row>
    <row r="1061" spans="1:27" ht="18" customHeight="1">
      <c r="A1061" s="674">
        <v>3.84</v>
      </c>
      <c r="B1061" s="35" t="s">
        <v>49</v>
      </c>
      <c r="C1061" s="35" t="s">
        <v>36</v>
      </c>
      <c r="D1061" s="35" t="s">
        <v>3535</v>
      </c>
      <c r="E1061" s="47" t="s">
        <v>3537</v>
      </c>
      <c r="F1061" s="263" t="s">
        <v>6812</v>
      </c>
      <c r="G1061" s="151" t="s">
        <v>6682</v>
      </c>
      <c r="H1061" s="35" t="s">
        <v>49</v>
      </c>
      <c r="I1061" s="35"/>
      <c r="J1061" s="45">
        <v>45959</v>
      </c>
      <c r="K1061" s="45"/>
      <c r="L1061" s="35" t="s">
        <v>379</v>
      </c>
      <c r="M1061" s="15"/>
      <c r="N1061" s="15"/>
      <c r="O1061" s="15"/>
      <c r="P1061" s="15"/>
      <c r="Q1061" s="15"/>
      <c r="R1061" s="15"/>
      <c r="S1061" s="15"/>
      <c r="T1061" s="15"/>
      <c r="U1061" s="15"/>
      <c r="V1061" s="15"/>
      <c r="W1061" s="15"/>
      <c r="X1061" s="15"/>
      <c r="Y1061" s="15"/>
      <c r="Z1061" s="15"/>
      <c r="AA1061" s="15"/>
    </row>
    <row r="1062" spans="1:27" ht="18" customHeight="1">
      <c r="A1062" s="665"/>
      <c r="B1062" s="35" t="s">
        <v>116</v>
      </c>
      <c r="C1062" s="35" t="s">
        <v>6816</v>
      </c>
      <c r="D1062" s="35" t="s">
        <v>2675</v>
      </c>
      <c r="E1062" s="47" t="s">
        <v>6735</v>
      </c>
      <c r="F1062" s="47" t="s">
        <v>6736</v>
      </c>
      <c r="G1062" s="17" t="s">
        <v>6737</v>
      </c>
      <c r="H1062" s="35" t="s">
        <v>116</v>
      </c>
      <c r="I1062" s="35"/>
      <c r="J1062" s="45">
        <v>45959</v>
      </c>
      <c r="K1062" s="45"/>
      <c r="L1062" s="35" t="s">
        <v>379</v>
      </c>
      <c r="M1062" s="15"/>
      <c r="N1062" s="15"/>
      <c r="O1062" s="15"/>
      <c r="P1062" s="15"/>
      <c r="Q1062" s="15"/>
      <c r="R1062" s="15"/>
      <c r="S1062" s="15"/>
      <c r="T1062" s="15"/>
      <c r="U1062" s="15"/>
      <c r="V1062" s="15"/>
      <c r="W1062" s="15"/>
      <c r="X1062" s="15"/>
      <c r="Y1062" s="15"/>
      <c r="Z1062" s="15"/>
      <c r="AA1062" s="15"/>
    </row>
    <row r="1063" spans="1:27" ht="18" customHeight="1">
      <c r="A1063" s="665"/>
      <c r="B1063" s="35" t="s">
        <v>49</v>
      </c>
      <c r="C1063" s="35" t="s">
        <v>36</v>
      </c>
      <c r="D1063" s="35" t="s">
        <v>6820</v>
      </c>
      <c r="E1063" s="47" t="s">
        <v>3537</v>
      </c>
      <c r="F1063" s="263" t="s">
        <v>6821</v>
      </c>
      <c r="G1063" s="17" t="s">
        <v>6822</v>
      </c>
      <c r="H1063" s="35" t="s">
        <v>49</v>
      </c>
      <c r="I1063" s="35"/>
      <c r="J1063" s="45">
        <v>45959</v>
      </c>
      <c r="K1063" s="45"/>
      <c r="L1063" s="35" t="s">
        <v>379</v>
      </c>
      <c r="M1063" s="15"/>
      <c r="N1063" s="15"/>
      <c r="O1063" s="15"/>
      <c r="P1063" s="15"/>
      <c r="Q1063" s="15"/>
      <c r="R1063" s="15"/>
      <c r="S1063" s="15"/>
      <c r="T1063" s="15"/>
      <c r="U1063" s="15"/>
      <c r="V1063" s="15"/>
      <c r="W1063" s="15"/>
      <c r="X1063" s="15"/>
      <c r="Y1063" s="15"/>
      <c r="Z1063" s="15"/>
      <c r="AA1063" s="15"/>
    </row>
    <row r="1064" spans="1:27" ht="18" customHeight="1">
      <c r="A1064" s="665"/>
      <c r="B1064" s="35" t="s">
        <v>1151</v>
      </c>
      <c r="C1064" s="35" t="s">
        <v>36</v>
      </c>
      <c r="D1064" s="35" t="s">
        <v>6824</v>
      </c>
      <c r="E1064" s="47" t="s">
        <v>6825</v>
      </c>
      <c r="F1064" s="47" t="s">
        <v>6827</v>
      </c>
      <c r="G1064" s="17" t="s">
        <v>6828</v>
      </c>
      <c r="H1064" s="35" t="s">
        <v>1151</v>
      </c>
      <c r="I1064" s="35"/>
      <c r="J1064" s="45">
        <v>45959</v>
      </c>
      <c r="K1064" s="45"/>
      <c r="L1064" s="35" t="s">
        <v>379</v>
      </c>
      <c r="M1064" s="15"/>
      <c r="N1064" s="15"/>
      <c r="O1064" s="15"/>
      <c r="P1064" s="15"/>
      <c r="Q1064" s="15"/>
      <c r="R1064" s="15"/>
      <c r="S1064" s="15"/>
      <c r="T1064" s="15"/>
      <c r="U1064" s="15"/>
      <c r="V1064" s="15"/>
      <c r="W1064" s="15"/>
      <c r="X1064" s="15"/>
      <c r="Y1064" s="15"/>
      <c r="Z1064" s="15"/>
      <c r="AA1064" s="15"/>
    </row>
    <row r="1065" spans="1:27" ht="18" customHeight="1">
      <c r="A1065" s="665"/>
      <c r="B1065" s="35" t="s">
        <v>49</v>
      </c>
      <c r="C1065" s="35" t="s">
        <v>36</v>
      </c>
      <c r="D1065" s="35" t="s">
        <v>3450</v>
      </c>
      <c r="E1065" s="47" t="s">
        <v>6832</v>
      </c>
      <c r="F1065" s="47" t="s">
        <v>6833</v>
      </c>
      <c r="G1065" s="17" t="s">
        <v>6835</v>
      </c>
      <c r="H1065" s="35" t="s">
        <v>49</v>
      </c>
      <c r="I1065" s="35"/>
      <c r="J1065" s="45">
        <v>45959</v>
      </c>
      <c r="K1065" s="45"/>
      <c r="L1065" s="35" t="s">
        <v>379</v>
      </c>
      <c r="M1065" s="15"/>
      <c r="N1065" s="15"/>
      <c r="O1065" s="15"/>
      <c r="P1065" s="15"/>
      <c r="Q1065" s="15"/>
      <c r="R1065" s="15"/>
      <c r="S1065" s="15"/>
      <c r="T1065" s="15"/>
      <c r="U1065" s="15"/>
      <c r="V1065" s="15"/>
      <c r="W1065" s="15"/>
      <c r="X1065" s="15"/>
      <c r="Y1065" s="15"/>
      <c r="Z1065" s="15"/>
      <c r="AA1065" s="15"/>
    </row>
    <row r="1066" spans="1:27" ht="18" customHeight="1">
      <c r="A1066" s="665"/>
      <c r="B1066" s="35" t="s">
        <v>49</v>
      </c>
      <c r="C1066" s="35" t="s">
        <v>36</v>
      </c>
      <c r="D1066" s="35" t="s">
        <v>5788</v>
      </c>
      <c r="E1066" s="47" t="s">
        <v>6832</v>
      </c>
      <c r="F1066" s="47" t="s">
        <v>6838</v>
      </c>
      <c r="G1066" s="17" t="s">
        <v>6839</v>
      </c>
      <c r="H1066" s="35" t="s">
        <v>49</v>
      </c>
      <c r="I1066" s="35"/>
      <c r="J1066" s="45">
        <v>45959</v>
      </c>
      <c r="K1066" s="45"/>
      <c r="L1066" s="35" t="s">
        <v>379</v>
      </c>
      <c r="M1066" s="15"/>
      <c r="N1066" s="15"/>
      <c r="O1066" s="15"/>
      <c r="P1066" s="15"/>
      <c r="Q1066" s="15"/>
      <c r="R1066" s="15"/>
      <c r="S1066" s="15"/>
      <c r="T1066" s="15"/>
      <c r="U1066" s="15"/>
      <c r="V1066" s="15"/>
      <c r="W1066" s="15"/>
      <c r="X1066" s="15"/>
      <c r="Y1066" s="15"/>
      <c r="Z1066" s="15"/>
      <c r="AA1066" s="15"/>
    </row>
    <row r="1067" spans="1:27" ht="18" customHeight="1">
      <c r="A1067" s="665"/>
      <c r="B1067" s="35" t="s">
        <v>49</v>
      </c>
      <c r="C1067" s="35" t="s">
        <v>16</v>
      </c>
      <c r="D1067" s="35" t="s">
        <v>1994</v>
      </c>
      <c r="E1067" s="47" t="s">
        <v>6843</v>
      </c>
      <c r="F1067" s="47" t="s">
        <v>6844</v>
      </c>
      <c r="G1067" s="17" t="s">
        <v>6845</v>
      </c>
      <c r="H1067" s="35" t="s">
        <v>49</v>
      </c>
      <c r="I1067" s="35"/>
      <c r="J1067" s="45">
        <v>45959</v>
      </c>
      <c r="K1067" s="45"/>
      <c r="L1067" s="35" t="s">
        <v>379</v>
      </c>
      <c r="M1067" s="15"/>
      <c r="N1067" s="15"/>
      <c r="O1067" s="15"/>
      <c r="P1067" s="15"/>
      <c r="Q1067" s="15"/>
      <c r="R1067" s="15"/>
      <c r="S1067" s="15"/>
      <c r="T1067" s="15"/>
      <c r="U1067" s="15"/>
      <c r="V1067" s="15"/>
      <c r="W1067" s="15"/>
      <c r="X1067" s="15"/>
      <c r="Y1067" s="15"/>
      <c r="Z1067" s="15"/>
      <c r="AA1067" s="15"/>
    </row>
    <row r="1068" spans="1:27" ht="18" customHeight="1">
      <c r="A1068" s="665"/>
      <c r="B1068" s="35" t="s">
        <v>49</v>
      </c>
      <c r="C1068" s="35" t="s">
        <v>132</v>
      </c>
      <c r="D1068" s="35" t="s">
        <v>6847</v>
      </c>
      <c r="E1068" s="94" t="s">
        <v>6848</v>
      </c>
      <c r="F1068" s="47" t="s">
        <v>6849</v>
      </c>
      <c r="G1068" s="17" t="s">
        <v>6851</v>
      </c>
      <c r="H1068" s="35" t="s">
        <v>49</v>
      </c>
      <c r="I1068" s="35"/>
      <c r="J1068" s="45">
        <v>45959</v>
      </c>
      <c r="K1068" s="45"/>
      <c r="L1068" s="35" t="s">
        <v>379</v>
      </c>
      <c r="M1068" s="15"/>
      <c r="N1068" s="15"/>
      <c r="O1068" s="15"/>
      <c r="P1068" s="15"/>
      <c r="Q1068" s="15"/>
      <c r="R1068" s="15"/>
      <c r="S1068" s="15"/>
      <c r="T1068" s="15"/>
      <c r="U1068" s="15"/>
      <c r="V1068" s="15"/>
      <c r="W1068" s="15"/>
      <c r="X1068" s="15"/>
      <c r="Y1068" s="15"/>
      <c r="Z1068" s="15"/>
      <c r="AA1068" s="15"/>
    </row>
    <row r="1069" spans="1:27" ht="18" customHeight="1">
      <c r="A1069" s="665"/>
      <c r="B1069" s="35" t="s">
        <v>49</v>
      </c>
      <c r="C1069" s="35" t="s">
        <v>132</v>
      </c>
      <c r="D1069" s="35" t="s">
        <v>3514</v>
      </c>
      <c r="E1069" s="94" t="s">
        <v>6848</v>
      </c>
      <c r="F1069" s="47" t="s">
        <v>6849</v>
      </c>
      <c r="G1069" s="17" t="s">
        <v>6851</v>
      </c>
      <c r="H1069" s="35" t="s">
        <v>49</v>
      </c>
      <c r="I1069" s="35"/>
      <c r="J1069" s="45">
        <v>45959</v>
      </c>
      <c r="K1069" s="45"/>
      <c r="L1069" s="35" t="s">
        <v>379</v>
      </c>
      <c r="M1069" s="15"/>
      <c r="N1069" s="15"/>
      <c r="O1069" s="15"/>
      <c r="P1069" s="15"/>
      <c r="Q1069" s="15"/>
      <c r="R1069" s="15"/>
      <c r="S1069" s="15"/>
      <c r="T1069" s="15"/>
      <c r="U1069" s="15"/>
      <c r="V1069" s="15"/>
      <c r="W1069" s="15"/>
      <c r="X1069" s="15"/>
      <c r="Y1069" s="15"/>
      <c r="Z1069" s="15"/>
      <c r="AA1069" s="15"/>
    </row>
    <row r="1070" spans="1:27" ht="18" customHeight="1">
      <c r="A1070" s="665"/>
      <c r="B1070" s="35" t="s">
        <v>49</v>
      </c>
      <c r="C1070" s="35" t="s">
        <v>132</v>
      </c>
      <c r="D1070" s="35" t="s">
        <v>4316</v>
      </c>
      <c r="E1070" s="94" t="s">
        <v>6848</v>
      </c>
      <c r="F1070" s="47" t="s">
        <v>6849</v>
      </c>
      <c r="G1070" s="17" t="s">
        <v>6851</v>
      </c>
      <c r="H1070" s="35" t="s">
        <v>49</v>
      </c>
      <c r="I1070" s="35"/>
      <c r="J1070" s="45">
        <v>45959</v>
      </c>
      <c r="K1070" s="45"/>
      <c r="L1070" s="35" t="s">
        <v>379</v>
      </c>
      <c r="M1070" s="15"/>
      <c r="N1070" s="15"/>
      <c r="O1070" s="15"/>
      <c r="P1070" s="15"/>
      <c r="Q1070" s="15"/>
      <c r="R1070" s="15"/>
      <c r="S1070" s="15"/>
      <c r="T1070" s="15"/>
      <c r="U1070" s="15"/>
      <c r="V1070" s="15"/>
      <c r="W1070" s="15"/>
      <c r="X1070" s="15"/>
      <c r="Y1070" s="15"/>
      <c r="Z1070" s="15"/>
      <c r="AA1070" s="15"/>
    </row>
    <row r="1071" spans="1:27" ht="18" customHeight="1">
      <c r="A1071" s="665"/>
      <c r="B1071" s="35" t="s">
        <v>49</v>
      </c>
      <c r="C1071" s="35" t="s">
        <v>132</v>
      </c>
      <c r="D1071" s="35" t="s">
        <v>6862</v>
      </c>
      <c r="E1071" s="94" t="s">
        <v>6848</v>
      </c>
      <c r="F1071" s="47" t="s">
        <v>6863</v>
      </c>
      <c r="G1071" s="17" t="s">
        <v>6864</v>
      </c>
      <c r="H1071" s="35" t="s">
        <v>49</v>
      </c>
      <c r="I1071" s="35"/>
      <c r="J1071" s="45">
        <v>45959</v>
      </c>
      <c r="K1071" s="45"/>
      <c r="L1071" s="35" t="s">
        <v>379</v>
      </c>
      <c r="M1071" s="15"/>
      <c r="N1071" s="15"/>
      <c r="O1071" s="15"/>
      <c r="P1071" s="15"/>
      <c r="Q1071" s="15"/>
      <c r="R1071" s="15"/>
      <c r="S1071" s="15"/>
      <c r="T1071" s="15"/>
      <c r="U1071" s="15"/>
      <c r="V1071" s="15"/>
      <c r="W1071" s="15"/>
      <c r="X1071" s="15"/>
      <c r="Y1071" s="15"/>
      <c r="Z1071" s="15"/>
      <c r="AA1071" s="15"/>
    </row>
    <row r="1072" spans="1:27" ht="18" customHeight="1">
      <c r="A1072" s="665"/>
      <c r="B1072" s="35" t="s">
        <v>49</v>
      </c>
      <c r="C1072" s="35" t="s">
        <v>68</v>
      </c>
      <c r="D1072" s="35" t="s">
        <v>5801</v>
      </c>
      <c r="E1072" s="47" t="s">
        <v>6869</v>
      </c>
      <c r="F1072" s="47" t="s">
        <v>6870</v>
      </c>
      <c r="G1072" s="17" t="s">
        <v>6871</v>
      </c>
      <c r="H1072" s="35" t="s">
        <v>49</v>
      </c>
      <c r="I1072" s="35"/>
      <c r="J1072" s="45">
        <v>45959</v>
      </c>
      <c r="K1072" s="45"/>
      <c r="L1072" s="35" t="s">
        <v>379</v>
      </c>
      <c r="M1072" s="15"/>
      <c r="N1072" s="15"/>
      <c r="O1072" s="15"/>
      <c r="P1072" s="15"/>
      <c r="Q1072" s="15"/>
      <c r="R1072" s="15"/>
      <c r="S1072" s="15"/>
      <c r="T1072" s="15"/>
      <c r="U1072" s="15"/>
      <c r="V1072" s="15"/>
      <c r="W1072" s="15"/>
      <c r="X1072" s="15"/>
      <c r="Y1072" s="15"/>
      <c r="Z1072" s="15"/>
      <c r="AA1072" s="15"/>
    </row>
    <row r="1073" spans="1:27" ht="18" customHeight="1">
      <c r="A1073" s="666"/>
      <c r="B1073" s="35" t="s">
        <v>49</v>
      </c>
      <c r="C1073" s="35" t="s">
        <v>25</v>
      </c>
      <c r="D1073" s="35" t="s">
        <v>5726</v>
      </c>
      <c r="E1073" s="47" t="s">
        <v>6876</v>
      </c>
      <c r="F1073" s="47" t="s">
        <v>6877</v>
      </c>
      <c r="G1073" s="17" t="s">
        <v>6879</v>
      </c>
      <c r="H1073" s="35" t="s">
        <v>49</v>
      </c>
      <c r="I1073" s="35"/>
      <c r="J1073" s="45">
        <v>45959</v>
      </c>
      <c r="K1073" s="45"/>
      <c r="L1073" s="35" t="s">
        <v>379</v>
      </c>
      <c r="M1073" s="15"/>
      <c r="N1073" s="15"/>
      <c r="O1073" s="15"/>
      <c r="P1073" s="15"/>
      <c r="Q1073" s="15"/>
      <c r="R1073" s="15"/>
      <c r="S1073" s="15"/>
      <c r="T1073" s="15"/>
      <c r="U1073" s="15"/>
      <c r="V1073" s="15"/>
      <c r="W1073" s="15"/>
      <c r="X1073" s="15"/>
      <c r="Y1073" s="15"/>
      <c r="Z1073" s="15"/>
      <c r="AA1073" s="15"/>
    </row>
    <row r="1074" spans="1:27" ht="18" customHeight="1">
      <c r="A1074" s="128">
        <v>3.85</v>
      </c>
      <c r="B1074" s="35" t="s">
        <v>49</v>
      </c>
      <c r="C1074" s="35" t="s">
        <v>16</v>
      </c>
      <c r="D1074" s="35" t="s">
        <v>1293</v>
      </c>
      <c r="E1074" s="47" t="s">
        <v>4831</v>
      </c>
      <c r="F1074" s="47" t="s">
        <v>6882</v>
      </c>
      <c r="G1074" s="17" t="s">
        <v>6883</v>
      </c>
      <c r="H1074" s="35" t="s">
        <v>49</v>
      </c>
      <c r="I1074" s="35"/>
      <c r="J1074" s="45">
        <v>45965</v>
      </c>
      <c r="K1074" s="45"/>
      <c r="L1074" s="35" t="s">
        <v>379</v>
      </c>
      <c r="M1074" s="15"/>
      <c r="N1074" s="15"/>
      <c r="O1074" s="15"/>
      <c r="P1074" s="15"/>
      <c r="Q1074" s="15"/>
      <c r="R1074" s="15"/>
      <c r="S1074" s="15"/>
      <c r="T1074" s="15"/>
      <c r="U1074" s="15"/>
      <c r="V1074" s="15"/>
      <c r="W1074" s="15"/>
      <c r="X1074" s="15"/>
      <c r="Y1074" s="15"/>
      <c r="Z1074" s="15"/>
      <c r="AA1074" s="15"/>
    </row>
    <row r="1075" spans="1:27" ht="18" customHeight="1">
      <c r="A1075" s="128">
        <v>3.86</v>
      </c>
      <c r="B1075" s="35" t="s">
        <v>116</v>
      </c>
      <c r="C1075" s="35" t="s">
        <v>110</v>
      </c>
      <c r="D1075" s="35" t="s">
        <v>3491</v>
      </c>
      <c r="E1075" s="47" t="s">
        <v>3368</v>
      </c>
      <c r="F1075" s="47" t="s">
        <v>5309</v>
      </c>
      <c r="G1075" s="17" t="s">
        <v>5311</v>
      </c>
      <c r="H1075" s="35" t="s">
        <v>116</v>
      </c>
      <c r="I1075" s="35"/>
      <c r="J1075" s="45">
        <v>45965</v>
      </c>
      <c r="K1075" s="45"/>
      <c r="L1075" s="35" t="s">
        <v>379</v>
      </c>
      <c r="M1075" s="15"/>
      <c r="N1075" s="15"/>
      <c r="O1075" s="15"/>
      <c r="P1075" s="15"/>
      <c r="Q1075" s="15"/>
      <c r="R1075" s="15"/>
      <c r="S1075" s="15"/>
      <c r="T1075" s="15"/>
      <c r="U1075" s="15"/>
      <c r="V1075" s="15"/>
      <c r="W1075" s="15"/>
      <c r="X1075" s="15"/>
      <c r="Y1075" s="15"/>
      <c r="Z1075" s="15"/>
      <c r="AA1075" s="15"/>
    </row>
    <row r="1076" spans="1:27" ht="18" customHeight="1">
      <c r="A1076" s="674">
        <v>3.87</v>
      </c>
      <c r="B1076" s="35" t="s">
        <v>116</v>
      </c>
      <c r="C1076" s="667" t="s">
        <v>16</v>
      </c>
      <c r="D1076" s="35" t="s">
        <v>1994</v>
      </c>
      <c r="E1076" s="47" t="s">
        <v>5257</v>
      </c>
      <c r="F1076" s="47" t="s">
        <v>6894</v>
      </c>
      <c r="G1076" s="17" t="s">
        <v>6895</v>
      </c>
      <c r="H1076" s="35" t="s">
        <v>116</v>
      </c>
      <c r="I1076" s="35"/>
      <c r="J1076" s="45">
        <v>45968</v>
      </c>
      <c r="K1076" s="45"/>
      <c r="L1076" s="35" t="s">
        <v>379</v>
      </c>
      <c r="M1076" s="15"/>
      <c r="N1076" s="15"/>
      <c r="O1076" s="15"/>
      <c r="P1076" s="15"/>
      <c r="Q1076" s="15"/>
      <c r="R1076" s="15"/>
      <c r="S1076" s="15"/>
      <c r="T1076" s="15"/>
      <c r="U1076" s="15"/>
      <c r="V1076" s="15"/>
      <c r="W1076" s="15"/>
      <c r="X1076" s="15"/>
      <c r="Y1076" s="15"/>
      <c r="Z1076" s="15"/>
      <c r="AA1076" s="15"/>
    </row>
    <row r="1077" spans="1:27" ht="18" customHeight="1">
      <c r="A1077" s="665"/>
      <c r="B1077" s="35" t="s">
        <v>116</v>
      </c>
      <c r="C1077" s="665"/>
      <c r="D1077" s="35" t="s">
        <v>2377</v>
      </c>
      <c r="E1077" s="47" t="s">
        <v>6751</v>
      </c>
      <c r="F1077" s="47" t="s">
        <v>6894</v>
      </c>
      <c r="G1077" s="17" t="s">
        <v>6895</v>
      </c>
      <c r="H1077" s="35" t="s">
        <v>116</v>
      </c>
      <c r="I1077" s="35"/>
      <c r="J1077" s="45">
        <v>45968</v>
      </c>
      <c r="K1077" s="45"/>
      <c r="L1077" s="35" t="s">
        <v>379</v>
      </c>
      <c r="M1077" s="15"/>
      <c r="N1077" s="15"/>
      <c r="O1077" s="15"/>
      <c r="P1077" s="15"/>
      <c r="Q1077" s="15"/>
      <c r="R1077" s="15"/>
      <c r="S1077" s="15"/>
      <c r="T1077" s="15"/>
      <c r="U1077" s="15"/>
      <c r="V1077" s="15"/>
      <c r="W1077" s="15"/>
      <c r="X1077" s="15"/>
      <c r="Y1077" s="15"/>
      <c r="Z1077" s="15"/>
      <c r="AA1077" s="15"/>
    </row>
    <row r="1078" spans="1:27" ht="18" customHeight="1">
      <c r="A1078" s="665"/>
      <c r="B1078" s="35" t="s">
        <v>116</v>
      </c>
      <c r="C1078" s="665"/>
      <c r="D1078" s="35" t="s">
        <v>5265</v>
      </c>
      <c r="E1078" s="47" t="s">
        <v>5266</v>
      </c>
      <c r="F1078" s="47" t="s">
        <v>6894</v>
      </c>
      <c r="G1078" s="17" t="s">
        <v>6895</v>
      </c>
      <c r="H1078" s="35" t="s">
        <v>116</v>
      </c>
      <c r="I1078" s="35"/>
      <c r="J1078" s="45">
        <v>45968</v>
      </c>
      <c r="K1078" s="45"/>
      <c r="L1078" s="35" t="s">
        <v>379</v>
      </c>
      <c r="M1078" s="15"/>
      <c r="N1078" s="15"/>
      <c r="O1078" s="15"/>
      <c r="P1078" s="15"/>
      <c r="Q1078" s="15"/>
      <c r="R1078" s="15"/>
      <c r="S1078" s="15"/>
      <c r="T1078" s="15"/>
      <c r="U1078" s="15"/>
      <c r="V1078" s="15"/>
      <c r="W1078" s="15"/>
      <c r="X1078" s="15"/>
      <c r="Y1078" s="15"/>
      <c r="Z1078" s="15"/>
      <c r="AA1078" s="15"/>
    </row>
    <row r="1079" spans="1:27" ht="18" customHeight="1">
      <c r="A1079" s="665"/>
      <c r="B1079" s="35" t="s">
        <v>49</v>
      </c>
      <c r="C1079" s="666"/>
      <c r="D1079" s="35" t="s">
        <v>5265</v>
      </c>
      <c r="E1079" s="47" t="s">
        <v>5266</v>
      </c>
      <c r="F1079" s="47" t="s">
        <v>6906</v>
      </c>
      <c r="G1079" s="17" t="s">
        <v>6907</v>
      </c>
      <c r="H1079" s="35" t="s">
        <v>49</v>
      </c>
      <c r="I1079" s="35"/>
      <c r="J1079" s="45">
        <v>45968</v>
      </c>
      <c r="K1079" s="45"/>
      <c r="L1079" s="35" t="s">
        <v>379</v>
      </c>
      <c r="M1079" s="15"/>
      <c r="N1079" s="15"/>
      <c r="O1079" s="15"/>
      <c r="P1079" s="15"/>
      <c r="Q1079" s="15"/>
      <c r="R1079" s="15"/>
      <c r="S1079" s="15"/>
      <c r="T1079" s="15"/>
      <c r="U1079" s="15"/>
      <c r="V1079" s="15"/>
      <c r="W1079" s="15"/>
      <c r="X1079" s="15"/>
      <c r="Y1079" s="15"/>
      <c r="Z1079" s="15"/>
      <c r="AA1079" s="15"/>
    </row>
    <row r="1080" spans="1:27" ht="18" customHeight="1">
      <c r="A1080" s="665"/>
      <c r="B1080" s="35" t="s">
        <v>49</v>
      </c>
      <c r="C1080" s="667" t="s">
        <v>25</v>
      </c>
      <c r="D1080" s="35" t="s">
        <v>3249</v>
      </c>
      <c r="E1080" s="47" t="s">
        <v>3557</v>
      </c>
      <c r="F1080" s="47" t="s">
        <v>6910</v>
      </c>
      <c r="G1080" s="17" t="s">
        <v>6911</v>
      </c>
      <c r="H1080" s="35" t="s">
        <v>49</v>
      </c>
      <c r="I1080" s="35"/>
      <c r="J1080" s="45">
        <v>45968</v>
      </c>
      <c r="K1080" s="45"/>
      <c r="L1080" s="35" t="s">
        <v>379</v>
      </c>
      <c r="M1080" s="15"/>
      <c r="N1080" s="15"/>
      <c r="O1080" s="15"/>
      <c r="P1080" s="15"/>
      <c r="Q1080" s="15"/>
      <c r="R1080" s="15"/>
      <c r="S1080" s="15"/>
      <c r="T1080" s="15"/>
      <c r="U1080" s="15"/>
      <c r="V1080" s="15"/>
      <c r="W1080" s="15"/>
      <c r="X1080" s="15"/>
      <c r="Y1080" s="15"/>
      <c r="Z1080" s="15"/>
      <c r="AA1080" s="15"/>
    </row>
    <row r="1081" spans="1:27" ht="18" customHeight="1">
      <c r="A1081" s="665"/>
      <c r="B1081" s="35" t="s">
        <v>49</v>
      </c>
      <c r="C1081" s="666"/>
      <c r="D1081" s="35" t="s">
        <v>3395</v>
      </c>
      <c r="E1081" s="47" t="s">
        <v>3565</v>
      </c>
      <c r="F1081" s="47" t="s">
        <v>6910</v>
      </c>
      <c r="G1081" s="17" t="s">
        <v>6911</v>
      </c>
      <c r="H1081" s="35" t="s">
        <v>49</v>
      </c>
      <c r="I1081" s="35"/>
      <c r="J1081" s="45">
        <v>45968</v>
      </c>
      <c r="K1081" s="45"/>
      <c r="L1081" s="35" t="s">
        <v>379</v>
      </c>
      <c r="M1081" s="15"/>
      <c r="N1081" s="15"/>
      <c r="O1081" s="15"/>
      <c r="P1081" s="15"/>
      <c r="Q1081" s="15"/>
      <c r="R1081" s="15"/>
      <c r="S1081" s="15"/>
      <c r="T1081" s="15"/>
      <c r="U1081" s="15"/>
      <c r="V1081" s="15"/>
      <c r="W1081" s="15"/>
      <c r="X1081" s="15"/>
      <c r="Y1081" s="15"/>
      <c r="Z1081" s="15"/>
      <c r="AA1081" s="15"/>
    </row>
    <row r="1082" spans="1:27" ht="18" customHeight="1">
      <c r="A1082" s="665"/>
      <c r="B1082" s="35" t="s">
        <v>49</v>
      </c>
      <c r="C1082" s="35" t="s">
        <v>50</v>
      </c>
      <c r="D1082" s="35" t="s">
        <v>6915</v>
      </c>
      <c r="E1082" s="47" t="s">
        <v>6916</v>
      </c>
      <c r="F1082" s="47" t="s">
        <v>6917</v>
      </c>
      <c r="G1082" s="17" t="s">
        <v>6918</v>
      </c>
      <c r="H1082" s="35" t="s">
        <v>49</v>
      </c>
      <c r="I1082" s="35"/>
      <c r="J1082" s="45">
        <v>45968</v>
      </c>
      <c r="K1082" s="45"/>
      <c r="L1082" s="35" t="s">
        <v>379</v>
      </c>
      <c r="M1082" s="15"/>
      <c r="N1082" s="15"/>
      <c r="O1082" s="15"/>
      <c r="P1082" s="15"/>
      <c r="Q1082" s="15"/>
      <c r="R1082" s="15"/>
      <c r="S1082" s="15"/>
      <c r="T1082" s="15"/>
      <c r="U1082" s="15"/>
      <c r="V1082" s="15"/>
      <c r="W1082" s="15"/>
      <c r="X1082" s="15"/>
      <c r="Y1082" s="15"/>
      <c r="Z1082" s="15"/>
      <c r="AA1082" s="15"/>
    </row>
    <row r="1083" spans="1:27" ht="18" customHeight="1">
      <c r="A1083" s="665"/>
      <c r="B1083" s="35" t="s">
        <v>49</v>
      </c>
      <c r="C1083" s="35" t="s">
        <v>16</v>
      </c>
      <c r="D1083" s="35" t="s">
        <v>649</v>
      </c>
      <c r="E1083" s="47" t="s">
        <v>5070</v>
      </c>
      <c r="F1083" s="47" t="s">
        <v>6924</v>
      </c>
      <c r="G1083" s="17" t="s">
        <v>6925</v>
      </c>
      <c r="H1083" s="35" t="s">
        <v>49</v>
      </c>
      <c r="I1083" s="35"/>
      <c r="J1083" s="45">
        <v>45968</v>
      </c>
      <c r="K1083" s="45"/>
      <c r="L1083" s="35" t="s">
        <v>379</v>
      </c>
      <c r="M1083" s="15"/>
      <c r="N1083" s="15"/>
      <c r="O1083" s="15"/>
      <c r="P1083" s="15"/>
      <c r="Q1083" s="15"/>
      <c r="R1083" s="15"/>
      <c r="S1083" s="15"/>
      <c r="T1083" s="15"/>
      <c r="U1083" s="15"/>
      <c r="V1083" s="15"/>
      <c r="W1083" s="15"/>
      <c r="X1083" s="15"/>
      <c r="Y1083" s="15"/>
      <c r="Z1083" s="15"/>
      <c r="AA1083" s="15"/>
    </row>
    <row r="1084" spans="1:27" ht="18" customHeight="1">
      <c r="A1084" s="665"/>
      <c r="B1084" s="35" t="s">
        <v>49</v>
      </c>
      <c r="C1084" s="35" t="s">
        <v>50</v>
      </c>
      <c r="D1084" s="35" t="s">
        <v>6928</v>
      </c>
      <c r="E1084" s="94" t="s">
        <v>6930</v>
      </c>
      <c r="F1084" s="47" t="s">
        <v>6931</v>
      </c>
      <c r="G1084" s="17" t="s">
        <v>6933</v>
      </c>
      <c r="H1084" s="35" t="s">
        <v>49</v>
      </c>
      <c r="I1084" s="35"/>
      <c r="J1084" s="45">
        <v>45968</v>
      </c>
      <c r="K1084" s="45"/>
      <c r="L1084" s="35" t="s">
        <v>379</v>
      </c>
      <c r="M1084" s="15"/>
      <c r="N1084" s="15"/>
      <c r="O1084" s="15"/>
      <c r="P1084" s="15"/>
      <c r="Q1084" s="15"/>
      <c r="R1084" s="15"/>
      <c r="S1084" s="15"/>
      <c r="T1084" s="15"/>
      <c r="U1084" s="15"/>
      <c r="V1084" s="15"/>
      <c r="W1084" s="15"/>
      <c r="X1084" s="15"/>
      <c r="Y1084" s="15"/>
      <c r="Z1084" s="15"/>
      <c r="AA1084" s="15"/>
    </row>
    <row r="1085" spans="1:27" ht="18" customHeight="1">
      <c r="A1085" s="665"/>
      <c r="B1085" s="35" t="s">
        <v>49</v>
      </c>
      <c r="C1085" s="35" t="s">
        <v>25</v>
      </c>
      <c r="D1085" s="35" t="s">
        <v>3566</v>
      </c>
      <c r="E1085" s="47" t="s">
        <v>4156</v>
      </c>
      <c r="F1085" s="47" t="s">
        <v>6937</v>
      </c>
      <c r="G1085" s="17" t="s">
        <v>6938</v>
      </c>
      <c r="H1085" s="35" t="s">
        <v>49</v>
      </c>
      <c r="I1085" s="35"/>
      <c r="J1085" s="45">
        <v>45968</v>
      </c>
      <c r="K1085" s="45"/>
      <c r="L1085" s="35" t="s">
        <v>379</v>
      </c>
      <c r="M1085" s="15"/>
      <c r="N1085" s="15"/>
      <c r="O1085" s="15"/>
      <c r="P1085" s="15"/>
      <c r="Q1085" s="15"/>
      <c r="R1085" s="15"/>
      <c r="S1085" s="15"/>
      <c r="T1085" s="15"/>
      <c r="U1085" s="15"/>
      <c r="V1085" s="15"/>
      <c r="W1085" s="15"/>
      <c r="X1085" s="15"/>
      <c r="Y1085" s="15"/>
      <c r="Z1085" s="15"/>
      <c r="AA1085" s="15"/>
    </row>
    <row r="1086" spans="1:27" ht="18" customHeight="1">
      <c r="A1086" s="665"/>
      <c r="B1086" s="35" t="s">
        <v>49</v>
      </c>
      <c r="C1086" s="35" t="s">
        <v>36</v>
      </c>
      <c r="D1086" s="35" t="s">
        <v>3457</v>
      </c>
      <c r="E1086" s="47" t="s">
        <v>3459</v>
      </c>
      <c r="F1086" s="47" t="s">
        <v>6943</v>
      </c>
      <c r="G1086" s="17" t="s">
        <v>6944</v>
      </c>
      <c r="H1086" s="35" t="s">
        <v>49</v>
      </c>
      <c r="I1086" s="35"/>
      <c r="J1086" s="45">
        <v>45968</v>
      </c>
      <c r="K1086" s="45"/>
      <c r="L1086" s="35" t="s">
        <v>379</v>
      </c>
      <c r="M1086" s="15"/>
      <c r="N1086" s="15"/>
      <c r="O1086" s="15"/>
      <c r="P1086" s="15"/>
      <c r="Q1086" s="15"/>
      <c r="R1086" s="15"/>
      <c r="S1086" s="15"/>
      <c r="T1086" s="15"/>
      <c r="U1086" s="15"/>
      <c r="V1086" s="15"/>
      <c r="W1086" s="15"/>
      <c r="X1086" s="15"/>
      <c r="Y1086" s="15"/>
      <c r="Z1086" s="15"/>
      <c r="AA1086" s="15"/>
    </row>
    <row r="1087" spans="1:27" ht="18" customHeight="1">
      <c r="A1087" s="665"/>
      <c r="B1087" s="35" t="s">
        <v>49</v>
      </c>
      <c r="C1087" s="667" t="s">
        <v>16</v>
      </c>
      <c r="D1087" s="35" t="s">
        <v>5265</v>
      </c>
      <c r="E1087" s="47" t="s">
        <v>5266</v>
      </c>
      <c r="F1087" s="47" t="s">
        <v>6949</v>
      </c>
      <c r="G1087" s="17" t="s">
        <v>6950</v>
      </c>
      <c r="H1087" s="35" t="s">
        <v>49</v>
      </c>
      <c r="I1087" s="35"/>
      <c r="J1087" s="45">
        <v>45968</v>
      </c>
      <c r="K1087" s="45"/>
      <c r="L1087" s="35" t="s">
        <v>379</v>
      </c>
      <c r="M1087" s="15"/>
      <c r="N1087" s="15"/>
      <c r="O1087" s="15"/>
      <c r="P1087" s="15"/>
      <c r="Q1087" s="15"/>
      <c r="R1087" s="15"/>
      <c r="S1087" s="15"/>
      <c r="T1087" s="15"/>
      <c r="U1087" s="15"/>
      <c r="V1087" s="15"/>
      <c r="W1087" s="15"/>
      <c r="X1087" s="15"/>
      <c r="Y1087" s="15"/>
      <c r="Z1087" s="15"/>
      <c r="AA1087" s="15"/>
    </row>
    <row r="1088" spans="1:27" ht="18" customHeight="1">
      <c r="A1088" s="665"/>
      <c r="B1088" s="35" t="s">
        <v>49</v>
      </c>
      <c r="C1088" s="666"/>
      <c r="D1088" s="35" t="s">
        <v>5265</v>
      </c>
      <c r="E1088" s="47" t="s">
        <v>5266</v>
      </c>
      <c r="F1088" s="47" t="s">
        <v>6951</v>
      </c>
      <c r="G1088" s="17" t="s">
        <v>6952</v>
      </c>
      <c r="H1088" s="35" t="s">
        <v>49</v>
      </c>
      <c r="I1088" s="35"/>
      <c r="J1088" s="45">
        <v>45968</v>
      </c>
      <c r="K1088" s="45"/>
      <c r="L1088" s="35" t="s">
        <v>379</v>
      </c>
      <c r="M1088" s="15"/>
      <c r="N1088" s="15"/>
      <c r="O1088" s="15"/>
      <c r="P1088" s="15"/>
      <c r="Q1088" s="15"/>
      <c r="R1088" s="15"/>
      <c r="S1088" s="15"/>
      <c r="T1088" s="15"/>
      <c r="U1088" s="15"/>
      <c r="V1088" s="15"/>
      <c r="W1088" s="15"/>
      <c r="X1088" s="15"/>
      <c r="Y1088" s="15"/>
      <c r="Z1088" s="15"/>
      <c r="AA1088" s="15"/>
    </row>
    <row r="1089" spans="1:27" ht="18" customHeight="1">
      <c r="A1089" s="665"/>
      <c r="B1089" s="35" t="s">
        <v>49</v>
      </c>
      <c r="C1089" s="35" t="s">
        <v>141</v>
      </c>
      <c r="D1089" s="35" t="s">
        <v>6956</v>
      </c>
      <c r="E1089" s="47" t="s">
        <v>6957</v>
      </c>
      <c r="F1089" s="47" t="s">
        <v>6958</v>
      </c>
      <c r="G1089" s="17" t="s">
        <v>6959</v>
      </c>
      <c r="H1089" s="35" t="s">
        <v>49</v>
      </c>
      <c r="I1089" s="35"/>
      <c r="J1089" s="45">
        <v>45968</v>
      </c>
      <c r="K1089" s="45"/>
      <c r="L1089" s="35" t="s">
        <v>379</v>
      </c>
      <c r="M1089" s="15"/>
      <c r="N1089" s="15"/>
      <c r="O1089" s="15"/>
      <c r="P1089" s="15"/>
      <c r="Q1089" s="15"/>
      <c r="R1089" s="15"/>
      <c r="S1089" s="15"/>
      <c r="T1089" s="15"/>
      <c r="U1089" s="15"/>
      <c r="V1089" s="15"/>
      <c r="W1089" s="15"/>
      <c r="X1089" s="15"/>
      <c r="Y1089" s="15"/>
      <c r="Z1089" s="15"/>
      <c r="AA1089" s="15"/>
    </row>
    <row r="1090" spans="1:27" ht="18" customHeight="1">
      <c r="A1090" s="666"/>
      <c r="B1090" s="35" t="s">
        <v>116</v>
      </c>
      <c r="C1090" s="35" t="s">
        <v>58</v>
      </c>
      <c r="D1090" s="35" t="s">
        <v>6963</v>
      </c>
      <c r="E1090" s="94" t="s">
        <v>6964</v>
      </c>
      <c r="F1090" s="94" t="s">
        <v>6966</v>
      </c>
      <c r="G1090" s="17" t="s">
        <v>6968</v>
      </c>
      <c r="H1090" s="35" t="s">
        <v>6970</v>
      </c>
      <c r="I1090" s="35"/>
      <c r="J1090" s="45">
        <v>45968</v>
      </c>
      <c r="K1090" s="45"/>
      <c r="L1090" s="35" t="s">
        <v>379</v>
      </c>
      <c r="M1090" s="15"/>
      <c r="N1090" s="15"/>
      <c r="O1090" s="15"/>
      <c r="P1090" s="15"/>
      <c r="Q1090" s="15"/>
      <c r="R1090" s="15"/>
      <c r="S1090" s="15"/>
      <c r="T1090" s="15"/>
      <c r="U1090" s="15"/>
      <c r="V1090" s="15"/>
      <c r="W1090" s="15"/>
      <c r="X1090" s="15"/>
      <c r="Y1090" s="15"/>
      <c r="Z1090" s="15"/>
      <c r="AA1090" s="15"/>
    </row>
    <row r="1091" spans="1:27" ht="18" customHeight="1">
      <c r="A1091" s="674">
        <v>3.88</v>
      </c>
      <c r="B1091" s="35" t="s">
        <v>49</v>
      </c>
      <c r="C1091" s="35" t="s">
        <v>315</v>
      </c>
      <c r="D1091" s="35" t="s">
        <v>3764</v>
      </c>
      <c r="E1091" s="47" t="s">
        <v>6972</v>
      </c>
      <c r="F1091" s="47" t="s">
        <v>6973</v>
      </c>
      <c r="G1091" s="17" t="s">
        <v>6974</v>
      </c>
      <c r="H1091" s="35" t="s">
        <v>49</v>
      </c>
      <c r="I1091" s="35"/>
      <c r="J1091" s="45">
        <v>45975</v>
      </c>
      <c r="K1091" s="45"/>
      <c r="L1091" s="35" t="s">
        <v>379</v>
      </c>
      <c r="M1091" s="15"/>
      <c r="N1091" s="15"/>
      <c r="O1091" s="15"/>
      <c r="P1091" s="15"/>
      <c r="Q1091" s="15"/>
      <c r="R1091" s="15"/>
      <c r="S1091" s="15"/>
      <c r="T1091" s="15"/>
      <c r="U1091" s="15"/>
      <c r="V1091" s="15"/>
      <c r="W1091" s="15"/>
      <c r="X1091" s="15"/>
      <c r="Y1091" s="15"/>
      <c r="Z1091" s="15"/>
      <c r="AA1091" s="15"/>
    </row>
    <row r="1092" spans="1:27" ht="18" customHeight="1">
      <c r="A1092" s="666"/>
      <c r="B1092" s="35" t="s">
        <v>49</v>
      </c>
      <c r="C1092" s="35" t="s">
        <v>315</v>
      </c>
      <c r="D1092" s="35" t="s">
        <v>6978</v>
      </c>
      <c r="E1092" s="47" t="s">
        <v>6980</v>
      </c>
      <c r="F1092" s="47" t="s">
        <v>6981</v>
      </c>
      <c r="G1092" s="17" t="s">
        <v>6982</v>
      </c>
      <c r="H1092" s="35" t="s">
        <v>49</v>
      </c>
      <c r="I1092" s="35"/>
      <c r="J1092" s="45">
        <v>45975</v>
      </c>
      <c r="K1092" s="45"/>
      <c r="L1092" s="35" t="s">
        <v>379</v>
      </c>
      <c r="M1092" s="15"/>
      <c r="N1092" s="15"/>
      <c r="O1092" s="15"/>
      <c r="P1092" s="15"/>
      <c r="Q1092" s="15"/>
      <c r="R1092" s="15"/>
      <c r="S1092" s="15"/>
      <c r="T1092" s="15"/>
      <c r="U1092" s="15"/>
      <c r="V1092" s="15"/>
      <c r="W1092" s="15"/>
      <c r="X1092" s="15"/>
      <c r="Y1092" s="15"/>
      <c r="Z1092" s="15"/>
      <c r="AA1092" s="15"/>
    </row>
    <row r="1093" spans="1:27" ht="18" customHeight="1">
      <c r="A1093" s="674">
        <v>3.89</v>
      </c>
      <c r="B1093" s="35" t="s">
        <v>49</v>
      </c>
      <c r="C1093" s="35" t="s">
        <v>141</v>
      </c>
      <c r="D1093" s="35" t="s">
        <v>4055</v>
      </c>
      <c r="E1093" s="47" t="s">
        <v>3244</v>
      </c>
      <c r="F1093" s="47" t="s">
        <v>6989</v>
      </c>
      <c r="G1093" s="17" t="s">
        <v>6990</v>
      </c>
      <c r="H1093" s="35" t="s">
        <v>49</v>
      </c>
      <c r="I1093" s="35"/>
      <c r="J1093" s="45">
        <v>45978</v>
      </c>
      <c r="K1093" s="45"/>
      <c r="L1093" s="35" t="s">
        <v>379</v>
      </c>
      <c r="M1093" s="15"/>
      <c r="N1093" s="15"/>
      <c r="O1093" s="15"/>
      <c r="P1093" s="15"/>
      <c r="Q1093" s="15"/>
      <c r="R1093" s="15"/>
      <c r="S1093" s="15"/>
      <c r="T1093" s="15"/>
      <c r="U1093" s="15"/>
      <c r="V1093" s="15"/>
      <c r="W1093" s="15"/>
      <c r="X1093" s="15"/>
      <c r="Y1093" s="15"/>
      <c r="Z1093" s="15"/>
      <c r="AA1093" s="15"/>
    </row>
    <row r="1094" spans="1:27" ht="18" customHeight="1">
      <c r="A1094" s="665"/>
      <c r="B1094" s="35" t="s">
        <v>1151</v>
      </c>
      <c r="C1094" s="35" t="s">
        <v>50</v>
      </c>
      <c r="D1094" s="35" t="s">
        <v>6995</v>
      </c>
      <c r="E1094" s="47" t="s">
        <v>6996</v>
      </c>
      <c r="F1094" s="47" t="s">
        <v>6997</v>
      </c>
      <c r="G1094" s="17" t="s">
        <v>6998</v>
      </c>
      <c r="H1094" s="35" t="s">
        <v>1151</v>
      </c>
      <c r="I1094" s="35"/>
      <c r="J1094" s="45">
        <v>45978</v>
      </c>
      <c r="K1094" s="45"/>
      <c r="L1094" s="35" t="s">
        <v>379</v>
      </c>
      <c r="M1094" s="15"/>
      <c r="N1094" s="15"/>
      <c r="O1094" s="15"/>
      <c r="P1094" s="15"/>
      <c r="Q1094" s="15"/>
      <c r="R1094" s="15"/>
      <c r="S1094" s="15"/>
      <c r="T1094" s="15"/>
      <c r="U1094" s="15"/>
      <c r="V1094" s="15"/>
      <c r="W1094" s="15"/>
      <c r="X1094" s="15"/>
      <c r="Y1094" s="15"/>
      <c r="Z1094" s="15"/>
      <c r="AA1094" s="15"/>
    </row>
    <row r="1095" spans="1:27" ht="18" customHeight="1">
      <c r="A1095" s="665"/>
      <c r="B1095" s="35" t="s">
        <v>1151</v>
      </c>
      <c r="C1095" s="35" t="s">
        <v>110</v>
      </c>
      <c r="D1095" s="35" t="s">
        <v>6978</v>
      </c>
      <c r="E1095" s="47" t="s">
        <v>6980</v>
      </c>
      <c r="F1095" s="47" t="s">
        <v>7000</v>
      </c>
      <c r="G1095" s="17" t="s">
        <v>7002</v>
      </c>
      <c r="H1095" s="35" t="s">
        <v>1151</v>
      </c>
      <c r="I1095" s="35"/>
      <c r="J1095" s="45">
        <v>45978</v>
      </c>
      <c r="K1095" s="45"/>
      <c r="L1095" s="35" t="s">
        <v>379</v>
      </c>
      <c r="M1095" s="15"/>
      <c r="N1095" s="15"/>
      <c r="O1095" s="15"/>
      <c r="P1095" s="15"/>
      <c r="Q1095" s="15"/>
      <c r="R1095" s="15"/>
      <c r="S1095" s="15"/>
      <c r="T1095" s="15"/>
      <c r="U1095" s="15"/>
      <c r="V1095" s="15"/>
      <c r="W1095" s="15"/>
      <c r="X1095" s="15"/>
      <c r="Y1095" s="15"/>
      <c r="Z1095" s="15"/>
      <c r="AA1095" s="15"/>
    </row>
    <row r="1096" spans="1:27" ht="18" customHeight="1">
      <c r="A1096" s="665"/>
      <c r="B1096" s="35" t="s">
        <v>116</v>
      </c>
      <c r="C1096" s="35" t="s">
        <v>110</v>
      </c>
      <c r="D1096" s="35" t="s">
        <v>3481</v>
      </c>
      <c r="E1096" s="47" t="s">
        <v>5548</v>
      </c>
      <c r="F1096" s="47" t="s">
        <v>5309</v>
      </c>
      <c r="G1096" s="17" t="s">
        <v>5311</v>
      </c>
      <c r="H1096" s="35" t="s">
        <v>116</v>
      </c>
      <c r="I1096" s="35"/>
      <c r="J1096" s="45">
        <v>45978</v>
      </c>
      <c r="K1096" s="45"/>
      <c r="L1096" s="35" t="s">
        <v>379</v>
      </c>
      <c r="M1096" s="15"/>
      <c r="N1096" s="15"/>
      <c r="O1096" s="15"/>
      <c r="P1096" s="15"/>
      <c r="Q1096" s="15"/>
      <c r="R1096" s="15"/>
      <c r="S1096" s="15"/>
      <c r="T1096" s="15"/>
      <c r="U1096" s="15"/>
      <c r="V1096" s="15"/>
      <c r="W1096" s="15"/>
      <c r="X1096" s="15"/>
      <c r="Y1096" s="15"/>
      <c r="Z1096" s="15"/>
      <c r="AA1096" s="15"/>
    </row>
    <row r="1097" spans="1:27" ht="18" customHeight="1">
      <c r="A1097" s="666"/>
      <c r="B1097" s="35" t="s">
        <v>116</v>
      </c>
      <c r="C1097" s="35" t="s">
        <v>25</v>
      </c>
      <c r="D1097" s="35" t="s">
        <v>5726</v>
      </c>
      <c r="E1097" s="47" t="s">
        <v>6876</v>
      </c>
      <c r="F1097" s="47" t="s">
        <v>7010</v>
      </c>
      <c r="G1097" s="17" t="s">
        <v>7012</v>
      </c>
      <c r="H1097" s="35" t="s">
        <v>116</v>
      </c>
      <c r="I1097" s="35"/>
      <c r="J1097" s="45">
        <v>45978</v>
      </c>
      <c r="K1097" s="45"/>
      <c r="L1097" s="35" t="s">
        <v>379</v>
      </c>
      <c r="M1097" s="15"/>
      <c r="N1097" s="15"/>
      <c r="O1097" s="15"/>
      <c r="P1097" s="15"/>
      <c r="Q1097" s="15"/>
      <c r="R1097" s="15"/>
      <c r="S1097" s="15"/>
      <c r="T1097" s="15"/>
      <c r="U1097" s="15"/>
      <c r="V1097" s="15"/>
      <c r="W1097" s="15"/>
      <c r="X1097" s="15"/>
      <c r="Y1097" s="15"/>
      <c r="Z1097" s="15"/>
      <c r="AA1097" s="15"/>
    </row>
    <row r="1098" spans="1:27" ht="18" customHeight="1">
      <c r="A1098" s="674">
        <v>3.9</v>
      </c>
      <c r="B1098" s="35" t="s">
        <v>49</v>
      </c>
      <c r="C1098" s="35" t="s">
        <v>25</v>
      </c>
      <c r="D1098" s="35" t="s">
        <v>4730</v>
      </c>
      <c r="E1098" s="47" t="s">
        <v>6876</v>
      </c>
      <c r="F1098" s="47" t="s">
        <v>7017</v>
      </c>
      <c r="G1098" s="17" t="s">
        <v>7018</v>
      </c>
      <c r="H1098" s="35" t="s">
        <v>49</v>
      </c>
      <c r="I1098" s="35"/>
      <c r="J1098" s="45">
        <v>45979</v>
      </c>
      <c r="K1098" s="45"/>
      <c r="L1098" s="35" t="s">
        <v>379</v>
      </c>
      <c r="M1098" s="15"/>
      <c r="N1098" s="15"/>
      <c r="O1098" s="15"/>
      <c r="P1098" s="15"/>
      <c r="Q1098" s="15"/>
      <c r="R1098" s="15"/>
      <c r="S1098" s="15"/>
      <c r="T1098" s="15"/>
      <c r="U1098" s="15"/>
      <c r="V1098" s="15"/>
      <c r="W1098" s="15"/>
      <c r="X1098" s="15"/>
      <c r="Y1098" s="15"/>
      <c r="Z1098" s="15"/>
      <c r="AA1098" s="15"/>
    </row>
    <row r="1099" spans="1:27" ht="18" customHeight="1">
      <c r="A1099" s="666"/>
      <c r="B1099" s="35" t="s">
        <v>116</v>
      </c>
      <c r="C1099" s="35" t="s">
        <v>68</v>
      </c>
      <c r="D1099" s="35" t="s">
        <v>5801</v>
      </c>
      <c r="E1099" s="47" t="s">
        <v>6869</v>
      </c>
      <c r="F1099" s="47" t="s">
        <v>7023</v>
      </c>
      <c r="G1099" s="17" t="s">
        <v>7024</v>
      </c>
      <c r="H1099" s="35" t="s">
        <v>116</v>
      </c>
      <c r="I1099" s="35"/>
      <c r="J1099" s="45">
        <v>45979</v>
      </c>
      <c r="K1099" s="45"/>
      <c r="L1099" s="35" t="s">
        <v>379</v>
      </c>
      <c r="M1099" s="15"/>
      <c r="N1099" s="15"/>
      <c r="O1099" s="15"/>
      <c r="P1099" s="15"/>
      <c r="Q1099" s="15"/>
      <c r="R1099" s="15"/>
      <c r="S1099" s="15"/>
      <c r="T1099" s="15"/>
      <c r="U1099" s="15"/>
      <c r="V1099" s="15"/>
      <c r="W1099" s="15"/>
      <c r="X1099" s="15"/>
      <c r="Y1099" s="15"/>
      <c r="Z1099" s="15"/>
      <c r="AA1099" s="15"/>
    </row>
    <row r="1100" spans="1:27" ht="18" customHeight="1">
      <c r="A1100" s="128">
        <v>3.91</v>
      </c>
      <c r="B1100" s="35" t="s">
        <v>116</v>
      </c>
      <c r="C1100" s="35" t="s">
        <v>68</v>
      </c>
      <c r="D1100" s="35" t="s">
        <v>5801</v>
      </c>
      <c r="E1100" s="47" t="s">
        <v>6869</v>
      </c>
      <c r="F1100" s="47" t="s">
        <v>7029</v>
      </c>
      <c r="G1100" s="17" t="s">
        <v>7030</v>
      </c>
      <c r="H1100" s="35" t="s">
        <v>116</v>
      </c>
      <c r="I1100" s="35"/>
      <c r="J1100" s="45">
        <v>45980</v>
      </c>
      <c r="K1100" s="45"/>
      <c r="L1100" s="35" t="s">
        <v>379</v>
      </c>
      <c r="M1100" s="15"/>
      <c r="N1100" s="15"/>
      <c r="O1100" s="15"/>
      <c r="P1100" s="15"/>
      <c r="Q1100" s="15"/>
      <c r="R1100" s="15"/>
      <c r="S1100" s="15"/>
      <c r="T1100" s="15"/>
      <c r="U1100" s="15"/>
      <c r="V1100" s="15"/>
      <c r="W1100" s="15"/>
      <c r="X1100" s="15"/>
      <c r="Y1100" s="15"/>
      <c r="Z1100" s="15"/>
      <c r="AA1100" s="15"/>
    </row>
    <row r="1101" spans="1:27" ht="18" customHeight="1">
      <c r="A1101" s="244">
        <v>3.92</v>
      </c>
      <c r="B1101" s="161" t="s">
        <v>49</v>
      </c>
      <c r="C1101" s="161" t="s">
        <v>50</v>
      </c>
      <c r="D1101" s="161" t="s">
        <v>7035</v>
      </c>
      <c r="E1101" s="262" t="s">
        <v>7036</v>
      </c>
      <c r="F1101" s="262" t="s">
        <v>7037</v>
      </c>
      <c r="G1101" s="163" t="s">
        <v>7038</v>
      </c>
      <c r="H1101" s="161" t="s">
        <v>49</v>
      </c>
      <c r="I1101" s="161"/>
      <c r="J1101" s="164">
        <v>45992</v>
      </c>
      <c r="K1101" s="164"/>
      <c r="L1101" s="35" t="s">
        <v>379</v>
      </c>
      <c r="M1101" s="15"/>
      <c r="N1101" s="15"/>
      <c r="O1101" s="15"/>
      <c r="P1101" s="15"/>
      <c r="Q1101" s="15"/>
      <c r="R1101" s="15"/>
      <c r="S1101" s="15"/>
      <c r="T1101" s="15"/>
      <c r="U1101" s="15"/>
      <c r="V1101" s="15"/>
      <c r="W1101" s="15"/>
      <c r="X1101" s="15"/>
      <c r="Y1101" s="15"/>
      <c r="Z1101" s="15"/>
      <c r="AA1101" s="15"/>
    </row>
    <row r="1102" spans="1:27" ht="18" customHeight="1">
      <c r="A1102" s="244">
        <v>3.92</v>
      </c>
      <c r="B1102" s="161" t="s">
        <v>49</v>
      </c>
      <c r="C1102" s="161" t="s">
        <v>125</v>
      </c>
      <c r="D1102" s="161" t="s">
        <v>3947</v>
      </c>
      <c r="E1102" s="162" t="s">
        <v>3306</v>
      </c>
      <c r="F1102" s="162" t="s">
        <v>7042</v>
      </c>
      <c r="G1102" s="163" t="s">
        <v>7043</v>
      </c>
      <c r="H1102" s="161" t="s">
        <v>49</v>
      </c>
      <c r="I1102" s="161"/>
      <c r="J1102" s="164">
        <v>45999</v>
      </c>
      <c r="K1102" s="164"/>
      <c r="L1102" s="35" t="s">
        <v>379</v>
      </c>
      <c r="M1102" s="15"/>
      <c r="N1102" s="15"/>
      <c r="O1102" s="15"/>
      <c r="P1102" s="15"/>
      <c r="Q1102" s="15"/>
      <c r="R1102" s="15"/>
      <c r="S1102" s="15"/>
      <c r="T1102" s="15"/>
      <c r="U1102" s="15"/>
      <c r="V1102" s="15"/>
      <c r="W1102" s="15"/>
      <c r="X1102" s="15"/>
      <c r="Y1102" s="15"/>
      <c r="Z1102" s="15"/>
      <c r="AA1102" s="15"/>
    </row>
    <row r="1103" spans="1:27" ht="18" customHeight="1">
      <c r="A1103" s="244">
        <v>3.92</v>
      </c>
      <c r="B1103" s="161" t="s">
        <v>49</v>
      </c>
      <c r="C1103" s="161" t="s">
        <v>2972</v>
      </c>
      <c r="D1103" s="161" t="s">
        <v>7047</v>
      </c>
      <c r="E1103" s="162" t="s">
        <v>7048</v>
      </c>
      <c r="F1103" s="162" t="s">
        <v>7049</v>
      </c>
      <c r="G1103" s="163" t="s">
        <v>7050</v>
      </c>
      <c r="H1103" s="161" t="s">
        <v>49</v>
      </c>
      <c r="I1103" s="161"/>
      <c r="J1103" s="164">
        <v>46002</v>
      </c>
      <c r="K1103" s="164"/>
      <c r="L1103" s="35" t="s">
        <v>379</v>
      </c>
      <c r="M1103" s="15"/>
      <c r="N1103" s="15"/>
      <c r="O1103" s="15"/>
      <c r="P1103" s="15"/>
      <c r="Q1103" s="15"/>
      <c r="R1103" s="15"/>
      <c r="S1103" s="15"/>
      <c r="T1103" s="15"/>
      <c r="U1103" s="15"/>
      <c r="V1103" s="15"/>
      <c r="W1103" s="15"/>
      <c r="X1103" s="15"/>
      <c r="Y1103" s="15"/>
      <c r="Z1103" s="15"/>
      <c r="AA1103" s="15"/>
    </row>
    <row r="1104" spans="1:27" ht="18" customHeight="1">
      <c r="A1104" s="244">
        <v>3.95</v>
      </c>
      <c r="B1104" s="161" t="s">
        <v>49</v>
      </c>
      <c r="C1104" s="161" t="s">
        <v>46</v>
      </c>
      <c r="D1104" s="161" t="s">
        <v>3873</v>
      </c>
      <c r="E1104" s="162" t="s">
        <v>2993</v>
      </c>
      <c r="F1104" s="262" t="s">
        <v>7053</v>
      </c>
      <c r="G1104" s="163" t="s">
        <v>7055</v>
      </c>
      <c r="H1104" s="161" t="s">
        <v>49</v>
      </c>
      <c r="I1104" s="161"/>
      <c r="J1104" s="164">
        <v>46015</v>
      </c>
      <c r="K1104" s="164"/>
      <c r="L1104" s="35" t="s">
        <v>379</v>
      </c>
      <c r="M1104" s="15"/>
      <c r="N1104" s="15"/>
      <c r="O1104" s="15"/>
      <c r="P1104" s="15"/>
      <c r="Q1104" s="15"/>
      <c r="R1104" s="15"/>
      <c r="S1104" s="15"/>
      <c r="T1104" s="15"/>
      <c r="U1104" s="15"/>
      <c r="V1104" s="15"/>
      <c r="W1104" s="15"/>
      <c r="X1104" s="15"/>
      <c r="Y1104" s="15"/>
      <c r="Z1104" s="15"/>
      <c r="AA1104" s="15"/>
    </row>
    <row r="1105" spans="1:27" ht="18" customHeight="1">
      <c r="A1105" s="244">
        <v>3.95</v>
      </c>
      <c r="B1105" s="161" t="s">
        <v>49</v>
      </c>
      <c r="C1105" s="161" t="s">
        <v>36</v>
      </c>
      <c r="D1105" s="161" t="s">
        <v>7059</v>
      </c>
      <c r="E1105" s="162" t="s">
        <v>7061</v>
      </c>
      <c r="F1105" s="262" t="s">
        <v>7062</v>
      </c>
      <c r="G1105" s="163" t="s">
        <v>7064</v>
      </c>
      <c r="H1105" s="161" t="s">
        <v>49</v>
      </c>
      <c r="I1105" s="161"/>
      <c r="J1105" s="164">
        <v>46015</v>
      </c>
      <c r="K1105" s="164"/>
      <c r="L1105" s="35" t="s">
        <v>379</v>
      </c>
      <c r="M1105" s="15"/>
      <c r="N1105" s="15"/>
      <c r="O1105" s="15"/>
      <c r="P1105" s="15"/>
      <c r="Q1105" s="15"/>
      <c r="R1105" s="15"/>
      <c r="S1105" s="15"/>
      <c r="T1105" s="15"/>
      <c r="U1105" s="15"/>
      <c r="V1105" s="15"/>
      <c r="W1105" s="15"/>
      <c r="X1105" s="15"/>
      <c r="Y1105" s="15"/>
      <c r="Z1105" s="15"/>
      <c r="AA1105" s="15"/>
    </row>
    <row r="1106" spans="1:27" ht="18" customHeight="1">
      <c r="A1106" s="244">
        <v>3.95</v>
      </c>
      <c r="B1106" s="161" t="s">
        <v>49</v>
      </c>
      <c r="C1106" s="161" t="s">
        <v>25</v>
      </c>
      <c r="D1106" s="161" t="s">
        <v>7066</v>
      </c>
      <c r="E1106" s="262" t="s">
        <v>7067</v>
      </c>
      <c r="F1106" s="262" t="s">
        <v>7068</v>
      </c>
      <c r="G1106" s="163" t="s">
        <v>7069</v>
      </c>
      <c r="H1106" s="161" t="s">
        <v>49</v>
      </c>
      <c r="I1106" s="161"/>
      <c r="J1106" s="164">
        <v>46015</v>
      </c>
      <c r="K1106" s="164"/>
      <c r="L1106" s="35" t="s">
        <v>379</v>
      </c>
      <c r="M1106" s="15"/>
      <c r="N1106" s="15"/>
      <c r="O1106" s="15"/>
      <c r="P1106" s="15"/>
      <c r="Q1106" s="15"/>
      <c r="R1106" s="15"/>
      <c r="S1106" s="15"/>
      <c r="T1106" s="15"/>
      <c r="U1106" s="15"/>
      <c r="V1106" s="15"/>
      <c r="W1106" s="15"/>
      <c r="X1106" s="15"/>
      <c r="Y1106" s="15"/>
      <c r="Z1106" s="15"/>
      <c r="AA1106" s="15"/>
    </row>
    <row r="1107" spans="1:27" ht="18" customHeight="1">
      <c r="A1107" s="244">
        <v>3.95</v>
      </c>
      <c r="B1107" s="161" t="s">
        <v>49</v>
      </c>
      <c r="C1107" s="161" t="s">
        <v>58</v>
      </c>
      <c r="D1107" s="161" t="s">
        <v>7076</v>
      </c>
      <c r="E1107" s="262" t="s">
        <v>6787</v>
      </c>
      <c r="F1107" s="262" t="s">
        <v>7078</v>
      </c>
      <c r="G1107" s="163" t="s">
        <v>7079</v>
      </c>
      <c r="H1107" s="161" t="s">
        <v>5324</v>
      </c>
      <c r="I1107" s="161"/>
      <c r="J1107" s="164">
        <v>46015</v>
      </c>
      <c r="K1107" s="164"/>
      <c r="L1107" s="35" t="s">
        <v>379</v>
      </c>
      <c r="M1107" s="15"/>
      <c r="N1107" s="15"/>
      <c r="O1107" s="15"/>
      <c r="P1107" s="15"/>
      <c r="Q1107" s="15"/>
      <c r="R1107" s="15"/>
      <c r="S1107" s="15"/>
      <c r="T1107" s="15"/>
      <c r="U1107" s="15"/>
      <c r="V1107" s="15"/>
      <c r="W1107" s="15"/>
      <c r="X1107" s="15"/>
      <c r="Y1107" s="15"/>
      <c r="Z1107" s="15"/>
      <c r="AA1107" s="15"/>
    </row>
    <row r="1108" spans="1:27" ht="18" customHeight="1">
      <c r="A1108" s="674">
        <v>3.96</v>
      </c>
      <c r="B1108" s="667" t="s">
        <v>116</v>
      </c>
      <c r="C1108" s="667" t="s">
        <v>315</v>
      </c>
      <c r="D1108" s="35" t="s">
        <v>3764</v>
      </c>
      <c r="E1108" s="47" t="s">
        <v>6972</v>
      </c>
      <c r="F1108" s="47" t="s">
        <v>7083</v>
      </c>
      <c r="G1108" s="17" t="s">
        <v>7084</v>
      </c>
      <c r="H1108" s="35" t="s">
        <v>116</v>
      </c>
      <c r="I1108" s="35"/>
      <c r="J1108" s="669">
        <v>46028</v>
      </c>
      <c r="K1108" s="45"/>
      <c r="L1108" s="35" t="s">
        <v>379</v>
      </c>
      <c r="M1108" s="15"/>
      <c r="N1108" s="15"/>
      <c r="O1108" s="15"/>
      <c r="P1108" s="15"/>
      <c r="Q1108" s="15"/>
      <c r="R1108" s="15"/>
      <c r="S1108" s="15"/>
      <c r="T1108" s="15"/>
      <c r="U1108" s="15"/>
      <c r="V1108" s="15"/>
      <c r="W1108" s="15"/>
      <c r="X1108" s="15"/>
      <c r="Y1108" s="15"/>
      <c r="Z1108" s="15"/>
      <c r="AA1108" s="15"/>
    </row>
    <row r="1109" spans="1:27" ht="18" customHeight="1">
      <c r="A1109" s="666"/>
      <c r="B1109" s="666"/>
      <c r="C1109" s="666"/>
      <c r="D1109" s="35" t="s">
        <v>3491</v>
      </c>
      <c r="E1109" s="47" t="s">
        <v>3368</v>
      </c>
      <c r="F1109" s="47" t="s">
        <v>7088</v>
      </c>
      <c r="G1109" s="17" t="s">
        <v>7089</v>
      </c>
      <c r="H1109" s="35" t="s">
        <v>49</v>
      </c>
      <c r="I1109" s="35"/>
      <c r="J1109" s="666"/>
      <c r="K1109" s="45"/>
      <c r="L1109" s="35" t="s">
        <v>379</v>
      </c>
      <c r="M1109" s="15"/>
      <c r="N1109" s="15"/>
      <c r="O1109" s="15"/>
      <c r="P1109" s="15"/>
      <c r="Q1109" s="15"/>
      <c r="R1109" s="15"/>
      <c r="S1109" s="15"/>
      <c r="T1109" s="15"/>
      <c r="U1109" s="15"/>
      <c r="V1109" s="15"/>
      <c r="W1109" s="15"/>
      <c r="X1109" s="15"/>
      <c r="Y1109" s="15"/>
      <c r="Z1109" s="15"/>
      <c r="AA1109" s="15"/>
    </row>
    <row r="1110" spans="1:27" ht="18" customHeight="1">
      <c r="A1110" s="244">
        <v>3.96</v>
      </c>
      <c r="B1110" s="161" t="s">
        <v>49</v>
      </c>
      <c r="C1110" s="161" t="s">
        <v>58</v>
      </c>
      <c r="D1110" s="161" t="s">
        <v>7093</v>
      </c>
      <c r="E1110" s="262" t="s">
        <v>6787</v>
      </c>
      <c r="F1110" s="262" t="s">
        <v>7094</v>
      </c>
      <c r="G1110" s="163" t="s">
        <v>7096</v>
      </c>
      <c r="H1110" s="161" t="s">
        <v>49</v>
      </c>
      <c r="I1110" s="161"/>
      <c r="J1110" s="164">
        <v>46042</v>
      </c>
      <c r="K1110" s="164"/>
      <c r="L1110" s="35" t="s">
        <v>379</v>
      </c>
      <c r="M1110" s="15"/>
      <c r="N1110" s="15"/>
      <c r="O1110" s="15"/>
      <c r="P1110" s="15"/>
      <c r="Q1110" s="15"/>
      <c r="R1110" s="15"/>
      <c r="S1110" s="15"/>
      <c r="T1110" s="15"/>
      <c r="U1110" s="15"/>
      <c r="V1110" s="15"/>
      <c r="W1110" s="15"/>
      <c r="X1110" s="15"/>
      <c r="Y1110" s="15"/>
      <c r="Z1110" s="15"/>
      <c r="AA1110" s="15"/>
    </row>
    <row r="1111" spans="1:27" ht="18" customHeight="1">
      <c r="A1111" s="244">
        <v>3.96</v>
      </c>
      <c r="B1111" s="161" t="s">
        <v>116</v>
      </c>
      <c r="C1111" s="161" t="s">
        <v>16</v>
      </c>
      <c r="D1111" s="161" t="s">
        <v>2377</v>
      </c>
      <c r="E1111" s="162" t="s">
        <v>6751</v>
      </c>
      <c r="F1111" s="162" t="s">
        <v>7098</v>
      </c>
      <c r="G1111" s="163" t="s">
        <v>7099</v>
      </c>
      <c r="H1111" s="161" t="s">
        <v>5324</v>
      </c>
      <c r="I1111" s="161"/>
      <c r="J1111" s="164">
        <v>46044</v>
      </c>
      <c r="K1111" s="164"/>
      <c r="L1111" s="35" t="s">
        <v>379</v>
      </c>
      <c r="M1111" s="15"/>
      <c r="N1111" s="15"/>
      <c r="O1111" s="15"/>
      <c r="P1111" s="15"/>
      <c r="Q1111" s="15"/>
      <c r="R1111" s="15"/>
      <c r="S1111" s="15"/>
      <c r="T1111" s="15"/>
      <c r="U1111" s="15"/>
      <c r="V1111" s="15"/>
      <c r="W1111" s="15"/>
      <c r="X1111" s="15"/>
      <c r="Y1111" s="15"/>
      <c r="Z1111" s="15"/>
      <c r="AA1111" s="15"/>
    </row>
    <row r="1112" spans="1:27" ht="18" customHeight="1">
      <c r="A1112" s="128">
        <v>3.97</v>
      </c>
      <c r="B1112" s="35" t="s">
        <v>49</v>
      </c>
      <c r="C1112" s="35" t="s">
        <v>16</v>
      </c>
      <c r="D1112" s="35" t="s">
        <v>5265</v>
      </c>
      <c r="E1112" s="47" t="s">
        <v>5266</v>
      </c>
      <c r="F1112" s="47" t="s">
        <v>7103</v>
      </c>
      <c r="G1112" s="17" t="s">
        <v>7104</v>
      </c>
      <c r="H1112" s="35" t="s">
        <v>49</v>
      </c>
      <c r="I1112" s="35"/>
      <c r="J1112" s="45">
        <v>46045</v>
      </c>
      <c r="K1112" s="45"/>
      <c r="L1112" s="35" t="s">
        <v>379</v>
      </c>
      <c r="M1112" s="15"/>
      <c r="N1112" s="15"/>
      <c r="O1112" s="15"/>
      <c r="P1112" s="15"/>
      <c r="Q1112" s="15"/>
      <c r="R1112" s="15"/>
      <c r="S1112" s="15"/>
      <c r="T1112" s="15"/>
      <c r="U1112" s="15"/>
      <c r="V1112" s="15"/>
      <c r="W1112" s="15"/>
      <c r="X1112" s="15"/>
      <c r="Y1112" s="15"/>
      <c r="Z1112" s="15"/>
      <c r="AA1112" s="15"/>
    </row>
    <row r="1113" spans="1:27" ht="18" customHeight="1">
      <c r="A1113" s="128"/>
      <c r="B1113" s="35" t="s">
        <v>49</v>
      </c>
      <c r="C1113" s="35" t="s">
        <v>36</v>
      </c>
      <c r="D1113" s="35" t="s">
        <v>7107</v>
      </c>
      <c r="E1113" s="47" t="s">
        <v>7109</v>
      </c>
      <c r="F1113" s="94" t="s">
        <v>7110</v>
      </c>
      <c r="G1113" s="17" t="s">
        <v>7112</v>
      </c>
      <c r="H1113" s="35" t="s">
        <v>5324</v>
      </c>
      <c r="I1113" s="35"/>
      <c r="J1113" s="45">
        <v>46050</v>
      </c>
      <c r="K1113" s="45"/>
      <c r="L1113" s="35" t="s">
        <v>379</v>
      </c>
      <c r="M1113" s="15"/>
      <c r="N1113" s="15"/>
      <c r="O1113" s="15"/>
      <c r="P1113" s="15"/>
      <c r="Q1113" s="15"/>
      <c r="R1113" s="15"/>
      <c r="S1113" s="15"/>
      <c r="T1113" s="15"/>
      <c r="U1113" s="15"/>
      <c r="V1113" s="15"/>
      <c r="W1113" s="15"/>
      <c r="X1113" s="15"/>
      <c r="Y1113" s="15"/>
      <c r="Z1113" s="15"/>
      <c r="AA1113" s="15"/>
    </row>
    <row r="1114" spans="1:27" ht="18" customHeight="1">
      <c r="A1114" s="128">
        <v>3.99</v>
      </c>
      <c r="B1114" s="161" t="s">
        <v>49</v>
      </c>
      <c r="C1114" s="35" t="s">
        <v>7116</v>
      </c>
      <c r="D1114" s="35" t="s">
        <v>39</v>
      </c>
      <c r="E1114" s="47" t="s">
        <v>39</v>
      </c>
      <c r="F1114" s="47" t="s">
        <v>7117</v>
      </c>
      <c r="G1114" s="17" t="s">
        <v>7118</v>
      </c>
      <c r="H1114" s="35" t="s">
        <v>49</v>
      </c>
      <c r="I1114" s="35"/>
      <c r="J1114" s="45">
        <v>46063</v>
      </c>
      <c r="K1114" s="45"/>
      <c r="L1114" s="35" t="s">
        <v>379</v>
      </c>
      <c r="M1114" s="15"/>
      <c r="N1114" s="15"/>
      <c r="O1114" s="15"/>
      <c r="P1114" s="15"/>
      <c r="Q1114" s="15"/>
      <c r="R1114" s="15"/>
      <c r="S1114" s="15"/>
      <c r="T1114" s="15"/>
      <c r="U1114" s="15"/>
      <c r="V1114" s="15"/>
      <c r="W1114" s="15"/>
      <c r="X1114" s="15"/>
      <c r="Y1114" s="15"/>
      <c r="Z1114" s="15"/>
      <c r="AA1114" s="15"/>
    </row>
    <row r="1115" spans="1:27" ht="18" customHeight="1">
      <c r="A1115" s="128">
        <v>4</v>
      </c>
      <c r="B1115" s="161" t="s">
        <v>49</v>
      </c>
      <c r="C1115" s="35" t="s">
        <v>100</v>
      </c>
      <c r="D1115" s="35" t="s">
        <v>7122</v>
      </c>
      <c r="E1115" s="47" t="s">
        <v>7123</v>
      </c>
      <c r="F1115" s="47" t="s">
        <v>7124</v>
      </c>
      <c r="G1115" s="17" t="s">
        <v>7125</v>
      </c>
      <c r="H1115" s="35" t="s">
        <v>49</v>
      </c>
      <c r="I1115" s="35"/>
      <c r="J1115" s="45">
        <v>46077</v>
      </c>
      <c r="K1115" s="35" t="s">
        <v>7126</v>
      </c>
      <c r="L1115" s="35" t="s">
        <v>379</v>
      </c>
      <c r="M1115" s="15"/>
      <c r="N1115" s="15"/>
      <c r="O1115" s="15"/>
      <c r="P1115" s="15"/>
      <c r="Q1115" s="15"/>
      <c r="R1115" s="15"/>
      <c r="S1115" s="15"/>
      <c r="T1115" s="15"/>
      <c r="U1115" s="15"/>
      <c r="V1115" s="15"/>
      <c r="W1115" s="15"/>
      <c r="X1115" s="15"/>
      <c r="Y1115" s="15"/>
      <c r="Z1115" s="15"/>
      <c r="AA1115" s="15"/>
    </row>
    <row r="1116" spans="1:27" ht="18" customHeight="1">
      <c r="A1116" s="128">
        <v>4</v>
      </c>
      <c r="B1116" s="161" t="s">
        <v>116</v>
      </c>
      <c r="C1116" s="35" t="s">
        <v>110</v>
      </c>
      <c r="D1116" s="35" t="s">
        <v>3764</v>
      </c>
      <c r="E1116" s="47" t="s">
        <v>7129</v>
      </c>
      <c r="F1116" s="94" t="s">
        <v>7130</v>
      </c>
      <c r="G1116" s="17" t="s">
        <v>7131</v>
      </c>
      <c r="H1116" s="35" t="s">
        <v>116</v>
      </c>
      <c r="I1116" s="35"/>
      <c r="J1116" s="45">
        <v>46077</v>
      </c>
      <c r="K1116" s="35" t="s">
        <v>7133</v>
      </c>
      <c r="L1116" s="35" t="s">
        <v>379</v>
      </c>
      <c r="M1116" s="15"/>
      <c r="N1116" s="15"/>
      <c r="O1116" s="15"/>
      <c r="P1116" s="15"/>
      <c r="Q1116" s="15"/>
      <c r="R1116" s="15"/>
      <c r="S1116" s="15"/>
      <c r="T1116" s="15"/>
      <c r="U1116" s="15"/>
      <c r="V1116" s="15"/>
      <c r="W1116" s="15"/>
      <c r="X1116" s="15"/>
      <c r="Y1116" s="15"/>
      <c r="Z1116" s="15"/>
      <c r="AA1116" s="15"/>
    </row>
    <row r="1117" spans="1:27" ht="24.75" customHeight="1">
      <c r="A1117" s="128">
        <v>4</v>
      </c>
      <c r="B1117" s="161" t="s">
        <v>5324</v>
      </c>
      <c r="C1117" s="35" t="s">
        <v>110</v>
      </c>
      <c r="D1117" s="35" t="s">
        <v>7137</v>
      </c>
      <c r="E1117" s="47" t="s">
        <v>7138</v>
      </c>
      <c r="F1117" s="47" t="s">
        <v>7139</v>
      </c>
      <c r="G1117" s="17" t="s">
        <v>7141</v>
      </c>
      <c r="H1117" s="35" t="s">
        <v>5324</v>
      </c>
      <c r="I1117" s="35"/>
      <c r="J1117" s="45">
        <v>46077</v>
      </c>
      <c r="K1117" s="35" t="s">
        <v>7133</v>
      </c>
      <c r="L1117" s="35" t="s">
        <v>379</v>
      </c>
      <c r="M1117" s="15"/>
      <c r="N1117" s="15"/>
      <c r="O1117" s="15"/>
      <c r="P1117" s="15"/>
      <c r="Q1117" s="15"/>
      <c r="R1117" s="15"/>
      <c r="S1117" s="15"/>
      <c r="T1117" s="15"/>
      <c r="U1117" s="15"/>
      <c r="V1117" s="15"/>
      <c r="W1117" s="15"/>
      <c r="X1117" s="15"/>
      <c r="Y1117" s="15"/>
      <c r="Z1117" s="15"/>
      <c r="AA1117" s="15"/>
    </row>
    <row r="1118" spans="1:27" ht="18" customHeight="1">
      <c r="A1118" s="128">
        <v>4.01</v>
      </c>
      <c r="B1118" s="35" t="s">
        <v>49</v>
      </c>
      <c r="C1118" s="35" t="s">
        <v>132</v>
      </c>
      <c r="D1118" s="35" t="s">
        <v>6542</v>
      </c>
      <c r="E1118" s="47" t="s">
        <v>7145</v>
      </c>
      <c r="F1118" s="47" t="s">
        <v>7146</v>
      </c>
      <c r="G1118" s="17" t="s">
        <v>7147</v>
      </c>
      <c r="H1118" s="35" t="s">
        <v>5324</v>
      </c>
      <c r="I1118" s="35"/>
      <c r="J1118" s="45">
        <v>46078</v>
      </c>
      <c r="K1118" s="35" t="s">
        <v>48</v>
      </c>
      <c r="L1118" s="35" t="s">
        <v>379</v>
      </c>
      <c r="M1118" s="15"/>
      <c r="N1118" s="15"/>
      <c r="O1118" s="15"/>
      <c r="P1118" s="15"/>
      <c r="Q1118" s="15"/>
      <c r="R1118" s="15"/>
      <c r="S1118" s="15"/>
      <c r="T1118" s="15"/>
      <c r="U1118" s="15"/>
      <c r="V1118" s="15"/>
      <c r="W1118" s="15"/>
      <c r="X1118" s="15"/>
      <c r="Y1118" s="15"/>
      <c r="Z1118" s="15"/>
      <c r="AA1118" s="15"/>
    </row>
    <row r="1119" spans="1:27" ht="18" customHeight="1">
      <c r="A1119" s="674">
        <v>4.0199999999999996</v>
      </c>
      <c r="B1119" s="667" t="s">
        <v>116</v>
      </c>
      <c r="C1119" s="667" t="s">
        <v>58</v>
      </c>
      <c r="D1119" s="35" t="s">
        <v>6955</v>
      </c>
      <c r="E1119" s="47" t="s">
        <v>7152</v>
      </c>
      <c r="F1119" s="670" t="s">
        <v>7154</v>
      </c>
      <c r="G1119" s="667" t="s">
        <v>7156</v>
      </c>
      <c r="H1119" s="667" t="s">
        <v>5324</v>
      </c>
      <c r="I1119" s="35"/>
      <c r="J1119" s="669">
        <v>46078</v>
      </c>
      <c r="K1119" s="667" t="s">
        <v>7157</v>
      </c>
      <c r="L1119" s="667" t="s">
        <v>379</v>
      </c>
      <c r="M1119" s="15"/>
      <c r="N1119" s="15"/>
      <c r="O1119" s="15"/>
      <c r="P1119" s="15"/>
      <c r="Q1119" s="15"/>
      <c r="R1119" s="15"/>
      <c r="S1119" s="15"/>
      <c r="T1119" s="15"/>
      <c r="U1119" s="15"/>
      <c r="V1119" s="15"/>
      <c r="W1119" s="15"/>
      <c r="X1119" s="15"/>
      <c r="Y1119" s="15"/>
      <c r="Z1119" s="15"/>
      <c r="AA1119" s="15"/>
    </row>
    <row r="1120" spans="1:27" ht="18" customHeight="1">
      <c r="A1120" s="665"/>
      <c r="B1120" s="665"/>
      <c r="C1120" s="665"/>
      <c r="D1120" s="35" t="s">
        <v>7005</v>
      </c>
      <c r="E1120" s="47" t="s">
        <v>7161</v>
      </c>
      <c r="F1120" s="665"/>
      <c r="G1120" s="665"/>
      <c r="H1120" s="665"/>
      <c r="I1120" s="35"/>
      <c r="J1120" s="665"/>
      <c r="K1120" s="665"/>
      <c r="L1120" s="665"/>
      <c r="M1120" s="15"/>
      <c r="N1120" s="15"/>
      <c r="O1120" s="15"/>
      <c r="P1120" s="15"/>
      <c r="Q1120" s="15"/>
      <c r="R1120" s="15"/>
      <c r="S1120" s="15"/>
      <c r="T1120" s="15"/>
      <c r="U1120" s="15"/>
      <c r="V1120" s="15"/>
      <c r="W1120" s="15"/>
      <c r="X1120" s="15"/>
      <c r="Y1120" s="15"/>
      <c r="Z1120" s="15"/>
      <c r="AA1120" s="15"/>
    </row>
    <row r="1121" spans="1:27" ht="18" customHeight="1">
      <c r="A1121" s="665"/>
      <c r="B1121" s="665"/>
      <c r="C1121" s="665"/>
      <c r="D1121" s="35" t="s">
        <v>7163</v>
      </c>
      <c r="E1121" s="94" t="s">
        <v>7164</v>
      </c>
      <c r="F1121" s="665"/>
      <c r="G1121" s="665"/>
      <c r="H1121" s="665"/>
      <c r="I1121" s="35"/>
      <c r="J1121" s="665"/>
      <c r="K1121" s="665"/>
      <c r="L1121" s="665"/>
      <c r="M1121" s="15"/>
      <c r="N1121" s="15"/>
      <c r="O1121" s="15"/>
      <c r="P1121" s="15"/>
      <c r="Q1121" s="15"/>
      <c r="R1121" s="15"/>
      <c r="S1121" s="15"/>
      <c r="T1121" s="15"/>
      <c r="U1121" s="15"/>
      <c r="V1121" s="15"/>
      <c r="W1121" s="15"/>
      <c r="X1121" s="15"/>
      <c r="Y1121" s="15"/>
      <c r="Z1121" s="15"/>
      <c r="AA1121" s="15"/>
    </row>
    <row r="1122" spans="1:27" ht="18" customHeight="1">
      <c r="A1122" s="665"/>
      <c r="B1122" s="666"/>
      <c r="C1122" s="665"/>
      <c r="D1122" s="35" t="s">
        <v>7166</v>
      </c>
      <c r="E1122" s="47" t="s">
        <v>7167</v>
      </c>
      <c r="F1122" s="665"/>
      <c r="G1122" s="665"/>
      <c r="H1122" s="665"/>
      <c r="I1122" s="35"/>
      <c r="J1122" s="665"/>
      <c r="K1122" s="665"/>
      <c r="L1122" s="665"/>
      <c r="M1122" s="15"/>
      <c r="N1122" s="15"/>
      <c r="O1122" s="15"/>
      <c r="P1122" s="15"/>
      <c r="Q1122" s="15"/>
      <c r="R1122" s="15"/>
      <c r="S1122" s="15"/>
      <c r="T1122" s="15"/>
      <c r="U1122" s="15"/>
      <c r="V1122" s="15"/>
      <c r="W1122" s="15"/>
      <c r="X1122" s="15"/>
      <c r="Y1122" s="15"/>
      <c r="Z1122" s="15"/>
      <c r="AA1122" s="15"/>
    </row>
    <row r="1123" spans="1:27" ht="18" customHeight="1">
      <c r="A1123" s="665"/>
      <c r="B1123" s="667" t="s">
        <v>49</v>
      </c>
      <c r="C1123" s="665"/>
      <c r="D1123" s="35" t="s">
        <v>7171</v>
      </c>
      <c r="E1123" s="47" t="s">
        <v>7173</v>
      </c>
      <c r="F1123" s="665"/>
      <c r="G1123" s="665"/>
      <c r="H1123" s="665"/>
      <c r="I1123" s="35"/>
      <c r="J1123" s="665"/>
      <c r="K1123" s="665"/>
      <c r="L1123" s="665"/>
      <c r="M1123" s="15"/>
      <c r="N1123" s="15"/>
      <c r="O1123" s="15"/>
      <c r="P1123" s="15"/>
      <c r="Q1123" s="15"/>
      <c r="R1123" s="15"/>
      <c r="S1123" s="15"/>
      <c r="T1123" s="15"/>
      <c r="U1123" s="15"/>
      <c r="V1123" s="15"/>
      <c r="W1123" s="15"/>
      <c r="X1123" s="15"/>
      <c r="Y1123" s="15"/>
      <c r="Z1123" s="15"/>
      <c r="AA1123" s="15"/>
    </row>
    <row r="1124" spans="1:27" ht="18" customHeight="1">
      <c r="A1124" s="665"/>
      <c r="B1124" s="666"/>
      <c r="C1124" s="666"/>
      <c r="D1124" s="35" t="s">
        <v>7176</v>
      </c>
      <c r="E1124" s="47" t="s">
        <v>7177</v>
      </c>
      <c r="F1124" s="666"/>
      <c r="G1124" s="666"/>
      <c r="H1124" s="665"/>
      <c r="I1124" s="35"/>
      <c r="J1124" s="665"/>
      <c r="K1124" s="665"/>
      <c r="L1124" s="666"/>
      <c r="M1124" s="15"/>
      <c r="N1124" s="15"/>
      <c r="O1124" s="15"/>
      <c r="P1124" s="15"/>
      <c r="Q1124" s="15"/>
      <c r="R1124" s="15"/>
      <c r="S1124" s="15"/>
      <c r="T1124" s="15"/>
      <c r="U1124" s="15"/>
      <c r="V1124" s="15"/>
      <c r="W1124" s="15"/>
      <c r="X1124" s="15"/>
      <c r="Y1124" s="15"/>
      <c r="Z1124" s="15"/>
      <c r="AA1124" s="15"/>
    </row>
    <row r="1125" spans="1:27" ht="18" customHeight="1">
      <c r="A1125" s="666"/>
      <c r="B1125" s="35" t="s">
        <v>6970</v>
      </c>
      <c r="C1125" s="35" t="s">
        <v>36</v>
      </c>
      <c r="D1125" s="35" t="s">
        <v>3450</v>
      </c>
      <c r="E1125" s="47" t="s">
        <v>3451</v>
      </c>
      <c r="F1125" s="47" t="s">
        <v>7180</v>
      </c>
      <c r="G1125" s="17" t="s">
        <v>7181</v>
      </c>
      <c r="H1125" s="666"/>
      <c r="I1125" s="35"/>
      <c r="J1125" s="666"/>
      <c r="K1125" s="666"/>
      <c r="L1125" s="35" t="s">
        <v>380</v>
      </c>
      <c r="M1125" s="15"/>
      <c r="N1125" s="15"/>
      <c r="O1125" s="15"/>
      <c r="P1125" s="15"/>
      <c r="Q1125" s="15"/>
      <c r="R1125" s="15"/>
      <c r="S1125" s="15"/>
      <c r="T1125" s="15"/>
      <c r="U1125" s="15"/>
      <c r="V1125" s="15"/>
      <c r="W1125" s="15"/>
      <c r="X1125" s="15"/>
      <c r="Y1125" s="15"/>
      <c r="Z1125" s="15"/>
      <c r="AA1125" s="15"/>
    </row>
    <row r="1126" spans="1:27" ht="18" customHeight="1">
      <c r="A1126" s="674">
        <v>4.03</v>
      </c>
      <c r="B1126" s="667" t="s">
        <v>116</v>
      </c>
      <c r="C1126" s="35" t="s">
        <v>6816</v>
      </c>
      <c r="D1126" s="35" t="s">
        <v>2089</v>
      </c>
      <c r="E1126" s="47" t="s">
        <v>7183</v>
      </c>
      <c r="F1126" s="47" t="s">
        <v>7185</v>
      </c>
      <c r="G1126" s="17" t="s">
        <v>7186</v>
      </c>
      <c r="H1126" s="667" t="s">
        <v>116</v>
      </c>
      <c r="I1126" s="35"/>
      <c r="J1126" s="669">
        <v>46079</v>
      </c>
      <c r="K1126" s="667" t="s">
        <v>7188</v>
      </c>
      <c r="L1126" s="667" t="s">
        <v>379</v>
      </c>
      <c r="M1126" s="15"/>
      <c r="N1126" s="15"/>
      <c r="O1126" s="15"/>
      <c r="P1126" s="15"/>
      <c r="Q1126" s="15"/>
      <c r="R1126" s="15"/>
      <c r="S1126" s="15"/>
      <c r="T1126" s="15"/>
      <c r="U1126" s="15"/>
      <c r="V1126" s="15"/>
      <c r="W1126" s="15"/>
      <c r="X1126" s="15"/>
      <c r="Y1126" s="15"/>
      <c r="Z1126" s="15"/>
      <c r="AA1126" s="15"/>
    </row>
    <row r="1127" spans="1:27" ht="33" customHeight="1">
      <c r="A1127" s="666"/>
      <c r="B1127" s="666"/>
      <c r="C1127" s="35" t="s">
        <v>125</v>
      </c>
      <c r="D1127" s="35" t="s">
        <v>3947</v>
      </c>
      <c r="E1127" s="47" t="s">
        <v>3306</v>
      </c>
      <c r="F1127" s="47" t="s">
        <v>7192</v>
      </c>
      <c r="G1127" s="17" t="s">
        <v>7193</v>
      </c>
      <c r="H1127" s="666"/>
      <c r="I1127" s="35"/>
      <c r="J1127" s="666"/>
      <c r="K1127" s="666"/>
      <c r="L1127" s="666"/>
      <c r="M1127" s="15"/>
      <c r="N1127" s="15"/>
      <c r="O1127" s="15"/>
      <c r="P1127" s="15"/>
      <c r="Q1127" s="15"/>
      <c r="R1127" s="15"/>
      <c r="S1127" s="15"/>
      <c r="T1127" s="15"/>
      <c r="U1127" s="15"/>
      <c r="V1127" s="15"/>
      <c r="W1127" s="15"/>
      <c r="X1127" s="15"/>
      <c r="Y1127" s="15"/>
      <c r="Z1127" s="15"/>
      <c r="AA1127" s="15"/>
    </row>
    <row r="1128" spans="1:27" ht="18" customHeight="1">
      <c r="A1128" s="674">
        <v>4.04</v>
      </c>
      <c r="B1128" s="667" t="s">
        <v>116</v>
      </c>
      <c r="C1128" s="35" t="s">
        <v>6816</v>
      </c>
      <c r="D1128" s="35" t="s">
        <v>2675</v>
      </c>
      <c r="E1128" s="47" t="s">
        <v>7183</v>
      </c>
      <c r="F1128" s="47" t="s">
        <v>7198</v>
      </c>
      <c r="G1128" s="17" t="s">
        <v>7199</v>
      </c>
      <c r="H1128" s="667" t="s">
        <v>116</v>
      </c>
      <c r="I1128" s="35"/>
      <c r="J1128" s="669">
        <v>46079</v>
      </c>
      <c r="K1128" s="667" t="s">
        <v>7201</v>
      </c>
      <c r="L1128" s="35" t="s">
        <v>379</v>
      </c>
      <c r="M1128" s="15"/>
      <c r="N1128" s="15"/>
      <c r="O1128" s="15"/>
      <c r="P1128" s="15"/>
      <c r="Q1128" s="15"/>
      <c r="R1128" s="15"/>
      <c r="S1128" s="15"/>
      <c r="T1128" s="15"/>
      <c r="U1128" s="15"/>
      <c r="V1128" s="15"/>
      <c r="W1128" s="15"/>
      <c r="X1128" s="15"/>
      <c r="Y1128" s="15"/>
      <c r="Z1128" s="15"/>
      <c r="AA1128" s="15"/>
    </row>
    <row r="1129" spans="1:27" ht="18" customHeight="1">
      <c r="A1129" s="665"/>
      <c r="B1129" s="665"/>
      <c r="C1129" s="35" t="s">
        <v>125</v>
      </c>
      <c r="D1129" s="35" t="s">
        <v>7203</v>
      </c>
      <c r="E1129" s="47" t="s">
        <v>7205</v>
      </c>
      <c r="F1129" s="670" t="s">
        <v>7207</v>
      </c>
      <c r="G1129" s="667" t="s">
        <v>7208</v>
      </c>
      <c r="H1129" s="665"/>
      <c r="I1129" s="35"/>
      <c r="J1129" s="665"/>
      <c r="K1129" s="665"/>
      <c r="L1129" s="35" t="s">
        <v>379</v>
      </c>
      <c r="M1129" s="15"/>
      <c r="N1129" s="15"/>
      <c r="O1129" s="15"/>
      <c r="P1129" s="15"/>
      <c r="Q1129" s="15"/>
      <c r="R1129" s="15"/>
      <c r="S1129" s="15"/>
      <c r="T1129" s="15"/>
      <c r="U1129" s="15"/>
      <c r="V1129" s="15"/>
      <c r="W1129" s="15"/>
      <c r="X1129" s="15"/>
      <c r="Y1129" s="15"/>
      <c r="Z1129" s="15"/>
      <c r="AA1129" s="15"/>
    </row>
    <row r="1130" spans="1:27" ht="18" customHeight="1">
      <c r="A1130" s="665"/>
      <c r="B1130" s="665"/>
      <c r="C1130" s="35" t="s">
        <v>68</v>
      </c>
      <c r="D1130" s="35" t="s">
        <v>4620</v>
      </c>
      <c r="E1130" s="47" t="s">
        <v>4623</v>
      </c>
      <c r="F1130" s="665"/>
      <c r="G1130" s="665"/>
      <c r="H1130" s="665"/>
      <c r="I1130" s="35"/>
      <c r="J1130" s="665"/>
      <c r="K1130" s="665"/>
      <c r="L1130" s="35" t="s">
        <v>379</v>
      </c>
      <c r="M1130" s="15"/>
      <c r="N1130" s="15"/>
      <c r="O1130" s="15"/>
      <c r="P1130" s="15"/>
      <c r="Q1130" s="15"/>
      <c r="R1130" s="15"/>
      <c r="S1130" s="15"/>
      <c r="T1130" s="15"/>
      <c r="U1130" s="15"/>
      <c r="V1130" s="15"/>
      <c r="W1130" s="15"/>
      <c r="X1130" s="15"/>
      <c r="Y1130" s="15"/>
      <c r="Z1130" s="15"/>
      <c r="AA1130" s="15"/>
    </row>
    <row r="1131" spans="1:27" ht="18" customHeight="1">
      <c r="A1131" s="665"/>
      <c r="B1131" s="665"/>
      <c r="C1131" s="17" t="s">
        <v>50</v>
      </c>
      <c r="D1131" s="35" t="s">
        <v>7213</v>
      </c>
      <c r="E1131" s="47" t="s">
        <v>6798</v>
      </c>
      <c r="F1131" s="665"/>
      <c r="G1131" s="665"/>
      <c r="H1131" s="665"/>
      <c r="I1131" s="35"/>
      <c r="J1131" s="665"/>
      <c r="K1131" s="665"/>
      <c r="L1131" s="35" t="s">
        <v>379</v>
      </c>
      <c r="M1131" s="15"/>
      <c r="N1131" s="15"/>
      <c r="O1131" s="15"/>
      <c r="P1131" s="15"/>
      <c r="Q1131" s="15"/>
      <c r="R1131" s="15"/>
      <c r="S1131" s="15"/>
      <c r="T1131" s="15"/>
      <c r="U1131" s="15"/>
      <c r="V1131" s="15"/>
      <c r="W1131" s="15"/>
      <c r="X1131" s="15"/>
      <c r="Y1131" s="15"/>
      <c r="Z1131" s="15"/>
      <c r="AA1131" s="15"/>
    </row>
    <row r="1132" spans="1:27" ht="18" customHeight="1">
      <c r="A1132" s="665"/>
      <c r="B1132" s="665"/>
      <c r="C1132" s="667" t="s">
        <v>2972</v>
      </c>
      <c r="D1132" s="35" t="s">
        <v>7221</v>
      </c>
      <c r="E1132" s="47" t="s">
        <v>7222</v>
      </c>
      <c r="F1132" s="665"/>
      <c r="G1132" s="665"/>
      <c r="H1132" s="665"/>
      <c r="I1132" s="35"/>
      <c r="J1132" s="665"/>
      <c r="K1132" s="665"/>
      <c r="L1132" s="35" t="s">
        <v>379</v>
      </c>
      <c r="M1132" s="15"/>
      <c r="N1132" s="15"/>
      <c r="O1132" s="15"/>
      <c r="P1132" s="15"/>
      <c r="Q1132" s="15"/>
      <c r="R1132" s="15"/>
      <c r="S1132" s="15"/>
      <c r="T1132" s="15"/>
      <c r="U1132" s="15"/>
      <c r="V1132" s="15"/>
      <c r="W1132" s="15"/>
      <c r="X1132" s="15"/>
      <c r="Y1132" s="15"/>
      <c r="Z1132" s="15"/>
      <c r="AA1132" s="15"/>
    </row>
    <row r="1133" spans="1:27" ht="18" customHeight="1">
      <c r="A1133" s="665"/>
      <c r="B1133" s="665"/>
      <c r="C1133" s="666"/>
      <c r="D1133" s="35" t="s">
        <v>7228</v>
      </c>
      <c r="E1133" s="47" t="s">
        <v>7229</v>
      </c>
      <c r="F1133" s="665"/>
      <c r="G1133" s="665"/>
      <c r="H1133" s="665"/>
      <c r="I1133" s="35"/>
      <c r="J1133" s="665"/>
      <c r="K1133" s="665"/>
      <c r="L1133" s="35" t="s">
        <v>379</v>
      </c>
      <c r="M1133" s="15"/>
      <c r="N1133" s="15"/>
      <c r="O1133" s="15"/>
      <c r="P1133" s="15"/>
      <c r="Q1133" s="15"/>
      <c r="R1133" s="15"/>
      <c r="S1133" s="15"/>
      <c r="T1133" s="15"/>
      <c r="U1133" s="15"/>
      <c r="V1133" s="15"/>
      <c r="W1133" s="15"/>
      <c r="X1133" s="15"/>
      <c r="Y1133" s="15"/>
      <c r="Z1133" s="15"/>
      <c r="AA1133" s="15"/>
    </row>
    <row r="1134" spans="1:27" ht="18" customHeight="1">
      <c r="A1134" s="666"/>
      <c r="B1134" s="666"/>
      <c r="C1134" s="35" t="s">
        <v>7232</v>
      </c>
      <c r="D1134" s="35" t="s">
        <v>7233</v>
      </c>
      <c r="E1134" s="47" t="s">
        <v>7235</v>
      </c>
      <c r="F1134" s="666"/>
      <c r="G1134" s="666"/>
      <c r="H1134" s="666"/>
      <c r="I1134" s="35"/>
      <c r="J1134" s="666"/>
      <c r="K1134" s="666"/>
      <c r="L1134" s="35" t="s">
        <v>379</v>
      </c>
      <c r="M1134" s="15"/>
      <c r="N1134" s="15"/>
      <c r="O1134" s="15"/>
      <c r="P1134" s="15"/>
      <c r="Q1134" s="15"/>
      <c r="R1134" s="15"/>
      <c r="S1134" s="15"/>
      <c r="T1134" s="15"/>
      <c r="U1134" s="15"/>
      <c r="V1134" s="15"/>
      <c r="W1134" s="15"/>
      <c r="X1134" s="15"/>
      <c r="Y1134" s="15"/>
      <c r="Z1134" s="15"/>
      <c r="AA1134" s="15"/>
    </row>
    <row r="1135" spans="1:27" ht="18" customHeight="1">
      <c r="A1135" s="674">
        <v>4.05</v>
      </c>
      <c r="B1135" s="35" t="s">
        <v>116</v>
      </c>
      <c r="C1135" s="35" t="s">
        <v>100</v>
      </c>
      <c r="D1135" s="35" t="s">
        <v>7240</v>
      </c>
      <c r="E1135" s="47" t="s">
        <v>7123</v>
      </c>
      <c r="F1135" s="47" t="s">
        <v>7241</v>
      </c>
      <c r="G1135" s="17" t="s">
        <v>7243</v>
      </c>
      <c r="H1135" s="35" t="s">
        <v>116</v>
      </c>
      <c r="I1135" s="35"/>
      <c r="J1135" s="45">
        <v>46079</v>
      </c>
      <c r="K1135" s="35" t="s">
        <v>7246</v>
      </c>
      <c r="L1135" s="35" t="s">
        <v>379</v>
      </c>
      <c r="M1135" s="15"/>
      <c r="N1135" s="15"/>
      <c r="O1135" s="15"/>
      <c r="P1135" s="15"/>
      <c r="Q1135" s="15"/>
      <c r="R1135" s="15"/>
      <c r="S1135" s="15"/>
      <c r="T1135" s="15"/>
      <c r="U1135" s="15"/>
      <c r="V1135" s="15"/>
      <c r="W1135" s="15"/>
      <c r="X1135" s="15"/>
      <c r="Y1135" s="15"/>
      <c r="Z1135" s="15"/>
      <c r="AA1135" s="15"/>
    </row>
    <row r="1136" spans="1:27" ht="18" customHeight="1">
      <c r="A1136" s="665"/>
      <c r="B1136" s="35" t="s">
        <v>49</v>
      </c>
      <c r="C1136" s="35" t="s">
        <v>82</v>
      </c>
      <c r="D1136" s="35" t="s">
        <v>3958</v>
      </c>
      <c r="E1136" s="47" t="s">
        <v>3960</v>
      </c>
      <c r="F1136" s="47" t="s">
        <v>7251</v>
      </c>
      <c r="G1136" s="17" t="s">
        <v>7253</v>
      </c>
      <c r="H1136" s="35" t="s">
        <v>49</v>
      </c>
      <c r="I1136" s="35"/>
      <c r="J1136" s="45">
        <v>46080</v>
      </c>
      <c r="K1136" s="35" t="s">
        <v>7126</v>
      </c>
      <c r="L1136" s="35" t="s">
        <v>379</v>
      </c>
      <c r="M1136" s="15"/>
      <c r="N1136" s="15"/>
      <c r="O1136" s="15"/>
      <c r="P1136" s="15"/>
      <c r="Q1136" s="15"/>
      <c r="R1136" s="15"/>
      <c r="S1136" s="15"/>
      <c r="T1136" s="15"/>
      <c r="U1136" s="15"/>
      <c r="V1136" s="15"/>
      <c r="W1136" s="15"/>
      <c r="X1136" s="15"/>
      <c r="Y1136" s="15"/>
      <c r="Z1136" s="15"/>
      <c r="AA1136" s="15"/>
    </row>
    <row r="1137" spans="1:27" ht="18" customHeight="1">
      <c r="A1137" s="665"/>
      <c r="B1137" s="667" t="s">
        <v>49</v>
      </c>
      <c r="C1137" s="667" t="s">
        <v>132</v>
      </c>
      <c r="D1137" s="35" t="s">
        <v>7261</v>
      </c>
      <c r="E1137" s="47" t="s">
        <v>6848</v>
      </c>
      <c r="F1137" s="47" t="s">
        <v>7262</v>
      </c>
      <c r="G1137" s="17" t="s">
        <v>7264</v>
      </c>
      <c r="H1137" s="667" t="s">
        <v>49</v>
      </c>
      <c r="I1137" s="35"/>
      <c r="J1137" s="669">
        <v>46080</v>
      </c>
      <c r="K1137" s="667" t="s">
        <v>7188</v>
      </c>
      <c r="L1137" s="667" t="s">
        <v>379</v>
      </c>
      <c r="M1137" s="15"/>
      <c r="N1137" s="15"/>
      <c r="O1137" s="15"/>
      <c r="P1137" s="15"/>
      <c r="Q1137" s="15"/>
      <c r="R1137" s="15"/>
      <c r="S1137" s="15"/>
      <c r="T1137" s="15"/>
      <c r="U1137" s="15"/>
      <c r="V1137" s="15"/>
      <c r="W1137" s="15"/>
      <c r="X1137" s="15"/>
      <c r="Y1137" s="15"/>
      <c r="Z1137" s="15"/>
      <c r="AA1137" s="15"/>
    </row>
    <row r="1138" spans="1:27" ht="18" customHeight="1">
      <c r="A1138" s="666"/>
      <c r="B1138" s="666"/>
      <c r="C1138" s="666"/>
      <c r="D1138" s="35" t="s">
        <v>7271</v>
      </c>
      <c r="E1138" s="47" t="s">
        <v>5582</v>
      </c>
      <c r="F1138" s="47" t="s">
        <v>7272</v>
      </c>
      <c r="G1138" s="17" t="s">
        <v>7273</v>
      </c>
      <c r="H1138" s="666"/>
      <c r="I1138" s="35"/>
      <c r="J1138" s="666"/>
      <c r="K1138" s="666"/>
      <c r="L1138" s="666"/>
      <c r="M1138" s="15"/>
      <c r="N1138" s="15"/>
      <c r="O1138" s="15"/>
      <c r="P1138" s="15"/>
      <c r="Q1138" s="15"/>
      <c r="R1138" s="15"/>
      <c r="S1138" s="15"/>
      <c r="T1138" s="15"/>
      <c r="U1138" s="15"/>
      <c r="V1138" s="15"/>
      <c r="W1138" s="15"/>
      <c r="X1138" s="15"/>
      <c r="Y1138" s="15"/>
      <c r="Z1138" s="15"/>
      <c r="AA1138" s="15"/>
    </row>
    <row r="1139" spans="1:27" ht="18" customHeight="1">
      <c r="A1139" s="128">
        <v>5</v>
      </c>
      <c r="B1139" s="35" t="s">
        <v>7278</v>
      </c>
      <c r="C1139" s="35" t="s">
        <v>39</v>
      </c>
      <c r="D1139" s="35" t="s">
        <v>39</v>
      </c>
      <c r="E1139" s="35" t="s">
        <v>39</v>
      </c>
      <c r="F1139" s="47" t="s">
        <v>7281</v>
      </c>
      <c r="G1139" s="17" t="s">
        <v>7282</v>
      </c>
      <c r="H1139" s="35"/>
      <c r="I1139" s="35"/>
      <c r="J1139" s="45">
        <v>46086</v>
      </c>
      <c r="K1139" s="35" t="s">
        <v>7157</v>
      </c>
      <c r="L1139" s="35" t="s">
        <v>39</v>
      </c>
      <c r="M1139" s="15"/>
      <c r="N1139" s="15"/>
      <c r="O1139" s="15"/>
      <c r="P1139" s="15"/>
      <c r="Q1139" s="15"/>
      <c r="R1139" s="15"/>
      <c r="S1139" s="15"/>
      <c r="T1139" s="15"/>
      <c r="U1139" s="15"/>
      <c r="V1139" s="15"/>
      <c r="W1139" s="15"/>
      <c r="X1139" s="15"/>
      <c r="Y1139" s="15"/>
      <c r="Z1139" s="15"/>
      <c r="AA1139" s="15"/>
    </row>
    <row r="1140" spans="1:27" ht="18" customHeight="1">
      <c r="A1140" s="128">
        <v>5.01</v>
      </c>
      <c r="B1140" s="35" t="s">
        <v>49</v>
      </c>
      <c r="C1140" s="35" t="s">
        <v>39</v>
      </c>
      <c r="D1140" s="35" t="s">
        <v>39</v>
      </c>
      <c r="E1140" s="35" t="s">
        <v>39</v>
      </c>
      <c r="F1140" s="94" t="s">
        <v>7289</v>
      </c>
      <c r="G1140" s="17" t="s">
        <v>7290</v>
      </c>
      <c r="H1140" s="35"/>
      <c r="I1140" s="35"/>
      <c r="J1140" s="45">
        <v>46092</v>
      </c>
      <c r="K1140" s="35" t="s">
        <v>7126</v>
      </c>
      <c r="L1140" s="35" t="s">
        <v>379</v>
      </c>
      <c r="M1140" s="15"/>
      <c r="N1140" s="15"/>
      <c r="O1140" s="15"/>
      <c r="P1140" s="15"/>
      <c r="Q1140" s="15"/>
      <c r="R1140" s="15"/>
      <c r="S1140" s="15"/>
      <c r="T1140" s="15"/>
      <c r="U1140" s="15"/>
      <c r="V1140" s="15"/>
      <c r="W1140" s="15"/>
      <c r="X1140" s="15"/>
      <c r="Y1140" s="15"/>
      <c r="Z1140" s="15"/>
      <c r="AA1140" s="15"/>
    </row>
    <row r="1141" spans="1:27" ht="27.75" customHeight="1">
      <c r="A1141" s="128">
        <v>5.0199999999999996</v>
      </c>
      <c r="B1141" s="35" t="s">
        <v>116</v>
      </c>
      <c r="C1141" s="35" t="s">
        <v>7294</v>
      </c>
      <c r="D1141" s="35" t="s">
        <v>7295</v>
      </c>
      <c r="E1141" s="47" t="s">
        <v>7296</v>
      </c>
      <c r="F1141" s="47" t="s">
        <v>7297</v>
      </c>
      <c r="G1141" s="17" t="s">
        <v>7298</v>
      </c>
      <c r="H1141" s="35"/>
      <c r="I1141" s="35"/>
      <c r="J1141" s="45">
        <v>46097</v>
      </c>
      <c r="K1141" s="35" t="s">
        <v>7133</v>
      </c>
      <c r="L1141" s="35" t="s">
        <v>379</v>
      </c>
      <c r="M1141" s="15"/>
      <c r="N1141" s="15"/>
      <c r="O1141" s="15"/>
      <c r="P1141" s="15"/>
      <c r="Q1141" s="15"/>
      <c r="R1141" s="15"/>
      <c r="S1141" s="15"/>
      <c r="T1141" s="15"/>
      <c r="U1141" s="15"/>
      <c r="V1141" s="15"/>
      <c r="W1141" s="15"/>
      <c r="X1141" s="15"/>
      <c r="Y1141" s="15"/>
      <c r="Z1141" s="15"/>
      <c r="AA1141" s="15"/>
    </row>
    <row r="1142" spans="1:27" ht="18" customHeight="1">
      <c r="A1142" s="128">
        <v>5.03</v>
      </c>
      <c r="B1142" s="35" t="s">
        <v>7299</v>
      </c>
      <c r="C1142" s="35" t="s">
        <v>7300</v>
      </c>
      <c r="D1142" s="226" t="s">
        <v>39</v>
      </c>
      <c r="E1142" s="196" t="s">
        <v>39</v>
      </c>
      <c r="F1142" s="47" t="s">
        <v>7302</v>
      </c>
      <c r="G1142" s="17" t="s">
        <v>7304</v>
      </c>
      <c r="H1142" s="35"/>
      <c r="I1142" s="35"/>
      <c r="J1142" s="45">
        <v>46098</v>
      </c>
      <c r="K1142" s="35" t="s">
        <v>7126</v>
      </c>
      <c r="L1142" s="35" t="s">
        <v>379</v>
      </c>
      <c r="M1142" s="15"/>
      <c r="N1142" s="15"/>
      <c r="O1142" s="15"/>
      <c r="P1142" s="15"/>
      <c r="Q1142" s="15"/>
      <c r="R1142" s="15"/>
      <c r="S1142" s="15"/>
      <c r="T1142" s="15"/>
      <c r="U1142" s="15"/>
      <c r="V1142" s="15"/>
      <c r="W1142" s="15"/>
      <c r="X1142" s="15"/>
      <c r="Y1142" s="15"/>
      <c r="Z1142" s="15"/>
      <c r="AA1142" s="15"/>
    </row>
    <row r="1143" spans="1:27" ht="18" customHeight="1">
      <c r="A1143" s="128">
        <v>5.04</v>
      </c>
      <c r="B1143" s="35" t="s">
        <v>116</v>
      </c>
      <c r="C1143" s="35" t="s">
        <v>58</v>
      </c>
      <c r="D1143" s="35" t="s">
        <v>7312</v>
      </c>
      <c r="E1143" s="47" t="s">
        <v>7313</v>
      </c>
      <c r="F1143" s="47" t="s">
        <v>7314</v>
      </c>
      <c r="G1143" s="17" t="s">
        <v>7316</v>
      </c>
      <c r="H1143" s="35"/>
      <c r="I1143" s="35"/>
      <c r="J1143" s="45">
        <v>46099</v>
      </c>
      <c r="K1143" s="35" t="s">
        <v>7318</v>
      </c>
      <c r="L1143" s="35" t="s">
        <v>379</v>
      </c>
      <c r="M1143" s="15"/>
      <c r="N1143" s="15"/>
      <c r="O1143" s="15"/>
      <c r="P1143" s="15"/>
      <c r="Q1143" s="15"/>
      <c r="R1143" s="15"/>
      <c r="S1143" s="15"/>
      <c r="T1143" s="15"/>
      <c r="U1143" s="15"/>
      <c r="V1143" s="15"/>
      <c r="W1143" s="15"/>
      <c r="X1143" s="15"/>
      <c r="Y1143" s="15"/>
      <c r="Z1143" s="15"/>
      <c r="AA1143" s="15"/>
    </row>
    <row r="1144" spans="1:27" ht="18" customHeight="1">
      <c r="A1144" s="674">
        <v>5.05</v>
      </c>
      <c r="B1144" s="35" t="s">
        <v>7278</v>
      </c>
      <c r="C1144" s="35" t="s">
        <v>39</v>
      </c>
      <c r="D1144" s="35" t="s">
        <v>39</v>
      </c>
      <c r="E1144" s="35" t="s">
        <v>39</v>
      </c>
      <c r="F1144" s="47" t="s">
        <v>7326</v>
      </c>
      <c r="G1144" s="17" t="s">
        <v>7328</v>
      </c>
      <c r="H1144" s="35"/>
      <c r="I1144" s="35"/>
      <c r="J1144" s="669">
        <v>46101</v>
      </c>
      <c r="K1144" s="35" t="s">
        <v>7157</v>
      </c>
      <c r="L1144" s="35" t="s">
        <v>39</v>
      </c>
      <c r="M1144" s="15"/>
      <c r="N1144" s="15"/>
      <c r="O1144" s="15"/>
      <c r="P1144" s="15"/>
      <c r="Q1144" s="15"/>
      <c r="R1144" s="15"/>
      <c r="S1144" s="15"/>
      <c r="T1144" s="15"/>
      <c r="U1144" s="15"/>
      <c r="V1144" s="15"/>
      <c r="W1144" s="15"/>
      <c r="X1144" s="15"/>
      <c r="Y1144" s="15"/>
      <c r="Z1144" s="15"/>
      <c r="AA1144" s="15"/>
    </row>
    <row r="1145" spans="1:27" ht="18" customHeight="1">
      <c r="A1145" s="666"/>
      <c r="B1145" s="35" t="s">
        <v>116</v>
      </c>
      <c r="C1145" s="35" t="s">
        <v>7300</v>
      </c>
      <c r="D1145" s="226" t="s">
        <v>39</v>
      </c>
      <c r="E1145" s="226" t="s">
        <v>39</v>
      </c>
      <c r="F1145" s="47" t="s">
        <v>7331</v>
      </c>
      <c r="G1145" s="17" t="s">
        <v>7333</v>
      </c>
      <c r="H1145" s="35"/>
      <c r="I1145" s="35"/>
      <c r="J1145" s="666"/>
      <c r="K1145" s="35" t="s">
        <v>7126</v>
      </c>
      <c r="L1145" s="35" t="s">
        <v>379</v>
      </c>
      <c r="M1145" s="15"/>
      <c r="N1145" s="15"/>
      <c r="O1145" s="15"/>
      <c r="P1145" s="15"/>
      <c r="Q1145" s="15"/>
      <c r="R1145" s="15"/>
      <c r="S1145" s="15"/>
      <c r="T1145" s="15"/>
      <c r="U1145" s="15"/>
      <c r="V1145" s="15"/>
      <c r="W1145" s="15"/>
      <c r="X1145" s="15"/>
      <c r="Y1145" s="15"/>
      <c r="Z1145" s="15"/>
      <c r="AA1145" s="15"/>
    </row>
    <row r="1146" spans="1:27" ht="38.25" customHeight="1">
      <c r="A1146" s="674">
        <v>5.0599999999999996</v>
      </c>
      <c r="B1146" s="35" t="s">
        <v>7278</v>
      </c>
      <c r="C1146" s="35" t="s">
        <v>7339</v>
      </c>
      <c r="D1146" s="35" t="s">
        <v>7340</v>
      </c>
      <c r="E1146" s="47" t="s">
        <v>7341</v>
      </c>
      <c r="F1146" s="47" t="s">
        <v>7342</v>
      </c>
      <c r="G1146" s="17" t="s">
        <v>7344</v>
      </c>
      <c r="H1146" s="35"/>
      <c r="I1146" s="35"/>
      <c r="J1146" s="669">
        <v>46104</v>
      </c>
      <c r="K1146" s="35" t="s">
        <v>48</v>
      </c>
      <c r="L1146" s="35" t="s">
        <v>380</v>
      </c>
      <c r="M1146" s="15"/>
      <c r="N1146" s="15"/>
      <c r="O1146" s="15"/>
      <c r="P1146" s="15"/>
      <c r="Q1146" s="15"/>
      <c r="R1146" s="15"/>
      <c r="S1146" s="15"/>
      <c r="T1146" s="15"/>
      <c r="U1146" s="15"/>
      <c r="V1146" s="15"/>
      <c r="W1146" s="15"/>
      <c r="X1146" s="15"/>
      <c r="Y1146" s="15"/>
      <c r="Z1146" s="15"/>
      <c r="AA1146" s="15"/>
    </row>
    <row r="1147" spans="1:27" ht="18" customHeight="1">
      <c r="A1147" s="666"/>
      <c r="B1147" s="35" t="s">
        <v>116</v>
      </c>
      <c r="C1147" s="35" t="s">
        <v>7300</v>
      </c>
      <c r="D1147" s="226" t="s">
        <v>39</v>
      </c>
      <c r="E1147" s="226" t="s">
        <v>39</v>
      </c>
      <c r="F1147" s="47" t="s">
        <v>7348</v>
      </c>
      <c r="G1147" s="17" t="s">
        <v>7350</v>
      </c>
      <c r="H1147" s="35"/>
      <c r="I1147" s="35"/>
      <c r="J1147" s="666"/>
      <c r="K1147" s="35" t="s">
        <v>7126</v>
      </c>
      <c r="L1147" s="35" t="s">
        <v>379</v>
      </c>
      <c r="M1147" s="15"/>
      <c r="N1147" s="15"/>
      <c r="O1147" s="15"/>
      <c r="P1147" s="15"/>
      <c r="Q1147" s="15"/>
      <c r="R1147" s="15"/>
      <c r="S1147" s="15"/>
      <c r="T1147" s="15"/>
      <c r="U1147" s="15"/>
      <c r="V1147" s="15"/>
      <c r="W1147" s="15"/>
      <c r="X1147" s="15"/>
      <c r="Y1147" s="15"/>
      <c r="Z1147" s="15"/>
      <c r="AA1147" s="15"/>
    </row>
    <row r="1148" spans="1:27" ht="18" customHeight="1">
      <c r="A1148" s="674" t="s">
        <v>7357</v>
      </c>
      <c r="B1148" s="667" t="s">
        <v>49</v>
      </c>
      <c r="C1148" s="667" t="s">
        <v>25</v>
      </c>
      <c r="D1148" s="35" t="s">
        <v>3249</v>
      </c>
      <c r="E1148" s="47" t="s">
        <v>3557</v>
      </c>
      <c r="F1148" s="670" t="s">
        <v>7360</v>
      </c>
      <c r="G1148" s="667" t="s">
        <v>7362</v>
      </c>
      <c r="H1148" s="35"/>
      <c r="I1148" s="35"/>
      <c r="J1148" s="669">
        <v>46112</v>
      </c>
      <c r="K1148" s="667" t="s">
        <v>7157</v>
      </c>
      <c r="L1148" s="667" t="s">
        <v>380</v>
      </c>
      <c r="M1148" s="15"/>
      <c r="N1148" s="15"/>
      <c r="O1148" s="15"/>
      <c r="P1148" s="15"/>
      <c r="Q1148" s="15"/>
      <c r="R1148" s="15"/>
      <c r="S1148" s="15"/>
      <c r="T1148" s="15"/>
      <c r="U1148" s="15"/>
      <c r="V1148" s="15"/>
      <c r="W1148" s="15"/>
      <c r="X1148" s="15"/>
      <c r="Y1148" s="15"/>
      <c r="Z1148" s="15"/>
      <c r="AA1148" s="15"/>
    </row>
    <row r="1149" spans="1:27" ht="18" customHeight="1">
      <c r="A1149" s="665"/>
      <c r="B1149" s="665"/>
      <c r="C1149" s="665"/>
      <c r="D1149" s="35" t="s">
        <v>3395</v>
      </c>
      <c r="E1149" s="47" t="s">
        <v>3565</v>
      </c>
      <c r="F1149" s="665"/>
      <c r="G1149" s="665"/>
      <c r="H1149" s="35"/>
      <c r="I1149" s="35"/>
      <c r="J1149" s="665"/>
      <c r="K1149" s="665"/>
      <c r="L1149" s="665"/>
      <c r="M1149" s="15"/>
      <c r="N1149" s="15"/>
      <c r="O1149" s="15"/>
      <c r="P1149" s="15"/>
      <c r="Q1149" s="15"/>
      <c r="R1149" s="15"/>
      <c r="S1149" s="15"/>
      <c r="T1149" s="15"/>
      <c r="U1149" s="15"/>
      <c r="V1149" s="15"/>
      <c r="W1149" s="15"/>
      <c r="X1149" s="15"/>
      <c r="Y1149" s="15"/>
      <c r="Z1149" s="15"/>
      <c r="AA1149" s="15"/>
    </row>
    <row r="1150" spans="1:27" ht="18" customHeight="1">
      <c r="A1150" s="666"/>
      <c r="B1150" s="666"/>
      <c r="C1150" s="666"/>
      <c r="D1150" s="35" t="s">
        <v>5564</v>
      </c>
      <c r="E1150" s="47" t="s">
        <v>7375</v>
      </c>
      <c r="F1150" s="666"/>
      <c r="G1150" s="666"/>
      <c r="H1150" s="35"/>
      <c r="I1150" s="35"/>
      <c r="J1150" s="666"/>
      <c r="K1150" s="666"/>
      <c r="L1150" s="666"/>
      <c r="M1150" s="15"/>
      <c r="N1150" s="15"/>
      <c r="O1150" s="15"/>
      <c r="P1150" s="15"/>
      <c r="Q1150" s="15"/>
      <c r="R1150" s="15"/>
      <c r="S1150" s="15"/>
      <c r="T1150" s="15"/>
      <c r="U1150" s="15"/>
      <c r="V1150" s="15"/>
      <c r="W1150" s="15"/>
      <c r="X1150" s="15"/>
      <c r="Y1150" s="15"/>
      <c r="Z1150" s="15"/>
      <c r="AA1150" s="15"/>
    </row>
    <row r="1151" spans="1:27" ht="18" customHeight="1">
      <c r="A1151" s="674" t="s">
        <v>7376</v>
      </c>
      <c r="B1151" s="667" t="s">
        <v>49</v>
      </c>
      <c r="C1151" s="667" t="s">
        <v>36</v>
      </c>
      <c r="D1151" s="35" t="s">
        <v>7380</v>
      </c>
      <c r="E1151" s="47" t="s">
        <v>6643</v>
      </c>
      <c r="F1151" s="670" t="s">
        <v>7383</v>
      </c>
      <c r="G1151" s="667" t="s">
        <v>7386</v>
      </c>
      <c r="H1151" s="35"/>
      <c r="I1151" s="35"/>
      <c r="J1151" s="669">
        <v>46128</v>
      </c>
      <c r="K1151" s="667" t="s">
        <v>7157</v>
      </c>
      <c r="L1151" s="667" t="s">
        <v>380</v>
      </c>
      <c r="M1151" s="15"/>
      <c r="N1151" s="15"/>
      <c r="O1151" s="15"/>
      <c r="P1151" s="15"/>
      <c r="Q1151" s="15"/>
      <c r="R1151" s="15"/>
      <c r="S1151" s="15"/>
      <c r="T1151" s="15"/>
      <c r="U1151" s="15"/>
      <c r="V1151" s="15"/>
      <c r="W1151" s="15"/>
      <c r="X1151" s="15"/>
      <c r="Y1151" s="15"/>
      <c r="Z1151" s="15"/>
      <c r="AA1151" s="15"/>
    </row>
    <row r="1152" spans="1:27" ht="18" customHeight="1">
      <c r="A1152" s="666"/>
      <c r="B1152" s="666"/>
      <c r="C1152" s="666"/>
      <c r="D1152" s="35" t="s">
        <v>6649</v>
      </c>
      <c r="E1152" s="47" t="s">
        <v>6650</v>
      </c>
      <c r="F1152" s="666"/>
      <c r="G1152" s="666"/>
      <c r="H1152" s="35"/>
      <c r="I1152" s="35"/>
      <c r="J1152" s="666"/>
      <c r="K1152" s="666"/>
      <c r="L1152" s="666"/>
      <c r="M1152" s="15"/>
      <c r="N1152" s="15"/>
      <c r="O1152" s="15"/>
      <c r="P1152" s="15"/>
      <c r="Q1152" s="15"/>
      <c r="R1152" s="15"/>
      <c r="S1152" s="15"/>
      <c r="T1152" s="15"/>
      <c r="U1152" s="15"/>
      <c r="V1152" s="15"/>
      <c r="W1152" s="15"/>
      <c r="X1152" s="15"/>
      <c r="Y1152" s="15"/>
      <c r="Z1152" s="15"/>
      <c r="AA1152" s="15"/>
    </row>
    <row r="1153" spans="1:27" ht="18" customHeight="1">
      <c r="A1153" s="674" t="s">
        <v>7394</v>
      </c>
      <c r="B1153" s="35" t="s">
        <v>116</v>
      </c>
      <c r="C1153" s="35" t="s">
        <v>110</v>
      </c>
      <c r="D1153" s="35" t="s">
        <v>6978</v>
      </c>
      <c r="E1153" s="47" t="s">
        <v>6980</v>
      </c>
      <c r="F1153" s="47" t="s">
        <v>7397</v>
      </c>
      <c r="G1153" s="17" t="s">
        <v>7399</v>
      </c>
      <c r="H1153" s="35"/>
      <c r="I1153" s="35"/>
      <c r="J1153" s="669">
        <v>46128</v>
      </c>
      <c r="K1153" s="667" t="s">
        <v>7318</v>
      </c>
      <c r="L1153" s="667" t="s">
        <v>380</v>
      </c>
      <c r="M1153" s="15"/>
      <c r="N1153" s="15"/>
      <c r="O1153" s="15"/>
      <c r="P1153" s="15"/>
      <c r="Q1153" s="15"/>
      <c r="R1153" s="15"/>
      <c r="S1153" s="15"/>
      <c r="T1153" s="15"/>
      <c r="U1153" s="15"/>
      <c r="V1153" s="15"/>
      <c r="W1153" s="15"/>
      <c r="X1153" s="15"/>
      <c r="Y1153" s="15"/>
      <c r="Z1153" s="15"/>
      <c r="AA1153" s="15"/>
    </row>
    <row r="1154" spans="1:27" ht="18" customHeight="1">
      <c r="A1154" s="665"/>
      <c r="B1154" s="35" t="s">
        <v>116</v>
      </c>
      <c r="C1154" s="35" t="s">
        <v>2972</v>
      </c>
      <c r="D1154" s="35" t="s">
        <v>7047</v>
      </c>
      <c r="E1154" s="94" t="s">
        <v>7404</v>
      </c>
      <c r="F1154" s="47" t="s">
        <v>7405</v>
      </c>
      <c r="G1154" s="17" t="s">
        <v>7406</v>
      </c>
      <c r="H1154" s="35"/>
      <c r="I1154" s="35"/>
      <c r="J1154" s="666"/>
      <c r="K1154" s="666"/>
      <c r="L1154" s="666"/>
      <c r="M1154" s="15"/>
      <c r="N1154" s="15"/>
      <c r="O1154" s="15"/>
      <c r="P1154" s="15"/>
      <c r="Q1154" s="15"/>
      <c r="R1154" s="15"/>
      <c r="S1154" s="15"/>
      <c r="T1154" s="15"/>
      <c r="U1154" s="15"/>
      <c r="V1154" s="15"/>
      <c r="W1154" s="15"/>
      <c r="X1154" s="15"/>
      <c r="Y1154" s="15"/>
      <c r="Z1154" s="15"/>
      <c r="AA1154" s="15"/>
    </row>
    <row r="1155" spans="1:27" ht="18" customHeight="1">
      <c r="A1155" s="674" t="s">
        <v>7408</v>
      </c>
      <c r="B1155" s="35" t="s">
        <v>49</v>
      </c>
      <c r="C1155" s="226" t="s">
        <v>39</v>
      </c>
      <c r="D1155" s="226" t="s">
        <v>39</v>
      </c>
      <c r="E1155" s="226" t="s">
        <v>39</v>
      </c>
      <c r="F1155" s="47" t="s">
        <v>7409</v>
      </c>
      <c r="G1155" s="17" t="s">
        <v>7411</v>
      </c>
      <c r="H1155" s="35"/>
      <c r="I1155" s="35"/>
      <c r="J1155" s="669">
        <v>46132</v>
      </c>
      <c r="K1155" s="667" t="s">
        <v>7126</v>
      </c>
      <c r="L1155" s="35" t="s">
        <v>39</v>
      </c>
      <c r="M1155" s="15"/>
      <c r="N1155" s="15"/>
      <c r="O1155" s="15"/>
      <c r="P1155" s="15"/>
      <c r="Q1155" s="15"/>
      <c r="R1155" s="15"/>
      <c r="S1155" s="15"/>
      <c r="T1155" s="15"/>
      <c r="U1155" s="15"/>
      <c r="V1155" s="15"/>
      <c r="W1155" s="15"/>
      <c r="X1155" s="15"/>
      <c r="Y1155" s="15"/>
      <c r="Z1155" s="15"/>
      <c r="AA1155" s="15"/>
    </row>
    <row r="1156" spans="1:27" ht="18" customHeight="1">
      <c r="A1156" s="665"/>
      <c r="B1156" s="35" t="s">
        <v>116</v>
      </c>
      <c r="C1156" s="35" t="s">
        <v>4444</v>
      </c>
      <c r="D1156" s="35" t="s">
        <v>7416</v>
      </c>
      <c r="E1156" s="47" t="s">
        <v>2315</v>
      </c>
      <c r="F1156" s="47" t="s">
        <v>7417</v>
      </c>
      <c r="G1156" s="17" t="s">
        <v>7418</v>
      </c>
      <c r="H1156" s="35"/>
      <c r="I1156" s="35"/>
      <c r="J1156" s="665"/>
      <c r="K1156" s="665"/>
      <c r="L1156" s="35" t="s">
        <v>39</v>
      </c>
      <c r="M1156" s="15"/>
      <c r="N1156" s="15"/>
      <c r="O1156" s="15"/>
      <c r="P1156" s="15"/>
      <c r="Q1156" s="15"/>
      <c r="R1156" s="15"/>
      <c r="S1156" s="15"/>
      <c r="T1156" s="15"/>
      <c r="U1156" s="15"/>
      <c r="V1156" s="15"/>
      <c r="W1156" s="15"/>
      <c r="X1156" s="15"/>
      <c r="Y1156" s="15"/>
      <c r="Z1156" s="15"/>
      <c r="AA1156" s="15"/>
    </row>
    <row r="1157" spans="1:27" ht="18" customHeight="1">
      <c r="A1157" s="665"/>
      <c r="B1157" s="33" t="s">
        <v>116</v>
      </c>
      <c r="C1157" s="33" t="s">
        <v>58</v>
      </c>
      <c r="D1157" s="226" t="s">
        <v>39</v>
      </c>
      <c r="E1157" s="226" t="s">
        <v>39</v>
      </c>
      <c r="F1157" s="51" t="s">
        <v>7427</v>
      </c>
      <c r="G1157" s="17" t="s">
        <v>7429</v>
      </c>
      <c r="H1157" s="35"/>
      <c r="I1157" s="35"/>
      <c r="J1157" s="666"/>
      <c r="K1157" s="665"/>
      <c r="L1157" s="226" t="s">
        <v>39</v>
      </c>
      <c r="M1157" s="15"/>
      <c r="N1157" s="15"/>
      <c r="O1157" s="15"/>
      <c r="P1157" s="15"/>
      <c r="Q1157" s="15"/>
      <c r="R1157" s="15"/>
      <c r="S1157" s="15"/>
      <c r="T1157" s="15"/>
      <c r="U1157" s="15"/>
      <c r="V1157" s="15"/>
      <c r="W1157" s="15"/>
      <c r="X1157" s="15"/>
      <c r="Y1157" s="15"/>
      <c r="Z1157" s="15"/>
      <c r="AA1157" s="15"/>
    </row>
    <row r="1158" spans="1:27" ht="18" customHeight="1">
      <c r="A1158" s="666"/>
      <c r="B1158" s="35" t="s">
        <v>116</v>
      </c>
      <c r="C1158" s="35" t="s">
        <v>7435</v>
      </c>
      <c r="D1158" s="226" t="s">
        <v>39</v>
      </c>
      <c r="E1158" s="226" t="s">
        <v>39</v>
      </c>
      <c r="F1158" s="47" t="s">
        <v>7438</v>
      </c>
      <c r="G1158" s="17" t="s">
        <v>7439</v>
      </c>
      <c r="H1158" s="35"/>
      <c r="I1158" s="35"/>
      <c r="J1158" s="45">
        <v>46133</v>
      </c>
      <c r="K1158" s="666"/>
      <c r="L1158" s="35"/>
      <c r="M1158" s="15"/>
      <c r="N1158" s="15"/>
      <c r="O1158" s="15"/>
      <c r="P1158" s="15"/>
      <c r="Q1158" s="15"/>
      <c r="R1158" s="15"/>
      <c r="S1158" s="15"/>
      <c r="T1158" s="15"/>
      <c r="U1158" s="15"/>
      <c r="V1158" s="15"/>
      <c r="W1158" s="15"/>
      <c r="X1158" s="15"/>
      <c r="Y1158" s="15"/>
      <c r="Z1158" s="15"/>
      <c r="AA1158" s="15"/>
    </row>
    <row r="1159" spans="1:27" ht="18" customHeight="1">
      <c r="A1159" s="128" t="s">
        <v>7443</v>
      </c>
      <c r="B1159" s="35" t="s">
        <v>49</v>
      </c>
      <c r="C1159" s="35" t="s">
        <v>50</v>
      </c>
      <c r="D1159" s="35" t="s">
        <v>7446</v>
      </c>
      <c r="E1159" s="47" t="s">
        <v>7447</v>
      </c>
      <c r="F1159" s="47" t="s">
        <v>7447</v>
      </c>
      <c r="G1159" s="17" t="s">
        <v>7448</v>
      </c>
      <c r="H1159" s="35"/>
      <c r="I1159" s="35"/>
      <c r="J1159" s="45">
        <v>46139</v>
      </c>
      <c r="K1159" s="35" t="s">
        <v>7157</v>
      </c>
      <c r="L1159" s="35" t="s">
        <v>380</v>
      </c>
      <c r="M1159" s="15"/>
      <c r="N1159" s="15"/>
      <c r="O1159" s="15"/>
      <c r="P1159" s="15"/>
      <c r="Q1159" s="15"/>
      <c r="R1159" s="15"/>
      <c r="S1159" s="15"/>
      <c r="T1159" s="15"/>
      <c r="U1159" s="15"/>
      <c r="V1159" s="15"/>
      <c r="W1159" s="15"/>
      <c r="X1159" s="15"/>
      <c r="Y1159" s="15"/>
      <c r="Z1159" s="15"/>
      <c r="AA1159" s="15"/>
    </row>
    <row r="1160" spans="1:27" ht="18" customHeight="1">
      <c r="A1160" s="674" t="s">
        <v>7455</v>
      </c>
      <c r="B1160" s="667" t="s">
        <v>49</v>
      </c>
      <c r="C1160" s="667" t="s">
        <v>58</v>
      </c>
      <c r="D1160" s="35" t="s">
        <v>7456</v>
      </c>
      <c r="E1160" s="47" t="s">
        <v>7458</v>
      </c>
      <c r="F1160" s="47" t="s">
        <v>7459</v>
      </c>
      <c r="G1160" s="17" t="s">
        <v>7460</v>
      </c>
      <c r="H1160" s="35"/>
      <c r="I1160" s="35"/>
      <c r="J1160" s="669">
        <v>46148</v>
      </c>
      <c r="K1160" s="667" t="s">
        <v>7133</v>
      </c>
      <c r="L1160" s="35" t="s">
        <v>380</v>
      </c>
      <c r="M1160" s="279"/>
      <c r="N1160" s="279"/>
      <c r="O1160" s="279"/>
      <c r="P1160" s="279"/>
      <c r="Q1160" s="279"/>
      <c r="R1160" s="279"/>
      <c r="S1160" s="279"/>
      <c r="T1160" s="279"/>
      <c r="U1160" s="279"/>
      <c r="V1160" s="279"/>
      <c r="W1160" s="279"/>
      <c r="X1160" s="279"/>
      <c r="Y1160" s="279"/>
      <c r="Z1160" s="279"/>
      <c r="AA1160" s="279"/>
    </row>
    <row r="1161" spans="1:27" ht="18" customHeight="1">
      <c r="A1161" s="665"/>
      <c r="B1161" s="666"/>
      <c r="C1161" s="665"/>
      <c r="D1161" s="35" t="s">
        <v>7467</v>
      </c>
      <c r="E1161" s="47" t="s">
        <v>7468</v>
      </c>
      <c r="F1161" s="47" t="s">
        <v>7469</v>
      </c>
      <c r="G1161" s="17" t="s">
        <v>7470</v>
      </c>
      <c r="H1161" s="35"/>
      <c r="I1161" s="35"/>
      <c r="J1161" s="665"/>
      <c r="K1161" s="665"/>
      <c r="L1161" s="35" t="s">
        <v>380</v>
      </c>
      <c r="M1161" s="15"/>
      <c r="N1161" s="15"/>
      <c r="O1161" s="15"/>
      <c r="P1161" s="15"/>
      <c r="Q1161" s="15"/>
      <c r="R1161" s="15"/>
      <c r="S1161" s="15"/>
      <c r="T1161" s="15"/>
      <c r="U1161" s="15"/>
      <c r="V1161" s="15"/>
      <c r="W1161" s="15"/>
      <c r="X1161" s="15"/>
      <c r="Y1161" s="15"/>
      <c r="Z1161" s="15"/>
      <c r="AA1161" s="15"/>
    </row>
    <row r="1162" spans="1:27" ht="18" customHeight="1">
      <c r="A1162" s="665"/>
      <c r="B1162" s="35" t="s">
        <v>116</v>
      </c>
      <c r="C1162" s="667" t="s">
        <v>58</v>
      </c>
      <c r="D1162" s="35" t="s">
        <v>7474</v>
      </c>
      <c r="E1162" s="94" t="s">
        <v>7476</v>
      </c>
      <c r="F1162" s="94" t="s">
        <v>7478</v>
      </c>
      <c r="G1162" s="17" t="s">
        <v>7481</v>
      </c>
      <c r="H1162" s="35"/>
      <c r="I1162" s="35"/>
      <c r="J1162" s="665"/>
      <c r="K1162" s="665"/>
      <c r="L1162" s="35" t="s">
        <v>380</v>
      </c>
      <c r="M1162" s="15"/>
      <c r="N1162" s="15"/>
      <c r="O1162" s="15"/>
      <c r="P1162" s="15"/>
      <c r="Q1162" s="15"/>
      <c r="R1162" s="15"/>
      <c r="S1162" s="15"/>
      <c r="T1162" s="15"/>
      <c r="U1162" s="15"/>
      <c r="V1162" s="15"/>
      <c r="W1162" s="15"/>
      <c r="X1162" s="15"/>
      <c r="Y1162" s="15"/>
      <c r="Z1162" s="15"/>
      <c r="AA1162" s="15"/>
    </row>
    <row r="1163" spans="1:27" ht="18" customHeight="1">
      <c r="A1163" s="665"/>
      <c r="B1163" s="35" t="s">
        <v>116</v>
      </c>
      <c r="C1163" s="665"/>
      <c r="D1163" s="35" t="s">
        <v>7487</v>
      </c>
      <c r="E1163" s="94" t="s">
        <v>7488</v>
      </c>
      <c r="F1163" s="94" t="s">
        <v>7489</v>
      </c>
      <c r="G1163" s="17" t="s">
        <v>7491</v>
      </c>
      <c r="H1163" s="35"/>
      <c r="I1163" s="35"/>
      <c r="J1163" s="665"/>
      <c r="K1163" s="665"/>
      <c r="L1163" s="35" t="s">
        <v>380</v>
      </c>
      <c r="M1163" s="15"/>
      <c r="N1163" s="15"/>
      <c r="O1163" s="15"/>
      <c r="P1163" s="15"/>
      <c r="Q1163" s="15"/>
      <c r="R1163" s="15"/>
      <c r="S1163" s="15"/>
      <c r="T1163" s="15"/>
      <c r="U1163" s="15"/>
      <c r="V1163" s="15"/>
      <c r="W1163" s="15"/>
      <c r="X1163" s="15"/>
      <c r="Y1163" s="15"/>
      <c r="Z1163" s="15"/>
      <c r="AA1163" s="15"/>
    </row>
    <row r="1164" spans="1:27" ht="18" customHeight="1">
      <c r="A1164" s="665"/>
      <c r="B1164" s="35" t="s">
        <v>116</v>
      </c>
      <c r="C1164" s="665"/>
      <c r="D1164" s="35" t="s">
        <v>6778</v>
      </c>
      <c r="E1164" s="47" t="s">
        <v>7500</v>
      </c>
      <c r="F1164" s="47" t="s">
        <v>7502</v>
      </c>
      <c r="G1164" s="17" t="s">
        <v>7503</v>
      </c>
      <c r="H1164" s="35"/>
      <c r="I1164" s="35"/>
      <c r="J1164" s="665"/>
      <c r="K1164" s="665"/>
      <c r="L1164" s="35" t="s">
        <v>380</v>
      </c>
      <c r="M1164" s="15"/>
      <c r="N1164" s="15"/>
      <c r="O1164" s="15"/>
      <c r="P1164" s="15"/>
      <c r="Q1164" s="15"/>
      <c r="R1164" s="15"/>
      <c r="S1164" s="15"/>
      <c r="T1164" s="15"/>
      <c r="U1164" s="15"/>
      <c r="V1164" s="15"/>
      <c r="W1164" s="15"/>
      <c r="X1164" s="15"/>
      <c r="Y1164" s="15"/>
      <c r="Z1164" s="15"/>
      <c r="AA1164" s="15"/>
    </row>
    <row r="1165" spans="1:27" ht="18" customHeight="1">
      <c r="A1165" s="666"/>
      <c r="B1165" s="35" t="s">
        <v>116</v>
      </c>
      <c r="C1165" s="666"/>
      <c r="D1165" s="35" t="s">
        <v>7473</v>
      </c>
      <c r="E1165" s="47" t="s">
        <v>7508</v>
      </c>
      <c r="F1165" s="47" t="s">
        <v>7509</v>
      </c>
      <c r="G1165" s="17" t="s">
        <v>7510</v>
      </c>
      <c r="H1165" s="35"/>
      <c r="I1165" s="35"/>
      <c r="J1165" s="666"/>
      <c r="K1165" s="666"/>
      <c r="L1165" s="35" t="s">
        <v>380</v>
      </c>
      <c r="M1165" s="15"/>
      <c r="N1165" s="15"/>
      <c r="O1165" s="15"/>
      <c r="P1165" s="15"/>
      <c r="Q1165" s="15"/>
      <c r="R1165" s="15"/>
      <c r="S1165" s="15"/>
      <c r="T1165" s="15"/>
      <c r="U1165" s="15"/>
      <c r="V1165" s="15"/>
      <c r="W1165" s="15"/>
      <c r="X1165" s="15"/>
      <c r="Y1165" s="15"/>
      <c r="Z1165" s="15"/>
      <c r="AA1165" s="15"/>
    </row>
    <row r="1166" spans="1:27" ht="18" customHeight="1">
      <c r="A1166" s="674" t="s">
        <v>7513</v>
      </c>
      <c r="B1166" s="35" t="s">
        <v>49</v>
      </c>
      <c r="C1166" s="48" t="s">
        <v>110</v>
      </c>
      <c r="D1166" s="35" t="s">
        <v>3491</v>
      </c>
      <c r="E1166" s="47" t="s">
        <v>3368</v>
      </c>
      <c r="F1166" s="47" t="s">
        <v>7516</v>
      </c>
      <c r="G1166" s="17" t="s">
        <v>7517</v>
      </c>
      <c r="H1166" s="35"/>
      <c r="I1166" s="35"/>
      <c r="J1166" s="669">
        <v>46153</v>
      </c>
      <c r="K1166" s="667" t="s">
        <v>7523</v>
      </c>
      <c r="L1166" s="35" t="s">
        <v>380</v>
      </c>
      <c r="M1166" s="15"/>
      <c r="N1166" s="15"/>
      <c r="O1166" s="15"/>
      <c r="P1166" s="15"/>
      <c r="Q1166" s="15"/>
      <c r="R1166" s="15"/>
      <c r="S1166" s="15"/>
      <c r="T1166" s="15"/>
      <c r="U1166" s="15"/>
      <c r="V1166" s="15"/>
      <c r="W1166" s="15"/>
      <c r="X1166" s="15"/>
      <c r="Y1166" s="15"/>
      <c r="Z1166" s="15"/>
      <c r="AA1166" s="15"/>
    </row>
    <row r="1167" spans="1:27" ht="18" customHeight="1">
      <c r="A1167" s="665"/>
      <c r="B1167" s="35" t="s">
        <v>116</v>
      </c>
      <c r="C1167" s="48" t="s">
        <v>36</v>
      </c>
      <c r="D1167" s="35" t="s">
        <v>6649</v>
      </c>
      <c r="E1167" s="47" t="s">
        <v>6650</v>
      </c>
      <c r="F1167" s="47" t="s">
        <v>7527</v>
      </c>
      <c r="G1167" s="17" t="s">
        <v>7528</v>
      </c>
      <c r="H1167" s="35"/>
      <c r="I1167" s="35"/>
      <c r="J1167" s="665"/>
      <c r="K1167" s="665"/>
      <c r="L1167" s="35" t="s">
        <v>380</v>
      </c>
      <c r="M1167" s="15"/>
      <c r="N1167" s="15"/>
      <c r="O1167" s="15"/>
      <c r="P1167" s="15"/>
      <c r="Q1167" s="15"/>
      <c r="R1167" s="15"/>
      <c r="S1167" s="15"/>
      <c r="T1167" s="15"/>
      <c r="U1167" s="15"/>
      <c r="V1167" s="15"/>
      <c r="W1167" s="15"/>
      <c r="X1167" s="15"/>
      <c r="Y1167" s="15"/>
      <c r="Z1167" s="15"/>
      <c r="AA1167" s="15"/>
    </row>
    <row r="1168" spans="1:27" ht="18" customHeight="1">
      <c r="A1168" s="665"/>
      <c r="B1168" s="35" t="s">
        <v>116</v>
      </c>
      <c r="C1168" s="48" t="s">
        <v>125</v>
      </c>
      <c r="D1168" s="35" t="s">
        <v>3947</v>
      </c>
      <c r="E1168" s="47" t="s">
        <v>3306</v>
      </c>
      <c r="F1168" s="47" t="s">
        <v>7535</v>
      </c>
      <c r="G1168" s="17" t="s">
        <v>7536</v>
      </c>
      <c r="H1168" s="35"/>
      <c r="I1168" s="35"/>
      <c r="J1168" s="665"/>
      <c r="K1168" s="665"/>
      <c r="L1168" s="35" t="s">
        <v>380</v>
      </c>
      <c r="M1168" s="15"/>
      <c r="N1168" s="15"/>
      <c r="O1168" s="15"/>
      <c r="P1168" s="15"/>
      <c r="Q1168" s="15"/>
      <c r="R1168" s="15"/>
      <c r="S1168" s="15"/>
      <c r="T1168" s="15"/>
      <c r="U1168" s="15"/>
      <c r="V1168" s="15"/>
      <c r="W1168" s="15"/>
      <c r="X1168" s="15"/>
      <c r="Y1168" s="15"/>
      <c r="Z1168" s="15"/>
      <c r="AA1168" s="15"/>
    </row>
    <row r="1169" spans="1:27" ht="18" customHeight="1">
      <c r="A1169" s="666"/>
      <c r="B1169" s="35" t="s">
        <v>116</v>
      </c>
      <c r="C1169" s="48" t="s">
        <v>58</v>
      </c>
      <c r="D1169" s="35" t="s">
        <v>7539</v>
      </c>
      <c r="E1169" s="94" t="s">
        <v>7541</v>
      </c>
      <c r="F1169" s="47" t="s">
        <v>7543</v>
      </c>
      <c r="G1169" s="17" t="s">
        <v>7544</v>
      </c>
      <c r="H1169" s="35"/>
      <c r="I1169" s="35"/>
      <c r="J1169" s="666"/>
      <c r="K1169" s="666"/>
      <c r="L1169" s="35" t="s">
        <v>380</v>
      </c>
      <c r="M1169" s="15"/>
      <c r="N1169" s="15"/>
      <c r="O1169" s="15"/>
      <c r="P1169" s="15"/>
      <c r="Q1169" s="15"/>
      <c r="R1169" s="15"/>
      <c r="S1169" s="15"/>
      <c r="T1169" s="15"/>
      <c r="U1169" s="15"/>
      <c r="V1169" s="15"/>
      <c r="W1169" s="15"/>
      <c r="X1169" s="15"/>
      <c r="Y1169" s="15"/>
      <c r="Z1169" s="15"/>
      <c r="AA1169" s="15"/>
    </row>
    <row r="1170" spans="1:27" ht="102" customHeight="1">
      <c r="A1170" s="128" t="s">
        <v>7549</v>
      </c>
      <c r="B1170" s="35" t="s">
        <v>116</v>
      </c>
      <c r="C1170" s="35" t="s">
        <v>485</v>
      </c>
      <c r="D1170" s="226" t="s">
        <v>39</v>
      </c>
      <c r="E1170" s="226" t="s">
        <v>39</v>
      </c>
      <c r="F1170" s="47" t="s">
        <v>7551</v>
      </c>
      <c r="G1170" s="17" t="s">
        <v>7552</v>
      </c>
      <c r="H1170" s="35"/>
      <c r="I1170" s="35"/>
      <c r="J1170" s="280">
        <v>46160</v>
      </c>
      <c r="K1170" s="281" t="s">
        <v>7201</v>
      </c>
      <c r="L1170" s="35" t="s">
        <v>39</v>
      </c>
      <c r="M1170" s="15"/>
      <c r="N1170" s="15"/>
      <c r="O1170" s="15"/>
      <c r="P1170" s="15"/>
      <c r="Q1170" s="15"/>
      <c r="R1170" s="15"/>
      <c r="S1170" s="15"/>
      <c r="T1170" s="15"/>
      <c r="U1170" s="15"/>
      <c r="V1170" s="15"/>
      <c r="W1170" s="15"/>
      <c r="X1170" s="15"/>
      <c r="Y1170" s="15"/>
      <c r="Z1170" s="15"/>
      <c r="AA1170" s="15"/>
    </row>
    <row r="1171" spans="1:27" ht="18" customHeight="1">
      <c r="A1171" s="128" t="s">
        <v>7557</v>
      </c>
      <c r="B1171" s="35" t="s">
        <v>49</v>
      </c>
      <c r="C1171" s="35" t="s">
        <v>7559</v>
      </c>
      <c r="D1171" s="35" t="s">
        <v>39</v>
      </c>
      <c r="E1171" s="35" t="s">
        <v>39</v>
      </c>
      <c r="F1171" s="47" t="s">
        <v>7561</v>
      </c>
      <c r="G1171" s="17" t="s">
        <v>7562</v>
      </c>
      <c r="H1171" s="35"/>
      <c r="I1171" s="35"/>
      <c r="J1171" s="45">
        <v>46161</v>
      </c>
      <c r="K1171" s="35" t="s">
        <v>7157</v>
      </c>
      <c r="L1171" s="35" t="s">
        <v>39</v>
      </c>
      <c r="M1171" s="15"/>
      <c r="N1171" s="15"/>
      <c r="O1171" s="15"/>
      <c r="P1171" s="15"/>
      <c r="Q1171" s="15"/>
      <c r="R1171" s="15"/>
      <c r="S1171" s="15"/>
      <c r="T1171" s="15"/>
      <c r="U1171" s="15"/>
      <c r="V1171" s="15"/>
      <c r="W1171" s="15"/>
      <c r="X1171" s="15"/>
      <c r="Y1171" s="15"/>
      <c r="Z1171" s="15"/>
      <c r="AA1171" s="15"/>
    </row>
    <row r="1172" spans="1:27" ht="18" customHeight="1">
      <c r="A1172" s="674" t="s">
        <v>7567</v>
      </c>
      <c r="B1172" s="35" t="s">
        <v>49</v>
      </c>
      <c r="C1172" s="35" t="s">
        <v>7568</v>
      </c>
      <c r="D1172" s="35" t="s">
        <v>39</v>
      </c>
      <c r="E1172" s="35" t="s">
        <v>39</v>
      </c>
      <c r="F1172" s="47" t="s">
        <v>7570</v>
      </c>
      <c r="G1172" s="17" t="s">
        <v>7571</v>
      </c>
      <c r="H1172" s="35"/>
      <c r="I1172" s="35"/>
      <c r="J1172" s="669">
        <v>46163</v>
      </c>
      <c r="K1172" s="667" t="s">
        <v>7188</v>
      </c>
      <c r="L1172" s="35" t="s">
        <v>39</v>
      </c>
      <c r="M1172" s="15"/>
      <c r="N1172" s="15"/>
      <c r="O1172" s="15"/>
      <c r="P1172" s="15"/>
      <c r="Q1172" s="15"/>
      <c r="R1172" s="15"/>
      <c r="S1172" s="15"/>
      <c r="T1172" s="15"/>
      <c r="U1172" s="15"/>
      <c r="V1172" s="15"/>
      <c r="W1172" s="15"/>
      <c r="X1172" s="15"/>
      <c r="Y1172" s="15"/>
      <c r="Z1172" s="15"/>
      <c r="AA1172" s="15"/>
    </row>
    <row r="1173" spans="1:27" ht="18" customHeight="1">
      <c r="A1173" s="666"/>
      <c r="B1173" s="35" t="s">
        <v>49</v>
      </c>
      <c r="C1173" s="35" t="s">
        <v>132</v>
      </c>
      <c r="D1173" s="35" t="s">
        <v>7579</v>
      </c>
      <c r="E1173" s="35" t="s">
        <v>39</v>
      </c>
      <c r="F1173" s="47" t="s">
        <v>7581</v>
      </c>
      <c r="G1173" s="17" t="s">
        <v>7582</v>
      </c>
      <c r="H1173" s="35"/>
      <c r="I1173" s="35"/>
      <c r="J1173" s="666"/>
      <c r="K1173" s="666"/>
      <c r="L1173" s="35" t="s">
        <v>379</v>
      </c>
      <c r="M1173" s="15"/>
      <c r="N1173" s="15"/>
      <c r="O1173" s="15"/>
      <c r="P1173" s="15"/>
      <c r="Q1173" s="15"/>
      <c r="R1173" s="15"/>
      <c r="S1173" s="15"/>
      <c r="T1173" s="15"/>
      <c r="U1173" s="15"/>
      <c r="V1173" s="15"/>
      <c r="W1173" s="15"/>
      <c r="X1173" s="15"/>
      <c r="Y1173" s="15"/>
      <c r="Z1173" s="15"/>
      <c r="AA1173" s="15"/>
    </row>
    <row r="1174" spans="1:27" ht="18" customHeight="1">
      <c r="A1174" s="128" t="s">
        <v>7585</v>
      </c>
      <c r="B1174" s="35" t="s">
        <v>116</v>
      </c>
      <c r="C1174" s="35" t="s">
        <v>263</v>
      </c>
      <c r="D1174" s="35" t="s">
        <v>263</v>
      </c>
      <c r="E1174" s="35" t="s">
        <v>263</v>
      </c>
      <c r="F1174" s="47" t="s">
        <v>7588</v>
      </c>
      <c r="G1174" s="17" t="s">
        <v>7590</v>
      </c>
      <c r="H1174" s="35"/>
      <c r="I1174" s="35"/>
      <c r="J1174" s="45">
        <v>46210</v>
      </c>
      <c r="K1174" s="35" t="s">
        <v>7157</v>
      </c>
      <c r="L1174" s="35" t="s">
        <v>39</v>
      </c>
      <c r="M1174" s="15"/>
      <c r="N1174" s="15"/>
      <c r="O1174" s="15"/>
      <c r="P1174" s="15"/>
      <c r="Q1174" s="15"/>
      <c r="R1174" s="15"/>
      <c r="S1174" s="15"/>
      <c r="T1174" s="15"/>
      <c r="U1174" s="15"/>
      <c r="V1174" s="15"/>
      <c r="W1174" s="15"/>
      <c r="X1174" s="15"/>
      <c r="Y1174" s="15"/>
      <c r="Z1174" s="15"/>
      <c r="AA1174" s="15"/>
    </row>
    <row r="1175" spans="1:27" ht="18" customHeight="1">
      <c r="A1175" s="128" t="s">
        <v>7594</v>
      </c>
      <c r="B1175" s="35" t="s">
        <v>116</v>
      </c>
      <c r="C1175" s="35" t="s">
        <v>1098</v>
      </c>
      <c r="D1175" s="35" t="s">
        <v>39</v>
      </c>
      <c r="E1175" s="35" t="s">
        <v>39</v>
      </c>
      <c r="F1175" s="47" t="s">
        <v>7598</v>
      </c>
      <c r="G1175" s="17" t="s">
        <v>7600</v>
      </c>
      <c r="H1175" s="35"/>
      <c r="I1175" s="35"/>
      <c r="J1175" s="45">
        <v>46211</v>
      </c>
      <c r="K1175" s="35" t="s">
        <v>7157</v>
      </c>
      <c r="L1175" s="35" t="s">
        <v>39</v>
      </c>
      <c r="M1175" s="15"/>
      <c r="N1175" s="15"/>
      <c r="O1175" s="15"/>
      <c r="P1175" s="15"/>
      <c r="Q1175" s="15"/>
      <c r="R1175" s="15"/>
      <c r="S1175" s="15"/>
      <c r="T1175" s="15"/>
      <c r="U1175" s="15"/>
      <c r="V1175" s="15"/>
      <c r="W1175" s="15"/>
      <c r="X1175" s="15"/>
      <c r="Y1175" s="15"/>
      <c r="Z1175" s="15"/>
      <c r="AA1175" s="15"/>
    </row>
    <row r="1176" spans="1:27" ht="18" customHeight="1">
      <c r="A1176" s="128" t="s">
        <v>7602</v>
      </c>
      <c r="B1176" s="35" t="s">
        <v>1151</v>
      </c>
      <c r="C1176" s="35" t="s">
        <v>50</v>
      </c>
      <c r="D1176" s="35" t="s">
        <v>7604</v>
      </c>
      <c r="E1176" s="47" t="s">
        <v>7605</v>
      </c>
      <c r="F1176" s="47" t="s">
        <v>7606</v>
      </c>
      <c r="G1176" s="17" t="s">
        <v>7607</v>
      </c>
      <c r="H1176" s="35"/>
      <c r="I1176" s="35"/>
      <c r="J1176" s="45">
        <v>46212</v>
      </c>
      <c r="K1176" s="35" t="s">
        <v>7157</v>
      </c>
      <c r="L1176" s="35" t="s">
        <v>39</v>
      </c>
      <c r="M1176" s="15"/>
      <c r="N1176" s="15"/>
      <c r="O1176" s="15"/>
      <c r="P1176" s="15"/>
      <c r="Q1176" s="15"/>
      <c r="R1176" s="15"/>
      <c r="S1176" s="15"/>
      <c r="T1176" s="15"/>
      <c r="U1176" s="15"/>
      <c r="V1176" s="15"/>
      <c r="W1176" s="15"/>
      <c r="X1176" s="15"/>
      <c r="Y1176" s="15"/>
      <c r="Z1176" s="15"/>
      <c r="AA1176" s="15"/>
    </row>
    <row r="1177" spans="1:27" ht="18" customHeight="1">
      <c r="A1177" s="674" t="s">
        <v>7611</v>
      </c>
      <c r="B1177" s="35" t="s">
        <v>116</v>
      </c>
      <c r="C1177" s="667" t="s">
        <v>5117</v>
      </c>
      <c r="D1177" s="35" t="s">
        <v>7614</v>
      </c>
      <c r="E1177" s="667" t="s">
        <v>7616</v>
      </c>
      <c r="F1177" s="670" t="s">
        <v>7618</v>
      </c>
      <c r="G1177" s="667" t="s">
        <v>7620</v>
      </c>
      <c r="H1177" s="35"/>
      <c r="I1177" s="35"/>
      <c r="J1177" s="669">
        <v>46213</v>
      </c>
      <c r="K1177" s="667" t="s">
        <v>7157</v>
      </c>
      <c r="L1177" s="667" t="s">
        <v>39</v>
      </c>
      <c r="M1177" s="15"/>
      <c r="N1177" s="15"/>
      <c r="O1177" s="15"/>
      <c r="P1177" s="15"/>
      <c r="Q1177" s="15"/>
      <c r="R1177" s="15"/>
      <c r="S1177" s="15"/>
      <c r="T1177" s="15"/>
      <c r="U1177" s="15"/>
      <c r="V1177" s="15"/>
      <c r="W1177" s="15"/>
      <c r="X1177" s="15"/>
      <c r="Y1177" s="15"/>
      <c r="Z1177" s="15"/>
      <c r="AA1177" s="15"/>
    </row>
    <row r="1178" spans="1:27" ht="18" customHeight="1">
      <c r="A1178" s="666"/>
      <c r="B1178" s="35" t="s">
        <v>49</v>
      </c>
      <c r="C1178" s="666"/>
      <c r="D1178" s="17" t="s">
        <v>7626</v>
      </c>
      <c r="E1178" s="666"/>
      <c r="F1178" s="666"/>
      <c r="G1178" s="666"/>
      <c r="H1178" s="35"/>
      <c r="I1178" s="35"/>
      <c r="J1178" s="666"/>
      <c r="K1178" s="666"/>
      <c r="L1178" s="666"/>
      <c r="M1178" s="15"/>
      <c r="N1178" s="15"/>
      <c r="O1178" s="15"/>
      <c r="P1178" s="15"/>
      <c r="Q1178" s="15"/>
      <c r="R1178" s="15"/>
      <c r="S1178" s="15"/>
      <c r="T1178" s="15"/>
      <c r="U1178" s="15"/>
      <c r="V1178" s="15"/>
      <c r="W1178" s="15"/>
      <c r="X1178" s="15"/>
      <c r="Y1178" s="15"/>
      <c r="Z1178" s="15"/>
      <c r="AA1178" s="15"/>
    </row>
    <row r="1179" spans="1:27" ht="18" customHeight="1">
      <c r="A1179" s="128" t="s">
        <v>7629</v>
      </c>
      <c r="B1179" s="35" t="s">
        <v>116</v>
      </c>
      <c r="C1179" s="35" t="s">
        <v>7631</v>
      </c>
      <c r="D1179" s="226" t="s">
        <v>39</v>
      </c>
      <c r="E1179" s="196" t="s">
        <v>39</v>
      </c>
      <c r="F1179" s="47" t="s">
        <v>7632</v>
      </c>
      <c r="G1179" s="17" t="s">
        <v>7634</v>
      </c>
      <c r="H1179" s="35"/>
      <c r="I1179" s="35"/>
      <c r="J1179" s="45">
        <v>46216</v>
      </c>
      <c r="K1179" s="35" t="s">
        <v>7126</v>
      </c>
      <c r="L1179" s="35"/>
      <c r="M1179" s="15"/>
      <c r="N1179" s="15"/>
      <c r="O1179" s="15"/>
      <c r="P1179" s="15"/>
      <c r="Q1179" s="15"/>
      <c r="R1179" s="15"/>
      <c r="S1179" s="15"/>
      <c r="T1179" s="15"/>
      <c r="U1179" s="15"/>
      <c r="V1179" s="15"/>
      <c r="W1179" s="15"/>
      <c r="X1179" s="15"/>
      <c r="Y1179" s="15"/>
      <c r="Z1179" s="15"/>
      <c r="AA1179" s="15"/>
    </row>
    <row r="1180" spans="1:27" ht="18" customHeight="1">
      <c r="A1180" s="128" t="s">
        <v>7639</v>
      </c>
      <c r="B1180" s="35" t="s">
        <v>49</v>
      </c>
      <c r="C1180" s="35" t="s">
        <v>16</v>
      </c>
      <c r="D1180" s="35" t="s">
        <v>7640</v>
      </c>
      <c r="E1180" s="47" t="s">
        <v>7642</v>
      </c>
      <c r="F1180" s="47" t="s">
        <v>7644</v>
      </c>
      <c r="G1180" s="17" t="s">
        <v>7646</v>
      </c>
      <c r="H1180" s="35"/>
      <c r="I1180" s="35"/>
      <c r="J1180" s="45">
        <v>46217</v>
      </c>
      <c r="K1180" s="35" t="s">
        <v>7157</v>
      </c>
      <c r="L1180" s="35" t="s">
        <v>39</v>
      </c>
      <c r="M1180" s="15"/>
      <c r="N1180" s="15"/>
      <c r="O1180" s="15"/>
      <c r="P1180" s="15"/>
      <c r="Q1180" s="15"/>
      <c r="R1180" s="15"/>
      <c r="S1180" s="15"/>
      <c r="T1180" s="15"/>
      <c r="U1180" s="15"/>
      <c r="V1180" s="15"/>
      <c r="W1180" s="15"/>
      <c r="X1180" s="15"/>
      <c r="Y1180" s="15"/>
      <c r="Z1180" s="15"/>
      <c r="AA1180" s="15"/>
    </row>
  </sheetData>
  <mergeCells count="812">
    <mergeCell ref="F696:F697"/>
    <mergeCell ref="G696:G697"/>
    <mergeCell ref="J696:J697"/>
    <mergeCell ref="B679:B689"/>
    <mergeCell ref="B690:B691"/>
    <mergeCell ref="C690:C691"/>
    <mergeCell ref="B692:B693"/>
    <mergeCell ref="C692:C693"/>
    <mergeCell ref="D692:D693"/>
    <mergeCell ref="E692:E693"/>
    <mergeCell ref="J692:J693"/>
    <mergeCell ref="H690:H691"/>
    <mergeCell ref="H692:H693"/>
    <mergeCell ref="C696:C697"/>
    <mergeCell ref="H663:H666"/>
    <mergeCell ref="I663:I666"/>
    <mergeCell ref="C665:C666"/>
    <mergeCell ref="C668:C670"/>
    <mergeCell ref="D668:D669"/>
    <mergeCell ref="B663:B666"/>
    <mergeCell ref="B672:B675"/>
    <mergeCell ref="C672:C675"/>
    <mergeCell ref="D672:D673"/>
    <mergeCell ref="E672:E673"/>
    <mergeCell ref="D674:D675"/>
    <mergeCell ref="E674:E675"/>
    <mergeCell ref="J633:J635"/>
    <mergeCell ref="J639:J645"/>
    <mergeCell ref="D658:D660"/>
    <mergeCell ref="E658:E660"/>
    <mergeCell ref="I658:I660"/>
    <mergeCell ref="B640:B643"/>
    <mergeCell ref="B650:B651"/>
    <mergeCell ref="E653:E655"/>
    <mergeCell ref="D656:D657"/>
    <mergeCell ref="E656:E657"/>
    <mergeCell ref="B658:B660"/>
    <mergeCell ref="C658:C660"/>
    <mergeCell ref="H656:H657"/>
    <mergeCell ref="H658:H660"/>
    <mergeCell ref="B656:B657"/>
    <mergeCell ref="C656:C657"/>
    <mergeCell ref="B633:B635"/>
    <mergeCell ref="C633:C635"/>
    <mergeCell ref="C640:C643"/>
    <mergeCell ref="B653:B655"/>
    <mergeCell ref="C653:C655"/>
    <mergeCell ref="I620:I621"/>
    <mergeCell ref="J620:J621"/>
    <mergeCell ref="B622:B625"/>
    <mergeCell ref="C622:C625"/>
    <mergeCell ref="I622:I625"/>
    <mergeCell ref="J622:J625"/>
    <mergeCell ref="J626:J629"/>
    <mergeCell ref="I631:I632"/>
    <mergeCell ref="J631:J632"/>
    <mergeCell ref="D610:D614"/>
    <mergeCell ref="D615:D616"/>
    <mergeCell ref="D617:D619"/>
    <mergeCell ref="H620:H621"/>
    <mergeCell ref="H622:H625"/>
    <mergeCell ref="F631:F632"/>
    <mergeCell ref="G631:G632"/>
    <mergeCell ref="H631:H632"/>
    <mergeCell ref="B602:B609"/>
    <mergeCell ref="B610:B619"/>
    <mergeCell ref="B620:B621"/>
    <mergeCell ref="C600:C609"/>
    <mergeCell ref="C610:C619"/>
    <mergeCell ref="C631:C632"/>
    <mergeCell ref="B600:B601"/>
    <mergeCell ref="H610:H619"/>
    <mergeCell ref="B541:B543"/>
    <mergeCell ref="C541:C543"/>
    <mergeCell ref="B544:B546"/>
    <mergeCell ref="C544:C546"/>
    <mergeCell ref="B550:B551"/>
    <mergeCell ref="C550:C557"/>
    <mergeCell ref="B554:B557"/>
    <mergeCell ref="D591:D593"/>
    <mergeCell ref="D594:D597"/>
    <mergeCell ref="C591:C599"/>
    <mergeCell ref="B559:B562"/>
    <mergeCell ref="C559:C562"/>
    <mergeCell ref="B565:B570"/>
    <mergeCell ref="C565:C567"/>
    <mergeCell ref="B574:B590"/>
    <mergeCell ref="B591:B599"/>
    <mergeCell ref="D497:D516"/>
    <mergeCell ref="D517:D520"/>
    <mergeCell ref="D525:D526"/>
    <mergeCell ref="D528:D531"/>
    <mergeCell ref="D532:D539"/>
    <mergeCell ref="D544:D546"/>
    <mergeCell ref="H521:H523"/>
    <mergeCell ref="H525:H526"/>
    <mergeCell ref="H517:H520"/>
    <mergeCell ref="H527:H531"/>
    <mergeCell ref="E525:E526"/>
    <mergeCell ref="E528:E531"/>
    <mergeCell ref="E544:E546"/>
    <mergeCell ref="H541:H543"/>
    <mergeCell ref="I541:I543"/>
    <mergeCell ref="J541:J543"/>
    <mergeCell ref="H544:H546"/>
    <mergeCell ref="E508:E509"/>
    <mergeCell ref="E510:E516"/>
    <mergeCell ref="E521:E523"/>
    <mergeCell ref="E473:E475"/>
    <mergeCell ref="E478:E479"/>
    <mergeCell ref="E480:E481"/>
    <mergeCell ref="E483:E484"/>
    <mergeCell ref="E485:E486"/>
    <mergeCell ref="E487:E488"/>
    <mergeCell ref="I544:I546"/>
    <mergeCell ref="J544:J546"/>
    <mergeCell ref="E517:E520"/>
    <mergeCell ref="I517:I520"/>
    <mergeCell ref="J517:J520"/>
    <mergeCell ref="I521:I523"/>
    <mergeCell ref="J521:J539"/>
    <mergeCell ref="I525:I526"/>
    <mergeCell ref="E532:E539"/>
    <mergeCell ref="I527:I531"/>
    <mergeCell ref="H532:H539"/>
    <mergeCell ref="I532:I539"/>
    <mergeCell ref="H480:H481"/>
    <mergeCell ref="I480:I481"/>
    <mergeCell ref="J480:J481"/>
    <mergeCell ref="H482:H486"/>
    <mergeCell ref="J482:J486"/>
    <mergeCell ref="H497:H516"/>
    <mergeCell ref="I497:I516"/>
    <mergeCell ref="J497:J516"/>
    <mergeCell ref="E497:E499"/>
    <mergeCell ref="E500:E507"/>
    <mergeCell ref="F504:F507"/>
    <mergeCell ref="G504:G507"/>
    <mergeCell ref="I494:I496"/>
    <mergeCell ref="J494:J496"/>
    <mergeCell ref="H487:H489"/>
    <mergeCell ref="I487:I489"/>
    <mergeCell ref="J487:J489"/>
    <mergeCell ref="H490:H491"/>
    <mergeCell ref="I490:I491"/>
    <mergeCell ref="J490:J492"/>
    <mergeCell ref="H494:H496"/>
    <mergeCell ref="F478:F479"/>
    <mergeCell ref="G478:G479"/>
    <mergeCell ref="F473:F475"/>
    <mergeCell ref="G473:G475"/>
    <mergeCell ref="I473:I475"/>
    <mergeCell ref="J473:J479"/>
    <mergeCell ref="F476:F477"/>
    <mergeCell ref="G476:G477"/>
    <mergeCell ref="I476:I479"/>
    <mergeCell ref="H473:H475"/>
    <mergeCell ref="H476:H479"/>
    <mergeCell ref="F470:F471"/>
    <mergeCell ref="G470:G471"/>
    <mergeCell ref="E452:E457"/>
    <mergeCell ref="E458:E463"/>
    <mergeCell ref="E464:E466"/>
    <mergeCell ref="E468:E469"/>
    <mergeCell ref="F468:F469"/>
    <mergeCell ref="G468:G469"/>
    <mergeCell ref="E470:E471"/>
    <mergeCell ref="H468:H471"/>
    <mergeCell ref="J353:J443"/>
    <mergeCell ref="J444:J463"/>
    <mergeCell ref="J468:J471"/>
    <mergeCell ref="I444:I466"/>
    <mergeCell ref="I468:I471"/>
    <mergeCell ref="H345:H349"/>
    <mergeCell ref="I345:I349"/>
    <mergeCell ref="J345:J351"/>
    <mergeCell ref="H350:H351"/>
    <mergeCell ref="I350:I351"/>
    <mergeCell ref="I353:I443"/>
    <mergeCell ref="J464:J466"/>
    <mergeCell ref="H444:H466"/>
    <mergeCell ref="I340:I342"/>
    <mergeCell ref="J340:J342"/>
    <mergeCell ref="J308:J324"/>
    <mergeCell ref="I309:I324"/>
    <mergeCell ref="I325:I339"/>
    <mergeCell ref="J325:J339"/>
    <mergeCell ref="E353:E357"/>
    <mergeCell ref="E358:E362"/>
    <mergeCell ref="E363:E369"/>
    <mergeCell ref="H353:H443"/>
    <mergeCell ref="G450:G451"/>
    <mergeCell ref="E399:E409"/>
    <mergeCell ref="E410:E431"/>
    <mergeCell ref="E432:E443"/>
    <mergeCell ref="E444:E447"/>
    <mergeCell ref="E448:E451"/>
    <mergeCell ref="F448:F449"/>
    <mergeCell ref="B245:B254"/>
    <mergeCell ref="B255:B257"/>
    <mergeCell ref="B258:B260"/>
    <mergeCell ref="B261:B264"/>
    <mergeCell ref="B265:B285"/>
    <mergeCell ref="B286:B287"/>
    <mergeCell ref="B288:B291"/>
    <mergeCell ref="B308:B324"/>
    <mergeCell ref="B325:B339"/>
    <mergeCell ref="B340:B342"/>
    <mergeCell ref="E309:E316"/>
    <mergeCell ref="E317:E324"/>
    <mergeCell ref="E325:E331"/>
    <mergeCell ref="E332:E336"/>
    <mergeCell ref="E337:E339"/>
    <mergeCell ref="G448:G449"/>
    <mergeCell ref="C308:C324"/>
    <mergeCell ref="B232:B233"/>
    <mergeCell ref="B235:B239"/>
    <mergeCell ref="B240:B242"/>
    <mergeCell ref="B243:B244"/>
    <mergeCell ref="C232:C233"/>
    <mergeCell ref="C235:C239"/>
    <mergeCell ref="C240:C242"/>
    <mergeCell ref="C243:C244"/>
    <mergeCell ref="F450:F451"/>
    <mergeCell ref="C325:C339"/>
    <mergeCell ref="C340:C342"/>
    <mergeCell ref="B343:B344"/>
    <mergeCell ref="B345:B349"/>
    <mergeCell ref="C345:C351"/>
    <mergeCell ref="E345:E351"/>
    <mergeCell ref="B350:B351"/>
    <mergeCell ref="E370:E398"/>
    <mergeCell ref="C223:C225"/>
    <mergeCell ref="C229:C231"/>
    <mergeCell ref="B203:B205"/>
    <mergeCell ref="C203:C205"/>
    <mergeCell ref="B206:B209"/>
    <mergeCell ref="C206:C209"/>
    <mergeCell ref="B214:B218"/>
    <mergeCell ref="C214:C218"/>
    <mergeCell ref="C219:C222"/>
    <mergeCell ref="B219:B222"/>
    <mergeCell ref="B223:B225"/>
    <mergeCell ref="B229:B231"/>
    <mergeCell ref="J240:J242"/>
    <mergeCell ref="I243:I244"/>
    <mergeCell ref="J243:J260"/>
    <mergeCell ref="J299:J305"/>
    <mergeCell ref="I300:I305"/>
    <mergeCell ref="B292:B298"/>
    <mergeCell ref="B300:B305"/>
    <mergeCell ref="B306:B307"/>
    <mergeCell ref="J306:J307"/>
    <mergeCell ref="C245:C257"/>
    <mergeCell ref="C258:C260"/>
    <mergeCell ref="C261:C287"/>
    <mergeCell ref="C288:C291"/>
    <mergeCell ref="C292:C298"/>
    <mergeCell ref="C299:C305"/>
    <mergeCell ref="C306:C307"/>
    <mergeCell ref="J261:J291"/>
    <mergeCell ref="I265:I285"/>
    <mergeCell ref="I286:I287"/>
    <mergeCell ref="I288:I291"/>
    <mergeCell ref="J292:J298"/>
    <mergeCell ref="J1160:J1165"/>
    <mergeCell ref="K1160:K1165"/>
    <mergeCell ref="K1177:K1178"/>
    <mergeCell ref="H261:H263"/>
    <mergeCell ref="I261:I263"/>
    <mergeCell ref="H265:H285"/>
    <mergeCell ref="H286:H287"/>
    <mergeCell ref="H288:H291"/>
    <mergeCell ref="H292:H298"/>
    <mergeCell ref="H728:H733"/>
    <mergeCell ref="H734:H741"/>
    <mergeCell ref="J745:J748"/>
    <mergeCell ref="J749:J762"/>
    <mergeCell ref="J767:J768"/>
    <mergeCell ref="J771:J789"/>
    <mergeCell ref="H777:H779"/>
    <mergeCell ref="H679:H689"/>
    <mergeCell ref="J690:J691"/>
    <mergeCell ref="H309:H324"/>
    <mergeCell ref="H325:H339"/>
    <mergeCell ref="H343:H344"/>
    <mergeCell ref="I343:I344"/>
    <mergeCell ref="J343:J344"/>
    <mergeCell ref="H340:H342"/>
    <mergeCell ref="L1177:L1178"/>
    <mergeCell ref="J1166:J1169"/>
    <mergeCell ref="K1166:K1169"/>
    <mergeCell ref="J1172:J1173"/>
    <mergeCell ref="K1172:K1173"/>
    <mergeCell ref="F1177:F1178"/>
    <mergeCell ref="G1177:G1178"/>
    <mergeCell ref="J1177:J1178"/>
    <mergeCell ref="A822:A851"/>
    <mergeCell ref="A852:A853"/>
    <mergeCell ref="A854:A921"/>
    <mergeCell ref="A922:A929"/>
    <mergeCell ref="J1153:J1154"/>
    <mergeCell ref="K1153:K1154"/>
    <mergeCell ref="L1153:L1154"/>
    <mergeCell ref="J1155:J1157"/>
    <mergeCell ref="K1155:K1158"/>
    <mergeCell ref="F1151:F1152"/>
    <mergeCell ref="G1151:G1152"/>
    <mergeCell ref="J1151:J1152"/>
    <mergeCell ref="K1151:K1152"/>
    <mergeCell ref="L1151:L1152"/>
    <mergeCell ref="L1119:L1124"/>
    <mergeCell ref="H1126:H1127"/>
    <mergeCell ref="A724:A727"/>
    <mergeCell ref="A728:A733"/>
    <mergeCell ref="A734:A741"/>
    <mergeCell ref="A745:A748"/>
    <mergeCell ref="A749:A762"/>
    <mergeCell ref="A767:A768"/>
    <mergeCell ref="A771:A804"/>
    <mergeCell ref="A805:A808"/>
    <mergeCell ref="A810:A821"/>
    <mergeCell ref="A676:A689"/>
    <mergeCell ref="A690:A691"/>
    <mergeCell ref="A692:A693"/>
    <mergeCell ref="A696:A697"/>
    <mergeCell ref="A699:A700"/>
    <mergeCell ref="A701:A702"/>
    <mergeCell ref="A705:A707"/>
    <mergeCell ref="A708:A716"/>
    <mergeCell ref="A717:A722"/>
    <mergeCell ref="A626:A629"/>
    <mergeCell ref="A631:A632"/>
    <mergeCell ref="A633:A635"/>
    <mergeCell ref="A636:A638"/>
    <mergeCell ref="A639:A645"/>
    <mergeCell ref="A646:A647"/>
    <mergeCell ref="A649:A662"/>
    <mergeCell ref="A663:A667"/>
    <mergeCell ref="A668:A675"/>
    <mergeCell ref="A540:A543"/>
    <mergeCell ref="A544:A546"/>
    <mergeCell ref="A550:A558"/>
    <mergeCell ref="A559:A562"/>
    <mergeCell ref="A565:A570"/>
    <mergeCell ref="A574:A609"/>
    <mergeCell ref="A610:A619"/>
    <mergeCell ref="A620:A621"/>
    <mergeCell ref="A622:A625"/>
    <mergeCell ref="B490:B491"/>
    <mergeCell ref="B494:B520"/>
    <mergeCell ref="C497:C520"/>
    <mergeCell ref="B521:B531"/>
    <mergeCell ref="C521:C524"/>
    <mergeCell ref="C525:C539"/>
    <mergeCell ref="B532:B539"/>
    <mergeCell ref="A444:A466"/>
    <mergeCell ref="A468:A471"/>
    <mergeCell ref="A473:A479"/>
    <mergeCell ref="A480:A481"/>
    <mergeCell ref="A482:A486"/>
    <mergeCell ref="A487:A489"/>
    <mergeCell ref="A490:A492"/>
    <mergeCell ref="A494:A520"/>
    <mergeCell ref="A521:A539"/>
    <mergeCell ref="C487:C488"/>
    <mergeCell ref="B476:B477"/>
    <mergeCell ref="B478:B479"/>
    <mergeCell ref="B480:B481"/>
    <mergeCell ref="B482:B486"/>
    <mergeCell ref="B487:B489"/>
    <mergeCell ref="A325:A339"/>
    <mergeCell ref="A340:A342"/>
    <mergeCell ref="C444:C466"/>
    <mergeCell ref="C468:C469"/>
    <mergeCell ref="C473:C475"/>
    <mergeCell ref="C476:C477"/>
    <mergeCell ref="C478:C479"/>
    <mergeCell ref="C480:C481"/>
    <mergeCell ref="C483:C486"/>
    <mergeCell ref="A343:A344"/>
    <mergeCell ref="A345:A351"/>
    <mergeCell ref="A353:A443"/>
    <mergeCell ref="B353:B443"/>
    <mergeCell ref="C353:C443"/>
    <mergeCell ref="B444:B466"/>
    <mergeCell ref="C470:C471"/>
    <mergeCell ref="B468:B471"/>
    <mergeCell ref="B473:B475"/>
    <mergeCell ref="A200:A211"/>
    <mergeCell ref="A212:A218"/>
    <mergeCell ref="A219:A225"/>
    <mergeCell ref="A227:A239"/>
    <mergeCell ref="A240:A242"/>
    <mergeCell ref="A243:A298"/>
    <mergeCell ref="A299:A305"/>
    <mergeCell ref="A306:A307"/>
    <mergeCell ref="A308:A324"/>
    <mergeCell ref="C164:C171"/>
    <mergeCell ref="C172:C176"/>
    <mergeCell ref="C177:C181"/>
    <mergeCell ref="C182:C185"/>
    <mergeCell ref="C187:C191"/>
    <mergeCell ref="C197:C199"/>
    <mergeCell ref="A66:A71"/>
    <mergeCell ref="A72:A84"/>
    <mergeCell ref="A85:A89"/>
    <mergeCell ref="A90:A92"/>
    <mergeCell ref="A93:A95"/>
    <mergeCell ref="A98:A125"/>
    <mergeCell ref="A126:A141"/>
    <mergeCell ref="A142:A191"/>
    <mergeCell ref="A194:A195"/>
    <mergeCell ref="A197:A199"/>
    <mergeCell ref="B93:B95"/>
    <mergeCell ref="C93:C94"/>
    <mergeCell ref="C108:C117"/>
    <mergeCell ref="B126:B141"/>
    <mergeCell ref="C127:C131"/>
    <mergeCell ref="C132:C135"/>
    <mergeCell ref="C136:C139"/>
    <mergeCell ref="C156:C157"/>
    <mergeCell ref="C158:C163"/>
    <mergeCell ref="B79:B81"/>
    <mergeCell ref="C79:C81"/>
    <mergeCell ref="C82:C84"/>
    <mergeCell ref="B82:B84"/>
    <mergeCell ref="B85:B86"/>
    <mergeCell ref="B87:B89"/>
    <mergeCell ref="C87:C89"/>
    <mergeCell ref="B90:B92"/>
    <mergeCell ref="C91:C92"/>
    <mergeCell ref="A57:A62"/>
    <mergeCell ref="C58:C60"/>
    <mergeCell ref="C61:C62"/>
    <mergeCell ref="A63:A65"/>
    <mergeCell ref="B66:B71"/>
    <mergeCell ref="C66:C67"/>
    <mergeCell ref="B72:B76"/>
    <mergeCell ref="C72:C76"/>
    <mergeCell ref="B77:B78"/>
    <mergeCell ref="C77:C78"/>
    <mergeCell ref="J20:J27"/>
    <mergeCell ref="I29:I44"/>
    <mergeCell ref="J29:J44"/>
    <mergeCell ref="J46:J47"/>
    <mergeCell ref="H219:H222"/>
    <mergeCell ref="I219:I222"/>
    <mergeCell ref="J219:J222"/>
    <mergeCell ref="F223:F225"/>
    <mergeCell ref="G223:G225"/>
    <mergeCell ref="H223:H225"/>
    <mergeCell ref="I223:I225"/>
    <mergeCell ref="J223:J225"/>
    <mergeCell ref="F217:F218"/>
    <mergeCell ref="F85:F86"/>
    <mergeCell ref="H203:H205"/>
    <mergeCell ref="I203:I205"/>
    <mergeCell ref="J203:J205"/>
    <mergeCell ref="I206:I209"/>
    <mergeCell ref="J206:J211"/>
    <mergeCell ref="H206:H209"/>
    <mergeCell ref="F214:F216"/>
    <mergeCell ref="G214:G216"/>
    <mergeCell ref="H214:H218"/>
    <mergeCell ref="I214:I218"/>
    <mergeCell ref="I20:I25"/>
    <mergeCell ref="A8:A10"/>
    <mergeCell ref="A12:A19"/>
    <mergeCell ref="A20:A27"/>
    <mergeCell ref="A29:A44"/>
    <mergeCell ref="A1:K2"/>
    <mergeCell ref="B5:B6"/>
    <mergeCell ref="C5:C6"/>
    <mergeCell ref="H5:H6"/>
    <mergeCell ref="I5:I6"/>
    <mergeCell ref="J8:J10"/>
    <mergeCell ref="J12:J19"/>
    <mergeCell ref="H18:H19"/>
    <mergeCell ref="I18:I19"/>
    <mergeCell ref="B15:B17"/>
    <mergeCell ref="C15:C19"/>
    <mergeCell ref="B18:B19"/>
    <mergeCell ref="B8:B10"/>
    <mergeCell ref="B13:B14"/>
    <mergeCell ref="G15:G17"/>
    <mergeCell ref="H15:H17"/>
    <mergeCell ref="I15:I17"/>
    <mergeCell ref="F18:F19"/>
    <mergeCell ref="G18:G19"/>
    <mergeCell ref="A45:A47"/>
    <mergeCell ref="A48:A50"/>
    <mergeCell ref="A51:A52"/>
    <mergeCell ref="A54:A55"/>
    <mergeCell ref="F15:F17"/>
    <mergeCell ref="E43:E44"/>
    <mergeCell ref="C20:C27"/>
    <mergeCell ref="C29:C36"/>
    <mergeCell ref="C37:C40"/>
    <mergeCell ref="C43:C44"/>
    <mergeCell ref="B20:B27"/>
    <mergeCell ref="B29:B36"/>
    <mergeCell ref="B37:B40"/>
    <mergeCell ref="B43:B44"/>
    <mergeCell ref="B51:B52"/>
    <mergeCell ref="B54:B55"/>
    <mergeCell ref="C46:C47"/>
    <mergeCell ref="C54:C55"/>
    <mergeCell ref="E20:E25"/>
    <mergeCell ref="E29:E33"/>
    <mergeCell ref="E34:E36"/>
    <mergeCell ref="E37:E40"/>
    <mergeCell ref="E58:E60"/>
    <mergeCell ref="E61:E62"/>
    <mergeCell ref="E72:E76"/>
    <mergeCell ref="E77:E78"/>
    <mergeCell ref="E79:E81"/>
    <mergeCell ref="J51:J52"/>
    <mergeCell ref="J54:J55"/>
    <mergeCell ref="J58:J62"/>
    <mergeCell ref="J63:J65"/>
    <mergeCell ref="J66:J71"/>
    <mergeCell ref="J72:J84"/>
    <mergeCell ref="E82:E84"/>
    <mergeCell ref="F1057:F1058"/>
    <mergeCell ref="G1057:G1058"/>
    <mergeCell ref="H1057:H1058"/>
    <mergeCell ref="I1057:I1058"/>
    <mergeCell ref="J1057:J1058"/>
    <mergeCell ref="E87:E89"/>
    <mergeCell ref="E93:E94"/>
    <mergeCell ref="G85:G86"/>
    <mergeCell ref="J98:J125"/>
    <mergeCell ref="J85:J86"/>
    <mergeCell ref="J87:J89"/>
    <mergeCell ref="J90:J92"/>
    <mergeCell ref="E91:E92"/>
    <mergeCell ref="E99:E102"/>
    <mergeCell ref="E103:E105"/>
    <mergeCell ref="E119:E120"/>
    <mergeCell ref="E123:E124"/>
    <mergeCell ref="J228:J239"/>
    <mergeCell ref="I235:I238"/>
    <mergeCell ref="H243:H244"/>
    <mergeCell ref="H246:H254"/>
    <mergeCell ref="G255:G257"/>
    <mergeCell ref="H255:H257"/>
    <mergeCell ref="G217:G218"/>
    <mergeCell ref="L1050:L1054"/>
    <mergeCell ref="L1057:L1058"/>
    <mergeCell ref="J933:J934"/>
    <mergeCell ref="J936:J957"/>
    <mergeCell ref="J959:J1008"/>
    <mergeCell ref="J1011:J1025"/>
    <mergeCell ref="J1026:J1029"/>
    <mergeCell ref="L1126:L1127"/>
    <mergeCell ref="J1126:J1127"/>
    <mergeCell ref="K1126:K1127"/>
    <mergeCell ref="J1030:J1033"/>
    <mergeCell ref="J1038:J1039"/>
    <mergeCell ref="J1108:J1109"/>
    <mergeCell ref="J1050:J1054"/>
    <mergeCell ref="J1055:J1056"/>
    <mergeCell ref="J790:J793"/>
    <mergeCell ref="J794:J804"/>
    <mergeCell ref="J806:J821"/>
    <mergeCell ref="J822:J851"/>
    <mergeCell ref="J852:J853"/>
    <mergeCell ref="J854:J929"/>
    <mergeCell ref="J930:J932"/>
    <mergeCell ref="J1042:J1049"/>
    <mergeCell ref="L1042:L1049"/>
    <mergeCell ref="A1091:A1092"/>
    <mergeCell ref="L1148:L1150"/>
    <mergeCell ref="H1137:H1138"/>
    <mergeCell ref="J1137:J1138"/>
    <mergeCell ref="K1137:K1138"/>
    <mergeCell ref="L1137:L1138"/>
    <mergeCell ref="J1144:J1145"/>
    <mergeCell ref="F1148:F1150"/>
    <mergeCell ref="G1148:G1150"/>
    <mergeCell ref="H1128:H1134"/>
    <mergeCell ref="J1128:J1134"/>
    <mergeCell ref="K1128:K1134"/>
    <mergeCell ref="F1129:F1134"/>
    <mergeCell ref="G1129:G1134"/>
    <mergeCell ref="K1148:K1150"/>
    <mergeCell ref="F1119:F1124"/>
    <mergeCell ref="G1119:G1124"/>
    <mergeCell ref="H1119:H1125"/>
    <mergeCell ref="J1119:J1125"/>
    <mergeCell ref="K1119:K1125"/>
    <mergeCell ref="J1146:J1147"/>
    <mergeCell ref="J1148:J1150"/>
    <mergeCell ref="A1126:A1127"/>
    <mergeCell ref="B1126:B1127"/>
    <mergeCell ref="A1128:A1134"/>
    <mergeCell ref="B1128:B1134"/>
    <mergeCell ref="C1132:C1133"/>
    <mergeCell ref="B1137:B1138"/>
    <mergeCell ref="C1137:C1138"/>
    <mergeCell ref="B1119:B1122"/>
    <mergeCell ref="C1119:C1124"/>
    <mergeCell ref="B1123:B1124"/>
    <mergeCell ref="C982:C985"/>
    <mergeCell ref="C986:C988"/>
    <mergeCell ref="C989:C997"/>
    <mergeCell ref="C999:C1000"/>
    <mergeCell ref="C1001:C1008"/>
    <mergeCell ref="C1011:C1013"/>
    <mergeCell ref="C1015:C1016"/>
    <mergeCell ref="B1044:B1049"/>
    <mergeCell ref="B1057:B1058"/>
    <mergeCell ref="C1057:C1058"/>
    <mergeCell ref="A1040:A1041"/>
    <mergeCell ref="B1042:B1043"/>
    <mergeCell ref="A1011:A1025"/>
    <mergeCell ref="B1011:B1025"/>
    <mergeCell ref="A1026:A1029"/>
    <mergeCell ref="B1026:B1028"/>
    <mergeCell ref="A1030:A1033"/>
    <mergeCell ref="A1038:A1039"/>
    <mergeCell ref="A1042:A1049"/>
    <mergeCell ref="A1172:A1173"/>
    <mergeCell ref="A1177:A1178"/>
    <mergeCell ref="C1177:C1178"/>
    <mergeCell ref="E1177:E1178"/>
    <mergeCell ref="A1153:A1154"/>
    <mergeCell ref="A1155:A1158"/>
    <mergeCell ref="A1160:A1165"/>
    <mergeCell ref="B1160:B1161"/>
    <mergeCell ref="C1160:C1161"/>
    <mergeCell ref="C1162:C1165"/>
    <mergeCell ref="A1166:A1169"/>
    <mergeCell ref="B1151:B1152"/>
    <mergeCell ref="C1151:C1152"/>
    <mergeCell ref="A1135:A1138"/>
    <mergeCell ref="A1144:A1145"/>
    <mergeCell ref="A1146:A1147"/>
    <mergeCell ref="A1148:A1150"/>
    <mergeCell ref="B1148:B1150"/>
    <mergeCell ref="C1148:C1150"/>
    <mergeCell ref="A1151:A1152"/>
    <mergeCell ref="A1093:A1097"/>
    <mergeCell ref="A1098:A1099"/>
    <mergeCell ref="A1108:A1109"/>
    <mergeCell ref="B1108:B1109"/>
    <mergeCell ref="C1108:C1109"/>
    <mergeCell ref="A1119:A1125"/>
    <mergeCell ref="D1057:D1058"/>
    <mergeCell ref="E1057:E1058"/>
    <mergeCell ref="B1050:B1054"/>
    <mergeCell ref="A1055:A1056"/>
    <mergeCell ref="B1055:B1056"/>
    <mergeCell ref="C1055:C1056"/>
    <mergeCell ref="D1055:D1056"/>
    <mergeCell ref="E1055:E1056"/>
    <mergeCell ref="A1057:A1058"/>
    <mergeCell ref="A1050:A1054"/>
    <mergeCell ref="C1050:C1054"/>
    <mergeCell ref="D1050:D1054"/>
    <mergeCell ref="E1050:E1054"/>
    <mergeCell ref="A1061:A1073"/>
    <mergeCell ref="A1076:A1090"/>
    <mergeCell ref="C1076:C1079"/>
    <mergeCell ref="C1080:C1081"/>
    <mergeCell ref="C1087:C1088"/>
    <mergeCell ref="A930:A932"/>
    <mergeCell ref="A933:A934"/>
    <mergeCell ref="A936:A957"/>
    <mergeCell ref="A959:A1010"/>
    <mergeCell ref="F728:F733"/>
    <mergeCell ref="F734:F735"/>
    <mergeCell ref="F777:F779"/>
    <mergeCell ref="G777:G779"/>
    <mergeCell ref="F834:F835"/>
    <mergeCell ref="G834:G835"/>
    <mergeCell ref="C734:C735"/>
    <mergeCell ref="C736:C737"/>
    <mergeCell ref="B750:B762"/>
    <mergeCell ref="C750:C757"/>
    <mergeCell ref="D750:D751"/>
    <mergeCell ref="E750:E751"/>
    <mergeCell ref="D752:D753"/>
    <mergeCell ref="E752:E753"/>
    <mergeCell ref="C738:C739"/>
    <mergeCell ref="F738:F739"/>
    <mergeCell ref="C959:C964"/>
    <mergeCell ref="C965:C970"/>
    <mergeCell ref="C971:C977"/>
    <mergeCell ref="C978:C981"/>
    <mergeCell ref="C724:C726"/>
    <mergeCell ref="H724:H727"/>
    <mergeCell ref="J724:J727"/>
    <mergeCell ref="C708:C716"/>
    <mergeCell ref="F708:F716"/>
    <mergeCell ref="G708:G716"/>
    <mergeCell ref="H708:H716"/>
    <mergeCell ref="B699:B700"/>
    <mergeCell ref="C699:C700"/>
    <mergeCell ref="D699:D700"/>
    <mergeCell ref="E699:E700"/>
    <mergeCell ref="B705:B707"/>
    <mergeCell ref="C705:C707"/>
    <mergeCell ref="B708:B716"/>
    <mergeCell ref="H705:H707"/>
    <mergeCell ref="J701:J702"/>
    <mergeCell ref="J705:J707"/>
    <mergeCell ref="J708:J716"/>
    <mergeCell ref="B717:B722"/>
    <mergeCell ref="C717:C719"/>
    <mergeCell ref="H717:H722"/>
    <mergeCell ref="J717:J722"/>
    <mergeCell ref="C720:C721"/>
    <mergeCell ref="I610:I619"/>
    <mergeCell ref="J610:J619"/>
    <mergeCell ref="B734:B741"/>
    <mergeCell ref="C740:C741"/>
    <mergeCell ref="B728:B733"/>
    <mergeCell ref="G728:G733"/>
    <mergeCell ref="J728:J733"/>
    <mergeCell ref="C730:C732"/>
    <mergeCell ref="G734:G735"/>
    <mergeCell ref="J734:J741"/>
    <mergeCell ref="G738:G739"/>
    <mergeCell ref="J646:J647"/>
    <mergeCell ref="J649:J651"/>
    <mergeCell ref="H653:H655"/>
    <mergeCell ref="I653:I655"/>
    <mergeCell ref="J653:J655"/>
    <mergeCell ref="I656:I657"/>
    <mergeCell ref="J656:J660"/>
    <mergeCell ref="J661:J662"/>
    <mergeCell ref="J663:J667"/>
    <mergeCell ref="J668:J675"/>
    <mergeCell ref="H671:H675"/>
    <mergeCell ref="J677:J689"/>
    <mergeCell ref="B724:B727"/>
    <mergeCell ref="E591:E593"/>
    <mergeCell ref="E594:E597"/>
    <mergeCell ref="E598:E599"/>
    <mergeCell ref="E610:E614"/>
    <mergeCell ref="E615:E616"/>
    <mergeCell ref="E617:E619"/>
    <mergeCell ref="E203:E205"/>
    <mergeCell ref="E206:E209"/>
    <mergeCell ref="E214:E218"/>
    <mergeCell ref="E219:E222"/>
    <mergeCell ref="E223:E225"/>
    <mergeCell ref="E240:E242"/>
    <mergeCell ref="E550:E551"/>
    <mergeCell ref="E258:E260"/>
    <mergeCell ref="E261:E263"/>
    <mergeCell ref="E265:E285"/>
    <mergeCell ref="E286:E287"/>
    <mergeCell ref="E288:E291"/>
    <mergeCell ref="E293:E298"/>
    <mergeCell ref="E229:E230"/>
    <mergeCell ref="E232:E233"/>
    <mergeCell ref="E235:E239"/>
    <mergeCell ref="E246:E254"/>
    <mergeCell ref="E255:E257"/>
    <mergeCell ref="I292:I298"/>
    <mergeCell ref="H300:H305"/>
    <mergeCell ref="I246:I254"/>
    <mergeCell ref="I255:I257"/>
    <mergeCell ref="F255:F257"/>
    <mergeCell ref="H232:H233"/>
    <mergeCell ref="H235:H238"/>
    <mergeCell ref="H240:H242"/>
    <mergeCell ref="I240:I242"/>
    <mergeCell ref="E128:E131"/>
    <mergeCell ref="E132:E135"/>
    <mergeCell ref="E136:E139"/>
    <mergeCell ref="E144:E145"/>
    <mergeCell ref="E146:E149"/>
    <mergeCell ref="E150:E154"/>
    <mergeCell ref="E156:E157"/>
    <mergeCell ref="E159:E163"/>
    <mergeCell ref="H559:H562"/>
    <mergeCell ref="E165:E171"/>
    <mergeCell ref="E172:E174"/>
    <mergeCell ref="E177:E181"/>
    <mergeCell ref="E182:E185"/>
    <mergeCell ref="E187:E190"/>
    <mergeCell ref="H554:H557"/>
    <mergeCell ref="E553:E557"/>
    <mergeCell ref="E559:E562"/>
    <mergeCell ref="F550:F551"/>
    <mergeCell ref="G550:G551"/>
    <mergeCell ref="H550:H551"/>
    <mergeCell ref="F554:F557"/>
    <mergeCell ref="G554:G557"/>
    <mergeCell ref="E195:E196"/>
    <mergeCell ref="E197:E199"/>
    <mergeCell ref="I559:I562"/>
    <mergeCell ref="H565:H570"/>
    <mergeCell ref="I565:I570"/>
    <mergeCell ref="J565:J570"/>
    <mergeCell ref="I574:I590"/>
    <mergeCell ref="J574:J589"/>
    <mergeCell ref="H574:H590"/>
    <mergeCell ref="H591:H599"/>
    <mergeCell ref="I591:I599"/>
    <mergeCell ref="J591:J609"/>
    <mergeCell ref="H600:H601"/>
    <mergeCell ref="I600:I601"/>
    <mergeCell ref="I602:I609"/>
    <mergeCell ref="J550:J562"/>
    <mergeCell ref="H602:H609"/>
    <mergeCell ref="I554:I557"/>
    <mergeCell ref="I550:I551"/>
  </mergeCells>
  <conditionalFormatting sqref="F692">
    <cfRule type="cellIs" dxfId="3523" priority="1" stopIfTrue="1" operator="equal">
      <formula>"OK"</formula>
    </cfRule>
  </conditionalFormatting>
  <conditionalFormatting sqref="F692">
    <cfRule type="cellIs" dxfId="3522" priority="2" stopIfTrue="1" operator="equal">
      <formula>"Fail"</formula>
    </cfRule>
  </conditionalFormatting>
  <conditionalFormatting sqref="F692">
    <cfRule type="cellIs" dxfId="3521" priority="3" stopIfTrue="1" operator="equal">
      <formula>"OK"</formula>
    </cfRule>
  </conditionalFormatting>
  <conditionalFormatting sqref="F692">
    <cfRule type="cellIs" dxfId="3520" priority="4" stopIfTrue="1" operator="equal">
      <formula>"Fail"</formula>
    </cfRule>
  </conditionalFormatting>
  <conditionalFormatting sqref="F693">
    <cfRule type="cellIs" dxfId="3519" priority="5" stopIfTrue="1" operator="equal">
      <formula>"OK"</formula>
    </cfRule>
  </conditionalFormatting>
  <conditionalFormatting sqref="F693">
    <cfRule type="cellIs" dxfId="3518" priority="6" stopIfTrue="1" operator="equal">
      <formula>"Fail"</formula>
    </cfRule>
  </conditionalFormatting>
  <conditionalFormatting sqref="F693">
    <cfRule type="cellIs" dxfId="3517" priority="7" stopIfTrue="1" operator="equal">
      <formula>"OK"</formula>
    </cfRule>
  </conditionalFormatting>
  <conditionalFormatting sqref="F693">
    <cfRule type="cellIs" dxfId="3516" priority="8" stopIfTrue="1" operator="equal">
      <formula>"Fail"</formula>
    </cfRule>
  </conditionalFormatting>
  <pageMargins left="0.7" right="0.7" top="0.75" bottom="0.75" header="0" footer="0"/>
  <pageSetup paperSize="9" orientation="portrait"/>
  <rowBreaks count="2" manualBreakCount="2">
    <brk id="921" man="1"/>
    <brk id="52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Z1000"/>
  <sheetViews>
    <sheetView workbookViewId="0">
      <selection sqref="A1:C3"/>
    </sheetView>
  </sheetViews>
  <sheetFormatPr defaultColWidth="14.42578125" defaultRowHeight="15" customHeight="1"/>
  <cols>
    <col min="1" max="1" width="6.42578125" customWidth="1"/>
    <col min="2" max="2" width="16.5703125" customWidth="1"/>
    <col min="3" max="4" width="12.42578125" customWidth="1"/>
    <col min="5" max="5" width="15.28515625" customWidth="1"/>
    <col min="6" max="6" width="22.7109375" customWidth="1"/>
    <col min="7" max="7" width="21.140625" customWidth="1"/>
    <col min="8" max="8" width="13.85546875" customWidth="1"/>
    <col min="9" max="10" width="10.28515625" customWidth="1"/>
    <col min="11" max="15" width="9.7109375" customWidth="1"/>
    <col min="16" max="17" width="9" customWidth="1"/>
    <col min="18" max="18" width="115.42578125" customWidth="1"/>
    <col min="19" max="26" width="9" customWidth="1"/>
  </cols>
  <sheetData>
    <row r="1" spans="1:26" ht="30" customHeight="1">
      <c r="A1" s="690"/>
      <c r="B1" s="691"/>
      <c r="C1" s="692"/>
      <c r="D1" s="697" t="s">
        <v>3</v>
      </c>
      <c r="E1" s="691"/>
      <c r="F1" s="691"/>
      <c r="G1" s="691"/>
      <c r="H1" s="691"/>
      <c r="I1" s="692"/>
      <c r="J1" s="699" t="s">
        <v>10</v>
      </c>
      <c r="K1" s="700"/>
      <c r="L1" s="699" t="s">
        <v>12</v>
      </c>
      <c r="M1" s="700"/>
      <c r="N1" s="699" t="s">
        <v>13</v>
      </c>
      <c r="O1" s="701"/>
      <c r="P1" s="8"/>
      <c r="Q1" s="8"/>
      <c r="R1" s="8"/>
      <c r="S1" s="8"/>
      <c r="T1" s="8"/>
      <c r="U1" s="8"/>
      <c r="V1" s="8"/>
      <c r="W1" s="8"/>
      <c r="X1" s="8"/>
      <c r="Y1" s="8"/>
      <c r="Z1" s="8"/>
    </row>
    <row r="2" spans="1:26" ht="101.25" customHeight="1">
      <c r="A2" s="693"/>
      <c r="B2" s="694"/>
      <c r="C2" s="695"/>
      <c r="D2" s="698"/>
      <c r="E2" s="694"/>
      <c r="F2" s="694"/>
      <c r="G2" s="694"/>
      <c r="H2" s="694"/>
      <c r="I2" s="695"/>
      <c r="J2" s="687"/>
      <c r="K2" s="688"/>
      <c r="L2" s="687"/>
      <c r="M2" s="688"/>
      <c r="N2" s="687"/>
      <c r="O2" s="689"/>
      <c r="P2" s="8"/>
      <c r="Q2" s="8"/>
      <c r="R2" s="12"/>
      <c r="S2" s="8"/>
      <c r="T2" s="8"/>
      <c r="U2" s="8"/>
      <c r="V2" s="8"/>
      <c r="W2" s="8"/>
      <c r="X2" s="8"/>
      <c r="Y2" s="8"/>
      <c r="Z2" s="8"/>
    </row>
    <row r="3" spans="1:26" ht="30" customHeight="1">
      <c r="A3" s="696"/>
      <c r="B3" s="681"/>
      <c r="C3" s="682"/>
      <c r="D3" s="680"/>
      <c r="E3" s="681"/>
      <c r="F3" s="681"/>
      <c r="G3" s="681"/>
      <c r="H3" s="681"/>
      <c r="I3" s="682"/>
      <c r="J3" s="687"/>
      <c r="K3" s="688"/>
      <c r="L3" s="687"/>
      <c r="M3" s="688"/>
      <c r="N3" s="687"/>
      <c r="O3" s="689"/>
      <c r="P3" s="8"/>
      <c r="Q3" s="8"/>
      <c r="R3" s="12"/>
      <c r="S3" s="8"/>
      <c r="T3" s="8"/>
      <c r="U3" s="8"/>
      <c r="V3" s="8"/>
      <c r="W3" s="8"/>
      <c r="X3" s="8"/>
      <c r="Y3" s="8"/>
      <c r="Z3" s="8"/>
    </row>
    <row r="4" spans="1:26" ht="34.5" customHeight="1">
      <c r="A4" s="702" t="s">
        <v>19</v>
      </c>
      <c r="B4" s="688"/>
      <c r="C4" s="703" t="s">
        <v>23</v>
      </c>
      <c r="D4" s="704"/>
      <c r="E4" s="704"/>
      <c r="F4" s="704"/>
      <c r="G4" s="688"/>
      <c r="H4" s="705" t="s">
        <v>27</v>
      </c>
      <c r="I4" s="688"/>
      <c r="J4" s="703" t="s">
        <v>31</v>
      </c>
      <c r="K4" s="704"/>
      <c r="L4" s="704"/>
      <c r="M4" s="704"/>
      <c r="N4" s="704"/>
      <c r="O4" s="689"/>
      <c r="P4" s="8"/>
      <c r="Q4" s="8"/>
      <c r="R4" s="8"/>
      <c r="S4" s="8"/>
      <c r="T4" s="8"/>
      <c r="U4" s="8"/>
      <c r="V4" s="8"/>
      <c r="W4" s="8"/>
      <c r="X4" s="8"/>
      <c r="Y4" s="8"/>
      <c r="Z4" s="8"/>
    </row>
    <row r="5" spans="1:26" ht="34.5" customHeight="1">
      <c r="A5" s="702" t="s">
        <v>35</v>
      </c>
      <c r="B5" s="688"/>
      <c r="C5" s="703" t="s">
        <v>37</v>
      </c>
      <c r="D5" s="704"/>
      <c r="E5" s="704"/>
      <c r="F5" s="704"/>
      <c r="G5" s="688"/>
      <c r="H5" s="705" t="s">
        <v>40</v>
      </c>
      <c r="I5" s="688"/>
      <c r="J5" s="706" t="s">
        <v>41</v>
      </c>
      <c r="K5" s="704"/>
      <c r="L5" s="704"/>
      <c r="M5" s="704"/>
      <c r="N5" s="704"/>
      <c r="O5" s="689"/>
      <c r="P5" s="8"/>
      <c r="Q5" s="8"/>
      <c r="R5" s="8"/>
      <c r="S5" s="8"/>
      <c r="T5" s="8"/>
      <c r="U5" s="8"/>
      <c r="V5" s="8"/>
      <c r="W5" s="8"/>
      <c r="X5" s="8"/>
      <c r="Y5" s="8"/>
      <c r="Z5" s="8"/>
    </row>
    <row r="6" spans="1:26" ht="34.5" customHeight="1">
      <c r="A6" s="702" t="s">
        <v>44</v>
      </c>
      <c r="B6" s="688"/>
      <c r="C6" s="703" t="s">
        <v>45</v>
      </c>
      <c r="D6" s="704"/>
      <c r="E6" s="704"/>
      <c r="F6" s="704"/>
      <c r="G6" s="688"/>
      <c r="H6" s="705" t="s">
        <v>47</v>
      </c>
      <c r="I6" s="688"/>
      <c r="J6" s="706" t="s">
        <v>48</v>
      </c>
      <c r="K6" s="704"/>
      <c r="L6" s="704"/>
      <c r="M6" s="704"/>
      <c r="N6" s="704"/>
      <c r="O6" s="689"/>
      <c r="P6" s="8"/>
      <c r="Q6" s="8"/>
      <c r="R6" s="8"/>
      <c r="S6" s="8"/>
      <c r="T6" s="8"/>
      <c r="U6" s="8"/>
      <c r="V6" s="8"/>
      <c r="W6" s="8"/>
      <c r="X6" s="8"/>
      <c r="Y6" s="8"/>
      <c r="Z6" s="8"/>
    </row>
    <row r="7" spans="1:26" ht="34.5" customHeight="1">
      <c r="A7" s="711" t="s">
        <v>51</v>
      </c>
      <c r="B7" s="688"/>
      <c r="C7" s="712" t="s">
        <v>52</v>
      </c>
      <c r="D7" s="704"/>
      <c r="E7" s="704"/>
      <c r="F7" s="704"/>
      <c r="G7" s="704"/>
      <c r="H7" s="704"/>
      <c r="I7" s="704"/>
      <c r="J7" s="704"/>
      <c r="K7" s="704"/>
      <c r="L7" s="704"/>
      <c r="M7" s="704"/>
      <c r="N7" s="704"/>
      <c r="O7" s="689"/>
      <c r="P7" s="8"/>
      <c r="Q7" s="8"/>
      <c r="R7" s="8"/>
      <c r="S7" s="8"/>
      <c r="T7" s="8"/>
      <c r="U7" s="8"/>
      <c r="V7" s="8"/>
      <c r="W7" s="8"/>
      <c r="X7" s="8"/>
      <c r="Y7" s="8"/>
      <c r="Z7" s="8"/>
    </row>
    <row r="8" spans="1:26" ht="34.5" customHeight="1">
      <c r="A8" s="711" t="s">
        <v>59</v>
      </c>
      <c r="B8" s="688"/>
      <c r="C8" s="703" t="s">
        <v>60</v>
      </c>
      <c r="D8" s="704"/>
      <c r="E8" s="704"/>
      <c r="F8" s="704"/>
      <c r="G8" s="688"/>
      <c r="H8" s="713" t="s">
        <v>61</v>
      </c>
      <c r="I8" s="688"/>
      <c r="J8" s="703" t="s">
        <v>62</v>
      </c>
      <c r="K8" s="704"/>
      <c r="L8" s="704"/>
      <c r="M8" s="704"/>
      <c r="N8" s="704"/>
      <c r="O8" s="689"/>
      <c r="P8" s="8"/>
      <c r="Q8" s="8"/>
      <c r="R8" s="8"/>
      <c r="S8" s="8"/>
      <c r="T8" s="8"/>
      <c r="U8" s="8"/>
      <c r="V8" s="8"/>
      <c r="W8" s="8"/>
      <c r="X8" s="8"/>
      <c r="Y8" s="8"/>
      <c r="Z8" s="8"/>
    </row>
    <row r="9" spans="1:26" ht="34.5" customHeight="1">
      <c r="A9" s="41"/>
      <c r="B9" s="42" t="s">
        <v>69</v>
      </c>
      <c r="C9" s="42" t="s">
        <v>71</v>
      </c>
      <c r="D9" s="42" t="s">
        <v>72</v>
      </c>
      <c r="E9" s="713" t="s">
        <v>73</v>
      </c>
      <c r="F9" s="688"/>
      <c r="G9" s="42" t="s">
        <v>76</v>
      </c>
      <c r="H9" s="705" t="s">
        <v>77</v>
      </c>
      <c r="I9" s="688"/>
      <c r="J9" s="713" t="s">
        <v>78</v>
      </c>
      <c r="K9" s="704"/>
      <c r="L9" s="688"/>
      <c r="M9" s="713" t="s">
        <v>80</v>
      </c>
      <c r="N9" s="704"/>
      <c r="O9" s="689"/>
      <c r="P9" s="8"/>
      <c r="Q9" s="8"/>
      <c r="R9" s="8"/>
      <c r="S9" s="8"/>
      <c r="T9" s="8"/>
      <c r="U9" s="8"/>
      <c r="V9" s="8"/>
      <c r="W9" s="8"/>
      <c r="X9" s="8"/>
      <c r="Y9" s="8"/>
      <c r="Z9" s="8"/>
    </row>
    <row r="10" spans="1:26" ht="34.5" customHeight="1">
      <c r="A10" s="43">
        <v>1</v>
      </c>
      <c r="B10" s="44" t="s">
        <v>83</v>
      </c>
      <c r="C10" s="44" t="s">
        <v>84</v>
      </c>
      <c r="D10" s="44" t="s">
        <v>87</v>
      </c>
      <c r="E10" s="706" t="s">
        <v>88</v>
      </c>
      <c r="F10" s="688"/>
      <c r="G10" s="44" t="s">
        <v>91</v>
      </c>
      <c r="H10" s="724" t="s">
        <v>92</v>
      </c>
      <c r="I10" s="688"/>
      <c r="J10" s="707" t="s">
        <v>97</v>
      </c>
      <c r="K10" s="704"/>
      <c r="L10" s="688"/>
      <c r="M10" s="707" t="s">
        <v>98</v>
      </c>
      <c r="N10" s="704"/>
      <c r="O10" s="689"/>
      <c r="P10" s="8"/>
      <c r="Q10" s="8"/>
      <c r="R10" s="8"/>
      <c r="S10" s="8"/>
      <c r="T10" s="8"/>
      <c r="U10" s="8"/>
      <c r="V10" s="8"/>
      <c r="W10" s="8"/>
      <c r="X10" s="8"/>
      <c r="Y10" s="8"/>
      <c r="Z10" s="8"/>
    </row>
    <row r="11" spans="1:26" ht="34.5" customHeight="1">
      <c r="A11" s="43">
        <v>2</v>
      </c>
      <c r="B11" s="44"/>
      <c r="C11" s="44"/>
      <c r="D11" s="44"/>
      <c r="E11" s="706"/>
      <c r="F11" s="688"/>
      <c r="G11" s="46"/>
      <c r="H11" s="706"/>
      <c r="I11" s="688"/>
      <c r="J11" s="707"/>
      <c r="K11" s="704"/>
      <c r="L11" s="688"/>
      <c r="M11" s="707"/>
      <c r="N11" s="704"/>
      <c r="O11" s="689"/>
      <c r="P11" s="8"/>
      <c r="Q11" s="8"/>
      <c r="R11" s="8"/>
      <c r="S11" s="8"/>
      <c r="T11" s="8"/>
      <c r="U11" s="8"/>
      <c r="V11" s="8"/>
      <c r="W11" s="8"/>
      <c r="X11" s="8"/>
      <c r="Y11" s="8"/>
      <c r="Z11" s="8"/>
    </row>
    <row r="12" spans="1:26" ht="34.5" customHeight="1">
      <c r="A12" s="43"/>
      <c r="B12" s="44"/>
      <c r="C12" s="44"/>
      <c r="D12" s="44"/>
      <c r="E12" s="706"/>
      <c r="F12" s="688"/>
      <c r="G12" s="46"/>
      <c r="H12" s="706"/>
      <c r="I12" s="688"/>
      <c r="J12" s="707"/>
      <c r="K12" s="704"/>
      <c r="L12" s="688"/>
      <c r="M12" s="707"/>
      <c r="N12" s="704"/>
      <c r="O12" s="689"/>
      <c r="P12" s="8"/>
      <c r="Q12" s="8"/>
      <c r="R12" s="8"/>
      <c r="S12" s="8"/>
      <c r="T12" s="8"/>
      <c r="U12" s="8"/>
      <c r="V12" s="8"/>
      <c r="W12" s="8"/>
      <c r="X12" s="8"/>
      <c r="Y12" s="8"/>
      <c r="Z12" s="8"/>
    </row>
    <row r="13" spans="1:26" ht="34.5" customHeight="1">
      <c r="A13" s="43"/>
      <c r="B13" s="44"/>
      <c r="C13" s="44"/>
      <c r="D13" s="44"/>
      <c r="E13" s="706"/>
      <c r="F13" s="688"/>
      <c r="G13" s="46"/>
      <c r="H13" s="706"/>
      <c r="I13" s="688"/>
      <c r="J13" s="707"/>
      <c r="K13" s="704"/>
      <c r="L13" s="688"/>
      <c r="M13" s="707"/>
      <c r="N13" s="704"/>
      <c r="O13" s="689"/>
      <c r="P13" s="8"/>
      <c r="Q13" s="8"/>
      <c r="R13" s="8"/>
      <c r="S13" s="8"/>
      <c r="T13" s="8"/>
      <c r="U13" s="8"/>
      <c r="V13" s="8"/>
      <c r="W13" s="8"/>
      <c r="X13" s="8"/>
      <c r="Y13" s="8"/>
      <c r="Z13" s="8"/>
    </row>
    <row r="14" spans="1:26" ht="34.5" customHeight="1">
      <c r="A14" s="43"/>
      <c r="B14" s="44"/>
      <c r="C14" s="44"/>
      <c r="D14" s="44"/>
      <c r="E14" s="706"/>
      <c r="F14" s="688"/>
      <c r="G14" s="46"/>
      <c r="H14" s="706"/>
      <c r="I14" s="688"/>
      <c r="J14" s="707"/>
      <c r="K14" s="704"/>
      <c r="L14" s="688"/>
      <c r="M14" s="707"/>
      <c r="N14" s="704"/>
      <c r="O14" s="689"/>
      <c r="P14" s="8"/>
      <c r="Q14" s="8"/>
      <c r="R14" s="8"/>
      <c r="S14" s="8"/>
      <c r="T14" s="8"/>
      <c r="U14" s="8"/>
      <c r="V14" s="8"/>
      <c r="W14" s="8"/>
      <c r="X14" s="8"/>
      <c r="Y14" s="8"/>
      <c r="Z14" s="8"/>
    </row>
    <row r="15" spans="1:26" ht="34.5" customHeight="1">
      <c r="A15" s="725" t="s">
        <v>126</v>
      </c>
      <c r="B15" s="709" t="s">
        <v>0</v>
      </c>
      <c r="C15" s="678"/>
      <c r="D15" s="678"/>
      <c r="E15" s="678"/>
      <c r="F15" s="679"/>
      <c r="G15" s="719" t="s">
        <v>131</v>
      </c>
      <c r="H15" s="719" t="s">
        <v>133</v>
      </c>
      <c r="I15" s="705" t="s">
        <v>134</v>
      </c>
      <c r="J15" s="688"/>
      <c r="K15" s="719" t="s">
        <v>137</v>
      </c>
      <c r="L15" s="719" t="s">
        <v>139</v>
      </c>
      <c r="M15" s="709" t="s">
        <v>140</v>
      </c>
      <c r="N15" s="678"/>
      <c r="O15" s="716"/>
      <c r="P15" s="8"/>
      <c r="Q15" s="8"/>
      <c r="R15" s="8"/>
      <c r="S15" s="8"/>
      <c r="T15" s="8"/>
      <c r="U15" s="8"/>
      <c r="V15" s="8"/>
      <c r="W15" s="8"/>
      <c r="X15" s="8"/>
      <c r="Y15" s="8"/>
      <c r="Z15" s="8"/>
    </row>
    <row r="16" spans="1:26" ht="34.5" customHeight="1">
      <c r="A16" s="726"/>
      <c r="B16" s="680"/>
      <c r="C16" s="681"/>
      <c r="D16" s="681"/>
      <c r="E16" s="681"/>
      <c r="F16" s="682"/>
      <c r="G16" s="666"/>
      <c r="H16" s="666"/>
      <c r="I16" s="49" t="s">
        <v>143</v>
      </c>
      <c r="J16" s="49" t="s">
        <v>146</v>
      </c>
      <c r="K16" s="666"/>
      <c r="L16" s="666"/>
      <c r="M16" s="680"/>
      <c r="N16" s="681"/>
      <c r="O16" s="718"/>
      <c r="P16" s="8"/>
      <c r="Q16" s="8"/>
      <c r="R16" s="8"/>
      <c r="S16" s="8"/>
      <c r="T16" s="8"/>
      <c r="U16" s="8"/>
      <c r="V16" s="8"/>
      <c r="W16" s="8"/>
      <c r="X16" s="8"/>
      <c r="Y16" s="8"/>
      <c r="Z16" s="8"/>
    </row>
    <row r="17" spans="1:26" ht="34.5" customHeight="1">
      <c r="A17" s="50">
        <v>1</v>
      </c>
      <c r="B17" s="710" t="s">
        <v>148</v>
      </c>
      <c r="C17" s="708" t="s">
        <v>150</v>
      </c>
      <c r="D17" s="704"/>
      <c r="E17" s="704"/>
      <c r="F17" s="688"/>
      <c r="G17" s="44">
        <f>COUNT('주행 중 녹화 기능'!G:G)</f>
        <v>362</v>
      </c>
      <c r="H17" s="44">
        <f t="shared" ref="H17:H35" si="0">SUM(I17:J17)</f>
        <v>150</v>
      </c>
      <c r="I17" s="44">
        <f>COUNTIF('주행 중 녹화 기능'!J:J,"Pass")</f>
        <v>150</v>
      </c>
      <c r="J17" s="44">
        <f>COUNTIF('주행 중 녹화 기능'!J:J,"Fail")</f>
        <v>0</v>
      </c>
      <c r="K17" s="44" t="s">
        <v>157</v>
      </c>
      <c r="L17" s="44" t="s">
        <v>158</v>
      </c>
      <c r="M17" s="706" t="s">
        <v>159</v>
      </c>
      <c r="N17" s="704"/>
      <c r="O17" s="689"/>
      <c r="P17" s="8"/>
      <c r="Q17" s="8"/>
      <c r="R17" s="8"/>
      <c r="S17" s="8"/>
      <c r="T17" s="8"/>
      <c r="U17" s="8"/>
      <c r="V17" s="8"/>
      <c r="W17" s="8"/>
      <c r="X17" s="8"/>
      <c r="Y17" s="8"/>
      <c r="Z17" s="8"/>
    </row>
    <row r="18" spans="1:26" ht="34.5" customHeight="1">
      <c r="A18" s="50">
        <v>2</v>
      </c>
      <c r="B18" s="666"/>
      <c r="C18" s="708" t="s">
        <v>160</v>
      </c>
      <c r="D18" s="704"/>
      <c r="E18" s="704"/>
      <c r="F18" s="688"/>
      <c r="G18" s="44">
        <f>COUNT('주차 후 녹화 기능'!G:G)</f>
        <v>312</v>
      </c>
      <c r="H18" s="44">
        <f t="shared" si="0"/>
        <v>120</v>
      </c>
      <c r="I18" s="44">
        <f>COUNTIF('주차 후 녹화 기능'!J:J,"Pass")</f>
        <v>120</v>
      </c>
      <c r="J18" s="44">
        <f>COUNTIF('주차 후 녹화 기능'!J:J,"Fail")</f>
        <v>0</v>
      </c>
      <c r="K18" s="44" t="s">
        <v>158</v>
      </c>
      <c r="L18" s="44" t="s">
        <v>39</v>
      </c>
      <c r="M18" s="706"/>
      <c r="N18" s="704"/>
      <c r="O18" s="689"/>
      <c r="P18" s="8"/>
      <c r="Q18" s="8"/>
      <c r="R18" s="8"/>
      <c r="S18" s="8"/>
      <c r="T18" s="8"/>
      <c r="U18" s="8"/>
      <c r="V18" s="8"/>
      <c r="W18" s="8"/>
      <c r="X18" s="8"/>
      <c r="Y18" s="8"/>
      <c r="Z18" s="8"/>
    </row>
    <row r="19" spans="1:26" ht="34.5" customHeight="1">
      <c r="A19" s="50">
        <v>3</v>
      </c>
      <c r="B19" s="710" t="s">
        <v>167</v>
      </c>
      <c r="C19" s="708" t="s">
        <v>168</v>
      </c>
      <c r="D19" s="704"/>
      <c r="E19" s="704"/>
      <c r="F19" s="688"/>
      <c r="G19" s="44">
        <f>COUNT('HU 연동기능'!G:G)</f>
        <v>326</v>
      </c>
      <c r="H19" s="44">
        <f t="shared" si="0"/>
        <v>143</v>
      </c>
      <c r="I19" s="44">
        <f>COUNTIF('HU 연동기능'!J:J,"Pass")</f>
        <v>143</v>
      </c>
      <c r="J19" s="44">
        <f>COUNTIF('HU 연동기능'!J:J,"Fail")</f>
        <v>0</v>
      </c>
      <c r="K19" s="44" t="s">
        <v>158</v>
      </c>
      <c r="L19" s="44" t="s">
        <v>39</v>
      </c>
      <c r="M19" s="706"/>
      <c r="N19" s="704"/>
      <c r="O19" s="689"/>
      <c r="P19" s="8"/>
      <c r="Q19" s="8"/>
      <c r="R19" s="8"/>
      <c r="S19" s="8"/>
      <c r="T19" s="8"/>
      <c r="U19" s="8"/>
      <c r="V19" s="8"/>
      <c r="W19" s="8"/>
      <c r="X19" s="8"/>
      <c r="Y19" s="8"/>
      <c r="Z19" s="8"/>
    </row>
    <row r="20" spans="1:26" ht="34.5" customHeight="1">
      <c r="A20" s="50">
        <v>4</v>
      </c>
      <c r="B20" s="665"/>
      <c r="C20" s="708" t="s">
        <v>173</v>
      </c>
      <c r="D20" s="704"/>
      <c r="E20" s="704"/>
      <c r="F20" s="688"/>
      <c r="G20" s="44">
        <f>COUNT('보조배터리 연동기능'!G:G)</f>
        <v>520</v>
      </c>
      <c r="H20" s="44">
        <f t="shared" si="0"/>
        <v>53</v>
      </c>
      <c r="I20" s="44">
        <f>COUNTIF('보조배터리 연동기능'!J:J,"Pass")</f>
        <v>53</v>
      </c>
      <c r="J20" s="44">
        <f>COUNTIF('보조배터리 연동기능'!J:J,"Fail")</f>
        <v>0</v>
      </c>
      <c r="K20" s="44" t="s">
        <v>158</v>
      </c>
      <c r="L20" s="44" t="s">
        <v>39</v>
      </c>
      <c r="M20" s="706"/>
      <c r="N20" s="704"/>
      <c r="O20" s="689"/>
      <c r="P20" s="8"/>
      <c r="Q20" s="8"/>
      <c r="R20" s="8"/>
      <c r="S20" s="8"/>
      <c r="T20" s="8"/>
      <c r="U20" s="8"/>
      <c r="V20" s="8"/>
      <c r="W20" s="8"/>
      <c r="X20" s="8"/>
      <c r="Y20" s="8"/>
      <c r="Z20" s="8"/>
    </row>
    <row r="21" spans="1:26" ht="34.5" customHeight="1">
      <c r="A21" s="50">
        <v>5</v>
      </c>
      <c r="B21" s="665"/>
      <c r="C21" s="708" t="s">
        <v>178</v>
      </c>
      <c r="D21" s="704"/>
      <c r="E21" s="704"/>
      <c r="F21" s="688"/>
      <c r="G21" s="44">
        <f>COUNT('모바일 앱 연동기능'!G:G)</f>
        <v>109</v>
      </c>
      <c r="H21" s="44">
        <f t="shared" si="0"/>
        <v>0</v>
      </c>
      <c r="I21" s="44">
        <f>COUNTIF('모바일 앱 연동기능'!J:J,"Pass")</f>
        <v>0</v>
      </c>
      <c r="J21" s="44">
        <f>COUNTIF('모바일 앱 연동기능'!J:J,"Fail")</f>
        <v>0</v>
      </c>
      <c r="K21" s="44" t="s">
        <v>158</v>
      </c>
      <c r="L21" s="44" t="s">
        <v>39</v>
      </c>
      <c r="M21" s="706"/>
      <c r="N21" s="704"/>
      <c r="O21" s="689"/>
      <c r="P21" s="8"/>
      <c r="Q21" s="8"/>
      <c r="R21" s="8"/>
      <c r="S21" s="8"/>
      <c r="T21" s="8"/>
      <c r="U21" s="8"/>
      <c r="V21" s="8"/>
      <c r="W21" s="8"/>
      <c r="X21" s="8"/>
      <c r="Y21" s="8"/>
      <c r="Z21" s="8"/>
    </row>
    <row r="22" spans="1:26" ht="34.5" customHeight="1">
      <c r="A22" s="50">
        <v>6</v>
      </c>
      <c r="B22" s="666"/>
      <c r="C22" s="708" t="s">
        <v>185</v>
      </c>
      <c r="D22" s="704"/>
      <c r="E22" s="704"/>
      <c r="F22" s="688"/>
      <c r="G22" s="44">
        <f>COUNT('DCM 연동기능'!G:G)</f>
        <v>727</v>
      </c>
      <c r="H22" s="44">
        <f t="shared" si="0"/>
        <v>215</v>
      </c>
      <c r="I22" s="44">
        <f>COUNTIF('DCM 연동기능'!J:J,"Pass")</f>
        <v>215</v>
      </c>
      <c r="J22" s="44">
        <f>COUNTIF('DCM 연동기능'!J:J,"Fail")</f>
        <v>0</v>
      </c>
      <c r="K22" s="44" t="s">
        <v>158</v>
      </c>
      <c r="L22" s="44" t="s">
        <v>39</v>
      </c>
      <c r="M22" s="706"/>
      <c r="N22" s="704"/>
      <c r="O22" s="689"/>
      <c r="P22" s="8"/>
      <c r="Q22" s="8"/>
      <c r="R22" s="8"/>
      <c r="S22" s="8"/>
      <c r="T22" s="8"/>
      <c r="U22" s="8"/>
      <c r="V22" s="8"/>
      <c r="W22" s="8"/>
      <c r="X22" s="8"/>
      <c r="Y22" s="8"/>
      <c r="Z22" s="8"/>
    </row>
    <row r="23" spans="1:26" ht="34.5" customHeight="1">
      <c r="A23" s="50">
        <v>7</v>
      </c>
      <c r="B23" s="710" t="s">
        <v>189</v>
      </c>
      <c r="C23" s="708" t="s">
        <v>190</v>
      </c>
      <c r="D23" s="704"/>
      <c r="E23" s="704"/>
      <c r="F23" s="688"/>
      <c r="G23" s="44">
        <f>COUNT('표시 관련 서비스'!G:G)</f>
        <v>105</v>
      </c>
      <c r="H23" s="44">
        <f t="shared" si="0"/>
        <v>56</v>
      </c>
      <c r="I23" s="44">
        <f>COUNTIF('표시 관련 서비스'!J:J,"Pass")</f>
        <v>56</v>
      </c>
      <c r="J23" s="44">
        <f>COUNTIF('표시 관련 서비스'!J:J,"Fail")</f>
        <v>0</v>
      </c>
      <c r="K23" s="44" t="s">
        <v>158</v>
      </c>
      <c r="L23" s="44" t="s">
        <v>39</v>
      </c>
      <c r="M23" s="706"/>
      <c r="N23" s="704"/>
      <c r="O23" s="689"/>
      <c r="P23" s="8"/>
      <c r="Q23" s="8"/>
      <c r="R23" s="8"/>
      <c r="S23" s="8"/>
      <c r="T23" s="8"/>
      <c r="U23" s="8"/>
      <c r="V23" s="8"/>
      <c r="W23" s="8"/>
      <c r="X23" s="8"/>
      <c r="Y23" s="8"/>
      <c r="Z23" s="8"/>
    </row>
    <row r="24" spans="1:26" ht="34.5" customHeight="1">
      <c r="A24" s="50">
        <v>8</v>
      </c>
      <c r="B24" s="666"/>
      <c r="C24" s="708" t="s">
        <v>196</v>
      </c>
      <c r="D24" s="704"/>
      <c r="E24" s="704"/>
      <c r="F24" s="688"/>
      <c r="G24" s="44">
        <f>COUNT('커넥티드 관련 서비스'!G:G)</f>
        <v>105</v>
      </c>
      <c r="H24" s="44">
        <f t="shared" si="0"/>
        <v>84</v>
      </c>
      <c r="I24" s="44">
        <f>COUNTIF('커넥티드 관련 서비스'!J:J,"Pass")</f>
        <v>84</v>
      </c>
      <c r="J24" s="44">
        <f>COUNTIF('커넥티드 관련 서비스'!J:J,"Fail")</f>
        <v>0</v>
      </c>
      <c r="K24" s="44" t="s">
        <v>158</v>
      </c>
      <c r="L24" s="44" t="s">
        <v>39</v>
      </c>
      <c r="M24" s="706"/>
      <c r="N24" s="704"/>
      <c r="O24" s="689"/>
      <c r="P24" s="8"/>
      <c r="Q24" s="8"/>
      <c r="R24" s="8"/>
      <c r="S24" s="8"/>
      <c r="T24" s="8"/>
      <c r="U24" s="8"/>
      <c r="V24" s="8"/>
      <c r="W24" s="8"/>
      <c r="X24" s="8"/>
      <c r="Y24" s="8"/>
      <c r="Z24" s="8"/>
    </row>
    <row r="25" spans="1:26" ht="34.5" customHeight="1">
      <c r="A25" s="50">
        <v>9</v>
      </c>
      <c r="B25" s="710" t="s">
        <v>203</v>
      </c>
      <c r="C25" s="708" t="s">
        <v>204</v>
      </c>
      <c r="D25" s="704"/>
      <c r="E25" s="704"/>
      <c r="F25" s="688"/>
      <c r="G25" s="44">
        <f>COUNT('차량정보 저장기능'!G:G)</f>
        <v>253</v>
      </c>
      <c r="H25" s="44">
        <f t="shared" si="0"/>
        <v>1</v>
      </c>
      <c r="I25" s="44">
        <f>COUNTIF('차량정보 저장기능'!J:J,"Pass")</f>
        <v>1</v>
      </c>
      <c r="J25" s="44">
        <f>COUNTIF('차량정보 저장기능'!J:J,"Fail")</f>
        <v>0</v>
      </c>
      <c r="K25" s="44" t="s">
        <v>158</v>
      </c>
      <c r="L25" s="44" t="s">
        <v>39</v>
      </c>
      <c r="M25" s="706"/>
      <c r="N25" s="704"/>
      <c r="O25" s="689"/>
      <c r="P25" s="8"/>
      <c r="Q25" s="8"/>
      <c r="R25" s="8"/>
      <c r="S25" s="8"/>
      <c r="T25" s="8"/>
      <c r="U25" s="8"/>
      <c r="V25" s="8"/>
      <c r="W25" s="8"/>
      <c r="X25" s="8"/>
      <c r="Y25" s="8"/>
      <c r="Z25" s="8"/>
    </row>
    <row r="26" spans="1:26" ht="34.5" customHeight="1">
      <c r="A26" s="50">
        <v>10</v>
      </c>
      <c r="B26" s="665"/>
      <c r="C26" s="708" t="s">
        <v>209</v>
      </c>
      <c r="D26" s="704"/>
      <c r="E26" s="704"/>
      <c r="F26" s="688"/>
      <c r="G26" s="44">
        <f>COUNT('파일 재생 및 편집'!H:H)</f>
        <v>73</v>
      </c>
      <c r="H26" s="44">
        <f t="shared" si="0"/>
        <v>0</v>
      </c>
      <c r="I26" s="44">
        <f>COUNTIF('파일 재생 및 편집'!K:K,"Pass")</f>
        <v>0</v>
      </c>
      <c r="J26" s="44">
        <f>COUNTIF('파일 재생 및 편집'!K:K,"Fail")</f>
        <v>0</v>
      </c>
      <c r="K26" s="44" t="s">
        <v>158</v>
      </c>
      <c r="L26" s="44" t="s">
        <v>39</v>
      </c>
      <c r="M26" s="706"/>
      <c r="N26" s="704"/>
      <c r="O26" s="689"/>
      <c r="P26" s="8"/>
      <c r="Q26" s="8"/>
      <c r="R26" s="8"/>
      <c r="S26" s="8"/>
      <c r="T26" s="8"/>
      <c r="U26" s="8"/>
      <c r="V26" s="8"/>
      <c r="W26" s="8"/>
      <c r="X26" s="8"/>
      <c r="Y26" s="8"/>
      <c r="Z26" s="8"/>
    </row>
    <row r="27" spans="1:26" ht="34.5" customHeight="1">
      <c r="A27" s="50">
        <v>11</v>
      </c>
      <c r="B27" s="665"/>
      <c r="C27" s="708" t="s">
        <v>214</v>
      </c>
      <c r="D27" s="704"/>
      <c r="E27" s="704"/>
      <c r="F27" s="688"/>
      <c r="G27" s="44">
        <f>COUNTIF('저장메모리 및 파일관리'!A:A,"MEM_*")</f>
        <v>273</v>
      </c>
      <c r="H27" s="44">
        <f t="shared" si="0"/>
        <v>0</v>
      </c>
      <c r="I27" s="44">
        <f>COUNTIF('저장메모리 및 파일관리'!J:J,"Pass")</f>
        <v>0</v>
      </c>
      <c r="J27" s="44">
        <f>COUNTIF('저장메모리 및 파일관리'!J:J,"Fail")</f>
        <v>0</v>
      </c>
      <c r="K27" s="44" t="s">
        <v>158</v>
      </c>
      <c r="L27" s="44" t="s">
        <v>39</v>
      </c>
      <c r="M27" s="706"/>
      <c r="N27" s="704"/>
      <c r="O27" s="689"/>
      <c r="P27" s="8"/>
      <c r="Q27" s="8"/>
      <c r="R27" s="8"/>
      <c r="S27" s="8"/>
      <c r="T27" s="8"/>
      <c r="U27" s="8"/>
      <c r="V27" s="8"/>
      <c r="W27" s="8"/>
      <c r="X27" s="8"/>
      <c r="Y27" s="8"/>
      <c r="Z27" s="8"/>
    </row>
    <row r="28" spans="1:26" ht="34.5" customHeight="1">
      <c r="A28" s="50">
        <v>12</v>
      </c>
      <c r="B28" s="666"/>
      <c r="C28" s="708" t="s">
        <v>219</v>
      </c>
      <c r="D28" s="704"/>
      <c r="E28" s="704"/>
      <c r="F28" s="688"/>
      <c r="G28" s="44">
        <f>COUNT('저장메모리 및 파일관리'!G:G)</f>
        <v>422</v>
      </c>
      <c r="H28" s="44">
        <f t="shared" si="0"/>
        <v>25</v>
      </c>
      <c r="I28" s="44">
        <f>COUNTIF('녹화 외 기본기능'!J:J,"Pass")</f>
        <v>25</v>
      </c>
      <c r="J28" s="44">
        <f>COUNTIF('녹화 외 기본기능'!J:J,"Fail")</f>
        <v>0</v>
      </c>
      <c r="K28" s="44" t="s">
        <v>158</v>
      </c>
      <c r="L28" s="44" t="s">
        <v>39</v>
      </c>
      <c r="M28" s="706"/>
      <c r="N28" s="704"/>
      <c r="O28" s="689"/>
      <c r="P28" s="8"/>
      <c r="Q28" s="8"/>
      <c r="R28" s="8"/>
      <c r="S28" s="8"/>
      <c r="T28" s="8"/>
      <c r="U28" s="8"/>
      <c r="V28" s="8"/>
      <c r="W28" s="8"/>
      <c r="X28" s="8"/>
      <c r="Y28" s="8"/>
      <c r="Z28" s="8"/>
    </row>
    <row r="29" spans="1:26" ht="34.5" customHeight="1">
      <c r="A29" s="50">
        <v>13</v>
      </c>
      <c r="B29" s="710" t="s">
        <v>125</v>
      </c>
      <c r="C29" s="708" t="s">
        <v>125</v>
      </c>
      <c r="D29" s="704"/>
      <c r="E29" s="704"/>
      <c r="F29" s="688"/>
      <c r="G29" s="44">
        <f>COUNT('동작 성능'!G:G)</f>
        <v>370</v>
      </c>
      <c r="H29" s="44">
        <f t="shared" si="0"/>
        <v>192</v>
      </c>
      <c r="I29" s="44">
        <f>COUNTIF('동작 성능'!J:J,"Pass")</f>
        <v>192</v>
      </c>
      <c r="J29" s="44">
        <f>COUNTIF('동작 성능'!J:J,"Fail")</f>
        <v>0</v>
      </c>
      <c r="K29" s="44" t="s">
        <v>158</v>
      </c>
      <c r="L29" s="44" t="s">
        <v>39</v>
      </c>
      <c r="M29" s="706"/>
      <c r="N29" s="704"/>
      <c r="O29" s="689"/>
      <c r="P29" s="8"/>
      <c r="Q29" s="8"/>
      <c r="R29" s="8"/>
      <c r="S29" s="8"/>
      <c r="T29" s="8"/>
      <c r="U29" s="8"/>
      <c r="V29" s="8"/>
      <c r="W29" s="8"/>
      <c r="X29" s="8"/>
      <c r="Y29" s="8"/>
      <c r="Z29" s="8"/>
    </row>
    <row r="30" spans="1:26" ht="34.5" customHeight="1">
      <c r="A30" s="50">
        <v>14</v>
      </c>
      <c r="B30" s="666"/>
      <c r="C30" s="708" t="s">
        <v>227</v>
      </c>
      <c r="D30" s="704"/>
      <c r="E30" s="704"/>
      <c r="F30" s="688"/>
      <c r="G30" s="44">
        <f>COUNT('비기능 외'!G:G)</f>
        <v>356</v>
      </c>
      <c r="H30" s="44">
        <f t="shared" si="0"/>
        <v>202</v>
      </c>
      <c r="I30" s="44">
        <f>COUNTIF('비기능 외'!J:J,"Pass")</f>
        <v>202</v>
      </c>
      <c r="J30" s="44">
        <f>COUNTIF('비기능 외'!J:J,"Fail")</f>
        <v>0</v>
      </c>
      <c r="K30" s="44" t="s">
        <v>158</v>
      </c>
      <c r="L30" s="44" t="s">
        <v>39</v>
      </c>
      <c r="M30" s="706"/>
      <c r="N30" s="704"/>
      <c r="O30" s="689"/>
      <c r="P30" s="8"/>
      <c r="Q30" s="8"/>
      <c r="R30" s="8"/>
      <c r="S30" s="8"/>
      <c r="T30" s="8"/>
      <c r="U30" s="8"/>
      <c r="V30" s="8"/>
      <c r="W30" s="8"/>
      <c r="X30" s="8"/>
      <c r="Y30" s="8"/>
      <c r="Z30" s="8"/>
    </row>
    <row r="31" spans="1:26" ht="34.5" customHeight="1">
      <c r="A31" s="50">
        <v>15</v>
      </c>
      <c r="B31" s="710" t="s">
        <v>233</v>
      </c>
      <c r="C31" s="708" t="s">
        <v>235</v>
      </c>
      <c r="D31" s="704"/>
      <c r="E31" s="704"/>
      <c r="F31" s="688"/>
      <c r="G31" s="44">
        <f>COUNT('진단서비스 (1)'!G:G)</f>
        <v>412</v>
      </c>
      <c r="H31" s="44">
        <f t="shared" si="0"/>
        <v>209</v>
      </c>
      <c r="I31" s="44">
        <f>COUNTIF('진단서비스 (1)'!J:J,"Pass")</f>
        <v>209</v>
      </c>
      <c r="J31" s="44">
        <f>COUNTIF('진단서비스 (1)'!J:J,"Fail")</f>
        <v>0</v>
      </c>
      <c r="K31" s="44" t="s">
        <v>158</v>
      </c>
      <c r="L31" s="44" t="s">
        <v>39</v>
      </c>
      <c r="M31" s="706"/>
      <c r="N31" s="704"/>
      <c r="O31" s="689"/>
      <c r="P31" s="8"/>
      <c r="Q31" s="8"/>
      <c r="R31" s="8"/>
      <c r="S31" s="8"/>
      <c r="T31" s="8"/>
      <c r="U31" s="8"/>
      <c r="V31" s="8"/>
      <c r="W31" s="8"/>
      <c r="X31" s="8"/>
      <c r="Y31" s="8"/>
      <c r="Z31" s="8"/>
    </row>
    <row r="32" spans="1:26" ht="34.5" customHeight="1">
      <c r="A32" s="50">
        <v>16</v>
      </c>
      <c r="B32" s="665"/>
      <c r="C32" s="708" t="s">
        <v>240</v>
      </c>
      <c r="D32" s="704"/>
      <c r="E32" s="704"/>
      <c r="F32" s="688"/>
      <c r="G32" s="44">
        <f>COUNT('진단서비스 (2)'!G:G)</f>
        <v>902</v>
      </c>
      <c r="H32" s="44">
        <f t="shared" si="0"/>
        <v>878</v>
      </c>
      <c r="I32" s="44">
        <f>COUNTIF('진단서비스 (2)'!J:J,"Pass")</f>
        <v>878</v>
      </c>
      <c r="J32" s="44">
        <f>COUNTIF('진단서비스 (2)'!J:J,"Fail")</f>
        <v>0</v>
      </c>
      <c r="K32" s="44" t="s">
        <v>158</v>
      </c>
      <c r="L32" s="44" t="s">
        <v>39</v>
      </c>
      <c r="M32" s="706"/>
      <c r="N32" s="704"/>
      <c r="O32" s="689"/>
      <c r="P32" s="8"/>
      <c r="Q32" s="8"/>
      <c r="R32" s="8"/>
      <c r="S32" s="8"/>
      <c r="T32" s="8"/>
      <c r="U32" s="8"/>
      <c r="V32" s="8"/>
      <c r="W32" s="8"/>
      <c r="X32" s="8"/>
      <c r="Y32" s="8"/>
      <c r="Z32" s="8"/>
    </row>
    <row r="33" spans="1:26" ht="34.5" customHeight="1">
      <c r="A33" s="50">
        <v>17</v>
      </c>
      <c r="B33" s="666"/>
      <c r="C33" s="708" t="s">
        <v>250</v>
      </c>
      <c r="D33" s="704"/>
      <c r="E33" s="704"/>
      <c r="F33" s="688"/>
      <c r="G33" s="44">
        <f>COUNT('진단서비스 (3)'!G:G)</f>
        <v>1499</v>
      </c>
      <c r="H33" s="44">
        <f t="shared" si="0"/>
        <v>1499</v>
      </c>
      <c r="I33" s="44">
        <f>COUNTIF('진단서비스 (3)'!J:J,"Pass")</f>
        <v>1499</v>
      </c>
      <c r="J33" s="44">
        <f>COUNTIF('진단서비스 (3)'!J:J,"Fail")</f>
        <v>0</v>
      </c>
      <c r="K33" s="44" t="s">
        <v>158</v>
      </c>
      <c r="L33" s="44" t="s">
        <v>39</v>
      </c>
      <c r="M33" s="706"/>
      <c r="N33" s="704"/>
      <c r="O33" s="689"/>
      <c r="P33" s="8"/>
      <c r="Q33" s="8"/>
      <c r="R33" s="8"/>
      <c r="S33" s="8"/>
      <c r="T33" s="8"/>
      <c r="U33" s="8"/>
      <c r="V33" s="8"/>
      <c r="W33" s="8"/>
      <c r="X33" s="8"/>
      <c r="Y33" s="8"/>
      <c r="Z33" s="8"/>
    </row>
    <row r="34" spans="1:26" ht="34.5" customHeight="1">
      <c r="A34" s="50">
        <v>18</v>
      </c>
      <c r="B34" s="710" t="s">
        <v>256</v>
      </c>
      <c r="C34" s="708" t="s">
        <v>258</v>
      </c>
      <c r="D34" s="704"/>
      <c r="E34" s="704"/>
      <c r="F34" s="688"/>
      <c r="G34" s="44">
        <f>COUNT(Sleep!G:G)</f>
        <v>1096</v>
      </c>
      <c r="H34" s="44">
        <f t="shared" si="0"/>
        <v>0</v>
      </c>
      <c r="I34" s="44">
        <f>COUNTIF(Sleep!J:J,"Pass")</f>
        <v>0</v>
      </c>
      <c r="J34" s="44">
        <f>COUNTIF(Sleep!J:J,"Fail")</f>
        <v>0</v>
      </c>
      <c r="K34" s="44" t="s">
        <v>158</v>
      </c>
      <c r="L34" s="44" t="s">
        <v>39</v>
      </c>
      <c r="M34" s="706"/>
      <c r="N34" s="704"/>
      <c r="O34" s="689"/>
      <c r="P34" s="8"/>
      <c r="Q34" s="8"/>
      <c r="R34" s="8"/>
      <c r="S34" s="8"/>
      <c r="T34" s="8"/>
      <c r="U34" s="8"/>
      <c r="V34" s="8"/>
      <c r="W34" s="8"/>
      <c r="X34" s="8"/>
      <c r="Y34" s="8"/>
      <c r="Z34" s="8"/>
    </row>
    <row r="35" spans="1:26" ht="34.5" customHeight="1">
      <c r="A35" s="50">
        <v>19</v>
      </c>
      <c r="B35" s="666"/>
      <c r="C35" s="708" t="s">
        <v>262</v>
      </c>
      <c r="D35" s="704"/>
      <c r="E35" s="704"/>
      <c r="F35" s="688"/>
      <c r="G35" s="44">
        <f>COUNT(Wakeup!G:G)</f>
        <v>714</v>
      </c>
      <c r="H35" s="44">
        <f t="shared" si="0"/>
        <v>0</v>
      </c>
      <c r="I35" s="44">
        <f>COUNTIF(Wakeup!J:J,"Pass")</f>
        <v>0</v>
      </c>
      <c r="J35" s="44">
        <f>COUNTIF(Wakeup!J:J,"Fail")</f>
        <v>0</v>
      </c>
      <c r="K35" s="44" t="s">
        <v>158</v>
      </c>
      <c r="L35" s="44" t="s">
        <v>39</v>
      </c>
      <c r="M35" s="706"/>
      <c r="N35" s="704"/>
      <c r="O35" s="689"/>
      <c r="P35" s="8"/>
      <c r="Q35" s="8"/>
      <c r="R35" s="8"/>
      <c r="S35" s="8"/>
      <c r="T35" s="8"/>
      <c r="U35" s="8"/>
      <c r="V35" s="8"/>
      <c r="W35" s="8"/>
      <c r="X35" s="8"/>
      <c r="Y35" s="8"/>
      <c r="Z35" s="8"/>
    </row>
    <row r="36" spans="1:26" ht="34.5" customHeight="1">
      <c r="A36" s="723" t="s">
        <v>170</v>
      </c>
      <c r="B36" s="704"/>
      <c r="C36" s="704"/>
      <c r="D36" s="704"/>
      <c r="E36" s="704"/>
      <c r="F36" s="688"/>
      <c r="G36" s="60">
        <f t="shared" ref="G36:J36" si="1">SUM(G17:G35)</f>
        <v>8936</v>
      </c>
      <c r="H36" s="60">
        <f t="shared" si="1"/>
        <v>3827</v>
      </c>
      <c r="I36" s="60">
        <f t="shared" si="1"/>
        <v>3827</v>
      </c>
      <c r="J36" s="60">
        <f t="shared" si="1"/>
        <v>0</v>
      </c>
      <c r="K36" s="714" t="s">
        <v>158</v>
      </c>
      <c r="L36" s="688"/>
      <c r="M36" s="714"/>
      <c r="N36" s="704"/>
      <c r="O36" s="689"/>
      <c r="P36" s="8"/>
      <c r="Q36" s="8"/>
      <c r="R36" s="8"/>
      <c r="S36" s="8"/>
      <c r="T36" s="8"/>
      <c r="U36" s="8"/>
      <c r="V36" s="8"/>
      <c r="W36" s="8"/>
      <c r="X36" s="8"/>
      <c r="Y36" s="8"/>
      <c r="Z36" s="8"/>
    </row>
    <row r="37" spans="1:26" ht="30" customHeight="1">
      <c r="A37" s="715" t="s">
        <v>274</v>
      </c>
      <c r="B37" s="678"/>
      <c r="C37" s="678"/>
      <c r="D37" s="678"/>
      <c r="E37" s="678"/>
      <c r="F37" s="678"/>
      <c r="G37" s="678"/>
      <c r="H37" s="678"/>
      <c r="I37" s="678"/>
      <c r="J37" s="678"/>
      <c r="K37" s="678"/>
      <c r="L37" s="678"/>
      <c r="M37" s="678"/>
      <c r="N37" s="678"/>
      <c r="O37" s="716"/>
      <c r="P37" s="8"/>
      <c r="Q37" s="8"/>
      <c r="R37" s="8"/>
      <c r="S37" s="8"/>
      <c r="T37" s="8"/>
      <c r="U37" s="8"/>
      <c r="V37" s="8"/>
      <c r="W37" s="8"/>
      <c r="X37" s="8"/>
      <c r="Y37" s="8"/>
      <c r="Z37" s="8"/>
    </row>
    <row r="38" spans="1:26" ht="30" customHeight="1">
      <c r="A38" s="693"/>
      <c r="B38" s="694"/>
      <c r="C38" s="694"/>
      <c r="D38" s="694"/>
      <c r="E38" s="694"/>
      <c r="F38" s="694"/>
      <c r="G38" s="694"/>
      <c r="H38" s="694"/>
      <c r="I38" s="694"/>
      <c r="J38" s="694"/>
      <c r="K38" s="694"/>
      <c r="L38" s="694"/>
      <c r="M38" s="694"/>
      <c r="N38" s="694"/>
      <c r="O38" s="717"/>
      <c r="P38" s="8"/>
      <c r="Q38" s="8"/>
      <c r="R38" s="8"/>
      <c r="S38" s="8"/>
      <c r="T38" s="8"/>
      <c r="U38" s="8"/>
      <c r="V38" s="8"/>
      <c r="W38" s="8"/>
      <c r="X38" s="8"/>
      <c r="Y38" s="8"/>
      <c r="Z38" s="8"/>
    </row>
    <row r="39" spans="1:26" ht="30" customHeight="1">
      <c r="A39" s="693"/>
      <c r="B39" s="694"/>
      <c r="C39" s="694"/>
      <c r="D39" s="694"/>
      <c r="E39" s="694"/>
      <c r="F39" s="694"/>
      <c r="G39" s="694"/>
      <c r="H39" s="694"/>
      <c r="I39" s="694"/>
      <c r="J39" s="694"/>
      <c r="K39" s="694"/>
      <c r="L39" s="694"/>
      <c r="M39" s="694"/>
      <c r="N39" s="694"/>
      <c r="O39" s="717"/>
      <c r="P39" s="8"/>
      <c r="Q39" s="8"/>
      <c r="R39" s="8"/>
      <c r="S39" s="8"/>
      <c r="T39" s="8"/>
      <c r="U39" s="8"/>
      <c r="V39" s="8"/>
      <c r="W39" s="8"/>
      <c r="X39" s="8"/>
      <c r="Y39" s="8"/>
      <c r="Z39" s="8"/>
    </row>
    <row r="40" spans="1:26" ht="30" customHeight="1">
      <c r="A40" s="693"/>
      <c r="B40" s="694"/>
      <c r="C40" s="694"/>
      <c r="D40" s="694"/>
      <c r="E40" s="694"/>
      <c r="F40" s="694"/>
      <c r="G40" s="694"/>
      <c r="H40" s="694"/>
      <c r="I40" s="694"/>
      <c r="J40" s="694"/>
      <c r="K40" s="694"/>
      <c r="L40" s="694"/>
      <c r="M40" s="694"/>
      <c r="N40" s="694"/>
      <c r="O40" s="717"/>
      <c r="P40" s="8"/>
      <c r="Q40" s="8"/>
      <c r="R40" s="8"/>
      <c r="S40" s="8"/>
      <c r="T40" s="8"/>
      <c r="U40" s="8"/>
      <c r="V40" s="8"/>
      <c r="W40" s="8"/>
      <c r="X40" s="8"/>
      <c r="Y40" s="8"/>
      <c r="Z40" s="8"/>
    </row>
    <row r="41" spans="1:26" ht="30" customHeight="1">
      <c r="A41" s="693"/>
      <c r="B41" s="694"/>
      <c r="C41" s="694"/>
      <c r="D41" s="694"/>
      <c r="E41" s="694"/>
      <c r="F41" s="694"/>
      <c r="G41" s="694"/>
      <c r="H41" s="694"/>
      <c r="I41" s="694"/>
      <c r="J41" s="694"/>
      <c r="K41" s="694"/>
      <c r="L41" s="694"/>
      <c r="M41" s="694"/>
      <c r="N41" s="694"/>
      <c r="O41" s="717"/>
      <c r="P41" s="8"/>
      <c r="Q41" s="8"/>
      <c r="R41" s="8"/>
      <c r="S41" s="8"/>
      <c r="T41" s="8"/>
      <c r="U41" s="8"/>
      <c r="V41" s="8"/>
      <c r="W41" s="8"/>
      <c r="X41" s="8"/>
      <c r="Y41" s="8"/>
      <c r="Z41" s="8"/>
    </row>
    <row r="42" spans="1:26" ht="30" customHeight="1">
      <c r="A42" s="693"/>
      <c r="B42" s="694"/>
      <c r="C42" s="694"/>
      <c r="D42" s="694"/>
      <c r="E42" s="694"/>
      <c r="F42" s="694"/>
      <c r="G42" s="694"/>
      <c r="H42" s="694"/>
      <c r="I42" s="694"/>
      <c r="J42" s="694"/>
      <c r="K42" s="694"/>
      <c r="L42" s="694"/>
      <c r="M42" s="694"/>
      <c r="N42" s="694"/>
      <c r="O42" s="717"/>
      <c r="P42" s="8"/>
      <c r="Q42" s="8"/>
      <c r="R42" s="8"/>
      <c r="S42" s="8"/>
      <c r="T42" s="8"/>
      <c r="U42" s="8"/>
      <c r="V42" s="8"/>
      <c r="W42" s="8"/>
      <c r="X42" s="8"/>
      <c r="Y42" s="8"/>
      <c r="Z42" s="8"/>
    </row>
    <row r="43" spans="1:26" ht="30" customHeight="1">
      <c r="A43" s="693"/>
      <c r="B43" s="694"/>
      <c r="C43" s="694"/>
      <c r="D43" s="694"/>
      <c r="E43" s="694"/>
      <c r="F43" s="694"/>
      <c r="G43" s="694"/>
      <c r="H43" s="694"/>
      <c r="I43" s="694"/>
      <c r="J43" s="694"/>
      <c r="K43" s="694"/>
      <c r="L43" s="694"/>
      <c r="M43" s="694"/>
      <c r="N43" s="694"/>
      <c r="O43" s="717"/>
      <c r="P43" s="8"/>
      <c r="Q43" s="8"/>
      <c r="R43" s="8"/>
      <c r="S43" s="8"/>
      <c r="T43" s="8"/>
      <c r="U43" s="8"/>
      <c r="V43" s="8"/>
      <c r="W43" s="8"/>
      <c r="X43" s="8"/>
      <c r="Y43" s="8"/>
      <c r="Z43" s="8"/>
    </row>
    <row r="44" spans="1:26" ht="30" customHeight="1">
      <c r="A44" s="693"/>
      <c r="B44" s="694"/>
      <c r="C44" s="694"/>
      <c r="D44" s="694"/>
      <c r="E44" s="694"/>
      <c r="F44" s="694"/>
      <c r="G44" s="694"/>
      <c r="H44" s="694"/>
      <c r="I44" s="694"/>
      <c r="J44" s="694"/>
      <c r="K44" s="694"/>
      <c r="L44" s="694"/>
      <c r="M44" s="694"/>
      <c r="N44" s="694"/>
      <c r="O44" s="717"/>
      <c r="P44" s="8"/>
      <c r="Q44" s="8"/>
      <c r="R44" s="8"/>
      <c r="S44" s="8"/>
      <c r="T44" s="8"/>
      <c r="U44" s="8"/>
      <c r="V44" s="8"/>
      <c r="W44" s="8"/>
      <c r="X44" s="8"/>
      <c r="Y44" s="8"/>
      <c r="Z44" s="8"/>
    </row>
    <row r="45" spans="1:26" ht="30" customHeight="1">
      <c r="A45" s="693"/>
      <c r="B45" s="694"/>
      <c r="C45" s="694"/>
      <c r="D45" s="694"/>
      <c r="E45" s="694"/>
      <c r="F45" s="694"/>
      <c r="G45" s="694"/>
      <c r="H45" s="694"/>
      <c r="I45" s="694"/>
      <c r="J45" s="694"/>
      <c r="K45" s="694"/>
      <c r="L45" s="694"/>
      <c r="M45" s="694"/>
      <c r="N45" s="694"/>
      <c r="O45" s="717"/>
      <c r="P45" s="8"/>
      <c r="Q45" s="8"/>
      <c r="R45" s="8"/>
      <c r="S45" s="8"/>
      <c r="T45" s="8"/>
      <c r="U45" s="8"/>
      <c r="V45" s="8"/>
      <c r="W45" s="8"/>
      <c r="X45" s="8"/>
      <c r="Y45" s="8"/>
      <c r="Z45" s="8"/>
    </row>
    <row r="46" spans="1:26" ht="30" customHeight="1">
      <c r="A46" s="693"/>
      <c r="B46" s="694"/>
      <c r="C46" s="694"/>
      <c r="D46" s="694"/>
      <c r="E46" s="694"/>
      <c r="F46" s="694"/>
      <c r="G46" s="694"/>
      <c r="H46" s="694"/>
      <c r="I46" s="694"/>
      <c r="J46" s="694"/>
      <c r="K46" s="694"/>
      <c r="L46" s="694"/>
      <c r="M46" s="694"/>
      <c r="N46" s="694"/>
      <c r="O46" s="717"/>
      <c r="P46" s="8"/>
      <c r="Q46" s="8"/>
      <c r="R46" s="8"/>
      <c r="S46" s="8"/>
      <c r="T46" s="8"/>
      <c r="U46" s="8"/>
      <c r="V46" s="8"/>
      <c r="W46" s="8"/>
      <c r="X46" s="8"/>
      <c r="Y46" s="8"/>
      <c r="Z46" s="8"/>
    </row>
    <row r="47" spans="1:26" ht="30" customHeight="1">
      <c r="A47" s="693"/>
      <c r="B47" s="694"/>
      <c r="C47" s="694"/>
      <c r="D47" s="694"/>
      <c r="E47" s="694"/>
      <c r="F47" s="694"/>
      <c r="G47" s="694"/>
      <c r="H47" s="694"/>
      <c r="I47" s="694"/>
      <c r="J47" s="694"/>
      <c r="K47" s="694"/>
      <c r="L47" s="694"/>
      <c r="M47" s="694"/>
      <c r="N47" s="694"/>
      <c r="O47" s="717"/>
      <c r="P47" s="8"/>
      <c r="Q47" s="8"/>
      <c r="R47" s="8"/>
      <c r="S47" s="8"/>
      <c r="T47" s="8"/>
      <c r="U47" s="8"/>
      <c r="V47" s="8"/>
      <c r="W47" s="8"/>
      <c r="X47" s="8"/>
      <c r="Y47" s="8"/>
      <c r="Z47" s="8"/>
    </row>
    <row r="48" spans="1:26" ht="30" customHeight="1">
      <c r="A48" s="693"/>
      <c r="B48" s="694"/>
      <c r="C48" s="694"/>
      <c r="D48" s="694"/>
      <c r="E48" s="694"/>
      <c r="F48" s="694"/>
      <c r="G48" s="694"/>
      <c r="H48" s="694"/>
      <c r="I48" s="694"/>
      <c r="J48" s="694"/>
      <c r="K48" s="694"/>
      <c r="L48" s="694"/>
      <c r="M48" s="694"/>
      <c r="N48" s="694"/>
      <c r="O48" s="717"/>
      <c r="P48" s="8"/>
      <c r="Q48" s="8"/>
      <c r="R48" s="8"/>
      <c r="S48" s="8"/>
      <c r="T48" s="8"/>
      <c r="U48" s="8"/>
      <c r="V48" s="8"/>
      <c r="W48" s="8"/>
      <c r="X48" s="8"/>
      <c r="Y48" s="8"/>
      <c r="Z48" s="8"/>
    </row>
    <row r="49" spans="1:26" ht="41.25" customHeight="1">
      <c r="A49" s="696"/>
      <c r="B49" s="681"/>
      <c r="C49" s="681"/>
      <c r="D49" s="681"/>
      <c r="E49" s="681"/>
      <c r="F49" s="681"/>
      <c r="G49" s="681"/>
      <c r="H49" s="681"/>
      <c r="I49" s="681"/>
      <c r="J49" s="681"/>
      <c r="K49" s="681"/>
      <c r="L49" s="681"/>
      <c r="M49" s="681"/>
      <c r="N49" s="681"/>
      <c r="O49" s="718"/>
      <c r="P49" s="8"/>
      <c r="Q49" s="8"/>
      <c r="R49" s="8"/>
      <c r="S49" s="8"/>
      <c r="T49" s="8"/>
      <c r="U49" s="8"/>
      <c r="V49" s="8"/>
      <c r="W49" s="8"/>
      <c r="X49" s="8"/>
      <c r="Y49" s="8"/>
      <c r="Z49" s="8"/>
    </row>
    <row r="50" spans="1:26" ht="30" customHeight="1">
      <c r="A50" s="720">
        <f ca="1">TODAY()</f>
        <v>46227</v>
      </c>
      <c r="B50" s="721"/>
      <c r="C50" s="721"/>
      <c r="D50" s="721"/>
      <c r="E50" s="721"/>
      <c r="F50" s="721"/>
      <c r="G50" s="721"/>
      <c r="H50" s="721"/>
      <c r="I50" s="721"/>
      <c r="J50" s="721"/>
      <c r="K50" s="721"/>
      <c r="L50" s="721"/>
      <c r="M50" s="721"/>
      <c r="N50" s="721"/>
      <c r="O50" s="722"/>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63"/>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63"/>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63"/>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63"/>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63"/>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63"/>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63"/>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63"/>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63"/>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63"/>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63"/>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63"/>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63"/>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63"/>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63"/>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63"/>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63"/>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11">
    <mergeCell ref="B23:B24"/>
    <mergeCell ref="C22:F22"/>
    <mergeCell ref="C23:F23"/>
    <mergeCell ref="C20:F20"/>
    <mergeCell ref="C21:F21"/>
    <mergeCell ref="C24:F24"/>
    <mergeCell ref="J13:L13"/>
    <mergeCell ref="M13:O13"/>
    <mergeCell ref="E14:F14"/>
    <mergeCell ref="A15:A16"/>
    <mergeCell ref="G15:G16"/>
    <mergeCell ref="H15:H16"/>
    <mergeCell ref="I15:J15"/>
    <mergeCell ref="K15:K16"/>
    <mergeCell ref="B17:B18"/>
    <mergeCell ref="C18:F18"/>
    <mergeCell ref="A50:O50"/>
    <mergeCell ref="M27:O27"/>
    <mergeCell ref="M28:O28"/>
    <mergeCell ref="M29:O29"/>
    <mergeCell ref="M30:O30"/>
    <mergeCell ref="M31:O31"/>
    <mergeCell ref="M32:O32"/>
    <mergeCell ref="M33:O33"/>
    <mergeCell ref="B25:B28"/>
    <mergeCell ref="B34:B35"/>
    <mergeCell ref="C34:F34"/>
    <mergeCell ref="C35:F35"/>
    <mergeCell ref="A36:F36"/>
    <mergeCell ref="C25:F25"/>
    <mergeCell ref="C26:F26"/>
    <mergeCell ref="B29:B30"/>
    <mergeCell ref="C29:F29"/>
    <mergeCell ref="C30:F30"/>
    <mergeCell ref="B31:B33"/>
    <mergeCell ref="M25:O25"/>
    <mergeCell ref="M26:O26"/>
    <mergeCell ref="C27:F27"/>
    <mergeCell ref="C28:F28"/>
    <mergeCell ref="C32:F32"/>
    <mergeCell ref="M34:O34"/>
    <mergeCell ref="M35:O35"/>
    <mergeCell ref="K36:L36"/>
    <mergeCell ref="M36:O36"/>
    <mergeCell ref="A37:O49"/>
    <mergeCell ref="M24:O24"/>
    <mergeCell ref="C33:F33"/>
    <mergeCell ref="H11:I11"/>
    <mergeCell ref="H12:I12"/>
    <mergeCell ref="M22:O22"/>
    <mergeCell ref="M23:O23"/>
    <mergeCell ref="L15:L16"/>
    <mergeCell ref="M15:O16"/>
    <mergeCell ref="M17:O17"/>
    <mergeCell ref="M18:O18"/>
    <mergeCell ref="M19:O19"/>
    <mergeCell ref="M20:O20"/>
    <mergeCell ref="M21:O21"/>
    <mergeCell ref="J11:L11"/>
    <mergeCell ref="M11:O11"/>
    <mergeCell ref="J12:L12"/>
    <mergeCell ref="M12:O12"/>
    <mergeCell ref="H14:I14"/>
    <mergeCell ref="J14:L14"/>
    <mergeCell ref="M14:O14"/>
    <mergeCell ref="C31:F31"/>
    <mergeCell ref="B15:F16"/>
    <mergeCell ref="C17:F17"/>
    <mergeCell ref="B19:B22"/>
    <mergeCell ref="C19:F19"/>
    <mergeCell ref="A7:B7"/>
    <mergeCell ref="C7:O7"/>
    <mergeCell ref="A8:B8"/>
    <mergeCell ref="C8:G8"/>
    <mergeCell ref="H8:I8"/>
    <mergeCell ref="J8:O8"/>
    <mergeCell ref="H9:I9"/>
    <mergeCell ref="J9:L9"/>
    <mergeCell ref="M9:O9"/>
    <mergeCell ref="E9:F9"/>
    <mergeCell ref="E10:F10"/>
    <mergeCell ref="H10:I10"/>
    <mergeCell ref="J10:L10"/>
    <mergeCell ref="M10:O10"/>
    <mergeCell ref="E11:F11"/>
    <mergeCell ref="E12:F12"/>
    <mergeCell ref="E13:F13"/>
    <mergeCell ref="H13:I13"/>
    <mergeCell ref="A4:B4"/>
    <mergeCell ref="C4:G4"/>
    <mergeCell ref="H4:I4"/>
    <mergeCell ref="J4:O4"/>
    <mergeCell ref="C5:G5"/>
    <mergeCell ref="H5:I5"/>
    <mergeCell ref="J5:O5"/>
    <mergeCell ref="A5:B5"/>
    <mergeCell ref="A6:B6"/>
    <mergeCell ref="C6:G6"/>
    <mergeCell ref="H6:I6"/>
    <mergeCell ref="J6:O6"/>
    <mergeCell ref="J2:K2"/>
    <mergeCell ref="J3:K3"/>
    <mergeCell ref="L3:M3"/>
    <mergeCell ref="N3:O3"/>
    <mergeCell ref="A1:C3"/>
    <mergeCell ref="D1:I3"/>
    <mergeCell ref="J1:K1"/>
    <mergeCell ref="L1:M1"/>
    <mergeCell ref="N1:O1"/>
    <mergeCell ref="L2:M2"/>
    <mergeCell ref="N2:O2"/>
  </mergeCells>
  <printOptions horizontalCentered="1" verticalCentered="1"/>
  <pageMargins left="0.23622047244094491" right="0.23622047244094491" top="0.74803149606299213" bottom="0.74803149606299213" header="0" footer="0"/>
  <pageSetup paperSize="9" orientation="portrait"/>
  <headerFooter>
    <oddFooter>&amp;C시험검증실 제어기검증팀</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000"/>
  <sheetViews>
    <sheetView workbookViewId="0"/>
  </sheetViews>
  <sheetFormatPr defaultColWidth="14.42578125" defaultRowHeight="15" customHeight="1"/>
  <cols>
    <col min="1" max="2" width="8.7109375" customWidth="1"/>
    <col min="3" max="3" width="24.42578125" customWidth="1"/>
    <col min="4" max="4" width="14" customWidth="1"/>
    <col min="5" max="6" width="13.5703125" customWidth="1"/>
    <col min="7" max="7" width="15.7109375" customWidth="1"/>
    <col min="8" max="8" width="17.28515625" customWidth="1"/>
    <col min="9" max="9" width="16.42578125" customWidth="1"/>
    <col min="10" max="10" width="8.7109375" customWidth="1"/>
    <col min="11" max="13" width="14.42578125" customWidth="1"/>
    <col min="14" max="26" width="8.7109375" customWidth="1"/>
  </cols>
  <sheetData>
    <row r="1" spans="1:13" ht="16.5" customHeight="1">
      <c r="A1" s="1"/>
      <c r="B1" s="1"/>
      <c r="C1" s="1"/>
      <c r="D1" s="1"/>
      <c r="E1" s="1"/>
      <c r="F1" s="1"/>
      <c r="G1" s="1"/>
      <c r="H1" s="1"/>
      <c r="I1" s="1"/>
      <c r="J1" s="1"/>
      <c r="K1" s="1"/>
      <c r="L1" s="1"/>
      <c r="M1" s="1"/>
    </row>
    <row r="2" spans="1:13" ht="16.5" customHeight="1">
      <c r="A2" s="1"/>
      <c r="B2" s="1"/>
      <c r="C2" s="1"/>
      <c r="D2" s="1"/>
      <c r="E2" s="1"/>
      <c r="F2" s="1"/>
      <c r="G2" s="1"/>
      <c r="H2" s="1"/>
      <c r="I2" s="1"/>
      <c r="J2" s="1"/>
      <c r="K2" s="1"/>
      <c r="L2" s="1"/>
      <c r="M2" s="1"/>
    </row>
    <row r="3" spans="1:13" ht="16.5" customHeight="1">
      <c r="A3" s="1"/>
      <c r="B3" s="1"/>
      <c r="C3" s="1"/>
      <c r="D3" s="1"/>
      <c r="E3" s="1"/>
      <c r="F3" s="1"/>
      <c r="G3" s="1"/>
      <c r="H3" s="1"/>
      <c r="I3" s="1"/>
      <c r="J3" s="1"/>
      <c r="K3" s="1"/>
      <c r="L3" s="1"/>
      <c r="M3" s="1"/>
    </row>
    <row r="4" spans="1:13" ht="16.5" customHeight="1">
      <c r="A4" s="1"/>
      <c r="B4" s="1"/>
      <c r="C4" s="1"/>
      <c r="D4" s="1"/>
      <c r="E4" s="1"/>
      <c r="F4" s="1"/>
      <c r="G4" s="1"/>
      <c r="H4" s="1"/>
      <c r="I4" s="1"/>
      <c r="J4" s="1"/>
      <c r="K4" s="1"/>
      <c r="L4" s="1"/>
      <c r="M4" s="1"/>
    </row>
    <row r="5" spans="1:13" ht="16.5" customHeight="1">
      <c r="A5" s="1"/>
      <c r="B5" s="1"/>
      <c r="C5" s="1"/>
      <c r="D5" s="1"/>
      <c r="E5" s="1"/>
      <c r="F5" s="1"/>
      <c r="G5" s="1"/>
      <c r="H5" s="1"/>
      <c r="I5" s="1"/>
      <c r="J5" s="1"/>
      <c r="K5" s="1"/>
      <c r="L5" s="1"/>
      <c r="M5" s="1"/>
    </row>
    <row r="6" spans="1:13" ht="16.5" customHeight="1">
      <c r="A6" s="1"/>
      <c r="B6" s="1"/>
      <c r="C6" s="2"/>
      <c r="D6" s="3" t="s">
        <v>0</v>
      </c>
      <c r="E6" s="3" t="s">
        <v>1</v>
      </c>
      <c r="F6" s="3" t="s">
        <v>2</v>
      </c>
      <c r="G6" s="3" t="s">
        <v>4</v>
      </c>
      <c r="H6" s="2" t="s">
        <v>5</v>
      </c>
      <c r="I6" s="2" t="s">
        <v>6</v>
      </c>
      <c r="J6" s="1"/>
      <c r="K6" s="1"/>
      <c r="L6" s="1"/>
      <c r="M6" s="1"/>
    </row>
    <row r="7" spans="1:13" ht="16.5" customHeight="1">
      <c r="A7" s="1"/>
      <c r="B7" s="1"/>
      <c r="C7" s="5" t="s">
        <v>8</v>
      </c>
      <c r="D7" s="10">
        <f t="array" aca="1" ref="D7" ca="1">COUNTIF(INDIRECT("'"&amp;C7&amp;"'!A:A"),"OWD_*")-1</f>
        <v>145</v>
      </c>
      <c r="E7" s="10">
        <f t="shared" ref="E7:E25" ca="1" si="0">COUNTA(INDIRECT("'"&amp;C7&amp;"'!G:G"))-1</f>
        <v>362</v>
      </c>
      <c r="F7" s="11">
        <f t="shared" ref="F7:F25" ca="1" si="1">COUNTIF(INDIRECT("'"&amp;C7&amp;"'!Q:Q"),"△")</f>
        <v>24</v>
      </c>
      <c r="G7" s="13">
        <f t="array" aca="1" ref="G7" ca="1">COUNTIF(INDIRECT("'"&amp;C7&amp;"'!Q:Q"),"01_OWD_*")</f>
        <v>145</v>
      </c>
      <c r="H7" s="16">
        <f t="shared" ref="H7:H26" ca="1" si="2">G7/E7</f>
        <v>0.40055248618784528</v>
      </c>
      <c r="I7" s="2">
        <f t="shared" ref="I7:I11" ca="1" si="3">E7-G7</f>
        <v>217</v>
      </c>
      <c r="J7" s="1"/>
      <c r="K7" s="1"/>
      <c r="L7" s="1"/>
      <c r="M7" s="1"/>
    </row>
    <row r="8" spans="1:13" ht="16.5" customHeight="1">
      <c r="A8" s="1"/>
      <c r="B8" s="1"/>
      <c r="C8" s="5" t="s">
        <v>16</v>
      </c>
      <c r="D8" s="10">
        <f t="array" aca="1" ref="D8" ca="1">COUNTIF(INDIRECT("'"&amp;C8&amp;"'!A:A"),"OWP_*")-1</f>
        <v>176</v>
      </c>
      <c r="E8" s="10">
        <f t="shared" ca="1" si="0"/>
        <v>312</v>
      </c>
      <c r="F8" s="11">
        <f t="shared" ca="1" si="1"/>
        <v>22</v>
      </c>
      <c r="G8" s="13">
        <f t="array" aca="1" ref="G8" ca="1">COUNTIF(INDIRECT("'"&amp;C8&amp;"'!Q:Q"),"02_OWP_*")</f>
        <v>122</v>
      </c>
      <c r="H8" s="16">
        <f t="shared" ca="1" si="2"/>
        <v>0.39102564102564102</v>
      </c>
      <c r="I8" s="2">
        <f t="shared" ca="1" si="3"/>
        <v>190</v>
      </c>
      <c r="J8" s="1"/>
      <c r="K8" s="1"/>
      <c r="L8" s="1"/>
      <c r="M8" s="1"/>
    </row>
    <row r="9" spans="1:13" ht="16.5" customHeight="1">
      <c r="A9" s="1"/>
      <c r="B9" s="1"/>
      <c r="C9" s="5" t="s">
        <v>25</v>
      </c>
      <c r="D9" s="10">
        <f t="array" aca="1" ref="D9" ca="1">COUNTIF(INDIRECT("'"&amp;C9&amp;"'!A:A"),"HU_*")-1</f>
        <v>218</v>
      </c>
      <c r="E9" s="10">
        <f t="shared" ca="1" si="0"/>
        <v>326</v>
      </c>
      <c r="F9" s="11">
        <f t="shared" ca="1" si="1"/>
        <v>0</v>
      </c>
      <c r="G9" s="13">
        <f t="array" aca="1" ref="G9" ca="1">COUNTIF(INDIRECT("'"&amp;C9&amp;"'!Q:Q"),"03_HU_*")</f>
        <v>141</v>
      </c>
      <c r="H9" s="16">
        <f t="shared" ca="1" si="2"/>
        <v>0.43251533742331288</v>
      </c>
      <c r="I9" s="2">
        <f t="shared" ca="1" si="3"/>
        <v>185</v>
      </c>
      <c r="J9" s="1"/>
      <c r="K9" s="1"/>
      <c r="L9" s="1"/>
      <c r="M9" s="1"/>
    </row>
    <row r="10" spans="1:13" ht="16.5" customHeight="1">
      <c r="A10" s="1"/>
      <c r="B10" s="1"/>
      <c r="C10" s="5" t="s">
        <v>36</v>
      </c>
      <c r="D10" s="10">
        <f t="array" aca="1" ref="D10" ca="1">COUNTIF(INDIRECT("'"&amp;C10&amp;"'!A:A"),"BAT_*")-1</f>
        <v>256</v>
      </c>
      <c r="E10" s="10">
        <f t="shared" ca="1" si="0"/>
        <v>520</v>
      </c>
      <c r="F10" s="11">
        <f t="shared" ca="1" si="1"/>
        <v>51</v>
      </c>
      <c r="G10" s="13">
        <f t="array" aca="1" ref="G10" ca="1">COUNTIF(INDIRECT("'"&amp;C10&amp;"'!Q:Q"),"04_BAT_*")</f>
        <v>397</v>
      </c>
      <c r="H10" s="16">
        <f t="shared" ca="1" si="2"/>
        <v>0.76346153846153841</v>
      </c>
      <c r="I10" s="2">
        <f t="shared" ca="1" si="3"/>
        <v>123</v>
      </c>
      <c r="J10" s="1"/>
      <c r="K10" s="1"/>
      <c r="L10" s="1"/>
      <c r="M10" s="1"/>
    </row>
    <row r="11" spans="1:13" ht="16.5" customHeight="1">
      <c r="A11" s="1"/>
      <c r="B11" s="1"/>
      <c r="C11" s="31" t="s">
        <v>46</v>
      </c>
      <c r="D11" s="32">
        <f t="array" aca="1" ref="D11" ca="1">COUNTIF(INDIRECT("'"&amp;C11&amp;"'!A:A"),"APP_*")-1</f>
        <v>72</v>
      </c>
      <c r="E11" s="32">
        <f t="shared" ca="1" si="0"/>
        <v>109</v>
      </c>
      <c r="F11" s="34">
        <f t="shared" ca="1" si="1"/>
        <v>0</v>
      </c>
      <c r="G11" s="36">
        <v>0</v>
      </c>
      <c r="H11" s="38">
        <f t="shared" ca="1" si="2"/>
        <v>0</v>
      </c>
      <c r="I11" s="39">
        <f t="shared" ca="1" si="3"/>
        <v>109</v>
      </c>
      <c r="J11" s="1"/>
      <c r="K11" s="1"/>
      <c r="L11" s="1"/>
      <c r="M11" s="1"/>
    </row>
    <row r="12" spans="1:13" ht="16.5" customHeight="1">
      <c r="A12" s="1"/>
      <c r="B12" s="1"/>
      <c r="C12" s="5" t="s">
        <v>58</v>
      </c>
      <c r="D12" s="10">
        <f t="array" aca="1" ref="D12" ca="1">COUNTIF(INDIRECT("'"&amp;C12&amp;"'!A:A"),"DCM_*")-1</f>
        <v>239</v>
      </c>
      <c r="E12" s="10">
        <f t="shared" ca="1" si="0"/>
        <v>727</v>
      </c>
      <c r="F12" s="11">
        <f t="shared" ca="1" si="1"/>
        <v>0</v>
      </c>
      <c r="G12" s="13">
        <f t="array" aca="1" ref="G12" ca="1">COUNTIF(INDIRECT("'"&amp;C12&amp;"'!Q:Q"),"11_DCM_*")</f>
        <v>215</v>
      </c>
      <c r="H12" s="16">
        <f t="shared" ca="1" si="2"/>
        <v>0.29573590096286106</v>
      </c>
      <c r="I12" s="2">
        <f ca="1">E12-F12</f>
        <v>727</v>
      </c>
      <c r="J12" s="1"/>
      <c r="K12" s="1"/>
      <c r="L12" s="1"/>
      <c r="M12" s="1"/>
    </row>
    <row r="13" spans="1:13" ht="16.5" customHeight="1">
      <c r="A13" s="1"/>
      <c r="B13" s="1"/>
      <c r="C13" s="5" t="s">
        <v>68</v>
      </c>
      <c r="D13" s="10">
        <f t="array" aca="1" ref="D13" ca="1">COUNTIF(INDIRECT("'"&amp;C13&amp;"'!A:A"),"IND_*")-1</f>
        <v>42</v>
      </c>
      <c r="E13" s="10">
        <f t="shared" ca="1" si="0"/>
        <v>105</v>
      </c>
      <c r="F13" s="11">
        <f t="shared" ca="1" si="1"/>
        <v>2</v>
      </c>
      <c r="G13" s="13">
        <f t="array" aca="1" ref="G13" ca="1">COUNTIF(INDIRECT("'"&amp;C13&amp;"'!Q:Q"),"05_IND_*")</f>
        <v>57</v>
      </c>
      <c r="H13" s="16">
        <f t="shared" ca="1" si="2"/>
        <v>0.54285714285714282</v>
      </c>
      <c r="I13" s="2">
        <f t="shared" ref="I13:I26" ca="1" si="4">E13-G13</f>
        <v>48</v>
      </c>
      <c r="J13" s="1"/>
      <c r="K13" s="1"/>
      <c r="L13" s="1"/>
      <c r="M13" s="1"/>
    </row>
    <row r="14" spans="1:13" ht="16.5" customHeight="1">
      <c r="A14" s="1"/>
      <c r="B14" s="1"/>
      <c r="C14" s="5" t="s">
        <v>82</v>
      </c>
      <c r="D14" s="10">
        <f t="array" aca="1" ref="D14" ca="1">COUNTIF(INDIRECT("'"&amp;C14&amp;"'!A:A"),"CCS_*")-1</f>
        <v>84</v>
      </c>
      <c r="E14" s="10">
        <f t="shared" ca="1" si="0"/>
        <v>105</v>
      </c>
      <c r="F14" s="11">
        <f t="shared" ca="1" si="1"/>
        <v>1</v>
      </c>
      <c r="G14" s="13">
        <f t="array" aca="1" ref="G14" ca="1">COUNTIF(INDIRECT("'"&amp;C14&amp;"'!Q:Q"),"06_CCS_*")</f>
        <v>84</v>
      </c>
      <c r="H14" s="16">
        <f t="shared" ca="1" si="2"/>
        <v>0.8</v>
      </c>
      <c r="I14" s="2">
        <f t="shared" ca="1" si="4"/>
        <v>21</v>
      </c>
      <c r="J14" s="1"/>
      <c r="K14" s="1"/>
      <c r="L14" s="1"/>
      <c r="M14" s="1"/>
    </row>
    <row r="15" spans="1:13" ht="16.5" customHeight="1">
      <c r="A15" s="1"/>
      <c r="B15" s="1"/>
      <c r="C15" s="31" t="s">
        <v>100</v>
      </c>
      <c r="D15" s="32">
        <f t="array" aca="1" ref="D15" ca="1">COUNTIF(INDIRECT("'"&amp;C15&amp;"'!A:A"),"INF_*")-1</f>
        <v>129</v>
      </c>
      <c r="E15" s="32">
        <f t="shared" ca="1" si="0"/>
        <v>253</v>
      </c>
      <c r="F15" s="34">
        <f t="shared" ca="1" si="1"/>
        <v>0</v>
      </c>
      <c r="G15" s="36">
        <v>0</v>
      </c>
      <c r="H15" s="38">
        <f t="shared" ca="1" si="2"/>
        <v>0</v>
      </c>
      <c r="I15" s="39">
        <f t="shared" ca="1" si="4"/>
        <v>253</v>
      </c>
      <c r="J15" s="1"/>
      <c r="K15" s="1"/>
      <c r="L15" s="1"/>
      <c r="M15" s="1"/>
    </row>
    <row r="16" spans="1:13" ht="16.5" customHeight="1">
      <c r="A16" s="1"/>
      <c r="B16" s="1"/>
      <c r="C16" s="31" t="s">
        <v>106</v>
      </c>
      <c r="D16" s="32">
        <f t="array" aca="1" ref="D16" ca="1">COUNTIF(INDIRECT("'"&amp;C16&amp;"'!A:A"),"FIL_*")-1</f>
        <v>57</v>
      </c>
      <c r="E16" s="32">
        <f t="shared" ca="1" si="0"/>
        <v>59</v>
      </c>
      <c r="F16" s="34">
        <f t="shared" ca="1" si="1"/>
        <v>0</v>
      </c>
      <c r="G16" s="36">
        <v>0</v>
      </c>
      <c r="H16" s="38">
        <f t="shared" ca="1" si="2"/>
        <v>0</v>
      </c>
      <c r="I16" s="39">
        <f t="shared" ca="1" si="4"/>
        <v>59</v>
      </c>
      <c r="J16" s="1"/>
      <c r="K16" s="1"/>
      <c r="L16" s="1"/>
      <c r="M16" s="1"/>
    </row>
    <row r="17" spans="1:13" ht="16.5" customHeight="1">
      <c r="A17" s="1"/>
      <c r="B17" s="1"/>
      <c r="C17" s="31" t="s">
        <v>110</v>
      </c>
      <c r="D17" s="32">
        <f t="array" aca="1" ref="D17" ca="1">COUNTIF(INDIRECT("'"&amp;C17&amp;"'!A:A"),"MEM_*")-1</f>
        <v>272</v>
      </c>
      <c r="E17" s="32">
        <f t="shared" ca="1" si="0"/>
        <v>422</v>
      </c>
      <c r="F17" s="34">
        <f t="shared" ca="1" si="1"/>
        <v>0</v>
      </c>
      <c r="G17" s="36">
        <v>0</v>
      </c>
      <c r="H17" s="38">
        <f t="shared" ca="1" si="2"/>
        <v>0</v>
      </c>
      <c r="I17" s="39">
        <f t="shared" ca="1" si="4"/>
        <v>422</v>
      </c>
      <c r="J17" s="1"/>
      <c r="K17" s="1"/>
      <c r="L17" s="1"/>
      <c r="M17" s="1"/>
    </row>
    <row r="18" spans="1:13" ht="16.5" customHeight="1">
      <c r="A18" s="1"/>
      <c r="B18" s="1"/>
      <c r="C18" s="5" t="s">
        <v>50</v>
      </c>
      <c r="D18" s="10">
        <f t="array" aca="1" ref="D18" ca="1">COUNTIF(INDIRECT("'"&amp;C18&amp;"'!A:A"),"BAS_*")-1</f>
        <v>32</v>
      </c>
      <c r="E18" s="10">
        <f t="shared" ca="1" si="0"/>
        <v>59</v>
      </c>
      <c r="F18" s="11">
        <f t="shared" ca="1" si="1"/>
        <v>0</v>
      </c>
      <c r="G18" s="13">
        <f t="array" aca="1" ref="G18" ca="1">COUNTIF(INDIRECT("'"&amp;C18&amp;"'!Q:Q"),"07_BAS_*")</f>
        <v>25</v>
      </c>
      <c r="H18" s="16">
        <f t="shared" ca="1" si="2"/>
        <v>0.42372881355932202</v>
      </c>
      <c r="I18" s="2">
        <f t="shared" ca="1" si="4"/>
        <v>34</v>
      </c>
      <c r="J18" s="1"/>
      <c r="K18" s="1"/>
      <c r="L18" s="1"/>
      <c r="M18" s="1"/>
    </row>
    <row r="19" spans="1:13" ht="16.5" customHeight="1">
      <c r="A19" s="1"/>
      <c r="B19" s="1"/>
      <c r="C19" s="5" t="s">
        <v>125</v>
      </c>
      <c r="D19" s="10">
        <f t="array" aca="1" ref="D19" ca="1">COUNTIF(INDIRECT("'"&amp;C19&amp;"'!A:A"),"PER_*")-1</f>
        <v>173</v>
      </c>
      <c r="E19" s="10">
        <f t="shared" ca="1" si="0"/>
        <v>370</v>
      </c>
      <c r="F19" s="11">
        <f t="shared" ca="1" si="1"/>
        <v>46</v>
      </c>
      <c r="G19" s="13">
        <f t="array" aca="1" ref="G19" ca="1">COUNTIF(INDIRECT("'"&amp;C19&amp;"'!Q:Q"),"08_PER_*")</f>
        <v>201</v>
      </c>
      <c r="H19" s="16">
        <f t="shared" ca="1" si="2"/>
        <v>0.54324324324324325</v>
      </c>
      <c r="I19" s="2">
        <f t="shared" ca="1" si="4"/>
        <v>169</v>
      </c>
      <c r="J19" s="1"/>
      <c r="K19" s="1"/>
      <c r="L19" s="1"/>
      <c r="M19" s="1"/>
    </row>
    <row r="20" spans="1:13" ht="16.5" customHeight="1">
      <c r="A20" s="1"/>
      <c r="B20" s="1"/>
      <c r="C20" s="5" t="s">
        <v>132</v>
      </c>
      <c r="D20" s="10">
        <f t="array" aca="1" ref="D20" ca="1">COUNTIF(INDIRECT("'"&amp;C20&amp;"'!A:A"),"ETC_*")-1</f>
        <v>84</v>
      </c>
      <c r="E20" s="10">
        <f t="shared" ca="1" si="0"/>
        <v>356</v>
      </c>
      <c r="F20" s="11">
        <f t="shared" ca="1" si="1"/>
        <v>0</v>
      </c>
      <c r="G20" s="13">
        <f t="array" aca="1" ref="G20" ca="1">COUNTIF(INDIRECT("'"&amp;C20&amp;"'!Q:Q"),"09_ETC_*")</f>
        <v>300</v>
      </c>
      <c r="H20" s="16">
        <f t="shared" ca="1" si="2"/>
        <v>0.84269662921348309</v>
      </c>
      <c r="I20" s="2">
        <f t="shared" ca="1" si="4"/>
        <v>56</v>
      </c>
      <c r="J20" s="1"/>
      <c r="K20" s="1"/>
      <c r="L20" s="1"/>
      <c r="M20" s="1"/>
    </row>
    <row r="21" spans="1:13" ht="16.5" customHeight="1">
      <c r="A21" s="1"/>
      <c r="B21" s="1"/>
      <c r="C21" s="5" t="s">
        <v>141</v>
      </c>
      <c r="D21" s="10">
        <f t="array" aca="1" ref="D21" ca="1">COUNTIF(INDIRECT("'"&amp;C21&amp;"'!A:A"),"DIA_*")-1</f>
        <v>199</v>
      </c>
      <c r="E21" s="10">
        <f t="shared" ca="1" si="0"/>
        <v>412</v>
      </c>
      <c r="F21" s="11">
        <f t="shared" ca="1" si="1"/>
        <v>12</v>
      </c>
      <c r="G21" s="13">
        <f t="array" aca="1" ref="G21" ca="1">COUNTIF(INDIRECT("'"&amp;C21&amp;"'!Q:Q"),"10_DIA1_*")</f>
        <v>255</v>
      </c>
      <c r="H21" s="16">
        <f t="shared" ca="1" si="2"/>
        <v>0.6189320388349514</v>
      </c>
      <c r="I21" s="2">
        <f t="shared" ca="1" si="4"/>
        <v>157</v>
      </c>
      <c r="J21" s="1"/>
      <c r="K21" s="1"/>
      <c r="L21" s="1"/>
      <c r="M21" s="1"/>
    </row>
    <row r="22" spans="1:13" ht="16.5" customHeight="1">
      <c r="A22" s="1"/>
      <c r="B22" s="1"/>
      <c r="C22" s="5" t="s">
        <v>149</v>
      </c>
      <c r="D22" s="10">
        <f t="array" aca="1" ref="D22" ca="1">COUNTIF(INDIRECT("'"&amp;C22&amp;"'!A:A"),"DIA2_*")-1</f>
        <v>226</v>
      </c>
      <c r="E22" s="10">
        <f t="shared" ca="1" si="0"/>
        <v>902</v>
      </c>
      <c r="F22" s="11">
        <f t="shared" ca="1" si="1"/>
        <v>0</v>
      </c>
      <c r="G22" s="13">
        <f t="array" aca="1" ref="G22" ca="1">COUNTIF(INDIRECT("'"&amp;C22&amp;"'!Q:Q"),"10_DIA2_*")</f>
        <v>902</v>
      </c>
      <c r="H22" s="16">
        <f t="shared" ca="1" si="2"/>
        <v>1</v>
      </c>
      <c r="I22" s="2">
        <f t="shared" ca="1" si="4"/>
        <v>0</v>
      </c>
      <c r="J22" s="1"/>
      <c r="K22" s="1"/>
      <c r="L22" s="1"/>
      <c r="M22" s="1"/>
    </row>
    <row r="23" spans="1:13" ht="16.5" customHeight="1">
      <c r="A23" s="1"/>
      <c r="B23" s="1"/>
      <c r="C23" s="5" t="s">
        <v>155</v>
      </c>
      <c r="D23" s="10">
        <f t="array" aca="1" ref="D23" ca="1">COUNTIF(INDIRECT("'"&amp;C23&amp;"'!A:A"),"DIA3_*")-1</f>
        <v>426</v>
      </c>
      <c r="E23" s="10">
        <f t="shared" ca="1" si="0"/>
        <v>1499</v>
      </c>
      <c r="F23" s="11">
        <f t="shared" ca="1" si="1"/>
        <v>0</v>
      </c>
      <c r="G23" s="13">
        <f t="array" aca="1" ref="G23" ca="1">COUNTIF(INDIRECT("'"&amp;C23&amp;"'!Q:Q"),"10_DIA3_*")</f>
        <v>1499</v>
      </c>
      <c r="H23" s="16">
        <f t="shared" ca="1" si="2"/>
        <v>1</v>
      </c>
      <c r="I23" s="2">
        <f t="shared" ca="1" si="4"/>
        <v>0</v>
      </c>
      <c r="J23" s="1"/>
      <c r="K23" s="1"/>
      <c r="L23" s="1"/>
      <c r="M23" s="1"/>
    </row>
    <row r="24" spans="1:13" ht="16.5" customHeight="1">
      <c r="A24" s="1"/>
      <c r="B24" s="1"/>
      <c r="C24" s="52" t="s">
        <v>162</v>
      </c>
      <c r="D24" s="10">
        <f t="array" aca="1" ref="D24" ca="1">COUNTIF(INDIRECT("'"&amp;C24&amp;"'!A:A"),"Sleep_*")-1</f>
        <v>105</v>
      </c>
      <c r="E24" s="10">
        <f t="shared" ca="1" si="0"/>
        <v>1096</v>
      </c>
      <c r="F24" s="11">
        <f t="shared" ca="1" si="1"/>
        <v>0</v>
      </c>
      <c r="G24" s="13">
        <f t="array" aca="1" ref="G24" ca="1">COUNTIF(INDIRECT("'"&amp;C24&amp;"'!Q:Q"),"Sleep_*")</f>
        <v>1096</v>
      </c>
      <c r="H24" s="38">
        <f t="shared" ca="1" si="2"/>
        <v>1</v>
      </c>
      <c r="I24" s="39">
        <f t="shared" ca="1" si="4"/>
        <v>0</v>
      </c>
      <c r="J24" s="1"/>
      <c r="K24" s="1"/>
      <c r="L24" s="1"/>
      <c r="M24" s="1"/>
    </row>
    <row r="25" spans="1:13" ht="16.5" customHeight="1">
      <c r="A25" s="1"/>
      <c r="B25" s="1"/>
      <c r="C25" s="31" t="s">
        <v>166</v>
      </c>
      <c r="D25" s="10">
        <f t="array" aca="1" ref="D25" ca="1">COUNTIF(INDIRECT("'"&amp;C25&amp;"'!A:A"),"Wakeup_*")-1</f>
        <v>64</v>
      </c>
      <c r="E25" s="10">
        <f t="shared" ca="1" si="0"/>
        <v>714</v>
      </c>
      <c r="F25" s="11">
        <f t="shared" ca="1" si="1"/>
        <v>0</v>
      </c>
      <c r="G25" s="13">
        <f t="array" aca="1" ref="G25" ca="1">COUNTIF(INDIRECT("'"&amp;C25&amp;"'!Q:Q"),"Wakeup_*")</f>
        <v>714</v>
      </c>
      <c r="H25" s="38">
        <f t="shared" ca="1" si="2"/>
        <v>1</v>
      </c>
      <c r="I25" s="39">
        <f t="shared" ca="1" si="4"/>
        <v>0</v>
      </c>
      <c r="J25" s="1"/>
      <c r="K25" s="1"/>
      <c r="L25" s="1"/>
      <c r="M25" s="1"/>
    </row>
    <row r="26" spans="1:13" ht="16.5" customHeight="1">
      <c r="A26" s="1"/>
      <c r="B26" s="1"/>
      <c r="C26" s="2" t="s">
        <v>170</v>
      </c>
      <c r="D26" s="53">
        <f t="shared" ref="D26:G26" ca="1" si="5">SUM(D7:D25)</f>
        <v>2999</v>
      </c>
      <c r="E26" s="53">
        <f t="shared" ca="1" si="5"/>
        <v>8708</v>
      </c>
      <c r="F26" s="54">
        <f t="shared" ca="1" si="5"/>
        <v>158</v>
      </c>
      <c r="G26" s="55">
        <f t="shared" ca="1" si="5"/>
        <v>6153</v>
      </c>
      <c r="H26" s="16">
        <f t="shared" ca="1" si="2"/>
        <v>0.70659163987138263</v>
      </c>
      <c r="I26" s="2">
        <f t="shared" ca="1" si="4"/>
        <v>2555</v>
      </c>
      <c r="J26" s="1"/>
      <c r="K26" s="1"/>
      <c r="L26" s="1"/>
      <c r="M26" s="1"/>
    </row>
    <row r="27" spans="1:13" ht="16.5" customHeight="1">
      <c r="A27" s="1"/>
      <c r="B27" s="1"/>
      <c r="C27" s="1"/>
      <c r="D27" s="1"/>
      <c r="E27" s="1"/>
      <c r="F27" s="1"/>
      <c r="G27" s="1"/>
      <c r="H27" s="1"/>
      <c r="I27" s="1"/>
      <c r="J27" s="1"/>
      <c r="K27" s="1"/>
      <c r="L27" s="1"/>
      <c r="M27" s="1"/>
    </row>
    <row r="28" spans="1:13" ht="16.5" customHeight="1">
      <c r="A28" s="1"/>
      <c r="B28" s="1"/>
      <c r="C28" s="1"/>
      <c r="D28" s="1"/>
      <c r="E28" s="1"/>
      <c r="F28" s="1"/>
      <c r="G28" s="1"/>
      <c r="H28" s="1"/>
      <c r="I28" s="1"/>
      <c r="J28" s="1"/>
      <c r="K28" s="56" t="s">
        <v>179</v>
      </c>
      <c r="L28" s="3" t="s">
        <v>180</v>
      </c>
      <c r="M28" s="3" t="s">
        <v>181</v>
      </c>
    </row>
    <row r="29" spans="1:13" ht="16.5" customHeight="1">
      <c r="A29" s="1"/>
      <c r="B29" s="1"/>
      <c r="C29" s="1"/>
      <c r="D29" s="1"/>
      <c r="E29" s="1"/>
      <c r="F29" s="1"/>
      <c r="G29" s="1"/>
      <c r="H29" s="1"/>
      <c r="I29" s="1"/>
      <c r="J29" s="1"/>
      <c r="K29" s="57">
        <f ca="1">SUM(F26:G26)</f>
        <v>6311</v>
      </c>
      <c r="L29" s="58">
        <f ca="1">K29/E26</f>
        <v>0.72473587505741843</v>
      </c>
      <c r="M29" s="59">
        <f ca="1">G26/E26</f>
        <v>0.70659163987138263</v>
      </c>
    </row>
    <row r="30" spans="1:13" ht="16.5" customHeight="1"/>
    <row r="31" spans="1:13" ht="16.5" customHeight="1"/>
    <row r="32" spans="1:13"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U1000"/>
  <sheetViews>
    <sheetView topLeftCell="A3" workbookViewId="0">
      <selection activeCell="J12" sqref="J12"/>
    </sheetView>
  </sheetViews>
  <sheetFormatPr defaultColWidth="14.42578125" defaultRowHeight="15" customHeight="1"/>
  <cols>
    <col min="1" max="7" width="8.7109375" customWidth="1"/>
    <col min="8" max="9" width="9" customWidth="1"/>
    <col min="10" max="10" width="59.140625" customWidth="1"/>
    <col min="11" max="26" width="8.7109375" customWidth="1"/>
  </cols>
  <sheetData>
    <row r="1" spans="1:21" ht="16.5" customHeight="1">
      <c r="A1" s="1"/>
      <c r="B1" s="1"/>
      <c r="C1" s="1"/>
      <c r="D1" s="1"/>
      <c r="E1" s="1"/>
      <c r="F1" s="1"/>
      <c r="G1" s="1"/>
      <c r="H1" s="4"/>
      <c r="I1" s="4"/>
      <c r="J1" s="1"/>
      <c r="K1" s="1"/>
      <c r="L1" s="1"/>
      <c r="M1" s="1"/>
    </row>
    <row r="2" spans="1:21" ht="16.5" customHeight="1">
      <c r="A2" s="1"/>
      <c r="B2" s="727" t="s">
        <v>7</v>
      </c>
      <c r="C2" s="728"/>
      <c r="D2" s="728"/>
      <c r="E2" s="728"/>
      <c r="F2" s="728"/>
      <c r="G2" s="729"/>
      <c r="H2" s="6"/>
      <c r="I2" s="6"/>
      <c r="J2" s="7" t="s">
        <v>9</v>
      </c>
      <c r="K2" s="1"/>
      <c r="L2" s="1"/>
      <c r="M2" s="727" t="s">
        <v>11</v>
      </c>
      <c r="N2" s="728"/>
      <c r="O2" s="728"/>
      <c r="P2" s="728"/>
      <c r="Q2" s="728"/>
      <c r="R2" s="728"/>
      <c r="S2" s="728"/>
      <c r="T2" s="728"/>
      <c r="U2" s="729"/>
    </row>
    <row r="3" spans="1:21" ht="16.5" customHeight="1">
      <c r="A3" s="1"/>
      <c r="B3" s="4"/>
      <c r="C3" s="4"/>
      <c r="D3" s="4"/>
      <c r="E3" s="4"/>
      <c r="F3" s="4"/>
      <c r="G3" s="4"/>
      <c r="H3" s="4"/>
      <c r="I3" s="4"/>
      <c r="J3" s="4"/>
      <c r="K3" s="1"/>
      <c r="L3" s="1"/>
      <c r="M3" s="4"/>
      <c r="N3" s="9"/>
      <c r="O3" s="9"/>
      <c r="P3" s="9"/>
      <c r="Q3" s="9"/>
      <c r="R3" s="9"/>
      <c r="S3" s="9"/>
      <c r="T3" s="9"/>
      <c r="U3" s="9"/>
    </row>
    <row r="4" spans="1:21" ht="16.5" customHeight="1">
      <c r="A4" s="1"/>
      <c r="B4" s="4"/>
      <c r="C4" s="4"/>
      <c r="D4" s="4"/>
      <c r="E4" s="4"/>
      <c r="F4" s="4"/>
      <c r="G4" s="4"/>
      <c r="H4" s="4"/>
      <c r="I4" s="4"/>
      <c r="J4" s="4"/>
      <c r="K4" s="1"/>
      <c r="L4" s="1"/>
      <c r="M4" s="4"/>
      <c r="N4" s="9"/>
      <c r="O4" s="9"/>
      <c r="P4" s="9"/>
      <c r="Q4" s="9"/>
      <c r="R4" s="9"/>
      <c r="S4" s="9"/>
      <c r="T4" s="9"/>
      <c r="U4" s="9"/>
    </row>
    <row r="5" spans="1:21" ht="16.5" customHeight="1">
      <c r="A5" s="1"/>
      <c r="B5" s="4"/>
      <c r="C5" s="4"/>
      <c r="D5" s="4"/>
      <c r="E5" s="4"/>
      <c r="F5" s="4"/>
      <c r="G5" s="4"/>
      <c r="H5" s="4"/>
      <c r="I5" s="4"/>
      <c r="J5" s="4"/>
      <c r="K5" s="1"/>
      <c r="L5" s="1"/>
      <c r="M5" s="4"/>
      <c r="N5" s="9"/>
      <c r="O5" s="9"/>
      <c r="P5" s="9"/>
      <c r="Q5" s="9"/>
      <c r="R5" s="9"/>
      <c r="S5" s="9"/>
      <c r="T5" s="9"/>
      <c r="U5" s="9"/>
    </row>
    <row r="6" spans="1:21" ht="16.5" customHeight="1">
      <c r="A6" s="1"/>
      <c r="B6" s="4"/>
      <c r="C6" s="4"/>
      <c r="D6" s="4"/>
      <c r="E6" s="4"/>
      <c r="F6" s="4"/>
      <c r="G6" s="4"/>
      <c r="H6" s="4"/>
      <c r="I6" s="4"/>
      <c r="J6" s="4"/>
      <c r="K6" s="1"/>
      <c r="L6" s="1"/>
      <c r="M6" s="4"/>
      <c r="N6" s="9"/>
      <c r="O6" s="9"/>
      <c r="P6" s="9"/>
      <c r="Q6" s="9"/>
      <c r="R6" s="9"/>
      <c r="S6" s="9"/>
      <c r="T6" s="9"/>
      <c r="U6" s="9"/>
    </row>
    <row r="7" spans="1:21" ht="16.5" customHeight="1">
      <c r="A7" s="1"/>
      <c r="B7" s="4"/>
      <c r="C7" s="4"/>
      <c r="D7" s="4"/>
      <c r="E7" s="4"/>
      <c r="F7" s="4"/>
      <c r="G7" s="4"/>
      <c r="H7" s="4"/>
      <c r="I7" s="4"/>
      <c r="J7" s="4"/>
      <c r="K7" s="1"/>
      <c r="L7" s="1"/>
      <c r="M7" s="4"/>
      <c r="N7" s="9"/>
      <c r="O7" s="9"/>
      <c r="P7" s="9"/>
      <c r="Q7" s="9"/>
      <c r="R7" s="9"/>
      <c r="S7" s="9"/>
      <c r="T7" s="9"/>
      <c r="U7" s="9"/>
    </row>
    <row r="8" spans="1:21" ht="16.5" customHeight="1">
      <c r="A8" s="1"/>
      <c r="B8" s="4"/>
      <c r="C8" s="4"/>
      <c r="D8" s="4"/>
      <c r="E8" s="4"/>
      <c r="F8" s="4"/>
      <c r="G8" s="4"/>
      <c r="H8" s="4"/>
      <c r="I8" s="4"/>
      <c r="J8" s="4"/>
      <c r="K8" s="1"/>
      <c r="L8" s="1"/>
      <c r="M8" s="4"/>
      <c r="N8" s="9"/>
      <c r="O8" s="9"/>
      <c r="P8" s="9"/>
      <c r="Q8" s="9"/>
      <c r="R8" s="9"/>
      <c r="S8" s="9"/>
      <c r="T8" s="9"/>
      <c r="U8" s="9"/>
    </row>
    <row r="9" spans="1:21" ht="16.5" customHeight="1">
      <c r="A9" s="1"/>
      <c r="B9" s="4"/>
      <c r="C9" s="4"/>
      <c r="D9" s="4"/>
      <c r="E9" s="4"/>
      <c r="F9" s="4"/>
      <c r="G9" s="4"/>
      <c r="H9" s="4"/>
      <c r="I9" s="4"/>
      <c r="J9" s="4"/>
      <c r="K9" s="1"/>
      <c r="L9" s="1"/>
      <c r="M9" s="4"/>
      <c r="N9" s="9"/>
      <c r="O9" s="9"/>
      <c r="P9" s="9"/>
      <c r="Q9" s="9"/>
      <c r="R9" s="9"/>
      <c r="S9" s="9"/>
      <c r="T9" s="9"/>
      <c r="U9" s="9"/>
    </row>
    <row r="10" spans="1:21" ht="16.5" customHeight="1">
      <c r="A10" s="1"/>
      <c r="B10" s="4"/>
      <c r="C10" s="4"/>
      <c r="D10" s="4"/>
      <c r="E10" s="4"/>
      <c r="F10" s="4"/>
      <c r="G10" s="4"/>
      <c r="H10" s="4"/>
      <c r="I10" s="4"/>
      <c r="J10" s="4"/>
      <c r="K10" s="1"/>
      <c r="L10" s="1"/>
      <c r="M10" s="4"/>
      <c r="N10" s="9"/>
      <c r="O10" s="9"/>
      <c r="P10" s="9"/>
      <c r="Q10" s="9"/>
      <c r="R10" s="9"/>
      <c r="S10" s="9"/>
      <c r="T10" s="9"/>
      <c r="U10" s="9"/>
    </row>
    <row r="11" spans="1:21" ht="16.5" customHeight="1">
      <c r="A11" s="1"/>
      <c r="B11" s="4"/>
      <c r="C11" s="4"/>
      <c r="D11" s="4"/>
      <c r="E11" s="4"/>
      <c r="F11" s="4"/>
      <c r="G11" s="4"/>
      <c r="H11" s="4"/>
      <c r="I11" s="4"/>
      <c r="J11" s="20" t="s">
        <v>21</v>
      </c>
      <c r="K11" s="1"/>
      <c r="L11" s="1"/>
      <c r="M11" s="4"/>
      <c r="N11" s="9"/>
      <c r="O11" s="9"/>
      <c r="P11" s="9"/>
      <c r="Q11" s="9"/>
      <c r="R11" s="9"/>
      <c r="S11" s="9"/>
      <c r="T11" s="9"/>
      <c r="U11" s="9"/>
    </row>
    <row r="12" spans="1:21" ht="16.5" customHeight="1">
      <c r="A12" s="1"/>
      <c r="B12" s="4"/>
      <c r="C12" s="4"/>
      <c r="D12" s="4"/>
      <c r="E12" s="4"/>
      <c r="F12" s="4"/>
      <c r="G12" s="4"/>
      <c r="H12" s="4"/>
      <c r="I12" s="4"/>
      <c r="J12" s="26" t="s">
        <v>115</v>
      </c>
      <c r="K12" s="1"/>
      <c r="L12" s="1"/>
      <c r="M12" s="4"/>
      <c r="N12" s="9"/>
      <c r="O12" s="9"/>
      <c r="P12" s="9"/>
      <c r="Q12" s="9"/>
      <c r="R12" s="9"/>
      <c r="S12" s="9"/>
      <c r="T12" s="9"/>
      <c r="U12" s="9"/>
    </row>
    <row r="13" spans="1:21" ht="16.5" customHeight="1">
      <c r="A13" s="1"/>
      <c r="B13" s="4"/>
      <c r="C13" s="4"/>
      <c r="D13" s="4"/>
      <c r="E13" s="4"/>
      <c r="F13" s="4"/>
      <c r="G13" s="4"/>
      <c r="H13" s="4"/>
      <c r="I13" s="4"/>
      <c r="J13" s="4"/>
      <c r="K13" s="1"/>
      <c r="L13" s="1"/>
      <c r="M13" s="4"/>
      <c r="N13" s="9"/>
      <c r="O13" s="9"/>
      <c r="P13" s="9"/>
      <c r="Q13" s="9"/>
      <c r="R13" s="9"/>
      <c r="S13" s="9"/>
      <c r="T13" s="9"/>
      <c r="U13" s="9"/>
    </row>
    <row r="14" spans="1:21" ht="16.5" customHeight="1">
      <c r="A14" s="1"/>
      <c r="B14" s="4"/>
      <c r="C14" s="4"/>
      <c r="D14" s="4"/>
      <c r="E14" s="4"/>
      <c r="F14" s="4"/>
      <c r="G14" s="4"/>
      <c r="H14" s="4"/>
      <c r="I14" s="4"/>
      <c r="J14" s="4"/>
      <c r="K14" s="1"/>
      <c r="L14" s="1"/>
      <c r="M14" s="4"/>
      <c r="N14" s="9"/>
      <c r="O14" s="9"/>
      <c r="P14" s="9"/>
      <c r="Q14" s="9"/>
      <c r="R14" s="9"/>
      <c r="S14" s="9"/>
      <c r="T14" s="9"/>
      <c r="U14" s="9"/>
    </row>
    <row r="15" spans="1:21" ht="16.5" customHeight="1">
      <c r="A15" s="1"/>
      <c r="B15" s="4"/>
      <c r="C15" s="4"/>
      <c r="D15" s="4"/>
      <c r="E15" s="4"/>
      <c r="F15" s="4"/>
      <c r="G15" s="4"/>
      <c r="H15" s="4"/>
      <c r="I15" s="4"/>
      <c r="J15" s="4"/>
      <c r="K15" s="1"/>
      <c r="L15" s="1"/>
      <c r="M15" s="4"/>
      <c r="N15" s="9"/>
      <c r="O15" s="9"/>
      <c r="P15" s="9"/>
      <c r="Q15" s="9"/>
      <c r="R15" s="9"/>
      <c r="S15" s="9"/>
      <c r="T15" s="9"/>
      <c r="U15" s="9"/>
    </row>
    <row r="16" spans="1:21" ht="16.5" customHeight="1">
      <c r="A16" s="1"/>
      <c r="B16" s="4"/>
      <c r="C16" s="4"/>
      <c r="D16" s="4"/>
      <c r="E16" s="4"/>
      <c r="F16" s="4"/>
      <c r="G16" s="4"/>
      <c r="H16" s="4"/>
      <c r="I16" s="4"/>
      <c r="J16" s="37" t="s">
        <v>28</v>
      </c>
      <c r="K16" s="1"/>
      <c r="L16" s="1"/>
      <c r="M16" s="4"/>
      <c r="N16" s="9"/>
      <c r="O16" s="9"/>
      <c r="P16" s="9"/>
      <c r="Q16" s="9"/>
      <c r="R16" s="9"/>
      <c r="S16" s="9"/>
      <c r="T16" s="9"/>
      <c r="U16" s="9"/>
    </row>
    <row r="17" spans="1:21" ht="16.5" customHeight="1">
      <c r="A17" s="1"/>
      <c r="B17" s="4"/>
      <c r="C17" s="4"/>
      <c r="D17" s="4"/>
      <c r="E17" s="4"/>
      <c r="F17" s="4"/>
      <c r="G17" s="4"/>
      <c r="H17" s="4"/>
      <c r="I17" s="4"/>
      <c r="J17" s="40" t="s">
        <v>42</v>
      </c>
      <c r="K17" s="1"/>
      <c r="L17" s="1"/>
      <c r="M17" s="4"/>
      <c r="N17" s="9"/>
      <c r="O17" s="9"/>
      <c r="P17" s="9"/>
      <c r="Q17" s="9"/>
      <c r="R17" s="9"/>
      <c r="S17" s="9"/>
      <c r="T17" s="9"/>
      <c r="U17" s="9"/>
    </row>
    <row r="18" spans="1:21" ht="16.5" customHeight="1">
      <c r="A18" s="1"/>
      <c r="B18" s="4"/>
      <c r="C18" s="4"/>
      <c r="D18" s="4"/>
      <c r="E18" s="4"/>
      <c r="F18" s="4"/>
      <c r="G18" s="4"/>
      <c r="H18" s="4"/>
      <c r="I18" s="4"/>
      <c r="J18" s="40" t="s">
        <v>63</v>
      </c>
      <c r="K18" s="1"/>
      <c r="L18" s="1"/>
      <c r="M18" s="4"/>
      <c r="N18" s="9"/>
      <c r="O18" s="9"/>
      <c r="P18" s="9"/>
      <c r="Q18" s="9"/>
      <c r="R18" s="9"/>
      <c r="S18" s="9"/>
      <c r="T18" s="9"/>
      <c r="U18" s="9"/>
    </row>
    <row r="19" spans="1:21" ht="16.5" customHeight="1">
      <c r="A19" s="1"/>
      <c r="B19" s="4"/>
      <c r="C19" s="4"/>
      <c r="D19" s="4"/>
      <c r="E19" s="4"/>
      <c r="F19" s="4"/>
      <c r="G19" s="4"/>
      <c r="H19" s="4"/>
      <c r="I19" s="4"/>
      <c r="J19" s="40" t="s">
        <v>67</v>
      </c>
      <c r="K19" s="1"/>
      <c r="L19" s="1"/>
      <c r="M19" s="4"/>
      <c r="N19" s="9"/>
      <c r="O19" s="9"/>
      <c r="P19" s="9"/>
      <c r="Q19" s="9"/>
      <c r="R19" s="9"/>
      <c r="S19" s="9"/>
      <c r="T19" s="9"/>
      <c r="U19" s="9"/>
    </row>
    <row r="20" spans="1:21" ht="16.5" customHeight="1">
      <c r="A20" s="1"/>
      <c r="B20" s="4"/>
      <c r="C20" s="4"/>
      <c r="D20" s="4"/>
      <c r="E20" s="4"/>
      <c r="F20" s="4"/>
      <c r="G20" s="4"/>
      <c r="H20" s="4"/>
      <c r="I20" s="4"/>
      <c r="J20" s="40" t="s">
        <v>70</v>
      </c>
      <c r="K20" s="1"/>
      <c r="L20" s="1"/>
      <c r="M20" s="4"/>
      <c r="N20" s="9"/>
      <c r="O20" s="9"/>
      <c r="P20" s="9"/>
      <c r="Q20" s="9"/>
      <c r="R20" s="9"/>
      <c r="S20" s="9"/>
      <c r="T20" s="9"/>
      <c r="U20" s="9"/>
    </row>
    <row r="21" spans="1:21" ht="16.5" customHeight="1">
      <c r="A21" s="1"/>
      <c r="B21" s="4"/>
      <c r="C21" s="4"/>
      <c r="D21" s="4"/>
      <c r="E21" s="4"/>
      <c r="F21" s="4"/>
      <c r="G21" s="4"/>
      <c r="H21" s="4"/>
      <c r="I21" s="4"/>
      <c r="J21" s="40" t="s">
        <v>75</v>
      </c>
      <c r="K21" s="1"/>
      <c r="L21" s="1"/>
      <c r="M21" s="4"/>
      <c r="N21" s="9"/>
      <c r="O21" s="9"/>
      <c r="P21" s="9"/>
      <c r="Q21" s="9"/>
      <c r="R21" s="9"/>
      <c r="S21" s="9"/>
      <c r="T21" s="9"/>
      <c r="U21" s="9"/>
    </row>
    <row r="22" spans="1:21" ht="16.5" customHeight="1">
      <c r="A22" s="1"/>
      <c r="B22" s="4"/>
      <c r="C22" s="4"/>
      <c r="D22" s="4"/>
      <c r="E22" s="4"/>
      <c r="F22" s="4"/>
      <c r="G22" s="4"/>
      <c r="H22" s="4"/>
      <c r="I22" s="4"/>
      <c r="J22" s="40" t="s">
        <v>79</v>
      </c>
      <c r="K22" s="1"/>
      <c r="L22" s="1"/>
      <c r="M22" s="4"/>
      <c r="N22" s="9"/>
      <c r="O22" s="9"/>
      <c r="P22" s="9"/>
      <c r="Q22" s="9"/>
      <c r="R22" s="9"/>
      <c r="S22" s="9"/>
      <c r="T22" s="9"/>
      <c r="U22" s="9"/>
    </row>
    <row r="23" spans="1:21" ht="16.5" customHeight="1">
      <c r="A23" s="1"/>
      <c r="B23" s="4"/>
      <c r="C23" s="4"/>
      <c r="D23" s="4"/>
      <c r="E23" s="4"/>
      <c r="F23" s="4"/>
      <c r="G23" s="4"/>
      <c r="H23" s="4"/>
      <c r="I23" s="4"/>
      <c r="J23" s="40" t="s">
        <v>81</v>
      </c>
      <c r="K23" s="1"/>
      <c r="L23" s="1"/>
      <c r="M23" s="4"/>
      <c r="N23" s="9"/>
      <c r="O23" s="9"/>
      <c r="P23" s="9"/>
      <c r="Q23" s="9"/>
      <c r="R23" s="9"/>
      <c r="S23" s="9"/>
      <c r="T23" s="9"/>
      <c r="U23" s="9"/>
    </row>
    <row r="24" spans="1:21" ht="16.5" customHeight="1">
      <c r="A24" s="1"/>
      <c r="B24" s="4"/>
      <c r="C24" s="4"/>
      <c r="D24" s="4"/>
      <c r="E24" s="4"/>
      <c r="F24" s="4"/>
      <c r="G24" s="4"/>
      <c r="H24" s="4"/>
      <c r="I24" s="4"/>
      <c r="J24" s="40" t="s">
        <v>85</v>
      </c>
      <c r="K24" s="1"/>
      <c r="L24" s="1"/>
      <c r="M24" s="4"/>
      <c r="N24" s="9"/>
      <c r="O24" s="9"/>
      <c r="P24" s="9"/>
      <c r="Q24" s="9"/>
      <c r="R24" s="9"/>
      <c r="S24" s="9"/>
      <c r="T24" s="9"/>
      <c r="U24" s="9"/>
    </row>
    <row r="25" spans="1:21" ht="16.5" customHeight="1">
      <c r="A25" s="1"/>
      <c r="B25" s="4"/>
      <c r="C25" s="4"/>
      <c r="D25" s="4"/>
      <c r="E25" s="4"/>
      <c r="F25" s="4"/>
      <c r="G25" s="4"/>
      <c r="H25" s="4"/>
      <c r="I25" s="4"/>
      <c r="J25" s="40" t="s">
        <v>95</v>
      </c>
      <c r="K25" s="1"/>
      <c r="L25" s="1"/>
      <c r="M25" s="4"/>
      <c r="N25" s="9"/>
      <c r="O25" s="9"/>
      <c r="P25" s="9"/>
      <c r="Q25" s="9"/>
      <c r="R25" s="9"/>
      <c r="S25" s="9"/>
      <c r="T25" s="9"/>
      <c r="U25" s="9"/>
    </row>
    <row r="26" spans="1:21" ht="16.5" customHeight="1">
      <c r="A26" s="1"/>
      <c r="B26" s="4"/>
      <c r="C26" s="4"/>
      <c r="D26" s="4"/>
      <c r="E26" s="4"/>
      <c r="F26" s="4"/>
      <c r="G26" s="4"/>
      <c r="H26" s="4"/>
      <c r="I26" s="4"/>
      <c r="J26" s="40" t="s">
        <v>99</v>
      </c>
      <c r="K26" s="1"/>
      <c r="L26" s="1"/>
      <c r="M26" s="4"/>
      <c r="N26" s="9"/>
      <c r="O26" s="9"/>
      <c r="P26" s="9"/>
      <c r="Q26" s="9"/>
      <c r="R26" s="9"/>
      <c r="S26" s="9"/>
      <c r="T26" s="9"/>
      <c r="U26" s="9"/>
    </row>
    <row r="27" spans="1:21" ht="16.5" customHeight="1">
      <c r="A27" s="1"/>
      <c r="B27" s="4"/>
      <c r="C27" s="4"/>
      <c r="D27" s="4"/>
      <c r="E27" s="4"/>
      <c r="F27" s="4"/>
      <c r="G27" s="4"/>
      <c r="H27" s="4"/>
      <c r="I27" s="4"/>
      <c r="J27" s="40" t="s">
        <v>101</v>
      </c>
      <c r="K27" s="1"/>
      <c r="L27" s="1"/>
      <c r="M27" s="4"/>
      <c r="N27" s="9"/>
      <c r="O27" s="9"/>
      <c r="P27" s="9"/>
      <c r="Q27" s="9"/>
      <c r="R27" s="9"/>
      <c r="S27" s="9"/>
      <c r="T27" s="9"/>
      <c r="U27" s="9"/>
    </row>
    <row r="28" spans="1:21" ht="16.5" customHeight="1">
      <c r="A28" s="1"/>
      <c r="B28" s="4"/>
      <c r="C28" s="4"/>
      <c r="D28" s="4"/>
      <c r="E28" s="4"/>
      <c r="F28" s="4"/>
      <c r="G28" s="4"/>
      <c r="H28" s="4"/>
      <c r="I28" s="4"/>
      <c r="J28" s="40" t="s">
        <v>103</v>
      </c>
      <c r="K28" s="1"/>
      <c r="L28" s="1"/>
      <c r="M28" s="4"/>
      <c r="N28" s="9"/>
      <c r="O28" s="9"/>
      <c r="P28" s="9"/>
      <c r="Q28" s="9"/>
      <c r="R28" s="9"/>
      <c r="S28" s="9"/>
      <c r="T28" s="9"/>
      <c r="U28" s="9"/>
    </row>
    <row r="29" spans="1:21" ht="16.5" customHeight="1">
      <c r="A29" s="1"/>
      <c r="B29" s="4"/>
      <c r="C29" s="4"/>
      <c r="D29" s="4"/>
      <c r="E29" s="4"/>
      <c r="F29" s="4"/>
      <c r="G29" s="4"/>
      <c r="H29" s="4"/>
      <c r="I29" s="4"/>
      <c r="J29" s="40" t="s">
        <v>107</v>
      </c>
      <c r="K29" s="1"/>
      <c r="L29" s="1"/>
      <c r="M29" s="4"/>
      <c r="N29" s="9"/>
      <c r="O29" s="9"/>
      <c r="P29" s="9"/>
      <c r="Q29" s="9"/>
      <c r="R29" s="9"/>
      <c r="S29" s="9"/>
      <c r="T29" s="9"/>
      <c r="U29" s="9"/>
    </row>
    <row r="30" spans="1:21" ht="16.5" customHeight="1">
      <c r="A30" s="1"/>
      <c r="B30" s="4"/>
      <c r="C30" s="4"/>
      <c r="D30" s="4"/>
      <c r="E30" s="4"/>
      <c r="F30" s="4"/>
      <c r="G30" s="4"/>
      <c r="H30" s="4"/>
      <c r="I30" s="4"/>
      <c r="J30" s="40" t="s">
        <v>108</v>
      </c>
      <c r="K30" s="1"/>
      <c r="L30" s="1"/>
      <c r="M30" s="4"/>
      <c r="N30" s="9"/>
      <c r="O30" s="9"/>
      <c r="P30" s="9"/>
      <c r="Q30" s="9"/>
      <c r="R30" s="9"/>
      <c r="S30" s="9"/>
      <c r="T30" s="9"/>
      <c r="U30" s="9"/>
    </row>
    <row r="31" spans="1:21" ht="16.5" customHeight="1">
      <c r="A31" s="1"/>
      <c r="B31" s="4"/>
      <c r="C31" s="4"/>
      <c r="D31" s="4"/>
      <c r="E31" s="4"/>
      <c r="F31" s="4"/>
      <c r="G31" s="4"/>
      <c r="H31" s="4"/>
      <c r="I31" s="4"/>
      <c r="J31" s="40" t="s">
        <v>113</v>
      </c>
      <c r="K31" s="1"/>
      <c r="L31" s="1"/>
      <c r="M31" s="4"/>
      <c r="N31" s="9"/>
      <c r="O31" s="9"/>
      <c r="P31" s="9"/>
      <c r="Q31" s="9"/>
      <c r="R31" s="9"/>
      <c r="S31" s="9"/>
      <c r="T31" s="9"/>
      <c r="U31" s="9"/>
    </row>
    <row r="32" spans="1:21" ht="16.5" customHeight="1">
      <c r="A32" s="1"/>
      <c r="B32" s="1"/>
      <c r="C32" s="1"/>
      <c r="D32" s="1"/>
      <c r="E32" s="1"/>
      <c r="F32" s="1"/>
      <c r="G32" s="1"/>
      <c r="H32" s="4"/>
      <c r="I32" s="4"/>
      <c r="J32" s="40" t="s">
        <v>114</v>
      </c>
      <c r="K32" s="1"/>
      <c r="L32" s="1"/>
      <c r="M32" s="1"/>
    </row>
    <row r="33" spans="1:13" ht="16.5" customHeight="1">
      <c r="A33" s="1"/>
      <c r="B33" s="1"/>
      <c r="C33" s="1"/>
      <c r="D33" s="1"/>
      <c r="E33" s="1"/>
      <c r="F33" s="1"/>
      <c r="G33" s="1"/>
      <c r="H33" s="4"/>
      <c r="I33" s="4"/>
      <c r="J33" s="40" t="s">
        <v>115</v>
      </c>
      <c r="K33" s="1"/>
      <c r="L33" s="1"/>
      <c r="M33" s="1"/>
    </row>
    <row r="34" spans="1:13" ht="16.5" customHeight="1">
      <c r="A34" s="1"/>
      <c r="B34" s="1"/>
      <c r="C34" s="1"/>
      <c r="D34" s="1"/>
      <c r="E34" s="1"/>
      <c r="F34" s="1"/>
      <c r="G34" s="1"/>
      <c r="H34" s="4"/>
      <c r="I34" s="4"/>
      <c r="J34" s="40" t="s">
        <v>118</v>
      </c>
      <c r="K34" s="1"/>
      <c r="L34" s="1"/>
      <c r="M34" s="1"/>
    </row>
    <row r="35" spans="1:13" ht="16.5" customHeight="1">
      <c r="A35" s="1"/>
      <c r="B35" s="1"/>
      <c r="C35" s="1"/>
      <c r="D35" s="1"/>
      <c r="E35" s="1"/>
      <c r="F35" s="1"/>
      <c r="G35" s="1"/>
      <c r="H35" s="4"/>
      <c r="I35" s="4"/>
      <c r="J35" s="40" t="s">
        <v>122</v>
      </c>
      <c r="K35" s="1"/>
      <c r="L35" s="1"/>
      <c r="M35" s="1"/>
    </row>
    <row r="36" spans="1:13" ht="16.5" customHeight="1">
      <c r="H36" s="9"/>
      <c r="I36" s="9"/>
    </row>
    <row r="37" spans="1:13" ht="16.5" customHeight="1">
      <c r="H37" s="9"/>
      <c r="I37" s="9"/>
    </row>
    <row r="38" spans="1:13" ht="16.5" customHeight="1">
      <c r="H38" s="9"/>
      <c r="I38" s="9"/>
    </row>
    <row r="39" spans="1:13" ht="16.5" customHeight="1">
      <c r="H39" s="9"/>
      <c r="I39" s="9"/>
    </row>
    <row r="40" spans="1:13" ht="16.5" customHeight="1">
      <c r="H40" s="9"/>
      <c r="I40" s="9"/>
    </row>
    <row r="41" spans="1:13" ht="16.5" customHeight="1">
      <c r="H41" s="9"/>
      <c r="I41" s="9"/>
    </row>
    <row r="42" spans="1:13" ht="16.5" customHeight="1">
      <c r="H42" s="9"/>
      <c r="I42" s="9"/>
    </row>
    <row r="43" spans="1:13" ht="16.5" customHeight="1">
      <c r="H43" s="9"/>
      <c r="I43" s="9"/>
    </row>
    <row r="44" spans="1:13" ht="16.5" customHeight="1">
      <c r="H44" s="9"/>
      <c r="I44" s="9"/>
    </row>
    <row r="45" spans="1:13" ht="16.5" customHeight="1">
      <c r="H45" s="9"/>
      <c r="I45" s="9"/>
    </row>
    <row r="46" spans="1:13" ht="16.5" customHeight="1">
      <c r="H46" s="9"/>
      <c r="I46" s="9"/>
    </row>
    <row r="47" spans="1:13" ht="16.5" customHeight="1">
      <c r="H47" s="9"/>
      <c r="I47" s="9"/>
    </row>
    <row r="48" spans="1:13" ht="16.5" customHeight="1">
      <c r="H48" s="9"/>
      <c r="I48" s="9"/>
    </row>
    <row r="49" spans="8:9" ht="16.5" customHeight="1">
      <c r="H49" s="9"/>
      <c r="I49" s="9"/>
    </row>
    <row r="50" spans="8:9" ht="16.5" customHeight="1">
      <c r="H50" s="9"/>
      <c r="I50" s="9"/>
    </row>
    <row r="51" spans="8:9" ht="16.5" customHeight="1">
      <c r="H51" s="9"/>
      <c r="I51" s="9"/>
    </row>
    <row r="52" spans="8:9" ht="16.5" customHeight="1">
      <c r="H52" s="9"/>
      <c r="I52" s="9"/>
    </row>
    <row r="53" spans="8:9" ht="16.5" customHeight="1">
      <c r="H53" s="9"/>
      <c r="I53" s="9"/>
    </row>
    <row r="54" spans="8:9" ht="16.5" customHeight="1">
      <c r="H54" s="9"/>
      <c r="I54" s="9"/>
    </row>
    <row r="55" spans="8:9" ht="16.5" customHeight="1">
      <c r="H55" s="9"/>
      <c r="I55" s="9"/>
    </row>
    <row r="56" spans="8:9" ht="16.5" customHeight="1">
      <c r="H56" s="9"/>
      <c r="I56" s="9"/>
    </row>
    <row r="57" spans="8:9" ht="16.5" customHeight="1">
      <c r="H57" s="9"/>
      <c r="I57" s="9"/>
    </row>
    <row r="58" spans="8:9" ht="16.5" customHeight="1">
      <c r="H58" s="9"/>
      <c r="I58" s="9"/>
    </row>
    <row r="59" spans="8:9" ht="16.5" customHeight="1">
      <c r="H59" s="9"/>
      <c r="I59" s="9"/>
    </row>
    <row r="60" spans="8:9" ht="16.5" customHeight="1">
      <c r="H60" s="9"/>
      <c r="I60" s="9"/>
    </row>
    <row r="61" spans="8:9" ht="16.5" customHeight="1">
      <c r="H61" s="9"/>
      <c r="I61" s="9"/>
    </row>
    <row r="62" spans="8:9" ht="16.5" customHeight="1">
      <c r="H62" s="9"/>
      <c r="I62" s="9"/>
    </row>
    <row r="63" spans="8:9" ht="16.5" customHeight="1">
      <c r="H63" s="9"/>
      <c r="I63" s="9"/>
    </row>
    <row r="64" spans="8:9" ht="16.5" customHeight="1">
      <c r="H64" s="9"/>
      <c r="I64" s="9"/>
    </row>
    <row r="65" spans="8:9" ht="16.5" customHeight="1">
      <c r="H65" s="9"/>
      <c r="I65" s="9"/>
    </row>
    <row r="66" spans="8:9" ht="16.5" customHeight="1">
      <c r="H66" s="9"/>
      <c r="I66" s="9"/>
    </row>
    <row r="67" spans="8:9" ht="16.5" customHeight="1">
      <c r="H67" s="9"/>
      <c r="I67" s="9"/>
    </row>
    <row r="68" spans="8:9" ht="16.5" customHeight="1">
      <c r="H68" s="9"/>
      <c r="I68" s="9"/>
    </row>
    <row r="69" spans="8:9" ht="16.5" customHeight="1">
      <c r="H69" s="9"/>
      <c r="I69" s="9"/>
    </row>
    <row r="70" spans="8:9" ht="16.5" customHeight="1">
      <c r="H70" s="9"/>
      <c r="I70" s="9"/>
    </row>
    <row r="71" spans="8:9" ht="16.5" customHeight="1">
      <c r="H71" s="9"/>
      <c r="I71" s="9"/>
    </row>
    <row r="72" spans="8:9" ht="16.5" customHeight="1">
      <c r="H72" s="9"/>
      <c r="I72" s="9"/>
    </row>
    <row r="73" spans="8:9" ht="16.5" customHeight="1">
      <c r="H73" s="9"/>
      <c r="I73" s="9"/>
    </row>
    <row r="74" spans="8:9" ht="16.5" customHeight="1">
      <c r="H74" s="9"/>
      <c r="I74" s="9"/>
    </row>
    <row r="75" spans="8:9" ht="16.5" customHeight="1">
      <c r="H75" s="9"/>
      <c r="I75" s="9"/>
    </row>
    <row r="76" spans="8:9" ht="16.5" customHeight="1">
      <c r="H76" s="9"/>
      <c r="I76" s="9"/>
    </row>
    <row r="77" spans="8:9" ht="16.5" customHeight="1">
      <c r="H77" s="9"/>
      <c r="I77" s="9"/>
    </row>
    <row r="78" spans="8:9" ht="16.5" customHeight="1">
      <c r="H78" s="9"/>
      <c r="I78" s="9"/>
    </row>
    <row r="79" spans="8:9" ht="16.5" customHeight="1">
      <c r="H79" s="9"/>
      <c r="I79" s="9"/>
    </row>
    <row r="80" spans="8:9" ht="16.5" customHeight="1">
      <c r="H80" s="9"/>
      <c r="I80" s="9"/>
    </row>
    <row r="81" spans="8:9" ht="16.5" customHeight="1">
      <c r="H81" s="9"/>
      <c r="I81" s="9"/>
    </row>
    <row r="82" spans="8:9" ht="16.5" customHeight="1">
      <c r="H82" s="9"/>
      <c r="I82" s="9"/>
    </row>
    <row r="83" spans="8:9" ht="16.5" customHeight="1">
      <c r="H83" s="9"/>
      <c r="I83" s="9"/>
    </row>
    <row r="84" spans="8:9" ht="16.5" customHeight="1">
      <c r="H84" s="9"/>
      <c r="I84" s="9"/>
    </row>
    <row r="85" spans="8:9" ht="16.5" customHeight="1">
      <c r="H85" s="9"/>
      <c r="I85" s="9"/>
    </row>
    <row r="86" spans="8:9" ht="16.5" customHeight="1">
      <c r="H86" s="9"/>
      <c r="I86" s="9"/>
    </row>
    <row r="87" spans="8:9" ht="16.5" customHeight="1">
      <c r="H87" s="9"/>
      <c r="I87" s="9"/>
    </row>
    <row r="88" spans="8:9" ht="16.5" customHeight="1">
      <c r="H88" s="9"/>
      <c r="I88" s="9"/>
    </row>
    <row r="89" spans="8:9" ht="16.5" customHeight="1">
      <c r="H89" s="9"/>
      <c r="I89" s="9"/>
    </row>
    <row r="90" spans="8:9" ht="16.5" customHeight="1">
      <c r="H90" s="9"/>
      <c r="I90" s="9"/>
    </row>
    <row r="91" spans="8:9" ht="16.5" customHeight="1">
      <c r="H91" s="9"/>
      <c r="I91" s="9"/>
    </row>
    <row r="92" spans="8:9" ht="16.5" customHeight="1">
      <c r="H92" s="9"/>
      <c r="I92" s="9"/>
    </row>
    <row r="93" spans="8:9" ht="16.5" customHeight="1">
      <c r="H93" s="9"/>
      <c r="I93" s="9"/>
    </row>
    <row r="94" spans="8:9" ht="16.5" customHeight="1">
      <c r="H94" s="9"/>
      <c r="I94" s="9"/>
    </row>
    <row r="95" spans="8:9" ht="16.5" customHeight="1">
      <c r="H95" s="9"/>
      <c r="I95" s="9"/>
    </row>
    <row r="96" spans="8:9" ht="16.5" customHeight="1">
      <c r="H96" s="9"/>
      <c r="I96" s="9"/>
    </row>
    <row r="97" spans="8:9" ht="16.5" customHeight="1">
      <c r="H97" s="9"/>
      <c r="I97" s="9"/>
    </row>
    <row r="98" spans="8:9" ht="16.5" customHeight="1">
      <c r="H98" s="9"/>
      <c r="I98" s="9"/>
    </row>
    <row r="99" spans="8:9" ht="16.5" customHeight="1">
      <c r="H99" s="9"/>
      <c r="I99" s="9"/>
    </row>
    <row r="100" spans="8:9" ht="16.5" customHeight="1">
      <c r="H100" s="9"/>
      <c r="I100" s="9"/>
    </row>
    <row r="101" spans="8:9" ht="16.5" customHeight="1">
      <c r="H101" s="9"/>
      <c r="I101" s="9"/>
    </row>
    <row r="102" spans="8:9" ht="16.5" customHeight="1">
      <c r="H102" s="9"/>
      <c r="I102" s="9"/>
    </row>
    <row r="103" spans="8:9" ht="16.5" customHeight="1">
      <c r="H103" s="9"/>
      <c r="I103" s="9"/>
    </row>
    <row r="104" spans="8:9" ht="16.5" customHeight="1">
      <c r="H104" s="9"/>
      <c r="I104" s="9"/>
    </row>
    <row r="105" spans="8:9" ht="16.5" customHeight="1">
      <c r="H105" s="9"/>
      <c r="I105" s="9"/>
    </row>
    <row r="106" spans="8:9" ht="16.5" customHeight="1">
      <c r="H106" s="9"/>
      <c r="I106" s="9"/>
    </row>
    <row r="107" spans="8:9" ht="16.5" customHeight="1">
      <c r="H107" s="9"/>
      <c r="I107" s="9"/>
    </row>
    <row r="108" spans="8:9" ht="16.5" customHeight="1">
      <c r="H108" s="9"/>
      <c r="I108" s="9"/>
    </row>
    <row r="109" spans="8:9" ht="16.5" customHeight="1">
      <c r="H109" s="9"/>
      <c r="I109" s="9"/>
    </row>
    <row r="110" spans="8:9" ht="16.5" customHeight="1">
      <c r="H110" s="9"/>
      <c r="I110" s="9"/>
    </row>
    <row r="111" spans="8:9" ht="16.5" customHeight="1">
      <c r="H111" s="9"/>
      <c r="I111" s="9"/>
    </row>
    <row r="112" spans="8:9" ht="16.5" customHeight="1">
      <c r="H112" s="9"/>
      <c r="I112" s="9"/>
    </row>
    <row r="113" spans="8:9" ht="16.5" customHeight="1">
      <c r="H113" s="9"/>
      <c r="I113" s="9"/>
    </row>
    <row r="114" spans="8:9" ht="16.5" customHeight="1">
      <c r="H114" s="9"/>
      <c r="I114" s="9"/>
    </row>
    <row r="115" spans="8:9" ht="16.5" customHeight="1">
      <c r="H115" s="9"/>
      <c r="I115" s="9"/>
    </row>
    <row r="116" spans="8:9" ht="16.5" customHeight="1">
      <c r="H116" s="9"/>
      <c r="I116" s="9"/>
    </row>
    <row r="117" spans="8:9" ht="16.5" customHeight="1">
      <c r="H117" s="9"/>
      <c r="I117" s="9"/>
    </row>
    <row r="118" spans="8:9" ht="16.5" customHeight="1">
      <c r="H118" s="9"/>
      <c r="I118" s="9"/>
    </row>
    <row r="119" spans="8:9" ht="16.5" customHeight="1">
      <c r="H119" s="9"/>
      <c r="I119" s="9"/>
    </row>
    <row r="120" spans="8:9" ht="16.5" customHeight="1">
      <c r="H120" s="9"/>
      <c r="I120" s="9"/>
    </row>
    <row r="121" spans="8:9" ht="16.5" customHeight="1">
      <c r="H121" s="9"/>
      <c r="I121" s="9"/>
    </row>
    <row r="122" spans="8:9" ht="16.5" customHeight="1">
      <c r="H122" s="9"/>
      <c r="I122" s="9"/>
    </row>
    <row r="123" spans="8:9" ht="16.5" customHeight="1">
      <c r="H123" s="9"/>
      <c r="I123" s="9"/>
    </row>
    <row r="124" spans="8:9" ht="16.5" customHeight="1">
      <c r="H124" s="9"/>
      <c r="I124" s="9"/>
    </row>
    <row r="125" spans="8:9" ht="16.5" customHeight="1">
      <c r="H125" s="9"/>
      <c r="I125" s="9"/>
    </row>
    <row r="126" spans="8:9" ht="16.5" customHeight="1">
      <c r="H126" s="9"/>
      <c r="I126" s="9"/>
    </row>
    <row r="127" spans="8:9" ht="16.5" customHeight="1">
      <c r="H127" s="9"/>
      <c r="I127" s="9"/>
    </row>
    <row r="128" spans="8:9" ht="16.5" customHeight="1">
      <c r="H128" s="9"/>
      <c r="I128" s="9"/>
    </row>
    <row r="129" spans="8:9" ht="16.5" customHeight="1">
      <c r="H129" s="9"/>
      <c r="I129" s="9"/>
    </row>
    <row r="130" spans="8:9" ht="16.5" customHeight="1">
      <c r="H130" s="9"/>
      <c r="I130" s="9"/>
    </row>
    <row r="131" spans="8:9" ht="16.5" customHeight="1">
      <c r="H131" s="9"/>
      <c r="I131" s="9"/>
    </row>
    <row r="132" spans="8:9" ht="16.5" customHeight="1">
      <c r="H132" s="9"/>
      <c r="I132" s="9"/>
    </row>
    <row r="133" spans="8:9" ht="16.5" customHeight="1">
      <c r="H133" s="9"/>
      <c r="I133" s="9"/>
    </row>
    <row r="134" spans="8:9" ht="16.5" customHeight="1">
      <c r="H134" s="9"/>
      <c r="I134" s="9"/>
    </row>
    <row r="135" spans="8:9" ht="16.5" customHeight="1">
      <c r="H135" s="9"/>
      <c r="I135" s="9"/>
    </row>
    <row r="136" spans="8:9" ht="16.5" customHeight="1">
      <c r="H136" s="9"/>
      <c r="I136" s="9"/>
    </row>
    <row r="137" spans="8:9" ht="16.5" customHeight="1">
      <c r="H137" s="9"/>
      <c r="I137" s="9"/>
    </row>
    <row r="138" spans="8:9" ht="16.5" customHeight="1">
      <c r="H138" s="9"/>
      <c r="I138" s="9"/>
    </row>
    <row r="139" spans="8:9" ht="16.5" customHeight="1">
      <c r="H139" s="9"/>
      <c r="I139" s="9"/>
    </row>
    <row r="140" spans="8:9" ht="16.5" customHeight="1">
      <c r="H140" s="9"/>
      <c r="I140" s="9"/>
    </row>
    <row r="141" spans="8:9" ht="16.5" customHeight="1">
      <c r="H141" s="9"/>
      <c r="I141" s="9"/>
    </row>
    <row r="142" spans="8:9" ht="16.5" customHeight="1">
      <c r="H142" s="9"/>
      <c r="I142" s="9"/>
    </row>
    <row r="143" spans="8:9" ht="16.5" customHeight="1">
      <c r="H143" s="9"/>
      <c r="I143" s="9"/>
    </row>
    <row r="144" spans="8:9" ht="16.5" customHeight="1">
      <c r="H144" s="9"/>
      <c r="I144" s="9"/>
    </row>
    <row r="145" spans="8:9" ht="16.5" customHeight="1">
      <c r="H145" s="9"/>
      <c r="I145" s="9"/>
    </row>
    <row r="146" spans="8:9" ht="16.5" customHeight="1">
      <c r="H146" s="9"/>
      <c r="I146" s="9"/>
    </row>
    <row r="147" spans="8:9" ht="16.5" customHeight="1">
      <c r="H147" s="9"/>
      <c r="I147" s="9"/>
    </row>
    <row r="148" spans="8:9" ht="16.5" customHeight="1">
      <c r="H148" s="9"/>
      <c r="I148" s="9"/>
    </row>
    <row r="149" spans="8:9" ht="16.5" customHeight="1">
      <c r="H149" s="9"/>
      <c r="I149" s="9"/>
    </row>
    <row r="150" spans="8:9" ht="16.5" customHeight="1">
      <c r="H150" s="9"/>
      <c r="I150" s="9"/>
    </row>
    <row r="151" spans="8:9" ht="16.5" customHeight="1">
      <c r="H151" s="9"/>
      <c r="I151" s="9"/>
    </row>
    <row r="152" spans="8:9" ht="16.5" customHeight="1">
      <c r="H152" s="9"/>
      <c r="I152" s="9"/>
    </row>
    <row r="153" spans="8:9" ht="16.5" customHeight="1">
      <c r="H153" s="9"/>
      <c r="I153" s="9"/>
    </row>
    <row r="154" spans="8:9" ht="16.5" customHeight="1">
      <c r="H154" s="9"/>
      <c r="I154" s="9"/>
    </row>
    <row r="155" spans="8:9" ht="16.5" customHeight="1">
      <c r="H155" s="9"/>
      <c r="I155" s="9"/>
    </row>
    <row r="156" spans="8:9" ht="16.5" customHeight="1">
      <c r="H156" s="9"/>
      <c r="I156" s="9"/>
    </row>
    <row r="157" spans="8:9" ht="16.5" customHeight="1">
      <c r="H157" s="9"/>
      <c r="I157" s="9"/>
    </row>
    <row r="158" spans="8:9" ht="16.5" customHeight="1">
      <c r="H158" s="9"/>
      <c r="I158" s="9"/>
    </row>
    <row r="159" spans="8:9" ht="16.5" customHeight="1">
      <c r="H159" s="9"/>
      <c r="I159" s="9"/>
    </row>
    <row r="160" spans="8:9" ht="16.5" customHeight="1">
      <c r="H160" s="9"/>
      <c r="I160" s="9"/>
    </row>
    <row r="161" spans="8:9" ht="16.5" customHeight="1">
      <c r="H161" s="9"/>
      <c r="I161" s="9"/>
    </row>
    <row r="162" spans="8:9" ht="16.5" customHeight="1">
      <c r="H162" s="9"/>
      <c r="I162" s="9"/>
    </row>
    <row r="163" spans="8:9" ht="16.5" customHeight="1">
      <c r="H163" s="9"/>
      <c r="I163" s="9"/>
    </row>
    <row r="164" spans="8:9" ht="16.5" customHeight="1">
      <c r="H164" s="9"/>
      <c r="I164" s="9"/>
    </row>
    <row r="165" spans="8:9" ht="16.5" customHeight="1">
      <c r="H165" s="9"/>
      <c r="I165" s="9"/>
    </row>
    <row r="166" spans="8:9" ht="16.5" customHeight="1">
      <c r="H166" s="9"/>
      <c r="I166" s="9"/>
    </row>
    <row r="167" spans="8:9" ht="16.5" customHeight="1">
      <c r="H167" s="9"/>
      <c r="I167" s="9"/>
    </row>
    <row r="168" spans="8:9" ht="16.5" customHeight="1">
      <c r="H168" s="9"/>
      <c r="I168" s="9"/>
    </row>
    <row r="169" spans="8:9" ht="16.5" customHeight="1">
      <c r="H169" s="9"/>
      <c r="I169" s="9"/>
    </row>
    <row r="170" spans="8:9" ht="16.5" customHeight="1">
      <c r="H170" s="9"/>
      <c r="I170" s="9"/>
    </row>
    <row r="171" spans="8:9" ht="16.5" customHeight="1">
      <c r="H171" s="9"/>
      <c r="I171" s="9"/>
    </row>
    <row r="172" spans="8:9" ht="16.5" customHeight="1">
      <c r="H172" s="9"/>
      <c r="I172" s="9"/>
    </row>
    <row r="173" spans="8:9" ht="16.5" customHeight="1">
      <c r="H173" s="9"/>
      <c r="I173" s="9"/>
    </row>
    <row r="174" spans="8:9" ht="16.5" customHeight="1">
      <c r="H174" s="9"/>
      <c r="I174" s="9"/>
    </row>
    <row r="175" spans="8:9" ht="16.5" customHeight="1">
      <c r="H175" s="9"/>
      <c r="I175" s="9"/>
    </row>
    <row r="176" spans="8:9" ht="16.5" customHeight="1">
      <c r="H176" s="9"/>
      <c r="I176" s="9"/>
    </row>
    <row r="177" spans="8:9" ht="16.5" customHeight="1">
      <c r="H177" s="9"/>
      <c r="I177" s="9"/>
    </row>
    <row r="178" spans="8:9" ht="16.5" customHeight="1">
      <c r="H178" s="9"/>
      <c r="I178" s="9"/>
    </row>
    <row r="179" spans="8:9" ht="16.5" customHeight="1">
      <c r="H179" s="9"/>
      <c r="I179" s="9"/>
    </row>
    <row r="180" spans="8:9" ht="16.5" customHeight="1">
      <c r="H180" s="9"/>
      <c r="I180" s="9"/>
    </row>
    <row r="181" spans="8:9" ht="16.5" customHeight="1">
      <c r="H181" s="9"/>
      <c r="I181" s="9"/>
    </row>
    <row r="182" spans="8:9" ht="16.5" customHeight="1">
      <c r="H182" s="9"/>
      <c r="I182" s="9"/>
    </row>
    <row r="183" spans="8:9" ht="16.5" customHeight="1">
      <c r="H183" s="9"/>
      <c r="I183" s="9"/>
    </row>
    <row r="184" spans="8:9" ht="16.5" customHeight="1">
      <c r="H184" s="9"/>
      <c r="I184" s="9"/>
    </row>
    <row r="185" spans="8:9" ht="16.5" customHeight="1">
      <c r="H185" s="9"/>
      <c r="I185" s="9"/>
    </row>
    <row r="186" spans="8:9" ht="16.5" customHeight="1">
      <c r="H186" s="9"/>
      <c r="I186" s="9"/>
    </row>
    <row r="187" spans="8:9" ht="16.5" customHeight="1">
      <c r="H187" s="9"/>
      <c r="I187" s="9"/>
    </row>
    <row r="188" spans="8:9" ht="16.5" customHeight="1">
      <c r="H188" s="9"/>
      <c r="I188" s="9"/>
    </row>
    <row r="189" spans="8:9" ht="16.5" customHeight="1">
      <c r="H189" s="9"/>
      <c r="I189" s="9"/>
    </row>
    <row r="190" spans="8:9" ht="16.5" customHeight="1">
      <c r="H190" s="9"/>
      <c r="I190" s="9"/>
    </row>
    <row r="191" spans="8:9" ht="16.5" customHeight="1">
      <c r="H191" s="9"/>
      <c r="I191" s="9"/>
    </row>
    <row r="192" spans="8:9" ht="16.5" customHeight="1">
      <c r="H192" s="9"/>
      <c r="I192" s="9"/>
    </row>
    <row r="193" spans="8:9" ht="16.5" customHeight="1">
      <c r="H193" s="9"/>
      <c r="I193" s="9"/>
    </row>
    <row r="194" spans="8:9" ht="16.5" customHeight="1">
      <c r="H194" s="9"/>
      <c r="I194" s="9"/>
    </row>
    <row r="195" spans="8:9" ht="16.5" customHeight="1">
      <c r="H195" s="9"/>
      <c r="I195" s="9"/>
    </row>
    <row r="196" spans="8:9" ht="16.5" customHeight="1">
      <c r="H196" s="9"/>
      <c r="I196" s="9"/>
    </row>
    <row r="197" spans="8:9" ht="16.5" customHeight="1">
      <c r="H197" s="9"/>
      <c r="I197" s="9"/>
    </row>
    <row r="198" spans="8:9" ht="16.5" customHeight="1">
      <c r="H198" s="9"/>
      <c r="I198" s="9"/>
    </row>
    <row r="199" spans="8:9" ht="16.5" customHeight="1">
      <c r="H199" s="9"/>
      <c r="I199" s="9"/>
    </row>
    <row r="200" spans="8:9" ht="16.5" customHeight="1">
      <c r="H200" s="9"/>
      <c r="I200" s="9"/>
    </row>
    <row r="201" spans="8:9" ht="16.5" customHeight="1">
      <c r="H201" s="9"/>
      <c r="I201" s="9"/>
    </row>
    <row r="202" spans="8:9" ht="16.5" customHeight="1">
      <c r="H202" s="9"/>
      <c r="I202" s="9"/>
    </row>
    <row r="203" spans="8:9" ht="16.5" customHeight="1">
      <c r="H203" s="9"/>
      <c r="I203" s="9"/>
    </row>
    <row r="204" spans="8:9" ht="16.5" customHeight="1">
      <c r="H204" s="9"/>
      <c r="I204" s="9"/>
    </row>
    <row r="205" spans="8:9" ht="16.5" customHeight="1">
      <c r="H205" s="9"/>
      <c r="I205" s="9"/>
    </row>
    <row r="206" spans="8:9" ht="16.5" customHeight="1">
      <c r="H206" s="9"/>
      <c r="I206" s="9"/>
    </row>
    <row r="207" spans="8:9" ht="16.5" customHeight="1">
      <c r="H207" s="9"/>
      <c r="I207" s="9"/>
    </row>
    <row r="208" spans="8:9" ht="16.5" customHeight="1">
      <c r="H208" s="9"/>
      <c r="I208" s="9"/>
    </row>
    <row r="209" spans="8:9" ht="16.5" customHeight="1">
      <c r="H209" s="9"/>
      <c r="I209" s="9"/>
    </row>
    <row r="210" spans="8:9" ht="16.5" customHeight="1">
      <c r="H210" s="9"/>
      <c r="I210" s="9"/>
    </row>
    <row r="211" spans="8:9" ht="16.5" customHeight="1">
      <c r="H211" s="9"/>
      <c r="I211" s="9"/>
    </row>
    <row r="212" spans="8:9" ht="16.5" customHeight="1">
      <c r="H212" s="9"/>
      <c r="I212" s="9"/>
    </row>
    <row r="213" spans="8:9" ht="16.5" customHeight="1">
      <c r="H213" s="9"/>
      <c r="I213" s="9"/>
    </row>
    <row r="214" spans="8:9" ht="16.5" customHeight="1">
      <c r="H214" s="9"/>
      <c r="I214" s="9"/>
    </row>
    <row r="215" spans="8:9" ht="16.5" customHeight="1">
      <c r="H215" s="9"/>
      <c r="I215" s="9"/>
    </row>
    <row r="216" spans="8:9" ht="16.5" customHeight="1">
      <c r="H216" s="9"/>
      <c r="I216" s="9"/>
    </row>
    <row r="217" spans="8:9" ht="16.5" customHeight="1">
      <c r="H217" s="9"/>
      <c r="I217" s="9"/>
    </row>
    <row r="218" spans="8:9" ht="16.5" customHeight="1">
      <c r="H218" s="9"/>
      <c r="I218" s="9"/>
    </row>
    <row r="219" spans="8:9" ht="16.5" customHeight="1">
      <c r="H219" s="9"/>
      <c r="I219" s="9"/>
    </row>
    <row r="220" spans="8:9" ht="16.5" customHeight="1">
      <c r="H220" s="9"/>
      <c r="I220" s="9"/>
    </row>
    <row r="221" spans="8:9" ht="16.5" customHeight="1">
      <c r="H221" s="9"/>
      <c r="I221" s="9"/>
    </row>
    <row r="222" spans="8:9" ht="16.5" customHeight="1">
      <c r="H222" s="9"/>
      <c r="I222" s="9"/>
    </row>
    <row r="223" spans="8:9" ht="16.5" customHeight="1">
      <c r="H223" s="9"/>
      <c r="I223" s="9"/>
    </row>
    <row r="224" spans="8:9" ht="16.5" customHeight="1">
      <c r="H224" s="9"/>
      <c r="I224" s="9"/>
    </row>
    <row r="225" spans="8:9" ht="16.5" customHeight="1">
      <c r="H225" s="9"/>
      <c r="I225" s="9"/>
    </row>
    <row r="226" spans="8:9" ht="16.5" customHeight="1">
      <c r="H226" s="9"/>
      <c r="I226" s="9"/>
    </row>
    <row r="227" spans="8:9" ht="16.5" customHeight="1">
      <c r="H227" s="9"/>
      <c r="I227" s="9"/>
    </row>
    <row r="228" spans="8:9" ht="16.5" customHeight="1">
      <c r="H228" s="9"/>
      <c r="I228" s="9"/>
    </row>
    <row r="229" spans="8:9" ht="16.5" customHeight="1">
      <c r="H229" s="9"/>
      <c r="I229" s="9"/>
    </row>
    <row r="230" spans="8:9" ht="16.5" customHeight="1">
      <c r="H230" s="9"/>
      <c r="I230" s="9"/>
    </row>
    <row r="231" spans="8:9" ht="16.5" customHeight="1">
      <c r="H231" s="9"/>
      <c r="I231" s="9"/>
    </row>
    <row r="232" spans="8:9" ht="16.5" customHeight="1">
      <c r="H232" s="9"/>
      <c r="I232" s="9"/>
    </row>
    <row r="233" spans="8:9" ht="16.5" customHeight="1">
      <c r="H233" s="9"/>
      <c r="I233" s="9"/>
    </row>
    <row r="234" spans="8:9" ht="16.5" customHeight="1">
      <c r="H234" s="9"/>
      <c r="I234" s="9"/>
    </row>
    <row r="235" spans="8:9" ht="16.5" customHeight="1">
      <c r="H235" s="9"/>
      <c r="I235" s="9"/>
    </row>
    <row r="236" spans="8:9" ht="16.5" customHeight="1">
      <c r="H236" s="9"/>
      <c r="I236" s="9"/>
    </row>
    <row r="237" spans="8:9" ht="16.5" customHeight="1">
      <c r="H237" s="9"/>
      <c r="I237" s="9"/>
    </row>
    <row r="238" spans="8:9" ht="16.5" customHeight="1">
      <c r="H238" s="9"/>
      <c r="I238" s="9"/>
    </row>
    <row r="239" spans="8:9" ht="16.5" customHeight="1">
      <c r="H239" s="9"/>
      <c r="I239" s="9"/>
    </row>
    <row r="240" spans="8:9" ht="16.5" customHeight="1">
      <c r="H240" s="9"/>
      <c r="I240" s="9"/>
    </row>
    <row r="241" spans="8:9" ht="16.5" customHeight="1">
      <c r="H241" s="9"/>
      <c r="I241" s="9"/>
    </row>
    <row r="242" spans="8:9" ht="16.5" customHeight="1">
      <c r="H242" s="9"/>
      <c r="I242" s="9"/>
    </row>
    <row r="243" spans="8:9" ht="16.5" customHeight="1">
      <c r="H243" s="9"/>
      <c r="I243" s="9"/>
    </row>
    <row r="244" spans="8:9" ht="16.5" customHeight="1">
      <c r="H244" s="9"/>
      <c r="I244" s="9"/>
    </row>
    <row r="245" spans="8:9" ht="16.5" customHeight="1">
      <c r="H245" s="9"/>
      <c r="I245" s="9"/>
    </row>
    <row r="246" spans="8:9" ht="16.5" customHeight="1">
      <c r="H246" s="9"/>
      <c r="I246" s="9"/>
    </row>
    <row r="247" spans="8:9" ht="16.5" customHeight="1">
      <c r="H247" s="9"/>
      <c r="I247" s="9"/>
    </row>
    <row r="248" spans="8:9" ht="16.5" customHeight="1">
      <c r="H248" s="9"/>
      <c r="I248" s="9"/>
    </row>
    <row r="249" spans="8:9" ht="16.5" customHeight="1">
      <c r="H249" s="9"/>
      <c r="I249" s="9"/>
    </row>
    <row r="250" spans="8:9" ht="16.5" customHeight="1">
      <c r="H250" s="9"/>
      <c r="I250" s="9"/>
    </row>
    <row r="251" spans="8:9" ht="16.5" customHeight="1">
      <c r="H251" s="9"/>
      <c r="I251" s="9"/>
    </row>
    <row r="252" spans="8:9" ht="16.5" customHeight="1">
      <c r="H252" s="9"/>
      <c r="I252" s="9"/>
    </row>
    <row r="253" spans="8:9" ht="16.5" customHeight="1">
      <c r="H253" s="9"/>
      <c r="I253" s="9"/>
    </row>
    <row r="254" spans="8:9" ht="16.5" customHeight="1">
      <c r="H254" s="9"/>
      <c r="I254" s="9"/>
    </row>
    <row r="255" spans="8:9" ht="16.5" customHeight="1">
      <c r="H255" s="9"/>
      <c r="I255" s="9"/>
    </row>
    <row r="256" spans="8:9" ht="16.5" customHeight="1">
      <c r="H256" s="9"/>
      <c r="I256" s="9"/>
    </row>
    <row r="257" spans="8:9" ht="16.5" customHeight="1">
      <c r="H257" s="9"/>
      <c r="I257" s="9"/>
    </row>
    <row r="258" spans="8:9" ht="16.5" customHeight="1">
      <c r="H258" s="9"/>
      <c r="I258" s="9"/>
    </row>
    <row r="259" spans="8:9" ht="16.5" customHeight="1">
      <c r="H259" s="9"/>
      <c r="I259" s="9"/>
    </row>
    <row r="260" spans="8:9" ht="16.5" customHeight="1">
      <c r="H260" s="9"/>
      <c r="I260" s="9"/>
    </row>
    <row r="261" spans="8:9" ht="16.5" customHeight="1">
      <c r="H261" s="9"/>
      <c r="I261" s="9"/>
    </row>
    <row r="262" spans="8:9" ht="16.5" customHeight="1">
      <c r="H262" s="9"/>
      <c r="I262" s="9"/>
    </row>
    <row r="263" spans="8:9" ht="16.5" customHeight="1">
      <c r="H263" s="9"/>
      <c r="I263" s="9"/>
    </row>
    <row r="264" spans="8:9" ht="16.5" customHeight="1">
      <c r="H264" s="9"/>
      <c r="I264" s="9"/>
    </row>
    <row r="265" spans="8:9" ht="16.5" customHeight="1">
      <c r="H265" s="9"/>
      <c r="I265" s="9"/>
    </row>
    <row r="266" spans="8:9" ht="16.5" customHeight="1">
      <c r="H266" s="9"/>
      <c r="I266" s="9"/>
    </row>
    <row r="267" spans="8:9" ht="16.5" customHeight="1">
      <c r="H267" s="9"/>
      <c r="I267" s="9"/>
    </row>
    <row r="268" spans="8:9" ht="16.5" customHeight="1">
      <c r="H268" s="9"/>
      <c r="I268" s="9"/>
    </row>
    <row r="269" spans="8:9" ht="16.5" customHeight="1">
      <c r="H269" s="9"/>
      <c r="I269" s="9"/>
    </row>
    <row r="270" spans="8:9" ht="16.5" customHeight="1">
      <c r="H270" s="9"/>
      <c r="I270" s="9"/>
    </row>
    <row r="271" spans="8:9" ht="16.5" customHeight="1">
      <c r="H271" s="9"/>
      <c r="I271" s="9"/>
    </row>
    <row r="272" spans="8:9" ht="16.5" customHeight="1">
      <c r="H272" s="9"/>
      <c r="I272" s="9"/>
    </row>
    <row r="273" spans="8:9" ht="16.5" customHeight="1">
      <c r="H273" s="9"/>
      <c r="I273" s="9"/>
    </row>
    <row r="274" spans="8:9" ht="16.5" customHeight="1">
      <c r="H274" s="9"/>
      <c r="I274" s="9"/>
    </row>
    <row r="275" spans="8:9" ht="16.5" customHeight="1">
      <c r="H275" s="9"/>
      <c r="I275" s="9"/>
    </row>
    <row r="276" spans="8:9" ht="16.5" customHeight="1">
      <c r="H276" s="9"/>
      <c r="I276" s="9"/>
    </row>
    <row r="277" spans="8:9" ht="16.5" customHeight="1">
      <c r="H277" s="9"/>
      <c r="I277" s="9"/>
    </row>
    <row r="278" spans="8:9" ht="16.5" customHeight="1">
      <c r="H278" s="9"/>
      <c r="I278" s="9"/>
    </row>
    <row r="279" spans="8:9" ht="16.5" customHeight="1">
      <c r="H279" s="9"/>
      <c r="I279" s="9"/>
    </row>
    <row r="280" spans="8:9" ht="16.5" customHeight="1">
      <c r="H280" s="9"/>
      <c r="I280" s="9"/>
    </row>
    <row r="281" spans="8:9" ht="16.5" customHeight="1">
      <c r="H281" s="9"/>
      <c r="I281" s="9"/>
    </row>
    <row r="282" spans="8:9" ht="16.5" customHeight="1">
      <c r="H282" s="9"/>
      <c r="I282" s="9"/>
    </row>
    <row r="283" spans="8:9" ht="16.5" customHeight="1">
      <c r="H283" s="9"/>
      <c r="I283" s="9"/>
    </row>
    <row r="284" spans="8:9" ht="16.5" customHeight="1">
      <c r="H284" s="9"/>
      <c r="I284" s="9"/>
    </row>
    <row r="285" spans="8:9" ht="16.5" customHeight="1">
      <c r="H285" s="9"/>
      <c r="I285" s="9"/>
    </row>
    <row r="286" spans="8:9" ht="16.5" customHeight="1">
      <c r="H286" s="9"/>
      <c r="I286" s="9"/>
    </row>
    <row r="287" spans="8:9" ht="16.5" customHeight="1">
      <c r="H287" s="9"/>
      <c r="I287" s="9"/>
    </row>
    <row r="288" spans="8:9" ht="16.5" customHeight="1">
      <c r="H288" s="9"/>
      <c r="I288" s="9"/>
    </row>
    <row r="289" spans="8:9" ht="16.5" customHeight="1">
      <c r="H289" s="9"/>
      <c r="I289" s="9"/>
    </row>
    <row r="290" spans="8:9" ht="16.5" customHeight="1">
      <c r="H290" s="9"/>
      <c r="I290" s="9"/>
    </row>
    <row r="291" spans="8:9" ht="16.5" customHeight="1">
      <c r="H291" s="9"/>
      <c r="I291" s="9"/>
    </row>
    <row r="292" spans="8:9" ht="16.5" customHeight="1">
      <c r="H292" s="9"/>
      <c r="I292" s="9"/>
    </row>
    <row r="293" spans="8:9" ht="16.5" customHeight="1">
      <c r="H293" s="9"/>
      <c r="I293" s="9"/>
    </row>
    <row r="294" spans="8:9" ht="16.5" customHeight="1">
      <c r="H294" s="9"/>
      <c r="I294" s="9"/>
    </row>
    <row r="295" spans="8:9" ht="16.5" customHeight="1">
      <c r="H295" s="9"/>
      <c r="I295" s="9"/>
    </row>
    <row r="296" spans="8:9" ht="16.5" customHeight="1">
      <c r="H296" s="9"/>
      <c r="I296" s="9"/>
    </row>
    <row r="297" spans="8:9" ht="16.5" customHeight="1">
      <c r="H297" s="9"/>
      <c r="I297" s="9"/>
    </row>
    <row r="298" spans="8:9" ht="16.5" customHeight="1">
      <c r="H298" s="9"/>
      <c r="I298" s="9"/>
    </row>
    <row r="299" spans="8:9" ht="16.5" customHeight="1">
      <c r="H299" s="9"/>
      <c r="I299" s="9"/>
    </row>
    <row r="300" spans="8:9" ht="16.5" customHeight="1">
      <c r="H300" s="9"/>
      <c r="I300" s="9"/>
    </row>
    <row r="301" spans="8:9" ht="16.5" customHeight="1">
      <c r="H301" s="9"/>
      <c r="I301" s="9"/>
    </row>
    <row r="302" spans="8:9" ht="16.5" customHeight="1">
      <c r="H302" s="9"/>
      <c r="I302" s="9"/>
    </row>
    <row r="303" spans="8:9" ht="16.5" customHeight="1">
      <c r="H303" s="9"/>
      <c r="I303" s="9"/>
    </row>
    <row r="304" spans="8:9" ht="16.5" customHeight="1">
      <c r="H304" s="9"/>
      <c r="I304" s="9"/>
    </row>
    <row r="305" spans="8:9" ht="16.5" customHeight="1">
      <c r="H305" s="9"/>
      <c r="I305" s="9"/>
    </row>
    <row r="306" spans="8:9" ht="16.5" customHeight="1">
      <c r="H306" s="9"/>
      <c r="I306" s="9"/>
    </row>
    <row r="307" spans="8:9" ht="16.5" customHeight="1">
      <c r="H307" s="9"/>
      <c r="I307" s="9"/>
    </row>
    <row r="308" spans="8:9" ht="16.5" customHeight="1">
      <c r="H308" s="9"/>
      <c r="I308" s="9"/>
    </row>
    <row r="309" spans="8:9" ht="16.5" customHeight="1">
      <c r="H309" s="9"/>
      <c r="I309" s="9"/>
    </row>
    <row r="310" spans="8:9" ht="16.5" customHeight="1">
      <c r="H310" s="9"/>
      <c r="I310" s="9"/>
    </row>
    <row r="311" spans="8:9" ht="16.5" customHeight="1">
      <c r="H311" s="9"/>
      <c r="I311" s="9"/>
    </row>
    <row r="312" spans="8:9" ht="16.5" customHeight="1">
      <c r="H312" s="9"/>
      <c r="I312" s="9"/>
    </row>
    <row r="313" spans="8:9" ht="16.5" customHeight="1">
      <c r="H313" s="9"/>
      <c r="I313" s="9"/>
    </row>
    <row r="314" spans="8:9" ht="16.5" customHeight="1">
      <c r="H314" s="9"/>
      <c r="I314" s="9"/>
    </row>
    <row r="315" spans="8:9" ht="16.5" customHeight="1">
      <c r="H315" s="9"/>
      <c r="I315" s="9"/>
    </row>
    <row r="316" spans="8:9" ht="16.5" customHeight="1">
      <c r="H316" s="9"/>
      <c r="I316" s="9"/>
    </row>
    <row r="317" spans="8:9" ht="16.5" customHeight="1">
      <c r="H317" s="9"/>
      <c r="I317" s="9"/>
    </row>
    <row r="318" spans="8:9" ht="16.5" customHeight="1">
      <c r="H318" s="9"/>
      <c r="I318" s="9"/>
    </row>
    <row r="319" spans="8:9" ht="16.5" customHeight="1">
      <c r="H319" s="9"/>
      <c r="I319" s="9"/>
    </row>
    <row r="320" spans="8:9" ht="16.5" customHeight="1">
      <c r="H320" s="9"/>
      <c r="I320" s="9"/>
    </row>
    <row r="321" spans="8:9" ht="16.5" customHeight="1">
      <c r="H321" s="9"/>
      <c r="I321" s="9"/>
    </row>
    <row r="322" spans="8:9" ht="16.5" customHeight="1">
      <c r="H322" s="9"/>
      <c r="I322" s="9"/>
    </row>
    <row r="323" spans="8:9" ht="16.5" customHeight="1">
      <c r="H323" s="9"/>
      <c r="I323" s="9"/>
    </row>
    <row r="324" spans="8:9" ht="16.5" customHeight="1">
      <c r="H324" s="9"/>
      <c r="I324" s="9"/>
    </row>
    <row r="325" spans="8:9" ht="16.5" customHeight="1">
      <c r="H325" s="9"/>
      <c r="I325" s="9"/>
    </row>
    <row r="326" spans="8:9" ht="16.5" customHeight="1">
      <c r="H326" s="9"/>
      <c r="I326" s="9"/>
    </row>
    <row r="327" spans="8:9" ht="16.5" customHeight="1">
      <c r="H327" s="9"/>
      <c r="I327" s="9"/>
    </row>
    <row r="328" spans="8:9" ht="16.5" customHeight="1">
      <c r="H328" s="9"/>
      <c r="I328" s="9"/>
    </row>
    <row r="329" spans="8:9" ht="16.5" customHeight="1">
      <c r="H329" s="9"/>
      <c r="I329" s="9"/>
    </row>
    <row r="330" spans="8:9" ht="16.5" customHeight="1">
      <c r="H330" s="9"/>
      <c r="I330" s="9"/>
    </row>
    <row r="331" spans="8:9" ht="16.5" customHeight="1">
      <c r="H331" s="9"/>
      <c r="I331" s="9"/>
    </row>
    <row r="332" spans="8:9" ht="16.5" customHeight="1">
      <c r="H332" s="9"/>
      <c r="I332" s="9"/>
    </row>
    <row r="333" spans="8:9" ht="16.5" customHeight="1">
      <c r="H333" s="9"/>
      <c r="I333" s="9"/>
    </row>
    <row r="334" spans="8:9" ht="16.5" customHeight="1">
      <c r="H334" s="9"/>
      <c r="I334" s="9"/>
    </row>
    <row r="335" spans="8:9" ht="16.5" customHeight="1">
      <c r="H335" s="9"/>
      <c r="I335" s="9"/>
    </row>
    <row r="336" spans="8:9" ht="16.5" customHeight="1">
      <c r="H336" s="9"/>
      <c r="I336" s="9"/>
    </row>
    <row r="337" spans="8:9" ht="16.5" customHeight="1">
      <c r="H337" s="9"/>
      <c r="I337" s="9"/>
    </row>
    <row r="338" spans="8:9" ht="16.5" customHeight="1">
      <c r="H338" s="9"/>
      <c r="I338" s="9"/>
    </row>
    <row r="339" spans="8:9" ht="16.5" customHeight="1">
      <c r="H339" s="9"/>
      <c r="I339" s="9"/>
    </row>
    <row r="340" spans="8:9" ht="16.5" customHeight="1">
      <c r="H340" s="9"/>
      <c r="I340" s="9"/>
    </row>
    <row r="341" spans="8:9" ht="16.5" customHeight="1">
      <c r="H341" s="9"/>
      <c r="I341" s="9"/>
    </row>
    <row r="342" spans="8:9" ht="16.5" customHeight="1">
      <c r="H342" s="9"/>
      <c r="I342" s="9"/>
    </row>
    <row r="343" spans="8:9" ht="16.5" customHeight="1">
      <c r="H343" s="9"/>
      <c r="I343" s="9"/>
    </row>
    <row r="344" spans="8:9" ht="16.5" customHeight="1">
      <c r="H344" s="9"/>
      <c r="I344" s="9"/>
    </row>
    <row r="345" spans="8:9" ht="16.5" customHeight="1">
      <c r="H345" s="9"/>
      <c r="I345" s="9"/>
    </row>
    <row r="346" spans="8:9" ht="16.5" customHeight="1">
      <c r="H346" s="9"/>
      <c r="I346" s="9"/>
    </row>
    <row r="347" spans="8:9" ht="16.5" customHeight="1">
      <c r="H347" s="9"/>
      <c r="I347" s="9"/>
    </row>
    <row r="348" spans="8:9" ht="16.5" customHeight="1">
      <c r="H348" s="9"/>
      <c r="I348" s="9"/>
    </row>
    <row r="349" spans="8:9" ht="16.5" customHeight="1">
      <c r="H349" s="9"/>
      <c r="I349" s="9"/>
    </row>
    <row r="350" spans="8:9" ht="16.5" customHeight="1">
      <c r="H350" s="9"/>
      <c r="I350" s="9"/>
    </row>
    <row r="351" spans="8:9" ht="16.5" customHeight="1">
      <c r="H351" s="9"/>
      <c r="I351" s="9"/>
    </row>
    <row r="352" spans="8:9" ht="16.5" customHeight="1">
      <c r="H352" s="9"/>
      <c r="I352" s="9"/>
    </row>
    <row r="353" spans="8:9" ht="16.5" customHeight="1">
      <c r="H353" s="9"/>
      <c r="I353" s="9"/>
    </row>
    <row r="354" spans="8:9" ht="16.5" customHeight="1">
      <c r="H354" s="9"/>
      <c r="I354" s="9"/>
    </row>
    <row r="355" spans="8:9" ht="16.5" customHeight="1">
      <c r="H355" s="9"/>
      <c r="I355" s="9"/>
    </row>
    <row r="356" spans="8:9" ht="16.5" customHeight="1">
      <c r="H356" s="9"/>
      <c r="I356" s="9"/>
    </row>
    <row r="357" spans="8:9" ht="16.5" customHeight="1">
      <c r="H357" s="9"/>
      <c r="I357" s="9"/>
    </row>
    <row r="358" spans="8:9" ht="16.5" customHeight="1">
      <c r="H358" s="9"/>
      <c r="I358" s="9"/>
    </row>
    <row r="359" spans="8:9" ht="16.5" customHeight="1">
      <c r="H359" s="9"/>
      <c r="I359" s="9"/>
    </row>
    <row r="360" spans="8:9" ht="16.5" customHeight="1">
      <c r="H360" s="9"/>
      <c r="I360" s="9"/>
    </row>
    <row r="361" spans="8:9" ht="16.5" customHeight="1">
      <c r="H361" s="9"/>
      <c r="I361" s="9"/>
    </row>
    <row r="362" spans="8:9" ht="16.5" customHeight="1">
      <c r="H362" s="9"/>
      <c r="I362" s="9"/>
    </row>
    <row r="363" spans="8:9" ht="16.5" customHeight="1">
      <c r="H363" s="9"/>
      <c r="I363" s="9"/>
    </row>
    <row r="364" spans="8:9" ht="16.5" customHeight="1">
      <c r="H364" s="9"/>
      <c r="I364" s="9"/>
    </row>
    <row r="365" spans="8:9" ht="16.5" customHeight="1">
      <c r="H365" s="9"/>
      <c r="I365" s="9"/>
    </row>
    <row r="366" spans="8:9" ht="16.5" customHeight="1">
      <c r="H366" s="9"/>
      <c r="I366" s="9"/>
    </row>
    <row r="367" spans="8:9" ht="16.5" customHeight="1">
      <c r="H367" s="9"/>
      <c r="I367" s="9"/>
    </row>
    <row r="368" spans="8:9" ht="16.5" customHeight="1">
      <c r="H368" s="9"/>
      <c r="I368" s="9"/>
    </row>
    <row r="369" spans="8:9" ht="16.5" customHeight="1">
      <c r="H369" s="9"/>
      <c r="I369" s="9"/>
    </row>
    <row r="370" spans="8:9" ht="16.5" customHeight="1">
      <c r="H370" s="9"/>
      <c r="I370" s="9"/>
    </row>
    <row r="371" spans="8:9" ht="16.5" customHeight="1">
      <c r="H371" s="9"/>
      <c r="I371" s="9"/>
    </row>
    <row r="372" spans="8:9" ht="16.5" customHeight="1">
      <c r="H372" s="9"/>
      <c r="I372" s="9"/>
    </row>
    <row r="373" spans="8:9" ht="16.5" customHeight="1">
      <c r="H373" s="9"/>
      <c r="I373" s="9"/>
    </row>
    <row r="374" spans="8:9" ht="16.5" customHeight="1">
      <c r="H374" s="9"/>
      <c r="I374" s="9"/>
    </row>
    <row r="375" spans="8:9" ht="16.5" customHeight="1">
      <c r="H375" s="9"/>
      <c r="I375" s="9"/>
    </row>
    <row r="376" spans="8:9" ht="16.5" customHeight="1">
      <c r="H376" s="9"/>
      <c r="I376" s="9"/>
    </row>
    <row r="377" spans="8:9" ht="16.5" customHeight="1">
      <c r="H377" s="9"/>
      <c r="I377" s="9"/>
    </row>
    <row r="378" spans="8:9" ht="16.5" customHeight="1">
      <c r="H378" s="9"/>
      <c r="I378" s="9"/>
    </row>
    <row r="379" spans="8:9" ht="16.5" customHeight="1">
      <c r="H379" s="9"/>
      <c r="I379" s="9"/>
    </row>
    <row r="380" spans="8:9" ht="16.5" customHeight="1">
      <c r="H380" s="9"/>
      <c r="I380" s="9"/>
    </row>
    <row r="381" spans="8:9" ht="16.5" customHeight="1">
      <c r="H381" s="9"/>
      <c r="I381" s="9"/>
    </row>
    <row r="382" spans="8:9" ht="16.5" customHeight="1">
      <c r="H382" s="9"/>
      <c r="I382" s="9"/>
    </row>
    <row r="383" spans="8:9" ht="16.5" customHeight="1">
      <c r="H383" s="9"/>
      <c r="I383" s="9"/>
    </row>
    <row r="384" spans="8:9" ht="16.5" customHeight="1">
      <c r="H384" s="9"/>
      <c r="I384" s="9"/>
    </row>
    <row r="385" spans="8:9" ht="16.5" customHeight="1">
      <c r="H385" s="9"/>
      <c r="I385" s="9"/>
    </row>
    <row r="386" spans="8:9" ht="16.5" customHeight="1">
      <c r="H386" s="9"/>
      <c r="I386" s="9"/>
    </row>
    <row r="387" spans="8:9" ht="16.5" customHeight="1">
      <c r="H387" s="9"/>
      <c r="I387" s="9"/>
    </row>
    <row r="388" spans="8:9" ht="16.5" customHeight="1">
      <c r="H388" s="9"/>
      <c r="I388" s="9"/>
    </row>
    <row r="389" spans="8:9" ht="16.5" customHeight="1">
      <c r="H389" s="9"/>
      <c r="I389" s="9"/>
    </row>
    <row r="390" spans="8:9" ht="16.5" customHeight="1">
      <c r="H390" s="9"/>
      <c r="I390" s="9"/>
    </row>
    <row r="391" spans="8:9" ht="16.5" customHeight="1">
      <c r="H391" s="9"/>
      <c r="I391" s="9"/>
    </row>
    <row r="392" spans="8:9" ht="16.5" customHeight="1">
      <c r="H392" s="9"/>
      <c r="I392" s="9"/>
    </row>
    <row r="393" spans="8:9" ht="16.5" customHeight="1">
      <c r="H393" s="9"/>
      <c r="I393" s="9"/>
    </row>
    <row r="394" spans="8:9" ht="16.5" customHeight="1">
      <c r="H394" s="9"/>
      <c r="I394" s="9"/>
    </row>
    <row r="395" spans="8:9" ht="16.5" customHeight="1">
      <c r="H395" s="9"/>
      <c r="I395" s="9"/>
    </row>
    <row r="396" spans="8:9" ht="16.5" customHeight="1">
      <c r="H396" s="9"/>
      <c r="I396" s="9"/>
    </row>
    <row r="397" spans="8:9" ht="16.5" customHeight="1">
      <c r="H397" s="9"/>
      <c r="I397" s="9"/>
    </row>
    <row r="398" spans="8:9" ht="16.5" customHeight="1">
      <c r="H398" s="9"/>
      <c r="I398" s="9"/>
    </row>
    <row r="399" spans="8:9" ht="16.5" customHeight="1">
      <c r="H399" s="9"/>
      <c r="I399" s="9"/>
    </row>
    <row r="400" spans="8:9" ht="16.5" customHeight="1">
      <c r="H400" s="9"/>
      <c r="I400" s="9"/>
    </row>
    <row r="401" spans="8:9" ht="16.5" customHeight="1">
      <c r="H401" s="9"/>
      <c r="I401" s="9"/>
    </row>
    <row r="402" spans="8:9" ht="16.5" customHeight="1">
      <c r="H402" s="9"/>
      <c r="I402" s="9"/>
    </row>
    <row r="403" spans="8:9" ht="16.5" customHeight="1">
      <c r="H403" s="9"/>
      <c r="I403" s="9"/>
    </row>
    <row r="404" spans="8:9" ht="16.5" customHeight="1">
      <c r="H404" s="9"/>
      <c r="I404" s="9"/>
    </row>
    <row r="405" spans="8:9" ht="16.5" customHeight="1">
      <c r="H405" s="9"/>
      <c r="I405" s="9"/>
    </row>
    <row r="406" spans="8:9" ht="16.5" customHeight="1">
      <c r="H406" s="9"/>
      <c r="I406" s="9"/>
    </row>
    <row r="407" spans="8:9" ht="16.5" customHeight="1">
      <c r="H407" s="9"/>
      <c r="I407" s="9"/>
    </row>
    <row r="408" spans="8:9" ht="16.5" customHeight="1">
      <c r="H408" s="9"/>
      <c r="I408" s="9"/>
    </row>
    <row r="409" spans="8:9" ht="16.5" customHeight="1">
      <c r="H409" s="9"/>
      <c r="I409" s="9"/>
    </row>
    <row r="410" spans="8:9" ht="16.5" customHeight="1">
      <c r="H410" s="9"/>
      <c r="I410" s="9"/>
    </row>
    <row r="411" spans="8:9" ht="16.5" customHeight="1">
      <c r="H411" s="9"/>
      <c r="I411" s="9"/>
    </row>
    <row r="412" spans="8:9" ht="16.5" customHeight="1">
      <c r="H412" s="9"/>
      <c r="I412" s="9"/>
    </row>
    <row r="413" spans="8:9" ht="16.5" customHeight="1">
      <c r="H413" s="9"/>
      <c r="I413" s="9"/>
    </row>
    <row r="414" spans="8:9" ht="16.5" customHeight="1">
      <c r="H414" s="9"/>
      <c r="I414" s="9"/>
    </row>
    <row r="415" spans="8:9" ht="16.5" customHeight="1">
      <c r="H415" s="9"/>
      <c r="I415" s="9"/>
    </row>
    <row r="416" spans="8:9" ht="16.5" customHeight="1">
      <c r="H416" s="9"/>
      <c r="I416" s="9"/>
    </row>
    <row r="417" spans="8:9" ht="16.5" customHeight="1">
      <c r="H417" s="9"/>
      <c r="I417" s="9"/>
    </row>
    <row r="418" spans="8:9" ht="16.5" customHeight="1">
      <c r="H418" s="9"/>
      <c r="I418" s="9"/>
    </row>
    <row r="419" spans="8:9" ht="16.5" customHeight="1">
      <c r="H419" s="9"/>
      <c r="I419" s="9"/>
    </row>
    <row r="420" spans="8:9" ht="16.5" customHeight="1">
      <c r="H420" s="9"/>
      <c r="I420" s="9"/>
    </row>
    <row r="421" spans="8:9" ht="16.5" customHeight="1">
      <c r="H421" s="9"/>
      <c r="I421" s="9"/>
    </row>
    <row r="422" spans="8:9" ht="16.5" customHeight="1">
      <c r="H422" s="9"/>
      <c r="I422" s="9"/>
    </row>
    <row r="423" spans="8:9" ht="16.5" customHeight="1">
      <c r="H423" s="9"/>
      <c r="I423" s="9"/>
    </row>
    <row r="424" spans="8:9" ht="16.5" customHeight="1">
      <c r="H424" s="9"/>
      <c r="I424" s="9"/>
    </row>
    <row r="425" spans="8:9" ht="16.5" customHeight="1">
      <c r="H425" s="9"/>
      <c r="I425" s="9"/>
    </row>
    <row r="426" spans="8:9" ht="16.5" customHeight="1">
      <c r="H426" s="9"/>
      <c r="I426" s="9"/>
    </row>
    <row r="427" spans="8:9" ht="16.5" customHeight="1">
      <c r="H427" s="9"/>
      <c r="I427" s="9"/>
    </row>
    <row r="428" spans="8:9" ht="16.5" customHeight="1">
      <c r="H428" s="9"/>
      <c r="I428" s="9"/>
    </row>
    <row r="429" spans="8:9" ht="16.5" customHeight="1">
      <c r="H429" s="9"/>
      <c r="I429" s="9"/>
    </row>
    <row r="430" spans="8:9" ht="16.5" customHeight="1">
      <c r="H430" s="9"/>
      <c r="I430" s="9"/>
    </row>
    <row r="431" spans="8:9" ht="16.5" customHeight="1">
      <c r="H431" s="9"/>
      <c r="I431" s="9"/>
    </row>
    <row r="432" spans="8:9" ht="16.5" customHeight="1">
      <c r="H432" s="9"/>
      <c r="I432" s="9"/>
    </row>
    <row r="433" spans="8:9" ht="16.5" customHeight="1">
      <c r="H433" s="9"/>
      <c r="I433" s="9"/>
    </row>
    <row r="434" spans="8:9" ht="16.5" customHeight="1">
      <c r="H434" s="9"/>
      <c r="I434" s="9"/>
    </row>
    <row r="435" spans="8:9" ht="16.5" customHeight="1">
      <c r="H435" s="9"/>
      <c r="I435" s="9"/>
    </row>
    <row r="436" spans="8:9" ht="16.5" customHeight="1">
      <c r="H436" s="9"/>
      <c r="I436" s="9"/>
    </row>
    <row r="437" spans="8:9" ht="16.5" customHeight="1">
      <c r="H437" s="9"/>
      <c r="I437" s="9"/>
    </row>
    <row r="438" spans="8:9" ht="16.5" customHeight="1">
      <c r="H438" s="9"/>
      <c r="I438" s="9"/>
    </row>
    <row r="439" spans="8:9" ht="16.5" customHeight="1">
      <c r="H439" s="9"/>
      <c r="I439" s="9"/>
    </row>
    <row r="440" spans="8:9" ht="16.5" customHeight="1">
      <c r="H440" s="9"/>
      <c r="I440" s="9"/>
    </row>
    <row r="441" spans="8:9" ht="16.5" customHeight="1">
      <c r="H441" s="9"/>
      <c r="I441" s="9"/>
    </row>
    <row r="442" spans="8:9" ht="16.5" customHeight="1">
      <c r="H442" s="9"/>
      <c r="I442" s="9"/>
    </row>
    <row r="443" spans="8:9" ht="16.5" customHeight="1">
      <c r="H443" s="9"/>
      <c r="I443" s="9"/>
    </row>
    <row r="444" spans="8:9" ht="16.5" customHeight="1">
      <c r="H444" s="9"/>
      <c r="I444" s="9"/>
    </row>
    <row r="445" spans="8:9" ht="16.5" customHeight="1">
      <c r="H445" s="9"/>
      <c r="I445" s="9"/>
    </row>
    <row r="446" spans="8:9" ht="16.5" customHeight="1">
      <c r="H446" s="9"/>
      <c r="I446" s="9"/>
    </row>
    <row r="447" spans="8:9" ht="16.5" customHeight="1">
      <c r="H447" s="9"/>
      <c r="I447" s="9"/>
    </row>
    <row r="448" spans="8:9" ht="16.5" customHeight="1">
      <c r="H448" s="9"/>
      <c r="I448" s="9"/>
    </row>
    <row r="449" spans="8:9" ht="16.5" customHeight="1">
      <c r="H449" s="9"/>
      <c r="I449" s="9"/>
    </row>
    <row r="450" spans="8:9" ht="16.5" customHeight="1">
      <c r="H450" s="9"/>
      <c r="I450" s="9"/>
    </row>
    <row r="451" spans="8:9" ht="16.5" customHeight="1">
      <c r="H451" s="9"/>
      <c r="I451" s="9"/>
    </row>
    <row r="452" spans="8:9" ht="16.5" customHeight="1">
      <c r="H452" s="9"/>
      <c r="I452" s="9"/>
    </row>
    <row r="453" spans="8:9" ht="16.5" customHeight="1">
      <c r="H453" s="9"/>
      <c r="I453" s="9"/>
    </row>
    <row r="454" spans="8:9" ht="16.5" customHeight="1">
      <c r="H454" s="9"/>
      <c r="I454" s="9"/>
    </row>
    <row r="455" spans="8:9" ht="16.5" customHeight="1">
      <c r="H455" s="9"/>
      <c r="I455" s="9"/>
    </row>
    <row r="456" spans="8:9" ht="16.5" customHeight="1">
      <c r="H456" s="9"/>
      <c r="I456" s="9"/>
    </row>
    <row r="457" spans="8:9" ht="16.5" customHeight="1">
      <c r="H457" s="9"/>
      <c r="I457" s="9"/>
    </row>
    <row r="458" spans="8:9" ht="16.5" customHeight="1">
      <c r="H458" s="9"/>
      <c r="I458" s="9"/>
    </row>
    <row r="459" spans="8:9" ht="16.5" customHeight="1">
      <c r="H459" s="9"/>
      <c r="I459" s="9"/>
    </row>
    <row r="460" spans="8:9" ht="16.5" customHeight="1">
      <c r="H460" s="9"/>
      <c r="I460" s="9"/>
    </row>
    <row r="461" spans="8:9" ht="16.5" customHeight="1">
      <c r="H461" s="9"/>
      <c r="I461" s="9"/>
    </row>
    <row r="462" spans="8:9" ht="16.5" customHeight="1">
      <c r="H462" s="9"/>
      <c r="I462" s="9"/>
    </row>
    <row r="463" spans="8:9" ht="16.5" customHeight="1">
      <c r="H463" s="9"/>
      <c r="I463" s="9"/>
    </row>
    <row r="464" spans="8:9" ht="16.5" customHeight="1">
      <c r="H464" s="9"/>
      <c r="I464" s="9"/>
    </row>
    <row r="465" spans="8:9" ht="16.5" customHeight="1">
      <c r="H465" s="9"/>
      <c r="I465" s="9"/>
    </row>
    <row r="466" spans="8:9" ht="16.5" customHeight="1">
      <c r="H466" s="9"/>
      <c r="I466" s="9"/>
    </row>
    <row r="467" spans="8:9" ht="16.5" customHeight="1">
      <c r="H467" s="9"/>
      <c r="I467" s="9"/>
    </row>
    <row r="468" spans="8:9" ht="16.5" customHeight="1">
      <c r="H468" s="9"/>
      <c r="I468" s="9"/>
    </row>
    <row r="469" spans="8:9" ht="16.5" customHeight="1">
      <c r="H469" s="9"/>
      <c r="I469" s="9"/>
    </row>
    <row r="470" spans="8:9" ht="16.5" customHeight="1">
      <c r="H470" s="9"/>
      <c r="I470" s="9"/>
    </row>
    <row r="471" spans="8:9" ht="16.5" customHeight="1">
      <c r="H471" s="9"/>
      <c r="I471" s="9"/>
    </row>
    <row r="472" spans="8:9" ht="16.5" customHeight="1">
      <c r="H472" s="9"/>
      <c r="I472" s="9"/>
    </row>
    <row r="473" spans="8:9" ht="16.5" customHeight="1">
      <c r="H473" s="9"/>
      <c r="I473" s="9"/>
    </row>
    <row r="474" spans="8:9" ht="16.5" customHeight="1">
      <c r="H474" s="9"/>
      <c r="I474" s="9"/>
    </row>
    <row r="475" spans="8:9" ht="16.5" customHeight="1">
      <c r="H475" s="9"/>
      <c r="I475" s="9"/>
    </row>
    <row r="476" spans="8:9" ht="16.5" customHeight="1">
      <c r="H476" s="9"/>
      <c r="I476" s="9"/>
    </row>
    <row r="477" spans="8:9" ht="16.5" customHeight="1">
      <c r="H477" s="9"/>
      <c r="I477" s="9"/>
    </row>
    <row r="478" spans="8:9" ht="16.5" customHeight="1">
      <c r="H478" s="9"/>
      <c r="I478" s="9"/>
    </row>
    <row r="479" spans="8:9" ht="16.5" customHeight="1">
      <c r="H479" s="9"/>
      <c r="I479" s="9"/>
    </row>
    <row r="480" spans="8:9" ht="16.5" customHeight="1">
      <c r="H480" s="9"/>
      <c r="I480" s="9"/>
    </row>
    <row r="481" spans="8:9" ht="16.5" customHeight="1">
      <c r="H481" s="9"/>
      <c r="I481" s="9"/>
    </row>
    <row r="482" spans="8:9" ht="16.5" customHeight="1">
      <c r="H482" s="9"/>
      <c r="I482" s="9"/>
    </row>
    <row r="483" spans="8:9" ht="16.5" customHeight="1">
      <c r="H483" s="9"/>
      <c r="I483" s="9"/>
    </row>
    <row r="484" spans="8:9" ht="16.5" customHeight="1">
      <c r="H484" s="9"/>
      <c r="I484" s="9"/>
    </row>
    <row r="485" spans="8:9" ht="16.5" customHeight="1">
      <c r="H485" s="9"/>
      <c r="I485" s="9"/>
    </row>
    <row r="486" spans="8:9" ht="16.5" customHeight="1">
      <c r="H486" s="9"/>
      <c r="I486" s="9"/>
    </row>
    <row r="487" spans="8:9" ht="16.5" customHeight="1">
      <c r="H487" s="9"/>
      <c r="I487" s="9"/>
    </row>
    <row r="488" spans="8:9" ht="16.5" customHeight="1">
      <c r="H488" s="9"/>
      <c r="I488" s="9"/>
    </row>
    <row r="489" spans="8:9" ht="16.5" customHeight="1">
      <c r="H489" s="9"/>
      <c r="I489" s="9"/>
    </row>
    <row r="490" spans="8:9" ht="16.5" customHeight="1">
      <c r="H490" s="9"/>
      <c r="I490" s="9"/>
    </row>
    <row r="491" spans="8:9" ht="16.5" customHeight="1">
      <c r="H491" s="9"/>
      <c r="I491" s="9"/>
    </row>
    <row r="492" spans="8:9" ht="16.5" customHeight="1">
      <c r="H492" s="9"/>
      <c r="I492" s="9"/>
    </row>
    <row r="493" spans="8:9" ht="16.5" customHeight="1">
      <c r="H493" s="9"/>
      <c r="I493" s="9"/>
    </row>
    <row r="494" spans="8:9" ht="16.5" customHeight="1">
      <c r="H494" s="9"/>
      <c r="I494" s="9"/>
    </row>
    <row r="495" spans="8:9" ht="16.5" customHeight="1">
      <c r="H495" s="9"/>
      <c r="I495" s="9"/>
    </row>
    <row r="496" spans="8:9" ht="16.5" customHeight="1">
      <c r="H496" s="9"/>
      <c r="I496" s="9"/>
    </row>
    <row r="497" spans="8:9" ht="16.5" customHeight="1">
      <c r="H497" s="9"/>
      <c r="I497" s="9"/>
    </row>
    <row r="498" spans="8:9" ht="16.5" customHeight="1">
      <c r="H498" s="9"/>
      <c r="I498" s="9"/>
    </row>
    <row r="499" spans="8:9" ht="16.5" customHeight="1">
      <c r="H499" s="9"/>
      <c r="I499" s="9"/>
    </row>
    <row r="500" spans="8:9" ht="16.5" customHeight="1">
      <c r="H500" s="9"/>
      <c r="I500" s="9"/>
    </row>
    <row r="501" spans="8:9" ht="16.5" customHeight="1">
      <c r="H501" s="9"/>
      <c r="I501" s="9"/>
    </row>
    <row r="502" spans="8:9" ht="16.5" customHeight="1">
      <c r="H502" s="9"/>
      <c r="I502" s="9"/>
    </row>
    <row r="503" spans="8:9" ht="16.5" customHeight="1">
      <c r="H503" s="9"/>
      <c r="I503" s="9"/>
    </row>
    <row r="504" spans="8:9" ht="16.5" customHeight="1">
      <c r="H504" s="9"/>
      <c r="I504" s="9"/>
    </row>
    <row r="505" spans="8:9" ht="16.5" customHeight="1">
      <c r="H505" s="9"/>
      <c r="I505" s="9"/>
    </row>
    <row r="506" spans="8:9" ht="16.5" customHeight="1">
      <c r="H506" s="9"/>
      <c r="I506" s="9"/>
    </row>
    <row r="507" spans="8:9" ht="16.5" customHeight="1">
      <c r="H507" s="9"/>
      <c r="I507" s="9"/>
    </row>
    <row r="508" spans="8:9" ht="16.5" customHeight="1">
      <c r="H508" s="9"/>
      <c r="I508" s="9"/>
    </row>
    <row r="509" spans="8:9" ht="16.5" customHeight="1">
      <c r="H509" s="9"/>
      <c r="I509" s="9"/>
    </row>
    <row r="510" spans="8:9" ht="16.5" customHeight="1">
      <c r="H510" s="9"/>
      <c r="I510" s="9"/>
    </row>
    <row r="511" spans="8:9" ht="16.5" customHeight="1">
      <c r="H511" s="9"/>
      <c r="I511" s="9"/>
    </row>
    <row r="512" spans="8:9" ht="16.5" customHeight="1">
      <c r="H512" s="9"/>
      <c r="I512" s="9"/>
    </row>
    <row r="513" spans="8:9" ht="16.5" customHeight="1">
      <c r="H513" s="9"/>
      <c r="I513" s="9"/>
    </row>
    <row r="514" spans="8:9" ht="16.5" customHeight="1">
      <c r="H514" s="9"/>
      <c r="I514" s="9"/>
    </row>
    <row r="515" spans="8:9" ht="16.5" customHeight="1">
      <c r="H515" s="9"/>
      <c r="I515" s="9"/>
    </row>
    <row r="516" spans="8:9" ht="16.5" customHeight="1">
      <c r="H516" s="9"/>
      <c r="I516" s="9"/>
    </row>
    <row r="517" spans="8:9" ht="16.5" customHeight="1">
      <c r="H517" s="9"/>
      <c r="I517" s="9"/>
    </row>
    <row r="518" spans="8:9" ht="16.5" customHeight="1">
      <c r="H518" s="9"/>
      <c r="I518" s="9"/>
    </row>
    <row r="519" spans="8:9" ht="16.5" customHeight="1">
      <c r="H519" s="9"/>
      <c r="I519" s="9"/>
    </row>
    <row r="520" spans="8:9" ht="16.5" customHeight="1">
      <c r="H520" s="9"/>
      <c r="I520" s="9"/>
    </row>
    <row r="521" spans="8:9" ht="16.5" customHeight="1">
      <c r="H521" s="9"/>
      <c r="I521" s="9"/>
    </row>
    <row r="522" spans="8:9" ht="16.5" customHeight="1">
      <c r="H522" s="9"/>
      <c r="I522" s="9"/>
    </row>
    <row r="523" spans="8:9" ht="16.5" customHeight="1">
      <c r="H523" s="9"/>
      <c r="I523" s="9"/>
    </row>
    <row r="524" spans="8:9" ht="16.5" customHeight="1">
      <c r="H524" s="9"/>
      <c r="I524" s="9"/>
    </row>
    <row r="525" spans="8:9" ht="16.5" customHeight="1">
      <c r="H525" s="9"/>
      <c r="I525" s="9"/>
    </row>
    <row r="526" spans="8:9" ht="16.5" customHeight="1">
      <c r="H526" s="9"/>
      <c r="I526" s="9"/>
    </row>
    <row r="527" spans="8:9" ht="16.5" customHeight="1">
      <c r="H527" s="9"/>
      <c r="I527" s="9"/>
    </row>
    <row r="528" spans="8:9" ht="16.5" customHeight="1">
      <c r="H528" s="9"/>
      <c r="I528" s="9"/>
    </row>
    <row r="529" spans="8:9" ht="16.5" customHeight="1">
      <c r="H529" s="9"/>
      <c r="I529" s="9"/>
    </row>
    <row r="530" spans="8:9" ht="16.5" customHeight="1">
      <c r="H530" s="9"/>
      <c r="I530" s="9"/>
    </row>
    <row r="531" spans="8:9" ht="16.5" customHeight="1">
      <c r="H531" s="9"/>
      <c r="I531" s="9"/>
    </row>
    <row r="532" spans="8:9" ht="16.5" customHeight="1">
      <c r="H532" s="9"/>
      <c r="I532" s="9"/>
    </row>
    <row r="533" spans="8:9" ht="16.5" customHeight="1">
      <c r="H533" s="9"/>
      <c r="I533" s="9"/>
    </row>
    <row r="534" spans="8:9" ht="16.5" customHeight="1">
      <c r="H534" s="9"/>
      <c r="I534" s="9"/>
    </row>
    <row r="535" spans="8:9" ht="16.5" customHeight="1">
      <c r="H535" s="9"/>
      <c r="I535" s="9"/>
    </row>
    <row r="536" spans="8:9" ht="16.5" customHeight="1">
      <c r="H536" s="9"/>
      <c r="I536" s="9"/>
    </row>
    <row r="537" spans="8:9" ht="16.5" customHeight="1">
      <c r="H537" s="9"/>
      <c r="I537" s="9"/>
    </row>
    <row r="538" spans="8:9" ht="16.5" customHeight="1">
      <c r="H538" s="9"/>
      <c r="I538" s="9"/>
    </row>
    <row r="539" spans="8:9" ht="16.5" customHeight="1">
      <c r="H539" s="9"/>
      <c r="I539" s="9"/>
    </row>
    <row r="540" spans="8:9" ht="16.5" customHeight="1">
      <c r="H540" s="9"/>
      <c r="I540" s="9"/>
    </row>
    <row r="541" spans="8:9" ht="16.5" customHeight="1">
      <c r="H541" s="9"/>
      <c r="I541" s="9"/>
    </row>
    <row r="542" spans="8:9" ht="16.5" customHeight="1">
      <c r="H542" s="9"/>
      <c r="I542" s="9"/>
    </row>
    <row r="543" spans="8:9" ht="16.5" customHeight="1">
      <c r="H543" s="9"/>
      <c r="I543" s="9"/>
    </row>
    <row r="544" spans="8:9" ht="16.5" customHeight="1">
      <c r="H544" s="9"/>
      <c r="I544" s="9"/>
    </row>
    <row r="545" spans="8:9" ht="16.5" customHeight="1">
      <c r="H545" s="9"/>
      <c r="I545" s="9"/>
    </row>
    <row r="546" spans="8:9" ht="16.5" customHeight="1">
      <c r="H546" s="9"/>
      <c r="I546" s="9"/>
    </row>
    <row r="547" spans="8:9" ht="16.5" customHeight="1">
      <c r="H547" s="9"/>
      <c r="I547" s="9"/>
    </row>
    <row r="548" spans="8:9" ht="16.5" customHeight="1">
      <c r="H548" s="9"/>
      <c r="I548" s="9"/>
    </row>
    <row r="549" spans="8:9" ht="16.5" customHeight="1">
      <c r="H549" s="9"/>
      <c r="I549" s="9"/>
    </row>
    <row r="550" spans="8:9" ht="16.5" customHeight="1">
      <c r="H550" s="9"/>
      <c r="I550" s="9"/>
    </row>
    <row r="551" spans="8:9" ht="16.5" customHeight="1">
      <c r="H551" s="9"/>
      <c r="I551" s="9"/>
    </row>
    <row r="552" spans="8:9" ht="16.5" customHeight="1">
      <c r="H552" s="9"/>
      <c r="I552" s="9"/>
    </row>
    <row r="553" spans="8:9" ht="16.5" customHeight="1">
      <c r="H553" s="9"/>
      <c r="I553" s="9"/>
    </row>
    <row r="554" spans="8:9" ht="16.5" customHeight="1">
      <c r="H554" s="9"/>
      <c r="I554" s="9"/>
    </row>
    <row r="555" spans="8:9" ht="16.5" customHeight="1">
      <c r="H555" s="9"/>
      <c r="I555" s="9"/>
    </row>
    <row r="556" spans="8:9" ht="16.5" customHeight="1">
      <c r="H556" s="9"/>
      <c r="I556" s="9"/>
    </row>
    <row r="557" spans="8:9" ht="16.5" customHeight="1">
      <c r="H557" s="9"/>
      <c r="I557" s="9"/>
    </row>
    <row r="558" spans="8:9" ht="16.5" customHeight="1">
      <c r="H558" s="9"/>
      <c r="I558" s="9"/>
    </row>
    <row r="559" spans="8:9" ht="16.5" customHeight="1">
      <c r="H559" s="9"/>
      <c r="I559" s="9"/>
    </row>
    <row r="560" spans="8:9" ht="16.5" customHeight="1">
      <c r="H560" s="9"/>
      <c r="I560" s="9"/>
    </row>
    <row r="561" spans="8:9" ht="16.5" customHeight="1">
      <c r="H561" s="9"/>
      <c r="I561" s="9"/>
    </row>
    <row r="562" spans="8:9" ht="16.5" customHeight="1">
      <c r="H562" s="9"/>
      <c r="I562" s="9"/>
    </row>
    <row r="563" spans="8:9" ht="16.5" customHeight="1">
      <c r="H563" s="9"/>
      <c r="I563" s="9"/>
    </row>
    <row r="564" spans="8:9" ht="16.5" customHeight="1">
      <c r="H564" s="9"/>
      <c r="I564" s="9"/>
    </row>
    <row r="565" spans="8:9" ht="16.5" customHeight="1">
      <c r="H565" s="9"/>
      <c r="I565" s="9"/>
    </row>
    <row r="566" spans="8:9" ht="16.5" customHeight="1">
      <c r="H566" s="9"/>
      <c r="I566" s="9"/>
    </row>
    <row r="567" spans="8:9" ht="16.5" customHeight="1">
      <c r="H567" s="9"/>
      <c r="I567" s="9"/>
    </row>
    <row r="568" spans="8:9" ht="16.5" customHeight="1">
      <c r="H568" s="9"/>
      <c r="I568" s="9"/>
    </row>
    <row r="569" spans="8:9" ht="16.5" customHeight="1">
      <c r="H569" s="9"/>
      <c r="I569" s="9"/>
    </row>
    <row r="570" spans="8:9" ht="16.5" customHeight="1">
      <c r="H570" s="9"/>
      <c r="I570" s="9"/>
    </row>
    <row r="571" spans="8:9" ht="16.5" customHeight="1">
      <c r="H571" s="9"/>
      <c r="I571" s="9"/>
    </row>
    <row r="572" spans="8:9" ht="16.5" customHeight="1">
      <c r="H572" s="9"/>
      <c r="I572" s="9"/>
    </row>
    <row r="573" spans="8:9" ht="16.5" customHeight="1">
      <c r="H573" s="9"/>
      <c r="I573" s="9"/>
    </row>
    <row r="574" spans="8:9" ht="16.5" customHeight="1">
      <c r="H574" s="9"/>
      <c r="I574" s="9"/>
    </row>
    <row r="575" spans="8:9" ht="16.5" customHeight="1">
      <c r="H575" s="9"/>
      <c r="I575" s="9"/>
    </row>
    <row r="576" spans="8:9" ht="16.5" customHeight="1">
      <c r="H576" s="9"/>
      <c r="I576" s="9"/>
    </row>
    <row r="577" spans="8:9" ht="16.5" customHeight="1">
      <c r="H577" s="9"/>
      <c r="I577" s="9"/>
    </row>
    <row r="578" spans="8:9" ht="16.5" customHeight="1">
      <c r="H578" s="9"/>
      <c r="I578" s="9"/>
    </row>
    <row r="579" spans="8:9" ht="16.5" customHeight="1">
      <c r="H579" s="9"/>
      <c r="I579" s="9"/>
    </row>
    <row r="580" spans="8:9" ht="16.5" customHeight="1">
      <c r="H580" s="9"/>
      <c r="I580" s="9"/>
    </row>
    <row r="581" spans="8:9" ht="16.5" customHeight="1">
      <c r="H581" s="9"/>
      <c r="I581" s="9"/>
    </row>
    <row r="582" spans="8:9" ht="16.5" customHeight="1">
      <c r="H582" s="9"/>
      <c r="I582" s="9"/>
    </row>
    <row r="583" spans="8:9" ht="16.5" customHeight="1">
      <c r="H583" s="9"/>
      <c r="I583" s="9"/>
    </row>
    <row r="584" spans="8:9" ht="16.5" customHeight="1">
      <c r="H584" s="9"/>
      <c r="I584" s="9"/>
    </row>
    <row r="585" spans="8:9" ht="16.5" customHeight="1">
      <c r="H585" s="9"/>
      <c r="I585" s="9"/>
    </row>
    <row r="586" spans="8:9" ht="16.5" customHeight="1">
      <c r="H586" s="9"/>
      <c r="I586" s="9"/>
    </row>
    <row r="587" spans="8:9" ht="16.5" customHeight="1">
      <c r="H587" s="9"/>
      <c r="I587" s="9"/>
    </row>
    <row r="588" spans="8:9" ht="16.5" customHeight="1">
      <c r="H588" s="9"/>
      <c r="I588" s="9"/>
    </row>
    <row r="589" spans="8:9" ht="16.5" customHeight="1">
      <c r="H589" s="9"/>
      <c r="I589" s="9"/>
    </row>
    <row r="590" spans="8:9" ht="16.5" customHeight="1">
      <c r="H590" s="9"/>
      <c r="I590" s="9"/>
    </row>
    <row r="591" spans="8:9" ht="16.5" customHeight="1">
      <c r="H591" s="9"/>
      <c r="I591" s="9"/>
    </row>
    <row r="592" spans="8:9" ht="16.5" customHeight="1">
      <c r="H592" s="9"/>
      <c r="I592" s="9"/>
    </row>
    <row r="593" spans="8:9" ht="16.5" customHeight="1">
      <c r="H593" s="9"/>
      <c r="I593" s="9"/>
    </row>
    <row r="594" spans="8:9" ht="16.5" customHeight="1">
      <c r="H594" s="9"/>
      <c r="I594" s="9"/>
    </row>
    <row r="595" spans="8:9" ht="16.5" customHeight="1">
      <c r="H595" s="9"/>
      <c r="I595" s="9"/>
    </row>
    <row r="596" spans="8:9" ht="16.5" customHeight="1">
      <c r="H596" s="9"/>
      <c r="I596" s="9"/>
    </row>
    <row r="597" spans="8:9" ht="16.5" customHeight="1">
      <c r="H597" s="9"/>
      <c r="I597" s="9"/>
    </row>
    <row r="598" spans="8:9" ht="16.5" customHeight="1">
      <c r="H598" s="9"/>
      <c r="I598" s="9"/>
    </row>
    <row r="599" spans="8:9" ht="16.5" customHeight="1">
      <c r="H599" s="9"/>
      <c r="I599" s="9"/>
    </row>
    <row r="600" spans="8:9" ht="16.5" customHeight="1">
      <c r="H600" s="9"/>
      <c r="I600" s="9"/>
    </row>
    <row r="601" spans="8:9" ht="16.5" customHeight="1">
      <c r="H601" s="9"/>
      <c r="I601" s="9"/>
    </row>
    <row r="602" spans="8:9" ht="16.5" customHeight="1">
      <c r="H602" s="9"/>
      <c r="I602" s="9"/>
    </row>
    <row r="603" spans="8:9" ht="16.5" customHeight="1">
      <c r="H603" s="9"/>
      <c r="I603" s="9"/>
    </row>
    <row r="604" spans="8:9" ht="16.5" customHeight="1">
      <c r="H604" s="9"/>
      <c r="I604" s="9"/>
    </row>
    <row r="605" spans="8:9" ht="16.5" customHeight="1">
      <c r="H605" s="9"/>
      <c r="I605" s="9"/>
    </row>
    <row r="606" spans="8:9" ht="16.5" customHeight="1">
      <c r="H606" s="9"/>
      <c r="I606" s="9"/>
    </row>
    <row r="607" spans="8:9" ht="16.5" customHeight="1">
      <c r="H607" s="9"/>
      <c r="I607" s="9"/>
    </row>
    <row r="608" spans="8:9" ht="16.5" customHeight="1">
      <c r="H608" s="9"/>
      <c r="I608" s="9"/>
    </row>
    <row r="609" spans="8:9" ht="16.5" customHeight="1">
      <c r="H609" s="9"/>
      <c r="I609" s="9"/>
    </row>
    <row r="610" spans="8:9" ht="16.5" customHeight="1">
      <c r="H610" s="9"/>
      <c r="I610" s="9"/>
    </row>
    <row r="611" spans="8:9" ht="16.5" customHeight="1">
      <c r="H611" s="9"/>
      <c r="I611" s="9"/>
    </row>
    <row r="612" spans="8:9" ht="16.5" customHeight="1">
      <c r="H612" s="9"/>
      <c r="I612" s="9"/>
    </row>
    <row r="613" spans="8:9" ht="16.5" customHeight="1">
      <c r="H613" s="9"/>
      <c r="I613" s="9"/>
    </row>
    <row r="614" spans="8:9" ht="16.5" customHeight="1">
      <c r="H614" s="9"/>
      <c r="I614" s="9"/>
    </row>
    <row r="615" spans="8:9" ht="16.5" customHeight="1">
      <c r="H615" s="9"/>
      <c r="I615" s="9"/>
    </row>
    <row r="616" spans="8:9" ht="16.5" customHeight="1">
      <c r="H616" s="9"/>
      <c r="I616" s="9"/>
    </row>
    <row r="617" spans="8:9" ht="16.5" customHeight="1">
      <c r="H617" s="9"/>
      <c r="I617" s="9"/>
    </row>
    <row r="618" spans="8:9" ht="16.5" customHeight="1">
      <c r="H618" s="9"/>
      <c r="I618" s="9"/>
    </row>
    <row r="619" spans="8:9" ht="16.5" customHeight="1">
      <c r="H619" s="9"/>
      <c r="I619" s="9"/>
    </row>
    <row r="620" spans="8:9" ht="16.5" customHeight="1">
      <c r="H620" s="9"/>
      <c r="I620" s="9"/>
    </row>
    <row r="621" spans="8:9" ht="16.5" customHeight="1">
      <c r="H621" s="9"/>
      <c r="I621" s="9"/>
    </row>
    <row r="622" spans="8:9" ht="16.5" customHeight="1">
      <c r="H622" s="9"/>
      <c r="I622" s="9"/>
    </row>
    <row r="623" spans="8:9" ht="16.5" customHeight="1">
      <c r="H623" s="9"/>
      <c r="I623" s="9"/>
    </row>
    <row r="624" spans="8:9" ht="16.5" customHeight="1">
      <c r="H624" s="9"/>
      <c r="I624" s="9"/>
    </row>
    <row r="625" spans="8:9" ht="16.5" customHeight="1">
      <c r="H625" s="9"/>
      <c r="I625" s="9"/>
    </row>
    <row r="626" spans="8:9" ht="16.5" customHeight="1">
      <c r="H626" s="9"/>
      <c r="I626" s="9"/>
    </row>
    <row r="627" spans="8:9" ht="16.5" customHeight="1">
      <c r="H627" s="9"/>
      <c r="I627" s="9"/>
    </row>
    <row r="628" spans="8:9" ht="16.5" customHeight="1">
      <c r="H628" s="9"/>
      <c r="I628" s="9"/>
    </row>
    <row r="629" spans="8:9" ht="16.5" customHeight="1">
      <c r="H629" s="9"/>
      <c r="I629" s="9"/>
    </row>
    <row r="630" spans="8:9" ht="16.5" customHeight="1">
      <c r="H630" s="9"/>
      <c r="I630" s="9"/>
    </row>
    <row r="631" spans="8:9" ht="16.5" customHeight="1">
      <c r="H631" s="9"/>
      <c r="I631" s="9"/>
    </row>
    <row r="632" spans="8:9" ht="16.5" customHeight="1">
      <c r="H632" s="9"/>
      <c r="I632" s="9"/>
    </row>
    <row r="633" spans="8:9" ht="16.5" customHeight="1">
      <c r="H633" s="9"/>
      <c r="I633" s="9"/>
    </row>
    <row r="634" spans="8:9" ht="16.5" customHeight="1">
      <c r="H634" s="9"/>
      <c r="I634" s="9"/>
    </row>
    <row r="635" spans="8:9" ht="16.5" customHeight="1">
      <c r="H635" s="9"/>
      <c r="I635" s="9"/>
    </row>
    <row r="636" spans="8:9" ht="16.5" customHeight="1">
      <c r="H636" s="9"/>
      <c r="I636" s="9"/>
    </row>
    <row r="637" spans="8:9" ht="16.5" customHeight="1">
      <c r="H637" s="9"/>
      <c r="I637" s="9"/>
    </row>
    <row r="638" spans="8:9" ht="16.5" customHeight="1">
      <c r="H638" s="9"/>
      <c r="I638" s="9"/>
    </row>
    <row r="639" spans="8:9" ht="16.5" customHeight="1">
      <c r="H639" s="9"/>
      <c r="I639" s="9"/>
    </row>
    <row r="640" spans="8:9" ht="16.5" customHeight="1">
      <c r="H640" s="9"/>
      <c r="I640" s="9"/>
    </row>
    <row r="641" spans="8:9" ht="16.5" customHeight="1">
      <c r="H641" s="9"/>
      <c r="I641" s="9"/>
    </row>
    <row r="642" spans="8:9" ht="16.5" customHeight="1">
      <c r="H642" s="9"/>
      <c r="I642" s="9"/>
    </row>
    <row r="643" spans="8:9" ht="16.5" customHeight="1">
      <c r="H643" s="9"/>
      <c r="I643" s="9"/>
    </row>
    <row r="644" spans="8:9" ht="16.5" customHeight="1">
      <c r="H644" s="9"/>
      <c r="I644" s="9"/>
    </row>
    <row r="645" spans="8:9" ht="16.5" customHeight="1">
      <c r="H645" s="9"/>
      <c r="I645" s="9"/>
    </row>
    <row r="646" spans="8:9" ht="16.5" customHeight="1">
      <c r="H646" s="9"/>
      <c r="I646" s="9"/>
    </row>
    <row r="647" spans="8:9" ht="16.5" customHeight="1">
      <c r="H647" s="9"/>
      <c r="I647" s="9"/>
    </row>
    <row r="648" spans="8:9" ht="16.5" customHeight="1">
      <c r="H648" s="9"/>
      <c r="I648" s="9"/>
    </row>
    <row r="649" spans="8:9" ht="16.5" customHeight="1">
      <c r="H649" s="9"/>
      <c r="I649" s="9"/>
    </row>
    <row r="650" spans="8:9" ht="16.5" customHeight="1">
      <c r="H650" s="9"/>
      <c r="I650" s="9"/>
    </row>
    <row r="651" spans="8:9" ht="16.5" customHeight="1">
      <c r="H651" s="9"/>
      <c r="I651" s="9"/>
    </row>
    <row r="652" spans="8:9" ht="16.5" customHeight="1">
      <c r="H652" s="9"/>
      <c r="I652" s="9"/>
    </row>
    <row r="653" spans="8:9" ht="16.5" customHeight="1">
      <c r="H653" s="9"/>
      <c r="I653" s="9"/>
    </row>
    <row r="654" spans="8:9" ht="16.5" customHeight="1">
      <c r="H654" s="9"/>
      <c r="I654" s="9"/>
    </row>
    <row r="655" spans="8:9" ht="16.5" customHeight="1">
      <c r="H655" s="9"/>
      <c r="I655" s="9"/>
    </row>
    <row r="656" spans="8:9" ht="16.5" customHeight="1">
      <c r="H656" s="9"/>
      <c r="I656" s="9"/>
    </row>
    <row r="657" spans="8:9" ht="16.5" customHeight="1">
      <c r="H657" s="9"/>
      <c r="I657" s="9"/>
    </row>
    <row r="658" spans="8:9" ht="16.5" customHeight="1">
      <c r="H658" s="9"/>
      <c r="I658" s="9"/>
    </row>
    <row r="659" spans="8:9" ht="16.5" customHeight="1">
      <c r="H659" s="9"/>
      <c r="I659" s="9"/>
    </row>
    <row r="660" spans="8:9" ht="16.5" customHeight="1">
      <c r="H660" s="9"/>
      <c r="I660" s="9"/>
    </row>
    <row r="661" spans="8:9" ht="16.5" customHeight="1">
      <c r="H661" s="9"/>
      <c r="I661" s="9"/>
    </row>
    <row r="662" spans="8:9" ht="16.5" customHeight="1">
      <c r="H662" s="9"/>
      <c r="I662" s="9"/>
    </row>
    <row r="663" spans="8:9" ht="16.5" customHeight="1">
      <c r="H663" s="9"/>
      <c r="I663" s="9"/>
    </row>
    <row r="664" spans="8:9" ht="16.5" customHeight="1">
      <c r="H664" s="9"/>
      <c r="I664" s="9"/>
    </row>
    <row r="665" spans="8:9" ht="16.5" customHeight="1">
      <c r="H665" s="9"/>
      <c r="I665" s="9"/>
    </row>
    <row r="666" spans="8:9" ht="16.5" customHeight="1">
      <c r="H666" s="9"/>
      <c r="I666" s="9"/>
    </row>
    <row r="667" spans="8:9" ht="16.5" customHeight="1">
      <c r="H667" s="9"/>
      <c r="I667" s="9"/>
    </row>
    <row r="668" spans="8:9" ht="16.5" customHeight="1">
      <c r="H668" s="9"/>
      <c r="I668" s="9"/>
    </row>
    <row r="669" spans="8:9" ht="16.5" customHeight="1">
      <c r="H669" s="9"/>
      <c r="I669" s="9"/>
    </row>
    <row r="670" spans="8:9" ht="16.5" customHeight="1">
      <c r="H670" s="9"/>
      <c r="I670" s="9"/>
    </row>
    <row r="671" spans="8:9" ht="16.5" customHeight="1">
      <c r="H671" s="9"/>
      <c r="I671" s="9"/>
    </row>
    <row r="672" spans="8:9" ht="16.5" customHeight="1">
      <c r="H672" s="9"/>
      <c r="I672" s="9"/>
    </row>
    <row r="673" spans="8:9" ht="16.5" customHeight="1">
      <c r="H673" s="9"/>
      <c r="I673" s="9"/>
    </row>
    <row r="674" spans="8:9" ht="16.5" customHeight="1">
      <c r="H674" s="9"/>
      <c r="I674" s="9"/>
    </row>
    <row r="675" spans="8:9" ht="16.5" customHeight="1">
      <c r="H675" s="9"/>
      <c r="I675" s="9"/>
    </row>
    <row r="676" spans="8:9" ht="16.5" customHeight="1">
      <c r="H676" s="9"/>
      <c r="I676" s="9"/>
    </row>
    <row r="677" spans="8:9" ht="16.5" customHeight="1">
      <c r="H677" s="9"/>
      <c r="I677" s="9"/>
    </row>
    <row r="678" spans="8:9" ht="16.5" customHeight="1">
      <c r="H678" s="9"/>
      <c r="I678" s="9"/>
    </row>
    <row r="679" spans="8:9" ht="16.5" customHeight="1">
      <c r="H679" s="9"/>
      <c r="I679" s="9"/>
    </row>
    <row r="680" spans="8:9" ht="16.5" customHeight="1">
      <c r="H680" s="9"/>
      <c r="I680" s="9"/>
    </row>
    <row r="681" spans="8:9" ht="16.5" customHeight="1">
      <c r="H681" s="9"/>
      <c r="I681" s="9"/>
    </row>
    <row r="682" spans="8:9" ht="16.5" customHeight="1">
      <c r="H682" s="9"/>
      <c r="I682" s="9"/>
    </row>
    <row r="683" spans="8:9" ht="16.5" customHeight="1">
      <c r="H683" s="9"/>
      <c r="I683" s="9"/>
    </row>
    <row r="684" spans="8:9" ht="16.5" customHeight="1">
      <c r="H684" s="9"/>
      <c r="I684" s="9"/>
    </row>
    <row r="685" spans="8:9" ht="16.5" customHeight="1">
      <c r="H685" s="9"/>
      <c r="I685" s="9"/>
    </row>
    <row r="686" spans="8:9" ht="16.5" customHeight="1">
      <c r="H686" s="9"/>
      <c r="I686" s="9"/>
    </row>
    <row r="687" spans="8:9" ht="16.5" customHeight="1">
      <c r="H687" s="9"/>
      <c r="I687" s="9"/>
    </row>
    <row r="688" spans="8:9" ht="16.5" customHeight="1">
      <c r="H688" s="9"/>
      <c r="I688" s="9"/>
    </row>
    <row r="689" spans="8:9" ht="16.5" customHeight="1">
      <c r="H689" s="9"/>
      <c r="I689" s="9"/>
    </row>
    <row r="690" spans="8:9" ht="16.5" customHeight="1">
      <c r="H690" s="9"/>
      <c r="I690" s="9"/>
    </row>
    <row r="691" spans="8:9" ht="16.5" customHeight="1">
      <c r="H691" s="9"/>
      <c r="I691" s="9"/>
    </row>
    <row r="692" spans="8:9" ht="16.5" customHeight="1">
      <c r="H692" s="9"/>
      <c r="I692" s="9"/>
    </row>
    <row r="693" spans="8:9" ht="16.5" customHeight="1">
      <c r="H693" s="9"/>
      <c r="I693" s="9"/>
    </row>
    <row r="694" spans="8:9" ht="16.5" customHeight="1">
      <c r="H694" s="9"/>
      <c r="I694" s="9"/>
    </row>
    <row r="695" spans="8:9" ht="16.5" customHeight="1">
      <c r="H695" s="9"/>
      <c r="I695" s="9"/>
    </row>
    <row r="696" spans="8:9" ht="16.5" customHeight="1">
      <c r="H696" s="9"/>
      <c r="I696" s="9"/>
    </row>
    <row r="697" spans="8:9" ht="16.5" customHeight="1">
      <c r="H697" s="9"/>
      <c r="I697" s="9"/>
    </row>
    <row r="698" spans="8:9" ht="16.5" customHeight="1">
      <c r="H698" s="9"/>
      <c r="I698" s="9"/>
    </row>
    <row r="699" spans="8:9" ht="16.5" customHeight="1">
      <c r="H699" s="9"/>
      <c r="I699" s="9"/>
    </row>
    <row r="700" spans="8:9" ht="16.5" customHeight="1">
      <c r="H700" s="9"/>
      <c r="I700" s="9"/>
    </row>
    <row r="701" spans="8:9" ht="16.5" customHeight="1">
      <c r="H701" s="9"/>
      <c r="I701" s="9"/>
    </row>
    <row r="702" spans="8:9" ht="16.5" customHeight="1">
      <c r="H702" s="9"/>
      <c r="I702" s="9"/>
    </row>
    <row r="703" spans="8:9" ht="16.5" customHeight="1">
      <c r="H703" s="9"/>
      <c r="I703" s="9"/>
    </row>
    <row r="704" spans="8:9" ht="16.5" customHeight="1">
      <c r="H704" s="9"/>
      <c r="I704" s="9"/>
    </row>
    <row r="705" spans="8:9" ht="16.5" customHeight="1">
      <c r="H705" s="9"/>
      <c r="I705" s="9"/>
    </row>
    <row r="706" spans="8:9" ht="16.5" customHeight="1">
      <c r="H706" s="9"/>
      <c r="I706" s="9"/>
    </row>
    <row r="707" spans="8:9" ht="16.5" customHeight="1">
      <c r="H707" s="9"/>
      <c r="I707" s="9"/>
    </row>
    <row r="708" spans="8:9" ht="16.5" customHeight="1">
      <c r="H708" s="9"/>
      <c r="I708" s="9"/>
    </row>
    <row r="709" spans="8:9" ht="16.5" customHeight="1">
      <c r="H709" s="9"/>
      <c r="I709" s="9"/>
    </row>
    <row r="710" spans="8:9" ht="16.5" customHeight="1">
      <c r="H710" s="9"/>
      <c r="I710" s="9"/>
    </row>
    <row r="711" spans="8:9" ht="16.5" customHeight="1">
      <c r="H711" s="9"/>
      <c r="I711" s="9"/>
    </row>
    <row r="712" spans="8:9" ht="16.5" customHeight="1">
      <c r="H712" s="9"/>
      <c r="I712" s="9"/>
    </row>
    <row r="713" spans="8:9" ht="16.5" customHeight="1">
      <c r="H713" s="9"/>
      <c r="I713" s="9"/>
    </row>
    <row r="714" spans="8:9" ht="16.5" customHeight="1">
      <c r="H714" s="9"/>
      <c r="I714" s="9"/>
    </row>
    <row r="715" spans="8:9" ht="16.5" customHeight="1">
      <c r="H715" s="9"/>
      <c r="I715" s="9"/>
    </row>
    <row r="716" spans="8:9" ht="16.5" customHeight="1">
      <c r="H716" s="9"/>
      <c r="I716" s="9"/>
    </row>
    <row r="717" spans="8:9" ht="16.5" customHeight="1">
      <c r="H717" s="9"/>
      <c r="I717" s="9"/>
    </row>
    <row r="718" spans="8:9" ht="16.5" customHeight="1">
      <c r="H718" s="9"/>
      <c r="I718" s="9"/>
    </row>
    <row r="719" spans="8:9" ht="16.5" customHeight="1">
      <c r="H719" s="9"/>
      <c r="I719" s="9"/>
    </row>
    <row r="720" spans="8:9" ht="16.5" customHeight="1">
      <c r="H720" s="9"/>
      <c r="I720" s="9"/>
    </row>
    <row r="721" spans="8:9" ht="16.5" customHeight="1">
      <c r="H721" s="9"/>
      <c r="I721" s="9"/>
    </row>
    <row r="722" spans="8:9" ht="16.5" customHeight="1">
      <c r="H722" s="9"/>
      <c r="I722" s="9"/>
    </row>
    <row r="723" spans="8:9" ht="16.5" customHeight="1">
      <c r="H723" s="9"/>
      <c r="I723" s="9"/>
    </row>
    <row r="724" spans="8:9" ht="16.5" customHeight="1">
      <c r="H724" s="9"/>
      <c r="I724" s="9"/>
    </row>
    <row r="725" spans="8:9" ht="16.5" customHeight="1">
      <c r="H725" s="9"/>
      <c r="I725" s="9"/>
    </row>
    <row r="726" spans="8:9" ht="16.5" customHeight="1">
      <c r="H726" s="9"/>
      <c r="I726" s="9"/>
    </row>
    <row r="727" spans="8:9" ht="16.5" customHeight="1">
      <c r="H727" s="9"/>
      <c r="I727" s="9"/>
    </row>
    <row r="728" spans="8:9" ht="16.5" customHeight="1">
      <c r="H728" s="9"/>
      <c r="I728" s="9"/>
    </row>
    <row r="729" spans="8:9" ht="16.5" customHeight="1">
      <c r="H729" s="9"/>
      <c r="I729" s="9"/>
    </row>
    <row r="730" spans="8:9" ht="16.5" customHeight="1">
      <c r="H730" s="9"/>
      <c r="I730" s="9"/>
    </row>
    <row r="731" spans="8:9" ht="16.5" customHeight="1">
      <c r="H731" s="9"/>
      <c r="I731" s="9"/>
    </row>
    <row r="732" spans="8:9" ht="16.5" customHeight="1">
      <c r="H732" s="9"/>
      <c r="I732" s="9"/>
    </row>
    <row r="733" spans="8:9" ht="16.5" customHeight="1">
      <c r="H733" s="9"/>
      <c r="I733" s="9"/>
    </row>
    <row r="734" spans="8:9" ht="16.5" customHeight="1">
      <c r="H734" s="9"/>
      <c r="I734" s="9"/>
    </row>
    <row r="735" spans="8:9" ht="16.5" customHeight="1">
      <c r="H735" s="9"/>
      <c r="I735" s="9"/>
    </row>
    <row r="736" spans="8:9" ht="16.5" customHeight="1">
      <c r="H736" s="9"/>
      <c r="I736" s="9"/>
    </row>
    <row r="737" spans="8:9" ht="16.5" customHeight="1">
      <c r="H737" s="9"/>
      <c r="I737" s="9"/>
    </row>
    <row r="738" spans="8:9" ht="16.5" customHeight="1">
      <c r="H738" s="9"/>
      <c r="I738" s="9"/>
    </row>
    <row r="739" spans="8:9" ht="16.5" customHeight="1">
      <c r="H739" s="9"/>
      <c r="I739" s="9"/>
    </row>
    <row r="740" spans="8:9" ht="16.5" customHeight="1">
      <c r="H740" s="9"/>
      <c r="I740" s="9"/>
    </row>
    <row r="741" spans="8:9" ht="16.5" customHeight="1">
      <c r="H741" s="9"/>
      <c r="I741" s="9"/>
    </row>
    <row r="742" spans="8:9" ht="16.5" customHeight="1">
      <c r="H742" s="9"/>
      <c r="I742" s="9"/>
    </row>
    <row r="743" spans="8:9" ht="16.5" customHeight="1">
      <c r="H743" s="9"/>
      <c r="I743" s="9"/>
    </row>
    <row r="744" spans="8:9" ht="16.5" customHeight="1">
      <c r="H744" s="9"/>
      <c r="I744" s="9"/>
    </row>
    <row r="745" spans="8:9" ht="16.5" customHeight="1">
      <c r="H745" s="9"/>
      <c r="I745" s="9"/>
    </row>
    <row r="746" spans="8:9" ht="16.5" customHeight="1">
      <c r="H746" s="9"/>
      <c r="I746" s="9"/>
    </row>
    <row r="747" spans="8:9" ht="16.5" customHeight="1">
      <c r="H747" s="9"/>
      <c r="I747" s="9"/>
    </row>
    <row r="748" spans="8:9" ht="16.5" customHeight="1">
      <c r="H748" s="9"/>
      <c r="I748" s="9"/>
    </row>
    <row r="749" spans="8:9" ht="16.5" customHeight="1">
      <c r="H749" s="9"/>
      <c r="I749" s="9"/>
    </row>
    <row r="750" spans="8:9" ht="16.5" customHeight="1">
      <c r="H750" s="9"/>
      <c r="I750" s="9"/>
    </row>
    <row r="751" spans="8:9" ht="16.5" customHeight="1">
      <c r="H751" s="9"/>
      <c r="I751" s="9"/>
    </row>
    <row r="752" spans="8:9" ht="16.5" customHeight="1">
      <c r="H752" s="9"/>
      <c r="I752" s="9"/>
    </row>
    <row r="753" spans="8:9" ht="16.5" customHeight="1">
      <c r="H753" s="9"/>
      <c r="I753" s="9"/>
    </row>
    <row r="754" spans="8:9" ht="16.5" customHeight="1">
      <c r="H754" s="9"/>
      <c r="I754" s="9"/>
    </row>
    <row r="755" spans="8:9" ht="16.5" customHeight="1">
      <c r="H755" s="9"/>
      <c r="I755" s="9"/>
    </row>
    <row r="756" spans="8:9" ht="16.5" customHeight="1">
      <c r="H756" s="9"/>
      <c r="I756" s="9"/>
    </row>
    <row r="757" spans="8:9" ht="16.5" customHeight="1">
      <c r="H757" s="9"/>
      <c r="I757" s="9"/>
    </row>
    <row r="758" spans="8:9" ht="16.5" customHeight="1">
      <c r="H758" s="9"/>
      <c r="I758" s="9"/>
    </row>
    <row r="759" spans="8:9" ht="16.5" customHeight="1">
      <c r="H759" s="9"/>
      <c r="I759" s="9"/>
    </row>
    <row r="760" spans="8:9" ht="16.5" customHeight="1">
      <c r="H760" s="9"/>
      <c r="I760" s="9"/>
    </row>
    <row r="761" spans="8:9" ht="16.5" customHeight="1">
      <c r="H761" s="9"/>
      <c r="I761" s="9"/>
    </row>
    <row r="762" spans="8:9" ht="16.5" customHeight="1">
      <c r="H762" s="9"/>
      <c r="I762" s="9"/>
    </row>
    <row r="763" spans="8:9" ht="16.5" customHeight="1">
      <c r="H763" s="9"/>
      <c r="I763" s="9"/>
    </row>
    <row r="764" spans="8:9" ht="16.5" customHeight="1">
      <c r="H764" s="9"/>
      <c r="I764" s="9"/>
    </row>
    <row r="765" spans="8:9" ht="16.5" customHeight="1">
      <c r="H765" s="9"/>
      <c r="I765" s="9"/>
    </row>
    <row r="766" spans="8:9" ht="16.5" customHeight="1">
      <c r="H766" s="9"/>
      <c r="I766" s="9"/>
    </row>
    <row r="767" spans="8:9" ht="16.5" customHeight="1">
      <c r="H767" s="9"/>
      <c r="I767" s="9"/>
    </row>
    <row r="768" spans="8:9" ht="16.5" customHeight="1">
      <c r="H768" s="9"/>
      <c r="I768" s="9"/>
    </row>
    <row r="769" spans="8:9" ht="16.5" customHeight="1">
      <c r="H769" s="9"/>
      <c r="I769" s="9"/>
    </row>
    <row r="770" spans="8:9" ht="16.5" customHeight="1">
      <c r="H770" s="9"/>
      <c r="I770" s="9"/>
    </row>
    <row r="771" spans="8:9" ht="16.5" customHeight="1">
      <c r="H771" s="9"/>
      <c r="I771" s="9"/>
    </row>
    <row r="772" spans="8:9" ht="16.5" customHeight="1">
      <c r="H772" s="9"/>
      <c r="I772" s="9"/>
    </row>
    <row r="773" spans="8:9" ht="16.5" customHeight="1">
      <c r="H773" s="9"/>
      <c r="I773" s="9"/>
    </row>
    <row r="774" spans="8:9" ht="16.5" customHeight="1">
      <c r="H774" s="9"/>
      <c r="I774" s="9"/>
    </row>
    <row r="775" spans="8:9" ht="16.5" customHeight="1">
      <c r="H775" s="9"/>
      <c r="I775" s="9"/>
    </row>
    <row r="776" spans="8:9" ht="16.5" customHeight="1">
      <c r="H776" s="9"/>
      <c r="I776" s="9"/>
    </row>
    <row r="777" spans="8:9" ht="16.5" customHeight="1">
      <c r="H777" s="9"/>
      <c r="I777" s="9"/>
    </row>
    <row r="778" spans="8:9" ht="16.5" customHeight="1">
      <c r="H778" s="9"/>
      <c r="I778" s="9"/>
    </row>
    <row r="779" spans="8:9" ht="16.5" customHeight="1">
      <c r="H779" s="9"/>
      <c r="I779" s="9"/>
    </row>
    <row r="780" spans="8:9" ht="16.5" customHeight="1">
      <c r="H780" s="9"/>
      <c r="I780" s="9"/>
    </row>
    <row r="781" spans="8:9" ht="16.5" customHeight="1">
      <c r="H781" s="9"/>
      <c r="I781" s="9"/>
    </row>
    <row r="782" spans="8:9" ht="16.5" customHeight="1">
      <c r="H782" s="9"/>
      <c r="I782" s="9"/>
    </row>
    <row r="783" spans="8:9" ht="16.5" customHeight="1">
      <c r="H783" s="9"/>
      <c r="I783" s="9"/>
    </row>
    <row r="784" spans="8:9" ht="16.5" customHeight="1">
      <c r="H784" s="9"/>
      <c r="I784" s="9"/>
    </row>
    <row r="785" spans="8:9" ht="16.5" customHeight="1">
      <c r="H785" s="9"/>
      <c r="I785" s="9"/>
    </row>
    <row r="786" spans="8:9" ht="16.5" customHeight="1">
      <c r="H786" s="9"/>
      <c r="I786" s="9"/>
    </row>
    <row r="787" spans="8:9" ht="16.5" customHeight="1">
      <c r="H787" s="9"/>
      <c r="I787" s="9"/>
    </row>
    <row r="788" spans="8:9" ht="16.5" customHeight="1">
      <c r="H788" s="9"/>
      <c r="I788" s="9"/>
    </row>
    <row r="789" spans="8:9" ht="16.5" customHeight="1">
      <c r="H789" s="9"/>
      <c r="I789" s="9"/>
    </row>
    <row r="790" spans="8:9" ht="16.5" customHeight="1">
      <c r="H790" s="9"/>
      <c r="I790" s="9"/>
    </row>
    <row r="791" spans="8:9" ht="16.5" customHeight="1">
      <c r="H791" s="9"/>
      <c r="I791" s="9"/>
    </row>
    <row r="792" spans="8:9" ht="16.5" customHeight="1">
      <c r="H792" s="9"/>
      <c r="I792" s="9"/>
    </row>
    <row r="793" spans="8:9" ht="16.5" customHeight="1">
      <c r="H793" s="9"/>
      <c r="I793" s="9"/>
    </row>
    <row r="794" spans="8:9" ht="16.5" customHeight="1">
      <c r="H794" s="9"/>
      <c r="I794" s="9"/>
    </row>
    <row r="795" spans="8:9" ht="16.5" customHeight="1">
      <c r="H795" s="9"/>
      <c r="I795" s="9"/>
    </row>
    <row r="796" spans="8:9" ht="16.5" customHeight="1">
      <c r="H796" s="9"/>
      <c r="I796" s="9"/>
    </row>
    <row r="797" spans="8:9" ht="16.5" customHeight="1">
      <c r="H797" s="9"/>
      <c r="I797" s="9"/>
    </row>
    <row r="798" spans="8:9" ht="16.5" customHeight="1">
      <c r="H798" s="9"/>
      <c r="I798" s="9"/>
    </row>
    <row r="799" spans="8:9" ht="16.5" customHeight="1">
      <c r="H799" s="9"/>
      <c r="I799" s="9"/>
    </row>
    <row r="800" spans="8:9" ht="16.5" customHeight="1">
      <c r="H800" s="9"/>
      <c r="I800" s="9"/>
    </row>
    <row r="801" spans="8:9" ht="16.5" customHeight="1">
      <c r="H801" s="9"/>
      <c r="I801" s="9"/>
    </row>
    <row r="802" spans="8:9" ht="16.5" customHeight="1">
      <c r="H802" s="9"/>
      <c r="I802" s="9"/>
    </row>
    <row r="803" spans="8:9" ht="16.5" customHeight="1">
      <c r="H803" s="9"/>
      <c r="I803" s="9"/>
    </row>
    <row r="804" spans="8:9" ht="16.5" customHeight="1">
      <c r="H804" s="9"/>
      <c r="I804" s="9"/>
    </row>
    <row r="805" spans="8:9" ht="16.5" customHeight="1">
      <c r="H805" s="9"/>
      <c r="I805" s="9"/>
    </row>
    <row r="806" spans="8:9" ht="16.5" customHeight="1">
      <c r="H806" s="9"/>
      <c r="I806" s="9"/>
    </row>
    <row r="807" spans="8:9" ht="16.5" customHeight="1">
      <c r="H807" s="9"/>
      <c r="I807" s="9"/>
    </row>
    <row r="808" spans="8:9" ht="16.5" customHeight="1">
      <c r="H808" s="9"/>
      <c r="I808" s="9"/>
    </row>
    <row r="809" spans="8:9" ht="16.5" customHeight="1">
      <c r="H809" s="9"/>
      <c r="I809" s="9"/>
    </row>
    <row r="810" spans="8:9" ht="16.5" customHeight="1">
      <c r="H810" s="9"/>
      <c r="I810" s="9"/>
    </row>
    <row r="811" spans="8:9" ht="16.5" customHeight="1">
      <c r="H811" s="9"/>
      <c r="I811" s="9"/>
    </row>
    <row r="812" spans="8:9" ht="16.5" customHeight="1">
      <c r="H812" s="9"/>
      <c r="I812" s="9"/>
    </row>
    <row r="813" spans="8:9" ht="16.5" customHeight="1">
      <c r="H813" s="9"/>
      <c r="I813" s="9"/>
    </row>
    <row r="814" spans="8:9" ht="16.5" customHeight="1">
      <c r="H814" s="9"/>
      <c r="I814" s="9"/>
    </row>
    <row r="815" spans="8:9" ht="16.5" customHeight="1">
      <c r="H815" s="9"/>
      <c r="I815" s="9"/>
    </row>
    <row r="816" spans="8:9" ht="16.5" customHeight="1">
      <c r="H816" s="9"/>
      <c r="I816" s="9"/>
    </row>
    <row r="817" spans="8:9" ht="16.5" customHeight="1">
      <c r="H817" s="9"/>
      <c r="I817" s="9"/>
    </row>
    <row r="818" spans="8:9" ht="16.5" customHeight="1">
      <c r="H818" s="9"/>
      <c r="I818" s="9"/>
    </row>
    <row r="819" spans="8:9" ht="16.5" customHeight="1">
      <c r="H819" s="9"/>
      <c r="I819" s="9"/>
    </row>
    <row r="820" spans="8:9" ht="16.5" customHeight="1">
      <c r="H820" s="9"/>
      <c r="I820" s="9"/>
    </row>
    <row r="821" spans="8:9" ht="16.5" customHeight="1">
      <c r="H821" s="9"/>
      <c r="I821" s="9"/>
    </row>
    <row r="822" spans="8:9" ht="16.5" customHeight="1">
      <c r="H822" s="9"/>
      <c r="I822" s="9"/>
    </row>
    <row r="823" spans="8:9" ht="16.5" customHeight="1">
      <c r="H823" s="9"/>
      <c r="I823" s="9"/>
    </row>
    <row r="824" spans="8:9" ht="16.5" customHeight="1">
      <c r="H824" s="9"/>
      <c r="I824" s="9"/>
    </row>
    <row r="825" spans="8:9" ht="16.5" customHeight="1">
      <c r="H825" s="9"/>
      <c r="I825" s="9"/>
    </row>
    <row r="826" spans="8:9" ht="16.5" customHeight="1">
      <c r="H826" s="9"/>
      <c r="I826" s="9"/>
    </row>
    <row r="827" spans="8:9" ht="16.5" customHeight="1">
      <c r="H827" s="9"/>
      <c r="I827" s="9"/>
    </row>
    <row r="828" spans="8:9" ht="16.5" customHeight="1">
      <c r="H828" s="9"/>
      <c r="I828" s="9"/>
    </row>
    <row r="829" spans="8:9" ht="16.5" customHeight="1">
      <c r="H829" s="9"/>
      <c r="I829" s="9"/>
    </row>
    <row r="830" spans="8:9" ht="16.5" customHeight="1">
      <c r="H830" s="9"/>
      <c r="I830" s="9"/>
    </row>
    <row r="831" spans="8:9" ht="16.5" customHeight="1">
      <c r="H831" s="9"/>
      <c r="I831" s="9"/>
    </row>
    <row r="832" spans="8:9" ht="16.5" customHeight="1">
      <c r="H832" s="9"/>
      <c r="I832" s="9"/>
    </row>
    <row r="833" spans="8:9" ht="16.5" customHeight="1">
      <c r="H833" s="9"/>
      <c r="I833" s="9"/>
    </row>
    <row r="834" spans="8:9" ht="16.5" customHeight="1">
      <c r="H834" s="9"/>
      <c r="I834" s="9"/>
    </row>
    <row r="835" spans="8:9" ht="16.5" customHeight="1">
      <c r="H835" s="9"/>
      <c r="I835" s="9"/>
    </row>
    <row r="836" spans="8:9" ht="16.5" customHeight="1">
      <c r="H836" s="9"/>
      <c r="I836" s="9"/>
    </row>
    <row r="837" spans="8:9" ht="16.5" customHeight="1">
      <c r="H837" s="9"/>
      <c r="I837" s="9"/>
    </row>
    <row r="838" spans="8:9" ht="16.5" customHeight="1">
      <c r="H838" s="9"/>
      <c r="I838" s="9"/>
    </row>
    <row r="839" spans="8:9" ht="16.5" customHeight="1">
      <c r="H839" s="9"/>
      <c r="I839" s="9"/>
    </row>
    <row r="840" spans="8:9" ht="16.5" customHeight="1">
      <c r="H840" s="9"/>
      <c r="I840" s="9"/>
    </row>
    <row r="841" spans="8:9" ht="16.5" customHeight="1">
      <c r="H841" s="9"/>
      <c r="I841" s="9"/>
    </row>
    <row r="842" spans="8:9" ht="16.5" customHeight="1">
      <c r="H842" s="9"/>
      <c r="I842" s="9"/>
    </row>
    <row r="843" spans="8:9" ht="16.5" customHeight="1">
      <c r="H843" s="9"/>
      <c r="I843" s="9"/>
    </row>
    <row r="844" spans="8:9" ht="16.5" customHeight="1">
      <c r="H844" s="9"/>
      <c r="I844" s="9"/>
    </row>
    <row r="845" spans="8:9" ht="16.5" customHeight="1">
      <c r="H845" s="9"/>
      <c r="I845" s="9"/>
    </row>
    <row r="846" spans="8:9" ht="16.5" customHeight="1">
      <c r="H846" s="9"/>
      <c r="I846" s="9"/>
    </row>
    <row r="847" spans="8:9" ht="16.5" customHeight="1">
      <c r="H847" s="9"/>
      <c r="I847" s="9"/>
    </row>
    <row r="848" spans="8:9" ht="16.5" customHeight="1">
      <c r="H848" s="9"/>
      <c r="I848" s="9"/>
    </row>
    <row r="849" spans="8:9" ht="16.5" customHeight="1">
      <c r="H849" s="9"/>
      <c r="I849" s="9"/>
    </row>
    <row r="850" spans="8:9" ht="16.5" customHeight="1">
      <c r="H850" s="9"/>
      <c r="I850" s="9"/>
    </row>
    <row r="851" spans="8:9" ht="16.5" customHeight="1">
      <c r="H851" s="9"/>
      <c r="I851" s="9"/>
    </row>
    <row r="852" spans="8:9" ht="16.5" customHeight="1">
      <c r="H852" s="9"/>
      <c r="I852" s="9"/>
    </row>
    <row r="853" spans="8:9" ht="16.5" customHeight="1">
      <c r="H853" s="9"/>
      <c r="I853" s="9"/>
    </row>
    <row r="854" spans="8:9" ht="16.5" customHeight="1">
      <c r="H854" s="9"/>
      <c r="I854" s="9"/>
    </row>
    <row r="855" spans="8:9" ht="16.5" customHeight="1">
      <c r="H855" s="9"/>
      <c r="I855" s="9"/>
    </row>
    <row r="856" spans="8:9" ht="16.5" customHeight="1">
      <c r="H856" s="9"/>
      <c r="I856" s="9"/>
    </row>
    <row r="857" spans="8:9" ht="16.5" customHeight="1">
      <c r="H857" s="9"/>
      <c r="I857" s="9"/>
    </row>
    <row r="858" spans="8:9" ht="16.5" customHeight="1">
      <c r="H858" s="9"/>
      <c r="I858" s="9"/>
    </row>
    <row r="859" spans="8:9" ht="16.5" customHeight="1">
      <c r="H859" s="9"/>
      <c r="I859" s="9"/>
    </row>
    <row r="860" spans="8:9" ht="16.5" customHeight="1">
      <c r="H860" s="9"/>
      <c r="I860" s="9"/>
    </row>
    <row r="861" spans="8:9" ht="16.5" customHeight="1">
      <c r="H861" s="9"/>
      <c r="I861" s="9"/>
    </row>
    <row r="862" spans="8:9" ht="16.5" customHeight="1">
      <c r="H862" s="9"/>
      <c r="I862" s="9"/>
    </row>
    <row r="863" spans="8:9" ht="16.5" customHeight="1">
      <c r="H863" s="9"/>
      <c r="I863" s="9"/>
    </row>
    <row r="864" spans="8:9" ht="16.5" customHeight="1">
      <c r="H864" s="9"/>
      <c r="I864" s="9"/>
    </row>
    <row r="865" spans="8:9" ht="16.5" customHeight="1">
      <c r="H865" s="9"/>
      <c r="I865" s="9"/>
    </row>
    <row r="866" spans="8:9" ht="16.5" customHeight="1">
      <c r="H866" s="9"/>
      <c r="I866" s="9"/>
    </row>
    <row r="867" spans="8:9" ht="16.5" customHeight="1">
      <c r="H867" s="9"/>
      <c r="I867" s="9"/>
    </row>
    <row r="868" spans="8:9" ht="16.5" customHeight="1">
      <c r="H868" s="9"/>
      <c r="I868" s="9"/>
    </row>
    <row r="869" spans="8:9" ht="16.5" customHeight="1">
      <c r="H869" s="9"/>
      <c r="I869" s="9"/>
    </row>
    <row r="870" spans="8:9" ht="16.5" customHeight="1">
      <c r="H870" s="9"/>
      <c r="I870" s="9"/>
    </row>
    <row r="871" spans="8:9" ht="16.5" customHeight="1">
      <c r="H871" s="9"/>
      <c r="I871" s="9"/>
    </row>
    <row r="872" spans="8:9" ht="16.5" customHeight="1">
      <c r="H872" s="9"/>
      <c r="I872" s="9"/>
    </row>
    <row r="873" spans="8:9" ht="16.5" customHeight="1">
      <c r="H873" s="9"/>
      <c r="I873" s="9"/>
    </row>
    <row r="874" spans="8:9" ht="16.5" customHeight="1">
      <c r="H874" s="9"/>
      <c r="I874" s="9"/>
    </row>
    <row r="875" spans="8:9" ht="16.5" customHeight="1">
      <c r="H875" s="9"/>
      <c r="I875" s="9"/>
    </row>
    <row r="876" spans="8:9" ht="16.5" customHeight="1">
      <c r="H876" s="9"/>
      <c r="I876" s="9"/>
    </row>
    <row r="877" spans="8:9" ht="16.5" customHeight="1">
      <c r="H877" s="9"/>
      <c r="I877" s="9"/>
    </row>
    <row r="878" spans="8:9" ht="16.5" customHeight="1">
      <c r="H878" s="9"/>
      <c r="I878" s="9"/>
    </row>
    <row r="879" spans="8:9" ht="16.5" customHeight="1">
      <c r="H879" s="9"/>
      <c r="I879" s="9"/>
    </row>
    <row r="880" spans="8:9" ht="16.5" customHeight="1">
      <c r="H880" s="9"/>
      <c r="I880" s="9"/>
    </row>
    <row r="881" spans="8:9" ht="16.5" customHeight="1">
      <c r="H881" s="9"/>
      <c r="I881" s="9"/>
    </row>
    <row r="882" spans="8:9" ht="16.5" customHeight="1">
      <c r="H882" s="9"/>
      <c r="I882" s="9"/>
    </row>
    <row r="883" spans="8:9" ht="16.5" customHeight="1">
      <c r="H883" s="9"/>
      <c r="I883" s="9"/>
    </row>
    <row r="884" spans="8:9" ht="16.5" customHeight="1">
      <c r="H884" s="9"/>
      <c r="I884" s="9"/>
    </row>
    <row r="885" spans="8:9" ht="16.5" customHeight="1">
      <c r="H885" s="9"/>
      <c r="I885" s="9"/>
    </row>
    <row r="886" spans="8:9" ht="16.5" customHeight="1">
      <c r="H886" s="9"/>
      <c r="I886" s="9"/>
    </row>
    <row r="887" spans="8:9" ht="16.5" customHeight="1">
      <c r="H887" s="9"/>
      <c r="I887" s="9"/>
    </row>
    <row r="888" spans="8:9" ht="16.5" customHeight="1">
      <c r="H888" s="9"/>
      <c r="I888" s="9"/>
    </row>
    <row r="889" spans="8:9" ht="16.5" customHeight="1">
      <c r="H889" s="9"/>
      <c r="I889" s="9"/>
    </row>
    <row r="890" spans="8:9" ht="16.5" customHeight="1">
      <c r="H890" s="9"/>
      <c r="I890" s="9"/>
    </row>
    <row r="891" spans="8:9" ht="16.5" customHeight="1">
      <c r="H891" s="9"/>
      <c r="I891" s="9"/>
    </row>
    <row r="892" spans="8:9" ht="16.5" customHeight="1">
      <c r="H892" s="9"/>
      <c r="I892" s="9"/>
    </row>
    <row r="893" spans="8:9" ht="16.5" customHeight="1">
      <c r="H893" s="9"/>
      <c r="I893" s="9"/>
    </row>
    <row r="894" spans="8:9" ht="16.5" customHeight="1">
      <c r="H894" s="9"/>
      <c r="I894" s="9"/>
    </row>
    <row r="895" spans="8:9" ht="16.5" customHeight="1">
      <c r="H895" s="9"/>
      <c r="I895" s="9"/>
    </row>
    <row r="896" spans="8:9" ht="16.5" customHeight="1">
      <c r="H896" s="9"/>
      <c r="I896" s="9"/>
    </row>
    <row r="897" spans="8:9" ht="16.5" customHeight="1">
      <c r="H897" s="9"/>
      <c r="I897" s="9"/>
    </row>
    <row r="898" spans="8:9" ht="16.5" customHeight="1">
      <c r="H898" s="9"/>
      <c r="I898" s="9"/>
    </row>
    <row r="899" spans="8:9" ht="16.5" customHeight="1">
      <c r="H899" s="9"/>
      <c r="I899" s="9"/>
    </row>
    <row r="900" spans="8:9" ht="16.5" customHeight="1">
      <c r="H900" s="9"/>
      <c r="I900" s="9"/>
    </row>
    <row r="901" spans="8:9" ht="16.5" customHeight="1">
      <c r="H901" s="9"/>
      <c r="I901" s="9"/>
    </row>
    <row r="902" spans="8:9" ht="16.5" customHeight="1">
      <c r="H902" s="9"/>
      <c r="I902" s="9"/>
    </row>
    <row r="903" spans="8:9" ht="16.5" customHeight="1">
      <c r="H903" s="9"/>
      <c r="I903" s="9"/>
    </row>
    <row r="904" spans="8:9" ht="16.5" customHeight="1">
      <c r="H904" s="9"/>
      <c r="I904" s="9"/>
    </row>
    <row r="905" spans="8:9" ht="16.5" customHeight="1">
      <c r="H905" s="9"/>
      <c r="I905" s="9"/>
    </row>
    <row r="906" spans="8:9" ht="16.5" customHeight="1">
      <c r="H906" s="9"/>
      <c r="I906" s="9"/>
    </row>
    <row r="907" spans="8:9" ht="16.5" customHeight="1">
      <c r="H907" s="9"/>
      <c r="I907" s="9"/>
    </row>
    <row r="908" spans="8:9" ht="16.5" customHeight="1">
      <c r="H908" s="9"/>
      <c r="I908" s="9"/>
    </row>
    <row r="909" spans="8:9" ht="16.5" customHeight="1">
      <c r="H909" s="9"/>
      <c r="I909" s="9"/>
    </row>
    <row r="910" spans="8:9" ht="16.5" customHeight="1">
      <c r="H910" s="9"/>
      <c r="I910" s="9"/>
    </row>
    <row r="911" spans="8:9" ht="16.5" customHeight="1">
      <c r="H911" s="9"/>
      <c r="I911" s="9"/>
    </row>
    <row r="912" spans="8:9" ht="16.5" customHeight="1">
      <c r="H912" s="9"/>
      <c r="I912" s="9"/>
    </row>
    <row r="913" spans="8:9" ht="16.5" customHeight="1">
      <c r="H913" s="9"/>
      <c r="I913" s="9"/>
    </row>
    <row r="914" spans="8:9" ht="16.5" customHeight="1">
      <c r="H914" s="9"/>
      <c r="I914" s="9"/>
    </row>
    <row r="915" spans="8:9" ht="16.5" customHeight="1">
      <c r="H915" s="9"/>
      <c r="I915" s="9"/>
    </row>
    <row r="916" spans="8:9" ht="16.5" customHeight="1">
      <c r="H916" s="9"/>
      <c r="I916" s="9"/>
    </row>
    <row r="917" spans="8:9" ht="16.5" customHeight="1">
      <c r="H917" s="9"/>
      <c r="I917" s="9"/>
    </row>
    <row r="918" spans="8:9" ht="16.5" customHeight="1">
      <c r="H918" s="9"/>
      <c r="I918" s="9"/>
    </row>
    <row r="919" spans="8:9" ht="16.5" customHeight="1">
      <c r="H919" s="9"/>
      <c r="I919" s="9"/>
    </row>
    <row r="920" spans="8:9" ht="16.5" customHeight="1">
      <c r="H920" s="9"/>
      <c r="I920" s="9"/>
    </row>
    <row r="921" spans="8:9" ht="16.5" customHeight="1">
      <c r="H921" s="9"/>
      <c r="I921" s="9"/>
    </row>
    <row r="922" spans="8:9" ht="16.5" customHeight="1">
      <c r="H922" s="9"/>
      <c r="I922" s="9"/>
    </row>
    <row r="923" spans="8:9" ht="16.5" customHeight="1">
      <c r="H923" s="9"/>
      <c r="I923" s="9"/>
    </row>
    <row r="924" spans="8:9" ht="16.5" customHeight="1">
      <c r="H924" s="9"/>
      <c r="I924" s="9"/>
    </row>
    <row r="925" spans="8:9" ht="16.5" customHeight="1">
      <c r="H925" s="9"/>
      <c r="I925" s="9"/>
    </row>
    <row r="926" spans="8:9" ht="16.5" customHeight="1">
      <c r="H926" s="9"/>
      <c r="I926" s="9"/>
    </row>
    <row r="927" spans="8:9" ht="16.5" customHeight="1">
      <c r="H927" s="9"/>
      <c r="I927" s="9"/>
    </row>
    <row r="928" spans="8:9" ht="16.5" customHeight="1">
      <c r="H928" s="9"/>
      <c r="I928" s="9"/>
    </row>
    <row r="929" spans="8:9" ht="16.5" customHeight="1">
      <c r="H929" s="9"/>
      <c r="I929" s="9"/>
    </row>
    <row r="930" spans="8:9" ht="16.5" customHeight="1">
      <c r="H930" s="9"/>
      <c r="I930" s="9"/>
    </row>
    <row r="931" spans="8:9" ht="16.5" customHeight="1">
      <c r="H931" s="9"/>
      <c r="I931" s="9"/>
    </row>
    <row r="932" spans="8:9" ht="16.5" customHeight="1">
      <c r="H932" s="9"/>
      <c r="I932" s="9"/>
    </row>
    <row r="933" spans="8:9" ht="16.5" customHeight="1">
      <c r="H933" s="9"/>
      <c r="I933" s="9"/>
    </row>
    <row r="934" spans="8:9" ht="16.5" customHeight="1">
      <c r="H934" s="9"/>
      <c r="I934" s="9"/>
    </row>
    <row r="935" spans="8:9" ht="16.5" customHeight="1">
      <c r="H935" s="9"/>
      <c r="I935" s="9"/>
    </row>
    <row r="936" spans="8:9" ht="16.5" customHeight="1">
      <c r="H936" s="9"/>
      <c r="I936" s="9"/>
    </row>
    <row r="937" spans="8:9" ht="16.5" customHeight="1">
      <c r="H937" s="9"/>
      <c r="I937" s="9"/>
    </row>
    <row r="938" spans="8:9" ht="16.5" customHeight="1">
      <c r="H938" s="9"/>
      <c r="I938" s="9"/>
    </row>
    <row r="939" spans="8:9" ht="16.5" customHeight="1">
      <c r="H939" s="9"/>
      <c r="I939" s="9"/>
    </row>
    <row r="940" spans="8:9" ht="16.5" customHeight="1">
      <c r="H940" s="9"/>
      <c r="I940" s="9"/>
    </row>
    <row r="941" spans="8:9" ht="16.5" customHeight="1">
      <c r="H941" s="9"/>
      <c r="I941" s="9"/>
    </row>
    <row r="942" spans="8:9" ht="16.5" customHeight="1">
      <c r="H942" s="9"/>
      <c r="I942" s="9"/>
    </row>
    <row r="943" spans="8:9" ht="16.5" customHeight="1">
      <c r="H943" s="9"/>
      <c r="I943" s="9"/>
    </row>
    <row r="944" spans="8:9" ht="16.5" customHeight="1">
      <c r="H944" s="9"/>
      <c r="I944" s="9"/>
    </row>
    <row r="945" spans="8:9" ht="16.5" customHeight="1">
      <c r="H945" s="9"/>
      <c r="I945" s="9"/>
    </row>
    <row r="946" spans="8:9" ht="16.5" customHeight="1">
      <c r="H946" s="9"/>
      <c r="I946" s="9"/>
    </row>
    <row r="947" spans="8:9" ht="16.5" customHeight="1">
      <c r="H947" s="9"/>
      <c r="I947" s="9"/>
    </row>
    <row r="948" spans="8:9" ht="16.5" customHeight="1">
      <c r="H948" s="9"/>
      <c r="I948" s="9"/>
    </row>
    <row r="949" spans="8:9" ht="16.5" customHeight="1">
      <c r="H949" s="9"/>
      <c r="I949" s="9"/>
    </row>
    <row r="950" spans="8:9" ht="16.5" customHeight="1">
      <c r="H950" s="9"/>
      <c r="I950" s="9"/>
    </row>
    <row r="951" spans="8:9" ht="16.5" customHeight="1">
      <c r="H951" s="9"/>
      <c r="I951" s="9"/>
    </row>
    <row r="952" spans="8:9" ht="16.5" customHeight="1">
      <c r="H952" s="9"/>
      <c r="I952" s="9"/>
    </row>
    <row r="953" spans="8:9" ht="16.5" customHeight="1">
      <c r="H953" s="9"/>
      <c r="I953" s="9"/>
    </row>
    <row r="954" spans="8:9" ht="16.5" customHeight="1">
      <c r="H954" s="9"/>
      <c r="I954" s="9"/>
    </row>
    <row r="955" spans="8:9" ht="16.5" customHeight="1">
      <c r="H955" s="9"/>
      <c r="I955" s="9"/>
    </row>
    <row r="956" spans="8:9" ht="16.5" customHeight="1">
      <c r="H956" s="9"/>
      <c r="I956" s="9"/>
    </row>
    <row r="957" spans="8:9" ht="16.5" customHeight="1">
      <c r="H957" s="9"/>
      <c r="I957" s="9"/>
    </row>
    <row r="958" spans="8:9" ht="16.5" customHeight="1">
      <c r="H958" s="9"/>
      <c r="I958" s="9"/>
    </row>
    <row r="959" spans="8:9" ht="16.5" customHeight="1">
      <c r="H959" s="9"/>
      <c r="I959" s="9"/>
    </row>
    <row r="960" spans="8:9" ht="16.5" customHeight="1">
      <c r="H960" s="9"/>
      <c r="I960" s="9"/>
    </row>
    <row r="961" spans="8:9" ht="16.5" customHeight="1">
      <c r="H961" s="9"/>
      <c r="I961" s="9"/>
    </row>
    <row r="962" spans="8:9" ht="16.5" customHeight="1">
      <c r="H962" s="9"/>
      <c r="I962" s="9"/>
    </row>
    <row r="963" spans="8:9" ht="16.5" customHeight="1">
      <c r="H963" s="9"/>
      <c r="I963" s="9"/>
    </row>
    <row r="964" spans="8:9" ht="16.5" customHeight="1">
      <c r="H964" s="9"/>
      <c r="I964" s="9"/>
    </row>
    <row r="965" spans="8:9" ht="16.5" customHeight="1">
      <c r="H965" s="9"/>
      <c r="I965" s="9"/>
    </row>
    <row r="966" spans="8:9" ht="16.5" customHeight="1">
      <c r="H966" s="9"/>
      <c r="I966" s="9"/>
    </row>
    <row r="967" spans="8:9" ht="16.5" customHeight="1">
      <c r="H967" s="9"/>
      <c r="I967" s="9"/>
    </row>
    <row r="968" spans="8:9" ht="16.5" customHeight="1">
      <c r="H968" s="9"/>
      <c r="I968" s="9"/>
    </row>
    <row r="969" spans="8:9" ht="16.5" customHeight="1">
      <c r="H969" s="9"/>
      <c r="I969" s="9"/>
    </row>
    <row r="970" spans="8:9" ht="16.5" customHeight="1">
      <c r="H970" s="9"/>
      <c r="I970" s="9"/>
    </row>
    <row r="971" spans="8:9" ht="16.5" customHeight="1">
      <c r="H971" s="9"/>
      <c r="I971" s="9"/>
    </row>
    <row r="972" spans="8:9" ht="16.5" customHeight="1">
      <c r="H972" s="9"/>
      <c r="I972" s="9"/>
    </row>
    <row r="973" spans="8:9" ht="16.5" customHeight="1">
      <c r="H973" s="9"/>
      <c r="I973" s="9"/>
    </row>
    <row r="974" spans="8:9" ht="16.5" customHeight="1">
      <c r="H974" s="9"/>
      <c r="I974" s="9"/>
    </row>
    <row r="975" spans="8:9" ht="16.5" customHeight="1">
      <c r="H975" s="9"/>
      <c r="I975" s="9"/>
    </row>
    <row r="976" spans="8:9" ht="16.5" customHeight="1">
      <c r="H976" s="9"/>
      <c r="I976" s="9"/>
    </row>
    <row r="977" spans="8:9" ht="16.5" customHeight="1">
      <c r="H977" s="9"/>
      <c r="I977" s="9"/>
    </row>
    <row r="978" spans="8:9" ht="16.5" customHeight="1">
      <c r="H978" s="9"/>
      <c r="I978" s="9"/>
    </row>
    <row r="979" spans="8:9" ht="16.5" customHeight="1">
      <c r="H979" s="9"/>
      <c r="I979" s="9"/>
    </row>
    <row r="980" spans="8:9" ht="16.5" customHeight="1">
      <c r="H980" s="9"/>
      <c r="I980" s="9"/>
    </row>
    <row r="981" spans="8:9" ht="16.5" customHeight="1">
      <c r="H981" s="9"/>
      <c r="I981" s="9"/>
    </row>
    <row r="982" spans="8:9" ht="16.5" customHeight="1">
      <c r="H982" s="9"/>
      <c r="I982" s="9"/>
    </row>
    <row r="983" spans="8:9" ht="16.5" customHeight="1">
      <c r="H983" s="9"/>
      <c r="I983" s="9"/>
    </row>
    <row r="984" spans="8:9" ht="16.5" customHeight="1">
      <c r="H984" s="9"/>
      <c r="I984" s="9"/>
    </row>
    <row r="985" spans="8:9" ht="16.5" customHeight="1">
      <c r="H985" s="9"/>
      <c r="I985" s="9"/>
    </row>
    <row r="986" spans="8:9" ht="16.5" customHeight="1">
      <c r="H986" s="9"/>
      <c r="I986" s="9"/>
    </row>
    <row r="987" spans="8:9" ht="16.5" customHeight="1">
      <c r="H987" s="9"/>
      <c r="I987" s="9"/>
    </row>
    <row r="988" spans="8:9" ht="16.5" customHeight="1">
      <c r="H988" s="9"/>
      <c r="I988" s="9"/>
    </row>
    <row r="989" spans="8:9" ht="16.5" customHeight="1">
      <c r="H989" s="9"/>
      <c r="I989" s="9"/>
    </row>
    <row r="990" spans="8:9" ht="16.5" customHeight="1">
      <c r="H990" s="9"/>
      <c r="I990" s="9"/>
    </row>
    <row r="991" spans="8:9" ht="16.5" customHeight="1">
      <c r="H991" s="9"/>
      <c r="I991" s="9"/>
    </row>
    <row r="992" spans="8:9" ht="16.5" customHeight="1">
      <c r="H992" s="9"/>
      <c r="I992" s="9"/>
    </row>
    <row r="993" spans="8:9" ht="16.5" customHeight="1">
      <c r="H993" s="9"/>
      <c r="I993" s="9"/>
    </row>
    <row r="994" spans="8:9" ht="16.5" customHeight="1">
      <c r="H994" s="9"/>
      <c r="I994" s="9"/>
    </row>
    <row r="995" spans="8:9" ht="16.5" customHeight="1">
      <c r="H995" s="9"/>
      <c r="I995" s="9"/>
    </row>
    <row r="996" spans="8:9" ht="16.5" customHeight="1">
      <c r="H996" s="9"/>
      <c r="I996" s="9"/>
    </row>
    <row r="997" spans="8:9" ht="16.5" customHeight="1">
      <c r="H997" s="9"/>
      <c r="I997" s="9"/>
    </row>
    <row r="998" spans="8:9" ht="16.5" customHeight="1">
      <c r="H998" s="9"/>
      <c r="I998" s="9"/>
    </row>
    <row r="999" spans="8:9" ht="16.5" customHeight="1">
      <c r="H999" s="9"/>
      <c r="I999" s="9"/>
    </row>
    <row r="1000" spans="8:9" ht="16.5" customHeight="1">
      <c r="H1000" s="9"/>
      <c r="I1000" s="9"/>
    </row>
  </sheetData>
  <mergeCells count="2">
    <mergeCell ref="B2:G2"/>
    <mergeCell ref="M2:U2"/>
  </mergeCells>
  <dataValidations count="1">
    <dataValidation type="list" allowBlank="1" showErrorMessage="1" sqref="J12">
      <formula1>$J$17:$J$35</formula1>
    </dataValidation>
  </dataValidations>
  <pageMargins left="0.7" right="0.7" top="0.75" bottom="0.75" header="0" footer="0"/>
  <pageSetup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B1000"/>
  <sheetViews>
    <sheetView workbookViewId="0">
      <selection activeCell="S25" sqref="S25"/>
    </sheetView>
  </sheetViews>
  <sheetFormatPr defaultColWidth="14.42578125" defaultRowHeight="15" customHeight="1"/>
  <cols>
    <col min="1" max="26" width="8.7109375" customWidth="1"/>
  </cols>
  <sheetData>
    <row r="1" spans="1:2" ht="16.5" customHeight="1">
      <c r="A1" s="1"/>
      <c r="B1" s="1"/>
    </row>
    <row r="2" spans="1:2" ht="16.5" customHeight="1">
      <c r="A2" s="1"/>
      <c r="B2" s="1" t="s">
        <v>228</v>
      </c>
    </row>
    <row r="3" spans="1:2" ht="16.5" customHeight="1">
      <c r="A3" s="1"/>
      <c r="B3" s="1"/>
    </row>
    <row r="4" spans="1:2" ht="16.5" customHeight="1">
      <c r="A4" s="1"/>
      <c r="B4" s="1"/>
    </row>
    <row r="5" spans="1:2" ht="16.5" customHeight="1">
      <c r="A5" s="1"/>
      <c r="B5" s="1"/>
    </row>
    <row r="6" spans="1:2" ht="16.5" customHeight="1">
      <c r="A6" s="1"/>
      <c r="B6" s="1"/>
    </row>
    <row r="7" spans="1:2" ht="16.5" customHeight="1">
      <c r="A7" s="1"/>
      <c r="B7" s="1"/>
    </row>
    <row r="8" spans="1:2" ht="16.5" customHeight="1">
      <c r="A8" s="1"/>
      <c r="B8" s="1"/>
    </row>
    <row r="9" spans="1:2" ht="16.5" customHeight="1">
      <c r="A9" s="1"/>
      <c r="B9" s="1"/>
    </row>
    <row r="10" spans="1:2" ht="16.5" customHeight="1">
      <c r="A10" s="1"/>
      <c r="B10" s="1"/>
    </row>
    <row r="11" spans="1:2" ht="16.5" customHeight="1">
      <c r="A11" s="1"/>
      <c r="B11" s="1"/>
    </row>
    <row r="12" spans="1:2" ht="16.5" customHeight="1">
      <c r="A12" s="1"/>
      <c r="B12" s="1"/>
    </row>
    <row r="13" spans="1:2" ht="16.5" customHeight="1">
      <c r="A13" s="1"/>
      <c r="B13" s="1"/>
    </row>
    <row r="14" spans="1:2" ht="16.5" customHeight="1">
      <c r="A14" s="1"/>
      <c r="B14" s="1"/>
    </row>
    <row r="15" spans="1:2" ht="16.5" customHeight="1">
      <c r="A15" s="1"/>
      <c r="B15" s="1"/>
    </row>
    <row r="16" spans="1:2" ht="16.5" customHeight="1">
      <c r="A16" s="1"/>
      <c r="B16" s="1"/>
    </row>
    <row r="17" spans="1:2" ht="16.5" customHeight="1">
      <c r="A17" s="1"/>
      <c r="B17" s="1"/>
    </row>
    <row r="18" spans="1:2" ht="16.5" customHeight="1">
      <c r="A18" s="1"/>
      <c r="B18" s="1"/>
    </row>
    <row r="19" spans="1:2" ht="16.5" customHeight="1">
      <c r="A19" s="1"/>
      <c r="B19" s="1"/>
    </row>
    <row r="20" spans="1:2" ht="16.5" customHeight="1">
      <c r="A20" s="1"/>
      <c r="B20" s="1"/>
    </row>
    <row r="21" spans="1:2" ht="16.5" customHeight="1">
      <c r="A21" s="1"/>
      <c r="B21" s="1"/>
    </row>
    <row r="22" spans="1:2" ht="16.5" customHeight="1">
      <c r="A22" s="1"/>
      <c r="B22" s="1"/>
    </row>
    <row r="23" spans="1:2" ht="16.5" customHeight="1">
      <c r="A23" s="1"/>
      <c r="B23" s="1"/>
    </row>
    <row r="24" spans="1:2" ht="16.5" customHeight="1">
      <c r="A24" s="1"/>
      <c r="B24" s="1"/>
    </row>
    <row r="25" spans="1:2" ht="16.5" customHeight="1">
      <c r="A25" s="1"/>
      <c r="B25" s="1"/>
    </row>
    <row r="26" spans="1:2" ht="16.5" customHeight="1">
      <c r="A26" s="1"/>
      <c r="B26" s="1"/>
    </row>
    <row r="27" spans="1:2" ht="16.5" customHeight="1">
      <c r="A27" s="1"/>
      <c r="B27" s="1"/>
    </row>
    <row r="28" spans="1:2" ht="16.5" customHeight="1">
      <c r="A28" s="1"/>
      <c r="B28" s="1"/>
    </row>
    <row r="29" spans="1:2" ht="16.5" customHeight="1">
      <c r="A29" s="1"/>
      <c r="B29" s="1"/>
    </row>
    <row r="30" spans="1:2" ht="16.5" customHeight="1">
      <c r="A30" s="1"/>
      <c r="B30" s="1"/>
    </row>
    <row r="31" spans="1:2" ht="16.5" customHeight="1">
      <c r="A31" s="1"/>
      <c r="B31" s="1"/>
    </row>
    <row r="32" spans="1:2" ht="16.5" customHeight="1">
      <c r="A32" s="1"/>
      <c r="B32" s="1"/>
    </row>
    <row r="33" spans="1:2" ht="16.5" customHeight="1">
      <c r="A33" s="1"/>
      <c r="B33" s="1"/>
    </row>
    <row r="34" spans="1:2" ht="16.5" customHeight="1">
      <c r="A34" s="1"/>
      <c r="B34" s="1"/>
    </row>
    <row r="35" spans="1:2" ht="16.5" customHeight="1">
      <c r="A35" s="1"/>
      <c r="B35" s="1"/>
    </row>
    <row r="36" spans="1:2" ht="16.5" customHeight="1">
      <c r="A36" s="1"/>
      <c r="B36" s="1"/>
    </row>
    <row r="37" spans="1:2" ht="16.5" customHeight="1">
      <c r="A37" s="1"/>
      <c r="B37" s="1"/>
    </row>
    <row r="38" spans="1:2" ht="16.5" customHeight="1">
      <c r="A38" s="1"/>
      <c r="B38" s="1"/>
    </row>
    <row r="39" spans="1:2" ht="16.5" customHeight="1">
      <c r="A39" s="1"/>
      <c r="B39" s="1"/>
    </row>
    <row r="40" spans="1:2" ht="16.5" customHeight="1">
      <c r="A40" s="1"/>
      <c r="B40" s="1"/>
    </row>
    <row r="41" spans="1:2" ht="16.5" customHeight="1">
      <c r="A41" s="1"/>
      <c r="B41" s="1"/>
    </row>
    <row r="42" spans="1:2" ht="16.5" customHeight="1">
      <c r="A42" s="1"/>
      <c r="B42" s="1"/>
    </row>
    <row r="43" spans="1:2" ht="16.5" customHeight="1">
      <c r="A43" s="1"/>
      <c r="B43" s="1"/>
    </row>
    <row r="44" spans="1:2" ht="16.5" customHeight="1">
      <c r="A44" s="1"/>
      <c r="B44" s="1"/>
    </row>
    <row r="45" spans="1:2" ht="16.5" customHeight="1">
      <c r="A45" s="1"/>
      <c r="B45" s="1" t="s">
        <v>237</v>
      </c>
    </row>
    <row r="46" spans="1:2" ht="16.5" customHeight="1">
      <c r="A46" s="1"/>
      <c r="B46" s="1"/>
    </row>
    <row r="47" spans="1:2" ht="16.5" customHeight="1">
      <c r="A47" s="1"/>
      <c r="B47" s="1"/>
    </row>
    <row r="48" spans="1:2" ht="16.5" customHeight="1">
      <c r="A48" s="1"/>
      <c r="B48" s="1"/>
    </row>
    <row r="49" spans="1:2" ht="16.5" customHeight="1">
      <c r="A49" s="1"/>
      <c r="B49" s="1"/>
    </row>
    <row r="50" spans="1:2" ht="16.5" customHeight="1">
      <c r="A50" s="1"/>
      <c r="B50" s="1"/>
    </row>
    <row r="51" spans="1:2" ht="16.5" customHeight="1">
      <c r="A51" s="1"/>
      <c r="B51" s="1"/>
    </row>
    <row r="52" spans="1:2" ht="16.5" customHeight="1">
      <c r="A52" s="1"/>
      <c r="B52" s="1"/>
    </row>
    <row r="53" spans="1:2" ht="16.5" customHeight="1">
      <c r="A53" s="1"/>
      <c r="B53" s="1"/>
    </row>
    <row r="54" spans="1:2" ht="16.5" customHeight="1">
      <c r="A54" s="1"/>
      <c r="B54" s="1"/>
    </row>
    <row r="55" spans="1:2" ht="16.5" customHeight="1">
      <c r="A55" s="1"/>
      <c r="B55" s="1"/>
    </row>
    <row r="56" spans="1:2" ht="16.5" customHeight="1">
      <c r="A56" s="1"/>
      <c r="B56" s="1"/>
    </row>
    <row r="57" spans="1:2" ht="16.5" customHeight="1">
      <c r="A57" s="1"/>
      <c r="B57" s="1"/>
    </row>
    <row r="58" spans="1:2" ht="16.5" customHeight="1">
      <c r="A58" s="1"/>
      <c r="B58" s="1"/>
    </row>
    <row r="59" spans="1:2" ht="16.5" customHeight="1">
      <c r="A59" s="1"/>
      <c r="B59" s="1"/>
    </row>
    <row r="60" spans="1:2" ht="16.5" customHeight="1">
      <c r="A60" s="1"/>
      <c r="B60" s="1"/>
    </row>
    <row r="61" spans="1:2" ht="16.5" customHeight="1">
      <c r="A61" s="1"/>
      <c r="B61" s="1"/>
    </row>
    <row r="62" spans="1:2" ht="16.5" customHeight="1">
      <c r="A62" s="1"/>
      <c r="B62" s="1"/>
    </row>
    <row r="63" spans="1:2" ht="16.5" customHeight="1">
      <c r="A63" s="1"/>
      <c r="B63" s="1"/>
    </row>
    <row r="64" spans="1:2" ht="16.5" customHeight="1">
      <c r="A64" s="1"/>
      <c r="B64" s="1"/>
    </row>
    <row r="65" spans="1:2" ht="16.5" customHeight="1">
      <c r="A65" s="1"/>
      <c r="B65" s="1"/>
    </row>
    <row r="66" spans="1:2" ht="16.5" customHeight="1">
      <c r="A66" s="1"/>
      <c r="B66" s="1"/>
    </row>
    <row r="67" spans="1:2" ht="16.5" customHeight="1">
      <c r="A67" s="1"/>
      <c r="B67" s="1"/>
    </row>
    <row r="68" spans="1:2" ht="16.5" customHeight="1">
      <c r="A68" s="1"/>
      <c r="B68" s="1"/>
    </row>
    <row r="69" spans="1:2" ht="16.5" customHeight="1">
      <c r="A69" s="1"/>
      <c r="B69" s="1"/>
    </row>
    <row r="70" spans="1:2" ht="16.5" customHeight="1">
      <c r="A70" s="1"/>
      <c r="B70" s="1"/>
    </row>
    <row r="71" spans="1:2" ht="16.5" customHeight="1">
      <c r="A71" s="1"/>
      <c r="B71" s="1"/>
    </row>
    <row r="72" spans="1:2" ht="16.5" customHeight="1">
      <c r="A72" s="1"/>
      <c r="B72" s="1"/>
    </row>
    <row r="73" spans="1:2" ht="16.5" customHeight="1">
      <c r="A73" s="1"/>
      <c r="B73" s="1"/>
    </row>
    <row r="74" spans="1:2" ht="16.5" customHeight="1">
      <c r="A74" s="1"/>
      <c r="B74" s="1"/>
    </row>
    <row r="75" spans="1:2" ht="16.5" customHeight="1">
      <c r="A75" s="1"/>
      <c r="B75" s="1"/>
    </row>
    <row r="76" spans="1:2" ht="16.5" customHeight="1">
      <c r="A76" s="1"/>
      <c r="B76" s="1"/>
    </row>
    <row r="77" spans="1:2" ht="16.5" customHeight="1">
      <c r="A77" s="1"/>
      <c r="B77" s="1" t="s">
        <v>243</v>
      </c>
    </row>
    <row r="78" spans="1:2" ht="16.5" customHeight="1">
      <c r="A78" s="1"/>
      <c r="B78" s="1" t="s">
        <v>244</v>
      </c>
    </row>
    <row r="79" spans="1:2" ht="16.5" customHeight="1">
      <c r="A79" s="1"/>
      <c r="B79" s="1" t="s">
        <v>245</v>
      </c>
    </row>
    <row r="80" spans="1:2" ht="16.5" customHeight="1">
      <c r="A80" s="1"/>
      <c r="B80" s="1" t="s">
        <v>246</v>
      </c>
    </row>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1000"/>
  <sheetViews>
    <sheetView workbookViewId="0">
      <selection activeCell="M19" sqref="M19"/>
    </sheetView>
  </sheetViews>
  <sheetFormatPr defaultColWidth="14.42578125" defaultRowHeight="15" customHeight="1"/>
  <cols>
    <col min="1" max="31" width="8.7109375" customWidth="1"/>
  </cols>
  <sheetData>
    <row r="1" spans="1:2" ht="16.5" customHeight="1">
      <c r="A1" s="1"/>
      <c r="B1" s="1"/>
    </row>
    <row r="2" spans="1:2" ht="16.5" customHeight="1">
      <c r="A2" s="1"/>
      <c r="B2" s="1"/>
    </row>
    <row r="3" spans="1:2" ht="16.5" customHeight="1">
      <c r="A3" s="1"/>
      <c r="B3" s="1"/>
    </row>
    <row r="4" spans="1:2" ht="16.5" customHeight="1">
      <c r="A4" s="1"/>
      <c r="B4" s="1" t="s">
        <v>282</v>
      </c>
    </row>
    <row r="5" spans="1:2" ht="16.5" customHeight="1">
      <c r="A5" s="1"/>
      <c r="B5" s="1" t="s">
        <v>283</v>
      </c>
    </row>
    <row r="6" spans="1:2" ht="16.5" customHeight="1">
      <c r="A6" s="1"/>
      <c r="B6" s="1"/>
    </row>
    <row r="7" spans="1:2" ht="16.5" customHeight="1">
      <c r="A7" s="1"/>
      <c r="B7" s="1"/>
    </row>
    <row r="8" spans="1:2" ht="16.5" customHeight="1">
      <c r="A8" s="1"/>
      <c r="B8" s="1" t="s">
        <v>284</v>
      </c>
    </row>
    <row r="9" spans="1:2" ht="16.5" customHeight="1">
      <c r="A9" s="1"/>
      <c r="B9" s="1" t="s">
        <v>285</v>
      </c>
    </row>
    <row r="10" spans="1:2" ht="16.5" customHeight="1">
      <c r="A10" s="1"/>
      <c r="B10" s="1"/>
    </row>
    <row r="11" spans="1:2" ht="16.5" customHeight="1">
      <c r="A11" s="1"/>
      <c r="B11" s="1"/>
    </row>
    <row r="12" spans="1:2" ht="16.5" customHeight="1">
      <c r="A12" s="1"/>
      <c r="B12" s="1" t="s">
        <v>286</v>
      </c>
    </row>
    <row r="13" spans="1:2" ht="16.5" customHeight="1">
      <c r="A13" s="1"/>
      <c r="B13" s="1" t="s">
        <v>287</v>
      </c>
    </row>
    <row r="14" spans="1:2" ht="16.5" customHeight="1">
      <c r="A14" s="1"/>
      <c r="B14" s="1"/>
    </row>
    <row r="15" spans="1:2" ht="16.5" customHeight="1">
      <c r="A15" s="1"/>
      <c r="B15" s="1"/>
    </row>
    <row r="16" spans="1:2" ht="16.5" customHeight="1">
      <c r="A16" s="1"/>
      <c r="B16" s="61" t="s">
        <v>288</v>
      </c>
    </row>
    <row r="17" spans="1:2" ht="16.5" customHeight="1">
      <c r="A17" s="1"/>
      <c r="B17" s="1"/>
    </row>
    <row r="18" spans="1:2" ht="16.5" customHeight="1">
      <c r="A18" s="1"/>
      <c r="B18" s="1" t="s">
        <v>291</v>
      </c>
    </row>
    <row r="19" spans="1:2" ht="16.5" customHeight="1">
      <c r="A19" s="1"/>
      <c r="B19" s="1" t="s">
        <v>292</v>
      </c>
    </row>
    <row r="20" spans="1:2" ht="16.5" customHeight="1">
      <c r="A20" s="1"/>
      <c r="B20" s="1"/>
    </row>
    <row r="21" spans="1:2" ht="16.5" customHeight="1">
      <c r="A21" s="1"/>
      <c r="B21" s="1" t="s">
        <v>293</v>
      </c>
    </row>
    <row r="22" spans="1:2" ht="16.5" customHeight="1">
      <c r="A22" s="1"/>
      <c r="B22" s="1"/>
    </row>
    <row r="23" spans="1:2" ht="16.5" customHeight="1">
      <c r="A23" s="1"/>
      <c r="B23" s="1"/>
    </row>
    <row r="24" spans="1:2" ht="16.5" customHeight="1">
      <c r="A24" s="1"/>
      <c r="B24" s="1"/>
    </row>
    <row r="25" spans="1:2" ht="16.5" customHeight="1">
      <c r="A25" s="1"/>
      <c r="B25" s="1"/>
    </row>
    <row r="26" spans="1:2" ht="16.5" customHeight="1">
      <c r="A26" s="1"/>
      <c r="B26" s="1"/>
    </row>
    <row r="27" spans="1:2" ht="16.5" customHeight="1">
      <c r="A27" s="1"/>
      <c r="B27" s="1"/>
    </row>
    <row r="28" spans="1:2" ht="16.5" customHeight="1">
      <c r="A28" s="1"/>
      <c r="B28" s="1"/>
    </row>
    <row r="29" spans="1:2" ht="16.5" customHeight="1">
      <c r="A29" s="1"/>
      <c r="B29" s="1"/>
    </row>
    <row r="30" spans="1:2" ht="16.5" customHeight="1">
      <c r="A30" s="1"/>
      <c r="B30" s="1"/>
    </row>
    <row r="31" spans="1:2" ht="16.5" customHeight="1">
      <c r="A31" s="1"/>
      <c r="B31" s="1"/>
    </row>
    <row r="32" spans="1:2" ht="16.5" customHeight="1">
      <c r="A32" s="1"/>
      <c r="B32" s="1"/>
    </row>
    <row r="33" spans="1:2" ht="16.5" customHeight="1">
      <c r="A33" s="1"/>
      <c r="B33" s="1"/>
    </row>
    <row r="34" spans="1:2" ht="16.5" customHeight="1">
      <c r="A34" s="1"/>
      <c r="B34" s="1"/>
    </row>
    <row r="35" spans="1:2" ht="16.5" customHeight="1">
      <c r="A35" s="1"/>
      <c r="B35" s="1"/>
    </row>
    <row r="36" spans="1:2" ht="16.5" customHeight="1">
      <c r="A36" s="1"/>
      <c r="B36" s="1"/>
    </row>
    <row r="37" spans="1:2" ht="16.5" customHeight="1">
      <c r="A37" s="1"/>
      <c r="B37" s="1"/>
    </row>
    <row r="38" spans="1:2" ht="16.5" customHeight="1">
      <c r="A38" s="1"/>
      <c r="B38" s="1"/>
    </row>
    <row r="39" spans="1:2" ht="16.5" customHeight="1">
      <c r="A39" s="1"/>
      <c r="B39" s="1" t="s">
        <v>294</v>
      </c>
    </row>
    <row r="40" spans="1:2" ht="16.5" customHeight="1">
      <c r="A40" s="1"/>
      <c r="B40" s="1"/>
    </row>
    <row r="41" spans="1:2" ht="16.5" customHeight="1">
      <c r="A41" s="1"/>
      <c r="B41" s="1" t="s">
        <v>295</v>
      </c>
    </row>
    <row r="42" spans="1:2" ht="16.5" customHeight="1">
      <c r="A42" s="1"/>
      <c r="B42" s="1" t="s">
        <v>296</v>
      </c>
    </row>
    <row r="43" spans="1:2" ht="16.5" customHeight="1"/>
    <row r="44" spans="1:2" ht="16.5" customHeight="1"/>
    <row r="45" spans="1:2" ht="16.5" customHeight="1"/>
    <row r="46" spans="1:2" ht="16.5" customHeight="1"/>
    <row r="47" spans="1:2" ht="16.5" customHeight="1"/>
    <row r="48" spans="1:2"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Z1000"/>
  <sheetViews>
    <sheetView workbookViewId="0">
      <pane ySplit="2" topLeftCell="A3" activePane="bottomLeft" state="frozen"/>
      <selection pane="bottomLeft" activeCell="B4" sqref="B4:B7"/>
    </sheetView>
  </sheetViews>
  <sheetFormatPr defaultColWidth="14.42578125" defaultRowHeight="15" customHeight="1"/>
  <cols>
    <col min="1" max="1" width="12" customWidth="1"/>
    <col min="2" max="2" width="31.7109375" customWidth="1"/>
    <col min="3" max="3" width="35.42578125" customWidth="1"/>
    <col min="4" max="4" width="48.7109375" customWidth="1"/>
    <col min="5" max="5" width="57.28515625" customWidth="1"/>
    <col min="6" max="6" width="52.42578125" customWidth="1"/>
    <col min="7" max="7" width="9" customWidth="1"/>
    <col min="8" max="8" width="74.42578125" customWidth="1"/>
    <col min="9" max="9" width="78.42578125" customWidth="1"/>
    <col min="10" max="10" width="9" customWidth="1"/>
    <col min="11" max="11" width="15.85546875" customWidth="1"/>
    <col min="12" max="12" width="12" customWidth="1"/>
    <col min="13" max="13" width="29.42578125" customWidth="1"/>
    <col min="14" max="14" width="9" customWidth="1"/>
    <col min="15" max="17" width="20" customWidth="1"/>
    <col min="18" max="18" width="13.85546875" customWidth="1"/>
    <col min="19" max="19" width="14" customWidth="1"/>
    <col min="20" max="26" width="9" customWidth="1"/>
  </cols>
  <sheetData>
    <row r="1" spans="1:26" ht="39.75" customHeight="1">
      <c r="A1" s="64" t="str">
        <f t="array" ref="A1">"OWD_"&amp;TEXT(MAX(IFERROR(--MID($A$2:$A$4981,5,3),0)),"000")</f>
        <v>OWD_145</v>
      </c>
      <c r="B1" s="64"/>
      <c r="C1" s="64"/>
      <c r="D1" s="65" t="s">
        <v>331</v>
      </c>
      <c r="E1" s="66" t="s">
        <v>331</v>
      </c>
      <c r="F1" s="66" t="s">
        <v>331</v>
      </c>
      <c r="G1" s="4"/>
      <c r="H1" s="67" t="s">
        <v>331</v>
      </c>
      <c r="I1" s="67" t="s">
        <v>331</v>
      </c>
      <c r="J1" s="4"/>
      <c r="K1" s="4"/>
      <c r="L1" s="64"/>
      <c r="M1" s="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355</v>
      </c>
      <c r="B3" s="73"/>
      <c r="C3" s="73"/>
      <c r="D3" s="72"/>
      <c r="E3" s="74"/>
      <c r="F3" s="74"/>
      <c r="G3" s="73"/>
      <c r="H3" s="72"/>
      <c r="I3" s="75"/>
      <c r="J3" s="73"/>
      <c r="K3" s="73"/>
      <c r="L3" s="72"/>
      <c r="M3" s="73"/>
      <c r="N3" s="76"/>
      <c r="O3" s="73"/>
      <c r="P3" s="73"/>
      <c r="Q3" s="73"/>
      <c r="R3" s="73"/>
      <c r="S3" s="73"/>
      <c r="T3" s="77"/>
      <c r="U3" s="77"/>
      <c r="V3" s="77"/>
      <c r="W3" s="77"/>
      <c r="X3" s="77"/>
      <c r="Y3" s="77"/>
      <c r="Z3" s="77"/>
    </row>
    <row r="4" spans="1:26" ht="108.75" customHeight="1">
      <c r="A4" s="735" t="s">
        <v>362</v>
      </c>
      <c r="B4" s="736" t="s">
        <v>363</v>
      </c>
      <c r="C4" s="736" t="s">
        <v>365</v>
      </c>
      <c r="D4" s="737" t="s">
        <v>368</v>
      </c>
      <c r="E4" s="737" t="s">
        <v>369</v>
      </c>
      <c r="F4" s="737" t="s">
        <v>370</v>
      </c>
      <c r="G4" s="80">
        <v>1</v>
      </c>
      <c r="H4" s="81" t="s">
        <v>371</v>
      </c>
      <c r="I4" s="82" t="s">
        <v>372</v>
      </c>
      <c r="J4" s="83" t="s">
        <v>158</v>
      </c>
      <c r="K4" s="83"/>
      <c r="L4" s="734"/>
      <c r="M4" s="84"/>
      <c r="N4" s="85"/>
      <c r="O4" s="83" t="s">
        <v>379</v>
      </c>
      <c r="P4" s="86" t="s">
        <v>380</v>
      </c>
      <c r="Q4" s="86" t="s">
        <v>381</v>
      </c>
      <c r="R4" s="83"/>
      <c r="S4" s="86"/>
      <c r="T4" s="87"/>
      <c r="U4" s="87"/>
      <c r="V4" s="87"/>
      <c r="W4" s="87"/>
      <c r="X4" s="87"/>
      <c r="Y4" s="87"/>
      <c r="Z4" s="87"/>
    </row>
    <row r="5" spans="1:26" ht="176.25" customHeight="1">
      <c r="A5" s="665"/>
      <c r="B5" s="665"/>
      <c r="C5" s="665"/>
      <c r="D5" s="665"/>
      <c r="E5" s="665"/>
      <c r="F5" s="665"/>
      <c r="G5" s="80">
        <v>2</v>
      </c>
      <c r="H5" s="81" t="s">
        <v>382</v>
      </c>
      <c r="I5" s="82" t="s">
        <v>372</v>
      </c>
      <c r="J5" s="83" t="s">
        <v>158</v>
      </c>
      <c r="K5" s="83"/>
      <c r="L5" s="665"/>
      <c r="M5" s="84"/>
      <c r="N5" s="85"/>
      <c r="O5" s="83" t="s">
        <v>379</v>
      </c>
      <c r="P5" s="86" t="s">
        <v>380</v>
      </c>
      <c r="Q5" s="86" t="s">
        <v>381</v>
      </c>
      <c r="R5" s="83"/>
      <c r="S5" s="86"/>
      <c r="T5" s="87"/>
      <c r="U5" s="87"/>
      <c r="V5" s="87"/>
      <c r="W5" s="87"/>
      <c r="X5" s="87"/>
      <c r="Y5" s="87"/>
      <c r="Z5" s="87"/>
    </row>
    <row r="6" spans="1:26" ht="176.25" customHeight="1">
      <c r="A6" s="665"/>
      <c r="B6" s="665"/>
      <c r="C6" s="665"/>
      <c r="D6" s="665"/>
      <c r="E6" s="665"/>
      <c r="F6" s="665"/>
      <c r="G6" s="80">
        <v>3</v>
      </c>
      <c r="H6" s="81" t="s">
        <v>386</v>
      </c>
      <c r="I6" s="82" t="s">
        <v>387</v>
      </c>
      <c r="J6" s="83" t="s">
        <v>158</v>
      </c>
      <c r="K6" s="83"/>
      <c r="L6" s="665"/>
      <c r="M6" s="84"/>
      <c r="N6" s="85"/>
      <c r="O6" s="83" t="s">
        <v>379</v>
      </c>
      <c r="P6" s="86" t="s">
        <v>380</v>
      </c>
      <c r="Q6" s="86" t="s">
        <v>381</v>
      </c>
      <c r="R6" s="83"/>
      <c r="S6" s="86"/>
      <c r="T6" s="87"/>
      <c r="U6" s="87"/>
      <c r="V6" s="87"/>
      <c r="W6" s="87"/>
      <c r="X6" s="87"/>
      <c r="Y6" s="87"/>
      <c r="Z6" s="87"/>
    </row>
    <row r="7" spans="1:26" ht="16.5" customHeight="1">
      <c r="A7" s="666"/>
      <c r="B7" s="666"/>
      <c r="C7" s="666"/>
      <c r="D7" s="666"/>
      <c r="E7" s="666"/>
      <c r="F7" s="666"/>
      <c r="G7" s="80">
        <v>4</v>
      </c>
      <c r="H7" s="81" t="s">
        <v>382</v>
      </c>
      <c r="I7" s="82" t="s">
        <v>390</v>
      </c>
      <c r="J7" s="83" t="s">
        <v>158</v>
      </c>
      <c r="K7" s="83"/>
      <c r="L7" s="666"/>
      <c r="M7" s="84"/>
      <c r="N7" s="85"/>
      <c r="O7" s="83" t="s">
        <v>379</v>
      </c>
      <c r="P7" s="86" t="s">
        <v>380</v>
      </c>
      <c r="Q7" s="86" t="s">
        <v>381</v>
      </c>
      <c r="R7" s="83"/>
      <c r="S7" s="86"/>
      <c r="T7" s="87"/>
      <c r="U7" s="87"/>
      <c r="V7" s="87"/>
      <c r="W7" s="87"/>
      <c r="X7" s="87"/>
      <c r="Y7" s="87"/>
      <c r="Z7" s="87"/>
    </row>
    <row r="8" spans="1:26" ht="16.5" customHeight="1">
      <c r="A8" s="735" t="s">
        <v>393</v>
      </c>
      <c r="B8" s="736" t="s">
        <v>363</v>
      </c>
      <c r="C8" s="736" t="s">
        <v>365</v>
      </c>
      <c r="D8" s="737" t="s">
        <v>396</v>
      </c>
      <c r="E8" s="737" t="s">
        <v>397</v>
      </c>
      <c r="F8" s="737" t="s">
        <v>398</v>
      </c>
      <c r="G8" s="88">
        <v>1</v>
      </c>
      <c r="H8" s="82" t="s">
        <v>399</v>
      </c>
      <c r="I8" s="82" t="s">
        <v>401</v>
      </c>
      <c r="J8" s="83" t="s">
        <v>158</v>
      </c>
      <c r="K8" s="83"/>
      <c r="L8" s="734"/>
      <c r="M8" s="84"/>
      <c r="N8" s="85"/>
      <c r="O8" s="83" t="s">
        <v>379</v>
      </c>
      <c r="P8" s="86" t="s">
        <v>403</v>
      </c>
      <c r="Q8" s="86" t="s">
        <v>404</v>
      </c>
      <c r="R8" s="83"/>
      <c r="S8" s="86"/>
      <c r="T8" s="87"/>
      <c r="U8" s="87"/>
      <c r="V8" s="87"/>
      <c r="W8" s="87"/>
      <c r="X8" s="87"/>
      <c r="Y8" s="87"/>
      <c r="Z8" s="87"/>
    </row>
    <row r="9" spans="1:26" ht="16.5" customHeight="1">
      <c r="A9" s="665"/>
      <c r="B9" s="665"/>
      <c r="C9" s="665"/>
      <c r="D9" s="665"/>
      <c r="E9" s="665"/>
      <c r="F9" s="665"/>
      <c r="G9" s="88">
        <v>2</v>
      </c>
      <c r="H9" s="82" t="s">
        <v>410</v>
      </c>
      <c r="I9" s="82" t="s">
        <v>411</v>
      </c>
      <c r="J9" s="83"/>
      <c r="K9" s="83"/>
      <c r="L9" s="665"/>
      <c r="M9" s="84"/>
      <c r="N9" s="85"/>
      <c r="O9" s="83" t="s">
        <v>379</v>
      </c>
      <c r="P9" s="86" t="s">
        <v>413</v>
      </c>
      <c r="Q9" s="86" t="s">
        <v>413</v>
      </c>
      <c r="R9" s="83"/>
      <c r="S9" s="86"/>
      <c r="T9" s="87"/>
      <c r="U9" s="87"/>
      <c r="V9" s="87"/>
      <c r="W9" s="87"/>
      <c r="X9" s="87"/>
      <c r="Y9" s="87"/>
      <c r="Z9" s="87"/>
    </row>
    <row r="10" spans="1:26" ht="396" customHeight="1">
      <c r="A10" s="666"/>
      <c r="B10" s="666"/>
      <c r="C10" s="666"/>
      <c r="D10" s="666"/>
      <c r="E10" s="666"/>
      <c r="F10" s="666"/>
      <c r="G10" s="88">
        <v>3</v>
      </c>
      <c r="H10" s="82" t="s">
        <v>416</v>
      </c>
      <c r="I10" s="82" t="s">
        <v>417</v>
      </c>
      <c r="J10" s="83" t="s">
        <v>158</v>
      </c>
      <c r="K10" s="83"/>
      <c r="L10" s="666"/>
      <c r="M10" s="84"/>
      <c r="N10" s="85"/>
      <c r="O10" s="83" t="s">
        <v>379</v>
      </c>
      <c r="P10" s="86" t="s">
        <v>403</v>
      </c>
      <c r="Q10" s="86" t="s">
        <v>404</v>
      </c>
      <c r="R10" s="83"/>
      <c r="S10" s="86"/>
      <c r="T10" s="87"/>
      <c r="U10" s="87"/>
      <c r="V10" s="87"/>
      <c r="W10" s="87"/>
      <c r="X10" s="87"/>
      <c r="Y10" s="87"/>
      <c r="Z10" s="87"/>
    </row>
    <row r="11" spans="1:26" ht="16.5" customHeight="1">
      <c r="A11" s="735" t="s">
        <v>420</v>
      </c>
      <c r="B11" s="736" t="s">
        <v>363</v>
      </c>
      <c r="C11" s="736" t="s">
        <v>365</v>
      </c>
      <c r="D11" s="737" t="s">
        <v>396</v>
      </c>
      <c r="E11" s="737" t="s">
        <v>423</v>
      </c>
      <c r="F11" s="737" t="s">
        <v>398</v>
      </c>
      <c r="G11" s="88">
        <v>1</v>
      </c>
      <c r="H11" s="82" t="s">
        <v>424</v>
      </c>
      <c r="I11" s="82" t="s">
        <v>425</v>
      </c>
      <c r="J11" s="83" t="s">
        <v>158</v>
      </c>
      <c r="K11" s="83"/>
      <c r="L11" s="734"/>
      <c r="M11" s="84"/>
      <c r="N11" s="85"/>
      <c r="O11" s="86" t="s">
        <v>380</v>
      </c>
      <c r="P11" s="86" t="s">
        <v>426</v>
      </c>
      <c r="Q11" s="86" t="s">
        <v>427</v>
      </c>
      <c r="R11" s="83"/>
      <c r="S11" s="86"/>
      <c r="T11" s="87"/>
      <c r="U11" s="87"/>
      <c r="V11" s="87"/>
      <c r="W11" s="87"/>
      <c r="X11" s="87"/>
      <c r="Y11" s="87"/>
      <c r="Z11" s="87"/>
    </row>
    <row r="12" spans="1:26" ht="16.5" customHeight="1">
      <c r="A12" s="665"/>
      <c r="B12" s="665"/>
      <c r="C12" s="665"/>
      <c r="D12" s="665"/>
      <c r="E12" s="665"/>
      <c r="F12" s="665"/>
      <c r="G12" s="88">
        <v>2</v>
      </c>
      <c r="H12" s="82" t="s">
        <v>410</v>
      </c>
      <c r="I12" s="82" t="s">
        <v>411</v>
      </c>
      <c r="J12" s="83"/>
      <c r="K12" s="83"/>
      <c r="L12" s="665"/>
      <c r="M12" s="84"/>
      <c r="N12" s="85"/>
      <c r="O12" s="86" t="s">
        <v>380</v>
      </c>
      <c r="P12" s="86" t="s">
        <v>413</v>
      </c>
      <c r="Q12" s="86" t="s">
        <v>413</v>
      </c>
      <c r="R12" s="83"/>
      <c r="S12" s="86"/>
      <c r="T12" s="87"/>
      <c r="U12" s="87"/>
      <c r="V12" s="87"/>
      <c r="W12" s="87"/>
      <c r="X12" s="87"/>
      <c r="Y12" s="87"/>
      <c r="Z12" s="87"/>
    </row>
    <row r="13" spans="1:26" ht="123" customHeight="1">
      <c r="A13" s="666"/>
      <c r="B13" s="666"/>
      <c r="C13" s="666"/>
      <c r="D13" s="666"/>
      <c r="E13" s="666"/>
      <c r="F13" s="666"/>
      <c r="G13" s="88">
        <v>3</v>
      </c>
      <c r="H13" s="82" t="s">
        <v>416</v>
      </c>
      <c r="I13" s="82" t="s">
        <v>417</v>
      </c>
      <c r="J13" s="83" t="s">
        <v>158</v>
      </c>
      <c r="K13" s="83"/>
      <c r="L13" s="666"/>
      <c r="M13" s="84"/>
      <c r="N13" s="85"/>
      <c r="O13" s="86" t="s">
        <v>380</v>
      </c>
      <c r="P13" s="86" t="s">
        <v>426</v>
      </c>
      <c r="Q13" s="86" t="s">
        <v>427</v>
      </c>
      <c r="R13" s="83"/>
      <c r="S13" s="86"/>
      <c r="T13" s="87"/>
      <c r="U13" s="87"/>
      <c r="V13" s="87"/>
      <c r="W13" s="87"/>
      <c r="X13" s="87"/>
      <c r="Y13" s="87"/>
      <c r="Z13" s="87"/>
    </row>
    <row r="14" spans="1:26" ht="71.25" customHeight="1">
      <c r="A14" s="735" t="s">
        <v>434</v>
      </c>
      <c r="B14" s="736" t="s">
        <v>363</v>
      </c>
      <c r="C14" s="736" t="s">
        <v>365</v>
      </c>
      <c r="D14" s="737" t="s">
        <v>396</v>
      </c>
      <c r="E14" s="737" t="s">
        <v>438</v>
      </c>
      <c r="F14" s="737" t="s">
        <v>439</v>
      </c>
      <c r="G14" s="88">
        <v>1</v>
      </c>
      <c r="H14" s="82" t="s">
        <v>440</v>
      </c>
      <c r="I14" s="82" t="s">
        <v>441</v>
      </c>
      <c r="J14" s="83" t="s">
        <v>158</v>
      </c>
      <c r="K14" s="83"/>
      <c r="L14" s="734"/>
      <c r="M14" s="84"/>
      <c r="N14" s="85"/>
      <c r="O14" s="86" t="s">
        <v>380</v>
      </c>
      <c r="P14" s="86" t="s">
        <v>443</v>
      </c>
      <c r="Q14" s="86" t="s">
        <v>444</v>
      </c>
      <c r="R14" s="83"/>
      <c r="S14" s="86"/>
      <c r="T14" s="87"/>
      <c r="U14" s="87"/>
      <c r="V14" s="87"/>
      <c r="W14" s="87"/>
      <c r="X14" s="87"/>
      <c r="Y14" s="87"/>
      <c r="Z14" s="87"/>
    </row>
    <row r="15" spans="1:26" ht="16.5" customHeight="1">
      <c r="A15" s="665"/>
      <c r="B15" s="665"/>
      <c r="C15" s="665"/>
      <c r="D15" s="665"/>
      <c r="E15" s="665"/>
      <c r="F15" s="665"/>
      <c r="G15" s="88">
        <v>2</v>
      </c>
      <c r="H15" s="82" t="s">
        <v>446</v>
      </c>
      <c r="I15" s="82" t="s">
        <v>448</v>
      </c>
      <c r="J15" s="83"/>
      <c r="K15" s="83"/>
      <c r="L15" s="665"/>
      <c r="M15" s="84"/>
      <c r="N15" s="85"/>
      <c r="O15" s="86" t="s">
        <v>380</v>
      </c>
      <c r="P15" s="86" t="s">
        <v>380</v>
      </c>
      <c r="Q15" s="86" t="s">
        <v>380</v>
      </c>
      <c r="R15" s="83"/>
      <c r="S15" s="86"/>
      <c r="T15" s="87"/>
      <c r="U15" s="87"/>
      <c r="V15" s="87"/>
      <c r="W15" s="87"/>
      <c r="X15" s="87"/>
      <c r="Y15" s="87"/>
      <c r="Z15" s="87"/>
    </row>
    <row r="16" spans="1:26" ht="16.5" customHeight="1">
      <c r="A16" s="665"/>
      <c r="B16" s="665"/>
      <c r="C16" s="665"/>
      <c r="D16" s="665"/>
      <c r="E16" s="665"/>
      <c r="F16" s="665"/>
      <c r="G16" s="88">
        <v>3</v>
      </c>
      <c r="H16" s="82" t="s">
        <v>410</v>
      </c>
      <c r="I16" s="82" t="s">
        <v>450</v>
      </c>
      <c r="J16" s="83"/>
      <c r="K16" s="83"/>
      <c r="L16" s="665"/>
      <c r="M16" s="84"/>
      <c r="N16" s="85"/>
      <c r="O16" s="86" t="s">
        <v>380</v>
      </c>
      <c r="P16" s="86" t="s">
        <v>413</v>
      </c>
      <c r="Q16" s="86" t="s">
        <v>413</v>
      </c>
      <c r="R16" s="83"/>
      <c r="S16" s="86"/>
      <c r="T16" s="87"/>
      <c r="U16" s="87"/>
      <c r="V16" s="87"/>
      <c r="W16" s="87"/>
      <c r="X16" s="87"/>
      <c r="Y16" s="87"/>
      <c r="Z16" s="87"/>
    </row>
    <row r="17" spans="1:26" ht="16.5" customHeight="1">
      <c r="A17" s="666"/>
      <c r="B17" s="666"/>
      <c r="C17" s="666"/>
      <c r="D17" s="666"/>
      <c r="E17" s="666"/>
      <c r="F17" s="666"/>
      <c r="G17" s="88">
        <v>4</v>
      </c>
      <c r="H17" s="82" t="s">
        <v>416</v>
      </c>
      <c r="I17" s="82" t="s">
        <v>453</v>
      </c>
      <c r="J17" s="83" t="s">
        <v>158</v>
      </c>
      <c r="K17" s="83"/>
      <c r="L17" s="666"/>
      <c r="M17" s="84"/>
      <c r="N17" s="85"/>
      <c r="O17" s="86" t="s">
        <v>380</v>
      </c>
      <c r="P17" s="86" t="s">
        <v>443</v>
      </c>
      <c r="Q17" s="86" t="s">
        <v>444</v>
      </c>
      <c r="R17" s="83"/>
      <c r="S17" s="86"/>
      <c r="T17" s="87"/>
      <c r="U17" s="87"/>
      <c r="V17" s="87"/>
      <c r="W17" s="87"/>
      <c r="X17" s="87"/>
      <c r="Y17" s="87"/>
      <c r="Z17" s="87"/>
    </row>
    <row r="18" spans="1:26" ht="133.5" customHeight="1">
      <c r="A18" s="735" t="s">
        <v>456</v>
      </c>
      <c r="B18" s="736" t="s">
        <v>363</v>
      </c>
      <c r="C18" s="736" t="s">
        <v>365</v>
      </c>
      <c r="D18" s="737" t="s">
        <v>396</v>
      </c>
      <c r="E18" s="737" t="s">
        <v>457</v>
      </c>
      <c r="F18" s="737" t="s">
        <v>458</v>
      </c>
      <c r="G18" s="88">
        <v>1</v>
      </c>
      <c r="H18" s="82" t="s">
        <v>459</v>
      </c>
      <c r="I18" s="82" t="s">
        <v>460</v>
      </c>
      <c r="J18" s="83" t="s">
        <v>158</v>
      </c>
      <c r="K18" s="83"/>
      <c r="L18" s="734"/>
      <c r="M18" s="84"/>
      <c r="N18" s="85"/>
      <c r="O18" s="86" t="s">
        <v>380</v>
      </c>
      <c r="P18" s="86" t="s">
        <v>463</v>
      </c>
      <c r="Q18" s="86" t="s">
        <v>464</v>
      </c>
      <c r="R18" s="83"/>
      <c r="S18" s="86"/>
      <c r="T18" s="87"/>
      <c r="U18" s="87"/>
      <c r="V18" s="87"/>
      <c r="W18" s="87"/>
      <c r="X18" s="87"/>
      <c r="Y18" s="87"/>
      <c r="Z18" s="87"/>
    </row>
    <row r="19" spans="1:26" ht="131.25" customHeight="1">
      <c r="A19" s="665"/>
      <c r="B19" s="665"/>
      <c r="C19" s="665"/>
      <c r="D19" s="665"/>
      <c r="E19" s="665"/>
      <c r="F19" s="665"/>
      <c r="G19" s="88">
        <v>2</v>
      </c>
      <c r="H19" s="82" t="s">
        <v>446</v>
      </c>
      <c r="I19" s="82" t="s">
        <v>448</v>
      </c>
      <c r="J19" s="83"/>
      <c r="K19" s="83"/>
      <c r="L19" s="665"/>
      <c r="M19" s="84"/>
      <c r="N19" s="85"/>
      <c r="O19" s="86" t="s">
        <v>380</v>
      </c>
      <c r="P19" s="86" t="s">
        <v>380</v>
      </c>
      <c r="Q19" s="86" t="s">
        <v>380</v>
      </c>
      <c r="R19" s="83"/>
      <c r="S19" s="86"/>
      <c r="T19" s="87"/>
      <c r="U19" s="87"/>
      <c r="V19" s="87"/>
      <c r="W19" s="87"/>
      <c r="X19" s="87"/>
      <c r="Y19" s="87"/>
      <c r="Z19" s="87"/>
    </row>
    <row r="20" spans="1:26" ht="123" customHeight="1">
      <c r="A20" s="665"/>
      <c r="B20" s="665"/>
      <c r="C20" s="665"/>
      <c r="D20" s="665"/>
      <c r="E20" s="665"/>
      <c r="F20" s="665"/>
      <c r="G20" s="88">
        <v>3</v>
      </c>
      <c r="H20" s="82" t="s">
        <v>410</v>
      </c>
      <c r="I20" s="82" t="s">
        <v>450</v>
      </c>
      <c r="J20" s="83"/>
      <c r="K20" s="83"/>
      <c r="L20" s="665"/>
      <c r="M20" s="84"/>
      <c r="N20" s="85"/>
      <c r="O20" s="86" t="s">
        <v>380</v>
      </c>
      <c r="P20" s="86" t="s">
        <v>413</v>
      </c>
      <c r="Q20" s="86" t="s">
        <v>413</v>
      </c>
      <c r="R20" s="83"/>
      <c r="S20" s="86"/>
      <c r="T20" s="87"/>
      <c r="U20" s="87"/>
      <c r="V20" s="87"/>
      <c r="W20" s="87"/>
      <c r="X20" s="87"/>
      <c r="Y20" s="87"/>
      <c r="Z20" s="87"/>
    </row>
    <row r="21" spans="1:26" ht="130.5" customHeight="1">
      <c r="A21" s="666"/>
      <c r="B21" s="666"/>
      <c r="C21" s="666"/>
      <c r="D21" s="666"/>
      <c r="E21" s="666"/>
      <c r="F21" s="666"/>
      <c r="G21" s="88">
        <v>4</v>
      </c>
      <c r="H21" s="82" t="s">
        <v>416</v>
      </c>
      <c r="I21" s="82" t="s">
        <v>453</v>
      </c>
      <c r="J21" s="83" t="s">
        <v>158</v>
      </c>
      <c r="K21" s="83"/>
      <c r="L21" s="666"/>
      <c r="M21" s="84"/>
      <c r="N21" s="85"/>
      <c r="O21" s="86" t="s">
        <v>380</v>
      </c>
      <c r="P21" s="91" t="s">
        <v>463</v>
      </c>
      <c r="Q21" s="86" t="s">
        <v>464</v>
      </c>
      <c r="R21" s="83"/>
      <c r="S21" s="91"/>
      <c r="T21" s="87"/>
      <c r="U21" s="87"/>
      <c r="V21" s="87"/>
      <c r="W21" s="87"/>
      <c r="X21" s="87"/>
      <c r="Y21" s="87"/>
      <c r="Z21" s="87"/>
    </row>
    <row r="22" spans="1:26" ht="117.75" customHeight="1">
      <c r="A22" s="608" t="s">
        <v>470</v>
      </c>
      <c r="B22" s="608" t="s">
        <v>363</v>
      </c>
      <c r="C22" s="608" t="s">
        <v>365</v>
      </c>
      <c r="D22" s="612" t="s">
        <v>471</v>
      </c>
      <c r="E22" s="612" t="s">
        <v>472</v>
      </c>
      <c r="F22" s="612" t="s">
        <v>370</v>
      </c>
      <c r="G22" s="608">
        <v>1</v>
      </c>
      <c r="H22" s="612" t="s">
        <v>473</v>
      </c>
      <c r="I22" s="612" t="s">
        <v>474</v>
      </c>
      <c r="J22" s="83"/>
      <c r="K22" s="83"/>
      <c r="L22" s="86"/>
      <c r="M22" s="84"/>
      <c r="N22" s="85"/>
      <c r="O22" s="86" t="s">
        <v>380</v>
      </c>
      <c r="P22" s="86" t="s">
        <v>380</v>
      </c>
      <c r="Q22" s="86" t="s">
        <v>380</v>
      </c>
      <c r="R22" s="83" t="s">
        <v>101</v>
      </c>
      <c r="S22" s="86"/>
      <c r="T22" s="87"/>
      <c r="U22" s="87"/>
      <c r="V22" s="87"/>
      <c r="W22" s="87"/>
      <c r="X22" s="87"/>
      <c r="Y22" s="87"/>
      <c r="Z22" s="87"/>
    </row>
    <row r="23" spans="1:26" ht="152.25" customHeight="1">
      <c r="A23" s="730" t="s">
        <v>478</v>
      </c>
      <c r="B23" s="730" t="s">
        <v>363</v>
      </c>
      <c r="C23" s="730" t="s">
        <v>365</v>
      </c>
      <c r="D23" s="733" t="s">
        <v>479</v>
      </c>
      <c r="E23" s="733" t="s">
        <v>480</v>
      </c>
      <c r="F23" s="733" t="s">
        <v>370</v>
      </c>
      <c r="G23" s="608">
        <v>1</v>
      </c>
      <c r="H23" s="612" t="s">
        <v>481</v>
      </c>
      <c r="I23" s="612" t="s">
        <v>482</v>
      </c>
      <c r="J23" s="83"/>
      <c r="K23" s="83"/>
      <c r="L23" s="734"/>
      <c r="M23" s="84"/>
      <c r="N23" s="85"/>
      <c r="O23" s="86" t="s">
        <v>380</v>
      </c>
      <c r="P23" s="86" t="s">
        <v>380</v>
      </c>
      <c r="Q23" s="86" t="s">
        <v>380</v>
      </c>
      <c r="R23" s="83" t="s">
        <v>101</v>
      </c>
      <c r="S23" s="86"/>
      <c r="T23" s="87"/>
      <c r="U23" s="87"/>
      <c r="V23" s="87"/>
      <c r="W23" s="87"/>
      <c r="X23" s="87"/>
      <c r="Y23" s="87"/>
      <c r="Z23" s="87"/>
    </row>
    <row r="24" spans="1:26" ht="16.5" customHeight="1">
      <c r="A24" s="731"/>
      <c r="B24" s="731"/>
      <c r="C24" s="731"/>
      <c r="D24" s="731"/>
      <c r="E24" s="731"/>
      <c r="F24" s="731"/>
      <c r="G24" s="608">
        <v>2</v>
      </c>
      <c r="H24" s="612" t="s">
        <v>410</v>
      </c>
      <c r="I24" s="612" t="s">
        <v>450</v>
      </c>
      <c r="J24" s="83"/>
      <c r="K24" s="83"/>
      <c r="L24" s="665"/>
      <c r="M24" s="84"/>
      <c r="N24" s="85"/>
      <c r="O24" s="86" t="s">
        <v>380</v>
      </c>
      <c r="P24" s="86" t="s">
        <v>380</v>
      </c>
      <c r="Q24" s="86" t="s">
        <v>380</v>
      </c>
      <c r="R24" s="83" t="s">
        <v>101</v>
      </c>
      <c r="S24" s="86"/>
      <c r="T24" s="87"/>
      <c r="U24" s="87"/>
      <c r="V24" s="87"/>
      <c r="W24" s="87"/>
      <c r="X24" s="87"/>
      <c r="Y24" s="87"/>
      <c r="Z24" s="87"/>
    </row>
    <row r="25" spans="1:26" ht="16.5" customHeight="1">
      <c r="A25" s="731"/>
      <c r="B25" s="731"/>
      <c r="C25" s="731"/>
      <c r="D25" s="731"/>
      <c r="E25" s="731"/>
      <c r="F25" s="731"/>
      <c r="G25" s="608">
        <v>3</v>
      </c>
      <c r="H25" s="612" t="s">
        <v>416</v>
      </c>
      <c r="I25" s="612" t="s">
        <v>488</v>
      </c>
      <c r="J25" s="83"/>
      <c r="K25" s="83"/>
      <c r="L25" s="665"/>
      <c r="M25" s="84"/>
      <c r="N25" s="85"/>
      <c r="O25" s="86" t="s">
        <v>380</v>
      </c>
      <c r="P25" s="86" t="s">
        <v>380</v>
      </c>
      <c r="Q25" s="86" t="s">
        <v>380</v>
      </c>
      <c r="R25" s="83" t="s">
        <v>101</v>
      </c>
      <c r="S25" s="86"/>
      <c r="T25" s="87"/>
      <c r="U25" s="87"/>
      <c r="V25" s="87"/>
      <c r="W25" s="87"/>
      <c r="X25" s="87"/>
      <c r="Y25" s="87"/>
      <c r="Z25" s="87"/>
    </row>
    <row r="26" spans="1:26" ht="92.25" customHeight="1">
      <c r="A26" s="731"/>
      <c r="B26" s="731"/>
      <c r="C26" s="731"/>
      <c r="D26" s="731"/>
      <c r="E26" s="731"/>
      <c r="F26" s="731"/>
      <c r="G26" s="608">
        <v>4</v>
      </c>
      <c r="H26" s="612" t="s">
        <v>490</v>
      </c>
      <c r="I26" s="612" t="s">
        <v>492</v>
      </c>
      <c r="J26" s="83"/>
      <c r="K26" s="83"/>
      <c r="L26" s="665"/>
      <c r="M26" s="84"/>
      <c r="N26" s="85"/>
      <c r="O26" s="86" t="s">
        <v>380</v>
      </c>
      <c r="P26" s="86" t="s">
        <v>380</v>
      </c>
      <c r="Q26" s="86" t="s">
        <v>380</v>
      </c>
      <c r="R26" s="83" t="s">
        <v>101</v>
      </c>
      <c r="S26" s="86"/>
      <c r="T26" s="87"/>
      <c r="U26" s="87"/>
      <c r="V26" s="87"/>
      <c r="W26" s="87"/>
      <c r="X26" s="87"/>
      <c r="Y26" s="87"/>
      <c r="Z26" s="87"/>
    </row>
    <row r="27" spans="1:26" ht="111.75" customHeight="1">
      <c r="A27" s="731"/>
      <c r="B27" s="731"/>
      <c r="C27" s="731"/>
      <c r="D27" s="731"/>
      <c r="E27" s="731"/>
      <c r="F27" s="731"/>
      <c r="G27" s="608">
        <v>5</v>
      </c>
      <c r="H27" s="612" t="s">
        <v>494</v>
      </c>
      <c r="I27" s="612" t="s">
        <v>495</v>
      </c>
      <c r="J27" s="83"/>
      <c r="K27" s="83"/>
      <c r="L27" s="665"/>
      <c r="M27" s="84"/>
      <c r="N27" s="85"/>
      <c r="O27" s="86" t="s">
        <v>380</v>
      </c>
      <c r="P27" s="86" t="s">
        <v>380</v>
      </c>
      <c r="Q27" s="86" t="s">
        <v>380</v>
      </c>
      <c r="R27" s="83" t="s">
        <v>101</v>
      </c>
      <c r="S27" s="86"/>
      <c r="T27" s="87"/>
      <c r="U27" s="87"/>
      <c r="V27" s="87"/>
      <c r="W27" s="87"/>
      <c r="X27" s="87"/>
      <c r="Y27" s="87"/>
      <c r="Z27" s="87"/>
    </row>
    <row r="28" spans="1:26" ht="16.5" customHeight="1">
      <c r="A28" s="731"/>
      <c r="B28" s="731"/>
      <c r="C28" s="731"/>
      <c r="D28" s="731"/>
      <c r="E28" s="731"/>
      <c r="F28" s="731"/>
      <c r="G28" s="608">
        <v>6</v>
      </c>
      <c r="H28" s="612" t="s">
        <v>410</v>
      </c>
      <c r="I28" s="612" t="s">
        <v>496</v>
      </c>
      <c r="J28" s="83"/>
      <c r="K28" s="83"/>
      <c r="L28" s="665"/>
      <c r="M28" s="84"/>
      <c r="N28" s="85"/>
      <c r="O28" s="86" t="s">
        <v>380</v>
      </c>
      <c r="P28" s="86" t="s">
        <v>380</v>
      </c>
      <c r="Q28" s="86" t="s">
        <v>380</v>
      </c>
      <c r="R28" s="83" t="s">
        <v>101</v>
      </c>
      <c r="S28" s="86"/>
      <c r="T28" s="87"/>
      <c r="U28" s="87"/>
      <c r="V28" s="87"/>
      <c r="W28" s="87"/>
      <c r="X28" s="87"/>
      <c r="Y28" s="87"/>
      <c r="Z28" s="87"/>
    </row>
    <row r="29" spans="1:26" ht="16.5" customHeight="1">
      <c r="A29" s="732"/>
      <c r="B29" s="732"/>
      <c r="C29" s="732"/>
      <c r="D29" s="732"/>
      <c r="E29" s="732"/>
      <c r="F29" s="732"/>
      <c r="G29" s="608">
        <v>7</v>
      </c>
      <c r="H29" s="612" t="s">
        <v>416</v>
      </c>
      <c r="I29" s="612" t="s">
        <v>500</v>
      </c>
      <c r="J29" s="83"/>
      <c r="K29" s="83"/>
      <c r="L29" s="666"/>
      <c r="M29" s="84"/>
      <c r="N29" s="85"/>
      <c r="O29" s="86" t="s">
        <v>380</v>
      </c>
      <c r="P29" s="86" t="s">
        <v>380</v>
      </c>
      <c r="Q29" s="86" t="s">
        <v>380</v>
      </c>
      <c r="R29" s="83" t="s">
        <v>101</v>
      </c>
      <c r="S29" s="86"/>
      <c r="T29" s="87"/>
      <c r="U29" s="87"/>
      <c r="V29" s="87"/>
      <c r="W29" s="87"/>
      <c r="X29" s="87"/>
      <c r="Y29" s="87"/>
      <c r="Z29" s="87"/>
    </row>
    <row r="30" spans="1:26" ht="16.5" customHeight="1">
      <c r="A30" s="730" t="s">
        <v>501</v>
      </c>
      <c r="B30" s="730" t="s">
        <v>363</v>
      </c>
      <c r="C30" s="730" t="s">
        <v>365</v>
      </c>
      <c r="D30" s="733" t="s">
        <v>479</v>
      </c>
      <c r="E30" s="733" t="s">
        <v>504</v>
      </c>
      <c r="F30" s="733" t="s">
        <v>370</v>
      </c>
      <c r="G30" s="608">
        <v>1</v>
      </c>
      <c r="H30" s="612" t="s">
        <v>506</v>
      </c>
      <c r="I30" s="612" t="s">
        <v>507</v>
      </c>
      <c r="J30" s="83"/>
      <c r="K30" s="83"/>
      <c r="L30" s="734"/>
      <c r="M30" s="84"/>
      <c r="N30" s="85"/>
      <c r="O30" s="86" t="s">
        <v>380</v>
      </c>
      <c r="P30" s="86" t="s">
        <v>380</v>
      </c>
      <c r="Q30" s="86" t="s">
        <v>380</v>
      </c>
      <c r="R30" s="83" t="s">
        <v>101</v>
      </c>
      <c r="S30" s="86"/>
      <c r="T30" s="87"/>
      <c r="U30" s="87"/>
      <c r="V30" s="87"/>
      <c r="W30" s="87"/>
      <c r="X30" s="87"/>
      <c r="Y30" s="87"/>
      <c r="Z30" s="87"/>
    </row>
    <row r="31" spans="1:26" ht="59.25" customHeight="1">
      <c r="A31" s="731"/>
      <c r="B31" s="731"/>
      <c r="C31" s="731"/>
      <c r="D31" s="731"/>
      <c r="E31" s="731"/>
      <c r="F31" s="731"/>
      <c r="G31" s="608">
        <v>2</v>
      </c>
      <c r="H31" s="612" t="s">
        <v>410</v>
      </c>
      <c r="I31" s="612" t="s">
        <v>450</v>
      </c>
      <c r="J31" s="83"/>
      <c r="K31" s="83"/>
      <c r="L31" s="665"/>
      <c r="M31" s="84"/>
      <c r="N31" s="85"/>
      <c r="O31" s="86" t="s">
        <v>380</v>
      </c>
      <c r="P31" s="86" t="s">
        <v>380</v>
      </c>
      <c r="Q31" s="86" t="s">
        <v>380</v>
      </c>
      <c r="R31" s="83" t="s">
        <v>101</v>
      </c>
      <c r="S31" s="86"/>
      <c r="T31" s="87"/>
      <c r="U31" s="87"/>
      <c r="V31" s="87"/>
      <c r="W31" s="87"/>
      <c r="X31" s="87"/>
      <c r="Y31" s="87"/>
      <c r="Z31" s="87"/>
    </row>
    <row r="32" spans="1:26" ht="73.5" customHeight="1">
      <c r="A32" s="731"/>
      <c r="B32" s="731"/>
      <c r="C32" s="731"/>
      <c r="D32" s="731"/>
      <c r="E32" s="731"/>
      <c r="F32" s="731"/>
      <c r="G32" s="608">
        <v>3</v>
      </c>
      <c r="H32" s="612" t="s">
        <v>416</v>
      </c>
      <c r="I32" s="612" t="s">
        <v>500</v>
      </c>
      <c r="J32" s="83"/>
      <c r="K32" s="83"/>
      <c r="L32" s="665"/>
      <c r="M32" s="84"/>
      <c r="N32" s="85"/>
      <c r="O32" s="86" t="s">
        <v>380</v>
      </c>
      <c r="P32" s="86" t="s">
        <v>380</v>
      </c>
      <c r="Q32" s="86" t="s">
        <v>380</v>
      </c>
      <c r="R32" s="83" t="s">
        <v>101</v>
      </c>
      <c r="S32" s="86"/>
      <c r="T32" s="87"/>
      <c r="U32" s="87"/>
      <c r="V32" s="87"/>
      <c r="W32" s="87"/>
      <c r="X32" s="87"/>
      <c r="Y32" s="87"/>
      <c r="Z32" s="87"/>
    </row>
    <row r="33" spans="1:26" ht="42" customHeight="1">
      <c r="A33" s="732"/>
      <c r="B33" s="732"/>
      <c r="C33" s="732"/>
      <c r="D33" s="732"/>
      <c r="E33" s="732"/>
      <c r="F33" s="732"/>
      <c r="G33" s="608">
        <v>4</v>
      </c>
      <c r="H33" s="612" t="s">
        <v>514</v>
      </c>
      <c r="I33" s="612" t="s">
        <v>515</v>
      </c>
      <c r="J33" s="83"/>
      <c r="K33" s="83"/>
      <c r="L33" s="666"/>
      <c r="M33" s="84"/>
      <c r="N33" s="85"/>
      <c r="O33" s="86" t="s">
        <v>380</v>
      </c>
      <c r="P33" s="86" t="s">
        <v>380</v>
      </c>
      <c r="Q33" s="86" t="s">
        <v>380</v>
      </c>
      <c r="R33" s="83" t="s">
        <v>101</v>
      </c>
      <c r="S33" s="86"/>
      <c r="T33" s="87"/>
      <c r="U33" s="87"/>
      <c r="V33" s="87"/>
      <c r="W33" s="87"/>
      <c r="X33" s="87"/>
      <c r="Y33" s="87"/>
      <c r="Z33" s="87"/>
    </row>
    <row r="34" spans="1:26" ht="75.75" customHeight="1">
      <c r="A34" s="730" t="s">
        <v>518</v>
      </c>
      <c r="B34" s="730" t="s">
        <v>363</v>
      </c>
      <c r="C34" s="730" t="s">
        <v>365</v>
      </c>
      <c r="D34" s="733" t="s">
        <v>479</v>
      </c>
      <c r="E34" s="733" t="s">
        <v>519</v>
      </c>
      <c r="F34" s="733" t="s">
        <v>370</v>
      </c>
      <c r="G34" s="608">
        <v>1</v>
      </c>
      <c r="H34" s="612" t="s">
        <v>522</v>
      </c>
      <c r="I34" s="612" t="s">
        <v>523</v>
      </c>
      <c r="J34" s="83"/>
      <c r="K34" s="83"/>
      <c r="L34" s="734"/>
      <c r="M34" s="84"/>
      <c r="N34" s="85"/>
      <c r="O34" s="86" t="s">
        <v>380</v>
      </c>
      <c r="P34" s="86" t="s">
        <v>380</v>
      </c>
      <c r="Q34" s="86" t="s">
        <v>380</v>
      </c>
      <c r="R34" s="83" t="s">
        <v>101</v>
      </c>
      <c r="S34" s="86"/>
      <c r="T34" s="87"/>
      <c r="U34" s="87"/>
      <c r="V34" s="87"/>
      <c r="W34" s="87"/>
      <c r="X34" s="87"/>
      <c r="Y34" s="87"/>
      <c r="Z34" s="87"/>
    </row>
    <row r="35" spans="1:26" ht="103.5" customHeight="1">
      <c r="A35" s="731"/>
      <c r="B35" s="731"/>
      <c r="C35" s="731"/>
      <c r="D35" s="731"/>
      <c r="E35" s="731"/>
      <c r="F35" s="731"/>
      <c r="G35" s="608">
        <v>2</v>
      </c>
      <c r="H35" s="612" t="s">
        <v>410</v>
      </c>
      <c r="I35" s="612" t="s">
        <v>526</v>
      </c>
      <c r="J35" s="83"/>
      <c r="K35" s="83"/>
      <c r="L35" s="665"/>
      <c r="M35" s="84"/>
      <c r="N35" s="85"/>
      <c r="O35" s="86" t="s">
        <v>380</v>
      </c>
      <c r="P35" s="86" t="s">
        <v>380</v>
      </c>
      <c r="Q35" s="86" t="s">
        <v>380</v>
      </c>
      <c r="R35" s="83" t="s">
        <v>101</v>
      </c>
      <c r="S35" s="86"/>
      <c r="T35" s="87"/>
      <c r="U35" s="87"/>
      <c r="V35" s="87"/>
      <c r="W35" s="87"/>
      <c r="X35" s="87"/>
      <c r="Y35" s="87"/>
      <c r="Z35" s="87"/>
    </row>
    <row r="36" spans="1:26" ht="72.75" customHeight="1">
      <c r="A36" s="731"/>
      <c r="B36" s="731"/>
      <c r="C36" s="731"/>
      <c r="D36" s="731"/>
      <c r="E36" s="731"/>
      <c r="F36" s="731"/>
      <c r="G36" s="608">
        <v>3</v>
      </c>
      <c r="H36" s="612" t="s">
        <v>416</v>
      </c>
      <c r="I36" s="612" t="s">
        <v>530</v>
      </c>
      <c r="J36" s="83"/>
      <c r="K36" s="83"/>
      <c r="L36" s="665"/>
      <c r="M36" s="84"/>
      <c r="N36" s="85"/>
      <c r="O36" s="86" t="s">
        <v>380</v>
      </c>
      <c r="P36" s="86" t="s">
        <v>380</v>
      </c>
      <c r="Q36" s="86" t="s">
        <v>380</v>
      </c>
      <c r="R36" s="83" t="s">
        <v>101</v>
      </c>
      <c r="S36" s="86"/>
      <c r="T36" s="87"/>
      <c r="U36" s="87"/>
      <c r="V36" s="87"/>
      <c r="W36" s="87"/>
      <c r="X36" s="87"/>
      <c r="Y36" s="87"/>
      <c r="Z36" s="87"/>
    </row>
    <row r="37" spans="1:26" ht="68.25" customHeight="1">
      <c r="A37" s="732"/>
      <c r="B37" s="732"/>
      <c r="C37" s="732"/>
      <c r="D37" s="732"/>
      <c r="E37" s="732"/>
      <c r="F37" s="732"/>
      <c r="G37" s="608">
        <v>4</v>
      </c>
      <c r="H37" s="612" t="s">
        <v>514</v>
      </c>
      <c r="I37" s="612" t="s">
        <v>533</v>
      </c>
      <c r="J37" s="83"/>
      <c r="K37" s="83"/>
      <c r="L37" s="666"/>
      <c r="M37" s="84"/>
      <c r="N37" s="85"/>
      <c r="O37" s="86" t="s">
        <v>380</v>
      </c>
      <c r="P37" s="86" t="s">
        <v>380</v>
      </c>
      <c r="Q37" s="86" t="s">
        <v>380</v>
      </c>
      <c r="R37" s="83" t="s">
        <v>101</v>
      </c>
      <c r="S37" s="86"/>
      <c r="T37" s="87"/>
      <c r="U37" s="87"/>
      <c r="V37" s="87"/>
      <c r="W37" s="87"/>
      <c r="X37" s="87"/>
      <c r="Y37" s="87"/>
      <c r="Z37" s="87"/>
    </row>
    <row r="38" spans="1:26" ht="72.75" customHeight="1">
      <c r="A38" s="735" t="s">
        <v>537</v>
      </c>
      <c r="B38" s="736" t="s">
        <v>363</v>
      </c>
      <c r="C38" s="736" t="s">
        <v>365</v>
      </c>
      <c r="D38" s="737" t="s">
        <v>538</v>
      </c>
      <c r="E38" s="738" t="s">
        <v>539</v>
      </c>
      <c r="F38" s="738" t="s">
        <v>398</v>
      </c>
      <c r="G38" s="80">
        <v>1</v>
      </c>
      <c r="H38" s="81" t="s">
        <v>542</v>
      </c>
      <c r="I38" s="81" t="s">
        <v>543</v>
      </c>
      <c r="J38" s="83"/>
      <c r="K38" s="83"/>
      <c r="L38" s="734"/>
      <c r="M38" s="84"/>
      <c r="N38" s="85"/>
      <c r="O38" s="86" t="s">
        <v>380</v>
      </c>
      <c r="P38" s="86" t="s">
        <v>380</v>
      </c>
      <c r="Q38" s="86" t="s">
        <v>380</v>
      </c>
      <c r="R38" s="83"/>
      <c r="S38" s="86"/>
      <c r="T38" s="87"/>
      <c r="U38" s="87"/>
      <c r="V38" s="87"/>
      <c r="W38" s="87"/>
      <c r="X38" s="87"/>
      <c r="Y38" s="87"/>
      <c r="Z38" s="87"/>
    </row>
    <row r="39" spans="1:26" ht="112.5" customHeight="1">
      <c r="A39" s="665"/>
      <c r="B39" s="665"/>
      <c r="C39" s="665"/>
      <c r="D39" s="665"/>
      <c r="E39" s="665"/>
      <c r="F39" s="665"/>
      <c r="G39" s="80">
        <v>2</v>
      </c>
      <c r="H39" s="81" t="s">
        <v>546</v>
      </c>
      <c r="I39" s="81" t="s">
        <v>549</v>
      </c>
      <c r="J39" s="83"/>
      <c r="K39" s="83"/>
      <c r="L39" s="665"/>
      <c r="M39" s="84"/>
      <c r="N39" s="85"/>
      <c r="O39" s="86" t="s">
        <v>380</v>
      </c>
      <c r="P39" s="86" t="s">
        <v>380</v>
      </c>
      <c r="Q39" s="86" t="s">
        <v>380</v>
      </c>
      <c r="R39" s="83"/>
      <c r="S39" s="86"/>
      <c r="T39" s="87"/>
      <c r="U39" s="87"/>
      <c r="V39" s="87"/>
      <c r="W39" s="87"/>
      <c r="X39" s="87"/>
      <c r="Y39" s="87"/>
      <c r="Z39" s="87"/>
    </row>
    <row r="40" spans="1:26" ht="108.75" customHeight="1">
      <c r="A40" s="666"/>
      <c r="B40" s="666"/>
      <c r="C40" s="666"/>
      <c r="D40" s="666"/>
      <c r="E40" s="666"/>
      <c r="F40" s="666"/>
      <c r="G40" s="80">
        <v>3</v>
      </c>
      <c r="H40" s="98" t="s">
        <v>553</v>
      </c>
      <c r="I40" s="81" t="s">
        <v>555</v>
      </c>
      <c r="J40" s="83"/>
      <c r="K40" s="83"/>
      <c r="L40" s="666"/>
      <c r="M40" s="84"/>
      <c r="N40" s="85"/>
      <c r="O40" s="86" t="s">
        <v>380</v>
      </c>
      <c r="P40" s="86" t="s">
        <v>380</v>
      </c>
      <c r="Q40" s="86" t="s">
        <v>380</v>
      </c>
      <c r="R40" s="83"/>
      <c r="S40" s="86"/>
      <c r="T40" s="87"/>
      <c r="U40" s="87"/>
      <c r="V40" s="87"/>
      <c r="W40" s="87"/>
      <c r="X40" s="87"/>
      <c r="Y40" s="87"/>
      <c r="Z40" s="87"/>
    </row>
    <row r="41" spans="1:26" ht="134.25" customHeight="1">
      <c r="A41" s="26" t="s">
        <v>560</v>
      </c>
      <c r="B41" s="101" t="s">
        <v>561</v>
      </c>
      <c r="C41" s="101" t="s">
        <v>563</v>
      </c>
      <c r="D41" s="102" t="s">
        <v>538</v>
      </c>
      <c r="E41" s="103" t="s">
        <v>564</v>
      </c>
      <c r="F41" s="103" t="s">
        <v>398</v>
      </c>
      <c r="G41" s="80">
        <v>1</v>
      </c>
      <c r="H41" s="81" t="s">
        <v>568</v>
      </c>
      <c r="I41" s="81" t="s">
        <v>570</v>
      </c>
      <c r="J41" s="83" t="s">
        <v>158</v>
      </c>
      <c r="K41" s="83"/>
      <c r="L41" s="86"/>
      <c r="M41" s="84"/>
      <c r="N41" s="85"/>
      <c r="O41" s="86" t="s">
        <v>380</v>
      </c>
      <c r="P41" s="86" t="s">
        <v>380</v>
      </c>
      <c r="Q41" s="105" t="s">
        <v>571</v>
      </c>
      <c r="R41" s="83"/>
      <c r="S41" s="86"/>
      <c r="T41" s="87"/>
      <c r="U41" s="87"/>
      <c r="V41" s="87"/>
      <c r="W41" s="87"/>
      <c r="X41" s="87"/>
      <c r="Y41" s="87"/>
      <c r="Z41" s="87"/>
    </row>
    <row r="42" spans="1:26" ht="134.25" customHeight="1">
      <c r="A42" s="735" t="s">
        <v>574</v>
      </c>
      <c r="B42" s="736" t="s">
        <v>365</v>
      </c>
      <c r="C42" s="736" t="s">
        <v>365</v>
      </c>
      <c r="D42" s="737" t="s">
        <v>538</v>
      </c>
      <c r="E42" s="738" t="s">
        <v>576</v>
      </c>
      <c r="F42" s="738" t="s">
        <v>370</v>
      </c>
      <c r="G42" s="80">
        <v>1</v>
      </c>
      <c r="H42" s="81" t="s">
        <v>577</v>
      </c>
      <c r="I42" s="81" t="s">
        <v>372</v>
      </c>
      <c r="J42" s="83" t="s">
        <v>158</v>
      </c>
      <c r="K42" s="83"/>
      <c r="L42" s="734"/>
      <c r="M42" s="84"/>
      <c r="N42" s="85"/>
      <c r="O42" s="86" t="s">
        <v>380</v>
      </c>
      <c r="P42" s="86" t="s">
        <v>581</v>
      </c>
      <c r="Q42" s="105" t="s">
        <v>582</v>
      </c>
      <c r="R42" s="83"/>
      <c r="S42" s="86"/>
      <c r="T42" s="87"/>
      <c r="U42" s="87"/>
      <c r="V42" s="87"/>
      <c r="W42" s="87"/>
      <c r="X42" s="87"/>
      <c r="Y42" s="87"/>
      <c r="Z42" s="87"/>
    </row>
    <row r="43" spans="1:26" ht="51" customHeight="1">
      <c r="A43" s="665"/>
      <c r="B43" s="665"/>
      <c r="C43" s="665"/>
      <c r="D43" s="665"/>
      <c r="E43" s="665"/>
      <c r="F43" s="665"/>
      <c r="G43" s="80">
        <v>2</v>
      </c>
      <c r="H43" s="81" t="s">
        <v>440</v>
      </c>
      <c r="I43" s="81" t="s">
        <v>587</v>
      </c>
      <c r="J43" s="83" t="s">
        <v>158</v>
      </c>
      <c r="K43" s="83"/>
      <c r="L43" s="665"/>
      <c r="M43" s="84"/>
      <c r="N43" s="85"/>
      <c r="O43" s="86" t="s">
        <v>380</v>
      </c>
      <c r="P43" s="86" t="s">
        <v>581</v>
      </c>
      <c r="Q43" s="105" t="s">
        <v>582</v>
      </c>
      <c r="R43" s="83"/>
      <c r="S43" s="86"/>
      <c r="T43" s="87"/>
      <c r="U43" s="87"/>
      <c r="V43" s="87"/>
      <c r="W43" s="87"/>
      <c r="X43" s="87"/>
      <c r="Y43" s="87"/>
      <c r="Z43" s="87"/>
    </row>
    <row r="44" spans="1:26" ht="78" customHeight="1">
      <c r="A44" s="666"/>
      <c r="B44" s="666"/>
      <c r="C44" s="666"/>
      <c r="D44" s="666"/>
      <c r="E44" s="666"/>
      <c r="F44" s="666"/>
      <c r="G44" s="80">
        <v>3</v>
      </c>
      <c r="H44" s="81" t="s">
        <v>410</v>
      </c>
      <c r="I44" s="81" t="s">
        <v>526</v>
      </c>
      <c r="J44" s="83"/>
      <c r="K44" s="83"/>
      <c r="L44" s="666"/>
      <c r="M44" s="84"/>
      <c r="N44" s="85"/>
      <c r="O44" s="86" t="s">
        <v>380</v>
      </c>
      <c r="P44" s="86" t="s">
        <v>413</v>
      </c>
      <c r="Q44" s="86" t="s">
        <v>413</v>
      </c>
      <c r="R44" s="83"/>
      <c r="S44" s="86"/>
      <c r="T44" s="87"/>
      <c r="U44" s="87"/>
      <c r="V44" s="87"/>
      <c r="W44" s="87"/>
      <c r="X44" s="87"/>
      <c r="Y44" s="87"/>
      <c r="Z44" s="87"/>
    </row>
    <row r="45" spans="1:26" ht="16.5" customHeight="1">
      <c r="A45" s="26" t="s">
        <v>594</v>
      </c>
      <c r="B45" s="109" t="s">
        <v>365</v>
      </c>
      <c r="C45" s="109" t="s">
        <v>365</v>
      </c>
      <c r="D45" s="79" t="s">
        <v>538</v>
      </c>
      <c r="E45" s="110" t="s">
        <v>597</v>
      </c>
      <c r="F45" s="110" t="s">
        <v>398</v>
      </c>
      <c r="G45" s="80">
        <v>1</v>
      </c>
      <c r="H45" s="100" t="s">
        <v>599</v>
      </c>
      <c r="I45" s="81" t="s">
        <v>600</v>
      </c>
      <c r="J45" s="83"/>
      <c r="K45" s="83"/>
      <c r="L45" s="86"/>
      <c r="M45" s="84"/>
      <c r="N45" s="85"/>
      <c r="O45" s="86" t="s">
        <v>380</v>
      </c>
      <c r="P45" s="86" t="s">
        <v>380</v>
      </c>
      <c r="Q45" s="86" t="s">
        <v>380</v>
      </c>
      <c r="R45" s="83"/>
      <c r="S45" s="86"/>
      <c r="T45" s="87"/>
      <c r="U45" s="87"/>
      <c r="V45" s="87"/>
      <c r="W45" s="87"/>
      <c r="X45" s="87"/>
      <c r="Y45" s="87"/>
      <c r="Z45" s="87"/>
    </row>
    <row r="46" spans="1:26" ht="16.5" customHeight="1">
      <c r="A46" s="730" t="s">
        <v>606</v>
      </c>
      <c r="B46" s="730" t="s">
        <v>363</v>
      </c>
      <c r="C46" s="730" t="s">
        <v>365</v>
      </c>
      <c r="D46" s="733" t="s">
        <v>607</v>
      </c>
      <c r="E46" s="733" t="s">
        <v>609</v>
      </c>
      <c r="F46" s="733" t="s">
        <v>370</v>
      </c>
      <c r="G46" s="608">
        <v>1</v>
      </c>
      <c r="H46" s="610" t="s">
        <v>612</v>
      </c>
      <c r="I46" s="612" t="s">
        <v>613</v>
      </c>
      <c r="J46" s="83"/>
      <c r="K46" s="83"/>
      <c r="L46" s="734"/>
      <c r="M46" s="84"/>
      <c r="N46" s="85"/>
      <c r="O46" s="86" t="s">
        <v>380</v>
      </c>
      <c r="P46" s="86" t="s">
        <v>380</v>
      </c>
      <c r="Q46" s="86" t="s">
        <v>380</v>
      </c>
      <c r="R46" s="83" t="s">
        <v>101</v>
      </c>
      <c r="S46" s="86"/>
      <c r="T46" s="87"/>
      <c r="U46" s="87"/>
      <c r="V46" s="87"/>
      <c r="W46" s="87"/>
      <c r="X46" s="87"/>
      <c r="Y46" s="87"/>
      <c r="Z46" s="87"/>
    </row>
    <row r="47" spans="1:26" ht="16.5" customHeight="1">
      <c r="A47" s="731"/>
      <c r="B47" s="731"/>
      <c r="C47" s="731"/>
      <c r="D47" s="731"/>
      <c r="E47" s="731"/>
      <c r="F47" s="731"/>
      <c r="G47" s="608">
        <v>2</v>
      </c>
      <c r="H47" s="610" t="s">
        <v>546</v>
      </c>
      <c r="I47" s="612" t="s">
        <v>549</v>
      </c>
      <c r="J47" s="83"/>
      <c r="K47" s="83"/>
      <c r="L47" s="665"/>
      <c r="M47" s="84"/>
      <c r="N47" s="85"/>
      <c r="O47" s="86" t="s">
        <v>380</v>
      </c>
      <c r="P47" s="86" t="s">
        <v>380</v>
      </c>
      <c r="Q47" s="86" t="s">
        <v>380</v>
      </c>
      <c r="R47" s="83" t="s">
        <v>101</v>
      </c>
      <c r="S47" s="86"/>
      <c r="T47" s="87"/>
      <c r="U47" s="87"/>
      <c r="V47" s="87"/>
      <c r="W47" s="87"/>
      <c r="X47" s="87"/>
      <c r="Y47" s="87"/>
      <c r="Z47" s="87"/>
    </row>
    <row r="48" spans="1:26" ht="19.5" customHeight="1">
      <c r="A48" s="732"/>
      <c r="B48" s="732"/>
      <c r="C48" s="732"/>
      <c r="D48" s="732"/>
      <c r="E48" s="732"/>
      <c r="F48" s="732"/>
      <c r="G48" s="608">
        <v>3</v>
      </c>
      <c r="H48" s="609" t="s">
        <v>553</v>
      </c>
      <c r="I48" s="612" t="s">
        <v>555</v>
      </c>
      <c r="J48" s="83"/>
      <c r="K48" s="83"/>
      <c r="L48" s="666"/>
      <c r="M48" s="84"/>
      <c r="N48" s="85"/>
      <c r="O48" s="86" t="s">
        <v>380</v>
      </c>
      <c r="P48" s="86" t="s">
        <v>380</v>
      </c>
      <c r="Q48" s="86" t="s">
        <v>380</v>
      </c>
      <c r="R48" s="83" t="s">
        <v>101</v>
      </c>
      <c r="S48" s="86"/>
      <c r="T48" s="87"/>
      <c r="U48" s="87"/>
      <c r="V48" s="87"/>
      <c r="W48" s="87"/>
      <c r="X48" s="87"/>
      <c r="Y48" s="87"/>
      <c r="Z48" s="87"/>
    </row>
    <row r="49" spans="1:26" ht="16.5" customHeight="1">
      <c r="A49" s="730" t="s">
        <v>628</v>
      </c>
      <c r="B49" s="730" t="s">
        <v>363</v>
      </c>
      <c r="C49" s="730" t="s">
        <v>365</v>
      </c>
      <c r="D49" s="733" t="s">
        <v>607</v>
      </c>
      <c r="E49" s="733" t="s">
        <v>631</v>
      </c>
      <c r="F49" s="733" t="s">
        <v>370</v>
      </c>
      <c r="G49" s="608">
        <v>1</v>
      </c>
      <c r="H49" s="612" t="s">
        <v>632</v>
      </c>
      <c r="I49" s="612" t="s">
        <v>633</v>
      </c>
      <c r="J49" s="83"/>
      <c r="K49" s="83"/>
      <c r="L49" s="734"/>
      <c r="M49" s="84"/>
      <c r="N49" s="85"/>
      <c r="O49" s="86" t="s">
        <v>380</v>
      </c>
      <c r="P49" s="86" t="s">
        <v>380</v>
      </c>
      <c r="Q49" s="86" t="s">
        <v>380</v>
      </c>
      <c r="R49" s="83" t="s">
        <v>101</v>
      </c>
      <c r="S49" s="86"/>
      <c r="T49" s="87"/>
      <c r="U49" s="87"/>
      <c r="V49" s="87"/>
      <c r="W49" s="87"/>
      <c r="X49" s="87"/>
      <c r="Y49" s="87"/>
      <c r="Z49" s="87"/>
    </row>
    <row r="50" spans="1:26" ht="52.5" customHeight="1">
      <c r="A50" s="731"/>
      <c r="B50" s="731"/>
      <c r="C50" s="731"/>
      <c r="D50" s="731"/>
      <c r="E50" s="731"/>
      <c r="F50" s="731"/>
      <c r="G50" s="608">
        <v>2</v>
      </c>
      <c r="H50" s="612" t="s">
        <v>639</v>
      </c>
      <c r="I50" s="612" t="s">
        <v>641</v>
      </c>
      <c r="J50" s="83"/>
      <c r="K50" s="83"/>
      <c r="L50" s="665"/>
      <c r="M50" s="84"/>
      <c r="N50" s="85"/>
      <c r="O50" s="86" t="s">
        <v>380</v>
      </c>
      <c r="P50" s="86" t="s">
        <v>380</v>
      </c>
      <c r="Q50" s="86" t="s">
        <v>380</v>
      </c>
      <c r="R50" s="83" t="s">
        <v>101</v>
      </c>
      <c r="S50" s="86"/>
      <c r="T50" s="87"/>
      <c r="U50" s="87"/>
      <c r="V50" s="87"/>
      <c r="W50" s="87"/>
      <c r="X50" s="87"/>
      <c r="Y50" s="87"/>
      <c r="Z50" s="87"/>
    </row>
    <row r="51" spans="1:26" ht="52.5" customHeight="1">
      <c r="A51" s="731"/>
      <c r="B51" s="731"/>
      <c r="C51" s="731"/>
      <c r="D51" s="731"/>
      <c r="E51" s="731"/>
      <c r="F51" s="731"/>
      <c r="G51" s="608">
        <v>3</v>
      </c>
      <c r="H51" s="612" t="s">
        <v>410</v>
      </c>
      <c r="I51" s="612" t="s">
        <v>526</v>
      </c>
      <c r="J51" s="83"/>
      <c r="K51" s="83"/>
      <c r="L51" s="665"/>
      <c r="M51" s="84"/>
      <c r="N51" s="85"/>
      <c r="O51" s="86" t="s">
        <v>380</v>
      </c>
      <c r="P51" s="86" t="s">
        <v>380</v>
      </c>
      <c r="Q51" s="86" t="s">
        <v>380</v>
      </c>
      <c r="R51" s="83" t="s">
        <v>101</v>
      </c>
      <c r="S51" s="86"/>
      <c r="T51" s="87"/>
      <c r="U51" s="87"/>
      <c r="V51" s="87"/>
      <c r="W51" s="87"/>
      <c r="X51" s="87"/>
      <c r="Y51" s="87"/>
      <c r="Z51" s="87"/>
    </row>
    <row r="52" spans="1:26" ht="105" customHeight="1">
      <c r="A52" s="732"/>
      <c r="B52" s="732"/>
      <c r="C52" s="732"/>
      <c r="D52" s="732"/>
      <c r="E52" s="732"/>
      <c r="F52" s="732"/>
      <c r="G52" s="608">
        <v>4</v>
      </c>
      <c r="H52" s="612" t="s">
        <v>514</v>
      </c>
      <c r="I52" s="612" t="s">
        <v>533</v>
      </c>
      <c r="J52" s="83"/>
      <c r="K52" s="83"/>
      <c r="L52" s="666"/>
      <c r="M52" s="84"/>
      <c r="N52" s="85"/>
      <c r="O52" s="86" t="s">
        <v>380</v>
      </c>
      <c r="P52" s="86" t="s">
        <v>380</v>
      </c>
      <c r="Q52" s="86" t="s">
        <v>380</v>
      </c>
      <c r="R52" s="83" t="s">
        <v>101</v>
      </c>
      <c r="S52" s="86"/>
      <c r="T52" s="87"/>
      <c r="U52" s="87"/>
      <c r="V52" s="87"/>
      <c r="W52" s="87"/>
      <c r="X52" s="87"/>
      <c r="Y52" s="87"/>
      <c r="Z52" s="87"/>
    </row>
    <row r="53" spans="1:26" ht="160.5" customHeight="1">
      <c r="A53" s="608" t="s">
        <v>659</v>
      </c>
      <c r="B53" s="608" t="s">
        <v>363</v>
      </c>
      <c r="C53" s="608" t="s">
        <v>365</v>
      </c>
      <c r="D53" s="650" t="s">
        <v>607</v>
      </c>
      <c r="E53" s="611" t="s">
        <v>662</v>
      </c>
      <c r="F53" s="611" t="s">
        <v>370</v>
      </c>
      <c r="G53" s="608">
        <v>1</v>
      </c>
      <c r="H53" s="610" t="s">
        <v>663</v>
      </c>
      <c r="I53" s="612" t="s">
        <v>664</v>
      </c>
      <c r="J53" s="83"/>
      <c r="K53" s="83"/>
      <c r="L53" s="86"/>
      <c r="M53" s="84"/>
      <c r="N53" s="85"/>
      <c r="O53" s="86" t="s">
        <v>380</v>
      </c>
      <c r="P53" s="86" t="s">
        <v>380</v>
      </c>
      <c r="Q53" s="86" t="s">
        <v>380</v>
      </c>
      <c r="R53" s="83" t="s">
        <v>101</v>
      </c>
      <c r="S53" s="86"/>
      <c r="T53" s="87"/>
      <c r="U53" s="87"/>
      <c r="V53" s="87"/>
      <c r="W53" s="87"/>
      <c r="X53" s="87"/>
      <c r="Y53" s="87"/>
      <c r="Z53" s="87"/>
    </row>
    <row r="54" spans="1:26" ht="135.75" customHeight="1">
      <c r="A54" s="735" t="s">
        <v>670</v>
      </c>
      <c r="B54" s="736" t="s">
        <v>363</v>
      </c>
      <c r="C54" s="736" t="s">
        <v>365</v>
      </c>
      <c r="D54" s="737" t="s">
        <v>674</v>
      </c>
      <c r="E54" s="738" t="s">
        <v>651</v>
      </c>
      <c r="F54" s="738" t="s">
        <v>675</v>
      </c>
      <c r="G54" s="88">
        <v>1</v>
      </c>
      <c r="H54" s="82" t="s">
        <v>677</v>
      </c>
      <c r="I54" s="82" t="s">
        <v>678</v>
      </c>
      <c r="J54" s="83"/>
      <c r="K54" s="83"/>
      <c r="L54" s="734"/>
      <c r="M54" s="84"/>
      <c r="N54" s="85"/>
      <c r="O54" s="86" t="s">
        <v>380</v>
      </c>
      <c r="P54" s="86" t="s">
        <v>380</v>
      </c>
      <c r="Q54" s="86" t="s">
        <v>380</v>
      </c>
      <c r="R54" s="83"/>
      <c r="S54" s="86"/>
      <c r="T54" s="87"/>
      <c r="U54" s="87"/>
      <c r="V54" s="87"/>
      <c r="W54" s="87"/>
      <c r="X54" s="87"/>
      <c r="Y54" s="87"/>
      <c r="Z54" s="87"/>
    </row>
    <row r="55" spans="1:26" ht="145.5" customHeight="1">
      <c r="A55" s="666"/>
      <c r="B55" s="666"/>
      <c r="C55" s="666"/>
      <c r="D55" s="666"/>
      <c r="E55" s="666"/>
      <c r="F55" s="666"/>
      <c r="G55" s="88">
        <v>2</v>
      </c>
      <c r="H55" s="82" t="s">
        <v>682</v>
      </c>
      <c r="I55" s="82" t="s">
        <v>549</v>
      </c>
      <c r="J55" s="83"/>
      <c r="K55" s="83"/>
      <c r="L55" s="666"/>
      <c r="M55" s="84"/>
      <c r="N55" s="85"/>
      <c r="O55" s="86" t="s">
        <v>380</v>
      </c>
      <c r="P55" s="86" t="s">
        <v>380</v>
      </c>
      <c r="Q55" s="86" t="s">
        <v>380</v>
      </c>
      <c r="R55" s="83"/>
      <c r="S55" s="86"/>
      <c r="T55" s="87"/>
      <c r="U55" s="87"/>
      <c r="V55" s="87"/>
      <c r="W55" s="87"/>
      <c r="X55" s="87"/>
      <c r="Y55" s="87"/>
      <c r="Z55" s="87"/>
    </row>
    <row r="56" spans="1:26" ht="172.5" customHeight="1">
      <c r="A56" s="735" t="s">
        <v>689</v>
      </c>
      <c r="B56" s="736" t="s">
        <v>363</v>
      </c>
      <c r="C56" s="736" t="s">
        <v>365</v>
      </c>
      <c r="D56" s="737" t="s">
        <v>674</v>
      </c>
      <c r="E56" s="737" t="s">
        <v>693</v>
      </c>
      <c r="F56" s="737" t="s">
        <v>675</v>
      </c>
      <c r="G56" s="88">
        <v>1</v>
      </c>
      <c r="H56" s="82" t="s">
        <v>695</v>
      </c>
      <c r="I56" s="82" t="s">
        <v>697</v>
      </c>
      <c r="J56" s="83" t="s">
        <v>158</v>
      </c>
      <c r="K56" s="83"/>
      <c r="L56" s="734"/>
      <c r="M56" s="84"/>
      <c r="N56" s="85"/>
      <c r="O56" s="83" t="s">
        <v>379</v>
      </c>
      <c r="P56" s="86" t="s">
        <v>380</v>
      </c>
      <c r="Q56" s="86" t="s">
        <v>701</v>
      </c>
      <c r="R56" s="83"/>
      <c r="S56" s="86"/>
      <c r="T56" s="87"/>
      <c r="U56" s="87"/>
      <c r="V56" s="87"/>
      <c r="W56" s="87"/>
      <c r="X56" s="87"/>
      <c r="Y56" s="87"/>
      <c r="Z56" s="87"/>
    </row>
    <row r="57" spans="1:26" ht="140.25" customHeight="1">
      <c r="A57" s="665"/>
      <c r="B57" s="665"/>
      <c r="C57" s="665"/>
      <c r="D57" s="665"/>
      <c r="E57" s="665"/>
      <c r="F57" s="665"/>
      <c r="G57" s="88">
        <v>2</v>
      </c>
      <c r="H57" s="82" t="s">
        <v>410</v>
      </c>
      <c r="I57" s="82" t="s">
        <v>450</v>
      </c>
      <c r="J57" s="83"/>
      <c r="K57" s="83"/>
      <c r="L57" s="665"/>
      <c r="M57" s="84"/>
      <c r="N57" s="85"/>
      <c r="O57" s="83" t="s">
        <v>379</v>
      </c>
      <c r="P57" s="86" t="s">
        <v>380</v>
      </c>
      <c r="Q57" s="86" t="s">
        <v>413</v>
      </c>
      <c r="R57" s="83"/>
      <c r="S57" s="86"/>
      <c r="T57" s="87"/>
      <c r="U57" s="87"/>
      <c r="V57" s="87"/>
      <c r="W57" s="87"/>
      <c r="X57" s="87"/>
      <c r="Y57" s="87"/>
      <c r="Z57" s="87"/>
    </row>
    <row r="58" spans="1:26" ht="141.75" customHeight="1">
      <c r="A58" s="666"/>
      <c r="B58" s="666"/>
      <c r="C58" s="666"/>
      <c r="D58" s="666"/>
      <c r="E58" s="666"/>
      <c r="F58" s="666"/>
      <c r="G58" s="88">
        <v>3</v>
      </c>
      <c r="H58" s="82" t="s">
        <v>416</v>
      </c>
      <c r="I58" s="82" t="s">
        <v>500</v>
      </c>
      <c r="J58" s="83" t="s">
        <v>158</v>
      </c>
      <c r="K58" s="83"/>
      <c r="L58" s="666"/>
      <c r="M58" s="84"/>
      <c r="N58" s="85"/>
      <c r="O58" s="83" t="s">
        <v>379</v>
      </c>
      <c r="P58" s="86" t="s">
        <v>380</v>
      </c>
      <c r="Q58" s="86" t="s">
        <v>701</v>
      </c>
      <c r="R58" s="83"/>
      <c r="S58" s="86"/>
      <c r="T58" s="87"/>
      <c r="U58" s="87"/>
      <c r="V58" s="87"/>
      <c r="W58" s="87"/>
      <c r="X58" s="87"/>
      <c r="Y58" s="87"/>
      <c r="Z58" s="87"/>
    </row>
    <row r="59" spans="1:26" ht="171" customHeight="1">
      <c r="A59" s="730" t="s">
        <v>716</v>
      </c>
      <c r="B59" s="730" t="s">
        <v>363</v>
      </c>
      <c r="C59" s="730" t="s">
        <v>365</v>
      </c>
      <c r="D59" s="733" t="s">
        <v>721</v>
      </c>
      <c r="E59" s="733" t="s">
        <v>651</v>
      </c>
      <c r="F59" s="733" t="s">
        <v>726</v>
      </c>
      <c r="G59" s="608">
        <v>1</v>
      </c>
      <c r="H59" s="612" t="s">
        <v>728</v>
      </c>
      <c r="I59" s="612" t="s">
        <v>729</v>
      </c>
      <c r="J59" s="83"/>
      <c r="K59" s="83"/>
      <c r="L59" s="734"/>
      <c r="M59" s="117"/>
      <c r="N59" s="85"/>
      <c r="O59" s="86" t="s">
        <v>380</v>
      </c>
      <c r="P59" s="86" t="s">
        <v>380</v>
      </c>
      <c r="Q59" s="86" t="s">
        <v>380</v>
      </c>
      <c r="R59" s="83" t="s">
        <v>101</v>
      </c>
      <c r="S59" s="86"/>
      <c r="T59" s="87"/>
      <c r="U59" s="87"/>
      <c r="V59" s="87"/>
      <c r="W59" s="87"/>
      <c r="X59" s="87"/>
      <c r="Y59" s="87"/>
      <c r="Z59" s="87"/>
    </row>
    <row r="60" spans="1:26" ht="173.25" customHeight="1">
      <c r="A60" s="732"/>
      <c r="B60" s="732"/>
      <c r="C60" s="732"/>
      <c r="D60" s="732"/>
      <c r="E60" s="732"/>
      <c r="F60" s="732"/>
      <c r="G60" s="608">
        <v>2</v>
      </c>
      <c r="H60" s="612" t="s">
        <v>682</v>
      </c>
      <c r="I60" s="612" t="s">
        <v>740</v>
      </c>
      <c r="J60" s="83"/>
      <c r="K60" s="83"/>
      <c r="L60" s="666"/>
      <c r="M60" s="117"/>
      <c r="N60" s="85"/>
      <c r="O60" s="86" t="s">
        <v>380</v>
      </c>
      <c r="P60" s="86" t="s">
        <v>380</v>
      </c>
      <c r="Q60" s="86" t="s">
        <v>380</v>
      </c>
      <c r="R60" s="83" t="s">
        <v>101</v>
      </c>
      <c r="S60" s="86"/>
      <c r="T60" s="87"/>
      <c r="U60" s="87"/>
      <c r="V60" s="87"/>
      <c r="W60" s="87"/>
      <c r="X60" s="87"/>
      <c r="Y60" s="87"/>
      <c r="Z60" s="87"/>
    </row>
    <row r="61" spans="1:26" ht="164.25" customHeight="1">
      <c r="A61" s="730" t="s">
        <v>742</v>
      </c>
      <c r="B61" s="730" t="s">
        <v>363</v>
      </c>
      <c r="C61" s="730" t="s">
        <v>365</v>
      </c>
      <c r="D61" s="733" t="s">
        <v>721</v>
      </c>
      <c r="E61" s="733" t="s">
        <v>693</v>
      </c>
      <c r="F61" s="733" t="s">
        <v>726</v>
      </c>
      <c r="G61" s="608">
        <v>1</v>
      </c>
      <c r="H61" s="612" t="s">
        <v>748</v>
      </c>
      <c r="I61" s="612" t="s">
        <v>749</v>
      </c>
      <c r="J61" s="83"/>
      <c r="K61" s="83"/>
      <c r="L61" s="734"/>
      <c r="M61" s="117"/>
      <c r="N61" s="85"/>
      <c r="O61" s="86" t="s">
        <v>380</v>
      </c>
      <c r="P61" s="86" t="s">
        <v>380</v>
      </c>
      <c r="Q61" s="86" t="s">
        <v>380</v>
      </c>
      <c r="R61" s="83" t="s">
        <v>101</v>
      </c>
      <c r="S61" s="86"/>
      <c r="T61" s="87"/>
      <c r="U61" s="87"/>
      <c r="V61" s="87"/>
      <c r="W61" s="87"/>
      <c r="X61" s="87"/>
      <c r="Y61" s="87"/>
      <c r="Z61" s="87"/>
    </row>
    <row r="62" spans="1:26" ht="138.75" customHeight="1">
      <c r="A62" s="731"/>
      <c r="B62" s="731"/>
      <c r="C62" s="731"/>
      <c r="D62" s="731"/>
      <c r="E62" s="731"/>
      <c r="F62" s="731"/>
      <c r="G62" s="608">
        <v>2</v>
      </c>
      <c r="H62" s="612" t="s">
        <v>410</v>
      </c>
      <c r="I62" s="612" t="s">
        <v>450</v>
      </c>
      <c r="J62" s="83"/>
      <c r="K62" s="83"/>
      <c r="L62" s="665"/>
      <c r="M62" s="117"/>
      <c r="N62" s="85"/>
      <c r="O62" s="86" t="s">
        <v>380</v>
      </c>
      <c r="P62" s="86" t="s">
        <v>380</v>
      </c>
      <c r="Q62" s="86" t="s">
        <v>380</v>
      </c>
      <c r="R62" s="83" t="s">
        <v>101</v>
      </c>
      <c r="S62" s="86"/>
      <c r="T62" s="87"/>
      <c r="U62" s="87"/>
      <c r="V62" s="87"/>
      <c r="W62" s="87"/>
      <c r="X62" s="87"/>
      <c r="Y62" s="87"/>
      <c r="Z62" s="87"/>
    </row>
    <row r="63" spans="1:26" ht="129.75" customHeight="1">
      <c r="A63" s="731"/>
      <c r="B63" s="731"/>
      <c r="C63" s="731"/>
      <c r="D63" s="731"/>
      <c r="E63" s="731"/>
      <c r="F63" s="731"/>
      <c r="G63" s="608">
        <v>3</v>
      </c>
      <c r="H63" s="612" t="s">
        <v>416</v>
      </c>
      <c r="I63" s="612" t="s">
        <v>500</v>
      </c>
      <c r="J63" s="83"/>
      <c r="K63" s="83"/>
      <c r="L63" s="665"/>
      <c r="M63" s="117"/>
      <c r="N63" s="85"/>
      <c r="O63" s="86" t="s">
        <v>380</v>
      </c>
      <c r="P63" s="86" t="s">
        <v>380</v>
      </c>
      <c r="Q63" s="86" t="s">
        <v>380</v>
      </c>
      <c r="R63" s="83" t="s">
        <v>101</v>
      </c>
      <c r="S63" s="86"/>
      <c r="T63" s="87"/>
      <c r="U63" s="87"/>
      <c r="V63" s="87"/>
      <c r="W63" s="87"/>
      <c r="X63" s="87"/>
      <c r="Y63" s="87"/>
      <c r="Z63" s="87"/>
    </row>
    <row r="64" spans="1:26" ht="16.5" customHeight="1">
      <c r="A64" s="732"/>
      <c r="B64" s="732"/>
      <c r="C64" s="732"/>
      <c r="D64" s="732"/>
      <c r="E64" s="732"/>
      <c r="F64" s="732"/>
      <c r="G64" s="608">
        <v>4</v>
      </c>
      <c r="H64" s="612" t="s">
        <v>514</v>
      </c>
      <c r="I64" s="612" t="s">
        <v>768</v>
      </c>
      <c r="J64" s="83"/>
      <c r="K64" s="83"/>
      <c r="L64" s="666"/>
      <c r="M64" s="117"/>
      <c r="N64" s="85"/>
      <c r="O64" s="86" t="s">
        <v>380</v>
      </c>
      <c r="P64" s="86" t="s">
        <v>380</v>
      </c>
      <c r="Q64" s="86" t="s">
        <v>380</v>
      </c>
      <c r="R64" s="83" t="s">
        <v>101</v>
      </c>
      <c r="S64" s="86"/>
      <c r="T64" s="87"/>
      <c r="U64" s="87"/>
      <c r="V64" s="87"/>
      <c r="W64" s="87"/>
      <c r="X64" s="87"/>
      <c r="Y64" s="87"/>
      <c r="Z64" s="87"/>
    </row>
    <row r="65" spans="1:26" ht="63.75" customHeight="1">
      <c r="A65" s="26" t="s">
        <v>775</v>
      </c>
      <c r="B65" s="26" t="s">
        <v>363</v>
      </c>
      <c r="C65" s="26" t="s">
        <v>365</v>
      </c>
      <c r="D65" s="120" t="s">
        <v>776</v>
      </c>
      <c r="E65" s="92" t="s">
        <v>777</v>
      </c>
      <c r="F65" s="92" t="s">
        <v>398</v>
      </c>
      <c r="G65" s="80">
        <v>1</v>
      </c>
      <c r="H65" s="81" t="s">
        <v>778</v>
      </c>
      <c r="I65" s="81" t="s">
        <v>780</v>
      </c>
      <c r="J65" s="83" t="s">
        <v>158</v>
      </c>
      <c r="K65" s="83"/>
      <c r="L65" s="86"/>
      <c r="M65" s="84"/>
      <c r="N65" s="85"/>
      <c r="O65" s="86" t="s">
        <v>380</v>
      </c>
      <c r="P65" s="86" t="s">
        <v>380</v>
      </c>
      <c r="Q65" s="86" t="s">
        <v>784</v>
      </c>
      <c r="R65" s="83"/>
      <c r="S65" s="86"/>
      <c r="T65" s="87"/>
      <c r="U65" s="87"/>
      <c r="V65" s="87"/>
      <c r="W65" s="87"/>
      <c r="X65" s="87"/>
      <c r="Y65" s="87"/>
      <c r="Z65" s="87"/>
    </row>
    <row r="66" spans="1:26" ht="23.25" customHeight="1">
      <c r="A66" s="735" t="s">
        <v>787</v>
      </c>
      <c r="B66" s="735" t="s">
        <v>363</v>
      </c>
      <c r="C66" s="735" t="s">
        <v>365</v>
      </c>
      <c r="D66" s="740" t="s">
        <v>776</v>
      </c>
      <c r="E66" s="740" t="s">
        <v>693</v>
      </c>
      <c r="F66" s="740" t="s">
        <v>398</v>
      </c>
      <c r="G66" s="80">
        <v>1</v>
      </c>
      <c r="H66" s="81" t="s">
        <v>790</v>
      </c>
      <c r="I66" s="81" t="s">
        <v>372</v>
      </c>
      <c r="J66" s="83" t="s">
        <v>158</v>
      </c>
      <c r="K66" s="83"/>
      <c r="L66" s="734"/>
      <c r="M66" s="84"/>
      <c r="N66" s="85"/>
      <c r="O66" s="86" t="s">
        <v>380</v>
      </c>
      <c r="P66" s="86" t="s">
        <v>380</v>
      </c>
      <c r="Q66" s="86" t="s">
        <v>794</v>
      </c>
      <c r="R66" s="83"/>
      <c r="S66" s="86"/>
      <c r="T66" s="87"/>
      <c r="U66" s="87"/>
      <c r="V66" s="87"/>
      <c r="W66" s="87"/>
      <c r="X66" s="87"/>
      <c r="Y66" s="87"/>
      <c r="Z66" s="87"/>
    </row>
    <row r="67" spans="1:26" ht="183.75" customHeight="1">
      <c r="A67" s="665"/>
      <c r="B67" s="665"/>
      <c r="C67" s="665"/>
      <c r="D67" s="665"/>
      <c r="E67" s="665"/>
      <c r="F67" s="665"/>
      <c r="G67" s="80">
        <v>2</v>
      </c>
      <c r="H67" s="81" t="s">
        <v>410</v>
      </c>
      <c r="I67" s="81" t="s">
        <v>496</v>
      </c>
      <c r="J67" s="83"/>
      <c r="K67" s="83"/>
      <c r="L67" s="665"/>
      <c r="M67" s="84"/>
      <c r="N67" s="85"/>
      <c r="O67" s="86" t="s">
        <v>380</v>
      </c>
      <c r="P67" s="86" t="s">
        <v>380</v>
      </c>
      <c r="Q67" s="86" t="s">
        <v>413</v>
      </c>
      <c r="R67" s="83"/>
      <c r="S67" s="86"/>
      <c r="T67" s="87"/>
      <c r="U67" s="87"/>
      <c r="V67" s="87"/>
      <c r="W67" s="87"/>
      <c r="X67" s="87"/>
      <c r="Y67" s="87"/>
      <c r="Z67" s="87"/>
    </row>
    <row r="68" spans="1:26" ht="162" customHeight="1">
      <c r="A68" s="666"/>
      <c r="B68" s="666"/>
      <c r="C68" s="666"/>
      <c r="D68" s="666"/>
      <c r="E68" s="666"/>
      <c r="F68" s="666"/>
      <c r="G68" s="80">
        <v>3</v>
      </c>
      <c r="H68" s="81" t="s">
        <v>416</v>
      </c>
      <c r="I68" s="81" t="s">
        <v>530</v>
      </c>
      <c r="J68" s="83" t="s">
        <v>158</v>
      </c>
      <c r="K68" s="83"/>
      <c r="L68" s="666"/>
      <c r="M68" s="84"/>
      <c r="N68" s="85"/>
      <c r="O68" s="86" t="s">
        <v>380</v>
      </c>
      <c r="P68" s="86" t="s">
        <v>380</v>
      </c>
      <c r="Q68" s="86" t="s">
        <v>794</v>
      </c>
      <c r="R68" s="83"/>
      <c r="S68" s="86"/>
      <c r="T68" s="87"/>
      <c r="U68" s="87"/>
      <c r="V68" s="87"/>
      <c r="W68" s="87"/>
      <c r="X68" s="87"/>
      <c r="Y68" s="87"/>
      <c r="Z68" s="87"/>
    </row>
    <row r="69" spans="1:26" ht="174" customHeight="1">
      <c r="A69" s="735" t="s">
        <v>808</v>
      </c>
      <c r="B69" s="736" t="s">
        <v>363</v>
      </c>
      <c r="C69" s="736" t="s">
        <v>365</v>
      </c>
      <c r="D69" s="737" t="s">
        <v>810</v>
      </c>
      <c r="E69" s="737" t="s">
        <v>811</v>
      </c>
      <c r="F69" s="737" t="s">
        <v>370</v>
      </c>
      <c r="G69" s="101">
        <v>1</v>
      </c>
      <c r="H69" s="92" t="s">
        <v>813</v>
      </c>
      <c r="I69" s="92" t="s">
        <v>814</v>
      </c>
      <c r="J69" s="86" t="s">
        <v>158</v>
      </c>
      <c r="K69" s="83"/>
      <c r="L69" s="734"/>
      <c r="M69" s="121"/>
      <c r="N69" s="122"/>
      <c r="O69" s="86" t="s">
        <v>380</v>
      </c>
      <c r="P69" s="86" t="s">
        <v>380</v>
      </c>
      <c r="Q69" s="86" t="s">
        <v>820</v>
      </c>
      <c r="R69" s="86"/>
      <c r="S69" s="86"/>
      <c r="T69" s="123"/>
      <c r="U69" s="123"/>
      <c r="V69" s="123"/>
      <c r="W69" s="123"/>
      <c r="X69" s="123"/>
      <c r="Y69" s="123"/>
      <c r="Z69" s="123"/>
    </row>
    <row r="70" spans="1:26" ht="145.5" customHeight="1">
      <c r="A70" s="665"/>
      <c r="B70" s="665"/>
      <c r="C70" s="665"/>
      <c r="D70" s="665"/>
      <c r="E70" s="665"/>
      <c r="F70" s="665"/>
      <c r="G70" s="101">
        <v>2</v>
      </c>
      <c r="H70" s="92" t="s">
        <v>824</v>
      </c>
      <c r="I70" s="92" t="s">
        <v>827</v>
      </c>
      <c r="J70" s="86" t="s">
        <v>158</v>
      </c>
      <c r="K70" s="83"/>
      <c r="L70" s="665"/>
      <c r="M70" s="121"/>
      <c r="N70" s="122"/>
      <c r="O70" s="86" t="s">
        <v>380</v>
      </c>
      <c r="P70" s="86" t="s">
        <v>380</v>
      </c>
      <c r="Q70" s="86" t="s">
        <v>820</v>
      </c>
      <c r="R70" s="86"/>
      <c r="S70" s="86"/>
      <c r="T70" s="123"/>
      <c r="U70" s="123"/>
      <c r="V70" s="123"/>
      <c r="W70" s="123"/>
      <c r="X70" s="123"/>
      <c r="Y70" s="123"/>
      <c r="Z70" s="123"/>
    </row>
    <row r="71" spans="1:26" ht="147" customHeight="1">
      <c r="A71" s="665"/>
      <c r="B71" s="665"/>
      <c r="C71" s="665"/>
      <c r="D71" s="665"/>
      <c r="E71" s="665"/>
      <c r="F71" s="665"/>
      <c r="G71" s="101">
        <v>3</v>
      </c>
      <c r="H71" s="92" t="s">
        <v>836</v>
      </c>
      <c r="I71" s="92" t="s">
        <v>837</v>
      </c>
      <c r="J71" s="86" t="s">
        <v>158</v>
      </c>
      <c r="K71" s="83"/>
      <c r="L71" s="665"/>
      <c r="M71" s="121"/>
      <c r="N71" s="122"/>
      <c r="O71" s="86" t="s">
        <v>380</v>
      </c>
      <c r="P71" s="86" t="s">
        <v>380</v>
      </c>
      <c r="Q71" s="86" t="s">
        <v>820</v>
      </c>
      <c r="R71" s="86"/>
      <c r="S71" s="86"/>
      <c r="T71" s="123"/>
      <c r="U71" s="123"/>
      <c r="V71" s="123"/>
      <c r="W71" s="123"/>
      <c r="X71" s="123"/>
      <c r="Y71" s="123"/>
      <c r="Z71" s="123"/>
    </row>
    <row r="72" spans="1:26" ht="131.25" customHeight="1">
      <c r="A72" s="665"/>
      <c r="B72" s="665"/>
      <c r="C72" s="665"/>
      <c r="D72" s="665"/>
      <c r="E72" s="665"/>
      <c r="F72" s="665"/>
      <c r="G72" s="101">
        <v>4</v>
      </c>
      <c r="H72" s="92" t="s">
        <v>844</v>
      </c>
      <c r="I72" s="92" t="s">
        <v>845</v>
      </c>
      <c r="J72" s="86" t="s">
        <v>158</v>
      </c>
      <c r="K72" s="83"/>
      <c r="L72" s="665"/>
      <c r="M72" s="121"/>
      <c r="N72" s="122"/>
      <c r="O72" s="86" t="s">
        <v>380</v>
      </c>
      <c r="P72" s="86" t="s">
        <v>380</v>
      </c>
      <c r="Q72" s="86" t="s">
        <v>820</v>
      </c>
      <c r="R72" s="86"/>
      <c r="S72" s="86"/>
      <c r="T72" s="123"/>
      <c r="U72" s="123"/>
      <c r="V72" s="123"/>
      <c r="W72" s="123"/>
      <c r="X72" s="123"/>
      <c r="Y72" s="123"/>
      <c r="Z72" s="123"/>
    </row>
    <row r="73" spans="1:26" ht="160.5" customHeight="1">
      <c r="A73" s="665"/>
      <c r="B73" s="665"/>
      <c r="C73" s="665"/>
      <c r="D73" s="665"/>
      <c r="E73" s="665"/>
      <c r="F73" s="665"/>
      <c r="G73" s="88">
        <v>5</v>
      </c>
      <c r="H73" s="81" t="s">
        <v>848</v>
      </c>
      <c r="I73" s="81" t="s">
        <v>849</v>
      </c>
      <c r="J73" s="83"/>
      <c r="K73" s="83"/>
      <c r="L73" s="665"/>
      <c r="M73" s="84"/>
      <c r="N73" s="85"/>
      <c r="O73" s="86" t="s">
        <v>380</v>
      </c>
      <c r="P73" s="86" t="s">
        <v>380</v>
      </c>
      <c r="Q73" s="86" t="s">
        <v>380</v>
      </c>
      <c r="R73" s="83"/>
      <c r="S73" s="86"/>
      <c r="T73" s="87"/>
      <c r="U73" s="87"/>
      <c r="V73" s="87"/>
      <c r="W73" s="87"/>
      <c r="X73" s="87"/>
      <c r="Y73" s="87"/>
      <c r="Z73" s="87"/>
    </row>
    <row r="74" spans="1:26" ht="155.25" customHeight="1">
      <c r="A74" s="665"/>
      <c r="B74" s="665"/>
      <c r="C74" s="665"/>
      <c r="D74" s="665"/>
      <c r="E74" s="665"/>
      <c r="F74" s="665"/>
      <c r="G74" s="88">
        <v>6</v>
      </c>
      <c r="H74" s="81" t="s">
        <v>854</v>
      </c>
      <c r="I74" s="81" t="s">
        <v>856</v>
      </c>
      <c r="J74" s="83" t="s">
        <v>158</v>
      </c>
      <c r="K74" s="83"/>
      <c r="L74" s="665"/>
      <c r="M74" s="84"/>
      <c r="N74" s="85"/>
      <c r="O74" s="86" t="s">
        <v>380</v>
      </c>
      <c r="P74" s="86" t="s">
        <v>380</v>
      </c>
      <c r="Q74" s="86" t="s">
        <v>820</v>
      </c>
      <c r="R74" s="83"/>
      <c r="S74" s="86"/>
      <c r="T74" s="87"/>
      <c r="U74" s="87"/>
      <c r="V74" s="87"/>
      <c r="W74" s="87"/>
      <c r="X74" s="87"/>
      <c r="Y74" s="87"/>
      <c r="Z74" s="87"/>
    </row>
    <row r="75" spans="1:26" ht="183" customHeight="1">
      <c r="A75" s="666"/>
      <c r="B75" s="666"/>
      <c r="C75" s="666"/>
      <c r="D75" s="666"/>
      <c r="E75" s="666"/>
      <c r="F75" s="666"/>
      <c r="G75" s="88">
        <v>7</v>
      </c>
      <c r="H75" s="81" t="s">
        <v>866</v>
      </c>
      <c r="I75" s="81" t="s">
        <v>868</v>
      </c>
      <c r="J75" s="83"/>
      <c r="K75" s="83"/>
      <c r="L75" s="666"/>
      <c r="M75" s="84"/>
      <c r="N75" s="85"/>
      <c r="O75" s="86" t="s">
        <v>380</v>
      </c>
      <c r="P75" s="86" t="s">
        <v>380</v>
      </c>
      <c r="Q75" s="86" t="s">
        <v>380</v>
      </c>
      <c r="R75" s="83"/>
      <c r="S75" s="86"/>
      <c r="T75" s="87"/>
      <c r="U75" s="87"/>
      <c r="V75" s="87"/>
      <c r="W75" s="87"/>
      <c r="X75" s="87"/>
      <c r="Y75" s="87"/>
      <c r="Z75" s="87"/>
    </row>
    <row r="76" spans="1:26" ht="163.5" customHeight="1">
      <c r="A76" s="26" t="s">
        <v>871</v>
      </c>
      <c r="B76" s="101" t="s">
        <v>561</v>
      </c>
      <c r="C76" s="101" t="s">
        <v>563</v>
      </c>
      <c r="D76" s="102" t="s">
        <v>810</v>
      </c>
      <c r="E76" s="103" t="s">
        <v>874</v>
      </c>
      <c r="F76" s="103" t="s">
        <v>370</v>
      </c>
      <c r="G76" s="88">
        <v>1</v>
      </c>
      <c r="H76" s="82" t="s">
        <v>875</v>
      </c>
      <c r="I76" s="82" t="s">
        <v>876</v>
      </c>
      <c r="J76" s="83" t="s">
        <v>158</v>
      </c>
      <c r="K76" s="83"/>
      <c r="L76" s="86"/>
      <c r="M76" s="739" t="s">
        <v>877</v>
      </c>
      <c r="N76" s="85"/>
      <c r="O76" s="86" t="s">
        <v>380</v>
      </c>
      <c r="P76" s="86" t="s">
        <v>380</v>
      </c>
      <c r="Q76" s="86" t="s">
        <v>880</v>
      </c>
      <c r="R76" s="83"/>
      <c r="S76" s="86" t="s">
        <v>379</v>
      </c>
      <c r="T76" s="87"/>
      <c r="U76" s="87"/>
      <c r="V76" s="87"/>
      <c r="W76" s="87"/>
      <c r="X76" s="87"/>
      <c r="Y76" s="87"/>
      <c r="Z76" s="87"/>
    </row>
    <row r="77" spans="1:26" ht="133.5" customHeight="1">
      <c r="A77" s="26" t="s">
        <v>883</v>
      </c>
      <c r="B77" s="101" t="s">
        <v>561</v>
      </c>
      <c r="C77" s="101" t="s">
        <v>563</v>
      </c>
      <c r="D77" s="102" t="s">
        <v>810</v>
      </c>
      <c r="E77" s="103" t="s">
        <v>885</v>
      </c>
      <c r="F77" s="103" t="s">
        <v>370</v>
      </c>
      <c r="G77" s="88">
        <v>1</v>
      </c>
      <c r="H77" s="82" t="s">
        <v>886</v>
      </c>
      <c r="I77" s="82" t="s">
        <v>876</v>
      </c>
      <c r="J77" s="83" t="s">
        <v>158</v>
      </c>
      <c r="K77" s="83"/>
      <c r="L77" s="86"/>
      <c r="M77" s="666"/>
      <c r="N77" s="85"/>
      <c r="O77" s="86" t="s">
        <v>380</v>
      </c>
      <c r="P77" s="86" t="s">
        <v>380</v>
      </c>
      <c r="Q77" s="86" t="s">
        <v>890</v>
      </c>
      <c r="R77" s="83"/>
      <c r="S77" s="86" t="s">
        <v>379</v>
      </c>
      <c r="T77" s="87"/>
      <c r="U77" s="87"/>
      <c r="V77" s="87"/>
      <c r="W77" s="87"/>
      <c r="X77" s="87"/>
      <c r="Y77" s="87"/>
      <c r="Z77" s="87"/>
    </row>
    <row r="78" spans="1:26" ht="89.25" customHeight="1">
      <c r="A78" s="735" t="s">
        <v>891</v>
      </c>
      <c r="B78" s="736" t="s">
        <v>363</v>
      </c>
      <c r="C78" s="736" t="s">
        <v>365</v>
      </c>
      <c r="D78" s="737" t="s">
        <v>894</v>
      </c>
      <c r="E78" s="737" t="s">
        <v>505</v>
      </c>
      <c r="F78" s="737" t="s">
        <v>898</v>
      </c>
      <c r="G78" s="88">
        <v>1</v>
      </c>
      <c r="H78" s="82" t="s">
        <v>899</v>
      </c>
      <c r="I78" s="82" t="s">
        <v>901</v>
      </c>
      <c r="J78" s="83" t="s">
        <v>158</v>
      </c>
      <c r="K78" s="83"/>
      <c r="L78" s="734"/>
      <c r="M78" s="84"/>
      <c r="N78" s="85"/>
      <c r="O78" s="86" t="s">
        <v>380</v>
      </c>
      <c r="P78" s="86" t="s">
        <v>380</v>
      </c>
      <c r="Q78" s="86" t="s">
        <v>905</v>
      </c>
      <c r="R78" s="83"/>
      <c r="S78" s="86"/>
      <c r="T78" s="87"/>
      <c r="U78" s="87"/>
      <c r="V78" s="87"/>
      <c r="W78" s="87"/>
      <c r="X78" s="87"/>
      <c r="Y78" s="87"/>
      <c r="Z78" s="87"/>
    </row>
    <row r="79" spans="1:26" ht="167.25" customHeight="1">
      <c r="A79" s="665"/>
      <c r="B79" s="665"/>
      <c r="C79" s="665"/>
      <c r="D79" s="665"/>
      <c r="E79" s="665"/>
      <c r="F79" s="665"/>
      <c r="G79" s="88">
        <v>2</v>
      </c>
      <c r="H79" s="82" t="s">
        <v>910</v>
      </c>
      <c r="I79" s="82" t="s">
        <v>856</v>
      </c>
      <c r="J79" s="83" t="s">
        <v>158</v>
      </c>
      <c r="K79" s="83"/>
      <c r="L79" s="665"/>
      <c r="M79" s="84"/>
      <c r="N79" s="85"/>
      <c r="O79" s="86" t="s">
        <v>380</v>
      </c>
      <c r="P79" s="86" t="s">
        <v>380</v>
      </c>
      <c r="Q79" s="86" t="s">
        <v>905</v>
      </c>
      <c r="R79" s="83"/>
      <c r="S79" s="86"/>
      <c r="T79" s="87"/>
      <c r="U79" s="87"/>
      <c r="V79" s="87"/>
      <c r="W79" s="87"/>
      <c r="X79" s="87"/>
      <c r="Y79" s="87"/>
      <c r="Z79" s="87"/>
    </row>
    <row r="80" spans="1:26" ht="179.25" customHeight="1">
      <c r="A80" s="666"/>
      <c r="B80" s="666"/>
      <c r="C80" s="666"/>
      <c r="D80" s="666"/>
      <c r="E80" s="666"/>
      <c r="F80" s="666"/>
      <c r="G80" s="88">
        <v>3</v>
      </c>
      <c r="H80" s="82" t="s">
        <v>915</v>
      </c>
      <c r="I80" s="82" t="s">
        <v>917</v>
      </c>
      <c r="J80" s="83"/>
      <c r="K80" s="83"/>
      <c r="L80" s="666"/>
      <c r="M80" s="84"/>
      <c r="N80" s="85"/>
      <c r="O80" s="86" t="s">
        <v>380</v>
      </c>
      <c r="P80" s="86" t="s">
        <v>380</v>
      </c>
      <c r="Q80" s="86" t="s">
        <v>380</v>
      </c>
      <c r="R80" s="83"/>
      <c r="S80" s="86"/>
      <c r="T80" s="87"/>
      <c r="U80" s="87"/>
      <c r="V80" s="87"/>
      <c r="W80" s="87"/>
      <c r="X80" s="87"/>
      <c r="Y80" s="87"/>
      <c r="Z80" s="87"/>
    </row>
    <row r="81" spans="1:26" ht="188.25" customHeight="1">
      <c r="A81" s="735" t="s">
        <v>921</v>
      </c>
      <c r="B81" s="736" t="s">
        <v>363</v>
      </c>
      <c r="C81" s="736" t="s">
        <v>365</v>
      </c>
      <c r="D81" s="737" t="s">
        <v>894</v>
      </c>
      <c r="E81" s="737" t="s">
        <v>927</v>
      </c>
      <c r="F81" s="737" t="s">
        <v>898</v>
      </c>
      <c r="G81" s="88">
        <v>1</v>
      </c>
      <c r="H81" s="82" t="s">
        <v>929</v>
      </c>
      <c r="I81" s="82" t="s">
        <v>932</v>
      </c>
      <c r="J81" s="83" t="s">
        <v>158</v>
      </c>
      <c r="K81" s="83"/>
      <c r="L81" s="734"/>
      <c r="M81" s="84"/>
      <c r="N81" s="85"/>
      <c r="O81" s="86" t="s">
        <v>380</v>
      </c>
      <c r="P81" s="86" t="s">
        <v>380</v>
      </c>
      <c r="Q81" s="86" t="s">
        <v>937</v>
      </c>
      <c r="R81" s="83"/>
      <c r="S81" s="86"/>
      <c r="T81" s="87"/>
      <c r="U81" s="87"/>
      <c r="V81" s="87"/>
      <c r="W81" s="87"/>
      <c r="X81" s="87"/>
      <c r="Y81" s="87"/>
      <c r="Z81" s="87"/>
    </row>
    <row r="82" spans="1:26" ht="176.25" customHeight="1">
      <c r="A82" s="665"/>
      <c r="B82" s="665"/>
      <c r="C82" s="665"/>
      <c r="D82" s="665"/>
      <c r="E82" s="665"/>
      <c r="F82" s="665"/>
      <c r="G82" s="88">
        <v>2</v>
      </c>
      <c r="H82" s="82" t="s">
        <v>910</v>
      </c>
      <c r="I82" s="82" t="s">
        <v>856</v>
      </c>
      <c r="J82" s="83" t="s">
        <v>158</v>
      </c>
      <c r="K82" s="83"/>
      <c r="L82" s="665"/>
      <c r="M82" s="84"/>
      <c r="N82" s="85"/>
      <c r="O82" s="86" t="s">
        <v>380</v>
      </c>
      <c r="P82" s="86" t="s">
        <v>380</v>
      </c>
      <c r="Q82" s="86" t="s">
        <v>937</v>
      </c>
      <c r="R82" s="83"/>
      <c r="S82" s="86"/>
      <c r="T82" s="87"/>
      <c r="U82" s="87"/>
      <c r="V82" s="87"/>
      <c r="W82" s="87"/>
      <c r="X82" s="87"/>
      <c r="Y82" s="87"/>
      <c r="Z82" s="87"/>
    </row>
    <row r="83" spans="1:26" ht="144.75" customHeight="1">
      <c r="A83" s="666"/>
      <c r="B83" s="666"/>
      <c r="C83" s="666"/>
      <c r="D83" s="666"/>
      <c r="E83" s="666"/>
      <c r="F83" s="666"/>
      <c r="G83" s="88">
        <v>3</v>
      </c>
      <c r="H83" s="82" t="s">
        <v>866</v>
      </c>
      <c r="I83" s="82" t="s">
        <v>868</v>
      </c>
      <c r="J83" s="83"/>
      <c r="K83" s="83"/>
      <c r="L83" s="666"/>
      <c r="M83" s="84"/>
      <c r="N83" s="85"/>
      <c r="O83" s="86" t="s">
        <v>380</v>
      </c>
      <c r="P83" s="86" t="s">
        <v>380</v>
      </c>
      <c r="Q83" s="86" t="s">
        <v>380</v>
      </c>
      <c r="R83" s="83"/>
      <c r="S83" s="86"/>
      <c r="T83" s="87"/>
      <c r="U83" s="87"/>
      <c r="V83" s="87"/>
      <c r="W83" s="87"/>
      <c r="X83" s="87"/>
      <c r="Y83" s="87"/>
      <c r="Z83" s="87"/>
    </row>
    <row r="84" spans="1:26" ht="16.5" customHeight="1">
      <c r="A84" s="735" t="s">
        <v>956</v>
      </c>
      <c r="B84" s="736" t="s">
        <v>363</v>
      </c>
      <c r="C84" s="736" t="s">
        <v>365</v>
      </c>
      <c r="D84" s="737" t="s">
        <v>894</v>
      </c>
      <c r="E84" s="737" t="s">
        <v>511</v>
      </c>
      <c r="F84" s="737" t="s">
        <v>960</v>
      </c>
      <c r="G84" s="88">
        <v>1</v>
      </c>
      <c r="H84" s="82" t="s">
        <v>963</v>
      </c>
      <c r="I84" s="82" t="s">
        <v>814</v>
      </c>
      <c r="J84" s="83" t="s">
        <v>158</v>
      </c>
      <c r="K84" s="83"/>
      <c r="L84" s="734"/>
      <c r="M84" s="84"/>
      <c r="N84" s="85"/>
      <c r="O84" s="86" t="s">
        <v>380</v>
      </c>
      <c r="P84" s="86" t="s">
        <v>380</v>
      </c>
      <c r="Q84" s="86" t="s">
        <v>966</v>
      </c>
      <c r="R84" s="83"/>
      <c r="S84" s="86"/>
      <c r="T84" s="87"/>
      <c r="U84" s="87"/>
      <c r="V84" s="87"/>
      <c r="W84" s="87"/>
      <c r="X84" s="87"/>
      <c r="Y84" s="87"/>
      <c r="Z84" s="87"/>
    </row>
    <row r="85" spans="1:26" ht="16.5" customHeight="1">
      <c r="A85" s="665"/>
      <c r="B85" s="665"/>
      <c r="C85" s="665"/>
      <c r="D85" s="665"/>
      <c r="E85" s="665"/>
      <c r="F85" s="665"/>
      <c r="G85" s="88">
        <v>2</v>
      </c>
      <c r="H85" s="82" t="s">
        <v>910</v>
      </c>
      <c r="I85" s="82" t="s">
        <v>856</v>
      </c>
      <c r="J85" s="83" t="s">
        <v>158</v>
      </c>
      <c r="K85" s="83"/>
      <c r="L85" s="665"/>
      <c r="M85" s="84"/>
      <c r="N85" s="85"/>
      <c r="O85" s="86" t="s">
        <v>380</v>
      </c>
      <c r="P85" s="86" t="s">
        <v>380</v>
      </c>
      <c r="Q85" s="86" t="s">
        <v>966</v>
      </c>
      <c r="R85" s="83"/>
      <c r="S85" s="86"/>
      <c r="T85" s="87"/>
      <c r="U85" s="87"/>
      <c r="V85" s="87"/>
      <c r="W85" s="87"/>
      <c r="X85" s="87"/>
      <c r="Y85" s="87"/>
      <c r="Z85" s="87"/>
    </row>
    <row r="86" spans="1:26" ht="16.5" customHeight="1">
      <c r="A86" s="666"/>
      <c r="B86" s="666"/>
      <c r="C86" s="666"/>
      <c r="D86" s="666"/>
      <c r="E86" s="666"/>
      <c r="F86" s="666"/>
      <c r="G86" s="88">
        <v>3</v>
      </c>
      <c r="H86" s="82" t="s">
        <v>915</v>
      </c>
      <c r="I86" s="82" t="s">
        <v>917</v>
      </c>
      <c r="J86" s="83"/>
      <c r="K86" s="83"/>
      <c r="L86" s="666"/>
      <c r="M86" s="84"/>
      <c r="N86" s="85"/>
      <c r="O86" s="86" t="s">
        <v>380</v>
      </c>
      <c r="P86" s="86" t="s">
        <v>380</v>
      </c>
      <c r="Q86" s="86" t="s">
        <v>380</v>
      </c>
      <c r="R86" s="83"/>
      <c r="S86" s="86"/>
      <c r="T86" s="87"/>
      <c r="U86" s="87"/>
      <c r="V86" s="87"/>
      <c r="W86" s="87"/>
      <c r="X86" s="87"/>
      <c r="Y86" s="87"/>
      <c r="Z86" s="87"/>
    </row>
    <row r="87" spans="1:26" ht="141" customHeight="1">
      <c r="A87" s="735" t="s">
        <v>981</v>
      </c>
      <c r="B87" s="736" t="s">
        <v>363</v>
      </c>
      <c r="C87" s="736" t="s">
        <v>365</v>
      </c>
      <c r="D87" s="737" t="s">
        <v>894</v>
      </c>
      <c r="E87" s="740" t="s">
        <v>513</v>
      </c>
      <c r="F87" s="740" t="s">
        <v>960</v>
      </c>
      <c r="G87" s="88">
        <v>1</v>
      </c>
      <c r="H87" s="81" t="s">
        <v>984</v>
      </c>
      <c r="I87" s="81" t="s">
        <v>932</v>
      </c>
      <c r="J87" s="83" t="s">
        <v>158</v>
      </c>
      <c r="K87" s="83"/>
      <c r="L87" s="734"/>
      <c r="M87" s="84"/>
      <c r="N87" s="85"/>
      <c r="O87" s="86" t="s">
        <v>380</v>
      </c>
      <c r="P87" s="86" t="s">
        <v>380</v>
      </c>
      <c r="Q87" s="86" t="s">
        <v>989</v>
      </c>
      <c r="R87" s="83"/>
      <c r="S87" s="86"/>
      <c r="T87" s="87"/>
      <c r="U87" s="87"/>
      <c r="V87" s="87"/>
      <c r="W87" s="87"/>
      <c r="X87" s="87"/>
      <c r="Y87" s="87"/>
      <c r="Z87" s="87"/>
    </row>
    <row r="88" spans="1:26" ht="16.5" customHeight="1">
      <c r="A88" s="665"/>
      <c r="B88" s="665"/>
      <c r="C88" s="665"/>
      <c r="D88" s="665"/>
      <c r="E88" s="665"/>
      <c r="F88" s="665"/>
      <c r="G88" s="88">
        <v>2</v>
      </c>
      <c r="H88" s="81" t="s">
        <v>910</v>
      </c>
      <c r="I88" s="81" t="s">
        <v>856</v>
      </c>
      <c r="J88" s="83" t="s">
        <v>158</v>
      </c>
      <c r="K88" s="83"/>
      <c r="L88" s="665"/>
      <c r="M88" s="84"/>
      <c r="N88" s="85"/>
      <c r="O88" s="86" t="s">
        <v>380</v>
      </c>
      <c r="P88" s="86" t="s">
        <v>380</v>
      </c>
      <c r="Q88" s="86" t="s">
        <v>989</v>
      </c>
      <c r="R88" s="83"/>
      <c r="S88" s="86"/>
      <c r="T88" s="87"/>
      <c r="U88" s="87"/>
      <c r="V88" s="87"/>
      <c r="W88" s="87"/>
      <c r="X88" s="87"/>
      <c r="Y88" s="87"/>
      <c r="Z88" s="87"/>
    </row>
    <row r="89" spans="1:26" ht="16.5" customHeight="1">
      <c r="A89" s="666"/>
      <c r="B89" s="666"/>
      <c r="C89" s="666"/>
      <c r="D89" s="666"/>
      <c r="E89" s="666"/>
      <c r="F89" s="666"/>
      <c r="G89" s="88">
        <v>3</v>
      </c>
      <c r="H89" s="81" t="s">
        <v>866</v>
      </c>
      <c r="I89" s="81" t="s">
        <v>868</v>
      </c>
      <c r="J89" s="83"/>
      <c r="K89" s="83"/>
      <c r="L89" s="666"/>
      <c r="M89" s="84"/>
      <c r="N89" s="85"/>
      <c r="O89" s="86" t="s">
        <v>380</v>
      </c>
      <c r="P89" s="86" t="s">
        <v>380</v>
      </c>
      <c r="Q89" s="86" t="s">
        <v>380</v>
      </c>
      <c r="R89" s="83"/>
      <c r="S89" s="86"/>
      <c r="T89" s="87"/>
      <c r="U89" s="87"/>
      <c r="V89" s="87"/>
      <c r="W89" s="87"/>
      <c r="X89" s="87"/>
      <c r="Y89" s="87"/>
      <c r="Z89" s="87"/>
    </row>
    <row r="90" spans="1:26" ht="16.5" customHeight="1">
      <c r="A90" s="730" t="s">
        <v>1000</v>
      </c>
      <c r="B90" s="730" t="s">
        <v>363</v>
      </c>
      <c r="C90" s="730" t="s">
        <v>365</v>
      </c>
      <c r="D90" s="733" t="s">
        <v>1004</v>
      </c>
      <c r="E90" s="733" t="s">
        <v>1006</v>
      </c>
      <c r="F90" s="733" t="s">
        <v>1007</v>
      </c>
      <c r="G90" s="608">
        <v>1</v>
      </c>
      <c r="H90" s="612" t="s">
        <v>1008</v>
      </c>
      <c r="I90" s="612" t="s">
        <v>1009</v>
      </c>
      <c r="J90" s="83"/>
      <c r="K90" s="83"/>
      <c r="L90" s="734"/>
      <c r="M90" s="84"/>
      <c r="N90" s="85"/>
      <c r="O90" s="86" t="s">
        <v>380</v>
      </c>
      <c r="P90" s="86" t="s">
        <v>380</v>
      </c>
      <c r="Q90" s="86" t="s">
        <v>380</v>
      </c>
      <c r="R90" s="83" t="s">
        <v>101</v>
      </c>
      <c r="S90" s="86"/>
      <c r="T90" s="87"/>
      <c r="U90" s="87"/>
      <c r="V90" s="87"/>
      <c r="W90" s="87"/>
      <c r="X90" s="87"/>
      <c r="Y90" s="87"/>
      <c r="Z90" s="87"/>
    </row>
    <row r="91" spans="1:26" ht="16.5" customHeight="1">
      <c r="A91" s="731"/>
      <c r="B91" s="731"/>
      <c r="C91" s="731"/>
      <c r="D91" s="731"/>
      <c r="E91" s="731"/>
      <c r="F91" s="731"/>
      <c r="G91" s="608">
        <v>2</v>
      </c>
      <c r="H91" s="612" t="s">
        <v>1016</v>
      </c>
      <c r="I91" s="612" t="s">
        <v>1018</v>
      </c>
      <c r="J91" s="83"/>
      <c r="K91" s="83"/>
      <c r="L91" s="665"/>
      <c r="M91" s="84"/>
      <c r="N91" s="85"/>
      <c r="O91" s="86" t="s">
        <v>380</v>
      </c>
      <c r="P91" s="86" t="s">
        <v>380</v>
      </c>
      <c r="Q91" s="86" t="s">
        <v>380</v>
      </c>
      <c r="R91" s="83" t="s">
        <v>101</v>
      </c>
      <c r="S91" s="86"/>
      <c r="T91" s="87"/>
      <c r="U91" s="87"/>
      <c r="V91" s="87"/>
      <c r="W91" s="87"/>
      <c r="X91" s="87"/>
      <c r="Y91" s="87"/>
      <c r="Z91" s="87"/>
    </row>
    <row r="92" spans="1:26" ht="16.5" customHeight="1">
      <c r="A92" s="731"/>
      <c r="B92" s="731"/>
      <c r="C92" s="731"/>
      <c r="D92" s="731"/>
      <c r="E92" s="731"/>
      <c r="F92" s="731"/>
      <c r="G92" s="608">
        <v>3</v>
      </c>
      <c r="H92" s="612" t="s">
        <v>1021</v>
      </c>
      <c r="I92" s="612" t="s">
        <v>1022</v>
      </c>
      <c r="J92" s="83"/>
      <c r="K92" s="83"/>
      <c r="L92" s="665"/>
      <c r="M92" s="84"/>
      <c r="N92" s="85"/>
      <c r="O92" s="86" t="s">
        <v>380</v>
      </c>
      <c r="P92" s="86" t="s">
        <v>380</v>
      </c>
      <c r="Q92" s="86" t="s">
        <v>380</v>
      </c>
      <c r="R92" s="83" t="s">
        <v>101</v>
      </c>
      <c r="S92" s="86"/>
      <c r="T92" s="87"/>
      <c r="U92" s="87"/>
      <c r="V92" s="87"/>
      <c r="W92" s="87"/>
      <c r="X92" s="87"/>
      <c r="Y92" s="87"/>
      <c r="Z92" s="87"/>
    </row>
    <row r="93" spans="1:26" ht="16.5" customHeight="1">
      <c r="A93" s="731"/>
      <c r="B93" s="731"/>
      <c r="C93" s="731"/>
      <c r="D93" s="731"/>
      <c r="E93" s="731"/>
      <c r="F93" s="731"/>
      <c r="G93" s="608">
        <v>4</v>
      </c>
      <c r="H93" s="612" t="s">
        <v>1029</v>
      </c>
      <c r="I93" s="612" t="s">
        <v>1030</v>
      </c>
      <c r="J93" s="83"/>
      <c r="K93" s="83"/>
      <c r="L93" s="665"/>
      <c r="M93" s="84"/>
      <c r="N93" s="85"/>
      <c r="O93" s="86" t="s">
        <v>380</v>
      </c>
      <c r="P93" s="86" t="s">
        <v>380</v>
      </c>
      <c r="Q93" s="86" t="s">
        <v>380</v>
      </c>
      <c r="R93" s="83" t="s">
        <v>101</v>
      </c>
      <c r="S93" s="86"/>
      <c r="T93" s="87"/>
      <c r="U93" s="87"/>
      <c r="V93" s="87"/>
      <c r="W93" s="87"/>
      <c r="X93" s="87"/>
      <c r="Y93" s="87"/>
      <c r="Z93" s="87"/>
    </row>
    <row r="94" spans="1:26" ht="16.5" customHeight="1">
      <c r="A94" s="731"/>
      <c r="B94" s="731"/>
      <c r="C94" s="731"/>
      <c r="D94" s="731"/>
      <c r="E94" s="731"/>
      <c r="F94" s="731"/>
      <c r="G94" s="608">
        <v>5</v>
      </c>
      <c r="H94" s="612" t="s">
        <v>1033</v>
      </c>
      <c r="I94" s="612" t="s">
        <v>1034</v>
      </c>
      <c r="J94" s="83"/>
      <c r="K94" s="83"/>
      <c r="L94" s="665"/>
      <c r="M94" s="84"/>
      <c r="N94" s="85"/>
      <c r="O94" s="86" t="s">
        <v>380</v>
      </c>
      <c r="P94" s="86" t="s">
        <v>380</v>
      </c>
      <c r="Q94" s="86" t="s">
        <v>380</v>
      </c>
      <c r="R94" s="83" t="s">
        <v>101</v>
      </c>
      <c r="S94" s="86"/>
      <c r="T94" s="87"/>
      <c r="U94" s="87"/>
      <c r="V94" s="87"/>
      <c r="W94" s="87"/>
      <c r="X94" s="87"/>
      <c r="Y94" s="87"/>
      <c r="Z94" s="87"/>
    </row>
    <row r="95" spans="1:26" ht="138.75" customHeight="1">
      <c r="A95" s="732"/>
      <c r="B95" s="732"/>
      <c r="C95" s="732"/>
      <c r="D95" s="732"/>
      <c r="E95" s="732"/>
      <c r="F95" s="732"/>
      <c r="G95" s="608">
        <v>6</v>
      </c>
      <c r="H95" s="612" t="s">
        <v>866</v>
      </c>
      <c r="I95" s="612" t="s">
        <v>1037</v>
      </c>
      <c r="J95" s="83"/>
      <c r="K95" s="83"/>
      <c r="L95" s="666"/>
      <c r="M95" s="84"/>
      <c r="N95" s="85"/>
      <c r="O95" s="86" t="s">
        <v>380</v>
      </c>
      <c r="P95" s="86" t="s">
        <v>380</v>
      </c>
      <c r="Q95" s="86" t="s">
        <v>380</v>
      </c>
      <c r="R95" s="83" t="s">
        <v>101</v>
      </c>
      <c r="S95" s="86"/>
      <c r="T95" s="87"/>
      <c r="U95" s="87"/>
      <c r="V95" s="87"/>
      <c r="W95" s="87"/>
      <c r="X95" s="87"/>
      <c r="Y95" s="87"/>
      <c r="Z95" s="87"/>
    </row>
    <row r="96" spans="1:26" ht="121.5" customHeight="1">
      <c r="A96" s="608" t="s">
        <v>1041</v>
      </c>
      <c r="B96" s="608" t="s">
        <v>363</v>
      </c>
      <c r="C96" s="608" t="s">
        <v>365</v>
      </c>
      <c r="D96" s="609" t="s">
        <v>1004</v>
      </c>
      <c r="E96" s="620" t="s">
        <v>1042</v>
      </c>
      <c r="F96" s="620" t="s">
        <v>370</v>
      </c>
      <c r="G96" s="608">
        <v>1</v>
      </c>
      <c r="H96" s="612" t="s">
        <v>1043</v>
      </c>
      <c r="I96" s="612" t="s">
        <v>1044</v>
      </c>
      <c r="J96" s="83"/>
      <c r="K96" s="83"/>
      <c r="L96" s="86"/>
      <c r="M96" s="84"/>
      <c r="N96" s="85"/>
      <c r="O96" s="86" t="s">
        <v>380</v>
      </c>
      <c r="P96" s="86" t="s">
        <v>380</v>
      </c>
      <c r="Q96" s="86" t="s">
        <v>380</v>
      </c>
      <c r="R96" s="83" t="s">
        <v>101</v>
      </c>
      <c r="S96" s="86"/>
      <c r="T96" s="87"/>
      <c r="U96" s="87"/>
      <c r="V96" s="87"/>
      <c r="W96" s="87"/>
      <c r="X96" s="87"/>
      <c r="Y96" s="87"/>
      <c r="Z96" s="87"/>
    </row>
    <row r="97" spans="1:26" ht="128.25" customHeight="1">
      <c r="A97" s="608" t="s">
        <v>1045</v>
      </c>
      <c r="B97" s="608" t="s">
        <v>363</v>
      </c>
      <c r="C97" s="608" t="s">
        <v>365</v>
      </c>
      <c r="D97" s="609" t="s">
        <v>1004</v>
      </c>
      <c r="E97" s="609" t="s">
        <v>1046</v>
      </c>
      <c r="F97" s="609" t="s">
        <v>370</v>
      </c>
      <c r="G97" s="608">
        <v>1</v>
      </c>
      <c r="H97" s="612" t="s">
        <v>1047</v>
      </c>
      <c r="I97" s="612" t="s">
        <v>1048</v>
      </c>
      <c r="J97" s="83"/>
      <c r="K97" s="83"/>
      <c r="L97" s="86"/>
      <c r="M97" s="84"/>
      <c r="N97" s="85"/>
      <c r="O97" s="86" t="s">
        <v>380</v>
      </c>
      <c r="P97" s="86" t="s">
        <v>380</v>
      </c>
      <c r="Q97" s="86" t="s">
        <v>380</v>
      </c>
      <c r="R97" s="83" t="s">
        <v>101</v>
      </c>
      <c r="S97" s="86"/>
      <c r="T97" s="87"/>
      <c r="U97" s="87"/>
      <c r="V97" s="87"/>
      <c r="W97" s="87"/>
      <c r="X97" s="87"/>
      <c r="Y97" s="87"/>
      <c r="Z97" s="87"/>
    </row>
    <row r="98" spans="1:26" ht="16.5" customHeight="1">
      <c r="A98" s="608" t="s">
        <v>1049</v>
      </c>
      <c r="B98" s="608" t="s">
        <v>363</v>
      </c>
      <c r="C98" s="608" t="s">
        <v>365</v>
      </c>
      <c r="D98" s="609" t="s">
        <v>1004</v>
      </c>
      <c r="E98" s="609" t="s">
        <v>1051</v>
      </c>
      <c r="F98" s="609" t="s">
        <v>370</v>
      </c>
      <c r="G98" s="608">
        <v>1</v>
      </c>
      <c r="H98" s="612" t="s">
        <v>1052</v>
      </c>
      <c r="I98" s="612" t="s">
        <v>1053</v>
      </c>
      <c r="J98" s="83"/>
      <c r="K98" s="83"/>
      <c r="L98" s="86"/>
      <c r="M98" s="84"/>
      <c r="N98" s="85"/>
      <c r="O98" s="86" t="s">
        <v>380</v>
      </c>
      <c r="P98" s="86" t="s">
        <v>380</v>
      </c>
      <c r="Q98" s="86" t="s">
        <v>380</v>
      </c>
      <c r="R98" s="83" t="s">
        <v>101</v>
      </c>
      <c r="S98" s="86"/>
      <c r="T98" s="87"/>
      <c r="U98" s="87"/>
      <c r="V98" s="87"/>
      <c r="W98" s="87"/>
      <c r="X98" s="87"/>
      <c r="Y98" s="87"/>
      <c r="Z98" s="87"/>
    </row>
    <row r="99" spans="1:26" ht="16.5" customHeight="1">
      <c r="A99" s="26" t="s">
        <v>1057</v>
      </c>
      <c r="B99" s="101" t="s">
        <v>363</v>
      </c>
      <c r="C99" s="101" t="s">
        <v>365</v>
      </c>
      <c r="D99" s="102" t="s">
        <v>896</v>
      </c>
      <c r="E99" s="82" t="s">
        <v>1059</v>
      </c>
      <c r="F99" s="82" t="s">
        <v>398</v>
      </c>
      <c r="G99" s="88">
        <v>1</v>
      </c>
      <c r="H99" s="82" t="s">
        <v>1061</v>
      </c>
      <c r="I99" s="82" t="s">
        <v>1062</v>
      </c>
      <c r="J99" s="83"/>
      <c r="K99" s="83"/>
      <c r="L99" s="86"/>
      <c r="M99" s="117"/>
      <c r="N99" s="106"/>
      <c r="O99" s="86" t="s">
        <v>380</v>
      </c>
      <c r="P99" s="86" t="s">
        <v>380</v>
      </c>
      <c r="Q99" s="86" t="s">
        <v>380</v>
      </c>
      <c r="R99" s="83"/>
      <c r="S99" s="86"/>
      <c r="T99" s="87"/>
      <c r="U99" s="87"/>
      <c r="V99" s="87"/>
      <c r="W99" s="87"/>
      <c r="X99" s="87"/>
      <c r="Y99" s="87"/>
      <c r="Z99" s="87"/>
    </row>
    <row r="100" spans="1:26" ht="93" customHeight="1">
      <c r="A100" s="26" t="s">
        <v>1068</v>
      </c>
      <c r="B100" s="101" t="s">
        <v>363</v>
      </c>
      <c r="C100" s="101" t="s">
        <v>365</v>
      </c>
      <c r="D100" s="102" t="s">
        <v>896</v>
      </c>
      <c r="E100" s="82" t="s">
        <v>1071</v>
      </c>
      <c r="F100" s="82" t="s">
        <v>398</v>
      </c>
      <c r="G100" s="88">
        <v>1</v>
      </c>
      <c r="H100" s="82" t="s">
        <v>1074</v>
      </c>
      <c r="I100" s="82" t="s">
        <v>1062</v>
      </c>
      <c r="J100" s="83"/>
      <c r="K100" s="83"/>
      <c r="L100" s="86"/>
      <c r="M100" s="117"/>
      <c r="N100" s="106"/>
      <c r="O100" s="86" t="s">
        <v>380</v>
      </c>
      <c r="P100" s="86" t="s">
        <v>380</v>
      </c>
      <c r="Q100" s="86" t="s">
        <v>380</v>
      </c>
      <c r="R100" s="83"/>
      <c r="S100" s="86"/>
      <c r="T100" s="87"/>
      <c r="U100" s="87"/>
      <c r="V100" s="87"/>
      <c r="W100" s="87"/>
      <c r="X100" s="87"/>
      <c r="Y100" s="87"/>
      <c r="Z100" s="87"/>
    </row>
    <row r="101" spans="1:26" ht="16.5" customHeight="1">
      <c r="A101" s="26" t="s">
        <v>1080</v>
      </c>
      <c r="B101" s="101" t="s">
        <v>363</v>
      </c>
      <c r="C101" s="101" t="s">
        <v>365</v>
      </c>
      <c r="D101" s="102" t="s">
        <v>896</v>
      </c>
      <c r="E101" s="82" t="s">
        <v>1082</v>
      </c>
      <c r="F101" s="82" t="s">
        <v>398</v>
      </c>
      <c r="G101" s="88">
        <v>1</v>
      </c>
      <c r="H101" s="82" t="s">
        <v>1084</v>
      </c>
      <c r="I101" s="82" t="s">
        <v>1062</v>
      </c>
      <c r="J101" s="83"/>
      <c r="K101" s="83"/>
      <c r="L101" s="86"/>
      <c r="M101" s="117"/>
      <c r="N101" s="106"/>
      <c r="O101" s="86" t="s">
        <v>380</v>
      </c>
      <c r="P101" s="86" t="s">
        <v>380</v>
      </c>
      <c r="Q101" s="86" t="s">
        <v>380</v>
      </c>
      <c r="R101" s="83"/>
      <c r="S101" s="86"/>
      <c r="T101" s="87"/>
      <c r="U101" s="87"/>
      <c r="V101" s="87"/>
      <c r="W101" s="87"/>
      <c r="X101" s="87"/>
      <c r="Y101" s="87"/>
      <c r="Z101" s="87"/>
    </row>
    <row r="102" spans="1:26" ht="16.5" customHeight="1">
      <c r="A102" s="735" t="s">
        <v>1090</v>
      </c>
      <c r="B102" s="736" t="s">
        <v>363</v>
      </c>
      <c r="C102" s="736" t="s">
        <v>365</v>
      </c>
      <c r="D102" s="737" t="s">
        <v>896</v>
      </c>
      <c r="E102" s="737" t="s">
        <v>1093</v>
      </c>
      <c r="F102" s="737" t="s">
        <v>398</v>
      </c>
      <c r="G102" s="88">
        <v>1</v>
      </c>
      <c r="H102" s="82" t="s">
        <v>1095</v>
      </c>
      <c r="I102" s="82" t="s">
        <v>1097</v>
      </c>
      <c r="J102" s="83"/>
      <c r="K102" s="83"/>
      <c r="L102" s="734"/>
      <c r="M102" s="117"/>
      <c r="N102" s="106"/>
      <c r="O102" s="86" t="s">
        <v>380</v>
      </c>
      <c r="P102" s="86" t="s">
        <v>380</v>
      </c>
      <c r="Q102" s="86" t="s">
        <v>380</v>
      </c>
      <c r="R102" s="83"/>
      <c r="S102" s="86"/>
      <c r="T102" s="87"/>
      <c r="U102" s="87"/>
      <c r="V102" s="87"/>
      <c r="W102" s="87"/>
      <c r="X102" s="87"/>
      <c r="Y102" s="87"/>
      <c r="Z102" s="87"/>
    </row>
    <row r="103" spans="1:26" ht="154.5" customHeight="1">
      <c r="A103" s="665"/>
      <c r="B103" s="665"/>
      <c r="C103" s="665"/>
      <c r="D103" s="665"/>
      <c r="E103" s="665"/>
      <c r="F103" s="665"/>
      <c r="G103" s="88">
        <v>2</v>
      </c>
      <c r="H103" s="82" t="s">
        <v>1105</v>
      </c>
      <c r="I103" s="82" t="s">
        <v>1107</v>
      </c>
      <c r="J103" s="83"/>
      <c r="K103" s="83"/>
      <c r="L103" s="665"/>
      <c r="M103" s="117"/>
      <c r="N103" s="106"/>
      <c r="O103" s="86" t="s">
        <v>380</v>
      </c>
      <c r="P103" s="86" t="s">
        <v>380</v>
      </c>
      <c r="Q103" s="86" t="s">
        <v>380</v>
      </c>
      <c r="R103" s="83"/>
      <c r="S103" s="86"/>
      <c r="T103" s="87"/>
      <c r="U103" s="87"/>
      <c r="V103" s="87"/>
      <c r="W103" s="87"/>
      <c r="X103" s="87"/>
      <c r="Y103" s="87"/>
      <c r="Z103" s="87"/>
    </row>
    <row r="104" spans="1:26" ht="170.25" customHeight="1">
      <c r="A104" s="666"/>
      <c r="B104" s="666"/>
      <c r="C104" s="666"/>
      <c r="D104" s="666"/>
      <c r="E104" s="666"/>
      <c r="F104" s="666"/>
      <c r="G104" s="88">
        <v>3</v>
      </c>
      <c r="H104" s="82" t="s">
        <v>1110</v>
      </c>
      <c r="I104" s="82" t="s">
        <v>1112</v>
      </c>
      <c r="J104" s="83"/>
      <c r="K104" s="83"/>
      <c r="L104" s="666"/>
      <c r="M104" s="117"/>
      <c r="N104" s="106"/>
      <c r="O104" s="86" t="s">
        <v>380</v>
      </c>
      <c r="P104" s="86" t="s">
        <v>380</v>
      </c>
      <c r="Q104" s="86" t="s">
        <v>380</v>
      </c>
      <c r="R104" s="83"/>
      <c r="S104" s="86"/>
      <c r="T104" s="87"/>
      <c r="U104" s="87"/>
      <c r="V104" s="87"/>
      <c r="W104" s="87"/>
      <c r="X104" s="87"/>
      <c r="Y104" s="87"/>
      <c r="Z104" s="87"/>
    </row>
    <row r="105" spans="1:26" ht="127.5" customHeight="1">
      <c r="A105" s="26" t="s">
        <v>1120</v>
      </c>
      <c r="B105" s="101" t="s">
        <v>363</v>
      </c>
      <c r="C105" s="101" t="s">
        <v>365</v>
      </c>
      <c r="D105" s="129" t="s">
        <v>896</v>
      </c>
      <c r="E105" s="82" t="s">
        <v>668</v>
      </c>
      <c r="F105" s="82" t="s">
        <v>398</v>
      </c>
      <c r="G105" s="88">
        <v>1</v>
      </c>
      <c r="H105" s="82" t="s">
        <v>1125</v>
      </c>
      <c r="I105" s="82" t="s">
        <v>934</v>
      </c>
      <c r="J105" s="83"/>
      <c r="K105" s="83"/>
      <c r="L105" s="86"/>
      <c r="M105" s="117"/>
      <c r="N105" s="106"/>
      <c r="O105" s="86" t="s">
        <v>380</v>
      </c>
      <c r="P105" s="86" t="s">
        <v>380</v>
      </c>
      <c r="Q105" s="86" t="s">
        <v>380</v>
      </c>
      <c r="R105" s="83"/>
      <c r="S105" s="86"/>
      <c r="T105" s="87"/>
      <c r="U105" s="87"/>
      <c r="V105" s="87"/>
      <c r="W105" s="87"/>
      <c r="X105" s="87"/>
      <c r="Y105" s="87"/>
      <c r="Z105" s="87"/>
    </row>
    <row r="106" spans="1:26" ht="16.5" customHeight="1">
      <c r="A106" s="735" t="s">
        <v>1133</v>
      </c>
      <c r="B106" s="736" t="s">
        <v>363</v>
      </c>
      <c r="C106" s="736" t="s">
        <v>365</v>
      </c>
      <c r="D106" s="737" t="s">
        <v>896</v>
      </c>
      <c r="E106" s="737" t="s">
        <v>1138</v>
      </c>
      <c r="F106" s="737" t="s">
        <v>398</v>
      </c>
      <c r="G106" s="88">
        <v>1</v>
      </c>
      <c r="H106" s="82" t="s">
        <v>1140</v>
      </c>
      <c r="I106" s="82" t="s">
        <v>1141</v>
      </c>
      <c r="J106" s="83"/>
      <c r="K106" s="83"/>
      <c r="L106" s="734"/>
      <c r="M106" s="117"/>
      <c r="N106" s="106"/>
      <c r="O106" s="86" t="s">
        <v>380</v>
      </c>
      <c r="P106" s="86" t="s">
        <v>380</v>
      </c>
      <c r="Q106" s="86" t="s">
        <v>380</v>
      </c>
      <c r="R106" s="83"/>
      <c r="S106" s="86"/>
      <c r="T106" s="87"/>
      <c r="U106" s="87"/>
      <c r="V106" s="87"/>
      <c r="W106" s="87"/>
      <c r="X106" s="87"/>
      <c r="Y106" s="87"/>
      <c r="Z106" s="87"/>
    </row>
    <row r="107" spans="1:26" ht="16.5" customHeight="1">
      <c r="A107" s="665"/>
      <c r="B107" s="665"/>
      <c r="C107" s="665"/>
      <c r="D107" s="665"/>
      <c r="E107" s="665"/>
      <c r="F107" s="665"/>
      <c r="G107" s="88">
        <v>2</v>
      </c>
      <c r="H107" s="82" t="s">
        <v>1148</v>
      </c>
      <c r="I107" s="82" t="s">
        <v>1107</v>
      </c>
      <c r="J107" s="83"/>
      <c r="K107" s="83"/>
      <c r="L107" s="665"/>
      <c r="M107" s="117"/>
      <c r="N107" s="106"/>
      <c r="O107" s="86" t="s">
        <v>380</v>
      </c>
      <c r="P107" s="86" t="s">
        <v>380</v>
      </c>
      <c r="Q107" s="86" t="s">
        <v>380</v>
      </c>
      <c r="R107" s="83"/>
      <c r="S107" s="86"/>
      <c r="T107" s="87"/>
      <c r="U107" s="87"/>
      <c r="V107" s="87"/>
      <c r="W107" s="87"/>
      <c r="X107" s="87"/>
      <c r="Y107" s="87"/>
      <c r="Z107" s="87"/>
    </row>
    <row r="108" spans="1:26" ht="144" customHeight="1">
      <c r="A108" s="666"/>
      <c r="B108" s="666"/>
      <c r="C108" s="666"/>
      <c r="D108" s="666"/>
      <c r="E108" s="666"/>
      <c r="F108" s="666"/>
      <c r="G108" s="88">
        <v>3</v>
      </c>
      <c r="H108" s="82" t="s">
        <v>1110</v>
      </c>
      <c r="I108" s="82" t="s">
        <v>1112</v>
      </c>
      <c r="J108" s="83"/>
      <c r="K108" s="83"/>
      <c r="L108" s="666"/>
      <c r="M108" s="117"/>
      <c r="N108" s="106"/>
      <c r="O108" s="86" t="s">
        <v>380</v>
      </c>
      <c r="P108" s="86" t="s">
        <v>380</v>
      </c>
      <c r="Q108" s="86" t="s">
        <v>380</v>
      </c>
      <c r="R108" s="83"/>
      <c r="S108" s="86"/>
      <c r="T108" s="87"/>
      <c r="U108" s="87"/>
      <c r="V108" s="87"/>
      <c r="W108" s="87"/>
      <c r="X108" s="87"/>
      <c r="Y108" s="87"/>
      <c r="Z108" s="87"/>
    </row>
    <row r="109" spans="1:26" ht="67.5" customHeight="1">
      <c r="A109" s="26" t="s">
        <v>1160</v>
      </c>
      <c r="B109" s="101" t="s">
        <v>363</v>
      </c>
      <c r="C109" s="101" t="s">
        <v>365</v>
      </c>
      <c r="D109" s="129" t="s">
        <v>896</v>
      </c>
      <c r="E109" s="82" t="s">
        <v>680</v>
      </c>
      <c r="F109" s="82" t="s">
        <v>398</v>
      </c>
      <c r="G109" s="88">
        <v>1</v>
      </c>
      <c r="H109" s="82" t="s">
        <v>1164</v>
      </c>
      <c r="I109" s="82" t="s">
        <v>934</v>
      </c>
      <c r="J109" s="83"/>
      <c r="K109" s="83"/>
      <c r="L109" s="86"/>
      <c r="M109" s="117"/>
      <c r="N109" s="106"/>
      <c r="O109" s="86" t="s">
        <v>380</v>
      </c>
      <c r="P109" s="86" t="s">
        <v>380</v>
      </c>
      <c r="Q109" s="86" t="s">
        <v>380</v>
      </c>
      <c r="R109" s="83"/>
      <c r="S109" s="86"/>
      <c r="T109" s="87"/>
      <c r="U109" s="87"/>
      <c r="V109" s="87"/>
      <c r="W109" s="87"/>
      <c r="X109" s="87"/>
      <c r="Y109" s="87"/>
      <c r="Z109" s="87"/>
    </row>
    <row r="110" spans="1:26" ht="16.5" customHeight="1">
      <c r="A110" s="735" t="s">
        <v>1165</v>
      </c>
      <c r="B110" s="736" t="s">
        <v>363</v>
      </c>
      <c r="C110" s="736" t="s">
        <v>365</v>
      </c>
      <c r="D110" s="737" t="s">
        <v>896</v>
      </c>
      <c r="E110" s="738" t="s">
        <v>1166</v>
      </c>
      <c r="F110" s="738" t="s">
        <v>398</v>
      </c>
      <c r="G110" s="88">
        <v>1</v>
      </c>
      <c r="H110" s="82" t="s">
        <v>1167</v>
      </c>
      <c r="I110" s="82" t="s">
        <v>1168</v>
      </c>
      <c r="J110" s="83"/>
      <c r="K110" s="83"/>
      <c r="L110" s="734"/>
      <c r="M110" s="117"/>
      <c r="N110" s="106"/>
      <c r="O110" s="86" t="s">
        <v>380</v>
      </c>
      <c r="P110" s="86" t="s">
        <v>380</v>
      </c>
      <c r="Q110" s="86" t="s">
        <v>380</v>
      </c>
      <c r="R110" s="83"/>
      <c r="S110" s="86"/>
      <c r="T110" s="87"/>
      <c r="U110" s="87"/>
      <c r="V110" s="87"/>
      <c r="W110" s="87"/>
      <c r="X110" s="87"/>
      <c r="Y110" s="87"/>
      <c r="Z110" s="87"/>
    </row>
    <row r="111" spans="1:26" ht="16.5" customHeight="1">
      <c r="A111" s="666"/>
      <c r="B111" s="666"/>
      <c r="C111" s="666"/>
      <c r="D111" s="666"/>
      <c r="E111" s="666"/>
      <c r="F111" s="666"/>
      <c r="G111" s="88">
        <v>2</v>
      </c>
      <c r="H111" s="82" t="s">
        <v>1063</v>
      </c>
      <c r="I111" s="82" t="s">
        <v>1168</v>
      </c>
      <c r="J111" s="83"/>
      <c r="K111" s="83"/>
      <c r="L111" s="666"/>
      <c r="M111" s="117"/>
      <c r="N111" s="106"/>
      <c r="O111" s="86" t="s">
        <v>380</v>
      </c>
      <c r="P111" s="86" t="s">
        <v>380</v>
      </c>
      <c r="Q111" s="86" t="s">
        <v>380</v>
      </c>
      <c r="R111" s="83"/>
      <c r="S111" s="86"/>
      <c r="T111" s="87"/>
      <c r="U111" s="87"/>
      <c r="V111" s="87"/>
      <c r="W111" s="87"/>
      <c r="X111" s="87"/>
      <c r="Y111" s="87"/>
      <c r="Z111" s="87"/>
    </row>
    <row r="112" spans="1:26" ht="16.5" customHeight="1">
      <c r="A112" s="735" t="s">
        <v>1177</v>
      </c>
      <c r="B112" s="736" t="s">
        <v>363</v>
      </c>
      <c r="C112" s="736" t="s">
        <v>365</v>
      </c>
      <c r="D112" s="737" t="s">
        <v>896</v>
      </c>
      <c r="E112" s="746" t="s">
        <v>1178</v>
      </c>
      <c r="F112" s="746" t="s">
        <v>398</v>
      </c>
      <c r="G112" s="88">
        <v>1</v>
      </c>
      <c r="H112" s="81" t="s">
        <v>1180</v>
      </c>
      <c r="I112" s="81" t="s">
        <v>1181</v>
      </c>
      <c r="J112" s="83"/>
      <c r="K112" s="83"/>
      <c r="L112" s="734"/>
      <c r="M112" s="104"/>
      <c r="N112" s="106"/>
      <c r="O112" s="86" t="s">
        <v>380</v>
      </c>
      <c r="P112" s="86" t="s">
        <v>380</v>
      </c>
      <c r="Q112" s="86" t="s">
        <v>380</v>
      </c>
      <c r="R112" s="83"/>
      <c r="S112" s="86"/>
      <c r="T112" s="87"/>
      <c r="U112" s="87"/>
      <c r="V112" s="87"/>
      <c r="W112" s="87"/>
      <c r="X112" s="87"/>
      <c r="Y112" s="87"/>
      <c r="Z112" s="87"/>
    </row>
    <row r="113" spans="1:26" ht="136.5" customHeight="1">
      <c r="A113" s="666"/>
      <c r="B113" s="666"/>
      <c r="C113" s="666"/>
      <c r="D113" s="666"/>
      <c r="E113" s="666"/>
      <c r="F113" s="666"/>
      <c r="G113" s="88">
        <v>2</v>
      </c>
      <c r="H113" s="81" t="s">
        <v>1063</v>
      </c>
      <c r="I113" s="81" t="s">
        <v>1168</v>
      </c>
      <c r="J113" s="83"/>
      <c r="K113" s="83"/>
      <c r="L113" s="666"/>
      <c r="M113" s="104"/>
      <c r="N113" s="106"/>
      <c r="O113" s="86" t="s">
        <v>380</v>
      </c>
      <c r="P113" s="86" t="s">
        <v>380</v>
      </c>
      <c r="Q113" s="86" t="s">
        <v>380</v>
      </c>
      <c r="R113" s="83"/>
      <c r="S113" s="86"/>
      <c r="T113" s="87"/>
      <c r="U113" s="87"/>
      <c r="V113" s="87"/>
      <c r="W113" s="87"/>
      <c r="X113" s="87"/>
      <c r="Y113" s="87"/>
      <c r="Z113" s="87"/>
    </row>
    <row r="114" spans="1:26" ht="152.25" customHeight="1">
      <c r="A114" s="730" t="s">
        <v>1186</v>
      </c>
      <c r="B114" s="730" t="s">
        <v>363</v>
      </c>
      <c r="C114" s="730" t="s">
        <v>365</v>
      </c>
      <c r="D114" s="733" t="s">
        <v>896</v>
      </c>
      <c r="E114" s="733" t="s">
        <v>1188</v>
      </c>
      <c r="F114" s="733" t="s">
        <v>398</v>
      </c>
      <c r="G114" s="608">
        <v>1</v>
      </c>
      <c r="H114" s="612" t="s">
        <v>1190</v>
      </c>
      <c r="I114" s="612" t="s">
        <v>1097</v>
      </c>
      <c r="J114" s="83"/>
      <c r="K114" s="83"/>
      <c r="L114" s="734"/>
      <c r="M114" s="84"/>
      <c r="N114" s="106"/>
      <c r="O114" s="86" t="s">
        <v>380</v>
      </c>
      <c r="P114" s="86" t="s">
        <v>380</v>
      </c>
      <c r="Q114" s="86" t="s">
        <v>380</v>
      </c>
      <c r="R114" s="83" t="s">
        <v>101</v>
      </c>
      <c r="S114" s="86"/>
      <c r="T114" s="87"/>
      <c r="U114" s="87"/>
      <c r="V114" s="87"/>
      <c r="W114" s="87"/>
      <c r="X114" s="87"/>
      <c r="Y114" s="87"/>
      <c r="Z114" s="87"/>
    </row>
    <row r="115" spans="1:26" ht="131.25" customHeight="1">
      <c r="A115" s="731"/>
      <c r="B115" s="731"/>
      <c r="C115" s="731"/>
      <c r="D115" s="731"/>
      <c r="E115" s="731"/>
      <c r="F115" s="731"/>
      <c r="G115" s="608">
        <v>2</v>
      </c>
      <c r="H115" s="612" t="s">
        <v>1105</v>
      </c>
      <c r="I115" s="612" t="s">
        <v>1107</v>
      </c>
      <c r="J115" s="83"/>
      <c r="K115" s="83"/>
      <c r="L115" s="665"/>
      <c r="M115" s="84"/>
      <c r="N115" s="106"/>
      <c r="O115" s="86" t="s">
        <v>380</v>
      </c>
      <c r="P115" s="86" t="s">
        <v>380</v>
      </c>
      <c r="Q115" s="86" t="s">
        <v>380</v>
      </c>
      <c r="R115" s="83" t="s">
        <v>101</v>
      </c>
      <c r="S115" s="86"/>
      <c r="T115" s="87"/>
      <c r="U115" s="87"/>
      <c r="V115" s="87"/>
      <c r="W115" s="87"/>
      <c r="X115" s="87"/>
      <c r="Y115" s="87"/>
      <c r="Z115" s="87"/>
    </row>
    <row r="116" spans="1:26" ht="194.25" customHeight="1">
      <c r="A116" s="732"/>
      <c r="B116" s="732"/>
      <c r="C116" s="732"/>
      <c r="D116" s="732"/>
      <c r="E116" s="732"/>
      <c r="F116" s="732"/>
      <c r="G116" s="608">
        <v>3</v>
      </c>
      <c r="H116" s="612" t="s">
        <v>1110</v>
      </c>
      <c r="I116" s="612" t="s">
        <v>1112</v>
      </c>
      <c r="J116" s="83"/>
      <c r="K116" s="83"/>
      <c r="L116" s="666"/>
      <c r="M116" s="84"/>
      <c r="N116" s="106"/>
      <c r="O116" s="86" t="s">
        <v>380</v>
      </c>
      <c r="P116" s="86" t="s">
        <v>380</v>
      </c>
      <c r="Q116" s="86" t="s">
        <v>380</v>
      </c>
      <c r="R116" s="83" t="s">
        <v>101</v>
      </c>
      <c r="S116" s="86"/>
      <c r="T116" s="87"/>
      <c r="U116" s="87"/>
      <c r="V116" s="87"/>
      <c r="W116" s="87"/>
      <c r="X116" s="87"/>
      <c r="Y116" s="87"/>
      <c r="Z116" s="87"/>
    </row>
    <row r="117" spans="1:26" ht="144.75" customHeight="1">
      <c r="A117" s="608" t="s">
        <v>1207</v>
      </c>
      <c r="B117" s="608" t="s">
        <v>363</v>
      </c>
      <c r="C117" s="608" t="s">
        <v>365</v>
      </c>
      <c r="D117" s="612" t="s">
        <v>896</v>
      </c>
      <c r="E117" s="612" t="s">
        <v>1210</v>
      </c>
      <c r="F117" s="612" t="s">
        <v>398</v>
      </c>
      <c r="G117" s="608">
        <v>1</v>
      </c>
      <c r="H117" s="612" t="s">
        <v>1212</v>
      </c>
      <c r="I117" s="612" t="s">
        <v>934</v>
      </c>
      <c r="J117" s="83"/>
      <c r="K117" s="83"/>
      <c r="L117" s="86"/>
      <c r="M117" s="84"/>
      <c r="N117" s="106"/>
      <c r="O117" s="86" t="s">
        <v>380</v>
      </c>
      <c r="P117" s="86" t="s">
        <v>380</v>
      </c>
      <c r="Q117" s="86" t="s">
        <v>380</v>
      </c>
      <c r="R117" s="83" t="s">
        <v>101</v>
      </c>
      <c r="S117" s="86"/>
      <c r="T117" s="87"/>
      <c r="U117" s="87"/>
      <c r="V117" s="87"/>
      <c r="W117" s="87"/>
      <c r="X117" s="87"/>
      <c r="Y117" s="87"/>
      <c r="Z117" s="87"/>
    </row>
    <row r="118" spans="1:26" ht="120" customHeight="1">
      <c r="A118" s="730" t="s">
        <v>1216</v>
      </c>
      <c r="B118" s="730" t="s">
        <v>363</v>
      </c>
      <c r="C118" s="730" t="s">
        <v>365</v>
      </c>
      <c r="D118" s="733" t="s">
        <v>896</v>
      </c>
      <c r="E118" s="733" t="s">
        <v>1219</v>
      </c>
      <c r="F118" s="733" t="s">
        <v>398</v>
      </c>
      <c r="G118" s="608">
        <v>1</v>
      </c>
      <c r="H118" s="612" t="s">
        <v>1223</v>
      </c>
      <c r="I118" s="612" t="s">
        <v>1224</v>
      </c>
      <c r="J118" s="83"/>
      <c r="K118" s="83"/>
      <c r="L118" s="734"/>
      <c r="M118" s="84"/>
      <c r="N118" s="106"/>
      <c r="O118" s="86" t="s">
        <v>380</v>
      </c>
      <c r="P118" s="86" t="s">
        <v>380</v>
      </c>
      <c r="Q118" s="86" t="s">
        <v>380</v>
      </c>
      <c r="R118" s="83" t="s">
        <v>101</v>
      </c>
      <c r="S118" s="86"/>
      <c r="T118" s="87"/>
      <c r="U118" s="87"/>
      <c r="V118" s="87"/>
      <c r="W118" s="87"/>
      <c r="X118" s="87"/>
      <c r="Y118" s="87"/>
      <c r="Z118" s="87"/>
    </row>
    <row r="119" spans="1:26" ht="73.5" customHeight="1">
      <c r="A119" s="731"/>
      <c r="B119" s="731"/>
      <c r="C119" s="731"/>
      <c r="D119" s="731"/>
      <c r="E119" s="731"/>
      <c r="F119" s="731"/>
      <c r="G119" s="608">
        <v>2</v>
      </c>
      <c r="H119" s="612" t="s">
        <v>1148</v>
      </c>
      <c r="I119" s="612" t="s">
        <v>1227</v>
      </c>
      <c r="J119" s="83"/>
      <c r="K119" s="83"/>
      <c r="L119" s="665"/>
      <c r="M119" s="84"/>
      <c r="N119" s="106"/>
      <c r="O119" s="86" t="s">
        <v>380</v>
      </c>
      <c r="P119" s="86" t="s">
        <v>380</v>
      </c>
      <c r="Q119" s="86" t="s">
        <v>380</v>
      </c>
      <c r="R119" s="83" t="s">
        <v>101</v>
      </c>
      <c r="S119" s="86"/>
      <c r="T119" s="87"/>
      <c r="U119" s="87"/>
      <c r="V119" s="87"/>
      <c r="W119" s="87"/>
      <c r="X119" s="87"/>
      <c r="Y119" s="87"/>
      <c r="Z119" s="87"/>
    </row>
    <row r="120" spans="1:26" ht="141" customHeight="1">
      <c r="A120" s="732"/>
      <c r="B120" s="732"/>
      <c r="C120" s="732"/>
      <c r="D120" s="732"/>
      <c r="E120" s="732"/>
      <c r="F120" s="732"/>
      <c r="G120" s="608">
        <v>3</v>
      </c>
      <c r="H120" s="612" t="s">
        <v>1110</v>
      </c>
      <c r="I120" s="612" t="s">
        <v>1112</v>
      </c>
      <c r="J120" s="83"/>
      <c r="K120" s="83"/>
      <c r="L120" s="666"/>
      <c r="M120" s="84"/>
      <c r="N120" s="106"/>
      <c r="O120" s="86" t="s">
        <v>380</v>
      </c>
      <c r="P120" s="86" t="s">
        <v>380</v>
      </c>
      <c r="Q120" s="86" t="s">
        <v>380</v>
      </c>
      <c r="R120" s="83" t="s">
        <v>101</v>
      </c>
      <c r="S120" s="86"/>
      <c r="T120" s="87"/>
      <c r="U120" s="87"/>
      <c r="V120" s="87"/>
      <c r="W120" s="87"/>
      <c r="X120" s="87"/>
      <c r="Y120" s="87"/>
      <c r="Z120" s="87"/>
    </row>
    <row r="121" spans="1:26" ht="68.25" customHeight="1">
      <c r="A121" s="608" t="s">
        <v>1231</v>
      </c>
      <c r="B121" s="608" t="s">
        <v>363</v>
      </c>
      <c r="C121" s="608" t="s">
        <v>365</v>
      </c>
      <c r="D121" s="612" t="s">
        <v>896</v>
      </c>
      <c r="E121" s="612" t="s">
        <v>1233</v>
      </c>
      <c r="F121" s="612" t="s">
        <v>398</v>
      </c>
      <c r="G121" s="608">
        <v>1</v>
      </c>
      <c r="H121" s="612" t="s">
        <v>1234</v>
      </c>
      <c r="I121" s="612" t="s">
        <v>934</v>
      </c>
      <c r="J121" s="83"/>
      <c r="K121" s="83"/>
      <c r="L121" s="86"/>
      <c r="M121" s="84"/>
      <c r="N121" s="106"/>
      <c r="O121" s="86" t="s">
        <v>380</v>
      </c>
      <c r="P121" s="86" t="s">
        <v>380</v>
      </c>
      <c r="Q121" s="86" t="s">
        <v>380</v>
      </c>
      <c r="R121" s="83" t="s">
        <v>101</v>
      </c>
      <c r="S121" s="86"/>
      <c r="T121" s="87"/>
      <c r="U121" s="87"/>
      <c r="V121" s="87"/>
      <c r="W121" s="87"/>
      <c r="X121" s="87"/>
      <c r="Y121" s="87"/>
      <c r="Z121" s="87"/>
    </row>
    <row r="122" spans="1:26" ht="151.5" customHeight="1">
      <c r="A122" s="26" t="s">
        <v>1243</v>
      </c>
      <c r="B122" s="142" t="s">
        <v>363</v>
      </c>
      <c r="C122" s="142" t="s">
        <v>1244</v>
      </c>
      <c r="D122" s="120" t="s">
        <v>1245</v>
      </c>
      <c r="E122" s="81" t="s">
        <v>1246</v>
      </c>
      <c r="F122" s="81" t="s">
        <v>398</v>
      </c>
      <c r="G122" s="80">
        <v>1</v>
      </c>
      <c r="H122" s="81" t="s">
        <v>1247</v>
      </c>
      <c r="I122" s="81" t="s">
        <v>1248</v>
      </c>
      <c r="J122" s="83"/>
      <c r="K122" s="83"/>
      <c r="L122" s="86"/>
      <c r="M122" s="84"/>
      <c r="N122" s="85"/>
      <c r="O122" s="86" t="s">
        <v>380</v>
      </c>
      <c r="P122" s="86" t="s">
        <v>380</v>
      </c>
      <c r="Q122" s="86" t="s">
        <v>380</v>
      </c>
      <c r="R122" s="83"/>
      <c r="S122" s="86"/>
      <c r="T122" s="87"/>
      <c r="U122" s="87"/>
      <c r="V122" s="87"/>
      <c r="W122" s="87"/>
      <c r="X122" s="87"/>
      <c r="Y122" s="87"/>
      <c r="Z122" s="87"/>
    </row>
    <row r="123" spans="1:26" ht="165" customHeight="1">
      <c r="A123" s="26" t="s">
        <v>1252</v>
      </c>
      <c r="B123" s="142" t="s">
        <v>363</v>
      </c>
      <c r="C123" s="142" t="s">
        <v>1244</v>
      </c>
      <c r="D123" s="120" t="s">
        <v>1245</v>
      </c>
      <c r="E123" s="81" t="s">
        <v>1254</v>
      </c>
      <c r="F123" s="81" t="s">
        <v>1255</v>
      </c>
      <c r="G123" s="80">
        <v>1</v>
      </c>
      <c r="H123" s="81" t="s">
        <v>1256</v>
      </c>
      <c r="I123" s="81" t="s">
        <v>1248</v>
      </c>
      <c r="J123" s="83"/>
      <c r="K123" s="83"/>
      <c r="L123" s="86"/>
      <c r="M123" s="84"/>
      <c r="N123" s="85"/>
      <c r="O123" s="86" t="s">
        <v>380</v>
      </c>
      <c r="P123" s="86" t="s">
        <v>380</v>
      </c>
      <c r="Q123" s="86" t="s">
        <v>380</v>
      </c>
      <c r="R123" s="83"/>
      <c r="S123" s="86"/>
      <c r="T123" s="87"/>
      <c r="U123" s="87"/>
      <c r="V123" s="87"/>
      <c r="W123" s="87"/>
      <c r="X123" s="87"/>
      <c r="Y123" s="87"/>
      <c r="Z123" s="87"/>
    </row>
    <row r="124" spans="1:26" ht="165" customHeight="1">
      <c r="A124" s="26" t="s">
        <v>1260</v>
      </c>
      <c r="B124" s="142" t="s">
        <v>363</v>
      </c>
      <c r="C124" s="142" t="s">
        <v>1244</v>
      </c>
      <c r="D124" s="120" t="s">
        <v>1245</v>
      </c>
      <c r="E124" s="81" t="s">
        <v>1262</v>
      </c>
      <c r="F124" s="81" t="s">
        <v>1255</v>
      </c>
      <c r="G124" s="80">
        <v>1</v>
      </c>
      <c r="H124" s="81" t="s">
        <v>1264</v>
      </c>
      <c r="I124" s="81" t="s">
        <v>1248</v>
      </c>
      <c r="J124" s="83"/>
      <c r="K124" s="83"/>
      <c r="L124" s="86"/>
      <c r="M124" s="84"/>
      <c r="N124" s="85"/>
      <c r="O124" s="86" t="s">
        <v>380</v>
      </c>
      <c r="P124" s="86" t="s">
        <v>380</v>
      </c>
      <c r="Q124" s="86" t="s">
        <v>380</v>
      </c>
      <c r="R124" s="83"/>
      <c r="S124" s="86"/>
      <c r="T124" s="87"/>
      <c r="U124" s="87"/>
      <c r="V124" s="87"/>
      <c r="W124" s="87"/>
      <c r="X124" s="87"/>
      <c r="Y124" s="87"/>
      <c r="Z124" s="87"/>
    </row>
    <row r="125" spans="1:26" ht="165" customHeight="1">
      <c r="A125" s="26" t="s">
        <v>1268</v>
      </c>
      <c r="B125" s="142" t="s">
        <v>363</v>
      </c>
      <c r="C125" s="142" t="s">
        <v>1244</v>
      </c>
      <c r="D125" s="120" t="s">
        <v>1245</v>
      </c>
      <c r="E125" s="81" t="s">
        <v>1270</v>
      </c>
      <c r="F125" s="81" t="s">
        <v>1255</v>
      </c>
      <c r="G125" s="80">
        <v>1</v>
      </c>
      <c r="H125" s="81" t="s">
        <v>1271</v>
      </c>
      <c r="I125" s="81" t="s">
        <v>1248</v>
      </c>
      <c r="J125" s="83"/>
      <c r="K125" s="83"/>
      <c r="L125" s="86"/>
      <c r="M125" s="84"/>
      <c r="N125" s="85"/>
      <c r="O125" s="86" t="s">
        <v>380</v>
      </c>
      <c r="P125" s="86" t="s">
        <v>380</v>
      </c>
      <c r="Q125" s="86" t="s">
        <v>380</v>
      </c>
      <c r="R125" s="83"/>
      <c r="S125" s="86"/>
      <c r="T125" s="87"/>
      <c r="U125" s="87"/>
      <c r="V125" s="87"/>
      <c r="W125" s="87"/>
      <c r="X125" s="87"/>
      <c r="Y125" s="87"/>
      <c r="Z125" s="87"/>
    </row>
    <row r="126" spans="1:26" ht="165" customHeight="1">
      <c r="A126" s="26" t="s">
        <v>1276</v>
      </c>
      <c r="B126" s="142" t="s">
        <v>363</v>
      </c>
      <c r="C126" s="142" t="s">
        <v>1244</v>
      </c>
      <c r="D126" s="120" t="s">
        <v>1245</v>
      </c>
      <c r="E126" s="81" t="s">
        <v>1279</v>
      </c>
      <c r="F126" s="81" t="s">
        <v>1255</v>
      </c>
      <c r="G126" s="80">
        <v>1</v>
      </c>
      <c r="H126" s="81" t="s">
        <v>1280</v>
      </c>
      <c r="I126" s="81" t="s">
        <v>1248</v>
      </c>
      <c r="J126" s="83"/>
      <c r="K126" s="83"/>
      <c r="L126" s="86"/>
      <c r="M126" s="84"/>
      <c r="N126" s="85"/>
      <c r="O126" s="83" t="s">
        <v>379</v>
      </c>
      <c r="P126" s="86" t="s">
        <v>380</v>
      </c>
      <c r="Q126" s="86" t="s">
        <v>380</v>
      </c>
      <c r="R126" s="83"/>
      <c r="S126" s="86"/>
      <c r="T126" s="87"/>
      <c r="U126" s="87"/>
      <c r="V126" s="87"/>
      <c r="W126" s="87"/>
      <c r="X126" s="87"/>
      <c r="Y126" s="87"/>
      <c r="Z126" s="87"/>
    </row>
    <row r="127" spans="1:26" ht="165" customHeight="1">
      <c r="A127" s="26" t="s">
        <v>1281</v>
      </c>
      <c r="B127" s="142" t="s">
        <v>363</v>
      </c>
      <c r="C127" s="142" t="s">
        <v>1244</v>
      </c>
      <c r="D127" s="120" t="s">
        <v>1245</v>
      </c>
      <c r="E127" s="81" t="s">
        <v>1246</v>
      </c>
      <c r="F127" s="81" t="s">
        <v>1255</v>
      </c>
      <c r="G127" s="80">
        <v>1</v>
      </c>
      <c r="H127" s="81" t="s">
        <v>1282</v>
      </c>
      <c r="I127" s="81" t="s">
        <v>1248</v>
      </c>
      <c r="J127" s="83"/>
      <c r="K127" s="83"/>
      <c r="L127" s="86"/>
      <c r="M127" s="84"/>
      <c r="N127" s="85"/>
      <c r="O127" s="86" t="s">
        <v>380</v>
      </c>
      <c r="P127" s="86" t="s">
        <v>380</v>
      </c>
      <c r="Q127" s="86" t="s">
        <v>380</v>
      </c>
      <c r="R127" s="83"/>
      <c r="S127" s="86"/>
      <c r="T127" s="87"/>
      <c r="U127" s="87"/>
      <c r="V127" s="87"/>
      <c r="W127" s="87"/>
      <c r="X127" s="87"/>
      <c r="Y127" s="87"/>
      <c r="Z127" s="87"/>
    </row>
    <row r="128" spans="1:26" ht="165" customHeight="1">
      <c r="A128" s="608" t="s">
        <v>1285</v>
      </c>
      <c r="B128" s="619" t="s">
        <v>363</v>
      </c>
      <c r="C128" s="619" t="s">
        <v>1244</v>
      </c>
      <c r="D128" s="609" t="s">
        <v>1245</v>
      </c>
      <c r="E128" s="612" t="s">
        <v>1286</v>
      </c>
      <c r="F128" s="612" t="s">
        <v>1255</v>
      </c>
      <c r="G128" s="608">
        <v>1</v>
      </c>
      <c r="H128" s="612" t="s">
        <v>1287</v>
      </c>
      <c r="I128" s="612" t="s">
        <v>1248</v>
      </c>
      <c r="J128" s="83"/>
      <c r="K128" s="83"/>
      <c r="L128" s="86"/>
      <c r="M128" s="84"/>
      <c r="N128" s="85"/>
      <c r="O128" s="86" t="s">
        <v>380</v>
      </c>
      <c r="P128" s="86" t="s">
        <v>380</v>
      </c>
      <c r="Q128" s="86" t="s">
        <v>380</v>
      </c>
      <c r="R128" s="83" t="s">
        <v>101</v>
      </c>
      <c r="S128" s="86"/>
      <c r="T128" s="87"/>
      <c r="U128" s="87"/>
      <c r="V128" s="87"/>
      <c r="W128" s="87"/>
      <c r="X128" s="87"/>
      <c r="Y128" s="87"/>
      <c r="Z128" s="87"/>
    </row>
    <row r="129" spans="1:26" ht="16.5" customHeight="1">
      <c r="A129" s="145" t="s">
        <v>1291</v>
      </c>
      <c r="B129" s="138"/>
      <c r="C129" s="138"/>
      <c r="D129" s="146"/>
      <c r="E129" s="147"/>
      <c r="F129" s="147"/>
      <c r="G129" s="138"/>
      <c r="H129" s="146"/>
      <c r="I129" s="148"/>
      <c r="J129" s="138"/>
      <c r="K129" s="138"/>
      <c r="L129" s="138"/>
      <c r="M129" s="138"/>
      <c r="N129" s="1"/>
      <c r="O129" s="138"/>
      <c r="P129" s="138"/>
      <c r="Q129" s="138"/>
      <c r="R129" s="138"/>
      <c r="S129" s="138"/>
    </row>
    <row r="130" spans="1:26" ht="165" customHeight="1">
      <c r="A130" s="735" t="s">
        <v>1298</v>
      </c>
      <c r="B130" s="736" t="s">
        <v>363</v>
      </c>
      <c r="C130" s="736" t="s">
        <v>365</v>
      </c>
      <c r="D130" s="737" t="s">
        <v>1299</v>
      </c>
      <c r="E130" s="737" t="s">
        <v>1301</v>
      </c>
      <c r="F130" s="737" t="s">
        <v>370</v>
      </c>
      <c r="G130" s="88">
        <v>1</v>
      </c>
      <c r="H130" s="82" t="s">
        <v>1303</v>
      </c>
      <c r="I130" s="82" t="s">
        <v>1304</v>
      </c>
      <c r="J130" s="83" t="s">
        <v>158</v>
      </c>
      <c r="K130" s="83"/>
      <c r="L130" s="734"/>
      <c r="M130" s="84"/>
      <c r="N130" s="85"/>
      <c r="O130" s="83" t="s">
        <v>379</v>
      </c>
      <c r="P130" s="86" t="s">
        <v>380</v>
      </c>
      <c r="Q130" s="86" t="s">
        <v>1305</v>
      </c>
      <c r="R130" s="83"/>
      <c r="S130" s="86"/>
      <c r="T130" s="87"/>
      <c r="U130" s="87"/>
      <c r="V130" s="87"/>
      <c r="W130" s="87"/>
      <c r="X130" s="87"/>
      <c r="Y130" s="87"/>
      <c r="Z130" s="87"/>
    </row>
    <row r="131" spans="1:26" ht="165" customHeight="1">
      <c r="A131" s="665"/>
      <c r="B131" s="665"/>
      <c r="C131" s="665"/>
      <c r="D131" s="665"/>
      <c r="E131" s="665"/>
      <c r="F131" s="665"/>
      <c r="G131" s="88">
        <v>2</v>
      </c>
      <c r="H131" s="82" t="s">
        <v>1306</v>
      </c>
      <c r="I131" s="82" t="s">
        <v>1307</v>
      </c>
      <c r="J131" s="83" t="s">
        <v>158</v>
      </c>
      <c r="K131" s="83"/>
      <c r="L131" s="665"/>
      <c r="M131" s="84"/>
      <c r="N131" s="85"/>
      <c r="O131" s="83" t="s">
        <v>379</v>
      </c>
      <c r="P131" s="86" t="s">
        <v>380</v>
      </c>
      <c r="Q131" s="86" t="s">
        <v>1305</v>
      </c>
      <c r="R131" s="83"/>
      <c r="S131" s="86"/>
      <c r="T131" s="87"/>
      <c r="U131" s="87"/>
      <c r="V131" s="87"/>
      <c r="W131" s="87"/>
      <c r="X131" s="87"/>
      <c r="Y131" s="87"/>
      <c r="Z131" s="87"/>
    </row>
    <row r="132" spans="1:26" ht="115.5" customHeight="1">
      <c r="A132" s="666"/>
      <c r="B132" s="666"/>
      <c r="C132" s="666"/>
      <c r="D132" s="666"/>
      <c r="E132" s="666"/>
      <c r="F132" s="666"/>
      <c r="G132" s="88">
        <v>3</v>
      </c>
      <c r="H132" s="82" t="s">
        <v>1309</v>
      </c>
      <c r="I132" s="82" t="s">
        <v>1311</v>
      </c>
      <c r="J132" s="83" t="s">
        <v>158</v>
      </c>
      <c r="K132" s="83"/>
      <c r="L132" s="666"/>
      <c r="M132" s="84"/>
      <c r="N132" s="85"/>
      <c r="O132" s="83" t="s">
        <v>379</v>
      </c>
      <c r="P132" s="86" t="s">
        <v>380</v>
      </c>
      <c r="Q132" s="86" t="s">
        <v>1305</v>
      </c>
      <c r="R132" s="83"/>
      <c r="S132" s="86"/>
      <c r="T132" s="87"/>
      <c r="U132" s="87"/>
      <c r="V132" s="87"/>
      <c r="W132" s="87"/>
      <c r="X132" s="87"/>
      <c r="Y132" s="87"/>
      <c r="Z132" s="87"/>
    </row>
    <row r="133" spans="1:26" ht="61.5" customHeight="1">
      <c r="A133" s="735" t="s">
        <v>1320</v>
      </c>
      <c r="B133" s="736" t="s">
        <v>363</v>
      </c>
      <c r="C133" s="736" t="s">
        <v>365</v>
      </c>
      <c r="D133" s="737" t="s">
        <v>1321</v>
      </c>
      <c r="E133" s="737" t="s">
        <v>1323</v>
      </c>
      <c r="F133" s="737" t="s">
        <v>1324</v>
      </c>
      <c r="G133" s="88">
        <v>1</v>
      </c>
      <c r="H133" s="82" t="s">
        <v>1328</v>
      </c>
      <c r="I133" s="82" t="s">
        <v>1329</v>
      </c>
      <c r="J133" s="83" t="s">
        <v>158</v>
      </c>
      <c r="K133" s="83"/>
      <c r="L133" s="734"/>
      <c r="M133" s="84"/>
      <c r="N133" s="85"/>
      <c r="O133" s="83" t="s">
        <v>379</v>
      </c>
      <c r="P133" s="86" t="s">
        <v>1332</v>
      </c>
      <c r="Q133" s="86" t="s">
        <v>1333</v>
      </c>
      <c r="R133" s="83"/>
      <c r="S133" s="86"/>
      <c r="T133" s="87"/>
      <c r="U133" s="87"/>
      <c r="V133" s="87"/>
      <c r="W133" s="87"/>
      <c r="X133" s="87"/>
      <c r="Y133" s="87"/>
      <c r="Z133" s="87"/>
    </row>
    <row r="134" spans="1:26" ht="115.5" customHeight="1">
      <c r="A134" s="665"/>
      <c r="B134" s="665"/>
      <c r="C134" s="665"/>
      <c r="D134" s="665"/>
      <c r="E134" s="665"/>
      <c r="F134" s="665"/>
      <c r="G134" s="88">
        <v>2</v>
      </c>
      <c r="H134" s="82" t="s">
        <v>410</v>
      </c>
      <c r="I134" s="82" t="s">
        <v>526</v>
      </c>
      <c r="J134" s="83"/>
      <c r="K134" s="83"/>
      <c r="L134" s="665"/>
      <c r="M134" s="84"/>
      <c r="N134" s="85"/>
      <c r="O134" s="83" t="s">
        <v>379</v>
      </c>
      <c r="P134" s="86" t="s">
        <v>413</v>
      </c>
      <c r="Q134" s="86" t="s">
        <v>413</v>
      </c>
      <c r="R134" s="83"/>
      <c r="S134" s="86"/>
      <c r="T134" s="87"/>
      <c r="U134" s="87"/>
      <c r="V134" s="87"/>
      <c r="W134" s="87"/>
      <c r="X134" s="87"/>
      <c r="Y134" s="87"/>
      <c r="Z134" s="87"/>
    </row>
    <row r="135" spans="1:26" ht="16.5" customHeight="1">
      <c r="A135" s="666"/>
      <c r="B135" s="666"/>
      <c r="C135" s="666"/>
      <c r="D135" s="666"/>
      <c r="E135" s="666"/>
      <c r="F135" s="666"/>
      <c r="G135" s="88">
        <v>3</v>
      </c>
      <c r="H135" s="82" t="s">
        <v>416</v>
      </c>
      <c r="I135" s="82" t="s">
        <v>530</v>
      </c>
      <c r="J135" s="83" t="s">
        <v>158</v>
      </c>
      <c r="K135" s="83"/>
      <c r="L135" s="666"/>
      <c r="M135" s="84"/>
      <c r="N135" s="85"/>
      <c r="O135" s="83" t="s">
        <v>379</v>
      </c>
      <c r="P135" s="86" t="s">
        <v>1332</v>
      </c>
      <c r="Q135" s="86" t="s">
        <v>1333</v>
      </c>
      <c r="R135" s="83"/>
      <c r="S135" s="86"/>
      <c r="T135" s="87"/>
      <c r="U135" s="87"/>
      <c r="V135" s="87"/>
      <c r="W135" s="87"/>
      <c r="X135" s="87"/>
      <c r="Y135" s="87"/>
      <c r="Z135" s="87"/>
    </row>
    <row r="136" spans="1:26" ht="115.5" customHeight="1">
      <c r="A136" s="735" t="s">
        <v>1346</v>
      </c>
      <c r="B136" s="736" t="s">
        <v>363</v>
      </c>
      <c r="C136" s="736" t="s">
        <v>1348</v>
      </c>
      <c r="D136" s="737" t="s">
        <v>1321</v>
      </c>
      <c r="E136" s="737" t="s">
        <v>1352</v>
      </c>
      <c r="F136" s="737" t="s">
        <v>1354</v>
      </c>
      <c r="G136" s="88">
        <v>1</v>
      </c>
      <c r="H136" s="82" t="s">
        <v>440</v>
      </c>
      <c r="I136" s="82" t="s">
        <v>1329</v>
      </c>
      <c r="J136" s="83" t="s">
        <v>158</v>
      </c>
      <c r="K136" s="83"/>
      <c r="L136" s="734"/>
      <c r="M136" s="84"/>
      <c r="N136" s="85"/>
      <c r="O136" s="86" t="s">
        <v>380</v>
      </c>
      <c r="P136" s="86" t="s">
        <v>1358</v>
      </c>
      <c r="Q136" s="86" t="s">
        <v>1360</v>
      </c>
      <c r="R136" s="83"/>
      <c r="S136" s="86"/>
      <c r="T136" s="87"/>
      <c r="U136" s="87"/>
      <c r="V136" s="87"/>
      <c r="W136" s="87"/>
      <c r="X136" s="87"/>
      <c r="Y136" s="87"/>
      <c r="Z136" s="87"/>
    </row>
    <row r="137" spans="1:26" ht="16.5" customHeight="1">
      <c r="A137" s="665"/>
      <c r="B137" s="665"/>
      <c r="C137" s="665"/>
      <c r="D137" s="665"/>
      <c r="E137" s="665"/>
      <c r="F137" s="665"/>
      <c r="G137" s="88">
        <v>2</v>
      </c>
      <c r="H137" s="82" t="s">
        <v>410</v>
      </c>
      <c r="I137" s="82" t="s">
        <v>1363</v>
      </c>
      <c r="J137" s="83"/>
      <c r="K137" s="83"/>
      <c r="L137" s="665"/>
      <c r="M137" s="84"/>
      <c r="N137" s="85"/>
      <c r="O137" s="86" t="s">
        <v>380</v>
      </c>
      <c r="P137" s="86" t="s">
        <v>413</v>
      </c>
      <c r="Q137" s="86" t="s">
        <v>413</v>
      </c>
      <c r="R137" s="83"/>
      <c r="S137" s="86"/>
      <c r="T137" s="87"/>
      <c r="U137" s="87"/>
      <c r="V137" s="87"/>
      <c r="W137" s="87"/>
      <c r="X137" s="87"/>
      <c r="Y137" s="87"/>
      <c r="Z137" s="87"/>
    </row>
    <row r="138" spans="1:26" ht="115.5" customHeight="1">
      <c r="A138" s="666"/>
      <c r="B138" s="666"/>
      <c r="C138" s="666"/>
      <c r="D138" s="666"/>
      <c r="E138" s="666"/>
      <c r="F138" s="666"/>
      <c r="G138" s="88">
        <v>3</v>
      </c>
      <c r="H138" s="81" t="s">
        <v>416</v>
      </c>
      <c r="I138" s="81" t="s">
        <v>500</v>
      </c>
      <c r="J138" s="83" t="s">
        <v>158</v>
      </c>
      <c r="K138" s="83"/>
      <c r="L138" s="666"/>
      <c r="M138" s="84"/>
      <c r="N138" s="85"/>
      <c r="O138" s="86" t="s">
        <v>380</v>
      </c>
      <c r="P138" s="86" t="s">
        <v>1358</v>
      </c>
      <c r="Q138" s="86" t="s">
        <v>1360</v>
      </c>
      <c r="R138" s="83"/>
      <c r="S138" s="86"/>
      <c r="T138" s="87"/>
      <c r="U138" s="87"/>
      <c r="V138" s="87"/>
      <c r="W138" s="87"/>
      <c r="X138" s="87"/>
      <c r="Y138" s="87"/>
      <c r="Z138" s="87"/>
    </row>
    <row r="139" spans="1:26" ht="16.5" customHeight="1">
      <c r="A139" s="735" t="s">
        <v>1368</v>
      </c>
      <c r="B139" s="736" t="s">
        <v>363</v>
      </c>
      <c r="C139" s="736" t="s">
        <v>1348</v>
      </c>
      <c r="D139" s="737" t="s">
        <v>1321</v>
      </c>
      <c r="E139" s="737" t="s">
        <v>1370</v>
      </c>
      <c r="F139" s="737" t="s">
        <v>1354</v>
      </c>
      <c r="G139" s="88">
        <v>1</v>
      </c>
      <c r="H139" s="81" t="s">
        <v>1328</v>
      </c>
      <c r="I139" s="81" t="s">
        <v>845</v>
      </c>
      <c r="J139" s="83" t="s">
        <v>158</v>
      </c>
      <c r="K139" s="83"/>
      <c r="L139" s="734"/>
      <c r="M139" s="84"/>
      <c r="N139" s="85"/>
      <c r="O139" s="86" t="s">
        <v>380</v>
      </c>
      <c r="P139" s="86" t="s">
        <v>1358</v>
      </c>
      <c r="Q139" s="86" t="s">
        <v>1360</v>
      </c>
      <c r="R139" s="83"/>
      <c r="S139" s="86"/>
      <c r="T139" s="87"/>
      <c r="U139" s="87"/>
      <c r="V139" s="87"/>
      <c r="W139" s="87"/>
      <c r="X139" s="87"/>
      <c r="Y139" s="87"/>
      <c r="Z139" s="87"/>
    </row>
    <row r="140" spans="1:26" ht="115.5" customHeight="1">
      <c r="A140" s="665"/>
      <c r="B140" s="665"/>
      <c r="C140" s="665"/>
      <c r="D140" s="665"/>
      <c r="E140" s="665"/>
      <c r="F140" s="665"/>
      <c r="G140" s="88">
        <v>2</v>
      </c>
      <c r="H140" s="129" t="s">
        <v>410</v>
      </c>
      <c r="I140" s="82" t="s">
        <v>1376</v>
      </c>
      <c r="J140" s="83"/>
      <c r="K140" s="83"/>
      <c r="L140" s="665"/>
      <c r="M140" s="84"/>
      <c r="N140" s="85"/>
      <c r="O140" s="86" t="s">
        <v>380</v>
      </c>
      <c r="P140" s="86" t="s">
        <v>413</v>
      </c>
      <c r="Q140" s="86" t="s">
        <v>413</v>
      </c>
      <c r="R140" s="83"/>
      <c r="S140" s="86"/>
      <c r="T140" s="87"/>
      <c r="U140" s="87"/>
      <c r="V140" s="87"/>
      <c r="W140" s="87"/>
      <c r="X140" s="87"/>
      <c r="Y140" s="87"/>
      <c r="Z140" s="87"/>
    </row>
    <row r="141" spans="1:26" ht="16.5" customHeight="1">
      <c r="A141" s="666"/>
      <c r="B141" s="666"/>
      <c r="C141" s="666"/>
      <c r="D141" s="666"/>
      <c r="E141" s="666"/>
      <c r="F141" s="666"/>
      <c r="G141" s="88">
        <v>3</v>
      </c>
      <c r="H141" s="129" t="s">
        <v>416</v>
      </c>
      <c r="I141" s="82" t="s">
        <v>1385</v>
      </c>
      <c r="J141" s="83" t="s">
        <v>158</v>
      </c>
      <c r="K141" s="83"/>
      <c r="L141" s="666"/>
      <c r="M141" s="84"/>
      <c r="N141" s="85"/>
      <c r="O141" s="86" t="s">
        <v>380</v>
      </c>
      <c r="P141" s="86" t="s">
        <v>1358</v>
      </c>
      <c r="Q141" s="86" t="s">
        <v>1360</v>
      </c>
      <c r="R141" s="83"/>
      <c r="S141" s="86"/>
      <c r="T141" s="87"/>
      <c r="U141" s="87"/>
      <c r="V141" s="87"/>
      <c r="W141" s="87"/>
      <c r="X141" s="87"/>
      <c r="Y141" s="87"/>
      <c r="Z141" s="87"/>
    </row>
    <row r="142" spans="1:26" ht="115.5" customHeight="1">
      <c r="A142" s="735" t="s">
        <v>1394</v>
      </c>
      <c r="B142" s="736" t="s">
        <v>363</v>
      </c>
      <c r="C142" s="736" t="s">
        <v>1348</v>
      </c>
      <c r="D142" s="737" t="s">
        <v>1321</v>
      </c>
      <c r="E142" s="737" t="s">
        <v>1400</v>
      </c>
      <c r="F142" s="737" t="s">
        <v>1402</v>
      </c>
      <c r="G142" s="88">
        <v>1</v>
      </c>
      <c r="H142" s="82" t="s">
        <v>440</v>
      </c>
      <c r="I142" s="82" t="s">
        <v>1329</v>
      </c>
      <c r="J142" s="83" t="s">
        <v>158</v>
      </c>
      <c r="K142" s="83"/>
      <c r="L142" s="734"/>
      <c r="M142" s="84"/>
      <c r="N142" s="85"/>
      <c r="O142" s="86" t="s">
        <v>380</v>
      </c>
      <c r="P142" s="86" t="s">
        <v>1408</v>
      </c>
      <c r="Q142" s="86" t="s">
        <v>1409</v>
      </c>
      <c r="R142" s="83"/>
      <c r="S142" s="86"/>
      <c r="T142" s="87"/>
      <c r="U142" s="87"/>
      <c r="V142" s="87"/>
      <c r="W142" s="87"/>
      <c r="X142" s="87"/>
      <c r="Y142" s="87"/>
      <c r="Z142" s="87"/>
    </row>
    <row r="143" spans="1:26" ht="85.5" customHeight="1">
      <c r="A143" s="665"/>
      <c r="B143" s="665"/>
      <c r="C143" s="665"/>
      <c r="D143" s="665"/>
      <c r="E143" s="665"/>
      <c r="F143" s="665"/>
      <c r="G143" s="88">
        <v>2</v>
      </c>
      <c r="H143" s="82" t="s">
        <v>410</v>
      </c>
      <c r="I143" s="82" t="s">
        <v>450</v>
      </c>
      <c r="J143" s="83"/>
      <c r="K143" s="83"/>
      <c r="L143" s="665"/>
      <c r="M143" s="84"/>
      <c r="N143" s="85"/>
      <c r="O143" s="86" t="s">
        <v>380</v>
      </c>
      <c r="P143" s="86" t="s">
        <v>413</v>
      </c>
      <c r="Q143" s="86" t="s">
        <v>413</v>
      </c>
      <c r="R143" s="83"/>
      <c r="S143" s="86"/>
      <c r="T143" s="87"/>
      <c r="U143" s="87"/>
      <c r="V143" s="87"/>
      <c r="W143" s="87"/>
      <c r="X143" s="87"/>
      <c r="Y143" s="87"/>
      <c r="Z143" s="87"/>
    </row>
    <row r="144" spans="1:26" ht="99" customHeight="1">
      <c r="A144" s="666"/>
      <c r="B144" s="666"/>
      <c r="C144" s="666"/>
      <c r="D144" s="666"/>
      <c r="E144" s="666"/>
      <c r="F144" s="666"/>
      <c r="G144" s="88">
        <v>3</v>
      </c>
      <c r="H144" s="82" t="s">
        <v>416</v>
      </c>
      <c r="I144" s="82" t="s">
        <v>530</v>
      </c>
      <c r="J144" s="83" t="s">
        <v>158</v>
      </c>
      <c r="K144" s="83"/>
      <c r="L144" s="666"/>
      <c r="M144" s="84"/>
      <c r="N144" s="85"/>
      <c r="O144" s="86" t="s">
        <v>380</v>
      </c>
      <c r="P144" s="86" t="s">
        <v>1408</v>
      </c>
      <c r="Q144" s="86" t="s">
        <v>1409</v>
      </c>
      <c r="R144" s="83"/>
      <c r="S144" s="86"/>
      <c r="T144" s="87"/>
      <c r="U144" s="87"/>
      <c r="V144" s="87"/>
      <c r="W144" s="87"/>
      <c r="X144" s="87"/>
      <c r="Y144" s="87"/>
      <c r="Z144" s="87"/>
    </row>
    <row r="145" spans="1:26" ht="69.75" customHeight="1">
      <c r="A145" s="735" t="s">
        <v>1430</v>
      </c>
      <c r="B145" s="736" t="s">
        <v>363</v>
      </c>
      <c r="C145" s="736" t="s">
        <v>1348</v>
      </c>
      <c r="D145" s="737" t="s">
        <v>1321</v>
      </c>
      <c r="E145" s="737" t="s">
        <v>1434</v>
      </c>
      <c r="F145" s="737" t="s">
        <v>1402</v>
      </c>
      <c r="G145" s="88">
        <v>1</v>
      </c>
      <c r="H145" s="82" t="s">
        <v>1328</v>
      </c>
      <c r="I145" s="82" t="s">
        <v>1440</v>
      </c>
      <c r="J145" s="83" t="s">
        <v>158</v>
      </c>
      <c r="K145" s="83"/>
      <c r="L145" s="734"/>
      <c r="M145" s="84"/>
      <c r="N145" s="85"/>
      <c r="O145" s="86" t="s">
        <v>380</v>
      </c>
      <c r="P145" s="86" t="s">
        <v>1408</v>
      </c>
      <c r="Q145" s="86" t="s">
        <v>1409</v>
      </c>
      <c r="R145" s="83"/>
      <c r="S145" s="86"/>
      <c r="T145" s="87"/>
      <c r="U145" s="87"/>
      <c r="V145" s="87"/>
      <c r="W145" s="87"/>
      <c r="X145" s="87"/>
      <c r="Y145" s="87"/>
      <c r="Z145" s="87"/>
    </row>
    <row r="146" spans="1:26" ht="99" customHeight="1">
      <c r="A146" s="665"/>
      <c r="B146" s="665"/>
      <c r="C146" s="665"/>
      <c r="D146" s="665"/>
      <c r="E146" s="665"/>
      <c r="F146" s="665"/>
      <c r="G146" s="88">
        <v>2</v>
      </c>
      <c r="H146" s="129" t="s">
        <v>410</v>
      </c>
      <c r="I146" s="82" t="s">
        <v>1376</v>
      </c>
      <c r="J146" s="83"/>
      <c r="K146" s="83"/>
      <c r="L146" s="665"/>
      <c r="M146" s="84"/>
      <c r="N146" s="85"/>
      <c r="O146" s="86" t="s">
        <v>380</v>
      </c>
      <c r="P146" s="86" t="s">
        <v>413</v>
      </c>
      <c r="Q146" s="86" t="s">
        <v>413</v>
      </c>
      <c r="R146" s="83"/>
      <c r="S146" s="86"/>
      <c r="T146" s="87"/>
      <c r="U146" s="87"/>
      <c r="V146" s="87"/>
      <c r="W146" s="87"/>
      <c r="X146" s="87"/>
      <c r="Y146" s="87"/>
      <c r="Z146" s="87"/>
    </row>
    <row r="147" spans="1:26" ht="74.25" customHeight="1">
      <c r="A147" s="666"/>
      <c r="B147" s="666"/>
      <c r="C147" s="666"/>
      <c r="D147" s="666"/>
      <c r="E147" s="666"/>
      <c r="F147" s="666"/>
      <c r="G147" s="88">
        <v>3</v>
      </c>
      <c r="H147" s="129" t="s">
        <v>416</v>
      </c>
      <c r="I147" s="82" t="s">
        <v>1385</v>
      </c>
      <c r="J147" s="83" t="s">
        <v>158</v>
      </c>
      <c r="K147" s="83"/>
      <c r="L147" s="666"/>
      <c r="M147" s="84"/>
      <c r="N147" s="85"/>
      <c r="O147" s="86" t="s">
        <v>380</v>
      </c>
      <c r="P147" s="86" t="s">
        <v>1408</v>
      </c>
      <c r="Q147" s="86" t="s">
        <v>1409</v>
      </c>
      <c r="R147" s="83"/>
      <c r="S147" s="86"/>
      <c r="T147" s="87"/>
      <c r="U147" s="87"/>
      <c r="V147" s="87"/>
      <c r="W147" s="87"/>
      <c r="X147" s="87"/>
      <c r="Y147" s="87"/>
      <c r="Z147" s="87"/>
    </row>
    <row r="148" spans="1:26" ht="161.25" customHeight="1">
      <c r="A148" s="635" t="s">
        <v>1460</v>
      </c>
      <c r="B148" s="635" t="s">
        <v>363</v>
      </c>
      <c r="C148" s="635" t="s">
        <v>365</v>
      </c>
      <c r="D148" s="647" t="s">
        <v>1464</v>
      </c>
      <c r="E148" s="612" t="s">
        <v>1465</v>
      </c>
      <c r="F148" s="612" t="s">
        <v>1466</v>
      </c>
      <c r="G148" s="608">
        <v>1</v>
      </c>
      <c r="H148" s="612" t="s">
        <v>1469</v>
      </c>
      <c r="I148" s="612" t="s">
        <v>1470</v>
      </c>
      <c r="J148" s="83"/>
      <c r="K148" s="83"/>
      <c r="L148" s="155"/>
      <c r="M148" s="84"/>
      <c r="N148" s="85"/>
      <c r="O148" s="86" t="s">
        <v>380</v>
      </c>
      <c r="P148" s="86" t="s">
        <v>380</v>
      </c>
      <c r="Q148" s="86" t="s">
        <v>380</v>
      </c>
      <c r="R148" s="83" t="s">
        <v>101</v>
      </c>
      <c r="S148" s="86"/>
      <c r="T148" s="87"/>
      <c r="U148" s="87"/>
      <c r="V148" s="87"/>
      <c r="W148" s="87"/>
      <c r="X148" s="87"/>
      <c r="Y148" s="87"/>
      <c r="Z148" s="87"/>
    </row>
    <row r="149" spans="1:26" ht="161.25" customHeight="1">
      <c r="A149" s="735" t="s">
        <v>1478</v>
      </c>
      <c r="B149" s="736" t="s">
        <v>363</v>
      </c>
      <c r="C149" s="736" t="s">
        <v>365</v>
      </c>
      <c r="D149" s="737" t="s">
        <v>1481</v>
      </c>
      <c r="E149" s="738" t="s">
        <v>1483</v>
      </c>
      <c r="F149" s="738" t="s">
        <v>1466</v>
      </c>
      <c r="G149" s="88">
        <v>1</v>
      </c>
      <c r="H149" s="82" t="s">
        <v>1485</v>
      </c>
      <c r="I149" s="82" t="s">
        <v>1487</v>
      </c>
      <c r="J149" s="83"/>
      <c r="K149" s="83"/>
      <c r="L149" s="734"/>
      <c r="M149" s="84"/>
      <c r="N149" s="85"/>
      <c r="O149" s="83" t="s">
        <v>379</v>
      </c>
      <c r="P149" s="86" t="s">
        <v>380</v>
      </c>
      <c r="Q149" s="86" t="s">
        <v>380</v>
      </c>
      <c r="R149" s="83"/>
      <c r="S149" s="86"/>
      <c r="T149" s="87"/>
      <c r="U149" s="87"/>
      <c r="V149" s="87"/>
      <c r="W149" s="87"/>
      <c r="X149" s="87"/>
      <c r="Y149" s="87"/>
      <c r="Z149" s="87"/>
    </row>
    <row r="150" spans="1:26" ht="161.25" customHeight="1">
      <c r="A150" s="665"/>
      <c r="B150" s="665"/>
      <c r="C150" s="665"/>
      <c r="D150" s="665"/>
      <c r="E150" s="665"/>
      <c r="F150" s="665"/>
      <c r="G150" s="88">
        <v>2</v>
      </c>
      <c r="H150" s="100" t="s">
        <v>546</v>
      </c>
      <c r="I150" s="81" t="s">
        <v>549</v>
      </c>
      <c r="J150" s="83"/>
      <c r="K150" s="83"/>
      <c r="L150" s="665"/>
      <c r="M150" s="84"/>
      <c r="N150" s="85"/>
      <c r="O150" s="83" t="s">
        <v>379</v>
      </c>
      <c r="P150" s="86" t="s">
        <v>380</v>
      </c>
      <c r="Q150" s="86" t="s">
        <v>380</v>
      </c>
      <c r="R150" s="83"/>
      <c r="S150" s="86"/>
      <c r="T150" s="87"/>
      <c r="U150" s="87"/>
      <c r="V150" s="87"/>
      <c r="W150" s="87"/>
      <c r="X150" s="87"/>
      <c r="Y150" s="87"/>
      <c r="Z150" s="87"/>
    </row>
    <row r="151" spans="1:26" ht="66" customHeight="1">
      <c r="A151" s="666"/>
      <c r="B151" s="666"/>
      <c r="C151" s="666"/>
      <c r="D151" s="666"/>
      <c r="E151" s="666"/>
      <c r="F151" s="666"/>
      <c r="G151" s="88">
        <v>3</v>
      </c>
      <c r="H151" s="98" t="s">
        <v>553</v>
      </c>
      <c r="I151" s="81" t="s">
        <v>555</v>
      </c>
      <c r="J151" s="83"/>
      <c r="K151" s="83"/>
      <c r="L151" s="666"/>
      <c r="M151" s="84"/>
      <c r="N151" s="85"/>
      <c r="O151" s="83" t="s">
        <v>379</v>
      </c>
      <c r="P151" s="86" t="s">
        <v>380</v>
      </c>
      <c r="Q151" s="86" t="s">
        <v>380</v>
      </c>
      <c r="R151" s="83"/>
      <c r="S151" s="86"/>
      <c r="T151" s="87"/>
      <c r="U151" s="87"/>
      <c r="V151" s="87"/>
      <c r="W151" s="87"/>
      <c r="X151" s="87"/>
      <c r="Y151" s="87"/>
      <c r="Z151" s="87"/>
    </row>
    <row r="152" spans="1:26" ht="16.5" customHeight="1">
      <c r="A152" s="735" t="s">
        <v>1507</v>
      </c>
      <c r="B152" s="736" t="s">
        <v>363</v>
      </c>
      <c r="C152" s="736" t="s">
        <v>365</v>
      </c>
      <c r="D152" s="737" t="s">
        <v>1481</v>
      </c>
      <c r="E152" s="737" t="s">
        <v>1509</v>
      </c>
      <c r="F152" s="737" t="s">
        <v>1512</v>
      </c>
      <c r="G152" s="88">
        <v>1</v>
      </c>
      <c r="H152" s="82" t="s">
        <v>1513</v>
      </c>
      <c r="I152" s="82" t="s">
        <v>1514</v>
      </c>
      <c r="J152" s="83" t="s">
        <v>158</v>
      </c>
      <c r="K152" s="83"/>
      <c r="L152" s="734"/>
      <c r="M152" s="84"/>
      <c r="N152" s="85"/>
      <c r="O152" s="86" t="s">
        <v>380</v>
      </c>
      <c r="P152" s="86" t="s">
        <v>380</v>
      </c>
      <c r="Q152" s="86" t="s">
        <v>1520</v>
      </c>
      <c r="R152" s="83"/>
      <c r="S152" s="86"/>
      <c r="T152" s="87"/>
      <c r="U152" s="87"/>
      <c r="V152" s="87"/>
      <c r="W152" s="87"/>
      <c r="X152" s="87"/>
      <c r="Y152" s="87"/>
      <c r="Z152" s="87"/>
    </row>
    <row r="153" spans="1:26" ht="16.5" customHeight="1">
      <c r="A153" s="665"/>
      <c r="B153" s="665"/>
      <c r="C153" s="665"/>
      <c r="D153" s="665"/>
      <c r="E153" s="665"/>
      <c r="F153" s="665"/>
      <c r="G153" s="88">
        <v>2</v>
      </c>
      <c r="H153" s="82" t="s">
        <v>440</v>
      </c>
      <c r="I153" s="82" t="s">
        <v>1329</v>
      </c>
      <c r="J153" s="83" t="s">
        <v>158</v>
      </c>
      <c r="K153" s="83"/>
      <c r="L153" s="665"/>
      <c r="M153" s="84"/>
      <c r="N153" s="85"/>
      <c r="O153" s="86" t="s">
        <v>380</v>
      </c>
      <c r="P153" s="86" t="s">
        <v>380</v>
      </c>
      <c r="Q153" s="86" t="s">
        <v>1520</v>
      </c>
      <c r="R153" s="83"/>
      <c r="S153" s="86"/>
      <c r="T153" s="87"/>
      <c r="U153" s="87"/>
      <c r="V153" s="87"/>
      <c r="W153" s="87"/>
      <c r="X153" s="87"/>
      <c r="Y153" s="87"/>
      <c r="Z153" s="87"/>
    </row>
    <row r="154" spans="1:26" ht="16.5" customHeight="1">
      <c r="A154" s="665"/>
      <c r="B154" s="665"/>
      <c r="C154" s="665"/>
      <c r="D154" s="665"/>
      <c r="E154" s="665"/>
      <c r="F154" s="665"/>
      <c r="G154" s="88">
        <v>3</v>
      </c>
      <c r="H154" s="82" t="s">
        <v>410</v>
      </c>
      <c r="I154" s="82" t="s">
        <v>496</v>
      </c>
      <c r="J154" s="83"/>
      <c r="K154" s="83"/>
      <c r="L154" s="665"/>
      <c r="M154" s="84"/>
      <c r="N154" s="85"/>
      <c r="O154" s="86" t="s">
        <v>380</v>
      </c>
      <c r="P154" s="86" t="s">
        <v>380</v>
      </c>
      <c r="Q154" s="86" t="s">
        <v>413</v>
      </c>
      <c r="R154" s="83"/>
      <c r="S154" s="86"/>
      <c r="T154" s="87"/>
      <c r="U154" s="87"/>
      <c r="V154" s="87"/>
      <c r="W154" s="87"/>
      <c r="X154" s="87"/>
      <c r="Y154" s="87"/>
      <c r="Z154" s="87"/>
    </row>
    <row r="155" spans="1:26" ht="135" customHeight="1">
      <c r="A155" s="666"/>
      <c r="B155" s="666"/>
      <c r="C155" s="666"/>
      <c r="D155" s="666"/>
      <c r="E155" s="666"/>
      <c r="F155" s="666"/>
      <c r="G155" s="88">
        <v>4</v>
      </c>
      <c r="H155" s="82" t="s">
        <v>416</v>
      </c>
      <c r="I155" s="82" t="s">
        <v>530</v>
      </c>
      <c r="J155" s="83" t="s">
        <v>158</v>
      </c>
      <c r="K155" s="83"/>
      <c r="L155" s="666"/>
      <c r="M155" s="84"/>
      <c r="N155" s="85"/>
      <c r="O155" s="86" t="s">
        <v>380</v>
      </c>
      <c r="P155" s="86" t="s">
        <v>380</v>
      </c>
      <c r="Q155" s="86" t="s">
        <v>1520</v>
      </c>
      <c r="R155" s="83"/>
      <c r="S155" s="86"/>
      <c r="T155" s="87"/>
      <c r="U155" s="87"/>
      <c r="V155" s="87"/>
      <c r="W155" s="87"/>
      <c r="X155" s="87"/>
      <c r="Y155" s="87"/>
      <c r="Z155" s="87"/>
    </row>
    <row r="156" spans="1:26" ht="245.25" customHeight="1">
      <c r="A156" s="635" t="s">
        <v>1545</v>
      </c>
      <c r="B156" s="635" t="s">
        <v>363</v>
      </c>
      <c r="C156" s="635" t="s">
        <v>365</v>
      </c>
      <c r="D156" s="647" t="s">
        <v>1546</v>
      </c>
      <c r="E156" s="609" t="s">
        <v>1547</v>
      </c>
      <c r="F156" s="609" t="s">
        <v>370</v>
      </c>
      <c r="G156" s="608">
        <v>1</v>
      </c>
      <c r="H156" s="612" t="s">
        <v>1550</v>
      </c>
      <c r="I156" s="612" t="s">
        <v>1551</v>
      </c>
      <c r="J156" s="83"/>
      <c r="K156" s="83"/>
      <c r="L156" s="155"/>
      <c r="M156" s="84"/>
      <c r="N156" s="85"/>
      <c r="O156" s="86" t="s">
        <v>380</v>
      </c>
      <c r="P156" s="86" t="s">
        <v>380</v>
      </c>
      <c r="Q156" s="86" t="s">
        <v>380</v>
      </c>
      <c r="R156" s="83" t="s">
        <v>101</v>
      </c>
      <c r="S156" s="86"/>
      <c r="T156" s="87"/>
      <c r="U156" s="87"/>
      <c r="V156" s="87"/>
      <c r="W156" s="87"/>
      <c r="X156" s="87"/>
      <c r="Y156" s="87"/>
      <c r="Z156" s="87"/>
    </row>
    <row r="157" spans="1:26" ht="16.5" customHeight="1">
      <c r="A157" s="26" t="s">
        <v>1554</v>
      </c>
      <c r="B157" s="156" t="s">
        <v>363</v>
      </c>
      <c r="C157" s="156" t="s">
        <v>365</v>
      </c>
      <c r="D157" s="102" t="s">
        <v>1556</v>
      </c>
      <c r="E157" s="82" t="s">
        <v>1557</v>
      </c>
      <c r="F157" s="82" t="s">
        <v>1007</v>
      </c>
      <c r="G157" s="88">
        <v>1</v>
      </c>
      <c r="H157" s="82" t="s">
        <v>1558</v>
      </c>
      <c r="I157" s="82" t="s">
        <v>1559</v>
      </c>
      <c r="J157" s="83"/>
      <c r="K157" s="83"/>
      <c r="L157" s="86"/>
      <c r="M157" s="84"/>
      <c r="N157" s="85"/>
      <c r="O157" s="86" t="s">
        <v>380</v>
      </c>
      <c r="P157" s="86" t="s">
        <v>380</v>
      </c>
      <c r="Q157" s="86" t="s">
        <v>380</v>
      </c>
      <c r="R157" s="83"/>
      <c r="S157" s="86"/>
      <c r="T157" s="87"/>
      <c r="U157" s="87"/>
      <c r="V157" s="87"/>
      <c r="W157" s="87"/>
      <c r="X157" s="87"/>
      <c r="Y157" s="87"/>
      <c r="Z157" s="87"/>
    </row>
    <row r="158" spans="1:26" ht="16.5" customHeight="1">
      <c r="A158" s="26" t="s">
        <v>1562</v>
      </c>
      <c r="B158" s="156" t="s">
        <v>363</v>
      </c>
      <c r="C158" s="156" t="s">
        <v>365</v>
      </c>
      <c r="D158" s="102" t="s">
        <v>1556</v>
      </c>
      <c r="E158" s="81" t="s">
        <v>1565</v>
      </c>
      <c r="F158" s="82" t="s">
        <v>1007</v>
      </c>
      <c r="G158" s="88">
        <v>1</v>
      </c>
      <c r="H158" s="82" t="s">
        <v>1567</v>
      </c>
      <c r="I158" s="82" t="s">
        <v>1568</v>
      </c>
      <c r="J158" s="83"/>
      <c r="K158" s="83"/>
      <c r="L158" s="86"/>
      <c r="M158" s="84"/>
      <c r="N158" s="85"/>
      <c r="O158" s="86" t="s">
        <v>380</v>
      </c>
      <c r="P158" s="86" t="s">
        <v>380</v>
      </c>
      <c r="Q158" s="86" t="s">
        <v>380</v>
      </c>
      <c r="R158" s="83"/>
      <c r="S158" s="86"/>
      <c r="T158" s="87"/>
      <c r="U158" s="87"/>
      <c r="V158" s="87"/>
      <c r="W158" s="87"/>
      <c r="X158" s="87"/>
      <c r="Y158" s="87"/>
      <c r="Z158" s="87"/>
    </row>
    <row r="159" spans="1:26" ht="159" customHeight="1">
      <c r="A159" s="26" t="s">
        <v>1572</v>
      </c>
      <c r="B159" s="156" t="s">
        <v>363</v>
      </c>
      <c r="C159" s="156" t="s">
        <v>365</v>
      </c>
      <c r="D159" s="102" t="s">
        <v>1556</v>
      </c>
      <c r="E159" s="81" t="s">
        <v>1574</v>
      </c>
      <c r="F159" s="82" t="s">
        <v>1007</v>
      </c>
      <c r="G159" s="88">
        <v>1</v>
      </c>
      <c r="H159" s="82" t="s">
        <v>1576</v>
      </c>
      <c r="I159" s="82" t="s">
        <v>1577</v>
      </c>
      <c r="J159" s="83"/>
      <c r="K159" s="83"/>
      <c r="L159" s="86"/>
      <c r="M159" s="84"/>
      <c r="N159" s="85"/>
      <c r="O159" s="86" t="s">
        <v>380</v>
      </c>
      <c r="P159" s="86" t="s">
        <v>380</v>
      </c>
      <c r="Q159" s="86" t="s">
        <v>380</v>
      </c>
      <c r="R159" s="83"/>
      <c r="S159" s="86"/>
      <c r="T159" s="87"/>
      <c r="U159" s="87"/>
      <c r="V159" s="87"/>
      <c r="W159" s="87"/>
      <c r="X159" s="87"/>
      <c r="Y159" s="87"/>
      <c r="Z159" s="87"/>
    </row>
    <row r="160" spans="1:26" ht="16.5" customHeight="1">
      <c r="A160" s="26" t="s">
        <v>1586</v>
      </c>
      <c r="B160" s="156" t="s">
        <v>363</v>
      </c>
      <c r="C160" s="156" t="s">
        <v>365</v>
      </c>
      <c r="D160" s="102" t="s">
        <v>1556</v>
      </c>
      <c r="E160" s="81" t="s">
        <v>1590</v>
      </c>
      <c r="F160" s="82" t="s">
        <v>1007</v>
      </c>
      <c r="G160" s="88">
        <v>1</v>
      </c>
      <c r="H160" s="82" t="s">
        <v>1592</v>
      </c>
      <c r="I160" s="82" t="s">
        <v>1577</v>
      </c>
      <c r="J160" s="83"/>
      <c r="K160" s="83"/>
      <c r="L160" s="86"/>
      <c r="M160" s="84"/>
      <c r="N160" s="85"/>
      <c r="O160" s="86" t="s">
        <v>380</v>
      </c>
      <c r="P160" s="86" t="s">
        <v>380</v>
      </c>
      <c r="Q160" s="86" t="s">
        <v>380</v>
      </c>
      <c r="R160" s="83"/>
      <c r="S160" s="86"/>
      <c r="T160" s="87"/>
      <c r="U160" s="87"/>
      <c r="V160" s="87"/>
      <c r="W160" s="87"/>
      <c r="X160" s="87"/>
      <c r="Y160" s="87"/>
      <c r="Z160" s="87"/>
    </row>
    <row r="161" spans="1:26" ht="144.75" customHeight="1">
      <c r="A161" s="26" t="s">
        <v>1601</v>
      </c>
      <c r="B161" s="156" t="s">
        <v>363</v>
      </c>
      <c r="C161" s="156" t="s">
        <v>365</v>
      </c>
      <c r="D161" s="102" t="s">
        <v>1556</v>
      </c>
      <c r="E161" s="81" t="s">
        <v>1604</v>
      </c>
      <c r="F161" s="82" t="s">
        <v>1007</v>
      </c>
      <c r="G161" s="88">
        <v>1</v>
      </c>
      <c r="H161" s="82" t="s">
        <v>1605</v>
      </c>
      <c r="I161" s="82" t="s">
        <v>1577</v>
      </c>
      <c r="J161" s="83"/>
      <c r="K161" s="83"/>
      <c r="L161" s="86"/>
      <c r="M161" s="84"/>
      <c r="N161" s="85"/>
      <c r="O161" s="86" t="s">
        <v>380</v>
      </c>
      <c r="P161" s="86" t="s">
        <v>380</v>
      </c>
      <c r="Q161" s="86" t="s">
        <v>380</v>
      </c>
      <c r="R161" s="83"/>
      <c r="S161" s="86"/>
      <c r="T161" s="87"/>
      <c r="U161" s="87"/>
      <c r="V161" s="87"/>
      <c r="W161" s="87"/>
      <c r="X161" s="87"/>
      <c r="Y161" s="87"/>
      <c r="Z161" s="87"/>
    </row>
    <row r="162" spans="1:26" ht="16.5" customHeight="1">
      <c r="A162" s="26" t="s">
        <v>1612</v>
      </c>
      <c r="B162" s="156" t="s">
        <v>363</v>
      </c>
      <c r="C162" s="156" t="s">
        <v>365</v>
      </c>
      <c r="D162" s="102" t="s">
        <v>1556</v>
      </c>
      <c r="E162" s="82" t="s">
        <v>1614</v>
      </c>
      <c r="F162" s="82" t="s">
        <v>1007</v>
      </c>
      <c r="G162" s="88">
        <v>1</v>
      </c>
      <c r="H162" s="82" t="s">
        <v>1616</v>
      </c>
      <c r="I162" s="82" t="s">
        <v>1618</v>
      </c>
      <c r="J162" s="83"/>
      <c r="K162" s="83"/>
      <c r="L162" s="86"/>
      <c r="M162" s="84"/>
      <c r="N162" s="85"/>
      <c r="O162" s="86" t="s">
        <v>380</v>
      </c>
      <c r="P162" s="86" t="s">
        <v>380</v>
      </c>
      <c r="Q162" s="86" t="s">
        <v>380</v>
      </c>
      <c r="R162" s="83"/>
      <c r="S162" s="86"/>
      <c r="T162" s="87"/>
      <c r="U162" s="87"/>
      <c r="V162" s="87"/>
      <c r="W162" s="87"/>
      <c r="X162" s="87"/>
      <c r="Y162" s="87"/>
      <c r="Z162" s="87"/>
    </row>
    <row r="163" spans="1:26" ht="16.5" customHeight="1">
      <c r="A163" s="26" t="s">
        <v>1621</v>
      </c>
      <c r="B163" s="156" t="s">
        <v>363</v>
      </c>
      <c r="C163" s="156" t="s">
        <v>365</v>
      </c>
      <c r="D163" s="102" t="s">
        <v>1556</v>
      </c>
      <c r="E163" s="82" t="s">
        <v>1622</v>
      </c>
      <c r="F163" s="82" t="s">
        <v>1007</v>
      </c>
      <c r="G163" s="88">
        <v>1</v>
      </c>
      <c r="H163" s="82" t="s">
        <v>1624</v>
      </c>
      <c r="I163" s="82" t="s">
        <v>1625</v>
      </c>
      <c r="J163" s="83"/>
      <c r="K163" s="83"/>
      <c r="L163" s="86"/>
      <c r="M163" s="84"/>
      <c r="N163" s="85"/>
      <c r="O163" s="86" t="s">
        <v>380</v>
      </c>
      <c r="P163" s="86" t="s">
        <v>380</v>
      </c>
      <c r="Q163" s="86" t="s">
        <v>380</v>
      </c>
      <c r="R163" s="83"/>
      <c r="S163" s="86"/>
      <c r="T163" s="87"/>
      <c r="U163" s="87"/>
      <c r="V163" s="87"/>
      <c r="W163" s="87"/>
      <c r="X163" s="87"/>
      <c r="Y163" s="87"/>
      <c r="Z163" s="87"/>
    </row>
    <row r="164" spans="1:26" ht="132" customHeight="1">
      <c r="A164" s="26" t="s">
        <v>1629</v>
      </c>
      <c r="B164" s="156" t="s">
        <v>363</v>
      </c>
      <c r="C164" s="156" t="s">
        <v>365</v>
      </c>
      <c r="D164" s="102" t="s">
        <v>1556</v>
      </c>
      <c r="E164" s="82" t="s">
        <v>1630</v>
      </c>
      <c r="F164" s="82" t="s">
        <v>1007</v>
      </c>
      <c r="G164" s="88">
        <v>1</v>
      </c>
      <c r="H164" s="82" t="s">
        <v>1633</v>
      </c>
      <c r="I164" s="82" t="s">
        <v>1634</v>
      </c>
      <c r="J164" s="83"/>
      <c r="K164" s="83"/>
      <c r="L164" s="86"/>
      <c r="M164" s="84"/>
      <c r="N164" s="85"/>
      <c r="O164" s="86" t="s">
        <v>380</v>
      </c>
      <c r="P164" s="86" t="s">
        <v>380</v>
      </c>
      <c r="Q164" s="86" t="s">
        <v>380</v>
      </c>
      <c r="R164" s="83"/>
      <c r="S164" s="86"/>
      <c r="T164" s="87"/>
      <c r="U164" s="87"/>
      <c r="V164" s="87"/>
      <c r="W164" s="87"/>
      <c r="X164" s="87"/>
      <c r="Y164" s="87"/>
      <c r="Z164" s="87"/>
    </row>
    <row r="165" spans="1:26" ht="95.25" customHeight="1">
      <c r="A165" s="26" t="s">
        <v>1640</v>
      </c>
      <c r="B165" s="156" t="s">
        <v>363</v>
      </c>
      <c r="C165" s="156" t="s">
        <v>365</v>
      </c>
      <c r="D165" s="102" t="s">
        <v>1556</v>
      </c>
      <c r="E165" s="82" t="s">
        <v>1641</v>
      </c>
      <c r="F165" s="82" t="s">
        <v>1007</v>
      </c>
      <c r="G165" s="88">
        <v>1</v>
      </c>
      <c r="H165" s="82" t="s">
        <v>1642</v>
      </c>
      <c r="I165" s="82" t="s">
        <v>1634</v>
      </c>
      <c r="J165" s="83"/>
      <c r="K165" s="83"/>
      <c r="L165" s="86"/>
      <c r="M165" s="84"/>
      <c r="N165" s="85"/>
      <c r="O165" s="86" t="s">
        <v>380</v>
      </c>
      <c r="P165" s="86" t="s">
        <v>380</v>
      </c>
      <c r="Q165" s="86" t="s">
        <v>380</v>
      </c>
      <c r="R165" s="83"/>
      <c r="S165" s="86"/>
      <c r="T165" s="87"/>
      <c r="U165" s="87"/>
      <c r="V165" s="87"/>
      <c r="W165" s="87"/>
      <c r="X165" s="87"/>
      <c r="Y165" s="87"/>
      <c r="Z165" s="87"/>
    </row>
    <row r="166" spans="1:26" ht="16.5" customHeight="1">
      <c r="A166" s="26" t="s">
        <v>1647</v>
      </c>
      <c r="B166" s="142" t="s">
        <v>363</v>
      </c>
      <c r="C166" s="142" t="s">
        <v>365</v>
      </c>
      <c r="D166" s="102" t="s">
        <v>1556</v>
      </c>
      <c r="E166" s="82" t="s">
        <v>1648</v>
      </c>
      <c r="F166" s="82" t="s">
        <v>1007</v>
      </c>
      <c r="G166" s="88">
        <v>1</v>
      </c>
      <c r="H166" s="82" t="s">
        <v>1649</v>
      </c>
      <c r="I166" s="82" t="s">
        <v>1634</v>
      </c>
      <c r="J166" s="83"/>
      <c r="K166" s="83"/>
      <c r="L166" s="86"/>
      <c r="M166" s="84"/>
      <c r="N166" s="85"/>
      <c r="O166" s="86" t="s">
        <v>380</v>
      </c>
      <c r="P166" s="86" t="s">
        <v>380</v>
      </c>
      <c r="Q166" s="86" t="s">
        <v>380</v>
      </c>
      <c r="R166" s="83"/>
      <c r="S166" s="86"/>
      <c r="T166" s="87"/>
      <c r="U166" s="87"/>
      <c r="V166" s="87"/>
      <c r="W166" s="87"/>
      <c r="X166" s="87"/>
      <c r="Y166" s="87"/>
      <c r="Z166" s="87"/>
    </row>
    <row r="167" spans="1:26" ht="16.5" customHeight="1">
      <c r="A167" s="635" t="s">
        <v>1652</v>
      </c>
      <c r="B167" s="635" t="s">
        <v>363</v>
      </c>
      <c r="C167" s="635" t="s">
        <v>365</v>
      </c>
      <c r="D167" s="647" t="s">
        <v>1653</v>
      </c>
      <c r="E167" s="612" t="s">
        <v>1654</v>
      </c>
      <c r="F167" s="612" t="s">
        <v>1466</v>
      </c>
      <c r="G167" s="608">
        <v>1</v>
      </c>
      <c r="H167" s="612" t="s">
        <v>1655</v>
      </c>
      <c r="I167" s="612" t="s">
        <v>1657</v>
      </c>
      <c r="J167" s="83"/>
      <c r="K167" s="83"/>
      <c r="L167" s="155"/>
      <c r="M167" s="84"/>
      <c r="N167" s="85"/>
      <c r="O167" s="86" t="s">
        <v>380</v>
      </c>
      <c r="P167" s="86" t="s">
        <v>380</v>
      </c>
      <c r="Q167" s="86" t="s">
        <v>380</v>
      </c>
      <c r="R167" s="83" t="s">
        <v>101</v>
      </c>
      <c r="S167" s="86"/>
      <c r="T167" s="87"/>
      <c r="U167" s="87"/>
      <c r="V167" s="87"/>
      <c r="W167" s="87"/>
      <c r="X167" s="87"/>
      <c r="Y167" s="87"/>
      <c r="Z167" s="87"/>
    </row>
    <row r="168" spans="1:26" ht="115.5" customHeight="1">
      <c r="A168" s="735" t="s">
        <v>1661</v>
      </c>
      <c r="B168" s="736" t="s">
        <v>363</v>
      </c>
      <c r="C168" s="736" t="s">
        <v>365</v>
      </c>
      <c r="D168" s="737" t="s">
        <v>1664</v>
      </c>
      <c r="E168" s="741" t="s">
        <v>1665</v>
      </c>
      <c r="F168" s="738" t="s">
        <v>1466</v>
      </c>
      <c r="G168" s="88">
        <v>1</v>
      </c>
      <c r="H168" s="98" t="s">
        <v>1666</v>
      </c>
      <c r="I168" s="81" t="s">
        <v>1667</v>
      </c>
      <c r="J168" s="83"/>
      <c r="K168" s="83"/>
      <c r="L168" s="734"/>
      <c r="M168" s="84"/>
      <c r="N168" s="85"/>
      <c r="O168" s="111" t="s">
        <v>379</v>
      </c>
      <c r="P168" s="86" t="s">
        <v>380</v>
      </c>
      <c r="Q168" s="86" t="s">
        <v>380</v>
      </c>
      <c r="R168" s="83"/>
      <c r="S168" s="86"/>
      <c r="T168" s="87"/>
      <c r="U168" s="87"/>
      <c r="V168" s="87"/>
      <c r="W168" s="87"/>
      <c r="X168" s="87"/>
      <c r="Y168" s="87"/>
      <c r="Z168" s="87"/>
    </row>
    <row r="169" spans="1:26" ht="210.75" customHeight="1">
      <c r="A169" s="665"/>
      <c r="B169" s="665"/>
      <c r="C169" s="665"/>
      <c r="D169" s="665"/>
      <c r="E169" s="665"/>
      <c r="F169" s="665"/>
      <c r="G169" s="88">
        <v>2</v>
      </c>
      <c r="H169" s="98" t="s">
        <v>1673</v>
      </c>
      <c r="I169" s="81" t="s">
        <v>1674</v>
      </c>
      <c r="J169" s="83"/>
      <c r="K169" s="83"/>
      <c r="L169" s="665"/>
      <c r="M169" s="84"/>
      <c r="N169" s="85"/>
      <c r="O169" s="111" t="s">
        <v>379</v>
      </c>
      <c r="P169" s="86" t="s">
        <v>380</v>
      </c>
      <c r="Q169" s="86" t="s">
        <v>380</v>
      </c>
      <c r="R169" s="83"/>
      <c r="S169" s="86"/>
      <c r="T169" s="87"/>
      <c r="U169" s="87"/>
      <c r="V169" s="87"/>
      <c r="W169" s="87"/>
      <c r="X169" s="87"/>
      <c r="Y169" s="87"/>
      <c r="Z169" s="87"/>
    </row>
    <row r="170" spans="1:26" ht="16.5" customHeight="1">
      <c r="A170" s="665"/>
      <c r="B170" s="665"/>
      <c r="C170" s="665"/>
      <c r="D170" s="665"/>
      <c r="E170" s="665"/>
      <c r="F170" s="665"/>
      <c r="G170" s="88">
        <v>3</v>
      </c>
      <c r="H170" s="98" t="s">
        <v>1683</v>
      </c>
      <c r="I170" s="81" t="s">
        <v>1684</v>
      </c>
      <c r="J170" s="83" t="s">
        <v>158</v>
      </c>
      <c r="K170" s="83"/>
      <c r="L170" s="665"/>
      <c r="M170" s="84"/>
      <c r="N170" s="85"/>
      <c r="O170" s="111" t="s">
        <v>379</v>
      </c>
      <c r="P170" s="86" t="s">
        <v>380</v>
      </c>
      <c r="Q170" s="86" t="s">
        <v>1685</v>
      </c>
      <c r="R170" s="83"/>
      <c r="S170" s="86"/>
      <c r="T170" s="87"/>
      <c r="U170" s="87"/>
      <c r="V170" s="87"/>
      <c r="W170" s="87"/>
      <c r="X170" s="87"/>
      <c r="Y170" s="87"/>
      <c r="Z170" s="87"/>
    </row>
    <row r="171" spans="1:26" ht="16.5" customHeight="1">
      <c r="A171" s="666"/>
      <c r="B171" s="666"/>
      <c r="C171" s="666"/>
      <c r="D171" s="666"/>
      <c r="E171" s="666"/>
      <c r="F171" s="666"/>
      <c r="G171" s="88">
        <v>4</v>
      </c>
      <c r="H171" s="98" t="s">
        <v>1686</v>
      </c>
      <c r="I171" s="81" t="s">
        <v>1687</v>
      </c>
      <c r="J171" s="83" t="s">
        <v>158</v>
      </c>
      <c r="K171" s="83"/>
      <c r="L171" s="666"/>
      <c r="M171" s="84"/>
      <c r="N171" s="85"/>
      <c r="O171" s="111" t="s">
        <v>379</v>
      </c>
      <c r="P171" s="86" t="s">
        <v>380</v>
      </c>
      <c r="Q171" s="86" t="s">
        <v>1685</v>
      </c>
      <c r="R171" s="83"/>
      <c r="S171" s="86"/>
      <c r="T171" s="87"/>
      <c r="U171" s="87"/>
      <c r="V171" s="87"/>
      <c r="W171" s="87"/>
      <c r="X171" s="87"/>
      <c r="Y171" s="87"/>
      <c r="Z171" s="87"/>
    </row>
    <row r="172" spans="1:26" ht="172.5" customHeight="1">
      <c r="A172" s="735" t="s">
        <v>1691</v>
      </c>
      <c r="B172" s="736" t="s">
        <v>363</v>
      </c>
      <c r="C172" s="736" t="s">
        <v>365</v>
      </c>
      <c r="D172" s="737" t="s">
        <v>1664</v>
      </c>
      <c r="E172" s="741" t="s">
        <v>1694</v>
      </c>
      <c r="F172" s="738" t="s">
        <v>1466</v>
      </c>
      <c r="G172" s="88">
        <v>1</v>
      </c>
      <c r="H172" s="98" t="s">
        <v>1696</v>
      </c>
      <c r="I172" s="81" t="s">
        <v>1697</v>
      </c>
      <c r="J172" s="83"/>
      <c r="K172" s="83"/>
      <c r="L172" s="734"/>
      <c r="M172" s="84"/>
      <c r="N172" s="85"/>
      <c r="O172" s="86" t="s">
        <v>380</v>
      </c>
      <c r="P172" s="86" t="s">
        <v>380</v>
      </c>
      <c r="Q172" s="86" t="s">
        <v>380</v>
      </c>
      <c r="R172" s="83"/>
      <c r="S172" s="86"/>
      <c r="T172" s="87"/>
      <c r="U172" s="87"/>
      <c r="V172" s="87"/>
      <c r="W172" s="87"/>
      <c r="X172" s="87"/>
      <c r="Y172" s="87"/>
      <c r="Z172" s="87"/>
    </row>
    <row r="173" spans="1:26" ht="84" customHeight="1">
      <c r="A173" s="665"/>
      <c r="B173" s="665"/>
      <c r="C173" s="665"/>
      <c r="D173" s="665"/>
      <c r="E173" s="665"/>
      <c r="F173" s="665"/>
      <c r="G173" s="88">
        <v>2</v>
      </c>
      <c r="H173" s="98" t="s">
        <v>1673</v>
      </c>
      <c r="I173" s="81" t="s">
        <v>1674</v>
      </c>
      <c r="J173" s="83"/>
      <c r="K173" s="83"/>
      <c r="L173" s="665"/>
      <c r="M173" s="84"/>
      <c r="N173" s="85"/>
      <c r="O173" s="86" t="s">
        <v>380</v>
      </c>
      <c r="P173" s="86" t="s">
        <v>380</v>
      </c>
      <c r="Q173" s="86" t="s">
        <v>380</v>
      </c>
      <c r="R173" s="83"/>
      <c r="S173" s="86"/>
      <c r="T173" s="87"/>
      <c r="U173" s="87"/>
      <c r="V173" s="87"/>
      <c r="W173" s="87"/>
      <c r="X173" s="87"/>
      <c r="Y173" s="87"/>
      <c r="Z173" s="87"/>
    </row>
    <row r="174" spans="1:26" ht="72.75" customHeight="1">
      <c r="A174" s="665"/>
      <c r="B174" s="665"/>
      <c r="C174" s="665"/>
      <c r="D174" s="665"/>
      <c r="E174" s="665"/>
      <c r="F174" s="665"/>
      <c r="G174" s="88">
        <v>3</v>
      </c>
      <c r="H174" s="98" t="s">
        <v>1683</v>
      </c>
      <c r="I174" s="81" t="s">
        <v>1702</v>
      </c>
      <c r="J174" s="83" t="s">
        <v>158</v>
      </c>
      <c r="K174" s="83"/>
      <c r="L174" s="665"/>
      <c r="M174" s="84"/>
      <c r="N174" s="85"/>
      <c r="O174" s="86" t="s">
        <v>380</v>
      </c>
      <c r="P174" s="86" t="s">
        <v>380</v>
      </c>
      <c r="Q174" s="86" t="s">
        <v>1703</v>
      </c>
      <c r="R174" s="83"/>
      <c r="S174" s="86"/>
      <c r="T174" s="87"/>
      <c r="U174" s="87"/>
      <c r="V174" s="87"/>
      <c r="W174" s="87"/>
      <c r="X174" s="87"/>
      <c r="Y174" s="87"/>
      <c r="Z174" s="87"/>
    </row>
    <row r="175" spans="1:26" ht="84" customHeight="1">
      <c r="A175" s="666"/>
      <c r="B175" s="666"/>
      <c r="C175" s="666"/>
      <c r="D175" s="666"/>
      <c r="E175" s="666"/>
      <c r="F175" s="666"/>
      <c r="G175" s="88">
        <v>4</v>
      </c>
      <c r="H175" s="98" t="s">
        <v>1686</v>
      </c>
      <c r="I175" s="81" t="s">
        <v>1705</v>
      </c>
      <c r="J175" s="83" t="s">
        <v>158</v>
      </c>
      <c r="K175" s="83"/>
      <c r="L175" s="666"/>
      <c r="M175" s="84"/>
      <c r="N175" s="85"/>
      <c r="O175" s="86" t="s">
        <v>380</v>
      </c>
      <c r="P175" s="86" t="s">
        <v>380</v>
      </c>
      <c r="Q175" s="86" t="s">
        <v>1703</v>
      </c>
      <c r="R175" s="83"/>
      <c r="S175" s="86"/>
      <c r="T175" s="87"/>
      <c r="U175" s="87"/>
      <c r="V175" s="87"/>
      <c r="W175" s="87"/>
      <c r="X175" s="87"/>
      <c r="Y175" s="87"/>
      <c r="Z175" s="87"/>
    </row>
    <row r="176" spans="1:26" ht="16.5" customHeight="1">
      <c r="A176" s="735" t="s">
        <v>1708</v>
      </c>
      <c r="B176" s="736" t="s">
        <v>363</v>
      </c>
      <c r="C176" s="736" t="s">
        <v>365</v>
      </c>
      <c r="D176" s="737" t="s">
        <v>1664</v>
      </c>
      <c r="E176" s="741" t="s">
        <v>1711</v>
      </c>
      <c r="F176" s="738" t="s">
        <v>1466</v>
      </c>
      <c r="G176" s="88">
        <v>1</v>
      </c>
      <c r="H176" s="98" t="s">
        <v>1712</v>
      </c>
      <c r="I176" s="81" t="s">
        <v>1713</v>
      </c>
      <c r="J176" s="83"/>
      <c r="K176" s="83"/>
      <c r="L176" s="734"/>
      <c r="M176" s="84"/>
      <c r="N176" s="85"/>
      <c r="O176" s="86" t="s">
        <v>380</v>
      </c>
      <c r="P176" s="86" t="s">
        <v>380</v>
      </c>
      <c r="Q176" s="86" t="s">
        <v>380</v>
      </c>
      <c r="R176" s="83"/>
      <c r="S176" s="86"/>
      <c r="T176" s="87"/>
      <c r="U176" s="87"/>
      <c r="V176" s="87"/>
      <c r="W176" s="87"/>
      <c r="X176" s="87"/>
      <c r="Y176" s="87"/>
      <c r="Z176" s="87"/>
    </row>
    <row r="177" spans="1:26" ht="16.5" customHeight="1">
      <c r="A177" s="665"/>
      <c r="B177" s="665"/>
      <c r="C177" s="665"/>
      <c r="D177" s="665"/>
      <c r="E177" s="665"/>
      <c r="F177" s="665"/>
      <c r="G177" s="88">
        <v>2</v>
      </c>
      <c r="H177" s="98" t="s">
        <v>1673</v>
      </c>
      <c r="I177" s="81" t="s">
        <v>1674</v>
      </c>
      <c r="J177" s="83"/>
      <c r="K177" s="83"/>
      <c r="L177" s="665"/>
      <c r="M177" s="84"/>
      <c r="N177" s="85"/>
      <c r="O177" s="86" t="s">
        <v>380</v>
      </c>
      <c r="P177" s="86" t="s">
        <v>380</v>
      </c>
      <c r="Q177" s="86" t="s">
        <v>380</v>
      </c>
      <c r="R177" s="83"/>
      <c r="S177" s="86"/>
      <c r="T177" s="87"/>
      <c r="U177" s="87"/>
      <c r="V177" s="87"/>
      <c r="W177" s="87"/>
      <c r="X177" s="87"/>
      <c r="Y177" s="87"/>
      <c r="Z177" s="87"/>
    </row>
    <row r="178" spans="1:26" ht="155.25" customHeight="1">
      <c r="A178" s="665"/>
      <c r="B178" s="665"/>
      <c r="C178" s="665"/>
      <c r="D178" s="665"/>
      <c r="E178" s="665"/>
      <c r="F178" s="665"/>
      <c r="G178" s="88">
        <v>3</v>
      </c>
      <c r="H178" s="98" t="s">
        <v>1683</v>
      </c>
      <c r="I178" s="81" t="s">
        <v>1720</v>
      </c>
      <c r="J178" s="83" t="s">
        <v>158</v>
      </c>
      <c r="K178" s="83"/>
      <c r="L178" s="665"/>
      <c r="M178" s="84"/>
      <c r="N178" s="85"/>
      <c r="O178" s="86" t="s">
        <v>380</v>
      </c>
      <c r="P178" s="86" t="s">
        <v>380</v>
      </c>
      <c r="Q178" s="86" t="s">
        <v>1721</v>
      </c>
      <c r="R178" s="83"/>
      <c r="S178" s="86"/>
      <c r="T178" s="87"/>
      <c r="U178" s="87"/>
      <c r="V178" s="87"/>
      <c r="W178" s="87"/>
      <c r="X178" s="87"/>
      <c r="Y178" s="87"/>
      <c r="Z178" s="87"/>
    </row>
    <row r="179" spans="1:26" ht="155.25" customHeight="1">
      <c r="A179" s="666"/>
      <c r="B179" s="666"/>
      <c r="C179" s="666"/>
      <c r="D179" s="666"/>
      <c r="E179" s="666"/>
      <c r="F179" s="666"/>
      <c r="G179" s="88">
        <v>4</v>
      </c>
      <c r="H179" s="98" t="s">
        <v>1686</v>
      </c>
      <c r="I179" s="81" t="s">
        <v>1724</v>
      </c>
      <c r="J179" s="83" t="s">
        <v>158</v>
      </c>
      <c r="K179" s="83"/>
      <c r="L179" s="666"/>
      <c r="M179" s="84"/>
      <c r="N179" s="85"/>
      <c r="O179" s="86" t="s">
        <v>380</v>
      </c>
      <c r="P179" s="86" t="s">
        <v>380</v>
      </c>
      <c r="Q179" s="86" t="s">
        <v>1721</v>
      </c>
      <c r="R179" s="83"/>
      <c r="S179" s="86"/>
      <c r="T179" s="87"/>
      <c r="U179" s="87"/>
      <c r="V179" s="87"/>
      <c r="W179" s="87"/>
      <c r="X179" s="87"/>
      <c r="Y179" s="87"/>
      <c r="Z179" s="87"/>
    </row>
    <row r="180" spans="1:26" ht="155.25" customHeight="1">
      <c r="A180" s="735" t="s">
        <v>1729</v>
      </c>
      <c r="B180" s="736" t="s">
        <v>363</v>
      </c>
      <c r="C180" s="736" t="s">
        <v>365</v>
      </c>
      <c r="D180" s="737" t="s">
        <v>1733</v>
      </c>
      <c r="E180" s="741" t="s">
        <v>1734</v>
      </c>
      <c r="F180" s="738" t="s">
        <v>1466</v>
      </c>
      <c r="G180" s="88">
        <v>1</v>
      </c>
      <c r="H180" s="98" t="s">
        <v>1736</v>
      </c>
      <c r="I180" s="81" t="s">
        <v>1737</v>
      </c>
      <c r="J180" s="83"/>
      <c r="K180" s="83"/>
      <c r="L180" s="734"/>
      <c r="M180" s="84"/>
      <c r="N180" s="85"/>
      <c r="O180" s="86" t="s">
        <v>380</v>
      </c>
      <c r="P180" s="86" t="s">
        <v>380</v>
      </c>
      <c r="Q180" s="86" t="s">
        <v>380</v>
      </c>
      <c r="R180" s="83"/>
      <c r="S180" s="86"/>
      <c r="T180" s="87"/>
      <c r="U180" s="87"/>
      <c r="V180" s="87"/>
      <c r="W180" s="87"/>
      <c r="X180" s="87"/>
      <c r="Y180" s="87"/>
      <c r="Z180" s="87"/>
    </row>
    <row r="181" spans="1:26" ht="155.25" customHeight="1">
      <c r="A181" s="665"/>
      <c r="B181" s="665"/>
      <c r="C181" s="665"/>
      <c r="D181" s="665"/>
      <c r="E181" s="665"/>
      <c r="F181" s="665"/>
      <c r="G181" s="88">
        <v>2</v>
      </c>
      <c r="H181" s="98" t="s">
        <v>1673</v>
      </c>
      <c r="I181" s="81" t="s">
        <v>1739</v>
      </c>
      <c r="J181" s="83"/>
      <c r="K181" s="83"/>
      <c r="L181" s="665"/>
      <c r="M181" s="84"/>
      <c r="N181" s="85"/>
      <c r="O181" s="86" t="s">
        <v>380</v>
      </c>
      <c r="P181" s="86" t="s">
        <v>380</v>
      </c>
      <c r="Q181" s="86" t="s">
        <v>380</v>
      </c>
      <c r="R181" s="83"/>
      <c r="S181" s="86"/>
      <c r="T181" s="87"/>
      <c r="U181" s="87"/>
      <c r="V181" s="87"/>
      <c r="W181" s="87"/>
      <c r="X181" s="87"/>
      <c r="Y181" s="87"/>
      <c r="Z181" s="87"/>
    </row>
    <row r="182" spans="1:26" ht="155.25" customHeight="1">
      <c r="A182" s="665"/>
      <c r="B182" s="665"/>
      <c r="C182" s="665"/>
      <c r="D182" s="665"/>
      <c r="E182" s="665"/>
      <c r="F182" s="665"/>
      <c r="G182" s="88">
        <v>3</v>
      </c>
      <c r="H182" s="98" t="s">
        <v>1683</v>
      </c>
      <c r="I182" s="81" t="s">
        <v>1684</v>
      </c>
      <c r="J182" s="83" t="s">
        <v>158</v>
      </c>
      <c r="K182" s="83"/>
      <c r="L182" s="665"/>
      <c r="M182" s="84"/>
      <c r="N182" s="85"/>
      <c r="O182" s="86" t="s">
        <v>380</v>
      </c>
      <c r="P182" s="86" t="s">
        <v>380</v>
      </c>
      <c r="Q182" s="86" t="s">
        <v>1744</v>
      </c>
      <c r="R182" s="83"/>
      <c r="S182" s="86"/>
      <c r="T182" s="87"/>
      <c r="U182" s="87"/>
      <c r="V182" s="87"/>
      <c r="W182" s="87"/>
      <c r="X182" s="87"/>
      <c r="Y182" s="87"/>
      <c r="Z182" s="87"/>
    </row>
    <row r="183" spans="1:26" ht="155.25" customHeight="1">
      <c r="A183" s="666"/>
      <c r="B183" s="666"/>
      <c r="C183" s="666"/>
      <c r="D183" s="666"/>
      <c r="E183" s="666"/>
      <c r="F183" s="666"/>
      <c r="G183" s="88">
        <v>4</v>
      </c>
      <c r="H183" s="98" t="s">
        <v>1686</v>
      </c>
      <c r="I183" s="81" t="s">
        <v>1687</v>
      </c>
      <c r="J183" s="83" t="s">
        <v>158</v>
      </c>
      <c r="K183" s="83"/>
      <c r="L183" s="666"/>
      <c r="M183" s="84"/>
      <c r="N183" s="85"/>
      <c r="O183" s="86" t="s">
        <v>380</v>
      </c>
      <c r="P183" s="86" t="s">
        <v>380</v>
      </c>
      <c r="Q183" s="86" t="s">
        <v>1744</v>
      </c>
      <c r="R183" s="83"/>
      <c r="S183" s="86"/>
      <c r="T183" s="87"/>
      <c r="U183" s="87"/>
      <c r="V183" s="87"/>
      <c r="W183" s="87"/>
      <c r="X183" s="87"/>
      <c r="Y183" s="87"/>
      <c r="Z183" s="87"/>
    </row>
    <row r="184" spans="1:26" ht="155.25" customHeight="1">
      <c r="A184" s="735" t="s">
        <v>1748</v>
      </c>
      <c r="B184" s="736" t="s">
        <v>363</v>
      </c>
      <c r="C184" s="736" t="s">
        <v>365</v>
      </c>
      <c r="D184" s="737" t="s">
        <v>1733</v>
      </c>
      <c r="E184" s="741" t="s">
        <v>1750</v>
      </c>
      <c r="F184" s="738" t="s">
        <v>1466</v>
      </c>
      <c r="G184" s="88">
        <v>1</v>
      </c>
      <c r="H184" s="98" t="s">
        <v>1751</v>
      </c>
      <c r="I184" s="81" t="s">
        <v>1752</v>
      </c>
      <c r="J184" s="83"/>
      <c r="K184" s="83"/>
      <c r="L184" s="734"/>
      <c r="M184" s="84"/>
      <c r="N184" s="85"/>
      <c r="O184" s="86" t="s">
        <v>380</v>
      </c>
      <c r="P184" s="86" t="s">
        <v>380</v>
      </c>
      <c r="Q184" s="86" t="s">
        <v>380</v>
      </c>
      <c r="R184" s="83"/>
      <c r="S184" s="86"/>
      <c r="T184" s="87"/>
      <c r="U184" s="87"/>
      <c r="V184" s="87"/>
      <c r="W184" s="87"/>
      <c r="X184" s="87"/>
      <c r="Y184" s="87"/>
      <c r="Z184" s="87"/>
    </row>
    <row r="185" spans="1:26" ht="155.25" customHeight="1">
      <c r="A185" s="665"/>
      <c r="B185" s="665"/>
      <c r="C185" s="665"/>
      <c r="D185" s="665"/>
      <c r="E185" s="665"/>
      <c r="F185" s="665"/>
      <c r="G185" s="88">
        <v>2</v>
      </c>
      <c r="H185" s="98" t="s">
        <v>1673</v>
      </c>
      <c r="I185" s="81" t="s">
        <v>1739</v>
      </c>
      <c r="J185" s="83"/>
      <c r="K185" s="83"/>
      <c r="L185" s="665"/>
      <c r="M185" s="84"/>
      <c r="N185" s="85"/>
      <c r="O185" s="86" t="s">
        <v>380</v>
      </c>
      <c r="P185" s="86" t="s">
        <v>380</v>
      </c>
      <c r="Q185" s="86" t="s">
        <v>380</v>
      </c>
      <c r="R185" s="83"/>
      <c r="S185" s="86"/>
      <c r="T185" s="87"/>
      <c r="U185" s="87"/>
      <c r="V185" s="87"/>
      <c r="W185" s="87"/>
      <c r="X185" s="87"/>
      <c r="Y185" s="87"/>
      <c r="Z185" s="87"/>
    </row>
    <row r="186" spans="1:26" ht="155.25" customHeight="1">
      <c r="A186" s="665"/>
      <c r="B186" s="665"/>
      <c r="C186" s="665"/>
      <c r="D186" s="665"/>
      <c r="E186" s="665"/>
      <c r="F186" s="665"/>
      <c r="G186" s="88">
        <v>3</v>
      </c>
      <c r="H186" s="98" t="s">
        <v>1683</v>
      </c>
      <c r="I186" s="81" t="s">
        <v>1702</v>
      </c>
      <c r="J186" s="83" t="s">
        <v>158</v>
      </c>
      <c r="K186" s="83"/>
      <c r="L186" s="665"/>
      <c r="M186" s="84"/>
      <c r="N186" s="85"/>
      <c r="O186" s="86" t="s">
        <v>380</v>
      </c>
      <c r="P186" s="86" t="s">
        <v>380</v>
      </c>
      <c r="Q186" s="86" t="s">
        <v>1760</v>
      </c>
      <c r="R186" s="83"/>
      <c r="S186" s="86"/>
      <c r="T186" s="87"/>
      <c r="U186" s="87"/>
      <c r="V186" s="87"/>
      <c r="W186" s="87"/>
      <c r="X186" s="87"/>
      <c r="Y186" s="87"/>
      <c r="Z186" s="87"/>
    </row>
    <row r="187" spans="1:26" ht="155.25" customHeight="1">
      <c r="A187" s="666"/>
      <c r="B187" s="666"/>
      <c r="C187" s="666"/>
      <c r="D187" s="666"/>
      <c r="E187" s="666"/>
      <c r="F187" s="666"/>
      <c r="G187" s="88">
        <v>4</v>
      </c>
      <c r="H187" s="98" t="s">
        <v>1686</v>
      </c>
      <c r="I187" s="81" t="s">
        <v>1705</v>
      </c>
      <c r="J187" s="83" t="s">
        <v>158</v>
      </c>
      <c r="K187" s="83"/>
      <c r="L187" s="666"/>
      <c r="M187" s="84"/>
      <c r="N187" s="85"/>
      <c r="O187" s="86" t="s">
        <v>380</v>
      </c>
      <c r="P187" s="86" t="s">
        <v>380</v>
      </c>
      <c r="Q187" s="86" t="s">
        <v>1760</v>
      </c>
      <c r="R187" s="83"/>
      <c r="S187" s="86"/>
      <c r="T187" s="87"/>
      <c r="U187" s="87"/>
      <c r="V187" s="87"/>
      <c r="W187" s="87"/>
      <c r="X187" s="87"/>
      <c r="Y187" s="87"/>
      <c r="Z187" s="87"/>
    </row>
    <row r="188" spans="1:26" ht="155.25" customHeight="1">
      <c r="A188" s="735" t="s">
        <v>1767</v>
      </c>
      <c r="B188" s="736" t="s">
        <v>363</v>
      </c>
      <c r="C188" s="736" t="s">
        <v>365</v>
      </c>
      <c r="D188" s="737" t="s">
        <v>1733</v>
      </c>
      <c r="E188" s="741" t="s">
        <v>1770</v>
      </c>
      <c r="F188" s="738" t="s">
        <v>1466</v>
      </c>
      <c r="G188" s="88">
        <v>1</v>
      </c>
      <c r="H188" s="98" t="s">
        <v>1773</v>
      </c>
      <c r="I188" s="81" t="s">
        <v>1774</v>
      </c>
      <c r="J188" s="83"/>
      <c r="K188" s="83"/>
      <c r="L188" s="734"/>
      <c r="M188" s="84"/>
      <c r="N188" s="85"/>
      <c r="O188" s="86" t="s">
        <v>380</v>
      </c>
      <c r="P188" s="86" t="s">
        <v>380</v>
      </c>
      <c r="Q188" s="86" t="s">
        <v>380</v>
      </c>
      <c r="R188" s="83"/>
      <c r="S188" s="86"/>
      <c r="T188" s="87"/>
      <c r="U188" s="87"/>
      <c r="V188" s="87"/>
      <c r="W188" s="87"/>
      <c r="X188" s="87"/>
      <c r="Y188" s="87"/>
      <c r="Z188" s="87"/>
    </row>
    <row r="189" spans="1:26" ht="155.25" customHeight="1">
      <c r="A189" s="665"/>
      <c r="B189" s="665"/>
      <c r="C189" s="665"/>
      <c r="D189" s="665"/>
      <c r="E189" s="665"/>
      <c r="F189" s="665"/>
      <c r="G189" s="88">
        <v>2</v>
      </c>
      <c r="H189" s="98" t="s">
        <v>1673</v>
      </c>
      <c r="I189" s="81" t="s">
        <v>1739</v>
      </c>
      <c r="J189" s="83"/>
      <c r="K189" s="83"/>
      <c r="L189" s="665"/>
      <c r="M189" s="84"/>
      <c r="N189" s="85"/>
      <c r="O189" s="86" t="s">
        <v>380</v>
      </c>
      <c r="P189" s="86" t="s">
        <v>380</v>
      </c>
      <c r="Q189" s="86" t="s">
        <v>380</v>
      </c>
      <c r="R189" s="83"/>
      <c r="S189" s="86"/>
      <c r="T189" s="87"/>
      <c r="U189" s="87"/>
      <c r="V189" s="87"/>
      <c r="W189" s="87"/>
      <c r="X189" s="87"/>
      <c r="Y189" s="87"/>
      <c r="Z189" s="87"/>
    </row>
    <row r="190" spans="1:26" ht="16.5" customHeight="1">
      <c r="A190" s="665"/>
      <c r="B190" s="665"/>
      <c r="C190" s="665"/>
      <c r="D190" s="665"/>
      <c r="E190" s="665"/>
      <c r="F190" s="665"/>
      <c r="G190" s="88">
        <v>3</v>
      </c>
      <c r="H190" s="98" t="s">
        <v>1683</v>
      </c>
      <c r="I190" s="81" t="s">
        <v>1720</v>
      </c>
      <c r="J190" s="83" t="s">
        <v>158</v>
      </c>
      <c r="K190" s="83"/>
      <c r="L190" s="665"/>
      <c r="M190" s="84"/>
      <c r="N190" s="85"/>
      <c r="O190" s="86" t="s">
        <v>380</v>
      </c>
      <c r="P190" s="86" t="s">
        <v>380</v>
      </c>
      <c r="Q190" s="86" t="s">
        <v>1783</v>
      </c>
      <c r="R190" s="83"/>
      <c r="S190" s="86"/>
      <c r="T190" s="87"/>
      <c r="U190" s="87"/>
      <c r="V190" s="87"/>
      <c r="W190" s="87"/>
      <c r="X190" s="87"/>
      <c r="Y190" s="87"/>
      <c r="Z190" s="87"/>
    </row>
    <row r="191" spans="1:26" ht="16.5" customHeight="1">
      <c r="A191" s="666"/>
      <c r="B191" s="666"/>
      <c r="C191" s="666"/>
      <c r="D191" s="666"/>
      <c r="E191" s="666"/>
      <c r="F191" s="666"/>
      <c r="G191" s="88">
        <v>4</v>
      </c>
      <c r="H191" s="98" t="s">
        <v>1686</v>
      </c>
      <c r="I191" s="81" t="s">
        <v>1724</v>
      </c>
      <c r="J191" s="83" t="s">
        <v>158</v>
      </c>
      <c r="K191" s="83"/>
      <c r="L191" s="666"/>
      <c r="M191" s="84"/>
      <c r="N191" s="85"/>
      <c r="O191" s="86" t="s">
        <v>380</v>
      </c>
      <c r="P191" s="86" t="s">
        <v>380</v>
      </c>
      <c r="Q191" s="86" t="s">
        <v>1783</v>
      </c>
      <c r="R191" s="83"/>
      <c r="S191" s="86"/>
      <c r="T191" s="87"/>
      <c r="U191" s="87"/>
      <c r="V191" s="87"/>
      <c r="W191" s="87"/>
      <c r="X191" s="87"/>
      <c r="Y191" s="87"/>
      <c r="Z191" s="87"/>
    </row>
    <row r="192" spans="1:26" ht="16.5" customHeight="1">
      <c r="A192" s="735" t="s">
        <v>1790</v>
      </c>
      <c r="B192" s="736" t="s">
        <v>363</v>
      </c>
      <c r="C192" s="736" t="s">
        <v>365</v>
      </c>
      <c r="D192" s="737" t="s">
        <v>1793</v>
      </c>
      <c r="E192" s="741" t="s">
        <v>1794</v>
      </c>
      <c r="F192" s="738" t="s">
        <v>1466</v>
      </c>
      <c r="G192" s="88">
        <v>1</v>
      </c>
      <c r="H192" s="98" t="s">
        <v>1796</v>
      </c>
      <c r="I192" s="81" t="s">
        <v>1797</v>
      </c>
      <c r="J192" s="83"/>
      <c r="K192" s="83"/>
      <c r="L192" s="734"/>
      <c r="M192" s="84"/>
      <c r="N192" s="85"/>
      <c r="O192" s="86" t="s">
        <v>380</v>
      </c>
      <c r="P192" s="86" t="s">
        <v>380</v>
      </c>
      <c r="Q192" s="86" t="s">
        <v>380</v>
      </c>
      <c r="R192" s="83"/>
      <c r="S192" s="86"/>
      <c r="T192" s="87"/>
      <c r="U192" s="87"/>
      <c r="V192" s="87"/>
      <c r="W192" s="87"/>
      <c r="X192" s="87"/>
      <c r="Y192" s="87"/>
      <c r="Z192" s="87"/>
    </row>
    <row r="193" spans="1:26" ht="16.5" customHeight="1">
      <c r="A193" s="665"/>
      <c r="B193" s="665"/>
      <c r="C193" s="665"/>
      <c r="D193" s="665"/>
      <c r="E193" s="665"/>
      <c r="F193" s="665"/>
      <c r="G193" s="88">
        <v>2</v>
      </c>
      <c r="H193" s="98" t="s">
        <v>1673</v>
      </c>
      <c r="I193" s="81" t="s">
        <v>1803</v>
      </c>
      <c r="J193" s="83"/>
      <c r="K193" s="83"/>
      <c r="L193" s="665"/>
      <c r="M193" s="84"/>
      <c r="N193" s="85"/>
      <c r="O193" s="86" t="s">
        <v>380</v>
      </c>
      <c r="P193" s="86" t="s">
        <v>380</v>
      </c>
      <c r="Q193" s="86" t="s">
        <v>380</v>
      </c>
      <c r="R193" s="83"/>
      <c r="S193" s="86"/>
      <c r="T193" s="87"/>
      <c r="U193" s="87"/>
      <c r="V193" s="87"/>
      <c r="W193" s="87"/>
      <c r="X193" s="87"/>
      <c r="Y193" s="87"/>
      <c r="Z193" s="87"/>
    </row>
    <row r="194" spans="1:26" ht="16.5" customHeight="1">
      <c r="A194" s="665"/>
      <c r="B194" s="665"/>
      <c r="C194" s="665"/>
      <c r="D194" s="665"/>
      <c r="E194" s="665"/>
      <c r="F194" s="665"/>
      <c r="G194" s="88">
        <v>3</v>
      </c>
      <c r="H194" s="98" t="s">
        <v>1683</v>
      </c>
      <c r="I194" s="81" t="s">
        <v>1684</v>
      </c>
      <c r="J194" s="83" t="s">
        <v>158</v>
      </c>
      <c r="K194" s="83"/>
      <c r="L194" s="665"/>
      <c r="M194" s="84"/>
      <c r="N194" s="85"/>
      <c r="O194" s="86" t="s">
        <v>380</v>
      </c>
      <c r="P194" s="86" t="s">
        <v>380</v>
      </c>
      <c r="Q194" s="86" t="s">
        <v>1806</v>
      </c>
      <c r="R194" s="83"/>
      <c r="S194" s="86"/>
      <c r="T194" s="87"/>
      <c r="U194" s="87"/>
      <c r="V194" s="87"/>
      <c r="W194" s="87"/>
      <c r="X194" s="87"/>
      <c r="Y194" s="87"/>
      <c r="Z194" s="87"/>
    </row>
    <row r="195" spans="1:26" ht="16.5" customHeight="1">
      <c r="A195" s="666"/>
      <c r="B195" s="666"/>
      <c r="C195" s="666"/>
      <c r="D195" s="666"/>
      <c r="E195" s="666"/>
      <c r="F195" s="666"/>
      <c r="G195" s="88">
        <v>4</v>
      </c>
      <c r="H195" s="98" t="s">
        <v>1686</v>
      </c>
      <c r="I195" s="81" t="s">
        <v>1687</v>
      </c>
      <c r="J195" s="83" t="s">
        <v>158</v>
      </c>
      <c r="K195" s="83"/>
      <c r="L195" s="666"/>
      <c r="M195" s="84"/>
      <c r="N195" s="85"/>
      <c r="O195" s="86" t="s">
        <v>380</v>
      </c>
      <c r="P195" s="86" t="s">
        <v>380</v>
      </c>
      <c r="Q195" s="86" t="s">
        <v>1806</v>
      </c>
      <c r="R195" s="83"/>
      <c r="S195" s="86"/>
      <c r="T195" s="87"/>
      <c r="U195" s="87"/>
      <c r="V195" s="87"/>
      <c r="W195" s="87"/>
      <c r="X195" s="87"/>
      <c r="Y195" s="87"/>
      <c r="Z195" s="87"/>
    </row>
    <row r="196" spans="1:26" ht="16.5" customHeight="1">
      <c r="A196" s="735" t="s">
        <v>1811</v>
      </c>
      <c r="B196" s="736" t="s">
        <v>363</v>
      </c>
      <c r="C196" s="736" t="s">
        <v>365</v>
      </c>
      <c r="D196" s="737" t="s">
        <v>1793</v>
      </c>
      <c r="E196" s="741" t="s">
        <v>1813</v>
      </c>
      <c r="F196" s="738" t="s">
        <v>1466</v>
      </c>
      <c r="G196" s="88">
        <v>1</v>
      </c>
      <c r="H196" s="98" t="s">
        <v>1819</v>
      </c>
      <c r="I196" s="81" t="s">
        <v>1820</v>
      </c>
      <c r="J196" s="83"/>
      <c r="K196" s="83"/>
      <c r="L196" s="734"/>
      <c r="M196" s="84"/>
      <c r="N196" s="85"/>
      <c r="O196" s="86" t="s">
        <v>380</v>
      </c>
      <c r="P196" s="86" t="s">
        <v>380</v>
      </c>
      <c r="Q196" s="86" t="s">
        <v>380</v>
      </c>
      <c r="R196" s="83"/>
      <c r="S196" s="86"/>
      <c r="T196" s="87"/>
      <c r="U196" s="87"/>
      <c r="V196" s="87"/>
      <c r="W196" s="87"/>
      <c r="X196" s="87"/>
      <c r="Y196" s="87"/>
      <c r="Z196" s="87"/>
    </row>
    <row r="197" spans="1:26" ht="16.5" customHeight="1">
      <c r="A197" s="665"/>
      <c r="B197" s="665"/>
      <c r="C197" s="665"/>
      <c r="D197" s="665"/>
      <c r="E197" s="665"/>
      <c r="F197" s="665"/>
      <c r="G197" s="88">
        <v>2</v>
      </c>
      <c r="H197" s="98" t="s">
        <v>1673</v>
      </c>
      <c r="I197" s="81" t="s">
        <v>1803</v>
      </c>
      <c r="J197" s="83"/>
      <c r="K197" s="83"/>
      <c r="L197" s="665"/>
      <c r="M197" s="84"/>
      <c r="N197" s="85"/>
      <c r="O197" s="86" t="s">
        <v>380</v>
      </c>
      <c r="P197" s="86" t="s">
        <v>380</v>
      </c>
      <c r="Q197" s="86" t="s">
        <v>380</v>
      </c>
      <c r="R197" s="83"/>
      <c r="S197" s="86"/>
      <c r="T197" s="87"/>
      <c r="U197" s="87"/>
      <c r="V197" s="87"/>
      <c r="W197" s="87"/>
      <c r="X197" s="87"/>
      <c r="Y197" s="87"/>
      <c r="Z197" s="87"/>
    </row>
    <row r="198" spans="1:26" ht="16.5" customHeight="1">
      <c r="A198" s="665"/>
      <c r="B198" s="665"/>
      <c r="C198" s="665"/>
      <c r="D198" s="665"/>
      <c r="E198" s="665"/>
      <c r="F198" s="665"/>
      <c r="G198" s="88">
        <v>3</v>
      </c>
      <c r="H198" s="98" t="s">
        <v>1683</v>
      </c>
      <c r="I198" s="81" t="s">
        <v>1702</v>
      </c>
      <c r="J198" s="83" t="s">
        <v>158</v>
      </c>
      <c r="K198" s="83"/>
      <c r="L198" s="665"/>
      <c r="M198" s="84"/>
      <c r="N198" s="85"/>
      <c r="O198" s="86" t="s">
        <v>380</v>
      </c>
      <c r="P198" s="86" t="s">
        <v>380</v>
      </c>
      <c r="Q198" s="86" t="s">
        <v>1829</v>
      </c>
      <c r="R198" s="83"/>
      <c r="S198" s="86"/>
      <c r="T198" s="87"/>
      <c r="U198" s="87"/>
      <c r="V198" s="87"/>
      <c r="W198" s="87"/>
      <c r="X198" s="87"/>
      <c r="Y198" s="87"/>
      <c r="Z198" s="87"/>
    </row>
    <row r="199" spans="1:26" ht="93.75" customHeight="1">
      <c r="A199" s="666"/>
      <c r="B199" s="666"/>
      <c r="C199" s="666"/>
      <c r="D199" s="666"/>
      <c r="E199" s="666"/>
      <c r="F199" s="666"/>
      <c r="G199" s="88">
        <v>4</v>
      </c>
      <c r="H199" s="98" t="s">
        <v>1686</v>
      </c>
      <c r="I199" s="81" t="s">
        <v>1705</v>
      </c>
      <c r="J199" s="83" t="s">
        <v>158</v>
      </c>
      <c r="K199" s="83"/>
      <c r="L199" s="666"/>
      <c r="M199" s="84"/>
      <c r="N199" s="85"/>
      <c r="O199" s="86" t="s">
        <v>380</v>
      </c>
      <c r="P199" s="86" t="s">
        <v>380</v>
      </c>
      <c r="Q199" s="86" t="s">
        <v>1829</v>
      </c>
      <c r="R199" s="83"/>
      <c r="S199" s="86"/>
      <c r="T199" s="87"/>
      <c r="U199" s="87"/>
      <c r="V199" s="87"/>
      <c r="W199" s="87"/>
      <c r="X199" s="87"/>
      <c r="Y199" s="87"/>
      <c r="Z199" s="87"/>
    </row>
    <row r="200" spans="1:26" ht="16.5" customHeight="1">
      <c r="A200" s="735" t="s">
        <v>1835</v>
      </c>
      <c r="B200" s="736" t="s">
        <v>363</v>
      </c>
      <c r="C200" s="736" t="s">
        <v>365</v>
      </c>
      <c r="D200" s="737" t="s">
        <v>1793</v>
      </c>
      <c r="E200" s="741" t="s">
        <v>1836</v>
      </c>
      <c r="F200" s="738" t="s">
        <v>1466</v>
      </c>
      <c r="G200" s="88">
        <v>1</v>
      </c>
      <c r="H200" s="98" t="s">
        <v>1837</v>
      </c>
      <c r="I200" s="81" t="s">
        <v>1838</v>
      </c>
      <c r="J200" s="83"/>
      <c r="K200" s="83"/>
      <c r="L200" s="734"/>
      <c r="M200" s="84"/>
      <c r="N200" s="85"/>
      <c r="O200" s="83" t="s">
        <v>379</v>
      </c>
      <c r="P200" s="86" t="s">
        <v>380</v>
      </c>
      <c r="Q200" s="86" t="s">
        <v>380</v>
      </c>
      <c r="R200" s="83"/>
      <c r="S200" s="86"/>
      <c r="T200" s="87"/>
      <c r="U200" s="87"/>
      <c r="V200" s="87"/>
      <c r="W200" s="87"/>
      <c r="X200" s="87"/>
      <c r="Y200" s="87"/>
      <c r="Z200" s="87"/>
    </row>
    <row r="201" spans="1:26" ht="16.5" customHeight="1">
      <c r="A201" s="665"/>
      <c r="B201" s="665"/>
      <c r="C201" s="665"/>
      <c r="D201" s="665"/>
      <c r="E201" s="665"/>
      <c r="F201" s="665"/>
      <c r="G201" s="88">
        <v>2</v>
      </c>
      <c r="H201" s="98" t="s">
        <v>1673</v>
      </c>
      <c r="I201" s="81" t="s">
        <v>1803</v>
      </c>
      <c r="J201" s="83"/>
      <c r="K201" s="83"/>
      <c r="L201" s="665"/>
      <c r="M201" s="84"/>
      <c r="N201" s="85"/>
      <c r="O201" s="83" t="s">
        <v>379</v>
      </c>
      <c r="P201" s="86" t="s">
        <v>380</v>
      </c>
      <c r="Q201" s="86" t="s">
        <v>380</v>
      </c>
      <c r="R201" s="83"/>
      <c r="S201" s="86"/>
      <c r="T201" s="87"/>
      <c r="U201" s="87"/>
      <c r="V201" s="87"/>
      <c r="W201" s="87"/>
      <c r="X201" s="87"/>
      <c r="Y201" s="87"/>
      <c r="Z201" s="87"/>
    </row>
    <row r="202" spans="1:26" ht="105" customHeight="1">
      <c r="A202" s="665"/>
      <c r="B202" s="665"/>
      <c r="C202" s="665"/>
      <c r="D202" s="665"/>
      <c r="E202" s="665"/>
      <c r="F202" s="665"/>
      <c r="G202" s="88">
        <v>3</v>
      </c>
      <c r="H202" s="98" t="s">
        <v>1683</v>
      </c>
      <c r="I202" s="81" t="s">
        <v>1720</v>
      </c>
      <c r="J202" s="83" t="s">
        <v>158</v>
      </c>
      <c r="K202" s="83"/>
      <c r="L202" s="665"/>
      <c r="M202" s="84"/>
      <c r="N202" s="85"/>
      <c r="O202" s="83" t="s">
        <v>379</v>
      </c>
      <c r="P202" s="86" t="s">
        <v>380</v>
      </c>
      <c r="Q202" s="86" t="s">
        <v>1846</v>
      </c>
      <c r="R202" s="83"/>
      <c r="S202" s="86"/>
      <c r="T202" s="87"/>
      <c r="U202" s="87"/>
      <c r="V202" s="87"/>
      <c r="W202" s="87"/>
      <c r="X202" s="87"/>
      <c r="Y202" s="87"/>
      <c r="Z202" s="87"/>
    </row>
    <row r="203" spans="1:26" ht="16.5" customHeight="1">
      <c r="A203" s="666"/>
      <c r="B203" s="666"/>
      <c r="C203" s="666"/>
      <c r="D203" s="666"/>
      <c r="E203" s="666"/>
      <c r="F203" s="666"/>
      <c r="G203" s="88">
        <v>4</v>
      </c>
      <c r="H203" s="98" t="s">
        <v>1686</v>
      </c>
      <c r="I203" s="81" t="s">
        <v>1724</v>
      </c>
      <c r="J203" s="83" t="s">
        <v>158</v>
      </c>
      <c r="K203" s="83"/>
      <c r="L203" s="666"/>
      <c r="M203" s="84"/>
      <c r="N203" s="85"/>
      <c r="O203" s="83" t="s">
        <v>379</v>
      </c>
      <c r="P203" s="86" t="s">
        <v>380</v>
      </c>
      <c r="Q203" s="86" t="s">
        <v>1846</v>
      </c>
      <c r="R203" s="83"/>
      <c r="S203" s="86"/>
      <c r="T203" s="87"/>
      <c r="U203" s="87"/>
      <c r="V203" s="87"/>
      <c r="W203" s="87"/>
      <c r="X203" s="87"/>
      <c r="Y203" s="87"/>
      <c r="Z203" s="87"/>
    </row>
    <row r="204" spans="1:26" ht="16.5" customHeight="1">
      <c r="A204" s="735" t="s">
        <v>1851</v>
      </c>
      <c r="B204" s="736" t="s">
        <v>363</v>
      </c>
      <c r="C204" s="736" t="s">
        <v>365</v>
      </c>
      <c r="D204" s="737" t="s">
        <v>1853</v>
      </c>
      <c r="E204" s="741" t="s">
        <v>1854</v>
      </c>
      <c r="F204" s="738" t="s">
        <v>1856</v>
      </c>
      <c r="G204" s="88">
        <v>1</v>
      </c>
      <c r="H204" s="98" t="s">
        <v>1858</v>
      </c>
      <c r="I204" s="81" t="s">
        <v>1859</v>
      </c>
      <c r="J204" s="83" t="s">
        <v>158</v>
      </c>
      <c r="K204" s="83"/>
      <c r="L204" s="734"/>
      <c r="M204" s="84"/>
      <c r="N204" s="85"/>
      <c r="O204" s="86" t="s">
        <v>380</v>
      </c>
      <c r="P204" s="86" t="s">
        <v>380</v>
      </c>
      <c r="Q204" s="86" t="s">
        <v>1860</v>
      </c>
      <c r="R204" s="83"/>
      <c r="S204" s="86"/>
      <c r="T204" s="87"/>
      <c r="U204" s="87"/>
      <c r="V204" s="87"/>
      <c r="W204" s="87"/>
      <c r="X204" s="87"/>
      <c r="Y204" s="87"/>
      <c r="Z204" s="87"/>
    </row>
    <row r="205" spans="1:26" ht="84" customHeight="1">
      <c r="A205" s="666"/>
      <c r="B205" s="666"/>
      <c r="C205" s="666"/>
      <c r="D205" s="666"/>
      <c r="E205" s="666"/>
      <c r="F205" s="666"/>
      <c r="G205" s="88">
        <v>2</v>
      </c>
      <c r="H205" s="98" t="s">
        <v>1686</v>
      </c>
      <c r="I205" s="81" t="s">
        <v>1687</v>
      </c>
      <c r="J205" s="83" t="s">
        <v>158</v>
      </c>
      <c r="K205" s="83"/>
      <c r="L205" s="666"/>
      <c r="M205" s="84"/>
      <c r="N205" s="85"/>
      <c r="O205" s="86" t="s">
        <v>380</v>
      </c>
      <c r="P205" s="86" t="s">
        <v>380</v>
      </c>
      <c r="Q205" s="86" t="s">
        <v>1860</v>
      </c>
      <c r="R205" s="83"/>
      <c r="S205" s="86"/>
      <c r="T205" s="87"/>
      <c r="U205" s="87"/>
      <c r="V205" s="87"/>
      <c r="W205" s="87"/>
      <c r="X205" s="87"/>
      <c r="Y205" s="87"/>
      <c r="Z205" s="87"/>
    </row>
    <row r="206" spans="1:26" ht="16.5" customHeight="1">
      <c r="A206" s="735" t="s">
        <v>1864</v>
      </c>
      <c r="B206" s="736" t="s">
        <v>363</v>
      </c>
      <c r="C206" s="736" t="s">
        <v>365</v>
      </c>
      <c r="D206" s="737" t="s">
        <v>1853</v>
      </c>
      <c r="E206" s="741" t="s">
        <v>1866</v>
      </c>
      <c r="F206" s="738" t="s">
        <v>1856</v>
      </c>
      <c r="G206" s="88">
        <v>1</v>
      </c>
      <c r="H206" s="98" t="s">
        <v>1868</v>
      </c>
      <c r="I206" s="81" t="s">
        <v>1869</v>
      </c>
      <c r="J206" s="83" t="s">
        <v>158</v>
      </c>
      <c r="K206" s="83"/>
      <c r="L206" s="734"/>
      <c r="M206" s="84"/>
      <c r="N206" s="85"/>
      <c r="O206" s="86" t="s">
        <v>380</v>
      </c>
      <c r="P206" s="86" t="s">
        <v>380</v>
      </c>
      <c r="Q206" s="86" t="s">
        <v>1870</v>
      </c>
      <c r="R206" s="83"/>
      <c r="S206" s="86"/>
      <c r="T206" s="87"/>
      <c r="U206" s="87"/>
      <c r="V206" s="87"/>
      <c r="W206" s="87"/>
      <c r="X206" s="87"/>
      <c r="Y206" s="87"/>
      <c r="Z206" s="87"/>
    </row>
    <row r="207" spans="1:26" ht="16.5" customHeight="1">
      <c r="A207" s="666"/>
      <c r="B207" s="666"/>
      <c r="C207" s="666"/>
      <c r="D207" s="666"/>
      <c r="E207" s="666"/>
      <c r="F207" s="666"/>
      <c r="G207" s="88">
        <v>2</v>
      </c>
      <c r="H207" s="98" t="s">
        <v>1686</v>
      </c>
      <c r="I207" s="81" t="s">
        <v>1687</v>
      </c>
      <c r="J207" s="83" t="s">
        <v>158</v>
      </c>
      <c r="K207" s="83"/>
      <c r="L207" s="666"/>
      <c r="M207" s="84"/>
      <c r="N207" s="85"/>
      <c r="O207" s="86" t="s">
        <v>380</v>
      </c>
      <c r="P207" s="86" t="s">
        <v>380</v>
      </c>
      <c r="Q207" s="86" t="s">
        <v>1870</v>
      </c>
      <c r="R207" s="83"/>
      <c r="S207" s="86"/>
      <c r="T207" s="87"/>
      <c r="U207" s="87"/>
      <c r="V207" s="87"/>
      <c r="W207" s="87"/>
      <c r="X207" s="87"/>
      <c r="Y207" s="87"/>
      <c r="Z207" s="87"/>
    </row>
    <row r="208" spans="1:26" ht="16.5" customHeight="1">
      <c r="A208" s="735" t="s">
        <v>1875</v>
      </c>
      <c r="B208" s="736" t="s">
        <v>363</v>
      </c>
      <c r="C208" s="736" t="s">
        <v>365</v>
      </c>
      <c r="D208" s="737" t="s">
        <v>1853</v>
      </c>
      <c r="E208" s="741" t="s">
        <v>1877</v>
      </c>
      <c r="F208" s="738" t="s">
        <v>1856</v>
      </c>
      <c r="G208" s="88">
        <v>1</v>
      </c>
      <c r="H208" s="98" t="s">
        <v>1878</v>
      </c>
      <c r="I208" s="81" t="s">
        <v>1879</v>
      </c>
      <c r="J208" s="83" t="s">
        <v>158</v>
      </c>
      <c r="K208" s="83"/>
      <c r="L208" s="734"/>
      <c r="M208" s="84"/>
      <c r="N208" s="85"/>
      <c r="O208" s="86" t="s">
        <v>380</v>
      </c>
      <c r="P208" s="86" t="s">
        <v>380</v>
      </c>
      <c r="Q208" s="86" t="s">
        <v>1881</v>
      </c>
      <c r="R208" s="83"/>
      <c r="S208" s="86"/>
      <c r="T208" s="87"/>
      <c r="U208" s="87"/>
      <c r="V208" s="87"/>
      <c r="W208" s="87"/>
      <c r="X208" s="87"/>
      <c r="Y208" s="87"/>
      <c r="Z208" s="87"/>
    </row>
    <row r="209" spans="1:26" ht="78.75" customHeight="1">
      <c r="A209" s="666"/>
      <c r="B209" s="666"/>
      <c r="C209" s="666"/>
      <c r="D209" s="666"/>
      <c r="E209" s="666"/>
      <c r="F209" s="666"/>
      <c r="G209" s="88">
        <v>2</v>
      </c>
      <c r="H209" s="98" t="s">
        <v>1686</v>
      </c>
      <c r="I209" s="81" t="s">
        <v>1687</v>
      </c>
      <c r="J209" s="83" t="s">
        <v>158</v>
      </c>
      <c r="K209" s="83"/>
      <c r="L209" s="666"/>
      <c r="M209" s="84"/>
      <c r="N209" s="85"/>
      <c r="O209" s="86" t="s">
        <v>380</v>
      </c>
      <c r="P209" s="86" t="s">
        <v>380</v>
      </c>
      <c r="Q209" s="86" t="s">
        <v>1881</v>
      </c>
      <c r="R209" s="83"/>
      <c r="S209" s="86"/>
      <c r="T209" s="87"/>
      <c r="U209" s="87"/>
      <c r="V209" s="87"/>
      <c r="W209" s="87"/>
      <c r="X209" s="87"/>
      <c r="Y209" s="87"/>
      <c r="Z209" s="87"/>
    </row>
    <row r="210" spans="1:26" ht="42.75" customHeight="1">
      <c r="A210" s="735" t="s">
        <v>1887</v>
      </c>
      <c r="B210" s="736" t="s">
        <v>363</v>
      </c>
      <c r="C210" s="736" t="s">
        <v>365</v>
      </c>
      <c r="D210" s="737" t="s">
        <v>1853</v>
      </c>
      <c r="E210" s="741" t="s">
        <v>1888</v>
      </c>
      <c r="F210" s="738" t="s">
        <v>1856</v>
      </c>
      <c r="G210" s="88">
        <v>1</v>
      </c>
      <c r="H210" s="98" t="s">
        <v>1890</v>
      </c>
      <c r="I210" s="81" t="s">
        <v>1891</v>
      </c>
      <c r="J210" s="83" t="s">
        <v>158</v>
      </c>
      <c r="K210" s="83"/>
      <c r="L210" s="734"/>
      <c r="M210" s="84"/>
      <c r="N210" s="85"/>
      <c r="O210" s="86" t="s">
        <v>380</v>
      </c>
      <c r="P210" s="86" t="s">
        <v>380</v>
      </c>
      <c r="Q210" s="86" t="s">
        <v>1892</v>
      </c>
      <c r="R210" s="83"/>
      <c r="S210" s="86"/>
      <c r="T210" s="87"/>
      <c r="U210" s="87"/>
      <c r="V210" s="87"/>
      <c r="W210" s="87"/>
      <c r="X210" s="87"/>
      <c r="Y210" s="87"/>
      <c r="Z210" s="87"/>
    </row>
    <row r="211" spans="1:26" ht="16.5" customHeight="1">
      <c r="A211" s="666"/>
      <c r="B211" s="666"/>
      <c r="C211" s="666"/>
      <c r="D211" s="666"/>
      <c r="E211" s="666"/>
      <c r="F211" s="666"/>
      <c r="G211" s="88">
        <v>2</v>
      </c>
      <c r="H211" s="98" t="s">
        <v>1686</v>
      </c>
      <c r="I211" s="81" t="s">
        <v>1687</v>
      </c>
      <c r="J211" s="83" t="s">
        <v>158</v>
      </c>
      <c r="K211" s="83"/>
      <c r="L211" s="666"/>
      <c r="M211" s="84"/>
      <c r="N211" s="85"/>
      <c r="O211" s="86" t="s">
        <v>380</v>
      </c>
      <c r="P211" s="86" t="s">
        <v>380</v>
      </c>
      <c r="Q211" s="86" t="s">
        <v>1892</v>
      </c>
      <c r="R211" s="83"/>
      <c r="S211" s="86"/>
      <c r="T211" s="87"/>
      <c r="U211" s="87"/>
      <c r="V211" s="87"/>
      <c r="W211" s="87"/>
      <c r="X211" s="87"/>
      <c r="Y211" s="87"/>
      <c r="Z211" s="87"/>
    </row>
    <row r="212" spans="1:26" ht="16.5" customHeight="1">
      <c r="A212" s="735" t="s">
        <v>1895</v>
      </c>
      <c r="B212" s="736" t="s">
        <v>363</v>
      </c>
      <c r="C212" s="736" t="s">
        <v>365</v>
      </c>
      <c r="D212" s="737" t="s">
        <v>1853</v>
      </c>
      <c r="E212" s="741" t="s">
        <v>1902</v>
      </c>
      <c r="F212" s="738" t="s">
        <v>1856</v>
      </c>
      <c r="G212" s="88">
        <v>1</v>
      </c>
      <c r="H212" s="98" t="s">
        <v>1904</v>
      </c>
      <c r="I212" s="81" t="s">
        <v>1905</v>
      </c>
      <c r="J212" s="83" t="s">
        <v>158</v>
      </c>
      <c r="K212" s="83"/>
      <c r="L212" s="734"/>
      <c r="M212" s="84"/>
      <c r="N212" s="85"/>
      <c r="O212" s="86" t="s">
        <v>380</v>
      </c>
      <c r="P212" s="86" t="s">
        <v>380</v>
      </c>
      <c r="Q212" s="86" t="s">
        <v>1908</v>
      </c>
      <c r="R212" s="83"/>
      <c r="S212" s="86"/>
      <c r="T212" s="87"/>
      <c r="U212" s="87"/>
      <c r="V212" s="87"/>
      <c r="W212" s="87"/>
      <c r="X212" s="87"/>
      <c r="Y212" s="87"/>
      <c r="Z212" s="87"/>
    </row>
    <row r="213" spans="1:26" ht="75.75" customHeight="1">
      <c r="A213" s="666"/>
      <c r="B213" s="666"/>
      <c r="C213" s="666"/>
      <c r="D213" s="666"/>
      <c r="E213" s="666"/>
      <c r="F213" s="666"/>
      <c r="G213" s="88">
        <v>2</v>
      </c>
      <c r="H213" s="98" t="s">
        <v>1686</v>
      </c>
      <c r="I213" s="81" t="s">
        <v>1687</v>
      </c>
      <c r="J213" s="83" t="s">
        <v>158</v>
      </c>
      <c r="K213" s="83"/>
      <c r="L213" s="666"/>
      <c r="M213" s="84"/>
      <c r="N213" s="85"/>
      <c r="O213" s="86" t="s">
        <v>380</v>
      </c>
      <c r="P213" s="86" t="s">
        <v>380</v>
      </c>
      <c r="Q213" s="86" t="s">
        <v>1908</v>
      </c>
      <c r="R213" s="83"/>
      <c r="S213" s="86"/>
      <c r="T213" s="87"/>
      <c r="U213" s="87"/>
      <c r="V213" s="87"/>
      <c r="W213" s="87"/>
      <c r="X213" s="87"/>
      <c r="Y213" s="87"/>
      <c r="Z213" s="87"/>
    </row>
    <row r="214" spans="1:26" ht="16.5" customHeight="1">
      <c r="A214" s="72" t="s">
        <v>1909</v>
      </c>
      <c r="B214" s="73"/>
      <c r="C214" s="73"/>
      <c r="D214" s="72"/>
      <c r="E214" s="74"/>
      <c r="F214" s="74"/>
      <c r="G214" s="73"/>
      <c r="H214" s="72"/>
      <c r="I214" s="75"/>
      <c r="J214" s="73"/>
      <c r="K214" s="73"/>
      <c r="L214" s="72"/>
      <c r="M214" s="73"/>
      <c r="N214" s="76"/>
      <c r="O214" s="73"/>
      <c r="P214" s="73"/>
      <c r="Q214" s="73"/>
      <c r="R214" s="73"/>
      <c r="S214" s="73"/>
      <c r="T214" s="77"/>
      <c r="U214" s="77"/>
      <c r="V214" s="77"/>
      <c r="W214" s="77"/>
      <c r="X214" s="77"/>
      <c r="Y214" s="77"/>
      <c r="Z214" s="77"/>
    </row>
    <row r="215" spans="1:26" ht="16.5" customHeight="1">
      <c r="A215" s="735" t="s">
        <v>1911</v>
      </c>
      <c r="B215" s="736" t="s">
        <v>363</v>
      </c>
      <c r="C215" s="736" t="s">
        <v>365</v>
      </c>
      <c r="D215" s="737" t="s">
        <v>1915</v>
      </c>
      <c r="E215" s="737" t="s">
        <v>1916</v>
      </c>
      <c r="F215" s="737" t="s">
        <v>370</v>
      </c>
      <c r="G215" s="88">
        <v>1</v>
      </c>
      <c r="H215" s="82" t="s">
        <v>1917</v>
      </c>
      <c r="I215" s="82" t="s">
        <v>1918</v>
      </c>
      <c r="J215" s="83" t="s">
        <v>158</v>
      </c>
      <c r="K215" s="83"/>
      <c r="L215" s="734"/>
      <c r="M215" s="84"/>
      <c r="N215" s="85"/>
      <c r="O215" s="86" t="s">
        <v>379</v>
      </c>
      <c r="P215" s="86" t="s">
        <v>380</v>
      </c>
      <c r="Q215" s="105" t="s">
        <v>1920</v>
      </c>
      <c r="R215" s="83"/>
      <c r="S215" s="86"/>
      <c r="T215" s="87"/>
      <c r="U215" s="87"/>
      <c r="V215" s="87"/>
      <c r="W215" s="87"/>
      <c r="X215" s="87"/>
      <c r="Y215" s="87"/>
      <c r="Z215" s="87"/>
    </row>
    <row r="216" spans="1:26" ht="109.5" customHeight="1">
      <c r="A216" s="665"/>
      <c r="B216" s="665"/>
      <c r="C216" s="665"/>
      <c r="D216" s="665"/>
      <c r="E216" s="665"/>
      <c r="F216" s="665"/>
      <c r="G216" s="88">
        <v>2</v>
      </c>
      <c r="H216" s="82" t="s">
        <v>410</v>
      </c>
      <c r="I216" s="82" t="s">
        <v>496</v>
      </c>
      <c r="J216" s="83"/>
      <c r="K216" s="83"/>
      <c r="L216" s="665"/>
      <c r="M216" s="84"/>
      <c r="N216" s="85"/>
      <c r="O216" s="86" t="s">
        <v>379</v>
      </c>
      <c r="P216" s="86" t="s">
        <v>380</v>
      </c>
      <c r="Q216" s="86" t="s">
        <v>413</v>
      </c>
      <c r="R216" s="83"/>
      <c r="S216" s="86"/>
      <c r="T216" s="87"/>
      <c r="U216" s="87"/>
      <c r="V216" s="87"/>
      <c r="W216" s="87"/>
      <c r="X216" s="87"/>
      <c r="Y216" s="87"/>
      <c r="Z216" s="87"/>
    </row>
    <row r="217" spans="1:26" ht="16.5" customHeight="1">
      <c r="A217" s="666"/>
      <c r="B217" s="666"/>
      <c r="C217" s="666"/>
      <c r="D217" s="666"/>
      <c r="E217" s="666"/>
      <c r="F217" s="666"/>
      <c r="G217" s="88">
        <v>3</v>
      </c>
      <c r="H217" s="82" t="s">
        <v>416</v>
      </c>
      <c r="I217" s="82" t="s">
        <v>1922</v>
      </c>
      <c r="J217" s="83" t="s">
        <v>158</v>
      </c>
      <c r="K217" s="83"/>
      <c r="L217" s="666"/>
      <c r="M217" s="84"/>
      <c r="N217" s="85"/>
      <c r="O217" s="86" t="s">
        <v>379</v>
      </c>
      <c r="P217" s="86" t="s">
        <v>380</v>
      </c>
      <c r="Q217" s="105" t="s">
        <v>1920</v>
      </c>
      <c r="R217" s="83"/>
      <c r="S217" s="86"/>
      <c r="T217" s="87"/>
      <c r="U217" s="87"/>
      <c r="V217" s="87"/>
      <c r="W217" s="87"/>
      <c r="X217" s="87"/>
      <c r="Y217" s="87"/>
      <c r="Z217" s="87"/>
    </row>
    <row r="218" spans="1:26" ht="16.5" customHeight="1">
      <c r="A218" s="735" t="s">
        <v>1923</v>
      </c>
      <c r="B218" s="736" t="s">
        <v>363</v>
      </c>
      <c r="C218" s="736" t="s">
        <v>365</v>
      </c>
      <c r="D218" s="737" t="s">
        <v>1915</v>
      </c>
      <c r="E218" s="737" t="s">
        <v>1927</v>
      </c>
      <c r="F218" s="740" t="s">
        <v>1512</v>
      </c>
      <c r="G218" s="80">
        <v>1</v>
      </c>
      <c r="H218" s="81" t="s">
        <v>440</v>
      </c>
      <c r="I218" s="81" t="s">
        <v>1918</v>
      </c>
      <c r="J218" s="83" t="s">
        <v>158</v>
      </c>
      <c r="K218" s="83"/>
      <c r="L218" s="734"/>
      <c r="M218" s="84"/>
      <c r="N218" s="85"/>
      <c r="O218" s="86" t="s">
        <v>380</v>
      </c>
      <c r="P218" s="86" t="s">
        <v>380</v>
      </c>
      <c r="Q218" s="86" t="s">
        <v>1929</v>
      </c>
      <c r="R218" s="83"/>
      <c r="S218" s="86"/>
      <c r="T218" s="87"/>
      <c r="U218" s="87"/>
      <c r="V218" s="87"/>
      <c r="W218" s="87"/>
      <c r="X218" s="87"/>
      <c r="Y218" s="87"/>
      <c r="Z218" s="87"/>
    </row>
    <row r="219" spans="1:26" ht="16.5" customHeight="1">
      <c r="A219" s="665"/>
      <c r="B219" s="665"/>
      <c r="C219" s="665"/>
      <c r="D219" s="665"/>
      <c r="E219" s="665"/>
      <c r="F219" s="665"/>
      <c r="G219" s="80">
        <v>2</v>
      </c>
      <c r="H219" s="81" t="s">
        <v>410</v>
      </c>
      <c r="I219" s="81" t="s">
        <v>496</v>
      </c>
      <c r="J219" s="83"/>
      <c r="K219" s="83"/>
      <c r="L219" s="665"/>
      <c r="M219" s="84"/>
      <c r="N219" s="85"/>
      <c r="O219" s="86" t="s">
        <v>380</v>
      </c>
      <c r="P219" s="86" t="s">
        <v>380</v>
      </c>
      <c r="Q219" s="86" t="s">
        <v>413</v>
      </c>
      <c r="R219" s="83"/>
      <c r="S219" s="86"/>
      <c r="T219" s="87"/>
      <c r="U219" s="87"/>
      <c r="V219" s="87"/>
      <c r="W219" s="87"/>
      <c r="X219" s="87"/>
      <c r="Y219" s="87"/>
      <c r="Z219" s="87"/>
    </row>
    <row r="220" spans="1:26" ht="16.5" customHeight="1">
      <c r="A220" s="666"/>
      <c r="B220" s="666"/>
      <c r="C220" s="666"/>
      <c r="D220" s="666"/>
      <c r="E220" s="666"/>
      <c r="F220" s="666"/>
      <c r="G220" s="80">
        <v>3</v>
      </c>
      <c r="H220" s="81" t="s">
        <v>416</v>
      </c>
      <c r="I220" s="81" t="s">
        <v>1922</v>
      </c>
      <c r="J220" s="83" t="s">
        <v>158</v>
      </c>
      <c r="K220" s="83"/>
      <c r="L220" s="666"/>
      <c r="M220" s="84"/>
      <c r="N220" s="85"/>
      <c r="O220" s="86" t="s">
        <v>380</v>
      </c>
      <c r="P220" s="86" t="s">
        <v>380</v>
      </c>
      <c r="Q220" s="86" t="s">
        <v>1929</v>
      </c>
      <c r="R220" s="83"/>
      <c r="S220" s="86"/>
      <c r="T220" s="87"/>
      <c r="U220" s="87"/>
      <c r="V220" s="87"/>
      <c r="W220" s="87"/>
      <c r="X220" s="87"/>
      <c r="Y220" s="87"/>
      <c r="Z220" s="87"/>
    </row>
    <row r="221" spans="1:26" ht="16.5" customHeight="1">
      <c r="A221" s="735" t="s">
        <v>1933</v>
      </c>
      <c r="B221" s="736" t="s">
        <v>363</v>
      </c>
      <c r="C221" s="736" t="s">
        <v>365</v>
      </c>
      <c r="D221" s="737" t="s">
        <v>1915</v>
      </c>
      <c r="E221" s="737" t="s">
        <v>1935</v>
      </c>
      <c r="F221" s="737" t="s">
        <v>370</v>
      </c>
      <c r="G221" s="88">
        <v>1</v>
      </c>
      <c r="H221" s="82" t="s">
        <v>1936</v>
      </c>
      <c r="I221" s="81" t="s">
        <v>1937</v>
      </c>
      <c r="J221" s="83" t="s">
        <v>158</v>
      </c>
      <c r="K221" s="83"/>
      <c r="L221" s="734"/>
      <c r="M221" s="84"/>
      <c r="N221" s="85"/>
      <c r="O221" s="86" t="s">
        <v>380</v>
      </c>
      <c r="P221" s="86" t="s">
        <v>380</v>
      </c>
      <c r="Q221" s="86" t="s">
        <v>1929</v>
      </c>
      <c r="R221" s="83"/>
      <c r="S221" s="86"/>
      <c r="T221" s="87"/>
      <c r="U221" s="87"/>
      <c r="V221" s="87"/>
      <c r="W221" s="87"/>
      <c r="X221" s="87"/>
      <c r="Y221" s="87"/>
      <c r="Z221" s="87"/>
    </row>
    <row r="222" spans="1:26" ht="16.5" customHeight="1">
      <c r="A222" s="665"/>
      <c r="B222" s="665"/>
      <c r="C222" s="665"/>
      <c r="D222" s="665"/>
      <c r="E222" s="665"/>
      <c r="F222" s="665"/>
      <c r="G222" s="88">
        <v>2</v>
      </c>
      <c r="H222" s="129" t="s">
        <v>410</v>
      </c>
      <c r="I222" s="81" t="s">
        <v>1376</v>
      </c>
      <c r="J222" s="83"/>
      <c r="K222" s="83"/>
      <c r="L222" s="665"/>
      <c r="M222" s="84"/>
      <c r="N222" s="85"/>
      <c r="O222" s="86" t="s">
        <v>380</v>
      </c>
      <c r="P222" s="86" t="s">
        <v>380</v>
      </c>
      <c r="Q222" s="86" t="s">
        <v>413</v>
      </c>
      <c r="R222" s="83"/>
      <c r="S222" s="86"/>
      <c r="T222" s="87"/>
      <c r="U222" s="87"/>
      <c r="V222" s="87"/>
      <c r="W222" s="87"/>
      <c r="X222" s="87"/>
      <c r="Y222" s="87"/>
      <c r="Z222" s="87"/>
    </row>
    <row r="223" spans="1:26" ht="16.5" customHeight="1">
      <c r="A223" s="665"/>
      <c r="B223" s="665"/>
      <c r="C223" s="665"/>
      <c r="D223" s="665"/>
      <c r="E223" s="665"/>
      <c r="F223" s="665"/>
      <c r="G223" s="88">
        <v>3</v>
      </c>
      <c r="H223" s="129" t="s">
        <v>1944</v>
      </c>
      <c r="I223" s="81" t="s">
        <v>1945</v>
      </c>
      <c r="J223" s="83"/>
      <c r="K223" s="83"/>
      <c r="L223" s="665"/>
      <c r="M223" s="84"/>
      <c r="N223" s="85"/>
      <c r="O223" s="86" t="s">
        <v>380</v>
      </c>
      <c r="P223" s="86" t="s">
        <v>380</v>
      </c>
      <c r="Q223" s="86" t="s">
        <v>413</v>
      </c>
      <c r="R223" s="83"/>
      <c r="S223" s="86"/>
      <c r="T223" s="87"/>
      <c r="U223" s="87"/>
      <c r="V223" s="87"/>
      <c r="W223" s="87"/>
      <c r="X223" s="87"/>
      <c r="Y223" s="87"/>
      <c r="Z223" s="87"/>
    </row>
    <row r="224" spans="1:26" ht="16.5" customHeight="1">
      <c r="A224" s="665"/>
      <c r="B224" s="665"/>
      <c r="C224" s="665"/>
      <c r="D224" s="665"/>
      <c r="E224" s="665"/>
      <c r="F224" s="665"/>
      <c r="G224" s="88">
        <v>4</v>
      </c>
      <c r="H224" s="129" t="s">
        <v>416</v>
      </c>
      <c r="I224" s="81" t="s">
        <v>1385</v>
      </c>
      <c r="J224" s="83" t="s">
        <v>158</v>
      </c>
      <c r="K224" s="83"/>
      <c r="L224" s="665"/>
      <c r="M224" s="84"/>
      <c r="N224" s="85"/>
      <c r="O224" s="86" t="s">
        <v>380</v>
      </c>
      <c r="P224" s="86" t="s">
        <v>380</v>
      </c>
      <c r="Q224" s="86" t="s">
        <v>1929</v>
      </c>
      <c r="R224" s="83"/>
      <c r="S224" s="86"/>
      <c r="T224" s="87"/>
      <c r="U224" s="87"/>
      <c r="V224" s="87"/>
      <c r="W224" s="87"/>
      <c r="X224" s="87"/>
      <c r="Y224" s="87"/>
      <c r="Z224" s="87"/>
    </row>
    <row r="225" spans="1:26" ht="16.5" customHeight="1">
      <c r="A225" s="666"/>
      <c r="B225" s="666"/>
      <c r="C225" s="666"/>
      <c r="D225" s="666"/>
      <c r="E225" s="666"/>
      <c r="F225" s="666"/>
      <c r="G225" s="88">
        <v>5</v>
      </c>
      <c r="H225" s="129" t="s">
        <v>1944</v>
      </c>
      <c r="I225" s="81" t="s">
        <v>1945</v>
      </c>
      <c r="J225" s="83" t="s">
        <v>158</v>
      </c>
      <c r="K225" s="83"/>
      <c r="L225" s="666"/>
      <c r="M225" s="84"/>
      <c r="N225" s="85"/>
      <c r="O225" s="86" t="s">
        <v>380</v>
      </c>
      <c r="P225" s="86" t="s">
        <v>380</v>
      </c>
      <c r="Q225" s="86" t="s">
        <v>1929</v>
      </c>
      <c r="R225" s="83"/>
      <c r="S225" s="86"/>
      <c r="T225" s="87"/>
      <c r="U225" s="87"/>
      <c r="V225" s="87"/>
      <c r="W225" s="87"/>
      <c r="X225" s="87"/>
      <c r="Y225" s="87"/>
      <c r="Z225" s="87"/>
    </row>
    <row r="226" spans="1:26" ht="16.5" customHeight="1">
      <c r="A226" s="730" t="s">
        <v>1950</v>
      </c>
      <c r="B226" s="730" t="s">
        <v>363</v>
      </c>
      <c r="C226" s="730" t="s">
        <v>365</v>
      </c>
      <c r="D226" s="733" t="s">
        <v>1952</v>
      </c>
      <c r="E226" s="733" t="s">
        <v>1953</v>
      </c>
      <c r="F226" s="733" t="s">
        <v>370</v>
      </c>
      <c r="G226" s="608">
        <v>1</v>
      </c>
      <c r="H226" s="612" t="s">
        <v>1954</v>
      </c>
      <c r="I226" s="612" t="s">
        <v>1955</v>
      </c>
      <c r="J226" s="83"/>
      <c r="K226" s="83"/>
      <c r="L226" s="734"/>
      <c r="M226" s="84"/>
      <c r="N226" s="85"/>
      <c r="O226" s="86" t="s">
        <v>380</v>
      </c>
      <c r="P226" s="86" t="s">
        <v>380</v>
      </c>
      <c r="Q226" s="86" t="s">
        <v>380</v>
      </c>
      <c r="R226" s="83" t="s">
        <v>101</v>
      </c>
      <c r="S226" s="86"/>
      <c r="T226" s="87"/>
      <c r="U226" s="87"/>
      <c r="V226" s="87"/>
      <c r="W226" s="87"/>
      <c r="X226" s="87"/>
      <c r="Y226" s="87"/>
      <c r="Z226" s="87"/>
    </row>
    <row r="227" spans="1:26" ht="16.5" customHeight="1">
      <c r="A227" s="731"/>
      <c r="B227" s="731"/>
      <c r="C227" s="731"/>
      <c r="D227" s="731"/>
      <c r="E227" s="731"/>
      <c r="F227" s="731"/>
      <c r="G227" s="608">
        <v>2</v>
      </c>
      <c r="H227" s="612" t="s">
        <v>1957</v>
      </c>
      <c r="I227" s="612" t="s">
        <v>450</v>
      </c>
      <c r="J227" s="83"/>
      <c r="K227" s="83"/>
      <c r="L227" s="665"/>
      <c r="M227" s="84"/>
      <c r="N227" s="85"/>
      <c r="O227" s="86" t="s">
        <v>380</v>
      </c>
      <c r="P227" s="86" t="s">
        <v>380</v>
      </c>
      <c r="Q227" s="86" t="s">
        <v>380</v>
      </c>
      <c r="R227" s="83" t="s">
        <v>101</v>
      </c>
      <c r="S227" s="86"/>
      <c r="T227" s="87"/>
      <c r="U227" s="87"/>
      <c r="V227" s="87"/>
      <c r="W227" s="87"/>
      <c r="X227" s="87"/>
      <c r="Y227" s="87"/>
      <c r="Z227" s="87"/>
    </row>
    <row r="228" spans="1:26" ht="93.75" customHeight="1">
      <c r="A228" s="732"/>
      <c r="B228" s="732"/>
      <c r="C228" s="732"/>
      <c r="D228" s="732"/>
      <c r="E228" s="732"/>
      <c r="F228" s="732"/>
      <c r="G228" s="608">
        <v>3</v>
      </c>
      <c r="H228" s="612" t="s">
        <v>416</v>
      </c>
      <c r="I228" s="612" t="s">
        <v>500</v>
      </c>
      <c r="J228" s="83"/>
      <c r="K228" s="83"/>
      <c r="L228" s="666"/>
      <c r="M228" s="84"/>
      <c r="N228" s="85"/>
      <c r="O228" s="86" t="s">
        <v>380</v>
      </c>
      <c r="P228" s="86" t="s">
        <v>380</v>
      </c>
      <c r="Q228" s="86" t="s">
        <v>380</v>
      </c>
      <c r="R228" s="83" t="s">
        <v>101</v>
      </c>
      <c r="S228" s="86"/>
      <c r="T228" s="87"/>
      <c r="U228" s="87"/>
      <c r="V228" s="87"/>
      <c r="W228" s="87"/>
      <c r="X228" s="87"/>
      <c r="Y228" s="87"/>
      <c r="Z228" s="87"/>
    </row>
    <row r="229" spans="1:26" ht="99" customHeight="1">
      <c r="A229" s="735" t="s">
        <v>1961</v>
      </c>
      <c r="B229" s="736" t="s">
        <v>363</v>
      </c>
      <c r="C229" s="736" t="s">
        <v>365</v>
      </c>
      <c r="D229" s="737" t="s">
        <v>1963</v>
      </c>
      <c r="E229" s="737" t="s">
        <v>1916</v>
      </c>
      <c r="F229" s="737" t="s">
        <v>370</v>
      </c>
      <c r="G229" s="88">
        <v>1</v>
      </c>
      <c r="H229" s="82" t="s">
        <v>1965</v>
      </c>
      <c r="I229" s="81" t="s">
        <v>1918</v>
      </c>
      <c r="J229" s="83" t="s">
        <v>158</v>
      </c>
      <c r="K229" s="83"/>
      <c r="L229" s="734"/>
      <c r="M229" s="84"/>
      <c r="N229" s="85"/>
      <c r="O229" s="86" t="s">
        <v>380</v>
      </c>
      <c r="P229" s="86" t="s">
        <v>380</v>
      </c>
      <c r="Q229" s="105" t="s">
        <v>1969</v>
      </c>
      <c r="R229" s="83"/>
      <c r="S229" s="86"/>
      <c r="T229" s="87"/>
      <c r="U229" s="87"/>
      <c r="V229" s="87"/>
      <c r="W229" s="87"/>
      <c r="X229" s="87"/>
      <c r="Y229" s="87"/>
      <c r="Z229" s="87"/>
    </row>
    <row r="230" spans="1:26" ht="16.5" customHeight="1">
      <c r="A230" s="665"/>
      <c r="B230" s="665"/>
      <c r="C230" s="665"/>
      <c r="D230" s="665"/>
      <c r="E230" s="665"/>
      <c r="F230" s="665"/>
      <c r="G230" s="88">
        <v>2</v>
      </c>
      <c r="H230" s="82" t="s">
        <v>410</v>
      </c>
      <c r="I230" s="82" t="s">
        <v>526</v>
      </c>
      <c r="J230" s="83"/>
      <c r="K230" s="83"/>
      <c r="L230" s="665"/>
      <c r="M230" s="84"/>
      <c r="N230" s="85"/>
      <c r="O230" s="86" t="s">
        <v>380</v>
      </c>
      <c r="P230" s="86" t="s">
        <v>380</v>
      </c>
      <c r="Q230" s="86" t="s">
        <v>413</v>
      </c>
      <c r="R230" s="83"/>
      <c r="S230" s="86"/>
      <c r="T230" s="87"/>
      <c r="U230" s="87"/>
      <c r="V230" s="87"/>
      <c r="W230" s="87"/>
      <c r="X230" s="87"/>
      <c r="Y230" s="87"/>
      <c r="Z230" s="87"/>
    </row>
    <row r="231" spans="1:26" ht="43.5" customHeight="1">
      <c r="A231" s="666"/>
      <c r="B231" s="666"/>
      <c r="C231" s="666"/>
      <c r="D231" s="666"/>
      <c r="E231" s="666"/>
      <c r="F231" s="666"/>
      <c r="G231" s="88">
        <v>3</v>
      </c>
      <c r="H231" s="82" t="s">
        <v>416</v>
      </c>
      <c r="I231" s="82" t="s">
        <v>1922</v>
      </c>
      <c r="J231" s="83" t="s">
        <v>158</v>
      </c>
      <c r="K231" s="83"/>
      <c r="L231" s="666"/>
      <c r="M231" s="84"/>
      <c r="N231" s="85"/>
      <c r="O231" s="86" t="s">
        <v>380</v>
      </c>
      <c r="P231" s="86" t="s">
        <v>380</v>
      </c>
      <c r="Q231" s="105" t="s">
        <v>1969</v>
      </c>
      <c r="R231" s="83"/>
      <c r="S231" s="86"/>
      <c r="T231" s="87"/>
      <c r="U231" s="87"/>
      <c r="V231" s="87"/>
      <c r="W231" s="87"/>
      <c r="X231" s="87"/>
      <c r="Y231" s="87"/>
      <c r="Z231" s="87"/>
    </row>
    <row r="232" spans="1:26" ht="16.5" customHeight="1">
      <c r="A232" s="735" t="s">
        <v>1976</v>
      </c>
      <c r="B232" s="736" t="s">
        <v>363</v>
      </c>
      <c r="C232" s="736" t="s">
        <v>365</v>
      </c>
      <c r="D232" s="737" t="s">
        <v>1963</v>
      </c>
      <c r="E232" s="737" t="s">
        <v>1977</v>
      </c>
      <c r="F232" s="740" t="s">
        <v>1978</v>
      </c>
      <c r="G232" s="80">
        <v>1</v>
      </c>
      <c r="H232" s="81" t="s">
        <v>440</v>
      </c>
      <c r="I232" s="81" t="s">
        <v>1918</v>
      </c>
      <c r="J232" s="83" t="s">
        <v>158</v>
      </c>
      <c r="K232" s="83"/>
      <c r="L232" s="734"/>
      <c r="M232" s="84"/>
      <c r="N232" s="85"/>
      <c r="O232" s="86" t="s">
        <v>380</v>
      </c>
      <c r="P232" s="86" t="s">
        <v>380</v>
      </c>
      <c r="Q232" s="105" t="s">
        <v>1980</v>
      </c>
      <c r="R232" s="83"/>
      <c r="S232" s="86"/>
      <c r="T232" s="87"/>
      <c r="U232" s="87"/>
      <c r="V232" s="87"/>
      <c r="W232" s="87"/>
      <c r="X232" s="87"/>
      <c r="Y232" s="87"/>
      <c r="Z232" s="87"/>
    </row>
    <row r="233" spans="1:26" ht="16.5" customHeight="1">
      <c r="A233" s="665"/>
      <c r="B233" s="665"/>
      <c r="C233" s="665"/>
      <c r="D233" s="665"/>
      <c r="E233" s="665"/>
      <c r="F233" s="665"/>
      <c r="G233" s="80">
        <v>2</v>
      </c>
      <c r="H233" s="81" t="s">
        <v>410</v>
      </c>
      <c r="I233" s="81" t="s">
        <v>496</v>
      </c>
      <c r="J233" s="83"/>
      <c r="K233" s="83"/>
      <c r="L233" s="665"/>
      <c r="M233" s="84"/>
      <c r="N233" s="85"/>
      <c r="O233" s="86" t="s">
        <v>380</v>
      </c>
      <c r="P233" s="86" t="s">
        <v>380</v>
      </c>
      <c r="Q233" s="86" t="s">
        <v>413</v>
      </c>
      <c r="R233" s="83"/>
      <c r="S233" s="86"/>
      <c r="T233" s="87"/>
      <c r="U233" s="87"/>
      <c r="V233" s="87"/>
      <c r="W233" s="87"/>
      <c r="X233" s="87"/>
      <c r="Y233" s="87"/>
      <c r="Z233" s="87"/>
    </row>
    <row r="234" spans="1:26" ht="16.5" customHeight="1">
      <c r="A234" s="666"/>
      <c r="B234" s="666"/>
      <c r="C234" s="666"/>
      <c r="D234" s="666"/>
      <c r="E234" s="666"/>
      <c r="F234" s="666"/>
      <c r="G234" s="80">
        <v>3</v>
      </c>
      <c r="H234" s="81" t="s">
        <v>416</v>
      </c>
      <c r="I234" s="81" t="s">
        <v>1922</v>
      </c>
      <c r="J234" s="83" t="s">
        <v>158</v>
      </c>
      <c r="K234" s="83"/>
      <c r="L234" s="666"/>
      <c r="M234" s="84"/>
      <c r="N234" s="85"/>
      <c r="O234" s="86" t="s">
        <v>380</v>
      </c>
      <c r="P234" s="86" t="s">
        <v>380</v>
      </c>
      <c r="Q234" s="105" t="s">
        <v>1980</v>
      </c>
      <c r="R234" s="83"/>
      <c r="S234" s="86"/>
      <c r="T234" s="87"/>
      <c r="U234" s="87"/>
      <c r="V234" s="87"/>
      <c r="W234" s="87"/>
      <c r="X234" s="87"/>
      <c r="Y234" s="87"/>
      <c r="Z234" s="87"/>
    </row>
    <row r="235" spans="1:26" ht="75" customHeight="1">
      <c r="A235" s="735" t="s">
        <v>1993</v>
      </c>
      <c r="B235" s="736" t="s">
        <v>363</v>
      </c>
      <c r="C235" s="736" t="s">
        <v>365</v>
      </c>
      <c r="D235" s="737" t="s">
        <v>1963</v>
      </c>
      <c r="E235" s="737" t="s">
        <v>1996</v>
      </c>
      <c r="F235" s="737" t="s">
        <v>898</v>
      </c>
      <c r="G235" s="88">
        <v>1</v>
      </c>
      <c r="H235" s="82" t="s">
        <v>1936</v>
      </c>
      <c r="I235" s="82" t="s">
        <v>1937</v>
      </c>
      <c r="J235" s="83" t="s">
        <v>158</v>
      </c>
      <c r="K235" s="83"/>
      <c r="L235" s="734"/>
      <c r="M235" s="84"/>
      <c r="N235" s="85"/>
      <c r="O235" s="86" t="s">
        <v>380</v>
      </c>
      <c r="P235" s="86" t="s">
        <v>380</v>
      </c>
      <c r="Q235" s="105" t="s">
        <v>1980</v>
      </c>
      <c r="R235" s="83"/>
      <c r="S235" s="86"/>
      <c r="T235" s="87"/>
      <c r="U235" s="87"/>
      <c r="V235" s="87"/>
      <c r="W235" s="87"/>
      <c r="X235" s="87"/>
      <c r="Y235" s="87"/>
      <c r="Z235" s="87"/>
    </row>
    <row r="236" spans="1:26" ht="16.5" customHeight="1">
      <c r="A236" s="665"/>
      <c r="B236" s="665"/>
      <c r="C236" s="665"/>
      <c r="D236" s="665"/>
      <c r="E236" s="665"/>
      <c r="F236" s="665"/>
      <c r="G236" s="88">
        <v>2</v>
      </c>
      <c r="H236" s="129" t="s">
        <v>410</v>
      </c>
      <c r="I236" s="82" t="s">
        <v>1376</v>
      </c>
      <c r="J236" s="83"/>
      <c r="K236" s="83"/>
      <c r="L236" s="665"/>
      <c r="M236" s="84"/>
      <c r="N236" s="85"/>
      <c r="O236" s="86" t="s">
        <v>380</v>
      </c>
      <c r="P236" s="86" t="s">
        <v>380</v>
      </c>
      <c r="Q236" s="86" t="s">
        <v>413</v>
      </c>
      <c r="R236" s="83"/>
      <c r="S236" s="86"/>
      <c r="T236" s="87"/>
      <c r="U236" s="87"/>
      <c r="V236" s="87"/>
      <c r="W236" s="87"/>
      <c r="X236" s="87"/>
      <c r="Y236" s="87"/>
      <c r="Z236" s="87"/>
    </row>
    <row r="237" spans="1:26" ht="41.25" customHeight="1">
      <c r="A237" s="666"/>
      <c r="B237" s="666"/>
      <c r="C237" s="666"/>
      <c r="D237" s="666"/>
      <c r="E237" s="666"/>
      <c r="F237" s="666"/>
      <c r="G237" s="88">
        <v>3</v>
      </c>
      <c r="H237" s="129" t="s">
        <v>416</v>
      </c>
      <c r="I237" s="82" t="s">
        <v>1385</v>
      </c>
      <c r="J237" s="83" t="s">
        <v>158</v>
      </c>
      <c r="K237" s="83"/>
      <c r="L237" s="666"/>
      <c r="M237" s="84"/>
      <c r="N237" s="85"/>
      <c r="O237" s="86" t="s">
        <v>380</v>
      </c>
      <c r="P237" s="86" t="s">
        <v>380</v>
      </c>
      <c r="Q237" s="105" t="s">
        <v>1980</v>
      </c>
      <c r="R237" s="83"/>
      <c r="S237" s="86"/>
      <c r="T237" s="87"/>
      <c r="U237" s="87"/>
      <c r="V237" s="87"/>
      <c r="W237" s="87"/>
      <c r="X237" s="87"/>
      <c r="Y237" s="87"/>
      <c r="Z237" s="87"/>
    </row>
    <row r="238" spans="1:26" ht="105.75" customHeight="1">
      <c r="A238" s="735" t="s">
        <v>2013</v>
      </c>
      <c r="B238" s="736" t="s">
        <v>363</v>
      </c>
      <c r="C238" s="736" t="s">
        <v>2016</v>
      </c>
      <c r="D238" s="737" t="s">
        <v>2018</v>
      </c>
      <c r="E238" s="737" t="s">
        <v>2019</v>
      </c>
      <c r="F238" s="737" t="s">
        <v>370</v>
      </c>
      <c r="G238" s="88">
        <v>1</v>
      </c>
      <c r="H238" s="81" t="s">
        <v>1485</v>
      </c>
      <c r="I238" s="81" t="s">
        <v>2021</v>
      </c>
      <c r="J238" s="83"/>
      <c r="K238" s="83"/>
      <c r="L238" s="734"/>
      <c r="M238" s="84"/>
      <c r="N238" s="85"/>
      <c r="O238" s="86" t="s">
        <v>380</v>
      </c>
      <c r="P238" s="86" t="s">
        <v>380</v>
      </c>
      <c r="Q238" s="86" t="s">
        <v>380</v>
      </c>
      <c r="R238" s="83"/>
      <c r="S238" s="86"/>
      <c r="T238" s="87"/>
      <c r="U238" s="87"/>
      <c r="V238" s="87"/>
      <c r="W238" s="87"/>
      <c r="X238" s="87"/>
      <c r="Y238" s="87"/>
      <c r="Z238" s="87"/>
    </row>
    <row r="239" spans="1:26" ht="16.5" customHeight="1">
      <c r="A239" s="665"/>
      <c r="B239" s="665"/>
      <c r="C239" s="665"/>
      <c r="D239" s="665"/>
      <c r="E239" s="665"/>
      <c r="F239" s="665"/>
      <c r="G239" s="88">
        <v>2</v>
      </c>
      <c r="H239" s="81" t="s">
        <v>1669</v>
      </c>
      <c r="I239" s="81" t="s">
        <v>1921</v>
      </c>
      <c r="J239" s="83"/>
      <c r="K239" s="83"/>
      <c r="L239" s="665"/>
      <c r="M239" s="84"/>
      <c r="N239" s="85"/>
      <c r="O239" s="86" t="s">
        <v>380</v>
      </c>
      <c r="P239" s="86" t="s">
        <v>380</v>
      </c>
      <c r="Q239" s="86" t="s">
        <v>380</v>
      </c>
      <c r="R239" s="83"/>
      <c r="S239" s="86"/>
      <c r="T239" s="87"/>
      <c r="U239" s="87"/>
      <c r="V239" s="87"/>
      <c r="W239" s="87"/>
      <c r="X239" s="87"/>
      <c r="Y239" s="87"/>
      <c r="Z239" s="87"/>
    </row>
    <row r="240" spans="1:26" ht="16.5" customHeight="1">
      <c r="A240" s="665"/>
      <c r="B240" s="665"/>
      <c r="C240" s="665"/>
      <c r="D240" s="665"/>
      <c r="E240" s="665"/>
      <c r="F240" s="665"/>
      <c r="G240" s="88">
        <v>3</v>
      </c>
      <c r="H240" s="100" t="s">
        <v>546</v>
      </c>
      <c r="I240" s="81" t="s">
        <v>549</v>
      </c>
      <c r="J240" s="83"/>
      <c r="K240" s="83"/>
      <c r="L240" s="665"/>
      <c r="M240" s="84"/>
      <c r="N240" s="85"/>
      <c r="O240" s="86" t="s">
        <v>380</v>
      </c>
      <c r="P240" s="86" t="s">
        <v>380</v>
      </c>
      <c r="Q240" s="86" t="s">
        <v>380</v>
      </c>
      <c r="R240" s="83"/>
      <c r="S240" s="86"/>
      <c r="T240" s="87"/>
      <c r="U240" s="87"/>
      <c r="V240" s="87"/>
      <c r="W240" s="87"/>
      <c r="X240" s="87"/>
      <c r="Y240" s="87"/>
      <c r="Z240" s="87"/>
    </row>
    <row r="241" spans="1:26" ht="114" customHeight="1">
      <c r="A241" s="666"/>
      <c r="B241" s="666"/>
      <c r="C241" s="666"/>
      <c r="D241" s="666"/>
      <c r="E241" s="666"/>
      <c r="F241" s="666"/>
      <c r="G241" s="88">
        <v>4</v>
      </c>
      <c r="H241" s="98" t="s">
        <v>553</v>
      </c>
      <c r="I241" s="81" t="s">
        <v>555</v>
      </c>
      <c r="J241" s="83"/>
      <c r="K241" s="83"/>
      <c r="L241" s="666"/>
      <c r="M241" s="84"/>
      <c r="N241" s="85"/>
      <c r="O241" s="86" t="s">
        <v>380</v>
      </c>
      <c r="P241" s="86" t="s">
        <v>380</v>
      </c>
      <c r="Q241" s="86" t="s">
        <v>380</v>
      </c>
      <c r="R241" s="83"/>
      <c r="S241" s="86"/>
      <c r="T241" s="87"/>
      <c r="U241" s="87"/>
      <c r="V241" s="87"/>
      <c r="W241" s="87"/>
      <c r="X241" s="87"/>
      <c r="Y241" s="87"/>
      <c r="Z241" s="87"/>
    </row>
    <row r="242" spans="1:26" ht="99.75" customHeight="1">
      <c r="A242" s="635" t="s">
        <v>2037</v>
      </c>
      <c r="B242" s="635" t="s">
        <v>20864</v>
      </c>
      <c r="C242" s="635" t="s">
        <v>20865</v>
      </c>
      <c r="D242" s="647" t="s">
        <v>2040</v>
      </c>
      <c r="E242" s="609" t="s">
        <v>2040</v>
      </c>
      <c r="F242" s="609" t="s">
        <v>370</v>
      </c>
      <c r="G242" s="608">
        <v>1</v>
      </c>
      <c r="H242" s="612" t="s">
        <v>2041</v>
      </c>
      <c r="I242" s="612" t="s">
        <v>2042</v>
      </c>
      <c r="J242" s="83"/>
      <c r="K242" s="83"/>
      <c r="L242" s="155"/>
      <c r="M242" s="117"/>
      <c r="N242" s="85"/>
      <c r="O242" s="86" t="s">
        <v>380</v>
      </c>
      <c r="P242" s="86" t="s">
        <v>380</v>
      </c>
      <c r="Q242" s="86" t="s">
        <v>380</v>
      </c>
      <c r="R242" s="83" t="s">
        <v>101</v>
      </c>
      <c r="S242" s="86"/>
      <c r="T242" s="87"/>
      <c r="U242" s="87"/>
      <c r="V242" s="87"/>
      <c r="W242" s="87"/>
      <c r="X242" s="87"/>
      <c r="Y242" s="87"/>
      <c r="Z242" s="87"/>
    </row>
    <row r="243" spans="1:26" ht="126.75" customHeight="1">
      <c r="A243" s="735" t="s">
        <v>2047</v>
      </c>
      <c r="B243" s="736" t="s">
        <v>2049</v>
      </c>
      <c r="C243" s="736" t="s">
        <v>2050</v>
      </c>
      <c r="D243" s="737" t="s">
        <v>2051</v>
      </c>
      <c r="E243" s="737" t="s">
        <v>2052</v>
      </c>
      <c r="F243" s="737" t="s">
        <v>370</v>
      </c>
      <c r="G243" s="88">
        <v>1</v>
      </c>
      <c r="H243" s="82" t="s">
        <v>1513</v>
      </c>
      <c r="I243" s="82" t="s">
        <v>2056</v>
      </c>
      <c r="J243" s="83" t="s">
        <v>158</v>
      </c>
      <c r="K243" s="83"/>
      <c r="L243" s="734"/>
      <c r="M243" s="84"/>
      <c r="N243" s="85"/>
      <c r="O243" s="86" t="s">
        <v>380</v>
      </c>
      <c r="P243" s="86" t="s">
        <v>380</v>
      </c>
      <c r="Q243" s="105" t="s">
        <v>2058</v>
      </c>
      <c r="R243" s="83"/>
      <c r="S243" s="86"/>
      <c r="T243" s="87"/>
      <c r="U243" s="87"/>
      <c r="V243" s="87"/>
      <c r="W243" s="87"/>
      <c r="X243" s="87"/>
      <c r="Y243" s="87"/>
      <c r="Z243" s="87"/>
    </row>
    <row r="244" spans="1:26" ht="16.5" customHeight="1">
      <c r="A244" s="665"/>
      <c r="B244" s="665"/>
      <c r="C244" s="665"/>
      <c r="D244" s="665"/>
      <c r="E244" s="665"/>
      <c r="F244" s="665"/>
      <c r="G244" s="88">
        <v>2</v>
      </c>
      <c r="H244" s="82" t="s">
        <v>440</v>
      </c>
      <c r="I244" s="82" t="s">
        <v>1937</v>
      </c>
      <c r="J244" s="83" t="s">
        <v>158</v>
      </c>
      <c r="K244" s="83"/>
      <c r="L244" s="665"/>
      <c r="M244" s="84"/>
      <c r="N244" s="85"/>
      <c r="O244" s="86" t="s">
        <v>380</v>
      </c>
      <c r="P244" s="86" t="s">
        <v>380</v>
      </c>
      <c r="Q244" s="105" t="s">
        <v>2058</v>
      </c>
      <c r="R244" s="83"/>
      <c r="S244" s="86"/>
      <c r="T244" s="87"/>
      <c r="U244" s="87"/>
      <c r="V244" s="87"/>
      <c r="W244" s="87"/>
      <c r="X244" s="87"/>
      <c r="Y244" s="87"/>
      <c r="Z244" s="87"/>
    </row>
    <row r="245" spans="1:26" ht="16.5" customHeight="1">
      <c r="A245" s="665"/>
      <c r="B245" s="665"/>
      <c r="C245" s="665"/>
      <c r="D245" s="665"/>
      <c r="E245" s="665"/>
      <c r="F245" s="665"/>
      <c r="G245" s="88">
        <v>3</v>
      </c>
      <c r="H245" s="129" t="s">
        <v>410</v>
      </c>
      <c r="I245" s="82" t="s">
        <v>1376</v>
      </c>
      <c r="J245" s="83"/>
      <c r="K245" s="83"/>
      <c r="L245" s="665"/>
      <c r="M245" s="84"/>
      <c r="N245" s="85"/>
      <c r="O245" s="86" t="s">
        <v>380</v>
      </c>
      <c r="P245" s="86" t="s">
        <v>380</v>
      </c>
      <c r="Q245" s="86" t="s">
        <v>413</v>
      </c>
      <c r="R245" s="83"/>
      <c r="S245" s="86"/>
      <c r="T245" s="87"/>
      <c r="U245" s="87"/>
      <c r="V245" s="87"/>
      <c r="W245" s="87"/>
      <c r="X245" s="87"/>
      <c r="Y245" s="87"/>
      <c r="Z245" s="87"/>
    </row>
    <row r="246" spans="1:26" ht="108.75" customHeight="1">
      <c r="A246" s="666"/>
      <c r="B246" s="666"/>
      <c r="C246" s="666"/>
      <c r="D246" s="666"/>
      <c r="E246" s="666"/>
      <c r="F246" s="666"/>
      <c r="G246" s="88">
        <v>4</v>
      </c>
      <c r="H246" s="129" t="s">
        <v>416</v>
      </c>
      <c r="I246" s="82" t="s">
        <v>1385</v>
      </c>
      <c r="J246" s="83" t="s">
        <v>158</v>
      </c>
      <c r="K246" s="83"/>
      <c r="L246" s="666"/>
      <c r="M246" s="84"/>
      <c r="N246" s="85"/>
      <c r="O246" s="86" t="s">
        <v>380</v>
      </c>
      <c r="P246" s="86" t="s">
        <v>380</v>
      </c>
      <c r="Q246" s="105" t="s">
        <v>2058</v>
      </c>
      <c r="R246" s="83"/>
      <c r="S246" s="86"/>
      <c r="T246" s="87"/>
      <c r="U246" s="87"/>
      <c r="V246" s="87"/>
      <c r="W246" s="87"/>
      <c r="X246" s="87"/>
      <c r="Y246" s="87"/>
      <c r="Z246" s="87"/>
    </row>
    <row r="247" spans="1:26" ht="75.75" customHeight="1">
      <c r="A247" s="26" t="s">
        <v>2070</v>
      </c>
      <c r="B247" s="142" t="s">
        <v>363</v>
      </c>
      <c r="C247" s="142" t="s">
        <v>365</v>
      </c>
      <c r="D247" s="102" t="s">
        <v>2072</v>
      </c>
      <c r="E247" s="82" t="s">
        <v>2073</v>
      </c>
      <c r="F247" s="103" t="s">
        <v>370</v>
      </c>
      <c r="G247" s="88">
        <v>1</v>
      </c>
      <c r="H247" s="82" t="s">
        <v>2074</v>
      </c>
      <c r="I247" s="82" t="s">
        <v>2075</v>
      </c>
      <c r="J247" s="83" t="s">
        <v>158</v>
      </c>
      <c r="K247" s="83"/>
      <c r="L247" s="86"/>
      <c r="M247" s="84"/>
      <c r="N247" s="85"/>
      <c r="O247" s="83" t="s">
        <v>379</v>
      </c>
      <c r="P247" s="86" t="s">
        <v>2076</v>
      </c>
      <c r="Q247" s="86" t="s">
        <v>2077</v>
      </c>
      <c r="R247" s="83"/>
      <c r="S247" s="86"/>
      <c r="T247" s="87"/>
      <c r="U247" s="87"/>
      <c r="V247" s="87"/>
      <c r="W247" s="87"/>
      <c r="X247" s="87"/>
      <c r="Y247" s="87"/>
      <c r="Z247" s="87"/>
    </row>
    <row r="248" spans="1:26" ht="16.5" customHeight="1">
      <c r="A248" s="26" t="s">
        <v>2081</v>
      </c>
      <c r="B248" s="142" t="s">
        <v>363</v>
      </c>
      <c r="C248" s="142" t="s">
        <v>365</v>
      </c>
      <c r="D248" s="102" t="s">
        <v>2072</v>
      </c>
      <c r="E248" s="82" t="s">
        <v>2082</v>
      </c>
      <c r="F248" s="103" t="s">
        <v>370</v>
      </c>
      <c r="G248" s="88">
        <v>1</v>
      </c>
      <c r="H248" s="82" t="s">
        <v>2084</v>
      </c>
      <c r="I248" s="82" t="s">
        <v>2085</v>
      </c>
      <c r="J248" s="83" t="s">
        <v>158</v>
      </c>
      <c r="K248" s="83"/>
      <c r="L248" s="86"/>
      <c r="M248" s="84"/>
      <c r="N248" s="85"/>
      <c r="O248" s="86" t="s">
        <v>380</v>
      </c>
      <c r="P248" s="86" t="s">
        <v>2076</v>
      </c>
      <c r="Q248" s="86" t="s">
        <v>2077</v>
      </c>
      <c r="R248" s="83"/>
      <c r="S248" s="86"/>
      <c r="T248" s="87"/>
      <c r="U248" s="87"/>
      <c r="V248" s="87"/>
      <c r="W248" s="87"/>
      <c r="X248" s="87"/>
      <c r="Y248" s="87"/>
      <c r="Z248" s="87"/>
    </row>
    <row r="249" spans="1:26" ht="171.75" customHeight="1">
      <c r="A249" s="26" t="s">
        <v>2089</v>
      </c>
      <c r="B249" s="169" t="s">
        <v>363</v>
      </c>
      <c r="C249" s="169" t="s">
        <v>365</v>
      </c>
      <c r="D249" s="170" t="s">
        <v>2093</v>
      </c>
      <c r="E249" s="167" t="s">
        <v>2094</v>
      </c>
      <c r="F249" s="171" t="s">
        <v>370</v>
      </c>
      <c r="G249" s="172">
        <v>1</v>
      </c>
      <c r="H249" s="173" t="s">
        <v>2097</v>
      </c>
      <c r="I249" s="167" t="s">
        <v>2098</v>
      </c>
      <c r="J249" s="83" t="s">
        <v>158</v>
      </c>
      <c r="K249" s="83"/>
      <c r="L249" s="86"/>
      <c r="M249" s="84"/>
      <c r="N249" s="85"/>
      <c r="O249" s="86" t="s">
        <v>380</v>
      </c>
      <c r="P249" s="86" t="s">
        <v>380</v>
      </c>
      <c r="Q249" s="86" t="s">
        <v>2101</v>
      </c>
      <c r="R249" s="83"/>
      <c r="S249" s="86"/>
      <c r="T249" s="87"/>
      <c r="U249" s="87"/>
      <c r="V249" s="87"/>
      <c r="W249" s="87"/>
      <c r="X249" s="87"/>
      <c r="Y249" s="87"/>
      <c r="Z249" s="87"/>
    </row>
    <row r="250" spans="1:26" ht="16.5" customHeight="1">
      <c r="A250" s="26" t="s">
        <v>2104</v>
      </c>
      <c r="B250" s="169" t="s">
        <v>363</v>
      </c>
      <c r="C250" s="169" t="s">
        <v>365</v>
      </c>
      <c r="D250" s="170" t="s">
        <v>2093</v>
      </c>
      <c r="E250" s="167" t="s">
        <v>2105</v>
      </c>
      <c r="F250" s="171" t="s">
        <v>370</v>
      </c>
      <c r="G250" s="172">
        <v>1</v>
      </c>
      <c r="H250" s="173" t="s">
        <v>2107</v>
      </c>
      <c r="I250" s="81" t="s">
        <v>2108</v>
      </c>
      <c r="J250" s="83"/>
      <c r="K250" s="83"/>
      <c r="L250" s="86"/>
      <c r="M250" s="84"/>
      <c r="N250" s="85"/>
      <c r="O250" s="86" t="s">
        <v>380</v>
      </c>
      <c r="P250" s="86" t="s">
        <v>380</v>
      </c>
      <c r="Q250" s="86" t="s">
        <v>380</v>
      </c>
      <c r="R250" s="83"/>
      <c r="S250" s="86"/>
      <c r="T250" s="87"/>
      <c r="U250" s="87"/>
      <c r="V250" s="87"/>
      <c r="W250" s="87"/>
      <c r="X250" s="87"/>
      <c r="Y250" s="87"/>
      <c r="Z250" s="87"/>
    </row>
    <row r="251" spans="1:26" ht="105" customHeight="1">
      <c r="A251" s="735" t="s">
        <v>2113</v>
      </c>
      <c r="B251" s="736" t="s">
        <v>363</v>
      </c>
      <c r="C251" s="736" t="s">
        <v>365</v>
      </c>
      <c r="D251" s="737" t="s">
        <v>2114</v>
      </c>
      <c r="E251" s="741" t="s">
        <v>1665</v>
      </c>
      <c r="F251" s="738" t="s">
        <v>370</v>
      </c>
      <c r="G251" s="88">
        <v>1</v>
      </c>
      <c r="H251" s="98" t="s">
        <v>1666</v>
      </c>
      <c r="I251" s="81" t="s">
        <v>1667</v>
      </c>
      <c r="J251" s="83"/>
      <c r="K251" s="83"/>
      <c r="L251" s="734"/>
      <c r="M251" s="84"/>
      <c r="N251" s="85"/>
      <c r="O251" s="86" t="s">
        <v>380</v>
      </c>
      <c r="P251" s="86" t="s">
        <v>380</v>
      </c>
      <c r="Q251" s="86" t="s">
        <v>380</v>
      </c>
      <c r="R251" s="83"/>
      <c r="S251" s="86"/>
      <c r="T251" s="87"/>
      <c r="U251" s="87"/>
      <c r="V251" s="87"/>
      <c r="W251" s="87"/>
      <c r="X251" s="87"/>
      <c r="Y251" s="87"/>
      <c r="Z251" s="87"/>
    </row>
    <row r="252" spans="1:26" ht="51.75" customHeight="1">
      <c r="A252" s="665"/>
      <c r="B252" s="665"/>
      <c r="C252" s="665"/>
      <c r="D252" s="665"/>
      <c r="E252" s="665"/>
      <c r="F252" s="665"/>
      <c r="G252" s="88">
        <v>2</v>
      </c>
      <c r="H252" s="98" t="s">
        <v>1673</v>
      </c>
      <c r="I252" s="81" t="s">
        <v>1674</v>
      </c>
      <c r="J252" s="83"/>
      <c r="K252" s="83"/>
      <c r="L252" s="665"/>
      <c r="M252" s="84"/>
      <c r="N252" s="85"/>
      <c r="O252" s="86" t="s">
        <v>380</v>
      </c>
      <c r="P252" s="86" t="s">
        <v>380</v>
      </c>
      <c r="Q252" s="86" t="s">
        <v>380</v>
      </c>
      <c r="R252" s="83"/>
      <c r="S252" s="86"/>
      <c r="T252" s="87"/>
      <c r="U252" s="87"/>
      <c r="V252" s="87"/>
      <c r="W252" s="87"/>
      <c r="X252" s="87"/>
      <c r="Y252" s="87"/>
      <c r="Z252" s="87"/>
    </row>
    <row r="253" spans="1:26" ht="90.75" customHeight="1">
      <c r="A253" s="665"/>
      <c r="B253" s="665"/>
      <c r="C253" s="665"/>
      <c r="D253" s="665"/>
      <c r="E253" s="665"/>
      <c r="F253" s="665"/>
      <c r="G253" s="88">
        <v>3</v>
      </c>
      <c r="H253" s="98" t="s">
        <v>2125</v>
      </c>
      <c r="I253" s="81" t="s">
        <v>1684</v>
      </c>
      <c r="J253" s="83" t="s">
        <v>158</v>
      </c>
      <c r="K253" s="83"/>
      <c r="L253" s="665"/>
      <c r="M253" s="84"/>
      <c r="N253" s="85"/>
      <c r="O253" s="86" t="s">
        <v>380</v>
      </c>
      <c r="P253" s="86" t="s">
        <v>380</v>
      </c>
      <c r="Q253" s="86" t="s">
        <v>2127</v>
      </c>
      <c r="R253" s="83"/>
      <c r="S253" s="86"/>
      <c r="T253" s="87"/>
      <c r="U253" s="87"/>
      <c r="V253" s="87"/>
      <c r="W253" s="87"/>
      <c r="X253" s="87"/>
      <c r="Y253" s="87"/>
      <c r="Z253" s="87"/>
    </row>
    <row r="254" spans="1:26" ht="54" customHeight="1">
      <c r="A254" s="666"/>
      <c r="B254" s="666"/>
      <c r="C254" s="666"/>
      <c r="D254" s="666"/>
      <c r="E254" s="666"/>
      <c r="F254" s="666"/>
      <c r="G254" s="88">
        <v>4</v>
      </c>
      <c r="H254" s="98" t="s">
        <v>1686</v>
      </c>
      <c r="I254" s="81" t="s">
        <v>2129</v>
      </c>
      <c r="J254" s="83" t="s">
        <v>158</v>
      </c>
      <c r="K254" s="83"/>
      <c r="L254" s="666"/>
      <c r="M254" s="84"/>
      <c r="N254" s="85"/>
      <c r="O254" s="86" t="s">
        <v>380</v>
      </c>
      <c r="P254" s="86" t="s">
        <v>380</v>
      </c>
      <c r="Q254" s="86" t="s">
        <v>2127</v>
      </c>
      <c r="R254" s="83"/>
      <c r="S254" s="86"/>
      <c r="T254" s="87"/>
      <c r="U254" s="87"/>
      <c r="V254" s="87"/>
      <c r="W254" s="87"/>
      <c r="X254" s="87"/>
      <c r="Y254" s="87"/>
      <c r="Z254" s="87"/>
    </row>
    <row r="255" spans="1:26" ht="89.25" customHeight="1">
      <c r="A255" s="735" t="s">
        <v>2133</v>
      </c>
      <c r="B255" s="736" t="s">
        <v>363</v>
      </c>
      <c r="C255" s="736" t="s">
        <v>365</v>
      </c>
      <c r="D255" s="737" t="s">
        <v>2114</v>
      </c>
      <c r="E255" s="741" t="s">
        <v>1694</v>
      </c>
      <c r="F255" s="738" t="s">
        <v>370</v>
      </c>
      <c r="G255" s="88">
        <v>1</v>
      </c>
      <c r="H255" s="98" t="s">
        <v>1696</v>
      </c>
      <c r="I255" s="81" t="s">
        <v>2138</v>
      </c>
      <c r="J255" s="83"/>
      <c r="K255" s="83"/>
      <c r="L255" s="734"/>
      <c r="M255" s="84"/>
      <c r="N255" s="85"/>
      <c r="O255" s="86" t="s">
        <v>380</v>
      </c>
      <c r="P255" s="86" t="s">
        <v>380</v>
      </c>
      <c r="Q255" s="86" t="s">
        <v>380</v>
      </c>
      <c r="R255" s="83"/>
      <c r="S255" s="86"/>
      <c r="T255" s="87"/>
      <c r="U255" s="87"/>
      <c r="V255" s="87"/>
      <c r="W255" s="87"/>
      <c r="X255" s="87"/>
      <c r="Y255" s="87"/>
      <c r="Z255" s="87"/>
    </row>
    <row r="256" spans="1:26" ht="65.25" customHeight="1">
      <c r="A256" s="665"/>
      <c r="B256" s="665"/>
      <c r="C256" s="665"/>
      <c r="D256" s="665"/>
      <c r="E256" s="665"/>
      <c r="F256" s="665"/>
      <c r="G256" s="88">
        <v>2</v>
      </c>
      <c r="H256" s="98" t="s">
        <v>1673</v>
      </c>
      <c r="I256" s="81" t="s">
        <v>1674</v>
      </c>
      <c r="J256" s="83"/>
      <c r="K256" s="83"/>
      <c r="L256" s="665"/>
      <c r="M256" s="84"/>
      <c r="N256" s="85"/>
      <c r="O256" s="86" t="s">
        <v>380</v>
      </c>
      <c r="P256" s="86" t="s">
        <v>380</v>
      </c>
      <c r="Q256" s="86" t="s">
        <v>380</v>
      </c>
      <c r="R256" s="83"/>
      <c r="S256" s="86"/>
      <c r="T256" s="87"/>
      <c r="U256" s="87"/>
      <c r="V256" s="87"/>
      <c r="W256" s="87"/>
      <c r="X256" s="87"/>
      <c r="Y256" s="87"/>
      <c r="Z256" s="87"/>
    </row>
    <row r="257" spans="1:26" ht="156.75" customHeight="1">
      <c r="A257" s="665"/>
      <c r="B257" s="665"/>
      <c r="C257" s="665"/>
      <c r="D257" s="665"/>
      <c r="E257" s="665"/>
      <c r="F257" s="665"/>
      <c r="G257" s="88">
        <v>3</v>
      </c>
      <c r="H257" s="98" t="s">
        <v>2125</v>
      </c>
      <c r="I257" s="81" t="s">
        <v>1702</v>
      </c>
      <c r="J257" s="83" t="s">
        <v>158</v>
      </c>
      <c r="K257" s="83"/>
      <c r="L257" s="665"/>
      <c r="M257" s="84"/>
      <c r="N257" s="85"/>
      <c r="O257" s="86" t="s">
        <v>380</v>
      </c>
      <c r="P257" s="86" t="s">
        <v>380</v>
      </c>
      <c r="Q257" s="86" t="s">
        <v>2146</v>
      </c>
      <c r="R257" s="83"/>
      <c r="S257" s="86"/>
      <c r="T257" s="87"/>
      <c r="U257" s="87"/>
      <c r="V257" s="87"/>
      <c r="W257" s="87"/>
      <c r="X257" s="87"/>
      <c r="Y257" s="87"/>
      <c r="Z257" s="87"/>
    </row>
    <row r="258" spans="1:26" ht="98.25" customHeight="1">
      <c r="A258" s="666"/>
      <c r="B258" s="666"/>
      <c r="C258" s="666"/>
      <c r="D258" s="666"/>
      <c r="E258" s="666"/>
      <c r="F258" s="666"/>
      <c r="G258" s="88">
        <v>4</v>
      </c>
      <c r="H258" s="98" t="s">
        <v>1686</v>
      </c>
      <c r="I258" s="81" t="s">
        <v>2148</v>
      </c>
      <c r="J258" s="83" t="s">
        <v>158</v>
      </c>
      <c r="K258" s="83"/>
      <c r="L258" s="666"/>
      <c r="M258" s="84"/>
      <c r="N258" s="85"/>
      <c r="O258" s="86" t="s">
        <v>380</v>
      </c>
      <c r="P258" s="86" t="s">
        <v>380</v>
      </c>
      <c r="Q258" s="86" t="s">
        <v>2146</v>
      </c>
      <c r="R258" s="83"/>
      <c r="S258" s="86"/>
      <c r="T258" s="87"/>
      <c r="U258" s="87"/>
      <c r="V258" s="87"/>
      <c r="W258" s="87"/>
      <c r="X258" s="87"/>
      <c r="Y258" s="87"/>
      <c r="Z258" s="87"/>
    </row>
    <row r="259" spans="1:26" ht="120" customHeight="1">
      <c r="A259" s="735" t="s">
        <v>2150</v>
      </c>
      <c r="B259" s="736" t="s">
        <v>363</v>
      </c>
      <c r="C259" s="736" t="s">
        <v>365</v>
      </c>
      <c r="D259" s="737" t="s">
        <v>2114</v>
      </c>
      <c r="E259" s="741" t="s">
        <v>1711</v>
      </c>
      <c r="F259" s="738" t="s">
        <v>370</v>
      </c>
      <c r="G259" s="88">
        <v>1</v>
      </c>
      <c r="H259" s="98" t="s">
        <v>1712</v>
      </c>
      <c r="I259" s="81" t="s">
        <v>2157</v>
      </c>
      <c r="J259" s="83"/>
      <c r="K259" s="83"/>
      <c r="L259" s="734"/>
      <c r="M259" s="84"/>
      <c r="N259" s="85"/>
      <c r="O259" s="86" t="s">
        <v>380</v>
      </c>
      <c r="P259" s="86" t="s">
        <v>380</v>
      </c>
      <c r="Q259" s="86" t="s">
        <v>380</v>
      </c>
      <c r="R259" s="83"/>
      <c r="S259" s="86"/>
      <c r="T259" s="87"/>
      <c r="U259" s="87"/>
      <c r="V259" s="87"/>
      <c r="W259" s="87"/>
      <c r="X259" s="87"/>
      <c r="Y259" s="87"/>
      <c r="Z259" s="87"/>
    </row>
    <row r="260" spans="1:26" ht="135" customHeight="1">
      <c r="A260" s="665"/>
      <c r="B260" s="665"/>
      <c r="C260" s="665"/>
      <c r="D260" s="665"/>
      <c r="E260" s="665"/>
      <c r="F260" s="665"/>
      <c r="G260" s="88">
        <v>2</v>
      </c>
      <c r="H260" s="98" t="s">
        <v>1673</v>
      </c>
      <c r="I260" s="81" t="s">
        <v>1674</v>
      </c>
      <c r="J260" s="83"/>
      <c r="K260" s="83"/>
      <c r="L260" s="665"/>
      <c r="M260" s="84"/>
      <c r="N260" s="85"/>
      <c r="O260" s="86" t="s">
        <v>380</v>
      </c>
      <c r="P260" s="86" t="s">
        <v>380</v>
      </c>
      <c r="Q260" s="86" t="s">
        <v>380</v>
      </c>
      <c r="R260" s="83"/>
      <c r="S260" s="86"/>
      <c r="T260" s="87"/>
      <c r="U260" s="87"/>
      <c r="V260" s="87"/>
      <c r="W260" s="87"/>
      <c r="X260" s="87"/>
      <c r="Y260" s="87"/>
      <c r="Z260" s="87"/>
    </row>
    <row r="261" spans="1:26" ht="113.25" customHeight="1">
      <c r="A261" s="665"/>
      <c r="B261" s="665"/>
      <c r="C261" s="665"/>
      <c r="D261" s="665"/>
      <c r="E261" s="665"/>
      <c r="F261" s="665"/>
      <c r="G261" s="88">
        <v>3</v>
      </c>
      <c r="H261" s="98" t="s">
        <v>2125</v>
      </c>
      <c r="I261" s="81" t="s">
        <v>1720</v>
      </c>
      <c r="J261" s="83" t="s">
        <v>158</v>
      </c>
      <c r="K261" s="83"/>
      <c r="L261" s="665"/>
      <c r="M261" s="84"/>
      <c r="N261" s="85"/>
      <c r="O261" s="86" t="s">
        <v>380</v>
      </c>
      <c r="P261" s="86" t="s">
        <v>380</v>
      </c>
      <c r="Q261" s="86" t="s">
        <v>2168</v>
      </c>
      <c r="R261" s="83"/>
      <c r="S261" s="86"/>
      <c r="T261" s="87"/>
      <c r="U261" s="87"/>
      <c r="V261" s="87"/>
      <c r="W261" s="87"/>
      <c r="X261" s="87"/>
      <c r="Y261" s="87"/>
      <c r="Z261" s="87"/>
    </row>
    <row r="262" spans="1:26" ht="146.25" customHeight="1">
      <c r="A262" s="666"/>
      <c r="B262" s="666"/>
      <c r="C262" s="666"/>
      <c r="D262" s="666"/>
      <c r="E262" s="666"/>
      <c r="F262" s="666"/>
      <c r="G262" s="88">
        <v>4</v>
      </c>
      <c r="H262" s="98" t="s">
        <v>1686</v>
      </c>
      <c r="I262" s="81" t="s">
        <v>2171</v>
      </c>
      <c r="J262" s="83" t="s">
        <v>158</v>
      </c>
      <c r="K262" s="83"/>
      <c r="L262" s="666"/>
      <c r="M262" s="84"/>
      <c r="N262" s="85"/>
      <c r="O262" s="86" t="s">
        <v>380</v>
      </c>
      <c r="P262" s="86" t="s">
        <v>380</v>
      </c>
      <c r="Q262" s="86" t="s">
        <v>2168</v>
      </c>
      <c r="R262" s="83"/>
      <c r="S262" s="86"/>
      <c r="T262" s="87"/>
      <c r="U262" s="87"/>
      <c r="V262" s="87"/>
      <c r="W262" s="87"/>
      <c r="X262" s="87"/>
      <c r="Y262" s="87"/>
      <c r="Z262" s="87"/>
    </row>
    <row r="263" spans="1:26" ht="168" customHeight="1">
      <c r="A263" s="735" t="s">
        <v>2175</v>
      </c>
      <c r="B263" s="736" t="s">
        <v>363</v>
      </c>
      <c r="C263" s="736" t="s">
        <v>365</v>
      </c>
      <c r="D263" s="737" t="s">
        <v>2177</v>
      </c>
      <c r="E263" s="741" t="s">
        <v>1734</v>
      </c>
      <c r="F263" s="738" t="s">
        <v>370</v>
      </c>
      <c r="G263" s="88">
        <v>1</v>
      </c>
      <c r="H263" s="98" t="s">
        <v>1736</v>
      </c>
      <c r="I263" s="81" t="s">
        <v>2183</v>
      </c>
      <c r="J263" s="83"/>
      <c r="K263" s="83"/>
      <c r="L263" s="734"/>
      <c r="M263" s="84"/>
      <c r="N263" s="85"/>
      <c r="O263" s="86" t="s">
        <v>380</v>
      </c>
      <c r="P263" s="86" t="s">
        <v>380</v>
      </c>
      <c r="Q263" s="86" t="s">
        <v>380</v>
      </c>
      <c r="R263" s="83"/>
      <c r="S263" s="86"/>
      <c r="T263" s="87"/>
      <c r="U263" s="87"/>
      <c r="V263" s="87"/>
      <c r="W263" s="87"/>
      <c r="X263" s="87"/>
      <c r="Y263" s="87"/>
      <c r="Z263" s="87"/>
    </row>
    <row r="264" spans="1:26" ht="166.5" customHeight="1">
      <c r="A264" s="665"/>
      <c r="B264" s="665"/>
      <c r="C264" s="665"/>
      <c r="D264" s="665"/>
      <c r="E264" s="665"/>
      <c r="F264" s="665"/>
      <c r="G264" s="88">
        <v>2</v>
      </c>
      <c r="H264" s="98" t="s">
        <v>1673</v>
      </c>
      <c r="I264" s="81" t="s">
        <v>1739</v>
      </c>
      <c r="J264" s="83"/>
      <c r="K264" s="83"/>
      <c r="L264" s="665"/>
      <c r="M264" s="84"/>
      <c r="N264" s="85"/>
      <c r="O264" s="86" t="s">
        <v>380</v>
      </c>
      <c r="P264" s="86" t="s">
        <v>380</v>
      </c>
      <c r="Q264" s="86" t="s">
        <v>380</v>
      </c>
      <c r="R264" s="83"/>
      <c r="S264" s="86"/>
      <c r="T264" s="87"/>
      <c r="U264" s="87"/>
      <c r="V264" s="87"/>
      <c r="W264" s="87"/>
      <c r="X264" s="87"/>
      <c r="Y264" s="87"/>
      <c r="Z264" s="87"/>
    </row>
    <row r="265" spans="1:26" ht="167.25" customHeight="1">
      <c r="A265" s="665"/>
      <c r="B265" s="665"/>
      <c r="C265" s="665"/>
      <c r="D265" s="665"/>
      <c r="E265" s="665"/>
      <c r="F265" s="665"/>
      <c r="G265" s="88">
        <v>3</v>
      </c>
      <c r="H265" s="98" t="s">
        <v>2125</v>
      </c>
      <c r="I265" s="81" t="s">
        <v>1684</v>
      </c>
      <c r="J265" s="83" t="s">
        <v>158</v>
      </c>
      <c r="K265" s="83"/>
      <c r="L265" s="665"/>
      <c r="M265" s="84"/>
      <c r="N265" s="85"/>
      <c r="O265" s="86" t="s">
        <v>380</v>
      </c>
      <c r="P265" s="86" t="s">
        <v>380</v>
      </c>
      <c r="Q265" s="86" t="s">
        <v>2198</v>
      </c>
      <c r="R265" s="83"/>
      <c r="S265" s="86"/>
      <c r="T265" s="87"/>
      <c r="U265" s="87"/>
      <c r="V265" s="87"/>
      <c r="W265" s="87"/>
      <c r="X265" s="87"/>
      <c r="Y265" s="87"/>
      <c r="Z265" s="87"/>
    </row>
    <row r="266" spans="1:26" ht="137.25" customHeight="1">
      <c r="A266" s="666"/>
      <c r="B266" s="666"/>
      <c r="C266" s="666"/>
      <c r="D266" s="666"/>
      <c r="E266" s="666"/>
      <c r="F266" s="666"/>
      <c r="G266" s="88">
        <v>4</v>
      </c>
      <c r="H266" s="98" t="s">
        <v>1686</v>
      </c>
      <c r="I266" s="81" t="s">
        <v>2129</v>
      </c>
      <c r="J266" s="83" t="s">
        <v>158</v>
      </c>
      <c r="K266" s="83"/>
      <c r="L266" s="666"/>
      <c r="M266" s="84"/>
      <c r="N266" s="85"/>
      <c r="O266" s="86" t="s">
        <v>380</v>
      </c>
      <c r="P266" s="86" t="s">
        <v>380</v>
      </c>
      <c r="Q266" s="86" t="s">
        <v>2198</v>
      </c>
      <c r="R266" s="83"/>
      <c r="S266" s="86"/>
      <c r="T266" s="87"/>
      <c r="U266" s="87"/>
      <c r="V266" s="87"/>
      <c r="W266" s="87"/>
      <c r="X266" s="87"/>
      <c r="Y266" s="87"/>
      <c r="Z266" s="87"/>
    </row>
    <row r="267" spans="1:26" ht="165.75" customHeight="1">
      <c r="A267" s="735" t="s">
        <v>2204</v>
      </c>
      <c r="B267" s="736" t="s">
        <v>363</v>
      </c>
      <c r="C267" s="736" t="s">
        <v>365</v>
      </c>
      <c r="D267" s="737" t="s">
        <v>2177</v>
      </c>
      <c r="E267" s="741" t="s">
        <v>1750</v>
      </c>
      <c r="F267" s="738" t="s">
        <v>370</v>
      </c>
      <c r="G267" s="88">
        <v>1</v>
      </c>
      <c r="H267" s="98" t="s">
        <v>1751</v>
      </c>
      <c r="I267" s="81" t="s">
        <v>2211</v>
      </c>
      <c r="J267" s="83"/>
      <c r="K267" s="83"/>
      <c r="L267" s="734"/>
      <c r="M267" s="84"/>
      <c r="N267" s="85"/>
      <c r="O267" s="86" t="s">
        <v>380</v>
      </c>
      <c r="P267" s="86" t="s">
        <v>380</v>
      </c>
      <c r="Q267" s="86" t="s">
        <v>380</v>
      </c>
      <c r="R267" s="83"/>
      <c r="S267" s="86"/>
      <c r="T267" s="87"/>
      <c r="U267" s="87"/>
      <c r="V267" s="87"/>
      <c r="W267" s="87"/>
      <c r="X267" s="87"/>
      <c r="Y267" s="87"/>
      <c r="Z267" s="87"/>
    </row>
    <row r="268" spans="1:26" ht="159.75" customHeight="1">
      <c r="A268" s="665"/>
      <c r="B268" s="665"/>
      <c r="C268" s="665"/>
      <c r="D268" s="665"/>
      <c r="E268" s="665"/>
      <c r="F268" s="665"/>
      <c r="G268" s="88">
        <v>2</v>
      </c>
      <c r="H268" s="98" t="s">
        <v>1673</v>
      </c>
      <c r="I268" s="81" t="s">
        <v>1739</v>
      </c>
      <c r="J268" s="83"/>
      <c r="K268" s="83"/>
      <c r="L268" s="665"/>
      <c r="M268" s="84"/>
      <c r="N268" s="85"/>
      <c r="O268" s="86" t="s">
        <v>380</v>
      </c>
      <c r="P268" s="86" t="s">
        <v>380</v>
      </c>
      <c r="Q268" s="86" t="s">
        <v>380</v>
      </c>
      <c r="R268" s="83"/>
      <c r="S268" s="86"/>
      <c r="T268" s="87"/>
      <c r="U268" s="87"/>
      <c r="V268" s="87"/>
      <c r="W268" s="87"/>
      <c r="X268" s="87"/>
      <c r="Y268" s="87"/>
      <c r="Z268" s="87"/>
    </row>
    <row r="269" spans="1:26" ht="164.25" customHeight="1">
      <c r="A269" s="665"/>
      <c r="B269" s="665"/>
      <c r="C269" s="665"/>
      <c r="D269" s="665"/>
      <c r="E269" s="665"/>
      <c r="F269" s="665"/>
      <c r="G269" s="88">
        <v>3</v>
      </c>
      <c r="H269" s="98" t="s">
        <v>2125</v>
      </c>
      <c r="I269" s="81" t="s">
        <v>1702</v>
      </c>
      <c r="J269" s="83" t="s">
        <v>158</v>
      </c>
      <c r="K269" s="83"/>
      <c r="L269" s="665"/>
      <c r="M269" s="84"/>
      <c r="N269" s="85"/>
      <c r="O269" s="86" t="s">
        <v>380</v>
      </c>
      <c r="P269" s="86" t="s">
        <v>380</v>
      </c>
      <c r="Q269" s="86" t="s">
        <v>2219</v>
      </c>
      <c r="R269" s="83"/>
      <c r="S269" s="86"/>
      <c r="T269" s="87"/>
      <c r="U269" s="87"/>
      <c r="V269" s="87"/>
      <c r="W269" s="87"/>
      <c r="X269" s="87"/>
      <c r="Y269" s="87"/>
      <c r="Z269" s="87"/>
    </row>
    <row r="270" spans="1:26" ht="153.75" customHeight="1">
      <c r="A270" s="666"/>
      <c r="B270" s="666"/>
      <c r="C270" s="666"/>
      <c r="D270" s="666"/>
      <c r="E270" s="666"/>
      <c r="F270" s="666"/>
      <c r="G270" s="88">
        <v>4</v>
      </c>
      <c r="H270" s="98" t="s">
        <v>1686</v>
      </c>
      <c r="I270" s="81" t="s">
        <v>2148</v>
      </c>
      <c r="J270" s="83" t="s">
        <v>158</v>
      </c>
      <c r="K270" s="83"/>
      <c r="L270" s="666"/>
      <c r="M270" s="84"/>
      <c r="N270" s="85"/>
      <c r="O270" s="86" t="s">
        <v>380</v>
      </c>
      <c r="P270" s="86" t="s">
        <v>380</v>
      </c>
      <c r="Q270" s="86" t="s">
        <v>2219</v>
      </c>
      <c r="R270" s="83"/>
      <c r="S270" s="86"/>
      <c r="T270" s="87"/>
      <c r="U270" s="87"/>
      <c r="V270" s="87"/>
      <c r="W270" s="87"/>
      <c r="X270" s="87"/>
      <c r="Y270" s="87"/>
      <c r="Z270" s="87"/>
    </row>
    <row r="271" spans="1:26" ht="159.75" customHeight="1">
      <c r="A271" s="735" t="s">
        <v>2223</v>
      </c>
      <c r="B271" s="736" t="s">
        <v>363</v>
      </c>
      <c r="C271" s="736" t="s">
        <v>365</v>
      </c>
      <c r="D271" s="737" t="s">
        <v>2177</v>
      </c>
      <c r="E271" s="741" t="s">
        <v>1770</v>
      </c>
      <c r="F271" s="738" t="s">
        <v>370</v>
      </c>
      <c r="G271" s="88">
        <v>1</v>
      </c>
      <c r="H271" s="98" t="s">
        <v>1773</v>
      </c>
      <c r="I271" s="81" t="s">
        <v>2225</v>
      </c>
      <c r="J271" s="83"/>
      <c r="K271" s="83"/>
      <c r="L271" s="734"/>
      <c r="M271" s="84"/>
      <c r="N271" s="85"/>
      <c r="O271" s="86" t="s">
        <v>380</v>
      </c>
      <c r="P271" s="86" t="s">
        <v>380</v>
      </c>
      <c r="Q271" s="86" t="s">
        <v>380</v>
      </c>
      <c r="R271" s="83"/>
      <c r="S271" s="86"/>
      <c r="T271" s="87"/>
      <c r="U271" s="87"/>
      <c r="V271" s="87"/>
      <c r="W271" s="87"/>
      <c r="X271" s="87"/>
      <c r="Y271" s="87"/>
      <c r="Z271" s="87"/>
    </row>
    <row r="272" spans="1:26" ht="178.5" customHeight="1">
      <c r="A272" s="665"/>
      <c r="B272" s="665"/>
      <c r="C272" s="665"/>
      <c r="D272" s="665"/>
      <c r="E272" s="665"/>
      <c r="F272" s="665"/>
      <c r="G272" s="88">
        <v>2</v>
      </c>
      <c r="H272" s="98" t="s">
        <v>1673</v>
      </c>
      <c r="I272" s="81" t="s">
        <v>1739</v>
      </c>
      <c r="J272" s="83"/>
      <c r="K272" s="83"/>
      <c r="L272" s="665"/>
      <c r="M272" s="84"/>
      <c r="N272" s="85"/>
      <c r="O272" s="86" t="s">
        <v>380</v>
      </c>
      <c r="P272" s="86" t="s">
        <v>380</v>
      </c>
      <c r="Q272" s="86" t="s">
        <v>380</v>
      </c>
      <c r="R272" s="83"/>
      <c r="S272" s="86"/>
      <c r="T272" s="87"/>
      <c r="U272" s="87"/>
      <c r="V272" s="87"/>
      <c r="W272" s="87"/>
      <c r="X272" s="87"/>
      <c r="Y272" s="87"/>
      <c r="Z272" s="87"/>
    </row>
    <row r="273" spans="1:26" ht="105.75" customHeight="1">
      <c r="A273" s="665"/>
      <c r="B273" s="665"/>
      <c r="C273" s="665"/>
      <c r="D273" s="665"/>
      <c r="E273" s="665"/>
      <c r="F273" s="665"/>
      <c r="G273" s="88">
        <v>3</v>
      </c>
      <c r="H273" s="98" t="s">
        <v>1683</v>
      </c>
      <c r="I273" s="81" t="s">
        <v>1720</v>
      </c>
      <c r="J273" s="83" t="s">
        <v>158</v>
      </c>
      <c r="K273" s="83"/>
      <c r="L273" s="665"/>
      <c r="M273" s="84"/>
      <c r="N273" s="85"/>
      <c r="O273" s="86" t="s">
        <v>380</v>
      </c>
      <c r="P273" s="86" t="s">
        <v>380</v>
      </c>
      <c r="Q273" s="86" t="s">
        <v>2239</v>
      </c>
      <c r="R273" s="83"/>
      <c r="S273" s="86"/>
      <c r="T273" s="87"/>
      <c r="U273" s="87"/>
      <c r="V273" s="87"/>
      <c r="W273" s="87"/>
      <c r="X273" s="87"/>
      <c r="Y273" s="87"/>
      <c r="Z273" s="87"/>
    </row>
    <row r="274" spans="1:26" ht="69.75" customHeight="1">
      <c r="A274" s="666"/>
      <c r="B274" s="666"/>
      <c r="C274" s="666"/>
      <c r="D274" s="666"/>
      <c r="E274" s="666"/>
      <c r="F274" s="666"/>
      <c r="G274" s="88">
        <v>4</v>
      </c>
      <c r="H274" s="98" t="s">
        <v>1686</v>
      </c>
      <c r="I274" s="81" t="s">
        <v>2171</v>
      </c>
      <c r="J274" s="83" t="s">
        <v>158</v>
      </c>
      <c r="K274" s="83"/>
      <c r="L274" s="666"/>
      <c r="M274" s="84"/>
      <c r="N274" s="85"/>
      <c r="O274" s="86" t="s">
        <v>380</v>
      </c>
      <c r="P274" s="86" t="s">
        <v>380</v>
      </c>
      <c r="Q274" s="86" t="s">
        <v>2239</v>
      </c>
      <c r="R274" s="83"/>
      <c r="S274" s="86"/>
      <c r="T274" s="87"/>
      <c r="U274" s="87"/>
      <c r="V274" s="87"/>
      <c r="W274" s="87"/>
      <c r="X274" s="87"/>
      <c r="Y274" s="87"/>
      <c r="Z274" s="87"/>
    </row>
    <row r="275" spans="1:26" ht="84" customHeight="1">
      <c r="A275" s="735" t="s">
        <v>2246</v>
      </c>
      <c r="B275" s="736" t="s">
        <v>363</v>
      </c>
      <c r="C275" s="736" t="s">
        <v>365</v>
      </c>
      <c r="D275" s="737" t="s">
        <v>2250</v>
      </c>
      <c r="E275" s="741" t="s">
        <v>1794</v>
      </c>
      <c r="F275" s="738" t="s">
        <v>370</v>
      </c>
      <c r="G275" s="88">
        <v>1</v>
      </c>
      <c r="H275" s="98" t="s">
        <v>1796</v>
      </c>
      <c r="I275" s="81" t="s">
        <v>2252</v>
      </c>
      <c r="J275" s="83"/>
      <c r="K275" s="83"/>
      <c r="L275" s="734"/>
      <c r="M275" s="84"/>
      <c r="N275" s="85"/>
      <c r="O275" s="86" t="s">
        <v>380</v>
      </c>
      <c r="P275" s="86" t="s">
        <v>380</v>
      </c>
      <c r="Q275" s="86" t="s">
        <v>380</v>
      </c>
      <c r="R275" s="83"/>
      <c r="S275" s="86"/>
      <c r="T275" s="87"/>
      <c r="U275" s="87"/>
      <c r="V275" s="87"/>
      <c r="W275" s="87"/>
      <c r="X275" s="87"/>
      <c r="Y275" s="87"/>
      <c r="Z275" s="87"/>
    </row>
    <row r="276" spans="1:26" ht="91.5" customHeight="1">
      <c r="A276" s="665"/>
      <c r="B276" s="665"/>
      <c r="C276" s="665"/>
      <c r="D276" s="665"/>
      <c r="E276" s="665"/>
      <c r="F276" s="665"/>
      <c r="G276" s="88">
        <v>2</v>
      </c>
      <c r="H276" s="98" t="s">
        <v>1673</v>
      </c>
      <c r="I276" s="81" t="s">
        <v>1803</v>
      </c>
      <c r="J276" s="83"/>
      <c r="K276" s="83"/>
      <c r="L276" s="665"/>
      <c r="M276" s="84"/>
      <c r="N276" s="85"/>
      <c r="O276" s="86" t="s">
        <v>380</v>
      </c>
      <c r="P276" s="86" t="s">
        <v>380</v>
      </c>
      <c r="Q276" s="86" t="s">
        <v>380</v>
      </c>
      <c r="R276" s="83"/>
      <c r="S276" s="86"/>
      <c r="T276" s="87"/>
      <c r="U276" s="87"/>
      <c r="V276" s="87"/>
      <c r="W276" s="87"/>
      <c r="X276" s="87"/>
      <c r="Y276" s="87"/>
      <c r="Z276" s="87"/>
    </row>
    <row r="277" spans="1:26" ht="119.25" customHeight="1">
      <c r="A277" s="665"/>
      <c r="B277" s="665"/>
      <c r="C277" s="665"/>
      <c r="D277" s="665"/>
      <c r="E277" s="665"/>
      <c r="F277" s="665"/>
      <c r="G277" s="88">
        <v>3</v>
      </c>
      <c r="H277" s="98" t="s">
        <v>1683</v>
      </c>
      <c r="I277" s="81" t="s">
        <v>1684</v>
      </c>
      <c r="J277" s="83" t="s">
        <v>158</v>
      </c>
      <c r="K277" s="83"/>
      <c r="L277" s="665"/>
      <c r="M277" s="84"/>
      <c r="N277" s="85"/>
      <c r="O277" s="86" t="s">
        <v>380</v>
      </c>
      <c r="P277" s="86" t="s">
        <v>380</v>
      </c>
      <c r="Q277" s="86" t="s">
        <v>2262</v>
      </c>
      <c r="R277" s="83"/>
      <c r="S277" s="86"/>
      <c r="T277" s="87"/>
      <c r="U277" s="87"/>
      <c r="V277" s="87"/>
      <c r="W277" s="87"/>
      <c r="X277" s="87"/>
      <c r="Y277" s="87"/>
      <c r="Z277" s="87"/>
    </row>
    <row r="278" spans="1:26" ht="87.75" customHeight="1">
      <c r="A278" s="666"/>
      <c r="B278" s="666"/>
      <c r="C278" s="666"/>
      <c r="D278" s="666"/>
      <c r="E278" s="666"/>
      <c r="F278" s="666"/>
      <c r="G278" s="88">
        <v>4</v>
      </c>
      <c r="H278" s="98" t="s">
        <v>1686</v>
      </c>
      <c r="I278" s="81" t="s">
        <v>2129</v>
      </c>
      <c r="J278" s="83" t="s">
        <v>158</v>
      </c>
      <c r="K278" s="83"/>
      <c r="L278" s="666"/>
      <c r="M278" s="84"/>
      <c r="N278" s="85"/>
      <c r="O278" s="86" t="s">
        <v>380</v>
      </c>
      <c r="P278" s="86" t="s">
        <v>380</v>
      </c>
      <c r="Q278" s="86" t="s">
        <v>2262</v>
      </c>
      <c r="R278" s="83"/>
      <c r="S278" s="86"/>
      <c r="T278" s="87"/>
      <c r="U278" s="87"/>
      <c r="V278" s="87"/>
      <c r="W278" s="87"/>
      <c r="X278" s="87"/>
      <c r="Y278" s="87"/>
      <c r="Z278" s="87"/>
    </row>
    <row r="279" spans="1:26" ht="153.75" customHeight="1">
      <c r="A279" s="735" t="s">
        <v>2267</v>
      </c>
      <c r="B279" s="736" t="s">
        <v>363</v>
      </c>
      <c r="C279" s="736" t="s">
        <v>365</v>
      </c>
      <c r="D279" s="737" t="s">
        <v>2250</v>
      </c>
      <c r="E279" s="741" t="s">
        <v>1813</v>
      </c>
      <c r="F279" s="738" t="s">
        <v>370</v>
      </c>
      <c r="G279" s="88">
        <v>1</v>
      </c>
      <c r="H279" s="98" t="s">
        <v>1819</v>
      </c>
      <c r="I279" s="81" t="s">
        <v>2269</v>
      </c>
      <c r="J279" s="83"/>
      <c r="K279" s="83"/>
      <c r="L279" s="734"/>
      <c r="M279" s="84"/>
      <c r="N279" s="85"/>
      <c r="O279" s="86" t="s">
        <v>380</v>
      </c>
      <c r="P279" s="86" t="s">
        <v>380</v>
      </c>
      <c r="Q279" s="86" t="s">
        <v>380</v>
      </c>
      <c r="R279" s="83"/>
      <c r="S279" s="86"/>
      <c r="T279" s="87"/>
      <c r="U279" s="87"/>
      <c r="V279" s="87"/>
      <c r="W279" s="87"/>
      <c r="X279" s="87"/>
      <c r="Y279" s="87"/>
      <c r="Z279" s="87"/>
    </row>
    <row r="280" spans="1:26" ht="187.5" customHeight="1">
      <c r="A280" s="665"/>
      <c r="B280" s="665"/>
      <c r="C280" s="665"/>
      <c r="D280" s="665"/>
      <c r="E280" s="665"/>
      <c r="F280" s="665"/>
      <c r="G280" s="88">
        <v>2</v>
      </c>
      <c r="H280" s="98" t="s">
        <v>1673</v>
      </c>
      <c r="I280" s="81" t="s">
        <v>1803</v>
      </c>
      <c r="J280" s="83"/>
      <c r="K280" s="83"/>
      <c r="L280" s="665"/>
      <c r="M280" s="84"/>
      <c r="N280" s="85"/>
      <c r="O280" s="86" t="s">
        <v>380</v>
      </c>
      <c r="P280" s="86" t="s">
        <v>380</v>
      </c>
      <c r="Q280" s="86" t="s">
        <v>380</v>
      </c>
      <c r="R280" s="83"/>
      <c r="S280" s="86"/>
      <c r="T280" s="87"/>
      <c r="U280" s="87"/>
      <c r="V280" s="87"/>
      <c r="W280" s="87"/>
      <c r="X280" s="87"/>
      <c r="Y280" s="87"/>
      <c r="Z280" s="87"/>
    </row>
    <row r="281" spans="1:26" ht="48.75" customHeight="1">
      <c r="A281" s="665"/>
      <c r="B281" s="665"/>
      <c r="C281" s="665"/>
      <c r="D281" s="665"/>
      <c r="E281" s="665"/>
      <c r="F281" s="665"/>
      <c r="G281" s="88">
        <v>3</v>
      </c>
      <c r="H281" s="98" t="s">
        <v>1683</v>
      </c>
      <c r="I281" s="81" t="s">
        <v>1702</v>
      </c>
      <c r="J281" s="83" t="s">
        <v>158</v>
      </c>
      <c r="K281" s="83"/>
      <c r="L281" s="665"/>
      <c r="M281" s="84"/>
      <c r="N281" s="85"/>
      <c r="O281" s="86" t="s">
        <v>380</v>
      </c>
      <c r="P281" s="86" t="s">
        <v>380</v>
      </c>
      <c r="Q281" s="86" t="s">
        <v>2279</v>
      </c>
      <c r="R281" s="83"/>
      <c r="S281" s="86"/>
      <c r="T281" s="87"/>
      <c r="U281" s="87"/>
      <c r="V281" s="87"/>
      <c r="W281" s="87"/>
      <c r="X281" s="87"/>
      <c r="Y281" s="87"/>
      <c r="Z281" s="87"/>
    </row>
    <row r="282" spans="1:26" ht="149.25" customHeight="1">
      <c r="A282" s="666"/>
      <c r="B282" s="666"/>
      <c r="C282" s="666"/>
      <c r="D282" s="666"/>
      <c r="E282" s="666"/>
      <c r="F282" s="666"/>
      <c r="G282" s="88">
        <v>4</v>
      </c>
      <c r="H282" s="98" t="s">
        <v>1686</v>
      </c>
      <c r="I282" s="81" t="s">
        <v>2148</v>
      </c>
      <c r="J282" s="83" t="s">
        <v>158</v>
      </c>
      <c r="K282" s="83"/>
      <c r="L282" s="666"/>
      <c r="M282" s="84"/>
      <c r="N282" s="85"/>
      <c r="O282" s="86" t="s">
        <v>380</v>
      </c>
      <c r="P282" s="86" t="s">
        <v>380</v>
      </c>
      <c r="Q282" s="86" t="s">
        <v>2279</v>
      </c>
      <c r="R282" s="83"/>
      <c r="S282" s="86"/>
      <c r="T282" s="87"/>
      <c r="U282" s="87"/>
      <c r="V282" s="87"/>
      <c r="W282" s="87"/>
      <c r="X282" s="87"/>
      <c r="Y282" s="87"/>
      <c r="Z282" s="87"/>
    </row>
    <row r="283" spans="1:26" ht="155.25" customHeight="1">
      <c r="A283" s="735" t="s">
        <v>2285</v>
      </c>
      <c r="B283" s="736" t="s">
        <v>363</v>
      </c>
      <c r="C283" s="736" t="s">
        <v>365</v>
      </c>
      <c r="D283" s="737" t="s">
        <v>2250</v>
      </c>
      <c r="E283" s="741" t="s">
        <v>1836</v>
      </c>
      <c r="F283" s="738" t="s">
        <v>370</v>
      </c>
      <c r="G283" s="88">
        <v>1</v>
      </c>
      <c r="H283" s="98" t="s">
        <v>1837</v>
      </c>
      <c r="I283" s="81" t="s">
        <v>2292</v>
      </c>
      <c r="J283" s="83"/>
      <c r="K283" s="83"/>
      <c r="L283" s="734"/>
      <c r="M283" s="84"/>
      <c r="N283" s="85"/>
      <c r="O283" s="86" t="s">
        <v>380</v>
      </c>
      <c r="P283" s="86" t="s">
        <v>380</v>
      </c>
      <c r="Q283" s="86" t="s">
        <v>380</v>
      </c>
      <c r="R283" s="83"/>
      <c r="S283" s="86"/>
      <c r="T283" s="87"/>
      <c r="U283" s="87"/>
      <c r="V283" s="87"/>
      <c r="W283" s="87"/>
      <c r="X283" s="87"/>
      <c r="Y283" s="87"/>
      <c r="Z283" s="87"/>
    </row>
    <row r="284" spans="1:26" ht="148.5" customHeight="1">
      <c r="A284" s="665"/>
      <c r="B284" s="665"/>
      <c r="C284" s="665"/>
      <c r="D284" s="665"/>
      <c r="E284" s="665"/>
      <c r="F284" s="665"/>
      <c r="G284" s="88">
        <v>2</v>
      </c>
      <c r="H284" s="98" t="s">
        <v>1673</v>
      </c>
      <c r="I284" s="81" t="s">
        <v>1803</v>
      </c>
      <c r="J284" s="83"/>
      <c r="K284" s="83"/>
      <c r="L284" s="665"/>
      <c r="M284" s="84"/>
      <c r="N284" s="85"/>
      <c r="O284" s="86" t="s">
        <v>380</v>
      </c>
      <c r="P284" s="86" t="s">
        <v>380</v>
      </c>
      <c r="Q284" s="86" t="s">
        <v>380</v>
      </c>
      <c r="R284" s="83"/>
      <c r="S284" s="86"/>
      <c r="T284" s="87"/>
      <c r="U284" s="87"/>
      <c r="V284" s="87"/>
      <c r="W284" s="87"/>
      <c r="X284" s="87"/>
      <c r="Y284" s="87"/>
      <c r="Z284" s="87"/>
    </row>
    <row r="285" spans="1:26" ht="165" customHeight="1">
      <c r="A285" s="665"/>
      <c r="B285" s="665"/>
      <c r="C285" s="665"/>
      <c r="D285" s="665"/>
      <c r="E285" s="665"/>
      <c r="F285" s="665"/>
      <c r="G285" s="88">
        <v>3</v>
      </c>
      <c r="H285" s="98" t="s">
        <v>1683</v>
      </c>
      <c r="I285" s="81" t="s">
        <v>1720</v>
      </c>
      <c r="J285" s="83" t="s">
        <v>158</v>
      </c>
      <c r="K285" s="83"/>
      <c r="L285" s="665"/>
      <c r="M285" s="84"/>
      <c r="N285" s="85"/>
      <c r="O285" s="86" t="s">
        <v>380</v>
      </c>
      <c r="P285" s="86" t="s">
        <v>380</v>
      </c>
      <c r="Q285" s="86" t="s">
        <v>2304</v>
      </c>
      <c r="R285" s="83"/>
      <c r="S285" s="86"/>
      <c r="T285" s="87"/>
      <c r="U285" s="87"/>
      <c r="V285" s="87"/>
      <c r="W285" s="87"/>
      <c r="X285" s="87"/>
      <c r="Y285" s="87"/>
      <c r="Z285" s="87"/>
    </row>
    <row r="286" spans="1:26" ht="156.75" customHeight="1">
      <c r="A286" s="666"/>
      <c r="B286" s="666"/>
      <c r="C286" s="666"/>
      <c r="D286" s="666"/>
      <c r="E286" s="666"/>
      <c r="F286" s="666"/>
      <c r="G286" s="88">
        <v>4</v>
      </c>
      <c r="H286" s="98" t="s">
        <v>1686</v>
      </c>
      <c r="I286" s="81" t="s">
        <v>2171</v>
      </c>
      <c r="J286" s="83" t="s">
        <v>158</v>
      </c>
      <c r="K286" s="83"/>
      <c r="L286" s="666"/>
      <c r="M286" s="84"/>
      <c r="N286" s="85"/>
      <c r="O286" s="86" t="s">
        <v>380</v>
      </c>
      <c r="P286" s="86" t="s">
        <v>380</v>
      </c>
      <c r="Q286" s="86" t="s">
        <v>2304</v>
      </c>
      <c r="R286" s="83"/>
      <c r="S286" s="86"/>
      <c r="T286" s="87"/>
      <c r="U286" s="87"/>
      <c r="V286" s="87"/>
      <c r="W286" s="87"/>
      <c r="X286" s="87"/>
      <c r="Y286" s="87"/>
      <c r="Z286" s="87"/>
    </row>
    <row r="287" spans="1:26" ht="16.5" customHeight="1">
      <c r="A287" s="72" t="s">
        <v>2311</v>
      </c>
      <c r="B287" s="73"/>
      <c r="C287" s="73"/>
      <c r="D287" s="72"/>
      <c r="E287" s="74"/>
      <c r="F287" s="74"/>
      <c r="G287" s="73"/>
      <c r="H287" s="72"/>
      <c r="I287" s="75"/>
      <c r="J287" s="73"/>
      <c r="K287" s="73"/>
      <c r="L287" s="72"/>
      <c r="M287" s="73"/>
      <c r="N287" s="76"/>
      <c r="O287" s="73"/>
      <c r="P287" s="73"/>
      <c r="Q287" s="73"/>
      <c r="R287" s="73"/>
      <c r="S287" s="73"/>
      <c r="T287" s="77"/>
      <c r="U287" s="77"/>
      <c r="V287" s="77"/>
      <c r="W287" s="77"/>
      <c r="X287" s="77"/>
      <c r="Y287" s="77"/>
      <c r="Z287" s="77"/>
    </row>
    <row r="288" spans="1:26" ht="157.5" customHeight="1">
      <c r="A288" s="735" t="s">
        <v>2321</v>
      </c>
      <c r="B288" s="736" t="s">
        <v>363</v>
      </c>
      <c r="C288" s="736" t="s">
        <v>365</v>
      </c>
      <c r="D288" s="737" t="s">
        <v>2326</v>
      </c>
      <c r="E288" s="740" t="s">
        <v>2328</v>
      </c>
      <c r="F288" s="737" t="s">
        <v>370</v>
      </c>
      <c r="G288" s="88">
        <v>1</v>
      </c>
      <c r="H288" s="82" t="s">
        <v>2329</v>
      </c>
      <c r="I288" s="82" t="s">
        <v>2331</v>
      </c>
      <c r="J288" s="83" t="s">
        <v>158</v>
      </c>
      <c r="K288" s="83"/>
      <c r="L288" s="734"/>
      <c r="M288" s="117"/>
      <c r="N288" s="106"/>
      <c r="O288" s="83" t="s">
        <v>379</v>
      </c>
      <c r="P288" s="86" t="s">
        <v>380</v>
      </c>
      <c r="Q288" s="86" t="s">
        <v>2338</v>
      </c>
      <c r="R288" s="83"/>
      <c r="S288" s="86"/>
      <c r="T288" s="87"/>
      <c r="U288" s="87"/>
      <c r="V288" s="87"/>
      <c r="W288" s="87"/>
      <c r="X288" s="87"/>
      <c r="Y288" s="87"/>
      <c r="Z288" s="87"/>
    </row>
    <row r="289" spans="1:26" ht="175.5" customHeight="1">
      <c r="A289" s="665"/>
      <c r="B289" s="665"/>
      <c r="C289" s="665"/>
      <c r="D289" s="665"/>
      <c r="E289" s="665"/>
      <c r="F289" s="665"/>
      <c r="G289" s="80">
        <v>2</v>
      </c>
      <c r="H289" s="81" t="s">
        <v>2344</v>
      </c>
      <c r="I289" s="81" t="s">
        <v>2347</v>
      </c>
      <c r="J289" s="83"/>
      <c r="K289" s="83"/>
      <c r="L289" s="665"/>
      <c r="M289" s="84"/>
      <c r="N289" s="106"/>
      <c r="O289" s="83" t="s">
        <v>379</v>
      </c>
      <c r="P289" s="86" t="s">
        <v>380</v>
      </c>
      <c r="Q289" s="86" t="s">
        <v>380</v>
      </c>
      <c r="R289" s="83"/>
      <c r="S289" s="86"/>
      <c r="T289" s="87"/>
      <c r="U289" s="87"/>
      <c r="V289" s="87"/>
      <c r="W289" s="87"/>
      <c r="X289" s="87"/>
      <c r="Y289" s="87"/>
      <c r="Z289" s="87"/>
    </row>
    <row r="290" spans="1:26" ht="170.25" customHeight="1">
      <c r="A290" s="665"/>
      <c r="B290" s="665"/>
      <c r="C290" s="665"/>
      <c r="D290" s="665"/>
      <c r="E290" s="665"/>
      <c r="F290" s="665"/>
      <c r="G290" s="113">
        <v>3</v>
      </c>
      <c r="H290" s="140" t="s">
        <v>546</v>
      </c>
      <c r="I290" s="141" t="s">
        <v>549</v>
      </c>
      <c r="J290" s="114"/>
      <c r="K290" s="83"/>
      <c r="L290" s="665"/>
      <c r="M290" s="84"/>
      <c r="N290" s="85"/>
      <c r="O290" s="86" t="s">
        <v>380</v>
      </c>
      <c r="P290" s="86" t="s">
        <v>380</v>
      </c>
      <c r="Q290" s="86" t="s">
        <v>380</v>
      </c>
      <c r="R290" s="83"/>
      <c r="S290" s="86"/>
      <c r="T290" s="87"/>
      <c r="U290" s="87"/>
      <c r="V290" s="87"/>
      <c r="W290" s="87"/>
      <c r="X290" s="87"/>
      <c r="Y290" s="87"/>
      <c r="Z290" s="87"/>
    </row>
    <row r="291" spans="1:26" ht="219" customHeight="1">
      <c r="A291" s="666"/>
      <c r="B291" s="666"/>
      <c r="C291" s="666"/>
      <c r="D291" s="666"/>
      <c r="E291" s="666"/>
      <c r="F291" s="666"/>
      <c r="G291" s="80">
        <v>4</v>
      </c>
      <c r="H291" s="98" t="s">
        <v>553</v>
      </c>
      <c r="I291" s="81" t="s">
        <v>555</v>
      </c>
      <c r="J291" s="83"/>
      <c r="K291" s="83"/>
      <c r="L291" s="666"/>
      <c r="M291" s="84"/>
      <c r="N291" s="85"/>
      <c r="O291" s="86" t="s">
        <v>380</v>
      </c>
      <c r="P291" s="86" t="s">
        <v>380</v>
      </c>
      <c r="Q291" s="86" t="s">
        <v>380</v>
      </c>
      <c r="R291" s="83"/>
      <c r="S291" s="86"/>
      <c r="T291" s="87"/>
      <c r="U291" s="87"/>
      <c r="V291" s="87"/>
      <c r="W291" s="87"/>
      <c r="X291" s="87"/>
      <c r="Y291" s="87"/>
      <c r="Z291" s="87"/>
    </row>
    <row r="292" spans="1:26" ht="148.5" customHeight="1">
      <c r="A292" s="735" t="s">
        <v>2371</v>
      </c>
      <c r="B292" s="736" t="s">
        <v>363</v>
      </c>
      <c r="C292" s="736" t="s">
        <v>365</v>
      </c>
      <c r="D292" s="737" t="s">
        <v>2326</v>
      </c>
      <c r="E292" s="740" t="s">
        <v>2376</v>
      </c>
      <c r="F292" s="737" t="s">
        <v>370</v>
      </c>
      <c r="G292" s="80">
        <v>1</v>
      </c>
      <c r="H292" s="81" t="s">
        <v>2381</v>
      </c>
      <c r="I292" s="81" t="s">
        <v>2383</v>
      </c>
      <c r="J292" s="83" t="s">
        <v>158</v>
      </c>
      <c r="K292" s="83"/>
      <c r="L292" s="734"/>
      <c r="M292" s="117"/>
      <c r="N292" s="106"/>
      <c r="O292" s="86" t="s">
        <v>380</v>
      </c>
      <c r="P292" s="86" t="s">
        <v>380</v>
      </c>
      <c r="Q292" s="86" t="s">
        <v>2338</v>
      </c>
      <c r="R292" s="83"/>
      <c r="S292" s="86"/>
      <c r="T292" s="87"/>
      <c r="U292" s="87"/>
      <c r="V292" s="87"/>
      <c r="W292" s="87"/>
      <c r="X292" s="87"/>
      <c r="Y292" s="87"/>
      <c r="Z292" s="87"/>
    </row>
    <row r="293" spans="1:26" ht="185.25" customHeight="1">
      <c r="A293" s="665"/>
      <c r="B293" s="665"/>
      <c r="C293" s="665"/>
      <c r="D293" s="665"/>
      <c r="E293" s="665"/>
      <c r="F293" s="665"/>
      <c r="G293" s="80">
        <v>2</v>
      </c>
      <c r="H293" s="81" t="s">
        <v>2392</v>
      </c>
      <c r="I293" s="81" t="s">
        <v>2347</v>
      </c>
      <c r="J293" s="83"/>
      <c r="K293" s="83"/>
      <c r="L293" s="665"/>
      <c r="M293" s="84"/>
      <c r="N293" s="106"/>
      <c r="O293" s="86" t="s">
        <v>380</v>
      </c>
      <c r="P293" s="86" t="s">
        <v>380</v>
      </c>
      <c r="Q293" s="86" t="s">
        <v>380</v>
      </c>
      <c r="R293" s="83"/>
      <c r="S293" s="86"/>
      <c r="T293" s="87"/>
      <c r="U293" s="87"/>
      <c r="V293" s="87"/>
      <c r="W293" s="87"/>
      <c r="X293" s="87"/>
      <c r="Y293" s="87"/>
      <c r="Z293" s="87"/>
    </row>
    <row r="294" spans="1:26" ht="146.25" customHeight="1">
      <c r="A294" s="665"/>
      <c r="B294" s="665"/>
      <c r="C294" s="665"/>
      <c r="D294" s="665"/>
      <c r="E294" s="665"/>
      <c r="F294" s="665"/>
      <c r="G294" s="80">
        <v>3</v>
      </c>
      <c r="H294" s="100" t="s">
        <v>546</v>
      </c>
      <c r="I294" s="81" t="s">
        <v>549</v>
      </c>
      <c r="J294" s="83"/>
      <c r="K294" s="83"/>
      <c r="L294" s="665"/>
      <c r="M294" s="84"/>
      <c r="N294" s="85"/>
      <c r="O294" s="86" t="s">
        <v>380</v>
      </c>
      <c r="P294" s="86" t="s">
        <v>380</v>
      </c>
      <c r="Q294" s="86" t="s">
        <v>380</v>
      </c>
      <c r="R294" s="83"/>
      <c r="S294" s="86"/>
      <c r="T294" s="87"/>
      <c r="U294" s="87"/>
      <c r="V294" s="87"/>
      <c r="W294" s="87"/>
      <c r="X294" s="87"/>
      <c r="Y294" s="87"/>
      <c r="Z294" s="87"/>
    </row>
    <row r="295" spans="1:26" ht="79.5" customHeight="1">
      <c r="A295" s="666"/>
      <c r="B295" s="666"/>
      <c r="C295" s="666"/>
      <c r="D295" s="666"/>
      <c r="E295" s="666"/>
      <c r="F295" s="666"/>
      <c r="G295" s="80">
        <v>4</v>
      </c>
      <c r="H295" s="98" t="s">
        <v>553</v>
      </c>
      <c r="I295" s="81" t="s">
        <v>555</v>
      </c>
      <c r="J295" s="83"/>
      <c r="K295" s="83"/>
      <c r="L295" s="666"/>
      <c r="M295" s="84"/>
      <c r="N295" s="85"/>
      <c r="O295" s="86" t="s">
        <v>380</v>
      </c>
      <c r="P295" s="86" t="s">
        <v>380</v>
      </c>
      <c r="Q295" s="86" t="s">
        <v>380</v>
      </c>
      <c r="R295" s="83"/>
      <c r="S295" s="86"/>
      <c r="T295" s="87"/>
      <c r="U295" s="87"/>
      <c r="V295" s="87"/>
      <c r="W295" s="87"/>
      <c r="X295" s="87"/>
      <c r="Y295" s="87"/>
      <c r="Z295" s="87"/>
    </row>
    <row r="296" spans="1:26" ht="91.5" customHeight="1">
      <c r="A296" s="735" t="s">
        <v>2410</v>
      </c>
      <c r="B296" s="736" t="s">
        <v>363</v>
      </c>
      <c r="C296" s="736" t="s">
        <v>365</v>
      </c>
      <c r="D296" s="737" t="s">
        <v>2326</v>
      </c>
      <c r="E296" s="740" t="s">
        <v>2416</v>
      </c>
      <c r="F296" s="737" t="s">
        <v>370</v>
      </c>
      <c r="G296" s="80">
        <v>1</v>
      </c>
      <c r="H296" s="81" t="s">
        <v>2417</v>
      </c>
      <c r="I296" s="81" t="s">
        <v>2418</v>
      </c>
      <c r="J296" s="83" t="s">
        <v>158</v>
      </c>
      <c r="K296" s="83"/>
      <c r="L296" s="734"/>
      <c r="M296" s="117"/>
      <c r="N296" s="106"/>
      <c r="O296" s="86" t="s">
        <v>380</v>
      </c>
      <c r="P296" s="86" t="s">
        <v>380</v>
      </c>
      <c r="Q296" s="86" t="s">
        <v>2338</v>
      </c>
      <c r="R296" s="83"/>
      <c r="S296" s="86"/>
      <c r="T296" s="87"/>
      <c r="U296" s="87"/>
      <c r="V296" s="87"/>
      <c r="W296" s="87"/>
      <c r="X296" s="87"/>
      <c r="Y296" s="87"/>
      <c r="Z296" s="87"/>
    </row>
    <row r="297" spans="1:26" ht="67.5" customHeight="1">
      <c r="A297" s="665"/>
      <c r="B297" s="665"/>
      <c r="C297" s="665"/>
      <c r="D297" s="665"/>
      <c r="E297" s="665"/>
      <c r="F297" s="665"/>
      <c r="G297" s="80">
        <v>2</v>
      </c>
      <c r="H297" s="81" t="s">
        <v>2423</v>
      </c>
      <c r="I297" s="81" t="s">
        <v>2347</v>
      </c>
      <c r="J297" s="83"/>
      <c r="K297" s="83"/>
      <c r="L297" s="665"/>
      <c r="M297" s="84"/>
      <c r="N297" s="106"/>
      <c r="O297" s="86" t="s">
        <v>380</v>
      </c>
      <c r="P297" s="86" t="s">
        <v>380</v>
      </c>
      <c r="Q297" s="86" t="s">
        <v>380</v>
      </c>
      <c r="R297" s="83"/>
      <c r="S297" s="86"/>
      <c r="T297" s="87"/>
      <c r="U297" s="87"/>
      <c r="V297" s="87"/>
      <c r="W297" s="87"/>
      <c r="X297" s="87"/>
      <c r="Y297" s="87"/>
      <c r="Z297" s="87"/>
    </row>
    <row r="298" spans="1:26" ht="84.75" customHeight="1">
      <c r="A298" s="665"/>
      <c r="B298" s="665"/>
      <c r="C298" s="665"/>
      <c r="D298" s="665"/>
      <c r="E298" s="665"/>
      <c r="F298" s="665"/>
      <c r="G298" s="80">
        <v>3</v>
      </c>
      <c r="H298" s="100" t="s">
        <v>546</v>
      </c>
      <c r="I298" s="81" t="s">
        <v>549</v>
      </c>
      <c r="J298" s="83"/>
      <c r="K298" s="83"/>
      <c r="L298" s="665"/>
      <c r="M298" s="84"/>
      <c r="N298" s="85"/>
      <c r="O298" s="86" t="s">
        <v>380</v>
      </c>
      <c r="P298" s="86" t="s">
        <v>380</v>
      </c>
      <c r="Q298" s="86" t="s">
        <v>380</v>
      </c>
      <c r="R298" s="83"/>
      <c r="S298" s="86"/>
      <c r="T298" s="87"/>
      <c r="U298" s="87"/>
      <c r="V298" s="87"/>
      <c r="W298" s="87"/>
      <c r="X298" s="87"/>
      <c r="Y298" s="87"/>
      <c r="Z298" s="87"/>
    </row>
    <row r="299" spans="1:26" ht="44.25" customHeight="1">
      <c r="A299" s="666"/>
      <c r="B299" s="666"/>
      <c r="C299" s="666"/>
      <c r="D299" s="666"/>
      <c r="E299" s="666"/>
      <c r="F299" s="666"/>
      <c r="G299" s="80">
        <v>4</v>
      </c>
      <c r="H299" s="98" t="s">
        <v>553</v>
      </c>
      <c r="I299" s="81" t="s">
        <v>555</v>
      </c>
      <c r="J299" s="83"/>
      <c r="K299" s="83"/>
      <c r="L299" s="666"/>
      <c r="M299" s="84"/>
      <c r="N299" s="85"/>
      <c r="O299" s="86" t="s">
        <v>380</v>
      </c>
      <c r="P299" s="86" t="s">
        <v>380</v>
      </c>
      <c r="Q299" s="86" t="s">
        <v>380</v>
      </c>
      <c r="R299" s="83"/>
      <c r="S299" s="86"/>
      <c r="T299" s="87"/>
      <c r="U299" s="87"/>
      <c r="V299" s="87"/>
      <c r="W299" s="87"/>
      <c r="X299" s="87"/>
      <c r="Y299" s="87"/>
      <c r="Z299" s="87"/>
    </row>
    <row r="300" spans="1:26" ht="16.5" customHeight="1">
      <c r="A300" s="735" t="s">
        <v>2435</v>
      </c>
      <c r="B300" s="736" t="s">
        <v>363</v>
      </c>
      <c r="C300" s="736" t="s">
        <v>365</v>
      </c>
      <c r="D300" s="737" t="s">
        <v>2436</v>
      </c>
      <c r="E300" s="737" t="s">
        <v>2437</v>
      </c>
      <c r="F300" s="737" t="s">
        <v>1512</v>
      </c>
      <c r="G300" s="80">
        <v>1</v>
      </c>
      <c r="H300" s="81" t="s">
        <v>2439</v>
      </c>
      <c r="I300" s="81" t="s">
        <v>2440</v>
      </c>
      <c r="J300" s="83" t="s">
        <v>158</v>
      </c>
      <c r="K300" s="83"/>
      <c r="L300" s="734"/>
      <c r="M300" s="117"/>
      <c r="N300" s="106"/>
      <c r="O300" s="86" t="s">
        <v>380</v>
      </c>
      <c r="P300" s="86" t="s">
        <v>380</v>
      </c>
      <c r="Q300" s="86" t="s">
        <v>2443</v>
      </c>
      <c r="R300" s="83"/>
      <c r="S300" s="86"/>
      <c r="T300" s="87"/>
      <c r="U300" s="87"/>
      <c r="V300" s="87"/>
      <c r="W300" s="87"/>
      <c r="X300" s="87"/>
      <c r="Y300" s="87"/>
      <c r="Z300" s="87"/>
    </row>
    <row r="301" spans="1:26" ht="16.5" customHeight="1">
      <c r="A301" s="665"/>
      <c r="B301" s="665"/>
      <c r="C301" s="665"/>
      <c r="D301" s="665"/>
      <c r="E301" s="665"/>
      <c r="F301" s="665"/>
      <c r="G301" s="80">
        <v>2</v>
      </c>
      <c r="H301" s="81" t="s">
        <v>2445</v>
      </c>
      <c r="I301" s="81" t="s">
        <v>2446</v>
      </c>
      <c r="J301" s="83" t="s">
        <v>158</v>
      </c>
      <c r="K301" s="83"/>
      <c r="L301" s="665"/>
      <c r="M301" s="84"/>
      <c r="N301" s="85"/>
      <c r="O301" s="86" t="s">
        <v>380</v>
      </c>
      <c r="P301" s="86" t="s">
        <v>380</v>
      </c>
      <c r="Q301" s="86" t="s">
        <v>2443</v>
      </c>
      <c r="R301" s="83"/>
      <c r="S301" s="86"/>
      <c r="T301" s="87"/>
      <c r="U301" s="87"/>
      <c r="V301" s="87"/>
      <c r="W301" s="87"/>
      <c r="X301" s="87"/>
      <c r="Y301" s="87"/>
      <c r="Z301" s="87"/>
    </row>
    <row r="302" spans="1:26" ht="77.25" customHeight="1">
      <c r="A302" s="665"/>
      <c r="B302" s="665"/>
      <c r="C302" s="665"/>
      <c r="D302" s="665"/>
      <c r="E302" s="665"/>
      <c r="F302" s="665"/>
      <c r="G302" s="80">
        <v>3</v>
      </c>
      <c r="H302" s="81" t="s">
        <v>410</v>
      </c>
      <c r="I302" s="81" t="s">
        <v>2450</v>
      </c>
      <c r="J302" s="83"/>
      <c r="K302" s="83"/>
      <c r="L302" s="665"/>
      <c r="M302" s="117"/>
      <c r="N302" s="106"/>
      <c r="O302" s="86" t="s">
        <v>380</v>
      </c>
      <c r="P302" s="86" t="s">
        <v>380</v>
      </c>
      <c r="Q302" s="86" t="s">
        <v>413</v>
      </c>
      <c r="R302" s="83"/>
      <c r="S302" s="86"/>
      <c r="T302" s="87"/>
      <c r="U302" s="87"/>
      <c r="V302" s="87"/>
      <c r="W302" s="87"/>
      <c r="X302" s="87"/>
      <c r="Y302" s="87"/>
      <c r="Z302" s="87"/>
    </row>
    <row r="303" spans="1:26" ht="16.5" customHeight="1">
      <c r="A303" s="665"/>
      <c r="B303" s="665"/>
      <c r="C303" s="665"/>
      <c r="D303" s="665"/>
      <c r="E303" s="665"/>
      <c r="F303" s="665"/>
      <c r="G303" s="88">
        <v>4</v>
      </c>
      <c r="H303" s="82" t="s">
        <v>416</v>
      </c>
      <c r="I303" s="82" t="s">
        <v>2456</v>
      </c>
      <c r="J303" s="83" t="s">
        <v>158</v>
      </c>
      <c r="K303" s="83"/>
      <c r="L303" s="665"/>
      <c r="M303" s="84"/>
      <c r="N303" s="85"/>
      <c r="O303" s="86" t="s">
        <v>380</v>
      </c>
      <c r="P303" s="86" t="s">
        <v>380</v>
      </c>
      <c r="Q303" s="86" t="s">
        <v>2443</v>
      </c>
      <c r="R303" s="83"/>
      <c r="S303" s="86"/>
      <c r="T303" s="87"/>
      <c r="U303" s="87"/>
      <c r="V303" s="87"/>
      <c r="W303" s="87"/>
      <c r="X303" s="87"/>
      <c r="Y303" s="87"/>
      <c r="Z303" s="87"/>
    </row>
    <row r="304" spans="1:26" ht="16.5" customHeight="1">
      <c r="A304" s="665"/>
      <c r="B304" s="665"/>
      <c r="C304" s="665"/>
      <c r="D304" s="665"/>
      <c r="E304" s="665"/>
      <c r="F304" s="665"/>
      <c r="G304" s="88">
        <v>5</v>
      </c>
      <c r="H304" s="82" t="s">
        <v>2459</v>
      </c>
      <c r="I304" s="82" t="s">
        <v>2460</v>
      </c>
      <c r="J304" s="83" t="s">
        <v>158</v>
      </c>
      <c r="K304" s="83"/>
      <c r="L304" s="665"/>
      <c r="M304" s="117"/>
      <c r="N304" s="106"/>
      <c r="O304" s="86" t="s">
        <v>380</v>
      </c>
      <c r="P304" s="86" t="s">
        <v>380</v>
      </c>
      <c r="Q304" s="86" t="s">
        <v>2443</v>
      </c>
      <c r="R304" s="83"/>
      <c r="S304" s="86"/>
      <c r="T304" s="87"/>
      <c r="U304" s="87"/>
      <c r="V304" s="87"/>
      <c r="W304" s="87"/>
      <c r="X304" s="87"/>
      <c r="Y304" s="87"/>
      <c r="Z304" s="87"/>
    </row>
    <row r="305" spans="1:26" ht="16.5" customHeight="1">
      <c r="A305" s="665"/>
      <c r="B305" s="665"/>
      <c r="C305" s="665"/>
      <c r="D305" s="665"/>
      <c r="E305" s="665"/>
      <c r="F305" s="665"/>
      <c r="G305" s="88">
        <v>6</v>
      </c>
      <c r="H305" s="82" t="s">
        <v>410</v>
      </c>
      <c r="I305" s="82" t="s">
        <v>496</v>
      </c>
      <c r="J305" s="83"/>
      <c r="K305" s="83"/>
      <c r="L305" s="665"/>
      <c r="M305" s="117"/>
      <c r="N305" s="106"/>
      <c r="O305" s="86" t="s">
        <v>380</v>
      </c>
      <c r="P305" s="86" t="s">
        <v>380</v>
      </c>
      <c r="Q305" s="86" t="s">
        <v>413</v>
      </c>
      <c r="R305" s="83"/>
      <c r="S305" s="86"/>
      <c r="T305" s="87"/>
      <c r="U305" s="87"/>
      <c r="V305" s="87"/>
      <c r="W305" s="87"/>
      <c r="X305" s="87"/>
      <c r="Y305" s="87"/>
      <c r="Z305" s="87"/>
    </row>
    <row r="306" spans="1:26" ht="82.5" customHeight="1">
      <c r="A306" s="665"/>
      <c r="B306" s="665"/>
      <c r="C306" s="665"/>
      <c r="D306" s="665"/>
      <c r="E306" s="665"/>
      <c r="F306" s="665"/>
      <c r="G306" s="88">
        <v>7</v>
      </c>
      <c r="H306" s="82" t="s">
        <v>2466</v>
      </c>
      <c r="I306" s="82" t="s">
        <v>530</v>
      </c>
      <c r="J306" s="83" t="s">
        <v>158</v>
      </c>
      <c r="K306" s="83"/>
      <c r="L306" s="665"/>
      <c r="M306" s="84"/>
      <c r="N306" s="85"/>
      <c r="O306" s="86" t="s">
        <v>380</v>
      </c>
      <c r="P306" s="86" t="s">
        <v>380</v>
      </c>
      <c r="Q306" s="86" t="s">
        <v>2443</v>
      </c>
      <c r="R306" s="83"/>
      <c r="S306" s="86"/>
      <c r="T306" s="87"/>
      <c r="U306" s="87"/>
      <c r="V306" s="87"/>
      <c r="W306" s="87"/>
      <c r="X306" s="87"/>
      <c r="Y306" s="87"/>
      <c r="Z306" s="87"/>
    </row>
    <row r="307" spans="1:26" ht="57" customHeight="1">
      <c r="A307" s="666"/>
      <c r="B307" s="666"/>
      <c r="C307" s="666"/>
      <c r="D307" s="666"/>
      <c r="E307" s="666"/>
      <c r="F307" s="666"/>
      <c r="G307" s="88">
        <v>8</v>
      </c>
      <c r="H307" s="82" t="s">
        <v>2471</v>
      </c>
      <c r="I307" s="82" t="s">
        <v>2472</v>
      </c>
      <c r="J307" s="83" t="s">
        <v>158</v>
      </c>
      <c r="K307" s="83"/>
      <c r="L307" s="666"/>
      <c r="M307" s="117"/>
      <c r="N307" s="85"/>
      <c r="O307" s="86" t="s">
        <v>380</v>
      </c>
      <c r="P307" s="86" t="s">
        <v>380</v>
      </c>
      <c r="Q307" s="86" t="s">
        <v>2476</v>
      </c>
      <c r="R307" s="83"/>
      <c r="S307" s="86"/>
      <c r="T307" s="118"/>
      <c r="U307" s="118"/>
      <c r="V307" s="118"/>
      <c r="W307" s="118"/>
      <c r="X307" s="118"/>
      <c r="Y307" s="118"/>
      <c r="Z307" s="118"/>
    </row>
    <row r="308" spans="1:26" ht="81" customHeight="1">
      <c r="A308" s="26" t="s">
        <v>2480</v>
      </c>
      <c r="B308" s="101" t="s">
        <v>363</v>
      </c>
      <c r="C308" s="101" t="s">
        <v>365</v>
      </c>
      <c r="D308" s="102" t="s">
        <v>2436</v>
      </c>
      <c r="E308" s="82" t="s">
        <v>2481</v>
      </c>
      <c r="F308" s="82" t="s">
        <v>370</v>
      </c>
      <c r="G308" s="88">
        <v>1</v>
      </c>
      <c r="H308" s="82" t="s">
        <v>2482</v>
      </c>
      <c r="I308" s="82" t="s">
        <v>2483</v>
      </c>
      <c r="J308" s="83"/>
      <c r="K308" s="83"/>
      <c r="L308" s="86"/>
      <c r="M308" s="117"/>
      <c r="N308" s="106"/>
      <c r="O308" s="86" t="s">
        <v>380</v>
      </c>
      <c r="P308" s="86" t="s">
        <v>380</v>
      </c>
      <c r="Q308" s="86" t="s">
        <v>380</v>
      </c>
      <c r="R308" s="83"/>
      <c r="S308" s="86"/>
      <c r="T308" s="87"/>
      <c r="U308" s="87"/>
      <c r="V308" s="87"/>
      <c r="W308" s="87"/>
      <c r="X308" s="87"/>
      <c r="Y308" s="87"/>
      <c r="Z308" s="87"/>
    </row>
    <row r="309" spans="1:26" ht="88.5" customHeight="1">
      <c r="A309" s="26" t="s">
        <v>2488</v>
      </c>
      <c r="B309" s="101" t="s">
        <v>363</v>
      </c>
      <c r="C309" s="101" t="s">
        <v>365</v>
      </c>
      <c r="D309" s="102" t="s">
        <v>2436</v>
      </c>
      <c r="E309" s="82" t="s">
        <v>2489</v>
      </c>
      <c r="F309" s="82" t="s">
        <v>370</v>
      </c>
      <c r="G309" s="88">
        <v>1</v>
      </c>
      <c r="H309" s="82" t="s">
        <v>2491</v>
      </c>
      <c r="I309" s="82" t="s">
        <v>2492</v>
      </c>
      <c r="J309" s="83"/>
      <c r="K309" s="83"/>
      <c r="L309" s="86"/>
      <c r="M309" s="117"/>
      <c r="N309" s="106"/>
      <c r="O309" s="86" t="s">
        <v>380</v>
      </c>
      <c r="P309" s="86" t="s">
        <v>380</v>
      </c>
      <c r="Q309" s="86" t="s">
        <v>380</v>
      </c>
      <c r="R309" s="83"/>
      <c r="S309" s="86"/>
      <c r="T309" s="87"/>
      <c r="U309" s="87"/>
      <c r="V309" s="87"/>
      <c r="W309" s="87"/>
      <c r="X309" s="87"/>
      <c r="Y309" s="87"/>
      <c r="Z309" s="87"/>
    </row>
    <row r="310" spans="1:26" ht="63.75" customHeight="1">
      <c r="A310" s="26" t="s">
        <v>2495</v>
      </c>
      <c r="B310" s="101" t="s">
        <v>363</v>
      </c>
      <c r="C310" s="101" t="s">
        <v>365</v>
      </c>
      <c r="D310" s="102" t="s">
        <v>2496</v>
      </c>
      <c r="E310" s="82" t="s">
        <v>2497</v>
      </c>
      <c r="F310" s="103" t="s">
        <v>370</v>
      </c>
      <c r="G310" s="88">
        <v>1</v>
      </c>
      <c r="H310" s="82" t="s">
        <v>2498</v>
      </c>
      <c r="I310" s="82" t="s">
        <v>2499</v>
      </c>
      <c r="J310" s="83" t="s">
        <v>158</v>
      </c>
      <c r="K310" s="83"/>
      <c r="L310" s="86"/>
      <c r="M310" s="84"/>
      <c r="N310" s="106"/>
      <c r="O310" s="86" t="s">
        <v>380</v>
      </c>
      <c r="P310" s="86" t="s">
        <v>2502</v>
      </c>
      <c r="Q310" s="86" t="s">
        <v>2503</v>
      </c>
      <c r="R310" s="83"/>
      <c r="S310" s="86"/>
      <c r="T310" s="87"/>
      <c r="U310" s="87"/>
      <c r="V310" s="87"/>
      <c r="W310" s="87"/>
      <c r="X310" s="87"/>
      <c r="Y310" s="87"/>
      <c r="Z310" s="87"/>
    </row>
    <row r="311" spans="1:26" ht="90.75" customHeight="1">
      <c r="A311" s="735" t="s">
        <v>2504</v>
      </c>
      <c r="B311" s="736" t="s">
        <v>363</v>
      </c>
      <c r="C311" s="736" t="s">
        <v>365</v>
      </c>
      <c r="D311" s="737" t="s">
        <v>2496</v>
      </c>
      <c r="E311" s="737" t="s">
        <v>2505</v>
      </c>
      <c r="F311" s="742" t="s">
        <v>370</v>
      </c>
      <c r="G311" s="88">
        <v>1</v>
      </c>
      <c r="H311" s="82" t="s">
        <v>2506</v>
      </c>
      <c r="I311" s="82" t="s">
        <v>2460</v>
      </c>
      <c r="J311" s="83" t="s">
        <v>158</v>
      </c>
      <c r="K311" s="83"/>
      <c r="L311" s="734"/>
      <c r="M311" s="117"/>
      <c r="N311" s="106"/>
      <c r="O311" s="86" t="s">
        <v>380</v>
      </c>
      <c r="P311" s="86" t="s">
        <v>2502</v>
      </c>
      <c r="Q311" s="86" t="s">
        <v>2503</v>
      </c>
      <c r="R311" s="83"/>
      <c r="S311" s="86"/>
      <c r="T311" s="87"/>
      <c r="U311" s="87"/>
      <c r="V311" s="87"/>
      <c r="W311" s="87"/>
      <c r="X311" s="87"/>
      <c r="Y311" s="87"/>
      <c r="Z311" s="87"/>
    </row>
    <row r="312" spans="1:26" ht="93" customHeight="1">
      <c r="A312" s="665"/>
      <c r="B312" s="665"/>
      <c r="C312" s="665"/>
      <c r="D312" s="665"/>
      <c r="E312" s="665"/>
      <c r="F312" s="665"/>
      <c r="G312" s="88">
        <v>2</v>
      </c>
      <c r="H312" s="82" t="s">
        <v>410</v>
      </c>
      <c r="I312" s="82" t="s">
        <v>2509</v>
      </c>
      <c r="J312" s="83"/>
      <c r="K312" s="83"/>
      <c r="L312" s="665"/>
      <c r="M312" s="84"/>
      <c r="N312" s="85"/>
      <c r="O312" s="86" t="s">
        <v>380</v>
      </c>
      <c r="P312" s="86" t="s">
        <v>413</v>
      </c>
      <c r="Q312" s="86" t="s">
        <v>413</v>
      </c>
      <c r="R312" s="83"/>
      <c r="S312" s="86"/>
      <c r="T312" s="87"/>
      <c r="U312" s="87"/>
      <c r="V312" s="87"/>
      <c r="W312" s="87"/>
      <c r="X312" s="87"/>
      <c r="Y312" s="87"/>
      <c r="Z312" s="87"/>
    </row>
    <row r="313" spans="1:26" ht="116.25" customHeight="1">
      <c r="A313" s="666"/>
      <c r="B313" s="666"/>
      <c r="C313" s="666"/>
      <c r="D313" s="666"/>
      <c r="E313" s="666"/>
      <c r="F313" s="666"/>
      <c r="G313" s="88">
        <v>3</v>
      </c>
      <c r="H313" s="82" t="s">
        <v>2466</v>
      </c>
      <c r="I313" s="82" t="s">
        <v>2512</v>
      </c>
      <c r="J313" s="83" t="s">
        <v>158</v>
      </c>
      <c r="K313" s="83"/>
      <c r="L313" s="666"/>
      <c r="M313" s="117"/>
      <c r="N313" s="106"/>
      <c r="O313" s="86" t="s">
        <v>380</v>
      </c>
      <c r="P313" s="86" t="s">
        <v>2502</v>
      </c>
      <c r="Q313" s="86" t="s">
        <v>2503</v>
      </c>
      <c r="R313" s="83"/>
      <c r="S313" s="86"/>
      <c r="T313" s="87"/>
      <c r="U313" s="87"/>
      <c r="V313" s="87"/>
      <c r="W313" s="87"/>
      <c r="X313" s="87"/>
      <c r="Y313" s="87"/>
      <c r="Z313" s="87"/>
    </row>
    <row r="314" spans="1:26" ht="114" customHeight="1">
      <c r="A314" s="26" t="s">
        <v>2514</v>
      </c>
      <c r="B314" s="101" t="s">
        <v>363</v>
      </c>
      <c r="C314" s="101" t="s">
        <v>365</v>
      </c>
      <c r="D314" s="129" t="s">
        <v>2516</v>
      </c>
      <c r="E314" s="82" t="s">
        <v>2517</v>
      </c>
      <c r="F314" s="103" t="s">
        <v>370</v>
      </c>
      <c r="G314" s="88">
        <v>1</v>
      </c>
      <c r="H314" s="82" t="s">
        <v>2518</v>
      </c>
      <c r="I314" s="82" t="s">
        <v>2456</v>
      </c>
      <c r="J314" s="83" t="s">
        <v>158</v>
      </c>
      <c r="K314" s="83"/>
      <c r="L314" s="86"/>
      <c r="M314" s="84"/>
      <c r="N314" s="85"/>
      <c r="O314" s="86" t="s">
        <v>380</v>
      </c>
      <c r="P314" s="86" t="s">
        <v>380</v>
      </c>
      <c r="Q314" s="86" t="s">
        <v>2519</v>
      </c>
      <c r="R314" s="83"/>
      <c r="S314" s="86"/>
      <c r="T314" s="87"/>
      <c r="U314" s="87"/>
      <c r="V314" s="87"/>
      <c r="W314" s="87"/>
      <c r="X314" s="87"/>
      <c r="Y314" s="87"/>
      <c r="Z314" s="87"/>
    </row>
    <row r="315" spans="1:26" ht="16.5" customHeight="1">
      <c r="A315" s="735" t="s">
        <v>2520</v>
      </c>
      <c r="B315" s="736" t="s">
        <v>2523</v>
      </c>
      <c r="C315" s="736" t="s">
        <v>2524</v>
      </c>
      <c r="D315" s="737" t="s">
        <v>2516</v>
      </c>
      <c r="E315" s="742" t="s">
        <v>2525</v>
      </c>
      <c r="F315" s="738" t="s">
        <v>370</v>
      </c>
      <c r="G315" s="88">
        <v>1</v>
      </c>
      <c r="H315" s="82" t="s">
        <v>2526</v>
      </c>
      <c r="I315" s="82" t="s">
        <v>2527</v>
      </c>
      <c r="J315" s="83"/>
      <c r="K315" s="83"/>
      <c r="L315" s="734"/>
      <c r="M315" s="117"/>
      <c r="N315" s="85"/>
      <c r="O315" s="86" t="s">
        <v>380</v>
      </c>
      <c r="P315" s="86" t="s">
        <v>380</v>
      </c>
      <c r="Q315" s="86" t="s">
        <v>380</v>
      </c>
      <c r="R315" s="83"/>
      <c r="S315" s="86"/>
      <c r="T315" s="118"/>
      <c r="U315" s="118"/>
      <c r="V315" s="118"/>
      <c r="W315" s="118"/>
      <c r="X315" s="118"/>
      <c r="Y315" s="118"/>
      <c r="Z315" s="118"/>
    </row>
    <row r="316" spans="1:26" ht="16.5" customHeight="1">
      <c r="A316" s="665"/>
      <c r="B316" s="665"/>
      <c r="C316" s="665"/>
      <c r="D316" s="665"/>
      <c r="E316" s="665"/>
      <c r="F316" s="665"/>
      <c r="G316" s="88">
        <v>2</v>
      </c>
      <c r="H316" s="82" t="s">
        <v>2530</v>
      </c>
      <c r="I316" s="82" t="s">
        <v>2531</v>
      </c>
      <c r="J316" s="83"/>
      <c r="K316" s="83"/>
      <c r="L316" s="665"/>
      <c r="M316" s="117"/>
      <c r="N316" s="85"/>
      <c r="O316" s="86" t="s">
        <v>380</v>
      </c>
      <c r="P316" s="86" t="s">
        <v>380</v>
      </c>
      <c r="Q316" s="86" t="s">
        <v>380</v>
      </c>
      <c r="R316" s="83"/>
      <c r="S316" s="86"/>
      <c r="T316" s="118"/>
      <c r="U316" s="118"/>
      <c r="V316" s="118"/>
      <c r="W316" s="118"/>
      <c r="X316" s="118"/>
      <c r="Y316" s="118"/>
      <c r="Z316" s="118"/>
    </row>
    <row r="317" spans="1:26" ht="16.5" customHeight="1">
      <c r="A317" s="665"/>
      <c r="B317" s="665"/>
      <c r="C317" s="665"/>
      <c r="D317" s="665"/>
      <c r="E317" s="665"/>
      <c r="F317" s="665"/>
      <c r="G317" s="88">
        <v>3</v>
      </c>
      <c r="H317" s="82" t="s">
        <v>2534</v>
      </c>
      <c r="I317" s="82" t="s">
        <v>2535</v>
      </c>
      <c r="J317" s="83"/>
      <c r="K317" s="83"/>
      <c r="L317" s="665"/>
      <c r="M317" s="117"/>
      <c r="N317" s="85"/>
      <c r="O317" s="86" t="s">
        <v>380</v>
      </c>
      <c r="P317" s="86" t="s">
        <v>380</v>
      </c>
      <c r="Q317" s="86" t="s">
        <v>380</v>
      </c>
      <c r="R317" s="83"/>
      <c r="S317" s="86"/>
      <c r="T317" s="118"/>
      <c r="U317" s="118"/>
      <c r="V317" s="118"/>
      <c r="W317" s="118"/>
      <c r="X317" s="118"/>
      <c r="Y317" s="118"/>
      <c r="Z317" s="118"/>
    </row>
    <row r="318" spans="1:26" ht="16.5" customHeight="1">
      <c r="A318" s="666"/>
      <c r="B318" s="666"/>
      <c r="C318" s="666"/>
      <c r="D318" s="666"/>
      <c r="E318" s="666"/>
      <c r="F318" s="666"/>
      <c r="G318" s="88">
        <v>4</v>
      </c>
      <c r="H318" s="82" t="s">
        <v>2536</v>
      </c>
      <c r="I318" s="82" t="s">
        <v>2531</v>
      </c>
      <c r="J318" s="83"/>
      <c r="K318" s="83"/>
      <c r="L318" s="666"/>
      <c r="M318" s="117"/>
      <c r="N318" s="85"/>
      <c r="O318" s="86" t="s">
        <v>380</v>
      </c>
      <c r="P318" s="86" t="s">
        <v>380</v>
      </c>
      <c r="Q318" s="86" t="s">
        <v>380</v>
      </c>
      <c r="R318" s="83"/>
      <c r="S318" s="86"/>
      <c r="T318" s="118"/>
      <c r="U318" s="118"/>
      <c r="V318" s="118"/>
      <c r="W318" s="118"/>
      <c r="X318" s="118"/>
      <c r="Y318" s="118"/>
      <c r="Z318" s="118"/>
    </row>
    <row r="319" spans="1:26" ht="16.5" customHeight="1">
      <c r="A319" s="735" t="s">
        <v>2539</v>
      </c>
      <c r="B319" s="736" t="s">
        <v>2540</v>
      </c>
      <c r="C319" s="736" t="s">
        <v>2541</v>
      </c>
      <c r="D319" s="737" t="s">
        <v>2516</v>
      </c>
      <c r="E319" s="742" t="s">
        <v>2542</v>
      </c>
      <c r="F319" s="738" t="s">
        <v>370</v>
      </c>
      <c r="G319" s="88">
        <v>1</v>
      </c>
      <c r="H319" s="82" t="s">
        <v>2545</v>
      </c>
      <c r="I319" s="82" t="s">
        <v>2546</v>
      </c>
      <c r="J319" s="83" t="s">
        <v>158</v>
      </c>
      <c r="K319" s="83"/>
      <c r="L319" s="734"/>
      <c r="M319" s="117"/>
      <c r="N319" s="85"/>
      <c r="O319" s="86" t="s">
        <v>380</v>
      </c>
      <c r="P319" s="86" t="s">
        <v>380</v>
      </c>
      <c r="Q319" s="86" t="s">
        <v>2547</v>
      </c>
      <c r="R319" s="83"/>
      <c r="S319" s="86"/>
      <c r="T319" s="118"/>
      <c r="U319" s="118"/>
      <c r="V319" s="118"/>
      <c r="W319" s="118"/>
      <c r="X319" s="118"/>
      <c r="Y319" s="118"/>
      <c r="Z319" s="118"/>
    </row>
    <row r="320" spans="1:26" ht="16.5" customHeight="1">
      <c r="A320" s="666"/>
      <c r="B320" s="666"/>
      <c r="C320" s="666"/>
      <c r="D320" s="666"/>
      <c r="E320" s="666"/>
      <c r="F320" s="666"/>
      <c r="G320" s="88">
        <v>2</v>
      </c>
      <c r="H320" s="82" t="s">
        <v>2548</v>
      </c>
      <c r="I320" s="82" t="s">
        <v>2550</v>
      </c>
      <c r="J320" s="83" t="s">
        <v>158</v>
      </c>
      <c r="K320" s="83"/>
      <c r="L320" s="666"/>
      <c r="M320" s="117"/>
      <c r="N320" s="85"/>
      <c r="O320" s="86" t="s">
        <v>380</v>
      </c>
      <c r="P320" s="86" t="s">
        <v>380</v>
      </c>
      <c r="Q320" s="86" t="s">
        <v>2552</v>
      </c>
      <c r="R320" s="83"/>
      <c r="S320" s="86"/>
      <c r="T320" s="118"/>
      <c r="U320" s="118"/>
      <c r="V320" s="118"/>
      <c r="W320" s="118"/>
      <c r="X320" s="118"/>
      <c r="Y320" s="118"/>
      <c r="Z320" s="118"/>
    </row>
    <row r="321" spans="1:26" ht="16.5" customHeight="1">
      <c r="A321" s="735" t="s">
        <v>2553</v>
      </c>
      <c r="B321" s="736" t="s">
        <v>2554</v>
      </c>
      <c r="C321" s="736" t="s">
        <v>2555</v>
      </c>
      <c r="D321" s="737" t="s">
        <v>2516</v>
      </c>
      <c r="E321" s="742" t="s">
        <v>2556</v>
      </c>
      <c r="F321" s="738" t="s">
        <v>2557</v>
      </c>
      <c r="G321" s="88">
        <v>1</v>
      </c>
      <c r="H321" s="82" t="s">
        <v>2560</v>
      </c>
      <c r="I321" s="82" t="s">
        <v>2561</v>
      </c>
      <c r="J321" s="83" t="s">
        <v>158</v>
      </c>
      <c r="K321" s="83"/>
      <c r="L321" s="734"/>
      <c r="M321" s="117"/>
      <c r="N321" s="85"/>
      <c r="O321" s="86" t="s">
        <v>380</v>
      </c>
      <c r="P321" s="86" t="s">
        <v>380</v>
      </c>
      <c r="Q321" s="86" t="s">
        <v>2562</v>
      </c>
      <c r="R321" s="83"/>
      <c r="S321" s="86"/>
      <c r="T321" s="118"/>
      <c r="U321" s="118"/>
      <c r="V321" s="118"/>
      <c r="W321" s="118"/>
      <c r="X321" s="118"/>
      <c r="Y321" s="118"/>
      <c r="Z321" s="118"/>
    </row>
    <row r="322" spans="1:26" ht="16.5" customHeight="1">
      <c r="A322" s="665"/>
      <c r="B322" s="665"/>
      <c r="C322" s="665"/>
      <c r="D322" s="665"/>
      <c r="E322" s="665"/>
      <c r="F322" s="665"/>
      <c r="G322" s="88">
        <v>2</v>
      </c>
      <c r="H322" s="82" t="s">
        <v>2565</v>
      </c>
      <c r="I322" s="82" t="s">
        <v>2566</v>
      </c>
      <c r="J322" s="83" t="s">
        <v>158</v>
      </c>
      <c r="K322" s="83"/>
      <c r="L322" s="665"/>
      <c r="M322" s="117"/>
      <c r="N322" s="85"/>
      <c r="O322" s="86" t="s">
        <v>380</v>
      </c>
      <c r="P322" s="86" t="s">
        <v>380</v>
      </c>
      <c r="Q322" s="86" t="s">
        <v>2562</v>
      </c>
      <c r="R322" s="83"/>
      <c r="S322" s="86"/>
      <c r="T322" s="118"/>
      <c r="U322" s="118"/>
      <c r="V322" s="118"/>
      <c r="W322" s="118"/>
      <c r="X322" s="118"/>
      <c r="Y322" s="118"/>
      <c r="Z322" s="118"/>
    </row>
    <row r="323" spans="1:26" ht="16.5" customHeight="1">
      <c r="A323" s="665"/>
      <c r="B323" s="665"/>
      <c r="C323" s="665"/>
      <c r="D323" s="665"/>
      <c r="E323" s="665"/>
      <c r="F323" s="665"/>
      <c r="G323" s="88">
        <v>3</v>
      </c>
      <c r="H323" s="82" t="s">
        <v>2567</v>
      </c>
      <c r="I323" s="82" t="s">
        <v>2568</v>
      </c>
      <c r="J323" s="83" t="s">
        <v>158</v>
      </c>
      <c r="K323" s="83"/>
      <c r="L323" s="665"/>
      <c r="M323" s="117"/>
      <c r="N323" s="85"/>
      <c r="O323" s="86" t="s">
        <v>380</v>
      </c>
      <c r="P323" s="86" t="s">
        <v>380</v>
      </c>
      <c r="Q323" s="86" t="s">
        <v>2562</v>
      </c>
      <c r="R323" s="83"/>
      <c r="S323" s="86"/>
      <c r="T323" s="118"/>
      <c r="U323" s="118"/>
      <c r="V323" s="118"/>
      <c r="W323" s="118"/>
      <c r="X323" s="118"/>
      <c r="Y323" s="118"/>
      <c r="Z323" s="118"/>
    </row>
    <row r="324" spans="1:26" ht="16.5" customHeight="1">
      <c r="A324" s="666"/>
      <c r="B324" s="666"/>
      <c r="C324" s="666"/>
      <c r="D324" s="666"/>
      <c r="E324" s="666"/>
      <c r="F324" s="666"/>
      <c r="G324" s="88">
        <v>4</v>
      </c>
      <c r="H324" s="82" t="s">
        <v>2571</v>
      </c>
      <c r="I324" s="82" t="s">
        <v>2572</v>
      </c>
      <c r="J324" s="83" t="s">
        <v>158</v>
      </c>
      <c r="K324" s="83"/>
      <c r="L324" s="666"/>
      <c r="M324" s="117"/>
      <c r="N324" s="85"/>
      <c r="O324" s="86" t="s">
        <v>380</v>
      </c>
      <c r="P324" s="86" t="s">
        <v>380</v>
      </c>
      <c r="Q324" s="86" t="s">
        <v>2562</v>
      </c>
      <c r="R324" s="83"/>
      <c r="S324" s="86"/>
      <c r="T324" s="118"/>
      <c r="U324" s="118"/>
      <c r="V324" s="118"/>
      <c r="W324" s="118"/>
      <c r="X324" s="118"/>
      <c r="Y324" s="118"/>
      <c r="Z324" s="118"/>
    </row>
    <row r="325" spans="1:26" ht="16.5" customHeight="1">
      <c r="A325" s="735" t="s">
        <v>2574</v>
      </c>
      <c r="B325" s="736" t="s">
        <v>363</v>
      </c>
      <c r="C325" s="736" t="s">
        <v>365</v>
      </c>
      <c r="D325" s="742" t="s">
        <v>2576</v>
      </c>
      <c r="E325" s="103" t="s">
        <v>2577</v>
      </c>
      <c r="F325" s="738" t="s">
        <v>370</v>
      </c>
      <c r="G325" s="88">
        <v>1</v>
      </c>
      <c r="H325" s="82" t="s">
        <v>2578</v>
      </c>
      <c r="I325" s="82" t="s">
        <v>2579</v>
      </c>
      <c r="J325" s="83" t="s">
        <v>158</v>
      </c>
      <c r="K325" s="83"/>
      <c r="L325" s="734"/>
      <c r="M325" s="117"/>
      <c r="N325" s="85"/>
      <c r="O325" s="86" t="s">
        <v>380</v>
      </c>
      <c r="P325" s="86" t="s">
        <v>380</v>
      </c>
      <c r="Q325" s="86" t="s">
        <v>2581</v>
      </c>
      <c r="R325" s="83"/>
      <c r="S325" s="86"/>
      <c r="T325" s="118"/>
      <c r="U325" s="118"/>
      <c r="V325" s="118"/>
      <c r="W325" s="118"/>
      <c r="X325" s="118"/>
      <c r="Y325" s="118"/>
      <c r="Z325" s="118"/>
    </row>
    <row r="326" spans="1:26" ht="16.5" customHeight="1">
      <c r="A326" s="665"/>
      <c r="B326" s="665"/>
      <c r="C326" s="665"/>
      <c r="D326" s="665"/>
      <c r="E326" s="82" t="s">
        <v>2583</v>
      </c>
      <c r="F326" s="665"/>
      <c r="G326" s="88">
        <v>2</v>
      </c>
      <c r="H326" s="82" t="s">
        <v>2584</v>
      </c>
      <c r="I326" s="82" t="s">
        <v>2585</v>
      </c>
      <c r="J326" s="83" t="s">
        <v>158</v>
      </c>
      <c r="K326" s="83"/>
      <c r="L326" s="665"/>
      <c r="M326" s="117"/>
      <c r="N326" s="106"/>
      <c r="O326" s="86" t="s">
        <v>380</v>
      </c>
      <c r="P326" s="86" t="s">
        <v>380</v>
      </c>
      <c r="Q326" s="86" t="s">
        <v>2586</v>
      </c>
      <c r="R326" s="83"/>
      <c r="S326" s="86"/>
      <c r="T326" s="87"/>
      <c r="U326" s="87"/>
      <c r="V326" s="87"/>
      <c r="W326" s="87"/>
      <c r="X326" s="87"/>
      <c r="Y326" s="87"/>
      <c r="Z326" s="87"/>
    </row>
    <row r="327" spans="1:26" ht="16.5" customHeight="1">
      <c r="A327" s="665"/>
      <c r="B327" s="665"/>
      <c r="C327" s="665"/>
      <c r="D327" s="665"/>
      <c r="E327" s="82" t="s">
        <v>2588</v>
      </c>
      <c r="F327" s="665"/>
      <c r="G327" s="88">
        <v>3</v>
      </c>
      <c r="H327" s="82" t="s">
        <v>2590</v>
      </c>
      <c r="I327" s="82" t="s">
        <v>2591</v>
      </c>
      <c r="J327" s="83" t="s">
        <v>158</v>
      </c>
      <c r="K327" s="83"/>
      <c r="L327" s="665"/>
      <c r="M327" s="117"/>
      <c r="N327" s="106"/>
      <c r="O327" s="86" t="s">
        <v>380</v>
      </c>
      <c r="P327" s="86" t="s">
        <v>380</v>
      </c>
      <c r="Q327" s="86" t="s">
        <v>2586</v>
      </c>
      <c r="R327" s="83"/>
      <c r="S327" s="86"/>
      <c r="T327" s="87"/>
      <c r="U327" s="87"/>
      <c r="V327" s="87"/>
      <c r="W327" s="87"/>
      <c r="X327" s="87"/>
      <c r="Y327" s="87"/>
      <c r="Z327" s="87"/>
    </row>
    <row r="328" spans="1:26" ht="16.5" customHeight="1">
      <c r="A328" s="665"/>
      <c r="B328" s="665"/>
      <c r="C328" s="665"/>
      <c r="D328" s="665"/>
      <c r="E328" s="82" t="s">
        <v>2592</v>
      </c>
      <c r="F328" s="665"/>
      <c r="G328" s="88">
        <v>4</v>
      </c>
      <c r="H328" s="82" t="s">
        <v>2593</v>
      </c>
      <c r="I328" s="82" t="s">
        <v>2585</v>
      </c>
      <c r="J328" s="83" t="s">
        <v>158</v>
      </c>
      <c r="K328" s="83"/>
      <c r="L328" s="665"/>
      <c r="M328" s="117"/>
      <c r="N328" s="106"/>
      <c r="O328" s="86" t="s">
        <v>380</v>
      </c>
      <c r="P328" s="86" t="s">
        <v>380</v>
      </c>
      <c r="Q328" s="86" t="s">
        <v>2596</v>
      </c>
      <c r="R328" s="83"/>
      <c r="S328" s="86"/>
      <c r="T328" s="87"/>
      <c r="U328" s="87"/>
      <c r="V328" s="87"/>
      <c r="W328" s="87"/>
      <c r="X328" s="87"/>
      <c r="Y328" s="87"/>
      <c r="Z328" s="87"/>
    </row>
    <row r="329" spans="1:26" ht="16.5" customHeight="1">
      <c r="A329" s="666"/>
      <c r="B329" s="666"/>
      <c r="C329" s="666"/>
      <c r="D329" s="666"/>
      <c r="E329" s="82" t="s">
        <v>2597</v>
      </c>
      <c r="F329" s="666"/>
      <c r="G329" s="88">
        <v>5</v>
      </c>
      <c r="H329" s="82" t="s">
        <v>2598</v>
      </c>
      <c r="I329" s="82" t="s">
        <v>2591</v>
      </c>
      <c r="J329" s="83" t="s">
        <v>158</v>
      </c>
      <c r="K329" s="83"/>
      <c r="L329" s="666"/>
      <c r="M329" s="117"/>
      <c r="N329" s="106"/>
      <c r="O329" s="86" t="s">
        <v>380</v>
      </c>
      <c r="P329" s="86" t="s">
        <v>380</v>
      </c>
      <c r="Q329" s="86" t="s">
        <v>2596</v>
      </c>
      <c r="R329" s="83"/>
      <c r="S329" s="86"/>
      <c r="T329" s="87"/>
      <c r="U329" s="87"/>
      <c r="V329" s="87"/>
      <c r="W329" s="87"/>
      <c r="X329" s="87"/>
      <c r="Y329" s="87"/>
      <c r="Z329" s="87"/>
    </row>
    <row r="330" spans="1:26" ht="16.5" customHeight="1">
      <c r="A330" s="735" t="s">
        <v>2601</v>
      </c>
      <c r="B330" s="736" t="s">
        <v>363</v>
      </c>
      <c r="C330" s="736" t="s">
        <v>365</v>
      </c>
      <c r="D330" s="737" t="s">
        <v>2602</v>
      </c>
      <c r="E330" s="737" t="s">
        <v>1251</v>
      </c>
      <c r="F330" s="737" t="s">
        <v>370</v>
      </c>
      <c r="G330" s="88">
        <v>1</v>
      </c>
      <c r="H330" s="129" t="s">
        <v>2603</v>
      </c>
      <c r="I330" s="82" t="s">
        <v>2604</v>
      </c>
      <c r="J330" s="83" t="s">
        <v>158</v>
      </c>
      <c r="K330" s="83"/>
      <c r="L330" s="734"/>
      <c r="M330" s="117"/>
      <c r="N330" s="106"/>
      <c r="O330" s="86" t="s">
        <v>380</v>
      </c>
      <c r="P330" s="86" t="s">
        <v>380</v>
      </c>
      <c r="Q330" s="86" t="s">
        <v>2606</v>
      </c>
      <c r="R330" s="83"/>
      <c r="S330" s="86"/>
      <c r="T330" s="87"/>
      <c r="U330" s="87"/>
      <c r="V330" s="87"/>
      <c r="W330" s="87"/>
      <c r="X330" s="87"/>
      <c r="Y330" s="87"/>
      <c r="Z330" s="87"/>
    </row>
    <row r="331" spans="1:26" ht="16.5" customHeight="1">
      <c r="A331" s="665"/>
      <c r="B331" s="665"/>
      <c r="C331" s="665"/>
      <c r="D331" s="665"/>
      <c r="E331" s="665"/>
      <c r="F331" s="665"/>
      <c r="G331" s="101">
        <v>2</v>
      </c>
      <c r="H331" s="129" t="s">
        <v>2609</v>
      </c>
      <c r="I331" s="129" t="s">
        <v>2610</v>
      </c>
      <c r="J331" s="86" t="s">
        <v>158</v>
      </c>
      <c r="K331" s="83"/>
      <c r="L331" s="665"/>
      <c r="M331" s="178"/>
      <c r="N331" s="4"/>
      <c r="O331" s="86" t="s">
        <v>380</v>
      </c>
      <c r="P331" s="86" t="s">
        <v>380</v>
      </c>
      <c r="Q331" s="86" t="s">
        <v>2606</v>
      </c>
      <c r="R331" s="86"/>
      <c r="S331" s="86"/>
      <c r="T331" s="123"/>
      <c r="U331" s="123"/>
      <c r="V331" s="123"/>
      <c r="W331" s="123"/>
      <c r="X331" s="123"/>
      <c r="Y331" s="123"/>
      <c r="Z331" s="123"/>
    </row>
    <row r="332" spans="1:26" ht="16.5" customHeight="1">
      <c r="A332" s="665"/>
      <c r="B332" s="665"/>
      <c r="C332" s="665"/>
      <c r="D332" s="665"/>
      <c r="E332" s="665"/>
      <c r="F332" s="665"/>
      <c r="G332" s="101">
        <v>3</v>
      </c>
      <c r="H332" s="129" t="s">
        <v>2612</v>
      </c>
      <c r="I332" s="129" t="s">
        <v>2613</v>
      </c>
      <c r="J332" s="86"/>
      <c r="K332" s="83"/>
      <c r="L332" s="665"/>
      <c r="M332" s="178"/>
      <c r="N332" s="4"/>
      <c r="O332" s="86" t="s">
        <v>380</v>
      </c>
      <c r="P332" s="86" t="s">
        <v>380</v>
      </c>
      <c r="Q332" s="86" t="s">
        <v>380</v>
      </c>
      <c r="R332" s="86"/>
      <c r="S332" s="86"/>
      <c r="T332" s="123"/>
      <c r="U332" s="123"/>
      <c r="V332" s="123"/>
      <c r="W332" s="123"/>
      <c r="X332" s="123"/>
      <c r="Y332" s="123"/>
      <c r="Z332" s="123"/>
    </row>
    <row r="333" spans="1:26" ht="16.5" customHeight="1">
      <c r="A333" s="666"/>
      <c r="B333" s="666"/>
      <c r="C333" s="666"/>
      <c r="D333" s="666"/>
      <c r="E333" s="666"/>
      <c r="F333" s="666"/>
      <c r="G333" s="101">
        <v>4</v>
      </c>
      <c r="H333" s="82" t="s">
        <v>682</v>
      </c>
      <c r="I333" s="82" t="s">
        <v>549</v>
      </c>
      <c r="J333" s="86"/>
      <c r="K333" s="83"/>
      <c r="L333" s="666"/>
      <c r="M333" s="178"/>
      <c r="N333" s="4"/>
      <c r="O333" s="86" t="s">
        <v>380</v>
      </c>
      <c r="P333" s="86" t="s">
        <v>380</v>
      </c>
      <c r="Q333" s="86" t="s">
        <v>380</v>
      </c>
      <c r="R333" s="86"/>
      <c r="S333" s="86"/>
      <c r="T333" s="123"/>
      <c r="U333" s="123"/>
      <c r="V333" s="123"/>
      <c r="W333" s="123"/>
      <c r="X333" s="123"/>
      <c r="Y333" s="123"/>
      <c r="Z333" s="123"/>
    </row>
    <row r="334" spans="1:26" ht="16.5" customHeight="1">
      <c r="A334" s="735" t="s">
        <v>2617</v>
      </c>
      <c r="B334" s="736" t="s">
        <v>363</v>
      </c>
      <c r="C334" s="736" t="s">
        <v>365</v>
      </c>
      <c r="D334" s="737" t="s">
        <v>2618</v>
      </c>
      <c r="E334" s="737" t="s">
        <v>1275</v>
      </c>
      <c r="F334" s="737" t="s">
        <v>370</v>
      </c>
      <c r="G334" s="101">
        <v>1</v>
      </c>
      <c r="H334" s="82" t="s">
        <v>2619</v>
      </c>
      <c r="I334" s="82" t="s">
        <v>2613</v>
      </c>
      <c r="J334" s="86"/>
      <c r="K334" s="83"/>
      <c r="L334" s="734"/>
      <c r="M334" s="178"/>
      <c r="N334" s="4"/>
      <c r="O334" s="86" t="s">
        <v>380</v>
      </c>
      <c r="P334" s="86" t="s">
        <v>380</v>
      </c>
      <c r="Q334" s="86" t="s">
        <v>380</v>
      </c>
      <c r="R334" s="86"/>
      <c r="S334" s="86"/>
      <c r="T334" s="123"/>
      <c r="U334" s="123"/>
      <c r="V334" s="123"/>
      <c r="W334" s="123"/>
      <c r="X334" s="123"/>
      <c r="Y334" s="123"/>
      <c r="Z334" s="123"/>
    </row>
    <row r="335" spans="1:26" ht="16.5" customHeight="1">
      <c r="A335" s="666"/>
      <c r="B335" s="666"/>
      <c r="C335" s="666"/>
      <c r="D335" s="666"/>
      <c r="E335" s="666"/>
      <c r="F335" s="666"/>
      <c r="G335" s="101">
        <v>2</v>
      </c>
      <c r="H335" s="82" t="s">
        <v>682</v>
      </c>
      <c r="I335" s="82" t="s">
        <v>549</v>
      </c>
      <c r="J335" s="86"/>
      <c r="K335" s="83"/>
      <c r="L335" s="666"/>
      <c r="M335" s="178"/>
      <c r="N335" s="4"/>
      <c r="O335" s="86" t="s">
        <v>380</v>
      </c>
      <c r="P335" s="86" t="s">
        <v>380</v>
      </c>
      <c r="Q335" s="86" t="s">
        <v>380</v>
      </c>
      <c r="R335" s="86"/>
      <c r="S335" s="86"/>
      <c r="T335" s="123"/>
      <c r="U335" s="123"/>
      <c r="V335" s="123"/>
      <c r="W335" s="123"/>
      <c r="X335" s="123"/>
      <c r="Y335" s="123"/>
      <c r="Z335" s="123"/>
    </row>
    <row r="336" spans="1:26" ht="16.5" customHeight="1">
      <c r="A336" s="26" t="s">
        <v>2626</v>
      </c>
      <c r="B336" s="101" t="s">
        <v>363</v>
      </c>
      <c r="C336" s="101" t="s">
        <v>365</v>
      </c>
      <c r="D336" s="102" t="s">
        <v>2618</v>
      </c>
      <c r="E336" s="82" t="s">
        <v>2628</v>
      </c>
      <c r="F336" s="82" t="s">
        <v>370</v>
      </c>
      <c r="G336" s="88">
        <v>1</v>
      </c>
      <c r="H336" s="82" t="s">
        <v>2630</v>
      </c>
      <c r="I336" s="82" t="s">
        <v>2631</v>
      </c>
      <c r="J336" s="83" t="s">
        <v>158</v>
      </c>
      <c r="K336" s="83"/>
      <c r="L336" s="86"/>
      <c r="M336" s="117"/>
      <c r="N336" s="106"/>
      <c r="O336" s="86" t="s">
        <v>380</v>
      </c>
      <c r="P336" s="86" t="s">
        <v>380</v>
      </c>
      <c r="Q336" s="86" t="s">
        <v>2634</v>
      </c>
      <c r="R336" s="83"/>
      <c r="S336" s="86"/>
      <c r="T336" s="87"/>
      <c r="U336" s="87"/>
      <c r="V336" s="87"/>
      <c r="W336" s="87"/>
      <c r="X336" s="87"/>
      <c r="Y336" s="87"/>
      <c r="Z336" s="87"/>
    </row>
    <row r="337" spans="1:26" ht="16.5" customHeight="1">
      <c r="A337" s="26" t="s">
        <v>2637</v>
      </c>
      <c r="B337" s="101" t="s">
        <v>363</v>
      </c>
      <c r="C337" s="101" t="s">
        <v>365</v>
      </c>
      <c r="D337" s="102" t="s">
        <v>2618</v>
      </c>
      <c r="E337" s="82" t="s">
        <v>2638</v>
      </c>
      <c r="F337" s="82" t="s">
        <v>2639</v>
      </c>
      <c r="G337" s="88">
        <v>1</v>
      </c>
      <c r="H337" s="82" t="s">
        <v>2641</v>
      </c>
      <c r="I337" s="82" t="s">
        <v>2643</v>
      </c>
      <c r="J337" s="83" t="s">
        <v>158</v>
      </c>
      <c r="K337" s="83"/>
      <c r="L337" s="86"/>
      <c r="M337" s="117"/>
      <c r="N337" s="106"/>
      <c r="O337" s="86" t="s">
        <v>380</v>
      </c>
      <c r="P337" s="86" t="s">
        <v>380</v>
      </c>
      <c r="Q337" s="86" t="s">
        <v>2644</v>
      </c>
      <c r="R337" s="83"/>
      <c r="S337" s="86"/>
      <c r="T337" s="87"/>
      <c r="U337" s="87"/>
      <c r="V337" s="87"/>
      <c r="W337" s="87"/>
      <c r="X337" s="87"/>
      <c r="Y337" s="87"/>
      <c r="Z337" s="87"/>
    </row>
    <row r="338" spans="1:26" ht="16.5" customHeight="1">
      <c r="A338" s="735" t="s">
        <v>2647</v>
      </c>
      <c r="B338" s="736" t="s">
        <v>363</v>
      </c>
      <c r="C338" s="736" t="s">
        <v>365</v>
      </c>
      <c r="D338" s="742" t="s">
        <v>2648</v>
      </c>
      <c r="E338" s="82" t="s">
        <v>2649</v>
      </c>
      <c r="F338" s="738" t="s">
        <v>370</v>
      </c>
      <c r="G338" s="88">
        <v>1</v>
      </c>
      <c r="H338" s="82" t="s">
        <v>2651</v>
      </c>
      <c r="I338" s="82" t="s">
        <v>2440</v>
      </c>
      <c r="J338" s="83" t="s">
        <v>158</v>
      </c>
      <c r="K338" s="83"/>
      <c r="L338" s="734"/>
      <c r="M338" s="117"/>
      <c r="N338" s="106"/>
      <c r="O338" s="86" t="s">
        <v>380</v>
      </c>
      <c r="P338" s="86" t="s">
        <v>2654</v>
      </c>
      <c r="Q338" s="86" t="s">
        <v>2655</v>
      </c>
      <c r="R338" s="83"/>
      <c r="S338" s="86"/>
      <c r="T338" s="87"/>
      <c r="U338" s="87"/>
      <c r="V338" s="87"/>
      <c r="W338" s="87"/>
      <c r="X338" s="87"/>
      <c r="Y338" s="87"/>
      <c r="Z338" s="87"/>
    </row>
    <row r="339" spans="1:26" ht="16.5" customHeight="1">
      <c r="A339" s="665"/>
      <c r="B339" s="665"/>
      <c r="C339" s="665"/>
      <c r="D339" s="665"/>
      <c r="E339" s="82" t="s">
        <v>2656</v>
      </c>
      <c r="F339" s="665"/>
      <c r="G339" s="88">
        <v>2</v>
      </c>
      <c r="H339" s="82" t="s">
        <v>2658</v>
      </c>
      <c r="I339" s="82" t="s">
        <v>2659</v>
      </c>
      <c r="J339" s="83" t="s">
        <v>158</v>
      </c>
      <c r="K339" s="83"/>
      <c r="L339" s="665"/>
      <c r="M339" s="117"/>
      <c r="N339" s="106"/>
      <c r="O339" s="86" t="s">
        <v>380</v>
      </c>
      <c r="P339" s="86" t="s">
        <v>2654</v>
      </c>
      <c r="Q339" s="86" t="s">
        <v>2655</v>
      </c>
      <c r="R339" s="83"/>
      <c r="S339" s="86"/>
      <c r="T339" s="87"/>
      <c r="U339" s="87"/>
      <c r="V339" s="87"/>
      <c r="W339" s="87"/>
      <c r="X339" s="87"/>
      <c r="Y339" s="87"/>
      <c r="Z339" s="87"/>
    </row>
    <row r="340" spans="1:26" ht="16.5" customHeight="1">
      <c r="A340" s="665"/>
      <c r="B340" s="665"/>
      <c r="C340" s="665"/>
      <c r="D340" s="665"/>
      <c r="E340" s="183" t="s">
        <v>2661</v>
      </c>
      <c r="F340" s="665"/>
      <c r="G340" s="88">
        <v>3</v>
      </c>
      <c r="H340" s="82" t="s">
        <v>2664</v>
      </c>
      <c r="I340" s="82" t="s">
        <v>2665</v>
      </c>
      <c r="J340" s="83" t="s">
        <v>158</v>
      </c>
      <c r="K340" s="83"/>
      <c r="L340" s="665"/>
      <c r="M340" s="117"/>
      <c r="N340" s="106"/>
      <c r="O340" s="86" t="s">
        <v>380</v>
      </c>
      <c r="P340" s="86" t="s">
        <v>2654</v>
      </c>
      <c r="Q340" s="86" t="s">
        <v>2655</v>
      </c>
      <c r="R340" s="83"/>
      <c r="S340" s="86"/>
      <c r="T340" s="87"/>
      <c r="U340" s="87"/>
      <c r="V340" s="87"/>
      <c r="W340" s="87"/>
      <c r="X340" s="87"/>
      <c r="Y340" s="87"/>
      <c r="Z340" s="87"/>
    </row>
    <row r="341" spans="1:26" ht="16.5" customHeight="1">
      <c r="A341" s="665"/>
      <c r="B341" s="665"/>
      <c r="C341" s="665"/>
      <c r="D341" s="665"/>
      <c r="E341" s="82" t="s">
        <v>2666</v>
      </c>
      <c r="F341" s="665"/>
      <c r="G341" s="88">
        <v>4</v>
      </c>
      <c r="H341" s="82" t="s">
        <v>2669</v>
      </c>
      <c r="I341" s="82" t="s">
        <v>2665</v>
      </c>
      <c r="J341" s="83" t="s">
        <v>158</v>
      </c>
      <c r="K341" s="83"/>
      <c r="L341" s="665"/>
      <c r="M341" s="117"/>
      <c r="N341" s="106"/>
      <c r="O341" s="86" t="s">
        <v>380</v>
      </c>
      <c r="P341" s="86" t="s">
        <v>2654</v>
      </c>
      <c r="Q341" s="86" t="s">
        <v>2655</v>
      </c>
      <c r="R341" s="83"/>
      <c r="S341" s="86"/>
      <c r="T341" s="87"/>
      <c r="U341" s="87"/>
      <c r="V341" s="87"/>
      <c r="W341" s="87"/>
      <c r="X341" s="87"/>
      <c r="Y341" s="87"/>
      <c r="Z341" s="87"/>
    </row>
    <row r="342" spans="1:26" ht="16.5" customHeight="1">
      <c r="A342" s="666"/>
      <c r="B342" s="666"/>
      <c r="C342" s="666"/>
      <c r="D342" s="666"/>
      <c r="E342" s="82" t="s">
        <v>2670</v>
      </c>
      <c r="F342" s="666"/>
      <c r="G342" s="88">
        <v>5</v>
      </c>
      <c r="H342" s="82" t="s">
        <v>2671</v>
      </c>
      <c r="I342" s="82" t="s">
        <v>2672</v>
      </c>
      <c r="J342" s="83" t="s">
        <v>158</v>
      </c>
      <c r="K342" s="83"/>
      <c r="L342" s="666"/>
      <c r="M342" s="117"/>
      <c r="N342" s="106"/>
      <c r="O342" s="86" t="s">
        <v>380</v>
      </c>
      <c r="P342" s="86" t="s">
        <v>2654</v>
      </c>
      <c r="Q342" s="86" t="s">
        <v>2655</v>
      </c>
      <c r="R342" s="83"/>
      <c r="S342" s="86"/>
      <c r="T342" s="87"/>
      <c r="U342" s="87"/>
      <c r="V342" s="87"/>
      <c r="W342" s="87"/>
      <c r="X342" s="87"/>
      <c r="Y342" s="87"/>
      <c r="Z342" s="87"/>
    </row>
    <row r="343" spans="1:26" ht="16.5" customHeight="1">
      <c r="A343" s="26" t="s">
        <v>2675</v>
      </c>
      <c r="B343" s="184" t="s">
        <v>363</v>
      </c>
      <c r="C343" s="184" t="s">
        <v>365</v>
      </c>
      <c r="D343" s="170" t="s">
        <v>2676</v>
      </c>
      <c r="E343" s="167" t="s">
        <v>2094</v>
      </c>
      <c r="F343" s="167" t="s">
        <v>370</v>
      </c>
      <c r="G343" s="172">
        <v>1</v>
      </c>
      <c r="H343" s="173" t="s">
        <v>2678</v>
      </c>
      <c r="I343" s="167" t="s">
        <v>2679</v>
      </c>
      <c r="J343" s="83" t="s">
        <v>158</v>
      </c>
      <c r="K343" s="83"/>
      <c r="L343" s="86"/>
      <c r="M343" s="84"/>
      <c r="N343" s="85"/>
      <c r="O343" s="86" t="s">
        <v>380</v>
      </c>
      <c r="P343" s="86" t="s">
        <v>380</v>
      </c>
      <c r="Q343" s="86" t="s">
        <v>2681</v>
      </c>
      <c r="R343" s="83"/>
      <c r="S343" s="86"/>
      <c r="T343" s="87"/>
      <c r="U343" s="87"/>
      <c r="V343" s="87"/>
      <c r="W343" s="87"/>
      <c r="X343" s="87"/>
      <c r="Y343" s="87"/>
      <c r="Z343" s="87"/>
    </row>
    <row r="344" spans="1:26" ht="16.5" customHeight="1">
      <c r="A344" s="26" t="s">
        <v>2682</v>
      </c>
      <c r="B344" s="184" t="s">
        <v>363</v>
      </c>
      <c r="C344" s="184" t="s">
        <v>365</v>
      </c>
      <c r="D344" s="170" t="s">
        <v>2676</v>
      </c>
      <c r="E344" s="167" t="s">
        <v>2105</v>
      </c>
      <c r="F344" s="167" t="s">
        <v>370</v>
      </c>
      <c r="G344" s="172">
        <v>2</v>
      </c>
      <c r="H344" s="173" t="s">
        <v>2685</v>
      </c>
      <c r="I344" s="167" t="s">
        <v>2686</v>
      </c>
      <c r="J344" s="83"/>
      <c r="K344" s="83"/>
      <c r="L344" s="86"/>
      <c r="M344" s="84"/>
      <c r="N344" s="85"/>
      <c r="O344" s="86" t="s">
        <v>380</v>
      </c>
      <c r="P344" s="86" t="s">
        <v>380</v>
      </c>
      <c r="Q344" s="86" t="s">
        <v>380</v>
      </c>
      <c r="R344" s="83"/>
      <c r="S344" s="86"/>
      <c r="T344" s="87"/>
      <c r="U344" s="87"/>
      <c r="V344" s="87"/>
      <c r="W344" s="87"/>
      <c r="X344" s="87"/>
      <c r="Y344" s="87"/>
      <c r="Z344" s="87"/>
    </row>
    <row r="345" spans="1:26" ht="16.5" customHeight="1">
      <c r="A345" s="730" t="s">
        <v>2687</v>
      </c>
      <c r="B345" s="730" t="s">
        <v>363</v>
      </c>
      <c r="C345" s="730" t="s">
        <v>365</v>
      </c>
      <c r="D345" s="733" t="s">
        <v>2690</v>
      </c>
      <c r="E345" s="612" t="s">
        <v>2691</v>
      </c>
      <c r="F345" s="733" t="s">
        <v>398</v>
      </c>
      <c r="G345" s="608">
        <v>1</v>
      </c>
      <c r="H345" s="612" t="s">
        <v>2692</v>
      </c>
      <c r="I345" s="612" t="s">
        <v>2693</v>
      </c>
      <c r="J345" s="83"/>
      <c r="K345" s="83"/>
      <c r="L345" s="734"/>
      <c r="M345" s="178"/>
      <c r="N345" s="1"/>
      <c r="O345" s="86" t="s">
        <v>380</v>
      </c>
      <c r="P345" s="86" t="s">
        <v>380</v>
      </c>
      <c r="Q345" s="86" t="s">
        <v>380</v>
      </c>
      <c r="R345" s="83" t="s">
        <v>101</v>
      </c>
      <c r="S345" s="86"/>
    </row>
    <row r="346" spans="1:26" ht="16.5" customHeight="1">
      <c r="A346" s="731"/>
      <c r="B346" s="731"/>
      <c r="C346" s="731"/>
      <c r="D346" s="731"/>
      <c r="E346" s="612" t="s">
        <v>2696</v>
      </c>
      <c r="F346" s="731"/>
      <c r="G346" s="608">
        <v>2</v>
      </c>
      <c r="H346" s="612" t="s">
        <v>2697</v>
      </c>
      <c r="I346" s="612" t="s">
        <v>2698</v>
      </c>
      <c r="J346" s="83"/>
      <c r="K346" s="83"/>
      <c r="L346" s="665"/>
      <c r="M346" s="178"/>
      <c r="N346" s="1"/>
      <c r="O346" s="86" t="s">
        <v>380</v>
      </c>
      <c r="P346" s="86" t="s">
        <v>380</v>
      </c>
      <c r="Q346" s="86" t="s">
        <v>380</v>
      </c>
      <c r="R346" s="83" t="s">
        <v>101</v>
      </c>
      <c r="S346" s="86"/>
    </row>
    <row r="347" spans="1:26" ht="16.5" customHeight="1">
      <c r="A347" s="731"/>
      <c r="B347" s="731"/>
      <c r="C347" s="731"/>
      <c r="D347" s="731"/>
      <c r="E347" s="612" t="s">
        <v>2699</v>
      </c>
      <c r="F347" s="731"/>
      <c r="G347" s="608">
        <v>3</v>
      </c>
      <c r="H347" s="612" t="s">
        <v>2701</v>
      </c>
      <c r="I347" s="612" t="s">
        <v>2703</v>
      </c>
      <c r="J347" s="83"/>
      <c r="K347" s="83"/>
      <c r="L347" s="665"/>
      <c r="M347" s="178"/>
      <c r="N347" s="1"/>
      <c r="O347" s="86" t="s">
        <v>380</v>
      </c>
      <c r="P347" s="86" t="s">
        <v>380</v>
      </c>
      <c r="Q347" s="86" t="s">
        <v>380</v>
      </c>
      <c r="R347" s="83" t="s">
        <v>101</v>
      </c>
      <c r="S347" s="86"/>
    </row>
    <row r="348" spans="1:26" ht="16.5" customHeight="1">
      <c r="A348" s="731"/>
      <c r="B348" s="731"/>
      <c r="C348" s="731"/>
      <c r="D348" s="731"/>
      <c r="E348" s="733" t="s">
        <v>2704</v>
      </c>
      <c r="F348" s="731"/>
      <c r="G348" s="608">
        <v>4</v>
      </c>
      <c r="H348" s="612" t="s">
        <v>2705</v>
      </c>
      <c r="I348" s="612" t="s">
        <v>2706</v>
      </c>
      <c r="J348" s="83"/>
      <c r="K348" s="83"/>
      <c r="L348" s="665"/>
      <c r="M348" s="178"/>
      <c r="N348" s="1"/>
      <c r="O348" s="86" t="s">
        <v>380</v>
      </c>
      <c r="P348" s="86" t="s">
        <v>380</v>
      </c>
      <c r="Q348" s="86" t="s">
        <v>380</v>
      </c>
      <c r="R348" s="83" t="s">
        <v>101</v>
      </c>
      <c r="S348" s="86"/>
    </row>
    <row r="349" spans="1:26" ht="16.5" customHeight="1">
      <c r="A349" s="732"/>
      <c r="B349" s="732"/>
      <c r="C349" s="732"/>
      <c r="D349" s="732"/>
      <c r="E349" s="732"/>
      <c r="F349" s="732"/>
      <c r="G349" s="608">
        <v>5</v>
      </c>
      <c r="H349" s="612" t="s">
        <v>2709</v>
      </c>
      <c r="I349" s="612" t="s">
        <v>2706</v>
      </c>
      <c r="J349" s="83"/>
      <c r="K349" s="83"/>
      <c r="L349" s="666"/>
      <c r="M349" s="178"/>
      <c r="N349" s="1"/>
      <c r="O349" s="86" t="s">
        <v>380</v>
      </c>
      <c r="P349" s="86" t="s">
        <v>380</v>
      </c>
      <c r="Q349" s="86" t="s">
        <v>380</v>
      </c>
      <c r="R349" s="83" t="s">
        <v>101</v>
      </c>
      <c r="S349" s="86"/>
    </row>
    <row r="350" spans="1:26" ht="16.5" customHeight="1">
      <c r="A350" s="730" t="s">
        <v>2710</v>
      </c>
      <c r="B350" s="730" t="s">
        <v>363</v>
      </c>
      <c r="C350" s="730" t="s">
        <v>365</v>
      </c>
      <c r="D350" s="745" t="s">
        <v>2713</v>
      </c>
      <c r="E350" s="733" t="s">
        <v>2714</v>
      </c>
      <c r="F350" s="733" t="s">
        <v>398</v>
      </c>
      <c r="G350" s="608">
        <v>1</v>
      </c>
      <c r="H350" s="612" t="s">
        <v>2715</v>
      </c>
      <c r="I350" s="612" t="s">
        <v>2716</v>
      </c>
      <c r="J350" s="83"/>
      <c r="K350" s="83"/>
      <c r="L350" s="734"/>
      <c r="M350" s="178"/>
      <c r="N350" s="1"/>
      <c r="O350" s="86" t="s">
        <v>380</v>
      </c>
      <c r="P350" s="86" t="s">
        <v>380</v>
      </c>
      <c r="Q350" s="86" t="s">
        <v>380</v>
      </c>
      <c r="R350" s="83" t="s">
        <v>101</v>
      </c>
      <c r="S350" s="86"/>
    </row>
    <row r="351" spans="1:26" ht="16.5" customHeight="1">
      <c r="A351" s="732"/>
      <c r="B351" s="732"/>
      <c r="C351" s="732"/>
      <c r="D351" s="732"/>
      <c r="E351" s="732"/>
      <c r="F351" s="732"/>
      <c r="G351" s="608">
        <v>2</v>
      </c>
      <c r="H351" s="612" t="s">
        <v>2719</v>
      </c>
      <c r="I351" s="612" t="s">
        <v>2720</v>
      </c>
      <c r="J351" s="83"/>
      <c r="K351" s="83"/>
      <c r="L351" s="666"/>
      <c r="M351" s="178"/>
      <c r="N351" s="1"/>
      <c r="O351" s="86" t="s">
        <v>380</v>
      </c>
      <c r="P351" s="86" t="s">
        <v>380</v>
      </c>
      <c r="Q351" s="86" t="s">
        <v>380</v>
      </c>
      <c r="R351" s="83" t="s">
        <v>101</v>
      </c>
      <c r="S351" s="86"/>
    </row>
    <row r="352" spans="1:26" ht="16.5" customHeight="1">
      <c r="A352" s="608" t="s">
        <v>2722</v>
      </c>
      <c r="B352" s="608" t="s">
        <v>363</v>
      </c>
      <c r="C352" s="615" t="s">
        <v>365</v>
      </c>
      <c r="D352" s="609" t="s">
        <v>2724</v>
      </c>
      <c r="E352" s="612" t="s">
        <v>2725</v>
      </c>
      <c r="F352" s="612" t="s">
        <v>398</v>
      </c>
      <c r="G352" s="608">
        <v>1</v>
      </c>
      <c r="H352" s="612" t="s">
        <v>2726</v>
      </c>
      <c r="I352" s="612" t="s">
        <v>2727</v>
      </c>
      <c r="J352" s="83"/>
      <c r="K352" s="83"/>
      <c r="L352" s="86"/>
      <c r="M352" s="178"/>
      <c r="N352" s="1"/>
      <c r="O352" s="86" t="s">
        <v>380</v>
      </c>
      <c r="P352" s="86" t="s">
        <v>380</v>
      </c>
      <c r="Q352" s="86" t="s">
        <v>380</v>
      </c>
      <c r="R352" s="83" t="s">
        <v>101</v>
      </c>
      <c r="S352" s="86"/>
    </row>
    <row r="353" spans="1:19" ht="16.5" customHeight="1">
      <c r="A353" s="608" t="s">
        <v>2730</v>
      </c>
      <c r="B353" s="608" t="s">
        <v>363</v>
      </c>
      <c r="C353" s="615" t="s">
        <v>365</v>
      </c>
      <c r="D353" s="609" t="s">
        <v>2731</v>
      </c>
      <c r="E353" s="612" t="s">
        <v>2732</v>
      </c>
      <c r="F353" s="612" t="s">
        <v>398</v>
      </c>
      <c r="G353" s="608">
        <v>1</v>
      </c>
      <c r="H353" s="612" t="s">
        <v>2733</v>
      </c>
      <c r="I353" s="612" t="s">
        <v>2734</v>
      </c>
      <c r="J353" s="83"/>
      <c r="K353" s="83"/>
      <c r="L353" s="86"/>
      <c r="M353" s="178"/>
      <c r="N353" s="1"/>
      <c r="O353" s="86" t="s">
        <v>380</v>
      </c>
      <c r="P353" s="86" t="s">
        <v>380</v>
      </c>
      <c r="Q353" s="86" t="s">
        <v>380</v>
      </c>
      <c r="R353" s="83" t="s">
        <v>101</v>
      </c>
      <c r="S353" s="86"/>
    </row>
    <row r="354" spans="1:19" ht="16.5" customHeight="1">
      <c r="A354" s="26" t="s">
        <v>2736</v>
      </c>
      <c r="B354" s="184" t="s">
        <v>363</v>
      </c>
      <c r="C354" s="185" t="s">
        <v>365</v>
      </c>
      <c r="D354" s="186" t="s">
        <v>2738</v>
      </c>
      <c r="E354" s="187" t="s">
        <v>2739</v>
      </c>
      <c r="F354" s="173" t="s">
        <v>398</v>
      </c>
      <c r="G354" s="172">
        <v>1</v>
      </c>
      <c r="H354" s="167" t="s">
        <v>2740</v>
      </c>
      <c r="I354" s="167" t="s">
        <v>2741</v>
      </c>
      <c r="J354" s="83"/>
      <c r="K354" s="83"/>
      <c r="L354" s="86"/>
      <c r="M354" s="117"/>
      <c r="N354" s="106"/>
      <c r="O354" s="86" t="s">
        <v>380</v>
      </c>
      <c r="P354" s="86" t="s">
        <v>380</v>
      </c>
      <c r="Q354" s="86" t="s">
        <v>380</v>
      </c>
      <c r="R354" s="86" t="s">
        <v>114</v>
      </c>
      <c r="S354" s="86"/>
    </row>
    <row r="355" spans="1:19" ht="16.5" customHeight="1">
      <c r="A355" s="26" t="s">
        <v>2744</v>
      </c>
      <c r="B355" s="184" t="s">
        <v>363</v>
      </c>
      <c r="C355" s="185" t="s">
        <v>365</v>
      </c>
      <c r="D355" s="186" t="s">
        <v>2738</v>
      </c>
      <c r="E355" s="187" t="s">
        <v>2739</v>
      </c>
      <c r="F355" s="173" t="s">
        <v>398</v>
      </c>
      <c r="G355" s="172">
        <v>1</v>
      </c>
      <c r="H355" s="167" t="s">
        <v>2745</v>
      </c>
      <c r="I355" s="167" t="s">
        <v>2746</v>
      </c>
      <c r="J355" s="83"/>
      <c r="K355" s="83"/>
      <c r="L355" s="86"/>
      <c r="M355" s="117"/>
      <c r="N355" s="106"/>
      <c r="O355" s="86" t="s">
        <v>380</v>
      </c>
      <c r="P355" s="86" t="s">
        <v>380</v>
      </c>
      <c r="Q355" s="86" t="s">
        <v>380</v>
      </c>
      <c r="R355" s="86" t="s">
        <v>114</v>
      </c>
      <c r="S355" s="86"/>
    </row>
    <row r="356" spans="1:19" ht="16.5" customHeight="1">
      <c r="A356" s="26" t="s">
        <v>2749</v>
      </c>
      <c r="B356" s="184" t="s">
        <v>363</v>
      </c>
      <c r="C356" s="184" t="s">
        <v>365</v>
      </c>
      <c r="D356" s="170" t="s">
        <v>2738</v>
      </c>
      <c r="E356" s="167" t="s">
        <v>2750</v>
      </c>
      <c r="F356" s="171" t="s">
        <v>398</v>
      </c>
      <c r="G356" s="172">
        <v>1</v>
      </c>
      <c r="H356" s="167" t="s">
        <v>2751</v>
      </c>
      <c r="I356" s="167" t="s">
        <v>2752</v>
      </c>
      <c r="J356" s="83"/>
      <c r="K356" s="83"/>
      <c r="L356" s="86"/>
      <c r="M356" s="117"/>
      <c r="N356" s="106"/>
      <c r="O356" s="86" t="s">
        <v>380</v>
      </c>
      <c r="P356" s="86" t="s">
        <v>380</v>
      </c>
      <c r="Q356" s="86" t="s">
        <v>380</v>
      </c>
      <c r="R356" s="86" t="s">
        <v>114</v>
      </c>
      <c r="S356" s="86"/>
    </row>
    <row r="357" spans="1:19" ht="16.5" customHeight="1">
      <c r="A357" s="26" t="s">
        <v>2753</v>
      </c>
      <c r="B357" s="184" t="s">
        <v>363</v>
      </c>
      <c r="C357" s="184" t="s">
        <v>365</v>
      </c>
      <c r="D357" s="170" t="s">
        <v>2738</v>
      </c>
      <c r="E357" s="167" t="s">
        <v>2756</v>
      </c>
      <c r="F357" s="171" t="s">
        <v>398</v>
      </c>
      <c r="G357" s="172">
        <v>1</v>
      </c>
      <c r="H357" s="167" t="s">
        <v>2757</v>
      </c>
      <c r="I357" s="167" t="s">
        <v>2758</v>
      </c>
      <c r="J357" s="83"/>
      <c r="K357" s="83"/>
      <c r="L357" s="86"/>
      <c r="M357" s="117"/>
      <c r="N357" s="106"/>
      <c r="O357" s="86" t="s">
        <v>380</v>
      </c>
      <c r="P357" s="86" t="s">
        <v>380</v>
      </c>
      <c r="Q357" s="86" t="s">
        <v>380</v>
      </c>
      <c r="R357" s="86" t="s">
        <v>114</v>
      </c>
      <c r="S357" s="86"/>
    </row>
    <row r="358" spans="1:19" ht="16.5" customHeight="1">
      <c r="A358" s="26" t="s">
        <v>2759</v>
      </c>
      <c r="B358" s="184" t="s">
        <v>363</v>
      </c>
      <c r="C358" s="184" t="s">
        <v>365</v>
      </c>
      <c r="D358" s="170" t="s">
        <v>2738</v>
      </c>
      <c r="E358" s="167" t="s">
        <v>2761</v>
      </c>
      <c r="F358" s="171" t="s">
        <v>439</v>
      </c>
      <c r="G358" s="172">
        <v>1</v>
      </c>
      <c r="H358" s="167" t="s">
        <v>2763</v>
      </c>
      <c r="I358" s="167" t="s">
        <v>2764</v>
      </c>
      <c r="J358" s="83"/>
      <c r="K358" s="83"/>
      <c r="L358" s="86"/>
      <c r="M358" s="117"/>
      <c r="N358" s="106"/>
      <c r="O358" s="86" t="s">
        <v>380</v>
      </c>
      <c r="P358" s="86" t="s">
        <v>380</v>
      </c>
      <c r="Q358" s="86" t="s">
        <v>380</v>
      </c>
      <c r="R358" s="86" t="s">
        <v>114</v>
      </c>
      <c r="S358" s="86"/>
    </row>
    <row r="359" spans="1:19" ht="16.5" customHeight="1">
      <c r="A359" s="26" t="s">
        <v>2765</v>
      </c>
      <c r="B359" s="184" t="s">
        <v>363</v>
      </c>
      <c r="C359" s="184" t="s">
        <v>365</v>
      </c>
      <c r="D359" s="170" t="s">
        <v>2738</v>
      </c>
      <c r="E359" s="167" t="s">
        <v>2766</v>
      </c>
      <c r="F359" s="171" t="s">
        <v>458</v>
      </c>
      <c r="G359" s="172">
        <v>1</v>
      </c>
      <c r="H359" s="167" t="s">
        <v>2763</v>
      </c>
      <c r="I359" s="167" t="s">
        <v>2767</v>
      </c>
      <c r="J359" s="83"/>
      <c r="K359" s="83"/>
      <c r="L359" s="86"/>
      <c r="M359" s="117"/>
      <c r="N359" s="106"/>
      <c r="O359" s="86" t="s">
        <v>380</v>
      </c>
      <c r="P359" s="86" t="s">
        <v>380</v>
      </c>
      <c r="Q359" s="86" t="s">
        <v>380</v>
      </c>
      <c r="R359" s="86" t="s">
        <v>114</v>
      </c>
      <c r="S359" s="86"/>
    </row>
    <row r="360" spans="1:19" ht="16.5" customHeight="1">
      <c r="A360" s="735" t="s">
        <v>2770</v>
      </c>
      <c r="B360" s="743" t="s">
        <v>363</v>
      </c>
      <c r="C360" s="743" t="s">
        <v>365</v>
      </c>
      <c r="D360" s="744" t="s">
        <v>2772</v>
      </c>
      <c r="E360" s="744" t="s">
        <v>2774</v>
      </c>
      <c r="F360" s="744" t="s">
        <v>458</v>
      </c>
      <c r="G360" s="172">
        <v>1</v>
      </c>
      <c r="H360" s="189" t="s">
        <v>2775</v>
      </c>
      <c r="I360" s="167" t="s">
        <v>2776</v>
      </c>
      <c r="J360" s="83"/>
      <c r="K360" s="83"/>
      <c r="L360" s="734"/>
      <c r="M360" s="117"/>
      <c r="N360" s="106"/>
      <c r="O360" s="86" t="s">
        <v>380</v>
      </c>
      <c r="P360" s="86" t="s">
        <v>380</v>
      </c>
      <c r="Q360" s="86" t="s">
        <v>380</v>
      </c>
      <c r="R360" s="86" t="s">
        <v>114</v>
      </c>
      <c r="S360" s="86"/>
    </row>
    <row r="361" spans="1:19" ht="16.5" customHeight="1">
      <c r="A361" s="665"/>
      <c r="B361" s="665"/>
      <c r="C361" s="665"/>
      <c r="D361" s="665"/>
      <c r="E361" s="665"/>
      <c r="F361" s="665"/>
      <c r="G361" s="172">
        <v>2</v>
      </c>
      <c r="H361" s="189" t="s">
        <v>824</v>
      </c>
      <c r="I361" s="189" t="s">
        <v>827</v>
      </c>
      <c r="J361" s="83"/>
      <c r="K361" s="83"/>
      <c r="L361" s="665"/>
      <c r="M361" s="117"/>
      <c r="N361" s="106"/>
      <c r="O361" s="86" t="s">
        <v>380</v>
      </c>
      <c r="P361" s="86" t="s">
        <v>380</v>
      </c>
      <c r="Q361" s="86" t="s">
        <v>380</v>
      </c>
      <c r="R361" s="86" t="s">
        <v>114</v>
      </c>
      <c r="S361" s="86"/>
    </row>
    <row r="362" spans="1:19" ht="16.5" customHeight="1">
      <c r="A362" s="665"/>
      <c r="B362" s="665"/>
      <c r="C362" s="665"/>
      <c r="D362" s="665"/>
      <c r="E362" s="665"/>
      <c r="F362" s="665"/>
      <c r="G362" s="172">
        <v>3</v>
      </c>
      <c r="H362" s="189" t="s">
        <v>836</v>
      </c>
      <c r="I362" s="189" t="s">
        <v>837</v>
      </c>
      <c r="J362" s="83"/>
      <c r="K362" s="83"/>
      <c r="L362" s="665"/>
      <c r="M362" s="117"/>
      <c r="N362" s="106"/>
      <c r="O362" s="86" t="s">
        <v>380</v>
      </c>
      <c r="P362" s="86" t="s">
        <v>380</v>
      </c>
      <c r="Q362" s="86" t="s">
        <v>380</v>
      </c>
      <c r="R362" s="86" t="s">
        <v>114</v>
      </c>
      <c r="S362" s="86"/>
    </row>
    <row r="363" spans="1:19" ht="16.5" customHeight="1">
      <c r="A363" s="665"/>
      <c r="B363" s="665"/>
      <c r="C363" s="665"/>
      <c r="D363" s="665"/>
      <c r="E363" s="665"/>
      <c r="F363" s="665"/>
      <c r="G363" s="172">
        <v>4</v>
      </c>
      <c r="H363" s="189" t="s">
        <v>844</v>
      </c>
      <c r="I363" s="189" t="s">
        <v>845</v>
      </c>
      <c r="J363" s="83"/>
      <c r="K363" s="83"/>
      <c r="L363" s="665"/>
      <c r="M363" s="117"/>
      <c r="N363" s="106"/>
      <c r="O363" s="86" t="s">
        <v>380</v>
      </c>
      <c r="P363" s="86" t="s">
        <v>380</v>
      </c>
      <c r="Q363" s="86" t="s">
        <v>380</v>
      </c>
      <c r="R363" s="86" t="s">
        <v>114</v>
      </c>
      <c r="S363" s="86"/>
    </row>
    <row r="364" spans="1:19" ht="16.5" customHeight="1">
      <c r="A364" s="665"/>
      <c r="B364" s="665"/>
      <c r="C364" s="665"/>
      <c r="D364" s="665"/>
      <c r="E364" s="665"/>
      <c r="F364" s="665"/>
      <c r="G364" s="172">
        <v>5</v>
      </c>
      <c r="H364" s="167" t="s">
        <v>2784</v>
      </c>
      <c r="I364" s="167" t="s">
        <v>2785</v>
      </c>
      <c r="J364" s="83"/>
      <c r="K364" s="83"/>
      <c r="L364" s="665"/>
      <c r="M364" s="117"/>
      <c r="N364" s="106"/>
      <c r="O364" s="86" t="s">
        <v>380</v>
      </c>
      <c r="P364" s="86" t="s">
        <v>380</v>
      </c>
      <c r="Q364" s="86" t="s">
        <v>380</v>
      </c>
      <c r="R364" s="86" t="s">
        <v>114</v>
      </c>
      <c r="S364" s="86"/>
    </row>
    <row r="365" spans="1:19" ht="16.5" customHeight="1">
      <c r="A365" s="666"/>
      <c r="B365" s="666"/>
      <c r="C365" s="666"/>
      <c r="D365" s="666"/>
      <c r="E365" s="666"/>
      <c r="F365" s="666"/>
      <c r="G365" s="172">
        <v>6</v>
      </c>
      <c r="H365" s="167" t="s">
        <v>854</v>
      </c>
      <c r="I365" s="167" t="s">
        <v>2786</v>
      </c>
      <c r="J365" s="83"/>
      <c r="K365" s="83"/>
      <c r="L365" s="666"/>
      <c r="M365" s="117"/>
      <c r="N365" s="106"/>
      <c r="O365" s="86" t="s">
        <v>380</v>
      </c>
      <c r="P365" s="86" t="s">
        <v>380</v>
      </c>
      <c r="Q365" s="86" t="s">
        <v>380</v>
      </c>
      <c r="R365" s="86" t="s">
        <v>114</v>
      </c>
      <c r="S365" s="86"/>
    </row>
    <row r="366" spans="1:19" ht="16.5" customHeight="1">
      <c r="A366" s="26" t="s">
        <v>2789</v>
      </c>
      <c r="B366" s="184" t="s">
        <v>363</v>
      </c>
      <c r="C366" s="184" t="s">
        <v>365</v>
      </c>
      <c r="D366" s="170" t="s">
        <v>2772</v>
      </c>
      <c r="E366" s="171" t="s">
        <v>2790</v>
      </c>
      <c r="F366" s="171" t="s">
        <v>458</v>
      </c>
      <c r="G366" s="172">
        <v>1</v>
      </c>
      <c r="H366" s="167" t="s">
        <v>2791</v>
      </c>
      <c r="I366" s="167" t="s">
        <v>2792</v>
      </c>
      <c r="J366" s="83"/>
      <c r="K366" s="83"/>
      <c r="L366" s="86"/>
      <c r="M366" s="117"/>
      <c r="N366" s="106"/>
      <c r="O366" s="86" t="s">
        <v>380</v>
      </c>
      <c r="P366" s="86" t="s">
        <v>380</v>
      </c>
      <c r="Q366" s="86" t="s">
        <v>380</v>
      </c>
      <c r="R366" s="86" t="s">
        <v>114</v>
      </c>
      <c r="S366" s="86"/>
    </row>
    <row r="367" spans="1:19" ht="16.5" customHeight="1">
      <c r="A367" s="26" t="s">
        <v>2795</v>
      </c>
      <c r="B367" s="184" t="s">
        <v>363</v>
      </c>
      <c r="C367" s="184" t="s">
        <v>365</v>
      </c>
      <c r="D367" s="170" t="s">
        <v>2772</v>
      </c>
      <c r="E367" s="171" t="s">
        <v>2796</v>
      </c>
      <c r="F367" s="171" t="s">
        <v>458</v>
      </c>
      <c r="G367" s="172">
        <v>1</v>
      </c>
      <c r="H367" s="167" t="s">
        <v>2797</v>
      </c>
      <c r="I367" s="167" t="s">
        <v>2792</v>
      </c>
      <c r="J367" s="83"/>
      <c r="K367" s="83"/>
      <c r="L367" s="86"/>
      <c r="M367" s="117"/>
      <c r="N367" s="106"/>
      <c r="O367" s="86" t="s">
        <v>380</v>
      </c>
      <c r="P367" s="86" t="s">
        <v>380</v>
      </c>
      <c r="Q367" s="86" t="s">
        <v>380</v>
      </c>
      <c r="R367" s="86" t="s">
        <v>114</v>
      </c>
      <c r="S367" s="86"/>
    </row>
    <row r="368" spans="1:19" ht="16.5" customHeight="1">
      <c r="A368" s="26" t="s">
        <v>2799</v>
      </c>
      <c r="B368" s="184" t="s">
        <v>363</v>
      </c>
      <c r="C368" s="184" t="s">
        <v>365</v>
      </c>
      <c r="D368" s="170" t="s">
        <v>2772</v>
      </c>
      <c r="E368" s="171" t="s">
        <v>2801</v>
      </c>
      <c r="F368" s="171" t="s">
        <v>458</v>
      </c>
      <c r="G368" s="172">
        <v>1</v>
      </c>
      <c r="H368" s="167" t="s">
        <v>2802</v>
      </c>
      <c r="I368" s="167" t="s">
        <v>2803</v>
      </c>
      <c r="J368" s="83"/>
      <c r="K368" s="83"/>
      <c r="L368" s="86"/>
      <c r="M368" s="117"/>
      <c r="N368" s="106"/>
      <c r="O368" s="86" t="s">
        <v>380</v>
      </c>
      <c r="P368" s="86" t="s">
        <v>380</v>
      </c>
      <c r="Q368" s="86" t="s">
        <v>380</v>
      </c>
      <c r="R368" s="86" t="s">
        <v>114</v>
      </c>
      <c r="S368" s="86"/>
    </row>
    <row r="369" spans="1:19" ht="16.5" customHeight="1">
      <c r="A369" s="180"/>
      <c r="B369" s="180"/>
      <c r="C369" s="180"/>
      <c r="D369" s="180"/>
      <c r="E369" s="181"/>
      <c r="F369" s="181"/>
      <c r="L369" s="180"/>
      <c r="O369" s="180"/>
      <c r="P369" s="180"/>
      <c r="Q369" s="180"/>
      <c r="R369" s="180"/>
      <c r="S369" s="180"/>
    </row>
    <row r="370" spans="1:19" ht="16.5" customHeight="1">
      <c r="A370" s="180"/>
      <c r="B370" s="180"/>
      <c r="C370" s="180"/>
      <c r="D370" s="180"/>
      <c r="E370" s="181"/>
      <c r="F370" s="181"/>
      <c r="L370" s="180"/>
      <c r="O370" s="180"/>
      <c r="P370" s="180"/>
      <c r="Q370" s="180"/>
      <c r="R370" s="180"/>
      <c r="S370" s="180"/>
    </row>
    <row r="371" spans="1:19" ht="16.5" customHeight="1">
      <c r="A371" s="180"/>
      <c r="B371" s="180"/>
      <c r="C371" s="180"/>
      <c r="D371" s="180"/>
      <c r="E371" s="181"/>
      <c r="F371" s="181"/>
      <c r="L371" s="180"/>
      <c r="O371" s="180"/>
      <c r="P371" s="180"/>
      <c r="Q371" s="180"/>
      <c r="R371" s="180"/>
      <c r="S371" s="180"/>
    </row>
    <row r="372" spans="1:19" ht="16.5" customHeight="1">
      <c r="A372" s="180"/>
      <c r="B372" s="180"/>
      <c r="C372" s="180"/>
      <c r="D372" s="180"/>
      <c r="E372" s="181"/>
      <c r="F372" s="181"/>
      <c r="L372" s="180"/>
      <c r="O372" s="180"/>
      <c r="P372" s="180"/>
      <c r="Q372" s="180"/>
      <c r="R372" s="180"/>
      <c r="S372" s="180"/>
    </row>
    <row r="373" spans="1:19" ht="16.5" customHeight="1">
      <c r="A373" s="180"/>
      <c r="B373" s="180"/>
      <c r="C373" s="180"/>
      <c r="D373" s="180"/>
      <c r="E373" s="181"/>
      <c r="F373" s="181"/>
      <c r="L373" s="180"/>
      <c r="O373" s="180"/>
      <c r="P373" s="180"/>
      <c r="Q373" s="180"/>
      <c r="R373" s="180"/>
      <c r="S373" s="180"/>
    </row>
    <row r="374" spans="1:19" ht="16.5" customHeight="1">
      <c r="A374" s="180"/>
      <c r="B374" s="180"/>
      <c r="C374" s="180"/>
      <c r="D374" s="180"/>
      <c r="E374" s="181"/>
      <c r="F374" s="181"/>
      <c r="L374" s="180"/>
      <c r="O374" s="180"/>
      <c r="P374" s="180"/>
      <c r="Q374" s="180"/>
      <c r="R374" s="180"/>
      <c r="S374" s="180"/>
    </row>
    <row r="375" spans="1:19" ht="16.5" customHeight="1">
      <c r="A375" s="180"/>
      <c r="B375" s="180"/>
      <c r="C375" s="180"/>
      <c r="D375" s="180"/>
      <c r="E375" s="181"/>
      <c r="F375" s="181"/>
      <c r="L375" s="180"/>
      <c r="O375" s="180"/>
      <c r="P375" s="180"/>
      <c r="Q375" s="180"/>
      <c r="R375" s="180"/>
      <c r="S375" s="180"/>
    </row>
    <row r="376" spans="1:19" ht="16.5" customHeight="1">
      <c r="A376" s="180"/>
      <c r="B376" s="180"/>
      <c r="C376" s="180"/>
      <c r="D376" s="180"/>
      <c r="E376" s="181"/>
      <c r="F376" s="181"/>
      <c r="L376" s="180"/>
      <c r="O376" s="180"/>
      <c r="P376" s="180"/>
      <c r="Q376" s="180"/>
      <c r="R376" s="180"/>
      <c r="S376" s="180"/>
    </row>
    <row r="377" spans="1:19" ht="16.5" customHeight="1">
      <c r="A377" s="180"/>
      <c r="B377" s="180"/>
      <c r="C377" s="180"/>
      <c r="D377" s="180"/>
      <c r="E377" s="181"/>
      <c r="F377" s="181"/>
      <c r="L377" s="180"/>
      <c r="O377" s="180"/>
      <c r="P377" s="180"/>
      <c r="Q377" s="180"/>
      <c r="R377" s="180"/>
      <c r="S377" s="180"/>
    </row>
    <row r="378" spans="1:19" ht="16.5" customHeight="1">
      <c r="A378" s="180"/>
      <c r="B378" s="180"/>
      <c r="C378" s="180"/>
      <c r="D378" s="180"/>
      <c r="E378" s="181"/>
      <c r="F378" s="181"/>
      <c r="L378" s="180"/>
      <c r="O378" s="180"/>
      <c r="P378" s="180"/>
      <c r="Q378" s="180"/>
      <c r="R378" s="180"/>
      <c r="S378" s="180"/>
    </row>
    <row r="379" spans="1:19" ht="16.5" customHeight="1">
      <c r="A379" s="180"/>
      <c r="B379" s="180"/>
      <c r="C379" s="180"/>
      <c r="D379" s="180"/>
      <c r="E379" s="181"/>
      <c r="F379" s="181"/>
      <c r="L379" s="180"/>
      <c r="O379" s="180"/>
      <c r="P379" s="180"/>
      <c r="Q379" s="180"/>
      <c r="R379" s="180"/>
      <c r="S379" s="180"/>
    </row>
    <row r="380" spans="1:19" ht="16.5" customHeight="1">
      <c r="A380" s="180"/>
      <c r="B380" s="180"/>
      <c r="C380" s="180"/>
      <c r="D380" s="180"/>
      <c r="E380" s="181"/>
      <c r="F380" s="181"/>
      <c r="L380" s="180"/>
      <c r="O380" s="180"/>
      <c r="P380" s="180"/>
      <c r="Q380" s="180"/>
      <c r="R380" s="180"/>
      <c r="S380" s="180"/>
    </row>
    <row r="381" spans="1:19" ht="16.5" customHeight="1">
      <c r="A381" s="180"/>
      <c r="B381" s="180"/>
      <c r="C381" s="180"/>
      <c r="D381" s="180"/>
      <c r="E381" s="181"/>
      <c r="F381" s="181"/>
      <c r="L381" s="180"/>
      <c r="O381" s="180"/>
      <c r="P381" s="180"/>
      <c r="Q381" s="180"/>
      <c r="R381" s="180"/>
      <c r="S381" s="180"/>
    </row>
    <row r="382" spans="1:19" ht="16.5" customHeight="1">
      <c r="A382" s="180"/>
      <c r="B382" s="180"/>
      <c r="C382" s="180"/>
      <c r="D382" s="180"/>
      <c r="E382" s="181"/>
      <c r="F382" s="181"/>
      <c r="L382" s="180"/>
      <c r="O382" s="180"/>
      <c r="P382" s="180"/>
      <c r="Q382" s="180"/>
      <c r="R382" s="180"/>
      <c r="S382" s="180"/>
    </row>
    <row r="383" spans="1:19" ht="16.5" customHeight="1">
      <c r="A383" s="180"/>
      <c r="B383" s="180"/>
      <c r="C383" s="180"/>
      <c r="D383" s="180"/>
      <c r="E383" s="181"/>
      <c r="F383" s="181"/>
      <c r="L383" s="180"/>
      <c r="O383" s="180"/>
      <c r="P383" s="180"/>
      <c r="Q383" s="180"/>
      <c r="R383" s="180"/>
      <c r="S383" s="180"/>
    </row>
    <row r="384" spans="1:19" ht="16.5" customHeight="1">
      <c r="A384" s="180"/>
      <c r="B384" s="180"/>
      <c r="C384" s="180"/>
      <c r="D384" s="180"/>
      <c r="E384" s="181"/>
      <c r="F384" s="181"/>
      <c r="L384" s="180"/>
      <c r="O384" s="180"/>
      <c r="P384" s="180"/>
      <c r="Q384" s="180"/>
      <c r="R384" s="180"/>
      <c r="S384" s="180"/>
    </row>
    <row r="385" spans="1:19" ht="16.5" customHeight="1">
      <c r="A385" s="180"/>
      <c r="B385" s="180"/>
      <c r="C385" s="180"/>
      <c r="D385" s="180"/>
      <c r="E385" s="181"/>
      <c r="F385" s="181"/>
      <c r="L385" s="180"/>
      <c r="O385" s="180"/>
      <c r="P385" s="180"/>
      <c r="Q385" s="180"/>
      <c r="R385" s="180"/>
      <c r="S385" s="180"/>
    </row>
    <row r="386" spans="1:19" ht="16.5" customHeight="1">
      <c r="A386" s="180"/>
      <c r="B386" s="180"/>
      <c r="C386" s="180"/>
      <c r="D386" s="180"/>
      <c r="E386" s="181"/>
      <c r="F386" s="181"/>
      <c r="L386" s="180"/>
      <c r="O386" s="180"/>
      <c r="P386" s="180"/>
      <c r="Q386" s="180"/>
      <c r="R386" s="180"/>
      <c r="S386" s="180"/>
    </row>
    <row r="387" spans="1:19" ht="16.5" customHeight="1">
      <c r="A387" s="180"/>
      <c r="B387" s="180"/>
      <c r="C387" s="180"/>
      <c r="D387" s="180"/>
      <c r="E387" s="181"/>
      <c r="F387" s="181"/>
      <c r="L387" s="180"/>
      <c r="O387" s="180"/>
      <c r="P387" s="180"/>
      <c r="Q387" s="180"/>
      <c r="R387" s="180"/>
      <c r="S387" s="180"/>
    </row>
    <row r="388" spans="1:19" ht="16.5" customHeight="1">
      <c r="A388" s="180"/>
      <c r="B388" s="180"/>
      <c r="C388" s="180"/>
      <c r="D388" s="180"/>
      <c r="E388" s="181"/>
      <c r="F388" s="181"/>
      <c r="L388" s="180"/>
      <c r="O388" s="180"/>
      <c r="P388" s="180"/>
      <c r="Q388" s="180"/>
      <c r="R388" s="180"/>
      <c r="S388" s="180"/>
    </row>
    <row r="389" spans="1:19" ht="16.5" customHeight="1">
      <c r="A389" s="180"/>
      <c r="B389" s="180"/>
      <c r="C389" s="180"/>
      <c r="D389" s="180"/>
      <c r="E389" s="181"/>
      <c r="F389" s="181"/>
      <c r="L389" s="180"/>
      <c r="O389" s="180"/>
      <c r="P389" s="180"/>
      <c r="Q389" s="180"/>
      <c r="R389" s="180"/>
      <c r="S389" s="180"/>
    </row>
    <row r="390" spans="1:19" ht="16.5" customHeight="1">
      <c r="A390" s="180"/>
      <c r="B390" s="180"/>
      <c r="C390" s="180"/>
      <c r="D390" s="180"/>
      <c r="E390" s="181"/>
      <c r="F390" s="181"/>
      <c r="L390" s="180"/>
      <c r="O390" s="180"/>
      <c r="P390" s="180"/>
      <c r="Q390" s="180"/>
      <c r="R390" s="180"/>
      <c r="S390" s="180"/>
    </row>
    <row r="391" spans="1:19" ht="16.5" customHeight="1">
      <c r="A391" s="180"/>
      <c r="B391" s="180"/>
      <c r="C391" s="180"/>
      <c r="D391" s="180"/>
      <c r="E391" s="181"/>
      <c r="F391" s="181"/>
      <c r="L391" s="180"/>
      <c r="O391" s="180"/>
      <c r="P391" s="180"/>
      <c r="Q391" s="180"/>
      <c r="R391" s="180"/>
      <c r="S391" s="180"/>
    </row>
    <row r="392" spans="1:19" ht="16.5" customHeight="1">
      <c r="A392" s="180"/>
      <c r="B392" s="180"/>
      <c r="C392" s="180"/>
      <c r="D392" s="180"/>
      <c r="E392" s="181"/>
      <c r="F392" s="181"/>
      <c r="L392" s="180"/>
      <c r="O392" s="180"/>
      <c r="P392" s="180"/>
      <c r="Q392" s="180"/>
      <c r="R392" s="180"/>
      <c r="S392" s="180"/>
    </row>
    <row r="393" spans="1:19" ht="16.5" customHeight="1">
      <c r="A393" s="180"/>
      <c r="B393" s="180"/>
      <c r="C393" s="180"/>
      <c r="D393" s="180"/>
      <c r="E393" s="181"/>
      <c r="F393" s="181"/>
      <c r="L393" s="180"/>
      <c r="O393" s="180"/>
      <c r="P393" s="180"/>
      <c r="Q393" s="180"/>
      <c r="R393" s="180"/>
      <c r="S393" s="180"/>
    </row>
    <row r="394" spans="1:19" ht="16.5" customHeight="1">
      <c r="A394" s="180"/>
      <c r="B394" s="180"/>
      <c r="C394" s="180"/>
      <c r="D394" s="180"/>
      <c r="E394" s="181"/>
      <c r="F394" s="181"/>
      <c r="L394" s="180"/>
      <c r="O394" s="180"/>
      <c r="P394" s="180"/>
      <c r="Q394" s="180"/>
      <c r="R394" s="180"/>
      <c r="S394" s="180"/>
    </row>
    <row r="395" spans="1:19" ht="16.5" customHeight="1">
      <c r="A395" s="180"/>
      <c r="B395" s="180"/>
      <c r="C395" s="180"/>
      <c r="D395" s="180"/>
      <c r="E395" s="181"/>
      <c r="F395" s="181"/>
      <c r="L395" s="180"/>
      <c r="O395" s="180"/>
      <c r="P395" s="180"/>
      <c r="Q395" s="180"/>
      <c r="R395" s="180"/>
      <c r="S395" s="180"/>
    </row>
    <row r="396" spans="1:19" ht="16.5" customHeight="1">
      <c r="A396" s="180"/>
      <c r="B396" s="180"/>
      <c r="C396" s="180"/>
      <c r="D396" s="180"/>
      <c r="E396" s="181"/>
      <c r="F396" s="181"/>
      <c r="L396" s="180"/>
      <c r="O396" s="180"/>
      <c r="P396" s="180"/>
      <c r="Q396" s="180"/>
      <c r="R396" s="180"/>
      <c r="S396" s="180"/>
    </row>
    <row r="397" spans="1:19" ht="16.5" customHeight="1">
      <c r="A397" s="180"/>
      <c r="B397" s="180"/>
      <c r="C397" s="180"/>
      <c r="D397" s="180"/>
      <c r="E397" s="181"/>
      <c r="F397" s="181"/>
      <c r="L397" s="180"/>
      <c r="O397" s="180"/>
      <c r="P397" s="180"/>
      <c r="Q397" s="180"/>
      <c r="R397" s="180"/>
      <c r="S397" s="180"/>
    </row>
    <row r="398" spans="1:19" ht="16.5" customHeight="1">
      <c r="A398" s="180"/>
      <c r="B398" s="180"/>
      <c r="C398" s="180"/>
      <c r="D398" s="180"/>
      <c r="E398" s="181"/>
      <c r="F398" s="181"/>
      <c r="L398" s="180"/>
      <c r="O398" s="180"/>
      <c r="P398" s="180"/>
      <c r="Q398" s="180"/>
      <c r="R398" s="180"/>
      <c r="S398" s="180"/>
    </row>
    <row r="399" spans="1:19" ht="16.5" customHeight="1">
      <c r="A399" s="180"/>
      <c r="B399" s="180"/>
      <c r="C399" s="180"/>
      <c r="D399" s="180"/>
      <c r="E399" s="181"/>
      <c r="F399" s="181"/>
      <c r="L399" s="180"/>
      <c r="O399" s="180"/>
      <c r="P399" s="180"/>
      <c r="Q399" s="180"/>
      <c r="R399" s="180"/>
      <c r="S399" s="180"/>
    </row>
    <row r="400" spans="1:19" ht="16.5" customHeight="1">
      <c r="A400" s="180"/>
      <c r="B400" s="180"/>
      <c r="C400" s="180"/>
      <c r="D400" s="180"/>
      <c r="E400" s="181"/>
      <c r="F400" s="181"/>
      <c r="L400" s="180"/>
      <c r="O400" s="180"/>
      <c r="P400" s="180"/>
      <c r="Q400" s="180"/>
      <c r="R400" s="180"/>
      <c r="S400" s="180"/>
    </row>
    <row r="401" spans="1:19" ht="16.5" customHeight="1">
      <c r="A401" s="180"/>
      <c r="B401" s="180"/>
      <c r="C401" s="180"/>
      <c r="D401" s="180"/>
      <c r="E401" s="181"/>
      <c r="F401" s="181"/>
      <c r="L401" s="180"/>
      <c r="O401" s="180"/>
      <c r="P401" s="180"/>
      <c r="Q401" s="180"/>
      <c r="R401" s="180"/>
      <c r="S401" s="180"/>
    </row>
    <row r="402" spans="1:19" ht="16.5" customHeight="1">
      <c r="A402" s="180"/>
      <c r="B402" s="180"/>
      <c r="C402" s="180"/>
      <c r="D402" s="180"/>
      <c r="E402" s="181"/>
      <c r="F402" s="181"/>
      <c r="L402" s="180"/>
      <c r="O402" s="180"/>
      <c r="P402" s="180"/>
      <c r="Q402" s="180"/>
      <c r="R402" s="180"/>
      <c r="S402" s="180"/>
    </row>
    <row r="403" spans="1:19" ht="16.5" customHeight="1">
      <c r="A403" s="180"/>
      <c r="B403" s="180"/>
      <c r="C403" s="180"/>
      <c r="D403" s="180"/>
      <c r="E403" s="181"/>
      <c r="F403" s="181"/>
      <c r="L403" s="180"/>
      <c r="O403" s="180"/>
      <c r="P403" s="180"/>
      <c r="Q403" s="180"/>
      <c r="R403" s="180"/>
      <c r="S403" s="180"/>
    </row>
    <row r="404" spans="1:19" ht="16.5" customHeight="1">
      <c r="A404" s="180"/>
      <c r="B404" s="180"/>
      <c r="C404" s="180"/>
      <c r="D404" s="180"/>
      <c r="E404" s="181"/>
      <c r="F404" s="181"/>
      <c r="L404" s="180"/>
      <c r="O404" s="180"/>
      <c r="P404" s="180"/>
      <c r="Q404" s="180"/>
      <c r="R404" s="180"/>
      <c r="S404" s="180"/>
    </row>
    <row r="405" spans="1:19" ht="16.5" customHeight="1">
      <c r="A405" s="180"/>
      <c r="B405" s="180"/>
      <c r="C405" s="180"/>
      <c r="D405" s="180"/>
      <c r="E405" s="181"/>
      <c r="F405" s="181"/>
      <c r="L405" s="180"/>
      <c r="O405" s="180"/>
      <c r="P405" s="180"/>
      <c r="Q405" s="180"/>
      <c r="R405" s="180"/>
      <c r="S405" s="180"/>
    </row>
    <row r="406" spans="1:19" ht="16.5" customHeight="1">
      <c r="A406" s="180"/>
      <c r="B406" s="180"/>
      <c r="C406" s="180"/>
      <c r="D406" s="180"/>
      <c r="E406" s="181"/>
      <c r="F406" s="181"/>
      <c r="L406" s="180"/>
      <c r="O406" s="180"/>
      <c r="P406" s="180"/>
      <c r="Q406" s="180"/>
      <c r="R406" s="180"/>
      <c r="S406" s="180"/>
    </row>
    <row r="407" spans="1:19" ht="16.5" customHeight="1">
      <c r="A407" s="180"/>
      <c r="B407" s="180"/>
      <c r="C407" s="180"/>
      <c r="D407" s="180"/>
      <c r="E407" s="181"/>
      <c r="F407" s="181"/>
      <c r="L407" s="180"/>
      <c r="O407" s="180"/>
      <c r="P407" s="180"/>
      <c r="Q407" s="180"/>
      <c r="R407" s="180"/>
      <c r="S407" s="180"/>
    </row>
    <row r="408" spans="1:19" ht="16.5" customHeight="1">
      <c r="A408" s="180"/>
      <c r="B408" s="180"/>
      <c r="C408" s="180"/>
      <c r="D408" s="180"/>
      <c r="E408" s="181"/>
      <c r="F408" s="181"/>
      <c r="L408" s="180"/>
      <c r="O408" s="180"/>
      <c r="P408" s="180"/>
      <c r="Q408" s="180"/>
      <c r="R408" s="180"/>
      <c r="S408" s="180"/>
    </row>
    <row r="409" spans="1:19" ht="16.5" customHeight="1">
      <c r="A409" s="180"/>
      <c r="B409" s="180"/>
      <c r="C409" s="180"/>
      <c r="D409" s="180"/>
      <c r="E409" s="181"/>
      <c r="F409" s="181"/>
      <c r="L409" s="180"/>
      <c r="O409" s="180"/>
      <c r="P409" s="180"/>
      <c r="Q409" s="180"/>
      <c r="R409" s="180"/>
      <c r="S409" s="180"/>
    </row>
    <row r="410" spans="1:19" ht="16.5" customHeight="1">
      <c r="A410" s="180"/>
      <c r="B410" s="180"/>
      <c r="C410" s="180"/>
      <c r="D410" s="180"/>
      <c r="E410" s="181"/>
      <c r="F410" s="181"/>
      <c r="L410" s="180"/>
      <c r="O410" s="180"/>
      <c r="P410" s="180"/>
      <c r="Q410" s="180"/>
      <c r="R410" s="180"/>
      <c r="S410" s="180"/>
    </row>
    <row r="411" spans="1:19" ht="16.5" customHeight="1">
      <c r="A411" s="180"/>
      <c r="B411" s="180"/>
      <c r="C411" s="180"/>
      <c r="D411" s="180"/>
      <c r="E411" s="181"/>
      <c r="F411" s="181"/>
      <c r="L411" s="180"/>
      <c r="O411" s="180"/>
      <c r="P411" s="180"/>
      <c r="Q411" s="180"/>
      <c r="R411" s="180"/>
      <c r="S411" s="180"/>
    </row>
    <row r="412" spans="1:19" ht="16.5" customHeight="1">
      <c r="A412" s="180"/>
      <c r="B412" s="180"/>
      <c r="C412" s="180"/>
      <c r="D412" s="180"/>
      <c r="E412" s="181"/>
      <c r="F412" s="181"/>
      <c r="L412" s="180"/>
      <c r="O412" s="180"/>
      <c r="P412" s="180"/>
      <c r="Q412" s="180"/>
      <c r="R412" s="180"/>
      <c r="S412" s="180"/>
    </row>
    <row r="413" spans="1:19" ht="16.5" customHeight="1">
      <c r="A413" s="180"/>
      <c r="B413" s="180"/>
      <c r="C413" s="180"/>
      <c r="D413" s="180"/>
      <c r="E413" s="181"/>
      <c r="F413" s="181"/>
      <c r="L413" s="180"/>
      <c r="O413" s="180"/>
      <c r="P413" s="180"/>
      <c r="Q413" s="180"/>
      <c r="R413" s="180"/>
      <c r="S413" s="180"/>
    </row>
    <row r="414" spans="1:19" ht="16.5" customHeight="1">
      <c r="A414" s="180"/>
      <c r="B414" s="180"/>
      <c r="C414" s="180"/>
      <c r="D414" s="180"/>
      <c r="E414" s="181"/>
      <c r="F414" s="181"/>
      <c r="L414" s="180"/>
      <c r="O414" s="180"/>
      <c r="P414" s="180"/>
      <c r="Q414" s="180"/>
      <c r="R414" s="180"/>
      <c r="S414" s="180"/>
    </row>
    <row r="415" spans="1:19" ht="16.5" customHeight="1">
      <c r="A415" s="180"/>
      <c r="B415" s="180"/>
      <c r="C415" s="180"/>
      <c r="D415" s="180"/>
      <c r="E415" s="181"/>
      <c r="F415" s="181"/>
      <c r="L415" s="180"/>
      <c r="O415" s="180"/>
      <c r="P415" s="180"/>
      <c r="Q415" s="180"/>
      <c r="R415" s="180"/>
      <c r="S415" s="180"/>
    </row>
    <row r="416" spans="1:19" ht="16.5" customHeight="1">
      <c r="A416" s="180"/>
      <c r="B416" s="180"/>
      <c r="C416" s="180"/>
      <c r="D416" s="180"/>
      <c r="E416" s="181"/>
      <c r="F416" s="181"/>
      <c r="L416" s="180"/>
      <c r="O416" s="180"/>
      <c r="P416" s="180"/>
      <c r="Q416" s="180"/>
      <c r="R416" s="180"/>
      <c r="S416" s="180"/>
    </row>
    <row r="417" spans="1:19" ht="16.5" customHeight="1">
      <c r="A417" s="180"/>
      <c r="B417" s="180"/>
      <c r="C417" s="180"/>
      <c r="D417" s="180"/>
      <c r="E417" s="181"/>
      <c r="F417" s="181"/>
      <c r="L417" s="180"/>
      <c r="O417" s="180"/>
      <c r="P417" s="180"/>
      <c r="Q417" s="180"/>
      <c r="R417" s="180"/>
      <c r="S417" s="180"/>
    </row>
    <row r="418" spans="1:19" ht="16.5" customHeight="1">
      <c r="A418" s="180"/>
      <c r="B418" s="180"/>
      <c r="C418" s="180"/>
      <c r="D418" s="180"/>
      <c r="E418" s="181"/>
      <c r="F418" s="181"/>
      <c r="L418" s="180"/>
      <c r="O418" s="180"/>
      <c r="P418" s="180"/>
      <c r="Q418" s="180"/>
      <c r="R418" s="180"/>
      <c r="S418" s="180"/>
    </row>
    <row r="419" spans="1:19" ht="16.5" customHeight="1">
      <c r="A419" s="180"/>
      <c r="B419" s="180"/>
      <c r="C419" s="180"/>
      <c r="D419" s="180"/>
      <c r="E419" s="181"/>
      <c r="F419" s="181"/>
      <c r="L419" s="180"/>
      <c r="O419" s="180"/>
      <c r="P419" s="180"/>
      <c r="Q419" s="180"/>
      <c r="R419" s="180"/>
      <c r="S419" s="180"/>
    </row>
    <row r="420" spans="1:19" ht="16.5" customHeight="1">
      <c r="A420" s="180"/>
      <c r="B420" s="180"/>
      <c r="C420" s="180"/>
      <c r="D420" s="180"/>
      <c r="E420" s="181"/>
      <c r="F420" s="181"/>
      <c r="L420" s="180"/>
      <c r="O420" s="180"/>
      <c r="P420" s="180"/>
      <c r="Q420" s="180"/>
      <c r="R420" s="180"/>
      <c r="S420" s="180"/>
    </row>
    <row r="421" spans="1:19" ht="16.5" customHeight="1">
      <c r="A421" s="180"/>
      <c r="B421" s="180"/>
      <c r="C421" s="180"/>
      <c r="D421" s="180"/>
      <c r="E421" s="181"/>
      <c r="F421" s="181"/>
      <c r="L421" s="180"/>
      <c r="O421" s="180"/>
      <c r="P421" s="180"/>
      <c r="Q421" s="180"/>
      <c r="R421" s="180"/>
      <c r="S421" s="180"/>
    </row>
    <row r="422" spans="1:19" ht="16.5" customHeight="1">
      <c r="A422" s="180"/>
      <c r="B422" s="180"/>
      <c r="C422" s="180"/>
      <c r="D422" s="180"/>
      <c r="E422" s="181"/>
      <c r="F422" s="181"/>
      <c r="L422" s="180"/>
      <c r="O422" s="180"/>
      <c r="P422" s="180"/>
      <c r="Q422" s="180"/>
      <c r="R422" s="180"/>
      <c r="S422" s="180"/>
    </row>
    <row r="423" spans="1:19" ht="16.5" customHeight="1">
      <c r="A423" s="180"/>
      <c r="B423" s="180"/>
      <c r="C423" s="180"/>
      <c r="D423" s="180"/>
      <c r="E423" s="181"/>
      <c r="F423" s="181"/>
      <c r="L423" s="180"/>
      <c r="O423" s="180"/>
      <c r="P423" s="180"/>
      <c r="Q423" s="180"/>
      <c r="R423" s="180"/>
      <c r="S423" s="180"/>
    </row>
    <row r="424" spans="1:19" ht="16.5" customHeight="1">
      <c r="A424" s="180"/>
      <c r="B424" s="180"/>
      <c r="C424" s="180"/>
      <c r="D424" s="180"/>
      <c r="E424" s="181"/>
      <c r="F424" s="181"/>
      <c r="L424" s="180"/>
      <c r="O424" s="180"/>
      <c r="P424" s="180"/>
      <c r="Q424" s="180"/>
      <c r="R424" s="180"/>
      <c r="S424" s="180"/>
    </row>
    <row r="425" spans="1:19" ht="16.5" customHeight="1">
      <c r="A425" s="180"/>
      <c r="B425" s="180"/>
      <c r="C425" s="180"/>
      <c r="D425" s="180"/>
      <c r="E425" s="181"/>
      <c r="F425" s="181"/>
      <c r="L425" s="180"/>
      <c r="O425" s="180"/>
      <c r="P425" s="180"/>
      <c r="Q425" s="180"/>
      <c r="R425" s="180"/>
      <c r="S425" s="180"/>
    </row>
    <row r="426" spans="1:19" ht="16.5" customHeight="1">
      <c r="A426" s="180"/>
      <c r="B426" s="180"/>
      <c r="C426" s="180"/>
      <c r="D426" s="180"/>
      <c r="E426" s="181"/>
      <c r="F426" s="181"/>
      <c r="L426" s="180"/>
      <c r="O426" s="180"/>
      <c r="P426" s="180"/>
      <c r="Q426" s="180"/>
      <c r="R426" s="180"/>
      <c r="S426" s="180"/>
    </row>
    <row r="427" spans="1:19" ht="16.5" customHeight="1">
      <c r="A427" s="180"/>
      <c r="B427" s="180"/>
      <c r="C427" s="180"/>
      <c r="D427" s="180"/>
      <c r="E427" s="181"/>
      <c r="F427" s="181"/>
      <c r="L427" s="180"/>
      <c r="O427" s="180"/>
      <c r="P427" s="180"/>
      <c r="Q427" s="180"/>
      <c r="R427" s="180"/>
      <c r="S427" s="180"/>
    </row>
    <row r="428" spans="1:19" ht="16.5" customHeight="1">
      <c r="A428" s="180"/>
      <c r="B428" s="180"/>
      <c r="C428" s="180"/>
      <c r="D428" s="180"/>
      <c r="E428" s="181"/>
      <c r="F428" s="181"/>
      <c r="L428" s="180"/>
      <c r="O428" s="180"/>
      <c r="P428" s="180"/>
      <c r="Q428" s="180"/>
      <c r="R428" s="180"/>
      <c r="S428" s="180"/>
    </row>
    <row r="429" spans="1:19" ht="16.5" customHeight="1">
      <c r="A429" s="180"/>
      <c r="B429" s="180"/>
      <c r="C429" s="180"/>
      <c r="D429" s="180"/>
      <c r="E429" s="181"/>
      <c r="F429" s="181"/>
      <c r="L429" s="180"/>
      <c r="O429" s="180"/>
      <c r="P429" s="180"/>
      <c r="Q429" s="180"/>
      <c r="R429" s="180"/>
      <c r="S429" s="180"/>
    </row>
    <row r="430" spans="1:19" ht="16.5" customHeight="1">
      <c r="A430" s="180"/>
      <c r="B430" s="180"/>
      <c r="C430" s="180"/>
      <c r="D430" s="180"/>
      <c r="E430" s="181"/>
      <c r="F430" s="181"/>
      <c r="L430" s="180"/>
      <c r="O430" s="180"/>
      <c r="P430" s="180"/>
      <c r="Q430" s="180"/>
      <c r="R430" s="180"/>
      <c r="S430" s="180"/>
    </row>
    <row r="431" spans="1:19" ht="16.5" customHeight="1">
      <c r="A431" s="180"/>
      <c r="B431" s="180"/>
      <c r="C431" s="180"/>
      <c r="D431" s="180"/>
      <c r="E431" s="181"/>
      <c r="F431" s="181"/>
      <c r="L431" s="180"/>
      <c r="O431" s="180"/>
      <c r="P431" s="180"/>
      <c r="Q431" s="180"/>
      <c r="R431" s="180"/>
      <c r="S431" s="180"/>
    </row>
    <row r="432" spans="1:19" ht="16.5" customHeight="1">
      <c r="A432" s="180"/>
      <c r="B432" s="180"/>
      <c r="C432" s="180"/>
      <c r="D432" s="180"/>
      <c r="E432" s="181"/>
      <c r="F432" s="181"/>
      <c r="L432" s="180"/>
      <c r="O432" s="180"/>
      <c r="P432" s="180"/>
      <c r="Q432" s="180"/>
      <c r="R432" s="180"/>
      <c r="S432" s="180"/>
    </row>
    <row r="433" spans="1:19" ht="16.5" customHeight="1">
      <c r="A433" s="180"/>
      <c r="B433" s="180"/>
      <c r="C433" s="180"/>
      <c r="D433" s="180"/>
      <c r="E433" s="181"/>
      <c r="F433" s="181"/>
      <c r="L433" s="180"/>
      <c r="O433" s="180"/>
      <c r="P433" s="180"/>
      <c r="Q433" s="180"/>
      <c r="R433" s="180"/>
      <c r="S433" s="180"/>
    </row>
    <row r="434" spans="1:19" ht="16.5" customHeight="1">
      <c r="A434" s="180"/>
      <c r="B434" s="180"/>
      <c r="C434" s="180"/>
      <c r="D434" s="180"/>
      <c r="E434" s="181"/>
      <c r="F434" s="181"/>
      <c r="L434" s="180"/>
      <c r="O434" s="180"/>
      <c r="P434" s="180"/>
      <c r="Q434" s="180"/>
      <c r="R434" s="180"/>
      <c r="S434" s="180"/>
    </row>
    <row r="435" spans="1:19" ht="16.5" customHeight="1">
      <c r="A435" s="180"/>
      <c r="B435" s="180"/>
      <c r="C435" s="180"/>
      <c r="D435" s="180"/>
      <c r="E435" s="181"/>
      <c r="F435" s="181"/>
      <c r="L435" s="180"/>
      <c r="O435" s="180"/>
      <c r="P435" s="180"/>
      <c r="Q435" s="180"/>
      <c r="R435" s="180"/>
      <c r="S435" s="180"/>
    </row>
    <row r="436" spans="1:19" ht="16.5" customHeight="1">
      <c r="A436" s="180"/>
      <c r="B436" s="180"/>
      <c r="C436" s="180"/>
      <c r="D436" s="180"/>
      <c r="E436" s="181"/>
      <c r="F436" s="181"/>
      <c r="L436" s="180"/>
      <c r="O436" s="180"/>
      <c r="P436" s="180"/>
      <c r="Q436" s="180"/>
      <c r="R436" s="180"/>
      <c r="S436" s="180"/>
    </row>
    <row r="437" spans="1:19" ht="16.5" customHeight="1">
      <c r="A437" s="180"/>
      <c r="B437" s="180"/>
      <c r="C437" s="180"/>
      <c r="D437" s="180"/>
      <c r="E437" s="181"/>
      <c r="F437" s="181"/>
      <c r="L437" s="180"/>
      <c r="O437" s="180"/>
      <c r="P437" s="180"/>
      <c r="Q437" s="180"/>
      <c r="R437" s="180"/>
      <c r="S437" s="180"/>
    </row>
    <row r="438" spans="1:19" ht="16.5" customHeight="1">
      <c r="A438" s="180"/>
      <c r="B438" s="180"/>
      <c r="C438" s="180"/>
      <c r="D438" s="180"/>
      <c r="E438" s="181"/>
      <c r="F438" s="181"/>
      <c r="L438" s="180"/>
      <c r="O438" s="180"/>
      <c r="P438" s="180"/>
      <c r="Q438" s="180"/>
      <c r="R438" s="180"/>
      <c r="S438" s="180"/>
    </row>
    <row r="439" spans="1:19" ht="16.5" customHeight="1">
      <c r="A439" s="180"/>
      <c r="B439" s="180"/>
      <c r="C439" s="180"/>
      <c r="D439" s="180"/>
      <c r="E439" s="181"/>
      <c r="F439" s="181"/>
      <c r="L439" s="180"/>
      <c r="O439" s="180"/>
      <c r="P439" s="180"/>
      <c r="Q439" s="180"/>
      <c r="R439" s="180"/>
      <c r="S439" s="180"/>
    </row>
    <row r="440" spans="1:19" ht="16.5" customHeight="1">
      <c r="A440" s="180"/>
      <c r="B440" s="180"/>
      <c r="C440" s="180"/>
      <c r="D440" s="180"/>
      <c r="E440" s="181"/>
      <c r="F440" s="181"/>
      <c r="L440" s="180"/>
      <c r="O440" s="180"/>
      <c r="P440" s="180"/>
      <c r="Q440" s="180"/>
      <c r="R440" s="180"/>
      <c r="S440" s="180"/>
    </row>
    <row r="441" spans="1:19" ht="16.5" customHeight="1">
      <c r="A441" s="180"/>
      <c r="B441" s="180"/>
      <c r="C441" s="180"/>
      <c r="D441" s="180"/>
      <c r="E441" s="181"/>
      <c r="F441" s="181"/>
      <c r="L441" s="180"/>
      <c r="O441" s="180"/>
      <c r="P441" s="180"/>
      <c r="Q441" s="180"/>
      <c r="R441" s="180"/>
      <c r="S441" s="180"/>
    </row>
    <row r="442" spans="1:19" ht="16.5" customHeight="1">
      <c r="A442" s="180"/>
      <c r="B442" s="180"/>
      <c r="C442" s="180"/>
      <c r="D442" s="180"/>
      <c r="E442" s="181"/>
      <c r="F442" s="181"/>
      <c r="L442" s="180"/>
      <c r="O442" s="180"/>
      <c r="P442" s="180"/>
      <c r="Q442" s="180"/>
      <c r="R442" s="180"/>
      <c r="S442" s="180"/>
    </row>
    <row r="443" spans="1:19" ht="16.5" customHeight="1">
      <c r="A443" s="180"/>
      <c r="B443" s="180"/>
      <c r="C443" s="180"/>
      <c r="D443" s="180"/>
      <c r="E443" s="181"/>
      <c r="F443" s="181"/>
      <c r="L443" s="180"/>
      <c r="O443" s="180"/>
      <c r="P443" s="180"/>
      <c r="Q443" s="180"/>
      <c r="R443" s="180"/>
      <c r="S443" s="180"/>
    </row>
    <row r="444" spans="1:19" ht="16.5" customHeight="1">
      <c r="A444" s="180"/>
      <c r="B444" s="180"/>
      <c r="C444" s="180"/>
      <c r="D444" s="180"/>
      <c r="E444" s="181"/>
      <c r="F444" s="181"/>
      <c r="L444" s="180"/>
      <c r="O444" s="180"/>
      <c r="P444" s="180"/>
      <c r="Q444" s="180"/>
      <c r="R444" s="180"/>
      <c r="S444" s="180"/>
    </row>
    <row r="445" spans="1:19" ht="16.5" customHeight="1">
      <c r="A445" s="180"/>
      <c r="B445" s="180"/>
      <c r="C445" s="180"/>
      <c r="D445" s="180"/>
      <c r="E445" s="181"/>
      <c r="F445" s="181"/>
      <c r="L445" s="180"/>
      <c r="O445" s="180"/>
      <c r="P445" s="180"/>
      <c r="Q445" s="180"/>
      <c r="R445" s="180"/>
      <c r="S445" s="180"/>
    </row>
    <row r="446" spans="1:19" ht="16.5" customHeight="1">
      <c r="A446" s="180"/>
      <c r="B446" s="180"/>
      <c r="C446" s="180"/>
      <c r="D446" s="180"/>
      <c r="E446" s="181"/>
      <c r="F446" s="181"/>
      <c r="L446" s="180"/>
      <c r="O446" s="180"/>
      <c r="P446" s="180"/>
      <c r="Q446" s="180"/>
      <c r="R446" s="180"/>
      <c r="S446" s="180"/>
    </row>
    <row r="447" spans="1:19" ht="16.5" customHeight="1">
      <c r="A447" s="180"/>
      <c r="B447" s="180"/>
      <c r="C447" s="180"/>
      <c r="D447" s="180"/>
      <c r="E447" s="181"/>
      <c r="F447" s="181"/>
      <c r="L447" s="180"/>
      <c r="O447" s="180"/>
      <c r="P447" s="180"/>
      <c r="Q447" s="180"/>
      <c r="R447" s="180"/>
      <c r="S447" s="180"/>
    </row>
    <row r="448" spans="1:19" ht="16.5" customHeight="1">
      <c r="A448" s="180"/>
      <c r="B448" s="180"/>
      <c r="C448" s="180"/>
      <c r="D448" s="180"/>
      <c r="E448" s="181"/>
      <c r="F448" s="181"/>
      <c r="L448" s="180"/>
      <c r="O448" s="180"/>
      <c r="P448" s="180"/>
      <c r="Q448" s="180"/>
      <c r="R448" s="180"/>
      <c r="S448" s="180"/>
    </row>
    <row r="449" spans="1:19" ht="16.5" customHeight="1">
      <c r="A449" s="180"/>
      <c r="B449" s="180"/>
      <c r="C449" s="180"/>
      <c r="D449" s="180"/>
      <c r="E449" s="181"/>
      <c r="F449" s="181"/>
      <c r="L449" s="180"/>
      <c r="O449" s="180"/>
      <c r="P449" s="180"/>
      <c r="Q449" s="180"/>
      <c r="R449" s="180"/>
      <c r="S449" s="180"/>
    </row>
    <row r="450" spans="1:19" ht="16.5" customHeight="1">
      <c r="A450" s="180"/>
      <c r="B450" s="180"/>
      <c r="C450" s="180"/>
      <c r="D450" s="180"/>
      <c r="E450" s="181"/>
      <c r="F450" s="181"/>
      <c r="L450" s="180"/>
      <c r="O450" s="180"/>
      <c r="P450" s="180"/>
      <c r="Q450" s="180"/>
      <c r="R450" s="180"/>
      <c r="S450" s="180"/>
    </row>
    <row r="451" spans="1:19" ht="16.5" customHeight="1">
      <c r="A451" s="180"/>
      <c r="B451" s="180"/>
      <c r="C451" s="180"/>
      <c r="D451" s="180"/>
      <c r="E451" s="181"/>
      <c r="F451" s="181"/>
      <c r="L451" s="180"/>
      <c r="O451" s="180"/>
      <c r="P451" s="180"/>
      <c r="Q451" s="180"/>
      <c r="R451" s="180"/>
      <c r="S451" s="180"/>
    </row>
    <row r="452" spans="1:19" ht="16.5" customHeight="1">
      <c r="A452" s="180"/>
      <c r="B452" s="180"/>
      <c r="C452" s="180"/>
      <c r="D452" s="180"/>
      <c r="E452" s="181"/>
      <c r="F452" s="181"/>
      <c r="L452" s="180"/>
      <c r="O452" s="180"/>
      <c r="P452" s="180"/>
      <c r="Q452" s="180"/>
      <c r="R452" s="180"/>
      <c r="S452" s="180"/>
    </row>
    <row r="453" spans="1:19" ht="16.5" customHeight="1">
      <c r="A453" s="180"/>
      <c r="B453" s="180"/>
      <c r="C453" s="180"/>
      <c r="D453" s="180"/>
      <c r="E453" s="181"/>
      <c r="F453" s="181"/>
      <c r="L453" s="180"/>
      <c r="O453" s="180"/>
      <c r="P453" s="180"/>
      <c r="Q453" s="180"/>
      <c r="R453" s="180"/>
      <c r="S453" s="180"/>
    </row>
    <row r="454" spans="1:19" ht="16.5" customHeight="1">
      <c r="A454" s="180"/>
      <c r="B454" s="180"/>
      <c r="C454" s="180"/>
      <c r="D454" s="180"/>
      <c r="E454" s="181"/>
      <c r="F454" s="181"/>
      <c r="L454" s="180"/>
      <c r="O454" s="180"/>
      <c r="P454" s="180"/>
      <c r="Q454" s="180"/>
      <c r="R454" s="180"/>
      <c r="S454" s="180"/>
    </row>
    <row r="455" spans="1:19" ht="16.5" customHeight="1">
      <c r="A455" s="180"/>
      <c r="B455" s="180"/>
      <c r="C455" s="180"/>
      <c r="D455" s="180"/>
      <c r="E455" s="181"/>
      <c r="F455" s="181"/>
      <c r="L455" s="180"/>
      <c r="O455" s="180"/>
      <c r="P455" s="180"/>
      <c r="Q455" s="180"/>
      <c r="R455" s="180"/>
      <c r="S455" s="180"/>
    </row>
    <row r="456" spans="1:19" ht="16.5" customHeight="1">
      <c r="A456" s="180"/>
      <c r="B456" s="180"/>
      <c r="C456" s="180"/>
      <c r="D456" s="180"/>
      <c r="E456" s="181"/>
      <c r="F456" s="181"/>
      <c r="L456" s="180"/>
      <c r="O456" s="180"/>
      <c r="P456" s="180"/>
      <c r="Q456" s="180"/>
      <c r="R456" s="180"/>
      <c r="S456" s="180"/>
    </row>
    <row r="457" spans="1:19" ht="16.5" customHeight="1">
      <c r="A457" s="180"/>
      <c r="B457" s="180"/>
      <c r="C457" s="180"/>
      <c r="D457" s="180"/>
      <c r="E457" s="181"/>
      <c r="F457" s="181"/>
      <c r="L457" s="180"/>
      <c r="O457" s="180"/>
      <c r="P457" s="180"/>
      <c r="Q457" s="180"/>
      <c r="R457" s="180"/>
      <c r="S457" s="180"/>
    </row>
    <row r="458" spans="1:19" ht="16.5" customHeight="1">
      <c r="A458" s="180"/>
      <c r="B458" s="180"/>
      <c r="C458" s="180"/>
      <c r="D458" s="180"/>
      <c r="E458" s="181"/>
      <c r="F458" s="181"/>
      <c r="L458" s="180"/>
      <c r="O458" s="180"/>
      <c r="P458" s="180"/>
      <c r="Q458" s="180"/>
      <c r="R458" s="180"/>
      <c r="S458" s="180"/>
    </row>
    <row r="459" spans="1:19" ht="16.5" customHeight="1">
      <c r="A459" s="180"/>
      <c r="B459" s="180"/>
      <c r="C459" s="180"/>
      <c r="D459" s="180"/>
      <c r="E459" s="181"/>
      <c r="F459" s="181"/>
      <c r="L459" s="180"/>
      <c r="O459" s="180"/>
      <c r="P459" s="180"/>
      <c r="Q459" s="180"/>
      <c r="R459" s="180"/>
      <c r="S459" s="180"/>
    </row>
    <row r="460" spans="1:19" ht="16.5" customHeight="1">
      <c r="A460" s="180"/>
      <c r="B460" s="180"/>
      <c r="C460" s="180"/>
      <c r="D460" s="180"/>
      <c r="E460" s="181"/>
      <c r="F460" s="181"/>
      <c r="L460" s="180"/>
      <c r="O460" s="180"/>
      <c r="P460" s="180"/>
      <c r="Q460" s="180"/>
      <c r="R460" s="180"/>
      <c r="S460" s="180"/>
    </row>
    <row r="461" spans="1:19" ht="16.5" customHeight="1">
      <c r="A461" s="180"/>
      <c r="B461" s="180"/>
      <c r="C461" s="180"/>
      <c r="D461" s="180"/>
      <c r="E461" s="181"/>
      <c r="F461" s="181"/>
      <c r="L461" s="180"/>
      <c r="O461" s="180"/>
      <c r="P461" s="180"/>
      <c r="Q461" s="180"/>
      <c r="R461" s="180"/>
      <c r="S461" s="180"/>
    </row>
    <row r="462" spans="1:19" ht="16.5" customHeight="1">
      <c r="A462" s="180"/>
      <c r="B462" s="180"/>
      <c r="C462" s="180"/>
      <c r="D462" s="180"/>
      <c r="E462" s="181"/>
      <c r="F462" s="181"/>
      <c r="L462" s="180"/>
      <c r="O462" s="180"/>
      <c r="P462" s="180"/>
      <c r="Q462" s="180"/>
      <c r="R462" s="180"/>
      <c r="S462" s="180"/>
    </row>
    <row r="463" spans="1:19" ht="16.5" customHeight="1">
      <c r="A463" s="180"/>
      <c r="B463" s="180"/>
      <c r="C463" s="180"/>
      <c r="D463" s="180"/>
      <c r="E463" s="181"/>
      <c r="F463" s="181"/>
      <c r="L463" s="180"/>
      <c r="O463" s="180"/>
      <c r="P463" s="180"/>
      <c r="Q463" s="180"/>
      <c r="R463" s="180"/>
      <c r="S463" s="180"/>
    </row>
    <row r="464" spans="1:19" ht="16.5" customHeight="1">
      <c r="A464" s="180"/>
      <c r="B464" s="180"/>
      <c r="C464" s="180"/>
      <c r="D464" s="180"/>
      <c r="E464" s="181"/>
      <c r="F464" s="181"/>
      <c r="L464" s="180"/>
      <c r="O464" s="180"/>
      <c r="P464" s="180"/>
      <c r="Q464" s="180"/>
      <c r="R464" s="180"/>
      <c r="S464" s="180"/>
    </row>
    <row r="465" spans="1:19" ht="16.5" customHeight="1">
      <c r="A465" s="180"/>
      <c r="B465" s="180"/>
      <c r="C465" s="180"/>
      <c r="D465" s="180"/>
      <c r="E465" s="181"/>
      <c r="F465" s="181"/>
      <c r="L465" s="180"/>
      <c r="O465" s="180"/>
      <c r="P465" s="180"/>
      <c r="Q465" s="180"/>
      <c r="R465" s="180"/>
      <c r="S465" s="180"/>
    </row>
    <row r="466" spans="1:19" ht="16.5" customHeight="1">
      <c r="A466" s="180"/>
      <c r="B466" s="180"/>
      <c r="C466" s="180"/>
      <c r="D466" s="180"/>
      <c r="E466" s="181"/>
      <c r="F466" s="181"/>
      <c r="L466" s="180"/>
      <c r="O466" s="180"/>
      <c r="P466" s="180"/>
      <c r="Q466" s="180"/>
      <c r="R466" s="180"/>
      <c r="S466" s="180"/>
    </row>
    <row r="467" spans="1:19" ht="16.5" customHeight="1">
      <c r="A467" s="180"/>
      <c r="B467" s="180"/>
      <c r="C467" s="180"/>
      <c r="D467" s="180"/>
      <c r="E467" s="181"/>
      <c r="F467" s="181"/>
      <c r="L467" s="180"/>
      <c r="O467" s="180"/>
      <c r="P467" s="180"/>
      <c r="Q467" s="180"/>
      <c r="R467" s="180"/>
      <c r="S467" s="180"/>
    </row>
    <row r="468" spans="1:19" ht="16.5" customHeight="1">
      <c r="A468" s="180"/>
      <c r="B468" s="180"/>
      <c r="C468" s="180"/>
      <c r="D468" s="180"/>
      <c r="E468" s="181"/>
      <c r="F468" s="181"/>
      <c r="L468" s="180"/>
      <c r="O468" s="180"/>
      <c r="P468" s="180"/>
      <c r="Q468" s="180"/>
      <c r="R468" s="180"/>
      <c r="S468" s="180"/>
    </row>
    <row r="469" spans="1:19" ht="16.5" customHeight="1">
      <c r="A469" s="180"/>
      <c r="B469" s="180"/>
      <c r="C469" s="180"/>
      <c r="D469" s="180"/>
      <c r="E469" s="181"/>
      <c r="F469" s="181"/>
      <c r="L469" s="180"/>
      <c r="O469" s="180"/>
      <c r="P469" s="180"/>
      <c r="Q469" s="180"/>
      <c r="R469" s="180"/>
      <c r="S469" s="180"/>
    </row>
    <row r="470" spans="1:19" ht="16.5" customHeight="1">
      <c r="A470" s="180"/>
      <c r="B470" s="180"/>
      <c r="C470" s="180"/>
      <c r="D470" s="180"/>
      <c r="E470" s="181"/>
      <c r="F470" s="181"/>
      <c r="L470" s="180"/>
      <c r="O470" s="180"/>
      <c r="P470" s="180"/>
      <c r="Q470" s="180"/>
      <c r="R470" s="180"/>
      <c r="S470" s="180"/>
    </row>
    <row r="471" spans="1:19" ht="16.5" customHeight="1">
      <c r="A471" s="180"/>
      <c r="B471" s="180"/>
      <c r="C471" s="180"/>
      <c r="D471" s="180"/>
      <c r="E471" s="181"/>
      <c r="F471" s="181"/>
      <c r="L471" s="180"/>
      <c r="O471" s="180"/>
      <c r="P471" s="180"/>
      <c r="Q471" s="180"/>
      <c r="R471" s="180"/>
      <c r="S471" s="180"/>
    </row>
    <row r="472" spans="1:19" ht="16.5" customHeight="1">
      <c r="A472" s="180"/>
      <c r="B472" s="180"/>
      <c r="C472" s="180"/>
      <c r="D472" s="180"/>
      <c r="E472" s="181"/>
      <c r="F472" s="181"/>
      <c r="L472" s="180"/>
      <c r="O472" s="180"/>
      <c r="P472" s="180"/>
      <c r="Q472" s="180"/>
      <c r="R472" s="180"/>
      <c r="S472" s="180"/>
    </row>
    <row r="473" spans="1:19" ht="16.5" customHeight="1">
      <c r="A473" s="180"/>
      <c r="B473" s="180"/>
      <c r="C473" s="180"/>
      <c r="D473" s="180"/>
      <c r="E473" s="181"/>
      <c r="F473" s="181"/>
      <c r="L473" s="180"/>
      <c r="O473" s="180"/>
      <c r="P473" s="180"/>
      <c r="Q473" s="180"/>
      <c r="R473" s="180"/>
      <c r="S473" s="180"/>
    </row>
    <row r="474" spans="1:19" ht="16.5" customHeight="1">
      <c r="A474" s="180"/>
      <c r="B474" s="180"/>
      <c r="C474" s="180"/>
      <c r="D474" s="180"/>
      <c r="E474" s="181"/>
      <c r="F474" s="181"/>
      <c r="L474" s="180"/>
      <c r="O474" s="180"/>
      <c r="P474" s="180"/>
      <c r="Q474" s="180"/>
      <c r="R474" s="180"/>
      <c r="S474" s="180"/>
    </row>
    <row r="475" spans="1:19" ht="16.5" customHeight="1">
      <c r="A475" s="180"/>
      <c r="B475" s="180"/>
      <c r="C475" s="180"/>
      <c r="D475" s="180"/>
      <c r="E475" s="181"/>
      <c r="F475" s="181"/>
      <c r="L475" s="180"/>
      <c r="O475" s="180"/>
      <c r="P475" s="180"/>
      <c r="Q475" s="180"/>
      <c r="R475" s="180"/>
      <c r="S475" s="180"/>
    </row>
    <row r="476" spans="1:19" ht="16.5" customHeight="1">
      <c r="A476" s="180"/>
      <c r="B476" s="180"/>
      <c r="C476" s="180"/>
      <c r="D476" s="180"/>
      <c r="E476" s="181"/>
      <c r="F476" s="181"/>
      <c r="L476" s="180"/>
      <c r="O476" s="180"/>
      <c r="P476" s="180"/>
      <c r="Q476" s="180"/>
      <c r="R476" s="180"/>
      <c r="S476" s="180"/>
    </row>
    <row r="477" spans="1:19" ht="16.5" customHeight="1">
      <c r="A477" s="180"/>
      <c r="B477" s="180"/>
      <c r="C477" s="180"/>
      <c r="D477" s="180"/>
      <c r="E477" s="181"/>
      <c r="F477" s="181"/>
      <c r="L477" s="180"/>
      <c r="O477" s="180"/>
      <c r="P477" s="180"/>
      <c r="Q477" s="180"/>
      <c r="R477" s="180"/>
      <c r="S477" s="180"/>
    </row>
    <row r="478" spans="1:19" ht="16.5" customHeight="1">
      <c r="A478" s="180"/>
      <c r="B478" s="180"/>
      <c r="C478" s="180"/>
      <c r="D478" s="180"/>
      <c r="E478" s="181"/>
      <c r="F478" s="181"/>
      <c r="L478" s="180"/>
      <c r="O478" s="180"/>
      <c r="P478" s="180"/>
      <c r="Q478" s="180"/>
      <c r="R478" s="180"/>
      <c r="S478" s="180"/>
    </row>
    <row r="479" spans="1:19" ht="16.5" customHeight="1">
      <c r="A479" s="180"/>
      <c r="B479" s="180"/>
      <c r="C479" s="180"/>
      <c r="D479" s="180"/>
      <c r="E479" s="181"/>
      <c r="F479" s="181"/>
      <c r="L479" s="180"/>
      <c r="O479" s="180"/>
      <c r="P479" s="180"/>
      <c r="Q479" s="180"/>
      <c r="R479" s="180"/>
      <c r="S479" s="180"/>
    </row>
    <row r="480" spans="1:19" ht="16.5" customHeight="1">
      <c r="A480" s="180"/>
      <c r="B480" s="180"/>
      <c r="C480" s="180"/>
      <c r="D480" s="180"/>
      <c r="E480" s="181"/>
      <c r="F480" s="181"/>
      <c r="L480" s="180"/>
      <c r="O480" s="180"/>
      <c r="P480" s="180"/>
      <c r="Q480" s="180"/>
      <c r="R480" s="180"/>
      <c r="S480" s="180"/>
    </row>
    <row r="481" spans="1:19" ht="16.5" customHeight="1">
      <c r="A481" s="180"/>
      <c r="B481" s="180"/>
      <c r="C481" s="180"/>
      <c r="D481" s="180"/>
      <c r="E481" s="181"/>
      <c r="F481" s="181"/>
      <c r="L481" s="180"/>
      <c r="O481" s="180"/>
      <c r="P481" s="180"/>
      <c r="Q481" s="180"/>
      <c r="R481" s="180"/>
      <c r="S481" s="180"/>
    </row>
    <row r="482" spans="1:19" ht="16.5" customHeight="1">
      <c r="A482" s="180"/>
      <c r="B482" s="180"/>
      <c r="C482" s="180"/>
      <c r="D482" s="180"/>
      <c r="E482" s="181"/>
      <c r="F482" s="181"/>
      <c r="L482" s="180"/>
      <c r="O482" s="180"/>
      <c r="P482" s="180"/>
      <c r="Q482" s="180"/>
      <c r="R482" s="180"/>
      <c r="S482" s="180"/>
    </row>
    <row r="483" spans="1:19" ht="16.5" customHeight="1">
      <c r="A483" s="180"/>
      <c r="B483" s="180"/>
      <c r="C483" s="180"/>
      <c r="D483" s="180"/>
      <c r="E483" s="181"/>
      <c r="F483" s="181"/>
      <c r="L483" s="180"/>
      <c r="O483" s="180"/>
      <c r="P483" s="180"/>
      <c r="Q483" s="180"/>
      <c r="R483" s="180"/>
      <c r="S483" s="180"/>
    </row>
    <row r="484" spans="1:19" ht="16.5" customHeight="1">
      <c r="A484" s="180"/>
      <c r="B484" s="180"/>
      <c r="C484" s="180"/>
      <c r="D484" s="180"/>
      <c r="E484" s="181"/>
      <c r="F484" s="181"/>
      <c r="L484" s="180"/>
      <c r="O484" s="180"/>
      <c r="P484" s="180"/>
      <c r="Q484" s="180"/>
      <c r="R484" s="180"/>
      <c r="S484" s="180"/>
    </row>
    <row r="485" spans="1:19" ht="16.5" customHeight="1">
      <c r="A485" s="180"/>
      <c r="B485" s="180"/>
      <c r="C485" s="180"/>
      <c r="D485" s="180"/>
      <c r="E485" s="181"/>
      <c r="F485" s="181"/>
      <c r="L485" s="180"/>
      <c r="O485" s="180"/>
      <c r="P485" s="180"/>
      <c r="Q485" s="180"/>
      <c r="R485" s="180"/>
      <c r="S485" s="180"/>
    </row>
    <row r="486" spans="1:19" ht="16.5" customHeight="1">
      <c r="A486" s="180"/>
      <c r="B486" s="180"/>
      <c r="C486" s="180"/>
      <c r="D486" s="180"/>
      <c r="E486" s="181"/>
      <c r="F486" s="181"/>
      <c r="L486" s="180"/>
      <c r="O486" s="180"/>
      <c r="P486" s="180"/>
      <c r="Q486" s="180"/>
      <c r="R486" s="180"/>
      <c r="S486" s="180"/>
    </row>
    <row r="487" spans="1:19" ht="16.5" customHeight="1">
      <c r="A487" s="180"/>
      <c r="B487" s="180"/>
      <c r="C487" s="180"/>
      <c r="D487" s="180"/>
      <c r="E487" s="181"/>
      <c r="F487" s="181"/>
      <c r="L487" s="180"/>
      <c r="O487" s="180"/>
      <c r="P487" s="180"/>
      <c r="Q487" s="180"/>
      <c r="R487" s="180"/>
      <c r="S487" s="180"/>
    </row>
    <row r="488" spans="1:19" ht="16.5" customHeight="1">
      <c r="A488" s="180"/>
      <c r="B488" s="180"/>
      <c r="C488" s="180"/>
      <c r="D488" s="180"/>
      <c r="E488" s="181"/>
      <c r="F488" s="181"/>
      <c r="L488" s="180"/>
      <c r="O488" s="180"/>
      <c r="P488" s="180"/>
      <c r="Q488" s="180"/>
      <c r="R488" s="180"/>
      <c r="S488" s="180"/>
    </row>
    <row r="489" spans="1:19" ht="16.5" customHeight="1">
      <c r="A489" s="180"/>
      <c r="B489" s="180"/>
      <c r="C489" s="180"/>
      <c r="D489" s="180"/>
      <c r="E489" s="181"/>
      <c r="F489" s="181"/>
      <c r="L489" s="180"/>
      <c r="O489" s="180"/>
      <c r="P489" s="180"/>
      <c r="Q489" s="180"/>
      <c r="R489" s="180"/>
      <c r="S489" s="180"/>
    </row>
    <row r="490" spans="1:19" ht="16.5" customHeight="1">
      <c r="A490" s="180"/>
      <c r="B490" s="180"/>
      <c r="C490" s="180"/>
      <c r="D490" s="180"/>
      <c r="E490" s="181"/>
      <c r="F490" s="181"/>
      <c r="L490" s="180"/>
      <c r="O490" s="180"/>
      <c r="P490" s="180"/>
      <c r="Q490" s="180"/>
      <c r="R490" s="180"/>
      <c r="S490" s="180"/>
    </row>
    <row r="491" spans="1:19" ht="16.5" customHeight="1">
      <c r="A491" s="180"/>
      <c r="B491" s="180"/>
      <c r="C491" s="180"/>
      <c r="D491" s="180"/>
      <c r="E491" s="181"/>
      <c r="F491" s="181"/>
      <c r="L491" s="180"/>
      <c r="O491" s="180"/>
      <c r="P491" s="180"/>
      <c r="Q491" s="180"/>
      <c r="R491" s="180"/>
      <c r="S491" s="180"/>
    </row>
    <row r="492" spans="1:19" ht="16.5" customHeight="1">
      <c r="A492" s="180"/>
      <c r="B492" s="180"/>
      <c r="C492" s="180"/>
      <c r="D492" s="180"/>
      <c r="E492" s="181"/>
      <c r="F492" s="181"/>
      <c r="L492" s="180"/>
      <c r="O492" s="180"/>
      <c r="P492" s="180"/>
      <c r="Q492" s="180"/>
      <c r="R492" s="180"/>
      <c r="S492" s="180"/>
    </row>
    <row r="493" spans="1:19" ht="16.5" customHeight="1">
      <c r="A493" s="180"/>
      <c r="B493" s="180"/>
      <c r="C493" s="180"/>
      <c r="D493" s="180"/>
      <c r="E493" s="181"/>
      <c r="F493" s="181"/>
      <c r="L493" s="180"/>
      <c r="O493" s="180"/>
      <c r="P493" s="180"/>
      <c r="Q493" s="180"/>
      <c r="R493" s="180"/>
      <c r="S493" s="180"/>
    </row>
    <row r="494" spans="1:19" ht="16.5" customHeight="1">
      <c r="A494" s="180"/>
      <c r="B494" s="180"/>
      <c r="C494" s="180"/>
      <c r="D494" s="180"/>
      <c r="E494" s="181"/>
      <c r="F494" s="181"/>
      <c r="L494" s="180"/>
      <c r="O494" s="180"/>
      <c r="P494" s="180"/>
      <c r="Q494" s="180"/>
      <c r="R494" s="180"/>
      <c r="S494" s="180"/>
    </row>
    <row r="495" spans="1:19" ht="16.5" customHeight="1">
      <c r="A495" s="180"/>
      <c r="B495" s="180"/>
      <c r="C495" s="180"/>
      <c r="D495" s="180"/>
      <c r="E495" s="181"/>
      <c r="F495" s="181"/>
      <c r="L495" s="180"/>
      <c r="O495" s="180"/>
      <c r="P495" s="180"/>
      <c r="Q495" s="180"/>
      <c r="R495" s="180"/>
      <c r="S495" s="180"/>
    </row>
    <row r="496" spans="1:19" ht="16.5" customHeight="1">
      <c r="A496" s="180"/>
      <c r="B496" s="180"/>
      <c r="C496" s="180"/>
      <c r="D496" s="180"/>
      <c r="E496" s="181"/>
      <c r="F496" s="181"/>
      <c r="L496" s="180"/>
      <c r="O496" s="180"/>
      <c r="P496" s="180"/>
      <c r="Q496" s="180"/>
      <c r="R496" s="180"/>
      <c r="S496" s="180"/>
    </row>
    <row r="497" spans="1:19" ht="16.5" customHeight="1">
      <c r="A497" s="180"/>
      <c r="B497" s="180"/>
      <c r="C497" s="180"/>
      <c r="D497" s="180"/>
      <c r="E497" s="181"/>
      <c r="F497" s="181"/>
      <c r="L497" s="180"/>
      <c r="O497" s="180"/>
      <c r="P497" s="180"/>
      <c r="Q497" s="180"/>
      <c r="R497" s="180"/>
      <c r="S497" s="180"/>
    </row>
    <row r="498" spans="1:19" ht="16.5" customHeight="1">
      <c r="A498" s="180"/>
      <c r="B498" s="180"/>
      <c r="C498" s="180"/>
      <c r="D498" s="180"/>
      <c r="E498" s="181"/>
      <c r="F498" s="181"/>
      <c r="L498" s="180"/>
      <c r="O498" s="180"/>
      <c r="P498" s="180"/>
      <c r="Q498" s="180"/>
      <c r="R498" s="180"/>
      <c r="S498" s="180"/>
    </row>
    <row r="499" spans="1:19" ht="16.5" customHeight="1">
      <c r="A499" s="180"/>
      <c r="B499" s="180"/>
      <c r="C499" s="180"/>
      <c r="D499" s="180"/>
      <c r="E499" s="181"/>
      <c r="F499" s="181"/>
      <c r="L499" s="180"/>
      <c r="O499" s="180"/>
      <c r="P499" s="180"/>
      <c r="Q499" s="180"/>
      <c r="R499" s="180"/>
      <c r="S499" s="180"/>
    </row>
    <row r="500" spans="1:19" ht="16.5" customHeight="1">
      <c r="A500" s="180"/>
      <c r="B500" s="180"/>
      <c r="C500" s="180"/>
      <c r="D500" s="180"/>
      <c r="E500" s="181"/>
      <c r="F500" s="181"/>
      <c r="L500" s="180"/>
      <c r="O500" s="180"/>
      <c r="P500" s="180"/>
      <c r="Q500" s="180"/>
      <c r="R500" s="180"/>
      <c r="S500" s="180"/>
    </row>
    <row r="501" spans="1:19" ht="16.5" customHeight="1">
      <c r="A501" s="180"/>
      <c r="B501" s="180"/>
      <c r="C501" s="180"/>
      <c r="D501" s="180"/>
      <c r="E501" s="181"/>
      <c r="F501" s="181"/>
      <c r="L501" s="180"/>
      <c r="O501" s="180"/>
      <c r="P501" s="180"/>
      <c r="Q501" s="180"/>
      <c r="R501" s="180"/>
      <c r="S501" s="180"/>
    </row>
    <row r="502" spans="1:19" ht="16.5" customHeight="1">
      <c r="A502" s="180"/>
      <c r="B502" s="180"/>
      <c r="C502" s="180"/>
      <c r="D502" s="180"/>
      <c r="E502" s="181"/>
      <c r="F502" s="181"/>
      <c r="L502" s="180"/>
      <c r="O502" s="180"/>
      <c r="P502" s="180"/>
      <c r="Q502" s="180"/>
      <c r="R502" s="180"/>
      <c r="S502" s="180"/>
    </row>
    <row r="503" spans="1:19" ht="16.5" customHeight="1">
      <c r="A503" s="180"/>
      <c r="B503" s="180"/>
      <c r="C503" s="180"/>
      <c r="D503" s="180"/>
      <c r="E503" s="181"/>
      <c r="F503" s="181"/>
      <c r="L503" s="180"/>
      <c r="O503" s="180"/>
      <c r="P503" s="180"/>
      <c r="Q503" s="180"/>
      <c r="R503" s="180"/>
      <c r="S503" s="180"/>
    </row>
    <row r="504" spans="1:19" ht="16.5" customHeight="1">
      <c r="A504" s="180"/>
      <c r="B504" s="180"/>
      <c r="C504" s="180"/>
      <c r="D504" s="180"/>
      <c r="E504" s="181"/>
      <c r="F504" s="181"/>
      <c r="L504" s="180"/>
      <c r="O504" s="180"/>
      <c r="P504" s="180"/>
      <c r="Q504" s="180"/>
      <c r="R504" s="180"/>
      <c r="S504" s="180"/>
    </row>
    <row r="505" spans="1:19" ht="16.5" customHeight="1">
      <c r="A505" s="180"/>
      <c r="B505" s="180"/>
      <c r="C505" s="180"/>
      <c r="D505" s="180"/>
      <c r="E505" s="181"/>
      <c r="F505" s="181"/>
      <c r="L505" s="180"/>
      <c r="O505" s="180"/>
      <c r="P505" s="180"/>
      <c r="Q505" s="180"/>
      <c r="R505" s="180"/>
      <c r="S505" s="180"/>
    </row>
    <row r="506" spans="1:19" ht="16.5" customHeight="1">
      <c r="A506" s="180"/>
      <c r="B506" s="180"/>
      <c r="C506" s="180"/>
      <c r="D506" s="180"/>
      <c r="E506" s="181"/>
      <c r="F506" s="181"/>
      <c r="L506" s="180"/>
      <c r="O506" s="180"/>
      <c r="P506" s="180"/>
      <c r="Q506" s="180"/>
      <c r="R506" s="180"/>
      <c r="S506" s="180"/>
    </row>
    <row r="507" spans="1:19" ht="16.5" customHeight="1">
      <c r="A507" s="180"/>
      <c r="B507" s="180"/>
      <c r="C507" s="180"/>
      <c r="D507" s="180"/>
      <c r="E507" s="181"/>
      <c r="F507" s="181"/>
      <c r="L507" s="180"/>
      <c r="O507" s="180"/>
      <c r="P507" s="180"/>
      <c r="Q507" s="180"/>
      <c r="R507" s="180"/>
      <c r="S507" s="180"/>
    </row>
    <row r="508" spans="1:19" ht="16.5" customHeight="1">
      <c r="A508" s="180"/>
      <c r="B508" s="180"/>
      <c r="C508" s="180"/>
      <c r="D508" s="180"/>
      <c r="E508" s="181"/>
      <c r="F508" s="181"/>
      <c r="L508" s="180"/>
      <c r="O508" s="180"/>
      <c r="P508" s="180"/>
      <c r="Q508" s="180"/>
      <c r="R508" s="180"/>
      <c r="S508" s="180"/>
    </row>
    <row r="509" spans="1:19" ht="16.5" customHeight="1">
      <c r="A509" s="180"/>
      <c r="B509" s="180"/>
      <c r="C509" s="180"/>
      <c r="D509" s="180"/>
      <c r="E509" s="181"/>
      <c r="F509" s="181"/>
      <c r="L509" s="180"/>
      <c r="O509" s="180"/>
      <c r="P509" s="180"/>
      <c r="Q509" s="180"/>
      <c r="R509" s="180"/>
      <c r="S509" s="180"/>
    </row>
    <row r="510" spans="1:19" ht="16.5" customHeight="1">
      <c r="A510" s="180"/>
      <c r="B510" s="180"/>
      <c r="C510" s="180"/>
      <c r="D510" s="180"/>
      <c r="E510" s="181"/>
      <c r="F510" s="181"/>
      <c r="L510" s="180"/>
      <c r="O510" s="180"/>
      <c r="P510" s="180"/>
      <c r="Q510" s="180"/>
      <c r="R510" s="180"/>
      <c r="S510" s="180"/>
    </row>
    <row r="511" spans="1:19" ht="16.5" customHeight="1">
      <c r="A511" s="180"/>
      <c r="B511" s="180"/>
      <c r="C511" s="180"/>
      <c r="D511" s="180"/>
      <c r="E511" s="181"/>
      <c r="F511" s="181"/>
      <c r="L511" s="180"/>
      <c r="O511" s="180"/>
      <c r="P511" s="180"/>
      <c r="Q511" s="180"/>
      <c r="R511" s="180"/>
      <c r="S511" s="180"/>
    </row>
    <row r="512" spans="1:19" ht="16.5" customHeight="1">
      <c r="A512" s="180"/>
      <c r="B512" s="180"/>
      <c r="C512" s="180"/>
      <c r="D512" s="180"/>
      <c r="E512" s="181"/>
      <c r="F512" s="181"/>
      <c r="L512" s="180"/>
      <c r="O512" s="180"/>
      <c r="P512" s="180"/>
      <c r="Q512" s="180"/>
      <c r="R512" s="180"/>
      <c r="S512" s="180"/>
    </row>
    <row r="513" spans="1:19" ht="16.5" customHeight="1">
      <c r="A513" s="180"/>
      <c r="B513" s="180"/>
      <c r="C513" s="180"/>
      <c r="D513" s="180"/>
      <c r="E513" s="181"/>
      <c r="F513" s="181"/>
      <c r="L513" s="180"/>
      <c r="O513" s="180"/>
      <c r="P513" s="180"/>
      <c r="Q513" s="180"/>
      <c r="R513" s="180"/>
      <c r="S513" s="180"/>
    </row>
    <row r="514" spans="1:19" ht="16.5" customHeight="1">
      <c r="A514" s="180"/>
      <c r="B514" s="180"/>
      <c r="C514" s="180"/>
      <c r="D514" s="180"/>
      <c r="E514" s="181"/>
      <c r="F514" s="181"/>
      <c r="L514" s="180"/>
      <c r="O514" s="180"/>
      <c r="P514" s="180"/>
      <c r="Q514" s="180"/>
      <c r="R514" s="180"/>
      <c r="S514" s="180"/>
    </row>
    <row r="515" spans="1:19" ht="16.5" customHeight="1">
      <c r="A515" s="180"/>
      <c r="B515" s="180"/>
      <c r="C515" s="180"/>
      <c r="D515" s="180"/>
      <c r="E515" s="181"/>
      <c r="F515" s="181"/>
      <c r="L515" s="180"/>
      <c r="O515" s="180"/>
      <c r="P515" s="180"/>
      <c r="Q515" s="180"/>
      <c r="R515" s="180"/>
      <c r="S515" s="180"/>
    </row>
    <row r="516" spans="1:19" ht="16.5" customHeight="1">
      <c r="A516" s="180"/>
      <c r="B516" s="180"/>
      <c r="C516" s="180"/>
      <c r="D516" s="180"/>
      <c r="E516" s="181"/>
      <c r="F516" s="181"/>
      <c r="L516" s="180"/>
      <c r="O516" s="180"/>
      <c r="P516" s="180"/>
      <c r="Q516" s="180"/>
      <c r="R516" s="180"/>
      <c r="S516" s="180"/>
    </row>
    <row r="517" spans="1:19" ht="16.5" customHeight="1">
      <c r="A517" s="180"/>
      <c r="B517" s="180"/>
      <c r="C517" s="180"/>
      <c r="D517" s="180"/>
      <c r="E517" s="181"/>
      <c r="F517" s="181"/>
      <c r="L517" s="180"/>
      <c r="O517" s="180"/>
      <c r="P517" s="180"/>
      <c r="Q517" s="180"/>
      <c r="R517" s="180"/>
      <c r="S517" s="180"/>
    </row>
    <row r="518" spans="1:19" ht="16.5" customHeight="1">
      <c r="A518" s="180"/>
      <c r="B518" s="180"/>
      <c r="C518" s="180"/>
      <c r="D518" s="180"/>
      <c r="E518" s="181"/>
      <c r="F518" s="181"/>
      <c r="L518" s="180"/>
      <c r="O518" s="180"/>
      <c r="P518" s="180"/>
      <c r="Q518" s="180"/>
      <c r="R518" s="180"/>
      <c r="S518" s="180"/>
    </row>
    <row r="519" spans="1:19" ht="16.5" customHeight="1">
      <c r="A519" s="180"/>
      <c r="B519" s="180"/>
      <c r="C519" s="180"/>
      <c r="D519" s="180"/>
      <c r="E519" s="181"/>
      <c r="F519" s="181"/>
      <c r="L519" s="180"/>
      <c r="O519" s="180"/>
      <c r="P519" s="180"/>
      <c r="Q519" s="180"/>
      <c r="R519" s="180"/>
      <c r="S519" s="180"/>
    </row>
    <row r="520" spans="1:19" ht="16.5" customHeight="1">
      <c r="A520" s="180"/>
      <c r="B520" s="180"/>
      <c r="C520" s="180"/>
      <c r="D520" s="180"/>
      <c r="E520" s="181"/>
      <c r="F520" s="181"/>
      <c r="L520" s="180"/>
      <c r="O520" s="180"/>
      <c r="P520" s="180"/>
      <c r="Q520" s="180"/>
      <c r="R520" s="180"/>
      <c r="S520" s="180"/>
    </row>
    <row r="521" spans="1:19" ht="16.5" customHeight="1">
      <c r="A521" s="180"/>
      <c r="B521" s="180"/>
      <c r="C521" s="180"/>
      <c r="D521" s="180"/>
      <c r="E521" s="181"/>
      <c r="F521" s="181"/>
      <c r="L521" s="180"/>
      <c r="O521" s="180"/>
      <c r="P521" s="180"/>
      <c r="Q521" s="180"/>
      <c r="R521" s="180"/>
      <c r="S521" s="180"/>
    </row>
    <row r="522" spans="1:19" ht="16.5" customHeight="1">
      <c r="A522" s="180"/>
      <c r="B522" s="180"/>
      <c r="C522" s="180"/>
      <c r="D522" s="180"/>
      <c r="E522" s="181"/>
      <c r="F522" s="181"/>
      <c r="L522" s="180"/>
      <c r="O522" s="180"/>
      <c r="P522" s="180"/>
      <c r="Q522" s="180"/>
      <c r="R522" s="180"/>
      <c r="S522" s="180"/>
    </row>
    <row r="523" spans="1:19" ht="16.5" customHeight="1">
      <c r="A523" s="180"/>
      <c r="B523" s="180"/>
      <c r="C523" s="180"/>
      <c r="D523" s="180"/>
      <c r="E523" s="181"/>
      <c r="F523" s="181"/>
      <c r="L523" s="180"/>
      <c r="O523" s="180"/>
      <c r="P523" s="180"/>
      <c r="Q523" s="180"/>
      <c r="R523" s="180"/>
      <c r="S523" s="180"/>
    </row>
    <row r="524" spans="1:19" ht="16.5" customHeight="1">
      <c r="A524" s="180"/>
      <c r="B524" s="180"/>
      <c r="C524" s="180"/>
      <c r="D524" s="180"/>
      <c r="E524" s="181"/>
      <c r="F524" s="181"/>
      <c r="L524" s="180"/>
      <c r="O524" s="180"/>
      <c r="P524" s="180"/>
      <c r="Q524" s="180"/>
      <c r="R524" s="180"/>
      <c r="S524" s="180"/>
    </row>
    <row r="525" spans="1:19" ht="16.5" customHeight="1">
      <c r="A525" s="180"/>
      <c r="B525" s="180"/>
      <c r="C525" s="180"/>
      <c r="D525" s="180"/>
      <c r="E525" s="181"/>
      <c r="F525" s="181"/>
      <c r="L525" s="180"/>
      <c r="O525" s="180"/>
      <c r="P525" s="180"/>
      <c r="Q525" s="180"/>
      <c r="R525" s="180"/>
      <c r="S525" s="180"/>
    </row>
    <row r="526" spans="1:19" ht="16.5" customHeight="1">
      <c r="A526" s="180"/>
      <c r="B526" s="180"/>
      <c r="C526" s="180"/>
      <c r="D526" s="180"/>
      <c r="E526" s="181"/>
      <c r="F526" s="181"/>
      <c r="L526" s="180"/>
      <c r="O526" s="180"/>
      <c r="P526" s="180"/>
      <c r="Q526" s="180"/>
      <c r="R526" s="180"/>
      <c r="S526" s="180"/>
    </row>
    <row r="527" spans="1:19" ht="16.5" customHeight="1">
      <c r="A527" s="180"/>
      <c r="B527" s="180"/>
      <c r="C527" s="180"/>
      <c r="D527" s="180"/>
      <c r="E527" s="181"/>
      <c r="F527" s="181"/>
      <c r="L527" s="180"/>
      <c r="O527" s="180"/>
      <c r="P527" s="180"/>
      <c r="Q527" s="180"/>
      <c r="R527" s="180"/>
      <c r="S527" s="180"/>
    </row>
    <row r="528" spans="1:19" ht="16.5" customHeight="1">
      <c r="A528" s="180"/>
      <c r="B528" s="180"/>
      <c r="C528" s="180"/>
      <c r="D528" s="180"/>
      <c r="E528" s="181"/>
      <c r="F528" s="181"/>
      <c r="L528" s="180"/>
      <c r="O528" s="180"/>
      <c r="P528" s="180"/>
      <c r="Q528" s="180"/>
      <c r="R528" s="180"/>
      <c r="S528" s="180"/>
    </row>
    <row r="529" spans="1:19" ht="16.5" customHeight="1">
      <c r="A529" s="180"/>
      <c r="B529" s="180"/>
      <c r="C529" s="180"/>
      <c r="D529" s="180"/>
      <c r="E529" s="181"/>
      <c r="F529" s="181"/>
      <c r="L529" s="180"/>
      <c r="O529" s="180"/>
      <c r="P529" s="180"/>
      <c r="Q529" s="180"/>
      <c r="R529" s="180"/>
      <c r="S529" s="180"/>
    </row>
    <row r="530" spans="1:19" ht="16.5" customHeight="1">
      <c r="A530" s="180"/>
      <c r="B530" s="180"/>
      <c r="C530" s="180"/>
      <c r="D530" s="180"/>
      <c r="E530" s="181"/>
      <c r="F530" s="181"/>
      <c r="L530" s="180"/>
      <c r="O530" s="180"/>
      <c r="P530" s="180"/>
      <c r="Q530" s="180"/>
      <c r="R530" s="180"/>
      <c r="S530" s="180"/>
    </row>
    <row r="531" spans="1:19" ht="16.5" customHeight="1">
      <c r="A531" s="180"/>
      <c r="B531" s="180"/>
      <c r="C531" s="180"/>
      <c r="D531" s="180"/>
      <c r="E531" s="181"/>
      <c r="F531" s="181"/>
      <c r="L531" s="180"/>
      <c r="O531" s="180"/>
      <c r="P531" s="180"/>
      <c r="Q531" s="180"/>
      <c r="R531" s="180"/>
      <c r="S531" s="180"/>
    </row>
    <row r="532" spans="1:19" ht="16.5" customHeight="1">
      <c r="A532" s="180"/>
      <c r="B532" s="180"/>
      <c r="C532" s="180"/>
      <c r="D532" s="180"/>
      <c r="E532" s="181"/>
      <c r="F532" s="181"/>
      <c r="L532" s="180"/>
      <c r="O532" s="180"/>
      <c r="P532" s="180"/>
      <c r="Q532" s="180"/>
      <c r="R532" s="180"/>
      <c r="S532" s="180"/>
    </row>
    <row r="533" spans="1:19" ht="16.5" customHeight="1">
      <c r="A533" s="180"/>
      <c r="B533" s="180"/>
      <c r="C533" s="180"/>
      <c r="D533" s="180"/>
      <c r="E533" s="181"/>
      <c r="F533" s="181"/>
      <c r="L533" s="180"/>
      <c r="O533" s="180"/>
      <c r="P533" s="180"/>
      <c r="Q533" s="180"/>
      <c r="R533" s="180"/>
      <c r="S533" s="180"/>
    </row>
    <row r="534" spans="1:19" ht="16.5" customHeight="1">
      <c r="A534" s="180"/>
      <c r="B534" s="180"/>
      <c r="C534" s="180"/>
      <c r="D534" s="180"/>
      <c r="E534" s="181"/>
      <c r="F534" s="181"/>
      <c r="L534" s="180"/>
      <c r="O534" s="180"/>
      <c r="P534" s="180"/>
      <c r="Q534" s="180"/>
      <c r="R534" s="180"/>
      <c r="S534" s="180"/>
    </row>
    <row r="535" spans="1:19" ht="16.5" customHeight="1">
      <c r="A535" s="180"/>
      <c r="B535" s="180"/>
      <c r="C535" s="180"/>
      <c r="D535" s="180"/>
      <c r="E535" s="181"/>
      <c r="F535" s="181"/>
      <c r="L535" s="180"/>
      <c r="O535" s="180"/>
      <c r="P535" s="180"/>
      <c r="Q535" s="180"/>
      <c r="R535" s="180"/>
      <c r="S535" s="180"/>
    </row>
    <row r="536" spans="1:19" ht="16.5" customHeight="1">
      <c r="A536" s="180"/>
      <c r="B536" s="180"/>
      <c r="C536" s="180"/>
      <c r="D536" s="180"/>
      <c r="E536" s="181"/>
      <c r="F536" s="181"/>
      <c r="L536" s="180"/>
      <c r="O536" s="180"/>
      <c r="P536" s="180"/>
      <c r="Q536" s="180"/>
      <c r="R536" s="180"/>
      <c r="S536" s="180"/>
    </row>
    <row r="537" spans="1:19" ht="16.5" customHeight="1">
      <c r="A537" s="180"/>
      <c r="B537" s="180"/>
      <c r="C537" s="180"/>
      <c r="D537" s="180"/>
      <c r="E537" s="181"/>
      <c r="F537" s="181"/>
      <c r="L537" s="180"/>
      <c r="O537" s="180"/>
      <c r="P537" s="180"/>
      <c r="Q537" s="180"/>
      <c r="R537" s="180"/>
      <c r="S537" s="180"/>
    </row>
    <row r="538" spans="1:19" ht="16.5" customHeight="1">
      <c r="A538" s="180"/>
      <c r="B538" s="180"/>
      <c r="C538" s="180"/>
      <c r="D538" s="180"/>
      <c r="E538" s="181"/>
      <c r="F538" s="181"/>
      <c r="L538" s="180"/>
      <c r="O538" s="180"/>
      <c r="P538" s="180"/>
      <c r="Q538" s="180"/>
      <c r="R538" s="180"/>
      <c r="S538" s="180"/>
    </row>
    <row r="539" spans="1:19" ht="16.5" customHeight="1">
      <c r="A539" s="180"/>
      <c r="B539" s="180"/>
      <c r="C539" s="180"/>
      <c r="D539" s="180"/>
      <c r="E539" s="181"/>
      <c r="F539" s="181"/>
      <c r="L539" s="180"/>
      <c r="O539" s="180"/>
      <c r="P539" s="180"/>
      <c r="Q539" s="180"/>
      <c r="R539" s="180"/>
      <c r="S539" s="180"/>
    </row>
    <row r="540" spans="1:19" ht="16.5" customHeight="1">
      <c r="A540" s="180"/>
      <c r="B540" s="180"/>
      <c r="C540" s="180"/>
      <c r="D540" s="180"/>
      <c r="E540" s="181"/>
      <c r="F540" s="181"/>
      <c r="L540" s="180"/>
      <c r="O540" s="180"/>
      <c r="P540" s="180"/>
      <c r="Q540" s="180"/>
      <c r="R540" s="180"/>
      <c r="S540" s="180"/>
    </row>
    <row r="541" spans="1:19" ht="16.5" customHeight="1">
      <c r="A541" s="180"/>
      <c r="B541" s="180"/>
      <c r="C541" s="180"/>
      <c r="D541" s="180"/>
      <c r="E541" s="181"/>
      <c r="F541" s="181"/>
      <c r="L541" s="180"/>
      <c r="O541" s="180"/>
      <c r="P541" s="180"/>
      <c r="Q541" s="180"/>
      <c r="R541" s="180"/>
      <c r="S541" s="180"/>
    </row>
    <row r="542" spans="1:19" ht="16.5" customHeight="1">
      <c r="A542" s="180"/>
      <c r="B542" s="180"/>
      <c r="C542" s="180"/>
      <c r="D542" s="180"/>
      <c r="E542" s="181"/>
      <c r="F542" s="181"/>
      <c r="L542" s="180"/>
      <c r="O542" s="180"/>
      <c r="P542" s="180"/>
      <c r="Q542" s="180"/>
      <c r="R542" s="180"/>
      <c r="S542" s="180"/>
    </row>
    <row r="543" spans="1:19" ht="16.5" customHeight="1">
      <c r="A543" s="180"/>
      <c r="B543" s="180"/>
      <c r="C543" s="180"/>
      <c r="D543" s="180"/>
      <c r="E543" s="181"/>
      <c r="F543" s="181"/>
      <c r="L543" s="180"/>
      <c r="O543" s="180"/>
      <c r="P543" s="180"/>
      <c r="Q543" s="180"/>
      <c r="R543" s="180"/>
      <c r="S543" s="180"/>
    </row>
    <row r="544" spans="1:19" ht="16.5" customHeight="1">
      <c r="A544" s="180"/>
      <c r="B544" s="180"/>
      <c r="C544" s="180"/>
      <c r="D544" s="180"/>
      <c r="E544" s="181"/>
      <c r="F544" s="181"/>
      <c r="L544" s="180"/>
      <c r="O544" s="180"/>
      <c r="P544" s="180"/>
      <c r="Q544" s="180"/>
      <c r="R544" s="180"/>
      <c r="S544" s="180"/>
    </row>
    <row r="545" spans="1:19" ht="16.5" customHeight="1">
      <c r="A545" s="180"/>
      <c r="B545" s="180"/>
      <c r="C545" s="180"/>
      <c r="D545" s="180"/>
      <c r="E545" s="181"/>
      <c r="F545" s="181"/>
      <c r="L545" s="180"/>
      <c r="O545" s="180"/>
      <c r="P545" s="180"/>
      <c r="Q545" s="180"/>
      <c r="R545" s="180"/>
      <c r="S545" s="180"/>
    </row>
    <row r="546" spans="1:19" ht="16.5" customHeight="1">
      <c r="A546" s="180"/>
      <c r="B546" s="180"/>
      <c r="C546" s="180"/>
      <c r="D546" s="180"/>
      <c r="E546" s="181"/>
      <c r="F546" s="181"/>
      <c r="L546" s="180"/>
      <c r="O546" s="180"/>
      <c r="P546" s="180"/>
      <c r="Q546" s="180"/>
      <c r="R546" s="180"/>
      <c r="S546" s="180"/>
    </row>
    <row r="547" spans="1:19" ht="16.5" customHeight="1">
      <c r="A547" s="180"/>
      <c r="B547" s="180"/>
      <c r="C547" s="180"/>
      <c r="D547" s="180"/>
      <c r="E547" s="181"/>
      <c r="F547" s="181"/>
      <c r="L547" s="180"/>
      <c r="O547" s="180"/>
      <c r="P547" s="180"/>
      <c r="Q547" s="180"/>
      <c r="R547" s="180"/>
      <c r="S547" s="180"/>
    </row>
    <row r="548" spans="1:19" ht="16.5" customHeight="1">
      <c r="A548" s="180"/>
      <c r="B548" s="180"/>
      <c r="C548" s="180"/>
      <c r="D548" s="180"/>
      <c r="E548" s="181"/>
      <c r="F548" s="181"/>
      <c r="L548" s="180"/>
      <c r="O548" s="180"/>
      <c r="P548" s="180"/>
      <c r="Q548" s="180"/>
      <c r="R548" s="180"/>
      <c r="S548" s="180"/>
    </row>
    <row r="549" spans="1:19" ht="16.5" customHeight="1">
      <c r="A549" s="180"/>
      <c r="B549" s="180"/>
      <c r="C549" s="180"/>
      <c r="D549" s="180"/>
      <c r="E549" s="181"/>
      <c r="F549" s="181"/>
      <c r="L549" s="180"/>
      <c r="O549" s="180"/>
      <c r="P549" s="180"/>
      <c r="Q549" s="180"/>
      <c r="R549" s="180"/>
      <c r="S549" s="180"/>
    </row>
    <row r="550" spans="1:19" ht="16.5" customHeight="1">
      <c r="A550" s="180"/>
      <c r="B550" s="180"/>
      <c r="C550" s="180"/>
      <c r="D550" s="180"/>
      <c r="E550" s="181"/>
      <c r="F550" s="181"/>
      <c r="L550" s="180"/>
      <c r="O550" s="180"/>
      <c r="P550" s="180"/>
      <c r="Q550" s="180"/>
      <c r="R550" s="180"/>
      <c r="S550" s="180"/>
    </row>
    <row r="551" spans="1:19" ht="16.5" customHeight="1">
      <c r="A551" s="180"/>
      <c r="B551" s="180"/>
      <c r="C551" s="180"/>
      <c r="D551" s="180"/>
      <c r="E551" s="181"/>
      <c r="F551" s="181"/>
      <c r="L551" s="180"/>
      <c r="O551" s="180"/>
      <c r="P551" s="180"/>
      <c r="Q551" s="180"/>
      <c r="R551" s="180"/>
      <c r="S551" s="180"/>
    </row>
    <row r="552" spans="1:19" ht="16.5" customHeight="1">
      <c r="A552" s="180"/>
      <c r="B552" s="180"/>
      <c r="C552" s="180"/>
      <c r="D552" s="180"/>
      <c r="E552" s="181"/>
      <c r="F552" s="181"/>
      <c r="L552" s="180"/>
      <c r="O552" s="180"/>
      <c r="P552" s="180"/>
      <c r="Q552" s="180"/>
      <c r="R552" s="180"/>
      <c r="S552" s="180"/>
    </row>
    <row r="553" spans="1:19" ht="16.5" customHeight="1">
      <c r="A553" s="180"/>
      <c r="B553" s="180"/>
      <c r="C553" s="180"/>
      <c r="D553" s="180"/>
      <c r="E553" s="181"/>
      <c r="F553" s="181"/>
      <c r="L553" s="180"/>
      <c r="O553" s="180"/>
      <c r="P553" s="180"/>
      <c r="Q553" s="180"/>
      <c r="R553" s="180"/>
      <c r="S553" s="180"/>
    </row>
    <row r="554" spans="1:19" ht="16.5" customHeight="1">
      <c r="A554" s="180"/>
      <c r="B554" s="180"/>
      <c r="C554" s="180"/>
      <c r="D554" s="180"/>
      <c r="E554" s="181"/>
      <c r="F554" s="181"/>
      <c r="L554" s="180"/>
      <c r="O554" s="180"/>
      <c r="P554" s="180"/>
      <c r="Q554" s="180"/>
      <c r="R554" s="180"/>
      <c r="S554" s="180"/>
    </row>
    <row r="555" spans="1:19" ht="16.5" customHeight="1">
      <c r="A555" s="180"/>
      <c r="B555" s="180"/>
      <c r="C555" s="180"/>
      <c r="D555" s="180"/>
      <c r="E555" s="181"/>
      <c r="F555" s="181"/>
      <c r="L555" s="180"/>
      <c r="O555" s="180"/>
      <c r="P555" s="180"/>
      <c r="Q555" s="180"/>
      <c r="R555" s="180"/>
      <c r="S555" s="180"/>
    </row>
    <row r="556" spans="1:19" ht="16.5" customHeight="1">
      <c r="A556" s="180"/>
      <c r="B556" s="180"/>
      <c r="C556" s="180"/>
      <c r="D556" s="180"/>
      <c r="E556" s="181"/>
      <c r="F556" s="181"/>
      <c r="L556" s="180"/>
      <c r="O556" s="180"/>
      <c r="P556" s="180"/>
      <c r="Q556" s="180"/>
      <c r="R556" s="180"/>
      <c r="S556" s="180"/>
    </row>
    <row r="557" spans="1:19" ht="16.5" customHeight="1">
      <c r="A557" s="180"/>
      <c r="B557" s="180"/>
      <c r="C557" s="180"/>
      <c r="D557" s="180"/>
      <c r="E557" s="181"/>
      <c r="F557" s="181"/>
      <c r="L557" s="180"/>
      <c r="O557" s="180"/>
      <c r="P557" s="180"/>
      <c r="Q557" s="180"/>
      <c r="R557" s="180"/>
      <c r="S557" s="180"/>
    </row>
    <row r="558" spans="1:19" ht="16.5" customHeight="1">
      <c r="A558" s="180"/>
      <c r="B558" s="180"/>
      <c r="C558" s="180"/>
      <c r="D558" s="180"/>
      <c r="E558" s="181"/>
      <c r="F558" s="181"/>
      <c r="L558" s="180"/>
      <c r="O558" s="180"/>
      <c r="P558" s="180"/>
      <c r="Q558" s="180"/>
      <c r="R558" s="180"/>
      <c r="S558" s="180"/>
    </row>
    <row r="559" spans="1:19" ht="16.5" customHeight="1">
      <c r="A559" s="180"/>
      <c r="B559" s="180"/>
      <c r="C559" s="180"/>
      <c r="D559" s="180"/>
      <c r="E559" s="181"/>
      <c r="F559" s="181"/>
      <c r="L559" s="180"/>
      <c r="O559" s="180"/>
      <c r="P559" s="180"/>
      <c r="Q559" s="180"/>
      <c r="R559" s="180"/>
      <c r="S559" s="180"/>
    </row>
    <row r="560" spans="1:19" ht="16.5" customHeight="1">
      <c r="A560" s="180"/>
      <c r="B560" s="180"/>
      <c r="C560" s="180"/>
      <c r="D560" s="180"/>
      <c r="E560" s="181"/>
      <c r="F560" s="181"/>
      <c r="L560" s="180"/>
      <c r="O560" s="180"/>
      <c r="P560" s="180"/>
      <c r="Q560" s="180"/>
      <c r="R560" s="180"/>
      <c r="S560" s="180"/>
    </row>
    <row r="561" spans="1:19" ht="16.5" customHeight="1">
      <c r="A561" s="180"/>
      <c r="B561" s="180"/>
      <c r="C561" s="180"/>
      <c r="D561" s="180"/>
      <c r="E561" s="181"/>
      <c r="F561" s="181"/>
      <c r="L561" s="180"/>
      <c r="O561" s="180"/>
      <c r="P561" s="180"/>
      <c r="Q561" s="180"/>
      <c r="R561" s="180"/>
      <c r="S561" s="180"/>
    </row>
    <row r="562" spans="1:19" ht="16.5" customHeight="1">
      <c r="A562" s="180"/>
      <c r="B562" s="180"/>
      <c r="C562" s="180"/>
      <c r="D562" s="180"/>
      <c r="E562" s="181"/>
      <c r="F562" s="181"/>
      <c r="L562" s="180"/>
      <c r="O562" s="180"/>
      <c r="P562" s="180"/>
      <c r="Q562" s="180"/>
      <c r="R562" s="180"/>
      <c r="S562" s="180"/>
    </row>
    <row r="563" spans="1:19" ht="16.5" customHeight="1">
      <c r="A563" s="180"/>
      <c r="B563" s="180"/>
      <c r="C563" s="180"/>
      <c r="D563" s="180"/>
      <c r="E563" s="181"/>
      <c r="F563" s="181"/>
      <c r="L563" s="180"/>
      <c r="O563" s="180"/>
      <c r="P563" s="180"/>
      <c r="Q563" s="180"/>
      <c r="R563" s="180"/>
      <c r="S563" s="180"/>
    </row>
    <row r="564" spans="1:19" ht="16.5" customHeight="1">
      <c r="A564" s="180"/>
      <c r="B564" s="180"/>
      <c r="C564" s="180"/>
      <c r="D564" s="180"/>
      <c r="E564" s="181"/>
      <c r="F564" s="181"/>
      <c r="L564" s="180"/>
      <c r="O564" s="180"/>
      <c r="P564" s="180"/>
      <c r="Q564" s="180"/>
      <c r="R564" s="180"/>
      <c r="S564" s="180"/>
    </row>
    <row r="565" spans="1:19" ht="16.5" customHeight="1">
      <c r="A565" s="180"/>
      <c r="B565" s="180"/>
      <c r="C565" s="180"/>
      <c r="D565" s="180"/>
      <c r="E565" s="181"/>
      <c r="F565" s="181"/>
      <c r="L565" s="180"/>
      <c r="O565" s="180"/>
      <c r="P565" s="180"/>
      <c r="Q565" s="180"/>
      <c r="R565" s="180"/>
      <c r="S565" s="180"/>
    </row>
    <row r="566" spans="1:19" ht="16.5" customHeight="1">
      <c r="A566" s="180"/>
      <c r="B566" s="180"/>
      <c r="C566" s="180"/>
      <c r="D566" s="180"/>
      <c r="E566" s="181"/>
      <c r="F566" s="181"/>
      <c r="L566" s="180"/>
      <c r="O566" s="180"/>
      <c r="P566" s="180"/>
      <c r="Q566" s="180"/>
      <c r="R566" s="180"/>
      <c r="S566" s="180"/>
    </row>
    <row r="567" spans="1:19" ht="16.5" customHeight="1">
      <c r="A567" s="180"/>
      <c r="B567" s="180"/>
      <c r="C567" s="180"/>
      <c r="D567" s="180"/>
      <c r="E567" s="181"/>
      <c r="F567" s="181"/>
      <c r="L567" s="180"/>
      <c r="O567" s="180"/>
      <c r="P567" s="180"/>
      <c r="Q567" s="180"/>
      <c r="R567" s="180"/>
      <c r="S567" s="180"/>
    </row>
    <row r="568" spans="1:19" ht="16.5" customHeight="1">
      <c r="A568" s="180"/>
      <c r="B568" s="180"/>
      <c r="C568" s="180"/>
      <c r="D568" s="180"/>
      <c r="E568" s="181"/>
      <c r="F568" s="181"/>
      <c r="L568" s="180"/>
      <c r="O568" s="180"/>
      <c r="P568" s="180"/>
      <c r="Q568" s="180"/>
      <c r="R568" s="180"/>
      <c r="S568" s="180"/>
    </row>
    <row r="569" spans="1:19" ht="16.5" customHeight="1">
      <c r="A569" s="180"/>
      <c r="B569" s="180"/>
      <c r="C569" s="180"/>
      <c r="D569" s="180"/>
      <c r="E569" s="181"/>
      <c r="F569" s="181"/>
      <c r="L569" s="180"/>
      <c r="O569" s="180"/>
      <c r="P569" s="180"/>
      <c r="Q569" s="180"/>
      <c r="R569" s="180"/>
      <c r="S569" s="180"/>
    </row>
    <row r="570" spans="1:19" ht="16.5" customHeight="1">
      <c r="A570" s="180"/>
      <c r="B570" s="180"/>
      <c r="C570" s="180"/>
      <c r="D570" s="180"/>
      <c r="E570" s="181"/>
      <c r="F570" s="181"/>
      <c r="L570" s="180"/>
      <c r="O570" s="180"/>
      <c r="P570" s="180"/>
      <c r="Q570" s="180"/>
      <c r="R570" s="180"/>
      <c r="S570" s="180"/>
    </row>
    <row r="571" spans="1:19" ht="16.5" customHeight="1">
      <c r="A571" s="180"/>
      <c r="B571" s="180"/>
      <c r="C571" s="180"/>
      <c r="D571" s="180"/>
      <c r="E571" s="181"/>
      <c r="F571" s="181"/>
      <c r="L571" s="180"/>
      <c r="O571" s="180"/>
      <c r="P571" s="180"/>
      <c r="Q571" s="180"/>
      <c r="R571" s="180"/>
      <c r="S571" s="180"/>
    </row>
    <row r="572" spans="1:19" ht="16.5" customHeight="1">
      <c r="A572" s="180"/>
      <c r="B572" s="180"/>
      <c r="C572" s="180"/>
      <c r="D572" s="180"/>
      <c r="E572" s="181"/>
      <c r="F572" s="181"/>
      <c r="L572" s="180"/>
      <c r="O572" s="180"/>
      <c r="P572" s="180"/>
      <c r="Q572" s="180"/>
      <c r="R572" s="180"/>
      <c r="S572" s="180"/>
    </row>
    <row r="573" spans="1:19" ht="16.5" customHeight="1">
      <c r="A573" s="180"/>
      <c r="B573" s="180"/>
      <c r="C573" s="180"/>
      <c r="D573" s="180"/>
      <c r="E573" s="181"/>
      <c r="F573" s="181"/>
      <c r="L573" s="180"/>
      <c r="O573" s="180"/>
      <c r="P573" s="180"/>
      <c r="Q573" s="180"/>
      <c r="R573" s="180"/>
      <c r="S573" s="180"/>
    </row>
    <row r="574" spans="1:19" ht="16.5" customHeight="1">
      <c r="A574" s="180"/>
      <c r="B574" s="180"/>
      <c r="C574" s="180"/>
      <c r="D574" s="180"/>
      <c r="E574" s="181"/>
      <c r="F574" s="181"/>
      <c r="L574" s="180"/>
      <c r="O574" s="180"/>
      <c r="P574" s="180"/>
      <c r="Q574" s="180"/>
      <c r="R574" s="180"/>
      <c r="S574" s="180"/>
    </row>
    <row r="575" spans="1:19" ht="16.5" customHeight="1">
      <c r="A575" s="180"/>
      <c r="B575" s="180"/>
      <c r="C575" s="180"/>
      <c r="D575" s="180"/>
      <c r="E575" s="181"/>
      <c r="F575" s="181"/>
      <c r="L575" s="180"/>
      <c r="O575" s="180"/>
      <c r="P575" s="180"/>
      <c r="Q575" s="180"/>
      <c r="R575" s="180"/>
      <c r="S575" s="180"/>
    </row>
    <row r="576" spans="1:19" ht="16.5" customHeight="1">
      <c r="A576" s="180"/>
      <c r="B576" s="180"/>
      <c r="C576" s="180"/>
      <c r="D576" s="180"/>
      <c r="E576" s="181"/>
      <c r="F576" s="181"/>
      <c r="L576" s="180"/>
      <c r="O576" s="180"/>
      <c r="P576" s="180"/>
      <c r="Q576" s="180"/>
      <c r="R576" s="180"/>
      <c r="S576" s="180"/>
    </row>
    <row r="577" spans="1:19" ht="16.5" customHeight="1">
      <c r="A577" s="180"/>
      <c r="B577" s="180"/>
      <c r="C577" s="180"/>
      <c r="D577" s="180"/>
      <c r="E577" s="181"/>
      <c r="F577" s="181"/>
      <c r="L577" s="180"/>
      <c r="O577" s="180"/>
      <c r="P577" s="180"/>
      <c r="Q577" s="180"/>
      <c r="R577" s="180"/>
      <c r="S577" s="180"/>
    </row>
    <row r="578" spans="1:19" ht="16.5" customHeight="1">
      <c r="A578" s="180"/>
      <c r="B578" s="180"/>
      <c r="C578" s="180"/>
      <c r="D578" s="180"/>
      <c r="E578" s="181"/>
      <c r="F578" s="181"/>
      <c r="L578" s="180"/>
      <c r="O578" s="180"/>
      <c r="P578" s="180"/>
      <c r="Q578" s="180"/>
      <c r="R578" s="180"/>
      <c r="S578" s="180"/>
    </row>
    <row r="579" spans="1:19" ht="16.5" customHeight="1">
      <c r="A579" s="180"/>
      <c r="B579" s="180"/>
      <c r="C579" s="180"/>
      <c r="D579" s="180"/>
      <c r="E579" s="181"/>
      <c r="F579" s="181"/>
      <c r="L579" s="180"/>
      <c r="O579" s="180"/>
      <c r="P579" s="180"/>
      <c r="Q579" s="180"/>
      <c r="R579" s="180"/>
      <c r="S579" s="180"/>
    </row>
    <row r="580" spans="1:19" ht="16.5" customHeight="1">
      <c r="A580" s="180"/>
      <c r="B580" s="180"/>
      <c r="C580" s="180"/>
      <c r="D580" s="180"/>
      <c r="E580" s="181"/>
      <c r="F580" s="181"/>
      <c r="L580" s="180"/>
      <c r="O580" s="180"/>
      <c r="P580" s="180"/>
      <c r="Q580" s="180"/>
      <c r="R580" s="180"/>
      <c r="S580" s="180"/>
    </row>
    <row r="581" spans="1:19" ht="16.5" customHeight="1">
      <c r="A581" s="180"/>
      <c r="B581" s="180"/>
      <c r="C581" s="180"/>
      <c r="D581" s="180"/>
      <c r="E581" s="181"/>
      <c r="F581" s="181"/>
      <c r="L581" s="180"/>
      <c r="O581" s="180"/>
      <c r="P581" s="180"/>
      <c r="Q581" s="180"/>
      <c r="R581" s="180"/>
      <c r="S581" s="180"/>
    </row>
    <row r="582" spans="1:19" ht="16.5" customHeight="1">
      <c r="A582" s="180"/>
      <c r="B582" s="180"/>
      <c r="C582" s="180"/>
      <c r="D582" s="180"/>
      <c r="E582" s="181"/>
      <c r="F582" s="181"/>
      <c r="L582" s="180"/>
      <c r="O582" s="180"/>
      <c r="P582" s="180"/>
      <c r="Q582" s="180"/>
      <c r="R582" s="180"/>
      <c r="S582" s="180"/>
    </row>
    <row r="583" spans="1:19" ht="16.5" customHeight="1">
      <c r="A583" s="180"/>
      <c r="B583" s="180"/>
      <c r="C583" s="180"/>
      <c r="D583" s="180"/>
      <c r="E583" s="181"/>
      <c r="F583" s="181"/>
      <c r="L583" s="180"/>
      <c r="O583" s="180"/>
      <c r="P583" s="180"/>
      <c r="Q583" s="180"/>
      <c r="R583" s="180"/>
      <c r="S583" s="180"/>
    </row>
    <row r="584" spans="1:19" ht="16.5" customHeight="1">
      <c r="A584" s="180"/>
      <c r="B584" s="180"/>
      <c r="C584" s="180"/>
      <c r="D584" s="180"/>
      <c r="E584" s="181"/>
      <c r="F584" s="181"/>
      <c r="L584" s="180"/>
      <c r="O584" s="180"/>
      <c r="P584" s="180"/>
      <c r="Q584" s="180"/>
      <c r="R584" s="180"/>
      <c r="S584" s="180"/>
    </row>
    <row r="585" spans="1:19" ht="16.5" customHeight="1">
      <c r="A585" s="180"/>
      <c r="B585" s="180"/>
      <c r="C585" s="180"/>
      <c r="D585" s="180"/>
      <c r="E585" s="181"/>
      <c r="F585" s="181"/>
      <c r="L585" s="180"/>
      <c r="O585" s="180"/>
      <c r="P585" s="180"/>
      <c r="Q585" s="180"/>
      <c r="R585" s="180"/>
      <c r="S585" s="180"/>
    </row>
    <row r="586" spans="1:19" ht="16.5" customHeight="1">
      <c r="A586" s="180"/>
      <c r="B586" s="180"/>
      <c r="C586" s="180"/>
      <c r="D586" s="180"/>
      <c r="E586" s="181"/>
      <c r="F586" s="181"/>
      <c r="L586" s="180"/>
      <c r="O586" s="180"/>
      <c r="P586" s="180"/>
      <c r="Q586" s="180"/>
      <c r="R586" s="180"/>
      <c r="S586" s="180"/>
    </row>
    <row r="587" spans="1:19" ht="16.5" customHeight="1">
      <c r="A587" s="180"/>
      <c r="B587" s="180"/>
      <c r="C587" s="180"/>
      <c r="D587" s="180"/>
      <c r="E587" s="181"/>
      <c r="F587" s="181"/>
      <c r="L587" s="180"/>
      <c r="O587" s="180"/>
      <c r="P587" s="180"/>
      <c r="Q587" s="180"/>
      <c r="R587" s="180"/>
      <c r="S587" s="180"/>
    </row>
    <row r="588" spans="1:19" ht="16.5" customHeight="1">
      <c r="A588" s="180"/>
      <c r="B588" s="180"/>
      <c r="C588" s="180"/>
      <c r="D588" s="180"/>
      <c r="E588" s="181"/>
      <c r="F588" s="181"/>
      <c r="L588" s="180"/>
      <c r="O588" s="180"/>
      <c r="P588" s="180"/>
      <c r="Q588" s="180"/>
      <c r="R588" s="180"/>
      <c r="S588" s="180"/>
    </row>
    <row r="589" spans="1:19" ht="16.5" customHeight="1">
      <c r="A589" s="180"/>
      <c r="B589" s="180"/>
      <c r="C589" s="180"/>
      <c r="D589" s="180"/>
      <c r="E589" s="181"/>
      <c r="F589" s="181"/>
      <c r="L589" s="180"/>
      <c r="O589" s="180"/>
      <c r="P589" s="180"/>
      <c r="Q589" s="180"/>
      <c r="R589" s="180"/>
      <c r="S589" s="180"/>
    </row>
    <row r="590" spans="1:19" ht="16.5" customHeight="1">
      <c r="A590" s="180"/>
      <c r="B590" s="180"/>
      <c r="C590" s="180"/>
      <c r="D590" s="180"/>
      <c r="E590" s="181"/>
      <c r="F590" s="181"/>
      <c r="L590" s="180"/>
      <c r="O590" s="180"/>
      <c r="P590" s="180"/>
      <c r="Q590" s="180"/>
      <c r="R590" s="180"/>
      <c r="S590" s="180"/>
    </row>
    <row r="591" spans="1:19" ht="16.5" customHeight="1">
      <c r="A591" s="180"/>
      <c r="B591" s="180"/>
      <c r="C591" s="180"/>
      <c r="D591" s="180"/>
      <c r="E591" s="181"/>
      <c r="F591" s="181"/>
      <c r="L591" s="180"/>
      <c r="O591" s="180"/>
      <c r="P591" s="180"/>
      <c r="Q591" s="180"/>
      <c r="R591" s="180"/>
      <c r="S591" s="180"/>
    </row>
    <row r="592" spans="1:19" ht="16.5" customHeight="1">
      <c r="A592" s="180"/>
      <c r="B592" s="180"/>
      <c r="C592" s="180"/>
      <c r="D592" s="180"/>
      <c r="E592" s="181"/>
      <c r="F592" s="181"/>
      <c r="L592" s="180"/>
      <c r="O592" s="180"/>
      <c r="P592" s="180"/>
      <c r="Q592" s="180"/>
      <c r="R592" s="180"/>
      <c r="S592" s="180"/>
    </row>
    <row r="593" spans="1:19" ht="16.5" customHeight="1">
      <c r="A593" s="180"/>
      <c r="B593" s="180"/>
      <c r="C593" s="180"/>
      <c r="D593" s="180"/>
      <c r="E593" s="181"/>
      <c r="F593" s="181"/>
      <c r="L593" s="180"/>
      <c r="O593" s="180"/>
      <c r="P593" s="180"/>
      <c r="Q593" s="180"/>
      <c r="R593" s="180"/>
      <c r="S593" s="180"/>
    </row>
    <row r="594" spans="1:19" ht="16.5" customHeight="1">
      <c r="A594" s="180"/>
      <c r="B594" s="180"/>
      <c r="C594" s="180"/>
      <c r="D594" s="180"/>
      <c r="E594" s="181"/>
      <c r="F594" s="181"/>
      <c r="L594" s="180"/>
      <c r="O594" s="180"/>
      <c r="P594" s="180"/>
      <c r="Q594" s="180"/>
      <c r="R594" s="180"/>
      <c r="S594" s="180"/>
    </row>
    <row r="595" spans="1:19" ht="16.5" customHeight="1">
      <c r="A595" s="180"/>
      <c r="B595" s="180"/>
      <c r="C595" s="180"/>
      <c r="D595" s="180"/>
      <c r="E595" s="181"/>
      <c r="F595" s="181"/>
      <c r="L595" s="180"/>
      <c r="O595" s="180"/>
      <c r="P595" s="180"/>
      <c r="Q595" s="180"/>
      <c r="R595" s="180"/>
      <c r="S595" s="180"/>
    </row>
    <row r="596" spans="1:19" ht="16.5" customHeight="1">
      <c r="A596" s="180"/>
      <c r="B596" s="180"/>
      <c r="C596" s="180"/>
      <c r="D596" s="180"/>
      <c r="E596" s="181"/>
      <c r="F596" s="181"/>
      <c r="L596" s="180"/>
      <c r="O596" s="180"/>
      <c r="P596" s="180"/>
      <c r="Q596" s="180"/>
      <c r="R596" s="180"/>
      <c r="S596" s="180"/>
    </row>
    <row r="597" spans="1:19" ht="16.5" customHeight="1">
      <c r="A597" s="180"/>
      <c r="B597" s="180"/>
      <c r="C597" s="180"/>
      <c r="D597" s="180"/>
      <c r="E597" s="181"/>
      <c r="F597" s="181"/>
      <c r="L597" s="180"/>
      <c r="O597" s="180"/>
      <c r="P597" s="180"/>
      <c r="Q597" s="180"/>
      <c r="R597" s="180"/>
      <c r="S597" s="180"/>
    </row>
    <row r="598" spans="1:19" ht="16.5" customHeight="1">
      <c r="A598" s="180"/>
      <c r="B598" s="180"/>
      <c r="C598" s="180"/>
      <c r="D598" s="180"/>
      <c r="E598" s="181"/>
      <c r="F598" s="181"/>
      <c r="L598" s="180"/>
      <c r="O598" s="180"/>
      <c r="P598" s="180"/>
      <c r="Q598" s="180"/>
      <c r="R598" s="180"/>
      <c r="S598" s="180"/>
    </row>
    <row r="599" spans="1:19" ht="16.5" customHeight="1">
      <c r="A599" s="180"/>
      <c r="B599" s="180"/>
      <c r="C599" s="180"/>
      <c r="D599" s="180"/>
      <c r="E599" s="181"/>
      <c r="F599" s="181"/>
      <c r="L599" s="180"/>
      <c r="O599" s="180"/>
      <c r="P599" s="180"/>
      <c r="Q599" s="180"/>
      <c r="R599" s="180"/>
      <c r="S599" s="180"/>
    </row>
    <row r="600" spans="1:19" ht="16.5" customHeight="1">
      <c r="A600" s="180"/>
      <c r="B600" s="180"/>
      <c r="C600" s="180"/>
      <c r="D600" s="180"/>
      <c r="E600" s="181"/>
      <c r="F600" s="181"/>
      <c r="L600" s="180"/>
      <c r="O600" s="180"/>
      <c r="P600" s="180"/>
      <c r="Q600" s="180"/>
      <c r="R600" s="180"/>
      <c r="S600" s="180"/>
    </row>
    <row r="601" spans="1:19" ht="16.5" customHeight="1">
      <c r="A601" s="180"/>
      <c r="B601" s="180"/>
      <c r="C601" s="180"/>
      <c r="D601" s="180"/>
      <c r="E601" s="181"/>
      <c r="F601" s="181"/>
      <c r="L601" s="180"/>
      <c r="O601" s="180"/>
      <c r="P601" s="180"/>
      <c r="Q601" s="180"/>
      <c r="R601" s="180"/>
      <c r="S601" s="180"/>
    </row>
    <row r="602" spans="1:19" ht="16.5" customHeight="1">
      <c r="A602" s="180"/>
      <c r="B602" s="180"/>
      <c r="C602" s="180"/>
      <c r="D602" s="180"/>
      <c r="E602" s="181"/>
      <c r="F602" s="181"/>
      <c r="L602" s="180"/>
      <c r="O602" s="180"/>
      <c r="P602" s="180"/>
      <c r="Q602" s="180"/>
      <c r="R602" s="180"/>
      <c r="S602" s="180"/>
    </row>
    <row r="603" spans="1:19" ht="16.5" customHeight="1">
      <c r="A603" s="180"/>
      <c r="B603" s="180"/>
      <c r="C603" s="180"/>
      <c r="D603" s="180"/>
      <c r="E603" s="181"/>
      <c r="F603" s="181"/>
      <c r="L603" s="180"/>
      <c r="O603" s="180"/>
      <c r="P603" s="180"/>
      <c r="Q603" s="180"/>
      <c r="R603" s="180"/>
      <c r="S603" s="180"/>
    </row>
    <row r="604" spans="1:19" ht="16.5" customHeight="1">
      <c r="A604" s="180"/>
      <c r="B604" s="180"/>
      <c r="C604" s="180"/>
      <c r="D604" s="180"/>
      <c r="E604" s="181"/>
      <c r="F604" s="181"/>
      <c r="L604" s="180"/>
      <c r="O604" s="180"/>
      <c r="P604" s="180"/>
      <c r="Q604" s="180"/>
      <c r="R604" s="180"/>
      <c r="S604" s="180"/>
    </row>
    <row r="605" spans="1:19" ht="16.5" customHeight="1">
      <c r="A605" s="180"/>
      <c r="B605" s="180"/>
      <c r="C605" s="180"/>
      <c r="D605" s="180"/>
      <c r="E605" s="181"/>
      <c r="F605" s="181"/>
      <c r="L605" s="180"/>
      <c r="O605" s="180"/>
      <c r="P605" s="180"/>
      <c r="Q605" s="180"/>
      <c r="R605" s="180"/>
      <c r="S605" s="180"/>
    </row>
    <row r="606" spans="1:19" ht="16.5" customHeight="1">
      <c r="A606" s="180"/>
      <c r="B606" s="180"/>
      <c r="C606" s="180"/>
      <c r="D606" s="180"/>
      <c r="E606" s="181"/>
      <c r="F606" s="181"/>
      <c r="L606" s="180"/>
      <c r="O606" s="180"/>
      <c r="P606" s="180"/>
      <c r="Q606" s="180"/>
      <c r="R606" s="180"/>
      <c r="S606" s="180"/>
    </row>
    <row r="607" spans="1:19" ht="16.5" customHeight="1">
      <c r="A607" s="180"/>
      <c r="B607" s="180"/>
      <c r="C607" s="180"/>
      <c r="D607" s="180"/>
      <c r="E607" s="181"/>
      <c r="F607" s="181"/>
      <c r="L607" s="180"/>
      <c r="O607" s="180"/>
      <c r="P607" s="180"/>
      <c r="Q607" s="180"/>
      <c r="R607" s="180"/>
      <c r="S607" s="180"/>
    </row>
    <row r="608" spans="1:19" ht="16.5" customHeight="1">
      <c r="A608" s="180"/>
      <c r="B608" s="180"/>
      <c r="C608" s="180"/>
      <c r="D608" s="180"/>
      <c r="E608" s="181"/>
      <c r="F608" s="181"/>
      <c r="L608" s="180"/>
      <c r="O608" s="180"/>
      <c r="P608" s="180"/>
      <c r="Q608" s="180"/>
      <c r="R608" s="180"/>
      <c r="S608" s="180"/>
    </row>
    <row r="609" spans="1:19" ht="16.5" customHeight="1">
      <c r="A609" s="180"/>
      <c r="B609" s="180"/>
      <c r="C609" s="180"/>
      <c r="D609" s="180"/>
      <c r="E609" s="181"/>
      <c r="F609" s="181"/>
      <c r="L609" s="180"/>
      <c r="O609" s="180"/>
      <c r="P609" s="180"/>
      <c r="Q609" s="180"/>
      <c r="R609" s="180"/>
      <c r="S609" s="180"/>
    </row>
    <row r="610" spans="1:19" ht="16.5" customHeight="1">
      <c r="A610" s="180"/>
      <c r="B610" s="180"/>
      <c r="C610" s="180"/>
      <c r="D610" s="180"/>
      <c r="E610" s="181"/>
      <c r="F610" s="181"/>
      <c r="L610" s="180"/>
      <c r="O610" s="180"/>
      <c r="P610" s="180"/>
      <c r="Q610" s="180"/>
      <c r="R610" s="180"/>
      <c r="S610" s="180"/>
    </row>
    <row r="611" spans="1:19" ht="16.5" customHeight="1">
      <c r="A611" s="180"/>
      <c r="B611" s="180"/>
      <c r="C611" s="180"/>
      <c r="D611" s="180"/>
      <c r="E611" s="181"/>
      <c r="F611" s="181"/>
      <c r="L611" s="180"/>
      <c r="O611" s="180"/>
      <c r="P611" s="180"/>
      <c r="Q611" s="180"/>
      <c r="R611" s="180"/>
      <c r="S611" s="180"/>
    </row>
    <row r="612" spans="1:19" ht="16.5" customHeight="1">
      <c r="A612" s="180"/>
      <c r="B612" s="180"/>
      <c r="C612" s="180"/>
      <c r="D612" s="180"/>
      <c r="E612" s="181"/>
      <c r="F612" s="181"/>
      <c r="L612" s="180"/>
      <c r="O612" s="180"/>
      <c r="P612" s="180"/>
      <c r="Q612" s="180"/>
      <c r="R612" s="180"/>
      <c r="S612" s="180"/>
    </row>
    <row r="613" spans="1:19" ht="16.5" customHeight="1">
      <c r="A613" s="180"/>
      <c r="B613" s="180"/>
      <c r="C613" s="180"/>
      <c r="D613" s="180"/>
      <c r="E613" s="181"/>
      <c r="F613" s="181"/>
      <c r="L613" s="180"/>
      <c r="O613" s="180"/>
      <c r="P613" s="180"/>
      <c r="Q613" s="180"/>
      <c r="R613" s="180"/>
      <c r="S613" s="180"/>
    </row>
    <row r="614" spans="1:19" ht="16.5" customHeight="1">
      <c r="A614" s="180"/>
      <c r="B614" s="180"/>
      <c r="C614" s="180"/>
      <c r="D614" s="180"/>
      <c r="E614" s="181"/>
      <c r="F614" s="181"/>
      <c r="L614" s="180"/>
      <c r="O614" s="180"/>
      <c r="P614" s="180"/>
      <c r="Q614" s="180"/>
      <c r="R614" s="180"/>
      <c r="S614" s="180"/>
    </row>
    <row r="615" spans="1:19" ht="16.5" customHeight="1">
      <c r="A615" s="180"/>
      <c r="B615" s="180"/>
      <c r="C615" s="180"/>
      <c r="D615" s="180"/>
      <c r="E615" s="181"/>
      <c r="F615" s="181"/>
      <c r="L615" s="180"/>
      <c r="O615" s="180"/>
      <c r="P615" s="180"/>
      <c r="Q615" s="180"/>
      <c r="R615" s="180"/>
      <c r="S615" s="180"/>
    </row>
    <row r="616" spans="1:19" ht="16.5" customHeight="1">
      <c r="A616" s="180"/>
      <c r="B616" s="180"/>
      <c r="C616" s="180"/>
      <c r="D616" s="180"/>
      <c r="E616" s="181"/>
      <c r="F616" s="181"/>
      <c r="L616" s="180"/>
      <c r="O616" s="180"/>
      <c r="P616" s="180"/>
      <c r="Q616" s="180"/>
      <c r="R616" s="180"/>
      <c r="S616" s="180"/>
    </row>
    <row r="617" spans="1:19" ht="16.5" customHeight="1">
      <c r="A617" s="180"/>
      <c r="B617" s="180"/>
      <c r="C617" s="180"/>
      <c r="D617" s="180"/>
      <c r="E617" s="181"/>
      <c r="F617" s="181"/>
      <c r="L617" s="180"/>
      <c r="O617" s="180"/>
      <c r="P617" s="180"/>
      <c r="Q617" s="180"/>
      <c r="R617" s="180"/>
      <c r="S617" s="180"/>
    </row>
    <row r="618" spans="1:19" ht="16.5" customHeight="1">
      <c r="A618" s="180"/>
      <c r="B618" s="180"/>
      <c r="C618" s="180"/>
      <c r="D618" s="180"/>
      <c r="E618" s="181"/>
      <c r="F618" s="181"/>
      <c r="L618" s="180"/>
      <c r="O618" s="180"/>
      <c r="P618" s="180"/>
      <c r="Q618" s="180"/>
      <c r="R618" s="180"/>
      <c r="S618" s="180"/>
    </row>
    <row r="619" spans="1:19" ht="16.5" customHeight="1">
      <c r="A619" s="180"/>
      <c r="B619" s="180"/>
      <c r="C619" s="180"/>
      <c r="D619" s="180"/>
      <c r="E619" s="181"/>
      <c r="F619" s="181"/>
      <c r="L619" s="180"/>
      <c r="O619" s="180"/>
      <c r="P619" s="180"/>
      <c r="Q619" s="180"/>
      <c r="R619" s="180"/>
      <c r="S619" s="180"/>
    </row>
    <row r="620" spans="1:19" ht="16.5" customHeight="1">
      <c r="A620" s="180"/>
      <c r="B620" s="180"/>
      <c r="C620" s="180"/>
      <c r="D620" s="180"/>
      <c r="E620" s="181"/>
      <c r="F620" s="181"/>
      <c r="L620" s="180"/>
      <c r="O620" s="180"/>
      <c r="P620" s="180"/>
      <c r="Q620" s="180"/>
      <c r="R620" s="180"/>
      <c r="S620" s="180"/>
    </row>
    <row r="621" spans="1:19" ht="16.5" customHeight="1">
      <c r="A621" s="180"/>
      <c r="B621" s="180"/>
      <c r="C621" s="180"/>
      <c r="D621" s="180"/>
      <c r="E621" s="181"/>
      <c r="F621" s="181"/>
      <c r="L621" s="180"/>
      <c r="O621" s="180"/>
      <c r="P621" s="180"/>
      <c r="Q621" s="180"/>
      <c r="R621" s="180"/>
      <c r="S621" s="180"/>
    </row>
    <row r="622" spans="1:19" ht="16.5" customHeight="1">
      <c r="A622" s="180"/>
      <c r="B622" s="180"/>
      <c r="C622" s="180"/>
      <c r="D622" s="180"/>
      <c r="E622" s="181"/>
      <c r="F622" s="181"/>
      <c r="L622" s="180"/>
      <c r="O622" s="180"/>
      <c r="P622" s="180"/>
      <c r="Q622" s="180"/>
      <c r="R622" s="180"/>
      <c r="S622" s="180"/>
    </row>
    <row r="623" spans="1:19" ht="16.5" customHeight="1">
      <c r="A623" s="180"/>
      <c r="B623" s="180"/>
      <c r="C623" s="180"/>
      <c r="D623" s="180"/>
      <c r="E623" s="181"/>
      <c r="F623" s="181"/>
      <c r="L623" s="180"/>
      <c r="O623" s="180"/>
      <c r="P623" s="180"/>
      <c r="Q623" s="180"/>
      <c r="R623" s="180"/>
      <c r="S623" s="180"/>
    </row>
    <row r="624" spans="1:19" ht="16.5" customHeight="1">
      <c r="A624" s="180"/>
      <c r="B624" s="180"/>
      <c r="C624" s="180"/>
      <c r="D624" s="180"/>
      <c r="E624" s="181"/>
      <c r="F624" s="181"/>
      <c r="L624" s="180"/>
      <c r="O624" s="180"/>
      <c r="P624" s="180"/>
      <c r="Q624" s="180"/>
      <c r="R624" s="180"/>
      <c r="S624" s="180"/>
    </row>
    <row r="625" spans="1:19" ht="16.5" customHeight="1">
      <c r="A625" s="180"/>
      <c r="B625" s="180"/>
      <c r="C625" s="180"/>
      <c r="D625" s="180"/>
      <c r="E625" s="181"/>
      <c r="F625" s="181"/>
      <c r="L625" s="180"/>
      <c r="O625" s="180"/>
      <c r="P625" s="180"/>
      <c r="Q625" s="180"/>
      <c r="R625" s="180"/>
      <c r="S625" s="180"/>
    </row>
    <row r="626" spans="1:19" ht="16.5" customHeight="1">
      <c r="A626" s="180"/>
      <c r="B626" s="180"/>
      <c r="C626" s="180"/>
      <c r="D626" s="180"/>
      <c r="E626" s="181"/>
      <c r="F626" s="181"/>
      <c r="L626" s="180"/>
      <c r="O626" s="180"/>
      <c r="P626" s="180"/>
      <c r="Q626" s="180"/>
      <c r="R626" s="180"/>
      <c r="S626" s="180"/>
    </row>
    <row r="627" spans="1:19" ht="16.5" customHeight="1">
      <c r="A627" s="180"/>
      <c r="B627" s="180"/>
      <c r="C627" s="180"/>
      <c r="D627" s="180"/>
      <c r="E627" s="181"/>
      <c r="F627" s="181"/>
      <c r="L627" s="180"/>
      <c r="O627" s="180"/>
      <c r="P627" s="180"/>
      <c r="Q627" s="180"/>
      <c r="R627" s="180"/>
      <c r="S627" s="180"/>
    </row>
    <row r="628" spans="1:19" ht="16.5" customHeight="1">
      <c r="A628" s="180"/>
      <c r="B628" s="180"/>
      <c r="C628" s="180"/>
      <c r="D628" s="180"/>
      <c r="E628" s="181"/>
      <c r="F628" s="181"/>
      <c r="L628" s="180"/>
      <c r="O628" s="180"/>
      <c r="P628" s="180"/>
      <c r="Q628" s="180"/>
      <c r="R628" s="180"/>
      <c r="S628" s="180"/>
    </row>
    <row r="629" spans="1:19" ht="16.5" customHeight="1">
      <c r="A629" s="180"/>
      <c r="B629" s="180"/>
      <c r="C629" s="180"/>
      <c r="D629" s="180"/>
      <c r="E629" s="181"/>
      <c r="F629" s="181"/>
      <c r="L629" s="180"/>
      <c r="O629" s="180"/>
      <c r="P629" s="180"/>
      <c r="Q629" s="180"/>
      <c r="R629" s="180"/>
      <c r="S629" s="180"/>
    </row>
    <row r="630" spans="1:19" ht="16.5" customHeight="1">
      <c r="A630" s="180"/>
      <c r="B630" s="180"/>
      <c r="C630" s="180"/>
      <c r="D630" s="180"/>
      <c r="E630" s="181"/>
      <c r="F630" s="181"/>
      <c r="L630" s="180"/>
      <c r="O630" s="180"/>
      <c r="P630" s="180"/>
      <c r="Q630" s="180"/>
      <c r="R630" s="180"/>
      <c r="S630" s="180"/>
    </row>
    <row r="631" spans="1:19" ht="16.5" customHeight="1">
      <c r="A631" s="180"/>
      <c r="B631" s="180"/>
      <c r="C631" s="180"/>
      <c r="D631" s="180"/>
      <c r="E631" s="181"/>
      <c r="F631" s="181"/>
      <c r="L631" s="180"/>
      <c r="O631" s="180"/>
      <c r="P631" s="180"/>
      <c r="Q631" s="180"/>
      <c r="R631" s="180"/>
      <c r="S631" s="180"/>
    </row>
    <row r="632" spans="1:19" ht="16.5" customHeight="1">
      <c r="A632" s="180"/>
      <c r="B632" s="180"/>
      <c r="C632" s="180"/>
      <c r="D632" s="180"/>
      <c r="E632" s="181"/>
      <c r="F632" s="181"/>
      <c r="L632" s="180"/>
      <c r="O632" s="180"/>
      <c r="P632" s="180"/>
      <c r="Q632" s="180"/>
      <c r="R632" s="180"/>
      <c r="S632" s="180"/>
    </row>
    <row r="633" spans="1:19" ht="16.5" customHeight="1">
      <c r="A633" s="180"/>
      <c r="B633" s="180"/>
      <c r="C633" s="180"/>
      <c r="D633" s="180"/>
      <c r="E633" s="181"/>
      <c r="F633" s="181"/>
      <c r="L633" s="180"/>
      <c r="O633" s="180"/>
      <c r="P633" s="180"/>
      <c r="Q633" s="180"/>
      <c r="R633" s="180"/>
      <c r="S633" s="180"/>
    </row>
    <row r="634" spans="1:19" ht="16.5" customHeight="1">
      <c r="A634" s="180"/>
      <c r="B634" s="180"/>
      <c r="C634" s="180"/>
      <c r="D634" s="180"/>
      <c r="E634" s="181"/>
      <c r="F634" s="181"/>
      <c r="L634" s="180"/>
      <c r="O634" s="180"/>
      <c r="P634" s="180"/>
      <c r="Q634" s="180"/>
      <c r="R634" s="180"/>
      <c r="S634" s="180"/>
    </row>
    <row r="635" spans="1:19" ht="16.5" customHeight="1">
      <c r="A635" s="180"/>
      <c r="B635" s="180"/>
      <c r="C635" s="180"/>
      <c r="D635" s="180"/>
      <c r="E635" s="181"/>
      <c r="F635" s="181"/>
      <c r="L635" s="180"/>
      <c r="O635" s="180"/>
      <c r="P635" s="180"/>
      <c r="Q635" s="180"/>
      <c r="R635" s="180"/>
      <c r="S635" s="180"/>
    </row>
    <row r="636" spans="1:19" ht="16.5" customHeight="1">
      <c r="A636" s="180"/>
      <c r="B636" s="180"/>
      <c r="C636" s="180"/>
      <c r="D636" s="180"/>
      <c r="E636" s="181"/>
      <c r="F636" s="181"/>
      <c r="L636" s="180"/>
      <c r="O636" s="180"/>
      <c r="P636" s="180"/>
      <c r="Q636" s="180"/>
      <c r="R636" s="180"/>
      <c r="S636" s="180"/>
    </row>
    <row r="637" spans="1:19" ht="16.5" customHeight="1">
      <c r="A637" s="180"/>
      <c r="B637" s="180"/>
      <c r="C637" s="180"/>
      <c r="D637" s="180"/>
      <c r="E637" s="181"/>
      <c r="F637" s="181"/>
      <c r="L637" s="180"/>
      <c r="O637" s="180"/>
      <c r="P637" s="180"/>
      <c r="Q637" s="180"/>
      <c r="R637" s="180"/>
      <c r="S637" s="180"/>
    </row>
    <row r="638" spans="1:19" ht="16.5" customHeight="1">
      <c r="A638" s="180"/>
      <c r="B638" s="180"/>
      <c r="C638" s="180"/>
      <c r="D638" s="180"/>
      <c r="E638" s="181"/>
      <c r="F638" s="181"/>
      <c r="L638" s="180"/>
      <c r="O638" s="180"/>
      <c r="P638" s="180"/>
      <c r="Q638" s="180"/>
      <c r="R638" s="180"/>
      <c r="S638" s="180"/>
    </row>
    <row r="639" spans="1:19" ht="16.5" customHeight="1">
      <c r="A639" s="180"/>
      <c r="B639" s="180"/>
      <c r="C639" s="180"/>
      <c r="D639" s="180"/>
      <c r="E639" s="181"/>
      <c r="F639" s="181"/>
      <c r="L639" s="180"/>
      <c r="O639" s="180"/>
      <c r="P639" s="180"/>
      <c r="Q639" s="180"/>
      <c r="R639" s="180"/>
      <c r="S639" s="180"/>
    </row>
    <row r="640" spans="1:19" ht="16.5" customHeight="1">
      <c r="A640" s="180"/>
      <c r="B640" s="180"/>
      <c r="C640" s="180"/>
      <c r="D640" s="180"/>
      <c r="E640" s="181"/>
      <c r="F640" s="181"/>
      <c r="L640" s="180"/>
      <c r="O640" s="180"/>
      <c r="P640" s="180"/>
      <c r="Q640" s="180"/>
      <c r="R640" s="180"/>
      <c r="S640" s="180"/>
    </row>
    <row r="641" spans="1:19" ht="16.5" customHeight="1">
      <c r="A641" s="180"/>
      <c r="B641" s="180"/>
      <c r="C641" s="180"/>
      <c r="D641" s="180"/>
      <c r="E641" s="181"/>
      <c r="F641" s="181"/>
      <c r="L641" s="180"/>
      <c r="O641" s="180"/>
      <c r="P641" s="180"/>
      <c r="Q641" s="180"/>
      <c r="R641" s="180"/>
      <c r="S641" s="180"/>
    </row>
    <row r="642" spans="1:19" ht="16.5" customHeight="1">
      <c r="A642" s="180"/>
      <c r="B642" s="180"/>
      <c r="C642" s="180"/>
      <c r="D642" s="180"/>
      <c r="E642" s="181"/>
      <c r="F642" s="181"/>
      <c r="L642" s="180"/>
      <c r="O642" s="180"/>
      <c r="P642" s="180"/>
      <c r="Q642" s="180"/>
      <c r="R642" s="180"/>
      <c r="S642" s="180"/>
    </row>
    <row r="643" spans="1:19" ht="16.5" customHeight="1">
      <c r="A643" s="180"/>
      <c r="B643" s="180"/>
      <c r="C643" s="180"/>
      <c r="D643" s="180"/>
      <c r="E643" s="181"/>
      <c r="F643" s="181"/>
      <c r="L643" s="180"/>
      <c r="O643" s="180"/>
      <c r="P643" s="180"/>
      <c r="Q643" s="180"/>
      <c r="R643" s="180"/>
      <c r="S643" s="180"/>
    </row>
    <row r="644" spans="1:19" ht="16.5" customHeight="1">
      <c r="A644" s="180"/>
      <c r="B644" s="180"/>
      <c r="C644" s="180"/>
      <c r="D644" s="180"/>
      <c r="E644" s="181"/>
      <c r="F644" s="181"/>
      <c r="L644" s="180"/>
      <c r="O644" s="180"/>
      <c r="P644" s="180"/>
      <c r="Q644" s="180"/>
      <c r="R644" s="180"/>
      <c r="S644" s="180"/>
    </row>
    <row r="645" spans="1:19" ht="16.5" customHeight="1">
      <c r="A645" s="180"/>
      <c r="B645" s="180"/>
      <c r="C645" s="180"/>
      <c r="D645" s="180"/>
      <c r="E645" s="181"/>
      <c r="F645" s="181"/>
      <c r="L645" s="180"/>
      <c r="O645" s="180"/>
      <c r="P645" s="180"/>
      <c r="Q645" s="180"/>
      <c r="R645" s="180"/>
      <c r="S645" s="180"/>
    </row>
    <row r="646" spans="1:19" ht="16.5" customHeight="1">
      <c r="A646" s="180"/>
      <c r="B646" s="180"/>
      <c r="C646" s="180"/>
      <c r="D646" s="180"/>
      <c r="E646" s="181"/>
      <c r="F646" s="181"/>
      <c r="L646" s="180"/>
      <c r="O646" s="180"/>
      <c r="P646" s="180"/>
      <c r="Q646" s="180"/>
      <c r="R646" s="180"/>
      <c r="S646" s="180"/>
    </row>
    <row r="647" spans="1:19" ht="16.5" customHeight="1">
      <c r="A647" s="180"/>
      <c r="B647" s="180"/>
      <c r="C647" s="180"/>
      <c r="D647" s="180"/>
      <c r="E647" s="181"/>
      <c r="F647" s="181"/>
      <c r="L647" s="180"/>
      <c r="O647" s="180"/>
      <c r="P647" s="180"/>
      <c r="Q647" s="180"/>
      <c r="R647" s="180"/>
      <c r="S647" s="180"/>
    </row>
    <row r="648" spans="1:19" ht="16.5" customHeight="1">
      <c r="A648" s="180"/>
      <c r="B648" s="180"/>
      <c r="C648" s="180"/>
      <c r="D648" s="180"/>
      <c r="E648" s="181"/>
      <c r="F648" s="181"/>
      <c r="L648" s="180"/>
      <c r="O648" s="180"/>
      <c r="P648" s="180"/>
      <c r="Q648" s="180"/>
      <c r="R648" s="180"/>
      <c r="S648" s="180"/>
    </row>
    <row r="649" spans="1:19" ht="16.5" customHeight="1">
      <c r="A649" s="180"/>
      <c r="B649" s="180"/>
      <c r="C649" s="180"/>
      <c r="D649" s="180"/>
      <c r="E649" s="181"/>
      <c r="F649" s="181"/>
      <c r="L649" s="180"/>
      <c r="O649" s="180"/>
      <c r="P649" s="180"/>
      <c r="Q649" s="180"/>
      <c r="R649" s="180"/>
      <c r="S649" s="180"/>
    </row>
    <row r="650" spans="1:19" ht="16.5" customHeight="1">
      <c r="A650" s="180"/>
      <c r="B650" s="180"/>
      <c r="C650" s="180"/>
      <c r="D650" s="180"/>
      <c r="E650" s="181"/>
      <c r="F650" s="181"/>
      <c r="L650" s="180"/>
      <c r="O650" s="180"/>
      <c r="P650" s="180"/>
      <c r="Q650" s="180"/>
      <c r="R650" s="180"/>
      <c r="S650" s="180"/>
    </row>
    <row r="651" spans="1:19" ht="16.5" customHeight="1">
      <c r="A651" s="180"/>
      <c r="B651" s="180"/>
      <c r="C651" s="180"/>
      <c r="D651" s="180"/>
      <c r="E651" s="181"/>
      <c r="F651" s="181"/>
      <c r="L651" s="180"/>
      <c r="O651" s="180"/>
      <c r="P651" s="180"/>
      <c r="Q651" s="180"/>
      <c r="R651" s="180"/>
      <c r="S651" s="180"/>
    </row>
    <row r="652" spans="1:19" ht="16.5" customHeight="1">
      <c r="A652" s="180"/>
      <c r="B652" s="180"/>
      <c r="C652" s="180"/>
      <c r="D652" s="180"/>
      <c r="E652" s="181"/>
      <c r="F652" s="181"/>
      <c r="L652" s="180"/>
      <c r="O652" s="180"/>
      <c r="P652" s="180"/>
      <c r="Q652" s="180"/>
      <c r="R652" s="180"/>
      <c r="S652" s="180"/>
    </row>
    <row r="653" spans="1:19" ht="16.5" customHeight="1">
      <c r="A653" s="180"/>
      <c r="B653" s="180"/>
      <c r="C653" s="180"/>
      <c r="D653" s="180"/>
      <c r="E653" s="181"/>
      <c r="F653" s="181"/>
      <c r="L653" s="180"/>
      <c r="O653" s="180"/>
      <c r="P653" s="180"/>
      <c r="Q653" s="180"/>
      <c r="R653" s="180"/>
      <c r="S653" s="180"/>
    </row>
    <row r="654" spans="1:19" ht="16.5" customHeight="1">
      <c r="A654" s="180"/>
      <c r="B654" s="180"/>
      <c r="C654" s="180"/>
      <c r="D654" s="180"/>
      <c r="E654" s="181"/>
      <c r="F654" s="181"/>
      <c r="L654" s="180"/>
      <c r="O654" s="180"/>
      <c r="P654" s="180"/>
      <c r="Q654" s="180"/>
      <c r="R654" s="180"/>
      <c r="S654" s="180"/>
    </row>
    <row r="655" spans="1:19" ht="16.5" customHeight="1">
      <c r="A655" s="180"/>
      <c r="B655" s="180"/>
      <c r="C655" s="180"/>
      <c r="D655" s="180"/>
      <c r="E655" s="181"/>
      <c r="F655" s="181"/>
      <c r="L655" s="180"/>
      <c r="O655" s="180"/>
      <c r="P655" s="180"/>
      <c r="Q655" s="180"/>
      <c r="R655" s="180"/>
      <c r="S655" s="180"/>
    </row>
    <row r="656" spans="1:19" ht="16.5" customHeight="1">
      <c r="A656" s="180"/>
      <c r="B656" s="180"/>
      <c r="C656" s="180"/>
      <c r="D656" s="180"/>
      <c r="E656" s="181"/>
      <c r="F656" s="181"/>
      <c r="L656" s="180"/>
      <c r="O656" s="180"/>
      <c r="P656" s="180"/>
      <c r="Q656" s="180"/>
      <c r="R656" s="180"/>
      <c r="S656" s="180"/>
    </row>
    <row r="657" spans="1:19" ht="16.5" customHeight="1">
      <c r="A657" s="180"/>
      <c r="B657" s="180"/>
      <c r="C657" s="180"/>
      <c r="D657" s="180"/>
      <c r="E657" s="181"/>
      <c r="F657" s="181"/>
      <c r="L657" s="180"/>
      <c r="O657" s="180"/>
      <c r="P657" s="180"/>
      <c r="Q657" s="180"/>
      <c r="R657" s="180"/>
      <c r="S657" s="180"/>
    </row>
    <row r="658" spans="1:19" ht="16.5" customHeight="1">
      <c r="A658" s="180"/>
      <c r="B658" s="180"/>
      <c r="C658" s="180"/>
      <c r="D658" s="180"/>
      <c r="E658" s="181"/>
      <c r="F658" s="181"/>
      <c r="L658" s="180"/>
      <c r="O658" s="180"/>
      <c r="P658" s="180"/>
      <c r="Q658" s="180"/>
      <c r="R658" s="180"/>
      <c r="S658" s="180"/>
    </row>
    <row r="659" spans="1:19" ht="16.5" customHeight="1">
      <c r="A659" s="180"/>
      <c r="B659" s="180"/>
      <c r="C659" s="180"/>
      <c r="D659" s="180"/>
      <c r="E659" s="181"/>
      <c r="F659" s="181"/>
      <c r="L659" s="180"/>
      <c r="O659" s="180"/>
      <c r="P659" s="180"/>
      <c r="Q659" s="180"/>
      <c r="R659" s="180"/>
      <c r="S659" s="180"/>
    </row>
    <row r="660" spans="1:19" ht="16.5" customHeight="1">
      <c r="A660" s="180"/>
      <c r="B660" s="180"/>
      <c r="C660" s="180"/>
      <c r="D660" s="180"/>
      <c r="E660" s="181"/>
      <c r="F660" s="181"/>
      <c r="L660" s="180"/>
      <c r="O660" s="180"/>
      <c r="P660" s="180"/>
      <c r="Q660" s="180"/>
      <c r="R660" s="180"/>
      <c r="S660" s="180"/>
    </row>
    <row r="661" spans="1:19" ht="16.5" customHeight="1">
      <c r="A661" s="180"/>
      <c r="B661" s="180"/>
      <c r="C661" s="180"/>
      <c r="D661" s="180"/>
      <c r="E661" s="181"/>
      <c r="F661" s="181"/>
      <c r="L661" s="180"/>
      <c r="O661" s="180"/>
      <c r="P661" s="180"/>
      <c r="Q661" s="180"/>
      <c r="R661" s="180"/>
      <c r="S661" s="180"/>
    </row>
    <row r="662" spans="1:19" ht="16.5" customHeight="1">
      <c r="A662" s="180"/>
      <c r="B662" s="180"/>
      <c r="C662" s="180"/>
      <c r="D662" s="180"/>
      <c r="E662" s="181"/>
      <c r="F662" s="181"/>
      <c r="L662" s="180"/>
      <c r="O662" s="180"/>
      <c r="P662" s="180"/>
      <c r="Q662" s="180"/>
      <c r="R662" s="180"/>
      <c r="S662" s="180"/>
    </row>
    <row r="663" spans="1:19" ht="16.5" customHeight="1">
      <c r="A663" s="180"/>
      <c r="B663" s="180"/>
      <c r="C663" s="180"/>
      <c r="D663" s="180"/>
      <c r="E663" s="181"/>
      <c r="F663" s="181"/>
      <c r="L663" s="180"/>
      <c r="O663" s="180"/>
      <c r="P663" s="180"/>
      <c r="Q663" s="180"/>
      <c r="R663" s="180"/>
      <c r="S663" s="180"/>
    </row>
    <row r="664" spans="1:19" ht="16.5" customHeight="1">
      <c r="A664" s="180"/>
      <c r="B664" s="180"/>
      <c r="C664" s="180"/>
      <c r="D664" s="180"/>
      <c r="E664" s="181"/>
      <c r="F664" s="181"/>
      <c r="L664" s="180"/>
      <c r="O664" s="180"/>
      <c r="P664" s="180"/>
      <c r="Q664" s="180"/>
      <c r="R664" s="180"/>
      <c r="S664" s="180"/>
    </row>
    <row r="665" spans="1:19" ht="16.5" customHeight="1">
      <c r="A665" s="180"/>
      <c r="B665" s="180"/>
      <c r="C665" s="180"/>
      <c r="D665" s="180"/>
      <c r="E665" s="181"/>
      <c r="F665" s="181"/>
      <c r="L665" s="180"/>
      <c r="O665" s="180"/>
      <c r="P665" s="180"/>
      <c r="Q665" s="180"/>
      <c r="R665" s="180"/>
      <c r="S665" s="180"/>
    </row>
    <row r="666" spans="1:19" ht="16.5" customHeight="1">
      <c r="A666" s="180"/>
      <c r="B666" s="180"/>
      <c r="C666" s="180"/>
      <c r="D666" s="180"/>
      <c r="E666" s="181"/>
      <c r="F666" s="181"/>
      <c r="L666" s="180"/>
      <c r="O666" s="180"/>
      <c r="P666" s="180"/>
      <c r="Q666" s="180"/>
      <c r="R666" s="180"/>
      <c r="S666" s="180"/>
    </row>
    <row r="667" spans="1:19" ht="16.5" customHeight="1">
      <c r="A667" s="180"/>
      <c r="B667" s="180"/>
      <c r="C667" s="180"/>
      <c r="D667" s="180"/>
      <c r="E667" s="181"/>
      <c r="F667" s="181"/>
      <c r="L667" s="180"/>
      <c r="O667" s="180"/>
      <c r="P667" s="180"/>
      <c r="Q667" s="180"/>
      <c r="R667" s="180"/>
      <c r="S667" s="180"/>
    </row>
    <row r="668" spans="1:19" ht="16.5" customHeight="1">
      <c r="A668" s="180"/>
      <c r="B668" s="180"/>
      <c r="C668" s="180"/>
      <c r="D668" s="180"/>
      <c r="E668" s="181"/>
      <c r="F668" s="181"/>
      <c r="L668" s="180"/>
      <c r="O668" s="180"/>
      <c r="P668" s="180"/>
      <c r="Q668" s="180"/>
      <c r="R668" s="180"/>
      <c r="S668" s="180"/>
    </row>
    <row r="669" spans="1:19" ht="16.5" customHeight="1">
      <c r="A669" s="180"/>
      <c r="B669" s="180"/>
      <c r="C669" s="180"/>
      <c r="D669" s="180"/>
      <c r="E669" s="181"/>
      <c r="F669" s="181"/>
      <c r="L669" s="180"/>
      <c r="O669" s="180"/>
      <c r="P669" s="180"/>
      <c r="Q669" s="180"/>
      <c r="R669" s="180"/>
      <c r="S669" s="180"/>
    </row>
    <row r="670" spans="1:19" ht="16.5" customHeight="1">
      <c r="A670" s="180"/>
      <c r="B670" s="180"/>
      <c r="C670" s="180"/>
      <c r="D670" s="180"/>
      <c r="E670" s="181"/>
      <c r="F670" s="181"/>
      <c r="L670" s="180"/>
      <c r="O670" s="180"/>
      <c r="P670" s="180"/>
      <c r="Q670" s="180"/>
      <c r="R670" s="180"/>
      <c r="S670" s="180"/>
    </row>
    <row r="671" spans="1:19" ht="16.5" customHeight="1">
      <c r="A671" s="180"/>
      <c r="B671" s="180"/>
      <c r="C671" s="180"/>
      <c r="D671" s="180"/>
      <c r="E671" s="181"/>
      <c r="F671" s="181"/>
      <c r="L671" s="180"/>
      <c r="O671" s="180"/>
      <c r="P671" s="180"/>
      <c r="Q671" s="180"/>
      <c r="R671" s="180"/>
      <c r="S671" s="180"/>
    </row>
    <row r="672" spans="1:19" ht="16.5" customHeight="1">
      <c r="A672" s="180"/>
      <c r="B672" s="180"/>
      <c r="C672" s="180"/>
      <c r="D672" s="180"/>
      <c r="E672" s="181"/>
      <c r="F672" s="181"/>
      <c r="L672" s="180"/>
      <c r="O672" s="180"/>
      <c r="P672" s="180"/>
      <c r="Q672" s="180"/>
      <c r="R672" s="180"/>
      <c r="S672" s="180"/>
    </row>
    <row r="673" spans="1:19" ht="16.5" customHeight="1">
      <c r="A673" s="180"/>
      <c r="B673" s="180"/>
      <c r="C673" s="180"/>
      <c r="D673" s="180"/>
      <c r="E673" s="181"/>
      <c r="F673" s="181"/>
      <c r="L673" s="180"/>
      <c r="O673" s="180"/>
      <c r="P673" s="180"/>
      <c r="Q673" s="180"/>
      <c r="R673" s="180"/>
      <c r="S673" s="180"/>
    </row>
    <row r="674" spans="1:19" ht="16.5" customHeight="1">
      <c r="A674" s="180"/>
      <c r="B674" s="180"/>
      <c r="C674" s="180"/>
      <c r="D674" s="180"/>
      <c r="E674" s="181"/>
      <c r="F674" s="181"/>
      <c r="L674" s="180"/>
      <c r="O674" s="180"/>
      <c r="P674" s="180"/>
      <c r="Q674" s="180"/>
      <c r="R674" s="180"/>
      <c r="S674" s="180"/>
    </row>
    <row r="675" spans="1:19" ht="16.5" customHeight="1">
      <c r="A675" s="180"/>
      <c r="B675" s="180"/>
      <c r="C675" s="180"/>
      <c r="D675" s="180"/>
      <c r="E675" s="181"/>
      <c r="F675" s="181"/>
      <c r="L675" s="180"/>
      <c r="O675" s="180"/>
      <c r="P675" s="180"/>
      <c r="Q675" s="180"/>
      <c r="R675" s="180"/>
      <c r="S675" s="180"/>
    </row>
    <row r="676" spans="1:19" ht="16.5" customHeight="1">
      <c r="A676" s="180"/>
      <c r="B676" s="180"/>
      <c r="C676" s="180"/>
      <c r="D676" s="180"/>
      <c r="E676" s="181"/>
      <c r="F676" s="181"/>
      <c r="L676" s="180"/>
      <c r="O676" s="180"/>
      <c r="P676" s="180"/>
      <c r="Q676" s="180"/>
      <c r="R676" s="180"/>
      <c r="S676" s="180"/>
    </row>
    <row r="677" spans="1:19" ht="16.5" customHeight="1">
      <c r="A677" s="180"/>
      <c r="B677" s="180"/>
      <c r="C677" s="180"/>
      <c r="D677" s="180"/>
      <c r="E677" s="181"/>
      <c r="F677" s="181"/>
      <c r="L677" s="180"/>
      <c r="O677" s="180"/>
      <c r="P677" s="180"/>
      <c r="Q677" s="180"/>
      <c r="R677" s="180"/>
      <c r="S677" s="180"/>
    </row>
    <row r="678" spans="1:19" ht="16.5" customHeight="1">
      <c r="A678" s="180"/>
      <c r="B678" s="180"/>
      <c r="C678" s="180"/>
      <c r="D678" s="180"/>
      <c r="E678" s="181"/>
      <c r="F678" s="181"/>
      <c r="L678" s="180"/>
      <c r="O678" s="180"/>
      <c r="P678" s="180"/>
      <c r="Q678" s="180"/>
      <c r="R678" s="180"/>
      <c r="S678" s="180"/>
    </row>
    <row r="679" spans="1:19" ht="16.5" customHeight="1">
      <c r="A679" s="180"/>
      <c r="B679" s="180"/>
      <c r="C679" s="180"/>
      <c r="D679" s="180"/>
      <c r="E679" s="181"/>
      <c r="F679" s="181"/>
      <c r="L679" s="180"/>
      <c r="O679" s="180"/>
      <c r="P679" s="180"/>
      <c r="Q679" s="180"/>
      <c r="R679" s="180"/>
      <c r="S679" s="180"/>
    </row>
    <row r="680" spans="1:19" ht="16.5" customHeight="1">
      <c r="A680" s="180"/>
      <c r="B680" s="180"/>
      <c r="C680" s="180"/>
      <c r="D680" s="180"/>
      <c r="E680" s="181"/>
      <c r="F680" s="181"/>
      <c r="L680" s="180"/>
      <c r="O680" s="180"/>
      <c r="P680" s="180"/>
      <c r="Q680" s="180"/>
      <c r="R680" s="180"/>
      <c r="S680" s="180"/>
    </row>
    <row r="681" spans="1:19" ht="16.5" customHeight="1">
      <c r="A681" s="180"/>
      <c r="B681" s="180"/>
      <c r="C681" s="180"/>
      <c r="D681" s="180"/>
      <c r="E681" s="181"/>
      <c r="F681" s="181"/>
      <c r="L681" s="180"/>
      <c r="O681" s="180"/>
      <c r="P681" s="180"/>
      <c r="Q681" s="180"/>
      <c r="R681" s="180"/>
      <c r="S681" s="180"/>
    </row>
    <row r="682" spans="1:19" ht="16.5" customHeight="1">
      <c r="A682" s="180"/>
      <c r="B682" s="180"/>
      <c r="C682" s="180"/>
      <c r="D682" s="180"/>
      <c r="E682" s="181"/>
      <c r="F682" s="181"/>
      <c r="L682" s="180"/>
      <c r="O682" s="180"/>
      <c r="P682" s="180"/>
      <c r="Q682" s="180"/>
      <c r="R682" s="180"/>
      <c r="S682" s="180"/>
    </row>
    <row r="683" spans="1:19" ht="16.5" customHeight="1">
      <c r="A683" s="180"/>
      <c r="B683" s="180"/>
      <c r="C683" s="180"/>
      <c r="D683" s="180"/>
      <c r="E683" s="181"/>
      <c r="F683" s="181"/>
      <c r="L683" s="180"/>
      <c r="O683" s="180"/>
      <c r="P683" s="180"/>
      <c r="Q683" s="180"/>
      <c r="R683" s="180"/>
      <c r="S683" s="180"/>
    </row>
    <row r="684" spans="1:19" ht="16.5" customHeight="1">
      <c r="A684" s="180"/>
      <c r="B684" s="180"/>
      <c r="C684" s="180"/>
      <c r="D684" s="180"/>
      <c r="E684" s="181"/>
      <c r="F684" s="181"/>
      <c r="L684" s="180"/>
      <c r="O684" s="180"/>
      <c r="P684" s="180"/>
      <c r="Q684" s="180"/>
      <c r="R684" s="180"/>
      <c r="S684" s="180"/>
    </row>
    <row r="685" spans="1:19" ht="16.5" customHeight="1">
      <c r="A685" s="180"/>
      <c r="B685" s="180"/>
      <c r="C685" s="180"/>
      <c r="D685" s="180"/>
      <c r="E685" s="181"/>
      <c r="F685" s="181"/>
      <c r="L685" s="180"/>
      <c r="O685" s="180"/>
      <c r="P685" s="180"/>
      <c r="Q685" s="180"/>
      <c r="R685" s="180"/>
      <c r="S685" s="180"/>
    </row>
    <row r="686" spans="1:19" ht="16.5" customHeight="1">
      <c r="A686" s="180"/>
      <c r="B686" s="180"/>
      <c r="C686" s="180"/>
      <c r="D686" s="180"/>
      <c r="E686" s="181"/>
      <c r="F686" s="181"/>
      <c r="L686" s="180"/>
      <c r="O686" s="180"/>
      <c r="P686" s="180"/>
      <c r="Q686" s="180"/>
      <c r="R686" s="180"/>
      <c r="S686" s="180"/>
    </row>
    <row r="687" spans="1:19" ht="16.5" customHeight="1">
      <c r="A687" s="180"/>
      <c r="B687" s="180"/>
      <c r="C687" s="180"/>
      <c r="D687" s="180"/>
      <c r="E687" s="181"/>
      <c r="F687" s="181"/>
      <c r="L687" s="180"/>
      <c r="O687" s="180"/>
      <c r="P687" s="180"/>
      <c r="Q687" s="180"/>
      <c r="R687" s="180"/>
      <c r="S687" s="180"/>
    </row>
    <row r="688" spans="1:19" ht="16.5" customHeight="1">
      <c r="A688" s="180"/>
      <c r="B688" s="180"/>
      <c r="C688" s="180"/>
      <c r="D688" s="180"/>
      <c r="E688" s="181"/>
      <c r="F688" s="181"/>
      <c r="L688" s="180"/>
      <c r="O688" s="180"/>
      <c r="P688" s="180"/>
      <c r="Q688" s="180"/>
      <c r="R688" s="180"/>
      <c r="S688" s="180"/>
    </row>
    <row r="689" spans="1:19" ht="16.5" customHeight="1">
      <c r="A689" s="180"/>
      <c r="B689" s="180"/>
      <c r="C689" s="180"/>
      <c r="D689" s="180"/>
      <c r="E689" s="181"/>
      <c r="F689" s="181"/>
      <c r="L689" s="180"/>
      <c r="O689" s="180"/>
      <c r="P689" s="180"/>
      <c r="Q689" s="180"/>
      <c r="R689" s="180"/>
      <c r="S689" s="180"/>
    </row>
    <row r="690" spans="1:19" ht="16.5" customHeight="1">
      <c r="A690" s="180"/>
      <c r="B690" s="180"/>
      <c r="C690" s="180"/>
      <c r="D690" s="180"/>
      <c r="E690" s="181"/>
      <c r="F690" s="181"/>
      <c r="L690" s="180"/>
      <c r="O690" s="180"/>
      <c r="P690" s="180"/>
      <c r="Q690" s="180"/>
      <c r="R690" s="180"/>
      <c r="S690" s="180"/>
    </row>
    <row r="691" spans="1:19" ht="16.5" customHeight="1">
      <c r="A691" s="180"/>
      <c r="B691" s="180"/>
      <c r="C691" s="180"/>
      <c r="D691" s="180"/>
      <c r="E691" s="181"/>
      <c r="F691" s="181"/>
      <c r="L691" s="180"/>
      <c r="O691" s="180"/>
      <c r="P691" s="180"/>
      <c r="Q691" s="180"/>
      <c r="R691" s="180"/>
      <c r="S691" s="180"/>
    </row>
    <row r="692" spans="1:19" ht="16.5" customHeight="1">
      <c r="A692" s="180"/>
      <c r="B692" s="180"/>
      <c r="C692" s="180"/>
      <c r="D692" s="180"/>
      <c r="E692" s="181"/>
      <c r="F692" s="181"/>
      <c r="L692" s="180"/>
      <c r="O692" s="180"/>
      <c r="P692" s="180"/>
      <c r="Q692" s="180"/>
      <c r="R692" s="180"/>
      <c r="S692" s="180"/>
    </row>
    <row r="693" spans="1:19" ht="16.5" customHeight="1">
      <c r="A693" s="180"/>
      <c r="B693" s="180"/>
      <c r="C693" s="180"/>
      <c r="D693" s="180"/>
      <c r="E693" s="181"/>
      <c r="F693" s="181"/>
      <c r="L693" s="180"/>
      <c r="O693" s="180"/>
      <c r="P693" s="180"/>
      <c r="Q693" s="180"/>
      <c r="R693" s="180"/>
      <c r="S693" s="180"/>
    </row>
    <row r="694" spans="1:19" ht="16.5" customHeight="1">
      <c r="A694" s="180"/>
      <c r="B694" s="180"/>
      <c r="C694" s="180"/>
      <c r="D694" s="180"/>
      <c r="E694" s="181"/>
      <c r="F694" s="181"/>
      <c r="L694" s="180"/>
      <c r="O694" s="180"/>
      <c r="P694" s="180"/>
      <c r="Q694" s="180"/>
      <c r="R694" s="180"/>
      <c r="S694" s="180"/>
    </row>
    <row r="695" spans="1:19" ht="16.5" customHeight="1">
      <c r="A695" s="180"/>
      <c r="B695" s="180"/>
      <c r="C695" s="180"/>
      <c r="D695" s="180"/>
      <c r="E695" s="181"/>
      <c r="F695" s="181"/>
      <c r="L695" s="180"/>
      <c r="O695" s="180"/>
      <c r="P695" s="180"/>
      <c r="Q695" s="180"/>
      <c r="R695" s="180"/>
      <c r="S695" s="180"/>
    </row>
    <row r="696" spans="1:19" ht="16.5" customHeight="1">
      <c r="A696" s="180"/>
      <c r="B696" s="180"/>
      <c r="C696" s="180"/>
      <c r="D696" s="180"/>
      <c r="E696" s="181"/>
      <c r="F696" s="181"/>
      <c r="L696" s="180"/>
      <c r="O696" s="180"/>
      <c r="P696" s="180"/>
      <c r="Q696" s="180"/>
      <c r="R696" s="180"/>
      <c r="S696" s="180"/>
    </row>
    <row r="697" spans="1:19" ht="16.5" customHeight="1">
      <c r="A697" s="180"/>
      <c r="B697" s="180"/>
      <c r="C697" s="180"/>
      <c r="D697" s="180"/>
      <c r="E697" s="181"/>
      <c r="F697" s="181"/>
      <c r="L697" s="180"/>
      <c r="O697" s="180"/>
      <c r="P697" s="180"/>
      <c r="Q697" s="180"/>
      <c r="R697" s="180"/>
      <c r="S697" s="180"/>
    </row>
    <row r="698" spans="1:19" ht="16.5" customHeight="1">
      <c r="A698" s="180"/>
      <c r="B698" s="180"/>
      <c r="C698" s="180"/>
      <c r="D698" s="180"/>
      <c r="E698" s="181"/>
      <c r="F698" s="181"/>
      <c r="L698" s="180"/>
      <c r="O698" s="180"/>
      <c r="P698" s="180"/>
      <c r="Q698" s="180"/>
      <c r="R698" s="180"/>
      <c r="S698" s="180"/>
    </row>
    <row r="699" spans="1:19" ht="16.5" customHeight="1">
      <c r="A699" s="180"/>
      <c r="B699" s="180"/>
      <c r="C699" s="180"/>
      <c r="D699" s="180"/>
      <c r="E699" s="181"/>
      <c r="F699" s="181"/>
      <c r="L699" s="180"/>
      <c r="O699" s="180"/>
      <c r="P699" s="180"/>
      <c r="Q699" s="180"/>
      <c r="R699" s="180"/>
      <c r="S699" s="180"/>
    </row>
    <row r="700" spans="1:19" ht="16.5" customHeight="1">
      <c r="A700" s="180"/>
      <c r="B700" s="180"/>
      <c r="C700" s="180"/>
      <c r="D700" s="180"/>
      <c r="E700" s="181"/>
      <c r="F700" s="181"/>
      <c r="L700" s="180"/>
      <c r="O700" s="180"/>
      <c r="P700" s="180"/>
      <c r="Q700" s="180"/>
      <c r="R700" s="180"/>
      <c r="S700" s="180"/>
    </row>
    <row r="701" spans="1:19" ht="16.5" customHeight="1">
      <c r="A701" s="180"/>
      <c r="B701" s="180"/>
      <c r="C701" s="180"/>
      <c r="D701" s="180"/>
      <c r="E701" s="181"/>
      <c r="F701" s="181"/>
      <c r="L701" s="180"/>
      <c r="O701" s="180"/>
      <c r="P701" s="180"/>
      <c r="Q701" s="180"/>
      <c r="R701" s="180"/>
      <c r="S701" s="180"/>
    </row>
    <row r="702" spans="1:19" ht="16.5" customHeight="1">
      <c r="A702" s="180"/>
      <c r="B702" s="180"/>
      <c r="C702" s="180"/>
      <c r="D702" s="180"/>
      <c r="E702" s="181"/>
      <c r="F702" s="181"/>
      <c r="L702" s="180"/>
      <c r="O702" s="180"/>
      <c r="P702" s="180"/>
      <c r="Q702" s="180"/>
      <c r="R702" s="180"/>
      <c r="S702" s="180"/>
    </row>
    <row r="703" spans="1:19" ht="16.5" customHeight="1">
      <c r="A703" s="180"/>
      <c r="B703" s="180"/>
      <c r="C703" s="180"/>
      <c r="D703" s="180"/>
      <c r="E703" s="181"/>
      <c r="F703" s="181"/>
      <c r="L703" s="180"/>
      <c r="O703" s="180"/>
      <c r="P703" s="180"/>
      <c r="Q703" s="180"/>
      <c r="R703" s="180"/>
      <c r="S703" s="180"/>
    </row>
    <row r="704" spans="1:19" ht="16.5" customHeight="1">
      <c r="A704" s="180"/>
      <c r="B704" s="180"/>
      <c r="C704" s="180"/>
      <c r="D704" s="180"/>
      <c r="E704" s="181"/>
      <c r="F704" s="181"/>
      <c r="L704" s="180"/>
      <c r="O704" s="180"/>
      <c r="P704" s="180"/>
      <c r="Q704" s="180"/>
      <c r="R704" s="180"/>
      <c r="S704" s="180"/>
    </row>
    <row r="705" spans="1:19" ht="16.5" customHeight="1">
      <c r="A705" s="180"/>
      <c r="B705" s="180"/>
      <c r="C705" s="180"/>
      <c r="D705" s="180"/>
      <c r="E705" s="181"/>
      <c r="F705" s="181"/>
      <c r="L705" s="180"/>
      <c r="O705" s="180"/>
      <c r="P705" s="180"/>
      <c r="Q705" s="180"/>
      <c r="R705" s="180"/>
      <c r="S705" s="180"/>
    </row>
    <row r="706" spans="1:19" ht="16.5" customHeight="1">
      <c r="A706" s="180"/>
      <c r="B706" s="180"/>
      <c r="C706" s="180"/>
      <c r="D706" s="180"/>
      <c r="E706" s="181"/>
      <c r="F706" s="181"/>
      <c r="L706" s="180"/>
      <c r="O706" s="180"/>
      <c r="P706" s="180"/>
      <c r="Q706" s="180"/>
      <c r="R706" s="180"/>
      <c r="S706" s="180"/>
    </row>
    <row r="707" spans="1:19" ht="16.5" customHeight="1">
      <c r="A707" s="180"/>
      <c r="B707" s="180"/>
      <c r="C707" s="180"/>
      <c r="D707" s="180"/>
      <c r="E707" s="181"/>
      <c r="F707" s="181"/>
      <c r="L707" s="180"/>
      <c r="O707" s="180"/>
      <c r="P707" s="180"/>
      <c r="Q707" s="180"/>
      <c r="R707" s="180"/>
      <c r="S707" s="180"/>
    </row>
    <row r="708" spans="1:19" ht="16.5" customHeight="1">
      <c r="A708" s="180"/>
      <c r="B708" s="180"/>
      <c r="C708" s="180"/>
      <c r="D708" s="180"/>
      <c r="E708" s="181"/>
      <c r="F708" s="181"/>
      <c r="L708" s="180"/>
      <c r="O708" s="180"/>
      <c r="P708" s="180"/>
      <c r="Q708" s="180"/>
      <c r="R708" s="180"/>
      <c r="S708" s="180"/>
    </row>
    <row r="709" spans="1:19" ht="16.5" customHeight="1">
      <c r="A709" s="180"/>
      <c r="B709" s="180"/>
      <c r="C709" s="180"/>
      <c r="D709" s="180"/>
      <c r="E709" s="181"/>
      <c r="F709" s="181"/>
      <c r="L709" s="180"/>
      <c r="O709" s="180"/>
      <c r="P709" s="180"/>
      <c r="Q709" s="180"/>
      <c r="R709" s="180"/>
      <c r="S709" s="180"/>
    </row>
    <row r="710" spans="1:19" ht="16.5" customHeight="1">
      <c r="A710" s="180"/>
      <c r="B710" s="180"/>
      <c r="C710" s="180"/>
      <c r="D710" s="180"/>
      <c r="E710" s="181"/>
      <c r="F710" s="181"/>
      <c r="L710" s="180"/>
      <c r="O710" s="180"/>
      <c r="P710" s="180"/>
      <c r="Q710" s="180"/>
      <c r="R710" s="180"/>
      <c r="S710" s="180"/>
    </row>
    <row r="711" spans="1:19" ht="16.5" customHeight="1">
      <c r="A711" s="180"/>
      <c r="B711" s="180"/>
      <c r="C711" s="180"/>
      <c r="D711" s="180"/>
      <c r="E711" s="181"/>
      <c r="F711" s="181"/>
      <c r="L711" s="180"/>
      <c r="O711" s="180"/>
      <c r="P711" s="180"/>
      <c r="Q711" s="180"/>
      <c r="R711" s="180"/>
      <c r="S711" s="180"/>
    </row>
    <row r="712" spans="1:19" ht="16.5" customHeight="1">
      <c r="A712" s="180"/>
      <c r="B712" s="180"/>
      <c r="C712" s="180"/>
      <c r="D712" s="180"/>
      <c r="E712" s="181"/>
      <c r="F712" s="181"/>
      <c r="L712" s="180"/>
      <c r="O712" s="180"/>
      <c r="P712" s="180"/>
      <c r="Q712" s="180"/>
      <c r="R712" s="180"/>
      <c r="S712" s="180"/>
    </row>
    <row r="713" spans="1:19" ht="16.5" customHeight="1">
      <c r="A713" s="180"/>
      <c r="B713" s="180"/>
      <c r="C713" s="180"/>
      <c r="D713" s="180"/>
      <c r="E713" s="181"/>
      <c r="F713" s="181"/>
      <c r="L713" s="180"/>
      <c r="O713" s="180"/>
      <c r="P713" s="180"/>
      <c r="Q713" s="180"/>
      <c r="R713" s="180"/>
      <c r="S713" s="180"/>
    </row>
    <row r="714" spans="1:19" ht="16.5" customHeight="1">
      <c r="A714" s="180"/>
      <c r="B714" s="180"/>
      <c r="C714" s="180"/>
      <c r="D714" s="180"/>
      <c r="E714" s="181"/>
      <c r="F714" s="181"/>
      <c r="L714" s="180"/>
      <c r="O714" s="180"/>
      <c r="P714" s="180"/>
      <c r="Q714" s="180"/>
      <c r="R714" s="180"/>
      <c r="S714" s="180"/>
    </row>
    <row r="715" spans="1:19" ht="16.5" customHeight="1">
      <c r="A715" s="180"/>
      <c r="B715" s="180"/>
      <c r="C715" s="180"/>
      <c r="D715" s="180"/>
      <c r="E715" s="181"/>
      <c r="F715" s="181"/>
      <c r="L715" s="180"/>
      <c r="O715" s="180"/>
      <c r="P715" s="180"/>
      <c r="Q715" s="180"/>
      <c r="R715" s="180"/>
      <c r="S715" s="180"/>
    </row>
    <row r="716" spans="1:19" ht="16.5" customHeight="1">
      <c r="A716" s="180"/>
      <c r="B716" s="180"/>
      <c r="C716" s="180"/>
      <c r="D716" s="180"/>
      <c r="E716" s="181"/>
      <c r="F716" s="181"/>
      <c r="L716" s="180"/>
      <c r="O716" s="180"/>
      <c r="P716" s="180"/>
      <c r="Q716" s="180"/>
      <c r="R716" s="180"/>
      <c r="S716" s="180"/>
    </row>
    <row r="717" spans="1:19" ht="16.5" customHeight="1">
      <c r="A717" s="180"/>
      <c r="B717" s="180"/>
      <c r="C717" s="180"/>
      <c r="D717" s="180"/>
      <c r="E717" s="181"/>
      <c r="F717" s="181"/>
      <c r="L717" s="180"/>
      <c r="O717" s="180"/>
      <c r="P717" s="180"/>
      <c r="Q717" s="180"/>
      <c r="R717" s="180"/>
      <c r="S717" s="180"/>
    </row>
    <row r="718" spans="1:19" ht="16.5" customHeight="1">
      <c r="A718" s="180"/>
      <c r="B718" s="180"/>
      <c r="C718" s="180"/>
      <c r="D718" s="180"/>
      <c r="E718" s="181"/>
      <c r="F718" s="181"/>
      <c r="L718" s="180"/>
      <c r="O718" s="180"/>
      <c r="P718" s="180"/>
      <c r="Q718" s="180"/>
      <c r="R718" s="180"/>
      <c r="S718" s="180"/>
    </row>
    <row r="719" spans="1:19" ht="16.5" customHeight="1">
      <c r="A719" s="180"/>
      <c r="B719" s="180"/>
      <c r="C719" s="180"/>
      <c r="D719" s="180"/>
      <c r="E719" s="181"/>
      <c r="F719" s="181"/>
      <c r="L719" s="180"/>
      <c r="O719" s="180"/>
      <c r="P719" s="180"/>
      <c r="Q719" s="180"/>
      <c r="R719" s="180"/>
      <c r="S719" s="180"/>
    </row>
    <row r="720" spans="1:19" ht="16.5" customHeight="1">
      <c r="A720" s="180"/>
      <c r="B720" s="180"/>
      <c r="C720" s="180"/>
      <c r="D720" s="180"/>
      <c r="E720" s="181"/>
      <c r="F720" s="181"/>
      <c r="L720" s="180"/>
      <c r="O720" s="180"/>
      <c r="P720" s="180"/>
      <c r="Q720" s="180"/>
      <c r="R720" s="180"/>
      <c r="S720" s="180"/>
    </row>
    <row r="721" spans="1:19" ht="16.5" customHeight="1">
      <c r="A721" s="180"/>
      <c r="B721" s="180"/>
      <c r="C721" s="180"/>
      <c r="D721" s="180"/>
      <c r="E721" s="181"/>
      <c r="F721" s="181"/>
      <c r="L721" s="180"/>
      <c r="O721" s="180"/>
      <c r="P721" s="180"/>
      <c r="Q721" s="180"/>
      <c r="R721" s="180"/>
      <c r="S721" s="180"/>
    </row>
    <row r="722" spans="1:19" ht="16.5" customHeight="1">
      <c r="A722" s="180"/>
      <c r="B722" s="180"/>
      <c r="C722" s="180"/>
      <c r="D722" s="180"/>
      <c r="E722" s="181"/>
      <c r="F722" s="181"/>
      <c r="L722" s="180"/>
      <c r="O722" s="180"/>
      <c r="P722" s="180"/>
      <c r="Q722" s="180"/>
      <c r="R722" s="180"/>
      <c r="S722" s="180"/>
    </row>
    <row r="723" spans="1:19" ht="16.5" customHeight="1">
      <c r="A723" s="180"/>
      <c r="B723" s="180"/>
      <c r="C723" s="180"/>
      <c r="D723" s="180"/>
      <c r="E723" s="181"/>
      <c r="F723" s="181"/>
      <c r="L723" s="180"/>
      <c r="O723" s="180"/>
      <c r="P723" s="180"/>
      <c r="Q723" s="180"/>
      <c r="R723" s="180"/>
      <c r="S723" s="180"/>
    </row>
    <row r="724" spans="1:19" ht="16.5" customHeight="1">
      <c r="A724" s="180"/>
      <c r="B724" s="180"/>
      <c r="C724" s="180"/>
      <c r="D724" s="180"/>
      <c r="E724" s="181"/>
      <c r="F724" s="181"/>
      <c r="L724" s="180"/>
      <c r="O724" s="180"/>
      <c r="P724" s="180"/>
      <c r="Q724" s="180"/>
      <c r="R724" s="180"/>
      <c r="S724" s="180"/>
    </row>
    <row r="725" spans="1:19" ht="16.5" customHeight="1">
      <c r="A725" s="180"/>
      <c r="B725" s="180"/>
      <c r="C725" s="180"/>
      <c r="D725" s="180"/>
      <c r="E725" s="181"/>
      <c r="F725" s="181"/>
      <c r="L725" s="180"/>
      <c r="O725" s="180"/>
      <c r="P725" s="180"/>
      <c r="Q725" s="180"/>
      <c r="R725" s="180"/>
      <c r="S725" s="180"/>
    </row>
    <row r="726" spans="1:19" ht="16.5" customHeight="1">
      <c r="A726" s="180"/>
      <c r="B726" s="180"/>
      <c r="C726" s="180"/>
      <c r="D726" s="180"/>
      <c r="E726" s="181"/>
      <c r="F726" s="181"/>
      <c r="L726" s="180"/>
      <c r="O726" s="180"/>
      <c r="P726" s="180"/>
      <c r="Q726" s="180"/>
      <c r="R726" s="180"/>
      <c r="S726" s="180"/>
    </row>
    <row r="727" spans="1:19" ht="16.5" customHeight="1">
      <c r="A727" s="180"/>
      <c r="B727" s="180"/>
      <c r="C727" s="180"/>
      <c r="D727" s="180"/>
      <c r="E727" s="181"/>
      <c r="F727" s="181"/>
      <c r="L727" s="180"/>
      <c r="O727" s="180"/>
      <c r="P727" s="180"/>
      <c r="Q727" s="180"/>
      <c r="R727" s="180"/>
      <c r="S727" s="180"/>
    </row>
    <row r="728" spans="1:19" ht="16.5" customHeight="1">
      <c r="A728" s="180"/>
      <c r="B728" s="180"/>
      <c r="C728" s="180"/>
      <c r="D728" s="180"/>
      <c r="E728" s="181"/>
      <c r="F728" s="181"/>
      <c r="L728" s="180"/>
      <c r="O728" s="180"/>
      <c r="P728" s="180"/>
      <c r="Q728" s="180"/>
      <c r="R728" s="180"/>
      <c r="S728" s="180"/>
    </row>
    <row r="729" spans="1:19" ht="16.5" customHeight="1">
      <c r="A729" s="180"/>
      <c r="B729" s="180"/>
      <c r="C729" s="180"/>
      <c r="D729" s="180"/>
      <c r="E729" s="181"/>
      <c r="F729" s="181"/>
      <c r="L729" s="180"/>
      <c r="O729" s="180"/>
      <c r="P729" s="180"/>
      <c r="Q729" s="180"/>
      <c r="R729" s="180"/>
      <c r="S729" s="180"/>
    </row>
    <row r="730" spans="1:19" ht="16.5" customHeight="1">
      <c r="A730" s="180"/>
      <c r="B730" s="180"/>
      <c r="C730" s="180"/>
      <c r="D730" s="180"/>
      <c r="E730" s="181"/>
      <c r="F730" s="181"/>
      <c r="L730" s="180"/>
      <c r="O730" s="180"/>
      <c r="P730" s="180"/>
      <c r="Q730" s="180"/>
      <c r="R730" s="180"/>
      <c r="S730" s="180"/>
    </row>
    <row r="731" spans="1:19" ht="16.5" customHeight="1">
      <c r="A731" s="180"/>
      <c r="B731" s="180"/>
      <c r="C731" s="180"/>
      <c r="D731" s="180"/>
      <c r="E731" s="181"/>
      <c r="F731" s="181"/>
      <c r="L731" s="180"/>
      <c r="O731" s="180"/>
      <c r="P731" s="180"/>
      <c r="Q731" s="180"/>
      <c r="R731" s="180"/>
      <c r="S731" s="180"/>
    </row>
    <row r="732" spans="1:19" ht="16.5" customHeight="1">
      <c r="A732" s="180"/>
      <c r="B732" s="180"/>
      <c r="C732" s="180"/>
      <c r="D732" s="180"/>
      <c r="E732" s="181"/>
      <c r="F732" s="181"/>
      <c r="L732" s="180"/>
      <c r="O732" s="180"/>
      <c r="P732" s="180"/>
      <c r="Q732" s="180"/>
      <c r="R732" s="180"/>
      <c r="S732" s="180"/>
    </row>
    <row r="733" spans="1:19" ht="16.5" customHeight="1">
      <c r="A733" s="180"/>
      <c r="B733" s="180"/>
      <c r="C733" s="180"/>
      <c r="D733" s="180"/>
      <c r="E733" s="181"/>
      <c r="F733" s="181"/>
      <c r="L733" s="180"/>
      <c r="O733" s="180"/>
      <c r="P733" s="180"/>
      <c r="Q733" s="180"/>
      <c r="R733" s="180"/>
      <c r="S733" s="180"/>
    </row>
    <row r="734" spans="1:19" ht="16.5" customHeight="1">
      <c r="A734" s="180"/>
      <c r="B734" s="180"/>
      <c r="C734" s="180"/>
      <c r="D734" s="180"/>
      <c r="E734" s="181"/>
      <c r="F734" s="181"/>
      <c r="L734" s="180"/>
      <c r="O734" s="180"/>
      <c r="P734" s="180"/>
      <c r="Q734" s="180"/>
      <c r="R734" s="180"/>
      <c r="S734" s="180"/>
    </row>
    <row r="735" spans="1:19" ht="16.5" customHeight="1">
      <c r="A735" s="180"/>
      <c r="B735" s="180"/>
      <c r="C735" s="180"/>
      <c r="D735" s="180"/>
      <c r="E735" s="181"/>
      <c r="F735" s="181"/>
      <c r="L735" s="180"/>
      <c r="O735" s="180"/>
      <c r="P735" s="180"/>
      <c r="Q735" s="180"/>
      <c r="R735" s="180"/>
      <c r="S735" s="180"/>
    </row>
    <row r="736" spans="1:19" ht="16.5" customHeight="1">
      <c r="A736" s="180"/>
      <c r="B736" s="180"/>
      <c r="C736" s="180"/>
      <c r="D736" s="180"/>
      <c r="E736" s="181"/>
      <c r="F736" s="181"/>
      <c r="L736" s="180"/>
      <c r="O736" s="180"/>
      <c r="P736" s="180"/>
      <c r="Q736" s="180"/>
      <c r="R736" s="180"/>
      <c r="S736" s="180"/>
    </row>
    <row r="737" spans="1:19" ht="16.5" customHeight="1">
      <c r="A737" s="180"/>
      <c r="B737" s="180"/>
      <c r="C737" s="180"/>
      <c r="D737" s="180"/>
      <c r="E737" s="181"/>
      <c r="F737" s="181"/>
      <c r="L737" s="180"/>
      <c r="O737" s="180"/>
      <c r="P737" s="180"/>
      <c r="Q737" s="180"/>
      <c r="R737" s="180"/>
      <c r="S737" s="180"/>
    </row>
    <row r="738" spans="1:19" ht="16.5" customHeight="1">
      <c r="A738" s="180"/>
      <c r="B738" s="180"/>
      <c r="C738" s="180"/>
      <c r="D738" s="180"/>
      <c r="E738" s="181"/>
      <c r="F738" s="181"/>
      <c r="L738" s="180"/>
      <c r="O738" s="180"/>
      <c r="P738" s="180"/>
      <c r="Q738" s="180"/>
      <c r="R738" s="180"/>
      <c r="S738" s="180"/>
    </row>
    <row r="739" spans="1:19" ht="16.5" customHeight="1">
      <c r="A739" s="180"/>
      <c r="B739" s="180"/>
      <c r="C739" s="180"/>
      <c r="D739" s="180"/>
      <c r="E739" s="181"/>
      <c r="F739" s="181"/>
      <c r="L739" s="180"/>
      <c r="O739" s="180"/>
      <c r="P739" s="180"/>
      <c r="Q739" s="180"/>
      <c r="R739" s="180"/>
      <c r="S739" s="180"/>
    </row>
    <row r="740" spans="1:19" ht="16.5" customHeight="1">
      <c r="A740" s="180"/>
      <c r="B740" s="180"/>
      <c r="C740" s="180"/>
      <c r="D740" s="180"/>
      <c r="E740" s="181"/>
      <c r="F740" s="181"/>
      <c r="L740" s="180"/>
      <c r="O740" s="180"/>
      <c r="P740" s="180"/>
      <c r="Q740" s="180"/>
      <c r="R740" s="180"/>
      <c r="S740" s="180"/>
    </row>
    <row r="741" spans="1:19" ht="16.5" customHeight="1">
      <c r="A741" s="180"/>
      <c r="B741" s="180"/>
      <c r="C741" s="180"/>
      <c r="D741" s="180"/>
      <c r="E741" s="181"/>
      <c r="F741" s="181"/>
      <c r="L741" s="180"/>
      <c r="O741" s="180"/>
      <c r="P741" s="180"/>
      <c r="Q741" s="180"/>
      <c r="R741" s="180"/>
      <c r="S741" s="180"/>
    </row>
    <row r="742" spans="1:19" ht="16.5" customHeight="1">
      <c r="A742" s="180"/>
      <c r="B742" s="180"/>
      <c r="C742" s="180"/>
      <c r="D742" s="180"/>
      <c r="E742" s="181"/>
      <c r="F742" s="181"/>
      <c r="L742" s="180"/>
      <c r="O742" s="180"/>
      <c r="P742" s="180"/>
      <c r="Q742" s="180"/>
      <c r="R742" s="180"/>
      <c r="S742" s="180"/>
    </row>
    <row r="743" spans="1:19" ht="16.5" customHeight="1">
      <c r="A743" s="180"/>
      <c r="B743" s="180"/>
      <c r="C743" s="180"/>
      <c r="D743" s="180"/>
      <c r="E743" s="181"/>
      <c r="F743" s="181"/>
      <c r="L743" s="180"/>
      <c r="O743" s="180"/>
      <c r="P743" s="180"/>
      <c r="Q743" s="180"/>
      <c r="R743" s="180"/>
      <c r="S743" s="180"/>
    </row>
    <row r="744" spans="1:19" ht="16.5" customHeight="1">
      <c r="A744" s="180"/>
      <c r="B744" s="180"/>
      <c r="C744" s="180"/>
      <c r="D744" s="180"/>
      <c r="E744" s="181"/>
      <c r="F744" s="181"/>
      <c r="L744" s="180"/>
      <c r="O744" s="180"/>
      <c r="P744" s="180"/>
      <c r="Q744" s="180"/>
      <c r="R744" s="180"/>
      <c r="S744" s="180"/>
    </row>
    <row r="745" spans="1:19" ht="16.5" customHeight="1">
      <c r="A745" s="180"/>
      <c r="B745" s="180"/>
      <c r="C745" s="180"/>
      <c r="D745" s="180"/>
      <c r="E745" s="181"/>
      <c r="F745" s="181"/>
      <c r="L745" s="180"/>
      <c r="O745" s="180"/>
      <c r="P745" s="180"/>
      <c r="Q745" s="180"/>
      <c r="R745" s="180"/>
      <c r="S745" s="180"/>
    </row>
    <row r="746" spans="1:19" ht="16.5" customHeight="1">
      <c r="A746" s="180"/>
      <c r="B746" s="180"/>
      <c r="C746" s="180"/>
      <c r="D746" s="180"/>
      <c r="E746" s="181"/>
      <c r="F746" s="181"/>
      <c r="L746" s="180"/>
      <c r="O746" s="180"/>
      <c r="P746" s="180"/>
      <c r="Q746" s="180"/>
      <c r="R746" s="180"/>
      <c r="S746" s="180"/>
    </row>
    <row r="747" spans="1:19" ht="16.5" customHeight="1">
      <c r="A747" s="180"/>
      <c r="B747" s="180"/>
      <c r="C747" s="180"/>
      <c r="D747" s="180"/>
      <c r="E747" s="181"/>
      <c r="F747" s="181"/>
      <c r="L747" s="180"/>
      <c r="O747" s="180"/>
      <c r="P747" s="180"/>
      <c r="Q747" s="180"/>
      <c r="R747" s="180"/>
      <c r="S747" s="180"/>
    </row>
    <row r="748" spans="1:19" ht="16.5" customHeight="1">
      <c r="A748" s="180"/>
      <c r="B748" s="180"/>
      <c r="C748" s="180"/>
      <c r="D748" s="180"/>
      <c r="E748" s="181"/>
      <c r="F748" s="181"/>
      <c r="L748" s="180"/>
      <c r="O748" s="180"/>
      <c r="P748" s="180"/>
      <c r="Q748" s="180"/>
      <c r="R748" s="180"/>
      <c r="S748" s="180"/>
    </row>
    <row r="749" spans="1:19" ht="16.5" customHeight="1">
      <c r="A749" s="180"/>
      <c r="B749" s="180"/>
      <c r="C749" s="180"/>
      <c r="D749" s="180"/>
      <c r="E749" s="181"/>
      <c r="F749" s="181"/>
      <c r="L749" s="180"/>
      <c r="O749" s="180"/>
      <c r="P749" s="180"/>
      <c r="Q749" s="180"/>
      <c r="R749" s="180"/>
      <c r="S749" s="180"/>
    </row>
    <row r="750" spans="1:19" ht="16.5" customHeight="1">
      <c r="A750" s="180"/>
      <c r="B750" s="180"/>
      <c r="C750" s="180"/>
      <c r="D750" s="180"/>
      <c r="E750" s="181"/>
      <c r="F750" s="181"/>
      <c r="L750" s="180"/>
      <c r="O750" s="180"/>
      <c r="P750" s="180"/>
      <c r="Q750" s="180"/>
      <c r="R750" s="180"/>
      <c r="S750" s="180"/>
    </row>
    <row r="751" spans="1:19" ht="16.5" customHeight="1">
      <c r="A751" s="180"/>
      <c r="B751" s="180"/>
      <c r="C751" s="180"/>
      <c r="D751" s="180"/>
      <c r="E751" s="181"/>
      <c r="F751" s="181"/>
      <c r="L751" s="180"/>
      <c r="O751" s="180"/>
      <c r="P751" s="180"/>
      <c r="Q751" s="180"/>
      <c r="R751" s="180"/>
      <c r="S751" s="180"/>
    </row>
    <row r="752" spans="1:19" ht="16.5" customHeight="1">
      <c r="A752" s="180"/>
      <c r="B752" s="180"/>
      <c r="C752" s="180"/>
      <c r="D752" s="180"/>
      <c r="E752" s="181"/>
      <c r="F752" s="181"/>
      <c r="L752" s="180"/>
      <c r="O752" s="180"/>
      <c r="P752" s="180"/>
      <c r="Q752" s="180"/>
      <c r="R752" s="180"/>
      <c r="S752" s="180"/>
    </row>
    <row r="753" spans="1:19" ht="16.5" customHeight="1">
      <c r="A753" s="180"/>
      <c r="B753" s="180"/>
      <c r="C753" s="180"/>
      <c r="D753" s="180"/>
      <c r="E753" s="181"/>
      <c r="F753" s="181"/>
      <c r="L753" s="180"/>
      <c r="O753" s="180"/>
      <c r="P753" s="180"/>
      <c r="Q753" s="180"/>
      <c r="R753" s="180"/>
      <c r="S753" s="180"/>
    </row>
    <row r="754" spans="1:19" ht="16.5" customHeight="1">
      <c r="A754" s="180"/>
      <c r="B754" s="180"/>
      <c r="C754" s="180"/>
      <c r="D754" s="180"/>
      <c r="E754" s="181"/>
      <c r="F754" s="181"/>
      <c r="L754" s="180"/>
      <c r="O754" s="180"/>
      <c r="P754" s="180"/>
      <c r="Q754" s="180"/>
      <c r="R754" s="180"/>
      <c r="S754" s="180"/>
    </row>
    <row r="755" spans="1:19" ht="16.5" customHeight="1">
      <c r="A755" s="180"/>
      <c r="B755" s="180"/>
      <c r="C755" s="180"/>
      <c r="D755" s="180"/>
      <c r="E755" s="181"/>
      <c r="F755" s="181"/>
      <c r="L755" s="180"/>
      <c r="O755" s="180"/>
      <c r="P755" s="180"/>
      <c r="Q755" s="180"/>
      <c r="R755" s="180"/>
      <c r="S755" s="180"/>
    </row>
    <row r="756" spans="1:19" ht="16.5" customHeight="1">
      <c r="A756" s="180"/>
      <c r="B756" s="180"/>
      <c r="C756" s="180"/>
      <c r="D756" s="180"/>
      <c r="E756" s="181"/>
      <c r="F756" s="181"/>
      <c r="L756" s="180"/>
      <c r="O756" s="180"/>
      <c r="P756" s="180"/>
      <c r="Q756" s="180"/>
      <c r="R756" s="180"/>
      <c r="S756" s="180"/>
    </row>
    <row r="757" spans="1:19" ht="16.5" customHeight="1">
      <c r="A757" s="180"/>
      <c r="B757" s="180"/>
      <c r="C757" s="180"/>
      <c r="D757" s="180"/>
      <c r="E757" s="181"/>
      <c r="F757" s="181"/>
      <c r="L757" s="180"/>
      <c r="O757" s="180"/>
      <c r="P757" s="180"/>
      <c r="Q757" s="180"/>
      <c r="R757" s="180"/>
      <c r="S757" s="180"/>
    </row>
    <row r="758" spans="1:19" ht="16.5" customHeight="1">
      <c r="A758" s="180"/>
      <c r="B758" s="180"/>
      <c r="C758" s="180"/>
      <c r="D758" s="180"/>
      <c r="E758" s="181"/>
      <c r="F758" s="181"/>
      <c r="L758" s="180"/>
      <c r="O758" s="180"/>
      <c r="P758" s="180"/>
      <c r="Q758" s="180"/>
      <c r="R758" s="180"/>
      <c r="S758" s="180"/>
    </row>
    <row r="759" spans="1:19" ht="16.5" customHeight="1">
      <c r="A759" s="180"/>
      <c r="B759" s="180"/>
      <c r="C759" s="180"/>
      <c r="D759" s="180"/>
      <c r="E759" s="181"/>
      <c r="F759" s="181"/>
      <c r="L759" s="180"/>
      <c r="O759" s="180"/>
      <c r="P759" s="180"/>
      <c r="Q759" s="180"/>
      <c r="R759" s="180"/>
      <c r="S759" s="180"/>
    </row>
    <row r="760" spans="1:19" ht="16.5" customHeight="1">
      <c r="A760" s="180"/>
      <c r="B760" s="180"/>
      <c r="C760" s="180"/>
      <c r="D760" s="180"/>
      <c r="E760" s="181"/>
      <c r="F760" s="181"/>
      <c r="L760" s="180"/>
      <c r="O760" s="180"/>
      <c r="P760" s="180"/>
      <c r="Q760" s="180"/>
      <c r="R760" s="180"/>
      <c r="S760" s="180"/>
    </row>
    <row r="761" spans="1:19" ht="16.5" customHeight="1">
      <c r="A761" s="180"/>
      <c r="B761" s="180"/>
      <c r="C761" s="180"/>
      <c r="D761" s="180"/>
      <c r="E761" s="181"/>
      <c r="F761" s="181"/>
      <c r="L761" s="180"/>
      <c r="O761" s="180"/>
      <c r="P761" s="180"/>
      <c r="Q761" s="180"/>
      <c r="R761" s="180"/>
      <c r="S761" s="180"/>
    </row>
    <row r="762" spans="1:19" ht="16.5" customHeight="1">
      <c r="A762" s="180"/>
      <c r="B762" s="180"/>
      <c r="C762" s="180"/>
      <c r="D762" s="180"/>
      <c r="E762" s="181"/>
      <c r="F762" s="181"/>
      <c r="L762" s="180"/>
      <c r="O762" s="180"/>
      <c r="P762" s="180"/>
      <c r="Q762" s="180"/>
      <c r="R762" s="180"/>
      <c r="S762" s="180"/>
    </row>
    <row r="763" spans="1:19" ht="16.5" customHeight="1">
      <c r="A763" s="180"/>
      <c r="B763" s="180"/>
      <c r="C763" s="180"/>
      <c r="D763" s="180"/>
      <c r="E763" s="181"/>
      <c r="F763" s="181"/>
      <c r="L763" s="180"/>
      <c r="O763" s="180"/>
      <c r="P763" s="180"/>
      <c r="Q763" s="180"/>
      <c r="R763" s="180"/>
      <c r="S763" s="180"/>
    </row>
    <row r="764" spans="1:19" ht="16.5" customHeight="1">
      <c r="A764" s="180"/>
      <c r="B764" s="180"/>
      <c r="C764" s="180"/>
      <c r="D764" s="180"/>
      <c r="E764" s="181"/>
      <c r="F764" s="181"/>
      <c r="L764" s="180"/>
      <c r="O764" s="180"/>
      <c r="P764" s="180"/>
      <c r="Q764" s="180"/>
      <c r="R764" s="180"/>
      <c r="S764" s="180"/>
    </row>
    <row r="765" spans="1:19" ht="16.5" customHeight="1">
      <c r="A765" s="180"/>
      <c r="B765" s="180"/>
      <c r="C765" s="180"/>
      <c r="D765" s="180"/>
      <c r="E765" s="181"/>
      <c r="F765" s="181"/>
      <c r="L765" s="180"/>
      <c r="O765" s="180"/>
      <c r="P765" s="180"/>
      <c r="Q765" s="180"/>
      <c r="R765" s="180"/>
      <c r="S765" s="180"/>
    </row>
    <row r="766" spans="1:19" ht="16.5" customHeight="1">
      <c r="A766" s="180"/>
      <c r="B766" s="180"/>
      <c r="C766" s="180"/>
      <c r="D766" s="180"/>
      <c r="E766" s="181"/>
      <c r="F766" s="181"/>
      <c r="L766" s="180"/>
      <c r="O766" s="180"/>
      <c r="P766" s="180"/>
      <c r="Q766" s="180"/>
      <c r="R766" s="180"/>
      <c r="S766" s="180"/>
    </row>
    <row r="767" spans="1:19" ht="16.5" customHeight="1">
      <c r="A767" s="180"/>
      <c r="B767" s="180"/>
      <c r="C767" s="180"/>
      <c r="D767" s="180"/>
      <c r="E767" s="181"/>
      <c r="F767" s="181"/>
      <c r="L767" s="180"/>
      <c r="O767" s="180"/>
      <c r="P767" s="180"/>
      <c r="Q767" s="180"/>
      <c r="R767" s="180"/>
      <c r="S767" s="180"/>
    </row>
    <row r="768" spans="1:19" ht="16.5" customHeight="1">
      <c r="A768" s="180"/>
      <c r="B768" s="180"/>
      <c r="C768" s="180"/>
      <c r="D768" s="180"/>
      <c r="E768" s="181"/>
      <c r="F768" s="181"/>
      <c r="L768" s="180"/>
      <c r="O768" s="180"/>
      <c r="P768" s="180"/>
      <c r="Q768" s="180"/>
      <c r="R768" s="180"/>
      <c r="S768" s="180"/>
    </row>
    <row r="769" spans="1:19" ht="16.5" customHeight="1">
      <c r="A769" s="180"/>
      <c r="B769" s="180"/>
      <c r="C769" s="180"/>
      <c r="D769" s="180"/>
      <c r="E769" s="181"/>
      <c r="F769" s="181"/>
      <c r="L769" s="180"/>
      <c r="O769" s="180"/>
      <c r="P769" s="180"/>
      <c r="Q769" s="180"/>
      <c r="R769" s="180"/>
      <c r="S769" s="180"/>
    </row>
    <row r="770" spans="1:19" ht="16.5" customHeight="1">
      <c r="A770" s="180"/>
      <c r="B770" s="180"/>
      <c r="C770" s="180"/>
      <c r="D770" s="180"/>
      <c r="E770" s="181"/>
      <c r="F770" s="181"/>
      <c r="L770" s="180"/>
      <c r="O770" s="180"/>
      <c r="P770" s="180"/>
      <c r="Q770" s="180"/>
      <c r="R770" s="180"/>
      <c r="S770" s="180"/>
    </row>
    <row r="771" spans="1:19" ht="16.5" customHeight="1">
      <c r="A771" s="180"/>
      <c r="B771" s="180"/>
      <c r="C771" s="180"/>
      <c r="D771" s="180"/>
      <c r="E771" s="181"/>
      <c r="F771" s="181"/>
      <c r="L771" s="180"/>
      <c r="O771" s="180"/>
      <c r="P771" s="180"/>
      <c r="Q771" s="180"/>
      <c r="R771" s="180"/>
      <c r="S771" s="180"/>
    </row>
    <row r="772" spans="1:19" ht="16.5" customHeight="1">
      <c r="A772" s="180"/>
      <c r="B772" s="180"/>
      <c r="C772" s="180"/>
      <c r="D772" s="180"/>
      <c r="E772" s="181"/>
      <c r="F772" s="181"/>
      <c r="L772" s="180"/>
      <c r="O772" s="180"/>
      <c r="P772" s="180"/>
      <c r="Q772" s="180"/>
      <c r="R772" s="180"/>
      <c r="S772" s="180"/>
    </row>
    <row r="773" spans="1:19" ht="16.5" customHeight="1">
      <c r="A773" s="180"/>
      <c r="B773" s="180"/>
      <c r="C773" s="180"/>
      <c r="D773" s="180"/>
      <c r="E773" s="181"/>
      <c r="F773" s="181"/>
      <c r="L773" s="180"/>
      <c r="O773" s="180"/>
      <c r="P773" s="180"/>
      <c r="Q773" s="180"/>
      <c r="R773" s="180"/>
      <c r="S773" s="180"/>
    </row>
    <row r="774" spans="1:19" ht="16.5" customHeight="1">
      <c r="A774" s="180"/>
      <c r="B774" s="180"/>
      <c r="C774" s="180"/>
      <c r="D774" s="180"/>
      <c r="E774" s="181"/>
      <c r="F774" s="181"/>
      <c r="L774" s="180"/>
      <c r="O774" s="180"/>
      <c r="P774" s="180"/>
      <c r="Q774" s="180"/>
      <c r="R774" s="180"/>
      <c r="S774" s="180"/>
    </row>
    <row r="775" spans="1:19" ht="16.5" customHeight="1">
      <c r="A775" s="180"/>
      <c r="B775" s="180"/>
      <c r="C775" s="180"/>
      <c r="D775" s="180"/>
      <c r="E775" s="181"/>
      <c r="F775" s="181"/>
      <c r="L775" s="180"/>
      <c r="O775" s="180"/>
      <c r="P775" s="180"/>
      <c r="Q775" s="180"/>
      <c r="R775" s="180"/>
      <c r="S775" s="180"/>
    </row>
    <row r="776" spans="1:19" ht="16.5" customHeight="1">
      <c r="A776" s="180"/>
      <c r="B776" s="180"/>
      <c r="C776" s="180"/>
      <c r="D776" s="180"/>
      <c r="E776" s="181"/>
      <c r="F776" s="181"/>
      <c r="L776" s="180"/>
      <c r="O776" s="180"/>
      <c r="P776" s="180"/>
      <c r="Q776" s="180"/>
      <c r="R776" s="180"/>
      <c r="S776" s="180"/>
    </row>
    <row r="777" spans="1:19" ht="16.5" customHeight="1">
      <c r="A777" s="180"/>
      <c r="B777" s="180"/>
      <c r="C777" s="180"/>
      <c r="D777" s="180"/>
      <c r="E777" s="181"/>
      <c r="F777" s="181"/>
      <c r="L777" s="180"/>
      <c r="O777" s="180"/>
      <c r="P777" s="180"/>
      <c r="Q777" s="180"/>
      <c r="R777" s="180"/>
      <c r="S777" s="180"/>
    </row>
    <row r="778" spans="1:19" ht="16.5" customHeight="1">
      <c r="A778" s="180"/>
      <c r="B778" s="180"/>
      <c r="C778" s="180"/>
      <c r="D778" s="180"/>
      <c r="E778" s="181"/>
      <c r="F778" s="181"/>
      <c r="L778" s="180"/>
      <c r="O778" s="180"/>
      <c r="P778" s="180"/>
      <c r="Q778" s="180"/>
      <c r="R778" s="180"/>
      <c r="S778" s="180"/>
    </row>
    <row r="779" spans="1:19" ht="16.5" customHeight="1">
      <c r="A779" s="180"/>
      <c r="B779" s="180"/>
      <c r="C779" s="180"/>
      <c r="D779" s="180"/>
      <c r="E779" s="181"/>
      <c r="F779" s="181"/>
      <c r="L779" s="180"/>
      <c r="O779" s="180"/>
      <c r="P779" s="180"/>
      <c r="Q779" s="180"/>
      <c r="R779" s="180"/>
      <c r="S779" s="180"/>
    </row>
    <row r="780" spans="1:19" ht="16.5" customHeight="1">
      <c r="A780" s="180"/>
      <c r="B780" s="180"/>
      <c r="C780" s="180"/>
      <c r="D780" s="180"/>
      <c r="E780" s="181"/>
      <c r="F780" s="181"/>
      <c r="L780" s="180"/>
      <c r="O780" s="180"/>
      <c r="P780" s="180"/>
      <c r="Q780" s="180"/>
      <c r="R780" s="180"/>
      <c r="S780" s="180"/>
    </row>
    <row r="781" spans="1:19" ht="16.5" customHeight="1">
      <c r="A781" s="180"/>
      <c r="B781" s="180"/>
      <c r="C781" s="180"/>
      <c r="D781" s="180"/>
      <c r="E781" s="181"/>
      <c r="F781" s="181"/>
      <c r="L781" s="180"/>
      <c r="O781" s="180"/>
      <c r="P781" s="180"/>
      <c r="Q781" s="180"/>
      <c r="R781" s="180"/>
      <c r="S781" s="180"/>
    </row>
    <row r="782" spans="1:19" ht="16.5" customHeight="1">
      <c r="A782" s="180"/>
      <c r="B782" s="180"/>
      <c r="C782" s="180"/>
      <c r="D782" s="180"/>
      <c r="E782" s="181"/>
      <c r="F782" s="181"/>
      <c r="L782" s="180"/>
      <c r="O782" s="180"/>
      <c r="P782" s="180"/>
      <c r="Q782" s="180"/>
      <c r="R782" s="180"/>
      <c r="S782" s="180"/>
    </row>
    <row r="783" spans="1:19" ht="16.5" customHeight="1">
      <c r="A783" s="180"/>
      <c r="B783" s="180"/>
      <c r="C783" s="180"/>
      <c r="D783" s="180"/>
      <c r="E783" s="181"/>
      <c r="F783" s="181"/>
      <c r="L783" s="180"/>
      <c r="O783" s="180"/>
      <c r="P783" s="180"/>
      <c r="Q783" s="180"/>
      <c r="R783" s="180"/>
      <c r="S783" s="180"/>
    </row>
    <row r="784" spans="1:19" ht="16.5" customHeight="1">
      <c r="A784" s="180"/>
      <c r="B784" s="180"/>
      <c r="C784" s="180"/>
      <c r="D784" s="180"/>
      <c r="E784" s="181"/>
      <c r="F784" s="181"/>
      <c r="L784" s="180"/>
      <c r="O784" s="180"/>
      <c r="P784" s="180"/>
      <c r="Q784" s="180"/>
      <c r="R784" s="180"/>
      <c r="S784" s="180"/>
    </row>
    <row r="785" spans="1:19" ht="16.5" customHeight="1">
      <c r="A785" s="180"/>
      <c r="B785" s="180"/>
      <c r="C785" s="180"/>
      <c r="D785" s="180"/>
      <c r="E785" s="181"/>
      <c r="F785" s="181"/>
      <c r="L785" s="180"/>
      <c r="O785" s="180"/>
      <c r="P785" s="180"/>
      <c r="Q785" s="180"/>
      <c r="R785" s="180"/>
      <c r="S785" s="180"/>
    </row>
    <row r="786" spans="1:19" ht="16.5" customHeight="1">
      <c r="A786" s="180"/>
      <c r="B786" s="180"/>
      <c r="C786" s="180"/>
      <c r="D786" s="180"/>
      <c r="E786" s="181"/>
      <c r="F786" s="181"/>
      <c r="L786" s="180"/>
      <c r="O786" s="180"/>
      <c r="P786" s="180"/>
      <c r="Q786" s="180"/>
      <c r="R786" s="180"/>
      <c r="S786" s="180"/>
    </row>
    <row r="787" spans="1:19" ht="16.5" customHeight="1">
      <c r="A787" s="180"/>
      <c r="B787" s="180"/>
      <c r="C787" s="180"/>
      <c r="D787" s="180"/>
      <c r="E787" s="181"/>
      <c r="F787" s="181"/>
      <c r="L787" s="180"/>
      <c r="O787" s="180"/>
      <c r="P787" s="180"/>
      <c r="Q787" s="180"/>
      <c r="R787" s="180"/>
      <c r="S787" s="180"/>
    </row>
    <row r="788" spans="1:19" ht="16.5" customHeight="1">
      <c r="A788" s="180"/>
      <c r="B788" s="180"/>
      <c r="C788" s="180"/>
      <c r="D788" s="180"/>
      <c r="E788" s="181"/>
      <c r="F788" s="181"/>
      <c r="L788" s="180"/>
      <c r="O788" s="180"/>
      <c r="P788" s="180"/>
      <c r="Q788" s="180"/>
      <c r="R788" s="180"/>
      <c r="S788" s="180"/>
    </row>
    <row r="789" spans="1:19" ht="16.5" customHeight="1">
      <c r="A789" s="180"/>
      <c r="B789" s="180"/>
      <c r="C789" s="180"/>
      <c r="D789" s="180"/>
      <c r="E789" s="181"/>
      <c r="F789" s="181"/>
      <c r="L789" s="180"/>
      <c r="O789" s="180"/>
      <c r="P789" s="180"/>
      <c r="Q789" s="180"/>
      <c r="R789" s="180"/>
      <c r="S789" s="180"/>
    </row>
    <row r="790" spans="1:19" ht="16.5" customHeight="1">
      <c r="A790" s="180"/>
      <c r="B790" s="180"/>
      <c r="C790" s="180"/>
      <c r="D790" s="180"/>
      <c r="E790" s="181"/>
      <c r="F790" s="181"/>
      <c r="L790" s="180"/>
      <c r="O790" s="180"/>
      <c r="P790" s="180"/>
      <c r="Q790" s="180"/>
      <c r="R790" s="180"/>
      <c r="S790" s="180"/>
    </row>
    <row r="791" spans="1:19" ht="16.5" customHeight="1">
      <c r="A791" s="180"/>
      <c r="B791" s="180"/>
      <c r="C791" s="180"/>
      <c r="D791" s="180"/>
      <c r="E791" s="181"/>
      <c r="F791" s="181"/>
      <c r="L791" s="180"/>
      <c r="O791" s="180"/>
      <c r="P791" s="180"/>
      <c r="Q791" s="180"/>
      <c r="R791" s="180"/>
      <c r="S791" s="180"/>
    </row>
    <row r="792" spans="1:19" ht="16.5" customHeight="1">
      <c r="A792" s="180"/>
      <c r="B792" s="180"/>
      <c r="C792" s="180"/>
      <c r="D792" s="180"/>
      <c r="E792" s="181"/>
      <c r="F792" s="181"/>
      <c r="L792" s="180"/>
      <c r="O792" s="180"/>
      <c r="P792" s="180"/>
      <c r="Q792" s="180"/>
      <c r="R792" s="180"/>
      <c r="S792" s="180"/>
    </row>
    <row r="793" spans="1:19" ht="16.5" customHeight="1">
      <c r="A793" s="180"/>
      <c r="B793" s="180"/>
      <c r="C793" s="180"/>
      <c r="D793" s="180"/>
      <c r="E793" s="181"/>
      <c r="F793" s="181"/>
      <c r="L793" s="180"/>
      <c r="O793" s="180"/>
      <c r="P793" s="180"/>
      <c r="Q793" s="180"/>
      <c r="R793" s="180"/>
      <c r="S793" s="180"/>
    </row>
    <row r="794" spans="1:19" ht="16.5" customHeight="1">
      <c r="A794" s="180"/>
      <c r="B794" s="180"/>
      <c r="C794" s="180"/>
      <c r="D794" s="180"/>
      <c r="E794" s="181"/>
      <c r="F794" s="181"/>
      <c r="L794" s="180"/>
      <c r="O794" s="180"/>
      <c r="P794" s="180"/>
      <c r="Q794" s="180"/>
      <c r="R794" s="180"/>
      <c r="S794" s="180"/>
    </row>
    <row r="795" spans="1:19" ht="16.5" customHeight="1">
      <c r="A795" s="180"/>
      <c r="B795" s="180"/>
      <c r="C795" s="180"/>
      <c r="D795" s="180"/>
      <c r="E795" s="181"/>
      <c r="F795" s="181"/>
      <c r="L795" s="180"/>
      <c r="O795" s="180"/>
      <c r="P795" s="180"/>
      <c r="Q795" s="180"/>
      <c r="R795" s="180"/>
      <c r="S795" s="180"/>
    </row>
    <row r="796" spans="1:19" ht="16.5" customHeight="1">
      <c r="A796" s="180"/>
      <c r="B796" s="180"/>
      <c r="C796" s="180"/>
      <c r="D796" s="180"/>
      <c r="E796" s="181"/>
      <c r="F796" s="181"/>
      <c r="L796" s="180"/>
      <c r="O796" s="180"/>
      <c r="P796" s="180"/>
      <c r="Q796" s="180"/>
      <c r="R796" s="180"/>
      <c r="S796" s="180"/>
    </row>
    <row r="797" spans="1:19" ht="16.5" customHeight="1">
      <c r="A797" s="180"/>
      <c r="B797" s="180"/>
      <c r="C797" s="180"/>
      <c r="D797" s="180"/>
      <c r="E797" s="181"/>
      <c r="F797" s="181"/>
      <c r="L797" s="180"/>
      <c r="O797" s="180"/>
      <c r="P797" s="180"/>
      <c r="Q797" s="180"/>
      <c r="R797" s="180"/>
      <c r="S797" s="180"/>
    </row>
    <row r="798" spans="1:19" ht="16.5" customHeight="1">
      <c r="A798" s="180"/>
      <c r="B798" s="180"/>
      <c r="C798" s="180"/>
      <c r="D798" s="180"/>
      <c r="E798" s="181"/>
      <c r="F798" s="181"/>
      <c r="L798" s="180"/>
      <c r="O798" s="180"/>
      <c r="P798" s="180"/>
      <c r="Q798" s="180"/>
      <c r="R798" s="180"/>
      <c r="S798" s="180"/>
    </row>
    <row r="799" spans="1:19" ht="16.5" customHeight="1">
      <c r="A799" s="180"/>
      <c r="B799" s="180"/>
      <c r="C799" s="180"/>
      <c r="D799" s="180"/>
      <c r="E799" s="181"/>
      <c r="F799" s="181"/>
      <c r="L799" s="180"/>
      <c r="O799" s="180"/>
      <c r="P799" s="180"/>
      <c r="Q799" s="180"/>
      <c r="R799" s="180"/>
      <c r="S799" s="180"/>
    </row>
    <row r="800" spans="1:19" ht="16.5" customHeight="1">
      <c r="A800" s="180"/>
      <c r="B800" s="180"/>
      <c r="C800" s="180"/>
      <c r="D800" s="180"/>
      <c r="E800" s="181"/>
      <c r="F800" s="181"/>
      <c r="L800" s="180"/>
      <c r="O800" s="180"/>
      <c r="P800" s="180"/>
      <c r="Q800" s="180"/>
      <c r="R800" s="180"/>
      <c r="S800" s="180"/>
    </row>
    <row r="801" spans="1:19" ht="16.5" customHeight="1">
      <c r="A801" s="180"/>
      <c r="B801" s="180"/>
      <c r="C801" s="180"/>
      <c r="D801" s="180"/>
      <c r="E801" s="181"/>
      <c r="F801" s="181"/>
      <c r="L801" s="180"/>
      <c r="O801" s="180"/>
      <c r="P801" s="180"/>
      <c r="Q801" s="180"/>
      <c r="R801" s="180"/>
      <c r="S801" s="180"/>
    </row>
    <row r="802" spans="1:19" ht="16.5" customHeight="1">
      <c r="A802" s="180"/>
      <c r="B802" s="180"/>
      <c r="C802" s="180"/>
      <c r="D802" s="180"/>
      <c r="E802" s="181"/>
      <c r="F802" s="181"/>
      <c r="L802" s="180"/>
      <c r="O802" s="180"/>
      <c r="P802" s="180"/>
      <c r="Q802" s="180"/>
      <c r="R802" s="180"/>
      <c r="S802" s="180"/>
    </row>
    <row r="803" spans="1:19" ht="16.5" customHeight="1">
      <c r="A803" s="180"/>
      <c r="B803" s="180"/>
      <c r="C803" s="180"/>
      <c r="D803" s="180"/>
      <c r="E803" s="181"/>
      <c r="F803" s="181"/>
      <c r="L803" s="180"/>
      <c r="O803" s="180"/>
      <c r="P803" s="180"/>
      <c r="Q803" s="180"/>
      <c r="R803" s="180"/>
      <c r="S803" s="180"/>
    </row>
    <row r="804" spans="1:19" ht="16.5" customHeight="1">
      <c r="A804" s="180"/>
      <c r="B804" s="180"/>
      <c r="C804" s="180"/>
      <c r="D804" s="180"/>
      <c r="E804" s="181"/>
      <c r="F804" s="181"/>
      <c r="L804" s="180"/>
      <c r="O804" s="180"/>
      <c r="P804" s="180"/>
      <c r="Q804" s="180"/>
      <c r="R804" s="180"/>
      <c r="S804" s="180"/>
    </row>
    <row r="805" spans="1:19" ht="16.5" customHeight="1">
      <c r="A805" s="180"/>
      <c r="B805" s="180"/>
      <c r="C805" s="180"/>
      <c r="D805" s="180"/>
      <c r="E805" s="181"/>
      <c r="F805" s="181"/>
      <c r="L805" s="180"/>
      <c r="O805" s="180"/>
      <c r="P805" s="180"/>
      <c r="Q805" s="180"/>
      <c r="R805" s="180"/>
      <c r="S805" s="180"/>
    </row>
    <row r="806" spans="1:19" ht="16.5" customHeight="1">
      <c r="A806" s="180"/>
      <c r="B806" s="180"/>
      <c r="C806" s="180"/>
      <c r="D806" s="180"/>
      <c r="E806" s="181"/>
      <c r="F806" s="181"/>
      <c r="L806" s="180"/>
      <c r="O806" s="180"/>
      <c r="P806" s="180"/>
      <c r="Q806" s="180"/>
      <c r="R806" s="180"/>
      <c r="S806" s="180"/>
    </row>
    <row r="807" spans="1:19" ht="16.5" customHeight="1">
      <c r="A807" s="180"/>
      <c r="B807" s="180"/>
      <c r="C807" s="180"/>
      <c r="D807" s="180"/>
      <c r="E807" s="181"/>
      <c r="F807" s="181"/>
      <c r="L807" s="180"/>
      <c r="O807" s="180"/>
      <c r="P807" s="180"/>
      <c r="Q807" s="180"/>
      <c r="R807" s="180"/>
      <c r="S807" s="180"/>
    </row>
    <row r="808" spans="1:19" ht="16.5" customHeight="1">
      <c r="A808" s="180"/>
      <c r="B808" s="180"/>
      <c r="C808" s="180"/>
      <c r="D808" s="180"/>
      <c r="E808" s="181"/>
      <c r="F808" s="181"/>
      <c r="L808" s="180"/>
      <c r="O808" s="180"/>
      <c r="P808" s="180"/>
      <c r="Q808" s="180"/>
      <c r="R808" s="180"/>
      <c r="S808" s="180"/>
    </row>
    <row r="809" spans="1:19" ht="16.5" customHeight="1">
      <c r="A809" s="180"/>
      <c r="B809" s="180"/>
      <c r="C809" s="180"/>
      <c r="D809" s="180"/>
      <c r="E809" s="181"/>
      <c r="F809" s="181"/>
      <c r="L809" s="180"/>
      <c r="O809" s="180"/>
      <c r="P809" s="180"/>
      <c r="Q809" s="180"/>
      <c r="R809" s="180"/>
      <c r="S809" s="180"/>
    </row>
    <row r="810" spans="1:19" ht="16.5" customHeight="1">
      <c r="A810" s="180"/>
      <c r="B810" s="180"/>
      <c r="C810" s="180"/>
      <c r="D810" s="180"/>
      <c r="E810" s="181"/>
      <c r="F810" s="181"/>
      <c r="L810" s="180"/>
      <c r="O810" s="180"/>
      <c r="P810" s="180"/>
      <c r="Q810" s="180"/>
      <c r="R810" s="180"/>
      <c r="S810" s="180"/>
    </row>
    <row r="811" spans="1:19" ht="16.5" customHeight="1">
      <c r="A811" s="180"/>
      <c r="B811" s="180"/>
      <c r="C811" s="180"/>
      <c r="D811" s="180"/>
      <c r="E811" s="181"/>
      <c r="F811" s="181"/>
      <c r="L811" s="180"/>
      <c r="O811" s="180"/>
      <c r="P811" s="180"/>
      <c r="Q811" s="180"/>
      <c r="R811" s="180"/>
      <c r="S811" s="180"/>
    </row>
    <row r="812" spans="1:19" ht="16.5" customHeight="1">
      <c r="A812" s="180"/>
      <c r="B812" s="180"/>
      <c r="C812" s="180"/>
      <c r="D812" s="180"/>
      <c r="E812" s="181"/>
      <c r="F812" s="181"/>
      <c r="L812" s="180"/>
      <c r="O812" s="180"/>
      <c r="P812" s="180"/>
      <c r="Q812" s="180"/>
      <c r="R812" s="180"/>
      <c r="S812" s="180"/>
    </row>
    <row r="813" spans="1:19" ht="16.5" customHeight="1">
      <c r="A813" s="180"/>
      <c r="B813" s="180"/>
      <c r="C813" s="180"/>
      <c r="D813" s="180"/>
      <c r="E813" s="181"/>
      <c r="F813" s="181"/>
      <c r="L813" s="180"/>
      <c r="O813" s="180"/>
      <c r="P813" s="180"/>
      <c r="Q813" s="180"/>
      <c r="R813" s="180"/>
      <c r="S813" s="180"/>
    </row>
    <row r="814" spans="1:19" ht="16.5" customHeight="1">
      <c r="A814" s="180"/>
      <c r="B814" s="180"/>
      <c r="C814" s="180"/>
      <c r="D814" s="180"/>
      <c r="E814" s="181"/>
      <c r="F814" s="181"/>
      <c r="L814" s="180"/>
      <c r="O814" s="180"/>
      <c r="P814" s="180"/>
      <c r="Q814" s="180"/>
      <c r="R814" s="180"/>
      <c r="S814" s="180"/>
    </row>
    <row r="815" spans="1:19" ht="16.5" customHeight="1">
      <c r="A815" s="180"/>
      <c r="B815" s="180"/>
      <c r="C815" s="180"/>
      <c r="D815" s="180"/>
      <c r="E815" s="181"/>
      <c r="F815" s="181"/>
      <c r="L815" s="180"/>
      <c r="O815" s="180"/>
      <c r="P815" s="180"/>
      <c r="Q815" s="180"/>
      <c r="R815" s="180"/>
      <c r="S815" s="180"/>
    </row>
    <row r="816" spans="1:19" ht="16.5" customHeight="1">
      <c r="A816" s="180"/>
      <c r="B816" s="180"/>
      <c r="C816" s="180"/>
      <c r="D816" s="180"/>
      <c r="E816" s="181"/>
      <c r="F816" s="181"/>
      <c r="L816" s="180"/>
      <c r="O816" s="180"/>
      <c r="P816" s="180"/>
      <c r="Q816" s="180"/>
      <c r="R816" s="180"/>
      <c r="S816" s="180"/>
    </row>
    <row r="817" spans="1:19" ht="16.5" customHeight="1">
      <c r="A817" s="180"/>
      <c r="B817" s="180"/>
      <c r="C817" s="180"/>
      <c r="D817" s="180"/>
      <c r="E817" s="181"/>
      <c r="F817" s="181"/>
      <c r="L817" s="180"/>
      <c r="O817" s="180"/>
      <c r="P817" s="180"/>
      <c r="Q817" s="180"/>
      <c r="R817" s="180"/>
      <c r="S817" s="180"/>
    </row>
    <row r="818" spans="1:19" ht="16.5" customHeight="1">
      <c r="A818" s="180"/>
      <c r="B818" s="180"/>
      <c r="C818" s="180"/>
      <c r="D818" s="180"/>
      <c r="E818" s="181"/>
      <c r="F818" s="181"/>
      <c r="L818" s="180"/>
      <c r="O818" s="180"/>
      <c r="P818" s="180"/>
      <c r="Q818" s="180"/>
      <c r="R818" s="180"/>
      <c r="S818" s="180"/>
    </row>
    <row r="819" spans="1:19" ht="16.5" customHeight="1">
      <c r="A819" s="180"/>
      <c r="B819" s="180"/>
      <c r="C819" s="180"/>
      <c r="D819" s="180"/>
      <c r="E819" s="181"/>
      <c r="F819" s="181"/>
      <c r="L819" s="180"/>
      <c r="O819" s="180"/>
      <c r="P819" s="180"/>
      <c r="Q819" s="180"/>
      <c r="R819" s="180"/>
      <c r="S819" s="180"/>
    </row>
    <row r="820" spans="1:19" ht="16.5" customHeight="1">
      <c r="A820" s="180"/>
      <c r="B820" s="180"/>
      <c r="C820" s="180"/>
      <c r="D820" s="180"/>
      <c r="E820" s="181"/>
      <c r="F820" s="181"/>
      <c r="L820" s="180"/>
      <c r="O820" s="180"/>
      <c r="P820" s="180"/>
      <c r="Q820" s="180"/>
      <c r="R820" s="180"/>
      <c r="S820" s="180"/>
    </row>
    <row r="821" spans="1:19" ht="16.5" customHeight="1">
      <c r="A821" s="180"/>
      <c r="B821" s="180"/>
      <c r="C821" s="180"/>
      <c r="D821" s="180"/>
      <c r="E821" s="181"/>
      <c r="F821" s="181"/>
      <c r="L821" s="180"/>
      <c r="O821" s="180"/>
      <c r="P821" s="180"/>
      <c r="Q821" s="180"/>
      <c r="R821" s="180"/>
      <c r="S821" s="180"/>
    </row>
    <row r="822" spans="1:19" ht="16.5" customHeight="1">
      <c r="A822" s="180"/>
      <c r="B822" s="180"/>
      <c r="C822" s="180"/>
      <c r="D822" s="180"/>
      <c r="E822" s="181"/>
      <c r="F822" s="181"/>
      <c r="L822" s="180"/>
      <c r="O822" s="180"/>
      <c r="P822" s="180"/>
      <c r="Q822" s="180"/>
      <c r="R822" s="180"/>
      <c r="S822" s="180"/>
    </row>
    <row r="823" spans="1:19" ht="16.5" customHeight="1">
      <c r="A823" s="180"/>
      <c r="B823" s="180"/>
      <c r="C823" s="180"/>
      <c r="D823" s="180"/>
      <c r="E823" s="181"/>
      <c r="F823" s="181"/>
      <c r="L823" s="180"/>
      <c r="O823" s="180"/>
      <c r="P823" s="180"/>
      <c r="Q823" s="180"/>
      <c r="R823" s="180"/>
      <c r="S823" s="180"/>
    </row>
    <row r="824" spans="1:19" ht="16.5" customHeight="1">
      <c r="A824" s="180"/>
      <c r="B824" s="180"/>
      <c r="C824" s="180"/>
      <c r="D824" s="180"/>
      <c r="E824" s="181"/>
      <c r="F824" s="181"/>
      <c r="L824" s="180"/>
      <c r="O824" s="180"/>
      <c r="P824" s="180"/>
      <c r="Q824" s="180"/>
      <c r="R824" s="180"/>
      <c r="S824" s="180"/>
    </row>
    <row r="825" spans="1:19" ht="16.5" customHeight="1">
      <c r="A825" s="180"/>
      <c r="B825" s="180"/>
      <c r="C825" s="180"/>
      <c r="D825" s="180"/>
      <c r="E825" s="181"/>
      <c r="F825" s="181"/>
      <c r="L825" s="180"/>
      <c r="O825" s="180"/>
      <c r="P825" s="180"/>
      <c r="Q825" s="180"/>
      <c r="R825" s="180"/>
      <c r="S825" s="180"/>
    </row>
    <row r="826" spans="1:19" ht="16.5" customHeight="1">
      <c r="A826" s="180"/>
      <c r="B826" s="180"/>
      <c r="C826" s="180"/>
      <c r="D826" s="180"/>
      <c r="E826" s="181"/>
      <c r="F826" s="181"/>
      <c r="L826" s="180"/>
      <c r="O826" s="180"/>
      <c r="P826" s="180"/>
      <c r="Q826" s="180"/>
      <c r="R826" s="180"/>
      <c r="S826" s="180"/>
    </row>
    <row r="827" spans="1:19" ht="16.5" customHeight="1">
      <c r="A827" s="180"/>
      <c r="B827" s="180"/>
      <c r="C827" s="180"/>
      <c r="D827" s="180"/>
      <c r="E827" s="181"/>
      <c r="F827" s="181"/>
      <c r="L827" s="180"/>
      <c r="O827" s="180"/>
      <c r="P827" s="180"/>
      <c r="Q827" s="180"/>
      <c r="R827" s="180"/>
      <c r="S827" s="180"/>
    </row>
    <row r="828" spans="1:19" ht="16.5" customHeight="1">
      <c r="A828" s="180"/>
      <c r="B828" s="180"/>
      <c r="C828" s="180"/>
      <c r="D828" s="180"/>
      <c r="E828" s="181"/>
      <c r="F828" s="181"/>
      <c r="L828" s="180"/>
      <c r="O828" s="180"/>
      <c r="P828" s="180"/>
      <c r="Q828" s="180"/>
      <c r="R828" s="180"/>
      <c r="S828" s="180"/>
    </row>
    <row r="829" spans="1:19" ht="16.5" customHeight="1">
      <c r="A829" s="180"/>
      <c r="B829" s="180"/>
      <c r="C829" s="180"/>
      <c r="D829" s="180"/>
      <c r="E829" s="181"/>
      <c r="F829" s="181"/>
      <c r="L829" s="180"/>
      <c r="O829" s="180"/>
      <c r="P829" s="180"/>
      <c r="Q829" s="180"/>
      <c r="R829" s="180"/>
      <c r="S829" s="180"/>
    </row>
    <row r="830" spans="1:19" ht="16.5" customHeight="1">
      <c r="A830" s="180"/>
      <c r="B830" s="180"/>
      <c r="C830" s="180"/>
      <c r="D830" s="180"/>
      <c r="E830" s="181"/>
      <c r="F830" s="181"/>
      <c r="L830" s="180"/>
      <c r="O830" s="180"/>
      <c r="P830" s="180"/>
      <c r="Q830" s="180"/>
      <c r="R830" s="180"/>
      <c r="S830" s="180"/>
    </row>
    <row r="831" spans="1:19" ht="16.5" customHeight="1">
      <c r="A831" s="180"/>
      <c r="B831" s="180"/>
      <c r="C831" s="180"/>
      <c r="D831" s="180"/>
      <c r="E831" s="181"/>
      <c r="F831" s="181"/>
      <c r="L831" s="180"/>
      <c r="O831" s="180"/>
      <c r="P831" s="180"/>
      <c r="Q831" s="180"/>
      <c r="R831" s="180"/>
      <c r="S831" s="180"/>
    </row>
    <row r="832" spans="1:19" ht="16.5" customHeight="1">
      <c r="A832" s="180"/>
      <c r="B832" s="180"/>
      <c r="C832" s="180"/>
      <c r="D832" s="180"/>
      <c r="E832" s="181"/>
      <c r="F832" s="181"/>
      <c r="L832" s="180"/>
      <c r="O832" s="180"/>
      <c r="P832" s="180"/>
      <c r="Q832" s="180"/>
      <c r="R832" s="180"/>
      <c r="S832" s="180"/>
    </row>
    <row r="833" spans="1:19" ht="16.5" customHeight="1">
      <c r="A833" s="180"/>
      <c r="B833" s="180"/>
      <c r="C833" s="180"/>
      <c r="D833" s="180"/>
      <c r="E833" s="181"/>
      <c r="F833" s="181"/>
      <c r="L833" s="180"/>
      <c r="O833" s="180"/>
      <c r="P833" s="180"/>
      <c r="Q833" s="180"/>
      <c r="R833" s="180"/>
      <c r="S833" s="180"/>
    </row>
    <row r="834" spans="1:19" ht="16.5" customHeight="1">
      <c r="A834" s="180"/>
      <c r="B834" s="180"/>
      <c r="C834" s="180"/>
      <c r="D834" s="180"/>
      <c r="E834" s="181"/>
      <c r="F834" s="181"/>
      <c r="L834" s="180"/>
      <c r="O834" s="180"/>
      <c r="P834" s="180"/>
      <c r="Q834" s="180"/>
      <c r="R834" s="180"/>
      <c r="S834" s="180"/>
    </row>
    <row r="835" spans="1:19" ht="16.5" customHeight="1">
      <c r="A835" s="180"/>
      <c r="B835" s="180"/>
      <c r="C835" s="180"/>
      <c r="D835" s="180"/>
      <c r="E835" s="181"/>
      <c r="F835" s="181"/>
      <c r="L835" s="180"/>
      <c r="O835" s="180"/>
      <c r="P835" s="180"/>
      <c r="Q835" s="180"/>
      <c r="R835" s="180"/>
      <c r="S835" s="180"/>
    </row>
    <row r="836" spans="1:19" ht="16.5" customHeight="1">
      <c r="A836" s="180"/>
      <c r="B836" s="180"/>
      <c r="C836" s="180"/>
      <c r="D836" s="180"/>
      <c r="E836" s="181"/>
      <c r="F836" s="181"/>
      <c r="L836" s="180"/>
      <c r="O836" s="180"/>
      <c r="P836" s="180"/>
      <c r="Q836" s="180"/>
      <c r="R836" s="180"/>
      <c r="S836" s="180"/>
    </row>
    <row r="837" spans="1:19" ht="16.5" customHeight="1">
      <c r="A837" s="180"/>
      <c r="B837" s="180"/>
      <c r="C837" s="180"/>
      <c r="D837" s="180"/>
      <c r="E837" s="181"/>
      <c r="F837" s="181"/>
      <c r="L837" s="180"/>
      <c r="O837" s="180"/>
      <c r="P837" s="180"/>
      <c r="Q837" s="180"/>
      <c r="R837" s="180"/>
      <c r="S837" s="180"/>
    </row>
    <row r="838" spans="1:19" ht="16.5" customHeight="1">
      <c r="A838" s="180"/>
      <c r="B838" s="180"/>
      <c r="C838" s="180"/>
      <c r="D838" s="180"/>
      <c r="E838" s="181"/>
      <c r="F838" s="181"/>
      <c r="L838" s="180"/>
      <c r="O838" s="180"/>
      <c r="P838" s="180"/>
      <c r="Q838" s="180"/>
      <c r="R838" s="180"/>
      <c r="S838" s="180"/>
    </row>
    <row r="839" spans="1:19" ht="16.5" customHeight="1">
      <c r="A839" s="180"/>
      <c r="B839" s="180"/>
      <c r="C839" s="180"/>
      <c r="D839" s="180"/>
      <c r="E839" s="181"/>
      <c r="F839" s="181"/>
      <c r="L839" s="180"/>
      <c r="O839" s="180"/>
      <c r="P839" s="180"/>
      <c r="Q839" s="180"/>
      <c r="R839" s="180"/>
      <c r="S839" s="180"/>
    </row>
    <row r="840" spans="1:19" ht="16.5" customHeight="1">
      <c r="A840" s="180"/>
      <c r="B840" s="180"/>
      <c r="C840" s="180"/>
      <c r="D840" s="180"/>
      <c r="E840" s="181"/>
      <c r="F840" s="181"/>
      <c r="L840" s="180"/>
      <c r="O840" s="180"/>
      <c r="P840" s="180"/>
      <c r="Q840" s="180"/>
      <c r="R840" s="180"/>
      <c r="S840" s="180"/>
    </row>
    <row r="841" spans="1:19" ht="16.5" customHeight="1">
      <c r="A841" s="180"/>
      <c r="B841" s="180"/>
      <c r="C841" s="180"/>
      <c r="D841" s="180"/>
      <c r="E841" s="181"/>
      <c r="F841" s="181"/>
      <c r="L841" s="180"/>
      <c r="O841" s="180"/>
      <c r="P841" s="180"/>
      <c r="Q841" s="180"/>
      <c r="R841" s="180"/>
      <c r="S841" s="180"/>
    </row>
    <row r="842" spans="1:19" ht="16.5" customHeight="1">
      <c r="A842" s="180"/>
      <c r="B842" s="180"/>
      <c r="C842" s="180"/>
      <c r="D842" s="180"/>
      <c r="E842" s="181"/>
      <c r="F842" s="181"/>
      <c r="L842" s="180"/>
      <c r="O842" s="180"/>
      <c r="P842" s="180"/>
      <c r="Q842" s="180"/>
      <c r="R842" s="180"/>
      <c r="S842" s="180"/>
    </row>
    <row r="843" spans="1:19" ht="16.5" customHeight="1">
      <c r="A843" s="180"/>
      <c r="B843" s="180"/>
      <c r="C843" s="180"/>
      <c r="D843" s="180"/>
      <c r="E843" s="181"/>
      <c r="F843" s="181"/>
      <c r="L843" s="180"/>
      <c r="O843" s="180"/>
      <c r="P843" s="180"/>
      <c r="Q843" s="180"/>
      <c r="R843" s="180"/>
      <c r="S843" s="180"/>
    </row>
    <row r="844" spans="1:19" ht="16.5" customHeight="1">
      <c r="A844" s="180"/>
      <c r="B844" s="180"/>
      <c r="C844" s="180"/>
      <c r="D844" s="180"/>
      <c r="E844" s="181"/>
      <c r="F844" s="181"/>
      <c r="L844" s="180"/>
      <c r="O844" s="180"/>
      <c r="P844" s="180"/>
      <c r="Q844" s="180"/>
      <c r="R844" s="180"/>
      <c r="S844" s="180"/>
    </row>
    <row r="845" spans="1:19" ht="16.5" customHeight="1">
      <c r="A845" s="180"/>
      <c r="B845" s="180"/>
      <c r="C845" s="180"/>
      <c r="D845" s="180"/>
      <c r="E845" s="181"/>
      <c r="F845" s="181"/>
      <c r="L845" s="180"/>
      <c r="O845" s="180"/>
      <c r="P845" s="180"/>
      <c r="Q845" s="180"/>
      <c r="R845" s="180"/>
      <c r="S845" s="180"/>
    </row>
    <row r="846" spans="1:19" ht="16.5" customHeight="1">
      <c r="A846" s="180"/>
      <c r="B846" s="180"/>
      <c r="C846" s="180"/>
      <c r="D846" s="180"/>
      <c r="E846" s="181"/>
      <c r="F846" s="181"/>
      <c r="L846" s="180"/>
      <c r="O846" s="180"/>
      <c r="P846" s="180"/>
      <c r="Q846" s="180"/>
      <c r="R846" s="180"/>
      <c r="S846" s="180"/>
    </row>
    <row r="847" spans="1:19" ht="16.5" customHeight="1">
      <c r="A847" s="180"/>
      <c r="B847" s="180"/>
      <c r="C847" s="180"/>
      <c r="D847" s="180"/>
      <c r="E847" s="181"/>
      <c r="F847" s="181"/>
      <c r="L847" s="180"/>
      <c r="O847" s="180"/>
      <c r="P847" s="180"/>
      <c r="Q847" s="180"/>
      <c r="R847" s="180"/>
      <c r="S847" s="180"/>
    </row>
    <row r="848" spans="1:19" ht="16.5" customHeight="1">
      <c r="A848" s="180"/>
      <c r="B848" s="180"/>
      <c r="C848" s="180"/>
      <c r="D848" s="180"/>
      <c r="E848" s="181"/>
      <c r="F848" s="181"/>
      <c r="L848" s="180"/>
      <c r="O848" s="180"/>
      <c r="P848" s="180"/>
      <c r="Q848" s="180"/>
      <c r="R848" s="180"/>
      <c r="S848" s="180"/>
    </row>
    <row r="849" spans="1:19" ht="16.5" customHeight="1">
      <c r="A849" s="180"/>
      <c r="B849" s="180"/>
      <c r="C849" s="180"/>
      <c r="D849" s="180"/>
      <c r="E849" s="181"/>
      <c r="F849" s="181"/>
      <c r="L849" s="180"/>
      <c r="O849" s="180"/>
      <c r="P849" s="180"/>
      <c r="Q849" s="180"/>
      <c r="R849" s="180"/>
      <c r="S849" s="180"/>
    </row>
    <row r="850" spans="1:19" ht="16.5" customHeight="1">
      <c r="A850" s="180"/>
      <c r="B850" s="180"/>
      <c r="C850" s="180"/>
      <c r="D850" s="180"/>
      <c r="E850" s="181"/>
      <c r="F850" s="181"/>
      <c r="L850" s="180"/>
      <c r="O850" s="180"/>
      <c r="P850" s="180"/>
      <c r="Q850" s="180"/>
      <c r="R850" s="180"/>
      <c r="S850" s="180"/>
    </row>
    <row r="851" spans="1:19" ht="16.5" customHeight="1">
      <c r="A851" s="180"/>
      <c r="B851" s="180"/>
      <c r="C851" s="180"/>
      <c r="D851" s="180"/>
      <c r="E851" s="181"/>
      <c r="F851" s="181"/>
      <c r="L851" s="180"/>
      <c r="O851" s="180"/>
      <c r="P851" s="180"/>
      <c r="Q851" s="180"/>
      <c r="R851" s="180"/>
      <c r="S851" s="180"/>
    </row>
    <row r="852" spans="1:19" ht="16.5" customHeight="1">
      <c r="A852" s="180"/>
      <c r="B852" s="180"/>
      <c r="C852" s="180"/>
      <c r="D852" s="180"/>
      <c r="E852" s="181"/>
      <c r="F852" s="181"/>
      <c r="L852" s="180"/>
      <c r="O852" s="180"/>
      <c r="P852" s="180"/>
      <c r="Q852" s="180"/>
      <c r="R852" s="180"/>
      <c r="S852" s="180"/>
    </row>
    <row r="853" spans="1:19" ht="16.5" customHeight="1">
      <c r="A853" s="180"/>
      <c r="B853" s="180"/>
      <c r="C853" s="180"/>
      <c r="D853" s="180"/>
      <c r="E853" s="181"/>
      <c r="F853" s="181"/>
      <c r="L853" s="180"/>
      <c r="O853" s="180"/>
      <c r="P853" s="180"/>
      <c r="Q853" s="180"/>
      <c r="R853" s="180"/>
      <c r="S853" s="180"/>
    </row>
    <row r="854" spans="1:19" ht="16.5" customHeight="1">
      <c r="A854" s="180"/>
      <c r="B854" s="180"/>
      <c r="C854" s="180"/>
      <c r="D854" s="180"/>
      <c r="E854" s="181"/>
      <c r="F854" s="181"/>
      <c r="L854" s="180"/>
      <c r="O854" s="180"/>
      <c r="P854" s="180"/>
      <c r="Q854" s="180"/>
      <c r="R854" s="180"/>
      <c r="S854" s="180"/>
    </row>
    <row r="855" spans="1:19" ht="16.5" customHeight="1">
      <c r="A855" s="180"/>
      <c r="B855" s="180"/>
      <c r="C855" s="180"/>
      <c r="D855" s="180"/>
      <c r="E855" s="181"/>
      <c r="F855" s="181"/>
      <c r="L855" s="180"/>
      <c r="O855" s="180"/>
      <c r="P855" s="180"/>
      <c r="Q855" s="180"/>
      <c r="R855" s="180"/>
      <c r="S855" s="180"/>
    </row>
    <row r="856" spans="1:19" ht="16.5" customHeight="1">
      <c r="A856" s="180"/>
      <c r="B856" s="180"/>
      <c r="C856" s="180"/>
      <c r="D856" s="180"/>
      <c r="E856" s="181"/>
      <c r="F856" s="181"/>
      <c r="L856" s="180"/>
      <c r="O856" s="180"/>
      <c r="P856" s="180"/>
      <c r="Q856" s="180"/>
      <c r="R856" s="180"/>
      <c r="S856" s="180"/>
    </row>
    <row r="857" spans="1:19" ht="16.5" customHeight="1">
      <c r="A857" s="180"/>
      <c r="B857" s="180"/>
      <c r="C857" s="180"/>
      <c r="D857" s="180"/>
      <c r="E857" s="181"/>
      <c r="F857" s="181"/>
      <c r="L857" s="180"/>
      <c r="O857" s="180"/>
      <c r="P857" s="180"/>
      <c r="Q857" s="180"/>
      <c r="R857" s="180"/>
      <c r="S857" s="180"/>
    </row>
    <row r="858" spans="1:19" ht="16.5" customHeight="1">
      <c r="A858" s="180"/>
      <c r="B858" s="180"/>
      <c r="C858" s="180"/>
      <c r="D858" s="180"/>
      <c r="E858" s="181"/>
      <c r="F858" s="181"/>
      <c r="L858" s="180"/>
      <c r="O858" s="180"/>
      <c r="P858" s="180"/>
      <c r="Q858" s="180"/>
      <c r="R858" s="180"/>
      <c r="S858" s="180"/>
    </row>
    <row r="859" spans="1:19" ht="16.5" customHeight="1">
      <c r="A859" s="180"/>
      <c r="B859" s="180"/>
      <c r="C859" s="180"/>
      <c r="D859" s="180"/>
      <c r="E859" s="181"/>
      <c r="F859" s="181"/>
      <c r="L859" s="180"/>
      <c r="O859" s="180"/>
      <c r="P859" s="180"/>
      <c r="Q859" s="180"/>
      <c r="R859" s="180"/>
      <c r="S859" s="180"/>
    </row>
    <row r="860" spans="1:19" ht="16.5" customHeight="1">
      <c r="A860" s="180"/>
      <c r="B860" s="180"/>
      <c r="C860" s="180"/>
      <c r="D860" s="180"/>
      <c r="E860" s="181"/>
      <c r="F860" s="181"/>
      <c r="L860" s="180"/>
      <c r="O860" s="180"/>
      <c r="P860" s="180"/>
      <c r="Q860" s="180"/>
      <c r="R860" s="180"/>
      <c r="S860" s="180"/>
    </row>
    <row r="861" spans="1:19" ht="16.5" customHeight="1">
      <c r="A861" s="180"/>
      <c r="B861" s="180"/>
      <c r="C861" s="180"/>
      <c r="D861" s="180"/>
      <c r="E861" s="181"/>
      <c r="F861" s="181"/>
      <c r="L861" s="180"/>
      <c r="O861" s="180"/>
      <c r="P861" s="180"/>
      <c r="Q861" s="180"/>
      <c r="R861" s="180"/>
      <c r="S861" s="180"/>
    </row>
    <row r="862" spans="1:19" ht="16.5" customHeight="1">
      <c r="A862" s="180"/>
      <c r="B862" s="180"/>
      <c r="C862" s="180"/>
      <c r="D862" s="180"/>
      <c r="E862" s="181"/>
      <c r="F862" s="181"/>
      <c r="L862" s="180"/>
      <c r="O862" s="180"/>
      <c r="P862" s="180"/>
      <c r="Q862" s="180"/>
      <c r="R862" s="180"/>
      <c r="S862" s="180"/>
    </row>
    <row r="863" spans="1:19" ht="16.5" customHeight="1">
      <c r="A863" s="180"/>
      <c r="B863" s="180"/>
      <c r="C863" s="180"/>
      <c r="D863" s="180"/>
      <c r="E863" s="181"/>
      <c r="F863" s="181"/>
      <c r="L863" s="180"/>
      <c r="O863" s="180"/>
      <c r="P863" s="180"/>
      <c r="Q863" s="180"/>
      <c r="R863" s="180"/>
      <c r="S863" s="180"/>
    </row>
    <row r="864" spans="1:19" ht="16.5" customHeight="1">
      <c r="A864" s="180"/>
      <c r="B864" s="180"/>
      <c r="C864" s="180"/>
      <c r="D864" s="180"/>
      <c r="E864" s="181"/>
      <c r="F864" s="181"/>
      <c r="L864" s="180"/>
      <c r="O864" s="180"/>
      <c r="P864" s="180"/>
      <c r="Q864" s="180"/>
      <c r="R864" s="180"/>
      <c r="S864" s="180"/>
    </row>
    <row r="865" spans="1:19" ht="16.5" customHeight="1">
      <c r="A865" s="180"/>
      <c r="B865" s="180"/>
      <c r="C865" s="180"/>
      <c r="D865" s="180"/>
      <c r="E865" s="181"/>
      <c r="F865" s="181"/>
      <c r="L865" s="180"/>
      <c r="O865" s="180"/>
      <c r="P865" s="180"/>
      <c r="Q865" s="180"/>
      <c r="R865" s="180"/>
      <c r="S865" s="180"/>
    </row>
    <row r="866" spans="1:19" ht="16.5" customHeight="1">
      <c r="A866" s="180"/>
      <c r="B866" s="180"/>
      <c r="C866" s="180"/>
      <c r="D866" s="180"/>
      <c r="E866" s="181"/>
      <c r="F866" s="181"/>
      <c r="L866" s="180"/>
      <c r="O866" s="180"/>
      <c r="P866" s="180"/>
      <c r="Q866" s="180"/>
      <c r="R866" s="180"/>
      <c r="S866" s="180"/>
    </row>
    <row r="867" spans="1:19" ht="16.5" customHeight="1">
      <c r="A867" s="180"/>
      <c r="B867" s="180"/>
      <c r="C867" s="180"/>
      <c r="D867" s="180"/>
      <c r="E867" s="181"/>
      <c r="F867" s="181"/>
      <c r="L867" s="180"/>
      <c r="O867" s="180"/>
      <c r="P867" s="180"/>
      <c r="Q867" s="180"/>
      <c r="R867" s="180"/>
      <c r="S867" s="180"/>
    </row>
    <row r="868" spans="1:19" ht="16.5" customHeight="1">
      <c r="A868" s="180"/>
      <c r="B868" s="180"/>
      <c r="C868" s="180"/>
      <c r="D868" s="180"/>
      <c r="E868" s="181"/>
      <c r="F868" s="181"/>
      <c r="L868" s="180"/>
      <c r="O868" s="180"/>
      <c r="P868" s="180"/>
      <c r="Q868" s="180"/>
      <c r="R868" s="180"/>
      <c r="S868" s="180"/>
    </row>
    <row r="869" spans="1:19" ht="16.5" customHeight="1">
      <c r="A869" s="180"/>
      <c r="B869" s="180"/>
      <c r="C869" s="180"/>
      <c r="D869" s="180"/>
      <c r="E869" s="181"/>
      <c r="F869" s="181"/>
      <c r="L869" s="180"/>
      <c r="O869" s="180"/>
      <c r="P869" s="180"/>
      <c r="Q869" s="180"/>
      <c r="R869" s="180"/>
      <c r="S869" s="180"/>
    </row>
    <row r="870" spans="1:19" ht="16.5" customHeight="1">
      <c r="A870" s="180"/>
      <c r="B870" s="180"/>
      <c r="C870" s="180"/>
      <c r="D870" s="180"/>
      <c r="E870" s="181"/>
      <c r="F870" s="181"/>
      <c r="L870" s="180"/>
      <c r="O870" s="180"/>
      <c r="P870" s="180"/>
      <c r="Q870" s="180"/>
      <c r="R870" s="180"/>
      <c r="S870" s="180"/>
    </row>
    <row r="871" spans="1:19" ht="16.5" customHeight="1">
      <c r="A871" s="180"/>
      <c r="B871" s="180"/>
      <c r="C871" s="180"/>
      <c r="D871" s="180"/>
      <c r="E871" s="181"/>
      <c r="F871" s="181"/>
      <c r="L871" s="180"/>
      <c r="O871" s="180"/>
      <c r="P871" s="180"/>
      <c r="Q871" s="180"/>
      <c r="R871" s="180"/>
      <c r="S871" s="180"/>
    </row>
    <row r="872" spans="1:19" ht="16.5" customHeight="1">
      <c r="A872" s="180"/>
      <c r="B872" s="180"/>
      <c r="C872" s="180"/>
      <c r="D872" s="180"/>
      <c r="E872" s="181"/>
      <c r="F872" s="181"/>
      <c r="L872" s="180"/>
      <c r="O872" s="180"/>
      <c r="P872" s="180"/>
      <c r="Q872" s="180"/>
      <c r="R872" s="180"/>
      <c r="S872" s="180"/>
    </row>
    <row r="873" spans="1:19" ht="16.5" customHeight="1">
      <c r="A873" s="180"/>
      <c r="B873" s="180"/>
      <c r="C873" s="180"/>
      <c r="D873" s="180"/>
      <c r="E873" s="181"/>
      <c r="F873" s="181"/>
      <c r="L873" s="180"/>
      <c r="O873" s="180"/>
      <c r="P873" s="180"/>
      <c r="Q873" s="180"/>
      <c r="R873" s="180"/>
      <c r="S873" s="180"/>
    </row>
    <row r="874" spans="1:19" ht="16.5" customHeight="1">
      <c r="A874" s="180"/>
      <c r="B874" s="180"/>
      <c r="C874" s="180"/>
      <c r="D874" s="180"/>
      <c r="E874" s="181"/>
      <c r="F874" s="181"/>
      <c r="L874" s="180"/>
      <c r="O874" s="180"/>
      <c r="P874" s="180"/>
      <c r="Q874" s="180"/>
      <c r="R874" s="180"/>
      <c r="S874" s="180"/>
    </row>
    <row r="875" spans="1:19" ht="16.5" customHeight="1">
      <c r="A875" s="180"/>
      <c r="B875" s="180"/>
      <c r="C875" s="180"/>
      <c r="D875" s="180"/>
      <c r="E875" s="181"/>
      <c r="F875" s="181"/>
      <c r="L875" s="180"/>
      <c r="O875" s="180"/>
      <c r="P875" s="180"/>
      <c r="Q875" s="180"/>
      <c r="R875" s="180"/>
      <c r="S875" s="180"/>
    </row>
    <row r="876" spans="1:19" ht="16.5" customHeight="1">
      <c r="A876" s="180"/>
      <c r="B876" s="180"/>
      <c r="C876" s="180"/>
      <c r="D876" s="180"/>
      <c r="E876" s="181"/>
      <c r="F876" s="181"/>
      <c r="L876" s="180"/>
      <c r="O876" s="180"/>
      <c r="P876" s="180"/>
      <c r="Q876" s="180"/>
      <c r="R876" s="180"/>
      <c r="S876" s="180"/>
    </row>
    <row r="877" spans="1:19" ht="16.5" customHeight="1">
      <c r="A877" s="180"/>
      <c r="B877" s="180"/>
      <c r="C877" s="180"/>
      <c r="D877" s="180"/>
      <c r="E877" s="181"/>
      <c r="F877" s="181"/>
      <c r="L877" s="180"/>
      <c r="O877" s="180"/>
      <c r="P877" s="180"/>
      <c r="Q877" s="180"/>
      <c r="R877" s="180"/>
      <c r="S877" s="180"/>
    </row>
    <row r="878" spans="1:19" ht="16.5" customHeight="1">
      <c r="A878" s="180"/>
      <c r="B878" s="180"/>
      <c r="C878" s="180"/>
      <c r="D878" s="180"/>
      <c r="E878" s="181"/>
      <c r="F878" s="181"/>
      <c r="L878" s="180"/>
      <c r="O878" s="180"/>
      <c r="P878" s="180"/>
      <c r="Q878" s="180"/>
      <c r="R878" s="180"/>
      <c r="S878" s="180"/>
    </row>
    <row r="879" spans="1:19" ht="16.5" customHeight="1">
      <c r="A879" s="180"/>
      <c r="B879" s="180"/>
      <c r="C879" s="180"/>
      <c r="D879" s="180"/>
      <c r="E879" s="181"/>
      <c r="F879" s="181"/>
      <c r="L879" s="180"/>
      <c r="O879" s="180"/>
      <c r="P879" s="180"/>
      <c r="Q879" s="180"/>
      <c r="R879" s="180"/>
      <c r="S879" s="180"/>
    </row>
    <row r="880" spans="1:19" ht="16.5" customHeight="1">
      <c r="A880" s="180"/>
      <c r="B880" s="180"/>
      <c r="C880" s="180"/>
      <c r="D880" s="180"/>
      <c r="E880" s="181"/>
      <c r="F880" s="181"/>
      <c r="L880" s="180"/>
      <c r="O880" s="180"/>
      <c r="P880" s="180"/>
      <c r="Q880" s="180"/>
      <c r="R880" s="180"/>
      <c r="S880" s="180"/>
    </row>
    <row r="881" spans="1:19" ht="16.5" customHeight="1">
      <c r="A881" s="180"/>
      <c r="B881" s="180"/>
      <c r="C881" s="180"/>
      <c r="D881" s="180"/>
      <c r="E881" s="181"/>
      <c r="F881" s="181"/>
      <c r="L881" s="180"/>
      <c r="O881" s="180"/>
      <c r="P881" s="180"/>
      <c r="Q881" s="180"/>
      <c r="R881" s="180"/>
      <c r="S881" s="180"/>
    </row>
    <row r="882" spans="1:19" ht="16.5" customHeight="1">
      <c r="A882" s="180"/>
      <c r="B882" s="180"/>
      <c r="C882" s="180"/>
      <c r="D882" s="180"/>
      <c r="E882" s="181"/>
      <c r="F882" s="181"/>
      <c r="L882" s="180"/>
      <c r="O882" s="180"/>
      <c r="P882" s="180"/>
      <c r="Q882" s="180"/>
      <c r="R882" s="180"/>
      <c r="S882" s="180"/>
    </row>
    <row r="883" spans="1:19" ht="16.5" customHeight="1">
      <c r="A883" s="180"/>
      <c r="B883" s="180"/>
      <c r="C883" s="180"/>
      <c r="D883" s="180"/>
      <c r="E883" s="181"/>
      <c r="F883" s="181"/>
      <c r="L883" s="180"/>
      <c r="O883" s="180"/>
      <c r="P883" s="180"/>
      <c r="Q883" s="180"/>
      <c r="R883" s="180"/>
      <c r="S883" s="180"/>
    </row>
    <row r="884" spans="1:19" ht="16.5" customHeight="1">
      <c r="A884" s="180"/>
      <c r="B884" s="180"/>
      <c r="C884" s="180"/>
      <c r="D884" s="180"/>
      <c r="E884" s="181"/>
      <c r="F884" s="181"/>
      <c r="L884" s="180"/>
      <c r="O884" s="180"/>
      <c r="P884" s="180"/>
      <c r="Q884" s="180"/>
      <c r="R884" s="180"/>
      <c r="S884" s="180"/>
    </row>
    <row r="885" spans="1:19" ht="16.5" customHeight="1">
      <c r="A885" s="180"/>
      <c r="B885" s="180"/>
      <c r="C885" s="180"/>
      <c r="D885" s="180"/>
      <c r="E885" s="181"/>
      <c r="F885" s="181"/>
      <c r="L885" s="180"/>
      <c r="O885" s="180"/>
      <c r="P885" s="180"/>
      <c r="Q885" s="180"/>
      <c r="R885" s="180"/>
      <c r="S885" s="180"/>
    </row>
    <row r="886" spans="1:19" ht="16.5" customHeight="1">
      <c r="A886" s="180"/>
      <c r="B886" s="180"/>
      <c r="C886" s="180"/>
      <c r="D886" s="180"/>
      <c r="E886" s="181"/>
      <c r="F886" s="181"/>
      <c r="L886" s="180"/>
      <c r="O886" s="180"/>
      <c r="P886" s="180"/>
      <c r="Q886" s="180"/>
      <c r="R886" s="180"/>
      <c r="S886" s="180"/>
    </row>
    <row r="887" spans="1:19" ht="16.5" customHeight="1">
      <c r="A887" s="180"/>
      <c r="B887" s="180"/>
      <c r="C887" s="180"/>
      <c r="D887" s="180"/>
      <c r="E887" s="181"/>
      <c r="F887" s="181"/>
      <c r="L887" s="180"/>
      <c r="O887" s="180"/>
      <c r="P887" s="180"/>
      <c r="Q887" s="180"/>
      <c r="R887" s="180"/>
      <c r="S887" s="180"/>
    </row>
    <row r="888" spans="1:19" ht="16.5" customHeight="1">
      <c r="A888" s="180"/>
      <c r="B888" s="180"/>
      <c r="C888" s="180"/>
      <c r="D888" s="180"/>
      <c r="E888" s="181"/>
      <c r="F888" s="181"/>
      <c r="L888" s="180"/>
      <c r="O888" s="180"/>
      <c r="P888" s="180"/>
      <c r="Q888" s="180"/>
      <c r="R888" s="180"/>
      <c r="S888" s="180"/>
    </row>
    <row r="889" spans="1:19" ht="16.5" customHeight="1">
      <c r="A889" s="180"/>
      <c r="B889" s="180"/>
      <c r="C889" s="180"/>
      <c r="D889" s="180"/>
      <c r="E889" s="181"/>
      <c r="F889" s="181"/>
      <c r="L889" s="180"/>
      <c r="O889" s="180"/>
      <c r="P889" s="180"/>
      <c r="Q889" s="180"/>
      <c r="R889" s="180"/>
      <c r="S889" s="180"/>
    </row>
    <row r="890" spans="1:19" ht="16.5" customHeight="1">
      <c r="A890" s="180"/>
      <c r="B890" s="180"/>
      <c r="C890" s="180"/>
      <c r="D890" s="180"/>
      <c r="E890" s="181"/>
      <c r="F890" s="181"/>
      <c r="L890" s="180"/>
      <c r="O890" s="180"/>
      <c r="P890" s="180"/>
      <c r="Q890" s="180"/>
      <c r="R890" s="180"/>
      <c r="S890" s="180"/>
    </row>
    <row r="891" spans="1:19" ht="16.5" customHeight="1">
      <c r="A891" s="180"/>
      <c r="B891" s="180"/>
      <c r="C891" s="180"/>
      <c r="D891" s="180"/>
      <c r="E891" s="181"/>
      <c r="F891" s="181"/>
      <c r="L891" s="180"/>
      <c r="O891" s="180"/>
      <c r="P891" s="180"/>
      <c r="Q891" s="180"/>
      <c r="R891" s="180"/>
      <c r="S891" s="180"/>
    </row>
    <row r="892" spans="1:19" ht="16.5" customHeight="1">
      <c r="A892" s="180"/>
      <c r="B892" s="180"/>
      <c r="C892" s="180"/>
      <c r="D892" s="180"/>
      <c r="E892" s="181"/>
      <c r="F892" s="181"/>
      <c r="L892" s="180"/>
      <c r="O892" s="180"/>
      <c r="P892" s="180"/>
      <c r="Q892" s="180"/>
      <c r="R892" s="180"/>
      <c r="S892" s="180"/>
    </row>
    <row r="893" spans="1:19" ht="16.5" customHeight="1">
      <c r="A893" s="180"/>
      <c r="B893" s="180"/>
      <c r="C893" s="180"/>
      <c r="D893" s="180"/>
      <c r="E893" s="181"/>
      <c r="F893" s="181"/>
      <c r="L893" s="180"/>
      <c r="O893" s="180"/>
      <c r="P893" s="180"/>
      <c r="Q893" s="180"/>
      <c r="R893" s="180"/>
      <c r="S893" s="180"/>
    </row>
    <row r="894" spans="1:19" ht="16.5" customHeight="1">
      <c r="A894" s="180"/>
      <c r="B894" s="180"/>
      <c r="C894" s="180"/>
      <c r="D894" s="180"/>
      <c r="E894" s="181"/>
      <c r="F894" s="181"/>
      <c r="L894" s="180"/>
      <c r="O894" s="180"/>
      <c r="P894" s="180"/>
      <c r="Q894" s="180"/>
      <c r="R894" s="180"/>
      <c r="S894" s="180"/>
    </row>
    <row r="895" spans="1:19" ht="16.5" customHeight="1">
      <c r="A895" s="180"/>
      <c r="B895" s="180"/>
      <c r="C895" s="180"/>
      <c r="D895" s="180"/>
      <c r="E895" s="181"/>
      <c r="F895" s="181"/>
      <c r="L895" s="180"/>
      <c r="O895" s="180"/>
      <c r="P895" s="180"/>
      <c r="Q895" s="180"/>
      <c r="R895" s="180"/>
      <c r="S895" s="180"/>
    </row>
    <row r="896" spans="1:19" ht="16.5" customHeight="1">
      <c r="A896" s="180"/>
      <c r="B896" s="180"/>
      <c r="C896" s="180"/>
      <c r="D896" s="180"/>
      <c r="E896" s="181"/>
      <c r="F896" s="181"/>
      <c r="L896" s="180"/>
      <c r="O896" s="180"/>
      <c r="P896" s="180"/>
      <c r="Q896" s="180"/>
      <c r="R896" s="180"/>
      <c r="S896" s="180"/>
    </row>
    <row r="897" spans="1:19" ht="16.5" customHeight="1">
      <c r="A897" s="180"/>
      <c r="B897" s="180"/>
      <c r="C897" s="180"/>
      <c r="D897" s="180"/>
      <c r="E897" s="181"/>
      <c r="F897" s="181"/>
      <c r="L897" s="180"/>
      <c r="O897" s="180"/>
      <c r="P897" s="180"/>
      <c r="Q897" s="180"/>
      <c r="R897" s="180"/>
      <c r="S897" s="180"/>
    </row>
    <row r="898" spans="1:19" ht="16.5" customHeight="1">
      <c r="A898" s="180"/>
      <c r="B898" s="180"/>
      <c r="C898" s="180"/>
      <c r="D898" s="180"/>
      <c r="E898" s="181"/>
      <c r="F898" s="181"/>
      <c r="L898" s="180"/>
      <c r="O898" s="180"/>
      <c r="P898" s="180"/>
      <c r="Q898" s="180"/>
      <c r="R898" s="180"/>
      <c r="S898" s="180"/>
    </row>
    <row r="899" spans="1:19" ht="16.5" customHeight="1">
      <c r="A899" s="180"/>
      <c r="B899" s="180"/>
      <c r="C899" s="180"/>
      <c r="D899" s="180"/>
      <c r="E899" s="181"/>
      <c r="F899" s="181"/>
      <c r="L899" s="180"/>
      <c r="O899" s="180"/>
      <c r="P899" s="180"/>
      <c r="Q899" s="180"/>
      <c r="R899" s="180"/>
      <c r="S899" s="180"/>
    </row>
    <row r="900" spans="1:19" ht="16.5" customHeight="1">
      <c r="A900" s="180"/>
      <c r="B900" s="180"/>
      <c r="C900" s="180"/>
      <c r="D900" s="180"/>
      <c r="E900" s="181"/>
      <c r="F900" s="181"/>
      <c r="L900" s="180"/>
      <c r="O900" s="180"/>
      <c r="P900" s="180"/>
      <c r="Q900" s="180"/>
      <c r="R900" s="180"/>
      <c r="S900" s="180"/>
    </row>
    <row r="901" spans="1:19" ht="16.5" customHeight="1">
      <c r="A901" s="180"/>
      <c r="B901" s="180"/>
      <c r="C901" s="180"/>
      <c r="D901" s="180"/>
      <c r="E901" s="181"/>
      <c r="F901" s="181"/>
      <c r="L901" s="180"/>
      <c r="O901" s="180"/>
      <c r="P901" s="180"/>
      <c r="Q901" s="180"/>
      <c r="R901" s="180"/>
      <c r="S901" s="180"/>
    </row>
    <row r="902" spans="1:19" ht="16.5" customHeight="1">
      <c r="A902" s="180"/>
      <c r="B902" s="180"/>
      <c r="C902" s="180"/>
      <c r="D902" s="180"/>
      <c r="E902" s="181"/>
      <c r="F902" s="181"/>
      <c r="L902" s="180"/>
      <c r="O902" s="180"/>
      <c r="P902" s="180"/>
      <c r="Q902" s="180"/>
      <c r="R902" s="180"/>
      <c r="S902" s="180"/>
    </row>
    <row r="903" spans="1:19" ht="16.5" customHeight="1">
      <c r="A903" s="180"/>
      <c r="B903" s="180"/>
      <c r="C903" s="180"/>
      <c r="D903" s="180"/>
      <c r="E903" s="181"/>
      <c r="F903" s="181"/>
      <c r="L903" s="180"/>
      <c r="O903" s="180"/>
      <c r="P903" s="180"/>
      <c r="Q903" s="180"/>
      <c r="R903" s="180"/>
      <c r="S903" s="180"/>
    </row>
    <row r="904" spans="1:19" ht="16.5" customHeight="1">
      <c r="A904" s="180"/>
      <c r="B904" s="180"/>
      <c r="C904" s="180"/>
      <c r="D904" s="180"/>
      <c r="E904" s="181"/>
      <c r="F904" s="181"/>
      <c r="L904" s="180"/>
      <c r="O904" s="180"/>
      <c r="P904" s="180"/>
      <c r="Q904" s="180"/>
      <c r="R904" s="180"/>
      <c r="S904" s="180"/>
    </row>
    <row r="905" spans="1:19" ht="16.5" customHeight="1">
      <c r="A905" s="180"/>
      <c r="B905" s="180"/>
      <c r="C905" s="180"/>
      <c r="D905" s="180"/>
      <c r="E905" s="181"/>
      <c r="F905" s="181"/>
      <c r="L905" s="180"/>
      <c r="O905" s="180"/>
      <c r="P905" s="180"/>
      <c r="Q905" s="180"/>
      <c r="R905" s="180"/>
      <c r="S905" s="180"/>
    </row>
    <row r="906" spans="1:19" ht="16.5" customHeight="1">
      <c r="A906" s="180"/>
      <c r="B906" s="180"/>
      <c r="C906" s="180"/>
      <c r="D906" s="180"/>
      <c r="E906" s="181"/>
      <c r="F906" s="181"/>
      <c r="L906" s="180"/>
      <c r="O906" s="180"/>
      <c r="P906" s="180"/>
      <c r="Q906" s="180"/>
      <c r="R906" s="180"/>
      <c r="S906" s="180"/>
    </row>
    <row r="907" spans="1:19" ht="16.5" customHeight="1">
      <c r="A907" s="180"/>
      <c r="B907" s="180"/>
      <c r="C907" s="180"/>
      <c r="D907" s="180"/>
      <c r="E907" s="181"/>
      <c r="F907" s="181"/>
      <c r="L907" s="180"/>
      <c r="O907" s="180"/>
      <c r="P907" s="180"/>
      <c r="Q907" s="180"/>
      <c r="R907" s="180"/>
      <c r="S907" s="180"/>
    </row>
    <row r="908" spans="1:19" ht="16.5" customHeight="1">
      <c r="A908" s="180"/>
      <c r="B908" s="180"/>
      <c r="C908" s="180"/>
      <c r="D908" s="180"/>
      <c r="E908" s="181"/>
      <c r="F908" s="181"/>
      <c r="L908" s="180"/>
      <c r="O908" s="180"/>
      <c r="P908" s="180"/>
      <c r="Q908" s="180"/>
      <c r="R908" s="180"/>
      <c r="S908" s="180"/>
    </row>
    <row r="909" spans="1:19" ht="16.5" customHeight="1">
      <c r="A909" s="180"/>
      <c r="B909" s="180"/>
      <c r="C909" s="180"/>
      <c r="D909" s="180"/>
      <c r="E909" s="181"/>
      <c r="F909" s="181"/>
      <c r="L909" s="180"/>
      <c r="O909" s="180"/>
      <c r="P909" s="180"/>
      <c r="Q909" s="180"/>
      <c r="R909" s="180"/>
      <c r="S909" s="180"/>
    </row>
    <row r="910" spans="1:19" ht="16.5" customHeight="1">
      <c r="A910" s="180"/>
      <c r="B910" s="180"/>
      <c r="C910" s="180"/>
      <c r="D910" s="180"/>
      <c r="E910" s="181"/>
      <c r="F910" s="181"/>
      <c r="L910" s="180"/>
      <c r="O910" s="180"/>
      <c r="P910" s="180"/>
      <c r="Q910" s="180"/>
      <c r="R910" s="180"/>
      <c r="S910" s="180"/>
    </row>
    <row r="911" spans="1:19" ht="16.5" customHeight="1">
      <c r="A911" s="180"/>
      <c r="B911" s="180"/>
      <c r="C911" s="180"/>
      <c r="D911" s="180"/>
      <c r="E911" s="181"/>
      <c r="F911" s="181"/>
      <c r="L911" s="180"/>
      <c r="O911" s="180"/>
      <c r="P911" s="180"/>
      <c r="Q911" s="180"/>
      <c r="R911" s="180"/>
      <c r="S911" s="180"/>
    </row>
    <row r="912" spans="1:19" ht="16.5" customHeight="1">
      <c r="A912" s="180"/>
      <c r="B912" s="180"/>
      <c r="C912" s="180"/>
      <c r="D912" s="180"/>
      <c r="E912" s="181"/>
      <c r="F912" s="181"/>
      <c r="L912" s="180"/>
      <c r="O912" s="180"/>
      <c r="P912" s="180"/>
      <c r="Q912" s="180"/>
      <c r="R912" s="180"/>
      <c r="S912" s="180"/>
    </row>
    <row r="913" spans="1:19" ht="16.5" customHeight="1">
      <c r="A913" s="180"/>
      <c r="B913" s="180"/>
      <c r="C913" s="180"/>
      <c r="D913" s="180"/>
      <c r="E913" s="181"/>
      <c r="F913" s="181"/>
      <c r="L913" s="180"/>
      <c r="O913" s="180"/>
      <c r="P913" s="180"/>
      <c r="Q913" s="180"/>
      <c r="R913" s="180"/>
      <c r="S913" s="180"/>
    </row>
    <row r="914" spans="1:19" ht="16.5" customHeight="1">
      <c r="A914" s="180"/>
      <c r="B914" s="180"/>
      <c r="C914" s="180"/>
      <c r="D914" s="180"/>
      <c r="E914" s="181"/>
      <c r="F914" s="181"/>
      <c r="L914" s="180"/>
      <c r="O914" s="180"/>
      <c r="P914" s="180"/>
      <c r="Q914" s="180"/>
      <c r="R914" s="180"/>
      <c r="S914" s="180"/>
    </row>
    <row r="915" spans="1:19" ht="16.5" customHeight="1">
      <c r="A915" s="180"/>
      <c r="B915" s="180"/>
      <c r="C915" s="180"/>
      <c r="D915" s="180"/>
      <c r="E915" s="181"/>
      <c r="F915" s="181"/>
      <c r="L915" s="180"/>
      <c r="O915" s="180"/>
      <c r="P915" s="180"/>
      <c r="Q915" s="180"/>
      <c r="R915" s="180"/>
      <c r="S915" s="180"/>
    </row>
    <row r="916" spans="1:19" ht="16.5" customHeight="1">
      <c r="A916" s="180"/>
      <c r="B916" s="180"/>
      <c r="C916" s="180"/>
      <c r="D916" s="180"/>
      <c r="E916" s="181"/>
      <c r="F916" s="181"/>
      <c r="L916" s="180"/>
      <c r="O916" s="180"/>
      <c r="P916" s="180"/>
      <c r="Q916" s="180"/>
      <c r="R916" s="180"/>
      <c r="S916" s="180"/>
    </row>
    <row r="917" spans="1:19" ht="16.5" customHeight="1">
      <c r="A917" s="180"/>
      <c r="B917" s="180"/>
      <c r="C917" s="180"/>
      <c r="D917" s="180"/>
      <c r="E917" s="181"/>
      <c r="F917" s="181"/>
      <c r="L917" s="180"/>
      <c r="O917" s="180"/>
      <c r="P917" s="180"/>
      <c r="Q917" s="180"/>
      <c r="R917" s="180"/>
      <c r="S917" s="180"/>
    </row>
    <row r="918" spans="1:19" ht="16.5" customHeight="1">
      <c r="A918" s="180"/>
      <c r="B918" s="180"/>
      <c r="C918" s="180"/>
      <c r="D918" s="180"/>
      <c r="E918" s="181"/>
      <c r="F918" s="181"/>
      <c r="L918" s="180"/>
      <c r="O918" s="180"/>
      <c r="P918" s="180"/>
      <c r="Q918" s="180"/>
      <c r="R918" s="180"/>
      <c r="S918" s="180"/>
    </row>
    <row r="919" spans="1:19" ht="16.5" customHeight="1">
      <c r="A919" s="180"/>
      <c r="B919" s="180"/>
      <c r="C919" s="180"/>
      <c r="D919" s="180"/>
      <c r="E919" s="181"/>
      <c r="F919" s="181"/>
      <c r="L919" s="180"/>
      <c r="O919" s="180"/>
      <c r="P919" s="180"/>
      <c r="Q919" s="180"/>
      <c r="R919" s="180"/>
      <c r="S919" s="180"/>
    </row>
    <row r="920" spans="1:19" ht="16.5" customHeight="1">
      <c r="A920" s="180"/>
      <c r="B920" s="180"/>
      <c r="C920" s="180"/>
      <c r="D920" s="180"/>
      <c r="E920" s="181"/>
      <c r="F920" s="181"/>
      <c r="L920" s="180"/>
      <c r="O920" s="180"/>
      <c r="P920" s="180"/>
      <c r="Q920" s="180"/>
      <c r="R920" s="180"/>
      <c r="S920" s="180"/>
    </row>
    <row r="921" spans="1:19" ht="16.5" customHeight="1">
      <c r="A921" s="180"/>
      <c r="B921" s="180"/>
      <c r="C921" s="180"/>
      <c r="D921" s="180"/>
      <c r="E921" s="181"/>
      <c r="F921" s="181"/>
      <c r="L921" s="180"/>
      <c r="O921" s="180"/>
      <c r="P921" s="180"/>
      <c r="Q921" s="180"/>
      <c r="R921" s="180"/>
      <c r="S921" s="180"/>
    </row>
    <row r="922" spans="1:19" ht="16.5" customHeight="1">
      <c r="A922" s="180"/>
      <c r="B922" s="180"/>
      <c r="C922" s="180"/>
      <c r="D922" s="180"/>
      <c r="E922" s="181"/>
      <c r="F922" s="181"/>
      <c r="L922" s="180"/>
      <c r="O922" s="180"/>
      <c r="P922" s="180"/>
      <c r="Q922" s="180"/>
      <c r="R922" s="180"/>
      <c r="S922" s="180"/>
    </row>
    <row r="923" spans="1:19" ht="16.5" customHeight="1">
      <c r="A923" s="180"/>
      <c r="B923" s="180"/>
      <c r="C923" s="180"/>
      <c r="D923" s="180"/>
      <c r="E923" s="181"/>
      <c r="F923" s="181"/>
      <c r="L923" s="180"/>
      <c r="O923" s="180"/>
      <c r="P923" s="180"/>
      <c r="Q923" s="180"/>
      <c r="R923" s="180"/>
      <c r="S923" s="180"/>
    </row>
    <row r="924" spans="1:19" ht="16.5" customHeight="1">
      <c r="A924" s="180"/>
      <c r="B924" s="180"/>
      <c r="C924" s="180"/>
      <c r="D924" s="180"/>
      <c r="E924" s="181"/>
      <c r="F924" s="181"/>
      <c r="L924" s="180"/>
      <c r="O924" s="180"/>
      <c r="P924" s="180"/>
      <c r="Q924" s="180"/>
      <c r="R924" s="180"/>
      <c r="S924" s="180"/>
    </row>
    <row r="925" spans="1:19" ht="16.5" customHeight="1">
      <c r="A925" s="180"/>
      <c r="B925" s="180"/>
      <c r="C925" s="180"/>
      <c r="D925" s="180"/>
      <c r="E925" s="181"/>
      <c r="F925" s="181"/>
      <c r="L925" s="180"/>
      <c r="O925" s="180"/>
      <c r="P925" s="180"/>
      <c r="Q925" s="180"/>
      <c r="R925" s="180"/>
      <c r="S925" s="180"/>
    </row>
    <row r="926" spans="1:19" ht="16.5" customHeight="1">
      <c r="A926" s="180"/>
      <c r="B926" s="180"/>
      <c r="C926" s="180"/>
      <c r="D926" s="180"/>
      <c r="E926" s="181"/>
      <c r="F926" s="181"/>
      <c r="L926" s="180"/>
      <c r="O926" s="180"/>
      <c r="P926" s="180"/>
      <c r="Q926" s="180"/>
      <c r="R926" s="180"/>
      <c r="S926" s="180"/>
    </row>
    <row r="927" spans="1:19" ht="16.5" customHeight="1">
      <c r="A927" s="180"/>
      <c r="B927" s="180"/>
      <c r="C927" s="180"/>
      <c r="D927" s="180"/>
      <c r="E927" s="181"/>
      <c r="F927" s="181"/>
      <c r="L927" s="180"/>
      <c r="O927" s="180"/>
      <c r="P927" s="180"/>
      <c r="Q927" s="180"/>
      <c r="R927" s="180"/>
      <c r="S927" s="180"/>
    </row>
    <row r="928" spans="1:19" ht="16.5" customHeight="1">
      <c r="A928" s="180"/>
      <c r="B928" s="180"/>
      <c r="C928" s="180"/>
      <c r="D928" s="180"/>
      <c r="E928" s="181"/>
      <c r="F928" s="181"/>
      <c r="L928" s="180"/>
      <c r="O928" s="180"/>
      <c r="P928" s="180"/>
      <c r="Q928" s="180"/>
      <c r="R928" s="180"/>
      <c r="S928" s="180"/>
    </row>
    <row r="929" spans="1:19" ht="16.5" customHeight="1">
      <c r="A929" s="180"/>
      <c r="B929" s="180"/>
      <c r="C929" s="180"/>
      <c r="D929" s="180"/>
      <c r="E929" s="181"/>
      <c r="F929" s="181"/>
      <c r="L929" s="180"/>
      <c r="O929" s="180"/>
      <c r="P929" s="180"/>
      <c r="Q929" s="180"/>
      <c r="R929" s="180"/>
      <c r="S929" s="180"/>
    </row>
    <row r="930" spans="1:19" ht="16.5" customHeight="1">
      <c r="A930" s="180"/>
      <c r="B930" s="180"/>
      <c r="C930" s="180"/>
      <c r="D930" s="180"/>
      <c r="E930" s="181"/>
      <c r="F930" s="181"/>
      <c r="L930" s="180"/>
      <c r="O930" s="180"/>
      <c r="P930" s="180"/>
      <c r="Q930" s="180"/>
      <c r="R930" s="180"/>
      <c r="S930" s="180"/>
    </row>
    <row r="931" spans="1:19" ht="16.5" customHeight="1">
      <c r="A931" s="180"/>
      <c r="B931" s="180"/>
      <c r="C931" s="180"/>
      <c r="D931" s="180"/>
      <c r="E931" s="181"/>
      <c r="F931" s="181"/>
      <c r="L931" s="180"/>
      <c r="O931" s="180"/>
      <c r="P931" s="180"/>
      <c r="Q931" s="180"/>
      <c r="R931" s="180"/>
      <c r="S931" s="180"/>
    </row>
    <row r="932" spans="1:19" ht="16.5" customHeight="1">
      <c r="A932" s="180"/>
      <c r="B932" s="180"/>
      <c r="C932" s="180"/>
      <c r="D932" s="180"/>
      <c r="E932" s="181"/>
      <c r="F932" s="181"/>
      <c r="L932" s="180"/>
      <c r="O932" s="180"/>
      <c r="P932" s="180"/>
      <c r="Q932" s="180"/>
      <c r="R932" s="180"/>
      <c r="S932" s="180"/>
    </row>
    <row r="933" spans="1:19" ht="16.5" customHeight="1">
      <c r="A933" s="180"/>
      <c r="B933" s="180"/>
      <c r="C933" s="180"/>
      <c r="D933" s="180"/>
      <c r="E933" s="181"/>
      <c r="F933" s="181"/>
      <c r="L933" s="180"/>
      <c r="O933" s="180"/>
      <c r="P933" s="180"/>
      <c r="Q933" s="180"/>
      <c r="R933" s="180"/>
      <c r="S933" s="180"/>
    </row>
    <row r="934" spans="1:19" ht="16.5" customHeight="1">
      <c r="A934" s="180"/>
      <c r="B934" s="180"/>
      <c r="C934" s="180"/>
      <c r="D934" s="180"/>
      <c r="E934" s="181"/>
      <c r="F934" s="181"/>
      <c r="L934" s="180"/>
      <c r="O934" s="180"/>
      <c r="P934" s="180"/>
      <c r="Q934" s="180"/>
      <c r="R934" s="180"/>
      <c r="S934" s="180"/>
    </row>
    <row r="935" spans="1:19" ht="16.5" customHeight="1">
      <c r="A935" s="180"/>
      <c r="B935" s="180"/>
      <c r="C935" s="180"/>
      <c r="D935" s="180"/>
      <c r="E935" s="181"/>
      <c r="F935" s="181"/>
      <c r="L935" s="180"/>
      <c r="O935" s="180"/>
      <c r="P935" s="180"/>
      <c r="Q935" s="180"/>
      <c r="R935" s="180"/>
      <c r="S935" s="180"/>
    </row>
    <row r="936" spans="1:19" ht="16.5" customHeight="1">
      <c r="A936" s="180"/>
      <c r="B936" s="180"/>
      <c r="C936" s="180"/>
      <c r="D936" s="180"/>
      <c r="E936" s="181"/>
      <c r="F936" s="181"/>
      <c r="L936" s="180"/>
      <c r="O936" s="180"/>
      <c r="P936" s="180"/>
      <c r="Q936" s="180"/>
      <c r="R936" s="180"/>
      <c r="S936" s="180"/>
    </row>
    <row r="937" spans="1:19" ht="16.5" customHeight="1">
      <c r="A937" s="180"/>
      <c r="B937" s="180"/>
      <c r="C937" s="180"/>
      <c r="D937" s="180"/>
      <c r="E937" s="181"/>
      <c r="F937" s="181"/>
      <c r="L937" s="180"/>
      <c r="O937" s="180"/>
      <c r="P937" s="180"/>
      <c r="Q937" s="180"/>
      <c r="R937" s="180"/>
      <c r="S937" s="180"/>
    </row>
    <row r="938" spans="1:19" ht="16.5" customHeight="1">
      <c r="A938" s="180"/>
      <c r="B938" s="180"/>
      <c r="C938" s="180"/>
      <c r="D938" s="180"/>
      <c r="E938" s="181"/>
      <c r="F938" s="181"/>
      <c r="L938" s="180"/>
      <c r="O938" s="180"/>
      <c r="P938" s="180"/>
      <c r="Q938" s="180"/>
      <c r="R938" s="180"/>
      <c r="S938" s="180"/>
    </row>
    <row r="939" spans="1:19" ht="16.5" customHeight="1">
      <c r="A939" s="180"/>
      <c r="B939" s="180"/>
      <c r="C939" s="180"/>
      <c r="D939" s="180"/>
      <c r="E939" s="181"/>
      <c r="F939" s="181"/>
      <c r="L939" s="180"/>
      <c r="O939" s="180"/>
      <c r="P939" s="180"/>
      <c r="Q939" s="180"/>
      <c r="R939" s="180"/>
      <c r="S939" s="180"/>
    </row>
    <row r="940" spans="1:19" ht="16.5" customHeight="1">
      <c r="A940" s="180"/>
      <c r="B940" s="180"/>
      <c r="C940" s="180"/>
      <c r="D940" s="180"/>
      <c r="E940" s="181"/>
      <c r="F940" s="181"/>
      <c r="L940" s="180"/>
      <c r="O940" s="180"/>
      <c r="P940" s="180"/>
      <c r="Q940" s="180"/>
      <c r="R940" s="180"/>
      <c r="S940" s="180"/>
    </row>
    <row r="941" spans="1:19" ht="16.5" customHeight="1">
      <c r="A941" s="180"/>
      <c r="B941" s="180"/>
      <c r="C941" s="180"/>
      <c r="D941" s="180"/>
      <c r="E941" s="181"/>
      <c r="F941" s="181"/>
      <c r="L941" s="180"/>
      <c r="O941" s="180"/>
      <c r="P941" s="180"/>
      <c r="Q941" s="180"/>
      <c r="R941" s="180"/>
      <c r="S941" s="180"/>
    </row>
    <row r="942" spans="1:19" ht="16.5" customHeight="1">
      <c r="A942" s="180"/>
      <c r="B942" s="180"/>
      <c r="C942" s="180"/>
      <c r="D942" s="180"/>
      <c r="E942" s="181"/>
      <c r="F942" s="181"/>
      <c r="L942" s="180"/>
      <c r="O942" s="180"/>
      <c r="P942" s="180"/>
      <c r="Q942" s="180"/>
      <c r="R942" s="180"/>
      <c r="S942" s="180"/>
    </row>
    <row r="943" spans="1:19" ht="16.5" customHeight="1">
      <c r="A943" s="180"/>
      <c r="B943" s="180"/>
      <c r="C943" s="180"/>
      <c r="D943" s="180"/>
      <c r="E943" s="181"/>
      <c r="F943" s="181"/>
      <c r="L943" s="180"/>
      <c r="O943" s="180"/>
      <c r="P943" s="180"/>
      <c r="Q943" s="180"/>
      <c r="R943" s="180"/>
      <c r="S943" s="180"/>
    </row>
    <row r="944" spans="1:19" ht="16.5" customHeight="1">
      <c r="A944" s="180"/>
      <c r="B944" s="180"/>
      <c r="C944" s="180"/>
      <c r="D944" s="180"/>
      <c r="E944" s="181"/>
      <c r="F944" s="181"/>
      <c r="L944" s="180"/>
      <c r="O944" s="180"/>
      <c r="P944" s="180"/>
      <c r="Q944" s="180"/>
      <c r="R944" s="180"/>
      <c r="S944" s="180"/>
    </row>
    <row r="945" spans="1:19" ht="16.5" customHeight="1">
      <c r="A945" s="180"/>
      <c r="B945" s="180"/>
      <c r="C945" s="180"/>
      <c r="D945" s="180"/>
      <c r="E945" s="181"/>
      <c r="F945" s="181"/>
      <c r="L945" s="180"/>
      <c r="O945" s="180"/>
      <c r="P945" s="180"/>
      <c r="Q945" s="180"/>
      <c r="R945" s="180"/>
      <c r="S945" s="180"/>
    </row>
    <row r="946" spans="1:19" ht="16.5" customHeight="1">
      <c r="A946" s="180"/>
      <c r="B946" s="180"/>
      <c r="C946" s="180"/>
      <c r="D946" s="180"/>
      <c r="E946" s="181"/>
      <c r="F946" s="181"/>
      <c r="L946" s="180"/>
      <c r="O946" s="180"/>
      <c r="P946" s="180"/>
      <c r="Q946" s="180"/>
      <c r="R946" s="180"/>
      <c r="S946" s="180"/>
    </row>
    <row r="947" spans="1:19" ht="16.5" customHeight="1">
      <c r="A947" s="180"/>
      <c r="B947" s="180"/>
      <c r="C947" s="180"/>
      <c r="D947" s="180"/>
      <c r="E947" s="181"/>
      <c r="F947" s="181"/>
      <c r="L947" s="180"/>
      <c r="O947" s="180"/>
      <c r="P947" s="180"/>
      <c r="Q947" s="180"/>
      <c r="R947" s="180"/>
      <c r="S947" s="180"/>
    </row>
    <row r="948" spans="1:19" ht="16.5" customHeight="1">
      <c r="A948" s="180"/>
      <c r="B948" s="180"/>
      <c r="C948" s="180"/>
      <c r="D948" s="180"/>
      <c r="E948" s="181"/>
      <c r="F948" s="181"/>
      <c r="L948" s="180"/>
      <c r="O948" s="180"/>
      <c r="P948" s="180"/>
      <c r="Q948" s="180"/>
      <c r="R948" s="180"/>
      <c r="S948" s="180"/>
    </row>
    <row r="949" spans="1:19" ht="16.5" customHeight="1">
      <c r="A949" s="180"/>
      <c r="B949" s="180"/>
      <c r="C949" s="180"/>
      <c r="D949" s="180"/>
      <c r="E949" s="181"/>
      <c r="F949" s="181"/>
      <c r="L949" s="180"/>
      <c r="O949" s="180"/>
      <c r="P949" s="180"/>
      <c r="Q949" s="180"/>
      <c r="R949" s="180"/>
      <c r="S949" s="180"/>
    </row>
    <row r="950" spans="1:19" ht="16.5" customHeight="1">
      <c r="A950" s="180"/>
      <c r="B950" s="180"/>
      <c r="C950" s="180"/>
      <c r="D950" s="180"/>
      <c r="E950" s="181"/>
      <c r="F950" s="181"/>
      <c r="L950" s="180"/>
      <c r="O950" s="180"/>
      <c r="P950" s="180"/>
      <c r="Q950" s="180"/>
      <c r="R950" s="180"/>
      <c r="S950" s="180"/>
    </row>
    <row r="951" spans="1:19" ht="16.5" customHeight="1">
      <c r="A951" s="180"/>
      <c r="B951" s="180"/>
      <c r="C951" s="180"/>
      <c r="D951" s="180"/>
      <c r="E951" s="181"/>
      <c r="F951" s="181"/>
      <c r="L951" s="180"/>
      <c r="O951" s="180"/>
      <c r="P951" s="180"/>
      <c r="Q951" s="180"/>
      <c r="R951" s="180"/>
      <c r="S951" s="180"/>
    </row>
    <row r="952" spans="1:19" ht="16.5" customHeight="1">
      <c r="A952" s="180"/>
      <c r="B952" s="180"/>
      <c r="C952" s="180"/>
      <c r="D952" s="180"/>
      <c r="E952" s="181"/>
      <c r="F952" s="181"/>
      <c r="L952" s="180"/>
      <c r="O952" s="180"/>
      <c r="P952" s="180"/>
      <c r="Q952" s="180"/>
      <c r="R952" s="180"/>
      <c r="S952" s="180"/>
    </row>
    <row r="953" spans="1:19" ht="16.5" customHeight="1">
      <c r="A953" s="180"/>
      <c r="B953" s="180"/>
      <c r="C953" s="180"/>
      <c r="D953" s="180"/>
      <c r="E953" s="181"/>
      <c r="F953" s="181"/>
      <c r="L953" s="180"/>
      <c r="O953" s="180"/>
      <c r="P953" s="180"/>
      <c r="Q953" s="180"/>
      <c r="R953" s="180"/>
      <c r="S953" s="180"/>
    </row>
    <row r="954" spans="1:19" ht="16.5" customHeight="1">
      <c r="A954" s="180"/>
      <c r="B954" s="180"/>
      <c r="C954" s="180"/>
      <c r="D954" s="180"/>
      <c r="E954" s="181"/>
      <c r="F954" s="181"/>
      <c r="L954" s="180"/>
      <c r="O954" s="180"/>
      <c r="P954" s="180"/>
      <c r="Q954" s="180"/>
      <c r="R954" s="180"/>
      <c r="S954" s="180"/>
    </row>
    <row r="955" spans="1:19" ht="16.5" customHeight="1">
      <c r="A955" s="180"/>
      <c r="B955" s="180"/>
      <c r="C955" s="180"/>
      <c r="D955" s="180"/>
      <c r="E955" s="181"/>
      <c r="F955" s="181"/>
      <c r="L955" s="180"/>
      <c r="O955" s="180"/>
      <c r="P955" s="180"/>
      <c r="Q955" s="180"/>
      <c r="R955" s="180"/>
      <c r="S955" s="180"/>
    </row>
    <row r="956" spans="1:19" ht="16.5" customHeight="1">
      <c r="A956" s="180"/>
      <c r="B956" s="180"/>
      <c r="C956" s="180"/>
      <c r="D956" s="180"/>
      <c r="E956" s="181"/>
      <c r="F956" s="181"/>
      <c r="L956" s="180"/>
      <c r="O956" s="180"/>
      <c r="P956" s="180"/>
      <c r="Q956" s="180"/>
      <c r="R956" s="180"/>
      <c r="S956" s="180"/>
    </row>
    <row r="957" spans="1:19" ht="16.5" customHeight="1">
      <c r="A957" s="180"/>
      <c r="B957" s="180"/>
      <c r="C957" s="180"/>
      <c r="D957" s="180"/>
      <c r="E957" s="181"/>
      <c r="F957" s="181"/>
      <c r="L957" s="180"/>
      <c r="O957" s="180"/>
      <c r="P957" s="180"/>
      <c r="Q957" s="180"/>
      <c r="R957" s="180"/>
      <c r="S957" s="180"/>
    </row>
    <row r="958" spans="1:19" ht="16.5" customHeight="1">
      <c r="A958" s="180"/>
      <c r="B958" s="180"/>
      <c r="C958" s="180"/>
      <c r="D958" s="180"/>
      <c r="E958" s="181"/>
      <c r="F958" s="181"/>
      <c r="L958" s="180"/>
      <c r="O958" s="180"/>
      <c r="P958" s="180"/>
      <c r="Q958" s="180"/>
      <c r="R958" s="180"/>
      <c r="S958" s="180"/>
    </row>
    <row r="959" spans="1:19" ht="16.5" customHeight="1">
      <c r="A959" s="180"/>
      <c r="B959" s="180"/>
      <c r="C959" s="180"/>
      <c r="D959" s="180"/>
      <c r="E959" s="181"/>
      <c r="F959" s="181"/>
      <c r="L959" s="180"/>
      <c r="O959" s="180"/>
      <c r="P959" s="180"/>
      <c r="Q959" s="180"/>
      <c r="R959" s="180"/>
      <c r="S959" s="180"/>
    </row>
    <row r="960" spans="1:19" ht="16.5" customHeight="1">
      <c r="A960" s="180"/>
      <c r="B960" s="180"/>
      <c r="C960" s="180"/>
      <c r="D960" s="180"/>
      <c r="E960" s="181"/>
      <c r="F960" s="181"/>
      <c r="L960" s="180"/>
      <c r="O960" s="180"/>
      <c r="P960" s="180"/>
      <c r="Q960" s="180"/>
      <c r="R960" s="180"/>
      <c r="S960" s="180"/>
    </row>
    <row r="961" spans="1:19" ht="16.5" customHeight="1">
      <c r="A961" s="180"/>
      <c r="B961" s="180"/>
      <c r="C961" s="180"/>
      <c r="D961" s="180"/>
      <c r="E961" s="181"/>
      <c r="F961" s="181"/>
      <c r="L961" s="180"/>
      <c r="O961" s="180"/>
      <c r="P961" s="180"/>
      <c r="Q961" s="180"/>
      <c r="R961" s="180"/>
      <c r="S961" s="180"/>
    </row>
    <row r="962" spans="1:19" ht="16.5" customHeight="1">
      <c r="A962" s="180"/>
      <c r="B962" s="180"/>
      <c r="C962" s="180"/>
      <c r="D962" s="180"/>
      <c r="E962" s="181"/>
      <c r="F962" s="181"/>
      <c r="L962" s="180"/>
      <c r="O962" s="180"/>
      <c r="P962" s="180"/>
      <c r="Q962" s="180"/>
      <c r="R962" s="180"/>
      <c r="S962" s="180"/>
    </row>
    <row r="963" spans="1:19" ht="16.5" customHeight="1">
      <c r="A963" s="180"/>
      <c r="B963" s="180"/>
      <c r="C963" s="180"/>
      <c r="D963" s="180"/>
      <c r="E963" s="181"/>
      <c r="F963" s="181"/>
      <c r="L963" s="180"/>
      <c r="O963" s="180"/>
      <c r="P963" s="180"/>
      <c r="Q963" s="180"/>
      <c r="R963" s="180"/>
      <c r="S963" s="180"/>
    </row>
    <row r="964" spans="1:19" ht="16.5" customHeight="1">
      <c r="A964" s="180"/>
      <c r="B964" s="180"/>
      <c r="C964" s="180"/>
      <c r="D964" s="180"/>
      <c r="E964" s="181"/>
      <c r="F964" s="181"/>
      <c r="L964" s="180"/>
      <c r="O964" s="180"/>
      <c r="P964" s="180"/>
      <c r="Q964" s="180"/>
      <c r="R964" s="180"/>
      <c r="S964" s="180"/>
    </row>
    <row r="965" spans="1:19" ht="16.5" customHeight="1">
      <c r="A965" s="180"/>
      <c r="B965" s="180"/>
      <c r="C965" s="180"/>
      <c r="D965" s="180"/>
      <c r="E965" s="181"/>
      <c r="F965" s="181"/>
      <c r="L965" s="180"/>
      <c r="O965" s="180"/>
      <c r="P965" s="180"/>
      <c r="Q965" s="180"/>
      <c r="R965" s="180"/>
      <c r="S965" s="180"/>
    </row>
    <row r="966" spans="1:19" ht="16.5" customHeight="1">
      <c r="A966" s="180"/>
      <c r="B966" s="180"/>
      <c r="C966" s="180"/>
      <c r="D966" s="180"/>
      <c r="E966" s="181"/>
      <c r="F966" s="181"/>
      <c r="L966" s="180"/>
      <c r="O966" s="180"/>
      <c r="P966" s="180"/>
      <c r="Q966" s="180"/>
      <c r="R966" s="180"/>
      <c r="S966" s="180"/>
    </row>
    <row r="967" spans="1:19" ht="16.5" customHeight="1">
      <c r="A967" s="180"/>
      <c r="B967" s="180"/>
      <c r="C967" s="180"/>
      <c r="D967" s="180"/>
      <c r="E967" s="181"/>
      <c r="F967" s="181"/>
      <c r="L967" s="180"/>
      <c r="O967" s="180"/>
      <c r="P967" s="180"/>
      <c r="Q967" s="180"/>
      <c r="R967" s="180"/>
      <c r="S967" s="180"/>
    </row>
    <row r="968" spans="1:19" ht="16.5" customHeight="1">
      <c r="A968" s="180"/>
      <c r="B968" s="180"/>
      <c r="C968" s="180"/>
      <c r="D968" s="180"/>
      <c r="E968" s="181"/>
      <c r="F968" s="181"/>
      <c r="L968" s="180"/>
      <c r="O968" s="180"/>
      <c r="P968" s="180"/>
      <c r="Q968" s="180"/>
      <c r="R968" s="180"/>
      <c r="S968" s="180"/>
    </row>
    <row r="969" spans="1:19" ht="16.5" customHeight="1">
      <c r="A969" s="180"/>
      <c r="B969" s="180"/>
      <c r="C969" s="180"/>
      <c r="D969" s="180"/>
      <c r="E969" s="181"/>
      <c r="F969" s="181"/>
      <c r="L969" s="180"/>
      <c r="O969" s="180"/>
      <c r="P969" s="180"/>
      <c r="Q969" s="180"/>
      <c r="R969" s="180"/>
      <c r="S969" s="180"/>
    </row>
    <row r="970" spans="1:19" ht="16.5" customHeight="1">
      <c r="A970" s="180"/>
      <c r="B970" s="180"/>
      <c r="C970" s="180"/>
      <c r="D970" s="180"/>
      <c r="E970" s="181"/>
      <c r="F970" s="181"/>
      <c r="L970" s="180"/>
      <c r="O970" s="180"/>
      <c r="P970" s="180"/>
      <c r="Q970" s="180"/>
      <c r="R970" s="180"/>
      <c r="S970" s="180"/>
    </row>
    <row r="971" spans="1:19" ht="16.5" customHeight="1">
      <c r="A971" s="180"/>
      <c r="B971" s="180"/>
      <c r="C971" s="180"/>
      <c r="D971" s="180"/>
      <c r="E971" s="181"/>
      <c r="F971" s="181"/>
      <c r="L971" s="180"/>
      <c r="O971" s="180"/>
      <c r="P971" s="180"/>
      <c r="Q971" s="180"/>
      <c r="R971" s="180"/>
      <c r="S971" s="180"/>
    </row>
    <row r="972" spans="1:19" ht="16.5" customHeight="1">
      <c r="A972" s="180"/>
      <c r="B972" s="180"/>
      <c r="C972" s="180"/>
      <c r="D972" s="180"/>
      <c r="E972" s="181"/>
      <c r="F972" s="181"/>
      <c r="L972" s="180"/>
      <c r="O972" s="180"/>
      <c r="P972" s="180"/>
      <c r="Q972" s="180"/>
      <c r="R972" s="180"/>
      <c r="S972" s="180"/>
    </row>
    <row r="973" spans="1:19" ht="16.5" customHeight="1">
      <c r="A973" s="180"/>
      <c r="B973" s="180"/>
      <c r="C973" s="180"/>
      <c r="D973" s="180"/>
      <c r="E973" s="181"/>
      <c r="F973" s="181"/>
      <c r="L973" s="180"/>
      <c r="O973" s="180"/>
      <c r="P973" s="180"/>
      <c r="Q973" s="180"/>
      <c r="R973" s="180"/>
      <c r="S973" s="180"/>
    </row>
    <row r="974" spans="1:19" ht="16.5" customHeight="1">
      <c r="A974" s="180"/>
      <c r="B974" s="180"/>
      <c r="C974" s="180"/>
      <c r="D974" s="180"/>
      <c r="E974" s="181"/>
      <c r="F974" s="181"/>
      <c r="L974" s="180"/>
      <c r="O974" s="180"/>
      <c r="P974" s="180"/>
      <c r="Q974" s="180"/>
      <c r="R974" s="180"/>
      <c r="S974" s="180"/>
    </row>
    <row r="975" spans="1:19" ht="16.5" customHeight="1">
      <c r="A975" s="180"/>
      <c r="B975" s="180"/>
      <c r="C975" s="180"/>
      <c r="D975" s="180"/>
      <c r="E975" s="181"/>
      <c r="F975" s="181"/>
      <c r="L975" s="180"/>
      <c r="O975" s="180"/>
      <c r="P975" s="180"/>
      <c r="Q975" s="180"/>
      <c r="R975" s="180"/>
      <c r="S975" s="180"/>
    </row>
    <row r="976" spans="1:19" ht="16.5" customHeight="1">
      <c r="A976" s="180"/>
      <c r="B976" s="180"/>
      <c r="C976" s="180"/>
      <c r="D976" s="180"/>
      <c r="E976" s="181"/>
      <c r="F976" s="181"/>
      <c r="L976" s="180"/>
      <c r="O976" s="180"/>
      <c r="P976" s="180"/>
      <c r="Q976" s="180"/>
      <c r="R976" s="180"/>
      <c r="S976" s="180"/>
    </row>
    <row r="977" spans="1:19" ht="16.5" customHeight="1">
      <c r="A977" s="180"/>
      <c r="B977" s="180"/>
      <c r="C977" s="180"/>
      <c r="D977" s="180"/>
      <c r="E977" s="181"/>
      <c r="F977" s="181"/>
      <c r="L977" s="180"/>
      <c r="O977" s="180"/>
      <c r="P977" s="180"/>
      <c r="Q977" s="180"/>
      <c r="R977" s="180"/>
      <c r="S977" s="180"/>
    </row>
    <row r="978" spans="1:19" ht="16.5" customHeight="1">
      <c r="A978" s="180"/>
      <c r="B978" s="180"/>
      <c r="C978" s="180"/>
      <c r="D978" s="180"/>
      <c r="E978" s="181"/>
      <c r="F978" s="181"/>
      <c r="L978" s="180"/>
      <c r="O978" s="180"/>
      <c r="P978" s="180"/>
      <c r="Q978" s="180"/>
      <c r="R978" s="180"/>
      <c r="S978" s="180"/>
    </row>
    <row r="979" spans="1:19" ht="16.5" customHeight="1">
      <c r="A979" s="180"/>
      <c r="B979" s="180"/>
      <c r="C979" s="180"/>
      <c r="D979" s="180"/>
      <c r="E979" s="181"/>
      <c r="F979" s="181"/>
      <c r="L979" s="180"/>
      <c r="O979" s="180"/>
      <c r="P979" s="180"/>
      <c r="Q979" s="180"/>
      <c r="R979" s="180"/>
      <c r="S979" s="180"/>
    </row>
    <row r="980" spans="1:19" ht="16.5" customHeight="1">
      <c r="A980" s="180"/>
      <c r="B980" s="180"/>
      <c r="C980" s="180"/>
      <c r="D980" s="180"/>
      <c r="E980" s="181"/>
      <c r="F980" s="181"/>
      <c r="L980" s="180"/>
      <c r="O980" s="180"/>
      <c r="P980" s="180"/>
      <c r="Q980" s="180"/>
      <c r="R980" s="180"/>
      <c r="S980" s="180"/>
    </row>
    <row r="981" spans="1:19" ht="16.5" customHeight="1">
      <c r="A981" s="180"/>
      <c r="B981" s="180"/>
      <c r="C981" s="180"/>
      <c r="D981" s="180"/>
      <c r="E981" s="181"/>
      <c r="F981" s="181"/>
      <c r="L981" s="180"/>
      <c r="O981" s="180"/>
      <c r="P981" s="180"/>
      <c r="Q981" s="180"/>
      <c r="R981" s="180"/>
      <c r="S981" s="180"/>
    </row>
    <row r="982" spans="1:19" ht="16.5" customHeight="1">
      <c r="A982" s="180"/>
      <c r="B982" s="180"/>
      <c r="C982" s="180"/>
      <c r="D982" s="180"/>
      <c r="E982" s="181"/>
      <c r="F982" s="181"/>
      <c r="L982" s="180"/>
      <c r="O982" s="180"/>
      <c r="P982" s="180"/>
      <c r="Q982" s="180"/>
      <c r="R982" s="180"/>
      <c r="S982" s="180"/>
    </row>
    <row r="983" spans="1:19" ht="16.5" customHeight="1">
      <c r="A983" s="180"/>
      <c r="B983" s="180"/>
      <c r="C983" s="180"/>
      <c r="D983" s="180"/>
      <c r="E983" s="181"/>
      <c r="F983" s="181"/>
      <c r="L983" s="180"/>
      <c r="O983" s="180"/>
      <c r="P983" s="180"/>
      <c r="Q983" s="180"/>
      <c r="R983" s="180"/>
      <c r="S983" s="180"/>
    </row>
    <row r="984" spans="1:19" ht="16.5" customHeight="1">
      <c r="A984" s="180"/>
      <c r="B984" s="180"/>
      <c r="C984" s="180"/>
      <c r="D984" s="180"/>
      <c r="E984" s="181"/>
      <c r="F984" s="181"/>
      <c r="L984" s="180"/>
      <c r="O984" s="180"/>
      <c r="P984" s="180"/>
      <c r="Q984" s="180"/>
      <c r="R984" s="180"/>
      <c r="S984" s="180"/>
    </row>
    <row r="985" spans="1:19" ht="16.5" customHeight="1">
      <c r="A985" s="180"/>
      <c r="B985" s="180"/>
      <c r="C985" s="180"/>
      <c r="D985" s="180"/>
      <c r="E985" s="181"/>
      <c r="F985" s="181"/>
      <c r="L985" s="180"/>
      <c r="O985" s="180"/>
      <c r="P985" s="180"/>
      <c r="Q985" s="180"/>
      <c r="R985" s="180"/>
      <c r="S985" s="180"/>
    </row>
    <row r="986" spans="1:19" ht="16.5" customHeight="1">
      <c r="A986" s="180"/>
      <c r="B986" s="180"/>
      <c r="C986" s="180"/>
      <c r="D986" s="180"/>
      <c r="E986" s="181"/>
      <c r="F986" s="181"/>
      <c r="L986" s="180"/>
      <c r="O986" s="180"/>
      <c r="P986" s="180"/>
      <c r="Q986" s="180"/>
      <c r="R986" s="180"/>
      <c r="S986" s="180"/>
    </row>
    <row r="987" spans="1:19" ht="16.5" customHeight="1">
      <c r="A987" s="180"/>
      <c r="B987" s="180"/>
      <c r="C987" s="180"/>
      <c r="D987" s="180"/>
      <c r="E987" s="181"/>
      <c r="F987" s="181"/>
      <c r="L987" s="180"/>
      <c r="O987" s="180"/>
      <c r="P987" s="180"/>
      <c r="Q987" s="180"/>
      <c r="R987" s="180"/>
      <c r="S987" s="180"/>
    </row>
    <row r="988" spans="1:19" ht="16.5" customHeight="1">
      <c r="A988" s="180"/>
      <c r="B988" s="180"/>
      <c r="C988" s="180"/>
      <c r="D988" s="180"/>
      <c r="E988" s="181"/>
      <c r="F988" s="181"/>
      <c r="L988" s="180"/>
      <c r="O988" s="180"/>
      <c r="P988" s="180"/>
      <c r="Q988" s="180"/>
      <c r="R988" s="180"/>
      <c r="S988" s="180"/>
    </row>
    <row r="989" spans="1:19" ht="16.5" customHeight="1">
      <c r="A989" s="180"/>
      <c r="B989" s="180"/>
      <c r="C989" s="180"/>
      <c r="D989" s="180"/>
      <c r="E989" s="181"/>
      <c r="F989" s="181"/>
      <c r="L989" s="180"/>
      <c r="O989" s="180"/>
      <c r="P989" s="180"/>
      <c r="Q989" s="180"/>
      <c r="R989" s="180"/>
      <c r="S989" s="180"/>
    </row>
    <row r="990" spans="1:19" ht="16.5" customHeight="1">
      <c r="A990" s="180"/>
      <c r="B990" s="180"/>
      <c r="C990" s="180"/>
      <c r="D990" s="180"/>
      <c r="E990" s="181"/>
      <c r="F990" s="181"/>
      <c r="L990" s="180"/>
      <c r="O990" s="180"/>
      <c r="P990" s="180"/>
      <c r="Q990" s="180"/>
      <c r="R990" s="180"/>
      <c r="S990" s="180"/>
    </row>
    <row r="991" spans="1:19" ht="16.5" customHeight="1">
      <c r="A991" s="180"/>
      <c r="B991" s="180"/>
      <c r="C991" s="180"/>
      <c r="D991" s="180"/>
      <c r="E991" s="181"/>
      <c r="F991" s="181"/>
      <c r="L991" s="180"/>
      <c r="O991" s="180"/>
      <c r="P991" s="180"/>
      <c r="Q991" s="180"/>
      <c r="R991" s="180"/>
      <c r="S991" s="180"/>
    </row>
    <row r="992" spans="1:19" ht="16.5" customHeight="1">
      <c r="A992" s="180"/>
      <c r="B992" s="180"/>
      <c r="C992" s="180"/>
      <c r="D992" s="180"/>
      <c r="E992" s="181"/>
      <c r="F992" s="181"/>
      <c r="L992" s="180"/>
      <c r="O992" s="180"/>
      <c r="P992" s="180"/>
      <c r="Q992" s="180"/>
      <c r="R992" s="180"/>
      <c r="S992" s="180"/>
    </row>
    <row r="993" spans="1:19" ht="16.5" customHeight="1">
      <c r="A993" s="180"/>
      <c r="B993" s="180"/>
      <c r="C993" s="180"/>
      <c r="D993" s="180"/>
      <c r="E993" s="181"/>
      <c r="F993" s="181"/>
      <c r="L993" s="180"/>
      <c r="O993" s="180"/>
      <c r="P993" s="180"/>
      <c r="Q993" s="180"/>
      <c r="R993" s="180"/>
      <c r="S993" s="180"/>
    </row>
    <row r="994" spans="1:19" ht="16.5" customHeight="1">
      <c r="A994" s="180"/>
      <c r="B994" s="180"/>
      <c r="C994" s="180"/>
      <c r="D994" s="180"/>
      <c r="E994" s="181"/>
      <c r="F994" s="181"/>
      <c r="L994" s="180"/>
      <c r="O994" s="180"/>
      <c r="P994" s="180"/>
      <c r="Q994" s="180"/>
      <c r="R994" s="180"/>
      <c r="S994" s="180"/>
    </row>
    <row r="995" spans="1:19" ht="16.5" customHeight="1">
      <c r="A995" s="180"/>
      <c r="B995" s="180"/>
      <c r="C995" s="180"/>
      <c r="D995" s="180"/>
      <c r="E995" s="181"/>
      <c r="F995" s="181"/>
      <c r="L995" s="180"/>
      <c r="O995" s="180"/>
      <c r="P995" s="180"/>
      <c r="Q995" s="180"/>
      <c r="R995" s="180"/>
      <c r="S995" s="180"/>
    </row>
    <row r="996" spans="1:19" ht="16.5" customHeight="1">
      <c r="A996" s="180"/>
      <c r="B996" s="180"/>
      <c r="C996" s="180"/>
      <c r="D996" s="180"/>
      <c r="E996" s="181"/>
      <c r="F996" s="181"/>
      <c r="L996" s="180"/>
      <c r="O996" s="180"/>
      <c r="P996" s="180"/>
      <c r="Q996" s="180"/>
      <c r="R996" s="180"/>
      <c r="S996" s="180"/>
    </row>
    <row r="997" spans="1:19" ht="16.5" customHeight="1">
      <c r="A997" s="180"/>
      <c r="B997" s="180"/>
      <c r="C997" s="180"/>
      <c r="D997" s="180"/>
      <c r="E997" s="181"/>
      <c r="F997" s="181"/>
      <c r="L997" s="180"/>
      <c r="O997" s="180"/>
      <c r="P997" s="180"/>
      <c r="Q997" s="180"/>
      <c r="R997" s="180"/>
      <c r="S997" s="180"/>
    </row>
    <row r="998" spans="1:19" ht="16.5" customHeight="1">
      <c r="A998" s="180"/>
      <c r="B998" s="180"/>
      <c r="C998" s="180"/>
      <c r="D998" s="180"/>
      <c r="E998" s="181"/>
      <c r="F998" s="181"/>
      <c r="L998" s="180"/>
      <c r="O998" s="180"/>
      <c r="P998" s="180"/>
      <c r="Q998" s="180"/>
      <c r="R998" s="180"/>
      <c r="S998" s="180"/>
    </row>
    <row r="999" spans="1:19" ht="16.5" customHeight="1">
      <c r="A999" s="180"/>
      <c r="B999" s="180"/>
      <c r="C999" s="180"/>
      <c r="D999" s="180"/>
      <c r="E999" s="181"/>
      <c r="F999" s="181"/>
      <c r="L999" s="180"/>
      <c r="O999" s="180"/>
      <c r="P999" s="180"/>
      <c r="Q999" s="180"/>
      <c r="R999" s="180"/>
      <c r="S999" s="180"/>
    </row>
    <row r="1000" spans="1:19" ht="16.5" customHeight="1">
      <c r="A1000" s="180"/>
      <c r="B1000" s="180"/>
      <c r="C1000" s="180"/>
      <c r="D1000" s="180"/>
      <c r="E1000" s="181"/>
      <c r="F1000" s="181"/>
      <c r="L1000" s="180"/>
      <c r="O1000" s="180"/>
      <c r="P1000" s="180"/>
      <c r="Q1000" s="180"/>
      <c r="R1000" s="180"/>
      <c r="S1000" s="180"/>
    </row>
  </sheetData>
  <autoFilter ref="A2:S368"/>
  <mergeCells count="587">
    <mergeCell ref="A296:A299"/>
    <mergeCell ref="B296:B299"/>
    <mergeCell ref="C296:C299"/>
    <mergeCell ref="D296:D299"/>
    <mergeCell ref="E296:E299"/>
    <mergeCell ref="F296:F299"/>
    <mergeCell ref="L296:L299"/>
    <mergeCell ref="A288:A291"/>
    <mergeCell ref="B288:B291"/>
    <mergeCell ref="C288:C291"/>
    <mergeCell ref="D288:D291"/>
    <mergeCell ref="E288:E291"/>
    <mergeCell ref="F288:F291"/>
    <mergeCell ref="L288:L291"/>
    <mergeCell ref="A292:A295"/>
    <mergeCell ref="B292:B295"/>
    <mergeCell ref="C292:C295"/>
    <mergeCell ref="D292:D295"/>
    <mergeCell ref="E292:E295"/>
    <mergeCell ref="F292:F295"/>
    <mergeCell ref="L292:L295"/>
    <mergeCell ref="D279:D282"/>
    <mergeCell ref="E279:E282"/>
    <mergeCell ref="F279:F282"/>
    <mergeCell ref="L279:L282"/>
    <mergeCell ref="A283:A286"/>
    <mergeCell ref="B283:B286"/>
    <mergeCell ref="C283:C286"/>
    <mergeCell ref="D283:D286"/>
    <mergeCell ref="E283:E286"/>
    <mergeCell ref="F283:F286"/>
    <mergeCell ref="L283:L286"/>
    <mergeCell ref="A118:A120"/>
    <mergeCell ref="B118:B120"/>
    <mergeCell ref="C118:C120"/>
    <mergeCell ref="D118:D120"/>
    <mergeCell ref="E118:E120"/>
    <mergeCell ref="F118:F120"/>
    <mergeCell ref="L118:L120"/>
    <mergeCell ref="A243:A246"/>
    <mergeCell ref="B243:B246"/>
    <mergeCell ref="C243:C246"/>
    <mergeCell ref="D243:D246"/>
    <mergeCell ref="E243:E246"/>
    <mergeCell ref="F243:F246"/>
    <mergeCell ref="L243:L246"/>
    <mergeCell ref="A235:A237"/>
    <mergeCell ref="B235:B237"/>
    <mergeCell ref="C235:C237"/>
    <mergeCell ref="D235:D237"/>
    <mergeCell ref="E235:E237"/>
    <mergeCell ref="F235:F237"/>
    <mergeCell ref="L235:L237"/>
    <mergeCell ref="A238:A241"/>
    <mergeCell ref="B238:B241"/>
    <mergeCell ref="C238:C241"/>
    <mergeCell ref="A112:A113"/>
    <mergeCell ref="B112:B113"/>
    <mergeCell ref="C112:C113"/>
    <mergeCell ref="D112:D113"/>
    <mergeCell ref="E112:E113"/>
    <mergeCell ref="F112:F113"/>
    <mergeCell ref="L112:L113"/>
    <mergeCell ref="A114:A116"/>
    <mergeCell ref="B114:B116"/>
    <mergeCell ref="C114:C116"/>
    <mergeCell ref="D114:D116"/>
    <mergeCell ref="E114:E116"/>
    <mergeCell ref="F114:F116"/>
    <mergeCell ref="L114:L116"/>
    <mergeCell ref="D106:D108"/>
    <mergeCell ref="E106:E108"/>
    <mergeCell ref="F106:F108"/>
    <mergeCell ref="L106:L108"/>
    <mergeCell ref="A110:A111"/>
    <mergeCell ref="B110:B111"/>
    <mergeCell ref="C110:C111"/>
    <mergeCell ref="D110:D111"/>
    <mergeCell ref="E110:E111"/>
    <mergeCell ref="F110:F111"/>
    <mergeCell ref="L110:L111"/>
    <mergeCell ref="D238:D241"/>
    <mergeCell ref="E238:E241"/>
    <mergeCell ref="F238:F241"/>
    <mergeCell ref="L238:L241"/>
    <mergeCell ref="A229:A231"/>
    <mergeCell ref="B229:B231"/>
    <mergeCell ref="C229:C231"/>
    <mergeCell ref="D229:D231"/>
    <mergeCell ref="E229:E231"/>
    <mergeCell ref="F229:F231"/>
    <mergeCell ref="L229:L231"/>
    <mergeCell ref="A232:A234"/>
    <mergeCell ref="B232:B234"/>
    <mergeCell ref="C232:C234"/>
    <mergeCell ref="D232:D234"/>
    <mergeCell ref="E232:E234"/>
    <mergeCell ref="F232:F234"/>
    <mergeCell ref="L232:L234"/>
    <mergeCell ref="A221:A225"/>
    <mergeCell ref="B221:B225"/>
    <mergeCell ref="C221:C225"/>
    <mergeCell ref="D221:D225"/>
    <mergeCell ref="E221:E225"/>
    <mergeCell ref="F221:F225"/>
    <mergeCell ref="L221:L225"/>
    <mergeCell ref="A226:A228"/>
    <mergeCell ref="B226:B228"/>
    <mergeCell ref="C226:C228"/>
    <mergeCell ref="D226:D228"/>
    <mergeCell ref="E226:E228"/>
    <mergeCell ref="F226:F228"/>
    <mergeCell ref="L226:L228"/>
    <mergeCell ref="A271:A274"/>
    <mergeCell ref="B271:B274"/>
    <mergeCell ref="C271:C274"/>
    <mergeCell ref="D271:D274"/>
    <mergeCell ref="E271:E274"/>
    <mergeCell ref="F271:F274"/>
    <mergeCell ref="L271:L274"/>
    <mergeCell ref="A321:A324"/>
    <mergeCell ref="B321:B324"/>
    <mergeCell ref="C321:C324"/>
    <mergeCell ref="D321:D324"/>
    <mergeCell ref="E321:E324"/>
    <mergeCell ref="F321:F324"/>
    <mergeCell ref="L321:L324"/>
    <mergeCell ref="A275:A278"/>
    <mergeCell ref="B275:B278"/>
    <mergeCell ref="C275:C278"/>
    <mergeCell ref="D275:D278"/>
    <mergeCell ref="E275:E278"/>
    <mergeCell ref="F275:F278"/>
    <mergeCell ref="L275:L278"/>
    <mergeCell ref="A279:A282"/>
    <mergeCell ref="B279:B282"/>
    <mergeCell ref="C279:C282"/>
    <mergeCell ref="A263:A266"/>
    <mergeCell ref="B263:B266"/>
    <mergeCell ref="C263:C266"/>
    <mergeCell ref="D263:D266"/>
    <mergeCell ref="E263:E266"/>
    <mergeCell ref="F263:F266"/>
    <mergeCell ref="L263:L266"/>
    <mergeCell ref="A267:A270"/>
    <mergeCell ref="B267:B270"/>
    <mergeCell ref="C267:C270"/>
    <mergeCell ref="D267:D270"/>
    <mergeCell ref="E267:E270"/>
    <mergeCell ref="F267:F270"/>
    <mergeCell ref="L267:L270"/>
    <mergeCell ref="D255:D258"/>
    <mergeCell ref="E255:E258"/>
    <mergeCell ref="F255:F258"/>
    <mergeCell ref="L255:L258"/>
    <mergeCell ref="A259:A262"/>
    <mergeCell ref="B259:B262"/>
    <mergeCell ref="C259:C262"/>
    <mergeCell ref="D259:D262"/>
    <mergeCell ref="E259:E262"/>
    <mergeCell ref="F259:F262"/>
    <mergeCell ref="L259:L262"/>
    <mergeCell ref="E360:E365"/>
    <mergeCell ref="F360:F365"/>
    <mergeCell ref="D350:D351"/>
    <mergeCell ref="E350:E351"/>
    <mergeCell ref="A345:A349"/>
    <mergeCell ref="B345:B349"/>
    <mergeCell ref="C345:C349"/>
    <mergeCell ref="D345:D349"/>
    <mergeCell ref="F345:F349"/>
    <mergeCell ref="E348:E349"/>
    <mergeCell ref="A350:A351"/>
    <mergeCell ref="F350:F351"/>
    <mergeCell ref="L360:L365"/>
    <mergeCell ref="A325:A329"/>
    <mergeCell ref="B325:B329"/>
    <mergeCell ref="C325:C329"/>
    <mergeCell ref="D325:D329"/>
    <mergeCell ref="F325:F329"/>
    <mergeCell ref="A330:A333"/>
    <mergeCell ref="F330:F333"/>
    <mergeCell ref="C338:C342"/>
    <mergeCell ref="D338:D342"/>
    <mergeCell ref="F338:F342"/>
    <mergeCell ref="B330:B333"/>
    <mergeCell ref="C330:C333"/>
    <mergeCell ref="A334:A335"/>
    <mergeCell ref="B334:B335"/>
    <mergeCell ref="C334:C335"/>
    <mergeCell ref="A338:A342"/>
    <mergeCell ref="B338:B342"/>
    <mergeCell ref="B350:B351"/>
    <mergeCell ref="C350:C351"/>
    <mergeCell ref="A360:A365"/>
    <mergeCell ref="B360:B365"/>
    <mergeCell ref="C360:C365"/>
    <mergeCell ref="D360:D365"/>
    <mergeCell ref="D334:D335"/>
    <mergeCell ref="E334:E335"/>
    <mergeCell ref="F334:F335"/>
    <mergeCell ref="L325:L329"/>
    <mergeCell ref="L330:L333"/>
    <mergeCell ref="L334:L335"/>
    <mergeCell ref="L338:L342"/>
    <mergeCell ref="L345:L349"/>
    <mergeCell ref="L350:L351"/>
    <mergeCell ref="A319:A320"/>
    <mergeCell ref="B319:B320"/>
    <mergeCell ref="C319:C320"/>
    <mergeCell ref="D319:D320"/>
    <mergeCell ref="E319:E320"/>
    <mergeCell ref="F319:F320"/>
    <mergeCell ref="L319:L320"/>
    <mergeCell ref="D330:D333"/>
    <mergeCell ref="E330:E333"/>
    <mergeCell ref="A311:A313"/>
    <mergeCell ref="B311:B313"/>
    <mergeCell ref="C311:C313"/>
    <mergeCell ref="D311:D313"/>
    <mergeCell ref="E311:E313"/>
    <mergeCell ref="F311:F313"/>
    <mergeCell ref="L311:L313"/>
    <mergeCell ref="A315:A318"/>
    <mergeCell ref="B315:B318"/>
    <mergeCell ref="C315:C318"/>
    <mergeCell ref="D315:D318"/>
    <mergeCell ref="E315:E318"/>
    <mergeCell ref="F315:F318"/>
    <mergeCell ref="L315:L318"/>
    <mergeCell ref="A218:A220"/>
    <mergeCell ref="B218:B220"/>
    <mergeCell ref="C218:C220"/>
    <mergeCell ref="D218:D220"/>
    <mergeCell ref="E218:E220"/>
    <mergeCell ref="F218:F220"/>
    <mergeCell ref="L218:L220"/>
    <mergeCell ref="A300:A307"/>
    <mergeCell ref="B300:B307"/>
    <mergeCell ref="C300:C307"/>
    <mergeCell ref="D300:D307"/>
    <mergeCell ref="E300:E307"/>
    <mergeCell ref="F300:F307"/>
    <mergeCell ref="L300:L307"/>
    <mergeCell ref="A251:A254"/>
    <mergeCell ref="B251:B254"/>
    <mergeCell ref="C251:C254"/>
    <mergeCell ref="D251:D254"/>
    <mergeCell ref="E251:E254"/>
    <mergeCell ref="F251:F254"/>
    <mergeCell ref="L251:L254"/>
    <mergeCell ref="A255:A258"/>
    <mergeCell ref="B255:B258"/>
    <mergeCell ref="C255:C258"/>
    <mergeCell ref="A212:A213"/>
    <mergeCell ref="B212:B213"/>
    <mergeCell ref="C212:C213"/>
    <mergeCell ref="D212:D213"/>
    <mergeCell ref="E212:E213"/>
    <mergeCell ref="F212:F213"/>
    <mergeCell ref="L212:L213"/>
    <mergeCell ref="A215:A217"/>
    <mergeCell ref="B215:B217"/>
    <mergeCell ref="C215:C217"/>
    <mergeCell ref="D215:D217"/>
    <mergeCell ref="E215:E217"/>
    <mergeCell ref="F215:F217"/>
    <mergeCell ref="L215:L217"/>
    <mergeCell ref="A208:A209"/>
    <mergeCell ref="B208:B209"/>
    <mergeCell ref="C208:C209"/>
    <mergeCell ref="D208:D209"/>
    <mergeCell ref="E208:E209"/>
    <mergeCell ref="F208:F209"/>
    <mergeCell ref="L208:L209"/>
    <mergeCell ref="A210:A211"/>
    <mergeCell ref="B210:B211"/>
    <mergeCell ref="C210:C211"/>
    <mergeCell ref="D210:D211"/>
    <mergeCell ref="E210:E211"/>
    <mergeCell ref="F210:F211"/>
    <mergeCell ref="L210:L211"/>
    <mergeCell ref="A204:A205"/>
    <mergeCell ref="B204:B205"/>
    <mergeCell ref="C204:C205"/>
    <mergeCell ref="D204:D205"/>
    <mergeCell ref="E204:E205"/>
    <mergeCell ref="F204:F205"/>
    <mergeCell ref="L204:L205"/>
    <mergeCell ref="A206:A207"/>
    <mergeCell ref="B206:B207"/>
    <mergeCell ref="C206:C207"/>
    <mergeCell ref="D206:D207"/>
    <mergeCell ref="E206:E207"/>
    <mergeCell ref="F206:F207"/>
    <mergeCell ref="L206:L207"/>
    <mergeCell ref="A196:A199"/>
    <mergeCell ref="B196:B199"/>
    <mergeCell ref="C196:C199"/>
    <mergeCell ref="D196:D199"/>
    <mergeCell ref="E196:E199"/>
    <mergeCell ref="F196:F199"/>
    <mergeCell ref="L196:L199"/>
    <mergeCell ref="A200:A203"/>
    <mergeCell ref="B200:B203"/>
    <mergeCell ref="C200:C203"/>
    <mergeCell ref="D200:D203"/>
    <mergeCell ref="E200:E203"/>
    <mergeCell ref="F200:F203"/>
    <mergeCell ref="L200:L203"/>
    <mergeCell ref="A188:A191"/>
    <mergeCell ref="B188:B191"/>
    <mergeCell ref="C188:C191"/>
    <mergeCell ref="D188:D191"/>
    <mergeCell ref="E188:E191"/>
    <mergeCell ref="F188:F191"/>
    <mergeCell ref="L188:L191"/>
    <mergeCell ref="A192:A195"/>
    <mergeCell ref="B192:B195"/>
    <mergeCell ref="C192:C195"/>
    <mergeCell ref="D192:D195"/>
    <mergeCell ref="E192:E195"/>
    <mergeCell ref="F192:F195"/>
    <mergeCell ref="L192:L195"/>
    <mergeCell ref="A180:A183"/>
    <mergeCell ref="B180:B183"/>
    <mergeCell ref="C180:C183"/>
    <mergeCell ref="D180:D183"/>
    <mergeCell ref="E180:E183"/>
    <mergeCell ref="F180:F183"/>
    <mergeCell ref="L180:L183"/>
    <mergeCell ref="A184:A187"/>
    <mergeCell ref="B184:B187"/>
    <mergeCell ref="C184:C187"/>
    <mergeCell ref="D184:D187"/>
    <mergeCell ref="E184:E187"/>
    <mergeCell ref="F184:F187"/>
    <mergeCell ref="L184:L187"/>
    <mergeCell ref="A172:A175"/>
    <mergeCell ref="B172:B175"/>
    <mergeCell ref="C172:C175"/>
    <mergeCell ref="D172:D175"/>
    <mergeCell ref="E172:E175"/>
    <mergeCell ref="F172:F175"/>
    <mergeCell ref="L172:L175"/>
    <mergeCell ref="A176:A179"/>
    <mergeCell ref="B176:B179"/>
    <mergeCell ref="C176:C179"/>
    <mergeCell ref="D176:D179"/>
    <mergeCell ref="E176:E179"/>
    <mergeCell ref="F176:F179"/>
    <mergeCell ref="L176:L179"/>
    <mergeCell ref="A152:A155"/>
    <mergeCell ref="B152:B155"/>
    <mergeCell ref="C152:C155"/>
    <mergeCell ref="D152:D155"/>
    <mergeCell ref="E152:E155"/>
    <mergeCell ref="F152:F155"/>
    <mergeCell ref="L152:L155"/>
    <mergeCell ref="A168:A171"/>
    <mergeCell ref="B168:B171"/>
    <mergeCell ref="C168:C171"/>
    <mergeCell ref="D168:D171"/>
    <mergeCell ref="E168:E171"/>
    <mergeCell ref="F168:F171"/>
    <mergeCell ref="L168:L171"/>
    <mergeCell ref="A145:A147"/>
    <mergeCell ref="B145:B147"/>
    <mergeCell ref="C145:C147"/>
    <mergeCell ref="D145:D147"/>
    <mergeCell ref="E145:E147"/>
    <mergeCell ref="F145:F147"/>
    <mergeCell ref="L145:L147"/>
    <mergeCell ref="A149:A151"/>
    <mergeCell ref="B149:B151"/>
    <mergeCell ref="C149:C151"/>
    <mergeCell ref="D149:D151"/>
    <mergeCell ref="E149:E151"/>
    <mergeCell ref="F149:F151"/>
    <mergeCell ref="L149:L151"/>
    <mergeCell ref="A139:A141"/>
    <mergeCell ref="B139:B141"/>
    <mergeCell ref="C139:C141"/>
    <mergeCell ref="D139:D141"/>
    <mergeCell ref="E139:E141"/>
    <mergeCell ref="F139:F141"/>
    <mergeCell ref="L139:L141"/>
    <mergeCell ref="A142:A144"/>
    <mergeCell ref="B142:B144"/>
    <mergeCell ref="C142:C144"/>
    <mergeCell ref="D142:D144"/>
    <mergeCell ref="E142:E144"/>
    <mergeCell ref="F142:F144"/>
    <mergeCell ref="L142:L144"/>
    <mergeCell ref="A133:A135"/>
    <mergeCell ref="B133:B135"/>
    <mergeCell ref="C133:C135"/>
    <mergeCell ref="D133:D135"/>
    <mergeCell ref="E133:E135"/>
    <mergeCell ref="F133:F135"/>
    <mergeCell ref="L133:L135"/>
    <mergeCell ref="A136:A138"/>
    <mergeCell ref="B136:B138"/>
    <mergeCell ref="C136:C138"/>
    <mergeCell ref="D136:D138"/>
    <mergeCell ref="E136:E138"/>
    <mergeCell ref="F136:F138"/>
    <mergeCell ref="L136:L138"/>
    <mergeCell ref="A90:A95"/>
    <mergeCell ref="B90:B95"/>
    <mergeCell ref="C90:C95"/>
    <mergeCell ref="D90:D95"/>
    <mergeCell ref="E90:E95"/>
    <mergeCell ref="F90:F95"/>
    <mergeCell ref="L90:L95"/>
    <mergeCell ref="A130:A132"/>
    <mergeCell ref="B130:B132"/>
    <mergeCell ref="C130:C132"/>
    <mergeCell ref="D130:D132"/>
    <mergeCell ref="E130:E132"/>
    <mergeCell ref="F130:F132"/>
    <mergeCell ref="L130:L132"/>
    <mergeCell ref="A102:A104"/>
    <mergeCell ref="B102:B104"/>
    <mergeCell ref="C102:C104"/>
    <mergeCell ref="D102:D104"/>
    <mergeCell ref="E102:E104"/>
    <mergeCell ref="F102:F104"/>
    <mergeCell ref="L102:L104"/>
    <mergeCell ref="A106:A108"/>
    <mergeCell ref="B106:B108"/>
    <mergeCell ref="C106:C108"/>
    <mergeCell ref="L14:L17"/>
    <mergeCell ref="A18:A21"/>
    <mergeCell ref="B18:B21"/>
    <mergeCell ref="C18:C21"/>
    <mergeCell ref="D18:D21"/>
    <mergeCell ref="E18:E21"/>
    <mergeCell ref="F18:F21"/>
    <mergeCell ref="L18:L21"/>
    <mergeCell ref="A23:A29"/>
    <mergeCell ref="B23:B29"/>
    <mergeCell ref="C23:C29"/>
    <mergeCell ref="D23:D29"/>
    <mergeCell ref="E23:E29"/>
    <mergeCell ref="F23:F29"/>
    <mergeCell ref="L23:L29"/>
    <mergeCell ref="L4:L7"/>
    <mergeCell ref="A8:A10"/>
    <mergeCell ref="B8:B10"/>
    <mergeCell ref="C8:C10"/>
    <mergeCell ref="D8:D10"/>
    <mergeCell ref="E8:E10"/>
    <mergeCell ref="F8:F10"/>
    <mergeCell ref="L8:L10"/>
    <mergeCell ref="A11:A13"/>
    <mergeCell ref="B11:B13"/>
    <mergeCell ref="C11:C13"/>
    <mergeCell ref="D11:D13"/>
    <mergeCell ref="E11:E13"/>
    <mergeCell ref="F11:F13"/>
    <mergeCell ref="L11:L13"/>
    <mergeCell ref="B81:B83"/>
    <mergeCell ref="C81:C83"/>
    <mergeCell ref="D81:D83"/>
    <mergeCell ref="E81:E83"/>
    <mergeCell ref="F81:F83"/>
    <mergeCell ref="A4:A7"/>
    <mergeCell ref="B4:B7"/>
    <mergeCell ref="C4:C7"/>
    <mergeCell ref="D4:D7"/>
    <mergeCell ref="E4:E7"/>
    <mergeCell ref="F4:F7"/>
    <mergeCell ref="A14:A17"/>
    <mergeCell ref="B14:B17"/>
    <mergeCell ref="C14:C17"/>
    <mergeCell ref="D14:D17"/>
    <mergeCell ref="E14:E17"/>
    <mergeCell ref="F14:F17"/>
    <mergeCell ref="A66:A68"/>
    <mergeCell ref="B66:B68"/>
    <mergeCell ref="C66:C68"/>
    <mergeCell ref="D66:D68"/>
    <mergeCell ref="E66:E68"/>
    <mergeCell ref="F66:F68"/>
    <mergeCell ref="A54:A55"/>
    <mergeCell ref="M76:M77"/>
    <mergeCell ref="A84:A86"/>
    <mergeCell ref="B84:B86"/>
    <mergeCell ref="C84:C86"/>
    <mergeCell ref="D84:D86"/>
    <mergeCell ref="E84:E86"/>
    <mergeCell ref="F84:F86"/>
    <mergeCell ref="L84:L86"/>
    <mergeCell ref="A87:A89"/>
    <mergeCell ref="B87:B89"/>
    <mergeCell ref="C87:C89"/>
    <mergeCell ref="D87:D89"/>
    <mergeCell ref="E87:E89"/>
    <mergeCell ref="F87:F89"/>
    <mergeCell ref="L87:L89"/>
    <mergeCell ref="B78:B80"/>
    <mergeCell ref="C78:C80"/>
    <mergeCell ref="D78:D80"/>
    <mergeCell ref="E78:E80"/>
    <mergeCell ref="F78:F80"/>
    <mergeCell ref="L78:L80"/>
    <mergeCell ref="L81:L83"/>
    <mergeCell ref="A78:A80"/>
    <mergeCell ref="A81:A83"/>
    <mergeCell ref="L66:L68"/>
    <mergeCell ref="B69:B75"/>
    <mergeCell ref="C69:C75"/>
    <mergeCell ref="D69:D75"/>
    <mergeCell ref="E69:E75"/>
    <mergeCell ref="F69:F75"/>
    <mergeCell ref="L69:L75"/>
    <mergeCell ref="A69:A75"/>
    <mergeCell ref="A59:A60"/>
    <mergeCell ref="B59:B60"/>
    <mergeCell ref="C59:C60"/>
    <mergeCell ref="D59:D60"/>
    <mergeCell ref="E59:E60"/>
    <mergeCell ref="F59:F60"/>
    <mergeCell ref="L59:L60"/>
    <mergeCell ref="A61:A64"/>
    <mergeCell ref="B61:B64"/>
    <mergeCell ref="C61:C64"/>
    <mergeCell ref="D61:D64"/>
    <mergeCell ref="E61:E64"/>
    <mergeCell ref="F61:F64"/>
    <mergeCell ref="L61:L64"/>
    <mergeCell ref="B54:B55"/>
    <mergeCell ref="C54:C55"/>
    <mergeCell ref="D54:D55"/>
    <mergeCell ref="E54:E55"/>
    <mergeCell ref="F54:F55"/>
    <mergeCell ref="L54:L55"/>
    <mergeCell ref="A56:A58"/>
    <mergeCell ref="B56:B58"/>
    <mergeCell ref="C56:C58"/>
    <mergeCell ref="D56:D58"/>
    <mergeCell ref="E56:E58"/>
    <mergeCell ref="F56:F58"/>
    <mergeCell ref="L56:L58"/>
    <mergeCell ref="A46:A48"/>
    <mergeCell ref="B46:B48"/>
    <mergeCell ref="C46:C48"/>
    <mergeCell ref="D46:D48"/>
    <mergeCell ref="E46:E48"/>
    <mergeCell ref="F46:F48"/>
    <mergeCell ref="L46:L48"/>
    <mergeCell ref="A49:A52"/>
    <mergeCell ref="B49:B52"/>
    <mergeCell ref="C49:C52"/>
    <mergeCell ref="D49:D52"/>
    <mergeCell ref="E49:E52"/>
    <mergeCell ref="F49:F52"/>
    <mergeCell ref="L49:L52"/>
    <mergeCell ref="A38:A40"/>
    <mergeCell ref="B38:B40"/>
    <mergeCell ref="C38:C40"/>
    <mergeCell ref="D38:D40"/>
    <mergeCell ref="E38:E40"/>
    <mergeCell ref="F38:F40"/>
    <mergeCell ref="L38:L40"/>
    <mergeCell ref="A42:A44"/>
    <mergeCell ref="B42:B44"/>
    <mergeCell ref="C42:C44"/>
    <mergeCell ref="D42:D44"/>
    <mergeCell ref="E42:E44"/>
    <mergeCell ref="F42:F44"/>
    <mergeCell ref="L42:L44"/>
    <mergeCell ref="A30:A33"/>
    <mergeCell ref="B30:B33"/>
    <mergeCell ref="C30:C33"/>
    <mergeCell ref="D30:D33"/>
    <mergeCell ref="E30:E33"/>
    <mergeCell ref="F30:F33"/>
    <mergeCell ref="L30:L33"/>
    <mergeCell ref="A34:A37"/>
    <mergeCell ref="B34:B37"/>
    <mergeCell ref="C34:C37"/>
    <mergeCell ref="D34:D37"/>
    <mergeCell ref="E34:E37"/>
    <mergeCell ref="F34:F37"/>
    <mergeCell ref="L34:L37"/>
  </mergeCells>
  <conditionalFormatting sqref="K3:K21 K23:K58 K65:K68 K133:K147 K150:K151 K204:K205 K214 K232:K241 K243:K246 K287 K290:K299">
    <cfRule type="containsText" dxfId="3515" priority="1" operator="containsText" text="NG">
      <formula>NOT(ISERROR(SEARCH(("NG"),(K3))))</formula>
    </cfRule>
  </conditionalFormatting>
  <conditionalFormatting sqref="K3:K21 K23:K58 K65:K68 K133:K147 K150:K151 K204:K205 K214 K232:K241 K243:K246 K287 K290:K299">
    <cfRule type="containsText" dxfId="3514" priority="2" operator="containsText" text="OK">
      <formula>NOT(ISERROR(SEARCH(("OK"),(K3))))</formula>
    </cfRule>
  </conditionalFormatting>
  <conditionalFormatting sqref="K69:K73 K76:K89">
    <cfRule type="containsText" dxfId="3513" priority="3" operator="containsText" text="NG">
      <formula>NOT(ISERROR(SEARCH(("NG"),(K69))))</formula>
    </cfRule>
  </conditionalFormatting>
  <conditionalFormatting sqref="K69:K73 K76:K89">
    <cfRule type="containsText" dxfId="3512" priority="4" operator="containsText" text="OK">
      <formula>NOT(ISERROR(SEARCH(("OK"),(K69))))</formula>
    </cfRule>
  </conditionalFormatting>
  <conditionalFormatting sqref="K130:K131 K149 K152:K155 K157:K166">
    <cfRule type="containsText" dxfId="3511" priority="5" operator="containsText" text="NG">
      <formula>NOT(ISERROR(SEARCH(("NG"),(K130))))</formula>
    </cfRule>
  </conditionalFormatting>
  <conditionalFormatting sqref="K130:K131 K149 K152:K155 K157:K166">
    <cfRule type="containsText" dxfId="3510" priority="6" operator="containsText" text="OK">
      <formula>NOT(ISERROR(SEARCH(("OK"),(K130))))</formula>
    </cfRule>
  </conditionalFormatting>
  <conditionalFormatting sqref="K325:K335">
    <cfRule type="containsText" dxfId="3509" priority="7" operator="containsText" text="NG">
      <formula>NOT(ISERROR(SEARCH(("NG"),(K325))))</formula>
    </cfRule>
  </conditionalFormatting>
  <conditionalFormatting sqref="K325:K335">
    <cfRule type="containsText" dxfId="3508" priority="8" operator="containsText" text="OK">
      <formula>NOT(ISERROR(SEARCH(("OK"),(K325))))</formula>
    </cfRule>
  </conditionalFormatting>
  <conditionalFormatting sqref="K338:K342">
    <cfRule type="containsText" dxfId="3507" priority="9" operator="containsText" text="NG">
      <formula>NOT(ISERROR(SEARCH(("NG"),(K338))))</formula>
    </cfRule>
  </conditionalFormatting>
  <conditionalFormatting sqref="K338:K342">
    <cfRule type="containsText" dxfId="3506" priority="10" operator="containsText" text="OK">
      <formula>NOT(ISERROR(SEARCH(("OK"),(K338))))</formula>
    </cfRule>
  </conditionalFormatting>
  <conditionalFormatting sqref="K206:K207">
    <cfRule type="containsText" dxfId="3505" priority="11" operator="containsText" text="NG">
      <formula>NOT(ISERROR(SEARCH(("NG"),(K206))))</formula>
    </cfRule>
  </conditionalFormatting>
  <conditionalFormatting sqref="K206:K207">
    <cfRule type="containsText" dxfId="3504" priority="12" operator="containsText" text="OK">
      <formula>NOT(ISERROR(SEARCH(("OK"),(K206))))</formula>
    </cfRule>
  </conditionalFormatting>
  <conditionalFormatting sqref="K210:K211">
    <cfRule type="containsText" dxfId="3503" priority="13" operator="containsText" text="NG">
      <formula>NOT(ISERROR(SEARCH(("NG"),(K210))))</formula>
    </cfRule>
  </conditionalFormatting>
  <conditionalFormatting sqref="K210:K211">
    <cfRule type="containsText" dxfId="3502" priority="14" operator="containsText" text="OK">
      <formula>NOT(ISERROR(SEARCH(("OK"),(K210))))</formula>
    </cfRule>
  </conditionalFormatting>
  <conditionalFormatting sqref="K99:K113">
    <cfRule type="containsText" dxfId="3501" priority="15" operator="containsText" text="NG">
      <formula>NOT(ISERROR(SEARCH(("NG"),(K99))))</formula>
    </cfRule>
  </conditionalFormatting>
  <conditionalFormatting sqref="K99:K113">
    <cfRule type="containsText" dxfId="3500" priority="16" operator="containsText" text="OK">
      <formula>NOT(ISERROR(SEARCH(("OK"),(K99))))</formula>
    </cfRule>
  </conditionalFormatting>
  <conditionalFormatting sqref="K74:K75">
    <cfRule type="containsText" dxfId="3499" priority="17" operator="containsText" text="NG">
      <formula>NOT(ISERROR(SEARCH(("NG"),(K74))))</formula>
    </cfRule>
  </conditionalFormatting>
  <conditionalFormatting sqref="K74:K75">
    <cfRule type="containsText" dxfId="3498" priority="18" operator="containsText" text="OK">
      <formula>NOT(ISERROR(SEARCH(("OK"),(K74))))</formula>
    </cfRule>
  </conditionalFormatting>
  <conditionalFormatting sqref="K59:K64">
    <cfRule type="containsText" dxfId="3497" priority="19" operator="containsText" text="NG">
      <formula>NOT(ISERROR(SEARCH(("NG"),(K59))))</formula>
    </cfRule>
  </conditionalFormatting>
  <conditionalFormatting sqref="K59:K64">
    <cfRule type="containsText" dxfId="3496" priority="20" operator="containsText" text="OK">
      <formula>NOT(ISERROR(SEARCH(("OK"),(K59))))</formula>
    </cfRule>
  </conditionalFormatting>
  <conditionalFormatting sqref="K114:K121">
    <cfRule type="containsText" dxfId="3495" priority="21" operator="containsText" text="NG">
      <formula>NOT(ISERROR(SEARCH(("NG"),(K114))))</formula>
    </cfRule>
  </conditionalFormatting>
  <conditionalFormatting sqref="K114:K121">
    <cfRule type="containsText" dxfId="3494" priority="22" operator="containsText" text="OK">
      <formula>NOT(ISERROR(SEARCH(("OK"),(K114))))</formula>
    </cfRule>
  </conditionalFormatting>
  <conditionalFormatting sqref="K156">
    <cfRule type="containsText" dxfId="3493" priority="23" operator="containsText" text="NG">
      <formula>NOT(ISERROR(SEARCH(("NG"),(K156))))</formula>
    </cfRule>
  </conditionalFormatting>
  <conditionalFormatting sqref="K156">
    <cfRule type="containsText" dxfId="3492" priority="24" operator="containsText" text="OK">
      <formula>NOT(ISERROR(SEARCH(("OK"),(K156))))</formula>
    </cfRule>
  </conditionalFormatting>
  <conditionalFormatting sqref="K226:K228">
    <cfRule type="containsText" dxfId="3491" priority="25" operator="containsText" text="NG">
      <formula>NOT(ISERROR(SEARCH(("NG"),(K226))))</formula>
    </cfRule>
  </conditionalFormatting>
  <conditionalFormatting sqref="K226:K228">
    <cfRule type="containsText" dxfId="3490" priority="26" operator="containsText" text="OK">
      <formula>NOT(ISERROR(SEARCH(("OK"),(K226))))</formula>
    </cfRule>
  </conditionalFormatting>
  <conditionalFormatting sqref="K345:K353">
    <cfRule type="containsText" dxfId="3489" priority="27" operator="containsText" text="NG">
      <formula>NOT(ISERROR(SEARCH(("NG"),(K345))))</formula>
    </cfRule>
  </conditionalFormatting>
  <conditionalFormatting sqref="K345:K353">
    <cfRule type="containsText" dxfId="3488" priority="28" operator="containsText" text="OK">
      <formula>NOT(ISERROR(SEARCH(("OK"),(K345))))</formula>
    </cfRule>
  </conditionalFormatting>
  <conditionalFormatting sqref="K355">
    <cfRule type="containsText" dxfId="3487" priority="29" operator="containsText" text="NG">
      <formula>NOT(ISERROR(SEARCH(("NG"),(K355))))</formula>
    </cfRule>
  </conditionalFormatting>
  <conditionalFormatting sqref="K355">
    <cfRule type="containsText" dxfId="3486" priority="30" operator="containsText" text="OK">
      <formula>NOT(ISERROR(SEARCH(("OK"),(K355))))</formula>
    </cfRule>
  </conditionalFormatting>
  <conditionalFormatting sqref="K361">
    <cfRule type="containsText" dxfId="3485" priority="31" operator="containsText" text="NG">
      <formula>NOT(ISERROR(SEARCH(("NG"),(K361))))</formula>
    </cfRule>
  </conditionalFormatting>
  <conditionalFormatting sqref="K361">
    <cfRule type="containsText" dxfId="3484" priority="32" operator="containsText" text="OK">
      <formula>NOT(ISERROR(SEARCH(("OK"),(K361))))</formula>
    </cfRule>
  </conditionalFormatting>
  <conditionalFormatting sqref="K366">
    <cfRule type="containsText" dxfId="3483" priority="33" operator="containsText" text="NG">
      <formula>NOT(ISERROR(SEARCH(("NG"),(K366))))</formula>
    </cfRule>
  </conditionalFormatting>
  <conditionalFormatting sqref="K366">
    <cfRule type="containsText" dxfId="3482" priority="34" operator="containsText" text="OK">
      <formula>NOT(ISERROR(SEARCH(("OK"),(K366))))</formula>
    </cfRule>
  </conditionalFormatting>
  <conditionalFormatting sqref="K367">
    <cfRule type="containsText" dxfId="3481" priority="35" operator="containsText" text="NG">
      <formula>NOT(ISERROR(SEARCH(("NG"),(K367))))</formula>
    </cfRule>
  </conditionalFormatting>
  <conditionalFormatting sqref="K367">
    <cfRule type="containsText" dxfId="3480" priority="36" operator="containsText" text="OK">
      <formula>NOT(ISERROR(SEARCH(("OK"),(K367))))</formula>
    </cfRule>
  </conditionalFormatting>
  <conditionalFormatting sqref="K368">
    <cfRule type="containsText" dxfId="3479" priority="37" operator="containsText" text="NG">
      <formula>NOT(ISERROR(SEARCH(("NG"),(K368))))</formula>
    </cfRule>
  </conditionalFormatting>
  <conditionalFormatting sqref="K368">
    <cfRule type="containsText" dxfId="3478" priority="38" operator="containsText" text="OK">
      <formula>NOT(ISERROR(SEARCH(("OK"),(K368))))</formula>
    </cfRule>
  </conditionalFormatting>
  <conditionalFormatting sqref="I3">
    <cfRule type="cellIs" dxfId="3477" priority="39" stopIfTrue="1" operator="equal">
      <formula>"OK"</formula>
    </cfRule>
  </conditionalFormatting>
  <conditionalFormatting sqref="I3">
    <cfRule type="cellIs" dxfId="3476" priority="40" stopIfTrue="1" operator="equal">
      <formula>"Fail"</formula>
    </cfRule>
  </conditionalFormatting>
  <conditionalFormatting sqref="I3">
    <cfRule type="cellIs" dxfId="3475" priority="41" stopIfTrue="1" operator="equal">
      <formula>"OK"</formula>
    </cfRule>
  </conditionalFormatting>
  <conditionalFormatting sqref="I3">
    <cfRule type="cellIs" dxfId="3474" priority="42" stopIfTrue="1" operator="equal">
      <formula>"Fail"</formula>
    </cfRule>
  </conditionalFormatting>
  <conditionalFormatting sqref="I129 I214 I287">
    <cfRule type="cellIs" dxfId="3473" priority="43" stopIfTrue="1" operator="equal">
      <formula>"OK"</formula>
    </cfRule>
  </conditionalFormatting>
  <conditionalFormatting sqref="I129 I214 I287">
    <cfRule type="cellIs" dxfId="3472" priority="44" stopIfTrue="1" operator="equal">
      <formula>"Fail"</formula>
    </cfRule>
  </conditionalFormatting>
  <conditionalFormatting sqref="I129 I214 I287">
    <cfRule type="cellIs" dxfId="3471" priority="45" stopIfTrue="1" operator="equal">
      <formula>"OK"</formula>
    </cfRule>
  </conditionalFormatting>
  <conditionalFormatting sqref="I129 I214 I287">
    <cfRule type="cellIs" dxfId="3470" priority="46" stopIfTrue="1" operator="equal">
      <formula>"Fail"</formula>
    </cfRule>
  </conditionalFormatting>
  <conditionalFormatting sqref="K168:K179">
    <cfRule type="containsText" dxfId="3469" priority="47" operator="containsText" text="NG">
      <formula>NOT(ISERROR(SEARCH(("NG"),(K168))))</formula>
    </cfRule>
  </conditionalFormatting>
  <conditionalFormatting sqref="K168:K179">
    <cfRule type="containsText" dxfId="3468" priority="48" operator="containsText" text="OK">
      <formula>NOT(ISERROR(SEARCH(("OK"),(K168))))</formula>
    </cfRule>
  </conditionalFormatting>
  <conditionalFormatting sqref="K180:K191">
    <cfRule type="containsText" dxfId="3467" priority="49" operator="containsText" text="NG">
      <formula>NOT(ISERROR(SEARCH(("NG"),(K180))))</formula>
    </cfRule>
  </conditionalFormatting>
  <conditionalFormatting sqref="K180:K191">
    <cfRule type="containsText" dxfId="3466" priority="50" operator="containsText" text="OK">
      <formula>NOT(ISERROR(SEARCH(("OK"),(K180))))</formula>
    </cfRule>
  </conditionalFormatting>
  <conditionalFormatting sqref="K192:K203">
    <cfRule type="containsText" dxfId="3465" priority="51" operator="containsText" text="NG">
      <formula>NOT(ISERROR(SEARCH(("NG"),(K192))))</formula>
    </cfRule>
  </conditionalFormatting>
  <conditionalFormatting sqref="K192:K203">
    <cfRule type="containsText" dxfId="3464" priority="52" operator="containsText" text="OK">
      <formula>NOT(ISERROR(SEARCH(("OK"),(K192))))</formula>
    </cfRule>
  </conditionalFormatting>
  <conditionalFormatting sqref="K215:K225">
    <cfRule type="containsText" dxfId="3463" priority="53" operator="containsText" text="NG">
      <formula>NOT(ISERROR(SEARCH(("NG"),(K215))))</formula>
    </cfRule>
  </conditionalFormatting>
  <conditionalFormatting sqref="K215:K225">
    <cfRule type="containsText" dxfId="3462" priority="54" operator="containsText" text="OK">
      <formula>NOT(ISERROR(SEARCH(("OK"),(K215))))</formula>
    </cfRule>
  </conditionalFormatting>
  <conditionalFormatting sqref="K247:K250">
    <cfRule type="containsText" dxfId="3461" priority="55" operator="containsText" text="NG">
      <formula>NOT(ISERROR(SEARCH(("NG"),(K247))))</formula>
    </cfRule>
  </conditionalFormatting>
  <conditionalFormatting sqref="K247:K250">
    <cfRule type="containsText" dxfId="3460" priority="56" operator="containsText" text="OK">
      <formula>NOT(ISERROR(SEARCH(("OK"),(K247))))</formula>
    </cfRule>
  </conditionalFormatting>
  <conditionalFormatting sqref="K229:K231">
    <cfRule type="containsText" dxfId="3459" priority="57" operator="containsText" text="NG">
      <formula>NOT(ISERROR(SEARCH(("NG"),(K229))))</formula>
    </cfRule>
  </conditionalFormatting>
  <conditionalFormatting sqref="K229:K231">
    <cfRule type="containsText" dxfId="3458" priority="58" operator="containsText" text="OK">
      <formula>NOT(ISERROR(SEARCH(("OK"),(K229))))</formula>
    </cfRule>
  </conditionalFormatting>
  <conditionalFormatting sqref="K251:K262">
    <cfRule type="containsText" dxfId="3457" priority="59" operator="containsText" text="NG">
      <formula>NOT(ISERROR(SEARCH(("NG"),(K251))))</formula>
    </cfRule>
  </conditionalFormatting>
  <conditionalFormatting sqref="K251:K262">
    <cfRule type="containsText" dxfId="3456" priority="60" operator="containsText" text="OK">
      <formula>NOT(ISERROR(SEARCH(("OK"),(K251))))</formula>
    </cfRule>
  </conditionalFormatting>
  <conditionalFormatting sqref="K263:K274">
    <cfRule type="containsText" dxfId="3455" priority="61" operator="containsText" text="NG">
      <formula>NOT(ISERROR(SEARCH(("NG"),(K263))))</formula>
    </cfRule>
  </conditionalFormatting>
  <conditionalFormatting sqref="K263:K274">
    <cfRule type="containsText" dxfId="3454" priority="62" operator="containsText" text="OK">
      <formula>NOT(ISERROR(SEARCH(("OK"),(K263))))</formula>
    </cfRule>
  </conditionalFormatting>
  <conditionalFormatting sqref="K275:K286">
    <cfRule type="containsText" dxfId="3453" priority="63" operator="containsText" text="NG">
      <formula>NOT(ISERROR(SEARCH(("NG"),(K275))))</formula>
    </cfRule>
  </conditionalFormatting>
  <conditionalFormatting sqref="K275:K286">
    <cfRule type="containsText" dxfId="3452" priority="64" operator="containsText" text="OK">
      <formula>NOT(ISERROR(SEARCH(("OK"),(K275))))</formula>
    </cfRule>
  </conditionalFormatting>
  <conditionalFormatting sqref="K288:K289">
    <cfRule type="containsText" dxfId="3451" priority="65" operator="containsText" text="NG">
      <formula>NOT(ISERROR(SEARCH(("NG"),(K288))))</formula>
    </cfRule>
  </conditionalFormatting>
  <conditionalFormatting sqref="K288:K289">
    <cfRule type="containsText" dxfId="3450" priority="66" operator="containsText" text="OK">
      <formula>NOT(ISERROR(SEARCH(("OK"),(K288))))</formula>
    </cfRule>
  </conditionalFormatting>
  <conditionalFormatting sqref="K300:K309">
    <cfRule type="containsText" dxfId="3449" priority="67" operator="containsText" text="NG">
      <formula>NOT(ISERROR(SEARCH(("NG"),(K300))))</formula>
    </cfRule>
  </conditionalFormatting>
  <conditionalFormatting sqref="K300:K309">
    <cfRule type="containsText" dxfId="3448" priority="68" operator="containsText" text="OK">
      <formula>NOT(ISERROR(SEARCH(("OK"),(K300))))</formula>
    </cfRule>
  </conditionalFormatting>
  <conditionalFormatting sqref="K310:K313">
    <cfRule type="containsText" dxfId="3447" priority="69" operator="containsText" text="NG">
      <formula>NOT(ISERROR(SEARCH(("NG"),(K310))))</formula>
    </cfRule>
  </conditionalFormatting>
  <conditionalFormatting sqref="K310:K313">
    <cfRule type="containsText" dxfId="3446" priority="70" operator="containsText" text="OK">
      <formula>NOT(ISERROR(SEARCH(("OK"),(K310))))</formula>
    </cfRule>
  </conditionalFormatting>
  <conditionalFormatting sqref="K314:K324">
    <cfRule type="containsText" dxfId="3445" priority="71" operator="containsText" text="NG">
      <formula>NOT(ISERROR(SEARCH(("NG"),(K314))))</formula>
    </cfRule>
  </conditionalFormatting>
  <conditionalFormatting sqref="K314:K324">
    <cfRule type="containsText" dxfId="3444" priority="72" operator="containsText" text="OK">
      <formula>NOT(ISERROR(SEARCH(("OK"),(K314))))</formula>
    </cfRule>
  </conditionalFormatting>
  <conditionalFormatting sqref="K336:K337">
    <cfRule type="containsText" dxfId="3443" priority="73" operator="containsText" text="NG">
      <formula>NOT(ISERROR(SEARCH(("NG"),(K336))))</formula>
    </cfRule>
  </conditionalFormatting>
  <conditionalFormatting sqref="K336:K337">
    <cfRule type="containsText" dxfId="3442" priority="74" operator="containsText" text="OK">
      <formula>NOT(ISERROR(SEARCH(("OK"),(K336))))</formula>
    </cfRule>
  </conditionalFormatting>
  <conditionalFormatting sqref="K132">
    <cfRule type="containsText" dxfId="3441" priority="75" operator="containsText" text="NG">
      <formula>NOT(ISERROR(SEARCH(("NG"),(K132))))</formula>
    </cfRule>
  </conditionalFormatting>
  <conditionalFormatting sqref="K132">
    <cfRule type="containsText" dxfId="3440" priority="76" operator="containsText" text="OK">
      <formula>NOT(ISERROR(SEARCH(("OK"),(K132))))</formula>
    </cfRule>
  </conditionalFormatting>
  <conditionalFormatting sqref="K208:K209">
    <cfRule type="containsText" dxfId="3439" priority="77" operator="containsText" text="NG">
      <formula>NOT(ISERROR(SEARCH(("NG"),(K208))))</formula>
    </cfRule>
  </conditionalFormatting>
  <conditionalFormatting sqref="K208:K209">
    <cfRule type="containsText" dxfId="3438" priority="78" operator="containsText" text="OK">
      <formula>NOT(ISERROR(SEARCH(("OK"),(K208))))</formula>
    </cfRule>
  </conditionalFormatting>
  <conditionalFormatting sqref="K212:K213">
    <cfRule type="containsText" dxfId="3437" priority="79" operator="containsText" text="NG">
      <formula>NOT(ISERROR(SEARCH(("NG"),(K212))))</formula>
    </cfRule>
  </conditionalFormatting>
  <conditionalFormatting sqref="K212:K213">
    <cfRule type="containsText" dxfId="3436" priority="80" operator="containsText" text="OK">
      <formula>NOT(ISERROR(SEARCH(("OK"),(K212))))</formula>
    </cfRule>
  </conditionalFormatting>
  <conditionalFormatting sqref="K122:K128">
    <cfRule type="containsText" dxfId="3435" priority="81" operator="containsText" text="NG">
      <formula>NOT(ISERROR(SEARCH(("NG"),(K122))))</formula>
    </cfRule>
  </conditionalFormatting>
  <conditionalFormatting sqref="K122:K128">
    <cfRule type="containsText" dxfId="3434" priority="82" operator="containsText" text="OK">
      <formula>NOT(ISERROR(SEARCH(("OK"),(K122))))</formula>
    </cfRule>
  </conditionalFormatting>
  <conditionalFormatting sqref="K22">
    <cfRule type="containsText" dxfId="3433" priority="83" operator="containsText" text="NG">
      <formula>NOT(ISERROR(SEARCH(("NG"),(K22))))</formula>
    </cfRule>
  </conditionalFormatting>
  <conditionalFormatting sqref="K22">
    <cfRule type="containsText" dxfId="3432" priority="84" operator="containsText" text="OK">
      <formula>NOT(ISERROR(SEARCH(("OK"),(K22))))</formula>
    </cfRule>
  </conditionalFormatting>
  <conditionalFormatting sqref="K90:K98">
    <cfRule type="containsText" dxfId="3431" priority="85" operator="containsText" text="NG">
      <formula>NOT(ISERROR(SEARCH(("NG"),(K90))))</formula>
    </cfRule>
  </conditionalFormatting>
  <conditionalFormatting sqref="K90:K98">
    <cfRule type="containsText" dxfId="3430" priority="86" operator="containsText" text="OK">
      <formula>NOT(ISERROR(SEARCH(("OK"),(K90))))</formula>
    </cfRule>
  </conditionalFormatting>
  <conditionalFormatting sqref="K148">
    <cfRule type="containsText" dxfId="3429" priority="87" operator="containsText" text="NG">
      <formula>NOT(ISERROR(SEARCH(("NG"),(K148))))</formula>
    </cfRule>
  </conditionalFormatting>
  <conditionalFormatting sqref="K148">
    <cfRule type="containsText" dxfId="3428" priority="88" operator="containsText" text="OK">
      <formula>NOT(ISERROR(SEARCH(("OK"),(K148))))</formula>
    </cfRule>
  </conditionalFormatting>
  <conditionalFormatting sqref="K167">
    <cfRule type="containsText" dxfId="3427" priority="89" operator="containsText" text="NG">
      <formula>NOT(ISERROR(SEARCH(("NG"),(K167))))</formula>
    </cfRule>
  </conditionalFormatting>
  <conditionalFormatting sqref="K167">
    <cfRule type="containsText" dxfId="3426" priority="90" operator="containsText" text="OK">
      <formula>NOT(ISERROR(SEARCH(("OK"),(K167))))</formula>
    </cfRule>
  </conditionalFormatting>
  <conditionalFormatting sqref="K242">
    <cfRule type="containsText" dxfId="3425" priority="91" operator="containsText" text="NG">
      <formula>NOT(ISERROR(SEARCH(("NG"),(K242))))</formula>
    </cfRule>
  </conditionalFormatting>
  <conditionalFormatting sqref="K242">
    <cfRule type="containsText" dxfId="3424" priority="92" operator="containsText" text="OK">
      <formula>NOT(ISERROR(SEARCH(("OK"),(K242))))</formula>
    </cfRule>
  </conditionalFormatting>
  <conditionalFormatting sqref="K356:K359">
    <cfRule type="containsText" dxfId="3423" priority="93" operator="containsText" text="NG">
      <formula>NOT(ISERROR(SEARCH(("NG"),(K356))))</formula>
    </cfRule>
  </conditionalFormatting>
  <conditionalFormatting sqref="K356:K359">
    <cfRule type="containsText" dxfId="3422" priority="94" operator="containsText" text="OK">
      <formula>NOT(ISERROR(SEARCH(("OK"),(K356))))</formula>
    </cfRule>
  </conditionalFormatting>
  <conditionalFormatting sqref="K354">
    <cfRule type="containsText" dxfId="3421" priority="95" operator="containsText" text="NG">
      <formula>NOT(ISERROR(SEARCH(("NG"),(K354))))</formula>
    </cfRule>
  </conditionalFormatting>
  <conditionalFormatting sqref="K354">
    <cfRule type="containsText" dxfId="3420" priority="96" operator="containsText" text="OK">
      <formula>NOT(ISERROR(SEARCH(("OK"),(K354))))</formula>
    </cfRule>
  </conditionalFormatting>
  <conditionalFormatting sqref="K360">
    <cfRule type="containsText" dxfId="3419" priority="97" operator="containsText" text="NG">
      <formula>NOT(ISERROR(SEARCH(("NG"),(K360))))</formula>
    </cfRule>
  </conditionalFormatting>
  <conditionalFormatting sqref="K360">
    <cfRule type="containsText" dxfId="3418" priority="98" operator="containsText" text="OK">
      <formula>NOT(ISERROR(SEARCH(("OK"),(K360))))</formula>
    </cfRule>
  </conditionalFormatting>
  <conditionalFormatting sqref="K362">
    <cfRule type="containsText" dxfId="3417" priority="99" operator="containsText" text="NG">
      <formula>NOT(ISERROR(SEARCH(("NG"),(K362))))</formula>
    </cfRule>
  </conditionalFormatting>
  <conditionalFormatting sqref="K362">
    <cfRule type="containsText" dxfId="3416" priority="100" operator="containsText" text="OK">
      <formula>NOT(ISERROR(SEARCH(("OK"),(K362))))</formula>
    </cfRule>
  </conditionalFormatting>
  <conditionalFormatting sqref="K363">
    <cfRule type="containsText" dxfId="3415" priority="101" operator="containsText" text="NG">
      <formula>NOT(ISERROR(SEARCH(("NG"),(K363))))</formula>
    </cfRule>
  </conditionalFormatting>
  <conditionalFormatting sqref="K363">
    <cfRule type="containsText" dxfId="3414" priority="102" operator="containsText" text="OK">
      <formula>NOT(ISERROR(SEARCH(("OK"),(K363))))</formula>
    </cfRule>
  </conditionalFormatting>
  <conditionalFormatting sqref="K364">
    <cfRule type="containsText" dxfId="3413" priority="103" operator="containsText" text="NG">
      <formula>NOT(ISERROR(SEARCH(("NG"),(K364))))</formula>
    </cfRule>
  </conditionalFormatting>
  <conditionalFormatting sqref="K364">
    <cfRule type="containsText" dxfId="3412" priority="104" operator="containsText" text="OK">
      <formula>NOT(ISERROR(SEARCH(("OK"),(K364))))</formula>
    </cfRule>
  </conditionalFormatting>
  <conditionalFormatting sqref="K365">
    <cfRule type="containsText" dxfId="3411" priority="105" operator="containsText" text="NG">
      <formula>NOT(ISERROR(SEARCH(("NG"),(K365))))</formula>
    </cfRule>
  </conditionalFormatting>
  <conditionalFormatting sqref="K365">
    <cfRule type="containsText" dxfId="3410" priority="106" operator="containsText" text="OK">
      <formula>NOT(ISERROR(SEARCH(("OK"),(K365))))</formula>
    </cfRule>
  </conditionalFormatting>
  <conditionalFormatting sqref="K343:K344">
    <cfRule type="containsText" dxfId="3409" priority="107" operator="containsText" text="NG">
      <formula>NOT(ISERROR(SEARCH(("NG"),(K343))))</formula>
    </cfRule>
  </conditionalFormatting>
  <conditionalFormatting sqref="K343:K344">
    <cfRule type="containsText" dxfId="3408" priority="108" operator="containsText" text="OK">
      <formula>NOT(ISERROR(SEARCH(("OK"),(K343))))</formula>
    </cfRule>
  </conditionalFormatting>
  <conditionalFormatting sqref="M3 M129 M214 M287">
    <cfRule type="containsText" dxfId="3407" priority="109" operator="containsText" text="NG">
      <formula>NOT(ISERROR(SEARCH(("NG"),(M3))))</formula>
    </cfRule>
  </conditionalFormatting>
  <conditionalFormatting sqref="M3 M129 M214 M287">
    <cfRule type="containsText" dxfId="3406" priority="110" operator="containsText" text="OK">
      <formula>NOT(ISERROR(SEARCH(("OK"),(M3))))</formula>
    </cfRule>
  </conditionalFormatting>
  <conditionalFormatting sqref="M112">
    <cfRule type="containsText" dxfId="3405" priority="111" operator="containsText" text="NG">
      <formula>NOT(ISERROR(SEARCH(("NG"),(M112))))</formula>
    </cfRule>
  </conditionalFormatting>
  <conditionalFormatting sqref="M112">
    <cfRule type="containsText" dxfId="3404" priority="112" operator="containsText" text="OK">
      <formula>NOT(ISERROR(SEARCH(("OK"),(M112))))</formula>
    </cfRule>
  </conditionalFormatting>
  <conditionalFormatting sqref="M113">
    <cfRule type="containsText" dxfId="3403" priority="113" operator="containsText" text="NG">
      <formula>NOT(ISERROR(SEARCH(("NG"),(M113))))</formula>
    </cfRule>
  </conditionalFormatting>
  <conditionalFormatting sqref="M113">
    <cfRule type="containsText" dxfId="3402" priority="114" operator="containsText" text="OK">
      <formula>NOT(ISERROR(SEARCH(("OK"),(M113))))</formula>
    </cfRule>
  </conditionalFormatting>
  <conditionalFormatting sqref="O287:S287">
    <cfRule type="containsText" dxfId="3401" priority="115" operator="containsText" text="NG">
      <formula>NOT(ISERROR(SEARCH(("NG"),(O287))))</formula>
    </cfRule>
  </conditionalFormatting>
  <conditionalFormatting sqref="O287:S287">
    <cfRule type="containsText" dxfId="3400" priority="116" operator="containsText" text="OK">
      <formula>NOT(ISERROR(SEARCH(("OK"),(O287))))</formula>
    </cfRule>
  </conditionalFormatting>
  <conditionalFormatting sqref="L129">
    <cfRule type="containsText" dxfId="3399" priority="117" operator="containsText" text="NG">
      <formula>NOT(ISERROR(SEARCH(("NG"),(L129))))</formula>
    </cfRule>
  </conditionalFormatting>
  <conditionalFormatting sqref="L129">
    <cfRule type="containsText" dxfId="3398" priority="118" operator="containsText" text="OK">
      <formula>NOT(ISERROR(SEARCH(("OK"),(L129))))</formula>
    </cfRule>
  </conditionalFormatting>
  <conditionalFormatting sqref="K129">
    <cfRule type="containsText" dxfId="3397" priority="119" operator="containsText" text="NG">
      <formula>NOT(ISERROR(SEARCH(("NG"),(K129))))</formula>
    </cfRule>
  </conditionalFormatting>
  <conditionalFormatting sqref="K129">
    <cfRule type="containsText" dxfId="3396" priority="120" operator="containsText" text="OK">
      <formula>NOT(ISERROR(SEARCH(("OK"),(K129))))</formula>
    </cfRule>
  </conditionalFormatting>
  <conditionalFormatting sqref="J129">
    <cfRule type="containsText" dxfId="3395" priority="121" operator="containsText" text="NG">
      <formula>NOT(ISERROR(SEARCH(("NG"),(J129))))</formula>
    </cfRule>
  </conditionalFormatting>
  <conditionalFormatting sqref="J129">
    <cfRule type="containsText" dxfId="3394" priority="122" operator="containsText" text="OK">
      <formula>NOT(ISERROR(SEARCH(("OK"),(J129))))</formula>
    </cfRule>
  </conditionalFormatting>
  <dataValidations count="7">
    <dataValidation type="list" allowBlank="1" showErrorMessage="1" sqref="O4:O10 O56:O58 O126 O129:P129 O130:O135 O149:O151 O168:O171 O200:O203 O214:P214 O247 O288:O289">
      <formula1>"필수,중요,선택"</formula1>
    </dataValidation>
    <dataValidation type="list" allowBlank="1" showErrorMessage="1" sqref="J3">
      <formula1>"OK,NG,미검증"</formula1>
    </dataValidation>
    <dataValidation type="list" allowBlank="1" showErrorMessage="1" sqref="L4 L8:M8 M9:M10 L11:M11 M12:M13 L14:M14 M15:M17 L18:M18 M19:M21 L22:M23 M24:M29 L30:M30 M31:M33 L34:M34 M35:M37 L38:M38 M39:M40 L41:M42 M43:M44 L45:M46 M47:M48 L49:M49 M50:M52 L53:M54 M55 L56:M56 M57:M58 L59:M59 M60 L61:M61 M62:M64 L65:M66 M67:M68 L69:M69 M70:M75 L76:L77 L78:M78 M79:M80 L81:M81 M82:M83 L84:M84 M85:M86 L87:M87 M88:M89 L90:M90 M91:M95 L96:M102 M103:M104 L105:M106 M107:M108 L109:M110 M111 L112:M112 M113 L114:M114 M115:M116 L117:M118 M119:M120 J4:J128 L121:M128 J129:M129 L130:M130 M131:M132 L133:M133 M134:M135 L136:M136 M137:M138 L139:M139 M140:M141 L142:M142 M143:M144 L145:M145 M146:M147 L148:M149 M150:M151 L152:M152 M153:M155 L156:M168 M169:M171 L172:M172 M173:M175 L176:M176 M177:M179 L180:M180 M181:M183 L184:M184 M185:M187 L188:M188 M189:M191 L192:M192 M193:M195 L196:M196 M197:M199 L200:M200 M201:M203 L204:M204 M205 L206:M206 M207 L208:M208 M209 L210:M210 M211 L212:M212 M213 L214:M215 M216:M217 L218:M218 M219:M220 L221:M221 M222:M225 L226:M226 M227:M228 L229:M229 M230:M231 L232:M232 M233:M234 L235:M235 M236:M237 L238:M238 M239:M241 L242:M243 M244:M246 L247:M251 M252:M254 L255:M255 M256:M258 L259:M259 M260:M262 L263:M263 M264:M266 L267:M267 M268:M270 L271:M271 M272:M274 L275:M275 M276:M278 L279:M279 M280:M282 L283:M283 M284:M286 O287:S287 L287:M288 M289:M291 L292:M292 M293:M295 L296:M296 M297:M299 L300:M300 M301:M307 L308:M311 M312:M313 L314:M315 M316:M318 L319:M319 M320 L321:M321 M322:M324 L325:M325 M326:M329 L330:M330 M331:M333 L334:M334 M335 L336:M338 M339:M342 L343:M345 M346:M349 L350:M350 M351 L352:M360 M361:M365 J130:J368 L366:M368 L369:L1000">
      <formula1>"Pass,Fail,NA"</formula1>
    </dataValidation>
    <dataValidation type="list" allowBlank="1" showInputMessage="1" showErrorMessage="1" prompt="[사양 무관: 빈칸]_x000a_[해당 사양에서만 사용되는 T/C 일 경우에만 선택]_x000a_" sqref="R8:R21 R38:R45 R54:R58 R65:R89 R150:R151 R240:R241 R290:R291 R294:R295 R298:R299">
      <formula1>$BF$2:$BF$44</formula1>
    </dataValidation>
    <dataValidation type="list" allowBlank="1" showInputMessage="1" showErrorMessage="1" prompt="[사양 무관: 빈칸]_x000a_[해당 사양에서만 사용되는 T/C 일 경우에만 선택]_x000a_" sqref="R99:R111 R122:R127">
      <formula1>$BG$2</formula1>
    </dataValidation>
    <dataValidation type="list" allowBlank="1" showInputMessage="1" showErrorMessage="1" prompt="[사양 무관: 빈칸]_x000a_[해당 사양에서만 사용되는 T/C 일 경우에만 선택]_x000a_" sqref="R130:R131 R133:R147 R149 R152:R155 R157:R166 R168:R213 R215:R225 R229:R239 R243:R286 R288:R289 R292:R293 R296:R297 R300:R344">
      <formula1>$BF$2</formula1>
    </dataValidation>
    <dataValidation type="list" allowBlank="1" showInputMessage="1" showErrorMessage="1" prompt="[사양 무관: 빈칸]_x000a_[해당 사양에서만 사용되는 T/C 일 경우에만 선택]_x000a_" sqref="R112:R113">
      <formula1>$BG$2:$BG$55</formula1>
    </dataValidation>
  </dataValidation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Z1000"/>
  <sheetViews>
    <sheetView workbookViewId="0">
      <pane ySplit="2" topLeftCell="A3" activePane="bottomLeft" state="frozen"/>
      <selection pane="bottomLeft" activeCell="D4" sqref="D4:D9"/>
    </sheetView>
  </sheetViews>
  <sheetFormatPr defaultColWidth="14.42578125" defaultRowHeight="15" customHeight="1"/>
  <cols>
    <col min="1" max="1" width="10.85546875" customWidth="1"/>
    <col min="2" max="2" width="33.7109375" customWidth="1"/>
    <col min="3" max="3" width="30.5703125" customWidth="1"/>
    <col min="4" max="4" width="52" customWidth="1"/>
    <col min="5" max="5" width="83" customWidth="1"/>
    <col min="6" max="6" width="69.28515625" customWidth="1"/>
    <col min="7" max="7" width="13.7109375" customWidth="1"/>
    <col min="8" max="8" width="103.7109375" customWidth="1"/>
    <col min="9" max="9" width="101.85546875" customWidth="1"/>
    <col min="10" max="10" width="13.7109375" customWidth="1"/>
    <col min="11" max="11" width="15.42578125" customWidth="1"/>
    <col min="12" max="12" width="10.85546875" customWidth="1"/>
    <col min="13" max="13" width="22.140625" customWidth="1"/>
    <col min="14" max="14" width="9" customWidth="1"/>
    <col min="15" max="17" width="20" customWidth="1"/>
    <col min="18" max="18" width="24.42578125" customWidth="1"/>
    <col min="19" max="19" width="15.42578125" customWidth="1"/>
    <col min="20" max="26" width="9" customWidth="1"/>
  </cols>
  <sheetData>
    <row r="1" spans="1:26" ht="39.75" customHeight="1">
      <c r="A1" s="64" t="str">
        <f t="array" ref="A1">"OWP_"&amp;TEXT(MAX(IFERROR(--MID($A$2:$A$5024,5,3),0)),"000")</f>
        <v>OWP_225</v>
      </c>
      <c r="B1" s="64"/>
      <c r="C1" s="64"/>
      <c r="D1" s="66" t="s">
        <v>331</v>
      </c>
      <c r="E1" s="66"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547</v>
      </c>
      <c r="B3" s="75"/>
      <c r="C3" s="75"/>
      <c r="D3" s="72"/>
      <c r="E3" s="75"/>
      <c r="F3" s="75"/>
      <c r="G3" s="75"/>
      <c r="H3" s="72"/>
      <c r="I3" s="75"/>
      <c r="J3" s="75"/>
      <c r="K3" s="75"/>
      <c r="L3" s="72"/>
      <c r="M3" s="75"/>
      <c r="N3" s="96"/>
      <c r="O3" s="75"/>
      <c r="P3" s="75"/>
      <c r="Q3" s="75"/>
      <c r="R3" s="75"/>
      <c r="S3" s="75"/>
      <c r="T3" s="97"/>
      <c r="U3" s="97"/>
      <c r="V3" s="97"/>
      <c r="W3" s="97"/>
      <c r="X3" s="97"/>
      <c r="Y3" s="97"/>
      <c r="Z3" s="97"/>
    </row>
    <row r="4" spans="1:26" ht="108.75" customHeight="1">
      <c r="A4" s="747" t="s">
        <v>554</v>
      </c>
      <c r="B4" s="747" t="s">
        <v>363</v>
      </c>
      <c r="C4" s="747" t="s">
        <v>365</v>
      </c>
      <c r="D4" s="746" t="s">
        <v>558</v>
      </c>
      <c r="E4" s="746" t="s">
        <v>559</v>
      </c>
      <c r="F4" s="740" t="s">
        <v>562</v>
      </c>
      <c r="G4" s="80">
        <v>1</v>
      </c>
      <c r="H4" s="81" t="s">
        <v>565</v>
      </c>
      <c r="I4" s="81" t="s">
        <v>566</v>
      </c>
      <c r="J4" s="83" t="s">
        <v>158</v>
      </c>
      <c r="K4" s="104"/>
      <c r="L4" s="748"/>
      <c r="M4" s="84"/>
      <c r="N4" s="106"/>
      <c r="O4" s="86" t="s">
        <v>379</v>
      </c>
      <c r="P4" s="86" t="s">
        <v>380</v>
      </c>
      <c r="Q4" s="86" t="s">
        <v>575</v>
      </c>
      <c r="R4" s="83" t="s">
        <v>103</v>
      </c>
      <c r="S4" s="86"/>
      <c r="T4" s="107"/>
      <c r="U4" s="87"/>
      <c r="V4" s="87"/>
      <c r="W4" s="87"/>
      <c r="X4" s="87"/>
      <c r="Y4" s="87"/>
      <c r="Z4" s="87"/>
    </row>
    <row r="5" spans="1:26" ht="176.25" customHeight="1">
      <c r="A5" s="665"/>
      <c r="B5" s="665"/>
      <c r="C5" s="665"/>
      <c r="D5" s="665"/>
      <c r="E5" s="665"/>
      <c r="F5" s="665"/>
      <c r="G5" s="80">
        <v>2</v>
      </c>
      <c r="H5" s="81" t="s">
        <v>382</v>
      </c>
      <c r="I5" s="81" t="s">
        <v>578</v>
      </c>
      <c r="J5" s="83" t="s">
        <v>158</v>
      </c>
      <c r="K5" s="104"/>
      <c r="L5" s="665"/>
      <c r="M5" s="84"/>
      <c r="N5" s="106"/>
      <c r="O5" s="86" t="s">
        <v>379</v>
      </c>
      <c r="P5" s="86" t="s">
        <v>380</v>
      </c>
      <c r="Q5" s="86" t="s">
        <v>575</v>
      </c>
      <c r="R5" s="83" t="s">
        <v>103</v>
      </c>
      <c r="S5" s="86"/>
      <c r="T5" s="107"/>
      <c r="U5" s="87"/>
      <c r="V5" s="87"/>
      <c r="W5" s="87"/>
      <c r="X5" s="87"/>
      <c r="Y5" s="87"/>
      <c r="Z5" s="87"/>
    </row>
    <row r="6" spans="1:26" ht="176.25" customHeight="1">
      <c r="A6" s="665"/>
      <c r="B6" s="665"/>
      <c r="C6" s="665"/>
      <c r="D6" s="665"/>
      <c r="E6" s="665"/>
      <c r="F6" s="665"/>
      <c r="G6" s="80">
        <v>3</v>
      </c>
      <c r="H6" s="81" t="s">
        <v>584</v>
      </c>
      <c r="I6" s="81" t="s">
        <v>586</v>
      </c>
      <c r="J6" s="83" t="s">
        <v>158</v>
      </c>
      <c r="K6" s="104"/>
      <c r="L6" s="665"/>
      <c r="M6" s="84"/>
      <c r="N6" s="106"/>
      <c r="O6" s="86" t="s">
        <v>379</v>
      </c>
      <c r="P6" s="86" t="s">
        <v>380</v>
      </c>
      <c r="Q6" s="86" t="s">
        <v>588</v>
      </c>
      <c r="R6" s="83" t="s">
        <v>103</v>
      </c>
      <c r="S6" s="86"/>
      <c r="T6" s="107"/>
      <c r="U6" s="87"/>
      <c r="V6" s="87"/>
      <c r="W6" s="87"/>
      <c r="X6" s="87"/>
      <c r="Y6" s="87"/>
      <c r="Z6" s="87"/>
    </row>
    <row r="7" spans="1:26" ht="16.5" customHeight="1">
      <c r="A7" s="665"/>
      <c r="B7" s="665"/>
      <c r="C7" s="665"/>
      <c r="D7" s="665"/>
      <c r="E7" s="665"/>
      <c r="F7" s="665"/>
      <c r="G7" s="80">
        <v>4</v>
      </c>
      <c r="H7" s="81" t="s">
        <v>382</v>
      </c>
      <c r="I7" s="81" t="s">
        <v>592</v>
      </c>
      <c r="J7" s="83" t="s">
        <v>158</v>
      </c>
      <c r="K7" s="104"/>
      <c r="L7" s="665"/>
      <c r="M7" s="84"/>
      <c r="N7" s="106"/>
      <c r="O7" s="86" t="s">
        <v>379</v>
      </c>
      <c r="P7" s="86" t="s">
        <v>380</v>
      </c>
      <c r="Q7" s="86" t="s">
        <v>588</v>
      </c>
      <c r="R7" s="83" t="s">
        <v>103</v>
      </c>
      <c r="S7" s="108"/>
      <c r="T7" s="107"/>
      <c r="U7" s="87"/>
      <c r="V7" s="87"/>
      <c r="W7" s="87"/>
      <c r="X7" s="87"/>
      <c r="Y7" s="87"/>
      <c r="Z7" s="87"/>
    </row>
    <row r="8" spans="1:26" ht="16.5" customHeight="1">
      <c r="A8" s="665"/>
      <c r="B8" s="665"/>
      <c r="C8" s="665"/>
      <c r="D8" s="665"/>
      <c r="E8" s="665"/>
      <c r="F8" s="665"/>
      <c r="G8" s="80">
        <v>5</v>
      </c>
      <c r="H8" s="81" t="s">
        <v>596</v>
      </c>
      <c r="I8" s="81" t="s">
        <v>598</v>
      </c>
      <c r="J8" s="83" t="s">
        <v>158</v>
      </c>
      <c r="K8" s="104"/>
      <c r="L8" s="665"/>
      <c r="M8" s="84"/>
      <c r="N8" s="106"/>
      <c r="O8" s="86" t="s">
        <v>379</v>
      </c>
      <c r="P8" s="86" t="s">
        <v>380</v>
      </c>
      <c r="Q8" s="86" t="s">
        <v>601</v>
      </c>
      <c r="R8" s="83" t="s">
        <v>103</v>
      </c>
      <c r="S8" s="108"/>
      <c r="T8" s="107"/>
      <c r="U8" s="87"/>
      <c r="V8" s="87"/>
      <c r="W8" s="87"/>
      <c r="X8" s="87"/>
      <c r="Y8" s="87"/>
      <c r="Z8" s="87"/>
    </row>
    <row r="9" spans="1:26" ht="16.5" customHeight="1">
      <c r="A9" s="666"/>
      <c r="B9" s="666"/>
      <c r="C9" s="666"/>
      <c r="D9" s="666"/>
      <c r="E9" s="666"/>
      <c r="F9" s="666"/>
      <c r="G9" s="80">
        <v>6</v>
      </c>
      <c r="H9" s="81" t="s">
        <v>604</v>
      </c>
      <c r="I9" s="81" t="s">
        <v>605</v>
      </c>
      <c r="J9" s="83" t="s">
        <v>158</v>
      </c>
      <c r="K9" s="104"/>
      <c r="L9" s="666"/>
      <c r="M9" s="84"/>
      <c r="N9" s="106"/>
      <c r="O9" s="111" t="s">
        <v>379</v>
      </c>
      <c r="P9" s="86" t="s">
        <v>380</v>
      </c>
      <c r="Q9" s="86" t="s">
        <v>601</v>
      </c>
      <c r="R9" s="83" t="s">
        <v>103</v>
      </c>
      <c r="S9" s="108"/>
      <c r="T9" s="107"/>
      <c r="U9" s="87"/>
      <c r="V9" s="87"/>
      <c r="W9" s="87"/>
      <c r="X9" s="87"/>
      <c r="Y9" s="87"/>
      <c r="Z9" s="87"/>
    </row>
    <row r="10" spans="1:26" ht="396" customHeight="1">
      <c r="A10" s="747" t="s">
        <v>614</v>
      </c>
      <c r="B10" s="747" t="s">
        <v>363</v>
      </c>
      <c r="C10" s="747" t="s">
        <v>365</v>
      </c>
      <c r="D10" s="746" t="s">
        <v>558</v>
      </c>
      <c r="E10" s="746" t="s">
        <v>618</v>
      </c>
      <c r="F10" s="746" t="s">
        <v>619</v>
      </c>
      <c r="G10" s="80">
        <v>1</v>
      </c>
      <c r="H10" s="81" t="s">
        <v>620</v>
      </c>
      <c r="I10" s="81" t="s">
        <v>621</v>
      </c>
      <c r="J10" s="83" t="s">
        <v>158</v>
      </c>
      <c r="K10" s="104"/>
      <c r="L10" s="748"/>
      <c r="M10" s="84"/>
      <c r="N10" s="106"/>
      <c r="O10" s="111" t="s">
        <v>379</v>
      </c>
      <c r="P10" s="86" t="s">
        <v>623</v>
      </c>
      <c r="Q10" s="86" t="s">
        <v>624</v>
      </c>
      <c r="R10" s="83" t="s">
        <v>103</v>
      </c>
      <c r="S10" s="112"/>
      <c r="T10" s="107"/>
      <c r="U10" s="87"/>
      <c r="V10" s="87"/>
      <c r="W10" s="87"/>
      <c r="X10" s="87"/>
      <c r="Y10" s="87"/>
      <c r="Z10" s="87"/>
    </row>
    <row r="11" spans="1:26" ht="16.5" customHeight="1">
      <c r="A11" s="665"/>
      <c r="B11" s="665"/>
      <c r="C11" s="665"/>
      <c r="D11" s="665"/>
      <c r="E11" s="665"/>
      <c r="F11" s="665"/>
      <c r="G11" s="80">
        <v>2</v>
      </c>
      <c r="H11" s="81" t="s">
        <v>410</v>
      </c>
      <c r="I11" s="81" t="s">
        <v>627</v>
      </c>
      <c r="J11" s="83"/>
      <c r="K11" s="104"/>
      <c r="L11" s="665"/>
      <c r="M11" s="84"/>
      <c r="N11" s="106"/>
      <c r="O11" s="111" t="s">
        <v>379</v>
      </c>
      <c r="P11" s="86" t="s">
        <v>413</v>
      </c>
      <c r="Q11" s="86" t="s">
        <v>413</v>
      </c>
      <c r="R11" s="83" t="s">
        <v>103</v>
      </c>
      <c r="S11" s="108"/>
      <c r="T11" s="107"/>
      <c r="U11" s="87"/>
      <c r="V11" s="87"/>
      <c r="W11" s="87"/>
      <c r="X11" s="87"/>
      <c r="Y11" s="87"/>
      <c r="Z11" s="87"/>
    </row>
    <row r="12" spans="1:26" ht="16.5" customHeight="1">
      <c r="A12" s="666"/>
      <c r="B12" s="666"/>
      <c r="C12" s="666"/>
      <c r="D12" s="666"/>
      <c r="E12" s="666"/>
      <c r="F12" s="666"/>
      <c r="G12" s="80">
        <v>3</v>
      </c>
      <c r="H12" s="81" t="s">
        <v>416</v>
      </c>
      <c r="I12" s="81" t="s">
        <v>634</v>
      </c>
      <c r="J12" s="83" t="s">
        <v>158</v>
      </c>
      <c r="K12" s="104"/>
      <c r="L12" s="666"/>
      <c r="M12" s="84"/>
      <c r="N12" s="106"/>
      <c r="O12" s="111" t="s">
        <v>379</v>
      </c>
      <c r="P12" s="86" t="s">
        <v>623</v>
      </c>
      <c r="Q12" s="86" t="s">
        <v>624</v>
      </c>
      <c r="R12" s="83" t="s">
        <v>103</v>
      </c>
      <c r="S12" s="108"/>
      <c r="T12" s="107"/>
      <c r="U12" s="87"/>
      <c r="V12" s="87"/>
      <c r="W12" s="87"/>
      <c r="X12" s="87"/>
      <c r="Y12" s="87"/>
      <c r="Z12" s="87"/>
    </row>
    <row r="13" spans="1:26" ht="123" customHeight="1">
      <c r="A13" s="635" t="s">
        <v>638</v>
      </c>
      <c r="B13" s="608" t="s">
        <v>363</v>
      </c>
      <c r="C13" s="608" t="s">
        <v>365</v>
      </c>
      <c r="D13" s="612" t="s">
        <v>640</v>
      </c>
      <c r="E13" s="612" t="s">
        <v>642</v>
      </c>
      <c r="F13" s="612" t="s">
        <v>562</v>
      </c>
      <c r="G13" s="608">
        <v>1</v>
      </c>
      <c r="H13" s="612" t="s">
        <v>643</v>
      </c>
      <c r="I13" s="612" t="s">
        <v>645</v>
      </c>
      <c r="J13" s="83"/>
      <c r="K13" s="104"/>
      <c r="L13" s="114"/>
      <c r="M13" s="84"/>
      <c r="N13" s="106"/>
      <c r="O13" s="111" t="s">
        <v>379</v>
      </c>
      <c r="P13" s="86" t="s">
        <v>648</v>
      </c>
      <c r="Q13" s="86" t="s">
        <v>648</v>
      </c>
      <c r="R13" s="83" t="s">
        <v>107</v>
      </c>
      <c r="S13" s="108"/>
      <c r="T13" s="87"/>
      <c r="U13" s="87"/>
      <c r="V13" s="87"/>
      <c r="W13" s="87"/>
      <c r="X13" s="87"/>
      <c r="Y13" s="87"/>
      <c r="Z13" s="87"/>
    </row>
    <row r="14" spans="1:26" ht="71.25" customHeight="1">
      <c r="A14" s="747" t="s">
        <v>649</v>
      </c>
      <c r="B14" s="747" t="s">
        <v>363</v>
      </c>
      <c r="C14" s="747" t="s">
        <v>365</v>
      </c>
      <c r="D14" s="746" t="s">
        <v>640</v>
      </c>
      <c r="E14" s="746" t="s">
        <v>654</v>
      </c>
      <c r="F14" s="746" t="s">
        <v>562</v>
      </c>
      <c r="G14" s="80">
        <v>1</v>
      </c>
      <c r="H14" s="81" t="s">
        <v>655</v>
      </c>
      <c r="I14" s="81" t="s">
        <v>656</v>
      </c>
      <c r="J14" s="83" t="s">
        <v>158</v>
      </c>
      <c r="K14" s="104"/>
      <c r="L14" s="748"/>
      <c r="M14" s="84"/>
      <c r="N14" s="106"/>
      <c r="O14" s="86" t="s">
        <v>380</v>
      </c>
      <c r="P14" s="86" t="s">
        <v>660</v>
      </c>
      <c r="Q14" s="86" t="s">
        <v>661</v>
      </c>
      <c r="R14" s="83" t="s">
        <v>103</v>
      </c>
      <c r="S14" s="108"/>
      <c r="T14" s="87"/>
      <c r="U14" s="87"/>
      <c r="V14" s="87"/>
      <c r="W14" s="87"/>
      <c r="X14" s="87"/>
      <c r="Y14" s="87"/>
      <c r="Z14" s="87"/>
    </row>
    <row r="15" spans="1:26" ht="16.5" customHeight="1">
      <c r="A15" s="665"/>
      <c r="B15" s="665"/>
      <c r="C15" s="665"/>
      <c r="D15" s="665"/>
      <c r="E15" s="665"/>
      <c r="F15" s="665"/>
      <c r="G15" s="80">
        <v>2</v>
      </c>
      <c r="H15" s="81" t="s">
        <v>665</v>
      </c>
      <c r="I15" s="81" t="s">
        <v>666</v>
      </c>
      <c r="J15" s="83" t="s">
        <v>158</v>
      </c>
      <c r="K15" s="104"/>
      <c r="L15" s="665"/>
      <c r="M15" s="84"/>
      <c r="N15" s="106"/>
      <c r="O15" s="86" t="s">
        <v>380</v>
      </c>
      <c r="P15" s="86" t="s">
        <v>669</v>
      </c>
      <c r="Q15" s="86" t="s">
        <v>671</v>
      </c>
      <c r="R15" s="83" t="s">
        <v>103</v>
      </c>
      <c r="S15" s="86"/>
      <c r="T15" s="87"/>
      <c r="U15" s="87"/>
      <c r="V15" s="87"/>
      <c r="W15" s="87"/>
      <c r="X15" s="87"/>
      <c r="Y15" s="87"/>
      <c r="Z15" s="87"/>
    </row>
    <row r="16" spans="1:26" ht="16.5" customHeight="1">
      <c r="A16" s="665"/>
      <c r="B16" s="665"/>
      <c r="C16" s="665"/>
      <c r="D16" s="665"/>
      <c r="E16" s="665"/>
      <c r="F16" s="665"/>
      <c r="G16" s="80">
        <v>3</v>
      </c>
      <c r="H16" s="81" t="s">
        <v>410</v>
      </c>
      <c r="I16" s="81" t="s">
        <v>676</v>
      </c>
      <c r="J16" s="83"/>
      <c r="K16" s="104"/>
      <c r="L16" s="665"/>
      <c r="M16" s="84"/>
      <c r="N16" s="106"/>
      <c r="O16" s="86" t="s">
        <v>380</v>
      </c>
      <c r="P16" s="86" t="s">
        <v>413</v>
      </c>
      <c r="Q16" s="86" t="s">
        <v>413</v>
      </c>
      <c r="R16" s="83" t="s">
        <v>103</v>
      </c>
      <c r="S16" s="86"/>
      <c r="T16" s="87"/>
      <c r="U16" s="87"/>
      <c r="V16" s="87"/>
      <c r="W16" s="87"/>
      <c r="X16" s="87"/>
      <c r="Y16" s="87"/>
      <c r="Z16" s="87"/>
    </row>
    <row r="17" spans="1:26" ht="16.5" customHeight="1">
      <c r="A17" s="666"/>
      <c r="B17" s="666"/>
      <c r="C17" s="666"/>
      <c r="D17" s="666"/>
      <c r="E17" s="666"/>
      <c r="F17" s="666"/>
      <c r="G17" s="80">
        <v>4</v>
      </c>
      <c r="H17" s="81" t="s">
        <v>416</v>
      </c>
      <c r="I17" s="81" t="s">
        <v>681</v>
      </c>
      <c r="J17" s="83" t="s">
        <v>158</v>
      </c>
      <c r="K17" s="104"/>
      <c r="L17" s="666"/>
      <c r="M17" s="84"/>
      <c r="N17" s="106"/>
      <c r="O17" s="86" t="s">
        <v>380</v>
      </c>
      <c r="P17" s="86" t="s">
        <v>669</v>
      </c>
      <c r="Q17" s="86" t="s">
        <v>671</v>
      </c>
      <c r="R17" s="83" t="s">
        <v>103</v>
      </c>
      <c r="S17" s="86"/>
      <c r="T17" s="87"/>
      <c r="U17" s="87"/>
      <c r="V17" s="87"/>
      <c r="W17" s="87"/>
      <c r="X17" s="87"/>
      <c r="Y17" s="87"/>
      <c r="Z17" s="87"/>
    </row>
    <row r="18" spans="1:26" ht="133.5" customHeight="1">
      <c r="A18" s="80" t="s">
        <v>685</v>
      </c>
      <c r="B18" s="80" t="s">
        <v>363</v>
      </c>
      <c r="C18" s="80" t="s">
        <v>365</v>
      </c>
      <c r="D18" s="81" t="s">
        <v>640</v>
      </c>
      <c r="E18" s="81" t="s">
        <v>686</v>
      </c>
      <c r="F18" s="81" t="s">
        <v>687</v>
      </c>
      <c r="G18" s="80">
        <v>1</v>
      </c>
      <c r="H18" s="81" t="s">
        <v>688</v>
      </c>
      <c r="I18" s="81" t="s">
        <v>690</v>
      </c>
      <c r="J18" s="83" t="s">
        <v>158</v>
      </c>
      <c r="K18" s="104"/>
      <c r="L18" s="83"/>
      <c r="M18" s="84"/>
      <c r="N18" s="106"/>
      <c r="O18" s="86" t="s">
        <v>380</v>
      </c>
      <c r="P18" s="86" t="s">
        <v>380</v>
      </c>
      <c r="Q18" s="86" t="s">
        <v>694</v>
      </c>
      <c r="R18" s="83" t="s">
        <v>103</v>
      </c>
      <c r="S18" s="86"/>
      <c r="T18" s="87"/>
      <c r="U18" s="87"/>
      <c r="V18" s="87"/>
      <c r="W18" s="87"/>
      <c r="X18" s="87"/>
      <c r="Y18" s="87"/>
      <c r="Z18" s="87"/>
    </row>
    <row r="19" spans="1:26" ht="131.25" customHeight="1">
      <c r="A19" s="80" t="s">
        <v>696</v>
      </c>
      <c r="B19" s="80" t="s">
        <v>363</v>
      </c>
      <c r="C19" s="80" t="s">
        <v>365</v>
      </c>
      <c r="D19" s="81" t="s">
        <v>640</v>
      </c>
      <c r="E19" s="81" t="s">
        <v>698</v>
      </c>
      <c r="F19" s="81" t="s">
        <v>687</v>
      </c>
      <c r="G19" s="80">
        <v>1</v>
      </c>
      <c r="H19" s="81" t="s">
        <v>699</v>
      </c>
      <c r="I19" s="81" t="s">
        <v>690</v>
      </c>
      <c r="J19" s="83" t="s">
        <v>158</v>
      </c>
      <c r="K19" s="104"/>
      <c r="L19" s="83"/>
      <c r="M19" s="116"/>
      <c r="N19" s="106"/>
      <c r="O19" s="86" t="s">
        <v>380</v>
      </c>
      <c r="P19" s="86" t="s">
        <v>380</v>
      </c>
      <c r="Q19" s="86" t="s">
        <v>694</v>
      </c>
      <c r="R19" s="83" t="s">
        <v>103</v>
      </c>
      <c r="S19" s="86"/>
      <c r="T19" s="87"/>
      <c r="U19" s="87"/>
      <c r="V19" s="87"/>
      <c r="W19" s="87"/>
      <c r="X19" s="87"/>
      <c r="Y19" s="87"/>
      <c r="Z19" s="87"/>
    </row>
    <row r="20" spans="1:26" ht="123" customHeight="1">
      <c r="A20" s="80" t="s">
        <v>703</v>
      </c>
      <c r="B20" s="80" t="s">
        <v>363</v>
      </c>
      <c r="C20" s="80" t="s">
        <v>365</v>
      </c>
      <c r="D20" s="81" t="s">
        <v>640</v>
      </c>
      <c r="E20" s="81" t="s">
        <v>706</v>
      </c>
      <c r="F20" s="81" t="s">
        <v>687</v>
      </c>
      <c r="G20" s="80">
        <v>1</v>
      </c>
      <c r="H20" s="81" t="s">
        <v>707</v>
      </c>
      <c r="I20" s="81" t="s">
        <v>690</v>
      </c>
      <c r="J20" s="83" t="s">
        <v>158</v>
      </c>
      <c r="K20" s="104"/>
      <c r="L20" s="83"/>
      <c r="M20" s="116"/>
      <c r="N20" s="106"/>
      <c r="O20" s="86" t="s">
        <v>380</v>
      </c>
      <c r="P20" s="86" t="s">
        <v>380</v>
      </c>
      <c r="Q20" s="86" t="s">
        <v>694</v>
      </c>
      <c r="R20" s="83" t="s">
        <v>103</v>
      </c>
      <c r="S20" s="86"/>
      <c r="T20" s="87"/>
      <c r="U20" s="87"/>
      <c r="V20" s="87"/>
      <c r="W20" s="87"/>
      <c r="X20" s="87"/>
      <c r="Y20" s="87"/>
      <c r="Z20" s="87"/>
    </row>
    <row r="21" spans="1:26" ht="130.5" customHeight="1">
      <c r="A21" s="80" t="s">
        <v>710</v>
      </c>
      <c r="B21" s="80" t="s">
        <v>363</v>
      </c>
      <c r="C21" s="80" t="s">
        <v>365</v>
      </c>
      <c r="D21" s="81" t="s">
        <v>640</v>
      </c>
      <c r="E21" s="81" t="s">
        <v>712</v>
      </c>
      <c r="F21" s="81" t="s">
        <v>562</v>
      </c>
      <c r="G21" s="80">
        <v>1</v>
      </c>
      <c r="H21" s="81" t="s">
        <v>713</v>
      </c>
      <c r="I21" s="81" t="s">
        <v>690</v>
      </c>
      <c r="J21" s="83" t="s">
        <v>158</v>
      </c>
      <c r="K21" s="104"/>
      <c r="L21" s="83"/>
      <c r="M21" s="116"/>
      <c r="N21" s="106"/>
      <c r="O21" s="86" t="s">
        <v>380</v>
      </c>
      <c r="P21" s="86" t="s">
        <v>380</v>
      </c>
      <c r="Q21" s="86" t="s">
        <v>694</v>
      </c>
      <c r="R21" s="83" t="s">
        <v>103</v>
      </c>
      <c r="S21" s="86"/>
      <c r="T21" s="87"/>
      <c r="U21" s="87"/>
      <c r="V21" s="87"/>
      <c r="W21" s="87"/>
      <c r="X21" s="87"/>
      <c r="Y21" s="87"/>
      <c r="Z21" s="87"/>
    </row>
    <row r="22" spans="1:26" ht="117.75" customHeight="1">
      <c r="A22" s="80" t="s">
        <v>717</v>
      </c>
      <c r="B22" s="80" t="s">
        <v>718</v>
      </c>
      <c r="C22" s="80" t="s">
        <v>719</v>
      </c>
      <c r="D22" s="81" t="s">
        <v>640</v>
      </c>
      <c r="E22" s="81" t="s">
        <v>720</v>
      </c>
      <c r="F22" s="81" t="s">
        <v>562</v>
      </c>
      <c r="G22" s="80">
        <v>1</v>
      </c>
      <c r="H22" s="81" t="s">
        <v>722</v>
      </c>
      <c r="I22" s="81" t="s">
        <v>724</v>
      </c>
      <c r="J22" s="83"/>
      <c r="K22" s="104"/>
      <c r="L22" s="83"/>
      <c r="M22" s="739" t="s">
        <v>727</v>
      </c>
      <c r="N22" s="106"/>
      <c r="O22" s="111" t="s">
        <v>379</v>
      </c>
      <c r="P22" s="86" t="s">
        <v>380</v>
      </c>
      <c r="Q22" s="86" t="s">
        <v>380</v>
      </c>
      <c r="R22" s="83" t="s">
        <v>103</v>
      </c>
      <c r="S22" s="86" t="s">
        <v>379</v>
      </c>
      <c r="T22" s="87"/>
      <c r="U22" s="87"/>
      <c r="V22" s="87"/>
      <c r="W22" s="87"/>
      <c r="X22" s="87"/>
      <c r="Y22" s="87"/>
      <c r="Z22" s="87"/>
    </row>
    <row r="23" spans="1:26" ht="152.25" customHeight="1">
      <c r="A23" s="747" t="s">
        <v>732</v>
      </c>
      <c r="B23" s="747" t="s">
        <v>718</v>
      </c>
      <c r="C23" s="747" t="s">
        <v>719</v>
      </c>
      <c r="D23" s="746" t="s">
        <v>640</v>
      </c>
      <c r="E23" s="746" t="s">
        <v>733</v>
      </c>
      <c r="F23" s="746" t="s">
        <v>687</v>
      </c>
      <c r="G23" s="80">
        <v>1</v>
      </c>
      <c r="H23" s="81" t="s">
        <v>736</v>
      </c>
      <c r="I23" s="81" t="s">
        <v>737</v>
      </c>
      <c r="J23" s="83" t="s">
        <v>158</v>
      </c>
      <c r="K23" s="104"/>
      <c r="L23" s="748"/>
      <c r="M23" s="665"/>
      <c r="N23" s="106"/>
      <c r="O23" s="111" t="s">
        <v>379</v>
      </c>
      <c r="P23" s="86" t="s">
        <v>380</v>
      </c>
      <c r="Q23" s="105" t="s">
        <v>738</v>
      </c>
      <c r="R23" s="83" t="s">
        <v>103</v>
      </c>
      <c r="S23" s="86" t="s">
        <v>379</v>
      </c>
      <c r="T23" s="118"/>
      <c r="U23" s="118"/>
      <c r="V23" s="118"/>
      <c r="W23" s="118"/>
      <c r="X23" s="118"/>
      <c r="Y23" s="118"/>
      <c r="Z23" s="118"/>
    </row>
    <row r="24" spans="1:26" ht="16.5" customHeight="1">
      <c r="A24" s="665"/>
      <c r="B24" s="665"/>
      <c r="C24" s="665"/>
      <c r="D24" s="665"/>
      <c r="E24" s="665"/>
      <c r="F24" s="665"/>
      <c r="G24" s="80">
        <v>2</v>
      </c>
      <c r="H24" s="81" t="s">
        <v>410</v>
      </c>
      <c r="I24" s="81" t="s">
        <v>627</v>
      </c>
      <c r="J24" s="83"/>
      <c r="K24" s="104"/>
      <c r="L24" s="665"/>
      <c r="M24" s="665"/>
      <c r="N24" s="106"/>
      <c r="O24" s="111" t="s">
        <v>379</v>
      </c>
      <c r="P24" s="86" t="s">
        <v>380</v>
      </c>
      <c r="Q24" s="86" t="s">
        <v>413</v>
      </c>
      <c r="R24" s="83" t="s">
        <v>103</v>
      </c>
      <c r="S24" s="86" t="s">
        <v>379</v>
      </c>
      <c r="T24" s="118"/>
      <c r="U24" s="118"/>
      <c r="V24" s="118"/>
      <c r="W24" s="118"/>
      <c r="X24" s="118"/>
      <c r="Y24" s="118"/>
      <c r="Z24" s="118"/>
    </row>
    <row r="25" spans="1:26" ht="16.5" customHeight="1">
      <c r="A25" s="665"/>
      <c r="B25" s="665"/>
      <c r="C25" s="665"/>
      <c r="D25" s="665"/>
      <c r="E25" s="665"/>
      <c r="F25" s="665"/>
      <c r="G25" s="80">
        <v>3</v>
      </c>
      <c r="H25" s="81" t="s">
        <v>416</v>
      </c>
      <c r="I25" s="81" t="s">
        <v>634</v>
      </c>
      <c r="J25" s="83"/>
      <c r="K25" s="104"/>
      <c r="L25" s="665"/>
      <c r="M25" s="665"/>
      <c r="N25" s="106"/>
      <c r="O25" s="111" t="s">
        <v>379</v>
      </c>
      <c r="P25" s="86" t="s">
        <v>380</v>
      </c>
      <c r="Q25" s="86" t="s">
        <v>413</v>
      </c>
      <c r="R25" s="83" t="s">
        <v>103</v>
      </c>
      <c r="S25" s="86" t="s">
        <v>379</v>
      </c>
      <c r="T25" s="118"/>
      <c r="U25" s="118"/>
      <c r="V25" s="118"/>
      <c r="W25" s="118"/>
      <c r="X25" s="118"/>
      <c r="Y25" s="118"/>
      <c r="Z25" s="118"/>
    </row>
    <row r="26" spans="1:26" ht="92.25" customHeight="1">
      <c r="A26" s="666"/>
      <c r="B26" s="666"/>
      <c r="C26" s="666"/>
      <c r="D26" s="666"/>
      <c r="E26" s="666"/>
      <c r="F26" s="666"/>
      <c r="G26" s="80">
        <v>4</v>
      </c>
      <c r="H26" s="81" t="s">
        <v>745</v>
      </c>
      <c r="I26" s="81" t="s">
        <v>746</v>
      </c>
      <c r="J26" s="83"/>
      <c r="K26" s="104"/>
      <c r="L26" s="666"/>
      <c r="M26" s="665"/>
      <c r="N26" s="106"/>
      <c r="O26" s="111" t="s">
        <v>379</v>
      </c>
      <c r="P26" s="86" t="s">
        <v>380</v>
      </c>
      <c r="Q26" s="86" t="s">
        <v>380</v>
      </c>
      <c r="R26" s="83" t="s">
        <v>103</v>
      </c>
      <c r="S26" s="86" t="s">
        <v>379</v>
      </c>
      <c r="T26" s="118"/>
      <c r="U26" s="118"/>
      <c r="V26" s="118"/>
      <c r="W26" s="118"/>
      <c r="X26" s="118"/>
      <c r="Y26" s="118"/>
      <c r="Z26" s="118"/>
    </row>
    <row r="27" spans="1:26" ht="111.75" customHeight="1">
      <c r="A27" s="747" t="s">
        <v>750</v>
      </c>
      <c r="B27" s="747" t="s">
        <v>718</v>
      </c>
      <c r="C27" s="747" t="s">
        <v>719</v>
      </c>
      <c r="D27" s="746" t="s">
        <v>640</v>
      </c>
      <c r="E27" s="746" t="s">
        <v>752</v>
      </c>
      <c r="F27" s="746" t="s">
        <v>562</v>
      </c>
      <c r="G27" s="80">
        <v>1</v>
      </c>
      <c r="H27" s="81" t="s">
        <v>755</v>
      </c>
      <c r="I27" s="81" t="s">
        <v>666</v>
      </c>
      <c r="J27" s="83" t="s">
        <v>158</v>
      </c>
      <c r="K27" s="104"/>
      <c r="L27" s="748"/>
      <c r="M27" s="665"/>
      <c r="N27" s="106"/>
      <c r="O27" s="86" t="s">
        <v>380</v>
      </c>
      <c r="P27" s="86" t="s">
        <v>380</v>
      </c>
      <c r="Q27" s="86" t="s">
        <v>756</v>
      </c>
      <c r="R27" s="83" t="s">
        <v>103</v>
      </c>
      <c r="S27" s="86" t="s">
        <v>379</v>
      </c>
      <c r="T27" s="118"/>
      <c r="U27" s="118"/>
      <c r="V27" s="118"/>
      <c r="W27" s="118"/>
      <c r="X27" s="118"/>
      <c r="Y27" s="118"/>
      <c r="Z27" s="118"/>
    </row>
    <row r="28" spans="1:26" ht="16.5" customHeight="1">
      <c r="A28" s="665"/>
      <c r="B28" s="665"/>
      <c r="C28" s="665"/>
      <c r="D28" s="665"/>
      <c r="E28" s="665"/>
      <c r="F28" s="665"/>
      <c r="G28" s="80">
        <v>2</v>
      </c>
      <c r="H28" s="81" t="s">
        <v>410</v>
      </c>
      <c r="I28" s="81" t="s">
        <v>676</v>
      </c>
      <c r="J28" s="83"/>
      <c r="K28" s="104"/>
      <c r="L28" s="665"/>
      <c r="M28" s="665"/>
      <c r="N28" s="106"/>
      <c r="O28" s="86" t="s">
        <v>380</v>
      </c>
      <c r="P28" s="86" t="s">
        <v>380</v>
      </c>
      <c r="Q28" s="86" t="s">
        <v>413</v>
      </c>
      <c r="R28" s="83" t="s">
        <v>103</v>
      </c>
      <c r="S28" s="86" t="s">
        <v>379</v>
      </c>
      <c r="T28" s="118"/>
      <c r="U28" s="118"/>
      <c r="V28" s="118"/>
      <c r="W28" s="118"/>
      <c r="X28" s="118"/>
      <c r="Y28" s="118"/>
      <c r="Z28" s="118"/>
    </row>
    <row r="29" spans="1:26" ht="16.5" customHeight="1">
      <c r="A29" s="665"/>
      <c r="B29" s="665"/>
      <c r="C29" s="665"/>
      <c r="D29" s="665"/>
      <c r="E29" s="665"/>
      <c r="F29" s="665"/>
      <c r="G29" s="80">
        <v>3</v>
      </c>
      <c r="H29" s="81" t="s">
        <v>416</v>
      </c>
      <c r="I29" s="81" t="s">
        <v>681</v>
      </c>
      <c r="J29" s="83"/>
      <c r="K29" s="104"/>
      <c r="L29" s="665"/>
      <c r="M29" s="665"/>
      <c r="N29" s="106"/>
      <c r="O29" s="86" t="s">
        <v>380</v>
      </c>
      <c r="P29" s="86" t="s">
        <v>380</v>
      </c>
      <c r="Q29" s="86" t="s">
        <v>413</v>
      </c>
      <c r="R29" s="83" t="s">
        <v>103</v>
      </c>
      <c r="S29" s="86" t="s">
        <v>379</v>
      </c>
      <c r="T29" s="118"/>
      <c r="U29" s="118"/>
      <c r="V29" s="118"/>
      <c r="W29" s="118"/>
      <c r="X29" s="118"/>
      <c r="Y29" s="118"/>
      <c r="Z29" s="118"/>
    </row>
    <row r="30" spans="1:26" ht="16.5" customHeight="1">
      <c r="A30" s="666"/>
      <c r="B30" s="666"/>
      <c r="C30" s="666"/>
      <c r="D30" s="666"/>
      <c r="E30" s="666"/>
      <c r="F30" s="666"/>
      <c r="G30" s="80">
        <v>4</v>
      </c>
      <c r="H30" s="81" t="s">
        <v>763</v>
      </c>
      <c r="I30" s="81" t="s">
        <v>764</v>
      </c>
      <c r="J30" s="83" t="s">
        <v>158</v>
      </c>
      <c r="K30" s="104"/>
      <c r="L30" s="666"/>
      <c r="M30" s="665"/>
      <c r="N30" s="106"/>
      <c r="O30" s="86" t="s">
        <v>380</v>
      </c>
      <c r="P30" s="86" t="s">
        <v>380</v>
      </c>
      <c r="Q30" s="86" t="s">
        <v>756</v>
      </c>
      <c r="R30" s="83" t="s">
        <v>103</v>
      </c>
      <c r="S30" s="86" t="s">
        <v>379</v>
      </c>
      <c r="T30" s="118"/>
      <c r="U30" s="118"/>
      <c r="V30" s="118"/>
      <c r="W30" s="118"/>
      <c r="X30" s="118"/>
      <c r="Y30" s="118"/>
      <c r="Z30" s="118"/>
    </row>
    <row r="31" spans="1:26" ht="59.25" customHeight="1">
      <c r="A31" s="747" t="s">
        <v>767</v>
      </c>
      <c r="B31" s="747" t="s">
        <v>718</v>
      </c>
      <c r="C31" s="747" t="s">
        <v>719</v>
      </c>
      <c r="D31" s="746" t="s">
        <v>769</v>
      </c>
      <c r="E31" s="746" t="s">
        <v>770</v>
      </c>
      <c r="F31" s="746" t="s">
        <v>687</v>
      </c>
      <c r="G31" s="80">
        <v>1</v>
      </c>
      <c r="H31" s="81" t="s">
        <v>773</v>
      </c>
      <c r="I31" s="98" t="s">
        <v>774</v>
      </c>
      <c r="J31" s="83"/>
      <c r="K31" s="104"/>
      <c r="L31" s="748"/>
      <c r="M31" s="665"/>
      <c r="N31" s="106"/>
      <c r="O31" s="86" t="s">
        <v>380</v>
      </c>
      <c r="P31" s="86" t="s">
        <v>380</v>
      </c>
      <c r="Q31" s="86" t="s">
        <v>380</v>
      </c>
      <c r="R31" s="83" t="s">
        <v>103</v>
      </c>
      <c r="S31" s="86" t="s">
        <v>379</v>
      </c>
      <c r="T31" s="118"/>
      <c r="U31" s="118"/>
      <c r="V31" s="118"/>
      <c r="W31" s="118"/>
      <c r="X31" s="118"/>
      <c r="Y31" s="118"/>
      <c r="Z31" s="118"/>
    </row>
    <row r="32" spans="1:26" ht="73.5" customHeight="1">
      <c r="A32" s="666"/>
      <c r="B32" s="666"/>
      <c r="C32" s="666"/>
      <c r="D32" s="666"/>
      <c r="E32" s="666"/>
      <c r="F32" s="666"/>
      <c r="G32" s="80">
        <v>2</v>
      </c>
      <c r="H32" s="81" t="s">
        <v>779</v>
      </c>
      <c r="I32" s="81" t="s">
        <v>781</v>
      </c>
      <c r="J32" s="83"/>
      <c r="K32" s="104"/>
      <c r="L32" s="666"/>
      <c r="M32" s="665"/>
      <c r="N32" s="106"/>
      <c r="O32" s="86" t="s">
        <v>380</v>
      </c>
      <c r="P32" s="86" t="s">
        <v>380</v>
      </c>
      <c r="Q32" s="86" t="s">
        <v>380</v>
      </c>
      <c r="R32" s="83" t="s">
        <v>103</v>
      </c>
      <c r="S32" s="86" t="s">
        <v>379</v>
      </c>
      <c r="T32" s="87"/>
      <c r="U32" s="87"/>
      <c r="V32" s="87"/>
      <c r="W32" s="87"/>
      <c r="X32" s="87"/>
      <c r="Y32" s="87"/>
      <c r="Z32" s="87"/>
    </row>
    <row r="33" spans="1:26" ht="42" customHeight="1">
      <c r="A33" s="747" t="s">
        <v>785</v>
      </c>
      <c r="B33" s="747" t="s">
        <v>718</v>
      </c>
      <c r="C33" s="747" t="s">
        <v>719</v>
      </c>
      <c r="D33" s="746" t="s">
        <v>769</v>
      </c>
      <c r="E33" s="746" t="s">
        <v>786</v>
      </c>
      <c r="F33" s="746" t="s">
        <v>687</v>
      </c>
      <c r="G33" s="80">
        <v>1</v>
      </c>
      <c r="H33" s="81" t="s">
        <v>773</v>
      </c>
      <c r="I33" s="98" t="s">
        <v>774</v>
      </c>
      <c r="J33" s="83"/>
      <c r="K33" s="104"/>
      <c r="L33" s="748"/>
      <c r="M33" s="665"/>
      <c r="N33" s="106"/>
      <c r="O33" s="86" t="s">
        <v>380</v>
      </c>
      <c r="P33" s="86" t="s">
        <v>380</v>
      </c>
      <c r="Q33" s="86" t="s">
        <v>380</v>
      </c>
      <c r="R33" s="83" t="s">
        <v>103</v>
      </c>
      <c r="S33" s="86" t="s">
        <v>379</v>
      </c>
      <c r="T33" s="87"/>
      <c r="U33" s="87"/>
      <c r="V33" s="87"/>
      <c r="W33" s="87"/>
      <c r="X33" s="87"/>
      <c r="Y33" s="87"/>
      <c r="Z33" s="87"/>
    </row>
    <row r="34" spans="1:26" ht="75.75" customHeight="1">
      <c r="A34" s="666"/>
      <c r="B34" s="666"/>
      <c r="C34" s="666"/>
      <c r="D34" s="666"/>
      <c r="E34" s="666"/>
      <c r="F34" s="666"/>
      <c r="G34" s="80">
        <v>2</v>
      </c>
      <c r="H34" s="81" t="s">
        <v>791</v>
      </c>
      <c r="I34" s="81" t="s">
        <v>792</v>
      </c>
      <c r="J34" s="83"/>
      <c r="K34" s="104"/>
      <c r="L34" s="666"/>
      <c r="M34" s="665"/>
      <c r="N34" s="106"/>
      <c r="O34" s="86" t="s">
        <v>380</v>
      </c>
      <c r="P34" s="86" t="s">
        <v>380</v>
      </c>
      <c r="Q34" s="86" t="s">
        <v>380</v>
      </c>
      <c r="R34" s="83" t="s">
        <v>103</v>
      </c>
      <c r="S34" s="86" t="s">
        <v>379</v>
      </c>
      <c r="T34" s="87"/>
      <c r="U34" s="87"/>
      <c r="V34" s="87"/>
      <c r="W34" s="87"/>
      <c r="X34" s="87"/>
      <c r="Y34" s="87"/>
      <c r="Z34" s="87"/>
    </row>
    <row r="35" spans="1:26" ht="103.5" customHeight="1">
      <c r="A35" s="747" t="s">
        <v>793</v>
      </c>
      <c r="B35" s="747" t="s">
        <v>718</v>
      </c>
      <c r="C35" s="747" t="s">
        <v>719</v>
      </c>
      <c r="D35" s="746" t="s">
        <v>769</v>
      </c>
      <c r="E35" s="746" t="s">
        <v>795</v>
      </c>
      <c r="F35" s="746" t="s">
        <v>687</v>
      </c>
      <c r="G35" s="80">
        <v>1</v>
      </c>
      <c r="H35" s="81" t="s">
        <v>796</v>
      </c>
      <c r="I35" s="98" t="s">
        <v>797</v>
      </c>
      <c r="J35" s="83"/>
      <c r="K35" s="104"/>
      <c r="L35" s="748"/>
      <c r="M35" s="665"/>
      <c r="N35" s="106"/>
      <c r="O35" s="86" t="s">
        <v>380</v>
      </c>
      <c r="P35" s="86" t="s">
        <v>380</v>
      </c>
      <c r="Q35" s="86" t="s">
        <v>380</v>
      </c>
      <c r="R35" s="83" t="s">
        <v>103</v>
      </c>
      <c r="S35" s="86" t="s">
        <v>379</v>
      </c>
      <c r="T35" s="87"/>
      <c r="U35" s="87"/>
      <c r="V35" s="87"/>
      <c r="W35" s="87"/>
      <c r="X35" s="87"/>
      <c r="Y35" s="87"/>
      <c r="Z35" s="87"/>
    </row>
    <row r="36" spans="1:26" ht="72.75" customHeight="1">
      <c r="A36" s="666"/>
      <c r="B36" s="666"/>
      <c r="C36" s="666"/>
      <c r="D36" s="666"/>
      <c r="E36" s="666"/>
      <c r="F36" s="666"/>
      <c r="G36" s="80">
        <v>2</v>
      </c>
      <c r="H36" s="81" t="s">
        <v>798</v>
      </c>
      <c r="I36" s="81" t="s">
        <v>799</v>
      </c>
      <c r="J36" s="83"/>
      <c r="K36" s="104"/>
      <c r="L36" s="666"/>
      <c r="M36" s="665"/>
      <c r="N36" s="106"/>
      <c r="O36" s="86" t="s">
        <v>380</v>
      </c>
      <c r="P36" s="86" t="s">
        <v>380</v>
      </c>
      <c r="Q36" s="86" t="s">
        <v>380</v>
      </c>
      <c r="R36" s="83" t="s">
        <v>103</v>
      </c>
      <c r="S36" s="86" t="s">
        <v>379</v>
      </c>
      <c r="T36" s="87"/>
      <c r="U36" s="87"/>
      <c r="V36" s="87"/>
      <c r="W36" s="87"/>
      <c r="X36" s="87"/>
      <c r="Y36" s="87"/>
      <c r="Z36" s="87"/>
    </row>
    <row r="37" spans="1:26" ht="68.25" customHeight="1">
      <c r="A37" s="747" t="s">
        <v>800</v>
      </c>
      <c r="B37" s="747" t="s">
        <v>718</v>
      </c>
      <c r="C37" s="747" t="s">
        <v>719</v>
      </c>
      <c r="D37" s="746" t="s">
        <v>769</v>
      </c>
      <c r="E37" s="746" t="s">
        <v>803</v>
      </c>
      <c r="F37" s="746" t="s">
        <v>687</v>
      </c>
      <c r="G37" s="80">
        <v>1</v>
      </c>
      <c r="H37" s="81" t="s">
        <v>804</v>
      </c>
      <c r="I37" s="98" t="s">
        <v>805</v>
      </c>
      <c r="J37" s="83"/>
      <c r="K37" s="104"/>
      <c r="L37" s="748"/>
      <c r="M37" s="665"/>
      <c r="N37" s="106"/>
      <c r="O37" s="86" t="s">
        <v>380</v>
      </c>
      <c r="P37" s="86" t="s">
        <v>380</v>
      </c>
      <c r="Q37" s="86" t="s">
        <v>380</v>
      </c>
      <c r="R37" s="83" t="s">
        <v>103</v>
      </c>
      <c r="S37" s="86" t="s">
        <v>379</v>
      </c>
      <c r="T37" s="87"/>
      <c r="U37" s="87"/>
      <c r="V37" s="87"/>
      <c r="W37" s="87"/>
      <c r="X37" s="87"/>
      <c r="Y37" s="87"/>
      <c r="Z37" s="87"/>
    </row>
    <row r="38" spans="1:26" ht="72.75" customHeight="1">
      <c r="A38" s="666"/>
      <c r="B38" s="666"/>
      <c r="C38" s="666"/>
      <c r="D38" s="666"/>
      <c r="E38" s="666"/>
      <c r="F38" s="666"/>
      <c r="G38" s="80">
        <v>2</v>
      </c>
      <c r="H38" s="81" t="s">
        <v>809</v>
      </c>
      <c r="I38" s="81" t="s">
        <v>799</v>
      </c>
      <c r="J38" s="83"/>
      <c r="K38" s="104"/>
      <c r="L38" s="666"/>
      <c r="M38" s="665"/>
      <c r="N38" s="106"/>
      <c r="O38" s="86" t="s">
        <v>380</v>
      </c>
      <c r="P38" s="86" t="s">
        <v>380</v>
      </c>
      <c r="Q38" s="86" t="s">
        <v>380</v>
      </c>
      <c r="R38" s="83" t="s">
        <v>103</v>
      </c>
      <c r="S38" s="86" t="s">
        <v>379</v>
      </c>
      <c r="T38" s="87"/>
      <c r="U38" s="87"/>
      <c r="V38" s="87"/>
      <c r="W38" s="87"/>
      <c r="X38" s="87"/>
      <c r="Y38" s="87"/>
      <c r="Z38" s="87"/>
    </row>
    <row r="39" spans="1:26" ht="112.5" customHeight="1">
      <c r="A39" s="747" t="s">
        <v>815</v>
      </c>
      <c r="B39" s="747" t="s">
        <v>718</v>
      </c>
      <c r="C39" s="747" t="s">
        <v>719</v>
      </c>
      <c r="D39" s="746" t="s">
        <v>769</v>
      </c>
      <c r="E39" s="746" t="s">
        <v>817</v>
      </c>
      <c r="F39" s="746" t="s">
        <v>687</v>
      </c>
      <c r="G39" s="80">
        <v>1</v>
      </c>
      <c r="H39" s="81" t="s">
        <v>818</v>
      </c>
      <c r="I39" s="98" t="s">
        <v>819</v>
      </c>
      <c r="J39" s="83"/>
      <c r="K39" s="104"/>
      <c r="L39" s="748"/>
      <c r="M39" s="665"/>
      <c r="N39" s="106"/>
      <c r="O39" s="86" t="s">
        <v>380</v>
      </c>
      <c r="P39" s="86" t="s">
        <v>380</v>
      </c>
      <c r="Q39" s="86" t="s">
        <v>380</v>
      </c>
      <c r="R39" s="83" t="s">
        <v>103</v>
      </c>
      <c r="S39" s="86" t="s">
        <v>379</v>
      </c>
      <c r="T39" s="87"/>
      <c r="U39" s="87"/>
      <c r="V39" s="87"/>
      <c r="W39" s="87"/>
      <c r="X39" s="87"/>
      <c r="Y39" s="87"/>
      <c r="Z39" s="87"/>
    </row>
    <row r="40" spans="1:26" ht="108.75" customHeight="1">
      <c r="A40" s="666"/>
      <c r="B40" s="666"/>
      <c r="C40" s="666"/>
      <c r="D40" s="666"/>
      <c r="E40" s="666"/>
      <c r="F40" s="666"/>
      <c r="G40" s="80">
        <v>2</v>
      </c>
      <c r="H40" s="81" t="s">
        <v>823</v>
      </c>
      <c r="I40" s="81" t="s">
        <v>825</v>
      </c>
      <c r="J40" s="83"/>
      <c r="K40" s="104"/>
      <c r="L40" s="666"/>
      <c r="M40" s="665"/>
      <c r="N40" s="106"/>
      <c r="O40" s="86" t="s">
        <v>380</v>
      </c>
      <c r="P40" s="86" t="s">
        <v>380</v>
      </c>
      <c r="Q40" s="86" t="s">
        <v>380</v>
      </c>
      <c r="R40" s="83" t="s">
        <v>103</v>
      </c>
      <c r="S40" s="86" t="s">
        <v>379</v>
      </c>
      <c r="T40" s="87"/>
      <c r="U40" s="87"/>
      <c r="V40" s="87"/>
      <c r="W40" s="87"/>
      <c r="X40" s="87"/>
      <c r="Y40" s="87"/>
      <c r="Z40" s="87"/>
    </row>
    <row r="41" spans="1:26" ht="134.25" customHeight="1">
      <c r="A41" s="80" t="s">
        <v>830</v>
      </c>
      <c r="B41" s="80" t="s">
        <v>718</v>
      </c>
      <c r="C41" s="80" t="s">
        <v>719</v>
      </c>
      <c r="D41" s="81" t="s">
        <v>831</v>
      </c>
      <c r="E41" s="81" t="s">
        <v>597</v>
      </c>
      <c r="F41" s="81" t="s">
        <v>687</v>
      </c>
      <c r="G41" s="80">
        <v>1</v>
      </c>
      <c r="H41" s="81" t="s">
        <v>832</v>
      </c>
      <c r="I41" s="81" t="s">
        <v>834</v>
      </c>
      <c r="J41" s="83"/>
      <c r="K41" s="104"/>
      <c r="L41" s="83"/>
      <c r="M41" s="665"/>
      <c r="N41" s="106"/>
      <c r="O41" s="86" t="s">
        <v>380</v>
      </c>
      <c r="P41" s="86" t="s">
        <v>380</v>
      </c>
      <c r="Q41" s="86" t="s">
        <v>380</v>
      </c>
      <c r="R41" s="83" t="s">
        <v>103</v>
      </c>
      <c r="S41" s="86" t="s">
        <v>379</v>
      </c>
      <c r="T41" s="87"/>
      <c r="U41" s="87"/>
      <c r="V41" s="87"/>
      <c r="W41" s="87"/>
      <c r="X41" s="87"/>
      <c r="Y41" s="87"/>
      <c r="Z41" s="87"/>
    </row>
    <row r="42" spans="1:26" ht="134.25" customHeight="1">
      <c r="A42" s="747" t="s">
        <v>838</v>
      </c>
      <c r="B42" s="747" t="s">
        <v>718</v>
      </c>
      <c r="C42" s="747" t="s">
        <v>719</v>
      </c>
      <c r="D42" s="746" t="s">
        <v>841</v>
      </c>
      <c r="E42" s="746" t="s">
        <v>842</v>
      </c>
      <c r="F42" s="746" t="s">
        <v>687</v>
      </c>
      <c r="G42" s="80">
        <v>1</v>
      </c>
      <c r="H42" s="81" t="s">
        <v>843</v>
      </c>
      <c r="I42" s="81" t="s">
        <v>737</v>
      </c>
      <c r="J42" s="83"/>
      <c r="K42" s="104"/>
      <c r="L42" s="748"/>
      <c r="M42" s="665"/>
      <c r="N42" s="106"/>
      <c r="O42" s="86" t="s">
        <v>380</v>
      </c>
      <c r="P42" s="86" t="s">
        <v>380</v>
      </c>
      <c r="Q42" s="86" t="s">
        <v>380</v>
      </c>
      <c r="R42" s="83" t="s">
        <v>103</v>
      </c>
      <c r="S42" s="86" t="s">
        <v>379</v>
      </c>
      <c r="T42" s="87"/>
      <c r="U42" s="87"/>
      <c r="V42" s="87"/>
      <c r="W42" s="87"/>
      <c r="X42" s="87"/>
      <c r="Y42" s="87"/>
      <c r="Z42" s="87"/>
    </row>
    <row r="43" spans="1:26" ht="51" customHeight="1">
      <c r="A43" s="665"/>
      <c r="B43" s="665"/>
      <c r="C43" s="665"/>
      <c r="D43" s="665"/>
      <c r="E43" s="665"/>
      <c r="F43" s="665"/>
      <c r="G43" s="80">
        <v>2</v>
      </c>
      <c r="H43" s="98" t="s">
        <v>846</v>
      </c>
      <c r="I43" s="81" t="s">
        <v>847</v>
      </c>
      <c r="J43" s="83"/>
      <c r="K43" s="84"/>
      <c r="L43" s="665"/>
      <c r="M43" s="665"/>
      <c r="N43" s="85"/>
      <c r="O43" s="86" t="s">
        <v>380</v>
      </c>
      <c r="P43" s="86" t="s">
        <v>380</v>
      </c>
      <c r="Q43" s="86" t="s">
        <v>380</v>
      </c>
      <c r="R43" s="83" t="s">
        <v>103</v>
      </c>
      <c r="S43" s="86" t="s">
        <v>379</v>
      </c>
      <c r="T43" s="87"/>
      <c r="U43" s="87"/>
      <c r="V43" s="87"/>
      <c r="W43" s="87"/>
      <c r="X43" s="87"/>
      <c r="Y43" s="87"/>
      <c r="Z43" s="87"/>
    </row>
    <row r="44" spans="1:26" ht="78" customHeight="1">
      <c r="A44" s="665"/>
      <c r="B44" s="665"/>
      <c r="C44" s="665"/>
      <c r="D44" s="665"/>
      <c r="E44" s="665"/>
      <c r="F44" s="665"/>
      <c r="G44" s="80">
        <v>3</v>
      </c>
      <c r="H44" s="98" t="s">
        <v>846</v>
      </c>
      <c r="I44" s="81" t="s">
        <v>850</v>
      </c>
      <c r="J44" s="83"/>
      <c r="K44" s="84"/>
      <c r="L44" s="665"/>
      <c r="M44" s="665"/>
      <c r="N44" s="85"/>
      <c r="O44" s="86" t="s">
        <v>380</v>
      </c>
      <c r="P44" s="86" t="s">
        <v>380</v>
      </c>
      <c r="Q44" s="86" t="s">
        <v>380</v>
      </c>
      <c r="R44" s="83" t="s">
        <v>103</v>
      </c>
      <c r="S44" s="86" t="s">
        <v>379</v>
      </c>
      <c r="T44" s="87"/>
      <c r="U44" s="87"/>
      <c r="V44" s="87"/>
      <c r="W44" s="87"/>
      <c r="X44" s="87"/>
      <c r="Y44" s="87"/>
      <c r="Z44" s="87"/>
    </row>
    <row r="45" spans="1:26" ht="16.5" customHeight="1">
      <c r="A45" s="666"/>
      <c r="B45" s="666"/>
      <c r="C45" s="666"/>
      <c r="D45" s="666"/>
      <c r="E45" s="666"/>
      <c r="F45" s="666"/>
      <c r="G45" s="80">
        <v>4</v>
      </c>
      <c r="H45" s="98" t="s">
        <v>853</v>
      </c>
      <c r="I45" s="81" t="s">
        <v>555</v>
      </c>
      <c r="J45" s="83"/>
      <c r="K45" s="84"/>
      <c r="L45" s="666"/>
      <c r="M45" s="666"/>
      <c r="N45" s="85"/>
      <c r="O45" s="86" t="s">
        <v>380</v>
      </c>
      <c r="P45" s="86" t="s">
        <v>380</v>
      </c>
      <c r="Q45" s="86" t="s">
        <v>380</v>
      </c>
      <c r="R45" s="83" t="s">
        <v>103</v>
      </c>
      <c r="S45" s="86" t="s">
        <v>379</v>
      </c>
      <c r="T45" s="87"/>
      <c r="U45" s="87"/>
      <c r="V45" s="87"/>
      <c r="W45" s="87"/>
      <c r="X45" s="87"/>
      <c r="Y45" s="87"/>
      <c r="Z45" s="87"/>
    </row>
    <row r="46" spans="1:26" ht="16.5" customHeight="1">
      <c r="A46" s="747" t="s">
        <v>855</v>
      </c>
      <c r="B46" s="747" t="s">
        <v>363</v>
      </c>
      <c r="C46" s="747" t="s">
        <v>365</v>
      </c>
      <c r="D46" s="746" t="s">
        <v>857</v>
      </c>
      <c r="E46" s="746" t="s">
        <v>858</v>
      </c>
      <c r="F46" s="746" t="s">
        <v>860</v>
      </c>
      <c r="G46" s="80">
        <v>1</v>
      </c>
      <c r="H46" s="81" t="s">
        <v>863</v>
      </c>
      <c r="I46" s="92" t="s">
        <v>864</v>
      </c>
      <c r="J46" s="83" t="s">
        <v>158</v>
      </c>
      <c r="K46" s="104"/>
      <c r="L46" s="748"/>
      <c r="M46" s="84"/>
      <c r="N46" s="106"/>
      <c r="O46" s="86" t="s">
        <v>380</v>
      </c>
      <c r="P46" s="86" t="s">
        <v>380</v>
      </c>
      <c r="Q46" s="86" t="s">
        <v>865</v>
      </c>
      <c r="R46" s="83" t="s">
        <v>103</v>
      </c>
      <c r="S46" s="86"/>
      <c r="T46" s="118"/>
      <c r="U46" s="118"/>
      <c r="V46" s="118"/>
      <c r="W46" s="118"/>
      <c r="X46" s="118"/>
      <c r="Y46" s="118"/>
      <c r="Z46" s="118"/>
    </row>
    <row r="47" spans="1:26" ht="16.5" customHeight="1">
      <c r="A47" s="665"/>
      <c r="B47" s="665"/>
      <c r="C47" s="665"/>
      <c r="D47" s="665"/>
      <c r="E47" s="665"/>
      <c r="F47" s="665"/>
      <c r="G47" s="80">
        <v>2</v>
      </c>
      <c r="H47" s="81" t="s">
        <v>410</v>
      </c>
      <c r="I47" s="92" t="s">
        <v>627</v>
      </c>
      <c r="J47" s="83" t="s">
        <v>158</v>
      </c>
      <c r="K47" s="104"/>
      <c r="L47" s="665"/>
      <c r="M47" s="84"/>
      <c r="N47" s="106"/>
      <c r="O47" s="86" t="s">
        <v>380</v>
      </c>
      <c r="P47" s="86" t="s">
        <v>380</v>
      </c>
      <c r="Q47" s="86" t="s">
        <v>865</v>
      </c>
      <c r="R47" s="83" t="s">
        <v>103</v>
      </c>
      <c r="S47" s="86"/>
      <c r="T47" s="118"/>
      <c r="U47" s="118"/>
      <c r="V47" s="118"/>
      <c r="W47" s="118"/>
      <c r="X47" s="118"/>
      <c r="Y47" s="118"/>
      <c r="Z47" s="118"/>
    </row>
    <row r="48" spans="1:26" ht="19.5" customHeight="1">
      <c r="A48" s="665"/>
      <c r="B48" s="665"/>
      <c r="C48" s="665"/>
      <c r="D48" s="665"/>
      <c r="E48" s="665"/>
      <c r="F48" s="665"/>
      <c r="G48" s="80">
        <v>3</v>
      </c>
      <c r="H48" s="81" t="s">
        <v>416</v>
      </c>
      <c r="I48" s="92" t="s">
        <v>634</v>
      </c>
      <c r="J48" s="83" t="s">
        <v>158</v>
      </c>
      <c r="K48" s="104"/>
      <c r="L48" s="665"/>
      <c r="M48" s="84"/>
      <c r="N48" s="106"/>
      <c r="O48" s="86" t="s">
        <v>380</v>
      </c>
      <c r="P48" s="86" t="s">
        <v>380</v>
      </c>
      <c r="Q48" s="86" t="s">
        <v>865</v>
      </c>
      <c r="R48" s="83" t="s">
        <v>103</v>
      </c>
      <c r="S48" s="86"/>
      <c r="T48" s="118"/>
      <c r="U48" s="118"/>
      <c r="V48" s="118"/>
      <c r="W48" s="118"/>
      <c r="X48" s="118"/>
      <c r="Y48" s="118"/>
      <c r="Z48" s="118"/>
    </row>
    <row r="49" spans="1:26" ht="16.5" customHeight="1">
      <c r="A49" s="665"/>
      <c r="B49" s="665"/>
      <c r="C49" s="665"/>
      <c r="D49" s="665"/>
      <c r="E49" s="665"/>
      <c r="F49" s="665"/>
      <c r="G49" s="80">
        <v>4</v>
      </c>
      <c r="H49" s="81" t="s">
        <v>878</v>
      </c>
      <c r="I49" s="92" t="s">
        <v>879</v>
      </c>
      <c r="J49" s="83" t="s">
        <v>158</v>
      </c>
      <c r="K49" s="104"/>
      <c r="L49" s="665"/>
      <c r="M49" s="84"/>
      <c r="N49" s="106"/>
      <c r="O49" s="86" t="s">
        <v>380</v>
      </c>
      <c r="P49" s="86" t="s">
        <v>380</v>
      </c>
      <c r="Q49" s="86" t="s">
        <v>865</v>
      </c>
      <c r="R49" s="83" t="s">
        <v>103</v>
      </c>
      <c r="S49" s="86"/>
      <c r="T49" s="118"/>
      <c r="U49" s="118"/>
      <c r="V49" s="118"/>
      <c r="W49" s="118"/>
      <c r="X49" s="118"/>
      <c r="Y49" s="118"/>
      <c r="Z49" s="118"/>
    </row>
    <row r="50" spans="1:26" ht="52.5" customHeight="1">
      <c r="A50" s="665"/>
      <c r="B50" s="665"/>
      <c r="C50" s="665"/>
      <c r="D50" s="665"/>
      <c r="E50" s="665"/>
      <c r="F50" s="665"/>
      <c r="G50" s="80">
        <v>5</v>
      </c>
      <c r="H50" s="81" t="s">
        <v>410</v>
      </c>
      <c r="I50" s="92" t="s">
        <v>884</v>
      </c>
      <c r="J50" s="83" t="s">
        <v>158</v>
      </c>
      <c r="K50" s="104"/>
      <c r="L50" s="665"/>
      <c r="M50" s="84"/>
      <c r="N50" s="106"/>
      <c r="O50" s="86" t="s">
        <v>380</v>
      </c>
      <c r="P50" s="86" t="s">
        <v>380</v>
      </c>
      <c r="Q50" s="86" t="s">
        <v>865</v>
      </c>
      <c r="R50" s="83" t="s">
        <v>103</v>
      </c>
      <c r="S50" s="86"/>
      <c r="T50" s="118"/>
      <c r="U50" s="118"/>
      <c r="V50" s="118"/>
      <c r="W50" s="118"/>
      <c r="X50" s="118"/>
      <c r="Y50" s="118"/>
      <c r="Z50" s="118"/>
    </row>
    <row r="51" spans="1:26" ht="52.5" customHeight="1">
      <c r="A51" s="665"/>
      <c r="B51" s="665"/>
      <c r="C51" s="665"/>
      <c r="D51" s="665"/>
      <c r="E51" s="665"/>
      <c r="F51" s="665"/>
      <c r="G51" s="80">
        <v>6</v>
      </c>
      <c r="H51" s="81" t="s">
        <v>416</v>
      </c>
      <c r="I51" s="81" t="s">
        <v>889</v>
      </c>
      <c r="J51" s="83" t="s">
        <v>158</v>
      </c>
      <c r="K51" s="104"/>
      <c r="L51" s="665"/>
      <c r="M51" s="84"/>
      <c r="N51" s="106"/>
      <c r="O51" s="86" t="s">
        <v>380</v>
      </c>
      <c r="P51" s="86" t="s">
        <v>380</v>
      </c>
      <c r="Q51" s="86" t="s">
        <v>865</v>
      </c>
      <c r="R51" s="83" t="s">
        <v>103</v>
      </c>
      <c r="S51" s="86"/>
      <c r="T51" s="118"/>
      <c r="U51" s="118"/>
      <c r="V51" s="118"/>
      <c r="W51" s="118"/>
      <c r="X51" s="118"/>
      <c r="Y51" s="118"/>
      <c r="Z51" s="118"/>
    </row>
    <row r="52" spans="1:26" ht="105" customHeight="1">
      <c r="A52" s="665"/>
      <c r="B52" s="665"/>
      <c r="C52" s="665"/>
      <c r="D52" s="665"/>
      <c r="E52" s="665"/>
      <c r="F52" s="665"/>
      <c r="G52" s="80">
        <v>7</v>
      </c>
      <c r="H52" s="81" t="s">
        <v>745</v>
      </c>
      <c r="I52" s="81" t="s">
        <v>746</v>
      </c>
      <c r="J52" s="83"/>
      <c r="K52" s="104"/>
      <c r="L52" s="750"/>
      <c r="M52" s="84"/>
      <c r="N52" s="106"/>
      <c r="O52" s="86" t="s">
        <v>380</v>
      </c>
      <c r="P52" s="86" t="s">
        <v>380</v>
      </c>
      <c r="Q52" s="86" t="s">
        <v>380</v>
      </c>
      <c r="R52" s="83" t="s">
        <v>103</v>
      </c>
      <c r="S52" s="86"/>
      <c r="T52" s="118"/>
      <c r="U52" s="118"/>
      <c r="V52" s="118"/>
      <c r="W52" s="118"/>
      <c r="X52" s="118"/>
      <c r="Y52" s="118"/>
      <c r="Z52" s="118"/>
    </row>
    <row r="53" spans="1:26" ht="160.5" customHeight="1">
      <c r="A53" s="26" t="s">
        <v>895</v>
      </c>
      <c r="B53" s="26" t="s">
        <v>363</v>
      </c>
      <c r="C53" s="26" t="s">
        <v>365</v>
      </c>
      <c r="D53" s="93" t="s">
        <v>896</v>
      </c>
      <c r="E53" s="93" t="s">
        <v>897</v>
      </c>
      <c r="F53" s="124" t="s">
        <v>860</v>
      </c>
      <c r="G53" s="26">
        <v>1</v>
      </c>
      <c r="H53" s="92" t="s">
        <v>900</v>
      </c>
      <c r="I53" s="81" t="s">
        <v>902</v>
      </c>
      <c r="J53" s="86"/>
      <c r="K53" s="104"/>
      <c r="L53" s="86"/>
      <c r="M53" s="117"/>
      <c r="N53" s="125"/>
      <c r="O53" s="86" t="s">
        <v>380</v>
      </c>
      <c r="P53" s="86" t="s">
        <v>380</v>
      </c>
      <c r="Q53" s="86" t="s">
        <v>380</v>
      </c>
      <c r="R53" s="83" t="s">
        <v>103</v>
      </c>
      <c r="S53" s="86"/>
      <c r="T53" s="87"/>
      <c r="U53" s="87"/>
      <c r="V53" s="87"/>
      <c r="W53" s="87"/>
      <c r="X53" s="87"/>
      <c r="Y53" s="87"/>
      <c r="Z53" s="87"/>
    </row>
    <row r="54" spans="1:26" ht="135.75" customHeight="1">
      <c r="A54" s="26" t="s">
        <v>906</v>
      </c>
      <c r="B54" s="26" t="s">
        <v>363</v>
      </c>
      <c r="C54" s="26" t="s">
        <v>365</v>
      </c>
      <c r="D54" s="92" t="s">
        <v>896</v>
      </c>
      <c r="E54" s="93" t="s">
        <v>907</v>
      </c>
      <c r="F54" s="124" t="s">
        <v>860</v>
      </c>
      <c r="G54" s="26">
        <v>1</v>
      </c>
      <c r="H54" s="92" t="s">
        <v>908</v>
      </c>
      <c r="I54" s="81" t="s">
        <v>909</v>
      </c>
      <c r="J54" s="86"/>
      <c r="K54" s="104"/>
      <c r="L54" s="86"/>
      <c r="M54" s="117"/>
      <c r="N54" s="125"/>
      <c r="O54" s="86" t="s">
        <v>380</v>
      </c>
      <c r="P54" s="86" t="s">
        <v>380</v>
      </c>
      <c r="Q54" s="86" t="s">
        <v>380</v>
      </c>
      <c r="R54" s="83" t="s">
        <v>103</v>
      </c>
      <c r="S54" s="86"/>
      <c r="T54" s="87"/>
      <c r="U54" s="87"/>
      <c r="V54" s="87"/>
      <c r="W54" s="87"/>
      <c r="X54" s="87"/>
      <c r="Y54" s="87"/>
      <c r="Z54" s="87"/>
    </row>
    <row r="55" spans="1:26" ht="145.5" customHeight="1">
      <c r="A55" s="26" t="s">
        <v>913</v>
      </c>
      <c r="B55" s="26" t="s">
        <v>363</v>
      </c>
      <c r="C55" s="26" t="s">
        <v>365</v>
      </c>
      <c r="D55" s="92" t="s">
        <v>896</v>
      </c>
      <c r="E55" s="93" t="s">
        <v>914</v>
      </c>
      <c r="F55" s="124" t="s">
        <v>860</v>
      </c>
      <c r="G55" s="26">
        <v>1</v>
      </c>
      <c r="H55" s="92" t="s">
        <v>916</v>
      </c>
      <c r="I55" s="81" t="s">
        <v>909</v>
      </c>
      <c r="J55" s="86"/>
      <c r="K55" s="104"/>
      <c r="L55" s="86"/>
      <c r="M55" s="117"/>
      <c r="N55" s="125"/>
      <c r="O55" s="86" t="s">
        <v>380</v>
      </c>
      <c r="P55" s="86" t="s">
        <v>380</v>
      </c>
      <c r="Q55" s="86" t="s">
        <v>380</v>
      </c>
      <c r="R55" s="83" t="s">
        <v>103</v>
      </c>
      <c r="S55" s="86"/>
      <c r="T55" s="87"/>
      <c r="U55" s="87"/>
      <c r="V55" s="87"/>
      <c r="W55" s="87"/>
      <c r="X55" s="87"/>
      <c r="Y55" s="87"/>
      <c r="Z55" s="87"/>
    </row>
    <row r="56" spans="1:26" ht="172.5" customHeight="1">
      <c r="A56" s="26" t="s">
        <v>920</v>
      </c>
      <c r="B56" s="26" t="s">
        <v>363</v>
      </c>
      <c r="C56" s="26" t="s">
        <v>365</v>
      </c>
      <c r="D56" s="92" t="s">
        <v>896</v>
      </c>
      <c r="E56" s="93" t="s">
        <v>922</v>
      </c>
      <c r="F56" s="124" t="s">
        <v>860</v>
      </c>
      <c r="G56" s="26">
        <v>1</v>
      </c>
      <c r="H56" s="92" t="s">
        <v>923</v>
      </c>
      <c r="I56" s="81" t="s">
        <v>925</v>
      </c>
      <c r="J56" s="86"/>
      <c r="K56" s="104"/>
      <c r="L56" s="86"/>
      <c r="M56" s="117"/>
      <c r="N56" s="125"/>
      <c r="O56" s="86" t="s">
        <v>380</v>
      </c>
      <c r="P56" s="86" t="s">
        <v>380</v>
      </c>
      <c r="Q56" s="86" t="s">
        <v>380</v>
      </c>
      <c r="R56" s="83" t="s">
        <v>103</v>
      </c>
      <c r="S56" s="86"/>
      <c r="T56" s="87"/>
      <c r="U56" s="87"/>
      <c r="V56" s="87"/>
      <c r="W56" s="87"/>
      <c r="X56" s="87"/>
      <c r="Y56" s="87"/>
      <c r="Z56" s="87"/>
    </row>
    <row r="57" spans="1:26" ht="140.25" customHeight="1">
      <c r="A57" s="26" t="s">
        <v>928</v>
      </c>
      <c r="B57" s="26" t="s">
        <v>363</v>
      </c>
      <c r="C57" s="26" t="s">
        <v>365</v>
      </c>
      <c r="D57" s="92" t="s">
        <v>896</v>
      </c>
      <c r="E57" s="93" t="s">
        <v>692</v>
      </c>
      <c r="F57" s="124" t="s">
        <v>860</v>
      </c>
      <c r="G57" s="26">
        <v>1</v>
      </c>
      <c r="H57" s="92" t="s">
        <v>933</v>
      </c>
      <c r="I57" s="126" t="s">
        <v>934</v>
      </c>
      <c r="J57" s="86"/>
      <c r="K57" s="104"/>
      <c r="L57" s="86"/>
      <c r="M57" s="117"/>
      <c r="N57" s="125"/>
      <c r="O57" s="86" t="s">
        <v>380</v>
      </c>
      <c r="P57" s="86" t="s">
        <v>380</v>
      </c>
      <c r="Q57" s="86" t="s">
        <v>380</v>
      </c>
      <c r="R57" s="83" t="s">
        <v>103</v>
      </c>
      <c r="S57" s="86"/>
      <c r="T57" s="87"/>
      <c r="U57" s="87"/>
      <c r="V57" s="87"/>
      <c r="W57" s="87"/>
      <c r="X57" s="87"/>
      <c r="Y57" s="87"/>
      <c r="Z57" s="87"/>
    </row>
    <row r="58" spans="1:26" ht="141.75" customHeight="1">
      <c r="A58" s="26" t="s">
        <v>939</v>
      </c>
      <c r="B58" s="26" t="s">
        <v>363</v>
      </c>
      <c r="C58" s="26" t="s">
        <v>365</v>
      </c>
      <c r="D58" s="92" t="s">
        <v>896</v>
      </c>
      <c r="E58" s="93" t="s">
        <v>940</v>
      </c>
      <c r="F58" s="124" t="s">
        <v>860</v>
      </c>
      <c r="G58" s="26">
        <v>1</v>
      </c>
      <c r="H58" s="92" t="s">
        <v>941</v>
      </c>
      <c r="I58" s="81" t="s">
        <v>942</v>
      </c>
      <c r="J58" s="86"/>
      <c r="K58" s="104"/>
      <c r="L58" s="86"/>
      <c r="M58" s="117"/>
      <c r="N58" s="125"/>
      <c r="O58" s="86" t="s">
        <v>380</v>
      </c>
      <c r="P58" s="86" t="s">
        <v>380</v>
      </c>
      <c r="Q58" s="86" t="s">
        <v>380</v>
      </c>
      <c r="R58" s="83" t="s">
        <v>103</v>
      </c>
      <c r="S58" s="86"/>
      <c r="T58" s="87"/>
      <c r="U58" s="87"/>
      <c r="V58" s="87"/>
      <c r="W58" s="87"/>
      <c r="X58" s="87"/>
      <c r="Y58" s="87"/>
      <c r="Z58" s="87"/>
    </row>
    <row r="59" spans="1:26" ht="171" customHeight="1">
      <c r="A59" s="26" t="s">
        <v>943</v>
      </c>
      <c r="B59" s="78" t="s">
        <v>363</v>
      </c>
      <c r="C59" s="78" t="s">
        <v>365</v>
      </c>
      <c r="D59" s="93" t="s">
        <v>896</v>
      </c>
      <c r="E59" s="93" t="s">
        <v>945</v>
      </c>
      <c r="F59" s="124" t="s">
        <v>946</v>
      </c>
      <c r="G59" s="26">
        <v>1</v>
      </c>
      <c r="H59" s="92" t="s">
        <v>948</v>
      </c>
      <c r="I59" s="81" t="s">
        <v>949</v>
      </c>
      <c r="J59" s="86"/>
      <c r="K59" s="104"/>
      <c r="L59" s="86"/>
      <c r="M59" s="117"/>
      <c r="N59" s="125"/>
      <c r="O59" s="86" t="s">
        <v>380</v>
      </c>
      <c r="P59" s="86" t="s">
        <v>380</v>
      </c>
      <c r="Q59" s="86" t="s">
        <v>380</v>
      </c>
      <c r="R59" s="83" t="s">
        <v>103</v>
      </c>
      <c r="S59" s="86"/>
      <c r="T59" s="87"/>
      <c r="U59" s="87"/>
      <c r="V59" s="87"/>
      <c r="W59" s="87"/>
      <c r="X59" s="87"/>
      <c r="Y59" s="87"/>
      <c r="Z59" s="87"/>
    </row>
    <row r="60" spans="1:26" ht="173.25" customHeight="1">
      <c r="A60" s="26" t="s">
        <v>950</v>
      </c>
      <c r="B60" s="78" t="s">
        <v>363</v>
      </c>
      <c r="C60" s="78" t="s">
        <v>365</v>
      </c>
      <c r="D60" s="93" t="s">
        <v>896</v>
      </c>
      <c r="E60" s="93" t="s">
        <v>945</v>
      </c>
      <c r="F60" s="124" t="s">
        <v>946</v>
      </c>
      <c r="G60" s="26">
        <v>1</v>
      </c>
      <c r="H60" s="92" t="s">
        <v>951</v>
      </c>
      <c r="I60" s="81" t="s">
        <v>952</v>
      </c>
      <c r="J60" s="86"/>
      <c r="K60" s="104"/>
      <c r="L60" s="86"/>
      <c r="M60" s="117"/>
      <c r="N60" s="125"/>
      <c r="O60" s="86" t="s">
        <v>380</v>
      </c>
      <c r="P60" s="86" t="s">
        <v>380</v>
      </c>
      <c r="Q60" s="86" t="s">
        <v>380</v>
      </c>
      <c r="R60" s="83" t="s">
        <v>103</v>
      </c>
      <c r="S60" s="86"/>
      <c r="T60" s="87"/>
      <c r="U60" s="87"/>
      <c r="V60" s="87"/>
      <c r="W60" s="87"/>
      <c r="X60" s="87"/>
      <c r="Y60" s="87"/>
      <c r="Z60" s="87"/>
    </row>
    <row r="61" spans="1:26" ht="164.25" customHeight="1">
      <c r="A61" s="26" t="s">
        <v>957</v>
      </c>
      <c r="B61" s="78" t="s">
        <v>363</v>
      </c>
      <c r="C61" s="78" t="s">
        <v>365</v>
      </c>
      <c r="D61" s="93" t="s">
        <v>896</v>
      </c>
      <c r="E61" s="93" t="s">
        <v>945</v>
      </c>
      <c r="F61" s="124" t="s">
        <v>946</v>
      </c>
      <c r="G61" s="26">
        <v>1</v>
      </c>
      <c r="H61" s="92" t="s">
        <v>958</v>
      </c>
      <c r="I61" s="81" t="s">
        <v>959</v>
      </c>
      <c r="J61" s="86"/>
      <c r="K61" s="104"/>
      <c r="L61" s="86"/>
      <c r="M61" s="117"/>
      <c r="N61" s="125"/>
      <c r="O61" s="86" t="s">
        <v>380</v>
      </c>
      <c r="P61" s="86" t="s">
        <v>380</v>
      </c>
      <c r="Q61" s="86" t="s">
        <v>380</v>
      </c>
      <c r="R61" s="83" t="s">
        <v>103</v>
      </c>
      <c r="S61" s="86"/>
      <c r="T61" s="87"/>
      <c r="U61" s="87"/>
      <c r="V61" s="87"/>
      <c r="W61" s="87"/>
      <c r="X61" s="87"/>
      <c r="Y61" s="87"/>
      <c r="Z61" s="87"/>
    </row>
    <row r="62" spans="1:26" ht="138.75" customHeight="1">
      <c r="A62" s="26" t="s">
        <v>961</v>
      </c>
      <c r="B62" s="26" t="s">
        <v>363</v>
      </c>
      <c r="C62" s="26" t="s">
        <v>365</v>
      </c>
      <c r="D62" s="92" t="s">
        <v>896</v>
      </c>
      <c r="E62" s="93" t="s">
        <v>705</v>
      </c>
      <c r="F62" s="124" t="s">
        <v>946</v>
      </c>
      <c r="G62" s="26">
        <v>1</v>
      </c>
      <c r="H62" s="92" t="s">
        <v>965</v>
      </c>
      <c r="I62" s="126" t="s">
        <v>934</v>
      </c>
      <c r="J62" s="86"/>
      <c r="K62" s="104"/>
      <c r="L62" s="86"/>
      <c r="M62" s="117"/>
      <c r="N62" s="125"/>
      <c r="O62" s="86" t="s">
        <v>380</v>
      </c>
      <c r="P62" s="86" t="s">
        <v>380</v>
      </c>
      <c r="Q62" s="86" t="s">
        <v>380</v>
      </c>
      <c r="R62" s="83" t="s">
        <v>103</v>
      </c>
      <c r="S62" s="86"/>
      <c r="T62" s="87"/>
      <c r="U62" s="87"/>
      <c r="V62" s="87"/>
      <c r="W62" s="87"/>
      <c r="X62" s="87"/>
      <c r="Y62" s="87"/>
      <c r="Z62" s="87"/>
    </row>
    <row r="63" spans="1:26" ht="129.75" customHeight="1">
      <c r="A63" s="735" t="s">
        <v>968</v>
      </c>
      <c r="B63" s="735" t="s">
        <v>363</v>
      </c>
      <c r="C63" s="735" t="s">
        <v>365</v>
      </c>
      <c r="D63" s="740" t="s">
        <v>896</v>
      </c>
      <c r="E63" s="740" t="s">
        <v>970</v>
      </c>
      <c r="F63" s="740" t="s">
        <v>946</v>
      </c>
      <c r="G63" s="26">
        <v>1</v>
      </c>
      <c r="H63" s="92" t="s">
        <v>971</v>
      </c>
      <c r="I63" s="81" t="s">
        <v>972</v>
      </c>
      <c r="J63" s="86"/>
      <c r="K63" s="104"/>
      <c r="L63" s="734"/>
      <c r="M63" s="117"/>
      <c r="N63" s="106"/>
      <c r="O63" s="86" t="s">
        <v>380</v>
      </c>
      <c r="P63" s="86" t="s">
        <v>380</v>
      </c>
      <c r="Q63" s="86" t="s">
        <v>380</v>
      </c>
      <c r="R63" s="83" t="s">
        <v>103</v>
      </c>
      <c r="S63" s="86"/>
      <c r="T63" s="87"/>
      <c r="U63" s="87"/>
      <c r="V63" s="87"/>
      <c r="W63" s="87"/>
      <c r="X63" s="87"/>
      <c r="Y63" s="87"/>
      <c r="Z63" s="87"/>
    </row>
    <row r="64" spans="1:26" ht="16.5" customHeight="1">
      <c r="A64" s="665"/>
      <c r="B64" s="665"/>
      <c r="C64" s="665"/>
      <c r="D64" s="665"/>
      <c r="E64" s="665"/>
      <c r="F64" s="665"/>
      <c r="G64" s="26">
        <v>2</v>
      </c>
      <c r="H64" s="92" t="s">
        <v>975</v>
      </c>
      <c r="I64" s="81" t="s">
        <v>976</v>
      </c>
      <c r="J64" s="86"/>
      <c r="K64" s="104"/>
      <c r="L64" s="665"/>
      <c r="M64" s="117"/>
      <c r="N64" s="106"/>
      <c r="O64" s="86" t="s">
        <v>380</v>
      </c>
      <c r="P64" s="86" t="s">
        <v>380</v>
      </c>
      <c r="Q64" s="86" t="s">
        <v>380</v>
      </c>
      <c r="R64" s="83" t="s">
        <v>103</v>
      </c>
      <c r="S64" s="86"/>
      <c r="T64" s="87"/>
      <c r="U64" s="87"/>
      <c r="V64" s="87"/>
      <c r="W64" s="87"/>
      <c r="X64" s="87"/>
      <c r="Y64" s="87"/>
      <c r="Z64" s="87"/>
    </row>
    <row r="65" spans="1:26" ht="63.75" customHeight="1">
      <c r="A65" s="665"/>
      <c r="B65" s="665"/>
      <c r="C65" s="665"/>
      <c r="D65" s="665"/>
      <c r="E65" s="665"/>
      <c r="F65" s="665"/>
      <c r="G65" s="26">
        <v>3</v>
      </c>
      <c r="H65" s="92" t="s">
        <v>978</v>
      </c>
      <c r="I65" s="81" t="s">
        <v>979</v>
      </c>
      <c r="J65" s="86"/>
      <c r="K65" s="104"/>
      <c r="L65" s="665"/>
      <c r="M65" s="117"/>
      <c r="N65" s="106"/>
      <c r="O65" s="86" t="s">
        <v>380</v>
      </c>
      <c r="P65" s="86" t="s">
        <v>380</v>
      </c>
      <c r="Q65" s="86" t="s">
        <v>380</v>
      </c>
      <c r="R65" s="83" t="s">
        <v>103</v>
      </c>
      <c r="S65" s="86"/>
      <c r="T65" s="87"/>
      <c r="U65" s="87"/>
      <c r="V65" s="87"/>
      <c r="W65" s="87"/>
      <c r="X65" s="87"/>
      <c r="Y65" s="87"/>
      <c r="Z65" s="87"/>
    </row>
    <row r="66" spans="1:26" ht="23.25" customHeight="1">
      <c r="A66" s="666"/>
      <c r="B66" s="666"/>
      <c r="C66" s="666"/>
      <c r="D66" s="666"/>
      <c r="E66" s="666"/>
      <c r="F66" s="666"/>
      <c r="G66" s="26">
        <v>4</v>
      </c>
      <c r="H66" s="92" t="s">
        <v>982</v>
      </c>
      <c r="I66" s="81" t="s">
        <v>983</v>
      </c>
      <c r="J66" s="86"/>
      <c r="K66" s="104"/>
      <c r="L66" s="666"/>
      <c r="M66" s="117"/>
      <c r="N66" s="106"/>
      <c r="O66" s="86" t="s">
        <v>380</v>
      </c>
      <c r="P66" s="86" t="s">
        <v>380</v>
      </c>
      <c r="Q66" s="86" t="s">
        <v>380</v>
      </c>
      <c r="R66" s="83" t="s">
        <v>103</v>
      </c>
      <c r="S66" s="86"/>
      <c r="T66" s="87"/>
      <c r="U66" s="87"/>
      <c r="V66" s="87"/>
      <c r="W66" s="87"/>
      <c r="X66" s="87"/>
      <c r="Y66" s="87"/>
      <c r="Z66" s="87"/>
    </row>
    <row r="67" spans="1:26" ht="183.75" customHeight="1">
      <c r="A67" s="26" t="s">
        <v>986</v>
      </c>
      <c r="B67" s="26" t="s">
        <v>363</v>
      </c>
      <c r="C67" s="26" t="s">
        <v>365</v>
      </c>
      <c r="D67" s="93" t="s">
        <v>896</v>
      </c>
      <c r="E67" s="93" t="s">
        <v>990</v>
      </c>
      <c r="F67" s="124" t="s">
        <v>991</v>
      </c>
      <c r="G67" s="26">
        <v>1</v>
      </c>
      <c r="H67" s="92" t="s">
        <v>992</v>
      </c>
      <c r="I67" s="81" t="s">
        <v>993</v>
      </c>
      <c r="J67" s="86"/>
      <c r="K67" s="104"/>
      <c r="L67" s="86"/>
      <c r="M67" s="117"/>
      <c r="N67" s="125"/>
      <c r="O67" s="86" t="s">
        <v>380</v>
      </c>
      <c r="P67" s="86" t="s">
        <v>380</v>
      </c>
      <c r="Q67" s="86" t="s">
        <v>380</v>
      </c>
      <c r="R67" s="83" t="s">
        <v>67</v>
      </c>
      <c r="S67" s="86"/>
      <c r="T67" s="87"/>
      <c r="U67" s="87"/>
      <c r="V67" s="87"/>
      <c r="W67" s="87"/>
      <c r="X67" s="87"/>
      <c r="Y67" s="87"/>
      <c r="Z67" s="87"/>
    </row>
    <row r="68" spans="1:26" ht="162" customHeight="1">
      <c r="A68" s="26" t="s">
        <v>995</v>
      </c>
      <c r="B68" s="26" t="s">
        <v>363</v>
      </c>
      <c r="C68" s="26" t="s">
        <v>365</v>
      </c>
      <c r="D68" s="92" t="s">
        <v>896</v>
      </c>
      <c r="E68" s="93" t="s">
        <v>997</v>
      </c>
      <c r="F68" s="124" t="s">
        <v>991</v>
      </c>
      <c r="G68" s="26">
        <v>1</v>
      </c>
      <c r="H68" s="92" t="s">
        <v>998</v>
      </c>
      <c r="I68" s="81" t="s">
        <v>993</v>
      </c>
      <c r="J68" s="86"/>
      <c r="K68" s="104"/>
      <c r="L68" s="86"/>
      <c r="M68" s="117"/>
      <c r="N68" s="106"/>
      <c r="O68" s="86" t="s">
        <v>380</v>
      </c>
      <c r="P68" s="86" t="s">
        <v>380</v>
      </c>
      <c r="Q68" s="86" t="s">
        <v>380</v>
      </c>
      <c r="R68" s="83" t="s">
        <v>67</v>
      </c>
      <c r="S68" s="86"/>
      <c r="T68" s="87"/>
      <c r="U68" s="87"/>
      <c r="V68" s="87"/>
      <c r="W68" s="87"/>
      <c r="X68" s="87"/>
      <c r="Y68" s="87"/>
      <c r="Z68" s="87"/>
    </row>
    <row r="69" spans="1:26" ht="174" customHeight="1">
      <c r="A69" s="26" t="s">
        <v>999</v>
      </c>
      <c r="B69" s="26" t="s">
        <v>363</v>
      </c>
      <c r="C69" s="26" t="s">
        <v>365</v>
      </c>
      <c r="D69" s="92" t="s">
        <v>896</v>
      </c>
      <c r="E69" s="93" t="s">
        <v>1001</v>
      </c>
      <c r="F69" s="124" t="s">
        <v>991</v>
      </c>
      <c r="G69" s="26">
        <v>1</v>
      </c>
      <c r="H69" s="92" t="s">
        <v>1003</v>
      </c>
      <c r="I69" s="81" t="s">
        <v>993</v>
      </c>
      <c r="J69" s="86"/>
      <c r="K69" s="104"/>
      <c r="L69" s="86"/>
      <c r="M69" s="117"/>
      <c r="N69" s="106"/>
      <c r="O69" s="86" t="s">
        <v>380</v>
      </c>
      <c r="P69" s="86" t="s">
        <v>380</v>
      </c>
      <c r="Q69" s="86" t="s">
        <v>380</v>
      </c>
      <c r="R69" s="83" t="s">
        <v>67</v>
      </c>
      <c r="S69" s="86"/>
      <c r="T69" s="87"/>
      <c r="U69" s="87"/>
      <c r="V69" s="87"/>
      <c r="W69" s="87"/>
      <c r="X69" s="87"/>
      <c r="Y69" s="87"/>
      <c r="Z69" s="87"/>
    </row>
    <row r="70" spans="1:26" ht="145.5" customHeight="1">
      <c r="A70" s="26" t="s">
        <v>1010</v>
      </c>
      <c r="B70" s="26" t="s">
        <v>363</v>
      </c>
      <c r="C70" s="26" t="s">
        <v>365</v>
      </c>
      <c r="D70" s="92" t="s">
        <v>896</v>
      </c>
      <c r="E70" s="93" t="s">
        <v>1011</v>
      </c>
      <c r="F70" s="124" t="s">
        <v>991</v>
      </c>
      <c r="G70" s="26">
        <v>1</v>
      </c>
      <c r="H70" s="92" t="s">
        <v>1012</v>
      </c>
      <c r="I70" s="81" t="s">
        <v>1013</v>
      </c>
      <c r="J70" s="86"/>
      <c r="K70" s="104"/>
      <c r="L70" s="86"/>
      <c r="M70" s="117"/>
      <c r="N70" s="106"/>
      <c r="O70" s="86" t="s">
        <v>380</v>
      </c>
      <c r="P70" s="86" t="s">
        <v>380</v>
      </c>
      <c r="Q70" s="86" t="s">
        <v>380</v>
      </c>
      <c r="R70" s="83" t="s">
        <v>67</v>
      </c>
      <c r="S70" s="86"/>
      <c r="T70" s="87"/>
      <c r="U70" s="87"/>
      <c r="V70" s="87"/>
      <c r="W70" s="87"/>
      <c r="X70" s="87"/>
      <c r="Y70" s="87"/>
      <c r="Z70" s="87"/>
    </row>
    <row r="71" spans="1:26" ht="147" customHeight="1">
      <c r="A71" s="26" t="s">
        <v>1017</v>
      </c>
      <c r="B71" s="26" t="s">
        <v>363</v>
      </c>
      <c r="C71" s="26" t="s">
        <v>365</v>
      </c>
      <c r="D71" s="92" t="s">
        <v>896</v>
      </c>
      <c r="E71" s="93" t="s">
        <v>1019</v>
      </c>
      <c r="F71" s="124" t="s">
        <v>991</v>
      </c>
      <c r="G71" s="26">
        <v>1</v>
      </c>
      <c r="H71" s="92" t="s">
        <v>1020</v>
      </c>
      <c r="I71" s="126" t="s">
        <v>934</v>
      </c>
      <c r="J71" s="86"/>
      <c r="K71" s="104"/>
      <c r="L71" s="86"/>
      <c r="M71" s="117"/>
      <c r="N71" s="106"/>
      <c r="O71" s="86" t="s">
        <v>380</v>
      </c>
      <c r="P71" s="86" t="s">
        <v>380</v>
      </c>
      <c r="Q71" s="86" t="s">
        <v>380</v>
      </c>
      <c r="R71" s="83" t="s">
        <v>67</v>
      </c>
      <c r="S71" s="86"/>
      <c r="T71" s="87"/>
      <c r="U71" s="87"/>
      <c r="V71" s="87"/>
      <c r="W71" s="87"/>
      <c r="X71" s="87"/>
      <c r="Y71" s="87"/>
      <c r="Z71" s="87"/>
    </row>
    <row r="72" spans="1:26" ht="131.25" customHeight="1">
      <c r="A72" s="26" t="s">
        <v>1023</v>
      </c>
      <c r="B72" s="26" t="s">
        <v>363</v>
      </c>
      <c r="C72" s="26" t="s">
        <v>365</v>
      </c>
      <c r="D72" s="92" t="s">
        <v>896</v>
      </c>
      <c r="E72" s="93" t="s">
        <v>1026</v>
      </c>
      <c r="F72" s="124" t="s">
        <v>991</v>
      </c>
      <c r="G72" s="26">
        <v>1</v>
      </c>
      <c r="H72" s="92" t="s">
        <v>1028</v>
      </c>
      <c r="I72" s="81" t="s">
        <v>1013</v>
      </c>
      <c r="J72" s="86"/>
      <c r="K72" s="104"/>
      <c r="L72" s="86"/>
      <c r="M72" s="117"/>
      <c r="N72" s="106"/>
      <c r="O72" s="86" t="s">
        <v>380</v>
      </c>
      <c r="P72" s="86" t="s">
        <v>380</v>
      </c>
      <c r="Q72" s="86" t="s">
        <v>380</v>
      </c>
      <c r="R72" s="83" t="s">
        <v>67</v>
      </c>
      <c r="S72" s="86"/>
      <c r="T72" s="87"/>
      <c r="U72" s="87"/>
      <c r="V72" s="87"/>
      <c r="W72" s="87"/>
      <c r="X72" s="87"/>
      <c r="Y72" s="87"/>
      <c r="Z72" s="87"/>
    </row>
    <row r="73" spans="1:26" ht="160.5" customHeight="1">
      <c r="A73" s="26" t="s">
        <v>1031</v>
      </c>
      <c r="B73" s="26" t="s">
        <v>363</v>
      </c>
      <c r="C73" s="26" t="s">
        <v>365</v>
      </c>
      <c r="D73" s="92" t="s">
        <v>896</v>
      </c>
      <c r="E73" s="93" t="s">
        <v>1032</v>
      </c>
      <c r="F73" s="124" t="s">
        <v>991</v>
      </c>
      <c r="G73" s="26">
        <v>1</v>
      </c>
      <c r="H73" s="92" t="s">
        <v>1035</v>
      </c>
      <c r="I73" s="81" t="s">
        <v>934</v>
      </c>
      <c r="J73" s="86"/>
      <c r="K73" s="104"/>
      <c r="L73" s="86"/>
      <c r="M73" s="117"/>
      <c r="N73" s="106"/>
      <c r="O73" s="86" t="s">
        <v>380</v>
      </c>
      <c r="P73" s="86" t="s">
        <v>380</v>
      </c>
      <c r="Q73" s="86" t="s">
        <v>380</v>
      </c>
      <c r="R73" s="83" t="s">
        <v>67</v>
      </c>
      <c r="S73" s="86"/>
      <c r="T73" s="87"/>
      <c r="U73" s="87"/>
      <c r="V73" s="87"/>
      <c r="W73" s="87"/>
      <c r="X73" s="87"/>
      <c r="Y73" s="87"/>
      <c r="Z73" s="87"/>
    </row>
    <row r="74" spans="1:26" ht="155.25" customHeight="1">
      <c r="A74" s="735" t="s">
        <v>1036</v>
      </c>
      <c r="B74" s="78" t="s">
        <v>363</v>
      </c>
      <c r="C74" s="78" t="s">
        <v>365</v>
      </c>
      <c r="D74" s="93" t="s">
        <v>896</v>
      </c>
      <c r="E74" s="93" t="s">
        <v>1038</v>
      </c>
      <c r="F74" s="124" t="s">
        <v>991</v>
      </c>
      <c r="G74" s="26">
        <v>1</v>
      </c>
      <c r="H74" s="92" t="s">
        <v>1039</v>
      </c>
      <c r="I74" s="81" t="s">
        <v>1040</v>
      </c>
      <c r="J74" s="86"/>
      <c r="K74" s="104"/>
      <c r="L74" s="734"/>
      <c r="M74" s="117"/>
      <c r="N74" s="106"/>
      <c r="O74" s="86" t="s">
        <v>380</v>
      </c>
      <c r="P74" s="86" t="s">
        <v>380</v>
      </c>
      <c r="Q74" s="86" t="s">
        <v>380</v>
      </c>
      <c r="R74" s="83" t="s">
        <v>67</v>
      </c>
      <c r="S74" s="86"/>
      <c r="T74" s="87"/>
      <c r="U74" s="87"/>
      <c r="V74" s="87"/>
      <c r="W74" s="87"/>
      <c r="X74" s="87"/>
      <c r="Y74" s="87"/>
      <c r="Z74" s="87"/>
    </row>
    <row r="75" spans="1:26" ht="183" customHeight="1">
      <c r="A75" s="665"/>
      <c r="B75" s="78" t="s">
        <v>363</v>
      </c>
      <c r="C75" s="78" t="s">
        <v>365</v>
      </c>
      <c r="D75" s="93" t="s">
        <v>896</v>
      </c>
      <c r="E75" s="93" t="s">
        <v>1038</v>
      </c>
      <c r="F75" s="124" t="s">
        <v>991</v>
      </c>
      <c r="G75" s="26">
        <v>1</v>
      </c>
      <c r="H75" s="92" t="s">
        <v>951</v>
      </c>
      <c r="I75" s="81" t="s">
        <v>952</v>
      </c>
      <c r="J75" s="86"/>
      <c r="K75" s="104"/>
      <c r="L75" s="665"/>
      <c r="M75" s="117"/>
      <c r="N75" s="106"/>
      <c r="O75" s="86" t="s">
        <v>380</v>
      </c>
      <c r="P75" s="86" t="s">
        <v>380</v>
      </c>
      <c r="Q75" s="86" t="s">
        <v>380</v>
      </c>
      <c r="R75" s="83" t="s">
        <v>67</v>
      </c>
      <c r="S75" s="86"/>
      <c r="T75" s="87"/>
      <c r="U75" s="87"/>
      <c r="V75" s="87"/>
      <c r="W75" s="87"/>
      <c r="X75" s="87"/>
      <c r="Y75" s="87"/>
      <c r="Z75" s="87"/>
    </row>
    <row r="76" spans="1:26" ht="163.5" customHeight="1">
      <c r="A76" s="666"/>
      <c r="B76" s="78" t="s">
        <v>363</v>
      </c>
      <c r="C76" s="78" t="s">
        <v>365</v>
      </c>
      <c r="D76" s="93" t="s">
        <v>896</v>
      </c>
      <c r="E76" s="93" t="s">
        <v>1038</v>
      </c>
      <c r="F76" s="124" t="s">
        <v>991</v>
      </c>
      <c r="G76" s="26">
        <v>1</v>
      </c>
      <c r="H76" s="92" t="s">
        <v>958</v>
      </c>
      <c r="I76" s="81" t="s">
        <v>959</v>
      </c>
      <c r="J76" s="86"/>
      <c r="K76" s="104"/>
      <c r="L76" s="666"/>
      <c r="M76" s="117"/>
      <c r="N76" s="106"/>
      <c r="O76" s="86" t="s">
        <v>380</v>
      </c>
      <c r="P76" s="86" t="s">
        <v>380</v>
      </c>
      <c r="Q76" s="86" t="s">
        <v>380</v>
      </c>
      <c r="R76" s="83" t="s">
        <v>67</v>
      </c>
      <c r="S76" s="86"/>
      <c r="T76" s="87"/>
      <c r="U76" s="87"/>
      <c r="V76" s="87"/>
      <c r="W76" s="87"/>
      <c r="X76" s="87"/>
      <c r="Y76" s="87"/>
      <c r="Z76" s="87"/>
    </row>
    <row r="77" spans="1:26" ht="133.5" customHeight="1">
      <c r="A77" s="735" t="s">
        <v>1050</v>
      </c>
      <c r="B77" s="735" t="s">
        <v>363</v>
      </c>
      <c r="C77" s="735" t="s">
        <v>365</v>
      </c>
      <c r="D77" s="740" t="s">
        <v>896</v>
      </c>
      <c r="E77" s="740" t="s">
        <v>1054</v>
      </c>
      <c r="F77" s="740" t="s">
        <v>991</v>
      </c>
      <c r="G77" s="26">
        <v>1</v>
      </c>
      <c r="H77" s="92" t="s">
        <v>1055</v>
      </c>
      <c r="I77" s="81" t="s">
        <v>1056</v>
      </c>
      <c r="J77" s="86"/>
      <c r="K77" s="104"/>
      <c r="L77" s="734"/>
      <c r="M77" s="117"/>
      <c r="N77" s="106"/>
      <c r="O77" s="86" t="s">
        <v>380</v>
      </c>
      <c r="P77" s="86" t="s">
        <v>380</v>
      </c>
      <c r="Q77" s="86" t="s">
        <v>380</v>
      </c>
      <c r="R77" s="83" t="s">
        <v>67</v>
      </c>
      <c r="S77" s="86"/>
      <c r="T77" s="87"/>
      <c r="U77" s="87"/>
      <c r="V77" s="87"/>
      <c r="W77" s="87"/>
      <c r="X77" s="87"/>
      <c r="Y77" s="87"/>
      <c r="Z77" s="87"/>
    </row>
    <row r="78" spans="1:26" ht="89.25" customHeight="1">
      <c r="A78" s="666"/>
      <c r="B78" s="666"/>
      <c r="C78" s="666"/>
      <c r="D78" s="666"/>
      <c r="E78" s="666"/>
      <c r="F78" s="666"/>
      <c r="G78" s="26">
        <v>2</v>
      </c>
      <c r="H78" s="92" t="s">
        <v>1063</v>
      </c>
      <c r="I78" s="81" t="s">
        <v>1064</v>
      </c>
      <c r="J78" s="86"/>
      <c r="K78" s="104"/>
      <c r="L78" s="666"/>
      <c r="M78" s="117"/>
      <c r="N78" s="106"/>
      <c r="O78" s="86" t="s">
        <v>380</v>
      </c>
      <c r="P78" s="86" t="s">
        <v>380</v>
      </c>
      <c r="Q78" s="86" t="s">
        <v>380</v>
      </c>
      <c r="R78" s="83" t="s">
        <v>67</v>
      </c>
      <c r="S78" s="86"/>
      <c r="T78" s="87"/>
      <c r="U78" s="87"/>
      <c r="V78" s="87"/>
      <c r="W78" s="87"/>
      <c r="X78" s="87"/>
      <c r="Y78" s="87"/>
      <c r="Z78" s="87"/>
    </row>
    <row r="79" spans="1:26" ht="167.25" customHeight="1">
      <c r="A79" s="26" t="s">
        <v>1069</v>
      </c>
      <c r="B79" s="26" t="s">
        <v>363</v>
      </c>
      <c r="C79" s="26" t="s">
        <v>365</v>
      </c>
      <c r="D79" s="127" t="s">
        <v>896</v>
      </c>
      <c r="E79" s="127" t="s">
        <v>1070</v>
      </c>
      <c r="F79" s="127" t="s">
        <v>562</v>
      </c>
      <c r="G79" s="26">
        <v>1</v>
      </c>
      <c r="H79" s="92" t="s">
        <v>1072</v>
      </c>
      <c r="I79" s="81" t="s">
        <v>1073</v>
      </c>
      <c r="J79" s="86"/>
      <c r="K79" s="104"/>
      <c r="L79" s="86"/>
      <c r="M79" s="117"/>
      <c r="N79" s="106"/>
      <c r="O79" s="86" t="s">
        <v>380</v>
      </c>
      <c r="P79" s="86" t="s">
        <v>380</v>
      </c>
      <c r="Q79" s="86" t="s">
        <v>380</v>
      </c>
      <c r="R79" s="83" t="s">
        <v>67</v>
      </c>
      <c r="S79" s="86"/>
      <c r="T79" s="87"/>
      <c r="U79" s="87"/>
      <c r="V79" s="87"/>
      <c r="W79" s="87"/>
      <c r="X79" s="87"/>
      <c r="Y79" s="87"/>
      <c r="Z79" s="87"/>
    </row>
    <row r="80" spans="1:26" ht="179.25" customHeight="1">
      <c r="A80" s="26" t="s">
        <v>1079</v>
      </c>
      <c r="B80" s="26" t="s">
        <v>363</v>
      </c>
      <c r="C80" s="26" t="s">
        <v>365</v>
      </c>
      <c r="D80" s="93" t="s">
        <v>896</v>
      </c>
      <c r="E80" s="93" t="s">
        <v>1081</v>
      </c>
      <c r="F80" s="92" t="s">
        <v>991</v>
      </c>
      <c r="G80" s="26">
        <v>1</v>
      </c>
      <c r="H80" s="92" t="s">
        <v>1083</v>
      </c>
      <c r="I80" s="81" t="s">
        <v>1085</v>
      </c>
      <c r="J80" s="86"/>
      <c r="K80" s="104"/>
      <c r="L80" s="86"/>
      <c r="M80" s="117"/>
      <c r="N80" s="106"/>
      <c r="O80" s="86" t="s">
        <v>380</v>
      </c>
      <c r="P80" s="86" t="s">
        <v>380</v>
      </c>
      <c r="Q80" s="86" t="s">
        <v>380</v>
      </c>
      <c r="R80" s="83" t="s">
        <v>67</v>
      </c>
      <c r="S80" s="86"/>
      <c r="T80" s="87"/>
      <c r="U80" s="87"/>
      <c r="V80" s="87"/>
      <c r="W80" s="87"/>
      <c r="X80" s="87"/>
      <c r="Y80" s="87"/>
      <c r="Z80" s="87"/>
    </row>
    <row r="81" spans="1:26" ht="188.25" customHeight="1">
      <c r="A81" s="26" t="s">
        <v>1089</v>
      </c>
      <c r="B81" s="26" t="s">
        <v>363</v>
      </c>
      <c r="C81" s="26" t="s">
        <v>365</v>
      </c>
      <c r="D81" s="93" t="s">
        <v>896</v>
      </c>
      <c r="E81" s="93" t="s">
        <v>1081</v>
      </c>
      <c r="F81" s="92" t="s">
        <v>991</v>
      </c>
      <c r="G81" s="26">
        <v>1</v>
      </c>
      <c r="H81" s="92" t="s">
        <v>1096</v>
      </c>
      <c r="I81" s="81" t="s">
        <v>1085</v>
      </c>
      <c r="J81" s="86"/>
      <c r="K81" s="104"/>
      <c r="L81" s="86"/>
      <c r="M81" s="117"/>
      <c r="N81" s="106"/>
      <c r="O81" s="86" t="s">
        <v>380</v>
      </c>
      <c r="P81" s="86" t="s">
        <v>380</v>
      </c>
      <c r="Q81" s="86" t="s">
        <v>380</v>
      </c>
      <c r="R81" s="83" t="s">
        <v>67</v>
      </c>
      <c r="S81" s="86"/>
      <c r="T81" s="87"/>
      <c r="U81" s="87"/>
      <c r="V81" s="87"/>
      <c r="W81" s="87"/>
      <c r="X81" s="87"/>
      <c r="Y81" s="87"/>
      <c r="Z81" s="87"/>
    </row>
    <row r="82" spans="1:26" ht="176.25" customHeight="1">
      <c r="A82" s="26" t="s">
        <v>1099</v>
      </c>
      <c r="B82" s="26" t="s">
        <v>363</v>
      </c>
      <c r="C82" s="26" t="s">
        <v>365</v>
      </c>
      <c r="D82" s="93" t="s">
        <v>896</v>
      </c>
      <c r="E82" s="93" t="s">
        <v>1081</v>
      </c>
      <c r="F82" s="92" t="s">
        <v>991</v>
      </c>
      <c r="G82" s="26">
        <v>1</v>
      </c>
      <c r="H82" s="92" t="s">
        <v>1104</v>
      </c>
      <c r="I82" s="81" t="s">
        <v>1106</v>
      </c>
      <c r="J82" s="86"/>
      <c r="K82" s="104"/>
      <c r="L82" s="86"/>
      <c r="M82" s="117"/>
      <c r="N82" s="106"/>
      <c r="O82" s="86" t="s">
        <v>380</v>
      </c>
      <c r="P82" s="86" t="s">
        <v>380</v>
      </c>
      <c r="Q82" s="86" t="s">
        <v>380</v>
      </c>
      <c r="R82" s="83" t="s">
        <v>67</v>
      </c>
      <c r="S82" s="86"/>
      <c r="T82" s="87"/>
      <c r="U82" s="87"/>
      <c r="V82" s="87"/>
      <c r="W82" s="87"/>
      <c r="X82" s="87"/>
      <c r="Y82" s="87"/>
      <c r="Z82" s="87"/>
    </row>
    <row r="83" spans="1:26" ht="144.75" customHeight="1">
      <c r="A83" s="26" t="s">
        <v>1108</v>
      </c>
      <c r="B83" s="78" t="s">
        <v>1109</v>
      </c>
      <c r="C83" s="78" t="s">
        <v>1111</v>
      </c>
      <c r="D83" s="93" t="s">
        <v>1113</v>
      </c>
      <c r="E83" s="92" t="s">
        <v>1114</v>
      </c>
      <c r="F83" s="92" t="s">
        <v>860</v>
      </c>
      <c r="G83" s="26">
        <v>1</v>
      </c>
      <c r="H83" s="92" t="s">
        <v>1115</v>
      </c>
      <c r="I83" s="81" t="s">
        <v>1117</v>
      </c>
      <c r="J83" s="86"/>
      <c r="K83" s="104"/>
      <c r="L83" s="86"/>
      <c r="M83" s="84"/>
      <c r="N83" s="106"/>
      <c r="O83" s="86" t="s">
        <v>380</v>
      </c>
      <c r="P83" s="86" t="s">
        <v>380</v>
      </c>
      <c r="Q83" s="86" t="s">
        <v>380</v>
      </c>
      <c r="R83" s="83" t="s">
        <v>103</v>
      </c>
      <c r="S83" s="86"/>
      <c r="T83" s="87"/>
      <c r="U83" s="87"/>
      <c r="V83" s="87"/>
      <c r="W83" s="87"/>
      <c r="X83" s="87"/>
      <c r="Y83" s="87"/>
      <c r="Z83" s="87"/>
    </row>
    <row r="84" spans="1:26" ht="16.5" customHeight="1">
      <c r="A84" s="26" t="s">
        <v>1121</v>
      </c>
      <c r="B84" s="78" t="s">
        <v>1109</v>
      </c>
      <c r="C84" s="78" t="s">
        <v>1111</v>
      </c>
      <c r="D84" s="93" t="s">
        <v>1113</v>
      </c>
      <c r="E84" s="92" t="s">
        <v>1122</v>
      </c>
      <c r="F84" s="92" t="s">
        <v>860</v>
      </c>
      <c r="G84" s="26">
        <v>1</v>
      </c>
      <c r="H84" s="92" t="s">
        <v>1123</v>
      </c>
      <c r="I84" s="81" t="s">
        <v>1124</v>
      </c>
      <c r="J84" s="86"/>
      <c r="K84" s="104"/>
      <c r="L84" s="86"/>
      <c r="M84" s="84"/>
      <c r="N84" s="106"/>
      <c r="O84" s="86" t="s">
        <v>380</v>
      </c>
      <c r="P84" s="86" t="s">
        <v>380</v>
      </c>
      <c r="Q84" s="86" t="s">
        <v>380</v>
      </c>
      <c r="R84" s="83" t="s">
        <v>103</v>
      </c>
      <c r="S84" s="86"/>
      <c r="T84" s="87"/>
      <c r="U84" s="87"/>
      <c r="V84" s="87"/>
      <c r="W84" s="87"/>
      <c r="X84" s="87"/>
      <c r="Y84" s="87"/>
      <c r="Z84" s="87"/>
    </row>
    <row r="85" spans="1:26" ht="16.5" customHeight="1">
      <c r="A85" s="26" t="s">
        <v>1128</v>
      </c>
      <c r="B85" s="78" t="s">
        <v>1109</v>
      </c>
      <c r="C85" s="78" t="s">
        <v>1111</v>
      </c>
      <c r="D85" s="93" t="s">
        <v>1113</v>
      </c>
      <c r="E85" s="92" t="s">
        <v>1130</v>
      </c>
      <c r="F85" s="92" t="s">
        <v>860</v>
      </c>
      <c r="G85" s="26">
        <v>1</v>
      </c>
      <c r="H85" s="92" t="s">
        <v>1131</v>
      </c>
      <c r="I85" s="81" t="s">
        <v>1132</v>
      </c>
      <c r="J85" s="86"/>
      <c r="K85" s="104"/>
      <c r="L85" s="86"/>
      <c r="M85" s="84"/>
      <c r="N85" s="106"/>
      <c r="O85" s="86" t="s">
        <v>380</v>
      </c>
      <c r="P85" s="86" t="s">
        <v>380</v>
      </c>
      <c r="Q85" s="86" t="s">
        <v>380</v>
      </c>
      <c r="R85" s="83" t="s">
        <v>103</v>
      </c>
      <c r="S85" s="86"/>
      <c r="T85" s="87"/>
      <c r="U85" s="87"/>
      <c r="V85" s="87"/>
      <c r="W85" s="87"/>
      <c r="X85" s="87"/>
      <c r="Y85" s="87"/>
      <c r="Z85" s="87"/>
    </row>
    <row r="86" spans="1:26" ht="16.5" customHeight="1">
      <c r="A86" s="26" t="s">
        <v>1134</v>
      </c>
      <c r="B86" s="78" t="s">
        <v>1109</v>
      </c>
      <c r="C86" s="78" t="s">
        <v>1111</v>
      </c>
      <c r="D86" s="93" t="s">
        <v>1113</v>
      </c>
      <c r="E86" s="92" t="s">
        <v>1137</v>
      </c>
      <c r="F86" s="92" t="s">
        <v>860</v>
      </c>
      <c r="G86" s="26">
        <v>1</v>
      </c>
      <c r="H86" s="92" t="s">
        <v>1139</v>
      </c>
      <c r="I86" s="81" t="s">
        <v>1132</v>
      </c>
      <c r="J86" s="86"/>
      <c r="K86" s="104"/>
      <c r="L86" s="86"/>
      <c r="M86" s="84"/>
      <c r="N86" s="106"/>
      <c r="O86" s="111" t="s">
        <v>379</v>
      </c>
      <c r="P86" s="86" t="s">
        <v>380</v>
      </c>
      <c r="Q86" s="86" t="s">
        <v>380</v>
      </c>
      <c r="R86" s="83" t="s">
        <v>103</v>
      </c>
      <c r="S86" s="86"/>
      <c r="T86" s="87"/>
      <c r="U86" s="87"/>
      <c r="V86" s="87"/>
      <c r="W86" s="87"/>
      <c r="X86" s="87"/>
      <c r="Y86" s="87"/>
      <c r="Z86" s="87"/>
    </row>
    <row r="87" spans="1:26" ht="141" customHeight="1">
      <c r="A87" s="26" t="s">
        <v>1142</v>
      </c>
      <c r="B87" s="78" t="s">
        <v>1109</v>
      </c>
      <c r="C87" s="78" t="s">
        <v>1111</v>
      </c>
      <c r="D87" s="93" t="s">
        <v>1113</v>
      </c>
      <c r="E87" s="92" t="s">
        <v>1145</v>
      </c>
      <c r="F87" s="92" t="s">
        <v>860</v>
      </c>
      <c r="G87" s="26">
        <v>1</v>
      </c>
      <c r="H87" s="92" t="s">
        <v>1147</v>
      </c>
      <c r="I87" s="81" t="s">
        <v>1132</v>
      </c>
      <c r="J87" s="86"/>
      <c r="K87" s="104"/>
      <c r="L87" s="86"/>
      <c r="M87" s="84"/>
      <c r="N87" s="130"/>
      <c r="O87" s="86" t="s">
        <v>380</v>
      </c>
      <c r="P87" s="86" t="s">
        <v>380</v>
      </c>
      <c r="Q87" s="86" t="s">
        <v>380</v>
      </c>
      <c r="R87" s="83" t="s">
        <v>103</v>
      </c>
      <c r="S87" s="86"/>
      <c r="T87" s="87"/>
      <c r="U87" s="87"/>
      <c r="V87" s="87"/>
      <c r="W87" s="87"/>
      <c r="X87" s="87"/>
      <c r="Y87" s="87"/>
      <c r="Z87" s="87"/>
    </row>
    <row r="88" spans="1:26" ht="16.5" customHeight="1">
      <c r="A88" s="735" t="s">
        <v>1149</v>
      </c>
      <c r="B88" s="78" t="s">
        <v>1109</v>
      </c>
      <c r="C88" s="78" t="s">
        <v>1111</v>
      </c>
      <c r="D88" s="93" t="s">
        <v>1113</v>
      </c>
      <c r="E88" s="92" t="s">
        <v>1150</v>
      </c>
      <c r="F88" s="92" t="s">
        <v>991</v>
      </c>
      <c r="G88" s="26">
        <v>1</v>
      </c>
      <c r="H88" s="92" t="s">
        <v>1152</v>
      </c>
      <c r="I88" s="81" t="s">
        <v>1132</v>
      </c>
      <c r="J88" s="86"/>
      <c r="K88" s="104"/>
      <c r="L88" s="734"/>
      <c r="M88" s="84"/>
      <c r="N88" s="106"/>
      <c r="O88" s="86" t="s">
        <v>380</v>
      </c>
      <c r="P88" s="86" t="s">
        <v>380</v>
      </c>
      <c r="Q88" s="86" t="s">
        <v>380</v>
      </c>
      <c r="R88" s="83" t="s">
        <v>67</v>
      </c>
      <c r="S88" s="86"/>
      <c r="T88" s="87"/>
      <c r="U88" s="87"/>
      <c r="V88" s="87"/>
      <c r="W88" s="87"/>
      <c r="X88" s="87"/>
      <c r="Y88" s="87"/>
      <c r="Z88" s="87"/>
    </row>
    <row r="89" spans="1:26" ht="16.5" customHeight="1">
      <c r="A89" s="666"/>
      <c r="B89" s="78" t="s">
        <v>1109</v>
      </c>
      <c r="C89" s="78" t="s">
        <v>1111</v>
      </c>
      <c r="D89" s="93" t="s">
        <v>1113</v>
      </c>
      <c r="E89" s="92" t="s">
        <v>1158</v>
      </c>
      <c r="F89" s="92" t="s">
        <v>991</v>
      </c>
      <c r="G89" s="26">
        <v>1</v>
      </c>
      <c r="H89" s="92" t="s">
        <v>1159</v>
      </c>
      <c r="I89" s="81" t="s">
        <v>1132</v>
      </c>
      <c r="J89" s="86"/>
      <c r="K89" s="104"/>
      <c r="L89" s="666"/>
      <c r="M89" s="84"/>
      <c r="N89" s="106"/>
      <c r="O89" s="86" t="s">
        <v>380</v>
      </c>
      <c r="P89" s="86" t="s">
        <v>380</v>
      </c>
      <c r="Q89" s="86" t="s">
        <v>380</v>
      </c>
      <c r="R89" s="83" t="s">
        <v>67</v>
      </c>
      <c r="S89" s="86"/>
      <c r="T89" s="87"/>
      <c r="U89" s="87"/>
      <c r="V89" s="87"/>
      <c r="W89" s="87"/>
      <c r="X89" s="87"/>
      <c r="Y89" s="87"/>
      <c r="Z89" s="87"/>
    </row>
    <row r="90" spans="1:26" ht="16.5" customHeight="1">
      <c r="A90" s="132" t="s">
        <v>1163</v>
      </c>
      <c r="B90" s="133"/>
      <c r="C90" s="133"/>
      <c r="D90" s="135"/>
      <c r="E90" s="136"/>
      <c r="F90" s="137"/>
      <c r="G90" s="133"/>
      <c r="H90" s="135"/>
      <c r="I90" s="136"/>
      <c r="J90" s="133"/>
      <c r="K90" s="133"/>
      <c r="L90" s="132"/>
      <c r="M90" s="136"/>
      <c r="N90" s="1"/>
      <c r="O90" s="138"/>
      <c r="P90" s="138"/>
      <c r="Q90" s="138"/>
      <c r="R90" s="138"/>
      <c r="S90" s="138"/>
    </row>
    <row r="91" spans="1:26" ht="16.5" customHeight="1">
      <c r="A91" s="747" t="s">
        <v>1169</v>
      </c>
      <c r="B91" s="749" t="s">
        <v>363</v>
      </c>
      <c r="C91" s="749" t="s">
        <v>365</v>
      </c>
      <c r="D91" s="738" t="s">
        <v>1171</v>
      </c>
      <c r="E91" s="738" t="s">
        <v>1174</v>
      </c>
      <c r="F91" s="740" t="s">
        <v>562</v>
      </c>
      <c r="G91" s="88">
        <v>1</v>
      </c>
      <c r="H91" s="81" t="s">
        <v>565</v>
      </c>
      <c r="I91" s="81" t="s">
        <v>566</v>
      </c>
      <c r="J91" s="83" t="s">
        <v>158</v>
      </c>
      <c r="K91" s="104"/>
      <c r="L91" s="748"/>
      <c r="M91" s="84"/>
      <c r="N91" s="106"/>
      <c r="O91" s="111" t="s">
        <v>379</v>
      </c>
      <c r="P91" s="86" t="s">
        <v>380</v>
      </c>
      <c r="Q91" s="86" t="s">
        <v>1179</v>
      </c>
      <c r="R91" s="83" t="s">
        <v>103</v>
      </c>
      <c r="S91" s="86"/>
      <c r="T91" s="87"/>
      <c r="U91" s="87"/>
      <c r="V91" s="87"/>
      <c r="W91" s="87"/>
      <c r="X91" s="87"/>
      <c r="Y91" s="87"/>
      <c r="Z91" s="87"/>
    </row>
    <row r="92" spans="1:26" ht="16.5" customHeight="1">
      <c r="A92" s="665"/>
      <c r="B92" s="665"/>
      <c r="C92" s="665"/>
      <c r="D92" s="665"/>
      <c r="E92" s="665"/>
      <c r="F92" s="665"/>
      <c r="G92" s="88">
        <v>2</v>
      </c>
      <c r="H92" s="81" t="s">
        <v>1182</v>
      </c>
      <c r="I92" s="81" t="s">
        <v>1183</v>
      </c>
      <c r="J92" s="83" t="s">
        <v>158</v>
      </c>
      <c r="K92" s="104"/>
      <c r="L92" s="665"/>
      <c r="M92" s="84"/>
      <c r="N92" s="106"/>
      <c r="O92" s="111" t="s">
        <v>379</v>
      </c>
      <c r="P92" s="86" t="s">
        <v>380</v>
      </c>
      <c r="Q92" s="86" t="s">
        <v>1179</v>
      </c>
      <c r="R92" s="83" t="s">
        <v>103</v>
      </c>
      <c r="S92" s="86"/>
      <c r="T92" s="87"/>
      <c r="U92" s="87"/>
      <c r="V92" s="87"/>
      <c r="W92" s="87"/>
      <c r="X92" s="87"/>
      <c r="Y92" s="87"/>
      <c r="Z92" s="87"/>
    </row>
    <row r="93" spans="1:26" ht="16.5" customHeight="1">
      <c r="A93" s="665"/>
      <c r="B93" s="665"/>
      <c r="C93" s="665"/>
      <c r="D93" s="665"/>
      <c r="E93" s="665"/>
      <c r="F93" s="665"/>
      <c r="G93" s="88">
        <v>3</v>
      </c>
      <c r="H93" s="81" t="s">
        <v>584</v>
      </c>
      <c r="I93" s="81" t="s">
        <v>1185</v>
      </c>
      <c r="J93" s="83" t="s">
        <v>158</v>
      </c>
      <c r="K93" s="104"/>
      <c r="L93" s="665"/>
      <c r="M93" s="84"/>
      <c r="N93" s="106"/>
      <c r="O93" s="111" t="s">
        <v>379</v>
      </c>
      <c r="P93" s="86" t="s">
        <v>380</v>
      </c>
      <c r="Q93" s="86" t="s">
        <v>1179</v>
      </c>
      <c r="R93" s="83" t="s">
        <v>103</v>
      </c>
      <c r="S93" s="86"/>
      <c r="T93" s="87"/>
      <c r="U93" s="87"/>
      <c r="V93" s="87"/>
      <c r="W93" s="87"/>
      <c r="X93" s="87"/>
      <c r="Y93" s="87"/>
      <c r="Z93" s="87"/>
    </row>
    <row r="94" spans="1:26" ht="16.5" customHeight="1">
      <c r="A94" s="666"/>
      <c r="B94" s="750"/>
      <c r="C94" s="750"/>
      <c r="D94" s="666"/>
      <c r="E94" s="666"/>
      <c r="F94" s="666"/>
      <c r="G94" s="88">
        <v>4</v>
      </c>
      <c r="H94" s="81" t="s">
        <v>1182</v>
      </c>
      <c r="I94" s="81" t="s">
        <v>1185</v>
      </c>
      <c r="J94" s="83" t="s">
        <v>158</v>
      </c>
      <c r="K94" s="104"/>
      <c r="L94" s="666"/>
      <c r="M94" s="84"/>
      <c r="N94" s="106"/>
      <c r="O94" s="111" t="s">
        <v>379</v>
      </c>
      <c r="P94" s="86" t="s">
        <v>380</v>
      </c>
      <c r="Q94" s="86" t="s">
        <v>1189</v>
      </c>
      <c r="R94" s="83" t="s">
        <v>103</v>
      </c>
      <c r="S94" s="86"/>
      <c r="T94" s="87"/>
      <c r="U94" s="87"/>
      <c r="V94" s="87"/>
      <c r="W94" s="87"/>
      <c r="X94" s="87"/>
      <c r="Y94" s="87"/>
      <c r="Z94" s="87"/>
    </row>
    <row r="95" spans="1:26" ht="138.75" customHeight="1">
      <c r="A95" s="80" t="s">
        <v>1191</v>
      </c>
      <c r="B95" s="80" t="s">
        <v>363</v>
      </c>
      <c r="C95" s="80" t="s">
        <v>365</v>
      </c>
      <c r="D95" s="81" t="s">
        <v>1171</v>
      </c>
      <c r="E95" s="81" t="s">
        <v>1193</v>
      </c>
      <c r="F95" s="81" t="s">
        <v>1194</v>
      </c>
      <c r="G95" s="80">
        <v>1</v>
      </c>
      <c r="H95" s="81" t="s">
        <v>1196</v>
      </c>
      <c r="I95" s="81" t="s">
        <v>1197</v>
      </c>
      <c r="J95" s="83" t="s">
        <v>158</v>
      </c>
      <c r="K95" s="104"/>
      <c r="L95" s="83"/>
      <c r="M95" s="84"/>
      <c r="N95" s="106"/>
      <c r="O95" s="111" t="s">
        <v>379</v>
      </c>
      <c r="P95" s="86" t="s">
        <v>380</v>
      </c>
      <c r="Q95" s="86" t="s">
        <v>1199</v>
      </c>
      <c r="R95" s="83" t="s">
        <v>103</v>
      </c>
      <c r="S95" s="86"/>
      <c r="T95" s="87"/>
      <c r="U95" s="87"/>
      <c r="V95" s="87"/>
      <c r="W95" s="87"/>
      <c r="X95" s="87"/>
      <c r="Y95" s="87"/>
      <c r="Z95" s="87"/>
    </row>
    <row r="96" spans="1:26" ht="121.5" customHeight="1">
      <c r="A96" s="608" t="s">
        <v>1200</v>
      </c>
      <c r="B96" s="608" t="s">
        <v>363</v>
      </c>
      <c r="C96" s="608" t="s">
        <v>365</v>
      </c>
      <c r="D96" s="612" t="s">
        <v>1171</v>
      </c>
      <c r="E96" s="612" t="s">
        <v>1201</v>
      </c>
      <c r="F96" s="612" t="s">
        <v>1194</v>
      </c>
      <c r="G96" s="608">
        <v>1</v>
      </c>
      <c r="H96" s="612" t="s">
        <v>1204</v>
      </c>
      <c r="I96" s="612" t="s">
        <v>1205</v>
      </c>
      <c r="J96" s="83"/>
      <c r="K96" s="104"/>
      <c r="L96" s="83"/>
      <c r="M96" s="84"/>
      <c r="N96" s="106"/>
      <c r="O96" s="111" t="s">
        <v>379</v>
      </c>
      <c r="P96" s="86" t="s">
        <v>380</v>
      </c>
      <c r="Q96" s="86" t="s">
        <v>1206</v>
      </c>
      <c r="R96" s="83" t="s">
        <v>107</v>
      </c>
      <c r="S96" s="86"/>
      <c r="T96" s="87"/>
      <c r="U96" s="87"/>
      <c r="V96" s="87"/>
      <c r="W96" s="87"/>
      <c r="X96" s="87"/>
      <c r="Y96" s="87"/>
      <c r="Z96" s="87"/>
    </row>
    <row r="97" spans="1:26" ht="128.25" customHeight="1">
      <c r="A97" s="747" t="s">
        <v>1211</v>
      </c>
      <c r="B97" s="747" t="s">
        <v>363</v>
      </c>
      <c r="C97" s="747" t="s">
        <v>365</v>
      </c>
      <c r="D97" s="751" t="s">
        <v>1171</v>
      </c>
      <c r="E97" s="751" t="s">
        <v>1213</v>
      </c>
      <c r="F97" s="751" t="s">
        <v>860</v>
      </c>
      <c r="G97" s="113">
        <v>1</v>
      </c>
      <c r="H97" s="141" t="s">
        <v>863</v>
      </c>
      <c r="I97" s="141" t="s">
        <v>1217</v>
      </c>
      <c r="J97" s="114" t="s">
        <v>158</v>
      </c>
      <c r="K97" s="104"/>
      <c r="L97" s="748"/>
      <c r="M97" s="84"/>
      <c r="N97" s="106"/>
      <c r="O97" s="86" t="s">
        <v>380</v>
      </c>
      <c r="P97" s="86" t="s">
        <v>380</v>
      </c>
      <c r="Q97" s="86" t="s">
        <v>1222</v>
      </c>
      <c r="R97" s="83" t="s">
        <v>103</v>
      </c>
      <c r="S97" s="86"/>
      <c r="T97" s="87"/>
      <c r="U97" s="87"/>
      <c r="V97" s="87"/>
      <c r="W97" s="87"/>
      <c r="X97" s="87"/>
      <c r="Y97" s="87"/>
      <c r="Z97" s="87"/>
    </row>
    <row r="98" spans="1:26" ht="16.5" customHeight="1">
      <c r="A98" s="665"/>
      <c r="B98" s="665"/>
      <c r="C98" s="665"/>
      <c r="D98" s="665"/>
      <c r="E98" s="665"/>
      <c r="F98" s="665"/>
      <c r="G98" s="80">
        <v>2</v>
      </c>
      <c r="H98" s="81" t="s">
        <v>410</v>
      </c>
      <c r="I98" s="81" t="s">
        <v>627</v>
      </c>
      <c r="J98" s="83"/>
      <c r="K98" s="104"/>
      <c r="L98" s="665"/>
      <c r="M98" s="84"/>
      <c r="N98" s="106"/>
      <c r="O98" s="86" t="s">
        <v>380</v>
      </c>
      <c r="P98" s="86" t="s">
        <v>380</v>
      </c>
      <c r="Q98" s="86" t="s">
        <v>413</v>
      </c>
      <c r="R98" s="83" t="s">
        <v>103</v>
      </c>
      <c r="S98" s="86"/>
      <c r="T98" s="87"/>
      <c r="U98" s="87"/>
      <c r="V98" s="87"/>
      <c r="W98" s="87"/>
      <c r="X98" s="87"/>
      <c r="Y98" s="87"/>
      <c r="Z98" s="87"/>
    </row>
    <row r="99" spans="1:26" ht="16.5" customHeight="1">
      <c r="A99" s="666"/>
      <c r="B99" s="666"/>
      <c r="C99" s="666"/>
      <c r="D99" s="666"/>
      <c r="E99" s="666"/>
      <c r="F99" s="666"/>
      <c r="G99" s="80">
        <v>3</v>
      </c>
      <c r="H99" s="81" t="s">
        <v>416</v>
      </c>
      <c r="I99" s="81" t="s">
        <v>634</v>
      </c>
      <c r="J99" s="83" t="s">
        <v>158</v>
      </c>
      <c r="K99" s="104"/>
      <c r="L99" s="666"/>
      <c r="M99" s="84"/>
      <c r="N99" s="106"/>
      <c r="O99" s="86" t="s">
        <v>380</v>
      </c>
      <c r="P99" s="86" t="s">
        <v>380</v>
      </c>
      <c r="Q99" s="86" t="s">
        <v>1222</v>
      </c>
      <c r="R99" s="83" t="s">
        <v>103</v>
      </c>
      <c r="S99" s="86"/>
      <c r="T99" s="87"/>
      <c r="U99" s="87"/>
      <c r="V99" s="87"/>
      <c r="W99" s="87"/>
      <c r="X99" s="87"/>
      <c r="Y99" s="87"/>
      <c r="Z99" s="87"/>
    </row>
    <row r="100" spans="1:26" ht="93" customHeight="1">
      <c r="A100" s="747" t="s">
        <v>1230</v>
      </c>
      <c r="B100" s="747" t="s">
        <v>363</v>
      </c>
      <c r="C100" s="747" t="s">
        <v>365</v>
      </c>
      <c r="D100" s="746" t="s">
        <v>1171</v>
      </c>
      <c r="E100" s="746" t="s">
        <v>1232</v>
      </c>
      <c r="F100" s="746" t="s">
        <v>860</v>
      </c>
      <c r="G100" s="80">
        <v>1</v>
      </c>
      <c r="H100" s="81" t="s">
        <v>1235</v>
      </c>
      <c r="I100" s="81" t="s">
        <v>1236</v>
      </c>
      <c r="J100" s="83" t="s">
        <v>158</v>
      </c>
      <c r="K100" s="104"/>
      <c r="L100" s="748"/>
      <c r="M100" s="84"/>
      <c r="N100" s="106"/>
      <c r="O100" s="86" t="s">
        <v>380</v>
      </c>
      <c r="P100" s="86" t="s">
        <v>380</v>
      </c>
      <c r="Q100" s="86" t="s">
        <v>1222</v>
      </c>
      <c r="R100" s="83" t="s">
        <v>103</v>
      </c>
      <c r="S100" s="86"/>
      <c r="T100" s="87"/>
      <c r="U100" s="87"/>
      <c r="V100" s="87"/>
      <c r="W100" s="87"/>
      <c r="X100" s="87"/>
      <c r="Y100" s="87"/>
      <c r="Z100" s="87"/>
    </row>
    <row r="101" spans="1:26" ht="16.5" customHeight="1">
      <c r="A101" s="665"/>
      <c r="B101" s="665"/>
      <c r="C101" s="665"/>
      <c r="D101" s="665"/>
      <c r="E101" s="665"/>
      <c r="F101" s="665"/>
      <c r="G101" s="80">
        <v>2</v>
      </c>
      <c r="H101" s="81" t="s">
        <v>410</v>
      </c>
      <c r="I101" s="81" t="s">
        <v>884</v>
      </c>
      <c r="J101" s="83"/>
      <c r="K101" s="104"/>
      <c r="L101" s="665"/>
      <c r="M101" s="84"/>
      <c r="N101" s="106"/>
      <c r="O101" s="86" t="s">
        <v>380</v>
      </c>
      <c r="P101" s="86" t="s">
        <v>380</v>
      </c>
      <c r="Q101" s="86" t="s">
        <v>413</v>
      </c>
      <c r="R101" s="83" t="s">
        <v>103</v>
      </c>
      <c r="S101" s="86"/>
      <c r="T101" s="87"/>
      <c r="U101" s="87"/>
      <c r="V101" s="87"/>
      <c r="W101" s="87"/>
      <c r="X101" s="87"/>
      <c r="Y101" s="87"/>
      <c r="Z101" s="87"/>
    </row>
    <row r="102" spans="1:26" ht="16.5" customHeight="1">
      <c r="A102" s="666"/>
      <c r="B102" s="666"/>
      <c r="C102" s="666"/>
      <c r="D102" s="666"/>
      <c r="E102" s="665"/>
      <c r="F102" s="665"/>
      <c r="G102" s="99">
        <v>3</v>
      </c>
      <c r="H102" s="100" t="s">
        <v>416</v>
      </c>
      <c r="I102" s="100" t="s">
        <v>889</v>
      </c>
      <c r="J102" s="143" t="s">
        <v>158</v>
      </c>
      <c r="K102" s="104"/>
      <c r="L102" s="666"/>
      <c r="M102" s="84"/>
      <c r="N102" s="106"/>
      <c r="O102" s="86" t="s">
        <v>380</v>
      </c>
      <c r="P102" s="86" t="s">
        <v>380</v>
      </c>
      <c r="Q102" s="86" t="s">
        <v>1222</v>
      </c>
      <c r="R102" s="83" t="s">
        <v>103</v>
      </c>
      <c r="S102" s="86"/>
      <c r="T102" s="87"/>
      <c r="U102" s="87"/>
      <c r="V102" s="87"/>
      <c r="W102" s="87"/>
      <c r="X102" s="87"/>
      <c r="Y102" s="87"/>
      <c r="Z102" s="87"/>
    </row>
    <row r="103" spans="1:26" ht="154.5" customHeight="1">
      <c r="A103" s="80" t="s">
        <v>1253</v>
      </c>
      <c r="B103" s="80" t="s">
        <v>363</v>
      </c>
      <c r="C103" s="80" t="s">
        <v>365</v>
      </c>
      <c r="D103" s="81" t="s">
        <v>1171</v>
      </c>
      <c r="E103" s="81" t="s">
        <v>758</v>
      </c>
      <c r="F103" s="81" t="s">
        <v>1257</v>
      </c>
      <c r="G103" s="80">
        <v>1</v>
      </c>
      <c r="H103" s="81" t="s">
        <v>1258</v>
      </c>
      <c r="I103" s="81" t="s">
        <v>1259</v>
      </c>
      <c r="J103" s="83" t="s">
        <v>158</v>
      </c>
      <c r="K103" s="104"/>
      <c r="L103" s="83"/>
      <c r="M103" s="84"/>
      <c r="N103" s="106"/>
      <c r="O103" s="111" t="s">
        <v>379</v>
      </c>
      <c r="P103" s="86" t="s">
        <v>380</v>
      </c>
      <c r="Q103" s="86" t="s">
        <v>1261</v>
      </c>
      <c r="R103" s="83" t="s">
        <v>103</v>
      </c>
      <c r="S103" s="86"/>
      <c r="T103" s="87"/>
      <c r="U103" s="87"/>
      <c r="V103" s="87"/>
      <c r="W103" s="87"/>
      <c r="X103" s="87"/>
      <c r="Y103" s="87"/>
      <c r="Z103" s="87"/>
    </row>
    <row r="104" spans="1:26" ht="170.25" customHeight="1">
      <c r="A104" s="80" t="s">
        <v>1263</v>
      </c>
      <c r="B104" s="80" t="s">
        <v>363</v>
      </c>
      <c r="C104" s="80" t="s">
        <v>365</v>
      </c>
      <c r="D104" s="81" t="s">
        <v>1171</v>
      </c>
      <c r="E104" s="81" t="s">
        <v>1265</v>
      </c>
      <c r="F104" s="81" t="s">
        <v>1257</v>
      </c>
      <c r="G104" s="80">
        <v>1</v>
      </c>
      <c r="H104" s="81" t="s">
        <v>1266</v>
      </c>
      <c r="I104" s="81" t="s">
        <v>1267</v>
      </c>
      <c r="J104" s="83" t="s">
        <v>158</v>
      </c>
      <c r="K104" s="104"/>
      <c r="L104" s="83"/>
      <c r="M104" s="84"/>
      <c r="N104" s="106"/>
      <c r="O104" s="86" t="s">
        <v>380</v>
      </c>
      <c r="P104" s="86" t="s">
        <v>380</v>
      </c>
      <c r="Q104" s="86" t="s">
        <v>1269</v>
      </c>
      <c r="R104" s="83" t="s">
        <v>103</v>
      </c>
      <c r="S104" s="86"/>
      <c r="T104" s="87"/>
      <c r="U104" s="87"/>
      <c r="V104" s="87"/>
      <c r="W104" s="87"/>
      <c r="X104" s="87"/>
      <c r="Y104" s="87"/>
      <c r="Z104" s="87"/>
    </row>
    <row r="105" spans="1:26" ht="127.5" customHeight="1">
      <c r="A105" s="747" t="s">
        <v>1272</v>
      </c>
      <c r="B105" s="747" t="s">
        <v>363</v>
      </c>
      <c r="C105" s="747" t="s">
        <v>365</v>
      </c>
      <c r="D105" s="746" t="s">
        <v>1171</v>
      </c>
      <c r="E105" s="746" t="s">
        <v>754</v>
      </c>
      <c r="F105" s="746" t="s">
        <v>1274</v>
      </c>
      <c r="G105" s="80">
        <v>1</v>
      </c>
      <c r="H105" s="81" t="s">
        <v>1277</v>
      </c>
      <c r="I105" s="81" t="s">
        <v>1278</v>
      </c>
      <c r="J105" s="83"/>
      <c r="K105" s="104"/>
      <c r="L105" s="748"/>
      <c r="M105" s="84"/>
      <c r="N105" s="106"/>
      <c r="O105" s="86" t="s">
        <v>380</v>
      </c>
      <c r="P105" s="86" t="s">
        <v>380</v>
      </c>
      <c r="Q105" s="86" t="s">
        <v>380</v>
      </c>
      <c r="R105" s="83" t="s">
        <v>103</v>
      </c>
      <c r="S105" s="86"/>
      <c r="T105" s="87"/>
      <c r="U105" s="87"/>
      <c r="V105" s="87"/>
      <c r="W105" s="87"/>
      <c r="X105" s="87"/>
      <c r="Y105" s="87"/>
      <c r="Z105" s="87"/>
    </row>
    <row r="106" spans="1:26" ht="16.5" customHeight="1">
      <c r="A106" s="665"/>
      <c r="B106" s="665"/>
      <c r="C106" s="665"/>
      <c r="D106" s="665"/>
      <c r="E106" s="665"/>
      <c r="F106" s="665"/>
      <c r="G106" s="80">
        <v>2</v>
      </c>
      <c r="H106" s="100" t="s">
        <v>546</v>
      </c>
      <c r="I106" s="81" t="s">
        <v>549</v>
      </c>
      <c r="J106" s="83"/>
      <c r="K106" s="84"/>
      <c r="L106" s="665"/>
      <c r="M106" s="84"/>
      <c r="N106" s="85"/>
      <c r="O106" s="86" t="s">
        <v>380</v>
      </c>
      <c r="P106" s="86" t="s">
        <v>380</v>
      </c>
      <c r="Q106" s="86" t="s">
        <v>380</v>
      </c>
      <c r="R106" s="83" t="s">
        <v>103</v>
      </c>
      <c r="S106" s="86"/>
      <c r="T106" s="87"/>
      <c r="U106" s="87"/>
      <c r="V106" s="87"/>
      <c r="W106" s="87"/>
      <c r="X106" s="87"/>
      <c r="Y106" s="87"/>
      <c r="Z106" s="87"/>
    </row>
    <row r="107" spans="1:26" ht="16.5" customHeight="1">
      <c r="A107" s="666"/>
      <c r="B107" s="666"/>
      <c r="C107" s="666"/>
      <c r="D107" s="666"/>
      <c r="E107" s="666"/>
      <c r="F107" s="666"/>
      <c r="G107" s="80">
        <v>3</v>
      </c>
      <c r="H107" s="98" t="s">
        <v>553</v>
      </c>
      <c r="I107" s="81" t="s">
        <v>555</v>
      </c>
      <c r="J107" s="83"/>
      <c r="K107" s="84"/>
      <c r="L107" s="666"/>
      <c r="M107" s="84"/>
      <c r="N107" s="85"/>
      <c r="O107" s="86" t="s">
        <v>380</v>
      </c>
      <c r="P107" s="86" t="s">
        <v>380</v>
      </c>
      <c r="Q107" s="86" t="s">
        <v>380</v>
      </c>
      <c r="R107" s="83" t="s">
        <v>103</v>
      </c>
      <c r="S107" s="86"/>
      <c r="T107" s="87"/>
      <c r="U107" s="87"/>
      <c r="V107" s="87"/>
      <c r="W107" s="87"/>
      <c r="X107" s="87"/>
      <c r="Y107" s="87"/>
      <c r="Z107" s="87"/>
    </row>
    <row r="108" spans="1:26" ht="144" customHeight="1">
      <c r="A108" s="80" t="s">
        <v>1288</v>
      </c>
      <c r="B108" s="80" t="s">
        <v>363</v>
      </c>
      <c r="C108" s="80" t="s">
        <v>365</v>
      </c>
      <c r="D108" s="81" t="s">
        <v>1171</v>
      </c>
      <c r="E108" s="81" t="s">
        <v>974</v>
      </c>
      <c r="F108" s="98" t="s">
        <v>1274</v>
      </c>
      <c r="G108" s="80">
        <v>1</v>
      </c>
      <c r="H108" s="81" t="s">
        <v>1289</v>
      </c>
      <c r="I108" s="81" t="s">
        <v>1290</v>
      </c>
      <c r="J108" s="83" t="s">
        <v>158</v>
      </c>
      <c r="K108" s="104"/>
      <c r="L108" s="83"/>
      <c r="M108" s="84"/>
      <c r="N108" s="106"/>
      <c r="O108" s="86" t="s">
        <v>380</v>
      </c>
      <c r="P108" s="86" t="s">
        <v>380</v>
      </c>
      <c r="Q108" s="86" t="s">
        <v>1292</v>
      </c>
      <c r="R108" s="83" t="s">
        <v>103</v>
      </c>
      <c r="S108" s="86"/>
      <c r="T108" s="87"/>
      <c r="U108" s="87"/>
      <c r="V108" s="87"/>
      <c r="W108" s="87"/>
      <c r="X108" s="87"/>
      <c r="Y108" s="87"/>
      <c r="Z108" s="87"/>
    </row>
    <row r="109" spans="1:26" ht="67.5" customHeight="1">
      <c r="A109" s="747" t="s">
        <v>1293</v>
      </c>
      <c r="B109" s="747" t="s">
        <v>363</v>
      </c>
      <c r="C109" s="747" t="s">
        <v>365</v>
      </c>
      <c r="D109" s="746" t="s">
        <v>1171</v>
      </c>
      <c r="E109" s="746" t="s">
        <v>1294</v>
      </c>
      <c r="F109" s="746" t="s">
        <v>562</v>
      </c>
      <c r="G109" s="80">
        <v>1</v>
      </c>
      <c r="H109" s="81" t="s">
        <v>1295</v>
      </c>
      <c r="I109" s="81" t="s">
        <v>1296</v>
      </c>
      <c r="J109" s="83" t="s">
        <v>158</v>
      </c>
      <c r="K109" s="104"/>
      <c r="L109" s="748"/>
      <c r="M109" s="84"/>
      <c r="N109" s="106"/>
      <c r="O109" s="86" t="s">
        <v>380</v>
      </c>
      <c r="P109" s="86" t="s">
        <v>380</v>
      </c>
      <c r="Q109" s="86" t="s">
        <v>1297</v>
      </c>
      <c r="R109" s="83" t="s">
        <v>103</v>
      </c>
      <c r="S109" s="86"/>
      <c r="T109" s="87"/>
      <c r="U109" s="87"/>
      <c r="V109" s="87"/>
      <c r="W109" s="87"/>
      <c r="X109" s="87"/>
      <c r="Y109" s="87"/>
      <c r="Z109" s="87"/>
    </row>
    <row r="110" spans="1:26" ht="16.5" customHeight="1">
      <c r="A110" s="665"/>
      <c r="B110" s="665"/>
      <c r="C110" s="665"/>
      <c r="D110" s="665"/>
      <c r="E110" s="665"/>
      <c r="F110" s="665"/>
      <c r="G110" s="80">
        <v>2</v>
      </c>
      <c r="H110" s="81" t="s">
        <v>1300</v>
      </c>
      <c r="I110" s="81" t="s">
        <v>1302</v>
      </c>
      <c r="J110" s="83" t="s">
        <v>158</v>
      </c>
      <c r="K110" s="104"/>
      <c r="L110" s="665"/>
      <c r="M110" s="84"/>
      <c r="N110" s="106"/>
      <c r="O110" s="86" t="s">
        <v>380</v>
      </c>
      <c r="P110" s="86" t="s">
        <v>380</v>
      </c>
      <c r="Q110" s="86" t="s">
        <v>1297</v>
      </c>
      <c r="R110" s="83" t="s">
        <v>103</v>
      </c>
      <c r="S110" s="86"/>
      <c r="T110" s="87"/>
      <c r="U110" s="87"/>
      <c r="V110" s="87"/>
      <c r="W110" s="87"/>
      <c r="X110" s="87"/>
      <c r="Y110" s="87"/>
      <c r="Z110" s="87"/>
    </row>
    <row r="111" spans="1:26" ht="16.5" customHeight="1">
      <c r="A111" s="665"/>
      <c r="B111" s="665"/>
      <c r="C111" s="665"/>
      <c r="D111" s="665"/>
      <c r="E111" s="665"/>
      <c r="F111" s="665"/>
      <c r="G111" s="80">
        <v>3</v>
      </c>
      <c r="H111" s="81" t="s">
        <v>410</v>
      </c>
      <c r="I111" s="81" t="s">
        <v>627</v>
      </c>
      <c r="J111" s="83"/>
      <c r="K111" s="104"/>
      <c r="L111" s="665"/>
      <c r="M111" s="84"/>
      <c r="N111" s="106"/>
      <c r="O111" s="86" t="s">
        <v>380</v>
      </c>
      <c r="P111" s="86" t="s">
        <v>380</v>
      </c>
      <c r="Q111" s="86" t="s">
        <v>413</v>
      </c>
      <c r="R111" s="83" t="s">
        <v>103</v>
      </c>
      <c r="S111" s="86"/>
      <c r="T111" s="87"/>
      <c r="U111" s="87"/>
      <c r="V111" s="87"/>
      <c r="W111" s="87"/>
      <c r="X111" s="87"/>
      <c r="Y111" s="87"/>
      <c r="Z111" s="87"/>
    </row>
    <row r="112" spans="1:26" ht="16.5" customHeight="1">
      <c r="A112" s="666"/>
      <c r="B112" s="666"/>
      <c r="C112" s="666"/>
      <c r="D112" s="666"/>
      <c r="E112" s="666"/>
      <c r="F112" s="666"/>
      <c r="G112" s="80">
        <v>4</v>
      </c>
      <c r="H112" s="100" t="s">
        <v>416</v>
      </c>
      <c r="I112" s="81" t="s">
        <v>634</v>
      </c>
      <c r="J112" s="83" t="s">
        <v>158</v>
      </c>
      <c r="K112" s="104"/>
      <c r="L112" s="666"/>
      <c r="M112" s="84"/>
      <c r="N112" s="106"/>
      <c r="O112" s="86" t="s">
        <v>380</v>
      </c>
      <c r="P112" s="86" t="s">
        <v>380</v>
      </c>
      <c r="Q112" s="86" t="s">
        <v>1297</v>
      </c>
      <c r="R112" s="83" t="s">
        <v>103</v>
      </c>
      <c r="S112" s="86"/>
      <c r="T112" s="87"/>
      <c r="U112" s="87"/>
      <c r="V112" s="87"/>
      <c r="W112" s="87"/>
      <c r="X112" s="87"/>
      <c r="Y112" s="87"/>
      <c r="Z112" s="87"/>
    </row>
    <row r="113" spans="1:26" ht="136.5" customHeight="1">
      <c r="A113" s="80" t="s">
        <v>1310</v>
      </c>
      <c r="B113" s="80" t="s">
        <v>363</v>
      </c>
      <c r="C113" s="80" t="s">
        <v>365</v>
      </c>
      <c r="D113" s="81" t="s">
        <v>1171</v>
      </c>
      <c r="E113" s="81" t="s">
        <v>1312</v>
      </c>
      <c r="F113" s="81" t="s">
        <v>860</v>
      </c>
      <c r="G113" s="80">
        <v>1</v>
      </c>
      <c r="H113" s="81" t="s">
        <v>1314</v>
      </c>
      <c r="I113" s="81" t="s">
        <v>1316</v>
      </c>
      <c r="J113" s="83"/>
      <c r="K113" s="104"/>
      <c r="L113" s="83"/>
      <c r="M113" s="84"/>
      <c r="N113" s="106"/>
      <c r="O113" s="86" t="s">
        <v>380</v>
      </c>
      <c r="P113" s="86" t="s">
        <v>380</v>
      </c>
      <c r="Q113" s="86" t="s">
        <v>380</v>
      </c>
      <c r="R113" s="83" t="s">
        <v>103</v>
      </c>
      <c r="S113" s="86"/>
      <c r="T113" s="87"/>
      <c r="U113" s="87"/>
      <c r="V113" s="87"/>
      <c r="W113" s="87"/>
      <c r="X113" s="87"/>
      <c r="Y113" s="87"/>
      <c r="Z113" s="87"/>
    </row>
    <row r="114" spans="1:26" ht="152.25" customHeight="1">
      <c r="A114" s="80" t="s">
        <v>1322</v>
      </c>
      <c r="B114" s="80" t="s">
        <v>363</v>
      </c>
      <c r="C114" s="80" t="s">
        <v>365</v>
      </c>
      <c r="D114" s="81" t="s">
        <v>1171</v>
      </c>
      <c r="E114" s="81" t="s">
        <v>1326</v>
      </c>
      <c r="F114" s="81" t="s">
        <v>860</v>
      </c>
      <c r="G114" s="80">
        <v>1</v>
      </c>
      <c r="H114" s="81" t="s">
        <v>1330</v>
      </c>
      <c r="I114" s="81" t="s">
        <v>1331</v>
      </c>
      <c r="J114" s="83"/>
      <c r="K114" s="104"/>
      <c r="L114" s="83"/>
      <c r="M114" s="84"/>
      <c r="N114" s="106"/>
      <c r="O114" s="86" t="s">
        <v>380</v>
      </c>
      <c r="P114" s="86" t="s">
        <v>380</v>
      </c>
      <c r="Q114" s="86" t="s">
        <v>380</v>
      </c>
      <c r="R114" s="83" t="s">
        <v>103</v>
      </c>
      <c r="S114" s="86"/>
      <c r="T114" s="87"/>
      <c r="U114" s="87"/>
      <c r="V114" s="87"/>
      <c r="W114" s="87"/>
      <c r="X114" s="87"/>
      <c r="Y114" s="87"/>
      <c r="Z114" s="87"/>
    </row>
    <row r="115" spans="1:26" ht="131.25" customHeight="1">
      <c r="A115" s="80" t="s">
        <v>1334</v>
      </c>
      <c r="B115" s="80" t="s">
        <v>363</v>
      </c>
      <c r="C115" s="80" t="s">
        <v>365</v>
      </c>
      <c r="D115" s="100" t="s">
        <v>1171</v>
      </c>
      <c r="E115" s="100" t="s">
        <v>1326</v>
      </c>
      <c r="F115" s="140" t="s">
        <v>860</v>
      </c>
      <c r="G115" s="149">
        <v>1</v>
      </c>
      <c r="H115" s="140" t="s">
        <v>1340</v>
      </c>
      <c r="I115" s="140" t="s">
        <v>1331</v>
      </c>
      <c r="J115" s="150"/>
      <c r="K115" s="104"/>
      <c r="L115" s="83"/>
      <c r="M115" s="84"/>
      <c r="N115" s="106"/>
      <c r="O115" s="86" t="s">
        <v>380</v>
      </c>
      <c r="P115" s="86" t="s">
        <v>380</v>
      </c>
      <c r="Q115" s="86" t="s">
        <v>380</v>
      </c>
      <c r="R115" s="83" t="s">
        <v>103</v>
      </c>
      <c r="S115" s="86"/>
      <c r="T115" s="87"/>
      <c r="U115" s="87"/>
      <c r="V115" s="87"/>
      <c r="W115" s="87"/>
      <c r="X115" s="87"/>
      <c r="Y115" s="87"/>
      <c r="Z115" s="87"/>
    </row>
    <row r="116" spans="1:26" ht="194.25" customHeight="1">
      <c r="A116" s="80" t="s">
        <v>1343</v>
      </c>
      <c r="B116" s="80" t="s">
        <v>363</v>
      </c>
      <c r="C116" s="80" t="s">
        <v>365</v>
      </c>
      <c r="D116" s="81" t="s">
        <v>1171</v>
      </c>
      <c r="E116" s="81" t="s">
        <v>1326</v>
      </c>
      <c r="F116" s="81" t="s">
        <v>860</v>
      </c>
      <c r="G116" s="80">
        <v>1</v>
      </c>
      <c r="H116" s="81" t="s">
        <v>1344</v>
      </c>
      <c r="I116" s="81" t="s">
        <v>1331</v>
      </c>
      <c r="J116" s="83"/>
      <c r="K116" s="104"/>
      <c r="L116" s="83"/>
      <c r="M116" s="84"/>
      <c r="N116" s="106"/>
      <c r="O116" s="86" t="s">
        <v>380</v>
      </c>
      <c r="P116" s="86" t="s">
        <v>380</v>
      </c>
      <c r="Q116" s="86" t="s">
        <v>380</v>
      </c>
      <c r="R116" s="83" t="s">
        <v>103</v>
      </c>
      <c r="S116" s="86"/>
      <c r="T116" s="87"/>
      <c r="U116" s="87"/>
      <c r="V116" s="87"/>
      <c r="W116" s="87"/>
      <c r="X116" s="87"/>
      <c r="Y116" s="87"/>
      <c r="Z116" s="87"/>
    </row>
    <row r="117" spans="1:26" ht="144.75" customHeight="1">
      <c r="A117" s="80" t="s">
        <v>1347</v>
      </c>
      <c r="B117" s="80" t="s">
        <v>363</v>
      </c>
      <c r="C117" s="80" t="s">
        <v>365</v>
      </c>
      <c r="D117" s="81" t="s">
        <v>1171</v>
      </c>
      <c r="E117" s="81" t="s">
        <v>1326</v>
      </c>
      <c r="F117" s="81" t="s">
        <v>860</v>
      </c>
      <c r="G117" s="80">
        <v>1</v>
      </c>
      <c r="H117" s="81" t="s">
        <v>1351</v>
      </c>
      <c r="I117" s="81" t="s">
        <v>1353</v>
      </c>
      <c r="J117" s="83"/>
      <c r="K117" s="104"/>
      <c r="L117" s="83"/>
      <c r="M117" s="84"/>
      <c r="N117" s="106"/>
      <c r="O117" s="86" t="s">
        <v>380</v>
      </c>
      <c r="P117" s="86" t="s">
        <v>380</v>
      </c>
      <c r="Q117" s="86" t="s">
        <v>380</v>
      </c>
      <c r="R117" s="83" t="s">
        <v>103</v>
      </c>
      <c r="S117" s="86"/>
      <c r="T117" s="87"/>
      <c r="U117" s="87"/>
      <c r="V117" s="87"/>
      <c r="W117" s="87"/>
      <c r="X117" s="87"/>
      <c r="Y117" s="87"/>
      <c r="Z117" s="87"/>
    </row>
    <row r="118" spans="1:26" ht="120" customHeight="1">
      <c r="A118" s="747" t="s">
        <v>1356</v>
      </c>
      <c r="B118" s="747" t="s">
        <v>363</v>
      </c>
      <c r="C118" s="747" t="s">
        <v>365</v>
      </c>
      <c r="D118" s="746" t="s">
        <v>1171</v>
      </c>
      <c r="E118" s="746" t="s">
        <v>955</v>
      </c>
      <c r="F118" s="746" t="s">
        <v>860</v>
      </c>
      <c r="G118" s="80">
        <v>1</v>
      </c>
      <c r="H118" s="81" t="s">
        <v>1359</v>
      </c>
      <c r="I118" s="81" t="s">
        <v>1361</v>
      </c>
      <c r="J118" s="83" t="s">
        <v>158</v>
      </c>
      <c r="K118" s="104"/>
      <c r="L118" s="748"/>
      <c r="M118" s="84"/>
      <c r="N118" s="106"/>
      <c r="O118" s="86" t="s">
        <v>380</v>
      </c>
      <c r="P118" s="86" t="s">
        <v>380</v>
      </c>
      <c r="Q118" s="86" t="s">
        <v>1362</v>
      </c>
      <c r="R118" s="83" t="s">
        <v>103</v>
      </c>
      <c r="S118" s="86"/>
      <c r="T118" s="87"/>
      <c r="U118" s="87"/>
      <c r="V118" s="87"/>
      <c r="W118" s="87"/>
      <c r="X118" s="87"/>
      <c r="Y118" s="87"/>
      <c r="Z118" s="87"/>
    </row>
    <row r="119" spans="1:26" ht="73.5" customHeight="1">
      <c r="A119" s="666"/>
      <c r="B119" s="666"/>
      <c r="C119" s="666"/>
      <c r="D119" s="666"/>
      <c r="E119" s="666"/>
      <c r="F119" s="666"/>
      <c r="G119" s="80">
        <v>2</v>
      </c>
      <c r="H119" s="81" t="s">
        <v>1364</v>
      </c>
      <c r="I119" s="81" t="s">
        <v>1365</v>
      </c>
      <c r="J119" s="83" t="s">
        <v>158</v>
      </c>
      <c r="K119" s="104"/>
      <c r="L119" s="666"/>
      <c r="M119" s="84"/>
      <c r="N119" s="106"/>
      <c r="O119" s="86" t="s">
        <v>380</v>
      </c>
      <c r="P119" s="86" t="s">
        <v>380</v>
      </c>
      <c r="Q119" s="86" t="s">
        <v>1362</v>
      </c>
      <c r="R119" s="83" t="s">
        <v>103</v>
      </c>
      <c r="S119" s="86"/>
      <c r="T119" s="87"/>
      <c r="U119" s="87"/>
      <c r="V119" s="87"/>
      <c r="W119" s="87"/>
      <c r="X119" s="87"/>
      <c r="Y119" s="87"/>
      <c r="Z119" s="87"/>
    </row>
    <row r="120" spans="1:26" ht="141" customHeight="1">
      <c r="A120" s="747" t="s">
        <v>1367</v>
      </c>
      <c r="B120" s="747" t="s">
        <v>363</v>
      </c>
      <c r="C120" s="747" t="s">
        <v>365</v>
      </c>
      <c r="D120" s="746" t="s">
        <v>1171</v>
      </c>
      <c r="E120" s="746" t="s">
        <v>964</v>
      </c>
      <c r="F120" s="746" t="s">
        <v>860</v>
      </c>
      <c r="G120" s="80">
        <v>1</v>
      </c>
      <c r="H120" s="81" t="s">
        <v>1369</v>
      </c>
      <c r="I120" s="81" t="s">
        <v>1361</v>
      </c>
      <c r="J120" s="83" t="s">
        <v>158</v>
      </c>
      <c r="K120" s="104"/>
      <c r="L120" s="748"/>
      <c r="M120" s="84"/>
      <c r="N120" s="106"/>
      <c r="O120" s="86" t="s">
        <v>380</v>
      </c>
      <c r="P120" s="86" t="s">
        <v>380</v>
      </c>
      <c r="Q120" s="86" t="s">
        <v>1371</v>
      </c>
      <c r="R120" s="83" t="s">
        <v>103</v>
      </c>
      <c r="S120" s="86"/>
      <c r="T120" s="87"/>
      <c r="U120" s="87"/>
      <c r="V120" s="87"/>
      <c r="W120" s="87"/>
      <c r="X120" s="87"/>
      <c r="Y120" s="87"/>
      <c r="Z120" s="87"/>
    </row>
    <row r="121" spans="1:26" ht="68.25" customHeight="1">
      <c r="A121" s="666"/>
      <c r="B121" s="666"/>
      <c r="C121" s="666"/>
      <c r="D121" s="666"/>
      <c r="E121" s="666"/>
      <c r="F121" s="666"/>
      <c r="G121" s="80">
        <v>2</v>
      </c>
      <c r="H121" s="81" t="s">
        <v>1364</v>
      </c>
      <c r="I121" s="81" t="s">
        <v>1372</v>
      </c>
      <c r="J121" s="83" t="s">
        <v>158</v>
      </c>
      <c r="K121" s="104"/>
      <c r="L121" s="666"/>
      <c r="M121" s="84"/>
      <c r="N121" s="106"/>
      <c r="O121" s="86" t="s">
        <v>380</v>
      </c>
      <c r="P121" s="86" t="s">
        <v>380</v>
      </c>
      <c r="Q121" s="86" t="s">
        <v>1371</v>
      </c>
      <c r="R121" s="83" t="s">
        <v>103</v>
      </c>
      <c r="S121" s="86"/>
      <c r="T121" s="87"/>
      <c r="U121" s="87"/>
      <c r="V121" s="87"/>
      <c r="W121" s="87"/>
      <c r="X121" s="87"/>
      <c r="Y121" s="87"/>
      <c r="Z121" s="87"/>
    </row>
    <row r="122" spans="1:26" ht="151.5" customHeight="1">
      <c r="A122" s="80" t="s">
        <v>1373</v>
      </c>
      <c r="B122" s="80" t="s">
        <v>363</v>
      </c>
      <c r="C122" s="80" t="s">
        <v>365</v>
      </c>
      <c r="D122" s="141" t="s">
        <v>1171</v>
      </c>
      <c r="E122" s="141" t="s">
        <v>969</v>
      </c>
      <c r="F122" s="152" t="s">
        <v>562</v>
      </c>
      <c r="G122" s="113">
        <v>1</v>
      </c>
      <c r="H122" s="141" t="s">
        <v>1374</v>
      </c>
      <c r="I122" s="141" t="s">
        <v>1375</v>
      </c>
      <c r="J122" s="114" t="s">
        <v>158</v>
      </c>
      <c r="K122" s="104"/>
      <c r="L122" s="83"/>
      <c r="M122" s="84"/>
      <c r="N122" s="106"/>
      <c r="O122" s="86" t="s">
        <v>380</v>
      </c>
      <c r="P122" s="86" t="s">
        <v>380</v>
      </c>
      <c r="Q122" s="86" t="s">
        <v>1377</v>
      </c>
      <c r="R122" s="83" t="s">
        <v>103</v>
      </c>
      <c r="S122" s="86"/>
      <c r="T122" s="87"/>
      <c r="U122" s="87"/>
      <c r="V122" s="87"/>
      <c r="W122" s="87"/>
      <c r="X122" s="87"/>
      <c r="Y122" s="87"/>
      <c r="Z122" s="87"/>
    </row>
    <row r="123" spans="1:26" ht="165" customHeight="1">
      <c r="A123" s="80" t="s">
        <v>1381</v>
      </c>
      <c r="B123" s="80" t="s">
        <v>363</v>
      </c>
      <c r="C123" s="80" t="s">
        <v>365</v>
      </c>
      <c r="D123" s="81" t="s">
        <v>1382</v>
      </c>
      <c r="E123" s="81" t="s">
        <v>1383</v>
      </c>
      <c r="F123" s="98" t="s">
        <v>1274</v>
      </c>
      <c r="G123" s="80">
        <v>1</v>
      </c>
      <c r="H123" s="81" t="s">
        <v>1384</v>
      </c>
      <c r="I123" s="81" t="s">
        <v>1386</v>
      </c>
      <c r="J123" s="83"/>
      <c r="K123" s="104"/>
      <c r="L123" s="83"/>
      <c r="M123" s="84"/>
      <c r="N123" s="106"/>
      <c r="O123" s="111" t="s">
        <v>379</v>
      </c>
      <c r="P123" s="86" t="s">
        <v>380</v>
      </c>
      <c r="Q123" s="86" t="s">
        <v>380</v>
      </c>
      <c r="R123" s="83" t="s">
        <v>103</v>
      </c>
      <c r="S123" s="86"/>
      <c r="T123" s="87"/>
      <c r="U123" s="87"/>
      <c r="V123" s="87"/>
      <c r="W123" s="87"/>
      <c r="X123" s="87"/>
      <c r="Y123" s="87"/>
      <c r="Z123" s="87"/>
    </row>
    <row r="124" spans="1:26" ht="165" customHeight="1">
      <c r="A124" s="80" t="s">
        <v>1393</v>
      </c>
      <c r="B124" s="80" t="s">
        <v>363</v>
      </c>
      <c r="C124" s="80" t="s">
        <v>365</v>
      </c>
      <c r="D124" s="81" t="s">
        <v>1382</v>
      </c>
      <c r="E124" s="81" t="s">
        <v>1395</v>
      </c>
      <c r="F124" s="98" t="s">
        <v>1274</v>
      </c>
      <c r="G124" s="80">
        <v>1</v>
      </c>
      <c r="H124" s="81" t="s">
        <v>1396</v>
      </c>
      <c r="I124" s="81" t="s">
        <v>1397</v>
      </c>
      <c r="J124" s="83"/>
      <c r="K124" s="104"/>
      <c r="L124" s="83"/>
      <c r="M124" s="84"/>
      <c r="N124" s="106"/>
      <c r="O124" s="86" t="s">
        <v>380</v>
      </c>
      <c r="P124" s="86" t="s">
        <v>380</v>
      </c>
      <c r="Q124" s="86" t="s">
        <v>380</v>
      </c>
      <c r="R124" s="83" t="s">
        <v>103</v>
      </c>
      <c r="S124" s="86"/>
      <c r="T124" s="87"/>
      <c r="U124" s="87"/>
      <c r="V124" s="87"/>
      <c r="W124" s="87"/>
      <c r="X124" s="87"/>
      <c r="Y124" s="87"/>
      <c r="Z124" s="87"/>
    </row>
    <row r="125" spans="1:26" ht="165" customHeight="1">
      <c r="A125" s="80" t="s">
        <v>1403</v>
      </c>
      <c r="B125" s="80" t="s">
        <v>363</v>
      </c>
      <c r="C125" s="80" t="s">
        <v>365</v>
      </c>
      <c r="D125" s="81" t="s">
        <v>1382</v>
      </c>
      <c r="E125" s="81" t="s">
        <v>1405</v>
      </c>
      <c r="F125" s="98" t="s">
        <v>1274</v>
      </c>
      <c r="G125" s="80">
        <v>1</v>
      </c>
      <c r="H125" s="81" t="s">
        <v>1406</v>
      </c>
      <c r="I125" s="81" t="s">
        <v>1407</v>
      </c>
      <c r="J125" s="83"/>
      <c r="K125" s="104"/>
      <c r="L125" s="83"/>
      <c r="M125" s="84"/>
      <c r="N125" s="106"/>
      <c r="O125" s="86" t="s">
        <v>380</v>
      </c>
      <c r="P125" s="86" t="s">
        <v>380</v>
      </c>
      <c r="Q125" s="86" t="s">
        <v>380</v>
      </c>
      <c r="R125" s="83" t="s">
        <v>103</v>
      </c>
      <c r="S125" s="86"/>
      <c r="T125" s="87"/>
      <c r="U125" s="87"/>
      <c r="V125" s="87"/>
      <c r="W125" s="87"/>
      <c r="X125" s="87"/>
      <c r="Y125" s="87"/>
      <c r="Z125" s="87"/>
    </row>
    <row r="126" spans="1:26" ht="165" customHeight="1">
      <c r="A126" s="80" t="s">
        <v>1410</v>
      </c>
      <c r="B126" s="80" t="s">
        <v>363</v>
      </c>
      <c r="C126" s="80" t="s">
        <v>365</v>
      </c>
      <c r="D126" s="81" t="s">
        <v>1382</v>
      </c>
      <c r="E126" s="81" t="s">
        <v>1411</v>
      </c>
      <c r="F126" s="98" t="s">
        <v>1274</v>
      </c>
      <c r="G126" s="80">
        <v>1</v>
      </c>
      <c r="H126" s="81" t="s">
        <v>1413</v>
      </c>
      <c r="I126" s="81" t="s">
        <v>1415</v>
      </c>
      <c r="J126" s="83"/>
      <c r="K126" s="104"/>
      <c r="L126" s="83"/>
      <c r="M126" s="84"/>
      <c r="N126" s="106"/>
      <c r="O126" s="86" t="s">
        <v>380</v>
      </c>
      <c r="P126" s="86" t="s">
        <v>380</v>
      </c>
      <c r="Q126" s="86" t="s">
        <v>380</v>
      </c>
      <c r="R126" s="83" t="s">
        <v>103</v>
      </c>
      <c r="S126" s="86"/>
      <c r="T126" s="87"/>
      <c r="U126" s="87"/>
      <c r="V126" s="87"/>
      <c r="W126" s="87"/>
      <c r="X126" s="87"/>
      <c r="Y126" s="87"/>
      <c r="Z126" s="87"/>
    </row>
    <row r="127" spans="1:26" ht="165" customHeight="1">
      <c r="A127" s="80" t="s">
        <v>1417</v>
      </c>
      <c r="B127" s="80" t="s">
        <v>363</v>
      </c>
      <c r="C127" s="80" t="s">
        <v>365</v>
      </c>
      <c r="D127" s="81" t="s">
        <v>1382</v>
      </c>
      <c r="E127" s="81" t="s">
        <v>1418</v>
      </c>
      <c r="F127" s="98" t="s">
        <v>1274</v>
      </c>
      <c r="G127" s="80">
        <v>1</v>
      </c>
      <c r="H127" s="81" t="s">
        <v>1419</v>
      </c>
      <c r="I127" s="81" t="s">
        <v>1421</v>
      </c>
      <c r="J127" s="83"/>
      <c r="K127" s="104"/>
      <c r="L127" s="83"/>
      <c r="M127" s="84"/>
      <c r="N127" s="106"/>
      <c r="O127" s="86" t="s">
        <v>380</v>
      </c>
      <c r="P127" s="86" t="s">
        <v>380</v>
      </c>
      <c r="Q127" s="86" t="s">
        <v>380</v>
      </c>
      <c r="R127" s="83" t="s">
        <v>103</v>
      </c>
      <c r="S127" s="86"/>
      <c r="T127" s="87"/>
      <c r="U127" s="87"/>
      <c r="V127" s="87"/>
      <c r="W127" s="87"/>
      <c r="X127" s="87"/>
      <c r="Y127" s="87"/>
      <c r="Z127" s="87"/>
    </row>
    <row r="128" spans="1:26" ht="165" customHeight="1">
      <c r="A128" s="80" t="s">
        <v>1425</v>
      </c>
      <c r="B128" s="80" t="s">
        <v>363</v>
      </c>
      <c r="C128" s="80" t="s">
        <v>365</v>
      </c>
      <c r="D128" s="81" t="s">
        <v>1382</v>
      </c>
      <c r="E128" s="81" t="s">
        <v>1426</v>
      </c>
      <c r="F128" s="98" t="s">
        <v>1274</v>
      </c>
      <c r="G128" s="80">
        <v>1</v>
      </c>
      <c r="H128" s="81" t="s">
        <v>1427</v>
      </c>
      <c r="I128" s="81" t="s">
        <v>1428</v>
      </c>
      <c r="J128" s="83"/>
      <c r="K128" s="104"/>
      <c r="L128" s="83"/>
      <c r="M128" s="84"/>
      <c r="N128" s="106"/>
      <c r="O128" s="86" t="s">
        <v>380</v>
      </c>
      <c r="P128" s="86" t="s">
        <v>380</v>
      </c>
      <c r="Q128" s="86" t="s">
        <v>380</v>
      </c>
      <c r="R128" s="83" t="s">
        <v>103</v>
      </c>
      <c r="S128" s="86"/>
      <c r="T128" s="87"/>
      <c r="U128" s="87"/>
      <c r="V128" s="87"/>
      <c r="W128" s="87"/>
      <c r="X128" s="87"/>
      <c r="Y128" s="87"/>
      <c r="Z128" s="87"/>
    </row>
    <row r="129" spans="1:26" ht="165" customHeight="1">
      <c r="A129" s="80" t="s">
        <v>1432</v>
      </c>
      <c r="B129" s="80" t="s">
        <v>363</v>
      </c>
      <c r="C129" s="80" t="s">
        <v>365</v>
      </c>
      <c r="D129" s="81" t="s">
        <v>1382</v>
      </c>
      <c r="E129" s="81" t="s">
        <v>1433</v>
      </c>
      <c r="F129" s="98" t="s">
        <v>1274</v>
      </c>
      <c r="G129" s="80">
        <v>1</v>
      </c>
      <c r="H129" s="81" t="s">
        <v>1436</v>
      </c>
      <c r="I129" s="81" t="s">
        <v>1437</v>
      </c>
      <c r="J129" s="83"/>
      <c r="K129" s="104"/>
      <c r="L129" s="83"/>
      <c r="M129" s="84"/>
      <c r="N129" s="106"/>
      <c r="O129" s="86" t="s">
        <v>380</v>
      </c>
      <c r="P129" s="86" t="s">
        <v>380</v>
      </c>
      <c r="Q129" s="86" t="s">
        <v>380</v>
      </c>
      <c r="R129" s="83" t="s">
        <v>103</v>
      </c>
      <c r="S129" s="86"/>
      <c r="T129" s="87"/>
      <c r="U129" s="87"/>
      <c r="V129" s="87"/>
      <c r="W129" s="87"/>
      <c r="X129" s="87"/>
      <c r="Y129" s="87"/>
      <c r="Z129" s="87"/>
    </row>
    <row r="130" spans="1:26" ht="165" customHeight="1">
      <c r="A130" s="80" t="s">
        <v>1441</v>
      </c>
      <c r="B130" s="80" t="s">
        <v>363</v>
      </c>
      <c r="C130" s="80" t="s">
        <v>365</v>
      </c>
      <c r="D130" s="81" t="s">
        <v>1382</v>
      </c>
      <c r="E130" s="81" t="s">
        <v>1442</v>
      </c>
      <c r="F130" s="98" t="s">
        <v>1274</v>
      </c>
      <c r="G130" s="80">
        <v>1</v>
      </c>
      <c r="H130" s="81" t="s">
        <v>1443</v>
      </c>
      <c r="I130" s="81" t="s">
        <v>1444</v>
      </c>
      <c r="J130" s="83"/>
      <c r="K130" s="104"/>
      <c r="L130" s="83"/>
      <c r="M130" s="84"/>
      <c r="N130" s="106"/>
      <c r="O130" s="86" t="s">
        <v>380</v>
      </c>
      <c r="P130" s="86" t="s">
        <v>380</v>
      </c>
      <c r="Q130" s="86" t="s">
        <v>380</v>
      </c>
      <c r="R130" s="83" t="s">
        <v>103</v>
      </c>
      <c r="S130" s="86"/>
      <c r="T130" s="87"/>
      <c r="U130" s="87"/>
      <c r="V130" s="87"/>
      <c r="W130" s="87"/>
      <c r="X130" s="87"/>
      <c r="Y130" s="87"/>
      <c r="Z130" s="87"/>
    </row>
    <row r="131" spans="1:26" ht="165" customHeight="1">
      <c r="A131" s="80" t="s">
        <v>1447</v>
      </c>
      <c r="B131" s="80" t="s">
        <v>363</v>
      </c>
      <c r="C131" s="80" t="s">
        <v>365</v>
      </c>
      <c r="D131" s="81" t="s">
        <v>1382</v>
      </c>
      <c r="E131" s="81" t="s">
        <v>1448</v>
      </c>
      <c r="F131" s="98" t="s">
        <v>1274</v>
      </c>
      <c r="G131" s="80">
        <v>1</v>
      </c>
      <c r="H131" s="81" t="s">
        <v>1443</v>
      </c>
      <c r="I131" s="81" t="s">
        <v>1450</v>
      </c>
      <c r="J131" s="83"/>
      <c r="K131" s="104"/>
      <c r="L131" s="83"/>
      <c r="M131" s="84"/>
      <c r="N131" s="106"/>
      <c r="O131" s="111" t="s">
        <v>379</v>
      </c>
      <c r="P131" s="86" t="s">
        <v>380</v>
      </c>
      <c r="Q131" s="86" t="s">
        <v>380</v>
      </c>
      <c r="R131" s="83" t="s">
        <v>103</v>
      </c>
      <c r="S131" s="86"/>
      <c r="T131" s="87"/>
      <c r="U131" s="87"/>
      <c r="V131" s="87"/>
      <c r="W131" s="87"/>
      <c r="X131" s="87"/>
      <c r="Y131" s="87"/>
      <c r="Z131" s="87"/>
    </row>
    <row r="132" spans="1:26" ht="115.5" customHeight="1">
      <c r="A132" s="735" t="s">
        <v>1452</v>
      </c>
      <c r="B132" s="735" t="s">
        <v>363</v>
      </c>
      <c r="C132" s="735" t="s">
        <v>365</v>
      </c>
      <c r="D132" s="740" t="s">
        <v>1453</v>
      </c>
      <c r="E132" s="746" t="s">
        <v>1454</v>
      </c>
      <c r="F132" s="746" t="s">
        <v>1456</v>
      </c>
      <c r="G132" s="80">
        <v>1</v>
      </c>
      <c r="H132" s="81" t="s">
        <v>1458</v>
      </c>
      <c r="I132" s="81" t="s">
        <v>1459</v>
      </c>
      <c r="J132" s="83" t="s">
        <v>158</v>
      </c>
      <c r="K132" s="84"/>
      <c r="L132" s="734"/>
      <c r="M132" s="84"/>
      <c r="N132" s="85"/>
      <c r="O132" s="86" t="s">
        <v>380</v>
      </c>
      <c r="P132" s="86" t="s">
        <v>380</v>
      </c>
      <c r="Q132" s="86" t="s">
        <v>1461</v>
      </c>
      <c r="R132" s="83" t="s">
        <v>103</v>
      </c>
      <c r="S132" s="86"/>
      <c r="T132" s="87"/>
      <c r="U132" s="87"/>
      <c r="V132" s="87"/>
      <c r="W132" s="87"/>
      <c r="X132" s="87"/>
      <c r="Y132" s="87"/>
      <c r="Z132" s="87"/>
    </row>
    <row r="133" spans="1:26" ht="61.5" customHeight="1">
      <c r="A133" s="666"/>
      <c r="B133" s="666"/>
      <c r="C133" s="666"/>
      <c r="D133" s="665"/>
      <c r="E133" s="665"/>
      <c r="F133" s="666"/>
      <c r="G133" s="80">
        <v>2</v>
      </c>
      <c r="H133" s="81" t="s">
        <v>1467</v>
      </c>
      <c r="I133" s="81" t="s">
        <v>1468</v>
      </c>
      <c r="J133" s="83" t="s">
        <v>158</v>
      </c>
      <c r="K133" s="84"/>
      <c r="L133" s="666"/>
      <c r="M133" s="84"/>
      <c r="N133" s="85"/>
      <c r="O133" s="86" t="s">
        <v>380</v>
      </c>
      <c r="P133" s="86" t="s">
        <v>380</v>
      </c>
      <c r="Q133" s="86" t="s">
        <v>1461</v>
      </c>
      <c r="R133" s="83" t="s">
        <v>103</v>
      </c>
      <c r="S133" s="86"/>
      <c r="T133" s="87"/>
      <c r="U133" s="87"/>
      <c r="V133" s="87"/>
      <c r="W133" s="87"/>
      <c r="X133" s="87"/>
      <c r="Y133" s="87"/>
      <c r="Z133" s="87"/>
    </row>
    <row r="134" spans="1:26" ht="115.5" customHeight="1">
      <c r="A134" s="735" t="s">
        <v>1473</v>
      </c>
      <c r="B134" s="735" t="s">
        <v>363</v>
      </c>
      <c r="C134" s="735" t="s">
        <v>365</v>
      </c>
      <c r="D134" s="740" t="s">
        <v>1453</v>
      </c>
      <c r="E134" s="746" t="s">
        <v>1476</v>
      </c>
      <c r="F134" s="746" t="s">
        <v>1456</v>
      </c>
      <c r="G134" s="80">
        <v>1</v>
      </c>
      <c r="H134" s="81" t="s">
        <v>1477</v>
      </c>
      <c r="I134" s="81" t="s">
        <v>1479</v>
      </c>
      <c r="J134" s="83" t="s">
        <v>158</v>
      </c>
      <c r="K134" s="84"/>
      <c r="L134" s="734"/>
      <c r="M134" s="84"/>
      <c r="N134" s="85"/>
      <c r="O134" s="86" t="s">
        <v>380</v>
      </c>
      <c r="P134" s="86" t="s">
        <v>380</v>
      </c>
      <c r="Q134" s="86" t="s">
        <v>1482</v>
      </c>
      <c r="R134" s="83" t="s">
        <v>103</v>
      </c>
      <c r="S134" s="86"/>
      <c r="T134" s="87"/>
      <c r="U134" s="87"/>
      <c r="V134" s="87"/>
      <c r="W134" s="87"/>
      <c r="X134" s="87"/>
      <c r="Y134" s="87"/>
      <c r="Z134" s="87"/>
    </row>
    <row r="135" spans="1:26" ht="16.5" customHeight="1">
      <c r="A135" s="666"/>
      <c r="B135" s="666"/>
      <c r="C135" s="666"/>
      <c r="D135" s="665"/>
      <c r="E135" s="665"/>
      <c r="F135" s="666"/>
      <c r="G135" s="80">
        <v>2</v>
      </c>
      <c r="H135" s="81" t="s">
        <v>1467</v>
      </c>
      <c r="I135" s="81" t="s">
        <v>1468</v>
      </c>
      <c r="J135" s="83" t="s">
        <v>158</v>
      </c>
      <c r="K135" s="84"/>
      <c r="L135" s="666"/>
      <c r="M135" s="84"/>
      <c r="N135" s="85"/>
      <c r="O135" s="86" t="s">
        <v>380</v>
      </c>
      <c r="P135" s="86" t="s">
        <v>380</v>
      </c>
      <c r="Q135" s="86" t="s">
        <v>1482</v>
      </c>
      <c r="R135" s="83" t="s">
        <v>103</v>
      </c>
      <c r="S135" s="86"/>
      <c r="T135" s="87"/>
      <c r="U135" s="87"/>
      <c r="V135" s="87"/>
      <c r="W135" s="87"/>
      <c r="X135" s="87"/>
      <c r="Y135" s="87"/>
      <c r="Z135" s="87"/>
    </row>
    <row r="136" spans="1:26" ht="115.5" customHeight="1">
      <c r="A136" s="735" t="s">
        <v>1491</v>
      </c>
      <c r="B136" s="735" t="s">
        <v>363</v>
      </c>
      <c r="C136" s="735" t="s">
        <v>365</v>
      </c>
      <c r="D136" s="740" t="s">
        <v>1453</v>
      </c>
      <c r="E136" s="746" t="s">
        <v>1492</v>
      </c>
      <c r="F136" s="746" t="s">
        <v>1456</v>
      </c>
      <c r="G136" s="80">
        <v>1</v>
      </c>
      <c r="H136" s="81" t="s">
        <v>1493</v>
      </c>
      <c r="I136" s="81" t="s">
        <v>1494</v>
      </c>
      <c r="J136" s="83" t="s">
        <v>158</v>
      </c>
      <c r="K136" s="84"/>
      <c r="L136" s="734"/>
      <c r="M136" s="84"/>
      <c r="N136" s="85"/>
      <c r="O136" s="86" t="s">
        <v>380</v>
      </c>
      <c r="P136" s="86" t="s">
        <v>380</v>
      </c>
      <c r="Q136" s="86" t="s">
        <v>1495</v>
      </c>
      <c r="R136" s="83" t="s">
        <v>103</v>
      </c>
      <c r="S136" s="86"/>
      <c r="T136" s="87"/>
      <c r="U136" s="87"/>
      <c r="V136" s="87"/>
      <c r="W136" s="87"/>
      <c r="X136" s="87"/>
      <c r="Y136" s="87"/>
      <c r="Z136" s="87"/>
    </row>
    <row r="137" spans="1:26" ht="16.5" customHeight="1">
      <c r="A137" s="666"/>
      <c r="B137" s="666"/>
      <c r="C137" s="666"/>
      <c r="D137" s="665"/>
      <c r="E137" s="665"/>
      <c r="F137" s="666"/>
      <c r="G137" s="80">
        <v>2</v>
      </c>
      <c r="H137" s="81" t="s">
        <v>1467</v>
      </c>
      <c r="I137" s="81" t="s">
        <v>1468</v>
      </c>
      <c r="J137" s="83" t="s">
        <v>158</v>
      </c>
      <c r="K137" s="84"/>
      <c r="L137" s="666"/>
      <c r="M137" s="84"/>
      <c r="N137" s="85"/>
      <c r="O137" s="86" t="s">
        <v>380</v>
      </c>
      <c r="P137" s="86" t="s">
        <v>380</v>
      </c>
      <c r="Q137" s="86" t="s">
        <v>1495</v>
      </c>
      <c r="R137" s="83" t="s">
        <v>103</v>
      </c>
      <c r="S137" s="86"/>
      <c r="T137" s="87"/>
      <c r="U137" s="87"/>
      <c r="V137" s="87"/>
      <c r="W137" s="87"/>
      <c r="X137" s="87"/>
      <c r="Y137" s="87"/>
      <c r="Z137" s="87"/>
    </row>
    <row r="138" spans="1:26" ht="115.5" customHeight="1">
      <c r="A138" s="735" t="s">
        <v>1500</v>
      </c>
      <c r="B138" s="735" t="s">
        <v>363</v>
      </c>
      <c r="C138" s="735" t="s">
        <v>365</v>
      </c>
      <c r="D138" s="740" t="s">
        <v>1453</v>
      </c>
      <c r="E138" s="746" t="s">
        <v>1501</v>
      </c>
      <c r="F138" s="746" t="s">
        <v>1456</v>
      </c>
      <c r="G138" s="80">
        <v>1</v>
      </c>
      <c r="H138" s="81" t="s">
        <v>1503</v>
      </c>
      <c r="I138" s="81" t="s">
        <v>1505</v>
      </c>
      <c r="J138" s="83" t="s">
        <v>158</v>
      </c>
      <c r="K138" s="84"/>
      <c r="L138" s="734"/>
      <c r="M138" s="84"/>
      <c r="N138" s="85"/>
      <c r="O138" s="86" t="s">
        <v>380</v>
      </c>
      <c r="P138" s="86" t="s">
        <v>380</v>
      </c>
      <c r="Q138" s="86" t="s">
        <v>1508</v>
      </c>
      <c r="R138" s="83" t="s">
        <v>103</v>
      </c>
      <c r="S138" s="86"/>
      <c r="T138" s="87"/>
      <c r="U138" s="87"/>
      <c r="V138" s="87"/>
      <c r="W138" s="87"/>
      <c r="X138" s="87"/>
      <c r="Y138" s="87"/>
      <c r="Z138" s="87"/>
    </row>
    <row r="139" spans="1:26" ht="16.5" customHeight="1">
      <c r="A139" s="666"/>
      <c r="B139" s="666"/>
      <c r="C139" s="666"/>
      <c r="D139" s="665"/>
      <c r="E139" s="665"/>
      <c r="F139" s="666"/>
      <c r="G139" s="80">
        <v>2</v>
      </c>
      <c r="H139" s="81" t="s">
        <v>1467</v>
      </c>
      <c r="I139" s="81" t="s">
        <v>1468</v>
      </c>
      <c r="J139" s="83" t="s">
        <v>158</v>
      </c>
      <c r="K139" s="84"/>
      <c r="L139" s="666"/>
      <c r="M139" s="84"/>
      <c r="N139" s="85"/>
      <c r="O139" s="86" t="s">
        <v>380</v>
      </c>
      <c r="P139" s="86" t="s">
        <v>380</v>
      </c>
      <c r="Q139" s="86" t="s">
        <v>1508</v>
      </c>
      <c r="R139" s="83" t="s">
        <v>103</v>
      </c>
      <c r="S139" s="86"/>
      <c r="T139" s="87"/>
      <c r="U139" s="87"/>
      <c r="V139" s="87"/>
      <c r="W139" s="87"/>
      <c r="X139" s="87"/>
      <c r="Y139" s="87"/>
      <c r="Z139" s="87"/>
    </row>
    <row r="140" spans="1:26" ht="115.5" customHeight="1">
      <c r="A140" s="735" t="s">
        <v>1515</v>
      </c>
      <c r="B140" s="735" t="s">
        <v>363</v>
      </c>
      <c r="C140" s="735" t="s">
        <v>365</v>
      </c>
      <c r="D140" s="740" t="s">
        <v>1453</v>
      </c>
      <c r="E140" s="746" t="s">
        <v>1516</v>
      </c>
      <c r="F140" s="746" t="s">
        <v>1456</v>
      </c>
      <c r="G140" s="80">
        <v>1</v>
      </c>
      <c r="H140" s="81" t="s">
        <v>1517</v>
      </c>
      <c r="I140" s="81" t="s">
        <v>1518</v>
      </c>
      <c r="J140" s="83" t="s">
        <v>158</v>
      </c>
      <c r="K140" s="84"/>
      <c r="L140" s="734"/>
      <c r="M140" s="84"/>
      <c r="N140" s="85"/>
      <c r="O140" s="86" t="s">
        <v>380</v>
      </c>
      <c r="P140" s="86" t="s">
        <v>380</v>
      </c>
      <c r="Q140" s="86" t="s">
        <v>1522</v>
      </c>
      <c r="R140" s="83" t="s">
        <v>103</v>
      </c>
      <c r="S140" s="86"/>
      <c r="T140" s="87"/>
      <c r="U140" s="87"/>
      <c r="V140" s="87"/>
      <c r="W140" s="87"/>
      <c r="X140" s="87"/>
      <c r="Y140" s="87"/>
      <c r="Z140" s="87"/>
    </row>
    <row r="141" spans="1:26" ht="16.5" customHeight="1">
      <c r="A141" s="666"/>
      <c r="B141" s="666"/>
      <c r="C141" s="666"/>
      <c r="D141" s="665"/>
      <c r="E141" s="665"/>
      <c r="F141" s="666"/>
      <c r="G141" s="80">
        <v>2</v>
      </c>
      <c r="H141" s="81" t="s">
        <v>1467</v>
      </c>
      <c r="I141" s="81" t="s">
        <v>1468</v>
      </c>
      <c r="J141" s="83" t="s">
        <v>158</v>
      </c>
      <c r="K141" s="84"/>
      <c r="L141" s="666"/>
      <c r="M141" s="84"/>
      <c r="N141" s="85"/>
      <c r="O141" s="86" t="s">
        <v>380</v>
      </c>
      <c r="P141" s="86" t="s">
        <v>380</v>
      </c>
      <c r="Q141" s="86" t="s">
        <v>1522</v>
      </c>
      <c r="R141" s="83" t="s">
        <v>103</v>
      </c>
      <c r="S141" s="86"/>
      <c r="T141" s="87"/>
      <c r="U141" s="87"/>
      <c r="V141" s="87"/>
      <c r="W141" s="87"/>
      <c r="X141" s="87"/>
      <c r="Y141" s="87"/>
      <c r="Z141" s="87"/>
    </row>
    <row r="142" spans="1:26" ht="115.5" customHeight="1">
      <c r="A142" s="735" t="s">
        <v>1526</v>
      </c>
      <c r="B142" s="735" t="s">
        <v>363</v>
      </c>
      <c r="C142" s="735" t="s">
        <v>365</v>
      </c>
      <c r="D142" s="740" t="s">
        <v>1529</v>
      </c>
      <c r="E142" s="740" t="s">
        <v>1530</v>
      </c>
      <c r="F142" s="746" t="s">
        <v>1531</v>
      </c>
      <c r="G142" s="26">
        <v>1</v>
      </c>
      <c r="H142" s="92" t="s">
        <v>1532</v>
      </c>
      <c r="I142" s="81" t="s">
        <v>1533</v>
      </c>
      <c r="J142" s="86" t="s">
        <v>158</v>
      </c>
      <c r="K142" s="84"/>
      <c r="L142" s="734"/>
      <c r="M142" s="84"/>
      <c r="N142" s="85"/>
      <c r="O142" s="86" t="s">
        <v>379</v>
      </c>
      <c r="P142" s="86" t="s">
        <v>1536</v>
      </c>
      <c r="Q142" s="86" t="s">
        <v>1537</v>
      </c>
      <c r="R142" s="83" t="s">
        <v>67</v>
      </c>
      <c r="S142" s="86"/>
      <c r="T142" s="87"/>
      <c r="U142" s="87"/>
      <c r="V142" s="87"/>
      <c r="W142" s="87"/>
      <c r="X142" s="87"/>
      <c r="Y142" s="87"/>
      <c r="Z142" s="87"/>
    </row>
    <row r="143" spans="1:26" ht="85.5" customHeight="1">
      <c r="A143" s="666"/>
      <c r="B143" s="666"/>
      <c r="C143" s="666"/>
      <c r="D143" s="665"/>
      <c r="E143" s="665"/>
      <c r="F143" s="666"/>
      <c r="G143" s="26">
        <v>2</v>
      </c>
      <c r="H143" s="92" t="s">
        <v>1539</v>
      </c>
      <c r="I143" s="92" t="s">
        <v>1540</v>
      </c>
      <c r="J143" s="86" t="s">
        <v>158</v>
      </c>
      <c r="K143" s="84"/>
      <c r="L143" s="666"/>
      <c r="M143" s="84"/>
      <c r="N143" s="85"/>
      <c r="O143" s="86" t="s">
        <v>379</v>
      </c>
      <c r="P143" s="86" t="s">
        <v>1536</v>
      </c>
      <c r="Q143" s="86" t="s">
        <v>1537</v>
      </c>
      <c r="R143" s="83" t="s">
        <v>67</v>
      </c>
      <c r="S143" s="86"/>
      <c r="T143" s="87"/>
      <c r="U143" s="87"/>
      <c r="V143" s="87"/>
      <c r="W143" s="87"/>
      <c r="X143" s="87"/>
      <c r="Y143" s="87"/>
      <c r="Z143" s="87"/>
    </row>
    <row r="144" spans="1:26" ht="99" customHeight="1">
      <c r="A144" s="735" t="s">
        <v>1541</v>
      </c>
      <c r="B144" s="735" t="s">
        <v>363</v>
      </c>
      <c r="C144" s="735" t="s">
        <v>365</v>
      </c>
      <c r="D144" s="740" t="s">
        <v>1529</v>
      </c>
      <c r="E144" s="740" t="s">
        <v>1544</v>
      </c>
      <c r="F144" s="746" t="s">
        <v>1531</v>
      </c>
      <c r="G144" s="26">
        <v>1</v>
      </c>
      <c r="H144" s="92" t="s">
        <v>1548</v>
      </c>
      <c r="I144" s="81" t="s">
        <v>1549</v>
      </c>
      <c r="J144" s="86" t="s">
        <v>158</v>
      </c>
      <c r="K144" s="84"/>
      <c r="L144" s="734"/>
      <c r="M144" s="84"/>
      <c r="N144" s="85"/>
      <c r="O144" s="86" t="s">
        <v>379</v>
      </c>
      <c r="P144" s="86" t="s">
        <v>1552</v>
      </c>
      <c r="Q144" s="86" t="s">
        <v>1553</v>
      </c>
      <c r="R144" s="83" t="s">
        <v>67</v>
      </c>
      <c r="S144" s="86"/>
      <c r="T144" s="87"/>
      <c r="U144" s="87"/>
      <c r="V144" s="87"/>
      <c r="W144" s="87"/>
      <c r="X144" s="87"/>
      <c r="Y144" s="87"/>
      <c r="Z144" s="87"/>
    </row>
    <row r="145" spans="1:26" ht="69.75" customHeight="1">
      <c r="A145" s="666"/>
      <c r="B145" s="666"/>
      <c r="C145" s="666"/>
      <c r="D145" s="665"/>
      <c r="E145" s="665"/>
      <c r="F145" s="666"/>
      <c r="G145" s="26">
        <v>2</v>
      </c>
      <c r="H145" s="92" t="s">
        <v>1555</v>
      </c>
      <c r="I145" s="92" t="s">
        <v>1540</v>
      </c>
      <c r="J145" s="86" t="s">
        <v>158</v>
      </c>
      <c r="K145" s="84"/>
      <c r="L145" s="666"/>
      <c r="M145" s="84"/>
      <c r="N145" s="85"/>
      <c r="O145" s="86" t="s">
        <v>379</v>
      </c>
      <c r="P145" s="86" t="s">
        <v>1552</v>
      </c>
      <c r="Q145" s="86" t="s">
        <v>1553</v>
      </c>
      <c r="R145" s="83" t="s">
        <v>67</v>
      </c>
      <c r="S145" s="86"/>
      <c r="T145" s="87"/>
      <c r="U145" s="87"/>
      <c r="V145" s="87"/>
      <c r="W145" s="87"/>
      <c r="X145" s="87"/>
      <c r="Y145" s="87"/>
      <c r="Z145" s="87"/>
    </row>
    <row r="146" spans="1:26" ht="99" customHeight="1">
      <c r="A146" s="735" t="s">
        <v>1560</v>
      </c>
      <c r="B146" s="735" t="s">
        <v>363</v>
      </c>
      <c r="C146" s="735" t="s">
        <v>365</v>
      </c>
      <c r="D146" s="740" t="s">
        <v>1529</v>
      </c>
      <c r="E146" s="740" t="s">
        <v>1561</v>
      </c>
      <c r="F146" s="746" t="s">
        <v>1531</v>
      </c>
      <c r="G146" s="26">
        <v>1</v>
      </c>
      <c r="H146" s="92" t="s">
        <v>1563</v>
      </c>
      <c r="I146" s="81" t="s">
        <v>1564</v>
      </c>
      <c r="J146" s="86" t="s">
        <v>158</v>
      </c>
      <c r="K146" s="84"/>
      <c r="L146" s="734"/>
      <c r="M146" s="84"/>
      <c r="N146" s="85"/>
      <c r="O146" s="86" t="s">
        <v>379</v>
      </c>
      <c r="P146" s="86" t="s">
        <v>1569</v>
      </c>
      <c r="Q146" s="86" t="s">
        <v>1570</v>
      </c>
      <c r="R146" s="83" t="s">
        <v>67</v>
      </c>
      <c r="S146" s="86"/>
      <c r="T146" s="87"/>
      <c r="U146" s="87"/>
      <c r="V146" s="87"/>
      <c r="W146" s="87"/>
      <c r="X146" s="87"/>
      <c r="Y146" s="87"/>
      <c r="Z146" s="87"/>
    </row>
    <row r="147" spans="1:26" ht="74.25" customHeight="1">
      <c r="A147" s="666"/>
      <c r="B147" s="666"/>
      <c r="C147" s="665"/>
      <c r="D147" s="665"/>
      <c r="E147" s="665"/>
      <c r="F147" s="665"/>
      <c r="G147" s="78">
        <v>2</v>
      </c>
      <c r="H147" s="92" t="s">
        <v>1555</v>
      </c>
      <c r="I147" s="93" t="s">
        <v>1540</v>
      </c>
      <c r="J147" s="91" t="s">
        <v>158</v>
      </c>
      <c r="K147" s="84"/>
      <c r="L147" s="666"/>
      <c r="M147" s="84"/>
      <c r="N147" s="85"/>
      <c r="O147" s="86" t="s">
        <v>379</v>
      </c>
      <c r="P147" s="86" t="s">
        <v>1569</v>
      </c>
      <c r="Q147" s="86" t="s">
        <v>1570</v>
      </c>
      <c r="R147" s="83" t="s">
        <v>67</v>
      </c>
      <c r="S147" s="86"/>
      <c r="T147" s="87"/>
      <c r="U147" s="87"/>
      <c r="V147" s="87"/>
      <c r="W147" s="87"/>
      <c r="X147" s="87"/>
      <c r="Y147" s="87"/>
      <c r="Z147" s="87"/>
    </row>
    <row r="148" spans="1:26" ht="161.25" customHeight="1">
      <c r="A148" s="157" t="s">
        <v>1578</v>
      </c>
      <c r="B148" s="157" t="s">
        <v>363</v>
      </c>
      <c r="C148" s="26" t="s">
        <v>365</v>
      </c>
      <c r="D148" s="92" t="s">
        <v>1580</v>
      </c>
      <c r="E148" s="92" t="s">
        <v>1581</v>
      </c>
      <c r="F148" s="81" t="s">
        <v>1531</v>
      </c>
      <c r="G148" s="26">
        <v>1</v>
      </c>
      <c r="H148" s="92" t="s">
        <v>1582</v>
      </c>
      <c r="I148" s="92" t="s">
        <v>1583</v>
      </c>
      <c r="J148" s="86" t="s">
        <v>158</v>
      </c>
      <c r="K148" s="84"/>
      <c r="L148" s="158"/>
      <c r="M148" s="84" t="s">
        <v>1584</v>
      </c>
      <c r="N148" s="85"/>
      <c r="O148" s="86" t="s">
        <v>379</v>
      </c>
      <c r="P148" s="86" t="s">
        <v>1536</v>
      </c>
      <c r="Q148" s="86" t="s">
        <v>1537</v>
      </c>
      <c r="R148" s="83" t="s">
        <v>67</v>
      </c>
      <c r="S148" s="86"/>
      <c r="T148" s="87"/>
      <c r="U148" s="87"/>
      <c r="V148" s="87"/>
      <c r="W148" s="87"/>
      <c r="X148" s="87"/>
      <c r="Y148" s="87"/>
      <c r="Z148" s="87"/>
    </row>
    <row r="149" spans="1:26" ht="161.25" customHeight="1">
      <c r="A149" s="157" t="s">
        <v>1585</v>
      </c>
      <c r="B149" s="157" t="s">
        <v>363</v>
      </c>
      <c r="C149" s="26" t="s">
        <v>365</v>
      </c>
      <c r="D149" s="92" t="s">
        <v>1580</v>
      </c>
      <c r="E149" s="92" t="s">
        <v>1587</v>
      </c>
      <c r="F149" s="81" t="s">
        <v>1531</v>
      </c>
      <c r="G149" s="26">
        <v>1</v>
      </c>
      <c r="H149" s="92" t="s">
        <v>1589</v>
      </c>
      <c r="I149" s="92" t="s">
        <v>1583</v>
      </c>
      <c r="J149" s="86" t="s">
        <v>158</v>
      </c>
      <c r="K149" s="84"/>
      <c r="L149" s="158"/>
      <c r="M149" s="84" t="s">
        <v>1584</v>
      </c>
      <c r="N149" s="85"/>
      <c r="O149" s="86" t="s">
        <v>379</v>
      </c>
      <c r="P149" s="86" t="s">
        <v>1593</v>
      </c>
      <c r="Q149" s="86" t="s">
        <v>1594</v>
      </c>
      <c r="R149" s="83" t="s">
        <v>67</v>
      </c>
      <c r="S149" s="86"/>
      <c r="T149" s="87"/>
      <c r="U149" s="87"/>
      <c r="V149" s="87"/>
      <c r="W149" s="87"/>
      <c r="X149" s="87"/>
      <c r="Y149" s="87"/>
      <c r="Z149" s="87"/>
    </row>
    <row r="150" spans="1:26" ht="161.25" customHeight="1">
      <c r="A150" s="157" t="s">
        <v>1595</v>
      </c>
      <c r="B150" s="157" t="s">
        <v>363</v>
      </c>
      <c r="C150" s="26" t="s">
        <v>365</v>
      </c>
      <c r="D150" s="92" t="s">
        <v>1580</v>
      </c>
      <c r="E150" s="92" t="s">
        <v>1596</v>
      </c>
      <c r="F150" s="81" t="s">
        <v>1531</v>
      </c>
      <c r="G150" s="26">
        <v>1</v>
      </c>
      <c r="H150" s="92" t="s">
        <v>1597</v>
      </c>
      <c r="I150" s="92" t="s">
        <v>1583</v>
      </c>
      <c r="J150" s="86" t="s">
        <v>158</v>
      </c>
      <c r="K150" s="84"/>
      <c r="L150" s="158"/>
      <c r="M150" s="84" t="s">
        <v>1584</v>
      </c>
      <c r="N150" s="85"/>
      <c r="O150" s="86" t="s">
        <v>379</v>
      </c>
      <c r="P150" s="86" t="s">
        <v>1600</v>
      </c>
      <c r="Q150" s="86" t="s">
        <v>1602</v>
      </c>
      <c r="R150" s="83" t="s">
        <v>67</v>
      </c>
      <c r="S150" s="86"/>
      <c r="T150" s="87"/>
      <c r="U150" s="87"/>
      <c r="V150" s="87"/>
      <c r="W150" s="87"/>
      <c r="X150" s="87"/>
      <c r="Y150" s="87"/>
      <c r="Z150" s="87"/>
    </row>
    <row r="151" spans="1:26" ht="66" customHeight="1">
      <c r="A151" s="747" t="s">
        <v>1603</v>
      </c>
      <c r="B151" s="747" t="s">
        <v>363</v>
      </c>
      <c r="C151" s="747" t="s">
        <v>365</v>
      </c>
      <c r="D151" s="746" t="s">
        <v>1606</v>
      </c>
      <c r="E151" s="746" t="s">
        <v>1607</v>
      </c>
      <c r="F151" s="746" t="s">
        <v>1608</v>
      </c>
      <c r="G151" s="80">
        <v>1</v>
      </c>
      <c r="H151" s="81" t="s">
        <v>1609</v>
      </c>
      <c r="I151" s="81" t="s">
        <v>972</v>
      </c>
      <c r="J151" s="83" t="s">
        <v>158</v>
      </c>
      <c r="K151" s="104"/>
      <c r="L151" s="748"/>
      <c r="M151" s="84"/>
      <c r="N151" s="106"/>
      <c r="O151" s="86" t="s">
        <v>380</v>
      </c>
      <c r="P151" s="86" t="s">
        <v>380</v>
      </c>
      <c r="Q151" s="86" t="s">
        <v>1613</v>
      </c>
      <c r="R151" s="83" t="s">
        <v>108</v>
      </c>
      <c r="S151" s="86"/>
      <c r="T151" s="87"/>
      <c r="U151" s="87"/>
      <c r="V151" s="87"/>
      <c r="W151" s="87"/>
      <c r="X151" s="87"/>
      <c r="Y151" s="87"/>
      <c r="Z151" s="87"/>
    </row>
    <row r="152" spans="1:26" ht="16.5" customHeight="1">
      <c r="A152" s="665"/>
      <c r="B152" s="665"/>
      <c r="C152" s="665"/>
      <c r="D152" s="665"/>
      <c r="E152" s="665"/>
      <c r="F152" s="665"/>
      <c r="G152" s="80">
        <v>2</v>
      </c>
      <c r="H152" s="81" t="s">
        <v>1615</v>
      </c>
      <c r="I152" s="81" t="s">
        <v>1617</v>
      </c>
      <c r="J152" s="83" t="s">
        <v>158</v>
      </c>
      <c r="K152" s="104"/>
      <c r="L152" s="665"/>
      <c r="M152" s="84"/>
      <c r="N152" s="106"/>
      <c r="O152" s="86" t="s">
        <v>380</v>
      </c>
      <c r="P152" s="86" t="s">
        <v>380</v>
      </c>
      <c r="Q152" s="86" t="s">
        <v>1613</v>
      </c>
      <c r="R152" s="83" t="s">
        <v>108</v>
      </c>
      <c r="S152" s="86"/>
      <c r="T152" s="87"/>
      <c r="U152" s="87"/>
      <c r="V152" s="87"/>
      <c r="W152" s="87"/>
      <c r="X152" s="87"/>
      <c r="Y152" s="87"/>
      <c r="Z152" s="87"/>
    </row>
    <row r="153" spans="1:26" ht="16.5" customHeight="1">
      <c r="A153" s="665"/>
      <c r="B153" s="665"/>
      <c r="C153" s="665"/>
      <c r="D153" s="665"/>
      <c r="E153" s="665"/>
      <c r="F153" s="665"/>
      <c r="G153" s="80">
        <v>3</v>
      </c>
      <c r="H153" s="81" t="s">
        <v>410</v>
      </c>
      <c r="I153" s="81" t="s">
        <v>627</v>
      </c>
      <c r="J153" s="83"/>
      <c r="K153" s="104"/>
      <c r="L153" s="665"/>
      <c r="M153" s="84"/>
      <c r="N153" s="106"/>
      <c r="O153" s="86" t="s">
        <v>380</v>
      </c>
      <c r="P153" s="86" t="s">
        <v>380</v>
      </c>
      <c r="Q153" s="86" t="s">
        <v>413</v>
      </c>
      <c r="R153" s="83" t="s">
        <v>108</v>
      </c>
      <c r="S153" s="86"/>
      <c r="T153" s="87"/>
      <c r="U153" s="87"/>
      <c r="V153" s="87"/>
      <c r="W153" s="87"/>
      <c r="X153" s="87"/>
      <c r="Y153" s="87"/>
      <c r="Z153" s="87"/>
    </row>
    <row r="154" spans="1:26" ht="16.5" customHeight="1">
      <c r="A154" s="666"/>
      <c r="B154" s="665"/>
      <c r="C154" s="665"/>
      <c r="D154" s="665"/>
      <c r="E154" s="665"/>
      <c r="F154" s="665"/>
      <c r="G154" s="99">
        <v>4</v>
      </c>
      <c r="H154" s="100" t="s">
        <v>1623</v>
      </c>
      <c r="I154" s="100" t="s">
        <v>681</v>
      </c>
      <c r="J154" s="143" t="s">
        <v>158</v>
      </c>
      <c r="K154" s="104"/>
      <c r="L154" s="666"/>
      <c r="M154" s="84"/>
      <c r="N154" s="106"/>
      <c r="O154" s="86" t="s">
        <v>380</v>
      </c>
      <c r="P154" s="86" t="s">
        <v>380</v>
      </c>
      <c r="Q154" s="86" t="s">
        <v>1613</v>
      </c>
      <c r="R154" s="83" t="s">
        <v>108</v>
      </c>
      <c r="S154" s="86"/>
      <c r="T154" s="87"/>
      <c r="U154" s="87"/>
      <c r="V154" s="87"/>
      <c r="W154" s="87"/>
      <c r="X154" s="87"/>
      <c r="Y154" s="87"/>
      <c r="Z154" s="87"/>
    </row>
    <row r="155" spans="1:26" ht="135" customHeight="1">
      <c r="A155" s="747" t="s">
        <v>1628</v>
      </c>
      <c r="B155" s="747" t="s">
        <v>363</v>
      </c>
      <c r="C155" s="747" t="s">
        <v>365</v>
      </c>
      <c r="D155" s="746" t="s">
        <v>1631</v>
      </c>
      <c r="E155" s="746" t="s">
        <v>1632</v>
      </c>
      <c r="F155" s="746" t="s">
        <v>1608</v>
      </c>
      <c r="G155" s="80">
        <v>1</v>
      </c>
      <c r="H155" s="81" t="s">
        <v>1635</v>
      </c>
      <c r="I155" s="81" t="s">
        <v>1636</v>
      </c>
      <c r="J155" s="83" t="s">
        <v>158</v>
      </c>
      <c r="K155" s="104"/>
      <c r="L155" s="748"/>
      <c r="M155" s="84"/>
      <c r="N155" s="106"/>
      <c r="O155" s="86" t="s">
        <v>380</v>
      </c>
      <c r="P155" s="86" t="s">
        <v>380</v>
      </c>
      <c r="Q155" s="86" t="s">
        <v>1639</v>
      </c>
      <c r="R155" s="83" t="s">
        <v>108</v>
      </c>
      <c r="S155" s="86"/>
      <c r="T155" s="87"/>
      <c r="U155" s="87"/>
      <c r="V155" s="87"/>
      <c r="W155" s="87"/>
      <c r="X155" s="87"/>
      <c r="Y155" s="87"/>
      <c r="Z155" s="87"/>
    </row>
    <row r="156" spans="1:26" ht="245.25" customHeight="1">
      <c r="A156" s="665"/>
      <c r="B156" s="665"/>
      <c r="C156" s="665"/>
      <c r="D156" s="665"/>
      <c r="E156" s="665"/>
      <c r="F156" s="665"/>
      <c r="G156" s="80">
        <v>2</v>
      </c>
      <c r="H156" s="92" t="s">
        <v>1643</v>
      </c>
      <c r="I156" s="92" t="s">
        <v>1644</v>
      </c>
      <c r="J156" s="83" t="s">
        <v>158</v>
      </c>
      <c r="K156" s="104"/>
      <c r="L156" s="665"/>
      <c r="M156" s="84"/>
      <c r="N156" s="106"/>
      <c r="O156" s="86" t="s">
        <v>380</v>
      </c>
      <c r="P156" s="86" t="s">
        <v>380</v>
      </c>
      <c r="Q156" s="86" t="s">
        <v>1639</v>
      </c>
      <c r="R156" s="83" t="s">
        <v>108</v>
      </c>
      <c r="S156" s="86"/>
      <c r="T156" s="87"/>
      <c r="U156" s="87"/>
      <c r="V156" s="87"/>
      <c r="W156" s="87"/>
      <c r="X156" s="87"/>
      <c r="Y156" s="87"/>
      <c r="Z156" s="87"/>
    </row>
    <row r="157" spans="1:26" ht="16.5" customHeight="1">
      <c r="A157" s="665"/>
      <c r="B157" s="665"/>
      <c r="C157" s="665"/>
      <c r="D157" s="665"/>
      <c r="E157" s="665"/>
      <c r="F157" s="665"/>
      <c r="G157" s="80">
        <v>3</v>
      </c>
      <c r="H157" s="81" t="s">
        <v>410</v>
      </c>
      <c r="I157" s="81" t="s">
        <v>884</v>
      </c>
      <c r="J157" s="83"/>
      <c r="K157" s="104"/>
      <c r="L157" s="665"/>
      <c r="M157" s="84"/>
      <c r="N157" s="106"/>
      <c r="O157" s="86" t="s">
        <v>380</v>
      </c>
      <c r="P157" s="86" t="s">
        <v>380</v>
      </c>
      <c r="Q157" s="86" t="s">
        <v>413</v>
      </c>
      <c r="R157" s="83" t="s">
        <v>108</v>
      </c>
      <c r="S157" s="86"/>
      <c r="T157" s="87"/>
      <c r="U157" s="87"/>
      <c r="V157" s="87"/>
      <c r="W157" s="87"/>
      <c r="X157" s="87"/>
      <c r="Y157" s="87"/>
      <c r="Z157" s="87"/>
    </row>
    <row r="158" spans="1:26" ht="16.5" customHeight="1">
      <c r="A158" s="666"/>
      <c r="B158" s="666"/>
      <c r="C158" s="666"/>
      <c r="D158" s="666"/>
      <c r="E158" s="666"/>
      <c r="F158" s="666"/>
      <c r="G158" s="80">
        <v>4</v>
      </c>
      <c r="H158" s="81" t="s">
        <v>1623</v>
      </c>
      <c r="I158" s="81" t="s">
        <v>889</v>
      </c>
      <c r="J158" s="83" t="s">
        <v>158</v>
      </c>
      <c r="K158" s="104"/>
      <c r="L158" s="666"/>
      <c r="M158" s="84"/>
      <c r="N158" s="106"/>
      <c r="O158" s="86" t="s">
        <v>380</v>
      </c>
      <c r="P158" s="86" t="s">
        <v>380</v>
      </c>
      <c r="Q158" s="86" t="s">
        <v>1639</v>
      </c>
      <c r="R158" s="83" t="s">
        <v>108</v>
      </c>
      <c r="S158" s="86"/>
      <c r="T158" s="87"/>
      <c r="U158" s="87"/>
      <c r="V158" s="87"/>
      <c r="W158" s="87"/>
      <c r="X158" s="87"/>
      <c r="Y158" s="87"/>
      <c r="Z158" s="87"/>
    </row>
    <row r="159" spans="1:26" ht="159" customHeight="1">
      <c r="A159" s="747" t="s">
        <v>1656</v>
      </c>
      <c r="B159" s="735" t="s">
        <v>363</v>
      </c>
      <c r="C159" s="735" t="s">
        <v>365</v>
      </c>
      <c r="D159" s="740" t="s">
        <v>1631</v>
      </c>
      <c r="E159" s="746" t="s">
        <v>1659</v>
      </c>
      <c r="F159" s="746" t="s">
        <v>1608</v>
      </c>
      <c r="G159" s="80">
        <v>1</v>
      </c>
      <c r="H159" s="81" t="s">
        <v>1662</v>
      </c>
      <c r="I159" s="81" t="s">
        <v>1663</v>
      </c>
      <c r="J159" s="83"/>
      <c r="K159" s="104"/>
      <c r="L159" s="748"/>
      <c r="M159" s="84"/>
      <c r="N159" s="106"/>
      <c r="O159" s="86" t="s">
        <v>380</v>
      </c>
      <c r="P159" s="86" t="s">
        <v>380</v>
      </c>
      <c r="Q159" s="86" t="s">
        <v>380</v>
      </c>
      <c r="R159" s="83" t="s">
        <v>108</v>
      </c>
      <c r="S159" s="86"/>
      <c r="T159" s="87"/>
      <c r="U159" s="87"/>
      <c r="V159" s="87"/>
      <c r="W159" s="87"/>
      <c r="X159" s="87"/>
      <c r="Y159" s="87"/>
      <c r="Z159" s="87"/>
    </row>
    <row r="160" spans="1:26" ht="16.5" customHeight="1">
      <c r="A160" s="666"/>
      <c r="B160" s="666"/>
      <c r="C160" s="666"/>
      <c r="D160" s="666"/>
      <c r="E160" s="666"/>
      <c r="F160" s="666"/>
      <c r="G160" s="80">
        <v>2</v>
      </c>
      <c r="H160" s="81" t="s">
        <v>1669</v>
      </c>
      <c r="I160" s="81" t="s">
        <v>1671</v>
      </c>
      <c r="J160" s="83"/>
      <c r="K160" s="104"/>
      <c r="L160" s="666"/>
      <c r="M160" s="84"/>
      <c r="N160" s="106"/>
      <c r="O160" s="86" t="s">
        <v>380</v>
      </c>
      <c r="P160" s="86" t="s">
        <v>380</v>
      </c>
      <c r="Q160" s="86" t="s">
        <v>380</v>
      </c>
      <c r="R160" s="83" t="s">
        <v>108</v>
      </c>
      <c r="S160" s="86"/>
      <c r="T160" s="87"/>
      <c r="U160" s="87"/>
      <c r="V160" s="87"/>
      <c r="W160" s="87"/>
      <c r="X160" s="87"/>
      <c r="Y160" s="87"/>
      <c r="Z160" s="87"/>
    </row>
    <row r="161" spans="1:26" ht="144.75" customHeight="1">
      <c r="A161" s="747" t="s">
        <v>1672</v>
      </c>
      <c r="B161" s="735" t="s">
        <v>363</v>
      </c>
      <c r="C161" s="735" t="s">
        <v>365</v>
      </c>
      <c r="D161" s="740" t="s">
        <v>1631</v>
      </c>
      <c r="E161" s="746" t="s">
        <v>1676</v>
      </c>
      <c r="F161" s="746" t="s">
        <v>1608</v>
      </c>
      <c r="G161" s="80">
        <v>1</v>
      </c>
      <c r="H161" s="81" t="s">
        <v>1678</v>
      </c>
      <c r="I161" s="81" t="s">
        <v>1679</v>
      </c>
      <c r="J161" s="83" t="s">
        <v>158</v>
      </c>
      <c r="K161" s="104"/>
      <c r="L161" s="748"/>
      <c r="M161" s="84"/>
      <c r="N161" s="106"/>
      <c r="O161" s="86" t="s">
        <v>380</v>
      </c>
      <c r="P161" s="86" t="s">
        <v>380</v>
      </c>
      <c r="Q161" s="86" t="s">
        <v>1680</v>
      </c>
      <c r="R161" s="83" t="s">
        <v>108</v>
      </c>
      <c r="S161" s="86"/>
      <c r="T161" s="87"/>
      <c r="U161" s="87"/>
      <c r="V161" s="87"/>
      <c r="W161" s="87"/>
      <c r="X161" s="87"/>
      <c r="Y161" s="87"/>
      <c r="Z161" s="87"/>
    </row>
    <row r="162" spans="1:26" ht="16.5" customHeight="1">
      <c r="A162" s="665"/>
      <c r="B162" s="665"/>
      <c r="C162" s="665"/>
      <c r="D162" s="665"/>
      <c r="E162" s="665"/>
      <c r="F162" s="665"/>
      <c r="G162" s="80">
        <v>2</v>
      </c>
      <c r="H162" s="81" t="s">
        <v>410</v>
      </c>
      <c r="I162" s="81" t="s">
        <v>627</v>
      </c>
      <c r="J162" s="83"/>
      <c r="K162" s="104"/>
      <c r="L162" s="665"/>
      <c r="M162" s="84"/>
      <c r="N162" s="106"/>
      <c r="O162" s="86" t="s">
        <v>380</v>
      </c>
      <c r="P162" s="86" t="s">
        <v>380</v>
      </c>
      <c r="Q162" s="86" t="s">
        <v>413</v>
      </c>
      <c r="R162" s="83" t="s">
        <v>108</v>
      </c>
      <c r="S162" s="86"/>
      <c r="T162" s="87"/>
      <c r="U162" s="87"/>
      <c r="V162" s="87"/>
      <c r="W162" s="87"/>
      <c r="X162" s="87"/>
      <c r="Y162" s="87"/>
      <c r="Z162" s="87"/>
    </row>
    <row r="163" spans="1:26" ht="16.5" customHeight="1">
      <c r="A163" s="666"/>
      <c r="B163" s="666"/>
      <c r="C163" s="666"/>
      <c r="D163" s="666"/>
      <c r="E163" s="666"/>
      <c r="F163" s="666"/>
      <c r="G163" s="80">
        <v>3</v>
      </c>
      <c r="H163" s="81" t="s">
        <v>1623</v>
      </c>
      <c r="I163" s="81" t="s">
        <v>681</v>
      </c>
      <c r="J163" s="83" t="s">
        <v>158</v>
      </c>
      <c r="K163" s="104"/>
      <c r="L163" s="666"/>
      <c r="M163" s="84"/>
      <c r="N163" s="106"/>
      <c r="O163" s="86" t="s">
        <v>380</v>
      </c>
      <c r="P163" s="86" t="s">
        <v>380</v>
      </c>
      <c r="Q163" s="86" t="s">
        <v>1680</v>
      </c>
      <c r="R163" s="83" t="s">
        <v>108</v>
      </c>
      <c r="S163" s="86"/>
      <c r="T163" s="87"/>
      <c r="U163" s="87"/>
      <c r="V163" s="87"/>
      <c r="W163" s="87"/>
      <c r="X163" s="87"/>
      <c r="Y163" s="87"/>
      <c r="Z163" s="87"/>
    </row>
    <row r="164" spans="1:26" ht="132" customHeight="1">
      <c r="A164" s="735" t="s">
        <v>1690</v>
      </c>
      <c r="B164" s="735" t="s">
        <v>363</v>
      </c>
      <c r="C164" s="735" t="s">
        <v>365</v>
      </c>
      <c r="D164" s="740" t="s">
        <v>1692</v>
      </c>
      <c r="E164" s="740" t="s">
        <v>1607</v>
      </c>
      <c r="F164" s="740" t="s">
        <v>1693</v>
      </c>
      <c r="G164" s="26">
        <v>1</v>
      </c>
      <c r="H164" s="92" t="s">
        <v>1609</v>
      </c>
      <c r="I164" s="92" t="s">
        <v>1695</v>
      </c>
      <c r="J164" s="86" t="s">
        <v>158</v>
      </c>
      <c r="K164" s="104"/>
      <c r="L164" s="734"/>
      <c r="M164" s="84"/>
      <c r="N164" s="106"/>
      <c r="O164" s="86" t="s">
        <v>380</v>
      </c>
      <c r="P164" s="86" t="s">
        <v>380</v>
      </c>
      <c r="Q164" s="86" t="s">
        <v>1698</v>
      </c>
      <c r="R164" s="83" t="s">
        <v>67</v>
      </c>
      <c r="S164" s="86"/>
      <c r="T164" s="87"/>
      <c r="U164" s="87"/>
      <c r="V164" s="87"/>
      <c r="W164" s="87"/>
      <c r="X164" s="87"/>
      <c r="Y164" s="87"/>
      <c r="Z164" s="87"/>
    </row>
    <row r="165" spans="1:26" ht="95.25" customHeight="1">
      <c r="A165" s="665"/>
      <c r="B165" s="665"/>
      <c r="C165" s="665"/>
      <c r="D165" s="665"/>
      <c r="E165" s="665"/>
      <c r="F165" s="665"/>
      <c r="G165" s="26">
        <v>2</v>
      </c>
      <c r="H165" s="92" t="s">
        <v>1699</v>
      </c>
      <c r="I165" s="92" t="s">
        <v>1617</v>
      </c>
      <c r="J165" s="86" t="s">
        <v>158</v>
      </c>
      <c r="K165" s="104"/>
      <c r="L165" s="665"/>
      <c r="M165" s="84"/>
      <c r="N165" s="106"/>
      <c r="O165" s="86" t="s">
        <v>380</v>
      </c>
      <c r="P165" s="86" t="s">
        <v>380</v>
      </c>
      <c r="Q165" s="86" t="s">
        <v>1698</v>
      </c>
      <c r="R165" s="83" t="s">
        <v>67</v>
      </c>
      <c r="S165" s="86"/>
      <c r="T165" s="87"/>
      <c r="U165" s="87"/>
      <c r="V165" s="87"/>
      <c r="W165" s="87"/>
      <c r="X165" s="87"/>
      <c r="Y165" s="87"/>
      <c r="Z165" s="87"/>
    </row>
    <row r="166" spans="1:26" ht="16.5" customHeight="1">
      <c r="A166" s="665"/>
      <c r="B166" s="665"/>
      <c r="C166" s="665"/>
      <c r="D166" s="665"/>
      <c r="E166" s="665"/>
      <c r="F166" s="665"/>
      <c r="G166" s="26">
        <v>3</v>
      </c>
      <c r="H166" s="92" t="s">
        <v>410</v>
      </c>
      <c r="I166" s="92" t="s">
        <v>627</v>
      </c>
      <c r="J166" s="86"/>
      <c r="K166" s="104"/>
      <c r="L166" s="665"/>
      <c r="M166" s="84"/>
      <c r="N166" s="106"/>
      <c r="O166" s="86" t="s">
        <v>380</v>
      </c>
      <c r="P166" s="86" t="s">
        <v>380</v>
      </c>
      <c r="Q166" s="86" t="s">
        <v>413</v>
      </c>
      <c r="R166" s="83" t="s">
        <v>67</v>
      </c>
      <c r="S166" s="86"/>
      <c r="T166" s="87"/>
      <c r="U166" s="87"/>
      <c r="V166" s="87"/>
      <c r="W166" s="87"/>
      <c r="X166" s="87"/>
      <c r="Y166" s="87"/>
      <c r="Z166" s="87"/>
    </row>
    <row r="167" spans="1:26" ht="16.5" customHeight="1">
      <c r="A167" s="666"/>
      <c r="B167" s="666"/>
      <c r="C167" s="666"/>
      <c r="D167" s="666"/>
      <c r="E167" s="666"/>
      <c r="F167" s="666"/>
      <c r="G167" s="26">
        <v>4</v>
      </c>
      <c r="H167" s="92" t="s">
        <v>1623</v>
      </c>
      <c r="I167" s="92" t="s">
        <v>681</v>
      </c>
      <c r="J167" s="86" t="s">
        <v>158</v>
      </c>
      <c r="K167" s="104"/>
      <c r="L167" s="666"/>
      <c r="M167" s="84"/>
      <c r="N167" s="106"/>
      <c r="O167" s="86" t="s">
        <v>380</v>
      </c>
      <c r="P167" s="86" t="s">
        <v>380</v>
      </c>
      <c r="Q167" s="86" t="s">
        <v>1698</v>
      </c>
      <c r="R167" s="83" t="s">
        <v>67</v>
      </c>
      <c r="S167" s="86"/>
      <c r="T167" s="87"/>
      <c r="U167" s="87"/>
      <c r="V167" s="87"/>
      <c r="W167" s="87"/>
      <c r="X167" s="87"/>
      <c r="Y167" s="87"/>
      <c r="Z167" s="87"/>
    </row>
    <row r="168" spans="1:26" ht="115.5" customHeight="1">
      <c r="A168" s="735" t="s">
        <v>1707</v>
      </c>
      <c r="B168" s="735" t="s">
        <v>363</v>
      </c>
      <c r="C168" s="735" t="s">
        <v>365</v>
      </c>
      <c r="D168" s="740" t="s">
        <v>1692</v>
      </c>
      <c r="E168" s="740" t="s">
        <v>1632</v>
      </c>
      <c r="F168" s="752" t="s">
        <v>1693</v>
      </c>
      <c r="G168" s="153">
        <v>1</v>
      </c>
      <c r="H168" s="127" t="s">
        <v>1635</v>
      </c>
      <c r="I168" s="127" t="s">
        <v>1636</v>
      </c>
      <c r="J168" s="155" t="s">
        <v>158</v>
      </c>
      <c r="K168" s="104"/>
      <c r="L168" s="734"/>
      <c r="M168" s="84"/>
      <c r="N168" s="106"/>
      <c r="O168" s="86" t="s">
        <v>380</v>
      </c>
      <c r="P168" s="86" t="s">
        <v>380</v>
      </c>
      <c r="Q168" s="86" t="s">
        <v>1714</v>
      </c>
      <c r="R168" s="83" t="s">
        <v>67</v>
      </c>
      <c r="S168" s="86"/>
      <c r="T168" s="87"/>
      <c r="U168" s="87"/>
      <c r="V168" s="87"/>
      <c r="W168" s="87"/>
      <c r="X168" s="87"/>
      <c r="Y168" s="87"/>
      <c r="Z168" s="87"/>
    </row>
    <row r="169" spans="1:26" ht="210.75" customHeight="1">
      <c r="A169" s="665"/>
      <c r="B169" s="665"/>
      <c r="C169" s="665"/>
      <c r="D169" s="665"/>
      <c r="E169" s="665"/>
      <c r="F169" s="665"/>
      <c r="G169" s="26">
        <v>2</v>
      </c>
      <c r="H169" s="92" t="s">
        <v>1643</v>
      </c>
      <c r="I169" s="92" t="s">
        <v>1717</v>
      </c>
      <c r="J169" s="86" t="s">
        <v>158</v>
      </c>
      <c r="K169" s="104"/>
      <c r="L169" s="665"/>
      <c r="M169" s="84"/>
      <c r="N169" s="106"/>
      <c r="O169" s="86" t="s">
        <v>380</v>
      </c>
      <c r="P169" s="86" t="s">
        <v>380</v>
      </c>
      <c r="Q169" s="86" t="s">
        <v>1714</v>
      </c>
      <c r="R169" s="83" t="s">
        <v>67</v>
      </c>
      <c r="S169" s="86"/>
      <c r="T169" s="87"/>
      <c r="U169" s="87"/>
      <c r="V169" s="87"/>
      <c r="W169" s="87"/>
      <c r="X169" s="87"/>
      <c r="Y169" s="87"/>
      <c r="Z169" s="87"/>
    </row>
    <row r="170" spans="1:26" ht="16.5" customHeight="1">
      <c r="A170" s="665"/>
      <c r="B170" s="665"/>
      <c r="C170" s="665"/>
      <c r="D170" s="665"/>
      <c r="E170" s="665"/>
      <c r="F170" s="665"/>
      <c r="G170" s="26">
        <v>3</v>
      </c>
      <c r="H170" s="92" t="s">
        <v>410</v>
      </c>
      <c r="I170" s="81" t="s">
        <v>884</v>
      </c>
      <c r="J170" s="86"/>
      <c r="K170" s="104"/>
      <c r="L170" s="665"/>
      <c r="M170" s="84"/>
      <c r="N170" s="106"/>
      <c r="O170" s="86" t="s">
        <v>380</v>
      </c>
      <c r="P170" s="86" t="s">
        <v>380</v>
      </c>
      <c r="Q170" s="86" t="s">
        <v>413</v>
      </c>
      <c r="R170" s="83" t="s">
        <v>67</v>
      </c>
      <c r="S170" s="86"/>
      <c r="T170" s="87"/>
      <c r="U170" s="87"/>
      <c r="V170" s="87"/>
      <c r="W170" s="87"/>
      <c r="X170" s="87"/>
      <c r="Y170" s="87"/>
      <c r="Z170" s="87"/>
    </row>
    <row r="171" spans="1:26" ht="16.5" customHeight="1">
      <c r="A171" s="666"/>
      <c r="B171" s="666"/>
      <c r="C171" s="666"/>
      <c r="D171" s="666"/>
      <c r="E171" s="666"/>
      <c r="F171" s="666"/>
      <c r="G171" s="26">
        <v>4</v>
      </c>
      <c r="H171" s="92" t="s">
        <v>1623</v>
      </c>
      <c r="I171" s="81" t="s">
        <v>889</v>
      </c>
      <c r="J171" s="86" t="s">
        <v>158</v>
      </c>
      <c r="K171" s="104"/>
      <c r="L171" s="666"/>
      <c r="M171" s="84"/>
      <c r="N171" s="106"/>
      <c r="O171" s="86" t="s">
        <v>380</v>
      </c>
      <c r="P171" s="86" t="s">
        <v>380</v>
      </c>
      <c r="Q171" s="86" t="s">
        <v>1714</v>
      </c>
      <c r="R171" s="83" t="s">
        <v>67</v>
      </c>
      <c r="S171" s="86"/>
      <c r="T171" s="87"/>
      <c r="U171" s="87"/>
      <c r="V171" s="87"/>
      <c r="W171" s="87"/>
      <c r="X171" s="87"/>
      <c r="Y171" s="87"/>
      <c r="Z171" s="87"/>
    </row>
    <row r="172" spans="1:26" ht="172.5" customHeight="1">
      <c r="A172" s="26" t="s">
        <v>1725</v>
      </c>
      <c r="B172" s="26" t="s">
        <v>363</v>
      </c>
      <c r="C172" s="26" t="s">
        <v>365</v>
      </c>
      <c r="D172" s="92" t="s">
        <v>1692</v>
      </c>
      <c r="E172" s="92" t="s">
        <v>1726</v>
      </c>
      <c r="F172" s="120" t="s">
        <v>1693</v>
      </c>
      <c r="G172" s="26">
        <v>1</v>
      </c>
      <c r="H172" s="92" t="s">
        <v>1727</v>
      </c>
      <c r="I172" s="92" t="s">
        <v>1728</v>
      </c>
      <c r="J172" s="86" t="s">
        <v>158</v>
      </c>
      <c r="K172" s="104"/>
      <c r="L172" s="86"/>
      <c r="M172" s="84"/>
      <c r="N172" s="106"/>
      <c r="O172" s="86" t="s">
        <v>380</v>
      </c>
      <c r="P172" s="86" t="s">
        <v>380</v>
      </c>
      <c r="Q172" s="86" t="s">
        <v>1732</v>
      </c>
      <c r="R172" s="83" t="s">
        <v>67</v>
      </c>
      <c r="S172" s="86"/>
      <c r="T172" s="87"/>
      <c r="U172" s="87"/>
      <c r="V172" s="87"/>
      <c r="W172" s="87"/>
      <c r="X172" s="87"/>
      <c r="Y172" s="87"/>
      <c r="Z172" s="87"/>
    </row>
    <row r="173" spans="1:26" ht="84" customHeight="1">
      <c r="A173" s="735" t="s">
        <v>1735</v>
      </c>
      <c r="B173" s="735" t="s">
        <v>363</v>
      </c>
      <c r="C173" s="735" t="s">
        <v>365</v>
      </c>
      <c r="D173" s="740" t="s">
        <v>1692</v>
      </c>
      <c r="E173" s="740" t="s">
        <v>1659</v>
      </c>
      <c r="F173" s="740" t="s">
        <v>1693</v>
      </c>
      <c r="G173" s="26">
        <v>1</v>
      </c>
      <c r="H173" s="92" t="s">
        <v>1662</v>
      </c>
      <c r="I173" s="92" t="s">
        <v>1663</v>
      </c>
      <c r="J173" s="86"/>
      <c r="K173" s="104"/>
      <c r="L173" s="734"/>
      <c r="M173" s="84"/>
      <c r="N173" s="106"/>
      <c r="O173" s="86" t="s">
        <v>380</v>
      </c>
      <c r="P173" s="86" t="s">
        <v>380</v>
      </c>
      <c r="Q173" s="86" t="s">
        <v>380</v>
      </c>
      <c r="R173" s="83" t="s">
        <v>67</v>
      </c>
      <c r="S173" s="86"/>
      <c r="T173" s="87"/>
      <c r="U173" s="87"/>
      <c r="V173" s="87"/>
      <c r="W173" s="87"/>
      <c r="X173" s="87"/>
      <c r="Y173" s="87"/>
      <c r="Z173" s="87"/>
    </row>
    <row r="174" spans="1:26" ht="72.75" customHeight="1">
      <c r="A174" s="666"/>
      <c r="B174" s="666"/>
      <c r="C174" s="666"/>
      <c r="D174" s="666"/>
      <c r="E174" s="666"/>
      <c r="F174" s="666"/>
      <c r="G174" s="26">
        <v>2</v>
      </c>
      <c r="H174" s="92" t="s">
        <v>1669</v>
      </c>
      <c r="I174" s="92" t="s">
        <v>1671</v>
      </c>
      <c r="J174" s="86"/>
      <c r="K174" s="104"/>
      <c r="L174" s="666"/>
      <c r="M174" s="84"/>
      <c r="N174" s="106"/>
      <c r="O174" s="86" t="s">
        <v>380</v>
      </c>
      <c r="P174" s="86" t="s">
        <v>380</v>
      </c>
      <c r="Q174" s="86" t="s">
        <v>380</v>
      </c>
      <c r="R174" s="83" t="s">
        <v>67</v>
      </c>
      <c r="S174" s="86"/>
      <c r="T174" s="87"/>
      <c r="U174" s="87"/>
      <c r="V174" s="87"/>
      <c r="W174" s="87"/>
      <c r="X174" s="87"/>
      <c r="Y174" s="87"/>
      <c r="Z174" s="87"/>
    </row>
    <row r="175" spans="1:26" ht="84" customHeight="1">
      <c r="A175" s="735" t="s">
        <v>1745</v>
      </c>
      <c r="B175" s="735" t="s">
        <v>363</v>
      </c>
      <c r="C175" s="735" t="s">
        <v>365</v>
      </c>
      <c r="D175" s="752" t="s">
        <v>1692</v>
      </c>
      <c r="E175" s="752" t="s">
        <v>1676</v>
      </c>
      <c r="F175" s="752" t="s">
        <v>1693</v>
      </c>
      <c r="G175" s="153">
        <v>1</v>
      </c>
      <c r="H175" s="127" t="s">
        <v>1678</v>
      </c>
      <c r="I175" s="127" t="s">
        <v>1679</v>
      </c>
      <c r="J175" s="155" t="s">
        <v>158</v>
      </c>
      <c r="K175" s="104"/>
      <c r="L175" s="734"/>
      <c r="M175" s="84"/>
      <c r="N175" s="106"/>
      <c r="O175" s="86" t="s">
        <v>380</v>
      </c>
      <c r="P175" s="86" t="s">
        <v>380</v>
      </c>
      <c r="Q175" s="86" t="s">
        <v>1749</v>
      </c>
      <c r="R175" s="83" t="s">
        <v>67</v>
      </c>
      <c r="S175" s="86"/>
      <c r="T175" s="87"/>
      <c r="U175" s="87"/>
      <c r="V175" s="87"/>
      <c r="W175" s="87"/>
      <c r="X175" s="87"/>
      <c r="Y175" s="87"/>
      <c r="Z175" s="87"/>
    </row>
    <row r="176" spans="1:26" ht="16.5" customHeight="1">
      <c r="A176" s="665"/>
      <c r="B176" s="665"/>
      <c r="C176" s="665"/>
      <c r="D176" s="665"/>
      <c r="E176" s="665"/>
      <c r="F176" s="665"/>
      <c r="G176" s="26">
        <v>2</v>
      </c>
      <c r="H176" s="92" t="s">
        <v>410</v>
      </c>
      <c r="I176" s="92" t="s">
        <v>627</v>
      </c>
      <c r="J176" s="86"/>
      <c r="K176" s="104"/>
      <c r="L176" s="665"/>
      <c r="M176" s="84"/>
      <c r="N176" s="106"/>
      <c r="O176" s="86" t="s">
        <v>380</v>
      </c>
      <c r="P176" s="86" t="s">
        <v>380</v>
      </c>
      <c r="Q176" s="86" t="s">
        <v>413</v>
      </c>
      <c r="R176" s="83" t="s">
        <v>67</v>
      </c>
      <c r="S176" s="86"/>
      <c r="T176" s="87"/>
      <c r="U176" s="87"/>
      <c r="V176" s="87"/>
      <c r="W176" s="87"/>
      <c r="X176" s="87"/>
      <c r="Y176" s="87"/>
      <c r="Z176" s="87"/>
    </row>
    <row r="177" spans="1:26" ht="16.5" customHeight="1">
      <c r="A177" s="666"/>
      <c r="B177" s="666"/>
      <c r="C177" s="666"/>
      <c r="D177" s="666"/>
      <c r="E177" s="666"/>
      <c r="F177" s="666"/>
      <c r="G177" s="26">
        <v>3</v>
      </c>
      <c r="H177" s="92" t="s">
        <v>1623</v>
      </c>
      <c r="I177" s="92" t="s">
        <v>681</v>
      </c>
      <c r="J177" s="86" t="s">
        <v>158</v>
      </c>
      <c r="K177" s="104"/>
      <c r="L177" s="666"/>
      <c r="M177" s="84"/>
      <c r="N177" s="106"/>
      <c r="O177" s="86" t="s">
        <v>380</v>
      </c>
      <c r="P177" s="86" t="s">
        <v>380</v>
      </c>
      <c r="Q177" s="86" t="s">
        <v>1749</v>
      </c>
      <c r="R177" s="83" t="s">
        <v>67</v>
      </c>
      <c r="S177" s="86"/>
      <c r="T177" s="87"/>
      <c r="U177" s="87"/>
      <c r="V177" s="87"/>
      <c r="W177" s="87"/>
      <c r="X177" s="87"/>
      <c r="Y177" s="87"/>
      <c r="Z177" s="87"/>
    </row>
    <row r="178" spans="1:26" ht="155.25" customHeight="1">
      <c r="A178" s="160" t="s">
        <v>1759</v>
      </c>
      <c r="B178" s="160" t="s">
        <v>363</v>
      </c>
      <c r="C178" s="160" t="s">
        <v>365</v>
      </c>
      <c r="D178" s="100" t="s">
        <v>1761</v>
      </c>
      <c r="E178" s="81" t="s">
        <v>1439</v>
      </c>
      <c r="F178" s="98" t="s">
        <v>860</v>
      </c>
      <c r="G178" s="26">
        <v>1</v>
      </c>
      <c r="H178" s="81" t="s">
        <v>1765</v>
      </c>
      <c r="I178" s="81" t="s">
        <v>1766</v>
      </c>
      <c r="J178" s="86"/>
      <c r="K178" s="104"/>
      <c r="L178" s="83"/>
      <c r="M178" s="84"/>
      <c r="N178" s="106"/>
      <c r="O178" s="111" t="s">
        <v>379</v>
      </c>
      <c r="P178" s="86" t="s">
        <v>380</v>
      </c>
      <c r="Q178" s="86" t="s">
        <v>380</v>
      </c>
      <c r="R178" s="83" t="s">
        <v>103</v>
      </c>
      <c r="S178" s="86"/>
      <c r="T178" s="118"/>
      <c r="U178" s="118"/>
      <c r="V178" s="118"/>
      <c r="W178" s="118"/>
      <c r="X178" s="118"/>
      <c r="Y178" s="118"/>
      <c r="Z178" s="118"/>
    </row>
    <row r="179" spans="1:26" ht="155.25" customHeight="1">
      <c r="A179" s="80" t="s">
        <v>1768</v>
      </c>
      <c r="B179" s="160" t="s">
        <v>363</v>
      </c>
      <c r="C179" s="160" t="s">
        <v>365</v>
      </c>
      <c r="D179" s="100" t="s">
        <v>1761</v>
      </c>
      <c r="E179" s="81" t="s">
        <v>1446</v>
      </c>
      <c r="F179" s="98" t="s">
        <v>860</v>
      </c>
      <c r="G179" s="26">
        <v>1</v>
      </c>
      <c r="H179" s="81" t="s">
        <v>1771</v>
      </c>
      <c r="I179" s="81" t="s">
        <v>1766</v>
      </c>
      <c r="J179" s="86"/>
      <c r="K179" s="104"/>
      <c r="L179" s="83"/>
      <c r="M179" s="84"/>
      <c r="N179" s="106"/>
      <c r="O179" s="111" t="s">
        <v>379</v>
      </c>
      <c r="P179" s="86" t="s">
        <v>380</v>
      </c>
      <c r="Q179" s="86" t="s">
        <v>380</v>
      </c>
      <c r="R179" s="83" t="s">
        <v>103</v>
      </c>
      <c r="S179" s="86"/>
      <c r="T179" s="118"/>
      <c r="U179" s="118"/>
      <c r="V179" s="118"/>
      <c r="W179" s="118"/>
      <c r="X179" s="118"/>
      <c r="Y179" s="118"/>
      <c r="Z179" s="118"/>
    </row>
    <row r="180" spans="1:26" ht="155.25" customHeight="1">
      <c r="A180" s="80" t="s">
        <v>1776</v>
      </c>
      <c r="B180" s="160" t="s">
        <v>363</v>
      </c>
      <c r="C180" s="160" t="s">
        <v>365</v>
      </c>
      <c r="D180" s="100" t="s">
        <v>1761</v>
      </c>
      <c r="E180" s="81" t="s">
        <v>1449</v>
      </c>
      <c r="F180" s="98" t="s">
        <v>860</v>
      </c>
      <c r="G180" s="26">
        <v>1</v>
      </c>
      <c r="H180" s="81" t="s">
        <v>1777</v>
      </c>
      <c r="I180" s="81" t="s">
        <v>1766</v>
      </c>
      <c r="J180" s="86"/>
      <c r="K180" s="104"/>
      <c r="L180" s="83"/>
      <c r="M180" s="84"/>
      <c r="N180" s="106"/>
      <c r="O180" s="86" t="s">
        <v>380</v>
      </c>
      <c r="P180" s="86" t="s">
        <v>380</v>
      </c>
      <c r="Q180" s="86" t="s">
        <v>380</v>
      </c>
      <c r="R180" s="83" t="s">
        <v>103</v>
      </c>
      <c r="S180" s="86"/>
      <c r="T180" s="118"/>
      <c r="U180" s="118"/>
      <c r="V180" s="118"/>
      <c r="W180" s="118"/>
      <c r="X180" s="118"/>
      <c r="Y180" s="118"/>
      <c r="Z180" s="118"/>
    </row>
    <row r="181" spans="1:26" ht="155.25" customHeight="1">
      <c r="A181" s="80" t="s">
        <v>1781</v>
      </c>
      <c r="B181" s="160" t="s">
        <v>363</v>
      </c>
      <c r="C181" s="160" t="s">
        <v>365</v>
      </c>
      <c r="D181" s="100" t="s">
        <v>1761</v>
      </c>
      <c r="E181" s="81" t="s">
        <v>1451</v>
      </c>
      <c r="F181" s="98" t="s">
        <v>860</v>
      </c>
      <c r="G181" s="26">
        <v>1</v>
      </c>
      <c r="H181" s="81" t="s">
        <v>1782</v>
      </c>
      <c r="I181" s="81" t="s">
        <v>1766</v>
      </c>
      <c r="J181" s="86"/>
      <c r="K181" s="104"/>
      <c r="L181" s="83"/>
      <c r="M181" s="84"/>
      <c r="N181" s="106"/>
      <c r="O181" s="86" t="s">
        <v>380</v>
      </c>
      <c r="P181" s="86" t="s">
        <v>380</v>
      </c>
      <c r="Q181" s="86" t="s">
        <v>380</v>
      </c>
      <c r="R181" s="83" t="s">
        <v>103</v>
      </c>
      <c r="S181" s="86"/>
      <c r="T181" s="118"/>
      <c r="U181" s="118"/>
      <c r="V181" s="118"/>
      <c r="W181" s="118"/>
      <c r="X181" s="118"/>
      <c r="Y181" s="118"/>
      <c r="Z181" s="118"/>
    </row>
    <row r="182" spans="1:26" ht="155.25" customHeight="1">
      <c r="A182" s="80" t="s">
        <v>1784</v>
      </c>
      <c r="B182" s="160" t="s">
        <v>363</v>
      </c>
      <c r="C182" s="160" t="s">
        <v>365</v>
      </c>
      <c r="D182" s="100" t="s">
        <v>1761</v>
      </c>
      <c r="E182" s="81" t="s">
        <v>1457</v>
      </c>
      <c r="F182" s="98" t="s">
        <v>860</v>
      </c>
      <c r="G182" s="26">
        <v>1</v>
      </c>
      <c r="H182" s="81" t="s">
        <v>1787</v>
      </c>
      <c r="I182" s="81" t="s">
        <v>1766</v>
      </c>
      <c r="J182" s="86"/>
      <c r="K182" s="104"/>
      <c r="L182" s="83"/>
      <c r="M182" s="84"/>
      <c r="N182" s="106"/>
      <c r="O182" s="86" t="s">
        <v>380</v>
      </c>
      <c r="P182" s="86" t="s">
        <v>380</v>
      </c>
      <c r="Q182" s="86" t="s">
        <v>380</v>
      </c>
      <c r="R182" s="83" t="s">
        <v>103</v>
      </c>
      <c r="S182" s="86"/>
      <c r="T182" s="118"/>
      <c r="U182" s="118"/>
      <c r="V182" s="118"/>
      <c r="W182" s="118"/>
      <c r="X182" s="118"/>
      <c r="Y182" s="118"/>
      <c r="Z182" s="118"/>
    </row>
    <row r="183" spans="1:26" ht="155.25" customHeight="1">
      <c r="A183" s="80" t="s">
        <v>1792</v>
      </c>
      <c r="B183" s="160" t="s">
        <v>363</v>
      </c>
      <c r="C183" s="160" t="s">
        <v>365</v>
      </c>
      <c r="D183" s="100" t="s">
        <v>1761</v>
      </c>
      <c r="E183" s="81" t="s">
        <v>1463</v>
      </c>
      <c r="F183" s="98" t="s">
        <v>860</v>
      </c>
      <c r="G183" s="26">
        <v>1</v>
      </c>
      <c r="H183" s="81" t="s">
        <v>1795</v>
      </c>
      <c r="I183" s="81" t="s">
        <v>1766</v>
      </c>
      <c r="J183" s="86"/>
      <c r="K183" s="104"/>
      <c r="L183" s="83"/>
      <c r="M183" s="84"/>
      <c r="N183" s="106"/>
      <c r="O183" s="86" t="s">
        <v>380</v>
      </c>
      <c r="P183" s="86" t="s">
        <v>380</v>
      </c>
      <c r="Q183" s="86" t="s">
        <v>380</v>
      </c>
      <c r="R183" s="83" t="s">
        <v>103</v>
      </c>
      <c r="S183" s="86"/>
      <c r="T183" s="118"/>
      <c r="U183" s="118"/>
      <c r="V183" s="118"/>
      <c r="W183" s="118"/>
      <c r="X183" s="118"/>
      <c r="Y183" s="118"/>
      <c r="Z183" s="118"/>
    </row>
    <row r="184" spans="1:26" ht="155.25" customHeight="1">
      <c r="A184" s="80" t="s">
        <v>1799</v>
      </c>
      <c r="B184" s="160" t="s">
        <v>363</v>
      </c>
      <c r="C184" s="160" t="s">
        <v>365</v>
      </c>
      <c r="D184" s="100" t="s">
        <v>1761</v>
      </c>
      <c r="E184" s="81" t="s">
        <v>1472</v>
      </c>
      <c r="F184" s="98" t="s">
        <v>860</v>
      </c>
      <c r="G184" s="26">
        <v>1</v>
      </c>
      <c r="H184" s="81" t="s">
        <v>1802</v>
      </c>
      <c r="I184" s="81" t="s">
        <v>1766</v>
      </c>
      <c r="J184" s="86"/>
      <c r="K184" s="104"/>
      <c r="L184" s="83"/>
      <c r="M184" s="84"/>
      <c r="N184" s="106"/>
      <c r="O184" s="86" t="s">
        <v>380</v>
      </c>
      <c r="P184" s="86" t="s">
        <v>380</v>
      </c>
      <c r="Q184" s="86" t="s">
        <v>380</v>
      </c>
      <c r="R184" s="83" t="s">
        <v>103</v>
      </c>
      <c r="S184" s="86"/>
      <c r="T184" s="118"/>
      <c r="U184" s="118"/>
      <c r="V184" s="118"/>
      <c r="W184" s="118"/>
      <c r="X184" s="118"/>
      <c r="Y184" s="118"/>
      <c r="Z184" s="118"/>
    </row>
    <row r="185" spans="1:26" ht="155.25" customHeight="1">
      <c r="A185" s="80" t="s">
        <v>1804</v>
      </c>
      <c r="B185" s="160" t="s">
        <v>363</v>
      </c>
      <c r="C185" s="160" t="s">
        <v>365</v>
      </c>
      <c r="D185" s="100" t="s">
        <v>1761</v>
      </c>
      <c r="E185" s="81" t="s">
        <v>1475</v>
      </c>
      <c r="F185" s="98" t="s">
        <v>860</v>
      </c>
      <c r="G185" s="26">
        <v>1</v>
      </c>
      <c r="H185" s="81" t="s">
        <v>1805</v>
      </c>
      <c r="I185" s="81" t="s">
        <v>1766</v>
      </c>
      <c r="J185" s="86"/>
      <c r="K185" s="104"/>
      <c r="L185" s="83"/>
      <c r="M185" s="84"/>
      <c r="N185" s="106"/>
      <c r="O185" s="86" t="s">
        <v>380</v>
      </c>
      <c r="P185" s="86" t="s">
        <v>380</v>
      </c>
      <c r="Q185" s="86" t="s">
        <v>380</v>
      </c>
      <c r="R185" s="83" t="s">
        <v>103</v>
      </c>
      <c r="S185" s="86"/>
      <c r="T185" s="118"/>
      <c r="U185" s="118"/>
      <c r="V185" s="118"/>
      <c r="W185" s="118"/>
      <c r="X185" s="118"/>
      <c r="Y185" s="118"/>
      <c r="Z185" s="118"/>
    </row>
    <row r="186" spans="1:26" ht="155.25" customHeight="1">
      <c r="A186" s="80" t="s">
        <v>1808</v>
      </c>
      <c r="B186" s="160" t="s">
        <v>363</v>
      </c>
      <c r="C186" s="160" t="s">
        <v>365</v>
      </c>
      <c r="D186" s="100" t="s">
        <v>1761</v>
      </c>
      <c r="E186" s="81" t="s">
        <v>1480</v>
      </c>
      <c r="F186" s="98" t="s">
        <v>860</v>
      </c>
      <c r="G186" s="26">
        <v>1</v>
      </c>
      <c r="H186" s="81" t="s">
        <v>1810</v>
      </c>
      <c r="I186" s="81" t="s">
        <v>1766</v>
      </c>
      <c r="J186" s="86"/>
      <c r="K186" s="104"/>
      <c r="L186" s="83"/>
      <c r="M186" s="84"/>
      <c r="N186" s="106"/>
      <c r="O186" s="111" t="s">
        <v>379</v>
      </c>
      <c r="P186" s="86" t="s">
        <v>380</v>
      </c>
      <c r="Q186" s="86" t="s">
        <v>380</v>
      </c>
      <c r="R186" s="83" t="s">
        <v>103</v>
      </c>
      <c r="S186" s="86"/>
      <c r="T186" s="118"/>
      <c r="U186" s="118"/>
      <c r="V186" s="118"/>
      <c r="W186" s="118"/>
      <c r="X186" s="118"/>
      <c r="Y186" s="118"/>
      <c r="Z186" s="118"/>
    </row>
    <row r="187" spans="1:26" ht="155.25" customHeight="1">
      <c r="A187" s="80" t="s">
        <v>1812</v>
      </c>
      <c r="B187" s="160" t="s">
        <v>363</v>
      </c>
      <c r="C187" s="160" t="s">
        <v>365</v>
      </c>
      <c r="D187" s="100" t="s">
        <v>1761</v>
      </c>
      <c r="E187" s="81" t="s">
        <v>1814</v>
      </c>
      <c r="F187" s="98" t="s">
        <v>860</v>
      </c>
      <c r="G187" s="26">
        <v>1</v>
      </c>
      <c r="H187" s="81" t="s">
        <v>1817</v>
      </c>
      <c r="I187" s="81" t="s">
        <v>1818</v>
      </c>
      <c r="J187" s="86"/>
      <c r="K187" s="104"/>
      <c r="L187" s="83"/>
      <c r="M187" s="84"/>
      <c r="N187" s="106"/>
      <c r="O187" s="111" t="s">
        <v>379</v>
      </c>
      <c r="P187" s="86" t="s">
        <v>380</v>
      </c>
      <c r="Q187" s="86" t="s">
        <v>380</v>
      </c>
      <c r="R187" s="83" t="s">
        <v>103</v>
      </c>
      <c r="S187" s="86"/>
      <c r="T187" s="118"/>
      <c r="U187" s="118"/>
      <c r="V187" s="118"/>
      <c r="W187" s="118"/>
      <c r="X187" s="118"/>
      <c r="Y187" s="118"/>
      <c r="Z187" s="118"/>
    </row>
    <row r="188" spans="1:26" ht="155.25" customHeight="1">
      <c r="A188" s="80" t="s">
        <v>1821</v>
      </c>
      <c r="B188" s="160" t="s">
        <v>363</v>
      </c>
      <c r="C188" s="160" t="s">
        <v>365</v>
      </c>
      <c r="D188" s="100" t="s">
        <v>1761</v>
      </c>
      <c r="E188" s="81" t="s">
        <v>1822</v>
      </c>
      <c r="F188" s="98" t="s">
        <v>860</v>
      </c>
      <c r="G188" s="26">
        <v>1</v>
      </c>
      <c r="H188" s="81" t="s">
        <v>1823</v>
      </c>
      <c r="I188" s="81" t="s">
        <v>1818</v>
      </c>
      <c r="J188" s="86"/>
      <c r="K188" s="104"/>
      <c r="L188" s="83"/>
      <c r="M188" s="84"/>
      <c r="N188" s="106"/>
      <c r="O188" s="86" t="s">
        <v>380</v>
      </c>
      <c r="P188" s="86" t="s">
        <v>380</v>
      </c>
      <c r="Q188" s="86" t="s">
        <v>380</v>
      </c>
      <c r="R188" s="83" t="s">
        <v>103</v>
      </c>
      <c r="S188" s="86"/>
      <c r="T188" s="118"/>
      <c r="U188" s="118"/>
      <c r="V188" s="118"/>
      <c r="W188" s="118"/>
      <c r="X188" s="118"/>
      <c r="Y188" s="118"/>
      <c r="Z188" s="118"/>
    </row>
    <row r="189" spans="1:26" ht="155.25" customHeight="1">
      <c r="A189" s="80" t="s">
        <v>1826</v>
      </c>
      <c r="B189" s="160" t="s">
        <v>363</v>
      </c>
      <c r="C189" s="160" t="s">
        <v>365</v>
      </c>
      <c r="D189" s="100" t="s">
        <v>1761</v>
      </c>
      <c r="E189" s="81" t="s">
        <v>1827</v>
      </c>
      <c r="F189" s="98" t="s">
        <v>860</v>
      </c>
      <c r="G189" s="26">
        <v>1</v>
      </c>
      <c r="H189" s="81" t="s">
        <v>1828</v>
      </c>
      <c r="I189" s="81" t="s">
        <v>1818</v>
      </c>
      <c r="J189" s="86"/>
      <c r="K189" s="104"/>
      <c r="L189" s="83"/>
      <c r="M189" s="84"/>
      <c r="N189" s="106"/>
      <c r="O189" s="86" t="s">
        <v>380</v>
      </c>
      <c r="P189" s="86" t="s">
        <v>380</v>
      </c>
      <c r="Q189" s="86" t="s">
        <v>380</v>
      </c>
      <c r="R189" s="83" t="s">
        <v>103</v>
      </c>
      <c r="S189" s="86"/>
      <c r="T189" s="118"/>
      <c r="U189" s="118"/>
      <c r="V189" s="118"/>
      <c r="W189" s="118"/>
      <c r="X189" s="118"/>
      <c r="Y189" s="118"/>
      <c r="Z189" s="118"/>
    </row>
    <row r="190" spans="1:26" ht="16.5" customHeight="1">
      <c r="A190" s="160" t="s">
        <v>1830</v>
      </c>
      <c r="B190" s="160" t="s">
        <v>363</v>
      </c>
      <c r="C190" s="160" t="s">
        <v>365</v>
      </c>
      <c r="D190" s="81" t="s">
        <v>1832</v>
      </c>
      <c r="E190" s="81" t="s">
        <v>1439</v>
      </c>
      <c r="F190" s="98" t="s">
        <v>860</v>
      </c>
      <c r="G190" s="26">
        <v>1</v>
      </c>
      <c r="H190" s="81" t="s">
        <v>1834</v>
      </c>
      <c r="I190" s="81" t="s">
        <v>1766</v>
      </c>
      <c r="J190" s="86"/>
      <c r="K190" s="104"/>
      <c r="L190" s="83"/>
      <c r="M190" s="84"/>
      <c r="N190" s="106"/>
      <c r="O190" s="86" t="s">
        <v>380</v>
      </c>
      <c r="P190" s="86" t="s">
        <v>380</v>
      </c>
      <c r="Q190" s="86" t="s">
        <v>380</v>
      </c>
      <c r="R190" s="83" t="s">
        <v>103</v>
      </c>
      <c r="S190" s="86"/>
      <c r="T190" s="118"/>
      <c r="U190" s="118"/>
      <c r="V190" s="118"/>
      <c r="W190" s="118"/>
      <c r="X190" s="118"/>
      <c r="Y190" s="118"/>
      <c r="Z190" s="118"/>
    </row>
    <row r="191" spans="1:26" ht="16.5" customHeight="1">
      <c r="A191" s="80" t="s">
        <v>1839</v>
      </c>
      <c r="B191" s="160" t="s">
        <v>363</v>
      </c>
      <c r="C191" s="160" t="s">
        <v>365</v>
      </c>
      <c r="D191" s="81" t="s">
        <v>1832</v>
      </c>
      <c r="E191" s="81" t="s">
        <v>1446</v>
      </c>
      <c r="F191" s="98" t="s">
        <v>860</v>
      </c>
      <c r="G191" s="26">
        <v>1</v>
      </c>
      <c r="H191" s="81" t="s">
        <v>1842</v>
      </c>
      <c r="I191" s="81" t="s">
        <v>1766</v>
      </c>
      <c r="J191" s="86"/>
      <c r="K191" s="104"/>
      <c r="L191" s="83"/>
      <c r="M191" s="84"/>
      <c r="N191" s="106"/>
      <c r="O191" s="86" t="s">
        <v>380</v>
      </c>
      <c r="P191" s="86" t="s">
        <v>380</v>
      </c>
      <c r="Q191" s="86" t="s">
        <v>380</v>
      </c>
      <c r="R191" s="83" t="s">
        <v>103</v>
      </c>
      <c r="S191" s="86"/>
      <c r="T191" s="118"/>
      <c r="U191" s="118"/>
      <c r="V191" s="118"/>
      <c r="W191" s="118"/>
      <c r="X191" s="118"/>
      <c r="Y191" s="118"/>
      <c r="Z191" s="118"/>
    </row>
    <row r="192" spans="1:26" ht="16.5" customHeight="1">
      <c r="A192" s="80" t="s">
        <v>1843</v>
      </c>
      <c r="B192" s="160" t="s">
        <v>363</v>
      </c>
      <c r="C192" s="160" t="s">
        <v>365</v>
      </c>
      <c r="D192" s="81" t="s">
        <v>1832</v>
      </c>
      <c r="E192" s="81" t="s">
        <v>1449</v>
      </c>
      <c r="F192" s="98" t="s">
        <v>860</v>
      </c>
      <c r="G192" s="26">
        <v>1</v>
      </c>
      <c r="H192" s="81" t="s">
        <v>1844</v>
      </c>
      <c r="I192" s="81" t="s">
        <v>1766</v>
      </c>
      <c r="J192" s="86"/>
      <c r="K192" s="104"/>
      <c r="L192" s="83"/>
      <c r="M192" s="84"/>
      <c r="N192" s="106"/>
      <c r="O192" s="86" t="s">
        <v>380</v>
      </c>
      <c r="P192" s="86" t="s">
        <v>380</v>
      </c>
      <c r="Q192" s="86" t="s">
        <v>380</v>
      </c>
      <c r="R192" s="83" t="s">
        <v>103</v>
      </c>
      <c r="S192" s="86"/>
      <c r="T192" s="118"/>
      <c r="U192" s="118"/>
      <c r="V192" s="118"/>
      <c r="W192" s="118"/>
      <c r="X192" s="118"/>
      <c r="Y192" s="118"/>
      <c r="Z192" s="118"/>
    </row>
    <row r="193" spans="1:26" ht="16.5" customHeight="1">
      <c r="A193" s="80" t="s">
        <v>1847</v>
      </c>
      <c r="B193" s="160" t="s">
        <v>363</v>
      </c>
      <c r="C193" s="160" t="s">
        <v>365</v>
      </c>
      <c r="D193" s="81" t="s">
        <v>1832</v>
      </c>
      <c r="E193" s="81" t="s">
        <v>1451</v>
      </c>
      <c r="F193" s="98" t="s">
        <v>860</v>
      </c>
      <c r="G193" s="26">
        <v>1</v>
      </c>
      <c r="H193" s="81" t="s">
        <v>1850</v>
      </c>
      <c r="I193" s="81" t="s">
        <v>1766</v>
      </c>
      <c r="J193" s="86"/>
      <c r="K193" s="104"/>
      <c r="L193" s="83"/>
      <c r="M193" s="84"/>
      <c r="N193" s="106"/>
      <c r="O193" s="86" t="s">
        <v>380</v>
      </c>
      <c r="P193" s="86" t="s">
        <v>380</v>
      </c>
      <c r="Q193" s="86" t="s">
        <v>380</v>
      </c>
      <c r="R193" s="83" t="s">
        <v>103</v>
      </c>
      <c r="S193" s="86"/>
      <c r="T193" s="118"/>
      <c r="U193" s="118"/>
      <c r="V193" s="118"/>
      <c r="W193" s="118"/>
      <c r="X193" s="118"/>
      <c r="Y193" s="118"/>
      <c r="Z193" s="118"/>
    </row>
    <row r="194" spans="1:26" ht="16.5" customHeight="1">
      <c r="A194" s="80" t="s">
        <v>1852</v>
      </c>
      <c r="B194" s="160" t="s">
        <v>363</v>
      </c>
      <c r="C194" s="160" t="s">
        <v>365</v>
      </c>
      <c r="D194" s="81" t="s">
        <v>1832</v>
      </c>
      <c r="E194" s="81" t="s">
        <v>1457</v>
      </c>
      <c r="F194" s="98" t="s">
        <v>860</v>
      </c>
      <c r="G194" s="26">
        <v>1</v>
      </c>
      <c r="H194" s="81" t="s">
        <v>1855</v>
      </c>
      <c r="I194" s="81" t="s">
        <v>1766</v>
      </c>
      <c r="J194" s="86"/>
      <c r="K194" s="104"/>
      <c r="L194" s="83"/>
      <c r="M194" s="84"/>
      <c r="N194" s="106"/>
      <c r="O194" s="86" t="s">
        <v>380</v>
      </c>
      <c r="P194" s="86" t="s">
        <v>380</v>
      </c>
      <c r="Q194" s="86" t="s">
        <v>380</v>
      </c>
      <c r="R194" s="83" t="s">
        <v>103</v>
      </c>
      <c r="S194" s="86"/>
      <c r="T194" s="118"/>
      <c r="U194" s="118"/>
      <c r="V194" s="118"/>
      <c r="W194" s="118"/>
      <c r="X194" s="118"/>
      <c r="Y194" s="118"/>
      <c r="Z194" s="118"/>
    </row>
    <row r="195" spans="1:26" ht="16.5" customHeight="1">
      <c r="A195" s="80" t="s">
        <v>1861</v>
      </c>
      <c r="B195" s="160" t="s">
        <v>363</v>
      </c>
      <c r="C195" s="160" t="s">
        <v>365</v>
      </c>
      <c r="D195" s="81" t="s">
        <v>1832</v>
      </c>
      <c r="E195" s="81" t="s">
        <v>1463</v>
      </c>
      <c r="F195" s="98" t="s">
        <v>860</v>
      </c>
      <c r="G195" s="26">
        <v>1</v>
      </c>
      <c r="H195" s="81" t="s">
        <v>1862</v>
      </c>
      <c r="I195" s="81" t="s">
        <v>1766</v>
      </c>
      <c r="J195" s="86"/>
      <c r="K195" s="104"/>
      <c r="L195" s="83"/>
      <c r="M195" s="84"/>
      <c r="N195" s="106"/>
      <c r="O195" s="86" t="s">
        <v>380</v>
      </c>
      <c r="P195" s="86" t="s">
        <v>380</v>
      </c>
      <c r="Q195" s="86" t="s">
        <v>380</v>
      </c>
      <c r="R195" s="83" t="s">
        <v>103</v>
      </c>
      <c r="S195" s="86"/>
      <c r="T195" s="118"/>
      <c r="U195" s="118"/>
      <c r="V195" s="118"/>
      <c r="W195" s="118"/>
      <c r="X195" s="118"/>
      <c r="Y195" s="118"/>
      <c r="Z195" s="118"/>
    </row>
    <row r="196" spans="1:26" ht="16.5" customHeight="1">
      <c r="A196" s="80" t="s">
        <v>1865</v>
      </c>
      <c r="B196" s="160" t="s">
        <v>363</v>
      </c>
      <c r="C196" s="160" t="s">
        <v>365</v>
      </c>
      <c r="D196" s="81" t="s">
        <v>1832</v>
      </c>
      <c r="E196" s="81" t="s">
        <v>1472</v>
      </c>
      <c r="F196" s="98" t="s">
        <v>860</v>
      </c>
      <c r="G196" s="26">
        <v>1</v>
      </c>
      <c r="H196" s="81" t="s">
        <v>1867</v>
      </c>
      <c r="I196" s="81" t="s">
        <v>1766</v>
      </c>
      <c r="J196" s="86"/>
      <c r="K196" s="104"/>
      <c r="L196" s="83"/>
      <c r="M196" s="84"/>
      <c r="N196" s="106"/>
      <c r="O196" s="86" t="s">
        <v>380</v>
      </c>
      <c r="P196" s="86" t="s">
        <v>380</v>
      </c>
      <c r="Q196" s="86" t="s">
        <v>380</v>
      </c>
      <c r="R196" s="83" t="s">
        <v>103</v>
      </c>
      <c r="S196" s="86"/>
      <c r="T196" s="118"/>
      <c r="U196" s="118"/>
      <c r="V196" s="118"/>
      <c r="W196" s="118"/>
      <c r="X196" s="118"/>
      <c r="Y196" s="118"/>
      <c r="Z196" s="118"/>
    </row>
    <row r="197" spans="1:26" ht="16.5" customHeight="1">
      <c r="A197" s="80" t="s">
        <v>1871</v>
      </c>
      <c r="B197" s="160" t="s">
        <v>363</v>
      </c>
      <c r="C197" s="160" t="s">
        <v>365</v>
      </c>
      <c r="D197" s="81" t="s">
        <v>1832</v>
      </c>
      <c r="E197" s="81" t="s">
        <v>1475</v>
      </c>
      <c r="F197" s="98" t="s">
        <v>860</v>
      </c>
      <c r="G197" s="26">
        <v>1</v>
      </c>
      <c r="H197" s="81" t="s">
        <v>1873</v>
      </c>
      <c r="I197" s="81" t="s">
        <v>1766</v>
      </c>
      <c r="J197" s="86"/>
      <c r="K197" s="104"/>
      <c r="L197" s="83"/>
      <c r="M197" s="84"/>
      <c r="N197" s="106"/>
      <c r="O197" s="86" t="s">
        <v>380</v>
      </c>
      <c r="P197" s="86" t="s">
        <v>380</v>
      </c>
      <c r="Q197" s="86" t="s">
        <v>380</v>
      </c>
      <c r="R197" s="83" t="s">
        <v>103</v>
      </c>
      <c r="S197" s="86"/>
      <c r="T197" s="118"/>
      <c r="U197" s="118"/>
      <c r="V197" s="118"/>
      <c r="W197" s="118"/>
      <c r="X197" s="118"/>
      <c r="Y197" s="118"/>
      <c r="Z197" s="118"/>
    </row>
    <row r="198" spans="1:26" ht="16.5" customHeight="1">
      <c r="A198" s="132" t="s">
        <v>1874</v>
      </c>
      <c r="B198" s="133"/>
      <c r="C198" s="133"/>
      <c r="D198" s="135"/>
      <c r="E198" s="136"/>
      <c r="F198" s="137"/>
      <c r="G198" s="133"/>
      <c r="H198" s="135"/>
      <c r="I198" s="136"/>
      <c r="J198" s="133"/>
      <c r="K198" s="138"/>
      <c r="L198" s="132"/>
      <c r="M198" s="148"/>
      <c r="N198" s="1"/>
      <c r="O198" s="138"/>
      <c r="P198" s="138"/>
      <c r="Q198" s="138"/>
      <c r="R198" s="138"/>
      <c r="S198" s="138"/>
    </row>
    <row r="199" spans="1:26" ht="93.75" customHeight="1">
      <c r="A199" s="747" t="s">
        <v>1880</v>
      </c>
      <c r="B199" s="747" t="s">
        <v>363</v>
      </c>
      <c r="C199" s="747" t="s">
        <v>365</v>
      </c>
      <c r="D199" s="746" t="s">
        <v>1882</v>
      </c>
      <c r="E199" s="746" t="s">
        <v>1883</v>
      </c>
      <c r="F199" s="746" t="s">
        <v>1257</v>
      </c>
      <c r="G199" s="26">
        <v>1</v>
      </c>
      <c r="H199" s="81" t="s">
        <v>863</v>
      </c>
      <c r="I199" s="81" t="s">
        <v>1885</v>
      </c>
      <c r="J199" s="86" t="s">
        <v>158</v>
      </c>
      <c r="K199" s="104"/>
      <c r="L199" s="748"/>
      <c r="M199" s="84"/>
      <c r="N199" s="106"/>
      <c r="O199" s="86" t="s">
        <v>380</v>
      </c>
      <c r="P199" s="86" t="s">
        <v>380</v>
      </c>
      <c r="Q199" s="86" t="s">
        <v>1886</v>
      </c>
      <c r="R199" s="83" t="s">
        <v>103</v>
      </c>
      <c r="S199" s="86"/>
      <c r="T199" s="87"/>
      <c r="U199" s="87"/>
      <c r="V199" s="87"/>
      <c r="W199" s="87"/>
      <c r="X199" s="87"/>
      <c r="Y199" s="87"/>
      <c r="Z199" s="87"/>
    </row>
    <row r="200" spans="1:26" ht="16.5" customHeight="1">
      <c r="A200" s="665"/>
      <c r="B200" s="665"/>
      <c r="C200" s="665"/>
      <c r="D200" s="665"/>
      <c r="E200" s="665"/>
      <c r="F200" s="665"/>
      <c r="G200" s="26">
        <v>2</v>
      </c>
      <c r="H200" s="81" t="s">
        <v>410</v>
      </c>
      <c r="I200" s="81" t="s">
        <v>627</v>
      </c>
      <c r="J200" s="86"/>
      <c r="K200" s="104"/>
      <c r="L200" s="665"/>
      <c r="M200" s="84"/>
      <c r="N200" s="106"/>
      <c r="O200" s="86" t="s">
        <v>380</v>
      </c>
      <c r="P200" s="86" t="s">
        <v>380</v>
      </c>
      <c r="Q200" s="86" t="s">
        <v>413</v>
      </c>
      <c r="R200" s="83" t="s">
        <v>103</v>
      </c>
      <c r="S200" s="86"/>
      <c r="T200" s="87"/>
      <c r="U200" s="87"/>
      <c r="V200" s="87"/>
      <c r="W200" s="87"/>
      <c r="X200" s="87"/>
      <c r="Y200" s="87"/>
      <c r="Z200" s="87"/>
    </row>
    <row r="201" spans="1:26" ht="16.5" customHeight="1">
      <c r="A201" s="666"/>
      <c r="B201" s="666"/>
      <c r="C201" s="666"/>
      <c r="D201" s="666"/>
      <c r="E201" s="666"/>
      <c r="F201" s="666"/>
      <c r="G201" s="26">
        <v>3</v>
      </c>
      <c r="H201" s="92" t="s">
        <v>1623</v>
      </c>
      <c r="I201" s="81" t="s">
        <v>681</v>
      </c>
      <c r="J201" s="86" t="s">
        <v>158</v>
      </c>
      <c r="K201" s="104"/>
      <c r="L201" s="666"/>
      <c r="M201" s="84"/>
      <c r="N201" s="106"/>
      <c r="O201" s="86" t="s">
        <v>380</v>
      </c>
      <c r="P201" s="86" t="s">
        <v>380</v>
      </c>
      <c r="Q201" s="86" t="s">
        <v>1886</v>
      </c>
      <c r="R201" s="83" t="s">
        <v>103</v>
      </c>
      <c r="S201" s="86"/>
      <c r="T201" s="87"/>
      <c r="U201" s="87"/>
      <c r="V201" s="87"/>
      <c r="W201" s="87"/>
      <c r="X201" s="87"/>
      <c r="Y201" s="87"/>
      <c r="Z201" s="87"/>
    </row>
    <row r="202" spans="1:26" ht="105" customHeight="1">
      <c r="A202" s="747" t="s">
        <v>1893</v>
      </c>
      <c r="B202" s="747" t="s">
        <v>363</v>
      </c>
      <c r="C202" s="747" t="s">
        <v>365</v>
      </c>
      <c r="D202" s="746" t="s">
        <v>1882</v>
      </c>
      <c r="E202" s="746" t="s">
        <v>1897</v>
      </c>
      <c r="F202" s="746" t="s">
        <v>1257</v>
      </c>
      <c r="G202" s="26">
        <v>1</v>
      </c>
      <c r="H202" s="98" t="s">
        <v>1901</v>
      </c>
      <c r="I202" s="81" t="s">
        <v>1903</v>
      </c>
      <c r="J202" s="86" t="s">
        <v>158</v>
      </c>
      <c r="K202" s="104"/>
      <c r="L202" s="748"/>
      <c r="M202" s="84"/>
      <c r="N202" s="106"/>
      <c r="O202" s="111" t="s">
        <v>379</v>
      </c>
      <c r="P202" s="86" t="s">
        <v>1906</v>
      </c>
      <c r="Q202" s="86" t="s">
        <v>1907</v>
      </c>
      <c r="R202" s="83" t="s">
        <v>103</v>
      </c>
      <c r="S202" s="86"/>
      <c r="T202" s="87"/>
      <c r="U202" s="87"/>
      <c r="V202" s="87"/>
      <c r="W202" s="87"/>
      <c r="X202" s="87"/>
      <c r="Y202" s="87"/>
      <c r="Z202" s="87"/>
    </row>
    <row r="203" spans="1:26" ht="16.5" customHeight="1">
      <c r="A203" s="665"/>
      <c r="B203" s="665"/>
      <c r="C203" s="665"/>
      <c r="D203" s="665"/>
      <c r="E203" s="665"/>
      <c r="F203" s="665"/>
      <c r="G203" s="26">
        <v>2</v>
      </c>
      <c r="H203" s="98" t="s">
        <v>410</v>
      </c>
      <c r="I203" s="81" t="s">
        <v>884</v>
      </c>
      <c r="J203" s="86"/>
      <c r="K203" s="104"/>
      <c r="L203" s="665"/>
      <c r="M203" s="84"/>
      <c r="N203" s="106"/>
      <c r="O203" s="111" t="s">
        <v>379</v>
      </c>
      <c r="P203" s="86" t="s">
        <v>413</v>
      </c>
      <c r="Q203" s="86" t="s">
        <v>413</v>
      </c>
      <c r="R203" s="83" t="s">
        <v>103</v>
      </c>
      <c r="S203" s="86"/>
      <c r="T203" s="87"/>
      <c r="U203" s="87"/>
      <c r="V203" s="87"/>
      <c r="W203" s="87"/>
      <c r="X203" s="87"/>
      <c r="Y203" s="87"/>
      <c r="Z203" s="87"/>
    </row>
    <row r="204" spans="1:26" ht="16.5" customHeight="1">
      <c r="A204" s="665"/>
      <c r="B204" s="665"/>
      <c r="C204" s="665"/>
      <c r="D204" s="665"/>
      <c r="E204" s="665"/>
      <c r="F204" s="665"/>
      <c r="G204" s="26">
        <v>3</v>
      </c>
      <c r="H204" s="92" t="s">
        <v>1623</v>
      </c>
      <c r="I204" s="81" t="s">
        <v>889</v>
      </c>
      <c r="J204" s="86" t="s">
        <v>158</v>
      </c>
      <c r="K204" s="104"/>
      <c r="L204" s="750"/>
      <c r="M204" s="84"/>
      <c r="N204" s="106"/>
      <c r="O204" s="111" t="s">
        <v>379</v>
      </c>
      <c r="P204" s="86" t="s">
        <v>1906</v>
      </c>
      <c r="Q204" s="86" t="s">
        <v>1907</v>
      </c>
      <c r="R204" s="83" t="s">
        <v>103</v>
      </c>
      <c r="S204" s="86"/>
      <c r="T204" s="87"/>
      <c r="U204" s="87"/>
      <c r="V204" s="87"/>
      <c r="W204" s="87"/>
      <c r="X204" s="87"/>
      <c r="Y204" s="87"/>
      <c r="Z204" s="87"/>
    </row>
    <row r="205" spans="1:26" ht="84" customHeight="1">
      <c r="A205" s="747" t="s">
        <v>1910</v>
      </c>
      <c r="B205" s="747" t="s">
        <v>718</v>
      </c>
      <c r="C205" s="747" t="s">
        <v>719</v>
      </c>
      <c r="D205" s="746" t="s">
        <v>1882</v>
      </c>
      <c r="E205" s="746" t="s">
        <v>1912</v>
      </c>
      <c r="F205" s="746" t="s">
        <v>1257</v>
      </c>
      <c r="G205" s="26">
        <v>1</v>
      </c>
      <c r="H205" s="81" t="s">
        <v>1913</v>
      </c>
      <c r="I205" s="81" t="s">
        <v>1914</v>
      </c>
      <c r="J205" s="86"/>
      <c r="K205" s="104"/>
      <c r="L205" s="748"/>
      <c r="M205" s="84"/>
      <c r="N205" s="106"/>
      <c r="O205" s="111" t="s">
        <v>379</v>
      </c>
      <c r="P205" s="86" t="s">
        <v>380</v>
      </c>
      <c r="Q205" s="86" t="s">
        <v>380</v>
      </c>
      <c r="R205" s="83" t="s">
        <v>103</v>
      </c>
      <c r="S205" s="86"/>
      <c r="T205" s="87"/>
      <c r="U205" s="87"/>
      <c r="V205" s="87"/>
      <c r="W205" s="87"/>
      <c r="X205" s="87"/>
      <c r="Y205" s="87"/>
      <c r="Z205" s="87"/>
    </row>
    <row r="206" spans="1:26" ht="16.5" customHeight="1">
      <c r="A206" s="665"/>
      <c r="B206" s="665"/>
      <c r="C206" s="665"/>
      <c r="D206" s="665"/>
      <c r="E206" s="665"/>
      <c r="F206" s="665"/>
      <c r="G206" s="26">
        <v>2</v>
      </c>
      <c r="H206" s="81" t="s">
        <v>1669</v>
      </c>
      <c r="I206" s="81" t="s">
        <v>1921</v>
      </c>
      <c r="J206" s="86"/>
      <c r="K206" s="104"/>
      <c r="L206" s="665"/>
      <c r="M206" s="84"/>
      <c r="N206" s="106"/>
      <c r="O206" s="111" t="s">
        <v>379</v>
      </c>
      <c r="P206" s="86" t="s">
        <v>380</v>
      </c>
      <c r="Q206" s="86" t="s">
        <v>380</v>
      </c>
      <c r="R206" s="83" t="s">
        <v>103</v>
      </c>
      <c r="S206" s="86"/>
      <c r="T206" s="87"/>
      <c r="U206" s="87"/>
      <c r="V206" s="87"/>
      <c r="W206" s="87"/>
      <c r="X206" s="87"/>
      <c r="Y206" s="87"/>
      <c r="Z206" s="87"/>
    </row>
    <row r="207" spans="1:26" ht="16.5" customHeight="1">
      <c r="A207" s="665"/>
      <c r="B207" s="665"/>
      <c r="C207" s="665"/>
      <c r="D207" s="665"/>
      <c r="E207" s="665"/>
      <c r="F207" s="665"/>
      <c r="G207" s="26">
        <v>3</v>
      </c>
      <c r="H207" s="100" t="s">
        <v>546</v>
      </c>
      <c r="I207" s="81" t="s">
        <v>549</v>
      </c>
      <c r="J207" s="86"/>
      <c r="K207" s="104"/>
      <c r="L207" s="665"/>
      <c r="M207" s="84"/>
      <c r="N207" s="106"/>
      <c r="O207" s="111" t="s">
        <v>379</v>
      </c>
      <c r="P207" s="86" t="s">
        <v>380</v>
      </c>
      <c r="Q207" s="86" t="s">
        <v>380</v>
      </c>
      <c r="R207" s="83" t="s">
        <v>103</v>
      </c>
      <c r="S207" s="86"/>
      <c r="T207" s="87"/>
      <c r="U207" s="87"/>
      <c r="V207" s="87"/>
      <c r="W207" s="87"/>
      <c r="X207" s="87"/>
      <c r="Y207" s="87"/>
      <c r="Z207" s="87"/>
    </row>
    <row r="208" spans="1:26" ht="16.5" customHeight="1">
      <c r="A208" s="666"/>
      <c r="B208" s="666"/>
      <c r="C208" s="666"/>
      <c r="D208" s="666"/>
      <c r="E208" s="666"/>
      <c r="F208" s="666"/>
      <c r="G208" s="26">
        <v>4</v>
      </c>
      <c r="H208" s="98" t="s">
        <v>553</v>
      </c>
      <c r="I208" s="81" t="s">
        <v>555</v>
      </c>
      <c r="J208" s="86"/>
      <c r="K208" s="84"/>
      <c r="L208" s="666"/>
      <c r="M208" s="84"/>
      <c r="N208" s="85"/>
      <c r="O208" s="111" t="s">
        <v>379</v>
      </c>
      <c r="P208" s="86" t="s">
        <v>380</v>
      </c>
      <c r="Q208" s="86" t="s">
        <v>380</v>
      </c>
      <c r="R208" s="83" t="s">
        <v>103</v>
      </c>
      <c r="S208" s="86"/>
      <c r="T208" s="87"/>
      <c r="U208" s="87"/>
      <c r="V208" s="87"/>
      <c r="W208" s="87"/>
      <c r="X208" s="87"/>
      <c r="Y208" s="87"/>
      <c r="Z208" s="87"/>
    </row>
    <row r="209" spans="1:26" ht="78.75" customHeight="1">
      <c r="A209" s="747" t="s">
        <v>1926</v>
      </c>
      <c r="B209" s="747" t="s">
        <v>363</v>
      </c>
      <c r="C209" s="747" t="s">
        <v>365</v>
      </c>
      <c r="D209" s="746" t="s">
        <v>1882</v>
      </c>
      <c r="E209" s="746" t="s">
        <v>1294</v>
      </c>
      <c r="F209" s="746" t="s">
        <v>1257</v>
      </c>
      <c r="G209" s="26">
        <v>1</v>
      </c>
      <c r="H209" s="81" t="s">
        <v>1928</v>
      </c>
      <c r="I209" s="81" t="s">
        <v>1930</v>
      </c>
      <c r="J209" s="86" t="s">
        <v>158</v>
      </c>
      <c r="K209" s="104"/>
      <c r="L209" s="748"/>
      <c r="M209" s="84"/>
      <c r="N209" s="106"/>
      <c r="O209" s="86" t="s">
        <v>380</v>
      </c>
      <c r="P209" s="86" t="s">
        <v>380</v>
      </c>
      <c r="Q209" s="86" t="s">
        <v>1931</v>
      </c>
      <c r="R209" s="83" t="s">
        <v>103</v>
      </c>
      <c r="S209" s="86"/>
      <c r="T209" s="87"/>
      <c r="U209" s="87"/>
      <c r="V209" s="87"/>
      <c r="W209" s="87"/>
      <c r="X209" s="87"/>
      <c r="Y209" s="87"/>
      <c r="Z209" s="87"/>
    </row>
    <row r="210" spans="1:26" ht="42.75" customHeight="1">
      <c r="A210" s="665"/>
      <c r="B210" s="665"/>
      <c r="C210" s="665"/>
      <c r="D210" s="665"/>
      <c r="E210" s="665"/>
      <c r="F210" s="665"/>
      <c r="G210" s="26">
        <v>2</v>
      </c>
      <c r="H210" s="81" t="s">
        <v>863</v>
      </c>
      <c r="I210" s="81" t="s">
        <v>1885</v>
      </c>
      <c r="J210" s="86" t="s">
        <v>158</v>
      </c>
      <c r="K210" s="104"/>
      <c r="L210" s="665"/>
      <c r="M210" s="84"/>
      <c r="N210" s="106"/>
      <c r="O210" s="86" t="s">
        <v>380</v>
      </c>
      <c r="P210" s="86" t="s">
        <v>380</v>
      </c>
      <c r="Q210" s="86" t="s">
        <v>1931</v>
      </c>
      <c r="R210" s="83" t="s">
        <v>103</v>
      </c>
      <c r="S210" s="86"/>
      <c r="T210" s="87"/>
      <c r="U210" s="87"/>
      <c r="V210" s="87"/>
      <c r="W210" s="87"/>
      <c r="X210" s="87"/>
      <c r="Y210" s="87"/>
      <c r="Z210" s="87"/>
    </row>
    <row r="211" spans="1:26" ht="16.5" customHeight="1">
      <c r="A211" s="665"/>
      <c r="B211" s="665"/>
      <c r="C211" s="665"/>
      <c r="D211" s="665"/>
      <c r="E211" s="665"/>
      <c r="F211" s="665"/>
      <c r="G211" s="26">
        <v>3</v>
      </c>
      <c r="H211" s="81" t="s">
        <v>410</v>
      </c>
      <c r="I211" s="81" t="s">
        <v>676</v>
      </c>
      <c r="J211" s="86"/>
      <c r="K211" s="104"/>
      <c r="L211" s="665"/>
      <c r="M211" s="84"/>
      <c r="N211" s="106"/>
      <c r="O211" s="86" t="s">
        <v>380</v>
      </c>
      <c r="P211" s="86" t="s">
        <v>380</v>
      </c>
      <c r="Q211" s="86" t="s">
        <v>413</v>
      </c>
      <c r="R211" s="83" t="s">
        <v>103</v>
      </c>
      <c r="S211" s="86"/>
      <c r="T211" s="87"/>
      <c r="U211" s="87"/>
      <c r="V211" s="87"/>
      <c r="W211" s="87"/>
      <c r="X211" s="87"/>
      <c r="Y211" s="87"/>
      <c r="Z211" s="87"/>
    </row>
    <row r="212" spans="1:26" ht="16.5" customHeight="1">
      <c r="A212" s="666"/>
      <c r="B212" s="666"/>
      <c r="C212" s="666"/>
      <c r="D212" s="666"/>
      <c r="E212" s="666"/>
      <c r="F212" s="666"/>
      <c r="G212" s="26">
        <v>4</v>
      </c>
      <c r="H212" s="92" t="s">
        <v>1623</v>
      </c>
      <c r="I212" s="81" t="s">
        <v>681</v>
      </c>
      <c r="J212" s="86" t="s">
        <v>158</v>
      </c>
      <c r="K212" s="104"/>
      <c r="L212" s="666"/>
      <c r="M212" s="84"/>
      <c r="N212" s="106"/>
      <c r="O212" s="86" t="s">
        <v>380</v>
      </c>
      <c r="P212" s="86" t="s">
        <v>380</v>
      </c>
      <c r="Q212" s="86" t="s">
        <v>1931</v>
      </c>
      <c r="R212" s="83" t="s">
        <v>103</v>
      </c>
      <c r="S212" s="86"/>
      <c r="T212" s="87"/>
      <c r="U212" s="87"/>
      <c r="V212" s="87"/>
      <c r="W212" s="87"/>
      <c r="X212" s="87"/>
      <c r="Y212" s="87"/>
      <c r="Z212" s="87"/>
    </row>
    <row r="213" spans="1:26" ht="75.75" customHeight="1">
      <c r="A213" s="747" t="s">
        <v>1938</v>
      </c>
      <c r="B213" s="747" t="s">
        <v>363</v>
      </c>
      <c r="C213" s="747" t="s">
        <v>365</v>
      </c>
      <c r="D213" s="746" t="s">
        <v>1939</v>
      </c>
      <c r="E213" s="746" t="s">
        <v>1883</v>
      </c>
      <c r="F213" s="746" t="s">
        <v>562</v>
      </c>
      <c r="G213" s="26">
        <v>1</v>
      </c>
      <c r="H213" s="81" t="s">
        <v>1941</v>
      </c>
      <c r="I213" s="81" t="s">
        <v>1885</v>
      </c>
      <c r="J213" s="86" t="s">
        <v>158</v>
      </c>
      <c r="K213" s="104"/>
      <c r="L213" s="748"/>
      <c r="M213" s="84"/>
      <c r="N213" s="106"/>
      <c r="O213" s="86" t="s">
        <v>380</v>
      </c>
      <c r="P213" s="86" t="s">
        <v>380</v>
      </c>
      <c r="Q213" s="86" t="s">
        <v>1942</v>
      </c>
      <c r="R213" s="83" t="s">
        <v>103</v>
      </c>
      <c r="S213" s="86"/>
      <c r="T213" s="87"/>
      <c r="U213" s="87"/>
      <c r="V213" s="87"/>
      <c r="W213" s="87"/>
      <c r="X213" s="87"/>
      <c r="Y213" s="87"/>
      <c r="Z213" s="87"/>
    </row>
    <row r="214" spans="1:26" ht="16.5" customHeight="1">
      <c r="A214" s="665"/>
      <c r="B214" s="665"/>
      <c r="C214" s="665"/>
      <c r="D214" s="665"/>
      <c r="E214" s="665"/>
      <c r="F214" s="665"/>
      <c r="G214" s="26">
        <v>2</v>
      </c>
      <c r="H214" s="81" t="s">
        <v>410</v>
      </c>
      <c r="I214" s="81" t="s">
        <v>627</v>
      </c>
      <c r="J214" s="86"/>
      <c r="K214" s="104"/>
      <c r="L214" s="665"/>
      <c r="M214" s="84"/>
      <c r="N214" s="106"/>
      <c r="O214" s="86" t="s">
        <v>380</v>
      </c>
      <c r="P214" s="86" t="s">
        <v>380</v>
      </c>
      <c r="Q214" s="83" t="s">
        <v>413</v>
      </c>
      <c r="R214" s="83" t="s">
        <v>103</v>
      </c>
      <c r="S214" s="86"/>
      <c r="T214" s="87"/>
      <c r="U214" s="87"/>
      <c r="V214" s="87"/>
      <c r="W214" s="87"/>
      <c r="X214" s="87"/>
      <c r="Y214" s="87"/>
      <c r="Z214" s="87"/>
    </row>
    <row r="215" spans="1:26" ht="16.5" customHeight="1">
      <c r="A215" s="666"/>
      <c r="B215" s="666"/>
      <c r="C215" s="666"/>
      <c r="D215" s="666"/>
      <c r="E215" s="666"/>
      <c r="F215" s="666"/>
      <c r="G215" s="26">
        <v>3</v>
      </c>
      <c r="H215" s="92" t="s">
        <v>1623</v>
      </c>
      <c r="I215" s="81" t="s">
        <v>634</v>
      </c>
      <c r="J215" s="86" t="s">
        <v>158</v>
      </c>
      <c r="K215" s="104"/>
      <c r="L215" s="666"/>
      <c r="M215" s="84"/>
      <c r="N215" s="106"/>
      <c r="O215" s="86" t="s">
        <v>380</v>
      </c>
      <c r="P215" s="86" t="s">
        <v>380</v>
      </c>
      <c r="Q215" s="86" t="s">
        <v>1942</v>
      </c>
      <c r="R215" s="83" t="s">
        <v>103</v>
      </c>
      <c r="S215" s="86"/>
      <c r="T215" s="87"/>
      <c r="U215" s="87"/>
      <c r="V215" s="87"/>
      <c r="W215" s="87"/>
      <c r="X215" s="87"/>
      <c r="Y215" s="87"/>
      <c r="Z215" s="87"/>
    </row>
    <row r="216" spans="1:26" ht="109.5" customHeight="1">
      <c r="A216" s="747" t="s">
        <v>1947</v>
      </c>
      <c r="B216" s="747" t="s">
        <v>363</v>
      </c>
      <c r="C216" s="747" t="s">
        <v>365</v>
      </c>
      <c r="D216" s="746" t="s">
        <v>1939</v>
      </c>
      <c r="E216" s="746" t="s">
        <v>1948</v>
      </c>
      <c r="F216" s="746" t="s">
        <v>562</v>
      </c>
      <c r="G216" s="26">
        <v>1</v>
      </c>
      <c r="H216" s="98" t="s">
        <v>1949</v>
      </c>
      <c r="I216" s="81" t="s">
        <v>1903</v>
      </c>
      <c r="J216" s="86" t="s">
        <v>158</v>
      </c>
      <c r="K216" s="104"/>
      <c r="L216" s="748"/>
      <c r="M216" s="84"/>
      <c r="N216" s="106"/>
      <c r="O216" s="86" t="s">
        <v>380</v>
      </c>
      <c r="P216" s="86" t="s">
        <v>380</v>
      </c>
      <c r="Q216" s="86" t="s">
        <v>1942</v>
      </c>
      <c r="R216" s="83" t="s">
        <v>103</v>
      </c>
      <c r="S216" s="86"/>
      <c r="T216" s="87"/>
      <c r="U216" s="87"/>
      <c r="V216" s="87"/>
      <c r="W216" s="87"/>
      <c r="X216" s="87"/>
      <c r="Y216" s="87"/>
      <c r="Z216" s="87"/>
    </row>
    <row r="217" spans="1:26" ht="16.5" customHeight="1">
      <c r="A217" s="665"/>
      <c r="B217" s="665"/>
      <c r="C217" s="665"/>
      <c r="D217" s="665"/>
      <c r="E217" s="665"/>
      <c r="F217" s="665"/>
      <c r="G217" s="26">
        <v>2</v>
      </c>
      <c r="H217" s="98" t="s">
        <v>410</v>
      </c>
      <c r="I217" s="81" t="s">
        <v>884</v>
      </c>
      <c r="J217" s="86"/>
      <c r="K217" s="104"/>
      <c r="L217" s="665"/>
      <c r="M217" s="84"/>
      <c r="N217" s="106"/>
      <c r="O217" s="86" t="s">
        <v>380</v>
      </c>
      <c r="P217" s="86" t="s">
        <v>380</v>
      </c>
      <c r="Q217" s="83" t="s">
        <v>413</v>
      </c>
      <c r="R217" s="83" t="s">
        <v>103</v>
      </c>
      <c r="S217" s="86"/>
      <c r="T217" s="87"/>
      <c r="U217" s="87"/>
      <c r="V217" s="87"/>
      <c r="W217" s="87"/>
      <c r="X217" s="87"/>
      <c r="Y217" s="87"/>
      <c r="Z217" s="87"/>
    </row>
    <row r="218" spans="1:26" ht="16.5" customHeight="1">
      <c r="A218" s="665"/>
      <c r="B218" s="665"/>
      <c r="C218" s="665"/>
      <c r="D218" s="665"/>
      <c r="E218" s="665"/>
      <c r="F218" s="665"/>
      <c r="G218" s="26">
        <v>3</v>
      </c>
      <c r="H218" s="92" t="s">
        <v>1623</v>
      </c>
      <c r="I218" s="81" t="s">
        <v>889</v>
      </c>
      <c r="J218" s="86" t="s">
        <v>158</v>
      </c>
      <c r="K218" s="104"/>
      <c r="L218" s="750"/>
      <c r="M218" s="84"/>
      <c r="N218" s="106"/>
      <c r="O218" s="86" t="s">
        <v>380</v>
      </c>
      <c r="P218" s="86" t="s">
        <v>380</v>
      </c>
      <c r="Q218" s="86" t="s">
        <v>1942</v>
      </c>
      <c r="R218" s="83" t="s">
        <v>103</v>
      </c>
      <c r="S218" s="86"/>
      <c r="T218" s="87"/>
      <c r="U218" s="87"/>
      <c r="V218" s="87"/>
      <c r="W218" s="87"/>
      <c r="X218" s="87"/>
      <c r="Y218" s="87"/>
      <c r="Z218" s="87"/>
    </row>
    <row r="219" spans="1:26" ht="16.5" customHeight="1">
      <c r="A219" s="132" t="s">
        <v>1958</v>
      </c>
      <c r="B219" s="133"/>
      <c r="C219" s="133"/>
      <c r="D219" s="135"/>
      <c r="E219" s="136"/>
      <c r="F219" s="137"/>
      <c r="G219" s="133"/>
      <c r="H219" s="135"/>
      <c r="I219" s="136"/>
      <c r="J219" s="133"/>
      <c r="K219" s="138"/>
      <c r="L219" s="132"/>
      <c r="M219" s="148"/>
      <c r="N219" s="1"/>
      <c r="O219" s="138"/>
      <c r="P219" s="138"/>
      <c r="Q219" s="138"/>
      <c r="R219" s="138"/>
      <c r="S219" s="138"/>
    </row>
    <row r="220" spans="1:26" ht="16.5" customHeight="1">
      <c r="A220" s="735" t="s">
        <v>1962</v>
      </c>
      <c r="B220" s="735" t="s">
        <v>363</v>
      </c>
      <c r="C220" s="735" t="s">
        <v>365</v>
      </c>
      <c r="D220" s="740" t="s">
        <v>1964</v>
      </c>
      <c r="E220" s="740" t="s">
        <v>1966</v>
      </c>
      <c r="F220" s="740" t="s">
        <v>562</v>
      </c>
      <c r="G220" s="26">
        <v>1</v>
      </c>
      <c r="H220" s="120" t="s">
        <v>565</v>
      </c>
      <c r="I220" s="81" t="s">
        <v>1968</v>
      </c>
      <c r="J220" s="86" t="s">
        <v>158</v>
      </c>
      <c r="K220" s="104"/>
      <c r="L220" s="734"/>
      <c r="M220" s="84"/>
      <c r="N220" s="106"/>
      <c r="O220" s="86" t="s">
        <v>380</v>
      </c>
      <c r="P220" s="86" t="s">
        <v>1970</v>
      </c>
      <c r="Q220" s="86" t="s">
        <v>1971</v>
      </c>
      <c r="R220" s="83" t="s">
        <v>67</v>
      </c>
      <c r="S220" s="86"/>
    </row>
    <row r="221" spans="1:26" ht="16.5" customHeight="1">
      <c r="A221" s="665"/>
      <c r="B221" s="665"/>
      <c r="C221" s="665"/>
      <c r="D221" s="665"/>
      <c r="E221" s="665"/>
      <c r="F221" s="665"/>
      <c r="G221" s="26">
        <v>2</v>
      </c>
      <c r="H221" s="120" t="s">
        <v>1972</v>
      </c>
      <c r="I221" s="81" t="s">
        <v>1973</v>
      </c>
      <c r="J221" s="86" t="s">
        <v>158</v>
      </c>
      <c r="K221" s="104"/>
      <c r="L221" s="665"/>
      <c r="M221" s="84"/>
      <c r="N221" s="106"/>
      <c r="O221" s="86" t="s">
        <v>380</v>
      </c>
      <c r="P221" s="86" t="s">
        <v>1970</v>
      </c>
      <c r="Q221" s="86" t="s">
        <v>1971</v>
      </c>
      <c r="R221" s="83" t="s">
        <v>67</v>
      </c>
      <c r="S221" s="86"/>
    </row>
    <row r="222" spans="1:26" ht="16.5" customHeight="1">
      <c r="A222" s="665"/>
      <c r="B222" s="665"/>
      <c r="C222" s="665"/>
      <c r="D222" s="665"/>
      <c r="E222" s="665"/>
      <c r="F222" s="665"/>
      <c r="G222" s="26">
        <v>3</v>
      </c>
      <c r="H222" s="92" t="s">
        <v>584</v>
      </c>
      <c r="I222" s="81" t="s">
        <v>1975</v>
      </c>
      <c r="J222" s="86" t="s">
        <v>158</v>
      </c>
      <c r="K222" s="104"/>
      <c r="L222" s="665"/>
      <c r="M222" s="84"/>
      <c r="N222" s="106"/>
      <c r="O222" s="86" t="s">
        <v>380</v>
      </c>
      <c r="P222" s="86" t="s">
        <v>1970</v>
      </c>
      <c r="Q222" s="86" t="s">
        <v>1971</v>
      </c>
      <c r="R222" s="83" t="s">
        <v>67</v>
      </c>
      <c r="S222" s="86"/>
    </row>
    <row r="223" spans="1:26" ht="16.5" customHeight="1">
      <c r="A223" s="665"/>
      <c r="B223" s="665"/>
      <c r="C223" s="665"/>
      <c r="D223" s="665"/>
      <c r="E223" s="665"/>
      <c r="F223" s="665"/>
      <c r="G223" s="26">
        <v>4</v>
      </c>
      <c r="H223" s="92" t="s">
        <v>1972</v>
      </c>
      <c r="I223" s="81" t="s">
        <v>1975</v>
      </c>
      <c r="J223" s="86" t="s">
        <v>158</v>
      </c>
      <c r="K223" s="104"/>
      <c r="L223" s="665"/>
      <c r="M223" s="84"/>
      <c r="N223" s="106"/>
      <c r="O223" s="86" t="s">
        <v>380</v>
      </c>
      <c r="P223" s="86" t="s">
        <v>1970</v>
      </c>
      <c r="Q223" s="86" t="s">
        <v>1971</v>
      </c>
      <c r="R223" s="83" t="s">
        <v>67</v>
      </c>
      <c r="S223" s="86"/>
    </row>
    <row r="224" spans="1:26" ht="16.5" customHeight="1">
      <c r="A224" s="665"/>
      <c r="B224" s="665"/>
      <c r="C224" s="665"/>
      <c r="D224" s="665"/>
      <c r="E224" s="665"/>
      <c r="F224" s="665"/>
      <c r="G224" s="26">
        <v>5</v>
      </c>
      <c r="H224" s="120" t="s">
        <v>1981</v>
      </c>
      <c r="I224" s="120" t="s">
        <v>1983</v>
      </c>
      <c r="J224" s="86" t="s">
        <v>158</v>
      </c>
      <c r="K224" s="104"/>
      <c r="L224" s="665"/>
      <c r="M224" s="84"/>
      <c r="N224" s="106"/>
      <c r="O224" s="86" t="s">
        <v>380</v>
      </c>
      <c r="P224" s="86" t="s">
        <v>1970</v>
      </c>
      <c r="Q224" s="86" t="s">
        <v>1971</v>
      </c>
      <c r="R224" s="83" t="s">
        <v>67</v>
      </c>
      <c r="S224" s="86"/>
    </row>
    <row r="225" spans="1:19" ht="16.5" customHeight="1">
      <c r="A225" s="665"/>
      <c r="B225" s="665"/>
      <c r="C225" s="665"/>
      <c r="D225" s="665"/>
      <c r="E225" s="666"/>
      <c r="F225" s="665"/>
      <c r="G225" s="26">
        <v>6</v>
      </c>
      <c r="H225" s="92" t="s">
        <v>1984</v>
      </c>
      <c r="I225" s="167" t="s">
        <v>1985</v>
      </c>
      <c r="J225" s="86" t="s">
        <v>158</v>
      </c>
      <c r="K225" s="104"/>
      <c r="L225" s="665"/>
      <c r="M225" s="84"/>
      <c r="N225" s="106"/>
      <c r="O225" s="86" t="s">
        <v>380</v>
      </c>
      <c r="P225" s="86" t="s">
        <v>1970</v>
      </c>
      <c r="Q225" s="86" t="s">
        <v>1971</v>
      </c>
      <c r="R225" s="83" t="s">
        <v>67</v>
      </c>
      <c r="S225" s="86"/>
    </row>
    <row r="226" spans="1:19" ht="16.5" customHeight="1">
      <c r="A226" s="665"/>
      <c r="B226" s="665"/>
      <c r="C226" s="665"/>
      <c r="D226" s="665"/>
      <c r="E226" s="92" t="s">
        <v>1987</v>
      </c>
      <c r="F226" s="665"/>
      <c r="G226" s="26">
        <v>7</v>
      </c>
      <c r="H226" s="92" t="s">
        <v>604</v>
      </c>
      <c r="I226" s="81" t="s">
        <v>1988</v>
      </c>
      <c r="J226" s="86" t="s">
        <v>158</v>
      </c>
      <c r="K226" s="104"/>
      <c r="L226" s="665"/>
      <c r="M226" s="84"/>
      <c r="N226" s="106"/>
      <c r="O226" s="86" t="s">
        <v>380</v>
      </c>
      <c r="P226" s="86" t="s">
        <v>1970</v>
      </c>
      <c r="Q226" s="86" t="s">
        <v>1971</v>
      </c>
      <c r="R226" s="83" t="s">
        <v>67</v>
      </c>
      <c r="S226" s="86"/>
    </row>
    <row r="227" spans="1:19" ht="16.5" customHeight="1">
      <c r="A227" s="666"/>
      <c r="B227" s="666"/>
      <c r="C227" s="666"/>
      <c r="D227" s="666"/>
      <c r="E227" s="92" t="s">
        <v>1989</v>
      </c>
      <c r="F227" s="666"/>
      <c r="G227" s="26">
        <v>8</v>
      </c>
      <c r="H227" s="92" t="s">
        <v>1991</v>
      </c>
      <c r="I227" s="81" t="s">
        <v>1992</v>
      </c>
      <c r="J227" s="86" t="s">
        <v>158</v>
      </c>
      <c r="K227" s="104"/>
      <c r="L227" s="666"/>
      <c r="M227" s="84"/>
      <c r="N227" s="106"/>
      <c r="O227" s="86" t="s">
        <v>380</v>
      </c>
      <c r="P227" s="86" t="s">
        <v>1970</v>
      </c>
      <c r="Q227" s="86" t="s">
        <v>1971</v>
      </c>
      <c r="R227" s="83" t="s">
        <v>67</v>
      </c>
      <c r="S227" s="86"/>
    </row>
    <row r="228" spans="1:19" ht="93.75" customHeight="1">
      <c r="A228" s="735" t="s">
        <v>1994</v>
      </c>
      <c r="B228" s="735" t="s">
        <v>363</v>
      </c>
      <c r="C228" s="735" t="s">
        <v>365</v>
      </c>
      <c r="D228" s="740" t="s">
        <v>1995</v>
      </c>
      <c r="E228" s="740" t="s">
        <v>1997</v>
      </c>
      <c r="F228" s="740" t="s">
        <v>1998</v>
      </c>
      <c r="G228" s="26">
        <v>1</v>
      </c>
      <c r="H228" s="92" t="s">
        <v>2000</v>
      </c>
      <c r="I228" s="92" t="s">
        <v>2001</v>
      </c>
      <c r="J228" s="86" t="s">
        <v>158</v>
      </c>
      <c r="K228" s="104"/>
      <c r="L228" s="734"/>
      <c r="M228" s="84"/>
      <c r="N228" s="106"/>
      <c r="O228" s="86" t="s">
        <v>380</v>
      </c>
      <c r="P228" s="86" t="s">
        <v>2002</v>
      </c>
      <c r="Q228" s="86" t="s">
        <v>2003</v>
      </c>
      <c r="R228" s="83" t="s">
        <v>67</v>
      </c>
      <c r="S228" s="86"/>
    </row>
    <row r="229" spans="1:19" ht="16.5" customHeight="1">
      <c r="A229" s="665"/>
      <c r="B229" s="665"/>
      <c r="C229" s="665"/>
      <c r="D229" s="665"/>
      <c r="E229" s="665"/>
      <c r="F229" s="665"/>
      <c r="G229" s="26">
        <v>2</v>
      </c>
      <c r="H229" s="98" t="s">
        <v>410</v>
      </c>
      <c r="I229" s="92" t="s">
        <v>676</v>
      </c>
      <c r="J229" s="86"/>
      <c r="K229" s="104"/>
      <c r="L229" s="665"/>
      <c r="M229" s="84"/>
      <c r="N229" s="106"/>
      <c r="O229" s="86" t="s">
        <v>380</v>
      </c>
      <c r="P229" s="86" t="s">
        <v>413</v>
      </c>
      <c r="Q229" s="86" t="s">
        <v>413</v>
      </c>
      <c r="R229" s="83" t="s">
        <v>67</v>
      </c>
      <c r="S229" s="86"/>
    </row>
    <row r="230" spans="1:19" ht="16.5" customHeight="1">
      <c r="A230" s="666"/>
      <c r="B230" s="666"/>
      <c r="C230" s="666"/>
      <c r="D230" s="666"/>
      <c r="E230" s="666"/>
      <c r="F230" s="666"/>
      <c r="G230" s="26">
        <v>3</v>
      </c>
      <c r="H230" s="92" t="s">
        <v>1623</v>
      </c>
      <c r="I230" s="92" t="s">
        <v>681</v>
      </c>
      <c r="J230" s="86" t="s">
        <v>158</v>
      </c>
      <c r="K230" s="104"/>
      <c r="L230" s="666"/>
      <c r="M230" s="84"/>
      <c r="N230" s="106"/>
      <c r="O230" s="86" t="s">
        <v>380</v>
      </c>
      <c r="P230" s="86" t="s">
        <v>2002</v>
      </c>
      <c r="Q230" s="86" t="s">
        <v>2003</v>
      </c>
      <c r="R230" s="83" t="s">
        <v>67</v>
      </c>
      <c r="S230" s="86"/>
    </row>
    <row r="231" spans="1:19" ht="43.5" customHeight="1">
      <c r="A231" s="735" t="s">
        <v>2006</v>
      </c>
      <c r="B231" s="735" t="s">
        <v>363</v>
      </c>
      <c r="C231" s="735" t="s">
        <v>365</v>
      </c>
      <c r="D231" s="740" t="s">
        <v>1995</v>
      </c>
      <c r="E231" s="740" t="s">
        <v>2008</v>
      </c>
      <c r="F231" s="740" t="s">
        <v>1998</v>
      </c>
      <c r="G231" s="26">
        <v>1</v>
      </c>
      <c r="H231" s="92" t="s">
        <v>2009</v>
      </c>
      <c r="I231" s="92" t="s">
        <v>2010</v>
      </c>
      <c r="J231" s="86" t="s">
        <v>158</v>
      </c>
      <c r="K231" s="104"/>
      <c r="L231" s="734"/>
      <c r="M231" s="84"/>
      <c r="N231" s="106"/>
      <c r="O231" s="86" t="s">
        <v>380</v>
      </c>
      <c r="P231" s="86" t="s">
        <v>2011</v>
      </c>
      <c r="Q231" s="86" t="s">
        <v>2012</v>
      </c>
      <c r="R231" s="83" t="s">
        <v>67</v>
      </c>
      <c r="S231" s="86"/>
    </row>
    <row r="232" spans="1:19" ht="16.5" customHeight="1">
      <c r="A232" s="665"/>
      <c r="B232" s="665"/>
      <c r="C232" s="665"/>
      <c r="D232" s="665"/>
      <c r="E232" s="665"/>
      <c r="F232" s="665"/>
      <c r="G232" s="26">
        <v>2</v>
      </c>
      <c r="H232" s="92" t="s">
        <v>2014</v>
      </c>
      <c r="I232" s="92" t="s">
        <v>2015</v>
      </c>
      <c r="J232" s="86"/>
      <c r="K232" s="104"/>
      <c r="L232" s="665"/>
      <c r="M232" s="84"/>
      <c r="N232" s="106"/>
      <c r="O232" s="86" t="s">
        <v>380</v>
      </c>
      <c r="P232" s="86" t="s">
        <v>380</v>
      </c>
      <c r="Q232" s="86" t="s">
        <v>380</v>
      </c>
      <c r="R232" s="83" t="s">
        <v>67</v>
      </c>
      <c r="S232" s="86"/>
    </row>
    <row r="233" spans="1:19" ht="16.5" customHeight="1">
      <c r="A233" s="665"/>
      <c r="B233" s="665"/>
      <c r="C233" s="665"/>
      <c r="D233" s="665"/>
      <c r="E233" s="665"/>
      <c r="F233" s="665"/>
      <c r="G233" s="26">
        <v>3</v>
      </c>
      <c r="H233" s="92" t="s">
        <v>410</v>
      </c>
      <c r="I233" s="92" t="s">
        <v>2017</v>
      </c>
      <c r="J233" s="86"/>
      <c r="K233" s="104"/>
      <c r="L233" s="665"/>
      <c r="M233" s="84"/>
      <c r="N233" s="106"/>
      <c r="O233" s="86" t="s">
        <v>380</v>
      </c>
      <c r="P233" s="86" t="s">
        <v>413</v>
      </c>
      <c r="Q233" s="86" t="s">
        <v>413</v>
      </c>
      <c r="R233" s="83" t="s">
        <v>67</v>
      </c>
      <c r="S233" s="86"/>
    </row>
    <row r="234" spans="1:19" ht="16.5" customHeight="1">
      <c r="A234" s="665"/>
      <c r="B234" s="665"/>
      <c r="C234" s="665"/>
      <c r="D234" s="665"/>
      <c r="E234" s="665"/>
      <c r="F234" s="665"/>
      <c r="G234" s="26">
        <v>4</v>
      </c>
      <c r="H234" s="92" t="s">
        <v>1623</v>
      </c>
      <c r="I234" s="81" t="s">
        <v>2020</v>
      </c>
      <c r="J234" s="86" t="s">
        <v>158</v>
      </c>
      <c r="K234" s="104"/>
      <c r="L234" s="665"/>
      <c r="M234" s="84"/>
      <c r="N234" s="106"/>
      <c r="O234" s="86" t="s">
        <v>380</v>
      </c>
      <c r="P234" s="86" t="s">
        <v>2011</v>
      </c>
      <c r="Q234" s="86" t="s">
        <v>2012</v>
      </c>
      <c r="R234" s="83" t="s">
        <v>67</v>
      </c>
      <c r="S234" s="86"/>
    </row>
    <row r="235" spans="1:19" ht="75" customHeight="1">
      <c r="A235" s="665"/>
      <c r="B235" s="665"/>
      <c r="C235" s="665"/>
      <c r="D235" s="665"/>
      <c r="E235" s="665"/>
      <c r="F235" s="665"/>
      <c r="G235" s="26">
        <v>5</v>
      </c>
      <c r="H235" s="92" t="s">
        <v>2022</v>
      </c>
      <c r="I235" s="92" t="s">
        <v>2023</v>
      </c>
      <c r="J235" s="86" t="s">
        <v>158</v>
      </c>
      <c r="K235" s="104"/>
      <c r="L235" s="665"/>
      <c r="M235" s="84"/>
      <c r="N235" s="106"/>
      <c r="O235" s="86" t="s">
        <v>380</v>
      </c>
      <c r="P235" s="86" t="s">
        <v>2011</v>
      </c>
      <c r="Q235" s="86" t="s">
        <v>2012</v>
      </c>
      <c r="R235" s="83" t="s">
        <v>67</v>
      </c>
      <c r="S235" s="86"/>
    </row>
    <row r="236" spans="1:19" ht="16.5" customHeight="1">
      <c r="A236" s="666"/>
      <c r="B236" s="666"/>
      <c r="C236" s="666"/>
      <c r="D236" s="666"/>
      <c r="E236" s="666"/>
      <c r="F236" s="666"/>
      <c r="G236" s="26">
        <v>6</v>
      </c>
      <c r="H236" s="92" t="s">
        <v>2026</v>
      </c>
      <c r="I236" s="92" t="s">
        <v>2027</v>
      </c>
      <c r="J236" s="86"/>
      <c r="K236" s="104"/>
      <c r="L236" s="666"/>
      <c r="M236" s="84"/>
      <c r="N236" s="106"/>
      <c r="O236" s="86" t="s">
        <v>380</v>
      </c>
      <c r="P236" s="86" t="s">
        <v>380</v>
      </c>
      <c r="Q236" s="86" t="s">
        <v>380</v>
      </c>
      <c r="R236" s="83" t="s">
        <v>67</v>
      </c>
      <c r="S236" s="86"/>
    </row>
    <row r="237" spans="1:19" ht="41.25" customHeight="1">
      <c r="A237" s="735" t="s">
        <v>2028</v>
      </c>
      <c r="B237" s="735" t="s">
        <v>363</v>
      </c>
      <c r="C237" s="735" t="s">
        <v>365</v>
      </c>
      <c r="D237" s="752" t="s">
        <v>1995</v>
      </c>
      <c r="E237" s="752" t="s">
        <v>2031</v>
      </c>
      <c r="F237" s="752" t="s">
        <v>1531</v>
      </c>
      <c r="G237" s="153">
        <v>1</v>
      </c>
      <c r="H237" s="127" t="s">
        <v>2032</v>
      </c>
      <c r="I237" s="127" t="s">
        <v>2015</v>
      </c>
      <c r="J237" s="155"/>
      <c r="K237" s="104"/>
      <c r="L237" s="734"/>
      <c r="M237" s="84"/>
      <c r="N237" s="106"/>
      <c r="O237" s="86" t="s">
        <v>380</v>
      </c>
      <c r="P237" s="86" t="s">
        <v>380</v>
      </c>
      <c r="Q237" s="86" t="s">
        <v>380</v>
      </c>
      <c r="R237" s="83" t="s">
        <v>67</v>
      </c>
      <c r="S237" s="86"/>
    </row>
    <row r="238" spans="1:19" ht="105.75" customHeight="1">
      <c r="A238" s="665"/>
      <c r="B238" s="665"/>
      <c r="C238" s="665"/>
      <c r="D238" s="665"/>
      <c r="E238" s="665"/>
      <c r="F238" s="665"/>
      <c r="G238" s="26">
        <v>2</v>
      </c>
      <c r="H238" s="92" t="s">
        <v>2034</v>
      </c>
      <c r="I238" s="92" t="s">
        <v>2036</v>
      </c>
      <c r="J238" s="86"/>
      <c r="K238" s="104"/>
      <c r="L238" s="665"/>
      <c r="M238" s="84"/>
      <c r="N238" s="106"/>
      <c r="O238" s="86" t="s">
        <v>380</v>
      </c>
      <c r="P238" s="86" t="s">
        <v>380</v>
      </c>
      <c r="Q238" s="86" t="s">
        <v>380</v>
      </c>
      <c r="R238" s="83" t="s">
        <v>67</v>
      </c>
      <c r="S238" s="86"/>
    </row>
    <row r="239" spans="1:19" ht="16.5" customHeight="1">
      <c r="A239" s="665"/>
      <c r="B239" s="665"/>
      <c r="C239" s="665"/>
      <c r="D239" s="665"/>
      <c r="E239" s="665"/>
      <c r="F239" s="665"/>
      <c r="G239" s="26">
        <v>3</v>
      </c>
      <c r="H239" s="92" t="s">
        <v>2038</v>
      </c>
      <c r="I239" s="92" t="s">
        <v>2039</v>
      </c>
      <c r="J239" s="86"/>
      <c r="K239" s="104"/>
      <c r="L239" s="665"/>
      <c r="M239" s="84"/>
      <c r="N239" s="106"/>
      <c r="O239" s="86" t="s">
        <v>380</v>
      </c>
      <c r="P239" s="86" t="s">
        <v>380</v>
      </c>
      <c r="Q239" s="86" t="s">
        <v>380</v>
      </c>
      <c r="R239" s="83" t="s">
        <v>67</v>
      </c>
      <c r="S239" s="86"/>
    </row>
    <row r="240" spans="1:19" ht="16.5" customHeight="1">
      <c r="A240" s="665"/>
      <c r="B240" s="665"/>
      <c r="C240" s="665"/>
      <c r="D240" s="665"/>
      <c r="E240" s="665"/>
      <c r="F240" s="665"/>
      <c r="G240" s="78">
        <v>4</v>
      </c>
      <c r="H240" s="93" t="s">
        <v>2045</v>
      </c>
      <c r="I240" s="93" t="s">
        <v>2046</v>
      </c>
      <c r="J240" s="91"/>
      <c r="K240" s="104"/>
      <c r="L240" s="750"/>
      <c r="M240" s="84"/>
      <c r="N240" s="106"/>
      <c r="O240" s="86" t="s">
        <v>380</v>
      </c>
      <c r="P240" s="86" t="s">
        <v>380</v>
      </c>
      <c r="Q240" s="86" t="s">
        <v>380</v>
      </c>
      <c r="R240" s="83" t="s">
        <v>67</v>
      </c>
      <c r="S240" s="86"/>
    </row>
    <row r="241" spans="1:19" ht="114" customHeight="1">
      <c r="A241" s="735" t="s">
        <v>2048</v>
      </c>
      <c r="B241" s="735" t="s">
        <v>363</v>
      </c>
      <c r="C241" s="735" t="s">
        <v>365</v>
      </c>
      <c r="D241" s="740" t="s">
        <v>1995</v>
      </c>
      <c r="E241" s="740" t="s">
        <v>2053</v>
      </c>
      <c r="F241" s="740" t="s">
        <v>2054</v>
      </c>
      <c r="G241" s="26">
        <v>1</v>
      </c>
      <c r="H241" s="92" t="s">
        <v>2055</v>
      </c>
      <c r="I241" s="92" t="s">
        <v>2015</v>
      </c>
      <c r="J241" s="86"/>
      <c r="K241" s="104"/>
      <c r="L241" s="734"/>
      <c r="M241" s="84"/>
      <c r="N241" s="106"/>
      <c r="O241" s="86" t="s">
        <v>380</v>
      </c>
      <c r="P241" s="86" t="s">
        <v>380</v>
      </c>
      <c r="Q241" s="86" t="s">
        <v>380</v>
      </c>
      <c r="R241" s="83" t="s">
        <v>67</v>
      </c>
      <c r="S241" s="86"/>
    </row>
    <row r="242" spans="1:19" ht="99.75" customHeight="1">
      <c r="A242" s="666"/>
      <c r="B242" s="666"/>
      <c r="C242" s="666"/>
      <c r="D242" s="666"/>
      <c r="E242" s="666"/>
      <c r="F242" s="666"/>
      <c r="G242" s="26">
        <v>2</v>
      </c>
      <c r="H242" s="92" t="s">
        <v>2060</v>
      </c>
      <c r="I242" s="92" t="s">
        <v>2061</v>
      </c>
      <c r="J242" s="86"/>
      <c r="K242" s="104"/>
      <c r="L242" s="666"/>
      <c r="M242" s="84"/>
      <c r="N242" s="106"/>
      <c r="O242" s="86" t="s">
        <v>380</v>
      </c>
      <c r="P242" s="86" t="s">
        <v>380</v>
      </c>
      <c r="Q242" s="86" t="s">
        <v>380</v>
      </c>
      <c r="R242" s="83" t="s">
        <v>67</v>
      </c>
      <c r="S242" s="86"/>
    </row>
    <row r="243" spans="1:19" ht="126.75" customHeight="1">
      <c r="A243" s="735" t="s">
        <v>2062</v>
      </c>
      <c r="B243" s="740" t="s">
        <v>363</v>
      </c>
      <c r="C243" s="740" t="s">
        <v>365</v>
      </c>
      <c r="D243" s="740" t="s">
        <v>1995</v>
      </c>
      <c r="E243" s="740" t="s">
        <v>2065</v>
      </c>
      <c r="F243" s="740" t="s">
        <v>1531</v>
      </c>
      <c r="G243" s="26">
        <v>1</v>
      </c>
      <c r="H243" s="92" t="s">
        <v>2066</v>
      </c>
      <c r="I243" s="92" t="s">
        <v>2067</v>
      </c>
      <c r="J243" s="86"/>
      <c r="K243" s="104"/>
      <c r="L243" s="734"/>
      <c r="M243" s="84"/>
      <c r="N243" s="106"/>
      <c r="O243" s="86" t="s">
        <v>380</v>
      </c>
      <c r="P243" s="86" t="s">
        <v>380</v>
      </c>
      <c r="Q243" s="86" t="s">
        <v>380</v>
      </c>
      <c r="R243" s="83" t="s">
        <v>67</v>
      </c>
      <c r="S243" s="86"/>
    </row>
    <row r="244" spans="1:19" ht="16.5" customHeight="1">
      <c r="A244" s="665"/>
      <c r="B244" s="665"/>
      <c r="C244" s="665"/>
      <c r="D244" s="665"/>
      <c r="E244" s="665"/>
      <c r="F244" s="665"/>
      <c r="G244" s="26">
        <v>2</v>
      </c>
      <c r="H244" s="100" t="s">
        <v>546</v>
      </c>
      <c r="I244" s="81" t="s">
        <v>549</v>
      </c>
      <c r="J244" s="86"/>
      <c r="K244" s="104"/>
      <c r="L244" s="665"/>
      <c r="M244" s="84"/>
      <c r="N244" s="106"/>
      <c r="O244" s="86" t="s">
        <v>380</v>
      </c>
      <c r="P244" s="86" t="s">
        <v>380</v>
      </c>
      <c r="Q244" s="86" t="s">
        <v>380</v>
      </c>
      <c r="R244" s="83"/>
      <c r="S244" s="86"/>
    </row>
    <row r="245" spans="1:19" ht="16.5" customHeight="1">
      <c r="A245" s="666"/>
      <c r="B245" s="666"/>
      <c r="C245" s="666"/>
      <c r="D245" s="666"/>
      <c r="E245" s="666"/>
      <c r="F245" s="666"/>
      <c r="G245" s="26">
        <v>3</v>
      </c>
      <c r="H245" s="98" t="s">
        <v>553</v>
      </c>
      <c r="I245" s="81" t="s">
        <v>555</v>
      </c>
      <c r="J245" s="86"/>
      <c r="K245" s="104"/>
      <c r="L245" s="666"/>
      <c r="M245" s="84"/>
      <c r="N245" s="106"/>
      <c r="O245" s="86" t="s">
        <v>380</v>
      </c>
      <c r="P245" s="86" t="s">
        <v>380</v>
      </c>
      <c r="Q245" s="86" t="s">
        <v>380</v>
      </c>
      <c r="R245" s="83" t="s">
        <v>67</v>
      </c>
      <c r="S245" s="86"/>
    </row>
    <row r="246" spans="1:19" ht="108.75" customHeight="1">
      <c r="A246" s="735" t="s">
        <v>2080</v>
      </c>
      <c r="B246" s="735" t="s">
        <v>363</v>
      </c>
      <c r="C246" s="735" t="s">
        <v>365</v>
      </c>
      <c r="D246" s="740" t="s">
        <v>2083</v>
      </c>
      <c r="E246" s="740" t="s">
        <v>2086</v>
      </c>
      <c r="F246" s="740" t="s">
        <v>562</v>
      </c>
      <c r="G246" s="26">
        <v>1</v>
      </c>
      <c r="H246" s="120" t="s">
        <v>2087</v>
      </c>
      <c r="I246" s="120" t="s">
        <v>2088</v>
      </c>
      <c r="J246" s="86" t="s">
        <v>158</v>
      </c>
      <c r="K246" s="104"/>
      <c r="L246" s="734"/>
      <c r="M246" s="84"/>
      <c r="N246" s="106"/>
      <c r="O246" s="86" t="s">
        <v>380</v>
      </c>
      <c r="P246" s="86" t="s">
        <v>380</v>
      </c>
      <c r="Q246" s="86" t="s">
        <v>2092</v>
      </c>
      <c r="R246" s="83" t="s">
        <v>67</v>
      </c>
      <c r="S246" s="86"/>
    </row>
    <row r="247" spans="1:19" ht="75.75" customHeight="1">
      <c r="A247" s="665"/>
      <c r="B247" s="665"/>
      <c r="C247" s="665"/>
      <c r="D247" s="665"/>
      <c r="E247" s="665"/>
      <c r="F247" s="665"/>
      <c r="G247" s="26">
        <v>2</v>
      </c>
      <c r="H247" s="120" t="s">
        <v>2095</v>
      </c>
      <c r="I247" s="120" t="s">
        <v>2096</v>
      </c>
      <c r="J247" s="86"/>
      <c r="K247" s="104"/>
      <c r="L247" s="665"/>
      <c r="M247" s="84"/>
      <c r="N247" s="106"/>
      <c r="O247" s="86" t="s">
        <v>380</v>
      </c>
      <c r="P247" s="86" t="s">
        <v>380</v>
      </c>
      <c r="Q247" s="86" t="s">
        <v>380</v>
      </c>
      <c r="R247" s="83" t="s">
        <v>67</v>
      </c>
      <c r="S247" s="86"/>
    </row>
    <row r="248" spans="1:19" ht="16.5" customHeight="1">
      <c r="A248" s="666"/>
      <c r="B248" s="666"/>
      <c r="C248" s="666"/>
      <c r="D248" s="666"/>
      <c r="E248" s="666"/>
      <c r="F248" s="666"/>
      <c r="G248" s="26">
        <v>3</v>
      </c>
      <c r="H248" s="120" t="s">
        <v>2099</v>
      </c>
      <c r="I248" s="120" t="s">
        <v>2102</v>
      </c>
      <c r="J248" s="86" t="s">
        <v>158</v>
      </c>
      <c r="K248" s="104"/>
      <c r="L248" s="666"/>
      <c r="M248" s="84"/>
      <c r="N248" s="106"/>
      <c r="O248" s="86" t="s">
        <v>380</v>
      </c>
      <c r="P248" s="86" t="s">
        <v>380</v>
      </c>
      <c r="Q248" s="86" t="s">
        <v>2092</v>
      </c>
      <c r="R248" s="83" t="s">
        <v>67</v>
      </c>
      <c r="S248" s="86"/>
    </row>
    <row r="249" spans="1:19" ht="171.75" customHeight="1">
      <c r="A249" s="735" t="s">
        <v>2106</v>
      </c>
      <c r="B249" s="735" t="s">
        <v>363</v>
      </c>
      <c r="C249" s="735" t="s">
        <v>365</v>
      </c>
      <c r="D249" s="740" t="s">
        <v>2083</v>
      </c>
      <c r="E249" s="740" t="s">
        <v>2109</v>
      </c>
      <c r="F249" s="740" t="s">
        <v>2110</v>
      </c>
      <c r="G249" s="26">
        <v>1</v>
      </c>
      <c r="H249" s="120" t="s">
        <v>2111</v>
      </c>
      <c r="I249" s="120" t="s">
        <v>2112</v>
      </c>
      <c r="J249" s="86"/>
      <c r="K249" s="104"/>
      <c r="L249" s="734"/>
      <c r="M249" s="84"/>
      <c r="N249" s="106"/>
      <c r="O249" s="86" t="s">
        <v>380</v>
      </c>
      <c r="P249" s="86" t="s">
        <v>380</v>
      </c>
      <c r="Q249" s="86" t="s">
        <v>380</v>
      </c>
      <c r="R249" s="83" t="s">
        <v>67</v>
      </c>
      <c r="S249" s="86"/>
    </row>
    <row r="250" spans="1:19" ht="16.5" customHeight="1">
      <c r="A250" s="666"/>
      <c r="B250" s="666"/>
      <c r="C250" s="666"/>
      <c r="D250" s="666"/>
      <c r="E250" s="666"/>
      <c r="F250" s="666"/>
      <c r="G250" s="26">
        <v>2</v>
      </c>
      <c r="H250" s="120" t="s">
        <v>2115</v>
      </c>
      <c r="I250" s="120" t="s">
        <v>2116</v>
      </c>
      <c r="J250" s="86" t="s">
        <v>158</v>
      </c>
      <c r="K250" s="104"/>
      <c r="L250" s="666"/>
      <c r="M250" s="84"/>
      <c r="N250" s="106"/>
      <c r="O250" s="86" t="s">
        <v>380</v>
      </c>
      <c r="P250" s="86" t="s">
        <v>380</v>
      </c>
      <c r="Q250" s="86" t="s">
        <v>2118</v>
      </c>
      <c r="R250" s="83" t="s">
        <v>67</v>
      </c>
      <c r="S250" s="86"/>
    </row>
    <row r="251" spans="1:19" ht="105" customHeight="1">
      <c r="A251" s="735" t="s">
        <v>2120</v>
      </c>
      <c r="B251" s="735" t="s">
        <v>363</v>
      </c>
      <c r="C251" s="735" t="s">
        <v>365</v>
      </c>
      <c r="D251" s="740" t="s">
        <v>2083</v>
      </c>
      <c r="E251" s="740" t="s">
        <v>2109</v>
      </c>
      <c r="F251" s="740" t="s">
        <v>2110</v>
      </c>
      <c r="G251" s="26">
        <v>1</v>
      </c>
      <c r="H251" s="120" t="s">
        <v>2121</v>
      </c>
      <c r="I251" s="120" t="s">
        <v>2122</v>
      </c>
      <c r="J251" s="86"/>
      <c r="K251" s="104"/>
      <c r="L251" s="734"/>
      <c r="M251" s="84"/>
      <c r="N251" s="106"/>
      <c r="O251" s="86" t="s">
        <v>380</v>
      </c>
      <c r="P251" s="86" t="s">
        <v>380</v>
      </c>
      <c r="Q251" s="86" t="s">
        <v>380</v>
      </c>
      <c r="R251" s="83" t="s">
        <v>67</v>
      </c>
      <c r="S251" s="86"/>
    </row>
    <row r="252" spans="1:19" ht="51.75" customHeight="1">
      <c r="A252" s="666"/>
      <c r="B252" s="666"/>
      <c r="C252" s="666"/>
      <c r="D252" s="666"/>
      <c r="E252" s="666"/>
      <c r="F252" s="666"/>
      <c r="G252" s="26">
        <v>2</v>
      </c>
      <c r="H252" s="120" t="s">
        <v>2115</v>
      </c>
      <c r="I252" s="120" t="s">
        <v>2128</v>
      </c>
      <c r="J252" s="86" t="s">
        <v>158</v>
      </c>
      <c r="K252" s="104"/>
      <c r="L252" s="666"/>
      <c r="M252" s="84"/>
      <c r="N252" s="106"/>
      <c r="O252" s="86" t="s">
        <v>380</v>
      </c>
      <c r="P252" s="86" t="s">
        <v>380</v>
      </c>
      <c r="Q252" s="86" t="s">
        <v>2118</v>
      </c>
      <c r="R252" s="83" t="s">
        <v>67</v>
      </c>
      <c r="S252" s="86"/>
    </row>
    <row r="253" spans="1:19" ht="90.75" customHeight="1">
      <c r="A253" s="735" t="s">
        <v>2130</v>
      </c>
      <c r="B253" s="735" t="s">
        <v>363</v>
      </c>
      <c r="C253" s="735" t="s">
        <v>365</v>
      </c>
      <c r="D253" s="740" t="s">
        <v>2083</v>
      </c>
      <c r="E253" s="740" t="s">
        <v>2109</v>
      </c>
      <c r="F253" s="740" t="s">
        <v>2110</v>
      </c>
      <c r="G253" s="26">
        <v>1</v>
      </c>
      <c r="H253" s="120" t="s">
        <v>2134</v>
      </c>
      <c r="I253" s="120" t="s">
        <v>2135</v>
      </c>
      <c r="J253" s="86"/>
      <c r="K253" s="104"/>
      <c r="L253" s="734"/>
      <c r="M253" s="84"/>
      <c r="N253" s="106"/>
      <c r="O253" s="86" t="s">
        <v>380</v>
      </c>
      <c r="P253" s="86" t="s">
        <v>380</v>
      </c>
      <c r="Q253" s="86" t="s">
        <v>380</v>
      </c>
      <c r="R253" s="83" t="s">
        <v>67</v>
      </c>
      <c r="S253" s="86"/>
    </row>
    <row r="254" spans="1:19" ht="54" customHeight="1">
      <c r="A254" s="666"/>
      <c r="B254" s="666"/>
      <c r="C254" s="666"/>
      <c r="D254" s="666"/>
      <c r="E254" s="666"/>
      <c r="F254" s="666"/>
      <c r="G254" s="26">
        <v>2</v>
      </c>
      <c r="H254" s="120" t="s">
        <v>2115</v>
      </c>
      <c r="I254" s="120" t="s">
        <v>2139</v>
      </c>
      <c r="J254" s="86" t="s">
        <v>158</v>
      </c>
      <c r="K254" s="104"/>
      <c r="L254" s="666"/>
      <c r="M254" s="84"/>
      <c r="N254" s="106"/>
      <c r="O254" s="86" t="s">
        <v>380</v>
      </c>
      <c r="P254" s="86" t="s">
        <v>380</v>
      </c>
      <c r="Q254" s="86" t="s">
        <v>2118</v>
      </c>
      <c r="R254" s="83" t="s">
        <v>67</v>
      </c>
      <c r="S254" s="86"/>
    </row>
    <row r="255" spans="1:19" ht="89.25" customHeight="1">
      <c r="A255" s="735" t="s">
        <v>2140</v>
      </c>
      <c r="B255" s="735" t="s">
        <v>363</v>
      </c>
      <c r="C255" s="735" t="s">
        <v>365</v>
      </c>
      <c r="D255" s="740" t="s">
        <v>2083</v>
      </c>
      <c r="E255" s="740" t="s">
        <v>2109</v>
      </c>
      <c r="F255" s="740" t="s">
        <v>2110</v>
      </c>
      <c r="G255" s="26">
        <v>1</v>
      </c>
      <c r="H255" s="120" t="s">
        <v>2141</v>
      </c>
      <c r="I255" s="120" t="s">
        <v>2142</v>
      </c>
      <c r="J255" s="86"/>
      <c r="K255" s="104"/>
      <c r="L255" s="734"/>
      <c r="M255" s="84"/>
      <c r="N255" s="106"/>
      <c r="O255" s="86" t="s">
        <v>380</v>
      </c>
      <c r="P255" s="86" t="s">
        <v>380</v>
      </c>
      <c r="Q255" s="86" t="s">
        <v>380</v>
      </c>
      <c r="R255" s="83" t="s">
        <v>67</v>
      </c>
      <c r="S255" s="86"/>
    </row>
    <row r="256" spans="1:19" ht="65.25" customHeight="1">
      <c r="A256" s="666"/>
      <c r="B256" s="666"/>
      <c r="C256" s="666"/>
      <c r="D256" s="666"/>
      <c r="E256" s="666"/>
      <c r="F256" s="666"/>
      <c r="G256" s="26">
        <v>2</v>
      </c>
      <c r="H256" s="120" t="s">
        <v>2115</v>
      </c>
      <c r="I256" s="120" t="s">
        <v>2147</v>
      </c>
      <c r="J256" s="86" t="s">
        <v>158</v>
      </c>
      <c r="K256" s="104"/>
      <c r="L256" s="666"/>
      <c r="M256" s="84"/>
      <c r="N256" s="106"/>
      <c r="O256" s="86" t="s">
        <v>380</v>
      </c>
      <c r="P256" s="86" t="s">
        <v>380</v>
      </c>
      <c r="Q256" s="86" t="s">
        <v>2118</v>
      </c>
      <c r="R256" s="83" t="s">
        <v>67</v>
      </c>
      <c r="S256" s="86"/>
    </row>
    <row r="257" spans="1:19" ht="156.75" customHeight="1">
      <c r="A257" s="26" t="s">
        <v>2149</v>
      </c>
      <c r="B257" s="26" t="s">
        <v>363</v>
      </c>
      <c r="C257" s="26" t="s">
        <v>365</v>
      </c>
      <c r="D257" s="92" t="s">
        <v>2083</v>
      </c>
      <c r="E257" s="92" t="s">
        <v>2109</v>
      </c>
      <c r="F257" s="92" t="s">
        <v>2110</v>
      </c>
      <c r="G257" s="26">
        <v>9</v>
      </c>
      <c r="H257" s="120" t="s">
        <v>2151</v>
      </c>
      <c r="I257" s="120" t="s">
        <v>2152</v>
      </c>
      <c r="J257" s="86" t="s">
        <v>158</v>
      </c>
      <c r="K257" s="104"/>
      <c r="L257" s="86"/>
      <c r="M257" s="84"/>
      <c r="N257" s="106"/>
      <c r="O257" s="86" t="s">
        <v>380</v>
      </c>
      <c r="P257" s="86" t="s">
        <v>380</v>
      </c>
      <c r="Q257" s="86" t="s">
        <v>2118</v>
      </c>
      <c r="R257" s="83" t="s">
        <v>67</v>
      </c>
      <c r="S257" s="86"/>
    </row>
    <row r="258" spans="1:19" ht="98.25" customHeight="1">
      <c r="A258" s="735" t="s">
        <v>2155</v>
      </c>
      <c r="B258" s="735" t="s">
        <v>718</v>
      </c>
      <c r="C258" s="735" t="s">
        <v>719</v>
      </c>
      <c r="D258" s="740" t="s">
        <v>2158</v>
      </c>
      <c r="E258" s="740" t="s">
        <v>2159</v>
      </c>
      <c r="F258" s="740" t="s">
        <v>2054</v>
      </c>
      <c r="G258" s="26">
        <v>1</v>
      </c>
      <c r="H258" s="92" t="s">
        <v>2160</v>
      </c>
      <c r="I258" s="81" t="s">
        <v>2161</v>
      </c>
      <c r="J258" s="86" t="s">
        <v>158</v>
      </c>
      <c r="K258" s="104"/>
      <c r="L258" s="734"/>
      <c r="M258" s="84"/>
      <c r="N258" s="106"/>
      <c r="O258" s="86" t="s">
        <v>380</v>
      </c>
      <c r="P258" s="86" t="s">
        <v>380</v>
      </c>
      <c r="Q258" s="86" t="s">
        <v>2163</v>
      </c>
      <c r="R258" s="83" t="s">
        <v>67</v>
      </c>
      <c r="S258" s="86"/>
    </row>
    <row r="259" spans="1:19" ht="120" customHeight="1">
      <c r="A259" s="666"/>
      <c r="B259" s="666"/>
      <c r="C259" s="666"/>
      <c r="D259" s="666"/>
      <c r="E259" s="666"/>
      <c r="F259" s="666"/>
      <c r="G259" s="26">
        <v>2</v>
      </c>
      <c r="H259" s="92" t="s">
        <v>2166</v>
      </c>
      <c r="I259" s="81" t="s">
        <v>2167</v>
      </c>
      <c r="J259" s="86"/>
      <c r="K259" s="104"/>
      <c r="L259" s="666"/>
      <c r="M259" s="84"/>
      <c r="N259" s="106"/>
      <c r="O259" s="86" t="s">
        <v>380</v>
      </c>
      <c r="P259" s="86" t="s">
        <v>380</v>
      </c>
      <c r="Q259" s="86" t="s">
        <v>380</v>
      </c>
      <c r="R259" s="83" t="s">
        <v>67</v>
      </c>
      <c r="S259" s="86"/>
    </row>
    <row r="260" spans="1:19" ht="135" customHeight="1">
      <c r="A260" s="735" t="s">
        <v>2169</v>
      </c>
      <c r="B260" s="735" t="s">
        <v>718</v>
      </c>
      <c r="C260" s="735" t="s">
        <v>719</v>
      </c>
      <c r="D260" s="740" t="s">
        <v>2158</v>
      </c>
      <c r="E260" s="740" t="s">
        <v>2170</v>
      </c>
      <c r="F260" s="740" t="s">
        <v>2054</v>
      </c>
      <c r="G260" s="26">
        <v>1</v>
      </c>
      <c r="H260" s="92" t="s">
        <v>2173</v>
      </c>
      <c r="I260" s="81" t="s">
        <v>2174</v>
      </c>
      <c r="J260" s="86" t="s">
        <v>158</v>
      </c>
      <c r="K260" s="104"/>
      <c r="L260" s="734"/>
      <c r="M260" s="84"/>
      <c r="N260" s="1"/>
      <c r="O260" s="86" t="s">
        <v>380</v>
      </c>
      <c r="P260" s="86" t="s">
        <v>380</v>
      </c>
      <c r="Q260" s="86" t="s">
        <v>2176</v>
      </c>
      <c r="R260" s="83" t="s">
        <v>67</v>
      </c>
      <c r="S260" s="86"/>
    </row>
    <row r="261" spans="1:19" ht="113.25" customHeight="1">
      <c r="A261" s="666"/>
      <c r="B261" s="666"/>
      <c r="C261" s="666"/>
      <c r="D261" s="666"/>
      <c r="E261" s="666"/>
      <c r="F261" s="666"/>
      <c r="G261" s="26">
        <v>2</v>
      </c>
      <c r="H261" s="92" t="s">
        <v>2180</v>
      </c>
      <c r="I261" s="81" t="s">
        <v>2182</v>
      </c>
      <c r="J261" s="86"/>
      <c r="K261" s="104"/>
      <c r="L261" s="666"/>
      <c r="M261" s="84"/>
      <c r="N261" s="1"/>
      <c r="O261" s="86" t="s">
        <v>380</v>
      </c>
      <c r="P261" s="86" t="s">
        <v>380</v>
      </c>
      <c r="Q261" s="86" t="s">
        <v>380</v>
      </c>
      <c r="R261" s="83" t="s">
        <v>67</v>
      </c>
      <c r="S261" s="86"/>
    </row>
    <row r="262" spans="1:19" ht="146.25" customHeight="1">
      <c r="A262" s="26" t="s">
        <v>2184</v>
      </c>
      <c r="B262" s="26" t="s">
        <v>718</v>
      </c>
      <c r="C262" s="26" t="s">
        <v>719</v>
      </c>
      <c r="D262" s="92" t="s">
        <v>2185</v>
      </c>
      <c r="E262" s="92" t="s">
        <v>2186</v>
      </c>
      <c r="F262" s="92" t="s">
        <v>1531</v>
      </c>
      <c r="G262" s="26">
        <v>1</v>
      </c>
      <c r="H262" s="92" t="s">
        <v>2187</v>
      </c>
      <c r="I262" s="120" t="s">
        <v>2188</v>
      </c>
      <c r="J262" s="86" t="s">
        <v>158</v>
      </c>
      <c r="K262" s="104"/>
      <c r="L262" s="86"/>
      <c r="M262" s="175" t="s">
        <v>2189</v>
      </c>
      <c r="N262" s="1"/>
      <c r="O262" s="86" t="s">
        <v>380</v>
      </c>
      <c r="P262" s="86" t="s">
        <v>380</v>
      </c>
      <c r="Q262" s="86" t="s">
        <v>2190</v>
      </c>
      <c r="R262" s="83" t="s">
        <v>67</v>
      </c>
      <c r="S262" s="86" t="s">
        <v>379</v>
      </c>
    </row>
    <row r="263" spans="1:19" ht="168" customHeight="1">
      <c r="A263" s="26" t="s">
        <v>2191</v>
      </c>
      <c r="B263" s="26" t="s">
        <v>363</v>
      </c>
      <c r="C263" s="26" t="s">
        <v>365</v>
      </c>
      <c r="D263" s="92" t="s">
        <v>2185</v>
      </c>
      <c r="E263" s="93" t="s">
        <v>2194</v>
      </c>
      <c r="F263" s="124" t="s">
        <v>1531</v>
      </c>
      <c r="G263" s="26">
        <v>1</v>
      </c>
      <c r="H263" s="92" t="s">
        <v>2195</v>
      </c>
      <c r="I263" s="120" t="s">
        <v>2188</v>
      </c>
      <c r="J263" s="86" t="s">
        <v>158</v>
      </c>
      <c r="K263" s="104"/>
      <c r="L263" s="86"/>
      <c r="M263" s="84"/>
      <c r="N263" s="1"/>
      <c r="O263" s="86" t="s">
        <v>380</v>
      </c>
      <c r="P263" s="86" t="s">
        <v>380</v>
      </c>
      <c r="Q263" s="86" t="s">
        <v>2196</v>
      </c>
      <c r="R263" s="83" t="s">
        <v>67</v>
      </c>
      <c r="S263" s="86"/>
    </row>
    <row r="264" spans="1:19" ht="166.5" customHeight="1">
      <c r="A264" s="26" t="s">
        <v>2197</v>
      </c>
      <c r="B264" s="26" t="s">
        <v>363</v>
      </c>
      <c r="C264" s="26" t="s">
        <v>365</v>
      </c>
      <c r="D264" s="92" t="s">
        <v>2185</v>
      </c>
      <c r="E264" s="93" t="s">
        <v>2194</v>
      </c>
      <c r="F264" s="124" t="s">
        <v>1531</v>
      </c>
      <c r="G264" s="26">
        <v>1</v>
      </c>
      <c r="H264" s="92" t="s">
        <v>2199</v>
      </c>
      <c r="I264" s="120" t="s">
        <v>2188</v>
      </c>
      <c r="J264" s="86"/>
      <c r="K264" s="104"/>
      <c r="L264" s="86"/>
      <c r="M264" s="84"/>
      <c r="N264" s="1"/>
      <c r="O264" s="86" t="s">
        <v>380</v>
      </c>
      <c r="P264" s="86" t="s">
        <v>380</v>
      </c>
      <c r="Q264" s="86" t="s">
        <v>380</v>
      </c>
      <c r="R264" s="83" t="s">
        <v>67</v>
      </c>
      <c r="S264" s="86"/>
    </row>
    <row r="265" spans="1:19" ht="167.25" customHeight="1">
      <c r="A265" s="26" t="s">
        <v>2200</v>
      </c>
      <c r="B265" s="26" t="s">
        <v>363</v>
      </c>
      <c r="C265" s="26" t="s">
        <v>365</v>
      </c>
      <c r="D265" s="92" t="s">
        <v>2185</v>
      </c>
      <c r="E265" s="92" t="s">
        <v>2201</v>
      </c>
      <c r="F265" s="92" t="s">
        <v>1531</v>
      </c>
      <c r="G265" s="26">
        <v>1</v>
      </c>
      <c r="H265" s="92" t="s">
        <v>2195</v>
      </c>
      <c r="I265" s="120" t="s">
        <v>2188</v>
      </c>
      <c r="J265" s="86" t="s">
        <v>158</v>
      </c>
      <c r="K265" s="104"/>
      <c r="L265" s="86"/>
      <c r="M265" s="84"/>
      <c r="N265" s="1"/>
      <c r="O265" s="86" t="s">
        <v>380</v>
      </c>
      <c r="P265" s="86" t="s">
        <v>380</v>
      </c>
      <c r="Q265" s="86" t="s">
        <v>2205</v>
      </c>
      <c r="R265" s="83" t="s">
        <v>67</v>
      </c>
      <c r="S265" s="86"/>
    </row>
    <row r="266" spans="1:19" ht="137.25" customHeight="1">
      <c r="A266" s="26" t="s">
        <v>2206</v>
      </c>
      <c r="B266" s="26" t="s">
        <v>718</v>
      </c>
      <c r="C266" s="26" t="s">
        <v>719</v>
      </c>
      <c r="D266" s="93" t="s">
        <v>2185</v>
      </c>
      <c r="E266" s="93" t="s">
        <v>2207</v>
      </c>
      <c r="F266" s="92" t="s">
        <v>1531</v>
      </c>
      <c r="G266" s="26">
        <v>1</v>
      </c>
      <c r="H266" s="92" t="s">
        <v>2187</v>
      </c>
      <c r="I266" s="120" t="s">
        <v>2188</v>
      </c>
      <c r="J266" s="86" t="s">
        <v>158</v>
      </c>
      <c r="K266" s="104"/>
      <c r="L266" s="86"/>
      <c r="M266" s="175" t="s">
        <v>2189</v>
      </c>
      <c r="N266" s="1"/>
      <c r="O266" s="86" t="s">
        <v>380</v>
      </c>
      <c r="P266" s="86" t="s">
        <v>380</v>
      </c>
      <c r="Q266" s="105" t="s">
        <v>2208</v>
      </c>
      <c r="R266" s="83" t="s">
        <v>67</v>
      </c>
      <c r="S266" s="86" t="s">
        <v>379</v>
      </c>
    </row>
    <row r="267" spans="1:19" ht="165.75" customHeight="1">
      <c r="A267" s="26" t="s">
        <v>2209</v>
      </c>
      <c r="B267" s="26" t="s">
        <v>363</v>
      </c>
      <c r="C267" s="26" t="s">
        <v>365</v>
      </c>
      <c r="D267" s="93" t="s">
        <v>2185</v>
      </c>
      <c r="E267" s="93" t="s">
        <v>2207</v>
      </c>
      <c r="F267" s="92" t="s">
        <v>1531</v>
      </c>
      <c r="G267" s="26">
        <v>1</v>
      </c>
      <c r="H267" s="92" t="s">
        <v>2199</v>
      </c>
      <c r="I267" s="120" t="s">
        <v>2188</v>
      </c>
      <c r="J267" s="86"/>
      <c r="K267" s="104"/>
      <c r="L267" s="86"/>
      <c r="M267" s="84"/>
      <c r="N267" s="1"/>
      <c r="O267" s="86" t="s">
        <v>380</v>
      </c>
      <c r="P267" s="86" t="s">
        <v>380</v>
      </c>
      <c r="Q267" s="86" t="s">
        <v>380</v>
      </c>
      <c r="R267" s="83" t="s">
        <v>67</v>
      </c>
      <c r="S267" s="86"/>
    </row>
    <row r="268" spans="1:19" ht="159.75" customHeight="1">
      <c r="A268" s="26" t="s">
        <v>2210</v>
      </c>
      <c r="B268" s="26" t="s">
        <v>718</v>
      </c>
      <c r="C268" s="26" t="s">
        <v>719</v>
      </c>
      <c r="D268" s="92" t="s">
        <v>2185</v>
      </c>
      <c r="E268" s="92" t="s">
        <v>2212</v>
      </c>
      <c r="F268" s="92" t="s">
        <v>1531</v>
      </c>
      <c r="G268" s="26">
        <v>1</v>
      </c>
      <c r="H268" s="92" t="s">
        <v>2187</v>
      </c>
      <c r="I268" s="120" t="s">
        <v>2188</v>
      </c>
      <c r="J268" s="86" t="s">
        <v>158</v>
      </c>
      <c r="K268" s="104"/>
      <c r="L268" s="86"/>
      <c r="M268" s="175" t="s">
        <v>2189</v>
      </c>
      <c r="N268" s="1"/>
      <c r="O268" s="86" t="s">
        <v>380</v>
      </c>
      <c r="P268" s="86" t="s">
        <v>380</v>
      </c>
      <c r="Q268" s="105" t="s">
        <v>2213</v>
      </c>
      <c r="R268" s="83" t="s">
        <v>67</v>
      </c>
      <c r="S268" s="86" t="s">
        <v>379</v>
      </c>
    </row>
    <row r="269" spans="1:19" ht="164.25" customHeight="1">
      <c r="A269" s="26" t="s">
        <v>2214</v>
      </c>
      <c r="B269" s="26" t="s">
        <v>363</v>
      </c>
      <c r="C269" s="26" t="s">
        <v>365</v>
      </c>
      <c r="D269" s="92" t="s">
        <v>2185</v>
      </c>
      <c r="E269" s="92" t="s">
        <v>2215</v>
      </c>
      <c r="F269" s="92" t="s">
        <v>1531</v>
      </c>
      <c r="G269" s="26">
        <v>1</v>
      </c>
      <c r="H269" s="92" t="s">
        <v>2216</v>
      </c>
      <c r="I269" s="120" t="s">
        <v>2188</v>
      </c>
      <c r="J269" s="86" t="s">
        <v>158</v>
      </c>
      <c r="K269" s="104"/>
      <c r="L269" s="86"/>
      <c r="M269" s="84"/>
      <c r="N269" s="1"/>
      <c r="O269" s="86" t="s">
        <v>380</v>
      </c>
      <c r="P269" s="86" t="s">
        <v>380</v>
      </c>
      <c r="Q269" s="105" t="s">
        <v>2217</v>
      </c>
      <c r="R269" s="83" t="s">
        <v>67</v>
      </c>
      <c r="S269" s="86"/>
    </row>
    <row r="270" spans="1:19" ht="153.75" customHeight="1">
      <c r="A270" s="26" t="s">
        <v>2218</v>
      </c>
      <c r="B270" s="26" t="s">
        <v>363</v>
      </c>
      <c r="C270" s="26" t="s">
        <v>365</v>
      </c>
      <c r="D270" s="92" t="s">
        <v>2185</v>
      </c>
      <c r="E270" s="92" t="s">
        <v>2215</v>
      </c>
      <c r="F270" s="92" t="s">
        <v>1531</v>
      </c>
      <c r="G270" s="26">
        <v>1</v>
      </c>
      <c r="H270" s="92" t="s">
        <v>2220</v>
      </c>
      <c r="I270" s="120" t="s">
        <v>2188</v>
      </c>
      <c r="J270" s="86" t="s">
        <v>158</v>
      </c>
      <c r="K270" s="104"/>
      <c r="L270" s="86"/>
      <c r="M270" s="84"/>
      <c r="N270" s="1"/>
      <c r="O270" s="86" t="s">
        <v>380</v>
      </c>
      <c r="P270" s="86" t="s">
        <v>380</v>
      </c>
      <c r="Q270" s="105" t="s">
        <v>2221</v>
      </c>
      <c r="R270" s="83" t="s">
        <v>67</v>
      </c>
      <c r="S270" s="86"/>
    </row>
    <row r="271" spans="1:19" ht="159.75" customHeight="1">
      <c r="A271" s="26" t="s">
        <v>2222</v>
      </c>
      <c r="B271" s="26" t="s">
        <v>363</v>
      </c>
      <c r="C271" s="26" t="s">
        <v>365</v>
      </c>
      <c r="D271" s="92" t="s">
        <v>2185</v>
      </c>
      <c r="E271" s="92" t="s">
        <v>2215</v>
      </c>
      <c r="F271" s="92" t="s">
        <v>1531</v>
      </c>
      <c r="G271" s="26">
        <v>1</v>
      </c>
      <c r="H271" s="92" t="s">
        <v>2199</v>
      </c>
      <c r="I271" s="120" t="s">
        <v>2188</v>
      </c>
      <c r="J271" s="86"/>
      <c r="K271" s="104"/>
      <c r="L271" s="86"/>
      <c r="M271" s="84"/>
      <c r="N271" s="1"/>
      <c r="O271" s="86" t="s">
        <v>380</v>
      </c>
      <c r="P271" s="86" t="s">
        <v>380</v>
      </c>
      <c r="Q271" s="86" t="s">
        <v>380</v>
      </c>
      <c r="R271" s="83" t="s">
        <v>67</v>
      </c>
      <c r="S271" s="86"/>
    </row>
    <row r="272" spans="1:19" ht="159.75" customHeight="1">
      <c r="A272" s="20" t="s">
        <v>2224</v>
      </c>
      <c r="B272" s="20" t="s">
        <v>2226</v>
      </c>
      <c r="C272" s="20" t="s">
        <v>2227</v>
      </c>
      <c r="D272" s="176" t="s">
        <v>2185</v>
      </c>
      <c r="E272" s="176" t="s">
        <v>2229</v>
      </c>
      <c r="F272" s="176" t="s">
        <v>2231</v>
      </c>
      <c r="G272" s="20">
        <v>1</v>
      </c>
      <c r="H272" s="176" t="s">
        <v>2233</v>
      </c>
      <c r="I272" s="177" t="s">
        <v>2188</v>
      </c>
      <c r="J272" s="86"/>
      <c r="K272" s="104"/>
      <c r="L272" s="86"/>
      <c r="M272" s="84"/>
      <c r="N272" s="1"/>
      <c r="O272" s="86" t="s">
        <v>380</v>
      </c>
      <c r="P272" s="86" t="s">
        <v>380</v>
      </c>
      <c r="Q272" s="86" t="s">
        <v>380</v>
      </c>
      <c r="R272" s="83" t="s">
        <v>67</v>
      </c>
      <c r="S272" s="86"/>
    </row>
    <row r="273" spans="1:19" ht="159.75" customHeight="1">
      <c r="A273" s="20" t="s">
        <v>2235</v>
      </c>
      <c r="B273" s="20" t="s">
        <v>2236</v>
      </c>
      <c r="C273" s="20" t="s">
        <v>2237</v>
      </c>
      <c r="D273" s="176" t="s">
        <v>2185</v>
      </c>
      <c r="E273" s="176" t="s">
        <v>2229</v>
      </c>
      <c r="F273" s="176" t="s">
        <v>2231</v>
      </c>
      <c r="G273" s="20">
        <v>1</v>
      </c>
      <c r="H273" s="176" t="s">
        <v>2238</v>
      </c>
      <c r="I273" s="177" t="s">
        <v>2188</v>
      </c>
      <c r="J273" s="86"/>
      <c r="K273" s="104"/>
      <c r="L273" s="86"/>
      <c r="M273" s="84"/>
      <c r="N273" s="1"/>
      <c r="O273" s="86" t="s">
        <v>380</v>
      </c>
      <c r="P273" s="86" t="s">
        <v>380</v>
      </c>
      <c r="Q273" s="86" t="s">
        <v>380</v>
      </c>
      <c r="R273" s="83" t="s">
        <v>67</v>
      </c>
      <c r="S273" s="86"/>
    </row>
    <row r="274" spans="1:19" ht="159.75" customHeight="1">
      <c r="A274" s="20" t="s">
        <v>2240</v>
      </c>
      <c r="B274" s="20" t="s">
        <v>2241</v>
      </c>
      <c r="C274" s="20" t="s">
        <v>2242</v>
      </c>
      <c r="D274" s="176" t="s">
        <v>2185</v>
      </c>
      <c r="E274" s="176" t="s">
        <v>2229</v>
      </c>
      <c r="F274" s="176" t="s">
        <v>2231</v>
      </c>
      <c r="G274" s="20">
        <v>1</v>
      </c>
      <c r="H274" s="176" t="s">
        <v>2243</v>
      </c>
      <c r="I274" s="177" t="s">
        <v>2188</v>
      </c>
      <c r="J274" s="86"/>
      <c r="K274" s="104"/>
      <c r="L274" s="86"/>
      <c r="M274" s="84"/>
      <c r="N274" s="1"/>
      <c r="O274" s="86" t="s">
        <v>380</v>
      </c>
      <c r="P274" s="86" t="s">
        <v>380</v>
      </c>
      <c r="Q274" s="86" t="s">
        <v>380</v>
      </c>
      <c r="R274" s="83" t="s">
        <v>67</v>
      </c>
      <c r="S274" s="86"/>
    </row>
    <row r="275" spans="1:19" ht="159.75" customHeight="1">
      <c r="A275" s="20" t="s">
        <v>2247</v>
      </c>
      <c r="B275" s="20" t="s">
        <v>2248</v>
      </c>
      <c r="C275" s="20" t="s">
        <v>2249</v>
      </c>
      <c r="D275" s="176" t="s">
        <v>2185</v>
      </c>
      <c r="E275" s="176" t="s">
        <v>2229</v>
      </c>
      <c r="F275" s="176" t="s">
        <v>2231</v>
      </c>
      <c r="G275" s="20">
        <v>1</v>
      </c>
      <c r="H275" s="176" t="s">
        <v>2251</v>
      </c>
      <c r="I275" s="177" t="s">
        <v>2188</v>
      </c>
      <c r="J275" s="86"/>
      <c r="K275" s="104"/>
      <c r="L275" s="86"/>
      <c r="M275" s="84"/>
      <c r="N275" s="1"/>
      <c r="O275" s="86" t="s">
        <v>380</v>
      </c>
      <c r="P275" s="86" t="s">
        <v>380</v>
      </c>
      <c r="Q275" s="86" t="s">
        <v>380</v>
      </c>
      <c r="R275" s="83" t="s">
        <v>67</v>
      </c>
      <c r="S275" s="86"/>
    </row>
    <row r="276" spans="1:19" ht="178.5" customHeight="1">
      <c r="A276" s="26" t="s">
        <v>2253</v>
      </c>
      <c r="B276" s="26" t="s">
        <v>718</v>
      </c>
      <c r="C276" s="26" t="s">
        <v>719</v>
      </c>
      <c r="D276" s="92" t="s">
        <v>2255</v>
      </c>
      <c r="E276" s="92" t="s">
        <v>2256</v>
      </c>
      <c r="F276" s="92" t="s">
        <v>2054</v>
      </c>
      <c r="G276" s="26">
        <v>1</v>
      </c>
      <c r="H276" s="92" t="s">
        <v>2258</v>
      </c>
      <c r="I276" s="120" t="s">
        <v>2259</v>
      </c>
      <c r="J276" s="86"/>
      <c r="K276" s="104"/>
      <c r="L276" s="86"/>
      <c r="M276" s="84"/>
      <c r="N276" s="1"/>
      <c r="O276" s="86" t="s">
        <v>380</v>
      </c>
      <c r="P276" s="86" t="s">
        <v>380</v>
      </c>
      <c r="Q276" s="86" t="s">
        <v>380</v>
      </c>
      <c r="R276" s="83" t="s">
        <v>67</v>
      </c>
      <c r="S276" s="86" t="s">
        <v>379</v>
      </c>
    </row>
    <row r="277" spans="1:19" ht="105.75" customHeight="1">
      <c r="A277" s="735" t="s">
        <v>2260</v>
      </c>
      <c r="B277" s="735" t="s">
        <v>718</v>
      </c>
      <c r="C277" s="735" t="s">
        <v>719</v>
      </c>
      <c r="D277" s="740" t="s">
        <v>2255</v>
      </c>
      <c r="E277" s="740" t="s">
        <v>2261</v>
      </c>
      <c r="F277" s="740" t="s">
        <v>1531</v>
      </c>
      <c r="G277" s="26">
        <v>1</v>
      </c>
      <c r="H277" s="120" t="s">
        <v>2263</v>
      </c>
      <c r="I277" s="120" t="s">
        <v>2264</v>
      </c>
      <c r="J277" s="86"/>
      <c r="K277" s="104"/>
      <c r="L277" s="734"/>
      <c r="M277" s="84"/>
      <c r="N277" s="1"/>
      <c r="O277" s="86" t="s">
        <v>380</v>
      </c>
      <c r="P277" s="86" t="s">
        <v>380</v>
      </c>
      <c r="Q277" s="86" t="s">
        <v>380</v>
      </c>
      <c r="R277" s="83" t="s">
        <v>67</v>
      </c>
      <c r="S277" s="86" t="s">
        <v>379</v>
      </c>
    </row>
    <row r="278" spans="1:19" ht="69.75" customHeight="1">
      <c r="A278" s="666"/>
      <c r="B278" s="666"/>
      <c r="C278" s="666"/>
      <c r="D278" s="666"/>
      <c r="E278" s="666"/>
      <c r="F278" s="666"/>
      <c r="G278" s="26">
        <v>2</v>
      </c>
      <c r="H278" s="120" t="s">
        <v>2265</v>
      </c>
      <c r="I278" s="120" t="s">
        <v>2266</v>
      </c>
      <c r="J278" s="86"/>
      <c r="K278" s="104"/>
      <c r="L278" s="666"/>
      <c r="M278" s="84"/>
      <c r="N278" s="1"/>
      <c r="O278" s="86" t="s">
        <v>380</v>
      </c>
      <c r="P278" s="86" t="s">
        <v>380</v>
      </c>
      <c r="Q278" s="86" t="s">
        <v>380</v>
      </c>
      <c r="R278" s="83" t="s">
        <v>67</v>
      </c>
      <c r="S278" s="86" t="s">
        <v>379</v>
      </c>
    </row>
    <row r="279" spans="1:19" ht="84" customHeight="1">
      <c r="A279" s="735" t="s">
        <v>2268</v>
      </c>
      <c r="B279" s="735" t="s">
        <v>718</v>
      </c>
      <c r="C279" s="735" t="s">
        <v>719</v>
      </c>
      <c r="D279" s="740" t="s">
        <v>2255</v>
      </c>
      <c r="E279" s="740" t="s">
        <v>2270</v>
      </c>
      <c r="F279" s="740" t="s">
        <v>2054</v>
      </c>
      <c r="G279" s="26">
        <v>1</v>
      </c>
      <c r="H279" s="120" t="s">
        <v>2273</v>
      </c>
      <c r="I279" s="120" t="s">
        <v>2275</v>
      </c>
      <c r="J279" s="86"/>
      <c r="K279" s="104"/>
      <c r="L279" s="734"/>
      <c r="M279" s="84"/>
      <c r="N279" s="1"/>
      <c r="O279" s="86" t="s">
        <v>380</v>
      </c>
      <c r="P279" s="86" t="s">
        <v>380</v>
      </c>
      <c r="Q279" s="86" t="s">
        <v>380</v>
      </c>
      <c r="R279" s="83" t="s">
        <v>67</v>
      </c>
      <c r="S279" s="86" t="s">
        <v>379</v>
      </c>
    </row>
    <row r="280" spans="1:19" ht="91.5" customHeight="1">
      <c r="A280" s="666"/>
      <c r="B280" s="666"/>
      <c r="C280" s="666"/>
      <c r="D280" s="666"/>
      <c r="E280" s="666"/>
      <c r="F280" s="666"/>
      <c r="G280" s="26">
        <v>2</v>
      </c>
      <c r="H280" s="120" t="s">
        <v>2276</v>
      </c>
      <c r="I280" s="120" t="s">
        <v>2277</v>
      </c>
      <c r="J280" s="86"/>
      <c r="K280" s="104"/>
      <c r="L280" s="666"/>
      <c r="M280" s="84"/>
      <c r="N280" s="1"/>
      <c r="O280" s="86" t="s">
        <v>380</v>
      </c>
      <c r="P280" s="86" t="s">
        <v>380</v>
      </c>
      <c r="Q280" s="86" t="s">
        <v>380</v>
      </c>
      <c r="R280" s="83" t="s">
        <v>67</v>
      </c>
      <c r="S280" s="86" t="s">
        <v>379</v>
      </c>
    </row>
    <row r="281" spans="1:19" ht="119.25" customHeight="1">
      <c r="A281" s="735" t="s">
        <v>2278</v>
      </c>
      <c r="B281" s="735" t="s">
        <v>718</v>
      </c>
      <c r="C281" s="735" t="s">
        <v>719</v>
      </c>
      <c r="D281" s="740" t="s">
        <v>2255</v>
      </c>
      <c r="E281" s="740" t="s">
        <v>2280</v>
      </c>
      <c r="F281" s="740" t="s">
        <v>1531</v>
      </c>
      <c r="G281" s="26">
        <v>1</v>
      </c>
      <c r="H281" s="120" t="s">
        <v>2281</v>
      </c>
      <c r="I281" s="120" t="s">
        <v>2282</v>
      </c>
      <c r="J281" s="86"/>
      <c r="K281" s="104"/>
      <c r="L281" s="734"/>
      <c r="M281" s="84"/>
      <c r="N281" s="1"/>
      <c r="O281" s="86" t="s">
        <v>380</v>
      </c>
      <c r="P281" s="86" t="s">
        <v>380</v>
      </c>
      <c r="Q281" s="86" t="s">
        <v>380</v>
      </c>
      <c r="R281" s="83" t="s">
        <v>67</v>
      </c>
      <c r="S281" s="86" t="s">
        <v>379</v>
      </c>
    </row>
    <row r="282" spans="1:19" ht="87.75" customHeight="1">
      <c r="A282" s="666"/>
      <c r="B282" s="666"/>
      <c r="C282" s="666"/>
      <c r="D282" s="666"/>
      <c r="E282" s="666"/>
      <c r="F282" s="666"/>
      <c r="G282" s="26">
        <v>2</v>
      </c>
      <c r="H282" s="120" t="s">
        <v>2283</v>
      </c>
      <c r="I282" s="120" t="s">
        <v>2284</v>
      </c>
      <c r="J282" s="86"/>
      <c r="K282" s="104"/>
      <c r="L282" s="666"/>
      <c r="M282" s="84"/>
      <c r="N282" s="1"/>
      <c r="O282" s="86" t="s">
        <v>380</v>
      </c>
      <c r="P282" s="86" t="s">
        <v>380</v>
      </c>
      <c r="Q282" s="86" t="s">
        <v>380</v>
      </c>
      <c r="R282" s="83" t="s">
        <v>67</v>
      </c>
      <c r="S282" s="86" t="s">
        <v>379</v>
      </c>
    </row>
    <row r="283" spans="1:19" ht="153.75" customHeight="1">
      <c r="A283" s="26" t="s">
        <v>2288</v>
      </c>
      <c r="B283" s="26" t="s">
        <v>718</v>
      </c>
      <c r="C283" s="26" t="s">
        <v>719</v>
      </c>
      <c r="D283" s="92" t="s">
        <v>2255</v>
      </c>
      <c r="E283" s="92" t="s">
        <v>2289</v>
      </c>
      <c r="F283" s="92" t="s">
        <v>2054</v>
      </c>
      <c r="G283" s="26">
        <v>1</v>
      </c>
      <c r="H283" s="120" t="s">
        <v>2290</v>
      </c>
      <c r="I283" s="120" t="s">
        <v>2291</v>
      </c>
      <c r="J283" s="86"/>
      <c r="K283" s="104"/>
      <c r="L283" s="86"/>
      <c r="M283" s="84"/>
      <c r="N283" s="1"/>
      <c r="O283" s="86" t="s">
        <v>380</v>
      </c>
      <c r="P283" s="86" t="s">
        <v>380</v>
      </c>
      <c r="Q283" s="86" t="s">
        <v>380</v>
      </c>
      <c r="R283" s="83" t="s">
        <v>67</v>
      </c>
      <c r="S283" s="86" t="s">
        <v>379</v>
      </c>
    </row>
    <row r="284" spans="1:19" ht="187.5" customHeight="1">
      <c r="A284" s="735" t="s">
        <v>2293</v>
      </c>
      <c r="B284" s="735" t="s">
        <v>718</v>
      </c>
      <c r="C284" s="735" t="s">
        <v>719</v>
      </c>
      <c r="D284" s="740" t="s">
        <v>2255</v>
      </c>
      <c r="E284" s="740" t="s">
        <v>2296</v>
      </c>
      <c r="F284" s="740" t="s">
        <v>2297</v>
      </c>
      <c r="G284" s="26">
        <v>1</v>
      </c>
      <c r="H284" s="120" t="s">
        <v>2298</v>
      </c>
      <c r="I284" s="120" t="s">
        <v>2299</v>
      </c>
      <c r="J284" s="86"/>
      <c r="K284" s="104"/>
      <c r="L284" s="734"/>
      <c r="M284" s="84"/>
      <c r="N284" s="1"/>
      <c r="O284" s="86" t="s">
        <v>380</v>
      </c>
      <c r="P284" s="86" t="s">
        <v>380</v>
      </c>
      <c r="Q284" s="86" t="s">
        <v>380</v>
      </c>
      <c r="R284" s="83" t="s">
        <v>67</v>
      </c>
      <c r="S284" s="86" t="s">
        <v>379</v>
      </c>
    </row>
    <row r="285" spans="1:19" ht="48.75" customHeight="1">
      <c r="A285" s="666"/>
      <c r="B285" s="666"/>
      <c r="C285" s="666"/>
      <c r="D285" s="666"/>
      <c r="E285" s="666"/>
      <c r="F285" s="666"/>
      <c r="G285" s="26">
        <v>2</v>
      </c>
      <c r="H285" s="120" t="s">
        <v>2283</v>
      </c>
      <c r="I285" s="120" t="s">
        <v>2302</v>
      </c>
      <c r="J285" s="86"/>
      <c r="K285" s="104"/>
      <c r="L285" s="666"/>
      <c r="M285" s="84"/>
      <c r="N285" s="1"/>
      <c r="O285" s="86" t="s">
        <v>380</v>
      </c>
      <c r="P285" s="86" t="s">
        <v>380</v>
      </c>
      <c r="Q285" s="86" t="s">
        <v>380</v>
      </c>
      <c r="R285" s="83" t="s">
        <v>67</v>
      </c>
      <c r="S285" s="86" t="s">
        <v>379</v>
      </c>
    </row>
    <row r="286" spans="1:19" ht="149.25" customHeight="1">
      <c r="A286" s="26" t="s">
        <v>2303</v>
      </c>
      <c r="B286" s="26" t="s">
        <v>718</v>
      </c>
      <c r="C286" s="26" t="s">
        <v>719</v>
      </c>
      <c r="D286" s="92" t="s">
        <v>2255</v>
      </c>
      <c r="E286" s="92" t="s">
        <v>2305</v>
      </c>
      <c r="F286" s="92" t="s">
        <v>1531</v>
      </c>
      <c r="G286" s="26">
        <v>1</v>
      </c>
      <c r="H286" s="120" t="s">
        <v>2306</v>
      </c>
      <c r="I286" s="120" t="s">
        <v>2307</v>
      </c>
      <c r="J286" s="86"/>
      <c r="K286" s="104"/>
      <c r="L286" s="86"/>
      <c r="M286" s="84"/>
      <c r="N286" s="1"/>
      <c r="O286" s="86" t="s">
        <v>380</v>
      </c>
      <c r="P286" s="86" t="s">
        <v>380</v>
      </c>
      <c r="Q286" s="86" t="s">
        <v>380</v>
      </c>
      <c r="R286" s="83" t="s">
        <v>67</v>
      </c>
      <c r="S286" s="86" t="s">
        <v>379</v>
      </c>
    </row>
    <row r="287" spans="1:19" ht="155.25" customHeight="1">
      <c r="A287" s="735" t="s">
        <v>2310</v>
      </c>
      <c r="B287" s="735" t="s">
        <v>718</v>
      </c>
      <c r="C287" s="735" t="s">
        <v>719</v>
      </c>
      <c r="D287" s="740" t="s">
        <v>2255</v>
      </c>
      <c r="E287" s="740" t="s">
        <v>2312</v>
      </c>
      <c r="F287" s="740" t="s">
        <v>2313</v>
      </c>
      <c r="G287" s="26">
        <v>1</v>
      </c>
      <c r="H287" s="120" t="s">
        <v>2314</v>
      </c>
      <c r="I287" s="120" t="s">
        <v>2299</v>
      </c>
      <c r="J287" s="86"/>
      <c r="K287" s="104"/>
      <c r="L287" s="734"/>
      <c r="M287" s="84"/>
      <c r="N287" s="1"/>
      <c r="O287" s="86" t="s">
        <v>380</v>
      </c>
      <c r="P287" s="86" t="s">
        <v>380</v>
      </c>
      <c r="Q287" s="86" t="s">
        <v>380</v>
      </c>
      <c r="R287" s="83" t="s">
        <v>67</v>
      </c>
      <c r="S287" s="86" t="s">
        <v>379</v>
      </c>
    </row>
    <row r="288" spans="1:19" ht="148.5" customHeight="1">
      <c r="A288" s="666"/>
      <c r="B288" s="666"/>
      <c r="C288" s="666"/>
      <c r="D288" s="666"/>
      <c r="E288" s="666"/>
      <c r="F288" s="666"/>
      <c r="G288" s="26">
        <v>2</v>
      </c>
      <c r="H288" s="120" t="s">
        <v>2318</v>
      </c>
      <c r="I288" s="120" t="s">
        <v>2319</v>
      </c>
      <c r="J288" s="86"/>
      <c r="K288" s="104"/>
      <c r="L288" s="666"/>
      <c r="M288" s="84"/>
      <c r="N288" s="1"/>
      <c r="O288" s="86" t="s">
        <v>380</v>
      </c>
      <c r="P288" s="86" t="s">
        <v>380</v>
      </c>
      <c r="Q288" s="86" t="s">
        <v>380</v>
      </c>
      <c r="R288" s="83" t="s">
        <v>67</v>
      </c>
      <c r="S288" s="86" t="s">
        <v>379</v>
      </c>
    </row>
    <row r="289" spans="1:19" ht="165" customHeight="1">
      <c r="A289" s="26" t="s">
        <v>2320</v>
      </c>
      <c r="B289" s="26" t="s">
        <v>718</v>
      </c>
      <c r="C289" s="26" t="s">
        <v>719</v>
      </c>
      <c r="D289" s="92" t="s">
        <v>2255</v>
      </c>
      <c r="E289" s="92" t="s">
        <v>2322</v>
      </c>
      <c r="F289" s="92" t="s">
        <v>1531</v>
      </c>
      <c r="G289" s="26">
        <v>1</v>
      </c>
      <c r="H289" s="120" t="s">
        <v>2325</v>
      </c>
      <c r="I289" s="120" t="s">
        <v>2327</v>
      </c>
      <c r="J289" s="86"/>
      <c r="K289" s="104"/>
      <c r="L289" s="86"/>
      <c r="M289" s="84"/>
      <c r="N289" s="1"/>
      <c r="O289" s="86" t="s">
        <v>380</v>
      </c>
      <c r="P289" s="86" t="s">
        <v>380</v>
      </c>
      <c r="Q289" s="86" t="s">
        <v>380</v>
      </c>
      <c r="R289" s="83" t="s">
        <v>67</v>
      </c>
      <c r="S289" s="86" t="s">
        <v>379</v>
      </c>
    </row>
    <row r="290" spans="1:19" ht="156.75" customHeight="1">
      <c r="A290" s="26" t="s">
        <v>2330</v>
      </c>
      <c r="B290" s="26" t="s">
        <v>718</v>
      </c>
      <c r="C290" s="26" t="s">
        <v>719</v>
      </c>
      <c r="D290" s="92" t="s">
        <v>2255</v>
      </c>
      <c r="E290" s="92" t="s">
        <v>2332</v>
      </c>
      <c r="F290" s="92" t="s">
        <v>2333</v>
      </c>
      <c r="G290" s="26">
        <v>1</v>
      </c>
      <c r="H290" s="120" t="s">
        <v>2334</v>
      </c>
      <c r="I290" s="120" t="s">
        <v>2336</v>
      </c>
      <c r="J290" s="86"/>
      <c r="K290" s="104"/>
      <c r="L290" s="86"/>
      <c r="M290" s="84"/>
      <c r="N290" s="1"/>
      <c r="O290" s="86" t="s">
        <v>380</v>
      </c>
      <c r="P290" s="86" t="s">
        <v>380</v>
      </c>
      <c r="Q290" s="86" t="s">
        <v>380</v>
      </c>
      <c r="R290" s="83" t="s">
        <v>67</v>
      </c>
      <c r="S290" s="86" t="s">
        <v>379</v>
      </c>
    </row>
    <row r="291" spans="1:19" ht="159.75" customHeight="1">
      <c r="A291" s="26" t="s">
        <v>2339</v>
      </c>
      <c r="B291" s="26" t="s">
        <v>718</v>
      </c>
      <c r="C291" s="26" t="s">
        <v>719</v>
      </c>
      <c r="D291" s="92" t="s">
        <v>2255</v>
      </c>
      <c r="E291" s="92" t="s">
        <v>2340</v>
      </c>
      <c r="F291" s="92" t="s">
        <v>2341</v>
      </c>
      <c r="G291" s="26">
        <v>1</v>
      </c>
      <c r="H291" s="120" t="s">
        <v>2342</v>
      </c>
      <c r="I291" s="120" t="s">
        <v>2343</v>
      </c>
      <c r="J291" s="86"/>
      <c r="K291" s="178"/>
      <c r="L291" s="86"/>
      <c r="M291" s="86"/>
      <c r="N291" s="1"/>
      <c r="O291" s="86" t="s">
        <v>380</v>
      </c>
      <c r="P291" s="86" t="s">
        <v>380</v>
      </c>
      <c r="Q291" s="86" t="s">
        <v>380</v>
      </c>
      <c r="R291" s="83" t="s">
        <v>67</v>
      </c>
      <c r="S291" s="86" t="s">
        <v>379</v>
      </c>
    </row>
    <row r="292" spans="1:19" ht="157.5" customHeight="1">
      <c r="A292" s="26" t="s">
        <v>2348</v>
      </c>
      <c r="B292" s="26" t="s">
        <v>718</v>
      </c>
      <c r="C292" s="26" t="s">
        <v>719</v>
      </c>
      <c r="D292" s="92" t="s">
        <v>2255</v>
      </c>
      <c r="E292" s="92" t="s">
        <v>2349</v>
      </c>
      <c r="F292" s="92" t="s">
        <v>2350</v>
      </c>
      <c r="G292" s="26">
        <v>1</v>
      </c>
      <c r="H292" s="120" t="s">
        <v>2351</v>
      </c>
      <c r="I292" s="120" t="s">
        <v>2352</v>
      </c>
      <c r="J292" s="86"/>
      <c r="K292" s="178"/>
      <c r="L292" s="86"/>
      <c r="M292" s="86"/>
      <c r="N292" s="1"/>
      <c r="O292" s="86" t="s">
        <v>380</v>
      </c>
      <c r="P292" s="86" t="s">
        <v>380</v>
      </c>
      <c r="Q292" s="86" t="s">
        <v>380</v>
      </c>
      <c r="R292" s="83" t="s">
        <v>67</v>
      </c>
      <c r="S292" s="86" t="s">
        <v>379</v>
      </c>
    </row>
    <row r="293" spans="1:19" ht="175.5" customHeight="1">
      <c r="A293" s="26" t="s">
        <v>2355</v>
      </c>
      <c r="B293" s="26" t="s">
        <v>718</v>
      </c>
      <c r="C293" s="26" t="s">
        <v>719</v>
      </c>
      <c r="D293" s="92" t="s">
        <v>2255</v>
      </c>
      <c r="E293" s="92" t="s">
        <v>2356</v>
      </c>
      <c r="F293" s="92" t="s">
        <v>2350</v>
      </c>
      <c r="G293" s="26">
        <v>1</v>
      </c>
      <c r="H293" s="120" t="s">
        <v>2357</v>
      </c>
      <c r="I293" s="120" t="s">
        <v>2327</v>
      </c>
      <c r="J293" s="86"/>
      <c r="K293" s="178"/>
      <c r="L293" s="86"/>
      <c r="M293" s="86"/>
      <c r="N293" s="1"/>
      <c r="O293" s="86" t="s">
        <v>380</v>
      </c>
      <c r="P293" s="86" t="s">
        <v>380</v>
      </c>
      <c r="Q293" s="86" t="s">
        <v>380</v>
      </c>
      <c r="R293" s="83" t="s">
        <v>67</v>
      </c>
      <c r="S293" s="86" t="s">
        <v>379</v>
      </c>
    </row>
    <row r="294" spans="1:19" ht="170.25" customHeight="1">
      <c r="A294" s="26" t="s">
        <v>2358</v>
      </c>
      <c r="B294" s="26" t="s">
        <v>718</v>
      </c>
      <c r="C294" s="26" t="s">
        <v>719</v>
      </c>
      <c r="D294" s="92" t="s">
        <v>2255</v>
      </c>
      <c r="E294" s="92" t="s">
        <v>2359</v>
      </c>
      <c r="F294" s="92" t="s">
        <v>2341</v>
      </c>
      <c r="G294" s="26">
        <v>1</v>
      </c>
      <c r="H294" s="120" t="s">
        <v>2360</v>
      </c>
      <c r="I294" s="120" t="s">
        <v>2361</v>
      </c>
      <c r="J294" s="86"/>
      <c r="K294" s="178"/>
      <c r="L294" s="86"/>
      <c r="M294" s="86"/>
      <c r="N294" s="1"/>
      <c r="O294" s="86" t="s">
        <v>380</v>
      </c>
      <c r="P294" s="86" t="s">
        <v>380</v>
      </c>
      <c r="Q294" s="86" t="s">
        <v>380</v>
      </c>
      <c r="R294" s="83" t="s">
        <v>67</v>
      </c>
      <c r="S294" s="86" t="s">
        <v>379</v>
      </c>
    </row>
    <row r="295" spans="1:19" ht="219" customHeight="1">
      <c r="A295" s="26" t="s">
        <v>2365</v>
      </c>
      <c r="B295" s="26" t="s">
        <v>718</v>
      </c>
      <c r="C295" s="26" t="s">
        <v>719</v>
      </c>
      <c r="D295" s="92" t="s">
        <v>2255</v>
      </c>
      <c r="E295" s="92" t="s">
        <v>2366</v>
      </c>
      <c r="F295" s="92" t="s">
        <v>2297</v>
      </c>
      <c r="G295" s="26">
        <v>1</v>
      </c>
      <c r="H295" s="120" t="s">
        <v>2367</v>
      </c>
      <c r="I295" s="120" t="s">
        <v>2368</v>
      </c>
      <c r="J295" s="86"/>
      <c r="K295" s="178"/>
      <c r="L295" s="86"/>
      <c r="M295" s="86"/>
      <c r="N295" s="1"/>
      <c r="O295" s="86" t="s">
        <v>380</v>
      </c>
      <c r="P295" s="86" t="s">
        <v>380</v>
      </c>
      <c r="Q295" s="86" t="s">
        <v>380</v>
      </c>
      <c r="R295" s="83" t="s">
        <v>67</v>
      </c>
      <c r="S295" s="86" t="s">
        <v>379</v>
      </c>
    </row>
    <row r="296" spans="1:19" ht="148.5" customHeight="1">
      <c r="A296" s="26" t="s">
        <v>2372</v>
      </c>
      <c r="B296" s="26" t="s">
        <v>718</v>
      </c>
      <c r="C296" s="26" t="s">
        <v>719</v>
      </c>
      <c r="D296" s="92" t="s">
        <v>2255</v>
      </c>
      <c r="E296" s="92" t="s">
        <v>2373</v>
      </c>
      <c r="F296" s="92" t="s">
        <v>2313</v>
      </c>
      <c r="G296" s="26">
        <v>1</v>
      </c>
      <c r="H296" s="120" t="s">
        <v>2374</v>
      </c>
      <c r="I296" s="120" t="s">
        <v>2375</v>
      </c>
      <c r="J296" s="86"/>
      <c r="K296" s="178"/>
      <c r="L296" s="86"/>
      <c r="M296" s="86"/>
      <c r="N296" s="1"/>
      <c r="O296" s="86" t="s">
        <v>380</v>
      </c>
      <c r="P296" s="86" t="s">
        <v>380</v>
      </c>
      <c r="Q296" s="86" t="s">
        <v>380</v>
      </c>
      <c r="R296" s="83" t="s">
        <v>67</v>
      </c>
      <c r="S296" s="86" t="s">
        <v>379</v>
      </c>
    </row>
    <row r="297" spans="1:19" ht="185.25" customHeight="1">
      <c r="A297" s="26" t="s">
        <v>2377</v>
      </c>
      <c r="B297" s="2" t="s">
        <v>718</v>
      </c>
      <c r="C297" s="2" t="s">
        <v>719</v>
      </c>
      <c r="D297" s="92" t="s">
        <v>2379</v>
      </c>
      <c r="E297" s="92" t="s">
        <v>2380</v>
      </c>
      <c r="F297" s="92" t="s">
        <v>1531</v>
      </c>
      <c r="G297" s="26">
        <v>1</v>
      </c>
      <c r="H297" s="92" t="s">
        <v>2384</v>
      </c>
      <c r="I297" s="81" t="s">
        <v>2385</v>
      </c>
      <c r="J297" s="86"/>
      <c r="K297" s="104"/>
      <c r="L297" s="86"/>
      <c r="M297" s="84"/>
      <c r="N297" s="1"/>
      <c r="O297" s="86" t="s">
        <v>380</v>
      </c>
      <c r="P297" s="86" t="s">
        <v>380</v>
      </c>
      <c r="Q297" s="86" t="s">
        <v>380</v>
      </c>
      <c r="R297" s="83" t="s">
        <v>67</v>
      </c>
      <c r="S297" s="86"/>
    </row>
    <row r="298" spans="1:19" ht="146.25" customHeight="1">
      <c r="A298" s="26" t="s">
        <v>2386</v>
      </c>
      <c r="B298" s="2" t="s">
        <v>718</v>
      </c>
      <c r="C298" s="2" t="s">
        <v>719</v>
      </c>
      <c r="D298" s="92" t="s">
        <v>2379</v>
      </c>
      <c r="E298" s="92" t="s">
        <v>2387</v>
      </c>
      <c r="F298" s="92" t="s">
        <v>1531</v>
      </c>
      <c r="G298" s="26">
        <v>1</v>
      </c>
      <c r="H298" s="92" t="s">
        <v>2388</v>
      </c>
      <c r="I298" s="81" t="s">
        <v>2385</v>
      </c>
      <c r="J298" s="86"/>
      <c r="K298" s="104"/>
      <c r="L298" s="86"/>
      <c r="M298" s="84"/>
      <c r="N298" s="1"/>
      <c r="O298" s="86" t="s">
        <v>380</v>
      </c>
      <c r="P298" s="86" t="s">
        <v>380</v>
      </c>
      <c r="Q298" s="86" t="s">
        <v>380</v>
      </c>
      <c r="R298" s="83" t="s">
        <v>67</v>
      </c>
      <c r="S298" s="86"/>
    </row>
    <row r="299" spans="1:19" ht="79.5" customHeight="1">
      <c r="A299" s="735" t="s">
        <v>2391</v>
      </c>
      <c r="B299" s="735" t="s">
        <v>718</v>
      </c>
      <c r="C299" s="735" t="s">
        <v>719</v>
      </c>
      <c r="D299" s="740" t="s">
        <v>2379</v>
      </c>
      <c r="E299" s="740" t="s">
        <v>2393</v>
      </c>
      <c r="F299" s="740" t="s">
        <v>2394</v>
      </c>
      <c r="G299" s="26">
        <v>1</v>
      </c>
      <c r="H299" s="92" t="s">
        <v>2395</v>
      </c>
      <c r="I299" s="81" t="s">
        <v>2396</v>
      </c>
      <c r="J299" s="86"/>
      <c r="K299" s="104"/>
      <c r="L299" s="734"/>
      <c r="M299" s="84"/>
      <c r="N299" s="1"/>
      <c r="O299" s="86" t="s">
        <v>380</v>
      </c>
      <c r="P299" s="86" t="s">
        <v>380</v>
      </c>
      <c r="Q299" s="86" t="s">
        <v>380</v>
      </c>
      <c r="R299" s="83" t="s">
        <v>67</v>
      </c>
      <c r="S299" s="86"/>
    </row>
    <row r="300" spans="1:19" ht="91.5" customHeight="1">
      <c r="A300" s="666"/>
      <c r="B300" s="666"/>
      <c r="C300" s="666"/>
      <c r="D300" s="666"/>
      <c r="E300" s="666"/>
      <c r="F300" s="666"/>
      <c r="G300" s="26">
        <v>2</v>
      </c>
      <c r="H300" s="92" t="s">
        <v>2399</v>
      </c>
      <c r="I300" s="81" t="s">
        <v>2400</v>
      </c>
      <c r="J300" s="86"/>
      <c r="K300" s="104"/>
      <c r="L300" s="666"/>
      <c r="M300" s="84"/>
      <c r="N300" s="1"/>
      <c r="O300" s="86" t="s">
        <v>380</v>
      </c>
      <c r="P300" s="86" t="s">
        <v>380</v>
      </c>
      <c r="Q300" s="86" t="s">
        <v>380</v>
      </c>
      <c r="R300" s="83" t="s">
        <v>67</v>
      </c>
      <c r="S300" s="86"/>
    </row>
    <row r="301" spans="1:19" ht="67.5" customHeight="1">
      <c r="A301" s="735" t="s">
        <v>2402</v>
      </c>
      <c r="B301" s="735" t="s">
        <v>718</v>
      </c>
      <c r="C301" s="735" t="s">
        <v>719</v>
      </c>
      <c r="D301" s="740" t="s">
        <v>2379</v>
      </c>
      <c r="E301" s="740" t="s">
        <v>2404</v>
      </c>
      <c r="F301" s="740" t="s">
        <v>2394</v>
      </c>
      <c r="G301" s="26">
        <v>1</v>
      </c>
      <c r="H301" s="92" t="s">
        <v>2405</v>
      </c>
      <c r="I301" s="81" t="s">
        <v>2396</v>
      </c>
      <c r="J301" s="86"/>
      <c r="K301" s="104"/>
      <c r="L301" s="734"/>
      <c r="M301" s="84"/>
      <c r="N301" s="1"/>
      <c r="O301" s="86" t="s">
        <v>380</v>
      </c>
      <c r="P301" s="86" t="s">
        <v>380</v>
      </c>
      <c r="Q301" s="86" t="s">
        <v>380</v>
      </c>
      <c r="R301" s="83" t="s">
        <v>67</v>
      </c>
      <c r="S301" s="86"/>
    </row>
    <row r="302" spans="1:19" ht="84.75" customHeight="1">
      <c r="A302" s="666"/>
      <c r="B302" s="666"/>
      <c r="C302" s="666"/>
      <c r="D302" s="666"/>
      <c r="E302" s="666"/>
      <c r="F302" s="666"/>
      <c r="G302" s="26">
        <v>2</v>
      </c>
      <c r="H302" s="92" t="s">
        <v>2399</v>
      </c>
      <c r="I302" s="81" t="s">
        <v>2400</v>
      </c>
      <c r="J302" s="86"/>
      <c r="K302" s="104"/>
      <c r="L302" s="666"/>
      <c r="M302" s="84"/>
      <c r="N302" s="1"/>
      <c r="O302" s="86" t="s">
        <v>380</v>
      </c>
      <c r="P302" s="86" t="s">
        <v>380</v>
      </c>
      <c r="Q302" s="86" t="s">
        <v>380</v>
      </c>
      <c r="R302" s="83" t="s">
        <v>67</v>
      </c>
      <c r="S302" s="86"/>
    </row>
    <row r="303" spans="1:19" ht="44.25" customHeight="1">
      <c r="A303" s="735" t="s">
        <v>2408</v>
      </c>
      <c r="B303" s="735" t="s">
        <v>718</v>
      </c>
      <c r="C303" s="735" t="s">
        <v>719</v>
      </c>
      <c r="D303" s="740" t="s">
        <v>2379</v>
      </c>
      <c r="E303" s="740" t="s">
        <v>2411</v>
      </c>
      <c r="F303" s="752" t="s">
        <v>2394</v>
      </c>
      <c r="G303" s="153">
        <v>1</v>
      </c>
      <c r="H303" s="127" t="s">
        <v>2413</v>
      </c>
      <c r="I303" s="141" t="s">
        <v>2415</v>
      </c>
      <c r="J303" s="155"/>
      <c r="K303" s="104"/>
      <c r="L303" s="734"/>
      <c r="M303" s="84"/>
      <c r="N303" s="1"/>
      <c r="O303" s="86" t="s">
        <v>380</v>
      </c>
      <c r="P303" s="86" t="s">
        <v>380</v>
      </c>
      <c r="Q303" s="86" t="s">
        <v>380</v>
      </c>
      <c r="R303" s="83" t="s">
        <v>67</v>
      </c>
      <c r="S303" s="86"/>
    </row>
    <row r="304" spans="1:19" ht="16.5" customHeight="1">
      <c r="A304" s="665"/>
      <c r="B304" s="665"/>
      <c r="C304" s="665"/>
      <c r="D304" s="665"/>
      <c r="E304" s="665"/>
      <c r="F304" s="665"/>
      <c r="G304" s="26">
        <v>2</v>
      </c>
      <c r="H304" s="120" t="s">
        <v>2419</v>
      </c>
      <c r="I304" s="81" t="s">
        <v>2420</v>
      </c>
      <c r="J304" s="86"/>
      <c r="K304" s="104"/>
      <c r="L304" s="665"/>
      <c r="M304" s="84"/>
      <c r="N304" s="1"/>
      <c r="O304" s="86" t="s">
        <v>380</v>
      </c>
      <c r="P304" s="86" t="s">
        <v>380</v>
      </c>
      <c r="Q304" s="86" t="s">
        <v>380</v>
      </c>
      <c r="R304" s="83" t="s">
        <v>67</v>
      </c>
      <c r="S304" s="86"/>
    </row>
    <row r="305" spans="1:19" ht="16.5" customHeight="1">
      <c r="A305" s="665"/>
      <c r="B305" s="665"/>
      <c r="C305" s="665"/>
      <c r="D305" s="665"/>
      <c r="E305" s="665"/>
      <c r="F305" s="665"/>
      <c r="G305" s="26">
        <v>3</v>
      </c>
      <c r="H305" s="179" t="s">
        <v>2424</v>
      </c>
      <c r="I305" s="81" t="s">
        <v>2425</v>
      </c>
      <c r="J305" s="86"/>
      <c r="K305" s="104"/>
      <c r="L305" s="665"/>
      <c r="M305" s="84"/>
      <c r="N305" s="1"/>
      <c r="O305" s="86" t="s">
        <v>380</v>
      </c>
      <c r="P305" s="86" t="s">
        <v>380</v>
      </c>
      <c r="Q305" s="86" t="s">
        <v>380</v>
      </c>
      <c r="R305" s="83" t="s">
        <v>67</v>
      </c>
      <c r="S305" s="86"/>
    </row>
    <row r="306" spans="1:19" ht="77.25" customHeight="1">
      <c r="A306" s="666"/>
      <c r="B306" s="666"/>
      <c r="C306" s="666"/>
      <c r="D306" s="666"/>
      <c r="E306" s="666"/>
      <c r="F306" s="666"/>
      <c r="G306" s="26">
        <v>4</v>
      </c>
      <c r="H306" s="92" t="s">
        <v>2427</v>
      </c>
      <c r="I306" s="81" t="s">
        <v>2429</v>
      </c>
      <c r="J306" s="86"/>
      <c r="K306" s="104"/>
      <c r="L306" s="666"/>
      <c r="M306" s="84"/>
      <c r="N306" s="1"/>
      <c r="O306" s="86" t="s">
        <v>380</v>
      </c>
      <c r="P306" s="86" t="s">
        <v>380</v>
      </c>
      <c r="Q306" s="86" t="s">
        <v>380</v>
      </c>
      <c r="R306" s="83" t="s">
        <v>67</v>
      </c>
      <c r="S306" s="86"/>
    </row>
    <row r="307" spans="1:19" ht="16.5" customHeight="1">
      <c r="A307" s="735" t="s">
        <v>2430</v>
      </c>
      <c r="B307" s="735" t="s">
        <v>718</v>
      </c>
      <c r="C307" s="735" t="s">
        <v>719</v>
      </c>
      <c r="D307" s="740" t="s">
        <v>2379</v>
      </c>
      <c r="E307" s="740" t="s">
        <v>2431</v>
      </c>
      <c r="F307" s="740" t="s">
        <v>2394</v>
      </c>
      <c r="G307" s="26">
        <v>1</v>
      </c>
      <c r="H307" s="127" t="s">
        <v>2434</v>
      </c>
      <c r="I307" s="141" t="s">
        <v>2415</v>
      </c>
      <c r="J307" s="86"/>
      <c r="K307" s="104"/>
      <c r="L307" s="734"/>
      <c r="M307" s="84"/>
      <c r="N307" s="1"/>
      <c r="O307" s="86" t="s">
        <v>380</v>
      </c>
      <c r="P307" s="86" t="s">
        <v>380</v>
      </c>
      <c r="Q307" s="86" t="s">
        <v>380</v>
      </c>
      <c r="R307" s="83" t="s">
        <v>67</v>
      </c>
      <c r="S307" s="86"/>
    </row>
    <row r="308" spans="1:19" ht="16.5" customHeight="1">
      <c r="A308" s="665"/>
      <c r="B308" s="665"/>
      <c r="C308" s="665"/>
      <c r="D308" s="665"/>
      <c r="E308" s="665"/>
      <c r="F308" s="665"/>
      <c r="G308" s="26">
        <v>2</v>
      </c>
      <c r="H308" s="120" t="s">
        <v>2438</v>
      </c>
      <c r="I308" s="81" t="s">
        <v>2420</v>
      </c>
      <c r="J308" s="86"/>
      <c r="K308" s="104"/>
      <c r="L308" s="665"/>
      <c r="M308" s="84"/>
      <c r="N308" s="1"/>
      <c r="O308" s="86" t="s">
        <v>380</v>
      </c>
      <c r="P308" s="86" t="s">
        <v>380</v>
      </c>
      <c r="Q308" s="86" t="s">
        <v>380</v>
      </c>
      <c r="R308" s="83" t="s">
        <v>67</v>
      </c>
      <c r="S308" s="86"/>
    </row>
    <row r="309" spans="1:19" ht="16.5" customHeight="1">
      <c r="A309" s="665"/>
      <c r="B309" s="665"/>
      <c r="C309" s="665"/>
      <c r="D309" s="665"/>
      <c r="E309" s="665"/>
      <c r="F309" s="665"/>
      <c r="G309" s="26">
        <v>3</v>
      </c>
      <c r="H309" s="179" t="s">
        <v>2444</v>
      </c>
      <c r="I309" s="81" t="s">
        <v>2425</v>
      </c>
      <c r="J309" s="86"/>
      <c r="K309" s="104"/>
      <c r="L309" s="665"/>
      <c r="M309" s="84"/>
      <c r="N309" s="1"/>
      <c r="O309" s="86" t="s">
        <v>380</v>
      </c>
      <c r="P309" s="86" t="s">
        <v>380</v>
      </c>
      <c r="Q309" s="86" t="s">
        <v>380</v>
      </c>
      <c r="R309" s="83" t="s">
        <v>67</v>
      </c>
      <c r="S309" s="86"/>
    </row>
    <row r="310" spans="1:19" ht="82.5" customHeight="1">
      <c r="A310" s="666"/>
      <c r="B310" s="666"/>
      <c r="C310" s="666"/>
      <c r="D310" s="666"/>
      <c r="E310" s="666"/>
      <c r="F310" s="666"/>
      <c r="G310" s="26">
        <v>4</v>
      </c>
      <c r="H310" s="92" t="s">
        <v>2427</v>
      </c>
      <c r="I310" s="81" t="s">
        <v>2429</v>
      </c>
      <c r="J310" s="86"/>
      <c r="K310" s="104"/>
      <c r="L310" s="666"/>
      <c r="M310" s="84"/>
      <c r="N310" s="1"/>
      <c r="O310" s="86" t="s">
        <v>380</v>
      </c>
      <c r="P310" s="86" t="s">
        <v>380</v>
      </c>
      <c r="Q310" s="86" t="s">
        <v>380</v>
      </c>
      <c r="R310" s="83" t="s">
        <v>67</v>
      </c>
      <c r="S310" s="86"/>
    </row>
    <row r="311" spans="1:19" ht="57" customHeight="1">
      <c r="A311" s="735" t="s">
        <v>2449</v>
      </c>
      <c r="B311" s="735" t="s">
        <v>718</v>
      </c>
      <c r="C311" s="735" t="s">
        <v>719</v>
      </c>
      <c r="D311" s="740" t="s">
        <v>2379</v>
      </c>
      <c r="E311" s="740" t="s">
        <v>2451</v>
      </c>
      <c r="F311" s="740" t="s">
        <v>2394</v>
      </c>
      <c r="G311" s="26">
        <v>1</v>
      </c>
      <c r="H311" s="120" t="s">
        <v>2452</v>
      </c>
      <c r="I311" s="81" t="s">
        <v>2454</v>
      </c>
      <c r="J311" s="86"/>
      <c r="K311" s="104"/>
      <c r="L311" s="734"/>
      <c r="M311" s="84"/>
      <c r="N311" s="1"/>
      <c r="O311" s="86" t="s">
        <v>380</v>
      </c>
      <c r="P311" s="86" t="s">
        <v>380</v>
      </c>
      <c r="Q311" s="86" t="s">
        <v>380</v>
      </c>
      <c r="R311" s="83" t="s">
        <v>67</v>
      </c>
      <c r="S311" s="86"/>
    </row>
    <row r="312" spans="1:19" ht="81" customHeight="1">
      <c r="A312" s="666"/>
      <c r="B312" s="666"/>
      <c r="C312" s="666"/>
      <c r="D312" s="666"/>
      <c r="E312" s="666"/>
      <c r="F312" s="666"/>
      <c r="G312" s="26">
        <v>2</v>
      </c>
      <c r="H312" s="92" t="s">
        <v>2457</v>
      </c>
      <c r="I312" s="179" t="s">
        <v>2458</v>
      </c>
      <c r="J312" s="86"/>
      <c r="K312" s="104"/>
      <c r="L312" s="666"/>
      <c r="M312" s="84"/>
      <c r="N312" s="1"/>
      <c r="O312" s="86" t="s">
        <v>380</v>
      </c>
      <c r="P312" s="86" t="s">
        <v>380</v>
      </c>
      <c r="Q312" s="86" t="s">
        <v>380</v>
      </c>
      <c r="R312" s="83" t="s">
        <v>67</v>
      </c>
      <c r="S312" s="86"/>
    </row>
    <row r="313" spans="1:19" ht="88.5" customHeight="1">
      <c r="A313" s="735" t="s">
        <v>2461</v>
      </c>
      <c r="B313" s="735" t="s">
        <v>718</v>
      </c>
      <c r="C313" s="735" t="s">
        <v>719</v>
      </c>
      <c r="D313" s="740" t="s">
        <v>2379</v>
      </c>
      <c r="E313" s="740" t="s">
        <v>2464</v>
      </c>
      <c r="F313" s="740" t="s">
        <v>2394</v>
      </c>
      <c r="G313" s="26">
        <v>1</v>
      </c>
      <c r="H313" s="120" t="s">
        <v>2452</v>
      </c>
      <c r="I313" s="81" t="s">
        <v>2465</v>
      </c>
      <c r="J313" s="86"/>
      <c r="K313" s="104"/>
      <c r="L313" s="734"/>
      <c r="M313" s="84"/>
      <c r="N313" s="1"/>
      <c r="O313" s="86" t="s">
        <v>380</v>
      </c>
      <c r="P313" s="86" t="s">
        <v>380</v>
      </c>
      <c r="Q313" s="86" t="s">
        <v>380</v>
      </c>
      <c r="R313" s="83" t="s">
        <v>67</v>
      </c>
      <c r="S313" s="86"/>
    </row>
    <row r="314" spans="1:19" ht="63.75" customHeight="1">
      <c r="A314" s="666"/>
      <c r="B314" s="666"/>
      <c r="C314" s="666"/>
      <c r="D314" s="666"/>
      <c r="E314" s="666"/>
      <c r="F314" s="666"/>
      <c r="G314" s="26">
        <v>2</v>
      </c>
      <c r="H314" s="92" t="s">
        <v>2469</v>
      </c>
      <c r="I314" s="179" t="s">
        <v>2458</v>
      </c>
      <c r="J314" s="86"/>
      <c r="K314" s="104"/>
      <c r="L314" s="666"/>
      <c r="M314" s="84"/>
      <c r="N314" s="1"/>
      <c r="O314" s="86" t="s">
        <v>380</v>
      </c>
      <c r="P314" s="86" t="s">
        <v>380</v>
      </c>
      <c r="Q314" s="86" t="s">
        <v>380</v>
      </c>
      <c r="R314" s="83" t="s">
        <v>67</v>
      </c>
      <c r="S314" s="86"/>
    </row>
    <row r="315" spans="1:19" ht="90.75" customHeight="1">
      <c r="A315" s="735" t="s">
        <v>2470</v>
      </c>
      <c r="B315" s="735" t="s">
        <v>718</v>
      </c>
      <c r="C315" s="735" t="s">
        <v>719</v>
      </c>
      <c r="D315" s="740" t="s">
        <v>2379</v>
      </c>
      <c r="E315" s="740" t="s">
        <v>2474</v>
      </c>
      <c r="F315" s="740" t="s">
        <v>2477</v>
      </c>
      <c r="G315" s="26">
        <v>1</v>
      </c>
      <c r="H315" s="120" t="s">
        <v>2478</v>
      </c>
      <c r="I315" s="81" t="s">
        <v>2479</v>
      </c>
      <c r="J315" s="86"/>
      <c r="K315" s="104"/>
      <c r="L315" s="734"/>
      <c r="M315" s="84"/>
      <c r="N315" s="1"/>
      <c r="O315" s="86" t="s">
        <v>380</v>
      </c>
      <c r="P315" s="86" t="s">
        <v>380</v>
      </c>
      <c r="Q315" s="86" t="s">
        <v>380</v>
      </c>
      <c r="R315" s="83" t="s">
        <v>67</v>
      </c>
      <c r="S315" s="86"/>
    </row>
    <row r="316" spans="1:19" ht="93" customHeight="1">
      <c r="A316" s="666"/>
      <c r="B316" s="666"/>
      <c r="C316" s="666"/>
      <c r="D316" s="666"/>
      <c r="E316" s="666"/>
      <c r="F316" s="666"/>
      <c r="G316" s="26">
        <v>2</v>
      </c>
      <c r="H316" s="92" t="s">
        <v>2484</v>
      </c>
      <c r="I316" s="120" t="s">
        <v>2485</v>
      </c>
      <c r="J316" s="86"/>
      <c r="K316" s="104"/>
      <c r="L316" s="666"/>
      <c r="M316" s="84"/>
      <c r="N316" s="1"/>
      <c r="O316" s="86" t="s">
        <v>380</v>
      </c>
      <c r="P316" s="86" t="s">
        <v>380</v>
      </c>
      <c r="Q316" s="86" t="s">
        <v>380</v>
      </c>
      <c r="R316" s="83" t="s">
        <v>67</v>
      </c>
      <c r="S316" s="86"/>
    </row>
    <row r="317" spans="1:19" ht="116.25" customHeight="1">
      <c r="A317" s="735" t="s">
        <v>2490</v>
      </c>
      <c r="B317" s="735" t="s">
        <v>718</v>
      </c>
      <c r="C317" s="735" t="s">
        <v>719</v>
      </c>
      <c r="D317" s="740" t="s">
        <v>2379</v>
      </c>
      <c r="E317" s="740" t="s">
        <v>2493</v>
      </c>
      <c r="F317" s="740" t="s">
        <v>2477</v>
      </c>
      <c r="G317" s="26">
        <v>1</v>
      </c>
      <c r="H317" s="120" t="s">
        <v>2478</v>
      </c>
      <c r="I317" s="81" t="s">
        <v>2479</v>
      </c>
      <c r="J317" s="86"/>
      <c r="K317" s="104"/>
      <c r="L317" s="734"/>
      <c r="M317" s="84"/>
      <c r="N317" s="1"/>
      <c r="O317" s="86" t="s">
        <v>380</v>
      </c>
      <c r="P317" s="86" t="s">
        <v>380</v>
      </c>
      <c r="Q317" s="86" t="s">
        <v>380</v>
      </c>
      <c r="R317" s="83" t="s">
        <v>67</v>
      </c>
      <c r="S317" s="86"/>
    </row>
    <row r="318" spans="1:19" ht="114" customHeight="1">
      <c r="A318" s="666"/>
      <c r="B318" s="666"/>
      <c r="C318" s="666"/>
      <c r="D318" s="666"/>
      <c r="E318" s="666"/>
      <c r="F318" s="666"/>
      <c r="G318" s="26">
        <v>2</v>
      </c>
      <c r="H318" s="92" t="s">
        <v>2501</v>
      </c>
      <c r="I318" s="120" t="s">
        <v>2485</v>
      </c>
      <c r="J318" s="86"/>
      <c r="K318" s="104"/>
      <c r="L318" s="666"/>
      <c r="M318" s="84"/>
      <c r="N318" s="1"/>
      <c r="O318" s="86" t="s">
        <v>380</v>
      </c>
      <c r="P318" s="86" t="s">
        <v>380</v>
      </c>
      <c r="Q318" s="86" t="s">
        <v>380</v>
      </c>
      <c r="R318" s="83" t="s">
        <v>67</v>
      </c>
      <c r="S318" s="86"/>
    </row>
    <row r="319" spans="1:19" ht="16.5" customHeight="1">
      <c r="A319" s="180"/>
      <c r="B319" s="180"/>
      <c r="C319" s="180"/>
      <c r="D319" s="181"/>
      <c r="E319" s="181"/>
      <c r="F319" s="181"/>
      <c r="H319" s="9"/>
      <c r="I319" s="9"/>
      <c r="L319" s="180"/>
      <c r="M319" s="180"/>
      <c r="O319" s="180"/>
      <c r="P319" s="180"/>
      <c r="Q319" s="180"/>
      <c r="R319" s="180"/>
      <c r="S319" s="180"/>
    </row>
    <row r="320" spans="1:19" ht="16.5" customHeight="1">
      <c r="A320" s="180"/>
      <c r="B320" s="180"/>
      <c r="C320" s="180"/>
      <c r="D320" s="181"/>
      <c r="E320" s="181"/>
      <c r="F320" s="181"/>
      <c r="H320" s="9"/>
      <c r="I320" s="9"/>
      <c r="L320" s="180"/>
      <c r="M320" s="180"/>
      <c r="O320" s="180"/>
      <c r="P320" s="180"/>
      <c r="Q320" s="180"/>
      <c r="R320" s="180"/>
      <c r="S320" s="180"/>
    </row>
    <row r="321" spans="1:19" ht="16.5" customHeight="1">
      <c r="A321" s="180"/>
      <c r="B321" s="180"/>
      <c r="C321" s="180"/>
      <c r="D321" s="181"/>
      <c r="E321" s="181"/>
      <c r="F321" s="181"/>
      <c r="H321" s="9"/>
      <c r="I321" s="9"/>
      <c r="L321" s="180"/>
      <c r="M321" s="180"/>
      <c r="O321" s="180"/>
      <c r="P321" s="180"/>
      <c r="Q321" s="180"/>
      <c r="R321" s="180"/>
      <c r="S321" s="180"/>
    </row>
    <row r="322" spans="1:19" ht="16.5" customHeight="1">
      <c r="A322" s="180"/>
      <c r="B322" s="180"/>
      <c r="C322" s="180"/>
      <c r="D322" s="181"/>
      <c r="E322" s="181"/>
      <c r="F322" s="181"/>
      <c r="H322" s="9"/>
      <c r="I322" s="9"/>
      <c r="L322" s="180"/>
      <c r="M322" s="180"/>
      <c r="O322" s="180"/>
      <c r="P322" s="180"/>
      <c r="Q322" s="180"/>
      <c r="R322" s="180"/>
      <c r="S322" s="180"/>
    </row>
    <row r="323" spans="1:19" ht="16.5" customHeight="1">
      <c r="A323" s="180"/>
      <c r="B323" s="180"/>
      <c r="C323" s="180"/>
      <c r="D323" s="181"/>
      <c r="E323" s="181"/>
      <c r="F323" s="181"/>
      <c r="H323" s="9"/>
      <c r="I323" s="9"/>
      <c r="L323" s="180"/>
      <c r="M323" s="180"/>
      <c r="O323" s="180"/>
      <c r="P323" s="180"/>
      <c r="Q323" s="180"/>
      <c r="R323" s="180"/>
      <c r="S323" s="180"/>
    </row>
    <row r="324" spans="1:19" ht="16.5" customHeight="1">
      <c r="A324" s="180"/>
      <c r="B324" s="180"/>
      <c r="C324" s="180"/>
      <c r="D324" s="181"/>
      <c r="E324" s="181"/>
      <c r="F324" s="181"/>
      <c r="H324" s="9"/>
      <c r="I324" s="9"/>
      <c r="L324" s="180"/>
      <c r="M324" s="180"/>
      <c r="O324" s="180"/>
      <c r="P324" s="180"/>
      <c r="Q324" s="180"/>
      <c r="R324" s="180"/>
      <c r="S324" s="180"/>
    </row>
    <row r="325" spans="1:19" ht="16.5" customHeight="1">
      <c r="A325" s="180"/>
      <c r="B325" s="180"/>
      <c r="C325" s="180"/>
      <c r="D325" s="181"/>
      <c r="E325" s="181"/>
      <c r="F325" s="181"/>
      <c r="H325" s="9"/>
      <c r="I325" s="9"/>
      <c r="L325" s="180"/>
      <c r="M325" s="180"/>
      <c r="O325" s="180"/>
      <c r="P325" s="180"/>
      <c r="Q325" s="180"/>
      <c r="R325" s="180"/>
      <c r="S325" s="180"/>
    </row>
    <row r="326" spans="1:19" ht="16.5" customHeight="1">
      <c r="A326" s="180"/>
      <c r="B326" s="180"/>
      <c r="C326" s="180"/>
      <c r="D326" s="181"/>
      <c r="E326" s="181"/>
      <c r="F326" s="181"/>
      <c r="H326" s="9"/>
      <c r="I326" s="9"/>
      <c r="L326" s="180"/>
      <c r="M326" s="180"/>
      <c r="O326" s="180"/>
      <c r="P326" s="180"/>
      <c r="Q326" s="180"/>
      <c r="R326" s="180"/>
      <c r="S326" s="180"/>
    </row>
    <row r="327" spans="1:19" ht="16.5" customHeight="1">
      <c r="A327" s="180"/>
      <c r="B327" s="180"/>
      <c r="C327" s="180"/>
      <c r="D327" s="181"/>
      <c r="E327" s="181"/>
      <c r="F327" s="181"/>
      <c r="H327" s="9"/>
      <c r="I327" s="9"/>
      <c r="L327" s="180"/>
      <c r="M327" s="180"/>
      <c r="O327" s="180"/>
      <c r="P327" s="180"/>
      <c r="Q327" s="180"/>
      <c r="R327" s="180"/>
      <c r="S327" s="180"/>
    </row>
    <row r="328" spans="1:19" ht="16.5" customHeight="1">
      <c r="A328" s="180"/>
      <c r="B328" s="180"/>
      <c r="C328" s="180"/>
      <c r="D328" s="181"/>
      <c r="E328" s="181"/>
      <c r="F328" s="181"/>
      <c r="H328" s="9"/>
      <c r="I328" s="9"/>
      <c r="L328" s="180"/>
      <c r="M328" s="180"/>
      <c r="O328" s="180"/>
      <c r="P328" s="180"/>
      <c r="Q328" s="180"/>
      <c r="R328" s="180"/>
      <c r="S328" s="180"/>
    </row>
    <row r="329" spans="1:19" ht="16.5" customHeight="1">
      <c r="A329" s="180"/>
      <c r="B329" s="180"/>
      <c r="C329" s="180"/>
      <c r="D329" s="181"/>
      <c r="E329" s="181"/>
      <c r="F329" s="181"/>
      <c r="H329" s="9"/>
      <c r="I329" s="9"/>
      <c r="L329" s="180"/>
      <c r="M329" s="180"/>
      <c r="O329" s="180"/>
      <c r="P329" s="180"/>
      <c r="Q329" s="180"/>
      <c r="R329" s="180"/>
      <c r="S329" s="180"/>
    </row>
    <row r="330" spans="1:19" ht="16.5" customHeight="1">
      <c r="A330" s="180"/>
      <c r="B330" s="180"/>
      <c r="C330" s="180"/>
      <c r="D330" s="181"/>
      <c r="E330" s="181"/>
      <c r="F330" s="181"/>
      <c r="H330" s="9"/>
      <c r="I330" s="9"/>
      <c r="L330" s="180"/>
      <c r="M330" s="180"/>
      <c r="O330" s="180"/>
      <c r="P330" s="180"/>
      <c r="Q330" s="180"/>
      <c r="R330" s="180"/>
      <c r="S330" s="180"/>
    </row>
    <row r="331" spans="1:19" ht="16.5" customHeight="1">
      <c r="A331" s="180"/>
      <c r="B331" s="180"/>
      <c r="C331" s="180"/>
      <c r="D331" s="181"/>
      <c r="E331" s="181"/>
      <c r="F331" s="181"/>
      <c r="H331" s="9"/>
      <c r="I331" s="9"/>
      <c r="L331" s="180"/>
      <c r="M331" s="180"/>
      <c r="O331" s="180"/>
      <c r="P331" s="180"/>
      <c r="Q331" s="180"/>
      <c r="R331" s="180"/>
      <c r="S331" s="180"/>
    </row>
    <row r="332" spans="1:19" ht="16.5" customHeight="1">
      <c r="A332" s="180"/>
      <c r="B332" s="180"/>
      <c r="C332" s="180"/>
      <c r="D332" s="181"/>
      <c r="E332" s="181"/>
      <c r="F332" s="181"/>
      <c r="H332" s="9"/>
      <c r="I332" s="9"/>
      <c r="L332" s="180"/>
      <c r="M332" s="180"/>
      <c r="O332" s="180"/>
      <c r="P332" s="180"/>
      <c r="Q332" s="180"/>
      <c r="R332" s="180"/>
      <c r="S332" s="180"/>
    </row>
    <row r="333" spans="1:19" ht="16.5" customHeight="1">
      <c r="A333" s="180"/>
      <c r="B333" s="180"/>
      <c r="C333" s="180"/>
      <c r="D333" s="181"/>
      <c r="E333" s="181"/>
      <c r="F333" s="181"/>
      <c r="H333" s="9"/>
      <c r="I333" s="9"/>
      <c r="L333" s="180"/>
      <c r="M333" s="180"/>
      <c r="O333" s="180"/>
      <c r="P333" s="180"/>
      <c r="Q333" s="180"/>
      <c r="R333" s="180"/>
      <c r="S333" s="180"/>
    </row>
    <row r="334" spans="1:19" ht="16.5" customHeight="1">
      <c r="A334" s="180"/>
      <c r="B334" s="180"/>
      <c r="C334" s="180"/>
      <c r="D334" s="181"/>
      <c r="E334" s="181"/>
      <c r="F334" s="181"/>
      <c r="H334" s="9"/>
      <c r="I334" s="9"/>
      <c r="L334" s="180"/>
      <c r="M334" s="180"/>
      <c r="O334" s="180"/>
      <c r="P334" s="180"/>
      <c r="Q334" s="180"/>
      <c r="R334" s="180"/>
      <c r="S334" s="180"/>
    </row>
    <row r="335" spans="1:19" ht="16.5" customHeight="1">
      <c r="A335" s="180"/>
      <c r="B335" s="180"/>
      <c r="C335" s="180"/>
      <c r="D335" s="181"/>
      <c r="E335" s="181"/>
      <c r="F335" s="181"/>
      <c r="H335" s="9"/>
      <c r="I335" s="9"/>
      <c r="L335" s="180"/>
      <c r="M335" s="180"/>
      <c r="O335" s="180"/>
      <c r="P335" s="180"/>
      <c r="Q335" s="180"/>
      <c r="R335" s="180"/>
      <c r="S335" s="180"/>
    </row>
    <row r="336" spans="1:19" ht="16.5" customHeight="1">
      <c r="A336" s="180"/>
      <c r="B336" s="180"/>
      <c r="C336" s="180"/>
      <c r="D336" s="181"/>
      <c r="E336" s="181"/>
      <c r="F336" s="181"/>
      <c r="H336" s="9"/>
      <c r="I336" s="9"/>
      <c r="L336" s="180"/>
      <c r="M336" s="180"/>
      <c r="O336" s="180"/>
      <c r="P336" s="180"/>
      <c r="Q336" s="180"/>
      <c r="R336" s="180"/>
      <c r="S336" s="180"/>
    </row>
    <row r="337" spans="1:19" ht="16.5" customHeight="1">
      <c r="A337" s="180"/>
      <c r="B337" s="180"/>
      <c r="C337" s="180"/>
      <c r="D337" s="181"/>
      <c r="E337" s="181"/>
      <c r="F337" s="181"/>
      <c r="H337" s="9"/>
      <c r="I337" s="9"/>
      <c r="L337" s="180"/>
      <c r="M337" s="180"/>
      <c r="O337" s="180"/>
      <c r="P337" s="180"/>
      <c r="Q337" s="180"/>
      <c r="R337" s="180"/>
      <c r="S337" s="180"/>
    </row>
    <row r="338" spans="1:19" ht="16.5" customHeight="1">
      <c r="A338" s="180"/>
      <c r="B338" s="180"/>
      <c r="C338" s="180"/>
      <c r="D338" s="181"/>
      <c r="E338" s="181"/>
      <c r="F338" s="181"/>
      <c r="H338" s="9"/>
      <c r="I338" s="9"/>
      <c r="L338" s="180"/>
      <c r="M338" s="180"/>
      <c r="O338" s="180"/>
      <c r="P338" s="180"/>
      <c r="Q338" s="180"/>
      <c r="R338" s="180"/>
      <c r="S338" s="180"/>
    </row>
    <row r="339" spans="1:19" ht="16.5" customHeight="1">
      <c r="A339" s="180"/>
      <c r="B339" s="180"/>
      <c r="C339" s="180"/>
      <c r="D339" s="181"/>
      <c r="E339" s="181"/>
      <c r="F339" s="181"/>
      <c r="H339" s="9"/>
      <c r="I339" s="9"/>
      <c r="L339" s="180"/>
      <c r="M339" s="180"/>
      <c r="O339" s="180"/>
      <c r="P339" s="180"/>
      <c r="Q339" s="180"/>
      <c r="R339" s="180"/>
      <c r="S339" s="180"/>
    </row>
    <row r="340" spans="1:19" ht="16.5" customHeight="1">
      <c r="A340" s="180"/>
      <c r="B340" s="180"/>
      <c r="C340" s="180"/>
      <c r="D340" s="181"/>
      <c r="E340" s="181"/>
      <c r="F340" s="181"/>
      <c r="H340" s="9"/>
      <c r="I340" s="9"/>
      <c r="L340" s="180"/>
      <c r="M340" s="180"/>
      <c r="O340" s="180"/>
      <c r="P340" s="180"/>
      <c r="Q340" s="180"/>
      <c r="R340" s="180"/>
      <c r="S340" s="180"/>
    </row>
    <row r="341" spans="1:19" ht="16.5" customHeight="1">
      <c r="A341" s="180"/>
      <c r="B341" s="180"/>
      <c r="C341" s="180"/>
      <c r="D341" s="181"/>
      <c r="E341" s="181"/>
      <c r="F341" s="181"/>
      <c r="H341" s="9"/>
      <c r="I341" s="9"/>
      <c r="L341" s="180"/>
      <c r="M341" s="180"/>
      <c r="O341" s="180"/>
      <c r="P341" s="180"/>
      <c r="Q341" s="180"/>
      <c r="R341" s="180"/>
      <c r="S341" s="180"/>
    </row>
    <row r="342" spans="1:19" ht="16.5" customHeight="1">
      <c r="A342" s="180"/>
      <c r="B342" s="180"/>
      <c r="C342" s="180"/>
      <c r="D342" s="181"/>
      <c r="E342" s="181"/>
      <c r="F342" s="181"/>
      <c r="H342" s="9"/>
      <c r="I342" s="9"/>
      <c r="L342" s="180"/>
      <c r="M342" s="180"/>
      <c r="O342" s="180"/>
      <c r="P342" s="180"/>
      <c r="Q342" s="180"/>
      <c r="R342" s="180"/>
      <c r="S342" s="180"/>
    </row>
    <row r="343" spans="1:19" ht="16.5" customHeight="1">
      <c r="A343" s="180"/>
      <c r="B343" s="180"/>
      <c r="C343" s="180"/>
      <c r="D343" s="181"/>
      <c r="E343" s="181"/>
      <c r="F343" s="181"/>
      <c r="H343" s="9"/>
      <c r="I343" s="9"/>
      <c r="L343" s="180"/>
      <c r="M343" s="180"/>
      <c r="O343" s="180"/>
      <c r="P343" s="180"/>
      <c r="Q343" s="180"/>
      <c r="R343" s="180"/>
      <c r="S343" s="180"/>
    </row>
    <row r="344" spans="1:19" ht="16.5" customHeight="1">
      <c r="A344" s="180"/>
      <c r="B344" s="180"/>
      <c r="C344" s="180"/>
      <c r="D344" s="181"/>
      <c r="E344" s="181"/>
      <c r="F344" s="181"/>
      <c r="H344" s="9"/>
      <c r="I344" s="9"/>
      <c r="L344" s="180"/>
      <c r="M344" s="180"/>
      <c r="O344" s="180"/>
      <c r="P344" s="180"/>
      <c r="Q344" s="180"/>
      <c r="R344" s="180"/>
      <c r="S344" s="180"/>
    </row>
    <row r="345" spans="1:19" ht="16.5" customHeight="1">
      <c r="A345" s="180"/>
      <c r="B345" s="180"/>
      <c r="C345" s="180"/>
      <c r="D345" s="181"/>
      <c r="E345" s="181"/>
      <c r="F345" s="181"/>
      <c r="H345" s="9"/>
      <c r="I345" s="9"/>
      <c r="L345" s="180"/>
      <c r="M345" s="180"/>
      <c r="O345" s="180"/>
      <c r="P345" s="180"/>
      <c r="Q345" s="180"/>
      <c r="R345" s="180"/>
      <c r="S345" s="180"/>
    </row>
    <row r="346" spans="1:19" ht="16.5" customHeight="1">
      <c r="A346" s="180"/>
      <c r="B346" s="180"/>
      <c r="C346" s="180"/>
      <c r="D346" s="181"/>
      <c r="E346" s="181"/>
      <c r="F346" s="181"/>
      <c r="H346" s="9"/>
      <c r="I346" s="9"/>
      <c r="L346" s="180"/>
      <c r="M346" s="180"/>
      <c r="O346" s="180"/>
      <c r="P346" s="180"/>
      <c r="Q346" s="180"/>
      <c r="R346" s="180"/>
      <c r="S346" s="180"/>
    </row>
    <row r="347" spans="1:19" ht="16.5" customHeight="1">
      <c r="A347" s="180"/>
      <c r="B347" s="180"/>
      <c r="C347" s="180"/>
      <c r="D347" s="181"/>
      <c r="E347" s="181"/>
      <c r="F347" s="181"/>
      <c r="H347" s="9"/>
      <c r="I347" s="9"/>
      <c r="L347" s="180"/>
      <c r="M347" s="180"/>
      <c r="O347" s="180"/>
      <c r="P347" s="180"/>
      <c r="Q347" s="180"/>
      <c r="R347" s="180"/>
      <c r="S347" s="180"/>
    </row>
    <row r="348" spans="1:19" ht="16.5" customHeight="1">
      <c r="A348" s="180"/>
      <c r="B348" s="180"/>
      <c r="C348" s="180"/>
      <c r="D348" s="181"/>
      <c r="E348" s="181"/>
      <c r="F348" s="181"/>
      <c r="H348" s="9"/>
      <c r="I348" s="9"/>
      <c r="L348" s="180"/>
      <c r="M348" s="180"/>
      <c r="O348" s="180"/>
      <c r="P348" s="180"/>
      <c r="Q348" s="180"/>
      <c r="R348" s="180"/>
      <c r="S348" s="180"/>
    </row>
    <row r="349" spans="1:19" ht="16.5" customHeight="1">
      <c r="A349" s="180"/>
      <c r="B349" s="180"/>
      <c r="C349" s="180"/>
      <c r="D349" s="181"/>
      <c r="E349" s="181"/>
      <c r="F349" s="181"/>
      <c r="H349" s="9"/>
      <c r="I349" s="9"/>
      <c r="L349" s="180"/>
      <c r="M349" s="180"/>
      <c r="O349" s="180"/>
      <c r="P349" s="180"/>
      <c r="Q349" s="180"/>
      <c r="R349" s="180"/>
      <c r="S349" s="180"/>
    </row>
    <row r="350" spans="1:19" ht="16.5" customHeight="1">
      <c r="A350" s="180"/>
      <c r="B350" s="180"/>
      <c r="C350" s="180"/>
      <c r="D350" s="181"/>
      <c r="E350" s="181"/>
      <c r="F350" s="181"/>
      <c r="H350" s="9"/>
      <c r="I350" s="9"/>
      <c r="L350" s="180"/>
      <c r="M350" s="180"/>
      <c r="O350" s="180"/>
      <c r="P350" s="180"/>
      <c r="Q350" s="180"/>
      <c r="R350" s="180"/>
      <c r="S350" s="180"/>
    </row>
    <row r="351" spans="1:19" ht="16.5" customHeight="1">
      <c r="A351" s="180"/>
      <c r="B351" s="180"/>
      <c r="C351" s="180"/>
      <c r="D351" s="181"/>
      <c r="E351" s="181"/>
      <c r="F351" s="181"/>
      <c r="H351" s="9"/>
      <c r="I351" s="9"/>
      <c r="L351" s="180"/>
      <c r="M351" s="180"/>
      <c r="O351" s="180"/>
      <c r="P351" s="180"/>
      <c r="Q351" s="180"/>
      <c r="R351" s="180"/>
      <c r="S351" s="180"/>
    </row>
    <row r="352" spans="1:19" ht="16.5" customHeight="1">
      <c r="A352" s="180"/>
      <c r="B352" s="180"/>
      <c r="C352" s="180"/>
      <c r="D352" s="181"/>
      <c r="E352" s="181"/>
      <c r="F352" s="181"/>
      <c r="H352" s="9"/>
      <c r="I352" s="9"/>
      <c r="L352" s="180"/>
      <c r="M352" s="180"/>
      <c r="O352" s="180"/>
      <c r="P352" s="180"/>
      <c r="Q352" s="180"/>
      <c r="R352" s="180"/>
      <c r="S352" s="180"/>
    </row>
    <row r="353" spans="1:19" ht="16.5" customHeight="1">
      <c r="A353" s="180"/>
      <c r="B353" s="180"/>
      <c r="C353" s="180"/>
      <c r="D353" s="181"/>
      <c r="E353" s="181"/>
      <c r="F353" s="181"/>
      <c r="H353" s="9"/>
      <c r="I353" s="9"/>
      <c r="L353" s="180"/>
      <c r="M353" s="180"/>
      <c r="O353" s="180"/>
      <c r="P353" s="180"/>
      <c r="Q353" s="180"/>
      <c r="R353" s="180"/>
      <c r="S353" s="180"/>
    </row>
    <row r="354" spans="1:19" ht="16.5" customHeight="1">
      <c r="A354" s="180"/>
      <c r="B354" s="180"/>
      <c r="C354" s="180"/>
      <c r="D354" s="181"/>
      <c r="E354" s="181"/>
      <c r="F354" s="181"/>
      <c r="H354" s="9"/>
      <c r="I354" s="9"/>
      <c r="L354" s="180"/>
      <c r="M354" s="180"/>
      <c r="O354" s="180"/>
      <c r="P354" s="180"/>
      <c r="Q354" s="180"/>
      <c r="R354" s="180"/>
      <c r="S354" s="180"/>
    </row>
    <row r="355" spans="1:19" ht="16.5" customHeight="1">
      <c r="A355" s="180"/>
      <c r="B355" s="180"/>
      <c r="C355" s="180"/>
      <c r="D355" s="181"/>
      <c r="E355" s="181"/>
      <c r="F355" s="181"/>
      <c r="H355" s="9"/>
      <c r="I355" s="9"/>
      <c r="L355" s="180"/>
      <c r="M355" s="180"/>
      <c r="O355" s="180"/>
      <c r="P355" s="180"/>
      <c r="Q355" s="180"/>
      <c r="R355" s="180"/>
      <c r="S355" s="180"/>
    </row>
    <row r="356" spans="1:19" ht="16.5" customHeight="1">
      <c r="A356" s="180"/>
      <c r="B356" s="180"/>
      <c r="C356" s="180"/>
      <c r="D356" s="181"/>
      <c r="E356" s="181"/>
      <c r="F356" s="181"/>
      <c r="H356" s="9"/>
      <c r="I356" s="9"/>
      <c r="L356" s="180"/>
      <c r="M356" s="180"/>
      <c r="O356" s="180"/>
      <c r="P356" s="180"/>
      <c r="Q356" s="180"/>
      <c r="R356" s="180"/>
      <c r="S356" s="180"/>
    </row>
    <row r="357" spans="1:19" ht="16.5" customHeight="1">
      <c r="A357" s="180"/>
      <c r="B357" s="180"/>
      <c r="C357" s="180"/>
      <c r="D357" s="181"/>
      <c r="E357" s="181"/>
      <c r="F357" s="181"/>
      <c r="H357" s="9"/>
      <c r="I357" s="9"/>
      <c r="L357" s="180"/>
      <c r="M357" s="180"/>
      <c r="O357" s="180"/>
      <c r="P357" s="180"/>
      <c r="Q357" s="180"/>
      <c r="R357" s="180"/>
      <c r="S357" s="180"/>
    </row>
    <row r="358" spans="1:19" ht="16.5" customHeight="1">
      <c r="A358" s="180"/>
      <c r="B358" s="180"/>
      <c r="C358" s="180"/>
      <c r="D358" s="181"/>
      <c r="E358" s="181"/>
      <c r="F358" s="181"/>
      <c r="H358" s="9"/>
      <c r="I358" s="9"/>
      <c r="L358" s="180"/>
      <c r="M358" s="180"/>
      <c r="O358" s="180"/>
      <c r="P358" s="180"/>
      <c r="Q358" s="180"/>
      <c r="R358" s="180"/>
      <c r="S358" s="180"/>
    </row>
    <row r="359" spans="1:19" ht="16.5" customHeight="1">
      <c r="A359" s="180"/>
      <c r="B359" s="180"/>
      <c r="C359" s="180"/>
      <c r="D359" s="181"/>
      <c r="E359" s="181"/>
      <c r="F359" s="181"/>
      <c r="H359" s="9"/>
      <c r="I359" s="9"/>
      <c r="L359" s="180"/>
      <c r="M359" s="180"/>
      <c r="O359" s="180"/>
      <c r="P359" s="180"/>
      <c r="Q359" s="180"/>
      <c r="R359" s="180"/>
      <c r="S359" s="180"/>
    </row>
    <row r="360" spans="1:19" ht="16.5" customHeight="1">
      <c r="A360" s="180"/>
      <c r="B360" s="180"/>
      <c r="C360" s="180"/>
      <c r="D360" s="181"/>
      <c r="E360" s="181"/>
      <c r="F360" s="181"/>
      <c r="H360" s="9"/>
      <c r="I360" s="9"/>
      <c r="L360" s="180"/>
      <c r="M360" s="180"/>
      <c r="O360" s="180"/>
      <c r="P360" s="180"/>
      <c r="Q360" s="180"/>
      <c r="R360" s="180"/>
      <c r="S360" s="180"/>
    </row>
    <row r="361" spans="1:19" ht="16.5" customHeight="1">
      <c r="A361" s="180"/>
      <c r="B361" s="180"/>
      <c r="C361" s="180"/>
      <c r="D361" s="181"/>
      <c r="E361" s="181"/>
      <c r="F361" s="181"/>
      <c r="H361" s="9"/>
      <c r="I361" s="9"/>
      <c r="L361" s="180"/>
      <c r="M361" s="180"/>
      <c r="O361" s="180"/>
      <c r="P361" s="180"/>
      <c r="Q361" s="180"/>
      <c r="R361" s="180"/>
      <c r="S361" s="180"/>
    </row>
    <row r="362" spans="1:19" ht="16.5" customHeight="1">
      <c r="A362" s="180"/>
      <c r="B362" s="180"/>
      <c r="C362" s="180"/>
      <c r="D362" s="181"/>
      <c r="E362" s="181"/>
      <c r="F362" s="181"/>
      <c r="H362" s="9"/>
      <c r="I362" s="9"/>
      <c r="L362" s="180"/>
      <c r="M362" s="180"/>
      <c r="O362" s="180"/>
      <c r="P362" s="180"/>
      <c r="Q362" s="180"/>
      <c r="R362" s="180"/>
      <c r="S362" s="180"/>
    </row>
    <row r="363" spans="1:19" ht="16.5" customHeight="1">
      <c r="A363" s="180"/>
      <c r="B363" s="180"/>
      <c r="C363" s="180"/>
      <c r="D363" s="181"/>
      <c r="E363" s="181"/>
      <c r="F363" s="181"/>
      <c r="H363" s="9"/>
      <c r="I363" s="9"/>
      <c r="L363" s="180"/>
      <c r="M363" s="180"/>
      <c r="O363" s="180"/>
      <c r="P363" s="180"/>
      <c r="Q363" s="180"/>
      <c r="R363" s="180"/>
      <c r="S363" s="180"/>
    </row>
    <row r="364" spans="1:19" ht="16.5" customHeight="1">
      <c r="A364" s="180"/>
      <c r="B364" s="180"/>
      <c r="C364" s="180"/>
      <c r="D364" s="181"/>
      <c r="E364" s="181"/>
      <c r="F364" s="181"/>
      <c r="H364" s="9"/>
      <c r="I364" s="9"/>
      <c r="L364" s="180"/>
      <c r="M364" s="180"/>
      <c r="O364" s="180"/>
      <c r="P364" s="180"/>
      <c r="Q364" s="180"/>
      <c r="R364" s="180"/>
      <c r="S364" s="180"/>
    </row>
    <row r="365" spans="1:19" ht="16.5" customHeight="1">
      <c r="A365" s="180"/>
      <c r="B365" s="180"/>
      <c r="C365" s="180"/>
      <c r="D365" s="181"/>
      <c r="E365" s="181"/>
      <c r="F365" s="181"/>
      <c r="H365" s="9"/>
      <c r="I365" s="9"/>
      <c r="L365" s="180"/>
      <c r="M365" s="180"/>
      <c r="O365" s="180"/>
      <c r="P365" s="180"/>
      <c r="Q365" s="180"/>
      <c r="R365" s="180"/>
      <c r="S365" s="180"/>
    </row>
    <row r="366" spans="1:19" ht="16.5" customHeight="1">
      <c r="A366" s="180"/>
      <c r="B366" s="180"/>
      <c r="C366" s="180"/>
      <c r="D366" s="181"/>
      <c r="E366" s="181"/>
      <c r="F366" s="181"/>
      <c r="H366" s="9"/>
      <c r="I366" s="9"/>
      <c r="L366" s="180"/>
      <c r="M366" s="180"/>
      <c r="O366" s="180"/>
      <c r="P366" s="180"/>
      <c r="Q366" s="180"/>
      <c r="R366" s="180"/>
      <c r="S366" s="180"/>
    </row>
    <row r="367" spans="1:19" ht="16.5" customHeight="1">
      <c r="A367" s="180"/>
      <c r="B367" s="180"/>
      <c r="C367" s="180"/>
      <c r="D367" s="181"/>
      <c r="E367" s="181"/>
      <c r="F367" s="181"/>
      <c r="H367" s="9"/>
      <c r="I367" s="9"/>
      <c r="L367" s="180"/>
      <c r="M367" s="180"/>
      <c r="O367" s="180"/>
      <c r="P367" s="180"/>
      <c r="Q367" s="180"/>
      <c r="R367" s="180"/>
      <c r="S367" s="180"/>
    </row>
    <row r="368" spans="1:19" ht="16.5" customHeight="1">
      <c r="A368" s="180"/>
      <c r="B368" s="180"/>
      <c r="C368" s="180"/>
      <c r="D368" s="181"/>
      <c r="E368" s="181"/>
      <c r="F368" s="181"/>
      <c r="H368" s="9"/>
      <c r="I368" s="9"/>
      <c r="L368" s="180"/>
      <c r="M368" s="180"/>
      <c r="O368" s="180"/>
      <c r="P368" s="180"/>
      <c r="Q368" s="180"/>
      <c r="R368" s="180"/>
      <c r="S368" s="180"/>
    </row>
    <row r="369" spans="1:19" ht="16.5" customHeight="1">
      <c r="A369" s="180"/>
      <c r="B369" s="180"/>
      <c r="C369" s="180"/>
      <c r="D369" s="181"/>
      <c r="E369" s="181"/>
      <c r="F369" s="181"/>
      <c r="H369" s="9"/>
      <c r="I369" s="9"/>
      <c r="L369" s="180"/>
      <c r="M369" s="180"/>
      <c r="O369" s="180"/>
      <c r="P369" s="180"/>
      <c r="Q369" s="180"/>
      <c r="R369" s="180"/>
      <c r="S369" s="180"/>
    </row>
    <row r="370" spans="1:19" ht="16.5" customHeight="1">
      <c r="A370" s="180"/>
      <c r="B370" s="180"/>
      <c r="C370" s="180"/>
      <c r="D370" s="181"/>
      <c r="E370" s="181"/>
      <c r="F370" s="181"/>
      <c r="H370" s="9"/>
      <c r="I370" s="9"/>
      <c r="L370" s="180"/>
      <c r="M370" s="180"/>
      <c r="O370" s="180"/>
      <c r="P370" s="180"/>
      <c r="Q370" s="180"/>
      <c r="R370" s="180"/>
      <c r="S370" s="180"/>
    </row>
    <row r="371" spans="1:19" ht="16.5" customHeight="1">
      <c r="A371" s="180"/>
      <c r="B371" s="180"/>
      <c r="C371" s="180"/>
      <c r="D371" s="181"/>
      <c r="E371" s="181"/>
      <c r="F371" s="181"/>
      <c r="H371" s="9"/>
      <c r="I371" s="9"/>
      <c r="L371" s="180"/>
      <c r="M371" s="180"/>
      <c r="O371" s="180"/>
      <c r="P371" s="180"/>
      <c r="Q371" s="180"/>
      <c r="R371" s="180"/>
      <c r="S371" s="180"/>
    </row>
    <row r="372" spans="1:19" ht="16.5" customHeight="1">
      <c r="A372" s="180"/>
      <c r="B372" s="180"/>
      <c r="C372" s="180"/>
      <c r="D372" s="181"/>
      <c r="E372" s="181"/>
      <c r="F372" s="181"/>
      <c r="H372" s="9"/>
      <c r="I372" s="9"/>
      <c r="L372" s="180"/>
      <c r="M372" s="180"/>
      <c r="O372" s="180"/>
      <c r="P372" s="180"/>
      <c r="Q372" s="180"/>
      <c r="R372" s="180"/>
      <c r="S372" s="180"/>
    </row>
    <row r="373" spans="1:19" ht="16.5" customHeight="1">
      <c r="A373" s="180"/>
      <c r="B373" s="180"/>
      <c r="C373" s="180"/>
      <c r="D373" s="181"/>
      <c r="E373" s="181"/>
      <c r="F373" s="181"/>
      <c r="H373" s="9"/>
      <c r="I373" s="9"/>
      <c r="L373" s="180"/>
      <c r="M373" s="180"/>
      <c r="O373" s="180"/>
      <c r="P373" s="180"/>
      <c r="Q373" s="180"/>
      <c r="R373" s="180"/>
      <c r="S373" s="180"/>
    </row>
    <row r="374" spans="1:19" ht="16.5" customHeight="1">
      <c r="A374" s="180"/>
      <c r="B374" s="180"/>
      <c r="C374" s="180"/>
      <c r="D374" s="181"/>
      <c r="E374" s="181"/>
      <c r="F374" s="181"/>
      <c r="H374" s="9"/>
      <c r="I374" s="9"/>
      <c r="L374" s="180"/>
      <c r="M374" s="180"/>
      <c r="O374" s="180"/>
      <c r="P374" s="180"/>
      <c r="Q374" s="180"/>
      <c r="R374" s="180"/>
      <c r="S374" s="180"/>
    </row>
    <row r="375" spans="1:19" ht="16.5" customHeight="1">
      <c r="A375" s="180"/>
      <c r="B375" s="180"/>
      <c r="C375" s="180"/>
      <c r="D375" s="181"/>
      <c r="E375" s="181"/>
      <c r="F375" s="181"/>
      <c r="H375" s="9"/>
      <c r="I375" s="9"/>
      <c r="L375" s="180"/>
      <c r="M375" s="180"/>
      <c r="O375" s="180"/>
      <c r="P375" s="180"/>
      <c r="Q375" s="180"/>
      <c r="R375" s="180"/>
      <c r="S375" s="180"/>
    </row>
    <row r="376" spans="1:19" ht="16.5" customHeight="1">
      <c r="A376" s="180"/>
      <c r="B376" s="180"/>
      <c r="C376" s="180"/>
      <c r="D376" s="181"/>
      <c r="E376" s="181"/>
      <c r="F376" s="181"/>
      <c r="H376" s="9"/>
      <c r="I376" s="9"/>
      <c r="L376" s="180"/>
      <c r="M376" s="180"/>
      <c r="O376" s="180"/>
      <c r="P376" s="180"/>
      <c r="Q376" s="180"/>
      <c r="R376" s="180"/>
      <c r="S376" s="180"/>
    </row>
    <row r="377" spans="1:19" ht="16.5" customHeight="1">
      <c r="A377" s="180"/>
      <c r="B377" s="180"/>
      <c r="C377" s="180"/>
      <c r="D377" s="181"/>
      <c r="E377" s="181"/>
      <c r="F377" s="181"/>
      <c r="H377" s="9"/>
      <c r="I377" s="9"/>
      <c r="L377" s="180"/>
      <c r="M377" s="180"/>
      <c r="O377" s="180"/>
      <c r="P377" s="180"/>
      <c r="Q377" s="180"/>
      <c r="R377" s="180"/>
      <c r="S377" s="180"/>
    </row>
    <row r="378" spans="1:19" ht="16.5" customHeight="1">
      <c r="A378" s="180"/>
      <c r="B378" s="180"/>
      <c r="C378" s="180"/>
      <c r="D378" s="181"/>
      <c r="E378" s="181"/>
      <c r="F378" s="181"/>
      <c r="H378" s="9"/>
      <c r="I378" s="9"/>
      <c r="L378" s="180"/>
      <c r="M378" s="180"/>
      <c r="O378" s="180"/>
      <c r="P378" s="180"/>
      <c r="Q378" s="180"/>
      <c r="R378" s="180"/>
      <c r="S378" s="180"/>
    </row>
    <row r="379" spans="1:19" ht="16.5" customHeight="1">
      <c r="A379" s="180"/>
      <c r="B379" s="180"/>
      <c r="C379" s="180"/>
      <c r="D379" s="181"/>
      <c r="E379" s="181"/>
      <c r="F379" s="181"/>
      <c r="H379" s="9"/>
      <c r="I379" s="9"/>
      <c r="L379" s="180"/>
      <c r="M379" s="180"/>
      <c r="O379" s="180"/>
      <c r="P379" s="180"/>
      <c r="Q379" s="180"/>
      <c r="R379" s="180"/>
      <c r="S379" s="180"/>
    </row>
    <row r="380" spans="1:19" ht="16.5" customHeight="1">
      <c r="A380" s="180"/>
      <c r="B380" s="180"/>
      <c r="C380" s="180"/>
      <c r="D380" s="181"/>
      <c r="E380" s="181"/>
      <c r="F380" s="181"/>
      <c r="H380" s="9"/>
      <c r="I380" s="9"/>
      <c r="L380" s="180"/>
      <c r="M380" s="180"/>
      <c r="O380" s="180"/>
      <c r="P380" s="180"/>
      <c r="Q380" s="180"/>
      <c r="R380" s="180"/>
      <c r="S380" s="180"/>
    </row>
    <row r="381" spans="1:19" ht="16.5" customHeight="1">
      <c r="A381" s="180"/>
      <c r="B381" s="180"/>
      <c r="C381" s="180"/>
      <c r="D381" s="181"/>
      <c r="E381" s="181"/>
      <c r="F381" s="181"/>
      <c r="H381" s="9"/>
      <c r="I381" s="9"/>
      <c r="L381" s="180"/>
      <c r="M381" s="180"/>
      <c r="O381" s="180"/>
      <c r="P381" s="180"/>
      <c r="Q381" s="180"/>
      <c r="R381" s="180"/>
      <c r="S381" s="180"/>
    </row>
    <row r="382" spans="1:19" ht="16.5" customHeight="1">
      <c r="A382" s="180"/>
      <c r="B382" s="180"/>
      <c r="C382" s="180"/>
      <c r="D382" s="181"/>
      <c r="E382" s="181"/>
      <c r="F382" s="181"/>
      <c r="H382" s="9"/>
      <c r="I382" s="9"/>
      <c r="L382" s="180"/>
      <c r="M382" s="180"/>
      <c r="O382" s="180"/>
      <c r="P382" s="180"/>
      <c r="Q382" s="180"/>
      <c r="R382" s="180"/>
      <c r="S382" s="180"/>
    </row>
    <row r="383" spans="1:19" ht="16.5" customHeight="1">
      <c r="A383" s="180"/>
      <c r="B383" s="180"/>
      <c r="C383" s="180"/>
      <c r="D383" s="181"/>
      <c r="E383" s="181"/>
      <c r="F383" s="181"/>
      <c r="H383" s="9"/>
      <c r="I383" s="9"/>
      <c r="L383" s="180"/>
      <c r="M383" s="180"/>
      <c r="O383" s="180"/>
      <c r="P383" s="180"/>
      <c r="Q383" s="180"/>
      <c r="R383" s="180"/>
      <c r="S383" s="180"/>
    </row>
    <row r="384" spans="1:19" ht="16.5" customHeight="1">
      <c r="A384" s="180"/>
      <c r="B384" s="180"/>
      <c r="C384" s="180"/>
      <c r="D384" s="181"/>
      <c r="E384" s="181"/>
      <c r="F384" s="181"/>
      <c r="H384" s="9"/>
      <c r="I384" s="9"/>
      <c r="L384" s="180"/>
      <c r="M384" s="180"/>
      <c r="O384" s="180"/>
      <c r="P384" s="180"/>
      <c r="Q384" s="180"/>
      <c r="R384" s="180"/>
      <c r="S384" s="180"/>
    </row>
    <row r="385" spans="1:19" ht="16.5" customHeight="1">
      <c r="A385" s="180"/>
      <c r="B385" s="180"/>
      <c r="C385" s="180"/>
      <c r="D385" s="181"/>
      <c r="E385" s="181"/>
      <c r="F385" s="181"/>
      <c r="H385" s="9"/>
      <c r="I385" s="9"/>
      <c r="L385" s="180"/>
      <c r="M385" s="180"/>
      <c r="O385" s="180"/>
      <c r="P385" s="180"/>
      <c r="Q385" s="180"/>
      <c r="R385" s="180"/>
      <c r="S385" s="180"/>
    </row>
    <row r="386" spans="1:19" ht="16.5" customHeight="1">
      <c r="A386" s="180"/>
      <c r="B386" s="180"/>
      <c r="C386" s="180"/>
      <c r="D386" s="181"/>
      <c r="E386" s="181"/>
      <c r="F386" s="181"/>
      <c r="H386" s="9"/>
      <c r="I386" s="9"/>
      <c r="L386" s="180"/>
      <c r="M386" s="180"/>
      <c r="O386" s="180"/>
      <c r="P386" s="180"/>
      <c r="Q386" s="180"/>
      <c r="R386" s="180"/>
      <c r="S386" s="180"/>
    </row>
    <row r="387" spans="1:19" ht="16.5" customHeight="1">
      <c r="A387" s="180"/>
      <c r="B387" s="180"/>
      <c r="C387" s="180"/>
      <c r="D387" s="181"/>
      <c r="E387" s="181"/>
      <c r="F387" s="181"/>
      <c r="H387" s="9"/>
      <c r="I387" s="9"/>
      <c r="L387" s="180"/>
      <c r="M387" s="180"/>
      <c r="O387" s="180"/>
      <c r="P387" s="180"/>
      <c r="Q387" s="180"/>
      <c r="R387" s="180"/>
      <c r="S387" s="180"/>
    </row>
    <row r="388" spans="1:19" ht="16.5" customHeight="1">
      <c r="A388" s="180"/>
      <c r="B388" s="180"/>
      <c r="C388" s="180"/>
      <c r="D388" s="181"/>
      <c r="E388" s="181"/>
      <c r="F388" s="181"/>
      <c r="H388" s="9"/>
      <c r="I388" s="9"/>
      <c r="L388" s="180"/>
      <c r="M388" s="180"/>
      <c r="O388" s="180"/>
      <c r="P388" s="180"/>
      <c r="Q388" s="180"/>
      <c r="R388" s="180"/>
      <c r="S388" s="180"/>
    </row>
    <row r="389" spans="1:19" ht="16.5" customHeight="1">
      <c r="A389" s="180"/>
      <c r="B389" s="180"/>
      <c r="C389" s="180"/>
      <c r="D389" s="181"/>
      <c r="E389" s="181"/>
      <c r="F389" s="181"/>
      <c r="H389" s="9"/>
      <c r="I389" s="9"/>
      <c r="L389" s="180"/>
      <c r="M389" s="180"/>
      <c r="O389" s="180"/>
      <c r="P389" s="180"/>
      <c r="Q389" s="180"/>
      <c r="R389" s="180"/>
      <c r="S389" s="180"/>
    </row>
    <row r="390" spans="1:19" ht="16.5" customHeight="1">
      <c r="A390" s="180"/>
      <c r="B390" s="180"/>
      <c r="C390" s="180"/>
      <c r="D390" s="181"/>
      <c r="E390" s="181"/>
      <c r="F390" s="181"/>
      <c r="H390" s="9"/>
      <c r="I390" s="9"/>
      <c r="L390" s="180"/>
      <c r="M390" s="180"/>
      <c r="O390" s="180"/>
      <c r="P390" s="180"/>
      <c r="Q390" s="180"/>
      <c r="R390" s="180"/>
      <c r="S390" s="180"/>
    </row>
    <row r="391" spans="1:19" ht="16.5" customHeight="1">
      <c r="A391" s="180"/>
      <c r="B391" s="180"/>
      <c r="C391" s="180"/>
      <c r="D391" s="181"/>
      <c r="E391" s="181"/>
      <c r="F391" s="181"/>
      <c r="H391" s="9"/>
      <c r="I391" s="9"/>
      <c r="L391" s="180"/>
      <c r="M391" s="180"/>
      <c r="O391" s="180"/>
      <c r="P391" s="180"/>
      <c r="Q391" s="180"/>
      <c r="R391" s="180"/>
      <c r="S391" s="180"/>
    </row>
    <row r="392" spans="1:19" ht="16.5" customHeight="1">
      <c r="A392" s="180"/>
      <c r="B392" s="180"/>
      <c r="C392" s="180"/>
      <c r="D392" s="181"/>
      <c r="E392" s="181"/>
      <c r="F392" s="181"/>
      <c r="H392" s="9"/>
      <c r="I392" s="9"/>
      <c r="L392" s="180"/>
      <c r="M392" s="180"/>
      <c r="O392" s="180"/>
      <c r="P392" s="180"/>
      <c r="Q392" s="180"/>
      <c r="R392" s="180"/>
      <c r="S392" s="180"/>
    </row>
    <row r="393" spans="1:19" ht="16.5" customHeight="1">
      <c r="A393" s="180"/>
      <c r="B393" s="180"/>
      <c r="C393" s="180"/>
      <c r="D393" s="181"/>
      <c r="E393" s="181"/>
      <c r="F393" s="181"/>
      <c r="H393" s="9"/>
      <c r="I393" s="9"/>
      <c r="L393" s="180"/>
      <c r="M393" s="180"/>
      <c r="O393" s="180"/>
      <c r="P393" s="180"/>
      <c r="Q393" s="180"/>
      <c r="R393" s="180"/>
      <c r="S393" s="180"/>
    </row>
    <row r="394" spans="1:19" ht="16.5" customHeight="1">
      <c r="A394" s="180"/>
      <c r="B394" s="180"/>
      <c r="C394" s="180"/>
      <c r="D394" s="181"/>
      <c r="E394" s="181"/>
      <c r="F394" s="181"/>
      <c r="H394" s="9"/>
      <c r="I394" s="9"/>
      <c r="L394" s="180"/>
      <c r="M394" s="180"/>
      <c r="O394" s="180"/>
      <c r="P394" s="180"/>
      <c r="Q394" s="180"/>
      <c r="R394" s="180"/>
      <c r="S394" s="180"/>
    </row>
    <row r="395" spans="1:19" ht="16.5" customHeight="1">
      <c r="A395" s="180"/>
      <c r="B395" s="180"/>
      <c r="C395" s="180"/>
      <c r="D395" s="181"/>
      <c r="E395" s="181"/>
      <c r="F395" s="181"/>
      <c r="H395" s="9"/>
      <c r="I395" s="9"/>
      <c r="L395" s="180"/>
      <c r="M395" s="180"/>
      <c r="O395" s="180"/>
      <c r="P395" s="180"/>
      <c r="Q395" s="180"/>
      <c r="R395" s="180"/>
      <c r="S395" s="180"/>
    </row>
    <row r="396" spans="1:19" ht="16.5" customHeight="1">
      <c r="A396" s="180"/>
      <c r="B396" s="180"/>
      <c r="C396" s="180"/>
      <c r="D396" s="181"/>
      <c r="E396" s="181"/>
      <c r="F396" s="181"/>
      <c r="H396" s="9"/>
      <c r="I396" s="9"/>
      <c r="L396" s="180"/>
      <c r="M396" s="180"/>
      <c r="O396" s="180"/>
      <c r="P396" s="180"/>
      <c r="Q396" s="180"/>
      <c r="R396" s="180"/>
      <c r="S396" s="180"/>
    </row>
    <row r="397" spans="1:19" ht="16.5" customHeight="1">
      <c r="A397" s="180"/>
      <c r="B397" s="180"/>
      <c r="C397" s="180"/>
      <c r="D397" s="181"/>
      <c r="E397" s="181"/>
      <c r="F397" s="181"/>
      <c r="H397" s="9"/>
      <c r="I397" s="9"/>
      <c r="L397" s="180"/>
      <c r="M397" s="180"/>
      <c r="O397" s="180"/>
      <c r="P397" s="180"/>
      <c r="Q397" s="180"/>
      <c r="R397" s="180"/>
      <c r="S397" s="180"/>
    </row>
    <row r="398" spans="1:19" ht="16.5" customHeight="1">
      <c r="A398" s="180"/>
      <c r="B398" s="180"/>
      <c r="C398" s="180"/>
      <c r="D398" s="181"/>
      <c r="E398" s="181"/>
      <c r="F398" s="181"/>
      <c r="H398" s="9"/>
      <c r="I398" s="9"/>
      <c r="L398" s="180"/>
      <c r="M398" s="180"/>
      <c r="O398" s="180"/>
      <c r="P398" s="180"/>
      <c r="Q398" s="180"/>
      <c r="R398" s="180"/>
      <c r="S398" s="180"/>
    </row>
    <row r="399" spans="1:19" ht="16.5" customHeight="1">
      <c r="A399" s="180"/>
      <c r="B399" s="180"/>
      <c r="C399" s="180"/>
      <c r="D399" s="181"/>
      <c r="E399" s="181"/>
      <c r="F399" s="181"/>
      <c r="H399" s="9"/>
      <c r="I399" s="9"/>
      <c r="L399" s="180"/>
      <c r="M399" s="180"/>
      <c r="O399" s="180"/>
      <c r="P399" s="180"/>
      <c r="Q399" s="180"/>
      <c r="R399" s="180"/>
      <c r="S399" s="180"/>
    </row>
    <row r="400" spans="1:19" ht="16.5" customHeight="1">
      <c r="A400" s="180"/>
      <c r="B400" s="180"/>
      <c r="C400" s="180"/>
      <c r="D400" s="181"/>
      <c r="E400" s="181"/>
      <c r="F400" s="181"/>
      <c r="H400" s="9"/>
      <c r="I400" s="9"/>
      <c r="L400" s="180"/>
      <c r="M400" s="180"/>
      <c r="O400" s="180"/>
      <c r="P400" s="180"/>
      <c r="Q400" s="180"/>
      <c r="R400" s="180"/>
      <c r="S400" s="180"/>
    </row>
    <row r="401" spans="1:19" ht="16.5" customHeight="1">
      <c r="A401" s="180"/>
      <c r="B401" s="180"/>
      <c r="C401" s="180"/>
      <c r="D401" s="181"/>
      <c r="E401" s="181"/>
      <c r="F401" s="181"/>
      <c r="H401" s="9"/>
      <c r="I401" s="9"/>
      <c r="L401" s="180"/>
      <c r="M401" s="180"/>
      <c r="O401" s="180"/>
      <c r="P401" s="180"/>
      <c r="Q401" s="180"/>
      <c r="R401" s="180"/>
      <c r="S401" s="180"/>
    </row>
    <row r="402" spans="1:19" ht="16.5" customHeight="1">
      <c r="A402" s="180"/>
      <c r="B402" s="180"/>
      <c r="C402" s="180"/>
      <c r="D402" s="181"/>
      <c r="E402" s="181"/>
      <c r="F402" s="181"/>
      <c r="H402" s="9"/>
      <c r="I402" s="9"/>
      <c r="L402" s="180"/>
      <c r="M402" s="180"/>
      <c r="O402" s="180"/>
      <c r="P402" s="180"/>
      <c r="Q402" s="180"/>
      <c r="R402" s="180"/>
      <c r="S402" s="180"/>
    </row>
    <row r="403" spans="1:19" ht="16.5" customHeight="1">
      <c r="A403" s="180"/>
      <c r="B403" s="180"/>
      <c r="C403" s="180"/>
      <c r="D403" s="181"/>
      <c r="E403" s="181"/>
      <c r="F403" s="181"/>
      <c r="H403" s="9"/>
      <c r="I403" s="9"/>
      <c r="L403" s="180"/>
      <c r="M403" s="180"/>
      <c r="O403" s="180"/>
      <c r="P403" s="180"/>
      <c r="Q403" s="180"/>
      <c r="R403" s="180"/>
      <c r="S403" s="180"/>
    </row>
    <row r="404" spans="1:19" ht="16.5" customHeight="1">
      <c r="A404" s="180"/>
      <c r="B404" s="180"/>
      <c r="C404" s="180"/>
      <c r="D404" s="181"/>
      <c r="E404" s="181"/>
      <c r="F404" s="181"/>
      <c r="H404" s="9"/>
      <c r="I404" s="9"/>
      <c r="L404" s="180"/>
      <c r="M404" s="180"/>
      <c r="O404" s="180"/>
      <c r="P404" s="180"/>
      <c r="Q404" s="180"/>
      <c r="R404" s="180"/>
      <c r="S404" s="180"/>
    </row>
    <row r="405" spans="1:19" ht="16.5" customHeight="1">
      <c r="A405" s="180"/>
      <c r="B405" s="180"/>
      <c r="C405" s="180"/>
      <c r="D405" s="181"/>
      <c r="E405" s="181"/>
      <c r="F405" s="181"/>
      <c r="H405" s="9"/>
      <c r="I405" s="9"/>
      <c r="L405" s="180"/>
      <c r="M405" s="180"/>
      <c r="O405" s="180"/>
      <c r="P405" s="180"/>
      <c r="Q405" s="180"/>
      <c r="R405" s="180"/>
      <c r="S405" s="180"/>
    </row>
    <row r="406" spans="1:19" ht="16.5" customHeight="1">
      <c r="A406" s="180"/>
      <c r="B406" s="180"/>
      <c r="C406" s="180"/>
      <c r="D406" s="181"/>
      <c r="E406" s="181"/>
      <c r="F406" s="181"/>
      <c r="H406" s="9"/>
      <c r="I406" s="9"/>
      <c r="L406" s="180"/>
      <c r="M406" s="180"/>
      <c r="O406" s="180"/>
      <c r="P406" s="180"/>
      <c r="Q406" s="180"/>
      <c r="R406" s="180"/>
      <c r="S406" s="180"/>
    </row>
    <row r="407" spans="1:19" ht="16.5" customHeight="1">
      <c r="A407" s="180"/>
      <c r="B407" s="180"/>
      <c r="C407" s="180"/>
      <c r="D407" s="181"/>
      <c r="E407" s="181"/>
      <c r="F407" s="181"/>
      <c r="H407" s="9"/>
      <c r="I407" s="9"/>
      <c r="L407" s="180"/>
      <c r="M407" s="180"/>
      <c r="O407" s="180"/>
      <c r="P407" s="180"/>
      <c r="Q407" s="180"/>
      <c r="R407" s="180"/>
      <c r="S407" s="180"/>
    </row>
    <row r="408" spans="1:19" ht="16.5" customHeight="1">
      <c r="A408" s="180"/>
      <c r="B408" s="180"/>
      <c r="C408" s="180"/>
      <c r="D408" s="181"/>
      <c r="E408" s="181"/>
      <c r="F408" s="181"/>
      <c r="H408" s="9"/>
      <c r="I408" s="9"/>
      <c r="L408" s="180"/>
      <c r="M408" s="180"/>
      <c r="O408" s="180"/>
      <c r="P408" s="180"/>
      <c r="Q408" s="180"/>
      <c r="R408" s="180"/>
      <c r="S408" s="180"/>
    </row>
    <row r="409" spans="1:19" ht="16.5" customHeight="1">
      <c r="A409" s="180"/>
      <c r="B409" s="180"/>
      <c r="C409" s="180"/>
      <c r="D409" s="181"/>
      <c r="E409" s="181"/>
      <c r="F409" s="181"/>
      <c r="H409" s="9"/>
      <c r="I409" s="9"/>
      <c r="L409" s="180"/>
      <c r="M409" s="180"/>
      <c r="O409" s="180"/>
      <c r="P409" s="180"/>
      <c r="Q409" s="180"/>
      <c r="R409" s="180"/>
      <c r="S409" s="180"/>
    </row>
    <row r="410" spans="1:19" ht="16.5" customHeight="1">
      <c r="A410" s="180"/>
      <c r="B410" s="180"/>
      <c r="C410" s="180"/>
      <c r="D410" s="181"/>
      <c r="E410" s="181"/>
      <c r="F410" s="181"/>
      <c r="H410" s="9"/>
      <c r="I410" s="9"/>
      <c r="L410" s="180"/>
      <c r="M410" s="180"/>
      <c r="O410" s="180"/>
      <c r="P410" s="180"/>
      <c r="Q410" s="180"/>
      <c r="R410" s="180"/>
      <c r="S410" s="180"/>
    </row>
    <row r="411" spans="1:19" ht="16.5" customHeight="1">
      <c r="A411" s="180"/>
      <c r="B411" s="180"/>
      <c r="C411" s="180"/>
      <c r="D411" s="181"/>
      <c r="E411" s="181"/>
      <c r="F411" s="181"/>
      <c r="H411" s="9"/>
      <c r="I411" s="9"/>
      <c r="L411" s="180"/>
      <c r="M411" s="180"/>
      <c r="O411" s="180"/>
      <c r="P411" s="180"/>
      <c r="Q411" s="180"/>
      <c r="R411" s="180"/>
      <c r="S411" s="180"/>
    </row>
    <row r="412" spans="1:19" ht="16.5" customHeight="1">
      <c r="A412" s="180"/>
      <c r="B412" s="180"/>
      <c r="C412" s="180"/>
      <c r="D412" s="181"/>
      <c r="E412" s="181"/>
      <c r="F412" s="181"/>
      <c r="H412" s="9"/>
      <c r="I412" s="9"/>
      <c r="L412" s="180"/>
      <c r="M412" s="180"/>
      <c r="O412" s="180"/>
      <c r="P412" s="180"/>
      <c r="Q412" s="180"/>
      <c r="R412" s="180"/>
      <c r="S412" s="180"/>
    </row>
    <row r="413" spans="1:19" ht="16.5" customHeight="1">
      <c r="A413" s="180"/>
      <c r="B413" s="180"/>
      <c r="C413" s="180"/>
      <c r="D413" s="181"/>
      <c r="E413" s="181"/>
      <c r="F413" s="181"/>
      <c r="H413" s="9"/>
      <c r="I413" s="9"/>
      <c r="L413" s="180"/>
      <c r="M413" s="180"/>
      <c r="O413" s="180"/>
      <c r="P413" s="180"/>
      <c r="Q413" s="180"/>
      <c r="R413" s="180"/>
      <c r="S413" s="180"/>
    </row>
    <row r="414" spans="1:19" ht="16.5" customHeight="1">
      <c r="A414" s="180"/>
      <c r="B414" s="180"/>
      <c r="C414" s="180"/>
      <c r="D414" s="181"/>
      <c r="E414" s="181"/>
      <c r="F414" s="181"/>
      <c r="H414" s="9"/>
      <c r="I414" s="9"/>
      <c r="L414" s="180"/>
      <c r="M414" s="180"/>
      <c r="O414" s="180"/>
      <c r="P414" s="180"/>
      <c r="Q414" s="180"/>
      <c r="R414" s="180"/>
      <c r="S414" s="180"/>
    </row>
    <row r="415" spans="1:19" ht="16.5" customHeight="1">
      <c r="A415" s="180"/>
      <c r="B415" s="180"/>
      <c r="C415" s="180"/>
      <c r="D415" s="181"/>
      <c r="E415" s="181"/>
      <c r="F415" s="181"/>
      <c r="H415" s="9"/>
      <c r="I415" s="9"/>
      <c r="L415" s="180"/>
      <c r="M415" s="180"/>
      <c r="O415" s="180"/>
      <c r="P415" s="180"/>
      <c r="Q415" s="180"/>
      <c r="R415" s="180"/>
      <c r="S415" s="180"/>
    </row>
    <row r="416" spans="1:19" ht="16.5" customHeight="1">
      <c r="A416" s="180"/>
      <c r="B416" s="180"/>
      <c r="C416" s="180"/>
      <c r="D416" s="181"/>
      <c r="E416" s="181"/>
      <c r="F416" s="181"/>
      <c r="H416" s="9"/>
      <c r="I416" s="9"/>
      <c r="L416" s="180"/>
      <c r="M416" s="180"/>
      <c r="O416" s="180"/>
      <c r="P416" s="180"/>
      <c r="Q416" s="180"/>
      <c r="R416" s="180"/>
      <c r="S416" s="180"/>
    </row>
    <row r="417" spans="1:19" ht="16.5" customHeight="1">
      <c r="A417" s="180"/>
      <c r="B417" s="180"/>
      <c r="C417" s="180"/>
      <c r="D417" s="181"/>
      <c r="E417" s="181"/>
      <c r="F417" s="181"/>
      <c r="H417" s="9"/>
      <c r="I417" s="9"/>
      <c r="L417" s="180"/>
      <c r="M417" s="180"/>
      <c r="O417" s="180"/>
      <c r="P417" s="180"/>
      <c r="Q417" s="180"/>
      <c r="R417" s="180"/>
      <c r="S417" s="180"/>
    </row>
    <row r="418" spans="1:19" ht="16.5" customHeight="1">
      <c r="A418" s="180"/>
      <c r="B418" s="180"/>
      <c r="C418" s="180"/>
      <c r="D418" s="181"/>
      <c r="E418" s="181"/>
      <c r="F418" s="181"/>
      <c r="H418" s="9"/>
      <c r="I418" s="9"/>
      <c r="L418" s="180"/>
      <c r="M418" s="180"/>
      <c r="O418" s="180"/>
      <c r="P418" s="180"/>
      <c r="Q418" s="180"/>
      <c r="R418" s="180"/>
      <c r="S418" s="180"/>
    </row>
    <row r="419" spans="1:19" ht="16.5" customHeight="1">
      <c r="A419" s="180"/>
      <c r="B419" s="180"/>
      <c r="C419" s="180"/>
      <c r="D419" s="181"/>
      <c r="E419" s="181"/>
      <c r="F419" s="181"/>
      <c r="H419" s="9"/>
      <c r="I419" s="9"/>
      <c r="L419" s="180"/>
      <c r="M419" s="180"/>
      <c r="O419" s="180"/>
      <c r="P419" s="180"/>
      <c r="Q419" s="180"/>
      <c r="R419" s="180"/>
      <c r="S419" s="180"/>
    </row>
    <row r="420" spans="1:19" ht="16.5" customHeight="1">
      <c r="A420" s="180"/>
      <c r="B420" s="180"/>
      <c r="C420" s="180"/>
      <c r="D420" s="181"/>
      <c r="E420" s="181"/>
      <c r="F420" s="181"/>
      <c r="H420" s="9"/>
      <c r="I420" s="9"/>
      <c r="L420" s="180"/>
      <c r="M420" s="180"/>
      <c r="O420" s="180"/>
      <c r="P420" s="180"/>
      <c r="Q420" s="180"/>
      <c r="R420" s="180"/>
      <c r="S420" s="180"/>
    </row>
    <row r="421" spans="1:19" ht="16.5" customHeight="1">
      <c r="A421" s="180"/>
      <c r="B421" s="180"/>
      <c r="C421" s="180"/>
      <c r="D421" s="181"/>
      <c r="E421" s="181"/>
      <c r="F421" s="181"/>
      <c r="H421" s="9"/>
      <c r="I421" s="9"/>
      <c r="L421" s="180"/>
      <c r="M421" s="180"/>
      <c r="O421" s="180"/>
      <c r="P421" s="180"/>
      <c r="Q421" s="180"/>
      <c r="R421" s="180"/>
      <c r="S421" s="180"/>
    </row>
    <row r="422" spans="1:19" ht="16.5" customHeight="1">
      <c r="A422" s="180"/>
      <c r="B422" s="180"/>
      <c r="C422" s="180"/>
      <c r="D422" s="181"/>
      <c r="E422" s="181"/>
      <c r="F422" s="181"/>
      <c r="H422" s="9"/>
      <c r="I422" s="9"/>
      <c r="L422" s="180"/>
      <c r="M422" s="180"/>
      <c r="O422" s="180"/>
      <c r="P422" s="180"/>
      <c r="Q422" s="180"/>
      <c r="R422" s="180"/>
      <c r="S422" s="180"/>
    </row>
    <row r="423" spans="1:19" ht="16.5" customHeight="1">
      <c r="A423" s="180"/>
      <c r="B423" s="180"/>
      <c r="C423" s="180"/>
      <c r="D423" s="181"/>
      <c r="E423" s="181"/>
      <c r="F423" s="181"/>
      <c r="H423" s="9"/>
      <c r="I423" s="9"/>
      <c r="L423" s="180"/>
      <c r="M423" s="180"/>
      <c r="O423" s="180"/>
      <c r="P423" s="180"/>
      <c r="Q423" s="180"/>
      <c r="R423" s="180"/>
      <c r="S423" s="180"/>
    </row>
    <row r="424" spans="1:19" ht="16.5" customHeight="1">
      <c r="A424" s="180"/>
      <c r="B424" s="180"/>
      <c r="C424" s="180"/>
      <c r="D424" s="181"/>
      <c r="E424" s="181"/>
      <c r="F424" s="181"/>
      <c r="H424" s="9"/>
      <c r="I424" s="9"/>
      <c r="L424" s="180"/>
      <c r="M424" s="180"/>
      <c r="O424" s="180"/>
      <c r="P424" s="180"/>
      <c r="Q424" s="180"/>
      <c r="R424" s="180"/>
      <c r="S424" s="180"/>
    </row>
    <row r="425" spans="1:19" ht="16.5" customHeight="1">
      <c r="A425" s="180"/>
      <c r="B425" s="180"/>
      <c r="C425" s="180"/>
      <c r="D425" s="181"/>
      <c r="E425" s="181"/>
      <c r="F425" s="181"/>
      <c r="H425" s="9"/>
      <c r="I425" s="9"/>
      <c r="L425" s="180"/>
      <c r="M425" s="180"/>
      <c r="O425" s="180"/>
      <c r="P425" s="180"/>
      <c r="Q425" s="180"/>
      <c r="R425" s="180"/>
      <c r="S425" s="180"/>
    </row>
    <row r="426" spans="1:19" ht="16.5" customHeight="1">
      <c r="A426" s="180"/>
      <c r="B426" s="180"/>
      <c r="C426" s="180"/>
      <c r="D426" s="181"/>
      <c r="E426" s="181"/>
      <c r="F426" s="181"/>
      <c r="H426" s="9"/>
      <c r="I426" s="9"/>
      <c r="L426" s="180"/>
      <c r="M426" s="180"/>
      <c r="O426" s="180"/>
      <c r="P426" s="180"/>
      <c r="Q426" s="180"/>
      <c r="R426" s="180"/>
      <c r="S426" s="180"/>
    </row>
    <row r="427" spans="1:19" ht="16.5" customHeight="1">
      <c r="A427" s="180"/>
      <c r="B427" s="180"/>
      <c r="C427" s="180"/>
      <c r="D427" s="181"/>
      <c r="E427" s="181"/>
      <c r="F427" s="181"/>
      <c r="H427" s="9"/>
      <c r="I427" s="9"/>
      <c r="L427" s="180"/>
      <c r="M427" s="180"/>
      <c r="O427" s="180"/>
      <c r="P427" s="180"/>
      <c r="Q427" s="180"/>
      <c r="R427" s="180"/>
      <c r="S427" s="180"/>
    </row>
    <row r="428" spans="1:19" ht="16.5" customHeight="1">
      <c r="A428" s="180"/>
      <c r="B428" s="180"/>
      <c r="C428" s="180"/>
      <c r="D428" s="181"/>
      <c r="E428" s="181"/>
      <c r="F428" s="181"/>
      <c r="H428" s="9"/>
      <c r="I428" s="9"/>
      <c r="L428" s="180"/>
      <c r="M428" s="180"/>
      <c r="O428" s="180"/>
      <c r="P428" s="180"/>
      <c r="Q428" s="180"/>
      <c r="R428" s="180"/>
      <c r="S428" s="180"/>
    </row>
    <row r="429" spans="1:19" ht="16.5" customHeight="1">
      <c r="A429" s="180"/>
      <c r="B429" s="180"/>
      <c r="C429" s="180"/>
      <c r="D429" s="181"/>
      <c r="E429" s="181"/>
      <c r="F429" s="181"/>
      <c r="H429" s="9"/>
      <c r="I429" s="9"/>
      <c r="L429" s="180"/>
      <c r="M429" s="180"/>
      <c r="O429" s="180"/>
      <c r="P429" s="180"/>
      <c r="Q429" s="180"/>
      <c r="R429" s="180"/>
      <c r="S429" s="180"/>
    </row>
    <row r="430" spans="1:19" ht="16.5" customHeight="1">
      <c r="A430" s="180"/>
      <c r="B430" s="180"/>
      <c r="C430" s="180"/>
      <c r="D430" s="181"/>
      <c r="E430" s="181"/>
      <c r="F430" s="181"/>
      <c r="H430" s="9"/>
      <c r="I430" s="9"/>
      <c r="L430" s="180"/>
      <c r="M430" s="180"/>
      <c r="O430" s="180"/>
      <c r="P430" s="180"/>
      <c r="Q430" s="180"/>
      <c r="R430" s="180"/>
      <c r="S430" s="180"/>
    </row>
    <row r="431" spans="1:19" ht="16.5" customHeight="1">
      <c r="A431" s="180"/>
      <c r="B431" s="180"/>
      <c r="C431" s="180"/>
      <c r="D431" s="181"/>
      <c r="E431" s="181"/>
      <c r="F431" s="181"/>
      <c r="H431" s="9"/>
      <c r="I431" s="9"/>
      <c r="L431" s="180"/>
      <c r="M431" s="180"/>
      <c r="O431" s="180"/>
      <c r="P431" s="180"/>
      <c r="Q431" s="180"/>
      <c r="R431" s="180"/>
      <c r="S431" s="180"/>
    </row>
    <row r="432" spans="1:19" ht="16.5" customHeight="1">
      <c r="A432" s="180"/>
      <c r="B432" s="180"/>
      <c r="C432" s="180"/>
      <c r="D432" s="181"/>
      <c r="E432" s="181"/>
      <c r="F432" s="181"/>
      <c r="H432" s="9"/>
      <c r="I432" s="9"/>
      <c r="L432" s="180"/>
      <c r="M432" s="180"/>
      <c r="O432" s="180"/>
      <c r="P432" s="180"/>
      <c r="Q432" s="180"/>
      <c r="R432" s="180"/>
      <c r="S432" s="180"/>
    </row>
    <row r="433" spans="1:19" ht="16.5" customHeight="1">
      <c r="A433" s="180"/>
      <c r="B433" s="180"/>
      <c r="C433" s="180"/>
      <c r="D433" s="181"/>
      <c r="E433" s="181"/>
      <c r="F433" s="181"/>
      <c r="H433" s="9"/>
      <c r="I433" s="9"/>
      <c r="L433" s="180"/>
      <c r="M433" s="180"/>
      <c r="O433" s="180"/>
      <c r="P433" s="180"/>
      <c r="Q433" s="180"/>
      <c r="R433" s="180"/>
      <c r="S433" s="180"/>
    </row>
    <row r="434" spans="1:19" ht="16.5" customHeight="1">
      <c r="A434" s="180"/>
      <c r="B434" s="180"/>
      <c r="C434" s="180"/>
      <c r="D434" s="181"/>
      <c r="E434" s="181"/>
      <c r="F434" s="181"/>
      <c r="H434" s="9"/>
      <c r="I434" s="9"/>
      <c r="L434" s="180"/>
      <c r="M434" s="180"/>
      <c r="O434" s="180"/>
      <c r="P434" s="180"/>
      <c r="Q434" s="180"/>
      <c r="R434" s="180"/>
      <c r="S434" s="180"/>
    </row>
    <row r="435" spans="1:19" ht="16.5" customHeight="1">
      <c r="A435" s="180"/>
      <c r="B435" s="180"/>
      <c r="C435" s="180"/>
      <c r="D435" s="181"/>
      <c r="E435" s="181"/>
      <c r="F435" s="181"/>
      <c r="H435" s="9"/>
      <c r="I435" s="9"/>
      <c r="L435" s="180"/>
      <c r="M435" s="180"/>
      <c r="O435" s="180"/>
      <c r="P435" s="180"/>
      <c r="Q435" s="180"/>
      <c r="R435" s="180"/>
      <c r="S435" s="180"/>
    </row>
    <row r="436" spans="1:19" ht="16.5" customHeight="1">
      <c r="A436" s="180"/>
      <c r="B436" s="180"/>
      <c r="C436" s="180"/>
      <c r="D436" s="181"/>
      <c r="E436" s="181"/>
      <c r="F436" s="181"/>
      <c r="H436" s="9"/>
      <c r="I436" s="9"/>
      <c r="L436" s="180"/>
      <c r="M436" s="180"/>
      <c r="O436" s="180"/>
      <c r="P436" s="180"/>
      <c r="Q436" s="180"/>
      <c r="R436" s="180"/>
      <c r="S436" s="180"/>
    </row>
    <row r="437" spans="1:19" ht="16.5" customHeight="1">
      <c r="A437" s="180"/>
      <c r="B437" s="180"/>
      <c r="C437" s="180"/>
      <c r="D437" s="181"/>
      <c r="E437" s="181"/>
      <c r="F437" s="181"/>
      <c r="H437" s="9"/>
      <c r="I437" s="9"/>
      <c r="L437" s="180"/>
      <c r="M437" s="180"/>
      <c r="O437" s="180"/>
      <c r="P437" s="180"/>
      <c r="Q437" s="180"/>
      <c r="R437" s="180"/>
      <c r="S437" s="180"/>
    </row>
    <row r="438" spans="1:19" ht="16.5" customHeight="1">
      <c r="A438" s="180"/>
      <c r="B438" s="180"/>
      <c r="C438" s="180"/>
      <c r="D438" s="181"/>
      <c r="E438" s="181"/>
      <c r="F438" s="181"/>
      <c r="H438" s="9"/>
      <c r="I438" s="9"/>
      <c r="L438" s="180"/>
      <c r="M438" s="180"/>
      <c r="O438" s="180"/>
      <c r="P438" s="180"/>
      <c r="Q438" s="180"/>
      <c r="R438" s="180"/>
      <c r="S438" s="180"/>
    </row>
    <row r="439" spans="1:19" ht="16.5" customHeight="1">
      <c r="A439" s="180"/>
      <c r="B439" s="180"/>
      <c r="C439" s="180"/>
      <c r="D439" s="181"/>
      <c r="E439" s="181"/>
      <c r="F439" s="181"/>
      <c r="H439" s="9"/>
      <c r="I439" s="9"/>
      <c r="L439" s="180"/>
      <c r="M439" s="180"/>
      <c r="O439" s="180"/>
      <c r="P439" s="180"/>
      <c r="Q439" s="180"/>
      <c r="R439" s="180"/>
      <c r="S439" s="180"/>
    </row>
    <row r="440" spans="1:19" ht="16.5" customHeight="1">
      <c r="A440" s="180"/>
      <c r="B440" s="180"/>
      <c r="C440" s="180"/>
      <c r="D440" s="181"/>
      <c r="E440" s="181"/>
      <c r="F440" s="181"/>
      <c r="H440" s="9"/>
      <c r="I440" s="9"/>
      <c r="L440" s="180"/>
      <c r="M440" s="180"/>
      <c r="O440" s="180"/>
      <c r="P440" s="180"/>
      <c r="Q440" s="180"/>
      <c r="R440" s="180"/>
      <c r="S440" s="180"/>
    </row>
    <row r="441" spans="1:19" ht="16.5" customHeight="1">
      <c r="A441" s="180"/>
      <c r="B441" s="180"/>
      <c r="C441" s="180"/>
      <c r="D441" s="181"/>
      <c r="E441" s="181"/>
      <c r="F441" s="181"/>
      <c r="H441" s="9"/>
      <c r="I441" s="9"/>
      <c r="L441" s="180"/>
      <c r="M441" s="180"/>
      <c r="O441" s="180"/>
      <c r="P441" s="180"/>
      <c r="Q441" s="180"/>
      <c r="R441" s="180"/>
      <c r="S441" s="180"/>
    </row>
    <row r="442" spans="1:19" ht="16.5" customHeight="1">
      <c r="A442" s="180"/>
      <c r="B442" s="180"/>
      <c r="C442" s="180"/>
      <c r="D442" s="181"/>
      <c r="E442" s="181"/>
      <c r="F442" s="181"/>
      <c r="H442" s="9"/>
      <c r="I442" s="9"/>
      <c r="L442" s="180"/>
      <c r="M442" s="180"/>
      <c r="O442" s="180"/>
      <c r="P442" s="180"/>
      <c r="Q442" s="180"/>
      <c r="R442" s="180"/>
      <c r="S442" s="180"/>
    </row>
    <row r="443" spans="1:19" ht="16.5" customHeight="1">
      <c r="A443" s="180"/>
      <c r="B443" s="180"/>
      <c r="C443" s="180"/>
      <c r="D443" s="181"/>
      <c r="E443" s="181"/>
      <c r="F443" s="181"/>
      <c r="H443" s="9"/>
      <c r="I443" s="9"/>
      <c r="L443" s="180"/>
      <c r="M443" s="180"/>
      <c r="O443" s="180"/>
      <c r="P443" s="180"/>
      <c r="Q443" s="180"/>
      <c r="R443" s="180"/>
      <c r="S443" s="180"/>
    </row>
    <row r="444" spans="1:19" ht="16.5" customHeight="1">
      <c r="A444" s="180"/>
      <c r="B444" s="180"/>
      <c r="C444" s="180"/>
      <c r="D444" s="181"/>
      <c r="E444" s="181"/>
      <c r="F444" s="181"/>
      <c r="H444" s="9"/>
      <c r="I444" s="9"/>
      <c r="L444" s="180"/>
      <c r="M444" s="180"/>
      <c r="O444" s="180"/>
      <c r="P444" s="180"/>
      <c r="Q444" s="180"/>
      <c r="R444" s="180"/>
      <c r="S444" s="180"/>
    </row>
    <row r="445" spans="1:19" ht="16.5" customHeight="1">
      <c r="A445" s="180"/>
      <c r="B445" s="180"/>
      <c r="C445" s="180"/>
      <c r="D445" s="181"/>
      <c r="E445" s="181"/>
      <c r="F445" s="181"/>
      <c r="H445" s="9"/>
      <c r="I445" s="9"/>
      <c r="L445" s="180"/>
      <c r="M445" s="180"/>
      <c r="O445" s="180"/>
      <c r="P445" s="180"/>
      <c r="Q445" s="180"/>
      <c r="R445" s="180"/>
      <c r="S445" s="180"/>
    </row>
    <row r="446" spans="1:19" ht="16.5" customHeight="1">
      <c r="A446" s="180"/>
      <c r="B446" s="180"/>
      <c r="C446" s="180"/>
      <c r="D446" s="181"/>
      <c r="E446" s="181"/>
      <c r="F446" s="181"/>
      <c r="H446" s="9"/>
      <c r="I446" s="9"/>
      <c r="L446" s="180"/>
      <c r="M446" s="180"/>
      <c r="O446" s="180"/>
      <c r="P446" s="180"/>
      <c r="Q446" s="180"/>
      <c r="R446" s="180"/>
      <c r="S446" s="180"/>
    </row>
    <row r="447" spans="1:19" ht="16.5" customHeight="1">
      <c r="A447" s="180"/>
      <c r="B447" s="180"/>
      <c r="C447" s="180"/>
      <c r="D447" s="181"/>
      <c r="E447" s="181"/>
      <c r="F447" s="181"/>
      <c r="H447" s="9"/>
      <c r="I447" s="9"/>
      <c r="L447" s="180"/>
      <c r="M447" s="180"/>
      <c r="O447" s="180"/>
      <c r="P447" s="180"/>
      <c r="Q447" s="180"/>
      <c r="R447" s="180"/>
      <c r="S447" s="180"/>
    </row>
    <row r="448" spans="1:19" ht="16.5" customHeight="1">
      <c r="A448" s="180"/>
      <c r="B448" s="180"/>
      <c r="C448" s="180"/>
      <c r="D448" s="181"/>
      <c r="E448" s="181"/>
      <c r="F448" s="181"/>
      <c r="H448" s="9"/>
      <c r="I448" s="9"/>
      <c r="L448" s="180"/>
      <c r="M448" s="180"/>
      <c r="O448" s="180"/>
      <c r="P448" s="180"/>
      <c r="Q448" s="180"/>
      <c r="R448" s="180"/>
      <c r="S448" s="180"/>
    </row>
    <row r="449" spans="1:19" ht="16.5" customHeight="1">
      <c r="A449" s="180"/>
      <c r="B449" s="180"/>
      <c r="C449" s="180"/>
      <c r="D449" s="181"/>
      <c r="E449" s="181"/>
      <c r="F449" s="181"/>
      <c r="H449" s="9"/>
      <c r="I449" s="9"/>
      <c r="L449" s="180"/>
      <c r="M449" s="180"/>
      <c r="O449" s="180"/>
      <c r="P449" s="180"/>
      <c r="Q449" s="180"/>
      <c r="R449" s="180"/>
      <c r="S449" s="180"/>
    </row>
    <row r="450" spans="1:19" ht="16.5" customHeight="1">
      <c r="A450" s="180"/>
      <c r="B450" s="180"/>
      <c r="C450" s="180"/>
      <c r="D450" s="181"/>
      <c r="E450" s="181"/>
      <c r="F450" s="181"/>
      <c r="H450" s="9"/>
      <c r="I450" s="9"/>
      <c r="L450" s="180"/>
      <c r="M450" s="180"/>
      <c r="O450" s="180"/>
      <c r="P450" s="180"/>
      <c r="Q450" s="180"/>
      <c r="R450" s="180"/>
      <c r="S450" s="180"/>
    </row>
    <row r="451" spans="1:19" ht="16.5" customHeight="1">
      <c r="A451" s="180"/>
      <c r="B451" s="180"/>
      <c r="C451" s="180"/>
      <c r="D451" s="181"/>
      <c r="E451" s="181"/>
      <c r="F451" s="181"/>
      <c r="H451" s="9"/>
      <c r="I451" s="9"/>
      <c r="L451" s="180"/>
      <c r="M451" s="180"/>
      <c r="O451" s="180"/>
      <c r="P451" s="180"/>
      <c r="Q451" s="180"/>
      <c r="R451" s="180"/>
      <c r="S451" s="180"/>
    </row>
    <row r="452" spans="1:19" ht="16.5" customHeight="1">
      <c r="A452" s="180"/>
      <c r="B452" s="180"/>
      <c r="C452" s="180"/>
      <c r="D452" s="181"/>
      <c r="E452" s="181"/>
      <c r="F452" s="181"/>
      <c r="H452" s="9"/>
      <c r="I452" s="9"/>
      <c r="L452" s="180"/>
      <c r="M452" s="180"/>
      <c r="O452" s="180"/>
      <c r="P452" s="180"/>
      <c r="Q452" s="180"/>
      <c r="R452" s="180"/>
      <c r="S452" s="180"/>
    </row>
    <row r="453" spans="1:19" ht="16.5" customHeight="1">
      <c r="A453" s="180"/>
      <c r="B453" s="180"/>
      <c r="C453" s="180"/>
      <c r="D453" s="181"/>
      <c r="E453" s="181"/>
      <c r="F453" s="181"/>
      <c r="H453" s="9"/>
      <c r="I453" s="9"/>
      <c r="L453" s="180"/>
      <c r="M453" s="180"/>
      <c r="O453" s="180"/>
      <c r="P453" s="180"/>
      <c r="Q453" s="180"/>
      <c r="R453" s="180"/>
      <c r="S453" s="180"/>
    </row>
    <row r="454" spans="1:19" ht="16.5" customHeight="1">
      <c r="A454" s="180"/>
      <c r="B454" s="180"/>
      <c r="C454" s="180"/>
      <c r="D454" s="181"/>
      <c r="E454" s="181"/>
      <c r="F454" s="181"/>
      <c r="H454" s="9"/>
      <c r="I454" s="9"/>
      <c r="L454" s="180"/>
      <c r="M454" s="180"/>
      <c r="O454" s="180"/>
      <c r="P454" s="180"/>
      <c r="Q454" s="180"/>
      <c r="R454" s="180"/>
      <c r="S454" s="180"/>
    </row>
    <row r="455" spans="1:19" ht="16.5" customHeight="1">
      <c r="A455" s="180"/>
      <c r="B455" s="180"/>
      <c r="C455" s="180"/>
      <c r="D455" s="181"/>
      <c r="E455" s="181"/>
      <c r="F455" s="181"/>
      <c r="H455" s="9"/>
      <c r="I455" s="9"/>
      <c r="L455" s="180"/>
      <c r="M455" s="180"/>
      <c r="O455" s="180"/>
      <c r="P455" s="180"/>
      <c r="Q455" s="180"/>
      <c r="R455" s="180"/>
      <c r="S455" s="180"/>
    </row>
    <row r="456" spans="1:19" ht="16.5" customHeight="1">
      <c r="A456" s="180"/>
      <c r="B456" s="180"/>
      <c r="C456" s="180"/>
      <c r="D456" s="181"/>
      <c r="E456" s="181"/>
      <c r="F456" s="181"/>
      <c r="H456" s="9"/>
      <c r="I456" s="9"/>
      <c r="L456" s="180"/>
      <c r="M456" s="180"/>
      <c r="O456" s="180"/>
      <c r="P456" s="180"/>
      <c r="Q456" s="180"/>
      <c r="R456" s="180"/>
      <c r="S456" s="180"/>
    </row>
    <row r="457" spans="1:19" ht="16.5" customHeight="1">
      <c r="A457" s="180"/>
      <c r="B457" s="180"/>
      <c r="C457" s="180"/>
      <c r="D457" s="181"/>
      <c r="E457" s="181"/>
      <c r="F457" s="181"/>
      <c r="H457" s="9"/>
      <c r="I457" s="9"/>
      <c r="L457" s="180"/>
      <c r="M457" s="180"/>
      <c r="O457" s="180"/>
      <c r="P457" s="180"/>
      <c r="Q457" s="180"/>
      <c r="R457" s="180"/>
      <c r="S457" s="180"/>
    </row>
    <row r="458" spans="1:19" ht="16.5" customHeight="1">
      <c r="A458" s="180"/>
      <c r="B458" s="180"/>
      <c r="C458" s="180"/>
      <c r="D458" s="181"/>
      <c r="E458" s="181"/>
      <c r="F458" s="181"/>
      <c r="H458" s="9"/>
      <c r="I458" s="9"/>
      <c r="L458" s="180"/>
      <c r="M458" s="180"/>
      <c r="O458" s="180"/>
      <c r="P458" s="180"/>
      <c r="Q458" s="180"/>
      <c r="R458" s="180"/>
      <c r="S458" s="180"/>
    </row>
    <row r="459" spans="1:19" ht="16.5" customHeight="1">
      <c r="A459" s="180"/>
      <c r="B459" s="180"/>
      <c r="C459" s="180"/>
      <c r="D459" s="181"/>
      <c r="E459" s="181"/>
      <c r="F459" s="181"/>
      <c r="H459" s="9"/>
      <c r="I459" s="9"/>
      <c r="L459" s="180"/>
      <c r="M459" s="180"/>
      <c r="O459" s="180"/>
      <c r="P459" s="180"/>
      <c r="Q459" s="180"/>
      <c r="R459" s="180"/>
      <c r="S459" s="180"/>
    </row>
    <row r="460" spans="1:19" ht="16.5" customHeight="1">
      <c r="A460" s="180"/>
      <c r="B460" s="180"/>
      <c r="C460" s="180"/>
      <c r="D460" s="181"/>
      <c r="E460" s="181"/>
      <c r="H460" s="9"/>
      <c r="I460" s="9"/>
      <c r="L460" s="180"/>
    </row>
    <row r="461" spans="1:19" ht="16.5" customHeight="1">
      <c r="A461" s="180"/>
      <c r="B461" s="180"/>
      <c r="C461" s="180"/>
      <c r="D461" s="181"/>
      <c r="E461" s="181"/>
      <c r="H461" s="9"/>
      <c r="I461" s="9"/>
      <c r="L461" s="180"/>
    </row>
    <row r="462" spans="1:19" ht="16.5" customHeight="1">
      <c r="A462" s="180"/>
      <c r="B462" s="180"/>
      <c r="C462" s="180"/>
      <c r="D462" s="181"/>
      <c r="E462" s="181"/>
      <c r="H462" s="9"/>
      <c r="I462" s="9"/>
      <c r="L462" s="180"/>
    </row>
    <row r="463" spans="1:19" ht="16.5" customHeight="1">
      <c r="A463" s="180"/>
      <c r="B463" s="180"/>
      <c r="C463" s="180"/>
      <c r="D463" s="181"/>
      <c r="E463" s="181"/>
      <c r="H463" s="9"/>
      <c r="I463" s="9"/>
      <c r="L463" s="180"/>
    </row>
    <row r="464" spans="1:19" ht="16.5" customHeight="1">
      <c r="A464" s="180"/>
      <c r="B464" s="180"/>
      <c r="C464" s="180"/>
      <c r="D464" s="181"/>
      <c r="E464" s="181"/>
      <c r="H464" s="9"/>
      <c r="I464" s="9"/>
      <c r="L464" s="180"/>
    </row>
    <row r="465" spans="1:19" ht="16.5" customHeight="1">
      <c r="A465" s="180"/>
      <c r="B465" s="180"/>
      <c r="C465" s="180"/>
      <c r="D465" s="181"/>
      <c r="E465" s="181"/>
      <c r="H465" s="9"/>
      <c r="I465" s="9"/>
      <c r="L465" s="180"/>
    </row>
    <row r="466" spans="1:19" ht="16.5" customHeight="1">
      <c r="A466" s="180"/>
      <c r="B466" s="180"/>
      <c r="C466" s="180"/>
      <c r="D466" s="181"/>
      <c r="E466" s="181"/>
      <c r="H466" s="9"/>
      <c r="I466" s="9"/>
      <c r="L466" s="180"/>
    </row>
    <row r="467" spans="1:19" ht="16.5" customHeight="1">
      <c r="A467" s="180"/>
      <c r="B467" s="180"/>
      <c r="C467" s="180"/>
      <c r="D467" s="181"/>
      <c r="E467" s="181"/>
      <c r="H467" s="9"/>
      <c r="I467" s="9"/>
      <c r="L467" s="180"/>
    </row>
    <row r="468" spans="1:19" ht="16.5" customHeight="1">
      <c r="A468" s="180"/>
      <c r="B468" s="180"/>
      <c r="C468" s="180"/>
      <c r="D468" s="181"/>
      <c r="E468" s="181"/>
      <c r="H468" s="9"/>
      <c r="I468" s="9"/>
      <c r="L468" s="180"/>
    </row>
    <row r="469" spans="1:19" ht="16.5" customHeight="1">
      <c r="A469" s="180"/>
      <c r="B469" s="180"/>
      <c r="C469" s="180"/>
      <c r="D469" s="181"/>
      <c r="E469" s="181"/>
      <c r="F469" s="181"/>
      <c r="H469" s="9"/>
      <c r="I469" s="9"/>
      <c r="L469" s="180"/>
      <c r="M469" s="180"/>
      <c r="O469" s="180"/>
      <c r="P469" s="180"/>
      <c r="Q469" s="180"/>
      <c r="R469" s="180"/>
      <c r="S469" s="180"/>
    </row>
    <row r="470" spans="1:19" ht="16.5" customHeight="1">
      <c r="A470" s="180"/>
      <c r="B470" s="180"/>
      <c r="C470" s="180"/>
      <c r="D470" s="181"/>
      <c r="E470" s="181"/>
      <c r="F470" s="181"/>
      <c r="H470" s="9"/>
      <c r="I470" s="9"/>
      <c r="L470" s="180"/>
      <c r="M470" s="180"/>
      <c r="O470" s="180"/>
      <c r="P470" s="180"/>
      <c r="Q470" s="180"/>
      <c r="R470" s="180"/>
      <c r="S470" s="180"/>
    </row>
    <row r="471" spans="1:19" ht="16.5" customHeight="1">
      <c r="A471" s="180"/>
      <c r="B471" s="180"/>
      <c r="C471" s="180"/>
      <c r="D471" s="181"/>
      <c r="E471" s="181"/>
      <c r="F471" s="181"/>
      <c r="H471" s="9"/>
      <c r="I471" s="9"/>
      <c r="L471" s="180"/>
      <c r="M471" s="180"/>
      <c r="O471" s="180"/>
      <c r="P471" s="180"/>
      <c r="Q471" s="180"/>
      <c r="R471" s="180"/>
      <c r="S471" s="180"/>
    </row>
    <row r="472" spans="1:19" ht="16.5" customHeight="1">
      <c r="A472" s="180"/>
      <c r="B472" s="180"/>
      <c r="C472" s="180"/>
      <c r="D472" s="181"/>
      <c r="E472" s="181"/>
      <c r="H472" s="9"/>
      <c r="I472" s="9"/>
      <c r="L472" s="180"/>
    </row>
    <row r="473" spans="1:19" ht="16.5" customHeight="1">
      <c r="A473" s="180"/>
      <c r="B473" s="180"/>
      <c r="C473" s="180"/>
      <c r="D473" s="181"/>
      <c r="E473" s="181"/>
      <c r="H473" s="9"/>
      <c r="I473" s="9"/>
      <c r="L473" s="180"/>
    </row>
    <row r="474" spans="1:19" ht="16.5" customHeight="1">
      <c r="A474" s="180"/>
      <c r="B474" s="180"/>
      <c r="C474" s="180"/>
      <c r="D474" s="181"/>
      <c r="E474" s="181"/>
      <c r="H474" s="9"/>
      <c r="I474" s="9"/>
      <c r="L474" s="180"/>
    </row>
    <row r="475" spans="1:19" ht="16.5" customHeight="1">
      <c r="A475" s="180"/>
      <c r="B475" s="180"/>
      <c r="C475" s="180"/>
      <c r="D475" s="181"/>
      <c r="E475" s="181"/>
      <c r="H475" s="9"/>
      <c r="I475" s="9"/>
      <c r="L475" s="180"/>
    </row>
    <row r="476" spans="1:19" ht="16.5" customHeight="1">
      <c r="A476" s="180"/>
      <c r="B476" s="180"/>
      <c r="C476" s="180"/>
      <c r="D476" s="181"/>
      <c r="E476" s="181"/>
      <c r="H476" s="9"/>
      <c r="I476" s="9"/>
      <c r="L476" s="180"/>
    </row>
    <row r="477" spans="1:19" ht="16.5" customHeight="1">
      <c r="A477" s="180"/>
      <c r="B477" s="180"/>
      <c r="C477" s="180"/>
      <c r="D477" s="181"/>
      <c r="E477" s="181"/>
      <c r="H477" s="9"/>
      <c r="I477" s="9"/>
      <c r="L477" s="180"/>
    </row>
    <row r="478" spans="1:19" ht="16.5" customHeight="1">
      <c r="A478" s="180"/>
      <c r="B478" s="180"/>
      <c r="C478" s="180"/>
      <c r="D478" s="181"/>
      <c r="E478" s="181"/>
      <c r="H478" s="9"/>
      <c r="I478" s="9"/>
      <c r="L478" s="180"/>
    </row>
    <row r="479" spans="1:19" ht="16.5" customHeight="1">
      <c r="A479" s="180"/>
      <c r="B479" s="180"/>
      <c r="C479" s="180"/>
      <c r="D479" s="181"/>
      <c r="E479" s="181"/>
      <c r="H479" s="9"/>
      <c r="I479" s="9"/>
      <c r="L479" s="180"/>
    </row>
    <row r="480" spans="1:19" ht="16.5" customHeight="1">
      <c r="A480" s="180"/>
      <c r="B480" s="180"/>
      <c r="C480" s="180"/>
      <c r="D480" s="181"/>
      <c r="E480" s="181"/>
      <c r="H480" s="9"/>
      <c r="I480" s="9"/>
      <c r="L480" s="180"/>
    </row>
    <row r="481" spans="1:19" ht="16.5" customHeight="1">
      <c r="A481" s="180"/>
      <c r="B481" s="180"/>
      <c r="C481" s="180"/>
      <c r="D481" s="181"/>
      <c r="E481" s="181"/>
      <c r="H481" s="9"/>
      <c r="I481" s="9"/>
      <c r="L481" s="180"/>
    </row>
    <row r="482" spans="1:19" ht="16.5" customHeight="1">
      <c r="A482" s="180"/>
      <c r="B482" s="180"/>
      <c r="C482" s="180"/>
      <c r="D482" s="181"/>
      <c r="E482" s="181"/>
      <c r="H482" s="9"/>
      <c r="I482" s="9"/>
      <c r="L482" s="180"/>
    </row>
    <row r="483" spans="1:19" ht="16.5" customHeight="1">
      <c r="A483" s="180"/>
      <c r="B483" s="180"/>
      <c r="C483" s="180"/>
      <c r="D483" s="181"/>
      <c r="E483" s="181"/>
      <c r="H483" s="9"/>
      <c r="I483" s="9"/>
      <c r="L483" s="180"/>
    </row>
    <row r="484" spans="1:19" ht="16.5" customHeight="1">
      <c r="A484" s="180"/>
      <c r="B484" s="180"/>
      <c r="C484" s="180"/>
      <c r="D484" s="181"/>
      <c r="E484" s="181"/>
      <c r="H484" s="9"/>
      <c r="I484" s="9"/>
      <c r="L484" s="180"/>
    </row>
    <row r="485" spans="1:19" ht="16.5" customHeight="1">
      <c r="A485" s="180"/>
      <c r="B485" s="180"/>
      <c r="C485" s="180"/>
      <c r="D485" s="181"/>
      <c r="E485" s="181"/>
      <c r="H485" s="9"/>
      <c r="I485" s="9"/>
      <c r="L485" s="180"/>
    </row>
    <row r="486" spans="1:19" ht="16.5" customHeight="1">
      <c r="A486" s="180"/>
      <c r="B486" s="180"/>
      <c r="C486" s="180"/>
      <c r="D486" s="181"/>
      <c r="E486" s="181"/>
      <c r="H486" s="9"/>
      <c r="I486" s="9"/>
      <c r="L486" s="180"/>
    </row>
    <row r="487" spans="1:19" ht="16.5" customHeight="1">
      <c r="A487" s="180"/>
      <c r="B487" s="180"/>
      <c r="C487" s="180"/>
      <c r="D487" s="181"/>
      <c r="E487" s="181"/>
      <c r="H487" s="9"/>
      <c r="I487" s="9"/>
      <c r="L487" s="180"/>
    </row>
    <row r="488" spans="1:19" ht="16.5" customHeight="1">
      <c r="A488" s="180"/>
      <c r="B488" s="180"/>
      <c r="C488" s="180"/>
      <c r="D488" s="181"/>
      <c r="E488" s="181"/>
      <c r="H488" s="9"/>
      <c r="I488" s="9"/>
      <c r="L488" s="180"/>
    </row>
    <row r="489" spans="1:19" ht="16.5" customHeight="1">
      <c r="A489" s="180"/>
      <c r="B489" s="180"/>
      <c r="C489" s="180"/>
      <c r="D489" s="181"/>
      <c r="E489" s="181"/>
      <c r="H489" s="9"/>
      <c r="I489" s="9"/>
      <c r="L489" s="180"/>
    </row>
    <row r="490" spans="1:19" ht="16.5" customHeight="1">
      <c r="A490" s="180"/>
      <c r="B490" s="180"/>
      <c r="C490" s="180"/>
      <c r="D490" s="181"/>
      <c r="E490" s="181"/>
      <c r="H490" s="9"/>
      <c r="I490" s="9"/>
      <c r="L490" s="180"/>
    </row>
    <row r="491" spans="1:19" ht="16.5" customHeight="1">
      <c r="A491" s="180"/>
      <c r="B491" s="180"/>
      <c r="C491" s="180"/>
      <c r="D491" s="181"/>
      <c r="E491" s="181"/>
      <c r="H491" s="9"/>
      <c r="I491" s="9"/>
      <c r="L491" s="180"/>
    </row>
    <row r="492" spans="1:19" ht="16.5" customHeight="1">
      <c r="A492" s="180"/>
      <c r="B492" s="180"/>
      <c r="C492" s="180"/>
      <c r="D492" s="181"/>
      <c r="E492" s="181"/>
      <c r="F492" s="181"/>
      <c r="H492" s="9"/>
      <c r="I492" s="9"/>
      <c r="L492" s="180"/>
      <c r="M492" s="180"/>
      <c r="O492" s="180"/>
      <c r="P492" s="180"/>
      <c r="Q492" s="180"/>
      <c r="R492" s="180"/>
      <c r="S492" s="180"/>
    </row>
    <row r="493" spans="1:19" ht="16.5" customHeight="1">
      <c r="A493" s="180"/>
      <c r="B493" s="180"/>
      <c r="C493" s="180"/>
      <c r="D493" s="181"/>
      <c r="E493" s="181"/>
      <c r="H493" s="9"/>
      <c r="I493" s="9"/>
      <c r="L493" s="180"/>
    </row>
    <row r="494" spans="1:19" ht="16.5" customHeight="1">
      <c r="A494" s="180"/>
      <c r="B494" s="180"/>
      <c r="C494" s="180"/>
      <c r="D494" s="181"/>
      <c r="E494" s="181"/>
      <c r="H494" s="9"/>
      <c r="I494" s="9"/>
      <c r="L494" s="180"/>
    </row>
    <row r="495" spans="1:19" ht="16.5" customHeight="1">
      <c r="A495" s="180"/>
      <c r="B495" s="180"/>
      <c r="C495" s="180"/>
      <c r="D495" s="181"/>
      <c r="E495" s="181"/>
      <c r="H495" s="9"/>
      <c r="I495" s="9"/>
      <c r="L495" s="180"/>
    </row>
    <row r="496" spans="1:19" ht="16.5" customHeight="1">
      <c r="A496" s="180"/>
      <c r="B496" s="180"/>
      <c r="C496" s="180"/>
      <c r="D496" s="181"/>
      <c r="E496" s="181"/>
      <c r="H496" s="9"/>
      <c r="I496" s="9"/>
      <c r="L496" s="180"/>
    </row>
    <row r="497" spans="1:19" ht="16.5" customHeight="1">
      <c r="A497" s="180"/>
      <c r="B497" s="180"/>
      <c r="C497" s="180"/>
      <c r="D497" s="181"/>
      <c r="E497" s="181"/>
      <c r="H497" s="9"/>
      <c r="I497" s="9"/>
      <c r="L497" s="180"/>
    </row>
    <row r="498" spans="1:19" ht="16.5" customHeight="1">
      <c r="A498" s="180"/>
      <c r="B498" s="180"/>
      <c r="C498" s="180"/>
      <c r="D498" s="181"/>
      <c r="E498" s="181"/>
      <c r="H498" s="9"/>
      <c r="I498" s="9"/>
      <c r="L498" s="180"/>
    </row>
    <row r="499" spans="1:19" ht="16.5" customHeight="1">
      <c r="A499" s="180"/>
      <c r="B499" s="180"/>
      <c r="C499" s="180"/>
      <c r="D499" s="181"/>
      <c r="E499" s="181"/>
      <c r="F499" s="181"/>
      <c r="H499" s="9"/>
      <c r="I499" s="9"/>
      <c r="L499" s="180"/>
      <c r="M499" s="180"/>
      <c r="O499" s="180"/>
      <c r="P499" s="180"/>
      <c r="Q499" s="180"/>
      <c r="R499" s="180"/>
      <c r="S499" s="180"/>
    </row>
    <row r="500" spans="1:19" ht="16.5" customHeight="1">
      <c r="A500" s="180"/>
      <c r="B500" s="180"/>
      <c r="C500" s="180"/>
      <c r="D500" s="181"/>
      <c r="E500" s="181"/>
      <c r="F500" s="181"/>
      <c r="H500" s="9"/>
      <c r="I500" s="9"/>
      <c r="L500" s="180"/>
      <c r="M500" s="180"/>
      <c r="O500" s="180"/>
      <c r="P500" s="180"/>
      <c r="Q500" s="180"/>
      <c r="R500" s="180"/>
      <c r="S500" s="180"/>
    </row>
    <row r="501" spans="1:19" ht="16.5" customHeight="1">
      <c r="A501" s="180"/>
      <c r="B501" s="180"/>
      <c r="C501" s="180"/>
      <c r="D501" s="181"/>
      <c r="E501" s="181"/>
      <c r="H501" s="9"/>
      <c r="I501" s="9"/>
      <c r="L501" s="180"/>
    </row>
    <row r="502" spans="1:19" ht="16.5" customHeight="1">
      <c r="A502" s="180"/>
      <c r="B502" s="180"/>
      <c r="C502" s="180"/>
      <c r="D502" s="181"/>
      <c r="E502" s="181"/>
      <c r="H502" s="9"/>
      <c r="I502" s="9"/>
      <c r="L502" s="180"/>
    </row>
    <row r="503" spans="1:19" ht="16.5" customHeight="1">
      <c r="A503" s="180"/>
      <c r="B503" s="180"/>
      <c r="C503" s="180"/>
      <c r="D503" s="181"/>
      <c r="E503" s="181"/>
      <c r="H503" s="9"/>
      <c r="I503" s="9"/>
      <c r="L503" s="180"/>
    </row>
    <row r="504" spans="1:19" ht="16.5" customHeight="1">
      <c r="A504" s="180"/>
      <c r="B504" s="180"/>
      <c r="C504" s="180"/>
      <c r="D504" s="181"/>
      <c r="E504" s="181"/>
      <c r="H504" s="9"/>
      <c r="I504" s="9"/>
      <c r="L504" s="180"/>
    </row>
    <row r="505" spans="1:19" ht="16.5" customHeight="1">
      <c r="A505" s="180"/>
      <c r="B505" s="180"/>
      <c r="C505" s="180"/>
      <c r="D505" s="181"/>
      <c r="E505" s="181"/>
      <c r="H505" s="9"/>
      <c r="I505" s="9"/>
      <c r="L505" s="180"/>
    </row>
    <row r="506" spans="1:19" ht="16.5" customHeight="1">
      <c r="A506" s="180"/>
      <c r="B506" s="180"/>
      <c r="C506" s="180"/>
      <c r="D506" s="181"/>
      <c r="E506" s="181"/>
      <c r="F506" s="181"/>
      <c r="H506" s="9"/>
      <c r="I506" s="9"/>
      <c r="L506" s="180"/>
      <c r="M506" s="180"/>
      <c r="O506" s="180"/>
      <c r="P506" s="180"/>
      <c r="Q506" s="180"/>
      <c r="R506" s="180"/>
      <c r="S506" s="180"/>
    </row>
    <row r="507" spans="1:19" ht="16.5" customHeight="1">
      <c r="A507" s="180"/>
      <c r="B507" s="180"/>
      <c r="C507" s="180"/>
      <c r="D507" s="181"/>
      <c r="E507" s="181"/>
      <c r="H507" s="9"/>
      <c r="I507" s="9"/>
      <c r="L507" s="180"/>
    </row>
    <row r="508" spans="1:19" ht="16.5" customHeight="1">
      <c r="A508" s="180"/>
      <c r="B508" s="180"/>
      <c r="C508" s="180"/>
      <c r="D508" s="181"/>
      <c r="E508" s="181"/>
      <c r="H508" s="9"/>
      <c r="I508" s="9"/>
      <c r="L508" s="180"/>
    </row>
    <row r="509" spans="1:19" ht="16.5" customHeight="1">
      <c r="A509" s="180"/>
      <c r="B509" s="180"/>
      <c r="C509" s="180"/>
      <c r="D509" s="181"/>
      <c r="E509" s="181"/>
      <c r="H509" s="9"/>
      <c r="I509" s="9"/>
      <c r="L509" s="180"/>
    </row>
    <row r="510" spans="1:19" ht="16.5" customHeight="1">
      <c r="A510" s="180"/>
      <c r="B510" s="180"/>
      <c r="C510" s="180"/>
      <c r="D510" s="181"/>
      <c r="E510" s="181"/>
      <c r="H510" s="9"/>
      <c r="I510" s="9"/>
      <c r="L510" s="180"/>
    </row>
    <row r="511" spans="1:19" ht="16.5" customHeight="1">
      <c r="A511" s="180"/>
      <c r="B511" s="180"/>
      <c r="C511" s="180"/>
      <c r="D511" s="181"/>
      <c r="E511" s="181"/>
      <c r="H511" s="9"/>
      <c r="I511" s="9"/>
      <c r="L511" s="180"/>
    </row>
    <row r="512" spans="1:19" ht="16.5" customHeight="1">
      <c r="A512" s="180"/>
      <c r="B512" s="180"/>
      <c r="C512" s="180"/>
      <c r="D512" s="181"/>
      <c r="E512" s="181"/>
      <c r="H512" s="9"/>
      <c r="I512" s="9"/>
      <c r="L512" s="180"/>
    </row>
    <row r="513" spans="1:19" ht="16.5" customHeight="1">
      <c r="A513" s="180"/>
      <c r="B513" s="180"/>
      <c r="C513" s="180"/>
      <c r="D513" s="181"/>
      <c r="E513" s="181"/>
      <c r="F513" s="181"/>
      <c r="H513" s="9"/>
      <c r="I513" s="9"/>
      <c r="L513" s="180"/>
      <c r="M513" s="180"/>
      <c r="O513" s="180"/>
      <c r="P513" s="180"/>
      <c r="Q513" s="180"/>
      <c r="R513" s="180"/>
      <c r="S513" s="180"/>
    </row>
    <row r="514" spans="1:19" ht="16.5" customHeight="1">
      <c r="A514" s="180"/>
      <c r="B514" s="180"/>
      <c r="C514" s="180"/>
      <c r="D514" s="181"/>
      <c r="E514" s="181"/>
      <c r="F514" s="181"/>
      <c r="H514" s="9"/>
      <c r="I514" s="9"/>
      <c r="L514" s="180"/>
      <c r="M514" s="180"/>
      <c r="O514" s="180"/>
      <c r="P514" s="180"/>
      <c r="Q514" s="180"/>
      <c r="R514" s="180"/>
      <c r="S514" s="180"/>
    </row>
    <row r="515" spans="1:19" ht="16.5" customHeight="1">
      <c r="A515" s="180"/>
      <c r="B515" s="180"/>
      <c r="C515" s="180"/>
      <c r="D515" s="181"/>
      <c r="E515" s="181"/>
      <c r="H515" s="9"/>
      <c r="I515" s="9"/>
      <c r="L515" s="180"/>
    </row>
    <row r="516" spans="1:19" ht="16.5" customHeight="1">
      <c r="A516" s="180"/>
      <c r="B516" s="180"/>
      <c r="C516" s="180"/>
      <c r="D516" s="181"/>
      <c r="E516" s="181"/>
      <c r="H516" s="9"/>
      <c r="I516" s="9"/>
      <c r="L516" s="180"/>
    </row>
    <row r="517" spans="1:19" ht="16.5" customHeight="1">
      <c r="A517" s="180"/>
      <c r="B517" s="180"/>
      <c r="C517" s="180"/>
      <c r="D517" s="181"/>
      <c r="E517" s="181"/>
      <c r="H517" s="9"/>
      <c r="I517" s="9"/>
      <c r="L517" s="180"/>
    </row>
    <row r="518" spans="1:19" ht="16.5" customHeight="1">
      <c r="A518" s="180"/>
      <c r="B518" s="180"/>
      <c r="C518" s="180"/>
      <c r="D518" s="181"/>
      <c r="E518" s="181"/>
      <c r="H518" s="9"/>
      <c r="I518" s="9"/>
      <c r="L518" s="180"/>
    </row>
    <row r="519" spans="1:19" ht="16.5" customHeight="1">
      <c r="A519" s="180"/>
      <c r="B519" s="180"/>
      <c r="C519" s="180"/>
      <c r="D519" s="181"/>
      <c r="E519" s="181"/>
      <c r="F519" s="181"/>
      <c r="H519" s="9"/>
      <c r="I519" s="9"/>
      <c r="L519" s="180"/>
      <c r="M519" s="180"/>
      <c r="O519" s="180"/>
      <c r="P519" s="180"/>
      <c r="Q519" s="180"/>
      <c r="R519" s="180"/>
      <c r="S519" s="180"/>
    </row>
    <row r="520" spans="1:19" ht="16.5" customHeight="1">
      <c r="A520" s="180"/>
      <c r="B520" s="180"/>
      <c r="C520" s="180"/>
      <c r="D520" s="181"/>
      <c r="E520" s="181"/>
      <c r="F520" s="181"/>
      <c r="H520" s="9"/>
      <c r="I520" s="9"/>
      <c r="L520" s="180"/>
      <c r="M520" s="180"/>
      <c r="O520" s="180"/>
      <c r="P520" s="180"/>
      <c r="Q520" s="180"/>
      <c r="R520" s="180"/>
      <c r="S520" s="180"/>
    </row>
    <row r="521" spans="1:19" ht="16.5" customHeight="1">
      <c r="A521" s="180"/>
      <c r="B521" s="180"/>
      <c r="C521" s="180"/>
      <c r="D521" s="181"/>
      <c r="E521" s="181"/>
      <c r="F521" s="181"/>
      <c r="H521" s="9"/>
      <c r="I521" s="9"/>
      <c r="L521" s="180"/>
      <c r="M521" s="180"/>
      <c r="O521" s="180"/>
      <c r="P521" s="180"/>
      <c r="Q521" s="180"/>
      <c r="R521" s="180"/>
      <c r="S521" s="180"/>
    </row>
    <row r="522" spans="1:19" ht="16.5" customHeight="1">
      <c r="A522" s="180"/>
      <c r="B522" s="180"/>
      <c r="C522" s="180"/>
      <c r="D522" s="181"/>
      <c r="E522" s="181"/>
      <c r="F522" s="181"/>
      <c r="H522" s="9"/>
      <c r="I522" s="9"/>
      <c r="L522" s="180"/>
      <c r="M522" s="180"/>
      <c r="O522" s="180"/>
      <c r="P522" s="180"/>
      <c r="Q522" s="180"/>
      <c r="R522" s="180"/>
      <c r="S522" s="180"/>
    </row>
    <row r="523" spans="1:19" ht="16.5" customHeight="1">
      <c r="A523" s="180"/>
      <c r="B523" s="180"/>
      <c r="C523" s="180"/>
      <c r="D523" s="181"/>
      <c r="E523" s="181"/>
      <c r="F523" s="181"/>
      <c r="H523" s="9"/>
      <c r="I523" s="9"/>
      <c r="L523" s="180"/>
      <c r="M523" s="180"/>
      <c r="O523" s="180"/>
      <c r="P523" s="180"/>
      <c r="Q523" s="180"/>
      <c r="R523" s="180"/>
      <c r="S523" s="180"/>
    </row>
    <row r="524" spans="1:19" ht="16.5" customHeight="1">
      <c r="A524" s="180"/>
      <c r="B524" s="180"/>
      <c r="C524" s="180"/>
      <c r="D524" s="181"/>
      <c r="E524" s="181"/>
      <c r="F524" s="181"/>
      <c r="H524" s="9"/>
      <c r="I524" s="9"/>
      <c r="L524" s="180"/>
      <c r="M524" s="180"/>
      <c r="O524" s="180"/>
      <c r="P524" s="180"/>
      <c r="Q524" s="180"/>
      <c r="R524" s="180"/>
      <c r="S524" s="180"/>
    </row>
    <row r="525" spans="1:19" ht="16.5" customHeight="1">
      <c r="A525" s="180"/>
      <c r="B525" s="180"/>
      <c r="C525" s="180"/>
      <c r="D525" s="181"/>
      <c r="E525" s="181"/>
      <c r="F525" s="181"/>
      <c r="H525" s="9"/>
      <c r="I525" s="9"/>
      <c r="L525" s="180"/>
      <c r="M525" s="180"/>
      <c r="O525" s="180"/>
      <c r="P525" s="180"/>
      <c r="Q525" s="180"/>
      <c r="R525" s="180"/>
      <c r="S525" s="180"/>
    </row>
    <row r="526" spans="1:19" ht="16.5" customHeight="1">
      <c r="A526" s="180"/>
      <c r="B526" s="180"/>
      <c r="C526" s="180"/>
      <c r="D526" s="181"/>
      <c r="E526" s="181"/>
      <c r="F526" s="181"/>
      <c r="H526" s="9"/>
      <c r="I526" s="9"/>
      <c r="L526" s="180"/>
      <c r="M526" s="180"/>
      <c r="O526" s="180"/>
      <c r="P526" s="180"/>
      <c r="Q526" s="180"/>
      <c r="R526" s="180"/>
      <c r="S526" s="180"/>
    </row>
    <row r="527" spans="1:19" ht="16.5" customHeight="1">
      <c r="A527" s="180"/>
      <c r="B527" s="180"/>
      <c r="C527" s="180"/>
      <c r="D527" s="181"/>
      <c r="E527" s="181"/>
      <c r="F527" s="181"/>
      <c r="H527" s="9"/>
      <c r="I527" s="9"/>
      <c r="L527" s="180"/>
      <c r="M527" s="180"/>
      <c r="O527" s="180"/>
      <c r="P527" s="180"/>
      <c r="Q527" s="180"/>
      <c r="R527" s="180"/>
      <c r="S527" s="180"/>
    </row>
    <row r="528" spans="1:19" ht="16.5" customHeight="1">
      <c r="A528" s="180"/>
      <c r="B528" s="180"/>
      <c r="C528" s="180"/>
      <c r="D528" s="181"/>
      <c r="E528" s="181"/>
      <c r="F528" s="181"/>
      <c r="H528" s="9"/>
      <c r="I528" s="9"/>
      <c r="L528" s="180"/>
      <c r="M528" s="180"/>
      <c r="O528" s="180"/>
      <c r="P528" s="180"/>
      <c r="Q528" s="180"/>
      <c r="R528" s="180"/>
      <c r="S528" s="180"/>
    </row>
    <row r="529" spans="1:19" ht="16.5" customHeight="1">
      <c r="A529" s="180"/>
      <c r="B529" s="180"/>
      <c r="C529" s="180"/>
      <c r="D529" s="181"/>
      <c r="E529" s="181"/>
      <c r="F529" s="181"/>
      <c r="H529" s="9"/>
      <c r="I529" s="9"/>
      <c r="L529" s="180"/>
      <c r="M529" s="180"/>
      <c r="O529" s="180"/>
      <c r="P529" s="180"/>
      <c r="Q529" s="180"/>
      <c r="R529" s="180"/>
      <c r="S529" s="180"/>
    </row>
    <row r="530" spans="1:19" ht="16.5" customHeight="1">
      <c r="A530" s="180"/>
      <c r="B530" s="180"/>
      <c r="C530" s="180"/>
      <c r="D530" s="181"/>
      <c r="E530" s="181"/>
      <c r="F530" s="181"/>
      <c r="H530" s="9"/>
      <c r="I530" s="9"/>
      <c r="L530" s="180"/>
      <c r="M530" s="180"/>
      <c r="O530" s="180"/>
      <c r="P530" s="180"/>
      <c r="Q530" s="180"/>
      <c r="R530" s="180"/>
      <c r="S530" s="180"/>
    </row>
    <row r="531" spans="1:19" ht="16.5" customHeight="1">
      <c r="A531" s="180"/>
      <c r="B531" s="180"/>
      <c r="C531" s="180"/>
      <c r="D531" s="181"/>
      <c r="E531" s="181"/>
      <c r="F531" s="181"/>
      <c r="H531" s="9"/>
      <c r="I531" s="9"/>
      <c r="L531" s="180"/>
      <c r="M531" s="180"/>
      <c r="O531" s="180"/>
      <c r="P531" s="180"/>
      <c r="Q531" s="180"/>
      <c r="R531" s="180"/>
      <c r="S531" s="180"/>
    </row>
    <row r="532" spans="1:19" ht="16.5" customHeight="1">
      <c r="A532" s="180"/>
      <c r="B532" s="180"/>
      <c r="C532" s="180"/>
      <c r="D532" s="181"/>
      <c r="E532" s="181"/>
      <c r="F532" s="181"/>
      <c r="H532" s="9"/>
      <c r="I532" s="9"/>
      <c r="L532" s="180"/>
      <c r="M532" s="180"/>
      <c r="O532" s="180"/>
      <c r="P532" s="180"/>
      <c r="Q532" s="180"/>
      <c r="R532" s="180"/>
      <c r="S532" s="180"/>
    </row>
    <row r="533" spans="1:19" ht="16.5" customHeight="1">
      <c r="A533" s="180"/>
      <c r="B533" s="180"/>
      <c r="C533" s="180"/>
      <c r="D533" s="181"/>
      <c r="E533" s="181"/>
      <c r="F533" s="181"/>
      <c r="H533" s="9"/>
      <c r="I533" s="9"/>
      <c r="L533" s="180"/>
      <c r="M533" s="180"/>
      <c r="O533" s="180"/>
      <c r="P533" s="180"/>
      <c r="Q533" s="180"/>
      <c r="R533" s="180"/>
      <c r="S533" s="180"/>
    </row>
    <row r="534" spans="1:19" ht="16.5" customHeight="1">
      <c r="A534" s="180"/>
      <c r="B534" s="180"/>
      <c r="C534" s="180"/>
      <c r="D534" s="181"/>
      <c r="E534" s="181"/>
      <c r="F534" s="181"/>
      <c r="H534" s="9"/>
      <c r="I534" s="9"/>
      <c r="L534" s="180"/>
      <c r="M534" s="180"/>
      <c r="O534" s="180"/>
      <c r="P534" s="180"/>
      <c r="Q534" s="180"/>
      <c r="R534" s="180"/>
      <c r="S534" s="180"/>
    </row>
    <row r="535" spans="1:19" ht="16.5" customHeight="1">
      <c r="A535" s="180"/>
      <c r="B535" s="180"/>
      <c r="C535" s="180"/>
      <c r="D535" s="181"/>
      <c r="E535" s="181"/>
      <c r="F535" s="181"/>
      <c r="H535" s="9"/>
      <c r="I535" s="9"/>
      <c r="L535" s="180"/>
      <c r="M535" s="180"/>
      <c r="O535" s="180"/>
      <c r="P535" s="180"/>
      <c r="Q535" s="180"/>
      <c r="R535" s="180"/>
      <c r="S535" s="180"/>
    </row>
    <row r="536" spans="1:19" ht="16.5" customHeight="1">
      <c r="A536" s="180"/>
      <c r="B536" s="180"/>
      <c r="C536" s="180"/>
      <c r="D536" s="181"/>
      <c r="E536" s="181"/>
      <c r="F536" s="181"/>
      <c r="H536" s="9"/>
      <c r="I536" s="9"/>
      <c r="L536" s="180"/>
      <c r="M536" s="180"/>
      <c r="O536" s="180"/>
      <c r="P536" s="180"/>
      <c r="Q536" s="180"/>
      <c r="R536" s="180"/>
      <c r="S536" s="180"/>
    </row>
    <row r="537" spans="1:19" ht="16.5" customHeight="1">
      <c r="A537" s="180"/>
      <c r="B537" s="180"/>
      <c r="C537" s="180"/>
      <c r="D537" s="181"/>
      <c r="E537" s="181"/>
      <c r="F537" s="181"/>
      <c r="H537" s="9"/>
      <c r="I537" s="9"/>
      <c r="L537" s="180"/>
      <c r="M537" s="180"/>
      <c r="O537" s="180"/>
      <c r="P537" s="180"/>
      <c r="Q537" s="180"/>
      <c r="R537" s="180"/>
      <c r="S537" s="180"/>
    </row>
    <row r="538" spans="1:19" ht="16.5" customHeight="1">
      <c r="A538" s="180"/>
      <c r="B538" s="180"/>
      <c r="C538" s="180"/>
      <c r="D538" s="181"/>
      <c r="E538" s="181"/>
      <c r="F538" s="181"/>
      <c r="H538" s="9"/>
      <c r="I538" s="9"/>
      <c r="L538" s="180"/>
      <c r="M538" s="180"/>
      <c r="O538" s="180"/>
      <c r="P538" s="180"/>
      <c r="Q538" s="180"/>
      <c r="R538" s="180"/>
      <c r="S538" s="180"/>
    </row>
    <row r="539" spans="1:19" ht="16.5" customHeight="1">
      <c r="A539" s="180"/>
      <c r="B539" s="180"/>
      <c r="C539" s="180"/>
      <c r="D539" s="181"/>
      <c r="E539" s="181"/>
      <c r="F539" s="181"/>
      <c r="H539" s="9"/>
      <c r="I539" s="9"/>
      <c r="L539" s="180"/>
      <c r="M539" s="180"/>
      <c r="O539" s="180"/>
      <c r="P539" s="180"/>
      <c r="Q539" s="180"/>
      <c r="R539" s="180"/>
      <c r="S539" s="180"/>
    </row>
    <row r="540" spans="1:19" ht="16.5" customHeight="1">
      <c r="A540" s="180"/>
      <c r="B540" s="180"/>
      <c r="C540" s="180"/>
      <c r="D540" s="181"/>
      <c r="E540" s="181"/>
      <c r="F540" s="181"/>
      <c r="H540" s="9"/>
      <c r="I540" s="9"/>
      <c r="L540" s="180"/>
      <c r="M540" s="180"/>
      <c r="O540" s="180"/>
      <c r="P540" s="180"/>
      <c r="Q540" s="180"/>
      <c r="R540" s="180"/>
      <c r="S540" s="180"/>
    </row>
    <row r="541" spans="1:19" ht="16.5" customHeight="1">
      <c r="A541" s="180"/>
      <c r="B541" s="180"/>
      <c r="C541" s="180"/>
      <c r="D541" s="181"/>
      <c r="E541" s="181"/>
      <c r="F541" s="181"/>
      <c r="H541" s="9"/>
      <c r="I541" s="9"/>
      <c r="L541" s="180"/>
      <c r="M541" s="180"/>
      <c r="O541" s="180"/>
      <c r="P541" s="180"/>
      <c r="Q541" s="180"/>
      <c r="R541" s="180"/>
      <c r="S541" s="180"/>
    </row>
    <row r="542" spans="1:19" ht="16.5" customHeight="1">
      <c r="A542" s="180"/>
      <c r="B542" s="180"/>
      <c r="C542" s="180"/>
      <c r="D542" s="181"/>
      <c r="E542" s="181"/>
      <c r="F542" s="181"/>
      <c r="H542" s="9"/>
      <c r="I542" s="9"/>
      <c r="L542" s="180"/>
      <c r="M542" s="180"/>
      <c r="O542" s="180"/>
      <c r="P542" s="180"/>
      <c r="Q542" s="180"/>
      <c r="R542" s="180"/>
      <c r="S542" s="180"/>
    </row>
    <row r="543" spans="1:19" ht="16.5" customHeight="1">
      <c r="A543" s="180"/>
      <c r="B543" s="180"/>
      <c r="C543" s="180"/>
      <c r="D543" s="181"/>
      <c r="E543" s="181"/>
      <c r="F543" s="181"/>
      <c r="H543" s="9"/>
      <c r="I543" s="9"/>
      <c r="L543" s="180"/>
      <c r="M543" s="180"/>
      <c r="O543" s="180"/>
      <c r="P543" s="180"/>
      <c r="Q543" s="180"/>
      <c r="R543" s="180"/>
      <c r="S543" s="180"/>
    </row>
    <row r="544" spans="1:19" ht="16.5" customHeight="1">
      <c r="A544" s="180"/>
      <c r="B544" s="180"/>
      <c r="C544" s="180"/>
      <c r="D544" s="181"/>
      <c r="E544" s="181"/>
      <c r="F544" s="181"/>
      <c r="H544" s="9"/>
      <c r="I544" s="9"/>
      <c r="L544" s="180"/>
      <c r="M544" s="180"/>
      <c r="O544" s="180"/>
      <c r="P544" s="180"/>
      <c r="Q544" s="180"/>
      <c r="R544" s="180"/>
      <c r="S544" s="180"/>
    </row>
    <row r="545" spans="1:19" ht="16.5" customHeight="1">
      <c r="A545" s="180"/>
      <c r="B545" s="180"/>
      <c r="C545" s="180"/>
      <c r="D545" s="181"/>
      <c r="E545" s="181"/>
      <c r="F545" s="181"/>
      <c r="H545" s="9"/>
      <c r="I545" s="9"/>
      <c r="L545" s="180"/>
      <c r="M545" s="180"/>
      <c r="O545" s="180"/>
      <c r="P545" s="180"/>
      <c r="Q545" s="180"/>
      <c r="R545" s="180"/>
      <c r="S545" s="180"/>
    </row>
    <row r="546" spans="1:19" ht="16.5" customHeight="1">
      <c r="A546" s="180"/>
      <c r="B546" s="180"/>
      <c r="C546" s="180"/>
      <c r="D546" s="181"/>
      <c r="E546" s="181"/>
      <c r="F546" s="181"/>
      <c r="H546" s="9"/>
      <c r="I546" s="9"/>
      <c r="L546" s="180"/>
      <c r="M546" s="180"/>
      <c r="O546" s="180"/>
      <c r="P546" s="180"/>
      <c r="Q546" s="180"/>
      <c r="R546" s="180"/>
      <c r="S546" s="180"/>
    </row>
    <row r="547" spans="1:19" ht="16.5" customHeight="1">
      <c r="A547" s="180"/>
      <c r="B547" s="180"/>
      <c r="C547" s="180"/>
      <c r="D547" s="181"/>
      <c r="E547" s="181"/>
      <c r="F547" s="181"/>
      <c r="H547" s="9"/>
      <c r="I547" s="9"/>
      <c r="L547" s="180"/>
      <c r="M547" s="180"/>
      <c r="O547" s="180"/>
      <c r="P547" s="180"/>
      <c r="Q547" s="180"/>
      <c r="R547" s="180"/>
      <c r="S547" s="180"/>
    </row>
    <row r="548" spans="1:19" ht="16.5" customHeight="1">
      <c r="A548" s="180"/>
      <c r="B548" s="180"/>
      <c r="C548" s="180"/>
      <c r="D548" s="181"/>
      <c r="E548" s="181"/>
      <c r="F548" s="181"/>
      <c r="H548" s="9"/>
      <c r="I548" s="9"/>
      <c r="L548" s="180"/>
      <c r="M548" s="180"/>
      <c r="O548" s="180"/>
      <c r="P548" s="180"/>
      <c r="Q548" s="180"/>
      <c r="R548" s="180"/>
      <c r="S548" s="180"/>
    </row>
    <row r="549" spans="1:19" ht="16.5" customHeight="1">
      <c r="A549" s="180"/>
      <c r="B549" s="180"/>
      <c r="C549" s="180"/>
      <c r="D549" s="181"/>
      <c r="E549" s="181"/>
      <c r="F549" s="181"/>
      <c r="H549" s="9"/>
      <c r="I549" s="9"/>
      <c r="L549" s="180"/>
      <c r="M549" s="180"/>
      <c r="O549" s="180"/>
      <c r="P549" s="180"/>
      <c r="Q549" s="180"/>
      <c r="R549" s="180"/>
      <c r="S549" s="180"/>
    </row>
    <row r="550" spans="1:19" ht="16.5" customHeight="1">
      <c r="A550" s="180"/>
      <c r="B550" s="180"/>
      <c r="C550" s="180"/>
      <c r="D550" s="181"/>
      <c r="E550" s="181"/>
      <c r="F550" s="181"/>
      <c r="H550" s="9"/>
      <c r="I550" s="9"/>
      <c r="L550" s="180"/>
      <c r="M550" s="180"/>
      <c r="O550" s="180"/>
      <c r="P550" s="180"/>
      <c r="Q550" s="180"/>
      <c r="R550" s="180"/>
      <c r="S550" s="180"/>
    </row>
    <row r="551" spans="1:19" ht="16.5" customHeight="1">
      <c r="A551" s="180"/>
      <c r="B551" s="180"/>
      <c r="C551" s="180"/>
      <c r="D551" s="181"/>
      <c r="E551" s="181"/>
      <c r="F551" s="181"/>
      <c r="H551" s="9"/>
      <c r="I551" s="9"/>
      <c r="L551" s="180"/>
      <c r="M551" s="180"/>
      <c r="O551" s="180"/>
      <c r="P551" s="180"/>
      <c r="Q551" s="180"/>
      <c r="R551" s="180"/>
      <c r="S551" s="180"/>
    </row>
    <row r="552" spans="1:19" ht="16.5" customHeight="1">
      <c r="A552" s="180"/>
      <c r="B552" s="180"/>
      <c r="C552" s="180"/>
      <c r="D552" s="181"/>
      <c r="E552" s="181"/>
      <c r="F552" s="181"/>
      <c r="H552" s="9"/>
      <c r="I552" s="9"/>
      <c r="L552" s="180"/>
      <c r="M552" s="180"/>
      <c r="O552" s="180"/>
      <c r="P552" s="180"/>
      <c r="Q552" s="180"/>
      <c r="R552" s="180"/>
      <c r="S552" s="180"/>
    </row>
    <row r="553" spans="1:19" ht="16.5" customHeight="1">
      <c r="A553" s="180"/>
      <c r="B553" s="180"/>
      <c r="C553" s="180"/>
      <c r="D553" s="181"/>
      <c r="E553" s="181"/>
      <c r="F553" s="181"/>
      <c r="H553" s="9"/>
      <c r="I553" s="9"/>
      <c r="L553" s="180"/>
      <c r="M553" s="180"/>
      <c r="O553" s="180"/>
      <c r="P553" s="180"/>
      <c r="Q553" s="180"/>
      <c r="R553" s="180"/>
      <c r="S553" s="180"/>
    </row>
    <row r="554" spans="1:19" ht="16.5" customHeight="1">
      <c r="A554" s="180"/>
      <c r="B554" s="180"/>
      <c r="C554" s="180"/>
      <c r="D554" s="181"/>
      <c r="E554" s="181"/>
      <c r="F554" s="181"/>
      <c r="H554" s="9"/>
      <c r="I554" s="9"/>
      <c r="L554" s="180"/>
      <c r="M554" s="180"/>
      <c r="O554" s="180"/>
      <c r="P554" s="180"/>
      <c r="Q554" s="180"/>
      <c r="R554" s="180"/>
      <c r="S554" s="180"/>
    </row>
    <row r="555" spans="1:19" ht="16.5" customHeight="1">
      <c r="A555" s="180"/>
      <c r="B555" s="180"/>
      <c r="C555" s="180"/>
      <c r="D555" s="181"/>
      <c r="E555" s="181"/>
      <c r="F555" s="181"/>
      <c r="H555" s="9"/>
      <c r="I555" s="9"/>
      <c r="L555" s="180"/>
      <c r="M555" s="180"/>
      <c r="O555" s="180"/>
      <c r="P555" s="180"/>
      <c r="Q555" s="180"/>
      <c r="R555" s="180"/>
      <c r="S555" s="180"/>
    </row>
    <row r="556" spans="1:19" ht="16.5" customHeight="1">
      <c r="A556" s="180"/>
      <c r="B556" s="180"/>
      <c r="C556" s="180"/>
      <c r="D556" s="181"/>
      <c r="E556" s="181"/>
      <c r="F556" s="181"/>
      <c r="H556" s="9"/>
      <c r="I556" s="9"/>
      <c r="L556" s="180"/>
      <c r="M556" s="180"/>
      <c r="O556" s="180"/>
      <c r="P556" s="180"/>
      <c r="Q556" s="180"/>
      <c r="R556" s="180"/>
      <c r="S556" s="180"/>
    </row>
    <row r="557" spans="1:19" ht="16.5" customHeight="1">
      <c r="A557" s="180"/>
      <c r="B557" s="180"/>
      <c r="C557" s="180"/>
      <c r="D557" s="181"/>
      <c r="E557" s="181"/>
      <c r="F557" s="181"/>
      <c r="H557" s="9"/>
      <c r="I557" s="9"/>
      <c r="L557" s="180"/>
      <c r="M557" s="180"/>
      <c r="O557" s="180"/>
      <c r="P557" s="180"/>
      <c r="Q557" s="180"/>
      <c r="R557" s="180"/>
      <c r="S557" s="180"/>
    </row>
    <row r="558" spans="1:19" ht="16.5" customHeight="1">
      <c r="A558" s="180"/>
      <c r="B558" s="180"/>
      <c r="C558" s="180"/>
      <c r="D558" s="181"/>
      <c r="E558" s="181"/>
      <c r="F558" s="181"/>
      <c r="H558" s="9"/>
      <c r="I558" s="9"/>
      <c r="L558" s="180"/>
      <c r="M558" s="180"/>
      <c r="O558" s="180"/>
      <c r="P558" s="180"/>
      <c r="Q558" s="180"/>
      <c r="R558" s="180"/>
      <c r="S558" s="180"/>
    </row>
    <row r="559" spans="1:19" ht="16.5" customHeight="1">
      <c r="A559" s="180"/>
      <c r="B559" s="180"/>
      <c r="C559" s="180"/>
      <c r="D559" s="181"/>
      <c r="E559" s="181"/>
      <c r="F559" s="181"/>
      <c r="H559" s="9"/>
      <c r="I559" s="9"/>
      <c r="L559" s="180"/>
      <c r="M559" s="180"/>
      <c r="O559" s="180"/>
      <c r="P559" s="180"/>
      <c r="Q559" s="180"/>
      <c r="R559" s="180"/>
      <c r="S559" s="180"/>
    </row>
    <row r="560" spans="1:19" ht="16.5" customHeight="1">
      <c r="A560" s="180"/>
      <c r="B560" s="180"/>
      <c r="C560" s="180"/>
      <c r="D560" s="181"/>
      <c r="E560" s="181"/>
      <c r="F560" s="181"/>
      <c r="H560" s="9"/>
      <c r="I560" s="9"/>
      <c r="L560" s="180"/>
      <c r="M560" s="180"/>
      <c r="O560" s="180"/>
      <c r="P560" s="180"/>
      <c r="Q560" s="180"/>
      <c r="R560" s="180"/>
      <c r="S560" s="180"/>
    </row>
    <row r="561" spans="1:19" ht="16.5" customHeight="1">
      <c r="A561" s="180"/>
      <c r="B561" s="180"/>
      <c r="C561" s="180"/>
      <c r="D561" s="181"/>
      <c r="E561" s="181"/>
      <c r="F561" s="181"/>
      <c r="H561" s="9"/>
      <c r="I561" s="9"/>
      <c r="L561" s="180"/>
      <c r="M561" s="180"/>
      <c r="O561" s="180"/>
      <c r="P561" s="180"/>
      <c r="Q561" s="180"/>
      <c r="R561" s="180"/>
      <c r="S561" s="180"/>
    </row>
    <row r="562" spans="1:19" ht="16.5" customHeight="1">
      <c r="A562" s="180"/>
      <c r="B562" s="180"/>
      <c r="C562" s="180"/>
      <c r="D562" s="181"/>
      <c r="E562" s="181"/>
      <c r="F562" s="181"/>
      <c r="H562" s="9"/>
      <c r="I562" s="9"/>
      <c r="L562" s="180"/>
      <c r="M562" s="180"/>
      <c r="O562" s="180"/>
      <c r="P562" s="180"/>
      <c r="Q562" s="180"/>
      <c r="R562" s="180"/>
      <c r="S562" s="180"/>
    </row>
    <row r="563" spans="1:19" ht="16.5" customHeight="1">
      <c r="A563" s="180"/>
      <c r="B563" s="180"/>
      <c r="C563" s="180"/>
      <c r="D563" s="181"/>
      <c r="E563" s="181"/>
      <c r="F563" s="181"/>
      <c r="H563" s="9"/>
      <c r="I563" s="9"/>
      <c r="L563" s="180"/>
      <c r="M563" s="180"/>
      <c r="O563" s="180"/>
      <c r="P563" s="180"/>
      <c r="Q563" s="180"/>
      <c r="R563" s="180"/>
      <c r="S563" s="180"/>
    </row>
    <row r="564" spans="1:19" ht="16.5" customHeight="1">
      <c r="A564" s="180"/>
      <c r="B564" s="180"/>
      <c r="C564" s="180"/>
      <c r="D564" s="181"/>
      <c r="E564" s="181"/>
      <c r="F564" s="181"/>
      <c r="H564" s="9"/>
      <c r="I564" s="9"/>
      <c r="L564" s="180"/>
      <c r="M564" s="180"/>
      <c r="O564" s="180"/>
      <c r="P564" s="180"/>
      <c r="Q564" s="180"/>
      <c r="R564" s="180"/>
      <c r="S564" s="180"/>
    </row>
    <row r="565" spans="1:19" ht="16.5" customHeight="1">
      <c r="A565" s="180"/>
      <c r="B565" s="180"/>
      <c r="C565" s="180"/>
      <c r="D565" s="181"/>
      <c r="E565" s="181"/>
      <c r="F565" s="181"/>
      <c r="H565" s="9"/>
      <c r="I565" s="9"/>
      <c r="L565" s="180"/>
      <c r="M565" s="180"/>
      <c r="O565" s="180"/>
      <c r="P565" s="180"/>
      <c r="Q565" s="180"/>
      <c r="R565" s="180"/>
      <c r="S565" s="180"/>
    </row>
    <row r="566" spans="1:19" ht="16.5" customHeight="1">
      <c r="A566" s="180"/>
      <c r="B566" s="180"/>
      <c r="C566" s="180"/>
      <c r="D566" s="181"/>
      <c r="E566" s="181"/>
      <c r="F566" s="181"/>
      <c r="H566" s="9"/>
      <c r="I566" s="9"/>
      <c r="L566" s="180"/>
      <c r="M566" s="180"/>
      <c r="O566" s="180"/>
      <c r="P566" s="180"/>
      <c r="Q566" s="180"/>
      <c r="R566" s="180"/>
      <c r="S566" s="180"/>
    </row>
    <row r="567" spans="1:19" ht="16.5" customHeight="1">
      <c r="A567" s="180"/>
      <c r="B567" s="180"/>
      <c r="C567" s="180"/>
      <c r="D567" s="181"/>
      <c r="E567" s="181"/>
      <c r="F567" s="181"/>
      <c r="H567" s="9"/>
      <c r="I567" s="9"/>
      <c r="L567" s="180"/>
      <c r="M567" s="180"/>
      <c r="O567" s="180"/>
      <c r="P567" s="180"/>
      <c r="Q567" s="180"/>
      <c r="R567" s="180"/>
      <c r="S567" s="180"/>
    </row>
    <row r="568" spans="1:19" ht="16.5" customHeight="1">
      <c r="A568" s="180"/>
      <c r="B568" s="180"/>
      <c r="C568" s="180"/>
      <c r="D568" s="181"/>
      <c r="E568" s="181"/>
      <c r="F568" s="181"/>
      <c r="H568" s="9"/>
      <c r="I568" s="9"/>
      <c r="L568" s="180"/>
      <c r="M568" s="180"/>
      <c r="O568" s="180"/>
      <c r="P568" s="180"/>
      <c r="Q568" s="180"/>
      <c r="R568" s="180"/>
      <c r="S568" s="180"/>
    </row>
    <row r="569" spans="1:19" ht="16.5" customHeight="1">
      <c r="A569" s="180"/>
      <c r="B569" s="180"/>
      <c r="C569" s="180"/>
      <c r="D569" s="181"/>
      <c r="E569" s="181"/>
      <c r="F569" s="181"/>
      <c r="H569" s="9"/>
      <c r="I569" s="9"/>
      <c r="L569" s="180"/>
      <c r="M569" s="180"/>
      <c r="O569" s="180"/>
      <c r="P569" s="180"/>
      <c r="Q569" s="180"/>
      <c r="R569" s="180"/>
      <c r="S569" s="180"/>
    </row>
    <row r="570" spans="1:19" ht="16.5" customHeight="1">
      <c r="A570" s="180"/>
      <c r="B570" s="180"/>
      <c r="C570" s="180"/>
      <c r="D570" s="181"/>
      <c r="E570" s="181"/>
      <c r="F570" s="181"/>
      <c r="H570" s="9"/>
      <c r="I570" s="9"/>
      <c r="L570" s="180"/>
      <c r="M570" s="180"/>
      <c r="O570" s="180"/>
      <c r="P570" s="180"/>
      <c r="Q570" s="180"/>
      <c r="R570" s="180"/>
      <c r="S570" s="180"/>
    </row>
    <row r="571" spans="1:19" ht="16.5" customHeight="1">
      <c r="A571" s="180"/>
      <c r="B571" s="180"/>
      <c r="C571" s="180"/>
      <c r="D571" s="181"/>
      <c r="E571" s="181"/>
      <c r="F571" s="181"/>
      <c r="H571" s="9"/>
      <c r="I571" s="9"/>
      <c r="L571" s="180"/>
      <c r="M571" s="180"/>
      <c r="O571" s="180"/>
      <c r="P571" s="180"/>
      <c r="Q571" s="180"/>
      <c r="R571" s="180"/>
      <c r="S571" s="180"/>
    </row>
    <row r="572" spans="1:19" ht="16.5" customHeight="1">
      <c r="A572" s="180"/>
      <c r="B572" s="180"/>
      <c r="C572" s="180"/>
      <c r="D572" s="181"/>
      <c r="E572" s="181"/>
      <c r="F572" s="181"/>
      <c r="H572" s="9"/>
      <c r="I572" s="9"/>
      <c r="L572" s="180"/>
      <c r="M572" s="180"/>
      <c r="O572" s="180"/>
      <c r="P572" s="180"/>
      <c r="Q572" s="180"/>
      <c r="R572" s="180"/>
      <c r="S572" s="180"/>
    </row>
    <row r="573" spans="1:19" ht="16.5" customHeight="1">
      <c r="A573" s="180"/>
      <c r="B573" s="180"/>
      <c r="C573" s="180"/>
      <c r="D573" s="181"/>
      <c r="E573" s="181"/>
      <c r="F573" s="181"/>
      <c r="H573" s="9"/>
      <c r="I573" s="9"/>
      <c r="L573" s="180"/>
      <c r="M573" s="180"/>
      <c r="O573" s="180"/>
      <c r="P573" s="180"/>
      <c r="Q573" s="180"/>
      <c r="R573" s="180"/>
      <c r="S573" s="180"/>
    </row>
    <row r="574" spans="1:19" ht="16.5" customHeight="1">
      <c r="A574" s="180"/>
      <c r="B574" s="180"/>
      <c r="C574" s="180"/>
      <c r="D574" s="181"/>
      <c r="E574" s="181"/>
      <c r="F574" s="181"/>
      <c r="H574" s="9"/>
      <c r="I574" s="9"/>
      <c r="L574" s="180"/>
      <c r="M574" s="180"/>
      <c r="O574" s="180"/>
      <c r="P574" s="180"/>
      <c r="Q574" s="180"/>
      <c r="R574" s="180"/>
      <c r="S574" s="180"/>
    </row>
    <row r="575" spans="1:19" ht="16.5" customHeight="1">
      <c r="A575" s="180"/>
      <c r="B575" s="180"/>
      <c r="C575" s="180"/>
      <c r="D575" s="181"/>
      <c r="E575" s="181"/>
      <c r="F575" s="181"/>
      <c r="H575" s="9"/>
      <c r="I575" s="9"/>
      <c r="L575" s="180"/>
      <c r="M575" s="180"/>
      <c r="O575" s="180"/>
      <c r="P575" s="180"/>
      <c r="Q575" s="180"/>
      <c r="R575" s="180"/>
      <c r="S575" s="180"/>
    </row>
    <row r="576" spans="1:19" ht="16.5" customHeight="1">
      <c r="A576" s="180"/>
      <c r="B576" s="180"/>
      <c r="C576" s="180"/>
      <c r="D576" s="181"/>
      <c r="E576" s="181"/>
      <c r="F576" s="181"/>
      <c r="H576" s="9"/>
      <c r="I576" s="9"/>
      <c r="L576" s="180"/>
      <c r="M576" s="180"/>
      <c r="O576" s="180"/>
      <c r="P576" s="180"/>
      <c r="Q576" s="180"/>
      <c r="R576" s="180"/>
      <c r="S576" s="180"/>
    </row>
    <row r="577" spans="1:19" ht="16.5" customHeight="1">
      <c r="A577" s="180"/>
      <c r="B577" s="180"/>
      <c r="C577" s="180"/>
      <c r="D577" s="181"/>
      <c r="E577" s="181"/>
      <c r="F577" s="181"/>
      <c r="H577" s="9"/>
      <c r="I577" s="9"/>
      <c r="L577" s="180"/>
      <c r="M577" s="180"/>
      <c r="O577" s="180"/>
      <c r="P577" s="180"/>
      <c r="Q577" s="180"/>
      <c r="R577" s="180"/>
      <c r="S577" s="180"/>
    </row>
    <row r="578" spans="1:19" ht="16.5" customHeight="1">
      <c r="A578" s="180"/>
      <c r="B578" s="180"/>
      <c r="C578" s="180"/>
      <c r="D578" s="181"/>
      <c r="E578" s="181"/>
      <c r="F578" s="181"/>
      <c r="H578" s="9"/>
      <c r="I578" s="9"/>
      <c r="L578" s="180"/>
      <c r="M578" s="180"/>
      <c r="O578" s="180"/>
      <c r="P578" s="180"/>
      <c r="Q578" s="180"/>
      <c r="R578" s="180"/>
      <c r="S578" s="180"/>
    </row>
    <row r="579" spans="1:19" ht="16.5" customHeight="1">
      <c r="A579" s="180"/>
      <c r="B579" s="180"/>
      <c r="C579" s="180"/>
      <c r="D579" s="181"/>
      <c r="E579" s="181"/>
      <c r="F579" s="181"/>
      <c r="H579" s="9"/>
      <c r="I579" s="9"/>
      <c r="L579" s="180"/>
      <c r="M579" s="180"/>
      <c r="O579" s="180"/>
      <c r="P579" s="180"/>
      <c r="Q579" s="180"/>
      <c r="R579" s="180"/>
      <c r="S579" s="180"/>
    </row>
    <row r="580" spans="1:19" ht="16.5" customHeight="1">
      <c r="A580" s="180"/>
      <c r="B580" s="180"/>
      <c r="C580" s="180"/>
      <c r="D580" s="181"/>
      <c r="E580" s="181"/>
      <c r="F580" s="181"/>
      <c r="H580" s="9"/>
      <c r="I580" s="9"/>
      <c r="L580" s="180"/>
      <c r="M580" s="180"/>
      <c r="O580" s="180"/>
      <c r="P580" s="180"/>
      <c r="Q580" s="180"/>
      <c r="R580" s="180"/>
      <c r="S580" s="180"/>
    </row>
    <row r="581" spans="1:19" ht="16.5" customHeight="1">
      <c r="A581" s="180"/>
      <c r="B581" s="180"/>
      <c r="C581" s="180"/>
      <c r="D581" s="181"/>
      <c r="E581" s="181"/>
      <c r="F581" s="181"/>
      <c r="H581" s="9"/>
      <c r="I581" s="9"/>
      <c r="L581" s="180"/>
      <c r="M581" s="180"/>
      <c r="O581" s="180"/>
      <c r="P581" s="180"/>
      <c r="Q581" s="180"/>
      <c r="R581" s="180"/>
      <c r="S581" s="180"/>
    </row>
    <row r="582" spans="1:19" ht="16.5" customHeight="1">
      <c r="A582" s="180"/>
      <c r="B582" s="180"/>
      <c r="C582" s="180"/>
      <c r="D582" s="181"/>
      <c r="E582" s="181"/>
      <c r="F582" s="181"/>
      <c r="H582" s="9"/>
      <c r="I582" s="9"/>
      <c r="L582" s="180"/>
      <c r="M582" s="180"/>
      <c r="O582" s="180"/>
      <c r="P582" s="180"/>
      <c r="Q582" s="180"/>
      <c r="R582" s="180"/>
      <c r="S582" s="180"/>
    </row>
    <row r="583" spans="1:19" ht="16.5" customHeight="1">
      <c r="A583" s="180"/>
      <c r="B583" s="180"/>
      <c r="C583" s="180"/>
      <c r="D583" s="181"/>
      <c r="E583" s="181"/>
      <c r="F583" s="181"/>
      <c r="H583" s="9"/>
      <c r="I583" s="9"/>
      <c r="L583" s="180"/>
      <c r="M583" s="180"/>
      <c r="O583" s="180"/>
      <c r="P583" s="180"/>
      <c r="Q583" s="180"/>
      <c r="R583" s="180"/>
      <c r="S583" s="180"/>
    </row>
    <row r="584" spans="1:19" ht="16.5" customHeight="1">
      <c r="A584" s="180"/>
      <c r="B584" s="180"/>
      <c r="C584" s="180"/>
      <c r="D584" s="181"/>
      <c r="E584" s="181"/>
      <c r="F584" s="181"/>
      <c r="H584" s="9"/>
      <c r="I584" s="9"/>
      <c r="L584" s="180"/>
      <c r="M584" s="180"/>
      <c r="O584" s="180"/>
      <c r="P584" s="180"/>
      <c r="Q584" s="180"/>
      <c r="R584" s="180"/>
      <c r="S584" s="180"/>
    </row>
    <row r="585" spans="1:19" ht="16.5" customHeight="1">
      <c r="A585" s="180"/>
      <c r="B585" s="180"/>
      <c r="C585" s="180"/>
      <c r="D585" s="181"/>
      <c r="E585" s="181"/>
      <c r="F585" s="181"/>
      <c r="H585" s="9"/>
      <c r="I585" s="9"/>
      <c r="L585" s="180"/>
      <c r="M585" s="180"/>
      <c r="O585" s="180"/>
      <c r="P585" s="180"/>
      <c r="Q585" s="180"/>
      <c r="R585" s="180"/>
      <c r="S585" s="180"/>
    </row>
    <row r="586" spans="1:19" ht="16.5" customHeight="1">
      <c r="A586" s="180"/>
      <c r="B586" s="180"/>
      <c r="C586" s="180"/>
      <c r="D586" s="181"/>
      <c r="E586" s="181"/>
      <c r="F586" s="181"/>
      <c r="H586" s="9"/>
      <c r="I586" s="9"/>
      <c r="L586" s="180"/>
      <c r="M586" s="180"/>
      <c r="O586" s="180"/>
      <c r="P586" s="180"/>
      <c r="Q586" s="180"/>
      <c r="R586" s="180"/>
      <c r="S586" s="180"/>
    </row>
    <row r="587" spans="1:19" ht="16.5" customHeight="1">
      <c r="A587" s="180"/>
      <c r="B587" s="180"/>
      <c r="C587" s="180"/>
      <c r="D587" s="181"/>
      <c r="E587" s="181"/>
      <c r="F587" s="181"/>
      <c r="H587" s="9"/>
      <c r="I587" s="9"/>
      <c r="L587" s="180"/>
      <c r="M587" s="180"/>
      <c r="O587" s="180"/>
      <c r="P587" s="180"/>
      <c r="Q587" s="180"/>
      <c r="R587" s="180"/>
      <c r="S587" s="180"/>
    </row>
    <row r="588" spans="1:19" ht="16.5" customHeight="1">
      <c r="A588" s="180"/>
      <c r="B588" s="180"/>
      <c r="C588" s="180"/>
      <c r="D588" s="181"/>
      <c r="E588" s="181"/>
      <c r="F588" s="181"/>
      <c r="H588" s="9"/>
      <c r="I588" s="9"/>
      <c r="L588" s="180"/>
      <c r="M588" s="180"/>
      <c r="O588" s="180"/>
      <c r="P588" s="180"/>
      <c r="Q588" s="180"/>
      <c r="R588" s="180"/>
      <c r="S588" s="180"/>
    </row>
    <row r="589" spans="1:19" ht="16.5" customHeight="1">
      <c r="A589" s="180"/>
      <c r="B589" s="180"/>
      <c r="C589" s="180"/>
      <c r="D589" s="181"/>
      <c r="E589" s="181"/>
      <c r="F589" s="181"/>
      <c r="H589" s="9"/>
      <c r="I589" s="9"/>
      <c r="L589" s="180"/>
      <c r="M589" s="180"/>
      <c r="O589" s="180"/>
      <c r="P589" s="180"/>
      <c r="Q589" s="180"/>
      <c r="R589" s="180"/>
      <c r="S589" s="180"/>
    </row>
    <row r="590" spans="1:19" ht="16.5" customHeight="1">
      <c r="A590" s="180"/>
      <c r="B590" s="180"/>
      <c r="C590" s="180"/>
      <c r="D590" s="181"/>
      <c r="E590" s="181"/>
      <c r="F590" s="181"/>
      <c r="H590" s="9"/>
      <c r="I590" s="9"/>
      <c r="L590" s="180"/>
      <c r="M590" s="180"/>
      <c r="O590" s="180"/>
      <c r="P590" s="180"/>
      <c r="Q590" s="180"/>
      <c r="R590" s="180"/>
      <c r="S590" s="180"/>
    </row>
    <row r="591" spans="1:19" ht="16.5" customHeight="1">
      <c r="A591" s="180"/>
      <c r="B591" s="180"/>
      <c r="C591" s="180"/>
      <c r="D591" s="181"/>
      <c r="E591" s="181"/>
      <c r="F591" s="181"/>
      <c r="H591" s="9"/>
      <c r="I591" s="9"/>
      <c r="L591" s="180"/>
      <c r="M591" s="180"/>
      <c r="O591" s="180"/>
      <c r="P591" s="180"/>
      <c r="Q591" s="180"/>
      <c r="R591" s="180"/>
      <c r="S591" s="180"/>
    </row>
    <row r="592" spans="1:19" ht="16.5" customHeight="1">
      <c r="A592" s="180"/>
      <c r="B592" s="180"/>
      <c r="C592" s="180"/>
      <c r="D592" s="181"/>
      <c r="E592" s="181"/>
      <c r="F592" s="181"/>
      <c r="H592" s="9"/>
      <c r="I592" s="9"/>
      <c r="L592" s="180"/>
      <c r="M592" s="180"/>
      <c r="O592" s="180"/>
      <c r="P592" s="180"/>
      <c r="Q592" s="180"/>
      <c r="R592" s="180"/>
      <c r="S592" s="180"/>
    </row>
    <row r="593" spans="1:19" ht="16.5" customHeight="1">
      <c r="A593" s="180"/>
      <c r="B593" s="180"/>
      <c r="C593" s="180"/>
      <c r="D593" s="181"/>
      <c r="E593" s="181"/>
      <c r="F593" s="181"/>
      <c r="H593" s="9"/>
      <c r="I593" s="9"/>
      <c r="L593" s="180"/>
      <c r="M593" s="180"/>
      <c r="O593" s="180"/>
      <c r="P593" s="180"/>
      <c r="Q593" s="180"/>
      <c r="R593" s="180"/>
      <c r="S593" s="180"/>
    </row>
    <row r="594" spans="1:19" ht="16.5" customHeight="1">
      <c r="A594" s="180"/>
      <c r="B594" s="180"/>
      <c r="C594" s="180"/>
      <c r="D594" s="181"/>
      <c r="E594" s="181"/>
      <c r="F594" s="181"/>
      <c r="H594" s="9"/>
      <c r="I594" s="9"/>
      <c r="L594" s="180"/>
      <c r="M594" s="180"/>
      <c r="O594" s="180"/>
      <c r="P594" s="180"/>
      <c r="Q594" s="180"/>
      <c r="R594" s="180"/>
      <c r="S594" s="180"/>
    </row>
    <row r="595" spans="1:19" ht="16.5" customHeight="1">
      <c r="A595" s="180"/>
      <c r="B595" s="180"/>
      <c r="C595" s="180"/>
      <c r="D595" s="181"/>
      <c r="E595" s="181"/>
      <c r="F595" s="181"/>
      <c r="H595" s="9"/>
      <c r="I595" s="9"/>
      <c r="L595" s="180"/>
      <c r="M595" s="180"/>
      <c r="O595" s="180"/>
      <c r="P595" s="180"/>
      <c r="Q595" s="180"/>
      <c r="R595" s="180"/>
      <c r="S595" s="180"/>
    </row>
    <row r="596" spans="1:19" ht="16.5" customHeight="1">
      <c r="A596" s="180"/>
      <c r="B596" s="180"/>
      <c r="C596" s="180"/>
      <c r="D596" s="181"/>
      <c r="E596" s="181"/>
      <c r="F596" s="181"/>
      <c r="H596" s="9"/>
      <c r="I596" s="9"/>
      <c r="L596" s="180"/>
      <c r="M596" s="180"/>
      <c r="O596" s="180"/>
      <c r="P596" s="180"/>
      <c r="Q596" s="180"/>
      <c r="R596" s="180"/>
      <c r="S596" s="180"/>
    </row>
    <row r="597" spans="1:19" ht="16.5" customHeight="1">
      <c r="A597" s="180"/>
      <c r="B597" s="180"/>
      <c r="C597" s="180"/>
      <c r="D597" s="181"/>
      <c r="E597" s="181"/>
      <c r="F597" s="181"/>
      <c r="H597" s="9"/>
      <c r="I597" s="9"/>
      <c r="L597" s="180"/>
      <c r="M597" s="180"/>
      <c r="O597" s="180"/>
      <c r="P597" s="180"/>
      <c r="Q597" s="180"/>
      <c r="R597" s="180"/>
      <c r="S597" s="180"/>
    </row>
    <row r="598" spans="1:19" ht="16.5" customHeight="1">
      <c r="A598" s="180"/>
      <c r="B598" s="180"/>
      <c r="C598" s="180"/>
      <c r="D598" s="181"/>
      <c r="E598" s="181"/>
      <c r="F598" s="181"/>
      <c r="H598" s="9"/>
      <c r="I598" s="9"/>
      <c r="L598" s="180"/>
      <c r="M598" s="180"/>
      <c r="O598" s="180"/>
      <c r="P598" s="180"/>
      <c r="Q598" s="180"/>
      <c r="R598" s="180"/>
      <c r="S598" s="180"/>
    </row>
    <row r="599" spans="1:19" ht="16.5" customHeight="1">
      <c r="A599" s="180"/>
      <c r="B599" s="180"/>
      <c r="C599" s="180"/>
      <c r="D599" s="181"/>
      <c r="E599" s="181"/>
      <c r="F599" s="181"/>
      <c r="H599" s="9"/>
      <c r="I599" s="9"/>
      <c r="L599" s="180"/>
      <c r="M599" s="180"/>
      <c r="O599" s="180"/>
      <c r="P599" s="180"/>
      <c r="Q599" s="180"/>
      <c r="R599" s="180"/>
      <c r="S599" s="180"/>
    </row>
    <row r="600" spans="1:19" ht="16.5" customHeight="1">
      <c r="A600" s="180"/>
      <c r="B600" s="180"/>
      <c r="C600" s="180"/>
      <c r="D600" s="181"/>
      <c r="E600" s="181"/>
      <c r="F600" s="181"/>
      <c r="H600" s="9"/>
      <c r="I600" s="9"/>
      <c r="L600" s="180"/>
      <c r="M600" s="180"/>
      <c r="O600" s="180"/>
      <c r="P600" s="180"/>
      <c r="Q600" s="180"/>
      <c r="R600" s="180"/>
      <c r="S600" s="180"/>
    </row>
    <row r="601" spans="1:19" ht="16.5" customHeight="1">
      <c r="A601" s="180"/>
      <c r="B601" s="180"/>
      <c r="C601" s="180"/>
      <c r="D601" s="181"/>
      <c r="E601" s="181"/>
      <c r="F601" s="181"/>
      <c r="H601" s="9"/>
      <c r="I601" s="9"/>
      <c r="L601" s="180"/>
      <c r="M601" s="180"/>
      <c r="O601" s="180"/>
      <c r="P601" s="180"/>
      <c r="Q601" s="180"/>
      <c r="R601" s="180"/>
      <c r="S601" s="180"/>
    </row>
    <row r="602" spans="1:19" ht="16.5" customHeight="1">
      <c r="A602" s="180"/>
      <c r="B602" s="180"/>
      <c r="C602" s="180"/>
      <c r="D602" s="181"/>
      <c r="E602" s="181"/>
      <c r="F602" s="181"/>
      <c r="H602" s="9"/>
      <c r="I602" s="9"/>
      <c r="L602" s="180"/>
      <c r="M602" s="180"/>
      <c r="O602" s="180"/>
      <c r="P602" s="180"/>
      <c r="Q602" s="180"/>
      <c r="R602" s="180"/>
      <c r="S602" s="180"/>
    </row>
    <row r="603" spans="1:19" ht="16.5" customHeight="1">
      <c r="A603" s="180"/>
      <c r="B603" s="180"/>
      <c r="C603" s="180"/>
      <c r="D603" s="181"/>
      <c r="E603" s="181"/>
      <c r="F603" s="181"/>
      <c r="H603" s="9"/>
      <c r="I603" s="9"/>
      <c r="L603" s="180"/>
      <c r="M603" s="180"/>
      <c r="O603" s="180"/>
      <c r="P603" s="180"/>
      <c r="Q603" s="180"/>
      <c r="R603" s="180"/>
      <c r="S603" s="180"/>
    </row>
    <row r="604" spans="1:19" ht="16.5" customHeight="1">
      <c r="A604" s="180"/>
      <c r="B604" s="180"/>
      <c r="C604" s="180"/>
      <c r="D604" s="181"/>
      <c r="E604" s="181"/>
      <c r="F604" s="181"/>
      <c r="H604" s="9"/>
      <c r="I604" s="9"/>
      <c r="L604" s="180"/>
      <c r="M604" s="180"/>
      <c r="O604" s="180"/>
      <c r="P604" s="180"/>
      <c r="Q604" s="180"/>
      <c r="R604" s="180"/>
      <c r="S604" s="180"/>
    </row>
    <row r="605" spans="1:19" ht="16.5" customHeight="1">
      <c r="A605" s="180"/>
      <c r="B605" s="180"/>
      <c r="C605" s="180"/>
      <c r="D605" s="181"/>
      <c r="E605" s="181"/>
      <c r="F605" s="181"/>
      <c r="H605" s="9"/>
      <c r="I605" s="9"/>
      <c r="L605" s="180"/>
      <c r="M605" s="180"/>
      <c r="O605" s="180"/>
      <c r="P605" s="180"/>
      <c r="Q605" s="180"/>
      <c r="R605" s="180"/>
      <c r="S605" s="180"/>
    </row>
    <row r="606" spans="1:19" ht="16.5" customHeight="1">
      <c r="A606" s="180"/>
      <c r="B606" s="180"/>
      <c r="C606" s="180"/>
      <c r="D606" s="181"/>
      <c r="E606" s="181"/>
      <c r="F606" s="181"/>
      <c r="H606" s="9"/>
      <c r="I606" s="9"/>
      <c r="L606" s="180"/>
      <c r="M606" s="180"/>
      <c r="O606" s="180"/>
      <c r="P606" s="180"/>
      <c r="Q606" s="180"/>
      <c r="R606" s="180"/>
      <c r="S606" s="180"/>
    </row>
    <row r="607" spans="1:19" ht="16.5" customHeight="1">
      <c r="A607" s="180"/>
      <c r="B607" s="180"/>
      <c r="C607" s="180"/>
      <c r="D607" s="181"/>
      <c r="E607" s="181"/>
      <c r="F607" s="181"/>
      <c r="H607" s="9"/>
      <c r="I607" s="9"/>
      <c r="L607" s="180"/>
      <c r="M607" s="180"/>
      <c r="O607" s="180"/>
      <c r="P607" s="180"/>
      <c r="Q607" s="180"/>
      <c r="R607" s="180"/>
      <c r="S607" s="180"/>
    </row>
    <row r="608" spans="1:19" ht="16.5" customHeight="1">
      <c r="A608" s="180"/>
      <c r="B608" s="180"/>
      <c r="C608" s="180"/>
      <c r="D608" s="181"/>
      <c r="E608" s="181"/>
      <c r="F608" s="181"/>
      <c r="H608" s="9"/>
      <c r="I608" s="9"/>
      <c r="L608" s="180"/>
      <c r="M608" s="180"/>
      <c r="O608" s="180"/>
      <c r="P608" s="180"/>
      <c r="Q608" s="180"/>
      <c r="R608" s="180"/>
      <c r="S608" s="180"/>
    </row>
    <row r="609" spans="1:19" ht="16.5" customHeight="1">
      <c r="A609" s="180"/>
      <c r="B609" s="180"/>
      <c r="C609" s="180"/>
      <c r="D609" s="181"/>
      <c r="E609" s="181"/>
      <c r="F609" s="181"/>
      <c r="H609" s="9"/>
      <c r="I609" s="9"/>
      <c r="L609" s="180"/>
      <c r="M609" s="180"/>
      <c r="O609" s="180"/>
      <c r="P609" s="180"/>
      <c r="Q609" s="180"/>
      <c r="R609" s="180"/>
      <c r="S609" s="180"/>
    </row>
    <row r="610" spans="1:19" ht="16.5" customHeight="1">
      <c r="A610" s="180"/>
      <c r="B610" s="180"/>
      <c r="C610" s="180"/>
      <c r="D610" s="181"/>
      <c r="E610" s="181"/>
      <c r="F610" s="181"/>
      <c r="H610" s="9"/>
      <c r="I610" s="9"/>
      <c r="L610" s="180"/>
      <c r="M610" s="180"/>
      <c r="O610" s="180"/>
      <c r="P610" s="180"/>
      <c r="Q610" s="180"/>
      <c r="R610" s="180"/>
      <c r="S610" s="180"/>
    </row>
    <row r="611" spans="1:19" ht="16.5" customHeight="1">
      <c r="A611" s="180"/>
      <c r="B611" s="180"/>
      <c r="C611" s="180"/>
      <c r="D611" s="181"/>
      <c r="E611" s="181"/>
      <c r="F611" s="181"/>
      <c r="H611" s="9"/>
      <c r="I611" s="9"/>
      <c r="L611" s="180"/>
      <c r="M611" s="180"/>
      <c r="O611" s="180"/>
      <c r="P611" s="180"/>
      <c r="Q611" s="180"/>
      <c r="R611" s="180"/>
      <c r="S611" s="180"/>
    </row>
    <row r="612" spans="1:19" ht="16.5" customHeight="1">
      <c r="A612" s="180"/>
      <c r="B612" s="180"/>
      <c r="C612" s="180"/>
      <c r="D612" s="181"/>
      <c r="E612" s="181"/>
      <c r="F612" s="181"/>
      <c r="H612" s="9"/>
      <c r="I612" s="9"/>
      <c r="L612" s="180"/>
      <c r="M612" s="180"/>
      <c r="O612" s="180"/>
      <c r="P612" s="180"/>
      <c r="Q612" s="180"/>
      <c r="R612" s="180"/>
      <c r="S612" s="180"/>
    </row>
    <row r="613" spans="1:19" ht="16.5" customHeight="1">
      <c r="A613" s="180"/>
      <c r="B613" s="180"/>
      <c r="C613" s="180"/>
      <c r="D613" s="181"/>
      <c r="E613" s="181"/>
      <c r="F613" s="181"/>
      <c r="H613" s="9"/>
      <c r="I613" s="9"/>
      <c r="L613" s="180"/>
      <c r="M613" s="180"/>
      <c r="O613" s="180"/>
      <c r="P613" s="180"/>
      <c r="Q613" s="180"/>
      <c r="R613" s="180"/>
      <c r="S613" s="180"/>
    </row>
    <row r="614" spans="1:19" ht="16.5" customHeight="1">
      <c r="A614" s="180"/>
      <c r="B614" s="180"/>
      <c r="C614" s="180"/>
      <c r="D614" s="181"/>
      <c r="E614" s="181"/>
      <c r="F614" s="181"/>
      <c r="H614" s="9"/>
      <c r="I614" s="9"/>
      <c r="L614" s="180"/>
      <c r="M614" s="180"/>
      <c r="O614" s="180"/>
      <c r="P614" s="180"/>
      <c r="Q614" s="180"/>
      <c r="R614" s="180"/>
      <c r="S614" s="180"/>
    </row>
    <row r="615" spans="1:19" ht="16.5" customHeight="1">
      <c r="A615" s="180"/>
      <c r="B615" s="180"/>
      <c r="C615" s="180"/>
      <c r="D615" s="181"/>
      <c r="E615" s="181"/>
      <c r="F615" s="181"/>
      <c r="H615" s="9"/>
      <c r="I615" s="9"/>
      <c r="L615" s="180"/>
      <c r="M615" s="180"/>
      <c r="O615" s="180"/>
      <c r="P615" s="180"/>
      <c r="Q615" s="180"/>
      <c r="R615" s="180"/>
      <c r="S615" s="180"/>
    </row>
    <row r="616" spans="1:19" ht="16.5" customHeight="1">
      <c r="A616" s="180"/>
      <c r="B616" s="180"/>
      <c r="C616" s="180"/>
      <c r="D616" s="181"/>
      <c r="E616" s="181"/>
      <c r="F616" s="181"/>
      <c r="H616" s="9"/>
      <c r="I616" s="9"/>
      <c r="L616" s="180"/>
      <c r="M616" s="180"/>
      <c r="O616" s="180"/>
      <c r="P616" s="180"/>
      <c r="Q616" s="180"/>
      <c r="R616" s="180"/>
      <c r="S616" s="180"/>
    </row>
    <row r="617" spans="1:19" ht="16.5" customHeight="1">
      <c r="A617" s="180"/>
      <c r="B617" s="180"/>
      <c r="C617" s="180"/>
      <c r="D617" s="181"/>
      <c r="E617" s="181"/>
      <c r="F617" s="181"/>
      <c r="H617" s="9"/>
      <c r="I617" s="9"/>
      <c r="L617" s="180"/>
      <c r="M617" s="180"/>
      <c r="O617" s="180"/>
      <c r="P617" s="180"/>
      <c r="Q617" s="180"/>
      <c r="R617" s="180"/>
      <c r="S617" s="180"/>
    </row>
    <row r="618" spans="1:19" ht="16.5" customHeight="1">
      <c r="A618" s="180"/>
      <c r="B618" s="180"/>
      <c r="C618" s="180"/>
      <c r="D618" s="181"/>
      <c r="E618" s="181"/>
      <c r="F618" s="181"/>
      <c r="H618" s="9"/>
      <c r="I618" s="9"/>
      <c r="L618" s="180"/>
      <c r="M618" s="180"/>
      <c r="O618" s="180"/>
      <c r="P618" s="180"/>
      <c r="Q618" s="180"/>
      <c r="R618" s="180"/>
      <c r="S618" s="180"/>
    </row>
    <row r="619" spans="1:19" ht="16.5" customHeight="1">
      <c r="A619" s="180"/>
      <c r="B619" s="180"/>
      <c r="C619" s="180"/>
      <c r="D619" s="181"/>
      <c r="E619" s="181"/>
      <c r="F619" s="181"/>
      <c r="H619" s="9"/>
      <c r="I619" s="9"/>
      <c r="L619" s="180"/>
      <c r="M619" s="180"/>
      <c r="O619" s="180"/>
      <c r="P619" s="180"/>
      <c r="Q619" s="180"/>
      <c r="R619" s="180"/>
      <c r="S619" s="180"/>
    </row>
    <row r="620" spans="1:19" ht="16.5" customHeight="1">
      <c r="A620" s="180"/>
      <c r="B620" s="180"/>
      <c r="C620" s="180"/>
      <c r="D620" s="181"/>
      <c r="E620" s="181"/>
      <c r="F620" s="181"/>
      <c r="H620" s="9"/>
      <c r="I620" s="9"/>
      <c r="L620" s="180"/>
      <c r="M620" s="180"/>
      <c r="O620" s="180"/>
      <c r="P620" s="180"/>
      <c r="Q620" s="180"/>
      <c r="R620" s="180"/>
      <c r="S620" s="180"/>
    </row>
    <row r="621" spans="1:19" ht="16.5" customHeight="1">
      <c r="A621" s="180"/>
      <c r="B621" s="180"/>
      <c r="C621" s="180"/>
      <c r="D621" s="181"/>
      <c r="E621" s="181"/>
      <c r="F621" s="181"/>
      <c r="H621" s="9"/>
      <c r="I621" s="9"/>
      <c r="L621" s="180"/>
      <c r="M621" s="180"/>
      <c r="O621" s="180"/>
      <c r="P621" s="180"/>
      <c r="Q621" s="180"/>
      <c r="R621" s="180"/>
      <c r="S621" s="180"/>
    </row>
    <row r="622" spans="1:19" ht="16.5" customHeight="1">
      <c r="A622" s="180"/>
      <c r="B622" s="180"/>
      <c r="C622" s="180"/>
      <c r="D622" s="181"/>
      <c r="E622" s="181"/>
      <c r="F622" s="181"/>
      <c r="H622" s="9"/>
      <c r="I622" s="9"/>
      <c r="L622" s="180"/>
      <c r="M622" s="180"/>
      <c r="O622" s="180"/>
      <c r="P622" s="180"/>
      <c r="Q622" s="180"/>
      <c r="R622" s="180"/>
      <c r="S622" s="180"/>
    </row>
    <row r="623" spans="1:19" ht="16.5" customHeight="1">
      <c r="A623" s="180"/>
      <c r="B623" s="180"/>
      <c r="C623" s="180"/>
      <c r="D623" s="181"/>
      <c r="E623" s="181"/>
      <c r="F623" s="181"/>
      <c r="H623" s="9"/>
      <c r="I623" s="9"/>
      <c r="L623" s="180"/>
      <c r="M623" s="180"/>
      <c r="O623" s="180"/>
      <c r="P623" s="180"/>
      <c r="Q623" s="180"/>
      <c r="R623" s="180"/>
      <c r="S623" s="180"/>
    </row>
    <row r="624" spans="1:19" ht="16.5" customHeight="1">
      <c r="A624" s="180"/>
      <c r="B624" s="180"/>
      <c r="C624" s="180"/>
      <c r="D624" s="181"/>
      <c r="E624" s="181"/>
      <c r="F624" s="181"/>
      <c r="H624" s="9"/>
      <c r="I624" s="9"/>
      <c r="L624" s="180"/>
      <c r="M624" s="180"/>
      <c r="O624" s="180"/>
      <c r="P624" s="180"/>
      <c r="Q624" s="180"/>
      <c r="R624" s="180"/>
      <c r="S624" s="180"/>
    </row>
    <row r="625" spans="1:19" ht="16.5" customHeight="1">
      <c r="A625" s="180"/>
      <c r="B625" s="180"/>
      <c r="C625" s="180"/>
      <c r="D625" s="181"/>
      <c r="E625" s="181"/>
      <c r="F625" s="181"/>
      <c r="H625" s="9"/>
      <c r="I625" s="9"/>
      <c r="L625" s="180"/>
      <c r="M625" s="180"/>
      <c r="O625" s="180"/>
      <c r="P625" s="180"/>
      <c r="Q625" s="180"/>
      <c r="R625" s="180"/>
      <c r="S625" s="180"/>
    </row>
    <row r="626" spans="1:19" ht="16.5" customHeight="1">
      <c r="A626" s="180"/>
      <c r="B626" s="180"/>
      <c r="C626" s="180"/>
      <c r="D626" s="181"/>
      <c r="E626" s="181"/>
      <c r="F626" s="181"/>
      <c r="H626" s="9"/>
      <c r="I626" s="9"/>
      <c r="L626" s="180"/>
      <c r="M626" s="180"/>
      <c r="O626" s="180"/>
      <c r="P626" s="180"/>
      <c r="Q626" s="180"/>
      <c r="R626" s="180"/>
      <c r="S626" s="180"/>
    </row>
    <row r="627" spans="1:19" ht="16.5" customHeight="1">
      <c r="A627" s="180"/>
      <c r="B627" s="180"/>
      <c r="C627" s="180"/>
      <c r="D627" s="181"/>
      <c r="E627" s="181"/>
      <c r="F627" s="181"/>
      <c r="H627" s="9"/>
      <c r="I627" s="9"/>
      <c r="L627" s="180"/>
      <c r="M627" s="180"/>
      <c r="O627" s="180"/>
      <c r="P627" s="180"/>
      <c r="Q627" s="180"/>
      <c r="R627" s="180"/>
      <c r="S627" s="180"/>
    </row>
    <row r="628" spans="1:19" ht="16.5" customHeight="1">
      <c r="A628" s="180"/>
      <c r="B628" s="180"/>
      <c r="C628" s="180"/>
      <c r="D628" s="181"/>
      <c r="E628" s="181"/>
      <c r="F628" s="181"/>
      <c r="H628" s="9"/>
      <c r="I628" s="9"/>
      <c r="L628" s="180"/>
      <c r="M628" s="180"/>
      <c r="O628" s="180"/>
      <c r="P628" s="180"/>
      <c r="Q628" s="180"/>
      <c r="R628" s="180"/>
      <c r="S628" s="180"/>
    </row>
    <row r="629" spans="1:19" ht="16.5" customHeight="1">
      <c r="A629" s="180"/>
      <c r="B629" s="180"/>
      <c r="C629" s="180"/>
      <c r="D629" s="181"/>
      <c r="E629" s="181"/>
      <c r="F629" s="181"/>
      <c r="H629" s="9"/>
      <c r="I629" s="9"/>
      <c r="L629" s="180"/>
      <c r="M629" s="180"/>
      <c r="O629" s="180"/>
      <c r="P629" s="180"/>
      <c r="Q629" s="180"/>
      <c r="R629" s="180"/>
      <c r="S629" s="180"/>
    </row>
    <row r="630" spans="1:19" ht="16.5" customHeight="1">
      <c r="A630" s="180"/>
      <c r="B630" s="180"/>
      <c r="C630" s="180"/>
      <c r="D630" s="181"/>
      <c r="E630" s="181"/>
      <c r="F630" s="181"/>
      <c r="H630" s="9"/>
      <c r="I630" s="9"/>
      <c r="L630" s="180"/>
      <c r="M630" s="180"/>
      <c r="O630" s="180"/>
      <c r="P630" s="180"/>
      <c r="Q630" s="180"/>
      <c r="R630" s="180"/>
      <c r="S630" s="180"/>
    </row>
    <row r="631" spans="1:19" ht="16.5" customHeight="1">
      <c r="A631" s="180"/>
      <c r="B631" s="180"/>
      <c r="C631" s="180"/>
      <c r="D631" s="181"/>
      <c r="E631" s="181"/>
      <c r="F631" s="181"/>
      <c r="H631" s="9"/>
      <c r="I631" s="9"/>
      <c r="L631" s="180"/>
      <c r="M631" s="180"/>
      <c r="O631" s="180"/>
      <c r="P631" s="180"/>
      <c r="Q631" s="180"/>
      <c r="R631" s="180"/>
      <c r="S631" s="180"/>
    </row>
    <row r="632" spans="1:19" ht="16.5" customHeight="1">
      <c r="A632" s="180"/>
      <c r="B632" s="180"/>
      <c r="C632" s="180"/>
      <c r="D632" s="181"/>
      <c r="E632" s="181"/>
      <c r="F632" s="181"/>
      <c r="H632" s="9"/>
      <c r="I632" s="9"/>
      <c r="L632" s="180"/>
      <c r="M632" s="180"/>
      <c r="O632" s="180"/>
      <c r="P632" s="180"/>
      <c r="Q632" s="180"/>
      <c r="R632" s="180"/>
      <c r="S632" s="180"/>
    </row>
    <row r="633" spans="1:19" ht="16.5" customHeight="1">
      <c r="A633" s="180"/>
      <c r="B633" s="180"/>
      <c r="C633" s="180"/>
      <c r="D633" s="181"/>
      <c r="E633" s="181"/>
      <c r="F633" s="181"/>
      <c r="H633" s="9"/>
      <c r="I633" s="9"/>
      <c r="L633" s="180"/>
      <c r="M633" s="180"/>
      <c r="O633" s="180"/>
      <c r="P633" s="180"/>
      <c r="Q633" s="180"/>
      <c r="R633" s="180"/>
      <c r="S633" s="180"/>
    </row>
    <row r="634" spans="1:19" ht="16.5" customHeight="1">
      <c r="A634" s="180"/>
      <c r="B634" s="180"/>
      <c r="C634" s="180"/>
      <c r="D634" s="181"/>
      <c r="E634" s="181"/>
      <c r="F634" s="181"/>
      <c r="H634" s="9"/>
      <c r="I634" s="9"/>
      <c r="L634" s="180"/>
      <c r="M634" s="180"/>
      <c r="O634" s="180"/>
      <c r="P634" s="180"/>
      <c r="Q634" s="180"/>
      <c r="R634" s="180"/>
      <c r="S634" s="180"/>
    </row>
    <row r="635" spans="1:19" ht="16.5" customHeight="1">
      <c r="A635" s="180"/>
      <c r="B635" s="180"/>
      <c r="C635" s="180"/>
      <c r="D635" s="181"/>
      <c r="E635" s="181"/>
      <c r="F635" s="181"/>
      <c r="H635" s="9"/>
      <c r="I635" s="9"/>
      <c r="L635" s="180"/>
      <c r="M635" s="180"/>
      <c r="O635" s="180"/>
      <c r="P635" s="180"/>
      <c r="Q635" s="180"/>
      <c r="R635" s="180"/>
      <c r="S635" s="180"/>
    </row>
    <row r="636" spans="1:19" ht="16.5" customHeight="1">
      <c r="A636" s="180"/>
      <c r="B636" s="180"/>
      <c r="C636" s="180"/>
      <c r="D636" s="181"/>
      <c r="E636" s="181"/>
      <c r="F636" s="181"/>
      <c r="H636" s="9"/>
      <c r="I636" s="9"/>
      <c r="L636" s="180"/>
      <c r="M636" s="180"/>
      <c r="O636" s="180"/>
      <c r="P636" s="180"/>
      <c r="Q636" s="180"/>
      <c r="R636" s="180"/>
      <c r="S636" s="180"/>
    </row>
    <row r="637" spans="1:19" ht="16.5" customHeight="1">
      <c r="A637" s="180"/>
      <c r="B637" s="180"/>
      <c r="C637" s="180"/>
      <c r="D637" s="181"/>
      <c r="E637" s="181"/>
      <c r="F637" s="181"/>
      <c r="H637" s="9"/>
      <c r="I637" s="9"/>
      <c r="L637" s="180"/>
      <c r="M637" s="180"/>
      <c r="O637" s="180"/>
      <c r="P637" s="180"/>
      <c r="Q637" s="180"/>
      <c r="R637" s="180"/>
      <c r="S637" s="180"/>
    </row>
    <row r="638" spans="1:19" ht="16.5" customHeight="1">
      <c r="A638" s="180"/>
      <c r="B638" s="180"/>
      <c r="C638" s="180"/>
      <c r="D638" s="181"/>
      <c r="E638" s="181"/>
      <c r="F638" s="181"/>
      <c r="H638" s="9"/>
      <c r="I638" s="9"/>
      <c r="L638" s="180"/>
      <c r="M638" s="180"/>
      <c r="O638" s="180"/>
      <c r="P638" s="180"/>
      <c r="Q638" s="180"/>
      <c r="R638" s="180"/>
      <c r="S638" s="180"/>
    </row>
    <row r="639" spans="1:19" ht="16.5" customHeight="1">
      <c r="A639" s="180"/>
      <c r="B639" s="180"/>
      <c r="C639" s="180"/>
      <c r="D639" s="181"/>
      <c r="E639" s="181"/>
      <c r="F639" s="181"/>
      <c r="H639" s="9"/>
      <c r="I639" s="9"/>
      <c r="L639" s="180"/>
      <c r="M639" s="180"/>
      <c r="O639" s="180"/>
      <c r="P639" s="180"/>
      <c r="Q639" s="180"/>
      <c r="R639" s="180"/>
      <c r="S639" s="180"/>
    </row>
    <row r="640" spans="1:19" ht="16.5" customHeight="1">
      <c r="A640" s="180"/>
      <c r="B640" s="180"/>
      <c r="C640" s="180"/>
      <c r="D640" s="181"/>
      <c r="E640" s="181"/>
      <c r="F640" s="181"/>
      <c r="H640" s="9"/>
      <c r="I640" s="9"/>
      <c r="L640" s="180"/>
      <c r="M640" s="180"/>
      <c r="O640" s="180"/>
      <c r="P640" s="180"/>
      <c r="Q640" s="180"/>
      <c r="R640" s="180"/>
      <c r="S640" s="180"/>
    </row>
    <row r="641" spans="1:19" ht="16.5" customHeight="1">
      <c r="A641" s="180"/>
      <c r="B641" s="180"/>
      <c r="C641" s="180"/>
      <c r="D641" s="181"/>
      <c r="E641" s="181"/>
      <c r="F641" s="181"/>
      <c r="H641" s="9"/>
      <c r="I641" s="9"/>
      <c r="L641" s="180"/>
      <c r="M641" s="180"/>
      <c r="O641" s="180"/>
      <c r="P641" s="180"/>
      <c r="Q641" s="180"/>
      <c r="R641" s="180"/>
      <c r="S641" s="180"/>
    </row>
    <row r="642" spans="1:19" ht="16.5" customHeight="1">
      <c r="A642" s="180"/>
      <c r="B642" s="180"/>
      <c r="C642" s="180"/>
      <c r="D642" s="181"/>
      <c r="E642" s="181"/>
      <c r="F642" s="181"/>
      <c r="H642" s="9"/>
      <c r="I642" s="9"/>
      <c r="L642" s="180"/>
      <c r="M642" s="180"/>
      <c r="O642" s="180"/>
      <c r="P642" s="180"/>
      <c r="Q642" s="180"/>
      <c r="R642" s="180"/>
      <c r="S642" s="180"/>
    </row>
    <row r="643" spans="1:19" ht="16.5" customHeight="1">
      <c r="A643" s="180"/>
      <c r="B643" s="180"/>
      <c r="C643" s="180"/>
      <c r="D643" s="181"/>
      <c r="E643" s="181"/>
      <c r="F643" s="181"/>
      <c r="H643" s="9"/>
      <c r="I643" s="9"/>
      <c r="L643" s="180"/>
      <c r="M643" s="180"/>
      <c r="O643" s="180"/>
      <c r="P643" s="180"/>
      <c r="Q643" s="180"/>
      <c r="R643" s="180"/>
      <c r="S643" s="180"/>
    </row>
    <row r="644" spans="1:19" ht="16.5" customHeight="1">
      <c r="A644" s="180"/>
      <c r="B644" s="180"/>
      <c r="C644" s="180"/>
      <c r="D644" s="181"/>
      <c r="E644" s="181"/>
      <c r="F644" s="181"/>
      <c r="H644" s="9"/>
      <c r="I644" s="9"/>
      <c r="L644" s="180"/>
      <c r="M644" s="180"/>
      <c r="O644" s="180"/>
      <c r="P644" s="180"/>
      <c r="Q644" s="180"/>
      <c r="R644" s="180"/>
      <c r="S644" s="180"/>
    </row>
    <row r="645" spans="1:19" ht="16.5" customHeight="1">
      <c r="A645" s="180"/>
      <c r="B645" s="180"/>
      <c r="C645" s="180"/>
      <c r="D645" s="181"/>
      <c r="E645" s="181"/>
      <c r="F645" s="181"/>
      <c r="H645" s="9"/>
      <c r="I645" s="9"/>
      <c r="L645" s="180"/>
      <c r="M645" s="180"/>
      <c r="O645" s="180"/>
      <c r="P645" s="180"/>
      <c r="Q645" s="180"/>
      <c r="R645" s="180"/>
      <c r="S645" s="180"/>
    </row>
    <row r="646" spans="1:19" ht="16.5" customHeight="1">
      <c r="A646" s="180"/>
      <c r="B646" s="180"/>
      <c r="C646" s="180"/>
      <c r="D646" s="181"/>
      <c r="E646" s="181"/>
      <c r="F646" s="181"/>
      <c r="H646" s="9"/>
      <c r="I646" s="9"/>
      <c r="L646" s="180"/>
      <c r="M646" s="180"/>
      <c r="O646" s="180"/>
      <c r="P646" s="180"/>
      <c r="Q646" s="180"/>
      <c r="R646" s="180"/>
      <c r="S646" s="180"/>
    </row>
    <row r="647" spans="1:19" ht="16.5" customHeight="1">
      <c r="A647" s="180"/>
      <c r="B647" s="180"/>
      <c r="C647" s="180"/>
      <c r="D647" s="181"/>
      <c r="E647" s="181"/>
      <c r="F647" s="181"/>
      <c r="H647" s="9"/>
      <c r="I647" s="9"/>
      <c r="L647" s="180"/>
      <c r="M647" s="180"/>
      <c r="O647" s="180"/>
      <c r="P647" s="180"/>
      <c r="Q647" s="180"/>
      <c r="R647" s="180"/>
      <c r="S647" s="180"/>
    </row>
    <row r="648" spans="1:19" ht="16.5" customHeight="1">
      <c r="A648" s="180"/>
      <c r="B648" s="180"/>
      <c r="C648" s="180"/>
      <c r="D648" s="181"/>
      <c r="E648" s="181"/>
      <c r="F648" s="181"/>
      <c r="H648" s="9"/>
      <c r="I648" s="9"/>
      <c r="L648" s="180"/>
      <c r="M648" s="180"/>
      <c r="O648" s="180"/>
      <c r="P648" s="180"/>
      <c r="Q648" s="180"/>
      <c r="R648" s="180"/>
      <c r="S648" s="180"/>
    </row>
    <row r="649" spans="1:19" ht="16.5" customHeight="1">
      <c r="A649" s="180"/>
      <c r="B649" s="180"/>
      <c r="C649" s="180"/>
      <c r="D649" s="181"/>
      <c r="E649" s="181"/>
      <c r="F649" s="181"/>
      <c r="H649" s="9"/>
      <c r="I649" s="9"/>
      <c r="L649" s="180"/>
      <c r="M649" s="180"/>
      <c r="O649" s="180"/>
      <c r="P649" s="180"/>
      <c r="Q649" s="180"/>
      <c r="R649" s="180"/>
      <c r="S649" s="180"/>
    </row>
    <row r="650" spans="1:19" ht="16.5" customHeight="1">
      <c r="A650" s="180"/>
      <c r="B650" s="180"/>
      <c r="C650" s="180"/>
      <c r="D650" s="181"/>
      <c r="E650" s="181"/>
      <c r="F650" s="181"/>
      <c r="H650" s="9"/>
      <c r="I650" s="9"/>
      <c r="L650" s="180"/>
      <c r="M650" s="180"/>
      <c r="O650" s="180"/>
      <c r="P650" s="180"/>
      <c r="Q650" s="180"/>
      <c r="R650" s="180"/>
      <c r="S650" s="180"/>
    </row>
    <row r="651" spans="1:19" ht="16.5" customHeight="1">
      <c r="A651" s="180"/>
      <c r="B651" s="180"/>
      <c r="C651" s="180"/>
      <c r="D651" s="181"/>
      <c r="E651" s="181"/>
      <c r="F651" s="181"/>
      <c r="H651" s="9"/>
      <c r="I651" s="9"/>
      <c r="L651" s="180"/>
      <c r="M651" s="180"/>
      <c r="O651" s="180"/>
      <c r="P651" s="180"/>
      <c r="Q651" s="180"/>
      <c r="R651" s="180"/>
      <c r="S651" s="180"/>
    </row>
    <row r="652" spans="1:19" ht="16.5" customHeight="1">
      <c r="A652" s="180"/>
      <c r="B652" s="180"/>
      <c r="C652" s="180"/>
      <c r="D652" s="181"/>
      <c r="E652" s="181"/>
      <c r="F652" s="181"/>
      <c r="H652" s="9"/>
      <c r="I652" s="9"/>
      <c r="L652" s="180"/>
      <c r="M652" s="180"/>
      <c r="O652" s="180"/>
      <c r="P652" s="180"/>
      <c r="Q652" s="180"/>
      <c r="R652" s="180"/>
      <c r="S652" s="180"/>
    </row>
    <row r="653" spans="1:19" ht="16.5" customHeight="1">
      <c r="A653" s="180"/>
      <c r="B653" s="180"/>
      <c r="C653" s="180"/>
      <c r="D653" s="181"/>
      <c r="E653" s="181"/>
      <c r="F653" s="181"/>
      <c r="H653" s="9"/>
      <c r="I653" s="9"/>
      <c r="L653" s="180"/>
      <c r="M653" s="180"/>
      <c r="O653" s="180"/>
      <c r="P653" s="180"/>
      <c r="Q653" s="180"/>
      <c r="R653" s="180"/>
      <c r="S653" s="180"/>
    </row>
    <row r="654" spans="1:19" ht="16.5" customHeight="1">
      <c r="A654" s="180"/>
      <c r="B654" s="180"/>
      <c r="C654" s="180"/>
      <c r="D654" s="181"/>
      <c r="E654" s="181"/>
      <c r="F654" s="181"/>
      <c r="H654" s="9"/>
      <c r="I654" s="9"/>
      <c r="L654" s="180"/>
      <c r="M654" s="180"/>
      <c r="O654" s="180"/>
      <c r="P654" s="180"/>
      <c r="Q654" s="180"/>
      <c r="R654" s="180"/>
      <c r="S654" s="180"/>
    </row>
    <row r="655" spans="1:19" ht="16.5" customHeight="1">
      <c r="A655" s="180"/>
      <c r="B655" s="180"/>
      <c r="C655" s="180"/>
      <c r="D655" s="181"/>
      <c r="E655" s="181"/>
      <c r="F655" s="181"/>
      <c r="H655" s="9"/>
      <c r="I655" s="9"/>
      <c r="L655" s="180"/>
      <c r="M655" s="180"/>
      <c r="O655" s="180"/>
      <c r="P655" s="180"/>
      <c r="Q655" s="180"/>
      <c r="R655" s="180"/>
      <c r="S655" s="180"/>
    </row>
    <row r="656" spans="1:19" ht="16.5" customHeight="1">
      <c r="A656" s="180"/>
      <c r="B656" s="180"/>
      <c r="C656" s="180"/>
      <c r="D656" s="181"/>
      <c r="E656" s="181"/>
      <c r="F656" s="181"/>
      <c r="H656" s="9"/>
      <c r="I656" s="9"/>
      <c r="L656" s="180"/>
      <c r="M656" s="180"/>
      <c r="O656" s="180"/>
      <c r="P656" s="180"/>
      <c r="Q656" s="180"/>
      <c r="R656" s="180"/>
      <c r="S656" s="180"/>
    </row>
    <row r="657" spans="1:19" ht="16.5" customHeight="1">
      <c r="A657" s="180"/>
      <c r="B657" s="180"/>
      <c r="C657" s="180"/>
      <c r="D657" s="181"/>
      <c r="E657" s="181"/>
      <c r="F657" s="181"/>
      <c r="H657" s="9"/>
      <c r="I657" s="9"/>
      <c r="L657" s="180"/>
      <c r="M657" s="180"/>
      <c r="O657" s="180"/>
      <c r="P657" s="180"/>
      <c r="Q657" s="180"/>
      <c r="R657" s="180"/>
      <c r="S657" s="180"/>
    </row>
    <row r="658" spans="1:19" ht="16.5" customHeight="1">
      <c r="A658" s="180"/>
      <c r="B658" s="180"/>
      <c r="C658" s="180"/>
      <c r="D658" s="181"/>
      <c r="E658" s="181"/>
      <c r="F658" s="181"/>
      <c r="H658" s="9"/>
      <c r="I658" s="9"/>
      <c r="L658" s="180"/>
      <c r="M658" s="180"/>
      <c r="O658" s="180"/>
      <c r="P658" s="180"/>
      <c r="Q658" s="180"/>
      <c r="R658" s="180"/>
      <c r="S658" s="180"/>
    </row>
    <row r="659" spans="1:19" ht="16.5" customHeight="1">
      <c r="A659" s="180"/>
      <c r="B659" s="180"/>
      <c r="C659" s="180"/>
      <c r="D659" s="181"/>
      <c r="E659" s="181"/>
      <c r="F659" s="181"/>
      <c r="H659" s="9"/>
      <c r="I659" s="9"/>
      <c r="L659" s="180"/>
      <c r="M659" s="180"/>
      <c r="O659" s="180"/>
      <c r="P659" s="180"/>
      <c r="Q659" s="180"/>
      <c r="R659" s="180"/>
      <c r="S659" s="180"/>
    </row>
    <row r="660" spans="1:19" ht="16.5" customHeight="1">
      <c r="A660" s="180"/>
      <c r="B660" s="180"/>
      <c r="C660" s="180"/>
      <c r="D660" s="181"/>
      <c r="E660" s="181"/>
      <c r="F660" s="181"/>
      <c r="H660" s="9"/>
      <c r="I660" s="9"/>
      <c r="L660" s="180"/>
      <c r="M660" s="180"/>
      <c r="O660" s="180"/>
      <c r="P660" s="180"/>
      <c r="Q660" s="180"/>
      <c r="R660" s="180"/>
      <c r="S660" s="180"/>
    </row>
    <row r="661" spans="1:19" ht="16.5" customHeight="1">
      <c r="A661" s="180"/>
      <c r="B661" s="180"/>
      <c r="C661" s="180"/>
      <c r="D661" s="181"/>
      <c r="E661" s="181"/>
      <c r="F661" s="181"/>
      <c r="H661" s="9"/>
      <c r="I661" s="9"/>
      <c r="L661" s="180"/>
      <c r="M661" s="180"/>
      <c r="O661" s="180"/>
      <c r="P661" s="180"/>
      <c r="Q661" s="180"/>
      <c r="R661" s="180"/>
      <c r="S661" s="180"/>
    </row>
    <row r="662" spans="1:19" ht="16.5" customHeight="1">
      <c r="A662" s="180"/>
      <c r="B662" s="180"/>
      <c r="C662" s="180"/>
      <c r="D662" s="181"/>
      <c r="E662" s="181"/>
      <c r="F662" s="181"/>
      <c r="H662" s="9"/>
      <c r="I662" s="9"/>
      <c r="L662" s="180"/>
      <c r="M662" s="180"/>
      <c r="O662" s="180"/>
      <c r="P662" s="180"/>
      <c r="Q662" s="180"/>
      <c r="R662" s="180"/>
      <c r="S662" s="180"/>
    </row>
    <row r="663" spans="1:19" ht="16.5" customHeight="1">
      <c r="A663" s="180"/>
      <c r="B663" s="180"/>
      <c r="C663" s="180"/>
      <c r="D663" s="181"/>
      <c r="E663" s="181"/>
      <c r="F663" s="181"/>
      <c r="H663" s="9"/>
      <c r="I663" s="9"/>
      <c r="L663" s="180"/>
      <c r="M663" s="180"/>
      <c r="O663" s="180"/>
      <c r="P663" s="180"/>
      <c r="Q663" s="180"/>
      <c r="R663" s="180"/>
      <c r="S663" s="180"/>
    </row>
    <row r="664" spans="1:19" ht="16.5" customHeight="1">
      <c r="A664" s="180"/>
      <c r="B664" s="180"/>
      <c r="C664" s="180"/>
      <c r="D664" s="181"/>
      <c r="E664" s="181"/>
      <c r="F664" s="181"/>
      <c r="H664" s="9"/>
      <c r="I664" s="9"/>
      <c r="L664" s="180"/>
      <c r="M664" s="180"/>
      <c r="O664" s="180"/>
      <c r="P664" s="180"/>
      <c r="Q664" s="180"/>
      <c r="R664" s="180"/>
      <c r="S664" s="180"/>
    </row>
    <row r="665" spans="1:19" ht="16.5" customHeight="1">
      <c r="A665" s="180"/>
      <c r="B665" s="180"/>
      <c r="C665" s="180"/>
      <c r="D665" s="181"/>
      <c r="E665" s="181"/>
      <c r="F665" s="181"/>
      <c r="H665" s="9"/>
      <c r="I665" s="9"/>
      <c r="L665" s="180"/>
      <c r="M665" s="180"/>
      <c r="O665" s="180"/>
      <c r="P665" s="180"/>
      <c r="Q665" s="180"/>
      <c r="R665" s="180"/>
      <c r="S665" s="180"/>
    </row>
    <row r="666" spans="1:19" ht="16.5" customHeight="1">
      <c r="A666" s="180"/>
      <c r="B666" s="180"/>
      <c r="C666" s="180"/>
      <c r="D666" s="181"/>
      <c r="E666" s="181"/>
      <c r="F666" s="181"/>
      <c r="H666" s="9"/>
      <c r="I666" s="9"/>
      <c r="L666" s="180"/>
      <c r="M666" s="180"/>
      <c r="O666" s="180"/>
      <c r="P666" s="180"/>
      <c r="Q666" s="180"/>
      <c r="R666" s="180"/>
      <c r="S666" s="180"/>
    </row>
    <row r="667" spans="1:19" ht="16.5" customHeight="1">
      <c r="A667" s="180"/>
      <c r="B667" s="180"/>
      <c r="C667" s="180"/>
      <c r="D667" s="181"/>
      <c r="E667" s="181"/>
      <c r="F667" s="181"/>
      <c r="H667" s="9"/>
      <c r="I667" s="9"/>
      <c r="L667" s="180"/>
      <c r="M667" s="180"/>
      <c r="O667" s="180"/>
      <c r="P667" s="180"/>
      <c r="Q667" s="180"/>
      <c r="R667" s="180"/>
      <c r="S667" s="180"/>
    </row>
    <row r="668" spans="1:19" ht="16.5" customHeight="1">
      <c r="A668" s="180"/>
      <c r="B668" s="180"/>
      <c r="C668" s="180"/>
      <c r="D668" s="181"/>
      <c r="E668" s="181"/>
      <c r="F668" s="181"/>
      <c r="H668" s="9"/>
      <c r="I668" s="9"/>
      <c r="L668" s="180"/>
      <c r="M668" s="180"/>
      <c r="O668" s="180"/>
      <c r="P668" s="180"/>
      <c r="Q668" s="180"/>
      <c r="R668" s="180"/>
      <c r="S668" s="180"/>
    </row>
    <row r="669" spans="1:19" ht="16.5" customHeight="1">
      <c r="A669" s="180"/>
      <c r="B669" s="180"/>
      <c r="C669" s="180"/>
      <c r="D669" s="181"/>
      <c r="E669" s="181"/>
      <c r="F669" s="181"/>
      <c r="H669" s="9"/>
      <c r="I669" s="9"/>
      <c r="L669" s="180"/>
      <c r="M669" s="180"/>
      <c r="O669" s="180"/>
      <c r="P669" s="180"/>
      <c r="Q669" s="180"/>
      <c r="R669" s="180"/>
      <c r="S669" s="180"/>
    </row>
    <row r="670" spans="1:19" ht="16.5" customHeight="1">
      <c r="A670" s="180"/>
      <c r="B670" s="180"/>
      <c r="C670" s="180"/>
      <c r="D670" s="181"/>
      <c r="E670" s="181"/>
      <c r="F670" s="181"/>
      <c r="H670" s="9"/>
      <c r="I670" s="9"/>
      <c r="L670" s="180"/>
      <c r="M670" s="180"/>
      <c r="O670" s="180"/>
      <c r="P670" s="180"/>
      <c r="Q670" s="180"/>
      <c r="R670" s="180"/>
      <c r="S670" s="180"/>
    </row>
    <row r="671" spans="1:19" ht="16.5" customHeight="1">
      <c r="A671" s="180"/>
      <c r="B671" s="180"/>
      <c r="C671" s="180"/>
      <c r="D671" s="181"/>
      <c r="E671" s="181"/>
      <c r="F671" s="181"/>
      <c r="H671" s="9"/>
      <c r="I671" s="9"/>
      <c r="L671" s="180"/>
      <c r="M671" s="180"/>
      <c r="O671" s="180"/>
      <c r="P671" s="180"/>
      <c r="Q671" s="180"/>
      <c r="R671" s="180"/>
      <c r="S671" s="180"/>
    </row>
    <row r="672" spans="1:19" ht="16.5" customHeight="1">
      <c r="A672" s="180"/>
      <c r="B672" s="180"/>
      <c r="C672" s="180"/>
      <c r="D672" s="181"/>
      <c r="E672" s="181"/>
      <c r="F672" s="181"/>
      <c r="H672" s="9"/>
      <c r="I672" s="9"/>
      <c r="L672" s="180"/>
      <c r="M672" s="180"/>
      <c r="O672" s="180"/>
      <c r="P672" s="180"/>
      <c r="Q672" s="180"/>
      <c r="R672" s="180"/>
      <c r="S672" s="180"/>
    </row>
    <row r="673" spans="1:19" ht="16.5" customHeight="1">
      <c r="A673" s="180"/>
      <c r="B673" s="180"/>
      <c r="C673" s="180"/>
      <c r="D673" s="181"/>
      <c r="E673" s="181"/>
      <c r="F673" s="181"/>
      <c r="H673" s="9"/>
      <c r="I673" s="9"/>
      <c r="L673" s="180"/>
      <c r="M673" s="180"/>
      <c r="O673" s="180"/>
      <c r="P673" s="180"/>
      <c r="Q673" s="180"/>
      <c r="R673" s="180"/>
      <c r="S673" s="180"/>
    </row>
    <row r="674" spans="1:19" ht="16.5" customHeight="1">
      <c r="A674" s="180"/>
      <c r="B674" s="180"/>
      <c r="C674" s="180"/>
      <c r="D674" s="181"/>
      <c r="E674" s="181"/>
      <c r="F674" s="181"/>
      <c r="H674" s="9"/>
      <c r="I674" s="9"/>
      <c r="L674" s="180"/>
      <c r="M674" s="180"/>
      <c r="O674" s="180"/>
      <c r="P674" s="180"/>
      <c r="Q674" s="180"/>
      <c r="R674" s="180"/>
      <c r="S674" s="180"/>
    </row>
    <row r="675" spans="1:19" ht="16.5" customHeight="1">
      <c r="A675" s="180"/>
      <c r="B675" s="180"/>
      <c r="C675" s="180"/>
      <c r="D675" s="181"/>
      <c r="E675" s="181"/>
      <c r="F675" s="181"/>
      <c r="H675" s="9"/>
      <c r="I675" s="9"/>
      <c r="L675" s="180"/>
      <c r="M675" s="180"/>
      <c r="O675" s="180"/>
      <c r="P675" s="180"/>
      <c r="Q675" s="180"/>
      <c r="R675" s="180"/>
      <c r="S675" s="180"/>
    </row>
    <row r="676" spans="1:19" ht="16.5" customHeight="1">
      <c r="A676" s="180"/>
      <c r="B676" s="180"/>
      <c r="C676" s="180"/>
      <c r="D676" s="181"/>
      <c r="E676" s="181"/>
      <c r="F676" s="181"/>
      <c r="H676" s="9"/>
      <c r="I676" s="9"/>
      <c r="L676" s="180"/>
      <c r="M676" s="180"/>
      <c r="O676" s="180"/>
      <c r="P676" s="180"/>
      <c r="Q676" s="180"/>
      <c r="R676" s="180"/>
      <c r="S676" s="180"/>
    </row>
    <row r="677" spans="1:19" ht="16.5" customHeight="1">
      <c r="A677" s="180"/>
      <c r="B677" s="180"/>
      <c r="C677" s="180"/>
      <c r="D677" s="181"/>
      <c r="E677" s="181"/>
      <c r="F677" s="181"/>
      <c r="H677" s="9"/>
      <c r="I677" s="9"/>
      <c r="L677" s="180"/>
      <c r="M677" s="180"/>
      <c r="O677" s="180"/>
      <c r="P677" s="180"/>
      <c r="Q677" s="180"/>
      <c r="R677" s="180"/>
      <c r="S677" s="180"/>
    </row>
    <row r="678" spans="1:19" ht="16.5" customHeight="1">
      <c r="A678" s="180"/>
      <c r="B678" s="180"/>
      <c r="C678" s="180"/>
      <c r="D678" s="181"/>
      <c r="E678" s="181"/>
      <c r="F678" s="181"/>
      <c r="H678" s="9"/>
      <c r="I678" s="9"/>
      <c r="L678" s="180"/>
      <c r="M678" s="180"/>
      <c r="O678" s="180"/>
      <c r="P678" s="180"/>
      <c r="Q678" s="180"/>
      <c r="R678" s="180"/>
      <c r="S678" s="180"/>
    </row>
    <row r="679" spans="1:19" ht="16.5" customHeight="1">
      <c r="A679" s="180"/>
      <c r="B679" s="180"/>
      <c r="C679" s="180"/>
      <c r="D679" s="181"/>
      <c r="E679" s="181"/>
      <c r="F679" s="181"/>
      <c r="H679" s="9"/>
      <c r="I679" s="9"/>
      <c r="L679" s="180"/>
      <c r="M679" s="180"/>
      <c r="O679" s="180"/>
      <c r="P679" s="180"/>
      <c r="Q679" s="180"/>
      <c r="R679" s="180"/>
      <c r="S679" s="180"/>
    </row>
    <row r="680" spans="1:19" ht="16.5" customHeight="1">
      <c r="A680" s="180"/>
      <c r="B680" s="180"/>
      <c r="C680" s="180"/>
      <c r="D680" s="181"/>
      <c r="E680" s="181"/>
      <c r="F680" s="181"/>
      <c r="H680" s="9"/>
      <c r="I680" s="9"/>
      <c r="L680" s="180"/>
      <c r="M680" s="180"/>
      <c r="O680" s="180"/>
      <c r="P680" s="180"/>
      <c r="Q680" s="180"/>
      <c r="R680" s="180"/>
      <c r="S680" s="180"/>
    </row>
    <row r="681" spans="1:19" ht="16.5" customHeight="1">
      <c r="A681" s="180"/>
      <c r="B681" s="180"/>
      <c r="C681" s="180"/>
      <c r="D681" s="181"/>
      <c r="E681" s="181"/>
      <c r="F681" s="181"/>
      <c r="H681" s="9"/>
      <c r="I681" s="9"/>
      <c r="L681" s="180"/>
      <c r="M681" s="180"/>
      <c r="O681" s="180"/>
      <c r="P681" s="180"/>
      <c r="Q681" s="180"/>
      <c r="R681" s="180"/>
      <c r="S681" s="180"/>
    </row>
    <row r="682" spans="1:19" ht="16.5" customHeight="1">
      <c r="A682" s="180"/>
      <c r="B682" s="180"/>
      <c r="C682" s="180"/>
      <c r="D682" s="181"/>
      <c r="E682" s="181"/>
      <c r="F682" s="181"/>
      <c r="H682" s="9"/>
      <c r="I682" s="9"/>
      <c r="L682" s="180"/>
      <c r="M682" s="180"/>
      <c r="O682" s="180"/>
      <c r="P682" s="180"/>
      <c r="Q682" s="180"/>
      <c r="R682" s="180"/>
      <c r="S682" s="180"/>
    </row>
    <row r="683" spans="1:19" ht="16.5" customHeight="1">
      <c r="A683" s="180"/>
      <c r="B683" s="180"/>
      <c r="C683" s="180"/>
      <c r="D683" s="181"/>
      <c r="E683" s="181"/>
      <c r="F683" s="181"/>
      <c r="H683" s="9"/>
      <c r="I683" s="9"/>
      <c r="L683" s="180"/>
      <c r="M683" s="180"/>
      <c r="O683" s="180"/>
      <c r="P683" s="180"/>
      <c r="Q683" s="180"/>
      <c r="R683" s="180"/>
      <c r="S683" s="180"/>
    </row>
    <row r="684" spans="1:19" ht="16.5" customHeight="1">
      <c r="A684" s="180"/>
      <c r="B684" s="180"/>
      <c r="C684" s="180"/>
      <c r="D684" s="181"/>
      <c r="E684" s="181"/>
      <c r="F684" s="181"/>
      <c r="H684" s="9"/>
      <c r="I684" s="9"/>
      <c r="L684" s="180"/>
      <c r="M684" s="180"/>
      <c r="O684" s="180"/>
      <c r="P684" s="180"/>
      <c r="Q684" s="180"/>
      <c r="R684" s="180"/>
      <c r="S684" s="180"/>
    </row>
    <row r="685" spans="1:19" ht="16.5" customHeight="1">
      <c r="A685" s="180"/>
      <c r="B685" s="180"/>
      <c r="C685" s="180"/>
      <c r="D685" s="181"/>
      <c r="E685" s="181"/>
      <c r="F685" s="181"/>
      <c r="H685" s="9"/>
      <c r="I685" s="9"/>
      <c r="L685" s="180"/>
      <c r="M685" s="180"/>
      <c r="O685" s="180"/>
      <c r="P685" s="180"/>
      <c r="Q685" s="180"/>
      <c r="R685" s="180"/>
      <c r="S685" s="180"/>
    </row>
    <row r="686" spans="1:19" ht="16.5" customHeight="1">
      <c r="A686" s="180"/>
      <c r="B686" s="180"/>
      <c r="C686" s="180"/>
      <c r="D686" s="181"/>
      <c r="E686" s="181"/>
      <c r="F686" s="181"/>
      <c r="H686" s="9"/>
      <c r="I686" s="9"/>
      <c r="L686" s="180"/>
      <c r="M686" s="180"/>
      <c r="O686" s="180"/>
      <c r="P686" s="180"/>
      <c r="Q686" s="180"/>
      <c r="R686" s="180"/>
      <c r="S686" s="180"/>
    </row>
    <row r="687" spans="1:19" ht="16.5" customHeight="1">
      <c r="A687" s="180"/>
      <c r="B687" s="180"/>
      <c r="C687" s="180"/>
      <c r="D687" s="181"/>
      <c r="E687" s="181"/>
      <c r="F687" s="181"/>
      <c r="H687" s="9"/>
      <c r="I687" s="9"/>
      <c r="L687" s="180"/>
      <c r="M687" s="180"/>
      <c r="O687" s="180"/>
      <c r="P687" s="180"/>
      <c r="Q687" s="180"/>
      <c r="R687" s="180"/>
      <c r="S687" s="180"/>
    </row>
    <row r="688" spans="1:19" ht="16.5" customHeight="1">
      <c r="A688" s="180"/>
      <c r="B688" s="180"/>
      <c r="C688" s="180"/>
      <c r="D688" s="181"/>
      <c r="E688" s="181"/>
      <c r="F688" s="181"/>
      <c r="H688" s="9"/>
      <c r="I688" s="9"/>
      <c r="L688" s="180"/>
      <c r="M688" s="180"/>
      <c r="O688" s="180"/>
      <c r="P688" s="180"/>
      <c r="Q688" s="180"/>
      <c r="R688" s="180"/>
      <c r="S688" s="180"/>
    </row>
    <row r="689" spans="1:19" ht="16.5" customHeight="1">
      <c r="A689" s="180"/>
      <c r="B689" s="180"/>
      <c r="C689" s="180"/>
      <c r="D689" s="181"/>
      <c r="E689" s="181"/>
      <c r="F689" s="181"/>
      <c r="H689" s="9"/>
      <c r="I689" s="9"/>
      <c r="L689" s="180"/>
      <c r="M689" s="180"/>
      <c r="O689" s="180"/>
      <c r="P689" s="180"/>
      <c r="Q689" s="180"/>
      <c r="R689" s="180"/>
      <c r="S689" s="180"/>
    </row>
    <row r="690" spans="1:19" ht="16.5" customHeight="1">
      <c r="A690" s="180"/>
      <c r="B690" s="180"/>
      <c r="C690" s="180"/>
      <c r="D690" s="181"/>
      <c r="E690" s="181"/>
      <c r="F690" s="181"/>
      <c r="H690" s="9"/>
      <c r="I690" s="9"/>
      <c r="L690" s="180"/>
      <c r="M690" s="180"/>
      <c r="O690" s="180"/>
      <c r="P690" s="180"/>
      <c r="Q690" s="180"/>
      <c r="R690" s="180"/>
      <c r="S690" s="180"/>
    </row>
    <row r="691" spans="1:19" ht="16.5" customHeight="1">
      <c r="A691" s="180"/>
      <c r="B691" s="180"/>
      <c r="C691" s="180"/>
      <c r="D691" s="181"/>
      <c r="E691" s="181"/>
      <c r="F691" s="181"/>
      <c r="H691" s="9"/>
      <c r="I691" s="9"/>
      <c r="L691" s="180"/>
      <c r="M691" s="180"/>
      <c r="O691" s="180"/>
      <c r="P691" s="180"/>
      <c r="Q691" s="180"/>
      <c r="R691" s="180"/>
      <c r="S691" s="180"/>
    </row>
    <row r="692" spans="1:19" ht="16.5" customHeight="1">
      <c r="A692" s="180"/>
      <c r="B692" s="180"/>
      <c r="C692" s="180"/>
      <c r="D692" s="181"/>
      <c r="E692" s="181"/>
      <c r="F692" s="181"/>
      <c r="H692" s="9"/>
      <c r="I692" s="9"/>
      <c r="L692" s="180"/>
      <c r="M692" s="180"/>
      <c r="O692" s="180"/>
      <c r="P692" s="180"/>
      <c r="Q692" s="180"/>
      <c r="R692" s="180"/>
      <c r="S692" s="180"/>
    </row>
    <row r="693" spans="1:19" ht="16.5" customHeight="1">
      <c r="A693" s="180"/>
      <c r="B693" s="180"/>
      <c r="C693" s="180"/>
      <c r="D693" s="181"/>
      <c r="E693" s="181"/>
      <c r="F693" s="181"/>
      <c r="H693" s="9"/>
      <c r="I693" s="9"/>
      <c r="L693" s="180"/>
      <c r="M693" s="180"/>
      <c r="O693" s="180"/>
      <c r="P693" s="180"/>
      <c r="Q693" s="180"/>
      <c r="R693" s="180"/>
      <c r="S693" s="180"/>
    </row>
    <row r="694" spans="1:19" ht="16.5" customHeight="1">
      <c r="A694" s="180"/>
      <c r="B694" s="180"/>
      <c r="C694" s="180"/>
      <c r="D694" s="181"/>
      <c r="E694" s="181"/>
      <c r="F694" s="181"/>
      <c r="H694" s="9"/>
      <c r="I694" s="9"/>
      <c r="L694" s="180"/>
      <c r="M694" s="180"/>
      <c r="O694" s="180"/>
      <c r="P694" s="180"/>
      <c r="Q694" s="180"/>
      <c r="R694" s="180"/>
      <c r="S694" s="180"/>
    </row>
    <row r="695" spans="1:19" ht="16.5" customHeight="1">
      <c r="A695" s="180"/>
      <c r="B695" s="180"/>
      <c r="C695" s="180"/>
      <c r="D695" s="181"/>
      <c r="E695" s="181"/>
      <c r="F695" s="181"/>
      <c r="H695" s="9"/>
      <c r="I695" s="9"/>
      <c r="L695" s="180"/>
      <c r="M695" s="180"/>
      <c r="O695" s="180"/>
      <c r="P695" s="180"/>
      <c r="Q695" s="180"/>
      <c r="R695" s="180"/>
      <c r="S695" s="180"/>
    </row>
    <row r="696" spans="1:19" ht="16.5" customHeight="1">
      <c r="A696" s="180"/>
      <c r="B696" s="180"/>
      <c r="C696" s="180"/>
      <c r="D696" s="181"/>
      <c r="E696" s="181"/>
      <c r="F696" s="181"/>
      <c r="H696" s="9"/>
      <c r="I696" s="9"/>
      <c r="L696" s="180"/>
      <c r="M696" s="180"/>
      <c r="O696" s="180"/>
      <c r="P696" s="180"/>
      <c r="Q696" s="180"/>
      <c r="R696" s="180"/>
      <c r="S696" s="180"/>
    </row>
    <row r="697" spans="1:19" ht="16.5" customHeight="1">
      <c r="A697" s="180"/>
      <c r="B697" s="180"/>
      <c r="C697" s="180"/>
      <c r="D697" s="181"/>
      <c r="E697" s="181"/>
      <c r="F697" s="181"/>
      <c r="H697" s="9"/>
      <c r="I697" s="9"/>
      <c r="L697" s="180"/>
      <c r="M697" s="180"/>
      <c r="O697" s="180"/>
      <c r="P697" s="180"/>
      <c r="Q697" s="180"/>
      <c r="R697" s="180"/>
      <c r="S697" s="180"/>
    </row>
    <row r="698" spans="1:19" ht="16.5" customHeight="1">
      <c r="A698" s="180"/>
      <c r="B698" s="180"/>
      <c r="C698" s="180"/>
      <c r="D698" s="181"/>
      <c r="E698" s="181"/>
      <c r="F698" s="181"/>
      <c r="H698" s="9"/>
      <c r="I698" s="9"/>
      <c r="L698" s="180"/>
      <c r="M698" s="180"/>
      <c r="O698" s="180"/>
      <c r="P698" s="180"/>
      <c r="Q698" s="180"/>
      <c r="R698" s="180"/>
      <c r="S698" s="180"/>
    </row>
    <row r="699" spans="1:19" ht="16.5" customHeight="1">
      <c r="A699" s="180"/>
      <c r="B699" s="180"/>
      <c r="C699" s="180"/>
      <c r="D699" s="181"/>
      <c r="E699" s="181"/>
      <c r="F699" s="181"/>
      <c r="H699" s="9"/>
      <c r="I699" s="9"/>
      <c r="L699" s="180"/>
      <c r="M699" s="180"/>
      <c r="O699" s="180"/>
      <c r="P699" s="180"/>
      <c r="Q699" s="180"/>
      <c r="R699" s="180"/>
      <c r="S699" s="180"/>
    </row>
    <row r="700" spans="1:19" ht="16.5" customHeight="1">
      <c r="A700" s="180"/>
      <c r="B700" s="180"/>
      <c r="C700" s="180"/>
      <c r="D700" s="181"/>
      <c r="E700" s="181"/>
      <c r="F700" s="181"/>
      <c r="H700" s="9"/>
      <c r="I700" s="9"/>
      <c r="L700" s="180"/>
      <c r="M700" s="180"/>
      <c r="O700" s="180"/>
      <c r="P700" s="180"/>
      <c r="Q700" s="180"/>
      <c r="R700" s="180"/>
      <c r="S700" s="180"/>
    </row>
    <row r="701" spans="1:19" ht="16.5" customHeight="1">
      <c r="A701" s="180"/>
      <c r="B701" s="180"/>
      <c r="C701" s="180"/>
      <c r="D701" s="181"/>
      <c r="E701" s="181"/>
      <c r="F701" s="181"/>
      <c r="H701" s="9"/>
      <c r="I701" s="9"/>
      <c r="L701" s="180"/>
      <c r="M701" s="180"/>
      <c r="O701" s="180"/>
      <c r="P701" s="180"/>
      <c r="Q701" s="180"/>
      <c r="R701" s="180"/>
      <c r="S701" s="180"/>
    </row>
    <row r="702" spans="1:19" ht="16.5" customHeight="1">
      <c r="A702" s="180"/>
      <c r="B702" s="180"/>
      <c r="C702" s="180"/>
      <c r="D702" s="181"/>
      <c r="E702" s="181"/>
      <c r="F702" s="181"/>
      <c r="H702" s="9"/>
      <c r="I702" s="9"/>
      <c r="L702" s="180"/>
      <c r="M702" s="180"/>
      <c r="O702" s="180"/>
      <c r="P702" s="180"/>
      <c r="Q702" s="180"/>
      <c r="R702" s="180"/>
      <c r="S702" s="180"/>
    </row>
    <row r="703" spans="1:19" ht="16.5" customHeight="1">
      <c r="A703" s="180"/>
      <c r="B703" s="180"/>
      <c r="C703" s="180"/>
      <c r="D703" s="181"/>
      <c r="E703" s="181"/>
      <c r="F703" s="181"/>
      <c r="H703" s="9"/>
      <c r="I703" s="9"/>
      <c r="L703" s="180"/>
      <c r="M703" s="180"/>
      <c r="O703" s="180"/>
      <c r="P703" s="180"/>
      <c r="Q703" s="180"/>
      <c r="R703" s="180"/>
      <c r="S703" s="180"/>
    </row>
    <row r="704" spans="1:19" ht="16.5" customHeight="1">
      <c r="A704" s="180"/>
      <c r="B704" s="180"/>
      <c r="C704" s="180"/>
      <c r="D704" s="181"/>
      <c r="E704" s="181"/>
      <c r="F704" s="181"/>
      <c r="H704" s="9"/>
      <c r="I704" s="9"/>
      <c r="L704" s="180"/>
      <c r="M704" s="180"/>
      <c r="O704" s="180"/>
      <c r="P704" s="180"/>
      <c r="Q704" s="180"/>
      <c r="R704" s="180"/>
      <c r="S704" s="180"/>
    </row>
    <row r="705" spans="1:19" ht="16.5" customHeight="1">
      <c r="A705" s="180"/>
      <c r="B705" s="180"/>
      <c r="C705" s="180"/>
      <c r="D705" s="181"/>
      <c r="E705" s="181"/>
      <c r="F705" s="181"/>
      <c r="H705" s="9"/>
      <c r="I705" s="9"/>
      <c r="L705" s="180"/>
      <c r="M705" s="180"/>
      <c r="O705" s="180"/>
      <c r="P705" s="180"/>
      <c r="Q705" s="180"/>
      <c r="R705" s="180"/>
      <c r="S705" s="180"/>
    </row>
    <row r="706" spans="1:19" ht="16.5" customHeight="1">
      <c r="A706" s="180"/>
      <c r="B706" s="180"/>
      <c r="C706" s="180"/>
      <c r="D706" s="181"/>
      <c r="E706" s="181"/>
      <c r="F706" s="181"/>
      <c r="H706" s="9"/>
      <c r="I706" s="9"/>
      <c r="L706" s="180"/>
      <c r="M706" s="180"/>
      <c r="O706" s="180"/>
      <c r="P706" s="180"/>
      <c r="Q706" s="180"/>
      <c r="R706" s="180"/>
      <c r="S706" s="180"/>
    </row>
    <row r="707" spans="1:19" ht="16.5" customHeight="1">
      <c r="A707" s="180"/>
      <c r="B707" s="180"/>
      <c r="C707" s="180"/>
      <c r="D707" s="181"/>
      <c r="E707" s="181"/>
      <c r="F707" s="181"/>
      <c r="H707" s="9"/>
      <c r="I707" s="9"/>
      <c r="L707" s="180"/>
      <c r="M707" s="180"/>
      <c r="O707" s="180"/>
      <c r="P707" s="180"/>
      <c r="Q707" s="180"/>
      <c r="R707" s="180"/>
      <c r="S707" s="180"/>
    </row>
    <row r="708" spans="1:19" ht="16.5" customHeight="1">
      <c r="A708" s="180"/>
      <c r="B708" s="180"/>
      <c r="C708" s="180"/>
      <c r="D708" s="181"/>
      <c r="E708" s="181"/>
      <c r="F708" s="181"/>
      <c r="H708" s="9"/>
      <c r="I708" s="9"/>
      <c r="L708" s="180"/>
      <c r="M708" s="180"/>
      <c r="O708" s="180"/>
      <c r="P708" s="180"/>
      <c r="Q708" s="180"/>
      <c r="R708" s="180"/>
      <c r="S708" s="180"/>
    </row>
    <row r="709" spans="1:19" ht="16.5" customHeight="1">
      <c r="A709" s="180"/>
      <c r="B709" s="180"/>
      <c r="C709" s="180"/>
      <c r="D709" s="181"/>
      <c r="E709" s="181"/>
      <c r="F709" s="181"/>
      <c r="H709" s="9"/>
      <c r="I709" s="9"/>
      <c r="L709" s="180"/>
      <c r="M709" s="180"/>
      <c r="O709" s="180"/>
      <c r="P709" s="180"/>
      <c r="Q709" s="180"/>
      <c r="R709" s="180"/>
      <c r="S709" s="180"/>
    </row>
    <row r="710" spans="1:19" ht="16.5" customHeight="1">
      <c r="A710" s="180"/>
      <c r="B710" s="180"/>
      <c r="C710" s="180"/>
      <c r="D710" s="181"/>
      <c r="E710" s="181"/>
      <c r="F710" s="181"/>
      <c r="H710" s="9"/>
      <c r="I710" s="9"/>
      <c r="L710" s="180"/>
      <c r="M710" s="180"/>
      <c r="O710" s="180"/>
      <c r="P710" s="180"/>
      <c r="Q710" s="180"/>
      <c r="R710" s="180"/>
      <c r="S710" s="180"/>
    </row>
    <row r="711" spans="1:19" ht="16.5" customHeight="1">
      <c r="A711" s="180"/>
      <c r="B711" s="180"/>
      <c r="C711" s="180"/>
      <c r="D711" s="181"/>
      <c r="E711" s="181"/>
      <c r="F711" s="181"/>
      <c r="H711" s="9"/>
      <c r="I711" s="9"/>
      <c r="L711" s="180"/>
      <c r="M711" s="180"/>
      <c r="O711" s="180"/>
      <c r="P711" s="180"/>
      <c r="Q711" s="180"/>
      <c r="R711" s="180"/>
      <c r="S711" s="180"/>
    </row>
    <row r="712" spans="1:19" ht="16.5" customHeight="1">
      <c r="A712" s="180"/>
      <c r="B712" s="180"/>
      <c r="C712" s="180"/>
      <c r="D712" s="181"/>
      <c r="E712" s="181"/>
      <c r="F712" s="181"/>
      <c r="H712" s="9"/>
      <c r="I712" s="9"/>
      <c r="L712" s="180"/>
      <c r="M712" s="180"/>
      <c r="O712" s="180"/>
      <c r="P712" s="180"/>
      <c r="Q712" s="180"/>
      <c r="R712" s="180"/>
      <c r="S712" s="180"/>
    </row>
    <row r="713" spans="1:19" ht="16.5" customHeight="1">
      <c r="A713" s="180"/>
      <c r="B713" s="180"/>
      <c r="C713" s="180"/>
      <c r="D713" s="181"/>
      <c r="E713" s="181"/>
      <c r="F713" s="181"/>
      <c r="H713" s="9"/>
      <c r="I713" s="9"/>
      <c r="L713" s="180"/>
      <c r="M713" s="180"/>
      <c r="O713" s="180"/>
      <c r="P713" s="180"/>
      <c r="Q713" s="180"/>
      <c r="R713" s="180"/>
      <c r="S713" s="180"/>
    </row>
    <row r="714" spans="1:19" ht="16.5" customHeight="1">
      <c r="A714" s="180"/>
      <c r="B714" s="180"/>
      <c r="C714" s="180"/>
      <c r="D714" s="181"/>
      <c r="E714" s="181"/>
      <c r="F714" s="181"/>
      <c r="H714" s="9"/>
      <c r="I714" s="9"/>
      <c r="L714" s="180"/>
      <c r="M714" s="180"/>
      <c r="O714" s="180"/>
      <c r="P714" s="180"/>
      <c r="Q714" s="180"/>
      <c r="R714" s="180"/>
      <c r="S714" s="180"/>
    </row>
    <row r="715" spans="1:19" ht="16.5" customHeight="1">
      <c r="A715" s="180"/>
      <c r="B715" s="180"/>
      <c r="C715" s="180"/>
      <c r="D715" s="181"/>
      <c r="E715" s="181"/>
      <c r="F715" s="181"/>
      <c r="H715" s="9"/>
      <c r="I715" s="9"/>
      <c r="L715" s="180"/>
      <c r="M715" s="180"/>
      <c r="O715" s="180"/>
      <c r="P715" s="180"/>
      <c r="Q715" s="180"/>
      <c r="R715" s="180"/>
      <c r="S715" s="180"/>
    </row>
    <row r="716" spans="1:19" ht="16.5" customHeight="1">
      <c r="A716" s="180"/>
      <c r="B716" s="180"/>
      <c r="C716" s="180"/>
      <c r="D716" s="181"/>
      <c r="E716" s="181"/>
      <c r="F716" s="181"/>
      <c r="H716" s="9"/>
      <c r="I716" s="9"/>
      <c r="L716" s="180"/>
      <c r="M716" s="180"/>
      <c r="O716" s="180"/>
      <c r="P716" s="180"/>
      <c r="Q716" s="180"/>
      <c r="R716" s="180"/>
      <c r="S716" s="180"/>
    </row>
    <row r="717" spans="1:19" ht="16.5" customHeight="1">
      <c r="A717" s="180"/>
      <c r="B717" s="180"/>
      <c r="C717" s="180"/>
      <c r="D717" s="181"/>
      <c r="E717" s="181"/>
      <c r="F717" s="181"/>
      <c r="H717" s="9"/>
      <c r="I717" s="9"/>
      <c r="L717" s="180"/>
      <c r="M717" s="180"/>
      <c r="O717" s="180"/>
      <c r="P717" s="180"/>
      <c r="Q717" s="180"/>
      <c r="R717" s="180"/>
      <c r="S717" s="180"/>
    </row>
    <row r="718" spans="1:19" ht="16.5" customHeight="1">
      <c r="A718" s="180"/>
      <c r="B718" s="180"/>
      <c r="C718" s="180"/>
      <c r="D718" s="181"/>
      <c r="E718" s="181"/>
      <c r="F718" s="181"/>
      <c r="H718" s="9"/>
      <c r="I718" s="9"/>
      <c r="L718" s="180"/>
      <c r="M718" s="180"/>
      <c r="O718" s="180"/>
      <c r="P718" s="180"/>
      <c r="Q718" s="180"/>
      <c r="R718" s="180"/>
      <c r="S718" s="180"/>
    </row>
    <row r="719" spans="1:19" ht="16.5" customHeight="1">
      <c r="A719" s="180"/>
      <c r="B719" s="180"/>
      <c r="C719" s="180"/>
      <c r="D719" s="181"/>
      <c r="E719" s="181"/>
      <c r="F719" s="181"/>
      <c r="H719" s="9"/>
      <c r="I719" s="9"/>
      <c r="L719" s="180"/>
      <c r="M719" s="180"/>
      <c r="O719" s="180"/>
      <c r="P719" s="180"/>
      <c r="Q719" s="180"/>
      <c r="R719" s="180"/>
      <c r="S719" s="180"/>
    </row>
    <row r="720" spans="1:19" ht="16.5" customHeight="1">
      <c r="A720" s="180"/>
      <c r="B720" s="180"/>
      <c r="C720" s="180"/>
      <c r="D720" s="181"/>
      <c r="E720" s="181"/>
      <c r="F720" s="181"/>
      <c r="H720" s="9"/>
      <c r="I720" s="9"/>
      <c r="L720" s="180"/>
      <c r="M720" s="180"/>
      <c r="O720" s="180"/>
      <c r="P720" s="180"/>
      <c r="Q720" s="180"/>
      <c r="R720" s="180"/>
      <c r="S720" s="180"/>
    </row>
    <row r="721" spans="1:19" ht="16.5" customHeight="1">
      <c r="A721" s="180"/>
      <c r="B721" s="180"/>
      <c r="C721" s="180"/>
      <c r="D721" s="181"/>
      <c r="E721" s="181"/>
      <c r="F721" s="181"/>
      <c r="H721" s="9"/>
      <c r="I721" s="9"/>
      <c r="L721" s="180"/>
      <c r="M721" s="180"/>
      <c r="O721" s="180"/>
      <c r="P721" s="180"/>
      <c r="Q721" s="180"/>
      <c r="R721" s="180"/>
      <c r="S721" s="180"/>
    </row>
    <row r="722" spans="1:19" ht="16.5" customHeight="1">
      <c r="A722" s="180"/>
      <c r="B722" s="180"/>
      <c r="C722" s="180"/>
      <c r="D722" s="181"/>
      <c r="E722" s="181"/>
      <c r="F722" s="181"/>
      <c r="H722" s="9"/>
      <c r="I722" s="9"/>
      <c r="L722" s="180"/>
      <c r="M722" s="180"/>
      <c r="O722" s="180"/>
      <c r="P722" s="180"/>
      <c r="Q722" s="180"/>
      <c r="R722" s="180"/>
      <c r="S722" s="180"/>
    </row>
    <row r="723" spans="1:19" ht="16.5" customHeight="1">
      <c r="A723" s="180"/>
      <c r="B723" s="180"/>
      <c r="C723" s="180"/>
      <c r="D723" s="181"/>
      <c r="E723" s="181"/>
      <c r="F723" s="181"/>
      <c r="H723" s="9"/>
      <c r="I723" s="9"/>
      <c r="L723" s="180"/>
      <c r="M723" s="180"/>
      <c r="O723" s="180"/>
      <c r="P723" s="180"/>
      <c r="Q723" s="180"/>
      <c r="R723" s="180"/>
      <c r="S723" s="180"/>
    </row>
    <row r="724" spans="1:19" ht="16.5" customHeight="1">
      <c r="A724" s="180"/>
      <c r="B724" s="180"/>
      <c r="C724" s="180"/>
      <c r="D724" s="181"/>
      <c r="E724" s="181"/>
      <c r="F724" s="181"/>
      <c r="H724" s="9"/>
      <c r="I724" s="9"/>
      <c r="L724" s="180"/>
      <c r="M724" s="180"/>
      <c r="O724" s="180"/>
      <c r="P724" s="180"/>
      <c r="Q724" s="180"/>
      <c r="R724" s="180"/>
      <c r="S724" s="180"/>
    </row>
    <row r="725" spans="1:19" ht="16.5" customHeight="1">
      <c r="A725" s="180"/>
      <c r="B725" s="180"/>
      <c r="C725" s="180"/>
      <c r="D725" s="181"/>
      <c r="E725" s="181"/>
      <c r="F725" s="181"/>
      <c r="H725" s="9"/>
      <c r="I725" s="9"/>
      <c r="L725" s="180"/>
      <c r="M725" s="180"/>
      <c r="O725" s="180"/>
      <c r="P725" s="180"/>
      <c r="Q725" s="180"/>
      <c r="R725" s="180"/>
      <c r="S725" s="180"/>
    </row>
    <row r="726" spans="1:19" ht="16.5" customHeight="1">
      <c r="A726" s="180"/>
      <c r="B726" s="180"/>
      <c r="C726" s="180"/>
      <c r="D726" s="181"/>
      <c r="E726" s="181"/>
      <c r="F726" s="181"/>
      <c r="H726" s="9"/>
      <c r="I726" s="9"/>
      <c r="L726" s="180"/>
      <c r="M726" s="180"/>
      <c r="O726" s="180"/>
      <c r="P726" s="180"/>
      <c r="Q726" s="180"/>
      <c r="R726" s="180"/>
      <c r="S726" s="180"/>
    </row>
    <row r="727" spans="1:19" ht="16.5" customHeight="1">
      <c r="A727" s="180"/>
      <c r="B727" s="180"/>
      <c r="C727" s="180"/>
      <c r="D727" s="181"/>
      <c r="E727" s="181"/>
      <c r="F727" s="181"/>
      <c r="H727" s="9"/>
      <c r="I727" s="9"/>
      <c r="L727" s="180"/>
      <c r="M727" s="180"/>
      <c r="O727" s="180"/>
      <c r="P727" s="180"/>
      <c r="Q727" s="180"/>
      <c r="R727" s="180"/>
      <c r="S727" s="180"/>
    </row>
    <row r="728" spans="1:19" ht="16.5" customHeight="1">
      <c r="A728" s="180"/>
      <c r="B728" s="180"/>
      <c r="C728" s="180"/>
      <c r="D728" s="181"/>
      <c r="E728" s="181"/>
      <c r="F728" s="181"/>
      <c r="H728" s="9"/>
      <c r="I728" s="9"/>
      <c r="L728" s="180"/>
      <c r="M728" s="180"/>
      <c r="O728" s="180"/>
      <c r="P728" s="180"/>
      <c r="Q728" s="180"/>
      <c r="R728" s="180"/>
      <c r="S728" s="180"/>
    </row>
    <row r="729" spans="1:19" ht="16.5" customHeight="1">
      <c r="A729" s="180"/>
      <c r="B729" s="180"/>
      <c r="C729" s="180"/>
      <c r="D729" s="181"/>
      <c r="E729" s="181"/>
      <c r="F729" s="181"/>
      <c r="H729" s="9"/>
      <c r="I729" s="9"/>
      <c r="L729" s="180"/>
      <c r="M729" s="180"/>
      <c r="O729" s="180"/>
      <c r="P729" s="180"/>
      <c r="Q729" s="180"/>
      <c r="R729" s="180"/>
      <c r="S729" s="180"/>
    </row>
    <row r="730" spans="1:19" ht="16.5" customHeight="1">
      <c r="A730" s="180"/>
      <c r="B730" s="180"/>
      <c r="C730" s="180"/>
      <c r="D730" s="181"/>
      <c r="E730" s="181"/>
      <c r="F730" s="181"/>
      <c r="H730" s="9"/>
      <c r="I730" s="9"/>
      <c r="L730" s="180"/>
      <c r="M730" s="180"/>
      <c r="O730" s="180"/>
      <c r="P730" s="180"/>
      <c r="Q730" s="180"/>
      <c r="R730" s="180"/>
      <c r="S730" s="180"/>
    </row>
    <row r="731" spans="1:19" ht="16.5" customHeight="1">
      <c r="A731" s="180"/>
      <c r="B731" s="180"/>
      <c r="C731" s="180"/>
      <c r="D731" s="181"/>
      <c r="E731" s="181"/>
      <c r="F731" s="181"/>
      <c r="H731" s="9"/>
      <c r="I731" s="9"/>
      <c r="L731" s="180"/>
      <c r="M731" s="180"/>
      <c r="O731" s="180"/>
      <c r="P731" s="180"/>
      <c r="Q731" s="180"/>
      <c r="R731" s="180"/>
      <c r="S731" s="180"/>
    </row>
    <row r="732" spans="1:19" ht="16.5" customHeight="1">
      <c r="A732" s="180"/>
      <c r="B732" s="180"/>
      <c r="C732" s="180"/>
      <c r="D732" s="181"/>
      <c r="E732" s="181"/>
      <c r="F732" s="181"/>
      <c r="H732" s="9"/>
      <c r="I732" s="9"/>
      <c r="L732" s="180"/>
      <c r="M732" s="180"/>
      <c r="O732" s="180"/>
      <c r="P732" s="180"/>
      <c r="Q732" s="180"/>
      <c r="R732" s="180"/>
      <c r="S732" s="180"/>
    </row>
    <row r="733" spans="1:19" ht="16.5" customHeight="1">
      <c r="A733" s="180"/>
      <c r="B733" s="180"/>
      <c r="C733" s="180"/>
      <c r="D733" s="181"/>
      <c r="E733" s="181"/>
      <c r="F733" s="181"/>
      <c r="H733" s="9"/>
      <c r="I733" s="9"/>
      <c r="L733" s="180"/>
      <c r="M733" s="180"/>
      <c r="O733" s="180"/>
      <c r="P733" s="180"/>
      <c r="Q733" s="180"/>
      <c r="R733" s="180"/>
      <c r="S733" s="180"/>
    </row>
    <row r="734" spans="1:19" ht="16.5" customHeight="1">
      <c r="A734" s="180"/>
      <c r="B734" s="180"/>
      <c r="C734" s="180"/>
      <c r="D734" s="181"/>
      <c r="E734" s="181"/>
      <c r="F734" s="181"/>
      <c r="H734" s="9"/>
      <c r="I734" s="9"/>
      <c r="L734" s="180"/>
      <c r="M734" s="180"/>
      <c r="O734" s="180"/>
      <c r="P734" s="180"/>
      <c r="Q734" s="180"/>
      <c r="R734" s="180"/>
      <c r="S734" s="180"/>
    </row>
    <row r="735" spans="1:19" ht="16.5" customHeight="1">
      <c r="A735" s="180"/>
      <c r="B735" s="180"/>
      <c r="C735" s="180"/>
      <c r="D735" s="181"/>
      <c r="E735" s="181"/>
      <c r="F735" s="181"/>
      <c r="H735" s="9"/>
      <c r="I735" s="9"/>
      <c r="L735" s="180"/>
      <c r="M735" s="180"/>
      <c r="O735" s="180"/>
      <c r="P735" s="180"/>
      <c r="Q735" s="180"/>
      <c r="R735" s="180"/>
      <c r="S735" s="180"/>
    </row>
    <row r="736" spans="1:19" ht="16.5" customHeight="1">
      <c r="A736" s="180"/>
      <c r="B736" s="180"/>
      <c r="C736" s="180"/>
      <c r="D736" s="181"/>
      <c r="E736" s="181"/>
      <c r="F736" s="181"/>
      <c r="H736" s="9"/>
      <c r="I736" s="9"/>
      <c r="L736" s="180"/>
      <c r="M736" s="180"/>
      <c r="O736" s="180"/>
      <c r="P736" s="180"/>
      <c r="Q736" s="180"/>
      <c r="R736" s="180"/>
      <c r="S736" s="180"/>
    </row>
    <row r="737" spans="1:19" ht="16.5" customHeight="1">
      <c r="A737" s="180"/>
      <c r="B737" s="180"/>
      <c r="C737" s="180"/>
      <c r="D737" s="181"/>
      <c r="E737" s="181"/>
      <c r="F737" s="181"/>
      <c r="H737" s="9"/>
      <c r="I737" s="9"/>
      <c r="L737" s="180"/>
      <c r="M737" s="180"/>
      <c r="O737" s="180"/>
      <c r="P737" s="180"/>
      <c r="Q737" s="180"/>
      <c r="R737" s="180"/>
      <c r="S737" s="180"/>
    </row>
    <row r="738" spans="1:19" ht="16.5" customHeight="1">
      <c r="A738" s="180"/>
      <c r="B738" s="180"/>
      <c r="C738" s="180"/>
      <c r="D738" s="181"/>
      <c r="E738" s="181"/>
      <c r="F738" s="181"/>
      <c r="H738" s="9"/>
      <c r="I738" s="9"/>
      <c r="L738" s="180"/>
      <c r="M738" s="180"/>
      <c r="O738" s="180"/>
      <c r="P738" s="180"/>
      <c r="Q738" s="180"/>
      <c r="R738" s="180"/>
      <c r="S738" s="180"/>
    </row>
    <row r="739" spans="1:19" ht="16.5" customHeight="1">
      <c r="A739" s="180"/>
      <c r="B739" s="180"/>
      <c r="C739" s="180"/>
      <c r="D739" s="181"/>
      <c r="E739" s="181"/>
      <c r="F739" s="181"/>
      <c r="H739" s="9"/>
      <c r="I739" s="9"/>
      <c r="L739" s="180"/>
      <c r="M739" s="180"/>
      <c r="O739" s="180"/>
      <c r="P739" s="180"/>
      <c r="Q739" s="180"/>
      <c r="R739" s="180"/>
      <c r="S739" s="180"/>
    </row>
    <row r="740" spans="1:19" ht="16.5" customHeight="1">
      <c r="A740" s="180"/>
      <c r="B740" s="180"/>
      <c r="C740" s="180"/>
      <c r="D740" s="181"/>
      <c r="E740" s="181"/>
      <c r="F740" s="181"/>
      <c r="H740" s="9"/>
      <c r="I740" s="9"/>
      <c r="L740" s="180"/>
      <c r="M740" s="180"/>
      <c r="O740" s="180"/>
      <c r="P740" s="180"/>
      <c r="Q740" s="180"/>
      <c r="R740" s="180"/>
      <c r="S740" s="180"/>
    </row>
    <row r="741" spans="1:19" ht="16.5" customHeight="1">
      <c r="A741" s="180"/>
      <c r="B741" s="180"/>
      <c r="C741" s="180"/>
      <c r="D741" s="181"/>
      <c r="E741" s="181"/>
      <c r="F741" s="181"/>
      <c r="H741" s="9"/>
      <c r="I741" s="9"/>
      <c r="L741" s="180"/>
      <c r="M741" s="180"/>
      <c r="O741" s="180"/>
      <c r="P741" s="180"/>
      <c r="Q741" s="180"/>
      <c r="R741" s="180"/>
      <c r="S741" s="180"/>
    </row>
    <row r="742" spans="1:19" ht="16.5" customHeight="1">
      <c r="A742" s="180"/>
      <c r="B742" s="180"/>
      <c r="C742" s="180"/>
      <c r="D742" s="181"/>
      <c r="E742" s="181"/>
      <c r="F742" s="181"/>
      <c r="H742" s="9"/>
      <c r="I742" s="9"/>
      <c r="L742" s="180"/>
      <c r="M742" s="180"/>
      <c r="O742" s="180"/>
      <c r="P742" s="180"/>
      <c r="Q742" s="180"/>
      <c r="R742" s="180"/>
      <c r="S742" s="180"/>
    </row>
    <row r="743" spans="1:19" ht="16.5" customHeight="1">
      <c r="A743" s="180"/>
      <c r="B743" s="180"/>
      <c r="C743" s="180"/>
      <c r="D743" s="181"/>
      <c r="E743" s="181"/>
      <c r="F743" s="181"/>
      <c r="H743" s="9"/>
      <c r="I743" s="9"/>
      <c r="L743" s="180"/>
      <c r="M743" s="180"/>
      <c r="O743" s="180"/>
      <c r="P743" s="180"/>
      <c r="Q743" s="180"/>
      <c r="R743" s="180"/>
      <c r="S743" s="180"/>
    </row>
    <row r="744" spans="1:19" ht="16.5" customHeight="1">
      <c r="A744" s="180"/>
      <c r="B744" s="180"/>
      <c r="C744" s="180"/>
      <c r="D744" s="181"/>
      <c r="E744" s="181"/>
      <c r="F744" s="181"/>
      <c r="H744" s="9"/>
      <c r="I744" s="9"/>
      <c r="L744" s="180"/>
      <c r="M744" s="180"/>
      <c r="O744" s="180"/>
      <c r="P744" s="180"/>
      <c r="Q744" s="180"/>
      <c r="R744" s="180"/>
      <c r="S744" s="180"/>
    </row>
    <row r="745" spans="1:19" ht="16.5" customHeight="1">
      <c r="A745" s="180"/>
      <c r="B745" s="180"/>
      <c r="C745" s="180"/>
      <c r="D745" s="181"/>
      <c r="E745" s="181"/>
      <c r="F745" s="181"/>
      <c r="H745" s="9"/>
      <c r="I745" s="9"/>
      <c r="L745" s="180"/>
      <c r="M745" s="180"/>
      <c r="O745" s="180"/>
      <c r="P745" s="180"/>
      <c r="Q745" s="180"/>
      <c r="R745" s="180"/>
      <c r="S745" s="180"/>
    </row>
    <row r="746" spans="1:19" ht="16.5" customHeight="1">
      <c r="A746" s="180"/>
      <c r="B746" s="180"/>
      <c r="C746" s="180"/>
      <c r="D746" s="181"/>
      <c r="E746" s="181"/>
      <c r="F746" s="181"/>
      <c r="H746" s="9"/>
      <c r="I746" s="9"/>
      <c r="L746" s="180"/>
      <c r="M746" s="180"/>
      <c r="O746" s="180"/>
      <c r="P746" s="180"/>
      <c r="Q746" s="180"/>
      <c r="R746" s="180"/>
      <c r="S746" s="180"/>
    </row>
    <row r="747" spans="1:19" ht="16.5" customHeight="1">
      <c r="A747" s="180"/>
      <c r="B747" s="180"/>
      <c r="C747" s="180"/>
      <c r="D747" s="181"/>
      <c r="E747" s="181"/>
      <c r="F747" s="181"/>
      <c r="H747" s="9"/>
      <c r="I747" s="9"/>
      <c r="L747" s="180"/>
      <c r="M747" s="180"/>
      <c r="O747" s="180"/>
      <c r="P747" s="180"/>
      <c r="Q747" s="180"/>
      <c r="R747" s="180"/>
      <c r="S747" s="180"/>
    </row>
    <row r="748" spans="1:19" ht="16.5" customHeight="1">
      <c r="A748" s="180"/>
      <c r="B748" s="180"/>
      <c r="C748" s="180"/>
      <c r="D748" s="181"/>
      <c r="E748" s="181"/>
      <c r="F748" s="181"/>
      <c r="H748" s="9"/>
      <c r="I748" s="9"/>
      <c r="L748" s="180"/>
      <c r="M748" s="180"/>
      <c r="O748" s="180"/>
      <c r="P748" s="180"/>
      <c r="Q748" s="180"/>
      <c r="R748" s="180"/>
      <c r="S748" s="180"/>
    </row>
    <row r="749" spans="1:19" ht="16.5" customHeight="1">
      <c r="A749" s="180"/>
      <c r="B749" s="180"/>
      <c r="C749" s="180"/>
      <c r="D749" s="181"/>
      <c r="E749" s="181"/>
      <c r="F749" s="181"/>
      <c r="H749" s="9"/>
      <c r="I749" s="9"/>
      <c r="L749" s="180"/>
      <c r="M749" s="180"/>
      <c r="O749" s="180"/>
      <c r="P749" s="180"/>
      <c r="Q749" s="180"/>
      <c r="R749" s="180"/>
      <c r="S749" s="180"/>
    </row>
    <row r="750" spans="1:19" ht="16.5" customHeight="1">
      <c r="A750" s="180"/>
      <c r="B750" s="180"/>
      <c r="C750" s="180"/>
      <c r="D750" s="181"/>
      <c r="E750" s="181"/>
      <c r="F750" s="181"/>
      <c r="H750" s="9"/>
      <c r="I750" s="9"/>
      <c r="L750" s="180"/>
      <c r="M750" s="180"/>
      <c r="O750" s="180"/>
      <c r="P750" s="180"/>
      <c r="Q750" s="180"/>
      <c r="R750" s="180"/>
      <c r="S750" s="180"/>
    </row>
    <row r="751" spans="1:19" ht="16.5" customHeight="1">
      <c r="A751" s="180"/>
      <c r="B751" s="180"/>
      <c r="C751" s="180"/>
      <c r="D751" s="181"/>
      <c r="E751" s="181"/>
      <c r="F751" s="181"/>
      <c r="H751" s="9"/>
      <c r="I751" s="9"/>
      <c r="L751" s="180"/>
      <c r="M751" s="180"/>
      <c r="O751" s="180"/>
      <c r="P751" s="180"/>
      <c r="Q751" s="180"/>
      <c r="R751" s="180"/>
      <c r="S751" s="180"/>
    </row>
    <row r="752" spans="1:19" ht="16.5" customHeight="1">
      <c r="A752" s="180"/>
      <c r="B752" s="180"/>
      <c r="C752" s="180"/>
      <c r="D752" s="181"/>
      <c r="E752" s="181"/>
      <c r="F752" s="181"/>
      <c r="H752" s="9"/>
      <c r="I752" s="9"/>
      <c r="L752" s="180"/>
      <c r="M752" s="180"/>
      <c r="O752" s="180"/>
      <c r="P752" s="180"/>
      <c r="Q752" s="180"/>
      <c r="R752" s="180"/>
      <c r="S752" s="180"/>
    </row>
    <row r="753" spans="1:19" ht="16.5" customHeight="1">
      <c r="A753" s="180"/>
      <c r="B753" s="180"/>
      <c r="C753" s="180"/>
      <c r="D753" s="181"/>
      <c r="E753" s="181"/>
      <c r="F753" s="181"/>
      <c r="H753" s="9"/>
      <c r="I753" s="9"/>
      <c r="L753" s="180"/>
      <c r="M753" s="180"/>
      <c r="O753" s="180"/>
      <c r="P753" s="180"/>
      <c r="Q753" s="180"/>
      <c r="R753" s="180"/>
      <c r="S753" s="180"/>
    </row>
    <row r="754" spans="1:19" ht="16.5" customHeight="1">
      <c r="A754" s="180"/>
      <c r="B754" s="180"/>
      <c r="C754" s="180"/>
      <c r="D754" s="181"/>
      <c r="E754" s="181"/>
      <c r="F754" s="181"/>
      <c r="H754" s="9"/>
      <c r="I754" s="9"/>
      <c r="L754" s="180"/>
      <c r="M754" s="180"/>
      <c r="O754" s="180"/>
      <c r="P754" s="180"/>
      <c r="Q754" s="180"/>
      <c r="R754" s="180"/>
      <c r="S754" s="180"/>
    </row>
    <row r="755" spans="1:19" ht="16.5" customHeight="1">
      <c r="A755" s="180"/>
      <c r="B755" s="180"/>
      <c r="C755" s="180"/>
      <c r="D755" s="181"/>
      <c r="E755" s="181"/>
      <c r="F755" s="181"/>
      <c r="H755" s="9"/>
      <c r="I755" s="9"/>
      <c r="L755" s="180"/>
      <c r="M755" s="180"/>
      <c r="O755" s="180"/>
      <c r="P755" s="180"/>
      <c r="Q755" s="180"/>
      <c r="R755" s="180"/>
      <c r="S755" s="180"/>
    </row>
    <row r="756" spans="1:19" ht="16.5" customHeight="1">
      <c r="A756" s="180"/>
      <c r="B756" s="180"/>
      <c r="C756" s="180"/>
      <c r="D756" s="181"/>
      <c r="E756" s="181"/>
      <c r="F756" s="181"/>
      <c r="H756" s="9"/>
      <c r="I756" s="9"/>
      <c r="L756" s="180"/>
      <c r="M756" s="180"/>
      <c r="O756" s="180"/>
      <c r="P756" s="180"/>
      <c r="Q756" s="180"/>
      <c r="R756" s="180"/>
      <c r="S756" s="180"/>
    </row>
    <row r="757" spans="1:19" ht="16.5" customHeight="1">
      <c r="A757" s="180"/>
      <c r="B757" s="180"/>
      <c r="C757" s="180"/>
      <c r="D757" s="181"/>
      <c r="E757" s="181"/>
      <c r="F757" s="181"/>
      <c r="H757" s="9"/>
      <c r="I757" s="9"/>
      <c r="L757" s="180"/>
      <c r="M757" s="180"/>
      <c r="O757" s="180"/>
      <c r="P757" s="180"/>
      <c r="Q757" s="180"/>
      <c r="R757" s="180"/>
      <c r="S757" s="180"/>
    </row>
    <row r="758" spans="1:19" ht="16.5" customHeight="1">
      <c r="A758" s="180"/>
      <c r="B758" s="180"/>
      <c r="C758" s="180"/>
      <c r="D758" s="181"/>
      <c r="E758" s="181"/>
      <c r="F758" s="181"/>
      <c r="H758" s="9"/>
      <c r="I758" s="9"/>
      <c r="L758" s="180"/>
      <c r="M758" s="180"/>
      <c r="O758" s="180"/>
      <c r="P758" s="180"/>
      <c r="Q758" s="180"/>
      <c r="R758" s="180"/>
      <c r="S758" s="180"/>
    </row>
    <row r="759" spans="1:19" ht="16.5" customHeight="1">
      <c r="A759" s="180"/>
      <c r="B759" s="180"/>
      <c r="C759" s="180"/>
      <c r="D759" s="181"/>
      <c r="E759" s="181"/>
      <c r="F759" s="181"/>
      <c r="H759" s="9"/>
      <c r="I759" s="9"/>
      <c r="L759" s="180"/>
      <c r="M759" s="180"/>
      <c r="O759" s="180"/>
      <c r="P759" s="180"/>
      <c r="Q759" s="180"/>
      <c r="R759" s="180"/>
      <c r="S759" s="180"/>
    </row>
    <row r="760" spans="1:19" ht="16.5" customHeight="1">
      <c r="A760" s="180"/>
      <c r="B760" s="180"/>
      <c r="C760" s="180"/>
      <c r="D760" s="181"/>
      <c r="E760" s="181"/>
      <c r="F760" s="181"/>
      <c r="H760" s="9"/>
      <c r="I760" s="9"/>
      <c r="L760" s="180"/>
      <c r="M760" s="180"/>
      <c r="O760" s="180"/>
      <c r="P760" s="180"/>
      <c r="Q760" s="180"/>
      <c r="R760" s="180"/>
      <c r="S760" s="180"/>
    </row>
    <row r="761" spans="1:19" ht="16.5" customHeight="1">
      <c r="A761" s="180"/>
      <c r="B761" s="180"/>
      <c r="C761" s="180"/>
      <c r="D761" s="181"/>
      <c r="E761" s="181"/>
      <c r="F761" s="181"/>
      <c r="H761" s="9"/>
      <c r="I761" s="9"/>
      <c r="L761" s="180"/>
      <c r="M761" s="180"/>
      <c r="O761" s="180"/>
      <c r="P761" s="180"/>
      <c r="Q761" s="180"/>
      <c r="R761" s="180"/>
      <c r="S761" s="180"/>
    </row>
    <row r="762" spans="1:19" ht="16.5" customHeight="1">
      <c r="A762" s="180"/>
      <c r="B762" s="180"/>
      <c r="C762" s="180"/>
      <c r="D762" s="181"/>
      <c r="E762" s="181"/>
      <c r="F762" s="181"/>
      <c r="H762" s="9"/>
      <c r="I762" s="9"/>
      <c r="L762" s="180"/>
      <c r="M762" s="180"/>
      <c r="O762" s="180"/>
      <c r="P762" s="180"/>
      <c r="Q762" s="180"/>
      <c r="R762" s="180"/>
      <c r="S762" s="180"/>
    </row>
    <row r="763" spans="1:19" ht="16.5" customHeight="1">
      <c r="A763" s="180"/>
      <c r="B763" s="180"/>
      <c r="C763" s="180"/>
      <c r="D763" s="181"/>
      <c r="E763" s="181"/>
      <c r="F763" s="181"/>
      <c r="H763" s="9"/>
      <c r="I763" s="9"/>
      <c r="L763" s="180"/>
      <c r="M763" s="180"/>
      <c r="O763" s="180"/>
      <c r="P763" s="180"/>
      <c r="Q763" s="180"/>
      <c r="R763" s="180"/>
      <c r="S763" s="180"/>
    </row>
    <row r="764" spans="1:19" ht="16.5" customHeight="1">
      <c r="A764" s="180"/>
      <c r="B764" s="180"/>
      <c r="C764" s="180"/>
      <c r="D764" s="181"/>
      <c r="E764" s="181"/>
      <c r="F764" s="181"/>
      <c r="H764" s="9"/>
      <c r="I764" s="9"/>
      <c r="L764" s="180"/>
      <c r="M764" s="180"/>
      <c r="O764" s="180"/>
      <c r="P764" s="180"/>
      <c r="Q764" s="180"/>
      <c r="R764" s="180"/>
      <c r="S764" s="180"/>
    </row>
    <row r="765" spans="1:19" ht="16.5" customHeight="1">
      <c r="A765" s="180"/>
      <c r="B765" s="180"/>
      <c r="C765" s="180"/>
      <c r="D765" s="181"/>
      <c r="E765" s="181"/>
      <c r="F765" s="181"/>
      <c r="H765" s="9"/>
      <c r="I765" s="9"/>
      <c r="L765" s="180"/>
      <c r="M765" s="180"/>
      <c r="O765" s="180"/>
      <c r="P765" s="180"/>
      <c r="Q765" s="180"/>
      <c r="R765" s="180"/>
      <c r="S765" s="180"/>
    </row>
    <row r="766" spans="1:19" ht="16.5" customHeight="1">
      <c r="A766" s="180"/>
      <c r="B766" s="180"/>
      <c r="C766" s="180"/>
      <c r="D766" s="181"/>
      <c r="E766" s="181"/>
      <c r="F766" s="181"/>
      <c r="H766" s="9"/>
      <c r="I766" s="9"/>
      <c r="L766" s="180"/>
      <c r="M766" s="180"/>
      <c r="O766" s="180"/>
      <c r="P766" s="180"/>
      <c r="Q766" s="180"/>
      <c r="R766" s="180"/>
      <c r="S766" s="180"/>
    </row>
    <row r="767" spans="1:19" ht="16.5" customHeight="1">
      <c r="A767" s="180"/>
      <c r="B767" s="180"/>
      <c r="C767" s="180"/>
      <c r="D767" s="181"/>
      <c r="E767" s="181"/>
      <c r="F767" s="181"/>
      <c r="H767" s="9"/>
      <c r="I767" s="9"/>
      <c r="L767" s="180"/>
      <c r="M767" s="180"/>
      <c r="O767" s="180"/>
      <c r="P767" s="180"/>
      <c r="Q767" s="180"/>
      <c r="R767" s="180"/>
      <c r="S767" s="180"/>
    </row>
    <row r="768" spans="1:19" ht="16.5" customHeight="1">
      <c r="A768" s="180"/>
      <c r="B768" s="180"/>
      <c r="C768" s="180"/>
      <c r="D768" s="181"/>
      <c r="E768" s="181"/>
      <c r="F768" s="181"/>
      <c r="H768" s="9"/>
      <c r="I768" s="9"/>
      <c r="L768" s="180"/>
      <c r="M768" s="180"/>
      <c r="O768" s="180"/>
      <c r="P768" s="180"/>
      <c r="Q768" s="180"/>
      <c r="R768" s="180"/>
      <c r="S768" s="180"/>
    </row>
    <row r="769" spans="1:19" ht="16.5" customHeight="1">
      <c r="A769" s="180"/>
      <c r="B769" s="180"/>
      <c r="C769" s="180"/>
      <c r="D769" s="181"/>
      <c r="E769" s="181"/>
      <c r="F769" s="181"/>
      <c r="H769" s="9"/>
      <c r="I769" s="9"/>
      <c r="L769" s="180"/>
      <c r="M769" s="180"/>
      <c r="O769" s="180"/>
      <c r="P769" s="180"/>
      <c r="Q769" s="180"/>
      <c r="R769" s="180"/>
      <c r="S769" s="180"/>
    </row>
    <row r="770" spans="1:19" ht="16.5" customHeight="1">
      <c r="A770" s="180"/>
      <c r="B770" s="180"/>
      <c r="C770" s="180"/>
      <c r="D770" s="181"/>
      <c r="E770" s="181"/>
      <c r="F770" s="181"/>
      <c r="H770" s="9"/>
      <c r="I770" s="9"/>
      <c r="L770" s="180"/>
      <c r="M770" s="180"/>
      <c r="O770" s="180"/>
      <c r="P770" s="180"/>
      <c r="Q770" s="180"/>
      <c r="R770" s="180"/>
      <c r="S770" s="180"/>
    </row>
    <row r="771" spans="1:19" ht="16.5" customHeight="1">
      <c r="A771" s="180"/>
      <c r="B771" s="180"/>
      <c r="C771" s="180"/>
      <c r="D771" s="181"/>
      <c r="E771" s="181"/>
      <c r="F771" s="181"/>
      <c r="H771" s="9"/>
      <c r="I771" s="9"/>
      <c r="L771" s="180"/>
      <c r="M771" s="180"/>
      <c r="O771" s="180"/>
      <c r="P771" s="180"/>
      <c r="Q771" s="180"/>
      <c r="R771" s="180"/>
      <c r="S771" s="180"/>
    </row>
    <row r="772" spans="1:19" ht="16.5" customHeight="1">
      <c r="A772" s="180"/>
      <c r="B772" s="180"/>
      <c r="C772" s="180"/>
      <c r="D772" s="181"/>
      <c r="E772" s="181"/>
      <c r="F772" s="181"/>
      <c r="H772" s="9"/>
      <c r="I772" s="9"/>
      <c r="L772" s="180"/>
      <c r="M772" s="180"/>
      <c r="O772" s="180"/>
      <c r="P772" s="180"/>
      <c r="Q772" s="180"/>
      <c r="R772" s="180"/>
      <c r="S772" s="180"/>
    </row>
    <row r="773" spans="1:19" ht="16.5" customHeight="1">
      <c r="A773" s="180"/>
      <c r="B773" s="180"/>
      <c r="C773" s="180"/>
      <c r="D773" s="181"/>
      <c r="E773" s="181"/>
      <c r="F773" s="181"/>
      <c r="H773" s="9"/>
      <c r="I773" s="9"/>
      <c r="L773" s="180"/>
      <c r="M773" s="180"/>
      <c r="O773" s="180"/>
      <c r="P773" s="180"/>
      <c r="Q773" s="180"/>
      <c r="R773" s="180"/>
      <c r="S773" s="180"/>
    </row>
    <row r="774" spans="1:19" ht="16.5" customHeight="1">
      <c r="A774" s="180"/>
      <c r="B774" s="180"/>
      <c r="C774" s="180"/>
      <c r="D774" s="181"/>
      <c r="E774" s="181"/>
      <c r="F774" s="181"/>
      <c r="H774" s="9"/>
      <c r="I774" s="9"/>
      <c r="L774" s="180"/>
      <c r="M774" s="180"/>
      <c r="O774" s="180"/>
      <c r="P774" s="180"/>
      <c r="Q774" s="180"/>
      <c r="R774" s="180"/>
      <c r="S774" s="180"/>
    </row>
    <row r="775" spans="1:19" ht="16.5" customHeight="1">
      <c r="A775" s="180"/>
      <c r="B775" s="180"/>
      <c r="C775" s="180"/>
      <c r="D775" s="181"/>
      <c r="E775" s="181"/>
      <c r="F775" s="181"/>
      <c r="H775" s="9"/>
      <c r="I775" s="9"/>
      <c r="L775" s="180"/>
      <c r="M775" s="180"/>
      <c r="O775" s="180"/>
      <c r="P775" s="180"/>
      <c r="Q775" s="180"/>
      <c r="R775" s="180"/>
      <c r="S775" s="180"/>
    </row>
    <row r="776" spans="1:19" ht="16.5" customHeight="1">
      <c r="A776" s="180"/>
      <c r="B776" s="180"/>
      <c r="C776" s="180"/>
      <c r="D776" s="181"/>
      <c r="E776" s="181"/>
      <c r="F776" s="181"/>
      <c r="H776" s="9"/>
      <c r="I776" s="9"/>
      <c r="L776" s="180"/>
      <c r="M776" s="180"/>
      <c r="O776" s="180"/>
      <c r="P776" s="180"/>
      <c r="Q776" s="180"/>
      <c r="R776" s="180"/>
      <c r="S776" s="180"/>
    </row>
    <row r="777" spans="1:19" ht="16.5" customHeight="1">
      <c r="A777" s="180"/>
      <c r="B777" s="180"/>
      <c r="C777" s="180"/>
      <c r="D777" s="181"/>
      <c r="E777" s="181"/>
      <c r="F777" s="181"/>
      <c r="H777" s="9"/>
      <c r="I777" s="9"/>
      <c r="L777" s="180"/>
      <c r="M777" s="180"/>
      <c r="O777" s="180"/>
      <c r="P777" s="180"/>
      <c r="Q777" s="180"/>
      <c r="R777" s="180"/>
      <c r="S777" s="180"/>
    </row>
    <row r="778" spans="1:19" ht="16.5" customHeight="1">
      <c r="A778" s="180"/>
      <c r="B778" s="180"/>
      <c r="C778" s="180"/>
      <c r="D778" s="181"/>
      <c r="E778" s="181"/>
      <c r="F778" s="181"/>
      <c r="H778" s="9"/>
      <c r="I778" s="9"/>
      <c r="L778" s="180"/>
      <c r="M778" s="180"/>
      <c r="O778" s="180"/>
      <c r="P778" s="180"/>
      <c r="Q778" s="180"/>
      <c r="R778" s="180"/>
      <c r="S778" s="180"/>
    </row>
    <row r="779" spans="1:19" ht="16.5" customHeight="1">
      <c r="A779" s="180"/>
      <c r="B779" s="180"/>
      <c r="C779" s="180"/>
      <c r="D779" s="181"/>
      <c r="E779" s="181"/>
      <c r="F779" s="181"/>
      <c r="H779" s="9"/>
      <c r="I779" s="9"/>
      <c r="L779" s="180"/>
      <c r="M779" s="180"/>
      <c r="O779" s="180"/>
      <c r="P779" s="180"/>
      <c r="Q779" s="180"/>
      <c r="R779" s="180"/>
      <c r="S779" s="180"/>
    </row>
    <row r="780" spans="1:19" ht="16.5" customHeight="1">
      <c r="A780" s="180"/>
      <c r="B780" s="180"/>
      <c r="C780" s="180"/>
      <c r="D780" s="181"/>
      <c r="E780" s="181"/>
      <c r="F780" s="181"/>
      <c r="H780" s="9"/>
      <c r="I780" s="9"/>
      <c r="L780" s="180"/>
      <c r="M780" s="180"/>
      <c r="O780" s="180"/>
      <c r="P780" s="180"/>
      <c r="Q780" s="180"/>
      <c r="R780" s="180"/>
      <c r="S780" s="180"/>
    </row>
    <row r="781" spans="1:19" ht="16.5" customHeight="1">
      <c r="A781" s="180"/>
      <c r="B781" s="180"/>
      <c r="C781" s="180"/>
      <c r="D781" s="181"/>
      <c r="E781" s="181"/>
      <c r="F781" s="181"/>
      <c r="H781" s="9"/>
      <c r="I781" s="9"/>
      <c r="L781" s="180"/>
      <c r="M781" s="180"/>
      <c r="O781" s="180"/>
      <c r="P781" s="180"/>
      <c r="Q781" s="180"/>
      <c r="R781" s="180"/>
      <c r="S781" s="180"/>
    </row>
    <row r="782" spans="1:19" ht="16.5" customHeight="1">
      <c r="A782" s="180"/>
      <c r="B782" s="180"/>
      <c r="C782" s="180"/>
      <c r="D782" s="181"/>
      <c r="E782" s="181"/>
      <c r="F782" s="181"/>
      <c r="H782" s="9"/>
      <c r="I782" s="9"/>
      <c r="L782" s="180"/>
      <c r="M782" s="180"/>
      <c r="O782" s="180"/>
      <c r="P782" s="180"/>
      <c r="Q782" s="180"/>
      <c r="R782" s="180"/>
      <c r="S782" s="180"/>
    </row>
    <row r="783" spans="1:19" ht="16.5" customHeight="1">
      <c r="A783" s="180"/>
      <c r="B783" s="180"/>
      <c r="C783" s="180"/>
      <c r="D783" s="181"/>
      <c r="E783" s="181"/>
      <c r="F783" s="181"/>
      <c r="H783" s="9"/>
      <c r="I783" s="9"/>
      <c r="L783" s="180"/>
      <c r="M783" s="180"/>
      <c r="O783" s="180"/>
      <c r="P783" s="180"/>
      <c r="Q783" s="180"/>
      <c r="R783" s="180"/>
      <c r="S783" s="180"/>
    </row>
    <row r="784" spans="1:19" ht="16.5" customHeight="1">
      <c r="A784" s="180"/>
      <c r="B784" s="180"/>
      <c r="C784" s="180"/>
      <c r="D784" s="181"/>
      <c r="E784" s="181"/>
      <c r="F784" s="181"/>
      <c r="H784" s="9"/>
      <c r="I784" s="9"/>
      <c r="L784" s="180"/>
      <c r="M784" s="180"/>
      <c r="O784" s="180"/>
      <c r="P784" s="180"/>
      <c r="Q784" s="180"/>
      <c r="R784" s="180"/>
      <c r="S784" s="180"/>
    </row>
    <row r="785" spans="1:19" ht="16.5" customHeight="1">
      <c r="A785" s="180"/>
      <c r="B785" s="180"/>
      <c r="C785" s="180"/>
      <c r="D785" s="181"/>
      <c r="E785" s="181"/>
      <c r="F785" s="181"/>
      <c r="H785" s="9"/>
      <c r="I785" s="9"/>
      <c r="L785" s="180"/>
      <c r="M785" s="180"/>
      <c r="O785" s="180"/>
      <c r="P785" s="180"/>
      <c r="Q785" s="180"/>
      <c r="R785" s="180"/>
      <c r="S785" s="180"/>
    </row>
    <row r="786" spans="1:19" ht="16.5" customHeight="1">
      <c r="A786" s="180"/>
      <c r="B786" s="180"/>
      <c r="C786" s="180"/>
      <c r="D786" s="181"/>
      <c r="E786" s="181"/>
      <c r="F786" s="181"/>
      <c r="H786" s="9"/>
      <c r="I786" s="9"/>
      <c r="L786" s="180"/>
      <c r="M786" s="180"/>
      <c r="O786" s="180"/>
      <c r="P786" s="180"/>
      <c r="Q786" s="180"/>
      <c r="R786" s="180"/>
      <c r="S786" s="180"/>
    </row>
    <row r="787" spans="1:19" ht="16.5" customHeight="1">
      <c r="A787" s="180"/>
      <c r="B787" s="180"/>
      <c r="C787" s="180"/>
      <c r="D787" s="181"/>
      <c r="E787" s="181"/>
      <c r="F787" s="181"/>
      <c r="H787" s="9"/>
      <c r="I787" s="9"/>
      <c r="L787" s="180"/>
      <c r="M787" s="180"/>
      <c r="O787" s="180"/>
      <c r="P787" s="180"/>
      <c r="Q787" s="180"/>
      <c r="R787" s="180"/>
      <c r="S787" s="180"/>
    </row>
    <row r="788" spans="1:19" ht="16.5" customHeight="1">
      <c r="A788" s="180"/>
      <c r="B788" s="180"/>
      <c r="C788" s="180"/>
      <c r="D788" s="181"/>
      <c r="E788" s="181"/>
      <c r="F788" s="181"/>
      <c r="H788" s="9"/>
      <c r="I788" s="9"/>
      <c r="L788" s="180"/>
      <c r="M788" s="180"/>
      <c r="O788" s="180"/>
      <c r="P788" s="180"/>
      <c r="Q788" s="180"/>
      <c r="R788" s="180"/>
      <c r="S788" s="180"/>
    </row>
    <row r="789" spans="1:19" ht="16.5" customHeight="1">
      <c r="A789" s="180"/>
      <c r="B789" s="180"/>
      <c r="C789" s="180"/>
      <c r="D789" s="181"/>
      <c r="E789" s="181"/>
      <c r="F789" s="181"/>
      <c r="H789" s="9"/>
      <c r="I789" s="9"/>
      <c r="L789" s="180"/>
      <c r="M789" s="180"/>
      <c r="O789" s="180"/>
      <c r="P789" s="180"/>
      <c r="Q789" s="180"/>
      <c r="R789" s="180"/>
      <c r="S789" s="180"/>
    </row>
    <row r="790" spans="1:19" ht="16.5" customHeight="1">
      <c r="A790" s="180"/>
      <c r="B790" s="180"/>
      <c r="C790" s="180"/>
      <c r="D790" s="181"/>
      <c r="E790" s="181"/>
      <c r="F790" s="181"/>
      <c r="H790" s="9"/>
      <c r="I790" s="9"/>
      <c r="L790" s="180"/>
      <c r="M790" s="180"/>
      <c r="O790" s="180"/>
      <c r="P790" s="180"/>
      <c r="Q790" s="180"/>
      <c r="R790" s="180"/>
      <c r="S790" s="180"/>
    </row>
    <row r="791" spans="1:19" ht="16.5" customHeight="1">
      <c r="A791" s="180"/>
      <c r="B791" s="180"/>
      <c r="C791" s="180"/>
      <c r="D791" s="181"/>
      <c r="E791" s="181"/>
      <c r="F791" s="181"/>
      <c r="H791" s="9"/>
      <c r="I791" s="9"/>
      <c r="L791" s="180"/>
      <c r="M791" s="180"/>
      <c r="O791" s="180"/>
      <c r="P791" s="180"/>
      <c r="Q791" s="180"/>
      <c r="R791" s="180"/>
      <c r="S791" s="180"/>
    </row>
    <row r="792" spans="1:19" ht="16.5" customHeight="1">
      <c r="A792" s="180"/>
      <c r="B792" s="180"/>
      <c r="C792" s="180"/>
      <c r="D792" s="181"/>
      <c r="E792" s="181"/>
      <c r="F792" s="181"/>
      <c r="H792" s="9"/>
      <c r="I792" s="9"/>
      <c r="L792" s="180"/>
      <c r="M792" s="180"/>
      <c r="O792" s="180"/>
      <c r="P792" s="180"/>
      <c r="Q792" s="180"/>
      <c r="R792" s="180"/>
      <c r="S792" s="180"/>
    </row>
    <row r="793" spans="1:19" ht="16.5" customHeight="1">
      <c r="A793" s="180"/>
      <c r="B793" s="180"/>
      <c r="C793" s="180"/>
      <c r="D793" s="181"/>
      <c r="E793" s="181"/>
      <c r="F793" s="181"/>
      <c r="H793" s="9"/>
      <c r="I793" s="9"/>
      <c r="L793" s="180"/>
      <c r="M793" s="180"/>
      <c r="O793" s="180"/>
      <c r="P793" s="180"/>
      <c r="Q793" s="180"/>
      <c r="R793" s="180"/>
      <c r="S793" s="180"/>
    </row>
    <row r="794" spans="1:19" ht="16.5" customHeight="1">
      <c r="A794" s="180"/>
      <c r="B794" s="180"/>
      <c r="C794" s="180"/>
      <c r="D794" s="181"/>
      <c r="E794" s="181"/>
      <c r="F794" s="181"/>
      <c r="H794" s="9"/>
      <c r="I794" s="9"/>
      <c r="L794" s="180"/>
      <c r="M794" s="180"/>
      <c r="O794" s="180"/>
      <c r="P794" s="180"/>
      <c r="Q794" s="180"/>
      <c r="R794" s="180"/>
      <c r="S794" s="180"/>
    </row>
    <row r="795" spans="1:19" ht="16.5" customHeight="1">
      <c r="A795" s="180"/>
      <c r="B795" s="180"/>
      <c r="C795" s="180"/>
      <c r="D795" s="181"/>
      <c r="E795" s="181"/>
      <c r="F795" s="181"/>
      <c r="H795" s="9"/>
      <c r="I795" s="9"/>
      <c r="L795" s="180"/>
      <c r="M795" s="180"/>
      <c r="O795" s="180"/>
      <c r="P795" s="180"/>
      <c r="Q795" s="180"/>
      <c r="R795" s="180"/>
      <c r="S795" s="180"/>
    </row>
    <row r="796" spans="1:19" ht="16.5" customHeight="1">
      <c r="A796" s="180"/>
      <c r="B796" s="180"/>
      <c r="C796" s="180"/>
      <c r="D796" s="181"/>
      <c r="E796" s="181"/>
      <c r="F796" s="181"/>
      <c r="H796" s="9"/>
      <c r="I796" s="9"/>
      <c r="L796" s="180"/>
      <c r="M796" s="180"/>
      <c r="O796" s="180"/>
      <c r="P796" s="180"/>
      <c r="Q796" s="180"/>
      <c r="R796" s="180"/>
      <c r="S796" s="180"/>
    </row>
    <row r="797" spans="1:19" ht="16.5" customHeight="1">
      <c r="A797" s="180"/>
      <c r="B797" s="180"/>
      <c r="C797" s="180"/>
      <c r="D797" s="181"/>
      <c r="E797" s="181"/>
      <c r="F797" s="181"/>
      <c r="H797" s="9"/>
      <c r="I797" s="9"/>
      <c r="L797" s="180"/>
      <c r="M797" s="180"/>
      <c r="O797" s="180"/>
      <c r="P797" s="180"/>
      <c r="Q797" s="180"/>
      <c r="R797" s="180"/>
      <c r="S797" s="180"/>
    </row>
    <row r="798" spans="1:19" ht="16.5" customHeight="1">
      <c r="A798" s="180"/>
      <c r="B798" s="180"/>
      <c r="C798" s="180"/>
      <c r="D798" s="181"/>
      <c r="E798" s="181"/>
      <c r="F798" s="181"/>
      <c r="H798" s="9"/>
      <c r="I798" s="9"/>
      <c r="L798" s="180"/>
      <c r="M798" s="180"/>
      <c r="O798" s="180"/>
      <c r="P798" s="180"/>
      <c r="Q798" s="180"/>
      <c r="R798" s="180"/>
      <c r="S798" s="180"/>
    </row>
    <row r="799" spans="1:19" ht="16.5" customHeight="1">
      <c r="A799" s="180"/>
      <c r="B799" s="180"/>
      <c r="C799" s="180"/>
      <c r="D799" s="181"/>
      <c r="E799" s="181"/>
      <c r="F799" s="181"/>
      <c r="H799" s="9"/>
      <c r="I799" s="9"/>
      <c r="L799" s="180"/>
      <c r="M799" s="180"/>
      <c r="O799" s="180"/>
      <c r="P799" s="180"/>
      <c r="Q799" s="180"/>
      <c r="R799" s="180"/>
      <c r="S799" s="180"/>
    </row>
    <row r="800" spans="1:19" ht="16.5" customHeight="1">
      <c r="A800" s="180"/>
      <c r="B800" s="180"/>
      <c r="C800" s="180"/>
      <c r="D800" s="181"/>
      <c r="E800" s="181"/>
      <c r="F800" s="181"/>
      <c r="H800" s="9"/>
      <c r="I800" s="9"/>
      <c r="L800" s="180"/>
      <c r="M800" s="180"/>
      <c r="O800" s="180"/>
      <c r="P800" s="180"/>
      <c r="Q800" s="180"/>
      <c r="R800" s="180"/>
      <c r="S800" s="180"/>
    </row>
    <row r="801" spans="1:19" ht="16.5" customHeight="1">
      <c r="A801" s="180"/>
      <c r="B801" s="180"/>
      <c r="C801" s="180"/>
      <c r="D801" s="181"/>
      <c r="E801" s="181"/>
      <c r="F801" s="181"/>
      <c r="H801" s="9"/>
      <c r="I801" s="9"/>
      <c r="L801" s="180"/>
      <c r="M801" s="180"/>
      <c r="O801" s="180"/>
      <c r="P801" s="180"/>
      <c r="Q801" s="180"/>
      <c r="R801" s="180"/>
      <c r="S801" s="180"/>
    </row>
    <row r="802" spans="1:19" ht="16.5" customHeight="1">
      <c r="A802" s="180"/>
      <c r="B802" s="180"/>
      <c r="C802" s="180"/>
      <c r="D802" s="181"/>
      <c r="E802" s="181"/>
      <c r="F802" s="181"/>
      <c r="H802" s="9"/>
      <c r="I802" s="9"/>
      <c r="L802" s="180"/>
      <c r="M802" s="180"/>
      <c r="O802" s="180"/>
      <c r="P802" s="180"/>
      <c r="Q802" s="180"/>
      <c r="R802" s="180"/>
      <c r="S802" s="180"/>
    </row>
    <row r="803" spans="1:19" ht="16.5" customHeight="1">
      <c r="A803" s="180"/>
      <c r="B803" s="180"/>
      <c r="C803" s="180"/>
      <c r="D803" s="181"/>
      <c r="E803" s="181"/>
      <c r="F803" s="181"/>
      <c r="H803" s="9"/>
      <c r="I803" s="9"/>
      <c r="L803" s="180"/>
      <c r="M803" s="180"/>
      <c r="O803" s="180"/>
      <c r="P803" s="180"/>
      <c r="Q803" s="180"/>
      <c r="R803" s="180"/>
      <c r="S803" s="180"/>
    </row>
    <row r="804" spans="1:19" ht="16.5" customHeight="1">
      <c r="A804" s="180"/>
      <c r="B804" s="180"/>
      <c r="C804" s="180"/>
      <c r="D804" s="181"/>
      <c r="E804" s="181"/>
      <c r="F804" s="181"/>
      <c r="H804" s="9"/>
      <c r="I804" s="9"/>
      <c r="L804" s="180"/>
      <c r="M804" s="180"/>
      <c r="O804" s="180"/>
      <c r="P804" s="180"/>
      <c r="Q804" s="180"/>
      <c r="R804" s="180"/>
      <c r="S804" s="180"/>
    </row>
    <row r="805" spans="1:19" ht="16.5" customHeight="1">
      <c r="A805" s="180"/>
      <c r="B805" s="180"/>
      <c r="C805" s="180"/>
      <c r="D805" s="181"/>
      <c r="E805" s="181"/>
      <c r="F805" s="181"/>
      <c r="H805" s="9"/>
      <c r="I805" s="9"/>
      <c r="L805" s="180"/>
      <c r="M805" s="180"/>
      <c r="O805" s="180"/>
      <c r="P805" s="180"/>
      <c r="Q805" s="180"/>
      <c r="R805" s="180"/>
      <c r="S805" s="180"/>
    </row>
    <row r="806" spans="1:19" ht="16.5" customHeight="1">
      <c r="A806" s="180"/>
      <c r="B806" s="180"/>
      <c r="C806" s="180"/>
      <c r="D806" s="181"/>
      <c r="E806" s="181"/>
      <c r="F806" s="181"/>
      <c r="H806" s="9"/>
      <c r="I806" s="9"/>
      <c r="L806" s="180"/>
      <c r="M806" s="180"/>
      <c r="O806" s="180"/>
      <c r="P806" s="180"/>
      <c r="Q806" s="180"/>
      <c r="R806" s="180"/>
      <c r="S806" s="180"/>
    </row>
    <row r="807" spans="1:19" ht="16.5" customHeight="1">
      <c r="A807" s="180"/>
      <c r="B807" s="180"/>
      <c r="C807" s="180"/>
      <c r="D807" s="181"/>
      <c r="E807" s="181"/>
      <c r="F807" s="181"/>
      <c r="H807" s="9"/>
      <c r="I807" s="9"/>
      <c r="L807" s="180"/>
      <c r="M807" s="180"/>
      <c r="O807" s="180"/>
      <c r="P807" s="180"/>
      <c r="Q807" s="180"/>
      <c r="R807" s="180"/>
      <c r="S807" s="180"/>
    </row>
    <row r="808" spans="1:19" ht="16.5" customHeight="1">
      <c r="A808" s="180"/>
      <c r="B808" s="180"/>
      <c r="C808" s="180"/>
      <c r="D808" s="181"/>
      <c r="E808" s="181"/>
      <c r="F808" s="181"/>
      <c r="H808" s="9"/>
      <c r="I808" s="9"/>
      <c r="L808" s="180"/>
      <c r="M808" s="180"/>
      <c r="O808" s="180"/>
      <c r="P808" s="180"/>
      <c r="Q808" s="180"/>
      <c r="R808" s="180"/>
      <c r="S808" s="180"/>
    </row>
    <row r="809" spans="1:19" ht="16.5" customHeight="1">
      <c r="A809" s="180"/>
      <c r="B809" s="180"/>
      <c r="C809" s="180"/>
      <c r="D809" s="181"/>
      <c r="E809" s="181"/>
      <c r="F809" s="181"/>
      <c r="H809" s="9"/>
      <c r="I809" s="9"/>
      <c r="L809" s="180"/>
      <c r="M809" s="180"/>
      <c r="O809" s="180"/>
      <c r="P809" s="180"/>
      <c r="Q809" s="180"/>
      <c r="R809" s="180"/>
      <c r="S809" s="180"/>
    </row>
    <row r="810" spans="1:19" ht="16.5" customHeight="1">
      <c r="A810" s="180"/>
      <c r="B810" s="180"/>
      <c r="C810" s="180"/>
      <c r="D810" s="181"/>
      <c r="E810" s="181"/>
      <c r="F810" s="181"/>
      <c r="H810" s="9"/>
      <c r="I810" s="9"/>
      <c r="L810" s="180"/>
      <c r="M810" s="180"/>
      <c r="O810" s="180"/>
      <c r="P810" s="180"/>
      <c r="Q810" s="180"/>
      <c r="R810" s="180"/>
      <c r="S810" s="180"/>
    </row>
    <row r="811" spans="1:19" ht="16.5" customHeight="1">
      <c r="A811" s="180"/>
      <c r="B811" s="180"/>
      <c r="C811" s="180"/>
      <c r="D811" s="181"/>
      <c r="E811" s="181"/>
      <c r="F811" s="181"/>
      <c r="H811" s="9"/>
      <c r="I811" s="9"/>
      <c r="L811" s="180"/>
      <c r="M811" s="180"/>
      <c r="O811" s="180"/>
      <c r="P811" s="180"/>
      <c r="Q811" s="180"/>
      <c r="R811" s="180"/>
      <c r="S811" s="180"/>
    </row>
    <row r="812" spans="1:19" ht="16.5" customHeight="1">
      <c r="A812" s="180"/>
      <c r="B812" s="180"/>
      <c r="C812" s="180"/>
      <c r="D812" s="181"/>
      <c r="E812" s="181"/>
      <c r="F812" s="181"/>
      <c r="H812" s="9"/>
      <c r="I812" s="9"/>
      <c r="L812" s="180"/>
      <c r="M812" s="180"/>
      <c r="O812" s="180"/>
      <c r="P812" s="180"/>
      <c r="Q812" s="180"/>
      <c r="R812" s="180"/>
      <c r="S812" s="180"/>
    </row>
    <row r="813" spans="1:19" ht="16.5" customHeight="1">
      <c r="A813" s="180"/>
      <c r="B813" s="180"/>
      <c r="C813" s="180"/>
      <c r="D813" s="181"/>
      <c r="E813" s="181"/>
      <c r="F813" s="181"/>
      <c r="H813" s="9"/>
      <c r="I813" s="9"/>
      <c r="L813" s="180"/>
      <c r="M813" s="180"/>
      <c r="O813" s="180"/>
      <c r="P813" s="180"/>
      <c r="Q813" s="180"/>
      <c r="R813" s="180"/>
      <c r="S813" s="180"/>
    </row>
    <row r="814" spans="1:19" ht="16.5" customHeight="1">
      <c r="A814" s="180"/>
      <c r="B814" s="180"/>
      <c r="C814" s="180"/>
      <c r="D814" s="181"/>
      <c r="E814" s="181"/>
      <c r="F814" s="181"/>
      <c r="H814" s="9"/>
      <c r="I814" s="9"/>
      <c r="L814" s="180"/>
      <c r="M814" s="180"/>
      <c r="O814" s="180"/>
      <c r="P814" s="180"/>
      <c r="Q814" s="180"/>
      <c r="R814" s="180"/>
      <c r="S814" s="180"/>
    </row>
    <row r="815" spans="1:19" ht="16.5" customHeight="1">
      <c r="A815" s="180"/>
      <c r="B815" s="180"/>
      <c r="C815" s="180"/>
      <c r="D815" s="181"/>
      <c r="E815" s="181"/>
      <c r="F815" s="181"/>
      <c r="H815" s="9"/>
      <c r="I815" s="9"/>
      <c r="L815" s="180"/>
      <c r="M815" s="180"/>
      <c r="O815" s="180"/>
      <c r="P815" s="180"/>
      <c r="Q815" s="180"/>
      <c r="R815" s="180"/>
      <c r="S815" s="180"/>
    </row>
    <row r="816" spans="1:19" ht="16.5" customHeight="1">
      <c r="A816" s="180"/>
      <c r="B816" s="180"/>
      <c r="C816" s="180"/>
      <c r="D816" s="181"/>
      <c r="E816" s="181"/>
      <c r="F816" s="181"/>
      <c r="H816" s="9"/>
      <c r="I816" s="9"/>
      <c r="L816" s="180"/>
      <c r="M816" s="180"/>
      <c r="O816" s="180"/>
      <c r="P816" s="180"/>
      <c r="Q816" s="180"/>
      <c r="R816" s="180"/>
      <c r="S816" s="180"/>
    </row>
    <row r="817" spans="1:19" ht="16.5" customHeight="1">
      <c r="A817" s="180"/>
      <c r="B817" s="180"/>
      <c r="C817" s="180"/>
      <c r="D817" s="181"/>
      <c r="E817" s="181"/>
      <c r="F817" s="181"/>
      <c r="H817" s="9"/>
      <c r="I817" s="9"/>
      <c r="L817" s="180"/>
      <c r="M817" s="180"/>
      <c r="O817" s="180"/>
      <c r="P817" s="180"/>
      <c r="Q817" s="180"/>
      <c r="R817" s="180"/>
      <c r="S817" s="180"/>
    </row>
    <row r="818" spans="1:19" ht="16.5" customHeight="1">
      <c r="A818" s="180"/>
      <c r="B818" s="180"/>
      <c r="C818" s="180"/>
      <c r="D818" s="181"/>
      <c r="E818" s="181"/>
      <c r="F818" s="181"/>
      <c r="H818" s="9"/>
      <c r="I818" s="9"/>
      <c r="L818" s="180"/>
      <c r="M818" s="180"/>
      <c r="O818" s="180"/>
      <c r="P818" s="180"/>
      <c r="Q818" s="180"/>
      <c r="R818" s="180"/>
      <c r="S818" s="180"/>
    </row>
    <row r="819" spans="1:19" ht="16.5" customHeight="1">
      <c r="A819" s="180"/>
      <c r="B819" s="180"/>
      <c r="C819" s="180"/>
      <c r="D819" s="181"/>
      <c r="E819" s="181"/>
      <c r="F819" s="181"/>
      <c r="H819" s="9"/>
      <c r="I819" s="9"/>
      <c r="L819" s="180"/>
      <c r="M819" s="180"/>
      <c r="O819" s="180"/>
      <c r="P819" s="180"/>
      <c r="Q819" s="180"/>
      <c r="R819" s="180"/>
      <c r="S819" s="180"/>
    </row>
    <row r="820" spans="1:19" ht="16.5" customHeight="1">
      <c r="A820" s="180"/>
      <c r="B820" s="180"/>
      <c r="C820" s="180"/>
      <c r="D820" s="181"/>
      <c r="E820" s="181"/>
      <c r="F820" s="181"/>
      <c r="H820" s="9"/>
      <c r="I820" s="9"/>
      <c r="L820" s="180"/>
      <c r="M820" s="180"/>
      <c r="O820" s="180"/>
      <c r="P820" s="180"/>
      <c r="Q820" s="180"/>
      <c r="R820" s="180"/>
      <c r="S820" s="180"/>
    </row>
    <row r="821" spans="1:19" ht="16.5" customHeight="1">
      <c r="A821" s="180"/>
      <c r="B821" s="180"/>
      <c r="C821" s="180"/>
      <c r="D821" s="181"/>
      <c r="E821" s="181"/>
      <c r="F821" s="181"/>
      <c r="H821" s="9"/>
      <c r="I821" s="9"/>
      <c r="L821" s="180"/>
      <c r="M821" s="180"/>
      <c r="O821" s="180"/>
      <c r="P821" s="180"/>
      <c r="Q821" s="180"/>
      <c r="R821" s="180"/>
      <c r="S821" s="180"/>
    </row>
    <row r="822" spans="1:19" ht="16.5" customHeight="1">
      <c r="A822" s="180"/>
      <c r="B822" s="180"/>
      <c r="C822" s="180"/>
      <c r="D822" s="181"/>
      <c r="E822" s="181"/>
      <c r="F822" s="181"/>
      <c r="H822" s="9"/>
      <c r="I822" s="9"/>
      <c r="L822" s="180"/>
      <c r="M822" s="180"/>
      <c r="O822" s="180"/>
      <c r="P822" s="180"/>
      <c r="Q822" s="180"/>
      <c r="R822" s="180"/>
      <c r="S822" s="180"/>
    </row>
    <row r="823" spans="1:19" ht="16.5" customHeight="1">
      <c r="A823" s="180"/>
      <c r="B823" s="180"/>
      <c r="C823" s="180"/>
      <c r="D823" s="181"/>
      <c r="E823" s="181"/>
      <c r="F823" s="181"/>
      <c r="H823" s="9"/>
      <c r="I823" s="9"/>
      <c r="L823" s="180"/>
      <c r="M823" s="180"/>
      <c r="O823" s="180"/>
      <c r="P823" s="180"/>
      <c r="Q823" s="180"/>
      <c r="R823" s="180"/>
      <c r="S823" s="180"/>
    </row>
    <row r="824" spans="1:19" ht="16.5" customHeight="1">
      <c r="A824" s="180"/>
      <c r="B824" s="180"/>
      <c r="C824" s="180"/>
      <c r="D824" s="181"/>
      <c r="E824" s="181"/>
      <c r="F824" s="181"/>
      <c r="H824" s="9"/>
      <c r="I824" s="9"/>
      <c r="L824" s="180"/>
      <c r="M824" s="180"/>
      <c r="O824" s="180"/>
      <c r="P824" s="180"/>
      <c r="Q824" s="180"/>
      <c r="R824" s="180"/>
      <c r="S824" s="180"/>
    </row>
    <row r="825" spans="1:19" ht="16.5" customHeight="1">
      <c r="A825" s="180"/>
      <c r="B825" s="180"/>
      <c r="C825" s="180"/>
      <c r="D825" s="181"/>
      <c r="E825" s="181"/>
      <c r="F825" s="181"/>
      <c r="H825" s="9"/>
      <c r="I825" s="9"/>
      <c r="L825" s="180"/>
      <c r="M825" s="180"/>
      <c r="O825" s="180"/>
      <c r="P825" s="180"/>
      <c r="Q825" s="180"/>
      <c r="R825" s="180"/>
      <c r="S825" s="180"/>
    </row>
    <row r="826" spans="1:19" ht="16.5" customHeight="1">
      <c r="A826" s="180"/>
      <c r="B826" s="180"/>
      <c r="C826" s="180"/>
      <c r="D826" s="181"/>
      <c r="E826" s="181"/>
      <c r="F826" s="181"/>
      <c r="H826" s="9"/>
      <c r="I826" s="9"/>
      <c r="L826" s="180"/>
      <c r="M826" s="180"/>
      <c r="O826" s="180"/>
      <c r="P826" s="180"/>
      <c r="Q826" s="180"/>
      <c r="R826" s="180"/>
      <c r="S826" s="180"/>
    </row>
    <row r="827" spans="1:19" ht="16.5" customHeight="1">
      <c r="A827" s="180"/>
      <c r="B827" s="180"/>
      <c r="C827" s="180"/>
      <c r="D827" s="181"/>
      <c r="E827" s="181"/>
      <c r="F827" s="181"/>
      <c r="H827" s="9"/>
      <c r="I827" s="9"/>
      <c r="L827" s="180"/>
      <c r="M827" s="180"/>
      <c r="O827" s="180"/>
      <c r="P827" s="180"/>
      <c r="Q827" s="180"/>
      <c r="R827" s="180"/>
      <c r="S827" s="180"/>
    </row>
    <row r="828" spans="1:19" ht="16.5" customHeight="1">
      <c r="A828" s="180"/>
      <c r="B828" s="180"/>
      <c r="C828" s="180"/>
      <c r="D828" s="181"/>
      <c r="E828" s="181"/>
      <c r="F828" s="181"/>
      <c r="H828" s="9"/>
      <c r="I828" s="9"/>
      <c r="L828" s="180"/>
      <c r="M828" s="180"/>
      <c r="O828" s="180"/>
      <c r="P828" s="180"/>
      <c r="Q828" s="180"/>
      <c r="R828" s="180"/>
      <c r="S828" s="180"/>
    </row>
    <row r="829" spans="1:19" ht="16.5" customHeight="1">
      <c r="A829" s="180"/>
      <c r="B829" s="180"/>
      <c r="C829" s="180"/>
      <c r="D829" s="181"/>
      <c r="E829" s="181"/>
      <c r="F829" s="181"/>
      <c r="H829" s="9"/>
      <c r="I829" s="9"/>
      <c r="L829" s="180"/>
      <c r="M829" s="180"/>
      <c r="O829" s="180"/>
      <c r="P829" s="180"/>
      <c r="Q829" s="180"/>
      <c r="R829" s="180"/>
      <c r="S829" s="180"/>
    </row>
    <row r="830" spans="1:19" ht="16.5" customHeight="1">
      <c r="A830" s="180"/>
      <c r="B830" s="180"/>
      <c r="C830" s="180"/>
      <c r="D830" s="181"/>
      <c r="E830" s="181"/>
      <c r="F830" s="181"/>
      <c r="H830" s="9"/>
      <c r="I830" s="9"/>
      <c r="L830" s="180"/>
      <c r="M830" s="180"/>
      <c r="O830" s="180"/>
      <c r="P830" s="180"/>
      <c r="Q830" s="180"/>
      <c r="R830" s="180"/>
      <c r="S830" s="180"/>
    </row>
    <row r="831" spans="1:19" ht="16.5" customHeight="1">
      <c r="A831" s="180"/>
      <c r="B831" s="180"/>
      <c r="C831" s="180"/>
      <c r="D831" s="181"/>
      <c r="E831" s="181"/>
      <c r="F831" s="181"/>
      <c r="H831" s="9"/>
      <c r="I831" s="9"/>
      <c r="L831" s="180"/>
      <c r="M831" s="180"/>
      <c r="O831" s="180"/>
      <c r="P831" s="180"/>
      <c r="Q831" s="180"/>
      <c r="R831" s="180"/>
      <c r="S831" s="180"/>
    </row>
    <row r="832" spans="1:19" ht="16.5" customHeight="1">
      <c r="A832" s="180"/>
      <c r="B832" s="180"/>
      <c r="C832" s="180"/>
      <c r="D832" s="181"/>
      <c r="E832" s="181"/>
      <c r="F832" s="181"/>
      <c r="H832" s="9"/>
      <c r="I832" s="9"/>
      <c r="L832" s="180"/>
      <c r="M832" s="180"/>
      <c r="O832" s="180"/>
      <c r="P832" s="180"/>
      <c r="Q832" s="180"/>
      <c r="R832" s="180"/>
      <c r="S832" s="180"/>
    </row>
    <row r="833" spans="1:19" ht="16.5" customHeight="1">
      <c r="A833" s="180"/>
      <c r="B833" s="180"/>
      <c r="C833" s="180"/>
      <c r="D833" s="181"/>
      <c r="E833" s="181"/>
      <c r="F833" s="181"/>
      <c r="H833" s="9"/>
      <c r="I833" s="9"/>
      <c r="L833" s="180"/>
      <c r="M833" s="180"/>
      <c r="O833" s="180"/>
      <c r="P833" s="180"/>
      <c r="Q833" s="180"/>
      <c r="R833" s="180"/>
      <c r="S833" s="180"/>
    </row>
    <row r="834" spans="1:19" ht="16.5" customHeight="1">
      <c r="A834" s="180"/>
      <c r="B834" s="180"/>
      <c r="C834" s="180"/>
      <c r="D834" s="181"/>
      <c r="E834" s="181"/>
      <c r="F834" s="181"/>
      <c r="H834" s="9"/>
      <c r="I834" s="9"/>
      <c r="L834" s="180"/>
      <c r="M834" s="180"/>
      <c r="O834" s="180"/>
      <c r="P834" s="180"/>
      <c r="Q834" s="180"/>
      <c r="R834" s="180"/>
      <c r="S834" s="180"/>
    </row>
    <row r="835" spans="1:19" ht="16.5" customHeight="1">
      <c r="A835" s="180"/>
      <c r="B835" s="180"/>
      <c r="C835" s="180"/>
      <c r="D835" s="181"/>
      <c r="E835" s="181"/>
      <c r="F835" s="181"/>
      <c r="H835" s="9"/>
      <c r="I835" s="9"/>
      <c r="L835" s="180"/>
      <c r="M835" s="180"/>
      <c r="O835" s="180"/>
      <c r="P835" s="180"/>
      <c r="Q835" s="180"/>
      <c r="R835" s="180"/>
      <c r="S835" s="180"/>
    </row>
    <row r="836" spans="1:19" ht="16.5" customHeight="1">
      <c r="A836" s="180"/>
      <c r="B836" s="180"/>
      <c r="C836" s="180"/>
      <c r="D836" s="181"/>
      <c r="E836" s="181"/>
      <c r="F836" s="181"/>
      <c r="H836" s="9"/>
      <c r="I836" s="9"/>
      <c r="L836" s="180"/>
      <c r="M836" s="180"/>
      <c r="O836" s="180"/>
      <c r="P836" s="180"/>
      <c r="Q836" s="180"/>
      <c r="R836" s="180"/>
      <c r="S836" s="180"/>
    </row>
    <row r="837" spans="1:19" ht="16.5" customHeight="1">
      <c r="A837" s="180"/>
      <c r="B837" s="180"/>
      <c r="C837" s="180"/>
      <c r="D837" s="181"/>
      <c r="E837" s="181"/>
      <c r="F837" s="181"/>
      <c r="H837" s="9"/>
      <c r="I837" s="9"/>
      <c r="L837" s="180"/>
      <c r="M837" s="180"/>
      <c r="O837" s="180"/>
      <c r="P837" s="180"/>
      <c r="Q837" s="180"/>
      <c r="R837" s="180"/>
      <c r="S837" s="180"/>
    </row>
    <row r="838" spans="1:19" ht="16.5" customHeight="1">
      <c r="A838" s="180"/>
      <c r="B838" s="180"/>
      <c r="C838" s="180"/>
      <c r="D838" s="181"/>
      <c r="E838" s="181"/>
      <c r="F838" s="181"/>
      <c r="H838" s="9"/>
      <c r="I838" s="9"/>
      <c r="L838" s="180"/>
      <c r="M838" s="180"/>
      <c r="O838" s="180"/>
      <c r="P838" s="180"/>
      <c r="Q838" s="180"/>
      <c r="R838" s="180"/>
      <c r="S838" s="180"/>
    </row>
    <row r="839" spans="1:19" ht="16.5" customHeight="1">
      <c r="A839" s="180"/>
      <c r="B839" s="180"/>
      <c r="C839" s="180"/>
      <c r="D839" s="181"/>
      <c r="E839" s="181"/>
      <c r="F839" s="181"/>
      <c r="H839" s="9"/>
      <c r="I839" s="9"/>
      <c r="L839" s="180"/>
      <c r="M839" s="180"/>
      <c r="O839" s="180"/>
      <c r="P839" s="180"/>
      <c r="Q839" s="180"/>
      <c r="R839" s="180"/>
      <c r="S839" s="180"/>
    </row>
    <row r="840" spans="1:19" ht="16.5" customHeight="1">
      <c r="A840" s="180"/>
      <c r="B840" s="180"/>
      <c r="C840" s="180"/>
      <c r="D840" s="181"/>
      <c r="E840" s="181"/>
      <c r="F840" s="181"/>
      <c r="H840" s="9"/>
      <c r="I840" s="9"/>
      <c r="L840" s="180"/>
      <c r="M840" s="180"/>
      <c r="O840" s="180"/>
      <c r="P840" s="180"/>
      <c r="Q840" s="180"/>
      <c r="R840" s="180"/>
      <c r="S840" s="180"/>
    </row>
    <row r="841" spans="1:19" ht="16.5" customHeight="1">
      <c r="A841" s="180"/>
      <c r="B841" s="180"/>
      <c r="C841" s="180"/>
      <c r="D841" s="181"/>
      <c r="E841" s="181"/>
      <c r="F841" s="181"/>
      <c r="H841" s="9"/>
      <c r="I841" s="9"/>
      <c r="L841" s="180"/>
      <c r="M841" s="180"/>
      <c r="O841" s="180"/>
      <c r="P841" s="180"/>
      <c r="Q841" s="180"/>
      <c r="R841" s="180"/>
      <c r="S841" s="180"/>
    </row>
    <row r="842" spans="1:19" ht="16.5" customHeight="1">
      <c r="A842" s="180"/>
      <c r="B842" s="180"/>
      <c r="C842" s="180"/>
      <c r="D842" s="181"/>
      <c r="E842" s="181"/>
      <c r="F842" s="181"/>
      <c r="H842" s="9"/>
      <c r="I842" s="9"/>
      <c r="L842" s="180"/>
      <c r="M842" s="180"/>
      <c r="O842" s="180"/>
      <c r="P842" s="180"/>
      <c r="Q842" s="180"/>
      <c r="R842" s="180"/>
      <c r="S842" s="180"/>
    </row>
    <row r="843" spans="1:19" ht="16.5" customHeight="1">
      <c r="A843" s="180"/>
      <c r="B843" s="180"/>
      <c r="C843" s="180"/>
      <c r="D843" s="181"/>
      <c r="E843" s="181"/>
      <c r="F843" s="181"/>
      <c r="H843" s="9"/>
      <c r="I843" s="9"/>
      <c r="L843" s="180"/>
      <c r="M843" s="180"/>
      <c r="O843" s="180"/>
      <c r="P843" s="180"/>
      <c r="Q843" s="180"/>
      <c r="R843" s="180"/>
      <c r="S843" s="180"/>
    </row>
    <row r="844" spans="1:19" ht="16.5" customHeight="1">
      <c r="A844" s="180"/>
      <c r="B844" s="180"/>
      <c r="C844" s="180"/>
      <c r="D844" s="181"/>
      <c r="E844" s="181"/>
      <c r="F844" s="181"/>
      <c r="H844" s="9"/>
      <c r="I844" s="9"/>
      <c r="L844" s="180"/>
      <c r="M844" s="180"/>
      <c r="O844" s="180"/>
      <c r="P844" s="180"/>
      <c r="Q844" s="180"/>
      <c r="R844" s="180"/>
      <c r="S844" s="180"/>
    </row>
    <row r="845" spans="1:19" ht="16.5" customHeight="1">
      <c r="A845" s="180"/>
      <c r="B845" s="180"/>
      <c r="C845" s="180"/>
      <c r="D845" s="181"/>
      <c r="E845" s="181"/>
      <c r="F845" s="181"/>
      <c r="H845" s="9"/>
      <c r="I845" s="9"/>
      <c r="L845" s="180"/>
      <c r="M845" s="180"/>
      <c r="O845" s="180"/>
      <c r="P845" s="180"/>
      <c r="Q845" s="180"/>
      <c r="R845" s="180"/>
      <c r="S845" s="180"/>
    </row>
    <row r="846" spans="1:19" ht="16.5" customHeight="1">
      <c r="A846" s="180"/>
      <c r="B846" s="180"/>
      <c r="C846" s="180"/>
      <c r="D846" s="181"/>
      <c r="E846" s="181"/>
      <c r="F846" s="181"/>
      <c r="H846" s="9"/>
      <c r="I846" s="9"/>
      <c r="L846" s="180"/>
      <c r="M846" s="180"/>
      <c r="O846" s="180"/>
      <c r="P846" s="180"/>
      <c r="Q846" s="180"/>
      <c r="R846" s="180"/>
      <c r="S846" s="180"/>
    </row>
    <row r="847" spans="1:19" ht="16.5" customHeight="1">
      <c r="A847" s="180"/>
      <c r="B847" s="180"/>
      <c r="C847" s="180"/>
      <c r="D847" s="181"/>
      <c r="E847" s="181"/>
      <c r="F847" s="181"/>
      <c r="H847" s="9"/>
      <c r="I847" s="9"/>
      <c r="L847" s="180"/>
      <c r="M847" s="180"/>
      <c r="O847" s="180"/>
      <c r="P847" s="180"/>
      <c r="Q847" s="180"/>
      <c r="R847" s="180"/>
      <c r="S847" s="180"/>
    </row>
    <row r="848" spans="1:19" ht="16.5" customHeight="1">
      <c r="A848" s="180"/>
      <c r="B848" s="180"/>
      <c r="C848" s="180"/>
      <c r="D848" s="181"/>
      <c r="E848" s="181"/>
      <c r="F848" s="181"/>
      <c r="H848" s="9"/>
      <c r="I848" s="9"/>
      <c r="L848" s="180"/>
      <c r="M848" s="180"/>
      <c r="O848" s="180"/>
      <c r="P848" s="180"/>
      <c r="Q848" s="180"/>
      <c r="R848" s="180"/>
      <c r="S848" s="180"/>
    </row>
    <row r="849" spans="1:19" ht="16.5" customHeight="1">
      <c r="A849" s="180"/>
      <c r="B849" s="180"/>
      <c r="C849" s="180"/>
      <c r="D849" s="181"/>
      <c r="E849" s="181"/>
      <c r="F849" s="181"/>
      <c r="H849" s="9"/>
      <c r="I849" s="9"/>
      <c r="L849" s="180"/>
      <c r="M849" s="180"/>
      <c r="O849" s="180"/>
      <c r="P849" s="180"/>
      <c r="Q849" s="180"/>
      <c r="R849" s="180"/>
      <c r="S849" s="180"/>
    </row>
    <row r="850" spans="1:19" ht="16.5" customHeight="1">
      <c r="A850" s="180"/>
      <c r="B850" s="180"/>
      <c r="C850" s="180"/>
      <c r="D850" s="181"/>
      <c r="E850" s="181"/>
      <c r="F850" s="181"/>
      <c r="H850" s="9"/>
      <c r="I850" s="9"/>
      <c r="L850" s="180"/>
      <c r="M850" s="180"/>
      <c r="O850" s="180"/>
      <c r="P850" s="180"/>
      <c r="Q850" s="180"/>
      <c r="R850" s="180"/>
      <c r="S850" s="180"/>
    </row>
    <row r="851" spans="1:19" ht="16.5" customHeight="1">
      <c r="A851" s="180"/>
      <c r="B851" s="180"/>
      <c r="C851" s="180"/>
      <c r="D851" s="181"/>
      <c r="E851" s="181"/>
      <c r="F851" s="181"/>
      <c r="H851" s="9"/>
      <c r="I851" s="9"/>
      <c r="L851" s="180"/>
      <c r="M851" s="180"/>
      <c r="O851" s="180"/>
      <c r="P851" s="180"/>
      <c r="Q851" s="180"/>
      <c r="R851" s="180"/>
      <c r="S851" s="180"/>
    </row>
    <row r="852" spans="1:19" ht="16.5" customHeight="1">
      <c r="A852" s="180"/>
      <c r="B852" s="180"/>
      <c r="C852" s="180"/>
      <c r="D852" s="181"/>
      <c r="E852" s="181"/>
      <c r="F852" s="181"/>
      <c r="H852" s="9"/>
      <c r="I852" s="9"/>
      <c r="L852" s="180"/>
      <c r="M852" s="180"/>
      <c r="O852" s="180"/>
      <c r="P852" s="180"/>
      <c r="Q852" s="180"/>
      <c r="R852" s="180"/>
      <c r="S852" s="180"/>
    </row>
    <row r="853" spans="1:19" ht="16.5" customHeight="1">
      <c r="A853" s="180"/>
      <c r="B853" s="180"/>
      <c r="C853" s="180"/>
      <c r="D853" s="181"/>
      <c r="E853" s="181"/>
      <c r="F853" s="181"/>
      <c r="H853" s="9"/>
      <c r="I853" s="9"/>
      <c r="L853" s="180"/>
      <c r="M853" s="180"/>
      <c r="O853" s="180"/>
      <c r="P853" s="180"/>
      <c r="Q853" s="180"/>
      <c r="R853" s="180"/>
      <c r="S853" s="180"/>
    </row>
    <row r="854" spans="1:19" ht="16.5" customHeight="1">
      <c r="A854" s="180"/>
      <c r="B854" s="180"/>
      <c r="C854" s="180"/>
      <c r="D854" s="181"/>
      <c r="E854" s="181"/>
      <c r="F854" s="181"/>
      <c r="H854" s="9"/>
      <c r="I854" s="9"/>
      <c r="L854" s="180"/>
      <c r="M854" s="180"/>
      <c r="O854" s="180"/>
      <c r="P854" s="180"/>
      <c r="Q854" s="180"/>
      <c r="R854" s="180"/>
      <c r="S854" s="180"/>
    </row>
    <row r="855" spans="1:19" ht="16.5" customHeight="1">
      <c r="A855" s="180"/>
      <c r="B855" s="180"/>
      <c r="C855" s="180"/>
      <c r="D855" s="181"/>
      <c r="E855" s="181"/>
      <c r="F855" s="181"/>
      <c r="H855" s="9"/>
      <c r="I855" s="9"/>
      <c r="L855" s="180"/>
      <c r="M855" s="180"/>
      <c r="O855" s="180"/>
      <c r="P855" s="180"/>
      <c r="Q855" s="180"/>
      <c r="R855" s="180"/>
      <c r="S855" s="180"/>
    </row>
    <row r="856" spans="1:19" ht="16.5" customHeight="1">
      <c r="A856" s="180"/>
      <c r="B856" s="180"/>
      <c r="C856" s="180"/>
      <c r="D856" s="181"/>
      <c r="E856" s="181"/>
      <c r="F856" s="181"/>
      <c r="H856" s="9"/>
      <c r="I856" s="9"/>
      <c r="L856" s="180"/>
      <c r="M856" s="180"/>
      <c r="O856" s="180"/>
      <c r="P856" s="180"/>
      <c r="Q856" s="180"/>
      <c r="R856" s="180"/>
      <c r="S856" s="180"/>
    </row>
    <row r="857" spans="1:19" ht="16.5" customHeight="1">
      <c r="A857" s="180"/>
      <c r="B857" s="180"/>
      <c r="C857" s="180"/>
      <c r="D857" s="181"/>
      <c r="E857" s="181"/>
      <c r="F857" s="181"/>
      <c r="H857" s="9"/>
      <c r="I857" s="9"/>
      <c r="L857" s="180"/>
      <c r="M857" s="180"/>
      <c r="O857" s="180"/>
      <c r="P857" s="180"/>
      <c r="Q857" s="180"/>
      <c r="R857" s="180"/>
      <c r="S857" s="180"/>
    </row>
    <row r="858" spans="1:19" ht="16.5" customHeight="1">
      <c r="A858" s="180"/>
      <c r="B858" s="180"/>
      <c r="C858" s="180"/>
      <c r="D858" s="181"/>
      <c r="E858" s="181"/>
      <c r="F858" s="181"/>
      <c r="H858" s="9"/>
      <c r="I858" s="9"/>
      <c r="L858" s="180"/>
      <c r="M858" s="180"/>
      <c r="O858" s="180"/>
      <c r="P858" s="180"/>
      <c r="Q858" s="180"/>
      <c r="R858" s="180"/>
      <c r="S858" s="180"/>
    </row>
    <row r="859" spans="1:19" ht="16.5" customHeight="1">
      <c r="A859" s="180"/>
      <c r="B859" s="180"/>
      <c r="C859" s="180"/>
      <c r="D859" s="181"/>
      <c r="E859" s="181"/>
      <c r="F859" s="181"/>
      <c r="H859" s="9"/>
      <c r="I859" s="9"/>
      <c r="L859" s="180"/>
      <c r="M859" s="180"/>
      <c r="O859" s="180"/>
      <c r="P859" s="180"/>
      <c r="Q859" s="180"/>
      <c r="R859" s="180"/>
      <c r="S859" s="180"/>
    </row>
    <row r="860" spans="1:19" ht="16.5" customHeight="1">
      <c r="A860" s="180"/>
      <c r="B860" s="180"/>
      <c r="C860" s="180"/>
      <c r="D860" s="181"/>
      <c r="E860" s="181"/>
      <c r="F860" s="181"/>
      <c r="H860" s="9"/>
      <c r="I860" s="9"/>
      <c r="L860" s="180"/>
      <c r="M860" s="180"/>
      <c r="O860" s="180"/>
      <c r="P860" s="180"/>
      <c r="Q860" s="180"/>
      <c r="R860" s="180"/>
      <c r="S860" s="180"/>
    </row>
    <row r="861" spans="1:19" ht="16.5" customHeight="1">
      <c r="A861" s="180"/>
      <c r="B861" s="180"/>
      <c r="C861" s="180"/>
      <c r="D861" s="181"/>
      <c r="E861" s="181"/>
      <c r="F861" s="181"/>
      <c r="H861" s="9"/>
      <c r="I861" s="9"/>
      <c r="L861" s="180"/>
      <c r="M861" s="180"/>
      <c r="O861" s="180"/>
      <c r="P861" s="180"/>
      <c r="Q861" s="180"/>
      <c r="R861" s="180"/>
      <c r="S861" s="180"/>
    </row>
    <row r="862" spans="1:19" ht="16.5" customHeight="1">
      <c r="A862" s="180"/>
      <c r="B862" s="180"/>
      <c r="C862" s="180"/>
      <c r="D862" s="181"/>
      <c r="E862" s="181"/>
      <c r="F862" s="181"/>
      <c r="H862" s="9"/>
      <c r="I862" s="9"/>
      <c r="L862" s="180"/>
      <c r="M862" s="180"/>
      <c r="O862" s="180"/>
      <c r="P862" s="180"/>
      <c r="Q862" s="180"/>
      <c r="R862" s="180"/>
      <c r="S862" s="180"/>
    </row>
    <row r="863" spans="1:19" ht="16.5" customHeight="1">
      <c r="A863" s="180"/>
      <c r="B863" s="180"/>
      <c r="C863" s="180"/>
      <c r="D863" s="181"/>
      <c r="E863" s="181"/>
      <c r="F863" s="181"/>
      <c r="H863" s="9"/>
      <c r="I863" s="9"/>
      <c r="L863" s="180"/>
      <c r="M863" s="180"/>
      <c r="O863" s="180"/>
      <c r="P863" s="180"/>
      <c r="Q863" s="180"/>
      <c r="R863" s="180"/>
      <c r="S863" s="180"/>
    </row>
    <row r="864" spans="1:19" ht="16.5" customHeight="1">
      <c r="A864" s="180"/>
      <c r="B864" s="180"/>
      <c r="C864" s="180"/>
      <c r="D864" s="181"/>
      <c r="E864" s="181"/>
      <c r="F864" s="181"/>
      <c r="H864" s="9"/>
      <c r="I864" s="9"/>
      <c r="L864" s="180"/>
      <c r="M864" s="180"/>
      <c r="O864" s="180"/>
      <c r="P864" s="180"/>
      <c r="Q864" s="180"/>
      <c r="R864" s="180"/>
      <c r="S864" s="180"/>
    </row>
    <row r="865" spans="1:19" ht="16.5" customHeight="1">
      <c r="A865" s="180"/>
      <c r="B865" s="180"/>
      <c r="C865" s="180"/>
      <c r="D865" s="181"/>
      <c r="E865" s="181"/>
      <c r="F865" s="181"/>
      <c r="H865" s="9"/>
      <c r="I865" s="9"/>
      <c r="L865" s="180"/>
      <c r="M865" s="180"/>
      <c r="O865" s="180"/>
      <c r="P865" s="180"/>
      <c r="Q865" s="180"/>
      <c r="R865" s="180"/>
      <c r="S865" s="180"/>
    </row>
    <row r="866" spans="1:19" ht="16.5" customHeight="1">
      <c r="A866" s="180"/>
      <c r="B866" s="180"/>
      <c r="C866" s="180"/>
      <c r="D866" s="181"/>
      <c r="E866" s="181"/>
      <c r="F866" s="181"/>
      <c r="H866" s="9"/>
      <c r="I866" s="9"/>
      <c r="L866" s="180"/>
      <c r="M866" s="180"/>
      <c r="O866" s="180"/>
      <c r="P866" s="180"/>
      <c r="Q866" s="180"/>
      <c r="R866" s="180"/>
      <c r="S866" s="180"/>
    </row>
    <row r="867" spans="1:19" ht="16.5" customHeight="1">
      <c r="A867" s="180"/>
      <c r="B867" s="180"/>
      <c r="C867" s="180"/>
      <c r="D867" s="181"/>
      <c r="E867" s="181"/>
      <c r="F867" s="181"/>
      <c r="H867" s="9"/>
      <c r="I867" s="9"/>
      <c r="L867" s="180"/>
      <c r="M867" s="180"/>
      <c r="O867" s="180"/>
      <c r="P867" s="180"/>
      <c r="Q867" s="180"/>
      <c r="R867" s="180"/>
      <c r="S867" s="180"/>
    </row>
    <row r="868" spans="1:19" ht="16.5" customHeight="1">
      <c r="A868" s="180"/>
      <c r="B868" s="180"/>
      <c r="C868" s="180"/>
      <c r="D868" s="181"/>
      <c r="E868" s="181"/>
      <c r="F868" s="181"/>
      <c r="H868" s="9"/>
      <c r="I868" s="9"/>
      <c r="L868" s="180"/>
      <c r="M868" s="180"/>
      <c r="O868" s="180"/>
      <c r="P868" s="180"/>
      <c r="Q868" s="180"/>
      <c r="R868" s="180"/>
      <c r="S868" s="180"/>
    </row>
    <row r="869" spans="1:19" ht="16.5" customHeight="1">
      <c r="A869" s="180"/>
      <c r="B869" s="180"/>
      <c r="C869" s="180"/>
      <c r="D869" s="181"/>
      <c r="E869" s="181"/>
      <c r="F869" s="181"/>
      <c r="H869" s="9"/>
      <c r="I869" s="9"/>
      <c r="L869" s="180"/>
      <c r="M869" s="180"/>
      <c r="O869" s="180"/>
      <c r="P869" s="180"/>
      <c r="Q869" s="180"/>
      <c r="R869" s="180"/>
      <c r="S869" s="180"/>
    </row>
    <row r="870" spans="1:19" ht="16.5" customHeight="1">
      <c r="A870" s="180"/>
      <c r="B870" s="180"/>
      <c r="C870" s="180"/>
      <c r="D870" s="181"/>
      <c r="E870" s="181"/>
      <c r="F870" s="181"/>
      <c r="H870" s="9"/>
      <c r="I870" s="9"/>
      <c r="L870" s="180"/>
      <c r="M870" s="180"/>
      <c r="O870" s="180"/>
      <c r="P870" s="180"/>
      <c r="Q870" s="180"/>
      <c r="R870" s="180"/>
      <c r="S870" s="180"/>
    </row>
    <row r="871" spans="1:19" ht="16.5" customHeight="1">
      <c r="A871" s="180"/>
      <c r="B871" s="180"/>
      <c r="C871" s="180"/>
      <c r="D871" s="181"/>
      <c r="E871" s="181"/>
      <c r="F871" s="181"/>
      <c r="H871" s="9"/>
      <c r="I871" s="9"/>
      <c r="L871" s="180"/>
      <c r="M871" s="180"/>
      <c r="O871" s="180"/>
      <c r="P871" s="180"/>
      <c r="Q871" s="180"/>
      <c r="R871" s="180"/>
      <c r="S871" s="180"/>
    </row>
    <row r="872" spans="1:19" ht="16.5" customHeight="1">
      <c r="A872" s="180"/>
      <c r="B872" s="180"/>
      <c r="C872" s="180"/>
      <c r="D872" s="181"/>
      <c r="E872" s="181"/>
      <c r="F872" s="181"/>
      <c r="H872" s="9"/>
      <c r="I872" s="9"/>
      <c r="L872" s="180"/>
      <c r="M872" s="180"/>
      <c r="O872" s="180"/>
      <c r="P872" s="180"/>
      <c r="Q872" s="180"/>
      <c r="R872" s="180"/>
      <c r="S872" s="180"/>
    </row>
    <row r="873" spans="1:19" ht="16.5" customHeight="1">
      <c r="A873" s="180"/>
      <c r="B873" s="180"/>
      <c r="C873" s="180"/>
      <c r="D873" s="181"/>
      <c r="E873" s="181"/>
      <c r="F873" s="181"/>
      <c r="H873" s="9"/>
      <c r="I873" s="9"/>
      <c r="L873" s="180"/>
      <c r="M873" s="180"/>
      <c r="O873" s="180"/>
      <c r="P873" s="180"/>
      <c r="Q873" s="180"/>
      <c r="R873" s="180"/>
      <c r="S873" s="180"/>
    </row>
    <row r="874" spans="1:19" ht="16.5" customHeight="1">
      <c r="A874" s="180"/>
      <c r="B874" s="180"/>
      <c r="C874" s="180"/>
      <c r="D874" s="181"/>
      <c r="E874" s="181"/>
      <c r="F874" s="181"/>
      <c r="H874" s="9"/>
      <c r="I874" s="9"/>
      <c r="L874" s="180"/>
      <c r="M874" s="180"/>
      <c r="O874" s="180"/>
      <c r="P874" s="180"/>
      <c r="Q874" s="180"/>
      <c r="R874" s="180"/>
      <c r="S874" s="180"/>
    </row>
    <row r="875" spans="1:19" ht="16.5" customHeight="1">
      <c r="A875" s="180"/>
      <c r="B875" s="180"/>
      <c r="C875" s="180"/>
      <c r="D875" s="181"/>
      <c r="E875" s="181"/>
      <c r="F875" s="181"/>
      <c r="H875" s="9"/>
      <c r="I875" s="9"/>
      <c r="L875" s="180"/>
      <c r="M875" s="180"/>
      <c r="O875" s="180"/>
      <c r="P875" s="180"/>
      <c r="Q875" s="180"/>
      <c r="R875" s="180"/>
      <c r="S875" s="180"/>
    </row>
    <row r="876" spans="1:19" ht="16.5" customHeight="1">
      <c r="A876" s="180"/>
      <c r="B876" s="180"/>
      <c r="C876" s="180"/>
      <c r="D876" s="181"/>
      <c r="E876" s="181"/>
      <c r="F876" s="181"/>
      <c r="H876" s="9"/>
      <c r="I876" s="9"/>
      <c r="L876" s="180"/>
      <c r="M876" s="180"/>
      <c r="O876" s="180"/>
      <c r="P876" s="180"/>
      <c r="Q876" s="180"/>
      <c r="R876" s="180"/>
      <c r="S876" s="180"/>
    </row>
    <row r="877" spans="1:19" ht="16.5" customHeight="1">
      <c r="A877" s="180"/>
      <c r="B877" s="180"/>
      <c r="C877" s="180"/>
      <c r="D877" s="181"/>
      <c r="E877" s="181"/>
      <c r="F877" s="181"/>
      <c r="H877" s="9"/>
      <c r="I877" s="9"/>
      <c r="L877" s="180"/>
      <c r="M877" s="180"/>
      <c r="O877" s="180"/>
      <c r="P877" s="180"/>
      <c r="Q877" s="180"/>
      <c r="R877" s="180"/>
      <c r="S877" s="180"/>
    </row>
    <row r="878" spans="1:19" ht="16.5" customHeight="1">
      <c r="A878" s="180"/>
      <c r="B878" s="180"/>
      <c r="C878" s="180"/>
      <c r="D878" s="181"/>
      <c r="E878" s="181"/>
      <c r="F878" s="181"/>
      <c r="H878" s="9"/>
      <c r="I878" s="9"/>
      <c r="L878" s="180"/>
      <c r="M878" s="180"/>
      <c r="O878" s="180"/>
      <c r="P878" s="180"/>
      <c r="Q878" s="180"/>
      <c r="R878" s="180"/>
      <c r="S878" s="180"/>
    </row>
    <row r="879" spans="1:19" ht="16.5" customHeight="1">
      <c r="A879" s="180"/>
      <c r="B879" s="180"/>
      <c r="C879" s="180"/>
      <c r="D879" s="181"/>
      <c r="E879" s="181"/>
      <c r="F879" s="181"/>
      <c r="H879" s="9"/>
      <c r="I879" s="9"/>
      <c r="L879" s="180"/>
      <c r="M879" s="180"/>
      <c r="O879" s="180"/>
      <c r="P879" s="180"/>
      <c r="Q879" s="180"/>
      <c r="R879" s="180"/>
      <c r="S879" s="180"/>
    </row>
    <row r="880" spans="1:19" ht="16.5" customHeight="1">
      <c r="A880" s="180"/>
      <c r="B880" s="180"/>
      <c r="C880" s="180"/>
      <c r="D880" s="181"/>
      <c r="E880" s="181"/>
      <c r="F880" s="181"/>
      <c r="H880" s="9"/>
      <c r="I880" s="9"/>
      <c r="L880" s="180"/>
      <c r="M880" s="180"/>
      <c r="O880" s="180"/>
      <c r="P880" s="180"/>
      <c r="Q880" s="180"/>
      <c r="R880" s="180"/>
      <c r="S880" s="180"/>
    </row>
    <row r="881" spans="1:19" ht="16.5" customHeight="1">
      <c r="A881" s="180"/>
      <c r="B881" s="180"/>
      <c r="C881" s="180"/>
      <c r="D881" s="181"/>
      <c r="E881" s="181"/>
      <c r="F881" s="181"/>
      <c r="H881" s="9"/>
      <c r="I881" s="9"/>
      <c r="L881" s="180"/>
      <c r="M881" s="180"/>
      <c r="O881" s="180"/>
      <c r="P881" s="180"/>
      <c r="Q881" s="180"/>
      <c r="R881" s="180"/>
      <c r="S881" s="180"/>
    </row>
    <row r="882" spans="1:19" ht="16.5" customHeight="1">
      <c r="A882" s="180"/>
      <c r="B882" s="180"/>
      <c r="C882" s="180"/>
      <c r="D882" s="181"/>
      <c r="E882" s="181"/>
      <c r="F882" s="181"/>
      <c r="H882" s="9"/>
      <c r="I882" s="9"/>
      <c r="L882" s="180"/>
      <c r="M882" s="180"/>
      <c r="O882" s="180"/>
      <c r="P882" s="180"/>
      <c r="Q882" s="180"/>
      <c r="R882" s="180"/>
      <c r="S882" s="180"/>
    </row>
    <row r="883" spans="1:19" ht="16.5" customHeight="1">
      <c r="A883" s="180"/>
      <c r="B883" s="180"/>
      <c r="C883" s="180"/>
      <c r="D883" s="181"/>
      <c r="E883" s="181"/>
      <c r="F883" s="181"/>
      <c r="H883" s="9"/>
      <c r="I883" s="9"/>
      <c r="L883" s="180"/>
      <c r="M883" s="180"/>
      <c r="O883" s="180"/>
      <c r="P883" s="180"/>
      <c r="Q883" s="180"/>
      <c r="R883" s="180"/>
      <c r="S883" s="180"/>
    </row>
    <row r="884" spans="1:19" ht="16.5" customHeight="1">
      <c r="A884" s="180"/>
      <c r="B884" s="180"/>
      <c r="C884" s="180"/>
      <c r="D884" s="181"/>
      <c r="E884" s="181"/>
      <c r="F884" s="181"/>
      <c r="H884" s="9"/>
      <c r="I884" s="9"/>
      <c r="L884" s="180"/>
      <c r="M884" s="180"/>
      <c r="O884" s="180"/>
      <c r="P884" s="180"/>
      <c r="Q884" s="180"/>
      <c r="R884" s="180"/>
      <c r="S884" s="180"/>
    </row>
    <row r="885" spans="1:19" ht="16.5" customHeight="1">
      <c r="A885" s="180"/>
      <c r="B885" s="180"/>
      <c r="C885" s="180"/>
      <c r="D885" s="181"/>
      <c r="E885" s="181"/>
      <c r="F885" s="181"/>
      <c r="H885" s="9"/>
      <c r="I885" s="9"/>
      <c r="L885" s="180"/>
      <c r="M885" s="180"/>
      <c r="O885" s="180"/>
      <c r="P885" s="180"/>
      <c r="Q885" s="180"/>
      <c r="R885" s="180"/>
      <c r="S885" s="180"/>
    </row>
    <row r="886" spans="1:19" ht="16.5" customHeight="1">
      <c r="A886" s="180"/>
      <c r="B886" s="180"/>
      <c r="C886" s="180"/>
      <c r="D886" s="181"/>
      <c r="E886" s="181"/>
      <c r="F886" s="181"/>
      <c r="H886" s="9"/>
      <c r="I886" s="9"/>
      <c r="L886" s="180"/>
      <c r="M886" s="180"/>
      <c r="O886" s="180"/>
      <c r="P886" s="180"/>
      <c r="Q886" s="180"/>
      <c r="R886" s="180"/>
      <c r="S886" s="180"/>
    </row>
    <row r="887" spans="1:19" ht="16.5" customHeight="1">
      <c r="A887" s="180"/>
      <c r="B887" s="180"/>
      <c r="C887" s="180"/>
      <c r="D887" s="181"/>
      <c r="E887" s="181"/>
      <c r="F887" s="181"/>
      <c r="H887" s="9"/>
      <c r="I887" s="9"/>
      <c r="L887" s="180"/>
      <c r="M887" s="180"/>
      <c r="O887" s="180"/>
      <c r="P887" s="180"/>
      <c r="Q887" s="180"/>
      <c r="R887" s="180"/>
      <c r="S887" s="180"/>
    </row>
    <row r="888" spans="1:19" ht="16.5" customHeight="1">
      <c r="A888" s="180"/>
      <c r="B888" s="180"/>
      <c r="C888" s="180"/>
      <c r="D888" s="181"/>
      <c r="E888" s="181"/>
      <c r="F888" s="181"/>
      <c r="H888" s="9"/>
      <c r="I888" s="9"/>
      <c r="L888" s="180"/>
      <c r="M888" s="180"/>
      <c r="O888" s="180"/>
      <c r="P888" s="180"/>
      <c r="Q888" s="180"/>
      <c r="R888" s="180"/>
      <c r="S888" s="180"/>
    </row>
    <row r="889" spans="1:19" ht="16.5" customHeight="1">
      <c r="A889" s="180"/>
      <c r="B889" s="180"/>
      <c r="C889" s="180"/>
      <c r="D889" s="181"/>
      <c r="E889" s="181"/>
      <c r="F889" s="181"/>
      <c r="H889" s="9"/>
      <c r="I889" s="9"/>
      <c r="L889" s="180"/>
      <c r="M889" s="180"/>
      <c r="O889" s="180"/>
      <c r="P889" s="180"/>
      <c r="Q889" s="180"/>
      <c r="R889" s="180"/>
      <c r="S889" s="180"/>
    </row>
    <row r="890" spans="1:19" ht="16.5" customHeight="1">
      <c r="A890" s="180"/>
      <c r="B890" s="180"/>
      <c r="C890" s="180"/>
      <c r="D890" s="181"/>
      <c r="E890" s="181"/>
      <c r="F890" s="181"/>
      <c r="H890" s="9"/>
      <c r="I890" s="9"/>
      <c r="L890" s="180"/>
      <c r="M890" s="180"/>
      <c r="O890" s="180"/>
      <c r="P890" s="180"/>
      <c r="Q890" s="180"/>
      <c r="R890" s="180"/>
      <c r="S890" s="180"/>
    </row>
    <row r="891" spans="1:19" ht="16.5" customHeight="1">
      <c r="A891" s="180"/>
      <c r="B891" s="180"/>
      <c r="C891" s="180"/>
      <c r="D891" s="181"/>
      <c r="E891" s="181"/>
      <c r="F891" s="181"/>
      <c r="H891" s="9"/>
      <c r="I891" s="9"/>
      <c r="L891" s="180"/>
      <c r="M891" s="180"/>
      <c r="O891" s="180"/>
      <c r="P891" s="180"/>
      <c r="Q891" s="180"/>
      <c r="R891" s="180"/>
      <c r="S891" s="180"/>
    </row>
    <row r="892" spans="1:19" ht="16.5" customHeight="1">
      <c r="A892" s="180"/>
      <c r="B892" s="180"/>
      <c r="C892" s="180"/>
      <c r="D892" s="181"/>
      <c r="E892" s="181"/>
      <c r="F892" s="181"/>
      <c r="H892" s="9"/>
      <c r="I892" s="9"/>
      <c r="L892" s="180"/>
      <c r="M892" s="180"/>
      <c r="O892" s="180"/>
      <c r="P892" s="180"/>
      <c r="Q892" s="180"/>
      <c r="R892" s="180"/>
      <c r="S892" s="180"/>
    </row>
    <row r="893" spans="1:19" ht="16.5" customHeight="1">
      <c r="A893" s="180"/>
      <c r="B893" s="180"/>
      <c r="C893" s="180"/>
      <c r="D893" s="181"/>
      <c r="E893" s="181"/>
      <c r="F893" s="181"/>
      <c r="H893" s="9"/>
      <c r="I893" s="9"/>
      <c r="L893" s="180"/>
      <c r="M893" s="180"/>
      <c r="O893" s="180"/>
      <c r="P893" s="180"/>
      <c r="Q893" s="180"/>
      <c r="R893" s="180"/>
      <c r="S893" s="180"/>
    </row>
    <row r="894" spans="1:19" ht="16.5" customHeight="1">
      <c r="A894" s="180"/>
      <c r="B894" s="180"/>
      <c r="C894" s="180"/>
      <c r="D894" s="181"/>
      <c r="E894" s="181"/>
      <c r="F894" s="181"/>
      <c r="H894" s="9"/>
      <c r="I894" s="9"/>
      <c r="L894" s="180"/>
      <c r="M894" s="180"/>
      <c r="O894" s="180"/>
      <c r="P894" s="180"/>
      <c r="Q894" s="180"/>
      <c r="R894" s="180"/>
      <c r="S894" s="180"/>
    </row>
    <row r="895" spans="1:19" ht="16.5" customHeight="1">
      <c r="A895" s="180"/>
      <c r="B895" s="180"/>
      <c r="C895" s="180"/>
      <c r="D895" s="181"/>
      <c r="E895" s="181"/>
      <c r="F895" s="181"/>
      <c r="H895" s="9"/>
      <c r="I895" s="9"/>
      <c r="L895" s="180"/>
      <c r="M895" s="180"/>
      <c r="O895" s="180"/>
      <c r="P895" s="180"/>
      <c r="Q895" s="180"/>
      <c r="R895" s="180"/>
      <c r="S895" s="180"/>
    </row>
    <row r="896" spans="1:19" ht="16.5" customHeight="1">
      <c r="A896" s="180"/>
      <c r="B896" s="180"/>
      <c r="C896" s="180"/>
      <c r="D896" s="181"/>
      <c r="E896" s="181"/>
      <c r="F896" s="181"/>
      <c r="H896" s="9"/>
      <c r="I896" s="9"/>
      <c r="L896" s="180"/>
      <c r="M896" s="180"/>
      <c r="O896" s="180"/>
      <c r="P896" s="180"/>
      <c r="Q896" s="180"/>
      <c r="R896" s="180"/>
      <c r="S896" s="180"/>
    </row>
    <row r="897" spans="1:19" ht="16.5" customHeight="1">
      <c r="A897" s="180"/>
      <c r="B897" s="180"/>
      <c r="C897" s="180"/>
      <c r="D897" s="181"/>
      <c r="E897" s="181"/>
      <c r="F897" s="181"/>
      <c r="H897" s="9"/>
      <c r="I897" s="9"/>
      <c r="L897" s="180"/>
      <c r="M897" s="180"/>
      <c r="O897" s="180"/>
      <c r="P897" s="180"/>
      <c r="Q897" s="180"/>
      <c r="R897" s="180"/>
      <c r="S897" s="180"/>
    </row>
    <row r="898" spans="1:19" ht="16.5" customHeight="1">
      <c r="A898" s="180"/>
      <c r="B898" s="180"/>
      <c r="C898" s="180"/>
      <c r="D898" s="181"/>
      <c r="E898" s="181"/>
      <c r="F898" s="181"/>
      <c r="H898" s="9"/>
      <c r="I898" s="9"/>
      <c r="L898" s="180"/>
      <c r="M898" s="180"/>
      <c r="O898" s="180"/>
      <c r="P898" s="180"/>
      <c r="Q898" s="180"/>
      <c r="R898" s="180"/>
      <c r="S898" s="180"/>
    </row>
    <row r="899" spans="1:19" ht="16.5" customHeight="1">
      <c r="A899" s="180"/>
      <c r="B899" s="180"/>
      <c r="C899" s="180"/>
      <c r="D899" s="181"/>
      <c r="E899" s="181"/>
      <c r="F899" s="181"/>
      <c r="H899" s="9"/>
      <c r="I899" s="9"/>
      <c r="L899" s="180"/>
      <c r="M899" s="180"/>
      <c r="O899" s="180"/>
      <c r="P899" s="180"/>
      <c r="Q899" s="180"/>
      <c r="R899" s="180"/>
      <c r="S899" s="180"/>
    </row>
    <row r="900" spans="1:19" ht="16.5" customHeight="1">
      <c r="A900" s="180"/>
      <c r="B900" s="180"/>
      <c r="C900" s="180"/>
      <c r="D900" s="181"/>
      <c r="E900" s="181"/>
      <c r="F900" s="181"/>
      <c r="H900" s="9"/>
      <c r="I900" s="9"/>
      <c r="L900" s="180"/>
      <c r="M900" s="180"/>
      <c r="O900" s="180"/>
      <c r="P900" s="180"/>
      <c r="Q900" s="180"/>
      <c r="R900" s="180"/>
      <c r="S900" s="180"/>
    </row>
    <row r="901" spans="1:19" ht="16.5" customHeight="1">
      <c r="A901" s="180"/>
      <c r="B901" s="180"/>
      <c r="C901" s="180"/>
      <c r="D901" s="181"/>
      <c r="E901" s="181"/>
      <c r="F901" s="181"/>
      <c r="H901" s="9"/>
      <c r="I901" s="9"/>
      <c r="L901" s="180"/>
      <c r="M901" s="180"/>
      <c r="O901" s="180"/>
      <c r="P901" s="180"/>
      <c r="Q901" s="180"/>
      <c r="R901" s="180"/>
      <c r="S901" s="180"/>
    </row>
    <row r="902" spans="1:19" ht="16.5" customHeight="1">
      <c r="A902" s="180"/>
      <c r="B902" s="180"/>
      <c r="C902" s="180"/>
      <c r="D902" s="181"/>
      <c r="E902" s="181"/>
      <c r="F902" s="181"/>
      <c r="H902" s="9"/>
      <c r="I902" s="9"/>
      <c r="L902" s="180"/>
      <c r="M902" s="180"/>
      <c r="O902" s="180"/>
      <c r="P902" s="180"/>
      <c r="Q902" s="180"/>
      <c r="R902" s="180"/>
      <c r="S902" s="180"/>
    </row>
    <row r="903" spans="1:19" ht="16.5" customHeight="1">
      <c r="A903" s="180"/>
      <c r="B903" s="180"/>
      <c r="C903" s="180"/>
      <c r="D903" s="181"/>
      <c r="E903" s="181"/>
      <c r="F903" s="181"/>
      <c r="H903" s="9"/>
      <c r="I903" s="9"/>
      <c r="L903" s="180"/>
      <c r="M903" s="180"/>
      <c r="O903" s="180"/>
      <c r="P903" s="180"/>
      <c r="Q903" s="180"/>
      <c r="R903" s="180"/>
      <c r="S903" s="180"/>
    </row>
    <row r="904" spans="1:19" ht="16.5" customHeight="1">
      <c r="A904" s="180"/>
      <c r="B904" s="180"/>
      <c r="C904" s="180"/>
      <c r="D904" s="181"/>
      <c r="E904" s="181"/>
      <c r="F904" s="181"/>
      <c r="H904" s="9"/>
      <c r="I904" s="9"/>
      <c r="L904" s="180"/>
      <c r="M904" s="180"/>
      <c r="O904" s="180"/>
      <c r="P904" s="180"/>
      <c r="Q904" s="180"/>
      <c r="R904" s="180"/>
      <c r="S904" s="180"/>
    </row>
    <row r="905" spans="1:19" ht="16.5" customHeight="1">
      <c r="A905" s="180"/>
      <c r="B905" s="180"/>
      <c r="C905" s="180"/>
      <c r="D905" s="181"/>
      <c r="E905" s="181"/>
      <c r="F905" s="181"/>
      <c r="H905" s="9"/>
      <c r="I905" s="9"/>
      <c r="L905" s="180"/>
      <c r="M905" s="180"/>
      <c r="O905" s="180"/>
      <c r="P905" s="180"/>
      <c r="Q905" s="180"/>
      <c r="R905" s="180"/>
      <c r="S905" s="180"/>
    </row>
    <row r="906" spans="1:19" ht="16.5" customHeight="1">
      <c r="A906" s="180"/>
      <c r="B906" s="180"/>
      <c r="C906" s="180"/>
      <c r="D906" s="181"/>
      <c r="E906" s="181"/>
      <c r="F906" s="181"/>
      <c r="H906" s="9"/>
      <c r="I906" s="9"/>
      <c r="L906" s="180"/>
      <c r="M906" s="180"/>
      <c r="O906" s="180"/>
      <c r="P906" s="180"/>
      <c r="Q906" s="180"/>
      <c r="R906" s="180"/>
      <c r="S906" s="180"/>
    </row>
    <row r="907" spans="1:19" ht="16.5" customHeight="1">
      <c r="A907" s="180"/>
      <c r="B907" s="180"/>
      <c r="C907" s="180"/>
      <c r="D907" s="181"/>
      <c r="E907" s="181"/>
      <c r="F907" s="181"/>
      <c r="H907" s="9"/>
      <c r="I907" s="9"/>
      <c r="L907" s="180"/>
      <c r="M907" s="180"/>
      <c r="O907" s="180"/>
      <c r="P907" s="180"/>
      <c r="Q907" s="180"/>
      <c r="R907" s="180"/>
      <c r="S907" s="180"/>
    </row>
    <row r="908" spans="1:19" ht="16.5" customHeight="1">
      <c r="A908" s="180"/>
      <c r="B908" s="180"/>
      <c r="C908" s="180"/>
      <c r="D908" s="181"/>
      <c r="E908" s="181"/>
      <c r="F908" s="181"/>
      <c r="H908" s="9"/>
      <c r="I908" s="9"/>
      <c r="L908" s="180"/>
      <c r="M908" s="180"/>
      <c r="O908" s="180"/>
      <c r="P908" s="180"/>
      <c r="Q908" s="180"/>
      <c r="R908" s="180"/>
      <c r="S908" s="180"/>
    </row>
    <row r="909" spans="1:19" ht="16.5" customHeight="1">
      <c r="A909" s="180"/>
      <c r="B909" s="180"/>
      <c r="C909" s="180"/>
      <c r="D909" s="181"/>
      <c r="E909" s="181"/>
      <c r="F909" s="181"/>
      <c r="H909" s="9"/>
      <c r="I909" s="9"/>
      <c r="L909" s="180"/>
      <c r="M909" s="180"/>
      <c r="O909" s="180"/>
      <c r="P909" s="180"/>
      <c r="Q909" s="180"/>
      <c r="R909" s="180"/>
      <c r="S909" s="180"/>
    </row>
    <row r="910" spans="1:19" ht="16.5" customHeight="1">
      <c r="A910" s="180"/>
      <c r="B910" s="180"/>
      <c r="C910" s="180"/>
      <c r="D910" s="181"/>
      <c r="E910" s="181"/>
      <c r="F910" s="181"/>
      <c r="H910" s="9"/>
      <c r="I910" s="9"/>
      <c r="L910" s="180"/>
      <c r="M910" s="180"/>
      <c r="O910" s="180"/>
      <c r="P910" s="180"/>
      <c r="Q910" s="180"/>
      <c r="R910" s="180"/>
      <c r="S910" s="180"/>
    </row>
    <row r="911" spans="1:19" ht="16.5" customHeight="1">
      <c r="A911" s="180"/>
      <c r="B911" s="180"/>
      <c r="C911" s="180"/>
      <c r="D911" s="181"/>
      <c r="E911" s="181"/>
      <c r="F911" s="181"/>
      <c r="H911" s="9"/>
      <c r="I911" s="9"/>
      <c r="L911" s="180"/>
      <c r="M911" s="180"/>
      <c r="O911" s="180"/>
      <c r="P911" s="180"/>
      <c r="Q911" s="180"/>
      <c r="R911" s="180"/>
      <c r="S911" s="180"/>
    </row>
    <row r="912" spans="1:19" ht="16.5" customHeight="1">
      <c r="A912" s="180"/>
      <c r="B912" s="180"/>
      <c r="C912" s="180"/>
      <c r="D912" s="181"/>
      <c r="E912" s="181"/>
      <c r="F912" s="181"/>
      <c r="H912" s="9"/>
      <c r="I912" s="9"/>
      <c r="L912" s="180"/>
      <c r="M912" s="180"/>
      <c r="O912" s="180"/>
      <c r="P912" s="180"/>
      <c r="Q912" s="180"/>
      <c r="R912" s="180"/>
      <c r="S912" s="180"/>
    </row>
    <row r="913" spans="1:19" ht="16.5" customHeight="1">
      <c r="A913" s="180"/>
      <c r="B913" s="180"/>
      <c r="C913" s="180"/>
      <c r="D913" s="181"/>
      <c r="E913" s="181"/>
      <c r="F913" s="181"/>
      <c r="H913" s="9"/>
      <c r="I913" s="9"/>
      <c r="L913" s="180"/>
      <c r="M913" s="180"/>
      <c r="O913" s="180"/>
      <c r="P913" s="180"/>
      <c r="Q913" s="180"/>
      <c r="R913" s="180"/>
      <c r="S913" s="180"/>
    </row>
    <row r="914" spans="1:19" ht="16.5" customHeight="1">
      <c r="A914" s="180"/>
      <c r="B914" s="180"/>
      <c r="C914" s="180"/>
      <c r="D914" s="181"/>
      <c r="E914" s="181"/>
      <c r="F914" s="181"/>
      <c r="H914" s="9"/>
      <c r="I914" s="9"/>
      <c r="L914" s="180"/>
      <c r="M914" s="180"/>
      <c r="O914" s="180"/>
      <c r="P914" s="180"/>
      <c r="Q914" s="180"/>
      <c r="R914" s="180"/>
      <c r="S914" s="180"/>
    </row>
    <row r="915" spans="1:19" ht="16.5" customHeight="1">
      <c r="A915" s="180"/>
      <c r="B915" s="180"/>
      <c r="C915" s="180"/>
      <c r="D915" s="181"/>
      <c r="E915" s="181"/>
      <c r="F915" s="181"/>
      <c r="H915" s="9"/>
      <c r="I915" s="9"/>
      <c r="L915" s="180"/>
      <c r="M915" s="180"/>
      <c r="O915" s="180"/>
      <c r="P915" s="180"/>
      <c r="Q915" s="180"/>
      <c r="R915" s="180"/>
      <c r="S915" s="180"/>
    </row>
    <row r="916" spans="1:19" ht="16.5" customHeight="1">
      <c r="A916" s="180"/>
      <c r="B916" s="180"/>
      <c r="C916" s="180"/>
      <c r="D916" s="181"/>
      <c r="E916" s="181"/>
      <c r="F916" s="181"/>
      <c r="H916" s="9"/>
      <c r="I916" s="9"/>
      <c r="L916" s="180"/>
      <c r="M916" s="180"/>
      <c r="O916" s="180"/>
      <c r="P916" s="180"/>
      <c r="Q916" s="180"/>
      <c r="R916" s="180"/>
      <c r="S916" s="180"/>
    </row>
    <row r="917" spans="1:19" ht="16.5" customHeight="1">
      <c r="A917" s="180"/>
      <c r="B917" s="180"/>
      <c r="C917" s="180"/>
      <c r="D917" s="181"/>
      <c r="E917" s="181"/>
      <c r="F917" s="181"/>
      <c r="H917" s="9"/>
      <c r="I917" s="9"/>
      <c r="L917" s="180"/>
      <c r="M917" s="180"/>
      <c r="O917" s="180"/>
      <c r="P917" s="180"/>
      <c r="Q917" s="180"/>
      <c r="R917" s="180"/>
      <c r="S917" s="180"/>
    </row>
    <row r="918" spans="1:19" ht="16.5" customHeight="1">
      <c r="A918" s="180"/>
      <c r="B918" s="180"/>
      <c r="C918" s="180"/>
      <c r="D918" s="181"/>
      <c r="E918" s="181"/>
      <c r="F918" s="181"/>
      <c r="H918" s="9"/>
      <c r="I918" s="9"/>
      <c r="L918" s="180"/>
      <c r="M918" s="180"/>
      <c r="O918" s="180"/>
      <c r="P918" s="180"/>
      <c r="Q918" s="180"/>
      <c r="R918" s="180"/>
      <c r="S918" s="180"/>
    </row>
    <row r="919" spans="1:19" ht="16.5" customHeight="1">
      <c r="A919" s="180"/>
      <c r="B919" s="180"/>
      <c r="C919" s="180"/>
      <c r="D919" s="181"/>
      <c r="E919" s="181"/>
      <c r="F919" s="181"/>
      <c r="H919" s="9"/>
      <c r="I919" s="9"/>
      <c r="L919" s="180"/>
      <c r="M919" s="180"/>
      <c r="O919" s="180"/>
      <c r="P919" s="180"/>
      <c r="Q919" s="180"/>
      <c r="R919" s="180"/>
      <c r="S919" s="180"/>
    </row>
    <row r="920" spans="1:19" ht="16.5" customHeight="1">
      <c r="A920" s="180"/>
      <c r="B920" s="180"/>
      <c r="C920" s="180"/>
      <c r="D920" s="181"/>
      <c r="E920" s="181"/>
      <c r="F920" s="181"/>
      <c r="H920" s="9"/>
      <c r="I920" s="9"/>
      <c r="L920" s="180"/>
      <c r="M920" s="180"/>
      <c r="O920" s="180"/>
      <c r="P920" s="180"/>
      <c r="Q920" s="180"/>
      <c r="R920" s="180"/>
      <c r="S920" s="180"/>
    </row>
    <row r="921" spans="1:19" ht="16.5" customHeight="1">
      <c r="A921" s="180"/>
      <c r="B921" s="180"/>
      <c r="C921" s="180"/>
      <c r="D921" s="181"/>
      <c r="E921" s="181"/>
      <c r="F921" s="181"/>
      <c r="H921" s="9"/>
      <c r="I921" s="9"/>
      <c r="L921" s="180"/>
      <c r="M921" s="180"/>
      <c r="O921" s="180"/>
      <c r="P921" s="180"/>
      <c r="Q921" s="180"/>
      <c r="R921" s="180"/>
      <c r="S921" s="180"/>
    </row>
    <row r="922" spans="1:19" ht="16.5" customHeight="1">
      <c r="A922" s="180"/>
      <c r="B922" s="180"/>
      <c r="C922" s="180"/>
      <c r="D922" s="181"/>
      <c r="E922" s="181"/>
      <c r="F922" s="181"/>
      <c r="H922" s="9"/>
      <c r="I922" s="9"/>
      <c r="L922" s="180"/>
      <c r="M922" s="180"/>
      <c r="O922" s="180"/>
      <c r="P922" s="180"/>
      <c r="Q922" s="180"/>
      <c r="R922" s="180"/>
      <c r="S922" s="180"/>
    </row>
    <row r="923" spans="1:19" ht="16.5" customHeight="1">
      <c r="A923" s="180"/>
      <c r="B923" s="180"/>
      <c r="C923" s="180"/>
      <c r="D923" s="181"/>
      <c r="E923" s="181"/>
      <c r="F923" s="181"/>
      <c r="H923" s="9"/>
      <c r="I923" s="9"/>
      <c r="L923" s="180"/>
      <c r="M923" s="180"/>
      <c r="O923" s="180"/>
      <c r="P923" s="180"/>
      <c r="Q923" s="180"/>
      <c r="R923" s="180"/>
      <c r="S923" s="180"/>
    </row>
    <row r="924" spans="1:19" ht="16.5" customHeight="1">
      <c r="A924" s="180"/>
      <c r="B924" s="180"/>
      <c r="C924" s="180"/>
      <c r="D924" s="181"/>
      <c r="E924" s="181"/>
      <c r="F924" s="181"/>
      <c r="H924" s="9"/>
      <c r="I924" s="9"/>
      <c r="L924" s="180"/>
      <c r="M924" s="180"/>
      <c r="O924" s="180"/>
      <c r="P924" s="180"/>
      <c r="Q924" s="180"/>
      <c r="R924" s="180"/>
      <c r="S924" s="180"/>
    </row>
    <row r="925" spans="1:19" ht="16.5" customHeight="1">
      <c r="A925" s="180"/>
      <c r="B925" s="180"/>
      <c r="C925" s="180"/>
      <c r="D925" s="181"/>
      <c r="E925" s="181"/>
      <c r="F925" s="181"/>
      <c r="H925" s="9"/>
      <c r="I925" s="9"/>
      <c r="L925" s="180"/>
      <c r="M925" s="180"/>
      <c r="O925" s="180"/>
      <c r="P925" s="180"/>
      <c r="Q925" s="180"/>
      <c r="R925" s="180"/>
      <c r="S925" s="180"/>
    </row>
    <row r="926" spans="1:19" ht="16.5" customHeight="1">
      <c r="A926" s="180"/>
      <c r="B926" s="180"/>
      <c r="C926" s="180"/>
      <c r="D926" s="181"/>
      <c r="E926" s="181"/>
      <c r="F926" s="181"/>
      <c r="H926" s="9"/>
      <c r="I926" s="9"/>
      <c r="L926" s="180"/>
      <c r="M926" s="180"/>
      <c r="O926" s="180"/>
      <c r="P926" s="180"/>
      <c r="Q926" s="180"/>
      <c r="R926" s="180"/>
      <c r="S926" s="180"/>
    </row>
    <row r="927" spans="1:19" ht="16.5" customHeight="1">
      <c r="A927" s="180"/>
      <c r="B927" s="180"/>
      <c r="C927" s="180"/>
      <c r="D927" s="181"/>
      <c r="E927" s="181"/>
      <c r="F927" s="181"/>
      <c r="H927" s="9"/>
      <c r="I927" s="9"/>
      <c r="L927" s="180"/>
      <c r="M927" s="180"/>
      <c r="O927" s="180"/>
      <c r="P927" s="180"/>
      <c r="Q927" s="180"/>
      <c r="R927" s="180"/>
      <c r="S927" s="180"/>
    </row>
    <row r="928" spans="1:19" ht="16.5" customHeight="1">
      <c r="A928" s="180"/>
      <c r="B928" s="180"/>
      <c r="C928" s="180"/>
      <c r="D928" s="181"/>
      <c r="E928" s="181"/>
      <c r="F928" s="181"/>
      <c r="H928" s="9"/>
      <c r="I928" s="9"/>
      <c r="L928" s="180"/>
      <c r="M928" s="180"/>
      <c r="O928" s="180"/>
      <c r="P928" s="180"/>
      <c r="Q928" s="180"/>
      <c r="R928" s="180"/>
      <c r="S928" s="180"/>
    </row>
    <row r="929" spans="1:19" ht="16.5" customHeight="1">
      <c r="A929" s="180"/>
      <c r="B929" s="180"/>
      <c r="C929" s="180"/>
      <c r="D929" s="181"/>
      <c r="E929" s="181"/>
      <c r="F929" s="181"/>
      <c r="H929" s="9"/>
      <c r="I929" s="9"/>
      <c r="L929" s="180"/>
      <c r="M929" s="180"/>
      <c r="O929" s="180"/>
      <c r="P929" s="180"/>
      <c r="Q929" s="180"/>
      <c r="R929" s="180"/>
      <c r="S929" s="180"/>
    </row>
    <row r="930" spans="1:19" ht="16.5" customHeight="1">
      <c r="A930" s="180"/>
      <c r="B930" s="180"/>
      <c r="C930" s="180"/>
      <c r="D930" s="181"/>
      <c r="E930" s="181"/>
      <c r="F930" s="181"/>
      <c r="H930" s="9"/>
      <c r="I930" s="9"/>
      <c r="L930" s="180"/>
      <c r="M930" s="180"/>
      <c r="O930" s="180"/>
      <c r="P930" s="180"/>
      <c r="Q930" s="180"/>
      <c r="R930" s="180"/>
      <c r="S930" s="180"/>
    </row>
    <row r="931" spans="1:19" ht="16.5" customHeight="1">
      <c r="A931" s="180"/>
      <c r="B931" s="180"/>
      <c r="C931" s="180"/>
      <c r="D931" s="181"/>
      <c r="E931" s="181"/>
      <c r="F931" s="181"/>
      <c r="H931" s="9"/>
      <c r="I931" s="9"/>
      <c r="L931" s="180"/>
      <c r="M931" s="180"/>
      <c r="O931" s="180"/>
      <c r="P931" s="180"/>
      <c r="Q931" s="180"/>
      <c r="R931" s="180"/>
      <c r="S931" s="180"/>
    </row>
    <row r="932" spans="1:19" ht="16.5" customHeight="1">
      <c r="A932" s="180"/>
      <c r="B932" s="180"/>
      <c r="C932" s="180"/>
      <c r="D932" s="181"/>
      <c r="E932" s="181"/>
      <c r="F932" s="181"/>
      <c r="H932" s="9"/>
      <c r="I932" s="9"/>
      <c r="L932" s="180"/>
      <c r="M932" s="180"/>
      <c r="O932" s="180"/>
      <c r="P932" s="180"/>
      <c r="Q932" s="180"/>
      <c r="R932" s="180"/>
      <c r="S932" s="180"/>
    </row>
    <row r="933" spans="1:19" ht="16.5" customHeight="1">
      <c r="A933" s="180"/>
      <c r="B933" s="180"/>
      <c r="C933" s="180"/>
      <c r="D933" s="181"/>
      <c r="E933" s="181"/>
      <c r="F933" s="181"/>
      <c r="H933" s="9"/>
      <c r="I933" s="9"/>
      <c r="L933" s="180"/>
      <c r="M933" s="180"/>
      <c r="O933" s="180"/>
      <c r="P933" s="180"/>
      <c r="Q933" s="180"/>
      <c r="R933" s="180"/>
      <c r="S933" s="180"/>
    </row>
    <row r="934" spans="1:19" ht="16.5" customHeight="1">
      <c r="A934" s="180"/>
      <c r="B934" s="180"/>
      <c r="C934" s="180"/>
      <c r="D934" s="181"/>
      <c r="E934" s="181"/>
      <c r="F934" s="181"/>
      <c r="H934" s="9"/>
      <c r="I934" s="9"/>
      <c r="L934" s="180"/>
      <c r="M934" s="180"/>
      <c r="O934" s="180"/>
      <c r="P934" s="180"/>
      <c r="Q934" s="180"/>
      <c r="R934" s="180"/>
      <c r="S934" s="180"/>
    </row>
    <row r="935" spans="1:19" ht="16.5" customHeight="1">
      <c r="A935" s="180"/>
      <c r="B935" s="180"/>
      <c r="C935" s="180"/>
      <c r="D935" s="181"/>
      <c r="E935" s="181"/>
      <c r="F935" s="181"/>
      <c r="H935" s="9"/>
      <c r="I935" s="9"/>
      <c r="L935" s="180"/>
      <c r="M935" s="180"/>
      <c r="O935" s="180"/>
      <c r="P935" s="180"/>
      <c r="Q935" s="180"/>
      <c r="R935" s="180"/>
      <c r="S935" s="180"/>
    </row>
    <row r="936" spans="1:19" ht="16.5" customHeight="1">
      <c r="A936" s="180"/>
      <c r="B936" s="180"/>
      <c r="C936" s="180"/>
      <c r="D936" s="181"/>
      <c r="E936" s="181"/>
      <c r="F936" s="181"/>
      <c r="H936" s="9"/>
      <c r="I936" s="9"/>
      <c r="L936" s="180"/>
      <c r="M936" s="180"/>
      <c r="O936" s="180"/>
      <c r="P936" s="180"/>
      <c r="Q936" s="180"/>
      <c r="R936" s="180"/>
      <c r="S936" s="180"/>
    </row>
    <row r="937" spans="1:19" ht="16.5" customHeight="1">
      <c r="A937" s="180"/>
      <c r="B937" s="180"/>
      <c r="C937" s="180"/>
      <c r="D937" s="181"/>
      <c r="E937" s="181"/>
      <c r="F937" s="181"/>
      <c r="H937" s="9"/>
      <c r="I937" s="9"/>
      <c r="L937" s="180"/>
      <c r="M937" s="180"/>
      <c r="O937" s="180"/>
      <c r="P937" s="180"/>
      <c r="Q937" s="180"/>
      <c r="R937" s="180"/>
      <c r="S937" s="180"/>
    </row>
    <row r="938" spans="1:19" ht="16.5" customHeight="1">
      <c r="A938" s="180"/>
      <c r="B938" s="180"/>
      <c r="C938" s="180"/>
      <c r="D938" s="181"/>
      <c r="E938" s="181"/>
      <c r="F938" s="181"/>
      <c r="H938" s="9"/>
      <c r="I938" s="9"/>
      <c r="L938" s="180"/>
      <c r="M938" s="180"/>
      <c r="O938" s="180"/>
      <c r="P938" s="180"/>
      <c r="Q938" s="180"/>
      <c r="R938" s="180"/>
      <c r="S938" s="180"/>
    </row>
    <row r="939" spans="1:19" ht="16.5" customHeight="1">
      <c r="A939" s="180"/>
      <c r="B939" s="180"/>
      <c r="C939" s="180"/>
      <c r="D939" s="181"/>
      <c r="E939" s="181"/>
      <c r="F939" s="181"/>
      <c r="H939" s="9"/>
      <c r="I939" s="9"/>
      <c r="L939" s="180"/>
      <c r="M939" s="180"/>
      <c r="O939" s="180"/>
      <c r="P939" s="180"/>
      <c r="Q939" s="180"/>
      <c r="R939" s="180"/>
      <c r="S939" s="180"/>
    </row>
    <row r="940" spans="1:19" ht="16.5" customHeight="1">
      <c r="A940" s="180"/>
      <c r="B940" s="180"/>
      <c r="C940" s="180"/>
      <c r="D940" s="181"/>
      <c r="E940" s="181"/>
      <c r="F940" s="181"/>
      <c r="H940" s="9"/>
      <c r="I940" s="9"/>
      <c r="L940" s="180"/>
      <c r="M940" s="180"/>
      <c r="O940" s="180"/>
      <c r="P940" s="180"/>
      <c r="Q940" s="180"/>
      <c r="R940" s="180"/>
      <c r="S940" s="180"/>
    </row>
    <row r="941" spans="1:19" ht="16.5" customHeight="1">
      <c r="A941" s="180"/>
      <c r="B941" s="180"/>
      <c r="C941" s="180"/>
      <c r="D941" s="181"/>
      <c r="E941" s="181"/>
      <c r="F941" s="181"/>
      <c r="H941" s="9"/>
      <c r="I941" s="9"/>
      <c r="L941" s="180"/>
      <c r="M941" s="180"/>
      <c r="O941" s="180"/>
      <c r="P941" s="180"/>
      <c r="Q941" s="180"/>
      <c r="R941" s="180"/>
      <c r="S941" s="180"/>
    </row>
    <row r="942" spans="1:19" ht="16.5" customHeight="1">
      <c r="A942" s="180"/>
      <c r="B942" s="180"/>
      <c r="C942" s="180"/>
      <c r="D942" s="181"/>
      <c r="E942" s="181"/>
      <c r="F942" s="181"/>
      <c r="H942" s="9"/>
      <c r="I942" s="9"/>
      <c r="L942" s="180"/>
      <c r="M942" s="180"/>
      <c r="O942" s="180"/>
      <c r="P942" s="180"/>
      <c r="Q942" s="180"/>
      <c r="R942" s="180"/>
      <c r="S942" s="180"/>
    </row>
    <row r="943" spans="1:19" ht="16.5" customHeight="1">
      <c r="A943" s="180"/>
      <c r="B943" s="180"/>
      <c r="C943" s="180"/>
      <c r="D943" s="181"/>
      <c r="E943" s="181"/>
      <c r="F943" s="181"/>
      <c r="H943" s="9"/>
      <c r="I943" s="9"/>
      <c r="L943" s="180"/>
      <c r="M943" s="180"/>
      <c r="O943" s="180"/>
      <c r="P943" s="180"/>
      <c r="Q943" s="180"/>
      <c r="R943" s="180"/>
      <c r="S943" s="180"/>
    </row>
    <row r="944" spans="1:19" ht="16.5" customHeight="1">
      <c r="A944" s="180"/>
      <c r="B944" s="180"/>
      <c r="C944" s="180"/>
      <c r="D944" s="181"/>
      <c r="E944" s="181"/>
      <c r="F944" s="181"/>
      <c r="H944" s="9"/>
      <c r="I944" s="9"/>
      <c r="L944" s="180"/>
      <c r="M944" s="180"/>
      <c r="O944" s="180"/>
      <c r="P944" s="180"/>
      <c r="Q944" s="180"/>
      <c r="R944" s="180"/>
      <c r="S944" s="180"/>
    </row>
    <row r="945" spans="1:19" ht="16.5" customHeight="1">
      <c r="A945" s="180"/>
      <c r="B945" s="180"/>
      <c r="C945" s="180"/>
      <c r="D945" s="181"/>
      <c r="E945" s="181"/>
      <c r="F945" s="181"/>
      <c r="H945" s="9"/>
      <c r="I945" s="9"/>
      <c r="L945" s="180"/>
      <c r="M945" s="180"/>
      <c r="O945" s="180"/>
      <c r="P945" s="180"/>
      <c r="Q945" s="180"/>
      <c r="R945" s="180"/>
      <c r="S945" s="180"/>
    </row>
    <row r="946" spans="1:19" ht="16.5" customHeight="1">
      <c r="A946" s="180"/>
      <c r="B946" s="180"/>
      <c r="C946" s="180"/>
      <c r="D946" s="181"/>
      <c r="E946" s="181"/>
      <c r="F946" s="181"/>
      <c r="H946" s="9"/>
      <c r="I946" s="9"/>
      <c r="L946" s="180"/>
      <c r="M946" s="180"/>
      <c r="O946" s="180"/>
      <c r="P946" s="180"/>
      <c r="Q946" s="180"/>
      <c r="R946" s="180"/>
      <c r="S946" s="180"/>
    </row>
    <row r="947" spans="1:19" ht="16.5" customHeight="1">
      <c r="A947" s="180"/>
      <c r="B947" s="180"/>
      <c r="C947" s="180"/>
      <c r="D947" s="181"/>
      <c r="E947" s="181"/>
      <c r="F947" s="181"/>
      <c r="H947" s="9"/>
      <c r="I947" s="9"/>
      <c r="L947" s="180"/>
      <c r="M947" s="180"/>
      <c r="O947" s="180"/>
      <c r="P947" s="180"/>
      <c r="Q947" s="180"/>
      <c r="R947" s="180"/>
      <c r="S947" s="180"/>
    </row>
    <row r="948" spans="1:19" ht="16.5" customHeight="1">
      <c r="A948" s="180"/>
      <c r="B948" s="180"/>
      <c r="C948" s="180"/>
      <c r="D948" s="181"/>
      <c r="E948" s="181"/>
      <c r="F948" s="181"/>
      <c r="H948" s="9"/>
      <c r="I948" s="9"/>
      <c r="L948" s="180"/>
      <c r="M948" s="180"/>
      <c r="O948" s="180"/>
      <c r="P948" s="180"/>
      <c r="Q948" s="180"/>
      <c r="R948" s="180"/>
      <c r="S948" s="180"/>
    </row>
    <row r="949" spans="1:19" ht="16.5" customHeight="1">
      <c r="A949" s="180"/>
      <c r="B949" s="180"/>
      <c r="C949" s="180"/>
      <c r="D949" s="181"/>
      <c r="E949" s="181"/>
      <c r="F949" s="181"/>
      <c r="H949" s="9"/>
      <c r="I949" s="9"/>
      <c r="L949" s="180"/>
      <c r="M949" s="180"/>
      <c r="O949" s="180"/>
      <c r="P949" s="180"/>
      <c r="Q949" s="180"/>
      <c r="R949" s="180"/>
      <c r="S949" s="180"/>
    </row>
    <row r="950" spans="1:19" ht="16.5" customHeight="1">
      <c r="A950" s="180"/>
      <c r="B950" s="180"/>
      <c r="C950" s="180"/>
      <c r="D950" s="181"/>
      <c r="E950" s="181"/>
      <c r="F950" s="181"/>
      <c r="H950" s="9"/>
      <c r="I950" s="9"/>
      <c r="L950" s="180"/>
      <c r="M950" s="180"/>
      <c r="O950" s="180"/>
      <c r="P950" s="180"/>
      <c r="Q950" s="180"/>
      <c r="R950" s="180"/>
      <c r="S950" s="180"/>
    </row>
    <row r="951" spans="1:19" ht="16.5" customHeight="1">
      <c r="A951" s="180"/>
      <c r="B951" s="180"/>
      <c r="C951" s="180"/>
      <c r="D951" s="181"/>
      <c r="E951" s="181"/>
      <c r="F951" s="181"/>
      <c r="H951" s="9"/>
      <c r="I951" s="9"/>
      <c r="L951" s="180"/>
      <c r="M951" s="180"/>
      <c r="O951" s="180"/>
      <c r="P951" s="180"/>
      <c r="Q951" s="180"/>
      <c r="R951" s="180"/>
      <c r="S951" s="180"/>
    </row>
    <row r="952" spans="1:19" ht="16.5" customHeight="1">
      <c r="A952" s="180"/>
      <c r="B952" s="180"/>
      <c r="C952" s="180"/>
      <c r="D952" s="181"/>
      <c r="E952" s="181"/>
      <c r="F952" s="181"/>
      <c r="H952" s="9"/>
      <c r="I952" s="9"/>
      <c r="L952" s="180"/>
      <c r="M952" s="180"/>
      <c r="O952" s="180"/>
      <c r="P952" s="180"/>
      <c r="Q952" s="180"/>
      <c r="R952" s="180"/>
      <c r="S952" s="180"/>
    </row>
    <row r="953" spans="1:19" ht="16.5" customHeight="1">
      <c r="A953" s="180"/>
      <c r="B953" s="180"/>
      <c r="C953" s="180"/>
      <c r="D953" s="181"/>
      <c r="E953" s="181"/>
      <c r="F953" s="181"/>
      <c r="H953" s="9"/>
      <c r="I953" s="9"/>
      <c r="L953" s="180"/>
      <c r="M953" s="180"/>
      <c r="O953" s="180"/>
      <c r="P953" s="180"/>
      <c r="Q953" s="180"/>
      <c r="R953" s="180"/>
      <c r="S953" s="180"/>
    </row>
    <row r="954" spans="1:19" ht="16.5" customHeight="1">
      <c r="A954" s="180"/>
      <c r="B954" s="180"/>
      <c r="C954" s="180"/>
      <c r="D954" s="181"/>
      <c r="E954" s="181"/>
      <c r="F954" s="181"/>
      <c r="H954" s="9"/>
      <c r="I954" s="9"/>
      <c r="L954" s="180"/>
      <c r="M954" s="180"/>
      <c r="O954" s="180"/>
      <c r="P954" s="180"/>
      <c r="Q954" s="180"/>
      <c r="R954" s="180"/>
      <c r="S954" s="180"/>
    </row>
    <row r="955" spans="1:19" ht="16.5" customHeight="1">
      <c r="A955" s="180"/>
      <c r="B955" s="180"/>
      <c r="C955" s="180"/>
      <c r="D955" s="181"/>
      <c r="E955" s="181"/>
      <c r="F955" s="181"/>
      <c r="H955" s="9"/>
      <c r="I955" s="9"/>
      <c r="L955" s="180"/>
      <c r="M955" s="180"/>
      <c r="O955" s="180"/>
      <c r="P955" s="180"/>
      <c r="Q955" s="180"/>
      <c r="R955" s="180"/>
      <c r="S955" s="180"/>
    </row>
    <row r="956" spans="1:19" ht="16.5" customHeight="1">
      <c r="A956" s="180"/>
      <c r="B956" s="180"/>
      <c r="C956" s="180"/>
      <c r="D956" s="181"/>
      <c r="E956" s="181"/>
      <c r="F956" s="181"/>
      <c r="H956" s="9"/>
      <c r="I956" s="9"/>
      <c r="L956" s="180"/>
      <c r="M956" s="180"/>
      <c r="O956" s="180"/>
      <c r="P956" s="180"/>
      <c r="Q956" s="180"/>
      <c r="R956" s="180"/>
      <c r="S956" s="180"/>
    </row>
    <row r="957" spans="1:19" ht="16.5" customHeight="1">
      <c r="A957" s="180"/>
      <c r="B957" s="180"/>
      <c r="C957" s="180"/>
      <c r="D957" s="181"/>
      <c r="E957" s="181"/>
      <c r="F957" s="181"/>
      <c r="H957" s="9"/>
      <c r="I957" s="9"/>
      <c r="L957" s="180"/>
      <c r="M957" s="180"/>
      <c r="O957" s="180"/>
      <c r="P957" s="180"/>
      <c r="Q957" s="180"/>
      <c r="R957" s="180"/>
      <c r="S957" s="180"/>
    </row>
    <row r="958" spans="1:19" ht="16.5" customHeight="1">
      <c r="A958" s="180"/>
      <c r="B958" s="180"/>
      <c r="C958" s="180"/>
      <c r="D958" s="181"/>
      <c r="E958" s="181"/>
      <c r="F958" s="181"/>
      <c r="H958" s="9"/>
      <c r="I958" s="9"/>
      <c r="L958" s="180"/>
      <c r="M958" s="180"/>
      <c r="O958" s="180"/>
      <c r="P958" s="180"/>
      <c r="Q958" s="180"/>
      <c r="R958" s="180"/>
      <c r="S958" s="180"/>
    </row>
    <row r="959" spans="1:19" ht="16.5" customHeight="1">
      <c r="A959" s="180"/>
      <c r="B959" s="180"/>
      <c r="C959" s="180"/>
      <c r="D959" s="181"/>
      <c r="E959" s="181"/>
      <c r="F959" s="181"/>
      <c r="H959" s="9"/>
      <c r="I959" s="9"/>
      <c r="L959" s="180"/>
      <c r="M959" s="180"/>
      <c r="O959" s="180"/>
      <c r="P959" s="180"/>
      <c r="Q959" s="180"/>
      <c r="R959" s="180"/>
      <c r="S959" s="180"/>
    </row>
    <row r="960" spans="1:19" ht="16.5" customHeight="1">
      <c r="A960" s="180"/>
      <c r="B960" s="180"/>
      <c r="C960" s="180"/>
      <c r="D960" s="181"/>
      <c r="E960" s="181"/>
      <c r="F960" s="181"/>
      <c r="H960" s="9"/>
      <c r="I960" s="9"/>
      <c r="L960" s="180"/>
      <c r="M960" s="180"/>
      <c r="O960" s="180"/>
      <c r="P960" s="180"/>
      <c r="Q960" s="180"/>
      <c r="R960" s="180"/>
      <c r="S960" s="180"/>
    </row>
    <row r="961" spans="1:19" ht="16.5" customHeight="1">
      <c r="A961" s="180"/>
      <c r="B961" s="180"/>
      <c r="C961" s="180"/>
      <c r="D961" s="181"/>
      <c r="E961" s="181"/>
      <c r="F961" s="181"/>
      <c r="H961" s="9"/>
      <c r="I961" s="9"/>
      <c r="L961" s="180"/>
      <c r="M961" s="180"/>
      <c r="O961" s="180"/>
      <c r="P961" s="180"/>
      <c r="Q961" s="180"/>
      <c r="R961" s="180"/>
      <c r="S961" s="180"/>
    </row>
    <row r="962" spans="1:19" ht="16.5" customHeight="1">
      <c r="A962" s="180"/>
      <c r="B962" s="180"/>
      <c r="C962" s="180"/>
      <c r="D962" s="181"/>
      <c r="E962" s="181"/>
      <c r="F962" s="181"/>
      <c r="H962" s="9"/>
      <c r="I962" s="9"/>
      <c r="L962" s="180"/>
      <c r="M962" s="180"/>
      <c r="O962" s="180"/>
      <c r="P962" s="180"/>
      <c r="Q962" s="180"/>
      <c r="R962" s="180"/>
      <c r="S962" s="180"/>
    </row>
    <row r="963" spans="1:19" ht="16.5" customHeight="1">
      <c r="A963" s="180"/>
      <c r="B963" s="180"/>
      <c r="C963" s="180"/>
      <c r="D963" s="181"/>
      <c r="E963" s="181"/>
      <c r="F963" s="181"/>
      <c r="H963" s="9"/>
      <c r="I963" s="9"/>
      <c r="L963" s="180"/>
      <c r="M963" s="180"/>
      <c r="O963" s="180"/>
      <c r="P963" s="180"/>
      <c r="Q963" s="180"/>
      <c r="R963" s="180"/>
      <c r="S963" s="180"/>
    </row>
    <row r="964" spans="1:19" ht="16.5" customHeight="1">
      <c r="A964" s="180"/>
      <c r="B964" s="180"/>
      <c r="C964" s="180"/>
      <c r="D964" s="181"/>
      <c r="E964" s="181"/>
      <c r="F964" s="181"/>
      <c r="H964" s="9"/>
      <c r="I964" s="9"/>
      <c r="L964" s="180"/>
      <c r="M964" s="180"/>
      <c r="O964" s="180"/>
      <c r="P964" s="180"/>
      <c r="Q964" s="180"/>
      <c r="R964" s="180"/>
      <c r="S964" s="180"/>
    </row>
    <row r="965" spans="1:19" ht="16.5" customHeight="1">
      <c r="A965" s="180"/>
      <c r="B965" s="180"/>
      <c r="C965" s="180"/>
      <c r="D965" s="181"/>
      <c r="E965" s="181"/>
      <c r="F965" s="181"/>
      <c r="H965" s="9"/>
      <c r="I965" s="9"/>
      <c r="L965" s="180"/>
      <c r="M965" s="180"/>
      <c r="O965" s="180"/>
      <c r="P965" s="180"/>
      <c r="Q965" s="180"/>
      <c r="R965" s="180"/>
      <c r="S965" s="180"/>
    </row>
    <row r="966" spans="1:19" ht="16.5" customHeight="1">
      <c r="A966" s="180"/>
      <c r="B966" s="180"/>
      <c r="C966" s="180"/>
      <c r="D966" s="181"/>
      <c r="E966" s="181"/>
      <c r="F966" s="181"/>
      <c r="H966" s="9"/>
      <c r="I966" s="9"/>
      <c r="L966" s="180"/>
      <c r="M966" s="180"/>
      <c r="O966" s="180"/>
      <c r="P966" s="180"/>
      <c r="Q966" s="180"/>
      <c r="R966" s="180"/>
      <c r="S966" s="180"/>
    </row>
    <row r="967" spans="1:19" ht="16.5" customHeight="1">
      <c r="A967" s="180"/>
      <c r="B967" s="180"/>
      <c r="C967" s="180"/>
      <c r="D967" s="181"/>
      <c r="E967" s="181"/>
      <c r="F967" s="181"/>
      <c r="H967" s="9"/>
      <c r="I967" s="9"/>
      <c r="L967" s="180"/>
      <c r="M967" s="180"/>
      <c r="O967" s="180"/>
      <c r="P967" s="180"/>
      <c r="Q967" s="180"/>
      <c r="R967" s="180"/>
      <c r="S967" s="180"/>
    </row>
    <row r="968" spans="1:19" ht="16.5" customHeight="1">
      <c r="A968" s="180"/>
      <c r="B968" s="180"/>
      <c r="C968" s="180"/>
      <c r="D968" s="181"/>
      <c r="E968" s="181"/>
      <c r="F968" s="181"/>
      <c r="H968" s="9"/>
      <c r="I968" s="9"/>
      <c r="L968" s="180"/>
      <c r="M968" s="180"/>
      <c r="O968" s="180"/>
      <c r="P968" s="180"/>
      <c r="Q968" s="180"/>
      <c r="R968" s="180"/>
      <c r="S968" s="180"/>
    </row>
    <row r="969" spans="1:19" ht="16.5" customHeight="1">
      <c r="A969" s="180"/>
      <c r="B969" s="180"/>
      <c r="C969" s="180"/>
      <c r="D969" s="181"/>
      <c r="E969" s="181"/>
      <c r="F969" s="181"/>
      <c r="H969" s="9"/>
      <c r="I969" s="9"/>
      <c r="L969" s="180"/>
      <c r="M969" s="180"/>
      <c r="O969" s="180"/>
      <c r="P969" s="180"/>
      <c r="Q969" s="180"/>
      <c r="R969" s="180"/>
      <c r="S969" s="180"/>
    </row>
    <row r="970" spans="1:19" ht="16.5" customHeight="1">
      <c r="A970" s="180"/>
      <c r="B970" s="180"/>
      <c r="C970" s="180"/>
      <c r="D970" s="181"/>
      <c r="E970" s="181"/>
      <c r="F970" s="181"/>
      <c r="H970" s="9"/>
      <c r="I970" s="9"/>
      <c r="L970" s="180"/>
      <c r="M970" s="180"/>
      <c r="O970" s="180"/>
      <c r="P970" s="180"/>
      <c r="Q970" s="180"/>
      <c r="R970" s="180"/>
      <c r="S970" s="180"/>
    </row>
    <row r="971" spans="1:19" ht="16.5" customHeight="1">
      <c r="A971" s="180"/>
      <c r="B971" s="180"/>
      <c r="C971" s="180"/>
      <c r="D971" s="181"/>
      <c r="E971" s="181"/>
      <c r="F971" s="181"/>
      <c r="H971" s="9"/>
      <c r="I971" s="9"/>
      <c r="L971" s="180"/>
      <c r="M971" s="180"/>
      <c r="O971" s="180"/>
      <c r="P971" s="180"/>
      <c r="Q971" s="180"/>
      <c r="R971" s="180"/>
      <c r="S971" s="180"/>
    </row>
    <row r="972" spans="1:19" ht="16.5" customHeight="1">
      <c r="A972" s="180"/>
      <c r="B972" s="180"/>
      <c r="C972" s="180"/>
      <c r="D972" s="181"/>
      <c r="E972" s="181"/>
      <c r="F972" s="181"/>
      <c r="H972" s="9"/>
      <c r="I972" s="9"/>
      <c r="L972" s="180"/>
      <c r="M972" s="180"/>
      <c r="O972" s="180"/>
      <c r="P972" s="180"/>
      <c r="Q972" s="180"/>
      <c r="R972" s="180"/>
      <c r="S972" s="180"/>
    </row>
    <row r="973" spans="1:19" ht="16.5" customHeight="1">
      <c r="A973" s="180"/>
      <c r="B973" s="180"/>
      <c r="C973" s="180"/>
      <c r="D973" s="181"/>
      <c r="E973" s="181"/>
      <c r="F973" s="181"/>
      <c r="H973" s="9"/>
      <c r="I973" s="9"/>
      <c r="L973" s="180"/>
      <c r="M973" s="180"/>
      <c r="O973" s="180"/>
      <c r="P973" s="180"/>
      <c r="Q973" s="180"/>
      <c r="R973" s="180"/>
      <c r="S973" s="180"/>
    </row>
    <row r="974" spans="1:19" ht="16.5" customHeight="1">
      <c r="A974" s="180"/>
      <c r="B974" s="180"/>
      <c r="C974" s="180"/>
      <c r="D974" s="181"/>
      <c r="E974" s="181"/>
      <c r="F974" s="181"/>
      <c r="H974" s="9"/>
      <c r="I974" s="9"/>
      <c r="L974" s="180"/>
      <c r="M974" s="180"/>
      <c r="O974" s="180"/>
      <c r="P974" s="180"/>
      <c r="Q974" s="180"/>
      <c r="R974" s="180"/>
      <c r="S974" s="180"/>
    </row>
    <row r="975" spans="1:19" ht="16.5" customHeight="1">
      <c r="A975" s="180"/>
      <c r="B975" s="180"/>
      <c r="C975" s="180"/>
      <c r="D975" s="181"/>
      <c r="E975" s="181"/>
      <c r="F975" s="181"/>
      <c r="H975" s="9"/>
      <c r="I975" s="9"/>
      <c r="L975" s="180"/>
      <c r="M975" s="180"/>
      <c r="O975" s="180"/>
      <c r="P975" s="180"/>
      <c r="Q975" s="180"/>
      <c r="R975" s="180"/>
      <c r="S975" s="180"/>
    </row>
    <row r="976" spans="1:19" ht="16.5" customHeight="1">
      <c r="A976" s="180"/>
      <c r="B976" s="180"/>
      <c r="C976" s="180"/>
      <c r="D976" s="181"/>
      <c r="E976" s="181"/>
      <c r="F976" s="181"/>
      <c r="H976" s="9"/>
      <c r="I976" s="9"/>
      <c r="L976" s="180"/>
      <c r="M976" s="180"/>
      <c r="O976" s="180"/>
      <c r="P976" s="180"/>
      <c r="Q976" s="180"/>
      <c r="R976" s="180"/>
      <c r="S976" s="180"/>
    </row>
    <row r="977" spans="1:19" ht="16.5" customHeight="1">
      <c r="A977" s="180"/>
      <c r="B977" s="180"/>
      <c r="C977" s="180"/>
      <c r="D977" s="181"/>
      <c r="E977" s="181"/>
      <c r="F977" s="181"/>
      <c r="H977" s="9"/>
      <c r="I977" s="9"/>
      <c r="L977" s="180"/>
      <c r="M977" s="180"/>
      <c r="O977" s="180"/>
      <c r="P977" s="180"/>
      <c r="Q977" s="180"/>
      <c r="R977" s="180"/>
      <c r="S977" s="180"/>
    </row>
    <row r="978" spans="1:19" ht="16.5" customHeight="1">
      <c r="A978" s="180"/>
      <c r="B978" s="180"/>
      <c r="C978" s="180"/>
      <c r="D978" s="181"/>
      <c r="E978" s="181"/>
      <c r="F978" s="181"/>
      <c r="H978" s="9"/>
      <c r="I978" s="9"/>
      <c r="L978" s="180"/>
      <c r="M978" s="180"/>
      <c r="O978" s="180"/>
      <c r="P978" s="180"/>
      <c r="Q978" s="180"/>
      <c r="R978" s="180"/>
      <c r="S978" s="180"/>
    </row>
    <row r="979" spans="1:19" ht="16.5" customHeight="1">
      <c r="A979" s="180"/>
      <c r="B979" s="180"/>
      <c r="C979" s="180"/>
      <c r="D979" s="181"/>
      <c r="E979" s="181"/>
      <c r="F979" s="181"/>
      <c r="H979" s="9"/>
      <c r="I979" s="9"/>
      <c r="L979" s="180"/>
      <c r="M979" s="180"/>
      <c r="O979" s="180"/>
      <c r="P979" s="180"/>
      <c r="Q979" s="180"/>
      <c r="R979" s="180"/>
      <c r="S979" s="180"/>
    </row>
    <row r="980" spans="1:19" ht="16.5" customHeight="1">
      <c r="A980" s="180"/>
      <c r="B980" s="180"/>
      <c r="C980" s="180"/>
      <c r="D980" s="181"/>
      <c r="E980" s="181"/>
      <c r="F980" s="181"/>
      <c r="H980" s="9"/>
      <c r="I980" s="9"/>
      <c r="L980" s="180"/>
      <c r="M980" s="180"/>
      <c r="O980" s="180"/>
      <c r="P980" s="180"/>
      <c r="Q980" s="180"/>
      <c r="R980" s="180"/>
      <c r="S980" s="180"/>
    </row>
    <row r="981" spans="1:19" ht="16.5" customHeight="1">
      <c r="A981" s="180"/>
      <c r="B981" s="180"/>
      <c r="C981" s="180"/>
      <c r="D981" s="181"/>
      <c r="E981" s="181"/>
      <c r="F981" s="181"/>
      <c r="H981" s="9"/>
      <c r="I981" s="9"/>
      <c r="L981" s="180"/>
      <c r="M981" s="180"/>
      <c r="O981" s="180"/>
      <c r="P981" s="180"/>
      <c r="Q981" s="180"/>
      <c r="R981" s="180"/>
      <c r="S981" s="180"/>
    </row>
    <row r="982" spans="1:19" ht="16.5" customHeight="1">
      <c r="A982" s="180"/>
      <c r="B982" s="180"/>
      <c r="C982" s="180"/>
      <c r="D982" s="181"/>
      <c r="E982" s="181"/>
      <c r="F982" s="181"/>
      <c r="H982" s="9"/>
      <c r="I982" s="9"/>
      <c r="L982" s="180"/>
      <c r="M982" s="180"/>
      <c r="O982" s="180"/>
      <c r="P982" s="180"/>
      <c r="Q982" s="180"/>
      <c r="R982" s="180"/>
      <c r="S982" s="180"/>
    </row>
    <row r="983" spans="1:19" ht="16.5" customHeight="1">
      <c r="A983" s="180"/>
      <c r="B983" s="180"/>
      <c r="C983" s="180"/>
      <c r="D983" s="181"/>
      <c r="E983" s="181"/>
      <c r="F983" s="181"/>
      <c r="H983" s="9"/>
      <c r="I983" s="9"/>
      <c r="L983" s="180"/>
      <c r="M983" s="180"/>
      <c r="O983" s="180"/>
      <c r="P983" s="180"/>
      <c r="Q983" s="180"/>
      <c r="R983" s="180"/>
      <c r="S983" s="180"/>
    </row>
    <row r="984" spans="1:19" ht="16.5" customHeight="1">
      <c r="A984" s="180"/>
      <c r="B984" s="180"/>
      <c r="C984" s="180"/>
      <c r="D984" s="181"/>
      <c r="E984" s="181"/>
      <c r="F984" s="181"/>
      <c r="H984" s="9"/>
      <c r="I984" s="9"/>
      <c r="L984" s="180"/>
      <c r="M984" s="180"/>
      <c r="O984" s="180"/>
      <c r="P984" s="180"/>
      <c r="Q984" s="180"/>
      <c r="R984" s="180"/>
      <c r="S984" s="180"/>
    </row>
    <row r="985" spans="1:19" ht="16.5" customHeight="1">
      <c r="A985" s="180"/>
      <c r="B985" s="180"/>
      <c r="C985" s="180"/>
      <c r="D985" s="181"/>
      <c r="E985" s="181"/>
      <c r="F985" s="181"/>
      <c r="H985" s="9"/>
      <c r="I985" s="9"/>
      <c r="L985" s="180"/>
      <c r="M985" s="180"/>
      <c r="O985" s="180"/>
      <c r="P985" s="180"/>
      <c r="Q985" s="180"/>
      <c r="R985" s="180"/>
      <c r="S985" s="180"/>
    </row>
    <row r="986" spans="1:19" ht="16.5" customHeight="1">
      <c r="A986" s="180"/>
      <c r="B986" s="180"/>
      <c r="C986" s="180"/>
      <c r="D986" s="181"/>
      <c r="E986" s="181"/>
      <c r="F986" s="181"/>
      <c r="H986" s="9"/>
      <c r="I986" s="9"/>
      <c r="L986" s="180"/>
      <c r="M986" s="180"/>
      <c r="O986" s="180"/>
      <c r="P986" s="180"/>
      <c r="Q986" s="180"/>
      <c r="R986" s="180"/>
      <c r="S986" s="180"/>
    </row>
    <row r="987" spans="1:19" ht="16.5" customHeight="1">
      <c r="A987" s="180"/>
      <c r="B987" s="180"/>
      <c r="C987" s="180"/>
      <c r="D987" s="181"/>
      <c r="E987" s="181"/>
      <c r="F987" s="181"/>
      <c r="H987" s="9"/>
      <c r="I987" s="9"/>
      <c r="L987" s="180"/>
      <c r="M987" s="180"/>
      <c r="O987" s="180"/>
      <c r="P987" s="180"/>
      <c r="Q987" s="180"/>
      <c r="R987" s="180"/>
      <c r="S987" s="180"/>
    </row>
    <row r="988" spans="1:19" ht="16.5" customHeight="1">
      <c r="A988" s="180"/>
      <c r="B988" s="180"/>
      <c r="C988" s="180"/>
      <c r="D988" s="181"/>
      <c r="E988" s="181"/>
      <c r="F988" s="181"/>
      <c r="H988" s="9"/>
      <c r="I988" s="9"/>
      <c r="L988" s="180"/>
      <c r="M988" s="180"/>
      <c r="O988" s="180"/>
      <c r="P988" s="180"/>
      <c r="Q988" s="180"/>
      <c r="R988" s="180"/>
      <c r="S988" s="180"/>
    </row>
    <row r="989" spans="1:19" ht="16.5" customHeight="1">
      <c r="A989" s="180"/>
      <c r="B989" s="180"/>
      <c r="C989" s="180"/>
      <c r="D989" s="181"/>
      <c r="E989" s="181"/>
      <c r="F989" s="181"/>
      <c r="H989" s="9"/>
      <c r="I989" s="9"/>
      <c r="L989" s="180"/>
      <c r="M989" s="180"/>
      <c r="O989" s="180"/>
      <c r="P989" s="180"/>
      <c r="Q989" s="180"/>
      <c r="R989" s="180"/>
      <c r="S989" s="180"/>
    </row>
    <row r="990" spans="1:19" ht="16.5" customHeight="1">
      <c r="A990" s="180"/>
      <c r="B990" s="180"/>
      <c r="C990" s="180"/>
      <c r="D990" s="181"/>
      <c r="E990" s="181"/>
      <c r="F990" s="181"/>
      <c r="H990" s="9"/>
      <c r="I990" s="9"/>
      <c r="L990" s="180"/>
      <c r="M990" s="180"/>
      <c r="O990" s="180"/>
      <c r="P990" s="180"/>
      <c r="Q990" s="180"/>
      <c r="R990" s="180"/>
      <c r="S990" s="180"/>
    </row>
    <row r="991" spans="1:19" ht="16.5" customHeight="1">
      <c r="A991" s="180"/>
      <c r="B991" s="180"/>
      <c r="C991" s="180"/>
      <c r="D991" s="181"/>
      <c r="E991" s="181"/>
      <c r="F991" s="181"/>
      <c r="H991" s="9"/>
      <c r="I991" s="9"/>
      <c r="L991" s="180"/>
      <c r="M991" s="180"/>
      <c r="O991" s="180"/>
      <c r="P991" s="180"/>
      <c r="Q991" s="180"/>
      <c r="R991" s="180"/>
      <c r="S991" s="180"/>
    </row>
    <row r="992" spans="1:19" ht="16.5" customHeight="1">
      <c r="A992" s="180"/>
      <c r="B992" s="180"/>
      <c r="C992" s="180"/>
      <c r="D992" s="181"/>
      <c r="E992" s="181"/>
      <c r="F992" s="181"/>
      <c r="H992" s="9"/>
      <c r="I992" s="9"/>
      <c r="L992" s="180"/>
      <c r="M992" s="180"/>
      <c r="O992" s="180"/>
      <c r="P992" s="180"/>
      <c r="Q992" s="180"/>
      <c r="R992" s="180"/>
      <c r="S992" s="180"/>
    </row>
    <row r="993" spans="1:19" ht="16.5" customHeight="1">
      <c r="A993" s="180"/>
      <c r="B993" s="180"/>
      <c r="C993" s="180"/>
      <c r="D993" s="181"/>
      <c r="E993" s="181"/>
      <c r="F993" s="181"/>
      <c r="H993" s="9"/>
      <c r="I993" s="9"/>
      <c r="L993" s="180"/>
      <c r="M993" s="180"/>
      <c r="O993" s="180"/>
      <c r="P993" s="180"/>
      <c r="Q993" s="180"/>
      <c r="R993" s="180"/>
      <c r="S993" s="180"/>
    </row>
    <row r="994" spans="1:19" ht="16.5" customHeight="1">
      <c r="A994" s="180"/>
      <c r="B994" s="180"/>
      <c r="C994" s="180"/>
      <c r="D994" s="181"/>
      <c r="E994" s="181"/>
      <c r="F994" s="181"/>
      <c r="H994" s="9"/>
      <c r="I994" s="9"/>
      <c r="L994" s="180"/>
      <c r="M994" s="180"/>
      <c r="O994" s="180"/>
      <c r="P994" s="180"/>
      <c r="Q994" s="180"/>
      <c r="R994" s="180"/>
      <c r="S994" s="180"/>
    </row>
    <row r="995" spans="1:19" ht="16.5" customHeight="1">
      <c r="A995" s="180"/>
      <c r="B995" s="180"/>
      <c r="C995" s="180"/>
      <c r="D995" s="181"/>
      <c r="E995" s="181"/>
      <c r="F995" s="181"/>
      <c r="H995" s="9"/>
      <c r="I995" s="9"/>
      <c r="L995" s="180"/>
      <c r="M995" s="180"/>
      <c r="O995" s="180"/>
      <c r="P995" s="180"/>
      <c r="Q995" s="180"/>
      <c r="R995" s="180"/>
      <c r="S995" s="180"/>
    </row>
    <row r="996" spans="1:19" ht="16.5" customHeight="1">
      <c r="A996" s="180"/>
      <c r="B996" s="180"/>
      <c r="C996" s="180"/>
      <c r="D996" s="181"/>
      <c r="E996" s="181"/>
      <c r="F996" s="181"/>
      <c r="H996" s="9"/>
      <c r="I996" s="9"/>
      <c r="L996" s="180"/>
      <c r="M996" s="180"/>
      <c r="O996" s="180"/>
      <c r="P996" s="180"/>
      <c r="Q996" s="180"/>
      <c r="R996" s="180"/>
      <c r="S996" s="180"/>
    </row>
    <row r="997" spans="1:19" ht="16.5" customHeight="1">
      <c r="A997" s="180"/>
      <c r="B997" s="180"/>
      <c r="C997" s="180"/>
      <c r="D997" s="181"/>
      <c r="E997" s="181"/>
      <c r="F997" s="181"/>
      <c r="H997" s="9"/>
      <c r="I997" s="9"/>
      <c r="L997" s="180"/>
      <c r="M997" s="180"/>
      <c r="O997" s="180"/>
      <c r="P997" s="180"/>
      <c r="Q997" s="180"/>
      <c r="R997" s="180"/>
      <c r="S997" s="180"/>
    </row>
    <row r="998" spans="1:19" ht="16.5" customHeight="1">
      <c r="A998" s="180"/>
      <c r="B998" s="180"/>
      <c r="C998" s="180"/>
      <c r="D998" s="181"/>
      <c r="E998" s="181"/>
      <c r="F998" s="181"/>
      <c r="H998" s="9"/>
      <c r="I998" s="9"/>
      <c r="L998" s="180"/>
      <c r="M998" s="180"/>
      <c r="O998" s="180"/>
      <c r="P998" s="180"/>
      <c r="Q998" s="180"/>
      <c r="R998" s="180"/>
      <c r="S998" s="180"/>
    </row>
    <row r="999" spans="1:19" ht="16.5" customHeight="1">
      <c r="A999" s="180"/>
      <c r="B999" s="180"/>
      <c r="C999" s="180"/>
      <c r="D999" s="181"/>
      <c r="E999" s="181"/>
      <c r="F999" s="181"/>
      <c r="H999" s="9"/>
      <c r="I999" s="9"/>
      <c r="L999" s="180"/>
      <c r="M999" s="180"/>
      <c r="O999" s="180"/>
      <c r="P999" s="180"/>
      <c r="Q999" s="180"/>
      <c r="R999" s="180"/>
      <c r="S999" s="180"/>
    </row>
    <row r="1000" spans="1:19" ht="16.5" customHeight="1">
      <c r="A1000" s="180"/>
      <c r="B1000" s="180"/>
      <c r="C1000" s="180"/>
      <c r="D1000" s="181"/>
      <c r="E1000" s="181"/>
      <c r="F1000" s="181"/>
      <c r="H1000" s="9"/>
      <c r="I1000" s="9"/>
      <c r="L1000" s="180"/>
      <c r="M1000" s="180"/>
      <c r="O1000" s="180"/>
      <c r="P1000" s="180"/>
      <c r="Q1000" s="180"/>
      <c r="R1000" s="180"/>
      <c r="S1000" s="180"/>
    </row>
  </sheetData>
  <autoFilter ref="A2:T319"/>
  <mergeCells count="488">
    <mergeCell ref="A317:A318"/>
    <mergeCell ref="B317:B318"/>
    <mergeCell ref="C317:C318"/>
    <mergeCell ref="D317:D318"/>
    <mergeCell ref="E317:E318"/>
    <mergeCell ref="F317:F318"/>
    <mergeCell ref="B311:B312"/>
    <mergeCell ref="C311:C312"/>
    <mergeCell ref="A313:A314"/>
    <mergeCell ref="B313:B314"/>
    <mergeCell ref="C313:C314"/>
    <mergeCell ref="B315:B316"/>
    <mergeCell ref="C315:C316"/>
    <mergeCell ref="D311:D312"/>
    <mergeCell ref="E311:E312"/>
    <mergeCell ref="D313:D314"/>
    <mergeCell ref="E313:E314"/>
    <mergeCell ref="F313:F314"/>
    <mergeCell ref="D315:D316"/>
    <mergeCell ref="E315:E316"/>
    <mergeCell ref="F315:F316"/>
    <mergeCell ref="A307:A310"/>
    <mergeCell ref="B307:B310"/>
    <mergeCell ref="C307:C310"/>
    <mergeCell ref="D307:D310"/>
    <mergeCell ref="E307:E310"/>
    <mergeCell ref="F307:F310"/>
    <mergeCell ref="A311:A312"/>
    <mergeCell ref="F311:F312"/>
    <mergeCell ref="A315:A316"/>
    <mergeCell ref="B251:B252"/>
    <mergeCell ref="C251:C252"/>
    <mergeCell ref="D251:D252"/>
    <mergeCell ref="E251:E252"/>
    <mergeCell ref="F251:F252"/>
    <mergeCell ref="A251:A252"/>
    <mergeCell ref="A253:A254"/>
    <mergeCell ref="B253:B254"/>
    <mergeCell ref="C253:C254"/>
    <mergeCell ref="D253:D254"/>
    <mergeCell ref="E253:E254"/>
    <mergeCell ref="F253:F254"/>
    <mergeCell ref="D249:D250"/>
    <mergeCell ref="E249:E250"/>
    <mergeCell ref="A246:A248"/>
    <mergeCell ref="B246:B248"/>
    <mergeCell ref="C246:C248"/>
    <mergeCell ref="D246:D248"/>
    <mergeCell ref="E246:E248"/>
    <mergeCell ref="F246:F248"/>
    <mergeCell ref="A249:A250"/>
    <mergeCell ref="F249:F250"/>
    <mergeCell ref="B249:B250"/>
    <mergeCell ref="C249:C250"/>
    <mergeCell ref="E241:E242"/>
    <mergeCell ref="F241:F242"/>
    <mergeCell ref="A241:A242"/>
    <mergeCell ref="A243:A245"/>
    <mergeCell ref="B243:B245"/>
    <mergeCell ref="C243:C245"/>
    <mergeCell ref="D243:D245"/>
    <mergeCell ref="E243:E245"/>
    <mergeCell ref="F243:F245"/>
    <mergeCell ref="C241:C242"/>
    <mergeCell ref="D241:D242"/>
    <mergeCell ref="F161:F163"/>
    <mergeCell ref="C164:C167"/>
    <mergeCell ref="D164:D167"/>
    <mergeCell ref="E164:E167"/>
    <mergeCell ref="F164:F167"/>
    <mergeCell ref="D216:D218"/>
    <mergeCell ref="E216:E218"/>
    <mergeCell ref="A213:A215"/>
    <mergeCell ref="B213:B215"/>
    <mergeCell ref="C213:C215"/>
    <mergeCell ref="D213:D215"/>
    <mergeCell ref="E213:E215"/>
    <mergeCell ref="F213:F215"/>
    <mergeCell ref="A216:A218"/>
    <mergeCell ref="F216:F218"/>
    <mergeCell ref="F199:F201"/>
    <mergeCell ref="A202:A204"/>
    <mergeCell ref="F202:F204"/>
    <mergeCell ref="B202:B204"/>
    <mergeCell ref="C202:C204"/>
    <mergeCell ref="B205:B208"/>
    <mergeCell ref="C205:C208"/>
    <mergeCell ref="D205:D208"/>
    <mergeCell ref="E205:E208"/>
    <mergeCell ref="C120:C121"/>
    <mergeCell ref="D120:D121"/>
    <mergeCell ref="E120:E121"/>
    <mergeCell ref="F120:F121"/>
    <mergeCell ref="D132:D133"/>
    <mergeCell ref="E132:E133"/>
    <mergeCell ref="F132:F133"/>
    <mergeCell ref="C132:C133"/>
    <mergeCell ref="C134:C135"/>
    <mergeCell ref="D134:D135"/>
    <mergeCell ref="E134:E135"/>
    <mergeCell ref="F134:F135"/>
    <mergeCell ref="A281:A282"/>
    <mergeCell ref="B281:B282"/>
    <mergeCell ref="C281:C282"/>
    <mergeCell ref="D281:D282"/>
    <mergeCell ref="E281:E282"/>
    <mergeCell ref="F281:F282"/>
    <mergeCell ref="A284:A285"/>
    <mergeCell ref="F284:F285"/>
    <mergeCell ref="B303:B306"/>
    <mergeCell ref="C303:C306"/>
    <mergeCell ref="F303:F306"/>
    <mergeCell ref="D303:D306"/>
    <mergeCell ref="E303:E306"/>
    <mergeCell ref="A301:A302"/>
    <mergeCell ref="B301:B302"/>
    <mergeCell ref="C301:C302"/>
    <mergeCell ref="D301:D302"/>
    <mergeCell ref="E301:E302"/>
    <mergeCell ref="F301:F302"/>
    <mergeCell ref="A303:A306"/>
    <mergeCell ref="B284:B285"/>
    <mergeCell ref="C284:C285"/>
    <mergeCell ref="B287:B288"/>
    <mergeCell ref="C287:C288"/>
    <mergeCell ref="B277:B278"/>
    <mergeCell ref="C277:C278"/>
    <mergeCell ref="D277:D278"/>
    <mergeCell ref="E277:E278"/>
    <mergeCell ref="F277:F278"/>
    <mergeCell ref="A277:A278"/>
    <mergeCell ref="A279:A280"/>
    <mergeCell ref="B279:B280"/>
    <mergeCell ref="C279:C280"/>
    <mergeCell ref="D279:D280"/>
    <mergeCell ref="E279:E280"/>
    <mergeCell ref="F279:F280"/>
    <mergeCell ref="A260:A261"/>
    <mergeCell ref="B260:B261"/>
    <mergeCell ref="C260:C261"/>
    <mergeCell ref="D260:D261"/>
    <mergeCell ref="E260:E261"/>
    <mergeCell ref="F260:F261"/>
    <mergeCell ref="A255:A256"/>
    <mergeCell ref="B255:B256"/>
    <mergeCell ref="C255:C256"/>
    <mergeCell ref="D255:D256"/>
    <mergeCell ref="E255:E256"/>
    <mergeCell ref="F255:F256"/>
    <mergeCell ref="A258:A259"/>
    <mergeCell ref="D258:D259"/>
    <mergeCell ref="E258:E259"/>
    <mergeCell ref="D287:D288"/>
    <mergeCell ref="E287:E288"/>
    <mergeCell ref="F287:F288"/>
    <mergeCell ref="A287:A288"/>
    <mergeCell ref="A299:A300"/>
    <mergeCell ref="B299:B300"/>
    <mergeCell ref="C299:C300"/>
    <mergeCell ref="D299:D300"/>
    <mergeCell ref="E299:E300"/>
    <mergeCell ref="F299:F300"/>
    <mergeCell ref="D284:D285"/>
    <mergeCell ref="E284:E285"/>
    <mergeCell ref="A209:A212"/>
    <mergeCell ref="B209:B212"/>
    <mergeCell ref="C209:C212"/>
    <mergeCell ref="D209:D212"/>
    <mergeCell ref="E209:E212"/>
    <mergeCell ref="F209:F212"/>
    <mergeCell ref="B258:B259"/>
    <mergeCell ref="C258:C259"/>
    <mergeCell ref="F258:F259"/>
    <mergeCell ref="D237:D240"/>
    <mergeCell ref="E237:E240"/>
    <mergeCell ref="A231:A236"/>
    <mergeCell ref="B231:B236"/>
    <mergeCell ref="C231:C236"/>
    <mergeCell ref="D231:D236"/>
    <mergeCell ref="E231:E236"/>
    <mergeCell ref="F231:F236"/>
    <mergeCell ref="A237:A240"/>
    <mergeCell ref="F237:F240"/>
    <mergeCell ref="B237:B240"/>
    <mergeCell ref="C237:C240"/>
    <mergeCell ref="B241:B242"/>
    <mergeCell ref="F168:F171"/>
    <mergeCell ref="D175:D177"/>
    <mergeCell ref="E175:E177"/>
    <mergeCell ref="A173:A174"/>
    <mergeCell ref="B173:B174"/>
    <mergeCell ref="C173:C174"/>
    <mergeCell ref="D173:D174"/>
    <mergeCell ref="E173:E174"/>
    <mergeCell ref="F173:F174"/>
    <mergeCell ref="F220:F227"/>
    <mergeCell ref="A220:A227"/>
    <mergeCell ref="A228:A230"/>
    <mergeCell ref="B228:B230"/>
    <mergeCell ref="C228:C230"/>
    <mergeCell ref="D228:D230"/>
    <mergeCell ref="E228:E230"/>
    <mergeCell ref="F228:F230"/>
    <mergeCell ref="C151:C154"/>
    <mergeCell ref="D151:D154"/>
    <mergeCell ref="E151:E154"/>
    <mergeCell ref="F151:F154"/>
    <mergeCell ref="D155:D158"/>
    <mergeCell ref="E155:E158"/>
    <mergeCell ref="F155:F158"/>
    <mergeCell ref="C155:C158"/>
    <mergeCell ref="C159:C160"/>
    <mergeCell ref="D159:D160"/>
    <mergeCell ref="E159:E160"/>
    <mergeCell ref="F159:F160"/>
    <mergeCell ref="F205:F208"/>
    <mergeCell ref="A205:A208"/>
    <mergeCell ref="C161:C163"/>
    <mergeCell ref="D161:D163"/>
    <mergeCell ref="A161:A163"/>
    <mergeCell ref="B161:B163"/>
    <mergeCell ref="A164:A167"/>
    <mergeCell ref="B216:B218"/>
    <mergeCell ref="C216:C218"/>
    <mergeCell ref="B220:B227"/>
    <mergeCell ref="C220:C227"/>
    <mergeCell ref="D220:D227"/>
    <mergeCell ref="E220:E225"/>
    <mergeCell ref="D202:D204"/>
    <mergeCell ref="E202:E204"/>
    <mergeCell ref="A199:A201"/>
    <mergeCell ref="B199:B201"/>
    <mergeCell ref="C199:C201"/>
    <mergeCell ref="D199:D201"/>
    <mergeCell ref="E199:E201"/>
    <mergeCell ref="E161:E163"/>
    <mergeCell ref="C168:C171"/>
    <mergeCell ref="D168:D171"/>
    <mergeCell ref="E168:E171"/>
    <mergeCell ref="B164:B167"/>
    <mergeCell ref="A168:A171"/>
    <mergeCell ref="B168:B171"/>
    <mergeCell ref="A74:A76"/>
    <mergeCell ref="A77:A78"/>
    <mergeCell ref="B77:B78"/>
    <mergeCell ref="C175:C177"/>
    <mergeCell ref="F175:F177"/>
    <mergeCell ref="A109:A112"/>
    <mergeCell ref="B109:B112"/>
    <mergeCell ref="A118:A119"/>
    <mergeCell ref="B118:B119"/>
    <mergeCell ref="B120:B121"/>
    <mergeCell ref="A120:A121"/>
    <mergeCell ref="A132:A133"/>
    <mergeCell ref="B132:B133"/>
    <mergeCell ref="A134:A135"/>
    <mergeCell ref="B134:B135"/>
    <mergeCell ref="A146:A147"/>
    <mergeCell ref="A151:A154"/>
    <mergeCell ref="B151:B154"/>
    <mergeCell ref="A155:A158"/>
    <mergeCell ref="B155:B158"/>
    <mergeCell ref="B159:B160"/>
    <mergeCell ref="A175:A177"/>
    <mergeCell ref="B175:B177"/>
    <mergeCell ref="A159:A160"/>
    <mergeCell ref="A88:A89"/>
    <mergeCell ref="A91:A94"/>
    <mergeCell ref="B91:B94"/>
    <mergeCell ref="A97:A99"/>
    <mergeCell ref="B97:B99"/>
    <mergeCell ref="A100:A102"/>
    <mergeCell ref="B100:B102"/>
    <mergeCell ref="A105:A107"/>
    <mergeCell ref="B105:B107"/>
    <mergeCell ref="B146:B147"/>
    <mergeCell ref="E136:E137"/>
    <mergeCell ref="F136:F137"/>
    <mergeCell ref="L136:L137"/>
    <mergeCell ref="C138:C139"/>
    <mergeCell ref="D138:D139"/>
    <mergeCell ref="E138:E139"/>
    <mergeCell ref="F138:F139"/>
    <mergeCell ref="L138:L139"/>
    <mergeCell ref="C136:C137"/>
    <mergeCell ref="D136:D137"/>
    <mergeCell ref="D142:D143"/>
    <mergeCell ref="E142:E143"/>
    <mergeCell ref="F142:F143"/>
    <mergeCell ref="E146:E147"/>
    <mergeCell ref="F146:F147"/>
    <mergeCell ref="C142:C143"/>
    <mergeCell ref="C144:C145"/>
    <mergeCell ref="D144:D145"/>
    <mergeCell ref="E144:E145"/>
    <mergeCell ref="F144:F145"/>
    <mergeCell ref="C146:C147"/>
    <mergeCell ref="D146:D147"/>
    <mergeCell ref="A144:A145"/>
    <mergeCell ref="A136:A137"/>
    <mergeCell ref="B136:B137"/>
    <mergeCell ref="A138:A139"/>
    <mergeCell ref="B138:B139"/>
    <mergeCell ref="A140:A141"/>
    <mergeCell ref="B140:B141"/>
    <mergeCell ref="A142:A143"/>
    <mergeCell ref="B142:B143"/>
    <mergeCell ref="B144:B145"/>
    <mergeCell ref="L91:L94"/>
    <mergeCell ref="L97:L99"/>
    <mergeCell ref="L100:L102"/>
    <mergeCell ref="C77:C78"/>
    <mergeCell ref="D77:D78"/>
    <mergeCell ref="E77:E78"/>
    <mergeCell ref="D63:D66"/>
    <mergeCell ref="E63:E66"/>
    <mergeCell ref="C140:C141"/>
    <mergeCell ref="D140:D141"/>
    <mergeCell ref="E140:E141"/>
    <mergeCell ref="F140:F141"/>
    <mergeCell ref="D105:D107"/>
    <mergeCell ref="E105:E107"/>
    <mergeCell ref="F105:F107"/>
    <mergeCell ref="E118:E119"/>
    <mergeCell ref="F118:F119"/>
    <mergeCell ref="C105:C107"/>
    <mergeCell ref="C109:C112"/>
    <mergeCell ref="D109:D112"/>
    <mergeCell ref="E109:E112"/>
    <mergeCell ref="F109:F112"/>
    <mergeCell ref="C118:C119"/>
    <mergeCell ref="D118:D119"/>
    <mergeCell ref="L313:L314"/>
    <mergeCell ref="L315:L316"/>
    <mergeCell ref="L317:L318"/>
    <mergeCell ref="L281:L282"/>
    <mergeCell ref="L284:L285"/>
    <mergeCell ref="L287:L288"/>
    <mergeCell ref="L299:L300"/>
    <mergeCell ref="L301:L302"/>
    <mergeCell ref="L303:L306"/>
    <mergeCell ref="L307:L310"/>
    <mergeCell ref="L249:L250"/>
    <mergeCell ref="L251:L252"/>
    <mergeCell ref="L253:L254"/>
    <mergeCell ref="L255:L256"/>
    <mergeCell ref="L258:L259"/>
    <mergeCell ref="L260:L261"/>
    <mergeCell ref="L277:L278"/>
    <mergeCell ref="L279:L280"/>
    <mergeCell ref="L311:L312"/>
    <mergeCell ref="L213:L215"/>
    <mergeCell ref="L216:L218"/>
    <mergeCell ref="L220:L227"/>
    <mergeCell ref="L228:L230"/>
    <mergeCell ref="L231:L236"/>
    <mergeCell ref="L237:L240"/>
    <mergeCell ref="L241:L242"/>
    <mergeCell ref="L243:L245"/>
    <mergeCell ref="L246:L248"/>
    <mergeCell ref="L161:L163"/>
    <mergeCell ref="L164:L167"/>
    <mergeCell ref="L168:L171"/>
    <mergeCell ref="L173:L174"/>
    <mergeCell ref="L175:L177"/>
    <mergeCell ref="L199:L201"/>
    <mergeCell ref="L202:L204"/>
    <mergeCell ref="L205:L208"/>
    <mergeCell ref="L209:L212"/>
    <mergeCell ref="L132:L133"/>
    <mergeCell ref="L134:L135"/>
    <mergeCell ref="L140:L141"/>
    <mergeCell ref="L142:L143"/>
    <mergeCell ref="L144:L145"/>
    <mergeCell ref="L146:L147"/>
    <mergeCell ref="L151:L154"/>
    <mergeCell ref="L155:L158"/>
    <mergeCell ref="L159:L160"/>
    <mergeCell ref="M22:M45"/>
    <mergeCell ref="F23:F26"/>
    <mergeCell ref="L39:L40"/>
    <mergeCell ref="L42:L45"/>
    <mergeCell ref="F77:F78"/>
    <mergeCell ref="F63:F66"/>
    <mergeCell ref="L63:L66"/>
    <mergeCell ref="L74:L76"/>
    <mergeCell ref="L77:L78"/>
    <mergeCell ref="L27:L30"/>
    <mergeCell ref="L46:L52"/>
    <mergeCell ref="L35:L36"/>
    <mergeCell ref="L37:L38"/>
    <mergeCell ref="L23:L26"/>
    <mergeCell ref="L31:L32"/>
    <mergeCell ref="F33:F34"/>
    <mergeCell ref="L33:L34"/>
    <mergeCell ref="A14:A17"/>
    <mergeCell ref="A23:A26"/>
    <mergeCell ref="A27:A30"/>
    <mergeCell ref="A31:A32"/>
    <mergeCell ref="L105:L107"/>
    <mergeCell ref="L109:L112"/>
    <mergeCell ref="L118:L119"/>
    <mergeCell ref="L120:L121"/>
    <mergeCell ref="F14:F17"/>
    <mergeCell ref="L14:L17"/>
    <mergeCell ref="L88:L89"/>
    <mergeCell ref="C63:C66"/>
    <mergeCell ref="C91:C94"/>
    <mergeCell ref="D91:D94"/>
    <mergeCell ref="E91:E94"/>
    <mergeCell ref="F91:F94"/>
    <mergeCell ref="C97:C99"/>
    <mergeCell ref="D97:D99"/>
    <mergeCell ref="C100:C102"/>
    <mergeCell ref="D100:D102"/>
    <mergeCell ref="E100:E102"/>
    <mergeCell ref="F100:F102"/>
    <mergeCell ref="E97:E99"/>
    <mergeCell ref="F97:F99"/>
    <mergeCell ref="A42:A45"/>
    <mergeCell ref="B42:B45"/>
    <mergeCell ref="A46:A52"/>
    <mergeCell ref="B46:B52"/>
    <mergeCell ref="A63:A66"/>
    <mergeCell ref="C39:C40"/>
    <mergeCell ref="D39:D40"/>
    <mergeCell ref="F27:F30"/>
    <mergeCell ref="E39:E40"/>
    <mergeCell ref="F39:F40"/>
    <mergeCell ref="C42:C45"/>
    <mergeCell ref="D42:D45"/>
    <mergeCell ref="C46:C52"/>
    <mergeCell ref="D46:D52"/>
    <mergeCell ref="E46:E52"/>
    <mergeCell ref="F46:F52"/>
    <mergeCell ref="E42:E45"/>
    <mergeCell ref="F42:F45"/>
    <mergeCell ref="B39:B40"/>
    <mergeCell ref="B63:B66"/>
    <mergeCell ref="A33:A34"/>
    <mergeCell ref="A35:A36"/>
    <mergeCell ref="A37:A38"/>
    <mergeCell ref="A39:A40"/>
    <mergeCell ref="A4:A9"/>
    <mergeCell ref="B4:B9"/>
    <mergeCell ref="C4:C9"/>
    <mergeCell ref="D4:D9"/>
    <mergeCell ref="E4:E9"/>
    <mergeCell ref="F4:F9"/>
    <mergeCell ref="L4:L9"/>
    <mergeCell ref="A10:A12"/>
    <mergeCell ref="B10:B12"/>
    <mergeCell ref="C10:C12"/>
    <mergeCell ref="D10:D12"/>
    <mergeCell ref="E10:E12"/>
    <mergeCell ref="F10:F12"/>
    <mergeCell ref="L10:L12"/>
    <mergeCell ref="F35:F36"/>
    <mergeCell ref="B35:B36"/>
    <mergeCell ref="B37:B38"/>
    <mergeCell ref="C37:C38"/>
    <mergeCell ref="D37:D38"/>
    <mergeCell ref="E37:E38"/>
    <mergeCell ref="F37:F38"/>
    <mergeCell ref="B31:B32"/>
    <mergeCell ref="C31:C32"/>
    <mergeCell ref="D31:D32"/>
    <mergeCell ref="E31:E32"/>
    <mergeCell ref="F31:F32"/>
    <mergeCell ref="B33:B34"/>
    <mergeCell ref="C33:C34"/>
    <mergeCell ref="D33:D34"/>
    <mergeCell ref="E33:E34"/>
    <mergeCell ref="E23:E26"/>
    <mergeCell ref="D27:D30"/>
    <mergeCell ref="E27:E30"/>
    <mergeCell ref="C14:C17"/>
    <mergeCell ref="D14:D17"/>
    <mergeCell ref="E14:E17"/>
    <mergeCell ref="B14:B17"/>
    <mergeCell ref="B23:B26"/>
    <mergeCell ref="C35:C36"/>
    <mergeCell ref="D35:D36"/>
    <mergeCell ref="E35:E36"/>
    <mergeCell ref="B27:B30"/>
    <mergeCell ref="C27:C30"/>
    <mergeCell ref="C23:C26"/>
    <mergeCell ref="D23:D26"/>
  </mergeCells>
  <conditionalFormatting sqref="K123:K131">
    <cfRule type="containsText" dxfId="3393" priority="1" operator="containsText" text="NG">
      <formula>NOT(ISERROR(SEARCH(("NG"),(K123))))</formula>
    </cfRule>
  </conditionalFormatting>
  <conditionalFormatting sqref="K123:K131">
    <cfRule type="containsText" dxfId="3392" priority="2" operator="containsText" text="OK">
      <formula>NOT(ISERROR(SEARCH(("OK"),(K123))))</formula>
    </cfRule>
  </conditionalFormatting>
  <conditionalFormatting sqref="K151:K177">
    <cfRule type="containsText" dxfId="3391" priority="3" operator="containsText" text="NG">
      <formula>NOT(ISERROR(SEARCH(("NG"),(K151))))</formula>
    </cfRule>
  </conditionalFormatting>
  <conditionalFormatting sqref="K151:K177">
    <cfRule type="containsText" dxfId="3390" priority="4" operator="containsText" text="OK">
      <formula>NOT(ISERROR(SEARCH(("OK"),(K151))))</formula>
    </cfRule>
  </conditionalFormatting>
  <conditionalFormatting sqref="I46:I47">
    <cfRule type="containsText" dxfId="3389" priority="5" operator="containsText" text="NG">
      <formula>NOT(ISERROR(SEARCH(("NG"),(I46))))</formula>
    </cfRule>
  </conditionalFormatting>
  <conditionalFormatting sqref="I46:I47">
    <cfRule type="containsText" dxfId="3388" priority="6" operator="containsText" text="OK">
      <formula>NOT(ISERROR(SEARCH(("OK"),(I46))))</formula>
    </cfRule>
  </conditionalFormatting>
  <conditionalFormatting sqref="K46:K52">
    <cfRule type="containsText" dxfId="3387" priority="7" operator="containsText" text="NG">
      <formula>NOT(ISERROR(SEARCH(("NG"),(K46))))</formula>
    </cfRule>
  </conditionalFormatting>
  <conditionalFormatting sqref="K46:K52">
    <cfRule type="containsText" dxfId="3386" priority="8" operator="containsText" text="OK">
      <formula>NOT(ISERROR(SEARCH(("OK"),(K46))))</formula>
    </cfRule>
  </conditionalFormatting>
  <conditionalFormatting sqref="K178:K197">
    <cfRule type="containsText" dxfId="3385" priority="9" operator="containsText" text="NG">
      <formula>NOT(ISERROR(SEARCH(("NG"),(K178))))</formula>
    </cfRule>
  </conditionalFormatting>
  <conditionalFormatting sqref="K178:K197">
    <cfRule type="containsText" dxfId="3384" priority="10" operator="containsText" text="OK">
      <formula>NOT(ISERROR(SEARCH(("OK"),(K178))))</formula>
    </cfRule>
  </conditionalFormatting>
  <conditionalFormatting sqref="K83:K89">
    <cfRule type="containsText" dxfId="3383" priority="11" operator="containsText" text="NG">
      <formula>NOT(ISERROR(SEARCH(("NG"),(K83))))</formula>
    </cfRule>
  </conditionalFormatting>
  <conditionalFormatting sqref="K83:K89">
    <cfRule type="containsText" dxfId="3382" priority="12" operator="containsText" text="OK">
      <formula>NOT(ISERROR(SEARCH(("OK"),(K83))))</formula>
    </cfRule>
  </conditionalFormatting>
  <conditionalFormatting sqref="I258">
    <cfRule type="containsText" dxfId="3381" priority="13" operator="containsText" text="NG">
      <formula>NOT(ISERROR(SEARCH(("NG"),(I258))))</formula>
    </cfRule>
  </conditionalFormatting>
  <conditionalFormatting sqref="I258">
    <cfRule type="containsText" dxfId="3380" priority="14" operator="containsText" text="OK">
      <formula>NOT(ISERROR(SEARCH(("OK"),(I258))))</formula>
    </cfRule>
  </conditionalFormatting>
  <conditionalFormatting sqref="K262:K265">
    <cfRule type="containsText" dxfId="3379" priority="15" operator="containsText" text="NG">
      <formula>NOT(ISERROR(SEARCH(("NG"),(K262))))</formula>
    </cfRule>
  </conditionalFormatting>
  <conditionalFormatting sqref="K262:K265">
    <cfRule type="containsText" dxfId="3378" priority="16" operator="containsText" text="OK">
      <formula>NOT(ISERROR(SEARCH(("OK"),(K262))))</formula>
    </cfRule>
  </conditionalFormatting>
  <conditionalFormatting sqref="K266:K269">
    <cfRule type="containsText" dxfId="3377" priority="17" operator="containsText" text="NG">
      <formula>NOT(ISERROR(SEARCH(("NG"),(K266))))</formula>
    </cfRule>
  </conditionalFormatting>
  <conditionalFormatting sqref="K266:K269">
    <cfRule type="containsText" dxfId="3376" priority="18" operator="containsText" text="OK">
      <formula>NOT(ISERROR(SEARCH(("OK"),(K266))))</formula>
    </cfRule>
  </conditionalFormatting>
  <conditionalFormatting sqref="K270:K271">
    <cfRule type="containsText" dxfId="3375" priority="19" operator="containsText" text="NG">
      <formula>NOT(ISERROR(SEARCH(("NG"),(K270))))</formula>
    </cfRule>
  </conditionalFormatting>
  <conditionalFormatting sqref="K270:K271">
    <cfRule type="containsText" dxfId="3374" priority="20" operator="containsText" text="OK">
      <formula>NOT(ISERROR(SEARCH(("OK"),(K270))))</formula>
    </cfRule>
  </conditionalFormatting>
  <conditionalFormatting sqref="K276:K290">
    <cfRule type="containsText" dxfId="3373" priority="21" operator="containsText" text="NG">
      <formula>NOT(ISERROR(SEARCH(("NG"),(K276))))</formula>
    </cfRule>
  </conditionalFormatting>
  <conditionalFormatting sqref="K276:K290">
    <cfRule type="containsText" dxfId="3372" priority="22" operator="containsText" text="OK">
      <formula>NOT(ISERROR(SEARCH(("OK"),(K276))))</formula>
    </cfRule>
  </conditionalFormatting>
  <conditionalFormatting sqref="K305">
    <cfRule type="containsText" dxfId="3371" priority="23" operator="containsText" text="NG">
      <formula>NOT(ISERROR(SEARCH(("NG"),(K305))))</formula>
    </cfRule>
  </conditionalFormatting>
  <conditionalFormatting sqref="K305">
    <cfRule type="containsText" dxfId="3370" priority="24" operator="containsText" text="OK">
      <formula>NOT(ISERROR(SEARCH(("OK"),(K305))))</formula>
    </cfRule>
  </conditionalFormatting>
  <conditionalFormatting sqref="K309">
    <cfRule type="containsText" dxfId="3369" priority="25" operator="containsText" text="NG">
      <formula>NOT(ISERROR(SEARCH(("NG"),(K309))))</formula>
    </cfRule>
  </conditionalFormatting>
  <conditionalFormatting sqref="K309">
    <cfRule type="containsText" dxfId="3368" priority="26" operator="containsText" text="OK">
      <formula>NOT(ISERROR(SEARCH(("OK"),(K309))))</formula>
    </cfRule>
  </conditionalFormatting>
  <conditionalFormatting sqref="I47:I51">
    <cfRule type="containsText" dxfId="3367" priority="27" operator="containsText" text="NG">
      <formula>NOT(ISERROR(SEARCH(("NG"),(I47))))</formula>
    </cfRule>
  </conditionalFormatting>
  <conditionalFormatting sqref="I47:I51">
    <cfRule type="containsText" dxfId="3366" priority="28" operator="containsText" text="OK">
      <formula>NOT(ISERROR(SEARCH(("OK"),(I47))))</formula>
    </cfRule>
  </conditionalFormatting>
  <conditionalFormatting sqref="K4:K12">
    <cfRule type="containsText" dxfId="3365" priority="29" operator="containsText" text="NG">
      <formula>NOT(ISERROR(SEARCH(("NG"),(K4))))</formula>
    </cfRule>
  </conditionalFormatting>
  <conditionalFormatting sqref="K4:K12">
    <cfRule type="containsText" dxfId="3364" priority="30" operator="containsText" text="OK">
      <formula>NOT(ISERROR(SEARCH(("OK"),(K4))))</formula>
    </cfRule>
  </conditionalFormatting>
  <conditionalFormatting sqref="K91:K94">
    <cfRule type="containsText" dxfId="3363" priority="31" operator="containsText" text="NG">
      <formula>NOT(ISERROR(SEARCH(("NG"),(K91))))</formula>
    </cfRule>
  </conditionalFormatting>
  <conditionalFormatting sqref="K91:K94">
    <cfRule type="containsText" dxfId="3362" priority="32" operator="containsText" text="OK">
      <formula>NOT(ISERROR(SEARCH(("OK"),(K91))))</formula>
    </cfRule>
  </conditionalFormatting>
  <conditionalFormatting sqref="K220:K227">
    <cfRule type="containsText" dxfId="3361" priority="33" operator="containsText" text="NG">
      <formula>NOT(ISERROR(SEARCH(("NG"),(K220))))</formula>
    </cfRule>
  </conditionalFormatting>
  <conditionalFormatting sqref="K220:K227">
    <cfRule type="containsText" dxfId="3360" priority="34" operator="containsText" text="OK">
      <formula>NOT(ISERROR(SEARCH(("OK"),(K220))))</formula>
    </cfRule>
  </conditionalFormatting>
  <conditionalFormatting sqref="I3">
    <cfRule type="cellIs" dxfId="3359" priority="35" stopIfTrue="1" operator="equal">
      <formula>"OK"</formula>
    </cfRule>
  </conditionalFormatting>
  <conditionalFormatting sqref="I3">
    <cfRule type="cellIs" dxfId="3358" priority="36" stopIfTrue="1" operator="equal">
      <formula>"Fail"</formula>
    </cfRule>
  </conditionalFormatting>
  <conditionalFormatting sqref="I3">
    <cfRule type="cellIs" dxfId="3357" priority="37" stopIfTrue="1" operator="equal">
      <formula>"OK"</formula>
    </cfRule>
  </conditionalFormatting>
  <conditionalFormatting sqref="I3">
    <cfRule type="cellIs" dxfId="3356" priority="38" stopIfTrue="1" operator="equal">
      <formula>"Fail"</formula>
    </cfRule>
  </conditionalFormatting>
  <conditionalFormatting sqref="K3 K13:K42 I51:I52 K53:K82 K90 K198:K207 K209:K219 K228:K257 K297:K304">
    <cfRule type="containsText" dxfId="3355" priority="39" operator="containsText" text="NG">
      <formula>NOT(ISERROR(SEARCH(("NG"),(K3))))</formula>
    </cfRule>
  </conditionalFormatting>
  <conditionalFormatting sqref="K3 K13:K42 I51:I52 K53:K82 K90 K198:K207 K209:K219 K228:K257 K297:K304">
    <cfRule type="containsText" dxfId="3354" priority="40" operator="containsText" text="OK">
      <formula>NOT(ISERROR(SEARCH(("OK"),(K3))))</formula>
    </cfRule>
  </conditionalFormatting>
  <conditionalFormatting sqref="I90 I198">
    <cfRule type="cellIs" dxfId="3353" priority="41" stopIfTrue="1" operator="equal">
      <formula>"OK"</formula>
    </cfRule>
  </conditionalFormatting>
  <conditionalFormatting sqref="I90 I198">
    <cfRule type="cellIs" dxfId="3352" priority="42" stopIfTrue="1" operator="equal">
      <formula>"Fail"</formula>
    </cfRule>
  </conditionalFormatting>
  <conditionalFormatting sqref="I90 I198">
    <cfRule type="cellIs" dxfId="3351" priority="43" stopIfTrue="1" operator="equal">
      <formula>"OK"</formula>
    </cfRule>
  </conditionalFormatting>
  <conditionalFormatting sqref="I90 I198">
    <cfRule type="cellIs" dxfId="3350" priority="44" stopIfTrue="1" operator="equal">
      <formula>"Fail"</formula>
    </cfRule>
  </conditionalFormatting>
  <conditionalFormatting sqref="K95:K105 K108:K122">
    <cfRule type="containsText" dxfId="3349" priority="45" operator="containsText" text="NG">
      <formula>NOT(ISERROR(SEARCH(("NG"),(K95))))</formula>
    </cfRule>
  </conditionalFormatting>
  <conditionalFormatting sqref="K95:K105 K108:K122">
    <cfRule type="containsText" dxfId="3348" priority="46" operator="containsText" text="OK">
      <formula>NOT(ISERROR(SEARCH(("OK"),(K95))))</formula>
    </cfRule>
  </conditionalFormatting>
  <conditionalFormatting sqref="I219">
    <cfRule type="cellIs" dxfId="3347" priority="47" stopIfTrue="1" operator="equal">
      <formula>"OK"</formula>
    </cfRule>
  </conditionalFormatting>
  <conditionalFormatting sqref="I219">
    <cfRule type="cellIs" dxfId="3346" priority="48" stopIfTrue="1" operator="equal">
      <formula>"Fail"</formula>
    </cfRule>
  </conditionalFormatting>
  <conditionalFormatting sqref="I219">
    <cfRule type="cellIs" dxfId="3345" priority="49" stopIfTrue="1" operator="equal">
      <formula>"OK"</formula>
    </cfRule>
  </conditionalFormatting>
  <conditionalFormatting sqref="I219">
    <cfRule type="cellIs" dxfId="3344" priority="50" stopIfTrue="1" operator="equal">
      <formula>"Fail"</formula>
    </cfRule>
  </conditionalFormatting>
  <conditionalFormatting sqref="K306:K308 K310:K318">
    <cfRule type="containsText" dxfId="3343" priority="51" operator="containsText" text="NG">
      <formula>NOT(ISERROR(SEARCH(("NG"),(K306))))</formula>
    </cfRule>
  </conditionalFormatting>
  <conditionalFormatting sqref="K306:K308 K310:K318">
    <cfRule type="containsText" dxfId="3342" priority="52" operator="containsText" text="OK">
      <formula>NOT(ISERROR(SEARCH(("OK"),(K306))))</formula>
    </cfRule>
  </conditionalFormatting>
  <conditionalFormatting sqref="K258:K261">
    <cfRule type="containsText" dxfId="3341" priority="53" operator="containsText" text="NG">
      <formula>NOT(ISERROR(SEARCH(("NG"),(K258))))</formula>
    </cfRule>
  </conditionalFormatting>
  <conditionalFormatting sqref="K258:K261">
    <cfRule type="containsText" dxfId="3340" priority="54" operator="containsText" text="OK">
      <formula>NOT(ISERROR(SEARCH(("OK"),(K258))))</formula>
    </cfRule>
  </conditionalFormatting>
  <conditionalFormatting sqref="I260">
    <cfRule type="containsText" dxfId="3339" priority="55" operator="containsText" text="NG">
      <formula>NOT(ISERROR(SEARCH(("NG"),(I260))))</formula>
    </cfRule>
  </conditionalFormatting>
  <conditionalFormatting sqref="I260">
    <cfRule type="containsText" dxfId="3338" priority="56" operator="containsText" text="OK">
      <formula>NOT(ISERROR(SEARCH(("OK"),(I260))))</formula>
    </cfRule>
  </conditionalFormatting>
  <conditionalFormatting sqref="Q217">
    <cfRule type="containsBlanks" dxfId="3337" priority="57">
      <formula>LEN(TRIM(Q217))=0</formula>
    </cfRule>
  </conditionalFormatting>
  <conditionalFormatting sqref="Q214">
    <cfRule type="containsBlanks" dxfId="3336" priority="58">
      <formula>LEN(TRIM(Q214))=0</formula>
    </cfRule>
  </conditionalFormatting>
  <conditionalFormatting sqref="K272:K273 K275">
    <cfRule type="containsText" dxfId="3335" priority="59" operator="containsText" text="NG">
      <formula>NOT(ISERROR(SEARCH(("NG"),(K272))))</formula>
    </cfRule>
  </conditionalFormatting>
  <conditionalFormatting sqref="K272:K273 K275">
    <cfRule type="containsText" dxfId="3334" priority="60" operator="containsText" text="OK">
      <formula>NOT(ISERROR(SEARCH(("OK"),(K272))))</formula>
    </cfRule>
  </conditionalFormatting>
  <conditionalFormatting sqref="K274">
    <cfRule type="containsText" dxfId="3333" priority="61" operator="containsText" text="NG">
      <formula>NOT(ISERROR(SEARCH(("NG"),(K274))))</formula>
    </cfRule>
  </conditionalFormatting>
  <conditionalFormatting sqref="K274">
    <cfRule type="containsText" dxfId="3332" priority="62" operator="containsText" text="OK">
      <formula>NOT(ISERROR(SEARCH(("OK"),(K274))))</formula>
    </cfRule>
  </conditionalFormatting>
  <dataValidations count="3">
    <dataValidation type="list" allowBlank="1" showErrorMessage="1" sqref="O9:O13 O22:O26 O86 O91:O96 O103 O123 O131 O178:O179 O186:O187 O202:O208">
      <formula1>"필수,중요,선택"</formula1>
    </dataValidation>
    <dataValidation type="list" allowBlank="1" showErrorMessage="1" sqref="L90 L198 L219 J4:J318">
      <formula1>"Pass,Fail,NA"</formula1>
    </dataValidation>
    <dataValidation type="list" allowBlank="1" showErrorMessage="1" sqref="L4 L10 L13:L14 L18:L23 L27 L31 L33 L35 L37 L39 L41:L42 L46 L53:L63 L67:L74 L77 L79:L88 L91 L95:L97 L100 L103:L105 L108:L109 L113:L118 L120 L122:L132 L134 L136 L138 L140 L142 L144 L146 L148:L151 L155 L159 L161 L164 L168 L172:L173 L175 L178:L197 L199 L202 L205 L209 L213 L216 L220 L228 L231 L237 L241 L243 L246 L249 L251 L253 L255 L257:L258 L260 L262:L277 L279 L281 L283:L284 L286:L287 L289:L299 L301 L303 L307 L311 L313 L315 L317">
      <formula1>"Pass,Fail,N/A"</formula1>
    </dataValidation>
  </dataValidations>
  <pageMargins left="0.7" right="0.7" top="0.75" bottom="0.75" header="0" footer="0"/>
  <pageSetup paperSize="9" scale="1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9" customWidth="1"/>
    <col min="2" max="2" width="34" customWidth="1"/>
    <col min="3" max="3" width="25.140625" customWidth="1"/>
    <col min="4" max="4" width="43.28515625" customWidth="1"/>
    <col min="5" max="5" width="75.140625" customWidth="1"/>
    <col min="6" max="6" width="43.140625" customWidth="1"/>
    <col min="7" max="7" width="9" customWidth="1"/>
    <col min="8" max="8" width="78.85546875" customWidth="1"/>
    <col min="9" max="9" width="62.7109375" customWidth="1"/>
    <col min="10" max="10" width="9" customWidth="1"/>
    <col min="11" max="11" width="15.28515625" customWidth="1"/>
    <col min="12" max="12" width="9" customWidth="1"/>
    <col min="13" max="13" width="16" customWidth="1"/>
    <col min="14" max="14" width="9" customWidth="1"/>
    <col min="15" max="17" width="20" customWidth="1"/>
    <col min="18" max="18" width="24" customWidth="1"/>
    <col min="19" max="19" width="7.42578125" customWidth="1"/>
    <col min="20" max="26" width="9" customWidth="1"/>
  </cols>
  <sheetData>
    <row r="1" spans="1:26" ht="39.75" customHeight="1">
      <c r="A1" s="26" t="str">
        <f t="array" ref="A1">"HU_"&amp;TEXT(MAX(IFERROR(--MID($A$2:$A$4423,4,3),0)),"000")</f>
        <v>HU_227</v>
      </c>
      <c r="B1" s="64"/>
      <c r="C1" s="64"/>
      <c r="D1" s="65" t="s">
        <v>331</v>
      </c>
      <c r="E1" s="66" t="s">
        <v>331</v>
      </c>
      <c r="F1" s="66" t="s">
        <v>331</v>
      </c>
      <c r="G1" s="1"/>
      <c r="H1" s="190" t="s">
        <v>331</v>
      </c>
      <c r="I1" s="190" t="s">
        <v>331</v>
      </c>
      <c r="J1" s="1"/>
      <c r="K1" s="1"/>
      <c r="L1" s="26"/>
      <c r="M1" s="64"/>
      <c r="N1" s="1"/>
      <c r="O1" s="64"/>
      <c r="P1" s="64"/>
      <c r="Q1" s="64"/>
      <c r="R1" s="64"/>
      <c r="S1" s="64"/>
    </row>
    <row r="2" spans="1:26" ht="39" customHeight="1">
      <c r="A2" s="68" t="s">
        <v>335</v>
      </c>
      <c r="B2" s="191"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2843</v>
      </c>
      <c r="B3" s="192"/>
      <c r="C3" s="73"/>
      <c r="D3" s="72"/>
      <c r="E3" s="74"/>
      <c r="F3" s="74"/>
      <c r="G3" s="73"/>
      <c r="H3" s="72"/>
      <c r="I3" s="75"/>
      <c r="J3" s="73"/>
      <c r="K3" s="73"/>
      <c r="L3" s="72"/>
      <c r="M3" s="75"/>
      <c r="N3" s="76"/>
      <c r="O3" s="73"/>
      <c r="P3" s="73"/>
      <c r="Q3" s="73"/>
      <c r="R3" s="73"/>
      <c r="S3" s="73"/>
      <c r="T3" s="77"/>
      <c r="U3" s="77"/>
      <c r="V3" s="77"/>
      <c r="W3" s="77"/>
      <c r="X3" s="77"/>
      <c r="Y3" s="77"/>
      <c r="Z3" s="77"/>
    </row>
    <row r="4" spans="1:26" ht="16.5" customHeight="1">
      <c r="A4" s="101" t="s">
        <v>2847</v>
      </c>
      <c r="B4" s="101" t="s">
        <v>2848</v>
      </c>
      <c r="C4" s="101" t="s">
        <v>2851</v>
      </c>
      <c r="D4" s="124" t="s">
        <v>2852</v>
      </c>
      <c r="E4" s="81" t="s">
        <v>2853</v>
      </c>
      <c r="F4" s="81" t="s">
        <v>2854</v>
      </c>
      <c r="G4" s="80">
        <v>1</v>
      </c>
      <c r="H4" s="81" t="s">
        <v>2855</v>
      </c>
      <c r="I4" s="81" t="s">
        <v>2856</v>
      </c>
      <c r="J4" s="83"/>
      <c r="K4" s="83"/>
      <c r="L4" s="86"/>
      <c r="M4" s="117"/>
      <c r="N4" s="106"/>
      <c r="O4" s="86" t="s">
        <v>380</v>
      </c>
      <c r="P4" s="86" t="s">
        <v>380</v>
      </c>
      <c r="Q4" s="86" t="s">
        <v>380</v>
      </c>
      <c r="R4" s="83"/>
      <c r="S4" s="86"/>
      <c r="T4" s="87"/>
      <c r="U4" s="87"/>
      <c r="V4" s="87"/>
      <c r="W4" s="87"/>
      <c r="X4" s="87"/>
      <c r="Y4" s="87"/>
      <c r="Z4" s="87"/>
    </row>
    <row r="5" spans="1:26" ht="16.5" customHeight="1">
      <c r="A5" s="101" t="s">
        <v>2859</v>
      </c>
      <c r="B5" s="101" t="s">
        <v>2860</v>
      </c>
      <c r="C5" s="101" t="s">
        <v>2861</v>
      </c>
      <c r="D5" s="124" t="s">
        <v>2852</v>
      </c>
      <c r="E5" s="81" t="s">
        <v>2862</v>
      </c>
      <c r="F5" s="81" t="s">
        <v>2854</v>
      </c>
      <c r="G5" s="80">
        <v>1</v>
      </c>
      <c r="H5" s="81" t="s">
        <v>2863</v>
      </c>
      <c r="I5" s="81" t="s">
        <v>2864</v>
      </c>
      <c r="J5" s="83" t="s">
        <v>158</v>
      </c>
      <c r="K5" s="83"/>
      <c r="L5" s="86"/>
      <c r="M5" s="117"/>
      <c r="N5" s="106"/>
      <c r="O5" s="86" t="s">
        <v>379</v>
      </c>
      <c r="P5" s="86" t="s">
        <v>380</v>
      </c>
      <c r="Q5" s="86" t="s">
        <v>2867</v>
      </c>
      <c r="R5" s="83"/>
      <c r="S5" s="86"/>
      <c r="T5" s="118"/>
      <c r="U5" s="118"/>
      <c r="V5" s="118"/>
      <c r="W5" s="118"/>
      <c r="X5" s="118"/>
      <c r="Y5" s="118"/>
      <c r="Z5" s="118"/>
    </row>
    <row r="6" spans="1:26" ht="16.5" customHeight="1">
      <c r="A6" s="101" t="s">
        <v>2868</v>
      </c>
      <c r="B6" s="101" t="s">
        <v>2869</v>
      </c>
      <c r="C6" s="101" t="s">
        <v>2870</v>
      </c>
      <c r="D6" s="124" t="s">
        <v>2852</v>
      </c>
      <c r="E6" s="81" t="s">
        <v>2871</v>
      </c>
      <c r="F6" s="81" t="s">
        <v>2854</v>
      </c>
      <c r="G6" s="80">
        <v>1</v>
      </c>
      <c r="H6" s="81" t="s">
        <v>2872</v>
      </c>
      <c r="I6" s="81" t="s">
        <v>2874</v>
      </c>
      <c r="J6" s="83" t="s">
        <v>158</v>
      </c>
      <c r="K6" s="83"/>
      <c r="L6" s="86"/>
      <c r="M6" s="117"/>
      <c r="N6" s="106"/>
      <c r="O6" s="86" t="s">
        <v>380</v>
      </c>
      <c r="P6" s="86" t="s">
        <v>380</v>
      </c>
      <c r="Q6" s="86" t="s">
        <v>2876</v>
      </c>
      <c r="R6" s="83"/>
      <c r="S6" s="86"/>
      <c r="T6" s="118"/>
      <c r="U6" s="118"/>
      <c r="V6" s="118"/>
      <c r="W6" s="118"/>
      <c r="X6" s="118"/>
      <c r="Y6" s="118"/>
      <c r="Z6" s="118"/>
    </row>
    <row r="7" spans="1:26" ht="16.5" customHeight="1">
      <c r="A7" s="101" t="s">
        <v>2877</v>
      </c>
      <c r="B7" s="101" t="s">
        <v>2878</v>
      </c>
      <c r="C7" s="101" t="s">
        <v>2879</v>
      </c>
      <c r="D7" s="120" t="s">
        <v>2852</v>
      </c>
      <c r="E7" s="81" t="s">
        <v>2880</v>
      </c>
      <c r="F7" s="81" t="s">
        <v>2854</v>
      </c>
      <c r="G7" s="80">
        <v>1</v>
      </c>
      <c r="H7" s="81" t="s">
        <v>2881</v>
      </c>
      <c r="I7" s="81" t="s">
        <v>2882</v>
      </c>
      <c r="J7" s="83" t="s">
        <v>158</v>
      </c>
      <c r="K7" s="83"/>
      <c r="L7" s="86"/>
      <c r="M7" s="117"/>
      <c r="N7" s="106"/>
      <c r="O7" s="86" t="s">
        <v>380</v>
      </c>
      <c r="P7" s="86" t="s">
        <v>380</v>
      </c>
      <c r="Q7" s="86" t="s">
        <v>2885</v>
      </c>
      <c r="R7" s="83"/>
      <c r="S7" s="86"/>
      <c r="T7" s="118"/>
      <c r="U7" s="118"/>
      <c r="V7" s="118"/>
      <c r="W7" s="118"/>
      <c r="X7" s="118"/>
      <c r="Y7" s="118"/>
      <c r="Z7" s="118"/>
    </row>
    <row r="8" spans="1:26" ht="115.5" customHeight="1">
      <c r="A8" s="736" t="s">
        <v>2886</v>
      </c>
      <c r="B8" s="736" t="s">
        <v>2887</v>
      </c>
      <c r="C8" s="736" t="s">
        <v>2888</v>
      </c>
      <c r="D8" s="752" t="s">
        <v>2852</v>
      </c>
      <c r="E8" s="746" t="s">
        <v>2891</v>
      </c>
      <c r="F8" s="746" t="s">
        <v>2893</v>
      </c>
      <c r="G8" s="80">
        <v>1</v>
      </c>
      <c r="H8" s="98" t="s">
        <v>2894</v>
      </c>
      <c r="I8" s="81" t="s">
        <v>2895</v>
      </c>
      <c r="J8" s="83"/>
      <c r="K8" s="83"/>
      <c r="L8" s="734"/>
      <c r="M8" s="117"/>
      <c r="N8" s="106"/>
      <c r="O8" s="86" t="s">
        <v>380</v>
      </c>
      <c r="P8" s="86" t="s">
        <v>380</v>
      </c>
      <c r="Q8" s="86" t="s">
        <v>380</v>
      </c>
      <c r="R8" s="83"/>
      <c r="S8" s="86"/>
      <c r="T8" s="118"/>
      <c r="U8" s="118"/>
      <c r="V8" s="118"/>
      <c r="W8" s="118"/>
      <c r="X8" s="118"/>
      <c r="Y8" s="118"/>
      <c r="Z8" s="118"/>
    </row>
    <row r="9" spans="1:26" ht="115.5" customHeight="1">
      <c r="A9" s="666"/>
      <c r="B9" s="666"/>
      <c r="C9" s="666"/>
      <c r="D9" s="665"/>
      <c r="E9" s="666"/>
      <c r="F9" s="666"/>
      <c r="G9" s="80">
        <v>2</v>
      </c>
      <c r="H9" s="98" t="s">
        <v>2894</v>
      </c>
      <c r="I9" s="81" t="s">
        <v>2897</v>
      </c>
      <c r="J9" s="83"/>
      <c r="K9" s="83"/>
      <c r="L9" s="666"/>
      <c r="M9" s="117"/>
      <c r="N9" s="106"/>
      <c r="O9" s="86" t="s">
        <v>380</v>
      </c>
      <c r="P9" s="86" t="s">
        <v>380</v>
      </c>
      <c r="Q9" s="86" t="s">
        <v>380</v>
      </c>
      <c r="R9" s="83"/>
      <c r="S9" s="86"/>
      <c r="T9" s="118"/>
      <c r="U9" s="118"/>
      <c r="V9" s="118"/>
      <c r="W9" s="118"/>
      <c r="X9" s="118"/>
      <c r="Y9" s="118"/>
      <c r="Z9" s="118"/>
    </row>
    <row r="10" spans="1:26" ht="16.5" customHeight="1">
      <c r="A10" s="101" t="s">
        <v>2899</v>
      </c>
      <c r="B10" s="101" t="s">
        <v>2900</v>
      </c>
      <c r="C10" s="101" t="s">
        <v>2901</v>
      </c>
      <c r="D10" s="120" t="s">
        <v>2852</v>
      </c>
      <c r="E10" s="81" t="s">
        <v>2902</v>
      </c>
      <c r="F10" s="81" t="s">
        <v>2893</v>
      </c>
      <c r="G10" s="80">
        <v>1</v>
      </c>
      <c r="H10" s="81" t="s">
        <v>2903</v>
      </c>
      <c r="I10" s="81" t="s">
        <v>2904</v>
      </c>
      <c r="J10" s="83" t="s">
        <v>158</v>
      </c>
      <c r="K10" s="83"/>
      <c r="L10" s="86"/>
      <c r="M10" s="117"/>
      <c r="N10" s="106"/>
      <c r="O10" s="86" t="s">
        <v>380</v>
      </c>
      <c r="P10" s="86" t="s">
        <v>380</v>
      </c>
      <c r="Q10" s="86" t="s">
        <v>2907</v>
      </c>
      <c r="R10" s="83"/>
      <c r="S10" s="86"/>
      <c r="T10" s="118"/>
      <c r="U10" s="118"/>
      <c r="V10" s="118"/>
      <c r="W10" s="118"/>
      <c r="X10" s="118"/>
      <c r="Y10" s="118"/>
      <c r="Z10" s="118"/>
    </row>
    <row r="11" spans="1:26" ht="33" customHeight="1">
      <c r="A11" s="736" t="s">
        <v>2908</v>
      </c>
      <c r="B11" s="736" t="s">
        <v>2909</v>
      </c>
      <c r="C11" s="736" t="s">
        <v>2910</v>
      </c>
      <c r="D11" s="740" t="s">
        <v>2852</v>
      </c>
      <c r="E11" s="746" t="s">
        <v>2911</v>
      </c>
      <c r="F11" s="746" t="s">
        <v>2893</v>
      </c>
      <c r="G11" s="80">
        <v>1</v>
      </c>
      <c r="H11" s="98" t="s">
        <v>2912</v>
      </c>
      <c r="I11" s="81" t="s">
        <v>2913</v>
      </c>
      <c r="J11" s="83" t="s">
        <v>158</v>
      </c>
      <c r="K11" s="83"/>
      <c r="L11" s="734"/>
      <c r="M11" s="117"/>
      <c r="N11" s="106"/>
      <c r="O11" s="86" t="s">
        <v>380</v>
      </c>
      <c r="P11" s="86" t="s">
        <v>380</v>
      </c>
      <c r="Q11" s="86" t="s">
        <v>2915</v>
      </c>
      <c r="R11" s="83"/>
      <c r="S11" s="86"/>
      <c r="T11" s="118"/>
      <c r="U11" s="118"/>
      <c r="V11" s="118"/>
      <c r="W11" s="118"/>
      <c r="X11" s="118"/>
      <c r="Y11" s="118"/>
      <c r="Z11" s="118"/>
    </row>
    <row r="12" spans="1:26" ht="115.5" customHeight="1">
      <c r="A12" s="666"/>
      <c r="B12" s="666"/>
      <c r="C12" s="666"/>
      <c r="D12" s="666"/>
      <c r="E12" s="666"/>
      <c r="F12" s="666"/>
      <c r="G12" s="80">
        <v>2</v>
      </c>
      <c r="H12" s="98" t="s">
        <v>2912</v>
      </c>
      <c r="I12" s="81" t="s">
        <v>2917</v>
      </c>
      <c r="J12" s="83" t="s">
        <v>158</v>
      </c>
      <c r="K12" s="83"/>
      <c r="L12" s="666"/>
      <c r="M12" s="117"/>
      <c r="N12" s="106"/>
      <c r="O12" s="86" t="s">
        <v>380</v>
      </c>
      <c r="P12" s="86" t="s">
        <v>380</v>
      </c>
      <c r="Q12" s="86" t="s">
        <v>2915</v>
      </c>
      <c r="R12" s="83"/>
      <c r="S12" s="86"/>
      <c r="T12" s="118"/>
      <c r="U12" s="118"/>
      <c r="V12" s="118"/>
      <c r="W12" s="118"/>
      <c r="X12" s="118"/>
      <c r="Y12" s="118"/>
      <c r="Z12" s="118"/>
    </row>
    <row r="13" spans="1:26" ht="16.5" customHeight="1">
      <c r="A13" s="736" t="s">
        <v>2918</v>
      </c>
      <c r="B13" s="736" t="s">
        <v>2919</v>
      </c>
      <c r="C13" s="736" t="s">
        <v>2920</v>
      </c>
      <c r="D13" s="740" t="s">
        <v>2852</v>
      </c>
      <c r="E13" s="746" t="s">
        <v>2921</v>
      </c>
      <c r="F13" s="746" t="s">
        <v>2893</v>
      </c>
      <c r="G13" s="80">
        <v>1</v>
      </c>
      <c r="H13" s="81" t="s">
        <v>2922</v>
      </c>
      <c r="I13" s="81" t="s">
        <v>2923</v>
      </c>
      <c r="J13" s="83"/>
      <c r="K13" s="83"/>
      <c r="L13" s="734"/>
      <c r="M13" s="758" t="s">
        <v>2925</v>
      </c>
      <c r="N13" s="106"/>
      <c r="O13" s="86" t="s">
        <v>380</v>
      </c>
      <c r="P13" s="86" t="s">
        <v>380</v>
      </c>
      <c r="Q13" s="86" t="s">
        <v>380</v>
      </c>
      <c r="R13" s="83"/>
      <c r="S13" s="86" t="s">
        <v>379</v>
      </c>
      <c r="T13" s="118"/>
      <c r="U13" s="118"/>
      <c r="V13" s="118"/>
      <c r="W13" s="118"/>
      <c r="X13" s="118"/>
      <c r="Y13" s="118"/>
      <c r="Z13" s="118"/>
    </row>
    <row r="14" spans="1:26" ht="16.5" customHeight="1">
      <c r="A14" s="666"/>
      <c r="B14" s="666"/>
      <c r="C14" s="666"/>
      <c r="D14" s="666"/>
      <c r="E14" s="666"/>
      <c r="F14" s="666"/>
      <c r="G14" s="80">
        <v>2</v>
      </c>
      <c r="H14" s="81" t="s">
        <v>2927</v>
      </c>
      <c r="I14" s="81" t="s">
        <v>2928</v>
      </c>
      <c r="J14" s="83"/>
      <c r="K14" s="83"/>
      <c r="L14" s="666"/>
      <c r="M14" s="665"/>
      <c r="N14" s="106"/>
      <c r="O14" s="86" t="s">
        <v>380</v>
      </c>
      <c r="P14" s="86" t="s">
        <v>380</v>
      </c>
      <c r="Q14" s="86" t="s">
        <v>380</v>
      </c>
      <c r="R14" s="83"/>
      <c r="S14" s="86" t="s">
        <v>379</v>
      </c>
      <c r="T14" s="118"/>
      <c r="U14" s="118"/>
      <c r="V14" s="118"/>
      <c r="W14" s="118"/>
      <c r="X14" s="118"/>
      <c r="Y14" s="118"/>
      <c r="Z14" s="118"/>
    </row>
    <row r="15" spans="1:26" ht="16.5" customHeight="1">
      <c r="A15" s="736" t="s">
        <v>2929</v>
      </c>
      <c r="B15" s="736" t="s">
        <v>2930</v>
      </c>
      <c r="C15" s="736" t="s">
        <v>2931</v>
      </c>
      <c r="D15" s="740" t="s">
        <v>2852</v>
      </c>
      <c r="E15" s="746" t="s">
        <v>2932</v>
      </c>
      <c r="F15" s="746" t="s">
        <v>2893</v>
      </c>
      <c r="G15" s="80">
        <v>1</v>
      </c>
      <c r="H15" s="81" t="s">
        <v>2933</v>
      </c>
      <c r="I15" s="81" t="s">
        <v>2934</v>
      </c>
      <c r="J15" s="83" t="s">
        <v>158</v>
      </c>
      <c r="K15" s="83"/>
      <c r="L15" s="734"/>
      <c r="M15" s="665"/>
      <c r="N15" s="106"/>
      <c r="O15" s="86" t="s">
        <v>380</v>
      </c>
      <c r="P15" s="86" t="s">
        <v>380</v>
      </c>
      <c r="Q15" s="86" t="s">
        <v>2935</v>
      </c>
      <c r="R15" s="83" t="s">
        <v>103</v>
      </c>
      <c r="S15" s="86" t="s">
        <v>379</v>
      </c>
      <c r="T15" s="118"/>
      <c r="U15" s="118"/>
      <c r="V15" s="118"/>
      <c r="W15" s="118"/>
      <c r="X15" s="118"/>
      <c r="Y15" s="118"/>
      <c r="Z15" s="118"/>
    </row>
    <row r="16" spans="1:26" ht="16.5" customHeight="1">
      <c r="A16" s="665"/>
      <c r="B16" s="665"/>
      <c r="C16" s="665"/>
      <c r="D16" s="665"/>
      <c r="E16" s="665"/>
      <c r="F16" s="665"/>
      <c r="G16" s="80">
        <v>2</v>
      </c>
      <c r="H16" s="81" t="s">
        <v>2936</v>
      </c>
      <c r="I16" s="81" t="s">
        <v>2937</v>
      </c>
      <c r="J16" s="83" t="s">
        <v>158</v>
      </c>
      <c r="K16" s="83"/>
      <c r="L16" s="665"/>
      <c r="M16" s="665"/>
      <c r="N16" s="106"/>
      <c r="O16" s="86" t="s">
        <v>380</v>
      </c>
      <c r="P16" s="86" t="s">
        <v>380</v>
      </c>
      <c r="Q16" s="86" t="s">
        <v>2935</v>
      </c>
      <c r="R16" s="83" t="s">
        <v>103</v>
      </c>
      <c r="S16" s="86" t="s">
        <v>379</v>
      </c>
      <c r="T16" s="118"/>
      <c r="U16" s="118"/>
      <c r="V16" s="118"/>
      <c r="W16" s="118"/>
      <c r="X16" s="118"/>
      <c r="Y16" s="118"/>
      <c r="Z16" s="118"/>
    </row>
    <row r="17" spans="1:26" ht="16.5" customHeight="1">
      <c r="A17" s="666"/>
      <c r="B17" s="666"/>
      <c r="C17" s="666"/>
      <c r="D17" s="666"/>
      <c r="E17" s="666"/>
      <c r="F17" s="666"/>
      <c r="G17" s="80">
        <v>3</v>
      </c>
      <c r="H17" s="81" t="s">
        <v>2939</v>
      </c>
      <c r="I17" s="81" t="s">
        <v>2940</v>
      </c>
      <c r="J17" s="83" t="s">
        <v>158</v>
      </c>
      <c r="K17" s="83"/>
      <c r="L17" s="666"/>
      <c r="M17" s="665"/>
      <c r="N17" s="106"/>
      <c r="O17" s="86" t="s">
        <v>380</v>
      </c>
      <c r="P17" s="86" t="s">
        <v>380</v>
      </c>
      <c r="Q17" s="86" t="s">
        <v>2935</v>
      </c>
      <c r="R17" s="83" t="s">
        <v>103</v>
      </c>
      <c r="S17" s="86" t="s">
        <v>379</v>
      </c>
      <c r="T17" s="118"/>
      <c r="U17" s="118"/>
      <c r="V17" s="118"/>
      <c r="W17" s="118"/>
      <c r="X17" s="118"/>
      <c r="Y17" s="118"/>
      <c r="Z17" s="118"/>
    </row>
    <row r="18" spans="1:26" ht="16.5" customHeight="1">
      <c r="A18" s="736" t="s">
        <v>2941</v>
      </c>
      <c r="B18" s="736" t="s">
        <v>2942</v>
      </c>
      <c r="C18" s="736" t="s">
        <v>2943</v>
      </c>
      <c r="D18" s="740" t="s">
        <v>2852</v>
      </c>
      <c r="E18" s="746" t="s">
        <v>2944</v>
      </c>
      <c r="F18" s="746" t="s">
        <v>2893</v>
      </c>
      <c r="G18" s="80">
        <v>1</v>
      </c>
      <c r="H18" s="81" t="s">
        <v>2945</v>
      </c>
      <c r="I18" s="81" t="s">
        <v>2934</v>
      </c>
      <c r="J18" s="83" t="s">
        <v>158</v>
      </c>
      <c r="K18" s="83"/>
      <c r="L18" s="734"/>
      <c r="M18" s="665"/>
      <c r="N18" s="106"/>
      <c r="O18" s="86" t="s">
        <v>380</v>
      </c>
      <c r="P18" s="86" t="s">
        <v>380</v>
      </c>
      <c r="Q18" s="86" t="s">
        <v>2946</v>
      </c>
      <c r="R18" s="83" t="s">
        <v>67</v>
      </c>
      <c r="S18" s="86" t="s">
        <v>379</v>
      </c>
      <c r="T18" s="118"/>
      <c r="U18" s="118"/>
      <c r="V18" s="118"/>
      <c r="W18" s="118"/>
      <c r="X18" s="118"/>
      <c r="Y18" s="118"/>
      <c r="Z18" s="118"/>
    </row>
    <row r="19" spans="1:26" ht="16.5" customHeight="1">
      <c r="A19" s="665"/>
      <c r="B19" s="665"/>
      <c r="C19" s="665"/>
      <c r="D19" s="665"/>
      <c r="E19" s="665"/>
      <c r="F19" s="665"/>
      <c r="G19" s="80">
        <v>2</v>
      </c>
      <c r="H19" s="81" t="s">
        <v>2936</v>
      </c>
      <c r="I19" s="81" t="s">
        <v>2937</v>
      </c>
      <c r="J19" s="83" t="s">
        <v>158</v>
      </c>
      <c r="K19" s="83"/>
      <c r="L19" s="665"/>
      <c r="M19" s="665"/>
      <c r="N19" s="106"/>
      <c r="O19" s="86" t="s">
        <v>380</v>
      </c>
      <c r="P19" s="86" t="s">
        <v>380</v>
      </c>
      <c r="Q19" s="86" t="s">
        <v>2946</v>
      </c>
      <c r="R19" s="83" t="s">
        <v>67</v>
      </c>
      <c r="S19" s="86" t="s">
        <v>379</v>
      </c>
      <c r="T19" s="118"/>
      <c r="U19" s="118"/>
      <c r="V19" s="118"/>
      <c r="W19" s="118"/>
      <c r="X19" s="118"/>
      <c r="Y19" s="118"/>
      <c r="Z19" s="118"/>
    </row>
    <row r="20" spans="1:26" ht="16.5" customHeight="1">
      <c r="A20" s="666"/>
      <c r="B20" s="666"/>
      <c r="C20" s="666"/>
      <c r="D20" s="666"/>
      <c r="E20" s="666"/>
      <c r="F20" s="666"/>
      <c r="G20" s="80">
        <v>3</v>
      </c>
      <c r="H20" s="81" t="s">
        <v>2939</v>
      </c>
      <c r="I20" s="81" t="s">
        <v>2940</v>
      </c>
      <c r="J20" s="83" t="s">
        <v>158</v>
      </c>
      <c r="K20" s="83"/>
      <c r="L20" s="666"/>
      <c r="M20" s="666"/>
      <c r="N20" s="106"/>
      <c r="O20" s="86" t="s">
        <v>380</v>
      </c>
      <c r="P20" s="86" t="s">
        <v>380</v>
      </c>
      <c r="Q20" s="86" t="s">
        <v>2946</v>
      </c>
      <c r="R20" s="83" t="s">
        <v>67</v>
      </c>
      <c r="S20" s="86" t="s">
        <v>379</v>
      </c>
      <c r="T20" s="118"/>
      <c r="U20" s="118"/>
      <c r="V20" s="118"/>
      <c r="W20" s="118"/>
      <c r="X20" s="118"/>
      <c r="Y20" s="118"/>
      <c r="Z20" s="118"/>
    </row>
    <row r="21" spans="1:26" ht="16.5" customHeight="1">
      <c r="A21" s="101" t="s">
        <v>2950</v>
      </c>
      <c r="B21" s="101" t="s">
        <v>2951</v>
      </c>
      <c r="C21" s="109" t="s">
        <v>2952</v>
      </c>
      <c r="D21" s="154" t="s">
        <v>2852</v>
      </c>
      <c r="E21" s="141" t="s">
        <v>2953</v>
      </c>
      <c r="F21" s="81" t="s">
        <v>2893</v>
      </c>
      <c r="G21" s="80">
        <v>1</v>
      </c>
      <c r="H21" s="81" t="s">
        <v>2939</v>
      </c>
      <c r="I21" s="81" t="s">
        <v>2954</v>
      </c>
      <c r="J21" s="83"/>
      <c r="K21" s="83"/>
      <c r="L21" s="86"/>
      <c r="M21" s="117"/>
      <c r="N21" s="106"/>
      <c r="O21" s="86" t="s">
        <v>380</v>
      </c>
      <c r="P21" s="86" t="s">
        <v>380</v>
      </c>
      <c r="Q21" s="86" t="s">
        <v>380</v>
      </c>
      <c r="R21" s="83"/>
      <c r="S21" s="86"/>
      <c r="T21" s="118"/>
      <c r="U21" s="118"/>
      <c r="V21" s="118"/>
      <c r="W21" s="118"/>
      <c r="X21" s="118"/>
      <c r="Y21" s="118"/>
      <c r="Z21" s="118"/>
    </row>
    <row r="22" spans="1:26" ht="16.5" customHeight="1">
      <c r="A22" s="608" t="s">
        <v>2956</v>
      </c>
      <c r="B22" s="608" t="s">
        <v>363</v>
      </c>
      <c r="C22" s="608" t="s">
        <v>365</v>
      </c>
      <c r="D22" s="609" t="s">
        <v>2958</v>
      </c>
      <c r="E22" s="612" t="s">
        <v>2960</v>
      </c>
      <c r="F22" s="612" t="s">
        <v>2893</v>
      </c>
      <c r="G22" s="608">
        <v>1</v>
      </c>
      <c r="H22" s="612" t="s">
        <v>2961</v>
      </c>
      <c r="I22" s="612" t="s">
        <v>2962</v>
      </c>
      <c r="J22" s="83"/>
      <c r="K22" s="83"/>
      <c r="L22" s="86"/>
      <c r="M22" s="117"/>
      <c r="N22" s="106"/>
      <c r="O22" s="86" t="s">
        <v>380</v>
      </c>
      <c r="P22" s="86" t="s">
        <v>380</v>
      </c>
      <c r="Q22" s="86" t="s">
        <v>380</v>
      </c>
      <c r="R22" s="83" t="s">
        <v>101</v>
      </c>
      <c r="S22" s="86"/>
      <c r="T22" s="118"/>
      <c r="U22" s="118"/>
      <c r="V22" s="118"/>
      <c r="W22" s="118"/>
      <c r="X22" s="118"/>
      <c r="Y22" s="118"/>
      <c r="Z22" s="118"/>
    </row>
    <row r="23" spans="1:26" ht="16.5" customHeight="1">
      <c r="A23" s="608" t="s">
        <v>2964</v>
      </c>
      <c r="B23" s="608" t="s">
        <v>363</v>
      </c>
      <c r="C23" s="608" t="s">
        <v>365</v>
      </c>
      <c r="D23" s="609" t="s">
        <v>2958</v>
      </c>
      <c r="E23" s="612" t="s">
        <v>2862</v>
      </c>
      <c r="F23" s="612" t="s">
        <v>2893</v>
      </c>
      <c r="G23" s="608">
        <v>1</v>
      </c>
      <c r="H23" s="612" t="s">
        <v>2965</v>
      </c>
      <c r="I23" s="612" t="s">
        <v>2966</v>
      </c>
      <c r="J23" s="83"/>
      <c r="K23" s="83"/>
      <c r="L23" s="86"/>
      <c r="M23" s="117"/>
      <c r="N23" s="106"/>
      <c r="O23" s="86" t="s">
        <v>380</v>
      </c>
      <c r="P23" s="86" t="s">
        <v>380</v>
      </c>
      <c r="Q23" s="86" t="s">
        <v>380</v>
      </c>
      <c r="R23" s="83" t="s">
        <v>101</v>
      </c>
      <c r="S23" s="86"/>
      <c r="T23" s="118"/>
      <c r="U23" s="118"/>
      <c r="V23" s="118"/>
      <c r="W23" s="118"/>
      <c r="X23" s="118"/>
      <c r="Y23" s="118"/>
      <c r="Z23" s="118"/>
    </row>
    <row r="24" spans="1:26" ht="16.5" customHeight="1">
      <c r="A24" s="608" t="s">
        <v>2967</v>
      </c>
      <c r="B24" s="608" t="s">
        <v>363</v>
      </c>
      <c r="C24" s="608" t="s">
        <v>365</v>
      </c>
      <c r="D24" s="609" t="s">
        <v>2958</v>
      </c>
      <c r="E24" s="612" t="s">
        <v>2968</v>
      </c>
      <c r="F24" s="612" t="s">
        <v>2893</v>
      </c>
      <c r="G24" s="608">
        <v>1</v>
      </c>
      <c r="H24" s="612" t="s">
        <v>2969</v>
      </c>
      <c r="I24" s="612" t="s">
        <v>2874</v>
      </c>
      <c r="J24" s="83"/>
      <c r="K24" s="83"/>
      <c r="L24" s="86"/>
      <c r="M24" s="117"/>
      <c r="N24" s="106"/>
      <c r="O24" s="86" t="s">
        <v>380</v>
      </c>
      <c r="P24" s="86" t="s">
        <v>380</v>
      </c>
      <c r="Q24" s="86" t="s">
        <v>380</v>
      </c>
      <c r="R24" s="83" t="s">
        <v>101</v>
      </c>
      <c r="S24" s="86"/>
      <c r="T24" s="118"/>
      <c r="U24" s="118"/>
      <c r="V24" s="118"/>
      <c r="W24" s="118"/>
      <c r="X24" s="118"/>
      <c r="Y24" s="118"/>
      <c r="Z24" s="118"/>
    </row>
    <row r="25" spans="1:26" ht="16.5" customHeight="1">
      <c r="A25" s="608" t="s">
        <v>2970</v>
      </c>
      <c r="B25" s="608" t="s">
        <v>363</v>
      </c>
      <c r="C25" s="608" t="s">
        <v>365</v>
      </c>
      <c r="D25" s="609" t="s">
        <v>2958</v>
      </c>
      <c r="E25" s="612" t="s">
        <v>2880</v>
      </c>
      <c r="F25" s="612" t="s">
        <v>2893</v>
      </c>
      <c r="G25" s="608">
        <v>1</v>
      </c>
      <c r="H25" s="612" t="s">
        <v>2971</v>
      </c>
      <c r="I25" s="612" t="s">
        <v>2882</v>
      </c>
      <c r="J25" s="83"/>
      <c r="K25" s="83"/>
      <c r="L25" s="86"/>
      <c r="M25" s="117"/>
      <c r="N25" s="106"/>
      <c r="O25" s="86" t="s">
        <v>380</v>
      </c>
      <c r="P25" s="86" t="s">
        <v>380</v>
      </c>
      <c r="Q25" s="86" t="s">
        <v>380</v>
      </c>
      <c r="R25" s="83" t="s">
        <v>101</v>
      </c>
      <c r="S25" s="86"/>
      <c r="T25" s="118"/>
      <c r="U25" s="118"/>
      <c r="V25" s="118"/>
      <c r="W25" s="118"/>
      <c r="X25" s="118"/>
      <c r="Y25" s="118"/>
      <c r="Z25" s="118"/>
    </row>
    <row r="26" spans="1:26" ht="115.5" customHeight="1">
      <c r="A26" s="730" t="s">
        <v>2975</v>
      </c>
      <c r="B26" s="730" t="s">
        <v>363</v>
      </c>
      <c r="C26" s="730" t="s">
        <v>365</v>
      </c>
      <c r="D26" s="733" t="s">
        <v>2958</v>
      </c>
      <c r="E26" s="733" t="s">
        <v>2978</v>
      </c>
      <c r="F26" s="733" t="s">
        <v>2893</v>
      </c>
      <c r="G26" s="608">
        <v>1</v>
      </c>
      <c r="H26" s="609" t="s">
        <v>2980</v>
      </c>
      <c r="I26" s="612" t="s">
        <v>2981</v>
      </c>
      <c r="J26" s="83"/>
      <c r="K26" s="83"/>
      <c r="L26" s="734"/>
      <c r="M26" s="117"/>
      <c r="N26" s="106"/>
      <c r="O26" s="86" t="s">
        <v>380</v>
      </c>
      <c r="P26" s="86" t="s">
        <v>380</v>
      </c>
      <c r="Q26" s="86" t="s">
        <v>380</v>
      </c>
      <c r="R26" s="83" t="s">
        <v>101</v>
      </c>
      <c r="S26" s="86"/>
      <c r="T26" s="118"/>
      <c r="U26" s="118"/>
      <c r="V26" s="118"/>
      <c r="W26" s="118"/>
      <c r="X26" s="118"/>
      <c r="Y26" s="118"/>
      <c r="Z26" s="118"/>
    </row>
    <row r="27" spans="1:26" ht="115.5" customHeight="1">
      <c r="A27" s="731"/>
      <c r="B27" s="731"/>
      <c r="C27" s="731"/>
      <c r="D27" s="731"/>
      <c r="E27" s="731"/>
      <c r="F27" s="731"/>
      <c r="G27" s="608">
        <v>2</v>
      </c>
      <c r="H27" s="609" t="s">
        <v>2980</v>
      </c>
      <c r="I27" s="612" t="s">
        <v>2897</v>
      </c>
      <c r="J27" s="83"/>
      <c r="K27" s="83"/>
      <c r="L27" s="665"/>
      <c r="M27" s="117"/>
      <c r="N27" s="106"/>
      <c r="O27" s="86" t="s">
        <v>380</v>
      </c>
      <c r="P27" s="86" t="s">
        <v>380</v>
      </c>
      <c r="Q27" s="86" t="s">
        <v>380</v>
      </c>
      <c r="R27" s="83" t="s">
        <v>101</v>
      </c>
      <c r="S27" s="86"/>
      <c r="T27" s="118"/>
      <c r="U27" s="118"/>
      <c r="V27" s="118"/>
      <c r="W27" s="118"/>
      <c r="X27" s="118"/>
      <c r="Y27" s="118"/>
      <c r="Z27" s="118"/>
    </row>
    <row r="28" spans="1:26" ht="115.5" customHeight="1">
      <c r="A28" s="732"/>
      <c r="B28" s="732"/>
      <c r="C28" s="732"/>
      <c r="D28" s="732"/>
      <c r="E28" s="732"/>
      <c r="F28" s="732"/>
      <c r="G28" s="608">
        <v>3</v>
      </c>
      <c r="H28" s="609" t="s">
        <v>2980</v>
      </c>
      <c r="I28" s="612" t="s">
        <v>2984</v>
      </c>
      <c r="J28" s="83"/>
      <c r="K28" s="83"/>
      <c r="L28" s="666"/>
      <c r="M28" s="117"/>
      <c r="N28" s="106"/>
      <c r="O28" s="86" t="s">
        <v>380</v>
      </c>
      <c r="P28" s="86" t="s">
        <v>380</v>
      </c>
      <c r="Q28" s="86" t="s">
        <v>380</v>
      </c>
      <c r="R28" s="83" t="s">
        <v>101</v>
      </c>
      <c r="S28" s="86"/>
      <c r="T28" s="118"/>
      <c r="U28" s="118"/>
      <c r="V28" s="118"/>
      <c r="W28" s="118"/>
      <c r="X28" s="118"/>
      <c r="Y28" s="118"/>
      <c r="Z28" s="118"/>
    </row>
    <row r="29" spans="1:26" ht="16.5" customHeight="1">
      <c r="A29" s="608" t="s">
        <v>2985</v>
      </c>
      <c r="B29" s="608" t="s">
        <v>363</v>
      </c>
      <c r="C29" s="608" t="s">
        <v>365</v>
      </c>
      <c r="D29" s="609" t="s">
        <v>2958</v>
      </c>
      <c r="E29" s="612" t="s">
        <v>2902</v>
      </c>
      <c r="F29" s="612" t="s">
        <v>2893</v>
      </c>
      <c r="G29" s="608">
        <v>1</v>
      </c>
      <c r="H29" s="612" t="s">
        <v>2903</v>
      </c>
      <c r="I29" s="612" t="s">
        <v>2904</v>
      </c>
      <c r="J29" s="83"/>
      <c r="K29" s="83"/>
      <c r="L29" s="86"/>
      <c r="M29" s="117"/>
      <c r="N29" s="106"/>
      <c r="O29" s="86" t="s">
        <v>380</v>
      </c>
      <c r="P29" s="86" t="s">
        <v>380</v>
      </c>
      <c r="Q29" s="86" t="s">
        <v>380</v>
      </c>
      <c r="R29" s="83" t="s">
        <v>101</v>
      </c>
      <c r="S29" s="86"/>
      <c r="T29" s="118"/>
      <c r="U29" s="118"/>
      <c r="V29" s="118"/>
      <c r="W29" s="118"/>
      <c r="X29" s="118"/>
      <c r="Y29" s="118"/>
      <c r="Z29" s="118"/>
    </row>
    <row r="30" spans="1:26" ht="69" customHeight="1">
      <c r="A30" s="730" t="s">
        <v>2989</v>
      </c>
      <c r="B30" s="730" t="s">
        <v>363</v>
      </c>
      <c r="C30" s="730" t="s">
        <v>365</v>
      </c>
      <c r="D30" s="733" t="s">
        <v>2958</v>
      </c>
      <c r="E30" s="733" t="s">
        <v>2911</v>
      </c>
      <c r="F30" s="733" t="s">
        <v>2893</v>
      </c>
      <c r="G30" s="608">
        <v>1</v>
      </c>
      <c r="H30" s="609" t="s">
        <v>2990</v>
      </c>
      <c r="I30" s="612" t="s">
        <v>2913</v>
      </c>
      <c r="J30" s="83"/>
      <c r="K30" s="83"/>
      <c r="L30" s="734"/>
      <c r="M30" s="117"/>
      <c r="N30" s="106"/>
      <c r="O30" s="86" t="s">
        <v>380</v>
      </c>
      <c r="P30" s="86" t="s">
        <v>380</v>
      </c>
      <c r="Q30" s="86" t="s">
        <v>380</v>
      </c>
      <c r="R30" s="83" t="s">
        <v>101</v>
      </c>
      <c r="S30" s="86"/>
      <c r="T30" s="118"/>
      <c r="U30" s="118"/>
      <c r="V30" s="118"/>
      <c r="W30" s="118"/>
      <c r="X30" s="118"/>
      <c r="Y30" s="118"/>
      <c r="Z30" s="118"/>
    </row>
    <row r="31" spans="1:26" ht="69" customHeight="1">
      <c r="A31" s="732"/>
      <c r="B31" s="732"/>
      <c r="C31" s="732"/>
      <c r="D31" s="732"/>
      <c r="E31" s="732"/>
      <c r="F31" s="732"/>
      <c r="G31" s="608">
        <v>2</v>
      </c>
      <c r="H31" s="609" t="s">
        <v>2990</v>
      </c>
      <c r="I31" s="612" t="s">
        <v>2991</v>
      </c>
      <c r="J31" s="83"/>
      <c r="K31" s="83"/>
      <c r="L31" s="666"/>
      <c r="M31" s="117"/>
      <c r="N31" s="106"/>
      <c r="O31" s="86" t="s">
        <v>380</v>
      </c>
      <c r="P31" s="86" t="s">
        <v>380</v>
      </c>
      <c r="Q31" s="86" t="s">
        <v>380</v>
      </c>
      <c r="R31" s="83" t="s">
        <v>101</v>
      </c>
      <c r="S31" s="86"/>
      <c r="T31" s="118"/>
      <c r="U31" s="118"/>
      <c r="V31" s="118"/>
      <c r="W31" s="118"/>
      <c r="X31" s="118"/>
      <c r="Y31" s="118"/>
      <c r="Z31" s="118"/>
    </row>
    <row r="32" spans="1:26" ht="90" customHeight="1">
      <c r="A32" s="730" t="s">
        <v>2994</v>
      </c>
      <c r="B32" s="730" t="s">
        <v>363</v>
      </c>
      <c r="C32" s="730" t="s">
        <v>365</v>
      </c>
      <c r="D32" s="733" t="s">
        <v>2958</v>
      </c>
      <c r="E32" s="733" t="s">
        <v>2921</v>
      </c>
      <c r="F32" s="733" t="s">
        <v>2893</v>
      </c>
      <c r="G32" s="608">
        <v>1</v>
      </c>
      <c r="H32" s="612" t="s">
        <v>2999</v>
      </c>
      <c r="I32" s="612" t="s">
        <v>3000</v>
      </c>
      <c r="J32" s="83"/>
      <c r="K32" s="83"/>
      <c r="L32" s="734"/>
      <c r="M32" s="758" t="s">
        <v>2925</v>
      </c>
      <c r="N32" s="106"/>
      <c r="O32" s="86" t="s">
        <v>380</v>
      </c>
      <c r="P32" s="86" t="s">
        <v>380</v>
      </c>
      <c r="Q32" s="86" t="s">
        <v>380</v>
      </c>
      <c r="R32" s="83" t="s">
        <v>101</v>
      </c>
      <c r="S32" s="86" t="s">
        <v>379</v>
      </c>
      <c r="T32" s="118"/>
      <c r="U32" s="118"/>
      <c r="V32" s="118"/>
      <c r="W32" s="118"/>
      <c r="X32" s="118"/>
      <c r="Y32" s="118"/>
      <c r="Z32" s="118"/>
    </row>
    <row r="33" spans="1:26" ht="90" customHeight="1">
      <c r="A33" s="732"/>
      <c r="B33" s="732"/>
      <c r="C33" s="732"/>
      <c r="D33" s="732"/>
      <c r="E33" s="732"/>
      <c r="F33" s="732"/>
      <c r="G33" s="608">
        <v>2</v>
      </c>
      <c r="H33" s="612" t="s">
        <v>3001</v>
      </c>
      <c r="I33" s="612" t="s">
        <v>2966</v>
      </c>
      <c r="J33" s="83"/>
      <c r="K33" s="83"/>
      <c r="L33" s="666"/>
      <c r="M33" s="666"/>
      <c r="N33" s="106"/>
      <c r="O33" s="86" t="s">
        <v>380</v>
      </c>
      <c r="P33" s="86" t="s">
        <v>380</v>
      </c>
      <c r="Q33" s="86" t="s">
        <v>380</v>
      </c>
      <c r="R33" s="83" t="s">
        <v>101</v>
      </c>
      <c r="S33" s="86" t="s">
        <v>379</v>
      </c>
      <c r="T33" s="118"/>
      <c r="U33" s="118"/>
      <c r="V33" s="118"/>
      <c r="W33" s="118"/>
      <c r="X33" s="118"/>
      <c r="Y33" s="118"/>
      <c r="Z33" s="118"/>
    </row>
    <row r="34" spans="1:26" ht="16.5" customHeight="1">
      <c r="A34" s="608" t="s">
        <v>3004</v>
      </c>
      <c r="B34" s="608" t="s">
        <v>363</v>
      </c>
      <c r="C34" s="608" t="s">
        <v>365</v>
      </c>
      <c r="D34" s="647" t="s">
        <v>2958</v>
      </c>
      <c r="E34" s="651" t="s">
        <v>2953</v>
      </c>
      <c r="F34" s="611" t="s">
        <v>2893</v>
      </c>
      <c r="G34" s="608">
        <v>1</v>
      </c>
      <c r="H34" s="612" t="s">
        <v>2939</v>
      </c>
      <c r="I34" s="612" t="s">
        <v>3005</v>
      </c>
      <c r="J34" s="83"/>
      <c r="K34" s="83"/>
      <c r="L34" s="86"/>
      <c r="M34" s="117"/>
      <c r="N34" s="106"/>
      <c r="O34" s="86" t="s">
        <v>380</v>
      </c>
      <c r="P34" s="86" t="s">
        <v>380</v>
      </c>
      <c r="Q34" s="86" t="s">
        <v>380</v>
      </c>
      <c r="R34" s="83" t="s">
        <v>101</v>
      </c>
      <c r="S34" s="86"/>
      <c r="T34" s="118"/>
      <c r="U34" s="118"/>
      <c r="V34" s="118"/>
      <c r="W34" s="118"/>
      <c r="X34" s="118"/>
      <c r="Y34" s="118"/>
      <c r="Z34" s="118"/>
    </row>
    <row r="35" spans="1:26" ht="16.5" customHeight="1">
      <c r="A35" s="608" t="s">
        <v>3006</v>
      </c>
      <c r="B35" s="608" t="s">
        <v>363</v>
      </c>
      <c r="C35" s="608" t="s">
        <v>365</v>
      </c>
      <c r="D35" s="647" t="s">
        <v>2958</v>
      </c>
      <c r="E35" s="651" t="s">
        <v>3007</v>
      </c>
      <c r="F35" s="611" t="s">
        <v>2893</v>
      </c>
      <c r="G35" s="608">
        <v>1</v>
      </c>
      <c r="H35" s="612" t="s">
        <v>3010</v>
      </c>
      <c r="I35" s="612" t="s">
        <v>3011</v>
      </c>
      <c r="J35" s="83"/>
      <c r="K35" s="83"/>
      <c r="L35" s="86"/>
      <c r="M35" s="117"/>
      <c r="N35" s="106"/>
      <c r="O35" s="86" t="s">
        <v>380</v>
      </c>
      <c r="P35" s="86" t="s">
        <v>380</v>
      </c>
      <c r="Q35" s="86" t="s">
        <v>380</v>
      </c>
      <c r="R35" s="83" t="s">
        <v>101</v>
      </c>
      <c r="S35" s="86"/>
      <c r="T35" s="118"/>
      <c r="U35" s="118"/>
      <c r="V35" s="118"/>
      <c r="W35" s="118"/>
      <c r="X35" s="118"/>
      <c r="Y35" s="118"/>
      <c r="Z35" s="118"/>
    </row>
    <row r="36" spans="1:26" ht="57" customHeight="1">
      <c r="A36" s="735" t="s">
        <v>3012</v>
      </c>
      <c r="B36" s="736" t="s">
        <v>3013</v>
      </c>
      <c r="C36" s="736" t="s">
        <v>365</v>
      </c>
      <c r="D36" s="737" t="s">
        <v>3014</v>
      </c>
      <c r="E36" s="740" t="s">
        <v>3015</v>
      </c>
      <c r="F36" s="746" t="s">
        <v>2893</v>
      </c>
      <c r="G36" s="80">
        <v>1</v>
      </c>
      <c r="H36" s="82" t="s">
        <v>3016</v>
      </c>
      <c r="I36" s="82" t="s">
        <v>3018</v>
      </c>
      <c r="J36" s="83" t="s">
        <v>158</v>
      </c>
      <c r="K36" s="83"/>
      <c r="L36" s="734"/>
      <c r="M36" s="117"/>
      <c r="N36" s="106"/>
      <c r="O36" s="86" t="s">
        <v>380</v>
      </c>
      <c r="P36" s="86" t="s">
        <v>380</v>
      </c>
      <c r="Q36" s="86" t="s">
        <v>3021</v>
      </c>
      <c r="R36" s="83"/>
      <c r="S36" s="86"/>
      <c r="T36" s="118"/>
      <c r="U36" s="118"/>
      <c r="V36" s="118"/>
      <c r="W36" s="118"/>
      <c r="X36" s="118"/>
      <c r="Y36" s="118"/>
      <c r="Z36" s="118"/>
    </row>
    <row r="37" spans="1:26" ht="57" customHeight="1">
      <c r="A37" s="665"/>
      <c r="B37" s="665"/>
      <c r="C37" s="665"/>
      <c r="D37" s="665"/>
      <c r="E37" s="665"/>
      <c r="F37" s="665"/>
      <c r="G37" s="80">
        <v>2</v>
      </c>
      <c r="H37" s="82" t="s">
        <v>3022</v>
      </c>
      <c r="I37" s="82" t="s">
        <v>3018</v>
      </c>
      <c r="J37" s="83" t="s">
        <v>158</v>
      </c>
      <c r="K37" s="83"/>
      <c r="L37" s="665"/>
      <c r="M37" s="117"/>
      <c r="N37" s="106"/>
      <c r="O37" s="86" t="s">
        <v>380</v>
      </c>
      <c r="P37" s="86" t="s">
        <v>380</v>
      </c>
      <c r="Q37" s="86" t="s">
        <v>3021</v>
      </c>
      <c r="R37" s="83"/>
      <c r="S37" s="86"/>
      <c r="T37" s="118"/>
      <c r="U37" s="118"/>
      <c r="V37" s="118"/>
      <c r="W37" s="118"/>
      <c r="X37" s="118"/>
      <c r="Y37" s="118"/>
      <c r="Z37" s="118"/>
    </row>
    <row r="38" spans="1:26" ht="57" customHeight="1">
      <c r="A38" s="665"/>
      <c r="B38" s="665"/>
      <c r="C38" s="665"/>
      <c r="D38" s="665"/>
      <c r="E38" s="665"/>
      <c r="F38" s="665"/>
      <c r="G38" s="80">
        <v>3</v>
      </c>
      <c r="H38" s="82" t="s">
        <v>3025</v>
      </c>
      <c r="I38" s="82" t="s">
        <v>3018</v>
      </c>
      <c r="J38" s="83" t="s">
        <v>158</v>
      </c>
      <c r="K38" s="83"/>
      <c r="L38" s="665"/>
      <c r="M38" s="117"/>
      <c r="N38" s="106"/>
      <c r="O38" s="86" t="s">
        <v>380</v>
      </c>
      <c r="P38" s="86" t="s">
        <v>380</v>
      </c>
      <c r="Q38" s="86" t="s">
        <v>3021</v>
      </c>
      <c r="R38" s="83"/>
      <c r="S38" s="86"/>
      <c r="T38" s="118"/>
      <c r="U38" s="118"/>
      <c r="V38" s="118"/>
      <c r="W38" s="118"/>
      <c r="X38" s="118"/>
      <c r="Y38" s="118"/>
      <c r="Z38" s="118"/>
    </row>
    <row r="39" spans="1:26" ht="57" customHeight="1">
      <c r="A39" s="665"/>
      <c r="B39" s="665"/>
      <c r="C39" s="665"/>
      <c r="D39" s="665"/>
      <c r="E39" s="665"/>
      <c r="F39" s="665"/>
      <c r="G39" s="80">
        <v>4</v>
      </c>
      <c r="H39" s="82" t="s">
        <v>3027</v>
      </c>
      <c r="I39" s="82" t="s">
        <v>3018</v>
      </c>
      <c r="J39" s="83" t="s">
        <v>158</v>
      </c>
      <c r="K39" s="83"/>
      <c r="L39" s="665"/>
      <c r="M39" s="117"/>
      <c r="N39" s="106"/>
      <c r="O39" s="86" t="s">
        <v>380</v>
      </c>
      <c r="P39" s="86" t="s">
        <v>380</v>
      </c>
      <c r="Q39" s="86" t="s">
        <v>3021</v>
      </c>
      <c r="R39" s="83"/>
      <c r="S39" s="86"/>
      <c r="T39" s="118"/>
      <c r="U39" s="118"/>
      <c r="V39" s="118"/>
      <c r="W39" s="118"/>
      <c r="X39" s="118"/>
      <c r="Y39" s="118"/>
      <c r="Z39" s="118"/>
    </row>
    <row r="40" spans="1:26" ht="57" customHeight="1">
      <c r="A40" s="665"/>
      <c r="B40" s="665"/>
      <c r="C40" s="665"/>
      <c r="D40" s="665"/>
      <c r="E40" s="665"/>
      <c r="F40" s="665"/>
      <c r="G40" s="80">
        <v>5</v>
      </c>
      <c r="H40" s="82" t="s">
        <v>3030</v>
      </c>
      <c r="I40" s="82" t="s">
        <v>3018</v>
      </c>
      <c r="J40" s="83" t="s">
        <v>158</v>
      </c>
      <c r="K40" s="83"/>
      <c r="L40" s="665"/>
      <c r="M40" s="117"/>
      <c r="N40" s="106"/>
      <c r="O40" s="86" t="s">
        <v>380</v>
      </c>
      <c r="P40" s="86" t="s">
        <v>380</v>
      </c>
      <c r="Q40" s="86" t="s">
        <v>3021</v>
      </c>
      <c r="R40" s="83"/>
      <c r="S40" s="86"/>
      <c r="T40" s="118"/>
      <c r="U40" s="118"/>
      <c r="V40" s="118"/>
      <c r="W40" s="118"/>
      <c r="X40" s="118"/>
      <c r="Y40" s="118"/>
      <c r="Z40" s="118"/>
    </row>
    <row r="41" spans="1:26" ht="57" customHeight="1">
      <c r="A41" s="665"/>
      <c r="B41" s="665"/>
      <c r="C41" s="665"/>
      <c r="D41" s="665"/>
      <c r="E41" s="665"/>
      <c r="F41" s="665"/>
      <c r="G41" s="80">
        <v>6</v>
      </c>
      <c r="H41" s="82" t="s">
        <v>3033</v>
      </c>
      <c r="I41" s="82" t="s">
        <v>3018</v>
      </c>
      <c r="J41" s="83" t="s">
        <v>158</v>
      </c>
      <c r="K41" s="83"/>
      <c r="L41" s="665"/>
      <c r="M41" s="117"/>
      <c r="N41" s="106"/>
      <c r="O41" s="86" t="s">
        <v>380</v>
      </c>
      <c r="P41" s="86" t="s">
        <v>380</v>
      </c>
      <c r="Q41" s="86" t="s">
        <v>3021</v>
      </c>
      <c r="R41" s="83"/>
      <c r="S41" s="86"/>
      <c r="T41" s="118"/>
      <c r="U41" s="118"/>
      <c r="V41" s="118"/>
      <c r="W41" s="118"/>
      <c r="X41" s="118"/>
      <c r="Y41" s="118"/>
      <c r="Z41" s="118"/>
    </row>
    <row r="42" spans="1:26" ht="57" customHeight="1">
      <c r="A42" s="665"/>
      <c r="B42" s="665"/>
      <c r="C42" s="665"/>
      <c r="D42" s="665"/>
      <c r="E42" s="665"/>
      <c r="F42" s="665"/>
      <c r="G42" s="80">
        <v>7</v>
      </c>
      <c r="H42" s="82" t="s">
        <v>3034</v>
      </c>
      <c r="I42" s="82" t="s">
        <v>3018</v>
      </c>
      <c r="J42" s="83" t="s">
        <v>158</v>
      </c>
      <c r="K42" s="83"/>
      <c r="L42" s="665"/>
      <c r="M42" s="117"/>
      <c r="N42" s="106"/>
      <c r="O42" s="86" t="s">
        <v>380</v>
      </c>
      <c r="P42" s="86" t="s">
        <v>380</v>
      </c>
      <c r="Q42" s="86" t="s">
        <v>3021</v>
      </c>
      <c r="R42" s="83"/>
      <c r="S42" s="86"/>
      <c r="T42" s="118"/>
      <c r="U42" s="118"/>
      <c r="V42" s="118"/>
      <c r="W42" s="118"/>
      <c r="X42" s="118"/>
      <c r="Y42" s="118"/>
      <c r="Z42" s="118"/>
    </row>
    <row r="43" spans="1:26" ht="57" customHeight="1">
      <c r="A43" s="665"/>
      <c r="B43" s="665"/>
      <c r="C43" s="665"/>
      <c r="D43" s="665"/>
      <c r="E43" s="665"/>
      <c r="F43" s="665"/>
      <c r="G43" s="80">
        <v>8</v>
      </c>
      <c r="H43" s="82" t="s">
        <v>3038</v>
      </c>
      <c r="I43" s="82" t="s">
        <v>3018</v>
      </c>
      <c r="J43" s="83" t="s">
        <v>158</v>
      </c>
      <c r="K43" s="83"/>
      <c r="L43" s="665"/>
      <c r="M43" s="117"/>
      <c r="N43" s="106"/>
      <c r="O43" s="86" t="s">
        <v>380</v>
      </c>
      <c r="P43" s="86" t="s">
        <v>380</v>
      </c>
      <c r="Q43" s="86" t="s">
        <v>3021</v>
      </c>
      <c r="R43" s="83"/>
      <c r="S43" s="86"/>
      <c r="T43" s="118"/>
      <c r="U43" s="118"/>
      <c r="V43" s="118"/>
      <c r="W43" s="118"/>
      <c r="X43" s="118"/>
      <c r="Y43" s="118"/>
      <c r="Z43" s="118"/>
    </row>
    <row r="44" spans="1:26" ht="57" customHeight="1">
      <c r="A44" s="665"/>
      <c r="B44" s="665"/>
      <c r="C44" s="665"/>
      <c r="D44" s="665"/>
      <c r="E44" s="665"/>
      <c r="F44" s="665"/>
      <c r="G44" s="80">
        <v>9</v>
      </c>
      <c r="H44" s="82" t="s">
        <v>3042</v>
      </c>
      <c r="I44" s="82" t="s">
        <v>3018</v>
      </c>
      <c r="J44" s="83" t="s">
        <v>158</v>
      </c>
      <c r="K44" s="83"/>
      <c r="L44" s="665"/>
      <c r="M44" s="117"/>
      <c r="N44" s="106"/>
      <c r="O44" s="86" t="s">
        <v>380</v>
      </c>
      <c r="P44" s="86" t="s">
        <v>380</v>
      </c>
      <c r="Q44" s="86" t="s">
        <v>3021</v>
      </c>
      <c r="R44" s="83"/>
      <c r="S44" s="86"/>
      <c r="T44" s="118"/>
      <c r="U44" s="118"/>
      <c r="V44" s="118"/>
      <c r="W44" s="118"/>
      <c r="X44" s="118"/>
      <c r="Y44" s="118"/>
      <c r="Z44" s="118"/>
    </row>
    <row r="45" spans="1:26" ht="57" customHeight="1">
      <c r="A45" s="665"/>
      <c r="B45" s="665"/>
      <c r="C45" s="665"/>
      <c r="D45" s="665"/>
      <c r="E45" s="665"/>
      <c r="F45" s="665"/>
      <c r="G45" s="80">
        <v>10</v>
      </c>
      <c r="H45" s="82" t="s">
        <v>3045</v>
      </c>
      <c r="I45" s="82" t="s">
        <v>3018</v>
      </c>
      <c r="J45" s="83" t="s">
        <v>158</v>
      </c>
      <c r="K45" s="83"/>
      <c r="L45" s="665"/>
      <c r="M45" s="117"/>
      <c r="N45" s="106"/>
      <c r="O45" s="86" t="s">
        <v>380</v>
      </c>
      <c r="P45" s="86" t="s">
        <v>380</v>
      </c>
      <c r="Q45" s="86" t="s">
        <v>3021</v>
      </c>
      <c r="R45" s="83"/>
      <c r="S45" s="86"/>
      <c r="T45" s="118"/>
      <c r="U45" s="118"/>
      <c r="V45" s="118"/>
      <c r="W45" s="118"/>
      <c r="X45" s="118"/>
      <c r="Y45" s="118"/>
      <c r="Z45" s="118"/>
    </row>
    <row r="46" spans="1:26" ht="57" customHeight="1">
      <c r="A46" s="665"/>
      <c r="B46" s="665"/>
      <c r="C46" s="665"/>
      <c r="D46" s="665"/>
      <c r="E46" s="665"/>
      <c r="F46" s="665"/>
      <c r="G46" s="80">
        <v>11</v>
      </c>
      <c r="H46" s="82" t="s">
        <v>3047</v>
      </c>
      <c r="I46" s="82" t="s">
        <v>3018</v>
      </c>
      <c r="J46" s="83" t="s">
        <v>158</v>
      </c>
      <c r="K46" s="83"/>
      <c r="L46" s="665"/>
      <c r="M46" s="117"/>
      <c r="N46" s="106"/>
      <c r="O46" s="86" t="s">
        <v>380</v>
      </c>
      <c r="P46" s="86" t="s">
        <v>380</v>
      </c>
      <c r="Q46" s="86" t="s">
        <v>3021</v>
      </c>
      <c r="R46" s="83"/>
      <c r="S46" s="86"/>
      <c r="T46" s="118"/>
      <c r="U46" s="118"/>
      <c r="V46" s="118"/>
      <c r="W46" s="118"/>
      <c r="X46" s="118"/>
      <c r="Y46" s="118"/>
      <c r="Z46" s="118"/>
    </row>
    <row r="47" spans="1:26" ht="57" customHeight="1">
      <c r="A47" s="665"/>
      <c r="B47" s="665"/>
      <c r="C47" s="665"/>
      <c r="D47" s="665"/>
      <c r="E47" s="666"/>
      <c r="F47" s="665"/>
      <c r="G47" s="80">
        <v>12</v>
      </c>
      <c r="H47" s="82" t="s">
        <v>3048</v>
      </c>
      <c r="I47" s="82" t="s">
        <v>3018</v>
      </c>
      <c r="J47" s="83" t="s">
        <v>158</v>
      </c>
      <c r="K47" s="83"/>
      <c r="L47" s="665"/>
      <c r="M47" s="117"/>
      <c r="N47" s="106"/>
      <c r="O47" s="86" t="s">
        <v>380</v>
      </c>
      <c r="P47" s="86" t="s">
        <v>380</v>
      </c>
      <c r="Q47" s="86" t="s">
        <v>3021</v>
      </c>
      <c r="R47" s="83"/>
      <c r="S47" s="86"/>
      <c r="T47" s="118"/>
      <c r="U47" s="118"/>
      <c r="V47" s="118"/>
      <c r="W47" s="118"/>
      <c r="X47" s="118"/>
      <c r="Y47" s="118"/>
      <c r="Z47" s="118"/>
    </row>
    <row r="48" spans="1:26" ht="57" customHeight="1">
      <c r="A48" s="666"/>
      <c r="B48" s="666"/>
      <c r="C48" s="666"/>
      <c r="D48" s="666"/>
      <c r="E48" s="92" t="s">
        <v>3050</v>
      </c>
      <c r="F48" s="666"/>
      <c r="G48" s="80">
        <v>13</v>
      </c>
      <c r="H48" s="82" t="s">
        <v>3051</v>
      </c>
      <c r="I48" s="82" t="s">
        <v>3018</v>
      </c>
      <c r="J48" s="83" t="s">
        <v>158</v>
      </c>
      <c r="K48" s="83"/>
      <c r="L48" s="666"/>
      <c r="M48" s="117"/>
      <c r="N48" s="106"/>
      <c r="O48" s="86" t="s">
        <v>380</v>
      </c>
      <c r="P48" s="86" t="s">
        <v>380</v>
      </c>
      <c r="Q48" s="86" t="s">
        <v>3021</v>
      </c>
      <c r="R48" s="83"/>
      <c r="S48" s="86"/>
      <c r="T48" s="118"/>
      <c r="U48" s="118"/>
      <c r="V48" s="118"/>
      <c r="W48" s="118"/>
      <c r="X48" s="118"/>
      <c r="Y48" s="118"/>
      <c r="Z48" s="118"/>
    </row>
    <row r="49" spans="1:26" ht="16.5" customHeight="1">
      <c r="A49" s="101" t="s">
        <v>3053</v>
      </c>
      <c r="B49" s="195" t="s">
        <v>3054</v>
      </c>
      <c r="C49" s="101" t="s">
        <v>3055</v>
      </c>
      <c r="D49" s="102" t="s">
        <v>3056</v>
      </c>
      <c r="E49" s="102" t="s">
        <v>3057</v>
      </c>
      <c r="F49" s="81" t="s">
        <v>3058</v>
      </c>
      <c r="G49" s="80">
        <v>1</v>
      </c>
      <c r="H49" s="82" t="s">
        <v>3059</v>
      </c>
      <c r="I49" s="82" t="s">
        <v>3060</v>
      </c>
      <c r="J49" s="83" t="s">
        <v>158</v>
      </c>
      <c r="K49" s="83"/>
      <c r="L49" s="86"/>
      <c r="M49" s="117"/>
      <c r="N49" s="106"/>
      <c r="O49" s="86" t="s">
        <v>380</v>
      </c>
      <c r="P49" s="86" t="s">
        <v>3065</v>
      </c>
      <c r="Q49" s="86" t="s">
        <v>3066</v>
      </c>
      <c r="R49" s="83"/>
      <c r="S49" s="86"/>
      <c r="T49" s="118"/>
      <c r="U49" s="118"/>
      <c r="V49" s="118"/>
      <c r="W49" s="118"/>
      <c r="X49" s="118"/>
      <c r="Y49" s="118"/>
      <c r="Z49" s="118"/>
    </row>
    <row r="50" spans="1:26" ht="16.5" customHeight="1">
      <c r="A50" s="101" t="s">
        <v>3067</v>
      </c>
      <c r="B50" s="195" t="s">
        <v>3068</v>
      </c>
      <c r="C50" s="101" t="s">
        <v>3069</v>
      </c>
      <c r="D50" s="102" t="s">
        <v>3056</v>
      </c>
      <c r="E50" s="102" t="s">
        <v>3070</v>
      </c>
      <c r="F50" s="81" t="s">
        <v>3071</v>
      </c>
      <c r="G50" s="80">
        <v>1</v>
      </c>
      <c r="H50" s="82" t="s">
        <v>3072</v>
      </c>
      <c r="I50" s="82" t="s">
        <v>3073</v>
      </c>
      <c r="J50" s="83" t="s">
        <v>158</v>
      </c>
      <c r="K50" s="83"/>
      <c r="L50" s="86"/>
      <c r="M50" s="117"/>
      <c r="N50" s="106"/>
      <c r="O50" s="86" t="s">
        <v>380</v>
      </c>
      <c r="P50" s="86" t="s">
        <v>3065</v>
      </c>
      <c r="Q50" s="86" t="s">
        <v>3066</v>
      </c>
      <c r="R50" s="83"/>
      <c r="S50" s="86"/>
      <c r="T50" s="118"/>
      <c r="U50" s="118"/>
      <c r="V50" s="118"/>
      <c r="W50" s="118"/>
      <c r="X50" s="118"/>
      <c r="Y50" s="118"/>
      <c r="Z50" s="118"/>
    </row>
    <row r="51" spans="1:26" ht="16.5" customHeight="1">
      <c r="A51" s="101" t="s">
        <v>3076</v>
      </c>
      <c r="B51" s="195" t="s">
        <v>3077</v>
      </c>
      <c r="C51" s="101" t="s">
        <v>3078</v>
      </c>
      <c r="D51" s="102" t="s">
        <v>3056</v>
      </c>
      <c r="E51" s="82" t="s">
        <v>3079</v>
      </c>
      <c r="F51" s="81" t="s">
        <v>2893</v>
      </c>
      <c r="G51" s="80">
        <v>1</v>
      </c>
      <c r="H51" s="82" t="s">
        <v>3080</v>
      </c>
      <c r="I51" s="82" t="s">
        <v>3060</v>
      </c>
      <c r="J51" s="83" t="s">
        <v>158</v>
      </c>
      <c r="K51" s="83"/>
      <c r="L51" s="86"/>
      <c r="M51" s="117"/>
      <c r="N51" s="106"/>
      <c r="O51" s="86" t="s">
        <v>380</v>
      </c>
      <c r="P51" s="86" t="s">
        <v>380</v>
      </c>
      <c r="Q51" s="86" t="s">
        <v>3082</v>
      </c>
      <c r="R51" s="83"/>
      <c r="S51" s="86"/>
      <c r="T51" s="118"/>
      <c r="U51" s="118"/>
      <c r="V51" s="118"/>
      <c r="W51" s="118"/>
      <c r="X51" s="118"/>
      <c r="Y51" s="118"/>
      <c r="Z51" s="118"/>
    </row>
    <row r="52" spans="1:26" ht="16.5" customHeight="1">
      <c r="A52" s="101" t="s">
        <v>3083</v>
      </c>
      <c r="B52" s="195" t="s">
        <v>3084</v>
      </c>
      <c r="C52" s="101" t="s">
        <v>3085</v>
      </c>
      <c r="D52" s="102" t="s">
        <v>3056</v>
      </c>
      <c r="E52" s="82" t="s">
        <v>3086</v>
      </c>
      <c r="F52" s="81" t="s">
        <v>2893</v>
      </c>
      <c r="G52" s="80">
        <v>1</v>
      </c>
      <c r="H52" s="82" t="s">
        <v>3087</v>
      </c>
      <c r="I52" s="82" t="s">
        <v>3089</v>
      </c>
      <c r="J52" s="83" t="s">
        <v>158</v>
      </c>
      <c r="K52" s="83"/>
      <c r="L52" s="86"/>
      <c r="M52" s="117"/>
      <c r="N52" s="106"/>
      <c r="O52" s="86" t="s">
        <v>380</v>
      </c>
      <c r="P52" s="86" t="s">
        <v>380</v>
      </c>
      <c r="Q52" s="86" t="s">
        <v>3090</v>
      </c>
      <c r="R52" s="83"/>
      <c r="S52" s="86"/>
      <c r="T52" s="118"/>
      <c r="U52" s="118"/>
      <c r="V52" s="118"/>
      <c r="W52" s="118"/>
      <c r="X52" s="118"/>
      <c r="Y52" s="118"/>
      <c r="Z52" s="118"/>
    </row>
    <row r="53" spans="1:26" ht="16.5" customHeight="1">
      <c r="A53" s="101" t="s">
        <v>3091</v>
      </c>
      <c r="B53" s="195" t="s">
        <v>3093</v>
      </c>
      <c r="C53" s="101" t="s">
        <v>3094</v>
      </c>
      <c r="D53" s="102" t="s">
        <v>3056</v>
      </c>
      <c r="E53" s="82" t="s">
        <v>3095</v>
      </c>
      <c r="F53" s="81" t="s">
        <v>2893</v>
      </c>
      <c r="G53" s="80">
        <v>1</v>
      </c>
      <c r="H53" s="82" t="s">
        <v>3096</v>
      </c>
      <c r="I53" s="82" t="s">
        <v>3060</v>
      </c>
      <c r="J53" s="83" t="s">
        <v>158</v>
      </c>
      <c r="K53" s="83"/>
      <c r="L53" s="86"/>
      <c r="M53" s="117"/>
      <c r="N53" s="106"/>
      <c r="O53" s="86" t="s">
        <v>380</v>
      </c>
      <c r="P53" s="86" t="s">
        <v>380</v>
      </c>
      <c r="Q53" s="86" t="s">
        <v>3097</v>
      </c>
      <c r="R53" s="83"/>
      <c r="S53" s="86"/>
      <c r="T53" s="118"/>
      <c r="U53" s="118"/>
      <c r="V53" s="118"/>
      <c r="W53" s="118"/>
      <c r="X53" s="118"/>
      <c r="Y53" s="118"/>
      <c r="Z53" s="118"/>
    </row>
    <row r="54" spans="1:26" ht="16.5" customHeight="1">
      <c r="A54" s="101" t="s">
        <v>3098</v>
      </c>
      <c r="B54" s="195" t="s">
        <v>3099</v>
      </c>
      <c r="C54" s="101" t="s">
        <v>3101</v>
      </c>
      <c r="D54" s="102" t="s">
        <v>3056</v>
      </c>
      <c r="E54" s="82" t="s">
        <v>529</v>
      </c>
      <c r="F54" s="81" t="s">
        <v>3103</v>
      </c>
      <c r="G54" s="80">
        <v>1</v>
      </c>
      <c r="H54" s="82" t="s">
        <v>3105</v>
      </c>
      <c r="I54" s="82" t="s">
        <v>3060</v>
      </c>
      <c r="J54" s="83" t="s">
        <v>158</v>
      </c>
      <c r="K54" s="83"/>
      <c r="L54" s="86"/>
      <c r="M54" s="117"/>
      <c r="N54" s="106"/>
      <c r="O54" s="86" t="s">
        <v>380</v>
      </c>
      <c r="P54" s="86" t="s">
        <v>380</v>
      </c>
      <c r="Q54" s="86" t="s">
        <v>3107</v>
      </c>
      <c r="R54" s="83"/>
      <c r="S54" s="86"/>
      <c r="T54" s="118"/>
      <c r="U54" s="118"/>
      <c r="V54" s="118"/>
      <c r="W54" s="118"/>
      <c r="X54" s="118"/>
      <c r="Y54" s="118"/>
      <c r="Z54" s="118"/>
    </row>
    <row r="55" spans="1:26" ht="115.5" customHeight="1">
      <c r="A55" s="608" t="s">
        <v>3108</v>
      </c>
      <c r="B55" s="652" t="s">
        <v>363</v>
      </c>
      <c r="C55" s="608" t="s">
        <v>20866</v>
      </c>
      <c r="D55" s="609" t="s">
        <v>3110</v>
      </c>
      <c r="E55" s="609" t="s">
        <v>3112</v>
      </c>
      <c r="F55" s="609" t="s">
        <v>2893</v>
      </c>
      <c r="G55" s="608">
        <v>1</v>
      </c>
      <c r="H55" s="612" t="s">
        <v>3059</v>
      </c>
      <c r="I55" s="612" t="s">
        <v>3060</v>
      </c>
      <c r="J55" s="83"/>
      <c r="K55" s="83"/>
      <c r="L55" s="86"/>
      <c r="M55" s="117"/>
      <c r="N55" s="106"/>
      <c r="O55" s="86" t="s">
        <v>380</v>
      </c>
      <c r="P55" s="86" t="s">
        <v>380</v>
      </c>
      <c r="Q55" s="86" t="s">
        <v>380</v>
      </c>
      <c r="R55" s="83" t="s">
        <v>101</v>
      </c>
      <c r="S55" s="86"/>
      <c r="T55" s="118"/>
      <c r="U55" s="118"/>
      <c r="V55" s="118"/>
      <c r="W55" s="118"/>
      <c r="X55" s="118"/>
      <c r="Y55" s="118"/>
      <c r="Z55" s="118"/>
    </row>
    <row r="56" spans="1:26" ht="115.5" customHeight="1">
      <c r="A56" s="608" t="s">
        <v>3116</v>
      </c>
      <c r="B56" s="652" t="s">
        <v>363</v>
      </c>
      <c r="C56" s="608" t="s">
        <v>20866</v>
      </c>
      <c r="D56" s="609" t="s">
        <v>3110</v>
      </c>
      <c r="E56" s="609" t="s">
        <v>3119</v>
      </c>
      <c r="F56" s="609" t="s">
        <v>2893</v>
      </c>
      <c r="G56" s="608">
        <v>1</v>
      </c>
      <c r="H56" s="612" t="s">
        <v>3120</v>
      </c>
      <c r="I56" s="612" t="s">
        <v>3073</v>
      </c>
      <c r="J56" s="83"/>
      <c r="K56" s="83"/>
      <c r="L56" s="86"/>
      <c r="M56" s="117"/>
      <c r="N56" s="106"/>
      <c r="O56" s="86" t="s">
        <v>380</v>
      </c>
      <c r="P56" s="86" t="s">
        <v>380</v>
      </c>
      <c r="Q56" s="86" t="s">
        <v>380</v>
      </c>
      <c r="R56" s="83" t="s">
        <v>101</v>
      </c>
      <c r="S56" s="86"/>
      <c r="T56" s="118"/>
      <c r="U56" s="118"/>
      <c r="V56" s="118"/>
      <c r="W56" s="118"/>
      <c r="X56" s="118"/>
      <c r="Y56" s="118"/>
      <c r="Z56" s="118"/>
    </row>
    <row r="57" spans="1:26" ht="16.5" customHeight="1">
      <c r="A57" s="608" t="s">
        <v>3121</v>
      </c>
      <c r="B57" s="652" t="s">
        <v>363</v>
      </c>
      <c r="C57" s="608" t="s">
        <v>20866</v>
      </c>
      <c r="D57" s="609" t="s">
        <v>3110</v>
      </c>
      <c r="E57" s="612" t="s">
        <v>3079</v>
      </c>
      <c r="F57" s="612" t="s">
        <v>2893</v>
      </c>
      <c r="G57" s="608">
        <v>1</v>
      </c>
      <c r="H57" s="612" t="s">
        <v>3122</v>
      </c>
      <c r="I57" s="612" t="s">
        <v>3060</v>
      </c>
      <c r="J57" s="83"/>
      <c r="K57" s="83"/>
      <c r="L57" s="86"/>
      <c r="M57" s="117"/>
      <c r="N57" s="106"/>
      <c r="O57" s="86" t="s">
        <v>380</v>
      </c>
      <c r="P57" s="86" t="s">
        <v>380</v>
      </c>
      <c r="Q57" s="86" t="s">
        <v>380</v>
      </c>
      <c r="R57" s="83" t="s">
        <v>101</v>
      </c>
      <c r="S57" s="86"/>
      <c r="T57" s="118"/>
      <c r="U57" s="118"/>
      <c r="V57" s="118"/>
      <c r="W57" s="118"/>
      <c r="X57" s="118"/>
      <c r="Y57" s="118"/>
      <c r="Z57" s="118"/>
    </row>
    <row r="58" spans="1:26" ht="16.5" customHeight="1">
      <c r="A58" s="608" t="s">
        <v>3125</v>
      </c>
      <c r="B58" s="652" t="s">
        <v>363</v>
      </c>
      <c r="C58" s="608" t="s">
        <v>20866</v>
      </c>
      <c r="D58" s="609" t="s">
        <v>3110</v>
      </c>
      <c r="E58" s="612" t="s">
        <v>3126</v>
      </c>
      <c r="F58" s="612" t="s">
        <v>2893</v>
      </c>
      <c r="G58" s="608">
        <v>1</v>
      </c>
      <c r="H58" s="612" t="s">
        <v>3127</v>
      </c>
      <c r="I58" s="612" t="s">
        <v>3128</v>
      </c>
      <c r="J58" s="83"/>
      <c r="K58" s="83"/>
      <c r="L58" s="86"/>
      <c r="M58" s="117"/>
      <c r="N58" s="106"/>
      <c r="O58" s="86" t="s">
        <v>380</v>
      </c>
      <c r="P58" s="86" t="s">
        <v>380</v>
      </c>
      <c r="Q58" s="86" t="s">
        <v>380</v>
      </c>
      <c r="R58" s="83" t="s">
        <v>101</v>
      </c>
      <c r="S58" s="86"/>
      <c r="T58" s="118"/>
      <c r="U58" s="118"/>
      <c r="V58" s="118"/>
      <c r="W58" s="118"/>
      <c r="X58" s="118"/>
      <c r="Y58" s="118"/>
      <c r="Z58" s="118"/>
    </row>
    <row r="59" spans="1:26" ht="16.5" customHeight="1">
      <c r="A59" s="608" t="s">
        <v>3131</v>
      </c>
      <c r="B59" s="652" t="s">
        <v>363</v>
      </c>
      <c r="C59" s="608" t="s">
        <v>20866</v>
      </c>
      <c r="D59" s="609" t="s">
        <v>3110</v>
      </c>
      <c r="E59" s="612" t="s">
        <v>3086</v>
      </c>
      <c r="F59" s="612" t="s">
        <v>2893</v>
      </c>
      <c r="G59" s="608">
        <v>1</v>
      </c>
      <c r="H59" s="612" t="s">
        <v>3087</v>
      </c>
      <c r="I59" s="618" t="s">
        <v>3089</v>
      </c>
      <c r="J59" s="83"/>
      <c r="K59" s="83"/>
      <c r="L59" s="86"/>
      <c r="M59" s="117"/>
      <c r="N59" s="106"/>
      <c r="O59" s="86" t="s">
        <v>380</v>
      </c>
      <c r="P59" s="86" t="s">
        <v>380</v>
      </c>
      <c r="Q59" s="86" t="s">
        <v>380</v>
      </c>
      <c r="R59" s="83" t="s">
        <v>101</v>
      </c>
      <c r="S59" s="86"/>
      <c r="T59" s="118"/>
      <c r="U59" s="118"/>
      <c r="V59" s="118"/>
      <c r="W59" s="118"/>
      <c r="X59" s="118"/>
      <c r="Y59" s="118"/>
      <c r="Z59" s="118"/>
    </row>
    <row r="60" spans="1:26" ht="16.5" customHeight="1">
      <c r="A60" s="608" t="s">
        <v>3132</v>
      </c>
      <c r="B60" s="652" t="s">
        <v>363</v>
      </c>
      <c r="C60" s="608" t="s">
        <v>20866</v>
      </c>
      <c r="D60" s="609" t="s">
        <v>3110</v>
      </c>
      <c r="E60" s="612" t="s">
        <v>3095</v>
      </c>
      <c r="F60" s="612" t="s">
        <v>2893</v>
      </c>
      <c r="G60" s="608">
        <v>1</v>
      </c>
      <c r="H60" s="612" t="s">
        <v>3096</v>
      </c>
      <c r="I60" s="612" t="s">
        <v>3060</v>
      </c>
      <c r="J60" s="83"/>
      <c r="K60" s="83"/>
      <c r="L60" s="86"/>
      <c r="M60" s="117"/>
      <c r="N60" s="106"/>
      <c r="O60" s="86" t="s">
        <v>380</v>
      </c>
      <c r="P60" s="86" t="s">
        <v>380</v>
      </c>
      <c r="Q60" s="86" t="s">
        <v>380</v>
      </c>
      <c r="R60" s="83" t="s">
        <v>101</v>
      </c>
      <c r="S60" s="86"/>
      <c r="T60" s="118"/>
      <c r="U60" s="118"/>
      <c r="V60" s="118"/>
      <c r="W60" s="118"/>
      <c r="X60" s="118"/>
      <c r="Y60" s="118"/>
      <c r="Z60" s="118"/>
    </row>
    <row r="61" spans="1:26" ht="16.5" customHeight="1">
      <c r="A61" s="608" t="s">
        <v>3134</v>
      </c>
      <c r="B61" s="652" t="s">
        <v>363</v>
      </c>
      <c r="C61" s="608" t="s">
        <v>20866</v>
      </c>
      <c r="D61" s="609" t="s">
        <v>3110</v>
      </c>
      <c r="E61" s="612" t="s">
        <v>529</v>
      </c>
      <c r="F61" s="612" t="s">
        <v>2893</v>
      </c>
      <c r="G61" s="608">
        <v>1</v>
      </c>
      <c r="H61" s="612" t="s">
        <v>3135</v>
      </c>
      <c r="I61" s="612" t="s">
        <v>3060</v>
      </c>
      <c r="J61" s="83"/>
      <c r="K61" s="83"/>
      <c r="L61" s="86"/>
      <c r="M61" s="117"/>
      <c r="N61" s="106"/>
      <c r="O61" s="86" t="s">
        <v>380</v>
      </c>
      <c r="P61" s="86" t="s">
        <v>380</v>
      </c>
      <c r="Q61" s="86" t="s">
        <v>380</v>
      </c>
      <c r="R61" s="83" t="s">
        <v>101</v>
      </c>
      <c r="S61" s="86"/>
      <c r="T61" s="118"/>
      <c r="U61" s="118"/>
      <c r="V61" s="118"/>
      <c r="W61" s="118"/>
      <c r="X61" s="118"/>
      <c r="Y61" s="118"/>
      <c r="Z61" s="118"/>
    </row>
    <row r="62" spans="1:26" ht="16.5" customHeight="1">
      <c r="A62" s="736" t="s">
        <v>3136</v>
      </c>
      <c r="B62" s="736" t="s">
        <v>3137</v>
      </c>
      <c r="C62" s="736" t="s">
        <v>3139</v>
      </c>
      <c r="D62" s="737" t="s">
        <v>3142</v>
      </c>
      <c r="E62" s="756" t="s">
        <v>3143</v>
      </c>
      <c r="F62" s="746" t="s">
        <v>2893</v>
      </c>
      <c r="G62" s="80">
        <v>1</v>
      </c>
      <c r="H62" s="82" t="s">
        <v>3144</v>
      </c>
      <c r="I62" s="82" t="s">
        <v>3145</v>
      </c>
      <c r="J62" s="83"/>
      <c r="K62" s="83"/>
      <c r="L62" s="734"/>
      <c r="M62" s="758" t="s">
        <v>3146</v>
      </c>
      <c r="N62" s="106"/>
      <c r="O62" s="86" t="s">
        <v>380</v>
      </c>
      <c r="P62" s="86" t="s">
        <v>380</v>
      </c>
      <c r="Q62" s="86" t="s">
        <v>380</v>
      </c>
      <c r="R62" s="83"/>
      <c r="S62" s="86" t="s">
        <v>379</v>
      </c>
      <c r="T62" s="87"/>
      <c r="U62" s="87"/>
      <c r="V62" s="87"/>
      <c r="W62" s="87"/>
      <c r="X62" s="87"/>
      <c r="Y62" s="87"/>
      <c r="Z62" s="87"/>
    </row>
    <row r="63" spans="1:26" ht="16.5" customHeight="1">
      <c r="A63" s="665"/>
      <c r="B63" s="665"/>
      <c r="C63" s="665"/>
      <c r="D63" s="665"/>
      <c r="E63" s="665"/>
      <c r="F63" s="665"/>
      <c r="G63" s="80">
        <v>2</v>
      </c>
      <c r="H63" s="82" t="s">
        <v>3149</v>
      </c>
      <c r="I63" s="82" t="s">
        <v>3150</v>
      </c>
      <c r="J63" s="83"/>
      <c r="K63" s="83"/>
      <c r="L63" s="665"/>
      <c r="M63" s="665"/>
      <c r="N63" s="106"/>
      <c r="O63" s="86" t="s">
        <v>380</v>
      </c>
      <c r="P63" s="86" t="s">
        <v>380</v>
      </c>
      <c r="Q63" s="86" t="s">
        <v>380</v>
      </c>
      <c r="R63" s="83"/>
      <c r="S63" s="86" t="s">
        <v>379</v>
      </c>
      <c r="T63" s="87"/>
      <c r="U63" s="87"/>
      <c r="V63" s="87"/>
      <c r="W63" s="87"/>
      <c r="X63" s="87"/>
      <c r="Y63" s="87"/>
      <c r="Z63" s="87"/>
    </row>
    <row r="64" spans="1:26" ht="16.5" customHeight="1">
      <c r="A64" s="665"/>
      <c r="B64" s="665"/>
      <c r="C64" s="665"/>
      <c r="D64" s="665"/>
      <c r="E64" s="665"/>
      <c r="F64" s="665"/>
      <c r="G64" s="80">
        <v>3</v>
      </c>
      <c r="H64" s="82" t="s">
        <v>3153</v>
      </c>
      <c r="I64" s="82" t="s">
        <v>3154</v>
      </c>
      <c r="J64" s="83"/>
      <c r="K64" s="83"/>
      <c r="L64" s="665"/>
      <c r="M64" s="665"/>
      <c r="N64" s="106"/>
      <c r="O64" s="86" t="s">
        <v>380</v>
      </c>
      <c r="P64" s="86" t="s">
        <v>380</v>
      </c>
      <c r="Q64" s="86" t="s">
        <v>380</v>
      </c>
      <c r="R64" s="83"/>
      <c r="S64" s="86" t="s">
        <v>379</v>
      </c>
      <c r="T64" s="87"/>
      <c r="U64" s="87"/>
      <c r="V64" s="87"/>
      <c r="W64" s="87"/>
      <c r="X64" s="87"/>
      <c r="Y64" s="87"/>
      <c r="Z64" s="87"/>
    </row>
    <row r="65" spans="1:26" ht="16.5" customHeight="1">
      <c r="A65" s="666"/>
      <c r="B65" s="666"/>
      <c r="C65" s="666"/>
      <c r="D65" s="666"/>
      <c r="E65" s="666"/>
      <c r="F65" s="666"/>
      <c r="G65" s="80">
        <v>4</v>
      </c>
      <c r="H65" s="82" t="s">
        <v>3155</v>
      </c>
      <c r="I65" s="82" t="s">
        <v>3156</v>
      </c>
      <c r="J65" s="83"/>
      <c r="K65" s="83"/>
      <c r="L65" s="666"/>
      <c r="M65" s="665"/>
      <c r="N65" s="106"/>
      <c r="O65" s="86" t="s">
        <v>380</v>
      </c>
      <c r="P65" s="86" t="s">
        <v>380</v>
      </c>
      <c r="Q65" s="86" t="s">
        <v>380</v>
      </c>
      <c r="R65" s="83"/>
      <c r="S65" s="86" t="s">
        <v>379</v>
      </c>
      <c r="T65" s="87"/>
      <c r="U65" s="87"/>
      <c r="V65" s="87"/>
      <c r="W65" s="87"/>
      <c r="X65" s="87"/>
      <c r="Y65" s="87"/>
      <c r="Z65" s="87"/>
    </row>
    <row r="66" spans="1:26" ht="115.5" customHeight="1">
      <c r="A66" s="736" t="s">
        <v>3159</v>
      </c>
      <c r="B66" s="736" t="s">
        <v>3160</v>
      </c>
      <c r="C66" s="736" t="s">
        <v>3161</v>
      </c>
      <c r="D66" s="737" t="s">
        <v>3142</v>
      </c>
      <c r="E66" s="742" t="s">
        <v>3162</v>
      </c>
      <c r="F66" s="746" t="s">
        <v>2893</v>
      </c>
      <c r="G66" s="80">
        <v>1</v>
      </c>
      <c r="H66" s="82" t="s">
        <v>3165</v>
      </c>
      <c r="I66" s="82" t="s">
        <v>3166</v>
      </c>
      <c r="J66" s="83"/>
      <c r="K66" s="83"/>
      <c r="L66" s="734"/>
      <c r="M66" s="665"/>
      <c r="N66" s="106"/>
      <c r="O66" s="86" t="s">
        <v>380</v>
      </c>
      <c r="P66" s="86" t="s">
        <v>380</v>
      </c>
      <c r="Q66" s="86" t="s">
        <v>380</v>
      </c>
      <c r="R66" s="83"/>
      <c r="S66" s="86" t="s">
        <v>379</v>
      </c>
      <c r="T66" s="87"/>
      <c r="U66" s="87"/>
      <c r="V66" s="87"/>
      <c r="W66" s="87"/>
      <c r="X66" s="87"/>
      <c r="Y66" s="87"/>
      <c r="Z66" s="87"/>
    </row>
    <row r="67" spans="1:26" ht="16.5" customHeight="1">
      <c r="A67" s="665"/>
      <c r="B67" s="665"/>
      <c r="C67" s="665"/>
      <c r="D67" s="665"/>
      <c r="E67" s="665"/>
      <c r="F67" s="665"/>
      <c r="G67" s="80">
        <v>2</v>
      </c>
      <c r="H67" s="82" t="s">
        <v>3169</v>
      </c>
      <c r="I67" s="82" t="s">
        <v>3170</v>
      </c>
      <c r="J67" s="83"/>
      <c r="K67" s="83"/>
      <c r="L67" s="665"/>
      <c r="M67" s="665"/>
      <c r="N67" s="106"/>
      <c r="O67" s="86" t="s">
        <v>380</v>
      </c>
      <c r="P67" s="86" t="s">
        <v>380</v>
      </c>
      <c r="Q67" s="86" t="s">
        <v>380</v>
      </c>
      <c r="R67" s="83"/>
      <c r="S67" s="86" t="s">
        <v>379</v>
      </c>
      <c r="T67" s="87"/>
      <c r="U67" s="87"/>
      <c r="V67" s="87"/>
      <c r="W67" s="87"/>
      <c r="X67" s="87"/>
      <c r="Y67" s="87"/>
      <c r="Z67" s="87"/>
    </row>
    <row r="68" spans="1:26" ht="16.5" customHeight="1">
      <c r="A68" s="665"/>
      <c r="B68" s="665"/>
      <c r="C68" s="665"/>
      <c r="D68" s="665"/>
      <c r="E68" s="665"/>
      <c r="F68" s="665"/>
      <c r="G68" s="80">
        <v>3</v>
      </c>
      <c r="H68" s="82" t="s">
        <v>3173</v>
      </c>
      <c r="I68" s="82" t="s">
        <v>3174</v>
      </c>
      <c r="J68" s="83"/>
      <c r="K68" s="83"/>
      <c r="L68" s="665"/>
      <c r="M68" s="665"/>
      <c r="N68" s="106"/>
      <c r="O68" s="86" t="s">
        <v>380</v>
      </c>
      <c r="P68" s="86" t="s">
        <v>380</v>
      </c>
      <c r="Q68" s="86" t="s">
        <v>380</v>
      </c>
      <c r="R68" s="83"/>
      <c r="S68" s="86" t="s">
        <v>379</v>
      </c>
      <c r="T68" s="87"/>
      <c r="U68" s="87"/>
      <c r="V68" s="87"/>
      <c r="W68" s="87"/>
      <c r="X68" s="87"/>
      <c r="Y68" s="87"/>
      <c r="Z68" s="87"/>
    </row>
    <row r="69" spans="1:26" ht="16.5" customHeight="1">
      <c r="A69" s="665"/>
      <c r="B69" s="665"/>
      <c r="C69" s="665"/>
      <c r="D69" s="665"/>
      <c r="E69" s="665"/>
      <c r="F69" s="665"/>
      <c r="G69" s="80">
        <v>4</v>
      </c>
      <c r="H69" s="82" t="s">
        <v>3169</v>
      </c>
      <c r="I69" s="82" t="s">
        <v>3170</v>
      </c>
      <c r="J69" s="83"/>
      <c r="K69" s="83"/>
      <c r="L69" s="665"/>
      <c r="M69" s="665"/>
      <c r="N69" s="106"/>
      <c r="O69" s="86" t="s">
        <v>380</v>
      </c>
      <c r="P69" s="86" t="s">
        <v>380</v>
      </c>
      <c r="Q69" s="86" t="s">
        <v>380</v>
      </c>
      <c r="R69" s="83"/>
      <c r="S69" s="86" t="s">
        <v>379</v>
      </c>
      <c r="T69" s="87"/>
      <c r="U69" s="87"/>
      <c r="V69" s="87"/>
      <c r="W69" s="87"/>
      <c r="X69" s="87"/>
      <c r="Y69" s="87"/>
      <c r="Z69" s="87"/>
    </row>
    <row r="70" spans="1:26" ht="16.5" customHeight="1">
      <c r="A70" s="665"/>
      <c r="B70" s="665"/>
      <c r="C70" s="665"/>
      <c r="D70" s="665"/>
      <c r="E70" s="665"/>
      <c r="F70" s="665"/>
      <c r="G70" s="80">
        <v>5</v>
      </c>
      <c r="H70" s="82" t="s">
        <v>3179</v>
      </c>
      <c r="I70" s="82" t="s">
        <v>3180</v>
      </c>
      <c r="J70" s="83"/>
      <c r="K70" s="83"/>
      <c r="L70" s="665"/>
      <c r="M70" s="665"/>
      <c r="N70" s="106"/>
      <c r="O70" s="86" t="s">
        <v>380</v>
      </c>
      <c r="P70" s="86" t="s">
        <v>380</v>
      </c>
      <c r="Q70" s="86" t="s">
        <v>380</v>
      </c>
      <c r="R70" s="83"/>
      <c r="S70" s="86" t="s">
        <v>379</v>
      </c>
      <c r="T70" s="87"/>
      <c r="U70" s="87"/>
      <c r="V70" s="87"/>
      <c r="W70" s="87"/>
      <c r="X70" s="87"/>
      <c r="Y70" s="87"/>
      <c r="Z70" s="87"/>
    </row>
    <row r="71" spans="1:26" ht="16.5" customHeight="1">
      <c r="A71" s="666"/>
      <c r="B71" s="666"/>
      <c r="C71" s="666"/>
      <c r="D71" s="666"/>
      <c r="E71" s="666"/>
      <c r="F71" s="666"/>
      <c r="G71" s="80">
        <v>6</v>
      </c>
      <c r="H71" s="82" t="s">
        <v>3182</v>
      </c>
      <c r="I71" s="82" t="s">
        <v>3170</v>
      </c>
      <c r="J71" s="83"/>
      <c r="K71" s="83"/>
      <c r="L71" s="666"/>
      <c r="M71" s="665"/>
      <c r="N71" s="106"/>
      <c r="O71" s="86" t="s">
        <v>380</v>
      </c>
      <c r="P71" s="86" t="s">
        <v>380</v>
      </c>
      <c r="Q71" s="86" t="s">
        <v>380</v>
      </c>
      <c r="R71" s="83"/>
      <c r="S71" s="86" t="s">
        <v>379</v>
      </c>
      <c r="T71" s="87"/>
      <c r="U71" s="87"/>
      <c r="V71" s="87"/>
      <c r="W71" s="87"/>
      <c r="X71" s="87"/>
      <c r="Y71" s="87"/>
      <c r="Z71" s="87"/>
    </row>
    <row r="72" spans="1:26" ht="16.5" customHeight="1">
      <c r="A72" s="101" t="s">
        <v>3185</v>
      </c>
      <c r="B72" s="195" t="s">
        <v>3186</v>
      </c>
      <c r="C72" s="101" t="s">
        <v>3187</v>
      </c>
      <c r="D72" s="102" t="s">
        <v>3142</v>
      </c>
      <c r="E72" s="103" t="s">
        <v>3188</v>
      </c>
      <c r="F72" s="81" t="s">
        <v>2893</v>
      </c>
      <c r="G72" s="80">
        <v>1</v>
      </c>
      <c r="H72" s="82" t="s">
        <v>3189</v>
      </c>
      <c r="I72" s="82" t="s">
        <v>3190</v>
      </c>
      <c r="J72" s="83"/>
      <c r="K72" s="83"/>
      <c r="L72" s="86"/>
      <c r="M72" s="665"/>
      <c r="N72" s="106"/>
      <c r="O72" s="86" t="s">
        <v>380</v>
      </c>
      <c r="P72" s="86" t="s">
        <v>380</v>
      </c>
      <c r="Q72" s="86" t="s">
        <v>380</v>
      </c>
      <c r="R72" s="83"/>
      <c r="S72" s="86" t="s">
        <v>379</v>
      </c>
      <c r="T72" s="87"/>
      <c r="U72" s="87"/>
      <c r="V72" s="87"/>
      <c r="W72" s="87"/>
      <c r="X72" s="87"/>
      <c r="Y72" s="87"/>
      <c r="Z72" s="87"/>
    </row>
    <row r="73" spans="1:26" ht="16.5" customHeight="1">
      <c r="A73" s="101" t="s">
        <v>3193</v>
      </c>
      <c r="B73" s="195" t="s">
        <v>3194</v>
      </c>
      <c r="C73" s="101" t="s">
        <v>3195</v>
      </c>
      <c r="D73" s="102" t="s">
        <v>3142</v>
      </c>
      <c r="E73" s="120" t="s">
        <v>938</v>
      </c>
      <c r="F73" s="81" t="s">
        <v>2893</v>
      </c>
      <c r="G73" s="80">
        <v>1</v>
      </c>
      <c r="H73" s="92" t="s">
        <v>3197</v>
      </c>
      <c r="I73" s="92" t="s">
        <v>3199</v>
      </c>
      <c r="J73" s="83"/>
      <c r="K73" s="83"/>
      <c r="L73" s="86"/>
      <c r="M73" s="665"/>
      <c r="N73" s="106"/>
      <c r="O73" s="86" t="s">
        <v>380</v>
      </c>
      <c r="P73" s="86" t="s">
        <v>380</v>
      </c>
      <c r="Q73" s="86" t="s">
        <v>380</v>
      </c>
      <c r="R73" s="83"/>
      <c r="S73" s="86" t="s">
        <v>379</v>
      </c>
      <c r="T73" s="87"/>
      <c r="U73" s="87"/>
      <c r="V73" s="87"/>
      <c r="W73" s="87"/>
      <c r="X73" s="87"/>
      <c r="Y73" s="87"/>
      <c r="Z73" s="87"/>
    </row>
    <row r="74" spans="1:26" ht="115.5" customHeight="1">
      <c r="A74" s="736" t="s">
        <v>3200</v>
      </c>
      <c r="B74" s="753" t="s">
        <v>3202</v>
      </c>
      <c r="C74" s="736" t="s">
        <v>3205</v>
      </c>
      <c r="D74" s="742" t="s">
        <v>3206</v>
      </c>
      <c r="E74" s="103" t="s">
        <v>3207</v>
      </c>
      <c r="F74" s="746" t="s">
        <v>2893</v>
      </c>
      <c r="G74" s="80">
        <v>1</v>
      </c>
      <c r="H74" s="82" t="s">
        <v>3208</v>
      </c>
      <c r="I74" s="82" t="s">
        <v>3210</v>
      </c>
      <c r="J74" s="83"/>
      <c r="K74" s="83"/>
      <c r="L74" s="734"/>
      <c r="M74" s="665"/>
      <c r="N74" s="106"/>
      <c r="O74" s="86" t="s">
        <v>380</v>
      </c>
      <c r="P74" s="86" t="s">
        <v>380</v>
      </c>
      <c r="Q74" s="86" t="s">
        <v>380</v>
      </c>
      <c r="R74" s="83"/>
      <c r="S74" s="86" t="s">
        <v>379</v>
      </c>
      <c r="T74" s="87"/>
      <c r="U74" s="87"/>
      <c r="V74" s="87"/>
      <c r="W74" s="87"/>
      <c r="X74" s="87"/>
      <c r="Y74" s="87"/>
      <c r="Z74" s="87"/>
    </row>
    <row r="75" spans="1:26" ht="16.5" customHeight="1">
      <c r="A75" s="665"/>
      <c r="B75" s="754"/>
      <c r="C75" s="665"/>
      <c r="D75" s="665"/>
      <c r="E75" s="82" t="s">
        <v>3216</v>
      </c>
      <c r="F75" s="665"/>
      <c r="G75" s="80">
        <v>2</v>
      </c>
      <c r="H75" s="82" t="s">
        <v>3217</v>
      </c>
      <c r="I75" s="82" t="s">
        <v>3218</v>
      </c>
      <c r="J75" s="83"/>
      <c r="K75" s="83"/>
      <c r="L75" s="665"/>
      <c r="M75" s="665"/>
      <c r="N75" s="106"/>
      <c r="O75" s="86" t="s">
        <v>380</v>
      </c>
      <c r="P75" s="86" t="s">
        <v>380</v>
      </c>
      <c r="Q75" s="86" t="s">
        <v>380</v>
      </c>
      <c r="R75" s="83"/>
      <c r="S75" s="86" t="s">
        <v>379</v>
      </c>
      <c r="T75" s="87"/>
      <c r="U75" s="87"/>
      <c r="V75" s="87"/>
      <c r="W75" s="87"/>
      <c r="X75" s="87"/>
      <c r="Y75" s="87"/>
      <c r="Z75" s="87"/>
    </row>
    <row r="76" spans="1:26" ht="16.5" customHeight="1">
      <c r="A76" s="665"/>
      <c r="B76" s="754"/>
      <c r="C76" s="665"/>
      <c r="D76" s="665"/>
      <c r="E76" s="82" t="s">
        <v>3221</v>
      </c>
      <c r="F76" s="665"/>
      <c r="G76" s="80">
        <v>3</v>
      </c>
      <c r="H76" s="82" t="s">
        <v>3222</v>
      </c>
      <c r="I76" s="82" t="s">
        <v>3210</v>
      </c>
      <c r="J76" s="83"/>
      <c r="K76" s="83"/>
      <c r="L76" s="665"/>
      <c r="M76" s="665"/>
      <c r="N76" s="106"/>
      <c r="O76" s="86" t="s">
        <v>380</v>
      </c>
      <c r="P76" s="86" t="s">
        <v>380</v>
      </c>
      <c r="Q76" s="86" t="s">
        <v>380</v>
      </c>
      <c r="R76" s="83"/>
      <c r="S76" s="86" t="s">
        <v>379</v>
      </c>
      <c r="T76" s="87"/>
      <c r="U76" s="87"/>
      <c r="V76" s="87"/>
      <c r="W76" s="87"/>
      <c r="X76" s="87"/>
      <c r="Y76" s="87"/>
      <c r="Z76" s="87"/>
    </row>
    <row r="77" spans="1:26" ht="16.5" customHeight="1">
      <c r="A77" s="665"/>
      <c r="B77" s="754"/>
      <c r="C77" s="665"/>
      <c r="D77" s="665"/>
      <c r="E77" s="82" t="s">
        <v>3225</v>
      </c>
      <c r="F77" s="665"/>
      <c r="G77" s="80">
        <v>4</v>
      </c>
      <c r="H77" s="82" t="s">
        <v>3227</v>
      </c>
      <c r="I77" s="82" t="s">
        <v>3218</v>
      </c>
      <c r="J77" s="83"/>
      <c r="K77" s="83"/>
      <c r="L77" s="665"/>
      <c r="M77" s="665"/>
      <c r="N77" s="106"/>
      <c r="O77" s="86" t="s">
        <v>380</v>
      </c>
      <c r="P77" s="86" t="s">
        <v>380</v>
      </c>
      <c r="Q77" s="86" t="s">
        <v>380</v>
      </c>
      <c r="R77" s="83"/>
      <c r="S77" s="86" t="s">
        <v>379</v>
      </c>
      <c r="T77" s="87"/>
      <c r="U77" s="87"/>
      <c r="V77" s="87"/>
      <c r="W77" s="87"/>
      <c r="X77" s="87"/>
      <c r="Y77" s="87"/>
      <c r="Z77" s="87"/>
    </row>
    <row r="78" spans="1:26" ht="16.5" customHeight="1">
      <c r="A78" s="665"/>
      <c r="B78" s="754"/>
      <c r="C78" s="665"/>
      <c r="D78" s="665"/>
      <c r="E78" s="82" t="s">
        <v>3229</v>
      </c>
      <c r="F78" s="665"/>
      <c r="G78" s="80">
        <v>5</v>
      </c>
      <c r="H78" s="82" t="s">
        <v>3231</v>
      </c>
      <c r="I78" s="82" t="s">
        <v>3218</v>
      </c>
      <c r="J78" s="83"/>
      <c r="K78" s="83"/>
      <c r="L78" s="665"/>
      <c r="M78" s="665"/>
      <c r="N78" s="106"/>
      <c r="O78" s="86" t="s">
        <v>380</v>
      </c>
      <c r="P78" s="86" t="s">
        <v>380</v>
      </c>
      <c r="Q78" s="86" t="s">
        <v>380</v>
      </c>
      <c r="R78" s="83"/>
      <c r="S78" s="86" t="s">
        <v>379</v>
      </c>
      <c r="T78" s="87"/>
      <c r="U78" s="87"/>
      <c r="V78" s="87"/>
      <c r="W78" s="87"/>
      <c r="X78" s="87"/>
      <c r="Y78" s="87"/>
      <c r="Z78" s="87"/>
    </row>
    <row r="79" spans="1:26" ht="16.5" customHeight="1">
      <c r="A79" s="665"/>
      <c r="B79" s="754"/>
      <c r="C79" s="665"/>
      <c r="D79" s="665"/>
      <c r="E79" s="82" t="s">
        <v>3234</v>
      </c>
      <c r="F79" s="665"/>
      <c r="G79" s="80">
        <v>6</v>
      </c>
      <c r="H79" s="82" t="s">
        <v>3235</v>
      </c>
      <c r="I79" s="82" t="s">
        <v>3218</v>
      </c>
      <c r="J79" s="83"/>
      <c r="K79" s="83"/>
      <c r="L79" s="665"/>
      <c r="M79" s="665"/>
      <c r="N79" s="106"/>
      <c r="O79" s="86" t="s">
        <v>380</v>
      </c>
      <c r="P79" s="86" t="s">
        <v>380</v>
      </c>
      <c r="Q79" s="86" t="s">
        <v>380</v>
      </c>
      <c r="R79" s="83"/>
      <c r="S79" s="86" t="s">
        <v>379</v>
      </c>
      <c r="T79" s="87"/>
      <c r="U79" s="87"/>
      <c r="V79" s="87"/>
      <c r="W79" s="87"/>
      <c r="X79" s="87"/>
      <c r="Y79" s="87"/>
      <c r="Z79" s="87"/>
    </row>
    <row r="80" spans="1:26" ht="16.5" customHeight="1">
      <c r="A80" s="665"/>
      <c r="B80" s="754"/>
      <c r="C80" s="665"/>
      <c r="D80" s="665"/>
      <c r="E80" s="82" t="s">
        <v>3237</v>
      </c>
      <c r="F80" s="665"/>
      <c r="G80" s="80">
        <v>7</v>
      </c>
      <c r="H80" s="82" t="s">
        <v>3240</v>
      </c>
      <c r="I80" s="82" t="s">
        <v>3218</v>
      </c>
      <c r="J80" s="83"/>
      <c r="K80" s="83"/>
      <c r="L80" s="665"/>
      <c r="M80" s="665"/>
      <c r="N80" s="106"/>
      <c r="O80" s="86" t="s">
        <v>380</v>
      </c>
      <c r="P80" s="86" t="s">
        <v>380</v>
      </c>
      <c r="Q80" s="86" t="s">
        <v>380</v>
      </c>
      <c r="R80" s="83"/>
      <c r="S80" s="86" t="s">
        <v>379</v>
      </c>
      <c r="T80" s="87"/>
      <c r="U80" s="87"/>
      <c r="V80" s="87"/>
      <c r="W80" s="87"/>
      <c r="X80" s="87"/>
      <c r="Y80" s="87"/>
      <c r="Z80" s="87"/>
    </row>
    <row r="81" spans="1:26" ht="16.5" customHeight="1">
      <c r="A81" s="665"/>
      <c r="B81" s="754"/>
      <c r="C81" s="665"/>
      <c r="D81" s="665"/>
      <c r="E81" s="103" t="s">
        <v>3242</v>
      </c>
      <c r="F81" s="665"/>
      <c r="G81" s="80">
        <v>8</v>
      </c>
      <c r="H81" s="82" t="s">
        <v>3243</v>
      </c>
      <c r="I81" s="82" t="s">
        <v>3218</v>
      </c>
      <c r="J81" s="83"/>
      <c r="K81" s="83"/>
      <c r="L81" s="665"/>
      <c r="M81" s="665"/>
      <c r="N81" s="106"/>
      <c r="O81" s="86" t="s">
        <v>380</v>
      </c>
      <c r="P81" s="86" t="s">
        <v>380</v>
      </c>
      <c r="Q81" s="86" t="s">
        <v>380</v>
      </c>
      <c r="R81" s="83"/>
      <c r="S81" s="86" t="s">
        <v>379</v>
      </c>
      <c r="T81" s="87"/>
      <c r="U81" s="87"/>
      <c r="V81" s="87"/>
      <c r="W81" s="87"/>
      <c r="X81" s="87"/>
      <c r="Y81" s="87"/>
      <c r="Z81" s="87"/>
    </row>
    <row r="82" spans="1:26" ht="16.5" customHeight="1">
      <c r="A82" s="666"/>
      <c r="B82" s="755"/>
      <c r="C82" s="666"/>
      <c r="D82" s="666"/>
      <c r="E82" s="81" t="s">
        <v>3246</v>
      </c>
      <c r="F82" s="666"/>
      <c r="G82" s="80">
        <v>9</v>
      </c>
      <c r="H82" s="81" t="s">
        <v>3248</v>
      </c>
      <c r="I82" s="81" t="s">
        <v>3218</v>
      </c>
      <c r="J82" s="83"/>
      <c r="K82" s="83"/>
      <c r="L82" s="666"/>
      <c r="M82" s="666"/>
      <c r="N82" s="106"/>
      <c r="O82" s="86" t="s">
        <v>380</v>
      </c>
      <c r="P82" s="86" t="s">
        <v>380</v>
      </c>
      <c r="Q82" s="86" t="s">
        <v>380</v>
      </c>
      <c r="R82" s="83"/>
      <c r="S82" s="86" t="s">
        <v>379</v>
      </c>
      <c r="T82" s="87"/>
      <c r="U82" s="87"/>
      <c r="V82" s="87"/>
      <c r="W82" s="87"/>
      <c r="X82" s="87"/>
      <c r="Y82" s="87"/>
      <c r="Z82" s="87"/>
    </row>
    <row r="83" spans="1:26" ht="115.5" customHeight="1">
      <c r="A83" s="736" t="s">
        <v>3249</v>
      </c>
      <c r="B83" s="736" t="s">
        <v>3251</v>
      </c>
      <c r="C83" s="736" t="s">
        <v>3253</v>
      </c>
      <c r="D83" s="737" t="s">
        <v>3254</v>
      </c>
      <c r="E83" s="746" t="s">
        <v>3256</v>
      </c>
      <c r="F83" s="746" t="s">
        <v>2893</v>
      </c>
      <c r="G83" s="80">
        <v>1</v>
      </c>
      <c r="H83" s="98" t="s">
        <v>3258</v>
      </c>
      <c r="I83" s="81" t="s">
        <v>3259</v>
      </c>
      <c r="J83" s="83" t="s">
        <v>158</v>
      </c>
      <c r="K83" s="83"/>
      <c r="L83" s="734"/>
      <c r="M83" s="758" t="s">
        <v>3260</v>
      </c>
      <c r="N83" s="106"/>
      <c r="O83" s="86" t="s">
        <v>380</v>
      </c>
      <c r="P83" s="86" t="s">
        <v>3263</v>
      </c>
      <c r="Q83" s="86" t="s">
        <v>3264</v>
      </c>
      <c r="R83" s="83"/>
      <c r="S83" s="86" t="s">
        <v>379</v>
      </c>
      <c r="T83" s="87"/>
      <c r="U83" s="87"/>
      <c r="V83" s="87"/>
      <c r="W83" s="87"/>
      <c r="X83" s="87"/>
      <c r="Y83" s="87"/>
      <c r="Z83" s="87"/>
    </row>
    <row r="84" spans="1:26" ht="16.5" customHeight="1">
      <c r="A84" s="666"/>
      <c r="B84" s="666"/>
      <c r="C84" s="666"/>
      <c r="D84" s="666"/>
      <c r="E84" s="666"/>
      <c r="F84" s="666"/>
      <c r="G84" s="80">
        <v>2</v>
      </c>
      <c r="H84" s="98" t="s">
        <v>3266</v>
      </c>
      <c r="I84" s="81" t="s">
        <v>3268</v>
      </c>
      <c r="J84" s="83"/>
      <c r="K84" s="83"/>
      <c r="L84" s="666"/>
      <c r="M84" s="665"/>
      <c r="N84" s="106"/>
      <c r="O84" s="86" t="s">
        <v>380</v>
      </c>
      <c r="P84" s="86" t="s">
        <v>380</v>
      </c>
      <c r="Q84" s="86" t="s">
        <v>380</v>
      </c>
      <c r="R84" s="83"/>
      <c r="S84" s="86" t="s">
        <v>379</v>
      </c>
      <c r="T84" s="87"/>
      <c r="U84" s="87"/>
      <c r="V84" s="87"/>
      <c r="W84" s="87"/>
      <c r="X84" s="87"/>
      <c r="Y84" s="87"/>
      <c r="Z84" s="87"/>
    </row>
    <row r="85" spans="1:26" ht="16.5" customHeight="1">
      <c r="A85" s="101" t="s">
        <v>3271</v>
      </c>
      <c r="B85" s="198" t="s">
        <v>3272</v>
      </c>
      <c r="C85" s="199" t="s">
        <v>3273</v>
      </c>
      <c r="D85" s="102" t="s">
        <v>3254</v>
      </c>
      <c r="E85" s="81" t="s">
        <v>3276</v>
      </c>
      <c r="F85" s="81" t="s">
        <v>2893</v>
      </c>
      <c r="G85" s="80">
        <v>1</v>
      </c>
      <c r="H85" s="81" t="s">
        <v>3277</v>
      </c>
      <c r="I85" s="81" t="s">
        <v>3278</v>
      </c>
      <c r="J85" s="83" t="s">
        <v>158</v>
      </c>
      <c r="K85" s="83"/>
      <c r="L85" s="86"/>
      <c r="M85" s="665"/>
      <c r="N85" s="106"/>
      <c r="O85" s="86" t="s">
        <v>380</v>
      </c>
      <c r="P85" s="86" t="s">
        <v>3281</v>
      </c>
      <c r="Q85" s="86" t="s">
        <v>3282</v>
      </c>
      <c r="R85" s="83"/>
      <c r="S85" s="86" t="s">
        <v>379</v>
      </c>
      <c r="T85" s="87"/>
      <c r="U85" s="87"/>
      <c r="V85" s="87"/>
      <c r="W85" s="87"/>
      <c r="X85" s="87"/>
      <c r="Y85" s="87"/>
      <c r="Z85" s="87"/>
    </row>
    <row r="86" spans="1:26" ht="115.5" customHeight="1">
      <c r="A86" s="736" t="s">
        <v>3283</v>
      </c>
      <c r="B86" s="736" t="s">
        <v>3285</v>
      </c>
      <c r="C86" s="736" t="s">
        <v>3288</v>
      </c>
      <c r="D86" s="737" t="s">
        <v>3254</v>
      </c>
      <c r="E86" s="746" t="s">
        <v>3289</v>
      </c>
      <c r="F86" s="746" t="s">
        <v>2893</v>
      </c>
      <c r="G86" s="80">
        <v>1</v>
      </c>
      <c r="H86" s="98" t="s">
        <v>3290</v>
      </c>
      <c r="I86" s="81" t="s">
        <v>3259</v>
      </c>
      <c r="J86" s="83" t="s">
        <v>158</v>
      </c>
      <c r="K86" s="83"/>
      <c r="L86" s="734"/>
      <c r="M86" s="665"/>
      <c r="N86" s="106"/>
      <c r="O86" s="86" t="s">
        <v>380</v>
      </c>
      <c r="P86" s="86" t="s">
        <v>3263</v>
      </c>
      <c r="Q86" s="86" t="s">
        <v>3264</v>
      </c>
      <c r="R86" s="83"/>
      <c r="S86" s="86" t="s">
        <v>379</v>
      </c>
      <c r="T86" s="87"/>
      <c r="U86" s="87"/>
      <c r="V86" s="87"/>
      <c r="W86" s="87"/>
      <c r="X86" s="87"/>
      <c r="Y86" s="87"/>
      <c r="Z86" s="87"/>
    </row>
    <row r="87" spans="1:26" ht="115.5" customHeight="1">
      <c r="A87" s="666"/>
      <c r="B87" s="666"/>
      <c r="C87" s="666"/>
      <c r="D87" s="666"/>
      <c r="E87" s="666"/>
      <c r="F87" s="666"/>
      <c r="G87" s="80">
        <v>2</v>
      </c>
      <c r="H87" s="98" t="s">
        <v>3266</v>
      </c>
      <c r="I87" s="81" t="s">
        <v>3268</v>
      </c>
      <c r="J87" s="83"/>
      <c r="K87" s="83"/>
      <c r="L87" s="666"/>
      <c r="M87" s="665"/>
      <c r="N87" s="106"/>
      <c r="O87" s="86" t="s">
        <v>380</v>
      </c>
      <c r="P87" s="86" t="s">
        <v>380</v>
      </c>
      <c r="Q87" s="86" t="s">
        <v>380</v>
      </c>
      <c r="R87" s="83"/>
      <c r="S87" s="86" t="s">
        <v>379</v>
      </c>
      <c r="T87" s="87"/>
      <c r="U87" s="87"/>
      <c r="V87" s="87"/>
      <c r="W87" s="87"/>
      <c r="X87" s="87"/>
      <c r="Y87" s="87"/>
      <c r="Z87" s="87"/>
    </row>
    <row r="88" spans="1:26" ht="115.5" customHeight="1">
      <c r="A88" s="736" t="s">
        <v>3295</v>
      </c>
      <c r="B88" s="736" t="s">
        <v>3296</v>
      </c>
      <c r="C88" s="736" t="s">
        <v>3297</v>
      </c>
      <c r="D88" s="737" t="s">
        <v>3254</v>
      </c>
      <c r="E88" s="746" t="s">
        <v>3298</v>
      </c>
      <c r="F88" s="746" t="s">
        <v>2893</v>
      </c>
      <c r="G88" s="80">
        <v>1</v>
      </c>
      <c r="H88" s="98" t="s">
        <v>3299</v>
      </c>
      <c r="I88" s="81" t="s">
        <v>3300</v>
      </c>
      <c r="J88" s="83" t="s">
        <v>158</v>
      </c>
      <c r="K88" s="83"/>
      <c r="L88" s="734"/>
      <c r="M88" s="665"/>
      <c r="N88" s="106"/>
      <c r="O88" s="86" t="s">
        <v>379</v>
      </c>
      <c r="P88" s="86" t="s">
        <v>3263</v>
      </c>
      <c r="Q88" s="86" t="s">
        <v>3264</v>
      </c>
      <c r="R88" s="83"/>
      <c r="S88" s="86" t="s">
        <v>379</v>
      </c>
      <c r="T88" s="87"/>
      <c r="U88" s="87"/>
      <c r="V88" s="87"/>
      <c r="W88" s="87"/>
      <c r="X88" s="87"/>
      <c r="Y88" s="87"/>
      <c r="Z88" s="87"/>
    </row>
    <row r="89" spans="1:26" ht="16.5" customHeight="1">
      <c r="A89" s="666"/>
      <c r="B89" s="666"/>
      <c r="C89" s="666"/>
      <c r="D89" s="666"/>
      <c r="E89" s="666"/>
      <c r="F89" s="666"/>
      <c r="G89" s="80">
        <v>2</v>
      </c>
      <c r="H89" s="98" t="s">
        <v>3304</v>
      </c>
      <c r="I89" s="81" t="s">
        <v>3305</v>
      </c>
      <c r="J89" s="83"/>
      <c r="K89" s="83"/>
      <c r="L89" s="666"/>
      <c r="M89" s="665"/>
      <c r="N89" s="106"/>
      <c r="O89" s="86" t="s">
        <v>379</v>
      </c>
      <c r="P89" s="86" t="s">
        <v>380</v>
      </c>
      <c r="Q89" s="86" t="s">
        <v>380</v>
      </c>
      <c r="R89" s="83"/>
      <c r="S89" s="86" t="s">
        <v>379</v>
      </c>
      <c r="T89" s="87"/>
      <c r="U89" s="87"/>
      <c r="V89" s="87"/>
      <c r="W89" s="87"/>
      <c r="X89" s="87"/>
      <c r="Y89" s="87"/>
      <c r="Z89" s="87"/>
    </row>
    <row r="90" spans="1:26" ht="115.5" customHeight="1">
      <c r="A90" s="736" t="s">
        <v>3309</v>
      </c>
      <c r="B90" s="736" t="s">
        <v>3310</v>
      </c>
      <c r="C90" s="736" t="s">
        <v>3312</v>
      </c>
      <c r="D90" s="737" t="s">
        <v>3254</v>
      </c>
      <c r="E90" s="746" t="s">
        <v>3314</v>
      </c>
      <c r="F90" s="746" t="s">
        <v>2893</v>
      </c>
      <c r="G90" s="80">
        <v>1</v>
      </c>
      <c r="H90" s="98" t="s">
        <v>3315</v>
      </c>
      <c r="I90" s="81" t="s">
        <v>3316</v>
      </c>
      <c r="J90" s="83" t="s">
        <v>158</v>
      </c>
      <c r="K90" s="83"/>
      <c r="L90" s="734"/>
      <c r="M90" s="665"/>
      <c r="N90" s="106"/>
      <c r="O90" s="86" t="s">
        <v>379</v>
      </c>
      <c r="P90" s="86" t="s">
        <v>3263</v>
      </c>
      <c r="Q90" s="86" t="s">
        <v>3264</v>
      </c>
      <c r="R90" s="83"/>
      <c r="S90" s="86" t="s">
        <v>379</v>
      </c>
      <c r="T90" s="87"/>
      <c r="U90" s="87"/>
      <c r="V90" s="87"/>
      <c r="W90" s="87"/>
      <c r="X90" s="87"/>
      <c r="Y90" s="87"/>
      <c r="Z90" s="87"/>
    </row>
    <row r="91" spans="1:26" ht="16.5" customHeight="1">
      <c r="A91" s="666"/>
      <c r="B91" s="666"/>
      <c r="C91" s="666"/>
      <c r="D91" s="666"/>
      <c r="E91" s="666"/>
      <c r="F91" s="666"/>
      <c r="G91" s="80">
        <v>2</v>
      </c>
      <c r="H91" s="115" t="s">
        <v>3304</v>
      </c>
      <c r="I91" s="100" t="s">
        <v>3318</v>
      </c>
      <c r="J91" s="83"/>
      <c r="K91" s="143"/>
      <c r="L91" s="666"/>
      <c r="M91" s="665"/>
      <c r="N91" s="106"/>
      <c r="O91" s="91" t="s">
        <v>379</v>
      </c>
      <c r="P91" s="91" t="s">
        <v>380</v>
      </c>
      <c r="Q91" s="91" t="s">
        <v>380</v>
      </c>
      <c r="R91" s="143"/>
      <c r="S91" s="91" t="s">
        <v>379</v>
      </c>
      <c r="T91" s="87"/>
      <c r="U91" s="87"/>
      <c r="V91" s="87"/>
      <c r="W91" s="87"/>
      <c r="X91" s="87"/>
      <c r="Y91" s="87"/>
      <c r="Z91" s="87"/>
    </row>
    <row r="92" spans="1:26" ht="16.5" customHeight="1">
      <c r="A92" s="101" t="s">
        <v>3320</v>
      </c>
      <c r="B92" s="198" t="s">
        <v>3321</v>
      </c>
      <c r="C92" s="199" t="s">
        <v>3322</v>
      </c>
      <c r="D92" s="102" t="s">
        <v>3254</v>
      </c>
      <c r="E92" s="81" t="s">
        <v>3323</v>
      </c>
      <c r="F92" s="81" t="s">
        <v>2893</v>
      </c>
      <c r="G92" s="80">
        <v>1</v>
      </c>
      <c r="H92" s="81" t="s">
        <v>3325</v>
      </c>
      <c r="I92" s="81" t="s">
        <v>3328</v>
      </c>
      <c r="J92" s="83" t="s">
        <v>158</v>
      </c>
      <c r="K92" s="83"/>
      <c r="L92" s="86"/>
      <c r="M92" s="665"/>
      <c r="N92" s="130"/>
      <c r="O92" s="91" t="s">
        <v>380</v>
      </c>
      <c r="P92" s="91" t="s">
        <v>380</v>
      </c>
      <c r="Q92" s="86" t="s">
        <v>3264</v>
      </c>
      <c r="R92" s="83"/>
      <c r="S92" s="86" t="s">
        <v>379</v>
      </c>
      <c r="T92" s="87"/>
      <c r="U92" s="87"/>
      <c r="V92" s="87"/>
      <c r="W92" s="87"/>
      <c r="X92" s="87"/>
      <c r="Y92" s="87"/>
      <c r="Z92" s="87"/>
    </row>
    <row r="93" spans="1:26" ht="16.5" customHeight="1">
      <c r="A93" s="101" t="s">
        <v>3330</v>
      </c>
      <c r="B93" s="101" t="s">
        <v>3331</v>
      </c>
      <c r="C93" s="101" t="s">
        <v>3332</v>
      </c>
      <c r="D93" s="102" t="s">
        <v>3254</v>
      </c>
      <c r="E93" s="81" t="s">
        <v>3334</v>
      </c>
      <c r="F93" s="81" t="s">
        <v>2893</v>
      </c>
      <c r="G93" s="80">
        <v>1</v>
      </c>
      <c r="H93" s="81" t="s">
        <v>3325</v>
      </c>
      <c r="I93" s="81" t="s">
        <v>3328</v>
      </c>
      <c r="J93" s="83" t="s">
        <v>158</v>
      </c>
      <c r="K93" s="83"/>
      <c r="L93" s="86"/>
      <c r="M93" s="665"/>
      <c r="N93" s="130"/>
      <c r="O93" s="91" t="s">
        <v>380</v>
      </c>
      <c r="P93" s="91" t="s">
        <v>380</v>
      </c>
      <c r="Q93" s="86" t="s">
        <v>3264</v>
      </c>
      <c r="R93" s="83"/>
      <c r="S93" s="86" t="s">
        <v>379</v>
      </c>
      <c r="T93" s="87"/>
      <c r="U93" s="87"/>
      <c r="V93" s="87"/>
      <c r="W93" s="87"/>
      <c r="X93" s="87"/>
      <c r="Y93" s="87"/>
      <c r="Z93" s="87"/>
    </row>
    <row r="94" spans="1:26" ht="16.5" customHeight="1">
      <c r="A94" s="101" t="s">
        <v>3340</v>
      </c>
      <c r="B94" s="101" t="s">
        <v>3341</v>
      </c>
      <c r="C94" s="101" t="s">
        <v>3343</v>
      </c>
      <c r="D94" s="102" t="s">
        <v>3254</v>
      </c>
      <c r="E94" s="81" t="s">
        <v>3344</v>
      </c>
      <c r="F94" s="81" t="s">
        <v>2893</v>
      </c>
      <c r="G94" s="80">
        <v>1</v>
      </c>
      <c r="H94" s="81" t="s">
        <v>3347</v>
      </c>
      <c r="I94" s="81" t="s">
        <v>3328</v>
      </c>
      <c r="J94" s="83" t="s">
        <v>158</v>
      </c>
      <c r="K94" s="83"/>
      <c r="L94" s="86"/>
      <c r="M94" s="665"/>
      <c r="N94" s="130"/>
      <c r="O94" s="91" t="s">
        <v>380</v>
      </c>
      <c r="P94" s="91" t="s">
        <v>380</v>
      </c>
      <c r="Q94" s="86" t="s">
        <v>3264</v>
      </c>
      <c r="R94" s="83"/>
      <c r="S94" s="86" t="s">
        <v>379</v>
      </c>
      <c r="T94" s="87"/>
      <c r="U94" s="87"/>
      <c r="V94" s="87"/>
      <c r="W94" s="87"/>
      <c r="X94" s="87"/>
      <c r="Y94" s="87"/>
      <c r="Z94" s="87"/>
    </row>
    <row r="95" spans="1:26" ht="16.5" customHeight="1">
      <c r="A95" s="101" t="s">
        <v>3348</v>
      </c>
      <c r="B95" s="198" t="s">
        <v>3350</v>
      </c>
      <c r="C95" s="199" t="s">
        <v>3352</v>
      </c>
      <c r="D95" s="102" t="s">
        <v>3254</v>
      </c>
      <c r="E95" s="81" t="s">
        <v>3354</v>
      </c>
      <c r="F95" s="81" t="s">
        <v>2893</v>
      </c>
      <c r="G95" s="80">
        <v>1</v>
      </c>
      <c r="H95" s="141" t="s">
        <v>3355</v>
      </c>
      <c r="I95" s="141" t="s">
        <v>3356</v>
      </c>
      <c r="J95" s="83"/>
      <c r="K95" s="114"/>
      <c r="L95" s="86"/>
      <c r="M95" s="665"/>
      <c r="N95" s="106"/>
      <c r="O95" s="91" t="s">
        <v>380</v>
      </c>
      <c r="P95" s="91" t="s">
        <v>380</v>
      </c>
      <c r="Q95" s="155" t="s">
        <v>380</v>
      </c>
      <c r="R95" s="114"/>
      <c r="S95" s="155" t="s">
        <v>379</v>
      </c>
      <c r="T95" s="87"/>
      <c r="U95" s="87"/>
      <c r="V95" s="87"/>
      <c r="W95" s="87"/>
      <c r="X95" s="87"/>
      <c r="Y95" s="87"/>
      <c r="Z95" s="87"/>
    </row>
    <row r="96" spans="1:26" ht="16.5" customHeight="1">
      <c r="A96" s="101" t="s">
        <v>3357</v>
      </c>
      <c r="B96" s="198" t="s">
        <v>3358</v>
      </c>
      <c r="C96" s="199" t="s">
        <v>3359</v>
      </c>
      <c r="D96" s="102" t="s">
        <v>3254</v>
      </c>
      <c r="E96" s="81" t="s">
        <v>3360</v>
      </c>
      <c r="F96" s="81" t="s">
        <v>2893</v>
      </c>
      <c r="G96" s="80">
        <v>1</v>
      </c>
      <c r="H96" s="81" t="s">
        <v>3361</v>
      </c>
      <c r="I96" s="81" t="s">
        <v>3362</v>
      </c>
      <c r="J96" s="83"/>
      <c r="K96" s="83"/>
      <c r="L96" s="86"/>
      <c r="M96" s="665"/>
      <c r="N96" s="106"/>
      <c r="O96" s="91" t="s">
        <v>380</v>
      </c>
      <c r="P96" s="91" t="s">
        <v>380</v>
      </c>
      <c r="Q96" s="86" t="s">
        <v>380</v>
      </c>
      <c r="R96" s="83"/>
      <c r="S96" s="86" t="s">
        <v>379</v>
      </c>
      <c r="T96" s="87"/>
      <c r="U96" s="87"/>
      <c r="V96" s="87"/>
      <c r="W96" s="87"/>
      <c r="X96" s="87"/>
      <c r="Y96" s="87"/>
      <c r="Z96" s="87"/>
    </row>
    <row r="97" spans="1:26" ht="16.5" customHeight="1">
      <c r="A97" s="101" t="s">
        <v>3366</v>
      </c>
      <c r="B97" s="198" t="s">
        <v>3367</v>
      </c>
      <c r="C97" s="199" t="s">
        <v>3369</v>
      </c>
      <c r="D97" s="102" t="s">
        <v>3254</v>
      </c>
      <c r="E97" s="81" t="s">
        <v>3371</v>
      </c>
      <c r="F97" s="81" t="s">
        <v>2893</v>
      </c>
      <c r="G97" s="80">
        <v>1</v>
      </c>
      <c r="H97" s="81" t="s">
        <v>3373</v>
      </c>
      <c r="I97" s="81" t="s">
        <v>3374</v>
      </c>
      <c r="J97" s="83"/>
      <c r="K97" s="83"/>
      <c r="L97" s="86"/>
      <c r="M97" s="665"/>
      <c r="N97" s="106"/>
      <c r="O97" s="91" t="s">
        <v>380</v>
      </c>
      <c r="P97" s="91" t="s">
        <v>380</v>
      </c>
      <c r="Q97" s="86" t="s">
        <v>380</v>
      </c>
      <c r="R97" s="83"/>
      <c r="S97" s="86" t="s">
        <v>379</v>
      </c>
      <c r="T97" s="87"/>
      <c r="U97" s="87"/>
      <c r="V97" s="87"/>
      <c r="W97" s="87"/>
      <c r="X97" s="87"/>
      <c r="Y97" s="87"/>
      <c r="Z97" s="87"/>
    </row>
    <row r="98" spans="1:26" ht="16.5" customHeight="1">
      <c r="A98" s="101" t="s">
        <v>3375</v>
      </c>
      <c r="B98" s="198" t="s">
        <v>3376</v>
      </c>
      <c r="C98" s="199" t="s">
        <v>3378</v>
      </c>
      <c r="D98" s="102" t="s">
        <v>3254</v>
      </c>
      <c r="E98" s="81" t="s">
        <v>3379</v>
      </c>
      <c r="F98" s="81" t="s">
        <v>2893</v>
      </c>
      <c r="G98" s="80">
        <v>1</v>
      </c>
      <c r="H98" s="81" t="s">
        <v>3380</v>
      </c>
      <c r="I98" s="81" t="s">
        <v>3381</v>
      </c>
      <c r="J98" s="83"/>
      <c r="K98" s="83"/>
      <c r="L98" s="86"/>
      <c r="M98" s="665"/>
      <c r="N98" s="106"/>
      <c r="O98" s="91" t="s">
        <v>380</v>
      </c>
      <c r="P98" s="91" t="s">
        <v>380</v>
      </c>
      <c r="Q98" s="86" t="s">
        <v>380</v>
      </c>
      <c r="R98" s="83"/>
      <c r="S98" s="86" t="s">
        <v>379</v>
      </c>
      <c r="T98" s="87"/>
      <c r="U98" s="87"/>
      <c r="V98" s="87"/>
      <c r="W98" s="87"/>
      <c r="X98" s="87"/>
      <c r="Y98" s="87"/>
      <c r="Z98" s="87"/>
    </row>
    <row r="99" spans="1:26" ht="16.5" customHeight="1">
      <c r="A99" s="101" t="s">
        <v>3382</v>
      </c>
      <c r="B99" s="198" t="s">
        <v>3383</v>
      </c>
      <c r="C99" s="199" t="s">
        <v>3384</v>
      </c>
      <c r="D99" s="102" t="s">
        <v>3254</v>
      </c>
      <c r="E99" s="81" t="s">
        <v>3385</v>
      </c>
      <c r="F99" s="81" t="s">
        <v>2893</v>
      </c>
      <c r="G99" s="80">
        <v>1</v>
      </c>
      <c r="H99" s="81" t="s">
        <v>3386</v>
      </c>
      <c r="I99" s="81" t="s">
        <v>3387</v>
      </c>
      <c r="J99" s="83"/>
      <c r="K99" s="83"/>
      <c r="L99" s="86"/>
      <c r="M99" s="665"/>
      <c r="N99" s="106"/>
      <c r="O99" s="91" t="s">
        <v>380</v>
      </c>
      <c r="P99" s="91" t="s">
        <v>380</v>
      </c>
      <c r="Q99" s="86" t="s">
        <v>380</v>
      </c>
      <c r="R99" s="83"/>
      <c r="S99" s="86" t="s">
        <v>379</v>
      </c>
      <c r="T99" s="87"/>
      <c r="U99" s="87"/>
      <c r="V99" s="87"/>
      <c r="W99" s="87"/>
      <c r="X99" s="87"/>
      <c r="Y99" s="87"/>
      <c r="Z99" s="87"/>
    </row>
    <row r="100" spans="1:26" ht="16.5" customHeight="1">
      <c r="A100" s="101" t="s">
        <v>3388</v>
      </c>
      <c r="B100" s="198" t="s">
        <v>3389</v>
      </c>
      <c r="C100" s="199" t="s">
        <v>3390</v>
      </c>
      <c r="D100" s="102" t="s">
        <v>3254</v>
      </c>
      <c r="E100" s="81" t="s">
        <v>3392</v>
      </c>
      <c r="F100" s="81" t="s">
        <v>2893</v>
      </c>
      <c r="G100" s="80">
        <v>1</v>
      </c>
      <c r="H100" s="81" t="s">
        <v>3393</v>
      </c>
      <c r="I100" s="81" t="s">
        <v>3394</v>
      </c>
      <c r="J100" s="83"/>
      <c r="K100" s="83"/>
      <c r="L100" s="86"/>
      <c r="M100" s="665"/>
      <c r="N100" s="106"/>
      <c r="O100" s="91" t="s">
        <v>380</v>
      </c>
      <c r="P100" s="91" t="s">
        <v>380</v>
      </c>
      <c r="Q100" s="86" t="s">
        <v>380</v>
      </c>
      <c r="R100" s="83"/>
      <c r="S100" s="86" t="s">
        <v>379</v>
      </c>
      <c r="T100" s="87"/>
      <c r="U100" s="87"/>
      <c r="V100" s="87"/>
      <c r="W100" s="87"/>
      <c r="X100" s="87"/>
      <c r="Y100" s="87"/>
      <c r="Z100" s="87"/>
    </row>
    <row r="101" spans="1:26" ht="16.5" customHeight="1">
      <c r="A101" s="101" t="s">
        <v>3395</v>
      </c>
      <c r="B101" s="198" t="s">
        <v>3396</v>
      </c>
      <c r="C101" s="199" t="s">
        <v>3397</v>
      </c>
      <c r="D101" s="201" t="s">
        <v>3398</v>
      </c>
      <c r="E101" s="81" t="s">
        <v>3256</v>
      </c>
      <c r="F101" s="81" t="s">
        <v>2893</v>
      </c>
      <c r="G101" s="80">
        <v>1</v>
      </c>
      <c r="H101" s="81" t="s">
        <v>3399</v>
      </c>
      <c r="I101" s="81" t="s">
        <v>3400</v>
      </c>
      <c r="J101" s="83" t="s">
        <v>158</v>
      </c>
      <c r="K101" s="83"/>
      <c r="L101" s="86"/>
      <c r="M101" s="665"/>
      <c r="N101" s="106"/>
      <c r="O101" s="91" t="s">
        <v>380</v>
      </c>
      <c r="P101" s="86" t="s">
        <v>3401</v>
      </c>
      <c r="Q101" s="86" t="s">
        <v>3402</v>
      </c>
      <c r="R101" s="83"/>
      <c r="S101" s="86" t="s">
        <v>379</v>
      </c>
      <c r="T101" s="87"/>
      <c r="U101" s="87"/>
      <c r="V101" s="87"/>
      <c r="W101" s="87"/>
      <c r="X101" s="87"/>
      <c r="Y101" s="87"/>
      <c r="Z101" s="87"/>
    </row>
    <row r="102" spans="1:26" ht="16.5" customHeight="1">
      <c r="A102" s="101" t="s">
        <v>3403</v>
      </c>
      <c r="B102" s="198" t="s">
        <v>3405</v>
      </c>
      <c r="C102" s="199" t="s">
        <v>3406</v>
      </c>
      <c r="D102" s="201" t="s">
        <v>3398</v>
      </c>
      <c r="E102" s="81" t="s">
        <v>3276</v>
      </c>
      <c r="F102" s="81" t="s">
        <v>2893</v>
      </c>
      <c r="G102" s="80">
        <v>1</v>
      </c>
      <c r="H102" s="81" t="s">
        <v>3409</v>
      </c>
      <c r="I102" s="81" t="s">
        <v>3410</v>
      </c>
      <c r="J102" s="83" t="s">
        <v>158</v>
      </c>
      <c r="K102" s="83"/>
      <c r="L102" s="86"/>
      <c r="M102" s="665"/>
      <c r="N102" s="106"/>
      <c r="O102" s="91" t="s">
        <v>380</v>
      </c>
      <c r="P102" s="86" t="s">
        <v>3411</v>
      </c>
      <c r="Q102" s="86" t="s">
        <v>3412</v>
      </c>
      <c r="R102" s="83"/>
      <c r="S102" s="86" t="s">
        <v>379</v>
      </c>
      <c r="T102" s="87"/>
      <c r="U102" s="87"/>
      <c r="V102" s="87"/>
      <c r="W102" s="87"/>
      <c r="X102" s="87"/>
      <c r="Y102" s="87"/>
      <c r="Z102" s="87"/>
    </row>
    <row r="103" spans="1:26" ht="115.5" customHeight="1">
      <c r="A103" s="736" t="s">
        <v>3413</v>
      </c>
      <c r="B103" s="736" t="s">
        <v>3415</v>
      </c>
      <c r="C103" s="736" t="s">
        <v>3416</v>
      </c>
      <c r="D103" s="759" t="s">
        <v>3398</v>
      </c>
      <c r="E103" s="746" t="s">
        <v>3289</v>
      </c>
      <c r="F103" s="746" t="s">
        <v>2893</v>
      </c>
      <c r="G103" s="80">
        <v>1</v>
      </c>
      <c r="H103" s="81" t="s">
        <v>3419</v>
      </c>
      <c r="I103" s="81" t="s">
        <v>3420</v>
      </c>
      <c r="J103" s="83" t="s">
        <v>158</v>
      </c>
      <c r="K103" s="83"/>
      <c r="L103" s="734"/>
      <c r="M103" s="665"/>
      <c r="N103" s="106"/>
      <c r="O103" s="91" t="s">
        <v>380</v>
      </c>
      <c r="P103" s="86" t="s">
        <v>3401</v>
      </c>
      <c r="Q103" s="86" t="s">
        <v>3402</v>
      </c>
      <c r="R103" s="83"/>
      <c r="S103" s="86" t="s">
        <v>379</v>
      </c>
      <c r="T103" s="87"/>
      <c r="U103" s="87"/>
      <c r="V103" s="87"/>
      <c r="W103" s="87"/>
      <c r="X103" s="87"/>
      <c r="Y103" s="87"/>
      <c r="Z103" s="87"/>
    </row>
    <row r="104" spans="1:26" ht="16.5" customHeight="1">
      <c r="A104" s="666"/>
      <c r="B104" s="666"/>
      <c r="C104" s="666"/>
      <c r="D104" s="666"/>
      <c r="E104" s="666"/>
      <c r="F104" s="666"/>
      <c r="G104" s="80">
        <v>2</v>
      </c>
      <c r="H104" s="98" t="s">
        <v>3304</v>
      </c>
      <c r="I104" s="81" t="s">
        <v>3318</v>
      </c>
      <c r="J104" s="83"/>
      <c r="K104" s="83"/>
      <c r="L104" s="666"/>
      <c r="M104" s="665"/>
      <c r="N104" s="106"/>
      <c r="O104" s="91" t="s">
        <v>380</v>
      </c>
      <c r="P104" s="86" t="s">
        <v>380</v>
      </c>
      <c r="Q104" s="86" t="s">
        <v>380</v>
      </c>
      <c r="R104" s="83"/>
      <c r="S104" s="86"/>
      <c r="T104" s="87"/>
      <c r="U104" s="87"/>
      <c r="V104" s="87"/>
      <c r="W104" s="87"/>
      <c r="X104" s="87"/>
      <c r="Y104" s="87"/>
      <c r="Z104" s="87"/>
    </row>
    <row r="105" spans="1:26" ht="115.5" customHeight="1">
      <c r="A105" s="736" t="s">
        <v>3427</v>
      </c>
      <c r="B105" s="736" t="s">
        <v>3428</v>
      </c>
      <c r="C105" s="736" t="s">
        <v>3429</v>
      </c>
      <c r="D105" s="744" t="s">
        <v>3398</v>
      </c>
      <c r="E105" s="746" t="s">
        <v>3298</v>
      </c>
      <c r="F105" s="746" t="s">
        <v>2893</v>
      </c>
      <c r="G105" s="80">
        <v>1</v>
      </c>
      <c r="H105" s="98" t="s">
        <v>3430</v>
      </c>
      <c r="I105" s="81" t="s">
        <v>3431</v>
      </c>
      <c r="J105" s="83" t="s">
        <v>158</v>
      </c>
      <c r="K105" s="83"/>
      <c r="L105" s="734"/>
      <c r="M105" s="665"/>
      <c r="N105" s="106"/>
      <c r="O105" s="86" t="s">
        <v>379</v>
      </c>
      <c r="P105" s="86" t="s">
        <v>3401</v>
      </c>
      <c r="Q105" s="86" t="s">
        <v>3402</v>
      </c>
      <c r="R105" s="83"/>
      <c r="S105" s="86" t="s">
        <v>379</v>
      </c>
      <c r="T105" s="87"/>
      <c r="U105" s="87"/>
      <c r="V105" s="87"/>
      <c r="W105" s="87"/>
      <c r="X105" s="87"/>
      <c r="Y105" s="87"/>
      <c r="Z105" s="87"/>
    </row>
    <row r="106" spans="1:26" ht="16.5" customHeight="1">
      <c r="A106" s="666"/>
      <c r="B106" s="666"/>
      <c r="C106" s="666"/>
      <c r="D106" s="666"/>
      <c r="E106" s="666"/>
      <c r="F106" s="666"/>
      <c r="G106" s="80">
        <v>2</v>
      </c>
      <c r="H106" s="98" t="s">
        <v>3304</v>
      </c>
      <c r="I106" s="81" t="s">
        <v>3305</v>
      </c>
      <c r="J106" s="83"/>
      <c r="K106" s="83"/>
      <c r="L106" s="666"/>
      <c r="M106" s="665"/>
      <c r="N106" s="106"/>
      <c r="O106" s="86" t="s">
        <v>379</v>
      </c>
      <c r="P106" s="86" t="s">
        <v>380</v>
      </c>
      <c r="Q106" s="86" t="s">
        <v>380</v>
      </c>
      <c r="R106" s="83"/>
      <c r="S106" s="86" t="s">
        <v>379</v>
      </c>
      <c r="T106" s="87"/>
      <c r="U106" s="87"/>
      <c r="V106" s="87"/>
      <c r="W106" s="87"/>
      <c r="X106" s="87"/>
      <c r="Y106" s="87"/>
      <c r="Z106" s="87"/>
    </row>
    <row r="107" spans="1:26" ht="115.5" customHeight="1">
      <c r="A107" s="736" t="s">
        <v>3442</v>
      </c>
      <c r="B107" s="736" t="s">
        <v>3443</v>
      </c>
      <c r="C107" s="736" t="s">
        <v>3444</v>
      </c>
      <c r="D107" s="744" t="s">
        <v>3398</v>
      </c>
      <c r="E107" s="746" t="s">
        <v>3314</v>
      </c>
      <c r="F107" s="746" t="s">
        <v>2893</v>
      </c>
      <c r="G107" s="80">
        <v>1</v>
      </c>
      <c r="H107" s="98" t="s">
        <v>3445</v>
      </c>
      <c r="I107" s="81" t="s">
        <v>3446</v>
      </c>
      <c r="J107" s="83" t="s">
        <v>158</v>
      </c>
      <c r="K107" s="83"/>
      <c r="L107" s="734"/>
      <c r="M107" s="665"/>
      <c r="N107" s="106"/>
      <c r="O107" s="86" t="s">
        <v>379</v>
      </c>
      <c r="P107" s="86" t="s">
        <v>3401</v>
      </c>
      <c r="Q107" s="86" t="s">
        <v>3402</v>
      </c>
      <c r="R107" s="83"/>
      <c r="S107" s="86" t="s">
        <v>379</v>
      </c>
      <c r="T107" s="87"/>
      <c r="U107" s="87"/>
      <c r="V107" s="87"/>
      <c r="W107" s="87"/>
      <c r="X107" s="87"/>
      <c r="Y107" s="87"/>
      <c r="Z107" s="87"/>
    </row>
    <row r="108" spans="1:26" ht="16.5" customHeight="1">
      <c r="A108" s="666"/>
      <c r="B108" s="666"/>
      <c r="C108" s="666"/>
      <c r="D108" s="666"/>
      <c r="E108" s="666"/>
      <c r="F108" s="666"/>
      <c r="G108" s="80">
        <v>1</v>
      </c>
      <c r="H108" s="98" t="s">
        <v>3304</v>
      </c>
      <c r="I108" s="81" t="s">
        <v>3318</v>
      </c>
      <c r="J108" s="83"/>
      <c r="K108" s="83"/>
      <c r="L108" s="666"/>
      <c r="M108" s="665"/>
      <c r="N108" s="106"/>
      <c r="O108" s="86" t="s">
        <v>379</v>
      </c>
      <c r="P108" s="86" t="s">
        <v>380</v>
      </c>
      <c r="Q108" s="86" t="s">
        <v>380</v>
      </c>
      <c r="R108" s="83"/>
      <c r="S108" s="86" t="s">
        <v>379</v>
      </c>
      <c r="T108" s="87"/>
      <c r="U108" s="87"/>
      <c r="V108" s="87"/>
      <c r="W108" s="87"/>
      <c r="X108" s="87"/>
      <c r="Y108" s="87"/>
      <c r="Z108" s="87"/>
    </row>
    <row r="109" spans="1:26" ht="16.5" customHeight="1">
      <c r="A109" s="101" t="s">
        <v>3454</v>
      </c>
      <c r="B109" s="198" t="s">
        <v>3455</v>
      </c>
      <c r="C109" s="199" t="s">
        <v>3456</v>
      </c>
      <c r="D109" s="201" t="s">
        <v>3398</v>
      </c>
      <c r="E109" s="167" t="s">
        <v>3458</v>
      </c>
      <c r="F109" s="81" t="s">
        <v>2893</v>
      </c>
      <c r="G109" s="80">
        <v>1</v>
      </c>
      <c r="H109" s="167" t="s">
        <v>3460</v>
      </c>
      <c r="I109" s="167" t="s">
        <v>3328</v>
      </c>
      <c r="J109" s="83" t="s">
        <v>158</v>
      </c>
      <c r="K109" s="83"/>
      <c r="L109" s="86"/>
      <c r="M109" s="665"/>
      <c r="N109" s="106"/>
      <c r="O109" s="91" t="s">
        <v>380</v>
      </c>
      <c r="P109" s="86" t="s">
        <v>380</v>
      </c>
      <c r="Q109" s="86" t="s">
        <v>3402</v>
      </c>
      <c r="R109" s="83"/>
      <c r="S109" s="86" t="s">
        <v>379</v>
      </c>
      <c r="T109" s="87"/>
      <c r="U109" s="87"/>
      <c r="V109" s="87"/>
      <c r="W109" s="87"/>
      <c r="X109" s="87"/>
      <c r="Y109" s="87"/>
      <c r="Z109" s="87"/>
    </row>
    <row r="110" spans="1:26" ht="16.5" customHeight="1">
      <c r="A110" s="101" t="s">
        <v>3465</v>
      </c>
      <c r="B110" s="198" t="s">
        <v>3466</v>
      </c>
      <c r="C110" s="199" t="s">
        <v>3467</v>
      </c>
      <c r="D110" s="201" t="s">
        <v>3398</v>
      </c>
      <c r="E110" s="167" t="s">
        <v>3334</v>
      </c>
      <c r="F110" s="81" t="s">
        <v>2893</v>
      </c>
      <c r="G110" s="80">
        <v>1</v>
      </c>
      <c r="H110" s="167" t="s">
        <v>3473</v>
      </c>
      <c r="I110" s="167" t="s">
        <v>3328</v>
      </c>
      <c r="J110" s="83" t="s">
        <v>158</v>
      </c>
      <c r="K110" s="83"/>
      <c r="L110" s="86"/>
      <c r="M110" s="665"/>
      <c r="N110" s="106"/>
      <c r="O110" s="91" t="s">
        <v>380</v>
      </c>
      <c r="P110" s="86" t="s">
        <v>380</v>
      </c>
      <c r="Q110" s="86" t="s">
        <v>3402</v>
      </c>
      <c r="R110" s="83"/>
      <c r="S110" s="86" t="s">
        <v>379</v>
      </c>
      <c r="T110" s="87"/>
      <c r="U110" s="87"/>
      <c r="V110" s="87"/>
      <c r="W110" s="87"/>
      <c r="X110" s="87"/>
      <c r="Y110" s="87"/>
      <c r="Z110" s="87"/>
    </row>
    <row r="111" spans="1:26" ht="16.5" customHeight="1">
      <c r="A111" s="101" t="s">
        <v>3479</v>
      </c>
      <c r="B111" s="198" t="s">
        <v>3480</v>
      </c>
      <c r="C111" s="199" t="s">
        <v>3484</v>
      </c>
      <c r="D111" s="201" t="s">
        <v>3398</v>
      </c>
      <c r="E111" s="167" t="s">
        <v>3344</v>
      </c>
      <c r="F111" s="81" t="s">
        <v>2893</v>
      </c>
      <c r="G111" s="80">
        <v>1</v>
      </c>
      <c r="H111" s="167" t="s">
        <v>3488</v>
      </c>
      <c r="I111" s="167" t="s">
        <v>3328</v>
      </c>
      <c r="J111" s="83" t="s">
        <v>158</v>
      </c>
      <c r="K111" s="83"/>
      <c r="L111" s="86"/>
      <c r="M111" s="665"/>
      <c r="N111" s="106"/>
      <c r="O111" s="91" t="s">
        <v>380</v>
      </c>
      <c r="P111" s="86" t="s">
        <v>380</v>
      </c>
      <c r="Q111" s="86" t="s">
        <v>3402</v>
      </c>
      <c r="R111" s="83"/>
      <c r="S111" s="86" t="s">
        <v>379</v>
      </c>
      <c r="T111" s="87"/>
      <c r="U111" s="87"/>
      <c r="V111" s="87"/>
      <c r="W111" s="87"/>
      <c r="X111" s="87"/>
      <c r="Y111" s="87"/>
      <c r="Z111" s="87"/>
    </row>
    <row r="112" spans="1:26" ht="16.5" customHeight="1">
      <c r="A112" s="101" t="s">
        <v>3497</v>
      </c>
      <c r="B112" s="198" t="s">
        <v>3498</v>
      </c>
      <c r="C112" s="199" t="s">
        <v>3499</v>
      </c>
      <c r="D112" s="201" t="s">
        <v>3398</v>
      </c>
      <c r="E112" s="167" t="s">
        <v>3354</v>
      </c>
      <c r="F112" s="81" t="s">
        <v>2893</v>
      </c>
      <c r="G112" s="80">
        <v>1</v>
      </c>
      <c r="H112" s="167" t="s">
        <v>3501</v>
      </c>
      <c r="I112" s="167" t="s">
        <v>3502</v>
      </c>
      <c r="J112" s="83"/>
      <c r="K112" s="83"/>
      <c r="L112" s="86"/>
      <c r="M112" s="665"/>
      <c r="N112" s="106"/>
      <c r="O112" s="91" t="s">
        <v>380</v>
      </c>
      <c r="P112" s="86" t="s">
        <v>380</v>
      </c>
      <c r="Q112" s="86" t="s">
        <v>380</v>
      </c>
      <c r="R112" s="83"/>
      <c r="S112" s="86" t="s">
        <v>379</v>
      </c>
      <c r="T112" s="87"/>
      <c r="U112" s="87"/>
      <c r="V112" s="87"/>
      <c r="W112" s="87"/>
      <c r="X112" s="87"/>
      <c r="Y112" s="87"/>
      <c r="Z112" s="87"/>
    </row>
    <row r="113" spans="1:26" ht="16.5" customHeight="1">
      <c r="A113" s="101" t="s">
        <v>3503</v>
      </c>
      <c r="B113" s="198" t="s">
        <v>3504</v>
      </c>
      <c r="C113" s="199" t="s">
        <v>3506</v>
      </c>
      <c r="D113" s="201" t="s">
        <v>3398</v>
      </c>
      <c r="E113" s="167" t="s">
        <v>3360</v>
      </c>
      <c r="F113" s="81" t="s">
        <v>2893</v>
      </c>
      <c r="G113" s="80">
        <v>1</v>
      </c>
      <c r="H113" s="167" t="s">
        <v>3512</v>
      </c>
      <c r="I113" s="167" t="s">
        <v>3513</v>
      </c>
      <c r="J113" s="83"/>
      <c r="K113" s="83"/>
      <c r="L113" s="86"/>
      <c r="M113" s="665"/>
      <c r="N113" s="106"/>
      <c r="O113" s="91" t="s">
        <v>380</v>
      </c>
      <c r="P113" s="86" t="s">
        <v>380</v>
      </c>
      <c r="Q113" s="86" t="s">
        <v>380</v>
      </c>
      <c r="R113" s="83"/>
      <c r="S113" s="86" t="s">
        <v>379</v>
      </c>
      <c r="T113" s="87"/>
      <c r="U113" s="87"/>
      <c r="V113" s="87"/>
      <c r="W113" s="87"/>
      <c r="X113" s="87"/>
      <c r="Y113" s="87"/>
      <c r="Z113" s="87"/>
    </row>
    <row r="114" spans="1:26" ht="16.5" customHeight="1">
      <c r="A114" s="101" t="s">
        <v>3517</v>
      </c>
      <c r="B114" s="198" t="s">
        <v>3520</v>
      </c>
      <c r="C114" s="199" t="s">
        <v>3521</v>
      </c>
      <c r="D114" s="201" t="s">
        <v>3398</v>
      </c>
      <c r="E114" s="81" t="s">
        <v>3371</v>
      </c>
      <c r="F114" s="81" t="s">
        <v>2893</v>
      </c>
      <c r="G114" s="80">
        <v>1</v>
      </c>
      <c r="H114" s="81" t="s">
        <v>3522</v>
      </c>
      <c r="I114" s="81" t="s">
        <v>3374</v>
      </c>
      <c r="J114" s="83"/>
      <c r="K114" s="83"/>
      <c r="L114" s="86"/>
      <c r="M114" s="665"/>
      <c r="N114" s="106"/>
      <c r="O114" s="91" t="s">
        <v>380</v>
      </c>
      <c r="P114" s="86" t="s">
        <v>380</v>
      </c>
      <c r="Q114" s="86" t="s">
        <v>380</v>
      </c>
      <c r="R114" s="83"/>
      <c r="S114" s="86" t="s">
        <v>379</v>
      </c>
      <c r="T114" s="87"/>
      <c r="U114" s="87"/>
      <c r="V114" s="87"/>
      <c r="W114" s="87"/>
      <c r="X114" s="87"/>
      <c r="Y114" s="87"/>
      <c r="Z114" s="87"/>
    </row>
    <row r="115" spans="1:26" ht="16.5" customHeight="1">
      <c r="A115" s="101" t="s">
        <v>3526</v>
      </c>
      <c r="B115" s="198" t="s">
        <v>3527</v>
      </c>
      <c r="C115" s="199" t="s">
        <v>3529</v>
      </c>
      <c r="D115" s="201" t="s">
        <v>3398</v>
      </c>
      <c r="E115" s="81" t="s">
        <v>3379</v>
      </c>
      <c r="F115" s="81" t="s">
        <v>2893</v>
      </c>
      <c r="G115" s="80">
        <v>1</v>
      </c>
      <c r="H115" s="81" t="s">
        <v>3532</v>
      </c>
      <c r="I115" s="81" t="s">
        <v>3533</v>
      </c>
      <c r="J115" s="83"/>
      <c r="K115" s="83"/>
      <c r="L115" s="86"/>
      <c r="M115" s="665"/>
      <c r="N115" s="106"/>
      <c r="O115" s="91" t="s">
        <v>380</v>
      </c>
      <c r="P115" s="86" t="s">
        <v>380</v>
      </c>
      <c r="Q115" s="86" t="s">
        <v>380</v>
      </c>
      <c r="R115" s="83"/>
      <c r="S115" s="86" t="s">
        <v>379</v>
      </c>
      <c r="T115" s="87"/>
      <c r="U115" s="87"/>
      <c r="V115" s="87"/>
      <c r="W115" s="87"/>
      <c r="X115" s="87"/>
      <c r="Y115" s="87"/>
      <c r="Z115" s="87"/>
    </row>
    <row r="116" spans="1:26" ht="16.5" customHeight="1">
      <c r="A116" s="101" t="s">
        <v>3536</v>
      </c>
      <c r="B116" s="198" t="s">
        <v>3540</v>
      </c>
      <c r="C116" s="199" t="s">
        <v>3543</v>
      </c>
      <c r="D116" s="201" t="s">
        <v>3398</v>
      </c>
      <c r="E116" s="81" t="s">
        <v>3385</v>
      </c>
      <c r="F116" s="81" t="s">
        <v>2893</v>
      </c>
      <c r="G116" s="80">
        <v>1</v>
      </c>
      <c r="H116" s="81" t="s">
        <v>3547</v>
      </c>
      <c r="I116" s="81" t="s">
        <v>3548</v>
      </c>
      <c r="J116" s="83"/>
      <c r="K116" s="83"/>
      <c r="L116" s="86"/>
      <c r="M116" s="666"/>
      <c r="N116" s="106"/>
      <c r="O116" s="91" t="s">
        <v>380</v>
      </c>
      <c r="P116" s="86" t="s">
        <v>380</v>
      </c>
      <c r="Q116" s="86" t="s">
        <v>380</v>
      </c>
      <c r="R116" s="83"/>
      <c r="S116" s="86" t="s">
        <v>379</v>
      </c>
      <c r="T116" s="87"/>
      <c r="U116" s="87"/>
      <c r="V116" s="87"/>
      <c r="W116" s="87"/>
      <c r="X116" s="87"/>
      <c r="Y116" s="87"/>
      <c r="Z116" s="87"/>
    </row>
    <row r="117" spans="1:26" ht="16.5" customHeight="1">
      <c r="A117" s="101" t="s">
        <v>3553</v>
      </c>
      <c r="B117" s="198" t="s">
        <v>3554</v>
      </c>
      <c r="C117" s="199" t="s">
        <v>3555</v>
      </c>
      <c r="D117" s="210" t="s">
        <v>3556</v>
      </c>
      <c r="E117" s="81" t="s">
        <v>3561</v>
      </c>
      <c r="F117" s="81" t="s">
        <v>2854</v>
      </c>
      <c r="G117" s="80">
        <v>1</v>
      </c>
      <c r="H117" s="81" t="s">
        <v>3562</v>
      </c>
      <c r="I117" s="81" t="s">
        <v>3563</v>
      </c>
      <c r="J117" s="83"/>
      <c r="K117" s="83"/>
      <c r="L117" s="86"/>
      <c r="M117" s="117"/>
      <c r="N117" s="106"/>
      <c r="O117" s="91" t="s">
        <v>380</v>
      </c>
      <c r="P117" s="86" t="s">
        <v>380</v>
      </c>
      <c r="Q117" s="86" t="s">
        <v>380</v>
      </c>
      <c r="R117" s="83"/>
      <c r="S117" s="86"/>
      <c r="T117" s="87"/>
      <c r="U117" s="87"/>
      <c r="V117" s="87"/>
      <c r="W117" s="87"/>
      <c r="X117" s="87"/>
      <c r="Y117" s="87"/>
      <c r="Z117" s="87"/>
    </row>
    <row r="118" spans="1:26" ht="16.5" customHeight="1">
      <c r="A118" s="101" t="s">
        <v>3566</v>
      </c>
      <c r="B118" s="198" t="s">
        <v>3567</v>
      </c>
      <c r="C118" s="199" t="s">
        <v>3568</v>
      </c>
      <c r="D118" s="120" t="s">
        <v>3569</v>
      </c>
      <c r="E118" s="81" t="s">
        <v>3570</v>
      </c>
      <c r="F118" s="81" t="s">
        <v>3572</v>
      </c>
      <c r="G118" s="80">
        <v>1</v>
      </c>
      <c r="H118" s="81" t="s">
        <v>3575</v>
      </c>
      <c r="I118" s="81" t="s">
        <v>3576</v>
      </c>
      <c r="J118" s="83"/>
      <c r="K118" s="83"/>
      <c r="L118" s="86"/>
      <c r="M118" s="117"/>
      <c r="N118" s="106"/>
      <c r="O118" s="91" t="s">
        <v>380</v>
      </c>
      <c r="P118" s="86" t="s">
        <v>380</v>
      </c>
      <c r="Q118" s="86" t="s">
        <v>380</v>
      </c>
      <c r="R118" s="83"/>
      <c r="S118" s="86"/>
      <c r="T118" s="87"/>
      <c r="U118" s="87"/>
      <c r="V118" s="87"/>
      <c r="W118" s="87"/>
      <c r="X118" s="87"/>
      <c r="Y118" s="87"/>
      <c r="Z118" s="87"/>
    </row>
    <row r="119" spans="1:26" ht="16.5" customHeight="1">
      <c r="A119" s="101" t="s">
        <v>3577</v>
      </c>
      <c r="B119" s="198" t="s">
        <v>3580</v>
      </c>
      <c r="C119" s="199" t="s">
        <v>3583</v>
      </c>
      <c r="D119" s="120" t="s">
        <v>3569</v>
      </c>
      <c r="E119" s="81" t="s">
        <v>3584</v>
      </c>
      <c r="F119" s="81" t="s">
        <v>2893</v>
      </c>
      <c r="G119" s="80">
        <v>1</v>
      </c>
      <c r="H119" s="81" t="s">
        <v>3585</v>
      </c>
      <c r="I119" s="81" t="s">
        <v>3586</v>
      </c>
      <c r="J119" s="83"/>
      <c r="K119" s="83"/>
      <c r="L119" s="86"/>
      <c r="M119" s="117"/>
      <c r="N119" s="106"/>
      <c r="O119" s="91" t="s">
        <v>380</v>
      </c>
      <c r="P119" s="86" t="s">
        <v>380</v>
      </c>
      <c r="Q119" s="86" t="s">
        <v>380</v>
      </c>
      <c r="R119" s="83"/>
      <c r="S119" s="86"/>
      <c r="T119" s="87"/>
      <c r="U119" s="87"/>
      <c r="V119" s="87"/>
      <c r="W119" s="87"/>
      <c r="X119" s="87"/>
      <c r="Y119" s="87"/>
      <c r="Z119" s="87"/>
    </row>
    <row r="120" spans="1:26" ht="16.5" customHeight="1">
      <c r="A120" s="101" t="s">
        <v>3591</v>
      </c>
      <c r="B120" s="198" t="s">
        <v>3592</v>
      </c>
      <c r="C120" s="199" t="s">
        <v>3593</v>
      </c>
      <c r="D120" s="120" t="s">
        <v>3569</v>
      </c>
      <c r="E120" s="81" t="s">
        <v>3594</v>
      </c>
      <c r="F120" s="81" t="s">
        <v>2893</v>
      </c>
      <c r="G120" s="80">
        <v>1</v>
      </c>
      <c r="H120" s="81" t="s">
        <v>3596</v>
      </c>
      <c r="I120" s="81" t="s">
        <v>3598</v>
      </c>
      <c r="J120" s="83"/>
      <c r="K120" s="83"/>
      <c r="L120" s="86"/>
      <c r="M120" s="117"/>
      <c r="N120" s="106"/>
      <c r="O120" s="91" t="s">
        <v>380</v>
      </c>
      <c r="P120" s="86" t="s">
        <v>380</v>
      </c>
      <c r="Q120" s="86" t="s">
        <v>380</v>
      </c>
      <c r="R120" s="83"/>
      <c r="S120" s="86"/>
      <c r="T120" s="87"/>
      <c r="U120" s="87"/>
      <c r="V120" s="87"/>
      <c r="W120" s="87"/>
      <c r="X120" s="87"/>
      <c r="Y120" s="87"/>
      <c r="Z120" s="87"/>
    </row>
    <row r="121" spans="1:26" ht="16.5" customHeight="1">
      <c r="A121" s="101" t="s">
        <v>3601</v>
      </c>
      <c r="B121" s="198" t="s">
        <v>3603</v>
      </c>
      <c r="C121" s="199" t="s">
        <v>3604</v>
      </c>
      <c r="D121" s="120" t="s">
        <v>3569</v>
      </c>
      <c r="E121" s="81" t="s">
        <v>3607</v>
      </c>
      <c r="F121" s="81" t="s">
        <v>2893</v>
      </c>
      <c r="G121" s="80">
        <v>1</v>
      </c>
      <c r="H121" s="81" t="s">
        <v>3608</v>
      </c>
      <c r="I121" s="81" t="s">
        <v>3598</v>
      </c>
      <c r="J121" s="83"/>
      <c r="K121" s="83"/>
      <c r="L121" s="86"/>
      <c r="M121" s="117"/>
      <c r="N121" s="106"/>
      <c r="O121" s="91" t="s">
        <v>380</v>
      </c>
      <c r="P121" s="86" t="s">
        <v>380</v>
      </c>
      <c r="Q121" s="86" t="s">
        <v>380</v>
      </c>
      <c r="R121" s="83"/>
      <c r="S121" s="86"/>
      <c r="T121" s="87"/>
      <c r="U121" s="87"/>
      <c r="V121" s="87"/>
      <c r="W121" s="87"/>
      <c r="X121" s="87"/>
      <c r="Y121" s="87"/>
      <c r="Z121" s="87"/>
    </row>
    <row r="122" spans="1:26" ht="16.5" customHeight="1">
      <c r="A122" s="101" t="s">
        <v>3614</v>
      </c>
      <c r="B122" s="198" t="s">
        <v>3618</v>
      </c>
      <c r="C122" s="199" t="s">
        <v>3619</v>
      </c>
      <c r="D122" s="120" t="s">
        <v>3569</v>
      </c>
      <c r="E122" s="81" t="s">
        <v>3620</v>
      </c>
      <c r="F122" s="81" t="s">
        <v>2893</v>
      </c>
      <c r="G122" s="80">
        <v>1</v>
      </c>
      <c r="H122" s="81" t="s">
        <v>3621</v>
      </c>
      <c r="I122" s="81" t="s">
        <v>3598</v>
      </c>
      <c r="J122" s="83"/>
      <c r="K122" s="83"/>
      <c r="L122" s="86"/>
      <c r="M122" s="117"/>
      <c r="N122" s="106"/>
      <c r="O122" s="91" t="s">
        <v>380</v>
      </c>
      <c r="P122" s="86" t="s">
        <v>380</v>
      </c>
      <c r="Q122" s="86" t="s">
        <v>380</v>
      </c>
      <c r="R122" s="83" t="s">
        <v>103</v>
      </c>
      <c r="S122" s="86"/>
      <c r="T122" s="87"/>
      <c r="U122" s="87"/>
      <c r="V122" s="87"/>
      <c r="W122" s="87"/>
      <c r="X122" s="87"/>
      <c r="Y122" s="87"/>
      <c r="Z122" s="87"/>
    </row>
    <row r="123" spans="1:26" ht="16.5" customHeight="1">
      <c r="A123" s="101" t="s">
        <v>3629</v>
      </c>
      <c r="B123" s="198" t="s">
        <v>3632</v>
      </c>
      <c r="C123" s="199" t="s">
        <v>3634</v>
      </c>
      <c r="D123" s="120" t="s">
        <v>3569</v>
      </c>
      <c r="E123" s="81" t="s">
        <v>3637</v>
      </c>
      <c r="F123" s="81" t="s">
        <v>2893</v>
      </c>
      <c r="G123" s="80">
        <v>1</v>
      </c>
      <c r="H123" s="81" t="s">
        <v>3638</v>
      </c>
      <c r="I123" s="81" t="s">
        <v>3598</v>
      </c>
      <c r="J123" s="83"/>
      <c r="K123" s="83"/>
      <c r="L123" s="86"/>
      <c r="M123" s="117"/>
      <c r="N123" s="106"/>
      <c r="O123" s="91" t="s">
        <v>380</v>
      </c>
      <c r="P123" s="86" t="s">
        <v>380</v>
      </c>
      <c r="Q123" s="86" t="s">
        <v>380</v>
      </c>
      <c r="R123" s="83" t="s">
        <v>103</v>
      </c>
      <c r="S123" s="86"/>
      <c r="T123" s="87"/>
      <c r="U123" s="87"/>
      <c r="V123" s="87"/>
      <c r="W123" s="87"/>
      <c r="X123" s="87"/>
      <c r="Y123" s="87"/>
      <c r="Z123" s="87"/>
    </row>
    <row r="124" spans="1:26" ht="16.5" customHeight="1">
      <c r="A124" s="101" t="s">
        <v>3641</v>
      </c>
      <c r="B124" s="198" t="s">
        <v>3644</v>
      </c>
      <c r="C124" s="199" t="s">
        <v>3646</v>
      </c>
      <c r="D124" s="120" t="s">
        <v>3569</v>
      </c>
      <c r="E124" s="81" t="s">
        <v>3648</v>
      </c>
      <c r="F124" s="81" t="s">
        <v>2893</v>
      </c>
      <c r="G124" s="80">
        <v>1</v>
      </c>
      <c r="H124" s="81" t="s">
        <v>3649</v>
      </c>
      <c r="I124" s="81" t="s">
        <v>3598</v>
      </c>
      <c r="J124" s="83"/>
      <c r="K124" s="83"/>
      <c r="L124" s="86"/>
      <c r="M124" s="117"/>
      <c r="N124" s="106"/>
      <c r="O124" s="91" t="s">
        <v>380</v>
      </c>
      <c r="P124" s="86" t="s">
        <v>380</v>
      </c>
      <c r="Q124" s="86" t="s">
        <v>380</v>
      </c>
      <c r="R124" s="83"/>
      <c r="S124" s="86"/>
      <c r="T124" s="87"/>
      <c r="U124" s="87"/>
      <c r="V124" s="87"/>
      <c r="W124" s="87"/>
      <c r="X124" s="87"/>
      <c r="Y124" s="87"/>
      <c r="Z124" s="87"/>
    </row>
    <row r="125" spans="1:26" ht="16.5" customHeight="1">
      <c r="A125" s="101" t="s">
        <v>3652</v>
      </c>
      <c r="B125" s="198" t="s">
        <v>3653</v>
      </c>
      <c r="C125" s="199" t="s">
        <v>3655</v>
      </c>
      <c r="D125" s="120" t="s">
        <v>3569</v>
      </c>
      <c r="E125" s="81" t="s">
        <v>3658</v>
      </c>
      <c r="F125" s="81" t="s">
        <v>2893</v>
      </c>
      <c r="G125" s="80">
        <v>1</v>
      </c>
      <c r="H125" s="81" t="s">
        <v>3659</v>
      </c>
      <c r="I125" s="81" t="s">
        <v>3598</v>
      </c>
      <c r="J125" s="83"/>
      <c r="K125" s="83"/>
      <c r="L125" s="86"/>
      <c r="M125" s="117"/>
      <c r="N125" s="106"/>
      <c r="O125" s="91" t="s">
        <v>380</v>
      </c>
      <c r="P125" s="86" t="s">
        <v>380</v>
      </c>
      <c r="Q125" s="86" t="s">
        <v>380</v>
      </c>
      <c r="R125" s="83" t="s">
        <v>67</v>
      </c>
      <c r="S125" s="86"/>
      <c r="T125" s="87"/>
      <c r="U125" s="87"/>
      <c r="V125" s="87"/>
      <c r="W125" s="87"/>
      <c r="X125" s="87"/>
      <c r="Y125" s="87"/>
      <c r="Z125" s="87"/>
    </row>
    <row r="126" spans="1:26" ht="16.5" customHeight="1">
      <c r="A126" s="101" t="s">
        <v>3663</v>
      </c>
      <c r="B126" s="198" t="s">
        <v>3666</v>
      </c>
      <c r="C126" s="199" t="s">
        <v>3667</v>
      </c>
      <c r="D126" s="120" t="s">
        <v>3569</v>
      </c>
      <c r="E126" s="81" t="s">
        <v>3668</v>
      </c>
      <c r="F126" s="81" t="s">
        <v>2893</v>
      </c>
      <c r="G126" s="80">
        <v>1</v>
      </c>
      <c r="H126" s="81" t="s">
        <v>3669</v>
      </c>
      <c r="I126" s="81" t="s">
        <v>3670</v>
      </c>
      <c r="J126" s="83"/>
      <c r="K126" s="83"/>
      <c r="L126" s="86"/>
      <c r="M126" s="117"/>
      <c r="N126" s="106"/>
      <c r="O126" s="91" t="s">
        <v>380</v>
      </c>
      <c r="P126" s="86" t="s">
        <v>380</v>
      </c>
      <c r="Q126" s="86" t="s">
        <v>380</v>
      </c>
      <c r="R126" s="83"/>
      <c r="S126" s="86"/>
      <c r="T126" s="87"/>
      <c r="U126" s="87"/>
      <c r="V126" s="87"/>
      <c r="W126" s="87"/>
      <c r="X126" s="87"/>
      <c r="Y126" s="87"/>
      <c r="Z126" s="87"/>
    </row>
    <row r="127" spans="1:26" ht="16.5" customHeight="1">
      <c r="A127" s="101" t="s">
        <v>3673</v>
      </c>
      <c r="B127" s="198" t="s">
        <v>3676</v>
      </c>
      <c r="C127" s="199" t="s">
        <v>3677</v>
      </c>
      <c r="D127" s="120" t="s">
        <v>3569</v>
      </c>
      <c r="E127" s="81" t="s">
        <v>3678</v>
      </c>
      <c r="F127" s="81" t="s">
        <v>2893</v>
      </c>
      <c r="G127" s="80">
        <v>1</v>
      </c>
      <c r="H127" s="81" t="s">
        <v>3680</v>
      </c>
      <c r="I127" s="81" t="s">
        <v>3670</v>
      </c>
      <c r="J127" s="83"/>
      <c r="K127" s="83"/>
      <c r="L127" s="86"/>
      <c r="M127" s="117"/>
      <c r="N127" s="106"/>
      <c r="O127" s="91" t="s">
        <v>380</v>
      </c>
      <c r="P127" s="86" t="s">
        <v>380</v>
      </c>
      <c r="Q127" s="86" t="s">
        <v>380</v>
      </c>
      <c r="R127" s="83"/>
      <c r="S127" s="86"/>
      <c r="T127" s="87"/>
      <c r="U127" s="87"/>
      <c r="V127" s="87"/>
      <c r="W127" s="87"/>
      <c r="X127" s="87"/>
      <c r="Y127" s="87"/>
      <c r="Z127" s="87"/>
    </row>
    <row r="128" spans="1:26" ht="16.5" customHeight="1">
      <c r="A128" s="101" t="s">
        <v>3688</v>
      </c>
      <c r="B128" s="198" t="s">
        <v>3689</v>
      </c>
      <c r="C128" s="199" t="s">
        <v>3690</v>
      </c>
      <c r="D128" s="120" t="s">
        <v>3569</v>
      </c>
      <c r="E128" s="81" t="s">
        <v>3692</v>
      </c>
      <c r="F128" s="81" t="s">
        <v>2893</v>
      </c>
      <c r="G128" s="80">
        <v>1</v>
      </c>
      <c r="H128" s="81" t="s">
        <v>3695</v>
      </c>
      <c r="I128" s="81" t="s">
        <v>3670</v>
      </c>
      <c r="J128" s="83"/>
      <c r="K128" s="83"/>
      <c r="L128" s="86"/>
      <c r="M128" s="117"/>
      <c r="N128" s="106"/>
      <c r="O128" s="91" t="s">
        <v>380</v>
      </c>
      <c r="P128" s="86" t="s">
        <v>380</v>
      </c>
      <c r="Q128" s="86" t="s">
        <v>380</v>
      </c>
      <c r="R128" s="83" t="s">
        <v>103</v>
      </c>
      <c r="S128" s="86"/>
      <c r="T128" s="87"/>
      <c r="U128" s="87"/>
      <c r="V128" s="87"/>
      <c r="W128" s="87"/>
      <c r="X128" s="87"/>
      <c r="Y128" s="87"/>
      <c r="Z128" s="87"/>
    </row>
    <row r="129" spans="1:26" ht="16.5" customHeight="1">
      <c r="A129" s="101" t="s">
        <v>3703</v>
      </c>
      <c r="B129" s="198" t="s">
        <v>3704</v>
      </c>
      <c r="C129" s="199" t="s">
        <v>3707</v>
      </c>
      <c r="D129" s="120" t="s">
        <v>3569</v>
      </c>
      <c r="E129" s="81" t="s">
        <v>3708</v>
      </c>
      <c r="F129" s="81" t="s">
        <v>2893</v>
      </c>
      <c r="G129" s="80">
        <v>1</v>
      </c>
      <c r="H129" s="81" t="s">
        <v>3709</v>
      </c>
      <c r="I129" s="81" t="s">
        <v>3670</v>
      </c>
      <c r="J129" s="83"/>
      <c r="K129" s="83"/>
      <c r="L129" s="86"/>
      <c r="M129" s="117"/>
      <c r="N129" s="106"/>
      <c r="O129" s="91" t="s">
        <v>380</v>
      </c>
      <c r="P129" s="86" t="s">
        <v>380</v>
      </c>
      <c r="Q129" s="86" t="s">
        <v>380</v>
      </c>
      <c r="R129" s="83" t="s">
        <v>103</v>
      </c>
      <c r="S129" s="86"/>
      <c r="T129" s="87"/>
      <c r="U129" s="87"/>
      <c r="V129" s="87"/>
      <c r="W129" s="87"/>
      <c r="X129" s="87"/>
      <c r="Y129" s="87"/>
      <c r="Z129" s="87"/>
    </row>
    <row r="130" spans="1:26" ht="16.5" customHeight="1">
      <c r="A130" s="101" t="s">
        <v>3715</v>
      </c>
      <c r="B130" s="198" t="s">
        <v>3716</v>
      </c>
      <c r="C130" s="199" t="s">
        <v>3717</v>
      </c>
      <c r="D130" s="120" t="s">
        <v>3569</v>
      </c>
      <c r="E130" s="81" t="s">
        <v>3720</v>
      </c>
      <c r="F130" s="81" t="s">
        <v>2893</v>
      </c>
      <c r="G130" s="80">
        <v>1</v>
      </c>
      <c r="H130" s="81" t="s">
        <v>3724</v>
      </c>
      <c r="I130" s="81" t="s">
        <v>3670</v>
      </c>
      <c r="J130" s="83"/>
      <c r="K130" s="83"/>
      <c r="L130" s="86"/>
      <c r="M130" s="117"/>
      <c r="N130" s="106"/>
      <c r="O130" s="91" t="s">
        <v>380</v>
      </c>
      <c r="P130" s="86" t="s">
        <v>380</v>
      </c>
      <c r="Q130" s="86" t="s">
        <v>380</v>
      </c>
      <c r="R130" s="83"/>
      <c r="S130" s="86"/>
      <c r="T130" s="87"/>
      <c r="U130" s="87"/>
      <c r="V130" s="87"/>
      <c r="W130" s="87"/>
      <c r="X130" s="87"/>
      <c r="Y130" s="87"/>
      <c r="Z130" s="87"/>
    </row>
    <row r="131" spans="1:26" ht="16.5" customHeight="1">
      <c r="A131" s="101" t="s">
        <v>3726</v>
      </c>
      <c r="B131" s="198" t="s">
        <v>3729</v>
      </c>
      <c r="C131" s="199" t="s">
        <v>3732</v>
      </c>
      <c r="D131" s="120" t="s">
        <v>3569</v>
      </c>
      <c r="E131" s="81" t="s">
        <v>3733</v>
      </c>
      <c r="F131" s="81" t="s">
        <v>2893</v>
      </c>
      <c r="G131" s="80">
        <v>1</v>
      </c>
      <c r="H131" s="81" t="s">
        <v>3735</v>
      </c>
      <c r="I131" s="81" t="s">
        <v>3670</v>
      </c>
      <c r="J131" s="83"/>
      <c r="K131" s="83"/>
      <c r="L131" s="86"/>
      <c r="M131" s="117"/>
      <c r="N131" s="106"/>
      <c r="O131" s="91" t="s">
        <v>380</v>
      </c>
      <c r="P131" s="86" t="s">
        <v>380</v>
      </c>
      <c r="Q131" s="86" t="s">
        <v>380</v>
      </c>
      <c r="R131" s="83" t="s">
        <v>67</v>
      </c>
      <c r="S131" s="86"/>
      <c r="T131" s="87"/>
      <c r="U131" s="87"/>
      <c r="V131" s="87"/>
      <c r="W131" s="87"/>
      <c r="X131" s="87"/>
      <c r="Y131" s="87"/>
      <c r="Z131" s="87"/>
    </row>
    <row r="132" spans="1:26" ht="16.5" customHeight="1">
      <c r="A132" s="101" t="s">
        <v>3741</v>
      </c>
      <c r="B132" s="198" t="s">
        <v>3742</v>
      </c>
      <c r="C132" s="199" t="s">
        <v>3743</v>
      </c>
      <c r="D132" s="120" t="s">
        <v>3569</v>
      </c>
      <c r="E132" s="81" t="s">
        <v>3746</v>
      </c>
      <c r="F132" s="81" t="s">
        <v>2893</v>
      </c>
      <c r="G132" s="80">
        <v>1</v>
      </c>
      <c r="H132" s="81" t="s">
        <v>3748</v>
      </c>
      <c r="I132" s="81" t="s">
        <v>3749</v>
      </c>
      <c r="J132" s="83"/>
      <c r="K132" s="83"/>
      <c r="L132" s="86"/>
      <c r="M132" s="117"/>
      <c r="N132" s="106"/>
      <c r="O132" s="86" t="s">
        <v>379</v>
      </c>
      <c r="P132" s="86" t="s">
        <v>380</v>
      </c>
      <c r="Q132" s="86" t="s">
        <v>380</v>
      </c>
      <c r="R132" s="83"/>
      <c r="S132" s="86"/>
      <c r="T132" s="87"/>
      <c r="U132" s="87"/>
      <c r="V132" s="87"/>
      <c r="W132" s="87"/>
      <c r="X132" s="87"/>
      <c r="Y132" s="87"/>
      <c r="Z132" s="87"/>
    </row>
    <row r="133" spans="1:26" ht="16.5" customHeight="1">
      <c r="A133" s="101" t="s">
        <v>3753</v>
      </c>
      <c r="B133" s="198" t="s">
        <v>3755</v>
      </c>
      <c r="C133" s="199" t="s">
        <v>3759</v>
      </c>
      <c r="D133" s="120" t="s">
        <v>3569</v>
      </c>
      <c r="E133" s="81" t="s">
        <v>3761</v>
      </c>
      <c r="F133" s="81" t="s">
        <v>2893</v>
      </c>
      <c r="G133" s="80">
        <v>1</v>
      </c>
      <c r="H133" s="81" t="s">
        <v>3762</v>
      </c>
      <c r="I133" s="81" t="s">
        <v>3749</v>
      </c>
      <c r="J133" s="83"/>
      <c r="K133" s="83"/>
      <c r="L133" s="86"/>
      <c r="M133" s="117"/>
      <c r="N133" s="106"/>
      <c r="O133" s="86" t="s">
        <v>379</v>
      </c>
      <c r="P133" s="86" t="s">
        <v>380</v>
      </c>
      <c r="Q133" s="86" t="s">
        <v>380</v>
      </c>
      <c r="R133" s="83"/>
      <c r="S133" s="86"/>
      <c r="T133" s="87"/>
      <c r="U133" s="87"/>
      <c r="V133" s="87"/>
      <c r="W133" s="87"/>
      <c r="X133" s="87"/>
      <c r="Y133" s="87"/>
      <c r="Z133" s="87"/>
    </row>
    <row r="134" spans="1:26" ht="16.5" customHeight="1">
      <c r="A134" s="616" t="s">
        <v>3768</v>
      </c>
      <c r="B134" s="653" t="s">
        <v>20862</v>
      </c>
      <c r="C134" s="625" t="s">
        <v>20863</v>
      </c>
      <c r="D134" s="609" t="s">
        <v>3569</v>
      </c>
      <c r="E134" s="612" t="s">
        <v>3769</v>
      </c>
      <c r="F134" s="612" t="s">
        <v>2893</v>
      </c>
      <c r="G134" s="608">
        <v>1</v>
      </c>
      <c r="H134" s="612" t="s">
        <v>3770</v>
      </c>
      <c r="I134" s="612" t="s">
        <v>3772</v>
      </c>
      <c r="J134" s="83"/>
      <c r="K134" s="83"/>
      <c r="L134" s="86"/>
      <c r="M134" s="117"/>
      <c r="N134" s="106"/>
      <c r="O134" s="86" t="s">
        <v>380</v>
      </c>
      <c r="P134" s="86" t="s">
        <v>380</v>
      </c>
      <c r="Q134" s="86" t="s">
        <v>380</v>
      </c>
      <c r="R134" s="83" t="s">
        <v>101</v>
      </c>
      <c r="S134" s="86"/>
      <c r="T134" s="87"/>
      <c r="U134" s="87"/>
      <c r="V134" s="87"/>
      <c r="W134" s="87"/>
      <c r="X134" s="87"/>
      <c r="Y134" s="87"/>
      <c r="Z134" s="87"/>
    </row>
    <row r="135" spans="1:26" ht="16.5" customHeight="1">
      <c r="A135" s="616" t="s">
        <v>3776</v>
      </c>
      <c r="B135" s="653" t="s">
        <v>20862</v>
      </c>
      <c r="C135" s="625" t="s">
        <v>20863</v>
      </c>
      <c r="D135" s="609" t="s">
        <v>3569</v>
      </c>
      <c r="E135" s="612" t="s">
        <v>3779</v>
      </c>
      <c r="F135" s="612" t="s">
        <v>2893</v>
      </c>
      <c r="G135" s="608">
        <v>1</v>
      </c>
      <c r="H135" s="612" t="s">
        <v>3669</v>
      </c>
      <c r="I135" s="612" t="s">
        <v>3670</v>
      </c>
      <c r="J135" s="83"/>
      <c r="K135" s="83"/>
      <c r="L135" s="86"/>
      <c r="M135" s="117"/>
      <c r="N135" s="106"/>
      <c r="O135" s="86" t="s">
        <v>380</v>
      </c>
      <c r="P135" s="86" t="s">
        <v>380</v>
      </c>
      <c r="Q135" s="86" t="s">
        <v>380</v>
      </c>
      <c r="R135" s="83" t="s">
        <v>101</v>
      </c>
      <c r="S135" s="86"/>
      <c r="T135" s="87"/>
      <c r="U135" s="87"/>
      <c r="V135" s="87"/>
      <c r="W135" s="87"/>
      <c r="X135" s="87"/>
      <c r="Y135" s="87"/>
      <c r="Z135" s="87"/>
    </row>
    <row r="136" spans="1:26" ht="16.5" customHeight="1">
      <c r="A136" s="88" t="s">
        <v>3784</v>
      </c>
      <c r="B136" s="219" t="s">
        <v>3786</v>
      </c>
      <c r="C136" s="88" t="s">
        <v>3787</v>
      </c>
      <c r="D136" s="103" t="s">
        <v>3788</v>
      </c>
      <c r="E136" s="82" t="s">
        <v>3790</v>
      </c>
      <c r="F136" s="81" t="s">
        <v>2893</v>
      </c>
      <c r="G136" s="80">
        <v>1</v>
      </c>
      <c r="H136" s="82" t="s">
        <v>3794</v>
      </c>
      <c r="I136" s="82" t="s">
        <v>3796</v>
      </c>
      <c r="J136" s="83" t="s">
        <v>158</v>
      </c>
      <c r="K136" s="83"/>
      <c r="L136" s="83"/>
      <c r="M136" s="117"/>
      <c r="N136" s="106"/>
      <c r="O136" s="86" t="s">
        <v>380</v>
      </c>
      <c r="P136" s="86" t="s">
        <v>3799</v>
      </c>
      <c r="Q136" s="86" t="s">
        <v>3800</v>
      </c>
      <c r="R136" s="83" t="s">
        <v>108</v>
      </c>
      <c r="S136" s="86"/>
      <c r="T136" s="87"/>
      <c r="U136" s="87"/>
      <c r="V136" s="87"/>
      <c r="W136" s="87"/>
      <c r="X136" s="87"/>
      <c r="Y136" s="87"/>
      <c r="Z136" s="87"/>
    </row>
    <row r="137" spans="1:26" ht="115.5" customHeight="1">
      <c r="A137" s="749" t="s">
        <v>3803</v>
      </c>
      <c r="B137" s="749" t="s">
        <v>3805</v>
      </c>
      <c r="C137" s="749" t="s">
        <v>3806</v>
      </c>
      <c r="D137" s="738" t="s">
        <v>3788</v>
      </c>
      <c r="E137" s="82" t="s">
        <v>3807</v>
      </c>
      <c r="F137" s="746" t="s">
        <v>2893</v>
      </c>
      <c r="G137" s="80">
        <v>1</v>
      </c>
      <c r="H137" s="82" t="s">
        <v>3810</v>
      </c>
      <c r="I137" s="82" t="s">
        <v>3812</v>
      </c>
      <c r="J137" s="83" t="s">
        <v>158</v>
      </c>
      <c r="K137" s="83"/>
      <c r="L137" s="748"/>
      <c r="M137" s="117"/>
      <c r="N137" s="106"/>
      <c r="O137" s="86" t="s">
        <v>379</v>
      </c>
      <c r="P137" s="86" t="s">
        <v>3799</v>
      </c>
      <c r="Q137" s="86" t="s">
        <v>3800</v>
      </c>
      <c r="R137" s="83" t="s">
        <v>108</v>
      </c>
      <c r="S137" s="86"/>
      <c r="T137" s="87"/>
      <c r="U137" s="87"/>
      <c r="V137" s="87"/>
      <c r="W137" s="87"/>
      <c r="X137" s="87"/>
      <c r="Y137" s="87"/>
      <c r="Z137" s="87"/>
    </row>
    <row r="138" spans="1:26" ht="16.5" customHeight="1">
      <c r="A138" s="666"/>
      <c r="B138" s="666"/>
      <c r="C138" s="666"/>
      <c r="D138" s="666"/>
      <c r="E138" s="82" t="s">
        <v>3816</v>
      </c>
      <c r="F138" s="666"/>
      <c r="G138" s="80">
        <v>2</v>
      </c>
      <c r="H138" s="82" t="s">
        <v>3817</v>
      </c>
      <c r="I138" s="82" t="s">
        <v>3818</v>
      </c>
      <c r="J138" s="83" t="s">
        <v>158</v>
      </c>
      <c r="K138" s="83"/>
      <c r="L138" s="666"/>
      <c r="M138" s="117"/>
      <c r="N138" s="106"/>
      <c r="O138" s="86" t="s">
        <v>379</v>
      </c>
      <c r="P138" s="86" t="s">
        <v>3799</v>
      </c>
      <c r="Q138" s="86" t="s">
        <v>3800</v>
      </c>
      <c r="R138" s="83" t="s">
        <v>108</v>
      </c>
      <c r="S138" s="86"/>
      <c r="T138" s="87"/>
      <c r="U138" s="87"/>
      <c r="V138" s="87"/>
      <c r="W138" s="87"/>
      <c r="X138" s="87"/>
      <c r="Y138" s="87"/>
      <c r="Z138" s="87"/>
    </row>
    <row r="139" spans="1:26" ht="16.5" customHeight="1">
      <c r="A139" s="88" t="s">
        <v>3824</v>
      </c>
      <c r="B139" s="219" t="s">
        <v>3826</v>
      </c>
      <c r="C139" s="88" t="s">
        <v>3827</v>
      </c>
      <c r="D139" s="103" t="s">
        <v>3788</v>
      </c>
      <c r="E139" s="82" t="s">
        <v>3148</v>
      </c>
      <c r="F139" s="81" t="s">
        <v>2893</v>
      </c>
      <c r="G139" s="80">
        <v>1</v>
      </c>
      <c r="H139" s="82" t="s">
        <v>3828</v>
      </c>
      <c r="I139" s="82" t="s">
        <v>3796</v>
      </c>
      <c r="J139" s="83" t="s">
        <v>158</v>
      </c>
      <c r="K139" s="83"/>
      <c r="L139" s="83"/>
      <c r="M139" s="117"/>
      <c r="N139" s="106"/>
      <c r="O139" s="86" t="s">
        <v>380</v>
      </c>
      <c r="P139" s="86" t="s">
        <v>3799</v>
      </c>
      <c r="Q139" s="86" t="s">
        <v>3800</v>
      </c>
      <c r="R139" s="83" t="s">
        <v>108</v>
      </c>
      <c r="S139" s="86"/>
      <c r="T139" s="87"/>
      <c r="U139" s="87"/>
      <c r="V139" s="87"/>
      <c r="W139" s="87"/>
      <c r="X139" s="87"/>
      <c r="Y139" s="87"/>
      <c r="Z139" s="87"/>
    </row>
    <row r="140" spans="1:26" ht="16.5" customHeight="1">
      <c r="A140" s="101" t="s">
        <v>3835</v>
      </c>
      <c r="B140" s="195" t="s">
        <v>3836</v>
      </c>
      <c r="C140" s="101" t="s">
        <v>3839</v>
      </c>
      <c r="D140" s="102" t="s">
        <v>3841</v>
      </c>
      <c r="E140" s="82" t="s">
        <v>3790</v>
      </c>
      <c r="F140" s="81" t="s">
        <v>2893</v>
      </c>
      <c r="G140" s="80">
        <v>1</v>
      </c>
      <c r="H140" s="82" t="s">
        <v>3844</v>
      </c>
      <c r="I140" s="82" t="s">
        <v>3846</v>
      </c>
      <c r="J140" s="83" t="s">
        <v>158</v>
      </c>
      <c r="K140" s="83"/>
      <c r="L140" s="86"/>
      <c r="M140" s="117"/>
      <c r="N140" s="106"/>
      <c r="O140" s="86" t="s">
        <v>380</v>
      </c>
      <c r="P140" s="86" t="s">
        <v>3848</v>
      </c>
      <c r="Q140" s="86" t="s">
        <v>3849</v>
      </c>
      <c r="R140" s="83"/>
      <c r="S140" s="86"/>
      <c r="T140" s="87"/>
      <c r="U140" s="87"/>
      <c r="V140" s="87"/>
      <c r="W140" s="87"/>
      <c r="X140" s="87"/>
      <c r="Y140" s="87"/>
      <c r="Z140" s="87"/>
    </row>
    <row r="141" spans="1:26" ht="115.5" customHeight="1">
      <c r="A141" s="736" t="s">
        <v>3852</v>
      </c>
      <c r="B141" s="736" t="s">
        <v>3854</v>
      </c>
      <c r="C141" s="736" t="s">
        <v>3855</v>
      </c>
      <c r="D141" s="737" t="s">
        <v>3841</v>
      </c>
      <c r="E141" s="82" t="s">
        <v>3859</v>
      </c>
      <c r="F141" s="746" t="s">
        <v>2893</v>
      </c>
      <c r="G141" s="80">
        <v>1</v>
      </c>
      <c r="H141" s="82" t="s">
        <v>3860</v>
      </c>
      <c r="I141" s="82" t="s">
        <v>3861</v>
      </c>
      <c r="J141" s="83" t="s">
        <v>158</v>
      </c>
      <c r="K141" s="83"/>
      <c r="L141" s="734"/>
      <c r="M141" s="117"/>
      <c r="N141" s="106"/>
      <c r="O141" s="86" t="s">
        <v>379</v>
      </c>
      <c r="P141" s="86" t="s">
        <v>3848</v>
      </c>
      <c r="Q141" s="86" t="s">
        <v>3849</v>
      </c>
      <c r="R141" s="83"/>
      <c r="S141" s="86"/>
      <c r="T141" s="87"/>
      <c r="U141" s="87"/>
      <c r="V141" s="87"/>
      <c r="W141" s="87"/>
      <c r="X141" s="87"/>
      <c r="Y141" s="87"/>
      <c r="Z141" s="87"/>
    </row>
    <row r="142" spans="1:26" ht="16.5" customHeight="1">
      <c r="A142" s="666"/>
      <c r="B142" s="666"/>
      <c r="C142" s="666"/>
      <c r="D142" s="666"/>
      <c r="E142" s="82" t="s">
        <v>3865</v>
      </c>
      <c r="F142" s="666"/>
      <c r="G142" s="80">
        <v>2</v>
      </c>
      <c r="H142" s="82" t="s">
        <v>3866</v>
      </c>
      <c r="I142" s="82" t="s">
        <v>3867</v>
      </c>
      <c r="J142" s="83" t="s">
        <v>158</v>
      </c>
      <c r="K142" s="83"/>
      <c r="L142" s="666"/>
      <c r="M142" s="117"/>
      <c r="N142" s="106"/>
      <c r="O142" s="86" t="s">
        <v>379</v>
      </c>
      <c r="P142" s="86" t="s">
        <v>3848</v>
      </c>
      <c r="Q142" s="86" t="s">
        <v>3849</v>
      </c>
      <c r="R142" s="83"/>
      <c r="S142" s="86"/>
      <c r="T142" s="87"/>
      <c r="U142" s="87"/>
      <c r="V142" s="87"/>
      <c r="W142" s="87"/>
      <c r="X142" s="87"/>
      <c r="Y142" s="87"/>
      <c r="Z142" s="87"/>
    </row>
    <row r="143" spans="1:26" ht="16.5" customHeight="1">
      <c r="A143" s="101" t="s">
        <v>3869</v>
      </c>
      <c r="B143" s="195" t="s">
        <v>3871</v>
      </c>
      <c r="C143" s="101" t="s">
        <v>3872</v>
      </c>
      <c r="D143" s="102" t="s">
        <v>3841</v>
      </c>
      <c r="E143" s="82" t="s">
        <v>3148</v>
      </c>
      <c r="F143" s="81" t="s">
        <v>2893</v>
      </c>
      <c r="G143" s="80">
        <v>1</v>
      </c>
      <c r="H143" s="81" t="s">
        <v>3876</v>
      </c>
      <c r="I143" s="81" t="s">
        <v>3877</v>
      </c>
      <c r="J143" s="83" t="s">
        <v>158</v>
      </c>
      <c r="K143" s="83"/>
      <c r="L143" s="86"/>
      <c r="M143" s="117"/>
      <c r="N143" s="106"/>
      <c r="O143" s="86" t="s">
        <v>380</v>
      </c>
      <c r="P143" s="86" t="s">
        <v>3848</v>
      </c>
      <c r="Q143" s="86" t="s">
        <v>3849</v>
      </c>
      <c r="R143" s="83"/>
      <c r="S143" s="86"/>
      <c r="T143" s="87"/>
      <c r="U143" s="87"/>
      <c r="V143" s="87"/>
      <c r="W143" s="87"/>
      <c r="X143" s="87"/>
      <c r="Y143" s="87"/>
      <c r="Z143" s="87"/>
    </row>
    <row r="144" spans="1:26" ht="115.5" customHeight="1">
      <c r="A144" s="736" t="s">
        <v>3887</v>
      </c>
      <c r="B144" s="753" t="s">
        <v>3888</v>
      </c>
      <c r="C144" s="736" t="s">
        <v>3890</v>
      </c>
      <c r="D144" s="742" t="s">
        <v>3841</v>
      </c>
      <c r="E144" s="737" t="s">
        <v>3892</v>
      </c>
      <c r="F144" s="746" t="s">
        <v>2893</v>
      </c>
      <c r="G144" s="80">
        <v>1</v>
      </c>
      <c r="H144" s="81" t="s">
        <v>3895</v>
      </c>
      <c r="I144" s="81" t="s">
        <v>3896</v>
      </c>
      <c r="J144" s="83"/>
      <c r="K144" s="83"/>
      <c r="L144" s="734"/>
      <c r="M144" s="117"/>
      <c r="N144" s="106"/>
      <c r="O144" s="86" t="s">
        <v>380</v>
      </c>
      <c r="P144" s="86" t="s">
        <v>380</v>
      </c>
      <c r="Q144" s="86" t="s">
        <v>380</v>
      </c>
      <c r="R144" s="83"/>
      <c r="S144" s="86"/>
      <c r="T144" s="87"/>
      <c r="U144" s="87"/>
      <c r="V144" s="87"/>
      <c r="W144" s="87"/>
      <c r="X144" s="87"/>
      <c r="Y144" s="87"/>
      <c r="Z144" s="87"/>
    </row>
    <row r="145" spans="1:26" ht="16.5" customHeight="1">
      <c r="A145" s="665"/>
      <c r="B145" s="754"/>
      <c r="C145" s="665"/>
      <c r="D145" s="665"/>
      <c r="E145" s="665"/>
      <c r="F145" s="665"/>
      <c r="G145" s="80">
        <v>2</v>
      </c>
      <c r="H145" s="81" t="s">
        <v>3901</v>
      </c>
      <c r="I145" s="81" t="s">
        <v>3903</v>
      </c>
      <c r="J145" s="83"/>
      <c r="K145" s="83"/>
      <c r="L145" s="665"/>
      <c r="M145" s="117"/>
      <c r="N145" s="106"/>
      <c r="O145" s="86" t="s">
        <v>379</v>
      </c>
      <c r="P145" s="86" t="s">
        <v>380</v>
      </c>
      <c r="Q145" s="86" t="s">
        <v>380</v>
      </c>
      <c r="R145" s="83"/>
      <c r="S145" s="86"/>
      <c r="T145" s="87"/>
      <c r="U145" s="87"/>
      <c r="V145" s="87"/>
      <c r="W145" s="87"/>
      <c r="X145" s="87"/>
      <c r="Y145" s="87"/>
      <c r="Z145" s="87"/>
    </row>
    <row r="146" spans="1:26" ht="16.5" customHeight="1">
      <c r="A146" s="665"/>
      <c r="B146" s="754"/>
      <c r="C146" s="665"/>
      <c r="D146" s="665"/>
      <c r="E146" s="665"/>
      <c r="F146" s="665"/>
      <c r="G146" s="80">
        <v>3</v>
      </c>
      <c r="H146" s="81" t="s">
        <v>3908</v>
      </c>
      <c r="I146" s="81" t="s">
        <v>3909</v>
      </c>
      <c r="J146" s="83"/>
      <c r="K146" s="83"/>
      <c r="L146" s="665"/>
      <c r="M146" s="117"/>
      <c r="N146" s="106"/>
      <c r="O146" s="86" t="s">
        <v>380</v>
      </c>
      <c r="P146" s="86" t="s">
        <v>380</v>
      </c>
      <c r="Q146" s="86" t="s">
        <v>380</v>
      </c>
      <c r="R146" s="83"/>
      <c r="S146" s="86"/>
      <c r="T146" s="87"/>
      <c r="U146" s="87"/>
      <c r="V146" s="87"/>
      <c r="W146" s="87"/>
      <c r="X146" s="87"/>
      <c r="Y146" s="87"/>
      <c r="Z146" s="87"/>
    </row>
    <row r="147" spans="1:26" ht="16.5" customHeight="1">
      <c r="A147" s="666"/>
      <c r="B147" s="755"/>
      <c r="C147" s="666"/>
      <c r="D147" s="666"/>
      <c r="E147" s="666"/>
      <c r="F147" s="666"/>
      <c r="G147" s="80">
        <v>4</v>
      </c>
      <c r="H147" s="81" t="s">
        <v>3915</v>
      </c>
      <c r="I147" s="81" t="s">
        <v>3916</v>
      </c>
      <c r="J147" s="83"/>
      <c r="K147" s="83"/>
      <c r="L147" s="666"/>
      <c r="M147" s="117"/>
      <c r="N147" s="106"/>
      <c r="O147" s="86" t="s">
        <v>380</v>
      </c>
      <c r="P147" s="86" t="s">
        <v>380</v>
      </c>
      <c r="Q147" s="86" t="s">
        <v>380</v>
      </c>
      <c r="R147" s="83"/>
      <c r="S147" s="86"/>
      <c r="T147" s="87"/>
      <c r="U147" s="87"/>
      <c r="V147" s="87"/>
      <c r="W147" s="87"/>
      <c r="X147" s="87"/>
      <c r="Y147" s="87"/>
      <c r="Z147" s="87"/>
    </row>
    <row r="148" spans="1:26" ht="16.5" customHeight="1">
      <c r="A148" s="88" t="s">
        <v>3920</v>
      </c>
      <c r="B148" s="219" t="s">
        <v>3921</v>
      </c>
      <c r="C148" s="88" t="s">
        <v>3923</v>
      </c>
      <c r="D148" s="103" t="s">
        <v>3924</v>
      </c>
      <c r="E148" s="103" t="s">
        <v>3926</v>
      </c>
      <c r="F148" s="81" t="s">
        <v>2893</v>
      </c>
      <c r="G148" s="80">
        <v>1</v>
      </c>
      <c r="H148" s="82" t="s">
        <v>3930</v>
      </c>
      <c r="I148" s="82" t="s">
        <v>3931</v>
      </c>
      <c r="J148" s="83" t="s">
        <v>158</v>
      </c>
      <c r="K148" s="83"/>
      <c r="L148" s="83"/>
      <c r="M148" s="117"/>
      <c r="N148" s="80"/>
      <c r="O148" s="86" t="s">
        <v>379</v>
      </c>
      <c r="P148" s="86" t="s">
        <v>3935</v>
      </c>
      <c r="Q148" s="86" t="s">
        <v>3936</v>
      </c>
      <c r="R148" s="83" t="s">
        <v>103</v>
      </c>
      <c r="S148" s="86"/>
      <c r="T148" s="118"/>
      <c r="U148" s="118"/>
      <c r="V148" s="118"/>
      <c r="W148" s="118"/>
      <c r="X148" s="118"/>
      <c r="Y148" s="118"/>
      <c r="Z148" s="118"/>
    </row>
    <row r="149" spans="1:26" ht="16.5" customHeight="1">
      <c r="A149" s="101" t="s">
        <v>3942</v>
      </c>
      <c r="B149" s="219" t="s">
        <v>3943</v>
      </c>
      <c r="C149" s="88" t="s">
        <v>3944</v>
      </c>
      <c r="D149" s="103" t="s">
        <v>3924</v>
      </c>
      <c r="E149" s="103" t="s">
        <v>3945</v>
      </c>
      <c r="F149" s="81" t="s">
        <v>2893</v>
      </c>
      <c r="G149" s="80">
        <v>1</v>
      </c>
      <c r="H149" s="82" t="s">
        <v>3952</v>
      </c>
      <c r="I149" s="82" t="s">
        <v>3954</v>
      </c>
      <c r="J149" s="83" t="s">
        <v>158</v>
      </c>
      <c r="K149" s="83"/>
      <c r="L149" s="86"/>
      <c r="M149" s="117"/>
      <c r="N149" s="80"/>
      <c r="O149" s="86" t="s">
        <v>379</v>
      </c>
      <c r="P149" s="86" t="s">
        <v>3957</v>
      </c>
      <c r="Q149" s="86" t="s">
        <v>3959</v>
      </c>
      <c r="R149" s="83"/>
      <c r="S149" s="86"/>
      <c r="T149" s="118"/>
      <c r="U149" s="118"/>
      <c r="V149" s="118"/>
      <c r="W149" s="118"/>
      <c r="X149" s="118"/>
      <c r="Y149" s="118"/>
      <c r="Z149" s="118"/>
    </row>
    <row r="150" spans="1:26" ht="16.5" customHeight="1">
      <c r="A150" s="101" t="s">
        <v>3964</v>
      </c>
      <c r="B150" s="219" t="s">
        <v>3965</v>
      </c>
      <c r="C150" s="88" t="s">
        <v>3966</v>
      </c>
      <c r="D150" s="103" t="s">
        <v>3924</v>
      </c>
      <c r="E150" s="103" t="s">
        <v>3968</v>
      </c>
      <c r="F150" s="81" t="s">
        <v>2893</v>
      </c>
      <c r="G150" s="80">
        <v>1</v>
      </c>
      <c r="H150" s="82" t="s">
        <v>3970</v>
      </c>
      <c r="I150" s="82" t="s">
        <v>3971</v>
      </c>
      <c r="J150" s="83" t="s">
        <v>158</v>
      </c>
      <c r="K150" s="83"/>
      <c r="L150" s="86"/>
      <c r="M150" s="117"/>
      <c r="N150" s="80"/>
      <c r="O150" s="86" t="s">
        <v>379</v>
      </c>
      <c r="P150" s="86" t="s">
        <v>3957</v>
      </c>
      <c r="Q150" s="86" t="s">
        <v>3959</v>
      </c>
      <c r="R150" s="83"/>
      <c r="S150" s="86"/>
      <c r="T150" s="118"/>
      <c r="U150" s="118"/>
      <c r="V150" s="118"/>
      <c r="W150" s="118"/>
      <c r="X150" s="118"/>
      <c r="Y150" s="118"/>
      <c r="Z150" s="118"/>
    </row>
    <row r="151" spans="1:26" ht="16.5" customHeight="1">
      <c r="A151" s="101" t="s">
        <v>3977</v>
      </c>
      <c r="B151" s="219" t="s">
        <v>3979</v>
      </c>
      <c r="C151" s="88" t="s">
        <v>3980</v>
      </c>
      <c r="D151" s="103" t="s">
        <v>3924</v>
      </c>
      <c r="E151" s="103" t="s">
        <v>3983</v>
      </c>
      <c r="F151" s="81" t="s">
        <v>2893</v>
      </c>
      <c r="G151" s="80">
        <v>1</v>
      </c>
      <c r="H151" s="82" t="s">
        <v>3984</v>
      </c>
      <c r="I151" s="82" t="s">
        <v>3985</v>
      </c>
      <c r="J151" s="83" t="s">
        <v>158</v>
      </c>
      <c r="K151" s="83"/>
      <c r="L151" s="86"/>
      <c r="M151" s="117"/>
      <c r="N151" s="80"/>
      <c r="O151" s="86" t="s">
        <v>379</v>
      </c>
      <c r="P151" s="86" t="s">
        <v>3988</v>
      </c>
      <c r="Q151" s="86" t="s">
        <v>3989</v>
      </c>
      <c r="R151" s="83"/>
      <c r="S151" s="86"/>
      <c r="T151" s="118"/>
      <c r="U151" s="118"/>
      <c r="V151" s="118"/>
      <c r="W151" s="118"/>
      <c r="X151" s="118"/>
      <c r="Y151" s="118"/>
      <c r="Z151" s="118"/>
    </row>
    <row r="152" spans="1:26" ht="16.5" customHeight="1">
      <c r="A152" s="101" t="s">
        <v>3991</v>
      </c>
      <c r="B152" s="219" t="s">
        <v>3993</v>
      </c>
      <c r="C152" s="88" t="s">
        <v>3995</v>
      </c>
      <c r="D152" s="103" t="s">
        <v>3924</v>
      </c>
      <c r="E152" s="103" t="s">
        <v>3996</v>
      </c>
      <c r="F152" s="81" t="s">
        <v>2893</v>
      </c>
      <c r="G152" s="80">
        <v>1</v>
      </c>
      <c r="H152" s="82" t="s">
        <v>3997</v>
      </c>
      <c r="I152" s="82" t="s">
        <v>4000</v>
      </c>
      <c r="J152" s="83" t="s">
        <v>158</v>
      </c>
      <c r="K152" s="83"/>
      <c r="L152" s="86"/>
      <c r="M152" s="117"/>
      <c r="N152" s="80"/>
      <c r="O152" s="86" t="s">
        <v>379</v>
      </c>
      <c r="P152" s="86" t="s">
        <v>4003</v>
      </c>
      <c r="Q152" s="86" t="s">
        <v>4005</v>
      </c>
      <c r="R152" s="83"/>
      <c r="S152" s="86"/>
      <c r="T152" s="118"/>
      <c r="U152" s="118"/>
      <c r="V152" s="118"/>
      <c r="W152" s="118"/>
      <c r="X152" s="118"/>
      <c r="Y152" s="118"/>
      <c r="Z152" s="118"/>
    </row>
    <row r="153" spans="1:26" ht="16.5" customHeight="1">
      <c r="A153" s="101" t="s">
        <v>4008</v>
      </c>
      <c r="B153" s="219" t="s">
        <v>4009</v>
      </c>
      <c r="C153" s="88" t="s">
        <v>4011</v>
      </c>
      <c r="D153" s="103" t="s">
        <v>3924</v>
      </c>
      <c r="E153" s="103" t="s">
        <v>4012</v>
      </c>
      <c r="F153" s="81" t="s">
        <v>2893</v>
      </c>
      <c r="G153" s="80">
        <v>1</v>
      </c>
      <c r="H153" s="82" t="s">
        <v>4014</v>
      </c>
      <c r="I153" s="82" t="s">
        <v>4015</v>
      </c>
      <c r="J153" s="83" t="s">
        <v>158</v>
      </c>
      <c r="K153" s="83"/>
      <c r="L153" s="86"/>
      <c r="M153" s="117"/>
      <c r="N153" s="80"/>
      <c r="O153" s="86" t="s">
        <v>379</v>
      </c>
      <c r="P153" s="86" t="s">
        <v>4019</v>
      </c>
      <c r="Q153" s="86" t="s">
        <v>4020</v>
      </c>
      <c r="R153" s="83" t="s">
        <v>103</v>
      </c>
      <c r="S153" s="86"/>
      <c r="T153" s="118"/>
      <c r="U153" s="118"/>
      <c r="V153" s="118"/>
      <c r="W153" s="118"/>
      <c r="X153" s="118"/>
      <c r="Y153" s="118"/>
      <c r="Z153" s="118"/>
    </row>
    <row r="154" spans="1:26" ht="16.5" customHeight="1">
      <c r="A154" s="608" t="s">
        <v>4021</v>
      </c>
      <c r="B154" s="648" t="s">
        <v>20862</v>
      </c>
      <c r="C154" s="615" t="s">
        <v>20863</v>
      </c>
      <c r="D154" s="609" t="s">
        <v>4025</v>
      </c>
      <c r="E154" s="609" t="s">
        <v>4026</v>
      </c>
      <c r="F154" s="612" t="s">
        <v>2893</v>
      </c>
      <c r="G154" s="608">
        <v>1</v>
      </c>
      <c r="H154" s="612" t="s">
        <v>4028</v>
      </c>
      <c r="I154" s="612" t="s">
        <v>4030</v>
      </c>
      <c r="J154" s="83"/>
      <c r="K154" s="83"/>
      <c r="L154" s="83"/>
      <c r="M154" s="117"/>
      <c r="N154" s="222"/>
      <c r="O154" s="86" t="s">
        <v>380</v>
      </c>
      <c r="P154" s="86" t="s">
        <v>380</v>
      </c>
      <c r="Q154" s="86" t="s">
        <v>4033</v>
      </c>
      <c r="R154" s="83" t="s">
        <v>101</v>
      </c>
      <c r="S154" s="86"/>
      <c r="T154" s="118"/>
      <c r="U154" s="118"/>
      <c r="V154" s="118"/>
      <c r="W154" s="118"/>
      <c r="X154" s="118"/>
      <c r="Y154" s="118"/>
      <c r="Z154" s="118"/>
    </row>
    <row r="155" spans="1:26" ht="16.5" customHeight="1">
      <c r="A155" s="608" t="s">
        <v>4034</v>
      </c>
      <c r="B155" s="648" t="s">
        <v>20862</v>
      </c>
      <c r="C155" s="615" t="s">
        <v>20863</v>
      </c>
      <c r="D155" s="609" t="s">
        <v>4025</v>
      </c>
      <c r="E155" s="609" t="s">
        <v>4035</v>
      </c>
      <c r="F155" s="612" t="s">
        <v>2893</v>
      </c>
      <c r="G155" s="608">
        <v>1</v>
      </c>
      <c r="H155" s="612" t="s">
        <v>4036</v>
      </c>
      <c r="I155" s="612" t="s">
        <v>4038</v>
      </c>
      <c r="J155" s="83"/>
      <c r="K155" s="83"/>
      <c r="L155" s="83"/>
      <c r="M155" s="117"/>
      <c r="N155" s="222"/>
      <c r="O155" s="86" t="s">
        <v>380</v>
      </c>
      <c r="P155" s="86" t="s">
        <v>380</v>
      </c>
      <c r="Q155" s="86" t="s">
        <v>380</v>
      </c>
      <c r="R155" s="83" t="s">
        <v>101</v>
      </c>
      <c r="S155" s="86"/>
      <c r="T155" s="118"/>
      <c r="U155" s="118"/>
      <c r="V155" s="118"/>
      <c r="W155" s="118"/>
      <c r="X155" s="118"/>
      <c r="Y155" s="118"/>
      <c r="Z155" s="118"/>
    </row>
    <row r="156" spans="1:26" ht="16.5" customHeight="1">
      <c r="A156" s="608" t="s">
        <v>4044</v>
      </c>
      <c r="B156" s="648" t="s">
        <v>20862</v>
      </c>
      <c r="C156" s="615" t="s">
        <v>20863</v>
      </c>
      <c r="D156" s="609" t="s">
        <v>4025</v>
      </c>
      <c r="E156" s="609" t="s">
        <v>4035</v>
      </c>
      <c r="F156" s="612" t="s">
        <v>2893</v>
      </c>
      <c r="G156" s="608">
        <v>1</v>
      </c>
      <c r="H156" s="612" t="s">
        <v>4049</v>
      </c>
      <c r="I156" s="612" t="s">
        <v>4051</v>
      </c>
      <c r="J156" s="83"/>
      <c r="K156" s="83"/>
      <c r="L156" s="83"/>
      <c r="M156" s="117"/>
      <c r="N156" s="222"/>
      <c r="O156" s="86" t="s">
        <v>380</v>
      </c>
      <c r="P156" s="86" t="s">
        <v>380</v>
      </c>
      <c r="Q156" s="86" t="s">
        <v>380</v>
      </c>
      <c r="R156" s="83" t="s">
        <v>101</v>
      </c>
      <c r="S156" s="86"/>
      <c r="T156" s="118"/>
      <c r="U156" s="118"/>
      <c r="V156" s="118"/>
      <c r="W156" s="118"/>
      <c r="X156" s="118"/>
      <c r="Y156" s="118"/>
      <c r="Z156" s="118"/>
    </row>
    <row r="157" spans="1:26" ht="16.5" customHeight="1">
      <c r="A157" s="80" t="s">
        <v>4053</v>
      </c>
      <c r="B157" s="221" t="s">
        <v>4054</v>
      </c>
      <c r="C157" s="99" t="s">
        <v>4056</v>
      </c>
      <c r="D157" s="100" t="s">
        <v>4057</v>
      </c>
      <c r="E157" s="98" t="s">
        <v>4060</v>
      </c>
      <c r="F157" s="81" t="s">
        <v>2893</v>
      </c>
      <c r="G157" s="80">
        <v>1</v>
      </c>
      <c r="H157" s="81" t="s">
        <v>4062</v>
      </c>
      <c r="I157" s="81" t="s">
        <v>4063</v>
      </c>
      <c r="J157" s="83" t="s">
        <v>158</v>
      </c>
      <c r="K157" s="83"/>
      <c r="L157" s="83"/>
      <c r="M157" s="117"/>
      <c r="N157" s="222"/>
      <c r="O157" s="86" t="s">
        <v>380</v>
      </c>
      <c r="P157" s="86" t="s">
        <v>380</v>
      </c>
      <c r="Q157" s="86" t="s">
        <v>4066</v>
      </c>
      <c r="R157" s="83" t="s">
        <v>67</v>
      </c>
      <c r="S157" s="86"/>
      <c r="T157" s="118"/>
      <c r="U157" s="118"/>
      <c r="V157" s="118"/>
      <c r="W157" s="118"/>
      <c r="X157" s="118"/>
      <c r="Y157" s="118"/>
      <c r="Z157" s="118"/>
    </row>
    <row r="158" spans="1:26" ht="16.5" customHeight="1">
      <c r="A158" s="608" t="s">
        <v>3530</v>
      </c>
      <c r="B158" s="648" t="s">
        <v>20862</v>
      </c>
      <c r="C158" s="615" t="s">
        <v>20863</v>
      </c>
      <c r="D158" s="611" t="s">
        <v>4072</v>
      </c>
      <c r="E158" s="609" t="s">
        <v>4073</v>
      </c>
      <c r="F158" s="612" t="s">
        <v>2893</v>
      </c>
      <c r="G158" s="608">
        <v>1</v>
      </c>
      <c r="H158" s="612" t="s">
        <v>4076</v>
      </c>
      <c r="I158" s="612" t="s">
        <v>4077</v>
      </c>
      <c r="J158" s="83"/>
      <c r="K158" s="83"/>
      <c r="L158" s="83"/>
      <c r="M158" s="117"/>
      <c r="N158" s="222"/>
      <c r="O158" s="86" t="s">
        <v>380</v>
      </c>
      <c r="P158" s="86" t="s">
        <v>380</v>
      </c>
      <c r="Q158" s="86" t="s">
        <v>4078</v>
      </c>
      <c r="R158" s="83" t="s">
        <v>85</v>
      </c>
      <c r="S158" s="86"/>
      <c r="T158" s="118"/>
      <c r="U158" s="118"/>
      <c r="V158" s="118"/>
      <c r="W158" s="118"/>
      <c r="X158" s="118"/>
      <c r="Y158" s="118"/>
      <c r="Z158" s="118"/>
    </row>
    <row r="159" spans="1:26" ht="16.5" customHeight="1">
      <c r="A159" s="608" t="s">
        <v>4079</v>
      </c>
      <c r="B159" s="648" t="s">
        <v>20862</v>
      </c>
      <c r="C159" s="615" t="s">
        <v>20863</v>
      </c>
      <c r="D159" s="611" t="s">
        <v>4072</v>
      </c>
      <c r="E159" s="609" t="s">
        <v>4080</v>
      </c>
      <c r="F159" s="612" t="s">
        <v>2893</v>
      </c>
      <c r="G159" s="608">
        <v>1</v>
      </c>
      <c r="H159" s="612" t="s">
        <v>4083</v>
      </c>
      <c r="I159" s="612" t="s">
        <v>4085</v>
      </c>
      <c r="J159" s="83"/>
      <c r="K159" s="83"/>
      <c r="L159" s="83"/>
      <c r="M159" s="117"/>
      <c r="N159" s="222"/>
      <c r="O159" s="86" t="s">
        <v>380</v>
      </c>
      <c r="P159" s="86" t="s">
        <v>380</v>
      </c>
      <c r="Q159" s="86" t="s">
        <v>380</v>
      </c>
      <c r="R159" s="83" t="s">
        <v>85</v>
      </c>
      <c r="S159" s="86"/>
      <c r="T159" s="118"/>
      <c r="U159" s="118"/>
      <c r="V159" s="118"/>
      <c r="W159" s="118"/>
      <c r="X159" s="118"/>
      <c r="Y159" s="118"/>
      <c r="Z159" s="118"/>
    </row>
    <row r="160" spans="1:26" ht="16.5" customHeight="1">
      <c r="A160" s="88" t="s">
        <v>4086</v>
      </c>
      <c r="B160" s="219" t="s">
        <v>4088</v>
      </c>
      <c r="C160" s="88" t="s">
        <v>4089</v>
      </c>
      <c r="D160" s="103" t="s">
        <v>4092</v>
      </c>
      <c r="E160" s="82" t="s">
        <v>4094</v>
      </c>
      <c r="F160" s="81" t="s">
        <v>2893</v>
      </c>
      <c r="G160" s="80">
        <v>1</v>
      </c>
      <c r="H160" s="82" t="s">
        <v>4097</v>
      </c>
      <c r="I160" s="82" t="s">
        <v>4098</v>
      </c>
      <c r="J160" s="83" t="s">
        <v>158</v>
      </c>
      <c r="K160" s="83"/>
      <c r="L160" s="83"/>
      <c r="M160" s="117"/>
      <c r="N160" s="106"/>
      <c r="O160" s="86" t="s">
        <v>379</v>
      </c>
      <c r="P160" s="86" t="s">
        <v>380</v>
      </c>
      <c r="Q160" s="105" t="s">
        <v>4102</v>
      </c>
      <c r="R160" s="83"/>
      <c r="S160" s="86"/>
      <c r="T160" s="87"/>
      <c r="U160" s="87"/>
      <c r="V160" s="87"/>
      <c r="W160" s="87"/>
      <c r="X160" s="87"/>
      <c r="Y160" s="87"/>
      <c r="Z160" s="87"/>
    </row>
    <row r="161" spans="1:26" ht="16.5" customHeight="1">
      <c r="A161" s="88" t="s">
        <v>4105</v>
      </c>
      <c r="B161" s="219" t="s">
        <v>4106</v>
      </c>
      <c r="C161" s="88" t="s">
        <v>4108</v>
      </c>
      <c r="D161" s="103" t="s">
        <v>4109</v>
      </c>
      <c r="E161" s="82" t="s">
        <v>354</v>
      </c>
      <c r="F161" s="81" t="s">
        <v>2893</v>
      </c>
      <c r="G161" s="80">
        <v>1</v>
      </c>
      <c r="H161" s="82" t="s">
        <v>4110</v>
      </c>
      <c r="I161" s="82" t="s">
        <v>4111</v>
      </c>
      <c r="J161" s="83"/>
      <c r="K161" s="83"/>
      <c r="L161" s="83"/>
      <c r="M161" s="84"/>
      <c r="N161" s="223"/>
      <c r="O161" s="86" t="s">
        <v>380</v>
      </c>
      <c r="P161" s="86" t="s">
        <v>380</v>
      </c>
      <c r="Q161" s="86" t="s">
        <v>380</v>
      </c>
      <c r="R161" s="83"/>
      <c r="S161" s="86"/>
      <c r="T161" s="118"/>
      <c r="U161" s="118"/>
      <c r="V161" s="118"/>
      <c r="W161" s="118"/>
      <c r="X161" s="118"/>
      <c r="Y161" s="118"/>
      <c r="Z161" s="118"/>
    </row>
    <row r="162" spans="1:26" ht="16.5" customHeight="1">
      <c r="A162" s="88" t="s">
        <v>4117</v>
      </c>
      <c r="B162" s="219" t="s">
        <v>4118</v>
      </c>
      <c r="C162" s="88" t="s">
        <v>4119</v>
      </c>
      <c r="D162" s="103" t="s">
        <v>4120</v>
      </c>
      <c r="E162" s="82" t="s">
        <v>4121</v>
      </c>
      <c r="F162" s="81" t="s">
        <v>2893</v>
      </c>
      <c r="G162" s="80">
        <v>1</v>
      </c>
      <c r="H162" s="82" t="s">
        <v>4123</v>
      </c>
      <c r="I162" s="103" t="s">
        <v>4124</v>
      </c>
      <c r="J162" s="83"/>
      <c r="K162" s="83"/>
      <c r="L162" s="83"/>
      <c r="M162" s="117"/>
      <c r="N162" s="106"/>
      <c r="O162" s="86" t="s">
        <v>380</v>
      </c>
      <c r="P162" s="86" t="s">
        <v>380</v>
      </c>
      <c r="Q162" s="86" t="s">
        <v>380</v>
      </c>
      <c r="R162" s="83"/>
      <c r="S162" s="86"/>
      <c r="T162" s="87"/>
      <c r="U162" s="87"/>
      <c r="V162" s="87"/>
      <c r="W162" s="87"/>
      <c r="X162" s="87"/>
      <c r="Y162" s="87"/>
      <c r="Z162" s="87"/>
    </row>
    <row r="163" spans="1:26" ht="16.5" customHeight="1">
      <c r="A163" s="101" t="s">
        <v>4132</v>
      </c>
      <c r="B163" s="195" t="s">
        <v>4133</v>
      </c>
      <c r="C163" s="224" t="s">
        <v>3625</v>
      </c>
      <c r="D163" s="102" t="s">
        <v>4134</v>
      </c>
      <c r="E163" s="82" t="s">
        <v>4135</v>
      </c>
      <c r="F163" s="81" t="s">
        <v>2893</v>
      </c>
      <c r="G163" s="80">
        <v>1</v>
      </c>
      <c r="H163" s="82" t="s">
        <v>4136</v>
      </c>
      <c r="I163" s="103" t="s">
        <v>4137</v>
      </c>
      <c r="J163" s="83"/>
      <c r="K163" s="84"/>
      <c r="L163" s="86"/>
      <c r="M163" s="758" t="s">
        <v>4139</v>
      </c>
      <c r="N163" s="106"/>
      <c r="O163" s="86" t="s">
        <v>379</v>
      </c>
      <c r="P163" s="86" t="s">
        <v>380</v>
      </c>
      <c r="Q163" s="86" t="s">
        <v>380</v>
      </c>
      <c r="R163" s="83"/>
      <c r="S163" s="86" t="s">
        <v>379</v>
      </c>
      <c r="T163" s="87"/>
      <c r="U163" s="87"/>
      <c r="V163" s="87"/>
      <c r="W163" s="87"/>
      <c r="X163" s="87"/>
      <c r="Y163" s="87"/>
      <c r="Z163" s="87"/>
    </row>
    <row r="164" spans="1:26" ht="16.5" customHeight="1">
      <c r="A164" s="101" t="s">
        <v>4141</v>
      </c>
      <c r="B164" s="195" t="s">
        <v>4142</v>
      </c>
      <c r="C164" s="224" t="s">
        <v>3625</v>
      </c>
      <c r="D164" s="102" t="s">
        <v>4134</v>
      </c>
      <c r="E164" s="82" t="s">
        <v>4144</v>
      </c>
      <c r="F164" s="81" t="s">
        <v>2893</v>
      </c>
      <c r="G164" s="80">
        <v>1</v>
      </c>
      <c r="H164" s="82" t="s">
        <v>4146</v>
      </c>
      <c r="I164" s="82" t="s">
        <v>4148</v>
      </c>
      <c r="J164" s="83"/>
      <c r="K164" s="84"/>
      <c r="L164" s="86"/>
      <c r="M164" s="665"/>
      <c r="N164" s="106"/>
      <c r="O164" s="86" t="s">
        <v>379</v>
      </c>
      <c r="P164" s="86" t="s">
        <v>380</v>
      </c>
      <c r="Q164" s="86" t="s">
        <v>380</v>
      </c>
      <c r="R164" s="83"/>
      <c r="S164" s="86" t="s">
        <v>379</v>
      </c>
      <c r="T164" s="118"/>
      <c r="U164" s="118"/>
      <c r="V164" s="118"/>
      <c r="W164" s="118"/>
      <c r="X164" s="118"/>
      <c r="Y164" s="118"/>
      <c r="Z164" s="118"/>
    </row>
    <row r="165" spans="1:26" ht="115.5" customHeight="1">
      <c r="A165" s="736" t="s">
        <v>4151</v>
      </c>
      <c r="B165" s="736" t="s">
        <v>4153</v>
      </c>
      <c r="C165" s="736" t="s">
        <v>3625</v>
      </c>
      <c r="D165" s="737" t="s">
        <v>4134</v>
      </c>
      <c r="E165" s="738" t="s">
        <v>4163</v>
      </c>
      <c r="F165" s="746" t="s">
        <v>2893</v>
      </c>
      <c r="G165" s="80">
        <v>1</v>
      </c>
      <c r="H165" s="738" t="s">
        <v>4166</v>
      </c>
      <c r="I165" s="82" t="s">
        <v>4167</v>
      </c>
      <c r="J165" s="83" t="s">
        <v>158</v>
      </c>
      <c r="K165" s="84"/>
      <c r="L165" s="734"/>
      <c r="M165" s="665"/>
      <c r="N165" s="106"/>
      <c r="O165" s="86" t="s">
        <v>380</v>
      </c>
      <c r="P165" s="86" t="s">
        <v>380</v>
      </c>
      <c r="Q165" s="86" t="s">
        <v>4172</v>
      </c>
      <c r="R165" s="83"/>
      <c r="S165" s="86" t="s">
        <v>379</v>
      </c>
      <c r="T165" s="87"/>
      <c r="U165" s="87"/>
      <c r="V165" s="87"/>
      <c r="W165" s="87"/>
      <c r="X165" s="87"/>
      <c r="Y165" s="87"/>
      <c r="Z165" s="87"/>
    </row>
    <row r="166" spans="1:26" ht="16.5" customHeight="1">
      <c r="A166" s="666"/>
      <c r="B166" s="666"/>
      <c r="C166" s="666"/>
      <c r="D166" s="666"/>
      <c r="E166" s="666"/>
      <c r="F166" s="666"/>
      <c r="G166" s="80">
        <v>2</v>
      </c>
      <c r="H166" s="666"/>
      <c r="I166" s="82" t="s">
        <v>4175</v>
      </c>
      <c r="J166" s="83" t="s">
        <v>158</v>
      </c>
      <c r="K166" s="84"/>
      <c r="L166" s="666"/>
      <c r="M166" s="665"/>
      <c r="N166" s="106"/>
      <c r="O166" s="86" t="s">
        <v>380</v>
      </c>
      <c r="P166" s="86" t="s">
        <v>380</v>
      </c>
      <c r="Q166" s="86" t="s">
        <v>4172</v>
      </c>
      <c r="R166" s="83"/>
      <c r="S166" s="86" t="s">
        <v>379</v>
      </c>
      <c r="T166" s="87"/>
      <c r="U166" s="87"/>
      <c r="V166" s="87"/>
      <c r="W166" s="87"/>
      <c r="X166" s="87"/>
      <c r="Y166" s="87"/>
      <c r="Z166" s="87"/>
    </row>
    <row r="167" spans="1:26" ht="115.5" customHeight="1">
      <c r="A167" s="736" t="s">
        <v>4181</v>
      </c>
      <c r="B167" s="736" t="s">
        <v>4184</v>
      </c>
      <c r="C167" s="736" t="s">
        <v>3625</v>
      </c>
      <c r="D167" s="737" t="s">
        <v>4134</v>
      </c>
      <c r="E167" s="738" t="s">
        <v>4185</v>
      </c>
      <c r="F167" s="746" t="s">
        <v>2893</v>
      </c>
      <c r="G167" s="80">
        <v>1</v>
      </c>
      <c r="H167" s="738" t="s">
        <v>4188</v>
      </c>
      <c r="I167" s="82" t="s">
        <v>4167</v>
      </c>
      <c r="J167" s="83" t="s">
        <v>158</v>
      </c>
      <c r="K167" s="84"/>
      <c r="L167" s="734"/>
      <c r="M167" s="665"/>
      <c r="N167" s="106"/>
      <c r="O167" s="86" t="s">
        <v>380</v>
      </c>
      <c r="P167" s="86" t="s">
        <v>380</v>
      </c>
      <c r="Q167" s="86" t="s">
        <v>4195</v>
      </c>
      <c r="R167" s="83"/>
      <c r="S167" s="86" t="s">
        <v>379</v>
      </c>
      <c r="T167" s="87"/>
      <c r="U167" s="87"/>
      <c r="V167" s="87"/>
      <c r="W167" s="87"/>
      <c r="X167" s="87"/>
      <c r="Y167" s="87"/>
      <c r="Z167" s="87"/>
    </row>
    <row r="168" spans="1:26" ht="16.5" customHeight="1">
      <c r="A168" s="666"/>
      <c r="B168" s="666"/>
      <c r="C168" s="666"/>
      <c r="D168" s="666"/>
      <c r="E168" s="666"/>
      <c r="F168" s="666"/>
      <c r="G168" s="80">
        <v>2</v>
      </c>
      <c r="H168" s="666"/>
      <c r="I168" s="82" t="s">
        <v>4175</v>
      </c>
      <c r="J168" s="83" t="s">
        <v>158</v>
      </c>
      <c r="K168" s="84"/>
      <c r="L168" s="666"/>
      <c r="M168" s="665"/>
      <c r="N168" s="106"/>
      <c r="O168" s="86" t="s">
        <v>380</v>
      </c>
      <c r="P168" s="86" t="s">
        <v>380</v>
      </c>
      <c r="Q168" s="86" t="s">
        <v>4195</v>
      </c>
      <c r="R168" s="83"/>
      <c r="S168" s="86" t="s">
        <v>379</v>
      </c>
      <c r="T168" s="87"/>
      <c r="U168" s="87"/>
      <c r="V168" s="87"/>
      <c r="W168" s="87"/>
      <c r="X168" s="87"/>
      <c r="Y168" s="87"/>
      <c r="Z168" s="87"/>
    </row>
    <row r="169" spans="1:26" ht="115.5" customHeight="1">
      <c r="A169" s="736" t="s">
        <v>4206</v>
      </c>
      <c r="B169" s="736" t="s">
        <v>4207</v>
      </c>
      <c r="C169" s="736" t="s">
        <v>3625</v>
      </c>
      <c r="D169" s="737" t="s">
        <v>4134</v>
      </c>
      <c r="E169" s="738" t="s">
        <v>4211</v>
      </c>
      <c r="F169" s="746" t="s">
        <v>2893</v>
      </c>
      <c r="G169" s="80">
        <v>1</v>
      </c>
      <c r="H169" s="738" t="s">
        <v>4212</v>
      </c>
      <c r="I169" s="82" t="s">
        <v>4167</v>
      </c>
      <c r="J169" s="83" t="s">
        <v>158</v>
      </c>
      <c r="K169" s="84"/>
      <c r="L169" s="734"/>
      <c r="M169" s="665"/>
      <c r="N169" s="106"/>
      <c r="O169" s="86" t="s">
        <v>380</v>
      </c>
      <c r="P169" s="86" t="s">
        <v>380</v>
      </c>
      <c r="Q169" s="86" t="s">
        <v>4217</v>
      </c>
      <c r="R169" s="83"/>
      <c r="S169" s="86" t="s">
        <v>379</v>
      </c>
      <c r="T169" s="87"/>
      <c r="U169" s="87"/>
      <c r="V169" s="87"/>
      <c r="W169" s="87"/>
      <c r="X169" s="87"/>
      <c r="Y169" s="87"/>
      <c r="Z169" s="87"/>
    </row>
    <row r="170" spans="1:26" ht="16.5" customHeight="1">
      <c r="A170" s="666"/>
      <c r="B170" s="666"/>
      <c r="C170" s="666"/>
      <c r="D170" s="666"/>
      <c r="E170" s="666"/>
      <c r="F170" s="666"/>
      <c r="G170" s="80">
        <v>2</v>
      </c>
      <c r="H170" s="666"/>
      <c r="I170" s="82" t="s">
        <v>4175</v>
      </c>
      <c r="J170" s="83" t="s">
        <v>158</v>
      </c>
      <c r="K170" s="84"/>
      <c r="L170" s="666"/>
      <c r="M170" s="665"/>
      <c r="N170" s="106"/>
      <c r="O170" s="86" t="s">
        <v>380</v>
      </c>
      <c r="P170" s="86" t="s">
        <v>380</v>
      </c>
      <c r="Q170" s="86" t="s">
        <v>4217</v>
      </c>
      <c r="R170" s="83"/>
      <c r="S170" s="86" t="s">
        <v>379</v>
      </c>
      <c r="T170" s="87"/>
      <c r="U170" s="87"/>
      <c r="V170" s="87"/>
      <c r="W170" s="87"/>
      <c r="X170" s="87"/>
      <c r="Y170" s="87"/>
      <c r="Z170" s="87"/>
    </row>
    <row r="171" spans="1:26" ht="115.5" customHeight="1">
      <c r="A171" s="736" t="s">
        <v>4224</v>
      </c>
      <c r="B171" s="736" t="s">
        <v>4225</v>
      </c>
      <c r="C171" s="736" t="s">
        <v>3625</v>
      </c>
      <c r="D171" s="737" t="s">
        <v>4134</v>
      </c>
      <c r="E171" s="738" t="s">
        <v>4228</v>
      </c>
      <c r="F171" s="746" t="s">
        <v>2893</v>
      </c>
      <c r="G171" s="80">
        <v>1</v>
      </c>
      <c r="H171" s="738" t="s">
        <v>4231</v>
      </c>
      <c r="I171" s="82" t="s">
        <v>4167</v>
      </c>
      <c r="J171" s="83" t="s">
        <v>158</v>
      </c>
      <c r="K171" s="84"/>
      <c r="L171" s="734"/>
      <c r="M171" s="665"/>
      <c r="N171" s="106"/>
      <c r="O171" s="86" t="s">
        <v>380</v>
      </c>
      <c r="P171" s="86" t="s">
        <v>380</v>
      </c>
      <c r="Q171" s="86" t="s">
        <v>4235</v>
      </c>
      <c r="R171" s="83"/>
      <c r="S171" s="86" t="s">
        <v>379</v>
      </c>
      <c r="T171" s="87"/>
      <c r="U171" s="87"/>
      <c r="V171" s="87"/>
      <c r="W171" s="87"/>
      <c r="X171" s="87"/>
      <c r="Y171" s="87"/>
      <c r="Z171" s="87"/>
    </row>
    <row r="172" spans="1:26" ht="16.5" customHeight="1">
      <c r="A172" s="666"/>
      <c r="B172" s="666"/>
      <c r="C172" s="666"/>
      <c r="D172" s="666"/>
      <c r="E172" s="666"/>
      <c r="F172" s="666"/>
      <c r="G172" s="80">
        <v>2</v>
      </c>
      <c r="H172" s="666"/>
      <c r="I172" s="82" t="s">
        <v>4175</v>
      </c>
      <c r="J172" s="83" t="s">
        <v>158</v>
      </c>
      <c r="K172" s="84"/>
      <c r="L172" s="666"/>
      <c r="M172" s="665"/>
      <c r="N172" s="106"/>
      <c r="O172" s="86" t="s">
        <v>380</v>
      </c>
      <c r="P172" s="86" t="s">
        <v>380</v>
      </c>
      <c r="Q172" s="86" t="s">
        <v>4235</v>
      </c>
      <c r="R172" s="83"/>
      <c r="S172" s="86" t="s">
        <v>379</v>
      </c>
      <c r="T172" s="87"/>
      <c r="U172" s="87"/>
      <c r="V172" s="87"/>
      <c r="W172" s="87"/>
      <c r="X172" s="87"/>
      <c r="Y172" s="87"/>
      <c r="Z172" s="87"/>
    </row>
    <row r="173" spans="1:26" ht="115.5" customHeight="1">
      <c r="A173" s="736" t="s">
        <v>4243</v>
      </c>
      <c r="B173" s="736" t="s">
        <v>4244</v>
      </c>
      <c r="C173" s="736" t="s">
        <v>3625</v>
      </c>
      <c r="D173" s="737" t="s">
        <v>4134</v>
      </c>
      <c r="E173" s="738" t="s">
        <v>4250</v>
      </c>
      <c r="F173" s="746" t="s">
        <v>2893</v>
      </c>
      <c r="G173" s="80">
        <v>1</v>
      </c>
      <c r="H173" s="738" t="s">
        <v>4252</v>
      </c>
      <c r="I173" s="82" t="s">
        <v>4167</v>
      </c>
      <c r="J173" s="83" t="s">
        <v>158</v>
      </c>
      <c r="K173" s="84"/>
      <c r="L173" s="734"/>
      <c r="M173" s="665"/>
      <c r="N173" s="106"/>
      <c r="O173" s="86" t="s">
        <v>380</v>
      </c>
      <c r="P173" s="86" t="s">
        <v>380</v>
      </c>
      <c r="Q173" s="86" t="s">
        <v>4257</v>
      </c>
      <c r="R173" s="83"/>
      <c r="S173" s="86" t="s">
        <v>379</v>
      </c>
      <c r="T173" s="87"/>
      <c r="U173" s="87"/>
      <c r="V173" s="87"/>
      <c r="W173" s="87"/>
      <c r="X173" s="87"/>
      <c r="Y173" s="87"/>
      <c r="Z173" s="87"/>
    </row>
    <row r="174" spans="1:26" ht="16.5" customHeight="1">
      <c r="A174" s="666"/>
      <c r="B174" s="666"/>
      <c r="C174" s="666"/>
      <c r="D174" s="666"/>
      <c r="E174" s="666"/>
      <c r="F174" s="666"/>
      <c r="G174" s="80">
        <v>2</v>
      </c>
      <c r="H174" s="666"/>
      <c r="I174" s="82" t="s">
        <v>4175</v>
      </c>
      <c r="J174" s="83" t="s">
        <v>158</v>
      </c>
      <c r="K174" s="83"/>
      <c r="L174" s="666"/>
      <c r="M174" s="665"/>
      <c r="N174" s="106"/>
      <c r="O174" s="86" t="s">
        <v>380</v>
      </c>
      <c r="P174" s="86" t="s">
        <v>380</v>
      </c>
      <c r="Q174" s="86" t="s">
        <v>4257</v>
      </c>
      <c r="R174" s="83"/>
      <c r="S174" s="86" t="s">
        <v>379</v>
      </c>
      <c r="T174" s="87"/>
      <c r="U174" s="87"/>
      <c r="V174" s="87"/>
      <c r="W174" s="87"/>
      <c r="X174" s="87"/>
      <c r="Y174" s="87"/>
      <c r="Z174" s="87"/>
    </row>
    <row r="175" spans="1:26" ht="115.5" customHeight="1">
      <c r="A175" s="736" t="s">
        <v>4263</v>
      </c>
      <c r="B175" s="753" t="s">
        <v>363</v>
      </c>
      <c r="C175" s="736" t="s">
        <v>3625</v>
      </c>
      <c r="D175" s="737" t="s">
        <v>4134</v>
      </c>
      <c r="E175" s="742" t="s">
        <v>4267</v>
      </c>
      <c r="F175" s="746" t="s">
        <v>2893</v>
      </c>
      <c r="G175" s="80">
        <v>1</v>
      </c>
      <c r="H175" s="737" t="s">
        <v>4270</v>
      </c>
      <c r="I175" s="82" t="s">
        <v>4272</v>
      </c>
      <c r="J175" s="83" t="s">
        <v>158</v>
      </c>
      <c r="K175" s="83"/>
      <c r="L175" s="734"/>
      <c r="M175" s="665"/>
      <c r="N175" s="106"/>
      <c r="O175" s="86" t="s">
        <v>380</v>
      </c>
      <c r="P175" s="86" t="s">
        <v>380</v>
      </c>
      <c r="Q175" s="86" t="s">
        <v>4276</v>
      </c>
      <c r="R175" s="83"/>
      <c r="S175" s="86" t="s">
        <v>379</v>
      </c>
      <c r="T175" s="118"/>
      <c r="U175" s="118"/>
      <c r="V175" s="118"/>
      <c r="W175" s="118"/>
      <c r="X175" s="118"/>
      <c r="Y175" s="118"/>
      <c r="Z175" s="118"/>
    </row>
    <row r="176" spans="1:26" ht="16.5" customHeight="1">
      <c r="A176" s="665"/>
      <c r="B176" s="754"/>
      <c r="C176" s="665"/>
      <c r="D176" s="665"/>
      <c r="E176" s="665"/>
      <c r="F176" s="665"/>
      <c r="G176" s="80">
        <v>2</v>
      </c>
      <c r="H176" s="666"/>
      <c r="I176" s="82" t="s">
        <v>4281</v>
      </c>
      <c r="J176" s="83"/>
      <c r="K176" s="83"/>
      <c r="L176" s="665"/>
      <c r="M176" s="665"/>
      <c r="N176" s="106"/>
      <c r="O176" s="86" t="s">
        <v>380</v>
      </c>
      <c r="P176" s="86" t="s">
        <v>380</v>
      </c>
      <c r="Q176" s="86" t="s">
        <v>380</v>
      </c>
      <c r="R176" s="83"/>
      <c r="S176" s="86" t="s">
        <v>379</v>
      </c>
      <c r="T176" s="118"/>
      <c r="U176" s="118"/>
      <c r="V176" s="118"/>
      <c r="W176" s="118"/>
      <c r="X176" s="118"/>
      <c r="Y176" s="118"/>
      <c r="Z176" s="118"/>
    </row>
    <row r="177" spans="1:26" ht="16.5" customHeight="1">
      <c r="A177" s="665"/>
      <c r="B177" s="754"/>
      <c r="C177" s="665"/>
      <c r="D177" s="665"/>
      <c r="E177" s="665"/>
      <c r="F177" s="665"/>
      <c r="G177" s="80">
        <v>3</v>
      </c>
      <c r="H177" s="737" t="s">
        <v>4290</v>
      </c>
      <c r="I177" s="82" t="s">
        <v>4291</v>
      </c>
      <c r="J177" s="83" t="s">
        <v>158</v>
      </c>
      <c r="K177" s="83"/>
      <c r="L177" s="665"/>
      <c r="M177" s="665"/>
      <c r="N177" s="106"/>
      <c r="O177" s="86" t="s">
        <v>380</v>
      </c>
      <c r="P177" s="86" t="s">
        <v>380</v>
      </c>
      <c r="Q177" s="86" t="s">
        <v>4293</v>
      </c>
      <c r="R177" s="83"/>
      <c r="S177" s="86" t="s">
        <v>379</v>
      </c>
      <c r="T177" s="118"/>
      <c r="U177" s="118"/>
      <c r="V177" s="118"/>
      <c r="W177" s="118"/>
      <c r="X177" s="118"/>
      <c r="Y177" s="118"/>
      <c r="Z177" s="118"/>
    </row>
    <row r="178" spans="1:26" ht="16.5" customHeight="1">
      <c r="A178" s="666"/>
      <c r="B178" s="755"/>
      <c r="C178" s="666"/>
      <c r="D178" s="666"/>
      <c r="E178" s="666"/>
      <c r="F178" s="666"/>
      <c r="G178" s="80">
        <v>4</v>
      </c>
      <c r="H178" s="666"/>
      <c r="I178" s="82" t="s">
        <v>4297</v>
      </c>
      <c r="J178" s="83"/>
      <c r="K178" s="83"/>
      <c r="L178" s="666"/>
      <c r="M178" s="666"/>
      <c r="N178" s="106"/>
      <c r="O178" s="86" t="s">
        <v>380</v>
      </c>
      <c r="P178" s="86" t="s">
        <v>380</v>
      </c>
      <c r="Q178" s="86" t="s">
        <v>380</v>
      </c>
      <c r="R178" s="83"/>
      <c r="S178" s="86" t="s">
        <v>379</v>
      </c>
      <c r="T178" s="118"/>
      <c r="U178" s="118"/>
      <c r="V178" s="118"/>
      <c r="W178" s="118"/>
      <c r="X178" s="118"/>
      <c r="Y178" s="118"/>
      <c r="Z178" s="118"/>
    </row>
    <row r="179" spans="1:26" ht="115.5" customHeight="1">
      <c r="A179" s="730" t="s">
        <v>4300</v>
      </c>
      <c r="B179" s="730" t="s">
        <v>363</v>
      </c>
      <c r="C179" s="730" t="s">
        <v>20866</v>
      </c>
      <c r="D179" s="733" t="s">
        <v>4308</v>
      </c>
      <c r="E179" s="733" t="s">
        <v>4310</v>
      </c>
      <c r="F179" s="745" t="s">
        <v>2893</v>
      </c>
      <c r="G179" s="608">
        <v>1</v>
      </c>
      <c r="H179" s="733" t="s">
        <v>4315</v>
      </c>
      <c r="I179" s="612" t="s">
        <v>4167</v>
      </c>
      <c r="J179" s="83"/>
      <c r="K179" s="83"/>
      <c r="L179" s="734"/>
      <c r="M179" s="117"/>
      <c r="N179" s="106"/>
      <c r="O179" s="86" t="s">
        <v>380</v>
      </c>
      <c r="P179" s="86" t="s">
        <v>380</v>
      </c>
      <c r="Q179" s="86" t="s">
        <v>380</v>
      </c>
      <c r="R179" s="83" t="s">
        <v>101</v>
      </c>
      <c r="S179" s="86"/>
      <c r="T179" s="118"/>
      <c r="U179" s="118"/>
      <c r="V179" s="118"/>
      <c r="W179" s="118"/>
      <c r="X179" s="118"/>
      <c r="Y179" s="118"/>
      <c r="Z179" s="118"/>
    </row>
    <row r="180" spans="1:26" ht="16.5" customHeight="1">
      <c r="A180" s="732"/>
      <c r="B180" s="732"/>
      <c r="C180" s="732"/>
      <c r="D180" s="732"/>
      <c r="E180" s="732"/>
      <c r="F180" s="732"/>
      <c r="G180" s="608">
        <v>2</v>
      </c>
      <c r="H180" s="732"/>
      <c r="I180" s="612" t="s">
        <v>4325</v>
      </c>
      <c r="J180" s="83"/>
      <c r="K180" s="83"/>
      <c r="L180" s="666"/>
      <c r="M180" s="117"/>
      <c r="N180" s="106"/>
      <c r="O180" s="86" t="s">
        <v>380</v>
      </c>
      <c r="P180" s="86" t="s">
        <v>380</v>
      </c>
      <c r="Q180" s="86" t="s">
        <v>380</v>
      </c>
      <c r="R180" s="83" t="s">
        <v>101</v>
      </c>
      <c r="S180" s="86"/>
      <c r="T180" s="118"/>
      <c r="U180" s="118"/>
      <c r="V180" s="118"/>
      <c r="W180" s="118"/>
      <c r="X180" s="118"/>
      <c r="Y180" s="118"/>
      <c r="Z180" s="118"/>
    </row>
    <row r="181" spans="1:26" ht="115.5" customHeight="1">
      <c r="A181" s="730" t="s">
        <v>4329</v>
      </c>
      <c r="B181" s="730" t="s">
        <v>363</v>
      </c>
      <c r="C181" s="730" t="s">
        <v>20866</v>
      </c>
      <c r="D181" s="733" t="s">
        <v>4308</v>
      </c>
      <c r="E181" s="745" t="s">
        <v>4267</v>
      </c>
      <c r="F181" s="733" t="s">
        <v>2893</v>
      </c>
      <c r="G181" s="608">
        <v>1</v>
      </c>
      <c r="H181" s="733" t="s">
        <v>4341</v>
      </c>
      <c r="I181" s="612" t="s">
        <v>4325</v>
      </c>
      <c r="J181" s="83"/>
      <c r="K181" s="83"/>
      <c r="L181" s="734"/>
      <c r="M181" s="117"/>
      <c r="N181" s="106"/>
      <c r="O181" s="86" t="s">
        <v>380</v>
      </c>
      <c r="P181" s="86" t="s">
        <v>380</v>
      </c>
      <c r="Q181" s="86" t="s">
        <v>380</v>
      </c>
      <c r="R181" s="83" t="s">
        <v>101</v>
      </c>
      <c r="S181" s="86"/>
      <c r="T181" s="118"/>
      <c r="U181" s="118"/>
      <c r="V181" s="118"/>
      <c r="W181" s="118"/>
      <c r="X181" s="118"/>
      <c r="Y181" s="118"/>
      <c r="Z181" s="118"/>
    </row>
    <row r="182" spans="1:26" ht="16.5" customHeight="1">
      <c r="A182" s="731"/>
      <c r="B182" s="731"/>
      <c r="C182" s="731"/>
      <c r="D182" s="731"/>
      <c r="E182" s="731"/>
      <c r="F182" s="731"/>
      <c r="G182" s="608">
        <v>2</v>
      </c>
      <c r="H182" s="732"/>
      <c r="I182" s="612" t="s">
        <v>4281</v>
      </c>
      <c r="J182" s="83"/>
      <c r="K182" s="83"/>
      <c r="L182" s="665"/>
      <c r="M182" s="117"/>
      <c r="N182" s="106"/>
      <c r="O182" s="86" t="s">
        <v>380</v>
      </c>
      <c r="P182" s="86" t="s">
        <v>380</v>
      </c>
      <c r="Q182" s="86" t="s">
        <v>380</v>
      </c>
      <c r="R182" s="83" t="s">
        <v>101</v>
      </c>
      <c r="S182" s="86"/>
      <c r="T182" s="118"/>
      <c r="U182" s="118"/>
      <c r="V182" s="118"/>
      <c r="W182" s="118"/>
      <c r="X182" s="118"/>
      <c r="Y182" s="118"/>
      <c r="Z182" s="118"/>
    </row>
    <row r="183" spans="1:26" ht="16.5" customHeight="1">
      <c r="A183" s="731"/>
      <c r="B183" s="731"/>
      <c r="C183" s="731"/>
      <c r="D183" s="731"/>
      <c r="E183" s="731"/>
      <c r="F183" s="731"/>
      <c r="G183" s="608">
        <v>3</v>
      </c>
      <c r="H183" s="733" t="s">
        <v>4358</v>
      </c>
      <c r="I183" s="612" t="s">
        <v>4360</v>
      </c>
      <c r="J183" s="83"/>
      <c r="K183" s="83"/>
      <c r="L183" s="665"/>
      <c r="M183" s="117"/>
      <c r="N183" s="106"/>
      <c r="O183" s="86" t="s">
        <v>380</v>
      </c>
      <c r="P183" s="86" t="s">
        <v>380</v>
      </c>
      <c r="Q183" s="86" t="s">
        <v>380</v>
      </c>
      <c r="R183" s="83" t="s">
        <v>101</v>
      </c>
      <c r="S183" s="86"/>
      <c r="T183" s="118"/>
      <c r="U183" s="118"/>
      <c r="V183" s="118"/>
      <c r="W183" s="118"/>
      <c r="X183" s="118"/>
      <c r="Y183" s="118"/>
      <c r="Z183" s="118"/>
    </row>
    <row r="184" spans="1:26" ht="16.5" customHeight="1">
      <c r="A184" s="732"/>
      <c r="B184" s="732"/>
      <c r="C184" s="732"/>
      <c r="D184" s="732"/>
      <c r="E184" s="732"/>
      <c r="F184" s="732"/>
      <c r="G184" s="608">
        <v>4</v>
      </c>
      <c r="H184" s="732"/>
      <c r="I184" s="612" t="s">
        <v>4297</v>
      </c>
      <c r="J184" s="83"/>
      <c r="K184" s="83"/>
      <c r="L184" s="666"/>
      <c r="M184" s="117"/>
      <c r="N184" s="106"/>
      <c r="O184" s="86" t="s">
        <v>380</v>
      </c>
      <c r="P184" s="86" t="s">
        <v>380</v>
      </c>
      <c r="Q184" s="86" t="s">
        <v>380</v>
      </c>
      <c r="R184" s="83" t="s">
        <v>101</v>
      </c>
      <c r="S184" s="86"/>
      <c r="T184" s="118"/>
      <c r="U184" s="118"/>
      <c r="V184" s="118"/>
      <c r="W184" s="118"/>
      <c r="X184" s="118"/>
      <c r="Y184" s="118"/>
      <c r="Z184" s="118"/>
    </row>
    <row r="185" spans="1:26" ht="115.5" customHeight="1">
      <c r="A185" s="736" t="s">
        <v>4371</v>
      </c>
      <c r="B185" s="736" t="s">
        <v>4374</v>
      </c>
      <c r="C185" s="736" t="s">
        <v>4379</v>
      </c>
      <c r="D185" s="737" t="s">
        <v>4381</v>
      </c>
      <c r="E185" s="737" t="s">
        <v>4385</v>
      </c>
      <c r="F185" s="746" t="s">
        <v>2893</v>
      </c>
      <c r="G185" s="80">
        <v>1</v>
      </c>
      <c r="H185" s="82" t="s">
        <v>4388</v>
      </c>
      <c r="I185" s="82" t="s">
        <v>4389</v>
      </c>
      <c r="J185" s="83"/>
      <c r="K185" s="83"/>
      <c r="L185" s="734"/>
      <c r="M185" s="117"/>
      <c r="N185" s="106"/>
      <c r="O185" s="86" t="s">
        <v>379</v>
      </c>
      <c r="P185" s="86" t="s">
        <v>380</v>
      </c>
      <c r="Q185" s="86" t="s">
        <v>380</v>
      </c>
      <c r="R185" s="83"/>
      <c r="S185" s="86"/>
      <c r="T185" s="118"/>
      <c r="U185" s="118"/>
      <c r="V185" s="118"/>
      <c r="W185" s="118"/>
      <c r="X185" s="118"/>
      <c r="Y185" s="118"/>
      <c r="Z185" s="118"/>
    </row>
    <row r="186" spans="1:26" ht="16.5" customHeight="1">
      <c r="A186" s="666"/>
      <c r="B186" s="666"/>
      <c r="C186" s="666"/>
      <c r="D186" s="666"/>
      <c r="E186" s="666"/>
      <c r="F186" s="666"/>
      <c r="G186" s="80">
        <v>2</v>
      </c>
      <c r="H186" s="82" t="s">
        <v>4393</v>
      </c>
      <c r="I186" s="82" t="s">
        <v>4394</v>
      </c>
      <c r="J186" s="83"/>
      <c r="K186" s="83"/>
      <c r="L186" s="666"/>
      <c r="M186" s="117"/>
      <c r="N186" s="106"/>
      <c r="O186" s="86" t="s">
        <v>379</v>
      </c>
      <c r="P186" s="86" t="s">
        <v>380</v>
      </c>
      <c r="Q186" s="86" t="s">
        <v>380</v>
      </c>
      <c r="R186" s="83"/>
      <c r="S186" s="86"/>
      <c r="T186" s="118"/>
      <c r="U186" s="118"/>
      <c r="V186" s="118"/>
      <c r="W186" s="118"/>
      <c r="X186" s="118"/>
      <c r="Y186" s="118"/>
      <c r="Z186" s="118"/>
    </row>
    <row r="187" spans="1:26" ht="16.5" customHeight="1">
      <c r="A187" s="101" t="s">
        <v>4401</v>
      </c>
      <c r="B187" s="195" t="s">
        <v>4402</v>
      </c>
      <c r="C187" s="101" t="s">
        <v>4403</v>
      </c>
      <c r="D187" s="235" t="s">
        <v>4381</v>
      </c>
      <c r="E187" s="82" t="s">
        <v>4405</v>
      </c>
      <c r="F187" s="81" t="s">
        <v>2893</v>
      </c>
      <c r="G187" s="80">
        <v>1</v>
      </c>
      <c r="H187" s="82" t="s">
        <v>4408</v>
      </c>
      <c r="I187" s="103" t="s">
        <v>4409</v>
      </c>
      <c r="J187" s="83"/>
      <c r="K187" s="83"/>
      <c r="L187" s="86"/>
      <c r="M187" s="236"/>
      <c r="N187" s="106"/>
      <c r="O187" s="86" t="s">
        <v>379</v>
      </c>
      <c r="P187" s="86" t="s">
        <v>380</v>
      </c>
      <c r="Q187" s="86" t="s">
        <v>380</v>
      </c>
      <c r="R187" s="83"/>
      <c r="S187" s="86"/>
      <c r="T187" s="87"/>
      <c r="U187" s="87"/>
      <c r="V187" s="87"/>
      <c r="W187" s="87"/>
      <c r="X187" s="87"/>
      <c r="Y187" s="87"/>
      <c r="Z187" s="87"/>
    </row>
    <row r="188" spans="1:26" ht="16.5" customHeight="1">
      <c r="A188" s="101" t="s">
        <v>4419</v>
      </c>
      <c r="B188" s="195" t="s">
        <v>4421</v>
      </c>
      <c r="C188" s="101" t="s">
        <v>4423</v>
      </c>
      <c r="D188" s="235" t="s">
        <v>4381</v>
      </c>
      <c r="E188" s="82" t="s">
        <v>4424</v>
      </c>
      <c r="F188" s="81" t="s">
        <v>2893</v>
      </c>
      <c r="G188" s="80">
        <v>1</v>
      </c>
      <c r="H188" s="82" t="s">
        <v>4425</v>
      </c>
      <c r="I188" s="103" t="s">
        <v>4427</v>
      </c>
      <c r="J188" s="83"/>
      <c r="K188" s="83"/>
      <c r="L188" s="86"/>
      <c r="M188" s="236"/>
      <c r="N188" s="106"/>
      <c r="O188" s="86" t="s">
        <v>379</v>
      </c>
      <c r="P188" s="86" t="s">
        <v>380</v>
      </c>
      <c r="Q188" s="86" t="s">
        <v>380</v>
      </c>
      <c r="R188" s="83"/>
      <c r="S188" s="86"/>
      <c r="T188" s="87"/>
      <c r="U188" s="87"/>
      <c r="V188" s="87"/>
      <c r="W188" s="87"/>
      <c r="X188" s="87"/>
      <c r="Y188" s="87"/>
      <c r="Z188" s="87"/>
    </row>
    <row r="189" spans="1:26" ht="132" customHeight="1">
      <c r="A189" s="736" t="s">
        <v>4435</v>
      </c>
      <c r="B189" s="736" t="s">
        <v>4437</v>
      </c>
      <c r="C189" s="736" t="s">
        <v>4439</v>
      </c>
      <c r="D189" s="737" t="s">
        <v>4451</v>
      </c>
      <c r="E189" s="737" t="s">
        <v>4453</v>
      </c>
      <c r="F189" s="746" t="s">
        <v>2893</v>
      </c>
      <c r="G189" s="80">
        <v>1</v>
      </c>
      <c r="H189" s="738" t="s">
        <v>4455</v>
      </c>
      <c r="I189" s="82" t="s">
        <v>4457</v>
      </c>
      <c r="J189" s="83" t="s">
        <v>158</v>
      </c>
      <c r="K189" s="83"/>
      <c r="L189" s="734"/>
      <c r="M189" s="117"/>
      <c r="N189" s="106"/>
      <c r="O189" s="86" t="s">
        <v>380</v>
      </c>
      <c r="P189" s="86" t="s">
        <v>4464</v>
      </c>
      <c r="Q189" s="86" t="s">
        <v>4465</v>
      </c>
      <c r="R189" s="83"/>
      <c r="S189" s="86"/>
      <c r="T189" s="87"/>
      <c r="U189" s="87"/>
      <c r="V189" s="87"/>
      <c r="W189" s="87"/>
      <c r="X189" s="87"/>
      <c r="Y189" s="87"/>
      <c r="Z189" s="87"/>
    </row>
    <row r="190" spans="1:26" ht="121.5" customHeight="1">
      <c r="A190" s="665"/>
      <c r="B190" s="665"/>
      <c r="C190" s="665"/>
      <c r="D190" s="665"/>
      <c r="E190" s="665"/>
      <c r="F190" s="665"/>
      <c r="G190" s="80">
        <v>2</v>
      </c>
      <c r="H190" s="666"/>
      <c r="I190" s="82" t="s">
        <v>4470</v>
      </c>
      <c r="J190" s="83"/>
      <c r="K190" s="83"/>
      <c r="L190" s="665"/>
      <c r="M190" s="117"/>
      <c r="N190" s="106"/>
      <c r="O190" s="86" t="s">
        <v>380</v>
      </c>
      <c r="P190" s="86" t="s">
        <v>380</v>
      </c>
      <c r="Q190" s="86" t="s">
        <v>380</v>
      </c>
      <c r="R190" s="83"/>
      <c r="S190" s="86"/>
      <c r="T190" s="87"/>
      <c r="U190" s="87"/>
      <c r="V190" s="87"/>
      <c r="W190" s="87"/>
      <c r="X190" s="87"/>
      <c r="Y190" s="87"/>
      <c r="Z190" s="87"/>
    </row>
    <row r="191" spans="1:26" ht="16.5" customHeight="1">
      <c r="A191" s="665"/>
      <c r="B191" s="665"/>
      <c r="C191" s="665"/>
      <c r="D191" s="665"/>
      <c r="E191" s="665"/>
      <c r="F191" s="665"/>
      <c r="G191" s="80">
        <v>3</v>
      </c>
      <c r="H191" s="738" t="s">
        <v>4477</v>
      </c>
      <c r="I191" s="82" t="s">
        <v>4482</v>
      </c>
      <c r="J191" s="83" t="s">
        <v>158</v>
      </c>
      <c r="K191" s="83"/>
      <c r="L191" s="665"/>
      <c r="M191" s="117"/>
      <c r="N191" s="106"/>
      <c r="O191" s="86" t="s">
        <v>380</v>
      </c>
      <c r="P191" s="86" t="s">
        <v>4483</v>
      </c>
      <c r="Q191" s="86" t="s">
        <v>4484</v>
      </c>
      <c r="R191" s="83"/>
      <c r="S191" s="86"/>
      <c r="T191" s="87"/>
      <c r="U191" s="87"/>
      <c r="V191" s="87"/>
      <c r="W191" s="87"/>
      <c r="X191" s="87"/>
      <c r="Y191" s="87"/>
      <c r="Z191" s="87"/>
    </row>
    <row r="192" spans="1:26" ht="16.5" customHeight="1">
      <c r="A192" s="665"/>
      <c r="B192" s="665"/>
      <c r="C192" s="665"/>
      <c r="D192" s="665"/>
      <c r="E192" s="665"/>
      <c r="F192" s="665"/>
      <c r="G192" s="80">
        <v>4</v>
      </c>
      <c r="H192" s="666"/>
      <c r="I192" s="82" t="s">
        <v>4470</v>
      </c>
      <c r="J192" s="83"/>
      <c r="K192" s="83"/>
      <c r="L192" s="665"/>
      <c r="M192" s="117"/>
      <c r="N192" s="106"/>
      <c r="O192" s="86" t="s">
        <v>380</v>
      </c>
      <c r="P192" s="86" t="s">
        <v>380</v>
      </c>
      <c r="Q192" s="86" t="s">
        <v>380</v>
      </c>
      <c r="R192" s="83"/>
      <c r="S192" s="86"/>
      <c r="T192" s="87"/>
      <c r="U192" s="87"/>
      <c r="V192" s="87"/>
      <c r="W192" s="87"/>
      <c r="X192" s="87"/>
      <c r="Y192" s="87"/>
      <c r="Z192" s="87"/>
    </row>
    <row r="193" spans="1:26" ht="16.5" customHeight="1">
      <c r="A193" s="665"/>
      <c r="B193" s="665"/>
      <c r="C193" s="665"/>
      <c r="D193" s="665"/>
      <c r="E193" s="665"/>
      <c r="F193" s="665"/>
      <c r="G193" s="80">
        <v>5</v>
      </c>
      <c r="H193" s="738" t="s">
        <v>4496</v>
      </c>
      <c r="I193" s="82" t="s">
        <v>4497</v>
      </c>
      <c r="J193" s="83" t="s">
        <v>158</v>
      </c>
      <c r="K193" s="83"/>
      <c r="L193" s="665"/>
      <c r="M193" s="117"/>
      <c r="N193" s="106"/>
      <c r="O193" s="86" t="s">
        <v>380</v>
      </c>
      <c r="P193" s="86" t="s">
        <v>4500</v>
      </c>
      <c r="Q193" s="86" t="s">
        <v>4503</v>
      </c>
      <c r="R193" s="83"/>
      <c r="S193" s="86"/>
      <c r="T193" s="87"/>
      <c r="U193" s="87"/>
      <c r="V193" s="87"/>
      <c r="W193" s="87"/>
      <c r="X193" s="87"/>
      <c r="Y193" s="87"/>
      <c r="Z193" s="87"/>
    </row>
    <row r="194" spans="1:26" ht="16.5" customHeight="1">
      <c r="A194" s="666"/>
      <c r="B194" s="666"/>
      <c r="C194" s="666"/>
      <c r="D194" s="666"/>
      <c r="E194" s="666"/>
      <c r="F194" s="666"/>
      <c r="G194" s="80">
        <v>6</v>
      </c>
      <c r="H194" s="666"/>
      <c r="I194" s="82" t="s">
        <v>4470</v>
      </c>
      <c r="J194" s="83"/>
      <c r="K194" s="83"/>
      <c r="L194" s="666"/>
      <c r="M194" s="117"/>
      <c r="N194" s="106"/>
      <c r="O194" s="86" t="s">
        <v>380</v>
      </c>
      <c r="P194" s="86" t="s">
        <v>380</v>
      </c>
      <c r="Q194" s="86" t="s">
        <v>380</v>
      </c>
      <c r="R194" s="83"/>
      <c r="S194" s="86"/>
      <c r="T194" s="87"/>
      <c r="U194" s="87"/>
      <c r="V194" s="87"/>
      <c r="W194" s="87"/>
      <c r="X194" s="87"/>
      <c r="Y194" s="87"/>
      <c r="Z194" s="87"/>
    </row>
    <row r="195" spans="1:26" ht="115.5" customHeight="1">
      <c r="A195" s="736" t="s">
        <v>4515</v>
      </c>
      <c r="B195" s="736" t="s">
        <v>4516</v>
      </c>
      <c r="C195" s="736" t="s">
        <v>4519</v>
      </c>
      <c r="D195" s="737" t="s">
        <v>4451</v>
      </c>
      <c r="E195" s="742" t="s">
        <v>4520</v>
      </c>
      <c r="F195" s="746" t="s">
        <v>2893</v>
      </c>
      <c r="G195" s="80">
        <v>1</v>
      </c>
      <c r="H195" s="82" t="s">
        <v>4524</v>
      </c>
      <c r="I195" s="82" t="s">
        <v>4526</v>
      </c>
      <c r="J195" s="83" t="s">
        <v>158</v>
      </c>
      <c r="K195" s="83"/>
      <c r="L195" s="734"/>
      <c r="M195" s="117"/>
      <c r="N195" s="106"/>
      <c r="O195" s="86" t="s">
        <v>380</v>
      </c>
      <c r="P195" s="86" t="s">
        <v>4530</v>
      </c>
      <c r="Q195" s="86" t="s">
        <v>4531</v>
      </c>
      <c r="R195" s="83"/>
      <c r="S195" s="86"/>
      <c r="T195" s="87"/>
      <c r="U195" s="87"/>
      <c r="V195" s="87"/>
      <c r="W195" s="87"/>
      <c r="X195" s="87"/>
      <c r="Y195" s="87"/>
      <c r="Z195" s="87"/>
    </row>
    <row r="196" spans="1:26" ht="16.5" customHeight="1">
      <c r="A196" s="666"/>
      <c r="B196" s="666"/>
      <c r="C196" s="666"/>
      <c r="D196" s="666"/>
      <c r="E196" s="666"/>
      <c r="F196" s="666"/>
      <c r="G196" s="80">
        <v>2</v>
      </c>
      <c r="H196" s="82" t="s">
        <v>4536</v>
      </c>
      <c r="I196" s="82" t="s">
        <v>4526</v>
      </c>
      <c r="J196" s="83" t="s">
        <v>158</v>
      </c>
      <c r="K196" s="83"/>
      <c r="L196" s="666"/>
      <c r="M196" s="117"/>
      <c r="N196" s="106"/>
      <c r="O196" s="86" t="s">
        <v>380</v>
      </c>
      <c r="P196" s="86" t="s">
        <v>4530</v>
      </c>
      <c r="Q196" s="86" t="s">
        <v>4531</v>
      </c>
      <c r="R196" s="83"/>
      <c r="S196" s="86"/>
      <c r="T196" s="87"/>
      <c r="U196" s="87"/>
      <c r="V196" s="87"/>
      <c r="W196" s="87"/>
      <c r="X196" s="87"/>
      <c r="Y196" s="87"/>
      <c r="Z196" s="87"/>
    </row>
    <row r="197" spans="1:26" ht="16.5" customHeight="1">
      <c r="A197" s="101" t="s">
        <v>4542</v>
      </c>
      <c r="B197" s="195" t="s">
        <v>4545</v>
      </c>
      <c r="C197" s="101" t="s">
        <v>4548</v>
      </c>
      <c r="D197" s="102" t="s">
        <v>4451</v>
      </c>
      <c r="E197" s="82" t="s">
        <v>4550</v>
      </c>
      <c r="F197" s="81" t="s">
        <v>2893</v>
      </c>
      <c r="G197" s="80">
        <v>1</v>
      </c>
      <c r="H197" s="82" t="s">
        <v>4552</v>
      </c>
      <c r="I197" s="82" t="s">
        <v>2659</v>
      </c>
      <c r="J197" s="83" t="s">
        <v>158</v>
      </c>
      <c r="K197" s="83"/>
      <c r="L197" s="86"/>
      <c r="M197" s="117"/>
      <c r="N197" s="106"/>
      <c r="O197" s="86" t="s">
        <v>380</v>
      </c>
      <c r="P197" s="86" t="s">
        <v>4557</v>
      </c>
      <c r="Q197" s="86" t="s">
        <v>4558</v>
      </c>
      <c r="R197" s="83"/>
      <c r="S197" s="86"/>
      <c r="T197" s="118"/>
      <c r="U197" s="118"/>
      <c r="V197" s="118"/>
      <c r="W197" s="118"/>
      <c r="X197" s="118"/>
      <c r="Y197" s="118"/>
      <c r="Z197" s="118"/>
    </row>
    <row r="198" spans="1:26" ht="16.5" customHeight="1">
      <c r="A198" s="101" t="s">
        <v>4562</v>
      </c>
      <c r="B198" s="195" t="s">
        <v>4563</v>
      </c>
      <c r="C198" s="101" t="s">
        <v>4565</v>
      </c>
      <c r="D198" s="102" t="s">
        <v>4451</v>
      </c>
      <c r="E198" s="103" t="s">
        <v>4566</v>
      </c>
      <c r="F198" s="81" t="s">
        <v>2893</v>
      </c>
      <c r="G198" s="80">
        <v>1</v>
      </c>
      <c r="H198" s="82" t="s">
        <v>4567</v>
      </c>
      <c r="I198" s="82" t="s">
        <v>4570</v>
      </c>
      <c r="J198" s="83" t="s">
        <v>158</v>
      </c>
      <c r="K198" s="83"/>
      <c r="L198" s="86"/>
      <c r="M198" s="117"/>
      <c r="N198" s="106"/>
      <c r="O198" s="86" t="s">
        <v>380</v>
      </c>
      <c r="P198" s="86" t="s">
        <v>4577</v>
      </c>
      <c r="Q198" s="86" t="s">
        <v>4578</v>
      </c>
      <c r="R198" s="83"/>
      <c r="S198" s="86"/>
      <c r="T198" s="118"/>
      <c r="U198" s="118"/>
      <c r="V198" s="118"/>
      <c r="W198" s="118"/>
      <c r="X198" s="118"/>
      <c r="Y198" s="118"/>
      <c r="Z198" s="118"/>
    </row>
    <row r="199" spans="1:26" ht="16.5" customHeight="1">
      <c r="A199" s="101" t="s">
        <v>4580</v>
      </c>
      <c r="B199" s="195" t="s">
        <v>4584</v>
      </c>
      <c r="C199" s="101" t="s">
        <v>4585</v>
      </c>
      <c r="D199" s="102" t="s">
        <v>4451</v>
      </c>
      <c r="E199" s="103" t="s">
        <v>4587</v>
      </c>
      <c r="F199" s="81" t="s">
        <v>2893</v>
      </c>
      <c r="G199" s="80">
        <v>1</v>
      </c>
      <c r="H199" s="82" t="s">
        <v>4589</v>
      </c>
      <c r="I199" s="82" t="s">
        <v>4592</v>
      </c>
      <c r="J199" s="83" t="s">
        <v>158</v>
      </c>
      <c r="K199" s="83"/>
      <c r="L199" s="86"/>
      <c r="M199" s="117"/>
      <c r="N199" s="106"/>
      <c r="O199" s="86" t="s">
        <v>380</v>
      </c>
      <c r="P199" s="86" t="s">
        <v>4599</v>
      </c>
      <c r="Q199" s="86" t="s">
        <v>4600</v>
      </c>
      <c r="R199" s="83"/>
      <c r="S199" s="86"/>
      <c r="T199" s="118"/>
      <c r="U199" s="118"/>
      <c r="V199" s="118"/>
      <c r="W199" s="118"/>
      <c r="X199" s="118"/>
      <c r="Y199" s="118"/>
      <c r="Z199" s="118"/>
    </row>
    <row r="200" spans="1:26" ht="115.5" customHeight="1">
      <c r="A200" s="736" t="s">
        <v>4606</v>
      </c>
      <c r="B200" s="736" t="s">
        <v>4609</v>
      </c>
      <c r="C200" s="736" t="s">
        <v>4611</v>
      </c>
      <c r="D200" s="737" t="s">
        <v>4451</v>
      </c>
      <c r="E200" s="742" t="s">
        <v>4617</v>
      </c>
      <c r="F200" s="746" t="s">
        <v>2893</v>
      </c>
      <c r="G200" s="80">
        <v>1</v>
      </c>
      <c r="H200" s="82" t="s">
        <v>4621</v>
      </c>
      <c r="I200" s="82" t="s">
        <v>4624</v>
      </c>
      <c r="J200" s="83" t="s">
        <v>158</v>
      </c>
      <c r="K200" s="83"/>
      <c r="L200" s="734"/>
      <c r="M200" s="117"/>
      <c r="N200" s="106"/>
      <c r="O200" s="86" t="s">
        <v>380</v>
      </c>
      <c r="P200" s="86" t="s">
        <v>4628</v>
      </c>
      <c r="Q200" s="86" t="s">
        <v>4630</v>
      </c>
      <c r="R200" s="83"/>
      <c r="S200" s="86"/>
      <c r="T200" s="118"/>
      <c r="U200" s="118"/>
      <c r="V200" s="118"/>
      <c r="W200" s="118"/>
      <c r="X200" s="118"/>
      <c r="Y200" s="118"/>
      <c r="Z200" s="118"/>
    </row>
    <row r="201" spans="1:26" ht="16.5" customHeight="1">
      <c r="A201" s="666"/>
      <c r="B201" s="666"/>
      <c r="C201" s="666"/>
      <c r="D201" s="666"/>
      <c r="E201" s="666"/>
      <c r="F201" s="666"/>
      <c r="G201" s="80">
        <v>2</v>
      </c>
      <c r="H201" s="82" t="s">
        <v>4641</v>
      </c>
      <c r="I201" s="82" t="s">
        <v>4642</v>
      </c>
      <c r="J201" s="83" t="s">
        <v>158</v>
      </c>
      <c r="K201" s="83"/>
      <c r="L201" s="666"/>
      <c r="M201" s="117"/>
      <c r="N201" s="106"/>
      <c r="O201" s="86" t="s">
        <v>380</v>
      </c>
      <c r="P201" s="86" t="s">
        <v>4628</v>
      </c>
      <c r="Q201" s="86" t="s">
        <v>4630</v>
      </c>
      <c r="R201" s="83"/>
      <c r="S201" s="86"/>
      <c r="T201" s="118"/>
      <c r="U201" s="118"/>
      <c r="V201" s="118"/>
      <c r="W201" s="118"/>
      <c r="X201" s="118"/>
      <c r="Y201" s="118"/>
      <c r="Z201" s="118"/>
    </row>
    <row r="202" spans="1:26" ht="16.5" customHeight="1">
      <c r="A202" s="101" t="s">
        <v>4653</v>
      </c>
      <c r="B202" s="195" t="s">
        <v>4654</v>
      </c>
      <c r="C202" s="101" t="s">
        <v>4656</v>
      </c>
      <c r="D202" s="102" t="s">
        <v>4451</v>
      </c>
      <c r="E202" s="103" t="s">
        <v>4660</v>
      </c>
      <c r="F202" s="81" t="s">
        <v>2893</v>
      </c>
      <c r="G202" s="80">
        <v>1</v>
      </c>
      <c r="H202" s="82" t="s">
        <v>4664</v>
      </c>
      <c r="I202" s="82" t="s">
        <v>4665</v>
      </c>
      <c r="J202" s="83" t="s">
        <v>158</v>
      </c>
      <c r="K202" s="83"/>
      <c r="L202" s="86"/>
      <c r="M202" s="117"/>
      <c r="N202" s="106"/>
      <c r="O202" s="86" t="s">
        <v>380</v>
      </c>
      <c r="P202" s="86" t="s">
        <v>4671</v>
      </c>
      <c r="Q202" s="86" t="s">
        <v>4672</v>
      </c>
      <c r="R202" s="83"/>
      <c r="S202" s="86"/>
      <c r="T202" s="118"/>
      <c r="U202" s="118"/>
      <c r="V202" s="118"/>
      <c r="W202" s="118"/>
      <c r="X202" s="118"/>
      <c r="Y202" s="118"/>
      <c r="Z202" s="118"/>
    </row>
    <row r="203" spans="1:26" ht="16.5" customHeight="1">
      <c r="A203" s="101" t="s">
        <v>4679</v>
      </c>
      <c r="B203" s="195" t="s">
        <v>4683</v>
      </c>
      <c r="C203" s="101" t="s">
        <v>4684</v>
      </c>
      <c r="D203" s="102" t="s">
        <v>4451</v>
      </c>
      <c r="E203" s="82" t="s">
        <v>4685</v>
      </c>
      <c r="F203" s="81" t="s">
        <v>2893</v>
      </c>
      <c r="G203" s="80">
        <v>1</v>
      </c>
      <c r="H203" s="82" t="s">
        <v>4687</v>
      </c>
      <c r="I203" s="82" t="s">
        <v>4688</v>
      </c>
      <c r="J203" s="83" t="s">
        <v>158</v>
      </c>
      <c r="K203" s="83"/>
      <c r="L203" s="86"/>
      <c r="M203" s="117"/>
      <c r="N203" s="106"/>
      <c r="O203" s="86" t="s">
        <v>380</v>
      </c>
      <c r="P203" s="86" t="s">
        <v>4693</v>
      </c>
      <c r="Q203" s="86" t="s">
        <v>4694</v>
      </c>
      <c r="R203" s="83"/>
      <c r="S203" s="86"/>
      <c r="T203" s="118"/>
      <c r="U203" s="118"/>
      <c r="V203" s="118"/>
      <c r="W203" s="118"/>
      <c r="X203" s="118"/>
      <c r="Y203" s="118"/>
      <c r="Z203" s="118"/>
    </row>
    <row r="204" spans="1:26" ht="16.5" customHeight="1">
      <c r="A204" s="101" t="s">
        <v>4696</v>
      </c>
      <c r="B204" s="195" t="s">
        <v>4698</v>
      </c>
      <c r="C204" s="101" t="s">
        <v>4700</v>
      </c>
      <c r="D204" s="102" t="s">
        <v>4451</v>
      </c>
      <c r="E204" s="103" t="s">
        <v>4703</v>
      </c>
      <c r="F204" s="81" t="s">
        <v>2893</v>
      </c>
      <c r="G204" s="80">
        <v>1</v>
      </c>
      <c r="H204" s="82" t="s">
        <v>4706</v>
      </c>
      <c r="I204" s="82" t="s">
        <v>4707</v>
      </c>
      <c r="J204" s="83" t="s">
        <v>158</v>
      </c>
      <c r="K204" s="83"/>
      <c r="L204" s="86"/>
      <c r="M204" s="117"/>
      <c r="N204" s="106"/>
      <c r="O204" s="86" t="s">
        <v>380</v>
      </c>
      <c r="P204" s="86" t="s">
        <v>4710</v>
      </c>
      <c r="Q204" s="86" t="s">
        <v>4711</v>
      </c>
      <c r="R204" s="83"/>
      <c r="S204" s="86"/>
      <c r="T204" s="118"/>
      <c r="U204" s="118"/>
      <c r="V204" s="118"/>
      <c r="W204" s="118"/>
      <c r="X204" s="118"/>
      <c r="Y204" s="118"/>
      <c r="Z204" s="118"/>
    </row>
    <row r="205" spans="1:26" ht="16.5" customHeight="1">
      <c r="A205" s="101" t="s">
        <v>4716</v>
      </c>
      <c r="B205" s="195" t="s">
        <v>4719</v>
      </c>
      <c r="C205" s="101" t="s">
        <v>4720</v>
      </c>
      <c r="D205" s="102" t="s">
        <v>4451</v>
      </c>
      <c r="E205" s="103" t="s">
        <v>4721</v>
      </c>
      <c r="F205" s="81" t="s">
        <v>2893</v>
      </c>
      <c r="G205" s="80">
        <v>1</v>
      </c>
      <c r="H205" s="82" t="s">
        <v>4723</v>
      </c>
      <c r="I205" s="82" t="s">
        <v>4724</v>
      </c>
      <c r="J205" s="83" t="s">
        <v>158</v>
      </c>
      <c r="K205" s="83"/>
      <c r="L205" s="86"/>
      <c r="M205" s="117"/>
      <c r="N205" s="106"/>
      <c r="O205" s="86" t="s">
        <v>380</v>
      </c>
      <c r="P205" s="86" t="s">
        <v>4727</v>
      </c>
      <c r="Q205" s="86" t="s">
        <v>4728</v>
      </c>
      <c r="R205" s="83"/>
      <c r="S205" s="86"/>
      <c r="T205" s="118"/>
      <c r="U205" s="118"/>
      <c r="V205" s="118"/>
      <c r="W205" s="118"/>
      <c r="X205" s="118"/>
      <c r="Y205" s="118"/>
      <c r="Z205" s="118"/>
    </row>
    <row r="206" spans="1:26" ht="131.25" customHeight="1">
      <c r="A206" s="735" t="s">
        <v>4730</v>
      </c>
      <c r="B206" s="735" t="s">
        <v>4733</v>
      </c>
      <c r="C206" s="735" t="s">
        <v>4737</v>
      </c>
      <c r="D206" s="737" t="s">
        <v>4451</v>
      </c>
      <c r="E206" s="740" t="s">
        <v>4739</v>
      </c>
      <c r="F206" s="746" t="s">
        <v>2893</v>
      </c>
      <c r="G206" s="80">
        <v>1</v>
      </c>
      <c r="H206" s="746" t="s">
        <v>4741</v>
      </c>
      <c r="I206" s="81" t="s">
        <v>4482</v>
      </c>
      <c r="J206" s="83" t="s">
        <v>158</v>
      </c>
      <c r="K206" s="83"/>
      <c r="L206" s="734"/>
      <c r="M206" s="117"/>
      <c r="N206" s="106"/>
      <c r="O206" s="86" t="s">
        <v>380</v>
      </c>
      <c r="P206" s="86" t="s">
        <v>4745</v>
      </c>
      <c r="Q206" s="86" t="s">
        <v>4747</v>
      </c>
      <c r="R206" s="83"/>
      <c r="S206" s="86"/>
      <c r="T206" s="118"/>
      <c r="U206" s="118"/>
      <c r="V206" s="118"/>
      <c r="W206" s="118"/>
      <c r="X206" s="118"/>
      <c r="Y206" s="118"/>
      <c r="Z206" s="118"/>
    </row>
    <row r="207" spans="1:26" ht="162.75" customHeight="1">
      <c r="A207" s="665"/>
      <c r="B207" s="665"/>
      <c r="C207" s="665"/>
      <c r="D207" s="665"/>
      <c r="E207" s="665"/>
      <c r="F207" s="665"/>
      <c r="G207" s="80">
        <v>2</v>
      </c>
      <c r="H207" s="666"/>
      <c r="I207" s="81" t="s">
        <v>4470</v>
      </c>
      <c r="J207" s="83"/>
      <c r="K207" s="83"/>
      <c r="L207" s="665"/>
      <c r="M207" s="117"/>
      <c r="N207" s="106"/>
      <c r="O207" s="86" t="s">
        <v>380</v>
      </c>
      <c r="P207" s="86" t="s">
        <v>380</v>
      </c>
      <c r="Q207" s="86" t="s">
        <v>380</v>
      </c>
      <c r="R207" s="83"/>
      <c r="S207" s="86"/>
      <c r="T207" s="118"/>
      <c r="U207" s="118"/>
      <c r="V207" s="118"/>
      <c r="W207" s="118"/>
      <c r="X207" s="118"/>
      <c r="Y207" s="118"/>
      <c r="Z207" s="118"/>
    </row>
    <row r="208" spans="1:26" ht="99" customHeight="1">
      <c r="A208" s="665"/>
      <c r="B208" s="665"/>
      <c r="C208" s="665"/>
      <c r="D208" s="665"/>
      <c r="E208" s="665"/>
      <c r="F208" s="665"/>
      <c r="G208" s="80">
        <v>3</v>
      </c>
      <c r="H208" s="746" t="s">
        <v>4755</v>
      </c>
      <c r="I208" s="81" t="s">
        <v>4497</v>
      </c>
      <c r="J208" s="83" t="s">
        <v>158</v>
      </c>
      <c r="K208" s="83"/>
      <c r="L208" s="665"/>
      <c r="M208" s="117"/>
      <c r="N208" s="106"/>
      <c r="O208" s="86" t="s">
        <v>380</v>
      </c>
      <c r="P208" s="86" t="s">
        <v>4757</v>
      </c>
      <c r="Q208" s="86" t="s">
        <v>4758</v>
      </c>
      <c r="R208" s="83"/>
      <c r="S208" s="86"/>
      <c r="T208" s="118"/>
      <c r="U208" s="118"/>
      <c r="V208" s="118"/>
      <c r="W208" s="118"/>
      <c r="X208" s="118"/>
      <c r="Y208" s="118"/>
      <c r="Z208" s="118"/>
    </row>
    <row r="209" spans="1:26" ht="42.75" customHeight="1">
      <c r="A209" s="665"/>
      <c r="B209" s="665"/>
      <c r="C209" s="665"/>
      <c r="D209" s="665"/>
      <c r="E209" s="665"/>
      <c r="F209" s="665"/>
      <c r="G209" s="80">
        <v>4</v>
      </c>
      <c r="H209" s="666"/>
      <c r="I209" s="81" t="s">
        <v>4470</v>
      </c>
      <c r="J209" s="83"/>
      <c r="K209" s="83"/>
      <c r="L209" s="665"/>
      <c r="M209" s="117"/>
      <c r="N209" s="106"/>
      <c r="O209" s="86" t="s">
        <v>380</v>
      </c>
      <c r="P209" s="86" t="s">
        <v>380</v>
      </c>
      <c r="Q209" s="86" t="s">
        <v>380</v>
      </c>
      <c r="R209" s="83"/>
      <c r="S209" s="86"/>
      <c r="T209" s="118"/>
      <c r="U209" s="118"/>
      <c r="V209" s="118"/>
      <c r="W209" s="118"/>
      <c r="X209" s="118"/>
      <c r="Y209" s="118"/>
      <c r="Z209" s="118"/>
    </row>
    <row r="210" spans="1:26" ht="55.5" customHeight="1">
      <c r="A210" s="665"/>
      <c r="B210" s="665"/>
      <c r="C210" s="665"/>
      <c r="D210" s="665"/>
      <c r="E210" s="665"/>
      <c r="F210" s="665"/>
      <c r="G210" s="80">
        <v>5</v>
      </c>
      <c r="H210" s="746" t="s">
        <v>4769</v>
      </c>
      <c r="I210" s="81" t="s">
        <v>4770</v>
      </c>
      <c r="J210" s="83" t="s">
        <v>158</v>
      </c>
      <c r="K210" s="83"/>
      <c r="L210" s="665"/>
      <c r="M210" s="117"/>
      <c r="N210" s="106"/>
      <c r="O210" s="86" t="s">
        <v>380</v>
      </c>
      <c r="P210" s="86" t="s">
        <v>4773</v>
      </c>
      <c r="Q210" s="86" t="s">
        <v>4776</v>
      </c>
      <c r="R210" s="83"/>
      <c r="S210" s="86"/>
      <c r="T210" s="118"/>
      <c r="U210" s="118"/>
      <c r="V210" s="118"/>
      <c r="W210" s="118"/>
      <c r="X210" s="118"/>
      <c r="Y210" s="118"/>
      <c r="Z210" s="118"/>
    </row>
    <row r="211" spans="1:26" ht="72" customHeight="1">
      <c r="A211" s="666"/>
      <c r="B211" s="666"/>
      <c r="C211" s="666"/>
      <c r="D211" s="666"/>
      <c r="E211" s="666"/>
      <c r="F211" s="666"/>
      <c r="G211" s="80">
        <v>6</v>
      </c>
      <c r="H211" s="666"/>
      <c r="I211" s="81" t="s">
        <v>4770</v>
      </c>
      <c r="J211" s="83"/>
      <c r="K211" s="83"/>
      <c r="L211" s="666"/>
      <c r="M211" s="117"/>
      <c r="N211" s="106"/>
      <c r="O211" s="86" t="s">
        <v>380</v>
      </c>
      <c r="P211" s="86" t="s">
        <v>380</v>
      </c>
      <c r="Q211" s="86" t="s">
        <v>380</v>
      </c>
      <c r="R211" s="83"/>
      <c r="S211" s="86"/>
      <c r="T211" s="118"/>
      <c r="U211" s="118"/>
      <c r="V211" s="118"/>
      <c r="W211" s="118"/>
      <c r="X211" s="118"/>
      <c r="Y211" s="118"/>
      <c r="Z211" s="118"/>
    </row>
    <row r="212" spans="1:26" ht="115.5" customHeight="1">
      <c r="A212" s="735" t="s">
        <v>4781</v>
      </c>
      <c r="B212" s="735" t="s">
        <v>4785</v>
      </c>
      <c r="C212" s="735" t="s">
        <v>4788</v>
      </c>
      <c r="D212" s="740" t="s">
        <v>4451</v>
      </c>
      <c r="E212" s="756" t="s">
        <v>4520</v>
      </c>
      <c r="F212" s="746" t="s">
        <v>2893</v>
      </c>
      <c r="G212" s="80">
        <v>1</v>
      </c>
      <c r="H212" s="81" t="s">
        <v>4524</v>
      </c>
      <c r="I212" s="81" t="s">
        <v>4791</v>
      </c>
      <c r="J212" s="83" t="s">
        <v>158</v>
      </c>
      <c r="K212" s="83"/>
      <c r="L212" s="734"/>
      <c r="M212" s="117"/>
      <c r="N212" s="106"/>
      <c r="O212" s="86" t="s">
        <v>380</v>
      </c>
      <c r="P212" s="86" t="s">
        <v>4795</v>
      </c>
      <c r="Q212" s="86" t="s">
        <v>4796</v>
      </c>
      <c r="R212" s="83"/>
      <c r="S212" s="86"/>
      <c r="T212" s="118"/>
      <c r="U212" s="118"/>
      <c r="V212" s="118"/>
      <c r="W212" s="118"/>
      <c r="X212" s="118"/>
      <c r="Y212" s="118"/>
      <c r="Z212" s="118"/>
    </row>
    <row r="213" spans="1:26" ht="65.25" customHeight="1">
      <c r="A213" s="666"/>
      <c r="B213" s="666"/>
      <c r="C213" s="666"/>
      <c r="D213" s="666"/>
      <c r="E213" s="666"/>
      <c r="F213" s="666"/>
      <c r="G213" s="80">
        <v>2</v>
      </c>
      <c r="H213" s="81" t="s">
        <v>4801</v>
      </c>
      <c r="I213" s="81" t="s">
        <v>4791</v>
      </c>
      <c r="J213" s="83" t="s">
        <v>158</v>
      </c>
      <c r="K213" s="83"/>
      <c r="L213" s="666"/>
      <c r="M213" s="117"/>
      <c r="N213" s="106"/>
      <c r="O213" s="86" t="s">
        <v>380</v>
      </c>
      <c r="P213" s="86" t="s">
        <v>4795</v>
      </c>
      <c r="Q213" s="86" t="s">
        <v>4796</v>
      </c>
      <c r="R213" s="83"/>
      <c r="S213" s="86"/>
      <c r="T213" s="118"/>
      <c r="U213" s="118"/>
      <c r="V213" s="118"/>
      <c r="W213" s="118"/>
      <c r="X213" s="118"/>
      <c r="Y213" s="118"/>
      <c r="Z213" s="118"/>
    </row>
    <row r="214" spans="1:26" ht="16.5" customHeight="1">
      <c r="A214" s="26" t="s">
        <v>4809</v>
      </c>
      <c r="B214" s="241" t="s">
        <v>4810</v>
      </c>
      <c r="C214" s="78" t="s">
        <v>4813</v>
      </c>
      <c r="D214" s="120" t="s">
        <v>4451</v>
      </c>
      <c r="E214" s="81" t="s">
        <v>4550</v>
      </c>
      <c r="F214" s="81" t="s">
        <v>2893</v>
      </c>
      <c r="G214" s="80">
        <v>1</v>
      </c>
      <c r="H214" s="81" t="s">
        <v>4552</v>
      </c>
      <c r="I214" s="81" t="s">
        <v>2659</v>
      </c>
      <c r="J214" s="83" t="s">
        <v>158</v>
      </c>
      <c r="K214" s="83"/>
      <c r="L214" s="86"/>
      <c r="M214" s="117"/>
      <c r="N214" s="106"/>
      <c r="O214" s="86" t="s">
        <v>380</v>
      </c>
      <c r="P214" s="86" t="s">
        <v>4820</v>
      </c>
      <c r="Q214" s="86" t="s">
        <v>4821</v>
      </c>
      <c r="R214" s="83"/>
      <c r="S214" s="86"/>
      <c r="T214" s="118"/>
      <c r="U214" s="118"/>
      <c r="V214" s="118"/>
      <c r="W214" s="118"/>
      <c r="X214" s="118"/>
      <c r="Y214" s="118"/>
      <c r="Z214" s="118"/>
    </row>
    <row r="215" spans="1:26" ht="16.5" customHeight="1">
      <c r="A215" s="26" t="s">
        <v>4823</v>
      </c>
      <c r="B215" s="241" t="s">
        <v>4825</v>
      </c>
      <c r="C215" s="78" t="s">
        <v>4826</v>
      </c>
      <c r="D215" s="120" t="s">
        <v>4451</v>
      </c>
      <c r="E215" s="98" t="s">
        <v>4566</v>
      </c>
      <c r="F215" s="81" t="s">
        <v>2893</v>
      </c>
      <c r="G215" s="80">
        <v>1</v>
      </c>
      <c r="H215" s="81" t="s">
        <v>4828</v>
      </c>
      <c r="I215" s="81" t="s">
        <v>4829</v>
      </c>
      <c r="J215" s="83" t="s">
        <v>158</v>
      </c>
      <c r="K215" s="83"/>
      <c r="L215" s="86"/>
      <c r="M215" s="117"/>
      <c r="N215" s="106"/>
      <c r="O215" s="86" t="s">
        <v>380</v>
      </c>
      <c r="P215" s="86" t="s">
        <v>4832</v>
      </c>
      <c r="Q215" s="86" t="s">
        <v>4834</v>
      </c>
      <c r="R215" s="83"/>
      <c r="S215" s="86"/>
      <c r="T215" s="118"/>
      <c r="U215" s="118"/>
      <c r="V215" s="118"/>
      <c r="W215" s="118"/>
      <c r="X215" s="118"/>
      <c r="Y215" s="118"/>
      <c r="Z215" s="118"/>
    </row>
    <row r="216" spans="1:26" ht="16.5" customHeight="1">
      <c r="A216" s="26" t="s">
        <v>4840</v>
      </c>
      <c r="B216" s="241" t="s">
        <v>4841</v>
      </c>
      <c r="C216" s="78" t="s">
        <v>4842</v>
      </c>
      <c r="D216" s="120" t="s">
        <v>4451</v>
      </c>
      <c r="E216" s="98" t="s">
        <v>4587</v>
      </c>
      <c r="F216" s="81" t="s">
        <v>2893</v>
      </c>
      <c r="G216" s="80">
        <v>1</v>
      </c>
      <c r="H216" s="81" t="s">
        <v>4843</v>
      </c>
      <c r="I216" s="81" t="s">
        <v>4844</v>
      </c>
      <c r="J216" s="83" t="s">
        <v>158</v>
      </c>
      <c r="K216" s="83"/>
      <c r="L216" s="86"/>
      <c r="M216" s="117"/>
      <c r="N216" s="106"/>
      <c r="O216" s="86" t="s">
        <v>380</v>
      </c>
      <c r="P216" s="86" t="s">
        <v>4832</v>
      </c>
      <c r="Q216" s="86" t="s">
        <v>4845</v>
      </c>
      <c r="R216" s="83"/>
      <c r="S216" s="86"/>
      <c r="T216" s="118"/>
      <c r="U216" s="118"/>
      <c r="V216" s="118"/>
      <c r="W216" s="118"/>
      <c r="X216" s="118"/>
      <c r="Y216" s="118"/>
      <c r="Z216" s="118"/>
    </row>
    <row r="217" spans="1:26" ht="16.5" customHeight="1">
      <c r="A217" s="26" t="s">
        <v>4850</v>
      </c>
      <c r="B217" s="241" t="s">
        <v>4851</v>
      </c>
      <c r="C217" s="78" t="s">
        <v>4852</v>
      </c>
      <c r="D217" s="120" t="s">
        <v>4451</v>
      </c>
      <c r="E217" s="120" t="s">
        <v>4617</v>
      </c>
      <c r="F217" s="81" t="s">
        <v>2893</v>
      </c>
      <c r="G217" s="80">
        <v>1</v>
      </c>
      <c r="H217" s="81" t="s">
        <v>4854</v>
      </c>
      <c r="I217" s="81" t="s">
        <v>4592</v>
      </c>
      <c r="J217" s="83" t="s">
        <v>158</v>
      </c>
      <c r="K217" s="83"/>
      <c r="L217" s="86"/>
      <c r="M217" s="117"/>
      <c r="N217" s="106"/>
      <c r="O217" s="86" t="s">
        <v>380</v>
      </c>
      <c r="P217" s="86" t="s">
        <v>4856</v>
      </c>
      <c r="Q217" s="86" t="s">
        <v>4857</v>
      </c>
      <c r="R217" s="83"/>
      <c r="S217" s="86"/>
      <c r="T217" s="118"/>
      <c r="U217" s="118"/>
      <c r="V217" s="118"/>
      <c r="W217" s="118"/>
      <c r="X217" s="118"/>
      <c r="Y217" s="118"/>
      <c r="Z217" s="118"/>
    </row>
    <row r="218" spans="1:26" ht="16.5" customHeight="1">
      <c r="A218" s="26" t="s">
        <v>4860</v>
      </c>
      <c r="B218" s="241" t="s">
        <v>4862</v>
      </c>
      <c r="C218" s="78" t="s">
        <v>4863</v>
      </c>
      <c r="D218" s="120" t="s">
        <v>4451</v>
      </c>
      <c r="E218" s="120" t="s">
        <v>4617</v>
      </c>
      <c r="F218" s="81" t="s">
        <v>2893</v>
      </c>
      <c r="G218" s="80">
        <v>1</v>
      </c>
      <c r="H218" s="81" t="s">
        <v>4866</v>
      </c>
      <c r="I218" s="81" t="s">
        <v>4592</v>
      </c>
      <c r="J218" s="83" t="s">
        <v>158</v>
      </c>
      <c r="K218" s="83"/>
      <c r="L218" s="86"/>
      <c r="M218" s="117"/>
      <c r="N218" s="106"/>
      <c r="O218" s="86" t="s">
        <v>380</v>
      </c>
      <c r="P218" s="86" t="s">
        <v>4856</v>
      </c>
      <c r="Q218" s="86" t="s">
        <v>4857</v>
      </c>
      <c r="R218" s="83"/>
      <c r="S218" s="86"/>
      <c r="T218" s="118"/>
      <c r="U218" s="118"/>
      <c r="V218" s="118"/>
      <c r="W218" s="118"/>
      <c r="X218" s="118"/>
      <c r="Y218" s="118"/>
      <c r="Z218" s="118"/>
    </row>
    <row r="219" spans="1:26" ht="16.5" customHeight="1">
      <c r="A219" s="26" t="s">
        <v>4869</v>
      </c>
      <c r="B219" s="241" t="s">
        <v>4870</v>
      </c>
      <c r="C219" s="78" t="s">
        <v>4875</v>
      </c>
      <c r="D219" s="120" t="s">
        <v>4451</v>
      </c>
      <c r="E219" s="98" t="s">
        <v>4660</v>
      </c>
      <c r="F219" s="81" t="s">
        <v>2893</v>
      </c>
      <c r="G219" s="80">
        <v>1</v>
      </c>
      <c r="H219" s="81" t="s">
        <v>4877</v>
      </c>
      <c r="I219" s="81" t="s">
        <v>4688</v>
      </c>
      <c r="J219" s="83" t="s">
        <v>158</v>
      </c>
      <c r="K219" s="83"/>
      <c r="L219" s="86"/>
      <c r="M219" s="117"/>
      <c r="N219" s="106"/>
      <c r="O219" s="86" t="s">
        <v>380</v>
      </c>
      <c r="P219" s="86" t="s">
        <v>4878</v>
      </c>
      <c r="Q219" s="86" t="s">
        <v>4880</v>
      </c>
      <c r="R219" s="83"/>
      <c r="S219" s="86"/>
      <c r="T219" s="118"/>
      <c r="U219" s="118"/>
      <c r="V219" s="118"/>
      <c r="W219" s="118"/>
      <c r="X219" s="118"/>
      <c r="Y219" s="118"/>
      <c r="Z219" s="118"/>
    </row>
    <row r="220" spans="1:26" ht="16.5" customHeight="1">
      <c r="A220" s="26" t="s">
        <v>4884</v>
      </c>
      <c r="B220" s="241" t="s">
        <v>4886</v>
      </c>
      <c r="C220" s="78" t="s">
        <v>4887</v>
      </c>
      <c r="D220" s="120" t="s">
        <v>4451</v>
      </c>
      <c r="E220" s="81" t="s">
        <v>4685</v>
      </c>
      <c r="F220" s="81" t="s">
        <v>2893</v>
      </c>
      <c r="G220" s="80">
        <v>1</v>
      </c>
      <c r="H220" s="81" t="s">
        <v>4888</v>
      </c>
      <c r="I220" s="81" t="s">
        <v>4890</v>
      </c>
      <c r="J220" s="83" t="s">
        <v>158</v>
      </c>
      <c r="K220" s="83"/>
      <c r="L220" s="86"/>
      <c r="M220" s="117"/>
      <c r="N220" s="106"/>
      <c r="O220" s="86" t="s">
        <v>380</v>
      </c>
      <c r="P220" s="86" t="s">
        <v>4894</v>
      </c>
      <c r="Q220" s="86" t="s">
        <v>4896</v>
      </c>
      <c r="R220" s="83"/>
      <c r="S220" s="86"/>
      <c r="T220" s="118"/>
      <c r="U220" s="118"/>
      <c r="V220" s="118"/>
      <c r="W220" s="118"/>
      <c r="X220" s="118"/>
      <c r="Y220" s="118"/>
      <c r="Z220" s="118"/>
    </row>
    <row r="221" spans="1:26" ht="16.5" customHeight="1">
      <c r="A221" s="26" t="s">
        <v>4899</v>
      </c>
      <c r="B221" s="241" t="s">
        <v>4901</v>
      </c>
      <c r="C221" s="78" t="s">
        <v>4902</v>
      </c>
      <c r="D221" s="120" t="s">
        <v>4451</v>
      </c>
      <c r="E221" s="98" t="s">
        <v>4703</v>
      </c>
      <c r="F221" s="81" t="s">
        <v>2893</v>
      </c>
      <c r="G221" s="80">
        <v>1</v>
      </c>
      <c r="H221" s="81" t="s">
        <v>4905</v>
      </c>
      <c r="I221" s="81" t="s">
        <v>4906</v>
      </c>
      <c r="J221" s="83" t="s">
        <v>158</v>
      </c>
      <c r="K221" s="83"/>
      <c r="L221" s="86"/>
      <c r="M221" s="117"/>
      <c r="N221" s="106"/>
      <c r="O221" s="86" t="s">
        <v>380</v>
      </c>
      <c r="P221" s="86" t="s">
        <v>4907</v>
      </c>
      <c r="Q221" s="86" t="s">
        <v>4908</v>
      </c>
      <c r="R221" s="83"/>
      <c r="S221" s="86"/>
      <c r="T221" s="118"/>
      <c r="U221" s="118"/>
      <c r="V221" s="118"/>
      <c r="W221" s="118"/>
      <c r="X221" s="118"/>
      <c r="Y221" s="118"/>
      <c r="Z221" s="118"/>
    </row>
    <row r="222" spans="1:26" ht="16.5" customHeight="1">
      <c r="A222" s="26" t="s">
        <v>4909</v>
      </c>
      <c r="B222" s="241" t="s">
        <v>4910</v>
      </c>
      <c r="C222" s="78" t="s">
        <v>4911</v>
      </c>
      <c r="D222" s="120" t="s">
        <v>4451</v>
      </c>
      <c r="E222" s="98" t="s">
        <v>4721</v>
      </c>
      <c r="F222" s="81" t="s">
        <v>2893</v>
      </c>
      <c r="G222" s="80">
        <v>1</v>
      </c>
      <c r="H222" s="81" t="s">
        <v>4914</v>
      </c>
      <c r="I222" s="81" t="s">
        <v>4915</v>
      </c>
      <c r="J222" s="83" t="s">
        <v>158</v>
      </c>
      <c r="K222" s="83"/>
      <c r="L222" s="86"/>
      <c r="M222" s="117"/>
      <c r="N222" s="106"/>
      <c r="O222" s="86" t="s">
        <v>380</v>
      </c>
      <c r="P222" s="86" t="s">
        <v>4918</v>
      </c>
      <c r="Q222" s="86" t="s">
        <v>4919</v>
      </c>
      <c r="R222" s="83"/>
      <c r="S222" s="86"/>
      <c r="T222" s="118"/>
      <c r="U222" s="118"/>
      <c r="V222" s="118"/>
      <c r="W222" s="118"/>
      <c r="X222" s="118"/>
      <c r="Y222" s="118"/>
      <c r="Z222" s="118"/>
    </row>
    <row r="223" spans="1:26" ht="124.5" customHeight="1">
      <c r="A223" s="730" t="s">
        <v>4922</v>
      </c>
      <c r="B223" s="730" t="s">
        <v>20862</v>
      </c>
      <c r="C223" s="730" t="s">
        <v>20863</v>
      </c>
      <c r="D223" s="733" t="s">
        <v>4451</v>
      </c>
      <c r="E223" s="733" t="s">
        <v>4924</v>
      </c>
      <c r="F223" s="733" t="s">
        <v>2893</v>
      </c>
      <c r="G223" s="608">
        <v>1</v>
      </c>
      <c r="H223" s="733" t="s">
        <v>4925</v>
      </c>
      <c r="I223" s="612" t="s">
        <v>4927</v>
      </c>
      <c r="J223" s="83"/>
      <c r="K223" s="83"/>
      <c r="L223" s="734"/>
      <c r="M223" s="117"/>
      <c r="N223" s="106"/>
      <c r="O223" s="86" t="s">
        <v>380</v>
      </c>
      <c r="P223" s="86" t="s">
        <v>380</v>
      </c>
      <c r="Q223" s="86" t="s">
        <v>380</v>
      </c>
      <c r="R223" s="83" t="s">
        <v>101</v>
      </c>
      <c r="S223" s="86"/>
      <c r="T223" s="118"/>
      <c r="U223" s="118"/>
      <c r="V223" s="118"/>
      <c r="W223" s="118"/>
      <c r="X223" s="118"/>
      <c r="Y223" s="118"/>
      <c r="Z223" s="118"/>
    </row>
    <row r="224" spans="1:26" ht="124.5" customHeight="1">
      <c r="A224" s="731"/>
      <c r="B224" s="731"/>
      <c r="C224" s="731"/>
      <c r="D224" s="731"/>
      <c r="E224" s="731"/>
      <c r="F224" s="731"/>
      <c r="G224" s="608">
        <v>2</v>
      </c>
      <c r="H224" s="732"/>
      <c r="I224" s="612" t="s">
        <v>4470</v>
      </c>
      <c r="J224" s="83"/>
      <c r="K224" s="83"/>
      <c r="L224" s="665"/>
      <c r="M224" s="117"/>
      <c r="N224" s="106"/>
      <c r="O224" s="86" t="s">
        <v>380</v>
      </c>
      <c r="P224" s="86" t="s">
        <v>380</v>
      </c>
      <c r="Q224" s="86" t="s">
        <v>380</v>
      </c>
      <c r="R224" s="83" t="s">
        <v>101</v>
      </c>
      <c r="S224" s="86"/>
      <c r="T224" s="118"/>
      <c r="U224" s="118"/>
      <c r="V224" s="118"/>
      <c r="W224" s="118"/>
      <c r="X224" s="118"/>
      <c r="Y224" s="118"/>
      <c r="Z224" s="118"/>
    </row>
    <row r="225" spans="1:26" ht="16.5" customHeight="1">
      <c r="A225" s="731"/>
      <c r="B225" s="731"/>
      <c r="C225" s="731"/>
      <c r="D225" s="731"/>
      <c r="E225" s="731"/>
      <c r="F225" s="731"/>
      <c r="G225" s="608">
        <v>3</v>
      </c>
      <c r="H225" s="733" t="s">
        <v>4933</v>
      </c>
      <c r="I225" s="612" t="s">
        <v>4482</v>
      </c>
      <c r="J225" s="83"/>
      <c r="K225" s="83"/>
      <c r="L225" s="665"/>
      <c r="M225" s="117"/>
      <c r="N225" s="106"/>
      <c r="O225" s="86" t="s">
        <v>380</v>
      </c>
      <c r="P225" s="86" t="s">
        <v>380</v>
      </c>
      <c r="Q225" s="86" t="s">
        <v>380</v>
      </c>
      <c r="R225" s="83" t="s">
        <v>101</v>
      </c>
      <c r="S225" s="86"/>
      <c r="T225" s="118"/>
      <c r="U225" s="118"/>
      <c r="V225" s="118"/>
      <c r="W225" s="118"/>
      <c r="X225" s="118"/>
      <c r="Y225" s="118"/>
      <c r="Z225" s="118"/>
    </row>
    <row r="226" spans="1:26" ht="16.5" customHeight="1">
      <c r="A226" s="731"/>
      <c r="B226" s="731"/>
      <c r="C226" s="731"/>
      <c r="D226" s="731"/>
      <c r="E226" s="731"/>
      <c r="F226" s="731"/>
      <c r="G226" s="608">
        <v>4</v>
      </c>
      <c r="H226" s="732"/>
      <c r="I226" s="612" t="s">
        <v>4470</v>
      </c>
      <c r="J226" s="83"/>
      <c r="K226" s="83"/>
      <c r="L226" s="665"/>
      <c r="M226" s="117"/>
      <c r="N226" s="106"/>
      <c r="O226" s="86" t="s">
        <v>380</v>
      </c>
      <c r="P226" s="86" t="s">
        <v>380</v>
      </c>
      <c r="Q226" s="86" t="s">
        <v>380</v>
      </c>
      <c r="R226" s="83" t="s">
        <v>101</v>
      </c>
      <c r="S226" s="86"/>
      <c r="T226" s="118"/>
      <c r="U226" s="118"/>
      <c r="V226" s="118"/>
      <c r="W226" s="118"/>
      <c r="X226" s="118"/>
      <c r="Y226" s="118"/>
      <c r="Z226" s="118"/>
    </row>
    <row r="227" spans="1:26" ht="16.5" customHeight="1">
      <c r="A227" s="731"/>
      <c r="B227" s="731"/>
      <c r="C227" s="731"/>
      <c r="D227" s="731"/>
      <c r="E227" s="731"/>
      <c r="F227" s="731"/>
      <c r="G227" s="608">
        <v>5</v>
      </c>
      <c r="H227" s="733" t="s">
        <v>4941</v>
      </c>
      <c r="I227" s="612" t="s">
        <v>4497</v>
      </c>
      <c r="J227" s="83"/>
      <c r="K227" s="83"/>
      <c r="L227" s="665"/>
      <c r="M227" s="117"/>
      <c r="N227" s="106"/>
      <c r="O227" s="86" t="s">
        <v>380</v>
      </c>
      <c r="P227" s="86" t="s">
        <v>380</v>
      </c>
      <c r="Q227" s="86" t="s">
        <v>380</v>
      </c>
      <c r="R227" s="83" t="s">
        <v>101</v>
      </c>
      <c r="S227" s="86"/>
      <c r="T227" s="118"/>
      <c r="U227" s="118"/>
      <c r="V227" s="118"/>
      <c r="W227" s="118"/>
      <c r="X227" s="118"/>
      <c r="Y227" s="118"/>
      <c r="Z227" s="118"/>
    </row>
    <row r="228" spans="1:26" ht="16.5" customHeight="1">
      <c r="A228" s="732"/>
      <c r="B228" s="732"/>
      <c r="C228" s="732"/>
      <c r="D228" s="732"/>
      <c r="E228" s="732"/>
      <c r="F228" s="732"/>
      <c r="G228" s="608">
        <v>6</v>
      </c>
      <c r="H228" s="732"/>
      <c r="I228" s="612" t="s">
        <v>4470</v>
      </c>
      <c r="J228" s="83"/>
      <c r="K228" s="83"/>
      <c r="L228" s="666"/>
      <c r="M228" s="117"/>
      <c r="N228" s="106"/>
      <c r="O228" s="86" t="s">
        <v>380</v>
      </c>
      <c r="P228" s="86" t="s">
        <v>380</v>
      </c>
      <c r="Q228" s="86" t="s">
        <v>380</v>
      </c>
      <c r="R228" s="83" t="s">
        <v>101</v>
      </c>
      <c r="S228" s="86"/>
      <c r="T228" s="118"/>
      <c r="U228" s="118"/>
      <c r="V228" s="118"/>
      <c r="W228" s="118"/>
      <c r="X228" s="118"/>
      <c r="Y228" s="118"/>
      <c r="Z228" s="118"/>
    </row>
    <row r="229" spans="1:26" ht="16.5" customHeight="1">
      <c r="A229" s="608" t="s">
        <v>4948</v>
      </c>
      <c r="B229" s="648" t="s">
        <v>20862</v>
      </c>
      <c r="C229" s="615" t="s">
        <v>20863</v>
      </c>
      <c r="D229" s="609" t="s">
        <v>4451</v>
      </c>
      <c r="E229" s="612" t="s">
        <v>4949</v>
      </c>
      <c r="F229" s="612" t="s">
        <v>2893</v>
      </c>
      <c r="G229" s="608">
        <v>1</v>
      </c>
      <c r="H229" s="612" t="s">
        <v>4950</v>
      </c>
      <c r="I229" s="612" t="s">
        <v>4952</v>
      </c>
      <c r="J229" s="83"/>
      <c r="K229" s="83"/>
      <c r="L229" s="86"/>
      <c r="M229" s="117"/>
      <c r="N229" s="106"/>
      <c r="O229" s="86" t="s">
        <v>380</v>
      </c>
      <c r="P229" s="86" t="s">
        <v>380</v>
      </c>
      <c r="Q229" s="86" t="s">
        <v>380</v>
      </c>
      <c r="R229" s="83" t="s">
        <v>101</v>
      </c>
      <c r="S229" s="86"/>
      <c r="T229" s="118"/>
      <c r="U229" s="118"/>
      <c r="V229" s="118"/>
      <c r="W229" s="118"/>
      <c r="X229" s="118"/>
      <c r="Y229" s="118"/>
      <c r="Z229" s="118"/>
    </row>
    <row r="230" spans="1:26" ht="16.5" customHeight="1">
      <c r="A230" s="608" t="s">
        <v>4955</v>
      </c>
      <c r="B230" s="648" t="s">
        <v>20862</v>
      </c>
      <c r="C230" s="615" t="s">
        <v>20863</v>
      </c>
      <c r="D230" s="609" t="s">
        <v>4451</v>
      </c>
      <c r="E230" s="609" t="s">
        <v>4957</v>
      </c>
      <c r="F230" s="612" t="s">
        <v>2893</v>
      </c>
      <c r="G230" s="608">
        <v>1</v>
      </c>
      <c r="H230" s="612" t="s">
        <v>4960</v>
      </c>
      <c r="I230" s="612" t="s">
        <v>4961</v>
      </c>
      <c r="J230" s="83"/>
      <c r="K230" s="83"/>
      <c r="L230" s="86"/>
      <c r="M230" s="117"/>
      <c r="N230" s="106"/>
      <c r="O230" s="86" t="s">
        <v>380</v>
      </c>
      <c r="P230" s="86" t="s">
        <v>380</v>
      </c>
      <c r="Q230" s="86" t="s">
        <v>380</v>
      </c>
      <c r="R230" s="83" t="s">
        <v>101</v>
      </c>
      <c r="S230" s="86"/>
      <c r="T230" s="118"/>
      <c r="U230" s="118"/>
      <c r="V230" s="118"/>
      <c r="W230" s="118"/>
      <c r="X230" s="118"/>
      <c r="Y230" s="118"/>
      <c r="Z230" s="118"/>
    </row>
    <row r="231" spans="1:26" ht="16.5" customHeight="1">
      <c r="A231" s="608" t="s">
        <v>4963</v>
      </c>
      <c r="B231" s="648" t="s">
        <v>20862</v>
      </c>
      <c r="C231" s="615" t="s">
        <v>20863</v>
      </c>
      <c r="D231" s="609" t="s">
        <v>4451</v>
      </c>
      <c r="E231" s="609" t="s">
        <v>4964</v>
      </c>
      <c r="F231" s="612" t="s">
        <v>2893</v>
      </c>
      <c r="G231" s="608">
        <v>1</v>
      </c>
      <c r="H231" s="612" t="s">
        <v>4965</v>
      </c>
      <c r="I231" s="612" t="s">
        <v>4961</v>
      </c>
      <c r="J231" s="83"/>
      <c r="K231" s="83"/>
      <c r="L231" s="86"/>
      <c r="M231" s="117"/>
      <c r="N231" s="106"/>
      <c r="O231" s="86" t="s">
        <v>380</v>
      </c>
      <c r="P231" s="86" t="s">
        <v>380</v>
      </c>
      <c r="Q231" s="86" t="s">
        <v>380</v>
      </c>
      <c r="R231" s="83" t="s">
        <v>101</v>
      </c>
      <c r="S231" s="86"/>
      <c r="T231" s="118"/>
      <c r="U231" s="118"/>
      <c r="V231" s="118"/>
      <c r="W231" s="118"/>
      <c r="X231" s="118"/>
      <c r="Y231" s="118"/>
      <c r="Z231" s="118"/>
    </row>
    <row r="232" spans="1:26" ht="16.5" customHeight="1">
      <c r="A232" s="608" t="s">
        <v>4970</v>
      </c>
      <c r="B232" s="648" t="s">
        <v>20862</v>
      </c>
      <c r="C232" s="615" t="s">
        <v>20863</v>
      </c>
      <c r="D232" s="609" t="s">
        <v>4451</v>
      </c>
      <c r="E232" s="609" t="s">
        <v>4972</v>
      </c>
      <c r="F232" s="612" t="s">
        <v>2893</v>
      </c>
      <c r="G232" s="608">
        <v>1</v>
      </c>
      <c r="H232" s="612" t="s">
        <v>4973</v>
      </c>
      <c r="I232" s="612" t="s">
        <v>4961</v>
      </c>
      <c r="J232" s="83"/>
      <c r="K232" s="83"/>
      <c r="L232" s="86"/>
      <c r="M232" s="117"/>
      <c r="N232" s="106"/>
      <c r="O232" s="86" t="s">
        <v>380</v>
      </c>
      <c r="P232" s="86" t="s">
        <v>380</v>
      </c>
      <c r="Q232" s="86" t="s">
        <v>380</v>
      </c>
      <c r="R232" s="83" t="s">
        <v>101</v>
      </c>
      <c r="S232" s="86"/>
      <c r="T232" s="118"/>
      <c r="U232" s="118"/>
      <c r="V232" s="118"/>
      <c r="W232" s="118"/>
      <c r="X232" s="118"/>
      <c r="Y232" s="118"/>
      <c r="Z232" s="118"/>
    </row>
    <row r="233" spans="1:26" ht="115.5" customHeight="1">
      <c r="A233" s="730" t="s">
        <v>4976</v>
      </c>
      <c r="B233" s="730" t="s">
        <v>20862</v>
      </c>
      <c r="C233" s="730" t="s">
        <v>20863</v>
      </c>
      <c r="D233" s="733" t="s">
        <v>4451</v>
      </c>
      <c r="E233" s="733" t="s">
        <v>4981</v>
      </c>
      <c r="F233" s="733" t="s">
        <v>2893</v>
      </c>
      <c r="G233" s="608">
        <v>1</v>
      </c>
      <c r="H233" s="612" t="s">
        <v>4983</v>
      </c>
      <c r="I233" s="612" t="s">
        <v>4984</v>
      </c>
      <c r="J233" s="83"/>
      <c r="K233" s="83"/>
      <c r="L233" s="734"/>
      <c r="M233" s="117"/>
      <c r="N233" s="106"/>
      <c r="O233" s="86" t="s">
        <v>380</v>
      </c>
      <c r="P233" s="86" t="s">
        <v>380</v>
      </c>
      <c r="Q233" s="86" t="s">
        <v>380</v>
      </c>
      <c r="R233" s="83" t="s">
        <v>101</v>
      </c>
      <c r="S233" s="86"/>
      <c r="T233" s="118"/>
      <c r="U233" s="118"/>
      <c r="V233" s="118"/>
      <c r="W233" s="118"/>
      <c r="X233" s="118"/>
      <c r="Y233" s="118"/>
      <c r="Z233" s="118"/>
    </row>
    <row r="234" spans="1:26" ht="16.5" customHeight="1">
      <c r="A234" s="732"/>
      <c r="B234" s="732"/>
      <c r="C234" s="732"/>
      <c r="D234" s="732"/>
      <c r="E234" s="732"/>
      <c r="F234" s="732"/>
      <c r="G234" s="608">
        <v>2</v>
      </c>
      <c r="H234" s="612" t="s">
        <v>4993</v>
      </c>
      <c r="I234" s="612" t="s">
        <v>4995</v>
      </c>
      <c r="J234" s="83"/>
      <c r="K234" s="83"/>
      <c r="L234" s="666"/>
      <c r="M234" s="117"/>
      <c r="N234" s="106"/>
      <c r="O234" s="86" t="s">
        <v>380</v>
      </c>
      <c r="P234" s="86" t="s">
        <v>380</v>
      </c>
      <c r="Q234" s="86" t="s">
        <v>380</v>
      </c>
      <c r="R234" s="83" t="s">
        <v>101</v>
      </c>
      <c r="S234" s="86"/>
      <c r="T234" s="118"/>
      <c r="U234" s="118"/>
      <c r="V234" s="118"/>
      <c r="W234" s="118"/>
      <c r="X234" s="118"/>
      <c r="Y234" s="118"/>
      <c r="Z234" s="118"/>
    </row>
    <row r="235" spans="1:26" ht="115.5" customHeight="1">
      <c r="A235" s="730" t="s">
        <v>4998</v>
      </c>
      <c r="B235" s="730" t="s">
        <v>20862</v>
      </c>
      <c r="C235" s="730" t="s">
        <v>20863</v>
      </c>
      <c r="D235" s="733" t="s">
        <v>4451</v>
      </c>
      <c r="E235" s="733" t="s">
        <v>5003</v>
      </c>
      <c r="F235" s="733" t="s">
        <v>2893</v>
      </c>
      <c r="G235" s="608">
        <v>1</v>
      </c>
      <c r="H235" s="612" t="s">
        <v>5004</v>
      </c>
      <c r="I235" s="612" t="s">
        <v>4984</v>
      </c>
      <c r="J235" s="83"/>
      <c r="K235" s="83"/>
      <c r="L235" s="734"/>
      <c r="M235" s="117"/>
      <c r="N235" s="106"/>
      <c r="O235" s="86" t="s">
        <v>380</v>
      </c>
      <c r="P235" s="86" t="s">
        <v>380</v>
      </c>
      <c r="Q235" s="86" t="s">
        <v>380</v>
      </c>
      <c r="R235" s="83" t="s">
        <v>101</v>
      </c>
      <c r="S235" s="86"/>
      <c r="T235" s="118"/>
      <c r="U235" s="118"/>
      <c r="V235" s="118"/>
      <c r="W235" s="118"/>
      <c r="X235" s="118"/>
      <c r="Y235" s="118"/>
      <c r="Z235" s="118"/>
    </row>
    <row r="236" spans="1:26" ht="16.5" customHeight="1">
      <c r="A236" s="732"/>
      <c r="B236" s="732"/>
      <c r="C236" s="732"/>
      <c r="D236" s="732"/>
      <c r="E236" s="732"/>
      <c r="F236" s="732"/>
      <c r="G236" s="608">
        <v>2</v>
      </c>
      <c r="H236" s="612" t="s">
        <v>4993</v>
      </c>
      <c r="I236" s="612" t="s">
        <v>4995</v>
      </c>
      <c r="J236" s="83"/>
      <c r="K236" s="83"/>
      <c r="L236" s="666"/>
      <c r="M236" s="117"/>
      <c r="N236" s="106"/>
      <c r="O236" s="86" t="s">
        <v>380</v>
      </c>
      <c r="P236" s="86" t="s">
        <v>380</v>
      </c>
      <c r="Q236" s="86" t="s">
        <v>380</v>
      </c>
      <c r="R236" s="83" t="s">
        <v>101</v>
      </c>
      <c r="S236" s="86"/>
      <c r="T236" s="118"/>
      <c r="U236" s="118"/>
      <c r="V236" s="118"/>
      <c r="W236" s="118"/>
      <c r="X236" s="118"/>
      <c r="Y236" s="118"/>
      <c r="Z236" s="118"/>
    </row>
    <row r="237" spans="1:26" ht="115.5" customHeight="1">
      <c r="A237" s="730" t="s">
        <v>5013</v>
      </c>
      <c r="B237" s="730" t="s">
        <v>20862</v>
      </c>
      <c r="C237" s="730" t="s">
        <v>20863</v>
      </c>
      <c r="D237" s="733" t="s">
        <v>4451</v>
      </c>
      <c r="E237" s="733" t="s">
        <v>5019</v>
      </c>
      <c r="F237" s="733" t="s">
        <v>2893</v>
      </c>
      <c r="G237" s="608">
        <v>1</v>
      </c>
      <c r="H237" s="612" t="s">
        <v>5022</v>
      </c>
      <c r="I237" s="612" t="s">
        <v>4984</v>
      </c>
      <c r="J237" s="83"/>
      <c r="K237" s="83"/>
      <c r="L237" s="734"/>
      <c r="M237" s="117"/>
      <c r="N237" s="106"/>
      <c r="O237" s="86" t="s">
        <v>380</v>
      </c>
      <c r="P237" s="86" t="s">
        <v>380</v>
      </c>
      <c r="Q237" s="86" t="s">
        <v>380</v>
      </c>
      <c r="R237" s="83" t="s">
        <v>101</v>
      </c>
      <c r="S237" s="86"/>
      <c r="T237" s="118"/>
      <c r="U237" s="118"/>
      <c r="V237" s="118"/>
      <c r="W237" s="118"/>
      <c r="X237" s="118"/>
      <c r="Y237" s="118"/>
      <c r="Z237" s="118"/>
    </row>
    <row r="238" spans="1:26" ht="16.5" customHeight="1">
      <c r="A238" s="732"/>
      <c r="B238" s="732"/>
      <c r="C238" s="732"/>
      <c r="D238" s="732"/>
      <c r="E238" s="732"/>
      <c r="F238" s="732"/>
      <c r="G238" s="608">
        <v>2</v>
      </c>
      <c r="H238" s="612" t="s">
        <v>4993</v>
      </c>
      <c r="I238" s="612" t="s">
        <v>4995</v>
      </c>
      <c r="J238" s="83"/>
      <c r="K238" s="83"/>
      <c r="L238" s="666"/>
      <c r="M238" s="117"/>
      <c r="N238" s="106"/>
      <c r="O238" s="86" t="s">
        <v>380</v>
      </c>
      <c r="P238" s="86" t="s">
        <v>380</v>
      </c>
      <c r="Q238" s="86" t="s">
        <v>380</v>
      </c>
      <c r="R238" s="83" t="s">
        <v>101</v>
      </c>
      <c r="S238" s="86"/>
      <c r="T238" s="118"/>
      <c r="U238" s="118"/>
      <c r="V238" s="118"/>
      <c r="W238" s="118"/>
      <c r="X238" s="118"/>
      <c r="Y238" s="118"/>
      <c r="Z238" s="118"/>
    </row>
    <row r="239" spans="1:26" ht="115.5" customHeight="1">
      <c r="A239" s="730" t="s">
        <v>5033</v>
      </c>
      <c r="B239" s="730" t="s">
        <v>20862</v>
      </c>
      <c r="C239" s="730" t="s">
        <v>20863</v>
      </c>
      <c r="D239" s="733" t="s">
        <v>4451</v>
      </c>
      <c r="E239" s="733" t="s">
        <v>5039</v>
      </c>
      <c r="F239" s="733" t="s">
        <v>2893</v>
      </c>
      <c r="G239" s="608">
        <v>1</v>
      </c>
      <c r="H239" s="612" t="s">
        <v>5042</v>
      </c>
      <c r="I239" s="612" t="s">
        <v>5043</v>
      </c>
      <c r="J239" s="83"/>
      <c r="K239" s="83"/>
      <c r="L239" s="734"/>
      <c r="M239" s="83"/>
      <c r="N239" s="106"/>
      <c r="O239" s="86" t="s">
        <v>380</v>
      </c>
      <c r="P239" s="86" t="s">
        <v>380</v>
      </c>
      <c r="Q239" s="86" t="s">
        <v>380</v>
      </c>
      <c r="R239" s="83" t="s">
        <v>101</v>
      </c>
      <c r="S239" s="86"/>
      <c r="T239" s="118"/>
      <c r="U239" s="118"/>
      <c r="V239" s="118"/>
      <c r="W239" s="118"/>
      <c r="X239" s="118"/>
      <c r="Y239" s="118"/>
      <c r="Z239" s="118"/>
    </row>
    <row r="240" spans="1:26" ht="16.5" customHeight="1">
      <c r="A240" s="732"/>
      <c r="B240" s="732"/>
      <c r="C240" s="732"/>
      <c r="D240" s="732"/>
      <c r="E240" s="732"/>
      <c r="F240" s="732"/>
      <c r="G240" s="608">
        <v>2</v>
      </c>
      <c r="H240" s="612" t="s">
        <v>4993</v>
      </c>
      <c r="I240" s="612" t="s">
        <v>5051</v>
      </c>
      <c r="J240" s="83"/>
      <c r="K240" s="83"/>
      <c r="L240" s="666"/>
      <c r="M240" s="83"/>
      <c r="N240" s="106"/>
      <c r="O240" s="86" t="s">
        <v>380</v>
      </c>
      <c r="P240" s="86" t="s">
        <v>380</v>
      </c>
      <c r="Q240" s="86" t="s">
        <v>380</v>
      </c>
      <c r="R240" s="83" t="s">
        <v>101</v>
      </c>
      <c r="S240" s="86"/>
      <c r="T240" s="118"/>
      <c r="U240" s="118"/>
      <c r="V240" s="118"/>
      <c r="W240" s="118"/>
      <c r="X240" s="118"/>
      <c r="Y240" s="118"/>
      <c r="Z240" s="118"/>
    </row>
    <row r="241" spans="1:26" ht="115.5" customHeight="1">
      <c r="A241" s="730" t="s">
        <v>5059</v>
      </c>
      <c r="B241" s="730" t="s">
        <v>20862</v>
      </c>
      <c r="C241" s="730" t="s">
        <v>20863</v>
      </c>
      <c r="D241" s="733" t="s">
        <v>4451</v>
      </c>
      <c r="E241" s="733" t="s">
        <v>5064</v>
      </c>
      <c r="F241" s="733" t="s">
        <v>2893</v>
      </c>
      <c r="G241" s="608">
        <v>1</v>
      </c>
      <c r="H241" s="612" t="s">
        <v>5065</v>
      </c>
      <c r="I241" s="612" t="s">
        <v>5043</v>
      </c>
      <c r="J241" s="83"/>
      <c r="K241" s="83"/>
      <c r="L241" s="734"/>
      <c r="M241" s="83"/>
      <c r="N241" s="106"/>
      <c r="O241" s="86" t="s">
        <v>380</v>
      </c>
      <c r="P241" s="86" t="s">
        <v>380</v>
      </c>
      <c r="Q241" s="86" t="s">
        <v>380</v>
      </c>
      <c r="R241" s="83" t="s">
        <v>101</v>
      </c>
      <c r="S241" s="86"/>
      <c r="T241" s="118"/>
      <c r="U241" s="118"/>
      <c r="V241" s="118"/>
      <c r="W241" s="118"/>
      <c r="X241" s="118"/>
      <c r="Y241" s="118"/>
      <c r="Z241" s="118"/>
    </row>
    <row r="242" spans="1:26" ht="16.5" customHeight="1">
      <c r="A242" s="732"/>
      <c r="B242" s="732"/>
      <c r="C242" s="732"/>
      <c r="D242" s="732"/>
      <c r="E242" s="732"/>
      <c r="F242" s="732"/>
      <c r="G242" s="608">
        <v>2</v>
      </c>
      <c r="H242" s="612" t="s">
        <v>4993</v>
      </c>
      <c r="I242" s="612" t="s">
        <v>5051</v>
      </c>
      <c r="J242" s="83"/>
      <c r="K242" s="83"/>
      <c r="L242" s="666"/>
      <c r="M242" s="83"/>
      <c r="N242" s="106"/>
      <c r="O242" s="86" t="s">
        <v>380</v>
      </c>
      <c r="P242" s="86" t="s">
        <v>380</v>
      </c>
      <c r="Q242" s="86" t="s">
        <v>380</v>
      </c>
      <c r="R242" s="83" t="s">
        <v>101</v>
      </c>
      <c r="S242" s="86"/>
      <c r="T242" s="118"/>
      <c r="U242" s="118"/>
      <c r="V242" s="118"/>
      <c r="W242" s="118"/>
      <c r="X242" s="118"/>
      <c r="Y242" s="118"/>
      <c r="Z242" s="118"/>
    </row>
    <row r="243" spans="1:26" ht="115.5" customHeight="1">
      <c r="A243" s="730" t="s">
        <v>5074</v>
      </c>
      <c r="B243" s="730" t="s">
        <v>20862</v>
      </c>
      <c r="C243" s="730" t="s">
        <v>20863</v>
      </c>
      <c r="D243" s="733" t="s">
        <v>5078</v>
      </c>
      <c r="E243" s="733" t="s">
        <v>5079</v>
      </c>
      <c r="F243" s="733" t="s">
        <v>2893</v>
      </c>
      <c r="G243" s="608">
        <v>1</v>
      </c>
      <c r="H243" s="612" t="s">
        <v>5080</v>
      </c>
      <c r="I243" s="612" t="s">
        <v>4984</v>
      </c>
      <c r="J243" s="83"/>
      <c r="K243" s="83"/>
      <c r="L243" s="734"/>
      <c r="M243" s="117"/>
      <c r="N243" s="106"/>
      <c r="O243" s="86" t="s">
        <v>380</v>
      </c>
      <c r="P243" s="86" t="s">
        <v>380</v>
      </c>
      <c r="Q243" s="86" t="s">
        <v>380</v>
      </c>
      <c r="R243" s="83" t="s">
        <v>101</v>
      </c>
      <c r="S243" s="86"/>
      <c r="T243" s="118"/>
      <c r="U243" s="118"/>
      <c r="V243" s="118"/>
      <c r="W243" s="118"/>
      <c r="X243" s="118"/>
      <c r="Y243" s="118"/>
      <c r="Z243" s="118"/>
    </row>
    <row r="244" spans="1:26" ht="16.5" customHeight="1">
      <c r="A244" s="732"/>
      <c r="B244" s="732"/>
      <c r="C244" s="732"/>
      <c r="D244" s="732"/>
      <c r="E244" s="732"/>
      <c r="F244" s="732"/>
      <c r="G244" s="608">
        <v>2</v>
      </c>
      <c r="H244" s="612" t="s">
        <v>4993</v>
      </c>
      <c r="I244" s="612" t="s">
        <v>4995</v>
      </c>
      <c r="J244" s="83"/>
      <c r="K244" s="83"/>
      <c r="L244" s="666"/>
      <c r="M244" s="117"/>
      <c r="N244" s="106"/>
      <c r="O244" s="86" t="s">
        <v>380</v>
      </c>
      <c r="P244" s="86" t="s">
        <v>380</v>
      </c>
      <c r="Q244" s="86" t="s">
        <v>380</v>
      </c>
      <c r="R244" s="83" t="s">
        <v>101</v>
      </c>
      <c r="S244" s="86"/>
      <c r="T244" s="118"/>
      <c r="U244" s="118"/>
      <c r="V244" s="118"/>
      <c r="W244" s="118"/>
      <c r="X244" s="118"/>
      <c r="Y244" s="118"/>
      <c r="Z244" s="118"/>
    </row>
    <row r="245" spans="1:26" ht="16.5" customHeight="1">
      <c r="A245" s="101" t="s">
        <v>5088</v>
      </c>
      <c r="B245" s="195" t="s">
        <v>5089</v>
      </c>
      <c r="C245" s="101" t="s">
        <v>5090</v>
      </c>
      <c r="D245" s="102" t="s">
        <v>5091</v>
      </c>
      <c r="E245" s="82" t="s">
        <v>5092</v>
      </c>
      <c r="F245" s="81" t="s">
        <v>2893</v>
      </c>
      <c r="G245" s="80">
        <v>1</v>
      </c>
      <c r="H245" s="82" t="s">
        <v>5093</v>
      </c>
      <c r="I245" s="82" t="s">
        <v>5094</v>
      </c>
      <c r="J245" s="83" t="s">
        <v>158</v>
      </c>
      <c r="K245" s="83"/>
      <c r="L245" s="86"/>
      <c r="M245" s="117"/>
      <c r="N245" s="106"/>
      <c r="O245" s="86" t="s">
        <v>380</v>
      </c>
      <c r="P245" s="86" t="s">
        <v>380</v>
      </c>
      <c r="Q245" s="86" t="s">
        <v>5099</v>
      </c>
      <c r="R245" s="83"/>
      <c r="S245" s="86"/>
      <c r="T245" s="87"/>
      <c r="U245" s="87"/>
      <c r="V245" s="87"/>
      <c r="W245" s="87"/>
      <c r="X245" s="87"/>
      <c r="Y245" s="87"/>
      <c r="Z245" s="87"/>
    </row>
    <row r="246" spans="1:26" ht="16.5" customHeight="1">
      <c r="A246" s="101" t="s">
        <v>5101</v>
      </c>
      <c r="B246" s="195" t="s">
        <v>5105</v>
      </c>
      <c r="C246" s="101" t="s">
        <v>5108</v>
      </c>
      <c r="D246" s="102" t="s">
        <v>5091</v>
      </c>
      <c r="E246" s="82" t="s">
        <v>5109</v>
      </c>
      <c r="F246" s="81" t="s">
        <v>2893</v>
      </c>
      <c r="G246" s="80">
        <v>1</v>
      </c>
      <c r="H246" s="82" t="s">
        <v>5112</v>
      </c>
      <c r="I246" s="82" t="s">
        <v>5094</v>
      </c>
      <c r="J246" s="83" t="s">
        <v>158</v>
      </c>
      <c r="K246" s="83"/>
      <c r="L246" s="86"/>
      <c r="M246" s="117"/>
      <c r="N246" s="106"/>
      <c r="O246" s="86" t="s">
        <v>380</v>
      </c>
      <c r="P246" s="86" t="s">
        <v>380</v>
      </c>
      <c r="Q246" s="86" t="s">
        <v>5115</v>
      </c>
      <c r="R246" s="83"/>
      <c r="S246" s="86"/>
      <c r="T246" s="87"/>
      <c r="U246" s="87"/>
      <c r="V246" s="87"/>
      <c r="W246" s="87"/>
      <c r="X246" s="87"/>
      <c r="Y246" s="87"/>
      <c r="Z246" s="87"/>
    </row>
    <row r="247" spans="1:26" ht="16.5" customHeight="1">
      <c r="A247" s="101" t="s">
        <v>5118</v>
      </c>
      <c r="B247" s="195" t="s">
        <v>5119</v>
      </c>
      <c r="C247" s="101" t="s">
        <v>5120</v>
      </c>
      <c r="D247" s="102" t="s">
        <v>5091</v>
      </c>
      <c r="E247" s="82" t="s">
        <v>5122</v>
      </c>
      <c r="F247" s="81" t="s">
        <v>2893</v>
      </c>
      <c r="G247" s="80">
        <v>1</v>
      </c>
      <c r="H247" s="82" t="s">
        <v>5125</v>
      </c>
      <c r="I247" s="82" t="s">
        <v>5094</v>
      </c>
      <c r="J247" s="83" t="s">
        <v>158</v>
      </c>
      <c r="K247" s="83"/>
      <c r="L247" s="86"/>
      <c r="M247" s="117"/>
      <c r="N247" s="106"/>
      <c r="O247" s="86" t="s">
        <v>380</v>
      </c>
      <c r="P247" s="86" t="s">
        <v>380</v>
      </c>
      <c r="Q247" s="86" t="s">
        <v>5128</v>
      </c>
      <c r="R247" s="83"/>
      <c r="S247" s="86"/>
      <c r="T247" s="87"/>
      <c r="U247" s="87"/>
      <c r="V247" s="87"/>
      <c r="W247" s="87"/>
      <c r="X247" s="87"/>
      <c r="Y247" s="87"/>
      <c r="Z247" s="87"/>
    </row>
    <row r="248" spans="1:26" ht="16.5" customHeight="1">
      <c r="A248" s="101" t="s">
        <v>5131</v>
      </c>
      <c r="B248" s="195" t="s">
        <v>5132</v>
      </c>
      <c r="C248" s="101" t="s">
        <v>5134</v>
      </c>
      <c r="D248" s="102" t="s">
        <v>5091</v>
      </c>
      <c r="E248" s="82" t="s">
        <v>5135</v>
      </c>
      <c r="F248" s="81" t="s">
        <v>2893</v>
      </c>
      <c r="G248" s="80">
        <v>1</v>
      </c>
      <c r="H248" s="82" t="s">
        <v>5136</v>
      </c>
      <c r="I248" s="82" t="s">
        <v>5137</v>
      </c>
      <c r="J248" s="83" t="s">
        <v>158</v>
      </c>
      <c r="K248" s="83"/>
      <c r="L248" s="86"/>
      <c r="M248" s="117"/>
      <c r="N248" s="106"/>
      <c r="O248" s="86" t="s">
        <v>380</v>
      </c>
      <c r="P248" s="86" t="s">
        <v>380</v>
      </c>
      <c r="Q248" s="86" t="s">
        <v>5128</v>
      </c>
      <c r="R248" s="83"/>
      <c r="S248" s="86"/>
      <c r="T248" s="87"/>
      <c r="U248" s="87"/>
      <c r="V248" s="87"/>
      <c r="W248" s="87"/>
      <c r="X248" s="87"/>
      <c r="Y248" s="87"/>
      <c r="Z248" s="87"/>
    </row>
    <row r="249" spans="1:26" ht="16.5" customHeight="1">
      <c r="A249" s="101" t="s">
        <v>5145</v>
      </c>
      <c r="B249" s="195" t="s">
        <v>5146</v>
      </c>
      <c r="C249" s="101" t="s">
        <v>5147</v>
      </c>
      <c r="D249" s="102" t="s">
        <v>5091</v>
      </c>
      <c r="E249" s="82" t="s">
        <v>5148</v>
      </c>
      <c r="F249" s="81" t="s">
        <v>2893</v>
      </c>
      <c r="G249" s="80">
        <v>1</v>
      </c>
      <c r="H249" s="82" t="s">
        <v>5151</v>
      </c>
      <c r="I249" s="82" t="s">
        <v>5094</v>
      </c>
      <c r="J249" s="83" t="s">
        <v>158</v>
      </c>
      <c r="K249" s="83"/>
      <c r="L249" s="86"/>
      <c r="M249" s="117"/>
      <c r="N249" s="106"/>
      <c r="O249" s="86" t="s">
        <v>380</v>
      </c>
      <c r="P249" s="86" t="s">
        <v>380</v>
      </c>
      <c r="Q249" s="86" t="s">
        <v>5154</v>
      </c>
      <c r="R249" s="83"/>
      <c r="S249" s="86"/>
      <c r="T249" s="87"/>
      <c r="U249" s="87"/>
      <c r="V249" s="87"/>
      <c r="W249" s="87"/>
      <c r="X249" s="87"/>
      <c r="Y249" s="87"/>
      <c r="Z249" s="87"/>
    </row>
    <row r="250" spans="1:26" ht="16.5" customHeight="1">
      <c r="A250" s="101" t="s">
        <v>5155</v>
      </c>
      <c r="B250" s="195" t="s">
        <v>5157</v>
      </c>
      <c r="C250" s="101" t="s">
        <v>5158</v>
      </c>
      <c r="D250" s="102" t="s">
        <v>5091</v>
      </c>
      <c r="E250" s="82" t="s">
        <v>5135</v>
      </c>
      <c r="F250" s="81" t="s">
        <v>2893</v>
      </c>
      <c r="G250" s="80">
        <v>1</v>
      </c>
      <c r="H250" s="82" t="s">
        <v>5136</v>
      </c>
      <c r="I250" s="82" t="s">
        <v>5137</v>
      </c>
      <c r="J250" s="83" t="s">
        <v>158</v>
      </c>
      <c r="K250" s="83"/>
      <c r="L250" s="86"/>
      <c r="M250" s="117"/>
      <c r="N250" s="106"/>
      <c r="O250" s="86" t="s">
        <v>380</v>
      </c>
      <c r="P250" s="86" t="s">
        <v>380</v>
      </c>
      <c r="Q250" s="86" t="s">
        <v>5154</v>
      </c>
      <c r="R250" s="83"/>
      <c r="S250" s="86"/>
      <c r="T250" s="87"/>
      <c r="U250" s="87"/>
      <c r="V250" s="87"/>
      <c r="W250" s="87"/>
      <c r="X250" s="87"/>
      <c r="Y250" s="87"/>
      <c r="Z250" s="87"/>
    </row>
    <row r="251" spans="1:26" ht="16.5" customHeight="1">
      <c r="A251" s="101" t="s">
        <v>5168</v>
      </c>
      <c r="B251" s="195" t="s">
        <v>5169</v>
      </c>
      <c r="C251" s="101" t="s">
        <v>5170</v>
      </c>
      <c r="D251" s="102" t="s">
        <v>5091</v>
      </c>
      <c r="E251" s="82" t="s">
        <v>5171</v>
      </c>
      <c r="F251" s="81" t="s">
        <v>2893</v>
      </c>
      <c r="G251" s="80">
        <v>1</v>
      </c>
      <c r="H251" s="82" t="s">
        <v>5172</v>
      </c>
      <c r="I251" s="82" t="s">
        <v>5094</v>
      </c>
      <c r="J251" s="83" t="s">
        <v>158</v>
      </c>
      <c r="K251" s="83"/>
      <c r="L251" s="86"/>
      <c r="M251" s="117"/>
      <c r="N251" s="106"/>
      <c r="O251" s="86" t="s">
        <v>380</v>
      </c>
      <c r="P251" s="86" t="s">
        <v>380</v>
      </c>
      <c r="Q251" s="86" t="s">
        <v>5179</v>
      </c>
      <c r="R251" s="83"/>
      <c r="S251" s="86"/>
      <c r="T251" s="87"/>
      <c r="U251" s="87"/>
      <c r="V251" s="87"/>
      <c r="W251" s="87"/>
      <c r="X251" s="87"/>
      <c r="Y251" s="87"/>
      <c r="Z251" s="87"/>
    </row>
    <row r="252" spans="1:26" ht="16.5" customHeight="1">
      <c r="A252" s="101" t="s">
        <v>5180</v>
      </c>
      <c r="B252" s="195" t="s">
        <v>5181</v>
      </c>
      <c r="C252" s="101" t="s">
        <v>5182</v>
      </c>
      <c r="D252" s="102" t="s">
        <v>5091</v>
      </c>
      <c r="E252" s="82" t="s">
        <v>5183</v>
      </c>
      <c r="F252" s="81" t="s">
        <v>2893</v>
      </c>
      <c r="G252" s="80">
        <v>1</v>
      </c>
      <c r="H252" s="82" t="s">
        <v>5185</v>
      </c>
      <c r="I252" s="82" t="s">
        <v>5186</v>
      </c>
      <c r="J252" s="83" t="s">
        <v>158</v>
      </c>
      <c r="K252" s="83"/>
      <c r="L252" s="86"/>
      <c r="M252" s="117"/>
      <c r="N252" s="106"/>
      <c r="O252" s="86" t="s">
        <v>380</v>
      </c>
      <c r="P252" s="86" t="s">
        <v>380</v>
      </c>
      <c r="Q252" s="86" t="s">
        <v>5191</v>
      </c>
      <c r="R252" s="83"/>
      <c r="S252" s="86"/>
      <c r="T252" s="87"/>
      <c r="U252" s="87"/>
      <c r="V252" s="87"/>
      <c r="W252" s="87"/>
      <c r="X252" s="87"/>
      <c r="Y252" s="87"/>
      <c r="Z252" s="87"/>
    </row>
    <row r="253" spans="1:26" ht="16.5" customHeight="1">
      <c r="A253" s="101" t="s">
        <v>5193</v>
      </c>
      <c r="B253" s="195" t="s">
        <v>5196</v>
      </c>
      <c r="C253" s="101" t="s">
        <v>5199</v>
      </c>
      <c r="D253" s="102" t="s">
        <v>5091</v>
      </c>
      <c r="E253" s="82" t="s">
        <v>5200</v>
      </c>
      <c r="F253" s="81" t="s">
        <v>2893</v>
      </c>
      <c r="G253" s="80">
        <v>1</v>
      </c>
      <c r="H253" s="82" t="s">
        <v>5202</v>
      </c>
      <c r="I253" s="82" t="s">
        <v>5186</v>
      </c>
      <c r="J253" s="83" t="s">
        <v>158</v>
      </c>
      <c r="K253" s="83"/>
      <c r="L253" s="86"/>
      <c r="M253" s="117"/>
      <c r="N253" s="106"/>
      <c r="O253" s="86" t="s">
        <v>380</v>
      </c>
      <c r="P253" s="86" t="s">
        <v>380</v>
      </c>
      <c r="Q253" s="86" t="s">
        <v>5206</v>
      </c>
      <c r="R253" s="83"/>
      <c r="S253" s="86"/>
      <c r="T253" s="87"/>
      <c r="U253" s="87"/>
      <c r="V253" s="87"/>
      <c r="W253" s="87"/>
      <c r="X253" s="87"/>
      <c r="Y253" s="87"/>
      <c r="Z253" s="87"/>
    </row>
    <row r="254" spans="1:26" ht="16.5" customHeight="1">
      <c r="A254" s="101" t="s">
        <v>5209</v>
      </c>
      <c r="B254" s="195" t="s">
        <v>5211</v>
      </c>
      <c r="C254" s="101" t="s">
        <v>5213</v>
      </c>
      <c r="D254" s="102" t="s">
        <v>5091</v>
      </c>
      <c r="E254" s="82" t="s">
        <v>5214</v>
      </c>
      <c r="F254" s="81" t="s">
        <v>2893</v>
      </c>
      <c r="G254" s="80">
        <v>1</v>
      </c>
      <c r="H254" s="82" t="s">
        <v>5216</v>
      </c>
      <c r="I254" s="82" t="s">
        <v>5186</v>
      </c>
      <c r="J254" s="83" t="s">
        <v>158</v>
      </c>
      <c r="K254" s="83"/>
      <c r="L254" s="86"/>
      <c r="M254" s="117"/>
      <c r="N254" s="106"/>
      <c r="O254" s="86" t="s">
        <v>380</v>
      </c>
      <c r="P254" s="86" t="s">
        <v>380</v>
      </c>
      <c r="Q254" s="86" t="s">
        <v>5220</v>
      </c>
      <c r="R254" s="83"/>
      <c r="S254" s="86"/>
      <c r="T254" s="87"/>
      <c r="U254" s="87"/>
      <c r="V254" s="87"/>
      <c r="W254" s="87"/>
      <c r="X254" s="87"/>
      <c r="Y254" s="87"/>
      <c r="Z254" s="87"/>
    </row>
    <row r="255" spans="1:26" ht="115.5" customHeight="1">
      <c r="A255" s="736" t="s">
        <v>5221</v>
      </c>
      <c r="B255" s="736" t="s">
        <v>5224</v>
      </c>
      <c r="C255" s="736" t="s">
        <v>5225</v>
      </c>
      <c r="D255" s="737" t="s">
        <v>5091</v>
      </c>
      <c r="E255" s="738" t="s">
        <v>5227</v>
      </c>
      <c r="F255" s="746" t="s">
        <v>2893</v>
      </c>
      <c r="G255" s="80">
        <v>1</v>
      </c>
      <c r="H255" s="738" t="s">
        <v>5228</v>
      </c>
      <c r="I255" s="82" t="s">
        <v>5232</v>
      </c>
      <c r="J255" s="83" t="s">
        <v>158</v>
      </c>
      <c r="K255" s="83"/>
      <c r="L255" s="734"/>
      <c r="M255" s="117"/>
      <c r="N255" s="106"/>
      <c r="O255" s="86" t="s">
        <v>380</v>
      </c>
      <c r="P255" s="86" t="s">
        <v>380</v>
      </c>
      <c r="Q255" s="86" t="s">
        <v>5238</v>
      </c>
      <c r="R255" s="83"/>
      <c r="S255" s="86"/>
      <c r="T255" s="87"/>
      <c r="U255" s="87"/>
      <c r="V255" s="87"/>
      <c r="W255" s="87"/>
      <c r="X255" s="87"/>
      <c r="Y255" s="87"/>
      <c r="Z255" s="87"/>
    </row>
    <row r="256" spans="1:26" ht="16.5" customHeight="1">
      <c r="A256" s="666"/>
      <c r="B256" s="666"/>
      <c r="C256" s="666"/>
      <c r="D256" s="666"/>
      <c r="E256" s="666"/>
      <c r="F256" s="666"/>
      <c r="G256" s="80">
        <v>2</v>
      </c>
      <c r="H256" s="666"/>
      <c r="I256" s="82" t="s">
        <v>5241</v>
      </c>
      <c r="J256" s="83"/>
      <c r="K256" s="83"/>
      <c r="L256" s="666"/>
      <c r="M256" s="117"/>
      <c r="N256" s="106"/>
      <c r="O256" s="86" t="s">
        <v>380</v>
      </c>
      <c r="P256" s="86" t="s">
        <v>380</v>
      </c>
      <c r="Q256" s="86" t="s">
        <v>380</v>
      </c>
      <c r="R256" s="83"/>
      <c r="S256" s="86"/>
      <c r="T256" s="87"/>
      <c r="U256" s="87"/>
      <c r="V256" s="87"/>
      <c r="W256" s="87"/>
      <c r="X256" s="87"/>
      <c r="Y256" s="87"/>
      <c r="Z256" s="87"/>
    </row>
    <row r="257" spans="1:26" ht="115.5" customHeight="1">
      <c r="A257" s="736" t="s">
        <v>5246</v>
      </c>
      <c r="B257" s="736" t="s">
        <v>5249</v>
      </c>
      <c r="C257" s="736" t="s">
        <v>5250</v>
      </c>
      <c r="D257" s="737" t="s">
        <v>5091</v>
      </c>
      <c r="E257" s="737" t="s">
        <v>5254</v>
      </c>
      <c r="F257" s="746" t="s">
        <v>2893</v>
      </c>
      <c r="G257" s="80">
        <v>1</v>
      </c>
      <c r="H257" s="82" t="s">
        <v>5255</v>
      </c>
      <c r="I257" s="82" t="s">
        <v>5256</v>
      </c>
      <c r="J257" s="83" t="s">
        <v>158</v>
      </c>
      <c r="K257" s="83"/>
      <c r="L257" s="734"/>
      <c r="M257" s="117"/>
      <c r="N257" s="106"/>
      <c r="O257" s="86" t="s">
        <v>380</v>
      </c>
      <c r="P257" s="86" t="s">
        <v>380</v>
      </c>
      <c r="Q257" s="86" t="s">
        <v>5259</v>
      </c>
      <c r="R257" s="83"/>
      <c r="S257" s="86"/>
      <c r="T257" s="87"/>
      <c r="U257" s="87"/>
      <c r="V257" s="87"/>
      <c r="W257" s="87"/>
      <c r="X257" s="87"/>
      <c r="Y257" s="87"/>
      <c r="Z257" s="87"/>
    </row>
    <row r="258" spans="1:26" ht="16.5" customHeight="1">
      <c r="A258" s="665"/>
      <c r="B258" s="665"/>
      <c r="C258" s="665"/>
      <c r="D258" s="665"/>
      <c r="E258" s="665"/>
      <c r="F258" s="665"/>
      <c r="G258" s="80">
        <v>2</v>
      </c>
      <c r="H258" s="82" t="s">
        <v>5261</v>
      </c>
      <c r="I258" s="82" t="s">
        <v>5263</v>
      </c>
      <c r="J258" s="83" t="s">
        <v>158</v>
      </c>
      <c r="K258" s="83"/>
      <c r="L258" s="665"/>
      <c r="M258" s="117"/>
      <c r="N258" s="106"/>
      <c r="O258" s="86" t="s">
        <v>380</v>
      </c>
      <c r="P258" s="86" t="s">
        <v>380</v>
      </c>
      <c r="Q258" s="86" t="s">
        <v>5259</v>
      </c>
      <c r="R258" s="83"/>
      <c r="S258" s="86"/>
      <c r="T258" s="87"/>
      <c r="U258" s="87"/>
      <c r="V258" s="87"/>
      <c r="W258" s="87"/>
      <c r="X258" s="87"/>
      <c r="Y258" s="87"/>
      <c r="Z258" s="87"/>
    </row>
    <row r="259" spans="1:26" ht="16.5" customHeight="1">
      <c r="A259" s="665"/>
      <c r="B259" s="665"/>
      <c r="C259" s="665"/>
      <c r="D259" s="665"/>
      <c r="E259" s="665"/>
      <c r="F259" s="665"/>
      <c r="G259" s="80">
        <v>3</v>
      </c>
      <c r="H259" s="82" t="s">
        <v>5270</v>
      </c>
      <c r="I259" s="82" t="s">
        <v>5271</v>
      </c>
      <c r="J259" s="83" t="s">
        <v>158</v>
      </c>
      <c r="K259" s="83"/>
      <c r="L259" s="665"/>
      <c r="M259" s="117"/>
      <c r="N259" s="106"/>
      <c r="O259" s="86" t="s">
        <v>380</v>
      </c>
      <c r="P259" s="86" t="s">
        <v>380</v>
      </c>
      <c r="Q259" s="86" t="s">
        <v>5259</v>
      </c>
      <c r="R259" s="83"/>
      <c r="S259" s="86"/>
      <c r="T259" s="87"/>
      <c r="U259" s="87"/>
      <c r="V259" s="87"/>
      <c r="W259" s="87"/>
      <c r="X259" s="87"/>
      <c r="Y259" s="87"/>
      <c r="Z259" s="87"/>
    </row>
    <row r="260" spans="1:26" ht="16.5" customHeight="1">
      <c r="A260" s="666"/>
      <c r="B260" s="666"/>
      <c r="C260" s="666"/>
      <c r="D260" s="666"/>
      <c r="E260" s="666"/>
      <c r="F260" s="666"/>
      <c r="G260" s="80">
        <v>4</v>
      </c>
      <c r="H260" s="82" t="s">
        <v>5275</v>
      </c>
      <c r="I260" s="82" t="s">
        <v>5276</v>
      </c>
      <c r="J260" s="83" t="s">
        <v>158</v>
      </c>
      <c r="K260" s="83"/>
      <c r="L260" s="666"/>
      <c r="M260" s="117"/>
      <c r="N260" s="106"/>
      <c r="O260" s="86" t="s">
        <v>380</v>
      </c>
      <c r="P260" s="86" t="s">
        <v>380</v>
      </c>
      <c r="Q260" s="86" t="s">
        <v>5259</v>
      </c>
      <c r="R260" s="83"/>
      <c r="S260" s="86"/>
      <c r="T260" s="87"/>
      <c r="U260" s="87"/>
      <c r="V260" s="87"/>
      <c r="W260" s="87"/>
      <c r="X260" s="87"/>
      <c r="Y260" s="87"/>
      <c r="Z260" s="87"/>
    </row>
    <row r="261" spans="1:26" ht="16.5" customHeight="1">
      <c r="A261" s="101" t="s">
        <v>5282</v>
      </c>
      <c r="B261" s="195" t="s">
        <v>5287</v>
      </c>
      <c r="C261" s="101" t="s">
        <v>5288</v>
      </c>
      <c r="D261" s="102" t="s">
        <v>5091</v>
      </c>
      <c r="E261" s="81" t="s">
        <v>5289</v>
      </c>
      <c r="F261" s="81" t="s">
        <v>2893</v>
      </c>
      <c r="G261" s="80">
        <v>1</v>
      </c>
      <c r="H261" s="81" t="s">
        <v>5290</v>
      </c>
      <c r="I261" s="81" t="s">
        <v>5292</v>
      </c>
      <c r="J261" s="83" t="s">
        <v>158</v>
      </c>
      <c r="K261" s="83"/>
      <c r="L261" s="86"/>
      <c r="M261" s="117"/>
      <c r="N261" s="106"/>
      <c r="O261" s="86" t="s">
        <v>380</v>
      </c>
      <c r="P261" s="86" t="s">
        <v>380</v>
      </c>
      <c r="Q261" s="86" t="s">
        <v>5296</v>
      </c>
      <c r="R261" s="83"/>
      <c r="S261" s="86"/>
      <c r="T261" s="87"/>
      <c r="U261" s="87"/>
      <c r="V261" s="87"/>
      <c r="W261" s="87"/>
      <c r="X261" s="87"/>
      <c r="Y261" s="87"/>
      <c r="Z261" s="87"/>
    </row>
    <row r="262" spans="1:26" ht="16.5" customHeight="1">
      <c r="A262" s="101" t="s">
        <v>5297</v>
      </c>
      <c r="B262" s="195" t="s">
        <v>5299</v>
      </c>
      <c r="C262" s="101" t="s">
        <v>5300</v>
      </c>
      <c r="D262" s="102" t="s">
        <v>5091</v>
      </c>
      <c r="E262" s="82" t="s">
        <v>5301</v>
      </c>
      <c r="F262" s="81" t="s">
        <v>2893</v>
      </c>
      <c r="G262" s="80">
        <v>1</v>
      </c>
      <c r="H262" s="82" t="s">
        <v>5302</v>
      </c>
      <c r="I262" s="82" t="s">
        <v>5303</v>
      </c>
      <c r="J262" s="83" t="s">
        <v>158</v>
      </c>
      <c r="K262" s="83"/>
      <c r="L262" s="86"/>
      <c r="M262" s="117"/>
      <c r="N262" s="106"/>
      <c r="O262" s="86" t="s">
        <v>380</v>
      </c>
      <c r="P262" s="86" t="s">
        <v>380</v>
      </c>
      <c r="Q262" s="86" t="s">
        <v>5307</v>
      </c>
      <c r="R262" s="83"/>
      <c r="S262" s="86"/>
      <c r="T262" s="87"/>
      <c r="U262" s="87"/>
      <c r="V262" s="87"/>
      <c r="W262" s="87"/>
      <c r="X262" s="87"/>
      <c r="Y262" s="87"/>
      <c r="Z262" s="87"/>
    </row>
    <row r="263" spans="1:26" ht="16.5" customHeight="1">
      <c r="A263" s="101" t="s">
        <v>5308</v>
      </c>
      <c r="B263" s="195" t="s">
        <v>5313</v>
      </c>
      <c r="C263" s="101" t="s">
        <v>5315</v>
      </c>
      <c r="D263" s="102" t="s">
        <v>5091</v>
      </c>
      <c r="E263" s="82" t="s">
        <v>5317</v>
      </c>
      <c r="F263" s="81" t="s">
        <v>2893</v>
      </c>
      <c r="G263" s="80">
        <v>1</v>
      </c>
      <c r="H263" s="82" t="s">
        <v>5319</v>
      </c>
      <c r="I263" s="82" t="s">
        <v>5320</v>
      </c>
      <c r="J263" s="83" t="s">
        <v>158</v>
      </c>
      <c r="K263" s="83"/>
      <c r="L263" s="86"/>
      <c r="M263" s="117"/>
      <c r="N263" s="106"/>
      <c r="O263" s="86" t="s">
        <v>380</v>
      </c>
      <c r="P263" s="86" t="s">
        <v>380</v>
      </c>
      <c r="Q263" s="86" t="s">
        <v>5323</v>
      </c>
      <c r="R263" s="83"/>
      <c r="S263" s="86"/>
      <c r="T263" s="87"/>
      <c r="U263" s="87"/>
      <c r="V263" s="87"/>
      <c r="W263" s="87"/>
      <c r="X263" s="87"/>
      <c r="Y263" s="87"/>
      <c r="Z263" s="87"/>
    </row>
    <row r="264" spans="1:26" ht="16.5" customHeight="1">
      <c r="A264" s="101" t="s">
        <v>5328</v>
      </c>
      <c r="B264" s="195" t="s">
        <v>5329</v>
      </c>
      <c r="C264" s="101" t="s">
        <v>5330</v>
      </c>
      <c r="D264" s="102" t="s">
        <v>5091</v>
      </c>
      <c r="E264" s="82" t="s">
        <v>5331</v>
      </c>
      <c r="F264" s="81" t="s">
        <v>2893</v>
      </c>
      <c r="G264" s="80">
        <v>1</v>
      </c>
      <c r="H264" s="82" t="s">
        <v>5332</v>
      </c>
      <c r="I264" s="82" t="s">
        <v>5334</v>
      </c>
      <c r="J264" s="83" t="s">
        <v>158</v>
      </c>
      <c r="K264" s="83"/>
      <c r="L264" s="86"/>
      <c r="M264" s="83"/>
      <c r="N264" s="80"/>
      <c r="O264" s="86" t="s">
        <v>380</v>
      </c>
      <c r="P264" s="86" t="s">
        <v>380</v>
      </c>
      <c r="Q264" s="86" t="s">
        <v>5336</v>
      </c>
      <c r="R264" s="83"/>
      <c r="S264" s="86"/>
      <c r="T264" s="118"/>
      <c r="U264" s="118"/>
      <c r="V264" s="118"/>
      <c r="W264" s="118"/>
      <c r="X264" s="118"/>
      <c r="Y264" s="118"/>
      <c r="Z264" s="118"/>
    </row>
    <row r="265" spans="1:26" ht="16.5" customHeight="1">
      <c r="A265" s="101" t="s">
        <v>5340</v>
      </c>
      <c r="B265" s="195" t="s">
        <v>5342</v>
      </c>
      <c r="C265" s="101" t="s">
        <v>5343</v>
      </c>
      <c r="D265" s="102" t="s">
        <v>5091</v>
      </c>
      <c r="E265" s="82" t="s">
        <v>5345</v>
      </c>
      <c r="F265" s="81" t="s">
        <v>2893</v>
      </c>
      <c r="G265" s="80">
        <v>1</v>
      </c>
      <c r="H265" s="82" t="s">
        <v>5347</v>
      </c>
      <c r="I265" s="82" t="s">
        <v>5350</v>
      </c>
      <c r="J265" s="83" t="s">
        <v>158</v>
      </c>
      <c r="K265" s="83"/>
      <c r="L265" s="86"/>
      <c r="M265" s="83"/>
      <c r="N265" s="80"/>
      <c r="O265" s="86" t="s">
        <v>380</v>
      </c>
      <c r="P265" s="86" t="s">
        <v>380</v>
      </c>
      <c r="Q265" s="86" t="s">
        <v>5354</v>
      </c>
      <c r="R265" s="83"/>
      <c r="S265" s="86"/>
      <c r="T265" s="118"/>
      <c r="U265" s="118"/>
      <c r="V265" s="118"/>
      <c r="W265" s="118"/>
      <c r="X265" s="118"/>
      <c r="Y265" s="118"/>
      <c r="Z265" s="118"/>
    </row>
    <row r="266" spans="1:26" ht="16.5" customHeight="1">
      <c r="A266" s="101" t="s">
        <v>5359</v>
      </c>
      <c r="B266" s="195" t="s">
        <v>5360</v>
      </c>
      <c r="C266" s="101" t="s">
        <v>5361</v>
      </c>
      <c r="D266" s="102" t="s">
        <v>5091</v>
      </c>
      <c r="E266" s="82" t="s">
        <v>5362</v>
      </c>
      <c r="F266" s="81" t="s">
        <v>2893</v>
      </c>
      <c r="G266" s="80">
        <v>1</v>
      </c>
      <c r="H266" s="82" t="s">
        <v>5365</v>
      </c>
      <c r="I266" s="82" t="s">
        <v>5334</v>
      </c>
      <c r="J266" s="83" t="s">
        <v>158</v>
      </c>
      <c r="K266" s="83"/>
      <c r="L266" s="86"/>
      <c r="M266" s="83"/>
      <c r="N266" s="80"/>
      <c r="O266" s="86" t="s">
        <v>380</v>
      </c>
      <c r="P266" s="86" t="s">
        <v>380</v>
      </c>
      <c r="Q266" s="86" t="s">
        <v>5373</v>
      </c>
      <c r="R266" s="83"/>
      <c r="S266" s="86"/>
      <c r="T266" s="118"/>
      <c r="U266" s="118"/>
      <c r="V266" s="118"/>
      <c r="W266" s="118"/>
      <c r="X266" s="118"/>
      <c r="Y266" s="118"/>
      <c r="Z266" s="118"/>
    </row>
    <row r="267" spans="1:26" ht="16.5" customHeight="1">
      <c r="A267" s="72" t="s">
        <v>5375</v>
      </c>
      <c r="B267" s="245"/>
      <c r="C267" s="138"/>
      <c r="D267" s="146"/>
      <c r="E267" s="147"/>
      <c r="F267" s="147"/>
      <c r="G267" s="147"/>
      <c r="H267" s="146"/>
      <c r="I267" s="148"/>
      <c r="J267" s="147"/>
      <c r="K267" s="138"/>
      <c r="L267" s="72"/>
      <c r="M267" s="148"/>
      <c r="N267" s="1"/>
      <c r="O267" s="138"/>
      <c r="P267" s="138"/>
      <c r="Q267" s="138"/>
      <c r="R267" s="138"/>
      <c r="S267" s="138"/>
    </row>
    <row r="268" spans="1:26" ht="115.5" customHeight="1">
      <c r="A268" s="736" t="s">
        <v>3524</v>
      </c>
      <c r="B268" s="736" t="s">
        <v>5381</v>
      </c>
      <c r="C268" s="736" t="s">
        <v>5382</v>
      </c>
      <c r="D268" s="742" t="s">
        <v>5384</v>
      </c>
      <c r="E268" s="95" t="s">
        <v>5388</v>
      </c>
      <c r="F268" s="746" t="s">
        <v>2893</v>
      </c>
      <c r="G268" s="80">
        <v>1</v>
      </c>
      <c r="H268" s="95" t="s">
        <v>5389</v>
      </c>
      <c r="I268" s="82" t="s">
        <v>5390</v>
      </c>
      <c r="J268" s="83"/>
      <c r="K268" s="83"/>
      <c r="L268" s="734"/>
      <c r="M268" s="758" t="s">
        <v>5393</v>
      </c>
      <c r="N268" s="106"/>
      <c r="O268" s="86" t="s">
        <v>380</v>
      </c>
      <c r="P268" s="86" t="s">
        <v>380</v>
      </c>
      <c r="Q268" s="86" t="s">
        <v>380</v>
      </c>
      <c r="R268" s="83"/>
      <c r="S268" s="86" t="s">
        <v>379</v>
      </c>
      <c r="T268" s="87"/>
      <c r="U268" s="87"/>
      <c r="V268" s="87"/>
      <c r="W268" s="87"/>
      <c r="X268" s="87"/>
      <c r="Y268" s="87"/>
      <c r="Z268" s="87"/>
    </row>
    <row r="269" spans="1:26" ht="16.5" customHeight="1">
      <c r="A269" s="666"/>
      <c r="B269" s="666"/>
      <c r="C269" s="666"/>
      <c r="D269" s="666"/>
      <c r="E269" s="82" t="s">
        <v>1127</v>
      </c>
      <c r="F269" s="666"/>
      <c r="G269" s="80">
        <v>2</v>
      </c>
      <c r="H269" s="82" t="s">
        <v>5396</v>
      </c>
      <c r="I269" s="82" t="s">
        <v>5398</v>
      </c>
      <c r="J269" s="83"/>
      <c r="K269" s="83"/>
      <c r="L269" s="666"/>
      <c r="M269" s="665"/>
      <c r="N269" s="106"/>
      <c r="O269" s="86" t="s">
        <v>380</v>
      </c>
      <c r="P269" s="86" t="s">
        <v>380</v>
      </c>
      <c r="Q269" s="86" t="s">
        <v>380</v>
      </c>
      <c r="R269" s="83"/>
      <c r="S269" s="86" t="s">
        <v>379</v>
      </c>
      <c r="T269" s="87"/>
      <c r="U269" s="87"/>
      <c r="V269" s="87"/>
      <c r="W269" s="87"/>
      <c r="X269" s="87"/>
      <c r="Y269" s="87"/>
      <c r="Z269" s="87"/>
    </row>
    <row r="270" spans="1:26" ht="115.5" customHeight="1">
      <c r="A270" s="736" t="s">
        <v>5400</v>
      </c>
      <c r="B270" s="736" t="s">
        <v>5401</v>
      </c>
      <c r="C270" s="736" t="s">
        <v>5402</v>
      </c>
      <c r="D270" s="742" t="s">
        <v>5403</v>
      </c>
      <c r="E270" s="82" t="s">
        <v>5404</v>
      </c>
      <c r="F270" s="746" t="s">
        <v>2893</v>
      </c>
      <c r="G270" s="80">
        <v>1</v>
      </c>
      <c r="H270" s="82" t="s">
        <v>5389</v>
      </c>
      <c r="I270" s="82" t="s">
        <v>5409</v>
      </c>
      <c r="J270" s="83"/>
      <c r="K270" s="83"/>
      <c r="L270" s="734"/>
      <c r="M270" s="665"/>
      <c r="N270" s="106"/>
      <c r="O270" s="86" t="s">
        <v>380</v>
      </c>
      <c r="P270" s="86" t="s">
        <v>380</v>
      </c>
      <c r="Q270" s="86" t="s">
        <v>380</v>
      </c>
      <c r="R270" s="83"/>
      <c r="S270" s="86" t="s">
        <v>379</v>
      </c>
      <c r="T270" s="87"/>
      <c r="U270" s="87"/>
      <c r="V270" s="87"/>
      <c r="W270" s="87"/>
      <c r="X270" s="87"/>
      <c r="Y270" s="87"/>
      <c r="Z270" s="87"/>
    </row>
    <row r="271" spans="1:26" ht="16.5" customHeight="1">
      <c r="A271" s="666"/>
      <c r="B271" s="666"/>
      <c r="C271" s="666"/>
      <c r="D271" s="665"/>
      <c r="E271" s="82" t="s">
        <v>1136</v>
      </c>
      <c r="F271" s="666"/>
      <c r="G271" s="80">
        <v>2</v>
      </c>
      <c r="H271" s="82" t="s">
        <v>5411</v>
      </c>
      <c r="I271" s="82" t="s">
        <v>5412</v>
      </c>
      <c r="J271" s="83"/>
      <c r="K271" s="83"/>
      <c r="L271" s="666"/>
      <c r="M271" s="665"/>
      <c r="N271" s="106"/>
      <c r="O271" s="86" t="s">
        <v>380</v>
      </c>
      <c r="P271" s="86" t="s">
        <v>380</v>
      </c>
      <c r="Q271" s="86" t="s">
        <v>380</v>
      </c>
      <c r="R271" s="83"/>
      <c r="S271" s="86" t="s">
        <v>379</v>
      </c>
      <c r="T271" s="87"/>
      <c r="U271" s="87"/>
      <c r="V271" s="87"/>
      <c r="W271" s="87"/>
      <c r="X271" s="87"/>
      <c r="Y271" s="87"/>
      <c r="Z271" s="87"/>
    </row>
    <row r="272" spans="1:26" ht="16.5" customHeight="1">
      <c r="A272" s="736" t="s">
        <v>5415</v>
      </c>
      <c r="B272" s="736" t="s">
        <v>5416</v>
      </c>
      <c r="C272" s="736" t="s">
        <v>5418</v>
      </c>
      <c r="D272" s="742" t="s">
        <v>5421</v>
      </c>
      <c r="E272" s="82" t="s">
        <v>5425</v>
      </c>
      <c r="F272" s="746" t="s">
        <v>2893</v>
      </c>
      <c r="G272" s="80">
        <v>1</v>
      </c>
      <c r="H272" s="82" t="s">
        <v>5426</v>
      </c>
      <c r="I272" s="82" t="s">
        <v>5412</v>
      </c>
      <c r="J272" s="83"/>
      <c r="K272" s="83"/>
      <c r="L272" s="734"/>
      <c r="M272" s="665"/>
      <c r="N272" s="106"/>
      <c r="O272" s="86" t="s">
        <v>380</v>
      </c>
      <c r="P272" s="86" t="s">
        <v>380</v>
      </c>
      <c r="Q272" s="86" t="s">
        <v>380</v>
      </c>
      <c r="R272" s="83"/>
      <c r="S272" s="86" t="s">
        <v>379</v>
      </c>
      <c r="T272" s="87"/>
      <c r="U272" s="87"/>
      <c r="V272" s="87"/>
      <c r="W272" s="87"/>
      <c r="X272" s="87"/>
      <c r="Y272" s="87"/>
      <c r="Z272" s="87"/>
    </row>
    <row r="273" spans="1:26" ht="16.5" customHeight="1">
      <c r="A273" s="666"/>
      <c r="B273" s="666"/>
      <c r="C273" s="666"/>
      <c r="D273" s="666"/>
      <c r="E273" s="82" t="s">
        <v>462</v>
      </c>
      <c r="F273" s="666"/>
      <c r="G273" s="80">
        <v>2</v>
      </c>
      <c r="H273" s="82" t="s">
        <v>5432</v>
      </c>
      <c r="I273" s="82" t="s">
        <v>5433</v>
      </c>
      <c r="J273" s="83"/>
      <c r="K273" s="83"/>
      <c r="L273" s="666"/>
      <c r="M273" s="750"/>
      <c r="N273" s="106"/>
      <c r="O273" s="86" t="s">
        <v>380</v>
      </c>
      <c r="P273" s="86" t="s">
        <v>380</v>
      </c>
      <c r="Q273" s="86" t="s">
        <v>380</v>
      </c>
      <c r="R273" s="83"/>
      <c r="S273" s="86" t="s">
        <v>379</v>
      </c>
      <c r="T273" s="87"/>
      <c r="U273" s="87"/>
      <c r="V273" s="87"/>
      <c r="W273" s="87"/>
      <c r="X273" s="87"/>
      <c r="Y273" s="87"/>
      <c r="Z273" s="87"/>
    </row>
    <row r="274" spans="1:26" ht="115.5" customHeight="1">
      <c r="A274" s="736" t="s">
        <v>5438</v>
      </c>
      <c r="B274" s="753" t="s">
        <v>5439</v>
      </c>
      <c r="C274" s="736" t="s">
        <v>5440</v>
      </c>
      <c r="D274" s="756" t="s">
        <v>5442</v>
      </c>
      <c r="E274" s="740" t="s">
        <v>5444</v>
      </c>
      <c r="F274" s="746" t="s">
        <v>2893</v>
      </c>
      <c r="G274" s="80">
        <v>1</v>
      </c>
      <c r="H274" s="81" t="s">
        <v>5447</v>
      </c>
      <c r="I274" s="167" t="s">
        <v>5448</v>
      </c>
      <c r="J274" s="83"/>
      <c r="K274" s="83"/>
      <c r="L274" s="734"/>
      <c r="M274" s="117"/>
      <c r="N274" s="106"/>
      <c r="O274" s="86" t="s">
        <v>380</v>
      </c>
      <c r="P274" s="86" t="s">
        <v>380</v>
      </c>
      <c r="Q274" s="86" t="s">
        <v>380</v>
      </c>
      <c r="R274" s="83"/>
      <c r="S274" s="86"/>
      <c r="T274" s="87"/>
      <c r="U274" s="87"/>
      <c r="V274" s="87"/>
      <c r="W274" s="87"/>
      <c r="X274" s="87"/>
      <c r="Y274" s="87"/>
      <c r="Z274" s="87"/>
    </row>
    <row r="275" spans="1:26" ht="16.5" customHeight="1">
      <c r="A275" s="665"/>
      <c r="B275" s="754"/>
      <c r="C275" s="665"/>
      <c r="D275" s="665"/>
      <c r="E275" s="665"/>
      <c r="F275" s="665"/>
      <c r="G275" s="80">
        <v>2</v>
      </c>
      <c r="H275" s="81" t="s">
        <v>5456</v>
      </c>
      <c r="I275" s="167" t="s">
        <v>5457</v>
      </c>
      <c r="J275" s="83"/>
      <c r="K275" s="83"/>
      <c r="L275" s="665"/>
      <c r="M275" s="117"/>
      <c r="N275" s="106"/>
      <c r="O275" s="86" t="s">
        <v>380</v>
      </c>
      <c r="P275" s="86" t="s">
        <v>380</v>
      </c>
      <c r="Q275" s="86" t="s">
        <v>380</v>
      </c>
      <c r="R275" s="83"/>
      <c r="S275" s="86"/>
      <c r="T275" s="87"/>
      <c r="U275" s="87"/>
      <c r="V275" s="87"/>
      <c r="W275" s="87"/>
      <c r="X275" s="87"/>
      <c r="Y275" s="87"/>
      <c r="Z275" s="87"/>
    </row>
    <row r="276" spans="1:26" ht="16.5" customHeight="1">
      <c r="A276" s="665"/>
      <c r="B276" s="754"/>
      <c r="C276" s="665"/>
      <c r="D276" s="665"/>
      <c r="E276" s="665"/>
      <c r="F276" s="665"/>
      <c r="G276" s="80">
        <v>3</v>
      </c>
      <c r="H276" s="81" t="s">
        <v>5463</v>
      </c>
      <c r="I276" s="167" t="s">
        <v>5448</v>
      </c>
      <c r="J276" s="83"/>
      <c r="K276" s="83"/>
      <c r="L276" s="665"/>
      <c r="M276" s="117"/>
      <c r="N276" s="106"/>
      <c r="O276" s="86" t="s">
        <v>380</v>
      </c>
      <c r="P276" s="86" t="s">
        <v>380</v>
      </c>
      <c r="Q276" s="86" t="s">
        <v>380</v>
      </c>
      <c r="R276" s="83"/>
      <c r="S276" s="86"/>
      <c r="T276" s="87"/>
      <c r="U276" s="87"/>
      <c r="V276" s="87"/>
      <c r="W276" s="87"/>
      <c r="X276" s="87"/>
      <c r="Y276" s="87"/>
      <c r="Z276" s="87"/>
    </row>
    <row r="277" spans="1:26" ht="16.5" customHeight="1">
      <c r="A277" s="666"/>
      <c r="B277" s="755"/>
      <c r="C277" s="666"/>
      <c r="D277" s="666"/>
      <c r="E277" s="666"/>
      <c r="F277" s="666"/>
      <c r="G277" s="80">
        <v>4</v>
      </c>
      <c r="H277" s="81" t="s">
        <v>5467</v>
      </c>
      <c r="I277" s="167" t="s">
        <v>5468</v>
      </c>
      <c r="J277" s="83"/>
      <c r="K277" s="83"/>
      <c r="L277" s="666"/>
      <c r="M277" s="117"/>
      <c r="N277" s="106"/>
      <c r="O277" s="86" t="s">
        <v>380</v>
      </c>
      <c r="P277" s="86" t="s">
        <v>380</v>
      </c>
      <c r="Q277" s="86" t="s">
        <v>380</v>
      </c>
      <c r="R277" s="83"/>
      <c r="S277" s="86"/>
      <c r="T277" s="87"/>
      <c r="U277" s="87"/>
      <c r="V277" s="87"/>
      <c r="W277" s="87"/>
      <c r="X277" s="87"/>
      <c r="Y277" s="87"/>
      <c r="Z277" s="87"/>
    </row>
    <row r="278" spans="1:26" ht="16.5" customHeight="1">
      <c r="A278" s="101" t="s">
        <v>5472</v>
      </c>
      <c r="B278" s="195" t="s">
        <v>5475</v>
      </c>
      <c r="C278" s="101" t="s">
        <v>5476</v>
      </c>
      <c r="D278" s="120" t="s">
        <v>5477</v>
      </c>
      <c r="E278" s="98" t="s">
        <v>5478</v>
      </c>
      <c r="F278" s="81" t="s">
        <v>2893</v>
      </c>
      <c r="G278" s="80">
        <v>1</v>
      </c>
      <c r="H278" s="81" t="s">
        <v>5479</v>
      </c>
      <c r="I278" s="167" t="s">
        <v>5480</v>
      </c>
      <c r="J278" s="83"/>
      <c r="K278" s="104"/>
      <c r="L278" s="86"/>
      <c r="M278" s="84"/>
      <c r="N278" s="223"/>
      <c r="O278" s="86" t="s">
        <v>380</v>
      </c>
      <c r="P278" s="86" t="s">
        <v>380</v>
      </c>
      <c r="Q278" s="86" t="s">
        <v>380</v>
      </c>
      <c r="R278" s="83"/>
      <c r="S278" s="86"/>
      <c r="T278" s="87"/>
      <c r="U278" s="87"/>
      <c r="V278" s="87"/>
      <c r="W278" s="87"/>
      <c r="X278" s="87"/>
      <c r="Y278" s="87"/>
      <c r="Z278" s="87"/>
    </row>
    <row r="279" spans="1:26" ht="16.5" customHeight="1">
      <c r="A279" s="101" t="s">
        <v>5485</v>
      </c>
      <c r="B279" s="195" t="s">
        <v>5486</v>
      </c>
      <c r="C279" s="101" t="s">
        <v>5487</v>
      </c>
      <c r="D279" s="120" t="s">
        <v>5477</v>
      </c>
      <c r="E279" s="98" t="s">
        <v>5488</v>
      </c>
      <c r="F279" s="81" t="s">
        <v>2893</v>
      </c>
      <c r="G279" s="80">
        <v>1</v>
      </c>
      <c r="H279" s="81" t="s">
        <v>5490</v>
      </c>
      <c r="I279" s="167" t="s">
        <v>5491</v>
      </c>
      <c r="J279" s="83"/>
      <c r="K279" s="104"/>
      <c r="L279" s="86"/>
      <c r="M279" s="84"/>
      <c r="N279" s="223"/>
      <c r="O279" s="86" t="s">
        <v>380</v>
      </c>
      <c r="P279" s="86" t="s">
        <v>380</v>
      </c>
      <c r="Q279" s="86" t="s">
        <v>380</v>
      </c>
      <c r="R279" s="83"/>
      <c r="S279" s="86"/>
      <c r="T279" s="87"/>
      <c r="U279" s="87"/>
      <c r="V279" s="87"/>
      <c r="W279" s="87"/>
      <c r="X279" s="87"/>
      <c r="Y279" s="87"/>
      <c r="Z279" s="87"/>
    </row>
    <row r="280" spans="1:26" ht="16.5" customHeight="1">
      <c r="A280" s="101" t="s">
        <v>5497</v>
      </c>
      <c r="B280" s="198" t="s">
        <v>5499</v>
      </c>
      <c r="C280" s="199" t="s">
        <v>5504</v>
      </c>
      <c r="D280" s="102" t="s">
        <v>5506</v>
      </c>
      <c r="E280" s="82" t="s">
        <v>312</v>
      </c>
      <c r="F280" s="81" t="s">
        <v>2893</v>
      </c>
      <c r="G280" s="80">
        <v>1</v>
      </c>
      <c r="H280" s="82" t="s">
        <v>5507</v>
      </c>
      <c r="I280" s="82" t="s">
        <v>5508</v>
      </c>
      <c r="J280" s="83"/>
      <c r="K280" s="83"/>
      <c r="L280" s="86"/>
      <c r="M280" s="117"/>
      <c r="N280" s="106"/>
      <c r="O280" s="86" t="s">
        <v>380</v>
      </c>
      <c r="P280" s="86" t="s">
        <v>380</v>
      </c>
      <c r="Q280" s="86" t="s">
        <v>380</v>
      </c>
      <c r="R280" s="83"/>
      <c r="S280" s="86"/>
      <c r="T280" s="87"/>
      <c r="U280" s="87"/>
      <c r="V280" s="87"/>
      <c r="W280" s="87"/>
      <c r="X280" s="87"/>
      <c r="Y280" s="87"/>
      <c r="Z280" s="87"/>
    </row>
    <row r="281" spans="1:26" ht="16.5" customHeight="1">
      <c r="A281" s="101" t="s">
        <v>5509</v>
      </c>
      <c r="B281" s="198" t="s">
        <v>5510</v>
      </c>
      <c r="C281" s="199" t="s">
        <v>5512</v>
      </c>
      <c r="D281" s="102" t="s">
        <v>5506</v>
      </c>
      <c r="E281" s="82" t="s">
        <v>3148</v>
      </c>
      <c r="F281" s="81" t="s">
        <v>2893</v>
      </c>
      <c r="G281" s="80">
        <v>1</v>
      </c>
      <c r="H281" s="82" t="s">
        <v>5517</v>
      </c>
      <c r="I281" s="82" t="s">
        <v>5518</v>
      </c>
      <c r="J281" s="83" t="s">
        <v>158</v>
      </c>
      <c r="K281" s="83"/>
      <c r="L281" s="86"/>
      <c r="M281" s="117"/>
      <c r="N281" s="106"/>
      <c r="O281" s="86" t="s">
        <v>380</v>
      </c>
      <c r="P281" s="86" t="s">
        <v>380</v>
      </c>
      <c r="Q281" s="86" t="s">
        <v>5519</v>
      </c>
      <c r="R281" s="83"/>
      <c r="S281" s="86"/>
      <c r="T281" s="87"/>
      <c r="U281" s="87"/>
      <c r="V281" s="87"/>
      <c r="W281" s="87"/>
      <c r="X281" s="87"/>
      <c r="Y281" s="87"/>
      <c r="Z281" s="87"/>
    </row>
    <row r="282" spans="1:26" ht="16.5" customHeight="1">
      <c r="A282" s="101" t="s">
        <v>5520</v>
      </c>
      <c r="B282" s="198" t="s">
        <v>5521</v>
      </c>
      <c r="C282" s="199" t="s">
        <v>5524</v>
      </c>
      <c r="D282" s="102" t="s">
        <v>5506</v>
      </c>
      <c r="E282" s="82" t="s">
        <v>5525</v>
      </c>
      <c r="F282" s="81" t="s">
        <v>2893</v>
      </c>
      <c r="G282" s="80">
        <v>1</v>
      </c>
      <c r="H282" s="82" t="s">
        <v>5526</v>
      </c>
      <c r="I282" s="82" t="s">
        <v>5527</v>
      </c>
      <c r="J282" s="83"/>
      <c r="K282" s="83"/>
      <c r="L282" s="86"/>
      <c r="M282" s="117"/>
      <c r="N282" s="106"/>
      <c r="O282" s="86" t="s">
        <v>380</v>
      </c>
      <c r="P282" s="86" t="s">
        <v>380</v>
      </c>
      <c r="Q282" s="86" t="s">
        <v>380</v>
      </c>
      <c r="R282" s="83"/>
      <c r="S282" s="86"/>
      <c r="T282" s="87"/>
      <c r="U282" s="87"/>
      <c r="V282" s="87"/>
      <c r="W282" s="87"/>
      <c r="X282" s="87"/>
      <c r="Y282" s="87"/>
      <c r="Z282" s="87"/>
    </row>
    <row r="283" spans="1:26" ht="16.5" customHeight="1">
      <c r="A283" s="101" t="s">
        <v>5532</v>
      </c>
      <c r="B283" s="198" t="s">
        <v>5533</v>
      </c>
      <c r="C283" s="199" t="s">
        <v>5534</v>
      </c>
      <c r="D283" s="102" t="s">
        <v>5506</v>
      </c>
      <c r="E283" s="82" t="s">
        <v>5535</v>
      </c>
      <c r="F283" s="81" t="s">
        <v>2893</v>
      </c>
      <c r="G283" s="80">
        <v>1</v>
      </c>
      <c r="H283" s="82" t="s">
        <v>5536</v>
      </c>
      <c r="I283" s="82" t="s">
        <v>5537</v>
      </c>
      <c r="J283" s="83"/>
      <c r="K283" s="83"/>
      <c r="L283" s="86"/>
      <c r="M283" s="117"/>
      <c r="N283" s="106"/>
      <c r="O283" s="86" t="s">
        <v>380</v>
      </c>
      <c r="P283" s="86" t="s">
        <v>380</v>
      </c>
      <c r="Q283" s="86" t="s">
        <v>380</v>
      </c>
      <c r="R283" s="83"/>
      <c r="S283" s="86"/>
      <c r="T283" s="87"/>
      <c r="U283" s="87"/>
      <c r="V283" s="87"/>
      <c r="W283" s="87"/>
      <c r="X283" s="87"/>
      <c r="Y283" s="87"/>
      <c r="Z283" s="87"/>
    </row>
    <row r="284" spans="1:26" ht="16.5" customHeight="1">
      <c r="A284" s="101" t="s">
        <v>5539</v>
      </c>
      <c r="B284" s="198" t="s">
        <v>5540</v>
      </c>
      <c r="C284" s="199" t="s">
        <v>5541</v>
      </c>
      <c r="D284" s="102" t="s">
        <v>5506</v>
      </c>
      <c r="E284" s="82" t="s">
        <v>5542</v>
      </c>
      <c r="F284" s="81" t="s">
        <v>2893</v>
      </c>
      <c r="G284" s="80">
        <v>1</v>
      </c>
      <c r="H284" s="82" t="s">
        <v>5543</v>
      </c>
      <c r="I284" s="82" t="s">
        <v>5537</v>
      </c>
      <c r="J284" s="83"/>
      <c r="K284" s="83"/>
      <c r="L284" s="86"/>
      <c r="M284" s="117"/>
      <c r="N284" s="106"/>
      <c r="O284" s="86" t="s">
        <v>380</v>
      </c>
      <c r="P284" s="86" t="s">
        <v>380</v>
      </c>
      <c r="Q284" s="86" t="s">
        <v>380</v>
      </c>
      <c r="R284" s="83"/>
      <c r="S284" s="86"/>
      <c r="T284" s="87"/>
      <c r="U284" s="87"/>
      <c r="V284" s="87"/>
      <c r="W284" s="87"/>
      <c r="X284" s="87"/>
      <c r="Y284" s="87"/>
      <c r="Z284" s="87"/>
    </row>
    <row r="285" spans="1:26" ht="16.5" customHeight="1">
      <c r="A285" s="101" t="s">
        <v>5545</v>
      </c>
      <c r="B285" s="198" t="s">
        <v>5546</v>
      </c>
      <c r="C285" s="199" t="s">
        <v>5547</v>
      </c>
      <c r="D285" s="102" t="s">
        <v>5506</v>
      </c>
      <c r="E285" s="82" t="s">
        <v>5549</v>
      </c>
      <c r="F285" s="81" t="s">
        <v>2893</v>
      </c>
      <c r="G285" s="80">
        <v>1</v>
      </c>
      <c r="H285" s="82" t="s">
        <v>5550</v>
      </c>
      <c r="I285" s="82" t="s">
        <v>5537</v>
      </c>
      <c r="J285" s="83"/>
      <c r="K285" s="83"/>
      <c r="L285" s="86"/>
      <c r="M285" s="117"/>
      <c r="N285" s="106"/>
      <c r="O285" s="86" t="s">
        <v>380</v>
      </c>
      <c r="P285" s="86" t="s">
        <v>380</v>
      </c>
      <c r="Q285" s="86" t="s">
        <v>380</v>
      </c>
      <c r="R285" s="83"/>
      <c r="S285" s="86"/>
      <c r="T285" s="87"/>
      <c r="U285" s="87"/>
      <c r="V285" s="87"/>
      <c r="W285" s="87"/>
      <c r="X285" s="87"/>
      <c r="Y285" s="87"/>
      <c r="Z285" s="87"/>
    </row>
    <row r="286" spans="1:26" ht="16.5" customHeight="1">
      <c r="A286" s="101" t="s">
        <v>5552</v>
      </c>
      <c r="B286" s="198" t="s">
        <v>5554</v>
      </c>
      <c r="C286" s="199" t="s">
        <v>5555</v>
      </c>
      <c r="D286" s="102" t="s">
        <v>5506</v>
      </c>
      <c r="E286" s="82" t="s">
        <v>3158</v>
      </c>
      <c r="F286" s="81" t="s">
        <v>2893</v>
      </c>
      <c r="G286" s="80">
        <v>1</v>
      </c>
      <c r="H286" s="82" t="s">
        <v>5556</v>
      </c>
      <c r="I286" s="82" t="s">
        <v>5557</v>
      </c>
      <c r="J286" s="83" t="s">
        <v>158</v>
      </c>
      <c r="K286" s="83"/>
      <c r="L286" s="86"/>
      <c r="M286" s="117"/>
      <c r="N286" s="106"/>
      <c r="O286" s="86" t="s">
        <v>380</v>
      </c>
      <c r="P286" s="86" t="s">
        <v>380</v>
      </c>
      <c r="Q286" s="86" t="s">
        <v>5558</v>
      </c>
      <c r="R286" s="83"/>
      <c r="S286" s="86"/>
      <c r="T286" s="87"/>
      <c r="U286" s="87"/>
      <c r="V286" s="87"/>
      <c r="W286" s="87"/>
      <c r="X286" s="87"/>
      <c r="Y286" s="87"/>
      <c r="Z286" s="87"/>
    </row>
    <row r="287" spans="1:26" ht="16.5" customHeight="1">
      <c r="A287" s="101" t="s">
        <v>5559</v>
      </c>
      <c r="B287" s="198" t="s">
        <v>5560</v>
      </c>
      <c r="C287" s="199" t="s">
        <v>5561</v>
      </c>
      <c r="D287" s="102" t="s">
        <v>5506</v>
      </c>
      <c r="E287" s="82" t="s">
        <v>3164</v>
      </c>
      <c r="F287" s="81" t="s">
        <v>2893</v>
      </c>
      <c r="G287" s="80">
        <v>1</v>
      </c>
      <c r="H287" s="82" t="s">
        <v>5562</v>
      </c>
      <c r="I287" s="82" t="s">
        <v>5563</v>
      </c>
      <c r="J287" s="83"/>
      <c r="K287" s="83"/>
      <c r="L287" s="86"/>
      <c r="M287" s="117"/>
      <c r="N287" s="106"/>
      <c r="O287" s="86" t="s">
        <v>380</v>
      </c>
      <c r="P287" s="86" t="s">
        <v>380</v>
      </c>
      <c r="Q287" s="86" t="s">
        <v>380</v>
      </c>
      <c r="R287" s="83"/>
      <c r="S287" s="86"/>
      <c r="T287" s="87"/>
      <c r="U287" s="87"/>
      <c r="V287" s="87"/>
      <c r="W287" s="87"/>
      <c r="X287" s="87"/>
      <c r="Y287" s="87"/>
      <c r="Z287" s="87"/>
    </row>
    <row r="288" spans="1:26" ht="16.5" customHeight="1">
      <c r="A288" s="101" t="s">
        <v>5564</v>
      </c>
      <c r="B288" s="198" t="s">
        <v>5565</v>
      </c>
      <c r="C288" s="199" t="s">
        <v>5566</v>
      </c>
      <c r="D288" s="182" t="s">
        <v>5506</v>
      </c>
      <c r="E288" s="115" t="s">
        <v>5567</v>
      </c>
      <c r="F288" s="81" t="s">
        <v>2893</v>
      </c>
      <c r="G288" s="80">
        <v>1</v>
      </c>
      <c r="H288" s="100" t="s">
        <v>5570</v>
      </c>
      <c r="I288" s="81" t="s">
        <v>5571</v>
      </c>
      <c r="J288" s="83"/>
      <c r="K288" s="83"/>
      <c r="L288" s="86"/>
      <c r="M288" s="84"/>
      <c r="N288" s="106"/>
      <c r="O288" s="86" t="s">
        <v>380</v>
      </c>
      <c r="P288" s="86" t="s">
        <v>380</v>
      </c>
      <c r="Q288" s="86" t="s">
        <v>380</v>
      </c>
      <c r="R288" s="83"/>
      <c r="S288" s="86"/>
      <c r="T288" s="87"/>
      <c r="U288" s="87"/>
      <c r="V288" s="87"/>
      <c r="W288" s="87"/>
      <c r="X288" s="87"/>
      <c r="Y288" s="87"/>
      <c r="Z288" s="87"/>
    </row>
    <row r="289" spans="1:26" ht="16.5" customHeight="1">
      <c r="A289" s="101" t="s">
        <v>5572</v>
      </c>
      <c r="B289" s="198" t="s">
        <v>5573</v>
      </c>
      <c r="C289" s="199" t="s">
        <v>5574</v>
      </c>
      <c r="D289" s="182" t="s">
        <v>5506</v>
      </c>
      <c r="E289" s="115" t="s">
        <v>840</v>
      </c>
      <c r="F289" s="81" t="s">
        <v>2893</v>
      </c>
      <c r="G289" s="80">
        <v>1</v>
      </c>
      <c r="H289" s="100" t="s">
        <v>5578</v>
      </c>
      <c r="I289" s="81" t="s">
        <v>5571</v>
      </c>
      <c r="J289" s="83"/>
      <c r="K289" s="83"/>
      <c r="L289" s="86"/>
      <c r="M289" s="84"/>
      <c r="N289" s="106"/>
      <c r="O289" s="86" t="s">
        <v>380</v>
      </c>
      <c r="P289" s="86" t="s">
        <v>380</v>
      </c>
      <c r="Q289" s="86" t="s">
        <v>380</v>
      </c>
      <c r="R289" s="83"/>
      <c r="S289" s="86"/>
      <c r="T289" s="87"/>
      <c r="U289" s="87"/>
      <c r="V289" s="87"/>
      <c r="W289" s="87"/>
      <c r="X289" s="87"/>
      <c r="Y289" s="87"/>
      <c r="Z289" s="87"/>
    </row>
    <row r="290" spans="1:26" ht="16.5" customHeight="1">
      <c r="A290" s="101" t="s">
        <v>5585</v>
      </c>
      <c r="B290" s="198" t="s">
        <v>5587</v>
      </c>
      <c r="C290" s="199" t="s">
        <v>5588</v>
      </c>
      <c r="D290" s="182" t="s">
        <v>5506</v>
      </c>
      <c r="E290" s="115" t="s">
        <v>5589</v>
      </c>
      <c r="F290" s="81" t="s">
        <v>2893</v>
      </c>
      <c r="G290" s="80">
        <v>1</v>
      </c>
      <c r="H290" s="100" t="s">
        <v>5590</v>
      </c>
      <c r="I290" s="81" t="s">
        <v>5591</v>
      </c>
      <c r="J290" s="83"/>
      <c r="K290" s="83"/>
      <c r="L290" s="86"/>
      <c r="M290" s="84"/>
      <c r="N290" s="106"/>
      <c r="O290" s="86" t="s">
        <v>380</v>
      </c>
      <c r="P290" s="86" t="s">
        <v>380</v>
      </c>
      <c r="Q290" s="86" t="s">
        <v>380</v>
      </c>
      <c r="R290" s="83"/>
      <c r="S290" s="86"/>
      <c r="T290" s="87"/>
      <c r="U290" s="87"/>
      <c r="V290" s="87"/>
      <c r="W290" s="87"/>
      <c r="X290" s="87"/>
      <c r="Y290" s="87"/>
      <c r="Z290" s="87"/>
    </row>
    <row r="291" spans="1:26" ht="16.5" customHeight="1">
      <c r="A291" s="101" t="s">
        <v>5596</v>
      </c>
      <c r="B291" s="198" t="s">
        <v>5597</v>
      </c>
      <c r="C291" s="199" t="s">
        <v>5598</v>
      </c>
      <c r="D291" s="182" t="s">
        <v>5506</v>
      </c>
      <c r="E291" s="115" t="s">
        <v>532</v>
      </c>
      <c r="F291" s="81" t="s">
        <v>2893</v>
      </c>
      <c r="G291" s="80">
        <v>1</v>
      </c>
      <c r="H291" s="100" t="s">
        <v>5599</v>
      </c>
      <c r="I291" s="81" t="s">
        <v>5571</v>
      </c>
      <c r="J291" s="83"/>
      <c r="K291" s="83"/>
      <c r="L291" s="86"/>
      <c r="M291" s="117"/>
      <c r="N291" s="106"/>
      <c r="O291" s="86" t="s">
        <v>380</v>
      </c>
      <c r="P291" s="86" t="s">
        <v>380</v>
      </c>
      <c r="Q291" s="86" t="s">
        <v>380</v>
      </c>
      <c r="R291" s="83"/>
      <c r="S291" s="86"/>
      <c r="T291" s="118"/>
      <c r="U291" s="118"/>
      <c r="V291" s="118"/>
      <c r="W291" s="118"/>
      <c r="X291" s="118"/>
      <c r="Y291" s="118"/>
      <c r="Z291" s="118"/>
    </row>
    <row r="292" spans="1:26" ht="16.5" customHeight="1">
      <c r="A292" s="101" t="s">
        <v>5605</v>
      </c>
      <c r="B292" s="198" t="s">
        <v>5606</v>
      </c>
      <c r="C292" s="199" t="s">
        <v>5607</v>
      </c>
      <c r="D292" s="102" t="s">
        <v>5506</v>
      </c>
      <c r="E292" s="81" t="s">
        <v>525</v>
      </c>
      <c r="F292" s="81" t="s">
        <v>2893</v>
      </c>
      <c r="G292" s="80">
        <v>1</v>
      </c>
      <c r="H292" s="81" t="s">
        <v>5609</v>
      </c>
      <c r="I292" s="82" t="s">
        <v>5610</v>
      </c>
      <c r="J292" s="83"/>
      <c r="K292" s="83"/>
      <c r="L292" s="86"/>
      <c r="M292" s="117"/>
      <c r="N292" s="106"/>
      <c r="O292" s="86" t="s">
        <v>380</v>
      </c>
      <c r="P292" s="86" t="s">
        <v>380</v>
      </c>
      <c r="Q292" s="86" t="s">
        <v>380</v>
      </c>
      <c r="R292" s="83"/>
      <c r="S292" s="86"/>
      <c r="T292" s="118"/>
      <c r="U292" s="118"/>
      <c r="V292" s="118"/>
      <c r="W292" s="118"/>
      <c r="X292" s="118"/>
      <c r="Y292" s="118"/>
      <c r="Z292" s="118"/>
    </row>
    <row r="293" spans="1:26" ht="16.5" customHeight="1">
      <c r="A293" s="101" t="s">
        <v>5612</v>
      </c>
      <c r="B293" s="198" t="s">
        <v>5613</v>
      </c>
      <c r="C293" s="199" t="s">
        <v>5615</v>
      </c>
      <c r="D293" s="102" t="s">
        <v>5506</v>
      </c>
      <c r="E293" s="82" t="s">
        <v>852</v>
      </c>
      <c r="F293" s="81" t="s">
        <v>2893</v>
      </c>
      <c r="G293" s="80">
        <v>1</v>
      </c>
      <c r="H293" s="82" t="s">
        <v>5618</v>
      </c>
      <c r="I293" s="82" t="s">
        <v>5619</v>
      </c>
      <c r="J293" s="83" t="s">
        <v>158</v>
      </c>
      <c r="K293" s="83"/>
      <c r="L293" s="86"/>
      <c r="M293" s="117"/>
      <c r="N293" s="106"/>
      <c r="O293" s="86" t="s">
        <v>380</v>
      </c>
      <c r="P293" s="86" t="s">
        <v>380</v>
      </c>
      <c r="Q293" s="86" t="s">
        <v>5620</v>
      </c>
      <c r="R293" s="83"/>
      <c r="S293" s="86"/>
      <c r="T293" s="118"/>
      <c r="U293" s="118"/>
      <c r="V293" s="118"/>
      <c r="W293" s="118"/>
      <c r="X293" s="118"/>
      <c r="Y293" s="118"/>
      <c r="Z293" s="118"/>
    </row>
    <row r="294" spans="1:26" ht="16.5" customHeight="1">
      <c r="A294" s="101" t="s">
        <v>5622</v>
      </c>
      <c r="B294" s="198" t="s">
        <v>5625</v>
      </c>
      <c r="C294" s="199" t="s">
        <v>5627</v>
      </c>
      <c r="D294" s="102" t="s">
        <v>5506</v>
      </c>
      <c r="E294" s="82" t="s">
        <v>919</v>
      </c>
      <c r="F294" s="81" t="s">
        <v>2893</v>
      </c>
      <c r="G294" s="80">
        <v>1</v>
      </c>
      <c r="H294" s="82" t="s">
        <v>5628</v>
      </c>
      <c r="I294" s="82" t="s">
        <v>5630</v>
      </c>
      <c r="J294" s="83"/>
      <c r="K294" s="83"/>
      <c r="L294" s="86"/>
      <c r="M294" s="117"/>
      <c r="N294" s="106"/>
      <c r="O294" s="86" t="s">
        <v>380</v>
      </c>
      <c r="P294" s="86" t="s">
        <v>380</v>
      </c>
      <c r="Q294" s="86" t="s">
        <v>380</v>
      </c>
      <c r="R294" s="83"/>
      <c r="S294" s="86"/>
      <c r="T294" s="118"/>
      <c r="U294" s="118"/>
      <c r="V294" s="118"/>
      <c r="W294" s="118"/>
      <c r="X294" s="118"/>
      <c r="Y294" s="118"/>
      <c r="Z294" s="118"/>
    </row>
    <row r="295" spans="1:26" ht="16.5" customHeight="1">
      <c r="A295" s="101" t="s">
        <v>5638</v>
      </c>
      <c r="B295" s="198" t="s">
        <v>5640</v>
      </c>
      <c r="C295" s="199" t="s">
        <v>5641</v>
      </c>
      <c r="D295" s="102" t="s">
        <v>5506</v>
      </c>
      <c r="E295" s="82" t="s">
        <v>926</v>
      </c>
      <c r="F295" s="81" t="s">
        <v>2893</v>
      </c>
      <c r="G295" s="80">
        <v>1</v>
      </c>
      <c r="H295" s="82" t="s">
        <v>5642</v>
      </c>
      <c r="I295" s="82" t="s">
        <v>5630</v>
      </c>
      <c r="J295" s="83"/>
      <c r="K295" s="83"/>
      <c r="L295" s="86"/>
      <c r="M295" s="117"/>
      <c r="N295" s="106"/>
      <c r="O295" s="86" t="s">
        <v>380</v>
      </c>
      <c r="P295" s="86" t="s">
        <v>380</v>
      </c>
      <c r="Q295" s="86" t="s">
        <v>380</v>
      </c>
      <c r="R295" s="83"/>
      <c r="S295" s="86"/>
      <c r="T295" s="118"/>
      <c r="U295" s="118"/>
      <c r="V295" s="118"/>
      <c r="W295" s="118"/>
      <c r="X295" s="118"/>
      <c r="Y295" s="118"/>
      <c r="Z295" s="118"/>
    </row>
    <row r="296" spans="1:26" ht="16.5" customHeight="1">
      <c r="A296" s="101" t="s">
        <v>5646</v>
      </c>
      <c r="B296" s="198" t="s">
        <v>5647</v>
      </c>
      <c r="C296" s="199" t="s">
        <v>5648</v>
      </c>
      <c r="D296" s="102" t="s">
        <v>5506</v>
      </c>
      <c r="E296" s="82" t="s">
        <v>5649</v>
      </c>
      <c r="F296" s="81" t="s">
        <v>2893</v>
      </c>
      <c r="G296" s="80">
        <v>1</v>
      </c>
      <c r="H296" s="82" t="s">
        <v>5651</v>
      </c>
      <c r="I296" s="82" t="s">
        <v>5630</v>
      </c>
      <c r="J296" s="83"/>
      <c r="K296" s="83"/>
      <c r="L296" s="86"/>
      <c r="M296" s="117"/>
      <c r="N296" s="106"/>
      <c r="O296" s="86" t="s">
        <v>380</v>
      </c>
      <c r="P296" s="86" t="s">
        <v>380</v>
      </c>
      <c r="Q296" s="86" t="s">
        <v>380</v>
      </c>
      <c r="R296" s="83"/>
      <c r="S296" s="86"/>
      <c r="T296" s="118"/>
      <c r="U296" s="118"/>
      <c r="V296" s="118"/>
      <c r="W296" s="118"/>
      <c r="X296" s="118"/>
      <c r="Y296" s="118"/>
      <c r="Z296" s="118"/>
    </row>
    <row r="297" spans="1:26" ht="16.5" customHeight="1">
      <c r="A297" s="101" t="s">
        <v>5655</v>
      </c>
      <c r="B297" s="195" t="s">
        <v>5656</v>
      </c>
      <c r="C297" s="101" t="s">
        <v>5657</v>
      </c>
      <c r="D297" s="102" t="s">
        <v>5658</v>
      </c>
      <c r="E297" s="103" t="s">
        <v>5659</v>
      </c>
      <c r="F297" s="81" t="s">
        <v>2893</v>
      </c>
      <c r="G297" s="80">
        <v>1</v>
      </c>
      <c r="H297" s="82" t="s">
        <v>5663</v>
      </c>
      <c r="I297" s="103" t="s">
        <v>5664</v>
      </c>
      <c r="J297" s="83"/>
      <c r="K297" s="104"/>
      <c r="L297" s="86"/>
      <c r="M297" s="117"/>
      <c r="N297" s="85"/>
      <c r="O297" s="86" t="s">
        <v>380</v>
      </c>
      <c r="P297" s="86" t="s">
        <v>380</v>
      </c>
      <c r="Q297" s="86" t="s">
        <v>380</v>
      </c>
      <c r="R297" s="83"/>
      <c r="S297" s="86"/>
      <c r="T297" s="118"/>
      <c r="U297" s="118"/>
      <c r="V297" s="118"/>
      <c r="W297" s="118"/>
      <c r="X297" s="118"/>
      <c r="Y297" s="118"/>
      <c r="Z297" s="118"/>
    </row>
    <row r="298" spans="1:26" ht="16.5" customHeight="1">
      <c r="A298" s="101" t="s">
        <v>5666</v>
      </c>
      <c r="B298" s="195" t="s">
        <v>5667</v>
      </c>
      <c r="C298" s="101" t="s">
        <v>5668</v>
      </c>
      <c r="D298" s="102" t="s">
        <v>5658</v>
      </c>
      <c r="E298" s="103" t="s">
        <v>5669</v>
      </c>
      <c r="F298" s="81" t="s">
        <v>2893</v>
      </c>
      <c r="G298" s="80">
        <v>1</v>
      </c>
      <c r="H298" s="82" t="s">
        <v>5670</v>
      </c>
      <c r="I298" s="103" t="s">
        <v>5664</v>
      </c>
      <c r="J298" s="83"/>
      <c r="K298" s="104"/>
      <c r="L298" s="86"/>
      <c r="M298" s="117"/>
      <c r="N298" s="85"/>
      <c r="O298" s="86" t="s">
        <v>380</v>
      </c>
      <c r="P298" s="86" t="s">
        <v>380</v>
      </c>
      <c r="Q298" s="86" t="s">
        <v>380</v>
      </c>
      <c r="R298" s="83"/>
      <c r="S298" s="86"/>
      <c r="T298" s="118"/>
      <c r="U298" s="118"/>
      <c r="V298" s="118"/>
      <c r="W298" s="118"/>
      <c r="X298" s="118"/>
      <c r="Y298" s="118"/>
      <c r="Z298" s="118"/>
    </row>
    <row r="299" spans="1:26" ht="115.5" customHeight="1">
      <c r="A299" s="26" t="s">
        <v>5673</v>
      </c>
      <c r="B299" s="101" t="s">
        <v>5674</v>
      </c>
      <c r="C299" s="101" t="s">
        <v>5676</v>
      </c>
      <c r="D299" s="102" t="s">
        <v>5677</v>
      </c>
      <c r="E299" s="171" t="s">
        <v>5678</v>
      </c>
      <c r="F299" s="98" t="s">
        <v>2893</v>
      </c>
      <c r="G299" s="80">
        <v>1</v>
      </c>
      <c r="H299" s="167" t="s">
        <v>5679</v>
      </c>
      <c r="I299" s="171" t="s">
        <v>5680</v>
      </c>
      <c r="J299" s="83" t="s">
        <v>158</v>
      </c>
      <c r="K299" s="104"/>
      <c r="L299" s="86"/>
      <c r="M299" s="237"/>
      <c r="N299" s="85"/>
      <c r="O299" s="86" t="s">
        <v>380</v>
      </c>
      <c r="P299" s="86" t="s">
        <v>380</v>
      </c>
      <c r="Q299" s="105" t="s">
        <v>5681</v>
      </c>
      <c r="R299" s="83"/>
      <c r="S299" s="86"/>
      <c r="T299" s="118"/>
      <c r="U299" s="118"/>
      <c r="V299" s="118"/>
      <c r="W299" s="118"/>
      <c r="X299" s="118"/>
      <c r="Y299" s="118"/>
      <c r="Z299" s="118"/>
    </row>
    <row r="300" spans="1:26" ht="16.5" customHeight="1">
      <c r="A300" s="26" t="s">
        <v>5683</v>
      </c>
      <c r="B300" s="101" t="s">
        <v>5684</v>
      </c>
      <c r="C300" s="101" t="s">
        <v>5685</v>
      </c>
      <c r="D300" s="102" t="s">
        <v>5677</v>
      </c>
      <c r="E300" s="171" t="s">
        <v>5686</v>
      </c>
      <c r="F300" s="98" t="s">
        <v>2893</v>
      </c>
      <c r="G300" s="80">
        <v>1</v>
      </c>
      <c r="H300" s="167" t="s">
        <v>5687</v>
      </c>
      <c r="I300" s="171" t="s">
        <v>5688</v>
      </c>
      <c r="J300" s="83" t="s">
        <v>158</v>
      </c>
      <c r="K300" s="104"/>
      <c r="L300" s="86"/>
      <c r="M300" s="237"/>
      <c r="N300" s="85"/>
      <c r="O300" s="86" t="s">
        <v>380</v>
      </c>
      <c r="P300" s="86" t="s">
        <v>380</v>
      </c>
      <c r="Q300" s="105" t="s">
        <v>5690</v>
      </c>
      <c r="R300" s="83"/>
      <c r="S300" s="86"/>
      <c r="T300" s="118"/>
      <c r="U300" s="118"/>
      <c r="V300" s="118"/>
      <c r="W300" s="118"/>
      <c r="X300" s="118"/>
      <c r="Y300" s="118"/>
      <c r="Z300" s="118"/>
    </row>
    <row r="301" spans="1:26" ht="16.5" customHeight="1">
      <c r="A301" s="101" t="s">
        <v>5692</v>
      </c>
      <c r="B301" s="195" t="s">
        <v>5694</v>
      </c>
      <c r="C301" s="101" t="s">
        <v>5696</v>
      </c>
      <c r="D301" s="102" t="s">
        <v>5698</v>
      </c>
      <c r="E301" s="189" t="s">
        <v>5699</v>
      </c>
      <c r="F301" s="81" t="s">
        <v>2893</v>
      </c>
      <c r="G301" s="80">
        <v>1</v>
      </c>
      <c r="H301" s="189" t="s">
        <v>5701</v>
      </c>
      <c r="I301" s="189" t="s">
        <v>5702</v>
      </c>
      <c r="J301" s="83"/>
      <c r="K301" s="86"/>
      <c r="L301" s="86"/>
      <c r="M301" s="86" t="s">
        <v>5705</v>
      </c>
      <c r="N301" s="4"/>
      <c r="O301" s="86" t="s">
        <v>380</v>
      </c>
      <c r="P301" s="86" t="s">
        <v>380</v>
      </c>
      <c r="Q301" s="86" t="s">
        <v>380</v>
      </c>
      <c r="R301" s="86"/>
      <c r="S301" s="86"/>
      <c r="T301" s="123"/>
      <c r="U301" s="123"/>
      <c r="V301" s="123"/>
      <c r="W301" s="123"/>
      <c r="X301" s="123"/>
      <c r="Y301" s="123"/>
      <c r="Z301" s="123"/>
    </row>
    <row r="302" spans="1:26" ht="16.5" customHeight="1">
      <c r="A302" s="101" t="s">
        <v>5706</v>
      </c>
      <c r="B302" s="195" t="s">
        <v>5707</v>
      </c>
      <c r="C302" s="101" t="s">
        <v>5708</v>
      </c>
      <c r="D302" s="102" t="s">
        <v>5709</v>
      </c>
      <c r="E302" s="129" t="s">
        <v>5710</v>
      </c>
      <c r="F302" s="81" t="s">
        <v>2893</v>
      </c>
      <c r="G302" s="80">
        <v>1</v>
      </c>
      <c r="H302" s="129" t="s">
        <v>5701</v>
      </c>
      <c r="I302" s="129" t="s">
        <v>5702</v>
      </c>
      <c r="J302" s="83"/>
      <c r="K302" s="86"/>
      <c r="L302" s="86"/>
      <c r="M302" s="86" t="s">
        <v>5705</v>
      </c>
      <c r="N302" s="4"/>
      <c r="O302" s="86" t="s">
        <v>380</v>
      </c>
      <c r="P302" s="86" t="s">
        <v>380</v>
      </c>
      <c r="Q302" s="86" t="s">
        <v>380</v>
      </c>
      <c r="R302" s="86"/>
      <c r="S302" s="86"/>
      <c r="T302" s="123"/>
      <c r="U302" s="123"/>
      <c r="V302" s="123"/>
      <c r="W302" s="123"/>
      <c r="X302" s="123"/>
      <c r="Y302" s="123"/>
      <c r="Z302" s="123"/>
    </row>
    <row r="303" spans="1:26" ht="16.5" customHeight="1">
      <c r="A303" s="101" t="s">
        <v>5716</v>
      </c>
      <c r="B303" s="195" t="s">
        <v>5717</v>
      </c>
      <c r="C303" s="101" t="s">
        <v>5718</v>
      </c>
      <c r="D303" s="102" t="s">
        <v>5719</v>
      </c>
      <c r="E303" s="129" t="s">
        <v>5720</v>
      </c>
      <c r="F303" s="81" t="s">
        <v>2893</v>
      </c>
      <c r="G303" s="80">
        <v>1</v>
      </c>
      <c r="H303" s="129" t="s">
        <v>5722</v>
      </c>
      <c r="I303" s="129" t="s">
        <v>5723</v>
      </c>
      <c r="J303" s="83"/>
      <c r="K303" s="86"/>
      <c r="L303" s="86"/>
      <c r="M303" s="86" t="s">
        <v>5705</v>
      </c>
      <c r="N303" s="4"/>
      <c r="O303" s="86" t="s">
        <v>380</v>
      </c>
      <c r="P303" s="86" t="s">
        <v>380</v>
      </c>
      <c r="Q303" s="86" t="s">
        <v>380</v>
      </c>
      <c r="R303" s="86"/>
      <c r="S303" s="86"/>
      <c r="T303" s="123"/>
      <c r="U303" s="123"/>
      <c r="V303" s="123"/>
      <c r="W303" s="123"/>
      <c r="X303" s="123"/>
      <c r="Y303" s="123"/>
      <c r="Z303" s="123"/>
    </row>
    <row r="304" spans="1:26" ht="115.5" customHeight="1">
      <c r="A304" s="743" t="s">
        <v>5726</v>
      </c>
      <c r="B304" s="743" t="s">
        <v>5727</v>
      </c>
      <c r="C304" s="743" t="s">
        <v>5729</v>
      </c>
      <c r="D304" s="744" t="s">
        <v>5730</v>
      </c>
      <c r="E304" s="740" t="s">
        <v>5733</v>
      </c>
      <c r="F304" s="746" t="s">
        <v>2893</v>
      </c>
      <c r="G304" s="80">
        <v>1</v>
      </c>
      <c r="H304" s="92" t="s">
        <v>5735</v>
      </c>
      <c r="I304" s="92" t="s">
        <v>5736</v>
      </c>
      <c r="J304" s="83" t="s">
        <v>158</v>
      </c>
      <c r="K304" s="86"/>
      <c r="L304" s="734"/>
      <c r="M304" s="760"/>
      <c r="N304" s="248"/>
      <c r="O304" s="86" t="s">
        <v>380</v>
      </c>
      <c r="P304" s="86" t="s">
        <v>380</v>
      </c>
      <c r="Q304" s="105" t="s">
        <v>5737</v>
      </c>
      <c r="R304" s="86"/>
      <c r="S304" s="86"/>
      <c r="T304" s="249"/>
      <c r="U304" s="249"/>
      <c r="V304" s="249"/>
      <c r="W304" s="249"/>
      <c r="X304" s="249"/>
      <c r="Y304" s="249"/>
      <c r="Z304" s="249"/>
    </row>
    <row r="305" spans="1:26" ht="39.75" customHeight="1">
      <c r="A305" s="665"/>
      <c r="B305" s="665"/>
      <c r="C305" s="665"/>
      <c r="D305" s="665"/>
      <c r="E305" s="665"/>
      <c r="F305" s="665"/>
      <c r="G305" s="80">
        <v>2</v>
      </c>
      <c r="H305" s="92" t="s">
        <v>5740</v>
      </c>
      <c r="I305" s="92" t="s">
        <v>5741</v>
      </c>
      <c r="J305" s="83" t="s">
        <v>158</v>
      </c>
      <c r="K305" s="86"/>
      <c r="L305" s="665"/>
      <c r="M305" s="665"/>
      <c r="N305" s="248"/>
      <c r="O305" s="86" t="s">
        <v>380</v>
      </c>
      <c r="P305" s="86" t="s">
        <v>380</v>
      </c>
      <c r="Q305" s="105" t="s">
        <v>5737</v>
      </c>
      <c r="R305" s="86"/>
      <c r="S305" s="86"/>
      <c r="T305" s="249"/>
      <c r="U305" s="249"/>
      <c r="V305" s="249"/>
      <c r="W305" s="249"/>
      <c r="X305" s="249"/>
      <c r="Y305" s="249"/>
      <c r="Z305" s="249"/>
    </row>
    <row r="306" spans="1:26" ht="48.75" customHeight="1">
      <c r="A306" s="665"/>
      <c r="B306" s="665"/>
      <c r="C306" s="665"/>
      <c r="D306" s="665"/>
      <c r="E306" s="665"/>
      <c r="F306" s="665"/>
      <c r="G306" s="80">
        <v>3</v>
      </c>
      <c r="H306" s="92" t="s">
        <v>5746</v>
      </c>
      <c r="I306" s="92" t="s">
        <v>5747</v>
      </c>
      <c r="J306" s="83" t="s">
        <v>158</v>
      </c>
      <c r="K306" s="86"/>
      <c r="L306" s="665"/>
      <c r="M306" s="666"/>
      <c r="N306" s="248"/>
      <c r="O306" s="86" t="s">
        <v>380</v>
      </c>
      <c r="P306" s="86" t="s">
        <v>380</v>
      </c>
      <c r="Q306" s="105" t="s">
        <v>5737</v>
      </c>
      <c r="R306" s="86"/>
      <c r="S306" s="86"/>
      <c r="T306" s="249"/>
      <c r="U306" s="249"/>
      <c r="V306" s="249"/>
      <c r="W306" s="249"/>
      <c r="X306" s="249"/>
      <c r="Y306" s="249"/>
      <c r="Z306" s="249"/>
    </row>
    <row r="307" spans="1:26" ht="48.75" customHeight="1">
      <c r="A307" s="666"/>
      <c r="B307" s="666"/>
      <c r="C307" s="666"/>
      <c r="D307" s="666"/>
      <c r="E307" s="666"/>
      <c r="F307" s="666"/>
      <c r="G307" s="80">
        <v>4</v>
      </c>
      <c r="H307" s="92" t="s">
        <v>5752</v>
      </c>
      <c r="I307" s="92" t="s">
        <v>5755</v>
      </c>
      <c r="J307" s="83" t="s">
        <v>158</v>
      </c>
      <c r="K307" s="86"/>
      <c r="L307" s="666"/>
      <c r="M307" s="250"/>
      <c r="N307" s="248"/>
      <c r="O307" s="86" t="s">
        <v>380</v>
      </c>
      <c r="P307" s="86" t="s">
        <v>380</v>
      </c>
      <c r="Q307" s="105" t="s">
        <v>5737</v>
      </c>
      <c r="R307" s="86"/>
      <c r="S307" s="86"/>
      <c r="T307" s="249"/>
      <c r="U307" s="249"/>
      <c r="V307" s="249"/>
      <c r="W307" s="249"/>
      <c r="X307" s="249"/>
      <c r="Y307" s="249"/>
      <c r="Z307" s="249"/>
    </row>
    <row r="308" spans="1:26" ht="115.5" customHeight="1">
      <c r="A308" s="743" t="s">
        <v>5758</v>
      </c>
      <c r="B308" s="743" t="s">
        <v>5760</v>
      </c>
      <c r="C308" s="743" t="s">
        <v>5761</v>
      </c>
      <c r="D308" s="744" t="s">
        <v>5763</v>
      </c>
      <c r="E308" s="740" t="s">
        <v>5764</v>
      </c>
      <c r="F308" s="746" t="s">
        <v>2893</v>
      </c>
      <c r="G308" s="80">
        <v>1</v>
      </c>
      <c r="H308" s="127" t="s">
        <v>5766</v>
      </c>
      <c r="I308" s="92" t="s">
        <v>5767</v>
      </c>
      <c r="J308" s="83" t="s">
        <v>158</v>
      </c>
      <c r="K308" s="86"/>
      <c r="L308" s="734"/>
      <c r="M308" s="250"/>
      <c r="N308" s="248"/>
      <c r="O308" s="86" t="s">
        <v>380</v>
      </c>
      <c r="P308" s="86" t="s">
        <v>380</v>
      </c>
      <c r="Q308" s="86" t="s">
        <v>5768</v>
      </c>
      <c r="R308" s="86"/>
      <c r="S308" s="86"/>
      <c r="T308" s="249"/>
      <c r="U308" s="249"/>
      <c r="V308" s="249"/>
      <c r="W308" s="249"/>
      <c r="X308" s="249"/>
      <c r="Y308" s="249"/>
      <c r="Z308" s="249"/>
    </row>
    <row r="309" spans="1:26" ht="16.5" customHeight="1">
      <c r="A309" s="665"/>
      <c r="B309" s="665"/>
      <c r="C309" s="665"/>
      <c r="D309" s="665"/>
      <c r="E309" s="665"/>
      <c r="F309" s="665"/>
      <c r="G309" s="80">
        <v>2</v>
      </c>
      <c r="H309" s="127" t="s">
        <v>5774</v>
      </c>
      <c r="I309" s="92" t="s">
        <v>5736</v>
      </c>
      <c r="J309" s="83" t="s">
        <v>158</v>
      </c>
      <c r="K309" s="86"/>
      <c r="L309" s="665"/>
      <c r="M309" s="250"/>
      <c r="N309" s="248"/>
      <c r="O309" s="86" t="s">
        <v>380</v>
      </c>
      <c r="P309" s="86" t="s">
        <v>380</v>
      </c>
      <c r="Q309" s="86" t="s">
        <v>5768</v>
      </c>
      <c r="R309" s="86"/>
      <c r="S309" s="86"/>
      <c r="T309" s="249"/>
      <c r="U309" s="249"/>
      <c r="V309" s="249"/>
      <c r="W309" s="249"/>
      <c r="X309" s="249"/>
      <c r="Y309" s="249"/>
      <c r="Z309" s="249"/>
    </row>
    <row r="310" spans="1:26" ht="16.5" customHeight="1">
      <c r="A310" s="665"/>
      <c r="B310" s="665"/>
      <c r="C310" s="665"/>
      <c r="D310" s="665"/>
      <c r="E310" s="665"/>
      <c r="F310" s="665"/>
      <c r="G310" s="80">
        <v>3</v>
      </c>
      <c r="H310" s="127" t="s">
        <v>5778</v>
      </c>
      <c r="I310" s="92" t="s">
        <v>5741</v>
      </c>
      <c r="J310" s="83" t="s">
        <v>158</v>
      </c>
      <c r="K310" s="86"/>
      <c r="L310" s="665"/>
      <c r="M310" s="250"/>
      <c r="N310" s="248"/>
      <c r="O310" s="86" t="s">
        <v>380</v>
      </c>
      <c r="P310" s="86" t="s">
        <v>380</v>
      </c>
      <c r="Q310" s="86" t="s">
        <v>5768</v>
      </c>
      <c r="R310" s="86"/>
      <c r="S310" s="86"/>
      <c r="T310" s="249"/>
      <c r="U310" s="249"/>
      <c r="V310" s="249"/>
      <c r="W310" s="249"/>
      <c r="X310" s="249"/>
      <c r="Y310" s="249"/>
      <c r="Z310" s="249"/>
    </row>
    <row r="311" spans="1:26" ht="16.5" customHeight="1">
      <c r="A311" s="666"/>
      <c r="B311" s="666"/>
      <c r="C311" s="666"/>
      <c r="D311" s="666"/>
      <c r="E311" s="666"/>
      <c r="F311" s="666"/>
      <c r="G311" s="80">
        <v>4</v>
      </c>
      <c r="H311" s="127" t="s">
        <v>5786</v>
      </c>
      <c r="I311" s="92" t="s">
        <v>5787</v>
      </c>
      <c r="J311" s="83" t="s">
        <v>158</v>
      </c>
      <c r="K311" s="86"/>
      <c r="L311" s="666"/>
      <c r="M311" s="250"/>
      <c r="N311" s="248"/>
      <c r="O311" s="86" t="s">
        <v>380</v>
      </c>
      <c r="P311" s="86" t="s">
        <v>380</v>
      </c>
      <c r="Q311" s="86" t="s">
        <v>5768</v>
      </c>
      <c r="R311" s="86"/>
      <c r="S311" s="86"/>
      <c r="T311" s="249"/>
      <c r="U311" s="249"/>
      <c r="V311" s="249"/>
      <c r="W311" s="249"/>
      <c r="X311" s="249"/>
      <c r="Y311" s="249"/>
      <c r="Z311" s="249"/>
    </row>
    <row r="312" spans="1:26" ht="16.5" customHeight="1">
      <c r="A312" s="101" t="s">
        <v>5791</v>
      </c>
      <c r="B312" s="198" t="s">
        <v>5792</v>
      </c>
      <c r="C312" s="199" t="s">
        <v>5795</v>
      </c>
      <c r="D312" s="102" t="s">
        <v>5797</v>
      </c>
      <c r="E312" s="92" t="s">
        <v>5798</v>
      </c>
      <c r="F312" s="81" t="s">
        <v>2893</v>
      </c>
      <c r="G312" s="80">
        <v>1</v>
      </c>
      <c r="H312" s="92" t="s">
        <v>5800</v>
      </c>
      <c r="I312" s="92" t="s">
        <v>5802</v>
      </c>
      <c r="J312" s="83"/>
      <c r="K312" s="86"/>
      <c r="L312" s="86"/>
      <c r="M312" s="86" t="s">
        <v>5705</v>
      </c>
      <c r="N312" s="4"/>
      <c r="O312" s="86" t="s">
        <v>380</v>
      </c>
      <c r="P312" s="86" t="s">
        <v>380</v>
      </c>
      <c r="Q312" s="86" t="s">
        <v>380</v>
      </c>
      <c r="R312" s="86"/>
      <c r="S312" s="86"/>
      <c r="T312" s="123"/>
      <c r="U312" s="123"/>
      <c r="V312" s="123"/>
      <c r="W312" s="123"/>
      <c r="X312" s="123"/>
      <c r="Y312" s="123"/>
      <c r="Z312" s="123"/>
    </row>
    <row r="313" spans="1:26" ht="16.5" customHeight="1">
      <c r="A313" s="101" t="s">
        <v>5810</v>
      </c>
      <c r="B313" s="198" t="s">
        <v>5812</v>
      </c>
      <c r="C313" s="199" t="s">
        <v>5813</v>
      </c>
      <c r="D313" s="102" t="s">
        <v>5814</v>
      </c>
      <c r="E313" s="92" t="s">
        <v>5816</v>
      </c>
      <c r="F313" s="81" t="s">
        <v>2893</v>
      </c>
      <c r="G313" s="80">
        <v>1</v>
      </c>
      <c r="H313" s="92" t="s">
        <v>5817</v>
      </c>
      <c r="I313" s="92" t="s">
        <v>5802</v>
      </c>
      <c r="J313" s="83"/>
      <c r="K313" s="86" t="s">
        <v>5705</v>
      </c>
      <c r="L313" s="86"/>
      <c r="M313" s="86" t="s">
        <v>5705</v>
      </c>
      <c r="N313" s="4"/>
      <c r="O313" s="86" t="s">
        <v>380</v>
      </c>
      <c r="P313" s="86" t="s">
        <v>380</v>
      </c>
      <c r="Q313" s="86" t="s">
        <v>380</v>
      </c>
      <c r="R313" s="86"/>
      <c r="S313" s="86"/>
      <c r="T313" s="123"/>
      <c r="U313" s="123"/>
      <c r="V313" s="123"/>
      <c r="W313" s="123"/>
      <c r="X313" s="123"/>
      <c r="Y313" s="123"/>
      <c r="Z313" s="123"/>
    </row>
    <row r="314" spans="1:26" ht="16.5" customHeight="1">
      <c r="A314" s="101" t="s">
        <v>5823</v>
      </c>
      <c r="B314" s="198" t="s">
        <v>5824</v>
      </c>
      <c r="C314" s="199" t="s">
        <v>5829</v>
      </c>
      <c r="D314" s="182" t="s">
        <v>5830</v>
      </c>
      <c r="E314" s="188" t="s">
        <v>5831</v>
      </c>
      <c r="F314" s="81" t="s">
        <v>2893</v>
      </c>
      <c r="G314" s="80">
        <v>1</v>
      </c>
      <c r="H314" s="189" t="s">
        <v>5833</v>
      </c>
      <c r="I314" s="189" t="s">
        <v>5836</v>
      </c>
      <c r="J314" s="83" t="s">
        <v>158</v>
      </c>
      <c r="K314" s="86"/>
      <c r="L314" s="86"/>
      <c r="M314" s="251" t="s">
        <v>5840</v>
      </c>
      <c r="N314" s="4"/>
      <c r="O314" s="86" t="s">
        <v>380</v>
      </c>
      <c r="P314" s="86" t="s">
        <v>380</v>
      </c>
      <c r="Q314" s="252" t="s">
        <v>5845</v>
      </c>
      <c r="R314" s="86"/>
      <c r="S314" s="86"/>
      <c r="T314" s="123"/>
      <c r="U314" s="123"/>
      <c r="V314" s="123"/>
      <c r="W314" s="123"/>
      <c r="X314" s="123"/>
      <c r="Y314" s="123"/>
      <c r="Z314" s="123"/>
    </row>
    <row r="315" spans="1:26" ht="115.5" customHeight="1">
      <c r="A315" s="735" t="s">
        <v>5102</v>
      </c>
      <c r="B315" s="757" t="s">
        <v>5850</v>
      </c>
      <c r="C315" s="735" t="s">
        <v>5851</v>
      </c>
      <c r="D315" s="740" t="s">
        <v>5852</v>
      </c>
      <c r="E315" s="740" t="s">
        <v>5853</v>
      </c>
      <c r="F315" s="746" t="s">
        <v>2893</v>
      </c>
      <c r="G315" s="80">
        <v>1</v>
      </c>
      <c r="H315" s="92" t="s">
        <v>5857</v>
      </c>
      <c r="I315" s="189" t="s">
        <v>5858</v>
      </c>
      <c r="J315" s="83"/>
      <c r="K315" s="86"/>
      <c r="L315" s="734"/>
      <c r="M315" s="250"/>
      <c r="N315" s="4"/>
      <c r="O315" s="86" t="s">
        <v>380</v>
      </c>
      <c r="P315" s="86" t="s">
        <v>380</v>
      </c>
      <c r="Q315" s="86" t="s">
        <v>380</v>
      </c>
      <c r="R315" s="86"/>
      <c r="S315" s="86"/>
      <c r="T315" s="123"/>
      <c r="U315" s="123"/>
      <c r="V315" s="123"/>
      <c r="W315" s="123"/>
      <c r="X315" s="123"/>
      <c r="Y315" s="123"/>
      <c r="Z315" s="123"/>
    </row>
    <row r="316" spans="1:26" ht="16.5" customHeight="1">
      <c r="A316" s="666"/>
      <c r="B316" s="682"/>
      <c r="C316" s="666"/>
      <c r="D316" s="666"/>
      <c r="E316" s="666"/>
      <c r="F316" s="666"/>
      <c r="G316" s="80">
        <v>2</v>
      </c>
      <c r="H316" s="92" t="s">
        <v>5860</v>
      </c>
      <c r="I316" s="189" t="s">
        <v>5862</v>
      </c>
      <c r="J316" s="83"/>
      <c r="K316" s="86"/>
      <c r="L316" s="666"/>
      <c r="M316" s="250"/>
      <c r="N316" s="4"/>
      <c r="O316" s="86" t="s">
        <v>380</v>
      </c>
      <c r="P316" s="86" t="s">
        <v>380</v>
      </c>
      <c r="Q316" s="86" t="s">
        <v>380</v>
      </c>
      <c r="R316" s="86" t="s">
        <v>67</v>
      </c>
      <c r="S316" s="86"/>
      <c r="T316" s="123"/>
      <c r="U316" s="123"/>
      <c r="V316" s="123"/>
      <c r="W316" s="123"/>
      <c r="X316" s="123"/>
      <c r="Y316" s="123"/>
      <c r="Z316" s="123"/>
    </row>
    <row r="317" spans="1:26" ht="67.5" customHeight="1">
      <c r="A317" s="735" t="s">
        <v>5110</v>
      </c>
      <c r="B317" s="735" t="s">
        <v>5864</v>
      </c>
      <c r="C317" s="735" t="s">
        <v>5867</v>
      </c>
      <c r="D317" s="740" t="s">
        <v>5869</v>
      </c>
      <c r="E317" s="740" t="s">
        <v>5870</v>
      </c>
      <c r="F317" s="746" t="s">
        <v>5872</v>
      </c>
      <c r="G317" s="80">
        <v>1</v>
      </c>
      <c r="H317" s="120" t="s">
        <v>5873</v>
      </c>
      <c r="I317" s="170" t="s">
        <v>5874</v>
      </c>
      <c r="J317" s="83" t="s">
        <v>158</v>
      </c>
      <c r="K317" s="104"/>
      <c r="L317" s="734"/>
      <c r="M317" s="117"/>
      <c r="N317" s="1"/>
      <c r="O317" s="86" t="s">
        <v>380</v>
      </c>
      <c r="P317" s="86" t="s">
        <v>380</v>
      </c>
      <c r="Q317" s="86" t="s">
        <v>5880</v>
      </c>
      <c r="R317" s="86" t="s">
        <v>67</v>
      </c>
      <c r="S317" s="86"/>
    </row>
    <row r="318" spans="1:26" ht="67.5" customHeight="1">
      <c r="A318" s="666"/>
      <c r="B318" s="666"/>
      <c r="C318" s="666"/>
      <c r="D318" s="666"/>
      <c r="E318" s="666"/>
      <c r="F318" s="666"/>
      <c r="G318" s="80">
        <v>2</v>
      </c>
      <c r="H318" s="92" t="s">
        <v>5882</v>
      </c>
      <c r="I318" s="170" t="s">
        <v>5883</v>
      </c>
      <c r="J318" s="83" t="s">
        <v>158</v>
      </c>
      <c r="K318" s="104"/>
      <c r="L318" s="666"/>
      <c r="M318" s="117"/>
      <c r="N318" s="1"/>
      <c r="O318" s="86" t="s">
        <v>380</v>
      </c>
      <c r="P318" s="86" t="s">
        <v>380</v>
      </c>
      <c r="Q318" s="86" t="s">
        <v>5880</v>
      </c>
      <c r="R318" s="86" t="s">
        <v>67</v>
      </c>
      <c r="S318" s="86"/>
    </row>
    <row r="319" spans="1:26" ht="16.5" customHeight="1">
      <c r="A319" s="735" t="s">
        <v>5884</v>
      </c>
      <c r="B319" s="735" t="s">
        <v>5887</v>
      </c>
      <c r="C319" s="735" t="s">
        <v>5888</v>
      </c>
      <c r="D319" s="740" t="s">
        <v>5889</v>
      </c>
      <c r="E319" s="740" t="s">
        <v>5891</v>
      </c>
      <c r="F319" s="746" t="s">
        <v>2893</v>
      </c>
      <c r="G319" s="80">
        <v>1</v>
      </c>
      <c r="H319" s="120" t="s">
        <v>5873</v>
      </c>
      <c r="I319" s="170" t="s">
        <v>5896</v>
      </c>
      <c r="J319" s="83" t="s">
        <v>158</v>
      </c>
      <c r="K319" s="104"/>
      <c r="L319" s="734"/>
      <c r="M319" s="117"/>
      <c r="N319" s="1"/>
      <c r="O319" s="86" t="s">
        <v>380</v>
      </c>
      <c r="P319" s="86" t="s">
        <v>380</v>
      </c>
      <c r="Q319" s="86" t="s">
        <v>5898</v>
      </c>
      <c r="R319" s="86" t="s">
        <v>67</v>
      </c>
      <c r="S319" s="86"/>
    </row>
    <row r="320" spans="1:26" ht="16.5" customHeight="1">
      <c r="A320" s="665"/>
      <c r="B320" s="665"/>
      <c r="C320" s="665"/>
      <c r="D320" s="665"/>
      <c r="E320" s="665"/>
      <c r="F320" s="665"/>
      <c r="G320" s="80">
        <v>2</v>
      </c>
      <c r="H320" s="92" t="s">
        <v>5882</v>
      </c>
      <c r="I320" s="170" t="s">
        <v>5900</v>
      </c>
      <c r="J320" s="83" t="s">
        <v>158</v>
      </c>
      <c r="K320" s="104"/>
      <c r="L320" s="665"/>
      <c r="M320" s="117"/>
      <c r="N320" s="1"/>
      <c r="O320" s="86" t="s">
        <v>380</v>
      </c>
      <c r="P320" s="86" t="s">
        <v>380</v>
      </c>
      <c r="Q320" s="86" t="s">
        <v>5898</v>
      </c>
      <c r="R320" s="86" t="s">
        <v>67</v>
      </c>
      <c r="S320" s="86"/>
    </row>
    <row r="321" spans="1:19" ht="16.5" customHeight="1">
      <c r="A321" s="666"/>
      <c r="B321" s="666"/>
      <c r="C321" s="666"/>
      <c r="D321" s="666"/>
      <c r="E321" s="666"/>
      <c r="F321" s="666"/>
      <c r="G321" s="80">
        <v>3</v>
      </c>
      <c r="H321" s="120" t="s">
        <v>5904</v>
      </c>
      <c r="I321" s="170" t="s">
        <v>5905</v>
      </c>
      <c r="J321" s="83" t="s">
        <v>158</v>
      </c>
      <c r="K321" s="104"/>
      <c r="L321" s="666"/>
      <c r="M321" s="117"/>
      <c r="N321" s="1"/>
      <c r="O321" s="86" t="s">
        <v>380</v>
      </c>
      <c r="P321" s="86" t="s">
        <v>380</v>
      </c>
      <c r="Q321" s="86" t="s">
        <v>5898</v>
      </c>
      <c r="R321" s="86" t="s">
        <v>67</v>
      </c>
      <c r="S321" s="86"/>
    </row>
    <row r="322" spans="1:19" ht="16.5" customHeight="1">
      <c r="A322" s="633" t="s">
        <v>5906</v>
      </c>
      <c r="B322" s="654" t="s">
        <v>20862</v>
      </c>
      <c r="C322" s="633" t="s">
        <v>20863</v>
      </c>
      <c r="D322" s="634" t="s">
        <v>5907</v>
      </c>
      <c r="E322" s="627" t="s">
        <v>5908</v>
      </c>
      <c r="F322" s="612" t="s">
        <v>2893</v>
      </c>
      <c r="G322" s="608">
        <v>1</v>
      </c>
      <c r="H322" s="627" t="s">
        <v>5909</v>
      </c>
      <c r="I322" s="627" t="s">
        <v>5910</v>
      </c>
      <c r="J322" s="83"/>
      <c r="K322" s="178"/>
      <c r="L322" s="83"/>
      <c r="M322" s="117"/>
      <c r="N322" s="1"/>
      <c r="O322" s="86" t="s">
        <v>380</v>
      </c>
      <c r="P322" s="86" t="s">
        <v>380</v>
      </c>
      <c r="Q322" s="86" t="s">
        <v>380</v>
      </c>
      <c r="R322" s="83" t="s">
        <v>101</v>
      </c>
      <c r="S322" s="86"/>
    </row>
    <row r="323" spans="1:19" ht="16.5" customHeight="1">
      <c r="A323" s="633" t="s">
        <v>5914</v>
      </c>
      <c r="B323" s="654" t="s">
        <v>20862</v>
      </c>
      <c r="C323" s="633" t="s">
        <v>20863</v>
      </c>
      <c r="D323" s="634" t="s">
        <v>5915</v>
      </c>
      <c r="E323" s="627" t="s">
        <v>5916</v>
      </c>
      <c r="F323" s="612" t="s">
        <v>2893</v>
      </c>
      <c r="G323" s="608">
        <v>1</v>
      </c>
      <c r="H323" s="627" t="s">
        <v>5918</v>
      </c>
      <c r="I323" s="627" t="s">
        <v>5920</v>
      </c>
      <c r="J323" s="83"/>
      <c r="K323" s="178"/>
      <c r="L323" s="83"/>
      <c r="M323" s="117"/>
      <c r="N323" s="1"/>
      <c r="O323" s="86" t="s">
        <v>380</v>
      </c>
      <c r="P323" s="86" t="s">
        <v>380</v>
      </c>
      <c r="Q323" s="86" t="s">
        <v>380</v>
      </c>
      <c r="R323" s="83" t="s">
        <v>101</v>
      </c>
      <c r="S323" s="86"/>
    </row>
    <row r="324" spans="1:19" ht="16.5" customHeight="1">
      <c r="A324" s="633" t="s">
        <v>5923</v>
      </c>
      <c r="B324" s="655" t="s">
        <v>20862</v>
      </c>
      <c r="C324" s="656" t="s">
        <v>20863</v>
      </c>
      <c r="D324" s="634" t="s">
        <v>5925</v>
      </c>
      <c r="E324" s="627" t="s">
        <v>5928</v>
      </c>
      <c r="F324" s="612" t="s">
        <v>2893</v>
      </c>
      <c r="G324" s="608">
        <v>1</v>
      </c>
      <c r="H324" s="627" t="s">
        <v>5930</v>
      </c>
      <c r="I324" s="627" t="s">
        <v>5931</v>
      </c>
      <c r="J324" s="83"/>
      <c r="K324" s="178"/>
      <c r="L324" s="83"/>
      <c r="M324" s="86"/>
      <c r="N324" s="1"/>
      <c r="O324" s="86" t="s">
        <v>380</v>
      </c>
      <c r="P324" s="86" t="s">
        <v>380</v>
      </c>
      <c r="Q324" s="86" t="s">
        <v>380</v>
      </c>
      <c r="R324" s="83" t="s">
        <v>101</v>
      </c>
      <c r="S324" s="86"/>
    </row>
    <row r="325" spans="1:19" ht="16.5" customHeight="1">
      <c r="A325" s="633" t="s">
        <v>5934</v>
      </c>
      <c r="B325" s="655" t="s">
        <v>20862</v>
      </c>
      <c r="C325" s="656" t="s">
        <v>20863</v>
      </c>
      <c r="D325" s="634" t="s">
        <v>5937</v>
      </c>
      <c r="E325" s="627" t="s">
        <v>5939</v>
      </c>
      <c r="F325" s="612" t="s">
        <v>2893</v>
      </c>
      <c r="G325" s="608">
        <v>1</v>
      </c>
      <c r="H325" s="627" t="s">
        <v>5940</v>
      </c>
      <c r="I325" s="627" t="s">
        <v>5941</v>
      </c>
      <c r="J325" s="83"/>
      <c r="K325" s="178"/>
      <c r="L325" s="83"/>
      <c r="M325" s="86"/>
      <c r="N325" s="1"/>
      <c r="O325" s="86" t="s">
        <v>380</v>
      </c>
      <c r="P325" s="86" t="s">
        <v>380</v>
      </c>
      <c r="Q325" s="86" t="s">
        <v>380</v>
      </c>
      <c r="R325" s="83" t="s">
        <v>101</v>
      </c>
      <c r="S325" s="86"/>
    </row>
    <row r="326" spans="1:19" ht="16.5" customHeight="1">
      <c r="A326" s="633" t="s">
        <v>5943</v>
      </c>
      <c r="B326" s="655" t="s">
        <v>20862</v>
      </c>
      <c r="C326" s="656" t="s">
        <v>20863</v>
      </c>
      <c r="D326" s="634" t="s">
        <v>5948</v>
      </c>
      <c r="E326" s="627" t="s">
        <v>5949</v>
      </c>
      <c r="F326" s="612" t="s">
        <v>2893</v>
      </c>
      <c r="G326" s="608">
        <v>1</v>
      </c>
      <c r="H326" s="627" t="s">
        <v>5950</v>
      </c>
      <c r="I326" s="627" t="s">
        <v>5952</v>
      </c>
      <c r="J326" s="83"/>
      <c r="K326" s="178"/>
      <c r="L326" s="83"/>
      <c r="M326" s="86"/>
      <c r="N326" s="1"/>
      <c r="O326" s="86" t="s">
        <v>380</v>
      </c>
      <c r="P326" s="86" t="s">
        <v>380</v>
      </c>
      <c r="Q326" s="86" t="s">
        <v>380</v>
      </c>
      <c r="R326" s="83" t="s">
        <v>101</v>
      </c>
      <c r="S326" s="86"/>
    </row>
    <row r="327" spans="1:19" ht="16.5" customHeight="1">
      <c r="A327" s="633" t="s">
        <v>5954</v>
      </c>
      <c r="B327" s="655" t="s">
        <v>20862</v>
      </c>
      <c r="C327" s="656" t="s">
        <v>20863</v>
      </c>
      <c r="D327" s="634" t="s">
        <v>5955</v>
      </c>
      <c r="E327" s="627" t="s">
        <v>5956</v>
      </c>
      <c r="F327" s="612" t="s">
        <v>2893</v>
      </c>
      <c r="G327" s="608">
        <v>1</v>
      </c>
      <c r="H327" s="627" t="s">
        <v>5959</v>
      </c>
      <c r="I327" s="627" t="s">
        <v>5961</v>
      </c>
      <c r="J327" s="83"/>
      <c r="K327" s="178"/>
      <c r="L327" s="83"/>
      <c r="M327" s="178" t="s">
        <v>5962</v>
      </c>
      <c r="N327" s="1"/>
      <c r="O327" s="86" t="s">
        <v>380</v>
      </c>
      <c r="P327" s="86" t="s">
        <v>380</v>
      </c>
      <c r="Q327" s="86" t="s">
        <v>380</v>
      </c>
      <c r="R327" s="83" t="s">
        <v>101</v>
      </c>
      <c r="S327" s="86"/>
    </row>
    <row r="328" spans="1:19" ht="16.5" customHeight="1">
      <c r="A328" s="633" t="s">
        <v>5963</v>
      </c>
      <c r="B328" s="633" t="s">
        <v>20862</v>
      </c>
      <c r="C328" s="633" t="s">
        <v>20863</v>
      </c>
      <c r="D328" s="634" t="s">
        <v>5965</v>
      </c>
      <c r="E328" s="627" t="s">
        <v>5966</v>
      </c>
      <c r="F328" s="612" t="s">
        <v>2893</v>
      </c>
      <c r="G328" s="608">
        <v>1</v>
      </c>
      <c r="H328" s="627" t="s">
        <v>5970</v>
      </c>
      <c r="I328" s="627" t="s">
        <v>5972</v>
      </c>
      <c r="J328" s="83"/>
      <c r="K328" s="178"/>
      <c r="L328" s="83"/>
      <c r="M328" s="86"/>
      <c r="N328" s="1"/>
      <c r="O328" s="86" t="s">
        <v>380</v>
      </c>
      <c r="P328" s="86" t="s">
        <v>380</v>
      </c>
      <c r="Q328" s="86" t="s">
        <v>380</v>
      </c>
      <c r="R328" s="83" t="s">
        <v>101</v>
      </c>
      <c r="S328" s="86"/>
    </row>
    <row r="329" spans="1:19" ht="16.5" customHeight="1">
      <c r="A329" s="633" t="s">
        <v>5973</v>
      </c>
      <c r="B329" s="633" t="s">
        <v>20862</v>
      </c>
      <c r="C329" s="633" t="s">
        <v>20863</v>
      </c>
      <c r="D329" s="634" t="s">
        <v>5974</v>
      </c>
      <c r="E329" s="627" t="s">
        <v>5975</v>
      </c>
      <c r="F329" s="612" t="s">
        <v>2893</v>
      </c>
      <c r="G329" s="608">
        <v>1</v>
      </c>
      <c r="H329" s="627" t="s">
        <v>5976</v>
      </c>
      <c r="I329" s="627" t="s">
        <v>5977</v>
      </c>
      <c r="J329" s="83"/>
      <c r="K329" s="178"/>
      <c r="L329" s="83"/>
      <c r="M329" s="86"/>
      <c r="N329" s="1"/>
      <c r="O329" s="86" t="s">
        <v>380</v>
      </c>
      <c r="P329" s="86" t="s">
        <v>380</v>
      </c>
      <c r="Q329" s="86" t="s">
        <v>380</v>
      </c>
      <c r="R329" s="83" t="s">
        <v>101</v>
      </c>
      <c r="S329" s="86"/>
    </row>
    <row r="330" spans="1:19" ht="16.5" customHeight="1">
      <c r="A330" s="633" t="s">
        <v>5981</v>
      </c>
      <c r="B330" s="633" t="s">
        <v>20862</v>
      </c>
      <c r="C330" s="633" t="s">
        <v>20863</v>
      </c>
      <c r="D330" s="634" t="s">
        <v>5983</v>
      </c>
      <c r="E330" s="627" t="s">
        <v>5984</v>
      </c>
      <c r="F330" s="612" t="s">
        <v>2893</v>
      </c>
      <c r="G330" s="608">
        <v>1</v>
      </c>
      <c r="H330" s="627" t="s">
        <v>5976</v>
      </c>
      <c r="I330" s="627" t="s">
        <v>5986</v>
      </c>
      <c r="J330" s="83"/>
      <c r="K330" s="178"/>
      <c r="L330" s="83"/>
      <c r="M330" s="86"/>
      <c r="N330" s="1"/>
      <c r="O330" s="86" t="s">
        <v>380</v>
      </c>
      <c r="P330" s="86" t="s">
        <v>380</v>
      </c>
      <c r="Q330" s="86" t="s">
        <v>380</v>
      </c>
      <c r="R330" s="83" t="s">
        <v>101</v>
      </c>
      <c r="S330" s="86"/>
    </row>
    <row r="331" spans="1:19" ht="16.5" customHeight="1">
      <c r="A331" s="180"/>
      <c r="B331" s="180"/>
      <c r="C331" s="180"/>
      <c r="D331" s="180"/>
      <c r="E331" s="181"/>
      <c r="F331" s="181"/>
      <c r="L331" s="180"/>
      <c r="M331" s="180"/>
      <c r="O331" s="180"/>
      <c r="P331" s="180"/>
      <c r="Q331" s="180"/>
      <c r="R331" s="180"/>
      <c r="S331" s="180"/>
    </row>
    <row r="332" spans="1:19" ht="16.5" customHeight="1">
      <c r="A332" s="180"/>
      <c r="B332" s="180"/>
      <c r="C332" s="180"/>
      <c r="D332" s="180"/>
      <c r="E332" s="181"/>
      <c r="F332" s="181"/>
      <c r="L332" s="180"/>
      <c r="M332" s="180"/>
      <c r="O332" s="180"/>
      <c r="P332" s="180"/>
      <c r="Q332" s="180"/>
      <c r="R332" s="180"/>
      <c r="S332" s="180"/>
    </row>
    <row r="333" spans="1:19" ht="16.5" customHeight="1">
      <c r="A333" s="180"/>
      <c r="B333" s="180"/>
      <c r="C333" s="180"/>
      <c r="D333" s="180"/>
      <c r="E333" s="181"/>
      <c r="F333" s="181"/>
      <c r="L333" s="180"/>
      <c r="M333" s="180"/>
      <c r="O333" s="180"/>
      <c r="P333" s="180"/>
      <c r="Q333" s="180"/>
      <c r="R333" s="180"/>
      <c r="S333" s="180"/>
    </row>
    <row r="334" spans="1:19" ht="16.5" customHeight="1">
      <c r="A334" s="180"/>
      <c r="B334" s="180"/>
      <c r="C334" s="180"/>
      <c r="D334" s="180"/>
      <c r="E334" s="181"/>
      <c r="F334" s="181"/>
      <c r="L334" s="180"/>
      <c r="M334" s="180"/>
      <c r="O334" s="180"/>
      <c r="P334" s="180"/>
      <c r="Q334" s="180"/>
      <c r="R334" s="180"/>
      <c r="S334" s="180"/>
    </row>
    <row r="335" spans="1:19" ht="16.5" customHeight="1">
      <c r="A335" s="180"/>
      <c r="B335" s="180"/>
      <c r="C335" s="180"/>
      <c r="D335" s="180"/>
      <c r="E335" s="181"/>
      <c r="F335" s="181"/>
      <c r="L335" s="180"/>
      <c r="M335" s="180"/>
      <c r="O335" s="180"/>
      <c r="P335" s="180"/>
      <c r="Q335" s="180"/>
      <c r="R335" s="180"/>
      <c r="S335" s="180"/>
    </row>
    <row r="336" spans="1:19" ht="16.5" customHeight="1">
      <c r="A336" s="180"/>
      <c r="B336" s="180"/>
      <c r="C336" s="180"/>
      <c r="D336" s="180"/>
      <c r="E336" s="181"/>
      <c r="F336" s="181"/>
      <c r="L336" s="180"/>
      <c r="M336" s="180"/>
      <c r="O336" s="180"/>
      <c r="P336" s="180"/>
      <c r="Q336" s="180"/>
      <c r="R336" s="180"/>
      <c r="S336" s="180"/>
    </row>
    <row r="337" spans="1:19" ht="16.5" customHeight="1">
      <c r="A337" s="180"/>
      <c r="B337" s="180"/>
      <c r="C337" s="180"/>
      <c r="D337" s="180"/>
      <c r="E337" s="181"/>
      <c r="F337" s="181"/>
      <c r="L337" s="180"/>
      <c r="M337" s="180"/>
      <c r="O337" s="180"/>
      <c r="P337" s="180"/>
      <c r="Q337" s="180"/>
      <c r="R337" s="180"/>
      <c r="S337" s="180"/>
    </row>
    <row r="338" spans="1:19" ht="16.5" customHeight="1">
      <c r="A338" s="180"/>
      <c r="B338" s="180"/>
      <c r="C338" s="180"/>
      <c r="D338" s="180"/>
      <c r="E338" s="181"/>
      <c r="F338" s="181"/>
      <c r="L338" s="180"/>
      <c r="M338" s="180"/>
      <c r="O338" s="180"/>
      <c r="P338" s="180"/>
      <c r="Q338" s="180"/>
      <c r="R338" s="180"/>
      <c r="S338" s="180"/>
    </row>
    <row r="339" spans="1:19" ht="16.5" customHeight="1">
      <c r="A339" s="180"/>
      <c r="B339" s="180"/>
      <c r="C339" s="180"/>
      <c r="D339" s="180"/>
      <c r="E339" s="181"/>
      <c r="F339" s="181"/>
      <c r="L339" s="180"/>
      <c r="M339" s="180"/>
      <c r="O339" s="180"/>
      <c r="P339" s="180"/>
      <c r="Q339" s="180"/>
      <c r="R339" s="180"/>
      <c r="S339" s="180"/>
    </row>
    <row r="340" spans="1:19" ht="16.5" customHeight="1">
      <c r="A340" s="180"/>
      <c r="B340" s="180"/>
      <c r="C340" s="180"/>
      <c r="D340" s="180"/>
      <c r="E340" s="181"/>
      <c r="F340" s="181"/>
      <c r="L340" s="180"/>
      <c r="M340" s="180"/>
      <c r="O340" s="180"/>
      <c r="P340" s="180"/>
      <c r="Q340" s="180"/>
      <c r="R340" s="180"/>
      <c r="S340" s="180"/>
    </row>
    <row r="341" spans="1:19" ht="16.5" customHeight="1">
      <c r="A341" s="180"/>
      <c r="B341" s="180"/>
      <c r="C341" s="180"/>
      <c r="D341" s="180"/>
      <c r="E341" s="181"/>
      <c r="F341" s="181"/>
      <c r="L341" s="180"/>
      <c r="M341" s="180"/>
      <c r="O341" s="180"/>
      <c r="P341" s="180"/>
      <c r="Q341" s="180"/>
      <c r="R341" s="180"/>
      <c r="S341" s="180"/>
    </row>
    <row r="342" spans="1:19" ht="16.5" customHeight="1">
      <c r="A342" s="180"/>
      <c r="B342" s="180"/>
      <c r="C342" s="180"/>
      <c r="D342" s="180"/>
      <c r="E342" s="181"/>
      <c r="F342" s="181"/>
      <c r="L342" s="180"/>
      <c r="M342" s="180"/>
      <c r="O342" s="180"/>
      <c r="P342" s="180"/>
      <c r="Q342" s="180"/>
      <c r="R342" s="180"/>
      <c r="S342" s="180"/>
    </row>
    <row r="343" spans="1:19" ht="16.5" customHeight="1">
      <c r="A343" s="180"/>
      <c r="B343" s="180"/>
      <c r="C343" s="180"/>
      <c r="D343" s="180"/>
      <c r="E343" s="181"/>
      <c r="F343" s="181"/>
      <c r="L343" s="180"/>
      <c r="M343" s="180"/>
      <c r="O343" s="180"/>
      <c r="P343" s="180"/>
      <c r="Q343" s="180"/>
      <c r="R343" s="180"/>
      <c r="S343" s="180"/>
    </row>
    <row r="344" spans="1:19" ht="16.5" customHeight="1">
      <c r="A344" s="180"/>
      <c r="B344" s="180"/>
      <c r="C344" s="180"/>
      <c r="D344" s="180"/>
      <c r="E344" s="181"/>
      <c r="F344" s="181"/>
      <c r="L344" s="180"/>
      <c r="M344" s="180"/>
      <c r="O344" s="180"/>
      <c r="P344" s="180"/>
      <c r="Q344" s="180"/>
      <c r="R344" s="180"/>
      <c r="S344" s="180"/>
    </row>
    <row r="345" spans="1:19" ht="16.5" customHeight="1">
      <c r="A345" s="180"/>
      <c r="B345" s="180"/>
      <c r="C345" s="180"/>
      <c r="D345" s="180"/>
      <c r="E345" s="181"/>
      <c r="F345" s="181"/>
      <c r="L345" s="180"/>
      <c r="M345" s="180"/>
      <c r="O345" s="180"/>
      <c r="P345" s="180"/>
      <c r="Q345" s="180"/>
      <c r="R345" s="180"/>
      <c r="S345" s="180"/>
    </row>
    <row r="346" spans="1:19" ht="16.5" customHeight="1">
      <c r="A346" s="180"/>
      <c r="B346" s="180"/>
      <c r="C346" s="180"/>
      <c r="D346" s="180"/>
      <c r="E346" s="181"/>
      <c r="F346" s="181"/>
      <c r="L346" s="180"/>
      <c r="M346" s="180"/>
      <c r="O346" s="180"/>
      <c r="P346" s="180"/>
      <c r="Q346" s="180"/>
      <c r="R346" s="180"/>
      <c r="S346" s="180"/>
    </row>
    <row r="347" spans="1:19" ht="16.5" customHeight="1">
      <c r="A347" s="180"/>
      <c r="B347" s="180"/>
      <c r="C347" s="180"/>
      <c r="D347" s="180"/>
      <c r="E347" s="181"/>
      <c r="F347" s="181"/>
      <c r="L347" s="180"/>
      <c r="M347" s="180"/>
      <c r="O347" s="180"/>
      <c r="P347" s="180"/>
      <c r="Q347" s="180"/>
      <c r="R347" s="180"/>
      <c r="S347" s="180"/>
    </row>
    <row r="348" spans="1:19" ht="16.5" customHeight="1">
      <c r="A348" s="180"/>
      <c r="B348" s="180"/>
      <c r="C348" s="180"/>
      <c r="D348" s="180"/>
      <c r="E348" s="181"/>
      <c r="F348" s="181"/>
      <c r="L348" s="180"/>
      <c r="M348" s="180"/>
      <c r="O348" s="180"/>
      <c r="P348" s="180"/>
      <c r="Q348" s="180"/>
      <c r="R348" s="180"/>
      <c r="S348" s="180"/>
    </row>
    <row r="349" spans="1:19" ht="16.5" customHeight="1">
      <c r="A349" s="180"/>
      <c r="B349" s="180"/>
      <c r="C349" s="180"/>
      <c r="D349" s="180"/>
      <c r="E349" s="181"/>
      <c r="F349" s="181"/>
      <c r="L349" s="180"/>
      <c r="M349" s="180"/>
      <c r="O349" s="180"/>
      <c r="P349" s="180"/>
      <c r="Q349" s="180"/>
      <c r="R349" s="180"/>
      <c r="S349" s="180"/>
    </row>
    <row r="350" spans="1:19" ht="16.5" customHeight="1">
      <c r="A350" s="180"/>
      <c r="B350" s="180"/>
      <c r="C350" s="180"/>
      <c r="D350" s="180"/>
      <c r="E350" s="181"/>
      <c r="F350" s="181"/>
      <c r="L350" s="180"/>
      <c r="M350" s="180"/>
      <c r="O350" s="180"/>
      <c r="P350" s="180"/>
      <c r="Q350" s="180"/>
      <c r="R350" s="180"/>
      <c r="S350" s="180"/>
    </row>
    <row r="351" spans="1:19" ht="16.5" customHeight="1">
      <c r="A351" s="180"/>
      <c r="B351" s="180"/>
      <c r="C351" s="180"/>
      <c r="D351" s="180"/>
      <c r="E351" s="181"/>
      <c r="F351" s="181"/>
      <c r="L351" s="180"/>
      <c r="M351" s="180"/>
      <c r="O351" s="180"/>
      <c r="P351" s="180"/>
      <c r="Q351" s="180"/>
      <c r="R351" s="180"/>
      <c r="S351" s="180"/>
    </row>
    <row r="352" spans="1:19" ht="16.5" customHeight="1">
      <c r="A352" s="180"/>
      <c r="B352" s="180"/>
      <c r="C352" s="180"/>
      <c r="D352" s="180"/>
      <c r="E352" s="181"/>
      <c r="F352" s="181"/>
      <c r="L352" s="180"/>
      <c r="M352" s="180"/>
      <c r="O352" s="180"/>
      <c r="P352" s="180"/>
      <c r="Q352" s="180"/>
      <c r="R352" s="180"/>
      <c r="S352" s="180"/>
    </row>
    <row r="353" spans="1:19" ht="16.5" customHeight="1">
      <c r="A353" s="180"/>
      <c r="B353" s="180"/>
      <c r="C353" s="180"/>
      <c r="D353" s="180"/>
      <c r="E353" s="181"/>
      <c r="F353" s="181"/>
      <c r="L353" s="180"/>
      <c r="M353" s="180"/>
      <c r="O353" s="180"/>
      <c r="P353" s="180"/>
      <c r="Q353" s="180"/>
      <c r="R353" s="180"/>
      <c r="S353" s="180"/>
    </row>
    <row r="354" spans="1:19" ht="16.5" customHeight="1">
      <c r="A354" s="180"/>
      <c r="B354" s="180"/>
      <c r="C354" s="180"/>
      <c r="D354" s="180"/>
      <c r="E354" s="181"/>
      <c r="F354" s="181"/>
      <c r="L354" s="180"/>
      <c r="M354" s="180"/>
      <c r="O354" s="180"/>
      <c r="P354" s="180"/>
      <c r="Q354" s="180"/>
      <c r="R354" s="180"/>
      <c r="S354" s="180"/>
    </row>
    <row r="355" spans="1:19" ht="16.5" customHeight="1">
      <c r="A355" s="180"/>
      <c r="B355" s="180"/>
      <c r="C355" s="180"/>
      <c r="D355" s="180"/>
      <c r="E355" s="181"/>
      <c r="F355" s="181"/>
      <c r="L355" s="180"/>
      <c r="M355" s="180"/>
      <c r="O355" s="180"/>
      <c r="P355" s="180"/>
      <c r="Q355" s="180"/>
      <c r="R355" s="180"/>
      <c r="S355" s="180"/>
    </row>
    <row r="356" spans="1:19" ht="16.5" customHeight="1">
      <c r="A356" s="255"/>
      <c r="B356" s="180"/>
      <c r="C356" s="180"/>
      <c r="D356" s="180"/>
      <c r="E356" s="181"/>
      <c r="F356" s="181"/>
      <c r="L356" s="255"/>
      <c r="M356" s="180"/>
      <c r="O356" s="180"/>
      <c r="P356" s="180"/>
      <c r="Q356" s="180"/>
      <c r="R356" s="180"/>
      <c r="S356" s="180"/>
    </row>
    <row r="357" spans="1:19" ht="16.5" customHeight="1">
      <c r="A357" s="255"/>
      <c r="B357" s="180"/>
      <c r="C357" s="180"/>
      <c r="D357" s="180"/>
      <c r="E357" s="181"/>
      <c r="F357" s="181"/>
      <c r="L357" s="255"/>
      <c r="M357" s="180"/>
      <c r="O357" s="180"/>
      <c r="P357" s="180"/>
      <c r="Q357" s="180"/>
      <c r="R357" s="180"/>
      <c r="S357" s="180"/>
    </row>
    <row r="358" spans="1:19" ht="16.5" customHeight="1">
      <c r="A358" s="255"/>
      <c r="B358" s="180"/>
      <c r="C358" s="180"/>
      <c r="D358" s="180"/>
      <c r="E358" s="181"/>
      <c r="F358" s="181"/>
      <c r="L358" s="255"/>
      <c r="M358" s="180"/>
      <c r="O358" s="180"/>
      <c r="P358" s="180"/>
      <c r="Q358" s="180"/>
      <c r="R358" s="180"/>
      <c r="S358" s="180"/>
    </row>
    <row r="359" spans="1:19" ht="16.5" customHeight="1">
      <c r="A359" s="255"/>
      <c r="B359" s="180"/>
      <c r="C359" s="180"/>
      <c r="D359" s="180"/>
      <c r="E359" s="181"/>
      <c r="F359" s="181"/>
      <c r="L359" s="255"/>
      <c r="M359" s="180"/>
      <c r="O359" s="180"/>
      <c r="P359" s="180"/>
      <c r="Q359" s="180"/>
      <c r="R359" s="180"/>
      <c r="S359" s="180"/>
    </row>
    <row r="360" spans="1:19" ht="16.5" customHeight="1">
      <c r="A360" s="255"/>
      <c r="B360" s="180"/>
      <c r="C360" s="180"/>
      <c r="D360" s="180"/>
      <c r="E360" s="181"/>
      <c r="F360" s="181"/>
      <c r="L360" s="255"/>
      <c r="M360" s="180"/>
      <c r="O360" s="180"/>
      <c r="P360" s="180"/>
      <c r="Q360" s="180"/>
      <c r="R360" s="180"/>
      <c r="S360" s="180"/>
    </row>
    <row r="361" spans="1:19" ht="16.5" customHeight="1">
      <c r="A361" s="255"/>
      <c r="B361" s="180"/>
      <c r="C361" s="180"/>
      <c r="D361" s="180"/>
      <c r="E361" s="181"/>
      <c r="F361" s="181"/>
      <c r="L361" s="255"/>
      <c r="M361" s="180"/>
      <c r="O361" s="180"/>
      <c r="P361" s="180"/>
      <c r="Q361" s="180"/>
      <c r="R361" s="180"/>
      <c r="S361" s="180"/>
    </row>
    <row r="362" spans="1:19" ht="16.5" customHeight="1">
      <c r="A362" s="255"/>
      <c r="B362" s="180"/>
      <c r="C362" s="180"/>
      <c r="D362" s="180"/>
      <c r="E362" s="181"/>
      <c r="F362" s="181"/>
      <c r="L362" s="255"/>
      <c r="M362" s="180"/>
      <c r="O362" s="180"/>
      <c r="P362" s="180"/>
      <c r="Q362" s="180"/>
      <c r="R362" s="180"/>
      <c r="S362" s="180"/>
    </row>
    <row r="363" spans="1:19" ht="16.5" customHeight="1">
      <c r="A363" s="255"/>
      <c r="B363" s="180"/>
      <c r="C363" s="180"/>
      <c r="D363" s="180"/>
      <c r="E363" s="181"/>
      <c r="F363" s="181"/>
      <c r="L363" s="255"/>
      <c r="M363" s="180"/>
      <c r="O363" s="180"/>
      <c r="P363" s="180"/>
      <c r="Q363" s="180"/>
      <c r="R363" s="180"/>
      <c r="S363" s="180"/>
    </row>
    <row r="364" spans="1:19" ht="16.5" customHeight="1">
      <c r="A364" s="255"/>
      <c r="B364" s="180"/>
      <c r="C364" s="180"/>
      <c r="D364" s="180"/>
      <c r="E364" s="181"/>
      <c r="F364" s="181"/>
      <c r="L364" s="255"/>
      <c r="M364" s="180"/>
      <c r="O364" s="180"/>
      <c r="P364" s="180"/>
      <c r="Q364" s="180"/>
      <c r="R364" s="180"/>
      <c r="S364" s="180"/>
    </row>
    <row r="365" spans="1:19" ht="16.5" customHeight="1">
      <c r="A365" s="255"/>
      <c r="B365" s="180"/>
      <c r="C365" s="180"/>
      <c r="D365" s="180"/>
      <c r="E365" s="181"/>
      <c r="F365" s="181"/>
      <c r="L365" s="255"/>
      <c r="M365" s="180"/>
      <c r="O365" s="180"/>
      <c r="P365" s="180"/>
      <c r="Q365" s="180"/>
      <c r="R365" s="180"/>
      <c r="S365" s="180"/>
    </row>
    <row r="366" spans="1:19" ht="16.5" customHeight="1">
      <c r="A366" s="255"/>
      <c r="B366" s="180"/>
      <c r="C366" s="180"/>
      <c r="D366" s="180"/>
      <c r="E366" s="181"/>
      <c r="F366" s="181"/>
      <c r="L366" s="255"/>
      <c r="M366" s="180"/>
      <c r="O366" s="180"/>
      <c r="P366" s="180"/>
      <c r="Q366" s="180"/>
      <c r="R366" s="180"/>
      <c r="S366" s="180"/>
    </row>
    <row r="367" spans="1:19" ht="16.5" customHeight="1">
      <c r="A367" s="255"/>
      <c r="B367" s="180"/>
      <c r="C367" s="180"/>
      <c r="D367" s="180"/>
      <c r="E367" s="181"/>
      <c r="F367" s="181"/>
      <c r="L367" s="255"/>
      <c r="M367" s="180"/>
      <c r="O367" s="180"/>
      <c r="P367" s="180"/>
      <c r="Q367" s="180"/>
      <c r="R367" s="180"/>
      <c r="S367" s="180"/>
    </row>
    <row r="368" spans="1:19" ht="16.5" customHeight="1">
      <c r="A368" s="255"/>
      <c r="B368" s="180"/>
      <c r="C368" s="180"/>
      <c r="D368" s="180"/>
      <c r="E368" s="181"/>
      <c r="F368" s="181"/>
      <c r="L368" s="255"/>
      <c r="M368" s="180"/>
      <c r="O368" s="180"/>
      <c r="P368" s="180"/>
      <c r="Q368" s="180"/>
      <c r="R368" s="180"/>
      <c r="S368" s="180"/>
    </row>
    <row r="369" spans="1:19" ht="16.5" customHeight="1">
      <c r="A369" s="255"/>
      <c r="B369" s="180"/>
      <c r="C369" s="180"/>
      <c r="D369" s="180"/>
      <c r="E369" s="181"/>
      <c r="F369" s="181"/>
      <c r="L369" s="255"/>
      <c r="M369" s="180"/>
      <c r="O369" s="180"/>
      <c r="P369" s="180"/>
      <c r="Q369" s="180"/>
      <c r="R369" s="180"/>
      <c r="S369" s="180"/>
    </row>
    <row r="370" spans="1:19" ht="16.5" customHeight="1">
      <c r="A370" s="255"/>
      <c r="B370" s="180"/>
      <c r="C370" s="180"/>
      <c r="D370" s="180"/>
      <c r="E370" s="181"/>
      <c r="F370" s="181"/>
      <c r="L370" s="255"/>
      <c r="M370" s="180"/>
      <c r="O370" s="180"/>
      <c r="P370" s="180"/>
      <c r="Q370" s="180"/>
      <c r="R370" s="180"/>
      <c r="S370" s="180"/>
    </row>
    <row r="371" spans="1:19" ht="16.5" customHeight="1">
      <c r="A371" s="255"/>
      <c r="B371" s="180"/>
      <c r="C371" s="180"/>
      <c r="D371" s="180"/>
      <c r="E371" s="181"/>
      <c r="F371" s="181"/>
      <c r="L371" s="255"/>
      <c r="M371" s="180"/>
      <c r="O371" s="180"/>
      <c r="P371" s="180"/>
      <c r="Q371" s="180"/>
      <c r="R371" s="180"/>
      <c r="S371" s="180"/>
    </row>
    <row r="372" spans="1:19" ht="16.5" customHeight="1">
      <c r="A372" s="255"/>
      <c r="B372" s="180"/>
      <c r="C372" s="180"/>
      <c r="D372" s="180"/>
      <c r="E372" s="181"/>
      <c r="F372" s="181"/>
      <c r="L372" s="255"/>
      <c r="M372" s="180"/>
      <c r="O372" s="180"/>
      <c r="P372" s="180"/>
      <c r="Q372" s="180"/>
      <c r="R372" s="180"/>
      <c r="S372" s="180"/>
    </row>
    <row r="373" spans="1:19" ht="16.5" customHeight="1">
      <c r="A373" s="255"/>
      <c r="B373" s="180"/>
      <c r="C373" s="180"/>
      <c r="D373" s="180"/>
      <c r="E373" s="181"/>
      <c r="F373" s="181"/>
      <c r="L373" s="255"/>
      <c r="M373" s="180"/>
      <c r="O373" s="180"/>
      <c r="P373" s="180"/>
      <c r="Q373" s="180"/>
      <c r="R373" s="180"/>
      <c r="S373" s="180"/>
    </row>
    <row r="374" spans="1:19" ht="16.5" customHeight="1">
      <c r="A374" s="255"/>
      <c r="B374" s="180"/>
      <c r="C374" s="180"/>
      <c r="D374" s="180"/>
      <c r="E374" s="181"/>
      <c r="F374" s="181"/>
      <c r="L374" s="255"/>
      <c r="M374" s="180"/>
      <c r="O374" s="180"/>
      <c r="P374" s="180"/>
      <c r="Q374" s="180"/>
      <c r="R374" s="180"/>
      <c r="S374" s="180"/>
    </row>
    <row r="375" spans="1:19" ht="16.5" customHeight="1">
      <c r="A375" s="255"/>
      <c r="B375" s="180"/>
      <c r="C375" s="180"/>
      <c r="D375" s="180"/>
      <c r="E375" s="181"/>
      <c r="F375" s="181"/>
      <c r="L375" s="255"/>
      <c r="M375" s="180"/>
      <c r="O375" s="180"/>
      <c r="P375" s="180"/>
      <c r="Q375" s="180"/>
      <c r="R375" s="180"/>
      <c r="S375" s="180"/>
    </row>
    <row r="376" spans="1:19" ht="16.5" customHeight="1">
      <c r="A376" s="255"/>
      <c r="B376" s="180"/>
      <c r="C376" s="180"/>
      <c r="D376" s="180"/>
      <c r="E376" s="181"/>
      <c r="F376" s="181"/>
      <c r="L376" s="255"/>
      <c r="M376" s="180"/>
      <c r="O376" s="180"/>
      <c r="P376" s="180"/>
      <c r="Q376" s="180"/>
      <c r="R376" s="180"/>
      <c r="S376" s="180"/>
    </row>
    <row r="377" spans="1:19" ht="16.5" customHeight="1">
      <c r="A377" s="255"/>
      <c r="B377" s="180"/>
      <c r="C377" s="180"/>
      <c r="D377" s="180"/>
      <c r="E377" s="181"/>
      <c r="F377" s="181"/>
      <c r="L377" s="255"/>
      <c r="M377" s="180"/>
      <c r="O377" s="180"/>
      <c r="P377" s="180"/>
      <c r="Q377" s="180"/>
      <c r="R377" s="180"/>
      <c r="S377" s="180"/>
    </row>
    <row r="378" spans="1:19" ht="16.5" customHeight="1">
      <c r="A378" s="255"/>
      <c r="B378" s="180"/>
      <c r="C378" s="180"/>
      <c r="D378" s="180"/>
      <c r="E378" s="181"/>
      <c r="F378" s="181"/>
      <c r="L378" s="255"/>
      <c r="M378" s="180"/>
      <c r="O378" s="180"/>
      <c r="P378" s="180"/>
      <c r="Q378" s="180"/>
      <c r="R378" s="180"/>
      <c r="S378" s="180"/>
    </row>
    <row r="379" spans="1:19" ht="16.5" customHeight="1">
      <c r="A379" s="255"/>
      <c r="B379" s="180"/>
      <c r="C379" s="180"/>
      <c r="D379" s="180"/>
      <c r="E379" s="181"/>
      <c r="F379" s="181"/>
      <c r="L379" s="255"/>
      <c r="M379" s="180"/>
      <c r="O379" s="180"/>
      <c r="P379" s="180"/>
      <c r="Q379" s="180"/>
      <c r="R379" s="180"/>
      <c r="S379" s="180"/>
    </row>
    <row r="380" spans="1:19" ht="16.5" customHeight="1">
      <c r="A380" s="255"/>
      <c r="B380" s="180"/>
      <c r="C380" s="180"/>
      <c r="D380" s="180"/>
      <c r="E380" s="181"/>
      <c r="F380" s="181"/>
      <c r="L380" s="255"/>
      <c r="M380" s="180"/>
      <c r="O380" s="180"/>
      <c r="P380" s="180"/>
      <c r="Q380" s="180"/>
      <c r="R380" s="180"/>
      <c r="S380" s="180"/>
    </row>
    <row r="381" spans="1:19" ht="16.5" customHeight="1">
      <c r="A381" s="255"/>
      <c r="B381" s="180"/>
      <c r="C381" s="180"/>
      <c r="D381" s="180"/>
      <c r="E381" s="181"/>
      <c r="F381" s="181"/>
      <c r="L381" s="255"/>
      <c r="M381" s="180"/>
      <c r="O381" s="180"/>
      <c r="P381" s="180"/>
      <c r="Q381" s="180"/>
      <c r="R381" s="180"/>
      <c r="S381" s="180"/>
    </row>
    <row r="382" spans="1:19" ht="16.5" customHeight="1">
      <c r="A382" s="255"/>
      <c r="B382" s="180"/>
      <c r="C382" s="180"/>
      <c r="D382" s="180"/>
      <c r="E382" s="181"/>
      <c r="F382" s="181"/>
      <c r="L382" s="255"/>
      <c r="M382" s="180"/>
      <c r="O382" s="180"/>
      <c r="P382" s="180"/>
      <c r="Q382" s="180"/>
      <c r="R382" s="180"/>
      <c r="S382" s="180"/>
    </row>
    <row r="383" spans="1:19" ht="16.5" customHeight="1">
      <c r="A383" s="255"/>
      <c r="B383" s="180"/>
      <c r="C383" s="180"/>
      <c r="D383" s="180"/>
      <c r="E383" s="181"/>
      <c r="F383" s="181"/>
      <c r="L383" s="255"/>
      <c r="M383" s="180"/>
      <c r="O383" s="180"/>
      <c r="P383" s="180"/>
      <c r="Q383" s="180"/>
      <c r="R383" s="180"/>
      <c r="S383" s="180"/>
    </row>
    <row r="384" spans="1:19" ht="16.5" customHeight="1">
      <c r="A384" s="255"/>
      <c r="B384" s="180"/>
      <c r="C384" s="180"/>
      <c r="D384" s="180"/>
      <c r="E384" s="181"/>
      <c r="F384" s="181"/>
      <c r="L384" s="255"/>
      <c r="M384" s="180"/>
      <c r="O384" s="180"/>
      <c r="P384" s="180"/>
      <c r="Q384" s="180"/>
      <c r="R384" s="180"/>
      <c r="S384" s="180"/>
    </row>
    <row r="385" spans="1:19" ht="16.5" customHeight="1">
      <c r="A385" s="255"/>
      <c r="B385" s="180"/>
      <c r="C385" s="180"/>
      <c r="D385" s="180"/>
      <c r="E385" s="181"/>
      <c r="F385" s="181"/>
      <c r="L385" s="255"/>
      <c r="M385" s="180"/>
      <c r="O385" s="180"/>
      <c r="P385" s="180"/>
      <c r="Q385" s="180"/>
      <c r="R385" s="180"/>
      <c r="S385" s="180"/>
    </row>
    <row r="386" spans="1:19" ht="16.5" customHeight="1">
      <c r="A386" s="255"/>
      <c r="B386" s="180"/>
      <c r="C386" s="180"/>
      <c r="D386" s="180"/>
      <c r="E386" s="181"/>
      <c r="F386" s="181"/>
      <c r="L386" s="255"/>
      <c r="M386" s="180"/>
      <c r="O386" s="180"/>
      <c r="P386" s="180"/>
      <c r="Q386" s="180"/>
      <c r="R386" s="180"/>
      <c r="S386" s="180"/>
    </row>
    <row r="387" spans="1:19" ht="16.5" customHeight="1">
      <c r="A387" s="255"/>
      <c r="B387" s="180"/>
      <c r="C387" s="180"/>
      <c r="D387" s="180"/>
      <c r="E387" s="181"/>
      <c r="F387" s="181"/>
      <c r="L387" s="255"/>
      <c r="M387" s="180"/>
      <c r="O387" s="180"/>
      <c r="P387" s="180"/>
      <c r="Q387" s="180"/>
      <c r="R387" s="180"/>
      <c r="S387" s="180"/>
    </row>
    <row r="388" spans="1:19" ht="16.5" customHeight="1">
      <c r="A388" s="255"/>
      <c r="B388" s="180"/>
      <c r="C388" s="180"/>
      <c r="D388" s="180"/>
      <c r="E388" s="181"/>
      <c r="F388" s="181"/>
      <c r="L388" s="255"/>
      <c r="M388" s="180"/>
      <c r="O388" s="180"/>
      <c r="P388" s="180"/>
      <c r="Q388" s="180"/>
      <c r="R388" s="180"/>
      <c r="S388" s="180"/>
    </row>
    <row r="389" spans="1:19" ht="16.5" customHeight="1">
      <c r="A389" s="255"/>
      <c r="B389" s="180"/>
      <c r="C389" s="180"/>
      <c r="D389" s="180"/>
      <c r="E389" s="181"/>
      <c r="F389" s="181"/>
      <c r="L389" s="255"/>
      <c r="M389" s="180"/>
      <c r="O389" s="180"/>
      <c r="P389" s="180"/>
      <c r="Q389" s="180"/>
      <c r="R389" s="180"/>
      <c r="S389" s="180"/>
    </row>
    <row r="390" spans="1:19" ht="16.5" customHeight="1">
      <c r="A390" s="255"/>
      <c r="B390" s="180"/>
      <c r="C390" s="180"/>
      <c r="D390" s="180"/>
      <c r="E390" s="181"/>
      <c r="F390" s="181"/>
      <c r="L390" s="255"/>
      <c r="M390" s="180"/>
      <c r="O390" s="180"/>
      <c r="P390" s="180"/>
      <c r="Q390" s="180"/>
      <c r="R390" s="180"/>
      <c r="S390" s="180"/>
    </row>
    <row r="391" spans="1:19" ht="16.5" customHeight="1">
      <c r="A391" s="255"/>
      <c r="B391" s="180"/>
      <c r="C391" s="180"/>
      <c r="D391" s="180"/>
      <c r="E391" s="181"/>
      <c r="F391" s="181"/>
      <c r="L391" s="255"/>
      <c r="M391" s="180"/>
      <c r="O391" s="180"/>
      <c r="P391" s="180"/>
      <c r="Q391" s="180"/>
      <c r="R391" s="180"/>
      <c r="S391" s="180"/>
    </row>
    <row r="392" spans="1:19" ht="16.5" customHeight="1">
      <c r="A392" s="255"/>
      <c r="B392" s="180"/>
      <c r="C392" s="180"/>
      <c r="D392" s="180"/>
      <c r="E392" s="181"/>
      <c r="F392" s="181"/>
      <c r="L392" s="255"/>
      <c r="M392" s="180"/>
      <c r="O392" s="180"/>
      <c r="P392" s="180"/>
      <c r="Q392" s="180"/>
      <c r="R392" s="180"/>
      <c r="S392" s="180"/>
    </row>
    <row r="393" spans="1:19" ht="16.5" customHeight="1">
      <c r="A393" s="255"/>
      <c r="B393" s="180"/>
      <c r="C393" s="180"/>
      <c r="D393" s="180"/>
      <c r="E393" s="181"/>
      <c r="F393" s="181"/>
      <c r="L393" s="255"/>
      <c r="M393" s="180"/>
      <c r="O393" s="180"/>
      <c r="P393" s="180"/>
      <c r="Q393" s="180"/>
      <c r="R393" s="180"/>
      <c r="S393" s="180"/>
    </row>
    <row r="394" spans="1:19" ht="16.5" customHeight="1">
      <c r="A394" s="255"/>
      <c r="B394" s="180"/>
      <c r="C394" s="180"/>
      <c r="D394" s="180"/>
      <c r="E394" s="181"/>
      <c r="F394" s="181"/>
      <c r="L394" s="255"/>
      <c r="M394" s="180"/>
      <c r="O394" s="180"/>
      <c r="P394" s="180"/>
      <c r="Q394" s="180"/>
      <c r="R394" s="180"/>
      <c r="S394" s="180"/>
    </row>
    <row r="395" spans="1:19" ht="16.5" customHeight="1">
      <c r="A395" s="255"/>
      <c r="B395" s="180"/>
      <c r="C395" s="180"/>
      <c r="D395" s="180"/>
      <c r="E395" s="181"/>
      <c r="F395" s="181"/>
      <c r="L395" s="255"/>
      <c r="M395" s="180"/>
      <c r="O395" s="180"/>
      <c r="P395" s="180"/>
      <c r="Q395" s="180"/>
      <c r="R395" s="180"/>
      <c r="S395" s="180"/>
    </row>
    <row r="396" spans="1:19" ht="16.5" customHeight="1">
      <c r="A396" s="255"/>
      <c r="B396" s="180"/>
      <c r="C396" s="180"/>
      <c r="D396" s="180"/>
      <c r="E396" s="181"/>
      <c r="F396" s="181"/>
      <c r="L396" s="255"/>
      <c r="M396" s="180"/>
      <c r="O396" s="180"/>
      <c r="P396" s="180"/>
      <c r="Q396" s="180"/>
      <c r="R396" s="180"/>
      <c r="S396" s="180"/>
    </row>
    <row r="397" spans="1:19" ht="16.5" customHeight="1">
      <c r="A397" s="255"/>
      <c r="B397" s="180"/>
      <c r="C397" s="180"/>
      <c r="D397" s="180"/>
      <c r="E397" s="181"/>
      <c r="F397" s="181"/>
      <c r="L397" s="255"/>
      <c r="M397" s="180"/>
      <c r="O397" s="180"/>
      <c r="P397" s="180"/>
      <c r="Q397" s="180"/>
      <c r="R397" s="180"/>
      <c r="S397" s="180"/>
    </row>
    <row r="398" spans="1:19" ht="16.5" customHeight="1">
      <c r="A398" s="255"/>
      <c r="B398" s="180"/>
      <c r="C398" s="180"/>
      <c r="D398" s="180"/>
      <c r="E398" s="181"/>
      <c r="F398" s="181"/>
      <c r="L398" s="255"/>
      <c r="M398" s="180"/>
      <c r="O398" s="180"/>
      <c r="P398" s="180"/>
      <c r="Q398" s="180"/>
      <c r="R398" s="180"/>
      <c r="S398" s="180"/>
    </row>
    <row r="399" spans="1:19" ht="16.5" customHeight="1">
      <c r="A399" s="255"/>
      <c r="B399" s="180"/>
      <c r="C399" s="180"/>
      <c r="D399" s="180"/>
      <c r="E399" s="181"/>
      <c r="F399" s="181"/>
      <c r="L399" s="255"/>
      <c r="M399" s="180"/>
      <c r="O399" s="180"/>
      <c r="P399" s="180"/>
      <c r="Q399" s="180"/>
      <c r="R399" s="180"/>
      <c r="S399" s="180"/>
    </row>
    <row r="400" spans="1:19" ht="16.5" customHeight="1">
      <c r="A400" s="255"/>
      <c r="B400" s="180"/>
      <c r="C400" s="180"/>
      <c r="D400" s="180"/>
      <c r="E400" s="181"/>
      <c r="F400" s="181"/>
      <c r="L400" s="255"/>
      <c r="M400" s="180"/>
      <c r="O400" s="180"/>
      <c r="P400" s="180"/>
      <c r="Q400" s="180"/>
      <c r="R400" s="180"/>
      <c r="S400" s="180"/>
    </row>
    <row r="401" spans="1:19" ht="16.5" customHeight="1">
      <c r="A401" s="255"/>
      <c r="B401" s="180"/>
      <c r="C401" s="180"/>
      <c r="D401" s="180"/>
      <c r="E401" s="181"/>
      <c r="F401" s="181"/>
      <c r="L401" s="255"/>
      <c r="M401" s="180"/>
      <c r="O401" s="180"/>
      <c r="P401" s="180"/>
      <c r="Q401" s="180"/>
      <c r="R401" s="180"/>
      <c r="S401" s="180"/>
    </row>
    <row r="402" spans="1:19" ht="16.5" customHeight="1">
      <c r="A402" s="255"/>
      <c r="B402" s="180"/>
      <c r="C402" s="180"/>
      <c r="D402" s="180"/>
      <c r="E402" s="181"/>
      <c r="F402" s="181"/>
      <c r="L402" s="255"/>
      <c r="M402" s="180"/>
      <c r="O402" s="180"/>
      <c r="P402" s="180"/>
      <c r="Q402" s="180"/>
      <c r="R402" s="180"/>
      <c r="S402" s="180"/>
    </row>
    <row r="403" spans="1:19" ht="16.5" customHeight="1">
      <c r="A403" s="255"/>
      <c r="B403" s="180"/>
      <c r="C403" s="180"/>
      <c r="D403" s="180"/>
      <c r="E403" s="181"/>
      <c r="F403" s="181"/>
      <c r="L403" s="255"/>
      <c r="M403" s="180"/>
      <c r="O403" s="180"/>
      <c r="P403" s="180"/>
      <c r="Q403" s="180"/>
      <c r="R403" s="180"/>
      <c r="S403" s="180"/>
    </row>
    <row r="404" spans="1:19" ht="16.5" customHeight="1">
      <c r="A404" s="255"/>
      <c r="B404" s="180"/>
      <c r="C404" s="180"/>
      <c r="D404" s="180"/>
      <c r="E404" s="181"/>
      <c r="F404" s="181"/>
      <c r="L404" s="255"/>
      <c r="M404" s="180"/>
      <c r="O404" s="180"/>
      <c r="P404" s="180"/>
      <c r="Q404" s="180"/>
      <c r="R404" s="180"/>
      <c r="S404" s="180"/>
    </row>
    <row r="405" spans="1:19" ht="16.5" customHeight="1">
      <c r="A405" s="255"/>
      <c r="B405" s="180"/>
      <c r="C405" s="180"/>
      <c r="D405" s="180"/>
      <c r="E405" s="181"/>
      <c r="F405" s="181"/>
      <c r="L405" s="255"/>
      <c r="M405" s="180"/>
      <c r="O405" s="180"/>
      <c r="P405" s="180"/>
      <c r="Q405" s="180"/>
      <c r="R405" s="180"/>
      <c r="S405" s="180"/>
    </row>
    <row r="406" spans="1:19" ht="16.5" customHeight="1">
      <c r="A406" s="255"/>
      <c r="B406" s="180"/>
      <c r="C406" s="180"/>
      <c r="D406" s="180"/>
      <c r="E406" s="181"/>
      <c r="F406" s="181"/>
      <c r="L406" s="255"/>
      <c r="M406" s="180"/>
      <c r="O406" s="180"/>
      <c r="P406" s="180"/>
      <c r="Q406" s="180"/>
      <c r="R406" s="180"/>
      <c r="S406" s="180"/>
    </row>
    <row r="407" spans="1:19" ht="16.5" customHeight="1">
      <c r="A407" s="255"/>
      <c r="B407" s="180"/>
      <c r="C407" s="180"/>
      <c r="D407" s="180"/>
      <c r="E407" s="181"/>
      <c r="F407" s="181"/>
      <c r="L407" s="255"/>
      <c r="M407" s="180"/>
      <c r="O407" s="180"/>
      <c r="P407" s="180"/>
      <c r="Q407" s="180"/>
      <c r="R407" s="180"/>
      <c r="S407" s="180"/>
    </row>
    <row r="408" spans="1:19" ht="16.5" customHeight="1">
      <c r="A408" s="255"/>
      <c r="B408" s="180"/>
      <c r="C408" s="180"/>
      <c r="D408" s="180"/>
      <c r="E408" s="181"/>
      <c r="F408" s="181"/>
      <c r="L408" s="255"/>
      <c r="M408" s="180"/>
      <c r="O408" s="180"/>
      <c r="P408" s="180"/>
      <c r="Q408" s="180"/>
      <c r="R408" s="180"/>
      <c r="S408" s="180"/>
    </row>
    <row r="409" spans="1:19" ht="16.5" customHeight="1">
      <c r="A409" s="255"/>
      <c r="B409" s="180"/>
      <c r="C409" s="180"/>
      <c r="D409" s="180"/>
      <c r="E409" s="181"/>
      <c r="F409" s="181"/>
      <c r="L409" s="255"/>
      <c r="M409" s="180"/>
      <c r="O409" s="180"/>
      <c r="P409" s="180"/>
      <c r="Q409" s="180"/>
      <c r="R409" s="180"/>
      <c r="S409" s="180"/>
    </row>
    <row r="410" spans="1:19" ht="16.5" customHeight="1">
      <c r="A410" s="255"/>
      <c r="B410" s="180"/>
      <c r="C410" s="180"/>
      <c r="D410" s="180"/>
      <c r="E410" s="181"/>
      <c r="F410" s="181"/>
      <c r="L410" s="255"/>
      <c r="M410" s="180"/>
      <c r="O410" s="180"/>
      <c r="P410" s="180"/>
      <c r="Q410" s="180"/>
      <c r="R410" s="180"/>
      <c r="S410" s="180"/>
    </row>
    <row r="411" spans="1:19" ht="16.5" customHeight="1">
      <c r="A411" s="255"/>
      <c r="B411" s="180"/>
      <c r="C411" s="180"/>
      <c r="D411" s="180"/>
      <c r="E411" s="181"/>
      <c r="F411" s="181"/>
      <c r="L411" s="255"/>
      <c r="M411" s="180"/>
      <c r="O411" s="180"/>
      <c r="P411" s="180"/>
      <c r="Q411" s="180"/>
      <c r="R411" s="180"/>
      <c r="S411" s="180"/>
    </row>
    <row r="412" spans="1:19" ht="16.5" customHeight="1">
      <c r="A412" s="255"/>
      <c r="B412" s="180"/>
      <c r="C412" s="180"/>
      <c r="D412" s="180"/>
      <c r="E412" s="181"/>
      <c r="F412" s="181"/>
      <c r="L412" s="255"/>
      <c r="M412" s="180"/>
      <c r="O412" s="180"/>
      <c r="P412" s="180"/>
      <c r="Q412" s="180"/>
      <c r="R412" s="180"/>
      <c r="S412" s="180"/>
    </row>
    <row r="413" spans="1:19" ht="16.5" customHeight="1">
      <c r="A413" s="255"/>
      <c r="B413" s="180"/>
      <c r="C413" s="180"/>
      <c r="D413" s="180"/>
      <c r="E413" s="181"/>
      <c r="F413" s="181"/>
      <c r="L413" s="255"/>
      <c r="M413" s="180"/>
      <c r="O413" s="180"/>
      <c r="P413" s="180"/>
      <c r="Q413" s="180"/>
      <c r="R413" s="180"/>
      <c r="S413" s="180"/>
    </row>
    <row r="414" spans="1:19" ht="16.5" customHeight="1">
      <c r="A414" s="255"/>
      <c r="B414" s="180"/>
      <c r="C414" s="180"/>
      <c r="D414" s="180"/>
      <c r="E414" s="181"/>
      <c r="F414" s="181"/>
      <c r="L414" s="255"/>
      <c r="M414" s="180"/>
      <c r="O414" s="180"/>
      <c r="P414" s="180"/>
      <c r="Q414" s="180"/>
      <c r="R414" s="180"/>
      <c r="S414" s="180"/>
    </row>
    <row r="415" spans="1:19" ht="16.5" customHeight="1">
      <c r="A415" s="255"/>
      <c r="B415" s="180"/>
      <c r="C415" s="180"/>
      <c r="D415" s="180"/>
      <c r="E415" s="181"/>
      <c r="F415" s="181"/>
      <c r="L415" s="255"/>
      <c r="M415" s="180"/>
      <c r="O415" s="180"/>
      <c r="P415" s="180"/>
      <c r="Q415" s="180"/>
      <c r="R415" s="180"/>
      <c r="S415" s="180"/>
    </row>
    <row r="416" spans="1:19" ht="16.5" customHeight="1">
      <c r="A416" s="255"/>
      <c r="B416" s="180"/>
      <c r="C416" s="180"/>
      <c r="D416" s="180"/>
      <c r="E416" s="181"/>
      <c r="F416" s="181"/>
      <c r="L416" s="255"/>
      <c r="M416" s="180"/>
      <c r="O416" s="180"/>
      <c r="P416" s="180"/>
      <c r="Q416" s="180"/>
      <c r="R416" s="180"/>
      <c r="S416" s="180"/>
    </row>
    <row r="417" spans="1:19" ht="16.5" customHeight="1">
      <c r="A417" s="255"/>
      <c r="B417" s="180"/>
      <c r="C417" s="180"/>
      <c r="D417" s="180"/>
      <c r="E417" s="181"/>
      <c r="F417" s="181"/>
      <c r="L417" s="255"/>
      <c r="M417" s="180"/>
      <c r="O417" s="180"/>
      <c r="P417" s="180"/>
      <c r="Q417" s="180"/>
      <c r="R417" s="180"/>
      <c r="S417" s="180"/>
    </row>
    <row r="418" spans="1:19" ht="16.5" customHeight="1">
      <c r="A418" s="255"/>
      <c r="B418" s="180"/>
      <c r="C418" s="180"/>
      <c r="D418" s="180"/>
      <c r="E418" s="181"/>
      <c r="F418" s="181"/>
      <c r="L418" s="255"/>
      <c r="M418" s="180"/>
      <c r="O418" s="180"/>
      <c r="P418" s="180"/>
      <c r="Q418" s="180"/>
      <c r="R418" s="180"/>
      <c r="S418" s="180"/>
    </row>
    <row r="419" spans="1:19" ht="16.5" customHeight="1">
      <c r="A419" s="255"/>
      <c r="B419" s="180"/>
      <c r="C419" s="180"/>
      <c r="D419" s="180"/>
      <c r="E419" s="181"/>
      <c r="F419" s="181"/>
      <c r="L419" s="255"/>
      <c r="M419" s="180"/>
      <c r="O419" s="180"/>
      <c r="P419" s="180"/>
      <c r="Q419" s="180"/>
      <c r="R419" s="180"/>
      <c r="S419" s="180"/>
    </row>
    <row r="420" spans="1:19" ht="16.5" customHeight="1">
      <c r="A420" s="255"/>
      <c r="B420" s="180"/>
      <c r="C420" s="180"/>
      <c r="D420" s="180"/>
      <c r="E420" s="181"/>
      <c r="F420" s="181"/>
      <c r="L420" s="255"/>
      <c r="M420" s="180"/>
      <c r="O420" s="180"/>
      <c r="P420" s="180"/>
      <c r="Q420" s="180"/>
      <c r="R420" s="180"/>
      <c r="S420" s="180"/>
    </row>
    <row r="421" spans="1:19" ht="16.5" customHeight="1">
      <c r="A421" s="255"/>
      <c r="B421" s="180"/>
      <c r="C421" s="180"/>
      <c r="D421" s="180"/>
      <c r="E421" s="181"/>
      <c r="F421" s="181"/>
      <c r="L421" s="255"/>
      <c r="M421" s="180"/>
      <c r="O421" s="180"/>
      <c r="P421" s="180"/>
      <c r="Q421" s="180"/>
      <c r="R421" s="180"/>
      <c r="S421" s="180"/>
    </row>
    <row r="422" spans="1:19" ht="16.5" customHeight="1">
      <c r="A422" s="255"/>
      <c r="B422" s="180"/>
      <c r="C422" s="180"/>
      <c r="D422" s="180"/>
      <c r="E422" s="181"/>
      <c r="F422" s="181"/>
      <c r="L422" s="255"/>
      <c r="M422" s="180"/>
      <c r="O422" s="180"/>
      <c r="P422" s="180"/>
      <c r="Q422" s="180"/>
      <c r="R422" s="180"/>
      <c r="S422" s="180"/>
    </row>
    <row r="423" spans="1:19" ht="16.5" customHeight="1">
      <c r="A423" s="255"/>
      <c r="B423" s="180"/>
      <c r="C423" s="180"/>
      <c r="D423" s="180"/>
      <c r="E423" s="181"/>
      <c r="F423" s="181"/>
      <c r="L423" s="255"/>
      <c r="M423" s="180"/>
      <c r="O423" s="180"/>
      <c r="P423" s="180"/>
      <c r="Q423" s="180"/>
      <c r="R423" s="180"/>
      <c r="S423" s="180"/>
    </row>
    <row r="424" spans="1:19" ht="16.5" customHeight="1">
      <c r="A424" s="255"/>
      <c r="B424" s="180"/>
      <c r="C424" s="180"/>
      <c r="D424" s="180"/>
      <c r="E424" s="181"/>
      <c r="F424" s="181"/>
      <c r="L424" s="255"/>
      <c r="M424" s="180"/>
      <c r="O424" s="180"/>
      <c r="P424" s="180"/>
      <c r="Q424" s="180"/>
      <c r="R424" s="180"/>
      <c r="S424" s="180"/>
    </row>
    <row r="425" spans="1:19" ht="16.5" customHeight="1">
      <c r="A425" s="255"/>
      <c r="B425" s="180"/>
      <c r="C425" s="180"/>
      <c r="D425" s="180"/>
      <c r="E425" s="181"/>
      <c r="F425" s="181"/>
      <c r="L425" s="255"/>
      <c r="M425" s="180"/>
      <c r="O425" s="180"/>
      <c r="P425" s="180"/>
      <c r="Q425" s="180"/>
      <c r="R425" s="180"/>
      <c r="S425" s="180"/>
    </row>
    <row r="426" spans="1:19" ht="16.5" customHeight="1">
      <c r="A426" s="255"/>
      <c r="B426" s="180"/>
      <c r="C426" s="180"/>
      <c r="D426" s="180"/>
      <c r="E426" s="181"/>
      <c r="F426" s="181"/>
      <c r="L426" s="255"/>
      <c r="M426" s="180"/>
      <c r="O426" s="180"/>
      <c r="P426" s="180"/>
      <c r="Q426" s="180"/>
      <c r="R426" s="180"/>
      <c r="S426" s="180"/>
    </row>
    <row r="427" spans="1:19" ht="16.5" customHeight="1">
      <c r="A427" s="255"/>
      <c r="B427" s="180"/>
      <c r="C427" s="180"/>
      <c r="D427" s="180"/>
      <c r="E427" s="181"/>
      <c r="F427" s="181"/>
      <c r="L427" s="255"/>
      <c r="M427" s="180"/>
      <c r="O427" s="180"/>
      <c r="P427" s="180"/>
      <c r="Q427" s="180"/>
      <c r="R427" s="180"/>
      <c r="S427" s="180"/>
    </row>
    <row r="428" spans="1:19" ht="16.5" customHeight="1">
      <c r="A428" s="255"/>
      <c r="B428" s="180"/>
      <c r="C428" s="180"/>
      <c r="D428" s="180"/>
      <c r="E428" s="181"/>
      <c r="F428" s="181"/>
      <c r="L428" s="255"/>
      <c r="M428" s="180"/>
      <c r="O428" s="180"/>
      <c r="P428" s="180"/>
      <c r="Q428" s="180"/>
      <c r="R428" s="180"/>
      <c r="S428" s="180"/>
    </row>
    <row r="429" spans="1:19" ht="16.5" customHeight="1">
      <c r="A429" s="255"/>
      <c r="B429" s="180"/>
      <c r="C429" s="180"/>
      <c r="D429" s="180"/>
      <c r="E429" s="181"/>
      <c r="F429" s="181"/>
      <c r="L429" s="255"/>
      <c r="M429" s="180"/>
      <c r="O429" s="180"/>
      <c r="P429" s="180"/>
      <c r="Q429" s="180"/>
      <c r="R429" s="180"/>
      <c r="S429" s="180"/>
    </row>
    <row r="430" spans="1:19" ht="16.5" customHeight="1">
      <c r="A430" s="255"/>
      <c r="B430" s="180"/>
      <c r="C430" s="180"/>
      <c r="D430" s="180"/>
      <c r="E430" s="181"/>
      <c r="F430" s="181"/>
      <c r="L430" s="255"/>
      <c r="M430" s="180"/>
      <c r="O430" s="180"/>
      <c r="P430" s="180"/>
      <c r="Q430" s="180"/>
      <c r="R430" s="180"/>
      <c r="S430" s="180"/>
    </row>
    <row r="431" spans="1:19" ht="16.5" customHeight="1">
      <c r="A431" s="255"/>
      <c r="B431" s="180"/>
      <c r="C431" s="180"/>
      <c r="D431" s="180"/>
      <c r="E431" s="181"/>
      <c r="F431" s="181"/>
      <c r="L431" s="255"/>
      <c r="M431" s="180"/>
      <c r="O431" s="180"/>
      <c r="P431" s="180"/>
      <c r="Q431" s="180"/>
      <c r="R431" s="180"/>
      <c r="S431" s="180"/>
    </row>
    <row r="432" spans="1:19" ht="16.5" customHeight="1">
      <c r="A432" s="255"/>
      <c r="B432" s="180"/>
      <c r="C432" s="180"/>
      <c r="D432" s="180"/>
      <c r="E432" s="181"/>
      <c r="F432" s="181"/>
      <c r="L432" s="255"/>
      <c r="M432" s="180"/>
      <c r="O432" s="180"/>
      <c r="P432" s="180"/>
      <c r="Q432" s="180"/>
      <c r="R432" s="180"/>
      <c r="S432" s="180"/>
    </row>
    <row r="433" spans="1:19" ht="16.5" customHeight="1">
      <c r="A433" s="255"/>
      <c r="B433" s="180"/>
      <c r="C433" s="180"/>
      <c r="D433" s="180"/>
      <c r="E433" s="181"/>
      <c r="F433" s="181"/>
      <c r="L433" s="255"/>
      <c r="M433" s="180"/>
      <c r="O433" s="180"/>
      <c r="P433" s="180"/>
      <c r="Q433" s="180"/>
      <c r="R433" s="180"/>
      <c r="S433" s="180"/>
    </row>
    <row r="434" spans="1:19" ht="16.5" customHeight="1">
      <c r="A434" s="255"/>
      <c r="B434" s="180"/>
      <c r="C434" s="180"/>
      <c r="D434" s="180"/>
      <c r="E434" s="181"/>
      <c r="F434" s="181"/>
      <c r="L434" s="255"/>
      <c r="M434" s="180"/>
      <c r="O434" s="180"/>
      <c r="P434" s="180"/>
      <c r="Q434" s="180"/>
      <c r="R434" s="180"/>
      <c r="S434" s="180"/>
    </row>
    <row r="435" spans="1:19" ht="16.5" customHeight="1">
      <c r="A435" s="255"/>
      <c r="B435" s="180"/>
      <c r="C435" s="180"/>
      <c r="D435" s="180"/>
      <c r="E435" s="181"/>
      <c r="F435" s="181"/>
      <c r="L435" s="255"/>
      <c r="M435" s="180"/>
      <c r="O435" s="180"/>
      <c r="P435" s="180"/>
      <c r="Q435" s="180"/>
      <c r="R435" s="180"/>
      <c r="S435" s="180"/>
    </row>
    <row r="436" spans="1:19" ht="16.5" customHeight="1">
      <c r="A436" s="255"/>
      <c r="B436" s="180"/>
      <c r="C436" s="180"/>
      <c r="D436" s="180"/>
      <c r="E436" s="181"/>
      <c r="F436" s="181"/>
      <c r="L436" s="255"/>
      <c r="M436" s="180"/>
      <c r="O436" s="180"/>
      <c r="P436" s="180"/>
      <c r="Q436" s="180"/>
      <c r="R436" s="180"/>
      <c r="S436" s="180"/>
    </row>
    <row r="437" spans="1:19" ht="16.5" customHeight="1">
      <c r="A437" s="255"/>
      <c r="B437" s="180"/>
      <c r="C437" s="180"/>
      <c r="D437" s="180"/>
      <c r="E437" s="181"/>
      <c r="F437" s="181"/>
      <c r="L437" s="255"/>
      <c r="M437" s="180"/>
      <c r="O437" s="180"/>
      <c r="P437" s="180"/>
      <c r="Q437" s="180"/>
      <c r="R437" s="180"/>
      <c r="S437" s="180"/>
    </row>
    <row r="438" spans="1:19" ht="16.5" customHeight="1">
      <c r="A438" s="255"/>
      <c r="B438" s="180"/>
      <c r="C438" s="180"/>
      <c r="D438" s="180"/>
      <c r="E438" s="181"/>
      <c r="F438" s="181"/>
      <c r="L438" s="255"/>
      <c r="M438" s="180"/>
      <c r="O438" s="180"/>
      <c r="P438" s="180"/>
      <c r="Q438" s="180"/>
      <c r="R438" s="180"/>
      <c r="S438" s="180"/>
    </row>
    <row r="439" spans="1:19" ht="16.5" customHeight="1">
      <c r="A439" s="255"/>
      <c r="B439" s="180"/>
      <c r="C439" s="180"/>
      <c r="D439" s="180"/>
      <c r="E439" s="181"/>
      <c r="F439" s="181"/>
      <c r="L439" s="255"/>
      <c r="M439" s="180"/>
      <c r="O439" s="180"/>
      <c r="P439" s="180"/>
      <c r="Q439" s="180"/>
      <c r="R439" s="180"/>
      <c r="S439" s="180"/>
    </row>
    <row r="440" spans="1:19" ht="16.5" customHeight="1">
      <c r="A440" s="255"/>
      <c r="B440" s="180"/>
      <c r="C440" s="180"/>
      <c r="D440" s="180"/>
      <c r="E440" s="181"/>
      <c r="F440" s="181"/>
      <c r="L440" s="255"/>
      <c r="M440" s="180"/>
      <c r="O440" s="180"/>
      <c r="P440" s="180"/>
      <c r="Q440" s="180"/>
      <c r="R440" s="180"/>
      <c r="S440" s="180"/>
    </row>
    <row r="441" spans="1:19" ht="16.5" customHeight="1">
      <c r="A441" s="255"/>
      <c r="B441" s="180"/>
      <c r="C441" s="180"/>
      <c r="D441" s="180"/>
      <c r="E441" s="181"/>
      <c r="F441" s="181"/>
      <c r="L441" s="255"/>
      <c r="M441" s="180"/>
      <c r="O441" s="180"/>
      <c r="P441" s="180"/>
      <c r="Q441" s="180"/>
      <c r="R441" s="180"/>
      <c r="S441" s="180"/>
    </row>
    <row r="442" spans="1:19" ht="16.5" customHeight="1">
      <c r="A442" s="255"/>
      <c r="B442" s="180"/>
      <c r="C442" s="180"/>
      <c r="D442" s="180"/>
      <c r="E442" s="181"/>
      <c r="F442" s="181"/>
      <c r="L442" s="255"/>
      <c r="M442" s="180"/>
      <c r="O442" s="180"/>
      <c r="P442" s="180"/>
      <c r="Q442" s="180"/>
      <c r="R442" s="180"/>
      <c r="S442" s="180"/>
    </row>
    <row r="443" spans="1:19" ht="16.5" customHeight="1">
      <c r="A443" s="255"/>
      <c r="B443" s="180"/>
      <c r="C443" s="180"/>
      <c r="D443" s="180"/>
      <c r="E443" s="181"/>
      <c r="F443" s="181"/>
      <c r="L443" s="255"/>
      <c r="M443" s="180"/>
      <c r="O443" s="180"/>
      <c r="P443" s="180"/>
      <c r="Q443" s="180"/>
      <c r="R443" s="180"/>
      <c r="S443" s="180"/>
    </row>
    <row r="444" spans="1:19" ht="16.5" customHeight="1">
      <c r="A444" s="255"/>
      <c r="B444" s="180"/>
      <c r="C444" s="180"/>
      <c r="D444" s="180"/>
      <c r="E444" s="181"/>
      <c r="F444" s="181"/>
      <c r="L444" s="255"/>
      <c r="M444" s="180"/>
      <c r="O444" s="180"/>
      <c r="P444" s="180"/>
      <c r="Q444" s="180"/>
      <c r="R444" s="180"/>
      <c r="S444" s="180"/>
    </row>
    <row r="445" spans="1:19" ht="16.5" customHeight="1">
      <c r="A445" s="255"/>
      <c r="B445" s="180"/>
      <c r="C445" s="180"/>
      <c r="D445" s="180"/>
      <c r="E445" s="181"/>
      <c r="F445" s="181"/>
      <c r="L445" s="255"/>
      <c r="M445" s="180"/>
      <c r="O445" s="180"/>
      <c r="P445" s="180"/>
      <c r="Q445" s="180"/>
      <c r="R445" s="180"/>
      <c r="S445" s="180"/>
    </row>
    <row r="446" spans="1:19" ht="16.5" customHeight="1">
      <c r="A446" s="255"/>
      <c r="B446" s="180"/>
      <c r="C446" s="180"/>
      <c r="D446" s="180"/>
      <c r="E446" s="181"/>
      <c r="F446" s="181"/>
      <c r="L446" s="255"/>
      <c r="M446" s="180"/>
      <c r="O446" s="180"/>
      <c r="P446" s="180"/>
      <c r="Q446" s="180"/>
      <c r="R446" s="180"/>
      <c r="S446" s="180"/>
    </row>
    <row r="447" spans="1:19" ht="16.5" customHeight="1">
      <c r="A447" s="255"/>
      <c r="B447" s="180"/>
      <c r="C447" s="180"/>
      <c r="D447" s="180"/>
      <c r="E447" s="181"/>
      <c r="F447" s="181"/>
      <c r="L447" s="255"/>
      <c r="M447" s="180"/>
      <c r="O447" s="180"/>
      <c r="P447" s="180"/>
      <c r="Q447" s="180"/>
      <c r="R447" s="180"/>
      <c r="S447" s="180"/>
    </row>
    <row r="448" spans="1:19" ht="16.5" customHeight="1">
      <c r="A448" s="255"/>
      <c r="B448" s="180"/>
      <c r="C448" s="180"/>
      <c r="D448" s="180"/>
      <c r="E448" s="181"/>
      <c r="F448" s="181"/>
      <c r="L448" s="255"/>
      <c r="M448" s="180"/>
      <c r="O448" s="180"/>
      <c r="P448" s="180"/>
      <c r="Q448" s="180"/>
      <c r="R448" s="180"/>
      <c r="S448" s="180"/>
    </row>
    <row r="449" spans="1:19" ht="16.5" customHeight="1">
      <c r="A449" s="255"/>
      <c r="B449" s="180"/>
      <c r="C449" s="180"/>
      <c r="D449" s="180"/>
      <c r="E449" s="181"/>
      <c r="F449" s="181"/>
      <c r="L449" s="255"/>
      <c r="M449" s="180"/>
      <c r="O449" s="180"/>
      <c r="P449" s="180"/>
      <c r="Q449" s="180"/>
      <c r="R449" s="180"/>
      <c r="S449" s="180"/>
    </row>
    <row r="450" spans="1:19" ht="16.5" customHeight="1">
      <c r="A450" s="255"/>
      <c r="B450" s="180"/>
      <c r="C450" s="180"/>
      <c r="D450" s="180"/>
      <c r="E450" s="181"/>
      <c r="F450" s="181"/>
      <c r="L450" s="255"/>
      <c r="M450" s="180"/>
      <c r="O450" s="180"/>
      <c r="P450" s="180"/>
      <c r="Q450" s="180"/>
      <c r="R450" s="180"/>
      <c r="S450" s="180"/>
    </row>
    <row r="451" spans="1:19" ht="16.5" customHeight="1">
      <c r="A451" s="255"/>
      <c r="B451" s="180"/>
      <c r="C451" s="180"/>
      <c r="D451" s="180"/>
      <c r="E451" s="181"/>
      <c r="F451" s="181"/>
      <c r="L451" s="255"/>
      <c r="M451" s="180"/>
      <c r="O451" s="180"/>
      <c r="P451" s="180"/>
      <c r="Q451" s="180"/>
      <c r="R451" s="180"/>
      <c r="S451" s="180"/>
    </row>
    <row r="452" spans="1:19" ht="16.5" customHeight="1">
      <c r="A452" s="255"/>
      <c r="B452" s="180"/>
      <c r="C452" s="180"/>
      <c r="D452" s="180"/>
      <c r="E452" s="181"/>
      <c r="F452" s="181"/>
      <c r="L452" s="255"/>
      <c r="M452" s="180"/>
      <c r="O452" s="180"/>
      <c r="P452" s="180"/>
      <c r="Q452" s="180"/>
      <c r="R452" s="180"/>
      <c r="S452" s="180"/>
    </row>
    <row r="453" spans="1:19" ht="16.5" customHeight="1">
      <c r="A453" s="255"/>
      <c r="B453" s="180"/>
      <c r="C453" s="180"/>
      <c r="D453" s="180"/>
      <c r="E453" s="181"/>
      <c r="F453" s="181"/>
      <c r="L453" s="255"/>
      <c r="M453" s="180"/>
      <c r="O453" s="180"/>
      <c r="P453" s="180"/>
      <c r="Q453" s="180"/>
      <c r="R453" s="180"/>
      <c r="S453" s="180"/>
    </row>
    <row r="454" spans="1:19" ht="16.5" customHeight="1">
      <c r="A454" s="255"/>
      <c r="B454" s="180"/>
      <c r="C454" s="180"/>
      <c r="D454" s="180"/>
      <c r="E454" s="181"/>
      <c r="F454" s="181"/>
      <c r="L454" s="255"/>
      <c r="M454" s="180"/>
      <c r="O454" s="180"/>
      <c r="P454" s="180"/>
      <c r="Q454" s="180"/>
      <c r="R454" s="180"/>
      <c r="S454" s="180"/>
    </row>
    <row r="455" spans="1:19" ht="16.5" customHeight="1">
      <c r="A455" s="255"/>
      <c r="B455" s="180"/>
      <c r="C455" s="180"/>
      <c r="D455" s="180"/>
      <c r="E455" s="181"/>
      <c r="F455" s="181"/>
      <c r="L455" s="255"/>
      <c r="M455" s="180"/>
      <c r="O455" s="180"/>
      <c r="P455" s="180"/>
      <c r="Q455" s="180"/>
      <c r="R455" s="180"/>
      <c r="S455" s="180"/>
    </row>
    <row r="456" spans="1:19" ht="16.5" customHeight="1">
      <c r="A456" s="255"/>
      <c r="B456" s="180"/>
      <c r="C456" s="180"/>
      <c r="D456" s="180"/>
      <c r="E456" s="181"/>
      <c r="F456" s="181"/>
      <c r="L456" s="255"/>
      <c r="M456" s="180"/>
      <c r="O456" s="180"/>
      <c r="P456" s="180"/>
      <c r="Q456" s="180"/>
      <c r="R456" s="180"/>
      <c r="S456" s="180"/>
    </row>
    <row r="457" spans="1:19" ht="16.5" customHeight="1">
      <c r="A457" s="255"/>
      <c r="B457" s="180"/>
      <c r="C457" s="180"/>
      <c r="D457" s="180"/>
      <c r="E457" s="181"/>
      <c r="F457" s="181"/>
      <c r="L457" s="255"/>
      <c r="M457" s="180"/>
      <c r="O457" s="180"/>
      <c r="P457" s="180"/>
      <c r="Q457" s="180"/>
      <c r="R457" s="180"/>
      <c r="S457" s="180"/>
    </row>
    <row r="458" spans="1:19" ht="16.5" customHeight="1">
      <c r="A458" s="255"/>
      <c r="B458" s="180"/>
      <c r="C458" s="180"/>
      <c r="D458" s="180"/>
      <c r="E458" s="181"/>
      <c r="F458" s="181"/>
      <c r="L458" s="255"/>
      <c r="M458" s="180"/>
      <c r="O458" s="180"/>
      <c r="P458" s="180"/>
      <c r="Q458" s="180"/>
      <c r="R458" s="180"/>
      <c r="S458" s="180"/>
    </row>
    <row r="459" spans="1:19" ht="16.5" customHeight="1">
      <c r="A459" s="255"/>
      <c r="B459" s="180"/>
      <c r="C459" s="180"/>
      <c r="D459" s="180"/>
      <c r="E459" s="181"/>
      <c r="F459" s="181"/>
      <c r="L459" s="255"/>
      <c r="M459" s="180"/>
      <c r="O459" s="180"/>
      <c r="P459" s="180"/>
      <c r="Q459" s="180"/>
      <c r="R459" s="180"/>
      <c r="S459" s="180"/>
    </row>
    <row r="460" spans="1:19" ht="16.5" customHeight="1">
      <c r="A460" s="255"/>
      <c r="B460" s="180"/>
      <c r="C460" s="180"/>
      <c r="D460" s="180"/>
      <c r="E460" s="181"/>
      <c r="F460" s="181"/>
      <c r="L460" s="255"/>
      <c r="M460" s="180"/>
      <c r="O460" s="180"/>
      <c r="P460" s="180"/>
      <c r="Q460" s="180"/>
      <c r="R460" s="180"/>
      <c r="S460" s="180"/>
    </row>
    <row r="461" spans="1:19" ht="16.5" customHeight="1">
      <c r="A461" s="255"/>
      <c r="B461" s="180"/>
      <c r="C461" s="180"/>
      <c r="D461" s="180"/>
      <c r="E461" s="181"/>
      <c r="F461" s="181"/>
      <c r="L461" s="255"/>
      <c r="M461" s="180"/>
      <c r="O461" s="180"/>
      <c r="P461" s="180"/>
      <c r="Q461" s="180"/>
      <c r="R461" s="180"/>
      <c r="S461" s="180"/>
    </row>
    <row r="462" spans="1:19" ht="16.5" customHeight="1">
      <c r="A462" s="255"/>
      <c r="B462" s="180"/>
      <c r="C462" s="180"/>
      <c r="D462" s="180"/>
      <c r="E462" s="181"/>
      <c r="F462" s="181"/>
      <c r="L462" s="255"/>
      <c r="M462" s="180"/>
      <c r="O462" s="180"/>
      <c r="P462" s="180"/>
      <c r="Q462" s="180"/>
      <c r="R462" s="180"/>
      <c r="S462" s="180"/>
    </row>
    <row r="463" spans="1:19" ht="16.5" customHeight="1">
      <c r="A463" s="255"/>
      <c r="B463" s="180"/>
      <c r="C463" s="180"/>
      <c r="D463" s="180"/>
      <c r="E463" s="181"/>
      <c r="F463" s="181"/>
      <c r="L463" s="255"/>
      <c r="M463" s="180"/>
      <c r="O463" s="180"/>
      <c r="P463" s="180"/>
      <c r="Q463" s="180"/>
      <c r="R463" s="180"/>
      <c r="S463" s="180"/>
    </row>
    <row r="464" spans="1:19" ht="16.5" customHeight="1">
      <c r="A464" s="255"/>
      <c r="B464" s="180"/>
      <c r="C464" s="180"/>
      <c r="D464" s="180"/>
      <c r="E464" s="181"/>
      <c r="F464" s="181"/>
      <c r="L464" s="255"/>
      <c r="M464" s="180"/>
      <c r="O464" s="180"/>
      <c r="P464" s="180"/>
      <c r="Q464" s="180"/>
      <c r="R464" s="180"/>
      <c r="S464" s="180"/>
    </row>
    <row r="465" spans="1:19" ht="16.5" customHeight="1">
      <c r="A465" s="255"/>
      <c r="B465" s="180"/>
      <c r="C465" s="180"/>
      <c r="D465" s="180"/>
      <c r="E465" s="181"/>
      <c r="F465" s="181"/>
      <c r="L465" s="255"/>
      <c r="M465" s="180"/>
      <c r="O465" s="180"/>
      <c r="P465" s="180"/>
      <c r="Q465" s="180"/>
      <c r="R465" s="180"/>
      <c r="S465" s="180"/>
    </row>
    <row r="466" spans="1:19" ht="16.5" customHeight="1">
      <c r="A466" s="255"/>
      <c r="B466" s="180"/>
      <c r="C466" s="180"/>
      <c r="D466" s="180"/>
      <c r="E466" s="181"/>
      <c r="F466" s="181"/>
      <c r="L466" s="255"/>
      <c r="M466" s="180"/>
      <c r="O466" s="180"/>
      <c r="P466" s="180"/>
      <c r="Q466" s="180"/>
      <c r="R466" s="180"/>
      <c r="S466" s="180"/>
    </row>
    <row r="467" spans="1:19" ht="16.5" customHeight="1">
      <c r="A467" s="255"/>
      <c r="B467" s="180"/>
      <c r="C467" s="180"/>
      <c r="D467" s="180"/>
      <c r="E467" s="181"/>
      <c r="F467" s="181"/>
      <c r="L467" s="255"/>
      <c r="M467" s="180"/>
      <c r="O467" s="180"/>
      <c r="P467" s="180"/>
      <c r="Q467" s="180"/>
      <c r="R467" s="180"/>
      <c r="S467" s="180"/>
    </row>
    <row r="468" spans="1:19" ht="16.5" customHeight="1">
      <c r="A468" s="255"/>
      <c r="B468" s="180"/>
      <c r="C468" s="180"/>
      <c r="D468" s="180"/>
      <c r="E468" s="181"/>
      <c r="F468" s="181"/>
      <c r="L468" s="255"/>
      <c r="M468" s="180"/>
      <c r="O468" s="180"/>
      <c r="P468" s="180"/>
      <c r="Q468" s="180"/>
      <c r="R468" s="180"/>
      <c r="S468" s="180"/>
    </row>
    <row r="469" spans="1:19" ht="16.5" customHeight="1">
      <c r="A469" s="255"/>
      <c r="B469" s="180"/>
      <c r="C469" s="180"/>
      <c r="D469" s="180"/>
      <c r="E469" s="181"/>
      <c r="F469" s="181"/>
      <c r="L469" s="255"/>
      <c r="M469" s="180"/>
      <c r="O469" s="180"/>
      <c r="P469" s="180"/>
      <c r="Q469" s="180"/>
      <c r="R469" s="180"/>
      <c r="S469" s="180"/>
    </row>
    <row r="470" spans="1:19" ht="16.5" customHeight="1">
      <c r="A470" s="255"/>
      <c r="B470" s="180"/>
      <c r="C470" s="180"/>
      <c r="D470" s="180"/>
      <c r="E470" s="181"/>
      <c r="F470" s="181"/>
      <c r="L470" s="255"/>
      <c r="M470" s="180"/>
      <c r="O470" s="180"/>
      <c r="P470" s="180"/>
      <c r="Q470" s="180"/>
      <c r="R470" s="180"/>
      <c r="S470" s="180"/>
    </row>
    <row r="471" spans="1:19" ht="16.5" customHeight="1">
      <c r="A471" s="255"/>
      <c r="B471" s="180"/>
      <c r="C471" s="180"/>
      <c r="D471" s="180"/>
      <c r="E471" s="181"/>
      <c r="F471" s="181"/>
      <c r="L471" s="255"/>
      <c r="M471" s="180"/>
      <c r="O471" s="180"/>
      <c r="P471" s="180"/>
      <c r="Q471" s="180"/>
      <c r="R471" s="180"/>
      <c r="S471" s="180"/>
    </row>
    <row r="472" spans="1:19" ht="16.5" customHeight="1">
      <c r="A472" s="255"/>
      <c r="B472" s="180"/>
      <c r="C472" s="180"/>
      <c r="D472" s="180"/>
      <c r="E472" s="181"/>
      <c r="F472" s="181"/>
      <c r="L472" s="255"/>
      <c r="M472" s="180"/>
      <c r="O472" s="180"/>
      <c r="P472" s="180"/>
      <c r="Q472" s="180"/>
      <c r="R472" s="180"/>
      <c r="S472" s="180"/>
    </row>
    <row r="473" spans="1:19" ht="16.5" customHeight="1">
      <c r="A473" s="255"/>
      <c r="B473" s="180"/>
      <c r="C473" s="180"/>
      <c r="D473" s="180"/>
      <c r="E473" s="181"/>
      <c r="F473" s="181"/>
      <c r="L473" s="255"/>
      <c r="M473" s="180"/>
      <c r="O473" s="180"/>
      <c r="P473" s="180"/>
      <c r="Q473" s="180"/>
      <c r="R473" s="180"/>
      <c r="S473" s="180"/>
    </row>
    <row r="474" spans="1:19" ht="16.5" customHeight="1">
      <c r="A474" s="255"/>
      <c r="B474" s="180"/>
      <c r="C474" s="180"/>
      <c r="D474" s="180"/>
      <c r="E474" s="181"/>
      <c r="F474" s="181"/>
      <c r="L474" s="255"/>
      <c r="M474" s="180"/>
      <c r="O474" s="180"/>
      <c r="P474" s="180"/>
      <c r="Q474" s="180"/>
      <c r="R474" s="180"/>
      <c r="S474" s="180"/>
    </row>
    <row r="475" spans="1:19" ht="16.5" customHeight="1">
      <c r="A475" s="255"/>
      <c r="B475" s="180"/>
      <c r="C475" s="180"/>
      <c r="D475" s="180"/>
      <c r="E475" s="181"/>
      <c r="F475" s="181"/>
      <c r="L475" s="255"/>
      <c r="M475" s="180"/>
      <c r="O475" s="180"/>
      <c r="P475" s="180"/>
      <c r="Q475" s="180"/>
      <c r="R475" s="180"/>
      <c r="S475" s="180"/>
    </row>
    <row r="476" spans="1:19" ht="16.5" customHeight="1">
      <c r="A476" s="255"/>
      <c r="B476" s="180"/>
      <c r="C476" s="180"/>
      <c r="D476" s="180"/>
      <c r="E476" s="181"/>
      <c r="F476" s="181"/>
      <c r="L476" s="255"/>
      <c r="M476" s="180"/>
      <c r="O476" s="180"/>
      <c r="P476" s="180"/>
      <c r="Q476" s="180"/>
      <c r="R476" s="180"/>
      <c r="S476" s="180"/>
    </row>
    <row r="477" spans="1:19" ht="16.5" customHeight="1">
      <c r="A477" s="255"/>
      <c r="B477" s="180"/>
      <c r="C477" s="180"/>
      <c r="D477" s="180"/>
      <c r="E477" s="181"/>
      <c r="F477" s="181"/>
      <c r="L477" s="255"/>
      <c r="M477" s="180"/>
      <c r="O477" s="180"/>
      <c r="P477" s="180"/>
      <c r="Q477" s="180"/>
      <c r="R477" s="180"/>
      <c r="S477" s="180"/>
    </row>
    <row r="478" spans="1:19" ht="16.5" customHeight="1">
      <c r="A478" s="255"/>
      <c r="B478" s="180"/>
      <c r="C478" s="180"/>
      <c r="D478" s="180"/>
      <c r="E478" s="181"/>
      <c r="F478" s="181"/>
      <c r="L478" s="255"/>
      <c r="M478" s="180"/>
      <c r="O478" s="180"/>
      <c r="P478" s="180"/>
      <c r="Q478" s="180"/>
      <c r="R478" s="180"/>
      <c r="S478" s="180"/>
    </row>
    <row r="479" spans="1:19" ht="16.5" customHeight="1">
      <c r="A479" s="255"/>
      <c r="B479" s="180"/>
      <c r="C479" s="180"/>
      <c r="D479" s="180"/>
      <c r="E479" s="181"/>
      <c r="F479" s="181"/>
      <c r="L479" s="255"/>
      <c r="M479" s="180"/>
      <c r="O479" s="180"/>
      <c r="P479" s="180"/>
      <c r="Q479" s="180"/>
      <c r="R479" s="180"/>
      <c r="S479" s="180"/>
    </row>
    <row r="480" spans="1:19" ht="16.5" customHeight="1">
      <c r="A480" s="255"/>
      <c r="B480" s="180"/>
      <c r="C480" s="180"/>
      <c r="D480" s="180"/>
      <c r="E480" s="181"/>
      <c r="F480" s="181"/>
      <c r="L480" s="255"/>
      <c r="M480" s="180"/>
      <c r="O480" s="180"/>
      <c r="P480" s="180"/>
      <c r="Q480" s="180"/>
      <c r="R480" s="180"/>
      <c r="S480" s="180"/>
    </row>
    <row r="481" spans="1:19" ht="16.5" customHeight="1">
      <c r="A481" s="255"/>
      <c r="B481" s="180"/>
      <c r="C481" s="180"/>
      <c r="D481" s="180"/>
      <c r="E481" s="181"/>
      <c r="F481" s="181"/>
      <c r="L481" s="255"/>
      <c r="M481" s="180"/>
      <c r="O481" s="180"/>
      <c r="P481" s="180"/>
      <c r="Q481" s="180"/>
      <c r="R481" s="180"/>
      <c r="S481" s="180"/>
    </row>
    <row r="482" spans="1:19" ht="16.5" customHeight="1">
      <c r="A482" s="255"/>
      <c r="B482" s="180"/>
      <c r="C482" s="180"/>
      <c r="D482" s="180"/>
      <c r="E482" s="181"/>
      <c r="F482" s="181"/>
      <c r="L482" s="255"/>
      <c r="M482" s="180"/>
      <c r="O482" s="180"/>
      <c r="P482" s="180"/>
      <c r="Q482" s="180"/>
      <c r="R482" s="180"/>
      <c r="S482" s="180"/>
    </row>
    <row r="483" spans="1:19" ht="16.5" customHeight="1">
      <c r="A483" s="255"/>
      <c r="B483" s="180"/>
      <c r="C483" s="180"/>
      <c r="D483" s="180"/>
      <c r="E483" s="181"/>
      <c r="F483" s="181"/>
      <c r="L483" s="255"/>
      <c r="M483" s="180"/>
      <c r="O483" s="180"/>
      <c r="P483" s="180"/>
      <c r="Q483" s="180"/>
      <c r="R483" s="180"/>
      <c r="S483" s="180"/>
    </row>
    <row r="484" spans="1:19" ht="16.5" customHeight="1">
      <c r="A484" s="255"/>
      <c r="B484" s="180"/>
      <c r="C484" s="180"/>
      <c r="D484" s="180"/>
      <c r="E484" s="181"/>
      <c r="F484" s="181"/>
      <c r="L484" s="255"/>
      <c r="M484" s="180"/>
      <c r="O484" s="180"/>
      <c r="P484" s="180"/>
      <c r="Q484" s="180"/>
      <c r="R484" s="180"/>
      <c r="S484" s="180"/>
    </row>
    <row r="485" spans="1:19" ht="16.5" customHeight="1">
      <c r="A485" s="255"/>
      <c r="B485" s="180"/>
      <c r="C485" s="180"/>
      <c r="D485" s="180"/>
      <c r="E485" s="181"/>
      <c r="F485" s="181"/>
      <c r="L485" s="255"/>
      <c r="M485" s="180"/>
      <c r="O485" s="180"/>
      <c r="P485" s="180"/>
      <c r="Q485" s="180"/>
      <c r="R485" s="180"/>
      <c r="S485" s="180"/>
    </row>
    <row r="486" spans="1:19" ht="16.5" customHeight="1">
      <c r="A486" s="255"/>
      <c r="B486" s="180"/>
      <c r="C486" s="180"/>
      <c r="D486" s="180"/>
      <c r="E486" s="181"/>
      <c r="F486" s="181"/>
      <c r="L486" s="255"/>
      <c r="M486" s="180"/>
      <c r="O486" s="180"/>
      <c r="P486" s="180"/>
      <c r="Q486" s="180"/>
      <c r="R486" s="180"/>
      <c r="S486" s="180"/>
    </row>
    <row r="487" spans="1:19" ht="16.5" customHeight="1">
      <c r="A487" s="255"/>
      <c r="B487" s="180"/>
      <c r="C487" s="180"/>
      <c r="D487" s="180"/>
      <c r="E487" s="181"/>
      <c r="F487" s="181"/>
      <c r="L487" s="255"/>
      <c r="M487" s="180"/>
      <c r="O487" s="180"/>
      <c r="P487" s="180"/>
      <c r="Q487" s="180"/>
      <c r="R487" s="180"/>
      <c r="S487" s="180"/>
    </row>
    <row r="488" spans="1:19" ht="16.5" customHeight="1">
      <c r="A488" s="255"/>
      <c r="B488" s="180"/>
      <c r="C488" s="180"/>
      <c r="D488" s="180"/>
      <c r="E488" s="181"/>
      <c r="F488" s="181"/>
      <c r="L488" s="255"/>
      <c r="M488" s="180"/>
      <c r="O488" s="180"/>
      <c r="P488" s="180"/>
      <c r="Q488" s="180"/>
      <c r="R488" s="180"/>
      <c r="S488" s="180"/>
    </row>
    <row r="489" spans="1:19" ht="16.5" customHeight="1">
      <c r="A489" s="255"/>
      <c r="B489" s="180"/>
      <c r="C489" s="180"/>
      <c r="D489" s="180"/>
      <c r="E489" s="181"/>
      <c r="F489" s="181"/>
      <c r="L489" s="255"/>
      <c r="M489" s="180"/>
      <c r="O489" s="180"/>
      <c r="P489" s="180"/>
      <c r="Q489" s="180"/>
      <c r="R489" s="180"/>
      <c r="S489" s="180"/>
    </row>
    <row r="490" spans="1:19" ht="16.5" customHeight="1">
      <c r="A490" s="255"/>
      <c r="B490" s="180"/>
      <c r="C490" s="180"/>
      <c r="D490" s="180"/>
      <c r="E490" s="181"/>
      <c r="F490" s="181"/>
      <c r="L490" s="255"/>
      <c r="M490" s="180"/>
      <c r="O490" s="180"/>
      <c r="P490" s="180"/>
      <c r="Q490" s="180"/>
      <c r="R490" s="180"/>
      <c r="S490" s="180"/>
    </row>
    <row r="491" spans="1:19" ht="16.5" customHeight="1">
      <c r="A491" s="255"/>
      <c r="B491" s="180"/>
      <c r="C491" s="180"/>
      <c r="D491" s="180"/>
      <c r="E491" s="181"/>
      <c r="F491" s="181"/>
      <c r="L491" s="255"/>
      <c r="M491" s="180"/>
      <c r="O491" s="180"/>
      <c r="P491" s="180"/>
      <c r="Q491" s="180"/>
      <c r="R491" s="180"/>
      <c r="S491" s="180"/>
    </row>
    <row r="492" spans="1:19" ht="16.5" customHeight="1">
      <c r="A492" s="255"/>
      <c r="B492" s="180"/>
      <c r="C492" s="180"/>
      <c r="D492" s="180"/>
      <c r="E492" s="181"/>
      <c r="F492" s="181"/>
      <c r="L492" s="255"/>
      <c r="M492" s="180"/>
      <c r="O492" s="180"/>
      <c r="P492" s="180"/>
      <c r="Q492" s="180"/>
      <c r="R492" s="180"/>
      <c r="S492" s="180"/>
    </row>
    <row r="493" spans="1:19" ht="16.5" customHeight="1">
      <c r="A493" s="255"/>
      <c r="B493" s="180"/>
      <c r="C493" s="180"/>
      <c r="D493" s="180"/>
      <c r="E493" s="181"/>
      <c r="F493" s="181"/>
      <c r="L493" s="255"/>
      <c r="M493" s="180"/>
      <c r="O493" s="180"/>
      <c r="P493" s="180"/>
      <c r="Q493" s="180"/>
      <c r="R493" s="180"/>
      <c r="S493" s="180"/>
    </row>
    <row r="494" spans="1:19" ht="16.5" customHeight="1">
      <c r="A494" s="255"/>
      <c r="B494" s="180"/>
      <c r="C494" s="180"/>
      <c r="D494" s="180"/>
      <c r="E494" s="181"/>
      <c r="F494" s="181"/>
      <c r="L494" s="255"/>
      <c r="M494" s="180"/>
      <c r="O494" s="180"/>
      <c r="P494" s="180"/>
      <c r="Q494" s="180"/>
      <c r="R494" s="180"/>
      <c r="S494" s="180"/>
    </row>
    <row r="495" spans="1:19" ht="16.5" customHeight="1">
      <c r="A495" s="255"/>
      <c r="B495" s="180"/>
      <c r="C495" s="180"/>
      <c r="D495" s="180"/>
      <c r="E495" s="181"/>
      <c r="F495" s="181"/>
      <c r="L495" s="255"/>
      <c r="M495" s="180"/>
      <c r="O495" s="180"/>
      <c r="P495" s="180"/>
      <c r="Q495" s="180"/>
      <c r="R495" s="180"/>
      <c r="S495" s="180"/>
    </row>
    <row r="496" spans="1:19" ht="16.5" customHeight="1">
      <c r="A496" s="255"/>
      <c r="B496" s="180"/>
      <c r="C496" s="180"/>
      <c r="D496" s="180"/>
      <c r="E496" s="181"/>
      <c r="F496" s="181"/>
      <c r="L496" s="255"/>
      <c r="M496" s="180"/>
      <c r="O496" s="180"/>
      <c r="P496" s="180"/>
      <c r="Q496" s="180"/>
      <c r="R496" s="180"/>
      <c r="S496" s="180"/>
    </row>
    <row r="497" spans="1:19" ht="16.5" customHeight="1">
      <c r="A497" s="255"/>
      <c r="B497" s="180"/>
      <c r="C497" s="180"/>
      <c r="D497" s="180"/>
      <c r="E497" s="181"/>
      <c r="F497" s="181"/>
      <c r="L497" s="255"/>
      <c r="M497" s="180"/>
      <c r="O497" s="180"/>
      <c r="P497" s="180"/>
      <c r="Q497" s="180"/>
      <c r="R497" s="180"/>
      <c r="S497" s="180"/>
    </row>
    <row r="498" spans="1:19" ht="16.5" customHeight="1">
      <c r="A498" s="255"/>
      <c r="B498" s="180"/>
      <c r="C498" s="180"/>
      <c r="D498" s="180"/>
      <c r="E498" s="181"/>
      <c r="F498" s="181"/>
      <c r="L498" s="255"/>
      <c r="M498" s="180"/>
      <c r="O498" s="180"/>
      <c r="P498" s="180"/>
      <c r="Q498" s="180"/>
      <c r="R498" s="180"/>
      <c r="S498" s="180"/>
    </row>
    <row r="499" spans="1:19" ht="16.5" customHeight="1">
      <c r="A499" s="255"/>
      <c r="B499" s="180"/>
      <c r="C499" s="180"/>
      <c r="D499" s="180"/>
      <c r="E499" s="181"/>
      <c r="F499" s="181"/>
      <c r="L499" s="255"/>
      <c r="M499" s="180"/>
      <c r="O499" s="180"/>
      <c r="P499" s="180"/>
      <c r="Q499" s="180"/>
      <c r="R499" s="180"/>
      <c r="S499" s="180"/>
    </row>
    <row r="500" spans="1:19" ht="16.5" customHeight="1">
      <c r="A500" s="255"/>
      <c r="B500" s="180"/>
      <c r="C500" s="180"/>
      <c r="D500" s="180"/>
      <c r="E500" s="181"/>
      <c r="F500" s="181"/>
      <c r="L500" s="255"/>
      <c r="M500" s="180"/>
      <c r="O500" s="180"/>
      <c r="P500" s="180"/>
      <c r="Q500" s="180"/>
      <c r="R500" s="180"/>
      <c r="S500" s="180"/>
    </row>
    <row r="501" spans="1:19" ht="16.5" customHeight="1">
      <c r="A501" s="255"/>
      <c r="B501" s="180"/>
      <c r="C501" s="180"/>
      <c r="D501" s="180"/>
      <c r="E501" s="181"/>
      <c r="F501" s="181"/>
      <c r="L501" s="255"/>
      <c r="M501" s="180"/>
      <c r="O501" s="180"/>
      <c r="P501" s="180"/>
      <c r="Q501" s="180"/>
      <c r="R501" s="180"/>
      <c r="S501" s="180"/>
    </row>
    <row r="502" spans="1:19" ht="16.5" customHeight="1">
      <c r="A502" s="255"/>
      <c r="B502" s="180"/>
      <c r="C502" s="180"/>
      <c r="D502" s="180"/>
      <c r="E502" s="181"/>
      <c r="F502" s="181"/>
      <c r="L502" s="255"/>
      <c r="M502" s="180"/>
      <c r="O502" s="180"/>
      <c r="P502" s="180"/>
      <c r="Q502" s="180"/>
      <c r="R502" s="180"/>
      <c r="S502" s="180"/>
    </row>
    <row r="503" spans="1:19" ht="16.5" customHeight="1">
      <c r="A503" s="255"/>
      <c r="B503" s="180"/>
      <c r="C503" s="180"/>
      <c r="D503" s="180"/>
      <c r="E503" s="181"/>
      <c r="F503" s="181"/>
      <c r="L503" s="255"/>
      <c r="M503" s="180"/>
      <c r="O503" s="180"/>
      <c r="P503" s="180"/>
      <c r="Q503" s="180"/>
      <c r="R503" s="180"/>
      <c r="S503" s="180"/>
    </row>
    <row r="504" spans="1:19" ht="16.5" customHeight="1">
      <c r="A504" s="255"/>
      <c r="B504" s="180"/>
      <c r="C504" s="180"/>
      <c r="D504" s="180"/>
      <c r="E504" s="181"/>
      <c r="F504" s="181"/>
      <c r="L504" s="255"/>
      <c r="M504" s="180"/>
      <c r="O504" s="180"/>
      <c r="P504" s="180"/>
      <c r="Q504" s="180"/>
      <c r="R504" s="180"/>
      <c r="S504" s="180"/>
    </row>
    <row r="505" spans="1:19" ht="16.5" customHeight="1">
      <c r="A505" s="255"/>
      <c r="B505" s="180"/>
      <c r="C505" s="180"/>
      <c r="D505" s="180"/>
      <c r="E505" s="181"/>
      <c r="F505" s="181"/>
      <c r="L505" s="255"/>
      <c r="M505" s="180"/>
      <c r="O505" s="180"/>
      <c r="P505" s="180"/>
      <c r="Q505" s="180"/>
      <c r="R505" s="180"/>
      <c r="S505" s="180"/>
    </row>
    <row r="506" spans="1:19" ht="16.5" customHeight="1">
      <c r="A506" s="255"/>
      <c r="B506" s="180"/>
      <c r="C506" s="180"/>
      <c r="D506" s="180"/>
      <c r="E506" s="181"/>
      <c r="F506" s="181"/>
      <c r="L506" s="255"/>
      <c r="M506" s="180"/>
      <c r="O506" s="180"/>
      <c r="P506" s="180"/>
      <c r="Q506" s="180"/>
      <c r="R506" s="180"/>
      <c r="S506" s="180"/>
    </row>
    <row r="507" spans="1:19" ht="16.5" customHeight="1">
      <c r="A507" s="255"/>
      <c r="B507" s="180"/>
      <c r="C507" s="180"/>
      <c r="D507" s="180"/>
      <c r="E507" s="181"/>
      <c r="F507" s="181"/>
      <c r="L507" s="255"/>
      <c r="M507" s="180"/>
      <c r="O507" s="180"/>
      <c r="P507" s="180"/>
      <c r="Q507" s="180"/>
      <c r="R507" s="180"/>
      <c r="S507" s="180"/>
    </row>
    <row r="508" spans="1:19" ht="16.5" customHeight="1">
      <c r="A508" s="255"/>
      <c r="B508" s="180"/>
      <c r="C508" s="180"/>
      <c r="D508" s="180"/>
      <c r="E508" s="181"/>
      <c r="F508" s="181"/>
      <c r="L508" s="255"/>
      <c r="M508" s="180"/>
      <c r="O508" s="180"/>
      <c r="P508" s="180"/>
      <c r="Q508" s="180"/>
      <c r="R508" s="180"/>
      <c r="S508" s="180"/>
    </row>
    <row r="509" spans="1:19" ht="16.5" customHeight="1">
      <c r="A509" s="255"/>
      <c r="B509" s="180"/>
      <c r="C509" s="180"/>
      <c r="D509" s="180"/>
      <c r="E509" s="181"/>
      <c r="F509" s="181"/>
      <c r="L509" s="255"/>
      <c r="M509" s="180"/>
      <c r="O509" s="180"/>
      <c r="P509" s="180"/>
      <c r="Q509" s="180"/>
      <c r="R509" s="180"/>
      <c r="S509" s="180"/>
    </row>
    <row r="510" spans="1:19" ht="16.5" customHeight="1">
      <c r="A510" s="255"/>
      <c r="B510" s="180"/>
      <c r="C510" s="180"/>
      <c r="D510" s="180"/>
      <c r="E510" s="181"/>
      <c r="F510" s="181"/>
      <c r="L510" s="255"/>
      <c r="M510" s="180"/>
      <c r="O510" s="180"/>
      <c r="P510" s="180"/>
      <c r="Q510" s="180"/>
      <c r="R510" s="180"/>
      <c r="S510" s="180"/>
    </row>
    <row r="511" spans="1:19" ht="16.5" customHeight="1">
      <c r="A511" s="255"/>
      <c r="B511" s="180"/>
      <c r="C511" s="180"/>
      <c r="D511" s="180"/>
      <c r="E511" s="181"/>
      <c r="F511" s="181"/>
      <c r="L511" s="255"/>
      <c r="M511" s="180"/>
      <c r="O511" s="180"/>
      <c r="P511" s="180"/>
      <c r="Q511" s="180"/>
      <c r="R511" s="180"/>
      <c r="S511" s="180"/>
    </row>
    <row r="512" spans="1:19" ht="16.5" customHeight="1">
      <c r="A512" s="255"/>
      <c r="B512" s="180"/>
      <c r="C512" s="180"/>
      <c r="D512" s="180"/>
      <c r="E512" s="181"/>
      <c r="F512" s="181"/>
      <c r="L512" s="255"/>
      <c r="M512" s="180"/>
      <c r="O512" s="180"/>
      <c r="P512" s="180"/>
      <c r="Q512" s="180"/>
      <c r="R512" s="180"/>
      <c r="S512" s="180"/>
    </row>
    <row r="513" spans="1:19" ht="16.5" customHeight="1">
      <c r="A513" s="255"/>
      <c r="B513" s="180"/>
      <c r="C513" s="180"/>
      <c r="D513" s="180"/>
      <c r="E513" s="181"/>
      <c r="F513" s="181"/>
      <c r="L513" s="255"/>
      <c r="M513" s="180"/>
      <c r="O513" s="180"/>
      <c r="P513" s="180"/>
      <c r="Q513" s="180"/>
      <c r="R513" s="180"/>
      <c r="S513" s="180"/>
    </row>
    <row r="514" spans="1:19" ht="16.5" customHeight="1">
      <c r="A514" s="255"/>
      <c r="B514" s="180"/>
      <c r="C514" s="180"/>
      <c r="D514" s="180"/>
      <c r="E514" s="181"/>
      <c r="F514" s="181"/>
      <c r="L514" s="255"/>
      <c r="M514" s="180"/>
      <c r="O514" s="180"/>
      <c r="P514" s="180"/>
      <c r="Q514" s="180"/>
      <c r="R514" s="180"/>
      <c r="S514" s="180"/>
    </row>
    <row r="515" spans="1:19" ht="16.5" customHeight="1">
      <c r="A515" s="255"/>
      <c r="B515" s="180"/>
      <c r="C515" s="180"/>
      <c r="D515" s="180"/>
      <c r="E515" s="181"/>
      <c r="F515" s="181"/>
      <c r="L515" s="255"/>
      <c r="M515" s="180"/>
      <c r="O515" s="180"/>
      <c r="P515" s="180"/>
      <c r="Q515" s="180"/>
      <c r="R515" s="180"/>
      <c r="S515" s="180"/>
    </row>
    <row r="516" spans="1:19" ht="16.5" customHeight="1">
      <c r="A516" s="255"/>
      <c r="B516" s="180"/>
      <c r="C516" s="180"/>
      <c r="D516" s="180"/>
      <c r="E516" s="181"/>
      <c r="F516" s="181"/>
      <c r="L516" s="255"/>
      <c r="M516" s="180"/>
      <c r="O516" s="180"/>
      <c r="P516" s="180"/>
      <c r="Q516" s="180"/>
      <c r="R516" s="180"/>
      <c r="S516" s="180"/>
    </row>
    <row r="517" spans="1:19" ht="16.5" customHeight="1">
      <c r="A517" s="255"/>
      <c r="B517" s="180"/>
      <c r="C517" s="180"/>
      <c r="D517" s="180"/>
      <c r="E517" s="181"/>
      <c r="F517" s="181"/>
      <c r="L517" s="255"/>
      <c r="M517" s="180"/>
      <c r="O517" s="180"/>
      <c r="P517" s="180"/>
      <c r="Q517" s="180"/>
      <c r="R517" s="180"/>
      <c r="S517" s="180"/>
    </row>
    <row r="518" spans="1:19" ht="16.5" customHeight="1">
      <c r="A518" s="255"/>
      <c r="B518" s="180"/>
      <c r="C518" s="180"/>
      <c r="D518" s="180"/>
      <c r="E518" s="181"/>
      <c r="F518" s="181"/>
      <c r="L518" s="255"/>
      <c r="M518" s="180"/>
      <c r="O518" s="180"/>
      <c r="P518" s="180"/>
      <c r="Q518" s="180"/>
      <c r="R518" s="180"/>
      <c r="S518" s="180"/>
    </row>
    <row r="519" spans="1:19" ht="16.5" customHeight="1">
      <c r="A519" s="255"/>
      <c r="B519" s="180"/>
      <c r="C519" s="180"/>
      <c r="D519" s="180"/>
      <c r="E519" s="181"/>
      <c r="F519" s="181"/>
      <c r="L519" s="255"/>
      <c r="M519" s="180"/>
      <c r="O519" s="180"/>
      <c r="P519" s="180"/>
      <c r="Q519" s="180"/>
      <c r="R519" s="180"/>
      <c r="S519" s="180"/>
    </row>
    <row r="520" spans="1:19" ht="16.5" customHeight="1">
      <c r="A520" s="255"/>
      <c r="B520" s="180"/>
      <c r="C520" s="180"/>
      <c r="D520" s="180"/>
      <c r="E520" s="181"/>
      <c r="F520" s="181"/>
      <c r="L520" s="255"/>
      <c r="M520" s="180"/>
      <c r="O520" s="180"/>
      <c r="P520" s="180"/>
      <c r="Q520" s="180"/>
      <c r="R520" s="180"/>
      <c r="S520" s="180"/>
    </row>
    <row r="521" spans="1:19" ht="16.5" customHeight="1">
      <c r="A521" s="255"/>
      <c r="B521" s="180"/>
      <c r="C521" s="180"/>
      <c r="D521" s="180"/>
      <c r="E521" s="181"/>
      <c r="F521" s="181"/>
      <c r="L521" s="255"/>
      <c r="M521" s="180"/>
      <c r="O521" s="180"/>
      <c r="P521" s="180"/>
      <c r="Q521" s="180"/>
      <c r="R521" s="180"/>
      <c r="S521" s="180"/>
    </row>
    <row r="522" spans="1:19" ht="16.5" customHeight="1">
      <c r="A522" s="255"/>
      <c r="B522" s="180"/>
      <c r="C522" s="180"/>
      <c r="D522" s="180"/>
      <c r="E522" s="181"/>
      <c r="F522" s="181"/>
      <c r="L522" s="255"/>
      <c r="M522" s="180"/>
      <c r="O522" s="180"/>
      <c r="P522" s="180"/>
      <c r="Q522" s="180"/>
      <c r="R522" s="180"/>
      <c r="S522" s="180"/>
    </row>
    <row r="523" spans="1:19" ht="16.5" customHeight="1">
      <c r="A523" s="255"/>
      <c r="B523" s="180"/>
      <c r="C523" s="180"/>
      <c r="D523" s="180"/>
      <c r="E523" s="181"/>
      <c r="F523" s="181"/>
      <c r="L523" s="255"/>
      <c r="M523" s="180"/>
      <c r="O523" s="180"/>
      <c r="P523" s="180"/>
      <c r="Q523" s="180"/>
      <c r="R523" s="180"/>
      <c r="S523" s="180"/>
    </row>
    <row r="524" spans="1:19" ht="16.5" customHeight="1">
      <c r="A524" s="255"/>
      <c r="B524" s="180"/>
      <c r="C524" s="180"/>
      <c r="D524" s="180"/>
      <c r="E524" s="181"/>
      <c r="F524" s="181"/>
      <c r="L524" s="255"/>
      <c r="M524" s="180"/>
      <c r="O524" s="180"/>
      <c r="P524" s="180"/>
      <c r="Q524" s="180"/>
      <c r="R524" s="180"/>
      <c r="S524" s="180"/>
    </row>
    <row r="525" spans="1:19" ht="16.5" customHeight="1">
      <c r="A525" s="255"/>
      <c r="B525" s="180"/>
      <c r="C525" s="180"/>
      <c r="D525" s="180"/>
      <c r="E525" s="181"/>
      <c r="F525" s="181"/>
      <c r="L525" s="255"/>
      <c r="M525" s="180"/>
      <c r="O525" s="180"/>
      <c r="P525" s="180"/>
      <c r="Q525" s="180"/>
      <c r="R525" s="180"/>
      <c r="S525" s="180"/>
    </row>
    <row r="526" spans="1:19" ht="16.5" customHeight="1">
      <c r="A526" s="255"/>
      <c r="B526" s="180"/>
      <c r="C526" s="180"/>
      <c r="D526" s="180"/>
      <c r="E526" s="181"/>
      <c r="F526" s="181"/>
      <c r="L526" s="255"/>
      <c r="M526" s="180"/>
      <c r="O526" s="180"/>
      <c r="P526" s="180"/>
      <c r="Q526" s="180"/>
      <c r="R526" s="180"/>
      <c r="S526" s="180"/>
    </row>
    <row r="527" spans="1:19" ht="16.5" customHeight="1">
      <c r="A527" s="255"/>
      <c r="B527" s="180"/>
      <c r="C527" s="180"/>
      <c r="D527" s="180"/>
      <c r="E527" s="181"/>
      <c r="F527" s="181"/>
      <c r="L527" s="255"/>
      <c r="M527" s="180"/>
      <c r="O527" s="180"/>
      <c r="P527" s="180"/>
      <c r="Q527" s="180"/>
      <c r="R527" s="180"/>
      <c r="S527" s="180"/>
    </row>
    <row r="528" spans="1:19" ht="16.5" customHeight="1">
      <c r="A528" s="255"/>
      <c r="B528" s="180"/>
      <c r="C528" s="180"/>
      <c r="D528" s="180"/>
      <c r="E528" s="181"/>
      <c r="F528" s="181"/>
      <c r="L528" s="255"/>
      <c r="M528" s="180"/>
      <c r="O528" s="180"/>
      <c r="P528" s="180"/>
      <c r="Q528" s="180"/>
      <c r="R528" s="180"/>
      <c r="S528" s="180"/>
    </row>
    <row r="529" spans="1:19" ht="16.5" customHeight="1">
      <c r="A529" s="255"/>
      <c r="B529" s="180"/>
      <c r="C529" s="180"/>
      <c r="D529" s="180"/>
      <c r="E529" s="181"/>
      <c r="F529" s="181"/>
      <c r="L529" s="255"/>
      <c r="M529" s="180"/>
      <c r="O529" s="180"/>
      <c r="P529" s="180"/>
      <c r="Q529" s="180"/>
      <c r="R529" s="180"/>
      <c r="S529" s="180"/>
    </row>
    <row r="530" spans="1:19" ht="16.5" customHeight="1">
      <c r="A530" s="255"/>
      <c r="B530" s="180"/>
      <c r="C530" s="180"/>
      <c r="D530" s="180"/>
      <c r="E530" s="181"/>
      <c r="F530" s="181"/>
      <c r="L530" s="255"/>
      <c r="M530" s="180"/>
      <c r="O530" s="180"/>
      <c r="P530" s="180"/>
      <c r="Q530" s="180"/>
      <c r="R530" s="180"/>
      <c r="S530" s="180"/>
    </row>
    <row r="531" spans="1:19" ht="16.5" customHeight="1">
      <c r="A531" s="255"/>
      <c r="B531" s="180"/>
      <c r="C531" s="180"/>
      <c r="D531" s="180"/>
      <c r="E531" s="181"/>
      <c r="F531" s="181"/>
      <c r="L531" s="255"/>
      <c r="M531" s="180"/>
      <c r="O531" s="180"/>
      <c r="P531" s="180"/>
      <c r="Q531" s="180"/>
      <c r="R531" s="180"/>
      <c r="S531" s="180"/>
    </row>
    <row r="532" spans="1:19" ht="16.5" customHeight="1">
      <c r="A532" s="255"/>
      <c r="B532" s="180"/>
      <c r="C532" s="180"/>
      <c r="D532" s="180"/>
      <c r="E532" s="181"/>
      <c r="F532" s="181"/>
      <c r="L532" s="255"/>
      <c r="M532" s="180"/>
      <c r="O532" s="180"/>
      <c r="P532" s="180"/>
      <c r="Q532" s="180"/>
      <c r="R532" s="180"/>
      <c r="S532" s="180"/>
    </row>
    <row r="533" spans="1:19" ht="16.5" customHeight="1">
      <c r="A533" s="255"/>
      <c r="B533" s="180"/>
      <c r="C533" s="180"/>
      <c r="D533" s="180"/>
      <c r="E533" s="181"/>
      <c r="F533" s="181"/>
      <c r="L533" s="255"/>
      <c r="M533" s="180"/>
      <c r="O533" s="180"/>
      <c r="P533" s="180"/>
      <c r="Q533" s="180"/>
      <c r="R533" s="180"/>
      <c r="S533" s="180"/>
    </row>
    <row r="534" spans="1:19" ht="16.5" customHeight="1">
      <c r="A534" s="255"/>
      <c r="B534" s="180"/>
      <c r="C534" s="180"/>
      <c r="D534" s="180"/>
      <c r="E534" s="181"/>
      <c r="F534" s="181"/>
      <c r="L534" s="255"/>
      <c r="M534" s="180"/>
      <c r="O534" s="180"/>
      <c r="P534" s="180"/>
      <c r="Q534" s="180"/>
      <c r="R534" s="180"/>
      <c r="S534" s="180"/>
    </row>
    <row r="535" spans="1:19" ht="16.5" customHeight="1">
      <c r="A535" s="255"/>
      <c r="B535" s="180"/>
      <c r="C535" s="180"/>
      <c r="D535" s="180"/>
      <c r="E535" s="181"/>
      <c r="F535" s="181"/>
      <c r="L535" s="255"/>
      <c r="M535" s="180"/>
      <c r="O535" s="180"/>
      <c r="P535" s="180"/>
      <c r="Q535" s="180"/>
      <c r="R535" s="180"/>
      <c r="S535" s="180"/>
    </row>
    <row r="536" spans="1:19" ht="16.5" customHeight="1">
      <c r="A536" s="255"/>
      <c r="B536" s="180"/>
      <c r="C536" s="180"/>
      <c r="D536" s="180"/>
      <c r="E536" s="181"/>
      <c r="F536" s="181"/>
      <c r="L536" s="255"/>
      <c r="M536" s="180"/>
      <c r="O536" s="180"/>
      <c r="P536" s="180"/>
      <c r="Q536" s="180"/>
      <c r="R536" s="180"/>
      <c r="S536" s="180"/>
    </row>
    <row r="537" spans="1:19" ht="16.5" customHeight="1">
      <c r="A537" s="255"/>
      <c r="B537" s="180"/>
      <c r="C537" s="180"/>
      <c r="D537" s="180"/>
      <c r="E537" s="181"/>
      <c r="F537" s="181"/>
      <c r="L537" s="255"/>
      <c r="M537" s="180"/>
      <c r="O537" s="180"/>
      <c r="P537" s="180"/>
      <c r="Q537" s="180"/>
      <c r="R537" s="180"/>
      <c r="S537" s="180"/>
    </row>
    <row r="538" spans="1:19" ht="16.5" customHeight="1">
      <c r="A538" s="255"/>
      <c r="B538" s="180"/>
      <c r="C538" s="180"/>
      <c r="D538" s="180"/>
      <c r="E538" s="181"/>
      <c r="F538" s="181"/>
      <c r="L538" s="255"/>
      <c r="M538" s="180"/>
      <c r="O538" s="180"/>
      <c r="P538" s="180"/>
      <c r="Q538" s="180"/>
      <c r="R538" s="180"/>
      <c r="S538" s="180"/>
    </row>
    <row r="539" spans="1:19" ht="16.5" customHeight="1">
      <c r="A539" s="255"/>
      <c r="B539" s="180"/>
      <c r="C539" s="180"/>
      <c r="D539" s="180"/>
      <c r="E539" s="181"/>
      <c r="F539" s="181"/>
      <c r="L539" s="255"/>
      <c r="M539" s="180"/>
      <c r="O539" s="180"/>
      <c r="P539" s="180"/>
      <c r="Q539" s="180"/>
      <c r="R539" s="180"/>
      <c r="S539" s="180"/>
    </row>
    <row r="540" spans="1:19" ht="16.5" customHeight="1">
      <c r="A540" s="255"/>
      <c r="B540" s="180"/>
      <c r="C540" s="180"/>
      <c r="D540" s="180"/>
      <c r="E540" s="181"/>
      <c r="F540" s="181"/>
      <c r="L540" s="255"/>
      <c r="M540" s="180"/>
      <c r="O540" s="180"/>
      <c r="P540" s="180"/>
      <c r="Q540" s="180"/>
      <c r="R540" s="180"/>
      <c r="S540" s="180"/>
    </row>
    <row r="541" spans="1:19" ht="16.5" customHeight="1">
      <c r="A541" s="255"/>
      <c r="B541" s="180"/>
      <c r="C541" s="180"/>
      <c r="D541" s="180"/>
      <c r="E541" s="181"/>
      <c r="F541" s="181"/>
      <c r="L541" s="255"/>
      <c r="M541" s="180"/>
      <c r="O541" s="180"/>
      <c r="P541" s="180"/>
      <c r="Q541" s="180"/>
      <c r="R541" s="180"/>
      <c r="S541" s="180"/>
    </row>
    <row r="542" spans="1:19" ht="16.5" customHeight="1">
      <c r="A542" s="255"/>
      <c r="B542" s="180"/>
      <c r="C542" s="180"/>
      <c r="D542" s="180"/>
      <c r="E542" s="181"/>
      <c r="F542" s="181"/>
      <c r="L542" s="255"/>
      <c r="M542" s="180"/>
      <c r="O542" s="180"/>
      <c r="P542" s="180"/>
      <c r="Q542" s="180"/>
      <c r="R542" s="180"/>
      <c r="S542" s="180"/>
    </row>
    <row r="543" spans="1:19" ht="16.5" customHeight="1">
      <c r="A543" s="255"/>
      <c r="B543" s="180"/>
      <c r="C543" s="180"/>
      <c r="D543" s="180"/>
      <c r="E543" s="181"/>
      <c r="F543" s="181"/>
      <c r="L543" s="255"/>
      <c r="M543" s="180"/>
      <c r="O543" s="180"/>
      <c r="P543" s="180"/>
      <c r="Q543" s="180"/>
      <c r="R543" s="180"/>
      <c r="S543" s="180"/>
    </row>
    <row r="544" spans="1:19" ht="16.5" customHeight="1">
      <c r="A544" s="255"/>
      <c r="B544" s="180"/>
      <c r="C544" s="180"/>
      <c r="D544" s="180"/>
      <c r="E544" s="181"/>
      <c r="F544" s="181"/>
      <c r="L544" s="255"/>
      <c r="M544" s="180"/>
      <c r="O544" s="180"/>
      <c r="P544" s="180"/>
      <c r="Q544" s="180"/>
      <c r="R544" s="180"/>
      <c r="S544" s="180"/>
    </row>
    <row r="545" spans="1:19" ht="16.5" customHeight="1">
      <c r="A545" s="255"/>
      <c r="B545" s="180"/>
      <c r="C545" s="180"/>
      <c r="D545" s="180"/>
      <c r="E545" s="181"/>
      <c r="F545" s="181"/>
      <c r="L545" s="255"/>
      <c r="M545" s="180"/>
      <c r="O545" s="180"/>
      <c r="P545" s="180"/>
      <c r="Q545" s="180"/>
      <c r="R545" s="180"/>
      <c r="S545" s="180"/>
    </row>
    <row r="546" spans="1:19" ht="16.5" customHeight="1">
      <c r="A546" s="255"/>
      <c r="B546" s="180"/>
      <c r="C546" s="180"/>
      <c r="D546" s="180"/>
      <c r="E546" s="181"/>
      <c r="F546" s="181"/>
      <c r="L546" s="255"/>
      <c r="M546" s="180"/>
      <c r="O546" s="180"/>
      <c r="P546" s="180"/>
      <c r="Q546" s="180"/>
      <c r="R546" s="180"/>
      <c r="S546" s="180"/>
    </row>
    <row r="547" spans="1:19" ht="16.5" customHeight="1">
      <c r="A547" s="255"/>
      <c r="B547" s="180"/>
      <c r="C547" s="180"/>
      <c r="D547" s="180"/>
      <c r="E547" s="181"/>
      <c r="F547" s="181"/>
      <c r="L547" s="255"/>
      <c r="M547" s="180"/>
      <c r="O547" s="180"/>
      <c r="P547" s="180"/>
      <c r="Q547" s="180"/>
      <c r="R547" s="180"/>
      <c r="S547" s="180"/>
    </row>
    <row r="548" spans="1:19" ht="16.5" customHeight="1">
      <c r="A548" s="255"/>
      <c r="B548" s="180"/>
      <c r="C548" s="180"/>
      <c r="D548" s="180"/>
      <c r="E548" s="181"/>
      <c r="F548" s="181"/>
      <c r="L548" s="255"/>
      <c r="M548" s="180"/>
      <c r="O548" s="180"/>
      <c r="P548" s="180"/>
      <c r="Q548" s="180"/>
      <c r="R548" s="180"/>
      <c r="S548" s="180"/>
    </row>
    <row r="549" spans="1:19" ht="16.5" customHeight="1">
      <c r="A549" s="255"/>
      <c r="B549" s="180"/>
      <c r="C549" s="180"/>
      <c r="D549" s="180"/>
      <c r="E549" s="181"/>
      <c r="F549" s="181"/>
      <c r="L549" s="255"/>
      <c r="M549" s="180"/>
      <c r="O549" s="180"/>
      <c r="P549" s="180"/>
      <c r="Q549" s="180"/>
      <c r="R549" s="180"/>
      <c r="S549" s="180"/>
    </row>
    <row r="550" spans="1:19" ht="16.5" customHeight="1">
      <c r="A550" s="255"/>
      <c r="B550" s="180"/>
      <c r="C550" s="180"/>
      <c r="D550" s="180"/>
      <c r="E550" s="181"/>
      <c r="F550" s="181"/>
      <c r="L550" s="255"/>
      <c r="M550" s="180"/>
      <c r="O550" s="180"/>
      <c r="P550" s="180"/>
      <c r="Q550" s="180"/>
      <c r="R550" s="180"/>
      <c r="S550" s="180"/>
    </row>
    <row r="551" spans="1:19" ht="16.5" customHeight="1">
      <c r="A551" s="255"/>
      <c r="B551" s="180"/>
      <c r="C551" s="180"/>
      <c r="D551" s="180"/>
      <c r="E551" s="181"/>
      <c r="F551" s="181"/>
      <c r="L551" s="255"/>
      <c r="M551" s="180"/>
      <c r="O551" s="180"/>
      <c r="P551" s="180"/>
      <c r="Q551" s="180"/>
      <c r="R551" s="180"/>
      <c r="S551" s="180"/>
    </row>
    <row r="552" spans="1:19" ht="16.5" customHeight="1">
      <c r="A552" s="255"/>
      <c r="B552" s="180"/>
      <c r="C552" s="180"/>
      <c r="D552" s="180"/>
      <c r="E552" s="181"/>
      <c r="F552" s="181"/>
      <c r="L552" s="255"/>
      <c r="M552" s="180"/>
      <c r="O552" s="180"/>
      <c r="P552" s="180"/>
      <c r="Q552" s="180"/>
      <c r="R552" s="180"/>
      <c r="S552" s="180"/>
    </row>
    <row r="553" spans="1:19" ht="16.5" customHeight="1">
      <c r="A553" s="255"/>
      <c r="B553" s="180"/>
      <c r="C553" s="180"/>
      <c r="D553" s="180"/>
      <c r="E553" s="181"/>
      <c r="F553" s="181"/>
      <c r="L553" s="255"/>
      <c r="M553" s="180"/>
      <c r="O553" s="180"/>
      <c r="P553" s="180"/>
      <c r="Q553" s="180"/>
      <c r="R553" s="180"/>
      <c r="S553" s="180"/>
    </row>
    <row r="554" spans="1:19" ht="16.5" customHeight="1">
      <c r="A554" s="255"/>
      <c r="B554" s="180"/>
      <c r="C554" s="180"/>
      <c r="D554" s="180"/>
      <c r="E554" s="181"/>
      <c r="F554" s="181"/>
      <c r="L554" s="255"/>
      <c r="M554" s="180"/>
      <c r="O554" s="180"/>
      <c r="P554" s="180"/>
      <c r="Q554" s="180"/>
      <c r="R554" s="180"/>
      <c r="S554" s="180"/>
    </row>
    <row r="555" spans="1:19" ht="16.5" customHeight="1">
      <c r="A555" s="255"/>
      <c r="B555" s="180"/>
      <c r="C555" s="180"/>
      <c r="D555" s="180"/>
      <c r="E555" s="181"/>
      <c r="F555" s="181"/>
      <c r="L555" s="255"/>
      <c r="M555" s="180"/>
      <c r="O555" s="180"/>
      <c r="P555" s="180"/>
      <c r="Q555" s="180"/>
      <c r="R555" s="180"/>
      <c r="S555" s="180"/>
    </row>
    <row r="556" spans="1:19" ht="16.5" customHeight="1">
      <c r="A556" s="255"/>
      <c r="B556" s="180"/>
      <c r="C556" s="180"/>
      <c r="D556" s="180"/>
      <c r="E556" s="181"/>
      <c r="F556" s="181"/>
      <c r="L556" s="255"/>
      <c r="M556" s="180"/>
      <c r="O556" s="180"/>
      <c r="P556" s="180"/>
      <c r="Q556" s="180"/>
      <c r="R556" s="180"/>
      <c r="S556" s="180"/>
    </row>
    <row r="557" spans="1:19" ht="16.5" customHeight="1">
      <c r="A557" s="255"/>
      <c r="B557" s="180"/>
      <c r="C557" s="180"/>
      <c r="D557" s="180"/>
      <c r="E557" s="181"/>
      <c r="F557" s="181"/>
      <c r="L557" s="255"/>
      <c r="M557" s="180"/>
      <c r="O557" s="180"/>
      <c r="P557" s="180"/>
      <c r="Q557" s="180"/>
      <c r="R557" s="180"/>
      <c r="S557" s="180"/>
    </row>
    <row r="558" spans="1:19" ht="16.5" customHeight="1">
      <c r="A558" s="255"/>
      <c r="B558" s="180"/>
      <c r="C558" s="180"/>
      <c r="D558" s="180"/>
      <c r="E558" s="181"/>
      <c r="F558" s="181"/>
      <c r="L558" s="255"/>
      <c r="M558" s="180"/>
      <c r="O558" s="180"/>
      <c r="P558" s="180"/>
      <c r="Q558" s="180"/>
      <c r="R558" s="180"/>
      <c r="S558" s="180"/>
    </row>
    <row r="559" spans="1:19" ht="16.5" customHeight="1">
      <c r="A559" s="255"/>
      <c r="B559" s="180"/>
      <c r="C559" s="180"/>
      <c r="D559" s="180"/>
      <c r="E559" s="181"/>
      <c r="F559" s="181"/>
      <c r="L559" s="255"/>
      <c r="M559" s="180"/>
      <c r="O559" s="180"/>
      <c r="P559" s="180"/>
      <c r="Q559" s="180"/>
      <c r="R559" s="180"/>
      <c r="S559" s="180"/>
    </row>
    <row r="560" spans="1:19" ht="16.5" customHeight="1">
      <c r="A560" s="255"/>
      <c r="B560" s="180"/>
      <c r="C560" s="180"/>
      <c r="D560" s="180"/>
      <c r="E560" s="181"/>
      <c r="F560" s="181"/>
      <c r="L560" s="255"/>
      <c r="M560" s="180"/>
      <c r="O560" s="180"/>
      <c r="P560" s="180"/>
      <c r="Q560" s="180"/>
      <c r="R560" s="180"/>
      <c r="S560" s="180"/>
    </row>
    <row r="561" spans="1:19" ht="16.5" customHeight="1">
      <c r="A561" s="255"/>
      <c r="B561" s="180"/>
      <c r="C561" s="180"/>
      <c r="D561" s="180"/>
      <c r="E561" s="181"/>
      <c r="F561" s="181"/>
      <c r="L561" s="255"/>
      <c r="M561" s="180"/>
      <c r="O561" s="180"/>
      <c r="P561" s="180"/>
      <c r="Q561" s="180"/>
      <c r="R561" s="180"/>
      <c r="S561" s="180"/>
    </row>
    <row r="562" spans="1:19" ht="16.5" customHeight="1">
      <c r="A562" s="255"/>
      <c r="B562" s="180"/>
      <c r="C562" s="180"/>
      <c r="D562" s="180"/>
      <c r="E562" s="181"/>
      <c r="F562" s="181"/>
      <c r="L562" s="255"/>
      <c r="M562" s="180"/>
      <c r="O562" s="180"/>
      <c r="P562" s="180"/>
      <c r="Q562" s="180"/>
      <c r="R562" s="180"/>
      <c r="S562" s="180"/>
    </row>
    <row r="563" spans="1:19" ht="16.5" customHeight="1">
      <c r="A563" s="255"/>
      <c r="B563" s="180"/>
      <c r="C563" s="180"/>
      <c r="D563" s="180"/>
      <c r="E563" s="181"/>
      <c r="F563" s="181"/>
      <c r="L563" s="255"/>
      <c r="M563" s="180"/>
      <c r="O563" s="180"/>
      <c r="P563" s="180"/>
      <c r="Q563" s="180"/>
      <c r="R563" s="180"/>
      <c r="S563" s="180"/>
    </row>
    <row r="564" spans="1:19" ht="16.5" customHeight="1">
      <c r="A564" s="255"/>
      <c r="B564" s="180"/>
      <c r="C564" s="180"/>
      <c r="D564" s="180"/>
      <c r="E564" s="181"/>
      <c r="F564" s="181"/>
      <c r="L564" s="255"/>
      <c r="M564" s="180"/>
      <c r="O564" s="180"/>
      <c r="P564" s="180"/>
      <c r="Q564" s="180"/>
      <c r="R564" s="180"/>
      <c r="S564" s="180"/>
    </row>
    <row r="565" spans="1:19" ht="16.5" customHeight="1">
      <c r="A565" s="255"/>
      <c r="B565" s="180"/>
      <c r="C565" s="180"/>
      <c r="D565" s="180"/>
      <c r="E565" s="181"/>
      <c r="F565" s="181"/>
      <c r="L565" s="255"/>
      <c r="M565" s="180"/>
      <c r="O565" s="180"/>
      <c r="P565" s="180"/>
      <c r="Q565" s="180"/>
      <c r="R565" s="180"/>
      <c r="S565" s="180"/>
    </row>
    <row r="566" spans="1:19" ht="16.5" customHeight="1">
      <c r="A566" s="255"/>
      <c r="B566" s="180"/>
      <c r="C566" s="180"/>
      <c r="D566" s="180"/>
      <c r="E566" s="181"/>
      <c r="F566" s="181"/>
      <c r="L566" s="255"/>
      <c r="M566" s="180"/>
      <c r="O566" s="180"/>
      <c r="P566" s="180"/>
      <c r="Q566" s="180"/>
      <c r="R566" s="180"/>
      <c r="S566" s="180"/>
    </row>
    <row r="567" spans="1:19" ht="16.5" customHeight="1">
      <c r="A567" s="255"/>
      <c r="B567" s="180"/>
      <c r="C567" s="180"/>
      <c r="D567" s="180"/>
      <c r="E567" s="181"/>
      <c r="F567" s="181"/>
      <c r="L567" s="255"/>
      <c r="M567" s="180"/>
      <c r="O567" s="180"/>
      <c r="P567" s="180"/>
      <c r="Q567" s="180"/>
      <c r="R567" s="180"/>
      <c r="S567" s="180"/>
    </row>
    <row r="568" spans="1:19" ht="16.5" customHeight="1">
      <c r="A568" s="255"/>
      <c r="B568" s="180"/>
      <c r="C568" s="180"/>
      <c r="D568" s="180"/>
      <c r="E568" s="181"/>
      <c r="F568" s="181"/>
      <c r="L568" s="255"/>
      <c r="M568" s="180"/>
      <c r="O568" s="180"/>
      <c r="P568" s="180"/>
      <c r="Q568" s="180"/>
      <c r="R568" s="180"/>
      <c r="S568" s="180"/>
    </row>
    <row r="569" spans="1:19" ht="16.5" customHeight="1">
      <c r="A569" s="255"/>
      <c r="B569" s="180"/>
      <c r="C569" s="180"/>
      <c r="D569" s="180"/>
      <c r="E569" s="181"/>
      <c r="F569" s="181"/>
      <c r="L569" s="255"/>
      <c r="M569" s="180"/>
      <c r="O569" s="180"/>
      <c r="P569" s="180"/>
      <c r="Q569" s="180"/>
      <c r="R569" s="180"/>
      <c r="S569" s="180"/>
    </row>
    <row r="570" spans="1:19" ht="16.5" customHeight="1">
      <c r="A570" s="255"/>
      <c r="B570" s="180"/>
      <c r="C570" s="180"/>
      <c r="D570" s="180"/>
      <c r="E570" s="181"/>
      <c r="F570" s="181"/>
      <c r="L570" s="255"/>
      <c r="M570" s="180"/>
      <c r="O570" s="180"/>
      <c r="P570" s="180"/>
      <c r="Q570" s="180"/>
      <c r="R570" s="180"/>
      <c r="S570" s="180"/>
    </row>
    <row r="571" spans="1:19" ht="16.5" customHeight="1">
      <c r="A571" s="255"/>
      <c r="B571" s="180"/>
      <c r="C571" s="180"/>
      <c r="D571" s="180"/>
      <c r="E571" s="181"/>
      <c r="F571" s="181"/>
      <c r="L571" s="255"/>
      <c r="M571" s="180"/>
      <c r="O571" s="180"/>
      <c r="P571" s="180"/>
      <c r="Q571" s="180"/>
      <c r="R571" s="180"/>
      <c r="S571" s="180"/>
    </row>
    <row r="572" spans="1:19" ht="16.5" customHeight="1">
      <c r="A572" s="255"/>
      <c r="B572" s="180"/>
      <c r="C572" s="180"/>
      <c r="D572" s="180"/>
      <c r="E572" s="181"/>
      <c r="F572" s="181"/>
      <c r="L572" s="255"/>
      <c r="M572" s="180"/>
      <c r="O572" s="180"/>
      <c r="P572" s="180"/>
      <c r="Q572" s="180"/>
      <c r="R572" s="180"/>
      <c r="S572" s="180"/>
    </row>
    <row r="573" spans="1:19" ht="16.5" customHeight="1">
      <c r="A573" s="255"/>
      <c r="B573" s="180"/>
      <c r="C573" s="180"/>
      <c r="D573" s="180"/>
      <c r="E573" s="181"/>
      <c r="F573" s="181"/>
      <c r="L573" s="255"/>
      <c r="M573" s="180"/>
      <c r="O573" s="180"/>
      <c r="P573" s="180"/>
      <c r="Q573" s="180"/>
      <c r="R573" s="180"/>
      <c r="S573" s="180"/>
    </row>
    <row r="574" spans="1:19" ht="16.5" customHeight="1">
      <c r="A574" s="255"/>
      <c r="B574" s="180"/>
      <c r="C574" s="180"/>
      <c r="D574" s="180"/>
      <c r="E574" s="181"/>
      <c r="F574" s="181"/>
      <c r="L574" s="255"/>
      <c r="M574" s="180"/>
      <c r="O574" s="180"/>
      <c r="P574" s="180"/>
      <c r="Q574" s="180"/>
      <c r="R574" s="180"/>
      <c r="S574" s="180"/>
    </row>
    <row r="575" spans="1:19" ht="16.5" customHeight="1">
      <c r="A575" s="255"/>
      <c r="B575" s="180"/>
      <c r="C575" s="180"/>
      <c r="D575" s="180"/>
      <c r="E575" s="181"/>
      <c r="F575" s="181"/>
      <c r="L575" s="255"/>
      <c r="M575" s="180"/>
      <c r="O575" s="180"/>
      <c r="P575" s="180"/>
      <c r="Q575" s="180"/>
      <c r="R575" s="180"/>
      <c r="S575" s="180"/>
    </row>
    <row r="576" spans="1:19" ht="16.5" customHeight="1">
      <c r="A576" s="255"/>
      <c r="B576" s="180"/>
      <c r="C576" s="180"/>
      <c r="D576" s="180"/>
      <c r="E576" s="181"/>
      <c r="F576" s="181"/>
      <c r="L576" s="255"/>
      <c r="M576" s="180"/>
      <c r="O576" s="180"/>
      <c r="P576" s="180"/>
      <c r="Q576" s="180"/>
      <c r="R576" s="180"/>
      <c r="S576" s="180"/>
    </row>
    <row r="577" spans="1:19" ht="16.5" customHeight="1">
      <c r="A577" s="255"/>
      <c r="B577" s="180"/>
      <c r="C577" s="180"/>
      <c r="D577" s="180"/>
      <c r="E577" s="181"/>
      <c r="F577" s="181"/>
      <c r="L577" s="255"/>
      <c r="M577" s="180"/>
      <c r="O577" s="180"/>
      <c r="P577" s="180"/>
      <c r="Q577" s="180"/>
      <c r="R577" s="180"/>
      <c r="S577" s="180"/>
    </row>
    <row r="578" spans="1:19" ht="16.5" customHeight="1">
      <c r="A578" s="255"/>
      <c r="B578" s="180"/>
      <c r="C578" s="180"/>
      <c r="D578" s="180"/>
      <c r="E578" s="181"/>
      <c r="F578" s="181"/>
      <c r="L578" s="255"/>
      <c r="M578" s="180"/>
      <c r="O578" s="180"/>
      <c r="P578" s="180"/>
      <c r="Q578" s="180"/>
      <c r="R578" s="180"/>
      <c r="S578" s="180"/>
    </row>
    <row r="579" spans="1:19" ht="16.5" customHeight="1">
      <c r="A579" s="255"/>
      <c r="B579" s="180"/>
      <c r="C579" s="180"/>
      <c r="D579" s="180"/>
      <c r="E579" s="181"/>
      <c r="F579" s="181"/>
      <c r="L579" s="255"/>
      <c r="M579" s="180"/>
      <c r="O579" s="180"/>
      <c r="P579" s="180"/>
      <c r="Q579" s="180"/>
      <c r="R579" s="180"/>
      <c r="S579" s="180"/>
    </row>
    <row r="580" spans="1:19" ht="16.5" customHeight="1">
      <c r="A580" s="255"/>
      <c r="B580" s="180"/>
      <c r="C580" s="180"/>
      <c r="D580" s="180"/>
      <c r="E580" s="181"/>
      <c r="F580" s="181"/>
      <c r="L580" s="255"/>
      <c r="M580" s="180"/>
      <c r="O580" s="180"/>
      <c r="P580" s="180"/>
      <c r="Q580" s="180"/>
      <c r="R580" s="180"/>
      <c r="S580" s="180"/>
    </row>
    <row r="581" spans="1:19" ht="16.5" customHeight="1">
      <c r="A581" s="255"/>
      <c r="B581" s="180"/>
      <c r="C581" s="180"/>
      <c r="D581" s="180"/>
      <c r="E581" s="181"/>
      <c r="F581" s="181"/>
      <c r="L581" s="255"/>
      <c r="M581" s="180"/>
      <c r="O581" s="180"/>
      <c r="P581" s="180"/>
      <c r="Q581" s="180"/>
      <c r="R581" s="180"/>
      <c r="S581" s="180"/>
    </row>
    <row r="582" spans="1:19" ht="16.5" customHeight="1">
      <c r="A582" s="255"/>
      <c r="B582" s="180"/>
      <c r="C582" s="180"/>
      <c r="D582" s="180"/>
      <c r="E582" s="181"/>
      <c r="F582" s="181"/>
      <c r="L582" s="255"/>
      <c r="M582" s="180"/>
      <c r="O582" s="180"/>
      <c r="P582" s="180"/>
      <c r="Q582" s="180"/>
      <c r="R582" s="180"/>
      <c r="S582" s="180"/>
    </row>
    <row r="583" spans="1:19" ht="16.5" customHeight="1">
      <c r="A583" s="255"/>
      <c r="B583" s="180"/>
      <c r="C583" s="180"/>
      <c r="D583" s="180"/>
      <c r="E583" s="181"/>
      <c r="F583" s="181"/>
      <c r="L583" s="255"/>
      <c r="M583" s="180"/>
      <c r="O583" s="180"/>
      <c r="P583" s="180"/>
      <c r="Q583" s="180"/>
      <c r="R583" s="180"/>
      <c r="S583" s="180"/>
    </row>
    <row r="584" spans="1:19" ht="16.5" customHeight="1">
      <c r="A584" s="255"/>
      <c r="B584" s="180"/>
      <c r="C584" s="180"/>
      <c r="D584" s="180"/>
      <c r="E584" s="181"/>
      <c r="F584" s="181"/>
      <c r="L584" s="255"/>
      <c r="M584" s="180"/>
      <c r="O584" s="180"/>
      <c r="P584" s="180"/>
      <c r="Q584" s="180"/>
      <c r="R584" s="180"/>
      <c r="S584" s="180"/>
    </row>
    <row r="585" spans="1:19" ht="16.5" customHeight="1">
      <c r="A585" s="255"/>
      <c r="B585" s="180"/>
      <c r="C585" s="180"/>
      <c r="D585" s="180"/>
      <c r="E585" s="181"/>
      <c r="F585" s="181"/>
      <c r="L585" s="255"/>
      <c r="M585" s="180"/>
      <c r="O585" s="180"/>
      <c r="P585" s="180"/>
      <c r="Q585" s="180"/>
      <c r="R585" s="180"/>
      <c r="S585" s="180"/>
    </row>
    <row r="586" spans="1:19" ht="16.5" customHeight="1">
      <c r="A586" s="255"/>
      <c r="B586" s="180"/>
      <c r="C586" s="180"/>
      <c r="D586" s="180"/>
      <c r="E586" s="181"/>
      <c r="F586" s="181"/>
      <c r="L586" s="255"/>
      <c r="M586" s="180"/>
      <c r="O586" s="180"/>
      <c r="P586" s="180"/>
      <c r="Q586" s="180"/>
      <c r="R586" s="180"/>
      <c r="S586" s="180"/>
    </row>
    <row r="587" spans="1:19" ht="16.5" customHeight="1">
      <c r="A587" s="255"/>
      <c r="B587" s="180"/>
      <c r="C587" s="180"/>
      <c r="D587" s="180"/>
      <c r="E587" s="181"/>
      <c r="F587" s="181"/>
      <c r="L587" s="255"/>
      <c r="M587" s="180"/>
      <c r="O587" s="180"/>
      <c r="P587" s="180"/>
      <c r="Q587" s="180"/>
      <c r="R587" s="180"/>
      <c r="S587" s="180"/>
    </row>
    <row r="588" spans="1:19" ht="16.5" customHeight="1">
      <c r="A588" s="255"/>
      <c r="B588" s="180"/>
      <c r="C588" s="180"/>
      <c r="D588" s="180"/>
      <c r="E588" s="181"/>
      <c r="F588" s="181"/>
      <c r="L588" s="255"/>
      <c r="M588" s="180"/>
      <c r="O588" s="180"/>
      <c r="P588" s="180"/>
      <c r="Q588" s="180"/>
      <c r="R588" s="180"/>
      <c r="S588" s="180"/>
    </row>
    <row r="589" spans="1:19" ht="16.5" customHeight="1">
      <c r="A589" s="255"/>
      <c r="B589" s="180"/>
      <c r="C589" s="180"/>
      <c r="D589" s="180"/>
      <c r="E589" s="181"/>
      <c r="F589" s="181"/>
      <c r="L589" s="255"/>
      <c r="M589" s="180"/>
      <c r="O589" s="180"/>
      <c r="P589" s="180"/>
      <c r="Q589" s="180"/>
      <c r="R589" s="180"/>
      <c r="S589" s="180"/>
    </row>
    <row r="590" spans="1:19" ht="16.5" customHeight="1">
      <c r="A590" s="255"/>
      <c r="B590" s="180"/>
      <c r="C590" s="180"/>
      <c r="D590" s="180"/>
      <c r="E590" s="181"/>
      <c r="F590" s="181"/>
      <c r="L590" s="255"/>
      <c r="M590" s="180"/>
      <c r="O590" s="180"/>
      <c r="P590" s="180"/>
      <c r="Q590" s="180"/>
      <c r="R590" s="180"/>
      <c r="S590" s="180"/>
    </row>
    <row r="591" spans="1:19" ht="16.5" customHeight="1">
      <c r="A591" s="255"/>
      <c r="B591" s="180"/>
      <c r="C591" s="180"/>
      <c r="D591" s="180"/>
      <c r="E591" s="181"/>
      <c r="F591" s="181"/>
      <c r="L591" s="255"/>
      <c r="M591" s="180"/>
      <c r="O591" s="180"/>
      <c r="P591" s="180"/>
      <c r="Q591" s="180"/>
      <c r="R591" s="180"/>
      <c r="S591" s="180"/>
    </row>
    <row r="592" spans="1:19" ht="16.5" customHeight="1">
      <c r="A592" s="255"/>
      <c r="B592" s="180"/>
      <c r="C592" s="180"/>
      <c r="D592" s="180"/>
      <c r="E592" s="181"/>
      <c r="F592" s="181"/>
      <c r="L592" s="255"/>
      <c r="M592" s="180"/>
      <c r="O592" s="180"/>
      <c r="P592" s="180"/>
      <c r="Q592" s="180"/>
      <c r="R592" s="180"/>
      <c r="S592" s="180"/>
    </row>
    <row r="593" spans="1:19" ht="16.5" customHeight="1">
      <c r="A593" s="255"/>
      <c r="B593" s="180"/>
      <c r="C593" s="180"/>
      <c r="D593" s="180"/>
      <c r="E593" s="181"/>
      <c r="F593" s="181"/>
      <c r="L593" s="255"/>
      <c r="M593" s="180"/>
      <c r="O593" s="180"/>
      <c r="P593" s="180"/>
      <c r="Q593" s="180"/>
      <c r="R593" s="180"/>
      <c r="S593" s="180"/>
    </row>
    <row r="594" spans="1:19" ht="16.5" customHeight="1">
      <c r="A594" s="255"/>
      <c r="B594" s="180"/>
      <c r="C594" s="180"/>
      <c r="D594" s="180"/>
      <c r="E594" s="181"/>
      <c r="F594" s="181"/>
      <c r="L594" s="255"/>
      <c r="M594" s="180"/>
      <c r="O594" s="180"/>
      <c r="P594" s="180"/>
      <c r="Q594" s="180"/>
      <c r="R594" s="180"/>
      <c r="S594" s="180"/>
    </row>
    <row r="595" spans="1:19" ht="16.5" customHeight="1">
      <c r="A595" s="255"/>
      <c r="B595" s="180"/>
      <c r="C595" s="180"/>
      <c r="D595" s="180"/>
      <c r="E595" s="181"/>
      <c r="F595" s="181"/>
      <c r="L595" s="255"/>
      <c r="M595" s="180"/>
      <c r="O595" s="180"/>
      <c r="P595" s="180"/>
      <c r="Q595" s="180"/>
      <c r="R595" s="180"/>
      <c r="S595" s="180"/>
    </row>
    <row r="596" spans="1:19" ht="16.5" customHeight="1">
      <c r="A596" s="255"/>
      <c r="B596" s="180"/>
      <c r="C596" s="180"/>
      <c r="D596" s="180"/>
      <c r="E596" s="181"/>
      <c r="F596" s="181"/>
      <c r="L596" s="255"/>
      <c r="M596" s="180"/>
      <c r="O596" s="180"/>
      <c r="P596" s="180"/>
      <c r="Q596" s="180"/>
      <c r="R596" s="180"/>
      <c r="S596" s="180"/>
    </row>
    <row r="597" spans="1:19" ht="16.5" customHeight="1">
      <c r="A597" s="255"/>
      <c r="B597" s="180"/>
      <c r="C597" s="180"/>
      <c r="D597" s="180"/>
      <c r="E597" s="181"/>
      <c r="F597" s="181"/>
      <c r="L597" s="255"/>
      <c r="M597" s="180"/>
      <c r="O597" s="180"/>
      <c r="P597" s="180"/>
      <c r="Q597" s="180"/>
      <c r="R597" s="180"/>
      <c r="S597" s="180"/>
    </row>
    <row r="598" spans="1:19" ht="16.5" customHeight="1">
      <c r="A598" s="255"/>
      <c r="B598" s="180"/>
      <c r="C598" s="180"/>
      <c r="D598" s="180"/>
      <c r="E598" s="181"/>
      <c r="F598" s="181"/>
      <c r="L598" s="255"/>
      <c r="M598" s="180"/>
      <c r="O598" s="180"/>
      <c r="P598" s="180"/>
      <c r="Q598" s="180"/>
      <c r="R598" s="180"/>
      <c r="S598" s="180"/>
    </row>
    <row r="599" spans="1:19" ht="16.5" customHeight="1">
      <c r="A599" s="255"/>
      <c r="B599" s="180"/>
      <c r="C599" s="180"/>
      <c r="D599" s="180"/>
      <c r="E599" s="181"/>
      <c r="F599" s="181"/>
      <c r="L599" s="255"/>
      <c r="M599" s="180"/>
      <c r="O599" s="180"/>
      <c r="P599" s="180"/>
      <c r="Q599" s="180"/>
      <c r="R599" s="180"/>
      <c r="S599" s="180"/>
    </row>
    <row r="600" spans="1:19" ht="16.5" customHeight="1">
      <c r="A600" s="255"/>
      <c r="B600" s="180"/>
      <c r="C600" s="180"/>
      <c r="D600" s="180"/>
      <c r="E600" s="181"/>
      <c r="F600" s="181"/>
      <c r="L600" s="255"/>
      <c r="M600" s="180"/>
      <c r="O600" s="180"/>
      <c r="P600" s="180"/>
      <c r="Q600" s="180"/>
      <c r="R600" s="180"/>
      <c r="S600" s="180"/>
    </row>
    <row r="601" spans="1:19" ht="16.5" customHeight="1">
      <c r="A601" s="255"/>
      <c r="B601" s="180"/>
      <c r="C601" s="180"/>
      <c r="D601" s="180"/>
      <c r="E601" s="181"/>
      <c r="F601" s="181"/>
      <c r="L601" s="255"/>
      <c r="M601" s="180"/>
      <c r="O601" s="180"/>
      <c r="P601" s="180"/>
      <c r="Q601" s="180"/>
      <c r="R601" s="180"/>
      <c r="S601" s="180"/>
    </row>
    <row r="602" spans="1:19" ht="16.5" customHeight="1">
      <c r="A602" s="255"/>
      <c r="B602" s="180"/>
      <c r="C602" s="180"/>
      <c r="D602" s="180"/>
      <c r="E602" s="181"/>
      <c r="F602" s="181"/>
      <c r="L602" s="255"/>
      <c r="M602" s="180"/>
      <c r="O602" s="180"/>
      <c r="P602" s="180"/>
      <c r="Q602" s="180"/>
      <c r="R602" s="180"/>
      <c r="S602" s="180"/>
    </row>
    <row r="603" spans="1:19" ht="16.5" customHeight="1">
      <c r="A603" s="255"/>
      <c r="B603" s="180"/>
      <c r="C603" s="180"/>
      <c r="D603" s="180"/>
      <c r="E603" s="181"/>
      <c r="F603" s="181"/>
      <c r="L603" s="255"/>
      <c r="M603" s="180"/>
      <c r="O603" s="180"/>
      <c r="P603" s="180"/>
      <c r="Q603" s="180"/>
      <c r="R603" s="180"/>
      <c r="S603" s="180"/>
    </row>
    <row r="604" spans="1:19" ht="16.5" customHeight="1">
      <c r="A604" s="255"/>
      <c r="B604" s="180"/>
      <c r="C604" s="180"/>
      <c r="D604" s="180"/>
      <c r="E604" s="181"/>
      <c r="F604" s="181"/>
      <c r="L604" s="255"/>
      <c r="M604" s="180"/>
      <c r="O604" s="180"/>
      <c r="P604" s="180"/>
      <c r="Q604" s="180"/>
      <c r="R604" s="180"/>
      <c r="S604" s="180"/>
    </row>
    <row r="605" spans="1:19" ht="16.5" customHeight="1">
      <c r="A605" s="255"/>
      <c r="B605" s="180"/>
      <c r="C605" s="180"/>
      <c r="D605" s="180"/>
      <c r="E605" s="181"/>
      <c r="F605" s="181"/>
      <c r="L605" s="255"/>
      <c r="M605" s="180"/>
      <c r="O605" s="180"/>
      <c r="P605" s="180"/>
      <c r="Q605" s="180"/>
      <c r="R605" s="180"/>
      <c r="S605" s="180"/>
    </row>
    <row r="606" spans="1:19" ht="16.5" customHeight="1">
      <c r="A606" s="255"/>
      <c r="B606" s="180"/>
      <c r="C606" s="180"/>
      <c r="D606" s="180"/>
      <c r="E606" s="181"/>
      <c r="F606" s="181"/>
      <c r="L606" s="255"/>
      <c r="M606" s="180"/>
      <c r="O606" s="180"/>
      <c r="P606" s="180"/>
      <c r="Q606" s="180"/>
      <c r="R606" s="180"/>
      <c r="S606" s="180"/>
    </row>
    <row r="607" spans="1:19" ht="16.5" customHeight="1">
      <c r="A607" s="255"/>
      <c r="B607" s="180"/>
      <c r="C607" s="180"/>
      <c r="D607" s="180"/>
      <c r="E607" s="181"/>
      <c r="F607" s="181"/>
      <c r="L607" s="255"/>
      <c r="M607" s="180"/>
      <c r="O607" s="180"/>
      <c r="P607" s="180"/>
      <c r="Q607" s="180"/>
      <c r="R607" s="180"/>
      <c r="S607" s="180"/>
    </row>
    <row r="608" spans="1:19" ht="16.5" customHeight="1">
      <c r="A608" s="255"/>
      <c r="B608" s="180"/>
      <c r="C608" s="180"/>
      <c r="D608" s="180"/>
      <c r="E608" s="181"/>
      <c r="F608" s="181"/>
      <c r="L608" s="255"/>
      <c r="M608" s="180"/>
      <c r="O608" s="180"/>
      <c r="P608" s="180"/>
      <c r="Q608" s="180"/>
      <c r="R608" s="180"/>
      <c r="S608" s="180"/>
    </row>
    <row r="609" spans="1:19" ht="16.5" customHeight="1">
      <c r="A609" s="255"/>
      <c r="B609" s="180"/>
      <c r="C609" s="180"/>
      <c r="D609" s="180"/>
      <c r="E609" s="181"/>
      <c r="F609" s="181"/>
      <c r="L609" s="255"/>
      <c r="M609" s="180"/>
      <c r="O609" s="180"/>
      <c r="P609" s="180"/>
      <c r="Q609" s="180"/>
      <c r="R609" s="180"/>
      <c r="S609" s="180"/>
    </row>
    <row r="610" spans="1:19" ht="16.5" customHeight="1">
      <c r="A610" s="255"/>
      <c r="B610" s="180"/>
      <c r="C610" s="180"/>
      <c r="D610" s="180"/>
      <c r="E610" s="181"/>
      <c r="F610" s="181"/>
      <c r="L610" s="255"/>
      <c r="M610" s="180"/>
      <c r="O610" s="180"/>
      <c r="P610" s="180"/>
      <c r="Q610" s="180"/>
      <c r="R610" s="180"/>
      <c r="S610" s="180"/>
    </row>
    <row r="611" spans="1:19" ht="16.5" customHeight="1">
      <c r="A611" s="255"/>
      <c r="B611" s="180"/>
      <c r="C611" s="180"/>
      <c r="D611" s="180"/>
      <c r="E611" s="181"/>
      <c r="F611" s="181"/>
      <c r="L611" s="255"/>
      <c r="M611" s="180"/>
      <c r="O611" s="180"/>
      <c r="P611" s="180"/>
      <c r="Q611" s="180"/>
      <c r="R611" s="180"/>
      <c r="S611" s="180"/>
    </row>
    <row r="612" spans="1:19" ht="16.5" customHeight="1">
      <c r="A612" s="255"/>
      <c r="B612" s="180"/>
      <c r="C612" s="180"/>
      <c r="D612" s="180"/>
      <c r="E612" s="181"/>
      <c r="F612" s="181"/>
      <c r="L612" s="255"/>
      <c r="M612" s="180"/>
      <c r="O612" s="180"/>
      <c r="P612" s="180"/>
      <c r="Q612" s="180"/>
      <c r="R612" s="180"/>
      <c r="S612" s="180"/>
    </row>
    <row r="613" spans="1:19" ht="16.5" customHeight="1">
      <c r="A613" s="255"/>
      <c r="B613" s="180"/>
      <c r="C613" s="180"/>
      <c r="D613" s="180"/>
      <c r="E613" s="181"/>
      <c r="F613" s="181"/>
      <c r="L613" s="255"/>
      <c r="M613" s="180"/>
      <c r="O613" s="180"/>
      <c r="P613" s="180"/>
      <c r="Q613" s="180"/>
      <c r="R613" s="180"/>
      <c r="S613" s="180"/>
    </row>
    <row r="614" spans="1:19" ht="16.5" customHeight="1">
      <c r="A614" s="255"/>
      <c r="B614" s="180"/>
      <c r="C614" s="180"/>
      <c r="D614" s="180"/>
      <c r="E614" s="181"/>
      <c r="F614" s="181"/>
      <c r="L614" s="255"/>
      <c r="M614" s="180"/>
      <c r="O614" s="180"/>
      <c r="P614" s="180"/>
      <c r="Q614" s="180"/>
      <c r="R614" s="180"/>
      <c r="S614" s="180"/>
    </row>
    <row r="615" spans="1:19" ht="16.5" customHeight="1">
      <c r="A615" s="255"/>
      <c r="B615" s="180"/>
      <c r="C615" s="180"/>
      <c r="D615" s="180"/>
      <c r="E615" s="181"/>
      <c r="F615" s="181"/>
      <c r="L615" s="255"/>
      <c r="M615" s="180"/>
      <c r="O615" s="180"/>
      <c r="P615" s="180"/>
      <c r="Q615" s="180"/>
      <c r="R615" s="180"/>
      <c r="S615" s="180"/>
    </row>
    <row r="616" spans="1:19" ht="16.5" customHeight="1">
      <c r="A616" s="255"/>
      <c r="B616" s="180"/>
      <c r="C616" s="180"/>
      <c r="D616" s="180"/>
      <c r="E616" s="181"/>
      <c r="F616" s="181"/>
      <c r="L616" s="255"/>
      <c r="M616" s="180"/>
      <c r="O616" s="180"/>
      <c r="P616" s="180"/>
      <c r="Q616" s="180"/>
      <c r="R616" s="180"/>
      <c r="S616" s="180"/>
    </row>
    <row r="617" spans="1:19" ht="16.5" customHeight="1">
      <c r="A617" s="255"/>
      <c r="B617" s="180"/>
      <c r="C617" s="180"/>
      <c r="D617" s="180"/>
      <c r="E617" s="181"/>
      <c r="F617" s="181"/>
      <c r="L617" s="255"/>
      <c r="M617" s="180"/>
      <c r="O617" s="180"/>
      <c r="P617" s="180"/>
      <c r="Q617" s="180"/>
      <c r="R617" s="180"/>
      <c r="S617" s="180"/>
    </row>
    <row r="618" spans="1:19" ht="16.5" customHeight="1">
      <c r="A618" s="255"/>
      <c r="B618" s="180"/>
      <c r="C618" s="180"/>
      <c r="D618" s="180"/>
      <c r="E618" s="181"/>
      <c r="F618" s="181"/>
      <c r="L618" s="255"/>
      <c r="M618" s="180"/>
      <c r="O618" s="180"/>
      <c r="P618" s="180"/>
      <c r="Q618" s="180"/>
      <c r="R618" s="180"/>
      <c r="S618" s="180"/>
    </row>
    <row r="619" spans="1:19" ht="16.5" customHeight="1">
      <c r="A619" s="255"/>
      <c r="B619" s="180"/>
      <c r="C619" s="180"/>
      <c r="D619" s="180"/>
      <c r="E619" s="181"/>
      <c r="F619" s="181"/>
      <c r="L619" s="255"/>
      <c r="M619" s="180"/>
      <c r="O619" s="180"/>
      <c r="P619" s="180"/>
      <c r="Q619" s="180"/>
      <c r="R619" s="180"/>
      <c r="S619" s="180"/>
    </row>
    <row r="620" spans="1:19" ht="16.5" customHeight="1">
      <c r="A620" s="255"/>
      <c r="B620" s="180"/>
      <c r="C620" s="180"/>
      <c r="D620" s="180"/>
      <c r="E620" s="181"/>
      <c r="F620" s="181"/>
      <c r="L620" s="255"/>
      <c r="M620" s="180"/>
      <c r="O620" s="180"/>
      <c r="P620" s="180"/>
      <c r="Q620" s="180"/>
      <c r="R620" s="180"/>
      <c r="S620" s="180"/>
    </row>
    <row r="621" spans="1:19" ht="16.5" customHeight="1">
      <c r="A621" s="255"/>
      <c r="B621" s="180"/>
      <c r="C621" s="180"/>
      <c r="D621" s="180"/>
      <c r="E621" s="181"/>
      <c r="F621" s="181"/>
      <c r="L621" s="255"/>
      <c r="M621" s="180"/>
      <c r="O621" s="180"/>
      <c r="P621" s="180"/>
      <c r="Q621" s="180"/>
      <c r="R621" s="180"/>
      <c r="S621" s="180"/>
    </row>
    <row r="622" spans="1:19" ht="16.5" customHeight="1">
      <c r="A622" s="255"/>
      <c r="B622" s="180"/>
      <c r="C622" s="180"/>
      <c r="D622" s="180"/>
      <c r="E622" s="181"/>
      <c r="F622" s="181"/>
      <c r="L622" s="255"/>
      <c r="M622" s="180"/>
      <c r="O622" s="180"/>
      <c r="P622" s="180"/>
      <c r="Q622" s="180"/>
      <c r="R622" s="180"/>
      <c r="S622" s="180"/>
    </row>
    <row r="623" spans="1:19" ht="16.5" customHeight="1">
      <c r="A623" s="255"/>
      <c r="B623" s="180"/>
      <c r="C623" s="180"/>
      <c r="D623" s="180"/>
      <c r="E623" s="181"/>
      <c r="F623" s="181"/>
      <c r="L623" s="255"/>
      <c r="M623" s="180"/>
      <c r="O623" s="180"/>
      <c r="P623" s="180"/>
      <c r="Q623" s="180"/>
      <c r="R623" s="180"/>
      <c r="S623" s="180"/>
    </row>
    <row r="624" spans="1:19" ht="16.5" customHeight="1">
      <c r="A624" s="255"/>
      <c r="B624" s="180"/>
      <c r="C624" s="180"/>
      <c r="D624" s="180"/>
      <c r="E624" s="181"/>
      <c r="F624" s="181"/>
      <c r="L624" s="255"/>
      <c r="M624" s="180"/>
      <c r="O624" s="180"/>
      <c r="P624" s="180"/>
      <c r="Q624" s="180"/>
      <c r="R624" s="180"/>
      <c r="S624" s="180"/>
    </row>
    <row r="625" spans="1:19" ht="16.5" customHeight="1">
      <c r="A625" s="255"/>
      <c r="B625" s="180"/>
      <c r="C625" s="180"/>
      <c r="D625" s="180"/>
      <c r="E625" s="181"/>
      <c r="F625" s="181"/>
      <c r="L625" s="255"/>
      <c r="M625" s="180"/>
      <c r="O625" s="180"/>
      <c r="P625" s="180"/>
      <c r="Q625" s="180"/>
      <c r="R625" s="180"/>
      <c r="S625" s="180"/>
    </row>
    <row r="626" spans="1:19" ht="16.5" customHeight="1">
      <c r="A626" s="255"/>
      <c r="B626" s="180"/>
      <c r="C626" s="180"/>
      <c r="D626" s="180"/>
      <c r="E626" s="181"/>
      <c r="F626" s="181"/>
      <c r="L626" s="255"/>
      <c r="M626" s="180"/>
      <c r="O626" s="180"/>
      <c r="P626" s="180"/>
      <c r="Q626" s="180"/>
      <c r="R626" s="180"/>
      <c r="S626" s="180"/>
    </row>
    <row r="627" spans="1:19" ht="16.5" customHeight="1">
      <c r="A627" s="255"/>
      <c r="B627" s="180"/>
      <c r="C627" s="180"/>
      <c r="D627" s="180"/>
      <c r="E627" s="181"/>
      <c r="F627" s="181"/>
      <c r="L627" s="255"/>
      <c r="M627" s="180"/>
      <c r="O627" s="180"/>
      <c r="P627" s="180"/>
      <c r="Q627" s="180"/>
      <c r="R627" s="180"/>
      <c r="S627" s="180"/>
    </row>
    <row r="628" spans="1:19" ht="16.5" customHeight="1">
      <c r="A628" s="255"/>
      <c r="B628" s="180"/>
      <c r="C628" s="180"/>
      <c r="D628" s="180"/>
      <c r="E628" s="181"/>
      <c r="F628" s="181"/>
      <c r="L628" s="255"/>
      <c r="M628" s="180"/>
      <c r="O628" s="180"/>
      <c r="P628" s="180"/>
      <c r="Q628" s="180"/>
      <c r="R628" s="180"/>
      <c r="S628" s="180"/>
    </row>
    <row r="629" spans="1:19" ht="16.5" customHeight="1">
      <c r="A629" s="255"/>
      <c r="B629" s="180"/>
      <c r="C629" s="180"/>
      <c r="D629" s="180"/>
      <c r="E629" s="181"/>
      <c r="F629" s="181"/>
      <c r="L629" s="255"/>
      <c r="M629" s="180"/>
      <c r="O629" s="180"/>
      <c r="P629" s="180"/>
      <c r="Q629" s="180"/>
      <c r="R629" s="180"/>
      <c r="S629" s="180"/>
    </row>
    <row r="630" spans="1:19" ht="16.5" customHeight="1">
      <c r="A630" s="255"/>
      <c r="B630" s="180"/>
      <c r="C630" s="180"/>
      <c r="D630" s="180"/>
      <c r="E630" s="181"/>
      <c r="F630" s="181"/>
      <c r="L630" s="255"/>
      <c r="M630" s="180"/>
      <c r="O630" s="180"/>
      <c r="P630" s="180"/>
      <c r="Q630" s="180"/>
      <c r="R630" s="180"/>
      <c r="S630" s="180"/>
    </row>
    <row r="631" spans="1:19" ht="16.5" customHeight="1">
      <c r="A631" s="255"/>
      <c r="B631" s="180"/>
      <c r="C631" s="180"/>
      <c r="D631" s="180"/>
      <c r="E631" s="181"/>
      <c r="F631" s="181"/>
      <c r="L631" s="255"/>
      <c r="M631" s="180"/>
      <c r="O631" s="180"/>
      <c r="P631" s="180"/>
      <c r="Q631" s="180"/>
      <c r="R631" s="180"/>
      <c r="S631" s="180"/>
    </row>
    <row r="632" spans="1:19" ht="16.5" customHeight="1">
      <c r="A632" s="255"/>
      <c r="B632" s="180"/>
      <c r="C632" s="180"/>
      <c r="D632" s="180"/>
      <c r="E632" s="181"/>
      <c r="F632" s="181"/>
      <c r="L632" s="255"/>
      <c r="M632" s="180"/>
      <c r="O632" s="180"/>
      <c r="P632" s="180"/>
      <c r="Q632" s="180"/>
      <c r="R632" s="180"/>
      <c r="S632" s="180"/>
    </row>
    <row r="633" spans="1:19" ht="16.5" customHeight="1">
      <c r="A633" s="255"/>
      <c r="B633" s="180"/>
      <c r="C633" s="180"/>
      <c r="D633" s="180"/>
      <c r="E633" s="181"/>
      <c r="F633" s="181"/>
      <c r="L633" s="255"/>
      <c r="M633" s="180"/>
      <c r="O633" s="180"/>
      <c r="P633" s="180"/>
      <c r="Q633" s="180"/>
      <c r="R633" s="180"/>
      <c r="S633" s="180"/>
    </row>
    <row r="634" spans="1:19" ht="16.5" customHeight="1">
      <c r="A634" s="255"/>
      <c r="B634" s="180"/>
      <c r="C634" s="180"/>
      <c r="D634" s="180"/>
      <c r="E634" s="181"/>
      <c r="F634" s="181"/>
      <c r="L634" s="255"/>
      <c r="M634" s="180"/>
      <c r="O634" s="180"/>
      <c r="P634" s="180"/>
      <c r="Q634" s="180"/>
      <c r="R634" s="180"/>
      <c r="S634" s="180"/>
    </row>
    <row r="635" spans="1:19" ht="16.5" customHeight="1">
      <c r="A635" s="255"/>
      <c r="B635" s="180"/>
      <c r="C635" s="180"/>
      <c r="D635" s="180"/>
      <c r="E635" s="181"/>
      <c r="F635" s="181"/>
      <c r="L635" s="255"/>
      <c r="M635" s="180"/>
      <c r="O635" s="180"/>
      <c r="P635" s="180"/>
      <c r="Q635" s="180"/>
      <c r="R635" s="180"/>
      <c r="S635" s="180"/>
    </row>
    <row r="636" spans="1:19" ht="16.5" customHeight="1">
      <c r="A636" s="255"/>
      <c r="B636" s="180"/>
      <c r="C636" s="180"/>
      <c r="D636" s="180"/>
      <c r="E636" s="181"/>
      <c r="F636" s="181"/>
      <c r="L636" s="255"/>
      <c r="M636" s="180"/>
      <c r="O636" s="180"/>
      <c r="P636" s="180"/>
      <c r="Q636" s="180"/>
      <c r="R636" s="180"/>
      <c r="S636" s="180"/>
    </row>
    <row r="637" spans="1:19" ht="16.5" customHeight="1">
      <c r="A637" s="255"/>
      <c r="B637" s="180"/>
      <c r="C637" s="180"/>
      <c r="D637" s="180"/>
      <c r="E637" s="181"/>
      <c r="F637" s="181"/>
      <c r="L637" s="255"/>
      <c r="M637" s="180"/>
      <c r="O637" s="180"/>
      <c r="P637" s="180"/>
      <c r="Q637" s="180"/>
      <c r="R637" s="180"/>
      <c r="S637" s="180"/>
    </row>
    <row r="638" spans="1:19" ht="16.5" customHeight="1">
      <c r="A638" s="255"/>
      <c r="B638" s="180"/>
      <c r="C638" s="180"/>
      <c r="D638" s="180"/>
      <c r="E638" s="181"/>
      <c r="F638" s="181"/>
      <c r="L638" s="255"/>
      <c r="M638" s="180"/>
      <c r="O638" s="180"/>
      <c r="P638" s="180"/>
      <c r="Q638" s="180"/>
      <c r="R638" s="180"/>
      <c r="S638" s="180"/>
    </row>
    <row r="639" spans="1:19" ht="16.5" customHeight="1">
      <c r="A639" s="255"/>
      <c r="B639" s="180"/>
      <c r="C639" s="180"/>
      <c r="D639" s="180"/>
      <c r="E639" s="181"/>
      <c r="F639" s="181"/>
      <c r="L639" s="255"/>
      <c r="M639" s="180"/>
      <c r="O639" s="180"/>
      <c r="P639" s="180"/>
      <c r="Q639" s="180"/>
      <c r="R639" s="180"/>
      <c r="S639" s="180"/>
    </row>
    <row r="640" spans="1:19" ht="16.5" customHeight="1">
      <c r="A640" s="255"/>
      <c r="B640" s="180"/>
      <c r="C640" s="180"/>
      <c r="D640" s="180"/>
      <c r="E640" s="181"/>
      <c r="F640" s="181"/>
      <c r="L640" s="255"/>
      <c r="M640" s="180"/>
      <c r="O640" s="180"/>
      <c r="P640" s="180"/>
      <c r="Q640" s="180"/>
      <c r="R640" s="180"/>
      <c r="S640" s="180"/>
    </row>
    <row r="641" spans="1:19" ht="16.5" customHeight="1">
      <c r="A641" s="255"/>
      <c r="B641" s="180"/>
      <c r="C641" s="180"/>
      <c r="D641" s="180"/>
      <c r="E641" s="181"/>
      <c r="F641" s="181"/>
      <c r="L641" s="255"/>
      <c r="M641" s="180"/>
      <c r="O641" s="180"/>
      <c r="P641" s="180"/>
      <c r="Q641" s="180"/>
      <c r="R641" s="180"/>
      <c r="S641" s="180"/>
    </row>
    <row r="642" spans="1:19" ht="16.5" customHeight="1">
      <c r="A642" s="255"/>
      <c r="B642" s="180"/>
      <c r="C642" s="180"/>
      <c r="D642" s="180"/>
      <c r="E642" s="181"/>
      <c r="F642" s="181"/>
      <c r="L642" s="255"/>
      <c r="M642" s="180"/>
      <c r="O642" s="180"/>
      <c r="P642" s="180"/>
      <c r="Q642" s="180"/>
      <c r="R642" s="180"/>
      <c r="S642" s="180"/>
    </row>
    <row r="643" spans="1:19" ht="16.5" customHeight="1">
      <c r="A643" s="255"/>
      <c r="B643" s="180"/>
      <c r="C643" s="180"/>
      <c r="D643" s="180"/>
      <c r="E643" s="181"/>
      <c r="F643" s="181"/>
      <c r="L643" s="255"/>
      <c r="M643" s="180"/>
      <c r="O643" s="180"/>
      <c r="P643" s="180"/>
      <c r="Q643" s="180"/>
      <c r="R643" s="180"/>
      <c r="S643" s="180"/>
    </row>
    <row r="644" spans="1:19" ht="16.5" customHeight="1">
      <c r="A644" s="255"/>
      <c r="B644" s="180"/>
      <c r="C644" s="180"/>
      <c r="D644" s="180"/>
      <c r="E644" s="181"/>
      <c r="F644" s="181"/>
      <c r="L644" s="255"/>
      <c r="M644" s="180"/>
      <c r="O644" s="180"/>
      <c r="P644" s="180"/>
      <c r="Q644" s="180"/>
      <c r="R644" s="180"/>
      <c r="S644" s="180"/>
    </row>
    <row r="645" spans="1:19" ht="16.5" customHeight="1">
      <c r="A645" s="255"/>
      <c r="B645" s="180"/>
      <c r="C645" s="180"/>
      <c r="D645" s="180"/>
      <c r="E645" s="181"/>
      <c r="F645" s="181"/>
      <c r="L645" s="255"/>
      <c r="M645" s="180"/>
      <c r="O645" s="180"/>
      <c r="P645" s="180"/>
      <c r="Q645" s="180"/>
      <c r="R645" s="180"/>
      <c r="S645" s="180"/>
    </row>
    <row r="646" spans="1:19" ht="16.5" customHeight="1">
      <c r="A646" s="255"/>
      <c r="B646" s="180"/>
      <c r="C646" s="180"/>
      <c r="D646" s="180"/>
      <c r="E646" s="181"/>
      <c r="F646" s="181"/>
      <c r="L646" s="255"/>
      <c r="M646" s="180"/>
      <c r="O646" s="180"/>
      <c r="P646" s="180"/>
      <c r="Q646" s="180"/>
      <c r="R646" s="180"/>
      <c r="S646" s="180"/>
    </row>
    <row r="647" spans="1:19" ht="16.5" customHeight="1">
      <c r="A647" s="255"/>
      <c r="B647" s="180"/>
      <c r="C647" s="180"/>
      <c r="D647" s="180"/>
      <c r="E647" s="181"/>
      <c r="F647" s="181"/>
      <c r="L647" s="255"/>
      <c r="M647" s="180"/>
      <c r="O647" s="180"/>
      <c r="P647" s="180"/>
      <c r="Q647" s="180"/>
      <c r="R647" s="180"/>
      <c r="S647" s="180"/>
    </row>
    <row r="648" spans="1:19" ht="16.5" customHeight="1">
      <c r="A648" s="255"/>
      <c r="B648" s="180"/>
      <c r="C648" s="180"/>
      <c r="D648" s="180"/>
      <c r="E648" s="181"/>
      <c r="F648" s="181"/>
      <c r="L648" s="255"/>
      <c r="M648" s="180"/>
      <c r="O648" s="180"/>
      <c r="P648" s="180"/>
      <c r="Q648" s="180"/>
      <c r="R648" s="180"/>
      <c r="S648" s="180"/>
    </row>
    <row r="649" spans="1:19" ht="16.5" customHeight="1">
      <c r="A649" s="255"/>
      <c r="B649" s="180"/>
      <c r="C649" s="180"/>
      <c r="D649" s="180"/>
      <c r="E649" s="181"/>
      <c r="F649" s="181"/>
      <c r="L649" s="255"/>
      <c r="M649" s="180"/>
      <c r="O649" s="180"/>
      <c r="P649" s="180"/>
      <c r="Q649" s="180"/>
      <c r="R649" s="180"/>
      <c r="S649" s="180"/>
    </row>
    <row r="650" spans="1:19" ht="16.5" customHeight="1">
      <c r="A650" s="255"/>
      <c r="B650" s="180"/>
      <c r="C650" s="180"/>
      <c r="D650" s="180"/>
      <c r="E650" s="181"/>
      <c r="F650" s="181"/>
      <c r="L650" s="255"/>
      <c r="M650" s="180"/>
      <c r="O650" s="180"/>
      <c r="P650" s="180"/>
      <c r="Q650" s="180"/>
      <c r="R650" s="180"/>
      <c r="S650" s="180"/>
    </row>
    <row r="651" spans="1:19" ht="16.5" customHeight="1">
      <c r="A651" s="255"/>
      <c r="B651" s="180"/>
      <c r="C651" s="180"/>
      <c r="D651" s="180"/>
      <c r="E651" s="181"/>
      <c r="F651" s="181"/>
      <c r="L651" s="255"/>
      <c r="M651" s="180"/>
      <c r="O651" s="180"/>
      <c r="P651" s="180"/>
      <c r="Q651" s="180"/>
      <c r="R651" s="180"/>
      <c r="S651" s="180"/>
    </row>
    <row r="652" spans="1:19" ht="16.5" customHeight="1">
      <c r="A652" s="255"/>
      <c r="B652" s="180"/>
      <c r="C652" s="180"/>
      <c r="D652" s="180"/>
      <c r="E652" s="181"/>
      <c r="F652" s="181"/>
      <c r="L652" s="255"/>
      <c r="M652" s="180"/>
      <c r="O652" s="180"/>
      <c r="P652" s="180"/>
      <c r="Q652" s="180"/>
      <c r="R652" s="180"/>
      <c r="S652" s="180"/>
    </row>
    <row r="653" spans="1:19" ht="16.5" customHeight="1">
      <c r="A653" s="255"/>
      <c r="B653" s="180"/>
      <c r="C653" s="180"/>
      <c r="D653" s="180"/>
      <c r="E653" s="181"/>
      <c r="F653" s="181"/>
      <c r="L653" s="255"/>
      <c r="M653" s="180"/>
      <c r="O653" s="180"/>
      <c r="P653" s="180"/>
      <c r="Q653" s="180"/>
      <c r="R653" s="180"/>
      <c r="S653" s="180"/>
    </row>
    <row r="654" spans="1:19" ht="16.5" customHeight="1">
      <c r="A654" s="255"/>
      <c r="B654" s="180"/>
      <c r="C654" s="180"/>
      <c r="D654" s="180"/>
      <c r="E654" s="181"/>
      <c r="F654" s="181"/>
      <c r="L654" s="255"/>
      <c r="M654" s="180"/>
      <c r="O654" s="180"/>
      <c r="P654" s="180"/>
      <c r="Q654" s="180"/>
      <c r="R654" s="180"/>
      <c r="S654" s="180"/>
    </row>
    <row r="655" spans="1:19" ht="16.5" customHeight="1">
      <c r="A655" s="255"/>
      <c r="B655" s="180"/>
      <c r="C655" s="180"/>
      <c r="D655" s="180"/>
      <c r="E655" s="181"/>
      <c r="F655" s="181"/>
      <c r="L655" s="255"/>
      <c r="M655" s="180"/>
      <c r="O655" s="180"/>
      <c r="P655" s="180"/>
      <c r="Q655" s="180"/>
      <c r="R655" s="180"/>
      <c r="S655" s="180"/>
    </row>
    <row r="656" spans="1:19" ht="16.5" customHeight="1">
      <c r="A656" s="255"/>
      <c r="B656" s="180"/>
      <c r="C656" s="180"/>
      <c r="D656" s="180"/>
      <c r="E656" s="181"/>
      <c r="F656" s="181"/>
      <c r="L656" s="255"/>
      <c r="M656" s="180"/>
      <c r="O656" s="180"/>
      <c r="P656" s="180"/>
      <c r="Q656" s="180"/>
      <c r="R656" s="180"/>
      <c r="S656" s="180"/>
    </row>
    <row r="657" spans="1:19" ht="16.5" customHeight="1">
      <c r="A657" s="255"/>
      <c r="B657" s="180"/>
      <c r="C657" s="180"/>
      <c r="D657" s="180"/>
      <c r="E657" s="181"/>
      <c r="F657" s="181"/>
      <c r="L657" s="255"/>
      <c r="M657" s="180"/>
      <c r="O657" s="180"/>
      <c r="P657" s="180"/>
      <c r="Q657" s="180"/>
      <c r="R657" s="180"/>
      <c r="S657" s="180"/>
    </row>
    <row r="658" spans="1:19" ht="16.5" customHeight="1">
      <c r="A658" s="255"/>
      <c r="B658" s="180"/>
      <c r="C658" s="180"/>
      <c r="D658" s="180"/>
      <c r="E658" s="181"/>
      <c r="F658" s="181"/>
      <c r="L658" s="255"/>
      <c r="M658" s="180"/>
      <c r="O658" s="180"/>
      <c r="P658" s="180"/>
      <c r="Q658" s="180"/>
      <c r="R658" s="180"/>
      <c r="S658" s="180"/>
    </row>
    <row r="659" spans="1:19" ht="16.5" customHeight="1">
      <c r="A659" s="255"/>
      <c r="B659" s="180"/>
      <c r="C659" s="180"/>
      <c r="D659" s="180"/>
      <c r="E659" s="181"/>
      <c r="F659" s="181"/>
      <c r="L659" s="255"/>
      <c r="M659" s="180"/>
      <c r="O659" s="180"/>
      <c r="P659" s="180"/>
      <c r="Q659" s="180"/>
      <c r="R659" s="180"/>
      <c r="S659" s="180"/>
    </row>
    <row r="660" spans="1:19" ht="16.5" customHeight="1">
      <c r="A660" s="255"/>
      <c r="B660" s="180"/>
      <c r="C660" s="180"/>
      <c r="D660" s="180"/>
      <c r="E660" s="181"/>
      <c r="F660" s="181"/>
      <c r="L660" s="255"/>
      <c r="M660" s="180"/>
      <c r="O660" s="180"/>
      <c r="P660" s="180"/>
      <c r="Q660" s="180"/>
      <c r="R660" s="180"/>
      <c r="S660" s="180"/>
    </row>
    <row r="661" spans="1:19" ht="16.5" customHeight="1">
      <c r="A661" s="255"/>
      <c r="B661" s="180"/>
      <c r="C661" s="180"/>
      <c r="D661" s="180"/>
      <c r="E661" s="181"/>
      <c r="F661" s="181"/>
      <c r="L661" s="255"/>
      <c r="M661" s="180"/>
      <c r="O661" s="180"/>
      <c r="P661" s="180"/>
      <c r="Q661" s="180"/>
      <c r="R661" s="180"/>
      <c r="S661" s="180"/>
    </row>
    <row r="662" spans="1:19" ht="16.5" customHeight="1">
      <c r="A662" s="255"/>
      <c r="B662" s="180"/>
      <c r="C662" s="180"/>
      <c r="D662" s="180"/>
      <c r="E662" s="181"/>
      <c r="F662" s="181"/>
      <c r="L662" s="255"/>
      <c r="M662" s="180"/>
      <c r="O662" s="180"/>
      <c r="P662" s="180"/>
      <c r="Q662" s="180"/>
      <c r="R662" s="180"/>
      <c r="S662" s="180"/>
    </row>
    <row r="663" spans="1:19" ht="16.5" customHeight="1">
      <c r="A663" s="255"/>
      <c r="B663" s="180"/>
      <c r="C663" s="180"/>
      <c r="D663" s="180"/>
      <c r="E663" s="181"/>
      <c r="F663" s="181"/>
      <c r="L663" s="255"/>
      <c r="M663" s="180"/>
      <c r="O663" s="180"/>
      <c r="P663" s="180"/>
      <c r="Q663" s="180"/>
      <c r="R663" s="180"/>
      <c r="S663" s="180"/>
    </row>
    <row r="664" spans="1:19" ht="16.5" customHeight="1">
      <c r="A664" s="255"/>
      <c r="B664" s="180"/>
      <c r="C664" s="180"/>
      <c r="D664" s="180"/>
      <c r="E664" s="181"/>
      <c r="F664" s="181"/>
      <c r="L664" s="255"/>
      <c r="M664" s="180"/>
      <c r="O664" s="180"/>
      <c r="P664" s="180"/>
      <c r="Q664" s="180"/>
      <c r="R664" s="180"/>
      <c r="S664" s="180"/>
    </row>
    <row r="665" spans="1:19" ht="16.5" customHeight="1">
      <c r="A665" s="255"/>
      <c r="B665" s="180"/>
      <c r="C665" s="180"/>
      <c r="D665" s="180"/>
      <c r="E665" s="181"/>
      <c r="F665" s="181"/>
      <c r="L665" s="255"/>
      <c r="M665" s="180"/>
      <c r="O665" s="180"/>
      <c r="P665" s="180"/>
      <c r="Q665" s="180"/>
      <c r="R665" s="180"/>
      <c r="S665" s="180"/>
    </row>
    <row r="666" spans="1:19" ht="16.5" customHeight="1">
      <c r="A666" s="255"/>
      <c r="B666" s="180"/>
      <c r="C666" s="180"/>
      <c r="D666" s="180"/>
      <c r="E666" s="181"/>
      <c r="F666" s="181"/>
      <c r="L666" s="255"/>
      <c r="M666" s="180"/>
      <c r="O666" s="180"/>
      <c r="P666" s="180"/>
      <c r="Q666" s="180"/>
      <c r="R666" s="180"/>
      <c r="S666" s="180"/>
    </row>
    <row r="667" spans="1:19" ht="16.5" customHeight="1">
      <c r="A667" s="255"/>
      <c r="B667" s="180"/>
      <c r="C667" s="180"/>
      <c r="D667" s="180"/>
      <c r="E667" s="181"/>
      <c r="F667" s="181"/>
      <c r="L667" s="255"/>
      <c r="M667" s="180"/>
      <c r="O667" s="180"/>
      <c r="P667" s="180"/>
      <c r="Q667" s="180"/>
      <c r="R667" s="180"/>
      <c r="S667" s="180"/>
    </row>
    <row r="668" spans="1:19" ht="16.5" customHeight="1">
      <c r="A668" s="255"/>
      <c r="B668" s="180"/>
      <c r="C668" s="180"/>
      <c r="D668" s="180"/>
      <c r="E668" s="181"/>
      <c r="F668" s="181"/>
      <c r="L668" s="255"/>
      <c r="M668" s="180"/>
      <c r="O668" s="180"/>
      <c r="P668" s="180"/>
      <c r="Q668" s="180"/>
      <c r="R668" s="180"/>
      <c r="S668" s="180"/>
    </row>
    <row r="669" spans="1:19" ht="16.5" customHeight="1">
      <c r="A669" s="255"/>
      <c r="B669" s="180"/>
      <c r="C669" s="180"/>
      <c r="D669" s="180"/>
      <c r="E669" s="181"/>
      <c r="F669" s="181"/>
      <c r="L669" s="255"/>
      <c r="M669" s="180"/>
      <c r="O669" s="180"/>
      <c r="P669" s="180"/>
      <c r="Q669" s="180"/>
      <c r="R669" s="180"/>
      <c r="S669" s="180"/>
    </row>
    <row r="670" spans="1:19" ht="16.5" customHeight="1">
      <c r="A670" s="255"/>
      <c r="B670" s="180"/>
      <c r="C670" s="180"/>
      <c r="D670" s="180"/>
      <c r="E670" s="181"/>
      <c r="F670" s="181"/>
      <c r="L670" s="255"/>
      <c r="M670" s="180"/>
      <c r="O670" s="180"/>
      <c r="P670" s="180"/>
      <c r="Q670" s="180"/>
      <c r="R670" s="180"/>
      <c r="S670" s="180"/>
    </row>
    <row r="671" spans="1:19" ht="16.5" customHeight="1">
      <c r="A671" s="255"/>
      <c r="B671" s="180"/>
      <c r="C671" s="180"/>
      <c r="D671" s="180"/>
      <c r="E671" s="181"/>
      <c r="F671" s="181"/>
      <c r="L671" s="255"/>
      <c r="M671" s="180"/>
      <c r="O671" s="180"/>
      <c r="P671" s="180"/>
      <c r="Q671" s="180"/>
      <c r="R671" s="180"/>
      <c r="S671" s="180"/>
    </row>
    <row r="672" spans="1:19" ht="16.5" customHeight="1">
      <c r="A672" s="255"/>
      <c r="B672" s="180"/>
      <c r="C672" s="180"/>
      <c r="D672" s="180"/>
      <c r="E672" s="181"/>
      <c r="F672" s="181"/>
      <c r="L672" s="255"/>
      <c r="M672" s="180"/>
      <c r="O672" s="180"/>
      <c r="P672" s="180"/>
      <c r="Q672" s="180"/>
      <c r="R672" s="180"/>
      <c r="S672" s="180"/>
    </row>
    <row r="673" spans="1:19" ht="16.5" customHeight="1">
      <c r="A673" s="255"/>
      <c r="B673" s="180"/>
      <c r="C673" s="180"/>
      <c r="D673" s="180"/>
      <c r="E673" s="181"/>
      <c r="F673" s="181"/>
      <c r="L673" s="255"/>
      <c r="M673" s="180"/>
      <c r="O673" s="180"/>
      <c r="P673" s="180"/>
      <c r="Q673" s="180"/>
      <c r="R673" s="180"/>
      <c r="S673" s="180"/>
    </row>
    <row r="674" spans="1:19" ht="16.5" customHeight="1">
      <c r="A674" s="255"/>
      <c r="B674" s="180"/>
      <c r="C674" s="180"/>
      <c r="D674" s="180"/>
      <c r="E674" s="181"/>
      <c r="F674" s="181"/>
      <c r="L674" s="255"/>
      <c r="M674" s="180"/>
      <c r="O674" s="180"/>
      <c r="P674" s="180"/>
      <c r="Q674" s="180"/>
      <c r="R674" s="180"/>
      <c r="S674" s="180"/>
    </row>
    <row r="675" spans="1:19" ht="16.5" customHeight="1">
      <c r="A675" s="255"/>
      <c r="B675" s="180"/>
      <c r="C675" s="180"/>
      <c r="D675" s="180"/>
      <c r="E675" s="181"/>
      <c r="F675" s="181"/>
      <c r="L675" s="255"/>
      <c r="M675" s="180"/>
      <c r="O675" s="180"/>
      <c r="P675" s="180"/>
      <c r="Q675" s="180"/>
      <c r="R675" s="180"/>
      <c r="S675" s="180"/>
    </row>
    <row r="676" spans="1:19" ht="16.5" customHeight="1">
      <c r="A676" s="255"/>
      <c r="B676" s="180"/>
      <c r="C676" s="180"/>
      <c r="D676" s="180"/>
      <c r="E676" s="181"/>
      <c r="F676" s="181"/>
      <c r="L676" s="255"/>
      <c r="M676" s="180"/>
      <c r="O676" s="180"/>
      <c r="P676" s="180"/>
      <c r="Q676" s="180"/>
      <c r="R676" s="180"/>
      <c r="S676" s="180"/>
    </row>
    <row r="677" spans="1:19" ht="16.5" customHeight="1">
      <c r="A677" s="255"/>
      <c r="B677" s="180"/>
      <c r="C677" s="180"/>
      <c r="D677" s="180"/>
      <c r="E677" s="181"/>
      <c r="F677" s="181"/>
      <c r="L677" s="255"/>
      <c r="M677" s="180"/>
      <c r="O677" s="180"/>
      <c r="P677" s="180"/>
      <c r="Q677" s="180"/>
      <c r="R677" s="180"/>
      <c r="S677" s="180"/>
    </row>
    <row r="678" spans="1:19" ht="16.5" customHeight="1">
      <c r="A678" s="255"/>
      <c r="B678" s="180"/>
      <c r="C678" s="180"/>
      <c r="D678" s="180"/>
      <c r="E678" s="181"/>
      <c r="F678" s="181"/>
      <c r="L678" s="255"/>
      <c r="M678" s="180"/>
      <c r="O678" s="180"/>
      <c r="P678" s="180"/>
      <c r="Q678" s="180"/>
      <c r="R678" s="180"/>
      <c r="S678" s="180"/>
    </row>
    <row r="679" spans="1:19" ht="16.5" customHeight="1">
      <c r="A679" s="255"/>
      <c r="B679" s="180"/>
      <c r="C679" s="180"/>
      <c r="D679" s="180"/>
      <c r="E679" s="181"/>
      <c r="F679" s="181"/>
      <c r="L679" s="255"/>
      <c r="M679" s="180"/>
      <c r="O679" s="180"/>
      <c r="P679" s="180"/>
      <c r="Q679" s="180"/>
      <c r="R679" s="180"/>
      <c r="S679" s="180"/>
    </row>
    <row r="680" spans="1:19" ht="16.5" customHeight="1">
      <c r="A680" s="255"/>
      <c r="B680" s="180"/>
      <c r="C680" s="180"/>
      <c r="D680" s="180"/>
      <c r="E680" s="181"/>
      <c r="F680" s="181"/>
      <c r="L680" s="255"/>
      <c r="M680" s="180"/>
      <c r="O680" s="180"/>
      <c r="P680" s="180"/>
      <c r="Q680" s="180"/>
      <c r="R680" s="180"/>
      <c r="S680" s="180"/>
    </row>
    <row r="681" spans="1:19" ht="16.5" customHeight="1">
      <c r="A681" s="255"/>
      <c r="B681" s="180"/>
      <c r="C681" s="180"/>
      <c r="D681" s="180"/>
      <c r="E681" s="181"/>
      <c r="F681" s="181"/>
      <c r="L681" s="255"/>
      <c r="M681" s="180"/>
      <c r="O681" s="180"/>
      <c r="P681" s="180"/>
      <c r="Q681" s="180"/>
      <c r="R681" s="180"/>
      <c r="S681" s="180"/>
    </row>
    <row r="682" spans="1:19" ht="16.5" customHeight="1">
      <c r="A682" s="255"/>
      <c r="B682" s="180"/>
      <c r="C682" s="180"/>
      <c r="D682" s="180"/>
      <c r="E682" s="181"/>
      <c r="F682" s="181"/>
      <c r="L682" s="255"/>
      <c r="M682" s="180"/>
      <c r="O682" s="180"/>
      <c r="P682" s="180"/>
      <c r="Q682" s="180"/>
      <c r="R682" s="180"/>
      <c r="S682" s="180"/>
    </row>
    <row r="683" spans="1:19" ht="16.5" customHeight="1">
      <c r="A683" s="255"/>
      <c r="B683" s="180"/>
      <c r="C683" s="180"/>
      <c r="D683" s="180"/>
      <c r="E683" s="181"/>
      <c r="F683" s="181"/>
      <c r="L683" s="255"/>
      <c r="M683" s="180"/>
      <c r="O683" s="180"/>
      <c r="P683" s="180"/>
      <c r="Q683" s="180"/>
      <c r="R683" s="180"/>
      <c r="S683" s="180"/>
    </row>
    <row r="684" spans="1:19" ht="16.5" customHeight="1">
      <c r="A684" s="255"/>
      <c r="B684" s="180"/>
      <c r="C684" s="180"/>
      <c r="D684" s="180"/>
      <c r="E684" s="181"/>
      <c r="F684" s="181"/>
      <c r="L684" s="255"/>
      <c r="M684" s="180"/>
      <c r="O684" s="180"/>
      <c r="P684" s="180"/>
      <c r="Q684" s="180"/>
      <c r="R684" s="180"/>
      <c r="S684" s="180"/>
    </row>
    <row r="685" spans="1:19" ht="16.5" customHeight="1">
      <c r="A685" s="255"/>
      <c r="B685" s="180"/>
      <c r="C685" s="180"/>
      <c r="D685" s="180"/>
      <c r="E685" s="181"/>
      <c r="F685" s="181"/>
      <c r="L685" s="255"/>
      <c r="M685" s="180"/>
      <c r="O685" s="180"/>
      <c r="P685" s="180"/>
      <c r="Q685" s="180"/>
      <c r="R685" s="180"/>
      <c r="S685" s="180"/>
    </row>
    <row r="686" spans="1:19" ht="16.5" customHeight="1">
      <c r="A686" s="255"/>
      <c r="B686" s="180"/>
      <c r="C686" s="180"/>
      <c r="D686" s="180"/>
      <c r="E686" s="181"/>
      <c r="F686" s="181"/>
      <c r="L686" s="255"/>
      <c r="M686" s="180"/>
      <c r="O686" s="180"/>
      <c r="P686" s="180"/>
      <c r="Q686" s="180"/>
      <c r="R686" s="180"/>
      <c r="S686" s="180"/>
    </row>
    <row r="687" spans="1:19" ht="16.5" customHeight="1">
      <c r="A687" s="255"/>
      <c r="B687" s="180"/>
      <c r="C687" s="180"/>
      <c r="D687" s="180"/>
      <c r="E687" s="181"/>
      <c r="F687" s="181"/>
      <c r="L687" s="255"/>
      <c r="M687" s="180"/>
      <c r="O687" s="180"/>
      <c r="P687" s="180"/>
      <c r="Q687" s="180"/>
      <c r="R687" s="180"/>
      <c r="S687" s="180"/>
    </row>
    <row r="688" spans="1:19" ht="16.5" customHeight="1">
      <c r="A688" s="255"/>
      <c r="B688" s="180"/>
      <c r="C688" s="180"/>
      <c r="D688" s="180"/>
      <c r="E688" s="181"/>
      <c r="F688" s="181"/>
      <c r="L688" s="255"/>
      <c r="M688" s="180"/>
      <c r="O688" s="180"/>
      <c r="P688" s="180"/>
      <c r="Q688" s="180"/>
      <c r="R688" s="180"/>
      <c r="S688" s="180"/>
    </row>
    <row r="689" spans="1:19" ht="16.5" customHeight="1">
      <c r="A689" s="255"/>
      <c r="B689" s="180"/>
      <c r="C689" s="180"/>
      <c r="D689" s="180"/>
      <c r="E689" s="181"/>
      <c r="F689" s="181"/>
      <c r="L689" s="255"/>
      <c r="M689" s="180"/>
      <c r="O689" s="180"/>
      <c r="P689" s="180"/>
      <c r="Q689" s="180"/>
      <c r="R689" s="180"/>
      <c r="S689" s="180"/>
    </row>
    <row r="690" spans="1:19" ht="16.5" customHeight="1">
      <c r="A690" s="255"/>
      <c r="B690" s="180"/>
      <c r="C690" s="180"/>
      <c r="D690" s="180"/>
      <c r="E690" s="181"/>
      <c r="F690" s="181"/>
      <c r="L690" s="255"/>
      <c r="M690" s="180"/>
      <c r="O690" s="180"/>
      <c r="P690" s="180"/>
      <c r="Q690" s="180"/>
      <c r="R690" s="180"/>
      <c r="S690" s="180"/>
    </row>
    <row r="691" spans="1:19" ht="16.5" customHeight="1">
      <c r="A691" s="255"/>
      <c r="B691" s="180"/>
      <c r="C691" s="180"/>
      <c r="D691" s="180"/>
      <c r="E691" s="181"/>
      <c r="F691" s="181"/>
      <c r="L691" s="255"/>
      <c r="M691" s="180"/>
      <c r="O691" s="180"/>
      <c r="P691" s="180"/>
      <c r="Q691" s="180"/>
      <c r="R691" s="180"/>
      <c r="S691" s="180"/>
    </row>
    <row r="692" spans="1:19" ht="16.5" customHeight="1">
      <c r="A692" s="255"/>
      <c r="B692" s="180"/>
      <c r="C692" s="180"/>
      <c r="D692" s="180"/>
      <c r="E692" s="181"/>
      <c r="F692" s="181"/>
      <c r="L692" s="255"/>
      <c r="M692" s="180"/>
      <c r="O692" s="180"/>
      <c r="P692" s="180"/>
      <c r="Q692" s="180"/>
      <c r="R692" s="180"/>
      <c r="S692" s="180"/>
    </row>
    <row r="693" spans="1:19" ht="16.5" customHeight="1">
      <c r="A693" s="255"/>
      <c r="B693" s="180"/>
      <c r="C693" s="180"/>
      <c r="D693" s="180"/>
      <c r="E693" s="181"/>
      <c r="F693" s="181"/>
      <c r="L693" s="255"/>
      <c r="M693" s="180"/>
      <c r="O693" s="180"/>
      <c r="P693" s="180"/>
      <c r="Q693" s="180"/>
      <c r="R693" s="180"/>
      <c r="S693" s="180"/>
    </row>
    <row r="694" spans="1:19" ht="16.5" customHeight="1">
      <c r="A694" s="255"/>
      <c r="B694" s="180"/>
      <c r="C694" s="180"/>
      <c r="D694" s="180"/>
      <c r="E694" s="181"/>
      <c r="F694" s="181"/>
      <c r="L694" s="255"/>
      <c r="M694" s="180"/>
      <c r="O694" s="180"/>
      <c r="P694" s="180"/>
      <c r="Q694" s="180"/>
      <c r="R694" s="180"/>
      <c r="S694" s="180"/>
    </row>
    <row r="695" spans="1:19" ht="16.5" customHeight="1">
      <c r="A695" s="255"/>
      <c r="B695" s="180"/>
      <c r="C695" s="180"/>
      <c r="D695" s="180"/>
      <c r="E695" s="181"/>
      <c r="F695" s="181"/>
      <c r="L695" s="255"/>
      <c r="M695" s="180"/>
      <c r="O695" s="180"/>
      <c r="P695" s="180"/>
      <c r="Q695" s="180"/>
      <c r="R695" s="180"/>
      <c r="S695" s="180"/>
    </row>
    <row r="696" spans="1:19" ht="16.5" customHeight="1">
      <c r="A696" s="255"/>
      <c r="B696" s="180"/>
      <c r="C696" s="180"/>
      <c r="D696" s="180"/>
      <c r="E696" s="181"/>
      <c r="F696" s="181"/>
      <c r="L696" s="255"/>
      <c r="M696" s="180"/>
      <c r="O696" s="180"/>
      <c r="P696" s="180"/>
      <c r="Q696" s="180"/>
      <c r="R696" s="180"/>
      <c r="S696" s="180"/>
    </row>
    <row r="697" spans="1:19" ht="16.5" customHeight="1">
      <c r="A697" s="255"/>
      <c r="B697" s="180"/>
      <c r="C697" s="180"/>
      <c r="D697" s="180"/>
      <c r="E697" s="181"/>
      <c r="F697" s="181"/>
      <c r="L697" s="255"/>
      <c r="M697" s="180"/>
      <c r="O697" s="180"/>
      <c r="P697" s="180"/>
      <c r="Q697" s="180"/>
      <c r="R697" s="180"/>
      <c r="S697" s="180"/>
    </row>
    <row r="698" spans="1:19" ht="16.5" customHeight="1">
      <c r="A698" s="255"/>
      <c r="B698" s="180"/>
      <c r="C698" s="180"/>
      <c r="D698" s="180"/>
      <c r="E698" s="181"/>
      <c r="F698" s="181"/>
      <c r="L698" s="255"/>
      <c r="M698" s="180"/>
      <c r="O698" s="180"/>
      <c r="P698" s="180"/>
      <c r="Q698" s="180"/>
      <c r="R698" s="180"/>
      <c r="S698" s="180"/>
    </row>
    <row r="699" spans="1:19" ht="16.5" customHeight="1">
      <c r="A699" s="255"/>
      <c r="B699" s="180"/>
      <c r="C699" s="180"/>
      <c r="D699" s="180"/>
      <c r="E699" s="181"/>
      <c r="F699" s="181"/>
      <c r="L699" s="255"/>
      <c r="M699" s="180"/>
      <c r="O699" s="180"/>
      <c r="P699" s="180"/>
      <c r="Q699" s="180"/>
      <c r="R699" s="180"/>
      <c r="S699" s="180"/>
    </row>
    <row r="700" spans="1:19" ht="16.5" customHeight="1">
      <c r="A700" s="255"/>
      <c r="B700" s="180"/>
      <c r="C700" s="180"/>
      <c r="D700" s="180"/>
      <c r="E700" s="181"/>
      <c r="F700" s="181"/>
      <c r="L700" s="255"/>
      <c r="M700" s="180"/>
      <c r="O700" s="180"/>
      <c r="P700" s="180"/>
      <c r="Q700" s="180"/>
      <c r="R700" s="180"/>
      <c r="S700" s="180"/>
    </row>
    <row r="701" spans="1:19" ht="16.5" customHeight="1">
      <c r="A701" s="255"/>
      <c r="B701" s="180"/>
      <c r="C701" s="180"/>
      <c r="D701" s="180"/>
      <c r="E701" s="181"/>
      <c r="F701" s="181"/>
      <c r="L701" s="255"/>
      <c r="M701" s="180"/>
      <c r="O701" s="180"/>
      <c r="P701" s="180"/>
      <c r="Q701" s="180"/>
      <c r="R701" s="180"/>
      <c r="S701" s="180"/>
    </row>
    <row r="702" spans="1:19" ht="16.5" customHeight="1">
      <c r="A702" s="255"/>
      <c r="B702" s="180"/>
      <c r="C702" s="180"/>
      <c r="D702" s="180"/>
      <c r="E702" s="181"/>
      <c r="F702" s="181"/>
      <c r="L702" s="255"/>
      <c r="M702" s="180"/>
      <c r="O702" s="180"/>
      <c r="P702" s="180"/>
      <c r="Q702" s="180"/>
      <c r="R702" s="180"/>
      <c r="S702" s="180"/>
    </row>
    <row r="703" spans="1:19" ht="16.5" customHeight="1">
      <c r="A703" s="255"/>
      <c r="B703" s="180"/>
      <c r="C703" s="180"/>
      <c r="D703" s="180"/>
      <c r="E703" s="181"/>
      <c r="F703" s="181"/>
      <c r="L703" s="255"/>
      <c r="M703" s="180"/>
      <c r="O703" s="180"/>
      <c r="P703" s="180"/>
      <c r="Q703" s="180"/>
      <c r="R703" s="180"/>
      <c r="S703" s="180"/>
    </row>
    <row r="704" spans="1:19" ht="16.5" customHeight="1">
      <c r="A704" s="255"/>
      <c r="B704" s="180"/>
      <c r="C704" s="180"/>
      <c r="D704" s="180"/>
      <c r="E704" s="181"/>
      <c r="F704" s="181"/>
      <c r="L704" s="255"/>
      <c r="M704" s="180"/>
      <c r="O704" s="180"/>
      <c r="P704" s="180"/>
      <c r="Q704" s="180"/>
      <c r="R704" s="180"/>
      <c r="S704" s="180"/>
    </row>
    <row r="705" spans="1:19" ht="16.5" customHeight="1">
      <c r="A705" s="255"/>
      <c r="B705" s="180"/>
      <c r="C705" s="180"/>
      <c r="D705" s="180"/>
      <c r="E705" s="181"/>
      <c r="F705" s="181"/>
      <c r="L705" s="255"/>
      <c r="M705" s="180"/>
      <c r="O705" s="180"/>
      <c r="P705" s="180"/>
      <c r="Q705" s="180"/>
      <c r="R705" s="180"/>
      <c r="S705" s="180"/>
    </row>
    <row r="706" spans="1:19" ht="16.5" customHeight="1">
      <c r="A706" s="255"/>
      <c r="B706" s="180"/>
      <c r="C706" s="180"/>
      <c r="D706" s="180"/>
      <c r="E706" s="181"/>
      <c r="F706" s="181"/>
      <c r="L706" s="255"/>
      <c r="M706" s="180"/>
      <c r="O706" s="180"/>
      <c r="P706" s="180"/>
      <c r="Q706" s="180"/>
      <c r="R706" s="180"/>
      <c r="S706" s="180"/>
    </row>
    <row r="707" spans="1:19" ht="16.5" customHeight="1">
      <c r="A707" s="255"/>
      <c r="B707" s="180"/>
      <c r="C707" s="180"/>
      <c r="D707" s="180"/>
      <c r="E707" s="181"/>
      <c r="F707" s="181"/>
      <c r="L707" s="255"/>
      <c r="M707" s="180"/>
      <c r="O707" s="180"/>
      <c r="P707" s="180"/>
      <c r="Q707" s="180"/>
      <c r="R707" s="180"/>
      <c r="S707" s="180"/>
    </row>
    <row r="708" spans="1:19" ht="16.5" customHeight="1">
      <c r="A708" s="255"/>
      <c r="B708" s="180"/>
      <c r="C708" s="180"/>
      <c r="D708" s="180"/>
      <c r="E708" s="181"/>
      <c r="F708" s="181"/>
      <c r="L708" s="255"/>
      <c r="M708" s="180"/>
      <c r="O708" s="180"/>
      <c r="P708" s="180"/>
      <c r="Q708" s="180"/>
      <c r="R708" s="180"/>
      <c r="S708" s="180"/>
    </row>
    <row r="709" spans="1:19" ht="16.5" customHeight="1">
      <c r="A709" s="255"/>
      <c r="B709" s="180"/>
      <c r="C709" s="180"/>
      <c r="D709" s="180"/>
      <c r="E709" s="181"/>
      <c r="F709" s="181"/>
      <c r="L709" s="255"/>
      <c r="M709" s="180"/>
      <c r="O709" s="180"/>
      <c r="P709" s="180"/>
      <c r="Q709" s="180"/>
      <c r="R709" s="180"/>
      <c r="S709" s="180"/>
    </row>
    <row r="710" spans="1:19" ht="16.5" customHeight="1">
      <c r="A710" s="255"/>
      <c r="B710" s="180"/>
      <c r="C710" s="180"/>
      <c r="D710" s="180"/>
      <c r="E710" s="181"/>
      <c r="F710" s="181"/>
      <c r="L710" s="255"/>
      <c r="M710" s="180"/>
      <c r="O710" s="180"/>
      <c r="P710" s="180"/>
      <c r="Q710" s="180"/>
      <c r="R710" s="180"/>
      <c r="S710" s="180"/>
    </row>
    <row r="711" spans="1:19" ht="16.5" customHeight="1">
      <c r="A711" s="255"/>
      <c r="B711" s="180"/>
      <c r="C711" s="180"/>
      <c r="D711" s="180"/>
      <c r="E711" s="181"/>
      <c r="F711" s="181"/>
      <c r="L711" s="255"/>
      <c r="M711" s="180"/>
      <c r="O711" s="180"/>
      <c r="P711" s="180"/>
      <c r="Q711" s="180"/>
      <c r="R711" s="180"/>
      <c r="S711" s="180"/>
    </row>
    <row r="712" spans="1:19" ht="16.5" customHeight="1">
      <c r="A712" s="255"/>
      <c r="B712" s="180"/>
      <c r="C712" s="180"/>
      <c r="D712" s="180"/>
      <c r="E712" s="181"/>
      <c r="F712" s="181"/>
      <c r="L712" s="255"/>
      <c r="M712" s="180"/>
      <c r="O712" s="180"/>
      <c r="P712" s="180"/>
      <c r="Q712" s="180"/>
      <c r="R712" s="180"/>
      <c r="S712" s="180"/>
    </row>
    <row r="713" spans="1:19" ht="16.5" customHeight="1">
      <c r="A713" s="255"/>
      <c r="B713" s="180"/>
      <c r="C713" s="180"/>
      <c r="D713" s="180"/>
      <c r="E713" s="181"/>
      <c r="F713" s="181"/>
      <c r="L713" s="255"/>
      <c r="M713" s="180"/>
      <c r="O713" s="180"/>
      <c r="P713" s="180"/>
      <c r="Q713" s="180"/>
      <c r="R713" s="180"/>
      <c r="S713" s="180"/>
    </row>
    <row r="714" spans="1:19" ht="16.5" customHeight="1">
      <c r="A714" s="255"/>
      <c r="B714" s="180"/>
      <c r="C714" s="180"/>
      <c r="D714" s="180"/>
      <c r="E714" s="181"/>
      <c r="F714" s="181"/>
      <c r="L714" s="255"/>
      <c r="M714" s="180"/>
      <c r="O714" s="180"/>
      <c r="P714" s="180"/>
      <c r="Q714" s="180"/>
      <c r="R714" s="180"/>
      <c r="S714" s="180"/>
    </row>
    <row r="715" spans="1:19" ht="16.5" customHeight="1">
      <c r="A715" s="255"/>
      <c r="B715" s="180"/>
      <c r="C715" s="180"/>
      <c r="D715" s="180"/>
      <c r="E715" s="181"/>
      <c r="F715" s="181"/>
      <c r="L715" s="255"/>
      <c r="M715" s="180"/>
      <c r="O715" s="180"/>
      <c r="P715" s="180"/>
      <c r="Q715" s="180"/>
      <c r="R715" s="180"/>
      <c r="S715" s="180"/>
    </row>
    <row r="716" spans="1:19" ht="16.5" customHeight="1">
      <c r="A716" s="255"/>
      <c r="B716" s="180"/>
      <c r="C716" s="180"/>
      <c r="D716" s="180"/>
      <c r="E716" s="181"/>
      <c r="F716" s="181"/>
      <c r="L716" s="255"/>
      <c r="M716" s="180"/>
      <c r="O716" s="180"/>
      <c r="P716" s="180"/>
      <c r="Q716" s="180"/>
      <c r="R716" s="180"/>
      <c r="S716" s="180"/>
    </row>
    <row r="717" spans="1:19" ht="16.5" customHeight="1">
      <c r="A717" s="255"/>
      <c r="B717" s="180"/>
      <c r="C717" s="180"/>
      <c r="D717" s="180"/>
      <c r="E717" s="181"/>
      <c r="F717" s="181"/>
      <c r="L717" s="255"/>
      <c r="M717" s="180"/>
      <c r="O717" s="180"/>
      <c r="P717" s="180"/>
      <c r="Q717" s="180"/>
      <c r="R717" s="180"/>
      <c r="S717" s="180"/>
    </row>
    <row r="718" spans="1:19" ht="16.5" customHeight="1">
      <c r="A718" s="255"/>
      <c r="B718" s="180"/>
      <c r="C718" s="180"/>
      <c r="D718" s="180"/>
      <c r="E718" s="181"/>
      <c r="F718" s="181"/>
      <c r="L718" s="255"/>
      <c r="M718" s="180"/>
      <c r="O718" s="180"/>
      <c r="P718" s="180"/>
      <c r="Q718" s="180"/>
      <c r="R718" s="180"/>
      <c r="S718" s="180"/>
    </row>
    <row r="719" spans="1:19" ht="16.5" customHeight="1">
      <c r="A719" s="255"/>
      <c r="B719" s="180"/>
      <c r="C719" s="180"/>
      <c r="D719" s="180"/>
      <c r="E719" s="181"/>
      <c r="F719" s="181"/>
      <c r="L719" s="255"/>
      <c r="M719" s="180"/>
      <c r="O719" s="180"/>
      <c r="P719" s="180"/>
      <c r="Q719" s="180"/>
      <c r="R719" s="180"/>
      <c r="S719" s="180"/>
    </row>
    <row r="720" spans="1:19" ht="16.5" customHeight="1">
      <c r="A720" s="255"/>
      <c r="B720" s="180"/>
      <c r="C720" s="180"/>
      <c r="D720" s="180"/>
      <c r="E720" s="181"/>
      <c r="F720" s="181"/>
      <c r="L720" s="255"/>
      <c r="M720" s="180"/>
      <c r="O720" s="180"/>
      <c r="P720" s="180"/>
      <c r="Q720" s="180"/>
      <c r="R720" s="180"/>
      <c r="S720" s="180"/>
    </row>
    <row r="721" spans="1:19" ht="16.5" customHeight="1">
      <c r="A721" s="255"/>
      <c r="B721" s="180"/>
      <c r="C721" s="180"/>
      <c r="D721" s="180"/>
      <c r="E721" s="181"/>
      <c r="F721" s="181"/>
      <c r="L721" s="255"/>
      <c r="M721" s="180"/>
      <c r="O721" s="180"/>
      <c r="P721" s="180"/>
      <c r="Q721" s="180"/>
      <c r="R721" s="180"/>
      <c r="S721" s="180"/>
    </row>
    <row r="722" spans="1:19" ht="16.5" customHeight="1">
      <c r="A722" s="255"/>
      <c r="B722" s="180"/>
      <c r="C722" s="180"/>
      <c r="D722" s="180"/>
      <c r="E722" s="181"/>
      <c r="F722" s="181"/>
      <c r="L722" s="255"/>
      <c r="M722" s="180"/>
      <c r="O722" s="180"/>
      <c r="P722" s="180"/>
      <c r="Q722" s="180"/>
      <c r="R722" s="180"/>
      <c r="S722" s="180"/>
    </row>
    <row r="723" spans="1:19" ht="16.5" customHeight="1">
      <c r="A723" s="255"/>
      <c r="B723" s="180"/>
      <c r="C723" s="180"/>
      <c r="D723" s="180"/>
      <c r="E723" s="181"/>
      <c r="F723" s="181"/>
      <c r="L723" s="255"/>
      <c r="M723" s="180"/>
      <c r="O723" s="180"/>
      <c r="P723" s="180"/>
      <c r="Q723" s="180"/>
      <c r="R723" s="180"/>
      <c r="S723" s="180"/>
    </row>
    <row r="724" spans="1:19" ht="16.5" customHeight="1">
      <c r="A724" s="255"/>
      <c r="B724" s="180"/>
      <c r="C724" s="180"/>
      <c r="D724" s="180"/>
      <c r="E724" s="181"/>
      <c r="F724" s="181"/>
      <c r="L724" s="255"/>
      <c r="M724" s="180"/>
      <c r="O724" s="180"/>
      <c r="P724" s="180"/>
      <c r="Q724" s="180"/>
      <c r="R724" s="180"/>
      <c r="S724" s="180"/>
    </row>
    <row r="725" spans="1:19" ht="16.5" customHeight="1">
      <c r="A725" s="255"/>
      <c r="B725" s="180"/>
      <c r="C725" s="180"/>
      <c r="D725" s="180"/>
      <c r="E725" s="181"/>
      <c r="F725" s="181"/>
      <c r="L725" s="255"/>
      <c r="M725" s="180"/>
      <c r="O725" s="180"/>
      <c r="P725" s="180"/>
      <c r="Q725" s="180"/>
      <c r="R725" s="180"/>
      <c r="S725" s="180"/>
    </row>
    <row r="726" spans="1:19" ht="16.5" customHeight="1">
      <c r="A726" s="255"/>
      <c r="B726" s="180"/>
      <c r="C726" s="180"/>
      <c r="D726" s="180"/>
      <c r="E726" s="181"/>
      <c r="F726" s="181"/>
      <c r="L726" s="255"/>
      <c r="M726" s="180"/>
      <c r="O726" s="180"/>
      <c r="P726" s="180"/>
      <c r="Q726" s="180"/>
      <c r="R726" s="180"/>
      <c r="S726" s="180"/>
    </row>
    <row r="727" spans="1:19" ht="16.5" customHeight="1">
      <c r="A727" s="255"/>
      <c r="B727" s="180"/>
      <c r="C727" s="180"/>
      <c r="D727" s="180"/>
      <c r="E727" s="181"/>
      <c r="F727" s="181"/>
      <c r="L727" s="255"/>
      <c r="M727" s="180"/>
      <c r="O727" s="180"/>
      <c r="P727" s="180"/>
      <c r="Q727" s="180"/>
      <c r="R727" s="180"/>
      <c r="S727" s="180"/>
    </row>
    <row r="728" spans="1:19" ht="16.5" customHeight="1">
      <c r="A728" s="255"/>
      <c r="B728" s="180"/>
      <c r="C728" s="180"/>
      <c r="D728" s="180"/>
      <c r="E728" s="181"/>
      <c r="F728" s="181"/>
      <c r="L728" s="255"/>
      <c r="M728" s="180"/>
      <c r="O728" s="180"/>
      <c r="P728" s="180"/>
      <c r="Q728" s="180"/>
      <c r="R728" s="180"/>
      <c r="S728" s="180"/>
    </row>
    <row r="729" spans="1:19" ht="16.5" customHeight="1">
      <c r="A729" s="255"/>
      <c r="B729" s="180"/>
      <c r="C729" s="180"/>
      <c r="D729" s="180"/>
      <c r="E729" s="181"/>
      <c r="F729" s="181"/>
      <c r="L729" s="255"/>
      <c r="M729" s="180"/>
      <c r="O729" s="180"/>
      <c r="P729" s="180"/>
      <c r="Q729" s="180"/>
      <c r="R729" s="180"/>
      <c r="S729" s="180"/>
    </row>
    <row r="730" spans="1:19" ht="16.5" customHeight="1">
      <c r="A730" s="255"/>
      <c r="B730" s="180"/>
      <c r="C730" s="180"/>
      <c r="D730" s="180"/>
      <c r="E730" s="181"/>
      <c r="F730" s="181"/>
      <c r="L730" s="255"/>
      <c r="M730" s="180"/>
      <c r="O730" s="180"/>
      <c r="P730" s="180"/>
      <c r="Q730" s="180"/>
      <c r="R730" s="180"/>
      <c r="S730" s="180"/>
    </row>
    <row r="731" spans="1:19" ht="16.5" customHeight="1">
      <c r="A731" s="255"/>
      <c r="B731" s="180"/>
      <c r="C731" s="180"/>
      <c r="D731" s="180"/>
      <c r="E731" s="181"/>
      <c r="F731" s="181"/>
      <c r="L731" s="255"/>
      <c r="M731" s="180"/>
      <c r="O731" s="180"/>
      <c r="P731" s="180"/>
      <c r="Q731" s="180"/>
      <c r="R731" s="180"/>
      <c r="S731" s="180"/>
    </row>
    <row r="732" spans="1:19" ht="16.5" customHeight="1">
      <c r="A732" s="255"/>
      <c r="B732" s="180"/>
      <c r="C732" s="180"/>
      <c r="D732" s="180"/>
      <c r="E732" s="181"/>
      <c r="F732" s="181"/>
      <c r="L732" s="255"/>
      <c r="M732" s="180"/>
      <c r="O732" s="180"/>
      <c r="P732" s="180"/>
      <c r="Q732" s="180"/>
      <c r="R732" s="180"/>
      <c r="S732" s="180"/>
    </row>
    <row r="733" spans="1:19" ht="16.5" customHeight="1">
      <c r="A733" s="255"/>
      <c r="B733" s="180"/>
      <c r="C733" s="180"/>
      <c r="D733" s="180"/>
      <c r="E733" s="181"/>
      <c r="F733" s="181"/>
      <c r="L733" s="255"/>
      <c r="M733" s="180"/>
      <c r="O733" s="180"/>
      <c r="P733" s="180"/>
      <c r="Q733" s="180"/>
      <c r="R733" s="180"/>
      <c r="S733" s="180"/>
    </row>
    <row r="734" spans="1:19" ht="16.5" customHeight="1">
      <c r="A734" s="255"/>
      <c r="B734" s="180"/>
      <c r="C734" s="180"/>
      <c r="D734" s="180"/>
      <c r="E734" s="181"/>
      <c r="F734" s="181"/>
      <c r="L734" s="255"/>
      <c r="M734" s="180"/>
      <c r="O734" s="180"/>
      <c r="P734" s="180"/>
      <c r="Q734" s="180"/>
      <c r="R734" s="180"/>
      <c r="S734" s="180"/>
    </row>
    <row r="735" spans="1:19" ht="16.5" customHeight="1">
      <c r="A735" s="255"/>
      <c r="B735" s="180"/>
      <c r="C735" s="180"/>
      <c r="D735" s="180"/>
      <c r="E735" s="181"/>
      <c r="F735" s="181"/>
      <c r="L735" s="255"/>
      <c r="M735" s="180"/>
      <c r="O735" s="180"/>
      <c r="P735" s="180"/>
      <c r="Q735" s="180"/>
      <c r="R735" s="180"/>
      <c r="S735" s="180"/>
    </row>
    <row r="736" spans="1:19" ht="16.5" customHeight="1">
      <c r="A736" s="255"/>
      <c r="B736" s="180"/>
      <c r="C736" s="180"/>
      <c r="D736" s="180"/>
      <c r="E736" s="181"/>
      <c r="F736" s="181"/>
      <c r="L736" s="255"/>
      <c r="M736" s="180"/>
      <c r="O736" s="180"/>
      <c r="P736" s="180"/>
      <c r="Q736" s="180"/>
      <c r="R736" s="180"/>
      <c r="S736" s="180"/>
    </row>
    <row r="737" spans="1:19" ht="16.5" customHeight="1">
      <c r="A737" s="255"/>
      <c r="B737" s="180"/>
      <c r="C737" s="180"/>
      <c r="D737" s="180"/>
      <c r="E737" s="181"/>
      <c r="F737" s="181"/>
      <c r="L737" s="255"/>
      <c r="M737" s="180"/>
      <c r="O737" s="180"/>
      <c r="P737" s="180"/>
      <c r="Q737" s="180"/>
      <c r="R737" s="180"/>
      <c r="S737" s="180"/>
    </row>
    <row r="738" spans="1:19" ht="16.5" customHeight="1">
      <c r="A738" s="255"/>
      <c r="B738" s="180"/>
      <c r="C738" s="180"/>
      <c r="D738" s="180"/>
      <c r="E738" s="181"/>
      <c r="F738" s="181"/>
      <c r="L738" s="255"/>
      <c r="M738" s="180"/>
      <c r="O738" s="180"/>
      <c r="P738" s="180"/>
      <c r="Q738" s="180"/>
      <c r="R738" s="180"/>
      <c r="S738" s="180"/>
    </row>
    <row r="739" spans="1:19" ht="16.5" customHeight="1">
      <c r="A739" s="255"/>
      <c r="B739" s="180"/>
      <c r="C739" s="180"/>
      <c r="D739" s="180"/>
      <c r="E739" s="181"/>
      <c r="F739" s="181"/>
      <c r="L739" s="255"/>
      <c r="M739" s="180"/>
      <c r="O739" s="180"/>
      <c r="P739" s="180"/>
      <c r="Q739" s="180"/>
      <c r="R739" s="180"/>
      <c r="S739" s="180"/>
    </row>
    <row r="740" spans="1:19" ht="16.5" customHeight="1">
      <c r="A740" s="255"/>
      <c r="B740" s="180"/>
      <c r="C740" s="180"/>
      <c r="D740" s="180"/>
      <c r="E740" s="181"/>
      <c r="F740" s="181"/>
      <c r="L740" s="255"/>
      <c r="M740" s="180"/>
      <c r="O740" s="180"/>
      <c r="P740" s="180"/>
      <c r="Q740" s="180"/>
      <c r="R740" s="180"/>
      <c r="S740" s="180"/>
    </row>
    <row r="741" spans="1:19" ht="16.5" customHeight="1">
      <c r="A741" s="255"/>
      <c r="B741" s="180"/>
      <c r="C741" s="180"/>
      <c r="D741" s="180"/>
      <c r="E741" s="181"/>
      <c r="F741" s="181"/>
      <c r="L741" s="255"/>
      <c r="M741" s="180"/>
      <c r="O741" s="180"/>
      <c r="P741" s="180"/>
      <c r="Q741" s="180"/>
      <c r="R741" s="180"/>
      <c r="S741" s="180"/>
    </row>
    <row r="742" spans="1:19" ht="16.5" customHeight="1">
      <c r="A742" s="255"/>
      <c r="B742" s="180"/>
      <c r="C742" s="180"/>
      <c r="D742" s="180"/>
      <c r="E742" s="181"/>
      <c r="F742" s="181"/>
      <c r="L742" s="255"/>
      <c r="M742" s="180"/>
      <c r="O742" s="180"/>
      <c r="P742" s="180"/>
      <c r="Q742" s="180"/>
      <c r="R742" s="180"/>
      <c r="S742" s="180"/>
    </row>
    <row r="743" spans="1:19" ht="16.5" customHeight="1">
      <c r="A743" s="255"/>
      <c r="B743" s="180"/>
      <c r="C743" s="180"/>
      <c r="D743" s="180"/>
      <c r="E743" s="181"/>
      <c r="F743" s="181"/>
      <c r="L743" s="255"/>
      <c r="M743" s="180"/>
      <c r="O743" s="180"/>
      <c r="P743" s="180"/>
      <c r="Q743" s="180"/>
      <c r="R743" s="180"/>
      <c r="S743" s="180"/>
    </row>
    <row r="744" spans="1:19" ht="16.5" customHeight="1">
      <c r="A744" s="255"/>
      <c r="B744" s="180"/>
      <c r="C744" s="180"/>
      <c r="D744" s="180"/>
      <c r="E744" s="181"/>
      <c r="F744" s="181"/>
      <c r="L744" s="255"/>
      <c r="M744" s="180"/>
      <c r="O744" s="180"/>
      <c r="P744" s="180"/>
      <c r="Q744" s="180"/>
      <c r="R744" s="180"/>
      <c r="S744" s="180"/>
    </row>
    <row r="745" spans="1:19" ht="16.5" customHeight="1">
      <c r="A745" s="255"/>
      <c r="B745" s="180"/>
      <c r="C745" s="180"/>
      <c r="D745" s="180"/>
      <c r="E745" s="181"/>
      <c r="F745" s="181"/>
      <c r="L745" s="255"/>
      <c r="M745" s="180"/>
      <c r="O745" s="180"/>
      <c r="P745" s="180"/>
      <c r="Q745" s="180"/>
      <c r="R745" s="180"/>
      <c r="S745" s="180"/>
    </row>
    <row r="746" spans="1:19" ht="16.5" customHeight="1">
      <c r="A746" s="255"/>
      <c r="B746" s="180"/>
      <c r="C746" s="180"/>
      <c r="D746" s="180"/>
      <c r="E746" s="181"/>
      <c r="F746" s="181"/>
      <c r="L746" s="255"/>
      <c r="M746" s="180"/>
      <c r="O746" s="180"/>
      <c r="P746" s="180"/>
      <c r="Q746" s="180"/>
      <c r="R746" s="180"/>
      <c r="S746" s="180"/>
    </row>
    <row r="747" spans="1:19" ht="16.5" customHeight="1">
      <c r="A747" s="255"/>
      <c r="B747" s="180"/>
      <c r="C747" s="180"/>
      <c r="D747" s="180"/>
      <c r="E747" s="181"/>
      <c r="F747" s="181"/>
      <c r="L747" s="255"/>
      <c r="M747" s="180"/>
      <c r="O747" s="180"/>
      <c r="P747" s="180"/>
      <c r="Q747" s="180"/>
      <c r="R747" s="180"/>
      <c r="S747" s="180"/>
    </row>
    <row r="748" spans="1:19" ht="16.5" customHeight="1">
      <c r="A748" s="255"/>
      <c r="B748" s="180"/>
      <c r="C748" s="180"/>
      <c r="D748" s="180"/>
      <c r="E748" s="181"/>
      <c r="F748" s="181"/>
      <c r="L748" s="255"/>
      <c r="M748" s="180"/>
      <c r="O748" s="180"/>
      <c r="P748" s="180"/>
      <c r="Q748" s="180"/>
      <c r="R748" s="180"/>
      <c r="S748" s="180"/>
    </row>
    <row r="749" spans="1:19" ht="16.5" customHeight="1">
      <c r="A749" s="255"/>
      <c r="B749" s="180"/>
      <c r="C749" s="180"/>
      <c r="D749" s="180"/>
      <c r="E749" s="181"/>
      <c r="F749" s="181"/>
      <c r="L749" s="255"/>
      <c r="M749" s="180"/>
      <c r="O749" s="180"/>
      <c r="P749" s="180"/>
      <c r="Q749" s="180"/>
      <c r="R749" s="180"/>
      <c r="S749" s="180"/>
    </row>
    <row r="750" spans="1:19" ht="16.5" customHeight="1">
      <c r="A750" s="255"/>
      <c r="B750" s="180"/>
      <c r="C750" s="180"/>
      <c r="D750" s="180"/>
      <c r="E750" s="181"/>
      <c r="F750" s="181"/>
      <c r="L750" s="255"/>
      <c r="M750" s="180"/>
      <c r="O750" s="180"/>
      <c r="P750" s="180"/>
      <c r="Q750" s="180"/>
      <c r="R750" s="180"/>
      <c r="S750" s="180"/>
    </row>
    <row r="751" spans="1:19" ht="16.5" customHeight="1">
      <c r="A751" s="255"/>
      <c r="B751" s="180"/>
      <c r="C751" s="180"/>
      <c r="D751" s="180"/>
      <c r="E751" s="181"/>
      <c r="F751" s="181"/>
      <c r="L751" s="255"/>
      <c r="M751" s="180"/>
      <c r="O751" s="180"/>
      <c r="P751" s="180"/>
      <c r="Q751" s="180"/>
      <c r="R751" s="180"/>
      <c r="S751" s="180"/>
    </row>
    <row r="752" spans="1:19" ht="16.5" customHeight="1">
      <c r="A752" s="255"/>
      <c r="B752" s="180"/>
      <c r="C752" s="180"/>
      <c r="D752" s="180"/>
      <c r="E752" s="181"/>
      <c r="F752" s="181"/>
      <c r="L752" s="255"/>
      <c r="M752" s="180"/>
      <c r="O752" s="180"/>
      <c r="P752" s="180"/>
      <c r="Q752" s="180"/>
      <c r="R752" s="180"/>
      <c r="S752" s="180"/>
    </row>
    <row r="753" spans="1:19" ht="16.5" customHeight="1">
      <c r="A753" s="255"/>
      <c r="B753" s="180"/>
      <c r="C753" s="180"/>
      <c r="D753" s="180"/>
      <c r="E753" s="181"/>
      <c r="F753" s="181"/>
      <c r="L753" s="255"/>
      <c r="M753" s="180"/>
      <c r="O753" s="180"/>
      <c r="P753" s="180"/>
      <c r="Q753" s="180"/>
      <c r="R753" s="180"/>
      <c r="S753" s="180"/>
    </row>
    <row r="754" spans="1:19" ht="16.5" customHeight="1">
      <c r="A754" s="255"/>
      <c r="B754" s="180"/>
      <c r="C754" s="180"/>
      <c r="D754" s="180"/>
      <c r="E754" s="181"/>
      <c r="F754" s="181"/>
      <c r="L754" s="255"/>
      <c r="M754" s="180"/>
      <c r="O754" s="180"/>
      <c r="P754" s="180"/>
      <c r="Q754" s="180"/>
      <c r="R754" s="180"/>
      <c r="S754" s="180"/>
    </row>
    <row r="755" spans="1:19" ht="16.5" customHeight="1">
      <c r="A755" s="255"/>
      <c r="B755" s="180"/>
      <c r="C755" s="180"/>
      <c r="D755" s="180"/>
      <c r="E755" s="181"/>
      <c r="F755" s="181"/>
      <c r="L755" s="255"/>
      <c r="M755" s="180"/>
      <c r="O755" s="180"/>
      <c r="P755" s="180"/>
      <c r="Q755" s="180"/>
      <c r="R755" s="180"/>
      <c r="S755" s="180"/>
    </row>
    <row r="756" spans="1:19" ht="16.5" customHeight="1">
      <c r="A756" s="255"/>
      <c r="B756" s="180"/>
      <c r="C756" s="180"/>
      <c r="D756" s="180"/>
      <c r="E756" s="181"/>
      <c r="F756" s="181"/>
      <c r="L756" s="255"/>
      <c r="M756" s="180"/>
      <c r="O756" s="180"/>
      <c r="P756" s="180"/>
      <c r="Q756" s="180"/>
      <c r="R756" s="180"/>
      <c r="S756" s="180"/>
    </row>
    <row r="757" spans="1:19" ht="16.5" customHeight="1">
      <c r="A757" s="255"/>
      <c r="B757" s="180"/>
      <c r="C757" s="180"/>
      <c r="D757" s="180"/>
      <c r="E757" s="181"/>
      <c r="F757" s="181"/>
      <c r="L757" s="255"/>
      <c r="M757" s="180"/>
      <c r="O757" s="180"/>
      <c r="P757" s="180"/>
      <c r="Q757" s="180"/>
      <c r="R757" s="180"/>
      <c r="S757" s="180"/>
    </row>
    <row r="758" spans="1:19" ht="16.5" customHeight="1">
      <c r="A758" s="255"/>
      <c r="B758" s="180"/>
      <c r="C758" s="180"/>
      <c r="D758" s="180"/>
      <c r="E758" s="181"/>
      <c r="F758" s="181"/>
      <c r="L758" s="255"/>
      <c r="M758" s="180"/>
      <c r="O758" s="180"/>
      <c r="P758" s="180"/>
      <c r="Q758" s="180"/>
      <c r="R758" s="180"/>
      <c r="S758" s="180"/>
    </row>
    <row r="759" spans="1:19" ht="16.5" customHeight="1">
      <c r="A759" s="255"/>
      <c r="B759" s="180"/>
      <c r="C759" s="180"/>
      <c r="D759" s="180"/>
      <c r="E759" s="181"/>
      <c r="F759" s="181"/>
      <c r="L759" s="255"/>
      <c r="M759" s="180"/>
      <c r="O759" s="180"/>
      <c r="P759" s="180"/>
      <c r="Q759" s="180"/>
      <c r="R759" s="180"/>
      <c r="S759" s="180"/>
    </row>
    <row r="760" spans="1:19" ht="16.5" customHeight="1">
      <c r="A760" s="255"/>
      <c r="B760" s="180"/>
      <c r="C760" s="180"/>
      <c r="D760" s="180"/>
      <c r="E760" s="181"/>
      <c r="F760" s="181"/>
      <c r="L760" s="255"/>
      <c r="M760" s="180"/>
      <c r="O760" s="180"/>
      <c r="P760" s="180"/>
      <c r="Q760" s="180"/>
      <c r="R760" s="180"/>
      <c r="S760" s="180"/>
    </row>
    <row r="761" spans="1:19" ht="16.5" customHeight="1">
      <c r="A761" s="255"/>
      <c r="B761" s="180"/>
      <c r="C761" s="180"/>
      <c r="D761" s="180"/>
      <c r="E761" s="181"/>
      <c r="F761" s="181"/>
      <c r="L761" s="255"/>
      <c r="M761" s="180"/>
      <c r="O761" s="180"/>
      <c r="P761" s="180"/>
      <c r="Q761" s="180"/>
      <c r="R761" s="180"/>
      <c r="S761" s="180"/>
    </row>
    <row r="762" spans="1:19" ht="16.5" customHeight="1">
      <c r="A762" s="255"/>
      <c r="B762" s="180"/>
      <c r="C762" s="180"/>
      <c r="D762" s="180"/>
      <c r="E762" s="181"/>
      <c r="F762" s="181"/>
      <c r="L762" s="255"/>
      <c r="M762" s="180"/>
      <c r="O762" s="180"/>
      <c r="P762" s="180"/>
      <c r="Q762" s="180"/>
      <c r="R762" s="180"/>
      <c r="S762" s="180"/>
    </row>
    <row r="763" spans="1:19" ht="16.5" customHeight="1">
      <c r="A763" s="255"/>
      <c r="B763" s="180"/>
      <c r="C763" s="180"/>
      <c r="D763" s="180"/>
      <c r="E763" s="181"/>
      <c r="F763" s="181"/>
      <c r="L763" s="255"/>
      <c r="M763" s="180"/>
      <c r="O763" s="180"/>
      <c r="P763" s="180"/>
      <c r="Q763" s="180"/>
      <c r="R763" s="180"/>
      <c r="S763" s="180"/>
    </row>
    <row r="764" spans="1:19" ht="16.5" customHeight="1">
      <c r="A764" s="255"/>
      <c r="B764" s="180"/>
      <c r="C764" s="180"/>
      <c r="D764" s="180"/>
      <c r="E764" s="181"/>
      <c r="F764" s="181"/>
      <c r="L764" s="255"/>
      <c r="M764" s="180"/>
      <c r="O764" s="180"/>
      <c r="P764" s="180"/>
      <c r="Q764" s="180"/>
      <c r="R764" s="180"/>
      <c r="S764" s="180"/>
    </row>
    <row r="765" spans="1:19" ht="16.5" customHeight="1">
      <c r="A765" s="255"/>
      <c r="B765" s="180"/>
      <c r="C765" s="180"/>
      <c r="D765" s="180"/>
      <c r="E765" s="181"/>
      <c r="F765" s="181"/>
      <c r="L765" s="255"/>
      <c r="M765" s="180"/>
      <c r="O765" s="180"/>
      <c r="P765" s="180"/>
      <c r="Q765" s="180"/>
      <c r="R765" s="180"/>
      <c r="S765" s="180"/>
    </row>
    <row r="766" spans="1:19" ht="16.5" customHeight="1">
      <c r="A766" s="255"/>
      <c r="B766" s="180"/>
      <c r="C766" s="180"/>
      <c r="D766" s="180"/>
      <c r="E766" s="181"/>
      <c r="F766" s="181"/>
      <c r="L766" s="255"/>
      <c r="M766" s="180"/>
      <c r="O766" s="180"/>
      <c r="P766" s="180"/>
      <c r="Q766" s="180"/>
      <c r="R766" s="180"/>
      <c r="S766" s="180"/>
    </row>
    <row r="767" spans="1:19" ht="16.5" customHeight="1">
      <c r="A767" s="255"/>
      <c r="B767" s="180"/>
      <c r="C767" s="180"/>
      <c r="D767" s="180"/>
      <c r="E767" s="181"/>
      <c r="F767" s="181"/>
      <c r="L767" s="255"/>
      <c r="M767" s="180"/>
      <c r="O767" s="180"/>
      <c r="P767" s="180"/>
      <c r="Q767" s="180"/>
      <c r="R767" s="180"/>
      <c r="S767" s="180"/>
    </row>
    <row r="768" spans="1:19" ht="16.5" customHeight="1">
      <c r="A768" s="255"/>
      <c r="B768" s="180"/>
      <c r="C768" s="180"/>
      <c r="D768" s="180"/>
      <c r="E768" s="181"/>
      <c r="F768" s="181"/>
      <c r="L768" s="255"/>
      <c r="M768" s="180"/>
      <c r="O768" s="180"/>
      <c r="P768" s="180"/>
      <c r="Q768" s="180"/>
      <c r="R768" s="180"/>
      <c r="S768" s="180"/>
    </row>
    <row r="769" spans="1:19" ht="16.5" customHeight="1">
      <c r="A769" s="255"/>
      <c r="B769" s="180"/>
      <c r="C769" s="180"/>
      <c r="D769" s="180"/>
      <c r="E769" s="181"/>
      <c r="F769" s="181"/>
      <c r="L769" s="255"/>
      <c r="M769" s="180"/>
      <c r="O769" s="180"/>
      <c r="P769" s="180"/>
      <c r="Q769" s="180"/>
      <c r="R769" s="180"/>
      <c r="S769" s="180"/>
    </row>
    <row r="770" spans="1:19" ht="16.5" customHeight="1">
      <c r="A770" s="255"/>
      <c r="B770" s="180"/>
      <c r="C770" s="180"/>
      <c r="D770" s="180"/>
      <c r="E770" s="181"/>
      <c r="F770" s="181"/>
      <c r="L770" s="255"/>
      <c r="M770" s="180"/>
      <c r="O770" s="180"/>
      <c r="P770" s="180"/>
      <c r="Q770" s="180"/>
      <c r="R770" s="180"/>
      <c r="S770" s="180"/>
    </row>
    <row r="771" spans="1:19" ht="16.5" customHeight="1">
      <c r="A771" s="255"/>
      <c r="B771" s="180"/>
      <c r="C771" s="180"/>
      <c r="D771" s="180"/>
      <c r="E771" s="181"/>
      <c r="F771" s="181"/>
      <c r="L771" s="255"/>
      <c r="M771" s="180"/>
      <c r="O771" s="180"/>
      <c r="P771" s="180"/>
      <c r="Q771" s="180"/>
      <c r="R771" s="180"/>
      <c r="S771" s="180"/>
    </row>
    <row r="772" spans="1:19" ht="16.5" customHeight="1">
      <c r="A772" s="255"/>
      <c r="B772" s="180"/>
      <c r="C772" s="180"/>
      <c r="D772" s="180"/>
      <c r="E772" s="181"/>
      <c r="F772" s="181"/>
      <c r="L772" s="255"/>
      <c r="M772" s="180"/>
      <c r="O772" s="180"/>
      <c r="P772" s="180"/>
      <c r="Q772" s="180"/>
      <c r="R772" s="180"/>
      <c r="S772" s="180"/>
    </row>
    <row r="773" spans="1:19" ht="16.5" customHeight="1">
      <c r="A773" s="255"/>
      <c r="B773" s="180"/>
      <c r="C773" s="180"/>
      <c r="D773" s="180"/>
      <c r="E773" s="181"/>
      <c r="F773" s="181"/>
      <c r="L773" s="255"/>
      <c r="M773" s="180"/>
      <c r="O773" s="180"/>
      <c r="P773" s="180"/>
      <c r="Q773" s="180"/>
      <c r="R773" s="180"/>
      <c r="S773" s="180"/>
    </row>
    <row r="774" spans="1:19" ht="16.5" customHeight="1">
      <c r="A774" s="255"/>
      <c r="B774" s="180"/>
      <c r="C774" s="180"/>
      <c r="D774" s="180"/>
      <c r="E774" s="181"/>
      <c r="F774" s="181"/>
      <c r="L774" s="255"/>
      <c r="M774" s="180"/>
      <c r="O774" s="180"/>
      <c r="P774" s="180"/>
      <c r="Q774" s="180"/>
      <c r="R774" s="180"/>
      <c r="S774" s="180"/>
    </row>
    <row r="775" spans="1:19" ht="16.5" customHeight="1">
      <c r="A775" s="255"/>
      <c r="B775" s="180"/>
      <c r="C775" s="180"/>
      <c r="D775" s="180"/>
      <c r="E775" s="181"/>
      <c r="F775" s="181"/>
      <c r="L775" s="255"/>
      <c r="M775" s="180"/>
      <c r="O775" s="180"/>
      <c r="P775" s="180"/>
      <c r="Q775" s="180"/>
      <c r="R775" s="180"/>
      <c r="S775" s="180"/>
    </row>
    <row r="776" spans="1:19" ht="16.5" customHeight="1">
      <c r="A776" s="255"/>
      <c r="B776" s="180"/>
      <c r="C776" s="180"/>
      <c r="D776" s="180"/>
      <c r="E776" s="181"/>
      <c r="F776" s="181"/>
      <c r="L776" s="255"/>
      <c r="M776" s="180"/>
      <c r="O776" s="180"/>
      <c r="P776" s="180"/>
      <c r="Q776" s="180"/>
      <c r="R776" s="180"/>
      <c r="S776" s="180"/>
    </row>
    <row r="777" spans="1:19" ht="16.5" customHeight="1">
      <c r="A777" s="255"/>
      <c r="B777" s="180"/>
      <c r="C777" s="180"/>
      <c r="D777" s="180"/>
      <c r="E777" s="181"/>
      <c r="F777" s="181"/>
      <c r="L777" s="255"/>
      <c r="M777" s="180"/>
      <c r="O777" s="180"/>
      <c r="P777" s="180"/>
      <c r="Q777" s="180"/>
      <c r="R777" s="180"/>
      <c r="S777" s="180"/>
    </row>
    <row r="778" spans="1:19" ht="16.5" customHeight="1">
      <c r="A778" s="255"/>
      <c r="B778" s="180"/>
      <c r="C778" s="180"/>
      <c r="D778" s="180"/>
      <c r="E778" s="181"/>
      <c r="F778" s="181"/>
      <c r="L778" s="255"/>
      <c r="M778" s="180"/>
      <c r="O778" s="180"/>
      <c r="P778" s="180"/>
      <c r="Q778" s="180"/>
      <c r="R778" s="180"/>
      <c r="S778" s="180"/>
    </row>
    <row r="779" spans="1:19" ht="16.5" customHeight="1">
      <c r="A779" s="255"/>
      <c r="B779" s="180"/>
      <c r="C779" s="180"/>
      <c r="D779" s="180"/>
      <c r="E779" s="181"/>
      <c r="F779" s="181"/>
      <c r="L779" s="255"/>
      <c r="M779" s="180"/>
      <c r="O779" s="180"/>
      <c r="P779" s="180"/>
      <c r="Q779" s="180"/>
      <c r="R779" s="180"/>
      <c r="S779" s="180"/>
    </row>
    <row r="780" spans="1:19" ht="16.5" customHeight="1">
      <c r="A780" s="255"/>
      <c r="B780" s="180"/>
      <c r="C780" s="180"/>
      <c r="D780" s="180"/>
      <c r="E780" s="181"/>
      <c r="F780" s="181"/>
      <c r="L780" s="255"/>
      <c r="M780" s="180"/>
      <c r="O780" s="180"/>
      <c r="P780" s="180"/>
      <c r="Q780" s="180"/>
      <c r="R780" s="180"/>
      <c r="S780" s="180"/>
    </row>
    <row r="781" spans="1:19" ht="16.5" customHeight="1">
      <c r="A781" s="255"/>
      <c r="B781" s="180"/>
      <c r="C781" s="180"/>
      <c r="D781" s="180"/>
      <c r="E781" s="181"/>
      <c r="F781" s="181"/>
      <c r="L781" s="255"/>
      <c r="M781" s="180"/>
      <c r="O781" s="180"/>
      <c r="P781" s="180"/>
      <c r="Q781" s="180"/>
      <c r="R781" s="180"/>
      <c r="S781" s="180"/>
    </row>
    <row r="782" spans="1:19" ht="16.5" customHeight="1">
      <c r="A782" s="255"/>
      <c r="B782" s="180"/>
      <c r="C782" s="180"/>
      <c r="D782" s="180"/>
      <c r="E782" s="181"/>
      <c r="F782" s="181"/>
      <c r="L782" s="255"/>
      <c r="M782" s="180"/>
      <c r="O782" s="180"/>
      <c r="P782" s="180"/>
      <c r="Q782" s="180"/>
      <c r="R782" s="180"/>
      <c r="S782" s="180"/>
    </row>
    <row r="783" spans="1:19" ht="16.5" customHeight="1">
      <c r="A783" s="255"/>
      <c r="B783" s="180"/>
      <c r="C783" s="180"/>
      <c r="D783" s="180"/>
      <c r="E783" s="181"/>
      <c r="F783" s="181"/>
      <c r="L783" s="255"/>
      <c r="M783" s="180"/>
      <c r="O783" s="180"/>
      <c r="P783" s="180"/>
      <c r="Q783" s="180"/>
      <c r="R783" s="180"/>
      <c r="S783" s="180"/>
    </row>
    <row r="784" spans="1:19" ht="16.5" customHeight="1">
      <c r="A784" s="255"/>
      <c r="B784" s="180"/>
      <c r="C784" s="180"/>
      <c r="D784" s="180"/>
      <c r="E784" s="181"/>
      <c r="F784" s="181"/>
      <c r="L784" s="255"/>
      <c r="M784" s="180"/>
      <c r="O784" s="180"/>
      <c r="P784" s="180"/>
      <c r="Q784" s="180"/>
      <c r="R784" s="180"/>
      <c r="S784" s="180"/>
    </row>
    <row r="785" spans="1:19" ht="16.5" customHeight="1">
      <c r="A785" s="255"/>
      <c r="B785" s="180"/>
      <c r="C785" s="180"/>
      <c r="D785" s="180"/>
      <c r="E785" s="181"/>
      <c r="F785" s="181"/>
      <c r="L785" s="255"/>
      <c r="M785" s="180"/>
      <c r="O785" s="180"/>
      <c r="P785" s="180"/>
      <c r="Q785" s="180"/>
      <c r="R785" s="180"/>
      <c r="S785" s="180"/>
    </row>
    <row r="786" spans="1:19" ht="16.5" customHeight="1">
      <c r="A786" s="255"/>
      <c r="B786" s="180"/>
      <c r="C786" s="180"/>
      <c r="D786" s="180"/>
      <c r="E786" s="181"/>
      <c r="F786" s="181"/>
      <c r="L786" s="255"/>
      <c r="M786" s="180"/>
      <c r="O786" s="180"/>
      <c r="P786" s="180"/>
      <c r="Q786" s="180"/>
      <c r="R786" s="180"/>
      <c r="S786" s="180"/>
    </row>
    <row r="787" spans="1:19" ht="16.5" customHeight="1">
      <c r="A787" s="255"/>
      <c r="B787" s="180"/>
      <c r="C787" s="180"/>
      <c r="D787" s="180"/>
      <c r="E787" s="181"/>
      <c r="F787" s="181"/>
      <c r="L787" s="255"/>
      <c r="M787" s="180"/>
      <c r="O787" s="180"/>
      <c r="P787" s="180"/>
      <c r="Q787" s="180"/>
      <c r="R787" s="180"/>
      <c r="S787" s="180"/>
    </row>
    <row r="788" spans="1:19" ht="16.5" customHeight="1">
      <c r="A788" s="255"/>
      <c r="B788" s="180"/>
      <c r="C788" s="180"/>
      <c r="D788" s="180"/>
      <c r="E788" s="181"/>
      <c r="F788" s="181"/>
      <c r="L788" s="255"/>
      <c r="M788" s="180"/>
      <c r="O788" s="180"/>
      <c r="P788" s="180"/>
      <c r="Q788" s="180"/>
      <c r="R788" s="180"/>
      <c r="S788" s="180"/>
    </row>
    <row r="789" spans="1:19" ht="16.5" customHeight="1">
      <c r="A789" s="255"/>
      <c r="B789" s="180"/>
      <c r="C789" s="180"/>
      <c r="D789" s="180"/>
      <c r="E789" s="181"/>
      <c r="F789" s="181"/>
      <c r="L789" s="255"/>
      <c r="M789" s="180"/>
      <c r="O789" s="180"/>
      <c r="P789" s="180"/>
      <c r="Q789" s="180"/>
      <c r="R789" s="180"/>
      <c r="S789" s="180"/>
    </row>
    <row r="790" spans="1:19" ht="16.5" customHeight="1">
      <c r="A790" s="255"/>
      <c r="B790" s="180"/>
      <c r="C790" s="180"/>
      <c r="D790" s="180"/>
      <c r="E790" s="181"/>
      <c r="F790" s="181"/>
      <c r="L790" s="255"/>
      <c r="M790" s="180"/>
      <c r="O790" s="180"/>
      <c r="P790" s="180"/>
      <c r="Q790" s="180"/>
      <c r="R790" s="180"/>
      <c r="S790" s="180"/>
    </row>
    <row r="791" spans="1:19" ht="16.5" customHeight="1">
      <c r="A791" s="255"/>
      <c r="B791" s="180"/>
      <c r="C791" s="180"/>
      <c r="D791" s="180"/>
      <c r="E791" s="181"/>
      <c r="F791" s="181"/>
      <c r="L791" s="255"/>
      <c r="M791" s="180"/>
      <c r="O791" s="180"/>
      <c r="P791" s="180"/>
      <c r="Q791" s="180"/>
      <c r="R791" s="180"/>
      <c r="S791" s="180"/>
    </row>
    <row r="792" spans="1:19" ht="16.5" customHeight="1">
      <c r="A792" s="255"/>
      <c r="B792" s="180"/>
      <c r="C792" s="180"/>
      <c r="D792" s="180"/>
      <c r="E792" s="181"/>
      <c r="F792" s="181"/>
      <c r="L792" s="255"/>
      <c r="M792" s="180"/>
      <c r="O792" s="180"/>
      <c r="P792" s="180"/>
      <c r="Q792" s="180"/>
      <c r="R792" s="180"/>
      <c r="S792" s="180"/>
    </row>
    <row r="793" spans="1:19" ht="16.5" customHeight="1">
      <c r="A793" s="255"/>
      <c r="B793" s="180"/>
      <c r="C793" s="180"/>
      <c r="D793" s="180"/>
      <c r="E793" s="181"/>
      <c r="F793" s="181"/>
      <c r="L793" s="255"/>
      <c r="M793" s="180"/>
      <c r="O793" s="180"/>
      <c r="P793" s="180"/>
      <c r="Q793" s="180"/>
      <c r="R793" s="180"/>
      <c r="S793" s="180"/>
    </row>
    <row r="794" spans="1:19" ht="16.5" customHeight="1">
      <c r="A794" s="255"/>
      <c r="B794" s="180"/>
      <c r="C794" s="180"/>
      <c r="D794" s="180"/>
      <c r="E794" s="181"/>
      <c r="F794" s="181"/>
      <c r="L794" s="255"/>
      <c r="M794" s="180"/>
      <c r="O794" s="180"/>
      <c r="P794" s="180"/>
      <c r="Q794" s="180"/>
      <c r="R794" s="180"/>
      <c r="S794" s="180"/>
    </row>
    <row r="795" spans="1:19" ht="16.5" customHeight="1">
      <c r="A795" s="255"/>
      <c r="B795" s="180"/>
      <c r="C795" s="180"/>
      <c r="D795" s="180"/>
      <c r="E795" s="181"/>
      <c r="F795" s="181"/>
      <c r="L795" s="255"/>
      <c r="M795" s="180"/>
      <c r="O795" s="180"/>
      <c r="P795" s="180"/>
      <c r="Q795" s="180"/>
      <c r="R795" s="180"/>
      <c r="S795" s="180"/>
    </row>
    <row r="796" spans="1:19" ht="16.5" customHeight="1">
      <c r="A796" s="255"/>
      <c r="B796" s="180"/>
      <c r="C796" s="180"/>
      <c r="D796" s="180"/>
      <c r="E796" s="181"/>
      <c r="F796" s="181"/>
      <c r="L796" s="255"/>
      <c r="M796" s="180"/>
      <c r="O796" s="180"/>
      <c r="P796" s="180"/>
      <c r="Q796" s="180"/>
      <c r="R796" s="180"/>
      <c r="S796" s="180"/>
    </row>
    <row r="797" spans="1:19" ht="16.5" customHeight="1">
      <c r="A797" s="255"/>
      <c r="B797" s="180"/>
      <c r="C797" s="180"/>
      <c r="D797" s="180"/>
      <c r="E797" s="181"/>
      <c r="F797" s="181"/>
      <c r="L797" s="255"/>
      <c r="M797" s="180"/>
      <c r="O797" s="180"/>
      <c r="P797" s="180"/>
      <c r="Q797" s="180"/>
      <c r="R797" s="180"/>
      <c r="S797" s="180"/>
    </row>
    <row r="798" spans="1:19" ht="16.5" customHeight="1">
      <c r="A798" s="255"/>
      <c r="B798" s="180"/>
      <c r="C798" s="180"/>
      <c r="D798" s="180"/>
      <c r="E798" s="181"/>
      <c r="F798" s="181"/>
      <c r="L798" s="255"/>
      <c r="M798" s="180"/>
      <c r="O798" s="180"/>
      <c r="P798" s="180"/>
      <c r="Q798" s="180"/>
      <c r="R798" s="180"/>
      <c r="S798" s="180"/>
    </row>
    <row r="799" spans="1:19" ht="16.5" customHeight="1">
      <c r="A799" s="255"/>
      <c r="B799" s="180"/>
      <c r="C799" s="180"/>
      <c r="D799" s="180"/>
      <c r="E799" s="181"/>
      <c r="F799" s="181"/>
      <c r="L799" s="255"/>
      <c r="M799" s="180"/>
      <c r="O799" s="180"/>
      <c r="P799" s="180"/>
      <c r="Q799" s="180"/>
      <c r="R799" s="180"/>
      <c r="S799" s="180"/>
    </row>
    <row r="800" spans="1:19" ht="16.5" customHeight="1">
      <c r="A800" s="255"/>
      <c r="B800" s="180"/>
      <c r="C800" s="180"/>
      <c r="D800" s="180"/>
      <c r="E800" s="181"/>
      <c r="F800" s="181"/>
      <c r="L800" s="255"/>
      <c r="M800" s="180"/>
      <c r="O800" s="180"/>
      <c r="P800" s="180"/>
      <c r="Q800" s="180"/>
      <c r="R800" s="180"/>
      <c r="S800" s="180"/>
    </row>
    <row r="801" spans="1:19" ht="16.5" customHeight="1">
      <c r="A801" s="255"/>
      <c r="B801" s="180"/>
      <c r="C801" s="180"/>
      <c r="D801" s="180"/>
      <c r="E801" s="181"/>
      <c r="F801" s="181"/>
      <c r="L801" s="255"/>
      <c r="M801" s="180"/>
      <c r="O801" s="180"/>
      <c r="P801" s="180"/>
      <c r="Q801" s="180"/>
      <c r="R801" s="180"/>
      <c r="S801" s="180"/>
    </row>
    <row r="802" spans="1:19" ht="16.5" customHeight="1">
      <c r="A802" s="255"/>
      <c r="B802" s="180"/>
      <c r="C802" s="180"/>
      <c r="D802" s="180"/>
      <c r="E802" s="181"/>
      <c r="F802" s="181"/>
      <c r="L802" s="255"/>
      <c r="M802" s="180"/>
      <c r="O802" s="180"/>
      <c r="P802" s="180"/>
      <c r="Q802" s="180"/>
      <c r="R802" s="180"/>
      <c r="S802" s="180"/>
    </row>
    <row r="803" spans="1:19" ht="16.5" customHeight="1">
      <c r="A803" s="255"/>
      <c r="B803" s="180"/>
      <c r="C803" s="180"/>
      <c r="D803" s="180"/>
      <c r="E803" s="181"/>
      <c r="F803" s="181"/>
      <c r="L803" s="255"/>
      <c r="M803" s="180"/>
      <c r="O803" s="180"/>
      <c r="P803" s="180"/>
      <c r="Q803" s="180"/>
      <c r="R803" s="180"/>
      <c r="S803" s="180"/>
    </row>
    <row r="804" spans="1:19" ht="16.5" customHeight="1">
      <c r="A804" s="255"/>
      <c r="B804" s="180"/>
      <c r="C804" s="180"/>
      <c r="D804" s="180"/>
      <c r="E804" s="181"/>
      <c r="F804" s="181"/>
      <c r="L804" s="255"/>
      <c r="M804" s="180"/>
      <c r="O804" s="180"/>
      <c r="P804" s="180"/>
      <c r="Q804" s="180"/>
      <c r="R804" s="180"/>
      <c r="S804" s="180"/>
    </row>
    <row r="805" spans="1:19" ht="16.5" customHeight="1">
      <c r="A805" s="255"/>
      <c r="B805" s="180"/>
      <c r="C805" s="180"/>
      <c r="D805" s="180"/>
      <c r="E805" s="181"/>
      <c r="F805" s="181"/>
      <c r="L805" s="255"/>
      <c r="M805" s="180"/>
      <c r="O805" s="180"/>
      <c r="P805" s="180"/>
      <c r="Q805" s="180"/>
      <c r="R805" s="180"/>
      <c r="S805" s="180"/>
    </row>
    <row r="806" spans="1:19" ht="16.5" customHeight="1">
      <c r="A806" s="255"/>
      <c r="B806" s="180"/>
      <c r="C806" s="180"/>
      <c r="D806" s="180"/>
      <c r="E806" s="181"/>
      <c r="F806" s="181"/>
      <c r="L806" s="255"/>
      <c r="M806" s="180"/>
      <c r="O806" s="180"/>
      <c r="P806" s="180"/>
      <c r="Q806" s="180"/>
      <c r="R806" s="180"/>
      <c r="S806" s="180"/>
    </row>
    <row r="807" spans="1:19" ht="16.5" customHeight="1">
      <c r="A807" s="255"/>
      <c r="B807" s="180"/>
      <c r="C807" s="180"/>
      <c r="D807" s="180"/>
      <c r="E807" s="181"/>
      <c r="F807" s="181"/>
      <c r="L807" s="255"/>
      <c r="M807" s="180"/>
      <c r="O807" s="180"/>
      <c r="P807" s="180"/>
      <c r="Q807" s="180"/>
      <c r="R807" s="180"/>
      <c r="S807" s="180"/>
    </row>
    <row r="808" spans="1:19" ht="16.5" customHeight="1">
      <c r="A808" s="255"/>
      <c r="B808" s="180"/>
      <c r="C808" s="180"/>
      <c r="D808" s="180"/>
      <c r="E808" s="181"/>
      <c r="F808" s="181"/>
      <c r="L808" s="255"/>
      <c r="M808" s="180"/>
      <c r="O808" s="180"/>
      <c r="P808" s="180"/>
      <c r="Q808" s="180"/>
      <c r="R808" s="180"/>
      <c r="S808" s="180"/>
    </row>
    <row r="809" spans="1:19" ht="16.5" customHeight="1">
      <c r="A809" s="255"/>
      <c r="B809" s="180"/>
      <c r="C809" s="180"/>
      <c r="D809" s="180"/>
      <c r="E809" s="181"/>
      <c r="F809" s="181"/>
      <c r="L809" s="255"/>
      <c r="M809" s="180"/>
      <c r="O809" s="180"/>
      <c r="P809" s="180"/>
      <c r="Q809" s="180"/>
      <c r="R809" s="180"/>
      <c r="S809" s="180"/>
    </row>
    <row r="810" spans="1:19" ht="16.5" customHeight="1">
      <c r="A810" s="255"/>
      <c r="B810" s="180"/>
      <c r="C810" s="180"/>
      <c r="D810" s="180"/>
      <c r="E810" s="181"/>
      <c r="F810" s="181"/>
      <c r="L810" s="255"/>
      <c r="M810" s="180"/>
      <c r="O810" s="180"/>
      <c r="P810" s="180"/>
      <c r="Q810" s="180"/>
      <c r="R810" s="180"/>
      <c r="S810" s="180"/>
    </row>
    <row r="811" spans="1:19" ht="16.5" customHeight="1">
      <c r="A811" s="255"/>
      <c r="B811" s="180"/>
      <c r="C811" s="180"/>
      <c r="D811" s="180"/>
      <c r="E811" s="181"/>
      <c r="F811" s="181"/>
      <c r="L811" s="255"/>
      <c r="M811" s="180"/>
      <c r="O811" s="180"/>
      <c r="P811" s="180"/>
      <c r="Q811" s="180"/>
      <c r="R811" s="180"/>
      <c r="S811" s="180"/>
    </row>
    <row r="812" spans="1:19" ht="16.5" customHeight="1">
      <c r="A812" s="255"/>
      <c r="B812" s="180"/>
      <c r="C812" s="180"/>
      <c r="D812" s="180"/>
      <c r="E812" s="181"/>
      <c r="F812" s="181"/>
      <c r="L812" s="255"/>
      <c r="M812" s="180"/>
      <c r="O812" s="180"/>
      <c r="P812" s="180"/>
      <c r="Q812" s="180"/>
      <c r="R812" s="180"/>
      <c r="S812" s="180"/>
    </row>
    <row r="813" spans="1:19" ht="16.5" customHeight="1">
      <c r="A813" s="255"/>
      <c r="B813" s="180"/>
      <c r="C813" s="180"/>
      <c r="D813" s="180"/>
      <c r="E813" s="181"/>
      <c r="F813" s="181"/>
      <c r="L813" s="255"/>
      <c r="M813" s="180"/>
      <c r="O813" s="180"/>
      <c r="P813" s="180"/>
      <c r="Q813" s="180"/>
      <c r="R813" s="180"/>
      <c r="S813" s="180"/>
    </row>
    <row r="814" spans="1:19" ht="16.5" customHeight="1">
      <c r="A814" s="255"/>
      <c r="B814" s="180"/>
      <c r="C814" s="180"/>
      <c r="D814" s="180"/>
      <c r="E814" s="181"/>
      <c r="F814" s="181"/>
      <c r="L814" s="255"/>
      <c r="M814" s="180"/>
      <c r="O814" s="180"/>
      <c r="P814" s="180"/>
      <c r="Q814" s="180"/>
      <c r="R814" s="180"/>
      <c r="S814" s="180"/>
    </row>
    <row r="815" spans="1:19" ht="16.5" customHeight="1">
      <c r="A815" s="255"/>
      <c r="B815" s="180"/>
      <c r="C815" s="180"/>
      <c r="D815" s="180"/>
      <c r="E815" s="181"/>
      <c r="F815" s="181"/>
      <c r="L815" s="255"/>
      <c r="M815" s="180"/>
      <c r="O815" s="180"/>
      <c r="P815" s="180"/>
      <c r="Q815" s="180"/>
      <c r="R815" s="180"/>
      <c r="S815" s="180"/>
    </row>
    <row r="816" spans="1:19" ht="16.5" customHeight="1">
      <c r="A816" s="255"/>
      <c r="B816" s="180"/>
      <c r="C816" s="180"/>
      <c r="D816" s="180"/>
      <c r="E816" s="181"/>
      <c r="F816" s="181"/>
      <c r="L816" s="255"/>
      <c r="M816" s="180"/>
      <c r="O816" s="180"/>
      <c r="P816" s="180"/>
      <c r="Q816" s="180"/>
      <c r="R816" s="180"/>
      <c r="S816" s="180"/>
    </row>
    <row r="817" spans="1:19" ht="16.5" customHeight="1">
      <c r="A817" s="255"/>
      <c r="B817" s="180"/>
      <c r="C817" s="180"/>
      <c r="D817" s="180"/>
      <c r="E817" s="181"/>
      <c r="F817" s="181"/>
      <c r="L817" s="255"/>
      <c r="M817" s="180"/>
      <c r="O817" s="180"/>
      <c r="P817" s="180"/>
      <c r="Q817" s="180"/>
      <c r="R817" s="180"/>
      <c r="S817" s="180"/>
    </row>
    <row r="818" spans="1:19" ht="16.5" customHeight="1">
      <c r="A818" s="255"/>
      <c r="B818" s="180"/>
      <c r="C818" s="180"/>
      <c r="D818" s="180"/>
      <c r="E818" s="181"/>
      <c r="F818" s="181"/>
      <c r="L818" s="255"/>
      <c r="M818" s="180"/>
      <c r="O818" s="180"/>
      <c r="P818" s="180"/>
      <c r="Q818" s="180"/>
      <c r="R818" s="180"/>
      <c r="S818" s="180"/>
    </row>
    <row r="819" spans="1:19" ht="16.5" customHeight="1">
      <c r="A819" s="255"/>
      <c r="B819" s="180"/>
      <c r="C819" s="180"/>
      <c r="D819" s="180"/>
      <c r="E819" s="181"/>
      <c r="F819" s="181"/>
      <c r="L819" s="255"/>
      <c r="M819" s="180"/>
      <c r="O819" s="180"/>
      <c r="P819" s="180"/>
      <c r="Q819" s="180"/>
      <c r="R819" s="180"/>
      <c r="S819" s="180"/>
    </row>
    <row r="820" spans="1:19" ht="16.5" customHeight="1">
      <c r="A820" s="255"/>
      <c r="B820" s="180"/>
      <c r="C820" s="180"/>
      <c r="D820" s="180"/>
      <c r="E820" s="181"/>
      <c r="F820" s="181"/>
      <c r="L820" s="255"/>
      <c r="M820" s="180"/>
      <c r="O820" s="180"/>
      <c r="P820" s="180"/>
      <c r="Q820" s="180"/>
      <c r="R820" s="180"/>
      <c r="S820" s="180"/>
    </row>
    <row r="821" spans="1:19" ht="16.5" customHeight="1">
      <c r="A821" s="255"/>
      <c r="B821" s="180"/>
      <c r="C821" s="180"/>
      <c r="D821" s="180"/>
      <c r="E821" s="181"/>
      <c r="F821" s="181"/>
      <c r="L821" s="255"/>
      <c r="M821" s="180"/>
      <c r="O821" s="180"/>
      <c r="P821" s="180"/>
      <c r="Q821" s="180"/>
      <c r="R821" s="180"/>
      <c r="S821" s="180"/>
    </row>
    <row r="822" spans="1:19" ht="16.5" customHeight="1">
      <c r="A822" s="255"/>
      <c r="B822" s="180"/>
      <c r="C822" s="180"/>
      <c r="D822" s="180"/>
      <c r="E822" s="181"/>
      <c r="F822" s="181"/>
      <c r="L822" s="255"/>
      <c r="M822" s="180"/>
      <c r="O822" s="180"/>
      <c r="P822" s="180"/>
      <c r="Q822" s="180"/>
      <c r="R822" s="180"/>
      <c r="S822" s="180"/>
    </row>
    <row r="823" spans="1:19" ht="16.5" customHeight="1">
      <c r="A823" s="255"/>
      <c r="B823" s="180"/>
      <c r="C823" s="180"/>
      <c r="D823" s="180"/>
      <c r="E823" s="181"/>
      <c r="F823" s="181"/>
      <c r="L823" s="255"/>
      <c r="M823" s="180"/>
      <c r="O823" s="180"/>
      <c r="P823" s="180"/>
      <c r="Q823" s="180"/>
      <c r="R823" s="180"/>
      <c r="S823" s="180"/>
    </row>
    <row r="824" spans="1:19" ht="16.5" customHeight="1">
      <c r="A824" s="255"/>
      <c r="B824" s="180"/>
      <c r="C824" s="180"/>
      <c r="D824" s="180"/>
      <c r="E824" s="181"/>
      <c r="F824" s="181"/>
      <c r="L824" s="255"/>
      <c r="M824" s="180"/>
      <c r="O824" s="180"/>
      <c r="P824" s="180"/>
      <c r="Q824" s="180"/>
      <c r="R824" s="180"/>
      <c r="S824" s="180"/>
    </row>
    <row r="825" spans="1:19" ht="16.5" customHeight="1">
      <c r="A825" s="255"/>
      <c r="B825" s="180"/>
      <c r="C825" s="180"/>
      <c r="D825" s="180"/>
      <c r="E825" s="181"/>
      <c r="F825" s="181"/>
      <c r="L825" s="255"/>
      <c r="M825" s="180"/>
      <c r="O825" s="180"/>
      <c r="P825" s="180"/>
      <c r="Q825" s="180"/>
      <c r="R825" s="180"/>
      <c r="S825" s="180"/>
    </row>
    <row r="826" spans="1:19" ht="16.5" customHeight="1">
      <c r="A826" s="255"/>
      <c r="B826" s="180"/>
      <c r="C826" s="180"/>
      <c r="D826" s="180"/>
      <c r="E826" s="181"/>
      <c r="F826" s="181"/>
      <c r="L826" s="255"/>
      <c r="M826" s="180"/>
      <c r="O826" s="180"/>
      <c r="P826" s="180"/>
      <c r="Q826" s="180"/>
      <c r="R826" s="180"/>
      <c r="S826" s="180"/>
    </row>
    <row r="827" spans="1:19" ht="16.5" customHeight="1">
      <c r="A827" s="255"/>
      <c r="B827" s="180"/>
      <c r="C827" s="180"/>
      <c r="D827" s="180"/>
      <c r="E827" s="181"/>
      <c r="F827" s="181"/>
      <c r="L827" s="255"/>
      <c r="M827" s="180"/>
      <c r="O827" s="180"/>
      <c r="P827" s="180"/>
      <c r="Q827" s="180"/>
      <c r="R827" s="180"/>
      <c r="S827" s="180"/>
    </row>
    <row r="828" spans="1:19" ht="16.5" customHeight="1">
      <c r="A828" s="255"/>
      <c r="B828" s="180"/>
      <c r="C828" s="180"/>
      <c r="D828" s="180"/>
      <c r="E828" s="181"/>
      <c r="F828" s="181"/>
      <c r="L828" s="255"/>
      <c r="M828" s="180"/>
      <c r="O828" s="180"/>
      <c r="P828" s="180"/>
      <c r="Q828" s="180"/>
      <c r="R828" s="180"/>
      <c r="S828" s="180"/>
    </row>
    <row r="829" spans="1:19" ht="16.5" customHeight="1">
      <c r="A829" s="255"/>
      <c r="B829" s="180"/>
      <c r="C829" s="180"/>
      <c r="D829" s="180"/>
      <c r="E829" s="181"/>
      <c r="F829" s="181"/>
      <c r="L829" s="255"/>
      <c r="M829" s="180"/>
      <c r="O829" s="180"/>
      <c r="P829" s="180"/>
      <c r="Q829" s="180"/>
      <c r="R829" s="180"/>
      <c r="S829" s="180"/>
    </row>
    <row r="830" spans="1:19" ht="16.5" customHeight="1">
      <c r="A830" s="255"/>
      <c r="B830" s="180"/>
      <c r="C830" s="180"/>
      <c r="D830" s="180"/>
      <c r="E830" s="181"/>
      <c r="F830" s="181"/>
      <c r="L830" s="255"/>
      <c r="M830" s="180"/>
      <c r="O830" s="180"/>
      <c r="P830" s="180"/>
      <c r="Q830" s="180"/>
      <c r="R830" s="180"/>
      <c r="S830" s="180"/>
    </row>
    <row r="831" spans="1:19" ht="16.5" customHeight="1">
      <c r="A831" s="255"/>
      <c r="B831" s="180"/>
      <c r="C831" s="180"/>
      <c r="D831" s="180"/>
      <c r="E831" s="181"/>
      <c r="F831" s="181"/>
      <c r="L831" s="255"/>
      <c r="M831" s="180"/>
      <c r="O831" s="180"/>
      <c r="P831" s="180"/>
      <c r="Q831" s="180"/>
      <c r="R831" s="180"/>
      <c r="S831" s="180"/>
    </row>
    <row r="832" spans="1:19" ht="16.5" customHeight="1">
      <c r="A832" s="255"/>
      <c r="B832" s="180"/>
      <c r="C832" s="180"/>
      <c r="D832" s="180"/>
      <c r="E832" s="181"/>
      <c r="F832" s="181"/>
      <c r="L832" s="255"/>
      <c r="M832" s="180"/>
      <c r="O832" s="180"/>
      <c r="P832" s="180"/>
      <c r="Q832" s="180"/>
      <c r="R832" s="180"/>
      <c r="S832" s="180"/>
    </row>
    <row r="833" spans="1:19" ht="16.5" customHeight="1">
      <c r="A833" s="255"/>
      <c r="B833" s="180"/>
      <c r="C833" s="180"/>
      <c r="D833" s="180"/>
      <c r="E833" s="181"/>
      <c r="F833" s="181"/>
      <c r="L833" s="255"/>
      <c r="M833" s="180"/>
      <c r="O833" s="180"/>
      <c r="P833" s="180"/>
      <c r="Q833" s="180"/>
      <c r="R833" s="180"/>
      <c r="S833" s="180"/>
    </row>
    <row r="834" spans="1:19" ht="16.5" customHeight="1">
      <c r="A834" s="255"/>
      <c r="B834" s="180"/>
      <c r="C834" s="180"/>
      <c r="D834" s="180"/>
      <c r="E834" s="181"/>
      <c r="F834" s="181"/>
      <c r="L834" s="255"/>
      <c r="M834" s="180"/>
      <c r="O834" s="180"/>
      <c r="P834" s="180"/>
      <c r="Q834" s="180"/>
      <c r="R834" s="180"/>
      <c r="S834" s="180"/>
    </row>
    <row r="835" spans="1:19" ht="16.5" customHeight="1">
      <c r="A835" s="255"/>
      <c r="B835" s="180"/>
      <c r="C835" s="180"/>
      <c r="D835" s="180"/>
      <c r="E835" s="181"/>
      <c r="F835" s="181"/>
      <c r="L835" s="255"/>
      <c r="M835" s="180"/>
      <c r="O835" s="180"/>
      <c r="P835" s="180"/>
      <c r="Q835" s="180"/>
      <c r="R835" s="180"/>
      <c r="S835" s="180"/>
    </row>
    <row r="836" spans="1:19" ht="16.5" customHeight="1">
      <c r="A836" s="255"/>
      <c r="B836" s="180"/>
      <c r="C836" s="180"/>
      <c r="D836" s="180"/>
      <c r="E836" s="181"/>
      <c r="F836" s="181"/>
      <c r="L836" s="255"/>
      <c r="M836" s="180"/>
      <c r="O836" s="180"/>
      <c r="P836" s="180"/>
      <c r="Q836" s="180"/>
      <c r="R836" s="180"/>
      <c r="S836" s="180"/>
    </row>
    <row r="837" spans="1:19" ht="16.5" customHeight="1">
      <c r="A837" s="255"/>
      <c r="B837" s="180"/>
      <c r="C837" s="180"/>
      <c r="D837" s="180"/>
      <c r="E837" s="181"/>
      <c r="F837" s="181"/>
      <c r="L837" s="255"/>
      <c r="M837" s="180"/>
      <c r="O837" s="180"/>
      <c r="P837" s="180"/>
      <c r="Q837" s="180"/>
      <c r="R837" s="180"/>
      <c r="S837" s="180"/>
    </row>
    <row r="838" spans="1:19" ht="16.5" customHeight="1">
      <c r="A838" s="255"/>
      <c r="B838" s="180"/>
      <c r="C838" s="180"/>
      <c r="D838" s="180"/>
      <c r="E838" s="181"/>
      <c r="F838" s="181"/>
      <c r="L838" s="255"/>
      <c r="M838" s="180"/>
      <c r="O838" s="180"/>
      <c r="P838" s="180"/>
      <c r="Q838" s="180"/>
      <c r="R838" s="180"/>
      <c r="S838" s="180"/>
    </row>
    <row r="839" spans="1:19" ht="16.5" customHeight="1">
      <c r="A839" s="255"/>
      <c r="B839" s="180"/>
      <c r="C839" s="180"/>
      <c r="D839" s="180"/>
      <c r="E839" s="181"/>
      <c r="F839" s="181"/>
      <c r="L839" s="255"/>
      <c r="M839" s="180"/>
      <c r="O839" s="180"/>
      <c r="P839" s="180"/>
      <c r="Q839" s="180"/>
      <c r="R839" s="180"/>
      <c r="S839" s="180"/>
    </row>
    <row r="840" spans="1:19" ht="16.5" customHeight="1">
      <c r="A840" s="255"/>
      <c r="B840" s="180"/>
      <c r="C840" s="180"/>
      <c r="D840" s="180"/>
      <c r="E840" s="181"/>
      <c r="F840" s="181"/>
      <c r="L840" s="255"/>
      <c r="M840" s="180"/>
      <c r="O840" s="180"/>
      <c r="P840" s="180"/>
      <c r="Q840" s="180"/>
      <c r="R840" s="180"/>
      <c r="S840" s="180"/>
    </row>
    <row r="841" spans="1:19" ht="16.5" customHeight="1">
      <c r="A841" s="255"/>
      <c r="B841" s="180"/>
      <c r="C841" s="180"/>
      <c r="D841" s="180"/>
      <c r="E841" s="181"/>
      <c r="F841" s="181"/>
      <c r="L841" s="255"/>
      <c r="M841" s="180"/>
      <c r="O841" s="180"/>
      <c r="P841" s="180"/>
      <c r="Q841" s="180"/>
      <c r="R841" s="180"/>
      <c r="S841" s="180"/>
    </row>
    <row r="842" spans="1:19" ht="16.5" customHeight="1">
      <c r="A842" s="255"/>
      <c r="B842" s="180"/>
      <c r="C842" s="180"/>
      <c r="D842" s="180"/>
      <c r="E842" s="181"/>
      <c r="F842" s="181"/>
      <c r="L842" s="255"/>
      <c r="M842" s="180"/>
      <c r="O842" s="180"/>
      <c r="P842" s="180"/>
      <c r="Q842" s="180"/>
      <c r="R842" s="180"/>
      <c r="S842" s="180"/>
    </row>
    <row r="843" spans="1:19" ht="16.5" customHeight="1">
      <c r="A843" s="255"/>
      <c r="B843" s="180"/>
      <c r="C843" s="180"/>
      <c r="D843" s="180"/>
      <c r="E843" s="181"/>
      <c r="F843" s="181"/>
      <c r="L843" s="255"/>
      <c r="M843" s="180"/>
      <c r="O843" s="180"/>
      <c r="P843" s="180"/>
      <c r="Q843" s="180"/>
      <c r="R843" s="180"/>
      <c r="S843" s="180"/>
    </row>
    <row r="844" spans="1:19" ht="16.5" customHeight="1">
      <c r="A844" s="255"/>
      <c r="B844" s="180"/>
      <c r="C844" s="180"/>
      <c r="D844" s="180"/>
      <c r="E844" s="181"/>
      <c r="F844" s="181"/>
      <c r="L844" s="255"/>
      <c r="M844" s="180"/>
      <c r="O844" s="180"/>
      <c r="P844" s="180"/>
      <c r="Q844" s="180"/>
      <c r="R844" s="180"/>
      <c r="S844" s="180"/>
    </row>
    <row r="845" spans="1:19" ht="16.5" customHeight="1">
      <c r="A845" s="255"/>
      <c r="B845" s="180"/>
      <c r="C845" s="180"/>
      <c r="D845" s="180"/>
      <c r="E845" s="181"/>
      <c r="F845" s="181"/>
      <c r="L845" s="255"/>
      <c r="M845" s="180"/>
      <c r="O845" s="180"/>
      <c r="P845" s="180"/>
      <c r="Q845" s="180"/>
      <c r="R845" s="180"/>
      <c r="S845" s="180"/>
    </row>
    <row r="846" spans="1:19" ht="16.5" customHeight="1">
      <c r="A846" s="255"/>
      <c r="B846" s="180"/>
      <c r="C846" s="180"/>
      <c r="D846" s="180"/>
      <c r="E846" s="181"/>
      <c r="F846" s="181"/>
      <c r="L846" s="255"/>
      <c r="M846" s="180"/>
      <c r="O846" s="180"/>
      <c r="P846" s="180"/>
      <c r="Q846" s="180"/>
      <c r="R846" s="180"/>
      <c r="S846" s="180"/>
    </row>
    <row r="847" spans="1:19" ht="16.5" customHeight="1">
      <c r="A847" s="255"/>
      <c r="B847" s="180"/>
      <c r="C847" s="180"/>
      <c r="D847" s="180"/>
      <c r="E847" s="181"/>
      <c r="F847" s="181"/>
      <c r="L847" s="255"/>
      <c r="M847" s="180"/>
      <c r="O847" s="180"/>
      <c r="P847" s="180"/>
      <c r="Q847" s="180"/>
      <c r="R847" s="180"/>
      <c r="S847" s="180"/>
    </row>
    <row r="848" spans="1:19" ht="16.5" customHeight="1">
      <c r="A848" s="255"/>
      <c r="B848" s="180"/>
      <c r="C848" s="180"/>
      <c r="D848" s="180"/>
      <c r="E848" s="181"/>
      <c r="F848" s="181"/>
      <c r="L848" s="255"/>
      <c r="M848" s="180"/>
      <c r="O848" s="180"/>
      <c r="P848" s="180"/>
      <c r="Q848" s="180"/>
      <c r="R848" s="180"/>
      <c r="S848" s="180"/>
    </row>
    <row r="849" spans="1:19" ht="16.5" customHeight="1">
      <c r="A849" s="255"/>
      <c r="B849" s="180"/>
      <c r="C849" s="180"/>
      <c r="D849" s="180"/>
      <c r="E849" s="181"/>
      <c r="F849" s="181"/>
      <c r="L849" s="255"/>
      <c r="M849" s="180"/>
      <c r="O849" s="180"/>
      <c r="P849" s="180"/>
      <c r="Q849" s="180"/>
      <c r="R849" s="180"/>
      <c r="S849" s="180"/>
    </row>
    <row r="850" spans="1:19" ht="16.5" customHeight="1">
      <c r="A850" s="255"/>
      <c r="B850" s="180"/>
      <c r="C850" s="180"/>
      <c r="D850" s="180"/>
      <c r="E850" s="181"/>
      <c r="F850" s="181"/>
      <c r="L850" s="255"/>
      <c r="M850" s="180"/>
      <c r="O850" s="180"/>
      <c r="P850" s="180"/>
      <c r="Q850" s="180"/>
      <c r="R850" s="180"/>
      <c r="S850" s="180"/>
    </row>
    <row r="851" spans="1:19" ht="16.5" customHeight="1">
      <c r="A851" s="255"/>
      <c r="B851" s="180"/>
      <c r="C851" s="180"/>
      <c r="D851" s="180"/>
      <c r="E851" s="181"/>
      <c r="F851" s="181"/>
      <c r="L851" s="255"/>
      <c r="M851" s="180"/>
      <c r="O851" s="180"/>
      <c r="P851" s="180"/>
      <c r="Q851" s="180"/>
      <c r="R851" s="180"/>
      <c r="S851" s="180"/>
    </row>
    <row r="852" spans="1:19" ht="16.5" customHeight="1">
      <c r="A852" s="255"/>
      <c r="B852" s="180"/>
      <c r="C852" s="180"/>
      <c r="D852" s="180"/>
      <c r="E852" s="181"/>
      <c r="F852" s="181"/>
      <c r="L852" s="255"/>
      <c r="M852" s="180"/>
      <c r="O852" s="180"/>
      <c r="P852" s="180"/>
      <c r="Q852" s="180"/>
      <c r="R852" s="180"/>
      <c r="S852" s="180"/>
    </row>
    <row r="853" spans="1:19" ht="16.5" customHeight="1">
      <c r="A853" s="255"/>
      <c r="B853" s="180"/>
      <c r="C853" s="180"/>
      <c r="D853" s="180"/>
      <c r="E853" s="181"/>
      <c r="F853" s="181"/>
      <c r="L853" s="255"/>
      <c r="M853" s="180"/>
      <c r="O853" s="180"/>
      <c r="P853" s="180"/>
      <c r="Q853" s="180"/>
      <c r="R853" s="180"/>
      <c r="S853" s="180"/>
    </row>
    <row r="854" spans="1:19" ht="16.5" customHeight="1">
      <c r="A854" s="255"/>
      <c r="B854" s="180"/>
      <c r="C854" s="180"/>
      <c r="D854" s="180"/>
      <c r="E854" s="181"/>
      <c r="F854" s="181"/>
      <c r="L854" s="255"/>
      <c r="M854" s="180"/>
      <c r="O854" s="180"/>
      <c r="P854" s="180"/>
      <c r="Q854" s="180"/>
      <c r="R854" s="180"/>
      <c r="S854" s="180"/>
    </row>
    <row r="855" spans="1:19" ht="16.5" customHeight="1">
      <c r="A855" s="255"/>
      <c r="B855" s="180"/>
      <c r="C855" s="180"/>
      <c r="D855" s="180"/>
      <c r="E855" s="181"/>
      <c r="F855" s="181"/>
      <c r="L855" s="255"/>
      <c r="M855" s="180"/>
      <c r="O855" s="180"/>
      <c r="P855" s="180"/>
      <c r="Q855" s="180"/>
      <c r="R855" s="180"/>
      <c r="S855" s="180"/>
    </row>
    <row r="856" spans="1:19" ht="16.5" customHeight="1">
      <c r="A856" s="255"/>
      <c r="B856" s="180"/>
      <c r="C856" s="180"/>
      <c r="D856" s="180"/>
      <c r="E856" s="181"/>
      <c r="F856" s="181"/>
      <c r="L856" s="255"/>
      <c r="M856" s="180"/>
      <c r="O856" s="180"/>
      <c r="P856" s="180"/>
      <c r="Q856" s="180"/>
      <c r="R856" s="180"/>
      <c r="S856" s="180"/>
    </row>
    <row r="857" spans="1:19" ht="16.5" customHeight="1">
      <c r="A857" s="255"/>
      <c r="B857" s="180"/>
      <c r="C857" s="180"/>
      <c r="D857" s="180"/>
      <c r="E857" s="181"/>
      <c r="F857" s="181"/>
      <c r="L857" s="255"/>
      <c r="M857" s="180"/>
      <c r="O857" s="180"/>
      <c r="P857" s="180"/>
      <c r="Q857" s="180"/>
      <c r="R857" s="180"/>
      <c r="S857" s="180"/>
    </row>
    <row r="858" spans="1:19" ht="16.5" customHeight="1">
      <c r="A858" s="255"/>
      <c r="B858" s="180"/>
      <c r="C858" s="180"/>
      <c r="D858" s="180"/>
      <c r="E858" s="181"/>
      <c r="F858" s="181"/>
      <c r="L858" s="255"/>
      <c r="M858" s="180"/>
      <c r="O858" s="180"/>
      <c r="P858" s="180"/>
      <c r="Q858" s="180"/>
      <c r="R858" s="180"/>
      <c r="S858" s="180"/>
    </row>
    <row r="859" spans="1:19" ht="16.5" customHeight="1">
      <c r="A859" s="255"/>
      <c r="B859" s="180"/>
      <c r="C859" s="180"/>
      <c r="D859" s="180"/>
      <c r="E859" s="181"/>
      <c r="F859" s="181"/>
      <c r="L859" s="255"/>
      <c r="M859" s="180"/>
      <c r="O859" s="180"/>
      <c r="P859" s="180"/>
      <c r="Q859" s="180"/>
      <c r="R859" s="180"/>
      <c r="S859" s="180"/>
    </row>
    <row r="860" spans="1:19" ht="16.5" customHeight="1">
      <c r="A860" s="255"/>
      <c r="B860" s="180"/>
      <c r="C860" s="180"/>
      <c r="D860" s="180"/>
      <c r="E860" s="181"/>
      <c r="F860" s="181"/>
      <c r="L860" s="255"/>
      <c r="M860" s="180"/>
      <c r="O860" s="180"/>
      <c r="P860" s="180"/>
      <c r="Q860" s="180"/>
      <c r="R860" s="180"/>
      <c r="S860" s="180"/>
    </row>
    <row r="861" spans="1:19" ht="16.5" customHeight="1">
      <c r="A861" s="255"/>
      <c r="B861" s="180"/>
      <c r="C861" s="180"/>
      <c r="D861" s="180"/>
      <c r="E861" s="181"/>
      <c r="F861" s="181"/>
      <c r="L861" s="255"/>
      <c r="M861" s="180"/>
      <c r="O861" s="180"/>
      <c r="P861" s="180"/>
      <c r="Q861" s="180"/>
      <c r="R861" s="180"/>
      <c r="S861" s="180"/>
    </row>
    <row r="862" spans="1:19" ht="16.5" customHeight="1">
      <c r="A862" s="255"/>
      <c r="B862" s="180"/>
      <c r="C862" s="180"/>
      <c r="D862" s="180"/>
      <c r="E862" s="181"/>
      <c r="F862" s="181"/>
      <c r="L862" s="255"/>
      <c r="M862" s="180"/>
      <c r="O862" s="180"/>
      <c r="P862" s="180"/>
      <c r="Q862" s="180"/>
      <c r="R862" s="180"/>
      <c r="S862" s="180"/>
    </row>
    <row r="863" spans="1:19" ht="16.5" customHeight="1">
      <c r="A863" s="255"/>
      <c r="B863" s="180"/>
      <c r="C863" s="180"/>
      <c r="D863" s="180"/>
      <c r="E863" s="181"/>
      <c r="F863" s="181"/>
      <c r="L863" s="255"/>
      <c r="M863" s="180"/>
      <c r="O863" s="180"/>
      <c r="P863" s="180"/>
      <c r="Q863" s="180"/>
      <c r="R863" s="180"/>
      <c r="S863" s="180"/>
    </row>
    <row r="864" spans="1:19" ht="16.5" customHeight="1">
      <c r="A864" s="255"/>
      <c r="B864" s="180"/>
      <c r="C864" s="180"/>
      <c r="D864" s="180"/>
      <c r="E864" s="181"/>
      <c r="F864" s="181"/>
      <c r="L864" s="255"/>
      <c r="M864" s="180"/>
      <c r="O864" s="180"/>
      <c r="P864" s="180"/>
      <c r="Q864" s="180"/>
      <c r="R864" s="180"/>
      <c r="S864" s="180"/>
    </row>
    <row r="865" spans="1:19" ht="16.5" customHeight="1">
      <c r="A865" s="255"/>
      <c r="B865" s="180"/>
      <c r="C865" s="180"/>
      <c r="D865" s="180"/>
      <c r="E865" s="181"/>
      <c r="F865" s="181"/>
      <c r="L865" s="255"/>
      <c r="M865" s="180"/>
      <c r="O865" s="180"/>
      <c r="P865" s="180"/>
      <c r="Q865" s="180"/>
      <c r="R865" s="180"/>
      <c r="S865" s="180"/>
    </row>
    <row r="866" spans="1:19" ht="16.5" customHeight="1">
      <c r="A866" s="255"/>
      <c r="B866" s="180"/>
      <c r="C866" s="180"/>
      <c r="D866" s="180"/>
      <c r="E866" s="181"/>
      <c r="F866" s="181"/>
      <c r="L866" s="255"/>
      <c r="M866" s="180"/>
      <c r="O866" s="180"/>
      <c r="P866" s="180"/>
      <c r="Q866" s="180"/>
      <c r="R866" s="180"/>
      <c r="S866" s="180"/>
    </row>
    <row r="867" spans="1:19" ht="16.5" customHeight="1">
      <c r="A867" s="255"/>
      <c r="B867" s="180"/>
      <c r="C867" s="180"/>
      <c r="D867" s="180"/>
      <c r="E867" s="181"/>
      <c r="F867" s="181"/>
      <c r="L867" s="255"/>
      <c r="M867" s="180"/>
      <c r="O867" s="180"/>
      <c r="P867" s="180"/>
      <c r="Q867" s="180"/>
      <c r="R867" s="180"/>
      <c r="S867" s="180"/>
    </row>
    <row r="868" spans="1:19" ht="16.5" customHeight="1">
      <c r="A868" s="255"/>
      <c r="B868" s="180"/>
      <c r="C868" s="180"/>
      <c r="D868" s="180"/>
      <c r="E868" s="181"/>
      <c r="F868" s="181"/>
      <c r="L868" s="255"/>
      <c r="M868" s="180"/>
      <c r="O868" s="180"/>
      <c r="P868" s="180"/>
      <c r="Q868" s="180"/>
      <c r="R868" s="180"/>
      <c r="S868" s="180"/>
    </row>
    <row r="869" spans="1:19" ht="16.5" customHeight="1">
      <c r="A869" s="255"/>
      <c r="B869" s="180"/>
      <c r="C869" s="180"/>
      <c r="D869" s="180"/>
      <c r="E869" s="181"/>
      <c r="F869" s="181"/>
      <c r="L869" s="255"/>
      <c r="M869" s="180"/>
      <c r="O869" s="180"/>
      <c r="P869" s="180"/>
      <c r="Q869" s="180"/>
      <c r="R869" s="180"/>
      <c r="S869" s="180"/>
    </row>
    <row r="870" spans="1:19" ht="16.5" customHeight="1">
      <c r="A870" s="255"/>
      <c r="B870" s="180"/>
      <c r="C870" s="180"/>
      <c r="D870" s="180"/>
      <c r="E870" s="181"/>
      <c r="F870" s="181"/>
      <c r="L870" s="255"/>
      <c r="M870" s="180"/>
      <c r="O870" s="180"/>
      <c r="P870" s="180"/>
      <c r="Q870" s="180"/>
      <c r="R870" s="180"/>
      <c r="S870" s="180"/>
    </row>
    <row r="871" spans="1:19" ht="16.5" customHeight="1">
      <c r="A871" s="255"/>
      <c r="B871" s="180"/>
      <c r="C871" s="180"/>
      <c r="D871" s="180"/>
      <c r="E871" s="181"/>
      <c r="F871" s="181"/>
      <c r="L871" s="255"/>
      <c r="M871" s="180"/>
      <c r="O871" s="180"/>
      <c r="P871" s="180"/>
      <c r="Q871" s="180"/>
      <c r="R871" s="180"/>
      <c r="S871" s="180"/>
    </row>
    <row r="872" spans="1:19" ht="16.5" customHeight="1">
      <c r="A872" s="255"/>
      <c r="B872" s="180"/>
      <c r="C872" s="180"/>
      <c r="D872" s="180"/>
      <c r="E872" s="181"/>
      <c r="F872" s="181"/>
      <c r="L872" s="255"/>
      <c r="M872" s="180"/>
      <c r="O872" s="180"/>
      <c r="P872" s="180"/>
      <c r="Q872" s="180"/>
      <c r="R872" s="180"/>
      <c r="S872" s="180"/>
    </row>
    <row r="873" spans="1:19" ht="16.5" customHeight="1">
      <c r="A873" s="255"/>
      <c r="B873" s="180"/>
      <c r="C873" s="180"/>
      <c r="D873" s="180"/>
      <c r="E873" s="181"/>
      <c r="F873" s="181"/>
      <c r="L873" s="255"/>
      <c r="M873" s="180"/>
      <c r="O873" s="180"/>
      <c r="P873" s="180"/>
      <c r="Q873" s="180"/>
      <c r="R873" s="180"/>
      <c r="S873" s="180"/>
    </row>
    <row r="874" spans="1:19" ht="16.5" customHeight="1">
      <c r="A874" s="255"/>
      <c r="B874" s="180"/>
      <c r="C874" s="180"/>
      <c r="D874" s="180"/>
      <c r="E874" s="181"/>
      <c r="F874" s="181"/>
      <c r="L874" s="255"/>
      <c r="M874" s="180"/>
      <c r="O874" s="180"/>
      <c r="P874" s="180"/>
      <c r="Q874" s="180"/>
      <c r="R874" s="180"/>
      <c r="S874" s="180"/>
    </row>
    <row r="875" spans="1:19" ht="16.5" customHeight="1">
      <c r="A875" s="255"/>
      <c r="B875" s="180"/>
      <c r="C875" s="180"/>
      <c r="D875" s="180"/>
      <c r="E875" s="181"/>
      <c r="F875" s="181"/>
      <c r="L875" s="255"/>
      <c r="M875" s="180"/>
      <c r="O875" s="180"/>
      <c r="P875" s="180"/>
      <c r="Q875" s="180"/>
      <c r="R875" s="180"/>
      <c r="S875" s="180"/>
    </row>
    <row r="876" spans="1:19" ht="16.5" customHeight="1">
      <c r="A876" s="255"/>
      <c r="B876" s="180"/>
      <c r="C876" s="180"/>
      <c r="D876" s="180"/>
      <c r="E876" s="181"/>
      <c r="F876" s="181"/>
      <c r="L876" s="255"/>
      <c r="M876" s="180"/>
      <c r="O876" s="180"/>
      <c r="P876" s="180"/>
      <c r="Q876" s="180"/>
      <c r="R876" s="180"/>
      <c r="S876" s="180"/>
    </row>
    <row r="877" spans="1:19" ht="16.5" customHeight="1">
      <c r="A877" s="255"/>
      <c r="B877" s="180"/>
      <c r="C877" s="180"/>
      <c r="D877" s="180"/>
      <c r="E877" s="181"/>
      <c r="F877" s="181"/>
      <c r="L877" s="255"/>
      <c r="M877" s="180"/>
      <c r="O877" s="180"/>
      <c r="P877" s="180"/>
      <c r="Q877" s="180"/>
      <c r="R877" s="180"/>
      <c r="S877" s="180"/>
    </row>
    <row r="878" spans="1:19" ht="16.5" customHeight="1">
      <c r="A878" s="255"/>
      <c r="B878" s="180"/>
      <c r="C878" s="180"/>
      <c r="D878" s="180"/>
      <c r="E878" s="181"/>
      <c r="F878" s="181"/>
      <c r="L878" s="255"/>
      <c r="M878" s="180"/>
      <c r="O878" s="180"/>
      <c r="P878" s="180"/>
      <c r="Q878" s="180"/>
      <c r="R878" s="180"/>
      <c r="S878" s="180"/>
    </row>
    <row r="879" spans="1:19" ht="16.5" customHeight="1">
      <c r="A879" s="255"/>
      <c r="B879" s="180"/>
      <c r="C879" s="180"/>
      <c r="D879" s="180"/>
      <c r="E879" s="181"/>
      <c r="F879" s="181"/>
      <c r="L879" s="255"/>
      <c r="M879" s="180"/>
      <c r="O879" s="180"/>
      <c r="P879" s="180"/>
      <c r="Q879" s="180"/>
      <c r="R879" s="180"/>
      <c r="S879" s="180"/>
    </row>
    <row r="880" spans="1:19" ht="16.5" customHeight="1">
      <c r="A880" s="255"/>
      <c r="B880" s="180"/>
      <c r="C880" s="180"/>
      <c r="D880" s="180"/>
      <c r="E880" s="181"/>
      <c r="F880" s="181"/>
      <c r="L880" s="255"/>
      <c r="M880" s="180"/>
      <c r="O880" s="180"/>
      <c r="P880" s="180"/>
      <c r="Q880" s="180"/>
      <c r="R880" s="180"/>
      <c r="S880" s="180"/>
    </row>
    <row r="881" spans="1:19" ht="16.5" customHeight="1">
      <c r="A881" s="255"/>
      <c r="B881" s="180"/>
      <c r="C881" s="180"/>
      <c r="D881" s="180"/>
      <c r="E881" s="181"/>
      <c r="F881" s="181"/>
      <c r="L881" s="255"/>
      <c r="M881" s="180"/>
      <c r="O881" s="180"/>
      <c r="P881" s="180"/>
      <c r="Q881" s="180"/>
      <c r="R881" s="180"/>
      <c r="S881" s="180"/>
    </row>
    <row r="882" spans="1:19" ht="16.5" customHeight="1">
      <c r="A882" s="255"/>
      <c r="B882" s="180"/>
      <c r="C882" s="180"/>
      <c r="D882" s="180"/>
      <c r="E882" s="181"/>
      <c r="F882" s="181"/>
      <c r="L882" s="255"/>
      <c r="M882" s="180"/>
      <c r="O882" s="180"/>
      <c r="P882" s="180"/>
      <c r="Q882" s="180"/>
      <c r="R882" s="180"/>
      <c r="S882" s="180"/>
    </row>
    <row r="883" spans="1:19" ht="16.5" customHeight="1">
      <c r="A883" s="255"/>
      <c r="B883" s="180"/>
      <c r="C883" s="180"/>
      <c r="D883" s="180"/>
      <c r="E883" s="181"/>
      <c r="F883" s="181"/>
      <c r="L883" s="255"/>
      <c r="M883" s="180"/>
      <c r="O883" s="180"/>
      <c r="P883" s="180"/>
      <c r="Q883" s="180"/>
      <c r="R883" s="180"/>
      <c r="S883" s="180"/>
    </row>
    <row r="884" spans="1:19" ht="16.5" customHeight="1">
      <c r="A884" s="255"/>
      <c r="B884" s="180"/>
      <c r="C884" s="180"/>
      <c r="D884" s="180"/>
      <c r="E884" s="181"/>
      <c r="F884" s="181"/>
      <c r="L884" s="255"/>
      <c r="M884" s="180"/>
      <c r="O884" s="180"/>
      <c r="P884" s="180"/>
      <c r="Q884" s="180"/>
      <c r="R884" s="180"/>
      <c r="S884" s="180"/>
    </row>
    <row r="885" spans="1:19" ht="16.5" customHeight="1">
      <c r="A885" s="255"/>
      <c r="B885" s="180"/>
      <c r="C885" s="180"/>
      <c r="D885" s="180"/>
      <c r="E885" s="181"/>
      <c r="F885" s="181"/>
      <c r="L885" s="255"/>
      <c r="M885" s="180"/>
      <c r="O885" s="180"/>
      <c r="P885" s="180"/>
      <c r="Q885" s="180"/>
      <c r="R885" s="180"/>
      <c r="S885" s="180"/>
    </row>
    <row r="886" spans="1:19" ht="16.5" customHeight="1">
      <c r="A886" s="255"/>
      <c r="B886" s="180"/>
      <c r="C886" s="180"/>
      <c r="D886" s="180"/>
      <c r="E886" s="181"/>
      <c r="F886" s="181"/>
      <c r="L886" s="255"/>
      <c r="M886" s="180"/>
      <c r="O886" s="180"/>
      <c r="P886" s="180"/>
      <c r="Q886" s="180"/>
      <c r="R886" s="180"/>
      <c r="S886" s="180"/>
    </row>
    <row r="887" spans="1:19" ht="16.5" customHeight="1">
      <c r="A887" s="255"/>
      <c r="B887" s="180"/>
      <c r="C887" s="180"/>
      <c r="D887" s="180"/>
      <c r="E887" s="181"/>
      <c r="F887" s="181"/>
      <c r="L887" s="255"/>
      <c r="M887" s="180"/>
      <c r="O887" s="180"/>
      <c r="P887" s="180"/>
      <c r="Q887" s="180"/>
      <c r="R887" s="180"/>
      <c r="S887" s="180"/>
    </row>
    <row r="888" spans="1:19" ht="16.5" customHeight="1">
      <c r="A888" s="255"/>
      <c r="B888" s="180"/>
      <c r="C888" s="180"/>
      <c r="D888" s="180"/>
      <c r="E888" s="181"/>
      <c r="F888" s="181"/>
      <c r="L888" s="255"/>
      <c r="M888" s="180"/>
      <c r="O888" s="180"/>
      <c r="P888" s="180"/>
      <c r="Q888" s="180"/>
      <c r="R888" s="180"/>
      <c r="S888" s="180"/>
    </row>
    <row r="889" spans="1:19" ht="16.5" customHeight="1">
      <c r="A889" s="255"/>
      <c r="B889" s="180"/>
      <c r="C889" s="180"/>
      <c r="D889" s="180"/>
      <c r="E889" s="181"/>
      <c r="F889" s="181"/>
      <c r="L889" s="255"/>
      <c r="M889" s="180"/>
      <c r="O889" s="180"/>
      <c r="P889" s="180"/>
      <c r="Q889" s="180"/>
      <c r="R889" s="180"/>
      <c r="S889" s="180"/>
    </row>
    <row r="890" spans="1:19" ht="16.5" customHeight="1">
      <c r="A890" s="255"/>
      <c r="B890" s="180"/>
      <c r="C890" s="180"/>
      <c r="D890" s="180"/>
      <c r="E890" s="181"/>
      <c r="F890" s="181"/>
      <c r="L890" s="255"/>
      <c r="M890" s="180"/>
      <c r="O890" s="180"/>
      <c r="P890" s="180"/>
      <c r="Q890" s="180"/>
      <c r="R890" s="180"/>
      <c r="S890" s="180"/>
    </row>
    <row r="891" spans="1:19" ht="16.5" customHeight="1">
      <c r="A891" s="255"/>
      <c r="B891" s="180"/>
      <c r="C891" s="180"/>
      <c r="D891" s="180"/>
      <c r="E891" s="181"/>
      <c r="F891" s="181"/>
      <c r="L891" s="255"/>
      <c r="M891" s="180"/>
      <c r="O891" s="180"/>
      <c r="P891" s="180"/>
      <c r="Q891" s="180"/>
      <c r="R891" s="180"/>
      <c r="S891" s="180"/>
    </row>
    <row r="892" spans="1:19" ht="16.5" customHeight="1">
      <c r="A892" s="255"/>
      <c r="B892" s="180"/>
      <c r="C892" s="180"/>
      <c r="D892" s="180"/>
      <c r="E892" s="181"/>
      <c r="F892" s="181"/>
      <c r="L892" s="255"/>
      <c r="M892" s="180"/>
      <c r="O892" s="180"/>
      <c r="P892" s="180"/>
      <c r="Q892" s="180"/>
      <c r="R892" s="180"/>
      <c r="S892" s="180"/>
    </row>
    <row r="893" spans="1:19" ht="16.5" customHeight="1">
      <c r="A893" s="255"/>
      <c r="B893" s="180"/>
      <c r="C893" s="180"/>
      <c r="D893" s="180"/>
      <c r="E893" s="181"/>
      <c r="F893" s="181"/>
      <c r="L893" s="255"/>
      <c r="M893" s="180"/>
      <c r="O893" s="180"/>
      <c r="P893" s="180"/>
      <c r="Q893" s="180"/>
      <c r="R893" s="180"/>
      <c r="S893" s="180"/>
    </row>
    <row r="894" spans="1:19" ht="16.5" customHeight="1">
      <c r="A894" s="255"/>
      <c r="B894" s="180"/>
      <c r="C894" s="180"/>
      <c r="D894" s="180"/>
      <c r="E894" s="181"/>
      <c r="F894" s="181"/>
      <c r="L894" s="255"/>
      <c r="M894" s="180"/>
      <c r="O894" s="180"/>
      <c r="P894" s="180"/>
      <c r="Q894" s="180"/>
      <c r="R894" s="180"/>
      <c r="S894" s="180"/>
    </row>
    <row r="895" spans="1:19" ht="16.5" customHeight="1">
      <c r="A895" s="255"/>
      <c r="B895" s="180"/>
      <c r="C895" s="180"/>
      <c r="D895" s="180"/>
      <c r="E895" s="181"/>
      <c r="F895" s="181"/>
      <c r="L895" s="255"/>
      <c r="M895" s="180"/>
      <c r="O895" s="180"/>
      <c r="P895" s="180"/>
      <c r="Q895" s="180"/>
      <c r="R895" s="180"/>
      <c r="S895" s="180"/>
    </row>
    <row r="896" spans="1:19" ht="16.5" customHeight="1">
      <c r="A896" s="255"/>
      <c r="B896" s="180"/>
      <c r="C896" s="180"/>
      <c r="D896" s="180"/>
      <c r="E896" s="181"/>
      <c r="F896" s="181"/>
      <c r="L896" s="255"/>
      <c r="M896" s="180"/>
      <c r="O896" s="180"/>
      <c r="P896" s="180"/>
      <c r="Q896" s="180"/>
      <c r="R896" s="180"/>
      <c r="S896" s="180"/>
    </row>
    <row r="897" spans="1:19" ht="16.5" customHeight="1">
      <c r="A897" s="255"/>
      <c r="B897" s="180"/>
      <c r="C897" s="180"/>
      <c r="D897" s="180"/>
      <c r="E897" s="181"/>
      <c r="F897" s="181"/>
      <c r="L897" s="255"/>
      <c r="M897" s="180"/>
      <c r="O897" s="180"/>
      <c r="P897" s="180"/>
      <c r="Q897" s="180"/>
      <c r="R897" s="180"/>
      <c r="S897" s="180"/>
    </row>
    <row r="898" spans="1:19" ht="16.5" customHeight="1">
      <c r="A898" s="255"/>
      <c r="B898" s="180"/>
      <c r="C898" s="180"/>
      <c r="D898" s="180"/>
      <c r="E898" s="181"/>
      <c r="F898" s="181"/>
      <c r="L898" s="255"/>
      <c r="M898" s="180"/>
      <c r="O898" s="180"/>
      <c r="P898" s="180"/>
      <c r="Q898" s="180"/>
      <c r="R898" s="180"/>
      <c r="S898" s="180"/>
    </row>
    <row r="899" spans="1:19" ht="16.5" customHeight="1">
      <c r="A899" s="255"/>
      <c r="B899" s="180"/>
      <c r="C899" s="180"/>
      <c r="D899" s="180"/>
      <c r="E899" s="181"/>
      <c r="F899" s="181"/>
      <c r="L899" s="255"/>
      <c r="M899" s="180"/>
      <c r="O899" s="180"/>
      <c r="P899" s="180"/>
      <c r="Q899" s="180"/>
      <c r="R899" s="180"/>
      <c r="S899" s="180"/>
    </row>
    <row r="900" spans="1:19" ht="16.5" customHeight="1">
      <c r="A900" s="255"/>
      <c r="B900" s="180"/>
      <c r="C900" s="180"/>
      <c r="D900" s="180"/>
      <c r="E900" s="181"/>
      <c r="F900" s="181"/>
      <c r="L900" s="255"/>
      <c r="M900" s="180"/>
      <c r="O900" s="180"/>
      <c r="P900" s="180"/>
      <c r="Q900" s="180"/>
      <c r="R900" s="180"/>
      <c r="S900" s="180"/>
    </row>
    <row r="901" spans="1:19" ht="16.5" customHeight="1">
      <c r="A901" s="255"/>
      <c r="B901" s="180"/>
      <c r="C901" s="180"/>
      <c r="D901" s="180"/>
      <c r="E901" s="181"/>
      <c r="F901" s="181"/>
      <c r="L901" s="255"/>
      <c r="M901" s="180"/>
      <c r="O901" s="180"/>
      <c r="P901" s="180"/>
      <c r="Q901" s="180"/>
      <c r="R901" s="180"/>
      <c r="S901" s="180"/>
    </row>
    <row r="902" spans="1:19" ht="16.5" customHeight="1">
      <c r="A902" s="255"/>
      <c r="B902" s="180"/>
      <c r="C902" s="180"/>
      <c r="D902" s="180"/>
      <c r="E902" s="181"/>
      <c r="F902" s="181"/>
      <c r="L902" s="255"/>
      <c r="M902" s="180"/>
      <c r="O902" s="180"/>
      <c r="P902" s="180"/>
      <c r="Q902" s="180"/>
      <c r="R902" s="180"/>
      <c r="S902" s="180"/>
    </row>
    <row r="903" spans="1:19" ht="16.5" customHeight="1">
      <c r="A903" s="255"/>
      <c r="B903" s="180"/>
      <c r="C903" s="180"/>
      <c r="D903" s="180"/>
      <c r="E903" s="181"/>
      <c r="F903" s="181"/>
      <c r="L903" s="255"/>
      <c r="M903" s="180"/>
      <c r="O903" s="180"/>
      <c r="P903" s="180"/>
      <c r="Q903" s="180"/>
      <c r="R903" s="180"/>
      <c r="S903" s="180"/>
    </row>
    <row r="904" spans="1:19" ht="16.5" customHeight="1">
      <c r="A904" s="255"/>
      <c r="B904" s="180"/>
      <c r="C904" s="180"/>
      <c r="D904" s="180"/>
      <c r="E904" s="181"/>
      <c r="F904" s="181"/>
      <c r="L904" s="255"/>
      <c r="M904" s="180"/>
      <c r="O904" s="180"/>
      <c r="P904" s="180"/>
      <c r="Q904" s="180"/>
      <c r="R904" s="180"/>
      <c r="S904" s="180"/>
    </row>
    <row r="905" spans="1:19" ht="16.5" customHeight="1">
      <c r="A905" s="255"/>
      <c r="B905" s="180"/>
      <c r="C905" s="180"/>
      <c r="D905" s="180"/>
      <c r="E905" s="181"/>
      <c r="F905" s="181"/>
      <c r="L905" s="255"/>
      <c r="M905" s="180"/>
      <c r="O905" s="180"/>
      <c r="P905" s="180"/>
      <c r="Q905" s="180"/>
      <c r="R905" s="180"/>
      <c r="S905" s="180"/>
    </row>
    <row r="906" spans="1:19" ht="16.5" customHeight="1">
      <c r="A906" s="255"/>
      <c r="B906" s="180"/>
      <c r="C906" s="180"/>
      <c r="D906" s="180"/>
      <c r="E906" s="181"/>
      <c r="F906" s="181"/>
      <c r="L906" s="255"/>
      <c r="M906" s="180"/>
      <c r="O906" s="180"/>
      <c r="P906" s="180"/>
      <c r="Q906" s="180"/>
      <c r="R906" s="180"/>
      <c r="S906" s="180"/>
    </row>
    <row r="907" spans="1:19" ht="16.5" customHeight="1">
      <c r="A907" s="255"/>
      <c r="B907" s="180"/>
      <c r="C907" s="180"/>
      <c r="D907" s="180"/>
      <c r="E907" s="181"/>
      <c r="F907" s="181"/>
      <c r="L907" s="255"/>
      <c r="M907" s="180"/>
      <c r="O907" s="180"/>
      <c r="P907" s="180"/>
      <c r="Q907" s="180"/>
      <c r="R907" s="180"/>
      <c r="S907" s="180"/>
    </row>
    <row r="908" spans="1:19" ht="16.5" customHeight="1">
      <c r="A908" s="255"/>
      <c r="B908" s="180"/>
      <c r="C908" s="180"/>
      <c r="D908" s="180"/>
      <c r="E908" s="181"/>
      <c r="F908" s="181"/>
      <c r="L908" s="255"/>
      <c r="M908" s="180"/>
      <c r="O908" s="180"/>
      <c r="P908" s="180"/>
      <c r="Q908" s="180"/>
      <c r="R908" s="180"/>
      <c r="S908" s="180"/>
    </row>
    <row r="909" spans="1:19" ht="16.5" customHeight="1">
      <c r="A909" s="255"/>
      <c r="B909" s="180"/>
      <c r="C909" s="180"/>
      <c r="D909" s="180"/>
      <c r="E909" s="181"/>
      <c r="F909" s="181"/>
      <c r="L909" s="255"/>
      <c r="M909" s="180"/>
      <c r="O909" s="180"/>
      <c r="P909" s="180"/>
      <c r="Q909" s="180"/>
      <c r="R909" s="180"/>
      <c r="S909" s="180"/>
    </row>
    <row r="910" spans="1:19" ht="16.5" customHeight="1">
      <c r="A910" s="255"/>
      <c r="B910" s="180"/>
      <c r="C910" s="180"/>
      <c r="D910" s="180"/>
      <c r="E910" s="181"/>
      <c r="F910" s="181"/>
      <c r="L910" s="255"/>
      <c r="M910" s="180"/>
      <c r="O910" s="180"/>
      <c r="P910" s="180"/>
      <c r="Q910" s="180"/>
      <c r="R910" s="180"/>
      <c r="S910" s="180"/>
    </row>
    <row r="911" spans="1:19" ht="16.5" customHeight="1">
      <c r="A911" s="255"/>
      <c r="B911" s="180"/>
      <c r="C911" s="180"/>
      <c r="D911" s="180"/>
      <c r="E911" s="181"/>
      <c r="F911" s="181"/>
      <c r="L911" s="255"/>
      <c r="M911" s="180"/>
      <c r="O911" s="180"/>
      <c r="P911" s="180"/>
      <c r="Q911" s="180"/>
      <c r="R911" s="180"/>
      <c r="S911" s="180"/>
    </row>
    <row r="912" spans="1:19" ht="16.5" customHeight="1">
      <c r="A912" s="255"/>
      <c r="B912" s="180"/>
      <c r="C912" s="180"/>
      <c r="D912" s="180"/>
      <c r="E912" s="181"/>
      <c r="F912" s="181"/>
      <c r="L912" s="255"/>
      <c r="M912" s="180"/>
      <c r="O912" s="180"/>
      <c r="P912" s="180"/>
      <c r="Q912" s="180"/>
      <c r="R912" s="180"/>
      <c r="S912" s="180"/>
    </row>
    <row r="913" spans="1:19" ht="16.5" customHeight="1">
      <c r="A913" s="255"/>
      <c r="B913" s="180"/>
      <c r="C913" s="180"/>
      <c r="D913" s="180"/>
      <c r="E913" s="181"/>
      <c r="F913" s="181"/>
      <c r="L913" s="255"/>
      <c r="M913" s="180"/>
      <c r="O913" s="180"/>
      <c r="P913" s="180"/>
      <c r="Q913" s="180"/>
      <c r="R913" s="180"/>
      <c r="S913" s="180"/>
    </row>
    <row r="914" spans="1:19" ht="16.5" customHeight="1">
      <c r="A914" s="255"/>
      <c r="B914" s="180"/>
      <c r="C914" s="180"/>
      <c r="D914" s="180"/>
      <c r="E914" s="181"/>
      <c r="F914" s="181"/>
      <c r="L914" s="255"/>
      <c r="M914" s="180"/>
      <c r="O914" s="180"/>
      <c r="P914" s="180"/>
      <c r="Q914" s="180"/>
      <c r="R914" s="180"/>
      <c r="S914" s="180"/>
    </row>
    <row r="915" spans="1:19" ht="16.5" customHeight="1">
      <c r="A915" s="255"/>
      <c r="B915" s="180"/>
      <c r="C915" s="180"/>
      <c r="D915" s="180"/>
      <c r="E915" s="181"/>
      <c r="F915" s="181"/>
      <c r="L915" s="255"/>
      <c r="M915" s="180"/>
      <c r="O915" s="180"/>
      <c r="P915" s="180"/>
      <c r="Q915" s="180"/>
      <c r="R915" s="180"/>
      <c r="S915" s="180"/>
    </row>
    <row r="916" spans="1:19" ht="16.5" customHeight="1">
      <c r="A916" s="255"/>
      <c r="B916" s="180"/>
      <c r="C916" s="180"/>
      <c r="D916" s="180"/>
      <c r="E916" s="181"/>
      <c r="F916" s="181"/>
      <c r="L916" s="255"/>
      <c r="M916" s="180"/>
      <c r="O916" s="180"/>
      <c r="P916" s="180"/>
      <c r="Q916" s="180"/>
      <c r="R916" s="180"/>
      <c r="S916" s="180"/>
    </row>
    <row r="917" spans="1:19" ht="16.5" customHeight="1">
      <c r="A917" s="255"/>
      <c r="B917" s="180"/>
      <c r="C917" s="180"/>
      <c r="D917" s="180"/>
      <c r="E917" s="181"/>
      <c r="F917" s="181"/>
      <c r="L917" s="255"/>
      <c r="M917" s="180"/>
      <c r="O917" s="180"/>
      <c r="P917" s="180"/>
      <c r="Q917" s="180"/>
      <c r="R917" s="180"/>
      <c r="S917" s="180"/>
    </row>
    <row r="918" spans="1:19" ht="16.5" customHeight="1">
      <c r="A918" s="255"/>
      <c r="B918" s="180"/>
      <c r="C918" s="180"/>
      <c r="D918" s="180"/>
      <c r="E918" s="181"/>
      <c r="F918" s="181"/>
      <c r="L918" s="255"/>
      <c r="M918" s="180"/>
      <c r="O918" s="180"/>
      <c r="P918" s="180"/>
      <c r="Q918" s="180"/>
      <c r="R918" s="180"/>
      <c r="S918" s="180"/>
    </row>
    <row r="919" spans="1:19" ht="16.5" customHeight="1">
      <c r="A919" s="255"/>
      <c r="B919" s="180"/>
      <c r="C919" s="180"/>
      <c r="D919" s="180"/>
      <c r="E919" s="181"/>
      <c r="F919" s="181"/>
      <c r="L919" s="255"/>
      <c r="M919" s="180"/>
      <c r="O919" s="180"/>
      <c r="P919" s="180"/>
      <c r="Q919" s="180"/>
      <c r="R919" s="180"/>
      <c r="S919" s="180"/>
    </row>
    <row r="920" spans="1:19" ht="16.5" customHeight="1">
      <c r="A920" s="255"/>
      <c r="B920" s="180"/>
      <c r="C920" s="180"/>
      <c r="D920" s="180"/>
      <c r="E920" s="181"/>
      <c r="F920" s="181"/>
      <c r="L920" s="255"/>
      <c r="M920" s="180"/>
      <c r="O920" s="180"/>
      <c r="P920" s="180"/>
      <c r="Q920" s="180"/>
      <c r="R920" s="180"/>
      <c r="S920" s="180"/>
    </row>
    <row r="921" spans="1:19" ht="16.5" customHeight="1">
      <c r="A921" s="255"/>
      <c r="B921" s="180"/>
      <c r="C921" s="180"/>
      <c r="D921" s="180"/>
      <c r="E921" s="181"/>
      <c r="F921" s="181"/>
      <c r="L921" s="255"/>
      <c r="M921" s="180"/>
      <c r="O921" s="180"/>
      <c r="P921" s="180"/>
      <c r="Q921" s="180"/>
      <c r="R921" s="180"/>
      <c r="S921" s="180"/>
    </row>
    <row r="922" spans="1:19" ht="16.5" customHeight="1">
      <c r="A922" s="255"/>
      <c r="B922" s="180"/>
      <c r="C922" s="180"/>
      <c r="D922" s="180"/>
      <c r="E922" s="181"/>
      <c r="F922" s="181"/>
      <c r="L922" s="255"/>
      <c r="M922" s="180"/>
      <c r="O922" s="180"/>
      <c r="P922" s="180"/>
      <c r="Q922" s="180"/>
      <c r="R922" s="180"/>
      <c r="S922" s="180"/>
    </row>
    <row r="923" spans="1:19" ht="16.5" customHeight="1">
      <c r="A923" s="255"/>
      <c r="B923" s="180"/>
      <c r="C923" s="180"/>
      <c r="D923" s="180"/>
      <c r="E923" s="181"/>
      <c r="F923" s="181"/>
      <c r="L923" s="255"/>
      <c r="M923" s="180"/>
      <c r="O923" s="180"/>
      <c r="P923" s="180"/>
      <c r="Q923" s="180"/>
      <c r="R923" s="180"/>
      <c r="S923" s="180"/>
    </row>
    <row r="924" spans="1:19" ht="16.5" customHeight="1">
      <c r="A924" s="255"/>
      <c r="B924" s="180"/>
      <c r="C924" s="180"/>
      <c r="D924" s="180"/>
      <c r="E924" s="181"/>
      <c r="F924" s="181"/>
      <c r="L924" s="255"/>
      <c r="M924" s="180"/>
      <c r="O924" s="180"/>
      <c r="P924" s="180"/>
      <c r="Q924" s="180"/>
      <c r="R924" s="180"/>
      <c r="S924" s="180"/>
    </row>
    <row r="925" spans="1:19" ht="16.5" customHeight="1">
      <c r="A925" s="255"/>
      <c r="B925" s="180"/>
      <c r="C925" s="180"/>
      <c r="D925" s="180"/>
      <c r="E925" s="181"/>
      <c r="F925" s="181"/>
      <c r="L925" s="255"/>
      <c r="M925" s="180"/>
      <c r="O925" s="180"/>
      <c r="P925" s="180"/>
      <c r="Q925" s="180"/>
      <c r="R925" s="180"/>
      <c r="S925" s="180"/>
    </row>
    <row r="926" spans="1:19" ht="16.5" customHeight="1">
      <c r="A926" s="255"/>
      <c r="B926" s="180"/>
      <c r="C926" s="180"/>
      <c r="D926" s="180"/>
      <c r="E926" s="181"/>
      <c r="F926" s="181"/>
      <c r="L926" s="255"/>
      <c r="M926" s="180"/>
      <c r="O926" s="180"/>
      <c r="P926" s="180"/>
      <c r="Q926" s="180"/>
      <c r="R926" s="180"/>
      <c r="S926" s="180"/>
    </row>
    <row r="927" spans="1:19" ht="16.5" customHeight="1">
      <c r="A927" s="255"/>
      <c r="B927" s="180"/>
      <c r="C927" s="180"/>
      <c r="D927" s="180"/>
      <c r="E927" s="181"/>
      <c r="F927" s="181"/>
      <c r="L927" s="255"/>
      <c r="M927" s="180"/>
      <c r="O927" s="180"/>
      <c r="P927" s="180"/>
      <c r="Q927" s="180"/>
      <c r="R927" s="180"/>
      <c r="S927" s="180"/>
    </row>
    <row r="928" spans="1:19" ht="16.5" customHeight="1">
      <c r="A928" s="255"/>
      <c r="B928" s="180"/>
      <c r="C928" s="180"/>
      <c r="D928" s="180"/>
      <c r="E928" s="181"/>
      <c r="F928" s="181"/>
      <c r="L928" s="255"/>
      <c r="M928" s="180"/>
      <c r="O928" s="180"/>
      <c r="P928" s="180"/>
      <c r="Q928" s="180"/>
      <c r="R928" s="180"/>
      <c r="S928" s="180"/>
    </row>
    <row r="929" spans="1:19" ht="16.5" customHeight="1">
      <c r="A929" s="255"/>
      <c r="B929" s="180"/>
      <c r="C929" s="180"/>
      <c r="D929" s="180"/>
      <c r="E929" s="181"/>
      <c r="F929" s="181"/>
      <c r="L929" s="255"/>
      <c r="M929" s="180"/>
      <c r="O929" s="180"/>
      <c r="P929" s="180"/>
      <c r="Q929" s="180"/>
      <c r="R929" s="180"/>
      <c r="S929" s="180"/>
    </row>
    <row r="930" spans="1:19" ht="16.5" customHeight="1">
      <c r="A930" s="255"/>
      <c r="B930" s="180"/>
      <c r="C930" s="180"/>
      <c r="D930" s="180"/>
      <c r="E930" s="181"/>
      <c r="F930" s="181"/>
      <c r="L930" s="255"/>
      <c r="M930" s="180"/>
      <c r="O930" s="180"/>
      <c r="P930" s="180"/>
      <c r="Q930" s="180"/>
      <c r="R930" s="180"/>
      <c r="S930" s="180"/>
    </row>
    <row r="931" spans="1:19" ht="16.5" customHeight="1">
      <c r="A931" s="255"/>
      <c r="B931" s="180"/>
      <c r="C931" s="180"/>
      <c r="D931" s="180"/>
      <c r="E931" s="181"/>
      <c r="F931" s="181"/>
      <c r="L931" s="255"/>
      <c r="M931" s="180"/>
      <c r="O931" s="180"/>
      <c r="P931" s="180"/>
      <c r="Q931" s="180"/>
      <c r="R931" s="180"/>
      <c r="S931" s="180"/>
    </row>
    <row r="932" spans="1:19" ht="16.5" customHeight="1">
      <c r="A932" s="255"/>
      <c r="B932" s="180"/>
      <c r="C932" s="180"/>
      <c r="D932" s="180"/>
      <c r="E932" s="181"/>
      <c r="F932" s="181"/>
      <c r="L932" s="255"/>
      <c r="M932" s="180"/>
      <c r="O932" s="180"/>
      <c r="P932" s="180"/>
      <c r="Q932" s="180"/>
      <c r="R932" s="180"/>
      <c r="S932" s="180"/>
    </row>
    <row r="933" spans="1:19" ht="16.5" customHeight="1">
      <c r="A933" s="255"/>
      <c r="B933" s="180"/>
      <c r="C933" s="180"/>
      <c r="D933" s="180"/>
      <c r="E933" s="181"/>
      <c r="F933" s="181"/>
      <c r="L933" s="255"/>
      <c r="M933" s="180"/>
      <c r="O933" s="180"/>
      <c r="P933" s="180"/>
      <c r="Q933" s="180"/>
      <c r="R933" s="180"/>
      <c r="S933" s="180"/>
    </row>
    <row r="934" spans="1:19" ht="16.5" customHeight="1">
      <c r="A934" s="255"/>
      <c r="B934" s="180"/>
      <c r="C934" s="180"/>
      <c r="D934" s="180"/>
      <c r="E934" s="181"/>
      <c r="F934" s="181"/>
      <c r="L934" s="255"/>
      <c r="M934" s="180"/>
      <c r="O934" s="180"/>
      <c r="P934" s="180"/>
      <c r="Q934" s="180"/>
      <c r="R934" s="180"/>
      <c r="S934" s="180"/>
    </row>
    <row r="935" spans="1:19" ht="16.5" customHeight="1">
      <c r="A935" s="255"/>
      <c r="B935" s="180"/>
      <c r="C935" s="180"/>
      <c r="D935" s="180"/>
      <c r="E935" s="181"/>
      <c r="F935" s="181"/>
      <c r="L935" s="255"/>
      <c r="M935" s="180"/>
      <c r="O935" s="180"/>
      <c r="P935" s="180"/>
      <c r="Q935" s="180"/>
      <c r="R935" s="180"/>
      <c r="S935" s="180"/>
    </row>
    <row r="936" spans="1:19" ht="16.5" customHeight="1">
      <c r="A936" s="255"/>
      <c r="B936" s="180"/>
      <c r="C936" s="180"/>
      <c r="D936" s="180"/>
      <c r="E936" s="181"/>
      <c r="F936" s="181"/>
      <c r="L936" s="255"/>
      <c r="M936" s="180"/>
      <c r="O936" s="180"/>
      <c r="P936" s="180"/>
      <c r="Q936" s="180"/>
      <c r="R936" s="180"/>
      <c r="S936" s="180"/>
    </row>
    <row r="937" spans="1:19" ht="16.5" customHeight="1">
      <c r="A937" s="255"/>
      <c r="B937" s="180"/>
      <c r="C937" s="180"/>
      <c r="D937" s="180"/>
      <c r="E937" s="181"/>
      <c r="F937" s="181"/>
      <c r="L937" s="255"/>
      <c r="M937" s="180"/>
      <c r="O937" s="180"/>
      <c r="P937" s="180"/>
      <c r="Q937" s="180"/>
      <c r="R937" s="180"/>
      <c r="S937" s="180"/>
    </row>
    <row r="938" spans="1:19" ht="16.5" customHeight="1">
      <c r="A938" s="255"/>
      <c r="B938" s="180"/>
      <c r="C938" s="180"/>
      <c r="D938" s="180"/>
      <c r="E938" s="181"/>
      <c r="F938" s="181"/>
      <c r="L938" s="255"/>
      <c r="M938" s="180"/>
      <c r="O938" s="180"/>
      <c r="P938" s="180"/>
      <c r="Q938" s="180"/>
      <c r="R938" s="180"/>
      <c r="S938" s="180"/>
    </row>
    <row r="939" spans="1:19" ht="16.5" customHeight="1">
      <c r="A939" s="255"/>
      <c r="B939" s="180"/>
      <c r="C939" s="180"/>
      <c r="D939" s="180"/>
      <c r="E939" s="181"/>
      <c r="F939" s="181"/>
      <c r="L939" s="255"/>
      <c r="M939" s="180"/>
      <c r="O939" s="180"/>
      <c r="P939" s="180"/>
      <c r="Q939" s="180"/>
      <c r="R939" s="180"/>
      <c r="S939" s="180"/>
    </row>
    <row r="940" spans="1:19" ht="16.5" customHeight="1">
      <c r="A940" s="255"/>
      <c r="B940" s="180"/>
      <c r="C940" s="180"/>
      <c r="D940" s="180"/>
      <c r="E940" s="181"/>
      <c r="F940" s="181"/>
      <c r="L940" s="255"/>
      <c r="M940" s="180"/>
      <c r="O940" s="180"/>
      <c r="P940" s="180"/>
      <c r="Q940" s="180"/>
      <c r="R940" s="180"/>
      <c r="S940" s="180"/>
    </row>
    <row r="941" spans="1:19" ht="16.5" customHeight="1">
      <c r="A941" s="255"/>
      <c r="B941" s="180"/>
      <c r="C941" s="180"/>
      <c r="D941" s="180"/>
      <c r="E941" s="181"/>
      <c r="F941" s="181"/>
      <c r="L941" s="255"/>
      <c r="M941" s="180"/>
      <c r="O941" s="180"/>
      <c r="P941" s="180"/>
      <c r="Q941" s="180"/>
      <c r="R941" s="180"/>
      <c r="S941" s="180"/>
    </row>
    <row r="942" spans="1:19" ht="16.5" customHeight="1">
      <c r="A942" s="255"/>
      <c r="B942" s="180"/>
      <c r="C942" s="180"/>
      <c r="D942" s="180"/>
      <c r="E942" s="181"/>
      <c r="F942" s="181"/>
      <c r="L942" s="255"/>
      <c r="M942" s="180"/>
      <c r="O942" s="180"/>
      <c r="P942" s="180"/>
      <c r="Q942" s="180"/>
      <c r="R942" s="180"/>
      <c r="S942" s="180"/>
    </row>
    <row r="943" spans="1:19" ht="16.5" customHeight="1">
      <c r="A943" s="255"/>
      <c r="B943" s="180"/>
      <c r="C943" s="180"/>
      <c r="D943" s="180"/>
      <c r="E943" s="181"/>
      <c r="F943" s="181"/>
      <c r="L943" s="255"/>
      <c r="M943" s="180"/>
      <c r="O943" s="180"/>
      <c r="P943" s="180"/>
      <c r="Q943" s="180"/>
      <c r="R943" s="180"/>
      <c r="S943" s="180"/>
    </row>
    <row r="944" spans="1:19" ht="16.5" customHeight="1">
      <c r="A944" s="255"/>
      <c r="B944" s="180"/>
      <c r="C944" s="180"/>
      <c r="D944" s="180"/>
      <c r="E944" s="181"/>
      <c r="F944" s="181"/>
      <c r="L944" s="255"/>
      <c r="M944" s="180"/>
      <c r="O944" s="180"/>
      <c r="P944" s="180"/>
      <c r="Q944" s="180"/>
      <c r="R944" s="180"/>
      <c r="S944" s="180"/>
    </row>
    <row r="945" spans="1:19" ht="16.5" customHeight="1">
      <c r="A945" s="255"/>
      <c r="B945" s="180"/>
      <c r="C945" s="180"/>
      <c r="D945" s="180"/>
      <c r="E945" s="181"/>
      <c r="F945" s="181"/>
      <c r="L945" s="255"/>
      <c r="M945" s="180"/>
      <c r="O945" s="180"/>
      <c r="P945" s="180"/>
      <c r="Q945" s="180"/>
      <c r="R945" s="180"/>
      <c r="S945" s="180"/>
    </row>
    <row r="946" spans="1:19" ht="16.5" customHeight="1">
      <c r="A946" s="255"/>
      <c r="B946" s="180"/>
      <c r="C946" s="180"/>
      <c r="D946" s="180"/>
      <c r="E946" s="181"/>
      <c r="F946" s="181"/>
      <c r="L946" s="255"/>
      <c r="M946" s="180"/>
      <c r="O946" s="180"/>
      <c r="P946" s="180"/>
      <c r="Q946" s="180"/>
      <c r="R946" s="180"/>
      <c r="S946" s="180"/>
    </row>
    <row r="947" spans="1:19" ht="16.5" customHeight="1">
      <c r="A947" s="255"/>
      <c r="B947" s="180"/>
      <c r="C947" s="180"/>
      <c r="D947" s="180"/>
      <c r="E947" s="181"/>
      <c r="F947" s="181"/>
      <c r="L947" s="255"/>
      <c r="M947" s="180"/>
      <c r="O947" s="180"/>
      <c r="P947" s="180"/>
      <c r="Q947" s="180"/>
      <c r="R947" s="180"/>
      <c r="S947" s="180"/>
    </row>
    <row r="948" spans="1:19" ht="16.5" customHeight="1">
      <c r="A948" s="255"/>
      <c r="B948" s="180"/>
      <c r="C948" s="180"/>
      <c r="D948" s="180"/>
      <c r="E948" s="181"/>
      <c r="F948" s="181"/>
      <c r="L948" s="255"/>
      <c r="M948" s="180"/>
      <c r="O948" s="180"/>
      <c r="P948" s="180"/>
      <c r="Q948" s="180"/>
      <c r="R948" s="180"/>
      <c r="S948" s="180"/>
    </row>
    <row r="949" spans="1:19" ht="16.5" customHeight="1">
      <c r="A949" s="255"/>
      <c r="B949" s="180"/>
      <c r="C949" s="180"/>
      <c r="D949" s="180"/>
      <c r="E949" s="181"/>
      <c r="F949" s="181"/>
      <c r="L949" s="255"/>
      <c r="M949" s="180"/>
      <c r="O949" s="180"/>
      <c r="P949" s="180"/>
      <c r="Q949" s="180"/>
      <c r="R949" s="180"/>
      <c r="S949" s="180"/>
    </row>
    <row r="950" spans="1:19" ht="16.5" customHeight="1">
      <c r="A950" s="255"/>
      <c r="B950" s="180"/>
      <c r="C950" s="180"/>
      <c r="D950" s="180"/>
      <c r="E950" s="181"/>
      <c r="F950" s="181"/>
      <c r="L950" s="255"/>
      <c r="M950" s="180"/>
      <c r="O950" s="180"/>
      <c r="P950" s="180"/>
      <c r="Q950" s="180"/>
      <c r="R950" s="180"/>
      <c r="S950" s="180"/>
    </row>
    <row r="951" spans="1:19" ht="16.5" customHeight="1">
      <c r="A951" s="255"/>
      <c r="B951" s="180"/>
      <c r="C951" s="180"/>
      <c r="D951" s="180"/>
      <c r="E951" s="181"/>
      <c r="F951" s="181"/>
      <c r="L951" s="255"/>
      <c r="M951" s="180"/>
      <c r="O951" s="180"/>
      <c r="P951" s="180"/>
      <c r="Q951" s="180"/>
      <c r="R951" s="180"/>
      <c r="S951" s="180"/>
    </row>
    <row r="952" spans="1:19" ht="16.5" customHeight="1">
      <c r="A952" s="255"/>
      <c r="B952" s="180"/>
      <c r="C952" s="180"/>
      <c r="D952" s="180"/>
      <c r="E952" s="181"/>
      <c r="F952" s="181"/>
      <c r="L952" s="255"/>
      <c r="M952" s="180"/>
      <c r="O952" s="180"/>
      <c r="P952" s="180"/>
      <c r="Q952" s="180"/>
      <c r="R952" s="180"/>
      <c r="S952" s="180"/>
    </row>
    <row r="953" spans="1:19" ht="16.5" customHeight="1">
      <c r="A953" s="255"/>
      <c r="B953" s="180"/>
      <c r="C953" s="180"/>
      <c r="D953" s="180"/>
      <c r="E953" s="181"/>
      <c r="F953" s="181"/>
      <c r="L953" s="255"/>
      <c r="M953" s="180"/>
      <c r="O953" s="180"/>
      <c r="P953" s="180"/>
      <c r="Q953" s="180"/>
      <c r="R953" s="180"/>
      <c r="S953" s="180"/>
    </row>
    <row r="954" spans="1:19" ht="16.5" customHeight="1">
      <c r="A954" s="255"/>
      <c r="B954" s="180"/>
      <c r="C954" s="180"/>
      <c r="D954" s="180"/>
      <c r="E954" s="181"/>
      <c r="F954" s="181"/>
      <c r="L954" s="255"/>
      <c r="M954" s="180"/>
      <c r="O954" s="180"/>
      <c r="P954" s="180"/>
      <c r="Q954" s="180"/>
      <c r="R954" s="180"/>
      <c r="S954" s="180"/>
    </row>
    <row r="955" spans="1:19" ht="16.5" customHeight="1">
      <c r="A955" s="255"/>
      <c r="B955" s="180"/>
      <c r="C955" s="180"/>
      <c r="D955" s="180"/>
      <c r="E955" s="181"/>
      <c r="F955" s="181"/>
      <c r="L955" s="255"/>
      <c r="M955" s="180"/>
      <c r="O955" s="180"/>
      <c r="P955" s="180"/>
      <c r="Q955" s="180"/>
      <c r="R955" s="180"/>
      <c r="S955" s="180"/>
    </row>
    <row r="956" spans="1:19" ht="16.5" customHeight="1">
      <c r="A956" s="255"/>
      <c r="B956" s="180"/>
      <c r="C956" s="180"/>
      <c r="D956" s="180"/>
      <c r="E956" s="181"/>
      <c r="F956" s="181"/>
      <c r="L956" s="255"/>
      <c r="M956" s="180"/>
      <c r="O956" s="180"/>
      <c r="P956" s="180"/>
      <c r="Q956" s="180"/>
      <c r="R956" s="180"/>
      <c r="S956" s="180"/>
    </row>
    <row r="957" spans="1:19" ht="16.5" customHeight="1">
      <c r="A957" s="255"/>
      <c r="B957" s="180"/>
      <c r="C957" s="180"/>
      <c r="D957" s="180"/>
      <c r="E957" s="181"/>
      <c r="F957" s="181"/>
      <c r="L957" s="255"/>
      <c r="M957" s="180"/>
      <c r="O957" s="180"/>
      <c r="P957" s="180"/>
      <c r="Q957" s="180"/>
      <c r="R957" s="180"/>
      <c r="S957" s="180"/>
    </row>
    <row r="958" spans="1:19" ht="16.5" customHeight="1">
      <c r="A958" s="255"/>
      <c r="B958" s="180"/>
      <c r="C958" s="180"/>
      <c r="D958" s="180"/>
      <c r="E958" s="181"/>
      <c r="F958" s="181"/>
      <c r="L958" s="255"/>
      <c r="M958" s="180"/>
      <c r="O958" s="180"/>
      <c r="P958" s="180"/>
      <c r="Q958" s="180"/>
      <c r="R958" s="180"/>
      <c r="S958" s="180"/>
    </row>
    <row r="959" spans="1:19" ht="16.5" customHeight="1">
      <c r="A959" s="255"/>
      <c r="B959" s="180"/>
      <c r="C959" s="180"/>
      <c r="D959" s="180"/>
      <c r="E959" s="181"/>
      <c r="F959" s="181"/>
      <c r="L959" s="255"/>
      <c r="M959" s="180"/>
      <c r="O959" s="180"/>
      <c r="P959" s="180"/>
      <c r="Q959" s="180"/>
      <c r="R959" s="180"/>
      <c r="S959" s="180"/>
    </row>
    <row r="960" spans="1:19" ht="16.5" customHeight="1">
      <c r="A960" s="255"/>
      <c r="B960" s="180"/>
      <c r="C960" s="180"/>
      <c r="D960" s="180"/>
      <c r="E960" s="181"/>
      <c r="F960" s="181"/>
      <c r="L960" s="255"/>
      <c r="M960" s="180"/>
      <c r="O960" s="180"/>
      <c r="P960" s="180"/>
      <c r="Q960" s="180"/>
      <c r="R960" s="180"/>
      <c r="S960" s="180"/>
    </row>
    <row r="961" spans="1:19" ht="16.5" customHeight="1">
      <c r="A961" s="255"/>
      <c r="B961" s="180"/>
      <c r="C961" s="180"/>
      <c r="D961" s="180"/>
      <c r="E961" s="181"/>
      <c r="F961" s="181"/>
      <c r="L961" s="255"/>
      <c r="M961" s="180"/>
      <c r="O961" s="180"/>
      <c r="P961" s="180"/>
      <c r="Q961" s="180"/>
      <c r="R961" s="180"/>
      <c r="S961" s="180"/>
    </row>
    <row r="962" spans="1:19" ht="16.5" customHeight="1">
      <c r="A962" s="255"/>
      <c r="B962" s="180"/>
      <c r="C962" s="180"/>
      <c r="D962" s="180"/>
      <c r="E962" s="181"/>
      <c r="F962" s="181"/>
      <c r="L962" s="255"/>
      <c r="M962" s="180"/>
      <c r="O962" s="180"/>
      <c r="P962" s="180"/>
      <c r="Q962" s="180"/>
      <c r="R962" s="180"/>
      <c r="S962" s="180"/>
    </row>
    <row r="963" spans="1:19" ht="16.5" customHeight="1">
      <c r="A963" s="255"/>
      <c r="B963" s="180"/>
      <c r="C963" s="180"/>
      <c r="D963" s="180"/>
      <c r="E963" s="181"/>
      <c r="F963" s="181"/>
      <c r="L963" s="255"/>
      <c r="M963" s="180"/>
      <c r="O963" s="180"/>
      <c r="P963" s="180"/>
      <c r="Q963" s="180"/>
      <c r="R963" s="180"/>
      <c r="S963" s="180"/>
    </row>
    <row r="964" spans="1:19" ht="16.5" customHeight="1">
      <c r="A964" s="255"/>
      <c r="B964" s="180"/>
      <c r="C964" s="180"/>
      <c r="D964" s="180"/>
      <c r="E964" s="181"/>
      <c r="F964" s="181"/>
      <c r="L964" s="255"/>
      <c r="M964" s="180"/>
      <c r="O964" s="180"/>
      <c r="P964" s="180"/>
      <c r="Q964" s="180"/>
      <c r="R964" s="180"/>
      <c r="S964" s="180"/>
    </row>
    <row r="965" spans="1:19" ht="16.5" customHeight="1">
      <c r="A965" s="255"/>
      <c r="B965" s="180"/>
      <c r="C965" s="180"/>
      <c r="D965" s="180"/>
      <c r="E965" s="181"/>
      <c r="F965" s="181"/>
      <c r="L965" s="255"/>
      <c r="M965" s="180"/>
      <c r="O965" s="180"/>
      <c r="P965" s="180"/>
      <c r="Q965" s="180"/>
      <c r="R965" s="180"/>
      <c r="S965" s="180"/>
    </row>
    <row r="966" spans="1:19" ht="16.5" customHeight="1">
      <c r="A966" s="255"/>
      <c r="B966" s="180"/>
      <c r="C966" s="180"/>
      <c r="D966" s="180"/>
      <c r="E966" s="181"/>
      <c r="F966" s="181"/>
      <c r="L966" s="255"/>
      <c r="M966" s="180"/>
      <c r="O966" s="180"/>
      <c r="P966" s="180"/>
      <c r="Q966" s="180"/>
      <c r="R966" s="180"/>
      <c r="S966" s="180"/>
    </row>
    <row r="967" spans="1:19" ht="16.5" customHeight="1">
      <c r="A967" s="255"/>
      <c r="B967" s="180"/>
      <c r="C967" s="180"/>
      <c r="D967" s="180"/>
      <c r="E967" s="181"/>
      <c r="F967" s="181"/>
      <c r="L967" s="255"/>
      <c r="M967" s="180"/>
      <c r="O967" s="180"/>
      <c r="P967" s="180"/>
      <c r="Q967" s="180"/>
      <c r="R967" s="180"/>
      <c r="S967" s="180"/>
    </row>
    <row r="968" spans="1:19" ht="16.5" customHeight="1">
      <c r="A968" s="255"/>
      <c r="B968" s="180"/>
      <c r="C968" s="180"/>
      <c r="D968" s="180"/>
      <c r="E968" s="181"/>
      <c r="F968" s="181"/>
      <c r="L968" s="255"/>
      <c r="M968" s="180"/>
      <c r="O968" s="180"/>
      <c r="P968" s="180"/>
      <c r="Q968" s="180"/>
      <c r="R968" s="180"/>
      <c r="S968" s="180"/>
    </row>
    <row r="969" spans="1:19" ht="16.5" customHeight="1">
      <c r="A969" s="255"/>
      <c r="B969" s="180"/>
      <c r="C969" s="180"/>
      <c r="D969" s="180"/>
      <c r="E969" s="181"/>
      <c r="F969" s="181"/>
      <c r="L969" s="255"/>
      <c r="M969" s="180"/>
      <c r="O969" s="180"/>
      <c r="P969" s="180"/>
      <c r="Q969" s="180"/>
      <c r="R969" s="180"/>
      <c r="S969" s="180"/>
    </row>
    <row r="970" spans="1:19" ht="16.5" customHeight="1">
      <c r="A970" s="255"/>
      <c r="B970" s="180"/>
      <c r="C970" s="180"/>
      <c r="D970" s="180"/>
      <c r="E970" s="181"/>
      <c r="F970" s="181"/>
      <c r="L970" s="255"/>
      <c r="M970" s="180"/>
      <c r="O970" s="180"/>
      <c r="P970" s="180"/>
      <c r="Q970" s="180"/>
      <c r="R970" s="180"/>
      <c r="S970" s="180"/>
    </row>
    <row r="971" spans="1:19" ht="16.5" customHeight="1">
      <c r="A971" s="255"/>
      <c r="B971" s="180"/>
      <c r="C971" s="180"/>
      <c r="D971" s="180"/>
      <c r="E971" s="181"/>
      <c r="F971" s="181"/>
      <c r="L971" s="255"/>
      <c r="M971" s="180"/>
      <c r="O971" s="180"/>
      <c r="P971" s="180"/>
      <c r="Q971" s="180"/>
      <c r="R971" s="180"/>
      <c r="S971" s="180"/>
    </row>
    <row r="972" spans="1:19" ht="16.5" customHeight="1">
      <c r="A972" s="255"/>
      <c r="B972" s="180"/>
      <c r="C972" s="180"/>
      <c r="D972" s="180"/>
      <c r="E972" s="181"/>
      <c r="F972" s="181"/>
      <c r="L972" s="255"/>
      <c r="M972" s="180"/>
      <c r="O972" s="180"/>
      <c r="P972" s="180"/>
      <c r="Q972" s="180"/>
      <c r="R972" s="180"/>
      <c r="S972" s="180"/>
    </row>
    <row r="973" spans="1:19" ht="16.5" customHeight="1">
      <c r="A973" s="255"/>
      <c r="B973" s="180"/>
      <c r="C973" s="180"/>
      <c r="D973" s="180"/>
      <c r="E973" s="181"/>
      <c r="F973" s="181"/>
      <c r="L973" s="255"/>
      <c r="M973" s="180"/>
      <c r="O973" s="180"/>
      <c r="P973" s="180"/>
      <c r="Q973" s="180"/>
      <c r="R973" s="180"/>
      <c r="S973" s="180"/>
    </row>
    <row r="974" spans="1:19" ht="16.5" customHeight="1">
      <c r="A974" s="255"/>
      <c r="B974" s="180"/>
      <c r="C974" s="180"/>
      <c r="D974" s="180"/>
      <c r="E974" s="181"/>
      <c r="F974" s="181"/>
      <c r="L974" s="255"/>
      <c r="M974" s="180"/>
      <c r="O974" s="180"/>
      <c r="P974" s="180"/>
      <c r="Q974" s="180"/>
      <c r="R974" s="180"/>
      <c r="S974" s="180"/>
    </row>
    <row r="975" spans="1:19" ht="16.5" customHeight="1">
      <c r="A975" s="255"/>
      <c r="B975" s="180"/>
      <c r="C975" s="180"/>
      <c r="D975" s="180"/>
      <c r="E975" s="181"/>
      <c r="F975" s="181"/>
      <c r="L975" s="255"/>
      <c r="M975" s="180"/>
      <c r="O975" s="180"/>
      <c r="P975" s="180"/>
      <c r="Q975" s="180"/>
      <c r="R975" s="180"/>
      <c r="S975" s="180"/>
    </row>
    <row r="976" spans="1:19" ht="16.5" customHeight="1">
      <c r="A976" s="255"/>
      <c r="B976" s="180"/>
      <c r="C976" s="180"/>
      <c r="D976" s="180"/>
      <c r="E976" s="181"/>
      <c r="F976" s="181"/>
      <c r="L976" s="255"/>
      <c r="M976" s="180"/>
      <c r="O976" s="180"/>
      <c r="P976" s="180"/>
      <c r="Q976" s="180"/>
      <c r="R976" s="180"/>
      <c r="S976" s="180"/>
    </row>
    <row r="977" spans="1:19" ht="16.5" customHeight="1">
      <c r="A977" s="255"/>
      <c r="B977" s="180"/>
      <c r="C977" s="180"/>
      <c r="D977" s="180"/>
      <c r="E977" s="181"/>
      <c r="F977" s="181"/>
      <c r="L977" s="255"/>
      <c r="M977" s="180"/>
      <c r="O977" s="180"/>
      <c r="P977" s="180"/>
      <c r="Q977" s="180"/>
      <c r="R977" s="180"/>
      <c r="S977" s="180"/>
    </row>
    <row r="978" spans="1:19" ht="16.5" customHeight="1">
      <c r="A978" s="255"/>
      <c r="B978" s="180"/>
      <c r="C978" s="180"/>
      <c r="D978" s="180"/>
      <c r="E978" s="181"/>
      <c r="F978" s="181"/>
      <c r="L978" s="255"/>
      <c r="M978" s="180"/>
      <c r="O978" s="180"/>
      <c r="P978" s="180"/>
      <c r="Q978" s="180"/>
      <c r="R978" s="180"/>
      <c r="S978" s="180"/>
    </row>
    <row r="979" spans="1:19" ht="16.5" customHeight="1">
      <c r="A979" s="255"/>
      <c r="B979" s="180"/>
      <c r="C979" s="180"/>
      <c r="D979" s="180"/>
      <c r="E979" s="181"/>
      <c r="F979" s="181"/>
      <c r="L979" s="255"/>
      <c r="M979" s="180"/>
      <c r="O979" s="180"/>
      <c r="P979" s="180"/>
      <c r="Q979" s="180"/>
      <c r="R979" s="180"/>
      <c r="S979" s="180"/>
    </row>
    <row r="980" spans="1:19" ht="16.5" customHeight="1">
      <c r="A980" s="255"/>
      <c r="B980" s="180"/>
      <c r="C980" s="180"/>
      <c r="D980" s="180"/>
      <c r="E980" s="181"/>
      <c r="F980" s="181"/>
      <c r="L980" s="255"/>
      <c r="M980" s="180"/>
      <c r="O980" s="180"/>
      <c r="P980" s="180"/>
      <c r="Q980" s="180"/>
      <c r="R980" s="180"/>
      <c r="S980" s="180"/>
    </row>
    <row r="981" spans="1:19" ht="16.5" customHeight="1">
      <c r="A981" s="255"/>
      <c r="B981" s="180"/>
      <c r="C981" s="180"/>
      <c r="D981" s="180"/>
      <c r="E981" s="181"/>
      <c r="F981" s="181"/>
      <c r="L981" s="255"/>
      <c r="M981" s="180"/>
      <c r="O981" s="180"/>
      <c r="P981" s="180"/>
      <c r="Q981" s="180"/>
      <c r="R981" s="180"/>
      <c r="S981" s="180"/>
    </row>
    <row r="982" spans="1:19" ht="16.5" customHeight="1">
      <c r="A982" s="255"/>
      <c r="B982" s="180"/>
      <c r="C982" s="180"/>
      <c r="D982" s="180"/>
      <c r="E982" s="181"/>
      <c r="F982" s="181"/>
      <c r="L982" s="255"/>
      <c r="M982" s="180"/>
      <c r="O982" s="180"/>
      <c r="P982" s="180"/>
      <c r="Q982" s="180"/>
      <c r="R982" s="180"/>
      <c r="S982" s="180"/>
    </row>
    <row r="983" spans="1:19" ht="16.5" customHeight="1">
      <c r="A983" s="255"/>
      <c r="B983" s="180"/>
      <c r="C983" s="180"/>
      <c r="D983" s="180"/>
      <c r="E983" s="181"/>
      <c r="F983" s="181"/>
      <c r="L983" s="255"/>
      <c r="M983" s="180"/>
      <c r="O983" s="180"/>
      <c r="P983" s="180"/>
      <c r="Q983" s="180"/>
      <c r="R983" s="180"/>
      <c r="S983" s="180"/>
    </row>
    <row r="984" spans="1:19" ht="16.5" customHeight="1">
      <c r="A984" s="255"/>
      <c r="B984" s="180"/>
      <c r="C984" s="180"/>
      <c r="D984" s="180"/>
      <c r="E984" s="181"/>
      <c r="F984" s="181"/>
      <c r="L984" s="255"/>
      <c r="M984" s="180"/>
      <c r="O984" s="180"/>
      <c r="P984" s="180"/>
      <c r="Q984" s="180"/>
      <c r="R984" s="180"/>
      <c r="S984" s="180"/>
    </row>
    <row r="985" spans="1:19" ht="16.5" customHeight="1">
      <c r="A985" s="255"/>
      <c r="B985" s="180"/>
      <c r="C985" s="180"/>
      <c r="D985" s="180"/>
      <c r="E985" s="181"/>
      <c r="F985" s="181"/>
      <c r="L985" s="255"/>
      <c r="M985" s="180"/>
      <c r="O985" s="180"/>
      <c r="P985" s="180"/>
      <c r="Q985" s="180"/>
      <c r="R985" s="180"/>
      <c r="S985" s="180"/>
    </row>
    <row r="986" spans="1:19" ht="16.5" customHeight="1">
      <c r="A986" s="255"/>
      <c r="B986" s="180"/>
      <c r="C986" s="180"/>
      <c r="D986" s="180"/>
      <c r="E986" s="181"/>
      <c r="F986" s="181"/>
      <c r="L986" s="255"/>
      <c r="M986" s="180"/>
      <c r="O986" s="180"/>
      <c r="P986" s="180"/>
      <c r="Q986" s="180"/>
      <c r="R986" s="180"/>
      <c r="S986" s="180"/>
    </row>
    <row r="987" spans="1:19" ht="16.5" customHeight="1">
      <c r="A987" s="255"/>
      <c r="B987" s="180"/>
      <c r="C987" s="180"/>
      <c r="D987" s="180"/>
      <c r="E987" s="181"/>
      <c r="F987" s="181"/>
      <c r="L987" s="255"/>
      <c r="M987" s="180"/>
      <c r="O987" s="180"/>
      <c r="P987" s="180"/>
      <c r="Q987" s="180"/>
      <c r="R987" s="180"/>
      <c r="S987" s="180"/>
    </row>
    <row r="988" spans="1:19" ht="16.5" customHeight="1">
      <c r="A988" s="255"/>
      <c r="B988" s="180"/>
      <c r="C988" s="180"/>
      <c r="D988" s="180"/>
      <c r="E988" s="181"/>
      <c r="F988" s="181"/>
      <c r="L988" s="255"/>
      <c r="M988" s="180"/>
      <c r="O988" s="180"/>
      <c r="P988" s="180"/>
      <c r="Q988" s="180"/>
      <c r="R988" s="180"/>
      <c r="S988" s="180"/>
    </row>
    <row r="989" spans="1:19" ht="16.5" customHeight="1">
      <c r="A989" s="255"/>
      <c r="B989" s="180"/>
      <c r="C989" s="180"/>
      <c r="D989" s="180"/>
      <c r="E989" s="181"/>
      <c r="F989" s="181"/>
      <c r="L989" s="255"/>
      <c r="M989" s="180"/>
      <c r="O989" s="180"/>
      <c r="P989" s="180"/>
      <c r="Q989" s="180"/>
      <c r="R989" s="180"/>
      <c r="S989" s="180"/>
    </row>
    <row r="990" spans="1:19" ht="16.5" customHeight="1">
      <c r="A990" s="255"/>
      <c r="B990" s="180"/>
      <c r="C990" s="180"/>
      <c r="D990" s="180"/>
      <c r="E990" s="181"/>
      <c r="F990" s="181"/>
      <c r="L990" s="255"/>
      <c r="M990" s="180"/>
      <c r="O990" s="180"/>
      <c r="P990" s="180"/>
      <c r="Q990" s="180"/>
      <c r="R990" s="180"/>
      <c r="S990" s="180"/>
    </row>
    <row r="991" spans="1:19" ht="16.5" customHeight="1">
      <c r="A991" s="255"/>
      <c r="B991" s="180"/>
      <c r="C991" s="180"/>
      <c r="D991" s="180"/>
      <c r="E991" s="181"/>
      <c r="F991" s="181"/>
      <c r="L991" s="255"/>
      <c r="M991" s="180"/>
      <c r="O991" s="180"/>
      <c r="P991" s="180"/>
      <c r="Q991" s="180"/>
      <c r="R991" s="180"/>
      <c r="S991" s="180"/>
    </row>
    <row r="992" spans="1:19" ht="16.5" customHeight="1">
      <c r="A992" s="255"/>
      <c r="B992" s="180"/>
      <c r="C992" s="180"/>
      <c r="D992" s="180"/>
      <c r="E992" s="181"/>
      <c r="F992" s="181"/>
      <c r="L992" s="255"/>
      <c r="M992" s="180"/>
      <c r="O992" s="180"/>
      <c r="P992" s="180"/>
      <c r="Q992" s="180"/>
      <c r="R992" s="180"/>
      <c r="S992" s="180"/>
    </row>
    <row r="993" spans="1:19" ht="16.5" customHeight="1">
      <c r="A993" s="255"/>
      <c r="B993" s="180"/>
      <c r="C993" s="180"/>
      <c r="D993" s="180"/>
      <c r="E993" s="181"/>
      <c r="F993" s="181"/>
      <c r="L993" s="255"/>
      <c r="M993" s="180"/>
      <c r="O993" s="180"/>
      <c r="P993" s="180"/>
      <c r="Q993" s="180"/>
      <c r="R993" s="180"/>
      <c r="S993" s="180"/>
    </row>
    <row r="994" spans="1:19" ht="16.5" customHeight="1">
      <c r="A994" s="255"/>
      <c r="B994" s="180"/>
      <c r="C994" s="180"/>
      <c r="D994" s="180"/>
      <c r="E994" s="181"/>
      <c r="F994" s="181"/>
      <c r="L994" s="255"/>
      <c r="M994" s="180"/>
      <c r="O994" s="180"/>
      <c r="P994" s="180"/>
      <c r="Q994" s="180"/>
      <c r="R994" s="180"/>
      <c r="S994" s="180"/>
    </row>
    <row r="995" spans="1:19" ht="16.5" customHeight="1">
      <c r="A995" s="255"/>
      <c r="B995" s="180"/>
      <c r="C995" s="180"/>
      <c r="D995" s="180"/>
      <c r="E995" s="181"/>
      <c r="F995" s="181"/>
      <c r="L995" s="255"/>
      <c r="M995" s="180"/>
      <c r="O995" s="180"/>
      <c r="P995" s="180"/>
      <c r="Q995" s="180"/>
      <c r="R995" s="180"/>
      <c r="S995" s="180"/>
    </row>
    <row r="996" spans="1:19" ht="16.5" customHeight="1">
      <c r="A996" s="255"/>
      <c r="B996" s="180"/>
      <c r="C996" s="180"/>
      <c r="D996" s="180"/>
      <c r="E996" s="181"/>
      <c r="F996" s="181"/>
      <c r="L996" s="255"/>
      <c r="M996" s="180"/>
      <c r="O996" s="180"/>
      <c r="P996" s="180"/>
      <c r="Q996" s="180"/>
      <c r="R996" s="180"/>
      <c r="S996" s="180"/>
    </row>
    <row r="997" spans="1:19" ht="16.5" customHeight="1">
      <c r="A997" s="255"/>
      <c r="B997" s="180"/>
      <c r="C997" s="180"/>
      <c r="D997" s="180"/>
      <c r="E997" s="181"/>
      <c r="F997" s="181"/>
      <c r="L997" s="255"/>
      <c r="M997" s="180"/>
      <c r="O997" s="180"/>
      <c r="P997" s="180"/>
      <c r="Q997" s="180"/>
      <c r="R997" s="180"/>
      <c r="S997" s="180"/>
    </row>
    <row r="998" spans="1:19" ht="16.5" customHeight="1">
      <c r="A998" s="255"/>
      <c r="B998" s="180"/>
      <c r="C998" s="180"/>
      <c r="D998" s="180"/>
      <c r="E998" s="181"/>
      <c r="F998" s="181"/>
      <c r="L998" s="255"/>
      <c r="M998" s="180"/>
      <c r="O998" s="180"/>
      <c r="P998" s="180"/>
      <c r="Q998" s="180"/>
      <c r="R998" s="180"/>
      <c r="S998" s="180"/>
    </row>
    <row r="999" spans="1:19" ht="16.5" customHeight="1">
      <c r="A999" s="255"/>
      <c r="B999" s="180"/>
      <c r="C999" s="180"/>
      <c r="D999" s="180"/>
      <c r="E999" s="181"/>
      <c r="F999" s="181"/>
      <c r="L999" s="255"/>
      <c r="M999" s="180"/>
      <c r="O999" s="180"/>
      <c r="P999" s="180"/>
      <c r="Q999" s="180"/>
      <c r="R999" s="180"/>
      <c r="S999" s="180"/>
    </row>
    <row r="1000" spans="1:19" ht="16.5" customHeight="1">
      <c r="A1000" s="255"/>
      <c r="B1000" s="180"/>
      <c r="C1000" s="180"/>
      <c r="D1000" s="180"/>
      <c r="E1000" s="181"/>
      <c r="F1000" s="181"/>
      <c r="L1000" s="255"/>
      <c r="M1000" s="180"/>
      <c r="O1000" s="180"/>
      <c r="P1000" s="180"/>
      <c r="Q1000" s="180"/>
      <c r="R1000" s="180"/>
      <c r="S1000" s="180"/>
    </row>
  </sheetData>
  <autoFilter ref="A2:S330"/>
  <mergeCells count="399">
    <mergeCell ref="F173:F174"/>
    <mergeCell ref="H173:H174"/>
    <mergeCell ref="F175:F178"/>
    <mergeCell ref="L200:L201"/>
    <mergeCell ref="L206:L211"/>
    <mergeCell ref="L212:L213"/>
    <mergeCell ref="C272:C273"/>
    <mergeCell ref="D272:D273"/>
    <mergeCell ref="A274:A277"/>
    <mergeCell ref="B274:B277"/>
    <mergeCell ref="C274:C277"/>
    <mergeCell ref="D274:D277"/>
    <mergeCell ref="E274:E277"/>
    <mergeCell ref="F274:F277"/>
    <mergeCell ref="A270:A271"/>
    <mergeCell ref="B270:B271"/>
    <mergeCell ref="C270:C271"/>
    <mergeCell ref="D270:D271"/>
    <mergeCell ref="F270:F271"/>
    <mergeCell ref="A272:A273"/>
    <mergeCell ref="B272:B273"/>
    <mergeCell ref="F272:F273"/>
    <mergeCell ref="L223:L228"/>
    <mergeCell ref="L233:L234"/>
    <mergeCell ref="L137:L138"/>
    <mergeCell ref="L141:L142"/>
    <mergeCell ref="L144:L147"/>
    <mergeCell ref="M163:M178"/>
    <mergeCell ref="H165:H166"/>
    <mergeCell ref="L165:L166"/>
    <mergeCell ref="L167:L168"/>
    <mergeCell ref="H175:H176"/>
    <mergeCell ref="H177:H178"/>
    <mergeCell ref="H167:H168"/>
    <mergeCell ref="H169:H170"/>
    <mergeCell ref="H171:H172"/>
    <mergeCell ref="F105:F106"/>
    <mergeCell ref="L105:L106"/>
    <mergeCell ref="F107:F108"/>
    <mergeCell ref="L107:L108"/>
    <mergeCell ref="F66:F71"/>
    <mergeCell ref="F74:F82"/>
    <mergeCell ref="M83:M116"/>
    <mergeCell ref="F86:F87"/>
    <mergeCell ref="L86:L87"/>
    <mergeCell ref="F88:F89"/>
    <mergeCell ref="F90:F91"/>
    <mergeCell ref="F103:F104"/>
    <mergeCell ref="L103:L104"/>
    <mergeCell ref="L308:L311"/>
    <mergeCell ref="L315:L316"/>
    <mergeCell ref="L317:L318"/>
    <mergeCell ref="L319:L321"/>
    <mergeCell ref="L255:L256"/>
    <mergeCell ref="L257:L260"/>
    <mergeCell ref="L268:L269"/>
    <mergeCell ref="M268:M273"/>
    <mergeCell ref="L270:L271"/>
    <mergeCell ref="L272:L273"/>
    <mergeCell ref="L274:L277"/>
    <mergeCell ref="L235:L236"/>
    <mergeCell ref="L237:L238"/>
    <mergeCell ref="L239:L240"/>
    <mergeCell ref="L241:L242"/>
    <mergeCell ref="L243:L244"/>
    <mergeCell ref="L304:L307"/>
    <mergeCell ref="M304:M306"/>
    <mergeCell ref="L169:L170"/>
    <mergeCell ref="L171:L172"/>
    <mergeCell ref="L173:L174"/>
    <mergeCell ref="L175:L178"/>
    <mergeCell ref="L179:L180"/>
    <mergeCell ref="L181:L184"/>
    <mergeCell ref="L185:L186"/>
    <mergeCell ref="L189:L194"/>
    <mergeCell ref="L195:L196"/>
    <mergeCell ref="C107:C108"/>
    <mergeCell ref="D107:D108"/>
    <mergeCell ref="A105:A106"/>
    <mergeCell ref="B105:B106"/>
    <mergeCell ref="C105:C106"/>
    <mergeCell ref="D105:D106"/>
    <mergeCell ref="E105:E106"/>
    <mergeCell ref="A107:A108"/>
    <mergeCell ref="B107:B108"/>
    <mergeCell ref="E107:E108"/>
    <mergeCell ref="C88:C89"/>
    <mergeCell ref="D88:D89"/>
    <mergeCell ref="A103:A104"/>
    <mergeCell ref="B103:B104"/>
    <mergeCell ref="C103:C104"/>
    <mergeCell ref="D103:D104"/>
    <mergeCell ref="E103:E104"/>
    <mergeCell ref="M62:M82"/>
    <mergeCell ref="D74:D82"/>
    <mergeCell ref="L74:L82"/>
    <mergeCell ref="B88:B89"/>
    <mergeCell ref="B90:B91"/>
    <mergeCell ref="C90:C91"/>
    <mergeCell ref="D90:D91"/>
    <mergeCell ref="E90:E91"/>
    <mergeCell ref="B74:B82"/>
    <mergeCell ref="C74:C82"/>
    <mergeCell ref="B86:B87"/>
    <mergeCell ref="C86:C87"/>
    <mergeCell ref="D86:D87"/>
    <mergeCell ref="E86:E87"/>
    <mergeCell ref="E88:E89"/>
    <mergeCell ref="L88:L89"/>
    <mergeCell ref="L90:L91"/>
    <mergeCell ref="E66:E71"/>
    <mergeCell ref="L62:L65"/>
    <mergeCell ref="L66:L71"/>
    <mergeCell ref="E83:E84"/>
    <mergeCell ref="F83:F84"/>
    <mergeCell ref="L83:L84"/>
    <mergeCell ref="A86:A87"/>
    <mergeCell ref="A88:A89"/>
    <mergeCell ref="A90:A91"/>
    <mergeCell ref="B62:B65"/>
    <mergeCell ref="C62:C65"/>
    <mergeCell ref="D62:D65"/>
    <mergeCell ref="E62:E65"/>
    <mergeCell ref="F62:F65"/>
    <mergeCell ref="A62:A65"/>
    <mergeCell ref="A66:A71"/>
    <mergeCell ref="A74:A82"/>
    <mergeCell ref="A83:A84"/>
    <mergeCell ref="B83:B84"/>
    <mergeCell ref="C83:C84"/>
    <mergeCell ref="D83:D84"/>
    <mergeCell ref="B66:B71"/>
    <mergeCell ref="C66:C71"/>
    <mergeCell ref="D66:D71"/>
    <mergeCell ref="F36:F48"/>
    <mergeCell ref="L36:L48"/>
    <mergeCell ref="D32:D33"/>
    <mergeCell ref="E32:E33"/>
    <mergeCell ref="A36:A48"/>
    <mergeCell ref="B36:B48"/>
    <mergeCell ref="C36:C48"/>
    <mergeCell ref="D36:D48"/>
    <mergeCell ref="E36:E47"/>
    <mergeCell ref="D15:D17"/>
    <mergeCell ref="E15:E17"/>
    <mergeCell ref="L13:L14"/>
    <mergeCell ref="L15:L17"/>
    <mergeCell ref="L26:L28"/>
    <mergeCell ref="L30:L31"/>
    <mergeCell ref="L32:L33"/>
    <mergeCell ref="M32:M33"/>
    <mergeCell ref="B18:B20"/>
    <mergeCell ref="C18:C20"/>
    <mergeCell ref="B26:B28"/>
    <mergeCell ref="C26:C28"/>
    <mergeCell ref="D26:D28"/>
    <mergeCell ref="E26:E28"/>
    <mergeCell ref="F26:F28"/>
    <mergeCell ref="B30:B31"/>
    <mergeCell ref="C30:C31"/>
    <mergeCell ref="D30:D31"/>
    <mergeCell ref="E30:E31"/>
    <mergeCell ref="F30:F31"/>
    <mergeCell ref="B32:B33"/>
    <mergeCell ref="C32:C33"/>
    <mergeCell ref="F32:F33"/>
    <mergeCell ref="A8:A9"/>
    <mergeCell ref="B8:B9"/>
    <mergeCell ref="C8:C9"/>
    <mergeCell ref="D8:D9"/>
    <mergeCell ref="E8:E9"/>
    <mergeCell ref="F8:F9"/>
    <mergeCell ref="L8:L9"/>
    <mergeCell ref="A11:A12"/>
    <mergeCell ref="B11:B12"/>
    <mergeCell ref="C11:C12"/>
    <mergeCell ref="D11:D12"/>
    <mergeCell ref="E11:E12"/>
    <mergeCell ref="F11:F12"/>
    <mergeCell ref="L11:L12"/>
    <mergeCell ref="A173:A174"/>
    <mergeCell ref="B173:B174"/>
    <mergeCell ref="C173:C174"/>
    <mergeCell ref="D173:D174"/>
    <mergeCell ref="E173:E174"/>
    <mergeCell ref="D18:D20"/>
    <mergeCell ref="E18:E20"/>
    <mergeCell ref="M13:M20"/>
    <mergeCell ref="L18:L20"/>
    <mergeCell ref="B13:B14"/>
    <mergeCell ref="C13:C14"/>
    <mergeCell ref="D13:D14"/>
    <mergeCell ref="E13:E14"/>
    <mergeCell ref="F13:F14"/>
    <mergeCell ref="F15:F17"/>
    <mergeCell ref="F18:F20"/>
    <mergeCell ref="A13:A14"/>
    <mergeCell ref="A15:A17"/>
    <mergeCell ref="A18:A20"/>
    <mergeCell ref="A26:A28"/>
    <mergeCell ref="A30:A31"/>
    <mergeCell ref="A32:A33"/>
    <mergeCell ref="B15:B17"/>
    <mergeCell ref="C15:C17"/>
    <mergeCell ref="B165:B166"/>
    <mergeCell ref="C165:C166"/>
    <mergeCell ref="D165:D166"/>
    <mergeCell ref="E165:E166"/>
    <mergeCell ref="F165:F166"/>
    <mergeCell ref="A165:A166"/>
    <mergeCell ref="A167:A168"/>
    <mergeCell ref="B167:B168"/>
    <mergeCell ref="C167:C168"/>
    <mergeCell ref="D167:D168"/>
    <mergeCell ref="E167:E168"/>
    <mergeCell ref="F167:F168"/>
    <mergeCell ref="A137:A138"/>
    <mergeCell ref="B137:B138"/>
    <mergeCell ref="C137:C138"/>
    <mergeCell ref="D137:D138"/>
    <mergeCell ref="F137:F138"/>
    <mergeCell ref="E144:E147"/>
    <mergeCell ref="F144:F147"/>
    <mergeCell ref="A141:A142"/>
    <mergeCell ref="B141:B142"/>
    <mergeCell ref="C141:C142"/>
    <mergeCell ref="D141:D142"/>
    <mergeCell ref="F141:F142"/>
    <mergeCell ref="A144:A147"/>
    <mergeCell ref="B144:B147"/>
    <mergeCell ref="C144:C147"/>
    <mergeCell ref="D144:D147"/>
    <mergeCell ref="D171:D172"/>
    <mergeCell ref="E171:E172"/>
    <mergeCell ref="A169:A170"/>
    <mergeCell ref="B169:B170"/>
    <mergeCell ref="C169:C170"/>
    <mergeCell ref="D169:D170"/>
    <mergeCell ref="E169:E170"/>
    <mergeCell ref="F169:F170"/>
    <mergeCell ref="A171:A172"/>
    <mergeCell ref="B171:B172"/>
    <mergeCell ref="C171:C172"/>
    <mergeCell ref="F171:F172"/>
    <mergeCell ref="C315:C316"/>
    <mergeCell ref="D315:D316"/>
    <mergeCell ref="E315:E316"/>
    <mergeCell ref="F315:F316"/>
    <mergeCell ref="A317:A318"/>
    <mergeCell ref="B317:B318"/>
    <mergeCell ref="C317:C318"/>
    <mergeCell ref="D317:D318"/>
    <mergeCell ref="E317:E318"/>
    <mergeCell ref="F317:F318"/>
    <mergeCell ref="E257:E260"/>
    <mergeCell ref="F257:F260"/>
    <mergeCell ref="D304:D307"/>
    <mergeCell ref="E304:E307"/>
    <mergeCell ref="D308:D311"/>
    <mergeCell ref="E308:E311"/>
    <mergeCell ref="F308:F311"/>
    <mergeCell ref="A257:A260"/>
    <mergeCell ref="A268:A269"/>
    <mergeCell ref="B268:B269"/>
    <mergeCell ref="C268:C269"/>
    <mergeCell ref="D268:D269"/>
    <mergeCell ref="F268:F269"/>
    <mergeCell ref="A304:A307"/>
    <mergeCell ref="F304:F307"/>
    <mergeCell ref="H255:H256"/>
    <mergeCell ref="A243:A244"/>
    <mergeCell ref="B243:B244"/>
    <mergeCell ref="C243:C244"/>
    <mergeCell ref="D243:D244"/>
    <mergeCell ref="E243:E244"/>
    <mergeCell ref="F243:F244"/>
    <mergeCell ref="A255:A256"/>
    <mergeCell ref="F255:F256"/>
    <mergeCell ref="B255:B256"/>
    <mergeCell ref="C255:C256"/>
    <mergeCell ref="A241:A242"/>
    <mergeCell ref="B241:B242"/>
    <mergeCell ref="C241:C242"/>
    <mergeCell ref="D241:D242"/>
    <mergeCell ref="E241:E242"/>
    <mergeCell ref="F241:F242"/>
    <mergeCell ref="A319:A321"/>
    <mergeCell ref="B319:B321"/>
    <mergeCell ref="C319:C321"/>
    <mergeCell ref="D319:D321"/>
    <mergeCell ref="E319:E321"/>
    <mergeCell ref="F319:F321"/>
    <mergeCell ref="B304:B307"/>
    <mergeCell ref="C304:C307"/>
    <mergeCell ref="A308:A311"/>
    <mergeCell ref="B308:B311"/>
    <mergeCell ref="C308:C311"/>
    <mergeCell ref="A315:A316"/>
    <mergeCell ref="B315:B316"/>
    <mergeCell ref="D255:D256"/>
    <mergeCell ref="E255:E256"/>
    <mergeCell ref="B257:B260"/>
    <mergeCell ref="C257:C260"/>
    <mergeCell ref="D257:D260"/>
    <mergeCell ref="A233:A234"/>
    <mergeCell ref="B233:B234"/>
    <mergeCell ref="C233:C234"/>
    <mergeCell ref="D233:D234"/>
    <mergeCell ref="E233:E234"/>
    <mergeCell ref="F233:F234"/>
    <mergeCell ref="A235:A236"/>
    <mergeCell ref="F235:F236"/>
    <mergeCell ref="A239:A240"/>
    <mergeCell ref="D239:D240"/>
    <mergeCell ref="E239:E240"/>
    <mergeCell ref="F239:F240"/>
    <mergeCell ref="B235:B236"/>
    <mergeCell ref="C235:C236"/>
    <mergeCell ref="A237:A238"/>
    <mergeCell ref="B237:B238"/>
    <mergeCell ref="C237:C238"/>
    <mergeCell ref="B239:B240"/>
    <mergeCell ref="C239:C240"/>
    <mergeCell ref="D206:D211"/>
    <mergeCell ref="E206:E211"/>
    <mergeCell ref="H225:H226"/>
    <mergeCell ref="H227:H228"/>
    <mergeCell ref="A223:A228"/>
    <mergeCell ref="B223:B228"/>
    <mergeCell ref="C223:C228"/>
    <mergeCell ref="D223:D228"/>
    <mergeCell ref="E223:E228"/>
    <mergeCell ref="F223:F228"/>
    <mergeCell ref="H223:H224"/>
    <mergeCell ref="A200:A201"/>
    <mergeCell ref="F200:F201"/>
    <mergeCell ref="F206:F211"/>
    <mergeCell ref="H206:H207"/>
    <mergeCell ref="H208:H209"/>
    <mergeCell ref="H210:H211"/>
    <mergeCell ref="D235:D236"/>
    <mergeCell ref="E235:E236"/>
    <mergeCell ref="D237:D238"/>
    <mergeCell ref="E237:E238"/>
    <mergeCell ref="F237:F238"/>
    <mergeCell ref="D200:D201"/>
    <mergeCell ref="E200:E201"/>
    <mergeCell ref="A212:A213"/>
    <mergeCell ref="B212:B213"/>
    <mergeCell ref="C212:C213"/>
    <mergeCell ref="D212:D213"/>
    <mergeCell ref="E212:E213"/>
    <mergeCell ref="F212:F213"/>
    <mergeCell ref="B200:B201"/>
    <mergeCell ref="C200:C201"/>
    <mergeCell ref="A206:A211"/>
    <mergeCell ref="B206:B211"/>
    <mergeCell ref="C206:C211"/>
    <mergeCell ref="A189:A194"/>
    <mergeCell ref="B189:B194"/>
    <mergeCell ref="C189:C194"/>
    <mergeCell ref="D189:D194"/>
    <mergeCell ref="E189:E194"/>
    <mergeCell ref="F189:F194"/>
    <mergeCell ref="H189:H190"/>
    <mergeCell ref="A195:A196"/>
    <mergeCell ref="B195:B196"/>
    <mergeCell ref="C195:C196"/>
    <mergeCell ref="D195:D196"/>
    <mergeCell ref="E195:E196"/>
    <mergeCell ref="F195:F196"/>
    <mergeCell ref="H191:H192"/>
    <mergeCell ref="H193:H194"/>
    <mergeCell ref="B181:B184"/>
    <mergeCell ref="C181:C184"/>
    <mergeCell ref="D181:D184"/>
    <mergeCell ref="E181:E184"/>
    <mergeCell ref="F181:F184"/>
    <mergeCell ref="H181:H182"/>
    <mergeCell ref="A181:A184"/>
    <mergeCell ref="A185:A186"/>
    <mergeCell ref="B185:B186"/>
    <mergeCell ref="C185:C186"/>
    <mergeCell ref="D185:D186"/>
    <mergeCell ref="E185:E186"/>
    <mergeCell ref="F185:F186"/>
    <mergeCell ref="H183:H184"/>
    <mergeCell ref="C179:C180"/>
    <mergeCell ref="D179:D180"/>
    <mergeCell ref="F179:F180"/>
    <mergeCell ref="H179:H180"/>
    <mergeCell ref="A175:A178"/>
    <mergeCell ref="B175:B178"/>
    <mergeCell ref="C175:C178"/>
    <mergeCell ref="D175:D178"/>
    <mergeCell ref="E175:E178"/>
    <mergeCell ref="B179:B180"/>
    <mergeCell ref="E179:E180"/>
    <mergeCell ref="A179:A180"/>
  </mergeCells>
  <conditionalFormatting sqref="K3:K82 K109:K119 K154:K159 K179:K205 K223:K269 K272:K277 K288:K296">
    <cfRule type="containsText" dxfId="3331" priority="1" operator="containsText" text="NG">
      <formula>NOT(ISERROR(SEARCH(("NG"),(K3))))</formula>
    </cfRule>
  </conditionalFormatting>
  <conditionalFormatting sqref="K3:K82 K109:K119 K154:K159 K179:K205 K223:K269 K272:K277 K288:K296">
    <cfRule type="containsText" dxfId="3330" priority="2" operator="containsText" text="OK">
      <formula>NOT(ISERROR(SEARCH(("OK"),(K3))))</formula>
    </cfRule>
  </conditionalFormatting>
  <conditionalFormatting sqref="I264">
    <cfRule type="containsText" dxfId="3329" priority="3" operator="containsText" text="NG">
      <formula>NOT(ISERROR(SEARCH(("NG"),(I264))))</formula>
    </cfRule>
  </conditionalFormatting>
  <conditionalFormatting sqref="I264">
    <cfRule type="containsText" dxfId="3328" priority="4" operator="containsText" text="OK">
      <formula>NOT(ISERROR(SEARCH(("OK"),(I264))))</formula>
    </cfRule>
  </conditionalFormatting>
  <conditionalFormatting sqref="I265:I266">
    <cfRule type="containsText" dxfId="3327" priority="5" operator="containsText" text="NG">
      <formula>NOT(ISERROR(SEARCH(("NG"),(I265))))</formula>
    </cfRule>
  </conditionalFormatting>
  <conditionalFormatting sqref="I265:I266">
    <cfRule type="containsText" dxfId="3326" priority="6" operator="containsText" text="OK">
      <formula>NOT(ISERROR(SEARCH(("OK"),(I265))))</formula>
    </cfRule>
  </conditionalFormatting>
  <conditionalFormatting sqref="K189:K205">
    <cfRule type="containsText" dxfId="3325" priority="7" operator="containsText" text="NG">
      <formula>NOT(ISERROR(SEARCH(("NG"),(K189))))</formula>
    </cfRule>
  </conditionalFormatting>
  <conditionalFormatting sqref="K189:K205">
    <cfRule type="containsText" dxfId="3324" priority="8" operator="containsText" text="OK">
      <formula>NOT(ISERROR(SEARCH(("OK"),(K189))))</formula>
    </cfRule>
  </conditionalFormatting>
  <conditionalFormatting sqref="K245:K251">
    <cfRule type="containsText" dxfId="3323" priority="9" operator="containsText" text="NG">
      <formula>NOT(ISERROR(SEARCH(("NG"),(K245))))</formula>
    </cfRule>
  </conditionalFormatting>
  <conditionalFormatting sqref="K245:K251">
    <cfRule type="containsText" dxfId="3322" priority="10" operator="containsText" text="OK">
      <formula>NOT(ISERROR(SEARCH(("OK"),(K245))))</formula>
    </cfRule>
  </conditionalFormatting>
  <conditionalFormatting sqref="K252:K256">
    <cfRule type="containsText" dxfId="3321" priority="11" operator="containsText" text="NG">
      <formula>NOT(ISERROR(SEARCH(("NG"),(K252))))</formula>
    </cfRule>
  </conditionalFormatting>
  <conditionalFormatting sqref="K252:K256">
    <cfRule type="containsText" dxfId="3320" priority="12" operator="containsText" text="OK">
      <formula>NOT(ISERROR(SEARCH(("OK"),(K252))))</formula>
    </cfRule>
  </conditionalFormatting>
  <conditionalFormatting sqref="K136:K139">
    <cfRule type="containsText" dxfId="3319" priority="13" operator="containsText" text="NG">
      <formula>NOT(ISERROR(SEARCH(("NG"),(K136))))</formula>
    </cfRule>
  </conditionalFormatting>
  <conditionalFormatting sqref="K136:K139">
    <cfRule type="containsText" dxfId="3318" priority="14" operator="containsText" text="OK">
      <formula>NOT(ISERROR(SEARCH(("OK"),(K136))))</formula>
    </cfRule>
  </conditionalFormatting>
  <conditionalFormatting sqref="K264:K266">
    <cfRule type="containsText" dxfId="3317" priority="15" operator="containsText" text="NG">
      <formula>NOT(ISERROR(SEARCH(("NG"),(K264))))</formula>
    </cfRule>
  </conditionalFormatting>
  <conditionalFormatting sqref="K264:K266">
    <cfRule type="containsText" dxfId="3316" priority="16" operator="containsText" text="OK">
      <formula>NOT(ISERROR(SEARCH(("OK"),(K264))))</formula>
    </cfRule>
  </conditionalFormatting>
  <conditionalFormatting sqref="K83:K100">
    <cfRule type="containsText" dxfId="3315" priority="17" operator="containsText" text="NG">
      <formula>NOT(ISERROR(SEARCH(("NG"),(K83))))</formula>
    </cfRule>
  </conditionalFormatting>
  <conditionalFormatting sqref="K83:K100">
    <cfRule type="containsText" dxfId="3314" priority="18" operator="containsText" text="OK">
      <formula>NOT(ISERROR(SEARCH(("OK"),(K83))))</formula>
    </cfRule>
  </conditionalFormatting>
  <conditionalFormatting sqref="K101 K103:K104">
    <cfRule type="containsText" dxfId="3313" priority="19" operator="containsText" text="NG">
      <formula>NOT(ISERROR(SEARCH(("NG"),(K101))))</formula>
    </cfRule>
  </conditionalFormatting>
  <conditionalFormatting sqref="K101 K103:K104">
    <cfRule type="containsText" dxfId="3312" priority="20" operator="containsText" text="OK">
      <formula>NOT(ISERROR(SEARCH(("OK"),(K101))))</formula>
    </cfRule>
  </conditionalFormatting>
  <conditionalFormatting sqref="K120:K132">
    <cfRule type="containsText" dxfId="3311" priority="21" operator="containsText" text="NG">
      <formula>NOT(ISERROR(SEARCH(("NG"),(K120))))</formula>
    </cfRule>
  </conditionalFormatting>
  <conditionalFormatting sqref="K120:K132">
    <cfRule type="containsText" dxfId="3310" priority="22" operator="containsText" text="OK">
      <formula>NOT(ISERROR(SEARCH(("OK"),(K120))))</formula>
    </cfRule>
  </conditionalFormatting>
  <conditionalFormatting sqref="K140:K143">
    <cfRule type="containsText" dxfId="3309" priority="23" operator="containsText" text="NG">
      <formula>NOT(ISERROR(SEARCH(("NG"),(K140))))</formula>
    </cfRule>
  </conditionalFormatting>
  <conditionalFormatting sqref="K140:K143">
    <cfRule type="containsText" dxfId="3308" priority="24" operator="containsText" text="OK">
      <formula>NOT(ISERROR(SEARCH(("OK"),(K140))))</formula>
    </cfRule>
  </conditionalFormatting>
  <conditionalFormatting sqref="K144:K147">
    <cfRule type="containsText" dxfId="3307" priority="25" operator="containsText" text="NG">
      <formula>NOT(ISERROR(SEARCH(("NG"),(K144))))</formula>
    </cfRule>
  </conditionalFormatting>
  <conditionalFormatting sqref="K144:K147">
    <cfRule type="containsText" dxfId="3306" priority="26" operator="containsText" text="OK">
      <formula>NOT(ISERROR(SEARCH(("OK"),(K144))))</formula>
    </cfRule>
  </conditionalFormatting>
  <conditionalFormatting sqref="K148:K153">
    <cfRule type="containsText" dxfId="3305" priority="27" operator="containsText" text="NG">
      <formula>NOT(ISERROR(SEARCH(("NG"),(K148))))</formula>
    </cfRule>
  </conditionalFormatting>
  <conditionalFormatting sqref="K148:K153">
    <cfRule type="containsText" dxfId="3304" priority="28" operator="containsText" text="OK">
      <formula>NOT(ISERROR(SEARCH(("OK"),(K148))))</formula>
    </cfRule>
  </conditionalFormatting>
  <conditionalFormatting sqref="K160">
    <cfRule type="containsText" dxfId="3303" priority="29" operator="containsText" text="NG">
      <formula>NOT(ISERROR(SEARCH(("NG"),(K160))))</formula>
    </cfRule>
  </conditionalFormatting>
  <conditionalFormatting sqref="K160">
    <cfRule type="containsText" dxfId="3302" priority="30" operator="containsText" text="OK">
      <formula>NOT(ISERROR(SEARCH(("OK"),(K160))))</formula>
    </cfRule>
  </conditionalFormatting>
  <conditionalFormatting sqref="K161">
    <cfRule type="containsText" dxfId="3301" priority="31" operator="containsText" text="NG">
      <formula>NOT(ISERROR(SEARCH(("NG"),(K161))))</formula>
    </cfRule>
  </conditionalFormatting>
  <conditionalFormatting sqref="K161">
    <cfRule type="containsText" dxfId="3300" priority="32" operator="containsText" text="OK">
      <formula>NOT(ISERROR(SEARCH(("OK"),(K161))))</formula>
    </cfRule>
  </conditionalFormatting>
  <conditionalFormatting sqref="K162">
    <cfRule type="containsText" dxfId="3299" priority="33" operator="containsText" text="NG">
      <formula>NOT(ISERROR(SEARCH(("NG"),(K162))))</formula>
    </cfRule>
  </conditionalFormatting>
  <conditionalFormatting sqref="K162">
    <cfRule type="containsText" dxfId="3298" priority="34" operator="containsText" text="OK">
      <formula>NOT(ISERROR(SEARCH(("OK"),(K162))))</formula>
    </cfRule>
  </conditionalFormatting>
  <conditionalFormatting sqref="K62:K73">
    <cfRule type="containsText" dxfId="3297" priority="35" operator="containsText" text="NG">
      <formula>NOT(ISERROR(SEARCH(("NG"),(K62))))</formula>
    </cfRule>
  </conditionalFormatting>
  <conditionalFormatting sqref="K62:K73">
    <cfRule type="containsText" dxfId="3296" priority="36" operator="containsText" text="OK">
      <formula>NOT(ISERROR(SEARCH(("OK"),(K62))))</formula>
    </cfRule>
  </conditionalFormatting>
  <conditionalFormatting sqref="K74:K82">
    <cfRule type="containsText" dxfId="3295" priority="37" operator="containsText" text="NG">
      <formula>NOT(ISERROR(SEARCH(("NG"),(K74))))</formula>
    </cfRule>
  </conditionalFormatting>
  <conditionalFormatting sqref="K74:K82">
    <cfRule type="containsText" dxfId="3294" priority="38" operator="containsText" text="OK">
      <formula>NOT(ISERROR(SEARCH(("OK"),(K74))))</formula>
    </cfRule>
  </conditionalFormatting>
  <conditionalFormatting sqref="K278:K279">
    <cfRule type="containsText" dxfId="3293" priority="39" operator="containsText" text="NG">
      <formula>NOT(ISERROR(SEARCH(("NG"),(K278))))</formula>
    </cfRule>
  </conditionalFormatting>
  <conditionalFormatting sqref="K278:K279">
    <cfRule type="containsText" dxfId="3292" priority="40" operator="containsText" text="OK">
      <formula>NOT(ISERROR(SEARCH(("OK"),(K278))))</formula>
    </cfRule>
  </conditionalFormatting>
  <conditionalFormatting sqref="K280:K285">
    <cfRule type="containsText" dxfId="3291" priority="41" operator="containsText" text="NG">
      <formula>NOT(ISERROR(SEARCH(("NG"),(K280))))</formula>
    </cfRule>
  </conditionalFormatting>
  <conditionalFormatting sqref="K280:K285">
    <cfRule type="containsText" dxfId="3290" priority="42" operator="containsText" text="OK">
      <formula>NOT(ISERROR(SEARCH(("OK"),(K280))))</formula>
    </cfRule>
  </conditionalFormatting>
  <conditionalFormatting sqref="K4">
    <cfRule type="containsText" dxfId="3289" priority="43" operator="containsText" text="NG">
      <formula>NOT(ISERROR(SEARCH(("NG"),(K4))))</formula>
    </cfRule>
  </conditionalFormatting>
  <conditionalFormatting sqref="K4">
    <cfRule type="containsText" dxfId="3288" priority="44" operator="containsText" text="OK">
      <formula>NOT(ISERROR(SEARCH(("OK"),(K4))))</formula>
    </cfRule>
  </conditionalFormatting>
  <conditionalFormatting sqref="K4">
    <cfRule type="containsText" dxfId="3287" priority="45" operator="containsText" text="NG">
      <formula>NOT(ISERROR(SEARCH(("NG"),(K4))))</formula>
    </cfRule>
  </conditionalFormatting>
  <conditionalFormatting sqref="K4">
    <cfRule type="containsText" dxfId="3286" priority="46" operator="containsText" text="OK">
      <formula>NOT(ISERROR(SEARCH(("OK"),(K4))))</formula>
    </cfRule>
  </conditionalFormatting>
  <conditionalFormatting sqref="K271">
    <cfRule type="containsText" dxfId="3285" priority="47" operator="containsText" text="NG">
      <formula>NOT(ISERROR(SEARCH(("NG"),(K271))))</formula>
    </cfRule>
  </conditionalFormatting>
  <conditionalFormatting sqref="K271">
    <cfRule type="containsText" dxfId="3284" priority="48" operator="containsText" text="OK">
      <formula>NOT(ISERROR(SEARCH(("OK"),(K271))))</formula>
    </cfRule>
  </conditionalFormatting>
  <conditionalFormatting sqref="I21">
    <cfRule type="cellIs" dxfId="3283" priority="49" stopIfTrue="1" operator="equal">
      <formula>"OK"</formula>
    </cfRule>
  </conditionalFormatting>
  <conditionalFormatting sqref="I21">
    <cfRule type="cellIs" dxfId="3282" priority="50" stopIfTrue="1" operator="equal">
      <formula>"Fail"</formula>
    </cfRule>
  </conditionalFormatting>
  <conditionalFormatting sqref="I21">
    <cfRule type="cellIs" dxfId="3281" priority="51" stopIfTrue="1" operator="equal">
      <formula>"OK"</formula>
    </cfRule>
  </conditionalFormatting>
  <conditionalFormatting sqref="I21">
    <cfRule type="cellIs" dxfId="3280" priority="52" stopIfTrue="1" operator="equal">
      <formula>"Fail"</formula>
    </cfRule>
  </conditionalFormatting>
  <conditionalFormatting sqref="I22:I31">
    <cfRule type="cellIs" dxfId="3279" priority="53" stopIfTrue="1" operator="equal">
      <formula>"OK"</formula>
    </cfRule>
  </conditionalFormatting>
  <conditionalFormatting sqref="I22:I31">
    <cfRule type="cellIs" dxfId="3278" priority="54" stopIfTrue="1" operator="equal">
      <formula>"Fail"</formula>
    </cfRule>
  </conditionalFormatting>
  <conditionalFormatting sqref="I22:I31">
    <cfRule type="cellIs" dxfId="3277" priority="55" stopIfTrue="1" operator="equal">
      <formula>"OK"</formula>
    </cfRule>
  </conditionalFormatting>
  <conditionalFormatting sqref="I22:I31">
    <cfRule type="cellIs" dxfId="3276" priority="56" stopIfTrue="1" operator="equal">
      <formula>"Fail"</formula>
    </cfRule>
  </conditionalFormatting>
  <conditionalFormatting sqref="K206:K222">
    <cfRule type="containsText" dxfId="3275" priority="57" operator="containsText" text="NG">
      <formula>NOT(ISERROR(SEARCH(("NG"),(K206))))</formula>
    </cfRule>
  </conditionalFormatting>
  <conditionalFormatting sqref="K206:K222">
    <cfRule type="containsText" dxfId="3274" priority="58" operator="containsText" text="OK">
      <formula>NOT(ISERROR(SEARCH(("OK"),(K206))))</formula>
    </cfRule>
  </conditionalFormatting>
  <conditionalFormatting sqref="K206:K222">
    <cfRule type="containsText" dxfId="3273" priority="59" operator="containsText" text="NG">
      <formula>NOT(ISERROR(SEARCH(("NG"),(K206))))</formula>
    </cfRule>
  </conditionalFormatting>
  <conditionalFormatting sqref="K206:K222">
    <cfRule type="containsText" dxfId="3272" priority="60" operator="containsText" text="OK">
      <formula>NOT(ISERROR(SEARCH(("OK"),(K206))))</formula>
    </cfRule>
  </conditionalFormatting>
  <conditionalFormatting sqref="K102">
    <cfRule type="containsText" dxfId="3271" priority="61" operator="containsText" text="NG">
      <formula>NOT(ISERROR(SEARCH(("NG"),(K102))))</formula>
    </cfRule>
  </conditionalFormatting>
  <conditionalFormatting sqref="K102">
    <cfRule type="containsText" dxfId="3270" priority="62" operator="containsText" text="OK">
      <formula>NOT(ISERROR(SEARCH(("OK"),(K102))))</formula>
    </cfRule>
  </conditionalFormatting>
  <conditionalFormatting sqref="M239:M242">
    <cfRule type="containsText" dxfId="3269" priority="63" operator="containsText" text="NG">
      <formula>NOT(ISERROR(SEARCH(("NG"),(M239))))</formula>
    </cfRule>
  </conditionalFormatting>
  <conditionalFormatting sqref="M239:M242">
    <cfRule type="containsText" dxfId="3268" priority="64" operator="containsText" text="OK">
      <formula>NOT(ISERROR(SEARCH(("OK"),(M239))))</formula>
    </cfRule>
  </conditionalFormatting>
  <conditionalFormatting sqref="I59">
    <cfRule type="cellIs" dxfId="3267" priority="65" stopIfTrue="1" operator="equal">
      <formula>"OK"</formula>
    </cfRule>
  </conditionalFormatting>
  <conditionalFormatting sqref="I59">
    <cfRule type="cellIs" dxfId="3266" priority="66" stopIfTrue="1" operator="equal">
      <formula>"Fail"</formula>
    </cfRule>
  </conditionalFormatting>
  <conditionalFormatting sqref="I59">
    <cfRule type="cellIs" dxfId="3265" priority="67" stopIfTrue="1" operator="equal">
      <formula>"OK"</formula>
    </cfRule>
  </conditionalFormatting>
  <conditionalFormatting sqref="I59">
    <cfRule type="cellIs" dxfId="3264" priority="68" stopIfTrue="1" operator="equal">
      <formula>"Fail"</formula>
    </cfRule>
  </conditionalFormatting>
  <conditionalFormatting sqref="I3:I12 I62:I72 I74:I82">
    <cfRule type="cellIs" dxfId="3263" priority="69" stopIfTrue="1" operator="equal">
      <formula>"OK"</formula>
    </cfRule>
  </conditionalFormatting>
  <conditionalFormatting sqref="I3:I12 I62:I72 I74:I82">
    <cfRule type="cellIs" dxfId="3262" priority="70" stopIfTrue="1" operator="equal">
      <formula>"Fail"</formula>
    </cfRule>
  </conditionalFormatting>
  <conditionalFormatting sqref="I3:I12 I62:I72 I74:I82">
    <cfRule type="cellIs" dxfId="3261" priority="71" stopIfTrue="1" operator="equal">
      <formula>"OK"</formula>
    </cfRule>
  </conditionalFormatting>
  <conditionalFormatting sqref="I3:I12 I62:I72 I74:I82">
    <cfRule type="cellIs" dxfId="3260" priority="72" stopIfTrue="1" operator="equal">
      <formula>"Fail"</formula>
    </cfRule>
  </conditionalFormatting>
  <conditionalFormatting sqref="I267">
    <cfRule type="cellIs" dxfId="3259" priority="73" stopIfTrue="1" operator="equal">
      <formula>"OK"</formula>
    </cfRule>
  </conditionalFormatting>
  <conditionalFormatting sqref="I267">
    <cfRule type="cellIs" dxfId="3258" priority="74" stopIfTrue="1" operator="equal">
      <formula>"Fail"</formula>
    </cfRule>
  </conditionalFormatting>
  <conditionalFormatting sqref="I267">
    <cfRule type="cellIs" dxfId="3257" priority="75" stopIfTrue="1" operator="equal">
      <formula>"OK"</formula>
    </cfRule>
  </conditionalFormatting>
  <conditionalFormatting sqref="I267">
    <cfRule type="cellIs" dxfId="3256" priority="76" stopIfTrue="1" operator="equal">
      <formula>"Fail"</formula>
    </cfRule>
  </conditionalFormatting>
  <conditionalFormatting sqref="K257:K260">
    <cfRule type="containsText" dxfId="3255" priority="77" operator="containsText" text="NG">
      <formula>NOT(ISERROR(SEARCH(("NG"),(K257))))</formula>
    </cfRule>
  </conditionalFormatting>
  <conditionalFormatting sqref="K257:K260">
    <cfRule type="containsText" dxfId="3254" priority="78" operator="containsText" text="OK">
      <formula>NOT(ISERROR(SEARCH(("OK"),(K257))))</formula>
    </cfRule>
  </conditionalFormatting>
  <conditionalFormatting sqref="K174">
    <cfRule type="containsText" dxfId="3253" priority="79" operator="containsText" text="NG">
      <formula>NOT(ISERROR(SEARCH(("NG"),(K174))))</formula>
    </cfRule>
  </conditionalFormatting>
  <conditionalFormatting sqref="K174">
    <cfRule type="containsText" dxfId="3252" priority="80" operator="containsText" text="OK">
      <formula>NOT(ISERROR(SEARCH(("OK"),(K174))))</formula>
    </cfRule>
  </conditionalFormatting>
  <conditionalFormatting sqref="K175:K178">
    <cfRule type="containsText" dxfId="3251" priority="81" operator="containsText" text="NG">
      <formula>NOT(ISERROR(SEARCH(("NG"),(K175))))</formula>
    </cfRule>
  </conditionalFormatting>
  <conditionalFormatting sqref="K175:K178">
    <cfRule type="containsText" dxfId="3250" priority="82" operator="containsText" text="OK">
      <formula>NOT(ISERROR(SEARCH(("OK"),(K175))))</formula>
    </cfRule>
  </conditionalFormatting>
  <conditionalFormatting sqref="K286">
    <cfRule type="containsText" dxfId="3249" priority="83" operator="containsText" text="NG">
      <formula>NOT(ISERROR(SEARCH(("NG"),(K286))))</formula>
    </cfRule>
  </conditionalFormatting>
  <conditionalFormatting sqref="K286">
    <cfRule type="containsText" dxfId="3248" priority="84" operator="containsText" text="OK">
      <formula>NOT(ISERROR(SEARCH(("OK"),(K286))))</formula>
    </cfRule>
  </conditionalFormatting>
  <conditionalFormatting sqref="K287">
    <cfRule type="containsText" dxfId="3247" priority="85" operator="containsText" text="NG">
      <formula>NOT(ISERROR(SEARCH(("NG"),(K287))))</formula>
    </cfRule>
  </conditionalFormatting>
  <conditionalFormatting sqref="K287">
    <cfRule type="containsText" dxfId="3246" priority="86" operator="containsText" text="OK">
      <formula>NOT(ISERROR(SEARCH(("OK"),(K287))))</formula>
    </cfRule>
  </conditionalFormatting>
  <conditionalFormatting sqref="I4">
    <cfRule type="cellIs" dxfId="3245" priority="87" stopIfTrue="1" operator="equal">
      <formula>"OK"</formula>
    </cfRule>
  </conditionalFormatting>
  <conditionalFormatting sqref="I4">
    <cfRule type="cellIs" dxfId="3244" priority="88" stopIfTrue="1" operator="equal">
      <formula>"Fail"</formula>
    </cfRule>
  </conditionalFormatting>
  <conditionalFormatting sqref="I4">
    <cfRule type="cellIs" dxfId="3243" priority="89" stopIfTrue="1" operator="equal">
      <formula>"OK"</formula>
    </cfRule>
  </conditionalFormatting>
  <conditionalFormatting sqref="I4">
    <cfRule type="cellIs" dxfId="3242" priority="90" stopIfTrue="1" operator="equal">
      <formula>"Fail"</formula>
    </cfRule>
  </conditionalFormatting>
  <conditionalFormatting sqref="K105:K108">
    <cfRule type="containsText" dxfId="3241" priority="91" operator="containsText" text="NG">
      <formula>NOT(ISERROR(SEARCH(("NG"),(K105))))</formula>
    </cfRule>
  </conditionalFormatting>
  <conditionalFormatting sqref="K105:K108">
    <cfRule type="containsText" dxfId="3240" priority="92" operator="containsText" text="OK">
      <formula>NOT(ISERROR(SEARCH(("OK"),(K105))))</formula>
    </cfRule>
  </conditionalFormatting>
  <conditionalFormatting sqref="K133:K135">
    <cfRule type="containsText" dxfId="3239" priority="93" operator="containsText" text="NG">
      <formula>NOT(ISERROR(SEARCH(("NG"),(K133))))</formula>
    </cfRule>
  </conditionalFormatting>
  <conditionalFormatting sqref="K133:K135">
    <cfRule type="containsText" dxfId="3238" priority="94" operator="containsText" text="OK">
      <formula>NOT(ISERROR(SEARCH(("OK"),(K133))))</formula>
    </cfRule>
  </conditionalFormatting>
  <conditionalFormatting sqref="K49:K54">
    <cfRule type="containsText" dxfId="3237" priority="95" operator="containsText" text="NG">
      <formula>NOT(ISERROR(SEARCH(("NG"),(K49))))</formula>
    </cfRule>
  </conditionalFormatting>
  <conditionalFormatting sqref="K49:K54">
    <cfRule type="containsText" dxfId="3236" priority="96" operator="containsText" text="OK">
      <formula>NOT(ISERROR(SEARCH(("OK"),(K49))))</formula>
    </cfRule>
  </conditionalFormatting>
  <conditionalFormatting sqref="I36:I54">
    <cfRule type="cellIs" dxfId="3235" priority="97" stopIfTrue="1" operator="equal">
      <formula>"OK"</formula>
    </cfRule>
  </conditionalFormatting>
  <conditionalFormatting sqref="I36:I54">
    <cfRule type="cellIs" dxfId="3234" priority="98" stopIfTrue="1" operator="equal">
      <formula>"Fail"</formula>
    </cfRule>
  </conditionalFormatting>
  <conditionalFormatting sqref="I36:I54">
    <cfRule type="cellIs" dxfId="3233" priority="99" stopIfTrue="1" operator="equal">
      <formula>"OK"</formula>
    </cfRule>
  </conditionalFormatting>
  <conditionalFormatting sqref="I36:I54">
    <cfRule type="cellIs" dxfId="3232" priority="100" stopIfTrue="1" operator="equal">
      <formula>"Fail"</formula>
    </cfRule>
  </conditionalFormatting>
  <conditionalFormatting sqref="K36:K48">
    <cfRule type="containsText" dxfId="3231" priority="101" operator="containsText" text="NG">
      <formula>NOT(ISERROR(SEARCH(("NG"),(K36))))</formula>
    </cfRule>
  </conditionalFormatting>
  <conditionalFormatting sqref="K36:K48">
    <cfRule type="containsText" dxfId="3230" priority="102" operator="containsText" text="OK">
      <formula>NOT(ISERROR(SEARCH(("OK"),(K36))))</formula>
    </cfRule>
  </conditionalFormatting>
  <conditionalFormatting sqref="K270">
    <cfRule type="containsText" dxfId="3229" priority="103" operator="containsText" text="NG">
      <formula>NOT(ISERROR(SEARCH(("NG"),(K270))))</formula>
    </cfRule>
  </conditionalFormatting>
  <conditionalFormatting sqref="K270">
    <cfRule type="containsText" dxfId="3228" priority="104" operator="containsText" text="OK">
      <formula>NOT(ISERROR(SEARCH(("OK"),(K270))))</formula>
    </cfRule>
  </conditionalFormatting>
  <conditionalFormatting sqref="K297:K300">
    <cfRule type="containsText" dxfId="3227" priority="105" operator="containsText" text="NG">
      <formula>NOT(ISERROR(SEARCH(("NG"),(K297))))</formula>
    </cfRule>
  </conditionalFormatting>
  <conditionalFormatting sqref="K297:K300">
    <cfRule type="containsText" dxfId="3226" priority="106" operator="containsText" text="OK">
      <formula>NOT(ISERROR(SEARCH(("OK"),(K297))))</formula>
    </cfRule>
  </conditionalFormatting>
  <conditionalFormatting sqref="I297:I300">
    <cfRule type="cellIs" dxfId="3225" priority="107" stopIfTrue="1" operator="equal">
      <formula>"OK"</formula>
    </cfRule>
  </conditionalFormatting>
  <conditionalFormatting sqref="I297:I300">
    <cfRule type="cellIs" dxfId="3224" priority="108" stopIfTrue="1" operator="equal">
      <formula>"Fail"</formula>
    </cfRule>
  </conditionalFormatting>
  <conditionalFormatting sqref="I297:I300">
    <cfRule type="cellIs" dxfId="3223" priority="109" stopIfTrue="1" operator="equal">
      <formula>"OK"</formula>
    </cfRule>
  </conditionalFormatting>
  <conditionalFormatting sqref="I297:I300">
    <cfRule type="cellIs" dxfId="3222" priority="110" stopIfTrue="1" operator="equal">
      <formula>"Fail"</formula>
    </cfRule>
  </conditionalFormatting>
  <conditionalFormatting sqref="I14">
    <cfRule type="cellIs" dxfId="3221" priority="111" stopIfTrue="1" operator="equal">
      <formula>"OK"</formula>
    </cfRule>
  </conditionalFormatting>
  <conditionalFormatting sqref="I14">
    <cfRule type="cellIs" dxfId="3220" priority="112" stopIfTrue="1" operator="equal">
      <formula>"Fail"</formula>
    </cfRule>
  </conditionalFormatting>
  <conditionalFormatting sqref="I14">
    <cfRule type="cellIs" dxfId="3219" priority="113" stopIfTrue="1" operator="equal">
      <formula>"OK"</formula>
    </cfRule>
  </conditionalFormatting>
  <conditionalFormatting sqref="I14">
    <cfRule type="cellIs" dxfId="3218" priority="114" stopIfTrue="1" operator="equal">
      <formula>"Fail"</formula>
    </cfRule>
  </conditionalFormatting>
  <conditionalFormatting sqref="I17">
    <cfRule type="cellIs" dxfId="3217" priority="115" stopIfTrue="1" operator="equal">
      <formula>"OK"</formula>
    </cfRule>
  </conditionalFormatting>
  <conditionalFormatting sqref="I17">
    <cfRule type="cellIs" dxfId="3216" priority="116" stopIfTrue="1" operator="equal">
      <formula>"Fail"</formula>
    </cfRule>
  </conditionalFormatting>
  <conditionalFormatting sqref="I17">
    <cfRule type="cellIs" dxfId="3215" priority="117" stopIfTrue="1" operator="equal">
      <formula>"OK"</formula>
    </cfRule>
  </conditionalFormatting>
  <conditionalFormatting sqref="I17">
    <cfRule type="cellIs" dxfId="3214" priority="118" stopIfTrue="1" operator="equal">
      <formula>"Fail"</formula>
    </cfRule>
  </conditionalFormatting>
  <conditionalFormatting sqref="I20">
    <cfRule type="cellIs" dxfId="3213" priority="119" stopIfTrue="1" operator="equal">
      <formula>"OK"</formula>
    </cfRule>
  </conditionalFormatting>
  <conditionalFormatting sqref="I20">
    <cfRule type="cellIs" dxfId="3212" priority="120" stopIfTrue="1" operator="equal">
      <formula>"Fail"</formula>
    </cfRule>
  </conditionalFormatting>
  <conditionalFormatting sqref="I20">
    <cfRule type="cellIs" dxfId="3211" priority="121" stopIfTrue="1" operator="equal">
      <formula>"OK"</formula>
    </cfRule>
  </conditionalFormatting>
  <conditionalFormatting sqref="I20">
    <cfRule type="cellIs" dxfId="3210" priority="122" stopIfTrue="1" operator="equal">
      <formula>"Fail"</formula>
    </cfRule>
  </conditionalFormatting>
  <conditionalFormatting sqref="K317:K321">
    <cfRule type="containsText" dxfId="3209" priority="123" operator="containsText" text="NG">
      <formula>NOT(ISERROR(SEARCH(("NG"),(K317))))</formula>
    </cfRule>
  </conditionalFormatting>
  <conditionalFormatting sqref="K317:K321">
    <cfRule type="containsText" dxfId="3208" priority="124" operator="containsText" text="OK">
      <formula>NOT(ISERROR(SEARCH(("OK"),(K317))))</formula>
    </cfRule>
  </conditionalFormatting>
  <conditionalFormatting sqref="I34:I35">
    <cfRule type="cellIs" dxfId="3207" priority="125" stopIfTrue="1" operator="equal">
      <formula>"OK"</formula>
    </cfRule>
  </conditionalFormatting>
  <conditionalFormatting sqref="I34:I35">
    <cfRule type="cellIs" dxfId="3206" priority="126" stopIfTrue="1" operator="equal">
      <formula>"Fail"</formula>
    </cfRule>
  </conditionalFormatting>
  <conditionalFormatting sqref="I34:I35">
    <cfRule type="cellIs" dxfId="3205" priority="127" stopIfTrue="1" operator="equal">
      <formula>"OK"</formula>
    </cfRule>
  </conditionalFormatting>
  <conditionalFormatting sqref="I34:I35">
    <cfRule type="cellIs" dxfId="3204" priority="128" stopIfTrue="1" operator="equal">
      <formula>"Fail"</formula>
    </cfRule>
  </conditionalFormatting>
  <conditionalFormatting sqref="I22">
    <cfRule type="cellIs" dxfId="3203" priority="129" stopIfTrue="1" operator="equal">
      <formula>"OK"</formula>
    </cfRule>
  </conditionalFormatting>
  <conditionalFormatting sqref="I22">
    <cfRule type="cellIs" dxfId="3202" priority="130" stopIfTrue="1" operator="equal">
      <formula>"Fail"</formula>
    </cfRule>
  </conditionalFormatting>
  <conditionalFormatting sqref="I22">
    <cfRule type="cellIs" dxfId="3201" priority="131" stopIfTrue="1" operator="equal">
      <formula>"OK"</formula>
    </cfRule>
  </conditionalFormatting>
  <conditionalFormatting sqref="I22">
    <cfRule type="cellIs" dxfId="3200" priority="132" stopIfTrue="1" operator="equal">
      <formula>"Fail"</formula>
    </cfRule>
  </conditionalFormatting>
  <conditionalFormatting sqref="I33">
    <cfRule type="cellIs" dxfId="3199" priority="133" stopIfTrue="1" operator="equal">
      <formula>"OK"</formula>
    </cfRule>
  </conditionalFormatting>
  <conditionalFormatting sqref="I33">
    <cfRule type="cellIs" dxfId="3198" priority="134" stopIfTrue="1" operator="equal">
      <formula>"Fail"</formula>
    </cfRule>
  </conditionalFormatting>
  <conditionalFormatting sqref="I33">
    <cfRule type="cellIs" dxfId="3197" priority="135" stopIfTrue="1" operator="equal">
      <formula>"OK"</formula>
    </cfRule>
  </conditionalFormatting>
  <conditionalFormatting sqref="I33">
    <cfRule type="cellIs" dxfId="3196" priority="136" stopIfTrue="1" operator="equal">
      <formula>"Fail"</formula>
    </cfRule>
  </conditionalFormatting>
  <conditionalFormatting sqref="K55:K61">
    <cfRule type="containsText" dxfId="3195" priority="137" operator="containsText" text="NG">
      <formula>NOT(ISERROR(SEARCH(("NG"),(K55))))</formula>
    </cfRule>
  </conditionalFormatting>
  <conditionalFormatting sqref="K55:K61">
    <cfRule type="containsText" dxfId="3194" priority="138" operator="containsText" text="OK">
      <formula>NOT(ISERROR(SEARCH(("OK"),(K55))))</formula>
    </cfRule>
  </conditionalFormatting>
  <conditionalFormatting sqref="I55:I58 I60:I61">
    <cfRule type="cellIs" dxfId="3193" priority="139" stopIfTrue="1" operator="equal">
      <formula>"OK"</formula>
    </cfRule>
  </conditionalFormatting>
  <conditionalFormatting sqref="I55:I58 I60:I61">
    <cfRule type="cellIs" dxfId="3192" priority="140" stopIfTrue="1" operator="equal">
      <formula>"Fail"</formula>
    </cfRule>
  </conditionalFormatting>
  <conditionalFormatting sqref="I55:I58 I60:I61">
    <cfRule type="cellIs" dxfId="3191" priority="141" stopIfTrue="1" operator="equal">
      <formula>"OK"</formula>
    </cfRule>
  </conditionalFormatting>
  <conditionalFormatting sqref="I55:I58 I60:I61">
    <cfRule type="cellIs" dxfId="3190" priority="142" stopIfTrue="1" operator="equal">
      <formula>"Fail"</formula>
    </cfRule>
  </conditionalFormatting>
  <conditionalFormatting sqref="I322">
    <cfRule type="cellIs" dxfId="3189" priority="143" stopIfTrue="1" operator="equal">
      <formula>"OK"</formula>
    </cfRule>
  </conditionalFormatting>
  <conditionalFormatting sqref="I322">
    <cfRule type="cellIs" dxfId="3188" priority="144" stopIfTrue="1" operator="equal">
      <formula>"Fail"</formula>
    </cfRule>
  </conditionalFormatting>
  <conditionalFormatting sqref="I323">
    <cfRule type="cellIs" dxfId="3187" priority="145" stopIfTrue="1" operator="equal">
      <formula>"OK"</formula>
    </cfRule>
  </conditionalFormatting>
  <conditionalFormatting sqref="I323">
    <cfRule type="cellIs" dxfId="3186" priority="146" stopIfTrue="1" operator="equal">
      <formula>"Fail"</formula>
    </cfRule>
  </conditionalFormatting>
  <conditionalFormatting sqref="I328:I329">
    <cfRule type="cellIs" dxfId="3185" priority="147" stopIfTrue="1" operator="equal">
      <formula>"OK"</formula>
    </cfRule>
  </conditionalFormatting>
  <conditionalFormatting sqref="I328:I329">
    <cfRule type="cellIs" dxfId="3184" priority="148" stopIfTrue="1" operator="equal">
      <formula>"Fail"</formula>
    </cfRule>
  </conditionalFormatting>
  <conditionalFormatting sqref="I328:I329">
    <cfRule type="cellIs" dxfId="3183" priority="149" stopIfTrue="1" operator="equal">
      <formula>"OK"</formula>
    </cfRule>
  </conditionalFormatting>
  <conditionalFormatting sqref="I328:I329">
    <cfRule type="cellIs" dxfId="3182" priority="150" stopIfTrue="1" operator="equal">
      <formula>"Fail"</formula>
    </cfRule>
  </conditionalFormatting>
  <conditionalFormatting sqref="I330">
    <cfRule type="cellIs" dxfId="3181" priority="151" stopIfTrue="1" operator="equal">
      <formula>"OK"</formula>
    </cfRule>
  </conditionalFormatting>
  <conditionalFormatting sqref="I330">
    <cfRule type="cellIs" dxfId="3180" priority="152" stopIfTrue="1" operator="equal">
      <formula>"Fail"</formula>
    </cfRule>
  </conditionalFormatting>
  <conditionalFormatting sqref="I330">
    <cfRule type="cellIs" dxfId="3179" priority="153" stopIfTrue="1" operator="equal">
      <formula>"OK"</formula>
    </cfRule>
  </conditionalFormatting>
  <conditionalFormatting sqref="I330">
    <cfRule type="cellIs" dxfId="3178" priority="154" stopIfTrue="1" operator="equal">
      <formula>"Fail"</formula>
    </cfRule>
  </conditionalFormatting>
  <dataValidations count="2">
    <dataValidation type="list" allowBlank="1" showErrorMessage="1" sqref="O5 O88:O91 O105:O108 O132:O133 O137:O138 O141:O142 O145 O148:O153 O160 O163:O164 O185:O188">
      <formula1>"필수,중요,선택"</formula1>
    </dataValidation>
    <dataValidation type="list" allowBlank="1" showErrorMessage="1" sqref="L1:L8 L10:L11 L13 L15 L18 L21:L26 L29:L30 L32 L34:L36 L49:L62 L66 L72:L74 L83 L85:L86 L88 L90 L92:L103 L105 L107 L109:L137 L139:L141 L143:L144 L148:L165 L167 L169 L171 L173 L175 L179 L181 L185 L187:L189 L195 L197:L200 L202:L206 L212 L214:L223 L229:L233 L235 L237 L239 L241 L243 L245:L255 L257 L261:L268 L270 L272 L274 L278:L300 L301:M303 L304 L308 L312:M313 L314:L315 L317 L319 J4:J330 L322:L1000">
      <formula1>"Pass,Fail,NA"</formula1>
    </dataValidation>
  </dataValidation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I1000"/>
  <sheetViews>
    <sheetView workbookViewId="0">
      <pane xSplit="5" ySplit="3" topLeftCell="F570" activePane="bottomRight" state="frozen"/>
      <selection pane="topRight" activeCell="F1" sqref="F1"/>
      <selection pane="bottomLeft" activeCell="A4" sqref="A4"/>
      <selection pane="bottomRight" activeCell="D590" sqref="D590"/>
    </sheetView>
  </sheetViews>
  <sheetFormatPr defaultColWidth="14.42578125" defaultRowHeight="15" customHeight="1"/>
  <cols>
    <col min="1" max="1" width="9.28515625" customWidth="1"/>
    <col min="2" max="2" width="26.42578125" customWidth="1"/>
    <col min="3" max="3" width="27.140625" customWidth="1"/>
    <col min="4" max="4" width="55.140625" customWidth="1"/>
    <col min="5" max="5" width="77.140625" customWidth="1"/>
    <col min="6" max="6" width="47" customWidth="1"/>
    <col min="7" max="7" width="9" customWidth="1"/>
    <col min="8" max="8" width="83" customWidth="1"/>
    <col min="9" max="9" width="86" customWidth="1"/>
    <col min="10" max="10" width="9" customWidth="1"/>
    <col min="11" max="11" width="15.28515625" customWidth="1"/>
    <col min="12" max="12" width="9.28515625" customWidth="1"/>
    <col min="13" max="14" width="9" customWidth="1"/>
    <col min="15" max="17" width="20.140625" customWidth="1"/>
    <col min="18" max="18" width="25" customWidth="1"/>
    <col min="19" max="19" width="15.7109375" customWidth="1"/>
    <col min="20" max="35" width="9" customWidth="1"/>
  </cols>
  <sheetData>
    <row r="1" spans="1:35" ht="39.75" customHeight="1">
      <c r="A1" s="64" t="str">
        <f t="array" ref="A1">"BAT_"&amp;TEXT(MAX(IFERROR(--MID($A$2:$A$5031,5,3),0)),"000")</f>
        <v>BAT_257</v>
      </c>
      <c r="B1" s="64"/>
      <c r="C1" s="64"/>
      <c r="D1" s="66" t="s">
        <v>331</v>
      </c>
      <c r="E1" s="66" t="s">
        <v>331</v>
      </c>
      <c r="F1" s="67" t="s">
        <v>331</v>
      </c>
      <c r="G1" s="4"/>
      <c r="H1" s="67" t="s">
        <v>331</v>
      </c>
      <c r="I1" s="67" t="s">
        <v>331</v>
      </c>
      <c r="J1" s="4"/>
      <c r="K1" s="4"/>
      <c r="L1" s="64"/>
      <c r="M1" s="64"/>
      <c r="N1" s="1"/>
      <c r="O1" s="64"/>
      <c r="P1" s="64"/>
      <c r="Q1" s="64"/>
      <c r="R1" s="64"/>
      <c r="S1" s="64"/>
    </row>
    <row r="2" spans="1:35"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3469</v>
      </c>
      <c r="T2" s="71"/>
      <c r="U2" s="71"/>
      <c r="V2" s="71"/>
      <c r="W2" s="71"/>
      <c r="X2" s="71"/>
      <c r="Y2" s="71"/>
      <c r="Z2" s="71"/>
      <c r="AA2" s="71"/>
      <c r="AB2" s="71"/>
      <c r="AC2" s="71"/>
      <c r="AD2" s="71"/>
      <c r="AE2" s="71"/>
      <c r="AF2" s="71"/>
      <c r="AG2" s="71"/>
      <c r="AH2" s="71"/>
      <c r="AI2" s="71"/>
    </row>
    <row r="3" spans="1:35" ht="16.5" customHeight="1">
      <c r="A3" s="132" t="s">
        <v>3474</v>
      </c>
      <c r="B3" s="138"/>
      <c r="C3" s="138"/>
      <c r="D3" s="146"/>
      <c r="E3" s="147"/>
      <c r="F3" s="203"/>
      <c r="G3" s="138"/>
      <c r="H3" s="146"/>
      <c r="I3" s="148"/>
      <c r="J3" s="138"/>
      <c r="K3" s="138"/>
      <c r="L3" s="132"/>
      <c r="M3" s="148"/>
      <c r="N3" s="1"/>
      <c r="O3" s="138"/>
      <c r="P3" s="138"/>
      <c r="Q3" s="138"/>
      <c r="R3" s="138"/>
      <c r="S3" s="138"/>
    </row>
    <row r="4" spans="1:35" ht="181.5" customHeight="1">
      <c r="A4" s="730" t="s">
        <v>3486</v>
      </c>
      <c r="B4" s="761" t="s">
        <v>3487</v>
      </c>
      <c r="C4" s="761" t="s">
        <v>20860</v>
      </c>
      <c r="D4" s="762" t="s">
        <v>3489</v>
      </c>
      <c r="E4" s="762" t="s">
        <v>3490</v>
      </c>
      <c r="F4" s="762" t="s">
        <v>2854</v>
      </c>
      <c r="G4" s="616">
        <v>1</v>
      </c>
      <c r="H4" s="617" t="s">
        <v>3493</v>
      </c>
      <c r="I4" s="618" t="s">
        <v>3495</v>
      </c>
      <c r="J4" s="83"/>
      <c r="K4" s="104"/>
      <c r="L4" s="748"/>
      <c r="M4" s="205"/>
      <c r="N4" s="206"/>
      <c r="O4" s="111" t="s">
        <v>379</v>
      </c>
      <c r="P4" s="86" t="s">
        <v>380</v>
      </c>
      <c r="Q4" s="86" t="s">
        <v>380</v>
      </c>
      <c r="R4" s="83" t="s">
        <v>79</v>
      </c>
      <c r="S4" s="86"/>
      <c r="T4" s="118"/>
      <c r="U4" s="118"/>
      <c r="V4" s="118"/>
      <c r="W4" s="118"/>
      <c r="X4" s="118"/>
      <c r="Y4" s="118"/>
      <c r="Z4" s="118"/>
      <c r="AA4" s="118"/>
      <c r="AB4" s="118"/>
      <c r="AC4" s="118"/>
      <c r="AD4" s="118"/>
      <c r="AE4" s="118"/>
      <c r="AF4" s="118"/>
      <c r="AG4" s="118"/>
      <c r="AH4" s="118"/>
      <c r="AI4" s="118"/>
    </row>
    <row r="5" spans="1:35" ht="16.5" customHeight="1">
      <c r="A5" s="731"/>
      <c r="B5" s="731"/>
      <c r="C5" s="731"/>
      <c r="D5" s="731"/>
      <c r="E5" s="731"/>
      <c r="F5" s="731"/>
      <c r="G5" s="616">
        <v>2</v>
      </c>
      <c r="H5" s="617" t="s">
        <v>3507</v>
      </c>
      <c r="I5" s="618" t="s">
        <v>3510</v>
      </c>
      <c r="J5" s="83"/>
      <c r="K5" s="104"/>
      <c r="L5" s="665"/>
      <c r="M5" s="207"/>
      <c r="N5" s="208"/>
      <c r="O5" s="86" t="s">
        <v>380</v>
      </c>
      <c r="P5" s="86" t="s">
        <v>380</v>
      </c>
      <c r="Q5" s="86" t="s">
        <v>380</v>
      </c>
      <c r="R5" s="83" t="s">
        <v>79</v>
      </c>
      <c r="S5" s="86"/>
      <c r="T5" s="118"/>
      <c r="U5" s="118"/>
      <c r="V5" s="118"/>
      <c r="W5" s="118"/>
      <c r="X5" s="118"/>
      <c r="Y5" s="118"/>
      <c r="Z5" s="118"/>
      <c r="AA5" s="118"/>
      <c r="AB5" s="118"/>
      <c r="AC5" s="118"/>
      <c r="AD5" s="118"/>
      <c r="AE5" s="118"/>
      <c r="AF5" s="118"/>
      <c r="AG5" s="118"/>
      <c r="AH5" s="118"/>
      <c r="AI5" s="118"/>
    </row>
    <row r="6" spans="1:35" ht="16.5" customHeight="1">
      <c r="A6" s="731"/>
      <c r="B6" s="731"/>
      <c r="C6" s="731"/>
      <c r="D6" s="731"/>
      <c r="E6" s="731"/>
      <c r="F6" s="731"/>
      <c r="G6" s="616">
        <v>3</v>
      </c>
      <c r="H6" s="617" t="s">
        <v>3519</v>
      </c>
      <c r="I6" s="618" t="s">
        <v>3495</v>
      </c>
      <c r="J6" s="83"/>
      <c r="K6" s="104"/>
      <c r="L6" s="665"/>
      <c r="M6" s="207"/>
      <c r="N6" s="208"/>
      <c r="O6" s="86" t="s">
        <v>380</v>
      </c>
      <c r="P6" s="86" t="s">
        <v>380</v>
      </c>
      <c r="Q6" s="86" t="s">
        <v>380</v>
      </c>
      <c r="R6" s="83" t="s">
        <v>79</v>
      </c>
      <c r="S6" s="86"/>
      <c r="T6" s="118"/>
      <c r="U6" s="118"/>
      <c r="V6" s="118"/>
      <c r="W6" s="118"/>
      <c r="X6" s="118"/>
      <c r="Y6" s="118"/>
      <c r="Z6" s="118"/>
      <c r="AA6" s="118"/>
      <c r="AB6" s="118"/>
      <c r="AC6" s="118"/>
      <c r="AD6" s="118"/>
      <c r="AE6" s="118"/>
      <c r="AF6" s="118"/>
      <c r="AG6" s="118"/>
      <c r="AH6" s="118"/>
      <c r="AI6" s="118"/>
    </row>
    <row r="7" spans="1:35" ht="16.5" customHeight="1">
      <c r="A7" s="731"/>
      <c r="B7" s="764"/>
      <c r="C7" s="764"/>
      <c r="D7" s="731"/>
      <c r="E7" s="732"/>
      <c r="F7" s="732"/>
      <c r="G7" s="616">
        <v>4</v>
      </c>
      <c r="H7" s="617" t="s">
        <v>3528</v>
      </c>
      <c r="I7" s="618" t="s">
        <v>3495</v>
      </c>
      <c r="J7" s="83"/>
      <c r="K7" s="104"/>
      <c r="L7" s="750"/>
      <c r="M7" s="207"/>
      <c r="N7" s="208"/>
      <c r="O7" s="86" t="s">
        <v>380</v>
      </c>
      <c r="P7" s="86" t="s">
        <v>380</v>
      </c>
      <c r="Q7" s="86" t="s">
        <v>380</v>
      </c>
      <c r="R7" s="83" t="s">
        <v>79</v>
      </c>
      <c r="S7" s="86"/>
      <c r="T7" s="118"/>
      <c r="U7" s="118"/>
      <c r="V7" s="118"/>
      <c r="W7" s="118"/>
      <c r="X7" s="118"/>
      <c r="Y7" s="118"/>
      <c r="Z7" s="118"/>
      <c r="AA7" s="118"/>
      <c r="AB7" s="118"/>
      <c r="AC7" s="118"/>
      <c r="AD7" s="118"/>
      <c r="AE7" s="118"/>
      <c r="AF7" s="118"/>
      <c r="AG7" s="118"/>
      <c r="AH7" s="118"/>
      <c r="AI7" s="118"/>
    </row>
    <row r="8" spans="1:35" ht="109.5" customHeight="1">
      <c r="A8" s="608" t="s">
        <v>3534</v>
      </c>
      <c r="B8" s="616" t="s">
        <v>3487</v>
      </c>
      <c r="C8" s="616" t="s">
        <v>3538</v>
      </c>
      <c r="D8" s="618" t="s">
        <v>3541</v>
      </c>
      <c r="E8" s="619" t="s">
        <v>3544</v>
      </c>
      <c r="F8" s="618" t="s">
        <v>2854</v>
      </c>
      <c r="G8" s="616">
        <v>1</v>
      </c>
      <c r="H8" s="617" t="s">
        <v>3545</v>
      </c>
      <c r="I8" s="618" t="s">
        <v>3546</v>
      </c>
      <c r="J8" s="83"/>
      <c r="K8" s="104"/>
      <c r="L8" s="83"/>
      <c r="M8" s="207"/>
      <c r="N8" s="208"/>
      <c r="O8" s="111" t="s">
        <v>379</v>
      </c>
      <c r="P8" s="86" t="s">
        <v>380</v>
      </c>
      <c r="Q8" s="86" t="s">
        <v>380</v>
      </c>
      <c r="R8" s="83" t="s">
        <v>79</v>
      </c>
      <c r="S8" s="86"/>
      <c r="T8" s="118"/>
      <c r="U8" s="118"/>
      <c r="V8" s="118"/>
      <c r="W8" s="118"/>
      <c r="X8" s="118"/>
      <c r="Y8" s="118"/>
      <c r="Z8" s="118"/>
      <c r="AA8" s="118"/>
      <c r="AB8" s="118"/>
      <c r="AC8" s="118"/>
      <c r="AD8" s="118"/>
      <c r="AE8" s="118"/>
      <c r="AF8" s="118"/>
      <c r="AG8" s="118"/>
      <c r="AH8" s="118"/>
      <c r="AI8" s="118"/>
    </row>
    <row r="9" spans="1:35" ht="181.5" customHeight="1">
      <c r="A9" s="730" t="s">
        <v>3558</v>
      </c>
      <c r="B9" s="761" t="s">
        <v>3487</v>
      </c>
      <c r="C9" s="761" t="s">
        <v>20860</v>
      </c>
      <c r="D9" s="762" t="s">
        <v>3564</v>
      </c>
      <c r="E9" s="762" t="s">
        <v>3490</v>
      </c>
      <c r="F9" s="762" t="s">
        <v>2854</v>
      </c>
      <c r="G9" s="616">
        <v>1</v>
      </c>
      <c r="H9" s="617" t="s">
        <v>3493</v>
      </c>
      <c r="I9" s="618" t="s">
        <v>3495</v>
      </c>
      <c r="J9" s="83"/>
      <c r="K9" s="104"/>
      <c r="L9" s="748"/>
      <c r="M9" s="205"/>
      <c r="N9" s="206"/>
      <c r="O9" s="111" t="s">
        <v>379</v>
      </c>
      <c r="P9" s="86" t="s">
        <v>380</v>
      </c>
      <c r="Q9" s="86" t="s">
        <v>380</v>
      </c>
      <c r="R9" s="83" t="s">
        <v>79</v>
      </c>
      <c r="S9" s="86"/>
      <c r="T9" s="118"/>
      <c r="U9" s="118"/>
      <c r="V9" s="118"/>
      <c r="W9" s="118"/>
      <c r="X9" s="118"/>
      <c r="Y9" s="118"/>
      <c r="Z9" s="118"/>
      <c r="AA9" s="118"/>
      <c r="AB9" s="118"/>
      <c r="AC9" s="118"/>
      <c r="AD9" s="118"/>
      <c r="AE9" s="118"/>
      <c r="AF9" s="118"/>
      <c r="AG9" s="118"/>
      <c r="AH9" s="118"/>
      <c r="AI9" s="118"/>
    </row>
    <row r="10" spans="1:35" ht="16.5" customHeight="1">
      <c r="A10" s="731"/>
      <c r="B10" s="731"/>
      <c r="C10" s="731"/>
      <c r="D10" s="731"/>
      <c r="E10" s="731"/>
      <c r="F10" s="731"/>
      <c r="G10" s="616">
        <v>2</v>
      </c>
      <c r="H10" s="617" t="s">
        <v>3507</v>
      </c>
      <c r="I10" s="618" t="s">
        <v>3581</v>
      </c>
      <c r="J10" s="83"/>
      <c r="K10" s="104"/>
      <c r="L10" s="665"/>
      <c r="M10" s="207"/>
      <c r="N10" s="208"/>
      <c r="O10" s="86" t="s">
        <v>380</v>
      </c>
      <c r="P10" s="86" t="s">
        <v>380</v>
      </c>
      <c r="Q10" s="86" t="s">
        <v>380</v>
      </c>
      <c r="R10" s="83" t="s">
        <v>79</v>
      </c>
      <c r="S10" s="86"/>
      <c r="T10" s="118"/>
      <c r="U10" s="118"/>
      <c r="V10" s="118"/>
      <c r="W10" s="118"/>
      <c r="X10" s="118"/>
      <c r="Y10" s="118"/>
      <c r="Z10" s="118"/>
      <c r="AA10" s="118"/>
      <c r="AB10" s="118"/>
      <c r="AC10" s="118"/>
      <c r="AD10" s="118"/>
      <c r="AE10" s="118"/>
      <c r="AF10" s="118"/>
      <c r="AG10" s="118"/>
      <c r="AH10" s="118"/>
      <c r="AI10" s="118"/>
    </row>
    <row r="11" spans="1:35" ht="16.5" customHeight="1">
      <c r="A11" s="731"/>
      <c r="B11" s="731"/>
      <c r="C11" s="731"/>
      <c r="D11" s="731"/>
      <c r="E11" s="731"/>
      <c r="F11" s="731"/>
      <c r="G11" s="616">
        <v>3</v>
      </c>
      <c r="H11" s="617" t="s">
        <v>3519</v>
      </c>
      <c r="I11" s="618" t="s">
        <v>3581</v>
      </c>
      <c r="J11" s="83"/>
      <c r="K11" s="104"/>
      <c r="L11" s="665"/>
      <c r="M11" s="207"/>
      <c r="N11" s="208"/>
      <c r="O11" s="86" t="s">
        <v>380</v>
      </c>
      <c r="P11" s="86" t="s">
        <v>380</v>
      </c>
      <c r="Q11" s="86" t="s">
        <v>380</v>
      </c>
      <c r="R11" s="83" t="s">
        <v>79</v>
      </c>
      <c r="S11" s="86"/>
      <c r="T11" s="118"/>
      <c r="U11" s="118"/>
      <c r="V11" s="118"/>
      <c r="W11" s="118"/>
      <c r="X11" s="118"/>
      <c r="Y11" s="118"/>
      <c r="Z11" s="118"/>
      <c r="AA11" s="118"/>
      <c r="AB11" s="118"/>
      <c r="AC11" s="118"/>
      <c r="AD11" s="118"/>
      <c r="AE11" s="118"/>
      <c r="AF11" s="118"/>
      <c r="AG11" s="118"/>
      <c r="AH11" s="118"/>
      <c r="AI11" s="118"/>
    </row>
    <row r="12" spans="1:35" ht="27" customHeight="1">
      <c r="A12" s="731"/>
      <c r="B12" s="731"/>
      <c r="C12" s="731"/>
      <c r="D12" s="731"/>
      <c r="E12" s="731"/>
      <c r="F12" s="731"/>
      <c r="G12" s="761">
        <v>4</v>
      </c>
      <c r="H12" s="762" t="s">
        <v>3528</v>
      </c>
      <c r="I12" s="762" t="s">
        <v>3581</v>
      </c>
      <c r="J12" s="748"/>
      <c r="K12" s="104"/>
      <c r="L12" s="665"/>
      <c r="M12" s="207"/>
      <c r="N12" s="208"/>
      <c r="O12" s="86" t="s">
        <v>380</v>
      </c>
      <c r="P12" s="86" t="s">
        <v>380</v>
      </c>
      <c r="Q12" s="86" t="s">
        <v>380</v>
      </c>
      <c r="R12" s="83" t="s">
        <v>79</v>
      </c>
      <c r="S12" s="86"/>
      <c r="T12" s="118"/>
      <c r="U12" s="118"/>
      <c r="V12" s="118"/>
      <c r="W12" s="118"/>
      <c r="X12" s="118"/>
      <c r="Y12" s="118"/>
      <c r="Z12" s="118"/>
      <c r="AA12" s="118"/>
      <c r="AB12" s="118"/>
      <c r="AC12" s="118"/>
      <c r="AD12" s="118"/>
      <c r="AE12" s="118"/>
      <c r="AF12" s="118"/>
      <c r="AG12" s="118"/>
      <c r="AH12" s="118"/>
      <c r="AI12" s="118"/>
    </row>
    <row r="13" spans="1:35" ht="33" customHeight="1">
      <c r="A13" s="732"/>
      <c r="B13" s="732"/>
      <c r="C13" s="732"/>
      <c r="D13" s="732"/>
      <c r="E13" s="732"/>
      <c r="F13" s="732"/>
      <c r="G13" s="732"/>
      <c r="H13" s="732"/>
      <c r="I13" s="732"/>
      <c r="J13" s="666"/>
      <c r="K13" s="104"/>
      <c r="L13" s="666"/>
      <c r="M13" s="207"/>
      <c r="N13" s="208"/>
      <c r="O13" s="111" t="s">
        <v>379</v>
      </c>
      <c r="P13" s="86" t="s">
        <v>380</v>
      </c>
      <c r="Q13" s="86" t="s">
        <v>380</v>
      </c>
      <c r="R13" s="83" t="s">
        <v>79</v>
      </c>
      <c r="S13" s="86"/>
      <c r="T13" s="118"/>
      <c r="U13" s="118"/>
      <c r="V13" s="118"/>
      <c r="W13" s="118"/>
      <c r="X13" s="118"/>
      <c r="Y13" s="118"/>
      <c r="Z13" s="118"/>
      <c r="AA13" s="118"/>
      <c r="AB13" s="118"/>
      <c r="AC13" s="118"/>
      <c r="AD13" s="118"/>
      <c r="AE13" s="118"/>
      <c r="AF13" s="118"/>
      <c r="AG13" s="118"/>
      <c r="AH13" s="118"/>
      <c r="AI13" s="118"/>
    </row>
    <row r="14" spans="1:35" ht="52.5" customHeight="1">
      <c r="A14" s="730" t="s">
        <v>3622</v>
      </c>
      <c r="B14" s="730" t="s">
        <v>3487</v>
      </c>
      <c r="C14" s="730" t="s">
        <v>3625</v>
      </c>
      <c r="D14" s="733" t="s">
        <v>3626</v>
      </c>
      <c r="E14" s="733" t="s">
        <v>3627</v>
      </c>
      <c r="F14" s="762" t="s">
        <v>2854</v>
      </c>
      <c r="G14" s="616">
        <v>1</v>
      </c>
      <c r="H14" s="618" t="s">
        <v>3633</v>
      </c>
      <c r="I14" s="618" t="s">
        <v>3635</v>
      </c>
      <c r="J14" s="83"/>
      <c r="K14" s="104"/>
      <c r="L14" s="748"/>
      <c r="M14" s="207"/>
      <c r="N14" s="208"/>
      <c r="O14" s="111" t="s">
        <v>379</v>
      </c>
      <c r="P14" s="86" t="s">
        <v>380</v>
      </c>
      <c r="Q14" s="86" t="s">
        <v>3639</v>
      </c>
      <c r="R14" s="83" t="s">
        <v>79</v>
      </c>
      <c r="S14" s="86"/>
      <c r="T14" s="118"/>
      <c r="U14" s="118"/>
      <c r="V14" s="118"/>
      <c r="W14" s="118"/>
      <c r="X14" s="118"/>
      <c r="Y14" s="118"/>
      <c r="Z14" s="118"/>
      <c r="AA14" s="118"/>
      <c r="AB14" s="118"/>
      <c r="AC14" s="118"/>
      <c r="AD14" s="118"/>
      <c r="AE14" s="118"/>
      <c r="AF14" s="118"/>
      <c r="AG14" s="118"/>
      <c r="AH14" s="118"/>
      <c r="AI14" s="118"/>
    </row>
    <row r="15" spans="1:35" ht="52.5" customHeight="1">
      <c r="A15" s="731"/>
      <c r="B15" s="731"/>
      <c r="C15" s="731"/>
      <c r="D15" s="732"/>
      <c r="E15" s="731"/>
      <c r="F15" s="764"/>
      <c r="G15" s="625">
        <v>2</v>
      </c>
      <c r="H15" s="623" t="s">
        <v>3640</v>
      </c>
      <c r="I15" s="623" t="s">
        <v>3643</v>
      </c>
      <c r="J15" s="143"/>
      <c r="K15" s="104"/>
      <c r="L15" s="750"/>
      <c r="M15" s="207"/>
      <c r="N15" s="208"/>
      <c r="O15" s="86" t="s">
        <v>380</v>
      </c>
      <c r="P15" s="86" t="s">
        <v>380</v>
      </c>
      <c r="Q15" s="86" t="s">
        <v>3650</v>
      </c>
      <c r="R15" s="111" t="s">
        <v>81</v>
      </c>
      <c r="S15" s="86"/>
      <c r="T15" s="215"/>
      <c r="U15" s="118"/>
      <c r="V15" s="118"/>
      <c r="W15" s="118"/>
      <c r="X15" s="118"/>
      <c r="Y15" s="118"/>
      <c r="Z15" s="118"/>
      <c r="AA15" s="118"/>
      <c r="AB15" s="118"/>
      <c r="AC15" s="118"/>
      <c r="AD15" s="118"/>
      <c r="AE15" s="118"/>
      <c r="AF15" s="118"/>
      <c r="AG15" s="118"/>
      <c r="AH15" s="118"/>
      <c r="AI15" s="118"/>
    </row>
    <row r="16" spans="1:35" ht="58.5" customHeight="1">
      <c r="A16" s="730" t="s">
        <v>3651</v>
      </c>
      <c r="B16" s="730" t="s">
        <v>3487</v>
      </c>
      <c r="C16" s="730" t="s">
        <v>3625</v>
      </c>
      <c r="D16" s="733" t="s">
        <v>3626</v>
      </c>
      <c r="E16" s="733" t="s">
        <v>3657</v>
      </c>
      <c r="F16" s="766" t="s">
        <v>2854</v>
      </c>
      <c r="G16" s="625">
        <v>1</v>
      </c>
      <c r="H16" s="623" t="s">
        <v>3633</v>
      </c>
      <c r="I16" s="614" t="s">
        <v>3635</v>
      </c>
      <c r="J16" s="143"/>
      <c r="K16" s="104"/>
      <c r="L16" s="748"/>
      <c r="M16" s="207"/>
      <c r="N16" s="208"/>
      <c r="O16" s="111" t="s">
        <v>379</v>
      </c>
      <c r="P16" s="86" t="s">
        <v>380</v>
      </c>
      <c r="Q16" s="86" t="s">
        <v>3639</v>
      </c>
      <c r="R16" s="111" t="s">
        <v>95</v>
      </c>
      <c r="S16" s="86"/>
      <c r="T16" s="215"/>
      <c r="U16" s="118"/>
      <c r="V16" s="118"/>
      <c r="W16" s="118"/>
      <c r="X16" s="118"/>
      <c r="Y16" s="118"/>
      <c r="Z16" s="118"/>
      <c r="AA16" s="118"/>
      <c r="AB16" s="118"/>
      <c r="AC16" s="118"/>
      <c r="AD16" s="118"/>
      <c r="AE16" s="118"/>
      <c r="AF16" s="118"/>
      <c r="AG16" s="118"/>
      <c r="AH16" s="118"/>
      <c r="AI16" s="118"/>
    </row>
    <row r="17" spans="1:35" ht="58.5" customHeight="1">
      <c r="A17" s="731"/>
      <c r="B17" s="731"/>
      <c r="C17" s="731"/>
      <c r="D17" s="731"/>
      <c r="E17" s="731"/>
      <c r="F17" s="764"/>
      <c r="G17" s="625">
        <v>2</v>
      </c>
      <c r="H17" s="623" t="s">
        <v>3640</v>
      </c>
      <c r="I17" s="623" t="s">
        <v>3635</v>
      </c>
      <c r="J17" s="143"/>
      <c r="K17" s="104"/>
      <c r="L17" s="750"/>
      <c r="M17" s="207"/>
      <c r="N17" s="208"/>
      <c r="O17" s="86" t="s">
        <v>380</v>
      </c>
      <c r="P17" s="86" t="s">
        <v>380</v>
      </c>
      <c r="Q17" s="86" t="s">
        <v>3650</v>
      </c>
      <c r="R17" s="111" t="s">
        <v>95</v>
      </c>
      <c r="S17" s="86"/>
      <c r="T17" s="118"/>
      <c r="U17" s="118"/>
      <c r="V17" s="118"/>
      <c r="W17" s="118"/>
      <c r="X17" s="118"/>
      <c r="Y17" s="118"/>
      <c r="Z17" s="118"/>
      <c r="AA17" s="118"/>
      <c r="AB17" s="118"/>
      <c r="AC17" s="118"/>
      <c r="AD17" s="118"/>
      <c r="AE17" s="118"/>
      <c r="AF17" s="118"/>
      <c r="AG17" s="118"/>
      <c r="AH17" s="118"/>
      <c r="AI17" s="118"/>
    </row>
    <row r="18" spans="1:35" ht="16.5" customHeight="1">
      <c r="A18" s="615" t="s">
        <v>3679</v>
      </c>
      <c r="B18" s="615" t="s">
        <v>3487</v>
      </c>
      <c r="C18" s="615" t="s">
        <v>3625</v>
      </c>
      <c r="D18" s="610" t="s">
        <v>3626</v>
      </c>
      <c r="E18" s="610" t="s">
        <v>3681</v>
      </c>
      <c r="F18" s="661" t="s">
        <v>2854</v>
      </c>
      <c r="G18" s="625">
        <v>1</v>
      </c>
      <c r="H18" s="623" t="s">
        <v>3683</v>
      </c>
      <c r="I18" s="623" t="s">
        <v>3684</v>
      </c>
      <c r="J18" s="143"/>
      <c r="K18" s="104"/>
      <c r="L18" s="143"/>
      <c r="M18" s="207"/>
      <c r="N18" s="208"/>
      <c r="O18" s="111" t="s">
        <v>379</v>
      </c>
      <c r="P18" s="86" t="s">
        <v>380</v>
      </c>
      <c r="Q18" s="86" t="s">
        <v>3691</v>
      </c>
      <c r="R18" s="86" t="s">
        <v>107</v>
      </c>
      <c r="S18" s="86"/>
      <c r="T18" s="118"/>
      <c r="U18" s="118"/>
      <c r="V18" s="118"/>
      <c r="W18" s="118"/>
      <c r="X18" s="118"/>
      <c r="Y18" s="118"/>
      <c r="Z18" s="118"/>
      <c r="AA18" s="118"/>
      <c r="AB18" s="118"/>
      <c r="AC18" s="118"/>
      <c r="AD18" s="118"/>
      <c r="AE18" s="118"/>
      <c r="AF18" s="118"/>
      <c r="AG18" s="118"/>
      <c r="AH18" s="118"/>
      <c r="AI18" s="118"/>
    </row>
    <row r="19" spans="1:35" ht="16.5" customHeight="1">
      <c r="A19" s="608" t="s">
        <v>3696</v>
      </c>
      <c r="B19" s="608" t="s">
        <v>3487</v>
      </c>
      <c r="C19" s="608" t="s">
        <v>3625</v>
      </c>
      <c r="D19" s="612" t="s">
        <v>3698</v>
      </c>
      <c r="E19" s="612" t="s">
        <v>385</v>
      </c>
      <c r="F19" s="612" t="s">
        <v>3702</v>
      </c>
      <c r="G19" s="608">
        <v>1</v>
      </c>
      <c r="H19" s="612" t="s">
        <v>3705</v>
      </c>
      <c r="I19" s="612" t="s">
        <v>3706</v>
      </c>
      <c r="J19" s="83"/>
      <c r="K19" s="104"/>
      <c r="L19" s="83"/>
      <c r="M19" s="207"/>
      <c r="N19" s="208"/>
      <c r="O19" s="86" t="s">
        <v>380</v>
      </c>
      <c r="P19" s="86" t="s">
        <v>380</v>
      </c>
      <c r="Q19" s="86" t="s">
        <v>380</v>
      </c>
      <c r="R19" s="83" t="s">
        <v>79</v>
      </c>
      <c r="S19" s="86"/>
      <c r="T19" s="118"/>
      <c r="U19" s="118"/>
      <c r="V19" s="118"/>
      <c r="W19" s="118"/>
      <c r="X19" s="118"/>
      <c r="Y19" s="118"/>
      <c r="Z19" s="118"/>
      <c r="AA19" s="118"/>
      <c r="AB19" s="118"/>
      <c r="AC19" s="118"/>
      <c r="AD19" s="118"/>
      <c r="AE19" s="118"/>
      <c r="AF19" s="118"/>
      <c r="AG19" s="118"/>
      <c r="AH19" s="118"/>
      <c r="AI19" s="118"/>
    </row>
    <row r="20" spans="1:35" ht="16.5" customHeight="1">
      <c r="A20" s="608" t="s">
        <v>3714</v>
      </c>
      <c r="B20" s="608" t="s">
        <v>3487</v>
      </c>
      <c r="C20" s="608" t="s">
        <v>3625</v>
      </c>
      <c r="D20" s="612" t="s">
        <v>3698</v>
      </c>
      <c r="E20" s="612" t="s">
        <v>389</v>
      </c>
      <c r="F20" s="612" t="s">
        <v>2854</v>
      </c>
      <c r="G20" s="608">
        <v>1</v>
      </c>
      <c r="H20" s="612" t="s">
        <v>3721</v>
      </c>
      <c r="I20" s="612" t="s">
        <v>3706</v>
      </c>
      <c r="J20" s="83"/>
      <c r="K20" s="104"/>
      <c r="L20" s="83"/>
      <c r="M20" s="207"/>
      <c r="N20" s="208"/>
      <c r="O20" s="86" t="s">
        <v>380</v>
      </c>
      <c r="P20" s="86" t="s">
        <v>380</v>
      </c>
      <c r="Q20" s="86" t="s">
        <v>380</v>
      </c>
      <c r="R20" s="83" t="s">
        <v>79</v>
      </c>
      <c r="S20" s="86"/>
      <c r="T20" s="118"/>
      <c r="U20" s="118"/>
      <c r="V20" s="118"/>
      <c r="W20" s="118"/>
      <c r="X20" s="118"/>
      <c r="Y20" s="118"/>
      <c r="Z20" s="118"/>
      <c r="AA20" s="118"/>
      <c r="AB20" s="118"/>
      <c r="AC20" s="118"/>
      <c r="AD20" s="118"/>
      <c r="AE20" s="118"/>
      <c r="AF20" s="118"/>
      <c r="AG20" s="118"/>
      <c r="AH20" s="118"/>
      <c r="AI20" s="118"/>
    </row>
    <row r="21" spans="1:35" ht="16.5" customHeight="1">
      <c r="A21" s="608" t="s">
        <v>3730</v>
      </c>
      <c r="B21" s="608" t="s">
        <v>3487</v>
      </c>
      <c r="C21" s="608" t="s">
        <v>3625</v>
      </c>
      <c r="D21" s="612" t="s">
        <v>3698</v>
      </c>
      <c r="E21" s="612" t="s">
        <v>392</v>
      </c>
      <c r="F21" s="612" t="s">
        <v>3734</v>
      </c>
      <c r="G21" s="608">
        <v>1</v>
      </c>
      <c r="H21" s="612" t="s">
        <v>3736</v>
      </c>
      <c r="I21" s="612" t="s">
        <v>3706</v>
      </c>
      <c r="J21" s="83"/>
      <c r="K21" s="104"/>
      <c r="L21" s="83"/>
      <c r="M21" s="207"/>
      <c r="N21" s="208"/>
      <c r="O21" s="86" t="s">
        <v>380</v>
      </c>
      <c r="P21" s="86" t="s">
        <v>380</v>
      </c>
      <c r="Q21" s="86" t="s">
        <v>380</v>
      </c>
      <c r="R21" s="83" t="s">
        <v>79</v>
      </c>
      <c r="S21" s="86"/>
      <c r="T21" s="118"/>
      <c r="U21" s="118"/>
      <c r="V21" s="118"/>
      <c r="W21" s="118"/>
      <c r="X21" s="118"/>
      <c r="Y21" s="118"/>
      <c r="Z21" s="118"/>
      <c r="AA21" s="118"/>
      <c r="AB21" s="118"/>
      <c r="AC21" s="118"/>
      <c r="AD21" s="118"/>
      <c r="AE21" s="118"/>
      <c r="AF21" s="118"/>
      <c r="AG21" s="118"/>
      <c r="AH21" s="118"/>
      <c r="AI21" s="118"/>
    </row>
    <row r="22" spans="1:35" ht="16.5" customHeight="1">
      <c r="A22" s="608" t="s">
        <v>3747</v>
      </c>
      <c r="B22" s="608" t="s">
        <v>3487</v>
      </c>
      <c r="C22" s="608" t="s">
        <v>3625</v>
      </c>
      <c r="D22" s="612" t="s">
        <v>3698</v>
      </c>
      <c r="E22" s="612" t="s">
        <v>395</v>
      </c>
      <c r="F22" s="612" t="s">
        <v>3734</v>
      </c>
      <c r="G22" s="608">
        <v>1</v>
      </c>
      <c r="H22" s="612" t="s">
        <v>3750</v>
      </c>
      <c r="I22" s="612" t="s">
        <v>3751</v>
      </c>
      <c r="J22" s="83"/>
      <c r="K22" s="104"/>
      <c r="L22" s="83"/>
      <c r="M22" s="207"/>
      <c r="N22" s="208"/>
      <c r="O22" s="86" t="s">
        <v>380</v>
      </c>
      <c r="P22" s="86" t="s">
        <v>380</v>
      </c>
      <c r="Q22" s="86" t="s">
        <v>380</v>
      </c>
      <c r="R22" s="83" t="s">
        <v>79</v>
      </c>
      <c r="S22" s="86"/>
      <c r="T22" s="118"/>
      <c r="U22" s="118"/>
      <c r="V22" s="118"/>
      <c r="W22" s="118"/>
      <c r="X22" s="118"/>
      <c r="Y22" s="118"/>
      <c r="Z22" s="118"/>
      <c r="AA22" s="118"/>
      <c r="AB22" s="118"/>
      <c r="AC22" s="118"/>
      <c r="AD22" s="118"/>
      <c r="AE22" s="118"/>
      <c r="AF22" s="118"/>
      <c r="AG22" s="118"/>
      <c r="AH22" s="118"/>
      <c r="AI22" s="118"/>
    </row>
    <row r="23" spans="1:35" ht="132" customHeight="1">
      <c r="A23" s="730" t="s">
        <v>3757</v>
      </c>
      <c r="B23" s="730" t="s">
        <v>3487</v>
      </c>
      <c r="C23" s="730" t="s">
        <v>3625</v>
      </c>
      <c r="D23" s="733" t="s">
        <v>3698</v>
      </c>
      <c r="E23" s="733" t="s">
        <v>402</v>
      </c>
      <c r="F23" s="733" t="s">
        <v>3734</v>
      </c>
      <c r="G23" s="608">
        <v>1</v>
      </c>
      <c r="H23" s="612" t="s">
        <v>3763</v>
      </c>
      <c r="I23" s="612" t="s">
        <v>3751</v>
      </c>
      <c r="J23" s="83"/>
      <c r="K23" s="104"/>
      <c r="L23" s="748"/>
      <c r="M23" s="207"/>
      <c r="N23" s="208"/>
      <c r="O23" s="86" t="s">
        <v>380</v>
      </c>
      <c r="P23" s="86" t="s">
        <v>380</v>
      </c>
      <c r="Q23" s="86" t="s">
        <v>380</v>
      </c>
      <c r="R23" s="83" t="s">
        <v>79</v>
      </c>
      <c r="S23" s="86"/>
      <c r="T23" s="118"/>
      <c r="U23" s="118"/>
      <c r="V23" s="118"/>
      <c r="W23" s="118"/>
      <c r="X23" s="118"/>
      <c r="Y23" s="118"/>
      <c r="Z23" s="118"/>
      <c r="AA23" s="118"/>
      <c r="AB23" s="118"/>
      <c r="AC23" s="118"/>
      <c r="AD23" s="118"/>
      <c r="AE23" s="118"/>
      <c r="AF23" s="118"/>
      <c r="AG23" s="118"/>
      <c r="AH23" s="118"/>
      <c r="AI23" s="118"/>
    </row>
    <row r="24" spans="1:35" ht="16.5" customHeight="1">
      <c r="A24" s="732"/>
      <c r="B24" s="732"/>
      <c r="C24" s="732"/>
      <c r="D24" s="732"/>
      <c r="E24" s="731"/>
      <c r="F24" s="731"/>
      <c r="G24" s="608">
        <v>2</v>
      </c>
      <c r="H24" s="612" t="s">
        <v>3777</v>
      </c>
      <c r="I24" s="612" t="s">
        <v>3778</v>
      </c>
      <c r="J24" s="83"/>
      <c r="K24" s="104"/>
      <c r="L24" s="666"/>
      <c r="M24" s="207"/>
      <c r="N24" s="208"/>
      <c r="O24" s="86" t="s">
        <v>380</v>
      </c>
      <c r="P24" s="86" t="s">
        <v>380</v>
      </c>
      <c r="Q24" s="86" t="s">
        <v>380</v>
      </c>
      <c r="R24" s="83" t="s">
        <v>79</v>
      </c>
      <c r="S24" s="86"/>
      <c r="T24" s="118"/>
      <c r="U24" s="118"/>
      <c r="V24" s="118"/>
      <c r="W24" s="118"/>
      <c r="X24" s="118"/>
      <c r="Y24" s="118"/>
      <c r="Z24" s="118"/>
      <c r="AA24" s="118"/>
      <c r="AB24" s="118"/>
      <c r="AC24" s="118"/>
      <c r="AD24" s="118"/>
      <c r="AE24" s="118"/>
      <c r="AF24" s="118"/>
      <c r="AG24" s="118"/>
      <c r="AH24" s="118"/>
      <c r="AI24" s="118"/>
    </row>
    <row r="25" spans="1:35" ht="33" customHeight="1">
      <c r="A25" s="730" t="s">
        <v>3785</v>
      </c>
      <c r="B25" s="761" t="s">
        <v>3487</v>
      </c>
      <c r="C25" s="761" t="s">
        <v>3625</v>
      </c>
      <c r="D25" s="762" t="s">
        <v>3789</v>
      </c>
      <c r="E25" s="762" t="s">
        <v>3792</v>
      </c>
      <c r="F25" s="762" t="s">
        <v>3795</v>
      </c>
      <c r="G25" s="616">
        <v>1</v>
      </c>
      <c r="H25" s="618" t="s">
        <v>3797</v>
      </c>
      <c r="I25" s="618" t="s">
        <v>3798</v>
      </c>
      <c r="J25" s="83"/>
      <c r="K25" s="104"/>
      <c r="L25" s="748"/>
      <c r="M25" s="207"/>
      <c r="N25" s="208"/>
      <c r="O25" s="86" t="s">
        <v>380</v>
      </c>
      <c r="P25" s="86" t="s">
        <v>380</v>
      </c>
      <c r="Q25" s="86" t="s">
        <v>3804</v>
      </c>
      <c r="R25" s="83" t="s">
        <v>79</v>
      </c>
      <c r="S25" s="86"/>
      <c r="T25" s="118"/>
      <c r="U25" s="118"/>
      <c r="V25" s="118"/>
      <c r="W25" s="118"/>
      <c r="X25" s="118"/>
      <c r="Y25" s="118"/>
      <c r="Z25" s="118"/>
      <c r="AA25" s="118"/>
      <c r="AB25" s="118"/>
      <c r="AC25" s="118"/>
      <c r="AD25" s="118"/>
      <c r="AE25" s="118"/>
      <c r="AF25" s="118"/>
      <c r="AG25" s="118"/>
      <c r="AH25" s="118"/>
      <c r="AI25" s="118"/>
    </row>
    <row r="26" spans="1:35" ht="16.5" customHeight="1">
      <c r="A26" s="731"/>
      <c r="B26" s="731"/>
      <c r="C26" s="731"/>
      <c r="D26" s="731"/>
      <c r="E26" s="731"/>
      <c r="F26" s="731"/>
      <c r="G26" s="616">
        <v>2</v>
      </c>
      <c r="H26" s="618" t="s">
        <v>3811</v>
      </c>
      <c r="I26" s="618" t="s">
        <v>3813</v>
      </c>
      <c r="J26" s="83"/>
      <c r="K26" s="104"/>
      <c r="L26" s="665"/>
      <c r="M26" s="207"/>
      <c r="N26" s="208"/>
      <c r="O26" s="86" t="s">
        <v>380</v>
      </c>
      <c r="P26" s="86" t="s">
        <v>380</v>
      </c>
      <c r="Q26" s="86" t="s">
        <v>3804</v>
      </c>
      <c r="R26" s="83" t="s">
        <v>79</v>
      </c>
      <c r="S26" s="86"/>
      <c r="T26" s="118"/>
      <c r="U26" s="118"/>
      <c r="V26" s="118"/>
      <c r="W26" s="118"/>
      <c r="X26" s="118"/>
      <c r="Y26" s="118"/>
      <c r="Z26" s="118"/>
      <c r="AA26" s="118"/>
      <c r="AB26" s="118"/>
      <c r="AC26" s="118"/>
      <c r="AD26" s="118"/>
      <c r="AE26" s="118"/>
      <c r="AF26" s="118"/>
      <c r="AG26" s="118"/>
      <c r="AH26" s="118"/>
      <c r="AI26" s="118"/>
    </row>
    <row r="27" spans="1:35" ht="16.5" customHeight="1">
      <c r="A27" s="732"/>
      <c r="B27" s="732"/>
      <c r="C27" s="732"/>
      <c r="D27" s="732"/>
      <c r="E27" s="732"/>
      <c r="F27" s="732"/>
      <c r="G27" s="616">
        <v>3</v>
      </c>
      <c r="H27" s="618" t="s">
        <v>3819</v>
      </c>
      <c r="I27" s="618" t="s">
        <v>3821</v>
      </c>
      <c r="J27" s="83"/>
      <c r="K27" s="104"/>
      <c r="L27" s="666"/>
      <c r="M27" s="207"/>
      <c r="N27" s="208"/>
      <c r="O27" s="86" t="s">
        <v>380</v>
      </c>
      <c r="P27" s="86" t="s">
        <v>380</v>
      </c>
      <c r="Q27" s="86" t="s">
        <v>3804</v>
      </c>
      <c r="R27" s="83" t="s">
        <v>79</v>
      </c>
      <c r="S27" s="86"/>
      <c r="T27" s="118"/>
      <c r="U27" s="118"/>
      <c r="V27" s="118"/>
      <c r="W27" s="118"/>
      <c r="X27" s="118"/>
      <c r="Y27" s="118"/>
      <c r="Z27" s="118"/>
      <c r="AA27" s="118"/>
      <c r="AB27" s="118"/>
      <c r="AC27" s="118"/>
      <c r="AD27" s="118"/>
      <c r="AE27" s="118"/>
      <c r="AF27" s="118"/>
      <c r="AG27" s="118"/>
      <c r="AH27" s="118"/>
      <c r="AI27" s="118"/>
    </row>
    <row r="28" spans="1:35" ht="16.5" customHeight="1">
      <c r="A28" s="730" t="s">
        <v>3829</v>
      </c>
      <c r="B28" s="730" t="s">
        <v>3487</v>
      </c>
      <c r="C28" s="730" t="s">
        <v>3625</v>
      </c>
      <c r="D28" s="733" t="s">
        <v>3831</v>
      </c>
      <c r="E28" s="733" t="s">
        <v>3833</v>
      </c>
      <c r="F28" s="733" t="s">
        <v>3834</v>
      </c>
      <c r="G28" s="608">
        <v>1</v>
      </c>
      <c r="H28" s="612" t="s">
        <v>3837</v>
      </c>
      <c r="I28" s="618" t="s">
        <v>3838</v>
      </c>
      <c r="J28" s="83"/>
      <c r="K28" s="104"/>
      <c r="L28" s="748"/>
      <c r="M28" s="207"/>
      <c r="N28" s="208"/>
      <c r="O28" s="86" t="s">
        <v>380</v>
      </c>
      <c r="P28" s="86" t="s">
        <v>380</v>
      </c>
      <c r="Q28" s="86" t="s">
        <v>3847</v>
      </c>
      <c r="R28" s="83" t="s">
        <v>79</v>
      </c>
      <c r="S28" s="86"/>
      <c r="T28" s="118"/>
      <c r="U28" s="118"/>
      <c r="V28" s="118"/>
      <c r="W28" s="118"/>
      <c r="X28" s="118"/>
      <c r="Y28" s="118"/>
      <c r="Z28" s="118"/>
      <c r="AA28" s="118"/>
      <c r="AB28" s="118"/>
      <c r="AC28" s="118"/>
      <c r="AD28" s="118"/>
      <c r="AE28" s="118"/>
      <c r="AF28" s="118"/>
      <c r="AG28" s="118"/>
      <c r="AH28" s="118"/>
      <c r="AI28" s="118"/>
    </row>
    <row r="29" spans="1:35" ht="16.5" customHeight="1">
      <c r="A29" s="731"/>
      <c r="B29" s="731"/>
      <c r="C29" s="731"/>
      <c r="D29" s="731"/>
      <c r="E29" s="731"/>
      <c r="F29" s="731"/>
      <c r="G29" s="608">
        <v>2</v>
      </c>
      <c r="H29" s="620" t="s">
        <v>3853</v>
      </c>
      <c r="I29" s="621" t="s">
        <v>3838</v>
      </c>
      <c r="J29" s="83"/>
      <c r="K29" s="104"/>
      <c r="L29" s="665"/>
      <c r="M29" s="207"/>
      <c r="N29" s="208"/>
      <c r="O29" s="86" t="s">
        <v>380</v>
      </c>
      <c r="P29" s="86" t="s">
        <v>380</v>
      </c>
      <c r="Q29" s="86" t="s">
        <v>3858</v>
      </c>
      <c r="R29" s="83" t="s">
        <v>79</v>
      </c>
      <c r="S29" s="86"/>
      <c r="T29" s="118"/>
      <c r="U29" s="118"/>
      <c r="V29" s="118"/>
      <c r="W29" s="118"/>
      <c r="X29" s="118"/>
      <c r="Y29" s="118"/>
      <c r="Z29" s="118"/>
      <c r="AA29" s="118"/>
      <c r="AB29" s="118"/>
      <c r="AC29" s="118"/>
      <c r="AD29" s="118"/>
      <c r="AE29" s="118"/>
      <c r="AF29" s="118"/>
      <c r="AG29" s="118"/>
      <c r="AH29" s="118"/>
      <c r="AI29" s="118"/>
    </row>
    <row r="30" spans="1:35" ht="16.5" customHeight="1">
      <c r="A30" s="731"/>
      <c r="B30" s="731"/>
      <c r="C30" s="731"/>
      <c r="D30" s="731"/>
      <c r="E30" s="731"/>
      <c r="F30" s="731"/>
      <c r="G30" s="608">
        <v>3</v>
      </c>
      <c r="H30" s="620" t="s">
        <v>410</v>
      </c>
      <c r="I30" s="621" t="s">
        <v>1376</v>
      </c>
      <c r="J30" s="83"/>
      <c r="K30" s="104"/>
      <c r="L30" s="665"/>
      <c r="M30" s="207"/>
      <c r="N30" s="208"/>
      <c r="O30" s="86" t="s">
        <v>380</v>
      </c>
      <c r="P30" s="86" t="s">
        <v>380</v>
      </c>
      <c r="Q30" s="86" t="s">
        <v>413</v>
      </c>
      <c r="R30" s="83" t="s">
        <v>79</v>
      </c>
      <c r="S30" s="86"/>
      <c r="T30" s="118"/>
      <c r="U30" s="118"/>
      <c r="V30" s="118"/>
      <c r="W30" s="118"/>
      <c r="X30" s="118"/>
      <c r="Y30" s="118"/>
      <c r="Z30" s="118"/>
      <c r="AA30" s="118"/>
      <c r="AB30" s="118"/>
      <c r="AC30" s="118"/>
      <c r="AD30" s="118"/>
      <c r="AE30" s="118"/>
      <c r="AF30" s="118"/>
      <c r="AG30" s="118"/>
      <c r="AH30" s="118"/>
      <c r="AI30" s="118"/>
    </row>
    <row r="31" spans="1:35" ht="16.5" customHeight="1">
      <c r="A31" s="732"/>
      <c r="B31" s="732"/>
      <c r="C31" s="732"/>
      <c r="D31" s="732"/>
      <c r="E31" s="732"/>
      <c r="F31" s="732"/>
      <c r="G31" s="608">
        <v>4</v>
      </c>
      <c r="H31" s="620" t="s">
        <v>416</v>
      </c>
      <c r="I31" s="621" t="s">
        <v>1385</v>
      </c>
      <c r="J31" s="83"/>
      <c r="K31" s="104"/>
      <c r="L31" s="666"/>
      <c r="M31" s="207"/>
      <c r="N31" s="208"/>
      <c r="O31" s="86" t="s">
        <v>380</v>
      </c>
      <c r="P31" s="86" t="s">
        <v>380</v>
      </c>
      <c r="Q31" s="86" t="s">
        <v>3858</v>
      </c>
      <c r="R31" s="83" t="s">
        <v>79</v>
      </c>
      <c r="S31" s="86"/>
      <c r="T31" s="118"/>
      <c r="U31" s="118"/>
      <c r="V31" s="118"/>
      <c r="W31" s="118"/>
      <c r="X31" s="118"/>
      <c r="Y31" s="118"/>
      <c r="Z31" s="118"/>
      <c r="AA31" s="118"/>
      <c r="AB31" s="118"/>
      <c r="AC31" s="118"/>
      <c r="AD31" s="118"/>
      <c r="AE31" s="118"/>
      <c r="AF31" s="118"/>
      <c r="AG31" s="118"/>
      <c r="AH31" s="118"/>
      <c r="AI31" s="118"/>
    </row>
    <row r="32" spans="1:35" ht="16.5" customHeight="1">
      <c r="A32" s="730" t="s">
        <v>3881</v>
      </c>
      <c r="B32" s="730" t="s">
        <v>3487</v>
      </c>
      <c r="C32" s="730" t="s">
        <v>3625</v>
      </c>
      <c r="D32" s="733" t="s">
        <v>3885</v>
      </c>
      <c r="E32" s="733" t="s">
        <v>3886</v>
      </c>
      <c r="F32" s="733" t="s">
        <v>3734</v>
      </c>
      <c r="G32" s="608">
        <v>1</v>
      </c>
      <c r="H32" s="622" t="s">
        <v>3889</v>
      </c>
      <c r="I32" s="618" t="s">
        <v>3891</v>
      </c>
      <c r="J32" s="83"/>
      <c r="K32" s="104"/>
      <c r="L32" s="748"/>
      <c r="M32" s="207"/>
      <c r="N32" s="208"/>
      <c r="O32" s="86" t="s">
        <v>380</v>
      </c>
      <c r="P32" s="86" t="s">
        <v>380</v>
      </c>
      <c r="Q32" s="86" t="s">
        <v>3897</v>
      </c>
      <c r="R32" s="83" t="s">
        <v>79</v>
      </c>
      <c r="S32" s="86"/>
      <c r="T32" s="118"/>
      <c r="U32" s="118"/>
      <c r="V32" s="118"/>
      <c r="W32" s="118"/>
      <c r="X32" s="118"/>
      <c r="Y32" s="118"/>
      <c r="Z32" s="118"/>
      <c r="AA32" s="118"/>
      <c r="AB32" s="118"/>
      <c r="AC32" s="118"/>
      <c r="AD32" s="118"/>
      <c r="AE32" s="118"/>
      <c r="AF32" s="118"/>
      <c r="AG32" s="118"/>
      <c r="AH32" s="118"/>
      <c r="AI32" s="118"/>
    </row>
    <row r="33" spans="1:35" ht="16.5" customHeight="1">
      <c r="A33" s="731"/>
      <c r="B33" s="731"/>
      <c r="C33" s="731"/>
      <c r="D33" s="731"/>
      <c r="E33" s="731"/>
      <c r="F33" s="731"/>
      <c r="G33" s="615">
        <v>2</v>
      </c>
      <c r="H33" s="610" t="s">
        <v>3900</v>
      </c>
      <c r="I33" s="623" t="s">
        <v>3902</v>
      </c>
      <c r="J33" s="143"/>
      <c r="K33" s="104"/>
      <c r="L33" s="665"/>
      <c r="M33" s="207"/>
      <c r="N33" s="208"/>
      <c r="O33" s="86" t="s">
        <v>380</v>
      </c>
      <c r="P33" s="86" t="s">
        <v>380</v>
      </c>
      <c r="Q33" s="86" t="s">
        <v>3897</v>
      </c>
      <c r="R33" s="83" t="s">
        <v>79</v>
      </c>
      <c r="S33" s="86"/>
      <c r="T33" s="118"/>
      <c r="U33" s="118"/>
      <c r="V33" s="118"/>
      <c r="W33" s="118"/>
      <c r="X33" s="118"/>
      <c r="Y33" s="118"/>
      <c r="Z33" s="118"/>
      <c r="AA33" s="118"/>
      <c r="AB33" s="118"/>
      <c r="AC33" s="118"/>
      <c r="AD33" s="118"/>
      <c r="AE33" s="118"/>
      <c r="AF33" s="118"/>
      <c r="AG33" s="118"/>
      <c r="AH33" s="118"/>
      <c r="AI33" s="118"/>
    </row>
    <row r="34" spans="1:35" ht="16.5" customHeight="1">
      <c r="A34" s="731"/>
      <c r="B34" s="731"/>
      <c r="C34" s="731"/>
      <c r="D34" s="731"/>
      <c r="E34" s="731"/>
      <c r="F34" s="731"/>
      <c r="G34" s="615">
        <v>3</v>
      </c>
      <c r="H34" s="610" t="s">
        <v>410</v>
      </c>
      <c r="I34" s="623" t="s">
        <v>3912</v>
      </c>
      <c r="J34" s="143"/>
      <c r="K34" s="104"/>
      <c r="L34" s="665"/>
      <c r="M34" s="207"/>
      <c r="N34" s="208"/>
      <c r="O34" s="86" t="s">
        <v>380</v>
      </c>
      <c r="P34" s="86" t="s">
        <v>380</v>
      </c>
      <c r="Q34" s="86" t="s">
        <v>413</v>
      </c>
      <c r="R34" s="83" t="s">
        <v>79</v>
      </c>
      <c r="S34" s="86"/>
      <c r="T34" s="118"/>
      <c r="U34" s="118"/>
      <c r="V34" s="118"/>
      <c r="W34" s="118"/>
      <c r="X34" s="118"/>
      <c r="Y34" s="118"/>
      <c r="Z34" s="118"/>
      <c r="AA34" s="118"/>
      <c r="AB34" s="118"/>
      <c r="AC34" s="118"/>
      <c r="AD34" s="118"/>
      <c r="AE34" s="118"/>
      <c r="AF34" s="118"/>
      <c r="AG34" s="118"/>
      <c r="AH34" s="118"/>
      <c r="AI34" s="118"/>
    </row>
    <row r="35" spans="1:35" ht="16.5" customHeight="1">
      <c r="A35" s="731"/>
      <c r="B35" s="731"/>
      <c r="C35" s="731"/>
      <c r="D35" s="731"/>
      <c r="E35" s="731"/>
      <c r="F35" s="731"/>
      <c r="G35" s="615">
        <v>4</v>
      </c>
      <c r="H35" s="610" t="s">
        <v>416</v>
      </c>
      <c r="I35" s="623" t="s">
        <v>3919</v>
      </c>
      <c r="J35" s="143"/>
      <c r="K35" s="104"/>
      <c r="L35" s="750"/>
      <c r="M35" s="207"/>
      <c r="N35" s="208"/>
      <c r="O35" s="86" t="s">
        <v>380</v>
      </c>
      <c r="P35" s="86" t="s">
        <v>380</v>
      </c>
      <c r="Q35" s="86" t="s">
        <v>3897</v>
      </c>
      <c r="R35" s="83" t="s">
        <v>79</v>
      </c>
      <c r="S35" s="86"/>
      <c r="T35" s="118"/>
      <c r="U35" s="118"/>
      <c r="V35" s="118"/>
      <c r="W35" s="118"/>
      <c r="X35" s="118"/>
      <c r="Y35" s="118"/>
      <c r="Z35" s="118"/>
      <c r="AA35" s="118"/>
      <c r="AB35" s="118"/>
      <c r="AC35" s="118"/>
      <c r="AD35" s="118"/>
      <c r="AE35" s="118"/>
      <c r="AF35" s="118"/>
      <c r="AG35" s="118"/>
      <c r="AH35" s="118"/>
      <c r="AI35" s="118"/>
    </row>
    <row r="36" spans="1:35" ht="16.5" customHeight="1">
      <c r="A36" s="747" t="s">
        <v>3932</v>
      </c>
      <c r="B36" s="747" t="s">
        <v>3487</v>
      </c>
      <c r="C36" s="747" t="s">
        <v>3625</v>
      </c>
      <c r="D36" s="746" t="s">
        <v>3885</v>
      </c>
      <c r="E36" s="746" t="s">
        <v>3938</v>
      </c>
      <c r="F36" s="746" t="s">
        <v>3734</v>
      </c>
      <c r="G36" s="80">
        <v>1</v>
      </c>
      <c r="H36" s="220" t="s">
        <v>3889</v>
      </c>
      <c r="I36" s="204" t="s">
        <v>3891</v>
      </c>
      <c r="J36" s="83" t="s">
        <v>158</v>
      </c>
      <c r="K36" s="104"/>
      <c r="L36" s="748"/>
      <c r="M36" s="207"/>
      <c r="N36" s="208"/>
      <c r="O36" s="86" t="s">
        <v>380</v>
      </c>
      <c r="P36" s="86" t="s">
        <v>380</v>
      </c>
      <c r="Q36" s="86" t="s">
        <v>3946</v>
      </c>
      <c r="R36" s="83"/>
      <c r="S36" s="86"/>
      <c r="T36" s="118"/>
      <c r="U36" s="118"/>
      <c r="V36" s="118"/>
      <c r="W36" s="118"/>
      <c r="X36" s="118"/>
      <c r="Y36" s="118"/>
      <c r="Z36" s="118"/>
      <c r="AA36" s="118"/>
      <c r="AB36" s="118"/>
      <c r="AC36" s="118"/>
      <c r="AD36" s="118"/>
      <c r="AE36" s="118"/>
      <c r="AF36" s="118"/>
      <c r="AG36" s="118"/>
      <c r="AH36" s="118"/>
      <c r="AI36" s="118"/>
    </row>
    <row r="37" spans="1:35" ht="16.5" customHeight="1">
      <c r="A37" s="665"/>
      <c r="B37" s="665"/>
      <c r="C37" s="665"/>
      <c r="D37" s="665"/>
      <c r="E37" s="665"/>
      <c r="F37" s="665"/>
      <c r="G37" s="80">
        <v>2</v>
      </c>
      <c r="H37" s="220" t="s">
        <v>3955</v>
      </c>
      <c r="I37" s="204" t="s">
        <v>3956</v>
      </c>
      <c r="J37" s="83" t="s">
        <v>158</v>
      </c>
      <c r="K37" s="104"/>
      <c r="L37" s="665"/>
      <c r="M37" s="207"/>
      <c r="N37" s="208"/>
      <c r="O37" s="86" t="s">
        <v>380</v>
      </c>
      <c r="P37" s="86" t="s">
        <v>380</v>
      </c>
      <c r="Q37" s="86" t="s">
        <v>3946</v>
      </c>
      <c r="R37" s="83"/>
      <c r="S37" s="86"/>
      <c r="T37" s="118"/>
      <c r="U37" s="118"/>
      <c r="V37" s="118"/>
      <c r="W37" s="118"/>
      <c r="X37" s="118"/>
      <c r="Y37" s="118"/>
      <c r="Z37" s="118"/>
      <c r="AA37" s="118"/>
      <c r="AB37" s="118"/>
      <c r="AC37" s="118"/>
      <c r="AD37" s="118"/>
      <c r="AE37" s="118"/>
      <c r="AF37" s="118"/>
      <c r="AG37" s="118"/>
      <c r="AH37" s="118"/>
      <c r="AI37" s="118"/>
    </row>
    <row r="38" spans="1:35" ht="16.5" customHeight="1">
      <c r="A38" s="665"/>
      <c r="B38" s="665"/>
      <c r="C38" s="665"/>
      <c r="D38" s="665"/>
      <c r="E38" s="665"/>
      <c r="F38" s="665"/>
      <c r="G38" s="80">
        <v>3</v>
      </c>
      <c r="H38" s="220" t="s">
        <v>3967</v>
      </c>
      <c r="I38" s="204" t="s">
        <v>3969</v>
      </c>
      <c r="J38" s="83" t="s">
        <v>158</v>
      </c>
      <c r="K38" s="104"/>
      <c r="L38" s="665"/>
      <c r="M38" s="207"/>
      <c r="N38" s="208"/>
      <c r="O38" s="86" t="s">
        <v>380</v>
      </c>
      <c r="P38" s="86" t="s">
        <v>380</v>
      </c>
      <c r="Q38" s="86" t="s">
        <v>3946</v>
      </c>
      <c r="R38" s="83"/>
      <c r="S38" s="86"/>
      <c r="T38" s="118"/>
      <c r="U38" s="118"/>
      <c r="V38" s="118"/>
      <c r="W38" s="118"/>
      <c r="X38" s="118"/>
      <c r="Y38" s="118"/>
      <c r="Z38" s="118"/>
      <c r="AA38" s="118"/>
      <c r="AB38" s="118"/>
      <c r="AC38" s="118"/>
      <c r="AD38" s="118"/>
      <c r="AE38" s="118"/>
      <c r="AF38" s="118"/>
      <c r="AG38" s="118"/>
      <c r="AH38" s="118"/>
      <c r="AI38" s="118"/>
    </row>
    <row r="39" spans="1:35" ht="16.5" customHeight="1">
      <c r="A39" s="665"/>
      <c r="B39" s="665"/>
      <c r="C39" s="665"/>
      <c r="D39" s="665"/>
      <c r="E39" s="665"/>
      <c r="F39" s="665"/>
      <c r="G39" s="80">
        <v>4</v>
      </c>
      <c r="H39" s="220" t="s">
        <v>410</v>
      </c>
      <c r="I39" s="204" t="s">
        <v>3912</v>
      </c>
      <c r="J39" s="83"/>
      <c r="K39" s="104"/>
      <c r="L39" s="665"/>
      <c r="M39" s="207"/>
      <c r="N39" s="208"/>
      <c r="O39" s="86" t="s">
        <v>380</v>
      </c>
      <c r="P39" s="86" t="s">
        <v>380</v>
      </c>
      <c r="Q39" s="86" t="s">
        <v>413</v>
      </c>
      <c r="R39" s="83"/>
      <c r="S39" s="86"/>
      <c r="T39" s="118"/>
      <c r="U39" s="118"/>
      <c r="V39" s="118"/>
      <c r="W39" s="118"/>
      <c r="X39" s="118"/>
      <c r="Y39" s="118"/>
      <c r="Z39" s="118"/>
      <c r="AA39" s="118"/>
      <c r="AB39" s="118"/>
      <c r="AC39" s="118"/>
      <c r="AD39" s="118"/>
      <c r="AE39" s="118"/>
      <c r="AF39" s="118"/>
      <c r="AG39" s="118"/>
      <c r="AH39" s="118"/>
      <c r="AI39" s="118"/>
    </row>
    <row r="40" spans="1:35" ht="16.5" customHeight="1">
      <c r="A40" s="666"/>
      <c r="B40" s="666"/>
      <c r="C40" s="666"/>
      <c r="D40" s="666"/>
      <c r="E40" s="666"/>
      <c r="F40" s="666"/>
      <c r="G40" s="80">
        <v>5</v>
      </c>
      <c r="H40" s="220" t="s">
        <v>416</v>
      </c>
      <c r="I40" s="204" t="s">
        <v>3919</v>
      </c>
      <c r="J40" s="83" t="s">
        <v>158</v>
      </c>
      <c r="K40" s="104"/>
      <c r="L40" s="666"/>
      <c r="M40" s="207"/>
      <c r="N40" s="208"/>
      <c r="O40" s="86" t="s">
        <v>380</v>
      </c>
      <c r="P40" s="86" t="s">
        <v>380</v>
      </c>
      <c r="Q40" s="86" t="s">
        <v>3946</v>
      </c>
      <c r="R40" s="83"/>
      <c r="S40" s="86"/>
      <c r="T40" s="118"/>
      <c r="U40" s="118"/>
      <c r="V40" s="118"/>
      <c r="W40" s="118"/>
      <c r="X40" s="118"/>
      <c r="Y40" s="118"/>
      <c r="Z40" s="118"/>
      <c r="AA40" s="118"/>
      <c r="AB40" s="118"/>
      <c r="AC40" s="118"/>
      <c r="AD40" s="118"/>
      <c r="AE40" s="118"/>
      <c r="AF40" s="118"/>
      <c r="AG40" s="118"/>
      <c r="AH40" s="118"/>
      <c r="AI40" s="118"/>
    </row>
    <row r="41" spans="1:35" ht="16.5" customHeight="1">
      <c r="A41" s="747" t="s">
        <v>3999</v>
      </c>
      <c r="B41" s="747" t="s">
        <v>3487</v>
      </c>
      <c r="C41" s="747" t="s">
        <v>3625</v>
      </c>
      <c r="D41" s="746" t="s">
        <v>3885</v>
      </c>
      <c r="E41" s="746" t="s">
        <v>4006</v>
      </c>
      <c r="F41" s="746" t="s">
        <v>3734</v>
      </c>
      <c r="G41" s="80">
        <v>1</v>
      </c>
      <c r="H41" s="220" t="s">
        <v>3763</v>
      </c>
      <c r="I41" s="204" t="s">
        <v>4010</v>
      </c>
      <c r="J41" s="83" t="s">
        <v>158</v>
      </c>
      <c r="K41" s="104"/>
      <c r="L41" s="748"/>
      <c r="M41" s="207"/>
      <c r="N41" s="208"/>
      <c r="O41" s="86" t="s">
        <v>380</v>
      </c>
      <c r="P41" s="86" t="s">
        <v>380</v>
      </c>
      <c r="Q41" s="86" t="s">
        <v>4016</v>
      </c>
      <c r="R41" s="83"/>
      <c r="S41" s="86"/>
      <c r="T41" s="118"/>
      <c r="U41" s="118"/>
      <c r="V41" s="118"/>
      <c r="W41" s="118"/>
      <c r="X41" s="118"/>
      <c r="Y41" s="118"/>
      <c r="Z41" s="118"/>
      <c r="AA41" s="118"/>
      <c r="AB41" s="118"/>
      <c r="AC41" s="118"/>
      <c r="AD41" s="118"/>
      <c r="AE41" s="118"/>
      <c r="AF41" s="118"/>
      <c r="AG41" s="118"/>
      <c r="AH41" s="118"/>
      <c r="AI41" s="118"/>
    </row>
    <row r="42" spans="1:35" ht="16.5" customHeight="1">
      <c r="A42" s="665"/>
      <c r="B42" s="665"/>
      <c r="C42" s="665"/>
      <c r="D42" s="665"/>
      <c r="E42" s="665"/>
      <c r="F42" s="665"/>
      <c r="G42" s="80">
        <v>2</v>
      </c>
      <c r="H42" s="220" t="s">
        <v>4022</v>
      </c>
      <c r="I42" s="204" t="s">
        <v>4023</v>
      </c>
      <c r="J42" s="83" t="s">
        <v>158</v>
      </c>
      <c r="K42" s="104"/>
      <c r="L42" s="665"/>
      <c r="M42" s="207"/>
      <c r="N42" s="208"/>
      <c r="O42" s="86" t="s">
        <v>380</v>
      </c>
      <c r="P42" s="86" t="s">
        <v>380</v>
      </c>
      <c r="Q42" s="86" t="s">
        <v>4016</v>
      </c>
      <c r="R42" s="83"/>
      <c r="S42" s="86"/>
      <c r="T42" s="118"/>
      <c r="U42" s="118"/>
      <c r="V42" s="118"/>
      <c r="W42" s="118"/>
      <c r="X42" s="118"/>
      <c r="Y42" s="118"/>
      <c r="Z42" s="118"/>
      <c r="AA42" s="118"/>
      <c r="AB42" s="118"/>
      <c r="AC42" s="118"/>
      <c r="AD42" s="118"/>
      <c r="AE42" s="118"/>
      <c r="AF42" s="118"/>
      <c r="AG42" s="118"/>
      <c r="AH42" s="118"/>
      <c r="AI42" s="118"/>
    </row>
    <row r="43" spans="1:35" ht="16.5" customHeight="1">
      <c r="A43" s="665"/>
      <c r="B43" s="665"/>
      <c r="C43" s="665"/>
      <c r="D43" s="665"/>
      <c r="E43" s="665"/>
      <c r="F43" s="665"/>
      <c r="G43" s="80">
        <v>3</v>
      </c>
      <c r="H43" s="220" t="s">
        <v>410</v>
      </c>
      <c r="I43" s="204" t="s">
        <v>450</v>
      </c>
      <c r="J43" s="83"/>
      <c r="K43" s="104"/>
      <c r="L43" s="665"/>
      <c r="M43" s="207"/>
      <c r="N43" s="208"/>
      <c r="O43" s="86" t="s">
        <v>380</v>
      </c>
      <c r="P43" s="86" t="s">
        <v>380</v>
      </c>
      <c r="Q43" s="86" t="s">
        <v>413</v>
      </c>
      <c r="R43" s="83"/>
      <c r="S43" s="86"/>
      <c r="T43" s="118"/>
      <c r="U43" s="118"/>
      <c r="V43" s="118"/>
      <c r="W43" s="118"/>
      <c r="X43" s="118"/>
      <c r="Y43" s="118"/>
      <c r="Z43" s="118"/>
      <c r="AA43" s="118"/>
      <c r="AB43" s="118"/>
      <c r="AC43" s="118"/>
      <c r="AD43" s="118"/>
      <c r="AE43" s="118"/>
      <c r="AF43" s="118"/>
      <c r="AG43" s="118"/>
      <c r="AH43" s="118"/>
      <c r="AI43" s="118"/>
    </row>
    <row r="44" spans="1:35" ht="16.5" customHeight="1">
      <c r="A44" s="665"/>
      <c r="B44" s="665"/>
      <c r="C44" s="665"/>
      <c r="D44" s="665"/>
      <c r="E44" s="665"/>
      <c r="F44" s="665"/>
      <c r="G44" s="80">
        <v>4</v>
      </c>
      <c r="H44" s="220" t="s">
        <v>416</v>
      </c>
      <c r="I44" s="204" t="s">
        <v>4043</v>
      </c>
      <c r="J44" s="83" t="s">
        <v>158</v>
      </c>
      <c r="K44" s="104"/>
      <c r="L44" s="665"/>
      <c r="M44" s="207"/>
      <c r="N44" s="208"/>
      <c r="O44" s="86" t="s">
        <v>380</v>
      </c>
      <c r="P44" s="86" t="s">
        <v>380</v>
      </c>
      <c r="Q44" s="86" t="s">
        <v>4016</v>
      </c>
      <c r="R44" s="83"/>
      <c r="S44" s="86"/>
      <c r="T44" s="118"/>
      <c r="U44" s="118"/>
      <c r="V44" s="118"/>
      <c r="W44" s="118"/>
      <c r="X44" s="118"/>
      <c r="Y44" s="118"/>
      <c r="Z44" s="118"/>
      <c r="AA44" s="118"/>
      <c r="AB44" s="118"/>
      <c r="AC44" s="118"/>
      <c r="AD44" s="118"/>
      <c r="AE44" s="118"/>
      <c r="AF44" s="118"/>
      <c r="AG44" s="118"/>
      <c r="AH44" s="118"/>
      <c r="AI44" s="118"/>
    </row>
    <row r="45" spans="1:35" ht="16.5" customHeight="1">
      <c r="A45" s="666"/>
      <c r="B45" s="666"/>
      <c r="C45" s="666"/>
      <c r="D45" s="666"/>
      <c r="E45" s="666"/>
      <c r="F45" s="666"/>
      <c r="G45" s="80">
        <v>5</v>
      </c>
      <c r="H45" s="220" t="s">
        <v>4050</v>
      </c>
      <c r="I45" s="204" t="s">
        <v>4052</v>
      </c>
      <c r="J45" s="83"/>
      <c r="K45" s="104"/>
      <c r="L45" s="666"/>
      <c r="M45" s="207"/>
      <c r="N45" s="208"/>
      <c r="O45" s="86" t="s">
        <v>380</v>
      </c>
      <c r="P45" s="86" t="s">
        <v>380</v>
      </c>
      <c r="Q45" s="86" t="s">
        <v>380</v>
      </c>
      <c r="R45" s="83"/>
      <c r="S45" s="86"/>
      <c r="T45" s="118"/>
      <c r="U45" s="118"/>
      <c r="V45" s="118"/>
      <c r="W45" s="118"/>
      <c r="X45" s="118"/>
      <c r="Y45" s="118"/>
      <c r="Z45" s="118"/>
      <c r="AA45" s="118"/>
      <c r="AB45" s="118"/>
      <c r="AC45" s="118"/>
      <c r="AD45" s="118"/>
      <c r="AE45" s="118"/>
      <c r="AF45" s="118"/>
      <c r="AG45" s="118"/>
      <c r="AH45" s="118"/>
      <c r="AI45" s="118"/>
    </row>
    <row r="46" spans="1:35" ht="93" customHeight="1">
      <c r="A46" s="747" t="s">
        <v>4059</v>
      </c>
      <c r="B46" s="747" t="s">
        <v>3487</v>
      </c>
      <c r="C46" s="747" t="s">
        <v>3625</v>
      </c>
      <c r="D46" s="746" t="s">
        <v>3885</v>
      </c>
      <c r="E46" s="746" t="s">
        <v>4064</v>
      </c>
      <c r="F46" s="746" t="s">
        <v>3734</v>
      </c>
      <c r="G46" s="80">
        <v>1</v>
      </c>
      <c r="H46" s="220" t="s">
        <v>3763</v>
      </c>
      <c r="I46" s="204" t="s">
        <v>4010</v>
      </c>
      <c r="J46" s="83" t="s">
        <v>158</v>
      </c>
      <c r="K46" s="104"/>
      <c r="L46" s="748"/>
      <c r="M46" s="207"/>
      <c r="N46" s="208"/>
      <c r="O46" s="86" t="s">
        <v>380</v>
      </c>
      <c r="P46" s="86" t="s">
        <v>380</v>
      </c>
      <c r="Q46" s="86" t="s">
        <v>4075</v>
      </c>
      <c r="R46" s="83"/>
      <c r="S46" s="86"/>
      <c r="T46" s="118"/>
      <c r="U46" s="118"/>
      <c r="V46" s="118"/>
      <c r="W46" s="118"/>
      <c r="X46" s="118"/>
      <c r="Y46" s="118"/>
      <c r="Z46" s="118"/>
      <c r="AA46" s="118"/>
      <c r="AB46" s="118"/>
      <c r="AC46" s="118"/>
      <c r="AD46" s="118"/>
      <c r="AE46" s="118"/>
      <c r="AF46" s="118"/>
      <c r="AG46" s="118"/>
      <c r="AH46" s="118"/>
      <c r="AI46" s="118"/>
    </row>
    <row r="47" spans="1:35" ht="47.25" customHeight="1">
      <c r="A47" s="666"/>
      <c r="B47" s="666"/>
      <c r="C47" s="666"/>
      <c r="D47" s="666"/>
      <c r="E47" s="666"/>
      <c r="F47" s="666"/>
      <c r="G47" s="80">
        <v>2</v>
      </c>
      <c r="H47" s="220" t="s">
        <v>3955</v>
      </c>
      <c r="I47" s="204" t="s">
        <v>4081</v>
      </c>
      <c r="J47" s="83" t="s">
        <v>158</v>
      </c>
      <c r="K47" s="104"/>
      <c r="L47" s="750"/>
      <c r="M47" s="207"/>
      <c r="N47" s="208"/>
      <c r="O47" s="86" t="s">
        <v>380</v>
      </c>
      <c r="P47" s="86" t="s">
        <v>380</v>
      </c>
      <c r="Q47" s="86" t="s">
        <v>4075</v>
      </c>
      <c r="R47" s="83"/>
      <c r="S47" s="86"/>
      <c r="T47" s="118"/>
      <c r="U47" s="118"/>
      <c r="V47" s="118"/>
      <c r="W47" s="118"/>
      <c r="X47" s="118"/>
      <c r="Y47" s="118"/>
      <c r="Z47" s="118"/>
      <c r="AA47" s="118"/>
      <c r="AB47" s="118"/>
      <c r="AC47" s="118"/>
      <c r="AD47" s="118"/>
      <c r="AE47" s="118"/>
      <c r="AF47" s="118"/>
      <c r="AG47" s="118"/>
      <c r="AH47" s="118"/>
      <c r="AI47" s="118"/>
    </row>
    <row r="48" spans="1:35" ht="16.5" customHeight="1">
      <c r="A48" s="747" t="s">
        <v>4090</v>
      </c>
      <c r="B48" s="747" t="s">
        <v>3487</v>
      </c>
      <c r="C48" s="747" t="s">
        <v>3625</v>
      </c>
      <c r="D48" s="746" t="s">
        <v>3885</v>
      </c>
      <c r="E48" s="746" t="s">
        <v>4099</v>
      </c>
      <c r="F48" s="746" t="s">
        <v>4100</v>
      </c>
      <c r="G48" s="80">
        <v>1</v>
      </c>
      <c r="H48" s="220" t="s">
        <v>3763</v>
      </c>
      <c r="I48" s="204" t="s">
        <v>4010</v>
      </c>
      <c r="J48" s="83" t="s">
        <v>158</v>
      </c>
      <c r="K48" s="104"/>
      <c r="L48" s="748"/>
      <c r="M48" s="207"/>
      <c r="N48" s="208"/>
      <c r="O48" s="86" t="s">
        <v>380</v>
      </c>
      <c r="P48" s="86" t="s">
        <v>380</v>
      </c>
      <c r="Q48" s="86" t="s">
        <v>4107</v>
      </c>
      <c r="R48" s="83"/>
      <c r="S48" s="86"/>
      <c r="T48" s="118"/>
      <c r="U48" s="118"/>
      <c r="V48" s="118"/>
      <c r="W48" s="118"/>
      <c r="X48" s="118"/>
      <c r="Y48" s="118"/>
      <c r="Z48" s="118"/>
      <c r="AA48" s="118"/>
      <c r="AB48" s="118"/>
      <c r="AC48" s="118"/>
      <c r="AD48" s="118"/>
      <c r="AE48" s="118"/>
      <c r="AF48" s="118"/>
      <c r="AG48" s="118"/>
      <c r="AH48" s="118"/>
      <c r="AI48" s="118"/>
    </row>
    <row r="49" spans="1:35" ht="16.5" customHeight="1">
      <c r="A49" s="665"/>
      <c r="B49" s="665"/>
      <c r="C49" s="665"/>
      <c r="D49" s="665"/>
      <c r="E49" s="665"/>
      <c r="F49" s="665"/>
      <c r="G49" s="80">
        <v>2</v>
      </c>
      <c r="H49" s="220" t="s">
        <v>4115</v>
      </c>
      <c r="I49" s="204" t="s">
        <v>4116</v>
      </c>
      <c r="J49" s="83" t="s">
        <v>158</v>
      </c>
      <c r="K49" s="104"/>
      <c r="L49" s="665"/>
      <c r="M49" s="207"/>
      <c r="N49" s="208"/>
      <c r="O49" s="86" t="s">
        <v>380</v>
      </c>
      <c r="P49" s="86" t="s">
        <v>380</v>
      </c>
      <c r="Q49" s="86" t="s">
        <v>4107</v>
      </c>
      <c r="R49" s="83"/>
      <c r="S49" s="86"/>
      <c r="T49" s="118"/>
      <c r="U49" s="118"/>
      <c r="V49" s="118"/>
      <c r="W49" s="118"/>
      <c r="X49" s="118"/>
      <c r="Y49" s="118"/>
      <c r="Z49" s="118"/>
      <c r="AA49" s="118"/>
      <c r="AB49" s="118"/>
      <c r="AC49" s="118"/>
      <c r="AD49" s="118"/>
      <c r="AE49" s="118"/>
      <c r="AF49" s="118"/>
      <c r="AG49" s="118"/>
      <c r="AH49" s="118"/>
      <c r="AI49" s="118"/>
    </row>
    <row r="50" spans="1:35" ht="16.5" customHeight="1">
      <c r="A50" s="665"/>
      <c r="B50" s="665"/>
      <c r="C50" s="665"/>
      <c r="D50" s="665"/>
      <c r="E50" s="665"/>
      <c r="F50" s="665"/>
      <c r="G50" s="80">
        <v>3</v>
      </c>
      <c r="H50" s="220" t="s">
        <v>410</v>
      </c>
      <c r="I50" s="204" t="s">
        <v>1376</v>
      </c>
      <c r="J50" s="83"/>
      <c r="K50" s="104"/>
      <c r="L50" s="665"/>
      <c r="M50" s="207"/>
      <c r="N50" s="208"/>
      <c r="O50" s="86" t="s">
        <v>380</v>
      </c>
      <c r="P50" s="86" t="s">
        <v>380</v>
      </c>
      <c r="Q50" s="86" t="s">
        <v>413</v>
      </c>
      <c r="R50" s="83"/>
      <c r="S50" s="86"/>
      <c r="T50" s="118"/>
      <c r="U50" s="118"/>
      <c r="V50" s="118"/>
      <c r="W50" s="118"/>
      <c r="X50" s="118"/>
      <c r="Y50" s="118"/>
      <c r="Z50" s="118"/>
      <c r="AA50" s="118"/>
      <c r="AB50" s="118"/>
      <c r="AC50" s="118"/>
      <c r="AD50" s="118"/>
      <c r="AE50" s="118"/>
      <c r="AF50" s="118"/>
      <c r="AG50" s="118"/>
      <c r="AH50" s="118"/>
      <c r="AI50" s="118"/>
    </row>
    <row r="51" spans="1:35" ht="16.5" customHeight="1">
      <c r="A51" s="665"/>
      <c r="B51" s="665"/>
      <c r="C51" s="665"/>
      <c r="D51" s="665"/>
      <c r="E51" s="665"/>
      <c r="F51" s="665"/>
      <c r="G51" s="80">
        <v>4</v>
      </c>
      <c r="H51" s="220" t="s">
        <v>416</v>
      </c>
      <c r="I51" s="204" t="s">
        <v>1385</v>
      </c>
      <c r="J51" s="83" t="s">
        <v>158</v>
      </c>
      <c r="K51" s="104"/>
      <c r="L51" s="665"/>
      <c r="M51" s="207"/>
      <c r="N51" s="208"/>
      <c r="O51" s="86" t="s">
        <v>380</v>
      </c>
      <c r="P51" s="86" t="s">
        <v>380</v>
      </c>
      <c r="Q51" s="86" t="s">
        <v>4107</v>
      </c>
      <c r="R51" s="83"/>
      <c r="S51" s="86"/>
      <c r="T51" s="118"/>
      <c r="U51" s="118"/>
      <c r="V51" s="118"/>
      <c r="W51" s="118"/>
      <c r="X51" s="118"/>
      <c r="Y51" s="118"/>
      <c r="Z51" s="118"/>
      <c r="AA51" s="118"/>
      <c r="AB51" s="118"/>
      <c r="AC51" s="118"/>
      <c r="AD51" s="118"/>
      <c r="AE51" s="118"/>
      <c r="AF51" s="118"/>
      <c r="AG51" s="118"/>
      <c r="AH51" s="118"/>
      <c r="AI51" s="118"/>
    </row>
    <row r="52" spans="1:35" ht="16.5" customHeight="1">
      <c r="A52" s="666"/>
      <c r="B52" s="666"/>
      <c r="C52" s="666"/>
      <c r="D52" s="665"/>
      <c r="E52" s="666"/>
      <c r="F52" s="666"/>
      <c r="G52" s="80">
        <v>5</v>
      </c>
      <c r="H52" s="220" t="s">
        <v>4149</v>
      </c>
      <c r="I52" s="204" t="s">
        <v>4052</v>
      </c>
      <c r="J52" s="83"/>
      <c r="K52" s="104"/>
      <c r="L52" s="666"/>
      <c r="M52" s="207"/>
      <c r="N52" s="208"/>
      <c r="O52" s="86" t="s">
        <v>380</v>
      </c>
      <c r="P52" s="86" t="s">
        <v>380</v>
      </c>
      <c r="Q52" s="86" t="s">
        <v>380</v>
      </c>
      <c r="R52" s="83"/>
      <c r="S52" s="86"/>
      <c r="T52" s="118"/>
      <c r="U52" s="118"/>
      <c r="V52" s="118"/>
      <c r="W52" s="118"/>
      <c r="X52" s="118"/>
      <c r="Y52" s="118"/>
      <c r="Z52" s="118"/>
      <c r="AA52" s="118"/>
      <c r="AB52" s="118"/>
      <c r="AC52" s="118"/>
      <c r="AD52" s="118"/>
      <c r="AE52" s="118"/>
      <c r="AF52" s="118"/>
      <c r="AG52" s="118"/>
      <c r="AH52" s="118"/>
      <c r="AI52" s="118"/>
    </row>
    <row r="53" spans="1:35" ht="16.5" customHeight="1">
      <c r="A53" s="624" t="s">
        <v>4155</v>
      </c>
      <c r="B53" s="625" t="s">
        <v>3487</v>
      </c>
      <c r="C53" s="625" t="s">
        <v>3625</v>
      </c>
      <c r="D53" s="618" t="s">
        <v>4160</v>
      </c>
      <c r="E53" s="619" t="s">
        <v>1499</v>
      </c>
      <c r="F53" s="618" t="s">
        <v>3734</v>
      </c>
      <c r="G53" s="616">
        <v>1</v>
      </c>
      <c r="H53" s="626" t="s">
        <v>4164</v>
      </c>
      <c r="I53" s="617" t="s">
        <v>4165</v>
      </c>
      <c r="J53" s="83"/>
      <c r="K53" s="104"/>
      <c r="L53" s="150"/>
      <c r="M53" s="207"/>
      <c r="N53" s="208"/>
      <c r="O53" s="111" t="s">
        <v>379</v>
      </c>
      <c r="P53" s="86" t="s">
        <v>4171</v>
      </c>
      <c r="Q53" s="86" t="s">
        <v>4173</v>
      </c>
      <c r="R53" s="83" t="s">
        <v>79</v>
      </c>
      <c r="S53" s="86"/>
      <c r="T53" s="118"/>
      <c r="U53" s="118"/>
      <c r="V53" s="118"/>
      <c r="W53" s="118"/>
      <c r="X53" s="118"/>
      <c r="Y53" s="118"/>
      <c r="Z53" s="118"/>
      <c r="AA53" s="118"/>
      <c r="AB53" s="118"/>
      <c r="AC53" s="118"/>
      <c r="AD53" s="118"/>
      <c r="AE53" s="118"/>
      <c r="AF53" s="118"/>
      <c r="AG53" s="118"/>
      <c r="AH53" s="118"/>
      <c r="AI53" s="118"/>
    </row>
    <row r="54" spans="1:35" ht="16.5" customHeight="1">
      <c r="A54" s="730" t="s">
        <v>4177</v>
      </c>
      <c r="B54" s="761" t="s">
        <v>3487</v>
      </c>
      <c r="C54" s="763" t="s">
        <v>3625</v>
      </c>
      <c r="D54" s="762" t="s">
        <v>4160</v>
      </c>
      <c r="E54" s="762" t="s">
        <v>4186</v>
      </c>
      <c r="F54" s="733" t="s">
        <v>4187</v>
      </c>
      <c r="G54" s="616">
        <v>1</v>
      </c>
      <c r="H54" s="618" t="s">
        <v>4190</v>
      </c>
      <c r="I54" s="618" t="s">
        <v>4192</v>
      </c>
      <c r="J54" s="83"/>
      <c r="K54" s="84"/>
      <c r="L54" s="748"/>
      <c r="M54" s="84"/>
      <c r="N54" s="106"/>
      <c r="O54" s="86" t="s">
        <v>380</v>
      </c>
      <c r="P54" s="86" t="s">
        <v>4198</v>
      </c>
      <c r="Q54" s="86" t="s">
        <v>4199</v>
      </c>
      <c r="R54" s="83" t="s">
        <v>79</v>
      </c>
      <c r="S54" s="86"/>
      <c r="T54" s="118"/>
      <c r="U54" s="118"/>
      <c r="V54" s="118"/>
      <c r="W54" s="118"/>
      <c r="X54" s="118"/>
      <c r="Y54" s="118"/>
      <c r="Z54" s="118"/>
      <c r="AA54" s="118"/>
      <c r="AB54" s="118"/>
      <c r="AC54" s="118"/>
      <c r="AD54" s="118"/>
      <c r="AE54" s="118"/>
      <c r="AF54" s="118"/>
      <c r="AG54" s="118"/>
      <c r="AH54" s="118"/>
      <c r="AI54" s="118"/>
    </row>
    <row r="55" spans="1:35" ht="16.5" customHeight="1">
      <c r="A55" s="731"/>
      <c r="B55" s="731"/>
      <c r="C55" s="731"/>
      <c r="D55" s="731"/>
      <c r="E55" s="731"/>
      <c r="F55" s="731"/>
      <c r="G55" s="616">
        <v>2</v>
      </c>
      <c r="H55" s="618" t="s">
        <v>4208</v>
      </c>
      <c r="I55" s="618" t="s">
        <v>4192</v>
      </c>
      <c r="J55" s="83"/>
      <c r="K55" s="84"/>
      <c r="L55" s="665"/>
      <c r="M55" s="84"/>
      <c r="N55" s="106"/>
      <c r="O55" s="86" t="s">
        <v>380</v>
      </c>
      <c r="P55" s="86" t="s">
        <v>4198</v>
      </c>
      <c r="Q55" s="86" t="s">
        <v>4199</v>
      </c>
      <c r="R55" s="83" t="s">
        <v>79</v>
      </c>
      <c r="S55" s="86"/>
      <c r="T55" s="118"/>
      <c r="U55" s="118"/>
      <c r="V55" s="118"/>
      <c r="W55" s="118"/>
      <c r="X55" s="118"/>
      <c r="Y55" s="118"/>
      <c r="Z55" s="118"/>
      <c r="AA55" s="118"/>
      <c r="AB55" s="118"/>
      <c r="AC55" s="118"/>
      <c r="AD55" s="118"/>
      <c r="AE55" s="118"/>
      <c r="AF55" s="118"/>
      <c r="AG55" s="118"/>
      <c r="AH55" s="118"/>
      <c r="AI55" s="118"/>
    </row>
    <row r="56" spans="1:35" ht="16.5" customHeight="1">
      <c r="A56" s="731"/>
      <c r="B56" s="731"/>
      <c r="C56" s="731"/>
      <c r="D56" s="731"/>
      <c r="E56" s="731"/>
      <c r="F56" s="731"/>
      <c r="G56" s="616">
        <v>3</v>
      </c>
      <c r="H56" s="618" t="s">
        <v>4219</v>
      </c>
      <c r="I56" s="618" t="s">
        <v>4192</v>
      </c>
      <c r="J56" s="83"/>
      <c r="K56" s="84"/>
      <c r="L56" s="665"/>
      <c r="M56" s="84"/>
      <c r="N56" s="106"/>
      <c r="O56" s="86" t="s">
        <v>380</v>
      </c>
      <c r="P56" s="86" t="s">
        <v>4198</v>
      </c>
      <c r="Q56" s="86" t="s">
        <v>4199</v>
      </c>
      <c r="R56" s="83" t="s">
        <v>79</v>
      </c>
      <c r="S56" s="86"/>
      <c r="T56" s="118"/>
      <c r="U56" s="118"/>
      <c r="V56" s="118"/>
      <c r="W56" s="118"/>
      <c r="X56" s="118"/>
      <c r="Y56" s="118"/>
      <c r="Z56" s="118"/>
      <c r="AA56" s="118"/>
      <c r="AB56" s="118"/>
      <c r="AC56" s="118"/>
      <c r="AD56" s="118"/>
      <c r="AE56" s="118"/>
      <c r="AF56" s="118"/>
      <c r="AG56" s="118"/>
      <c r="AH56" s="118"/>
      <c r="AI56" s="118"/>
    </row>
    <row r="57" spans="1:35" ht="16.5" customHeight="1">
      <c r="A57" s="731"/>
      <c r="B57" s="732"/>
      <c r="C57" s="732"/>
      <c r="D57" s="732"/>
      <c r="E57" s="732"/>
      <c r="F57" s="732"/>
      <c r="G57" s="616">
        <v>4</v>
      </c>
      <c r="H57" s="618" t="s">
        <v>4226</v>
      </c>
      <c r="I57" s="618" t="s">
        <v>4192</v>
      </c>
      <c r="J57" s="83"/>
      <c r="K57" s="84"/>
      <c r="L57" s="750"/>
      <c r="M57" s="84"/>
      <c r="N57" s="106"/>
      <c r="O57" s="86" t="s">
        <v>380</v>
      </c>
      <c r="P57" s="86" t="s">
        <v>4198</v>
      </c>
      <c r="Q57" s="86" t="s">
        <v>4199</v>
      </c>
      <c r="R57" s="83" t="s">
        <v>79</v>
      </c>
      <c r="S57" s="86"/>
      <c r="T57" s="118"/>
      <c r="U57" s="118"/>
      <c r="V57" s="118"/>
      <c r="W57" s="118"/>
      <c r="X57" s="118"/>
      <c r="Y57" s="118"/>
      <c r="Z57" s="118"/>
      <c r="AA57" s="118"/>
      <c r="AB57" s="118"/>
      <c r="AC57" s="118"/>
      <c r="AD57" s="118"/>
      <c r="AE57" s="118"/>
      <c r="AF57" s="118"/>
      <c r="AG57" s="118"/>
      <c r="AH57" s="118"/>
      <c r="AI57" s="118"/>
    </row>
    <row r="58" spans="1:35" ht="16.5" customHeight="1">
      <c r="A58" s="730" t="s">
        <v>4234</v>
      </c>
      <c r="B58" s="761" t="s">
        <v>3487</v>
      </c>
      <c r="C58" s="761" t="s">
        <v>3625</v>
      </c>
      <c r="D58" s="762" t="s">
        <v>4160</v>
      </c>
      <c r="E58" s="765" t="s">
        <v>4238</v>
      </c>
      <c r="F58" s="765" t="s">
        <v>2893</v>
      </c>
      <c r="G58" s="616">
        <v>1</v>
      </c>
      <c r="H58" s="627" t="s">
        <v>4240</v>
      </c>
      <c r="I58" s="618" t="s">
        <v>4192</v>
      </c>
      <c r="J58" s="83"/>
      <c r="K58" s="84"/>
      <c r="L58" s="748"/>
      <c r="M58" s="227"/>
      <c r="N58" s="106"/>
      <c r="O58" s="86" t="s">
        <v>380</v>
      </c>
      <c r="P58" s="86" t="s">
        <v>4247</v>
      </c>
      <c r="Q58" s="86" t="s">
        <v>4249</v>
      </c>
      <c r="R58" s="83" t="s">
        <v>79</v>
      </c>
      <c r="S58" s="86"/>
      <c r="T58" s="118"/>
      <c r="U58" s="118"/>
      <c r="V58" s="118"/>
      <c r="W58" s="118"/>
      <c r="X58" s="118"/>
      <c r="Y58" s="118"/>
      <c r="Z58" s="118"/>
      <c r="AA58" s="118"/>
      <c r="AB58" s="118"/>
      <c r="AC58" s="118"/>
      <c r="AD58" s="118"/>
      <c r="AE58" s="118"/>
      <c r="AF58" s="118"/>
      <c r="AG58" s="118"/>
      <c r="AH58" s="118"/>
      <c r="AI58" s="118"/>
    </row>
    <row r="59" spans="1:35" ht="99" customHeight="1">
      <c r="A59" s="731"/>
      <c r="B59" s="731"/>
      <c r="C59" s="731"/>
      <c r="D59" s="731"/>
      <c r="E59" s="731"/>
      <c r="F59" s="731"/>
      <c r="G59" s="616">
        <v>2</v>
      </c>
      <c r="H59" s="618" t="s">
        <v>4256</v>
      </c>
      <c r="I59" s="618" t="s">
        <v>4192</v>
      </c>
      <c r="J59" s="83"/>
      <c r="K59" s="84"/>
      <c r="L59" s="665"/>
      <c r="M59" s="227"/>
      <c r="N59" s="106"/>
      <c r="O59" s="86" t="s">
        <v>380</v>
      </c>
      <c r="P59" s="86" t="s">
        <v>4247</v>
      </c>
      <c r="Q59" s="86" t="s">
        <v>4249</v>
      </c>
      <c r="R59" s="83" t="s">
        <v>79</v>
      </c>
      <c r="S59" s="86"/>
      <c r="T59" s="118"/>
      <c r="U59" s="118"/>
      <c r="V59" s="118"/>
      <c r="W59" s="118"/>
      <c r="X59" s="118"/>
      <c r="Y59" s="118"/>
      <c r="Z59" s="118"/>
      <c r="AA59" s="118"/>
      <c r="AB59" s="118"/>
      <c r="AC59" s="118"/>
      <c r="AD59" s="118"/>
      <c r="AE59" s="118"/>
      <c r="AF59" s="118"/>
      <c r="AG59" s="118"/>
      <c r="AH59" s="118"/>
      <c r="AI59" s="118"/>
    </row>
    <row r="60" spans="1:35" ht="96.75" customHeight="1">
      <c r="A60" s="731"/>
      <c r="B60" s="764"/>
      <c r="C60" s="732"/>
      <c r="D60" s="731"/>
      <c r="E60" s="732"/>
      <c r="F60" s="732"/>
      <c r="G60" s="616">
        <v>3</v>
      </c>
      <c r="H60" s="618" t="s">
        <v>4264</v>
      </c>
      <c r="I60" s="618" t="s">
        <v>4192</v>
      </c>
      <c r="J60" s="83"/>
      <c r="K60" s="84"/>
      <c r="L60" s="750"/>
      <c r="M60" s="227"/>
      <c r="N60" s="106"/>
      <c r="O60" s="86" t="s">
        <v>380</v>
      </c>
      <c r="P60" s="86" t="s">
        <v>4247</v>
      </c>
      <c r="Q60" s="86" t="s">
        <v>4249</v>
      </c>
      <c r="R60" s="83" t="s">
        <v>79</v>
      </c>
      <c r="S60" s="86"/>
      <c r="T60" s="118"/>
      <c r="U60" s="118"/>
      <c r="V60" s="118"/>
      <c r="W60" s="118"/>
      <c r="X60" s="118"/>
      <c r="Y60" s="118"/>
      <c r="Z60" s="118"/>
      <c r="AA60" s="118"/>
      <c r="AB60" s="118"/>
      <c r="AC60" s="118"/>
      <c r="AD60" s="118"/>
      <c r="AE60" s="118"/>
      <c r="AF60" s="118"/>
      <c r="AG60" s="118"/>
      <c r="AH60" s="118"/>
      <c r="AI60" s="118"/>
    </row>
    <row r="61" spans="1:35" ht="16.5" customHeight="1">
      <c r="A61" s="730" t="s">
        <v>4274</v>
      </c>
      <c r="B61" s="761" t="s">
        <v>3487</v>
      </c>
      <c r="C61" s="761" t="s">
        <v>3625</v>
      </c>
      <c r="D61" s="762" t="s">
        <v>4160</v>
      </c>
      <c r="E61" s="762" t="s">
        <v>4279</v>
      </c>
      <c r="F61" s="762" t="s">
        <v>3734</v>
      </c>
      <c r="G61" s="616">
        <v>1</v>
      </c>
      <c r="H61" s="626" t="s">
        <v>4280</v>
      </c>
      <c r="I61" s="617" t="s">
        <v>4282</v>
      </c>
      <c r="J61" s="83"/>
      <c r="K61" s="104"/>
      <c r="L61" s="748"/>
      <c r="M61" s="207"/>
      <c r="N61" s="208"/>
      <c r="O61" s="111" t="s">
        <v>379</v>
      </c>
      <c r="P61" s="86" t="s">
        <v>4287</v>
      </c>
      <c r="Q61" s="86" t="s">
        <v>4289</v>
      </c>
      <c r="R61" s="83" t="s">
        <v>79</v>
      </c>
      <c r="S61" s="86"/>
      <c r="T61" s="118"/>
      <c r="U61" s="118"/>
      <c r="V61" s="118"/>
      <c r="W61" s="118"/>
      <c r="X61" s="118"/>
      <c r="Y61" s="118"/>
      <c r="Z61" s="118"/>
      <c r="AA61" s="118"/>
      <c r="AB61" s="118"/>
      <c r="AC61" s="118"/>
      <c r="AD61" s="118"/>
      <c r="AE61" s="118"/>
      <c r="AF61" s="118"/>
      <c r="AG61" s="118"/>
      <c r="AH61" s="118"/>
      <c r="AI61" s="118"/>
    </row>
    <row r="62" spans="1:35" ht="16.5" customHeight="1">
      <c r="A62" s="731"/>
      <c r="B62" s="731"/>
      <c r="C62" s="731"/>
      <c r="D62" s="731"/>
      <c r="E62" s="731"/>
      <c r="F62" s="731"/>
      <c r="G62" s="616">
        <v>2</v>
      </c>
      <c r="H62" s="626" t="s">
        <v>3763</v>
      </c>
      <c r="I62" s="617" t="s">
        <v>4296</v>
      </c>
      <c r="J62" s="83"/>
      <c r="K62" s="104"/>
      <c r="L62" s="665"/>
      <c r="M62" s="207"/>
      <c r="N62" s="208"/>
      <c r="O62" s="111" t="s">
        <v>379</v>
      </c>
      <c r="P62" s="86" t="s">
        <v>4298</v>
      </c>
      <c r="Q62" s="86" t="s">
        <v>4299</v>
      </c>
      <c r="R62" s="83" t="s">
        <v>79</v>
      </c>
      <c r="S62" s="86"/>
      <c r="T62" s="118"/>
      <c r="U62" s="118"/>
      <c r="V62" s="118"/>
      <c r="W62" s="118"/>
      <c r="X62" s="118"/>
      <c r="Y62" s="118"/>
      <c r="Z62" s="118"/>
      <c r="AA62" s="118"/>
      <c r="AB62" s="118"/>
      <c r="AC62" s="118"/>
      <c r="AD62" s="118"/>
      <c r="AE62" s="118"/>
      <c r="AF62" s="118"/>
      <c r="AG62" s="118"/>
      <c r="AH62" s="118"/>
      <c r="AI62" s="118"/>
    </row>
    <row r="63" spans="1:35" ht="16.5" customHeight="1">
      <c r="A63" s="732"/>
      <c r="B63" s="732"/>
      <c r="C63" s="732"/>
      <c r="D63" s="732"/>
      <c r="E63" s="732"/>
      <c r="F63" s="732"/>
      <c r="G63" s="616">
        <v>3</v>
      </c>
      <c r="H63" s="626" t="s">
        <v>2936</v>
      </c>
      <c r="I63" s="617" t="s">
        <v>4312</v>
      </c>
      <c r="J63" s="83"/>
      <c r="K63" s="104"/>
      <c r="L63" s="666"/>
      <c r="M63" s="207"/>
      <c r="N63" s="208"/>
      <c r="O63" s="111" t="s">
        <v>379</v>
      </c>
      <c r="P63" s="86" t="s">
        <v>4298</v>
      </c>
      <c r="Q63" s="86" t="s">
        <v>4299</v>
      </c>
      <c r="R63" s="83" t="s">
        <v>79</v>
      </c>
      <c r="S63" s="86"/>
      <c r="T63" s="118"/>
      <c r="U63" s="118"/>
      <c r="V63" s="118"/>
      <c r="W63" s="118"/>
      <c r="X63" s="118"/>
      <c r="Y63" s="118"/>
      <c r="Z63" s="118"/>
      <c r="AA63" s="118"/>
      <c r="AB63" s="118"/>
      <c r="AC63" s="118"/>
      <c r="AD63" s="118"/>
      <c r="AE63" s="118"/>
      <c r="AF63" s="118"/>
      <c r="AG63" s="118"/>
      <c r="AH63" s="118"/>
      <c r="AI63" s="118"/>
    </row>
    <row r="64" spans="1:35" ht="16.5" customHeight="1">
      <c r="A64" s="615" t="s">
        <v>4322</v>
      </c>
      <c r="B64" s="625" t="s">
        <v>3487</v>
      </c>
      <c r="C64" s="625" t="s">
        <v>3625</v>
      </c>
      <c r="D64" s="628" t="s">
        <v>4160</v>
      </c>
      <c r="E64" s="609" t="s">
        <v>4326</v>
      </c>
      <c r="F64" s="612" t="s">
        <v>3734</v>
      </c>
      <c r="G64" s="608">
        <v>1</v>
      </c>
      <c r="H64" s="622" t="s">
        <v>4327</v>
      </c>
      <c r="I64" s="622" t="s">
        <v>4328</v>
      </c>
      <c r="J64" s="83"/>
      <c r="K64" s="104"/>
      <c r="L64" s="143"/>
      <c r="M64" s="228" t="s">
        <v>4330</v>
      </c>
      <c r="N64" s="208"/>
      <c r="O64" s="86" t="s">
        <v>380</v>
      </c>
      <c r="P64" s="86" t="s">
        <v>4336</v>
      </c>
      <c r="Q64" s="86" t="s">
        <v>4338</v>
      </c>
      <c r="R64" s="83" t="s">
        <v>79</v>
      </c>
      <c r="S64" s="86" t="s">
        <v>379</v>
      </c>
      <c r="T64" s="118"/>
      <c r="U64" s="118"/>
      <c r="V64" s="118"/>
      <c r="W64" s="118"/>
      <c r="X64" s="118"/>
      <c r="Y64" s="118"/>
      <c r="Z64" s="118"/>
      <c r="AA64" s="118"/>
      <c r="AB64" s="118"/>
      <c r="AC64" s="118"/>
      <c r="AD64" s="118"/>
      <c r="AE64" s="118"/>
      <c r="AF64" s="118"/>
      <c r="AG64" s="118"/>
      <c r="AH64" s="118"/>
      <c r="AI64" s="118"/>
    </row>
    <row r="65" spans="1:35" ht="16.5" customHeight="1">
      <c r="A65" s="608" t="s">
        <v>4342</v>
      </c>
      <c r="B65" s="625" t="s">
        <v>3487</v>
      </c>
      <c r="C65" s="625" t="s">
        <v>3625</v>
      </c>
      <c r="D65" s="628" t="s">
        <v>4160</v>
      </c>
      <c r="E65" s="612" t="s">
        <v>4345</v>
      </c>
      <c r="F65" s="612" t="s">
        <v>3734</v>
      </c>
      <c r="G65" s="608">
        <v>13</v>
      </c>
      <c r="H65" s="622" t="s">
        <v>4347</v>
      </c>
      <c r="I65" s="622" t="s">
        <v>4348</v>
      </c>
      <c r="J65" s="83"/>
      <c r="K65" s="104"/>
      <c r="L65" s="83"/>
      <c r="M65" s="229"/>
      <c r="N65" s="208"/>
      <c r="O65" s="86" t="s">
        <v>380</v>
      </c>
      <c r="P65" s="86" t="s">
        <v>4354</v>
      </c>
      <c r="Q65" s="86" t="s">
        <v>4356</v>
      </c>
      <c r="R65" s="83" t="s">
        <v>79</v>
      </c>
      <c r="S65" s="86"/>
      <c r="T65" s="118"/>
      <c r="U65" s="118"/>
      <c r="V65" s="118"/>
      <c r="W65" s="118"/>
      <c r="X65" s="118"/>
      <c r="Y65" s="118"/>
      <c r="Z65" s="118"/>
      <c r="AA65" s="118"/>
      <c r="AB65" s="118"/>
      <c r="AC65" s="118"/>
      <c r="AD65" s="118"/>
      <c r="AE65" s="118"/>
      <c r="AF65" s="118"/>
      <c r="AG65" s="118"/>
      <c r="AH65" s="118"/>
      <c r="AI65" s="118"/>
    </row>
    <row r="66" spans="1:35" ht="95.25" customHeight="1">
      <c r="A66" s="608" t="s">
        <v>4359</v>
      </c>
      <c r="B66" s="616" t="s">
        <v>3487</v>
      </c>
      <c r="C66" s="616" t="s">
        <v>3625</v>
      </c>
      <c r="D66" s="618" t="s">
        <v>4160</v>
      </c>
      <c r="E66" s="612" t="s">
        <v>4363</v>
      </c>
      <c r="F66" s="612" t="s">
        <v>3734</v>
      </c>
      <c r="G66" s="608">
        <v>14</v>
      </c>
      <c r="H66" s="622" t="s">
        <v>4365</v>
      </c>
      <c r="I66" s="622" t="s">
        <v>4367</v>
      </c>
      <c r="J66" s="83"/>
      <c r="K66" s="104"/>
      <c r="L66" s="83"/>
      <c r="M66" s="229"/>
      <c r="N66" s="208"/>
      <c r="O66" s="86" t="s">
        <v>380</v>
      </c>
      <c r="P66" s="86" t="s">
        <v>4354</v>
      </c>
      <c r="Q66" s="86" t="s">
        <v>4356</v>
      </c>
      <c r="R66" s="83" t="s">
        <v>79</v>
      </c>
      <c r="S66" s="86"/>
      <c r="T66" s="118"/>
      <c r="U66" s="118"/>
      <c r="V66" s="118"/>
      <c r="W66" s="118"/>
      <c r="X66" s="118"/>
      <c r="Y66" s="118"/>
      <c r="Z66" s="118"/>
      <c r="AA66" s="118"/>
      <c r="AB66" s="118"/>
      <c r="AC66" s="118"/>
      <c r="AD66" s="118"/>
      <c r="AE66" s="118"/>
      <c r="AF66" s="118"/>
      <c r="AG66" s="118"/>
      <c r="AH66" s="118"/>
      <c r="AI66" s="118"/>
    </row>
    <row r="67" spans="1:35" ht="16.5" customHeight="1">
      <c r="A67" s="624" t="s">
        <v>4372</v>
      </c>
      <c r="B67" s="629" t="s">
        <v>3487</v>
      </c>
      <c r="C67" s="629" t="s">
        <v>3625</v>
      </c>
      <c r="D67" s="630" t="s">
        <v>4380</v>
      </c>
      <c r="E67" s="619" t="s">
        <v>4383</v>
      </c>
      <c r="F67" s="618" t="s">
        <v>3734</v>
      </c>
      <c r="G67" s="616">
        <v>1</v>
      </c>
      <c r="H67" s="617" t="s">
        <v>4386</v>
      </c>
      <c r="I67" s="618" t="s">
        <v>4387</v>
      </c>
      <c r="J67" s="83"/>
      <c r="K67" s="104"/>
      <c r="L67" s="150"/>
      <c r="M67" s="233"/>
      <c r="N67" s="208"/>
      <c r="O67" s="86" t="s">
        <v>380</v>
      </c>
      <c r="P67" s="86" t="s">
        <v>380</v>
      </c>
      <c r="Q67" s="86" t="s">
        <v>4391</v>
      </c>
      <c r="R67" s="83" t="s">
        <v>79</v>
      </c>
      <c r="S67" s="86"/>
      <c r="T67" s="118"/>
      <c r="U67" s="118"/>
      <c r="V67" s="118"/>
      <c r="W67" s="118"/>
      <c r="X67" s="118"/>
      <c r="Y67" s="118"/>
      <c r="Z67" s="118"/>
      <c r="AA67" s="118"/>
      <c r="AB67" s="118"/>
      <c r="AC67" s="118"/>
      <c r="AD67" s="118"/>
      <c r="AE67" s="118"/>
      <c r="AF67" s="118"/>
      <c r="AG67" s="118"/>
      <c r="AH67" s="118"/>
      <c r="AI67" s="118"/>
    </row>
    <row r="68" spans="1:35" ht="16.5" customHeight="1">
      <c r="A68" s="608" t="s">
        <v>4395</v>
      </c>
      <c r="B68" s="625" t="s">
        <v>3487</v>
      </c>
      <c r="C68" s="625" t="s">
        <v>3625</v>
      </c>
      <c r="D68" s="618" t="s">
        <v>4380</v>
      </c>
      <c r="E68" s="619" t="s">
        <v>4396</v>
      </c>
      <c r="F68" s="618" t="s">
        <v>3734</v>
      </c>
      <c r="G68" s="616">
        <v>1</v>
      </c>
      <c r="H68" s="617" t="s">
        <v>4399</v>
      </c>
      <c r="I68" s="618" t="s">
        <v>4400</v>
      </c>
      <c r="J68" s="83"/>
      <c r="K68" s="104"/>
      <c r="L68" s="83"/>
      <c r="M68" s="229"/>
      <c r="N68" s="208"/>
      <c r="O68" s="86" t="s">
        <v>380</v>
      </c>
      <c r="P68" s="86" t="s">
        <v>380</v>
      </c>
      <c r="Q68" s="86" t="s">
        <v>4406</v>
      </c>
      <c r="R68" s="83" t="s">
        <v>79</v>
      </c>
      <c r="S68" s="86"/>
      <c r="T68" s="118"/>
      <c r="U68" s="118"/>
      <c r="V68" s="118"/>
      <c r="W68" s="118"/>
      <c r="X68" s="118"/>
      <c r="Y68" s="118"/>
      <c r="Z68" s="118"/>
      <c r="AA68" s="118"/>
      <c r="AB68" s="118"/>
      <c r="AC68" s="118"/>
      <c r="AD68" s="118"/>
      <c r="AE68" s="118"/>
      <c r="AF68" s="118"/>
      <c r="AG68" s="118"/>
      <c r="AH68" s="118"/>
      <c r="AI68" s="118"/>
    </row>
    <row r="69" spans="1:35" ht="120" customHeight="1">
      <c r="A69" s="615" t="s">
        <v>4412</v>
      </c>
      <c r="B69" s="616" t="s">
        <v>3487</v>
      </c>
      <c r="C69" s="616" t="s">
        <v>3625</v>
      </c>
      <c r="D69" s="618" t="s">
        <v>4416</v>
      </c>
      <c r="E69" s="609" t="s">
        <v>4417</v>
      </c>
      <c r="F69" s="618" t="s">
        <v>3734</v>
      </c>
      <c r="G69" s="616">
        <v>1</v>
      </c>
      <c r="H69" s="618" t="s">
        <v>4418</v>
      </c>
      <c r="I69" s="618" t="s">
        <v>4420</v>
      </c>
      <c r="J69" s="83"/>
      <c r="K69" s="104"/>
      <c r="L69" s="143"/>
      <c r="M69" s="117"/>
      <c r="N69" s="106"/>
      <c r="O69" s="86" t="s">
        <v>380</v>
      </c>
      <c r="P69" s="86" t="s">
        <v>4428</v>
      </c>
      <c r="Q69" s="86" t="s">
        <v>4430</v>
      </c>
      <c r="R69" s="83" t="s">
        <v>79</v>
      </c>
      <c r="S69" s="86"/>
      <c r="T69" s="118"/>
      <c r="U69" s="118"/>
      <c r="V69" s="118"/>
      <c r="W69" s="118"/>
      <c r="X69" s="118"/>
      <c r="Y69" s="118"/>
      <c r="Z69" s="118"/>
      <c r="AA69" s="118"/>
      <c r="AB69" s="118"/>
      <c r="AC69" s="118"/>
      <c r="AD69" s="118"/>
      <c r="AE69" s="118"/>
      <c r="AF69" s="118"/>
      <c r="AG69" s="118"/>
      <c r="AH69" s="118"/>
      <c r="AI69" s="118"/>
    </row>
    <row r="70" spans="1:35" ht="16.5" customHeight="1">
      <c r="A70" s="608" t="s">
        <v>4436</v>
      </c>
      <c r="B70" s="616" t="s">
        <v>3487</v>
      </c>
      <c r="C70" s="616" t="s">
        <v>3625</v>
      </c>
      <c r="D70" s="618" t="s">
        <v>4416</v>
      </c>
      <c r="E70" s="609" t="s">
        <v>4438</v>
      </c>
      <c r="F70" s="618" t="s">
        <v>3734</v>
      </c>
      <c r="G70" s="616">
        <v>1</v>
      </c>
      <c r="H70" s="618" t="s">
        <v>4441</v>
      </c>
      <c r="I70" s="618" t="s">
        <v>4443</v>
      </c>
      <c r="J70" s="83"/>
      <c r="K70" s="104"/>
      <c r="L70" s="83"/>
      <c r="M70" s="117"/>
      <c r="N70" s="106"/>
      <c r="O70" s="86" t="s">
        <v>380</v>
      </c>
      <c r="P70" s="86" t="s">
        <v>4448</v>
      </c>
      <c r="Q70" s="86" t="s">
        <v>4449</v>
      </c>
      <c r="R70" s="83" t="s">
        <v>79</v>
      </c>
      <c r="S70" s="86"/>
      <c r="T70" s="118"/>
      <c r="U70" s="118"/>
      <c r="V70" s="118"/>
      <c r="W70" s="118"/>
      <c r="X70" s="118"/>
      <c r="Y70" s="118"/>
      <c r="Z70" s="118"/>
      <c r="AA70" s="118"/>
      <c r="AB70" s="118"/>
      <c r="AC70" s="118"/>
      <c r="AD70" s="118"/>
      <c r="AE70" s="118"/>
      <c r="AF70" s="118"/>
      <c r="AG70" s="118"/>
      <c r="AH70" s="118"/>
      <c r="AI70" s="118"/>
    </row>
    <row r="71" spans="1:35" ht="16.5" customHeight="1">
      <c r="A71" s="608" t="s">
        <v>4454</v>
      </c>
      <c r="B71" s="616" t="s">
        <v>3487</v>
      </c>
      <c r="C71" s="616" t="s">
        <v>3625</v>
      </c>
      <c r="D71" s="618" t="s">
        <v>4416</v>
      </c>
      <c r="E71" s="609" t="s">
        <v>4458</v>
      </c>
      <c r="F71" s="618" t="s">
        <v>3734</v>
      </c>
      <c r="G71" s="616">
        <v>1</v>
      </c>
      <c r="H71" s="618" t="s">
        <v>4461</v>
      </c>
      <c r="I71" s="618" t="s">
        <v>4462</v>
      </c>
      <c r="J71" s="83"/>
      <c r="K71" s="104"/>
      <c r="L71" s="83"/>
      <c r="M71" s="117"/>
      <c r="N71" s="106"/>
      <c r="O71" s="86" t="s">
        <v>380</v>
      </c>
      <c r="P71" s="86" t="s">
        <v>4466</v>
      </c>
      <c r="Q71" s="86" t="s">
        <v>4468</v>
      </c>
      <c r="R71" s="83" t="s">
        <v>79</v>
      </c>
      <c r="S71" s="86"/>
      <c r="T71" s="118"/>
      <c r="U71" s="118"/>
      <c r="V71" s="118"/>
      <c r="W71" s="118"/>
      <c r="X71" s="118"/>
      <c r="Y71" s="118"/>
      <c r="Z71" s="118"/>
      <c r="AA71" s="118"/>
      <c r="AB71" s="118"/>
      <c r="AC71" s="118"/>
      <c r="AD71" s="118"/>
      <c r="AE71" s="118"/>
      <c r="AF71" s="118"/>
      <c r="AG71" s="118"/>
      <c r="AH71" s="118"/>
      <c r="AI71" s="118"/>
    </row>
    <row r="72" spans="1:35" ht="16.5" customHeight="1">
      <c r="A72" s="608" t="s">
        <v>4474</v>
      </c>
      <c r="B72" s="616" t="s">
        <v>3487</v>
      </c>
      <c r="C72" s="616" t="s">
        <v>3625</v>
      </c>
      <c r="D72" s="618" t="s">
        <v>4416</v>
      </c>
      <c r="E72" s="609" t="s">
        <v>4475</v>
      </c>
      <c r="F72" s="618" t="s">
        <v>3734</v>
      </c>
      <c r="G72" s="616">
        <v>1</v>
      </c>
      <c r="H72" s="618" t="s">
        <v>4480</v>
      </c>
      <c r="I72" s="618" t="s">
        <v>4462</v>
      </c>
      <c r="J72" s="83"/>
      <c r="K72" s="104"/>
      <c r="L72" s="83"/>
      <c r="M72" s="117"/>
      <c r="N72" s="106"/>
      <c r="O72" s="86" t="s">
        <v>380</v>
      </c>
      <c r="P72" s="86" t="s">
        <v>4485</v>
      </c>
      <c r="Q72" s="86" t="s">
        <v>4486</v>
      </c>
      <c r="R72" s="83" t="s">
        <v>79</v>
      </c>
      <c r="S72" s="86"/>
      <c r="T72" s="118"/>
      <c r="U72" s="118"/>
      <c r="V72" s="118"/>
      <c r="W72" s="118"/>
      <c r="X72" s="118"/>
      <c r="Y72" s="118"/>
      <c r="Z72" s="118"/>
      <c r="AA72" s="118"/>
      <c r="AB72" s="118"/>
      <c r="AC72" s="118"/>
      <c r="AD72" s="118"/>
      <c r="AE72" s="118"/>
      <c r="AF72" s="118"/>
      <c r="AG72" s="118"/>
      <c r="AH72" s="118"/>
      <c r="AI72" s="118"/>
    </row>
    <row r="73" spans="1:35" ht="16.5" customHeight="1">
      <c r="A73" s="608" t="s">
        <v>4489</v>
      </c>
      <c r="B73" s="616" t="s">
        <v>3487</v>
      </c>
      <c r="C73" s="616" t="s">
        <v>3625</v>
      </c>
      <c r="D73" s="618" t="s">
        <v>4416</v>
      </c>
      <c r="E73" s="609" t="s">
        <v>4493</v>
      </c>
      <c r="F73" s="618" t="s">
        <v>3734</v>
      </c>
      <c r="G73" s="616">
        <v>1</v>
      </c>
      <c r="H73" s="618" t="s">
        <v>4494</v>
      </c>
      <c r="I73" s="618" t="s">
        <v>4495</v>
      </c>
      <c r="J73" s="83"/>
      <c r="K73" s="104"/>
      <c r="L73" s="83"/>
      <c r="M73" s="117"/>
      <c r="N73" s="106"/>
      <c r="O73" s="86" t="s">
        <v>380</v>
      </c>
      <c r="P73" s="86" t="s">
        <v>380</v>
      </c>
      <c r="Q73" s="86" t="s">
        <v>4501</v>
      </c>
      <c r="R73" s="83" t="s">
        <v>79</v>
      </c>
      <c r="S73" s="86"/>
      <c r="T73" s="118"/>
      <c r="U73" s="118"/>
      <c r="V73" s="118"/>
      <c r="W73" s="118"/>
      <c r="X73" s="118"/>
      <c r="Y73" s="118"/>
      <c r="Z73" s="118"/>
      <c r="AA73" s="118"/>
      <c r="AB73" s="118"/>
      <c r="AC73" s="118"/>
      <c r="AD73" s="118"/>
      <c r="AE73" s="118"/>
      <c r="AF73" s="118"/>
      <c r="AG73" s="118"/>
      <c r="AH73" s="118"/>
      <c r="AI73" s="118"/>
    </row>
    <row r="74" spans="1:35" ht="16.5" customHeight="1">
      <c r="A74" s="608" t="s">
        <v>4506</v>
      </c>
      <c r="B74" s="616" t="s">
        <v>3487</v>
      </c>
      <c r="C74" s="616" t="s">
        <v>3625</v>
      </c>
      <c r="D74" s="618" t="s">
        <v>4416</v>
      </c>
      <c r="E74" s="609" t="s">
        <v>4508</v>
      </c>
      <c r="F74" s="618" t="s">
        <v>3734</v>
      </c>
      <c r="G74" s="616">
        <v>1</v>
      </c>
      <c r="H74" s="618" t="s">
        <v>4510</v>
      </c>
      <c r="I74" s="618" t="s">
        <v>4512</v>
      </c>
      <c r="J74" s="83"/>
      <c r="K74" s="104"/>
      <c r="L74" s="83"/>
      <c r="M74" s="117"/>
      <c r="N74" s="106"/>
      <c r="O74" s="86" t="s">
        <v>380</v>
      </c>
      <c r="P74" s="86" t="s">
        <v>380</v>
      </c>
      <c r="Q74" s="86" t="s">
        <v>4518</v>
      </c>
      <c r="R74" s="83" t="s">
        <v>79</v>
      </c>
      <c r="S74" s="86"/>
      <c r="T74" s="118"/>
      <c r="U74" s="118"/>
      <c r="V74" s="118"/>
      <c r="W74" s="118"/>
      <c r="X74" s="118"/>
      <c r="Y74" s="118"/>
      <c r="Z74" s="118"/>
      <c r="AA74" s="118"/>
      <c r="AB74" s="118"/>
      <c r="AC74" s="118"/>
      <c r="AD74" s="118"/>
      <c r="AE74" s="118"/>
      <c r="AF74" s="118"/>
      <c r="AG74" s="118"/>
      <c r="AH74" s="118"/>
      <c r="AI74" s="118"/>
    </row>
    <row r="75" spans="1:35" ht="128.25" customHeight="1">
      <c r="A75" s="608" t="s">
        <v>4523</v>
      </c>
      <c r="B75" s="616" t="s">
        <v>3487</v>
      </c>
      <c r="C75" s="616" t="s">
        <v>3625</v>
      </c>
      <c r="D75" s="618" t="s">
        <v>4416</v>
      </c>
      <c r="E75" s="609" t="s">
        <v>4528</v>
      </c>
      <c r="F75" s="618" t="s">
        <v>3734</v>
      </c>
      <c r="G75" s="616">
        <v>1</v>
      </c>
      <c r="H75" s="618" t="s">
        <v>4529</v>
      </c>
      <c r="I75" s="618" t="s">
        <v>4512</v>
      </c>
      <c r="J75" s="83"/>
      <c r="K75" s="104"/>
      <c r="L75" s="83"/>
      <c r="M75" s="117"/>
      <c r="N75" s="106"/>
      <c r="O75" s="86" t="s">
        <v>380</v>
      </c>
      <c r="P75" s="86" t="s">
        <v>380</v>
      </c>
      <c r="Q75" s="86" t="s">
        <v>4533</v>
      </c>
      <c r="R75" s="83" t="s">
        <v>79</v>
      </c>
      <c r="S75" s="86"/>
      <c r="T75" s="118"/>
      <c r="U75" s="118"/>
      <c r="V75" s="118"/>
      <c r="W75" s="118"/>
      <c r="X75" s="118"/>
      <c r="Y75" s="118"/>
      <c r="Z75" s="118"/>
      <c r="AA75" s="118"/>
      <c r="AB75" s="118"/>
      <c r="AC75" s="118"/>
      <c r="AD75" s="118"/>
      <c r="AE75" s="118"/>
      <c r="AF75" s="118"/>
      <c r="AG75" s="118"/>
      <c r="AH75" s="118"/>
      <c r="AI75" s="118"/>
    </row>
    <row r="76" spans="1:35" ht="16.5" customHeight="1">
      <c r="A76" s="608" t="s">
        <v>4539</v>
      </c>
      <c r="B76" s="616" t="s">
        <v>3487</v>
      </c>
      <c r="C76" s="616" t="s">
        <v>3625</v>
      </c>
      <c r="D76" s="618" t="s">
        <v>4416</v>
      </c>
      <c r="E76" s="609" t="s">
        <v>4540</v>
      </c>
      <c r="F76" s="618" t="s">
        <v>3702</v>
      </c>
      <c r="G76" s="616">
        <v>1</v>
      </c>
      <c r="H76" s="618" t="s">
        <v>4546</v>
      </c>
      <c r="I76" s="618" t="s">
        <v>4549</v>
      </c>
      <c r="J76" s="83"/>
      <c r="K76" s="104"/>
      <c r="L76" s="83"/>
      <c r="M76" s="117"/>
      <c r="N76" s="106"/>
      <c r="O76" s="86" t="s">
        <v>380</v>
      </c>
      <c r="P76" s="86" t="s">
        <v>380</v>
      </c>
      <c r="Q76" s="86" t="s">
        <v>4553</v>
      </c>
      <c r="R76" s="83" t="s">
        <v>79</v>
      </c>
      <c r="S76" s="86"/>
      <c r="T76" s="118"/>
      <c r="U76" s="118"/>
      <c r="V76" s="118"/>
      <c r="W76" s="118"/>
      <c r="X76" s="118"/>
      <c r="Y76" s="118"/>
      <c r="Z76" s="118"/>
      <c r="AA76" s="118"/>
      <c r="AB76" s="118"/>
      <c r="AC76" s="118"/>
      <c r="AD76" s="118"/>
      <c r="AE76" s="118"/>
      <c r="AF76" s="118"/>
      <c r="AG76" s="118"/>
      <c r="AH76" s="118"/>
      <c r="AI76" s="118"/>
    </row>
    <row r="77" spans="1:35" ht="16.5" customHeight="1">
      <c r="A77" s="608" t="s">
        <v>4561</v>
      </c>
      <c r="B77" s="616" t="s">
        <v>3487</v>
      </c>
      <c r="C77" s="616" t="s">
        <v>3625</v>
      </c>
      <c r="D77" s="628" t="s">
        <v>4416</v>
      </c>
      <c r="E77" s="611" t="s">
        <v>4564</v>
      </c>
      <c r="F77" s="628" t="s">
        <v>2854</v>
      </c>
      <c r="G77" s="625">
        <v>1</v>
      </c>
      <c r="H77" s="628" t="s">
        <v>4546</v>
      </c>
      <c r="I77" s="628" t="s">
        <v>4549</v>
      </c>
      <c r="J77" s="143"/>
      <c r="K77" s="104"/>
      <c r="L77" s="83"/>
      <c r="M77" s="117"/>
      <c r="N77" s="106"/>
      <c r="O77" s="86" t="s">
        <v>380</v>
      </c>
      <c r="P77" s="86" t="s">
        <v>380</v>
      </c>
      <c r="Q77" s="86" t="s">
        <v>4579</v>
      </c>
      <c r="R77" s="83" t="s">
        <v>79</v>
      </c>
      <c r="S77" s="86"/>
      <c r="T77" s="118"/>
      <c r="U77" s="118"/>
      <c r="V77" s="118"/>
      <c r="W77" s="118"/>
      <c r="X77" s="118"/>
      <c r="Y77" s="118"/>
      <c r="Z77" s="118"/>
      <c r="AA77" s="118"/>
      <c r="AB77" s="118"/>
      <c r="AC77" s="118"/>
      <c r="AD77" s="118"/>
      <c r="AE77" s="118"/>
      <c r="AF77" s="118"/>
      <c r="AG77" s="118"/>
      <c r="AH77" s="118"/>
      <c r="AI77" s="118"/>
    </row>
    <row r="78" spans="1:35" ht="81.75" customHeight="1">
      <c r="A78" s="730" t="s">
        <v>4582</v>
      </c>
      <c r="B78" s="761" t="s">
        <v>3487</v>
      </c>
      <c r="C78" s="761" t="s">
        <v>3625</v>
      </c>
      <c r="D78" s="762" t="s">
        <v>4416</v>
      </c>
      <c r="E78" s="733" t="s">
        <v>4591</v>
      </c>
      <c r="F78" s="762" t="s">
        <v>4594</v>
      </c>
      <c r="G78" s="616">
        <v>1</v>
      </c>
      <c r="H78" s="619" t="s">
        <v>4598</v>
      </c>
      <c r="I78" s="618" t="s">
        <v>4296</v>
      </c>
      <c r="J78" s="83"/>
      <c r="K78" s="104"/>
      <c r="L78" s="748"/>
      <c r="M78" s="237"/>
      <c r="N78" s="106"/>
      <c r="O78" s="86" t="s">
        <v>380</v>
      </c>
      <c r="P78" s="86" t="s">
        <v>380</v>
      </c>
      <c r="Q78" s="86" t="s">
        <v>4602</v>
      </c>
      <c r="R78" s="83" t="s">
        <v>79</v>
      </c>
      <c r="S78" s="86"/>
      <c r="T78" s="118"/>
      <c r="U78" s="118"/>
      <c r="V78" s="118"/>
      <c r="W78" s="118"/>
      <c r="X78" s="118"/>
      <c r="Y78" s="118"/>
      <c r="Z78" s="118"/>
      <c r="AA78" s="118"/>
      <c r="AB78" s="118"/>
      <c r="AC78" s="118"/>
      <c r="AD78" s="118"/>
      <c r="AE78" s="118"/>
      <c r="AF78" s="118"/>
      <c r="AG78" s="118"/>
      <c r="AH78" s="118"/>
      <c r="AI78" s="118"/>
    </row>
    <row r="79" spans="1:35" ht="51" customHeight="1">
      <c r="A79" s="732"/>
      <c r="B79" s="732"/>
      <c r="C79" s="732"/>
      <c r="D79" s="732"/>
      <c r="E79" s="732"/>
      <c r="F79" s="732"/>
      <c r="G79" s="616">
        <v>2</v>
      </c>
      <c r="H79" s="619" t="s">
        <v>4612</v>
      </c>
      <c r="I79" s="618" t="s">
        <v>4613</v>
      </c>
      <c r="J79" s="83"/>
      <c r="K79" s="104"/>
      <c r="L79" s="666"/>
      <c r="M79" s="238"/>
      <c r="N79" s="106"/>
      <c r="O79" s="86" t="s">
        <v>380</v>
      </c>
      <c r="P79" s="86" t="s">
        <v>380</v>
      </c>
      <c r="Q79" s="86" t="s">
        <v>380</v>
      </c>
      <c r="R79" s="83" t="s">
        <v>79</v>
      </c>
      <c r="S79" s="86"/>
      <c r="T79" s="118"/>
      <c r="U79" s="118"/>
      <c r="V79" s="118"/>
      <c r="W79" s="118"/>
      <c r="X79" s="118"/>
      <c r="Y79" s="118"/>
      <c r="Z79" s="118"/>
      <c r="AA79" s="118"/>
      <c r="AB79" s="118"/>
      <c r="AC79" s="118"/>
      <c r="AD79" s="118"/>
      <c r="AE79" s="118"/>
      <c r="AF79" s="118"/>
      <c r="AG79" s="118"/>
      <c r="AH79" s="118"/>
      <c r="AI79" s="118"/>
    </row>
    <row r="80" spans="1:35" ht="148.5" customHeight="1">
      <c r="A80" s="730" t="s">
        <v>4627</v>
      </c>
      <c r="B80" s="761" t="s">
        <v>3487</v>
      </c>
      <c r="C80" s="761" t="s">
        <v>3625</v>
      </c>
      <c r="D80" s="762" t="s">
        <v>4416</v>
      </c>
      <c r="E80" s="733" t="s">
        <v>4629</v>
      </c>
      <c r="F80" s="766" t="s">
        <v>4631</v>
      </c>
      <c r="G80" s="631">
        <v>1</v>
      </c>
      <c r="H80" s="621" t="s">
        <v>4638</v>
      </c>
      <c r="I80" s="621" t="s">
        <v>4639</v>
      </c>
      <c r="J80" s="114"/>
      <c r="K80" s="104"/>
      <c r="L80" s="748"/>
      <c r="M80" s="117"/>
      <c r="N80" s="106"/>
      <c r="O80" s="86" t="s">
        <v>380</v>
      </c>
      <c r="P80" s="86" t="s">
        <v>380</v>
      </c>
      <c r="Q80" s="86" t="s">
        <v>4643</v>
      </c>
      <c r="R80" s="83" t="s">
        <v>79</v>
      </c>
      <c r="S80" s="86"/>
      <c r="T80" s="118"/>
      <c r="U80" s="118"/>
      <c r="V80" s="118"/>
      <c r="W80" s="118"/>
      <c r="X80" s="118"/>
      <c r="Y80" s="118"/>
      <c r="Z80" s="118"/>
      <c r="AA80" s="118"/>
      <c r="AB80" s="118"/>
      <c r="AC80" s="118"/>
      <c r="AD80" s="118"/>
      <c r="AE80" s="118"/>
      <c r="AF80" s="118"/>
      <c r="AG80" s="118"/>
      <c r="AH80" s="118"/>
      <c r="AI80" s="118"/>
    </row>
    <row r="81" spans="1:35" ht="16.5" customHeight="1">
      <c r="A81" s="732"/>
      <c r="B81" s="732"/>
      <c r="C81" s="732"/>
      <c r="D81" s="732"/>
      <c r="E81" s="732"/>
      <c r="F81" s="732"/>
      <c r="G81" s="631">
        <v>2</v>
      </c>
      <c r="H81" s="632" t="s">
        <v>4650</v>
      </c>
      <c r="I81" s="621" t="s">
        <v>4652</v>
      </c>
      <c r="J81" s="114"/>
      <c r="K81" s="104"/>
      <c r="L81" s="666"/>
      <c r="M81" s="117"/>
      <c r="N81" s="106"/>
      <c r="O81" s="86" t="s">
        <v>380</v>
      </c>
      <c r="P81" s="86" t="s">
        <v>380</v>
      </c>
      <c r="Q81" s="86" t="s">
        <v>4643</v>
      </c>
      <c r="R81" s="83" t="s">
        <v>79</v>
      </c>
      <c r="S81" s="86"/>
      <c r="T81" s="118"/>
      <c r="U81" s="118"/>
      <c r="V81" s="118"/>
      <c r="W81" s="118"/>
      <c r="X81" s="118"/>
      <c r="Y81" s="118"/>
      <c r="Z81" s="118"/>
      <c r="AA81" s="118"/>
      <c r="AB81" s="118"/>
      <c r="AC81" s="118"/>
      <c r="AD81" s="118"/>
      <c r="AE81" s="118"/>
      <c r="AF81" s="118"/>
      <c r="AG81" s="118"/>
      <c r="AH81" s="118"/>
      <c r="AI81" s="118"/>
    </row>
    <row r="82" spans="1:35" ht="68.25" customHeight="1">
      <c r="A82" s="730" t="s">
        <v>4662</v>
      </c>
      <c r="B82" s="761" t="s">
        <v>3487</v>
      </c>
      <c r="C82" s="761" t="s">
        <v>3625</v>
      </c>
      <c r="D82" s="766" t="s">
        <v>4667</v>
      </c>
      <c r="E82" s="766" t="s">
        <v>4668</v>
      </c>
      <c r="F82" s="762" t="s">
        <v>3734</v>
      </c>
      <c r="G82" s="616">
        <v>1</v>
      </c>
      <c r="H82" s="617" t="s">
        <v>4669</v>
      </c>
      <c r="I82" s="618" t="s">
        <v>4670</v>
      </c>
      <c r="J82" s="83"/>
      <c r="K82" s="104"/>
      <c r="L82" s="748"/>
      <c r="M82" s="207"/>
      <c r="N82" s="208"/>
      <c r="O82" s="86" t="s">
        <v>380</v>
      </c>
      <c r="P82" s="86" t="s">
        <v>380</v>
      </c>
      <c r="Q82" s="86" t="s">
        <v>4678</v>
      </c>
      <c r="R82" s="83" t="s">
        <v>79</v>
      </c>
      <c r="S82" s="86"/>
      <c r="T82" s="118"/>
      <c r="U82" s="118"/>
      <c r="V82" s="118"/>
      <c r="W82" s="118"/>
      <c r="X82" s="118"/>
      <c r="Y82" s="118"/>
      <c r="Z82" s="118"/>
      <c r="AA82" s="118"/>
      <c r="AB82" s="118"/>
      <c r="AC82" s="118"/>
      <c r="AD82" s="118"/>
      <c r="AE82" s="118"/>
      <c r="AF82" s="118"/>
      <c r="AG82" s="118"/>
      <c r="AH82" s="118"/>
      <c r="AI82" s="118"/>
    </row>
    <row r="83" spans="1:35" ht="42.75" customHeight="1">
      <c r="A83" s="732"/>
      <c r="B83" s="732"/>
      <c r="C83" s="732"/>
      <c r="D83" s="732"/>
      <c r="E83" s="732"/>
      <c r="F83" s="732"/>
      <c r="G83" s="616">
        <v>2</v>
      </c>
      <c r="H83" s="617" t="s">
        <v>4686</v>
      </c>
      <c r="I83" s="618" t="s">
        <v>3798</v>
      </c>
      <c r="J83" s="83"/>
      <c r="K83" s="104"/>
      <c r="L83" s="666"/>
      <c r="M83" s="207"/>
      <c r="N83" s="208"/>
      <c r="O83" s="86" t="s">
        <v>380</v>
      </c>
      <c r="P83" s="86" t="s">
        <v>380</v>
      </c>
      <c r="Q83" s="86" t="s">
        <v>4678</v>
      </c>
      <c r="R83" s="83" t="s">
        <v>79</v>
      </c>
      <c r="S83" s="86"/>
      <c r="T83" s="118"/>
      <c r="U83" s="118"/>
      <c r="V83" s="118"/>
      <c r="W83" s="118"/>
      <c r="X83" s="118"/>
      <c r="Y83" s="118"/>
      <c r="Z83" s="118"/>
      <c r="AA83" s="118"/>
      <c r="AB83" s="118"/>
      <c r="AC83" s="118"/>
      <c r="AD83" s="118"/>
      <c r="AE83" s="118"/>
      <c r="AF83" s="118"/>
      <c r="AG83" s="118"/>
      <c r="AH83" s="118"/>
      <c r="AI83" s="118"/>
    </row>
    <row r="84" spans="1:35" ht="16.5" customHeight="1">
      <c r="A84" s="730" t="s">
        <v>4695</v>
      </c>
      <c r="B84" s="761" t="s">
        <v>3487</v>
      </c>
      <c r="C84" s="761" t="s">
        <v>3625</v>
      </c>
      <c r="D84" s="762" t="s">
        <v>4705</v>
      </c>
      <c r="E84" s="762" t="s">
        <v>4709</v>
      </c>
      <c r="F84" s="762" t="s">
        <v>3734</v>
      </c>
      <c r="G84" s="616">
        <v>1</v>
      </c>
      <c r="H84" s="618" t="s">
        <v>4714</v>
      </c>
      <c r="I84" s="618" t="s">
        <v>4717</v>
      </c>
      <c r="J84" s="83"/>
      <c r="K84" s="104"/>
      <c r="L84" s="748"/>
      <c r="M84" s="104"/>
      <c r="N84" s="240"/>
      <c r="O84" s="86" t="s">
        <v>380</v>
      </c>
      <c r="P84" s="86" t="s">
        <v>380</v>
      </c>
      <c r="Q84" s="86" t="s">
        <v>4725</v>
      </c>
      <c r="R84" s="83" t="s">
        <v>79</v>
      </c>
      <c r="S84" s="86"/>
      <c r="T84" s="118"/>
      <c r="U84" s="118"/>
      <c r="V84" s="118"/>
      <c r="W84" s="118"/>
      <c r="X84" s="118"/>
      <c r="Y84" s="118"/>
      <c r="Z84" s="118"/>
      <c r="AA84" s="118"/>
      <c r="AB84" s="118"/>
      <c r="AC84" s="118"/>
      <c r="AD84" s="118"/>
      <c r="AE84" s="118"/>
      <c r="AF84" s="118"/>
      <c r="AG84" s="118"/>
      <c r="AH84" s="118"/>
      <c r="AI84" s="118"/>
    </row>
    <row r="85" spans="1:35" ht="16.5" customHeight="1">
      <c r="A85" s="731"/>
      <c r="B85" s="731"/>
      <c r="C85" s="731"/>
      <c r="D85" s="731"/>
      <c r="E85" s="731"/>
      <c r="F85" s="731"/>
      <c r="G85" s="616">
        <v>2</v>
      </c>
      <c r="H85" s="618" t="s">
        <v>4734</v>
      </c>
      <c r="I85" s="618" t="s">
        <v>4736</v>
      </c>
      <c r="J85" s="83"/>
      <c r="K85" s="104"/>
      <c r="L85" s="665"/>
      <c r="M85" s="104"/>
      <c r="N85" s="240"/>
      <c r="O85" s="86" t="s">
        <v>380</v>
      </c>
      <c r="P85" s="86" t="s">
        <v>380</v>
      </c>
      <c r="Q85" s="86" t="s">
        <v>4725</v>
      </c>
      <c r="R85" s="83" t="s">
        <v>79</v>
      </c>
      <c r="S85" s="86"/>
      <c r="T85" s="118"/>
      <c r="U85" s="118"/>
      <c r="V85" s="118"/>
      <c r="W85" s="118"/>
      <c r="X85" s="118"/>
      <c r="Y85" s="118"/>
      <c r="Z85" s="118"/>
      <c r="AA85" s="118"/>
      <c r="AB85" s="118"/>
      <c r="AC85" s="118"/>
      <c r="AD85" s="118"/>
      <c r="AE85" s="118"/>
      <c r="AF85" s="118"/>
      <c r="AG85" s="118"/>
      <c r="AH85" s="118"/>
      <c r="AI85" s="118"/>
    </row>
    <row r="86" spans="1:35" ht="16.5" customHeight="1">
      <c r="A86" s="731"/>
      <c r="B86" s="731"/>
      <c r="C86" s="731"/>
      <c r="D86" s="731"/>
      <c r="E86" s="731"/>
      <c r="F86" s="731"/>
      <c r="G86" s="616">
        <v>3</v>
      </c>
      <c r="H86" s="618" t="s">
        <v>4744</v>
      </c>
      <c r="I86" s="618" t="s">
        <v>4746</v>
      </c>
      <c r="J86" s="83"/>
      <c r="K86" s="104"/>
      <c r="L86" s="665"/>
      <c r="M86" s="104"/>
      <c r="N86" s="240"/>
      <c r="O86" s="86" t="s">
        <v>380</v>
      </c>
      <c r="P86" s="86" t="s">
        <v>380</v>
      </c>
      <c r="Q86" s="86" t="s">
        <v>4725</v>
      </c>
      <c r="R86" s="83" t="s">
        <v>79</v>
      </c>
      <c r="S86" s="86"/>
      <c r="T86" s="118"/>
      <c r="U86" s="118"/>
      <c r="V86" s="118"/>
      <c r="W86" s="118"/>
      <c r="X86" s="118"/>
      <c r="Y86" s="118"/>
      <c r="Z86" s="118"/>
      <c r="AA86" s="118"/>
      <c r="AB86" s="118"/>
      <c r="AC86" s="118"/>
      <c r="AD86" s="118"/>
      <c r="AE86" s="118"/>
      <c r="AF86" s="118"/>
      <c r="AG86" s="118"/>
      <c r="AH86" s="118"/>
      <c r="AI86" s="118"/>
    </row>
    <row r="87" spans="1:35" ht="16.5" customHeight="1">
      <c r="A87" s="731"/>
      <c r="B87" s="731"/>
      <c r="C87" s="731"/>
      <c r="D87" s="731"/>
      <c r="E87" s="731"/>
      <c r="F87" s="731"/>
      <c r="G87" s="616">
        <v>4</v>
      </c>
      <c r="H87" s="618" t="s">
        <v>4751</v>
      </c>
      <c r="I87" s="618" t="s">
        <v>4753</v>
      </c>
      <c r="J87" s="83"/>
      <c r="K87" s="104"/>
      <c r="L87" s="665"/>
      <c r="M87" s="104"/>
      <c r="N87" s="240"/>
      <c r="O87" s="86" t="s">
        <v>380</v>
      </c>
      <c r="P87" s="86" t="s">
        <v>380</v>
      </c>
      <c r="Q87" s="86" t="s">
        <v>4725</v>
      </c>
      <c r="R87" s="83" t="s">
        <v>79</v>
      </c>
      <c r="S87" s="86"/>
      <c r="T87" s="118"/>
      <c r="U87" s="118"/>
      <c r="V87" s="118"/>
      <c r="W87" s="118"/>
      <c r="X87" s="118"/>
      <c r="Y87" s="118"/>
      <c r="Z87" s="118"/>
      <c r="AA87" s="118"/>
      <c r="AB87" s="118"/>
      <c r="AC87" s="118"/>
      <c r="AD87" s="118"/>
      <c r="AE87" s="118"/>
      <c r="AF87" s="118"/>
      <c r="AG87" s="118"/>
      <c r="AH87" s="118"/>
      <c r="AI87" s="118"/>
    </row>
    <row r="88" spans="1:35" ht="16.5" customHeight="1">
      <c r="A88" s="731"/>
      <c r="B88" s="731"/>
      <c r="C88" s="731"/>
      <c r="D88" s="731"/>
      <c r="E88" s="731"/>
      <c r="F88" s="731"/>
      <c r="G88" s="616">
        <v>5</v>
      </c>
      <c r="H88" s="618" t="s">
        <v>4762</v>
      </c>
      <c r="I88" s="618" t="s">
        <v>4765</v>
      </c>
      <c r="J88" s="83"/>
      <c r="K88" s="104"/>
      <c r="L88" s="665"/>
      <c r="M88" s="104"/>
      <c r="N88" s="240"/>
      <c r="O88" s="86" t="s">
        <v>380</v>
      </c>
      <c r="P88" s="86" t="s">
        <v>380</v>
      </c>
      <c r="Q88" s="86" t="s">
        <v>4725</v>
      </c>
      <c r="R88" s="83" t="s">
        <v>79</v>
      </c>
      <c r="S88" s="86"/>
      <c r="T88" s="118"/>
      <c r="U88" s="118"/>
      <c r="V88" s="118"/>
      <c r="W88" s="118"/>
      <c r="X88" s="118"/>
      <c r="Y88" s="118"/>
      <c r="Z88" s="118"/>
      <c r="AA88" s="118"/>
      <c r="AB88" s="118"/>
      <c r="AC88" s="118"/>
      <c r="AD88" s="118"/>
      <c r="AE88" s="118"/>
      <c r="AF88" s="118"/>
      <c r="AG88" s="118"/>
      <c r="AH88" s="118"/>
      <c r="AI88" s="118"/>
    </row>
    <row r="89" spans="1:35" ht="16.5" customHeight="1">
      <c r="A89" s="731"/>
      <c r="B89" s="731"/>
      <c r="C89" s="731"/>
      <c r="D89" s="731"/>
      <c r="E89" s="731"/>
      <c r="F89" s="731"/>
      <c r="G89" s="616">
        <v>6</v>
      </c>
      <c r="H89" s="618" t="s">
        <v>4774</v>
      </c>
      <c r="I89" s="618" t="s">
        <v>4777</v>
      </c>
      <c r="J89" s="83"/>
      <c r="K89" s="104"/>
      <c r="L89" s="665"/>
      <c r="M89" s="104"/>
      <c r="N89" s="240"/>
      <c r="O89" s="86" t="s">
        <v>380</v>
      </c>
      <c r="P89" s="86" t="s">
        <v>380</v>
      </c>
      <c r="Q89" s="86" t="s">
        <v>4725</v>
      </c>
      <c r="R89" s="83" t="s">
        <v>79</v>
      </c>
      <c r="S89" s="86"/>
      <c r="T89" s="118"/>
      <c r="U89" s="118"/>
      <c r="V89" s="118"/>
      <c r="W89" s="118"/>
      <c r="X89" s="118"/>
      <c r="Y89" s="118"/>
      <c r="Z89" s="118"/>
      <c r="AA89" s="118"/>
      <c r="AB89" s="118"/>
      <c r="AC89" s="118"/>
      <c r="AD89" s="118"/>
      <c r="AE89" s="118"/>
      <c r="AF89" s="118"/>
      <c r="AG89" s="118"/>
      <c r="AH89" s="118"/>
      <c r="AI89" s="118"/>
    </row>
    <row r="90" spans="1:35" ht="16.5" customHeight="1">
      <c r="A90" s="731"/>
      <c r="B90" s="731"/>
      <c r="C90" s="731"/>
      <c r="D90" s="731"/>
      <c r="E90" s="731"/>
      <c r="F90" s="731"/>
      <c r="G90" s="616">
        <v>7</v>
      </c>
      <c r="H90" s="618" t="s">
        <v>4780</v>
      </c>
      <c r="I90" s="618" t="s">
        <v>4782</v>
      </c>
      <c r="J90" s="83"/>
      <c r="K90" s="104"/>
      <c r="L90" s="665"/>
      <c r="M90" s="104"/>
      <c r="N90" s="240"/>
      <c r="O90" s="86" t="s">
        <v>380</v>
      </c>
      <c r="P90" s="86" t="s">
        <v>380</v>
      </c>
      <c r="Q90" s="86" t="s">
        <v>4725</v>
      </c>
      <c r="R90" s="83" t="s">
        <v>79</v>
      </c>
      <c r="S90" s="86"/>
      <c r="T90" s="118"/>
      <c r="U90" s="118"/>
      <c r="V90" s="118"/>
      <c r="W90" s="118"/>
      <c r="X90" s="118"/>
      <c r="Y90" s="118"/>
      <c r="Z90" s="118"/>
      <c r="AA90" s="118"/>
      <c r="AB90" s="118"/>
      <c r="AC90" s="118"/>
      <c r="AD90" s="118"/>
      <c r="AE90" s="118"/>
      <c r="AF90" s="118"/>
      <c r="AG90" s="118"/>
      <c r="AH90" s="118"/>
      <c r="AI90" s="118"/>
    </row>
    <row r="91" spans="1:35" ht="16.5" customHeight="1">
      <c r="A91" s="731"/>
      <c r="B91" s="731"/>
      <c r="C91" s="731"/>
      <c r="D91" s="731"/>
      <c r="E91" s="731"/>
      <c r="F91" s="731"/>
      <c r="G91" s="616">
        <v>8</v>
      </c>
      <c r="H91" s="618" t="s">
        <v>4792</v>
      </c>
      <c r="I91" s="618" t="s">
        <v>4793</v>
      </c>
      <c r="J91" s="83"/>
      <c r="K91" s="104"/>
      <c r="L91" s="665"/>
      <c r="M91" s="104"/>
      <c r="N91" s="240"/>
      <c r="O91" s="86" t="s">
        <v>380</v>
      </c>
      <c r="P91" s="86" t="s">
        <v>380</v>
      </c>
      <c r="Q91" s="86" t="s">
        <v>4725</v>
      </c>
      <c r="R91" s="83" t="s">
        <v>79</v>
      </c>
      <c r="S91" s="86"/>
      <c r="T91" s="118"/>
      <c r="U91" s="118"/>
      <c r="V91" s="118"/>
      <c r="W91" s="118"/>
      <c r="X91" s="118"/>
      <c r="Y91" s="118"/>
      <c r="Z91" s="118"/>
      <c r="AA91" s="118"/>
      <c r="AB91" s="118"/>
      <c r="AC91" s="118"/>
      <c r="AD91" s="118"/>
      <c r="AE91" s="118"/>
      <c r="AF91" s="118"/>
      <c r="AG91" s="118"/>
      <c r="AH91" s="118"/>
      <c r="AI91" s="118"/>
    </row>
    <row r="92" spans="1:35" ht="16.5" customHeight="1">
      <c r="A92" s="731"/>
      <c r="B92" s="731"/>
      <c r="C92" s="731"/>
      <c r="D92" s="731"/>
      <c r="E92" s="731"/>
      <c r="F92" s="731"/>
      <c r="G92" s="616">
        <v>9</v>
      </c>
      <c r="H92" s="618" t="s">
        <v>4802</v>
      </c>
      <c r="I92" s="618" t="s">
        <v>4803</v>
      </c>
      <c r="J92" s="83"/>
      <c r="K92" s="104"/>
      <c r="L92" s="665"/>
      <c r="M92" s="104"/>
      <c r="N92" s="240"/>
      <c r="O92" s="86" t="s">
        <v>380</v>
      </c>
      <c r="P92" s="86" t="s">
        <v>380</v>
      </c>
      <c r="Q92" s="86" t="s">
        <v>4725</v>
      </c>
      <c r="R92" s="83" t="s">
        <v>79</v>
      </c>
      <c r="S92" s="86"/>
      <c r="T92" s="118"/>
      <c r="U92" s="118"/>
      <c r="V92" s="118"/>
      <c r="W92" s="118"/>
      <c r="X92" s="118"/>
      <c r="Y92" s="118"/>
      <c r="Z92" s="118"/>
      <c r="AA92" s="118"/>
      <c r="AB92" s="118"/>
      <c r="AC92" s="118"/>
      <c r="AD92" s="118"/>
      <c r="AE92" s="118"/>
      <c r="AF92" s="118"/>
      <c r="AG92" s="118"/>
      <c r="AH92" s="118"/>
      <c r="AI92" s="118"/>
    </row>
    <row r="93" spans="1:35" ht="16.5" customHeight="1">
      <c r="A93" s="731"/>
      <c r="B93" s="731"/>
      <c r="C93" s="731"/>
      <c r="D93" s="731"/>
      <c r="E93" s="731"/>
      <c r="F93" s="731"/>
      <c r="G93" s="616">
        <v>10</v>
      </c>
      <c r="H93" s="618" t="s">
        <v>4814</v>
      </c>
      <c r="I93" s="618" t="s">
        <v>4815</v>
      </c>
      <c r="J93" s="83"/>
      <c r="K93" s="104"/>
      <c r="L93" s="665"/>
      <c r="M93" s="104"/>
      <c r="N93" s="240"/>
      <c r="O93" s="86" t="s">
        <v>380</v>
      </c>
      <c r="P93" s="86" t="s">
        <v>380</v>
      </c>
      <c r="Q93" s="86" t="s">
        <v>4725</v>
      </c>
      <c r="R93" s="83" t="s">
        <v>79</v>
      </c>
      <c r="S93" s="86"/>
      <c r="T93" s="118"/>
      <c r="U93" s="118"/>
      <c r="V93" s="118"/>
      <c r="W93" s="118"/>
      <c r="X93" s="118"/>
      <c r="Y93" s="118"/>
      <c r="Z93" s="118"/>
      <c r="AA93" s="118"/>
      <c r="AB93" s="118"/>
      <c r="AC93" s="118"/>
      <c r="AD93" s="118"/>
      <c r="AE93" s="118"/>
      <c r="AF93" s="118"/>
      <c r="AG93" s="118"/>
      <c r="AH93" s="118"/>
      <c r="AI93" s="118"/>
    </row>
    <row r="94" spans="1:35" ht="16.5" customHeight="1">
      <c r="A94" s="731"/>
      <c r="B94" s="731"/>
      <c r="C94" s="731"/>
      <c r="D94" s="731"/>
      <c r="E94" s="731"/>
      <c r="F94" s="731"/>
      <c r="G94" s="616">
        <v>11</v>
      </c>
      <c r="H94" s="618" t="s">
        <v>4822</v>
      </c>
      <c r="I94" s="618" t="s">
        <v>4824</v>
      </c>
      <c r="J94" s="83"/>
      <c r="K94" s="104"/>
      <c r="L94" s="665"/>
      <c r="M94" s="104"/>
      <c r="N94" s="240"/>
      <c r="O94" s="86" t="s">
        <v>380</v>
      </c>
      <c r="P94" s="86" t="s">
        <v>380</v>
      </c>
      <c r="Q94" s="86" t="s">
        <v>4725</v>
      </c>
      <c r="R94" s="83" t="s">
        <v>79</v>
      </c>
      <c r="S94" s="86"/>
      <c r="T94" s="118"/>
      <c r="U94" s="118"/>
      <c r="V94" s="118"/>
      <c r="W94" s="118"/>
      <c r="X94" s="118"/>
      <c r="Y94" s="118"/>
      <c r="Z94" s="118"/>
      <c r="AA94" s="118"/>
      <c r="AB94" s="118"/>
      <c r="AC94" s="118"/>
      <c r="AD94" s="118"/>
      <c r="AE94" s="118"/>
      <c r="AF94" s="118"/>
      <c r="AG94" s="118"/>
      <c r="AH94" s="118"/>
      <c r="AI94" s="118"/>
    </row>
    <row r="95" spans="1:35" ht="16.5" customHeight="1">
      <c r="A95" s="731"/>
      <c r="B95" s="731"/>
      <c r="C95" s="731"/>
      <c r="D95" s="731"/>
      <c r="E95" s="731"/>
      <c r="F95" s="731"/>
      <c r="G95" s="616">
        <v>12</v>
      </c>
      <c r="H95" s="618" t="s">
        <v>4835</v>
      </c>
      <c r="I95" s="618" t="s">
        <v>4837</v>
      </c>
      <c r="J95" s="83"/>
      <c r="K95" s="104"/>
      <c r="L95" s="665"/>
      <c r="M95" s="104"/>
      <c r="N95" s="240"/>
      <c r="O95" s="86" t="s">
        <v>380</v>
      </c>
      <c r="P95" s="86" t="s">
        <v>380</v>
      </c>
      <c r="Q95" s="86" t="s">
        <v>4725</v>
      </c>
      <c r="R95" s="83" t="s">
        <v>79</v>
      </c>
      <c r="S95" s="86"/>
      <c r="T95" s="118"/>
      <c r="U95" s="118"/>
      <c r="V95" s="118"/>
      <c r="W95" s="118"/>
      <c r="X95" s="118"/>
      <c r="Y95" s="118"/>
      <c r="Z95" s="118"/>
      <c r="AA95" s="118"/>
      <c r="AB95" s="118"/>
      <c r="AC95" s="118"/>
      <c r="AD95" s="118"/>
      <c r="AE95" s="118"/>
      <c r="AF95" s="118"/>
      <c r="AG95" s="118"/>
      <c r="AH95" s="118"/>
      <c r="AI95" s="118"/>
    </row>
    <row r="96" spans="1:35" ht="16.5" customHeight="1">
      <c r="A96" s="731"/>
      <c r="B96" s="731"/>
      <c r="C96" s="731"/>
      <c r="D96" s="731"/>
      <c r="E96" s="731"/>
      <c r="F96" s="731"/>
      <c r="G96" s="616">
        <v>13</v>
      </c>
      <c r="H96" s="618" t="s">
        <v>4846</v>
      </c>
      <c r="I96" s="618" t="s">
        <v>4847</v>
      </c>
      <c r="J96" s="83"/>
      <c r="K96" s="104"/>
      <c r="L96" s="665"/>
      <c r="M96" s="104"/>
      <c r="N96" s="240"/>
      <c r="O96" s="86" t="s">
        <v>380</v>
      </c>
      <c r="P96" s="86" t="s">
        <v>380</v>
      </c>
      <c r="Q96" s="86" t="s">
        <v>4725</v>
      </c>
      <c r="R96" s="83" t="s">
        <v>79</v>
      </c>
      <c r="S96" s="86"/>
      <c r="T96" s="118"/>
      <c r="U96" s="118"/>
      <c r="V96" s="118"/>
      <c r="W96" s="118"/>
      <c r="X96" s="118"/>
      <c r="Y96" s="118"/>
      <c r="Z96" s="118"/>
      <c r="AA96" s="118"/>
      <c r="AB96" s="118"/>
      <c r="AC96" s="118"/>
      <c r="AD96" s="118"/>
      <c r="AE96" s="118"/>
      <c r="AF96" s="118"/>
      <c r="AG96" s="118"/>
      <c r="AH96" s="118"/>
      <c r="AI96" s="118"/>
    </row>
    <row r="97" spans="1:35" ht="16.5" customHeight="1">
      <c r="A97" s="731"/>
      <c r="B97" s="731"/>
      <c r="C97" s="731"/>
      <c r="D97" s="731"/>
      <c r="E97" s="731"/>
      <c r="F97" s="731"/>
      <c r="G97" s="616">
        <v>14</v>
      </c>
      <c r="H97" s="618" t="s">
        <v>4858</v>
      </c>
      <c r="I97" s="618" t="s">
        <v>4859</v>
      </c>
      <c r="J97" s="83"/>
      <c r="K97" s="104"/>
      <c r="L97" s="665"/>
      <c r="M97" s="104"/>
      <c r="N97" s="240"/>
      <c r="O97" s="86" t="s">
        <v>380</v>
      </c>
      <c r="P97" s="86" t="s">
        <v>380</v>
      </c>
      <c r="Q97" s="86" t="s">
        <v>4725</v>
      </c>
      <c r="R97" s="83" t="s">
        <v>79</v>
      </c>
      <c r="S97" s="86"/>
      <c r="T97" s="118"/>
      <c r="U97" s="118"/>
      <c r="V97" s="118"/>
      <c r="W97" s="118"/>
      <c r="X97" s="118"/>
      <c r="Y97" s="118"/>
      <c r="Z97" s="118"/>
      <c r="AA97" s="118"/>
      <c r="AB97" s="118"/>
      <c r="AC97" s="118"/>
      <c r="AD97" s="118"/>
      <c r="AE97" s="118"/>
      <c r="AF97" s="118"/>
      <c r="AG97" s="118"/>
      <c r="AH97" s="118"/>
      <c r="AI97" s="118"/>
    </row>
    <row r="98" spans="1:35" ht="16.5" customHeight="1">
      <c r="A98" s="731"/>
      <c r="B98" s="731"/>
      <c r="C98" s="731"/>
      <c r="D98" s="731"/>
      <c r="E98" s="731"/>
      <c r="F98" s="731"/>
      <c r="G98" s="616">
        <v>15</v>
      </c>
      <c r="H98" s="618" t="s">
        <v>4867</v>
      </c>
      <c r="I98" s="618" t="s">
        <v>4868</v>
      </c>
      <c r="J98" s="83"/>
      <c r="K98" s="104"/>
      <c r="L98" s="665"/>
      <c r="M98" s="104"/>
      <c r="N98" s="240"/>
      <c r="O98" s="86" t="s">
        <v>380</v>
      </c>
      <c r="P98" s="86" t="s">
        <v>380</v>
      </c>
      <c r="Q98" s="86" t="s">
        <v>4725</v>
      </c>
      <c r="R98" s="83" t="s">
        <v>79</v>
      </c>
      <c r="S98" s="86"/>
      <c r="T98" s="118"/>
      <c r="U98" s="118"/>
      <c r="V98" s="118"/>
      <c r="W98" s="118"/>
      <c r="X98" s="118"/>
      <c r="Y98" s="118"/>
      <c r="Z98" s="118"/>
      <c r="AA98" s="118"/>
      <c r="AB98" s="118"/>
      <c r="AC98" s="118"/>
      <c r="AD98" s="118"/>
      <c r="AE98" s="118"/>
      <c r="AF98" s="118"/>
      <c r="AG98" s="118"/>
      <c r="AH98" s="118"/>
      <c r="AI98" s="118"/>
    </row>
    <row r="99" spans="1:35" ht="16.5" customHeight="1">
      <c r="A99" s="731"/>
      <c r="B99" s="731"/>
      <c r="C99" s="731"/>
      <c r="D99" s="731"/>
      <c r="E99" s="731"/>
      <c r="F99" s="731"/>
      <c r="G99" s="616">
        <v>16</v>
      </c>
      <c r="H99" s="618" t="s">
        <v>4891</v>
      </c>
      <c r="I99" s="618" t="s">
        <v>4895</v>
      </c>
      <c r="J99" s="83"/>
      <c r="K99" s="104"/>
      <c r="L99" s="665"/>
      <c r="M99" s="104"/>
      <c r="N99" s="240"/>
      <c r="O99" s="86" t="s">
        <v>380</v>
      </c>
      <c r="P99" s="86" t="s">
        <v>380</v>
      </c>
      <c r="Q99" s="86" t="s">
        <v>4725</v>
      </c>
      <c r="R99" s="83" t="s">
        <v>79</v>
      </c>
      <c r="S99" s="86"/>
      <c r="T99" s="118"/>
      <c r="U99" s="118"/>
      <c r="V99" s="118"/>
      <c r="W99" s="118"/>
      <c r="X99" s="118"/>
      <c r="Y99" s="118"/>
      <c r="Z99" s="118"/>
      <c r="AA99" s="118"/>
      <c r="AB99" s="118"/>
      <c r="AC99" s="118"/>
      <c r="AD99" s="118"/>
      <c r="AE99" s="118"/>
      <c r="AF99" s="118"/>
      <c r="AG99" s="118"/>
      <c r="AH99" s="118"/>
      <c r="AI99" s="118"/>
    </row>
    <row r="100" spans="1:35" ht="16.5" customHeight="1">
      <c r="A100" s="731"/>
      <c r="B100" s="731"/>
      <c r="C100" s="731"/>
      <c r="D100" s="731"/>
      <c r="E100" s="731"/>
      <c r="F100" s="731"/>
      <c r="G100" s="616">
        <v>17</v>
      </c>
      <c r="H100" s="618" t="s">
        <v>4916</v>
      </c>
      <c r="I100" s="618" t="s">
        <v>4917</v>
      </c>
      <c r="J100" s="83"/>
      <c r="K100" s="104"/>
      <c r="L100" s="665"/>
      <c r="M100" s="104"/>
      <c r="N100" s="240"/>
      <c r="O100" s="86" t="s">
        <v>380</v>
      </c>
      <c r="P100" s="86" t="s">
        <v>380</v>
      </c>
      <c r="Q100" s="86" t="s">
        <v>4725</v>
      </c>
      <c r="R100" s="83" t="s">
        <v>79</v>
      </c>
      <c r="S100" s="86"/>
      <c r="T100" s="118"/>
      <c r="U100" s="118"/>
      <c r="V100" s="118"/>
      <c r="W100" s="118"/>
      <c r="X100" s="118"/>
      <c r="Y100" s="118"/>
      <c r="Z100" s="118"/>
      <c r="AA100" s="118"/>
      <c r="AB100" s="118"/>
      <c r="AC100" s="118"/>
      <c r="AD100" s="118"/>
      <c r="AE100" s="118"/>
      <c r="AF100" s="118"/>
      <c r="AG100" s="118"/>
      <c r="AH100" s="118"/>
      <c r="AI100" s="118"/>
    </row>
    <row r="101" spans="1:35" ht="16.5" customHeight="1">
      <c r="A101" s="731"/>
      <c r="B101" s="731"/>
      <c r="C101" s="731"/>
      <c r="D101" s="731"/>
      <c r="E101" s="731"/>
      <c r="F101" s="731"/>
      <c r="G101" s="616">
        <v>18</v>
      </c>
      <c r="H101" s="618" t="s">
        <v>4928</v>
      </c>
      <c r="I101" s="618" t="s">
        <v>4929</v>
      </c>
      <c r="J101" s="83"/>
      <c r="K101" s="104"/>
      <c r="L101" s="665"/>
      <c r="M101" s="104"/>
      <c r="N101" s="240"/>
      <c r="O101" s="86" t="s">
        <v>380</v>
      </c>
      <c r="P101" s="86" t="s">
        <v>380</v>
      </c>
      <c r="Q101" s="86" t="s">
        <v>4725</v>
      </c>
      <c r="R101" s="83" t="s">
        <v>79</v>
      </c>
      <c r="S101" s="86"/>
      <c r="T101" s="118"/>
      <c r="U101" s="118"/>
      <c r="V101" s="118"/>
      <c r="W101" s="118"/>
      <c r="X101" s="118"/>
      <c r="Y101" s="118"/>
      <c r="Z101" s="118"/>
      <c r="AA101" s="118"/>
      <c r="AB101" s="118"/>
      <c r="AC101" s="118"/>
      <c r="AD101" s="118"/>
      <c r="AE101" s="118"/>
      <c r="AF101" s="118"/>
      <c r="AG101" s="118"/>
      <c r="AH101" s="118"/>
      <c r="AI101" s="118"/>
    </row>
    <row r="102" spans="1:35" ht="16.5" customHeight="1">
      <c r="A102" s="731"/>
      <c r="B102" s="731"/>
      <c r="C102" s="731"/>
      <c r="D102" s="731"/>
      <c r="E102" s="731"/>
      <c r="F102" s="731"/>
      <c r="G102" s="616">
        <v>19</v>
      </c>
      <c r="H102" s="618" t="s">
        <v>4936</v>
      </c>
      <c r="I102" s="618" t="s">
        <v>4937</v>
      </c>
      <c r="J102" s="83"/>
      <c r="K102" s="104"/>
      <c r="L102" s="665"/>
      <c r="M102" s="104"/>
      <c r="N102" s="240"/>
      <c r="O102" s="86" t="s">
        <v>380</v>
      </c>
      <c r="P102" s="86" t="s">
        <v>380</v>
      </c>
      <c r="Q102" s="86" t="s">
        <v>4725</v>
      </c>
      <c r="R102" s="83" t="s">
        <v>79</v>
      </c>
      <c r="S102" s="86"/>
      <c r="T102" s="118"/>
      <c r="U102" s="118"/>
      <c r="V102" s="118"/>
      <c r="W102" s="118"/>
      <c r="X102" s="118"/>
      <c r="Y102" s="118"/>
      <c r="Z102" s="118"/>
      <c r="AA102" s="118"/>
      <c r="AB102" s="118"/>
      <c r="AC102" s="118"/>
      <c r="AD102" s="118"/>
      <c r="AE102" s="118"/>
      <c r="AF102" s="118"/>
      <c r="AG102" s="118"/>
      <c r="AH102" s="118"/>
      <c r="AI102" s="118"/>
    </row>
    <row r="103" spans="1:35" ht="16.5" customHeight="1">
      <c r="A103" s="731"/>
      <c r="B103" s="731"/>
      <c r="C103" s="731"/>
      <c r="D103" s="731"/>
      <c r="E103" s="731"/>
      <c r="F103" s="731"/>
      <c r="G103" s="616">
        <v>20</v>
      </c>
      <c r="H103" s="618" t="s">
        <v>4945</v>
      </c>
      <c r="I103" s="618" t="s">
        <v>4947</v>
      </c>
      <c r="J103" s="83"/>
      <c r="K103" s="104"/>
      <c r="L103" s="665"/>
      <c r="M103" s="104"/>
      <c r="N103" s="240"/>
      <c r="O103" s="86" t="s">
        <v>380</v>
      </c>
      <c r="P103" s="86" t="s">
        <v>380</v>
      </c>
      <c r="Q103" s="86" t="s">
        <v>4725</v>
      </c>
      <c r="R103" s="83" t="s">
        <v>79</v>
      </c>
      <c r="S103" s="86"/>
      <c r="T103" s="118"/>
      <c r="U103" s="118"/>
      <c r="V103" s="118"/>
      <c r="W103" s="118"/>
      <c r="X103" s="118"/>
      <c r="Y103" s="118"/>
      <c r="Z103" s="118"/>
      <c r="AA103" s="118"/>
      <c r="AB103" s="118"/>
      <c r="AC103" s="118"/>
      <c r="AD103" s="118"/>
      <c r="AE103" s="118"/>
      <c r="AF103" s="118"/>
      <c r="AG103" s="118"/>
      <c r="AH103" s="118"/>
      <c r="AI103" s="118"/>
    </row>
    <row r="104" spans="1:35" ht="16.5" customHeight="1">
      <c r="A104" s="731"/>
      <c r="B104" s="731"/>
      <c r="C104" s="731"/>
      <c r="D104" s="731"/>
      <c r="E104" s="731"/>
      <c r="F104" s="731"/>
      <c r="G104" s="616">
        <v>21</v>
      </c>
      <c r="H104" s="618" t="s">
        <v>4956</v>
      </c>
      <c r="I104" s="618" t="s">
        <v>4958</v>
      </c>
      <c r="J104" s="83"/>
      <c r="K104" s="104"/>
      <c r="L104" s="665"/>
      <c r="M104" s="104"/>
      <c r="N104" s="240"/>
      <c r="O104" s="86" t="s">
        <v>380</v>
      </c>
      <c r="P104" s="86" t="s">
        <v>380</v>
      </c>
      <c r="Q104" s="86" t="s">
        <v>4725</v>
      </c>
      <c r="R104" s="83" t="s">
        <v>79</v>
      </c>
      <c r="S104" s="86"/>
      <c r="T104" s="118"/>
      <c r="U104" s="118"/>
      <c r="V104" s="118"/>
      <c r="W104" s="118"/>
      <c r="X104" s="118"/>
      <c r="Y104" s="118"/>
      <c r="Z104" s="118"/>
      <c r="AA104" s="118"/>
      <c r="AB104" s="118"/>
      <c r="AC104" s="118"/>
      <c r="AD104" s="118"/>
      <c r="AE104" s="118"/>
      <c r="AF104" s="118"/>
      <c r="AG104" s="118"/>
      <c r="AH104" s="118"/>
      <c r="AI104" s="118"/>
    </row>
    <row r="105" spans="1:35" ht="16.5" customHeight="1">
      <c r="A105" s="731"/>
      <c r="B105" s="732"/>
      <c r="C105" s="732"/>
      <c r="D105" s="732"/>
      <c r="E105" s="732"/>
      <c r="F105" s="732"/>
      <c r="G105" s="616">
        <v>22</v>
      </c>
      <c r="H105" s="618" t="s">
        <v>4971</v>
      </c>
      <c r="I105" s="618" t="s">
        <v>4717</v>
      </c>
      <c r="J105" s="83"/>
      <c r="K105" s="104"/>
      <c r="L105" s="750"/>
      <c r="M105" s="104"/>
      <c r="N105" s="240"/>
      <c r="O105" s="86" t="s">
        <v>380</v>
      </c>
      <c r="P105" s="86" t="s">
        <v>380</v>
      </c>
      <c r="Q105" s="86" t="s">
        <v>4725</v>
      </c>
      <c r="R105" s="83" t="s">
        <v>79</v>
      </c>
      <c r="S105" s="86"/>
      <c r="T105" s="118"/>
      <c r="U105" s="118"/>
      <c r="V105" s="118"/>
      <c r="W105" s="118"/>
      <c r="X105" s="118"/>
      <c r="Y105" s="118"/>
      <c r="Z105" s="118"/>
      <c r="AA105" s="118"/>
      <c r="AB105" s="118"/>
      <c r="AC105" s="118"/>
      <c r="AD105" s="118"/>
      <c r="AE105" s="118"/>
      <c r="AF105" s="118"/>
      <c r="AG105" s="118"/>
      <c r="AH105" s="118"/>
      <c r="AI105" s="118"/>
    </row>
    <row r="106" spans="1:35" ht="49.5" customHeight="1">
      <c r="A106" s="747" t="s">
        <v>4982</v>
      </c>
      <c r="B106" s="749" t="s">
        <v>3487</v>
      </c>
      <c r="C106" s="749" t="s">
        <v>3625</v>
      </c>
      <c r="D106" s="738" t="s">
        <v>4986</v>
      </c>
      <c r="E106" s="746" t="s">
        <v>4987</v>
      </c>
      <c r="F106" s="746" t="s">
        <v>3734</v>
      </c>
      <c r="G106" s="101">
        <v>1</v>
      </c>
      <c r="H106" s="81" t="s">
        <v>4994</v>
      </c>
      <c r="I106" s="81" t="s">
        <v>4996</v>
      </c>
      <c r="J106" s="86" t="s">
        <v>158</v>
      </c>
      <c r="K106" s="104"/>
      <c r="L106" s="748"/>
      <c r="M106" s="84"/>
      <c r="N106" s="130"/>
      <c r="O106" s="86" t="s">
        <v>380</v>
      </c>
      <c r="P106" s="86" t="s">
        <v>380</v>
      </c>
      <c r="Q106" s="86" t="s">
        <v>5002</v>
      </c>
      <c r="R106" s="83" t="s">
        <v>103</v>
      </c>
      <c r="S106" s="86"/>
      <c r="T106" s="123"/>
      <c r="U106" s="123"/>
      <c r="V106" s="123"/>
      <c r="W106" s="123"/>
      <c r="X106" s="123"/>
      <c r="Y106" s="123"/>
      <c r="Z106" s="123"/>
      <c r="AA106" s="123"/>
      <c r="AB106" s="123"/>
      <c r="AC106" s="123"/>
      <c r="AD106" s="123"/>
      <c r="AE106" s="123"/>
      <c r="AF106" s="123"/>
      <c r="AG106" s="123"/>
      <c r="AH106" s="123"/>
      <c r="AI106" s="123"/>
    </row>
    <row r="107" spans="1:35" ht="69" customHeight="1">
      <c r="A107" s="666"/>
      <c r="B107" s="750"/>
      <c r="C107" s="750"/>
      <c r="D107" s="665"/>
      <c r="E107" s="666"/>
      <c r="F107" s="666"/>
      <c r="G107" s="101">
        <v>2</v>
      </c>
      <c r="H107" s="81" t="s">
        <v>5010</v>
      </c>
      <c r="I107" s="81" t="s">
        <v>5011</v>
      </c>
      <c r="J107" s="86" t="s">
        <v>158</v>
      </c>
      <c r="K107" s="104"/>
      <c r="L107" s="666"/>
      <c r="M107" s="84"/>
      <c r="N107" s="106"/>
      <c r="O107" s="86" t="s">
        <v>380</v>
      </c>
      <c r="P107" s="86" t="s">
        <v>380</v>
      </c>
      <c r="Q107" s="86" t="s">
        <v>5002</v>
      </c>
      <c r="R107" s="83" t="s">
        <v>103</v>
      </c>
      <c r="S107" s="86"/>
      <c r="T107" s="123"/>
      <c r="U107" s="123"/>
      <c r="V107" s="123"/>
      <c r="W107" s="123"/>
      <c r="X107" s="123"/>
      <c r="Y107" s="123"/>
      <c r="Z107" s="123"/>
      <c r="AA107" s="123"/>
      <c r="AB107" s="123"/>
      <c r="AC107" s="123"/>
      <c r="AD107" s="123"/>
      <c r="AE107" s="123"/>
      <c r="AF107" s="123"/>
      <c r="AG107" s="123"/>
      <c r="AH107" s="123"/>
      <c r="AI107" s="123"/>
    </row>
    <row r="108" spans="1:35" ht="70.5" customHeight="1">
      <c r="A108" s="747" t="s">
        <v>5024</v>
      </c>
      <c r="B108" s="225" t="s">
        <v>3487</v>
      </c>
      <c r="C108" s="749" t="s">
        <v>3625</v>
      </c>
      <c r="D108" s="738" t="s">
        <v>4986</v>
      </c>
      <c r="E108" s="746" t="s">
        <v>5030</v>
      </c>
      <c r="F108" s="746" t="s">
        <v>5032</v>
      </c>
      <c r="G108" s="101">
        <v>1</v>
      </c>
      <c r="H108" s="81" t="s">
        <v>5034</v>
      </c>
      <c r="I108" s="81" t="s">
        <v>3891</v>
      </c>
      <c r="J108" s="86" t="s">
        <v>158</v>
      </c>
      <c r="K108" s="104"/>
      <c r="L108" s="748"/>
      <c r="M108" s="84"/>
      <c r="N108" s="106"/>
      <c r="O108" s="86" t="s">
        <v>380</v>
      </c>
      <c r="P108" s="86" t="s">
        <v>380</v>
      </c>
      <c r="Q108" s="86" t="s">
        <v>5045</v>
      </c>
      <c r="R108" s="83" t="s">
        <v>103</v>
      </c>
      <c r="S108" s="86"/>
      <c r="T108" s="123"/>
      <c r="U108" s="123"/>
      <c r="V108" s="123"/>
      <c r="W108" s="123"/>
      <c r="X108" s="123"/>
      <c r="Y108" s="123"/>
      <c r="Z108" s="123"/>
      <c r="AA108" s="123"/>
      <c r="AB108" s="123"/>
      <c r="AC108" s="123"/>
      <c r="AD108" s="123"/>
      <c r="AE108" s="123"/>
      <c r="AF108" s="123"/>
      <c r="AG108" s="123"/>
      <c r="AH108" s="123"/>
      <c r="AI108" s="123"/>
    </row>
    <row r="109" spans="1:35" ht="70.5" customHeight="1">
      <c r="A109" s="666"/>
      <c r="B109" s="231"/>
      <c r="C109" s="750"/>
      <c r="D109" s="665"/>
      <c r="E109" s="666"/>
      <c r="F109" s="666"/>
      <c r="G109" s="101">
        <v>2</v>
      </c>
      <c r="H109" s="81" t="s">
        <v>5054</v>
      </c>
      <c r="I109" s="81" t="s">
        <v>5011</v>
      </c>
      <c r="J109" s="86" t="s">
        <v>158</v>
      </c>
      <c r="K109" s="104"/>
      <c r="L109" s="666"/>
      <c r="M109" s="84"/>
      <c r="N109" s="106"/>
      <c r="O109" s="86" t="s">
        <v>380</v>
      </c>
      <c r="P109" s="86" t="s">
        <v>380</v>
      </c>
      <c r="Q109" s="86" t="s">
        <v>5045</v>
      </c>
      <c r="R109" s="83" t="s">
        <v>103</v>
      </c>
      <c r="S109" s="86"/>
      <c r="T109" s="123"/>
      <c r="U109" s="123"/>
      <c r="V109" s="123"/>
      <c r="W109" s="123"/>
      <c r="X109" s="123"/>
      <c r="Y109" s="123"/>
      <c r="Z109" s="123"/>
      <c r="AA109" s="123"/>
      <c r="AB109" s="123"/>
      <c r="AC109" s="123"/>
      <c r="AD109" s="123"/>
      <c r="AE109" s="123"/>
      <c r="AF109" s="123"/>
      <c r="AG109" s="123"/>
      <c r="AH109" s="123"/>
      <c r="AI109" s="123"/>
    </row>
    <row r="110" spans="1:35" ht="77.25" customHeight="1">
      <c r="A110" s="747" t="s">
        <v>3447</v>
      </c>
      <c r="B110" s="749" t="s">
        <v>3487</v>
      </c>
      <c r="C110" s="749" t="s">
        <v>3625</v>
      </c>
      <c r="D110" s="738" t="s">
        <v>5067</v>
      </c>
      <c r="E110" s="746" t="s">
        <v>1523</v>
      </c>
      <c r="F110" s="746" t="s">
        <v>3734</v>
      </c>
      <c r="G110" s="88">
        <v>1</v>
      </c>
      <c r="H110" s="81" t="s">
        <v>5068</v>
      </c>
      <c r="I110" s="81" t="s">
        <v>5069</v>
      </c>
      <c r="J110" s="83" t="s">
        <v>158</v>
      </c>
      <c r="K110" s="104"/>
      <c r="L110" s="748"/>
      <c r="M110" s="83"/>
      <c r="N110" s="106"/>
      <c r="O110" s="86" t="s">
        <v>380</v>
      </c>
      <c r="P110" s="86" t="s">
        <v>5071</v>
      </c>
      <c r="Q110" s="86" t="s">
        <v>5072</v>
      </c>
      <c r="R110" s="83" t="s">
        <v>103</v>
      </c>
      <c r="S110" s="86"/>
      <c r="T110" s="87"/>
      <c r="U110" s="87"/>
      <c r="V110" s="87"/>
      <c r="W110" s="87"/>
      <c r="X110" s="87"/>
      <c r="Y110" s="87"/>
      <c r="Z110" s="87"/>
      <c r="AA110" s="87"/>
      <c r="AB110" s="87"/>
      <c r="AC110" s="87"/>
      <c r="AD110" s="87"/>
      <c r="AE110" s="87"/>
      <c r="AF110" s="87"/>
      <c r="AG110" s="87"/>
      <c r="AH110" s="87"/>
      <c r="AI110" s="87"/>
    </row>
    <row r="111" spans="1:35" ht="23.25" customHeight="1">
      <c r="A111" s="665"/>
      <c r="B111" s="665"/>
      <c r="C111" s="665"/>
      <c r="D111" s="665"/>
      <c r="E111" s="665"/>
      <c r="F111" s="665"/>
      <c r="G111" s="88">
        <v>2</v>
      </c>
      <c r="H111" s="81" t="s">
        <v>3967</v>
      </c>
      <c r="I111" s="81" t="s">
        <v>4010</v>
      </c>
      <c r="J111" s="83" t="s">
        <v>158</v>
      </c>
      <c r="K111" s="104"/>
      <c r="L111" s="665"/>
      <c r="M111" s="83"/>
      <c r="N111" s="106"/>
      <c r="O111" s="86" t="s">
        <v>380</v>
      </c>
      <c r="P111" s="86" t="s">
        <v>380</v>
      </c>
      <c r="Q111" s="86" t="s">
        <v>5072</v>
      </c>
      <c r="R111" s="83" t="s">
        <v>103</v>
      </c>
      <c r="S111" s="86"/>
      <c r="T111" s="87"/>
      <c r="U111" s="87"/>
      <c r="V111" s="87"/>
      <c r="W111" s="87"/>
      <c r="X111" s="87"/>
      <c r="Y111" s="87"/>
      <c r="Z111" s="87"/>
      <c r="AA111" s="87"/>
      <c r="AB111" s="87"/>
      <c r="AC111" s="87"/>
      <c r="AD111" s="87"/>
      <c r="AE111" s="87"/>
      <c r="AF111" s="87"/>
      <c r="AG111" s="87"/>
      <c r="AH111" s="87"/>
      <c r="AI111" s="87"/>
    </row>
    <row r="112" spans="1:35" ht="16.5" customHeight="1">
      <c r="A112" s="666"/>
      <c r="B112" s="666"/>
      <c r="C112" s="666"/>
      <c r="D112" s="666"/>
      <c r="E112" s="666"/>
      <c r="F112" s="666"/>
      <c r="G112" s="88">
        <v>3</v>
      </c>
      <c r="H112" s="81" t="s">
        <v>5095</v>
      </c>
      <c r="I112" s="81" t="s">
        <v>5097</v>
      </c>
      <c r="J112" s="83" t="s">
        <v>158</v>
      </c>
      <c r="K112" s="104"/>
      <c r="L112" s="666"/>
      <c r="M112" s="83"/>
      <c r="N112" s="106"/>
      <c r="O112" s="86" t="s">
        <v>380</v>
      </c>
      <c r="P112" s="86" t="s">
        <v>380</v>
      </c>
      <c r="Q112" s="86" t="s">
        <v>5072</v>
      </c>
      <c r="R112" s="83" t="s">
        <v>103</v>
      </c>
      <c r="S112" s="86"/>
      <c r="T112" s="87"/>
      <c r="U112" s="87"/>
      <c r="V112" s="87"/>
      <c r="W112" s="87"/>
      <c r="X112" s="87"/>
      <c r="Y112" s="87"/>
      <c r="Z112" s="87"/>
      <c r="AA112" s="87"/>
      <c r="AB112" s="87"/>
      <c r="AC112" s="87"/>
      <c r="AD112" s="87"/>
      <c r="AE112" s="87"/>
      <c r="AF112" s="87"/>
      <c r="AG112" s="87"/>
      <c r="AH112" s="87"/>
      <c r="AI112" s="87"/>
    </row>
    <row r="113" spans="1:35" ht="48.75" customHeight="1">
      <c r="A113" s="747" t="s">
        <v>5116</v>
      </c>
      <c r="B113" s="749" t="s">
        <v>3487</v>
      </c>
      <c r="C113" s="749" t="s">
        <v>3625</v>
      </c>
      <c r="D113" s="738" t="s">
        <v>5067</v>
      </c>
      <c r="E113" s="746" t="s">
        <v>5127</v>
      </c>
      <c r="F113" s="746" t="s">
        <v>3734</v>
      </c>
      <c r="G113" s="88">
        <v>1</v>
      </c>
      <c r="H113" s="81" t="s">
        <v>5068</v>
      </c>
      <c r="I113" s="81" t="s">
        <v>5097</v>
      </c>
      <c r="J113" s="83" t="s">
        <v>158</v>
      </c>
      <c r="K113" s="104"/>
      <c r="L113" s="748"/>
      <c r="M113" s="83"/>
      <c r="N113" s="106"/>
      <c r="O113" s="86" t="s">
        <v>380</v>
      </c>
      <c r="P113" s="86" t="s">
        <v>380</v>
      </c>
      <c r="Q113" s="86" t="s">
        <v>5143</v>
      </c>
      <c r="R113" s="83" t="s">
        <v>103</v>
      </c>
      <c r="S113" s="86"/>
      <c r="T113" s="87"/>
      <c r="U113" s="87"/>
      <c r="V113" s="87"/>
      <c r="W113" s="87"/>
      <c r="X113" s="87"/>
      <c r="Y113" s="87"/>
      <c r="Z113" s="87"/>
      <c r="AA113" s="87"/>
      <c r="AB113" s="87"/>
      <c r="AC113" s="87"/>
      <c r="AD113" s="87"/>
      <c r="AE113" s="87"/>
      <c r="AF113" s="87"/>
      <c r="AG113" s="87"/>
      <c r="AH113" s="87"/>
      <c r="AI113" s="87"/>
    </row>
    <row r="114" spans="1:35" ht="16.5" customHeight="1">
      <c r="A114" s="665"/>
      <c r="B114" s="665"/>
      <c r="C114" s="665"/>
      <c r="D114" s="665"/>
      <c r="E114" s="665"/>
      <c r="F114" s="665"/>
      <c r="G114" s="88">
        <v>2</v>
      </c>
      <c r="H114" s="81" t="s">
        <v>3967</v>
      </c>
      <c r="I114" s="81" t="s">
        <v>4010</v>
      </c>
      <c r="J114" s="83" t="s">
        <v>158</v>
      </c>
      <c r="K114" s="104"/>
      <c r="L114" s="665"/>
      <c r="M114" s="83"/>
      <c r="N114" s="106"/>
      <c r="O114" s="86" t="s">
        <v>380</v>
      </c>
      <c r="P114" s="86" t="s">
        <v>380</v>
      </c>
      <c r="Q114" s="86" t="s">
        <v>5143</v>
      </c>
      <c r="R114" s="83" t="s">
        <v>103</v>
      </c>
      <c r="S114" s="86"/>
      <c r="T114" s="87"/>
      <c r="U114" s="87"/>
      <c r="V114" s="87"/>
      <c r="W114" s="87"/>
      <c r="X114" s="87"/>
      <c r="Y114" s="87"/>
      <c r="Z114" s="87"/>
      <c r="AA114" s="87"/>
      <c r="AB114" s="87"/>
      <c r="AC114" s="87"/>
      <c r="AD114" s="87"/>
      <c r="AE114" s="87"/>
      <c r="AF114" s="87"/>
      <c r="AG114" s="87"/>
      <c r="AH114" s="87"/>
      <c r="AI114" s="87"/>
    </row>
    <row r="115" spans="1:35" ht="45" customHeight="1">
      <c r="A115" s="666"/>
      <c r="B115" s="666"/>
      <c r="C115" s="666"/>
      <c r="D115" s="666"/>
      <c r="E115" s="666"/>
      <c r="F115" s="666"/>
      <c r="G115" s="88">
        <v>3</v>
      </c>
      <c r="H115" s="81" t="s">
        <v>5095</v>
      </c>
      <c r="I115" s="81" t="s">
        <v>5097</v>
      </c>
      <c r="J115" s="83" t="s">
        <v>158</v>
      </c>
      <c r="K115" s="104"/>
      <c r="L115" s="666"/>
      <c r="M115" s="83"/>
      <c r="N115" s="106"/>
      <c r="O115" s="86" t="s">
        <v>380</v>
      </c>
      <c r="P115" s="86" t="s">
        <v>380</v>
      </c>
      <c r="Q115" s="86" t="s">
        <v>5143</v>
      </c>
      <c r="R115" s="83" t="s">
        <v>103</v>
      </c>
      <c r="S115" s="86"/>
      <c r="T115" s="87"/>
      <c r="U115" s="87"/>
      <c r="V115" s="87"/>
      <c r="W115" s="87"/>
      <c r="X115" s="87"/>
      <c r="Y115" s="87"/>
      <c r="Z115" s="87"/>
      <c r="AA115" s="87"/>
      <c r="AB115" s="87"/>
      <c r="AC115" s="87"/>
      <c r="AD115" s="87"/>
      <c r="AE115" s="87"/>
      <c r="AF115" s="87"/>
      <c r="AG115" s="87"/>
      <c r="AH115" s="87"/>
      <c r="AI115" s="87"/>
    </row>
    <row r="116" spans="1:35" ht="66" customHeight="1">
      <c r="A116" s="747" t="s">
        <v>5190</v>
      </c>
      <c r="B116" s="749" t="s">
        <v>3487</v>
      </c>
      <c r="C116" s="749" t="s">
        <v>3625</v>
      </c>
      <c r="D116" s="738" t="s">
        <v>5067</v>
      </c>
      <c r="E116" s="746" t="s">
        <v>5198</v>
      </c>
      <c r="F116" s="746" t="s">
        <v>3734</v>
      </c>
      <c r="G116" s="88">
        <v>1</v>
      </c>
      <c r="H116" s="81" t="s">
        <v>5201</v>
      </c>
      <c r="I116" s="81" t="s">
        <v>3891</v>
      </c>
      <c r="J116" s="83" t="s">
        <v>158</v>
      </c>
      <c r="K116" s="104"/>
      <c r="L116" s="748"/>
      <c r="M116" s="83"/>
      <c r="N116" s="106"/>
      <c r="O116" s="86" t="s">
        <v>380</v>
      </c>
      <c r="P116" s="86" t="s">
        <v>380</v>
      </c>
      <c r="Q116" s="86" t="s">
        <v>5207</v>
      </c>
      <c r="R116" s="83" t="s">
        <v>103</v>
      </c>
      <c r="S116" s="86"/>
      <c r="T116" s="87"/>
      <c r="U116" s="87"/>
      <c r="V116" s="87"/>
      <c r="W116" s="87"/>
      <c r="X116" s="87"/>
      <c r="Y116" s="87"/>
      <c r="Z116" s="87"/>
      <c r="AA116" s="87"/>
      <c r="AB116" s="87"/>
      <c r="AC116" s="87"/>
      <c r="AD116" s="87"/>
      <c r="AE116" s="87"/>
      <c r="AF116" s="87"/>
      <c r="AG116" s="87"/>
      <c r="AH116" s="87"/>
      <c r="AI116" s="87"/>
    </row>
    <row r="117" spans="1:35" ht="16.5" customHeight="1">
      <c r="A117" s="665"/>
      <c r="B117" s="665"/>
      <c r="C117" s="665"/>
      <c r="D117" s="665"/>
      <c r="E117" s="665"/>
      <c r="F117" s="665"/>
      <c r="G117" s="88">
        <v>2</v>
      </c>
      <c r="H117" s="81" t="s">
        <v>3967</v>
      </c>
      <c r="I117" s="81" t="s">
        <v>4010</v>
      </c>
      <c r="J117" s="83" t="s">
        <v>158</v>
      </c>
      <c r="K117" s="104"/>
      <c r="L117" s="665"/>
      <c r="M117" s="83"/>
      <c r="N117" s="106"/>
      <c r="O117" s="86" t="s">
        <v>380</v>
      </c>
      <c r="P117" s="86" t="s">
        <v>380</v>
      </c>
      <c r="Q117" s="86" t="s">
        <v>5207</v>
      </c>
      <c r="R117" s="83" t="s">
        <v>103</v>
      </c>
      <c r="S117" s="86"/>
      <c r="T117" s="87"/>
      <c r="U117" s="87"/>
      <c r="V117" s="87"/>
      <c r="W117" s="87"/>
      <c r="X117" s="87"/>
      <c r="Y117" s="87"/>
      <c r="Z117" s="87"/>
      <c r="AA117" s="87"/>
      <c r="AB117" s="87"/>
      <c r="AC117" s="87"/>
      <c r="AD117" s="87"/>
      <c r="AE117" s="87"/>
      <c r="AF117" s="87"/>
      <c r="AG117" s="87"/>
      <c r="AH117" s="87"/>
      <c r="AI117" s="87"/>
    </row>
    <row r="118" spans="1:35" ht="16.5" customHeight="1">
      <c r="A118" s="666"/>
      <c r="B118" s="666"/>
      <c r="C118" s="666"/>
      <c r="D118" s="666"/>
      <c r="E118" s="666"/>
      <c r="F118" s="666"/>
      <c r="G118" s="88">
        <v>3</v>
      </c>
      <c r="H118" s="81" t="s">
        <v>5234</v>
      </c>
      <c r="I118" s="81" t="s">
        <v>5235</v>
      </c>
      <c r="J118" s="83" t="s">
        <v>158</v>
      </c>
      <c r="K118" s="104"/>
      <c r="L118" s="666"/>
      <c r="M118" s="83"/>
      <c r="N118" s="106"/>
      <c r="O118" s="86" t="s">
        <v>380</v>
      </c>
      <c r="P118" s="86" t="s">
        <v>380</v>
      </c>
      <c r="Q118" s="86" t="s">
        <v>5207</v>
      </c>
      <c r="R118" s="83" t="s">
        <v>103</v>
      </c>
      <c r="S118" s="86"/>
      <c r="T118" s="87"/>
      <c r="U118" s="87"/>
      <c r="V118" s="87"/>
      <c r="W118" s="87"/>
      <c r="X118" s="87"/>
      <c r="Y118" s="87"/>
      <c r="Z118" s="87"/>
      <c r="AA118" s="87"/>
      <c r="AB118" s="87"/>
      <c r="AC118" s="87"/>
      <c r="AD118" s="87"/>
      <c r="AE118" s="87"/>
      <c r="AF118" s="87"/>
      <c r="AG118" s="87"/>
      <c r="AH118" s="87"/>
      <c r="AI118" s="87"/>
    </row>
    <row r="119" spans="1:35" ht="63" customHeight="1">
      <c r="A119" s="747" t="s">
        <v>4554</v>
      </c>
      <c r="B119" s="749" t="s">
        <v>3487</v>
      </c>
      <c r="C119" s="749" t="s">
        <v>3625</v>
      </c>
      <c r="D119" s="767" t="s">
        <v>5244</v>
      </c>
      <c r="E119" s="767" t="s">
        <v>5247</v>
      </c>
      <c r="F119" s="767" t="s">
        <v>3734</v>
      </c>
      <c r="G119" s="172">
        <v>1</v>
      </c>
      <c r="H119" s="167" t="s">
        <v>5251</v>
      </c>
      <c r="I119" s="167" t="s">
        <v>5252</v>
      </c>
      <c r="J119" s="83"/>
      <c r="K119" s="104"/>
      <c r="L119" s="748"/>
      <c r="M119" s="83"/>
      <c r="N119" s="106"/>
      <c r="O119" s="86" t="s">
        <v>380</v>
      </c>
      <c r="P119" s="86" t="s">
        <v>380</v>
      </c>
      <c r="Q119" s="243" t="s">
        <v>413</v>
      </c>
      <c r="R119" s="83" t="s">
        <v>108</v>
      </c>
      <c r="S119" s="86"/>
      <c r="T119" s="87"/>
      <c r="U119" s="87"/>
      <c r="V119" s="87"/>
      <c r="W119" s="87"/>
      <c r="X119" s="87"/>
      <c r="Y119" s="87"/>
      <c r="Z119" s="87"/>
      <c r="AA119" s="87"/>
      <c r="AB119" s="87"/>
      <c r="AC119" s="87"/>
      <c r="AD119" s="87"/>
      <c r="AE119" s="87"/>
      <c r="AF119" s="87"/>
      <c r="AG119" s="87"/>
      <c r="AH119" s="87"/>
      <c r="AI119" s="87"/>
    </row>
    <row r="120" spans="1:35" ht="54" customHeight="1">
      <c r="A120" s="665"/>
      <c r="B120" s="750"/>
      <c r="C120" s="750"/>
      <c r="D120" s="665"/>
      <c r="E120" s="666"/>
      <c r="F120" s="666"/>
      <c r="G120" s="172">
        <v>2</v>
      </c>
      <c r="H120" s="167" t="s">
        <v>5264</v>
      </c>
      <c r="I120" s="167" t="s">
        <v>5267</v>
      </c>
      <c r="J120" s="83"/>
      <c r="K120" s="104"/>
      <c r="L120" s="750"/>
      <c r="M120" s="86"/>
      <c r="N120" s="106"/>
      <c r="O120" s="86" t="s">
        <v>380</v>
      </c>
      <c r="P120" s="86" t="s">
        <v>380</v>
      </c>
      <c r="Q120" s="243" t="s">
        <v>413</v>
      </c>
      <c r="R120" s="83" t="s">
        <v>108</v>
      </c>
      <c r="S120" s="86"/>
      <c r="T120" s="87"/>
      <c r="U120" s="87"/>
      <c r="V120" s="87"/>
      <c r="W120" s="87"/>
      <c r="X120" s="87"/>
      <c r="Y120" s="87"/>
      <c r="Z120" s="87"/>
      <c r="AA120" s="87"/>
      <c r="AB120" s="87"/>
      <c r="AC120" s="87"/>
      <c r="AD120" s="87"/>
      <c r="AE120" s="87"/>
      <c r="AF120" s="87"/>
      <c r="AG120" s="87"/>
      <c r="AH120" s="87"/>
      <c r="AI120" s="87"/>
    </row>
    <row r="121" spans="1:35" ht="16.5" customHeight="1">
      <c r="A121" s="747" t="s">
        <v>5274</v>
      </c>
      <c r="B121" s="749" t="s">
        <v>3487</v>
      </c>
      <c r="C121" s="749" t="s">
        <v>3625</v>
      </c>
      <c r="D121" s="767" t="s">
        <v>5244</v>
      </c>
      <c r="E121" s="767" t="s">
        <v>5277</v>
      </c>
      <c r="F121" s="767" t="s">
        <v>2231</v>
      </c>
      <c r="G121" s="172">
        <v>1</v>
      </c>
      <c r="H121" s="167" t="s">
        <v>5280</v>
      </c>
      <c r="I121" s="167" t="s">
        <v>5281</v>
      </c>
      <c r="J121" s="83"/>
      <c r="K121" s="104"/>
      <c r="L121" s="748"/>
      <c r="M121" s="86"/>
      <c r="N121" s="106"/>
      <c r="O121" s="86" t="s">
        <v>380</v>
      </c>
      <c r="P121" s="86" t="s">
        <v>380</v>
      </c>
      <c r="Q121" s="243" t="s">
        <v>413</v>
      </c>
      <c r="R121" s="83" t="s">
        <v>108</v>
      </c>
      <c r="S121" s="86"/>
      <c r="T121" s="87"/>
      <c r="U121" s="87"/>
      <c r="V121" s="87"/>
      <c r="W121" s="87"/>
      <c r="X121" s="87"/>
      <c r="Y121" s="87"/>
      <c r="Z121" s="87"/>
      <c r="AA121" s="87"/>
      <c r="AB121" s="87"/>
      <c r="AC121" s="87"/>
      <c r="AD121" s="87"/>
      <c r="AE121" s="87"/>
      <c r="AF121" s="87"/>
      <c r="AG121" s="87"/>
      <c r="AH121" s="87"/>
      <c r="AI121" s="87"/>
    </row>
    <row r="122" spans="1:35" ht="16.5" customHeight="1">
      <c r="A122" s="666"/>
      <c r="B122" s="666"/>
      <c r="C122" s="666"/>
      <c r="D122" s="666"/>
      <c r="E122" s="666"/>
      <c r="F122" s="666"/>
      <c r="G122" s="172">
        <v>2</v>
      </c>
      <c r="H122" s="167" t="s">
        <v>5298</v>
      </c>
      <c r="I122" s="167" t="s">
        <v>5281</v>
      </c>
      <c r="J122" s="83"/>
      <c r="K122" s="104"/>
      <c r="L122" s="666"/>
      <c r="M122" s="86"/>
      <c r="N122" s="106"/>
      <c r="O122" s="86" t="s">
        <v>380</v>
      </c>
      <c r="P122" s="86" t="s">
        <v>380</v>
      </c>
      <c r="Q122" s="243" t="s">
        <v>413</v>
      </c>
      <c r="R122" s="83" t="s">
        <v>108</v>
      </c>
      <c r="S122" s="86"/>
      <c r="T122" s="87"/>
      <c r="U122" s="87"/>
      <c r="V122" s="87"/>
      <c r="W122" s="87"/>
      <c r="X122" s="87"/>
      <c r="Y122" s="87"/>
      <c r="Z122" s="87"/>
      <c r="AA122" s="87"/>
      <c r="AB122" s="87"/>
      <c r="AC122" s="87"/>
      <c r="AD122" s="87"/>
      <c r="AE122" s="87"/>
      <c r="AF122" s="87"/>
      <c r="AG122" s="87"/>
      <c r="AH122" s="87"/>
      <c r="AI122" s="87"/>
    </row>
    <row r="123" spans="1:35" ht="16.5" customHeight="1">
      <c r="A123" s="608" t="s">
        <v>5129</v>
      </c>
      <c r="B123" s="616" t="s">
        <v>3487</v>
      </c>
      <c r="C123" s="616" t="s">
        <v>3625</v>
      </c>
      <c r="D123" s="627" t="s">
        <v>5310</v>
      </c>
      <c r="E123" s="627" t="s">
        <v>5312</v>
      </c>
      <c r="F123" s="627" t="s">
        <v>5314</v>
      </c>
      <c r="G123" s="633">
        <v>1</v>
      </c>
      <c r="H123" s="612" t="s">
        <v>5316</v>
      </c>
      <c r="I123" s="627" t="s">
        <v>5318</v>
      </c>
      <c r="J123" s="83"/>
      <c r="K123" s="104"/>
      <c r="L123" s="83"/>
      <c r="M123" s="236"/>
      <c r="N123" s="106"/>
      <c r="O123" s="86" t="s">
        <v>380</v>
      </c>
      <c r="P123" s="86" t="s">
        <v>5321</v>
      </c>
      <c r="Q123" s="86" t="s">
        <v>5322</v>
      </c>
      <c r="R123" s="83" t="s">
        <v>79</v>
      </c>
      <c r="S123" s="86"/>
      <c r="T123" s="87"/>
      <c r="U123" s="87"/>
      <c r="V123" s="87"/>
      <c r="W123" s="87"/>
      <c r="X123" s="87"/>
      <c r="Y123" s="87"/>
      <c r="Z123" s="87"/>
      <c r="AA123" s="87"/>
      <c r="AB123" s="87"/>
      <c r="AC123" s="87"/>
      <c r="AD123" s="87"/>
      <c r="AE123" s="87"/>
      <c r="AF123" s="87"/>
      <c r="AG123" s="87"/>
      <c r="AH123" s="87"/>
      <c r="AI123" s="87"/>
    </row>
    <row r="124" spans="1:35" ht="16.5" customHeight="1">
      <c r="A124" s="608" t="s">
        <v>5337</v>
      </c>
      <c r="B124" s="616" t="s">
        <v>3487</v>
      </c>
      <c r="C124" s="616" t="s">
        <v>3625</v>
      </c>
      <c r="D124" s="627" t="s">
        <v>5341</v>
      </c>
      <c r="E124" s="627" t="s">
        <v>5344</v>
      </c>
      <c r="F124" s="634" t="s">
        <v>5314</v>
      </c>
      <c r="G124" s="633">
        <v>1</v>
      </c>
      <c r="H124" s="612" t="s">
        <v>5346</v>
      </c>
      <c r="I124" s="627" t="s">
        <v>5349</v>
      </c>
      <c r="J124" s="83"/>
      <c r="K124" s="104"/>
      <c r="L124" s="83"/>
      <c r="M124" s="236"/>
      <c r="N124" s="106"/>
      <c r="O124" s="86" t="s">
        <v>380</v>
      </c>
      <c r="P124" s="86" t="s">
        <v>5353</v>
      </c>
      <c r="Q124" s="86" t="s">
        <v>5355</v>
      </c>
      <c r="R124" s="83" t="s">
        <v>79</v>
      </c>
      <c r="S124" s="86"/>
      <c r="T124" s="87"/>
      <c r="U124" s="87"/>
      <c r="V124" s="87"/>
      <c r="W124" s="87"/>
      <c r="X124" s="87"/>
      <c r="Y124" s="87"/>
      <c r="Z124" s="87"/>
      <c r="AA124" s="87"/>
      <c r="AB124" s="87"/>
      <c r="AC124" s="87"/>
      <c r="AD124" s="87"/>
      <c r="AE124" s="87"/>
      <c r="AF124" s="87"/>
      <c r="AG124" s="87"/>
      <c r="AH124" s="87"/>
      <c r="AI124" s="87"/>
    </row>
    <row r="125" spans="1:35" ht="16.5" customHeight="1">
      <c r="A125" s="608" t="s">
        <v>5363</v>
      </c>
      <c r="B125" s="616" t="s">
        <v>3487</v>
      </c>
      <c r="C125" s="616" t="s">
        <v>3625</v>
      </c>
      <c r="D125" s="627" t="s">
        <v>5366</v>
      </c>
      <c r="E125" s="627" t="s">
        <v>5368</v>
      </c>
      <c r="F125" s="627" t="s">
        <v>5370</v>
      </c>
      <c r="G125" s="633">
        <v>1</v>
      </c>
      <c r="H125" s="612" t="s">
        <v>5371</v>
      </c>
      <c r="I125" s="627" t="s">
        <v>5372</v>
      </c>
      <c r="J125" s="83"/>
      <c r="K125" s="104"/>
      <c r="L125" s="86"/>
      <c r="M125" s="178"/>
      <c r="N125" s="4"/>
      <c r="O125" s="86" t="s">
        <v>380</v>
      </c>
      <c r="P125" s="86" t="s">
        <v>5376</v>
      </c>
      <c r="Q125" s="86" t="s">
        <v>5377</v>
      </c>
      <c r="R125" s="86" t="s">
        <v>107</v>
      </c>
      <c r="S125" s="86"/>
      <c r="T125" s="87"/>
      <c r="U125" s="87"/>
      <c r="V125" s="87"/>
      <c r="W125" s="87"/>
      <c r="X125" s="87"/>
      <c r="Y125" s="87"/>
      <c r="Z125" s="87"/>
      <c r="AA125" s="87"/>
      <c r="AB125" s="87"/>
      <c r="AC125" s="87"/>
      <c r="AD125" s="87"/>
      <c r="AE125" s="87"/>
      <c r="AF125" s="87"/>
      <c r="AG125" s="87"/>
      <c r="AH125" s="87"/>
      <c r="AI125" s="87"/>
    </row>
    <row r="126" spans="1:35" ht="75" customHeight="1">
      <c r="A126" s="747" t="s">
        <v>3549</v>
      </c>
      <c r="B126" s="749" t="s">
        <v>3487</v>
      </c>
      <c r="C126" s="749" t="s">
        <v>3625</v>
      </c>
      <c r="D126" s="738" t="s">
        <v>3550</v>
      </c>
      <c r="E126" s="746" t="s">
        <v>5386</v>
      </c>
      <c r="F126" s="740" t="s">
        <v>3734</v>
      </c>
      <c r="G126" s="88">
        <v>1</v>
      </c>
      <c r="H126" s="81" t="s">
        <v>5391</v>
      </c>
      <c r="I126" s="98" t="s">
        <v>5392</v>
      </c>
      <c r="J126" s="83" t="s">
        <v>158</v>
      </c>
      <c r="K126" s="104"/>
      <c r="L126" s="748"/>
      <c r="M126" s="84"/>
      <c r="N126" s="106"/>
      <c r="O126" s="86" t="s">
        <v>380</v>
      </c>
      <c r="P126" s="86" t="s">
        <v>5395</v>
      </c>
      <c r="Q126" s="86" t="s">
        <v>5397</v>
      </c>
      <c r="R126" s="83" t="s">
        <v>103</v>
      </c>
      <c r="S126" s="86"/>
      <c r="T126" s="118"/>
      <c r="U126" s="118"/>
      <c r="V126" s="118"/>
      <c r="W126" s="118"/>
      <c r="X126" s="118"/>
      <c r="Y126" s="118"/>
      <c r="Z126" s="118"/>
      <c r="AA126" s="118"/>
      <c r="AB126" s="118"/>
      <c r="AC126" s="118"/>
      <c r="AD126" s="118"/>
      <c r="AE126" s="118"/>
      <c r="AF126" s="118"/>
      <c r="AG126" s="118"/>
      <c r="AH126" s="118"/>
      <c r="AI126" s="118"/>
    </row>
    <row r="127" spans="1:35" ht="45" customHeight="1">
      <c r="A127" s="665"/>
      <c r="B127" s="750"/>
      <c r="C127" s="750"/>
      <c r="D127" s="665"/>
      <c r="E127" s="666"/>
      <c r="F127" s="666"/>
      <c r="G127" s="88">
        <v>2</v>
      </c>
      <c r="H127" s="81" t="s">
        <v>5408</v>
      </c>
      <c r="I127" s="98" t="s">
        <v>5392</v>
      </c>
      <c r="J127" s="83"/>
      <c r="K127" s="104"/>
      <c r="L127" s="750"/>
      <c r="M127" s="84"/>
      <c r="N127" s="106"/>
      <c r="O127" s="86" t="s">
        <v>380</v>
      </c>
      <c r="P127" s="243" t="s">
        <v>413</v>
      </c>
      <c r="Q127" s="243" t="s">
        <v>413</v>
      </c>
      <c r="R127" s="83" t="s">
        <v>103</v>
      </c>
      <c r="S127" s="86"/>
      <c r="T127" s="118"/>
      <c r="U127" s="118"/>
      <c r="V127" s="118"/>
      <c r="W127" s="118"/>
      <c r="X127" s="118"/>
      <c r="Y127" s="118"/>
      <c r="Z127" s="118"/>
      <c r="AA127" s="118"/>
      <c r="AB127" s="118"/>
      <c r="AC127" s="118"/>
      <c r="AD127" s="118"/>
      <c r="AE127" s="118"/>
      <c r="AF127" s="118"/>
      <c r="AG127" s="118"/>
      <c r="AH127" s="118"/>
      <c r="AI127" s="118"/>
    </row>
    <row r="128" spans="1:35" ht="16.5" customHeight="1">
      <c r="A128" s="80" t="s">
        <v>5414</v>
      </c>
      <c r="B128" s="209" t="s">
        <v>3487</v>
      </c>
      <c r="C128" s="88" t="s">
        <v>3625</v>
      </c>
      <c r="D128" s="82" t="s">
        <v>3550</v>
      </c>
      <c r="E128" s="98" t="s">
        <v>5417</v>
      </c>
      <c r="F128" s="92" t="s">
        <v>3734</v>
      </c>
      <c r="G128" s="88">
        <v>1</v>
      </c>
      <c r="H128" s="81" t="s">
        <v>5422</v>
      </c>
      <c r="I128" s="98" t="s">
        <v>5424</v>
      </c>
      <c r="J128" s="83"/>
      <c r="K128" s="104"/>
      <c r="L128" s="83"/>
      <c r="M128" s="84"/>
      <c r="N128" s="106"/>
      <c r="O128" s="86" t="s">
        <v>380</v>
      </c>
      <c r="P128" s="243" t="s">
        <v>413</v>
      </c>
      <c r="Q128" s="243" t="s">
        <v>413</v>
      </c>
      <c r="R128" s="246" t="s">
        <v>103</v>
      </c>
      <c r="S128" s="86"/>
      <c r="T128" s="118"/>
      <c r="U128" s="118"/>
      <c r="V128" s="118"/>
      <c r="W128" s="118"/>
      <c r="X128" s="118"/>
      <c r="Y128" s="118"/>
      <c r="Z128" s="118"/>
      <c r="AA128" s="118"/>
      <c r="AB128" s="118"/>
      <c r="AC128" s="118"/>
      <c r="AD128" s="118"/>
      <c r="AE128" s="118"/>
      <c r="AF128" s="118"/>
      <c r="AG128" s="118"/>
      <c r="AH128" s="118"/>
      <c r="AI128" s="118"/>
    </row>
    <row r="129" spans="1:35" ht="16.5" customHeight="1">
      <c r="A129" s="608" t="s">
        <v>5431</v>
      </c>
      <c r="B129" s="616" t="s">
        <v>3487</v>
      </c>
      <c r="C129" s="616" t="s">
        <v>3625</v>
      </c>
      <c r="D129" s="618" t="s">
        <v>3550</v>
      </c>
      <c r="E129" s="609" t="s">
        <v>5434</v>
      </c>
      <c r="F129" s="612" t="s">
        <v>2854</v>
      </c>
      <c r="G129" s="616">
        <v>2</v>
      </c>
      <c r="H129" s="612" t="s">
        <v>5391</v>
      </c>
      <c r="I129" s="609" t="s">
        <v>5435</v>
      </c>
      <c r="J129" s="83"/>
      <c r="K129" s="104"/>
      <c r="L129" s="83"/>
      <c r="M129" s="178"/>
      <c r="N129" s="4"/>
      <c r="O129" s="86" t="s">
        <v>380</v>
      </c>
      <c r="P129" s="86" t="s">
        <v>5441</v>
      </c>
      <c r="Q129" s="86" t="s">
        <v>5443</v>
      </c>
      <c r="R129" s="86" t="s">
        <v>107</v>
      </c>
      <c r="S129" s="86"/>
      <c r="T129" s="9"/>
      <c r="U129" s="9"/>
      <c r="V129" s="9"/>
      <c r="W129" s="9"/>
      <c r="X129" s="9"/>
      <c r="Y129" s="9"/>
      <c r="Z129" s="9"/>
      <c r="AA129" s="9"/>
      <c r="AB129" s="9"/>
      <c r="AC129" s="9"/>
      <c r="AD129" s="9"/>
      <c r="AE129" s="9"/>
      <c r="AF129" s="9"/>
      <c r="AG129" s="9"/>
      <c r="AH129" s="9"/>
      <c r="AI129" s="9"/>
    </row>
    <row r="130" spans="1:35" ht="16.5" customHeight="1">
      <c r="A130" s="80" t="s">
        <v>5450</v>
      </c>
      <c r="B130" s="209" t="s">
        <v>3487</v>
      </c>
      <c r="C130" s="88" t="s">
        <v>3625</v>
      </c>
      <c r="D130" s="82" t="s">
        <v>3550</v>
      </c>
      <c r="E130" s="120" t="s">
        <v>4752</v>
      </c>
      <c r="F130" s="92" t="s">
        <v>3734</v>
      </c>
      <c r="G130" s="88">
        <v>5</v>
      </c>
      <c r="H130" s="92" t="s">
        <v>5452</v>
      </c>
      <c r="I130" s="120" t="s">
        <v>5454</v>
      </c>
      <c r="J130" s="83" t="s">
        <v>158</v>
      </c>
      <c r="K130" s="104"/>
      <c r="L130" s="83"/>
      <c r="M130" s="178"/>
      <c r="N130" s="4"/>
      <c r="O130" s="86" t="s">
        <v>380</v>
      </c>
      <c r="P130" s="86" t="s">
        <v>5458</v>
      </c>
      <c r="Q130" s="86" t="s">
        <v>5459</v>
      </c>
      <c r="R130" s="83" t="s">
        <v>103</v>
      </c>
      <c r="S130" s="86"/>
      <c r="T130" s="9"/>
      <c r="U130" s="9"/>
      <c r="V130" s="9"/>
      <c r="W130" s="9"/>
      <c r="X130" s="9"/>
      <c r="Y130" s="9"/>
      <c r="Z130" s="9"/>
      <c r="AA130" s="9"/>
      <c r="AB130" s="9"/>
      <c r="AC130" s="9"/>
      <c r="AD130" s="9"/>
      <c r="AE130" s="9"/>
      <c r="AF130" s="9"/>
      <c r="AG130" s="9"/>
      <c r="AH130" s="9"/>
      <c r="AI130" s="9"/>
    </row>
    <row r="131" spans="1:35" ht="16.5" customHeight="1">
      <c r="A131" s="635" t="s">
        <v>5464</v>
      </c>
      <c r="B131" s="631" t="s">
        <v>3487</v>
      </c>
      <c r="C131" s="631" t="s">
        <v>3625</v>
      </c>
      <c r="D131" s="621" t="s">
        <v>5469</v>
      </c>
      <c r="E131" s="609" t="s">
        <v>5470</v>
      </c>
      <c r="F131" s="612" t="s">
        <v>3734</v>
      </c>
      <c r="G131" s="616">
        <v>1</v>
      </c>
      <c r="H131" s="612" t="s">
        <v>5471</v>
      </c>
      <c r="I131" s="612" t="s">
        <v>5473</v>
      </c>
      <c r="J131" s="83"/>
      <c r="K131" s="104"/>
      <c r="L131" s="114"/>
      <c r="M131" s="104"/>
      <c r="N131" s="240"/>
      <c r="O131" s="86" t="s">
        <v>380</v>
      </c>
      <c r="P131" s="86" t="s">
        <v>380</v>
      </c>
      <c r="Q131" s="86" t="s">
        <v>5481</v>
      </c>
      <c r="R131" s="83" t="s">
        <v>79</v>
      </c>
      <c r="S131" s="86"/>
      <c r="T131" s="118"/>
      <c r="U131" s="118"/>
      <c r="V131" s="118"/>
      <c r="W131" s="118"/>
      <c r="X131" s="118"/>
      <c r="Y131" s="118"/>
      <c r="Z131" s="118"/>
      <c r="AA131" s="118"/>
      <c r="AB131" s="118"/>
      <c r="AC131" s="118"/>
      <c r="AD131" s="118"/>
      <c r="AE131" s="118"/>
      <c r="AF131" s="118"/>
      <c r="AG131" s="118"/>
      <c r="AH131" s="118"/>
      <c r="AI131" s="118"/>
    </row>
    <row r="132" spans="1:35" ht="16.5" customHeight="1">
      <c r="A132" s="730" t="s">
        <v>5489</v>
      </c>
      <c r="B132" s="761" t="s">
        <v>3487</v>
      </c>
      <c r="C132" s="761" t="s">
        <v>3625</v>
      </c>
      <c r="D132" s="762" t="s">
        <v>5492</v>
      </c>
      <c r="E132" s="733" t="s">
        <v>5496</v>
      </c>
      <c r="F132" s="733" t="s">
        <v>3734</v>
      </c>
      <c r="G132" s="616">
        <v>1</v>
      </c>
      <c r="H132" s="622" t="s">
        <v>5498</v>
      </c>
      <c r="I132" s="612" t="s">
        <v>5500</v>
      </c>
      <c r="J132" s="83"/>
      <c r="K132" s="104"/>
      <c r="L132" s="748"/>
      <c r="M132" s="207"/>
      <c r="N132" s="208"/>
      <c r="O132" s="86" t="s">
        <v>380</v>
      </c>
      <c r="P132" s="86" t="s">
        <v>380</v>
      </c>
      <c r="Q132" s="86" t="s">
        <v>380</v>
      </c>
      <c r="R132" s="83" t="s">
        <v>79</v>
      </c>
      <c r="S132" s="86"/>
      <c r="T132" s="118"/>
      <c r="U132" s="118"/>
      <c r="V132" s="118"/>
      <c r="W132" s="118"/>
      <c r="X132" s="118"/>
      <c r="Y132" s="118"/>
      <c r="Z132" s="118"/>
      <c r="AA132" s="118"/>
      <c r="AB132" s="118"/>
      <c r="AC132" s="118"/>
      <c r="AD132" s="118"/>
      <c r="AE132" s="118"/>
      <c r="AF132" s="118"/>
      <c r="AG132" s="118"/>
      <c r="AH132" s="118"/>
      <c r="AI132" s="118"/>
    </row>
    <row r="133" spans="1:35" ht="16.5" customHeight="1">
      <c r="A133" s="731"/>
      <c r="B133" s="731"/>
      <c r="C133" s="731"/>
      <c r="D133" s="731"/>
      <c r="E133" s="731"/>
      <c r="F133" s="731"/>
      <c r="G133" s="616">
        <v>2</v>
      </c>
      <c r="H133" s="622" t="s">
        <v>5515</v>
      </c>
      <c r="I133" s="612" t="s">
        <v>5516</v>
      </c>
      <c r="J133" s="83"/>
      <c r="K133" s="104"/>
      <c r="L133" s="665"/>
      <c r="M133" s="207"/>
      <c r="N133" s="208"/>
      <c r="O133" s="86" t="s">
        <v>380</v>
      </c>
      <c r="P133" s="86" t="s">
        <v>380</v>
      </c>
      <c r="Q133" s="86" t="s">
        <v>380</v>
      </c>
      <c r="R133" s="83" t="s">
        <v>79</v>
      </c>
      <c r="S133" s="86"/>
      <c r="T133" s="118"/>
      <c r="U133" s="118"/>
      <c r="V133" s="118"/>
      <c r="W133" s="118"/>
      <c r="X133" s="118"/>
      <c r="Y133" s="118"/>
      <c r="Z133" s="118"/>
      <c r="AA133" s="118"/>
      <c r="AB133" s="118"/>
      <c r="AC133" s="118"/>
      <c r="AD133" s="118"/>
      <c r="AE133" s="118"/>
      <c r="AF133" s="118"/>
      <c r="AG133" s="118"/>
      <c r="AH133" s="118"/>
      <c r="AI133" s="118"/>
    </row>
    <row r="134" spans="1:35" ht="16.5" customHeight="1">
      <c r="A134" s="731"/>
      <c r="B134" s="731"/>
      <c r="C134" s="731"/>
      <c r="D134" s="731"/>
      <c r="E134" s="731"/>
      <c r="F134" s="731"/>
      <c r="G134" s="616">
        <v>3</v>
      </c>
      <c r="H134" s="617" t="s">
        <v>5528</v>
      </c>
      <c r="I134" s="618" t="s">
        <v>5530</v>
      </c>
      <c r="J134" s="83"/>
      <c r="K134" s="104"/>
      <c r="L134" s="665"/>
      <c r="M134" s="207"/>
      <c r="N134" s="208"/>
      <c r="O134" s="86" t="s">
        <v>380</v>
      </c>
      <c r="P134" s="86" t="s">
        <v>380</v>
      </c>
      <c r="Q134" s="86" t="s">
        <v>380</v>
      </c>
      <c r="R134" s="83" t="s">
        <v>79</v>
      </c>
      <c r="S134" s="86"/>
      <c r="T134" s="118"/>
      <c r="U134" s="118"/>
      <c r="V134" s="118"/>
      <c r="W134" s="118"/>
      <c r="X134" s="118"/>
      <c r="Y134" s="118"/>
      <c r="Z134" s="118"/>
      <c r="AA134" s="118"/>
      <c r="AB134" s="118"/>
      <c r="AC134" s="118"/>
      <c r="AD134" s="118"/>
      <c r="AE134" s="118"/>
      <c r="AF134" s="118"/>
      <c r="AG134" s="118"/>
      <c r="AH134" s="118"/>
      <c r="AI134" s="118"/>
    </row>
    <row r="135" spans="1:35" ht="30.75" customHeight="1">
      <c r="A135" s="731"/>
      <c r="B135" s="731"/>
      <c r="C135" s="731"/>
      <c r="D135" s="731"/>
      <c r="E135" s="731"/>
      <c r="F135" s="731"/>
      <c r="G135" s="616">
        <v>4</v>
      </c>
      <c r="H135" s="617" t="s">
        <v>5544</v>
      </c>
      <c r="I135" s="618" t="s">
        <v>5500</v>
      </c>
      <c r="J135" s="83"/>
      <c r="K135" s="104"/>
      <c r="L135" s="665"/>
      <c r="M135" s="207"/>
      <c r="N135" s="208"/>
      <c r="O135" s="86" t="s">
        <v>380</v>
      </c>
      <c r="P135" s="86" t="s">
        <v>380</v>
      </c>
      <c r="Q135" s="86" t="s">
        <v>380</v>
      </c>
      <c r="R135" s="83" t="s">
        <v>79</v>
      </c>
      <c r="S135" s="86"/>
      <c r="T135" s="118"/>
      <c r="U135" s="118"/>
      <c r="V135" s="118"/>
      <c r="W135" s="118"/>
      <c r="X135" s="118"/>
      <c r="Y135" s="118"/>
      <c r="Z135" s="118"/>
      <c r="AA135" s="118"/>
      <c r="AB135" s="118"/>
      <c r="AC135" s="118"/>
      <c r="AD135" s="118"/>
      <c r="AE135" s="118"/>
      <c r="AF135" s="118"/>
      <c r="AG135" s="118"/>
      <c r="AH135" s="118"/>
      <c r="AI135" s="118"/>
    </row>
    <row r="136" spans="1:35" ht="16.5" customHeight="1">
      <c r="A136" s="731"/>
      <c r="B136" s="731"/>
      <c r="C136" s="731"/>
      <c r="D136" s="731"/>
      <c r="E136" s="731"/>
      <c r="F136" s="731"/>
      <c r="G136" s="616">
        <v>5</v>
      </c>
      <c r="H136" s="617" t="s">
        <v>5553</v>
      </c>
      <c r="I136" s="618" t="s">
        <v>5500</v>
      </c>
      <c r="J136" s="83"/>
      <c r="K136" s="104"/>
      <c r="L136" s="665"/>
      <c r="M136" s="207"/>
      <c r="N136" s="208"/>
      <c r="O136" s="86" t="s">
        <v>380</v>
      </c>
      <c r="P136" s="86" t="s">
        <v>380</v>
      </c>
      <c r="Q136" s="86" t="s">
        <v>380</v>
      </c>
      <c r="R136" s="83" t="s">
        <v>79</v>
      </c>
      <c r="S136" s="86"/>
      <c r="T136" s="118"/>
      <c r="U136" s="118"/>
      <c r="V136" s="118"/>
      <c r="W136" s="118"/>
      <c r="X136" s="118"/>
      <c r="Y136" s="118"/>
      <c r="Z136" s="118"/>
      <c r="AA136" s="118"/>
      <c r="AB136" s="118"/>
      <c r="AC136" s="118"/>
      <c r="AD136" s="118"/>
      <c r="AE136" s="118"/>
      <c r="AF136" s="118"/>
      <c r="AG136" s="118"/>
      <c r="AH136" s="118"/>
      <c r="AI136" s="118"/>
    </row>
    <row r="137" spans="1:35" ht="16.5" customHeight="1">
      <c r="A137" s="732"/>
      <c r="B137" s="732"/>
      <c r="C137" s="732"/>
      <c r="D137" s="731"/>
      <c r="E137" s="732"/>
      <c r="F137" s="732"/>
      <c r="G137" s="616">
        <v>6</v>
      </c>
      <c r="H137" s="617" t="s">
        <v>5498</v>
      </c>
      <c r="I137" s="618" t="s">
        <v>5500</v>
      </c>
      <c r="J137" s="83"/>
      <c r="K137" s="104"/>
      <c r="L137" s="666"/>
      <c r="M137" s="207"/>
      <c r="N137" s="208"/>
      <c r="O137" s="86" t="s">
        <v>380</v>
      </c>
      <c r="P137" s="86" t="s">
        <v>380</v>
      </c>
      <c r="Q137" s="86" t="s">
        <v>380</v>
      </c>
      <c r="R137" s="83" t="s">
        <v>79</v>
      </c>
      <c r="S137" s="86"/>
      <c r="T137" s="118"/>
      <c r="U137" s="118"/>
      <c r="V137" s="118"/>
      <c r="W137" s="118"/>
      <c r="X137" s="118"/>
      <c r="Y137" s="118"/>
      <c r="Z137" s="118"/>
      <c r="AA137" s="118"/>
      <c r="AB137" s="118"/>
      <c r="AC137" s="118"/>
      <c r="AD137" s="118"/>
      <c r="AE137" s="118"/>
      <c r="AF137" s="118"/>
      <c r="AG137" s="118"/>
      <c r="AH137" s="118"/>
      <c r="AI137" s="118"/>
    </row>
    <row r="138" spans="1:35" ht="121.5" customHeight="1">
      <c r="A138" s="608" t="s">
        <v>5000</v>
      </c>
      <c r="B138" s="616" t="s">
        <v>3487</v>
      </c>
      <c r="C138" s="616" t="s">
        <v>3625</v>
      </c>
      <c r="D138" s="612" t="s">
        <v>5577</v>
      </c>
      <c r="E138" s="609" t="s">
        <v>5579</v>
      </c>
      <c r="F138" s="612" t="s">
        <v>3734</v>
      </c>
      <c r="G138" s="608">
        <v>1</v>
      </c>
      <c r="H138" s="622" t="s">
        <v>5580</v>
      </c>
      <c r="I138" s="618" t="s">
        <v>5583</v>
      </c>
      <c r="J138" s="86"/>
      <c r="K138" s="104"/>
      <c r="L138" s="83"/>
      <c r="M138" s="117"/>
      <c r="N138" s="106"/>
      <c r="O138" s="86" t="s">
        <v>380</v>
      </c>
      <c r="P138" s="86" t="s">
        <v>380</v>
      </c>
      <c r="Q138" s="86" t="s">
        <v>5592</v>
      </c>
      <c r="R138" s="83" t="s">
        <v>79</v>
      </c>
      <c r="S138" s="86"/>
      <c r="T138" s="118"/>
      <c r="U138" s="118"/>
      <c r="V138" s="118"/>
      <c r="W138" s="118"/>
      <c r="X138" s="118"/>
      <c r="Y138" s="118"/>
      <c r="Z138" s="118"/>
      <c r="AA138" s="118"/>
      <c r="AB138" s="118"/>
      <c r="AC138" s="118"/>
      <c r="AD138" s="118"/>
      <c r="AE138" s="118"/>
      <c r="AF138" s="118"/>
      <c r="AG138" s="118"/>
      <c r="AH138" s="118"/>
      <c r="AI138" s="118"/>
    </row>
    <row r="139" spans="1:35" ht="16.5" customHeight="1">
      <c r="A139" s="608" t="s">
        <v>5600</v>
      </c>
      <c r="B139" s="616" t="s">
        <v>3487</v>
      </c>
      <c r="C139" s="616" t="s">
        <v>3625</v>
      </c>
      <c r="D139" s="612" t="s">
        <v>5577</v>
      </c>
      <c r="E139" s="609" t="s">
        <v>5603</v>
      </c>
      <c r="F139" s="612" t="s">
        <v>3734</v>
      </c>
      <c r="G139" s="608">
        <v>1</v>
      </c>
      <c r="H139" s="622" t="s">
        <v>5604</v>
      </c>
      <c r="I139" s="618" t="s">
        <v>5583</v>
      </c>
      <c r="J139" s="86"/>
      <c r="K139" s="104"/>
      <c r="L139" s="83"/>
      <c r="M139" s="117"/>
      <c r="N139" s="106"/>
      <c r="O139" s="86" t="s">
        <v>380</v>
      </c>
      <c r="P139" s="86" t="s">
        <v>380</v>
      </c>
      <c r="Q139" s="86" t="s">
        <v>5608</v>
      </c>
      <c r="R139" s="83" t="s">
        <v>79</v>
      </c>
      <c r="S139" s="86"/>
      <c r="T139" s="118"/>
      <c r="U139" s="118"/>
      <c r="V139" s="118"/>
      <c r="W139" s="118"/>
      <c r="X139" s="118"/>
      <c r="Y139" s="118"/>
      <c r="Z139" s="118"/>
      <c r="AA139" s="118"/>
      <c r="AB139" s="118"/>
      <c r="AC139" s="118"/>
      <c r="AD139" s="118"/>
      <c r="AE139" s="118"/>
      <c r="AF139" s="118"/>
      <c r="AG139" s="118"/>
      <c r="AH139" s="118"/>
      <c r="AI139" s="118"/>
    </row>
    <row r="140" spans="1:35" ht="16.5" customHeight="1">
      <c r="A140" s="608" t="s">
        <v>5611</v>
      </c>
      <c r="B140" s="616" t="s">
        <v>3487</v>
      </c>
      <c r="C140" s="616" t="s">
        <v>3625</v>
      </c>
      <c r="D140" s="612" t="s">
        <v>5577</v>
      </c>
      <c r="E140" s="609" t="s">
        <v>5614</v>
      </c>
      <c r="F140" s="612" t="s">
        <v>3734</v>
      </c>
      <c r="G140" s="608">
        <v>1</v>
      </c>
      <c r="H140" s="622" t="s">
        <v>5617</v>
      </c>
      <c r="I140" s="627" t="s">
        <v>5583</v>
      </c>
      <c r="J140" s="86"/>
      <c r="K140" s="104"/>
      <c r="L140" s="83"/>
      <c r="M140" s="117"/>
      <c r="N140" s="106"/>
      <c r="O140" s="86" t="s">
        <v>380</v>
      </c>
      <c r="P140" s="86" t="s">
        <v>380</v>
      </c>
      <c r="Q140" s="86" t="s">
        <v>5621</v>
      </c>
      <c r="R140" s="83" t="s">
        <v>79</v>
      </c>
      <c r="S140" s="86"/>
      <c r="T140" s="118"/>
      <c r="U140" s="118"/>
      <c r="V140" s="118"/>
      <c r="W140" s="118"/>
      <c r="X140" s="118"/>
      <c r="Y140" s="118"/>
      <c r="Z140" s="118"/>
      <c r="AA140" s="118"/>
      <c r="AB140" s="118"/>
      <c r="AC140" s="118"/>
      <c r="AD140" s="118"/>
      <c r="AE140" s="118"/>
      <c r="AF140" s="118"/>
      <c r="AG140" s="118"/>
      <c r="AH140" s="118"/>
      <c r="AI140" s="118"/>
    </row>
    <row r="141" spans="1:35" ht="16.5" customHeight="1">
      <c r="A141" s="26" t="s">
        <v>5631</v>
      </c>
      <c r="B141" s="209" t="s">
        <v>3487</v>
      </c>
      <c r="C141" s="88" t="s">
        <v>3625</v>
      </c>
      <c r="D141" s="92" t="s">
        <v>5577</v>
      </c>
      <c r="E141" s="120" t="s">
        <v>5634</v>
      </c>
      <c r="F141" s="92" t="s">
        <v>2231</v>
      </c>
      <c r="G141" s="26">
        <v>1</v>
      </c>
      <c r="H141" s="247" t="s">
        <v>5635</v>
      </c>
      <c r="I141" s="167" t="s">
        <v>5583</v>
      </c>
      <c r="J141" s="86" t="s">
        <v>158</v>
      </c>
      <c r="K141" s="104"/>
      <c r="L141" s="86"/>
      <c r="M141" s="117"/>
      <c r="N141" s="106"/>
      <c r="O141" s="86" t="s">
        <v>380</v>
      </c>
      <c r="P141" s="86" t="s">
        <v>380</v>
      </c>
      <c r="Q141" s="86" t="s">
        <v>5643</v>
      </c>
      <c r="R141" s="83" t="s">
        <v>5644</v>
      </c>
      <c r="S141" s="86"/>
      <c r="T141" s="118"/>
      <c r="U141" s="118"/>
      <c r="V141" s="118"/>
      <c r="W141" s="118"/>
      <c r="X141" s="118"/>
      <c r="Y141" s="118"/>
      <c r="Z141" s="118"/>
      <c r="AA141" s="118"/>
      <c r="AB141" s="118"/>
      <c r="AC141" s="118"/>
      <c r="AD141" s="118"/>
      <c r="AE141" s="118"/>
      <c r="AF141" s="118"/>
      <c r="AG141" s="118"/>
      <c r="AH141" s="118"/>
      <c r="AI141" s="118"/>
    </row>
    <row r="142" spans="1:35" ht="16.5" customHeight="1">
      <c r="A142" s="26" t="s">
        <v>5650</v>
      </c>
      <c r="B142" s="209" t="s">
        <v>3487</v>
      </c>
      <c r="C142" s="88" t="s">
        <v>3625</v>
      </c>
      <c r="D142" s="92" t="s">
        <v>5577</v>
      </c>
      <c r="E142" s="120" t="s">
        <v>5653</v>
      </c>
      <c r="F142" s="92" t="s">
        <v>2231</v>
      </c>
      <c r="G142" s="26">
        <v>1</v>
      </c>
      <c r="H142" s="247" t="s">
        <v>5654</v>
      </c>
      <c r="I142" s="167" t="s">
        <v>5583</v>
      </c>
      <c r="J142" s="86" t="s">
        <v>158</v>
      </c>
      <c r="K142" s="104"/>
      <c r="L142" s="86"/>
      <c r="M142" s="117"/>
      <c r="N142" s="106"/>
      <c r="O142" s="86" t="s">
        <v>380</v>
      </c>
      <c r="P142" s="86" t="s">
        <v>380</v>
      </c>
      <c r="Q142" s="86" t="s">
        <v>5665</v>
      </c>
      <c r="R142" s="83" t="s">
        <v>5644</v>
      </c>
      <c r="S142" s="86"/>
      <c r="T142" s="118"/>
      <c r="U142" s="118"/>
      <c r="V142" s="118"/>
      <c r="W142" s="118"/>
      <c r="X142" s="118"/>
      <c r="Y142" s="118"/>
      <c r="Z142" s="118"/>
      <c r="AA142" s="118"/>
      <c r="AB142" s="118"/>
      <c r="AC142" s="118"/>
      <c r="AD142" s="118"/>
      <c r="AE142" s="118"/>
      <c r="AF142" s="118"/>
      <c r="AG142" s="118"/>
      <c r="AH142" s="118"/>
      <c r="AI142" s="118"/>
    </row>
    <row r="143" spans="1:35" ht="16.5" customHeight="1">
      <c r="A143" s="26" t="s">
        <v>5671</v>
      </c>
      <c r="B143" s="209" t="s">
        <v>3487</v>
      </c>
      <c r="C143" s="88" t="s">
        <v>3625</v>
      </c>
      <c r="D143" s="92" t="s">
        <v>5577</v>
      </c>
      <c r="E143" s="120" t="s">
        <v>5672</v>
      </c>
      <c r="F143" s="92" t="s">
        <v>2231</v>
      </c>
      <c r="G143" s="26">
        <v>1</v>
      </c>
      <c r="H143" s="247" t="s">
        <v>5675</v>
      </c>
      <c r="I143" s="167" t="s">
        <v>5583</v>
      </c>
      <c r="J143" s="86" t="s">
        <v>158</v>
      </c>
      <c r="K143" s="104"/>
      <c r="L143" s="86"/>
      <c r="M143" s="117"/>
      <c r="N143" s="106"/>
      <c r="O143" s="86" t="s">
        <v>380</v>
      </c>
      <c r="P143" s="86" t="s">
        <v>380</v>
      </c>
      <c r="Q143" s="86" t="s">
        <v>5682</v>
      </c>
      <c r="R143" s="83" t="s">
        <v>5644</v>
      </c>
      <c r="S143" s="86"/>
      <c r="T143" s="118"/>
      <c r="U143" s="118"/>
      <c r="V143" s="118"/>
      <c r="W143" s="118"/>
      <c r="X143" s="118"/>
      <c r="Y143" s="118"/>
      <c r="Z143" s="118"/>
      <c r="AA143" s="118"/>
      <c r="AB143" s="118"/>
      <c r="AC143" s="118"/>
      <c r="AD143" s="118"/>
      <c r="AE143" s="118"/>
      <c r="AF143" s="118"/>
      <c r="AG143" s="118"/>
      <c r="AH143" s="118"/>
      <c r="AI143" s="118"/>
    </row>
    <row r="144" spans="1:35" ht="124.5" customHeight="1">
      <c r="A144" s="608" t="s">
        <v>5689</v>
      </c>
      <c r="B144" s="616" t="s">
        <v>3487</v>
      </c>
      <c r="C144" s="616" t="s">
        <v>3625</v>
      </c>
      <c r="D144" s="612" t="s">
        <v>5577</v>
      </c>
      <c r="E144" s="609" t="s">
        <v>5691</v>
      </c>
      <c r="F144" s="612" t="s">
        <v>3734</v>
      </c>
      <c r="G144" s="608">
        <v>1</v>
      </c>
      <c r="H144" s="622" t="s">
        <v>5697</v>
      </c>
      <c r="I144" s="627" t="s">
        <v>5700</v>
      </c>
      <c r="J144" s="86"/>
      <c r="K144" s="104"/>
      <c r="L144" s="86"/>
      <c r="M144" s="117"/>
      <c r="N144" s="106"/>
      <c r="O144" s="86" t="s">
        <v>380</v>
      </c>
      <c r="P144" s="86" t="s">
        <v>380</v>
      </c>
      <c r="Q144" s="86" t="s">
        <v>5704</v>
      </c>
      <c r="R144" s="83" t="s">
        <v>79</v>
      </c>
      <c r="S144" s="86"/>
      <c r="T144" s="118"/>
      <c r="U144" s="118"/>
      <c r="V144" s="118"/>
      <c r="W144" s="118"/>
      <c r="X144" s="118"/>
      <c r="Y144" s="118"/>
      <c r="Z144" s="118"/>
      <c r="AA144" s="118"/>
      <c r="AB144" s="118"/>
      <c r="AC144" s="118"/>
      <c r="AD144" s="118"/>
      <c r="AE144" s="118"/>
      <c r="AF144" s="118"/>
      <c r="AG144" s="118"/>
      <c r="AH144" s="118"/>
      <c r="AI144" s="118"/>
    </row>
    <row r="145" spans="1:35" ht="16.5" customHeight="1">
      <c r="A145" s="608" t="s">
        <v>5711</v>
      </c>
      <c r="B145" s="616" t="s">
        <v>3487</v>
      </c>
      <c r="C145" s="616" t="s">
        <v>3625</v>
      </c>
      <c r="D145" s="612" t="s">
        <v>5577</v>
      </c>
      <c r="E145" s="609" t="s">
        <v>5712</v>
      </c>
      <c r="F145" s="612" t="s">
        <v>3734</v>
      </c>
      <c r="G145" s="608">
        <v>1</v>
      </c>
      <c r="H145" s="622" t="s">
        <v>5715</v>
      </c>
      <c r="I145" s="627" t="s">
        <v>5700</v>
      </c>
      <c r="J145" s="86"/>
      <c r="K145" s="104"/>
      <c r="L145" s="86"/>
      <c r="M145" s="117"/>
      <c r="N145" s="106"/>
      <c r="O145" s="86" t="s">
        <v>380</v>
      </c>
      <c r="P145" s="86" t="s">
        <v>380</v>
      </c>
      <c r="Q145" s="86" t="s">
        <v>5721</v>
      </c>
      <c r="R145" s="83" t="s">
        <v>79</v>
      </c>
      <c r="S145" s="86"/>
      <c r="T145" s="118"/>
      <c r="U145" s="118"/>
      <c r="V145" s="118"/>
      <c r="W145" s="118"/>
      <c r="X145" s="118"/>
      <c r="Y145" s="118"/>
      <c r="Z145" s="118"/>
      <c r="AA145" s="118"/>
      <c r="AB145" s="118"/>
      <c r="AC145" s="118"/>
      <c r="AD145" s="118"/>
      <c r="AE145" s="118"/>
      <c r="AF145" s="118"/>
      <c r="AG145" s="118"/>
      <c r="AH145" s="118"/>
      <c r="AI145" s="118"/>
    </row>
    <row r="146" spans="1:35" ht="16.5" customHeight="1">
      <c r="A146" s="608" t="s">
        <v>5725</v>
      </c>
      <c r="B146" s="616" t="s">
        <v>3487</v>
      </c>
      <c r="C146" s="616" t="s">
        <v>3625</v>
      </c>
      <c r="D146" s="612" t="s">
        <v>5577</v>
      </c>
      <c r="E146" s="609" t="s">
        <v>5728</v>
      </c>
      <c r="F146" s="612" t="s">
        <v>3734</v>
      </c>
      <c r="G146" s="608">
        <v>1</v>
      </c>
      <c r="H146" s="622" t="s">
        <v>5731</v>
      </c>
      <c r="I146" s="627" t="s">
        <v>5700</v>
      </c>
      <c r="J146" s="86"/>
      <c r="K146" s="104"/>
      <c r="L146" s="86"/>
      <c r="M146" s="117"/>
      <c r="N146" s="106"/>
      <c r="O146" s="86" t="s">
        <v>380</v>
      </c>
      <c r="P146" s="86" t="s">
        <v>380</v>
      </c>
      <c r="Q146" s="86" t="s">
        <v>380</v>
      </c>
      <c r="R146" s="83" t="s">
        <v>79</v>
      </c>
      <c r="S146" s="86"/>
      <c r="T146" s="118"/>
      <c r="U146" s="118"/>
      <c r="V146" s="118"/>
      <c r="W146" s="118"/>
      <c r="X146" s="118"/>
      <c r="Y146" s="118"/>
      <c r="Z146" s="118"/>
      <c r="AA146" s="118"/>
      <c r="AB146" s="118"/>
      <c r="AC146" s="118"/>
      <c r="AD146" s="118"/>
      <c r="AE146" s="118"/>
      <c r="AF146" s="118"/>
      <c r="AG146" s="118"/>
      <c r="AH146" s="118"/>
      <c r="AI146" s="118"/>
    </row>
    <row r="147" spans="1:35" ht="16.5" customHeight="1">
      <c r="A147" s="608" t="s">
        <v>5738</v>
      </c>
      <c r="B147" s="616" t="s">
        <v>3487</v>
      </c>
      <c r="C147" s="616" t="s">
        <v>3625</v>
      </c>
      <c r="D147" s="612" t="s">
        <v>5577</v>
      </c>
      <c r="E147" s="609" t="s">
        <v>5739</v>
      </c>
      <c r="F147" s="612" t="s">
        <v>3734</v>
      </c>
      <c r="G147" s="608">
        <v>1</v>
      </c>
      <c r="H147" s="622" t="s">
        <v>5742</v>
      </c>
      <c r="I147" s="627" t="s">
        <v>5700</v>
      </c>
      <c r="J147" s="86"/>
      <c r="K147" s="104"/>
      <c r="L147" s="86"/>
      <c r="M147" s="117"/>
      <c r="N147" s="106"/>
      <c r="O147" s="86" t="s">
        <v>380</v>
      </c>
      <c r="P147" s="86" t="s">
        <v>380</v>
      </c>
      <c r="Q147" s="86" t="s">
        <v>5745</v>
      </c>
      <c r="R147" s="83" t="s">
        <v>79</v>
      </c>
      <c r="S147" s="86"/>
      <c r="T147" s="118"/>
      <c r="U147" s="118"/>
      <c r="V147" s="118"/>
      <c r="W147" s="118"/>
      <c r="X147" s="118"/>
      <c r="Y147" s="118"/>
      <c r="Z147" s="118"/>
      <c r="AA147" s="118"/>
      <c r="AB147" s="118"/>
      <c r="AC147" s="118"/>
      <c r="AD147" s="118"/>
      <c r="AE147" s="118"/>
      <c r="AF147" s="118"/>
      <c r="AG147" s="118"/>
      <c r="AH147" s="118"/>
      <c r="AI147" s="118"/>
    </row>
    <row r="148" spans="1:35" ht="16.5" customHeight="1">
      <c r="A148" s="608" t="s">
        <v>5750</v>
      </c>
      <c r="B148" s="616" t="s">
        <v>3487</v>
      </c>
      <c r="C148" s="616" t="s">
        <v>3625</v>
      </c>
      <c r="D148" s="612" t="s">
        <v>5577</v>
      </c>
      <c r="E148" s="609" t="s">
        <v>5751</v>
      </c>
      <c r="F148" s="612" t="s">
        <v>3734</v>
      </c>
      <c r="G148" s="608">
        <v>1</v>
      </c>
      <c r="H148" s="622" t="s">
        <v>5753</v>
      </c>
      <c r="I148" s="627" t="s">
        <v>5700</v>
      </c>
      <c r="J148" s="86"/>
      <c r="K148" s="104"/>
      <c r="L148" s="86"/>
      <c r="M148" s="117"/>
      <c r="N148" s="106"/>
      <c r="O148" s="86" t="s">
        <v>380</v>
      </c>
      <c r="P148" s="86" t="s">
        <v>380</v>
      </c>
      <c r="Q148" s="86" t="s">
        <v>5757</v>
      </c>
      <c r="R148" s="83" t="s">
        <v>79</v>
      </c>
      <c r="S148" s="86"/>
      <c r="T148" s="118"/>
      <c r="U148" s="118"/>
      <c r="V148" s="118"/>
      <c r="W148" s="118"/>
      <c r="X148" s="118"/>
      <c r="Y148" s="118"/>
      <c r="Z148" s="118"/>
      <c r="AA148" s="118"/>
      <c r="AB148" s="118"/>
      <c r="AC148" s="118"/>
      <c r="AD148" s="118"/>
      <c r="AE148" s="118"/>
      <c r="AF148" s="118"/>
      <c r="AG148" s="118"/>
      <c r="AH148" s="118"/>
      <c r="AI148" s="118"/>
    </row>
    <row r="149" spans="1:35" ht="16.5" customHeight="1">
      <c r="A149" s="608" t="s">
        <v>5759</v>
      </c>
      <c r="B149" s="616" t="s">
        <v>3487</v>
      </c>
      <c r="C149" s="616" t="s">
        <v>3625</v>
      </c>
      <c r="D149" s="612" t="s">
        <v>5577</v>
      </c>
      <c r="E149" s="609" t="s">
        <v>5762</v>
      </c>
      <c r="F149" s="612" t="s">
        <v>3734</v>
      </c>
      <c r="G149" s="608">
        <v>1</v>
      </c>
      <c r="H149" s="622" t="s">
        <v>5765</v>
      </c>
      <c r="I149" s="627" t="s">
        <v>5700</v>
      </c>
      <c r="J149" s="86"/>
      <c r="K149" s="104"/>
      <c r="L149" s="86"/>
      <c r="M149" s="117"/>
      <c r="N149" s="106"/>
      <c r="O149" s="86" t="s">
        <v>380</v>
      </c>
      <c r="P149" s="86" t="s">
        <v>380</v>
      </c>
      <c r="Q149" s="86" t="s">
        <v>380</v>
      </c>
      <c r="R149" s="83" t="s">
        <v>79</v>
      </c>
      <c r="S149" s="86"/>
      <c r="T149" s="118"/>
      <c r="U149" s="118"/>
      <c r="V149" s="118"/>
      <c r="W149" s="118"/>
      <c r="X149" s="118"/>
      <c r="Y149" s="118"/>
      <c r="Z149" s="118"/>
      <c r="AA149" s="118"/>
      <c r="AB149" s="118"/>
      <c r="AC149" s="118"/>
      <c r="AD149" s="118"/>
      <c r="AE149" s="118"/>
      <c r="AF149" s="118"/>
      <c r="AG149" s="118"/>
      <c r="AH149" s="118"/>
      <c r="AI149" s="118"/>
    </row>
    <row r="150" spans="1:35" ht="16.5" customHeight="1">
      <c r="A150" s="26" t="s">
        <v>5772</v>
      </c>
      <c r="B150" s="209" t="s">
        <v>3487</v>
      </c>
      <c r="C150" s="88" t="s">
        <v>3625</v>
      </c>
      <c r="D150" s="92" t="s">
        <v>5577</v>
      </c>
      <c r="E150" s="120" t="s">
        <v>5773</v>
      </c>
      <c r="F150" s="92" t="s">
        <v>2231</v>
      </c>
      <c r="G150" s="26">
        <v>1</v>
      </c>
      <c r="H150" s="247" t="s">
        <v>5697</v>
      </c>
      <c r="I150" s="167" t="s">
        <v>5700</v>
      </c>
      <c r="J150" s="86" t="s">
        <v>158</v>
      </c>
      <c r="K150" s="104"/>
      <c r="L150" s="86"/>
      <c r="M150" s="117"/>
      <c r="N150" s="106"/>
      <c r="O150" s="86" t="s">
        <v>380</v>
      </c>
      <c r="P150" s="86" t="s">
        <v>380</v>
      </c>
      <c r="Q150" s="86" t="s">
        <v>5776</v>
      </c>
      <c r="R150" s="83" t="s">
        <v>5644</v>
      </c>
      <c r="S150" s="86"/>
      <c r="T150" s="118"/>
      <c r="U150" s="118"/>
      <c r="V150" s="118"/>
      <c r="W150" s="118"/>
      <c r="X150" s="118"/>
      <c r="Y150" s="118"/>
      <c r="Z150" s="118"/>
      <c r="AA150" s="118"/>
      <c r="AB150" s="118"/>
      <c r="AC150" s="118"/>
      <c r="AD150" s="118"/>
      <c r="AE150" s="118"/>
      <c r="AF150" s="118"/>
      <c r="AG150" s="118"/>
      <c r="AH150" s="118"/>
      <c r="AI150" s="118"/>
    </row>
    <row r="151" spans="1:35" ht="16.5" customHeight="1">
      <c r="A151" s="26" t="s">
        <v>5777</v>
      </c>
      <c r="B151" s="209" t="s">
        <v>3487</v>
      </c>
      <c r="C151" s="88" t="s">
        <v>3625</v>
      </c>
      <c r="D151" s="92" t="s">
        <v>5577</v>
      </c>
      <c r="E151" s="120" t="s">
        <v>5779</v>
      </c>
      <c r="F151" s="92" t="s">
        <v>2231</v>
      </c>
      <c r="G151" s="26">
        <v>1</v>
      </c>
      <c r="H151" s="247" t="s">
        <v>5715</v>
      </c>
      <c r="I151" s="167" t="s">
        <v>5700</v>
      </c>
      <c r="J151" s="86" t="s">
        <v>158</v>
      </c>
      <c r="K151" s="104"/>
      <c r="L151" s="86"/>
      <c r="M151" s="117"/>
      <c r="N151" s="106"/>
      <c r="O151" s="86" t="s">
        <v>380</v>
      </c>
      <c r="P151" s="86" t="s">
        <v>380</v>
      </c>
      <c r="Q151" s="86" t="s">
        <v>5784</v>
      </c>
      <c r="R151" s="83" t="s">
        <v>5644</v>
      </c>
      <c r="S151" s="86"/>
      <c r="T151" s="118"/>
      <c r="U151" s="118"/>
      <c r="V151" s="118"/>
      <c r="W151" s="118"/>
      <c r="X151" s="118"/>
      <c r="Y151" s="118"/>
      <c r="Z151" s="118"/>
      <c r="AA151" s="118"/>
      <c r="AB151" s="118"/>
      <c r="AC151" s="118"/>
      <c r="AD151" s="118"/>
      <c r="AE151" s="118"/>
      <c r="AF151" s="118"/>
      <c r="AG151" s="118"/>
      <c r="AH151" s="118"/>
      <c r="AI151" s="118"/>
    </row>
    <row r="152" spans="1:35" ht="16.5" customHeight="1">
      <c r="A152" s="26" t="s">
        <v>5790</v>
      </c>
      <c r="B152" s="209" t="s">
        <v>3487</v>
      </c>
      <c r="C152" s="88" t="s">
        <v>3625</v>
      </c>
      <c r="D152" s="92" t="s">
        <v>5577</v>
      </c>
      <c r="E152" s="120" t="s">
        <v>5796</v>
      </c>
      <c r="F152" s="92" t="s">
        <v>2231</v>
      </c>
      <c r="G152" s="26">
        <v>1</v>
      </c>
      <c r="H152" s="247" t="s">
        <v>5799</v>
      </c>
      <c r="I152" s="167" t="s">
        <v>5700</v>
      </c>
      <c r="J152" s="86"/>
      <c r="K152" s="104"/>
      <c r="L152" s="86"/>
      <c r="M152" s="117"/>
      <c r="N152" s="106"/>
      <c r="O152" s="86" t="s">
        <v>380</v>
      </c>
      <c r="P152" s="86" t="s">
        <v>380</v>
      </c>
      <c r="Q152" s="86" t="s">
        <v>380</v>
      </c>
      <c r="R152" s="83" t="s">
        <v>5644</v>
      </c>
      <c r="S152" s="86"/>
      <c r="T152" s="118"/>
      <c r="U152" s="118"/>
      <c r="V152" s="118"/>
      <c r="W152" s="118"/>
      <c r="X152" s="118"/>
      <c r="Y152" s="118"/>
      <c r="Z152" s="118"/>
      <c r="AA152" s="118"/>
      <c r="AB152" s="118"/>
      <c r="AC152" s="118"/>
      <c r="AD152" s="118"/>
      <c r="AE152" s="118"/>
      <c r="AF152" s="118"/>
      <c r="AG152" s="118"/>
      <c r="AH152" s="118"/>
      <c r="AI152" s="118"/>
    </row>
    <row r="153" spans="1:35" ht="16.5" customHeight="1">
      <c r="A153" s="26" t="s">
        <v>5811</v>
      </c>
      <c r="B153" s="209" t="s">
        <v>3487</v>
      </c>
      <c r="C153" s="88" t="s">
        <v>3625</v>
      </c>
      <c r="D153" s="92" t="s">
        <v>5577</v>
      </c>
      <c r="E153" s="120" t="s">
        <v>5815</v>
      </c>
      <c r="F153" s="92" t="s">
        <v>2231</v>
      </c>
      <c r="G153" s="26">
        <v>1</v>
      </c>
      <c r="H153" s="247" t="s">
        <v>5742</v>
      </c>
      <c r="I153" s="167" t="s">
        <v>5700</v>
      </c>
      <c r="J153" s="86" t="s">
        <v>158</v>
      </c>
      <c r="K153" s="104"/>
      <c r="L153" s="86"/>
      <c r="M153" s="117"/>
      <c r="N153" s="106"/>
      <c r="O153" s="86" t="s">
        <v>380</v>
      </c>
      <c r="P153" s="86" t="s">
        <v>380</v>
      </c>
      <c r="Q153" s="86" t="s">
        <v>5822</v>
      </c>
      <c r="R153" s="83" t="s">
        <v>5644</v>
      </c>
      <c r="S153" s="86"/>
      <c r="T153" s="118"/>
      <c r="U153" s="118"/>
      <c r="V153" s="118"/>
      <c r="W153" s="118"/>
      <c r="X153" s="118"/>
      <c r="Y153" s="118"/>
      <c r="Z153" s="118"/>
      <c r="AA153" s="118"/>
      <c r="AB153" s="118"/>
      <c r="AC153" s="118"/>
      <c r="AD153" s="118"/>
      <c r="AE153" s="118"/>
      <c r="AF153" s="118"/>
      <c r="AG153" s="118"/>
      <c r="AH153" s="118"/>
      <c r="AI153" s="118"/>
    </row>
    <row r="154" spans="1:35" ht="16.5" customHeight="1">
      <c r="A154" s="26" t="s">
        <v>5832</v>
      </c>
      <c r="B154" s="209" t="s">
        <v>3487</v>
      </c>
      <c r="C154" s="88" t="s">
        <v>3625</v>
      </c>
      <c r="D154" s="92" t="s">
        <v>5577</v>
      </c>
      <c r="E154" s="120" t="s">
        <v>5835</v>
      </c>
      <c r="F154" s="92" t="s">
        <v>2231</v>
      </c>
      <c r="G154" s="26">
        <v>1</v>
      </c>
      <c r="H154" s="247" t="s">
        <v>5753</v>
      </c>
      <c r="I154" s="167" t="s">
        <v>5700</v>
      </c>
      <c r="J154" s="86" t="s">
        <v>158</v>
      </c>
      <c r="K154" s="104"/>
      <c r="L154" s="86"/>
      <c r="M154" s="117"/>
      <c r="N154" s="106"/>
      <c r="O154" s="86" t="s">
        <v>380</v>
      </c>
      <c r="P154" s="86" t="s">
        <v>380</v>
      </c>
      <c r="Q154" s="86" t="s">
        <v>5844</v>
      </c>
      <c r="R154" s="83" t="s">
        <v>5644</v>
      </c>
      <c r="S154" s="86"/>
      <c r="T154" s="118"/>
      <c r="U154" s="118"/>
      <c r="V154" s="118"/>
      <c r="W154" s="118"/>
      <c r="X154" s="118"/>
      <c r="Y154" s="118"/>
      <c r="Z154" s="118"/>
      <c r="AA154" s="118"/>
      <c r="AB154" s="118"/>
      <c r="AC154" s="118"/>
      <c r="AD154" s="118"/>
      <c r="AE154" s="118"/>
      <c r="AF154" s="118"/>
      <c r="AG154" s="118"/>
      <c r="AH154" s="118"/>
      <c r="AI154" s="118"/>
    </row>
    <row r="155" spans="1:35" ht="16.5" customHeight="1">
      <c r="A155" s="26" t="s">
        <v>5854</v>
      </c>
      <c r="B155" s="209" t="s">
        <v>3487</v>
      </c>
      <c r="C155" s="88" t="s">
        <v>3625</v>
      </c>
      <c r="D155" s="92" t="s">
        <v>5577</v>
      </c>
      <c r="E155" s="120" t="s">
        <v>5859</v>
      </c>
      <c r="F155" s="92" t="s">
        <v>2231</v>
      </c>
      <c r="G155" s="26">
        <v>1</v>
      </c>
      <c r="H155" s="247" t="s">
        <v>5765</v>
      </c>
      <c r="I155" s="167" t="s">
        <v>5700</v>
      </c>
      <c r="J155" s="86"/>
      <c r="K155" s="104"/>
      <c r="L155" s="86"/>
      <c r="M155" s="117"/>
      <c r="N155" s="106"/>
      <c r="O155" s="86" t="s">
        <v>380</v>
      </c>
      <c r="P155" s="86" t="s">
        <v>380</v>
      </c>
      <c r="Q155" s="86" t="s">
        <v>380</v>
      </c>
      <c r="R155" s="83" t="s">
        <v>5644</v>
      </c>
      <c r="S155" s="86"/>
      <c r="T155" s="118"/>
      <c r="U155" s="118"/>
      <c r="V155" s="118"/>
      <c r="W155" s="118"/>
      <c r="X155" s="118"/>
      <c r="Y155" s="118"/>
      <c r="Z155" s="118"/>
      <c r="AA155" s="118"/>
      <c r="AB155" s="118"/>
      <c r="AC155" s="118"/>
      <c r="AD155" s="118"/>
      <c r="AE155" s="118"/>
      <c r="AF155" s="118"/>
      <c r="AG155" s="118"/>
      <c r="AH155" s="118"/>
      <c r="AI155" s="118"/>
    </row>
    <row r="156" spans="1:35" ht="16.5" customHeight="1">
      <c r="A156" s="608" t="s">
        <v>5871</v>
      </c>
      <c r="B156" s="616" t="s">
        <v>3487</v>
      </c>
      <c r="C156" s="616" t="s">
        <v>3625</v>
      </c>
      <c r="D156" s="618" t="s">
        <v>5875</v>
      </c>
      <c r="E156" s="634" t="s">
        <v>3326</v>
      </c>
      <c r="F156" s="612" t="s">
        <v>3734</v>
      </c>
      <c r="G156" s="616">
        <v>1</v>
      </c>
      <c r="H156" s="634" t="s">
        <v>5879</v>
      </c>
      <c r="I156" s="627" t="s">
        <v>5881</v>
      </c>
      <c r="J156" s="83"/>
      <c r="K156" s="104"/>
      <c r="L156" s="83"/>
      <c r="M156" s="117"/>
      <c r="N156" s="106"/>
      <c r="O156" s="86" t="s">
        <v>380</v>
      </c>
      <c r="P156" s="86" t="s">
        <v>380</v>
      </c>
      <c r="Q156" s="86" t="s">
        <v>380</v>
      </c>
      <c r="R156" s="83" t="s">
        <v>79</v>
      </c>
      <c r="S156" s="86"/>
      <c r="T156" s="118"/>
      <c r="U156" s="118"/>
      <c r="V156" s="118"/>
      <c r="W156" s="118"/>
      <c r="X156" s="118"/>
      <c r="Y156" s="118"/>
      <c r="Z156" s="118"/>
      <c r="AA156" s="118"/>
      <c r="AB156" s="118"/>
      <c r="AC156" s="118"/>
      <c r="AD156" s="118"/>
      <c r="AE156" s="118"/>
      <c r="AF156" s="118"/>
      <c r="AG156" s="118"/>
      <c r="AH156" s="118"/>
      <c r="AI156" s="118"/>
    </row>
    <row r="157" spans="1:35" ht="16.5" customHeight="1">
      <c r="A157" s="608" t="s">
        <v>5890</v>
      </c>
      <c r="B157" s="616" t="s">
        <v>3487</v>
      </c>
      <c r="C157" s="616" t="s">
        <v>3625</v>
      </c>
      <c r="D157" s="618" t="s">
        <v>5892</v>
      </c>
      <c r="E157" s="634" t="s">
        <v>5895</v>
      </c>
      <c r="F157" s="612" t="s">
        <v>3734</v>
      </c>
      <c r="G157" s="616">
        <v>1</v>
      </c>
      <c r="H157" s="636" t="s">
        <v>5897</v>
      </c>
      <c r="I157" s="637" t="s">
        <v>5899</v>
      </c>
      <c r="J157" s="83"/>
      <c r="K157" s="104"/>
      <c r="L157" s="83"/>
      <c r="M157" s="770" t="s">
        <v>5902</v>
      </c>
      <c r="N157" s="208"/>
      <c r="O157" s="86" t="s">
        <v>380</v>
      </c>
      <c r="P157" s="86" t="s">
        <v>380</v>
      </c>
      <c r="Q157" s="86" t="s">
        <v>5913</v>
      </c>
      <c r="R157" s="83" t="s">
        <v>79</v>
      </c>
      <c r="S157" s="86" t="s">
        <v>379</v>
      </c>
      <c r="T157" s="118"/>
      <c r="U157" s="118"/>
      <c r="V157" s="118"/>
      <c r="W157" s="118"/>
      <c r="X157" s="118"/>
      <c r="Y157" s="118"/>
      <c r="Z157" s="118"/>
      <c r="AA157" s="118"/>
      <c r="AB157" s="118"/>
      <c r="AC157" s="118"/>
      <c r="AD157" s="118"/>
      <c r="AE157" s="118"/>
      <c r="AF157" s="118"/>
      <c r="AG157" s="118"/>
      <c r="AH157" s="118"/>
      <c r="AI157" s="118"/>
    </row>
    <row r="158" spans="1:35" ht="16.5" customHeight="1">
      <c r="A158" s="730" t="s">
        <v>5922</v>
      </c>
      <c r="B158" s="761" t="s">
        <v>3487</v>
      </c>
      <c r="C158" s="761" t="s">
        <v>3625</v>
      </c>
      <c r="D158" s="762" t="s">
        <v>152</v>
      </c>
      <c r="E158" s="634" t="s">
        <v>5929</v>
      </c>
      <c r="F158" s="612" t="s">
        <v>3734</v>
      </c>
      <c r="G158" s="616">
        <v>1</v>
      </c>
      <c r="H158" s="638" t="s">
        <v>5932</v>
      </c>
      <c r="I158" s="627" t="s">
        <v>5933</v>
      </c>
      <c r="J158" s="83"/>
      <c r="K158" s="104"/>
      <c r="L158" s="748"/>
      <c r="M158" s="665"/>
      <c r="N158" s="208"/>
      <c r="O158" s="86" t="s">
        <v>380</v>
      </c>
      <c r="P158" s="86" t="s">
        <v>380</v>
      </c>
      <c r="Q158" s="86" t="s">
        <v>5942</v>
      </c>
      <c r="R158" s="83" t="s">
        <v>79</v>
      </c>
      <c r="S158" s="86" t="s">
        <v>379</v>
      </c>
      <c r="T158" s="118"/>
      <c r="U158" s="118"/>
      <c r="V158" s="118"/>
      <c r="W158" s="118"/>
      <c r="X158" s="118"/>
      <c r="Y158" s="118"/>
      <c r="Z158" s="118"/>
      <c r="AA158" s="118"/>
      <c r="AB158" s="118"/>
      <c r="AC158" s="118"/>
      <c r="AD158" s="118"/>
      <c r="AE158" s="118"/>
      <c r="AF158" s="118"/>
      <c r="AG158" s="118"/>
      <c r="AH158" s="118"/>
      <c r="AI158" s="118"/>
    </row>
    <row r="159" spans="1:35" ht="16.5" customHeight="1">
      <c r="A159" s="731"/>
      <c r="B159" s="731"/>
      <c r="C159" s="731"/>
      <c r="D159" s="731"/>
      <c r="E159" s="634" t="s">
        <v>5947</v>
      </c>
      <c r="F159" s="612" t="s">
        <v>3734</v>
      </c>
      <c r="G159" s="616">
        <v>2</v>
      </c>
      <c r="H159" s="639" t="s">
        <v>5932</v>
      </c>
      <c r="I159" s="627" t="s">
        <v>5933</v>
      </c>
      <c r="J159" s="83"/>
      <c r="K159" s="104"/>
      <c r="L159" s="665"/>
      <c r="M159" s="665"/>
      <c r="N159" s="208"/>
      <c r="O159" s="86" t="s">
        <v>380</v>
      </c>
      <c r="P159" s="86" t="s">
        <v>380</v>
      </c>
      <c r="Q159" s="86" t="s">
        <v>5942</v>
      </c>
      <c r="R159" s="83" t="s">
        <v>79</v>
      </c>
      <c r="S159" s="86" t="s">
        <v>379</v>
      </c>
      <c r="T159" s="118"/>
      <c r="U159" s="118"/>
      <c r="V159" s="118"/>
      <c r="W159" s="118"/>
      <c r="X159" s="118"/>
      <c r="Y159" s="118"/>
      <c r="Z159" s="118"/>
      <c r="AA159" s="118"/>
      <c r="AB159" s="118"/>
      <c r="AC159" s="118"/>
      <c r="AD159" s="118"/>
      <c r="AE159" s="118"/>
      <c r="AF159" s="118"/>
      <c r="AG159" s="118"/>
      <c r="AH159" s="118"/>
      <c r="AI159" s="118"/>
    </row>
    <row r="160" spans="1:35" ht="16.5" customHeight="1">
      <c r="A160" s="731"/>
      <c r="B160" s="731"/>
      <c r="C160" s="731"/>
      <c r="D160" s="731"/>
      <c r="E160" s="634" t="s">
        <v>5964</v>
      </c>
      <c r="F160" s="612" t="s">
        <v>3734</v>
      </c>
      <c r="G160" s="616">
        <v>3</v>
      </c>
      <c r="H160" s="639" t="s">
        <v>5971</v>
      </c>
      <c r="I160" s="627" t="s">
        <v>5933</v>
      </c>
      <c r="J160" s="83"/>
      <c r="K160" s="104"/>
      <c r="L160" s="665"/>
      <c r="M160" s="665"/>
      <c r="N160" s="208"/>
      <c r="O160" s="86" t="s">
        <v>380</v>
      </c>
      <c r="P160" s="86" t="s">
        <v>380</v>
      </c>
      <c r="Q160" s="86" t="s">
        <v>5942</v>
      </c>
      <c r="R160" s="83" t="s">
        <v>79</v>
      </c>
      <c r="S160" s="86" t="s">
        <v>379</v>
      </c>
      <c r="T160" s="118"/>
      <c r="U160" s="118"/>
      <c r="V160" s="118"/>
      <c r="W160" s="118"/>
      <c r="X160" s="118"/>
      <c r="Y160" s="118"/>
      <c r="Z160" s="118"/>
      <c r="AA160" s="118"/>
      <c r="AB160" s="118"/>
      <c r="AC160" s="118"/>
      <c r="AD160" s="118"/>
      <c r="AE160" s="118"/>
      <c r="AF160" s="118"/>
      <c r="AG160" s="118"/>
      <c r="AH160" s="118"/>
      <c r="AI160" s="118"/>
    </row>
    <row r="161" spans="1:35" ht="16.5" customHeight="1">
      <c r="A161" s="731"/>
      <c r="B161" s="731"/>
      <c r="C161" s="731"/>
      <c r="D161" s="731"/>
      <c r="E161" s="634" t="s">
        <v>5982</v>
      </c>
      <c r="F161" s="612" t="s">
        <v>3734</v>
      </c>
      <c r="G161" s="616">
        <v>4</v>
      </c>
      <c r="H161" s="639" t="s">
        <v>5985</v>
      </c>
      <c r="I161" s="627" t="s">
        <v>5933</v>
      </c>
      <c r="J161" s="83"/>
      <c r="K161" s="104"/>
      <c r="L161" s="665"/>
      <c r="M161" s="665"/>
      <c r="N161" s="208"/>
      <c r="O161" s="86" t="s">
        <v>380</v>
      </c>
      <c r="P161" s="86" t="s">
        <v>380</v>
      </c>
      <c r="Q161" s="86" t="s">
        <v>5942</v>
      </c>
      <c r="R161" s="83" t="s">
        <v>79</v>
      </c>
      <c r="S161" s="86" t="s">
        <v>379</v>
      </c>
      <c r="T161" s="118"/>
      <c r="U161" s="118"/>
      <c r="V161" s="118"/>
      <c r="W161" s="118"/>
      <c r="X161" s="118"/>
      <c r="Y161" s="118"/>
      <c r="Z161" s="118"/>
      <c r="AA161" s="118"/>
      <c r="AB161" s="118"/>
      <c r="AC161" s="118"/>
      <c r="AD161" s="118"/>
      <c r="AE161" s="118"/>
      <c r="AF161" s="118"/>
      <c r="AG161" s="118"/>
      <c r="AH161" s="118"/>
      <c r="AI161" s="118"/>
    </row>
    <row r="162" spans="1:35" ht="16.5" customHeight="1">
      <c r="A162" s="731"/>
      <c r="B162" s="731"/>
      <c r="C162" s="731"/>
      <c r="D162" s="731"/>
      <c r="E162" s="634" t="s">
        <v>5991</v>
      </c>
      <c r="F162" s="612" t="s">
        <v>3734</v>
      </c>
      <c r="G162" s="616">
        <v>5</v>
      </c>
      <c r="H162" s="639" t="s">
        <v>5971</v>
      </c>
      <c r="I162" s="627" t="s">
        <v>5933</v>
      </c>
      <c r="J162" s="83"/>
      <c r="K162" s="104"/>
      <c r="L162" s="665"/>
      <c r="M162" s="665"/>
      <c r="N162" s="208"/>
      <c r="O162" s="86" t="s">
        <v>380</v>
      </c>
      <c r="P162" s="86" t="s">
        <v>380</v>
      </c>
      <c r="Q162" s="86" t="s">
        <v>5942</v>
      </c>
      <c r="R162" s="83" t="s">
        <v>79</v>
      </c>
      <c r="S162" s="86" t="s">
        <v>379</v>
      </c>
      <c r="T162" s="118"/>
      <c r="U162" s="118"/>
      <c r="V162" s="118"/>
      <c r="W162" s="118"/>
      <c r="X162" s="118"/>
      <c r="Y162" s="118"/>
      <c r="Z162" s="118"/>
      <c r="AA162" s="118"/>
      <c r="AB162" s="118"/>
      <c r="AC162" s="118"/>
      <c r="AD162" s="118"/>
      <c r="AE162" s="118"/>
      <c r="AF162" s="118"/>
      <c r="AG162" s="118"/>
      <c r="AH162" s="118"/>
      <c r="AI162" s="118"/>
    </row>
    <row r="163" spans="1:35" ht="16.5" customHeight="1">
      <c r="A163" s="731"/>
      <c r="B163" s="731"/>
      <c r="C163" s="731"/>
      <c r="D163" s="731"/>
      <c r="E163" s="634" t="s">
        <v>6001</v>
      </c>
      <c r="F163" s="612" t="s">
        <v>3734</v>
      </c>
      <c r="G163" s="616">
        <v>6</v>
      </c>
      <c r="H163" s="639" t="s">
        <v>5971</v>
      </c>
      <c r="I163" s="627" t="s">
        <v>5933</v>
      </c>
      <c r="J163" s="83"/>
      <c r="K163" s="104"/>
      <c r="L163" s="665"/>
      <c r="M163" s="665"/>
      <c r="N163" s="208"/>
      <c r="O163" s="86" t="s">
        <v>380</v>
      </c>
      <c r="P163" s="86" t="s">
        <v>380</v>
      </c>
      <c r="Q163" s="86" t="s">
        <v>5942</v>
      </c>
      <c r="R163" s="83" t="s">
        <v>79</v>
      </c>
      <c r="S163" s="86" t="s">
        <v>379</v>
      </c>
      <c r="T163" s="118"/>
      <c r="U163" s="118"/>
      <c r="V163" s="118"/>
      <c r="W163" s="118"/>
      <c r="X163" s="118"/>
      <c r="Y163" s="118"/>
      <c r="Z163" s="118"/>
      <c r="AA163" s="118"/>
      <c r="AB163" s="118"/>
      <c r="AC163" s="118"/>
      <c r="AD163" s="118"/>
      <c r="AE163" s="118"/>
      <c r="AF163" s="118"/>
      <c r="AG163" s="118"/>
      <c r="AH163" s="118"/>
      <c r="AI163" s="118"/>
    </row>
    <row r="164" spans="1:35" ht="16.5" customHeight="1">
      <c r="A164" s="732"/>
      <c r="B164" s="732"/>
      <c r="C164" s="732"/>
      <c r="D164" s="732"/>
      <c r="E164" s="634" t="s">
        <v>6006</v>
      </c>
      <c r="F164" s="612" t="s">
        <v>3734</v>
      </c>
      <c r="G164" s="616">
        <v>7</v>
      </c>
      <c r="H164" s="639" t="s">
        <v>6009</v>
      </c>
      <c r="I164" s="627" t="s">
        <v>6010</v>
      </c>
      <c r="J164" s="83"/>
      <c r="K164" s="104"/>
      <c r="L164" s="666"/>
      <c r="M164" s="665"/>
      <c r="N164" s="208"/>
      <c r="O164" s="86" t="s">
        <v>380</v>
      </c>
      <c r="P164" s="86" t="s">
        <v>380</v>
      </c>
      <c r="Q164" s="86" t="s">
        <v>5942</v>
      </c>
      <c r="R164" s="83" t="s">
        <v>79</v>
      </c>
      <c r="S164" s="86" t="s">
        <v>379</v>
      </c>
      <c r="T164" s="118"/>
      <c r="U164" s="118"/>
      <c r="V164" s="118"/>
      <c r="W164" s="118"/>
      <c r="X164" s="118"/>
      <c r="Y164" s="118"/>
      <c r="Z164" s="118"/>
      <c r="AA164" s="118"/>
      <c r="AB164" s="118"/>
      <c r="AC164" s="118"/>
      <c r="AD164" s="118"/>
      <c r="AE164" s="118"/>
      <c r="AF164" s="118"/>
      <c r="AG164" s="118"/>
      <c r="AH164" s="118"/>
      <c r="AI164" s="118"/>
    </row>
    <row r="165" spans="1:35" ht="16.5" customHeight="1">
      <c r="A165" s="730" t="s">
        <v>6018</v>
      </c>
      <c r="B165" s="761" t="s">
        <v>3487</v>
      </c>
      <c r="C165" s="761" t="s">
        <v>3625</v>
      </c>
      <c r="D165" s="762" t="s">
        <v>156</v>
      </c>
      <c r="E165" s="634" t="s">
        <v>6020</v>
      </c>
      <c r="F165" s="612" t="s">
        <v>3734</v>
      </c>
      <c r="G165" s="616">
        <v>1</v>
      </c>
      <c r="H165" s="639" t="s">
        <v>6023</v>
      </c>
      <c r="I165" s="627" t="s">
        <v>6024</v>
      </c>
      <c r="J165" s="83"/>
      <c r="K165" s="104"/>
      <c r="L165" s="748"/>
      <c r="M165" s="665"/>
      <c r="N165" s="208"/>
      <c r="O165" s="86" t="s">
        <v>380</v>
      </c>
      <c r="P165" s="86" t="s">
        <v>380</v>
      </c>
      <c r="Q165" s="86" t="s">
        <v>6026</v>
      </c>
      <c r="R165" s="83" t="s">
        <v>79</v>
      </c>
      <c r="S165" s="86" t="s">
        <v>379</v>
      </c>
      <c r="T165" s="118"/>
      <c r="U165" s="118"/>
      <c r="V165" s="118"/>
      <c r="W165" s="118"/>
      <c r="X165" s="118"/>
      <c r="Y165" s="118"/>
      <c r="Z165" s="118"/>
      <c r="AA165" s="118"/>
      <c r="AB165" s="118"/>
      <c r="AC165" s="118"/>
      <c r="AD165" s="118"/>
      <c r="AE165" s="118"/>
      <c r="AF165" s="118"/>
      <c r="AG165" s="118"/>
      <c r="AH165" s="118"/>
      <c r="AI165" s="118"/>
    </row>
    <row r="166" spans="1:35" ht="16.5" customHeight="1">
      <c r="A166" s="731"/>
      <c r="B166" s="731"/>
      <c r="C166" s="731"/>
      <c r="D166" s="731"/>
      <c r="E166" s="619" t="s">
        <v>6029</v>
      </c>
      <c r="F166" s="612" t="s">
        <v>3734</v>
      </c>
      <c r="G166" s="616">
        <v>2</v>
      </c>
      <c r="H166" s="632" t="s">
        <v>6030</v>
      </c>
      <c r="I166" s="618" t="s">
        <v>5933</v>
      </c>
      <c r="J166" s="83"/>
      <c r="K166" s="104"/>
      <c r="L166" s="665"/>
      <c r="M166" s="665"/>
      <c r="N166" s="208"/>
      <c r="O166" s="86" t="s">
        <v>380</v>
      </c>
      <c r="P166" s="86" t="s">
        <v>380</v>
      </c>
      <c r="Q166" s="86" t="s">
        <v>6026</v>
      </c>
      <c r="R166" s="83" t="s">
        <v>79</v>
      </c>
      <c r="S166" s="86" t="s">
        <v>379</v>
      </c>
      <c r="T166" s="118"/>
      <c r="U166" s="118"/>
      <c r="V166" s="118"/>
      <c r="W166" s="118"/>
      <c r="X166" s="118"/>
      <c r="Y166" s="118"/>
      <c r="Z166" s="118"/>
      <c r="AA166" s="118"/>
      <c r="AB166" s="118"/>
      <c r="AC166" s="118"/>
      <c r="AD166" s="118"/>
      <c r="AE166" s="118"/>
      <c r="AF166" s="118"/>
      <c r="AG166" s="118"/>
      <c r="AH166" s="118"/>
      <c r="AI166" s="118"/>
    </row>
    <row r="167" spans="1:35" ht="16.5" customHeight="1">
      <c r="A167" s="731"/>
      <c r="B167" s="731"/>
      <c r="C167" s="731"/>
      <c r="D167" s="731"/>
      <c r="E167" s="619" t="s">
        <v>6037</v>
      </c>
      <c r="F167" s="612" t="s">
        <v>3734</v>
      </c>
      <c r="G167" s="616">
        <v>3</v>
      </c>
      <c r="H167" s="632" t="s">
        <v>6023</v>
      </c>
      <c r="I167" s="618" t="s">
        <v>6044</v>
      </c>
      <c r="J167" s="83"/>
      <c r="K167" s="104"/>
      <c r="L167" s="665"/>
      <c r="M167" s="665"/>
      <c r="N167" s="208"/>
      <c r="O167" s="86" t="s">
        <v>380</v>
      </c>
      <c r="P167" s="86" t="s">
        <v>380</v>
      </c>
      <c r="Q167" s="86" t="s">
        <v>6026</v>
      </c>
      <c r="R167" s="83" t="s">
        <v>79</v>
      </c>
      <c r="S167" s="86" t="s">
        <v>379</v>
      </c>
      <c r="T167" s="118"/>
      <c r="U167" s="118"/>
      <c r="V167" s="118"/>
      <c r="W167" s="118"/>
      <c r="X167" s="118"/>
      <c r="Y167" s="118"/>
      <c r="Z167" s="118"/>
      <c r="AA167" s="118"/>
      <c r="AB167" s="118"/>
      <c r="AC167" s="118"/>
      <c r="AD167" s="118"/>
      <c r="AE167" s="118"/>
      <c r="AF167" s="118"/>
      <c r="AG167" s="118"/>
      <c r="AH167" s="118"/>
      <c r="AI167" s="118"/>
    </row>
    <row r="168" spans="1:35" ht="16.5" customHeight="1">
      <c r="A168" s="732"/>
      <c r="B168" s="732"/>
      <c r="C168" s="732"/>
      <c r="D168" s="732"/>
      <c r="E168" s="619" t="s">
        <v>6047</v>
      </c>
      <c r="F168" s="612" t="s">
        <v>3734</v>
      </c>
      <c r="G168" s="616">
        <v>4</v>
      </c>
      <c r="H168" s="632" t="s">
        <v>6030</v>
      </c>
      <c r="I168" s="618" t="s">
        <v>6052</v>
      </c>
      <c r="J168" s="83"/>
      <c r="K168" s="104"/>
      <c r="L168" s="666"/>
      <c r="M168" s="665"/>
      <c r="N168" s="208"/>
      <c r="O168" s="86" t="s">
        <v>380</v>
      </c>
      <c r="P168" s="86" t="s">
        <v>380</v>
      </c>
      <c r="Q168" s="86" t="s">
        <v>6026</v>
      </c>
      <c r="R168" s="83" t="s">
        <v>79</v>
      </c>
      <c r="S168" s="86" t="s">
        <v>379</v>
      </c>
      <c r="T168" s="118"/>
      <c r="U168" s="118"/>
      <c r="V168" s="118"/>
      <c r="W168" s="118"/>
      <c r="X168" s="118"/>
      <c r="Y168" s="118"/>
      <c r="Z168" s="118"/>
      <c r="AA168" s="118"/>
      <c r="AB168" s="118"/>
      <c r="AC168" s="118"/>
      <c r="AD168" s="118"/>
      <c r="AE168" s="118"/>
      <c r="AF168" s="118"/>
      <c r="AG168" s="118"/>
      <c r="AH168" s="118"/>
      <c r="AI168" s="118"/>
    </row>
    <row r="169" spans="1:35" ht="33" customHeight="1">
      <c r="A169" s="730" t="s">
        <v>6057</v>
      </c>
      <c r="B169" s="761" t="s">
        <v>3487</v>
      </c>
      <c r="C169" s="761" t="s">
        <v>3625</v>
      </c>
      <c r="D169" s="762" t="s">
        <v>6060</v>
      </c>
      <c r="E169" s="618" t="s">
        <v>6061</v>
      </c>
      <c r="F169" s="612" t="s">
        <v>3734</v>
      </c>
      <c r="G169" s="616">
        <v>1</v>
      </c>
      <c r="H169" s="632" t="s">
        <v>6062</v>
      </c>
      <c r="I169" s="618" t="s">
        <v>5933</v>
      </c>
      <c r="J169" s="83"/>
      <c r="K169" s="104"/>
      <c r="L169" s="748"/>
      <c r="M169" s="665"/>
      <c r="N169" s="208"/>
      <c r="O169" s="86" t="s">
        <v>380</v>
      </c>
      <c r="P169" s="86" t="s">
        <v>380</v>
      </c>
      <c r="Q169" s="86" t="s">
        <v>6065</v>
      </c>
      <c r="R169" s="83" t="s">
        <v>79</v>
      </c>
      <c r="S169" s="86" t="s">
        <v>379</v>
      </c>
      <c r="T169" s="118"/>
      <c r="U169" s="118"/>
      <c r="V169" s="118"/>
      <c r="W169" s="118"/>
      <c r="X169" s="118"/>
      <c r="Y169" s="118"/>
      <c r="Z169" s="118"/>
      <c r="AA169" s="118"/>
      <c r="AB169" s="118"/>
      <c r="AC169" s="118"/>
      <c r="AD169" s="118"/>
      <c r="AE169" s="118"/>
      <c r="AF169" s="118"/>
      <c r="AG169" s="118"/>
      <c r="AH169" s="118"/>
      <c r="AI169" s="118"/>
    </row>
    <row r="170" spans="1:35" ht="16.5" customHeight="1">
      <c r="A170" s="731"/>
      <c r="B170" s="731"/>
      <c r="C170" s="731"/>
      <c r="D170" s="731"/>
      <c r="E170" s="618" t="s">
        <v>6070</v>
      </c>
      <c r="F170" s="612" t="s">
        <v>3734</v>
      </c>
      <c r="G170" s="616">
        <v>2</v>
      </c>
      <c r="H170" s="632" t="s">
        <v>6071</v>
      </c>
      <c r="I170" s="618" t="s">
        <v>5933</v>
      </c>
      <c r="J170" s="83"/>
      <c r="K170" s="104"/>
      <c r="L170" s="665"/>
      <c r="M170" s="665"/>
      <c r="N170" s="208"/>
      <c r="O170" s="86" t="s">
        <v>380</v>
      </c>
      <c r="P170" s="86" t="s">
        <v>380</v>
      </c>
      <c r="Q170" s="86" t="s">
        <v>6065</v>
      </c>
      <c r="R170" s="83" t="s">
        <v>79</v>
      </c>
      <c r="S170" s="86" t="s">
        <v>379</v>
      </c>
      <c r="T170" s="118"/>
      <c r="U170" s="118"/>
      <c r="V170" s="118"/>
      <c r="W170" s="118"/>
      <c r="X170" s="118"/>
      <c r="Y170" s="118"/>
      <c r="Z170" s="118"/>
      <c r="AA170" s="118"/>
      <c r="AB170" s="118"/>
      <c r="AC170" s="118"/>
      <c r="AD170" s="118"/>
      <c r="AE170" s="118"/>
      <c r="AF170" s="118"/>
      <c r="AG170" s="118"/>
      <c r="AH170" s="118"/>
      <c r="AI170" s="118"/>
    </row>
    <row r="171" spans="1:35" ht="16.5" customHeight="1">
      <c r="A171" s="731"/>
      <c r="B171" s="731"/>
      <c r="C171" s="731"/>
      <c r="D171" s="731"/>
      <c r="E171" s="618" t="s">
        <v>6077</v>
      </c>
      <c r="F171" s="612" t="s">
        <v>3734</v>
      </c>
      <c r="G171" s="616">
        <v>3</v>
      </c>
      <c r="H171" s="632" t="s">
        <v>6078</v>
      </c>
      <c r="I171" s="618" t="s">
        <v>5933</v>
      </c>
      <c r="J171" s="83"/>
      <c r="K171" s="104"/>
      <c r="L171" s="665"/>
      <c r="M171" s="665"/>
      <c r="N171" s="208"/>
      <c r="O171" s="86" t="s">
        <v>380</v>
      </c>
      <c r="P171" s="86" t="s">
        <v>380</v>
      </c>
      <c r="Q171" s="86" t="s">
        <v>6065</v>
      </c>
      <c r="R171" s="83" t="s">
        <v>79</v>
      </c>
      <c r="S171" s="86" t="s">
        <v>379</v>
      </c>
      <c r="T171" s="118"/>
      <c r="U171" s="118"/>
      <c r="V171" s="118"/>
      <c r="W171" s="118"/>
      <c r="X171" s="118"/>
      <c r="Y171" s="118"/>
      <c r="Z171" s="118"/>
      <c r="AA171" s="118"/>
      <c r="AB171" s="118"/>
      <c r="AC171" s="118"/>
      <c r="AD171" s="118"/>
      <c r="AE171" s="118"/>
      <c r="AF171" s="118"/>
      <c r="AG171" s="118"/>
      <c r="AH171" s="118"/>
      <c r="AI171" s="118"/>
    </row>
    <row r="172" spans="1:35" ht="16.5" customHeight="1">
      <c r="A172" s="731"/>
      <c r="B172" s="731"/>
      <c r="C172" s="731"/>
      <c r="D172" s="731"/>
      <c r="E172" s="618" t="s">
        <v>6081</v>
      </c>
      <c r="F172" s="612" t="s">
        <v>3734</v>
      </c>
      <c r="G172" s="616">
        <v>4</v>
      </c>
      <c r="H172" s="632" t="s">
        <v>6082</v>
      </c>
      <c r="I172" s="618" t="s">
        <v>5933</v>
      </c>
      <c r="J172" s="83"/>
      <c r="K172" s="104"/>
      <c r="L172" s="665"/>
      <c r="M172" s="665"/>
      <c r="N172" s="208"/>
      <c r="O172" s="86" t="s">
        <v>380</v>
      </c>
      <c r="P172" s="86" t="s">
        <v>380</v>
      </c>
      <c r="Q172" s="86" t="s">
        <v>6065</v>
      </c>
      <c r="R172" s="83" t="s">
        <v>79</v>
      </c>
      <c r="S172" s="86" t="s">
        <v>379</v>
      </c>
      <c r="T172" s="118"/>
      <c r="U172" s="118"/>
      <c r="V172" s="118"/>
      <c r="W172" s="118"/>
      <c r="X172" s="118"/>
      <c r="Y172" s="118"/>
      <c r="Z172" s="118"/>
      <c r="AA172" s="118"/>
      <c r="AB172" s="118"/>
      <c r="AC172" s="118"/>
      <c r="AD172" s="118"/>
      <c r="AE172" s="118"/>
      <c r="AF172" s="118"/>
      <c r="AG172" s="118"/>
      <c r="AH172" s="118"/>
      <c r="AI172" s="118"/>
    </row>
    <row r="173" spans="1:35" ht="16.5" customHeight="1">
      <c r="A173" s="732"/>
      <c r="B173" s="732"/>
      <c r="C173" s="732"/>
      <c r="D173" s="732"/>
      <c r="E173" s="618" t="s">
        <v>6085</v>
      </c>
      <c r="F173" s="612" t="s">
        <v>3734</v>
      </c>
      <c r="G173" s="616">
        <v>5</v>
      </c>
      <c r="H173" s="632" t="s">
        <v>6086</v>
      </c>
      <c r="I173" s="618" t="s">
        <v>5933</v>
      </c>
      <c r="J173" s="83"/>
      <c r="K173" s="104"/>
      <c r="L173" s="666"/>
      <c r="M173" s="665"/>
      <c r="N173" s="208"/>
      <c r="O173" s="86" t="s">
        <v>380</v>
      </c>
      <c r="P173" s="86" t="s">
        <v>380</v>
      </c>
      <c r="Q173" s="86" t="s">
        <v>6065</v>
      </c>
      <c r="R173" s="83" t="s">
        <v>79</v>
      </c>
      <c r="S173" s="86" t="s">
        <v>379</v>
      </c>
      <c r="T173" s="118"/>
      <c r="U173" s="118"/>
      <c r="V173" s="118"/>
      <c r="W173" s="118"/>
      <c r="X173" s="118"/>
      <c r="Y173" s="118"/>
      <c r="Z173" s="118"/>
      <c r="AA173" s="118"/>
      <c r="AB173" s="118"/>
      <c r="AC173" s="118"/>
      <c r="AD173" s="118"/>
      <c r="AE173" s="118"/>
      <c r="AF173" s="118"/>
      <c r="AG173" s="118"/>
      <c r="AH173" s="118"/>
      <c r="AI173" s="118"/>
    </row>
    <row r="174" spans="1:35" ht="33" customHeight="1">
      <c r="A174" s="730" t="s">
        <v>6091</v>
      </c>
      <c r="B174" s="761" t="s">
        <v>3487</v>
      </c>
      <c r="C174" s="761" t="s">
        <v>3625</v>
      </c>
      <c r="D174" s="762" t="s">
        <v>6092</v>
      </c>
      <c r="E174" s="619" t="s">
        <v>6093</v>
      </c>
      <c r="F174" s="612" t="s">
        <v>3734</v>
      </c>
      <c r="G174" s="616">
        <v>1</v>
      </c>
      <c r="H174" s="618" t="s">
        <v>6094</v>
      </c>
      <c r="I174" s="618" t="s">
        <v>5933</v>
      </c>
      <c r="J174" s="83"/>
      <c r="K174" s="104"/>
      <c r="L174" s="748"/>
      <c r="M174" s="665"/>
      <c r="N174" s="208"/>
      <c r="O174" s="86" t="s">
        <v>380</v>
      </c>
      <c r="P174" s="86" t="s">
        <v>380</v>
      </c>
      <c r="Q174" s="86" t="s">
        <v>6097</v>
      </c>
      <c r="R174" s="83" t="s">
        <v>79</v>
      </c>
      <c r="S174" s="86" t="s">
        <v>379</v>
      </c>
      <c r="T174" s="118"/>
      <c r="U174" s="118"/>
      <c r="V174" s="118"/>
      <c r="W174" s="118"/>
      <c r="X174" s="118"/>
      <c r="Y174" s="118"/>
      <c r="Z174" s="118"/>
      <c r="AA174" s="118"/>
      <c r="AB174" s="118"/>
      <c r="AC174" s="118"/>
      <c r="AD174" s="118"/>
      <c r="AE174" s="118"/>
      <c r="AF174" s="118"/>
      <c r="AG174" s="118"/>
      <c r="AH174" s="118"/>
      <c r="AI174" s="118"/>
    </row>
    <row r="175" spans="1:35" ht="16.5" customHeight="1">
      <c r="A175" s="731"/>
      <c r="B175" s="731"/>
      <c r="C175" s="731"/>
      <c r="D175" s="731"/>
      <c r="E175" s="619" t="s">
        <v>6098</v>
      </c>
      <c r="F175" s="612" t="s">
        <v>3734</v>
      </c>
      <c r="G175" s="616">
        <v>2</v>
      </c>
      <c r="H175" s="618" t="s">
        <v>6101</v>
      </c>
      <c r="I175" s="618" t="s">
        <v>5933</v>
      </c>
      <c r="J175" s="83"/>
      <c r="K175" s="104"/>
      <c r="L175" s="665"/>
      <c r="M175" s="665"/>
      <c r="N175" s="208"/>
      <c r="O175" s="86" t="s">
        <v>380</v>
      </c>
      <c r="P175" s="86" t="s">
        <v>380</v>
      </c>
      <c r="Q175" s="86" t="s">
        <v>6097</v>
      </c>
      <c r="R175" s="83" t="s">
        <v>79</v>
      </c>
      <c r="S175" s="86" t="s">
        <v>379</v>
      </c>
      <c r="T175" s="118"/>
      <c r="U175" s="118"/>
      <c r="V175" s="118"/>
      <c r="W175" s="118"/>
      <c r="X175" s="118"/>
      <c r="Y175" s="118"/>
      <c r="Z175" s="118"/>
      <c r="AA175" s="118"/>
      <c r="AB175" s="118"/>
      <c r="AC175" s="118"/>
      <c r="AD175" s="118"/>
      <c r="AE175" s="118"/>
      <c r="AF175" s="118"/>
      <c r="AG175" s="118"/>
      <c r="AH175" s="118"/>
      <c r="AI175" s="118"/>
    </row>
    <row r="176" spans="1:35" ht="16.5" customHeight="1">
      <c r="A176" s="732"/>
      <c r="B176" s="732"/>
      <c r="C176" s="732"/>
      <c r="D176" s="732"/>
      <c r="E176" s="619" t="s">
        <v>6105</v>
      </c>
      <c r="F176" s="612" t="s">
        <v>3734</v>
      </c>
      <c r="G176" s="616">
        <v>3</v>
      </c>
      <c r="H176" s="618" t="s">
        <v>6106</v>
      </c>
      <c r="I176" s="618" t="s">
        <v>5933</v>
      </c>
      <c r="J176" s="83"/>
      <c r="K176" s="104"/>
      <c r="L176" s="666"/>
      <c r="M176" s="665"/>
      <c r="N176" s="208"/>
      <c r="O176" s="86" t="s">
        <v>380</v>
      </c>
      <c r="P176" s="86" t="s">
        <v>380</v>
      </c>
      <c r="Q176" s="86" t="s">
        <v>6097</v>
      </c>
      <c r="R176" s="83" t="s">
        <v>79</v>
      </c>
      <c r="S176" s="86" t="s">
        <v>379</v>
      </c>
      <c r="T176" s="118"/>
      <c r="U176" s="118"/>
      <c r="V176" s="118"/>
      <c r="W176" s="118"/>
      <c r="X176" s="118"/>
      <c r="Y176" s="118"/>
      <c r="Z176" s="118"/>
      <c r="AA176" s="118"/>
      <c r="AB176" s="118"/>
      <c r="AC176" s="118"/>
      <c r="AD176" s="118"/>
      <c r="AE176" s="118"/>
      <c r="AF176" s="118"/>
      <c r="AG176" s="118"/>
      <c r="AH176" s="118"/>
      <c r="AI176" s="118"/>
    </row>
    <row r="177" spans="1:35" ht="33" customHeight="1">
      <c r="A177" s="730" t="s">
        <v>6109</v>
      </c>
      <c r="B177" s="761" t="s">
        <v>3487</v>
      </c>
      <c r="C177" s="761" t="s">
        <v>3625</v>
      </c>
      <c r="D177" s="762" t="s">
        <v>6112</v>
      </c>
      <c r="E177" s="619" t="s">
        <v>6113</v>
      </c>
      <c r="F177" s="612" t="s">
        <v>3734</v>
      </c>
      <c r="G177" s="616">
        <v>1</v>
      </c>
      <c r="H177" s="618" t="s">
        <v>6116</v>
      </c>
      <c r="I177" s="618" t="s">
        <v>5933</v>
      </c>
      <c r="J177" s="83"/>
      <c r="K177" s="104"/>
      <c r="L177" s="748"/>
      <c r="M177" s="665"/>
      <c r="N177" s="208"/>
      <c r="O177" s="86" t="s">
        <v>380</v>
      </c>
      <c r="P177" s="86" t="s">
        <v>380</v>
      </c>
      <c r="Q177" s="86" t="s">
        <v>6118</v>
      </c>
      <c r="R177" s="83" t="s">
        <v>79</v>
      </c>
      <c r="S177" s="86" t="s">
        <v>379</v>
      </c>
      <c r="T177" s="118"/>
      <c r="U177" s="118"/>
      <c r="V177" s="118"/>
      <c r="W177" s="118"/>
      <c r="X177" s="118"/>
      <c r="Y177" s="118"/>
      <c r="Z177" s="118"/>
      <c r="AA177" s="118"/>
      <c r="AB177" s="118"/>
      <c r="AC177" s="118"/>
      <c r="AD177" s="118"/>
      <c r="AE177" s="118"/>
      <c r="AF177" s="118"/>
      <c r="AG177" s="118"/>
      <c r="AH177" s="118"/>
      <c r="AI177" s="118"/>
    </row>
    <row r="178" spans="1:35" ht="16.5" customHeight="1">
      <c r="A178" s="731"/>
      <c r="B178" s="731"/>
      <c r="C178" s="731"/>
      <c r="D178" s="731"/>
      <c r="E178" s="619" t="s">
        <v>6120</v>
      </c>
      <c r="F178" s="612" t="s">
        <v>3734</v>
      </c>
      <c r="G178" s="616">
        <v>2</v>
      </c>
      <c r="H178" s="618" t="s">
        <v>6123</v>
      </c>
      <c r="I178" s="618" t="s">
        <v>5933</v>
      </c>
      <c r="J178" s="83"/>
      <c r="K178" s="104"/>
      <c r="L178" s="665"/>
      <c r="M178" s="665"/>
      <c r="N178" s="208"/>
      <c r="O178" s="86" t="s">
        <v>380</v>
      </c>
      <c r="P178" s="86" t="s">
        <v>380</v>
      </c>
      <c r="Q178" s="86" t="s">
        <v>6118</v>
      </c>
      <c r="R178" s="83" t="s">
        <v>79</v>
      </c>
      <c r="S178" s="86" t="s">
        <v>379</v>
      </c>
      <c r="T178" s="118"/>
      <c r="U178" s="118"/>
      <c r="V178" s="118"/>
      <c r="W178" s="118"/>
      <c r="X178" s="118"/>
      <c r="Y178" s="118"/>
      <c r="Z178" s="118"/>
      <c r="AA178" s="118"/>
      <c r="AB178" s="118"/>
      <c r="AC178" s="118"/>
      <c r="AD178" s="118"/>
      <c r="AE178" s="118"/>
      <c r="AF178" s="118"/>
      <c r="AG178" s="118"/>
      <c r="AH178" s="118"/>
      <c r="AI178" s="118"/>
    </row>
    <row r="179" spans="1:35" ht="16.5" customHeight="1">
      <c r="A179" s="731"/>
      <c r="B179" s="731"/>
      <c r="C179" s="731"/>
      <c r="D179" s="731"/>
      <c r="E179" s="619" t="s">
        <v>6128</v>
      </c>
      <c r="F179" s="612" t="s">
        <v>3734</v>
      </c>
      <c r="G179" s="616">
        <v>3</v>
      </c>
      <c r="H179" s="618" t="s">
        <v>6132</v>
      </c>
      <c r="I179" s="618" t="s">
        <v>5933</v>
      </c>
      <c r="J179" s="83"/>
      <c r="K179" s="104"/>
      <c r="L179" s="665"/>
      <c r="M179" s="665"/>
      <c r="N179" s="208"/>
      <c r="O179" s="86" t="s">
        <v>380</v>
      </c>
      <c r="P179" s="86" t="s">
        <v>380</v>
      </c>
      <c r="Q179" s="86" t="s">
        <v>6118</v>
      </c>
      <c r="R179" s="83" t="s">
        <v>79</v>
      </c>
      <c r="S179" s="86" t="s">
        <v>379</v>
      </c>
      <c r="T179" s="118"/>
      <c r="U179" s="118"/>
      <c r="V179" s="118"/>
      <c r="W179" s="118"/>
      <c r="X179" s="118"/>
      <c r="Y179" s="118"/>
      <c r="Z179" s="118"/>
      <c r="AA179" s="118"/>
      <c r="AB179" s="118"/>
      <c r="AC179" s="118"/>
      <c r="AD179" s="118"/>
      <c r="AE179" s="118"/>
      <c r="AF179" s="118"/>
      <c r="AG179" s="118"/>
      <c r="AH179" s="118"/>
      <c r="AI179" s="118"/>
    </row>
    <row r="180" spans="1:35" ht="16.5" customHeight="1">
      <c r="A180" s="731"/>
      <c r="B180" s="731"/>
      <c r="C180" s="731"/>
      <c r="D180" s="731"/>
      <c r="E180" s="619" t="s">
        <v>6138</v>
      </c>
      <c r="F180" s="612" t="s">
        <v>3734</v>
      </c>
      <c r="G180" s="616">
        <v>4</v>
      </c>
      <c r="H180" s="618" t="s">
        <v>6140</v>
      </c>
      <c r="I180" s="618" t="s">
        <v>5933</v>
      </c>
      <c r="J180" s="83"/>
      <c r="K180" s="104"/>
      <c r="L180" s="665"/>
      <c r="M180" s="665"/>
      <c r="N180" s="208"/>
      <c r="O180" s="86" t="s">
        <v>380</v>
      </c>
      <c r="P180" s="86" t="s">
        <v>380</v>
      </c>
      <c r="Q180" s="86" t="s">
        <v>6118</v>
      </c>
      <c r="R180" s="83" t="s">
        <v>79</v>
      </c>
      <c r="S180" s="86" t="s">
        <v>379</v>
      </c>
      <c r="T180" s="118"/>
      <c r="U180" s="118"/>
      <c r="V180" s="118"/>
      <c r="W180" s="118"/>
      <c r="X180" s="118"/>
      <c r="Y180" s="118"/>
      <c r="Z180" s="118"/>
      <c r="AA180" s="118"/>
      <c r="AB180" s="118"/>
      <c r="AC180" s="118"/>
      <c r="AD180" s="118"/>
      <c r="AE180" s="118"/>
      <c r="AF180" s="118"/>
      <c r="AG180" s="118"/>
      <c r="AH180" s="118"/>
      <c r="AI180" s="118"/>
    </row>
    <row r="181" spans="1:35" ht="16.5" customHeight="1">
      <c r="A181" s="731"/>
      <c r="B181" s="731"/>
      <c r="C181" s="731"/>
      <c r="D181" s="731"/>
      <c r="E181" s="619" t="s">
        <v>6144</v>
      </c>
      <c r="F181" s="612" t="s">
        <v>3734</v>
      </c>
      <c r="G181" s="616">
        <v>5</v>
      </c>
      <c r="H181" s="618" t="s">
        <v>6148</v>
      </c>
      <c r="I181" s="618" t="s">
        <v>5933</v>
      </c>
      <c r="J181" s="83"/>
      <c r="K181" s="104"/>
      <c r="L181" s="665"/>
      <c r="M181" s="665"/>
      <c r="N181" s="208"/>
      <c r="O181" s="86" t="s">
        <v>380</v>
      </c>
      <c r="P181" s="86" t="s">
        <v>380</v>
      </c>
      <c r="Q181" s="86" t="s">
        <v>6118</v>
      </c>
      <c r="R181" s="83" t="s">
        <v>79</v>
      </c>
      <c r="S181" s="86" t="s">
        <v>379</v>
      </c>
      <c r="T181" s="118"/>
      <c r="U181" s="118"/>
      <c r="V181" s="118"/>
      <c r="W181" s="118"/>
      <c r="X181" s="118"/>
      <c r="Y181" s="118"/>
      <c r="Z181" s="118"/>
      <c r="AA181" s="118"/>
      <c r="AB181" s="118"/>
      <c r="AC181" s="118"/>
      <c r="AD181" s="118"/>
      <c r="AE181" s="118"/>
      <c r="AF181" s="118"/>
      <c r="AG181" s="118"/>
      <c r="AH181" s="118"/>
      <c r="AI181" s="118"/>
    </row>
    <row r="182" spans="1:35" ht="16.5" customHeight="1">
      <c r="A182" s="731"/>
      <c r="B182" s="731"/>
      <c r="C182" s="731"/>
      <c r="D182" s="731"/>
      <c r="E182" s="619" t="s">
        <v>6157</v>
      </c>
      <c r="F182" s="612" t="s">
        <v>3734</v>
      </c>
      <c r="G182" s="616">
        <v>6</v>
      </c>
      <c r="H182" s="618" t="s">
        <v>6159</v>
      </c>
      <c r="I182" s="618" t="s">
        <v>5933</v>
      </c>
      <c r="J182" s="83"/>
      <c r="K182" s="104"/>
      <c r="L182" s="665"/>
      <c r="M182" s="665"/>
      <c r="N182" s="208"/>
      <c r="O182" s="86" t="s">
        <v>380</v>
      </c>
      <c r="P182" s="86" t="s">
        <v>380</v>
      </c>
      <c r="Q182" s="86" t="s">
        <v>6118</v>
      </c>
      <c r="R182" s="83" t="s">
        <v>79</v>
      </c>
      <c r="S182" s="86" t="s">
        <v>379</v>
      </c>
      <c r="T182" s="118"/>
      <c r="U182" s="118"/>
      <c r="V182" s="118"/>
      <c r="W182" s="118"/>
      <c r="X182" s="118"/>
      <c r="Y182" s="118"/>
      <c r="Z182" s="118"/>
      <c r="AA182" s="118"/>
      <c r="AB182" s="118"/>
      <c r="AC182" s="118"/>
      <c r="AD182" s="118"/>
      <c r="AE182" s="118"/>
      <c r="AF182" s="118"/>
      <c r="AG182" s="118"/>
      <c r="AH182" s="118"/>
      <c r="AI182" s="118"/>
    </row>
    <row r="183" spans="1:35" ht="16.5" customHeight="1">
      <c r="A183" s="732"/>
      <c r="B183" s="732"/>
      <c r="C183" s="732"/>
      <c r="D183" s="732"/>
      <c r="E183" s="619" t="s">
        <v>6168</v>
      </c>
      <c r="F183" s="612" t="s">
        <v>3734</v>
      </c>
      <c r="G183" s="616">
        <v>7</v>
      </c>
      <c r="H183" s="618" t="s">
        <v>6169</v>
      </c>
      <c r="I183" s="618" t="s">
        <v>5933</v>
      </c>
      <c r="J183" s="83"/>
      <c r="K183" s="104"/>
      <c r="L183" s="666"/>
      <c r="M183" s="665"/>
      <c r="N183" s="208"/>
      <c r="O183" s="86" t="s">
        <v>380</v>
      </c>
      <c r="P183" s="86" t="s">
        <v>380</v>
      </c>
      <c r="Q183" s="86" t="s">
        <v>6118</v>
      </c>
      <c r="R183" s="83" t="s">
        <v>79</v>
      </c>
      <c r="S183" s="86" t="s">
        <v>379</v>
      </c>
      <c r="T183" s="118"/>
      <c r="U183" s="118"/>
      <c r="V183" s="118"/>
      <c r="W183" s="118"/>
      <c r="X183" s="118"/>
      <c r="Y183" s="118"/>
      <c r="Z183" s="118"/>
      <c r="AA183" s="118"/>
      <c r="AB183" s="118"/>
      <c r="AC183" s="118"/>
      <c r="AD183" s="118"/>
      <c r="AE183" s="118"/>
      <c r="AF183" s="118"/>
      <c r="AG183" s="118"/>
      <c r="AH183" s="118"/>
      <c r="AI183" s="118"/>
    </row>
    <row r="184" spans="1:35" ht="16.5" customHeight="1">
      <c r="A184" s="730" t="s">
        <v>6176</v>
      </c>
      <c r="B184" s="761" t="s">
        <v>3487</v>
      </c>
      <c r="C184" s="761" t="s">
        <v>3625</v>
      </c>
      <c r="D184" s="762" t="s">
        <v>6179</v>
      </c>
      <c r="E184" s="619" t="s">
        <v>6180</v>
      </c>
      <c r="F184" s="612" t="s">
        <v>3734</v>
      </c>
      <c r="G184" s="616">
        <v>1</v>
      </c>
      <c r="H184" s="618" t="s">
        <v>6185</v>
      </c>
      <c r="I184" s="618" t="s">
        <v>5933</v>
      </c>
      <c r="J184" s="83"/>
      <c r="K184" s="104"/>
      <c r="L184" s="748"/>
      <c r="M184" s="665"/>
      <c r="N184" s="208"/>
      <c r="O184" s="86" t="s">
        <v>380</v>
      </c>
      <c r="P184" s="86" t="s">
        <v>380</v>
      </c>
      <c r="Q184" s="86" t="s">
        <v>6188</v>
      </c>
      <c r="R184" s="83" t="s">
        <v>79</v>
      </c>
      <c r="S184" s="86" t="s">
        <v>379</v>
      </c>
      <c r="T184" s="118"/>
      <c r="U184" s="118"/>
      <c r="V184" s="118"/>
      <c r="W184" s="118"/>
      <c r="X184" s="118"/>
      <c r="Y184" s="118"/>
      <c r="Z184" s="118"/>
      <c r="AA184" s="118"/>
      <c r="AB184" s="118"/>
      <c r="AC184" s="118"/>
      <c r="AD184" s="118"/>
      <c r="AE184" s="118"/>
      <c r="AF184" s="118"/>
      <c r="AG184" s="118"/>
      <c r="AH184" s="118"/>
      <c r="AI184" s="118"/>
    </row>
    <row r="185" spans="1:35" ht="16.5" customHeight="1">
      <c r="A185" s="732"/>
      <c r="B185" s="732"/>
      <c r="C185" s="732"/>
      <c r="D185" s="732"/>
      <c r="E185" s="619" t="s">
        <v>6195</v>
      </c>
      <c r="F185" s="612" t="s">
        <v>3734</v>
      </c>
      <c r="G185" s="616">
        <v>2</v>
      </c>
      <c r="H185" s="618" t="s">
        <v>6196</v>
      </c>
      <c r="I185" s="618" t="s">
        <v>5933</v>
      </c>
      <c r="J185" s="83"/>
      <c r="K185" s="104"/>
      <c r="L185" s="666"/>
      <c r="M185" s="665"/>
      <c r="N185" s="208"/>
      <c r="O185" s="86" t="s">
        <v>380</v>
      </c>
      <c r="P185" s="86" t="s">
        <v>380</v>
      </c>
      <c r="Q185" s="86" t="s">
        <v>6188</v>
      </c>
      <c r="R185" s="83" t="s">
        <v>79</v>
      </c>
      <c r="S185" s="86" t="s">
        <v>379</v>
      </c>
      <c r="T185" s="118"/>
      <c r="U185" s="118"/>
      <c r="V185" s="118"/>
      <c r="W185" s="118"/>
      <c r="X185" s="118"/>
      <c r="Y185" s="118"/>
      <c r="Z185" s="118"/>
      <c r="AA185" s="118"/>
      <c r="AB185" s="118"/>
      <c r="AC185" s="118"/>
      <c r="AD185" s="118"/>
      <c r="AE185" s="118"/>
      <c r="AF185" s="118"/>
      <c r="AG185" s="118"/>
      <c r="AH185" s="118"/>
      <c r="AI185" s="118"/>
    </row>
    <row r="186" spans="1:35" ht="16.5" customHeight="1">
      <c r="A186" s="608" t="s">
        <v>6203</v>
      </c>
      <c r="B186" s="616" t="s">
        <v>3487</v>
      </c>
      <c r="C186" s="616" t="s">
        <v>3625</v>
      </c>
      <c r="D186" s="618" t="s">
        <v>6204</v>
      </c>
      <c r="E186" s="619" t="s">
        <v>6205</v>
      </c>
      <c r="F186" s="612" t="s">
        <v>3734</v>
      </c>
      <c r="G186" s="616">
        <v>1</v>
      </c>
      <c r="H186" s="618" t="s">
        <v>6206</v>
      </c>
      <c r="I186" s="618" t="s">
        <v>6207</v>
      </c>
      <c r="J186" s="83"/>
      <c r="K186" s="104"/>
      <c r="L186" s="83"/>
      <c r="M186" s="665"/>
      <c r="N186" s="106"/>
      <c r="O186" s="86" t="s">
        <v>380</v>
      </c>
      <c r="P186" s="86" t="s">
        <v>380</v>
      </c>
      <c r="Q186" s="86" t="s">
        <v>6188</v>
      </c>
      <c r="R186" s="83" t="s">
        <v>79</v>
      </c>
      <c r="S186" s="86" t="s">
        <v>379</v>
      </c>
      <c r="T186" s="118"/>
      <c r="U186" s="118"/>
      <c r="V186" s="118"/>
      <c r="W186" s="118"/>
      <c r="X186" s="118"/>
      <c r="Y186" s="118"/>
      <c r="Z186" s="118"/>
      <c r="AA186" s="118"/>
      <c r="AB186" s="118"/>
      <c r="AC186" s="118"/>
      <c r="AD186" s="118"/>
      <c r="AE186" s="118"/>
      <c r="AF186" s="118"/>
      <c r="AG186" s="118"/>
      <c r="AH186" s="118"/>
      <c r="AI186" s="118"/>
    </row>
    <row r="187" spans="1:35" ht="16.5" customHeight="1">
      <c r="A187" s="608" t="s">
        <v>6214</v>
      </c>
      <c r="B187" s="616" t="s">
        <v>3487</v>
      </c>
      <c r="C187" s="616" t="s">
        <v>3625</v>
      </c>
      <c r="D187" s="618" t="s">
        <v>6215</v>
      </c>
      <c r="E187" s="619" t="s">
        <v>6216</v>
      </c>
      <c r="F187" s="612" t="s">
        <v>3734</v>
      </c>
      <c r="G187" s="616">
        <v>1</v>
      </c>
      <c r="H187" s="618" t="s">
        <v>6220</v>
      </c>
      <c r="I187" s="618" t="s">
        <v>5933</v>
      </c>
      <c r="J187" s="83"/>
      <c r="K187" s="104"/>
      <c r="L187" s="83"/>
      <c r="M187" s="665"/>
      <c r="N187" s="106"/>
      <c r="O187" s="86" t="s">
        <v>380</v>
      </c>
      <c r="P187" s="86" t="s">
        <v>380</v>
      </c>
      <c r="Q187" s="86" t="s">
        <v>6188</v>
      </c>
      <c r="R187" s="83" t="s">
        <v>79</v>
      </c>
      <c r="S187" s="86" t="s">
        <v>379</v>
      </c>
      <c r="T187" s="118"/>
      <c r="U187" s="118"/>
      <c r="V187" s="118"/>
      <c r="W187" s="118"/>
      <c r="X187" s="118"/>
      <c r="Y187" s="118"/>
      <c r="Z187" s="118"/>
      <c r="AA187" s="118"/>
      <c r="AB187" s="118"/>
      <c r="AC187" s="118"/>
      <c r="AD187" s="118"/>
      <c r="AE187" s="118"/>
      <c r="AF187" s="118"/>
      <c r="AG187" s="118"/>
      <c r="AH187" s="118"/>
      <c r="AI187" s="118"/>
    </row>
    <row r="188" spans="1:35" ht="52.5" customHeight="1">
      <c r="A188" s="730" t="s">
        <v>6226</v>
      </c>
      <c r="B188" s="761" t="s">
        <v>3487</v>
      </c>
      <c r="C188" s="761" t="s">
        <v>3625</v>
      </c>
      <c r="D188" s="762" t="s">
        <v>6228</v>
      </c>
      <c r="E188" s="619" t="s">
        <v>6230</v>
      </c>
      <c r="F188" s="612" t="s">
        <v>3734</v>
      </c>
      <c r="G188" s="616">
        <v>1</v>
      </c>
      <c r="H188" s="618" t="s">
        <v>6220</v>
      </c>
      <c r="I188" s="618" t="s">
        <v>5933</v>
      </c>
      <c r="J188" s="83"/>
      <c r="K188" s="104"/>
      <c r="L188" s="748"/>
      <c r="M188" s="665"/>
      <c r="N188" s="106"/>
      <c r="O188" s="86" t="s">
        <v>380</v>
      </c>
      <c r="P188" s="86" t="s">
        <v>380</v>
      </c>
      <c r="Q188" s="86" t="s">
        <v>6188</v>
      </c>
      <c r="R188" s="83" t="s">
        <v>79</v>
      </c>
      <c r="S188" s="86" t="s">
        <v>379</v>
      </c>
      <c r="T188" s="118"/>
      <c r="U188" s="118"/>
      <c r="V188" s="118"/>
      <c r="W188" s="118"/>
      <c r="X188" s="118"/>
      <c r="Y188" s="118"/>
      <c r="Z188" s="118"/>
      <c r="AA188" s="118"/>
      <c r="AB188" s="118"/>
      <c r="AC188" s="118"/>
      <c r="AD188" s="118"/>
      <c r="AE188" s="118"/>
      <c r="AF188" s="118"/>
      <c r="AG188" s="118"/>
      <c r="AH188" s="118"/>
      <c r="AI188" s="118"/>
    </row>
    <row r="189" spans="1:35" ht="16.5" customHeight="1">
      <c r="A189" s="732"/>
      <c r="B189" s="732"/>
      <c r="C189" s="732"/>
      <c r="D189" s="732"/>
      <c r="E189" s="619" t="s">
        <v>6234</v>
      </c>
      <c r="F189" s="612" t="s">
        <v>3734</v>
      </c>
      <c r="G189" s="616">
        <v>2</v>
      </c>
      <c r="H189" s="618" t="s">
        <v>6220</v>
      </c>
      <c r="I189" s="618" t="s">
        <v>5933</v>
      </c>
      <c r="J189" s="83"/>
      <c r="K189" s="104"/>
      <c r="L189" s="666"/>
      <c r="M189" s="666"/>
      <c r="N189" s="106"/>
      <c r="O189" s="86" t="s">
        <v>380</v>
      </c>
      <c r="P189" s="86" t="s">
        <v>380</v>
      </c>
      <c r="Q189" s="86" t="s">
        <v>6188</v>
      </c>
      <c r="R189" s="83" t="s">
        <v>79</v>
      </c>
      <c r="S189" s="86" t="s">
        <v>379</v>
      </c>
      <c r="T189" s="118"/>
      <c r="U189" s="118"/>
      <c r="V189" s="118"/>
      <c r="W189" s="118"/>
      <c r="X189" s="118"/>
      <c r="Y189" s="118"/>
      <c r="Z189" s="118"/>
      <c r="AA189" s="118"/>
      <c r="AB189" s="118"/>
      <c r="AC189" s="118"/>
      <c r="AD189" s="118"/>
      <c r="AE189" s="118"/>
      <c r="AF189" s="118"/>
      <c r="AG189" s="118"/>
      <c r="AH189" s="118"/>
      <c r="AI189" s="118"/>
    </row>
    <row r="190" spans="1:35" ht="16.5" customHeight="1">
      <c r="A190" s="608" t="s">
        <v>3450</v>
      </c>
      <c r="B190" s="633" t="s">
        <v>3487</v>
      </c>
      <c r="C190" s="633" t="s">
        <v>3625</v>
      </c>
      <c r="D190" s="627" t="s">
        <v>6242</v>
      </c>
      <c r="E190" s="612" t="s">
        <v>6244</v>
      </c>
      <c r="F190" s="612" t="s">
        <v>3734</v>
      </c>
      <c r="G190" s="633">
        <v>1</v>
      </c>
      <c r="H190" s="612" t="s">
        <v>6245</v>
      </c>
      <c r="I190" s="612" t="s">
        <v>6246</v>
      </c>
      <c r="J190" s="83"/>
      <c r="K190" s="104"/>
      <c r="L190" s="86"/>
      <c r="M190" s="258"/>
      <c r="N190" s="4"/>
      <c r="O190" s="111" t="s">
        <v>379</v>
      </c>
      <c r="P190" s="86" t="s">
        <v>380</v>
      </c>
      <c r="Q190" s="86" t="s">
        <v>6251</v>
      </c>
      <c r="R190" s="86" t="s">
        <v>81</v>
      </c>
      <c r="S190" s="86"/>
      <c r="T190" s="123"/>
      <c r="U190" s="123"/>
      <c r="V190" s="123"/>
      <c r="W190" s="123"/>
      <c r="X190" s="123"/>
      <c r="Y190" s="123"/>
      <c r="Z190" s="123"/>
      <c r="AA190" s="123"/>
      <c r="AB190" s="123"/>
      <c r="AC190" s="123"/>
      <c r="AD190" s="123"/>
      <c r="AE190" s="123"/>
      <c r="AF190" s="123"/>
      <c r="AG190" s="123"/>
      <c r="AH190" s="123"/>
      <c r="AI190" s="123"/>
    </row>
    <row r="191" spans="1:35" ht="115.5" customHeight="1">
      <c r="A191" s="730" t="s">
        <v>6255</v>
      </c>
      <c r="B191" s="768" t="s">
        <v>3487</v>
      </c>
      <c r="C191" s="768" t="s">
        <v>3625</v>
      </c>
      <c r="D191" s="765" t="s">
        <v>6242</v>
      </c>
      <c r="E191" s="765" t="s">
        <v>1731</v>
      </c>
      <c r="F191" s="733" t="s">
        <v>3734</v>
      </c>
      <c r="G191" s="633">
        <v>1</v>
      </c>
      <c r="H191" s="627" t="s">
        <v>6260</v>
      </c>
      <c r="I191" s="627" t="s">
        <v>6262</v>
      </c>
      <c r="J191" s="83"/>
      <c r="K191" s="104"/>
      <c r="L191" s="734"/>
      <c r="M191" s="258"/>
      <c r="N191" s="4"/>
      <c r="O191" s="86" t="s">
        <v>380</v>
      </c>
      <c r="P191" s="86" t="s">
        <v>380</v>
      </c>
      <c r="Q191" s="243" t="s">
        <v>413</v>
      </c>
      <c r="R191" s="86" t="s">
        <v>81</v>
      </c>
      <c r="S191" s="86"/>
      <c r="T191" s="123"/>
      <c r="U191" s="123"/>
      <c r="V191" s="123"/>
      <c r="W191" s="123"/>
      <c r="X191" s="123"/>
      <c r="Y191" s="123"/>
      <c r="Z191" s="123"/>
      <c r="AA191" s="123"/>
      <c r="AB191" s="123"/>
      <c r="AC191" s="123"/>
      <c r="AD191" s="123"/>
      <c r="AE191" s="123"/>
      <c r="AF191" s="123"/>
      <c r="AG191" s="123"/>
      <c r="AH191" s="123"/>
      <c r="AI191" s="123"/>
    </row>
    <row r="192" spans="1:35" ht="16.5" customHeight="1">
      <c r="A192" s="732"/>
      <c r="B192" s="732"/>
      <c r="C192" s="732"/>
      <c r="D192" s="732"/>
      <c r="E192" s="732"/>
      <c r="F192" s="732"/>
      <c r="G192" s="633">
        <v>2</v>
      </c>
      <c r="H192" s="627" t="s">
        <v>6266</v>
      </c>
      <c r="I192" s="627" t="s">
        <v>6267</v>
      </c>
      <c r="J192" s="83"/>
      <c r="K192" s="104"/>
      <c r="L192" s="666"/>
      <c r="M192" s="258"/>
      <c r="N192" s="4"/>
      <c r="O192" s="86" t="s">
        <v>380</v>
      </c>
      <c r="P192" s="86" t="s">
        <v>380</v>
      </c>
      <c r="Q192" s="243" t="s">
        <v>413</v>
      </c>
      <c r="R192" s="86" t="s">
        <v>81</v>
      </c>
      <c r="S192" s="86"/>
      <c r="T192" s="123"/>
      <c r="U192" s="123"/>
      <c r="V192" s="123"/>
      <c r="W192" s="123"/>
      <c r="X192" s="123"/>
      <c r="Y192" s="123"/>
      <c r="Z192" s="123"/>
      <c r="AA192" s="123"/>
      <c r="AB192" s="123"/>
      <c r="AC192" s="123"/>
      <c r="AD192" s="123"/>
      <c r="AE192" s="123"/>
      <c r="AF192" s="123"/>
      <c r="AG192" s="123"/>
      <c r="AH192" s="123"/>
      <c r="AI192" s="123"/>
    </row>
    <row r="193" spans="1:35" ht="16.5" customHeight="1">
      <c r="A193" s="608" t="s">
        <v>6272</v>
      </c>
      <c r="B193" s="633" t="s">
        <v>3487</v>
      </c>
      <c r="C193" s="633" t="s">
        <v>3625</v>
      </c>
      <c r="D193" s="627" t="s">
        <v>6242</v>
      </c>
      <c r="E193" s="627" t="s">
        <v>1741</v>
      </c>
      <c r="F193" s="612" t="s">
        <v>3734</v>
      </c>
      <c r="G193" s="633">
        <v>1</v>
      </c>
      <c r="H193" s="627" t="s">
        <v>6273</v>
      </c>
      <c r="I193" s="627" t="s">
        <v>6274</v>
      </c>
      <c r="J193" s="83"/>
      <c r="K193" s="104"/>
      <c r="L193" s="86"/>
      <c r="M193" s="258"/>
      <c r="N193" s="4"/>
      <c r="O193" s="86" t="s">
        <v>380</v>
      </c>
      <c r="P193" s="86" t="s">
        <v>380</v>
      </c>
      <c r="Q193" s="86" t="s">
        <v>380</v>
      </c>
      <c r="R193" s="86" t="s">
        <v>81</v>
      </c>
      <c r="S193" s="86"/>
      <c r="T193" s="123"/>
      <c r="U193" s="123"/>
      <c r="V193" s="123"/>
      <c r="W193" s="123"/>
      <c r="X193" s="123"/>
      <c r="Y193" s="123"/>
      <c r="Z193" s="123"/>
      <c r="AA193" s="123"/>
      <c r="AB193" s="123"/>
      <c r="AC193" s="123"/>
      <c r="AD193" s="123"/>
      <c r="AE193" s="123"/>
      <c r="AF193" s="123"/>
      <c r="AG193" s="123"/>
      <c r="AH193" s="123"/>
      <c r="AI193" s="123"/>
    </row>
    <row r="194" spans="1:35" ht="16.5" customHeight="1">
      <c r="A194" s="608" t="s">
        <v>6277</v>
      </c>
      <c r="B194" s="633" t="s">
        <v>3487</v>
      </c>
      <c r="C194" s="633" t="s">
        <v>3625</v>
      </c>
      <c r="D194" s="627" t="s">
        <v>6242</v>
      </c>
      <c r="E194" s="612" t="s">
        <v>1747</v>
      </c>
      <c r="F194" s="612" t="s">
        <v>3734</v>
      </c>
      <c r="G194" s="633">
        <v>1</v>
      </c>
      <c r="H194" s="612" t="s">
        <v>6280</v>
      </c>
      <c r="I194" s="612" t="s">
        <v>6281</v>
      </c>
      <c r="J194" s="83"/>
      <c r="K194" s="104"/>
      <c r="L194" s="86"/>
      <c r="M194" s="258"/>
      <c r="N194" s="4"/>
      <c r="O194" s="86" t="s">
        <v>380</v>
      </c>
      <c r="P194" s="86" t="s">
        <v>380</v>
      </c>
      <c r="Q194" s="86" t="s">
        <v>380</v>
      </c>
      <c r="R194" s="86" t="s">
        <v>81</v>
      </c>
      <c r="S194" s="86"/>
      <c r="T194" s="123"/>
      <c r="U194" s="123"/>
      <c r="V194" s="123"/>
      <c r="W194" s="123"/>
      <c r="X194" s="123"/>
      <c r="Y194" s="123"/>
      <c r="Z194" s="123"/>
      <c r="AA194" s="123"/>
      <c r="AB194" s="123"/>
      <c r="AC194" s="123"/>
      <c r="AD194" s="123"/>
      <c r="AE194" s="123"/>
      <c r="AF194" s="123"/>
      <c r="AG194" s="123"/>
      <c r="AH194" s="123"/>
      <c r="AI194" s="123"/>
    </row>
    <row r="195" spans="1:35" ht="117.75" customHeight="1">
      <c r="A195" s="608" t="s">
        <v>6282</v>
      </c>
      <c r="B195" s="633" t="s">
        <v>3487</v>
      </c>
      <c r="C195" s="633" t="s">
        <v>3625</v>
      </c>
      <c r="D195" s="627" t="s">
        <v>6242</v>
      </c>
      <c r="E195" s="612" t="s">
        <v>6283</v>
      </c>
      <c r="F195" s="612" t="s">
        <v>3734</v>
      </c>
      <c r="G195" s="608">
        <v>1</v>
      </c>
      <c r="H195" s="612" t="s">
        <v>6286</v>
      </c>
      <c r="I195" s="612" t="s">
        <v>4958</v>
      </c>
      <c r="J195" s="83"/>
      <c r="K195" s="104"/>
      <c r="L195" s="86"/>
      <c r="M195" s="258"/>
      <c r="N195" s="4"/>
      <c r="O195" s="86" t="s">
        <v>380</v>
      </c>
      <c r="P195" s="86" t="s">
        <v>380</v>
      </c>
      <c r="Q195" s="105" t="s">
        <v>6287</v>
      </c>
      <c r="R195" s="86" t="s">
        <v>81</v>
      </c>
      <c r="S195" s="86"/>
      <c r="T195" s="123"/>
      <c r="U195" s="123"/>
      <c r="V195" s="123"/>
      <c r="W195" s="123"/>
      <c r="X195" s="123"/>
      <c r="Y195" s="123"/>
      <c r="Z195" s="123"/>
      <c r="AA195" s="123"/>
      <c r="AB195" s="123"/>
      <c r="AC195" s="123"/>
      <c r="AD195" s="123"/>
      <c r="AE195" s="123"/>
      <c r="AF195" s="123"/>
      <c r="AG195" s="123"/>
      <c r="AH195" s="123"/>
      <c r="AI195" s="123"/>
    </row>
    <row r="196" spans="1:35" ht="16.5" customHeight="1">
      <c r="A196" s="608" t="s">
        <v>6290</v>
      </c>
      <c r="B196" s="633" t="s">
        <v>3487</v>
      </c>
      <c r="C196" s="633" t="s">
        <v>3625</v>
      </c>
      <c r="D196" s="627" t="s">
        <v>6242</v>
      </c>
      <c r="E196" s="612" t="s">
        <v>6291</v>
      </c>
      <c r="F196" s="612" t="s">
        <v>3734</v>
      </c>
      <c r="G196" s="633">
        <v>1</v>
      </c>
      <c r="H196" s="612" t="s">
        <v>6292</v>
      </c>
      <c r="I196" s="612" t="s">
        <v>6293</v>
      </c>
      <c r="J196" s="83"/>
      <c r="K196" s="104"/>
      <c r="L196" s="86"/>
      <c r="M196" s="258"/>
      <c r="N196" s="4"/>
      <c r="O196" s="86" t="s">
        <v>380</v>
      </c>
      <c r="P196" s="86" t="s">
        <v>380</v>
      </c>
      <c r="Q196" s="105" t="s">
        <v>6296</v>
      </c>
      <c r="R196" s="86" t="s">
        <v>81</v>
      </c>
      <c r="S196" s="86"/>
      <c r="T196" s="123"/>
      <c r="U196" s="123"/>
      <c r="V196" s="123"/>
      <c r="W196" s="123"/>
      <c r="X196" s="123"/>
      <c r="Y196" s="123"/>
      <c r="Z196" s="123"/>
      <c r="AA196" s="123"/>
      <c r="AB196" s="123"/>
      <c r="AC196" s="123"/>
      <c r="AD196" s="123"/>
      <c r="AE196" s="123"/>
      <c r="AF196" s="123"/>
      <c r="AG196" s="123"/>
      <c r="AH196" s="123"/>
      <c r="AI196" s="123"/>
    </row>
    <row r="197" spans="1:35" ht="16.5" customHeight="1">
      <c r="A197" s="608" t="s">
        <v>6297</v>
      </c>
      <c r="B197" s="633" t="s">
        <v>3487</v>
      </c>
      <c r="C197" s="633" t="s">
        <v>3625</v>
      </c>
      <c r="D197" s="627" t="s">
        <v>6242</v>
      </c>
      <c r="E197" s="627" t="s">
        <v>6298</v>
      </c>
      <c r="F197" s="612" t="s">
        <v>3734</v>
      </c>
      <c r="G197" s="633">
        <v>1</v>
      </c>
      <c r="H197" s="627" t="s">
        <v>6300</v>
      </c>
      <c r="I197" s="627" t="s">
        <v>6293</v>
      </c>
      <c r="J197" s="83"/>
      <c r="K197" s="104"/>
      <c r="L197" s="86"/>
      <c r="M197" s="258"/>
      <c r="N197" s="4"/>
      <c r="O197" s="86" t="s">
        <v>380</v>
      </c>
      <c r="P197" s="86" t="s">
        <v>380</v>
      </c>
      <c r="Q197" s="86" t="s">
        <v>6303</v>
      </c>
      <c r="R197" s="86" t="s">
        <v>81</v>
      </c>
      <c r="S197" s="86"/>
      <c r="T197" s="123"/>
      <c r="U197" s="123"/>
      <c r="V197" s="123"/>
      <c r="W197" s="123"/>
      <c r="X197" s="123"/>
      <c r="Y197" s="123"/>
      <c r="Z197" s="123"/>
      <c r="AA197" s="123"/>
      <c r="AB197" s="123"/>
      <c r="AC197" s="123"/>
      <c r="AD197" s="123"/>
      <c r="AE197" s="123"/>
      <c r="AF197" s="123"/>
      <c r="AG197" s="123"/>
      <c r="AH197" s="123"/>
      <c r="AI197" s="123"/>
    </row>
    <row r="198" spans="1:35" ht="16.5" customHeight="1">
      <c r="A198" s="608" t="s">
        <v>6304</v>
      </c>
      <c r="B198" s="633" t="s">
        <v>3487</v>
      </c>
      <c r="C198" s="633" t="s">
        <v>3625</v>
      </c>
      <c r="D198" s="627" t="s">
        <v>6242</v>
      </c>
      <c r="E198" s="627" t="s">
        <v>6309</v>
      </c>
      <c r="F198" s="612" t="s">
        <v>3734</v>
      </c>
      <c r="G198" s="633">
        <v>1</v>
      </c>
      <c r="H198" s="627" t="s">
        <v>6310</v>
      </c>
      <c r="I198" s="627" t="s">
        <v>6293</v>
      </c>
      <c r="J198" s="83"/>
      <c r="K198" s="104"/>
      <c r="L198" s="86"/>
      <c r="M198" s="258"/>
      <c r="N198" s="4"/>
      <c r="O198" s="86" t="s">
        <v>380</v>
      </c>
      <c r="P198" s="86" t="s">
        <v>380</v>
      </c>
      <c r="Q198" s="86" t="s">
        <v>6312</v>
      </c>
      <c r="R198" s="86" t="s">
        <v>81</v>
      </c>
      <c r="S198" s="86"/>
      <c r="T198" s="123"/>
      <c r="U198" s="123"/>
      <c r="V198" s="123"/>
      <c r="W198" s="123"/>
      <c r="X198" s="123"/>
      <c r="Y198" s="123"/>
      <c r="Z198" s="123"/>
      <c r="AA198" s="123"/>
      <c r="AB198" s="123"/>
      <c r="AC198" s="123"/>
      <c r="AD198" s="123"/>
      <c r="AE198" s="123"/>
      <c r="AF198" s="123"/>
      <c r="AG198" s="123"/>
      <c r="AH198" s="123"/>
      <c r="AI198" s="123"/>
    </row>
    <row r="199" spans="1:35" ht="17.25" customHeight="1">
      <c r="A199" s="730" t="s">
        <v>5788</v>
      </c>
      <c r="B199" s="730" t="s">
        <v>3487</v>
      </c>
      <c r="C199" s="730" t="s">
        <v>3625</v>
      </c>
      <c r="D199" s="765" t="s">
        <v>6317</v>
      </c>
      <c r="E199" s="765" t="s">
        <v>4709</v>
      </c>
      <c r="F199" s="765" t="s">
        <v>3734</v>
      </c>
      <c r="G199" s="633">
        <v>1</v>
      </c>
      <c r="H199" s="612" t="s">
        <v>6320</v>
      </c>
      <c r="I199" s="627" t="s">
        <v>4958</v>
      </c>
      <c r="J199" s="83"/>
      <c r="K199" s="104"/>
      <c r="L199" s="748"/>
      <c r="M199" s="104"/>
      <c r="N199" s="240"/>
      <c r="O199" s="86" t="s">
        <v>380</v>
      </c>
      <c r="P199" s="86" t="s">
        <v>380</v>
      </c>
      <c r="Q199" s="86" t="s">
        <v>6323</v>
      </c>
      <c r="R199" s="83" t="s">
        <v>85</v>
      </c>
      <c r="S199" s="86"/>
      <c r="T199" s="118"/>
      <c r="U199" s="118"/>
      <c r="V199" s="118"/>
      <c r="W199" s="118"/>
      <c r="X199" s="118"/>
      <c r="Y199" s="118"/>
      <c r="Z199" s="118"/>
      <c r="AA199" s="118"/>
      <c r="AB199" s="118"/>
      <c r="AC199" s="118"/>
      <c r="AD199" s="118"/>
      <c r="AE199" s="118"/>
      <c r="AF199" s="118"/>
      <c r="AG199" s="118"/>
      <c r="AH199" s="118"/>
      <c r="AI199" s="118"/>
    </row>
    <row r="200" spans="1:35" ht="33" customHeight="1">
      <c r="A200" s="731"/>
      <c r="B200" s="731"/>
      <c r="C200" s="731"/>
      <c r="D200" s="731"/>
      <c r="E200" s="731"/>
      <c r="F200" s="731"/>
      <c r="G200" s="633">
        <v>2</v>
      </c>
      <c r="H200" s="627" t="s">
        <v>6325</v>
      </c>
      <c r="I200" s="627" t="s">
        <v>4947</v>
      </c>
      <c r="J200" s="83"/>
      <c r="K200" s="104"/>
      <c r="L200" s="665"/>
      <c r="M200" s="104"/>
      <c r="N200" s="240"/>
      <c r="O200" s="86" t="s">
        <v>380</v>
      </c>
      <c r="P200" s="86" t="s">
        <v>380</v>
      </c>
      <c r="Q200" s="86" t="s">
        <v>6323</v>
      </c>
      <c r="R200" s="83" t="s">
        <v>85</v>
      </c>
      <c r="S200" s="86"/>
      <c r="T200" s="118"/>
      <c r="U200" s="118"/>
      <c r="V200" s="118"/>
      <c r="W200" s="118"/>
      <c r="X200" s="118"/>
      <c r="Y200" s="118"/>
      <c r="Z200" s="118"/>
      <c r="AA200" s="118"/>
      <c r="AB200" s="118"/>
      <c r="AC200" s="118"/>
      <c r="AD200" s="118"/>
      <c r="AE200" s="118"/>
      <c r="AF200" s="118"/>
      <c r="AG200" s="118"/>
      <c r="AH200" s="118"/>
      <c r="AI200" s="118"/>
    </row>
    <row r="201" spans="1:35" ht="33" customHeight="1">
      <c r="A201" s="731"/>
      <c r="B201" s="731"/>
      <c r="C201" s="731"/>
      <c r="D201" s="731"/>
      <c r="E201" s="731"/>
      <c r="F201" s="731"/>
      <c r="G201" s="633">
        <v>3</v>
      </c>
      <c r="H201" s="627" t="s">
        <v>6330</v>
      </c>
      <c r="I201" s="627" t="s">
        <v>4937</v>
      </c>
      <c r="J201" s="83"/>
      <c r="K201" s="104"/>
      <c r="L201" s="665"/>
      <c r="M201" s="104"/>
      <c r="N201" s="240"/>
      <c r="O201" s="86" t="s">
        <v>380</v>
      </c>
      <c r="P201" s="86" t="s">
        <v>380</v>
      </c>
      <c r="Q201" s="86" t="s">
        <v>6323</v>
      </c>
      <c r="R201" s="83" t="s">
        <v>85</v>
      </c>
      <c r="S201" s="86"/>
      <c r="T201" s="118"/>
      <c r="U201" s="118"/>
      <c r="V201" s="118"/>
      <c r="W201" s="118"/>
      <c r="X201" s="118"/>
      <c r="Y201" s="118"/>
      <c r="Z201" s="118"/>
      <c r="AA201" s="118"/>
      <c r="AB201" s="118"/>
      <c r="AC201" s="118"/>
      <c r="AD201" s="118"/>
      <c r="AE201" s="118"/>
      <c r="AF201" s="118"/>
      <c r="AG201" s="118"/>
      <c r="AH201" s="118"/>
      <c r="AI201" s="118"/>
    </row>
    <row r="202" spans="1:35" ht="33" customHeight="1">
      <c r="A202" s="731"/>
      <c r="B202" s="731"/>
      <c r="C202" s="731"/>
      <c r="D202" s="731"/>
      <c r="E202" s="731"/>
      <c r="F202" s="731"/>
      <c r="G202" s="633">
        <v>4</v>
      </c>
      <c r="H202" s="627" t="s">
        <v>6335</v>
      </c>
      <c r="I202" s="627" t="s">
        <v>4929</v>
      </c>
      <c r="J202" s="83"/>
      <c r="K202" s="104"/>
      <c r="L202" s="665"/>
      <c r="M202" s="104"/>
      <c r="N202" s="240"/>
      <c r="O202" s="86" t="s">
        <v>380</v>
      </c>
      <c r="P202" s="86" t="s">
        <v>380</v>
      </c>
      <c r="Q202" s="86" t="s">
        <v>6323</v>
      </c>
      <c r="R202" s="83" t="s">
        <v>85</v>
      </c>
      <c r="S202" s="86"/>
      <c r="T202" s="118"/>
      <c r="U202" s="118"/>
      <c r="V202" s="118"/>
      <c r="W202" s="118"/>
      <c r="X202" s="118"/>
      <c r="Y202" s="118"/>
      <c r="Z202" s="118"/>
      <c r="AA202" s="118"/>
      <c r="AB202" s="118"/>
      <c r="AC202" s="118"/>
      <c r="AD202" s="118"/>
      <c r="AE202" s="118"/>
      <c r="AF202" s="118"/>
      <c r="AG202" s="118"/>
      <c r="AH202" s="118"/>
      <c r="AI202" s="118"/>
    </row>
    <row r="203" spans="1:35" ht="33" customHeight="1">
      <c r="A203" s="731"/>
      <c r="B203" s="731"/>
      <c r="C203" s="731"/>
      <c r="D203" s="731"/>
      <c r="E203" s="731"/>
      <c r="F203" s="731"/>
      <c r="G203" s="633">
        <v>5</v>
      </c>
      <c r="H203" s="627" t="s">
        <v>6338</v>
      </c>
      <c r="I203" s="627" t="s">
        <v>4917</v>
      </c>
      <c r="J203" s="83"/>
      <c r="K203" s="104"/>
      <c r="L203" s="665"/>
      <c r="M203" s="104"/>
      <c r="N203" s="240"/>
      <c r="O203" s="86" t="s">
        <v>380</v>
      </c>
      <c r="P203" s="86" t="s">
        <v>380</v>
      </c>
      <c r="Q203" s="86" t="s">
        <v>6323</v>
      </c>
      <c r="R203" s="83" t="s">
        <v>85</v>
      </c>
      <c r="S203" s="86"/>
      <c r="T203" s="118"/>
      <c r="U203" s="118"/>
      <c r="V203" s="118"/>
      <c r="W203" s="118"/>
      <c r="X203" s="118"/>
      <c r="Y203" s="118"/>
      <c r="Z203" s="118"/>
      <c r="AA203" s="118"/>
      <c r="AB203" s="118"/>
      <c r="AC203" s="118"/>
      <c r="AD203" s="118"/>
      <c r="AE203" s="118"/>
      <c r="AF203" s="118"/>
      <c r="AG203" s="118"/>
      <c r="AH203" s="118"/>
      <c r="AI203" s="118"/>
    </row>
    <row r="204" spans="1:35" ht="33" customHeight="1">
      <c r="A204" s="731"/>
      <c r="B204" s="731"/>
      <c r="C204" s="731"/>
      <c r="D204" s="731"/>
      <c r="E204" s="731"/>
      <c r="F204" s="731"/>
      <c r="G204" s="633">
        <v>6</v>
      </c>
      <c r="H204" s="627" t="s">
        <v>6341</v>
      </c>
      <c r="I204" s="627" t="s">
        <v>4895</v>
      </c>
      <c r="J204" s="83"/>
      <c r="K204" s="104"/>
      <c r="L204" s="665"/>
      <c r="M204" s="104"/>
      <c r="N204" s="240"/>
      <c r="O204" s="86" t="s">
        <v>380</v>
      </c>
      <c r="P204" s="86" t="s">
        <v>380</v>
      </c>
      <c r="Q204" s="86" t="s">
        <v>6323</v>
      </c>
      <c r="R204" s="83" t="s">
        <v>85</v>
      </c>
      <c r="S204" s="86"/>
      <c r="T204" s="118"/>
      <c r="U204" s="118"/>
      <c r="V204" s="118"/>
      <c r="W204" s="118"/>
      <c r="X204" s="118"/>
      <c r="Y204" s="118"/>
      <c r="Z204" s="118"/>
      <c r="AA204" s="118"/>
      <c r="AB204" s="118"/>
      <c r="AC204" s="118"/>
      <c r="AD204" s="118"/>
      <c r="AE204" s="118"/>
      <c r="AF204" s="118"/>
      <c r="AG204" s="118"/>
      <c r="AH204" s="118"/>
      <c r="AI204" s="118"/>
    </row>
    <row r="205" spans="1:35" ht="33" customHeight="1">
      <c r="A205" s="731"/>
      <c r="B205" s="731"/>
      <c r="C205" s="731"/>
      <c r="D205" s="731"/>
      <c r="E205" s="731"/>
      <c r="F205" s="731"/>
      <c r="G205" s="633">
        <v>7</v>
      </c>
      <c r="H205" s="627" t="s">
        <v>6348</v>
      </c>
      <c r="I205" s="627" t="s">
        <v>4868</v>
      </c>
      <c r="J205" s="83"/>
      <c r="K205" s="104"/>
      <c r="L205" s="665"/>
      <c r="M205" s="104"/>
      <c r="N205" s="240"/>
      <c r="O205" s="86" t="s">
        <v>380</v>
      </c>
      <c r="P205" s="86" t="s">
        <v>380</v>
      </c>
      <c r="Q205" s="86" t="s">
        <v>6323</v>
      </c>
      <c r="R205" s="83" t="s">
        <v>85</v>
      </c>
      <c r="S205" s="86"/>
      <c r="T205" s="118"/>
      <c r="U205" s="118"/>
      <c r="V205" s="118"/>
      <c r="W205" s="118"/>
      <c r="X205" s="118"/>
      <c r="Y205" s="118"/>
      <c r="Z205" s="118"/>
      <c r="AA205" s="118"/>
      <c r="AB205" s="118"/>
      <c r="AC205" s="118"/>
      <c r="AD205" s="118"/>
      <c r="AE205" s="118"/>
      <c r="AF205" s="118"/>
      <c r="AG205" s="118"/>
      <c r="AH205" s="118"/>
      <c r="AI205" s="118"/>
    </row>
    <row r="206" spans="1:35" ht="33" customHeight="1">
      <c r="A206" s="731"/>
      <c r="B206" s="731"/>
      <c r="C206" s="731"/>
      <c r="D206" s="731"/>
      <c r="E206" s="731"/>
      <c r="F206" s="731"/>
      <c r="G206" s="633">
        <v>8</v>
      </c>
      <c r="H206" s="627" t="s">
        <v>6353</v>
      </c>
      <c r="I206" s="627" t="s">
        <v>4859</v>
      </c>
      <c r="J206" s="83"/>
      <c r="K206" s="104"/>
      <c r="L206" s="665"/>
      <c r="M206" s="104"/>
      <c r="N206" s="240"/>
      <c r="O206" s="86" t="s">
        <v>380</v>
      </c>
      <c r="P206" s="86" t="s">
        <v>380</v>
      </c>
      <c r="Q206" s="86" t="s">
        <v>6323</v>
      </c>
      <c r="R206" s="83" t="s">
        <v>85</v>
      </c>
      <c r="S206" s="86"/>
      <c r="T206" s="118"/>
      <c r="U206" s="118"/>
      <c r="V206" s="118"/>
      <c r="W206" s="118"/>
      <c r="X206" s="118"/>
      <c r="Y206" s="118"/>
      <c r="Z206" s="118"/>
      <c r="AA206" s="118"/>
      <c r="AB206" s="118"/>
      <c r="AC206" s="118"/>
      <c r="AD206" s="118"/>
      <c r="AE206" s="118"/>
      <c r="AF206" s="118"/>
      <c r="AG206" s="118"/>
      <c r="AH206" s="118"/>
      <c r="AI206" s="118"/>
    </row>
    <row r="207" spans="1:35" ht="33" customHeight="1">
      <c r="A207" s="731"/>
      <c r="B207" s="731"/>
      <c r="C207" s="731"/>
      <c r="D207" s="731"/>
      <c r="E207" s="731"/>
      <c r="F207" s="731"/>
      <c r="G207" s="633">
        <v>9</v>
      </c>
      <c r="H207" s="627" t="s">
        <v>6358</v>
      </c>
      <c r="I207" s="627" t="s">
        <v>4847</v>
      </c>
      <c r="J207" s="83"/>
      <c r="K207" s="104"/>
      <c r="L207" s="665"/>
      <c r="M207" s="104"/>
      <c r="N207" s="240"/>
      <c r="O207" s="86" t="s">
        <v>380</v>
      </c>
      <c r="P207" s="86" t="s">
        <v>380</v>
      </c>
      <c r="Q207" s="86" t="s">
        <v>6323</v>
      </c>
      <c r="R207" s="83" t="s">
        <v>85</v>
      </c>
      <c r="S207" s="86"/>
      <c r="T207" s="118"/>
      <c r="U207" s="118"/>
      <c r="V207" s="118"/>
      <c r="W207" s="118"/>
      <c r="X207" s="118"/>
      <c r="Y207" s="118"/>
      <c r="Z207" s="118"/>
      <c r="AA207" s="118"/>
      <c r="AB207" s="118"/>
      <c r="AC207" s="118"/>
      <c r="AD207" s="118"/>
      <c r="AE207" s="118"/>
      <c r="AF207" s="118"/>
      <c r="AG207" s="118"/>
      <c r="AH207" s="118"/>
      <c r="AI207" s="118"/>
    </row>
    <row r="208" spans="1:35" ht="33" customHeight="1">
      <c r="A208" s="731"/>
      <c r="B208" s="731"/>
      <c r="C208" s="731"/>
      <c r="D208" s="731"/>
      <c r="E208" s="731"/>
      <c r="F208" s="731"/>
      <c r="G208" s="633">
        <v>10</v>
      </c>
      <c r="H208" s="627" t="s">
        <v>6359</v>
      </c>
      <c r="I208" s="627" t="s">
        <v>4837</v>
      </c>
      <c r="J208" s="83"/>
      <c r="K208" s="104"/>
      <c r="L208" s="665"/>
      <c r="M208" s="104"/>
      <c r="N208" s="240"/>
      <c r="O208" s="86" t="s">
        <v>380</v>
      </c>
      <c r="P208" s="86" t="s">
        <v>380</v>
      </c>
      <c r="Q208" s="86" t="s">
        <v>6323</v>
      </c>
      <c r="R208" s="83" t="s">
        <v>85</v>
      </c>
      <c r="S208" s="86"/>
      <c r="T208" s="118"/>
      <c r="U208" s="118"/>
      <c r="V208" s="118"/>
      <c r="W208" s="118"/>
      <c r="X208" s="118"/>
      <c r="Y208" s="118"/>
      <c r="Z208" s="118"/>
      <c r="AA208" s="118"/>
      <c r="AB208" s="118"/>
      <c r="AC208" s="118"/>
      <c r="AD208" s="118"/>
      <c r="AE208" s="118"/>
      <c r="AF208" s="118"/>
      <c r="AG208" s="118"/>
      <c r="AH208" s="118"/>
      <c r="AI208" s="118"/>
    </row>
    <row r="209" spans="1:35" ht="33" customHeight="1">
      <c r="A209" s="731"/>
      <c r="B209" s="731"/>
      <c r="C209" s="731"/>
      <c r="D209" s="731"/>
      <c r="E209" s="731"/>
      <c r="F209" s="731"/>
      <c r="G209" s="633">
        <v>11</v>
      </c>
      <c r="H209" s="627" t="s">
        <v>6364</v>
      </c>
      <c r="I209" s="627" t="s">
        <v>4824</v>
      </c>
      <c r="J209" s="83"/>
      <c r="K209" s="104"/>
      <c r="L209" s="665"/>
      <c r="M209" s="104"/>
      <c r="N209" s="240"/>
      <c r="O209" s="86" t="s">
        <v>380</v>
      </c>
      <c r="P209" s="86" t="s">
        <v>380</v>
      </c>
      <c r="Q209" s="86" t="s">
        <v>6323</v>
      </c>
      <c r="R209" s="83" t="s">
        <v>85</v>
      </c>
      <c r="S209" s="86"/>
      <c r="T209" s="118"/>
      <c r="U209" s="118"/>
      <c r="V209" s="118"/>
      <c r="W209" s="118"/>
      <c r="X209" s="118"/>
      <c r="Y209" s="118"/>
      <c r="Z209" s="118"/>
      <c r="AA209" s="118"/>
      <c r="AB209" s="118"/>
      <c r="AC209" s="118"/>
      <c r="AD209" s="118"/>
      <c r="AE209" s="118"/>
      <c r="AF209" s="118"/>
      <c r="AG209" s="118"/>
      <c r="AH209" s="118"/>
      <c r="AI209" s="118"/>
    </row>
    <row r="210" spans="1:35" ht="33" customHeight="1">
      <c r="A210" s="731"/>
      <c r="B210" s="731"/>
      <c r="C210" s="731"/>
      <c r="D210" s="731"/>
      <c r="E210" s="731"/>
      <c r="F210" s="731"/>
      <c r="G210" s="633">
        <v>12</v>
      </c>
      <c r="H210" s="627" t="s">
        <v>6330</v>
      </c>
      <c r="I210" s="627" t="s">
        <v>4815</v>
      </c>
      <c r="J210" s="83"/>
      <c r="K210" s="104"/>
      <c r="L210" s="665"/>
      <c r="M210" s="104"/>
      <c r="N210" s="240"/>
      <c r="O210" s="86" t="s">
        <v>380</v>
      </c>
      <c r="P210" s="86" t="s">
        <v>380</v>
      </c>
      <c r="Q210" s="86" t="s">
        <v>6323</v>
      </c>
      <c r="R210" s="83" t="s">
        <v>85</v>
      </c>
      <c r="S210" s="86"/>
      <c r="T210" s="118"/>
      <c r="U210" s="118"/>
      <c r="V210" s="118"/>
      <c r="W210" s="118"/>
      <c r="X210" s="118"/>
      <c r="Y210" s="118"/>
      <c r="Z210" s="118"/>
      <c r="AA210" s="118"/>
      <c r="AB210" s="118"/>
      <c r="AC210" s="118"/>
      <c r="AD210" s="118"/>
      <c r="AE210" s="118"/>
      <c r="AF210" s="118"/>
      <c r="AG210" s="118"/>
      <c r="AH210" s="118"/>
      <c r="AI210" s="118"/>
    </row>
    <row r="211" spans="1:35" ht="33" customHeight="1">
      <c r="A211" s="731"/>
      <c r="B211" s="731"/>
      <c r="C211" s="731"/>
      <c r="D211" s="731"/>
      <c r="E211" s="731"/>
      <c r="F211" s="731"/>
      <c r="G211" s="633">
        <v>13</v>
      </c>
      <c r="H211" s="627" t="s">
        <v>6370</v>
      </c>
      <c r="I211" s="627" t="s">
        <v>4803</v>
      </c>
      <c r="J211" s="83"/>
      <c r="K211" s="104"/>
      <c r="L211" s="665"/>
      <c r="M211" s="104"/>
      <c r="N211" s="240"/>
      <c r="O211" s="86" t="s">
        <v>380</v>
      </c>
      <c r="P211" s="86" t="s">
        <v>380</v>
      </c>
      <c r="Q211" s="86" t="s">
        <v>6323</v>
      </c>
      <c r="R211" s="83" t="s">
        <v>85</v>
      </c>
      <c r="S211" s="86"/>
      <c r="T211" s="118"/>
      <c r="U211" s="118"/>
      <c r="V211" s="118"/>
      <c r="W211" s="118"/>
      <c r="X211" s="118"/>
      <c r="Y211" s="118"/>
      <c r="Z211" s="118"/>
      <c r="AA211" s="118"/>
      <c r="AB211" s="118"/>
      <c r="AC211" s="118"/>
      <c r="AD211" s="118"/>
      <c r="AE211" s="118"/>
      <c r="AF211" s="118"/>
      <c r="AG211" s="118"/>
      <c r="AH211" s="118"/>
      <c r="AI211" s="118"/>
    </row>
    <row r="212" spans="1:35" ht="33" customHeight="1">
      <c r="A212" s="731"/>
      <c r="B212" s="731"/>
      <c r="C212" s="731"/>
      <c r="D212" s="731"/>
      <c r="E212" s="731"/>
      <c r="F212" s="731"/>
      <c r="G212" s="633">
        <v>14</v>
      </c>
      <c r="H212" s="627" t="s">
        <v>6376</v>
      </c>
      <c r="I212" s="627" t="s">
        <v>4793</v>
      </c>
      <c r="J212" s="83"/>
      <c r="K212" s="104"/>
      <c r="L212" s="665"/>
      <c r="M212" s="104"/>
      <c r="N212" s="240"/>
      <c r="O212" s="86" t="s">
        <v>380</v>
      </c>
      <c r="P212" s="86" t="s">
        <v>380</v>
      </c>
      <c r="Q212" s="86" t="s">
        <v>6323</v>
      </c>
      <c r="R212" s="83" t="s">
        <v>85</v>
      </c>
      <c r="S212" s="86"/>
      <c r="T212" s="118"/>
      <c r="U212" s="118"/>
      <c r="V212" s="118"/>
      <c r="W212" s="118"/>
      <c r="X212" s="118"/>
      <c r="Y212" s="118"/>
      <c r="Z212" s="118"/>
      <c r="AA212" s="118"/>
      <c r="AB212" s="118"/>
      <c r="AC212" s="118"/>
      <c r="AD212" s="118"/>
      <c r="AE212" s="118"/>
      <c r="AF212" s="118"/>
      <c r="AG212" s="118"/>
      <c r="AH212" s="118"/>
      <c r="AI212" s="118"/>
    </row>
    <row r="213" spans="1:35" ht="33" customHeight="1">
      <c r="A213" s="731"/>
      <c r="B213" s="731"/>
      <c r="C213" s="731"/>
      <c r="D213" s="731"/>
      <c r="E213" s="731"/>
      <c r="F213" s="731"/>
      <c r="G213" s="633">
        <v>15</v>
      </c>
      <c r="H213" s="627" t="s">
        <v>6378</v>
      </c>
      <c r="I213" s="627" t="s">
        <v>4782</v>
      </c>
      <c r="J213" s="83"/>
      <c r="K213" s="104"/>
      <c r="L213" s="665"/>
      <c r="M213" s="104"/>
      <c r="N213" s="240"/>
      <c r="O213" s="86" t="s">
        <v>380</v>
      </c>
      <c r="P213" s="86" t="s">
        <v>380</v>
      </c>
      <c r="Q213" s="86" t="s">
        <v>6323</v>
      </c>
      <c r="R213" s="83" t="s">
        <v>85</v>
      </c>
      <c r="S213" s="86"/>
      <c r="T213" s="118"/>
      <c r="U213" s="118"/>
      <c r="V213" s="118"/>
      <c r="W213" s="118"/>
      <c r="X213" s="118"/>
      <c r="Y213" s="118"/>
      <c r="Z213" s="118"/>
      <c r="AA213" s="118"/>
      <c r="AB213" s="118"/>
      <c r="AC213" s="118"/>
      <c r="AD213" s="118"/>
      <c r="AE213" s="118"/>
      <c r="AF213" s="118"/>
      <c r="AG213" s="118"/>
      <c r="AH213" s="118"/>
      <c r="AI213" s="118"/>
    </row>
    <row r="214" spans="1:35" ht="33" customHeight="1">
      <c r="A214" s="731"/>
      <c r="B214" s="731"/>
      <c r="C214" s="731"/>
      <c r="D214" s="731"/>
      <c r="E214" s="731"/>
      <c r="F214" s="731"/>
      <c r="G214" s="633">
        <v>16</v>
      </c>
      <c r="H214" s="627" t="s">
        <v>6382</v>
      </c>
      <c r="I214" s="627" t="s">
        <v>4777</v>
      </c>
      <c r="J214" s="83"/>
      <c r="K214" s="104"/>
      <c r="L214" s="665"/>
      <c r="M214" s="104"/>
      <c r="N214" s="240"/>
      <c r="O214" s="86" t="s">
        <v>380</v>
      </c>
      <c r="P214" s="86" t="s">
        <v>380</v>
      </c>
      <c r="Q214" s="86" t="s">
        <v>6323</v>
      </c>
      <c r="R214" s="83" t="s">
        <v>85</v>
      </c>
      <c r="S214" s="86"/>
      <c r="T214" s="118"/>
      <c r="U214" s="118"/>
      <c r="V214" s="118"/>
      <c r="W214" s="118"/>
      <c r="X214" s="118"/>
      <c r="Y214" s="118"/>
      <c r="Z214" s="118"/>
      <c r="AA214" s="118"/>
      <c r="AB214" s="118"/>
      <c r="AC214" s="118"/>
      <c r="AD214" s="118"/>
      <c r="AE214" s="118"/>
      <c r="AF214" s="118"/>
      <c r="AG214" s="118"/>
      <c r="AH214" s="118"/>
      <c r="AI214" s="118"/>
    </row>
    <row r="215" spans="1:35" ht="33" customHeight="1">
      <c r="A215" s="731"/>
      <c r="B215" s="731"/>
      <c r="C215" s="731"/>
      <c r="D215" s="731"/>
      <c r="E215" s="731"/>
      <c r="F215" s="731"/>
      <c r="G215" s="633">
        <v>17</v>
      </c>
      <c r="H215" s="627" t="s">
        <v>6386</v>
      </c>
      <c r="I215" s="627" t="s">
        <v>4765</v>
      </c>
      <c r="J215" s="83"/>
      <c r="K215" s="104"/>
      <c r="L215" s="665"/>
      <c r="M215" s="104"/>
      <c r="N215" s="240"/>
      <c r="O215" s="86" t="s">
        <v>380</v>
      </c>
      <c r="P215" s="86" t="s">
        <v>380</v>
      </c>
      <c r="Q215" s="86" t="s">
        <v>6323</v>
      </c>
      <c r="R215" s="83" t="s">
        <v>85</v>
      </c>
      <c r="S215" s="86"/>
      <c r="T215" s="118"/>
      <c r="U215" s="118"/>
      <c r="V215" s="118"/>
      <c r="W215" s="118"/>
      <c r="X215" s="118"/>
      <c r="Y215" s="118"/>
      <c r="Z215" s="118"/>
      <c r="AA215" s="118"/>
      <c r="AB215" s="118"/>
      <c r="AC215" s="118"/>
      <c r="AD215" s="118"/>
      <c r="AE215" s="118"/>
      <c r="AF215" s="118"/>
      <c r="AG215" s="118"/>
      <c r="AH215" s="118"/>
      <c r="AI215" s="118"/>
    </row>
    <row r="216" spans="1:35" ht="33" customHeight="1">
      <c r="A216" s="731"/>
      <c r="B216" s="731"/>
      <c r="C216" s="731"/>
      <c r="D216" s="731"/>
      <c r="E216" s="731"/>
      <c r="F216" s="731"/>
      <c r="G216" s="633">
        <v>18</v>
      </c>
      <c r="H216" s="627" t="s">
        <v>6387</v>
      </c>
      <c r="I216" s="627" t="s">
        <v>4753</v>
      </c>
      <c r="J216" s="83"/>
      <c r="K216" s="104"/>
      <c r="L216" s="665"/>
      <c r="M216" s="104"/>
      <c r="N216" s="240"/>
      <c r="O216" s="86" t="s">
        <v>380</v>
      </c>
      <c r="P216" s="86" t="s">
        <v>380</v>
      </c>
      <c r="Q216" s="86" t="s">
        <v>6323</v>
      </c>
      <c r="R216" s="83" t="s">
        <v>85</v>
      </c>
      <c r="S216" s="86"/>
      <c r="T216" s="118"/>
      <c r="U216" s="118"/>
      <c r="V216" s="118"/>
      <c r="W216" s="118"/>
      <c r="X216" s="118"/>
      <c r="Y216" s="118"/>
      <c r="Z216" s="118"/>
      <c r="AA216" s="118"/>
      <c r="AB216" s="118"/>
      <c r="AC216" s="118"/>
      <c r="AD216" s="118"/>
      <c r="AE216" s="118"/>
      <c r="AF216" s="118"/>
      <c r="AG216" s="118"/>
      <c r="AH216" s="118"/>
      <c r="AI216" s="118"/>
    </row>
    <row r="217" spans="1:35" ht="33" customHeight="1">
      <c r="A217" s="731"/>
      <c r="B217" s="731"/>
      <c r="C217" s="731"/>
      <c r="D217" s="731"/>
      <c r="E217" s="731"/>
      <c r="F217" s="731"/>
      <c r="G217" s="633">
        <v>19</v>
      </c>
      <c r="H217" s="627" t="s">
        <v>6393</v>
      </c>
      <c r="I217" s="627" t="s">
        <v>4746</v>
      </c>
      <c r="J217" s="83"/>
      <c r="K217" s="104"/>
      <c r="L217" s="665"/>
      <c r="M217" s="104"/>
      <c r="N217" s="240"/>
      <c r="O217" s="86" t="s">
        <v>380</v>
      </c>
      <c r="P217" s="86" t="s">
        <v>380</v>
      </c>
      <c r="Q217" s="86" t="s">
        <v>6323</v>
      </c>
      <c r="R217" s="83" t="s">
        <v>85</v>
      </c>
      <c r="S217" s="86"/>
      <c r="T217" s="118"/>
      <c r="U217" s="118"/>
      <c r="V217" s="118"/>
      <c r="W217" s="118"/>
      <c r="X217" s="118"/>
      <c r="Y217" s="118"/>
      <c r="Z217" s="118"/>
      <c r="AA217" s="118"/>
      <c r="AB217" s="118"/>
      <c r="AC217" s="118"/>
      <c r="AD217" s="118"/>
      <c r="AE217" s="118"/>
      <c r="AF217" s="118"/>
      <c r="AG217" s="118"/>
      <c r="AH217" s="118"/>
      <c r="AI217" s="118"/>
    </row>
    <row r="218" spans="1:35" ht="33" customHeight="1">
      <c r="A218" s="731"/>
      <c r="B218" s="731"/>
      <c r="C218" s="731"/>
      <c r="D218" s="731"/>
      <c r="E218" s="731"/>
      <c r="F218" s="731"/>
      <c r="G218" s="633">
        <v>20</v>
      </c>
      <c r="H218" s="612" t="s">
        <v>6396</v>
      </c>
      <c r="I218" s="612" t="s">
        <v>4736</v>
      </c>
      <c r="J218" s="83"/>
      <c r="K218" s="104"/>
      <c r="L218" s="665"/>
      <c r="M218" s="104"/>
      <c r="N218" s="240"/>
      <c r="O218" s="86" t="s">
        <v>380</v>
      </c>
      <c r="P218" s="86" t="s">
        <v>380</v>
      </c>
      <c r="Q218" s="86" t="s">
        <v>6323</v>
      </c>
      <c r="R218" s="83" t="s">
        <v>85</v>
      </c>
      <c r="S218" s="86"/>
      <c r="T218" s="118"/>
      <c r="U218" s="118"/>
      <c r="V218" s="118"/>
      <c r="W218" s="118"/>
      <c r="X218" s="118"/>
      <c r="Y218" s="118"/>
      <c r="Z218" s="118"/>
      <c r="AA218" s="118"/>
      <c r="AB218" s="118"/>
      <c r="AC218" s="118"/>
      <c r="AD218" s="118"/>
      <c r="AE218" s="118"/>
      <c r="AF218" s="118"/>
      <c r="AG218" s="118"/>
      <c r="AH218" s="118"/>
      <c r="AI218" s="118"/>
    </row>
    <row r="219" spans="1:35" ht="16.5" customHeight="1">
      <c r="A219" s="732"/>
      <c r="B219" s="732"/>
      <c r="C219" s="732"/>
      <c r="D219" s="731"/>
      <c r="E219" s="732"/>
      <c r="F219" s="732"/>
      <c r="G219" s="633">
        <v>21</v>
      </c>
      <c r="H219" s="612" t="s">
        <v>6401</v>
      </c>
      <c r="I219" s="612" t="s">
        <v>4717</v>
      </c>
      <c r="J219" s="83"/>
      <c r="K219" s="104"/>
      <c r="L219" s="666"/>
      <c r="M219" s="104"/>
      <c r="N219" s="240"/>
      <c r="O219" s="86" t="s">
        <v>380</v>
      </c>
      <c r="P219" s="86" t="s">
        <v>380</v>
      </c>
      <c r="Q219" s="86" t="s">
        <v>6323</v>
      </c>
      <c r="R219" s="83" t="s">
        <v>85</v>
      </c>
      <c r="S219" s="86"/>
      <c r="T219" s="118"/>
      <c r="U219" s="118"/>
      <c r="V219" s="118"/>
      <c r="W219" s="118"/>
      <c r="X219" s="118"/>
      <c r="Y219" s="118"/>
      <c r="Z219" s="118"/>
      <c r="AA219" s="118"/>
      <c r="AB219" s="118"/>
      <c r="AC219" s="118"/>
      <c r="AD219" s="118"/>
      <c r="AE219" s="118"/>
      <c r="AF219" s="118"/>
      <c r="AG219" s="118"/>
      <c r="AH219" s="118"/>
      <c r="AI219" s="118"/>
    </row>
    <row r="220" spans="1:35" ht="16.5" customHeight="1">
      <c r="A220" s="608" t="s">
        <v>6406</v>
      </c>
      <c r="B220" s="608" t="s">
        <v>3487</v>
      </c>
      <c r="C220" s="608" t="s">
        <v>3625</v>
      </c>
      <c r="D220" s="627" t="s">
        <v>6317</v>
      </c>
      <c r="E220" s="612" t="s">
        <v>1741</v>
      </c>
      <c r="F220" s="612" t="s">
        <v>3734</v>
      </c>
      <c r="G220" s="633">
        <v>1</v>
      </c>
      <c r="H220" s="612" t="s">
        <v>6408</v>
      </c>
      <c r="I220" s="612" t="s">
        <v>6274</v>
      </c>
      <c r="J220" s="83"/>
      <c r="K220" s="104"/>
      <c r="L220" s="83"/>
      <c r="M220" s="258"/>
      <c r="N220" s="4"/>
      <c r="O220" s="86" t="s">
        <v>380</v>
      </c>
      <c r="P220" s="86" t="s">
        <v>380</v>
      </c>
      <c r="Q220" s="86" t="s">
        <v>380</v>
      </c>
      <c r="R220" s="83" t="s">
        <v>85</v>
      </c>
      <c r="S220" s="86"/>
      <c r="T220" s="123"/>
      <c r="U220" s="123"/>
      <c r="V220" s="123"/>
      <c r="W220" s="123"/>
      <c r="X220" s="123"/>
      <c r="Y220" s="123"/>
      <c r="Z220" s="123"/>
      <c r="AA220" s="123"/>
      <c r="AB220" s="123"/>
      <c r="AC220" s="123"/>
      <c r="AD220" s="123"/>
      <c r="AE220" s="123"/>
      <c r="AF220" s="123"/>
      <c r="AG220" s="123"/>
      <c r="AH220" s="123"/>
      <c r="AI220" s="123"/>
    </row>
    <row r="221" spans="1:35" ht="16.5" customHeight="1">
      <c r="A221" s="608" t="s">
        <v>6412</v>
      </c>
      <c r="B221" s="608" t="s">
        <v>3487</v>
      </c>
      <c r="C221" s="608" t="s">
        <v>3625</v>
      </c>
      <c r="D221" s="627" t="s">
        <v>6317</v>
      </c>
      <c r="E221" s="612" t="s">
        <v>1747</v>
      </c>
      <c r="F221" s="612" t="s">
        <v>3734</v>
      </c>
      <c r="G221" s="633">
        <v>1</v>
      </c>
      <c r="H221" s="612" t="s">
        <v>6415</v>
      </c>
      <c r="I221" s="612" t="s">
        <v>6281</v>
      </c>
      <c r="J221" s="83"/>
      <c r="K221" s="104"/>
      <c r="L221" s="83"/>
      <c r="M221" s="258"/>
      <c r="N221" s="4"/>
      <c r="O221" s="86" t="s">
        <v>380</v>
      </c>
      <c r="P221" s="86" t="s">
        <v>380</v>
      </c>
      <c r="Q221" s="86" t="s">
        <v>380</v>
      </c>
      <c r="R221" s="83" t="s">
        <v>85</v>
      </c>
      <c r="S221" s="86"/>
      <c r="T221" s="123"/>
      <c r="U221" s="123"/>
      <c r="V221" s="123"/>
      <c r="W221" s="123"/>
      <c r="X221" s="123"/>
      <c r="Y221" s="123"/>
      <c r="Z221" s="123"/>
      <c r="AA221" s="123"/>
      <c r="AB221" s="123"/>
      <c r="AC221" s="123"/>
      <c r="AD221" s="123"/>
      <c r="AE221" s="123"/>
      <c r="AF221" s="123"/>
      <c r="AG221" s="123"/>
      <c r="AH221" s="123"/>
      <c r="AI221" s="123"/>
    </row>
    <row r="222" spans="1:35" ht="114.75" customHeight="1">
      <c r="A222" s="608" t="s">
        <v>6420</v>
      </c>
      <c r="B222" s="608" t="s">
        <v>3487</v>
      </c>
      <c r="C222" s="608" t="s">
        <v>3625</v>
      </c>
      <c r="D222" s="627" t="s">
        <v>6317</v>
      </c>
      <c r="E222" s="612" t="s">
        <v>6283</v>
      </c>
      <c r="F222" s="612" t="s">
        <v>3734</v>
      </c>
      <c r="G222" s="608">
        <v>1</v>
      </c>
      <c r="H222" s="612" t="s">
        <v>6421</v>
      </c>
      <c r="I222" s="612" t="s">
        <v>4958</v>
      </c>
      <c r="J222" s="83"/>
      <c r="K222" s="104"/>
      <c r="L222" s="83"/>
      <c r="M222" s="258"/>
      <c r="N222" s="4"/>
      <c r="O222" s="86" t="s">
        <v>380</v>
      </c>
      <c r="P222" s="86" t="s">
        <v>380</v>
      </c>
      <c r="Q222" s="86" t="s">
        <v>6424</v>
      </c>
      <c r="R222" s="83" t="s">
        <v>85</v>
      </c>
      <c r="S222" s="86"/>
      <c r="T222" s="123"/>
      <c r="U222" s="123"/>
      <c r="V222" s="123"/>
      <c r="W222" s="123"/>
      <c r="X222" s="123"/>
      <c r="Y222" s="123"/>
      <c r="Z222" s="123"/>
      <c r="AA222" s="123"/>
      <c r="AB222" s="123"/>
      <c r="AC222" s="123"/>
      <c r="AD222" s="123"/>
      <c r="AE222" s="123"/>
      <c r="AF222" s="123"/>
      <c r="AG222" s="123"/>
      <c r="AH222" s="123"/>
      <c r="AI222" s="123"/>
    </row>
    <row r="223" spans="1:35" ht="16.5" customHeight="1">
      <c r="A223" s="608" t="s">
        <v>6425</v>
      </c>
      <c r="B223" s="608" t="s">
        <v>3487</v>
      </c>
      <c r="C223" s="608" t="s">
        <v>3625</v>
      </c>
      <c r="D223" s="641" t="s">
        <v>6317</v>
      </c>
      <c r="E223" s="610" t="s">
        <v>6426</v>
      </c>
      <c r="F223" s="612" t="s">
        <v>3734</v>
      </c>
      <c r="G223" s="633">
        <v>1</v>
      </c>
      <c r="H223" s="612" t="s">
        <v>6427</v>
      </c>
      <c r="I223" s="612" t="s">
        <v>6293</v>
      </c>
      <c r="J223" s="83"/>
      <c r="K223" s="104"/>
      <c r="L223" s="83"/>
      <c r="M223" s="258"/>
      <c r="N223" s="4"/>
      <c r="O223" s="86" t="s">
        <v>380</v>
      </c>
      <c r="P223" s="86" t="s">
        <v>380</v>
      </c>
      <c r="Q223" s="86" t="s">
        <v>6428</v>
      </c>
      <c r="R223" s="83" t="s">
        <v>85</v>
      </c>
      <c r="S223" s="86"/>
      <c r="T223" s="123"/>
      <c r="U223" s="123"/>
      <c r="V223" s="123"/>
      <c r="W223" s="123"/>
      <c r="X223" s="123"/>
      <c r="Y223" s="123"/>
      <c r="Z223" s="123"/>
      <c r="AA223" s="123"/>
      <c r="AB223" s="123"/>
      <c r="AC223" s="123"/>
      <c r="AD223" s="123"/>
      <c r="AE223" s="123"/>
      <c r="AF223" s="123"/>
      <c r="AG223" s="123"/>
      <c r="AH223" s="123"/>
      <c r="AI223" s="123"/>
    </row>
    <row r="224" spans="1:35" ht="16.5" customHeight="1">
      <c r="A224" s="608" t="s">
        <v>6429</v>
      </c>
      <c r="B224" s="608" t="s">
        <v>3487</v>
      </c>
      <c r="C224" s="608" t="s">
        <v>3625</v>
      </c>
      <c r="D224" s="641" t="s">
        <v>6317</v>
      </c>
      <c r="E224" s="641" t="s">
        <v>6430</v>
      </c>
      <c r="F224" s="627" t="s">
        <v>3734</v>
      </c>
      <c r="G224" s="633">
        <v>1</v>
      </c>
      <c r="H224" s="627" t="s">
        <v>6431</v>
      </c>
      <c r="I224" s="627" t="s">
        <v>6293</v>
      </c>
      <c r="J224" s="83"/>
      <c r="K224" s="104"/>
      <c r="L224" s="83"/>
      <c r="M224" s="258"/>
      <c r="N224" s="4"/>
      <c r="O224" s="86" t="s">
        <v>380</v>
      </c>
      <c r="P224" s="86" t="s">
        <v>380</v>
      </c>
      <c r="Q224" s="86" t="s">
        <v>6434</v>
      </c>
      <c r="R224" s="83" t="s">
        <v>85</v>
      </c>
      <c r="S224" s="86"/>
      <c r="T224" s="123"/>
      <c r="U224" s="123"/>
      <c r="V224" s="123"/>
      <c r="W224" s="123"/>
      <c r="X224" s="123"/>
      <c r="Y224" s="123"/>
      <c r="Z224" s="123"/>
      <c r="AA224" s="123"/>
      <c r="AB224" s="123"/>
      <c r="AC224" s="123"/>
      <c r="AD224" s="123"/>
      <c r="AE224" s="123"/>
      <c r="AF224" s="123"/>
      <c r="AG224" s="123"/>
      <c r="AH224" s="123"/>
      <c r="AI224" s="123"/>
    </row>
    <row r="225" spans="1:35" ht="16.5" customHeight="1">
      <c r="A225" s="774" t="s">
        <v>6435</v>
      </c>
      <c r="B225" s="774" t="s">
        <v>3487</v>
      </c>
      <c r="C225" s="774" t="s">
        <v>3625</v>
      </c>
      <c r="D225" s="773" t="s">
        <v>6438</v>
      </c>
      <c r="E225" s="745" t="s">
        <v>6439</v>
      </c>
      <c r="F225" s="733" t="s">
        <v>3734</v>
      </c>
      <c r="G225" s="608">
        <v>1</v>
      </c>
      <c r="H225" s="612" t="s">
        <v>6440</v>
      </c>
      <c r="I225" s="612" t="s">
        <v>6441</v>
      </c>
      <c r="J225" s="83"/>
      <c r="K225" s="104"/>
      <c r="L225" s="771"/>
      <c r="M225" s="104"/>
      <c r="N225" s="240"/>
      <c r="O225" s="86" t="s">
        <v>380</v>
      </c>
      <c r="P225" s="86" t="s">
        <v>380</v>
      </c>
      <c r="Q225" s="86" t="s">
        <v>6445</v>
      </c>
      <c r="R225" s="83" t="s">
        <v>85</v>
      </c>
      <c r="S225" s="86"/>
      <c r="T225" s="118"/>
      <c r="U225" s="118"/>
      <c r="V225" s="118"/>
      <c r="W225" s="118"/>
      <c r="X225" s="118"/>
      <c r="Y225" s="118"/>
      <c r="Z225" s="118"/>
      <c r="AA225" s="118"/>
      <c r="AB225" s="118"/>
      <c r="AC225" s="118"/>
      <c r="AD225" s="118"/>
      <c r="AE225" s="118"/>
      <c r="AF225" s="118"/>
      <c r="AG225" s="118"/>
      <c r="AH225" s="118"/>
      <c r="AI225" s="118"/>
    </row>
    <row r="226" spans="1:35" ht="16.5" customHeight="1">
      <c r="A226" s="731"/>
      <c r="B226" s="731"/>
      <c r="C226" s="731"/>
      <c r="D226" s="731"/>
      <c r="E226" s="731"/>
      <c r="F226" s="731"/>
      <c r="G226" s="608">
        <v>2</v>
      </c>
      <c r="H226" s="612" t="s">
        <v>6447</v>
      </c>
      <c r="I226" s="612" t="s">
        <v>6441</v>
      </c>
      <c r="J226" s="83"/>
      <c r="K226" s="104"/>
      <c r="L226" s="665"/>
      <c r="M226" s="104"/>
      <c r="N226" s="240"/>
      <c r="O226" s="86" t="s">
        <v>380</v>
      </c>
      <c r="P226" s="86" t="s">
        <v>380</v>
      </c>
      <c r="Q226" s="86" t="s">
        <v>6448</v>
      </c>
      <c r="R226" s="83" t="s">
        <v>85</v>
      </c>
      <c r="S226" s="86"/>
      <c r="T226" s="118"/>
      <c r="U226" s="118"/>
      <c r="V226" s="118"/>
      <c r="W226" s="118"/>
      <c r="X226" s="118"/>
      <c r="Y226" s="118"/>
      <c r="Z226" s="118"/>
      <c r="AA226" s="118"/>
      <c r="AB226" s="118"/>
      <c r="AC226" s="118"/>
      <c r="AD226" s="118"/>
      <c r="AE226" s="118"/>
      <c r="AF226" s="118"/>
      <c r="AG226" s="118"/>
      <c r="AH226" s="118"/>
      <c r="AI226" s="118"/>
    </row>
    <row r="227" spans="1:35" ht="16.5" customHeight="1">
      <c r="A227" s="732"/>
      <c r="B227" s="732"/>
      <c r="C227" s="732"/>
      <c r="D227" s="731"/>
      <c r="E227" s="731"/>
      <c r="F227" s="731"/>
      <c r="G227" s="608">
        <v>3</v>
      </c>
      <c r="H227" s="612" t="s">
        <v>6453</v>
      </c>
      <c r="I227" s="612" t="s">
        <v>6454</v>
      </c>
      <c r="J227" s="83"/>
      <c r="K227" s="104"/>
      <c r="L227" s="666"/>
      <c r="M227" s="104"/>
      <c r="N227" s="240"/>
      <c r="O227" s="86" t="s">
        <v>380</v>
      </c>
      <c r="P227" s="86" t="s">
        <v>380</v>
      </c>
      <c r="Q227" s="86" t="s">
        <v>6455</v>
      </c>
      <c r="R227" s="83" t="s">
        <v>85</v>
      </c>
      <c r="S227" s="86"/>
      <c r="T227" s="118"/>
      <c r="U227" s="118"/>
      <c r="V227" s="118"/>
      <c r="W227" s="118"/>
      <c r="X227" s="118"/>
      <c r="Y227" s="118"/>
      <c r="Z227" s="118"/>
      <c r="AA227" s="118"/>
      <c r="AB227" s="118"/>
      <c r="AC227" s="118"/>
      <c r="AD227" s="118"/>
      <c r="AE227" s="118"/>
      <c r="AF227" s="118"/>
      <c r="AG227" s="118"/>
      <c r="AH227" s="118"/>
      <c r="AI227" s="118"/>
    </row>
    <row r="228" spans="1:35" ht="49.5" customHeight="1">
      <c r="A228" s="730" t="s">
        <v>6460</v>
      </c>
      <c r="B228" s="730" t="s">
        <v>3487</v>
      </c>
      <c r="C228" s="730" t="s">
        <v>3625</v>
      </c>
      <c r="D228" s="733" t="s">
        <v>6438</v>
      </c>
      <c r="E228" s="745" t="s">
        <v>6462</v>
      </c>
      <c r="F228" s="733" t="s">
        <v>3734</v>
      </c>
      <c r="G228" s="608">
        <v>1</v>
      </c>
      <c r="H228" s="612" t="s">
        <v>6466</v>
      </c>
      <c r="I228" s="612" t="s">
        <v>6441</v>
      </c>
      <c r="J228" s="83"/>
      <c r="K228" s="104"/>
      <c r="L228" s="748"/>
      <c r="M228" s="104"/>
      <c r="N228" s="240"/>
      <c r="O228" s="86" t="s">
        <v>380</v>
      </c>
      <c r="P228" s="86" t="s">
        <v>380</v>
      </c>
      <c r="Q228" s="86" t="s">
        <v>6469</v>
      </c>
      <c r="R228" s="83" t="s">
        <v>85</v>
      </c>
      <c r="S228" s="86"/>
      <c r="T228" s="118"/>
      <c r="U228" s="118"/>
      <c r="V228" s="118"/>
      <c r="W228" s="118"/>
      <c r="X228" s="118"/>
      <c r="Y228" s="118"/>
      <c r="Z228" s="118"/>
      <c r="AA228" s="118"/>
      <c r="AB228" s="118"/>
      <c r="AC228" s="118"/>
      <c r="AD228" s="118"/>
      <c r="AE228" s="118"/>
      <c r="AF228" s="118"/>
      <c r="AG228" s="118"/>
      <c r="AH228" s="118"/>
      <c r="AI228" s="118"/>
    </row>
    <row r="229" spans="1:35" ht="16.5" customHeight="1">
      <c r="A229" s="731"/>
      <c r="B229" s="731"/>
      <c r="C229" s="731"/>
      <c r="D229" s="731"/>
      <c r="E229" s="731"/>
      <c r="F229" s="731"/>
      <c r="G229" s="608">
        <v>2</v>
      </c>
      <c r="H229" s="612" t="s">
        <v>6471</v>
      </c>
      <c r="I229" s="612" t="s">
        <v>6441</v>
      </c>
      <c r="J229" s="83"/>
      <c r="K229" s="104"/>
      <c r="L229" s="665"/>
      <c r="M229" s="104"/>
      <c r="N229" s="240"/>
      <c r="O229" s="86" t="s">
        <v>380</v>
      </c>
      <c r="P229" s="86" t="s">
        <v>380</v>
      </c>
      <c r="Q229" s="86" t="s">
        <v>6473</v>
      </c>
      <c r="R229" s="83" t="s">
        <v>85</v>
      </c>
      <c r="S229" s="86"/>
      <c r="T229" s="118"/>
      <c r="U229" s="118"/>
      <c r="V229" s="118"/>
      <c r="W229" s="118"/>
      <c r="X229" s="118"/>
      <c r="Y229" s="118"/>
      <c r="Z229" s="118"/>
      <c r="AA229" s="118"/>
      <c r="AB229" s="118"/>
      <c r="AC229" s="118"/>
      <c r="AD229" s="118"/>
      <c r="AE229" s="118"/>
      <c r="AF229" s="118"/>
      <c r="AG229" s="118"/>
      <c r="AH229" s="118"/>
      <c r="AI229" s="118"/>
    </row>
    <row r="230" spans="1:35" ht="16.5" customHeight="1">
      <c r="A230" s="732"/>
      <c r="B230" s="732"/>
      <c r="C230" s="732"/>
      <c r="D230" s="731"/>
      <c r="E230" s="731"/>
      <c r="F230" s="731"/>
      <c r="G230" s="608">
        <v>3</v>
      </c>
      <c r="H230" s="612" t="s">
        <v>6478</v>
      </c>
      <c r="I230" s="612" t="s">
        <v>6454</v>
      </c>
      <c r="J230" s="83"/>
      <c r="K230" s="104"/>
      <c r="L230" s="666"/>
      <c r="M230" s="104"/>
      <c r="N230" s="240"/>
      <c r="O230" s="86" t="s">
        <v>380</v>
      </c>
      <c r="P230" s="86" t="s">
        <v>380</v>
      </c>
      <c r="Q230" s="86" t="s">
        <v>6480</v>
      </c>
      <c r="R230" s="83" t="s">
        <v>85</v>
      </c>
      <c r="S230" s="86"/>
      <c r="T230" s="118"/>
      <c r="U230" s="118"/>
      <c r="V230" s="118"/>
      <c r="W230" s="118"/>
      <c r="X230" s="118"/>
      <c r="Y230" s="118"/>
      <c r="Z230" s="118"/>
      <c r="AA230" s="118"/>
      <c r="AB230" s="118"/>
      <c r="AC230" s="118"/>
      <c r="AD230" s="118"/>
      <c r="AE230" s="118"/>
      <c r="AF230" s="118"/>
      <c r="AG230" s="118"/>
      <c r="AH230" s="118"/>
      <c r="AI230" s="118"/>
    </row>
    <row r="231" spans="1:35" ht="117" customHeight="1">
      <c r="A231" s="608" t="s">
        <v>6481</v>
      </c>
      <c r="B231" s="649" t="s">
        <v>3487</v>
      </c>
      <c r="C231" s="608" t="s">
        <v>3625</v>
      </c>
      <c r="D231" s="612" t="s">
        <v>6438</v>
      </c>
      <c r="E231" s="609" t="s">
        <v>6483</v>
      </c>
      <c r="F231" s="609" t="s">
        <v>3734</v>
      </c>
      <c r="G231" s="608">
        <v>1</v>
      </c>
      <c r="H231" s="612" t="s">
        <v>6484</v>
      </c>
      <c r="I231" s="612" t="s">
        <v>6485</v>
      </c>
      <c r="J231" s="83"/>
      <c r="K231" s="104"/>
      <c r="L231" s="83"/>
      <c r="M231" s="104"/>
      <c r="N231" s="240"/>
      <c r="O231" s="86" t="s">
        <v>380</v>
      </c>
      <c r="P231" s="86" t="s">
        <v>380</v>
      </c>
      <c r="Q231" s="86" t="s">
        <v>6487</v>
      </c>
      <c r="R231" s="83" t="s">
        <v>85</v>
      </c>
      <c r="S231" s="86"/>
      <c r="T231" s="118"/>
      <c r="U231" s="118"/>
      <c r="V231" s="118"/>
      <c r="W231" s="118"/>
      <c r="X231" s="118"/>
      <c r="Y231" s="118"/>
      <c r="Z231" s="118"/>
      <c r="AA231" s="118"/>
      <c r="AB231" s="118"/>
      <c r="AC231" s="118"/>
      <c r="AD231" s="118"/>
      <c r="AE231" s="118"/>
      <c r="AF231" s="118"/>
      <c r="AG231" s="118"/>
      <c r="AH231" s="118"/>
      <c r="AI231" s="118"/>
    </row>
    <row r="232" spans="1:35" ht="16.5" customHeight="1">
      <c r="A232" s="608" t="s">
        <v>6488</v>
      </c>
      <c r="B232" s="608" t="s">
        <v>3487</v>
      </c>
      <c r="C232" s="608" t="s">
        <v>3625</v>
      </c>
      <c r="D232" s="612" t="s">
        <v>6438</v>
      </c>
      <c r="E232" s="609" t="s">
        <v>6483</v>
      </c>
      <c r="F232" s="609" t="s">
        <v>3734</v>
      </c>
      <c r="G232" s="608">
        <v>1</v>
      </c>
      <c r="H232" s="612" t="s">
        <v>6490</v>
      </c>
      <c r="I232" s="612" t="s">
        <v>6485</v>
      </c>
      <c r="J232" s="83"/>
      <c r="K232" s="104"/>
      <c r="L232" s="83"/>
      <c r="M232" s="104"/>
      <c r="N232" s="240"/>
      <c r="O232" s="86" t="s">
        <v>380</v>
      </c>
      <c r="P232" s="86" t="s">
        <v>380</v>
      </c>
      <c r="Q232" s="86" t="s">
        <v>6492</v>
      </c>
      <c r="R232" s="83" t="s">
        <v>85</v>
      </c>
      <c r="S232" s="86"/>
      <c r="T232" s="118"/>
      <c r="U232" s="118"/>
      <c r="V232" s="118"/>
      <c r="W232" s="118"/>
      <c r="X232" s="118"/>
      <c r="Y232" s="118"/>
      <c r="Z232" s="118"/>
      <c r="AA232" s="118"/>
      <c r="AB232" s="118"/>
      <c r="AC232" s="118"/>
      <c r="AD232" s="118"/>
      <c r="AE232" s="118"/>
      <c r="AF232" s="118"/>
      <c r="AG232" s="118"/>
      <c r="AH232" s="118"/>
      <c r="AI232" s="118"/>
    </row>
    <row r="233" spans="1:35" ht="16.5" customHeight="1">
      <c r="A233" s="608" t="s">
        <v>6496</v>
      </c>
      <c r="B233" s="608" t="s">
        <v>3487</v>
      </c>
      <c r="C233" s="608" t="s">
        <v>3625</v>
      </c>
      <c r="D233" s="612" t="s">
        <v>6438</v>
      </c>
      <c r="E233" s="609" t="s">
        <v>6497</v>
      </c>
      <c r="F233" s="609" t="s">
        <v>3734</v>
      </c>
      <c r="G233" s="608">
        <v>1</v>
      </c>
      <c r="H233" s="612" t="s">
        <v>6499</v>
      </c>
      <c r="I233" s="612" t="s">
        <v>6485</v>
      </c>
      <c r="J233" s="83"/>
      <c r="K233" s="104"/>
      <c r="L233" s="83"/>
      <c r="M233" s="104"/>
      <c r="N233" s="240"/>
      <c r="O233" s="86" t="s">
        <v>380</v>
      </c>
      <c r="P233" s="86" t="s">
        <v>380</v>
      </c>
      <c r="Q233" s="86" t="s">
        <v>6500</v>
      </c>
      <c r="R233" s="83" t="s">
        <v>85</v>
      </c>
      <c r="S233" s="86"/>
      <c r="T233" s="118"/>
      <c r="U233" s="118"/>
      <c r="V233" s="118"/>
      <c r="W233" s="118"/>
      <c r="X233" s="118"/>
      <c r="Y233" s="118"/>
      <c r="Z233" s="118"/>
      <c r="AA233" s="118"/>
      <c r="AB233" s="118"/>
      <c r="AC233" s="118"/>
      <c r="AD233" s="118"/>
      <c r="AE233" s="118"/>
      <c r="AF233" s="118"/>
      <c r="AG233" s="118"/>
      <c r="AH233" s="118"/>
      <c r="AI233" s="118"/>
    </row>
    <row r="234" spans="1:35" ht="16.5" customHeight="1">
      <c r="A234" s="608" t="s">
        <v>6501</v>
      </c>
      <c r="B234" s="608" t="s">
        <v>3487</v>
      </c>
      <c r="C234" s="608" t="s">
        <v>3625</v>
      </c>
      <c r="D234" s="612" t="s">
        <v>6438</v>
      </c>
      <c r="E234" s="609" t="s">
        <v>6497</v>
      </c>
      <c r="F234" s="609" t="s">
        <v>3734</v>
      </c>
      <c r="G234" s="608">
        <v>1</v>
      </c>
      <c r="H234" s="612" t="s">
        <v>6503</v>
      </c>
      <c r="I234" s="612" t="s">
        <v>6485</v>
      </c>
      <c r="J234" s="83"/>
      <c r="K234" s="104"/>
      <c r="L234" s="83"/>
      <c r="M234" s="104"/>
      <c r="N234" s="240"/>
      <c r="O234" s="86" t="s">
        <v>380</v>
      </c>
      <c r="P234" s="86" t="s">
        <v>380</v>
      </c>
      <c r="Q234" s="86" t="s">
        <v>6504</v>
      </c>
      <c r="R234" s="83" t="s">
        <v>85</v>
      </c>
      <c r="S234" s="86"/>
      <c r="T234" s="118"/>
      <c r="U234" s="118"/>
      <c r="V234" s="118"/>
      <c r="W234" s="118"/>
      <c r="X234" s="118"/>
      <c r="Y234" s="118"/>
      <c r="Z234" s="118"/>
      <c r="AA234" s="118"/>
      <c r="AB234" s="118"/>
      <c r="AC234" s="118"/>
      <c r="AD234" s="118"/>
      <c r="AE234" s="118"/>
      <c r="AF234" s="118"/>
      <c r="AG234" s="118"/>
      <c r="AH234" s="118"/>
      <c r="AI234" s="118"/>
    </row>
    <row r="235" spans="1:35" ht="16.5" customHeight="1">
      <c r="A235" s="730" t="s">
        <v>4488</v>
      </c>
      <c r="B235" s="768" t="s">
        <v>3487</v>
      </c>
      <c r="C235" s="768" t="s">
        <v>3625</v>
      </c>
      <c r="D235" s="765" t="s">
        <v>6507</v>
      </c>
      <c r="E235" s="769" t="s">
        <v>6508</v>
      </c>
      <c r="F235" s="733" t="s">
        <v>6513</v>
      </c>
      <c r="G235" s="633">
        <v>1</v>
      </c>
      <c r="H235" s="627" t="s">
        <v>6514</v>
      </c>
      <c r="I235" s="627" t="s">
        <v>6515</v>
      </c>
      <c r="J235" s="83"/>
      <c r="K235" s="104"/>
      <c r="L235" s="748"/>
      <c r="M235" s="104"/>
      <c r="N235" s="240"/>
      <c r="O235" s="86" t="s">
        <v>380</v>
      </c>
      <c r="P235" s="86" t="s">
        <v>380</v>
      </c>
      <c r="Q235" s="86" t="s">
        <v>6517</v>
      </c>
      <c r="R235" s="83" t="s">
        <v>85</v>
      </c>
      <c r="S235" s="86"/>
      <c r="T235" s="118"/>
      <c r="U235" s="118"/>
      <c r="V235" s="118"/>
      <c r="W235" s="118"/>
      <c r="X235" s="118"/>
      <c r="Y235" s="118"/>
      <c r="Z235" s="118"/>
      <c r="AA235" s="118"/>
      <c r="AB235" s="118"/>
      <c r="AC235" s="118"/>
      <c r="AD235" s="118"/>
      <c r="AE235" s="118"/>
      <c r="AF235" s="118"/>
      <c r="AG235" s="118"/>
      <c r="AH235" s="118"/>
      <c r="AI235" s="118"/>
    </row>
    <row r="236" spans="1:35" ht="16.5" customHeight="1">
      <c r="A236" s="731"/>
      <c r="B236" s="731"/>
      <c r="C236" s="731"/>
      <c r="D236" s="731"/>
      <c r="E236" s="731"/>
      <c r="F236" s="731"/>
      <c r="G236" s="633">
        <v>2</v>
      </c>
      <c r="H236" s="627" t="s">
        <v>6447</v>
      </c>
      <c r="I236" s="627" t="s">
        <v>6515</v>
      </c>
      <c r="J236" s="83"/>
      <c r="K236" s="104"/>
      <c r="L236" s="665"/>
      <c r="M236" s="104"/>
      <c r="N236" s="240"/>
      <c r="O236" s="86" t="s">
        <v>380</v>
      </c>
      <c r="P236" s="86" t="s">
        <v>380</v>
      </c>
      <c r="Q236" s="86" t="s">
        <v>6520</v>
      </c>
      <c r="R236" s="83" t="s">
        <v>85</v>
      </c>
      <c r="S236" s="86"/>
      <c r="T236" s="118"/>
      <c r="U236" s="118"/>
      <c r="V236" s="118"/>
      <c r="W236" s="118"/>
      <c r="X236" s="118"/>
      <c r="Y236" s="118"/>
      <c r="Z236" s="118"/>
      <c r="AA236" s="118"/>
      <c r="AB236" s="118"/>
      <c r="AC236" s="118"/>
      <c r="AD236" s="118"/>
      <c r="AE236" s="118"/>
      <c r="AF236" s="118"/>
      <c r="AG236" s="118"/>
      <c r="AH236" s="118"/>
      <c r="AI236" s="118"/>
    </row>
    <row r="237" spans="1:35" ht="16.5" customHeight="1">
      <c r="A237" s="731"/>
      <c r="B237" s="732"/>
      <c r="C237" s="732"/>
      <c r="D237" s="731"/>
      <c r="E237" s="731"/>
      <c r="F237" s="731"/>
      <c r="G237" s="633">
        <v>3</v>
      </c>
      <c r="H237" s="627" t="s">
        <v>6453</v>
      </c>
      <c r="I237" s="627" t="s">
        <v>6527</v>
      </c>
      <c r="J237" s="83"/>
      <c r="K237" s="104"/>
      <c r="L237" s="750"/>
      <c r="M237" s="104"/>
      <c r="N237" s="240"/>
      <c r="O237" s="86" t="s">
        <v>380</v>
      </c>
      <c r="P237" s="86" t="s">
        <v>380</v>
      </c>
      <c r="Q237" s="86" t="s">
        <v>6528</v>
      </c>
      <c r="R237" s="83" t="s">
        <v>85</v>
      </c>
      <c r="S237" s="86"/>
      <c r="T237" s="118"/>
      <c r="U237" s="118"/>
      <c r="V237" s="118"/>
      <c r="W237" s="118"/>
      <c r="X237" s="118"/>
      <c r="Y237" s="118"/>
      <c r="Z237" s="118"/>
      <c r="AA237" s="118"/>
      <c r="AB237" s="118"/>
      <c r="AC237" s="118"/>
      <c r="AD237" s="118"/>
      <c r="AE237" s="118"/>
      <c r="AF237" s="118"/>
      <c r="AG237" s="118"/>
      <c r="AH237" s="118"/>
      <c r="AI237" s="118"/>
    </row>
    <row r="238" spans="1:35" ht="16.5" customHeight="1">
      <c r="A238" s="730" t="s">
        <v>6531</v>
      </c>
      <c r="B238" s="768" t="s">
        <v>3487</v>
      </c>
      <c r="C238" s="768" t="s">
        <v>3625</v>
      </c>
      <c r="D238" s="765" t="s">
        <v>6507</v>
      </c>
      <c r="E238" s="769" t="s">
        <v>6536</v>
      </c>
      <c r="F238" s="733" t="s">
        <v>2231</v>
      </c>
      <c r="G238" s="633">
        <v>1</v>
      </c>
      <c r="H238" s="627" t="s">
        <v>6540</v>
      </c>
      <c r="I238" s="627" t="s">
        <v>6515</v>
      </c>
      <c r="J238" s="83"/>
      <c r="K238" s="104"/>
      <c r="L238" s="748"/>
      <c r="M238" s="104"/>
      <c r="N238" s="240"/>
      <c r="O238" s="86" t="s">
        <v>380</v>
      </c>
      <c r="P238" s="86" t="s">
        <v>380</v>
      </c>
      <c r="Q238" s="86" t="s">
        <v>6543</v>
      </c>
      <c r="R238" s="83" t="s">
        <v>85</v>
      </c>
      <c r="S238" s="86"/>
      <c r="T238" s="118"/>
      <c r="U238" s="118"/>
      <c r="V238" s="118"/>
      <c r="W238" s="118"/>
      <c r="X238" s="118"/>
      <c r="Y238" s="118"/>
      <c r="Z238" s="118"/>
      <c r="AA238" s="118"/>
      <c r="AB238" s="118"/>
      <c r="AC238" s="118"/>
      <c r="AD238" s="118"/>
      <c r="AE238" s="118"/>
      <c r="AF238" s="118"/>
      <c r="AG238" s="118"/>
      <c r="AH238" s="118"/>
      <c r="AI238" s="118"/>
    </row>
    <row r="239" spans="1:35" ht="16.5" customHeight="1">
      <c r="A239" s="731"/>
      <c r="B239" s="731"/>
      <c r="C239" s="731"/>
      <c r="D239" s="731"/>
      <c r="E239" s="731"/>
      <c r="F239" s="731"/>
      <c r="G239" s="633">
        <v>2</v>
      </c>
      <c r="H239" s="627" t="s">
        <v>6545</v>
      </c>
      <c r="I239" s="627" t="s">
        <v>6515</v>
      </c>
      <c r="J239" s="83"/>
      <c r="K239" s="104"/>
      <c r="L239" s="665"/>
      <c r="M239" s="104"/>
      <c r="N239" s="240"/>
      <c r="O239" s="86" t="s">
        <v>380</v>
      </c>
      <c r="P239" s="86" t="s">
        <v>380</v>
      </c>
      <c r="Q239" s="86" t="s">
        <v>6548</v>
      </c>
      <c r="R239" s="83" t="s">
        <v>85</v>
      </c>
      <c r="S239" s="86"/>
      <c r="T239" s="118"/>
      <c r="U239" s="118"/>
      <c r="V239" s="118"/>
      <c r="W239" s="118"/>
      <c r="X239" s="118"/>
      <c r="Y239" s="118"/>
      <c r="Z239" s="118"/>
      <c r="AA239" s="118"/>
      <c r="AB239" s="118"/>
      <c r="AC239" s="118"/>
      <c r="AD239" s="118"/>
      <c r="AE239" s="118"/>
      <c r="AF239" s="118"/>
      <c r="AG239" s="118"/>
      <c r="AH239" s="118"/>
      <c r="AI239" s="118"/>
    </row>
    <row r="240" spans="1:35" ht="16.5" customHeight="1">
      <c r="A240" s="732"/>
      <c r="B240" s="732"/>
      <c r="C240" s="732"/>
      <c r="D240" s="731"/>
      <c r="E240" s="731"/>
      <c r="F240" s="731"/>
      <c r="G240" s="633">
        <v>3</v>
      </c>
      <c r="H240" s="627" t="s">
        <v>6551</v>
      </c>
      <c r="I240" s="627" t="s">
        <v>6527</v>
      </c>
      <c r="J240" s="83"/>
      <c r="K240" s="104"/>
      <c r="L240" s="666"/>
      <c r="M240" s="104"/>
      <c r="N240" s="240"/>
      <c r="O240" s="86" t="s">
        <v>380</v>
      </c>
      <c r="P240" s="86" t="s">
        <v>380</v>
      </c>
      <c r="Q240" s="86" t="s">
        <v>6552</v>
      </c>
      <c r="R240" s="83" t="s">
        <v>85</v>
      </c>
      <c r="S240" s="86"/>
      <c r="T240" s="118"/>
      <c r="U240" s="118"/>
      <c r="V240" s="118"/>
      <c r="W240" s="118"/>
      <c r="X240" s="118"/>
      <c r="Y240" s="118"/>
      <c r="Z240" s="118"/>
      <c r="AA240" s="118"/>
      <c r="AB240" s="118"/>
      <c r="AC240" s="118"/>
      <c r="AD240" s="118"/>
      <c r="AE240" s="118"/>
      <c r="AF240" s="118"/>
      <c r="AG240" s="118"/>
      <c r="AH240" s="118"/>
      <c r="AI240" s="118"/>
    </row>
    <row r="241" spans="1:35" ht="129" customHeight="1">
      <c r="A241" s="608" t="s">
        <v>6557</v>
      </c>
      <c r="B241" s="633" t="s">
        <v>3487</v>
      </c>
      <c r="C241" s="633" t="s">
        <v>3625</v>
      </c>
      <c r="D241" s="627" t="s">
        <v>6507</v>
      </c>
      <c r="E241" s="634" t="s">
        <v>6558</v>
      </c>
      <c r="F241" s="634" t="s">
        <v>2231</v>
      </c>
      <c r="G241" s="633">
        <v>1</v>
      </c>
      <c r="H241" s="627" t="s">
        <v>6559</v>
      </c>
      <c r="I241" s="627" t="s">
        <v>6560</v>
      </c>
      <c r="J241" s="83"/>
      <c r="K241" s="104"/>
      <c r="L241" s="83"/>
      <c r="M241" s="104"/>
      <c r="N241" s="240"/>
      <c r="O241" s="86" t="s">
        <v>380</v>
      </c>
      <c r="P241" s="86" t="s">
        <v>380</v>
      </c>
      <c r="Q241" s="86" t="s">
        <v>6563</v>
      </c>
      <c r="R241" s="83" t="s">
        <v>85</v>
      </c>
      <c r="S241" s="86"/>
      <c r="T241" s="118"/>
      <c r="U241" s="118"/>
      <c r="V241" s="118"/>
      <c r="W241" s="118"/>
      <c r="X241" s="118"/>
      <c r="Y241" s="118"/>
      <c r="Z241" s="118"/>
      <c r="AA241" s="118"/>
      <c r="AB241" s="118"/>
      <c r="AC241" s="118"/>
      <c r="AD241" s="118"/>
      <c r="AE241" s="118"/>
      <c r="AF241" s="118"/>
      <c r="AG241" s="118"/>
      <c r="AH241" s="118"/>
      <c r="AI241" s="118"/>
    </row>
    <row r="242" spans="1:35" ht="16.5" customHeight="1">
      <c r="A242" s="608" t="s">
        <v>6564</v>
      </c>
      <c r="B242" s="633" t="s">
        <v>3487</v>
      </c>
      <c r="C242" s="633" t="s">
        <v>3625</v>
      </c>
      <c r="D242" s="627" t="s">
        <v>6507</v>
      </c>
      <c r="E242" s="634" t="s">
        <v>6558</v>
      </c>
      <c r="F242" s="634" t="s">
        <v>2231</v>
      </c>
      <c r="G242" s="633">
        <v>1</v>
      </c>
      <c r="H242" s="627" t="s">
        <v>6565</v>
      </c>
      <c r="I242" s="627" t="s">
        <v>6560</v>
      </c>
      <c r="J242" s="83"/>
      <c r="K242" s="104"/>
      <c r="L242" s="83"/>
      <c r="M242" s="104"/>
      <c r="N242" s="240"/>
      <c r="O242" s="86" t="s">
        <v>380</v>
      </c>
      <c r="P242" s="86" t="s">
        <v>380</v>
      </c>
      <c r="Q242" s="86" t="s">
        <v>6568</v>
      </c>
      <c r="R242" s="83" t="s">
        <v>85</v>
      </c>
      <c r="S242" s="86"/>
      <c r="T242" s="118"/>
      <c r="U242" s="118"/>
      <c r="V242" s="118"/>
      <c r="W242" s="118"/>
      <c r="X242" s="118"/>
      <c r="Y242" s="118"/>
      <c r="Z242" s="118"/>
      <c r="AA242" s="118"/>
      <c r="AB242" s="118"/>
      <c r="AC242" s="118"/>
      <c r="AD242" s="118"/>
      <c r="AE242" s="118"/>
      <c r="AF242" s="118"/>
      <c r="AG242" s="118"/>
      <c r="AH242" s="118"/>
      <c r="AI242" s="118"/>
    </row>
    <row r="243" spans="1:35" ht="16.5" customHeight="1">
      <c r="A243" s="608" t="s">
        <v>6569</v>
      </c>
      <c r="B243" s="633" t="s">
        <v>3487</v>
      </c>
      <c r="C243" s="633" t="s">
        <v>3625</v>
      </c>
      <c r="D243" s="627" t="s">
        <v>6507</v>
      </c>
      <c r="E243" s="634" t="s">
        <v>6570</v>
      </c>
      <c r="F243" s="634" t="s">
        <v>2231</v>
      </c>
      <c r="G243" s="633">
        <v>1</v>
      </c>
      <c r="H243" s="627" t="s">
        <v>6571</v>
      </c>
      <c r="I243" s="627" t="s">
        <v>6560</v>
      </c>
      <c r="J243" s="83"/>
      <c r="K243" s="104"/>
      <c r="L243" s="83"/>
      <c r="M243" s="104"/>
      <c r="N243" s="240"/>
      <c r="O243" s="86" t="s">
        <v>380</v>
      </c>
      <c r="P243" s="86" t="s">
        <v>380</v>
      </c>
      <c r="Q243" s="86" t="s">
        <v>6572</v>
      </c>
      <c r="R243" s="83" t="s">
        <v>85</v>
      </c>
      <c r="S243" s="86"/>
      <c r="T243" s="118"/>
      <c r="U243" s="118"/>
      <c r="V243" s="118"/>
      <c r="W243" s="118"/>
      <c r="X243" s="118"/>
      <c r="Y243" s="118"/>
      <c r="Z243" s="118"/>
      <c r="AA243" s="118"/>
      <c r="AB243" s="118"/>
      <c r="AC243" s="118"/>
      <c r="AD243" s="118"/>
      <c r="AE243" s="118"/>
      <c r="AF243" s="118"/>
      <c r="AG243" s="118"/>
      <c r="AH243" s="118"/>
      <c r="AI243" s="118"/>
    </row>
    <row r="244" spans="1:35" ht="16.5" customHeight="1">
      <c r="A244" s="608" t="s">
        <v>6573</v>
      </c>
      <c r="B244" s="633" t="s">
        <v>3487</v>
      </c>
      <c r="C244" s="633" t="s">
        <v>3625</v>
      </c>
      <c r="D244" s="627" t="s">
        <v>6507</v>
      </c>
      <c r="E244" s="634" t="s">
        <v>6570</v>
      </c>
      <c r="F244" s="634" t="s">
        <v>2231</v>
      </c>
      <c r="G244" s="633">
        <v>1</v>
      </c>
      <c r="H244" s="627" t="s">
        <v>6574</v>
      </c>
      <c r="I244" s="627" t="s">
        <v>6560</v>
      </c>
      <c r="J244" s="83"/>
      <c r="K244" s="104"/>
      <c r="L244" s="83"/>
      <c r="M244" s="104"/>
      <c r="N244" s="240"/>
      <c r="O244" s="86" t="s">
        <v>380</v>
      </c>
      <c r="P244" s="86" t="s">
        <v>380</v>
      </c>
      <c r="Q244" s="86" t="s">
        <v>6575</v>
      </c>
      <c r="R244" s="83" t="s">
        <v>85</v>
      </c>
      <c r="S244" s="86"/>
      <c r="T244" s="118"/>
      <c r="U244" s="118"/>
      <c r="V244" s="118"/>
      <c r="W244" s="118"/>
      <c r="X244" s="118"/>
      <c r="Y244" s="118"/>
      <c r="Z244" s="118"/>
      <c r="AA244" s="118"/>
      <c r="AB244" s="118"/>
      <c r="AC244" s="118"/>
      <c r="AD244" s="118"/>
      <c r="AE244" s="118"/>
      <c r="AF244" s="118"/>
      <c r="AG244" s="118"/>
      <c r="AH244" s="118"/>
      <c r="AI244" s="118"/>
    </row>
    <row r="245" spans="1:35" ht="16.5" customHeight="1">
      <c r="A245" s="608" t="s">
        <v>6576</v>
      </c>
      <c r="B245" s="616" t="s">
        <v>3487</v>
      </c>
      <c r="C245" s="616" t="s">
        <v>3625</v>
      </c>
      <c r="D245" s="618" t="s">
        <v>6577</v>
      </c>
      <c r="E245" s="619" t="s">
        <v>6578</v>
      </c>
      <c r="F245" s="627" t="s">
        <v>3734</v>
      </c>
      <c r="G245" s="616">
        <v>1</v>
      </c>
      <c r="H245" s="612" t="s">
        <v>6580</v>
      </c>
      <c r="I245" s="619" t="s">
        <v>6582</v>
      </c>
      <c r="J245" s="86"/>
      <c r="K245" s="104"/>
      <c r="L245" s="86"/>
      <c r="M245" s="178"/>
      <c r="N245" s="2"/>
      <c r="O245" s="86" t="s">
        <v>380</v>
      </c>
      <c r="P245" s="86" t="s">
        <v>380</v>
      </c>
      <c r="Q245" s="86" t="s">
        <v>6583</v>
      </c>
      <c r="R245" s="86" t="s">
        <v>81</v>
      </c>
      <c r="S245" s="86"/>
      <c r="T245" s="9"/>
      <c r="U245" s="9"/>
      <c r="V245" s="9"/>
      <c r="W245" s="9"/>
      <c r="X245" s="9"/>
      <c r="Y245" s="9"/>
      <c r="Z245" s="9"/>
      <c r="AA245" s="9"/>
      <c r="AB245" s="9"/>
      <c r="AC245" s="9"/>
      <c r="AD245" s="9"/>
      <c r="AE245" s="9"/>
      <c r="AF245" s="9"/>
      <c r="AG245" s="9"/>
      <c r="AH245" s="9"/>
      <c r="AI245" s="9"/>
    </row>
    <row r="246" spans="1:35" ht="16.5" customHeight="1">
      <c r="A246" s="608" t="s">
        <v>6586</v>
      </c>
      <c r="B246" s="616" t="s">
        <v>3487</v>
      </c>
      <c r="C246" s="616" t="s">
        <v>3625</v>
      </c>
      <c r="D246" s="618" t="s">
        <v>6577</v>
      </c>
      <c r="E246" s="619" t="s">
        <v>6587</v>
      </c>
      <c r="F246" s="627" t="s">
        <v>3734</v>
      </c>
      <c r="G246" s="616">
        <v>2</v>
      </c>
      <c r="H246" s="618" t="s">
        <v>6588</v>
      </c>
      <c r="I246" s="619" t="s">
        <v>6582</v>
      </c>
      <c r="J246" s="86"/>
      <c r="K246" s="104"/>
      <c r="L246" s="86"/>
      <c r="M246" s="178"/>
      <c r="N246" s="2"/>
      <c r="O246" s="86" t="s">
        <v>380</v>
      </c>
      <c r="P246" s="86" t="s">
        <v>380</v>
      </c>
      <c r="Q246" s="86" t="s">
        <v>6591</v>
      </c>
      <c r="R246" s="86" t="s">
        <v>81</v>
      </c>
      <c r="S246" s="86"/>
      <c r="T246" s="9"/>
      <c r="U246" s="9"/>
      <c r="V246" s="9"/>
      <c r="W246" s="9"/>
      <c r="X246" s="9"/>
      <c r="Y246" s="9"/>
      <c r="Z246" s="9"/>
      <c r="AA246" s="9"/>
      <c r="AB246" s="9"/>
      <c r="AC246" s="9"/>
      <c r="AD246" s="9"/>
      <c r="AE246" s="9"/>
      <c r="AF246" s="9"/>
      <c r="AG246" s="9"/>
      <c r="AH246" s="9"/>
      <c r="AI246" s="9"/>
    </row>
    <row r="247" spans="1:35" ht="16.5" customHeight="1">
      <c r="A247" s="615" t="s">
        <v>3535</v>
      </c>
      <c r="B247" s="633" t="s">
        <v>3487</v>
      </c>
      <c r="C247" s="633" t="s">
        <v>3625</v>
      </c>
      <c r="D247" s="627" t="s">
        <v>6594</v>
      </c>
      <c r="E247" s="634" t="s">
        <v>6595</v>
      </c>
      <c r="F247" s="627" t="s">
        <v>3734</v>
      </c>
      <c r="G247" s="633">
        <v>1</v>
      </c>
      <c r="H247" s="634" t="s">
        <v>6596</v>
      </c>
      <c r="I247" s="634" t="s">
        <v>6598</v>
      </c>
      <c r="J247" s="86"/>
      <c r="K247" s="104"/>
      <c r="L247" s="91"/>
      <c r="M247" s="86"/>
      <c r="N247" s="2"/>
      <c r="O247" s="86" t="s">
        <v>380</v>
      </c>
      <c r="P247" s="86" t="s">
        <v>380</v>
      </c>
      <c r="Q247" s="86" t="s">
        <v>6602</v>
      </c>
      <c r="R247" s="86" t="s">
        <v>81</v>
      </c>
      <c r="S247" s="86"/>
      <c r="T247" s="9"/>
      <c r="U247" s="9"/>
      <c r="V247" s="9"/>
      <c r="W247" s="9"/>
      <c r="X247" s="9"/>
      <c r="Y247" s="9"/>
      <c r="Z247" s="9"/>
      <c r="AA247" s="9"/>
      <c r="AB247" s="9"/>
      <c r="AC247" s="9"/>
      <c r="AD247" s="9"/>
      <c r="AE247" s="9"/>
      <c r="AF247" s="9"/>
      <c r="AG247" s="9"/>
      <c r="AH247" s="9"/>
      <c r="AI247" s="9"/>
    </row>
    <row r="248" spans="1:35" ht="66" customHeight="1">
      <c r="A248" s="730" t="s">
        <v>6605</v>
      </c>
      <c r="B248" s="768" t="s">
        <v>3487</v>
      </c>
      <c r="C248" s="768" t="s">
        <v>3625</v>
      </c>
      <c r="D248" s="765" t="s">
        <v>6594</v>
      </c>
      <c r="E248" s="765" t="s">
        <v>6606</v>
      </c>
      <c r="F248" s="765" t="s">
        <v>3734</v>
      </c>
      <c r="G248" s="633">
        <v>1</v>
      </c>
      <c r="H248" s="634" t="s">
        <v>6608</v>
      </c>
      <c r="I248" s="634" t="s">
        <v>6610</v>
      </c>
      <c r="J248" s="86"/>
      <c r="K248" s="104"/>
      <c r="L248" s="734"/>
      <c r="M248" s="86"/>
      <c r="N248" s="2"/>
      <c r="O248" s="86" t="s">
        <v>380</v>
      </c>
      <c r="P248" s="86" t="s">
        <v>380</v>
      </c>
      <c r="Q248" s="86" t="s">
        <v>6611</v>
      </c>
      <c r="R248" s="86" t="s">
        <v>81</v>
      </c>
      <c r="S248" s="86"/>
      <c r="T248" s="9"/>
      <c r="U248" s="9"/>
      <c r="V248" s="9"/>
      <c r="W248" s="9"/>
      <c r="X248" s="9"/>
      <c r="Y248" s="9"/>
      <c r="Z248" s="9"/>
      <c r="AA248" s="9"/>
      <c r="AB248" s="9"/>
      <c r="AC248" s="9"/>
      <c r="AD248" s="9"/>
      <c r="AE248" s="9"/>
      <c r="AF248" s="9"/>
      <c r="AG248" s="9"/>
      <c r="AH248" s="9"/>
      <c r="AI248" s="9"/>
    </row>
    <row r="249" spans="1:35" ht="16.5" customHeight="1">
      <c r="A249" s="731"/>
      <c r="B249" s="731"/>
      <c r="C249" s="731"/>
      <c r="D249" s="731"/>
      <c r="E249" s="731"/>
      <c r="F249" s="731"/>
      <c r="G249" s="633">
        <v>2</v>
      </c>
      <c r="H249" s="634" t="s">
        <v>6614</v>
      </c>
      <c r="I249" s="634" t="s">
        <v>6615</v>
      </c>
      <c r="J249" s="86"/>
      <c r="K249" s="104"/>
      <c r="L249" s="665"/>
      <c r="M249" s="86"/>
      <c r="N249" s="2"/>
      <c r="O249" s="86" t="s">
        <v>380</v>
      </c>
      <c r="P249" s="86" t="s">
        <v>380</v>
      </c>
      <c r="Q249" s="86" t="s">
        <v>6616</v>
      </c>
      <c r="R249" s="86" t="s">
        <v>81</v>
      </c>
      <c r="S249" s="86"/>
      <c r="T249" s="9"/>
      <c r="U249" s="9"/>
      <c r="V249" s="9"/>
      <c r="W249" s="9"/>
      <c r="X249" s="9"/>
      <c r="Y249" s="9"/>
      <c r="Z249" s="9"/>
      <c r="AA249" s="9"/>
      <c r="AB249" s="9"/>
      <c r="AC249" s="9"/>
      <c r="AD249" s="9"/>
      <c r="AE249" s="9"/>
      <c r="AF249" s="9"/>
      <c r="AG249" s="9"/>
      <c r="AH249" s="9"/>
      <c r="AI249" s="9"/>
    </row>
    <row r="250" spans="1:35" ht="16.5" customHeight="1">
      <c r="A250" s="732"/>
      <c r="B250" s="732"/>
      <c r="C250" s="732"/>
      <c r="D250" s="732"/>
      <c r="E250" s="732"/>
      <c r="F250" s="732"/>
      <c r="G250" s="633">
        <v>3</v>
      </c>
      <c r="H250" s="634" t="s">
        <v>6618</v>
      </c>
      <c r="I250" s="634" t="s">
        <v>6621</v>
      </c>
      <c r="J250" s="86"/>
      <c r="K250" s="104"/>
      <c r="L250" s="666"/>
      <c r="M250" s="86"/>
      <c r="N250" s="2"/>
      <c r="O250" s="86" t="s">
        <v>380</v>
      </c>
      <c r="P250" s="86" t="s">
        <v>380</v>
      </c>
      <c r="Q250" s="86" t="s">
        <v>6623</v>
      </c>
      <c r="R250" s="86" t="s">
        <v>81</v>
      </c>
      <c r="S250" s="86"/>
      <c r="T250" s="9"/>
      <c r="U250" s="9"/>
      <c r="V250" s="9"/>
      <c r="W250" s="9"/>
      <c r="X250" s="9"/>
      <c r="Y250" s="9"/>
      <c r="Z250" s="9"/>
      <c r="AA250" s="9"/>
      <c r="AB250" s="9"/>
      <c r="AC250" s="9"/>
      <c r="AD250" s="9"/>
      <c r="AE250" s="9"/>
      <c r="AF250" s="9"/>
      <c r="AG250" s="9"/>
      <c r="AH250" s="9"/>
      <c r="AI250" s="9"/>
    </row>
    <row r="251" spans="1:35" ht="16.5" customHeight="1">
      <c r="A251" s="730" t="s">
        <v>6626</v>
      </c>
      <c r="B251" s="768" t="s">
        <v>3487</v>
      </c>
      <c r="C251" s="768" t="s">
        <v>3625</v>
      </c>
      <c r="D251" s="765" t="s">
        <v>6594</v>
      </c>
      <c r="E251" s="765" t="s">
        <v>6627</v>
      </c>
      <c r="F251" s="765" t="s">
        <v>3734</v>
      </c>
      <c r="G251" s="633">
        <v>1</v>
      </c>
      <c r="H251" s="634" t="s">
        <v>6628</v>
      </c>
      <c r="I251" s="634" t="s">
        <v>6629</v>
      </c>
      <c r="J251" s="86"/>
      <c r="K251" s="104"/>
      <c r="L251" s="734"/>
      <c r="M251" s="86"/>
      <c r="N251" s="2"/>
      <c r="O251" s="86" t="s">
        <v>380</v>
      </c>
      <c r="P251" s="86" t="s">
        <v>380</v>
      </c>
      <c r="Q251" s="86" t="s">
        <v>6632</v>
      </c>
      <c r="R251" s="86" t="s">
        <v>81</v>
      </c>
      <c r="S251" s="86"/>
      <c r="T251" s="9"/>
      <c r="U251" s="9"/>
      <c r="V251" s="9"/>
      <c r="W251" s="9"/>
      <c r="X251" s="9"/>
      <c r="Y251" s="9"/>
      <c r="Z251" s="9"/>
      <c r="AA251" s="9"/>
      <c r="AB251" s="9"/>
      <c r="AC251" s="9"/>
      <c r="AD251" s="9"/>
      <c r="AE251" s="9"/>
      <c r="AF251" s="9"/>
      <c r="AG251" s="9"/>
      <c r="AH251" s="9"/>
      <c r="AI251" s="9"/>
    </row>
    <row r="252" spans="1:35" ht="16.5" customHeight="1">
      <c r="A252" s="732"/>
      <c r="B252" s="732"/>
      <c r="C252" s="732"/>
      <c r="D252" s="732"/>
      <c r="E252" s="732"/>
      <c r="F252" s="732"/>
      <c r="G252" s="633">
        <v>2</v>
      </c>
      <c r="H252" s="634" t="s">
        <v>6633</v>
      </c>
      <c r="I252" s="634" t="s">
        <v>6634</v>
      </c>
      <c r="J252" s="86"/>
      <c r="K252" s="104"/>
      <c r="L252" s="666"/>
      <c r="M252" s="86"/>
      <c r="N252" s="2"/>
      <c r="O252" s="86" t="s">
        <v>380</v>
      </c>
      <c r="P252" s="86" t="s">
        <v>380</v>
      </c>
      <c r="Q252" s="86" t="s">
        <v>6635</v>
      </c>
      <c r="R252" s="86" t="s">
        <v>81</v>
      </c>
      <c r="S252" s="86"/>
      <c r="T252" s="9"/>
      <c r="U252" s="9"/>
      <c r="V252" s="9"/>
      <c r="W252" s="9"/>
      <c r="X252" s="9"/>
      <c r="Y252" s="9"/>
      <c r="Z252" s="9"/>
      <c r="AA252" s="9"/>
      <c r="AB252" s="9"/>
      <c r="AC252" s="9"/>
      <c r="AD252" s="9"/>
      <c r="AE252" s="9"/>
      <c r="AF252" s="9"/>
      <c r="AG252" s="9"/>
      <c r="AH252" s="9"/>
      <c r="AI252" s="9"/>
    </row>
    <row r="253" spans="1:35" ht="120" customHeight="1">
      <c r="A253" s="730" t="s">
        <v>6636</v>
      </c>
      <c r="B253" s="768" t="s">
        <v>3487</v>
      </c>
      <c r="C253" s="768" t="s">
        <v>3625</v>
      </c>
      <c r="D253" s="765" t="s">
        <v>6594</v>
      </c>
      <c r="E253" s="765" t="s">
        <v>6637</v>
      </c>
      <c r="F253" s="765" t="s">
        <v>3734</v>
      </c>
      <c r="G253" s="633">
        <v>1</v>
      </c>
      <c r="H253" s="634" t="s">
        <v>6638</v>
      </c>
      <c r="I253" s="634" t="s">
        <v>6641</v>
      </c>
      <c r="J253" s="86"/>
      <c r="K253" s="104"/>
      <c r="L253" s="734"/>
      <c r="M253" s="86"/>
      <c r="N253" s="2"/>
      <c r="O253" s="86" t="s">
        <v>380</v>
      </c>
      <c r="P253" s="86" t="s">
        <v>380</v>
      </c>
      <c r="Q253" s="86" t="s">
        <v>6642</v>
      </c>
      <c r="R253" s="86" t="s">
        <v>81</v>
      </c>
      <c r="S253" s="86"/>
      <c r="T253" s="9"/>
      <c r="U253" s="9"/>
      <c r="V253" s="9"/>
      <c r="W253" s="9"/>
      <c r="X253" s="9"/>
      <c r="Y253" s="9"/>
      <c r="Z253" s="9"/>
      <c r="AA253" s="9"/>
      <c r="AB253" s="9"/>
      <c r="AC253" s="9"/>
      <c r="AD253" s="9"/>
      <c r="AE253" s="9"/>
      <c r="AF253" s="9"/>
      <c r="AG253" s="9"/>
      <c r="AH253" s="9"/>
      <c r="AI253" s="9"/>
    </row>
    <row r="254" spans="1:35" ht="16.5" customHeight="1">
      <c r="A254" s="732"/>
      <c r="B254" s="732"/>
      <c r="C254" s="732"/>
      <c r="D254" s="732"/>
      <c r="E254" s="732"/>
      <c r="F254" s="732"/>
      <c r="G254" s="633">
        <v>2</v>
      </c>
      <c r="H254" s="634" t="s">
        <v>6646</v>
      </c>
      <c r="I254" s="634" t="s">
        <v>6647</v>
      </c>
      <c r="J254" s="86"/>
      <c r="K254" s="104"/>
      <c r="L254" s="666"/>
      <c r="M254" s="86"/>
      <c r="N254" s="2"/>
      <c r="O254" s="86" t="s">
        <v>380</v>
      </c>
      <c r="P254" s="86" t="s">
        <v>380</v>
      </c>
      <c r="Q254" s="86" t="s">
        <v>6648</v>
      </c>
      <c r="R254" s="86" t="s">
        <v>81</v>
      </c>
      <c r="S254" s="86"/>
      <c r="T254" s="9"/>
      <c r="U254" s="9"/>
      <c r="V254" s="9"/>
      <c r="W254" s="9"/>
      <c r="X254" s="9"/>
      <c r="Y254" s="9"/>
      <c r="Z254" s="9"/>
      <c r="AA254" s="9"/>
      <c r="AB254" s="9"/>
      <c r="AC254" s="9"/>
      <c r="AD254" s="9"/>
      <c r="AE254" s="9"/>
      <c r="AF254" s="9"/>
      <c r="AG254" s="9"/>
      <c r="AH254" s="9"/>
      <c r="AI254" s="9"/>
    </row>
    <row r="255" spans="1:35" ht="16.5" customHeight="1">
      <c r="A255" s="608" t="s">
        <v>6653</v>
      </c>
      <c r="B255" s="633" t="s">
        <v>3487</v>
      </c>
      <c r="C255" s="633" t="s">
        <v>3625</v>
      </c>
      <c r="D255" s="637" t="s">
        <v>6594</v>
      </c>
      <c r="E255" s="637" t="s">
        <v>6654</v>
      </c>
      <c r="F255" s="637" t="s">
        <v>3734</v>
      </c>
      <c r="G255" s="633">
        <v>1</v>
      </c>
      <c r="H255" s="634" t="s">
        <v>6657</v>
      </c>
      <c r="I255" s="634" t="s">
        <v>6660</v>
      </c>
      <c r="J255" s="86"/>
      <c r="K255" s="104"/>
      <c r="L255" s="86"/>
      <c r="M255" s="86"/>
      <c r="N255" s="2"/>
      <c r="O255" s="86" t="s">
        <v>380</v>
      </c>
      <c r="P255" s="86" t="s">
        <v>380</v>
      </c>
      <c r="Q255" s="86" t="s">
        <v>6661</v>
      </c>
      <c r="R255" s="86" t="s">
        <v>81</v>
      </c>
      <c r="S255" s="86"/>
      <c r="T255" s="9"/>
      <c r="U255" s="9"/>
      <c r="V255" s="9"/>
      <c r="W255" s="9"/>
      <c r="X255" s="9"/>
      <c r="Y255" s="9"/>
      <c r="Z255" s="9"/>
      <c r="AA255" s="9"/>
      <c r="AB255" s="9"/>
      <c r="AC255" s="9"/>
      <c r="AD255" s="9"/>
      <c r="AE255" s="9"/>
      <c r="AF255" s="9"/>
      <c r="AG255" s="9"/>
      <c r="AH255" s="9"/>
      <c r="AI255" s="9"/>
    </row>
    <row r="256" spans="1:35" ht="141" customHeight="1">
      <c r="A256" s="608" t="s">
        <v>6666</v>
      </c>
      <c r="B256" s="633" t="s">
        <v>3487</v>
      </c>
      <c r="C256" s="633" t="s">
        <v>3625</v>
      </c>
      <c r="D256" s="627" t="s">
        <v>6594</v>
      </c>
      <c r="E256" s="611" t="s">
        <v>6667</v>
      </c>
      <c r="F256" s="611" t="s">
        <v>6668</v>
      </c>
      <c r="G256" s="633">
        <v>1</v>
      </c>
      <c r="H256" s="609" t="s">
        <v>6669</v>
      </c>
      <c r="I256" s="609" t="s">
        <v>6670</v>
      </c>
      <c r="J256" s="86"/>
      <c r="K256" s="104"/>
      <c r="L256" s="86"/>
      <c r="M256" s="86"/>
      <c r="N256" s="2"/>
      <c r="O256" s="86" t="s">
        <v>380</v>
      </c>
      <c r="P256" s="86" t="s">
        <v>380</v>
      </c>
      <c r="Q256" s="20" t="s">
        <v>413</v>
      </c>
      <c r="R256" s="86" t="s">
        <v>81</v>
      </c>
      <c r="S256" s="86"/>
      <c r="T256" s="9"/>
      <c r="U256" s="9"/>
      <c r="V256" s="9"/>
      <c r="W256" s="9"/>
      <c r="X256" s="9"/>
      <c r="Y256" s="9"/>
      <c r="Z256" s="9"/>
      <c r="AA256" s="9"/>
      <c r="AB256" s="9"/>
      <c r="AC256" s="9"/>
      <c r="AD256" s="9"/>
      <c r="AE256" s="9"/>
      <c r="AF256" s="9"/>
      <c r="AG256" s="9"/>
      <c r="AH256" s="9"/>
      <c r="AI256" s="9"/>
    </row>
    <row r="257" spans="1:35" ht="16.5" customHeight="1">
      <c r="A257" s="608" t="s">
        <v>6674</v>
      </c>
      <c r="B257" s="633" t="s">
        <v>3487</v>
      </c>
      <c r="C257" s="633" t="s">
        <v>3625</v>
      </c>
      <c r="D257" s="627" t="s">
        <v>6594</v>
      </c>
      <c r="E257" s="609" t="s">
        <v>6667</v>
      </c>
      <c r="F257" s="609" t="s">
        <v>6676</v>
      </c>
      <c r="G257" s="633">
        <v>2</v>
      </c>
      <c r="H257" s="609" t="s">
        <v>6677</v>
      </c>
      <c r="I257" s="609" t="s">
        <v>6678</v>
      </c>
      <c r="J257" s="86"/>
      <c r="K257" s="104"/>
      <c r="L257" s="86"/>
      <c r="M257" s="86"/>
      <c r="N257" s="2"/>
      <c r="O257" s="86" t="s">
        <v>380</v>
      </c>
      <c r="P257" s="86" t="s">
        <v>380</v>
      </c>
      <c r="Q257" s="20" t="s">
        <v>413</v>
      </c>
      <c r="R257" s="86" t="s">
        <v>81</v>
      </c>
      <c r="S257" s="86"/>
      <c r="T257" s="9"/>
      <c r="U257" s="9"/>
      <c r="V257" s="9"/>
      <c r="W257" s="9"/>
      <c r="X257" s="9"/>
      <c r="Y257" s="9"/>
      <c r="Z257" s="9"/>
      <c r="AA257" s="9"/>
      <c r="AB257" s="9"/>
      <c r="AC257" s="9"/>
      <c r="AD257" s="9"/>
      <c r="AE257" s="9"/>
      <c r="AF257" s="9"/>
      <c r="AG257" s="9"/>
      <c r="AH257" s="9"/>
      <c r="AI257" s="9"/>
    </row>
    <row r="258" spans="1:35" ht="135.75" customHeight="1">
      <c r="A258" s="608" t="s">
        <v>6680</v>
      </c>
      <c r="B258" s="633" t="s">
        <v>3487</v>
      </c>
      <c r="C258" s="633" t="s">
        <v>3625</v>
      </c>
      <c r="D258" s="627" t="s">
        <v>6594</v>
      </c>
      <c r="E258" s="645" t="s">
        <v>6682</v>
      </c>
      <c r="F258" s="620" t="s">
        <v>3734</v>
      </c>
      <c r="G258" s="608">
        <v>1</v>
      </c>
      <c r="H258" s="609" t="s">
        <v>6685</v>
      </c>
      <c r="I258" s="609" t="s">
        <v>6686</v>
      </c>
      <c r="J258" s="86"/>
      <c r="K258" s="104"/>
      <c r="L258" s="86"/>
      <c r="M258" s="86"/>
      <c r="N258" s="2"/>
      <c r="O258" s="86" t="s">
        <v>380</v>
      </c>
      <c r="P258" s="86" t="s">
        <v>380</v>
      </c>
      <c r="Q258" s="105" t="s">
        <v>6687</v>
      </c>
      <c r="R258" s="86" t="s">
        <v>81</v>
      </c>
      <c r="S258" s="86"/>
      <c r="T258" s="9"/>
      <c r="U258" s="9"/>
      <c r="V258" s="9"/>
      <c r="W258" s="9"/>
      <c r="X258" s="9"/>
      <c r="Y258" s="9"/>
      <c r="Z258" s="9"/>
      <c r="AA258" s="9"/>
      <c r="AB258" s="9"/>
      <c r="AC258" s="9"/>
      <c r="AD258" s="9"/>
      <c r="AE258" s="9"/>
      <c r="AF258" s="9"/>
      <c r="AG258" s="9"/>
      <c r="AH258" s="9"/>
      <c r="AI258" s="9"/>
    </row>
    <row r="259" spans="1:35" ht="115.5" customHeight="1">
      <c r="A259" s="608" t="s">
        <v>3457</v>
      </c>
      <c r="B259" s="616" t="s">
        <v>3487</v>
      </c>
      <c r="C259" s="616" t="s">
        <v>3625</v>
      </c>
      <c r="D259" s="618" t="s">
        <v>6692</v>
      </c>
      <c r="E259" s="646" t="s">
        <v>6693</v>
      </c>
      <c r="F259" s="620" t="s">
        <v>3734</v>
      </c>
      <c r="G259" s="616">
        <v>1</v>
      </c>
      <c r="H259" s="609" t="s">
        <v>6694</v>
      </c>
      <c r="I259" s="619" t="s">
        <v>6695</v>
      </c>
      <c r="J259" s="86"/>
      <c r="K259" s="104"/>
      <c r="L259" s="86"/>
      <c r="M259" s="86"/>
      <c r="N259" s="2"/>
      <c r="O259" s="86" t="s">
        <v>380</v>
      </c>
      <c r="P259" s="86" t="s">
        <v>380</v>
      </c>
      <c r="Q259" s="86" t="s">
        <v>380</v>
      </c>
      <c r="R259" s="86" t="s">
        <v>81</v>
      </c>
      <c r="S259" s="86"/>
      <c r="T259" s="9"/>
      <c r="U259" s="9"/>
      <c r="V259" s="9"/>
      <c r="W259" s="9"/>
      <c r="X259" s="9"/>
      <c r="Y259" s="9"/>
      <c r="Z259" s="9"/>
      <c r="AA259" s="9"/>
      <c r="AB259" s="9"/>
      <c r="AC259" s="9"/>
      <c r="AD259" s="9"/>
      <c r="AE259" s="9"/>
      <c r="AF259" s="9"/>
      <c r="AG259" s="9"/>
      <c r="AH259" s="9"/>
      <c r="AI259" s="9"/>
    </row>
    <row r="260" spans="1:35" ht="16.5" customHeight="1">
      <c r="A260" s="608" t="s">
        <v>6698</v>
      </c>
      <c r="B260" s="616" t="s">
        <v>3487</v>
      </c>
      <c r="C260" s="616" t="s">
        <v>3625</v>
      </c>
      <c r="D260" s="618" t="s">
        <v>6692</v>
      </c>
      <c r="E260" s="646" t="s">
        <v>6701</v>
      </c>
      <c r="F260" s="620" t="s">
        <v>3734</v>
      </c>
      <c r="G260" s="616">
        <v>1</v>
      </c>
      <c r="H260" s="609" t="s">
        <v>6702</v>
      </c>
      <c r="I260" s="619"/>
      <c r="J260" s="86"/>
      <c r="K260" s="104"/>
      <c r="L260" s="86"/>
      <c r="M260" s="86"/>
      <c r="N260" s="2"/>
      <c r="O260" s="86" t="s">
        <v>380</v>
      </c>
      <c r="P260" s="86" t="s">
        <v>380</v>
      </c>
      <c r="Q260" s="86" t="s">
        <v>380</v>
      </c>
      <c r="R260" s="86" t="s">
        <v>81</v>
      </c>
      <c r="S260" s="86"/>
      <c r="T260" s="9"/>
      <c r="U260" s="9"/>
      <c r="V260" s="9"/>
      <c r="W260" s="9"/>
      <c r="X260" s="9"/>
      <c r="Y260" s="9"/>
      <c r="Z260" s="9"/>
      <c r="AA260" s="9"/>
      <c r="AB260" s="9"/>
      <c r="AC260" s="9"/>
      <c r="AD260" s="9"/>
      <c r="AE260" s="9"/>
      <c r="AF260" s="9"/>
      <c r="AG260" s="9"/>
      <c r="AH260" s="9"/>
      <c r="AI260" s="9"/>
    </row>
    <row r="261" spans="1:35" ht="16.5" customHeight="1">
      <c r="A261" s="608" t="s">
        <v>6705</v>
      </c>
      <c r="B261" s="616" t="s">
        <v>3487</v>
      </c>
      <c r="C261" s="616" t="s">
        <v>3625</v>
      </c>
      <c r="D261" s="618" t="s">
        <v>6692</v>
      </c>
      <c r="E261" s="646" t="s">
        <v>6706</v>
      </c>
      <c r="F261" s="620" t="s">
        <v>3734</v>
      </c>
      <c r="G261" s="616">
        <v>1</v>
      </c>
      <c r="H261" s="609" t="s">
        <v>6707</v>
      </c>
      <c r="I261" s="619"/>
      <c r="J261" s="86"/>
      <c r="K261" s="104"/>
      <c r="L261" s="86"/>
      <c r="M261" s="86"/>
      <c r="N261" s="2"/>
      <c r="O261" s="86" t="s">
        <v>380</v>
      </c>
      <c r="P261" s="86" t="s">
        <v>380</v>
      </c>
      <c r="Q261" s="86" t="s">
        <v>380</v>
      </c>
      <c r="R261" s="86" t="s">
        <v>81</v>
      </c>
      <c r="S261" s="86"/>
      <c r="T261" s="9"/>
      <c r="U261" s="9"/>
      <c r="V261" s="9"/>
      <c r="W261" s="9"/>
      <c r="X261" s="9"/>
      <c r="Y261" s="9"/>
      <c r="Z261" s="9"/>
      <c r="AA261" s="9"/>
      <c r="AB261" s="9"/>
      <c r="AC261" s="9"/>
      <c r="AD261" s="9"/>
      <c r="AE261" s="9"/>
      <c r="AF261" s="9"/>
      <c r="AG261" s="9"/>
      <c r="AH261" s="9"/>
      <c r="AI261" s="9"/>
    </row>
    <row r="262" spans="1:35" ht="16.5" customHeight="1">
      <c r="A262" s="608" t="s">
        <v>6711</v>
      </c>
      <c r="B262" s="616" t="s">
        <v>3487</v>
      </c>
      <c r="C262" s="616" t="s">
        <v>3625</v>
      </c>
      <c r="D262" s="618" t="s">
        <v>6692</v>
      </c>
      <c r="E262" s="646" t="s">
        <v>6712</v>
      </c>
      <c r="F262" s="620" t="s">
        <v>3734</v>
      </c>
      <c r="G262" s="616">
        <v>1</v>
      </c>
      <c r="H262" s="609" t="s">
        <v>6713</v>
      </c>
      <c r="I262" s="619"/>
      <c r="J262" s="86"/>
      <c r="K262" s="104"/>
      <c r="L262" s="86"/>
      <c r="M262" s="86"/>
      <c r="N262" s="2"/>
      <c r="O262" s="86" t="s">
        <v>380</v>
      </c>
      <c r="P262" s="86" t="s">
        <v>380</v>
      </c>
      <c r="Q262" s="86" t="s">
        <v>380</v>
      </c>
      <c r="R262" s="86" t="s">
        <v>81</v>
      </c>
      <c r="S262" s="86"/>
      <c r="T262" s="9"/>
      <c r="U262" s="9"/>
      <c r="V262" s="9"/>
      <c r="W262" s="9"/>
      <c r="X262" s="9"/>
      <c r="Y262" s="9"/>
      <c r="Z262" s="9"/>
      <c r="AA262" s="9"/>
      <c r="AB262" s="9"/>
      <c r="AC262" s="9"/>
      <c r="AD262" s="9"/>
      <c r="AE262" s="9"/>
      <c r="AF262" s="9"/>
      <c r="AG262" s="9"/>
      <c r="AH262" s="9"/>
      <c r="AI262" s="9"/>
    </row>
    <row r="263" spans="1:35" ht="16.5" customHeight="1">
      <c r="A263" s="608" t="s">
        <v>6716</v>
      </c>
      <c r="B263" s="616" t="s">
        <v>3487</v>
      </c>
      <c r="C263" s="616" t="s">
        <v>3625</v>
      </c>
      <c r="D263" s="618" t="s">
        <v>6692</v>
      </c>
      <c r="E263" s="646" t="s">
        <v>6717</v>
      </c>
      <c r="F263" s="620" t="s">
        <v>3734</v>
      </c>
      <c r="G263" s="616">
        <v>1</v>
      </c>
      <c r="H263" s="619" t="s">
        <v>6719</v>
      </c>
      <c r="I263" s="619"/>
      <c r="J263" s="86"/>
      <c r="K263" s="104"/>
      <c r="L263" s="86"/>
      <c r="M263" s="86"/>
      <c r="N263" s="2"/>
      <c r="O263" s="86" t="s">
        <v>380</v>
      </c>
      <c r="P263" s="86" t="s">
        <v>380</v>
      </c>
      <c r="Q263" s="86" t="s">
        <v>380</v>
      </c>
      <c r="R263" s="86" t="s">
        <v>81</v>
      </c>
      <c r="S263" s="86"/>
      <c r="T263" s="9"/>
      <c r="U263" s="9"/>
      <c r="V263" s="9"/>
      <c r="W263" s="9"/>
      <c r="X263" s="9"/>
      <c r="Y263" s="9"/>
      <c r="Z263" s="9"/>
      <c r="AA263" s="9"/>
      <c r="AB263" s="9"/>
      <c r="AC263" s="9"/>
      <c r="AD263" s="9"/>
      <c r="AE263" s="9"/>
      <c r="AF263" s="9"/>
      <c r="AG263" s="9"/>
      <c r="AH263" s="9"/>
      <c r="AI263" s="9"/>
    </row>
    <row r="264" spans="1:35" ht="16.5" customHeight="1">
      <c r="A264" s="608" t="s">
        <v>6722</v>
      </c>
      <c r="B264" s="616" t="s">
        <v>3487</v>
      </c>
      <c r="C264" s="616" t="s">
        <v>3625</v>
      </c>
      <c r="D264" s="618" t="s">
        <v>6692</v>
      </c>
      <c r="E264" s="647" t="s">
        <v>6725</v>
      </c>
      <c r="F264" s="620" t="s">
        <v>3734</v>
      </c>
      <c r="G264" s="616">
        <v>1</v>
      </c>
      <c r="H264" s="609" t="s">
        <v>6726</v>
      </c>
      <c r="I264" s="609"/>
      <c r="J264" s="86"/>
      <c r="K264" s="104"/>
      <c r="L264" s="86"/>
      <c r="M264" s="86"/>
      <c r="N264" s="2"/>
      <c r="O264" s="86" t="s">
        <v>380</v>
      </c>
      <c r="P264" s="86" t="s">
        <v>380</v>
      </c>
      <c r="Q264" s="86" t="s">
        <v>380</v>
      </c>
      <c r="R264" s="86" t="s">
        <v>81</v>
      </c>
      <c r="S264" s="86"/>
      <c r="T264" s="9"/>
      <c r="U264" s="9"/>
      <c r="V264" s="9"/>
      <c r="W264" s="9"/>
      <c r="X264" s="9"/>
      <c r="Y264" s="9"/>
      <c r="Z264" s="9"/>
      <c r="AA264" s="9"/>
      <c r="AB264" s="9"/>
      <c r="AC264" s="9"/>
      <c r="AD264" s="9"/>
      <c r="AE264" s="9"/>
      <c r="AF264" s="9"/>
      <c r="AG264" s="9"/>
      <c r="AH264" s="9"/>
      <c r="AI264" s="9"/>
    </row>
    <row r="265" spans="1:35" ht="16.5" customHeight="1">
      <c r="A265" s="608" t="s">
        <v>6730</v>
      </c>
      <c r="B265" s="616" t="s">
        <v>3487</v>
      </c>
      <c r="C265" s="616" t="s">
        <v>3625</v>
      </c>
      <c r="D265" s="618" t="s">
        <v>6692</v>
      </c>
      <c r="E265" s="647" t="s">
        <v>1543</v>
      </c>
      <c r="F265" s="620" t="s">
        <v>3734</v>
      </c>
      <c r="G265" s="616">
        <v>1</v>
      </c>
      <c r="H265" s="609" t="s">
        <v>6733</v>
      </c>
      <c r="I265" s="609"/>
      <c r="J265" s="86"/>
      <c r="K265" s="104"/>
      <c r="L265" s="86"/>
      <c r="M265" s="86"/>
      <c r="N265" s="2"/>
      <c r="O265" s="86" t="s">
        <v>380</v>
      </c>
      <c r="P265" s="86" t="s">
        <v>380</v>
      </c>
      <c r="Q265" s="86" t="s">
        <v>6734</v>
      </c>
      <c r="R265" s="86" t="s">
        <v>81</v>
      </c>
      <c r="S265" s="86"/>
      <c r="T265" s="9"/>
      <c r="U265" s="9"/>
      <c r="V265" s="9"/>
      <c r="W265" s="9"/>
      <c r="X265" s="9"/>
      <c r="Y265" s="9"/>
      <c r="Z265" s="9"/>
      <c r="AA265" s="9"/>
      <c r="AB265" s="9"/>
      <c r="AC265" s="9"/>
      <c r="AD265" s="9"/>
      <c r="AE265" s="9"/>
      <c r="AF265" s="9"/>
      <c r="AG265" s="9"/>
      <c r="AH265" s="9"/>
      <c r="AI265" s="9"/>
    </row>
    <row r="266" spans="1:35" ht="16.5" customHeight="1">
      <c r="A266" s="608" t="s">
        <v>6738</v>
      </c>
      <c r="B266" s="616" t="s">
        <v>3487</v>
      </c>
      <c r="C266" s="616" t="s">
        <v>3625</v>
      </c>
      <c r="D266" s="618" t="s">
        <v>6692</v>
      </c>
      <c r="E266" s="647" t="s">
        <v>6739</v>
      </c>
      <c r="F266" s="620" t="s">
        <v>3734</v>
      </c>
      <c r="G266" s="616">
        <v>1</v>
      </c>
      <c r="H266" s="609" t="s">
        <v>6740</v>
      </c>
      <c r="I266" s="609"/>
      <c r="J266" s="86"/>
      <c r="K266" s="104"/>
      <c r="L266" s="86"/>
      <c r="M266" s="86"/>
      <c r="N266" s="2"/>
      <c r="O266" s="86" t="s">
        <v>380</v>
      </c>
      <c r="P266" s="86" t="s">
        <v>380</v>
      </c>
      <c r="Q266" s="105" t="s">
        <v>6744</v>
      </c>
      <c r="R266" s="86" t="s">
        <v>81</v>
      </c>
      <c r="S266" s="86"/>
      <c r="T266" s="9"/>
      <c r="U266" s="9"/>
      <c r="V266" s="9"/>
      <c r="W266" s="9"/>
      <c r="X266" s="9"/>
      <c r="Y266" s="9"/>
      <c r="Z266" s="9"/>
      <c r="AA266" s="9"/>
      <c r="AB266" s="9"/>
      <c r="AC266" s="9"/>
      <c r="AD266" s="9"/>
      <c r="AE266" s="9"/>
      <c r="AF266" s="9"/>
      <c r="AG266" s="9"/>
      <c r="AH266" s="9"/>
      <c r="AI266" s="9"/>
    </row>
    <row r="267" spans="1:35" ht="16.5" customHeight="1">
      <c r="A267" s="608" t="s">
        <v>6746</v>
      </c>
      <c r="B267" s="616" t="s">
        <v>3487</v>
      </c>
      <c r="C267" s="616" t="s">
        <v>3625</v>
      </c>
      <c r="D267" s="618" t="s">
        <v>6692</v>
      </c>
      <c r="E267" s="647" t="s">
        <v>6749</v>
      </c>
      <c r="F267" s="620" t="s">
        <v>3734</v>
      </c>
      <c r="G267" s="616">
        <v>1</v>
      </c>
      <c r="H267" s="609" t="s">
        <v>6733</v>
      </c>
      <c r="I267" s="609"/>
      <c r="J267" s="86"/>
      <c r="K267" s="104"/>
      <c r="L267" s="86"/>
      <c r="M267" s="86"/>
      <c r="N267" s="2"/>
      <c r="O267" s="86" t="s">
        <v>380</v>
      </c>
      <c r="P267" s="86" t="s">
        <v>380</v>
      </c>
      <c r="Q267" s="86" t="s">
        <v>6750</v>
      </c>
      <c r="R267" s="86" t="s">
        <v>81</v>
      </c>
      <c r="S267" s="86"/>
      <c r="T267" s="9"/>
      <c r="U267" s="9"/>
      <c r="V267" s="9"/>
      <c r="W267" s="9"/>
      <c r="X267" s="9"/>
      <c r="Y267" s="9"/>
      <c r="Z267" s="9"/>
      <c r="AA267" s="9"/>
      <c r="AB267" s="9"/>
      <c r="AC267" s="9"/>
      <c r="AD267" s="9"/>
      <c r="AE267" s="9"/>
      <c r="AF267" s="9"/>
      <c r="AG267" s="9"/>
      <c r="AH267" s="9"/>
      <c r="AI267" s="9"/>
    </row>
    <row r="268" spans="1:35" ht="16.5" customHeight="1">
      <c r="A268" s="608" t="s">
        <v>6752</v>
      </c>
      <c r="B268" s="616" t="s">
        <v>3487</v>
      </c>
      <c r="C268" s="616" t="s">
        <v>3625</v>
      </c>
      <c r="D268" s="618" t="s">
        <v>6692</v>
      </c>
      <c r="E268" s="647" t="s">
        <v>1788</v>
      </c>
      <c r="F268" s="620" t="s">
        <v>3734</v>
      </c>
      <c r="G268" s="616">
        <v>1</v>
      </c>
      <c r="H268" s="609" t="s">
        <v>6755</v>
      </c>
      <c r="I268" s="609"/>
      <c r="J268" s="86"/>
      <c r="K268" s="104"/>
      <c r="L268" s="86"/>
      <c r="M268" s="86"/>
      <c r="N268" s="2"/>
      <c r="O268" s="86" t="s">
        <v>380</v>
      </c>
      <c r="P268" s="86" t="s">
        <v>380</v>
      </c>
      <c r="Q268" s="86" t="s">
        <v>6756</v>
      </c>
      <c r="R268" s="86" t="s">
        <v>81</v>
      </c>
      <c r="S268" s="86"/>
      <c r="T268" s="9"/>
      <c r="U268" s="9"/>
      <c r="V268" s="9"/>
      <c r="W268" s="9"/>
      <c r="X268" s="9"/>
      <c r="Y268" s="9"/>
      <c r="Z268" s="9"/>
      <c r="AA268" s="9"/>
      <c r="AB268" s="9"/>
      <c r="AC268" s="9"/>
      <c r="AD268" s="9"/>
      <c r="AE268" s="9"/>
      <c r="AF268" s="9"/>
      <c r="AG268" s="9"/>
      <c r="AH268" s="9"/>
      <c r="AI268" s="9"/>
    </row>
    <row r="269" spans="1:35" ht="16.5" customHeight="1">
      <c r="A269" s="608" t="s">
        <v>6759</v>
      </c>
      <c r="B269" s="616" t="s">
        <v>3487</v>
      </c>
      <c r="C269" s="616" t="s">
        <v>3625</v>
      </c>
      <c r="D269" s="618" t="s">
        <v>6692</v>
      </c>
      <c r="E269" s="647" t="s">
        <v>6760</v>
      </c>
      <c r="F269" s="620" t="s">
        <v>3734</v>
      </c>
      <c r="G269" s="616">
        <v>1</v>
      </c>
      <c r="H269" s="609" t="s">
        <v>6733</v>
      </c>
      <c r="I269" s="609"/>
      <c r="J269" s="86"/>
      <c r="K269" s="104"/>
      <c r="L269" s="86"/>
      <c r="M269" s="86"/>
      <c r="N269" s="2"/>
      <c r="O269" s="86" t="s">
        <v>380</v>
      </c>
      <c r="P269" s="86" t="s">
        <v>380</v>
      </c>
      <c r="Q269" s="105" t="s">
        <v>6763</v>
      </c>
      <c r="R269" s="86" t="s">
        <v>81</v>
      </c>
      <c r="S269" s="86"/>
      <c r="T269" s="9"/>
      <c r="U269" s="9"/>
      <c r="V269" s="9"/>
      <c r="W269" s="9"/>
      <c r="X269" s="9"/>
      <c r="Y269" s="9"/>
      <c r="Z269" s="9"/>
      <c r="AA269" s="9"/>
      <c r="AB269" s="9"/>
      <c r="AC269" s="9"/>
      <c r="AD269" s="9"/>
      <c r="AE269" s="9"/>
      <c r="AF269" s="9"/>
      <c r="AG269" s="9"/>
      <c r="AH269" s="9"/>
      <c r="AI269" s="9"/>
    </row>
    <row r="270" spans="1:35" ht="16.5" customHeight="1">
      <c r="A270" s="608" t="s">
        <v>6766</v>
      </c>
      <c r="B270" s="616" t="s">
        <v>3487</v>
      </c>
      <c r="C270" s="616" t="s">
        <v>3625</v>
      </c>
      <c r="D270" s="618" t="s">
        <v>6767</v>
      </c>
      <c r="E270" s="646" t="s">
        <v>1801</v>
      </c>
      <c r="F270" s="620" t="s">
        <v>3734</v>
      </c>
      <c r="G270" s="616">
        <v>1</v>
      </c>
      <c r="H270" s="609" t="s">
        <v>6770</v>
      </c>
      <c r="I270" s="619"/>
      <c r="J270" s="86"/>
      <c r="K270" s="104"/>
      <c r="L270" s="86"/>
      <c r="M270" s="86"/>
      <c r="N270" s="2"/>
      <c r="O270" s="86" t="s">
        <v>380</v>
      </c>
      <c r="P270" s="86" t="s">
        <v>380</v>
      </c>
      <c r="Q270" s="86" t="s">
        <v>6772</v>
      </c>
      <c r="R270" s="86" t="s">
        <v>81</v>
      </c>
      <c r="S270" s="86"/>
      <c r="T270" s="9"/>
      <c r="U270" s="9"/>
      <c r="V270" s="9"/>
      <c r="W270" s="9"/>
      <c r="X270" s="9"/>
      <c r="Y270" s="9"/>
      <c r="Z270" s="9"/>
      <c r="AA270" s="9"/>
      <c r="AB270" s="9"/>
      <c r="AC270" s="9"/>
      <c r="AD270" s="9"/>
      <c r="AE270" s="9"/>
      <c r="AF270" s="9"/>
      <c r="AG270" s="9"/>
      <c r="AH270" s="9"/>
      <c r="AI270" s="9"/>
    </row>
    <row r="271" spans="1:35" ht="16.5" customHeight="1">
      <c r="A271" s="608" t="s">
        <v>6776</v>
      </c>
      <c r="B271" s="616" t="s">
        <v>3487</v>
      </c>
      <c r="C271" s="616" t="s">
        <v>3625</v>
      </c>
      <c r="D271" s="618" t="s">
        <v>6767</v>
      </c>
      <c r="E271" s="646" t="s">
        <v>1809</v>
      </c>
      <c r="F271" s="620" t="s">
        <v>3734</v>
      </c>
      <c r="G271" s="616">
        <v>1</v>
      </c>
      <c r="H271" s="609" t="s">
        <v>6777</v>
      </c>
      <c r="I271" s="619"/>
      <c r="J271" s="86"/>
      <c r="K271" s="104"/>
      <c r="L271" s="86"/>
      <c r="M271" s="86"/>
      <c r="N271" s="2"/>
      <c r="O271" s="86" t="s">
        <v>380</v>
      </c>
      <c r="P271" s="86" t="s">
        <v>380</v>
      </c>
      <c r="Q271" s="86" t="s">
        <v>6781</v>
      </c>
      <c r="R271" s="86" t="s">
        <v>81</v>
      </c>
      <c r="S271" s="86"/>
      <c r="T271" s="9"/>
      <c r="U271" s="9"/>
      <c r="V271" s="9"/>
      <c r="W271" s="9"/>
      <c r="X271" s="9"/>
      <c r="Y271" s="9"/>
      <c r="Z271" s="9"/>
      <c r="AA271" s="9"/>
      <c r="AB271" s="9"/>
      <c r="AC271" s="9"/>
      <c r="AD271" s="9"/>
      <c r="AE271" s="9"/>
      <c r="AF271" s="9"/>
      <c r="AG271" s="9"/>
      <c r="AH271" s="9"/>
      <c r="AI271" s="9"/>
    </row>
    <row r="272" spans="1:35" ht="16.5" customHeight="1">
      <c r="A272" s="608" t="s">
        <v>6784</v>
      </c>
      <c r="B272" s="616" t="s">
        <v>3487</v>
      </c>
      <c r="C272" s="616" t="s">
        <v>3625</v>
      </c>
      <c r="D272" s="618" t="s">
        <v>6767</v>
      </c>
      <c r="E272" s="646" t="s">
        <v>1816</v>
      </c>
      <c r="F272" s="620" t="s">
        <v>3734</v>
      </c>
      <c r="G272" s="616">
        <v>1</v>
      </c>
      <c r="H272" s="609" t="s">
        <v>6789</v>
      </c>
      <c r="I272" s="619"/>
      <c r="J272" s="86"/>
      <c r="K272" s="104"/>
      <c r="L272" s="86"/>
      <c r="M272" s="86"/>
      <c r="N272" s="2"/>
      <c r="O272" s="86" t="s">
        <v>380</v>
      </c>
      <c r="P272" s="86" t="s">
        <v>380</v>
      </c>
      <c r="Q272" s="86" t="s">
        <v>6793</v>
      </c>
      <c r="R272" s="86" t="s">
        <v>81</v>
      </c>
      <c r="S272" s="86"/>
      <c r="T272" s="9"/>
      <c r="U272" s="9"/>
      <c r="V272" s="9"/>
      <c r="W272" s="9"/>
      <c r="X272" s="9"/>
      <c r="Y272" s="9"/>
      <c r="Z272" s="9"/>
      <c r="AA272" s="9"/>
      <c r="AB272" s="9"/>
      <c r="AC272" s="9"/>
      <c r="AD272" s="9"/>
      <c r="AE272" s="9"/>
      <c r="AF272" s="9"/>
      <c r="AG272" s="9"/>
      <c r="AH272" s="9"/>
      <c r="AI272" s="9"/>
    </row>
    <row r="273" spans="1:35" ht="16.5" customHeight="1">
      <c r="A273" s="608" t="s">
        <v>6794</v>
      </c>
      <c r="B273" s="616" t="s">
        <v>3487</v>
      </c>
      <c r="C273" s="616" t="s">
        <v>3625</v>
      </c>
      <c r="D273" s="618" t="s">
        <v>6767</v>
      </c>
      <c r="E273" s="646" t="s">
        <v>1825</v>
      </c>
      <c r="F273" s="620" t="s">
        <v>3734</v>
      </c>
      <c r="G273" s="616">
        <v>1</v>
      </c>
      <c r="H273" s="619" t="s">
        <v>6796</v>
      </c>
      <c r="I273" s="619"/>
      <c r="J273" s="86"/>
      <c r="K273" s="104"/>
      <c r="L273" s="86"/>
      <c r="M273" s="86"/>
      <c r="N273" s="2"/>
      <c r="O273" s="86" t="s">
        <v>380</v>
      </c>
      <c r="P273" s="86" t="s">
        <v>380</v>
      </c>
      <c r="Q273" s="86" t="s">
        <v>6797</v>
      </c>
      <c r="R273" s="86" t="s">
        <v>81</v>
      </c>
      <c r="S273" s="86"/>
      <c r="T273" s="9"/>
      <c r="U273" s="9"/>
      <c r="V273" s="9"/>
      <c r="W273" s="9"/>
      <c r="X273" s="9"/>
      <c r="Y273" s="9"/>
      <c r="Z273" s="9"/>
      <c r="AA273" s="9"/>
      <c r="AB273" s="9"/>
      <c r="AC273" s="9"/>
      <c r="AD273" s="9"/>
      <c r="AE273" s="9"/>
      <c r="AF273" s="9"/>
      <c r="AG273" s="9"/>
      <c r="AH273" s="9"/>
      <c r="AI273" s="9"/>
    </row>
    <row r="274" spans="1:35" ht="16.5" customHeight="1">
      <c r="A274" s="608" t="s">
        <v>6803</v>
      </c>
      <c r="B274" s="616" t="s">
        <v>3487</v>
      </c>
      <c r="C274" s="616" t="s">
        <v>3625</v>
      </c>
      <c r="D274" s="618" t="s">
        <v>6767</v>
      </c>
      <c r="E274" s="646" t="s">
        <v>1833</v>
      </c>
      <c r="F274" s="620" t="s">
        <v>3734</v>
      </c>
      <c r="G274" s="616">
        <v>1</v>
      </c>
      <c r="H274" s="619" t="s">
        <v>6804</v>
      </c>
      <c r="I274" s="619"/>
      <c r="J274" s="86"/>
      <c r="K274" s="104"/>
      <c r="L274" s="86"/>
      <c r="M274" s="86"/>
      <c r="N274" s="2"/>
      <c r="O274" s="86" t="s">
        <v>380</v>
      </c>
      <c r="P274" s="86" t="s">
        <v>380</v>
      </c>
      <c r="Q274" s="86" t="s">
        <v>6808</v>
      </c>
      <c r="R274" s="86" t="s">
        <v>81</v>
      </c>
      <c r="S274" s="86"/>
      <c r="T274" s="9"/>
      <c r="U274" s="9"/>
      <c r="V274" s="9"/>
      <c r="W274" s="9"/>
      <c r="X274" s="9"/>
      <c r="Y274" s="9"/>
      <c r="Z274" s="9"/>
      <c r="AA274" s="9"/>
      <c r="AB274" s="9"/>
      <c r="AC274" s="9"/>
      <c r="AD274" s="9"/>
      <c r="AE274" s="9"/>
      <c r="AF274" s="9"/>
      <c r="AG274" s="9"/>
      <c r="AH274" s="9"/>
      <c r="AI274" s="9"/>
    </row>
    <row r="275" spans="1:35" ht="16.5" customHeight="1">
      <c r="A275" s="608" t="s">
        <v>6810</v>
      </c>
      <c r="B275" s="616" t="s">
        <v>3487</v>
      </c>
      <c r="C275" s="616" t="s">
        <v>3625</v>
      </c>
      <c r="D275" s="618" t="s">
        <v>6767</v>
      </c>
      <c r="E275" s="646" t="s">
        <v>1841</v>
      </c>
      <c r="F275" s="620" t="s">
        <v>3734</v>
      </c>
      <c r="G275" s="616">
        <v>1</v>
      </c>
      <c r="H275" s="619" t="s">
        <v>6813</v>
      </c>
      <c r="I275" s="619"/>
      <c r="J275" s="86"/>
      <c r="K275" s="104"/>
      <c r="L275" s="86"/>
      <c r="M275" s="86"/>
      <c r="N275" s="264"/>
      <c r="O275" s="86" t="s">
        <v>380</v>
      </c>
      <c r="P275" s="86" t="s">
        <v>380</v>
      </c>
      <c r="Q275" s="86" t="s">
        <v>6815</v>
      </c>
      <c r="R275" s="86" t="s">
        <v>81</v>
      </c>
      <c r="S275" s="86"/>
      <c r="T275" s="9"/>
      <c r="U275" s="9"/>
      <c r="V275" s="9"/>
      <c r="W275" s="9"/>
      <c r="X275" s="9"/>
      <c r="Y275" s="9"/>
      <c r="Z275" s="9"/>
      <c r="AA275" s="9"/>
      <c r="AB275" s="9"/>
      <c r="AC275" s="9"/>
      <c r="AD275" s="9"/>
      <c r="AE275" s="9"/>
      <c r="AF275" s="9"/>
      <c r="AG275" s="9"/>
      <c r="AH275" s="9"/>
      <c r="AI275" s="9"/>
    </row>
    <row r="276" spans="1:35" ht="16.5" customHeight="1">
      <c r="A276" s="608" t="s">
        <v>6817</v>
      </c>
      <c r="B276" s="616" t="s">
        <v>3487</v>
      </c>
      <c r="C276" s="616" t="s">
        <v>3625</v>
      </c>
      <c r="D276" s="618" t="s">
        <v>6818</v>
      </c>
      <c r="E276" s="646" t="s">
        <v>6819</v>
      </c>
      <c r="F276" s="620" t="s">
        <v>3734</v>
      </c>
      <c r="G276" s="616">
        <v>1</v>
      </c>
      <c r="H276" s="619" t="s">
        <v>6823</v>
      </c>
      <c r="I276" s="619"/>
      <c r="J276" s="86"/>
      <c r="K276" s="104"/>
      <c r="L276" s="86"/>
      <c r="M276" s="178"/>
      <c r="N276" s="2"/>
      <c r="O276" s="86" t="s">
        <v>380</v>
      </c>
      <c r="P276" s="86" t="s">
        <v>380</v>
      </c>
      <c r="Q276" s="86" t="s">
        <v>380</v>
      </c>
      <c r="R276" s="86" t="s">
        <v>81</v>
      </c>
      <c r="S276" s="86"/>
      <c r="T276" s="9"/>
      <c r="U276" s="9"/>
      <c r="V276" s="9"/>
      <c r="W276" s="9"/>
      <c r="X276" s="9"/>
      <c r="Y276" s="9"/>
      <c r="Z276" s="9"/>
      <c r="AA276" s="9"/>
      <c r="AB276" s="9"/>
      <c r="AC276" s="9"/>
      <c r="AD276" s="9"/>
      <c r="AE276" s="9"/>
      <c r="AF276" s="9"/>
      <c r="AG276" s="9"/>
      <c r="AH276" s="9"/>
      <c r="AI276" s="9"/>
    </row>
    <row r="277" spans="1:35" ht="16.5" customHeight="1">
      <c r="A277" s="608" t="s">
        <v>6830</v>
      </c>
      <c r="B277" s="616" t="s">
        <v>3487</v>
      </c>
      <c r="C277" s="616" t="s">
        <v>3625</v>
      </c>
      <c r="D277" s="618" t="s">
        <v>6818</v>
      </c>
      <c r="E277" s="646" t="s">
        <v>6836</v>
      </c>
      <c r="F277" s="620" t="s">
        <v>3734</v>
      </c>
      <c r="G277" s="616">
        <v>1</v>
      </c>
      <c r="H277" s="619" t="s">
        <v>6837</v>
      </c>
      <c r="I277" s="619"/>
      <c r="J277" s="86"/>
      <c r="K277" s="104"/>
      <c r="L277" s="86"/>
      <c r="M277" s="178"/>
      <c r="N277" s="2"/>
      <c r="O277" s="86" t="s">
        <v>380</v>
      </c>
      <c r="P277" s="86" t="s">
        <v>380</v>
      </c>
      <c r="Q277" s="86" t="s">
        <v>380</v>
      </c>
      <c r="R277" s="86" t="s">
        <v>81</v>
      </c>
      <c r="S277" s="86"/>
      <c r="T277" s="9"/>
      <c r="U277" s="9"/>
      <c r="V277" s="9"/>
      <c r="W277" s="9"/>
      <c r="X277" s="9"/>
      <c r="Y277" s="9"/>
      <c r="Z277" s="9"/>
      <c r="AA277" s="9"/>
      <c r="AB277" s="9"/>
      <c r="AC277" s="9"/>
      <c r="AD277" s="9"/>
      <c r="AE277" s="9"/>
      <c r="AF277" s="9"/>
      <c r="AG277" s="9"/>
      <c r="AH277" s="9"/>
      <c r="AI277" s="9"/>
    </row>
    <row r="278" spans="1:35" ht="16.5" customHeight="1">
      <c r="A278" s="608" t="s">
        <v>6841</v>
      </c>
      <c r="B278" s="616" t="s">
        <v>3487</v>
      </c>
      <c r="C278" s="616" t="s">
        <v>3625</v>
      </c>
      <c r="D278" s="618" t="s">
        <v>6818</v>
      </c>
      <c r="E278" s="646" t="s">
        <v>6842</v>
      </c>
      <c r="F278" s="620" t="s">
        <v>3734</v>
      </c>
      <c r="G278" s="616">
        <v>1</v>
      </c>
      <c r="H278" s="619" t="s">
        <v>6846</v>
      </c>
      <c r="I278" s="619"/>
      <c r="J278" s="86"/>
      <c r="K278" s="104"/>
      <c r="L278" s="86"/>
      <c r="M278" s="178"/>
      <c r="N278" s="2"/>
      <c r="O278" s="86" t="s">
        <v>380</v>
      </c>
      <c r="P278" s="86" t="s">
        <v>380</v>
      </c>
      <c r="Q278" s="86" t="s">
        <v>380</v>
      </c>
      <c r="R278" s="86" t="s">
        <v>81</v>
      </c>
      <c r="S278" s="86"/>
      <c r="T278" s="9"/>
      <c r="U278" s="9"/>
      <c r="V278" s="9"/>
      <c r="W278" s="9"/>
      <c r="X278" s="9"/>
      <c r="Y278" s="9"/>
      <c r="Z278" s="9"/>
      <c r="AA278" s="9"/>
      <c r="AB278" s="9"/>
      <c r="AC278" s="9"/>
      <c r="AD278" s="9"/>
      <c r="AE278" s="9"/>
      <c r="AF278" s="9"/>
      <c r="AG278" s="9"/>
      <c r="AH278" s="9"/>
      <c r="AI278" s="9"/>
    </row>
    <row r="279" spans="1:35" ht="16.5" customHeight="1">
      <c r="A279" s="608" t="s">
        <v>6852</v>
      </c>
      <c r="B279" s="616" t="s">
        <v>3487</v>
      </c>
      <c r="C279" s="616" t="s">
        <v>3625</v>
      </c>
      <c r="D279" s="618" t="s">
        <v>6818</v>
      </c>
      <c r="E279" s="646" t="s">
        <v>6853</v>
      </c>
      <c r="F279" s="620" t="s">
        <v>3734</v>
      </c>
      <c r="G279" s="616">
        <v>1</v>
      </c>
      <c r="H279" s="619" t="s">
        <v>6855</v>
      </c>
      <c r="I279" s="619"/>
      <c r="J279" s="86"/>
      <c r="K279" s="104"/>
      <c r="L279" s="86"/>
      <c r="M279" s="178"/>
      <c r="N279" s="2"/>
      <c r="O279" s="86" t="s">
        <v>380</v>
      </c>
      <c r="P279" s="86" t="s">
        <v>380</v>
      </c>
      <c r="Q279" s="86" t="s">
        <v>380</v>
      </c>
      <c r="R279" s="86" t="s">
        <v>81</v>
      </c>
      <c r="S279" s="86"/>
      <c r="T279" s="9"/>
      <c r="U279" s="9"/>
      <c r="V279" s="9"/>
      <c r="W279" s="9"/>
      <c r="X279" s="9"/>
      <c r="Y279" s="9"/>
      <c r="Z279" s="9"/>
      <c r="AA279" s="9"/>
      <c r="AB279" s="9"/>
      <c r="AC279" s="9"/>
      <c r="AD279" s="9"/>
      <c r="AE279" s="9"/>
      <c r="AF279" s="9"/>
      <c r="AG279" s="9"/>
      <c r="AH279" s="9"/>
      <c r="AI279" s="9"/>
    </row>
    <row r="280" spans="1:35" ht="16.5" customHeight="1">
      <c r="A280" s="608" t="s">
        <v>6858</v>
      </c>
      <c r="B280" s="616" t="s">
        <v>3487</v>
      </c>
      <c r="C280" s="616" t="s">
        <v>3625</v>
      </c>
      <c r="D280" s="618" t="s">
        <v>6818</v>
      </c>
      <c r="E280" s="646" t="s">
        <v>6859</v>
      </c>
      <c r="F280" s="620" t="s">
        <v>3734</v>
      </c>
      <c r="G280" s="616">
        <v>1</v>
      </c>
      <c r="H280" s="619" t="s">
        <v>6860</v>
      </c>
      <c r="I280" s="619"/>
      <c r="J280" s="86"/>
      <c r="K280" s="104"/>
      <c r="L280" s="86"/>
      <c r="M280" s="178"/>
      <c r="N280" s="2"/>
      <c r="O280" s="86" t="s">
        <v>380</v>
      </c>
      <c r="P280" s="86" t="s">
        <v>380</v>
      </c>
      <c r="Q280" s="86" t="s">
        <v>380</v>
      </c>
      <c r="R280" s="86" t="s">
        <v>81</v>
      </c>
      <c r="S280" s="86"/>
      <c r="T280" s="9"/>
      <c r="U280" s="9"/>
      <c r="V280" s="9"/>
      <c r="W280" s="9"/>
      <c r="X280" s="9"/>
      <c r="Y280" s="9"/>
      <c r="Z280" s="9"/>
      <c r="AA280" s="9"/>
      <c r="AB280" s="9"/>
      <c r="AC280" s="9"/>
      <c r="AD280" s="9"/>
      <c r="AE280" s="9"/>
      <c r="AF280" s="9"/>
      <c r="AG280" s="9"/>
      <c r="AH280" s="9"/>
      <c r="AI280" s="9"/>
    </row>
    <row r="281" spans="1:35" ht="16.5" customHeight="1">
      <c r="A281" s="608" t="s">
        <v>6865</v>
      </c>
      <c r="B281" s="616" t="s">
        <v>3487</v>
      </c>
      <c r="C281" s="616" t="s">
        <v>3625</v>
      </c>
      <c r="D281" s="618" t="s">
        <v>6818</v>
      </c>
      <c r="E281" s="646" t="s">
        <v>6866</v>
      </c>
      <c r="F281" s="620" t="s">
        <v>3734</v>
      </c>
      <c r="G281" s="616">
        <v>1</v>
      </c>
      <c r="H281" s="619" t="s">
        <v>6867</v>
      </c>
      <c r="I281" s="619"/>
      <c r="J281" s="86"/>
      <c r="K281" s="104"/>
      <c r="L281" s="86"/>
      <c r="M281" s="178"/>
      <c r="N281" s="2"/>
      <c r="O281" s="86" t="s">
        <v>380</v>
      </c>
      <c r="P281" s="86" t="s">
        <v>380</v>
      </c>
      <c r="Q281" s="86" t="s">
        <v>380</v>
      </c>
      <c r="R281" s="86" t="s">
        <v>81</v>
      </c>
      <c r="S281" s="86"/>
      <c r="T281" s="9"/>
      <c r="U281" s="9"/>
      <c r="V281" s="9"/>
      <c r="W281" s="9"/>
      <c r="X281" s="9"/>
      <c r="Y281" s="9"/>
      <c r="Z281" s="9"/>
      <c r="AA281" s="9"/>
      <c r="AB281" s="9"/>
      <c r="AC281" s="9"/>
      <c r="AD281" s="9"/>
      <c r="AE281" s="9"/>
      <c r="AF281" s="9"/>
      <c r="AG281" s="9"/>
      <c r="AH281" s="9"/>
      <c r="AI281" s="9"/>
    </row>
    <row r="282" spans="1:35" ht="16.5" customHeight="1">
      <c r="A282" s="608" t="s">
        <v>6874</v>
      </c>
      <c r="B282" s="616" t="s">
        <v>3487</v>
      </c>
      <c r="C282" s="616" t="s">
        <v>3625</v>
      </c>
      <c r="D282" s="618" t="s">
        <v>6818</v>
      </c>
      <c r="E282" s="646" t="s">
        <v>6878</v>
      </c>
      <c r="F282" s="620" t="s">
        <v>3734</v>
      </c>
      <c r="G282" s="616">
        <v>1</v>
      </c>
      <c r="H282" s="619" t="s">
        <v>6880</v>
      </c>
      <c r="I282" s="619"/>
      <c r="J282" s="86"/>
      <c r="K282" s="104"/>
      <c r="L282" s="86"/>
      <c r="M282" s="178"/>
      <c r="N282" s="2"/>
      <c r="O282" s="86" t="s">
        <v>380</v>
      </c>
      <c r="P282" s="86" t="s">
        <v>380</v>
      </c>
      <c r="Q282" s="86" t="s">
        <v>380</v>
      </c>
      <c r="R282" s="86" t="s">
        <v>81</v>
      </c>
      <c r="S282" s="86"/>
      <c r="T282" s="9"/>
      <c r="U282" s="9"/>
      <c r="V282" s="9"/>
      <c r="W282" s="9"/>
      <c r="X282" s="9"/>
      <c r="Y282" s="9"/>
      <c r="Z282" s="9"/>
      <c r="AA282" s="9"/>
      <c r="AB282" s="9"/>
      <c r="AC282" s="9"/>
      <c r="AD282" s="9"/>
      <c r="AE282" s="9"/>
      <c r="AF282" s="9"/>
      <c r="AG282" s="9"/>
      <c r="AH282" s="9"/>
      <c r="AI282" s="9"/>
    </row>
    <row r="283" spans="1:35" ht="16.5" customHeight="1">
      <c r="A283" s="608" t="s">
        <v>6884</v>
      </c>
      <c r="B283" s="616" t="s">
        <v>3487</v>
      </c>
      <c r="C283" s="616" t="s">
        <v>3625</v>
      </c>
      <c r="D283" s="618" t="s">
        <v>6885</v>
      </c>
      <c r="E283" s="646" t="s">
        <v>6887</v>
      </c>
      <c r="F283" s="620" t="s">
        <v>3734</v>
      </c>
      <c r="G283" s="616">
        <v>1</v>
      </c>
      <c r="H283" s="619" t="s">
        <v>6888</v>
      </c>
      <c r="I283" s="619"/>
      <c r="J283" s="86"/>
      <c r="K283" s="104"/>
      <c r="L283" s="86"/>
      <c r="M283" s="178"/>
      <c r="N283" s="2"/>
      <c r="O283" s="86" t="s">
        <v>380</v>
      </c>
      <c r="P283" s="86" t="s">
        <v>380</v>
      </c>
      <c r="Q283" s="86" t="s">
        <v>380</v>
      </c>
      <c r="R283" s="86" t="s">
        <v>81</v>
      </c>
      <c r="S283" s="86"/>
      <c r="T283" s="9"/>
      <c r="U283" s="9"/>
      <c r="V283" s="9"/>
      <c r="W283" s="9"/>
      <c r="X283" s="9"/>
      <c r="Y283" s="9"/>
      <c r="Z283" s="9"/>
      <c r="AA283" s="9"/>
      <c r="AB283" s="9"/>
      <c r="AC283" s="9"/>
      <c r="AD283" s="9"/>
      <c r="AE283" s="9"/>
      <c r="AF283" s="9"/>
      <c r="AG283" s="9"/>
      <c r="AH283" s="9"/>
      <c r="AI283" s="9"/>
    </row>
    <row r="284" spans="1:35" ht="16.5" customHeight="1">
      <c r="A284" s="608" t="s">
        <v>6889</v>
      </c>
      <c r="B284" s="616" t="s">
        <v>3487</v>
      </c>
      <c r="C284" s="616" t="s">
        <v>3625</v>
      </c>
      <c r="D284" s="618" t="s">
        <v>6885</v>
      </c>
      <c r="E284" s="646" t="s">
        <v>6892</v>
      </c>
      <c r="F284" s="620" t="s">
        <v>3734</v>
      </c>
      <c r="G284" s="616">
        <v>1</v>
      </c>
      <c r="H284" s="619" t="s">
        <v>6893</v>
      </c>
      <c r="I284" s="619"/>
      <c r="J284" s="86"/>
      <c r="K284" s="104"/>
      <c r="L284" s="86"/>
      <c r="M284" s="178"/>
      <c r="N284" s="2"/>
      <c r="O284" s="86" t="s">
        <v>380</v>
      </c>
      <c r="P284" s="86" t="s">
        <v>380</v>
      </c>
      <c r="Q284" s="86" t="s">
        <v>380</v>
      </c>
      <c r="R284" s="86" t="s">
        <v>81</v>
      </c>
      <c r="S284" s="86"/>
      <c r="T284" s="9"/>
      <c r="U284" s="9"/>
      <c r="V284" s="9"/>
      <c r="W284" s="9"/>
      <c r="X284" s="9"/>
      <c r="Y284" s="9"/>
      <c r="Z284" s="9"/>
      <c r="AA284" s="9"/>
      <c r="AB284" s="9"/>
      <c r="AC284" s="9"/>
      <c r="AD284" s="9"/>
      <c r="AE284" s="9"/>
      <c r="AF284" s="9"/>
      <c r="AG284" s="9"/>
      <c r="AH284" s="9"/>
      <c r="AI284" s="9"/>
    </row>
    <row r="285" spans="1:35" ht="16.5" customHeight="1">
      <c r="A285" s="608" t="s">
        <v>6897</v>
      </c>
      <c r="B285" s="616" t="s">
        <v>3487</v>
      </c>
      <c r="C285" s="616" t="s">
        <v>3625</v>
      </c>
      <c r="D285" s="618" t="s">
        <v>6885</v>
      </c>
      <c r="E285" s="646" t="s">
        <v>6898</v>
      </c>
      <c r="F285" s="620" t="s">
        <v>3734</v>
      </c>
      <c r="G285" s="616">
        <v>1</v>
      </c>
      <c r="H285" s="619" t="s">
        <v>6900</v>
      </c>
      <c r="I285" s="619"/>
      <c r="J285" s="86"/>
      <c r="K285" s="104"/>
      <c r="L285" s="86"/>
      <c r="M285" s="178"/>
      <c r="N285" s="2"/>
      <c r="O285" s="86" t="s">
        <v>380</v>
      </c>
      <c r="P285" s="86" t="s">
        <v>380</v>
      </c>
      <c r="Q285" s="86" t="s">
        <v>380</v>
      </c>
      <c r="R285" s="86" t="s">
        <v>81</v>
      </c>
      <c r="S285" s="86"/>
      <c r="T285" s="9"/>
      <c r="U285" s="9"/>
      <c r="V285" s="9"/>
      <c r="W285" s="9"/>
      <c r="X285" s="9"/>
      <c r="Y285" s="9"/>
      <c r="Z285" s="9"/>
      <c r="AA285" s="9"/>
      <c r="AB285" s="9"/>
      <c r="AC285" s="9"/>
      <c r="AD285" s="9"/>
      <c r="AE285" s="9"/>
      <c r="AF285" s="9"/>
      <c r="AG285" s="9"/>
      <c r="AH285" s="9"/>
      <c r="AI285" s="9"/>
    </row>
    <row r="286" spans="1:35" ht="16.5" customHeight="1">
      <c r="A286" s="608" t="s">
        <v>6903</v>
      </c>
      <c r="B286" s="616" t="s">
        <v>3487</v>
      </c>
      <c r="C286" s="616" t="s">
        <v>3625</v>
      </c>
      <c r="D286" s="618" t="s">
        <v>6885</v>
      </c>
      <c r="E286" s="646" t="s">
        <v>6904</v>
      </c>
      <c r="F286" s="620" t="s">
        <v>3734</v>
      </c>
      <c r="G286" s="616">
        <v>1</v>
      </c>
      <c r="H286" s="619" t="s">
        <v>6908</v>
      </c>
      <c r="I286" s="619"/>
      <c r="J286" s="86"/>
      <c r="K286" s="104"/>
      <c r="L286" s="86"/>
      <c r="M286" s="178"/>
      <c r="N286" s="2"/>
      <c r="O286" s="86" t="s">
        <v>380</v>
      </c>
      <c r="P286" s="86" t="s">
        <v>380</v>
      </c>
      <c r="Q286" s="86" t="s">
        <v>380</v>
      </c>
      <c r="R286" s="86" t="s">
        <v>81</v>
      </c>
      <c r="S286" s="86"/>
      <c r="T286" s="9"/>
      <c r="U286" s="9"/>
      <c r="V286" s="9"/>
      <c r="W286" s="9"/>
      <c r="X286" s="9"/>
      <c r="Y286" s="9"/>
      <c r="Z286" s="9"/>
      <c r="AA286" s="9"/>
      <c r="AB286" s="9"/>
      <c r="AC286" s="9"/>
      <c r="AD286" s="9"/>
      <c r="AE286" s="9"/>
      <c r="AF286" s="9"/>
      <c r="AG286" s="9"/>
      <c r="AH286" s="9"/>
      <c r="AI286" s="9"/>
    </row>
    <row r="287" spans="1:35" ht="16.5" customHeight="1">
      <c r="A287" s="608" t="s">
        <v>6912</v>
      </c>
      <c r="B287" s="616" t="s">
        <v>3487</v>
      </c>
      <c r="C287" s="616" t="s">
        <v>3625</v>
      </c>
      <c r="D287" s="618" t="s">
        <v>6885</v>
      </c>
      <c r="E287" s="646" t="s">
        <v>6913</v>
      </c>
      <c r="F287" s="620" t="s">
        <v>3734</v>
      </c>
      <c r="G287" s="616">
        <v>1</v>
      </c>
      <c r="H287" s="619" t="s">
        <v>6914</v>
      </c>
      <c r="I287" s="619"/>
      <c r="J287" s="86"/>
      <c r="K287" s="104"/>
      <c r="L287" s="86"/>
      <c r="M287" s="178"/>
      <c r="N287" s="2"/>
      <c r="O287" s="86" t="s">
        <v>380</v>
      </c>
      <c r="P287" s="86" t="s">
        <v>380</v>
      </c>
      <c r="Q287" s="86" t="s">
        <v>380</v>
      </c>
      <c r="R287" s="86" t="s">
        <v>81</v>
      </c>
      <c r="S287" s="86"/>
      <c r="T287" s="9"/>
      <c r="U287" s="9"/>
      <c r="V287" s="9"/>
      <c r="W287" s="9"/>
      <c r="X287" s="9"/>
      <c r="Y287" s="9"/>
      <c r="Z287" s="9"/>
      <c r="AA287" s="9"/>
      <c r="AB287" s="9"/>
      <c r="AC287" s="9"/>
      <c r="AD287" s="9"/>
      <c r="AE287" s="9"/>
      <c r="AF287" s="9"/>
      <c r="AG287" s="9"/>
      <c r="AH287" s="9"/>
      <c r="AI287" s="9"/>
    </row>
    <row r="288" spans="1:35" ht="16.5" customHeight="1">
      <c r="A288" s="608" t="s">
        <v>6824</v>
      </c>
      <c r="B288" s="616" t="s">
        <v>3487</v>
      </c>
      <c r="C288" s="616" t="s">
        <v>3625</v>
      </c>
      <c r="D288" s="618" t="s">
        <v>6919</v>
      </c>
      <c r="E288" s="646" t="s">
        <v>6920</v>
      </c>
      <c r="F288" s="620" t="s">
        <v>3734</v>
      </c>
      <c r="G288" s="616">
        <v>1</v>
      </c>
      <c r="H288" s="619" t="s">
        <v>6922</v>
      </c>
      <c r="I288" s="619"/>
      <c r="J288" s="86"/>
      <c r="K288" s="104"/>
      <c r="L288" s="86"/>
      <c r="M288" s="178"/>
      <c r="N288" s="2"/>
      <c r="O288" s="86" t="s">
        <v>380</v>
      </c>
      <c r="P288" s="86" t="s">
        <v>380</v>
      </c>
      <c r="Q288" s="86" t="s">
        <v>6926</v>
      </c>
      <c r="R288" s="86" t="s">
        <v>81</v>
      </c>
      <c r="S288" s="86"/>
      <c r="T288" s="9"/>
      <c r="U288" s="9"/>
      <c r="V288" s="9"/>
      <c r="W288" s="9"/>
      <c r="X288" s="9"/>
      <c r="Y288" s="9"/>
      <c r="Z288" s="9"/>
      <c r="AA288" s="9"/>
      <c r="AB288" s="9"/>
      <c r="AC288" s="9"/>
      <c r="AD288" s="9"/>
      <c r="AE288" s="9"/>
      <c r="AF288" s="9"/>
      <c r="AG288" s="9"/>
      <c r="AH288" s="9"/>
      <c r="AI288" s="9"/>
    </row>
    <row r="289" spans="1:35" ht="16.5" customHeight="1">
      <c r="A289" s="608" t="s">
        <v>6927</v>
      </c>
      <c r="B289" s="616" t="s">
        <v>3487</v>
      </c>
      <c r="C289" s="616" t="s">
        <v>3625</v>
      </c>
      <c r="D289" s="618" t="s">
        <v>6919</v>
      </c>
      <c r="E289" s="646" t="s">
        <v>6929</v>
      </c>
      <c r="F289" s="620" t="s">
        <v>3734</v>
      </c>
      <c r="G289" s="616">
        <v>1</v>
      </c>
      <c r="H289" s="619" t="s">
        <v>6934</v>
      </c>
      <c r="I289" s="609"/>
      <c r="J289" s="86"/>
      <c r="K289" s="104"/>
      <c r="L289" s="86"/>
      <c r="M289" s="178"/>
      <c r="N289" s="2"/>
      <c r="O289" s="86" t="s">
        <v>380</v>
      </c>
      <c r="P289" s="86" t="s">
        <v>380</v>
      </c>
      <c r="Q289" s="86" t="s">
        <v>6936</v>
      </c>
      <c r="R289" s="86" t="s">
        <v>81</v>
      </c>
      <c r="S289" s="86"/>
      <c r="T289" s="9"/>
      <c r="U289" s="9"/>
      <c r="V289" s="9"/>
      <c r="W289" s="9"/>
      <c r="X289" s="9"/>
      <c r="Y289" s="9"/>
      <c r="Z289" s="9"/>
      <c r="AA289" s="9"/>
      <c r="AB289" s="9"/>
      <c r="AC289" s="9"/>
      <c r="AD289" s="9"/>
      <c r="AE289" s="9"/>
      <c r="AF289" s="9"/>
      <c r="AG289" s="9"/>
      <c r="AH289" s="9"/>
      <c r="AI289" s="9"/>
    </row>
    <row r="290" spans="1:35" ht="16.5" customHeight="1">
      <c r="A290" s="608" t="s">
        <v>6939</v>
      </c>
      <c r="B290" s="616" t="s">
        <v>3487</v>
      </c>
      <c r="C290" s="616" t="s">
        <v>3625</v>
      </c>
      <c r="D290" s="618" t="s">
        <v>6919</v>
      </c>
      <c r="E290" s="647" t="s">
        <v>6941</v>
      </c>
      <c r="F290" s="620" t="s">
        <v>3734</v>
      </c>
      <c r="G290" s="608">
        <v>1</v>
      </c>
      <c r="H290" s="609" t="s">
        <v>6942</v>
      </c>
      <c r="I290" s="609"/>
      <c r="J290" s="86"/>
      <c r="K290" s="104"/>
      <c r="L290" s="86"/>
      <c r="M290" s="178"/>
      <c r="N290" s="2"/>
      <c r="O290" s="86" t="s">
        <v>380</v>
      </c>
      <c r="P290" s="86" t="s">
        <v>380</v>
      </c>
      <c r="Q290" s="86" t="s">
        <v>6945</v>
      </c>
      <c r="R290" s="86" t="s">
        <v>81</v>
      </c>
      <c r="S290" s="86"/>
      <c r="T290" s="9"/>
      <c r="U290" s="9"/>
      <c r="V290" s="9"/>
      <c r="W290" s="9"/>
      <c r="X290" s="9"/>
      <c r="Y290" s="9"/>
      <c r="Z290" s="9"/>
      <c r="AA290" s="9"/>
      <c r="AB290" s="9"/>
      <c r="AC290" s="9"/>
      <c r="AD290" s="9"/>
      <c r="AE290" s="9"/>
      <c r="AF290" s="9"/>
      <c r="AG290" s="9"/>
      <c r="AH290" s="9"/>
      <c r="AI290" s="9"/>
    </row>
    <row r="291" spans="1:35" ht="16.5" customHeight="1">
      <c r="A291" s="608" t="s">
        <v>6946</v>
      </c>
      <c r="B291" s="616" t="s">
        <v>3487</v>
      </c>
      <c r="C291" s="616" t="s">
        <v>3625</v>
      </c>
      <c r="D291" s="618" t="s">
        <v>6947</v>
      </c>
      <c r="E291" s="646" t="s">
        <v>2818</v>
      </c>
      <c r="F291" s="620" t="s">
        <v>3734</v>
      </c>
      <c r="G291" s="616">
        <v>1</v>
      </c>
      <c r="H291" s="619" t="s">
        <v>6948</v>
      </c>
      <c r="I291" s="619"/>
      <c r="J291" s="86"/>
      <c r="K291" s="104"/>
      <c r="L291" s="86"/>
      <c r="M291" s="178"/>
      <c r="N291" s="264"/>
      <c r="O291" s="86" t="s">
        <v>380</v>
      </c>
      <c r="P291" s="86" t="s">
        <v>380</v>
      </c>
      <c r="Q291" s="86" t="s">
        <v>380</v>
      </c>
      <c r="R291" s="86" t="s">
        <v>81</v>
      </c>
      <c r="S291" s="86"/>
      <c r="T291" s="9"/>
      <c r="U291" s="9"/>
      <c r="V291" s="9"/>
      <c r="W291" s="9"/>
      <c r="X291" s="9"/>
      <c r="Y291" s="9"/>
      <c r="Z291" s="9"/>
      <c r="AA291" s="9"/>
      <c r="AB291" s="9"/>
      <c r="AC291" s="9"/>
      <c r="AD291" s="9"/>
      <c r="AE291" s="9"/>
      <c r="AF291" s="9"/>
      <c r="AG291" s="9"/>
      <c r="AH291" s="9"/>
      <c r="AI291" s="9"/>
    </row>
    <row r="292" spans="1:35" ht="16.5" customHeight="1">
      <c r="A292" s="608" t="s">
        <v>6953</v>
      </c>
      <c r="B292" s="616" t="s">
        <v>3487</v>
      </c>
      <c r="C292" s="616" t="s">
        <v>3625</v>
      </c>
      <c r="D292" s="618" t="s">
        <v>6947</v>
      </c>
      <c r="E292" s="646" t="s">
        <v>2820</v>
      </c>
      <c r="F292" s="620" t="s">
        <v>3734</v>
      </c>
      <c r="G292" s="616">
        <v>1</v>
      </c>
      <c r="H292" s="619" t="s">
        <v>6954</v>
      </c>
      <c r="I292" s="619"/>
      <c r="J292" s="86"/>
      <c r="K292" s="104"/>
      <c r="L292" s="86"/>
      <c r="M292" s="178"/>
      <c r="N292" s="264"/>
      <c r="O292" s="86" t="s">
        <v>380</v>
      </c>
      <c r="P292" s="86" t="s">
        <v>380</v>
      </c>
      <c r="Q292" s="86" t="s">
        <v>380</v>
      </c>
      <c r="R292" s="86" t="s">
        <v>81</v>
      </c>
      <c r="S292" s="86"/>
      <c r="T292" s="9"/>
      <c r="U292" s="9"/>
      <c r="V292" s="9"/>
      <c r="W292" s="9"/>
      <c r="X292" s="9"/>
      <c r="Y292" s="9"/>
      <c r="Z292" s="9"/>
      <c r="AA292" s="9"/>
      <c r="AB292" s="9"/>
      <c r="AC292" s="9"/>
      <c r="AD292" s="9"/>
      <c r="AE292" s="9"/>
      <c r="AF292" s="9"/>
      <c r="AG292" s="9"/>
      <c r="AH292" s="9"/>
      <c r="AI292" s="9"/>
    </row>
    <row r="293" spans="1:35" ht="16.5" customHeight="1">
      <c r="A293" s="608" t="s">
        <v>6962</v>
      </c>
      <c r="B293" s="616" t="s">
        <v>3487</v>
      </c>
      <c r="C293" s="616" t="s">
        <v>3625</v>
      </c>
      <c r="D293" s="618" t="s">
        <v>6947</v>
      </c>
      <c r="E293" s="646" t="s">
        <v>2822</v>
      </c>
      <c r="F293" s="620" t="s">
        <v>3734</v>
      </c>
      <c r="G293" s="616">
        <v>1</v>
      </c>
      <c r="H293" s="619" t="s">
        <v>6969</v>
      </c>
      <c r="I293" s="619"/>
      <c r="J293" s="86"/>
      <c r="K293" s="104"/>
      <c r="L293" s="86"/>
      <c r="M293" s="178"/>
      <c r="N293" s="264"/>
      <c r="O293" s="86" t="s">
        <v>380</v>
      </c>
      <c r="P293" s="86" t="s">
        <v>380</v>
      </c>
      <c r="Q293" s="86" t="s">
        <v>380</v>
      </c>
      <c r="R293" s="86" t="s">
        <v>81</v>
      </c>
      <c r="S293" s="86"/>
      <c r="T293" s="9"/>
      <c r="U293" s="9"/>
      <c r="V293" s="9"/>
      <c r="W293" s="9"/>
      <c r="X293" s="9"/>
      <c r="Y293" s="9"/>
      <c r="Z293" s="9"/>
      <c r="AA293" s="9"/>
      <c r="AB293" s="9"/>
      <c r="AC293" s="9"/>
      <c r="AD293" s="9"/>
      <c r="AE293" s="9"/>
      <c r="AF293" s="9"/>
      <c r="AG293" s="9"/>
      <c r="AH293" s="9"/>
      <c r="AI293" s="9"/>
    </row>
    <row r="294" spans="1:35" ht="16.5" customHeight="1">
      <c r="A294" s="608" t="s">
        <v>6971</v>
      </c>
      <c r="B294" s="616" t="s">
        <v>3487</v>
      </c>
      <c r="C294" s="616" t="s">
        <v>3625</v>
      </c>
      <c r="D294" s="618" t="s">
        <v>6947</v>
      </c>
      <c r="E294" s="646" t="s">
        <v>2824</v>
      </c>
      <c r="F294" s="620" t="s">
        <v>3734</v>
      </c>
      <c r="G294" s="616">
        <v>1</v>
      </c>
      <c r="H294" s="619" t="s">
        <v>6975</v>
      </c>
      <c r="I294" s="619"/>
      <c r="J294" s="86"/>
      <c r="K294" s="104"/>
      <c r="L294" s="86"/>
      <c r="M294" s="178"/>
      <c r="N294" s="264"/>
      <c r="O294" s="86" t="s">
        <v>380</v>
      </c>
      <c r="P294" s="86" t="s">
        <v>380</v>
      </c>
      <c r="Q294" s="86" t="s">
        <v>380</v>
      </c>
      <c r="R294" s="86" t="s">
        <v>81</v>
      </c>
      <c r="S294" s="86"/>
      <c r="T294" s="9"/>
      <c r="U294" s="9"/>
      <c r="V294" s="9"/>
      <c r="W294" s="9"/>
      <c r="X294" s="9"/>
      <c r="Y294" s="9"/>
      <c r="Z294" s="9"/>
      <c r="AA294" s="9"/>
      <c r="AB294" s="9"/>
      <c r="AC294" s="9"/>
      <c r="AD294" s="9"/>
      <c r="AE294" s="9"/>
      <c r="AF294" s="9"/>
      <c r="AG294" s="9"/>
      <c r="AH294" s="9"/>
      <c r="AI294" s="9"/>
    </row>
    <row r="295" spans="1:35" ht="16.5" customHeight="1">
      <c r="A295" s="608" t="s">
        <v>6983</v>
      </c>
      <c r="B295" s="616" t="s">
        <v>3487</v>
      </c>
      <c r="C295" s="616" t="s">
        <v>3625</v>
      </c>
      <c r="D295" s="618" t="s">
        <v>6947</v>
      </c>
      <c r="E295" s="646" t="s">
        <v>6984</v>
      </c>
      <c r="F295" s="620" t="s">
        <v>3734</v>
      </c>
      <c r="G295" s="616">
        <v>1</v>
      </c>
      <c r="H295" s="619" t="s">
        <v>6986</v>
      </c>
      <c r="I295" s="619"/>
      <c r="J295" s="86"/>
      <c r="K295" s="104"/>
      <c r="L295" s="86"/>
      <c r="M295" s="178"/>
      <c r="N295" s="2"/>
      <c r="O295" s="86" t="s">
        <v>380</v>
      </c>
      <c r="P295" s="86" t="s">
        <v>380</v>
      </c>
      <c r="Q295" s="86" t="s">
        <v>6988</v>
      </c>
      <c r="R295" s="86" t="s">
        <v>81</v>
      </c>
      <c r="S295" s="86"/>
      <c r="T295" s="9"/>
      <c r="U295" s="9"/>
      <c r="V295" s="9"/>
      <c r="W295" s="9"/>
      <c r="X295" s="9"/>
      <c r="Y295" s="9"/>
      <c r="Z295" s="9"/>
      <c r="AA295" s="9"/>
      <c r="AB295" s="9"/>
      <c r="AC295" s="9"/>
      <c r="AD295" s="9"/>
      <c r="AE295" s="9"/>
      <c r="AF295" s="9"/>
      <c r="AG295" s="9"/>
      <c r="AH295" s="9"/>
      <c r="AI295" s="9"/>
    </row>
    <row r="296" spans="1:35" ht="16.5" customHeight="1">
      <c r="A296" s="608" t="s">
        <v>6992</v>
      </c>
      <c r="B296" s="616" t="s">
        <v>3487</v>
      </c>
      <c r="C296" s="616" t="s">
        <v>3625</v>
      </c>
      <c r="D296" s="618" t="s">
        <v>6947</v>
      </c>
      <c r="E296" s="646" t="s">
        <v>2156</v>
      </c>
      <c r="F296" s="620" t="s">
        <v>3734</v>
      </c>
      <c r="G296" s="616">
        <v>1</v>
      </c>
      <c r="H296" s="619" t="s">
        <v>6994</v>
      </c>
      <c r="I296" s="619"/>
      <c r="J296" s="86"/>
      <c r="K296" s="104"/>
      <c r="L296" s="86"/>
      <c r="M296" s="178"/>
      <c r="N296" s="2"/>
      <c r="O296" s="86" t="s">
        <v>380</v>
      </c>
      <c r="P296" s="86" t="s">
        <v>380</v>
      </c>
      <c r="Q296" s="86" t="s">
        <v>6999</v>
      </c>
      <c r="R296" s="86" t="s">
        <v>81</v>
      </c>
      <c r="S296" s="86"/>
      <c r="T296" s="9"/>
      <c r="U296" s="9"/>
      <c r="V296" s="9"/>
      <c r="W296" s="9"/>
      <c r="X296" s="9"/>
      <c r="Y296" s="9"/>
      <c r="Z296" s="9"/>
      <c r="AA296" s="9"/>
      <c r="AB296" s="9"/>
      <c r="AC296" s="9"/>
      <c r="AD296" s="9"/>
      <c r="AE296" s="9"/>
      <c r="AF296" s="9"/>
      <c r="AG296" s="9"/>
      <c r="AH296" s="9"/>
      <c r="AI296" s="9"/>
    </row>
    <row r="297" spans="1:35" ht="121.5" customHeight="1">
      <c r="A297" s="608" t="s">
        <v>6617</v>
      </c>
      <c r="B297" s="616" t="s">
        <v>3487</v>
      </c>
      <c r="C297" s="616" t="s">
        <v>3625</v>
      </c>
      <c r="D297" s="618" t="s">
        <v>7001</v>
      </c>
      <c r="E297" s="619" t="s">
        <v>2165</v>
      </c>
      <c r="F297" s="618" t="s">
        <v>3734</v>
      </c>
      <c r="G297" s="616">
        <v>1</v>
      </c>
      <c r="H297" s="609" t="s">
        <v>7003</v>
      </c>
      <c r="I297" s="619"/>
      <c r="J297" s="86"/>
      <c r="K297" s="104"/>
      <c r="L297" s="86"/>
      <c r="M297" s="178"/>
      <c r="N297" s="265"/>
      <c r="O297" s="86" t="s">
        <v>380</v>
      </c>
      <c r="P297" s="86" t="s">
        <v>380</v>
      </c>
      <c r="Q297" s="86" t="s">
        <v>380</v>
      </c>
      <c r="R297" s="86" t="s">
        <v>81</v>
      </c>
      <c r="S297" s="86"/>
      <c r="T297" s="9"/>
      <c r="U297" s="9"/>
      <c r="V297" s="9"/>
      <c r="W297" s="9"/>
      <c r="X297" s="9"/>
      <c r="Y297" s="9"/>
      <c r="Z297" s="9"/>
      <c r="AA297" s="9"/>
      <c r="AB297" s="9"/>
      <c r="AC297" s="9"/>
      <c r="AD297" s="9"/>
      <c r="AE297" s="9"/>
      <c r="AF297" s="9"/>
      <c r="AG297" s="9"/>
      <c r="AH297" s="9"/>
      <c r="AI297" s="9"/>
    </row>
    <row r="298" spans="1:35" ht="16.5" customHeight="1">
      <c r="A298" s="608" t="s">
        <v>7006</v>
      </c>
      <c r="B298" s="616" t="s">
        <v>3487</v>
      </c>
      <c r="C298" s="616" t="s">
        <v>3625</v>
      </c>
      <c r="D298" s="618" t="s">
        <v>7001</v>
      </c>
      <c r="E298" s="646" t="s">
        <v>7008</v>
      </c>
      <c r="F298" s="620" t="s">
        <v>3734</v>
      </c>
      <c r="G298" s="616">
        <v>1</v>
      </c>
      <c r="H298" s="619" t="s">
        <v>7011</v>
      </c>
      <c r="I298" s="619"/>
      <c r="J298" s="86"/>
      <c r="K298" s="104"/>
      <c r="L298" s="86"/>
      <c r="M298" s="178"/>
      <c r="N298" s="4"/>
      <c r="O298" s="86" t="s">
        <v>380</v>
      </c>
      <c r="P298" s="86" t="s">
        <v>380</v>
      </c>
      <c r="Q298" s="86" t="s">
        <v>7015</v>
      </c>
      <c r="R298" s="86" t="s">
        <v>81</v>
      </c>
      <c r="S298" s="86"/>
      <c r="T298" s="9"/>
      <c r="U298" s="9"/>
      <c r="V298" s="9"/>
      <c r="W298" s="9"/>
      <c r="X298" s="9"/>
      <c r="Y298" s="9"/>
      <c r="Z298" s="9"/>
      <c r="AA298" s="9"/>
      <c r="AB298" s="9"/>
      <c r="AC298" s="9"/>
      <c r="AD298" s="9"/>
      <c r="AE298" s="9"/>
      <c r="AF298" s="9"/>
      <c r="AG298" s="9"/>
      <c r="AH298" s="9"/>
      <c r="AI298" s="9"/>
    </row>
    <row r="299" spans="1:35" ht="16.5" customHeight="1">
      <c r="A299" s="608" t="s">
        <v>7016</v>
      </c>
      <c r="B299" s="616" t="s">
        <v>3487</v>
      </c>
      <c r="C299" s="616" t="s">
        <v>3625</v>
      </c>
      <c r="D299" s="618" t="s">
        <v>7001</v>
      </c>
      <c r="E299" s="646" t="s">
        <v>7019</v>
      </c>
      <c r="F299" s="620" t="s">
        <v>3734</v>
      </c>
      <c r="G299" s="616">
        <v>1</v>
      </c>
      <c r="H299" s="619" t="s">
        <v>7020</v>
      </c>
      <c r="I299" s="619"/>
      <c r="J299" s="86"/>
      <c r="K299" s="104"/>
      <c r="L299" s="86"/>
      <c r="M299" s="178"/>
      <c r="N299" s="4"/>
      <c r="O299" s="86" t="s">
        <v>380</v>
      </c>
      <c r="P299" s="86" t="s">
        <v>380</v>
      </c>
      <c r="Q299" s="86" t="s">
        <v>7015</v>
      </c>
      <c r="R299" s="86" t="s">
        <v>81</v>
      </c>
      <c r="S299" s="86"/>
      <c r="T299" s="9"/>
      <c r="U299" s="9"/>
      <c r="V299" s="9"/>
      <c r="W299" s="9"/>
      <c r="X299" s="9"/>
      <c r="Y299" s="9"/>
      <c r="Z299" s="9"/>
      <c r="AA299" s="9"/>
      <c r="AB299" s="9"/>
      <c r="AC299" s="9"/>
      <c r="AD299" s="9"/>
      <c r="AE299" s="9"/>
      <c r="AF299" s="9"/>
      <c r="AG299" s="9"/>
      <c r="AH299" s="9"/>
      <c r="AI299" s="9"/>
    </row>
    <row r="300" spans="1:35" ht="16.5" customHeight="1">
      <c r="A300" s="608" t="s">
        <v>7025</v>
      </c>
      <c r="B300" s="616" t="s">
        <v>3487</v>
      </c>
      <c r="C300" s="616" t="s">
        <v>3625</v>
      </c>
      <c r="D300" s="618" t="s">
        <v>7001</v>
      </c>
      <c r="E300" s="646" t="s">
        <v>7026</v>
      </c>
      <c r="F300" s="620" t="s">
        <v>3734</v>
      </c>
      <c r="G300" s="616">
        <v>1</v>
      </c>
      <c r="H300" s="619" t="s">
        <v>7027</v>
      </c>
      <c r="I300" s="619"/>
      <c r="J300" s="86"/>
      <c r="K300" s="104"/>
      <c r="L300" s="86"/>
      <c r="M300" s="178"/>
      <c r="N300" s="4"/>
      <c r="O300" s="86" t="s">
        <v>380</v>
      </c>
      <c r="P300" s="86" t="s">
        <v>380</v>
      </c>
      <c r="Q300" s="86" t="s">
        <v>7031</v>
      </c>
      <c r="R300" s="86" t="s">
        <v>81</v>
      </c>
      <c r="S300" s="86"/>
      <c r="T300" s="9"/>
      <c r="U300" s="9"/>
      <c r="V300" s="9"/>
      <c r="W300" s="9"/>
      <c r="X300" s="9"/>
      <c r="Y300" s="9"/>
      <c r="Z300" s="9"/>
      <c r="AA300" s="9"/>
      <c r="AB300" s="9"/>
      <c r="AC300" s="9"/>
      <c r="AD300" s="9"/>
      <c r="AE300" s="9"/>
      <c r="AF300" s="9"/>
      <c r="AG300" s="9"/>
      <c r="AH300" s="9"/>
      <c r="AI300" s="9"/>
    </row>
    <row r="301" spans="1:35" ht="69" customHeight="1">
      <c r="A301" s="730" t="s">
        <v>7034</v>
      </c>
      <c r="B301" s="761" t="s">
        <v>3487</v>
      </c>
      <c r="C301" s="761" t="s">
        <v>3625</v>
      </c>
      <c r="D301" s="762" t="s">
        <v>7001</v>
      </c>
      <c r="E301" s="762" t="s">
        <v>2827</v>
      </c>
      <c r="F301" s="762" t="s">
        <v>3734</v>
      </c>
      <c r="G301" s="616">
        <v>1</v>
      </c>
      <c r="H301" s="619" t="s">
        <v>7041</v>
      </c>
      <c r="I301" s="619"/>
      <c r="J301" s="86"/>
      <c r="K301" s="104"/>
      <c r="L301" s="734"/>
      <c r="M301" s="178"/>
      <c r="N301" s="4"/>
      <c r="O301" s="86" t="s">
        <v>380</v>
      </c>
      <c r="P301" s="86" t="s">
        <v>380</v>
      </c>
      <c r="Q301" s="86" t="s">
        <v>380</v>
      </c>
      <c r="R301" s="86" t="s">
        <v>81</v>
      </c>
      <c r="S301" s="86"/>
      <c r="T301" s="9"/>
      <c r="U301" s="9"/>
      <c r="V301" s="9"/>
      <c r="W301" s="9"/>
      <c r="X301" s="9"/>
      <c r="Y301" s="9"/>
      <c r="Z301" s="9"/>
      <c r="AA301" s="9"/>
      <c r="AB301" s="9"/>
      <c r="AC301" s="9"/>
      <c r="AD301" s="9"/>
      <c r="AE301" s="9"/>
      <c r="AF301" s="9"/>
      <c r="AG301" s="9"/>
      <c r="AH301" s="9"/>
      <c r="AI301" s="9"/>
    </row>
    <row r="302" spans="1:35" ht="51" customHeight="1">
      <c r="A302" s="732"/>
      <c r="B302" s="732"/>
      <c r="C302" s="732"/>
      <c r="D302" s="732"/>
      <c r="E302" s="732"/>
      <c r="F302" s="732"/>
      <c r="G302" s="616">
        <v>2</v>
      </c>
      <c r="H302" s="619" t="s">
        <v>7044</v>
      </c>
      <c r="I302" s="619"/>
      <c r="J302" s="86"/>
      <c r="K302" s="104"/>
      <c r="L302" s="666"/>
      <c r="M302" s="178"/>
      <c r="N302" s="4"/>
      <c r="O302" s="86" t="s">
        <v>380</v>
      </c>
      <c r="P302" s="86" t="s">
        <v>380</v>
      </c>
      <c r="Q302" s="86" t="s">
        <v>380</v>
      </c>
      <c r="R302" s="86" t="s">
        <v>81</v>
      </c>
      <c r="S302" s="86"/>
      <c r="T302" s="9"/>
      <c r="U302" s="9"/>
      <c r="V302" s="9"/>
      <c r="W302" s="9"/>
      <c r="X302" s="9"/>
      <c r="Y302" s="9"/>
      <c r="Z302" s="9"/>
      <c r="AA302" s="9"/>
      <c r="AB302" s="9"/>
      <c r="AC302" s="9"/>
      <c r="AD302" s="9"/>
      <c r="AE302" s="9"/>
      <c r="AF302" s="9"/>
      <c r="AG302" s="9"/>
      <c r="AH302" s="9"/>
      <c r="AI302" s="9"/>
    </row>
    <row r="303" spans="1:35" ht="16.5" customHeight="1">
      <c r="A303" s="730" t="s">
        <v>7051</v>
      </c>
      <c r="B303" s="761" t="s">
        <v>3487</v>
      </c>
      <c r="C303" s="761" t="s">
        <v>3625</v>
      </c>
      <c r="D303" s="762" t="s">
        <v>7001</v>
      </c>
      <c r="E303" s="762" t="s">
        <v>2829</v>
      </c>
      <c r="F303" s="762" t="s">
        <v>7057</v>
      </c>
      <c r="G303" s="616">
        <v>1</v>
      </c>
      <c r="H303" s="619" t="s">
        <v>7058</v>
      </c>
      <c r="I303" s="619"/>
      <c r="J303" s="86"/>
      <c r="K303" s="104"/>
      <c r="L303" s="734"/>
      <c r="M303" s="178"/>
      <c r="N303" s="4"/>
      <c r="O303" s="86" t="s">
        <v>380</v>
      </c>
      <c r="P303" s="86" t="s">
        <v>380</v>
      </c>
      <c r="Q303" s="86" t="s">
        <v>380</v>
      </c>
      <c r="R303" s="86" t="s">
        <v>81</v>
      </c>
      <c r="S303" s="86"/>
      <c r="T303" s="9"/>
      <c r="U303" s="9"/>
      <c r="V303" s="9"/>
      <c r="W303" s="9"/>
      <c r="X303" s="9"/>
      <c r="Y303" s="9"/>
      <c r="Z303" s="9"/>
      <c r="AA303" s="9"/>
      <c r="AB303" s="9"/>
      <c r="AC303" s="9"/>
      <c r="AD303" s="9"/>
      <c r="AE303" s="9"/>
      <c r="AF303" s="9"/>
      <c r="AG303" s="9"/>
      <c r="AH303" s="9"/>
      <c r="AI303" s="9"/>
    </row>
    <row r="304" spans="1:35" ht="64.5" customHeight="1">
      <c r="A304" s="732"/>
      <c r="B304" s="732"/>
      <c r="C304" s="732"/>
      <c r="D304" s="732"/>
      <c r="E304" s="732"/>
      <c r="F304" s="732"/>
      <c r="G304" s="616">
        <v>2</v>
      </c>
      <c r="H304" s="619" t="s">
        <v>7065</v>
      </c>
      <c r="I304" s="619"/>
      <c r="J304" s="86"/>
      <c r="K304" s="104"/>
      <c r="L304" s="666"/>
      <c r="M304" s="178"/>
      <c r="N304" s="4"/>
      <c r="O304" s="86" t="s">
        <v>380</v>
      </c>
      <c r="P304" s="86" t="s">
        <v>380</v>
      </c>
      <c r="Q304" s="86" t="s">
        <v>380</v>
      </c>
      <c r="R304" s="86" t="s">
        <v>81</v>
      </c>
      <c r="S304" s="86"/>
      <c r="T304" s="9"/>
      <c r="U304" s="9"/>
      <c r="V304" s="9"/>
      <c r="W304" s="9"/>
      <c r="X304" s="9"/>
      <c r="Y304" s="9"/>
      <c r="Z304" s="9"/>
      <c r="AA304" s="9"/>
      <c r="AB304" s="9"/>
      <c r="AC304" s="9"/>
      <c r="AD304" s="9"/>
      <c r="AE304" s="9"/>
      <c r="AF304" s="9"/>
      <c r="AG304" s="9"/>
      <c r="AH304" s="9"/>
      <c r="AI304" s="9"/>
    </row>
    <row r="305" spans="1:35" ht="16.5" customHeight="1">
      <c r="A305" s="608" t="s">
        <v>7073</v>
      </c>
      <c r="B305" s="616" t="s">
        <v>3487</v>
      </c>
      <c r="C305" s="616" t="s">
        <v>3625</v>
      </c>
      <c r="D305" s="618" t="s">
        <v>7074</v>
      </c>
      <c r="E305" s="646" t="s">
        <v>2832</v>
      </c>
      <c r="F305" s="620" t="s">
        <v>3734</v>
      </c>
      <c r="G305" s="616">
        <v>1</v>
      </c>
      <c r="H305" s="619" t="s">
        <v>7080</v>
      </c>
      <c r="I305" s="619"/>
      <c r="J305" s="86"/>
      <c r="K305" s="104"/>
      <c r="L305" s="86"/>
      <c r="M305" s="178"/>
      <c r="N305" s="4"/>
      <c r="O305" s="86" t="s">
        <v>380</v>
      </c>
      <c r="P305" s="86" t="s">
        <v>380</v>
      </c>
      <c r="Q305" s="86" t="s">
        <v>380</v>
      </c>
      <c r="R305" s="86" t="s">
        <v>81</v>
      </c>
      <c r="S305" s="86"/>
      <c r="T305" s="9"/>
      <c r="U305" s="9"/>
      <c r="V305" s="9"/>
      <c r="W305" s="9"/>
      <c r="X305" s="9"/>
      <c r="Y305" s="9"/>
      <c r="Z305" s="9"/>
      <c r="AA305" s="9"/>
      <c r="AB305" s="9"/>
      <c r="AC305" s="9"/>
      <c r="AD305" s="9"/>
      <c r="AE305" s="9"/>
      <c r="AF305" s="9"/>
      <c r="AG305" s="9"/>
      <c r="AH305" s="9"/>
      <c r="AI305" s="9"/>
    </row>
    <row r="306" spans="1:35" ht="16.5" customHeight="1">
      <c r="A306" s="608" t="s">
        <v>7081</v>
      </c>
      <c r="B306" s="616" t="s">
        <v>3487</v>
      </c>
      <c r="C306" s="616" t="s">
        <v>3625</v>
      </c>
      <c r="D306" s="618" t="s">
        <v>7074</v>
      </c>
      <c r="E306" s="646" t="s">
        <v>2834</v>
      </c>
      <c r="F306" s="620" t="s">
        <v>3734</v>
      </c>
      <c r="G306" s="616">
        <v>1</v>
      </c>
      <c r="H306" s="619" t="s">
        <v>7085</v>
      </c>
      <c r="I306" s="619"/>
      <c r="J306" s="86"/>
      <c r="K306" s="104"/>
      <c r="L306" s="86"/>
      <c r="M306" s="178"/>
      <c r="N306" s="4"/>
      <c r="O306" s="86" t="s">
        <v>380</v>
      </c>
      <c r="P306" s="86" t="s">
        <v>380</v>
      </c>
      <c r="Q306" s="86" t="s">
        <v>380</v>
      </c>
      <c r="R306" s="86" t="s">
        <v>81</v>
      </c>
      <c r="S306" s="86"/>
      <c r="T306" s="9"/>
      <c r="U306" s="9"/>
      <c r="V306" s="9"/>
      <c r="W306" s="9"/>
      <c r="X306" s="9"/>
      <c r="Y306" s="9"/>
      <c r="Z306" s="9"/>
      <c r="AA306" s="9"/>
      <c r="AB306" s="9"/>
      <c r="AC306" s="9"/>
      <c r="AD306" s="9"/>
      <c r="AE306" s="9"/>
      <c r="AF306" s="9"/>
      <c r="AG306" s="9"/>
      <c r="AH306" s="9"/>
      <c r="AI306" s="9"/>
    </row>
    <row r="307" spans="1:35" ht="16.5" customHeight="1">
      <c r="A307" s="608" t="s">
        <v>7092</v>
      </c>
      <c r="B307" s="616" t="s">
        <v>3487</v>
      </c>
      <c r="C307" s="616" t="s">
        <v>3625</v>
      </c>
      <c r="D307" s="618" t="s">
        <v>7074</v>
      </c>
      <c r="E307" s="646" t="s">
        <v>2836</v>
      </c>
      <c r="F307" s="620" t="s">
        <v>3734</v>
      </c>
      <c r="G307" s="616">
        <v>1</v>
      </c>
      <c r="H307" s="619" t="s">
        <v>7095</v>
      </c>
      <c r="I307" s="619"/>
      <c r="J307" s="86"/>
      <c r="K307" s="104"/>
      <c r="L307" s="86"/>
      <c r="M307" s="178"/>
      <c r="N307" s="4"/>
      <c r="O307" s="86" t="s">
        <v>380</v>
      </c>
      <c r="P307" s="86" t="s">
        <v>380</v>
      </c>
      <c r="Q307" s="86" t="s">
        <v>380</v>
      </c>
      <c r="R307" s="86" t="s">
        <v>81</v>
      </c>
      <c r="S307" s="86"/>
      <c r="T307" s="9"/>
      <c r="U307" s="9"/>
      <c r="V307" s="9"/>
      <c r="W307" s="9"/>
      <c r="X307" s="9"/>
      <c r="Y307" s="9"/>
      <c r="Z307" s="9"/>
      <c r="AA307" s="9"/>
      <c r="AB307" s="9"/>
      <c r="AC307" s="9"/>
      <c r="AD307" s="9"/>
      <c r="AE307" s="9"/>
      <c r="AF307" s="9"/>
      <c r="AG307" s="9"/>
      <c r="AH307" s="9"/>
      <c r="AI307" s="9"/>
    </row>
    <row r="308" spans="1:35" ht="16.5" customHeight="1">
      <c r="A308" s="608" t="s">
        <v>7101</v>
      </c>
      <c r="B308" s="616" t="s">
        <v>3487</v>
      </c>
      <c r="C308" s="616" t="s">
        <v>3625</v>
      </c>
      <c r="D308" s="618" t="s">
        <v>7074</v>
      </c>
      <c r="E308" s="646" t="s">
        <v>2838</v>
      </c>
      <c r="F308" s="620" t="s">
        <v>3734</v>
      </c>
      <c r="G308" s="616">
        <v>1</v>
      </c>
      <c r="H308" s="619" t="s">
        <v>7102</v>
      </c>
      <c r="I308" s="619"/>
      <c r="J308" s="86"/>
      <c r="K308" s="104"/>
      <c r="L308" s="86"/>
      <c r="M308" s="178"/>
      <c r="N308" s="4"/>
      <c r="O308" s="86" t="s">
        <v>380</v>
      </c>
      <c r="P308" s="86" t="s">
        <v>380</v>
      </c>
      <c r="Q308" s="86" t="s">
        <v>380</v>
      </c>
      <c r="R308" s="86" t="s">
        <v>81</v>
      </c>
      <c r="S308" s="86"/>
      <c r="T308" s="9"/>
      <c r="U308" s="9"/>
      <c r="V308" s="9"/>
      <c r="W308" s="9"/>
      <c r="X308" s="9"/>
      <c r="Y308" s="9"/>
      <c r="Z308" s="9"/>
      <c r="AA308" s="9"/>
      <c r="AB308" s="9"/>
      <c r="AC308" s="9"/>
      <c r="AD308" s="9"/>
      <c r="AE308" s="9"/>
      <c r="AF308" s="9"/>
      <c r="AG308" s="9"/>
      <c r="AH308" s="9"/>
      <c r="AI308" s="9"/>
    </row>
    <row r="309" spans="1:35" ht="16.5" customHeight="1">
      <c r="A309" s="608" t="s">
        <v>7108</v>
      </c>
      <c r="B309" s="616" t="s">
        <v>3487</v>
      </c>
      <c r="C309" s="616" t="s">
        <v>3625</v>
      </c>
      <c r="D309" s="618" t="s">
        <v>7074</v>
      </c>
      <c r="E309" s="646" t="s">
        <v>2840</v>
      </c>
      <c r="F309" s="620" t="s">
        <v>3734</v>
      </c>
      <c r="G309" s="616">
        <v>1</v>
      </c>
      <c r="H309" s="619" t="s">
        <v>7113</v>
      </c>
      <c r="I309" s="619"/>
      <c r="J309" s="86"/>
      <c r="K309" s="104"/>
      <c r="L309" s="86"/>
      <c r="M309" s="178"/>
      <c r="N309" s="4"/>
      <c r="O309" s="86" t="s">
        <v>380</v>
      </c>
      <c r="P309" s="86" t="s">
        <v>380</v>
      </c>
      <c r="Q309" s="86" t="s">
        <v>380</v>
      </c>
      <c r="R309" s="86" t="s">
        <v>81</v>
      </c>
      <c r="S309" s="86"/>
      <c r="T309" s="9"/>
      <c r="U309" s="9"/>
      <c r="V309" s="9"/>
      <c r="W309" s="9"/>
      <c r="X309" s="9"/>
      <c r="Y309" s="9"/>
      <c r="Z309" s="9"/>
      <c r="AA309" s="9"/>
      <c r="AB309" s="9"/>
      <c r="AC309" s="9"/>
      <c r="AD309" s="9"/>
      <c r="AE309" s="9"/>
      <c r="AF309" s="9"/>
      <c r="AG309" s="9"/>
      <c r="AH309" s="9"/>
      <c r="AI309" s="9"/>
    </row>
    <row r="310" spans="1:35" ht="16.5" customHeight="1">
      <c r="A310" s="608" t="s">
        <v>7119</v>
      </c>
      <c r="B310" s="616" t="s">
        <v>3487</v>
      </c>
      <c r="C310" s="616" t="s">
        <v>3625</v>
      </c>
      <c r="D310" s="618" t="s">
        <v>7074</v>
      </c>
      <c r="E310" s="646" t="s">
        <v>2842</v>
      </c>
      <c r="F310" s="620" t="s">
        <v>3734</v>
      </c>
      <c r="G310" s="616">
        <v>1</v>
      </c>
      <c r="H310" s="619" t="s">
        <v>7121</v>
      </c>
      <c r="I310" s="619"/>
      <c r="J310" s="86"/>
      <c r="K310" s="104"/>
      <c r="L310" s="86"/>
      <c r="M310" s="178"/>
      <c r="N310" s="4"/>
      <c r="O310" s="86" t="s">
        <v>380</v>
      </c>
      <c r="P310" s="86" t="s">
        <v>380</v>
      </c>
      <c r="Q310" s="86" t="s">
        <v>380</v>
      </c>
      <c r="R310" s="86" t="s">
        <v>81</v>
      </c>
      <c r="S310" s="86"/>
      <c r="T310" s="9"/>
      <c r="U310" s="9"/>
      <c r="V310" s="9"/>
      <c r="W310" s="9"/>
      <c r="X310" s="9"/>
      <c r="Y310" s="9"/>
      <c r="Z310" s="9"/>
      <c r="AA310" s="9"/>
      <c r="AB310" s="9"/>
      <c r="AC310" s="9"/>
      <c r="AD310" s="9"/>
      <c r="AE310" s="9"/>
      <c r="AF310" s="9"/>
      <c r="AG310" s="9"/>
      <c r="AH310" s="9"/>
      <c r="AI310" s="9"/>
    </row>
    <row r="311" spans="1:35" ht="16.5" customHeight="1">
      <c r="A311" s="608" t="s">
        <v>7127</v>
      </c>
      <c r="B311" s="616" t="s">
        <v>3487</v>
      </c>
      <c r="C311" s="616" t="s">
        <v>3625</v>
      </c>
      <c r="D311" s="618" t="s">
        <v>7128</v>
      </c>
      <c r="E311" s="646" t="s">
        <v>2846</v>
      </c>
      <c r="F311" s="620" t="s">
        <v>3734</v>
      </c>
      <c r="G311" s="616">
        <v>1</v>
      </c>
      <c r="H311" s="619" t="s">
        <v>7132</v>
      </c>
      <c r="I311" s="619"/>
      <c r="J311" s="86"/>
      <c r="K311" s="104"/>
      <c r="L311" s="86"/>
      <c r="M311" s="178"/>
      <c r="N311" s="4"/>
      <c r="O311" s="86" t="s">
        <v>380</v>
      </c>
      <c r="P311" s="86" t="s">
        <v>380</v>
      </c>
      <c r="Q311" s="86" t="s">
        <v>380</v>
      </c>
      <c r="R311" s="86" t="s">
        <v>81</v>
      </c>
      <c r="S311" s="86"/>
      <c r="T311" s="9"/>
      <c r="U311" s="9"/>
      <c r="V311" s="9"/>
      <c r="W311" s="9"/>
      <c r="X311" s="9"/>
      <c r="Y311" s="9"/>
      <c r="Z311" s="9"/>
      <c r="AA311" s="9"/>
      <c r="AB311" s="9"/>
      <c r="AC311" s="9"/>
      <c r="AD311" s="9"/>
      <c r="AE311" s="9"/>
      <c r="AF311" s="9"/>
      <c r="AG311" s="9"/>
      <c r="AH311" s="9"/>
      <c r="AI311" s="9"/>
    </row>
    <row r="312" spans="1:35" ht="16.5" customHeight="1">
      <c r="A312" s="608" t="s">
        <v>7140</v>
      </c>
      <c r="B312" s="616" t="s">
        <v>3487</v>
      </c>
      <c r="C312" s="616" t="s">
        <v>3625</v>
      </c>
      <c r="D312" s="618" t="s">
        <v>7128</v>
      </c>
      <c r="E312" s="646" t="s">
        <v>2850</v>
      </c>
      <c r="F312" s="620" t="s">
        <v>3734</v>
      </c>
      <c r="G312" s="616">
        <v>1</v>
      </c>
      <c r="H312" s="619" t="s">
        <v>7144</v>
      </c>
      <c r="I312" s="619"/>
      <c r="J312" s="86"/>
      <c r="K312" s="104"/>
      <c r="L312" s="86"/>
      <c r="M312" s="178"/>
      <c r="N312" s="4"/>
      <c r="O312" s="86" t="s">
        <v>380</v>
      </c>
      <c r="P312" s="86" t="s">
        <v>380</v>
      </c>
      <c r="Q312" s="86" t="s">
        <v>380</v>
      </c>
      <c r="R312" s="86" t="s">
        <v>81</v>
      </c>
      <c r="S312" s="86"/>
      <c r="T312" s="9"/>
      <c r="U312" s="9"/>
      <c r="V312" s="9"/>
      <c r="W312" s="9"/>
      <c r="X312" s="9"/>
      <c r="Y312" s="9"/>
      <c r="Z312" s="9"/>
      <c r="AA312" s="9"/>
      <c r="AB312" s="9"/>
      <c r="AC312" s="9"/>
      <c r="AD312" s="9"/>
      <c r="AE312" s="9"/>
      <c r="AF312" s="9"/>
      <c r="AG312" s="9"/>
      <c r="AH312" s="9"/>
      <c r="AI312" s="9"/>
    </row>
    <row r="313" spans="1:35" ht="16.5" customHeight="1">
      <c r="A313" s="608" t="s">
        <v>7149</v>
      </c>
      <c r="B313" s="616" t="s">
        <v>3487</v>
      </c>
      <c r="C313" s="616" t="s">
        <v>3625</v>
      </c>
      <c r="D313" s="618" t="s">
        <v>7128</v>
      </c>
      <c r="E313" s="646" t="s">
        <v>2858</v>
      </c>
      <c r="F313" s="620" t="s">
        <v>3734</v>
      </c>
      <c r="G313" s="616">
        <v>1</v>
      </c>
      <c r="H313" s="619" t="s">
        <v>7153</v>
      </c>
      <c r="I313" s="619"/>
      <c r="J313" s="86"/>
      <c r="K313" s="104"/>
      <c r="L313" s="86"/>
      <c r="M313" s="178"/>
      <c r="N313" s="4"/>
      <c r="O313" s="86" t="s">
        <v>380</v>
      </c>
      <c r="P313" s="86" t="s">
        <v>380</v>
      </c>
      <c r="Q313" s="86" t="s">
        <v>380</v>
      </c>
      <c r="R313" s="86" t="s">
        <v>81</v>
      </c>
      <c r="S313" s="86"/>
      <c r="T313" s="9"/>
      <c r="U313" s="9"/>
      <c r="V313" s="9"/>
      <c r="W313" s="9"/>
      <c r="X313" s="9"/>
      <c r="Y313" s="9"/>
      <c r="Z313" s="9"/>
      <c r="AA313" s="9"/>
      <c r="AB313" s="9"/>
      <c r="AC313" s="9"/>
      <c r="AD313" s="9"/>
      <c r="AE313" s="9"/>
      <c r="AF313" s="9"/>
      <c r="AG313" s="9"/>
      <c r="AH313" s="9"/>
      <c r="AI313" s="9"/>
    </row>
    <row r="314" spans="1:35" ht="16.5" customHeight="1">
      <c r="A314" s="608" t="s">
        <v>7159</v>
      </c>
      <c r="B314" s="616" t="s">
        <v>3487</v>
      </c>
      <c r="C314" s="616" t="s">
        <v>3625</v>
      </c>
      <c r="D314" s="618" t="s">
        <v>7128</v>
      </c>
      <c r="E314" s="646" t="s">
        <v>2866</v>
      </c>
      <c r="F314" s="620" t="s">
        <v>3734</v>
      </c>
      <c r="G314" s="616">
        <v>1</v>
      </c>
      <c r="H314" s="619" t="s">
        <v>7160</v>
      </c>
      <c r="I314" s="619"/>
      <c r="J314" s="86"/>
      <c r="K314" s="104"/>
      <c r="L314" s="86"/>
      <c r="M314" s="178"/>
      <c r="N314" s="4"/>
      <c r="O314" s="86" t="s">
        <v>380</v>
      </c>
      <c r="P314" s="86" t="s">
        <v>380</v>
      </c>
      <c r="Q314" s="86" t="s">
        <v>380</v>
      </c>
      <c r="R314" s="86" t="s">
        <v>81</v>
      </c>
      <c r="S314" s="86"/>
      <c r="T314" s="9"/>
      <c r="U314" s="9"/>
      <c r="V314" s="9"/>
      <c r="W314" s="9"/>
      <c r="X314" s="9"/>
      <c r="Y314" s="9"/>
      <c r="Z314" s="9"/>
      <c r="AA314" s="9"/>
      <c r="AB314" s="9"/>
      <c r="AC314" s="9"/>
      <c r="AD314" s="9"/>
      <c r="AE314" s="9"/>
      <c r="AF314" s="9"/>
      <c r="AG314" s="9"/>
      <c r="AH314" s="9"/>
      <c r="AI314" s="9"/>
    </row>
    <row r="315" spans="1:35" ht="16.5" customHeight="1">
      <c r="A315" s="608" t="s">
        <v>7165</v>
      </c>
      <c r="B315" s="616" t="s">
        <v>3487</v>
      </c>
      <c r="C315" s="616" t="s">
        <v>3625</v>
      </c>
      <c r="D315" s="618" t="s">
        <v>7128</v>
      </c>
      <c r="E315" s="646" t="s">
        <v>2875</v>
      </c>
      <c r="F315" s="620" t="s">
        <v>3734</v>
      </c>
      <c r="G315" s="616">
        <v>1</v>
      </c>
      <c r="H315" s="619" t="s">
        <v>7169</v>
      </c>
      <c r="I315" s="619"/>
      <c r="J315" s="86"/>
      <c r="K315" s="104"/>
      <c r="L315" s="86"/>
      <c r="M315" s="178"/>
      <c r="N315" s="4"/>
      <c r="O315" s="86" t="s">
        <v>380</v>
      </c>
      <c r="P315" s="86" t="s">
        <v>380</v>
      </c>
      <c r="Q315" s="86" t="s">
        <v>380</v>
      </c>
      <c r="R315" s="86" t="s">
        <v>81</v>
      </c>
      <c r="S315" s="86"/>
      <c r="T315" s="9"/>
      <c r="U315" s="9"/>
      <c r="V315" s="9"/>
      <c r="W315" s="9"/>
      <c r="X315" s="9"/>
      <c r="Y315" s="9"/>
      <c r="Z315" s="9"/>
      <c r="AA315" s="9"/>
      <c r="AB315" s="9"/>
      <c r="AC315" s="9"/>
      <c r="AD315" s="9"/>
      <c r="AE315" s="9"/>
      <c r="AF315" s="9"/>
      <c r="AG315" s="9"/>
      <c r="AH315" s="9"/>
      <c r="AI315" s="9"/>
    </row>
    <row r="316" spans="1:35" ht="16.5" customHeight="1">
      <c r="A316" s="608" t="s">
        <v>7175</v>
      </c>
      <c r="B316" s="616" t="s">
        <v>3487</v>
      </c>
      <c r="C316" s="616" t="s">
        <v>3625</v>
      </c>
      <c r="D316" s="618" t="s">
        <v>7128</v>
      </c>
      <c r="E316" s="646" t="s">
        <v>2884</v>
      </c>
      <c r="F316" s="620" t="s">
        <v>3734</v>
      </c>
      <c r="G316" s="616">
        <v>1</v>
      </c>
      <c r="H316" s="619" t="s">
        <v>7178</v>
      </c>
      <c r="I316" s="619"/>
      <c r="J316" s="86"/>
      <c r="K316" s="104"/>
      <c r="L316" s="86"/>
      <c r="M316" s="178"/>
      <c r="N316" s="4"/>
      <c r="O316" s="86" t="s">
        <v>380</v>
      </c>
      <c r="P316" s="86" t="s">
        <v>380</v>
      </c>
      <c r="Q316" s="86" t="s">
        <v>380</v>
      </c>
      <c r="R316" s="86" t="s">
        <v>81</v>
      </c>
      <c r="S316" s="86"/>
      <c r="T316" s="9"/>
      <c r="U316" s="9"/>
      <c r="V316" s="9"/>
      <c r="W316" s="9"/>
      <c r="X316" s="9"/>
      <c r="Y316" s="9"/>
      <c r="Z316" s="9"/>
      <c r="AA316" s="9"/>
      <c r="AB316" s="9"/>
      <c r="AC316" s="9"/>
      <c r="AD316" s="9"/>
      <c r="AE316" s="9"/>
      <c r="AF316" s="9"/>
      <c r="AG316" s="9"/>
      <c r="AH316" s="9"/>
      <c r="AI316" s="9"/>
    </row>
    <row r="317" spans="1:35" ht="16.5" customHeight="1">
      <c r="A317" s="608" t="s">
        <v>6820</v>
      </c>
      <c r="B317" s="616" t="s">
        <v>3487</v>
      </c>
      <c r="C317" s="616" t="s">
        <v>3625</v>
      </c>
      <c r="D317" s="618" t="s">
        <v>7182</v>
      </c>
      <c r="E317" s="647" t="s">
        <v>2892</v>
      </c>
      <c r="F317" s="620" t="s">
        <v>3734</v>
      </c>
      <c r="G317" s="616">
        <v>1</v>
      </c>
      <c r="H317" s="609" t="s">
        <v>7184</v>
      </c>
      <c r="I317" s="609"/>
      <c r="J317" s="86"/>
      <c r="K317" s="104"/>
      <c r="L317" s="86"/>
      <c r="M317" s="178"/>
      <c r="N317" s="4"/>
      <c r="O317" s="86" t="s">
        <v>380</v>
      </c>
      <c r="P317" s="86" t="s">
        <v>380</v>
      </c>
      <c r="Q317" s="86" t="s">
        <v>7187</v>
      </c>
      <c r="R317" s="86" t="s">
        <v>81</v>
      </c>
      <c r="S317" s="86"/>
      <c r="T317" s="9"/>
      <c r="U317" s="9"/>
      <c r="V317" s="9"/>
      <c r="W317" s="9"/>
      <c r="X317" s="9"/>
      <c r="Y317" s="9"/>
      <c r="Z317" s="9"/>
      <c r="AA317" s="9"/>
      <c r="AB317" s="9"/>
      <c r="AC317" s="9"/>
      <c r="AD317" s="9"/>
      <c r="AE317" s="9"/>
      <c r="AF317" s="9"/>
      <c r="AG317" s="9"/>
      <c r="AH317" s="9"/>
      <c r="AI317" s="9"/>
    </row>
    <row r="318" spans="1:35" ht="16.5" customHeight="1">
      <c r="A318" s="608" t="s">
        <v>7191</v>
      </c>
      <c r="B318" s="616" t="s">
        <v>3487</v>
      </c>
      <c r="C318" s="616" t="s">
        <v>3625</v>
      </c>
      <c r="D318" s="618" t="s">
        <v>7182</v>
      </c>
      <c r="E318" s="647" t="s">
        <v>2898</v>
      </c>
      <c r="F318" s="620" t="s">
        <v>3734</v>
      </c>
      <c r="G318" s="616">
        <v>1</v>
      </c>
      <c r="H318" s="609" t="s">
        <v>7195</v>
      </c>
      <c r="I318" s="609"/>
      <c r="J318" s="86"/>
      <c r="K318" s="104"/>
      <c r="L318" s="86"/>
      <c r="M318" s="178"/>
      <c r="N318" s="4"/>
      <c r="O318" s="86" t="s">
        <v>380</v>
      </c>
      <c r="P318" s="86" t="s">
        <v>380</v>
      </c>
      <c r="Q318" s="86" t="s">
        <v>7196</v>
      </c>
      <c r="R318" s="86" t="s">
        <v>81</v>
      </c>
      <c r="S318" s="86"/>
      <c r="T318" s="9"/>
      <c r="U318" s="9"/>
      <c r="V318" s="9"/>
      <c r="W318" s="9"/>
      <c r="X318" s="9"/>
      <c r="Y318" s="9"/>
      <c r="Z318" s="9"/>
      <c r="AA318" s="9"/>
      <c r="AB318" s="9"/>
      <c r="AC318" s="9"/>
      <c r="AD318" s="9"/>
      <c r="AE318" s="9"/>
      <c r="AF318" s="9"/>
      <c r="AG318" s="9"/>
      <c r="AH318" s="9"/>
      <c r="AI318" s="9"/>
    </row>
    <row r="319" spans="1:35" ht="16.5" customHeight="1">
      <c r="A319" s="608" t="s">
        <v>7200</v>
      </c>
      <c r="B319" s="616" t="s">
        <v>3487</v>
      </c>
      <c r="C319" s="616" t="s">
        <v>3625</v>
      </c>
      <c r="D319" s="618" t="s">
        <v>7182</v>
      </c>
      <c r="E319" s="647" t="s">
        <v>6822</v>
      </c>
      <c r="F319" s="620" t="s">
        <v>3734</v>
      </c>
      <c r="G319" s="608">
        <v>1</v>
      </c>
      <c r="H319" s="609" t="s">
        <v>7202</v>
      </c>
      <c r="I319" s="609"/>
      <c r="J319" s="86"/>
      <c r="K319" s="104"/>
      <c r="L319" s="86"/>
      <c r="M319" s="178"/>
      <c r="N319" s="4"/>
      <c r="O319" s="86" t="s">
        <v>380</v>
      </c>
      <c r="P319" s="86" t="s">
        <v>380</v>
      </c>
      <c r="Q319" s="270" t="s">
        <v>7204</v>
      </c>
      <c r="R319" s="86" t="s">
        <v>81</v>
      </c>
      <c r="S319" s="86"/>
      <c r="T319" s="9"/>
      <c r="U319" s="9"/>
      <c r="V319" s="9"/>
      <c r="W319" s="9"/>
      <c r="X319" s="9"/>
      <c r="Y319" s="9"/>
      <c r="Z319" s="9"/>
      <c r="AA319" s="9"/>
      <c r="AB319" s="9"/>
      <c r="AC319" s="9"/>
      <c r="AD319" s="9"/>
      <c r="AE319" s="9"/>
      <c r="AF319" s="9"/>
      <c r="AG319" s="9"/>
      <c r="AH319" s="9"/>
      <c r="AI319" s="9"/>
    </row>
    <row r="320" spans="1:35" ht="121.5" customHeight="1">
      <c r="A320" s="608" t="s">
        <v>7209</v>
      </c>
      <c r="B320" s="616" t="s">
        <v>3487</v>
      </c>
      <c r="C320" s="616" t="s">
        <v>3625</v>
      </c>
      <c r="D320" s="618" t="s">
        <v>7182</v>
      </c>
      <c r="E320" s="646" t="s">
        <v>2906</v>
      </c>
      <c r="F320" s="620" t="s">
        <v>3734</v>
      </c>
      <c r="G320" s="616">
        <v>1</v>
      </c>
      <c r="H320" s="619" t="s">
        <v>7211</v>
      </c>
      <c r="I320" s="619"/>
      <c r="J320" s="86"/>
      <c r="K320" s="104"/>
      <c r="L320" s="86"/>
      <c r="M320" s="178"/>
      <c r="N320" s="4"/>
      <c r="O320" s="86" t="s">
        <v>380</v>
      </c>
      <c r="P320" s="86" t="s">
        <v>380</v>
      </c>
      <c r="Q320" s="86" t="s">
        <v>7214</v>
      </c>
      <c r="R320" s="86" t="s">
        <v>81</v>
      </c>
      <c r="S320" s="86"/>
      <c r="T320" s="9"/>
      <c r="U320" s="9"/>
      <c r="V320" s="9"/>
      <c r="W320" s="9"/>
      <c r="X320" s="9"/>
      <c r="Y320" s="9"/>
      <c r="Z320" s="9"/>
      <c r="AA320" s="9"/>
      <c r="AB320" s="9"/>
      <c r="AC320" s="9"/>
      <c r="AD320" s="9"/>
      <c r="AE320" s="9"/>
      <c r="AF320" s="9"/>
      <c r="AG320" s="9"/>
      <c r="AH320" s="9"/>
      <c r="AI320" s="9"/>
    </row>
    <row r="321" spans="1:35" ht="16.5" customHeight="1">
      <c r="A321" s="730" t="s">
        <v>6311</v>
      </c>
      <c r="B321" s="730" t="s">
        <v>3487</v>
      </c>
      <c r="C321" s="730" t="s">
        <v>3625</v>
      </c>
      <c r="D321" s="733" t="s">
        <v>7224</v>
      </c>
      <c r="E321" s="733" t="s">
        <v>6324</v>
      </c>
      <c r="F321" s="733" t="s">
        <v>7226</v>
      </c>
      <c r="G321" s="608">
        <v>1</v>
      </c>
      <c r="H321" s="612" t="s">
        <v>7227</v>
      </c>
      <c r="I321" s="612"/>
      <c r="J321" s="83"/>
      <c r="K321" s="104"/>
      <c r="L321" s="748"/>
      <c r="M321" s="207"/>
      <c r="N321" s="208"/>
      <c r="O321" s="86" t="s">
        <v>380</v>
      </c>
      <c r="P321" s="86" t="s">
        <v>380</v>
      </c>
      <c r="Q321" s="86" t="s">
        <v>7234</v>
      </c>
      <c r="R321" s="83" t="s">
        <v>95</v>
      </c>
      <c r="S321" s="86"/>
      <c r="T321" s="118"/>
      <c r="U321" s="118"/>
      <c r="V321" s="118"/>
      <c r="W321" s="118"/>
      <c r="X321" s="118"/>
      <c r="Y321" s="118"/>
      <c r="Z321" s="118"/>
      <c r="AA321" s="118"/>
      <c r="AB321" s="118"/>
      <c r="AC321" s="118"/>
      <c r="AD321" s="118"/>
      <c r="AE321" s="118"/>
      <c r="AF321" s="118"/>
      <c r="AG321" s="118"/>
      <c r="AH321" s="118"/>
      <c r="AI321" s="118"/>
    </row>
    <row r="322" spans="1:35" ht="72" customHeight="1">
      <c r="A322" s="732"/>
      <c r="B322" s="732"/>
      <c r="C322" s="732"/>
      <c r="D322" s="732"/>
      <c r="E322" s="732"/>
      <c r="F322" s="732"/>
      <c r="G322" s="608">
        <v>2</v>
      </c>
      <c r="H322" s="612" t="s">
        <v>7239</v>
      </c>
      <c r="I322" s="612"/>
      <c r="J322" s="83"/>
      <c r="K322" s="104"/>
      <c r="L322" s="666"/>
      <c r="M322" s="207"/>
      <c r="N322" s="208"/>
      <c r="O322" s="86" t="s">
        <v>380</v>
      </c>
      <c r="P322" s="86" t="s">
        <v>380</v>
      </c>
      <c r="Q322" s="86" t="s">
        <v>7234</v>
      </c>
      <c r="R322" s="83" t="s">
        <v>95</v>
      </c>
      <c r="S322" s="86"/>
      <c r="T322" s="118"/>
      <c r="U322" s="118"/>
      <c r="V322" s="118"/>
      <c r="W322" s="118"/>
      <c r="X322" s="118"/>
      <c r="Y322" s="118"/>
      <c r="Z322" s="118"/>
      <c r="AA322" s="118"/>
      <c r="AB322" s="118"/>
      <c r="AC322" s="118"/>
      <c r="AD322" s="118"/>
      <c r="AE322" s="118"/>
      <c r="AF322" s="118"/>
      <c r="AG322" s="118"/>
      <c r="AH322" s="118"/>
      <c r="AI322" s="118"/>
    </row>
    <row r="323" spans="1:35" ht="16.5" customHeight="1">
      <c r="A323" s="730" t="s">
        <v>7250</v>
      </c>
      <c r="B323" s="730" t="s">
        <v>3487</v>
      </c>
      <c r="C323" s="730" t="s">
        <v>3625</v>
      </c>
      <c r="D323" s="733" t="s">
        <v>7224</v>
      </c>
      <c r="E323" s="733" t="s">
        <v>7254</v>
      </c>
      <c r="F323" s="733" t="s">
        <v>7226</v>
      </c>
      <c r="G323" s="608">
        <v>1</v>
      </c>
      <c r="H323" s="612" t="s">
        <v>7258</v>
      </c>
      <c r="I323" s="612"/>
      <c r="J323" s="83"/>
      <c r="K323" s="104"/>
      <c r="L323" s="748"/>
      <c r="M323" s="207"/>
      <c r="N323" s="208"/>
      <c r="O323" s="86" t="s">
        <v>380</v>
      </c>
      <c r="P323" s="86" t="s">
        <v>380</v>
      </c>
      <c r="Q323" s="86" t="s">
        <v>7263</v>
      </c>
      <c r="R323" s="83" t="s">
        <v>95</v>
      </c>
      <c r="S323" s="86"/>
      <c r="T323" s="118"/>
      <c r="U323" s="118"/>
      <c r="V323" s="118"/>
      <c r="W323" s="118"/>
      <c r="X323" s="118"/>
      <c r="Y323" s="118"/>
      <c r="Z323" s="118"/>
      <c r="AA323" s="118"/>
      <c r="AB323" s="118"/>
      <c r="AC323" s="118"/>
      <c r="AD323" s="118"/>
      <c r="AE323" s="118"/>
      <c r="AF323" s="118"/>
      <c r="AG323" s="118"/>
      <c r="AH323" s="118"/>
      <c r="AI323" s="118"/>
    </row>
    <row r="324" spans="1:35" ht="16.5" customHeight="1">
      <c r="A324" s="732"/>
      <c r="B324" s="732"/>
      <c r="C324" s="732"/>
      <c r="D324" s="732"/>
      <c r="E324" s="732"/>
      <c r="F324" s="732"/>
      <c r="G324" s="608">
        <v>2</v>
      </c>
      <c r="H324" s="612" t="s">
        <v>7239</v>
      </c>
      <c r="I324" s="612"/>
      <c r="J324" s="83"/>
      <c r="K324" s="104"/>
      <c r="L324" s="666"/>
      <c r="M324" s="207"/>
      <c r="N324" s="208"/>
      <c r="O324" s="86" t="s">
        <v>380</v>
      </c>
      <c r="P324" s="86" t="s">
        <v>380</v>
      </c>
      <c r="Q324" s="86" t="s">
        <v>7263</v>
      </c>
      <c r="R324" s="83" t="s">
        <v>95</v>
      </c>
      <c r="S324" s="86"/>
      <c r="T324" s="118"/>
      <c r="U324" s="118"/>
      <c r="V324" s="118"/>
      <c r="W324" s="118"/>
      <c r="X324" s="118"/>
      <c r="Y324" s="118"/>
      <c r="Z324" s="118"/>
      <c r="AA324" s="118"/>
      <c r="AB324" s="118"/>
      <c r="AC324" s="118"/>
      <c r="AD324" s="118"/>
      <c r="AE324" s="118"/>
      <c r="AF324" s="118"/>
      <c r="AG324" s="118"/>
      <c r="AH324" s="118"/>
      <c r="AI324" s="118"/>
    </row>
    <row r="325" spans="1:35" ht="16.5" customHeight="1">
      <c r="A325" s="730" t="s">
        <v>7277</v>
      </c>
      <c r="B325" s="730" t="s">
        <v>3487</v>
      </c>
      <c r="C325" s="730" t="s">
        <v>3625</v>
      </c>
      <c r="D325" s="733" t="s">
        <v>7224</v>
      </c>
      <c r="E325" s="733" t="s">
        <v>6329</v>
      </c>
      <c r="F325" s="733" t="s">
        <v>7226</v>
      </c>
      <c r="G325" s="608">
        <v>1</v>
      </c>
      <c r="H325" s="620" t="s">
        <v>7284</v>
      </c>
      <c r="I325" s="612"/>
      <c r="J325" s="83"/>
      <c r="K325" s="104"/>
      <c r="L325" s="748"/>
      <c r="M325" s="207"/>
      <c r="N325" s="208"/>
      <c r="O325" s="86" t="s">
        <v>380</v>
      </c>
      <c r="P325" s="86" t="s">
        <v>380</v>
      </c>
      <c r="Q325" s="86" t="s">
        <v>7288</v>
      </c>
      <c r="R325" s="83" t="s">
        <v>95</v>
      </c>
      <c r="S325" s="86"/>
      <c r="T325" s="118"/>
      <c r="U325" s="118"/>
      <c r="V325" s="118"/>
      <c r="W325" s="118"/>
      <c r="X325" s="118"/>
      <c r="Y325" s="118"/>
      <c r="Z325" s="118"/>
      <c r="AA325" s="118"/>
      <c r="AB325" s="118"/>
      <c r="AC325" s="118"/>
      <c r="AD325" s="118"/>
      <c r="AE325" s="118"/>
      <c r="AF325" s="118"/>
      <c r="AG325" s="118"/>
      <c r="AH325" s="118"/>
      <c r="AI325" s="118"/>
    </row>
    <row r="326" spans="1:35" ht="62.25" customHeight="1">
      <c r="A326" s="732"/>
      <c r="B326" s="732"/>
      <c r="C326" s="732"/>
      <c r="D326" s="732"/>
      <c r="E326" s="732"/>
      <c r="F326" s="732"/>
      <c r="G326" s="608">
        <v>2</v>
      </c>
      <c r="H326" s="612" t="s">
        <v>7293</v>
      </c>
      <c r="I326" s="612"/>
      <c r="J326" s="83"/>
      <c r="K326" s="104"/>
      <c r="L326" s="666"/>
      <c r="M326" s="207"/>
      <c r="N326" s="208"/>
      <c r="O326" s="86" t="s">
        <v>380</v>
      </c>
      <c r="P326" s="86" t="s">
        <v>380</v>
      </c>
      <c r="Q326" s="86" t="s">
        <v>7288</v>
      </c>
      <c r="R326" s="83" t="s">
        <v>95</v>
      </c>
      <c r="S326" s="86"/>
      <c r="T326" s="118"/>
      <c r="U326" s="118"/>
      <c r="V326" s="118"/>
      <c r="W326" s="118"/>
      <c r="X326" s="118"/>
      <c r="Y326" s="118"/>
      <c r="Z326" s="118"/>
      <c r="AA326" s="118"/>
      <c r="AB326" s="118"/>
      <c r="AC326" s="118"/>
      <c r="AD326" s="118"/>
      <c r="AE326" s="118"/>
      <c r="AF326" s="118"/>
      <c r="AG326" s="118"/>
      <c r="AH326" s="118"/>
      <c r="AI326" s="118"/>
    </row>
    <row r="327" spans="1:35" ht="16.5" customHeight="1">
      <c r="A327" s="730" t="s">
        <v>7301</v>
      </c>
      <c r="B327" s="730" t="s">
        <v>3487</v>
      </c>
      <c r="C327" s="730" t="s">
        <v>3625</v>
      </c>
      <c r="D327" s="733" t="s">
        <v>7224</v>
      </c>
      <c r="E327" s="733" t="s">
        <v>6332</v>
      </c>
      <c r="F327" s="733" t="s">
        <v>7226</v>
      </c>
      <c r="G327" s="608">
        <v>1</v>
      </c>
      <c r="H327" s="612" t="s">
        <v>7308</v>
      </c>
      <c r="I327" s="612"/>
      <c r="J327" s="83"/>
      <c r="K327" s="104"/>
      <c r="L327" s="748"/>
      <c r="M327" s="207"/>
      <c r="N327" s="208"/>
      <c r="O327" s="86" t="s">
        <v>380</v>
      </c>
      <c r="P327" s="86" t="s">
        <v>380</v>
      </c>
      <c r="Q327" s="86" t="s">
        <v>7319</v>
      </c>
      <c r="R327" s="83" t="s">
        <v>95</v>
      </c>
      <c r="S327" s="86"/>
      <c r="T327" s="118"/>
      <c r="U327" s="118"/>
      <c r="V327" s="118"/>
      <c r="W327" s="118"/>
      <c r="X327" s="118"/>
      <c r="Y327" s="118"/>
      <c r="Z327" s="118"/>
      <c r="AA327" s="118"/>
      <c r="AB327" s="118"/>
      <c r="AC327" s="118"/>
      <c r="AD327" s="118"/>
      <c r="AE327" s="118"/>
      <c r="AF327" s="118"/>
      <c r="AG327" s="118"/>
      <c r="AH327" s="118"/>
      <c r="AI327" s="118"/>
    </row>
    <row r="328" spans="1:35" ht="16.5" customHeight="1">
      <c r="A328" s="731"/>
      <c r="B328" s="731"/>
      <c r="C328" s="731"/>
      <c r="D328" s="731"/>
      <c r="E328" s="731"/>
      <c r="F328" s="731"/>
      <c r="G328" s="608">
        <v>2</v>
      </c>
      <c r="H328" s="612" t="s">
        <v>7293</v>
      </c>
      <c r="I328" s="612"/>
      <c r="J328" s="83"/>
      <c r="K328" s="104"/>
      <c r="L328" s="665"/>
      <c r="M328" s="207"/>
      <c r="N328" s="208"/>
      <c r="O328" s="86" t="s">
        <v>380</v>
      </c>
      <c r="P328" s="86" t="s">
        <v>380</v>
      </c>
      <c r="Q328" s="243" t="s">
        <v>413</v>
      </c>
      <c r="R328" s="83" t="s">
        <v>95</v>
      </c>
      <c r="S328" s="86"/>
      <c r="T328" s="118"/>
      <c r="U328" s="118"/>
      <c r="V328" s="118"/>
      <c r="W328" s="118"/>
      <c r="X328" s="118"/>
      <c r="Y328" s="118"/>
      <c r="Z328" s="118"/>
      <c r="AA328" s="118"/>
      <c r="AB328" s="118"/>
      <c r="AC328" s="118"/>
      <c r="AD328" s="118"/>
      <c r="AE328" s="118"/>
      <c r="AF328" s="118"/>
      <c r="AG328" s="118"/>
      <c r="AH328" s="118"/>
      <c r="AI328" s="118"/>
    </row>
    <row r="329" spans="1:35" ht="16.5" customHeight="1">
      <c r="A329" s="731"/>
      <c r="B329" s="731"/>
      <c r="C329" s="731"/>
      <c r="D329" s="731"/>
      <c r="E329" s="731"/>
      <c r="F329" s="731"/>
      <c r="G329" s="608">
        <v>3</v>
      </c>
      <c r="H329" s="612" t="s">
        <v>410</v>
      </c>
      <c r="I329" s="612"/>
      <c r="J329" s="83"/>
      <c r="K329" s="104"/>
      <c r="L329" s="665"/>
      <c r="M329" s="207"/>
      <c r="N329" s="208"/>
      <c r="O329" s="86" t="s">
        <v>380</v>
      </c>
      <c r="P329" s="86" t="s">
        <v>380</v>
      </c>
      <c r="Q329" s="86" t="s">
        <v>7319</v>
      </c>
      <c r="R329" s="83" t="s">
        <v>95</v>
      </c>
      <c r="S329" s="86"/>
      <c r="T329" s="118"/>
      <c r="U329" s="118"/>
      <c r="V329" s="118"/>
      <c r="W329" s="118"/>
      <c r="X329" s="118"/>
      <c r="Y329" s="118"/>
      <c r="Z329" s="118"/>
      <c r="AA329" s="118"/>
      <c r="AB329" s="118"/>
      <c r="AC329" s="118"/>
      <c r="AD329" s="118"/>
      <c r="AE329" s="118"/>
      <c r="AF329" s="118"/>
      <c r="AG329" s="118"/>
      <c r="AH329" s="118"/>
      <c r="AI329" s="118"/>
    </row>
    <row r="330" spans="1:35" ht="16.5" customHeight="1">
      <c r="A330" s="732"/>
      <c r="B330" s="732"/>
      <c r="C330" s="732"/>
      <c r="D330" s="732"/>
      <c r="E330" s="732"/>
      <c r="F330" s="732"/>
      <c r="G330" s="608">
        <v>4</v>
      </c>
      <c r="H330" s="612" t="s">
        <v>416</v>
      </c>
      <c r="I330" s="612"/>
      <c r="J330" s="83"/>
      <c r="K330" s="104"/>
      <c r="L330" s="666"/>
      <c r="M330" s="207"/>
      <c r="N330" s="208"/>
      <c r="O330" s="86" t="s">
        <v>380</v>
      </c>
      <c r="P330" s="86" t="s">
        <v>380</v>
      </c>
      <c r="Q330" s="86" t="s">
        <v>7319</v>
      </c>
      <c r="R330" s="83" t="s">
        <v>95</v>
      </c>
      <c r="S330" s="86"/>
      <c r="T330" s="118"/>
      <c r="U330" s="118"/>
      <c r="V330" s="118"/>
      <c r="W330" s="118"/>
      <c r="X330" s="118"/>
      <c r="Y330" s="118"/>
      <c r="Z330" s="118"/>
      <c r="AA330" s="118"/>
      <c r="AB330" s="118"/>
      <c r="AC330" s="118"/>
      <c r="AD330" s="118"/>
      <c r="AE330" s="118"/>
      <c r="AF330" s="118"/>
      <c r="AG330" s="118"/>
      <c r="AH330" s="118"/>
      <c r="AI330" s="118"/>
    </row>
    <row r="331" spans="1:35" ht="16.5" customHeight="1">
      <c r="A331" s="730" t="s">
        <v>7351</v>
      </c>
      <c r="B331" s="730" t="s">
        <v>3487</v>
      </c>
      <c r="C331" s="730" t="s">
        <v>3625</v>
      </c>
      <c r="D331" s="733" t="s">
        <v>7224</v>
      </c>
      <c r="E331" s="733" t="s">
        <v>6334</v>
      </c>
      <c r="F331" s="733" t="s">
        <v>7226</v>
      </c>
      <c r="G331" s="608">
        <v>1</v>
      </c>
      <c r="H331" s="612" t="s">
        <v>7358</v>
      </c>
      <c r="I331" s="612"/>
      <c r="J331" s="83"/>
      <c r="K331" s="104"/>
      <c r="L331" s="748"/>
      <c r="M331" s="207"/>
      <c r="N331" s="208"/>
      <c r="O331" s="86" t="s">
        <v>380</v>
      </c>
      <c r="P331" s="86" t="s">
        <v>380</v>
      </c>
      <c r="Q331" s="86" t="s">
        <v>7364</v>
      </c>
      <c r="R331" s="83" t="s">
        <v>95</v>
      </c>
      <c r="S331" s="86"/>
      <c r="T331" s="118"/>
      <c r="U331" s="118"/>
      <c r="V331" s="118"/>
      <c r="W331" s="118"/>
      <c r="X331" s="118"/>
      <c r="Y331" s="118"/>
      <c r="Z331" s="118"/>
      <c r="AA331" s="118"/>
      <c r="AB331" s="118"/>
      <c r="AC331" s="118"/>
      <c r="AD331" s="118"/>
      <c r="AE331" s="118"/>
      <c r="AF331" s="118"/>
      <c r="AG331" s="118"/>
      <c r="AH331" s="118"/>
      <c r="AI331" s="118"/>
    </row>
    <row r="332" spans="1:35" ht="16.5" customHeight="1">
      <c r="A332" s="731"/>
      <c r="B332" s="731"/>
      <c r="C332" s="731"/>
      <c r="D332" s="731"/>
      <c r="E332" s="731"/>
      <c r="F332" s="731"/>
      <c r="G332" s="608">
        <v>2</v>
      </c>
      <c r="H332" s="612" t="s">
        <v>7293</v>
      </c>
      <c r="I332" s="612"/>
      <c r="J332" s="83"/>
      <c r="K332" s="104"/>
      <c r="L332" s="665"/>
      <c r="M332" s="207"/>
      <c r="N332" s="208"/>
      <c r="O332" s="86" t="s">
        <v>380</v>
      </c>
      <c r="P332" s="86" t="s">
        <v>380</v>
      </c>
      <c r="Q332" s="86" t="s">
        <v>7364</v>
      </c>
      <c r="R332" s="83" t="s">
        <v>95</v>
      </c>
      <c r="S332" s="86"/>
      <c r="T332" s="118"/>
      <c r="U332" s="118"/>
      <c r="V332" s="118"/>
      <c r="W332" s="118"/>
      <c r="X332" s="118"/>
      <c r="Y332" s="118"/>
      <c r="Z332" s="118"/>
      <c r="AA332" s="118"/>
      <c r="AB332" s="118"/>
      <c r="AC332" s="118"/>
      <c r="AD332" s="118"/>
      <c r="AE332" s="118"/>
      <c r="AF332" s="118"/>
      <c r="AG332" s="118"/>
      <c r="AH332" s="118"/>
      <c r="AI332" s="118"/>
    </row>
    <row r="333" spans="1:35" ht="16.5" customHeight="1">
      <c r="A333" s="731"/>
      <c r="B333" s="731"/>
      <c r="C333" s="731"/>
      <c r="D333" s="731"/>
      <c r="E333" s="731"/>
      <c r="F333" s="731"/>
      <c r="G333" s="608">
        <v>3</v>
      </c>
      <c r="H333" s="612" t="s">
        <v>410</v>
      </c>
      <c r="I333" s="612"/>
      <c r="J333" s="83"/>
      <c r="K333" s="104"/>
      <c r="L333" s="665"/>
      <c r="M333" s="207"/>
      <c r="N333" s="208"/>
      <c r="O333" s="86" t="s">
        <v>380</v>
      </c>
      <c r="P333" s="86" t="s">
        <v>380</v>
      </c>
      <c r="Q333" s="243" t="s">
        <v>413</v>
      </c>
      <c r="R333" s="83" t="s">
        <v>95</v>
      </c>
      <c r="S333" s="86"/>
      <c r="T333" s="118"/>
      <c r="U333" s="118"/>
      <c r="V333" s="118"/>
      <c r="W333" s="118"/>
      <c r="X333" s="118"/>
      <c r="Y333" s="118"/>
      <c r="Z333" s="118"/>
      <c r="AA333" s="118"/>
      <c r="AB333" s="118"/>
      <c r="AC333" s="118"/>
      <c r="AD333" s="118"/>
      <c r="AE333" s="118"/>
      <c r="AF333" s="118"/>
      <c r="AG333" s="118"/>
      <c r="AH333" s="118"/>
      <c r="AI333" s="118"/>
    </row>
    <row r="334" spans="1:35" ht="16.5" customHeight="1">
      <c r="A334" s="732"/>
      <c r="B334" s="732"/>
      <c r="C334" s="732"/>
      <c r="D334" s="732"/>
      <c r="E334" s="732"/>
      <c r="F334" s="732"/>
      <c r="G334" s="608">
        <v>4</v>
      </c>
      <c r="H334" s="612" t="s">
        <v>416</v>
      </c>
      <c r="I334" s="612"/>
      <c r="J334" s="83"/>
      <c r="K334" s="104"/>
      <c r="L334" s="666"/>
      <c r="M334" s="207"/>
      <c r="N334" s="208"/>
      <c r="O334" s="86" t="s">
        <v>380</v>
      </c>
      <c r="P334" s="86" t="s">
        <v>380</v>
      </c>
      <c r="Q334" s="86" t="s">
        <v>7364</v>
      </c>
      <c r="R334" s="83" t="s">
        <v>95</v>
      </c>
      <c r="S334" s="86"/>
      <c r="T334" s="118"/>
      <c r="U334" s="118"/>
      <c r="V334" s="118"/>
      <c r="W334" s="118"/>
      <c r="X334" s="118"/>
      <c r="Y334" s="118"/>
      <c r="Z334" s="118"/>
      <c r="AA334" s="118"/>
      <c r="AB334" s="118"/>
      <c r="AC334" s="118"/>
      <c r="AD334" s="118"/>
      <c r="AE334" s="118"/>
      <c r="AF334" s="118"/>
      <c r="AG334" s="118"/>
      <c r="AH334" s="118"/>
      <c r="AI334" s="118"/>
    </row>
    <row r="335" spans="1:35" ht="16.5" customHeight="1">
      <c r="A335" s="730" t="s">
        <v>7390</v>
      </c>
      <c r="B335" s="730" t="s">
        <v>3487</v>
      </c>
      <c r="C335" s="730" t="s">
        <v>3625</v>
      </c>
      <c r="D335" s="733" t="s">
        <v>7224</v>
      </c>
      <c r="E335" s="733" t="s">
        <v>6337</v>
      </c>
      <c r="F335" s="733" t="s">
        <v>7226</v>
      </c>
      <c r="G335" s="608">
        <v>1</v>
      </c>
      <c r="H335" s="612" t="s">
        <v>7396</v>
      </c>
      <c r="I335" s="612"/>
      <c r="J335" s="83"/>
      <c r="K335" s="104"/>
      <c r="L335" s="748"/>
      <c r="M335" s="207"/>
      <c r="N335" s="208"/>
      <c r="O335" s="86" t="s">
        <v>380</v>
      </c>
      <c r="P335" s="86" t="s">
        <v>380</v>
      </c>
      <c r="Q335" s="86" t="s">
        <v>7402</v>
      </c>
      <c r="R335" s="83" t="s">
        <v>95</v>
      </c>
      <c r="S335" s="86"/>
      <c r="T335" s="118"/>
      <c r="U335" s="118"/>
      <c r="V335" s="118"/>
      <c r="W335" s="118"/>
      <c r="X335" s="118"/>
      <c r="Y335" s="118"/>
      <c r="Z335" s="118"/>
      <c r="AA335" s="118"/>
      <c r="AB335" s="118"/>
      <c r="AC335" s="118"/>
      <c r="AD335" s="118"/>
      <c r="AE335" s="118"/>
      <c r="AF335" s="118"/>
      <c r="AG335" s="118"/>
      <c r="AH335" s="118"/>
      <c r="AI335" s="118"/>
    </row>
    <row r="336" spans="1:35" ht="16.5" customHeight="1">
      <c r="A336" s="731"/>
      <c r="B336" s="731"/>
      <c r="C336" s="731"/>
      <c r="D336" s="731"/>
      <c r="E336" s="731"/>
      <c r="F336" s="731"/>
      <c r="G336" s="608">
        <v>2</v>
      </c>
      <c r="H336" s="612" t="s">
        <v>7293</v>
      </c>
      <c r="I336" s="612"/>
      <c r="J336" s="83"/>
      <c r="K336" s="104"/>
      <c r="L336" s="665"/>
      <c r="M336" s="207"/>
      <c r="N336" s="208"/>
      <c r="O336" s="86" t="s">
        <v>380</v>
      </c>
      <c r="P336" s="86" t="s">
        <v>380</v>
      </c>
      <c r="Q336" s="86" t="s">
        <v>7402</v>
      </c>
      <c r="R336" s="83" t="s">
        <v>95</v>
      </c>
      <c r="S336" s="86"/>
      <c r="T336" s="118"/>
      <c r="U336" s="118"/>
      <c r="V336" s="118"/>
      <c r="W336" s="118"/>
      <c r="X336" s="118"/>
      <c r="Y336" s="118"/>
      <c r="Z336" s="118"/>
      <c r="AA336" s="118"/>
      <c r="AB336" s="118"/>
      <c r="AC336" s="118"/>
      <c r="AD336" s="118"/>
      <c r="AE336" s="118"/>
      <c r="AF336" s="118"/>
      <c r="AG336" s="118"/>
      <c r="AH336" s="118"/>
      <c r="AI336" s="118"/>
    </row>
    <row r="337" spans="1:35" ht="16.5" customHeight="1">
      <c r="A337" s="731"/>
      <c r="B337" s="731"/>
      <c r="C337" s="731"/>
      <c r="D337" s="731"/>
      <c r="E337" s="731"/>
      <c r="F337" s="731"/>
      <c r="G337" s="608">
        <v>3</v>
      </c>
      <c r="H337" s="612" t="s">
        <v>410</v>
      </c>
      <c r="I337" s="612"/>
      <c r="J337" s="83"/>
      <c r="K337" s="104"/>
      <c r="L337" s="665"/>
      <c r="M337" s="207"/>
      <c r="N337" s="208"/>
      <c r="O337" s="86" t="s">
        <v>380</v>
      </c>
      <c r="P337" s="86" t="s">
        <v>380</v>
      </c>
      <c r="Q337" s="243" t="s">
        <v>413</v>
      </c>
      <c r="R337" s="83" t="s">
        <v>95</v>
      </c>
      <c r="S337" s="86"/>
      <c r="T337" s="118"/>
      <c r="U337" s="118"/>
      <c r="V337" s="118"/>
      <c r="W337" s="118"/>
      <c r="X337" s="118"/>
      <c r="Y337" s="118"/>
      <c r="Z337" s="118"/>
      <c r="AA337" s="118"/>
      <c r="AB337" s="118"/>
      <c r="AC337" s="118"/>
      <c r="AD337" s="118"/>
      <c r="AE337" s="118"/>
      <c r="AF337" s="118"/>
      <c r="AG337" s="118"/>
      <c r="AH337" s="118"/>
      <c r="AI337" s="118"/>
    </row>
    <row r="338" spans="1:35" ht="16.5" customHeight="1">
      <c r="A338" s="732"/>
      <c r="B338" s="732"/>
      <c r="C338" s="732"/>
      <c r="D338" s="732"/>
      <c r="E338" s="732"/>
      <c r="F338" s="732"/>
      <c r="G338" s="608">
        <v>4</v>
      </c>
      <c r="H338" s="612" t="s">
        <v>416</v>
      </c>
      <c r="I338" s="612"/>
      <c r="J338" s="83"/>
      <c r="K338" s="104"/>
      <c r="L338" s="666"/>
      <c r="M338" s="207"/>
      <c r="N338" s="208"/>
      <c r="O338" s="86" t="s">
        <v>380</v>
      </c>
      <c r="P338" s="86" t="s">
        <v>380</v>
      </c>
      <c r="Q338" s="86" t="s">
        <v>7402</v>
      </c>
      <c r="R338" s="83" t="s">
        <v>95</v>
      </c>
      <c r="S338" s="86"/>
      <c r="T338" s="118"/>
      <c r="U338" s="118"/>
      <c r="V338" s="118"/>
      <c r="W338" s="118"/>
      <c r="X338" s="118"/>
      <c r="Y338" s="118"/>
      <c r="Z338" s="118"/>
      <c r="AA338" s="118"/>
      <c r="AB338" s="118"/>
      <c r="AC338" s="118"/>
      <c r="AD338" s="118"/>
      <c r="AE338" s="118"/>
      <c r="AF338" s="118"/>
      <c r="AG338" s="118"/>
      <c r="AH338" s="118"/>
      <c r="AI338" s="118"/>
    </row>
    <row r="339" spans="1:35" ht="16.5" customHeight="1">
      <c r="A339" s="730" t="s">
        <v>7430</v>
      </c>
      <c r="B339" s="730" t="s">
        <v>3487</v>
      </c>
      <c r="C339" s="730" t="s">
        <v>3625</v>
      </c>
      <c r="D339" s="733" t="s">
        <v>7224</v>
      </c>
      <c r="E339" s="733" t="s">
        <v>7436</v>
      </c>
      <c r="F339" s="733" t="s">
        <v>7226</v>
      </c>
      <c r="G339" s="608">
        <v>1</v>
      </c>
      <c r="H339" s="612" t="s">
        <v>7441</v>
      </c>
      <c r="I339" s="612"/>
      <c r="J339" s="83"/>
      <c r="K339" s="104"/>
      <c r="L339" s="748"/>
      <c r="M339" s="207"/>
      <c r="N339" s="208"/>
      <c r="O339" s="86" t="s">
        <v>380</v>
      </c>
      <c r="P339" s="86" t="s">
        <v>380</v>
      </c>
      <c r="Q339" s="86" t="s">
        <v>7444</v>
      </c>
      <c r="R339" s="83" t="s">
        <v>95</v>
      </c>
      <c r="S339" s="86"/>
      <c r="T339" s="118"/>
      <c r="U339" s="118"/>
      <c r="V339" s="118"/>
      <c r="W339" s="118"/>
      <c r="X339" s="118"/>
      <c r="Y339" s="118"/>
      <c r="Z339" s="118"/>
      <c r="AA339" s="118"/>
      <c r="AB339" s="118"/>
      <c r="AC339" s="118"/>
      <c r="AD339" s="118"/>
      <c r="AE339" s="118"/>
      <c r="AF339" s="118"/>
      <c r="AG339" s="118"/>
      <c r="AH339" s="118"/>
      <c r="AI339" s="118"/>
    </row>
    <row r="340" spans="1:35" ht="16.5" customHeight="1">
      <c r="A340" s="731"/>
      <c r="B340" s="731"/>
      <c r="C340" s="731"/>
      <c r="D340" s="731"/>
      <c r="E340" s="731"/>
      <c r="F340" s="731"/>
      <c r="G340" s="608">
        <v>2</v>
      </c>
      <c r="H340" s="612" t="s">
        <v>7293</v>
      </c>
      <c r="I340" s="612"/>
      <c r="J340" s="83"/>
      <c r="K340" s="104"/>
      <c r="L340" s="665"/>
      <c r="M340" s="207"/>
      <c r="N340" s="208"/>
      <c r="O340" s="86" t="s">
        <v>380</v>
      </c>
      <c r="P340" s="86" t="s">
        <v>380</v>
      </c>
      <c r="Q340" s="86" t="s">
        <v>7444</v>
      </c>
      <c r="R340" s="83" t="s">
        <v>95</v>
      </c>
      <c r="S340" s="86"/>
      <c r="T340" s="118"/>
      <c r="U340" s="118"/>
      <c r="V340" s="118"/>
      <c r="W340" s="118"/>
      <c r="X340" s="118"/>
      <c r="Y340" s="118"/>
      <c r="Z340" s="118"/>
      <c r="AA340" s="118"/>
      <c r="AB340" s="118"/>
      <c r="AC340" s="118"/>
      <c r="AD340" s="118"/>
      <c r="AE340" s="118"/>
      <c r="AF340" s="118"/>
      <c r="AG340" s="118"/>
      <c r="AH340" s="118"/>
      <c r="AI340" s="118"/>
    </row>
    <row r="341" spans="1:35" ht="16.5" customHeight="1">
      <c r="A341" s="731"/>
      <c r="B341" s="731"/>
      <c r="C341" s="731"/>
      <c r="D341" s="731"/>
      <c r="E341" s="731"/>
      <c r="F341" s="731"/>
      <c r="G341" s="608">
        <v>3</v>
      </c>
      <c r="H341" s="612" t="s">
        <v>410</v>
      </c>
      <c r="I341" s="612"/>
      <c r="J341" s="83"/>
      <c r="K341" s="104"/>
      <c r="L341" s="665"/>
      <c r="M341" s="207"/>
      <c r="N341" s="208"/>
      <c r="O341" s="86" t="s">
        <v>380</v>
      </c>
      <c r="P341" s="86" t="s">
        <v>380</v>
      </c>
      <c r="Q341" s="243" t="s">
        <v>413</v>
      </c>
      <c r="R341" s="83" t="s">
        <v>95</v>
      </c>
      <c r="S341" s="86"/>
      <c r="T341" s="118"/>
      <c r="U341" s="118"/>
      <c r="V341" s="118"/>
      <c r="W341" s="118"/>
      <c r="X341" s="118"/>
      <c r="Y341" s="118"/>
      <c r="Z341" s="118"/>
      <c r="AA341" s="118"/>
      <c r="AB341" s="118"/>
      <c r="AC341" s="118"/>
      <c r="AD341" s="118"/>
      <c r="AE341" s="118"/>
      <c r="AF341" s="118"/>
      <c r="AG341" s="118"/>
      <c r="AH341" s="118"/>
      <c r="AI341" s="118"/>
    </row>
    <row r="342" spans="1:35" ht="16.5" customHeight="1">
      <c r="A342" s="732"/>
      <c r="B342" s="732"/>
      <c r="C342" s="732"/>
      <c r="D342" s="732"/>
      <c r="E342" s="732"/>
      <c r="F342" s="732"/>
      <c r="G342" s="608">
        <v>4</v>
      </c>
      <c r="H342" s="612" t="s">
        <v>416</v>
      </c>
      <c r="I342" s="612"/>
      <c r="J342" s="83"/>
      <c r="K342" s="104"/>
      <c r="L342" s="666"/>
      <c r="M342" s="207"/>
      <c r="N342" s="208"/>
      <c r="O342" s="86" t="s">
        <v>380</v>
      </c>
      <c r="P342" s="86" t="s">
        <v>380</v>
      </c>
      <c r="Q342" s="86" t="s">
        <v>7444</v>
      </c>
      <c r="R342" s="83" t="s">
        <v>95</v>
      </c>
      <c r="S342" s="86"/>
      <c r="T342" s="118"/>
      <c r="U342" s="118"/>
      <c r="V342" s="118"/>
      <c r="W342" s="118"/>
      <c r="X342" s="118"/>
      <c r="Y342" s="118"/>
      <c r="Z342" s="118"/>
      <c r="AA342" s="118"/>
      <c r="AB342" s="118"/>
      <c r="AC342" s="118"/>
      <c r="AD342" s="118"/>
      <c r="AE342" s="118"/>
      <c r="AF342" s="118"/>
      <c r="AG342" s="118"/>
      <c r="AH342" s="118"/>
      <c r="AI342" s="118"/>
    </row>
    <row r="343" spans="1:35" ht="16.5" customHeight="1">
      <c r="A343" s="730" t="s">
        <v>7479</v>
      </c>
      <c r="B343" s="730" t="s">
        <v>3487</v>
      </c>
      <c r="C343" s="730" t="s">
        <v>3625</v>
      </c>
      <c r="D343" s="733" t="s">
        <v>7224</v>
      </c>
      <c r="E343" s="733" t="s">
        <v>7490</v>
      </c>
      <c r="F343" s="733" t="s">
        <v>7226</v>
      </c>
      <c r="G343" s="608">
        <v>1</v>
      </c>
      <c r="H343" s="612" t="s">
        <v>7492</v>
      </c>
      <c r="I343" s="612"/>
      <c r="J343" s="83"/>
      <c r="K343" s="104"/>
      <c r="L343" s="748"/>
      <c r="M343" s="207"/>
      <c r="N343" s="208"/>
      <c r="O343" s="86" t="s">
        <v>380</v>
      </c>
      <c r="P343" s="86" t="s">
        <v>380</v>
      </c>
      <c r="Q343" s="86" t="s">
        <v>7497</v>
      </c>
      <c r="R343" s="83" t="s">
        <v>95</v>
      </c>
      <c r="S343" s="86"/>
      <c r="T343" s="118"/>
      <c r="U343" s="118"/>
      <c r="V343" s="118"/>
      <c r="W343" s="118"/>
      <c r="X343" s="118"/>
      <c r="Y343" s="118"/>
      <c r="Z343" s="118"/>
      <c r="AA343" s="118"/>
      <c r="AB343" s="118"/>
      <c r="AC343" s="118"/>
      <c r="AD343" s="118"/>
      <c r="AE343" s="118"/>
      <c r="AF343" s="118"/>
      <c r="AG343" s="118"/>
      <c r="AH343" s="118"/>
      <c r="AI343" s="118"/>
    </row>
    <row r="344" spans="1:35" ht="16.5" customHeight="1">
      <c r="A344" s="731"/>
      <c r="B344" s="731"/>
      <c r="C344" s="731"/>
      <c r="D344" s="731"/>
      <c r="E344" s="731"/>
      <c r="F344" s="731"/>
      <c r="G344" s="608">
        <v>2</v>
      </c>
      <c r="H344" s="612" t="s">
        <v>7293</v>
      </c>
      <c r="I344" s="612"/>
      <c r="J344" s="83"/>
      <c r="K344" s="104"/>
      <c r="L344" s="665"/>
      <c r="M344" s="207"/>
      <c r="N344" s="208"/>
      <c r="O344" s="86" t="s">
        <v>380</v>
      </c>
      <c r="P344" s="86" t="s">
        <v>380</v>
      </c>
      <c r="Q344" s="86" t="s">
        <v>7497</v>
      </c>
      <c r="R344" s="83" t="s">
        <v>95</v>
      </c>
      <c r="S344" s="86"/>
      <c r="T344" s="118"/>
      <c r="U344" s="118"/>
      <c r="V344" s="118"/>
      <c r="W344" s="118"/>
      <c r="X344" s="118"/>
      <c r="Y344" s="118"/>
      <c r="Z344" s="118"/>
      <c r="AA344" s="118"/>
      <c r="AB344" s="118"/>
      <c r="AC344" s="118"/>
      <c r="AD344" s="118"/>
      <c r="AE344" s="118"/>
      <c r="AF344" s="118"/>
      <c r="AG344" s="118"/>
      <c r="AH344" s="118"/>
      <c r="AI344" s="118"/>
    </row>
    <row r="345" spans="1:35" ht="16.5" customHeight="1">
      <c r="A345" s="731"/>
      <c r="B345" s="731"/>
      <c r="C345" s="731"/>
      <c r="D345" s="731"/>
      <c r="E345" s="731"/>
      <c r="F345" s="731"/>
      <c r="G345" s="608">
        <v>3</v>
      </c>
      <c r="H345" s="612" t="s">
        <v>410</v>
      </c>
      <c r="I345" s="612"/>
      <c r="J345" s="83"/>
      <c r="K345" s="104"/>
      <c r="L345" s="665"/>
      <c r="M345" s="207"/>
      <c r="N345" s="208"/>
      <c r="O345" s="86" t="s">
        <v>380</v>
      </c>
      <c r="P345" s="86" t="s">
        <v>380</v>
      </c>
      <c r="Q345" s="243" t="s">
        <v>413</v>
      </c>
      <c r="R345" s="83" t="s">
        <v>95</v>
      </c>
      <c r="S345" s="86"/>
      <c r="T345" s="118"/>
      <c r="U345" s="118"/>
      <c r="V345" s="118"/>
      <c r="W345" s="118"/>
      <c r="X345" s="118"/>
      <c r="Y345" s="118"/>
      <c r="Z345" s="118"/>
      <c r="AA345" s="118"/>
      <c r="AB345" s="118"/>
      <c r="AC345" s="118"/>
      <c r="AD345" s="118"/>
      <c r="AE345" s="118"/>
      <c r="AF345" s="118"/>
      <c r="AG345" s="118"/>
      <c r="AH345" s="118"/>
      <c r="AI345" s="118"/>
    </row>
    <row r="346" spans="1:35" ht="16.5" customHeight="1">
      <c r="A346" s="732"/>
      <c r="B346" s="732"/>
      <c r="C346" s="732"/>
      <c r="D346" s="732"/>
      <c r="E346" s="732"/>
      <c r="F346" s="732"/>
      <c r="G346" s="608">
        <v>4</v>
      </c>
      <c r="H346" s="612" t="s">
        <v>416</v>
      </c>
      <c r="I346" s="612"/>
      <c r="J346" s="83"/>
      <c r="K346" s="104"/>
      <c r="L346" s="666"/>
      <c r="M346" s="207"/>
      <c r="N346" s="208"/>
      <c r="O346" s="86" t="s">
        <v>380</v>
      </c>
      <c r="P346" s="86" t="s">
        <v>380</v>
      </c>
      <c r="Q346" s="86" t="s">
        <v>7497</v>
      </c>
      <c r="R346" s="83" t="s">
        <v>95</v>
      </c>
      <c r="S346" s="86"/>
      <c r="T346" s="118"/>
      <c r="U346" s="118"/>
      <c r="V346" s="118"/>
      <c r="W346" s="118"/>
      <c r="X346" s="118"/>
      <c r="Y346" s="118"/>
      <c r="Z346" s="118"/>
      <c r="AA346" s="118"/>
      <c r="AB346" s="118"/>
      <c r="AC346" s="118"/>
      <c r="AD346" s="118"/>
      <c r="AE346" s="118"/>
      <c r="AF346" s="118"/>
      <c r="AG346" s="118"/>
      <c r="AH346" s="118"/>
      <c r="AI346" s="118"/>
    </row>
    <row r="347" spans="1:35" ht="16.5" customHeight="1">
      <c r="A347" s="730" t="s">
        <v>7532</v>
      </c>
      <c r="B347" s="730" t="s">
        <v>3487</v>
      </c>
      <c r="C347" s="730" t="s">
        <v>3625</v>
      </c>
      <c r="D347" s="733" t="s">
        <v>7224</v>
      </c>
      <c r="E347" s="733" t="s">
        <v>3802</v>
      </c>
      <c r="F347" s="733" t="s">
        <v>7226</v>
      </c>
      <c r="G347" s="608">
        <v>1</v>
      </c>
      <c r="H347" s="612" t="s">
        <v>7538</v>
      </c>
      <c r="I347" s="612"/>
      <c r="J347" s="83"/>
      <c r="K347" s="104"/>
      <c r="L347" s="748"/>
      <c r="M347" s="207"/>
      <c r="N347" s="208"/>
      <c r="O347" s="86" t="s">
        <v>380</v>
      </c>
      <c r="P347" s="86" t="s">
        <v>380</v>
      </c>
      <c r="Q347" s="86" t="s">
        <v>7545</v>
      </c>
      <c r="R347" s="83" t="s">
        <v>95</v>
      </c>
      <c r="S347" s="86"/>
      <c r="T347" s="118"/>
      <c r="U347" s="118"/>
      <c r="V347" s="118"/>
      <c r="W347" s="118"/>
      <c r="X347" s="118"/>
      <c r="Y347" s="118"/>
      <c r="Z347" s="118"/>
      <c r="AA347" s="118"/>
      <c r="AB347" s="118"/>
      <c r="AC347" s="118"/>
      <c r="AD347" s="118"/>
      <c r="AE347" s="118"/>
      <c r="AF347" s="118"/>
      <c r="AG347" s="118"/>
      <c r="AH347" s="118"/>
      <c r="AI347" s="118"/>
    </row>
    <row r="348" spans="1:35" ht="16.5" customHeight="1">
      <c r="A348" s="731"/>
      <c r="B348" s="731"/>
      <c r="C348" s="731"/>
      <c r="D348" s="731"/>
      <c r="E348" s="731"/>
      <c r="F348" s="731"/>
      <c r="G348" s="608">
        <v>2</v>
      </c>
      <c r="H348" s="612" t="s">
        <v>7293</v>
      </c>
      <c r="I348" s="612"/>
      <c r="J348" s="83"/>
      <c r="K348" s="104"/>
      <c r="L348" s="665"/>
      <c r="M348" s="207"/>
      <c r="N348" s="208"/>
      <c r="O348" s="86" t="s">
        <v>380</v>
      </c>
      <c r="P348" s="86" t="s">
        <v>380</v>
      </c>
      <c r="Q348" s="86" t="s">
        <v>7545</v>
      </c>
      <c r="R348" s="83" t="s">
        <v>95</v>
      </c>
      <c r="S348" s="86"/>
      <c r="T348" s="118"/>
      <c r="U348" s="118"/>
      <c r="V348" s="118"/>
      <c r="W348" s="118"/>
      <c r="X348" s="118"/>
      <c r="Y348" s="118"/>
      <c r="Z348" s="118"/>
      <c r="AA348" s="118"/>
      <c r="AB348" s="118"/>
      <c r="AC348" s="118"/>
      <c r="AD348" s="118"/>
      <c r="AE348" s="118"/>
      <c r="AF348" s="118"/>
      <c r="AG348" s="118"/>
      <c r="AH348" s="118"/>
      <c r="AI348" s="118"/>
    </row>
    <row r="349" spans="1:35" ht="16.5" customHeight="1">
      <c r="A349" s="731"/>
      <c r="B349" s="731"/>
      <c r="C349" s="731"/>
      <c r="D349" s="731"/>
      <c r="E349" s="731"/>
      <c r="F349" s="731"/>
      <c r="G349" s="608">
        <v>3</v>
      </c>
      <c r="H349" s="612" t="s">
        <v>410</v>
      </c>
      <c r="I349" s="612"/>
      <c r="J349" s="83"/>
      <c r="K349" s="104"/>
      <c r="L349" s="665"/>
      <c r="M349" s="207"/>
      <c r="N349" s="208"/>
      <c r="O349" s="86" t="s">
        <v>380</v>
      </c>
      <c r="P349" s="86" t="s">
        <v>380</v>
      </c>
      <c r="Q349" s="243" t="s">
        <v>413</v>
      </c>
      <c r="R349" s="83" t="s">
        <v>95</v>
      </c>
      <c r="S349" s="86"/>
      <c r="T349" s="118"/>
      <c r="U349" s="118"/>
      <c r="V349" s="118"/>
      <c r="W349" s="118"/>
      <c r="X349" s="118"/>
      <c r="Y349" s="118"/>
      <c r="Z349" s="118"/>
      <c r="AA349" s="118"/>
      <c r="AB349" s="118"/>
      <c r="AC349" s="118"/>
      <c r="AD349" s="118"/>
      <c r="AE349" s="118"/>
      <c r="AF349" s="118"/>
      <c r="AG349" s="118"/>
      <c r="AH349" s="118"/>
      <c r="AI349" s="118"/>
    </row>
    <row r="350" spans="1:35" ht="16.5" customHeight="1">
      <c r="A350" s="732"/>
      <c r="B350" s="732"/>
      <c r="C350" s="732"/>
      <c r="D350" s="732"/>
      <c r="E350" s="732"/>
      <c r="F350" s="732"/>
      <c r="G350" s="608">
        <v>4</v>
      </c>
      <c r="H350" s="612" t="s">
        <v>416</v>
      </c>
      <c r="I350" s="612"/>
      <c r="J350" s="83"/>
      <c r="K350" s="104"/>
      <c r="L350" s="666"/>
      <c r="M350" s="207"/>
      <c r="N350" s="208"/>
      <c r="O350" s="86" t="s">
        <v>380</v>
      </c>
      <c r="P350" s="86" t="s">
        <v>380</v>
      </c>
      <c r="Q350" s="86" t="s">
        <v>7545</v>
      </c>
      <c r="R350" s="83" t="s">
        <v>95</v>
      </c>
      <c r="S350" s="86"/>
      <c r="T350" s="118"/>
      <c r="U350" s="118"/>
      <c r="V350" s="118"/>
      <c r="W350" s="118"/>
      <c r="X350" s="118"/>
      <c r="Y350" s="118"/>
      <c r="Z350" s="118"/>
      <c r="AA350" s="118"/>
      <c r="AB350" s="118"/>
      <c r="AC350" s="118"/>
      <c r="AD350" s="118"/>
      <c r="AE350" s="118"/>
      <c r="AF350" s="118"/>
      <c r="AG350" s="118"/>
      <c r="AH350" s="118"/>
      <c r="AI350" s="118"/>
    </row>
    <row r="351" spans="1:35" ht="105.75" customHeight="1">
      <c r="A351" s="730" t="s">
        <v>7575</v>
      </c>
      <c r="B351" s="730" t="s">
        <v>3487</v>
      </c>
      <c r="C351" s="730" t="s">
        <v>3625</v>
      </c>
      <c r="D351" s="733" t="s">
        <v>7224</v>
      </c>
      <c r="E351" s="733" t="s">
        <v>3809</v>
      </c>
      <c r="F351" s="733" t="s">
        <v>7226</v>
      </c>
      <c r="G351" s="608">
        <v>1</v>
      </c>
      <c r="H351" s="620" t="s">
        <v>7584</v>
      </c>
      <c r="I351" s="612"/>
      <c r="J351" s="83"/>
      <c r="K351" s="104"/>
      <c r="L351" s="748"/>
      <c r="M351" s="207"/>
      <c r="N351" s="208"/>
      <c r="O351" s="86" t="s">
        <v>380</v>
      </c>
      <c r="P351" s="86" t="s">
        <v>380</v>
      </c>
      <c r="Q351" s="270" t="s">
        <v>7587</v>
      </c>
      <c r="R351" s="83" t="s">
        <v>95</v>
      </c>
      <c r="S351" s="86"/>
      <c r="T351" s="118"/>
      <c r="U351" s="118"/>
      <c r="V351" s="118"/>
      <c r="W351" s="118"/>
      <c r="X351" s="118"/>
      <c r="Y351" s="118"/>
      <c r="Z351" s="118"/>
      <c r="AA351" s="118"/>
      <c r="AB351" s="118"/>
      <c r="AC351" s="118"/>
      <c r="AD351" s="118"/>
      <c r="AE351" s="118"/>
      <c r="AF351" s="118"/>
      <c r="AG351" s="118"/>
      <c r="AH351" s="118"/>
      <c r="AI351" s="118"/>
    </row>
    <row r="352" spans="1:35" ht="105.75" customHeight="1">
      <c r="A352" s="732"/>
      <c r="B352" s="732"/>
      <c r="C352" s="732"/>
      <c r="D352" s="732"/>
      <c r="E352" s="732"/>
      <c r="F352" s="732"/>
      <c r="G352" s="608">
        <v>2</v>
      </c>
      <c r="H352" s="612" t="s">
        <v>7293</v>
      </c>
      <c r="I352" s="612"/>
      <c r="J352" s="83"/>
      <c r="K352" s="104"/>
      <c r="L352" s="666"/>
      <c r="M352" s="207"/>
      <c r="N352" s="208"/>
      <c r="O352" s="86" t="s">
        <v>380</v>
      </c>
      <c r="P352" s="86" t="s">
        <v>380</v>
      </c>
      <c r="Q352" s="270" t="s">
        <v>7587</v>
      </c>
      <c r="R352" s="83" t="s">
        <v>95</v>
      </c>
      <c r="S352" s="86"/>
      <c r="T352" s="118"/>
      <c r="U352" s="118"/>
      <c r="V352" s="118"/>
      <c r="W352" s="118"/>
      <c r="X352" s="118"/>
      <c r="Y352" s="118"/>
      <c r="Z352" s="118"/>
      <c r="AA352" s="118"/>
      <c r="AB352" s="118"/>
      <c r="AC352" s="118"/>
      <c r="AD352" s="118"/>
      <c r="AE352" s="118"/>
      <c r="AF352" s="118"/>
      <c r="AG352" s="118"/>
      <c r="AH352" s="118"/>
      <c r="AI352" s="118"/>
    </row>
    <row r="353" spans="1:35" ht="105.75" customHeight="1">
      <c r="A353" s="730" t="s">
        <v>7603</v>
      </c>
      <c r="B353" s="730" t="s">
        <v>3487</v>
      </c>
      <c r="C353" s="730" t="s">
        <v>3625</v>
      </c>
      <c r="D353" s="733" t="s">
        <v>7224</v>
      </c>
      <c r="E353" s="733" t="s">
        <v>3815</v>
      </c>
      <c r="F353" s="733" t="s">
        <v>7226</v>
      </c>
      <c r="G353" s="608">
        <v>1</v>
      </c>
      <c r="H353" s="620" t="s">
        <v>7610</v>
      </c>
      <c r="I353" s="612"/>
      <c r="J353" s="83"/>
      <c r="K353" s="104"/>
      <c r="L353" s="748"/>
      <c r="M353" s="207"/>
      <c r="N353" s="208"/>
      <c r="O353" s="86" t="s">
        <v>380</v>
      </c>
      <c r="P353" s="86" t="s">
        <v>380</v>
      </c>
      <c r="Q353" s="86" t="s">
        <v>7615</v>
      </c>
      <c r="R353" s="83" t="s">
        <v>95</v>
      </c>
      <c r="S353" s="86"/>
      <c r="T353" s="118"/>
      <c r="U353" s="118"/>
      <c r="V353" s="118"/>
      <c r="W353" s="118"/>
      <c r="X353" s="118"/>
      <c r="Y353" s="118"/>
      <c r="Z353" s="118"/>
      <c r="AA353" s="118"/>
      <c r="AB353" s="118"/>
      <c r="AC353" s="118"/>
      <c r="AD353" s="118"/>
      <c r="AE353" s="118"/>
      <c r="AF353" s="118"/>
      <c r="AG353" s="118"/>
      <c r="AH353" s="118"/>
      <c r="AI353" s="118"/>
    </row>
    <row r="354" spans="1:35" ht="75" customHeight="1">
      <c r="A354" s="732"/>
      <c r="B354" s="732"/>
      <c r="C354" s="732"/>
      <c r="D354" s="732"/>
      <c r="E354" s="732"/>
      <c r="F354" s="732"/>
      <c r="G354" s="608">
        <v>2</v>
      </c>
      <c r="H354" s="612" t="s">
        <v>7293</v>
      </c>
      <c r="I354" s="612"/>
      <c r="J354" s="83"/>
      <c r="K354" s="104"/>
      <c r="L354" s="666"/>
      <c r="M354" s="207"/>
      <c r="N354" s="208"/>
      <c r="O354" s="86" t="s">
        <v>380</v>
      </c>
      <c r="P354" s="86" t="s">
        <v>380</v>
      </c>
      <c r="Q354" s="86" t="s">
        <v>7615</v>
      </c>
      <c r="R354" s="83" t="s">
        <v>95</v>
      </c>
      <c r="S354" s="86"/>
      <c r="T354" s="118"/>
      <c r="U354" s="118"/>
      <c r="V354" s="118"/>
      <c r="W354" s="118"/>
      <c r="X354" s="118"/>
      <c r="Y354" s="118"/>
      <c r="Z354" s="118"/>
      <c r="AA354" s="118"/>
      <c r="AB354" s="118"/>
      <c r="AC354" s="118"/>
      <c r="AD354" s="118"/>
      <c r="AE354" s="118"/>
      <c r="AF354" s="118"/>
      <c r="AG354" s="118"/>
      <c r="AH354" s="118"/>
      <c r="AI354" s="118"/>
    </row>
    <row r="355" spans="1:35" ht="16.5" customHeight="1">
      <c r="A355" s="730" t="s">
        <v>7627</v>
      </c>
      <c r="B355" s="730" t="s">
        <v>3487</v>
      </c>
      <c r="C355" s="730" t="s">
        <v>3625</v>
      </c>
      <c r="D355" s="733" t="s">
        <v>7630</v>
      </c>
      <c r="E355" s="733" t="s">
        <v>6324</v>
      </c>
      <c r="F355" s="733" t="s">
        <v>7633</v>
      </c>
      <c r="G355" s="608">
        <v>1</v>
      </c>
      <c r="H355" s="612" t="s">
        <v>7637</v>
      </c>
      <c r="I355" s="612"/>
      <c r="J355" s="83"/>
      <c r="K355" s="104"/>
      <c r="L355" s="748"/>
      <c r="M355" s="285"/>
      <c r="N355" s="208"/>
      <c r="O355" s="86" t="s">
        <v>380</v>
      </c>
      <c r="P355" s="86" t="s">
        <v>380</v>
      </c>
      <c r="Q355" s="86" t="s">
        <v>7643</v>
      </c>
      <c r="R355" s="83" t="s">
        <v>95</v>
      </c>
      <c r="S355" s="86"/>
      <c r="T355" s="118"/>
      <c r="U355" s="118"/>
      <c r="V355" s="118"/>
      <c r="W355" s="118"/>
      <c r="X355" s="118"/>
      <c r="Y355" s="118"/>
      <c r="Z355" s="118"/>
      <c r="AA355" s="118"/>
      <c r="AB355" s="118"/>
      <c r="AC355" s="118"/>
      <c r="AD355" s="118"/>
      <c r="AE355" s="118"/>
      <c r="AF355" s="118"/>
      <c r="AG355" s="118"/>
      <c r="AH355" s="118"/>
      <c r="AI355" s="118"/>
    </row>
    <row r="356" spans="1:35" ht="16.5" customHeight="1">
      <c r="A356" s="731"/>
      <c r="B356" s="731"/>
      <c r="C356" s="731"/>
      <c r="D356" s="731"/>
      <c r="E356" s="731"/>
      <c r="F356" s="731"/>
      <c r="G356" s="608">
        <v>2</v>
      </c>
      <c r="H356" s="612" t="s">
        <v>7653</v>
      </c>
      <c r="I356" s="612"/>
      <c r="J356" s="83"/>
      <c r="K356" s="104"/>
      <c r="L356" s="665"/>
      <c r="M356" s="285"/>
      <c r="N356" s="208"/>
      <c r="O356" s="86" t="s">
        <v>380</v>
      </c>
      <c r="P356" s="86" t="s">
        <v>380</v>
      </c>
      <c r="Q356" s="86" t="s">
        <v>7643</v>
      </c>
      <c r="R356" s="83" t="s">
        <v>95</v>
      </c>
      <c r="S356" s="86"/>
      <c r="T356" s="118"/>
      <c r="U356" s="118"/>
      <c r="V356" s="118"/>
      <c r="W356" s="118"/>
      <c r="X356" s="118"/>
      <c r="Y356" s="118"/>
      <c r="Z356" s="118"/>
      <c r="AA356" s="118"/>
      <c r="AB356" s="118"/>
      <c r="AC356" s="118"/>
      <c r="AD356" s="118"/>
      <c r="AE356" s="118"/>
      <c r="AF356" s="118"/>
      <c r="AG356" s="118"/>
      <c r="AH356" s="118"/>
      <c r="AI356" s="118"/>
    </row>
    <row r="357" spans="1:35" ht="16.5" customHeight="1">
      <c r="A357" s="731"/>
      <c r="B357" s="731"/>
      <c r="C357" s="731"/>
      <c r="D357" s="731"/>
      <c r="E357" s="731"/>
      <c r="F357" s="731"/>
      <c r="G357" s="608">
        <v>3</v>
      </c>
      <c r="H357" s="612" t="s">
        <v>7660</v>
      </c>
      <c r="I357" s="612"/>
      <c r="J357" s="83"/>
      <c r="K357" s="104"/>
      <c r="L357" s="665"/>
      <c r="M357" s="285"/>
      <c r="N357" s="208"/>
      <c r="O357" s="86" t="s">
        <v>380</v>
      </c>
      <c r="P357" s="86" t="s">
        <v>380</v>
      </c>
      <c r="Q357" s="86" t="s">
        <v>7643</v>
      </c>
      <c r="R357" s="83" t="s">
        <v>95</v>
      </c>
      <c r="S357" s="86"/>
      <c r="T357" s="118"/>
      <c r="U357" s="118"/>
      <c r="V357" s="118"/>
      <c r="W357" s="118"/>
      <c r="X357" s="118"/>
      <c r="Y357" s="118"/>
      <c r="Z357" s="118"/>
      <c r="AA357" s="118"/>
      <c r="AB357" s="118"/>
      <c r="AC357" s="118"/>
      <c r="AD357" s="118"/>
      <c r="AE357" s="118"/>
      <c r="AF357" s="118"/>
      <c r="AG357" s="118"/>
      <c r="AH357" s="118"/>
      <c r="AI357" s="118"/>
    </row>
    <row r="358" spans="1:35" ht="16.5" customHeight="1">
      <c r="A358" s="731"/>
      <c r="B358" s="731"/>
      <c r="C358" s="731"/>
      <c r="D358" s="731"/>
      <c r="E358" s="731"/>
      <c r="F358" s="731"/>
      <c r="G358" s="608">
        <v>4</v>
      </c>
      <c r="H358" s="612" t="s">
        <v>410</v>
      </c>
      <c r="I358" s="612"/>
      <c r="J358" s="83"/>
      <c r="K358" s="104"/>
      <c r="L358" s="665"/>
      <c r="M358" s="285"/>
      <c r="N358" s="208"/>
      <c r="O358" s="86" t="s">
        <v>380</v>
      </c>
      <c r="P358" s="86" t="s">
        <v>380</v>
      </c>
      <c r="Q358" s="243" t="s">
        <v>413</v>
      </c>
      <c r="R358" s="83" t="s">
        <v>95</v>
      </c>
      <c r="S358" s="86"/>
      <c r="T358" s="118"/>
      <c r="U358" s="118"/>
      <c r="V358" s="118"/>
      <c r="W358" s="118"/>
      <c r="X358" s="118"/>
      <c r="Y358" s="118"/>
      <c r="Z358" s="118"/>
      <c r="AA358" s="118"/>
      <c r="AB358" s="118"/>
      <c r="AC358" s="118"/>
      <c r="AD358" s="118"/>
      <c r="AE358" s="118"/>
      <c r="AF358" s="118"/>
      <c r="AG358" s="118"/>
      <c r="AH358" s="118"/>
      <c r="AI358" s="118"/>
    </row>
    <row r="359" spans="1:35" ht="16.5" customHeight="1">
      <c r="A359" s="732"/>
      <c r="B359" s="732"/>
      <c r="C359" s="732"/>
      <c r="D359" s="732"/>
      <c r="E359" s="732"/>
      <c r="F359" s="732"/>
      <c r="G359" s="608">
        <v>5</v>
      </c>
      <c r="H359" s="612" t="s">
        <v>416</v>
      </c>
      <c r="I359" s="612"/>
      <c r="J359" s="83"/>
      <c r="K359" s="104"/>
      <c r="L359" s="666"/>
      <c r="M359" s="285"/>
      <c r="N359" s="208"/>
      <c r="O359" s="86" t="s">
        <v>380</v>
      </c>
      <c r="P359" s="86" t="s">
        <v>380</v>
      </c>
      <c r="Q359" s="86" t="s">
        <v>7643</v>
      </c>
      <c r="R359" s="83" t="s">
        <v>95</v>
      </c>
      <c r="S359" s="86"/>
      <c r="T359" s="118"/>
      <c r="U359" s="118"/>
      <c r="V359" s="118"/>
      <c r="W359" s="118"/>
      <c r="X359" s="118"/>
      <c r="Y359" s="118"/>
      <c r="Z359" s="118"/>
      <c r="AA359" s="118"/>
      <c r="AB359" s="118"/>
      <c r="AC359" s="118"/>
      <c r="AD359" s="118"/>
      <c r="AE359" s="118"/>
      <c r="AF359" s="118"/>
      <c r="AG359" s="118"/>
      <c r="AH359" s="118"/>
      <c r="AI359" s="118"/>
    </row>
    <row r="360" spans="1:35" ht="16.5" customHeight="1">
      <c r="A360" s="730" t="s">
        <v>7681</v>
      </c>
      <c r="B360" s="730" t="s">
        <v>3487</v>
      </c>
      <c r="C360" s="730" t="s">
        <v>3625</v>
      </c>
      <c r="D360" s="733" t="s">
        <v>7630</v>
      </c>
      <c r="E360" s="733" t="s">
        <v>7254</v>
      </c>
      <c r="F360" s="733" t="s">
        <v>7633</v>
      </c>
      <c r="G360" s="608">
        <v>1</v>
      </c>
      <c r="H360" s="612" t="s">
        <v>7684</v>
      </c>
      <c r="I360" s="612"/>
      <c r="J360" s="83"/>
      <c r="K360" s="104"/>
      <c r="L360" s="748"/>
      <c r="M360" s="285"/>
      <c r="N360" s="208"/>
      <c r="O360" s="86" t="s">
        <v>380</v>
      </c>
      <c r="P360" s="86" t="s">
        <v>380</v>
      </c>
      <c r="Q360" s="86" t="s">
        <v>7687</v>
      </c>
      <c r="R360" s="83" t="s">
        <v>95</v>
      </c>
      <c r="S360" s="86"/>
      <c r="T360" s="118"/>
      <c r="U360" s="118"/>
      <c r="V360" s="118"/>
      <c r="W360" s="118"/>
      <c r="X360" s="118"/>
      <c r="Y360" s="118"/>
      <c r="Z360" s="118"/>
      <c r="AA360" s="118"/>
      <c r="AB360" s="118"/>
      <c r="AC360" s="118"/>
      <c r="AD360" s="118"/>
      <c r="AE360" s="118"/>
      <c r="AF360" s="118"/>
      <c r="AG360" s="118"/>
      <c r="AH360" s="118"/>
      <c r="AI360" s="118"/>
    </row>
    <row r="361" spans="1:35" ht="16.5" customHeight="1">
      <c r="A361" s="731"/>
      <c r="B361" s="731"/>
      <c r="C361" s="731"/>
      <c r="D361" s="731"/>
      <c r="E361" s="731"/>
      <c r="F361" s="731"/>
      <c r="G361" s="608">
        <v>2</v>
      </c>
      <c r="H361" s="612" t="s">
        <v>7653</v>
      </c>
      <c r="I361" s="612"/>
      <c r="J361" s="83"/>
      <c r="K361" s="104"/>
      <c r="L361" s="665"/>
      <c r="M361" s="285"/>
      <c r="N361" s="208"/>
      <c r="O361" s="86" t="s">
        <v>380</v>
      </c>
      <c r="P361" s="86" t="s">
        <v>380</v>
      </c>
      <c r="Q361" s="86" t="s">
        <v>7687</v>
      </c>
      <c r="R361" s="83" t="s">
        <v>95</v>
      </c>
      <c r="S361" s="86"/>
      <c r="T361" s="118"/>
      <c r="U361" s="118"/>
      <c r="V361" s="118"/>
      <c r="W361" s="118"/>
      <c r="X361" s="118"/>
      <c r="Y361" s="118"/>
      <c r="Z361" s="118"/>
      <c r="AA361" s="118"/>
      <c r="AB361" s="118"/>
      <c r="AC361" s="118"/>
      <c r="AD361" s="118"/>
      <c r="AE361" s="118"/>
      <c r="AF361" s="118"/>
      <c r="AG361" s="118"/>
      <c r="AH361" s="118"/>
      <c r="AI361" s="118"/>
    </row>
    <row r="362" spans="1:35" ht="16.5" customHeight="1">
      <c r="A362" s="731"/>
      <c r="B362" s="731"/>
      <c r="C362" s="731"/>
      <c r="D362" s="731"/>
      <c r="E362" s="731"/>
      <c r="F362" s="731"/>
      <c r="G362" s="608">
        <v>3</v>
      </c>
      <c r="H362" s="612" t="s">
        <v>7660</v>
      </c>
      <c r="I362" s="612"/>
      <c r="J362" s="83"/>
      <c r="K362" s="104"/>
      <c r="L362" s="665"/>
      <c r="M362" s="285"/>
      <c r="N362" s="208"/>
      <c r="O362" s="86" t="s">
        <v>380</v>
      </c>
      <c r="P362" s="86" t="s">
        <v>380</v>
      </c>
      <c r="Q362" s="86" t="s">
        <v>7687</v>
      </c>
      <c r="R362" s="83" t="s">
        <v>95</v>
      </c>
      <c r="S362" s="86"/>
      <c r="T362" s="118"/>
      <c r="U362" s="118"/>
      <c r="V362" s="118"/>
      <c r="W362" s="118"/>
      <c r="X362" s="118"/>
      <c r="Y362" s="118"/>
      <c r="Z362" s="118"/>
      <c r="AA362" s="118"/>
      <c r="AB362" s="118"/>
      <c r="AC362" s="118"/>
      <c r="AD362" s="118"/>
      <c r="AE362" s="118"/>
      <c r="AF362" s="118"/>
      <c r="AG362" s="118"/>
      <c r="AH362" s="118"/>
      <c r="AI362" s="118"/>
    </row>
    <row r="363" spans="1:35" ht="16.5" customHeight="1">
      <c r="A363" s="731"/>
      <c r="B363" s="731"/>
      <c r="C363" s="731"/>
      <c r="D363" s="731"/>
      <c r="E363" s="731"/>
      <c r="F363" s="731"/>
      <c r="G363" s="608">
        <v>4</v>
      </c>
      <c r="H363" s="612" t="s">
        <v>410</v>
      </c>
      <c r="I363" s="612"/>
      <c r="J363" s="83"/>
      <c r="K363" s="104"/>
      <c r="L363" s="665"/>
      <c r="M363" s="285"/>
      <c r="N363" s="208"/>
      <c r="O363" s="86" t="s">
        <v>380</v>
      </c>
      <c r="P363" s="86" t="s">
        <v>380</v>
      </c>
      <c r="Q363" s="243" t="s">
        <v>413</v>
      </c>
      <c r="R363" s="83" t="s">
        <v>95</v>
      </c>
      <c r="S363" s="86"/>
      <c r="T363" s="118"/>
      <c r="U363" s="118"/>
      <c r="V363" s="118"/>
      <c r="W363" s="118"/>
      <c r="X363" s="118"/>
      <c r="Y363" s="118"/>
      <c r="Z363" s="118"/>
      <c r="AA363" s="118"/>
      <c r="AB363" s="118"/>
      <c r="AC363" s="118"/>
      <c r="AD363" s="118"/>
      <c r="AE363" s="118"/>
      <c r="AF363" s="118"/>
      <c r="AG363" s="118"/>
      <c r="AH363" s="118"/>
      <c r="AI363" s="118"/>
    </row>
    <row r="364" spans="1:35" ht="16.5" customHeight="1">
      <c r="A364" s="732"/>
      <c r="B364" s="732"/>
      <c r="C364" s="732"/>
      <c r="D364" s="732"/>
      <c r="E364" s="732"/>
      <c r="F364" s="732"/>
      <c r="G364" s="608">
        <v>5</v>
      </c>
      <c r="H364" s="612" t="s">
        <v>416</v>
      </c>
      <c r="I364" s="612"/>
      <c r="J364" s="83"/>
      <c r="K364" s="104"/>
      <c r="L364" s="666"/>
      <c r="M364" s="285"/>
      <c r="N364" s="208"/>
      <c r="O364" s="86" t="s">
        <v>380</v>
      </c>
      <c r="P364" s="86" t="s">
        <v>380</v>
      </c>
      <c r="Q364" s="86" t="s">
        <v>7687</v>
      </c>
      <c r="R364" s="83" t="s">
        <v>95</v>
      </c>
      <c r="S364" s="86"/>
      <c r="T364" s="118"/>
      <c r="U364" s="118"/>
      <c r="V364" s="118"/>
      <c r="W364" s="118"/>
      <c r="X364" s="118"/>
      <c r="Y364" s="118"/>
      <c r="Z364" s="118"/>
      <c r="AA364" s="118"/>
      <c r="AB364" s="118"/>
      <c r="AC364" s="118"/>
      <c r="AD364" s="118"/>
      <c r="AE364" s="118"/>
      <c r="AF364" s="118"/>
      <c r="AG364" s="118"/>
      <c r="AH364" s="118"/>
      <c r="AI364" s="118"/>
    </row>
    <row r="365" spans="1:35" ht="75" customHeight="1">
      <c r="A365" s="730" t="s">
        <v>7712</v>
      </c>
      <c r="B365" s="730" t="s">
        <v>3487</v>
      </c>
      <c r="C365" s="730" t="s">
        <v>3625</v>
      </c>
      <c r="D365" s="733" t="s">
        <v>7630</v>
      </c>
      <c r="E365" s="733" t="s">
        <v>7716</v>
      </c>
      <c r="F365" s="733" t="s">
        <v>7633</v>
      </c>
      <c r="G365" s="608">
        <v>1</v>
      </c>
      <c r="H365" s="612" t="s">
        <v>7284</v>
      </c>
      <c r="I365" s="612"/>
      <c r="J365" s="83"/>
      <c r="K365" s="104"/>
      <c r="L365" s="748"/>
      <c r="M365" s="285"/>
      <c r="N365" s="208"/>
      <c r="O365" s="86" t="s">
        <v>380</v>
      </c>
      <c r="P365" s="86" t="s">
        <v>380</v>
      </c>
      <c r="Q365" s="86" t="s">
        <v>7722</v>
      </c>
      <c r="R365" s="83" t="s">
        <v>95</v>
      </c>
      <c r="S365" s="86"/>
      <c r="T365" s="118"/>
      <c r="U365" s="118"/>
      <c r="V365" s="118"/>
      <c r="W365" s="118"/>
      <c r="X365" s="118"/>
      <c r="Y365" s="118"/>
      <c r="Z365" s="118"/>
      <c r="AA365" s="118"/>
      <c r="AB365" s="118"/>
      <c r="AC365" s="118"/>
      <c r="AD365" s="118"/>
      <c r="AE365" s="118"/>
      <c r="AF365" s="118"/>
      <c r="AG365" s="118"/>
      <c r="AH365" s="118"/>
      <c r="AI365" s="118"/>
    </row>
    <row r="366" spans="1:35" ht="75" customHeight="1">
      <c r="A366" s="731"/>
      <c r="B366" s="731"/>
      <c r="C366" s="731"/>
      <c r="D366" s="731"/>
      <c r="E366" s="731"/>
      <c r="F366" s="731"/>
      <c r="G366" s="608">
        <v>2</v>
      </c>
      <c r="H366" s="612" t="s">
        <v>7653</v>
      </c>
      <c r="I366" s="612"/>
      <c r="J366" s="83"/>
      <c r="K366" s="104"/>
      <c r="L366" s="665"/>
      <c r="M366" s="285"/>
      <c r="N366" s="208"/>
      <c r="O366" s="86" t="s">
        <v>380</v>
      </c>
      <c r="P366" s="86" t="s">
        <v>380</v>
      </c>
      <c r="Q366" s="86" t="s">
        <v>7722</v>
      </c>
      <c r="R366" s="83" t="s">
        <v>95</v>
      </c>
      <c r="S366" s="86"/>
      <c r="T366" s="118"/>
      <c r="U366" s="118"/>
      <c r="V366" s="118"/>
      <c r="W366" s="118"/>
      <c r="X366" s="118"/>
      <c r="Y366" s="118"/>
      <c r="Z366" s="118"/>
      <c r="AA366" s="118"/>
      <c r="AB366" s="118"/>
      <c r="AC366" s="118"/>
      <c r="AD366" s="118"/>
      <c r="AE366" s="118"/>
      <c r="AF366" s="118"/>
      <c r="AG366" s="118"/>
      <c r="AH366" s="118"/>
      <c r="AI366" s="118"/>
    </row>
    <row r="367" spans="1:35" ht="75" customHeight="1">
      <c r="A367" s="731"/>
      <c r="B367" s="731"/>
      <c r="C367" s="731"/>
      <c r="D367" s="731"/>
      <c r="E367" s="731"/>
      <c r="F367" s="731"/>
      <c r="G367" s="608">
        <v>3</v>
      </c>
      <c r="H367" s="612" t="s">
        <v>7660</v>
      </c>
      <c r="I367" s="612"/>
      <c r="J367" s="83"/>
      <c r="K367" s="104"/>
      <c r="L367" s="665"/>
      <c r="M367" s="285"/>
      <c r="N367" s="208"/>
      <c r="O367" s="86" t="s">
        <v>380</v>
      </c>
      <c r="P367" s="86" t="s">
        <v>380</v>
      </c>
      <c r="Q367" s="86" t="s">
        <v>7722</v>
      </c>
      <c r="R367" s="83" t="s">
        <v>95</v>
      </c>
      <c r="S367" s="86"/>
      <c r="T367" s="118"/>
      <c r="U367" s="118"/>
      <c r="V367" s="118"/>
      <c r="W367" s="118"/>
      <c r="X367" s="118"/>
      <c r="Y367" s="118"/>
      <c r="Z367" s="118"/>
      <c r="AA367" s="118"/>
      <c r="AB367" s="118"/>
      <c r="AC367" s="118"/>
      <c r="AD367" s="118"/>
      <c r="AE367" s="118"/>
      <c r="AF367" s="118"/>
      <c r="AG367" s="118"/>
      <c r="AH367" s="118"/>
      <c r="AI367" s="118"/>
    </row>
    <row r="368" spans="1:35" ht="75" customHeight="1">
      <c r="A368" s="731"/>
      <c r="B368" s="731"/>
      <c r="C368" s="731"/>
      <c r="D368" s="731"/>
      <c r="E368" s="731"/>
      <c r="F368" s="731"/>
      <c r="G368" s="608">
        <v>4</v>
      </c>
      <c r="H368" s="612" t="s">
        <v>410</v>
      </c>
      <c r="I368" s="612"/>
      <c r="J368" s="83"/>
      <c r="K368" s="104"/>
      <c r="L368" s="665"/>
      <c r="M368" s="285"/>
      <c r="N368" s="208"/>
      <c r="O368" s="86" t="s">
        <v>380</v>
      </c>
      <c r="P368" s="86" t="s">
        <v>380</v>
      </c>
      <c r="Q368" s="243" t="s">
        <v>413</v>
      </c>
      <c r="R368" s="83" t="s">
        <v>95</v>
      </c>
      <c r="S368" s="86"/>
      <c r="T368" s="118"/>
      <c r="U368" s="118"/>
      <c r="V368" s="118"/>
      <c r="W368" s="118"/>
      <c r="X368" s="118"/>
      <c r="Y368" s="118"/>
      <c r="Z368" s="118"/>
      <c r="AA368" s="118"/>
      <c r="AB368" s="118"/>
      <c r="AC368" s="118"/>
      <c r="AD368" s="118"/>
      <c r="AE368" s="118"/>
      <c r="AF368" s="118"/>
      <c r="AG368" s="118"/>
      <c r="AH368" s="118"/>
      <c r="AI368" s="118"/>
    </row>
    <row r="369" spans="1:35" ht="75" customHeight="1">
      <c r="A369" s="732"/>
      <c r="B369" s="732"/>
      <c r="C369" s="732"/>
      <c r="D369" s="732"/>
      <c r="E369" s="732"/>
      <c r="F369" s="732"/>
      <c r="G369" s="608">
        <v>5</v>
      </c>
      <c r="H369" s="612" t="s">
        <v>416</v>
      </c>
      <c r="I369" s="612"/>
      <c r="J369" s="83"/>
      <c r="K369" s="104"/>
      <c r="L369" s="666"/>
      <c r="M369" s="285"/>
      <c r="N369" s="208"/>
      <c r="O369" s="86" t="s">
        <v>380</v>
      </c>
      <c r="P369" s="86" t="s">
        <v>380</v>
      </c>
      <c r="Q369" s="86" t="s">
        <v>7722</v>
      </c>
      <c r="R369" s="83" t="s">
        <v>95</v>
      </c>
      <c r="S369" s="86"/>
      <c r="T369" s="118"/>
      <c r="U369" s="118"/>
      <c r="V369" s="118"/>
      <c r="W369" s="118"/>
      <c r="X369" s="118"/>
      <c r="Y369" s="118"/>
      <c r="Z369" s="118"/>
      <c r="AA369" s="118"/>
      <c r="AB369" s="118"/>
      <c r="AC369" s="118"/>
      <c r="AD369" s="118"/>
      <c r="AE369" s="118"/>
      <c r="AF369" s="118"/>
      <c r="AG369" s="118"/>
      <c r="AH369" s="118"/>
      <c r="AI369" s="118"/>
    </row>
    <row r="370" spans="1:35" ht="75" customHeight="1">
      <c r="A370" s="730" t="s">
        <v>7741</v>
      </c>
      <c r="B370" s="730" t="s">
        <v>3487</v>
      </c>
      <c r="C370" s="730" t="s">
        <v>3625</v>
      </c>
      <c r="D370" s="733" t="s">
        <v>7630</v>
      </c>
      <c r="E370" s="733" t="s">
        <v>7745</v>
      </c>
      <c r="F370" s="733" t="s">
        <v>7633</v>
      </c>
      <c r="G370" s="608">
        <v>1</v>
      </c>
      <c r="H370" s="612" t="s">
        <v>7308</v>
      </c>
      <c r="I370" s="612"/>
      <c r="J370" s="83"/>
      <c r="K370" s="104"/>
      <c r="L370" s="748"/>
      <c r="M370" s="285"/>
      <c r="N370" s="208"/>
      <c r="O370" s="86" t="s">
        <v>380</v>
      </c>
      <c r="P370" s="86" t="s">
        <v>380</v>
      </c>
      <c r="Q370" s="86" t="s">
        <v>7753</v>
      </c>
      <c r="R370" s="83" t="s">
        <v>95</v>
      </c>
      <c r="S370" s="86"/>
      <c r="T370" s="118"/>
      <c r="U370" s="118"/>
      <c r="V370" s="118"/>
      <c r="W370" s="118"/>
      <c r="X370" s="118"/>
      <c r="Y370" s="118"/>
      <c r="Z370" s="118"/>
      <c r="AA370" s="118"/>
      <c r="AB370" s="118"/>
      <c r="AC370" s="118"/>
      <c r="AD370" s="118"/>
      <c r="AE370" s="118"/>
      <c r="AF370" s="118"/>
      <c r="AG370" s="118"/>
      <c r="AH370" s="118"/>
      <c r="AI370" s="118"/>
    </row>
    <row r="371" spans="1:35" ht="75" customHeight="1">
      <c r="A371" s="732"/>
      <c r="B371" s="732"/>
      <c r="C371" s="732"/>
      <c r="D371" s="732"/>
      <c r="E371" s="732"/>
      <c r="F371" s="732"/>
      <c r="G371" s="608">
        <v>2</v>
      </c>
      <c r="H371" s="612" t="s">
        <v>7653</v>
      </c>
      <c r="I371" s="612"/>
      <c r="J371" s="83"/>
      <c r="K371" s="104"/>
      <c r="L371" s="666"/>
      <c r="M371" s="285"/>
      <c r="N371" s="208"/>
      <c r="O371" s="86" t="s">
        <v>380</v>
      </c>
      <c r="P371" s="86" t="s">
        <v>380</v>
      </c>
      <c r="Q371" s="86" t="s">
        <v>7753</v>
      </c>
      <c r="R371" s="83" t="s">
        <v>95</v>
      </c>
      <c r="S371" s="86"/>
      <c r="T371" s="118"/>
      <c r="U371" s="118"/>
      <c r="V371" s="118"/>
      <c r="W371" s="118"/>
      <c r="X371" s="118"/>
      <c r="Y371" s="118"/>
      <c r="Z371" s="118"/>
      <c r="AA371" s="118"/>
      <c r="AB371" s="118"/>
      <c r="AC371" s="118"/>
      <c r="AD371" s="118"/>
      <c r="AE371" s="118"/>
      <c r="AF371" s="118"/>
      <c r="AG371" s="118"/>
      <c r="AH371" s="118"/>
      <c r="AI371" s="118"/>
    </row>
    <row r="372" spans="1:35" ht="75" customHeight="1">
      <c r="A372" s="730" t="s">
        <v>7764</v>
      </c>
      <c r="B372" s="730" t="s">
        <v>3487</v>
      </c>
      <c r="C372" s="730" t="s">
        <v>3625</v>
      </c>
      <c r="D372" s="733" t="s">
        <v>7630</v>
      </c>
      <c r="E372" s="733" t="s">
        <v>6334</v>
      </c>
      <c r="F372" s="733" t="s">
        <v>7633</v>
      </c>
      <c r="G372" s="608">
        <v>1</v>
      </c>
      <c r="H372" s="612" t="s">
        <v>7358</v>
      </c>
      <c r="I372" s="612"/>
      <c r="J372" s="83"/>
      <c r="K372" s="104"/>
      <c r="L372" s="748"/>
      <c r="M372" s="285"/>
      <c r="N372" s="208"/>
      <c r="O372" s="86" t="s">
        <v>380</v>
      </c>
      <c r="P372" s="86" t="s">
        <v>380</v>
      </c>
      <c r="Q372" s="86" t="s">
        <v>7776</v>
      </c>
      <c r="R372" s="83" t="s">
        <v>95</v>
      </c>
      <c r="S372" s="86"/>
      <c r="T372" s="118"/>
      <c r="U372" s="118"/>
      <c r="V372" s="118"/>
      <c r="W372" s="118"/>
      <c r="X372" s="118"/>
      <c r="Y372" s="118"/>
      <c r="Z372" s="118"/>
      <c r="AA372" s="118"/>
      <c r="AB372" s="118"/>
      <c r="AC372" s="118"/>
      <c r="AD372" s="118"/>
      <c r="AE372" s="118"/>
      <c r="AF372" s="118"/>
      <c r="AG372" s="118"/>
      <c r="AH372" s="118"/>
      <c r="AI372" s="118"/>
    </row>
    <row r="373" spans="1:35" ht="75" customHeight="1">
      <c r="A373" s="732"/>
      <c r="B373" s="732"/>
      <c r="C373" s="732"/>
      <c r="D373" s="732"/>
      <c r="E373" s="732"/>
      <c r="F373" s="732"/>
      <c r="G373" s="608">
        <v>2</v>
      </c>
      <c r="H373" s="612" t="s">
        <v>7653</v>
      </c>
      <c r="I373" s="612"/>
      <c r="J373" s="83"/>
      <c r="K373" s="104"/>
      <c r="L373" s="666"/>
      <c r="M373" s="285"/>
      <c r="N373" s="208"/>
      <c r="O373" s="86" t="s">
        <v>380</v>
      </c>
      <c r="P373" s="86" t="s">
        <v>380</v>
      </c>
      <c r="Q373" s="86" t="s">
        <v>7776</v>
      </c>
      <c r="R373" s="83" t="s">
        <v>95</v>
      </c>
      <c r="S373" s="86"/>
      <c r="T373" s="118"/>
      <c r="U373" s="118"/>
      <c r="V373" s="118"/>
      <c r="W373" s="118"/>
      <c r="X373" s="118"/>
      <c r="Y373" s="118"/>
      <c r="Z373" s="118"/>
      <c r="AA373" s="118"/>
      <c r="AB373" s="118"/>
      <c r="AC373" s="118"/>
      <c r="AD373" s="118"/>
      <c r="AE373" s="118"/>
      <c r="AF373" s="118"/>
      <c r="AG373" s="118"/>
      <c r="AH373" s="118"/>
      <c r="AI373" s="118"/>
    </row>
    <row r="374" spans="1:35" ht="16.5" customHeight="1">
      <c r="A374" s="730" t="s">
        <v>7782</v>
      </c>
      <c r="B374" s="730" t="s">
        <v>3487</v>
      </c>
      <c r="C374" s="730" t="s">
        <v>3625</v>
      </c>
      <c r="D374" s="733" t="s">
        <v>7630</v>
      </c>
      <c r="E374" s="733" t="s">
        <v>6337</v>
      </c>
      <c r="F374" s="733" t="s">
        <v>7633</v>
      </c>
      <c r="G374" s="608">
        <v>1</v>
      </c>
      <c r="H374" s="612" t="s">
        <v>7396</v>
      </c>
      <c r="I374" s="612"/>
      <c r="J374" s="83"/>
      <c r="K374" s="104"/>
      <c r="L374" s="748"/>
      <c r="M374" s="285"/>
      <c r="N374" s="208"/>
      <c r="O374" s="86" t="s">
        <v>380</v>
      </c>
      <c r="P374" s="86" t="s">
        <v>380</v>
      </c>
      <c r="Q374" s="86" t="s">
        <v>7791</v>
      </c>
      <c r="R374" s="83" t="s">
        <v>95</v>
      </c>
      <c r="S374" s="86"/>
      <c r="T374" s="118"/>
      <c r="U374" s="118"/>
      <c r="V374" s="118"/>
      <c r="W374" s="118"/>
      <c r="X374" s="118"/>
      <c r="Y374" s="118"/>
      <c r="Z374" s="118"/>
      <c r="AA374" s="118"/>
      <c r="AB374" s="118"/>
      <c r="AC374" s="118"/>
      <c r="AD374" s="118"/>
      <c r="AE374" s="118"/>
      <c r="AF374" s="118"/>
      <c r="AG374" s="118"/>
      <c r="AH374" s="118"/>
      <c r="AI374" s="118"/>
    </row>
    <row r="375" spans="1:35" ht="16.5" customHeight="1">
      <c r="A375" s="731"/>
      <c r="B375" s="731"/>
      <c r="C375" s="731"/>
      <c r="D375" s="731"/>
      <c r="E375" s="731"/>
      <c r="F375" s="731"/>
      <c r="G375" s="608">
        <v>2</v>
      </c>
      <c r="H375" s="612" t="s">
        <v>7653</v>
      </c>
      <c r="I375" s="612"/>
      <c r="J375" s="83"/>
      <c r="K375" s="104"/>
      <c r="L375" s="665"/>
      <c r="M375" s="285"/>
      <c r="N375" s="208"/>
      <c r="O375" s="86" t="s">
        <v>380</v>
      </c>
      <c r="P375" s="86" t="s">
        <v>380</v>
      </c>
      <c r="Q375" s="86" t="s">
        <v>7791</v>
      </c>
      <c r="R375" s="83" t="s">
        <v>95</v>
      </c>
      <c r="S375" s="86"/>
      <c r="T375" s="118"/>
      <c r="U375" s="118"/>
      <c r="V375" s="118"/>
      <c r="W375" s="118"/>
      <c r="X375" s="118"/>
      <c r="Y375" s="118"/>
      <c r="Z375" s="118"/>
      <c r="AA375" s="118"/>
      <c r="AB375" s="118"/>
      <c r="AC375" s="118"/>
      <c r="AD375" s="118"/>
      <c r="AE375" s="118"/>
      <c r="AF375" s="118"/>
      <c r="AG375" s="118"/>
      <c r="AH375" s="118"/>
      <c r="AI375" s="118"/>
    </row>
    <row r="376" spans="1:35" ht="16.5" customHeight="1">
      <c r="A376" s="731"/>
      <c r="B376" s="731"/>
      <c r="C376" s="731"/>
      <c r="D376" s="731"/>
      <c r="E376" s="731"/>
      <c r="F376" s="731"/>
      <c r="G376" s="608">
        <v>3</v>
      </c>
      <c r="H376" s="612" t="s">
        <v>7660</v>
      </c>
      <c r="I376" s="612"/>
      <c r="J376" s="83"/>
      <c r="K376" s="104"/>
      <c r="L376" s="665"/>
      <c r="M376" s="285"/>
      <c r="N376" s="208"/>
      <c r="O376" s="86" t="s">
        <v>380</v>
      </c>
      <c r="P376" s="86" t="s">
        <v>380</v>
      </c>
      <c r="Q376" s="86" t="s">
        <v>7791</v>
      </c>
      <c r="R376" s="83" t="s">
        <v>95</v>
      </c>
      <c r="S376" s="86"/>
      <c r="T376" s="118"/>
      <c r="U376" s="118"/>
      <c r="V376" s="118"/>
      <c r="W376" s="118"/>
      <c r="X376" s="118"/>
      <c r="Y376" s="118"/>
      <c r="Z376" s="118"/>
      <c r="AA376" s="118"/>
      <c r="AB376" s="118"/>
      <c r="AC376" s="118"/>
      <c r="AD376" s="118"/>
      <c r="AE376" s="118"/>
      <c r="AF376" s="118"/>
      <c r="AG376" s="118"/>
      <c r="AH376" s="118"/>
      <c r="AI376" s="118"/>
    </row>
    <row r="377" spans="1:35" ht="16.5" customHeight="1">
      <c r="A377" s="731"/>
      <c r="B377" s="731"/>
      <c r="C377" s="731"/>
      <c r="D377" s="731"/>
      <c r="E377" s="731"/>
      <c r="F377" s="731"/>
      <c r="G377" s="608">
        <v>4</v>
      </c>
      <c r="H377" s="612" t="s">
        <v>410</v>
      </c>
      <c r="I377" s="612"/>
      <c r="J377" s="83"/>
      <c r="K377" s="104"/>
      <c r="L377" s="665"/>
      <c r="M377" s="285"/>
      <c r="N377" s="208"/>
      <c r="O377" s="86" t="s">
        <v>380</v>
      </c>
      <c r="P377" s="86" t="s">
        <v>380</v>
      </c>
      <c r="Q377" s="243" t="s">
        <v>413</v>
      </c>
      <c r="R377" s="83" t="s">
        <v>95</v>
      </c>
      <c r="S377" s="86"/>
      <c r="T377" s="118"/>
      <c r="U377" s="118"/>
      <c r="V377" s="118"/>
      <c r="W377" s="118"/>
      <c r="X377" s="118"/>
      <c r="Y377" s="118"/>
      <c r="Z377" s="118"/>
      <c r="AA377" s="118"/>
      <c r="AB377" s="118"/>
      <c r="AC377" s="118"/>
      <c r="AD377" s="118"/>
      <c r="AE377" s="118"/>
      <c r="AF377" s="118"/>
      <c r="AG377" s="118"/>
      <c r="AH377" s="118"/>
      <c r="AI377" s="118"/>
    </row>
    <row r="378" spans="1:35" ht="16.5" customHeight="1">
      <c r="A378" s="732"/>
      <c r="B378" s="732"/>
      <c r="C378" s="732"/>
      <c r="D378" s="732"/>
      <c r="E378" s="732"/>
      <c r="F378" s="732"/>
      <c r="G378" s="608">
        <v>5</v>
      </c>
      <c r="H378" s="612" t="s">
        <v>416</v>
      </c>
      <c r="I378" s="612"/>
      <c r="J378" s="83"/>
      <c r="K378" s="104"/>
      <c r="L378" s="666"/>
      <c r="M378" s="285"/>
      <c r="N378" s="208"/>
      <c r="O378" s="86" t="s">
        <v>380</v>
      </c>
      <c r="P378" s="86" t="s">
        <v>380</v>
      </c>
      <c r="Q378" s="86" t="s">
        <v>7791</v>
      </c>
      <c r="R378" s="83" t="s">
        <v>95</v>
      </c>
      <c r="S378" s="86"/>
      <c r="T378" s="118"/>
      <c r="U378" s="118"/>
      <c r="V378" s="118"/>
      <c r="W378" s="118"/>
      <c r="X378" s="118"/>
      <c r="Y378" s="118"/>
      <c r="Z378" s="118"/>
      <c r="AA378" s="118"/>
      <c r="AB378" s="118"/>
      <c r="AC378" s="118"/>
      <c r="AD378" s="118"/>
      <c r="AE378" s="118"/>
      <c r="AF378" s="118"/>
      <c r="AG378" s="118"/>
      <c r="AH378" s="118"/>
      <c r="AI378" s="118"/>
    </row>
    <row r="379" spans="1:35" ht="16.5" customHeight="1">
      <c r="A379" s="730" t="s">
        <v>7821</v>
      </c>
      <c r="B379" s="730" t="s">
        <v>3487</v>
      </c>
      <c r="C379" s="730" t="s">
        <v>3625</v>
      </c>
      <c r="D379" s="733" t="s">
        <v>7630</v>
      </c>
      <c r="E379" s="733" t="s">
        <v>3783</v>
      </c>
      <c r="F379" s="733" t="s">
        <v>7633</v>
      </c>
      <c r="G379" s="608">
        <v>1</v>
      </c>
      <c r="H379" s="612" t="s">
        <v>7824</v>
      </c>
      <c r="I379" s="612"/>
      <c r="J379" s="83"/>
      <c r="K379" s="104"/>
      <c r="L379" s="748"/>
      <c r="M379" s="285"/>
      <c r="N379" s="208"/>
      <c r="O379" s="86" t="s">
        <v>380</v>
      </c>
      <c r="P379" s="86" t="s">
        <v>380</v>
      </c>
      <c r="Q379" s="86" t="s">
        <v>7826</v>
      </c>
      <c r="R379" s="83" t="s">
        <v>95</v>
      </c>
      <c r="S379" s="86"/>
      <c r="T379" s="118"/>
      <c r="U379" s="118"/>
      <c r="V379" s="118"/>
      <c r="W379" s="118"/>
      <c r="X379" s="118"/>
      <c r="Y379" s="118"/>
      <c r="Z379" s="118"/>
      <c r="AA379" s="118"/>
      <c r="AB379" s="118"/>
      <c r="AC379" s="118"/>
      <c r="AD379" s="118"/>
      <c r="AE379" s="118"/>
      <c r="AF379" s="118"/>
      <c r="AG379" s="118"/>
      <c r="AH379" s="118"/>
      <c r="AI379" s="118"/>
    </row>
    <row r="380" spans="1:35" ht="75" customHeight="1">
      <c r="A380" s="732"/>
      <c r="B380" s="732"/>
      <c r="C380" s="732"/>
      <c r="D380" s="732"/>
      <c r="E380" s="732"/>
      <c r="F380" s="732"/>
      <c r="G380" s="608">
        <v>2</v>
      </c>
      <c r="H380" s="612" t="s">
        <v>7653</v>
      </c>
      <c r="I380" s="612"/>
      <c r="J380" s="83"/>
      <c r="K380" s="104"/>
      <c r="L380" s="666"/>
      <c r="M380" s="285"/>
      <c r="N380" s="208"/>
      <c r="O380" s="86" t="s">
        <v>380</v>
      </c>
      <c r="P380" s="86" t="s">
        <v>380</v>
      </c>
      <c r="Q380" s="86" t="s">
        <v>7826</v>
      </c>
      <c r="R380" s="83" t="s">
        <v>95</v>
      </c>
      <c r="S380" s="86"/>
      <c r="T380" s="118"/>
      <c r="U380" s="118"/>
      <c r="V380" s="118"/>
      <c r="W380" s="118"/>
      <c r="X380" s="118"/>
      <c r="Y380" s="118"/>
      <c r="Z380" s="118"/>
      <c r="AA380" s="118"/>
      <c r="AB380" s="118"/>
      <c r="AC380" s="118"/>
      <c r="AD380" s="118"/>
      <c r="AE380" s="118"/>
      <c r="AF380" s="118"/>
      <c r="AG380" s="118"/>
      <c r="AH380" s="118"/>
      <c r="AI380" s="118"/>
    </row>
    <row r="381" spans="1:35" ht="16.5" customHeight="1">
      <c r="A381" s="730" t="s">
        <v>7838</v>
      </c>
      <c r="B381" s="730" t="s">
        <v>3487</v>
      </c>
      <c r="C381" s="730" t="s">
        <v>3625</v>
      </c>
      <c r="D381" s="733" t="s">
        <v>7630</v>
      </c>
      <c r="E381" s="733" t="s">
        <v>6340</v>
      </c>
      <c r="F381" s="733" t="s">
        <v>7633</v>
      </c>
      <c r="G381" s="608">
        <v>1</v>
      </c>
      <c r="H381" s="612" t="s">
        <v>7492</v>
      </c>
      <c r="I381" s="612"/>
      <c r="J381" s="83"/>
      <c r="K381" s="104"/>
      <c r="L381" s="748"/>
      <c r="M381" s="285"/>
      <c r="N381" s="208"/>
      <c r="O381" s="86" t="s">
        <v>380</v>
      </c>
      <c r="P381" s="86" t="s">
        <v>380</v>
      </c>
      <c r="Q381" s="86" t="s">
        <v>7849</v>
      </c>
      <c r="R381" s="83" t="s">
        <v>95</v>
      </c>
      <c r="S381" s="86"/>
      <c r="T381" s="118"/>
      <c r="U381" s="118"/>
      <c r="V381" s="118"/>
      <c r="W381" s="118"/>
      <c r="X381" s="118"/>
      <c r="Y381" s="118"/>
      <c r="Z381" s="118"/>
      <c r="AA381" s="118"/>
      <c r="AB381" s="118"/>
      <c r="AC381" s="118"/>
      <c r="AD381" s="118"/>
      <c r="AE381" s="118"/>
      <c r="AF381" s="118"/>
      <c r="AG381" s="118"/>
      <c r="AH381" s="118"/>
      <c r="AI381" s="118"/>
    </row>
    <row r="382" spans="1:35" ht="16.5" customHeight="1">
      <c r="A382" s="731"/>
      <c r="B382" s="731"/>
      <c r="C382" s="731"/>
      <c r="D382" s="731"/>
      <c r="E382" s="731"/>
      <c r="F382" s="731"/>
      <c r="G382" s="608">
        <v>2</v>
      </c>
      <c r="H382" s="612" t="s">
        <v>7653</v>
      </c>
      <c r="I382" s="612"/>
      <c r="J382" s="83"/>
      <c r="K382" s="104"/>
      <c r="L382" s="665"/>
      <c r="M382" s="285"/>
      <c r="N382" s="208"/>
      <c r="O382" s="86" t="s">
        <v>380</v>
      </c>
      <c r="P382" s="86" t="s">
        <v>380</v>
      </c>
      <c r="Q382" s="86" t="s">
        <v>7849</v>
      </c>
      <c r="R382" s="83" t="s">
        <v>95</v>
      </c>
      <c r="S382" s="86"/>
      <c r="T382" s="118"/>
      <c r="U382" s="118"/>
      <c r="V382" s="118"/>
      <c r="W382" s="118"/>
      <c r="X382" s="118"/>
      <c r="Y382" s="118"/>
      <c r="Z382" s="118"/>
      <c r="AA382" s="118"/>
      <c r="AB382" s="118"/>
      <c r="AC382" s="118"/>
      <c r="AD382" s="118"/>
      <c r="AE382" s="118"/>
      <c r="AF382" s="118"/>
      <c r="AG382" s="118"/>
      <c r="AH382" s="118"/>
      <c r="AI382" s="118"/>
    </row>
    <row r="383" spans="1:35" ht="16.5" customHeight="1">
      <c r="A383" s="731"/>
      <c r="B383" s="731"/>
      <c r="C383" s="731"/>
      <c r="D383" s="731"/>
      <c r="E383" s="731"/>
      <c r="F383" s="731"/>
      <c r="G383" s="608">
        <v>3</v>
      </c>
      <c r="H383" s="612" t="s">
        <v>7660</v>
      </c>
      <c r="I383" s="612"/>
      <c r="J383" s="83"/>
      <c r="K383" s="104"/>
      <c r="L383" s="665"/>
      <c r="M383" s="285"/>
      <c r="N383" s="208"/>
      <c r="O383" s="86" t="s">
        <v>380</v>
      </c>
      <c r="P383" s="86" t="s">
        <v>380</v>
      </c>
      <c r="Q383" s="86" t="s">
        <v>7849</v>
      </c>
      <c r="R383" s="83" t="s">
        <v>95</v>
      </c>
      <c r="S383" s="86"/>
      <c r="T383" s="118"/>
      <c r="U383" s="118"/>
      <c r="V383" s="118"/>
      <c r="W383" s="118"/>
      <c r="X383" s="118"/>
      <c r="Y383" s="118"/>
      <c r="Z383" s="118"/>
      <c r="AA383" s="118"/>
      <c r="AB383" s="118"/>
      <c r="AC383" s="118"/>
      <c r="AD383" s="118"/>
      <c r="AE383" s="118"/>
      <c r="AF383" s="118"/>
      <c r="AG383" s="118"/>
      <c r="AH383" s="118"/>
      <c r="AI383" s="118"/>
    </row>
    <row r="384" spans="1:35" ht="16.5" customHeight="1">
      <c r="A384" s="731"/>
      <c r="B384" s="731"/>
      <c r="C384" s="731"/>
      <c r="D384" s="731"/>
      <c r="E384" s="731"/>
      <c r="F384" s="731"/>
      <c r="G384" s="608">
        <v>4</v>
      </c>
      <c r="H384" s="612" t="s">
        <v>410</v>
      </c>
      <c r="I384" s="612"/>
      <c r="J384" s="83"/>
      <c r="K384" s="104"/>
      <c r="L384" s="665"/>
      <c r="M384" s="285"/>
      <c r="N384" s="208"/>
      <c r="O384" s="86" t="s">
        <v>380</v>
      </c>
      <c r="P384" s="86" t="s">
        <v>380</v>
      </c>
      <c r="Q384" s="243" t="s">
        <v>413</v>
      </c>
      <c r="R384" s="83" t="s">
        <v>95</v>
      </c>
      <c r="S384" s="86"/>
      <c r="T384" s="118"/>
      <c r="U384" s="118"/>
      <c r="V384" s="118"/>
      <c r="W384" s="118"/>
      <c r="X384" s="118"/>
      <c r="Y384" s="118"/>
      <c r="Z384" s="118"/>
      <c r="AA384" s="118"/>
      <c r="AB384" s="118"/>
      <c r="AC384" s="118"/>
      <c r="AD384" s="118"/>
      <c r="AE384" s="118"/>
      <c r="AF384" s="118"/>
      <c r="AG384" s="118"/>
      <c r="AH384" s="118"/>
      <c r="AI384" s="118"/>
    </row>
    <row r="385" spans="1:35" ht="16.5" customHeight="1">
      <c r="A385" s="732"/>
      <c r="B385" s="732"/>
      <c r="C385" s="732"/>
      <c r="D385" s="732"/>
      <c r="E385" s="732"/>
      <c r="F385" s="732"/>
      <c r="G385" s="608">
        <v>5</v>
      </c>
      <c r="H385" s="612" t="s">
        <v>416</v>
      </c>
      <c r="I385" s="612"/>
      <c r="J385" s="83"/>
      <c r="K385" s="104"/>
      <c r="L385" s="666"/>
      <c r="M385" s="285"/>
      <c r="N385" s="208"/>
      <c r="O385" s="86" t="s">
        <v>380</v>
      </c>
      <c r="P385" s="86" t="s">
        <v>380</v>
      </c>
      <c r="Q385" s="86" t="s">
        <v>7849</v>
      </c>
      <c r="R385" s="83" t="s">
        <v>95</v>
      </c>
      <c r="S385" s="86"/>
      <c r="T385" s="118"/>
      <c r="U385" s="118"/>
      <c r="V385" s="118"/>
      <c r="W385" s="118"/>
      <c r="X385" s="118"/>
      <c r="Y385" s="118"/>
      <c r="Z385" s="118"/>
      <c r="AA385" s="118"/>
      <c r="AB385" s="118"/>
      <c r="AC385" s="118"/>
      <c r="AD385" s="118"/>
      <c r="AE385" s="118"/>
      <c r="AF385" s="118"/>
      <c r="AG385" s="118"/>
      <c r="AH385" s="118"/>
      <c r="AI385" s="118"/>
    </row>
    <row r="386" spans="1:35" ht="75" customHeight="1">
      <c r="A386" s="730" t="s">
        <v>7893</v>
      </c>
      <c r="B386" s="730" t="s">
        <v>3487</v>
      </c>
      <c r="C386" s="730" t="s">
        <v>3625</v>
      </c>
      <c r="D386" s="733" t="s">
        <v>7630</v>
      </c>
      <c r="E386" s="733" t="s">
        <v>3815</v>
      </c>
      <c r="F386" s="733" t="s">
        <v>7633</v>
      </c>
      <c r="G386" s="608">
        <v>1</v>
      </c>
      <c r="H386" s="612" t="s">
        <v>7610</v>
      </c>
      <c r="I386" s="612"/>
      <c r="J386" s="83"/>
      <c r="K386" s="104"/>
      <c r="L386" s="748"/>
      <c r="M386" s="285"/>
      <c r="N386" s="208"/>
      <c r="O386" s="86" t="s">
        <v>380</v>
      </c>
      <c r="P386" s="86" t="s">
        <v>380</v>
      </c>
      <c r="Q386" s="86" t="s">
        <v>7902</v>
      </c>
      <c r="R386" s="83" t="s">
        <v>95</v>
      </c>
      <c r="S386" s="86"/>
      <c r="T386" s="118"/>
      <c r="U386" s="118"/>
      <c r="V386" s="118"/>
      <c r="W386" s="118"/>
      <c r="X386" s="118"/>
      <c r="Y386" s="118"/>
      <c r="Z386" s="118"/>
      <c r="AA386" s="118"/>
      <c r="AB386" s="118"/>
      <c r="AC386" s="118"/>
      <c r="AD386" s="118"/>
      <c r="AE386" s="118"/>
      <c r="AF386" s="118"/>
      <c r="AG386" s="118"/>
      <c r="AH386" s="118"/>
      <c r="AI386" s="118"/>
    </row>
    <row r="387" spans="1:35" ht="75" customHeight="1">
      <c r="A387" s="732"/>
      <c r="B387" s="732"/>
      <c r="C387" s="732"/>
      <c r="D387" s="732"/>
      <c r="E387" s="732"/>
      <c r="F387" s="732"/>
      <c r="G387" s="608">
        <v>2</v>
      </c>
      <c r="H387" s="612" t="s">
        <v>7907</v>
      </c>
      <c r="I387" s="612"/>
      <c r="J387" s="83"/>
      <c r="K387" s="104"/>
      <c r="L387" s="666"/>
      <c r="M387" s="285"/>
      <c r="N387" s="208"/>
      <c r="O387" s="86" t="s">
        <v>380</v>
      </c>
      <c r="P387" s="86" t="s">
        <v>380</v>
      </c>
      <c r="Q387" s="86" t="s">
        <v>7902</v>
      </c>
      <c r="R387" s="83" t="s">
        <v>95</v>
      </c>
      <c r="S387" s="86"/>
      <c r="T387" s="118"/>
      <c r="U387" s="118"/>
      <c r="V387" s="118"/>
      <c r="W387" s="118"/>
      <c r="X387" s="118"/>
      <c r="Y387" s="118"/>
      <c r="Z387" s="118"/>
      <c r="AA387" s="118"/>
      <c r="AB387" s="118"/>
      <c r="AC387" s="118"/>
      <c r="AD387" s="118"/>
      <c r="AE387" s="118"/>
      <c r="AF387" s="118"/>
      <c r="AG387" s="118"/>
      <c r="AH387" s="118"/>
      <c r="AI387" s="118"/>
    </row>
    <row r="388" spans="1:35" ht="16.5" customHeight="1">
      <c r="A388" s="730" t="s">
        <v>7914</v>
      </c>
      <c r="B388" s="730" t="s">
        <v>3487</v>
      </c>
      <c r="C388" s="730" t="s">
        <v>3625</v>
      </c>
      <c r="D388" s="733" t="s">
        <v>7919</v>
      </c>
      <c r="E388" s="733" t="s">
        <v>7921</v>
      </c>
      <c r="F388" s="733" t="s">
        <v>3734</v>
      </c>
      <c r="G388" s="608">
        <v>1</v>
      </c>
      <c r="H388" s="612" t="s">
        <v>7925</v>
      </c>
      <c r="I388" s="612"/>
      <c r="J388" s="83"/>
      <c r="K388" s="104"/>
      <c r="L388" s="748"/>
      <c r="M388" s="772"/>
      <c r="N388" s="208"/>
      <c r="O388" s="86" t="s">
        <v>380</v>
      </c>
      <c r="P388" s="86" t="s">
        <v>380</v>
      </c>
      <c r="Q388" s="105" t="s">
        <v>7931</v>
      </c>
      <c r="R388" s="83" t="s">
        <v>95</v>
      </c>
      <c r="S388" s="86"/>
      <c r="T388" s="118"/>
      <c r="U388" s="118"/>
      <c r="V388" s="118"/>
      <c r="W388" s="118"/>
      <c r="X388" s="118"/>
      <c r="Y388" s="118"/>
      <c r="Z388" s="118"/>
      <c r="AA388" s="118"/>
      <c r="AB388" s="118"/>
      <c r="AC388" s="118"/>
      <c r="AD388" s="118"/>
      <c r="AE388" s="118"/>
      <c r="AF388" s="118"/>
      <c r="AG388" s="118"/>
      <c r="AH388" s="118"/>
      <c r="AI388" s="118"/>
    </row>
    <row r="389" spans="1:35" ht="16.5" customHeight="1">
      <c r="A389" s="731"/>
      <c r="B389" s="731"/>
      <c r="C389" s="731"/>
      <c r="D389" s="731"/>
      <c r="E389" s="731"/>
      <c r="F389" s="731"/>
      <c r="G389" s="608">
        <v>2</v>
      </c>
      <c r="H389" s="610" t="s">
        <v>7936</v>
      </c>
      <c r="I389" s="612"/>
      <c r="J389" s="83"/>
      <c r="K389" s="104"/>
      <c r="L389" s="665"/>
      <c r="M389" s="665"/>
      <c r="N389" s="208"/>
      <c r="O389" s="86" t="s">
        <v>380</v>
      </c>
      <c r="P389" s="86" t="s">
        <v>380</v>
      </c>
      <c r="Q389" s="105" t="s">
        <v>7931</v>
      </c>
      <c r="R389" s="83" t="s">
        <v>95</v>
      </c>
      <c r="S389" s="86"/>
      <c r="T389" s="118"/>
      <c r="U389" s="118"/>
      <c r="V389" s="118"/>
      <c r="W389" s="118"/>
      <c r="X389" s="118"/>
      <c r="Y389" s="118"/>
      <c r="Z389" s="118"/>
      <c r="AA389" s="118"/>
      <c r="AB389" s="118"/>
      <c r="AC389" s="118"/>
      <c r="AD389" s="118"/>
      <c r="AE389" s="118"/>
      <c r="AF389" s="118"/>
      <c r="AG389" s="118"/>
      <c r="AH389" s="118"/>
      <c r="AI389" s="118"/>
    </row>
    <row r="390" spans="1:35" ht="16.5" customHeight="1">
      <c r="A390" s="731"/>
      <c r="B390" s="731"/>
      <c r="C390" s="731"/>
      <c r="D390" s="731"/>
      <c r="E390" s="731"/>
      <c r="F390" s="731"/>
      <c r="G390" s="608">
        <v>3</v>
      </c>
      <c r="H390" s="612" t="s">
        <v>7942</v>
      </c>
      <c r="I390" s="612"/>
      <c r="J390" s="83"/>
      <c r="K390" s="104"/>
      <c r="L390" s="665"/>
      <c r="M390" s="665"/>
      <c r="N390" s="208"/>
      <c r="O390" s="86" t="s">
        <v>380</v>
      </c>
      <c r="P390" s="86" t="s">
        <v>380</v>
      </c>
      <c r="Q390" s="105" t="s">
        <v>7931</v>
      </c>
      <c r="R390" s="83" t="s">
        <v>95</v>
      </c>
      <c r="S390" s="86"/>
      <c r="T390" s="118"/>
      <c r="U390" s="118"/>
      <c r="V390" s="118"/>
      <c r="W390" s="118"/>
      <c r="X390" s="118"/>
      <c r="Y390" s="118"/>
      <c r="Z390" s="118"/>
      <c r="AA390" s="118"/>
      <c r="AB390" s="118"/>
      <c r="AC390" s="118"/>
      <c r="AD390" s="118"/>
      <c r="AE390" s="118"/>
      <c r="AF390" s="118"/>
      <c r="AG390" s="118"/>
      <c r="AH390" s="118"/>
      <c r="AI390" s="118"/>
    </row>
    <row r="391" spans="1:35" ht="16.5" customHeight="1">
      <c r="A391" s="731"/>
      <c r="B391" s="731"/>
      <c r="C391" s="731"/>
      <c r="D391" s="731"/>
      <c r="E391" s="731"/>
      <c r="F391" s="731"/>
      <c r="G391" s="608">
        <v>4</v>
      </c>
      <c r="H391" s="612" t="s">
        <v>410</v>
      </c>
      <c r="I391" s="612"/>
      <c r="J391" s="83"/>
      <c r="K391" s="104"/>
      <c r="L391" s="665"/>
      <c r="M391" s="665"/>
      <c r="N391" s="208"/>
      <c r="O391" s="86" t="s">
        <v>380</v>
      </c>
      <c r="P391" s="86" t="s">
        <v>380</v>
      </c>
      <c r="Q391" s="243" t="s">
        <v>413</v>
      </c>
      <c r="R391" s="83" t="s">
        <v>95</v>
      </c>
      <c r="S391" s="86"/>
      <c r="T391" s="118"/>
      <c r="U391" s="118"/>
      <c r="V391" s="118"/>
      <c r="W391" s="118"/>
      <c r="X391" s="118"/>
      <c r="Y391" s="118"/>
      <c r="Z391" s="118"/>
      <c r="AA391" s="118"/>
      <c r="AB391" s="118"/>
      <c r="AC391" s="118"/>
      <c r="AD391" s="118"/>
      <c r="AE391" s="118"/>
      <c r="AF391" s="118"/>
      <c r="AG391" s="118"/>
      <c r="AH391" s="118"/>
      <c r="AI391" s="118"/>
    </row>
    <row r="392" spans="1:35" ht="16.5" customHeight="1">
      <c r="A392" s="731"/>
      <c r="B392" s="731"/>
      <c r="C392" s="731"/>
      <c r="D392" s="731"/>
      <c r="E392" s="731"/>
      <c r="F392" s="731"/>
      <c r="G392" s="608">
        <v>5</v>
      </c>
      <c r="H392" s="612" t="s">
        <v>416</v>
      </c>
      <c r="I392" s="612"/>
      <c r="J392" s="83"/>
      <c r="K392" s="104"/>
      <c r="L392" s="665"/>
      <c r="M392" s="665"/>
      <c r="N392" s="208"/>
      <c r="O392" s="86" t="s">
        <v>380</v>
      </c>
      <c r="P392" s="86" t="s">
        <v>380</v>
      </c>
      <c r="Q392" s="105" t="s">
        <v>7931</v>
      </c>
      <c r="R392" s="83" t="s">
        <v>95</v>
      </c>
      <c r="S392" s="86"/>
      <c r="T392" s="118"/>
      <c r="U392" s="118"/>
      <c r="V392" s="118"/>
      <c r="W392" s="118"/>
      <c r="X392" s="118"/>
      <c r="Y392" s="118"/>
      <c r="Z392" s="118"/>
      <c r="AA392" s="118"/>
      <c r="AB392" s="118"/>
      <c r="AC392" s="118"/>
      <c r="AD392" s="118"/>
      <c r="AE392" s="118"/>
      <c r="AF392" s="118"/>
      <c r="AG392" s="118"/>
      <c r="AH392" s="118"/>
      <c r="AI392" s="118"/>
    </row>
    <row r="393" spans="1:35" ht="16.5" customHeight="1">
      <c r="A393" s="732"/>
      <c r="B393" s="732"/>
      <c r="C393" s="732"/>
      <c r="D393" s="732"/>
      <c r="E393" s="732"/>
      <c r="F393" s="732"/>
      <c r="G393" s="608">
        <v>6</v>
      </c>
      <c r="H393" s="612" t="s">
        <v>7960</v>
      </c>
      <c r="I393" s="612"/>
      <c r="J393" s="83"/>
      <c r="K393" s="83"/>
      <c r="L393" s="666"/>
      <c r="M393" s="665"/>
      <c r="N393" s="208"/>
      <c r="O393" s="86" t="s">
        <v>380</v>
      </c>
      <c r="P393" s="86" t="s">
        <v>380</v>
      </c>
      <c r="Q393" s="105" t="s">
        <v>7931</v>
      </c>
      <c r="R393" s="83" t="s">
        <v>95</v>
      </c>
      <c r="S393" s="86"/>
      <c r="T393" s="118"/>
      <c r="U393" s="118"/>
      <c r="V393" s="118"/>
      <c r="W393" s="118"/>
      <c r="X393" s="118"/>
      <c r="Y393" s="118"/>
      <c r="Z393" s="118"/>
      <c r="AA393" s="118"/>
      <c r="AB393" s="118"/>
      <c r="AC393" s="118"/>
      <c r="AD393" s="118"/>
      <c r="AE393" s="118"/>
      <c r="AF393" s="118"/>
      <c r="AG393" s="118"/>
      <c r="AH393" s="118"/>
      <c r="AI393" s="118"/>
    </row>
    <row r="394" spans="1:35" ht="16.5" customHeight="1">
      <c r="A394" s="730" t="s">
        <v>7964</v>
      </c>
      <c r="B394" s="730" t="s">
        <v>3487</v>
      </c>
      <c r="C394" s="730" t="s">
        <v>3625</v>
      </c>
      <c r="D394" s="733" t="s">
        <v>7919</v>
      </c>
      <c r="E394" s="733" t="s">
        <v>7970</v>
      </c>
      <c r="F394" s="733" t="s">
        <v>7226</v>
      </c>
      <c r="G394" s="608">
        <v>1</v>
      </c>
      <c r="H394" s="612" t="s">
        <v>7925</v>
      </c>
      <c r="I394" s="612"/>
      <c r="J394" s="83"/>
      <c r="K394" s="104"/>
      <c r="L394" s="748"/>
      <c r="M394" s="665"/>
      <c r="N394" s="208"/>
      <c r="O394" s="86" t="s">
        <v>380</v>
      </c>
      <c r="P394" s="86" t="s">
        <v>380</v>
      </c>
      <c r="Q394" s="86" t="s">
        <v>7974</v>
      </c>
      <c r="R394" s="83" t="s">
        <v>95</v>
      </c>
      <c r="S394" s="86"/>
      <c r="T394" s="118"/>
      <c r="U394" s="118"/>
      <c r="V394" s="118"/>
      <c r="W394" s="118"/>
      <c r="X394" s="118"/>
      <c r="Y394" s="118"/>
      <c r="Z394" s="118"/>
      <c r="AA394" s="118"/>
      <c r="AB394" s="118"/>
      <c r="AC394" s="118"/>
      <c r="AD394" s="118"/>
      <c r="AE394" s="118"/>
      <c r="AF394" s="118"/>
      <c r="AG394" s="118"/>
      <c r="AH394" s="118"/>
      <c r="AI394" s="118"/>
    </row>
    <row r="395" spans="1:35" ht="16.5" customHeight="1">
      <c r="A395" s="731"/>
      <c r="B395" s="731"/>
      <c r="C395" s="731"/>
      <c r="D395" s="731"/>
      <c r="E395" s="731"/>
      <c r="F395" s="731"/>
      <c r="G395" s="608">
        <v>2</v>
      </c>
      <c r="H395" s="610" t="s">
        <v>7977</v>
      </c>
      <c r="I395" s="612"/>
      <c r="J395" s="83"/>
      <c r="K395" s="104"/>
      <c r="L395" s="665"/>
      <c r="M395" s="665"/>
      <c r="N395" s="208"/>
      <c r="O395" s="86" t="s">
        <v>380</v>
      </c>
      <c r="P395" s="86" t="s">
        <v>380</v>
      </c>
      <c r="Q395" s="86" t="s">
        <v>7974</v>
      </c>
      <c r="R395" s="83" t="s">
        <v>95</v>
      </c>
      <c r="S395" s="86"/>
      <c r="T395" s="118"/>
      <c r="U395" s="118"/>
      <c r="V395" s="118"/>
      <c r="W395" s="118"/>
      <c r="X395" s="118"/>
      <c r="Y395" s="118"/>
      <c r="Z395" s="118"/>
      <c r="AA395" s="118"/>
      <c r="AB395" s="118"/>
      <c r="AC395" s="118"/>
      <c r="AD395" s="118"/>
      <c r="AE395" s="118"/>
      <c r="AF395" s="118"/>
      <c r="AG395" s="118"/>
      <c r="AH395" s="118"/>
      <c r="AI395" s="118"/>
    </row>
    <row r="396" spans="1:35" ht="16.5" customHeight="1">
      <c r="A396" s="731"/>
      <c r="B396" s="731"/>
      <c r="C396" s="731"/>
      <c r="D396" s="731"/>
      <c r="E396" s="731"/>
      <c r="F396" s="731"/>
      <c r="G396" s="608">
        <v>3</v>
      </c>
      <c r="H396" s="612" t="s">
        <v>7986</v>
      </c>
      <c r="I396" s="612"/>
      <c r="J396" s="83"/>
      <c r="K396" s="104"/>
      <c r="L396" s="665"/>
      <c r="M396" s="750"/>
      <c r="N396" s="208"/>
      <c r="O396" s="86" t="s">
        <v>380</v>
      </c>
      <c r="P396" s="86" t="s">
        <v>380</v>
      </c>
      <c r="Q396" s="86" t="s">
        <v>7974</v>
      </c>
      <c r="R396" s="83" t="s">
        <v>95</v>
      </c>
      <c r="S396" s="86"/>
      <c r="T396" s="118"/>
      <c r="U396" s="118"/>
      <c r="V396" s="118"/>
      <c r="W396" s="118"/>
      <c r="X396" s="118"/>
      <c r="Y396" s="118"/>
      <c r="Z396" s="118"/>
      <c r="AA396" s="118"/>
      <c r="AB396" s="118"/>
      <c r="AC396" s="118"/>
      <c r="AD396" s="118"/>
      <c r="AE396" s="118"/>
      <c r="AF396" s="118"/>
      <c r="AG396" s="118"/>
      <c r="AH396" s="118"/>
      <c r="AI396" s="118"/>
    </row>
    <row r="397" spans="1:35" ht="16.5" customHeight="1">
      <c r="A397" s="732"/>
      <c r="B397" s="732"/>
      <c r="C397" s="732"/>
      <c r="D397" s="732"/>
      <c r="E397" s="732"/>
      <c r="F397" s="732"/>
      <c r="G397" s="615">
        <v>4</v>
      </c>
      <c r="H397" s="612" t="s">
        <v>7960</v>
      </c>
      <c r="I397" s="610"/>
      <c r="J397" s="143"/>
      <c r="K397" s="83"/>
      <c r="L397" s="666"/>
      <c r="M397" s="285"/>
      <c r="N397" s="208"/>
      <c r="O397" s="86" t="s">
        <v>380</v>
      </c>
      <c r="P397" s="86" t="s">
        <v>380</v>
      </c>
      <c r="Q397" s="86" t="s">
        <v>7974</v>
      </c>
      <c r="R397" s="83" t="s">
        <v>95</v>
      </c>
      <c r="S397" s="86"/>
      <c r="T397" s="118"/>
      <c r="U397" s="118"/>
      <c r="V397" s="118"/>
      <c r="W397" s="118"/>
      <c r="X397" s="118"/>
      <c r="Y397" s="118"/>
      <c r="Z397" s="118"/>
      <c r="AA397" s="118"/>
      <c r="AB397" s="118"/>
      <c r="AC397" s="118"/>
      <c r="AD397" s="118"/>
      <c r="AE397" s="118"/>
      <c r="AF397" s="118"/>
      <c r="AG397" s="118"/>
      <c r="AH397" s="118"/>
      <c r="AI397" s="118"/>
    </row>
    <row r="398" spans="1:35" ht="16.5" customHeight="1">
      <c r="A398" s="730" t="s">
        <v>8013</v>
      </c>
      <c r="B398" s="730" t="s">
        <v>3487</v>
      </c>
      <c r="C398" s="730" t="s">
        <v>3625</v>
      </c>
      <c r="D398" s="733" t="s">
        <v>7919</v>
      </c>
      <c r="E398" s="733" t="s">
        <v>8020</v>
      </c>
      <c r="F398" s="733" t="s">
        <v>7226</v>
      </c>
      <c r="G398" s="608">
        <v>1</v>
      </c>
      <c r="H398" s="612" t="s">
        <v>7925</v>
      </c>
      <c r="I398" s="612"/>
      <c r="J398" s="83"/>
      <c r="K398" s="104"/>
      <c r="L398" s="748"/>
      <c r="M398" s="285"/>
      <c r="N398" s="208"/>
      <c r="O398" s="86" t="s">
        <v>380</v>
      </c>
      <c r="P398" s="86" t="s">
        <v>380</v>
      </c>
      <c r="Q398" s="86" t="s">
        <v>8032</v>
      </c>
      <c r="R398" s="83" t="s">
        <v>95</v>
      </c>
      <c r="S398" s="86"/>
      <c r="T398" s="118"/>
      <c r="U398" s="118"/>
      <c r="V398" s="118"/>
      <c r="W398" s="118"/>
      <c r="X398" s="118"/>
      <c r="Y398" s="118"/>
      <c r="Z398" s="118"/>
      <c r="AA398" s="118"/>
      <c r="AB398" s="118"/>
      <c r="AC398" s="118"/>
      <c r="AD398" s="118"/>
      <c r="AE398" s="118"/>
      <c r="AF398" s="118"/>
      <c r="AG398" s="118"/>
      <c r="AH398" s="118"/>
      <c r="AI398" s="118"/>
    </row>
    <row r="399" spans="1:35" ht="16.5" customHeight="1">
      <c r="A399" s="731"/>
      <c r="B399" s="731"/>
      <c r="C399" s="731"/>
      <c r="D399" s="731"/>
      <c r="E399" s="731"/>
      <c r="F399" s="731"/>
      <c r="G399" s="615">
        <v>2</v>
      </c>
      <c r="H399" s="610" t="s">
        <v>8038</v>
      </c>
      <c r="I399" s="610"/>
      <c r="J399" s="143"/>
      <c r="K399" s="104"/>
      <c r="L399" s="665"/>
      <c r="M399" s="285"/>
      <c r="N399" s="208"/>
      <c r="O399" s="86" t="s">
        <v>380</v>
      </c>
      <c r="P399" s="86" t="s">
        <v>380</v>
      </c>
      <c r="Q399" s="86" t="s">
        <v>8032</v>
      </c>
      <c r="R399" s="83" t="s">
        <v>95</v>
      </c>
      <c r="S399" s="86"/>
      <c r="T399" s="118"/>
      <c r="U399" s="118"/>
      <c r="V399" s="118"/>
      <c r="W399" s="118"/>
      <c r="X399" s="118"/>
      <c r="Y399" s="118"/>
      <c r="Z399" s="118"/>
      <c r="AA399" s="118"/>
      <c r="AB399" s="118"/>
      <c r="AC399" s="118"/>
      <c r="AD399" s="118"/>
      <c r="AE399" s="118"/>
      <c r="AF399" s="118"/>
      <c r="AG399" s="118"/>
      <c r="AH399" s="118"/>
      <c r="AI399" s="118"/>
    </row>
    <row r="400" spans="1:35" ht="16.5" customHeight="1">
      <c r="A400" s="731"/>
      <c r="B400" s="731"/>
      <c r="C400" s="731"/>
      <c r="D400" s="731"/>
      <c r="E400" s="731"/>
      <c r="F400" s="731"/>
      <c r="G400" s="615">
        <v>3</v>
      </c>
      <c r="H400" s="610" t="s">
        <v>410</v>
      </c>
      <c r="I400" s="610"/>
      <c r="J400" s="143"/>
      <c r="K400" s="267"/>
      <c r="L400" s="665"/>
      <c r="M400" s="285"/>
      <c r="N400" s="208"/>
      <c r="O400" s="86" t="s">
        <v>380</v>
      </c>
      <c r="P400" s="86" t="s">
        <v>380</v>
      </c>
      <c r="Q400" s="243" t="s">
        <v>413</v>
      </c>
      <c r="R400" s="83" t="s">
        <v>95</v>
      </c>
      <c r="S400" s="86"/>
      <c r="T400" s="118"/>
      <c r="U400" s="118"/>
      <c r="V400" s="118"/>
      <c r="W400" s="118"/>
      <c r="X400" s="118"/>
      <c r="Y400" s="118"/>
      <c r="Z400" s="118"/>
      <c r="AA400" s="118"/>
      <c r="AB400" s="118"/>
      <c r="AC400" s="118"/>
      <c r="AD400" s="118"/>
      <c r="AE400" s="118"/>
      <c r="AF400" s="118"/>
      <c r="AG400" s="118"/>
      <c r="AH400" s="118"/>
      <c r="AI400" s="118"/>
    </row>
    <row r="401" spans="1:35" ht="16.5" customHeight="1">
      <c r="A401" s="731"/>
      <c r="B401" s="731"/>
      <c r="C401" s="731"/>
      <c r="D401" s="731"/>
      <c r="E401" s="731"/>
      <c r="F401" s="731"/>
      <c r="G401" s="615">
        <v>4</v>
      </c>
      <c r="H401" s="610" t="s">
        <v>416</v>
      </c>
      <c r="I401" s="610"/>
      <c r="J401" s="143"/>
      <c r="K401" s="267"/>
      <c r="L401" s="665"/>
      <c r="M401" s="285"/>
      <c r="N401" s="208"/>
      <c r="O401" s="86" t="s">
        <v>380</v>
      </c>
      <c r="P401" s="86" t="s">
        <v>380</v>
      </c>
      <c r="Q401" s="86" t="s">
        <v>8032</v>
      </c>
      <c r="R401" s="83" t="s">
        <v>95</v>
      </c>
      <c r="S401" s="86"/>
      <c r="T401" s="118"/>
      <c r="U401" s="118"/>
      <c r="V401" s="118"/>
      <c r="W401" s="118"/>
      <c r="X401" s="118"/>
      <c r="Y401" s="118"/>
      <c r="Z401" s="118"/>
      <c r="AA401" s="118"/>
      <c r="AB401" s="118"/>
      <c r="AC401" s="118"/>
      <c r="AD401" s="118"/>
      <c r="AE401" s="118"/>
      <c r="AF401" s="118"/>
      <c r="AG401" s="118"/>
      <c r="AH401" s="118"/>
      <c r="AI401" s="118"/>
    </row>
    <row r="402" spans="1:35" ht="16.5" customHeight="1">
      <c r="A402" s="732"/>
      <c r="B402" s="732"/>
      <c r="C402" s="732"/>
      <c r="D402" s="731"/>
      <c r="E402" s="731"/>
      <c r="F402" s="732"/>
      <c r="G402" s="608">
        <v>5</v>
      </c>
      <c r="H402" s="612" t="s">
        <v>8061</v>
      </c>
      <c r="I402" s="612"/>
      <c r="J402" s="83"/>
      <c r="K402" s="143"/>
      <c r="L402" s="666"/>
      <c r="M402" s="285"/>
      <c r="N402" s="208"/>
      <c r="O402" s="86" t="s">
        <v>380</v>
      </c>
      <c r="P402" s="86" t="s">
        <v>380</v>
      </c>
      <c r="Q402" s="86" t="s">
        <v>8032</v>
      </c>
      <c r="R402" s="83" t="s">
        <v>95</v>
      </c>
      <c r="S402" s="86"/>
      <c r="T402" s="118"/>
      <c r="U402" s="118"/>
      <c r="V402" s="118"/>
      <c r="W402" s="118"/>
      <c r="X402" s="118"/>
      <c r="Y402" s="118"/>
      <c r="Z402" s="118"/>
      <c r="AA402" s="118"/>
      <c r="AB402" s="118"/>
      <c r="AC402" s="118"/>
      <c r="AD402" s="118"/>
      <c r="AE402" s="118"/>
      <c r="AF402" s="118"/>
      <c r="AG402" s="118"/>
      <c r="AH402" s="118"/>
      <c r="AI402" s="118"/>
    </row>
    <row r="403" spans="1:35" ht="16.5" customHeight="1">
      <c r="A403" s="730" t="s">
        <v>3595</v>
      </c>
      <c r="B403" s="730" t="s">
        <v>3487</v>
      </c>
      <c r="C403" s="730" t="s">
        <v>3625</v>
      </c>
      <c r="D403" s="733" t="s">
        <v>8068</v>
      </c>
      <c r="E403" s="733" t="s">
        <v>8070</v>
      </c>
      <c r="F403" s="733" t="s">
        <v>7226</v>
      </c>
      <c r="G403" s="608">
        <v>1</v>
      </c>
      <c r="H403" s="612" t="s">
        <v>8072</v>
      </c>
      <c r="I403" s="612"/>
      <c r="J403" s="83"/>
      <c r="K403" s="83"/>
      <c r="L403" s="748"/>
      <c r="M403" s="285"/>
      <c r="N403" s="208"/>
      <c r="O403" s="86" t="s">
        <v>380</v>
      </c>
      <c r="P403" s="86" t="s">
        <v>380</v>
      </c>
      <c r="Q403" s="86" t="s">
        <v>8075</v>
      </c>
      <c r="R403" s="83" t="s">
        <v>95</v>
      </c>
      <c r="S403" s="86"/>
      <c r="T403" s="118"/>
      <c r="U403" s="118"/>
      <c r="V403" s="118"/>
      <c r="W403" s="118"/>
      <c r="X403" s="118"/>
      <c r="Y403" s="118"/>
      <c r="Z403" s="118"/>
      <c r="AA403" s="118"/>
      <c r="AB403" s="118"/>
      <c r="AC403" s="118"/>
      <c r="AD403" s="118"/>
      <c r="AE403" s="118"/>
      <c r="AF403" s="118"/>
      <c r="AG403" s="118"/>
      <c r="AH403" s="118"/>
      <c r="AI403" s="118"/>
    </row>
    <row r="404" spans="1:35" ht="16.5" customHeight="1">
      <c r="A404" s="732"/>
      <c r="B404" s="732"/>
      <c r="C404" s="732"/>
      <c r="D404" s="732"/>
      <c r="E404" s="732"/>
      <c r="F404" s="732"/>
      <c r="G404" s="608">
        <v>2</v>
      </c>
      <c r="H404" s="612" t="s">
        <v>7960</v>
      </c>
      <c r="I404" s="612"/>
      <c r="J404" s="83"/>
      <c r="K404" s="292"/>
      <c r="L404" s="666"/>
      <c r="M404" s="285"/>
      <c r="N404" s="208"/>
      <c r="O404" s="86" t="s">
        <v>380</v>
      </c>
      <c r="P404" s="86" t="s">
        <v>380</v>
      </c>
      <c r="Q404" s="86" t="s">
        <v>8075</v>
      </c>
      <c r="R404" s="83" t="s">
        <v>95</v>
      </c>
      <c r="S404" s="86"/>
      <c r="T404" s="118"/>
      <c r="U404" s="118"/>
      <c r="V404" s="118"/>
      <c r="W404" s="118"/>
      <c r="X404" s="118"/>
      <c r="Y404" s="118"/>
      <c r="Z404" s="118"/>
      <c r="AA404" s="118"/>
      <c r="AB404" s="118"/>
      <c r="AC404" s="118"/>
      <c r="AD404" s="118"/>
      <c r="AE404" s="118"/>
      <c r="AF404" s="118"/>
      <c r="AG404" s="118"/>
      <c r="AH404" s="118"/>
      <c r="AI404" s="118"/>
    </row>
    <row r="405" spans="1:35" ht="16.5" customHeight="1">
      <c r="A405" s="730" t="s">
        <v>8088</v>
      </c>
      <c r="B405" s="730" t="s">
        <v>3487</v>
      </c>
      <c r="C405" s="730" t="s">
        <v>3625</v>
      </c>
      <c r="D405" s="733" t="s">
        <v>8068</v>
      </c>
      <c r="E405" s="733" t="s">
        <v>8091</v>
      </c>
      <c r="F405" s="733" t="s">
        <v>7226</v>
      </c>
      <c r="G405" s="608">
        <v>1</v>
      </c>
      <c r="H405" s="612" t="s">
        <v>8095</v>
      </c>
      <c r="I405" s="612"/>
      <c r="J405" s="83"/>
      <c r="K405" s="114"/>
      <c r="L405" s="748"/>
      <c r="M405" s="285"/>
      <c r="N405" s="208"/>
      <c r="O405" s="86" t="s">
        <v>380</v>
      </c>
      <c r="P405" s="86" t="s">
        <v>380</v>
      </c>
      <c r="Q405" s="86" t="s">
        <v>8099</v>
      </c>
      <c r="R405" s="83" t="s">
        <v>95</v>
      </c>
      <c r="S405" s="86"/>
      <c r="T405" s="118"/>
      <c r="U405" s="118"/>
      <c r="V405" s="118"/>
      <c r="W405" s="118"/>
      <c r="X405" s="118"/>
      <c r="Y405" s="118"/>
      <c r="Z405" s="118"/>
      <c r="AA405" s="118"/>
      <c r="AB405" s="118"/>
      <c r="AC405" s="118"/>
      <c r="AD405" s="118"/>
      <c r="AE405" s="118"/>
      <c r="AF405" s="118"/>
      <c r="AG405" s="118"/>
      <c r="AH405" s="118"/>
      <c r="AI405" s="118"/>
    </row>
    <row r="406" spans="1:35" ht="16.5" customHeight="1">
      <c r="A406" s="732"/>
      <c r="B406" s="732"/>
      <c r="C406" s="732"/>
      <c r="D406" s="731"/>
      <c r="E406" s="731"/>
      <c r="F406" s="732"/>
      <c r="G406" s="608">
        <v>2</v>
      </c>
      <c r="H406" s="612" t="s">
        <v>8102</v>
      </c>
      <c r="I406" s="612"/>
      <c r="J406" s="83"/>
      <c r="K406" s="114"/>
      <c r="L406" s="666"/>
      <c r="M406" s="285"/>
      <c r="N406" s="208"/>
      <c r="O406" s="86" t="s">
        <v>380</v>
      </c>
      <c r="P406" s="86" t="s">
        <v>380</v>
      </c>
      <c r="Q406" s="86" t="s">
        <v>8099</v>
      </c>
      <c r="R406" s="83" t="s">
        <v>95</v>
      </c>
      <c r="S406" s="86"/>
      <c r="T406" s="118"/>
      <c r="U406" s="118"/>
      <c r="V406" s="118"/>
      <c r="W406" s="118"/>
      <c r="X406" s="118"/>
      <c r="Y406" s="118"/>
      <c r="Z406" s="118"/>
      <c r="AA406" s="118"/>
      <c r="AB406" s="118"/>
      <c r="AC406" s="118"/>
      <c r="AD406" s="118"/>
      <c r="AE406" s="118"/>
      <c r="AF406" s="118"/>
      <c r="AG406" s="118"/>
      <c r="AH406" s="118"/>
      <c r="AI406" s="118"/>
    </row>
    <row r="407" spans="1:35" ht="192" customHeight="1">
      <c r="A407" s="730" t="s">
        <v>8107</v>
      </c>
      <c r="B407" s="730" t="s">
        <v>3487</v>
      </c>
      <c r="C407" s="730" t="s">
        <v>3625</v>
      </c>
      <c r="D407" s="733" t="s">
        <v>8068</v>
      </c>
      <c r="E407" s="730" t="s">
        <v>8112</v>
      </c>
      <c r="F407" s="733" t="s">
        <v>7226</v>
      </c>
      <c r="G407" s="608">
        <v>1</v>
      </c>
      <c r="H407" s="612" t="s">
        <v>8117</v>
      </c>
      <c r="I407" s="612"/>
      <c r="J407" s="83"/>
      <c r="K407" s="114"/>
      <c r="L407" s="748"/>
      <c r="M407" s="285"/>
      <c r="N407" s="208"/>
      <c r="O407" s="86" t="s">
        <v>380</v>
      </c>
      <c r="P407" s="86" t="s">
        <v>380</v>
      </c>
      <c r="Q407" s="86" t="s">
        <v>8124</v>
      </c>
      <c r="R407" s="83" t="s">
        <v>95</v>
      </c>
      <c r="S407" s="86"/>
      <c r="T407" s="118"/>
      <c r="U407" s="118"/>
      <c r="V407" s="118"/>
      <c r="W407" s="118"/>
      <c r="X407" s="118"/>
      <c r="Y407" s="118"/>
      <c r="Z407" s="118"/>
      <c r="AA407" s="118"/>
      <c r="AB407" s="118"/>
      <c r="AC407" s="118"/>
      <c r="AD407" s="118"/>
      <c r="AE407" s="118"/>
      <c r="AF407" s="118"/>
      <c r="AG407" s="118"/>
      <c r="AH407" s="118"/>
      <c r="AI407" s="118"/>
    </row>
    <row r="408" spans="1:35" ht="16.5" customHeight="1">
      <c r="A408" s="732"/>
      <c r="B408" s="732"/>
      <c r="C408" s="732"/>
      <c r="D408" s="732"/>
      <c r="E408" s="732"/>
      <c r="F408" s="732"/>
      <c r="G408" s="608">
        <v>2</v>
      </c>
      <c r="H408" s="612" t="s">
        <v>8102</v>
      </c>
      <c r="I408" s="612"/>
      <c r="J408" s="83"/>
      <c r="K408" s="114"/>
      <c r="L408" s="666"/>
      <c r="M408" s="285"/>
      <c r="N408" s="208"/>
      <c r="O408" s="86" t="s">
        <v>380</v>
      </c>
      <c r="P408" s="86" t="s">
        <v>380</v>
      </c>
      <c r="Q408" s="86" t="s">
        <v>8124</v>
      </c>
      <c r="R408" s="83" t="s">
        <v>95</v>
      </c>
      <c r="S408" s="86"/>
      <c r="T408" s="118"/>
      <c r="U408" s="118"/>
      <c r="V408" s="118"/>
      <c r="W408" s="118"/>
      <c r="X408" s="118"/>
      <c r="Y408" s="118"/>
      <c r="Z408" s="118"/>
      <c r="AA408" s="118"/>
      <c r="AB408" s="118"/>
      <c r="AC408" s="118"/>
      <c r="AD408" s="118"/>
      <c r="AE408" s="118"/>
      <c r="AF408" s="118"/>
      <c r="AG408" s="118"/>
      <c r="AH408" s="118"/>
      <c r="AI408" s="118"/>
    </row>
    <row r="409" spans="1:35" ht="231.75" customHeight="1">
      <c r="A409" s="730" t="s">
        <v>8135</v>
      </c>
      <c r="B409" s="730" t="s">
        <v>3487</v>
      </c>
      <c r="C409" s="730" t="s">
        <v>3625</v>
      </c>
      <c r="D409" s="733" t="s">
        <v>8068</v>
      </c>
      <c r="E409" s="730" t="s">
        <v>8112</v>
      </c>
      <c r="F409" s="733" t="s">
        <v>7226</v>
      </c>
      <c r="G409" s="608">
        <v>1</v>
      </c>
      <c r="H409" s="612" t="s">
        <v>8142</v>
      </c>
      <c r="I409" s="612"/>
      <c r="J409" s="83"/>
      <c r="K409" s="114"/>
      <c r="L409" s="748"/>
      <c r="M409" s="285"/>
      <c r="N409" s="208"/>
      <c r="O409" s="86" t="s">
        <v>380</v>
      </c>
      <c r="P409" s="86" t="s">
        <v>380</v>
      </c>
      <c r="Q409" s="86" t="s">
        <v>8146</v>
      </c>
      <c r="R409" s="83" t="s">
        <v>95</v>
      </c>
      <c r="S409" s="86"/>
      <c r="T409" s="118"/>
      <c r="U409" s="118"/>
      <c r="V409" s="118"/>
      <c r="W409" s="118"/>
      <c r="X409" s="118"/>
      <c r="Y409" s="118"/>
      <c r="Z409" s="118"/>
      <c r="AA409" s="118"/>
      <c r="AB409" s="118"/>
      <c r="AC409" s="118"/>
      <c r="AD409" s="118"/>
      <c r="AE409" s="118"/>
      <c r="AF409" s="118"/>
      <c r="AG409" s="118"/>
      <c r="AH409" s="118"/>
      <c r="AI409" s="118"/>
    </row>
    <row r="410" spans="1:35" ht="16.5" customHeight="1">
      <c r="A410" s="732"/>
      <c r="B410" s="732"/>
      <c r="C410" s="732"/>
      <c r="D410" s="732"/>
      <c r="E410" s="732"/>
      <c r="F410" s="732"/>
      <c r="G410" s="608">
        <v>2</v>
      </c>
      <c r="H410" s="612" t="s">
        <v>8102</v>
      </c>
      <c r="I410" s="612"/>
      <c r="J410" s="83"/>
      <c r="K410" s="114"/>
      <c r="L410" s="666"/>
      <c r="M410" s="285"/>
      <c r="N410" s="208"/>
      <c r="O410" s="86" t="s">
        <v>380</v>
      </c>
      <c r="P410" s="86" t="s">
        <v>380</v>
      </c>
      <c r="Q410" s="86" t="s">
        <v>8146</v>
      </c>
      <c r="R410" s="83" t="s">
        <v>95</v>
      </c>
      <c r="S410" s="86"/>
      <c r="T410" s="118"/>
      <c r="U410" s="118"/>
      <c r="V410" s="118"/>
      <c r="W410" s="118"/>
      <c r="X410" s="118"/>
      <c r="Y410" s="118"/>
      <c r="Z410" s="118"/>
      <c r="AA410" s="118"/>
      <c r="AB410" s="118"/>
      <c r="AC410" s="118"/>
      <c r="AD410" s="118"/>
      <c r="AE410" s="118"/>
      <c r="AF410" s="118"/>
      <c r="AG410" s="118"/>
      <c r="AH410" s="118"/>
      <c r="AI410" s="118"/>
    </row>
    <row r="411" spans="1:35" ht="16.5" customHeight="1">
      <c r="A411" s="730" t="s">
        <v>6342</v>
      </c>
      <c r="B411" s="730" t="s">
        <v>3487</v>
      </c>
      <c r="C411" s="730" t="s">
        <v>3625</v>
      </c>
      <c r="D411" s="773" t="s">
        <v>8159</v>
      </c>
      <c r="E411" s="773" t="s">
        <v>6347</v>
      </c>
      <c r="F411" s="733" t="s">
        <v>7226</v>
      </c>
      <c r="G411" s="608">
        <v>1</v>
      </c>
      <c r="H411" s="612" t="s">
        <v>7925</v>
      </c>
      <c r="I411" s="612"/>
      <c r="J411" s="83"/>
      <c r="K411" s="104"/>
      <c r="L411" s="748"/>
      <c r="M411" s="207"/>
      <c r="N411" s="208"/>
      <c r="O411" s="86" t="s">
        <v>380</v>
      </c>
      <c r="P411" s="86" t="s">
        <v>380</v>
      </c>
      <c r="Q411" s="86" t="s">
        <v>8165</v>
      </c>
      <c r="R411" s="83" t="s">
        <v>95</v>
      </c>
      <c r="S411" s="86"/>
      <c r="T411" s="118"/>
      <c r="U411" s="118"/>
      <c r="V411" s="118"/>
      <c r="W411" s="118"/>
      <c r="X411" s="118"/>
      <c r="Y411" s="118"/>
      <c r="Z411" s="118"/>
      <c r="AA411" s="118"/>
      <c r="AB411" s="118"/>
      <c r="AC411" s="118"/>
      <c r="AD411" s="118"/>
      <c r="AE411" s="118"/>
      <c r="AF411" s="118"/>
      <c r="AG411" s="118"/>
      <c r="AH411" s="118"/>
      <c r="AI411" s="118"/>
    </row>
    <row r="412" spans="1:35" ht="16.5" customHeight="1">
      <c r="A412" s="731"/>
      <c r="B412" s="731"/>
      <c r="C412" s="731"/>
      <c r="D412" s="731"/>
      <c r="E412" s="731"/>
      <c r="F412" s="731"/>
      <c r="G412" s="608">
        <v>2</v>
      </c>
      <c r="H412" s="612" t="s">
        <v>8170</v>
      </c>
      <c r="I412" s="612"/>
      <c r="J412" s="83"/>
      <c r="K412" s="104"/>
      <c r="L412" s="665"/>
      <c r="M412" s="207"/>
      <c r="N412" s="208"/>
      <c r="O412" s="86" t="s">
        <v>380</v>
      </c>
      <c r="P412" s="86" t="s">
        <v>380</v>
      </c>
      <c r="Q412" s="86" t="s">
        <v>8165</v>
      </c>
      <c r="R412" s="83" t="s">
        <v>95</v>
      </c>
      <c r="S412" s="86"/>
      <c r="T412" s="118"/>
      <c r="U412" s="118"/>
      <c r="V412" s="118"/>
      <c r="W412" s="118"/>
      <c r="X412" s="118"/>
      <c r="Y412" s="118"/>
      <c r="Z412" s="118"/>
      <c r="AA412" s="118"/>
      <c r="AB412" s="118"/>
      <c r="AC412" s="118"/>
      <c r="AD412" s="118"/>
      <c r="AE412" s="118"/>
      <c r="AF412" s="118"/>
      <c r="AG412" s="118"/>
      <c r="AH412" s="118"/>
      <c r="AI412" s="118"/>
    </row>
    <row r="413" spans="1:35" ht="16.5" customHeight="1">
      <c r="A413" s="732"/>
      <c r="B413" s="732"/>
      <c r="C413" s="732"/>
      <c r="D413" s="732"/>
      <c r="E413" s="732"/>
      <c r="F413" s="732"/>
      <c r="G413" s="608">
        <v>3</v>
      </c>
      <c r="H413" s="612" t="s">
        <v>8061</v>
      </c>
      <c r="I413" s="612"/>
      <c r="J413" s="83"/>
      <c r="K413" s="104"/>
      <c r="L413" s="666"/>
      <c r="M413" s="207"/>
      <c r="N413" s="208"/>
      <c r="O413" s="86" t="s">
        <v>380</v>
      </c>
      <c r="P413" s="86" t="s">
        <v>380</v>
      </c>
      <c r="Q413" s="86" t="s">
        <v>8165</v>
      </c>
      <c r="R413" s="83" t="s">
        <v>95</v>
      </c>
      <c r="S413" s="86"/>
      <c r="T413" s="118"/>
      <c r="U413" s="118"/>
      <c r="V413" s="118"/>
      <c r="W413" s="118"/>
      <c r="X413" s="118"/>
      <c r="Y413" s="118"/>
      <c r="Z413" s="118"/>
      <c r="AA413" s="118"/>
      <c r="AB413" s="118"/>
      <c r="AC413" s="118"/>
      <c r="AD413" s="118"/>
      <c r="AE413" s="118"/>
      <c r="AF413" s="118"/>
      <c r="AG413" s="118"/>
      <c r="AH413" s="118"/>
      <c r="AI413" s="118"/>
    </row>
    <row r="414" spans="1:35" ht="16.5" customHeight="1">
      <c r="A414" s="730" t="s">
        <v>8184</v>
      </c>
      <c r="B414" s="730" t="s">
        <v>3487</v>
      </c>
      <c r="C414" s="730" t="s">
        <v>3625</v>
      </c>
      <c r="D414" s="733" t="s">
        <v>8159</v>
      </c>
      <c r="E414" s="733" t="s">
        <v>8188</v>
      </c>
      <c r="F414" s="733" t="s">
        <v>7226</v>
      </c>
      <c r="G414" s="608">
        <v>1</v>
      </c>
      <c r="H414" s="612" t="s">
        <v>7925</v>
      </c>
      <c r="I414" s="612"/>
      <c r="J414" s="83"/>
      <c r="K414" s="104"/>
      <c r="L414" s="748"/>
      <c r="M414" s="207"/>
      <c r="N414" s="208"/>
      <c r="O414" s="86" t="s">
        <v>380</v>
      </c>
      <c r="P414" s="86" t="s">
        <v>380</v>
      </c>
      <c r="Q414" s="86" t="s">
        <v>8193</v>
      </c>
      <c r="R414" s="83" t="s">
        <v>95</v>
      </c>
      <c r="S414" s="86"/>
      <c r="T414" s="118"/>
      <c r="U414" s="118"/>
      <c r="V414" s="118"/>
      <c r="W414" s="118"/>
      <c r="X414" s="118"/>
      <c r="Y414" s="118"/>
      <c r="Z414" s="118"/>
      <c r="AA414" s="118"/>
      <c r="AB414" s="118"/>
      <c r="AC414" s="118"/>
      <c r="AD414" s="118"/>
      <c r="AE414" s="118"/>
      <c r="AF414" s="118"/>
      <c r="AG414" s="118"/>
      <c r="AH414" s="118"/>
      <c r="AI414" s="118"/>
    </row>
    <row r="415" spans="1:35" ht="16.5" customHeight="1">
      <c r="A415" s="731"/>
      <c r="B415" s="731"/>
      <c r="C415" s="731"/>
      <c r="D415" s="731"/>
      <c r="E415" s="731"/>
      <c r="F415" s="731"/>
      <c r="G415" s="608">
        <v>2</v>
      </c>
      <c r="H415" s="612" t="s">
        <v>8199</v>
      </c>
      <c r="I415" s="612"/>
      <c r="J415" s="83"/>
      <c r="K415" s="104"/>
      <c r="L415" s="665"/>
      <c r="M415" s="207"/>
      <c r="N415" s="208"/>
      <c r="O415" s="86" t="s">
        <v>380</v>
      </c>
      <c r="P415" s="86" t="s">
        <v>380</v>
      </c>
      <c r="Q415" s="86" t="s">
        <v>8193</v>
      </c>
      <c r="R415" s="83" t="s">
        <v>95</v>
      </c>
      <c r="S415" s="86"/>
      <c r="T415" s="118"/>
      <c r="U415" s="118"/>
      <c r="V415" s="118"/>
      <c r="W415" s="118"/>
      <c r="X415" s="118"/>
      <c r="Y415" s="118"/>
      <c r="Z415" s="118"/>
      <c r="AA415" s="118"/>
      <c r="AB415" s="118"/>
      <c r="AC415" s="118"/>
      <c r="AD415" s="118"/>
      <c r="AE415" s="118"/>
      <c r="AF415" s="118"/>
      <c r="AG415" s="118"/>
      <c r="AH415" s="118"/>
      <c r="AI415" s="118"/>
    </row>
    <row r="416" spans="1:35" ht="16.5" customHeight="1">
      <c r="A416" s="732"/>
      <c r="B416" s="732"/>
      <c r="C416" s="732"/>
      <c r="D416" s="732"/>
      <c r="E416" s="732"/>
      <c r="F416" s="732"/>
      <c r="G416" s="608">
        <v>3</v>
      </c>
      <c r="H416" s="612" t="s">
        <v>8061</v>
      </c>
      <c r="I416" s="612"/>
      <c r="J416" s="83"/>
      <c r="K416" s="104"/>
      <c r="L416" s="666"/>
      <c r="M416" s="207"/>
      <c r="N416" s="208"/>
      <c r="O416" s="86" t="s">
        <v>380</v>
      </c>
      <c r="P416" s="86" t="s">
        <v>380</v>
      </c>
      <c r="Q416" s="86" t="s">
        <v>8193</v>
      </c>
      <c r="R416" s="83" t="s">
        <v>95</v>
      </c>
      <c r="S416" s="86"/>
      <c r="T416" s="118"/>
      <c r="U416" s="118"/>
      <c r="V416" s="118"/>
      <c r="W416" s="118"/>
      <c r="X416" s="118"/>
      <c r="Y416" s="118"/>
      <c r="Z416" s="118"/>
      <c r="AA416" s="118"/>
      <c r="AB416" s="118"/>
      <c r="AC416" s="118"/>
      <c r="AD416" s="118"/>
      <c r="AE416" s="118"/>
      <c r="AF416" s="118"/>
      <c r="AG416" s="118"/>
      <c r="AH416" s="118"/>
      <c r="AI416" s="118"/>
    </row>
    <row r="417" spans="1:35" ht="16.5" customHeight="1">
      <c r="A417" s="730" t="s">
        <v>8209</v>
      </c>
      <c r="B417" s="730" t="s">
        <v>3487</v>
      </c>
      <c r="C417" s="730" t="s">
        <v>3625</v>
      </c>
      <c r="D417" s="733" t="s">
        <v>8159</v>
      </c>
      <c r="E417" s="733" t="s">
        <v>8188</v>
      </c>
      <c r="F417" s="733" t="s">
        <v>7226</v>
      </c>
      <c r="G417" s="608">
        <v>1</v>
      </c>
      <c r="H417" s="612" t="s">
        <v>7925</v>
      </c>
      <c r="I417" s="612"/>
      <c r="J417" s="83"/>
      <c r="K417" s="104"/>
      <c r="L417" s="748"/>
      <c r="M417" s="207"/>
      <c r="N417" s="208"/>
      <c r="O417" s="86" t="s">
        <v>380</v>
      </c>
      <c r="P417" s="86" t="s">
        <v>380</v>
      </c>
      <c r="Q417" s="86" t="s">
        <v>8217</v>
      </c>
      <c r="R417" s="83" t="s">
        <v>95</v>
      </c>
      <c r="S417" s="86"/>
      <c r="T417" s="118"/>
      <c r="U417" s="118"/>
      <c r="V417" s="118"/>
      <c r="W417" s="118"/>
      <c r="X417" s="118"/>
      <c r="Y417" s="118"/>
      <c r="Z417" s="118"/>
      <c r="AA417" s="118"/>
      <c r="AB417" s="118"/>
      <c r="AC417" s="118"/>
      <c r="AD417" s="118"/>
      <c r="AE417" s="118"/>
      <c r="AF417" s="118"/>
      <c r="AG417" s="118"/>
      <c r="AH417" s="118"/>
      <c r="AI417" s="118"/>
    </row>
    <row r="418" spans="1:35" ht="69.75" customHeight="1">
      <c r="A418" s="731"/>
      <c r="B418" s="731"/>
      <c r="C418" s="731"/>
      <c r="D418" s="731"/>
      <c r="E418" s="731"/>
      <c r="F418" s="731"/>
      <c r="G418" s="608">
        <v>2</v>
      </c>
      <c r="H418" s="612" t="s">
        <v>8222</v>
      </c>
      <c r="I418" s="612"/>
      <c r="J418" s="83"/>
      <c r="K418" s="104"/>
      <c r="L418" s="665"/>
      <c r="M418" s="207"/>
      <c r="N418" s="208"/>
      <c r="O418" s="86" t="s">
        <v>380</v>
      </c>
      <c r="P418" s="86" t="s">
        <v>380</v>
      </c>
      <c r="Q418" s="86" t="s">
        <v>8217</v>
      </c>
      <c r="R418" s="83" t="s">
        <v>95</v>
      </c>
      <c r="S418" s="86"/>
      <c r="T418" s="118"/>
      <c r="U418" s="118"/>
      <c r="V418" s="118"/>
      <c r="W418" s="118"/>
      <c r="X418" s="118"/>
      <c r="Y418" s="118"/>
      <c r="Z418" s="118"/>
      <c r="AA418" s="118"/>
      <c r="AB418" s="118"/>
      <c r="AC418" s="118"/>
      <c r="AD418" s="118"/>
      <c r="AE418" s="118"/>
      <c r="AF418" s="118"/>
      <c r="AG418" s="118"/>
      <c r="AH418" s="118"/>
      <c r="AI418" s="118"/>
    </row>
    <row r="419" spans="1:35" ht="69.75" customHeight="1">
      <c r="A419" s="732"/>
      <c r="B419" s="732"/>
      <c r="C419" s="732"/>
      <c r="D419" s="732"/>
      <c r="E419" s="732"/>
      <c r="F419" s="732"/>
      <c r="G419" s="608">
        <v>3</v>
      </c>
      <c r="H419" s="612" t="s">
        <v>8061</v>
      </c>
      <c r="I419" s="612"/>
      <c r="J419" s="83"/>
      <c r="K419" s="104"/>
      <c r="L419" s="666"/>
      <c r="M419" s="207"/>
      <c r="N419" s="208"/>
      <c r="O419" s="86" t="s">
        <v>380</v>
      </c>
      <c r="P419" s="86" t="s">
        <v>380</v>
      </c>
      <c r="Q419" s="86" t="s">
        <v>8217</v>
      </c>
      <c r="R419" s="83" t="s">
        <v>95</v>
      </c>
      <c r="S419" s="86"/>
      <c r="T419" s="118"/>
      <c r="U419" s="118"/>
      <c r="V419" s="118"/>
      <c r="W419" s="118"/>
      <c r="X419" s="118"/>
      <c r="Y419" s="118"/>
      <c r="Z419" s="118"/>
      <c r="AA419" s="118"/>
      <c r="AB419" s="118"/>
      <c r="AC419" s="118"/>
      <c r="AD419" s="118"/>
      <c r="AE419" s="118"/>
      <c r="AF419" s="118"/>
      <c r="AG419" s="118"/>
      <c r="AH419" s="118"/>
      <c r="AI419" s="118"/>
    </row>
    <row r="420" spans="1:35" ht="16.5" customHeight="1">
      <c r="A420" s="730" t="s">
        <v>8230</v>
      </c>
      <c r="B420" s="730" t="s">
        <v>3487</v>
      </c>
      <c r="C420" s="730" t="s">
        <v>3625</v>
      </c>
      <c r="D420" s="733" t="s">
        <v>8159</v>
      </c>
      <c r="E420" s="733" t="s">
        <v>6357</v>
      </c>
      <c r="F420" s="733" t="s">
        <v>7226</v>
      </c>
      <c r="G420" s="608">
        <v>1</v>
      </c>
      <c r="H420" s="612" t="s">
        <v>7925</v>
      </c>
      <c r="I420" s="612"/>
      <c r="J420" s="83"/>
      <c r="K420" s="104"/>
      <c r="L420" s="748"/>
      <c r="M420" s="207"/>
      <c r="N420" s="208"/>
      <c r="O420" s="86" t="s">
        <v>380</v>
      </c>
      <c r="P420" s="86" t="s">
        <v>380</v>
      </c>
      <c r="Q420" s="86" t="s">
        <v>8237</v>
      </c>
      <c r="R420" s="83" t="s">
        <v>95</v>
      </c>
      <c r="S420" s="86"/>
      <c r="T420" s="118"/>
      <c r="U420" s="118"/>
      <c r="V420" s="118"/>
      <c r="W420" s="118"/>
      <c r="X420" s="118"/>
      <c r="Y420" s="118"/>
      <c r="Z420" s="118"/>
      <c r="AA420" s="118"/>
      <c r="AB420" s="118"/>
      <c r="AC420" s="118"/>
      <c r="AD420" s="118"/>
      <c r="AE420" s="118"/>
      <c r="AF420" s="118"/>
      <c r="AG420" s="118"/>
      <c r="AH420" s="118"/>
      <c r="AI420" s="118"/>
    </row>
    <row r="421" spans="1:35" ht="73.5" customHeight="1">
      <c r="A421" s="731"/>
      <c r="B421" s="731"/>
      <c r="C421" s="731"/>
      <c r="D421" s="731"/>
      <c r="E421" s="731"/>
      <c r="F421" s="731"/>
      <c r="G421" s="608">
        <v>2</v>
      </c>
      <c r="H421" s="612" t="s">
        <v>8242</v>
      </c>
      <c r="I421" s="612"/>
      <c r="J421" s="83"/>
      <c r="K421" s="104"/>
      <c r="L421" s="665"/>
      <c r="M421" s="207"/>
      <c r="N421" s="208"/>
      <c r="O421" s="86" t="s">
        <v>380</v>
      </c>
      <c r="P421" s="86" t="s">
        <v>380</v>
      </c>
      <c r="Q421" s="86" t="s">
        <v>8237</v>
      </c>
      <c r="R421" s="83" t="s">
        <v>95</v>
      </c>
      <c r="S421" s="86"/>
      <c r="T421" s="118"/>
      <c r="U421" s="118"/>
      <c r="V421" s="118"/>
      <c r="W421" s="118"/>
      <c r="X421" s="118"/>
      <c r="Y421" s="118"/>
      <c r="Z421" s="118"/>
      <c r="AA421" s="118"/>
      <c r="AB421" s="118"/>
      <c r="AC421" s="118"/>
      <c r="AD421" s="118"/>
      <c r="AE421" s="118"/>
      <c r="AF421" s="118"/>
      <c r="AG421" s="118"/>
      <c r="AH421" s="118"/>
      <c r="AI421" s="118"/>
    </row>
    <row r="422" spans="1:35" ht="73.5" customHeight="1">
      <c r="A422" s="732"/>
      <c r="B422" s="732"/>
      <c r="C422" s="732"/>
      <c r="D422" s="732"/>
      <c r="E422" s="732"/>
      <c r="F422" s="732"/>
      <c r="G422" s="608">
        <v>3</v>
      </c>
      <c r="H422" s="612" t="s">
        <v>8061</v>
      </c>
      <c r="I422" s="612"/>
      <c r="J422" s="83"/>
      <c r="K422" s="104"/>
      <c r="L422" s="666"/>
      <c r="M422" s="207"/>
      <c r="N422" s="208"/>
      <c r="O422" s="86" t="s">
        <v>380</v>
      </c>
      <c r="P422" s="86" t="s">
        <v>380</v>
      </c>
      <c r="Q422" s="86" t="s">
        <v>8237</v>
      </c>
      <c r="R422" s="83" t="s">
        <v>95</v>
      </c>
      <c r="S422" s="86"/>
      <c r="T422" s="118"/>
      <c r="U422" s="118"/>
      <c r="V422" s="118"/>
      <c r="W422" s="118"/>
      <c r="X422" s="118"/>
      <c r="Y422" s="118"/>
      <c r="Z422" s="118"/>
      <c r="AA422" s="118"/>
      <c r="AB422" s="118"/>
      <c r="AC422" s="118"/>
      <c r="AD422" s="118"/>
      <c r="AE422" s="118"/>
      <c r="AF422" s="118"/>
      <c r="AG422" s="118"/>
      <c r="AH422" s="118"/>
      <c r="AI422" s="118"/>
    </row>
    <row r="423" spans="1:35" ht="87" customHeight="1">
      <c r="A423" s="730" t="s">
        <v>8251</v>
      </c>
      <c r="B423" s="730" t="s">
        <v>3487</v>
      </c>
      <c r="C423" s="730" t="s">
        <v>3625</v>
      </c>
      <c r="D423" s="733" t="s">
        <v>8159</v>
      </c>
      <c r="E423" s="733" t="s">
        <v>3825</v>
      </c>
      <c r="F423" s="733" t="s">
        <v>7226</v>
      </c>
      <c r="G423" s="608">
        <v>1</v>
      </c>
      <c r="H423" s="612" t="s">
        <v>8254</v>
      </c>
      <c r="I423" s="612"/>
      <c r="J423" s="83"/>
      <c r="K423" s="104"/>
      <c r="L423" s="748"/>
      <c r="M423" s="207"/>
      <c r="N423" s="208"/>
      <c r="O423" s="86" t="s">
        <v>380</v>
      </c>
      <c r="P423" s="86" t="s">
        <v>380</v>
      </c>
      <c r="Q423" s="86" t="s">
        <v>8258</v>
      </c>
      <c r="R423" s="83" t="s">
        <v>95</v>
      </c>
      <c r="S423" s="86"/>
      <c r="T423" s="118"/>
      <c r="U423" s="118"/>
      <c r="V423" s="118"/>
      <c r="W423" s="118"/>
      <c r="X423" s="118"/>
      <c r="Y423" s="118"/>
      <c r="Z423" s="118"/>
      <c r="AA423" s="118"/>
      <c r="AB423" s="118"/>
      <c r="AC423" s="118"/>
      <c r="AD423" s="118"/>
      <c r="AE423" s="118"/>
      <c r="AF423" s="118"/>
      <c r="AG423" s="118"/>
      <c r="AH423" s="118"/>
      <c r="AI423" s="118"/>
    </row>
    <row r="424" spans="1:35" ht="73.5" customHeight="1">
      <c r="A424" s="731"/>
      <c r="B424" s="731"/>
      <c r="C424" s="731"/>
      <c r="D424" s="731"/>
      <c r="E424" s="731"/>
      <c r="F424" s="731"/>
      <c r="G424" s="608">
        <v>2</v>
      </c>
      <c r="H424" s="612" t="s">
        <v>8263</v>
      </c>
      <c r="I424" s="612"/>
      <c r="J424" s="83"/>
      <c r="K424" s="104"/>
      <c r="L424" s="665"/>
      <c r="M424" s="207"/>
      <c r="N424" s="208"/>
      <c r="O424" s="86" t="s">
        <v>380</v>
      </c>
      <c r="P424" s="86" t="s">
        <v>380</v>
      </c>
      <c r="Q424" s="86" t="s">
        <v>8258</v>
      </c>
      <c r="R424" s="83" t="s">
        <v>95</v>
      </c>
      <c r="S424" s="86"/>
      <c r="T424" s="118"/>
      <c r="U424" s="118"/>
      <c r="V424" s="118"/>
      <c r="W424" s="118"/>
      <c r="X424" s="118"/>
      <c r="Y424" s="118"/>
      <c r="Z424" s="118"/>
      <c r="AA424" s="118"/>
      <c r="AB424" s="118"/>
      <c r="AC424" s="118"/>
      <c r="AD424" s="118"/>
      <c r="AE424" s="118"/>
      <c r="AF424" s="118"/>
      <c r="AG424" s="118"/>
      <c r="AH424" s="118"/>
      <c r="AI424" s="118"/>
    </row>
    <row r="425" spans="1:35" ht="51.75" customHeight="1">
      <c r="A425" s="732"/>
      <c r="B425" s="732"/>
      <c r="C425" s="732"/>
      <c r="D425" s="732"/>
      <c r="E425" s="732"/>
      <c r="F425" s="732"/>
      <c r="G425" s="608">
        <v>3</v>
      </c>
      <c r="H425" s="612" t="s">
        <v>8268</v>
      </c>
      <c r="I425" s="612"/>
      <c r="J425" s="83"/>
      <c r="K425" s="104"/>
      <c r="L425" s="666"/>
      <c r="M425" s="207"/>
      <c r="N425" s="208"/>
      <c r="O425" s="86" t="s">
        <v>380</v>
      </c>
      <c r="P425" s="86" t="s">
        <v>380</v>
      </c>
      <c r="Q425" s="86" t="s">
        <v>8258</v>
      </c>
      <c r="R425" s="83" t="s">
        <v>95</v>
      </c>
      <c r="S425" s="86"/>
      <c r="T425" s="118"/>
      <c r="U425" s="118"/>
      <c r="V425" s="118"/>
      <c r="W425" s="118"/>
      <c r="X425" s="118"/>
      <c r="Y425" s="118"/>
      <c r="Z425" s="118"/>
      <c r="AA425" s="118"/>
      <c r="AB425" s="118"/>
      <c r="AC425" s="118"/>
      <c r="AD425" s="118"/>
      <c r="AE425" s="118"/>
      <c r="AF425" s="118"/>
      <c r="AG425" s="118"/>
      <c r="AH425" s="118"/>
      <c r="AI425" s="118"/>
    </row>
    <row r="426" spans="1:35" ht="16.5" customHeight="1">
      <c r="A426" s="730" t="s">
        <v>8272</v>
      </c>
      <c r="B426" s="730" t="s">
        <v>3487</v>
      </c>
      <c r="C426" s="730" t="s">
        <v>3625</v>
      </c>
      <c r="D426" s="733" t="s">
        <v>8159</v>
      </c>
      <c r="E426" s="733" t="s">
        <v>3832</v>
      </c>
      <c r="F426" s="733" t="s">
        <v>7226</v>
      </c>
      <c r="G426" s="608">
        <v>1</v>
      </c>
      <c r="H426" s="612" t="s">
        <v>8254</v>
      </c>
      <c r="I426" s="612"/>
      <c r="J426" s="83"/>
      <c r="K426" s="104"/>
      <c r="L426" s="748"/>
      <c r="M426" s="207"/>
      <c r="N426" s="208"/>
      <c r="O426" s="86" t="s">
        <v>380</v>
      </c>
      <c r="P426" s="86" t="s">
        <v>380</v>
      </c>
      <c r="Q426" s="243" t="s">
        <v>413</v>
      </c>
      <c r="R426" s="83" t="s">
        <v>95</v>
      </c>
      <c r="S426" s="86"/>
      <c r="T426" s="118"/>
      <c r="U426" s="118"/>
      <c r="V426" s="118"/>
      <c r="W426" s="118"/>
      <c r="X426" s="118"/>
      <c r="Y426" s="118"/>
      <c r="Z426" s="118"/>
      <c r="AA426" s="118"/>
      <c r="AB426" s="118"/>
      <c r="AC426" s="118"/>
      <c r="AD426" s="118"/>
      <c r="AE426" s="118"/>
      <c r="AF426" s="118"/>
      <c r="AG426" s="118"/>
      <c r="AH426" s="118"/>
      <c r="AI426" s="118"/>
    </row>
    <row r="427" spans="1:35" ht="73.5" customHeight="1">
      <c r="A427" s="731"/>
      <c r="B427" s="731"/>
      <c r="C427" s="731"/>
      <c r="D427" s="731"/>
      <c r="E427" s="731"/>
      <c r="F427" s="731"/>
      <c r="G427" s="608">
        <v>2</v>
      </c>
      <c r="H427" s="612" t="s">
        <v>8287</v>
      </c>
      <c r="I427" s="612"/>
      <c r="J427" s="83"/>
      <c r="K427" s="104"/>
      <c r="L427" s="665"/>
      <c r="M427" s="207"/>
      <c r="N427" s="208"/>
      <c r="O427" s="86" t="s">
        <v>380</v>
      </c>
      <c r="P427" s="86" t="s">
        <v>380</v>
      </c>
      <c r="Q427" s="243" t="s">
        <v>413</v>
      </c>
      <c r="R427" s="83" t="s">
        <v>95</v>
      </c>
      <c r="S427" s="86"/>
      <c r="T427" s="118"/>
      <c r="U427" s="118"/>
      <c r="V427" s="118"/>
      <c r="W427" s="118"/>
      <c r="X427" s="118"/>
      <c r="Y427" s="118"/>
      <c r="Z427" s="118"/>
      <c r="AA427" s="118"/>
      <c r="AB427" s="118"/>
      <c r="AC427" s="118"/>
      <c r="AD427" s="118"/>
      <c r="AE427" s="118"/>
      <c r="AF427" s="118"/>
      <c r="AG427" s="118"/>
      <c r="AH427" s="118"/>
      <c r="AI427" s="118"/>
    </row>
    <row r="428" spans="1:35" ht="45.75" customHeight="1">
      <c r="A428" s="732"/>
      <c r="B428" s="732"/>
      <c r="C428" s="732"/>
      <c r="D428" s="732"/>
      <c r="E428" s="732"/>
      <c r="F428" s="732"/>
      <c r="G428" s="608">
        <v>3</v>
      </c>
      <c r="H428" s="612" t="s">
        <v>8293</v>
      </c>
      <c r="I428" s="612"/>
      <c r="J428" s="83"/>
      <c r="K428" s="104"/>
      <c r="L428" s="666"/>
      <c r="M428" s="207"/>
      <c r="N428" s="208"/>
      <c r="O428" s="86" t="s">
        <v>380</v>
      </c>
      <c r="P428" s="86" t="s">
        <v>380</v>
      </c>
      <c r="Q428" s="243" t="s">
        <v>413</v>
      </c>
      <c r="R428" s="83" t="s">
        <v>95</v>
      </c>
      <c r="S428" s="86"/>
      <c r="T428" s="118"/>
      <c r="U428" s="118"/>
      <c r="V428" s="118"/>
      <c r="W428" s="118"/>
      <c r="X428" s="118"/>
      <c r="Y428" s="118"/>
      <c r="Z428" s="118"/>
      <c r="AA428" s="118"/>
      <c r="AB428" s="118"/>
      <c r="AC428" s="118"/>
      <c r="AD428" s="118"/>
      <c r="AE428" s="118"/>
      <c r="AF428" s="118"/>
      <c r="AG428" s="118"/>
      <c r="AH428" s="118"/>
      <c r="AI428" s="118"/>
    </row>
    <row r="429" spans="1:35" ht="16.5" customHeight="1">
      <c r="A429" s="730" t="s">
        <v>8297</v>
      </c>
      <c r="B429" s="730" t="s">
        <v>3487</v>
      </c>
      <c r="C429" s="730" t="s">
        <v>3625</v>
      </c>
      <c r="D429" s="733" t="s">
        <v>8159</v>
      </c>
      <c r="E429" s="733" t="s">
        <v>8300</v>
      </c>
      <c r="F429" s="733" t="s">
        <v>7226</v>
      </c>
      <c r="G429" s="608">
        <v>1</v>
      </c>
      <c r="H429" s="612" t="s">
        <v>7925</v>
      </c>
      <c r="I429" s="612"/>
      <c r="J429" s="83"/>
      <c r="K429" s="104"/>
      <c r="L429" s="748"/>
      <c r="M429" s="207"/>
      <c r="N429" s="208"/>
      <c r="O429" s="86" t="s">
        <v>380</v>
      </c>
      <c r="P429" s="86" t="s">
        <v>380</v>
      </c>
      <c r="Q429" s="86" t="s">
        <v>8304</v>
      </c>
      <c r="R429" s="83" t="s">
        <v>95</v>
      </c>
      <c r="S429" s="86"/>
      <c r="T429" s="118"/>
      <c r="U429" s="118"/>
      <c r="V429" s="118"/>
      <c r="W429" s="118"/>
      <c r="X429" s="118"/>
      <c r="Y429" s="118"/>
      <c r="Z429" s="118"/>
      <c r="AA429" s="118"/>
      <c r="AB429" s="118"/>
      <c r="AC429" s="118"/>
      <c r="AD429" s="118"/>
      <c r="AE429" s="118"/>
      <c r="AF429" s="118"/>
      <c r="AG429" s="118"/>
      <c r="AH429" s="118"/>
      <c r="AI429" s="118"/>
    </row>
    <row r="430" spans="1:35" ht="69.75" customHeight="1">
      <c r="A430" s="731"/>
      <c r="B430" s="731"/>
      <c r="C430" s="731"/>
      <c r="D430" s="731"/>
      <c r="E430" s="731"/>
      <c r="F430" s="731"/>
      <c r="G430" s="608">
        <v>2</v>
      </c>
      <c r="H430" s="612" t="s">
        <v>8310</v>
      </c>
      <c r="I430" s="612"/>
      <c r="J430" s="83"/>
      <c r="K430" s="104"/>
      <c r="L430" s="665"/>
      <c r="M430" s="207"/>
      <c r="N430" s="208"/>
      <c r="O430" s="86" t="s">
        <v>380</v>
      </c>
      <c r="P430" s="86" t="s">
        <v>380</v>
      </c>
      <c r="Q430" s="86" t="s">
        <v>8304</v>
      </c>
      <c r="R430" s="83" t="s">
        <v>95</v>
      </c>
      <c r="S430" s="86"/>
      <c r="T430" s="118"/>
      <c r="U430" s="118"/>
      <c r="V430" s="118"/>
      <c r="W430" s="118"/>
      <c r="X430" s="118"/>
      <c r="Y430" s="118"/>
      <c r="Z430" s="118"/>
      <c r="AA430" s="118"/>
      <c r="AB430" s="118"/>
      <c r="AC430" s="118"/>
      <c r="AD430" s="118"/>
      <c r="AE430" s="118"/>
      <c r="AF430" s="118"/>
      <c r="AG430" s="118"/>
      <c r="AH430" s="118"/>
      <c r="AI430" s="118"/>
    </row>
    <row r="431" spans="1:35" ht="69.75" customHeight="1">
      <c r="A431" s="732"/>
      <c r="B431" s="732"/>
      <c r="C431" s="732"/>
      <c r="D431" s="732"/>
      <c r="E431" s="732"/>
      <c r="F431" s="732"/>
      <c r="G431" s="608">
        <v>3</v>
      </c>
      <c r="H431" s="612" t="s">
        <v>8061</v>
      </c>
      <c r="I431" s="612"/>
      <c r="J431" s="83"/>
      <c r="K431" s="104"/>
      <c r="L431" s="666"/>
      <c r="M431" s="207"/>
      <c r="N431" s="208"/>
      <c r="O431" s="86" t="s">
        <v>380</v>
      </c>
      <c r="P431" s="86" t="s">
        <v>380</v>
      </c>
      <c r="Q431" s="86" t="s">
        <v>8304</v>
      </c>
      <c r="R431" s="83" t="s">
        <v>95</v>
      </c>
      <c r="S431" s="86"/>
      <c r="T431" s="118"/>
      <c r="U431" s="118"/>
      <c r="V431" s="118"/>
      <c r="W431" s="118"/>
      <c r="X431" s="118"/>
      <c r="Y431" s="118"/>
      <c r="Z431" s="118"/>
      <c r="AA431" s="118"/>
      <c r="AB431" s="118"/>
      <c r="AC431" s="118"/>
      <c r="AD431" s="118"/>
      <c r="AE431" s="118"/>
      <c r="AF431" s="118"/>
      <c r="AG431" s="118"/>
      <c r="AH431" s="118"/>
      <c r="AI431" s="118"/>
    </row>
    <row r="432" spans="1:35" ht="69.75" customHeight="1">
      <c r="A432" s="730" t="s">
        <v>8317</v>
      </c>
      <c r="B432" s="730" t="s">
        <v>3487</v>
      </c>
      <c r="C432" s="730" t="s">
        <v>3625</v>
      </c>
      <c r="D432" s="733" t="s">
        <v>8319</v>
      </c>
      <c r="E432" s="733" t="s">
        <v>6347</v>
      </c>
      <c r="F432" s="733" t="s">
        <v>7633</v>
      </c>
      <c r="G432" s="608">
        <v>1</v>
      </c>
      <c r="H432" s="612" t="s">
        <v>7925</v>
      </c>
      <c r="I432" s="612"/>
      <c r="J432" s="83"/>
      <c r="K432" s="104"/>
      <c r="L432" s="748"/>
      <c r="M432" s="207"/>
      <c r="N432" s="208"/>
      <c r="O432" s="86" t="s">
        <v>380</v>
      </c>
      <c r="P432" s="86" t="s">
        <v>380</v>
      </c>
      <c r="Q432" s="86" t="s">
        <v>8325</v>
      </c>
      <c r="R432" s="83" t="s">
        <v>95</v>
      </c>
      <c r="S432" s="86"/>
      <c r="T432" s="118"/>
      <c r="U432" s="118"/>
      <c r="V432" s="118"/>
      <c r="W432" s="118"/>
      <c r="X432" s="118"/>
      <c r="Y432" s="118"/>
      <c r="Z432" s="118"/>
      <c r="AA432" s="118"/>
      <c r="AB432" s="118"/>
      <c r="AC432" s="118"/>
      <c r="AD432" s="118"/>
      <c r="AE432" s="118"/>
      <c r="AF432" s="118"/>
      <c r="AG432" s="118"/>
      <c r="AH432" s="118"/>
      <c r="AI432" s="118"/>
    </row>
    <row r="433" spans="1:35" ht="69.75" customHeight="1">
      <c r="A433" s="731"/>
      <c r="B433" s="731"/>
      <c r="C433" s="731"/>
      <c r="D433" s="731"/>
      <c r="E433" s="731"/>
      <c r="F433" s="731"/>
      <c r="G433" s="608">
        <v>2</v>
      </c>
      <c r="H433" s="612" t="s">
        <v>8170</v>
      </c>
      <c r="I433" s="612"/>
      <c r="J433" s="83"/>
      <c r="K433" s="104"/>
      <c r="L433" s="665"/>
      <c r="M433" s="207"/>
      <c r="N433" s="208"/>
      <c r="O433" s="86" t="s">
        <v>380</v>
      </c>
      <c r="P433" s="86" t="s">
        <v>380</v>
      </c>
      <c r="Q433" s="86" t="s">
        <v>8325</v>
      </c>
      <c r="R433" s="83" t="s">
        <v>95</v>
      </c>
      <c r="S433" s="86"/>
      <c r="T433" s="118"/>
      <c r="U433" s="118"/>
      <c r="V433" s="118"/>
      <c r="W433" s="118"/>
      <c r="X433" s="118"/>
      <c r="Y433" s="118"/>
      <c r="Z433" s="118"/>
      <c r="AA433" s="118"/>
      <c r="AB433" s="118"/>
      <c r="AC433" s="118"/>
      <c r="AD433" s="118"/>
      <c r="AE433" s="118"/>
      <c r="AF433" s="118"/>
      <c r="AG433" s="118"/>
      <c r="AH433" s="118"/>
      <c r="AI433" s="118"/>
    </row>
    <row r="434" spans="1:35" ht="69.75" customHeight="1">
      <c r="A434" s="731"/>
      <c r="B434" s="731"/>
      <c r="C434" s="731"/>
      <c r="D434" s="731"/>
      <c r="E434" s="731"/>
      <c r="F434" s="731"/>
      <c r="G434" s="608">
        <v>3</v>
      </c>
      <c r="H434" s="612" t="s">
        <v>8061</v>
      </c>
      <c r="I434" s="612"/>
      <c r="J434" s="83"/>
      <c r="K434" s="104"/>
      <c r="L434" s="665"/>
      <c r="M434" s="207"/>
      <c r="N434" s="208"/>
      <c r="O434" s="86" t="s">
        <v>380</v>
      </c>
      <c r="P434" s="86" t="s">
        <v>380</v>
      </c>
      <c r="Q434" s="86" t="s">
        <v>8325</v>
      </c>
      <c r="R434" s="83" t="s">
        <v>95</v>
      </c>
      <c r="S434" s="86"/>
      <c r="T434" s="118"/>
      <c r="U434" s="118"/>
      <c r="V434" s="118"/>
      <c r="W434" s="118"/>
      <c r="X434" s="118"/>
      <c r="Y434" s="118"/>
      <c r="Z434" s="118"/>
      <c r="AA434" s="118"/>
      <c r="AB434" s="118"/>
      <c r="AC434" s="118"/>
      <c r="AD434" s="118"/>
      <c r="AE434" s="118"/>
      <c r="AF434" s="118"/>
      <c r="AG434" s="118"/>
      <c r="AH434" s="118"/>
      <c r="AI434" s="118"/>
    </row>
    <row r="435" spans="1:35" ht="69.75" customHeight="1">
      <c r="A435" s="732"/>
      <c r="B435" s="732"/>
      <c r="C435" s="732"/>
      <c r="D435" s="732"/>
      <c r="E435" s="732"/>
      <c r="F435" s="732"/>
      <c r="G435" s="608">
        <v>4</v>
      </c>
      <c r="H435" s="612" t="s">
        <v>7660</v>
      </c>
      <c r="I435" s="612"/>
      <c r="J435" s="83"/>
      <c r="K435" s="104"/>
      <c r="L435" s="666"/>
      <c r="M435" s="207"/>
      <c r="N435" s="208"/>
      <c r="O435" s="86" t="s">
        <v>380</v>
      </c>
      <c r="P435" s="86" t="s">
        <v>380</v>
      </c>
      <c r="Q435" s="86" t="s">
        <v>8325</v>
      </c>
      <c r="R435" s="83" t="s">
        <v>95</v>
      </c>
      <c r="S435" s="86"/>
      <c r="T435" s="118"/>
      <c r="U435" s="118"/>
      <c r="V435" s="118"/>
      <c r="W435" s="118"/>
      <c r="X435" s="118"/>
      <c r="Y435" s="118"/>
      <c r="Z435" s="118"/>
      <c r="AA435" s="118"/>
      <c r="AB435" s="118"/>
      <c r="AC435" s="118"/>
      <c r="AD435" s="118"/>
      <c r="AE435" s="118"/>
      <c r="AF435" s="118"/>
      <c r="AG435" s="118"/>
      <c r="AH435" s="118"/>
      <c r="AI435" s="118"/>
    </row>
    <row r="436" spans="1:35" ht="69.75" customHeight="1">
      <c r="A436" s="730" t="s">
        <v>8343</v>
      </c>
      <c r="B436" s="730" t="s">
        <v>3487</v>
      </c>
      <c r="C436" s="730" t="s">
        <v>3625</v>
      </c>
      <c r="D436" s="733" t="s">
        <v>8319</v>
      </c>
      <c r="E436" s="733" t="s">
        <v>8346</v>
      </c>
      <c r="F436" s="733" t="s">
        <v>7633</v>
      </c>
      <c r="G436" s="608">
        <v>1</v>
      </c>
      <c r="H436" s="612" t="s">
        <v>7925</v>
      </c>
      <c r="I436" s="612"/>
      <c r="J436" s="83"/>
      <c r="K436" s="104"/>
      <c r="L436" s="748"/>
      <c r="M436" s="207"/>
      <c r="N436" s="208"/>
      <c r="O436" s="86" t="s">
        <v>380</v>
      </c>
      <c r="P436" s="86" t="s">
        <v>380</v>
      </c>
      <c r="Q436" s="86" t="s">
        <v>8349</v>
      </c>
      <c r="R436" s="83" t="s">
        <v>95</v>
      </c>
      <c r="S436" s="86"/>
      <c r="T436" s="118"/>
      <c r="U436" s="118"/>
      <c r="V436" s="118"/>
      <c r="W436" s="118"/>
      <c r="X436" s="118"/>
      <c r="Y436" s="118"/>
      <c r="Z436" s="118"/>
      <c r="AA436" s="118"/>
      <c r="AB436" s="118"/>
      <c r="AC436" s="118"/>
      <c r="AD436" s="118"/>
      <c r="AE436" s="118"/>
      <c r="AF436" s="118"/>
      <c r="AG436" s="118"/>
      <c r="AH436" s="118"/>
      <c r="AI436" s="118"/>
    </row>
    <row r="437" spans="1:35" ht="69.75" customHeight="1">
      <c r="A437" s="731"/>
      <c r="B437" s="731"/>
      <c r="C437" s="731"/>
      <c r="D437" s="731"/>
      <c r="E437" s="731"/>
      <c r="F437" s="731"/>
      <c r="G437" s="608">
        <v>2</v>
      </c>
      <c r="H437" s="612" t="s">
        <v>8199</v>
      </c>
      <c r="I437" s="612"/>
      <c r="J437" s="83"/>
      <c r="K437" s="104"/>
      <c r="L437" s="665"/>
      <c r="M437" s="207"/>
      <c r="N437" s="208"/>
      <c r="O437" s="86" t="s">
        <v>380</v>
      </c>
      <c r="P437" s="86" t="s">
        <v>380</v>
      </c>
      <c r="Q437" s="86" t="s">
        <v>8349</v>
      </c>
      <c r="R437" s="83" t="s">
        <v>95</v>
      </c>
      <c r="S437" s="86"/>
      <c r="T437" s="118"/>
      <c r="U437" s="118"/>
      <c r="V437" s="118"/>
      <c r="W437" s="118"/>
      <c r="X437" s="118"/>
      <c r="Y437" s="118"/>
      <c r="Z437" s="118"/>
      <c r="AA437" s="118"/>
      <c r="AB437" s="118"/>
      <c r="AC437" s="118"/>
      <c r="AD437" s="118"/>
      <c r="AE437" s="118"/>
      <c r="AF437" s="118"/>
      <c r="AG437" s="118"/>
      <c r="AH437" s="118"/>
      <c r="AI437" s="118"/>
    </row>
    <row r="438" spans="1:35" ht="69.75" customHeight="1">
      <c r="A438" s="731"/>
      <c r="B438" s="731"/>
      <c r="C438" s="731"/>
      <c r="D438" s="731"/>
      <c r="E438" s="731"/>
      <c r="F438" s="731"/>
      <c r="G438" s="608">
        <v>3</v>
      </c>
      <c r="H438" s="612" t="s">
        <v>8061</v>
      </c>
      <c r="I438" s="612"/>
      <c r="J438" s="83"/>
      <c r="K438" s="104"/>
      <c r="L438" s="665"/>
      <c r="M438" s="207"/>
      <c r="N438" s="208"/>
      <c r="O438" s="86" t="s">
        <v>380</v>
      </c>
      <c r="P438" s="86" t="s">
        <v>380</v>
      </c>
      <c r="Q438" s="86" t="s">
        <v>8349</v>
      </c>
      <c r="R438" s="83" t="s">
        <v>95</v>
      </c>
      <c r="S438" s="86"/>
      <c r="T438" s="118"/>
      <c r="U438" s="118"/>
      <c r="V438" s="118"/>
      <c r="W438" s="118"/>
      <c r="X438" s="118"/>
      <c r="Y438" s="118"/>
      <c r="Z438" s="118"/>
      <c r="AA438" s="118"/>
      <c r="AB438" s="118"/>
      <c r="AC438" s="118"/>
      <c r="AD438" s="118"/>
      <c r="AE438" s="118"/>
      <c r="AF438" s="118"/>
      <c r="AG438" s="118"/>
      <c r="AH438" s="118"/>
      <c r="AI438" s="118"/>
    </row>
    <row r="439" spans="1:35" ht="69.75" customHeight="1">
      <c r="A439" s="732"/>
      <c r="B439" s="732"/>
      <c r="C439" s="732"/>
      <c r="D439" s="732"/>
      <c r="E439" s="732"/>
      <c r="F439" s="732"/>
      <c r="G439" s="608">
        <v>4</v>
      </c>
      <c r="H439" s="612" t="s">
        <v>7660</v>
      </c>
      <c r="I439" s="612"/>
      <c r="J439" s="83"/>
      <c r="K439" s="104"/>
      <c r="L439" s="666"/>
      <c r="M439" s="207"/>
      <c r="N439" s="208"/>
      <c r="O439" s="86" t="s">
        <v>380</v>
      </c>
      <c r="P439" s="86" t="s">
        <v>380</v>
      </c>
      <c r="Q439" s="86" t="s">
        <v>8349</v>
      </c>
      <c r="R439" s="83" t="s">
        <v>95</v>
      </c>
      <c r="S439" s="86"/>
      <c r="T439" s="118"/>
      <c r="U439" s="118"/>
      <c r="V439" s="118"/>
      <c r="W439" s="118"/>
      <c r="X439" s="118"/>
      <c r="Y439" s="118"/>
      <c r="Z439" s="118"/>
      <c r="AA439" s="118"/>
      <c r="AB439" s="118"/>
      <c r="AC439" s="118"/>
      <c r="AD439" s="118"/>
      <c r="AE439" s="118"/>
      <c r="AF439" s="118"/>
      <c r="AG439" s="118"/>
      <c r="AH439" s="118"/>
      <c r="AI439" s="118"/>
    </row>
    <row r="440" spans="1:35" ht="69.75" customHeight="1">
      <c r="A440" s="730" t="s">
        <v>8363</v>
      </c>
      <c r="B440" s="730" t="s">
        <v>3487</v>
      </c>
      <c r="C440" s="730" t="s">
        <v>3625</v>
      </c>
      <c r="D440" s="733" t="s">
        <v>8319</v>
      </c>
      <c r="E440" s="733" t="s">
        <v>8365</v>
      </c>
      <c r="F440" s="733" t="s">
        <v>7633</v>
      </c>
      <c r="G440" s="608">
        <v>1</v>
      </c>
      <c r="H440" s="612" t="s">
        <v>7925</v>
      </c>
      <c r="I440" s="612"/>
      <c r="J440" s="83"/>
      <c r="K440" s="104"/>
      <c r="L440" s="748"/>
      <c r="M440" s="207"/>
      <c r="N440" s="208"/>
      <c r="O440" s="86" t="s">
        <v>380</v>
      </c>
      <c r="P440" s="86" t="s">
        <v>380</v>
      </c>
      <c r="Q440" s="86" t="s">
        <v>8370</v>
      </c>
      <c r="R440" s="83" t="s">
        <v>95</v>
      </c>
      <c r="S440" s="86"/>
      <c r="T440" s="118"/>
      <c r="U440" s="118"/>
      <c r="V440" s="118"/>
      <c r="W440" s="118"/>
      <c r="X440" s="118"/>
      <c r="Y440" s="118"/>
      <c r="Z440" s="118"/>
      <c r="AA440" s="118"/>
      <c r="AB440" s="118"/>
      <c r="AC440" s="118"/>
      <c r="AD440" s="118"/>
      <c r="AE440" s="118"/>
      <c r="AF440" s="118"/>
      <c r="AG440" s="118"/>
      <c r="AH440" s="118"/>
      <c r="AI440" s="118"/>
    </row>
    <row r="441" spans="1:35" ht="69.75" customHeight="1">
      <c r="A441" s="731"/>
      <c r="B441" s="731"/>
      <c r="C441" s="731"/>
      <c r="D441" s="731"/>
      <c r="E441" s="731"/>
      <c r="F441" s="731"/>
      <c r="G441" s="608">
        <v>2</v>
      </c>
      <c r="H441" s="612" t="s">
        <v>8222</v>
      </c>
      <c r="I441" s="612"/>
      <c r="J441" s="83"/>
      <c r="K441" s="104"/>
      <c r="L441" s="665"/>
      <c r="M441" s="207"/>
      <c r="N441" s="208"/>
      <c r="O441" s="86" t="s">
        <v>380</v>
      </c>
      <c r="P441" s="86" t="s">
        <v>380</v>
      </c>
      <c r="Q441" s="86" t="s">
        <v>8370</v>
      </c>
      <c r="R441" s="83" t="s">
        <v>95</v>
      </c>
      <c r="S441" s="86"/>
      <c r="T441" s="118"/>
      <c r="U441" s="118"/>
      <c r="V441" s="118"/>
      <c r="W441" s="118"/>
      <c r="X441" s="118"/>
      <c r="Y441" s="118"/>
      <c r="Z441" s="118"/>
      <c r="AA441" s="118"/>
      <c r="AB441" s="118"/>
      <c r="AC441" s="118"/>
      <c r="AD441" s="118"/>
      <c r="AE441" s="118"/>
      <c r="AF441" s="118"/>
      <c r="AG441" s="118"/>
      <c r="AH441" s="118"/>
      <c r="AI441" s="118"/>
    </row>
    <row r="442" spans="1:35" ht="69.75" customHeight="1">
      <c r="A442" s="731"/>
      <c r="B442" s="731"/>
      <c r="C442" s="731"/>
      <c r="D442" s="731"/>
      <c r="E442" s="731"/>
      <c r="F442" s="731"/>
      <c r="G442" s="608">
        <v>3</v>
      </c>
      <c r="H442" s="612" t="s">
        <v>8061</v>
      </c>
      <c r="I442" s="612"/>
      <c r="J442" s="83"/>
      <c r="K442" s="104"/>
      <c r="L442" s="665"/>
      <c r="M442" s="207"/>
      <c r="N442" s="208"/>
      <c r="O442" s="86" t="s">
        <v>380</v>
      </c>
      <c r="P442" s="86" t="s">
        <v>380</v>
      </c>
      <c r="Q442" s="86" t="s">
        <v>8370</v>
      </c>
      <c r="R442" s="83" t="s">
        <v>95</v>
      </c>
      <c r="S442" s="86"/>
      <c r="T442" s="118"/>
      <c r="U442" s="118"/>
      <c r="V442" s="118"/>
      <c r="W442" s="118"/>
      <c r="X442" s="118"/>
      <c r="Y442" s="118"/>
      <c r="Z442" s="118"/>
      <c r="AA442" s="118"/>
      <c r="AB442" s="118"/>
      <c r="AC442" s="118"/>
      <c r="AD442" s="118"/>
      <c r="AE442" s="118"/>
      <c r="AF442" s="118"/>
      <c r="AG442" s="118"/>
      <c r="AH442" s="118"/>
      <c r="AI442" s="118"/>
    </row>
    <row r="443" spans="1:35" ht="69.75" customHeight="1">
      <c r="A443" s="732"/>
      <c r="B443" s="732"/>
      <c r="C443" s="732"/>
      <c r="D443" s="732"/>
      <c r="E443" s="732"/>
      <c r="F443" s="732"/>
      <c r="G443" s="608">
        <v>4</v>
      </c>
      <c r="H443" s="612" t="s">
        <v>7660</v>
      </c>
      <c r="I443" s="612"/>
      <c r="J443" s="83"/>
      <c r="K443" s="104"/>
      <c r="L443" s="666"/>
      <c r="M443" s="207"/>
      <c r="N443" s="208"/>
      <c r="O443" s="86" t="s">
        <v>380</v>
      </c>
      <c r="P443" s="86" t="s">
        <v>380</v>
      </c>
      <c r="Q443" s="86" t="s">
        <v>8370</v>
      </c>
      <c r="R443" s="83" t="s">
        <v>95</v>
      </c>
      <c r="S443" s="86"/>
      <c r="T443" s="118"/>
      <c r="U443" s="118"/>
      <c r="V443" s="118"/>
      <c r="W443" s="118"/>
      <c r="X443" s="118"/>
      <c r="Y443" s="118"/>
      <c r="Z443" s="118"/>
      <c r="AA443" s="118"/>
      <c r="AB443" s="118"/>
      <c r="AC443" s="118"/>
      <c r="AD443" s="118"/>
      <c r="AE443" s="118"/>
      <c r="AF443" s="118"/>
      <c r="AG443" s="118"/>
      <c r="AH443" s="118"/>
      <c r="AI443" s="118"/>
    </row>
    <row r="444" spans="1:35" ht="69.75" customHeight="1">
      <c r="A444" s="730" t="s">
        <v>8385</v>
      </c>
      <c r="B444" s="730" t="s">
        <v>3487</v>
      </c>
      <c r="C444" s="730" t="s">
        <v>3625</v>
      </c>
      <c r="D444" s="733" t="s">
        <v>8319</v>
      </c>
      <c r="E444" s="733" t="s">
        <v>8387</v>
      </c>
      <c r="F444" s="733" t="s">
        <v>7633</v>
      </c>
      <c r="G444" s="608">
        <v>1</v>
      </c>
      <c r="H444" s="612" t="s">
        <v>7925</v>
      </c>
      <c r="I444" s="612"/>
      <c r="J444" s="83"/>
      <c r="K444" s="104"/>
      <c r="L444" s="748"/>
      <c r="M444" s="207"/>
      <c r="N444" s="208"/>
      <c r="O444" s="86" t="s">
        <v>380</v>
      </c>
      <c r="P444" s="86" t="s">
        <v>380</v>
      </c>
      <c r="Q444" s="86" t="s">
        <v>8393</v>
      </c>
      <c r="R444" s="83" t="s">
        <v>95</v>
      </c>
      <c r="S444" s="86"/>
      <c r="T444" s="118"/>
      <c r="U444" s="118"/>
      <c r="V444" s="118"/>
      <c r="W444" s="118"/>
      <c r="X444" s="118"/>
      <c r="Y444" s="118"/>
      <c r="Z444" s="118"/>
      <c r="AA444" s="118"/>
      <c r="AB444" s="118"/>
      <c r="AC444" s="118"/>
      <c r="AD444" s="118"/>
      <c r="AE444" s="118"/>
      <c r="AF444" s="118"/>
      <c r="AG444" s="118"/>
      <c r="AH444" s="118"/>
      <c r="AI444" s="118"/>
    </row>
    <row r="445" spans="1:35" ht="69.75" customHeight="1">
      <c r="A445" s="731"/>
      <c r="B445" s="731"/>
      <c r="C445" s="731"/>
      <c r="D445" s="731"/>
      <c r="E445" s="731"/>
      <c r="F445" s="731"/>
      <c r="G445" s="608">
        <v>2</v>
      </c>
      <c r="H445" s="612" t="s">
        <v>8395</v>
      </c>
      <c r="I445" s="612"/>
      <c r="J445" s="83"/>
      <c r="K445" s="104"/>
      <c r="L445" s="665"/>
      <c r="M445" s="207"/>
      <c r="N445" s="208"/>
      <c r="O445" s="86" t="s">
        <v>380</v>
      </c>
      <c r="P445" s="86" t="s">
        <v>380</v>
      </c>
      <c r="Q445" s="86" t="s">
        <v>8393</v>
      </c>
      <c r="R445" s="83" t="s">
        <v>95</v>
      </c>
      <c r="S445" s="86"/>
      <c r="T445" s="118"/>
      <c r="U445" s="118"/>
      <c r="V445" s="118"/>
      <c r="W445" s="118"/>
      <c r="X445" s="118"/>
      <c r="Y445" s="118"/>
      <c r="Z445" s="118"/>
      <c r="AA445" s="118"/>
      <c r="AB445" s="118"/>
      <c r="AC445" s="118"/>
      <c r="AD445" s="118"/>
      <c r="AE445" s="118"/>
      <c r="AF445" s="118"/>
      <c r="AG445" s="118"/>
      <c r="AH445" s="118"/>
      <c r="AI445" s="118"/>
    </row>
    <row r="446" spans="1:35" ht="69.75" customHeight="1">
      <c r="A446" s="731"/>
      <c r="B446" s="731"/>
      <c r="C446" s="731"/>
      <c r="D446" s="731"/>
      <c r="E446" s="731"/>
      <c r="F446" s="731"/>
      <c r="G446" s="608">
        <v>3</v>
      </c>
      <c r="H446" s="612" t="s">
        <v>8061</v>
      </c>
      <c r="I446" s="612"/>
      <c r="J446" s="83"/>
      <c r="K446" s="104"/>
      <c r="L446" s="665"/>
      <c r="M446" s="207"/>
      <c r="N446" s="208"/>
      <c r="O446" s="86" t="s">
        <v>380</v>
      </c>
      <c r="P446" s="86" t="s">
        <v>380</v>
      </c>
      <c r="Q446" s="86" t="s">
        <v>8393</v>
      </c>
      <c r="R446" s="83" t="s">
        <v>95</v>
      </c>
      <c r="S446" s="86"/>
      <c r="T446" s="118"/>
      <c r="U446" s="118"/>
      <c r="V446" s="118"/>
      <c r="W446" s="118"/>
      <c r="X446" s="118"/>
      <c r="Y446" s="118"/>
      <c r="Z446" s="118"/>
      <c r="AA446" s="118"/>
      <c r="AB446" s="118"/>
      <c r="AC446" s="118"/>
      <c r="AD446" s="118"/>
      <c r="AE446" s="118"/>
      <c r="AF446" s="118"/>
      <c r="AG446" s="118"/>
      <c r="AH446" s="118"/>
      <c r="AI446" s="118"/>
    </row>
    <row r="447" spans="1:35" ht="69.75" customHeight="1">
      <c r="A447" s="732"/>
      <c r="B447" s="732"/>
      <c r="C447" s="732"/>
      <c r="D447" s="732"/>
      <c r="E447" s="732"/>
      <c r="F447" s="732"/>
      <c r="G447" s="608">
        <v>4</v>
      </c>
      <c r="H447" s="612" t="s">
        <v>8404</v>
      </c>
      <c r="I447" s="612"/>
      <c r="J447" s="83"/>
      <c r="K447" s="104"/>
      <c r="L447" s="666"/>
      <c r="M447" s="207"/>
      <c r="N447" s="208"/>
      <c r="O447" s="86" t="s">
        <v>380</v>
      </c>
      <c r="P447" s="86" t="s">
        <v>380</v>
      </c>
      <c r="Q447" s="86" t="s">
        <v>8393</v>
      </c>
      <c r="R447" s="83" t="s">
        <v>95</v>
      </c>
      <c r="S447" s="86"/>
      <c r="T447" s="118"/>
      <c r="U447" s="118"/>
      <c r="V447" s="118"/>
      <c r="W447" s="118"/>
      <c r="X447" s="118"/>
      <c r="Y447" s="118"/>
      <c r="Z447" s="118"/>
      <c r="AA447" s="118"/>
      <c r="AB447" s="118"/>
      <c r="AC447" s="118"/>
      <c r="AD447" s="118"/>
      <c r="AE447" s="118"/>
      <c r="AF447" s="118"/>
      <c r="AG447" s="118"/>
      <c r="AH447" s="118"/>
      <c r="AI447" s="118"/>
    </row>
    <row r="448" spans="1:35" ht="69.75" customHeight="1">
      <c r="A448" s="730" t="s">
        <v>8407</v>
      </c>
      <c r="B448" s="730" t="s">
        <v>3487</v>
      </c>
      <c r="C448" s="730" t="s">
        <v>3625</v>
      </c>
      <c r="D448" s="733" t="s">
        <v>8319</v>
      </c>
      <c r="E448" s="733" t="s">
        <v>6357</v>
      </c>
      <c r="F448" s="733" t="s">
        <v>7633</v>
      </c>
      <c r="G448" s="608">
        <v>1</v>
      </c>
      <c r="H448" s="612" t="s">
        <v>7925</v>
      </c>
      <c r="I448" s="612"/>
      <c r="J448" s="83"/>
      <c r="K448" s="104"/>
      <c r="L448" s="748"/>
      <c r="M448" s="207"/>
      <c r="N448" s="208"/>
      <c r="O448" s="86" t="s">
        <v>380</v>
      </c>
      <c r="P448" s="86" t="s">
        <v>380</v>
      </c>
      <c r="Q448" s="86" t="s">
        <v>8415</v>
      </c>
      <c r="R448" s="83" t="s">
        <v>95</v>
      </c>
      <c r="S448" s="86"/>
      <c r="T448" s="118"/>
      <c r="U448" s="118"/>
      <c r="V448" s="118"/>
      <c r="W448" s="118"/>
      <c r="X448" s="118"/>
      <c r="Y448" s="118"/>
      <c r="Z448" s="118"/>
      <c r="AA448" s="118"/>
      <c r="AB448" s="118"/>
      <c r="AC448" s="118"/>
      <c r="AD448" s="118"/>
      <c r="AE448" s="118"/>
      <c r="AF448" s="118"/>
      <c r="AG448" s="118"/>
      <c r="AH448" s="118"/>
      <c r="AI448" s="118"/>
    </row>
    <row r="449" spans="1:35" ht="69.75" customHeight="1">
      <c r="A449" s="731"/>
      <c r="B449" s="731"/>
      <c r="C449" s="731"/>
      <c r="D449" s="731"/>
      <c r="E449" s="731"/>
      <c r="F449" s="731"/>
      <c r="G449" s="608">
        <v>2</v>
      </c>
      <c r="H449" s="612" t="s">
        <v>8242</v>
      </c>
      <c r="I449" s="612"/>
      <c r="J449" s="83"/>
      <c r="K449" s="104"/>
      <c r="L449" s="665"/>
      <c r="M449" s="207"/>
      <c r="N449" s="208"/>
      <c r="O449" s="86" t="s">
        <v>380</v>
      </c>
      <c r="P449" s="86" t="s">
        <v>380</v>
      </c>
      <c r="Q449" s="86" t="s">
        <v>8415</v>
      </c>
      <c r="R449" s="83" t="s">
        <v>95</v>
      </c>
      <c r="S449" s="86"/>
      <c r="T449" s="118"/>
      <c r="U449" s="118"/>
      <c r="V449" s="118"/>
      <c r="W449" s="118"/>
      <c r="X449" s="118"/>
      <c r="Y449" s="118"/>
      <c r="Z449" s="118"/>
      <c r="AA449" s="118"/>
      <c r="AB449" s="118"/>
      <c r="AC449" s="118"/>
      <c r="AD449" s="118"/>
      <c r="AE449" s="118"/>
      <c r="AF449" s="118"/>
      <c r="AG449" s="118"/>
      <c r="AH449" s="118"/>
      <c r="AI449" s="118"/>
    </row>
    <row r="450" spans="1:35" ht="69.75" customHeight="1">
      <c r="A450" s="732"/>
      <c r="B450" s="732"/>
      <c r="C450" s="732"/>
      <c r="D450" s="732"/>
      <c r="E450" s="732"/>
      <c r="F450" s="732"/>
      <c r="G450" s="608">
        <v>3</v>
      </c>
      <c r="H450" s="612" t="s">
        <v>8061</v>
      </c>
      <c r="I450" s="612"/>
      <c r="J450" s="83"/>
      <c r="K450" s="104"/>
      <c r="L450" s="666"/>
      <c r="M450" s="207"/>
      <c r="N450" s="208"/>
      <c r="O450" s="86" t="s">
        <v>380</v>
      </c>
      <c r="P450" s="86" t="s">
        <v>380</v>
      </c>
      <c r="Q450" s="86" t="s">
        <v>8415</v>
      </c>
      <c r="R450" s="83" t="s">
        <v>95</v>
      </c>
      <c r="S450" s="86"/>
      <c r="T450" s="118"/>
      <c r="U450" s="118"/>
      <c r="V450" s="118"/>
      <c r="W450" s="118"/>
      <c r="X450" s="118"/>
      <c r="Y450" s="118"/>
      <c r="Z450" s="118"/>
      <c r="AA450" s="118"/>
      <c r="AB450" s="118"/>
      <c r="AC450" s="118"/>
      <c r="AD450" s="118"/>
      <c r="AE450" s="118"/>
      <c r="AF450" s="118"/>
      <c r="AG450" s="118"/>
      <c r="AH450" s="118"/>
      <c r="AI450" s="118"/>
    </row>
    <row r="451" spans="1:35" ht="69.75" customHeight="1">
      <c r="A451" s="730" t="s">
        <v>8423</v>
      </c>
      <c r="B451" s="730" t="s">
        <v>3487</v>
      </c>
      <c r="C451" s="730" t="s">
        <v>3625</v>
      </c>
      <c r="D451" s="733" t="s">
        <v>8319</v>
      </c>
      <c r="E451" s="733" t="s">
        <v>8425</v>
      </c>
      <c r="F451" s="733" t="s">
        <v>7633</v>
      </c>
      <c r="G451" s="608">
        <v>1</v>
      </c>
      <c r="H451" s="612" t="s">
        <v>7925</v>
      </c>
      <c r="I451" s="612"/>
      <c r="J451" s="83"/>
      <c r="K451" s="104"/>
      <c r="L451" s="748"/>
      <c r="M451" s="207"/>
      <c r="N451" s="208"/>
      <c r="O451" s="86" t="s">
        <v>380</v>
      </c>
      <c r="P451" s="86" t="s">
        <v>380</v>
      </c>
      <c r="Q451" s="86" t="s">
        <v>8431</v>
      </c>
      <c r="R451" s="83" t="s">
        <v>95</v>
      </c>
      <c r="S451" s="86"/>
      <c r="T451" s="118"/>
      <c r="U451" s="118"/>
      <c r="V451" s="118"/>
      <c r="W451" s="118"/>
      <c r="X451" s="118"/>
      <c r="Y451" s="118"/>
      <c r="Z451" s="118"/>
      <c r="AA451" s="118"/>
      <c r="AB451" s="118"/>
      <c r="AC451" s="118"/>
      <c r="AD451" s="118"/>
      <c r="AE451" s="118"/>
      <c r="AF451" s="118"/>
      <c r="AG451" s="118"/>
      <c r="AH451" s="118"/>
      <c r="AI451" s="118"/>
    </row>
    <row r="452" spans="1:35" ht="69.75" customHeight="1">
      <c r="A452" s="731"/>
      <c r="B452" s="731"/>
      <c r="C452" s="731"/>
      <c r="D452" s="731"/>
      <c r="E452" s="731"/>
      <c r="F452" s="731"/>
      <c r="G452" s="608">
        <v>2</v>
      </c>
      <c r="H452" s="612" t="s">
        <v>8434</v>
      </c>
      <c r="I452" s="612"/>
      <c r="J452" s="83"/>
      <c r="K452" s="104"/>
      <c r="L452" s="665"/>
      <c r="M452" s="207"/>
      <c r="N452" s="208"/>
      <c r="O452" s="86" t="s">
        <v>380</v>
      </c>
      <c r="P452" s="86" t="s">
        <v>380</v>
      </c>
      <c r="Q452" s="86" t="s">
        <v>8431</v>
      </c>
      <c r="R452" s="83" t="s">
        <v>95</v>
      </c>
      <c r="S452" s="86"/>
      <c r="T452" s="118"/>
      <c r="U452" s="118"/>
      <c r="V452" s="118"/>
      <c r="W452" s="118"/>
      <c r="X452" s="118"/>
      <c r="Y452" s="118"/>
      <c r="Z452" s="118"/>
      <c r="AA452" s="118"/>
      <c r="AB452" s="118"/>
      <c r="AC452" s="118"/>
      <c r="AD452" s="118"/>
      <c r="AE452" s="118"/>
      <c r="AF452" s="118"/>
      <c r="AG452" s="118"/>
      <c r="AH452" s="118"/>
      <c r="AI452" s="118"/>
    </row>
    <row r="453" spans="1:35" ht="69.75" customHeight="1">
      <c r="A453" s="732"/>
      <c r="B453" s="732"/>
      <c r="C453" s="732"/>
      <c r="D453" s="732"/>
      <c r="E453" s="732"/>
      <c r="F453" s="732"/>
      <c r="G453" s="608">
        <v>3</v>
      </c>
      <c r="H453" s="612" t="s">
        <v>8061</v>
      </c>
      <c r="I453" s="612"/>
      <c r="J453" s="83"/>
      <c r="K453" s="104"/>
      <c r="L453" s="666"/>
      <c r="M453" s="207"/>
      <c r="N453" s="208"/>
      <c r="O453" s="86" t="s">
        <v>380</v>
      </c>
      <c r="P453" s="86" t="s">
        <v>380</v>
      </c>
      <c r="Q453" s="86" t="s">
        <v>8431</v>
      </c>
      <c r="R453" s="83" t="s">
        <v>95</v>
      </c>
      <c r="S453" s="86"/>
      <c r="T453" s="118"/>
      <c r="U453" s="118"/>
      <c r="V453" s="118"/>
      <c r="W453" s="118"/>
      <c r="X453" s="118"/>
      <c r="Y453" s="118"/>
      <c r="Z453" s="118"/>
      <c r="AA453" s="118"/>
      <c r="AB453" s="118"/>
      <c r="AC453" s="118"/>
      <c r="AD453" s="118"/>
      <c r="AE453" s="118"/>
      <c r="AF453" s="118"/>
      <c r="AG453" s="118"/>
      <c r="AH453" s="118"/>
      <c r="AI453" s="118"/>
    </row>
    <row r="454" spans="1:35" ht="69.75" customHeight="1">
      <c r="A454" s="730" t="s">
        <v>8440</v>
      </c>
      <c r="B454" s="730" t="s">
        <v>3487</v>
      </c>
      <c r="C454" s="730" t="s">
        <v>3625</v>
      </c>
      <c r="D454" s="733" t="s">
        <v>8319</v>
      </c>
      <c r="E454" s="733" t="s">
        <v>8443</v>
      </c>
      <c r="F454" s="733" t="s">
        <v>7633</v>
      </c>
      <c r="G454" s="608">
        <v>1</v>
      </c>
      <c r="H454" s="612" t="s">
        <v>7925</v>
      </c>
      <c r="I454" s="612"/>
      <c r="J454" s="83"/>
      <c r="K454" s="104"/>
      <c r="L454" s="748"/>
      <c r="M454" s="207"/>
      <c r="N454" s="208"/>
      <c r="O454" s="86" t="s">
        <v>380</v>
      </c>
      <c r="P454" s="86" t="s">
        <v>380</v>
      </c>
      <c r="Q454" s="86" t="s">
        <v>8445</v>
      </c>
      <c r="R454" s="83" t="s">
        <v>95</v>
      </c>
      <c r="S454" s="86"/>
      <c r="T454" s="118"/>
      <c r="U454" s="118"/>
      <c r="V454" s="118"/>
      <c r="W454" s="118"/>
      <c r="X454" s="118"/>
      <c r="Y454" s="118"/>
      <c r="Z454" s="118"/>
      <c r="AA454" s="118"/>
      <c r="AB454" s="118"/>
      <c r="AC454" s="118"/>
      <c r="AD454" s="118"/>
      <c r="AE454" s="118"/>
      <c r="AF454" s="118"/>
      <c r="AG454" s="118"/>
      <c r="AH454" s="118"/>
      <c r="AI454" s="118"/>
    </row>
    <row r="455" spans="1:35" ht="69.75" customHeight="1">
      <c r="A455" s="731"/>
      <c r="B455" s="731"/>
      <c r="C455" s="731"/>
      <c r="D455" s="731"/>
      <c r="E455" s="731"/>
      <c r="F455" s="731"/>
      <c r="G455" s="608">
        <v>2</v>
      </c>
      <c r="H455" s="612" t="s">
        <v>8449</v>
      </c>
      <c r="I455" s="612"/>
      <c r="J455" s="83"/>
      <c r="K455" s="104"/>
      <c r="L455" s="665"/>
      <c r="M455" s="207"/>
      <c r="N455" s="208"/>
      <c r="O455" s="86" t="s">
        <v>380</v>
      </c>
      <c r="P455" s="86" t="s">
        <v>380</v>
      </c>
      <c r="Q455" s="86" t="s">
        <v>8445</v>
      </c>
      <c r="R455" s="83" t="s">
        <v>95</v>
      </c>
      <c r="S455" s="86"/>
      <c r="T455" s="118"/>
      <c r="U455" s="118"/>
      <c r="V455" s="118"/>
      <c r="W455" s="118"/>
      <c r="X455" s="118"/>
      <c r="Y455" s="118"/>
      <c r="Z455" s="118"/>
      <c r="AA455" s="118"/>
      <c r="AB455" s="118"/>
      <c r="AC455" s="118"/>
      <c r="AD455" s="118"/>
      <c r="AE455" s="118"/>
      <c r="AF455" s="118"/>
      <c r="AG455" s="118"/>
      <c r="AH455" s="118"/>
      <c r="AI455" s="118"/>
    </row>
    <row r="456" spans="1:35" ht="69.75" customHeight="1">
      <c r="A456" s="731"/>
      <c r="B456" s="731"/>
      <c r="C456" s="731"/>
      <c r="D456" s="731"/>
      <c r="E456" s="731"/>
      <c r="F456" s="731"/>
      <c r="G456" s="608">
        <v>3</v>
      </c>
      <c r="H456" s="612" t="s">
        <v>8061</v>
      </c>
      <c r="I456" s="612"/>
      <c r="J456" s="83"/>
      <c r="K456" s="104"/>
      <c r="L456" s="665"/>
      <c r="M456" s="207"/>
      <c r="N456" s="208"/>
      <c r="O456" s="86" t="s">
        <v>380</v>
      </c>
      <c r="P456" s="86" t="s">
        <v>380</v>
      </c>
      <c r="Q456" s="86" t="s">
        <v>8445</v>
      </c>
      <c r="R456" s="83" t="s">
        <v>95</v>
      </c>
      <c r="S456" s="86"/>
      <c r="T456" s="118"/>
      <c r="U456" s="118"/>
      <c r="V456" s="118"/>
      <c r="W456" s="118"/>
      <c r="X456" s="118"/>
      <c r="Y456" s="118"/>
      <c r="Z456" s="118"/>
      <c r="AA456" s="118"/>
      <c r="AB456" s="118"/>
      <c r="AC456" s="118"/>
      <c r="AD456" s="118"/>
      <c r="AE456" s="118"/>
      <c r="AF456" s="118"/>
      <c r="AG456" s="118"/>
      <c r="AH456" s="118"/>
      <c r="AI456" s="118"/>
    </row>
    <row r="457" spans="1:35" ht="69.75" customHeight="1">
      <c r="A457" s="732"/>
      <c r="B457" s="732"/>
      <c r="C457" s="732"/>
      <c r="D457" s="732"/>
      <c r="E457" s="732"/>
      <c r="F457" s="732"/>
      <c r="G457" s="608">
        <v>4</v>
      </c>
      <c r="H457" s="612" t="s">
        <v>7660</v>
      </c>
      <c r="I457" s="612"/>
      <c r="J457" s="83"/>
      <c r="K457" s="104"/>
      <c r="L457" s="666"/>
      <c r="M457" s="207"/>
      <c r="N457" s="208"/>
      <c r="O457" s="86" t="s">
        <v>380</v>
      </c>
      <c r="P457" s="86" t="s">
        <v>380</v>
      </c>
      <c r="Q457" s="86" t="s">
        <v>8445</v>
      </c>
      <c r="R457" s="83" t="s">
        <v>95</v>
      </c>
      <c r="S457" s="86"/>
      <c r="T457" s="118"/>
      <c r="U457" s="118"/>
      <c r="V457" s="118"/>
      <c r="W457" s="118"/>
      <c r="X457" s="118"/>
      <c r="Y457" s="118"/>
      <c r="Z457" s="118"/>
      <c r="AA457" s="118"/>
      <c r="AB457" s="118"/>
      <c r="AC457" s="118"/>
      <c r="AD457" s="118"/>
      <c r="AE457" s="118"/>
      <c r="AF457" s="118"/>
      <c r="AG457" s="118"/>
      <c r="AH457" s="118"/>
      <c r="AI457" s="118"/>
    </row>
    <row r="458" spans="1:35" ht="69.75" customHeight="1">
      <c r="A458" s="730" t="s">
        <v>8460</v>
      </c>
      <c r="B458" s="730" t="s">
        <v>3487</v>
      </c>
      <c r="C458" s="730" t="s">
        <v>3625</v>
      </c>
      <c r="D458" s="733" t="s">
        <v>8319</v>
      </c>
      <c r="E458" s="733" t="s">
        <v>3825</v>
      </c>
      <c r="F458" s="733" t="s">
        <v>7633</v>
      </c>
      <c r="G458" s="608">
        <v>1</v>
      </c>
      <c r="H458" s="612" t="s">
        <v>8254</v>
      </c>
      <c r="I458" s="612"/>
      <c r="J458" s="83"/>
      <c r="K458" s="104"/>
      <c r="L458" s="748"/>
      <c r="M458" s="207"/>
      <c r="N458" s="208"/>
      <c r="O458" s="86" t="s">
        <v>380</v>
      </c>
      <c r="P458" s="86" t="s">
        <v>380</v>
      </c>
      <c r="Q458" s="86" t="s">
        <v>8465</v>
      </c>
      <c r="R458" s="83" t="s">
        <v>95</v>
      </c>
      <c r="S458" s="86"/>
      <c r="T458" s="118"/>
      <c r="U458" s="118"/>
      <c r="V458" s="118"/>
      <c r="W458" s="118"/>
      <c r="X458" s="118"/>
      <c r="Y458" s="118"/>
      <c r="Z458" s="118"/>
      <c r="AA458" s="118"/>
      <c r="AB458" s="118"/>
      <c r="AC458" s="118"/>
      <c r="AD458" s="118"/>
      <c r="AE458" s="118"/>
      <c r="AF458" s="118"/>
      <c r="AG458" s="118"/>
      <c r="AH458" s="118"/>
      <c r="AI458" s="118"/>
    </row>
    <row r="459" spans="1:35" ht="69.75" customHeight="1">
      <c r="A459" s="731"/>
      <c r="B459" s="731"/>
      <c r="C459" s="731"/>
      <c r="D459" s="731"/>
      <c r="E459" s="731"/>
      <c r="F459" s="731"/>
      <c r="G459" s="608">
        <v>2</v>
      </c>
      <c r="H459" s="612" t="s">
        <v>8263</v>
      </c>
      <c r="I459" s="612"/>
      <c r="J459" s="83"/>
      <c r="K459" s="104"/>
      <c r="L459" s="665"/>
      <c r="M459" s="207"/>
      <c r="N459" s="208"/>
      <c r="O459" s="86" t="s">
        <v>380</v>
      </c>
      <c r="P459" s="86" t="s">
        <v>380</v>
      </c>
      <c r="Q459" s="86" t="s">
        <v>8465</v>
      </c>
      <c r="R459" s="83" t="s">
        <v>95</v>
      </c>
      <c r="S459" s="86"/>
      <c r="T459" s="118"/>
      <c r="U459" s="118"/>
      <c r="V459" s="118"/>
      <c r="W459" s="118"/>
      <c r="X459" s="118"/>
      <c r="Y459" s="118"/>
      <c r="Z459" s="118"/>
      <c r="AA459" s="118"/>
      <c r="AB459" s="118"/>
      <c r="AC459" s="118"/>
      <c r="AD459" s="118"/>
      <c r="AE459" s="118"/>
      <c r="AF459" s="118"/>
      <c r="AG459" s="118"/>
      <c r="AH459" s="118"/>
      <c r="AI459" s="118"/>
    </row>
    <row r="460" spans="1:35" ht="69.75" customHeight="1">
      <c r="A460" s="732"/>
      <c r="B460" s="732"/>
      <c r="C460" s="732"/>
      <c r="D460" s="732"/>
      <c r="E460" s="732"/>
      <c r="F460" s="732"/>
      <c r="G460" s="608">
        <v>3</v>
      </c>
      <c r="H460" s="612" t="s">
        <v>8268</v>
      </c>
      <c r="I460" s="612"/>
      <c r="J460" s="83"/>
      <c r="K460" s="104"/>
      <c r="L460" s="666"/>
      <c r="M460" s="207"/>
      <c r="N460" s="208"/>
      <c r="O460" s="86" t="s">
        <v>380</v>
      </c>
      <c r="P460" s="86" t="s">
        <v>380</v>
      </c>
      <c r="Q460" s="86" t="s">
        <v>8465</v>
      </c>
      <c r="R460" s="83" t="s">
        <v>95</v>
      </c>
      <c r="S460" s="86"/>
      <c r="T460" s="118"/>
      <c r="U460" s="118"/>
      <c r="V460" s="118"/>
      <c r="W460" s="118"/>
      <c r="X460" s="118"/>
      <c r="Y460" s="118"/>
      <c r="Z460" s="118"/>
      <c r="AA460" s="118"/>
      <c r="AB460" s="118"/>
      <c r="AC460" s="118"/>
      <c r="AD460" s="118"/>
      <c r="AE460" s="118"/>
      <c r="AF460" s="118"/>
      <c r="AG460" s="118"/>
      <c r="AH460" s="118"/>
      <c r="AI460" s="118"/>
    </row>
    <row r="461" spans="1:35" ht="69.75" customHeight="1">
      <c r="A461" s="730" t="s">
        <v>8479</v>
      </c>
      <c r="B461" s="730" t="s">
        <v>3487</v>
      </c>
      <c r="C461" s="730" t="s">
        <v>3625</v>
      </c>
      <c r="D461" s="733" t="s">
        <v>8319</v>
      </c>
      <c r="E461" s="733" t="s">
        <v>3832</v>
      </c>
      <c r="F461" s="733" t="s">
        <v>7226</v>
      </c>
      <c r="G461" s="608">
        <v>1</v>
      </c>
      <c r="H461" s="612" t="s">
        <v>8254</v>
      </c>
      <c r="I461" s="612"/>
      <c r="J461" s="83"/>
      <c r="K461" s="104"/>
      <c r="L461" s="748"/>
      <c r="M461" s="207"/>
      <c r="N461" s="208"/>
      <c r="O461" s="86" t="s">
        <v>380</v>
      </c>
      <c r="P461" s="86" t="s">
        <v>380</v>
      </c>
      <c r="Q461" s="243" t="s">
        <v>413</v>
      </c>
      <c r="R461" s="83" t="s">
        <v>95</v>
      </c>
      <c r="S461" s="86"/>
      <c r="T461" s="118"/>
      <c r="U461" s="118"/>
      <c r="V461" s="118"/>
      <c r="W461" s="118"/>
      <c r="X461" s="118"/>
      <c r="Y461" s="118"/>
      <c r="Z461" s="118"/>
      <c r="AA461" s="118"/>
      <c r="AB461" s="118"/>
      <c r="AC461" s="118"/>
      <c r="AD461" s="118"/>
      <c r="AE461" s="118"/>
      <c r="AF461" s="118"/>
      <c r="AG461" s="118"/>
      <c r="AH461" s="118"/>
      <c r="AI461" s="118"/>
    </row>
    <row r="462" spans="1:35" ht="69.75" customHeight="1">
      <c r="A462" s="731"/>
      <c r="B462" s="731"/>
      <c r="C462" s="731"/>
      <c r="D462" s="731"/>
      <c r="E462" s="731"/>
      <c r="F462" s="731"/>
      <c r="G462" s="608">
        <v>2</v>
      </c>
      <c r="H462" s="612" t="s">
        <v>8287</v>
      </c>
      <c r="I462" s="612"/>
      <c r="J462" s="83"/>
      <c r="K462" s="104"/>
      <c r="L462" s="665"/>
      <c r="M462" s="207"/>
      <c r="N462" s="208"/>
      <c r="O462" s="86" t="s">
        <v>380</v>
      </c>
      <c r="P462" s="86" t="s">
        <v>380</v>
      </c>
      <c r="Q462" s="243" t="s">
        <v>413</v>
      </c>
      <c r="R462" s="83" t="s">
        <v>95</v>
      </c>
      <c r="S462" s="86"/>
      <c r="T462" s="118"/>
      <c r="U462" s="118"/>
      <c r="V462" s="118"/>
      <c r="W462" s="118"/>
      <c r="X462" s="118"/>
      <c r="Y462" s="118"/>
      <c r="Z462" s="118"/>
      <c r="AA462" s="118"/>
      <c r="AB462" s="118"/>
      <c r="AC462" s="118"/>
      <c r="AD462" s="118"/>
      <c r="AE462" s="118"/>
      <c r="AF462" s="118"/>
      <c r="AG462" s="118"/>
      <c r="AH462" s="118"/>
      <c r="AI462" s="118"/>
    </row>
    <row r="463" spans="1:35" ht="69.75" customHeight="1">
      <c r="A463" s="732"/>
      <c r="B463" s="732"/>
      <c r="C463" s="732"/>
      <c r="D463" s="732"/>
      <c r="E463" s="732"/>
      <c r="F463" s="732"/>
      <c r="G463" s="608">
        <v>3</v>
      </c>
      <c r="H463" s="612" t="s">
        <v>8293</v>
      </c>
      <c r="I463" s="612"/>
      <c r="J463" s="83"/>
      <c r="K463" s="104"/>
      <c r="L463" s="666"/>
      <c r="M463" s="207"/>
      <c r="N463" s="208"/>
      <c r="O463" s="86" t="s">
        <v>380</v>
      </c>
      <c r="P463" s="86" t="s">
        <v>380</v>
      </c>
      <c r="Q463" s="243" t="s">
        <v>413</v>
      </c>
      <c r="R463" s="83" t="s">
        <v>95</v>
      </c>
      <c r="S463" s="86"/>
      <c r="T463" s="118"/>
      <c r="U463" s="118"/>
      <c r="V463" s="118"/>
      <c r="W463" s="118"/>
      <c r="X463" s="118"/>
      <c r="Y463" s="118"/>
      <c r="Z463" s="118"/>
      <c r="AA463" s="118"/>
      <c r="AB463" s="118"/>
      <c r="AC463" s="118"/>
      <c r="AD463" s="118"/>
      <c r="AE463" s="118"/>
      <c r="AF463" s="118"/>
      <c r="AG463" s="118"/>
      <c r="AH463" s="118"/>
      <c r="AI463" s="118"/>
    </row>
    <row r="464" spans="1:35" ht="78.75" customHeight="1">
      <c r="A464" s="730" t="s">
        <v>3602</v>
      </c>
      <c r="B464" s="730" t="s">
        <v>3487</v>
      </c>
      <c r="C464" s="730" t="s">
        <v>3625</v>
      </c>
      <c r="D464" s="733" t="s">
        <v>8495</v>
      </c>
      <c r="E464" s="733" t="s">
        <v>8496</v>
      </c>
      <c r="F464" s="733" t="s">
        <v>7226</v>
      </c>
      <c r="G464" s="608">
        <v>1</v>
      </c>
      <c r="H464" s="612" t="s">
        <v>8497</v>
      </c>
      <c r="I464" s="612"/>
      <c r="J464" s="83"/>
      <c r="K464" s="104"/>
      <c r="L464" s="748"/>
      <c r="M464" s="207"/>
      <c r="N464" s="208"/>
      <c r="O464" s="86" t="s">
        <v>380</v>
      </c>
      <c r="P464" s="86" t="s">
        <v>380</v>
      </c>
      <c r="Q464" s="86" t="s">
        <v>8499</v>
      </c>
      <c r="R464" s="83" t="s">
        <v>95</v>
      </c>
      <c r="S464" s="86"/>
      <c r="T464" s="118"/>
      <c r="U464" s="118"/>
      <c r="V464" s="118"/>
      <c r="W464" s="118"/>
      <c r="X464" s="118"/>
      <c r="Y464" s="118"/>
      <c r="Z464" s="118"/>
      <c r="AA464" s="118"/>
      <c r="AB464" s="118"/>
      <c r="AC464" s="118"/>
      <c r="AD464" s="118"/>
      <c r="AE464" s="118"/>
      <c r="AF464" s="118"/>
      <c r="AG464" s="118"/>
      <c r="AH464" s="118"/>
      <c r="AI464" s="118"/>
    </row>
    <row r="465" spans="1:35" ht="78.75" customHeight="1">
      <c r="A465" s="731"/>
      <c r="B465" s="731"/>
      <c r="C465" s="731"/>
      <c r="D465" s="731"/>
      <c r="E465" s="731"/>
      <c r="F465" s="731"/>
      <c r="G465" s="608">
        <v>2</v>
      </c>
      <c r="H465" s="612" t="s">
        <v>7293</v>
      </c>
      <c r="I465" s="612"/>
      <c r="J465" s="83"/>
      <c r="K465" s="104"/>
      <c r="L465" s="665"/>
      <c r="M465" s="207"/>
      <c r="N465" s="208"/>
      <c r="O465" s="86" t="s">
        <v>380</v>
      </c>
      <c r="P465" s="86" t="s">
        <v>380</v>
      </c>
      <c r="Q465" s="86" t="s">
        <v>8499</v>
      </c>
      <c r="R465" s="83" t="s">
        <v>95</v>
      </c>
      <c r="S465" s="86"/>
      <c r="T465" s="118"/>
      <c r="U465" s="118"/>
      <c r="V465" s="118"/>
      <c r="W465" s="118"/>
      <c r="X465" s="118"/>
      <c r="Y465" s="118"/>
      <c r="Z465" s="118"/>
      <c r="AA465" s="118"/>
      <c r="AB465" s="118"/>
      <c r="AC465" s="118"/>
      <c r="AD465" s="118"/>
      <c r="AE465" s="118"/>
      <c r="AF465" s="118"/>
      <c r="AG465" s="118"/>
      <c r="AH465" s="118"/>
      <c r="AI465" s="118"/>
    </row>
    <row r="466" spans="1:35" ht="78.75" customHeight="1">
      <c r="A466" s="731"/>
      <c r="B466" s="731"/>
      <c r="C466" s="731"/>
      <c r="D466" s="731"/>
      <c r="E466" s="731"/>
      <c r="F466" s="731"/>
      <c r="G466" s="608">
        <v>3</v>
      </c>
      <c r="H466" s="612" t="s">
        <v>8502</v>
      </c>
      <c r="I466" s="612"/>
      <c r="J466" s="83"/>
      <c r="K466" s="104"/>
      <c r="L466" s="665"/>
      <c r="M466" s="207"/>
      <c r="N466" s="208"/>
      <c r="O466" s="86" t="s">
        <v>380</v>
      </c>
      <c r="P466" s="86" t="s">
        <v>380</v>
      </c>
      <c r="Q466" s="86" t="s">
        <v>8499</v>
      </c>
      <c r="R466" s="83" t="s">
        <v>95</v>
      </c>
      <c r="S466" s="86"/>
      <c r="T466" s="118"/>
      <c r="U466" s="118"/>
      <c r="V466" s="118"/>
      <c r="W466" s="118"/>
      <c r="X466" s="118"/>
      <c r="Y466" s="118"/>
      <c r="Z466" s="118"/>
      <c r="AA466" s="118"/>
      <c r="AB466" s="118"/>
      <c r="AC466" s="118"/>
      <c r="AD466" s="118"/>
      <c r="AE466" s="118"/>
      <c r="AF466" s="118"/>
      <c r="AG466" s="118"/>
      <c r="AH466" s="118"/>
      <c r="AI466" s="118"/>
    </row>
    <row r="467" spans="1:35" ht="78.75" customHeight="1">
      <c r="A467" s="732"/>
      <c r="B467" s="732"/>
      <c r="C467" s="732"/>
      <c r="D467" s="731"/>
      <c r="E467" s="731"/>
      <c r="F467" s="731"/>
      <c r="G467" s="608">
        <v>4</v>
      </c>
      <c r="H467" s="612" t="s">
        <v>8061</v>
      </c>
      <c r="I467" s="612"/>
      <c r="J467" s="83"/>
      <c r="K467" s="104"/>
      <c r="L467" s="666"/>
      <c r="M467" s="207"/>
      <c r="N467" s="208"/>
      <c r="O467" s="86" t="s">
        <v>380</v>
      </c>
      <c r="P467" s="86" t="s">
        <v>380</v>
      </c>
      <c r="Q467" s="86" t="s">
        <v>8499</v>
      </c>
      <c r="R467" s="83" t="s">
        <v>95</v>
      </c>
      <c r="S467" s="86"/>
      <c r="T467" s="118"/>
      <c r="U467" s="118"/>
      <c r="V467" s="118"/>
      <c r="W467" s="118"/>
      <c r="X467" s="118"/>
      <c r="Y467" s="118"/>
      <c r="Z467" s="118"/>
      <c r="AA467" s="118"/>
      <c r="AB467" s="118"/>
      <c r="AC467" s="118"/>
      <c r="AD467" s="118"/>
      <c r="AE467" s="118"/>
      <c r="AF467" s="118"/>
      <c r="AG467" s="118"/>
      <c r="AH467" s="118"/>
      <c r="AI467" s="118"/>
    </row>
    <row r="468" spans="1:35" ht="84.75" customHeight="1">
      <c r="A468" s="730" t="s">
        <v>8510</v>
      </c>
      <c r="B468" s="730" t="s">
        <v>3487</v>
      </c>
      <c r="C468" s="730" t="s">
        <v>3625</v>
      </c>
      <c r="D468" s="733" t="s">
        <v>8495</v>
      </c>
      <c r="E468" s="733" t="s">
        <v>8512</v>
      </c>
      <c r="F468" s="733" t="s">
        <v>7226</v>
      </c>
      <c r="G468" s="608">
        <v>1</v>
      </c>
      <c r="H468" s="612" t="s">
        <v>8513</v>
      </c>
      <c r="I468" s="612"/>
      <c r="J468" s="83"/>
      <c r="K468" s="104"/>
      <c r="L468" s="748"/>
      <c r="M468" s="207"/>
      <c r="N468" s="208"/>
      <c r="O468" s="86" t="s">
        <v>380</v>
      </c>
      <c r="P468" s="86" t="s">
        <v>380</v>
      </c>
      <c r="Q468" s="86" t="s">
        <v>8515</v>
      </c>
      <c r="R468" s="83" t="s">
        <v>95</v>
      </c>
      <c r="S468" s="86"/>
      <c r="T468" s="118"/>
      <c r="U468" s="118"/>
      <c r="V468" s="118"/>
      <c r="W468" s="118"/>
      <c r="X468" s="118"/>
      <c r="Y468" s="118"/>
      <c r="Z468" s="118"/>
      <c r="AA468" s="118"/>
      <c r="AB468" s="118"/>
      <c r="AC468" s="118"/>
      <c r="AD468" s="118"/>
      <c r="AE468" s="118"/>
      <c r="AF468" s="118"/>
      <c r="AG468" s="118"/>
      <c r="AH468" s="118"/>
      <c r="AI468" s="118"/>
    </row>
    <row r="469" spans="1:35" ht="78.75" customHeight="1">
      <c r="A469" s="731"/>
      <c r="B469" s="731"/>
      <c r="C469" s="731"/>
      <c r="D469" s="731"/>
      <c r="E469" s="731"/>
      <c r="F469" s="731"/>
      <c r="G469" s="608">
        <v>2</v>
      </c>
      <c r="H469" s="612" t="s">
        <v>7293</v>
      </c>
      <c r="I469" s="612"/>
      <c r="J469" s="83"/>
      <c r="K469" s="104"/>
      <c r="L469" s="665"/>
      <c r="M469" s="207"/>
      <c r="N469" s="208"/>
      <c r="O469" s="86" t="s">
        <v>380</v>
      </c>
      <c r="P469" s="86" t="s">
        <v>380</v>
      </c>
      <c r="Q469" s="86" t="s">
        <v>8515</v>
      </c>
      <c r="R469" s="83" t="s">
        <v>95</v>
      </c>
      <c r="S469" s="86"/>
      <c r="T469" s="118"/>
      <c r="U469" s="118"/>
      <c r="V469" s="118"/>
      <c r="W469" s="118"/>
      <c r="X469" s="118"/>
      <c r="Y469" s="118"/>
      <c r="Z469" s="118"/>
      <c r="AA469" s="118"/>
      <c r="AB469" s="118"/>
      <c r="AC469" s="118"/>
      <c r="AD469" s="118"/>
      <c r="AE469" s="118"/>
      <c r="AF469" s="118"/>
      <c r="AG469" s="118"/>
      <c r="AH469" s="118"/>
      <c r="AI469" s="118"/>
    </row>
    <row r="470" spans="1:35" ht="16.5" customHeight="1">
      <c r="A470" s="731"/>
      <c r="B470" s="731"/>
      <c r="C470" s="731"/>
      <c r="D470" s="731"/>
      <c r="E470" s="731"/>
      <c r="F470" s="731"/>
      <c r="G470" s="608">
        <v>3</v>
      </c>
      <c r="H470" s="610" t="s">
        <v>8242</v>
      </c>
      <c r="I470" s="612"/>
      <c r="J470" s="83"/>
      <c r="K470" s="104"/>
      <c r="L470" s="665"/>
      <c r="M470" s="207"/>
      <c r="N470" s="208"/>
      <c r="O470" s="86" t="s">
        <v>380</v>
      </c>
      <c r="P470" s="86" t="s">
        <v>380</v>
      </c>
      <c r="Q470" s="86" t="s">
        <v>8515</v>
      </c>
      <c r="R470" s="83" t="s">
        <v>95</v>
      </c>
      <c r="S470" s="86"/>
      <c r="T470" s="118"/>
      <c r="U470" s="118"/>
      <c r="V470" s="118"/>
      <c r="W470" s="118"/>
      <c r="X470" s="118"/>
      <c r="Y470" s="118"/>
      <c r="Z470" s="118"/>
      <c r="AA470" s="118"/>
      <c r="AB470" s="118"/>
      <c r="AC470" s="118"/>
      <c r="AD470" s="118"/>
      <c r="AE470" s="118"/>
      <c r="AF470" s="118"/>
      <c r="AG470" s="118"/>
      <c r="AH470" s="118"/>
      <c r="AI470" s="118"/>
    </row>
    <row r="471" spans="1:35" ht="58.5" customHeight="1">
      <c r="A471" s="731"/>
      <c r="B471" s="731"/>
      <c r="C471" s="731"/>
      <c r="D471" s="731"/>
      <c r="E471" s="731"/>
      <c r="F471" s="731"/>
      <c r="G471" s="608">
        <v>4</v>
      </c>
      <c r="H471" s="610" t="s">
        <v>8526</v>
      </c>
      <c r="I471" s="612"/>
      <c r="J471" s="83"/>
      <c r="K471" s="104"/>
      <c r="L471" s="665"/>
      <c r="M471" s="207"/>
      <c r="N471" s="208"/>
      <c r="O471" s="86" t="s">
        <v>380</v>
      </c>
      <c r="P471" s="86" t="s">
        <v>380</v>
      </c>
      <c r="Q471" s="86" t="s">
        <v>8515</v>
      </c>
      <c r="R471" s="83" t="s">
        <v>95</v>
      </c>
      <c r="S471" s="86"/>
      <c r="T471" s="118"/>
      <c r="U471" s="118"/>
      <c r="V471" s="118"/>
      <c r="W471" s="118"/>
      <c r="X471" s="118"/>
      <c r="Y471" s="118"/>
      <c r="Z471" s="118"/>
      <c r="AA471" s="118"/>
      <c r="AB471" s="118"/>
      <c r="AC471" s="118"/>
      <c r="AD471" s="118"/>
      <c r="AE471" s="118"/>
      <c r="AF471" s="118"/>
      <c r="AG471" s="118"/>
      <c r="AH471" s="118"/>
      <c r="AI471" s="118"/>
    </row>
    <row r="472" spans="1:35" ht="58.5" customHeight="1">
      <c r="A472" s="732"/>
      <c r="B472" s="732"/>
      <c r="C472" s="732"/>
      <c r="D472" s="732"/>
      <c r="E472" s="732"/>
      <c r="F472" s="732"/>
      <c r="G472" s="608">
        <v>5</v>
      </c>
      <c r="H472" s="612" t="s">
        <v>8529</v>
      </c>
      <c r="I472" s="612"/>
      <c r="J472" s="83"/>
      <c r="K472" s="104"/>
      <c r="L472" s="666"/>
      <c r="M472" s="207"/>
      <c r="N472" s="208"/>
      <c r="O472" s="86" t="s">
        <v>380</v>
      </c>
      <c r="P472" s="86" t="s">
        <v>380</v>
      </c>
      <c r="Q472" s="86" t="s">
        <v>8515</v>
      </c>
      <c r="R472" s="83" t="s">
        <v>95</v>
      </c>
      <c r="S472" s="86"/>
      <c r="T472" s="118"/>
      <c r="U472" s="118"/>
      <c r="V472" s="118"/>
      <c r="W472" s="118"/>
      <c r="X472" s="118"/>
      <c r="Y472" s="118"/>
      <c r="Z472" s="118"/>
      <c r="AA472" s="118"/>
      <c r="AB472" s="118"/>
      <c r="AC472" s="118"/>
      <c r="AD472" s="118"/>
      <c r="AE472" s="118"/>
      <c r="AF472" s="118"/>
      <c r="AG472" s="118"/>
      <c r="AH472" s="118"/>
      <c r="AI472" s="118"/>
    </row>
    <row r="473" spans="1:35" ht="96" customHeight="1">
      <c r="A473" s="730" t="s">
        <v>8532</v>
      </c>
      <c r="B473" s="730" t="s">
        <v>3487</v>
      </c>
      <c r="C473" s="730" t="s">
        <v>3625</v>
      </c>
      <c r="D473" s="733" t="s">
        <v>8495</v>
      </c>
      <c r="E473" s="733" t="s">
        <v>3845</v>
      </c>
      <c r="F473" s="733" t="s">
        <v>7226</v>
      </c>
      <c r="G473" s="608">
        <v>1</v>
      </c>
      <c r="H473" s="612" t="s">
        <v>8513</v>
      </c>
      <c r="I473" s="612"/>
      <c r="J473" s="83"/>
      <c r="K473" s="104"/>
      <c r="L473" s="748"/>
      <c r="M473" s="207"/>
      <c r="N473" s="208"/>
      <c r="O473" s="86" t="s">
        <v>380</v>
      </c>
      <c r="P473" s="86" t="s">
        <v>380</v>
      </c>
      <c r="Q473" s="86" t="s">
        <v>8536</v>
      </c>
      <c r="R473" s="83" t="s">
        <v>95</v>
      </c>
      <c r="S473" s="86"/>
      <c r="T473" s="118"/>
      <c r="U473" s="118"/>
      <c r="V473" s="118"/>
      <c r="W473" s="118"/>
      <c r="X473" s="118"/>
      <c r="Y473" s="118"/>
      <c r="Z473" s="118"/>
      <c r="AA473" s="118"/>
      <c r="AB473" s="118"/>
      <c r="AC473" s="118"/>
      <c r="AD473" s="118"/>
      <c r="AE473" s="118"/>
      <c r="AF473" s="118"/>
      <c r="AG473" s="118"/>
      <c r="AH473" s="118"/>
      <c r="AI473" s="118"/>
    </row>
    <row r="474" spans="1:35" ht="58.5" customHeight="1">
      <c r="A474" s="731"/>
      <c r="B474" s="731"/>
      <c r="C474" s="731"/>
      <c r="D474" s="731"/>
      <c r="E474" s="731"/>
      <c r="F474" s="731"/>
      <c r="G474" s="608">
        <v>2</v>
      </c>
      <c r="H474" s="612" t="s">
        <v>8540</v>
      </c>
      <c r="I474" s="612"/>
      <c r="J474" s="83"/>
      <c r="K474" s="104"/>
      <c r="L474" s="665"/>
      <c r="M474" s="207"/>
      <c r="N474" s="208"/>
      <c r="O474" s="86" t="s">
        <v>380</v>
      </c>
      <c r="P474" s="86" t="s">
        <v>380</v>
      </c>
      <c r="Q474" s="86" t="s">
        <v>8536</v>
      </c>
      <c r="R474" s="83" t="s">
        <v>95</v>
      </c>
      <c r="S474" s="86"/>
      <c r="T474" s="118"/>
      <c r="U474" s="118"/>
      <c r="V474" s="118"/>
      <c r="W474" s="118"/>
      <c r="X474" s="118"/>
      <c r="Y474" s="118"/>
      <c r="Z474" s="118"/>
      <c r="AA474" s="118"/>
      <c r="AB474" s="118"/>
      <c r="AC474" s="118"/>
      <c r="AD474" s="118"/>
      <c r="AE474" s="118"/>
      <c r="AF474" s="118"/>
      <c r="AG474" s="118"/>
      <c r="AH474" s="118"/>
      <c r="AI474" s="118"/>
    </row>
    <row r="475" spans="1:35" ht="58.5" customHeight="1">
      <c r="A475" s="732"/>
      <c r="B475" s="732"/>
      <c r="C475" s="732"/>
      <c r="D475" s="732"/>
      <c r="E475" s="732"/>
      <c r="F475" s="732"/>
      <c r="G475" s="608">
        <v>3</v>
      </c>
      <c r="H475" s="612" t="s">
        <v>8293</v>
      </c>
      <c r="I475" s="612"/>
      <c r="J475" s="83"/>
      <c r="K475" s="104"/>
      <c r="L475" s="666"/>
      <c r="M475" s="207"/>
      <c r="N475" s="208"/>
      <c r="O475" s="86" t="s">
        <v>380</v>
      </c>
      <c r="P475" s="86" t="s">
        <v>380</v>
      </c>
      <c r="Q475" s="86" t="s">
        <v>8536</v>
      </c>
      <c r="R475" s="83" t="s">
        <v>95</v>
      </c>
      <c r="S475" s="86"/>
      <c r="T475" s="118"/>
      <c r="U475" s="118"/>
      <c r="V475" s="118"/>
      <c r="W475" s="118"/>
      <c r="X475" s="118"/>
      <c r="Y475" s="118"/>
      <c r="Z475" s="118"/>
      <c r="AA475" s="118"/>
      <c r="AB475" s="118"/>
      <c r="AC475" s="118"/>
      <c r="AD475" s="118"/>
      <c r="AE475" s="118"/>
      <c r="AF475" s="118"/>
      <c r="AG475" s="118"/>
      <c r="AH475" s="118"/>
      <c r="AI475" s="118"/>
    </row>
    <row r="476" spans="1:35" ht="96" customHeight="1">
      <c r="A476" s="730" t="s">
        <v>8545</v>
      </c>
      <c r="B476" s="730" t="s">
        <v>3487</v>
      </c>
      <c r="C476" s="730" t="s">
        <v>3625</v>
      </c>
      <c r="D476" s="733" t="s">
        <v>8495</v>
      </c>
      <c r="E476" s="733" t="s">
        <v>8548</v>
      </c>
      <c r="F476" s="733" t="s">
        <v>8549</v>
      </c>
      <c r="G476" s="608">
        <v>1</v>
      </c>
      <c r="H476" s="612" t="s">
        <v>8550</v>
      </c>
      <c r="I476" s="612"/>
      <c r="J476" s="83"/>
      <c r="K476" s="104"/>
      <c r="L476" s="748"/>
      <c r="M476" s="207"/>
      <c r="N476" s="208"/>
      <c r="O476" s="86" t="s">
        <v>380</v>
      </c>
      <c r="P476" s="86" t="s">
        <v>380</v>
      </c>
      <c r="Q476" s="86" t="s">
        <v>8553</v>
      </c>
      <c r="R476" s="83" t="s">
        <v>95</v>
      </c>
      <c r="S476" s="86"/>
      <c r="T476" s="118"/>
      <c r="U476" s="118"/>
      <c r="V476" s="118"/>
      <c r="W476" s="118"/>
      <c r="X476" s="118"/>
      <c r="Y476" s="118"/>
      <c r="Z476" s="118"/>
      <c r="AA476" s="118"/>
      <c r="AB476" s="118"/>
      <c r="AC476" s="118"/>
      <c r="AD476" s="118"/>
      <c r="AE476" s="118"/>
      <c r="AF476" s="118"/>
      <c r="AG476" s="118"/>
      <c r="AH476" s="118"/>
      <c r="AI476" s="118"/>
    </row>
    <row r="477" spans="1:35" ht="58.5" customHeight="1">
      <c r="A477" s="731"/>
      <c r="B477" s="731"/>
      <c r="C477" s="731"/>
      <c r="D477" s="731"/>
      <c r="E477" s="731"/>
      <c r="F477" s="731"/>
      <c r="G477" s="608">
        <v>2</v>
      </c>
      <c r="H477" s="612" t="s">
        <v>8540</v>
      </c>
      <c r="I477" s="612"/>
      <c r="J477" s="83"/>
      <c r="K477" s="104"/>
      <c r="L477" s="665"/>
      <c r="M477" s="207"/>
      <c r="N477" s="208"/>
      <c r="O477" s="86" t="s">
        <v>380</v>
      </c>
      <c r="P477" s="86" t="s">
        <v>380</v>
      </c>
      <c r="Q477" s="86" t="s">
        <v>8553</v>
      </c>
      <c r="R477" s="83" t="s">
        <v>95</v>
      </c>
      <c r="S477" s="86"/>
      <c r="T477" s="118"/>
      <c r="U477" s="118"/>
      <c r="V477" s="118"/>
      <c r="W477" s="118"/>
      <c r="X477" s="118"/>
      <c r="Y477" s="118"/>
      <c r="Z477" s="118"/>
      <c r="AA477" s="118"/>
      <c r="AB477" s="118"/>
      <c r="AC477" s="118"/>
      <c r="AD477" s="118"/>
      <c r="AE477" s="118"/>
      <c r="AF477" s="118"/>
      <c r="AG477" s="118"/>
      <c r="AH477" s="118"/>
      <c r="AI477" s="118"/>
    </row>
    <row r="478" spans="1:35" ht="58.5" customHeight="1">
      <c r="A478" s="732"/>
      <c r="B478" s="732"/>
      <c r="C478" s="732"/>
      <c r="D478" s="732"/>
      <c r="E478" s="732"/>
      <c r="F478" s="732"/>
      <c r="G478" s="608">
        <v>3</v>
      </c>
      <c r="H478" s="612" t="s">
        <v>8560</v>
      </c>
      <c r="I478" s="612"/>
      <c r="J478" s="83"/>
      <c r="K478" s="104"/>
      <c r="L478" s="666"/>
      <c r="M478" s="207"/>
      <c r="N478" s="208"/>
      <c r="O478" s="86" t="s">
        <v>380</v>
      </c>
      <c r="P478" s="86" t="s">
        <v>380</v>
      </c>
      <c r="Q478" s="86" t="s">
        <v>8553</v>
      </c>
      <c r="R478" s="83" t="s">
        <v>95</v>
      </c>
      <c r="S478" s="86"/>
      <c r="T478" s="118"/>
      <c r="U478" s="118"/>
      <c r="V478" s="118"/>
      <c r="W478" s="118"/>
      <c r="X478" s="118"/>
      <c r="Y478" s="118"/>
      <c r="Z478" s="118"/>
      <c r="AA478" s="118"/>
      <c r="AB478" s="118"/>
      <c r="AC478" s="118"/>
      <c r="AD478" s="118"/>
      <c r="AE478" s="118"/>
      <c r="AF478" s="118"/>
      <c r="AG478" s="118"/>
      <c r="AH478" s="118"/>
      <c r="AI478" s="118"/>
    </row>
    <row r="479" spans="1:35" ht="84.75" customHeight="1">
      <c r="A479" s="730" t="s">
        <v>8563</v>
      </c>
      <c r="B479" s="730" t="s">
        <v>3487</v>
      </c>
      <c r="C479" s="730" t="s">
        <v>3625</v>
      </c>
      <c r="D479" s="733" t="s">
        <v>8564</v>
      </c>
      <c r="E479" s="733" t="s">
        <v>8565</v>
      </c>
      <c r="F479" s="733" t="s">
        <v>7226</v>
      </c>
      <c r="G479" s="608">
        <v>1</v>
      </c>
      <c r="H479" s="612" t="s">
        <v>8566</v>
      </c>
      <c r="I479" s="612"/>
      <c r="J479" s="83"/>
      <c r="K479" s="104"/>
      <c r="L479" s="748"/>
      <c r="M479" s="207"/>
      <c r="N479" s="208"/>
      <c r="O479" s="86" t="s">
        <v>380</v>
      </c>
      <c r="P479" s="86" t="s">
        <v>380</v>
      </c>
      <c r="Q479" s="86" t="s">
        <v>8567</v>
      </c>
      <c r="R479" s="83" t="s">
        <v>95</v>
      </c>
      <c r="S479" s="86"/>
      <c r="T479" s="118"/>
      <c r="U479" s="118"/>
      <c r="V479" s="118"/>
      <c r="W479" s="118"/>
      <c r="X479" s="118"/>
      <c r="Y479" s="118"/>
      <c r="Z479" s="118"/>
      <c r="AA479" s="118"/>
      <c r="AB479" s="118"/>
      <c r="AC479" s="118"/>
      <c r="AD479" s="118"/>
      <c r="AE479" s="118"/>
      <c r="AF479" s="118"/>
      <c r="AG479" s="118"/>
      <c r="AH479" s="118"/>
      <c r="AI479" s="118"/>
    </row>
    <row r="480" spans="1:35" ht="78.75" customHeight="1">
      <c r="A480" s="731"/>
      <c r="B480" s="731"/>
      <c r="C480" s="731"/>
      <c r="D480" s="731"/>
      <c r="E480" s="731"/>
      <c r="F480" s="731"/>
      <c r="G480" s="608">
        <v>2</v>
      </c>
      <c r="H480" s="612" t="s">
        <v>7293</v>
      </c>
      <c r="I480" s="612"/>
      <c r="J480" s="83"/>
      <c r="K480" s="104"/>
      <c r="L480" s="665"/>
      <c r="M480" s="207"/>
      <c r="N480" s="208"/>
      <c r="O480" s="86" t="s">
        <v>380</v>
      </c>
      <c r="P480" s="86" t="s">
        <v>380</v>
      </c>
      <c r="Q480" s="86" t="s">
        <v>8567</v>
      </c>
      <c r="R480" s="83" t="s">
        <v>95</v>
      </c>
      <c r="S480" s="86"/>
      <c r="T480" s="118"/>
      <c r="U480" s="118"/>
      <c r="V480" s="118"/>
      <c r="W480" s="118"/>
      <c r="X480" s="118"/>
      <c r="Y480" s="118"/>
      <c r="Z480" s="118"/>
      <c r="AA480" s="118"/>
      <c r="AB480" s="118"/>
      <c r="AC480" s="118"/>
      <c r="AD480" s="118"/>
      <c r="AE480" s="118"/>
      <c r="AF480" s="118"/>
      <c r="AG480" s="118"/>
      <c r="AH480" s="118"/>
      <c r="AI480" s="118"/>
    </row>
    <row r="481" spans="1:35" ht="78.75" customHeight="1">
      <c r="A481" s="731"/>
      <c r="B481" s="731"/>
      <c r="C481" s="731"/>
      <c r="D481" s="731"/>
      <c r="E481" s="731"/>
      <c r="F481" s="731"/>
      <c r="G481" s="608">
        <v>3</v>
      </c>
      <c r="H481" s="612" t="s">
        <v>8569</v>
      </c>
      <c r="I481" s="612"/>
      <c r="J481" s="83"/>
      <c r="K481" s="104"/>
      <c r="L481" s="665"/>
      <c r="M481" s="207"/>
      <c r="N481" s="208"/>
      <c r="O481" s="86" t="s">
        <v>380</v>
      </c>
      <c r="P481" s="86" t="s">
        <v>380</v>
      </c>
      <c r="Q481" s="86" t="s">
        <v>8567</v>
      </c>
      <c r="R481" s="83" t="s">
        <v>95</v>
      </c>
      <c r="S481" s="86"/>
      <c r="T481" s="118"/>
      <c r="U481" s="118"/>
      <c r="V481" s="118"/>
      <c r="W481" s="118"/>
      <c r="X481" s="118"/>
      <c r="Y481" s="118"/>
      <c r="Z481" s="118"/>
      <c r="AA481" s="118"/>
      <c r="AB481" s="118"/>
      <c r="AC481" s="118"/>
      <c r="AD481" s="118"/>
      <c r="AE481" s="118"/>
      <c r="AF481" s="118"/>
      <c r="AG481" s="118"/>
      <c r="AH481" s="118"/>
      <c r="AI481" s="118"/>
    </row>
    <row r="482" spans="1:35" ht="78.75" customHeight="1">
      <c r="A482" s="732"/>
      <c r="B482" s="732"/>
      <c r="C482" s="732"/>
      <c r="D482" s="732"/>
      <c r="E482" s="732"/>
      <c r="F482" s="732"/>
      <c r="G482" s="608">
        <v>4</v>
      </c>
      <c r="H482" s="612" t="s">
        <v>8061</v>
      </c>
      <c r="I482" s="612"/>
      <c r="J482" s="83"/>
      <c r="K482" s="104"/>
      <c r="L482" s="666"/>
      <c r="M482" s="207"/>
      <c r="N482" s="208"/>
      <c r="O482" s="86" t="s">
        <v>380</v>
      </c>
      <c r="P482" s="86" t="s">
        <v>380</v>
      </c>
      <c r="Q482" s="86" t="s">
        <v>8567</v>
      </c>
      <c r="R482" s="83" t="s">
        <v>95</v>
      </c>
      <c r="S482" s="86"/>
      <c r="T482" s="118"/>
      <c r="U482" s="118"/>
      <c r="V482" s="118"/>
      <c r="W482" s="118"/>
      <c r="X482" s="118"/>
      <c r="Y482" s="118"/>
      <c r="Z482" s="118"/>
      <c r="AA482" s="118"/>
      <c r="AB482" s="118"/>
      <c r="AC482" s="118"/>
      <c r="AD482" s="118"/>
      <c r="AE482" s="118"/>
      <c r="AF482" s="118"/>
      <c r="AG482" s="118"/>
      <c r="AH482" s="118"/>
      <c r="AI482" s="118"/>
    </row>
    <row r="483" spans="1:35" ht="84.75" customHeight="1">
      <c r="A483" s="730" t="s">
        <v>8574</v>
      </c>
      <c r="B483" s="730" t="s">
        <v>3487</v>
      </c>
      <c r="C483" s="730" t="s">
        <v>3625</v>
      </c>
      <c r="D483" s="733" t="s">
        <v>8564</v>
      </c>
      <c r="E483" s="733" t="s">
        <v>8575</v>
      </c>
      <c r="F483" s="733" t="s">
        <v>7226</v>
      </c>
      <c r="G483" s="608">
        <v>1</v>
      </c>
      <c r="H483" s="612" t="s">
        <v>8566</v>
      </c>
      <c r="I483" s="612"/>
      <c r="J483" s="83"/>
      <c r="K483" s="104"/>
      <c r="L483" s="748"/>
      <c r="M483" s="207"/>
      <c r="N483" s="208"/>
      <c r="O483" s="86" t="s">
        <v>380</v>
      </c>
      <c r="P483" s="86" t="s">
        <v>380</v>
      </c>
      <c r="Q483" s="86" t="s">
        <v>8578</v>
      </c>
      <c r="R483" s="83" t="s">
        <v>95</v>
      </c>
      <c r="S483" s="86"/>
      <c r="T483" s="118"/>
      <c r="U483" s="118"/>
      <c r="V483" s="118"/>
      <c r="W483" s="118"/>
      <c r="X483" s="118"/>
      <c r="Y483" s="118"/>
      <c r="Z483" s="118"/>
      <c r="AA483" s="118"/>
      <c r="AB483" s="118"/>
      <c r="AC483" s="118"/>
      <c r="AD483" s="118"/>
      <c r="AE483" s="118"/>
      <c r="AF483" s="118"/>
      <c r="AG483" s="118"/>
      <c r="AH483" s="118"/>
      <c r="AI483" s="118"/>
    </row>
    <row r="484" spans="1:35" ht="78.75" customHeight="1">
      <c r="A484" s="731"/>
      <c r="B484" s="731"/>
      <c r="C484" s="731"/>
      <c r="D484" s="731"/>
      <c r="E484" s="731"/>
      <c r="F484" s="731"/>
      <c r="G484" s="608">
        <v>2</v>
      </c>
      <c r="H484" s="612" t="s">
        <v>7293</v>
      </c>
      <c r="I484" s="612"/>
      <c r="J484" s="83"/>
      <c r="K484" s="104"/>
      <c r="L484" s="665"/>
      <c r="M484" s="207"/>
      <c r="N484" s="208"/>
      <c r="O484" s="86" t="s">
        <v>380</v>
      </c>
      <c r="P484" s="86" t="s">
        <v>380</v>
      </c>
      <c r="Q484" s="86" t="s">
        <v>8578</v>
      </c>
      <c r="R484" s="83" t="s">
        <v>95</v>
      </c>
      <c r="S484" s="86"/>
      <c r="T484" s="118"/>
      <c r="U484" s="118"/>
      <c r="V484" s="118"/>
      <c r="W484" s="118"/>
      <c r="X484" s="118"/>
      <c r="Y484" s="118"/>
      <c r="Z484" s="118"/>
      <c r="AA484" s="118"/>
      <c r="AB484" s="118"/>
      <c r="AC484" s="118"/>
      <c r="AD484" s="118"/>
      <c r="AE484" s="118"/>
      <c r="AF484" s="118"/>
      <c r="AG484" s="118"/>
      <c r="AH484" s="118"/>
      <c r="AI484" s="118"/>
    </row>
    <row r="485" spans="1:35" ht="78.75" customHeight="1">
      <c r="A485" s="731"/>
      <c r="B485" s="731"/>
      <c r="C485" s="731"/>
      <c r="D485" s="731"/>
      <c r="E485" s="731"/>
      <c r="F485" s="731"/>
      <c r="G485" s="608">
        <v>3</v>
      </c>
      <c r="H485" s="612" t="s">
        <v>8581</v>
      </c>
      <c r="I485" s="612"/>
      <c r="J485" s="83"/>
      <c r="K485" s="104"/>
      <c r="L485" s="665"/>
      <c r="M485" s="207"/>
      <c r="N485" s="208"/>
      <c r="O485" s="86" t="s">
        <v>380</v>
      </c>
      <c r="P485" s="86" t="s">
        <v>380</v>
      </c>
      <c r="Q485" s="86" t="s">
        <v>8578</v>
      </c>
      <c r="R485" s="83" t="s">
        <v>95</v>
      </c>
      <c r="S485" s="86"/>
      <c r="T485" s="118"/>
      <c r="U485" s="118"/>
      <c r="V485" s="118"/>
      <c r="W485" s="118"/>
      <c r="X485" s="118"/>
      <c r="Y485" s="118"/>
      <c r="Z485" s="118"/>
      <c r="AA485" s="118"/>
      <c r="AB485" s="118"/>
      <c r="AC485" s="118"/>
      <c r="AD485" s="118"/>
      <c r="AE485" s="118"/>
      <c r="AF485" s="118"/>
      <c r="AG485" s="118"/>
      <c r="AH485" s="118"/>
      <c r="AI485" s="118"/>
    </row>
    <row r="486" spans="1:35" ht="78.75" customHeight="1">
      <c r="A486" s="732"/>
      <c r="B486" s="732"/>
      <c r="C486" s="732"/>
      <c r="D486" s="732"/>
      <c r="E486" s="732"/>
      <c r="F486" s="732"/>
      <c r="G486" s="608">
        <v>4</v>
      </c>
      <c r="H486" s="612" t="s">
        <v>8061</v>
      </c>
      <c r="I486" s="612"/>
      <c r="J486" s="83"/>
      <c r="K486" s="104"/>
      <c r="L486" s="666"/>
      <c r="M486" s="207"/>
      <c r="N486" s="208"/>
      <c r="O486" s="86" t="s">
        <v>380</v>
      </c>
      <c r="P486" s="86" t="s">
        <v>380</v>
      </c>
      <c r="Q486" s="86" t="s">
        <v>8578</v>
      </c>
      <c r="R486" s="83" t="s">
        <v>95</v>
      </c>
      <c r="S486" s="86"/>
      <c r="T486" s="118"/>
      <c r="U486" s="118"/>
      <c r="V486" s="118"/>
      <c r="W486" s="118"/>
      <c r="X486" s="118"/>
      <c r="Y486" s="118"/>
      <c r="Z486" s="118"/>
      <c r="AA486" s="118"/>
      <c r="AB486" s="118"/>
      <c r="AC486" s="118"/>
      <c r="AD486" s="118"/>
      <c r="AE486" s="118"/>
      <c r="AF486" s="118"/>
      <c r="AG486" s="118"/>
      <c r="AH486" s="118"/>
      <c r="AI486" s="118"/>
    </row>
    <row r="487" spans="1:35" ht="82.5" customHeight="1">
      <c r="A487" s="730" t="s">
        <v>3609</v>
      </c>
      <c r="B487" s="730" t="s">
        <v>3487</v>
      </c>
      <c r="C487" s="730" t="s">
        <v>3625</v>
      </c>
      <c r="D487" s="733" t="s">
        <v>8585</v>
      </c>
      <c r="E487" s="733" t="s">
        <v>8587</v>
      </c>
      <c r="F487" s="733" t="s">
        <v>8588</v>
      </c>
      <c r="G487" s="608">
        <v>1</v>
      </c>
      <c r="H487" s="612" t="s">
        <v>8590</v>
      </c>
      <c r="I487" s="612"/>
      <c r="J487" s="83"/>
      <c r="K487" s="104"/>
      <c r="L487" s="748"/>
      <c r="M487" s="207"/>
      <c r="N487" s="208"/>
      <c r="O487" s="86" t="s">
        <v>380</v>
      </c>
      <c r="P487" s="86" t="s">
        <v>380</v>
      </c>
      <c r="Q487" s="20" t="s">
        <v>413</v>
      </c>
      <c r="R487" s="83" t="s">
        <v>95</v>
      </c>
      <c r="S487" s="86"/>
      <c r="T487" s="118"/>
      <c r="U487" s="118"/>
      <c r="V487" s="118"/>
      <c r="W487" s="118"/>
      <c r="X487" s="118"/>
      <c r="Y487" s="118"/>
      <c r="Z487" s="118"/>
      <c r="AA487" s="118"/>
      <c r="AB487" s="118"/>
      <c r="AC487" s="118"/>
      <c r="AD487" s="118"/>
      <c r="AE487" s="118"/>
      <c r="AF487" s="118"/>
      <c r="AG487" s="118"/>
      <c r="AH487" s="118"/>
      <c r="AI487" s="118"/>
    </row>
    <row r="488" spans="1:35" ht="69" customHeight="1">
      <c r="A488" s="731"/>
      <c r="B488" s="731"/>
      <c r="C488" s="731"/>
      <c r="D488" s="731"/>
      <c r="E488" s="731"/>
      <c r="F488" s="731"/>
      <c r="G488" s="730">
        <v>2</v>
      </c>
      <c r="H488" s="733" t="s">
        <v>8591</v>
      </c>
      <c r="I488" s="733"/>
      <c r="J488" s="748"/>
      <c r="K488" s="104"/>
      <c r="L488" s="665"/>
      <c r="M488" s="207"/>
      <c r="N488" s="208"/>
      <c r="O488" s="86" t="s">
        <v>380</v>
      </c>
      <c r="P488" s="86" t="s">
        <v>380</v>
      </c>
      <c r="Q488" s="20" t="s">
        <v>413</v>
      </c>
      <c r="R488" s="83" t="s">
        <v>95</v>
      </c>
      <c r="S488" s="86"/>
      <c r="T488" s="118"/>
      <c r="U488" s="118"/>
      <c r="V488" s="118"/>
      <c r="W488" s="118"/>
      <c r="X488" s="118"/>
      <c r="Y488" s="118"/>
      <c r="Z488" s="118"/>
      <c r="AA488" s="118"/>
      <c r="AB488" s="118"/>
      <c r="AC488" s="118"/>
      <c r="AD488" s="118"/>
      <c r="AE488" s="118"/>
      <c r="AF488" s="118"/>
      <c r="AG488" s="118"/>
      <c r="AH488" s="118"/>
      <c r="AI488" s="118"/>
    </row>
    <row r="489" spans="1:35" ht="16.5" customHeight="1">
      <c r="A489" s="731"/>
      <c r="B489" s="731"/>
      <c r="C489" s="731"/>
      <c r="D489" s="731"/>
      <c r="E489" s="731"/>
      <c r="F489" s="731"/>
      <c r="G489" s="732"/>
      <c r="H489" s="732"/>
      <c r="I489" s="732"/>
      <c r="J489" s="666"/>
      <c r="K489" s="104"/>
      <c r="L489" s="665"/>
      <c r="M489" s="207"/>
      <c r="N489" s="208"/>
      <c r="O489" s="86" t="s">
        <v>380</v>
      </c>
      <c r="P489" s="86" t="s">
        <v>380</v>
      </c>
      <c r="Q489" s="20" t="s">
        <v>413</v>
      </c>
      <c r="R489" s="83" t="s">
        <v>95</v>
      </c>
      <c r="S489" s="86"/>
      <c r="T489" s="118"/>
      <c r="U489" s="118"/>
      <c r="V489" s="118"/>
      <c r="W489" s="118"/>
      <c r="X489" s="118"/>
      <c r="Y489" s="118"/>
      <c r="Z489" s="118"/>
      <c r="AA489" s="118"/>
      <c r="AB489" s="118"/>
      <c r="AC489" s="118"/>
      <c r="AD489" s="118"/>
      <c r="AE489" s="118"/>
      <c r="AF489" s="118"/>
      <c r="AG489" s="118"/>
      <c r="AH489" s="118"/>
      <c r="AI489" s="118"/>
    </row>
    <row r="490" spans="1:35" ht="16.5" customHeight="1">
      <c r="A490" s="731"/>
      <c r="B490" s="731"/>
      <c r="C490" s="731"/>
      <c r="D490" s="731"/>
      <c r="E490" s="731"/>
      <c r="F490" s="731"/>
      <c r="G490" s="730">
        <v>3</v>
      </c>
      <c r="H490" s="733" t="s">
        <v>8596</v>
      </c>
      <c r="I490" s="733"/>
      <c r="J490" s="748"/>
      <c r="K490" s="104"/>
      <c r="L490" s="665"/>
      <c r="M490" s="207"/>
      <c r="N490" s="208"/>
      <c r="O490" s="86" t="s">
        <v>380</v>
      </c>
      <c r="P490" s="86" t="s">
        <v>380</v>
      </c>
      <c r="Q490" s="20" t="s">
        <v>413</v>
      </c>
      <c r="R490" s="83" t="s">
        <v>95</v>
      </c>
      <c r="S490" s="86"/>
      <c r="T490" s="118"/>
      <c r="U490" s="118"/>
      <c r="V490" s="118"/>
      <c r="W490" s="118"/>
      <c r="X490" s="118"/>
      <c r="Y490" s="118"/>
      <c r="Z490" s="118"/>
      <c r="AA490" s="118"/>
      <c r="AB490" s="118"/>
      <c r="AC490" s="118"/>
      <c r="AD490" s="118"/>
      <c r="AE490" s="118"/>
      <c r="AF490" s="118"/>
      <c r="AG490" s="118"/>
      <c r="AH490" s="118"/>
      <c r="AI490" s="118"/>
    </row>
    <row r="491" spans="1:35" ht="16.5" customHeight="1">
      <c r="A491" s="731"/>
      <c r="B491" s="731"/>
      <c r="C491" s="731"/>
      <c r="D491" s="731"/>
      <c r="E491" s="731"/>
      <c r="F491" s="731"/>
      <c r="G491" s="732"/>
      <c r="H491" s="732"/>
      <c r="I491" s="732"/>
      <c r="J491" s="666"/>
      <c r="K491" s="104"/>
      <c r="L491" s="665"/>
      <c r="M491" s="207"/>
      <c r="N491" s="208"/>
      <c r="O491" s="86" t="s">
        <v>380</v>
      </c>
      <c r="P491" s="86" t="s">
        <v>380</v>
      </c>
      <c r="Q491" s="20" t="s">
        <v>413</v>
      </c>
      <c r="R491" s="83" t="s">
        <v>95</v>
      </c>
      <c r="S491" s="86"/>
      <c r="T491" s="118"/>
      <c r="U491" s="118"/>
      <c r="V491" s="118"/>
      <c r="W491" s="118"/>
      <c r="X491" s="118"/>
      <c r="Y491" s="118"/>
      <c r="Z491" s="118"/>
      <c r="AA491" s="118"/>
      <c r="AB491" s="118"/>
      <c r="AC491" s="118"/>
      <c r="AD491" s="118"/>
      <c r="AE491" s="118"/>
      <c r="AF491" s="118"/>
      <c r="AG491" s="118"/>
      <c r="AH491" s="118"/>
      <c r="AI491" s="118"/>
    </row>
    <row r="492" spans="1:35" ht="87" customHeight="1">
      <c r="A492" s="731"/>
      <c r="B492" s="731"/>
      <c r="C492" s="731"/>
      <c r="D492" s="731"/>
      <c r="E492" s="731"/>
      <c r="F492" s="731"/>
      <c r="G492" s="730">
        <v>4</v>
      </c>
      <c r="H492" s="733" t="s">
        <v>8598</v>
      </c>
      <c r="I492" s="733"/>
      <c r="J492" s="748"/>
      <c r="K492" s="104"/>
      <c r="L492" s="665"/>
      <c r="M492" s="207"/>
      <c r="N492" s="208"/>
      <c r="O492" s="86" t="s">
        <v>380</v>
      </c>
      <c r="P492" s="86" t="s">
        <v>380</v>
      </c>
      <c r="Q492" s="20" t="s">
        <v>413</v>
      </c>
      <c r="R492" s="83" t="s">
        <v>95</v>
      </c>
      <c r="S492" s="86"/>
      <c r="T492" s="118"/>
      <c r="U492" s="118"/>
      <c r="V492" s="118"/>
      <c r="W492" s="118"/>
      <c r="X492" s="118"/>
      <c r="Y492" s="118"/>
      <c r="Z492" s="118"/>
      <c r="AA492" s="118"/>
      <c r="AB492" s="118"/>
      <c r="AC492" s="118"/>
      <c r="AD492" s="118"/>
      <c r="AE492" s="118"/>
      <c r="AF492" s="118"/>
      <c r="AG492" s="118"/>
      <c r="AH492" s="118"/>
      <c r="AI492" s="118"/>
    </row>
    <row r="493" spans="1:35" ht="34.5" customHeight="1">
      <c r="A493" s="731"/>
      <c r="B493" s="731"/>
      <c r="C493" s="731"/>
      <c r="D493" s="731"/>
      <c r="E493" s="731"/>
      <c r="F493" s="731"/>
      <c r="G493" s="732"/>
      <c r="H493" s="732"/>
      <c r="I493" s="732"/>
      <c r="J493" s="666"/>
      <c r="K493" s="104"/>
      <c r="L493" s="665"/>
      <c r="M493" s="207"/>
      <c r="N493" s="208"/>
      <c r="O493" s="86" t="s">
        <v>380</v>
      </c>
      <c r="P493" s="86" t="s">
        <v>380</v>
      </c>
      <c r="Q493" s="20" t="s">
        <v>413</v>
      </c>
      <c r="R493" s="83" t="s">
        <v>95</v>
      </c>
      <c r="S493" s="86"/>
      <c r="T493" s="118"/>
      <c r="U493" s="118"/>
      <c r="V493" s="118"/>
      <c r="W493" s="118"/>
      <c r="X493" s="118"/>
      <c r="Y493" s="118"/>
      <c r="Z493" s="118"/>
      <c r="AA493" s="118"/>
      <c r="AB493" s="118"/>
      <c r="AC493" s="118"/>
      <c r="AD493" s="118"/>
      <c r="AE493" s="118"/>
      <c r="AF493" s="118"/>
      <c r="AG493" s="118"/>
      <c r="AH493" s="118"/>
      <c r="AI493" s="118"/>
    </row>
    <row r="494" spans="1:35" ht="16.5" customHeight="1">
      <c r="A494" s="731"/>
      <c r="B494" s="731"/>
      <c r="C494" s="731"/>
      <c r="D494" s="731"/>
      <c r="E494" s="731"/>
      <c r="F494" s="731"/>
      <c r="G494" s="608">
        <v>5</v>
      </c>
      <c r="H494" s="612" t="s">
        <v>8603</v>
      </c>
      <c r="I494" s="612"/>
      <c r="J494" s="83"/>
      <c r="K494" s="104"/>
      <c r="L494" s="665"/>
      <c r="M494" s="207"/>
      <c r="N494" s="208"/>
      <c r="O494" s="86" t="s">
        <v>380</v>
      </c>
      <c r="P494" s="86" t="s">
        <v>380</v>
      </c>
      <c r="Q494" s="20" t="s">
        <v>413</v>
      </c>
      <c r="R494" s="83" t="s">
        <v>95</v>
      </c>
      <c r="S494" s="86"/>
      <c r="T494" s="118"/>
      <c r="U494" s="118"/>
      <c r="V494" s="118"/>
      <c r="W494" s="118"/>
      <c r="X494" s="118"/>
      <c r="Y494" s="118"/>
      <c r="Z494" s="118"/>
      <c r="AA494" s="118"/>
      <c r="AB494" s="118"/>
      <c r="AC494" s="118"/>
      <c r="AD494" s="118"/>
      <c r="AE494" s="118"/>
      <c r="AF494" s="118"/>
      <c r="AG494" s="118"/>
      <c r="AH494" s="118"/>
      <c r="AI494" s="118"/>
    </row>
    <row r="495" spans="1:35" ht="16.5" customHeight="1">
      <c r="A495" s="731"/>
      <c r="B495" s="731"/>
      <c r="C495" s="731"/>
      <c r="D495" s="731"/>
      <c r="E495" s="731"/>
      <c r="F495" s="731"/>
      <c r="G495" s="608">
        <v>6</v>
      </c>
      <c r="H495" s="612" t="s">
        <v>8605</v>
      </c>
      <c r="I495" s="612"/>
      <c r="J495" s="83"/>
      <c r="K495" s="104"/>
      <c r="L495" s="665"/>
      <c r="M495" s="207"/>
      <c r="N495" s="208"/>
      <c r="O495" s="86" t="s">
        <v>380</v>
      </c>
      <c r="P495" s="86" t="s">
        <v>380</v>
      </c>
      <c r="Q495" s="20" t="s">
        <v>413</v>
      </c>
      <c r="R495" s="83" t="s">
        <v>95</v>
      </c>
      <c r="S495" s="86"/>
      <c r="T495" s="118"/>
      <c r="U495" s="118"/>
      <c r="V495" s="118"/>
      <c r="W495" s="118"/>
      <c r="X495" s="118"/>
      <c r="Y495" s="118"/>
      <c r="Z495" s="118"/>
      <c r="AA495" s="118"/>
      <c r="AB495" s="118"/>
      <c r="AC495" s="118"/>
      <c r="AD495" s="118"/>
      <c r="AE495" s="118"/>
      <c r="AF495" s="118"/>
      <c r="AG495" s="118"/>
      <c r="AH495" s="118"/>
      <c r="AI495" s="118"/>
    </row>
    <row r="496" spans="1:35" ht="16.5" customHeight="1">
      <c r="A496" s="731"/>
      <c r="B496" s="731"/>
      <c r="C496" s="731"/>
      <c r="D496" s="731"/>
      <c r="E496" s="731"/>
      <c r="F496" s="731"/>
      <c r="G496" s="608">
        <v>7</v>
      </c>
      <c r="H496" s="612" t="s">
        <v>8607</v>
      </c>
      <c r="I496" s="612"/>
      <c r="J496" s="83"/>
      <c r="K496" s="104"/>
      <c r="L496" s="665"/>
      <c r="M496" s="207"/>
      <c r="N496" s="208"/>
      <c r="O496" s="86" t="s">
        <v>380</v>
      </c>
      <c r="P496" s="86" t="s">
        <v>380</v>
      </c>
      <c r="Q496" s="20" t="s">
        <v>413</v>
      </c>
      <c r="R496" s="83" t="s">
        <v>95</v>
      </c>
      <c r="S496" s="86"/>
      <c r="T496" s="118"/>
      <c r="U496" s="118"/>
      <c r="V496" s="118"/>
      <c r="W496" s="118"/>
      <c r="X496" s="118"/>
      <c r="Y496" s="118"/>
      <c r="Z496" s="118"/>
      <c r="AA496" s="118"/>
      <c r="AB496" s="118"/>
      <c r="AC496" s="118"/>
      <c r="AD496" s="118"/>
      <c r="AE496" s="118"/>
      <c r="AF496" s="118"/>
      <c r="AG496" s="118"/>
      <c r="AH496" s="118"/>
      <c r="AI496" s="118"/>
    </row>
    <row r="497" spans="1:35" ht="33" customHeight="1">
      <c r="A497" s="731"/>
      <c r="B497" s="731"/>
      <c r="C497" s="731"/>
      <c r="D497" s="731"/>
      <c r="E497" s="731"/>
      <c r="F497" s="731"/>
      <c r="G497" s="730">
        <v>8</v>
      </c>
      <c r="H497" s="765" t="s">
        <v>8610</v>
      </c>
      <c r="I497" s="733"/>
      <c r="J497" s="748"/>
      <c r="K497" s="104"/>
      <c r="L497" s="665"/>
      <c r="M497" s="207"/>
      <c r="N497" s="208"/>
      <c r="O497" s="86" t="s">
        <v>380</v>
      </c>
      <c r="P497" s="86" t="s">
        <v>380</v>
      </c>
      <c r="Q497" s="20" t="s">
        <v>413</v>
      </c>
      <c r="R497" s="83" t="s">
        <v>95</v>
      </c>
      <c r="S497" s="86"/>
      <c r="T497" s="118"/>
      <c r="U497" s="118"/>
      <c r="V497" s="118"/>
      <c r="W497" s="118"/>
      <c r="X497" s="118"/>
      <c r="Y497" s="118"/>
      <c r="Z497" s="118"/>
      <c r="AA497" s="118"/>
      <c r="AB497" s="118"/>
      <c r="AC497" s="118"/>
      <c r="AD497" s="118"/>
      <c r="AE497" s="118"/>
      <c r="AF497" s="118"/>
      <c r="AG497" s="118"/>
      <c r="AH497" s="118"/>
      <c r="AI497" s="118"/>
    </row>
    <row r="498" spans="1:35" ht="16.5" customHeight="1">
      <c r="A498" s="731"/>
      <c r="B498" s="731"/>
      <c r="C498" s="731"/>
      <c r="D498" s="731"/>
      <c r="E498" s="731"/>
      <c r="F498" s="731"/>
      <c r="G498" s="731"/>
      <c r="H498" s="731"/>
      <c r="I498" s="731"/>
      <c r="J498" s="665"/>
      <c r="K498" s="104"/>
      <c r="L498" s="665"/>
      <c r="M498" s="207"/>
      <c r="N498" s="208"/>
      <c r="O498" s="86" t="s">
        <v>380</v>
      </c>
      <c r="P498" s="86" t="s">
        <v>380</v>
      </c>
      <c r="Q498" s="20" t="s">
        <v>413</v>
      </c>
      <c r="R498" s="83" t="s">
        <v>95</v>
      </c>
      <c r="S498" s="86"/>
      <c r="T498" s="118"/>
      <c r="U498" s="118"/>
      <c r="V498" s="118"/>
      <c r="W498" s="118"/>
      <c r="X498" s="118"/>
      <c r="Y498" s="118"/>
      <c r="Z498" s="118"/>
      <c r="AA498" s="118"/>
      <c r="AB498" s="118"/>
      <c r="AC498" s="118"/>
      <c r="AD498" s="118"/>
      <c r="AE498" s="118"/>
      <c r="AF498" s="118"/>
      <c r="AG498" s="118"/>
      <c r="AH498" s="118"/>
      <c r="AI498" s="118"/>
    </row>
    <row r="499" spans="1:35" ht="34.5" customHeight="1">
      <c r="A499" s="731"/>
      <c r="B499" s="731"/>
      <c r="C499" s="731"/>
      <c r="D499" s="731"/>
      <c r="E499" s="731"/>
      <c r="F499" s="731"/>
      <c r="G499" s="731"/>
      <c r="H499" s="731"/>
      <c r="I499" s="731"/>
      <c r="J499" s="665"/>
      <c r="K499" s="104"/>
      <c r="L499" s="665"/>
      <c r="M499" s="207"/>
      <c r="N499" s="208"/>
      <c r="O499" s="86" t="s">
        <v>380</v>
      </c>
      <c r="P499" s="86" t="s">
        <v>380</v>
      </c>
      <c r="Q499" s="20" t="s">
        <v>413</v>
      </c>
      <c r="R499" s="83" t="s">
        <v>95</v>
      </c>
      <c r="S499" s="86"/>
      <c r="T499" s="118"/>
      <c r="U499" s="118"/>
      <c r="V499" s="118"/>
      <c r="W499" s="118"/>
      <c r="X499" s="118"/>
      <c r="Y499" s="118"/>
      <c r="Z499" s="118"/>
      <c r="AA499" s="118"/>
      <c r="AB499" s="118"/>
      <c r="AC499" s="118"/>
      <c r="AD499" s="118"/>
      <c r="AE499" s="118"/>
      <c r="AF499" s="118"/>
      <c r="AG499" s="118"/>
      <c r="AH499" s="118"/>
      <c r="AI499" s="118"/>
    </row>
    <row r="500" spans="1:35" ht="16.5" customHeight="1">
      <c r="A500" s="731"/>
      <c r="B500" s="731"/>
      <c r="C500" s="731"/>
      <c r="D500" s="731"/>
      <c r="E500" s="731"/>
      <c r="F500" s="731"/>
      <c r="G500" s="731"/>
      <c r="H500" s="731"/>
      <c r="I500" s="731"/>
      <c r="J500" s="665"/>
      <c r="K500" s="104"/>
      <c r="L500" s="665"/>
      <c r="M500" s="207"/>
      <c r="N500" s="208"/>
      <c r="O500" s="86" t="s">
        <v>380</v>
      </c>
      <c r="P500" s="86" t="s">
        <v>380</v>
      </c>
      <c r="Q500" s="20" t="s">
        <v>413</v>
      </c>
      <c r="R500" s="83" t="s">
        <v>95</v>
      </c>
      <c r="S500" s="86"/>
      <c r="T500" s="118"/>
      <c r="U500" s="118"/>
      <c r="V500" s="118"/>
      <c r="W500" s="118"/>
      <c r="X500" s="118"/>
      <c r="Y500" s="118"/>
      <c r="Z500" s="118"/>
      <c r="AA500" s="118"/>
      <c r="AB500" s="118"/>
      <c r="AC500" s="118"/>
      <c r="AD500" s="118"/>
      <c r="AE500" s="118"/>
      <c r="AF500" s="118"/>
      <c r="AG500" s="118"/>
      <c r="AH500" s="118"/>
      <c r="AI500" s="118"/>
    </row>
    <row r="501" spans="1:35" ht="34.5" customHeight="1">
      <c r="A501" s="732"/>
      <c r="B501" s="732"/>
      <c r="C501" s="732"/>
      <c r="D501" s="732"/>
      <c r="E501" s="732"/>
      <c r="F501" s="732"/>
      <c r="G501" s="732"/>
      <c r="H501" s="732"/>
      <c r="I501" s="732"/>
      <c r="J501" s="666"/>
      <c r="K501" s="104"/>
      <c r="L501" s="666"/>
      <c r="M501" s="207"/>
      <c r="N501" s="208"/>
      <c r="O501" s="86" t="s">
        <v>380</v>
      </c>
      <c r="P501" s="86" t="s">
        <v>380</v>
      </c>
      <c r="Q501" s="20" t="s">
        <v>413</v>
      </c>
      <c r="R501" s="83" t="s">
        <v>95</v>
      </c>
      <c r="S501" s="86"/>
      <c r="T501" s="118"/>
      <c r="U501" s="118"/>
      <c r="V501" s="118"/>
      <c r="W501" s="118"/>
      <c r="X501" s="118"/>
      <c r="Y501" s="118"/>
      <c r="Z501" s="118"/>
      <c r="AA501" s="118"/>
      <c r="AB501" s="118"/>
      <c r="AC501" s="118"/>
      <c r="AD501" s="118"/>
      <c r="AE501" s="118"/>
      <c r="AF501" s="118"/>
      <c r="AG501" s="118"/>
      <c r="AH501" s="118"/>
      <c r="AI501" s="118"/>
    </row>
    <row r="502" spans="1:35" ht="78.75" customHeight="1">
      <c r="A502" s="730" t="s">
        <v>3986</v>
      </c>
      <c r="B502" s="730" t="s">
        <v>3487</v>
      </c>
      <c r="C502" s="730" t="s">
        <v>3625</v>
      </c>
      <c r="D502" s="733" t="s">
        <v>8616</v>
      </c>
      <c r="E502" s="733" t="s">
        <v>8617</v>
      </c>
      <c r="F502" s="733" t="s">
        <v>3734</v>
      </c>
      <c r="G502" s="608">
        <v>1</v>
      </c>
      <c r="H502" s="612" t="s">
        <v>8619</v>
      </c>
      <c r="I502" s="612"/>
      <c r="J502" s="83"/>
      <c r="K502" s="104"/>
      <c r="L502" s="748"/>
      <c r="M502" s="207"/>
      <c r="N502" s="208"/>
      <c r="O502" s="86" t="s">
        <v>380</v>
      </c>
      <c r="P502" s="86" t="s">
        <v>380</v>
      </c>
      <c r="Q502" s="86" t="s">
        <v>8620</v>
      </c>
      <c r="R502" s="83" t="s">
        <v>95</v>
      </c>
      <c r="S502" s="86"/>
      <c r="T502" s="118"/>
      <c r="U502" s="118"/>
      <c r="V502" s="118"/>
      <c r="W502" s="118"/>
      <c r="X502" s="118"/>
      <c r="Y502" s="118"/>
      <c r="Z502" s="118"/>
      <c r="AA502" s="118"/>
      <c r="AB502" s="118"/>
      <c r="AC502" s="118"/>
      <c r="AD502" s="118"/>
      <c r="AE502" s="118"/>
      <c r="AF502" s="118"/>
      <c r="AG502" s="118"/>
      <c r="AH502" s="118"/>
      <c r="AI502" s="118"/>
    </row>
    <row r="503" spans="1:35" ht="78.75" customHeight="1">
      <c r="A503" s="732"/>
      <c r="B503" s="732"/>
      <c r="C503" s="732"/>
      <c r="D503" s="732"/>
      <c r="E503" s="732"/>
      <c r="F503" s="732"/>
      <c r="G503" s="608">
        <v>2</v>
      </c>
      <c r="H503" s="612" t="s">
        <v>8623</v>
      </c>
      <c r="I503" s="612"/>
      <c r="J503" s="83"/>
      <c r="K503" s="104"/>
      <c r="L503" s="666"/>
      <c r="M503" s="207"/>
      <c r="N503" s="208"/>
      <c r="O503" s="86" t="s">
        <v>380</v>
      </c>
      <c r="P503" s="86" t="s">
        <v>380</v>
      </c>
      <c r="Q503" s="86" t="s">
        <v>8624</v>
      </c>
      <c r="R503" s="83" t="s">
        <v>95</v>
      </c>
      <c r="S503" s="86"/>
      <c r="T503" s="118"/>
      <c r="U503" s="118"/>
      <c r="V503" s="118"/>
      <c r="W503" s="118"/>
      <c r="X503" s="118"/>
      <c r="Y503" s="118"/>
      <c r="Z503" s="118"/>
      <c r="AA503" s="118"/>
      <c r="AB503" s="118"/>
      <c r="AC503" s="118"/>
      <c r="AD503" s="118"/>
      <c r="AE503" s="118"/>
      <c r="AF503" s="118"/>
      <c r="AG503" s="118"/>
      <c r="AH503" s="118"/>
      <c r="AI503" s="118"/>
    </row>
    <row r="504" spans="1:35" ht="16.5" customHeight="1">
      <c r="A504" s="311" t="s">
        <v>7380</v>
      </c>
      <c r="B504" s="312" t="s">
        <v>3487</v>
      </c>
      <c r="C504" s="312" t="s">
        <v>8626</v>
      </c>
      <c r="D504" s="313" t="s">
        <v>8627</v>
      </c>
      <c r="E504" s="314" t="s">
        <v>8629</v>
      </c>
      <c r="F504" s="314" t="s">
        <v>8630</v>
      </c>
      <c r="G504" s="311">
        <v>1</v>
      </c>
      <c r="H504" s="315" t="s">
        <v>8631</v>
      </c>
      <c r="I504" s="316"/>
      <c r="J504" s="143" t="s">
        <v>158</v>
      </c>
      <c r="K504" s="317"/>
      <c r="L504" s="114"/>
      <c r="M504" s="104"/>
      <c r="N504" s="1"/>
      <c r="O504" s="86" t="s">
        <v>380</v>
      </c>
      <c r="P504" s="86" t="s">
        <v>380</v>
      </c>
      <c r="Q504" s="83" t="s">
        <v>8633</v>
      </c>
      <c r="R504" s="143" t="s">
        <v>99</v>
      </c>
      <c r="S504" s="143"/>
    </row>
    <row r="505" spans="1:35" ht="16.5" customHeight="1">
      <c r="A505" s="311" t="s">
        <v>8635</v>
      </c>
      <c r="B505" s="312" t="s">
        <v>3487</v>
      </c>
      <c r="C505" s="318" t="s">
        <v>8626</v>
      </c>
      <c r="D505" s="315" t="s">
        <v>8627</v>
      </c>
      <c r="E505" s="314" t="s">
        <v>8637</v>
      </c>
      <c r="F505" s="319" t="s">
        <v>8630</v>
      </c>
      <c r="G505" s="311">
        <v>1</v>
      </c>
      <c r="H505" s="315" t="s">
        <v>8638</v>
      </c>
      <c r="I505" s="316"/>
      <c r="J505" s="143" t="s">
        <v>158</v>
      </c>
      <c r="K505" s="317"/>
      <c r="L505" s="114"/>
      <c r="M505" s="104"/>
      <c r="N505" s="1"/>
      <c r="O505" s="86" t="s">
        <v>380</v>
      </c>
      <c r="P505" s="86" t="s">
        <v>380</v>
      </c>
      <c r="Q505" s="83" t="s">
        <v>8639</v>
      </c>
      <c r="R505" s="143" t="s">
        <v>99</v>
      </c>
      <c r="S505" s="143"/>
    </row>
    <row r="506" spans="1:35" ht="16.5" customHeight="1">
      <c r="A506" s="775" t="s">
        <v>8640</v>
      </c>
      <c r="B506" s="775" t="s">
        <v>3487</v>
      </c>
      <c r="C506" s="775" t="s">
        <v>8642</v>
      </c>
      <c r="D506" s="776" t="s">
        <v>8627</v>
      </c>
      <c r="E506" s="776" t="s">
        <v>8643</v>
      </c>
      <c r="F506" s="776" t="s">
        <v>8630</v>
      </c>
      <c r="G506" s="311">
        <v>1</v>
      </c>
      <c r="H506" s="315" t="s">
        <v>8644</v>
      </c>
      <c r="I506" s="316"/>
      <c r="J506" s="143" t="s">
        <v>158</v>
      </c>
      <c r="K506" s="317"/>
      <c r="L506" s="114"/>
      <c r="M506" s="104"/>
      <c r="N506" s="1"/>
      <c r="O506" s="86" t="s">
        <v>380</v>
      </c>
      <c r="P506" s="86" t="s">
        <v>380</v>
      </c>
      <c r="Q506" s="86" t="s">
        <v>8645</v>
      </c>
      <c r="R506" s="143" t="s">
        <v>99</v>
      </c>
      <c r="S506" s="143"/>
    </row>
    <row r="507" spans="1:35" ht="16.5" customHeight="1">
      <c r="A507" s="665"/>
      <c r="B507" s="665"/>
      <c r="C507" s="665"/>
      <c r="D507" s="665"/>
      <c r="E507" s="665"/>
      <c r="F507" s="665"/>
      <c r="G507" s="311">
        <v>2</v>
      </c>
      <c r="H507" s="315" t="s">
        <v>8647</v>
      </c>
      <c r="I507" s="316"/>
      <c r="J507" s="143" t="s">
        <v>158</v>
      </c>
      <c r="K507" s="317"/>
      <c r="L507" s="114"/>
      <c r="M507" s="104"/>
      <c r="N507" s="1"/>
      <c r="O507" s="86" t="s">
        <v>380</v>
      </c>
      <c r="P507" s="86" t="s">
        <v>380</v>
      </c>
      <c r="Q507" s="86" t="s">
        <v>8645</v>
      </c>
      <c r="R507" s="143" t="s">
        <v>99</v>
      </c>
      <c r="S507" s="143"/>
    </row>
    <row r="508" spans="1:35" ht="16.5" customHeight="1">
      <c r="A508" s="666"/>
      <c r="B508" s="666"/>
      <c r="C508" s="666"/>
      <c r="D508" s="666"/>
      <c r="E508" s="666"/>
      <c r="F508" s="666"/>
      <c r="G508" s="311">
        <v>3</v>
      </c>
      <c r="H508" s="315" t="s">
        <v>8652</v>
      </c>
      <c r="I508" s="316"/>
      <c r="J508" s="143"/>
      <c r="K508" s="317"/>
      <c r="L508" s="114"/>
      <c r="M508" s="104"/>
      <c r="N508" s="1"/>
      <c r="O508" s="86" t="s">
        <v>380</v>
      </c>
      <c r="P508" s="86" t="s">
        <v>380</v>
      </c>
      <c r="Q508" s="306" t="s">
        <v>413</v>
      </c>
      <c r="R508" s="143" t="s">
        <v>99</v>
      </c>
      <c r="S508" s="143"/>
    </row>
    <row r="509" spans="1:35" ht="16.5" customHeight="1">
      <c r="A509" s="311" t="s">
        <v>8654</v>
      </c>
      <c r="B509" s="312" t="s">
        <v>3487</v>
      </c>
      <c r="C509" s="320" t="s">
        <v>8626</v>
      </c>
      <c r="D509" s="321" t="s">
        <v>8627</v>
      </c>
      <c r="E509" s="319" t="s">
        <v>8656</v>
      </c>
      <c r="F509" s="319" t="s">
        <v>8630</v>
      </c>
      <c r="G509" s="311">
        <v>1</v>
      </c>
      <c r="H509" s="313" t="s">
        <v>8657</v>
      </c>
      <c r="I509" s="322"/>
      <c r="J509" s="143" t="s">
        <v>158</v>
      </c>
      <c r="K509" s="317"/>
      <c r="L509" s="114"/>
      <c r="M509" s="104"/>
      <c r="N509" s="1"/>
      <c r="O509" s="86" t="s">
        <v>380</v>
      </c>
      <c r="P509" s="86" t="s">
        <v>380</v>
      </c>
      <c r="Q509" s="83" t="s">
        <v>8659</v>
      </c>
      <c r="R509" s="143" t="s">
        <v>99</v>
      </c>
      <c r="S509" s="143"/>
    </row>
    <row r="510" spans="1:35" ht="16.5" customHeight="1">
      <c r="A510" s="311" t="s">
        <v>8660</v>
      </c>
      <c r="B510" s="312" t="s">
        <v>3487</v>
      </c>
      <c r="C510" s="312" t="s">
        <v>8626</v>
      </c>
      <c r="D510" s="313" t="s">
        <v>8627</v>
      </c>
      <c r="E510" s="319" t="s">
        <v>8661</v>
      </c>
      <c r="F510" s="319" t="s">
        <v>8630</v>
      </c>
      <c r="G510" s="311">
        <v>1</v>
      </c>
      <c r="H510" s="323" t="s">
        <v>8662</v>
      </c>
      <c r="I510" s="324"/>
      <c r="J510" s="143"/>
      <c r="K510" s="317"/>
      <c r="L510" s="114"/>
      <c r="M510" s="104"/>
      <c r="N510" s="1"/>
      <c r="O510" s="86" t="s">
        <v>380</v>
      </c>
      <c r="P510" s="86" t="s">
        <v>380</v>
      </c>
      <c r="Q510" s="86" t="s">
        <v>380</v>
      </c>
      <c r="R510" s="143" t="s">
        <v>99</v>
      </c>
      <c r="S510" s="143"/>
    </row>
    <row r="511" spans="1:35" ht="16.5" customHeight="1">
      <c r="A511" s="311" t="s">
        <v>6649</v>
      </c>
      <c r="B511" s="312" t="s">
        <v>3487</v>
      </c>
      <c r="C511" s="312" t="s">
        <v>8626</v>
      </c>
      <c r="D511" s="313" t="s">
        <v>8663</v>
      </c>
      <c r="E511" s="319" t="s">
        <v>8629</v>
      </c>
      <c r="F511" s="319" t="s">
        <v>8664</v>
      </c>
      <c r="G511" s="311">
        <v>1</v>
      </c>
      <c r="H511" s="315" t="s">
        <v>8665</v>
      </c>
      <c r="I511" s="316"/>
      <c r="J511" s="143" t="s">
        <v>158</v>
      </c>
      <c r="K511" s="317"/>
      <c r="L511" s="114"/>
      <c r="M511" s="104"/>
      <c r="N511" s="1"/>
      <c r="O511" s="86" t="s">
        <v>380</v>
      </c>
      <c r="P511" s="86" t="s">
        <v>380</v>
      </c>
      <c r="Q511" s="83" t="s">
        <v>8667</v>
      </c>
      <c r="R511" s="143" t="s">
        <v>99</v>
      </c>
      <c r="S511" s="143"/>
    </row>
    <row r="512" spans="1:35" ht="16.5" customHeight="1">
      <c r="A512" s="311" t="s">
        <v>8670</v>
      </c>
      <c r="B512" s="312" t="s">
        <v>3487</v>
      </c>
      <c r="C512" s="312" t="s">
        <v>8626</v>
      </c>
      <c r="D512" s="313" t="s">
        <v>8663</v>
      </c>
      <c r="E512" s="319" t="s">
        <v>8637</v>
      </c>
      <c r="F512" s="319" t="s">
        <v>8664</v>
      </c>
      <c r="G512" s="311">
        <v>1</v>
      </c>
      <c r="H512" s="315" t="s">
        <v>8638</v>
      </c>
      <c r="I512" s="316"/>
      <c r="J512" s="143" t="s">
        <v>158</v>
      </c>
      <c r="K512" s="317"/>
      <c r="L512" s="114"/>
      <c r="M512" s="104"/>
      <c r="N512" s="1"/>
      <c r="O512" s="86" t="s">
        <v>380</v>
      </c>
      <c r="P512" s="86" t="s">
        <v>380</v>
      </c>
      <c r="Q512" s="83" t="s">
        <v>8671</v>
      </c>
      <c r="R512" s="143" t="s">
        <v>99</v>
      </c>
      <c r="S512" s="143"/>
    </row>
    <row r="513" spans="1:35" ht="16.5" customHeight="1">
      <c r="A513" s="775" t="s">
        <v>8672</v>
      </c>
      <c r="B513" s="775" t="s">
        <v>3487</v>
      </c>
      <c r="C513" s="775" t="s">
        <v>8642</v>
      </c>
      <c r="D513" s="776" t="s">
        <v>8663</v>
      </c>
      <c r="E513" s="776" t="s">
        <v>8643</v>
      </c>
      <c r="F513" s="776" t="s">
        <v>8664</v>
      </c>
      <c r="G513" s="311">
        <v>1</v>
      </c>
      <c r="H513" s="313" t="s">
        <v>8644</v>
      </c>
      <c r="I513" s="322"/>
      <c r="J513" s="143" t="s">
        <v>158</v>
      </c>
      <c r="K513" s="317"/>
      <c r="L513" s="114"/>
      <c r="M513" s="104"/>
      <c r="N513" s="1"/>
      <c r="O513" s="86" t="s">
        <v>380</v>
      </c>
      <c r="P513" s="86" t="s">
        <v>380</v>
      </c>
      <c r="Q513" s="83" t="s">
        <v>8675</v>
      </c>
      <c r="R513" s="83" t="s">
        <v>99</v>
      </c>
      <c r="S513" s="143"/>
    </row>
    <row r="514" spans="1:35" ht="16.5" customHeight="1">
      <c r="A514" s="665"/>
      <c r="B514" s="665"/>
      <c r="C514" s="665"/>
      <c r="D514" s="665"/>
      <c r="E514" s="665"/>
      <c r="F514" s="665"/>
      <c r="G514" s="311">
        <v>2</v>
      </c>
      <c r="H514" s="313" t="s">
        <v>8647</v>
      </c>
      <c r="I514" s="322"/>
      <c r="J514" s="143" t="s">
        <v>158</v>
      </c>
      <c r="K514" s="317"/>
      <c r="L514" s="114"/>
      <c r="M514" s="104"/>
      <c r="N514" s="1"/>
      <c r="O514" s="86" t="s">
        <v>380</v>
      </c>
      <c r="P514" s="86" t="s">
        <v>380</v>
      </c>
      <c r="Q514" s="83" t="s">
        <v>8675</v>
      </c>
      <c r="R514" s="83" t="s">
        <v>99</v>
      </c>
      <c r="S514" s="143"/>
    </row>
    <row r="515" spans="1:35" ht="16.5" customHeight="1">
      <c r="A515" s="666"/>
      <c r="B515" s="666"/>
      <c r="C515" s="666"/>
      <c r="D515" s="666"/>
      <c r="E515" s="666"/>
      <c r="F515" s="666"/>
      <c r="G515" s="311">
        <v>3</v>
      </c>
      <c r="H515" s="325" t="s">
        <v>8652</v>
      </c>
      <c r="I515" s="326"/>
      <c r="J515" s="143"/>
      <c r="K515" s="317"/>
      <c r="L515" s="114"/>
      <c r="M515" s="104"/>
      <c r="N515" s="1"/>
      <c r="O515" s="86" t="s">
        <v>380</v>
      </c>
      <c r="P515" s="86" t="s">
        <v>380</v>
      </c>
      <c r="Q515" s="306" t="s">
        <v>413</v>
      </c>
      <c r="R515" s="83" t="s">
        <v>99</v>
      </c>
      <c r="S515" s="143"/>
    </row>
    <row r="516" spans="1:35" ht="123.75" customHeight="1">
      <c r="A516" s="80" t="s">
        <v>6655</v>
      </c>
      <c r="B516" s="260" t="s">
        <v>3487</v>
      </c>
      <c r="C516" s="172" t="s">
        <v>3625</v>
      </c>
      <c r="D516" s="167" t="s">
        <v>8676</v>
      </c>
      <c r="E516" s="189" t="s">
        <v>8677</v>
      </c>
      <c r="F516" s="278" t="s">
        <v>2854</v>
      </c>
      <c r="G516" s="327">
        <v>1</v>
      </c>
      <c r="H516" s="170" t="s">
        <v>8679</v>
      </c>
      <c r="I516" s="328"/>
      <c r="J516" s="150"/>
      <c r="K516" s="104"/>
      <c r="L516" s="83"/>
      <c r="M516" s="317"/>
      <c r="N516" s="1"/>
      <c r="O516" s="86" t="s">
        <v>380</v>
      </c>
      <c r="P516" s="86" t="s">
        <v>380</v>
      </c>
      <c r="Q516" s="86" t="s">
        <v>380</v>
      </c>
      <c r="R516" s="83" t="s">
        <v>99</v>
      </c>
      <c r="S516" s="158"/>
      <c r="T516" s="329"/>
      <c r="U516" s="329"/>
      <c r="V516" s="329"/>
      <c r="W516" s="329"/>
      <c r="X516" s="329"/>
      <c r="Y516" s="329"/>
      <c r="Z516" s="329"/>
      <c r="AA516" s="329"/>
      <c r="AB516" s="329"/>
      <c r="AC516" s="329"/>
      <c r="AD516" s="329"/>
      <c r="AE516" s="329"/>
      <c r="AF516" s="329"/>
      <c r="AG516" s="329"/>
      <c r="AH516" s="329"/>
      <c r="AI516" s="329"/>
    </row>
    <row r="517" spans="1:35" ht="123.75" customHeight="1">
      <c r="A517" s="80" t="s">
        <v>8683</v>
      </c>
      <c r="B517" s="260" t="s">
        <v>3487</v>
      </c>
      <c r="C517" s="172" t="s">
        <v>3625</v>
      </c>
      <c r="D517" s="173" t="s">
        <v>8676</v>
      </c>
      <c r="E517" s="173" t="s">
        <v>8684</v>
      </c>
      <c r="F517" s="189" t="s">
        <v>2854</v>
      </c>
      <c r="G517" s="172">
        <v>1</v>
      </c>
      <c r="H517" s="173" t="s">
        <v>8685</v>
      </c>
      <c r="I517" s="330"/>
      <c r="J517" s="83" t="s">
        <v>158</v>
      </c>
      <c r="K517" s="104"/>
      <c r="L517" s="83"/>
      <c r="M517" s="267"/>
      <c r="N517" s="1"/>
      <c r="O517" s="86" t="s">
        <v>380</v>
      </c>
      <c r="P517" s="86" t="s">
        <v>380</v>
      </c>
      <c r="Q517" s="83" t="s">
        <v>8687</v>
      </c>
      <c r="R517" s="143" t="s">
        <v>99</v>
      </c>
      <c r="S517" s="143"/>
    </row>
    <row r="518" spans="1:35" ht="123.75" customHeight="1">
      <c r="A518" s="80" t="s">
        <v>8688</v>
      </c>
      <c r="B518" s="260" t="s">
        <v>3487</v>
      </c>
      <c r="C518" s="172" t="s">
        <v>3625</v>
      </c>
      <c r="D518" s="167" t="s">
        <v>8676</v>
      </c>
      <c r="E518" s="189" t="s">
        <v>8690</v>
      </c>
      <c r="F518" s="189" t="s">
        <v>2854</v>
      </c>
      <c r="G518" s="172">
        <v>1</v>
      </c>
      <c r="H518" s="170" t="s">
        <v>8691</v>
      </c>
      <c r="I518" s="169"/>
      <c r="J518" s="83"/>
      <c r="K518" s="317"/>
      <c r="L518" s="83"/>
      <c r="M518" s="104"/>
      <c r="N518" s="1"/>
      <c r="O518" s="86" t="s">
        <v>380</v>
      </c>
      <c r="P518" s="86" t="s">
        <v>380</v>
      </c>
      <c r="Q518" s="86" t="s">
        <v>380</v>
      </c>
      <c r="R518" s="150" t="s">
        <v>99</v>
      </c>
      <c r="S518" s="91"/>
    </row>
    <row r="519" spans="1:35" ht="123.75" customHeight="1">
      <c r="A519" s="80" t="s">
        <v>8692</v>
      </c>
      <c r="B519" s="260" t="s">
        <v>3487</v>
      </c>
      <c r="C519" s="172" t="s">
        <v>3625</v>
      </c>
      <c r="D519" s="167" t="s">
        <v>8676</v>
      </c>
      <c r="E519" s="167" t="s">
        <v>8693</v>
      </c>
      <c r="F519" s="261" t="s">
        <v>2854</v>
      </c>
      <c r="G519" s="331">
        <v>1</v>
      </c>
      <c r="H519" s="167" t="s">
        <v>8694</v>
      </c>
      <c r="I519" s="332"/>
      <c r="J519" s="114" t="s">
        <v>158</v>
      </c>
      <c r="K519" s="267"/>
      <c r="L519" s="83"/>
      <c r="M519" s="104"/>
      <c r="N519" s="1"/>
      <c r="O519" s="86" t="s">
        <v>380</v>
      </c>
      <c r="P519" s="86" t="s">
        <v>380</v>
      </c>
      <c r="Q519" s="83" t="s">
        <v>8695</v>
      </c>
      <c r="R519" s="143" t="s">
        <v>99</v>
      </c>
      <c r="S519" s="91"/>
    </row>
    <row r="520" spans="1:35" ht="123.75" customHeight="1">
      <c r="A520" s="80" t="s">
        <v>8696</v>
      </c>
      <c r="B520" s="260" t="s">
        <v>3487</v>
      </c>
      <c r="C520" s="172" t="s">
        <v>3625</v>
      </c>
      <c r="D520" s="167" t="s">
        <v>8676</v>
      </c>
      <c r="E520" s="167" t="s">
        <v>8698</v>
      </c>
      <c r="F520" s="189" t="s">
        <v>2854</v>
      </c>
      <c r="G520" s="172">
        <v>1</v>
      </c>
      <c r="H520" s="167" t="s">
        <v>8699</v>
      </c>
      <c r="I520" s="333"/>
      <c r="J520" s="83"/>
      <c r="K520" s="104"/>
      <c r="L520" s="83"/>
      <c r="M520" s="104"/>
      <c r="N520" s="1"/>
      <c r="O520" s="86" t="s">
        <v>380</v>
      </c>
      <c r="P520" s="86" t="s">
        <v>380</v>
      </c>
      <c r="Q520" s="86" t="s">
        <v>380</v>
      </c>
      <c r="R520" s="143" t="s">
        <v>99</v>
      </c>
      <c r="S520" s="91"/>
    </row>
    <row r="521" spans="1:35" ht="123.75" customHeight="1">
      <c r="A521" s="80" t="s">
        <v>8702</v>
      </c>
      <c r="B521" s="260" t="s">
        <v>3487</v>
      </c>
      <c r="C521" s="172" t="s">
        <v>3625</v>
      </c>
      <c r="D521" s="167" t="s">
        <v>8676</v>
      </c>
      <c r="E521" s="167" t="s">
        <v>8703</v>
      </c>
      <c r="F521" s="189" t="s">
        <v>2854</v>
      </c>
      <c r="G521" s="172">
        <v>1</v>
      </c>
      <c r="H521" s="167" t="s">
        <v>8704</v>
      </c>
      <c r="I521" s="330"/>
      <c r="J521" s="83" t="s">
        <v>158</v>
      </c>
      <c r="K521" s="104"/>
      <c r="L521" s="83"/>
      <c r="M521" s="104"/>
      <c r="N521" s="1"/>
      <c r="O521" s="86" t="s">
        <v>380</v>
      </c>
      <c r="P521" s="86" t="s">
        <v>380</v>
      </c>
      <c r="Q521" s="86" t="s">
        <v>8705</v>
      </c>
      <c r="R521" s="143" t="s">
        <v>99</v>
      </c>
      <c r="S521" s="91"/>
    </row>
    <row r="522" spans="1:35" ht="123.75" customHeight="1">
      <c r="A522" s="80" t="s">
        <v>8707</v>
      </c>
      <c r="B522" s="260" t="s">
        <v>3487</v>
      </c>
      <c r="C522" s="172" t="s">
        <v>3625</v>
      </c>
      <c r="D522" s="167" t="s">
        <v>8676</v>
      </c>
      <c r="E522" s="81" t="s">
        <v>7948</v>
      </c>
      <c r="F522" s="189" t="s">
        <v>2854</v>
      </c>
      <c r="G522" s="172">
        <v>1</v>
      </c>
      <c r="H522" s="81" t="s">
        <v>8709</v>
      </c>
      <c r="I522" s="333"/>
      <c r="J522" s="83" t="s">
        <v>158</v>
      </c>
      <c r="K522" s="104"/>
      <c r="L522" s="83"/>
      <c r="M522" s="104"/>
      <c r="N522" s="1"/>
      <c r="O522" s="86" t="s">
        <v>380</v>
      </c>
      <c r="P522" s="86" t="s">
        <v>380</v>
      </c>
      <c r="Q522" s="86" t="s">
        <v>8710</v>
      </c>
      <c r="R522" s="143" t="s">
        <v>99</v>
      </c>
      <c r="S522" s="91"/>
    </row>
    <row r="523" spans="1:35" ht="114" customHeight="1">
      <c r="A523" s="80" t="s">
        <v>8711</v>
      </c>
      <c r="B523" s="260" t="s">
        <v>3487</v>
      </c>
      <c r="C523" s="172" t="s">
        <v>3625</v>
      </c>
      <c r="D523" s="167" t="s">
        <v>8676</v>
      </c>
      <c r="E523" s="81" t="s">
        <v>8712</v>
      </c>
      <c r="F523" s="189" t="s">
        <v>2854</v>
      </c>
      <c r="G523" s="172">
        <v>1</v>
      </c>
      <c r="H523" s="81" t="s">
        <v>8713</v>
      </c>
      <c r="I523" s="333"/>
      <c r="J523" s="83" t="s">
        <v>158</v>
      </c>
      <c r="K523" s="104"/>
      <c r="L523" s="83"/>
      <c r="M523" s="104"/>
      <c r="N523" s="1"/>
      <c r="O523" s="86" t="s">
        <v>380</v>
      </c>
      <c r="P523" s="86" t="s">
        <v>380</v>
      </c>
      <c r="Q523" s="86" t="s">
        <v>8714</v>
      </c>
      <c r="R523" s="143" t="s">
        <v>99</v>
      </c>
      <c r="S523" s="143"/>
    </row>
    <row r="524" spans="1:35" ht="114" customHeight="1">
      <c r="A524" s="80" t="s">
        <v>6662</v>
      </c>
      <c r="B524" s="260" t="s">
        <v>3487</v>
      </c>
      <c r="C524" s="172" t="s">
        <v>3625</v>
      </c>
      <c r="D524" s="167" t="s">
        <v>8716</v>
      </c>
      <c r="E524" s="189" t="s">
        <v>8717</v>
      </c>
      <c r="F524" s="189" t="s">
        <v>2854</v>
      </c>
      <c r="G524" s="172">
        <v>1</v>
      </c>
      <c r="H524" s="170" t="s">
        <v>8718</v>
      </c>
      <c r="I524" s="169"/>
      <c r="J524" s="83"/>
      <c r="K524" s="104"/>
      <c r="L524" s="83"/>
      <c r="M524" s="104"/>
      <c r="N524" s="1"/>
      <c r="O524" s="86" t="s">
        <v>380</v>
      </c>
      <c r="P524" s="86" t="s">
        <v>380</v>
      </c>
      <c r="Q524" s="86" t="s">
        <v>380</v>
      </c>
      <c r="R524" s="143" t="s">
        <v>99</v>
      </c>
      <c r="S524" s="158"/>
    </row>
    <row r="525" spans="1:35" ht="114" customHeight="1">
      <c r="A525" s="80" t="s">
        <v>8720</v>
      </c>
      <c r="B525" s="260" t="s">
        <v>3487</v>
      </c>
      <c r="C525" s="172" t="s">
        <v>3625</v>
      </c>
      <c r="D525" s="173" t="s">
        <v>8716</v>
      </c>
      <c r="E525" s="173" t="s">
        <v>8721</v>
      </c>
      <c r="F525" s="189" t="s">
        <v>2854</v>
      </c>
      <c r="G525" s="172">
        <v>1</v>
      </c>
      <c r="H525" s="187" t="s">
        <v>8722</v>
      </c>
      <c r="I525" s="334"/>
      <c r="J525" s="83" t="s">
        <v>158</v>
      </c>
      <c r="K525" s="104"/>
      <c r="L525" s="83"/>
      <c r="M525" s="104"/>
      <c r="N525" s="1"/>
      <c r="O525" s="86" t="s">
        <v>380</v>
      </c>
      <c r="P525" s="86" t="s">
        <v>380</v>
      </c>
      <c r="Q525" s="143" t="s">
        <v>8723</v>
      </c>
      <c r="R525" s="83" t="s">
        <v>99</v>
      </c>
      <c r="S525" s="83"/>
    </row>
    <row r="526" spans="1:35" ht="114" customHeight="1">
      <c r="A526" s="80" t="s">
        <v>8725</v>
      </c>
      <c r="B526" s="260" t="s">
        <v>3487</v>
      </c>
      <c r="C526" s="172" t="s">
        <v>3625</v>
      </c>
      <c r="D526" s="167" t="s">
        <v>8716</v>
      </c>
      <c r="E526" s="189" t="s">
        <v>8726</v>
      </c>
      <c r="F526" s="189" t="s">
        <v>2854</v>
      </c>
      <c r="G526" s="172">
        <v>1</v>
      </c>
      <c r="H526" s="170" t="s">
        <v>8728</v>
      </c>
      <c r="I526" s="169"/>
      <c r="J526" s="83"/>
      <c r="K526" s="104"/>
      <c r="L526" s="83"/>
      <c r="M526" s="104"/>
      <c r="N526" s="1"/>
      <c r="O526" s="86" t="s">
        <v>380</v>
      </c>
      <c r="P526" s="86" t="s">
        <v>380</v>
      </c>
      <c r="Q526" s="86" t="s">
        <v>380</v>
      </c>
      <c r="R526" s="150" t="s">
        <v>99</v>
      </c>
      <c r="S526" s="86"/>
    </row>
    <row r="527" spans="1:35" ht="114" customHeight="1">
      <c r="A527" s="80" t="s">
        <v>8729</v>
      </c>
      <c r="B527" s="260" t="s">
        <v>3487</v>
      </c>
      <c r="C527" s="172" t="s">
        <v>3625</v>
      </c>
      <c r="D527" s="167" t="s">
        <v>8716</v>
      </c>
      <c r="E527" s="167" t="s">
        <v>8730</v>
      </c>
      <c r="F527" s="189" t="s">
        <v>2854</v>
      </c>
      <c r="G527" s="172">
        <v>1</v>
      </c>
      <c r="H527" s="167" t="s">
        <v>8731</v>
      </c>
      <c r="I527" s="330"/>
      <c r="J527" s="83" t="s">
        <v>158</v>
      </c>
      <c r="K527" s="104"/>
      <c r="L527" s="83"/>
      <c r="M527" s="104"/>
      <c r="N527" s="1"/>
      <c r="O527" s="86" t="s">
        <v>380</v>
      </c>
      <c r="P527" s="86" t="s">
        <v>380</v>
      </c>
      <c r="Q527" s="83" t="s">
        <v>8732</v>
      </c>
      <c r="R527" s="83" t="s">
        <v>99</v>
      </c>
      <c r="S527" s="86"/>
    </row>
    <row r="528" spans="1:35" ht="114" customHeight="1">
      <c r="A528" s="80" t="s">
        <v>8733</v>
      </c>
      <c r="B528" s="260" t="s">
        <v>3487</v>
      </c>
      <c r="C528" s="172" t="s">
        <v>3625</v>
      </c>
      <c r="D528" s="167" t="s">
        <v>8716</v>
      </c>
      <c r="E528" s="167" t="s">
        <v>8734</v>
      </c>
      <c r="F528" s="189" t="s">
        <v>2854</v>
      </c>
      <c r="G528" s="172">
        <v>1</v>
      </c>
      <c r="H528" s="167" t="s">
        <v>8735</v>
      </c>
      <c r="I528" s="330"/>
      <c r="J528" s="83"/>
      <c r="K528" s="104"/>
      <c r="L528" s="83"/>
      <c r="M528" s="104"/>
      <c r="N528" s="1"/>
      <c r="O528" s="86" t="s">
        <v>380</v>
      </c>
      <c r="P528" s="86" t="s">
        <v>380</v>
      </c>
      <c r="Q528" s="86" t="s">
        <v>380</v>
      </c>
      <c r="R528" s="83" t="s">
        <v>99</v>
      </c>
      <c r="S528" s="86"/>
    </row>
    <row r="529" spans="1:19" ht="114" customHeight="1">
      <c r="A529" s="80" t="s">
        <v>8737</v>
      </c>
      <c r="B529" s="260" t="s">
        <v>3487</v>
      </c>
      <c r="C529" s="172" t="s">
        <v>3625</v>
      </c>
      <c r="D529" s="167" t="s">
        <v>8716</v>
      </c>
      <c r="E529" s="167" t="s">
        <v>8739</v>
      </c>
      <c r="F529" s="189" t="s">
        <v>2854</v>
      </c>
      <c r="G529" s="172">
        <v>1</v>
      </c>
      <c r="H529" s="167" t="s">
        <v>8740</v>
      </c>
      <c r="I529" s="330"/>
      <c r="J529" s="83" t="s">
        <v>158</v>
      </c>
      <c r="K529" s="104"/>
      <c r="L529" s="83"/>
      <c r="M529" s="104"/>
      <c r="N529" s="1"/>
      <c r="O529" s="86" t="s">
        <v>380</v>
      </c>
      <c r="P529" s="86" t="s">
        <v>380</v>
      </c>
      <c r="Q529" s="86" t="s">
        <v>8741</v>
      </c>
      <c r="R529" s="83" t="s">
        <v>99</v>
      </c>
      <c r="S529" s="86"/>
    </row>
    <row r="530" spans="1:19" ht="114" customHeight="1">
      <c r="A530" s="80" t="s">
        <v>8742</v>
      </c>
      <c r="B530" s="260" t="s">
        <v>3487</v>
      </c>
      <c r="C530" s="172" t="s">
        <v>3625</v>
      </c>
      <c r="D530" s="167" t="s">
        <v>8716</v>
      </c>
      <c r="E530" s="81" t="s">
        <v>8744</v>
      </c>
      <c r="F530" s="189" t="s">
        <v>2854</v>
      </c>
      <c r="G530" s="172">
        <v>1</v>
      </c>
      <c r="H530" s="81" t="s">
        <v>8746</v>
      </c>
      <c r="I530" s="333"/>
      <c r="J530" s="83" t="s">
        <v>158</v>
      </c>
      <c r="K530" s="104"/>
      <c r="L530" s="83"/>
      <c r="M530" s="104"/>
      <c r="N530" s="1"/>
      <c r="O530" s="86" t="s">
        <v>380</v>
      </c>
      <c r="P530" s="86" t="s">
        <v>380</v>
      </c>
      <c r="Q530" s="86" t="s">
        <v>8747</v>
      </c>
      <c r="R530" s="83" t="s">
        <v>99</v>
      </c>
      <c r="S530" s="86"/>
    </row>
    <row r="531" spans="1:19" ht="114" customHeight="1">
      <c r="A531" s="80" t="s">
        <v>8748</v>
      </c>
      <c r="B531" s="260" t="s">
        <v>3487</v>
      </c>
      <c r="C531" s="172" t="s">
        <v>3625</v>
      </c>
      <c r="D531" s="167" t="s">
        <v>8716</v>
      </c>
      <c r="E531" s="81" t="s">
        <v>8749</v>
      </c>
      <c r="F531" s="189" t="s">
        <v>2854</v>
      </c>
      <c r="G531" s="172">
        <v>1</v>
      </c>
      <c r="H531" s="141" t="s">
        <v>8750</v>
      </c>
      <c r="I531" s="335"/>
      <c r="J531" s="83" t="s">
        <v>158</v>
      </c>
      <c r="K531" s="104"/>
      <c r="L531" s="83"/>
      <c r="M531" s="104"/>
      <c r="N531" s="1"/>
      <c r="O531" s="86" t="s">
        <v>380</v>
      </c>
      <c r="P531" s="86" t="s">
        <v>380</v>
      </c>
      <c r="Q531" s="86" t="s">
        <v>8753</v>
      </c>
      <c r="R531" s="83" t="s">
        <v>99</v>
      </c>
      <c r="S531" s="86"/>
    </row>
    <row r="532" spans="1:19" ht="16.5" customHeight="1">
      <c r="A532" s="180"/>
      <c r="B532" s="180"/>
      <c r="C532" s="180"/>
      <c r="D532" s="181"/>
      <c r="E532" s="181"/>
      <c r="L532" s="180"/>
      <c r="M532" s="180"/>
      <c r="O532" s="180"/>
      <c r="P532" s="310"/>
      <c r="Q532" s="310"/>
      <c r="R532" s="310"/>
      <c r="S532" s="180"/>
    </row>
    <row r="533" spans="1:19" ht="16.5" customHeight="1">
      <c r="A533" s="180"/>
      <c r="B533" s="180"/>
      <c r="C533" s="180"/>
      <c r="D533" s="181"/>
      <c r="E533" s="181"/>
      <c r="L533" s="180"/>
      <c r="M533" s="180"/>
      <c r="O533" s="180"/>
      <c r="P533" s="310"/>
      <c r="Q533" s="310"/>
      <c r="R533" s="310"/>
      <c r="S533" s="180"/>
    </row>
    <row r="534" spans="1:19" ht="16.5" customHeight="1">
      <c r="A534" s="180"/>
      <c r="B534" s="180"/>
      <c r="C534" s="180"/>
      <c r="D534" s="181"/>
      <c r="E534" s="181"/>
      <c r="L534" s="180"/>
      <c r="M534" s="180"/>
      <c r="O534" s="180"/>
      <c r="P534" s="310"/>
      <c r="Q534" s="310"/>
      <c r="R534" s="310"/>
      <c r="S534" s="180"/>
    </row>
    <row r="535" spans="1:19" ht="16.5" customHeight="1">
      <c r="A535" s="180"/>
      <c r="B535" s="180"/>
      <c r="C535" s="180"/>
      <c r="D535" s="181"/>
      <c r="E535" s="181"/>
      <c r="L535" s="180"/>
      <c r="M535" s="180"/>
      <c r="O535" s="180"/>
      <c r="P535" s="310"/>
      <c r="Q535" s="310"/>
      <c r="R535" s="310"/>
      <c r="S535" s="180"/>
    </row>
    <row r="536" spans="1:19" ht="16.5" customHeight="1">
      <c r="A536" s="180"/>
      <c r="B536" s="180"/>
      <c r="C536" s="180"/>
      <c r="D536" s="181"/>
      <c r="E536" s="181"/>
      <c r="L536" s="180"/>
      <c r="M536" s="180"/>
      <c r="O536" s="180"/>
      <c r="P536" s="310"/>
      <c r="Q536" s="310"/>
      <c r="R536" s="310"/>
      <c r="S536" s="180"/>
    </row>
    <row r="537" spans="1:19" ht="16.5" customHeight="1">
      <c r="A537" s="180"/>
      <c r="B537" s="180"/>
      <c r="C537" s="180"/>
      <c r="D537" s="181"/>
      <c r="E537" s="181"/>
      <c r="L537" s="180"/>
      <c r="M537" s="180"/>
      <c r="O537" s="180"/>
      <c r="P537" s="310"/>
      <c r="Q537" s="310"/>
      <c r="R537" s="310"/>
      <c r="S537" s="180"/>
    </row>
    <row r="538" spans="1:19" ht="16.5" customHeight="1">
      <c r="A538" s="180"/>
      <c r="B538" s="180"/>
      <c r="C538" s="180"/>
      <c r="D538" s="181"/>
      <c r="E538" s="181"/>
      <c r="L538" s="180"/>
      <c r="M538" s="180"/>
      <c r="O538" s="180"/>
      <c r="P538" s="310"/>
      <c r="Q538" s="310"/>
      <c r="R538" s="310"/>
      <c r="S538" s="180"/>
    </row>
    <row r="539" spans="1:19" ht="16.5" customHeight="1">
      <c r="A539" s="180"/>
      <c r="B539" s="180"/>
      <c r="C539" s="180"/>
      <c r="D539" s="181"/>
      <c r="E539" s="181"/>
      <c r="L539" s="180"/>
      <c r="M539" s="180"/>
      <c r="O539" s="180"/>
      <c r="P539" s="310"/>
      <c r="Q539" s="310"/>
      <c r="R539" s="310"/>
      <c r="S539" s="180"/>
    </row>
    <row r="540" spans="1:19" ht="16.5" customHeight="1">
      <c r="A540" s="180"/>
      <c r="B540" s="180"/>
      <c r="C540" s="180"/>
      <c r="D540" s="181"/>
      <c r="E540" s="181"/>
      <c r="L540" s="180"/>
      <c r="M540" s="180"/>
      <c r="O540" s="180"/>
      <c r="P540" s="310"/>
      <c r="Q540" s="310"/>
      <c r="R540" s="310"/>
      <c r="S540" s="180"/>
    </row>
    <row r="541" spans="1:19" ht="16.5" customHeight="1">
      <c r="A541" s="180"/>
      <c r="B541" s="180"/>
      <c r="C541" s="180"/>
      <c r="D541" s="181"/>
      <c r="E541" s="181"/>
      <c r="L541" s="180"/>
      <c r="M541" s="180"/>
      <c r="O541" s="180"/>
      <c r="P541" s="310"/>
      <c r="Q541" s="310"/>
      <c r="R541" s="310"/>
      <c r="S541" s="180"/>
    </row>
    <row r="542" spans="1:19" ht="16.5" customHeight="1">
      <c r="A542" s="180"/>
      <c r="B542" s="180"/>
      <c r="C542" s="180"/>
      <c r="D542" s="181"/>
      <c r="E542" s="181"/>
      <c r="L542" s="180"/>
      <c r="M542" s="180"/>
      <c r="O542" s="180"/>
      <c r="P542" s="310"/>
      <c r="Q542" s="310"/>
      <c r="R542" s="310"/>
      <c r="S542" s="180"/>
    </row>
    <row r="543" spans="1:19" ht="16.5" customHeight="1">
      <c r="A543" s="180"/>
      <c r="B543" s="180"/>
      <c r="C543" s="180"/>
      <c r="D543" s="181"/>
      <c r="E543" s="181"/>
      <c r="L543" s="180"/>
      <c r="M543" s="180"/>
      <c r="O543" s="180"/>
      <c r="P543" s="310"/>
      <c r="Q543" s="310"/>
      <c r="R543" s="310"/>
      <c r="S543" s="180"/>
    </row>
    <row r="544" spans="1:19" ht="16.5" customHeight="1">
      <c r="A544" s="180"/>
      <c r="B544" s="180"/>
      <c r="C544" s="180"/>
      <c r="D544" s="181"/>
      <c r="E544" s="181"/>
      <c r="L544" s="180"/>
      <c r="M544" s="180"/>
      <c r="O544" s="180"/>
      <c r="P544" s="310"/>
      <c r="Q544" s="310"/>
      <c r="R544" s="310"/>
      <c r="S544" s="180"/>
    </row>
    <row r="545" spans="1:19" ht="16.5" customHeight="1">
      <c r="A545" s="180"/>
      <c r="B545" s="180"/>
      <c r="C545" s="180"/>
      <c r="D545" s="181"/>
      <c r="E545" s="181"/>
      <c r="L545" s="180"/>
      <c r="M545" s="180"/>
      <c r="O545" s="180"/>
      <c r="P545" s="310"/>
      <c r="Q545" s="310"/>
      <c r="R545" s="310"/>
      <c r="S545" s="180"/>
    </row>
    <row r="546" spans="1:19" ht="16.5" customHeight="1">
      <c r="A546" s="180"/>
      <c r="B546" s="180"/>
      <c r="C546" s="180"/>
      <c r="D546" s="181"/>
      <c r="E546" s="181"/>
      <c r="L546" s="180"/>
      <c r="M546" s="180"/>
      <c r="O546" s="180"/>
      <c r="P546" s="310"/>
      <c r="Q546" s="310"/>
      <c r="R546" s="310"/>
      <c r="S546" s="180"/>
    </row>
    <row r="547" spans="1:19" ht="16.5" customHeight="1">
      <c r="A547" s="180"/>
      <c r="B547" s="180"/>
      <c r="C547" s="180"/>
      <c r="D547" s="181"/>
      <c r="E547" s="181"/>
      <c r="L547" s="180"/>
      <c r="M547" s="180"/>
      <c r="O547" s="180"/>
      <c r="P547" s="310"/>
      <c r="Q547" s="310"/>
      <c r="R547" s="310"/>
      <c r="S547" s="180"/>
    </row>
    <row r="548" spans="1:19" ht="16.5" customHeight="1">
      <c r="A548" s="180"/>
      <c r="B548" s="180"/>
      <c r="C548" s="180"/>
      <c r="D548" s="181"/>
      <c r="E548" s="181"/>
      <c r="L548" s="180"/>
      <c r="M548" s="180"/>
      <c r="O548" s="180"/>
      <c r="P548" s="310"/>
      <c r="Q548" s="310"/>
      <c r="R548" s="310"/>
      <c r="S548" s="180"/>
    </row>
    <row r="549" spans="1:19" ht="16.5" customHeight="1">
      <c r="A549" s="180"/>
      <c r="B549" s="180"/>
      <c r="C549" s="180"/>
      <c r="D549" s="181"/>
      <c r="E549" s="181"/>
      <c r="L549" s="180"/>
      <c r="M549" s="180"/>
      <c r="O549" s="180"/>
      <c r="P549" s="310"/>
      <c r="Q549" s="310"/>
      <c r="R549" s="310"/>
      <c r="S549" s="180"/>
    </row>
    <row r="550" spans="1:19" ht="16.5" customHeight="1">
      <c r="A550" s="180"/>
      <c r="B550" s="180"/>
      <c r="C550" s="180"/>
      <c r="D550" s="181"/>
      <c r="E550" s="181"/>
      <c r="L550" s="180"/>
      <c r="M550" s="180"/>
      <c r="O550" s="180"/>
      <c r="P550" s="310"/>
      <c r="Q550" s="310"/>
      <c r="R550" s="310"/>
      <c r="S550" s="180"/>
    </row>
    <row r="551" spans="1:19" ht="16.5" customHeight="1">
      <c r="A551" s="180"/>
      <c r="B551" s="180"/>
      <c r="C551" s="180"/>
      <c r="D551" s="181"/>
      <c r="E551" s="181"/>
      <c r="L551" s="180"/>
      <c r="M551" s="180"/>
      <c r="O551" s="180"/>
      <c r="P551" s="310"/>
      <c r="Q551" s="310"/>
      <c r="R551" s="310"/>
      <c r="S551" s="180"/>
    </row>
    <row r="552" spans="1:19" ht="16.5" customHeight="1">
      <c r="A552" s="180"/>
      <c r="B552" s="180"/>
      <c r="C552" s="180"/>
      <c r="D552" s="181"/>
      <c r="E552" s="181"/>
      <c r="L552" s="180"/>
      <c r="M552" s="180"/>
      <c r="O552" s="180"/>
      <c r="P552" s="310"/>
      <c r="Q552" s="310"/>
      <c r="R552" s="310"/>
      <c r="S552" s="180"/>
    </row>
    <row r="553" spans="1:19" ht="16.5" customHeight="1">
      <c r="A553" s="180"/>
      <c r="B553" s="180"/>
      <c r="C553" s="180"/>
      <c r="D553" s="181"/>
      <c r="E553" s="181"/>
      <c r="L553" s="180"/>
      <c r="M553" s="180"/>
      <c r="O553" s="180"/>
      <c r="P553" s="310"/>
      <c r="Q553" s="310"/>
      <c r="R553" s="310"/>
      <c r="S553" s="180"/>
    </row>
    <row r="554" spans="1:19" ht="16.5" customHeight="1">
      <c r="A554" s="180"/>
      <c r="B554" s="180"/>
      <c r="C554" s="180"/>
      <c r="D554" s="181"/>
      <c r="E554" s="181"/>
      <c r="L554" s="180"/>
      <c r="M554" s="180"/>
      <c r="O554" s="180"/>
      <c r="P554" s="310"/>
      <c r="Q554" s="310"/>
      <c r="R554" s="310"/>
      <c r="S554" s="180"/>
    </row>
    <row r="555" spans="1:19" ht="16.5" customHeight="1">
      <c r="A555" s="180"/>
      <c r="B555" s="180"/>
      <c r="C555" s="180"/>
      <c r="D555" s="181"/>
      <c r="E555" s="181"/>
      <c r="L555" s="180"/>
      <c r="M555" s="180"/>
      <c r="O555" s="180"/>
      <c r="P555" s="310"/>
      <c r="Q555" s="310"/>
      <c r="R555" s="310"/>
      <c r="S555" s="180"/>
    </row>
    <row r="556" spans="1:19" ht="16.5" customHeight="1">
      <c r="A556" s="180"/>
      <c r="B556" s="180"/>
      <c r="C556" s="180"/>
      <c r="D556" s="181"/>
      <c r="E556" s="181"/>
      <c r="L556" s="180"/>
      <c r="M556" s="180"/>
      <c r="O556" s="180"/>
      <c r="P556" s="310"/>
      <c r="Q556" s="310"/>
      <c r="R556" s="310"/>
      <c r="S556" s="180"/>
    </row>
    <row r="557" spans="1:19" ht="16.5" customHeight="1">
      <c r="A557" s="180"/>
      <c r="B557" s="180"/>
      <c r="C557" s="180"/>
      <c r="D557" s="181"/>
      <c r="E557" s="181"/>
      <c r="L557" s="180"/>
      <c r="M557" s="180"/>
      <c r="O557" s="180"/>
      <c r="P557" s="310"/>
      <c r="Q557" s="310"/>
      <c r="R557" s="310"/>
      <c r="S557" s="180"/>
    </row>
    <row r="558" spans="1:19" ht="16.5" customHeight="1">
      <c r="A558" s="180"/>
      <c r="B558" s="180"/>
      <c r="C558" s="180"/>
      <c r="D558" s="181"/>
      <c r="E558" s="181"/>
      <c r="L558" s="180"/>
      <c r="M558" s="180"/>
      <c r="O558" s="180"/>
      <c r="P558" s="310"/>
      <c r="Q558" s="310"/>
      <c r="R558" s="310"/>
      <c r="S558" s="180"/>
    </row>
    <row r="559" spans="1:19" ht="16.5" customHeight="1">
      <c r="A559" s="180"/>
      <c r="B559" s="180"/>
      <c r="C559" s="180"/>
      <c r="D559" s="181"/>
      <c r="E559" s="181"/>
      <c r="L559" s="180"/>
      <c r="M559" s="180"/>
      <c r="O559" s="180"/>
      <c r="P559" s="310"/>
      <c r="Q559" s="310"/>
      <c r="R559" s="310"/>
      <c r="S559" s="180"/>
    </row>
    <row r="560" spans="1:19" ht="16.5" customHeight="1">
      <c r="A560" s="180"/>
      <c r="B560" s="180"/>
      <c r="C560" s="180"/>
      <c r="D560" s="181"/>
      <c r="E560" s="181"/>
      <c r="L560" s="180"/>
      <c r="M560" s="180"/>
      <c r="O560" s="180"/>
      <c r="P560" s="310"/>
      <c r="Q560" s="310"/>
      <c r="R560" s="310"/>
      <c r="S560" s="180"/>
    </row>
    <row r="561" spans="1:19" ht="16.5" customHeight="1">
      <c r="A561" s="180"/>
      <c r="B561" s="180"/>
      <c r="C561" s="180"/>
      <c r="D561" s="181"/>
      <c r="E561" s="181"/>
      <c r="L561" s="180"/>
      <c r="M561" s="180"/>
      <c r="O561" s="180"/>
      <c r="P561" s="310"/>
      <c r="Q561" s="310"/>
      <c r="R561" s="310"/>
      <c r="S561" s="180"/>
    </row>
    <row r="562" spans="1:19" ht="16.5" customHeight="1">
      <c r="A562" s="180"/>
      <c r="B562" s="180"/>
      <c r="C562" s="180"/>
      <c r="D562" s="181"/>
      <c r="E562" s="181"/>
      <c r="L562" s="180"/>
      <c r="M562" s="180"/>
      <c r="O562" s="180"/>
      <c r="P562" s="310"/>
      <c r="Q562" s="310"/>
      <c r="R562" s="310"/>
      <c r="S562" s="180"/>
    </row>
    <row r="563" spans="1:19" ht="16.5" customHeight="1">
      <c r="A563" s="180"/>
      <c r="B563" s="180"/>
      <c r="C563" s="180"/>
      <c r="D563" s="181"/>
      <c r="E563" s="181"/>
      <c r="L563" s="180"/>
      <c r="M563" s="180"/>
      <c r="O563" s="180"/>
      <c r="P563" s="310"/>
      <c r="Q563" s="310"/>
      <c r="R563" s="310"/>
      <c r="S563" s="180"/>
    </row>
    <row r="564" spans="1:19" ht="16.5" customHeight="1">
      <c r="A564" s="180"/>
      <c r="B564" s="180"/>
      <c r="C564" s="180"/>
      <c r="D564" s="181"/>
      <c r="E564" s="181"/>
      <c r="L564" s="180"/>
      <c r="M564" s="180"/>
      <c r="O564" s="180"/>
      <c r="P564" s="310"/>
      <c r="Q564" s="310"/>
      <c r="R564" s="310"/>
      <c r="S564" s="180"/>
    </row>
    <row r="565" spans="1:19" ht="16.5" customHeight="1">
      <c r="A565" s="180"/>
      <c r="B565" s="180"/>
      <c r="C565" s="180"/>
      <c r="D565" s="181"/>
      <c r="E565" s="181"/>
      <c r="L565" s="180"/>
      <c r="M565" s="180"/>
      <c r="O565" s="180"/>
      <c r="P565" s="310"/>
      <c r="Q565" s="310"/>
      <c r="R565" s="310"/>
      <c r="S565" s="180"/>
    </row>
    <row r="566" spans="1:19" ht="16.5" customHeight="1">
      <c r="A566" s="180"/>
      <c r="B566" s="180"/>
      <c r="C566" s="180"/>
      <c r="D566" s="181"/>
      <c r="E566" s="181"/>
      <c r="L566" s="180"/>
      <c r="M566" s="180"/>
      <c r="O566" s="180"/>
      <c r="P566" s="310"/>
      <c r="Q566" s="310"/>
      <c r="R566" s="310"/>
      <c r="S566" s="180"/>
    </row>
    <row r="567" spans="1:19" ht="16.5" customHeight="1">
      <c r="A567" s="180"/>
      <c r="B567" s="180"/>
      <c r="C567" s="180"/>
      <c r="D567" s="181"/>
      <c r="E567" s="181"/>
      <c r="L567" s="180"/>
      <c r="M567" s="180"/>
      <c r="O567" s="180"/>
      <c r="P567" s="310"/>
      <c r="Q567" s="310"/>
      <c r="R567" s="310"/>
      <c r="S567" s="180"/>
    </row>
    <row r="568" spans="1:19" ht="16.5" customHeight="1">
      <c r="A568" s="180"/>
      <c r="B568" s="180"/>
      <c r="C568" s="180"/>
      <c r="D568" s="181"/>
      <c r="E568" s="181"/>
      <c r="L568" s="180"/>
      <c r="M568" s="180"/>
      <c r="O568" s="180"/>
      <c r="P568" s="310"/>
      <c r="Q568" s="310"/>
      <c r="R568" s="310"/>
      <c r="S568" s="180"/>
    </row>
    <row r="569" spans="1:19" ht="16.5" customHeight="1">
      <c r="A569" s="180"/>
      <c r="B569" s="180"/>
      <c r="C569" s="180"/>
      <c r="D569" s="181"/>
      <c r="E569" s="181"/>
      <c r="L569" s="180"/>
      <c r="M569" s="180"/>
      <c r="O569" s="180"/>
      <c r="P569" s="310"/>
      <c r="Q569" s="310"/>
      <c r="R569" s="310"/>
      <c r="S569" s="180"/>
    </row>
    <row r="570" spans="1:19" ht="16.5" customHeight="1">
      <c r="A570" s="180"/>
      <c r="B570" s="180"/>
      <c r="C570" s="180"/>
      <c r="D570" s="181"/>
      <c r="E570" s="181"/>
      <c r="L570" s="180"/>
      <c r="M570" s="180"/>
      <c r="O570" s="180"/>
      <c r="P570" s="310"/>
      <c r="Q570" s="310"/>
      <c r="R570" s="310"/>
      <c r="S570" s="180"/>
    </row>
    <row r="571" spans="1:19" ht="16.5" customHeight="1">
      <c r="A571" s="180"/>
      <c r="B571" s="180"/>
      <c r="C571" s="180"/>
      <c r="D571" s="181"/>
      <c r="E571" s="181"/>
      <c r="L571" s="180"/>
      <c r="M571" s="180"/>
      <c r="O571" s="180"/>
      <c r="P571" s="310"/>
      <c r="Q571" s="310"/>
      <c r="R571" s="310"/>
      <c r="S571" s="180"/>
    </row>
    <row r="572" spans="1:19" ht="16.5" customHeight="1">
      <c r="A572" s="180"/>
      <c r="B572" s="180"/>
      <c r="C572" s="180"/>
      <c r="D572" s="181"/>
      <c r="E572" s="181"/>
      <c r="L572" s="180"/>
      <c r="M572" s="180"/>
      <c r="O572" s="180"/>
      <c r="P572" s="310"/>
      <c r="Q572" s="310"/>
      <c r="R572" s="310"/>
      <c r="S572" s="180"/>
    </row>
    <row r="573" spans="1:19" ht="16.5" customHeight="1">
      <c r="A573" s="180"/>
      <c r="B573" s="180"/>
      <c r="C573" s="180"/>
      <c r="D573" s="181"/>
      <c r="E573" s="181"/>
      <c r="L573" s="180"/>
      <c r="M573" s="180"/>
      <c r="O573" s="180"/>
      <c r="P573" s="310"/>
      <c r="Q573" s="310"/>
      <c r="R573" s="310"/>
      <c r="S573" s="180"/>
    </row>
    <row r="574" spans="1:19" ht="16.5" customHeight="1">
      <c r="A574" s="180"/>
      <c r="B574" s="180"/>
      <c r="C574" s="180"/>
      <c r="D574" s="181"/>
      <c r="E574" s="181"/>
      <c r="L574" s="180"/>
      <c r="M574" s="180"/>
      <c r="O574" s="180"/>
      <c r="P574" s="310"/>
      <c r="Q574" s="310"/>
      <c r="R574" s="310"/>
      <c r="S574" s="180"/>
    </row>
    <row r="575" spans="1:19" ht="16.5" customHeight="1">
      <c r="A575" s="180"/>
      <c r="B575" s="180"/>
      <c r="C575" s="180"/>
      <c r="D575" s="181"/>
      <c r="E575" s="181"/>
      <c r="L575" s="180"/>
      <c r="M575" s="180"/>
      <c r="O575" s="180"/>
      <c r="P575" s="310"/>
      <c r="Q575" s="310"/>
      <c r="R575" s="310"/>
      <c r="S575" s="180"/>
    </row>
    <row r="576" spans="1:19" ht="16.5" customHeight="1">
      <c r="A576" s="180"/>
      <c r="B576" s="180"/>
      <c r="C576" s="180"/>
      <c r="D576" s="181"/>
      <c r="E576" s="181"/>
      <c r="L576" s="180"/>
      <c r="M576" s="180"/>
      <c r="O576" s="180"/>
      <c r="P576" s="310"/>
      <c r="Q576" s="310"/>
      <c r="R576" s="310"/>
      <c r="S576" s="180"/>
    </row>
    <row r="577" spans="1:19" ht="16.5" customHeight="1">
      <c r="A577" s="180"/>
      <c r="B577" s="180"/>
      <c r="C577" s="180"/>
      <c r="D577" s="181"/>
      <c r="E577" s="181"/>
      <c r="L577" s="180"/>
      <c r="M577" s="180"/>
      <c r="O577" s="180"/>
      <c r="P577" s="310"/>
      <c r="Q577" s="310"/>
      <c r="R577" s="310"/>
      <c r="S577" s="180"/>
    </row>
    <row r="578" spans="1:19" ht="16.5" customHeight="1">
      <c r="A578" s="180"/>
      <c r="B578" s="180"/>
      <c r="C578" s="180"/>
      <c r="D578" s="181"/>
      <c r="E578" s="181"/>
      <c r="L578" s="180"/>
      <c r="M578" s="180"/>
      <c r="O578" s="180"/>
      <c r="P578" s="310"/>
      <c r="Q578" s="310"/>
      <c r="R578" s="310"/>
      <c r="S578" s="180"/>
    </row>
    <row r="579" spans="1:19" ht="16.5" customHeight="1">
      <c r="A579" s="180"/>
      <c r="B579" s="180"/>
      <c r="C579" s="180"/>
      <c r="D579" s="181"/>
      <c r="E579" s="181"/>
      <c r="L579" s="180"/>
      <c r="M579" s="180"/>
      <c r="O579" s="180"/>
      <c r="P579" s="310"/>
      <c r="Q579" s="310"/>
      <c r="R579" s="310"/>
      <c r="S579" s="180"/>
    </row>
    <row r="580" spans="1:19" ht="16.5" customHeight="1">
      <c r="A580" s="180"/>
      <c r="B580" s="180"/>
      <c r="C580" s="180"/>
      <c r="D580" s="181"/>
      <c r="E580" s="181"/>
      <c r="L580" s="180"/>
      <c r="M580" s="180"/>
      <c r="O580" s="180"/>
      <c r="P580" s="310"/>
      <c r="Q580" s="310"/>
      <c r="R580" s="310"/>
      <c r="S580" s="180"/>
    </row>
    <row r="581" spans="1:19" ht="16.5" customHeight="1">
      <c r="A581" s="180"/>
      <c r="B581" s="180"/>
      <c r="C581" s="180"/>
      <c r="D581" s="181"/>
      <c r="E581" s="181"/>
      <c r="L581" s="180"/>
      <c r="M581" s="180"/>
      <c r="O581" s="180"/>
      <c r="P581" s="310"/>
      <c r="Q581" s="310"/>
      <c r="R581" s="310"/>
      <c r="S581" s="180"/>
    </row>
    <row r="582" spans="1:19" ht="16.5" customHeight="1">
      <c r="A582" s="180"/>
      <c r="B582" s="180"/>
      <c r="C582" s="180"/>
      <c r="D582" s="181"/>
      <c r="E582" s="181"/>
      <c r="L582" s="180"/>
      <c r="M582" s="180"/>
      <c r="O582" s="180"/>
      <c r="P582" s="310"/>
      <c r="Q582" s="310"/>
      <c r="R582" s="310"/>
      <c r="S582" s="180"/>
    </row>
    <row r="583" spans="1:19" ht="16.5" customHeight="1">
      <c r="A583" s="180"/>
      <c r="B583" s="180"/>
      <c r="C583" s="180"/>
      <c r="D583" s="181"/>
      <c r="E583" s="181"/>
      <c r="L583" s="180"/>
      <c r="M583" s="180"/>
      <c r="O583" s="180"/>
      <c r="P583" s="310"/>
      <c r="Q583" s="310"/>
      <c r="R583" s="310"/>
      <c r="S583" s="180"/>
    </row>
    <row r="584" spans="1:19" ht="16.5" customHeight="1">
      <c r="A584" s="180"/>
      <c r="B584" s="180"/>
      <c r="C584" s="180"/>
      <c r="D584" s="181"/>
      <c r="E584" s="181"/>
      <c r="L584" s="180"/>
      <c r="M584" s="180"/>
      <c r="O584" s="180"/>
      <c r="P584" s="310"/>
      <c r="Q584" s="310"/>
      <c r="R584" s="310"/>
      <c r="S584" s="180"/>
    </row>
    <row r="585" spans="1:19" ht="16.5" customHeight="1">
      <c r="A585" s="180"/>
      <c r="B585" s="180"/>
      <c r="C585" s="180"/>
      <c r="D585" s="181"/>
      <c r="E585" s="181"/>
      <c r="L585" s="180"/>
      <c r="M585" s="180"/>
      <c r="O585" s="180"/>
      <c r="P585" s="310"/>
      <c r="Q585" s="310"/>
      <c r="R585" s="310"/>
      <c r="S585" s="180"/>
    </row>
    <row r="586" spans="1:19" ht="16.5" customHeight="1">
      <c r="A586" s="180"/>
      <c r="B586" s="180"/>
      <c r="C586" s="180"/>
      <c r="D586" s="181"/>
      <c r="E586" s="181"/>
      <c r="L586" s="180"/>
      <c r="M586" s="180"/>
      <c r="O586" s="180"/>
      <c r="P586" s="310"/>
      <c r="Q586" s="310"/>
      <c r="R586" s="310"/>
      <c r="S586" s="180"/>
    </row>
    <row r="587" spans="1:19" ht="16.5" customHeight="1">
      <c r="A587" s="180"/>
      <c r="B587" s="180"/>
      <c r="C587" s="180"/>
      <c r="D587" s="181"/>
      <c r="E587" s="181"/>
      <c r="L587" s="180"/>
      <c r="M587" s="180"/>
      <c r="O587" s="180"/>
      <c r="P587" s="310"/>
      <c r="Q587" s="310"/>
      <c r="R587" s="310"/>
      <c r="S587" s="180"/>
    </row>
    <row r="588" spans="1:19" ht="16.5" customHeight="1">
      <c r="A588" s="180"/>
      <c r="B588" s="180"/>
      <c r="C588" s="180"/>
      <c r="D588" s="181"/>
      <c r="E588" s="181"/>
      <c r="L588" s="180"/>
      <c r="M588" s="180"/>
      <c r="O588" s="180"/>
      <c r="P588" s="310"/>
      <c r="Q588" s="310"/>
      <c r="R588" s="310"/>
      <c r="S588" s="180"/>
    </row>
    <row r="589" spans="1:19" ht="16.5" customHeight="1">
      <c r="A589" s="180"/>
      <c r="B589" s="180"/>
      <c r="C589" s="180"/>
      <c r="D589" s="181"/>
      <c r="E589" s="181"/>
      <c r="L589" s="180"/>
      <c r="M589" s="180"/>
      <c r="O589" s="180"/>
      <c r="P589" s="310"/>
      <c r="Q589" s="310"/>
      <c r="R589" s="310"/>
      <c r="S589" s="180"/>
    </row>
    <row r="590" spans="1:19" ht="16.5" customHeight="1">
      <c r="A590" s="180"/>
      <c r="B590" s="180"/>
      <c r="C590" s="180"/>
      <c r="D590" s="181"/>
      <c r="E590" s="181"/>
      <c r="L590" s="180"/>
      <c r="M590" s="180"/>
      <c r="O590" s="180"/>
      <c r="P590" s="310"/>
      <c r="Q590" s="310"/>
      <c r="R590" s="310"/>
      <c r="S590" s="180"/>
    </row>
    <row r="591" spans="1:19" ht="16.5" customHeight="1">
      <c r="A591" s="180"/>
      <c r="B591" s="180"/>
      <c r="C591" s="180"/>
      <c r="D591" s="181"/>
      <c r="E591" s="181"/>
      <c r="L591" s="180"/>
      <c r="M591" s="180"/>
      <c r="O591" s="180"/>
      <c r="P591" s="310"/>
      <c r="Q591" s="310"/>
      <c r="R591" s="310"/>
      <c r="S591" s="180"/>
    </row>
    <row r="592" spans="1:19" ht="16.5" customHeight="1">
      <c r="A592" s="180"/>
      <c r="B592" s="180"/>
      <c r="C592" s="180"/>
      <c r="D592" s="181"/>
      <c r="E592" s="181"/>
      <c r="L592" s="180"/>
      <c r="M592" s="180"/>
      <c r="O592" s="180"/>
      <c r="P592" s="310"/>
      <c r="Q592" s="310"/>
      <c r="R592" s="310"/>
      <c r="S592" s="180"/>
    </row>
    <row r="593" spans="1:19" ht="16.5" customHeight="1">
      <c r="A593" s="180"/>
      <c r="B593" s="180"/>
      <c r="C593" s="180"/>
      <c r="D593" s="181"/>
      <c r="E593" s="181"/>
      <c r="L593" s="180"/>
      <c r="M593" s="180"/>
      <c r="O593" s="180"/>
      <c r="P593" s="310"/>
      <c r="Q593" s="310"/>
      <c r="R593" s="310"/>
      <c r="S593" s="180"/>
    </row>
    <row r="594" spans="1:19" ht="16.5" customHeight="1">
      <c r="A594" s="180"/>
      <c r="B594" s="180"/>
      <c r="C594" s="180"/>
      <c r="D594" s="181"/>
      <c r="E594" s="181"/>
      <c r="L594" s="180"/>
      <c r="M594" s="180"/>
      <c r="O594" s="180"/>
      <c r="P594" s="310"/>
      <c r="Q594" s="310"/>
      <c r="R594" s="310"/>
      <c r="S594" s="180"/>
    </row>
    <row r="595" spans="1:19" ht="16.5" customHeight="1">
      <c r="A595" s="180"/>
      <c r="B595" s="180"/>
      <c r="C595" s="180"/>
      <c r="D595" s="181"/>
      <c r="E595" s="181"/>
      <c r="L595" s="180"/>
      <c r="M595" s="180"/>
      <c r="O595" s="180"/>
      <c r="P595" s="310"/>
      <c r="Q595" s="310"/>
      <c r="R595" s="310"/>
      <c r="S595" s="180"/>
    </row>
    <row r="596" spans="1:19" ht="16.5" customHeight="1">
      <c r="A596" s="180"/>
      <c r="B596" s="180"/>
      <c r="C596" s="180"/>
      <c r="D596" s="181"/>
      <c r="E596" s="181"/>
      <c r="L596" s="180"/>
      <c r="M596" s="180"/>
      <c r="O596" s="180"/>
      <c r="P596" s="310"/>
      <c r="Q596" s="310"/>
      <c r="R596" s="310"/>
      <c r="S596" s="180"/>
    </row>
    <row r="597" spans="1:19" ht="16.5" customHeight="1">
      <c r="A597" s="180"/>
      <c r="B597" s="180"/>
      <c r="C597" s="180"/>
      <c r="D597" s="181"/>
      <c r="E597" s="181"/>
      <c r="L597" s="180"/>
      <c r="M597" s="180"/>
      <c r="O597" s="180"/>
      <c r="P597" s="310"/>
      <c r="Q597" s="310"/>
      <c r="R597" s="310"/>
      <c r="S597" s="180"/>
    </row>
    <row r="598" spans="1:19" ht="16.5" customHeight="1">
      <c r="A598" s="180"/>
      <c r="B598" s="180"/>
      <c r="C598" s="180"/>
      <c r="D598" s="181"/>
      <c r="E598" s="181"/>
      <c r="L598" s="180"/>
      <c r="M598" s="180"/>
      <c r="O598" s="180"/>
      <c r="P598" s="310"/>
      <c r="Q598" s="310"/>
      <c r="R598" s="310"/>
      <c r="S598" s="180"/>
    </row>
    <row r="599" spans="1:19" ht="16.5" customHeight="1">
      <c r="A599" s="180"/>
      <c r="B599" s="180"/>
      <c r="C599" s="180"/>
      <c r="D599" s="181"/>
      <c r="E599" s="181"/>
      <c r="L599" s="180"/>
      <c r="M599" s="180"/>
      <c r="O599" s="180"/>
      <c r="P599" s="310"/>
      <c r="Q599" s="310"/>
      <c r="R599" s="310"/>
      <c r="S599" s="180"/>
    </row>
    <row r="600" spans="1:19" ht="16.5" customHeight="1">
      <c r="A600" s="180"/>
      <c r="B600" s="180"/>
      <c r="C600" s="180"/>
      <c r="D600" s="181"/>
      <c r="E600" s="181"/>
      <c r="L600" s="180"/>
      <c r="M600" s="180"/>
      <c r="O600" s="180"/>
      <c r="P600" s="310"/>
      <c r="Q600" s="310"/>
      <c r="R600" s="310"/>
      <c r="S600" s="180"/>
    </row>
    <row r="601" spans="1:19" ht="16.5" customHeight="1">
      <c r="A601" s="180"/>
      <c r="B601" s="180"/>
      <c r="C601" s="180"/>
      <c r="D601" s="181"/>
      <c r="E601" s="181"/>
      <c r="L601" s="180"/>
      <c r="M601" s="180"/>
      <c r="O601" s="180"/>
      <c r="P601" s="310"/>
      <c r="Q601" s="310"/>
      <c r="R601" s="310"/>
      <c r="S601" s="180"/>
    </row>
    <row r="602" spans="1:19" ht="16.5" customHeight="1">
      <c r="A602" s="180"/>
      <c r="B602" s="180"/>
      <c r="C602" s="180"/>
      <c r="D602" s="181"/>
      <c r="E602" s="181"/>
      <c r="L602" s="180"/>
      <c r="M602" s="180"/>
      <c r="O602" s="180"/>
      <c r="P602" s="310"/>
      <c r="Q602" s="310"/>
      <c r="R602" s="310"/>
      <c r="S602" s="180"/>
    </row>
    <row r="603" spans="1:19" ht="16.5" customHeight="1">
      <c r="A603" s="180"/>
      <c r="B603" s="180"/>
      <c r="C603" s="180"/>
      <c r="D603" s="181"/>
      <c r="E603" s="181"/>
      <c r="L603" s="180"/>
      <c r="M603" s="180"/>
      <c r="O603" s="180"/>
      <c r="P603" s="310"/>
      <c r="Q603" s="310"/>
      <c r="R603" s="310"/>
      <c r="S603" s="180"/>
    </row>
    <row r="604" spans="1:19" ht="16.5" customHeight="1">
      <c r="A604" s="180"/>
      <c r="B604" s="180"/>
      <c r="C604" s="180"/>
      <c r="D604" s="181"/>
      <c r="E604" s="181"/>
      <c r="L604" s="180"/>
      <c r="M604" s="180"/>
      <c r="O604" s="180"/>
      <c r="P604" s="310"/>
      <c r="Q604" s="310"/>
      <c r="R604" s="310"/>
      <c r="S604" s="180"/>
    </row>
    <row r="605" spans="1:19" ht="16.5" customHeight="1">
      <c r="A605" s="180"/>
      <c r="B605" s="180"/>
      <c r="C605" s="180"/>
      <c r="D605" s="181"/>
      <c r="E605" s="181"/>
      <c r="L605" s="180"/>
      <c r="M605" s="180"/>
      <c r="O605" s="180"/>
      <c r="P605" s="310"/>
      <c r="Q605" s="310"/>
      <c r="R605" s="310"/>
      <c r="S605" s="180"/>
    </row>
    <row r="606" spans="1:19" ht="16.5" customHeight="1">
      <c r="A606" s="180"/>
      <c r="B606" s="180"/>
      <c r="C606" s="180"/>
      <c r="D606" s="181"/>
      <c r="E606" s="181"/>
      <c r="L606" s="180"/>
      <c r="M606" s="180"/>
      <c r="O606" s="180"/>
      <c r="P606" s="310"/>
      <c r="Q606" s="310"/>
      <c r="R606" s="310"/>
      <c r="S606" s="180"/>
    </row>
    <row r="607" spans="1:19" ht="16.5" customHeight="1">
      <c r="A607" s="180"/>
      <c r="B607" s="180"/>
      <c r="C607" s="180"/>
      <c r="D607" s="181"/>
      <c r="E607" s="181"/>
      <c r="L607" s="180"/>
      <c r="M607" s="180"/>
      <c r="O607" s="180"/>
      <c r="P607" s="310"/>
      <c r="Q607" s="310"/>
      <c r="R607" s="310"/>
      <c r="S607" s="180"/>
    </row>
    <row r="608" spans="1:19" ht="16.5" customHeight="1">
      <c r="A608" s="180"/>
      <c r="B608" s="180"/>
      <c r="C608" s="180"/>
      <c r="D608" s="181"/>
      <c r="E608" s="181"/>
      <c r="L608" s="180"/>
      <c r="M608" s="180"/>
      <c r="O608" s="180"/>
      <c r="P608" s="310"/>
      <c r="Q608" s="310"/>
      <c r="R608" s="310"/>
      <c r="S608" s="180"/>
    </row>
    <row r="609" spans="1:19" ht="16.5" customHeight="1">
      <c r="A609" s="180"/>
      <c r="B609" s="180"/>
      <c r="C609" s="180"/>
      <c r="D609" s="181"/>
      <c r="E609" s="181"/>
      <c r="L609" s="180"/>
      <c r="M609" s="180"/>
      <c r="O609" s="180"/>
      <c r="P609" s="310"/>
      <c r="Q609" s="310"/>
      <c r="R609" s="310"/>
      <c r="S609" s="180"/>
    </row>
    <row r="610" spans="1:19" ht="16.5" customHeight="1">
      <c r="A610" s="180"/>
      <c r="B610" s="180"/>
      <c r="C610" s="180"/>
      <c r="D610" s="181"/>
      <c r="E610" s="181"/>
      <c r="L610" s="180"/>
      <c r="M610" s="180"/>
      <c r="O610" s="180"/>
      <c r="P610" s="310"/>
      <c r="Q610" s="310"/>
      <c r="R610" s="310"/>
      <c r="S610" s="180"/>
    </row>
    <row r="611" spans="1:19" ht="16.5" customHeight="1">
      <c r="A611" s="180"/>
      <c r="B611" s="180"/>
      <c r="C611" s="180"/>
      <c r="D611" s="181"/>
      <c r="E611" s="181"/>
      <c r="L611" s="180"/>
      <c r="M611" s="180"/>
      <c r="O611" s="180"/>
      <c r="P611" s="310"/>
      <c r="Q611" s="310"/>
      <c r="R611" s="310"/>
      <c r="S611" s="180"/>
    </row>
    <row r="612" spans="1:19" ht="16.5" customHeight="1">
      <c r="A612" s="180"/>
      <c r="B612" s="180"/>
      <c r="C612" s="180"/>
      <c r="D612" s="181"/>
      <c r="E612" s="181"/>
      <c r="L612" s="180"/>
      <c r="M612" s="180"/>
      <c r="O612" s="180"/>
      <c r="P612" s="310"/>
      <c r="Q612" s="310"/>
      <c r="R612" s="310"/>
      <c r="S612" s="180"/>
    </row>
    <row r="613" spans="1:19" ht="16.5" customHeight="1">
      <c r="A613" s="180"/>
      <c r="B613" s="180"/>
      <c r="C613" s="180"/>
      <c r="D613" s="181"/>
      <c r="E613" s="181"/>
      <c r="L613" s="180"/>
      <c r="M613" s="180"/>
      <c r="O613" s="180"/>
      <c r="P613" s="310"/>
      <c r="Q613" s="310"/>
      <c r="R613" s="310"/>
      <c r="S613" s="180"/>
    </row>
    <row r="614" spans="1:19" ht="16.5" customHeight="1">
      <c r="A614" s="180"/>
      <c r="B614" s="180"/>
      <c r="C614" s="180"/>
      <c r="D614" s="181"/>
      <c r="E614" s="181"/>
      <c r="L614" s="180"/>
      <c r="M614" s="180"/>
      <c r="O614" s="180"/>
      <c r="P614" s="310"/>
      <c r="Q614" s="310"/>
      <c r="R614" s="310"/>
      <c r="S614" s="180"/>
    </row>
    <row r="615" spans="1:19" ht="16.5" customHeight="1">
      <c r="A615" s="180"/>
      <c r="B615" s="180"/>
      <c r="C615" s="180"/>
      <c r="D615" s="181"/>
      <c r="E615" s="181"/>
      <c r="L615" s="180"/>
      <c r="M615" s="180"/>
      <c r="O615" s="180"/>
      <c r="P615" s="310"/>
      <c r="Q615" s="310"/>
      <c r="R615" s="310"/>
      <c r="S615" s="180"/>
    </row>
    <row r="616" spans="1:19" ht="16.5" customHeight="1">
      <c r="A616" s="180"/>
      <c r="B616" s="180"/>
      <c r="C616" s="180"/>
      <c r="D616" s="181"/>
      <c r="E616" s="181"/>
      <c r="L616" s="180"/>
      <c r="M616" s="180"/>
      <c r="O616" s="180"/>
      <c r="P616" s="310"/>
      <c r="Q616" s="310"/>
      <c r="R616" s="310"/>
      <c r="S616" s="180"/>
    </row>
    <row r="617" spans="1:19" ht="16.5" customHeight="1">
      <c r="A617" s="180"/>
      <c r="B617" s="180"/>
      <c r="C617" s="180"/>
      <c r="D617" s="181"/>
      <c r="E617" s="181"/>
      <c r="L617" s="180"/>
      <c r="M617" s="180"/>
      <c r="O617" s="180"/>
      <c r="P617" s="310"/>
      <c r="Q617" s="310"/>
      <c r="R617" s="310"/>
      <c r="S617" s="180"/>
    </row>
    <row r="618" spans="1:19" ht="16.5" customHeight="1">
      <c r="A618" s="180"/>
      <c r="B618" s="180"/>
      <c r="C618" s="180"/>
      <c r="D618" s="181"/>
      <c r="E618" s="181"/>
      <c r="L618" s="180"/>
      <c r="M618" s="180"/>
      <c r="O618" s="180"/>
      <c r="P618" s="310"/>
      <c r="Q618" s="310"/>
      <c r="R618" s="310"/>
      <c r="S618" s="180"/>
    </row>
    <row r="619" spans="1:19" ht="16.5" customHeight="1">
      <c r="A619" s="180"/>
      <c r="B619" s="180"/>
      <c r="C619" s="180"/>
      <c r="D619" s="181"/>
      <c r="E619" s="181"/>
      <c r="L619" s="180"/>
      <c r="M619" s="180"/>
      <c r="O619" s="180"/>
      <c r="P619" s="310"/>
      <c r="Q619" s="310"/>
      <c r="R619" s="310"/>
      <c r="S619" s="180"/>
    </row>
    <row r="620" spans="1:19" ht="16.5" customHeight="1">
      <c r="A620" s="180"/>
      <c r="B620" s="180"/>
      <c r="C620" s="180"/>
      <c r="D620" s="181"/>
      <c r="E620" s="181"/>
      <c r="L620" s="180"/>
      <c r="M620" s="180"/>
      <c r="O620" s="180"/>
      <c r="P620" s="310"/>
      <c r="Q620" s="310"/>
      <c r="R620" s="310"/>
      <c r="S620" s="180"/>
    </row>
    <row r="621" spans="1:19" ht="16.5" customHeight="1">
      <c r="A621" s="180"/>
      <c r="B621" s="180"/>
      <c r="C621" s="180"/>
      <c r="D621" s="181"/>
      <c r="E621" s="181"/>
      <c r="L621" s="180"/>
      <c r="M621" s="180"/>
      <c r="O621" s="180"/>
      <c r="P621" s="310"/>
      <c r="Q621" s="310"/>
      <c r="R621" s="310"/>
      <c r="S621" s="180"/>
    </row>
    <row r="622" spans="1:19" ht="16.5" customHeight="1">
      <c r="A622" s="180"/>
      <c r="B622" s="180"/>
      <c r="C622" s="180"/>
      <c r="D622" s="181"/>
      <c r="E622" s="181"/>
      <c r="L622" s="180"/>
      <c r="M622" s="180"/>
      <c r="O622" s="180"/>
      <c r="P622" s="310"/>
      <c r="Q622" s="310"/>
      <c r="R622" s="310"/>
      <c r="S622" s="180"/>
    </row>
    <row r="623" spans="1:19" ht="16.5" customHeight="1">
      <c r="A623" s="180"/>
      <c r="B623" s="180"/>
      <c r="C623" s="180"/>
      <c r="D623" s="181"/>
      <c r="E623" s="181"/>
      <c r="L623" s="180"/>
      <c r="M623" s="180"/>
      <c r="O623" s="180"/>
      <c r="P623" s="310"/>
      <c r="Q623" s="310"/>
      <c r="R623" s="310"/>
      <c r="S623" s="180"/>
    </row>
    <row r="624" spans="1:19" ht="16.5" customHeight="1">
      <c r="A624" s="180"/>
      <c r="B624" s="180"/>
      <c r="C624" s="180"/>
      <c r="D624" s="181"/>
      <c r="E624" s="181"/>
      <c r="L624" s="180"/>
      <c r="M624" s="180"/>
      <c r="O624" s="180"/>
      <c r="P624" s="310"/>
      <c r="Q624" s="310"/>
      <c r="R624" s="310"/>
      <c r="S624" s="180"/>
    </row>
    <row r="625" spans="1:19" ht="16.5" customHeight="1">
      <c r="A625" s="180"/>
      <c r="B625" s="180"/>
      <c r="C625" s="180"/>
      <c r="D625" s="181"/>
      <c r="E625" s="181"/>
      <c r="L625" s="180"/>
      <c r="M625" s="180"/>
      <c r="O625" s="180"/>
      <c r="P625" s="310"/>
      <c r="Q625" s="310"/>
      <c r="R625" s="310"/>
      <c r="S625" s="180"/>
    </row>
    <row r="626" spans="1:19" ht="16.5" customHeight="1">
      <c r="A626" s="180"/>
      <c r="B626" s="180"/>
      <c r="C626" s="180"/>
      <c r="D626" s="181"/>
      <c r="E626" s="181"/>
      <c r="L626" s="180"/>
      <c r="M626" s="180"/>
      <c r="O626" s="180"/>
      <c r="P626" s="310"/>
      <c r="Q626" s="310"/>
      <c r="R626" s="310"/>
      <c r="S626" s="180"/>
    </row>
    <row r="627" spans="1:19" ht="16.5" customHeight="1">
      <c r="A627" s="180"/>
      <c r="B627" s="180"/>
      <c r="C627" s="180"/>
      <c r="D627" s="181"/>
      <c r="E627" s="181"/>
      <c r="L627" s="180"/>
      <c r="M627" s="180"/>
      <c r="O627" s="180"/>
      <c r="P627" s="310"/>
      <c r="Q627" s="310"/>
      <c r="R627" s="310"/>
      <c r="S627" s="180"/>
    </row>
    <row r="628" spans="1:19" ht="16.5" customHeight="1">
      <c r="A628" s="180"/>
      <c r="B628" s="180"/>
      <c r="C628" s="180"/>
      <c r="D628" s="181"/>
      <c r="E628" s="181"/>
      <c r="L628" s="180"/>
      <c r="M628" s="180"/>
      <c r="O628" s="180"/>
      <c r="P628" s="310"/>
      <c r="Q628" s="310"/>
      <c r="R628" s="310"/>
      <c r="S628" s="180"/>
    </row>
    <row r="629" spans="1:19" ht="16.5" customHeight="1">
      <c r="A629" s="180"/>
      <c r="B629" s="180"/>
      <c r="C629" s="180"/>
      <c r="D629" s="181"/>
      <c r="E629" s="181"/>
      <c r="L629" s="180"/>
      <c r="M629" s="180"/>
      <c r="O629" s="180"/>
      <c r="P629" s="310"/>
      <c r="Q629" s="310"/>
      <c r="R629" s="310"/>
      <c r="S629" s="180"/>
    </row>
    <row r="630" spans="1:19" ht="16.5" customHeight="1">
      <c r="A630" s="180"/>
      <c r="B630" s="180"/>
      <c r="C630" s="180"/>
      <c r="D630" s="181"/>
      <c r="E630" s="181"/>
      <c r="L630" s="180"/>
      <c r="M630" s="180"/>
      <c r="O630" s="180"/>
      <c r="P630" s="310"/>
      <c r="Q630" s="310"/>
      <c r="R630" s="310"/>
      <c r="S630" s="180"/>
    </row>
    <row r="631" spans="1:19" ht="16.5" customHeight="1">
      <c r="A631" s="180"/>
      <c r="B631" s="180"/>
      <c r="C631" s="180"/>
      <c r="D631" s="181"/>
      <c r="E631" s="181"/>
      <c r="L631" s="180"/>
      <c r="M631" s="180"/>
      <c r="O631" s="180"/>
      <c r="P631" s="310"/>
      <c r="Q631" s="310"/>
      <c r="R631" s="310"/>
      <c r="S631" s="180"/>
    </row>
    <row r="632" spans="1:19" ht="16.5" customHeight="1">
      <c r="A632" s="180"/>
      <c r="B632" s="180"/>
      <c r="C632" s="180"/>
      <c r="D632" s="181"/>
      <c r="E632" s="181"/>
      <c r="L632" s="180"/>
      <c r="M632" s="180"/>
      <c r="O632" s="180"/>
      <c r="P632" s="310"/>
      <c r="Q632" s="310"/>
      <c r="R632" s="310"/>
      <c r="S632" s="180"/>
    </row>
    <row r="633" spans="1:19" ht="16.5" customHeight="1">
      <c r="A633" s="180"/>
      <c r="B633" s="180"/>
      <c r="C633" s="180"/>
      <c r="D633" s="181"/>
      <c r="E633" s="181"/>
      <c r="L633" s="180"/>
      <c r="M633" s="180"/>
      <c r="O633" s="180"/>
      <c r="P633" s="310"/>
      <c r="Q633" s="310"/>
      <c r="R633" s="310"/>
      <c r="S633" s="180"/>
    </row>
    <row r="634" spans="1:19" ht="16.5" customHeight="1">
      <c r="A634" s="180"/>
      <c r="B634" s="180"/>
      <c r="C634" s="180"/>
      <c r="D634" s="181"/>
      <c r="E634" s="181"/>
      <c r="L634" s="180"/>
      <c r="M634" s="180"/>
      <c r="O634" s="180"/>
      <c r="P634" s="310"/>
      <c r="Q634" s="310"/>
      <c r="R634" s="310"/>
      <c r="S634" s="180"/>
    </row>
    <row r="635" spans="1:19" ht="16.5" customHeight="1">
      <c r="A635" s="180"/>
      <c r="B635" s="180"/>
      <c r="C635" s="180"/>
      <c r="D635" s="181"/>
      <c r="E635" s="181"/>
      <c r="L635" s="180"/>
      <c r="M635" s="180"/>
      <c r="O635" s="180"/>
      <c r="P635" s="310"/>
      <c r="Q635" s="310"/>
      <c r="R635" s="310"/>
      <c r="S635" s="180"/>
    </row>
    <row r="636" spans="1:19" ht="16.5" customHeight="1">
      <c r="A636" s="180"/>
      <c r="B636" s="180"/>
      <c r="C636" s="180"/>
      <c r="D636" s="181"/>
      <c r="E636" s="181"/>
      <c r="L636" s="180"/>
      <c r="M636" s="180"/>
      <c r="O636" s="180"/>
      <c r="P636" s="310"/>
      <c r="Q636" s="310"/>
      <c r="R636" s="310"/>
      <c r="S636" s="180"/>
    </row>
    <row r="637" spans="1:19" ht="16.5" customHeight="1">
      <c r="A637" s="180"/>
      <c r="B637" s="180"/>
      <c r="C637" s="180"/>
      <c r="D637" s="181"/>
      <c r="E637" s="181"/>
      <c r="L637" s="180"/>
      <c r="M637" s="180"/>
      <c r="O637" s="180"/>
      <c r="P637" s="310"/>
      <c r="Q637" s="310"/>
      <c r="R637" s="310"/>
      <c r="S637" s="180"/>
    </row>
    <row r="638" spans="1:19" ht="16.5" customHeight="1">
      <c r="A638" s="180"/>
      <c r="B638" s="180"/>
      <c r="C638" s="180"/>
      <c r="D638" s="181"/>
      <c r="E638" s="181"/>
      <c r="L638" s="180"/>
      <c r="M638" s="180"/>
      <c r="O638" s="180"/>
      <c r="P638" s="310"/>
      <c r="Q638" s="310"/>
      <c r="R638" s="310"/>
      <c r="S638" s="180"/>
    </row>
    <row r="639" spans="1:19" ht="16.5" customHeight="1">
      <c r="A639" s="180"/>
      <c r="B639" s="180"/>
      <c r="C639" s="180"/>
      <c r="D639" s="181"/>
      <c r="E639" s="181"/>
      <c r="L639" s="180"/>
      <c r="M639" s="180"/>
      <c r="O639" s="180"/>
      <c r="P639" s="310"/>
      <c r="Q639" s="310"/>
      <c r="R639" s="310"/>
      <c r="S639" s="180"/>
    </row>
    <row r="640" spans="1:19" ht="16.5" customHeight="1">
      <c r="A640" s="180"/>
      <c r="B640" s="180"/>
      <c r="C640" s="180"/>
      <c r="D640" s="181"/>
      <c r="E640" s="181"/>
      <c r="L640" s="180"/>
      <c r="M640" s="180"/>
      <c r="O640" s="180"/>
      <c r="P640" s="310"/>
      <c r="Q640" s="310"/>
      <c r="R640" s="310"/>
      <c r="S640" s="180"/>
    </row>
    <row r="641" spans="1:19" ht="16.5" customHeight="1">
      <c r="A641" s="180"/>
      <c r="B641" s="180"/>
      <c r="C641" s="180"/>
      <c r="D641" s="181"/>
      <c r="E641" s="181"/>
      <c r="L641" s="180"/>
      <c r="M641" s="180"/>
      <c r="O641" s="180"/>
      <c r="P641" s="310"/>
      <c r="Q641" s="310"/>
      <c r="R641" s="310"/>
      <c r="S641" s="180"/>
    </row>
    <row r="642" spans="1:19" ht="16.5" customHeight="1">
      <c r="A642" s="180"/>
      <c r="B642" s="180"/>
      <c r="C642" s="180"/>
      <c r="D642" s="181"/>
      <c r="E642" s="181"/>
      <c r="L642" s="180"/>
      <c r="M642" s="180"/>
      <c r="O642" s="180"/>
      <c r="P642" s="310"/>
      <c r="Q642" s="310"/>
      <c r="R642" s="310"/>
      <c r="S642" s="180"/>
    </row>
    <row r="643" spans="1:19" ht="16.5" customHeight="1">
      <c r="A643" s="180"/>
      <c r="B643" s="180"/>
      <c r="C643" s="180"/>
      <c r="D643" s="181"/>
      <c r="E643" s="181"/>
      <c r="L643" s="180"/>
      <c r="M643" s="180"/>
      <c r="O643" s="180"/>
      <c r="P643" s="310"/>
      <c r="Q643" s="310"/>
      <c r="R643" s="310"/>
      <c r="S643" s="180"/>
    </row>
    <row r="644" spans="1:19" ht="16.5" customHeight="1">
      <c r="A644" s="180"/>
      <c r="B644" s="180"/>
      <c r="C644" s="180"/>
      <c r="D644" s="181"/>
      <c r="E644" s="181"/>
      <c r="L644" s="180"/>
      <c r="M644" s="180"/>
      <c r="O644" s="180"/>
      <c r="P644" s="310"/>
      <c r="Q644" s="310"/>
      <c r="R644" s="310"/>
      <c r="S644" s="180"/>
    </row>
    <row r="645" spans="1:19" ht="16.5" customHeight="1">
      <c r="A645" s="180"/>
      <c r="B645" s="180"/>
      <c r="C645" s="180"/>
      <c r="D645" s="181"/>
      <c r="E645" s="181"/>
      <c r="L645" s="180"/>
      <c r="M645" s="180"/>
      <c r="O645" s="180"/>
      <c r="P645" s="310"/>
      <c r="Q645" s="310"/>
      <c r="R645" s="310"/>
      <c r="S645" s="180"/>
    </row>
    <row r="646" spans="1:19" ht="16.5" customHeight="1">
      <c r="A646" s="180"/>
      <c r="B646" s="180"/>
      <c r="C646" s="180"/>
      <c r="D646" s="181"/>
      <c r="E646" s="181"/>
      <c r="L646" s="180"/>
      <c r="M646" s="180"/>
      <c r="O646" s="180"/>
      <c r="P646" s="310"/>
      <c r="Q646" s="310"/>
      <c r="R646" s="310"/>
      <c r="S646" s="180"/>
    </row>
    <row r="647" spans="1:19" ht="16.5" customHeight="1">
      <c r="A647" s="180"/>
      <c r="B647" s="180"/>
      <c r="C647" s="180"/>
      <c r="D647" s="181"/>
      <c r="E647" s="181"/>
      <c r="L647" s="180"/>
      <c r="M647" s="180"/>
      <c r="O647" s="180"/>
      <c r="P647" s="310"/>
      <c r="Q647" s="310"/>
      <c r="R647" s="310"/>
      <c r="S647" s="180"/>
    </row>
    <row r="648" spans="1:19" ht="16.5" customHeight="1">
      <c r="A648" s="180"/>
      <c r="B648" s="180"/>
      <c r="C648" s="180"/>
      <c r="D648" s="181"/>
      <c r="E648" s="181"/>
      <c r="L648" s="180"/>
      <c r="M648" s="180"/>
      <c r="O648" s="180"/>
      <c r="P648" s="310"/>
      <c r="Q648" s="310"/>
      <c r="R648" s="310"/>
      <c r="S648" s="180"/>
    </row>
    <row r="649" spans="1:19" ht="16.5" customHeight="1">
      <c r="A649" s="180"/>
      <c r="B649" s="180"/>
      <c r="C649" s="180"/>
      <c r="D649" s="181"/>
      <c r="E649" s="181"/>
      <c r="L649" s="180"/>
      <c r="M649" s="180"/>
      <c r="O649" s="180"/>
      <c r="P649" s="310"/>
      <c r="Q649" s="310"/>
      <c r="R649" s="310"/>
      <c r="S649" s="180"/>
    </row>
    <row r="650" spans="1:19" ht="16.5" customHeight="1">
      <c r="A650" s="180"/>
      <c r="B650" s="180"/>
      <c r="C650" s="180"/>
      <c r="D650" s="181"/>
      <c r="E650" s="181"/>
      <c r="L650" s="180"/>
      <c r="M650" s="180"/>
      <c r="O650" s="180"/>
      <c r="P650" s="310"/>
      <c r="Q650" s="310"/>
      <c r="R650" s="310"/>
      <c r="S650" s="180"/>
    </row>
    <row r="651" spans="1:19" ht="16.5" customHeight="1">
      <c r="A651" s="180"/>
      <c r="B651" s="180"/>
      <c r="C651" s="180"/>
      <c r="D651" s="181"/>
      <c r="E651" s="181"/>
      <c r="L651" s="180"/>
      <c r="M651" s="180"/>
      <c r="O651" s="180"/>
      <c r="P651" s="310"/>
      <c r="Q651" s="310"/>
      <c r="R651" s="310"/>
      <c r="S651" s="180"/>
    </row>
    <row r="652" spans="1:19" ht="16.5" customHeight="1">
      <c r="A652" s="180"/>
      <c r="B652" s="180"/>
      <c r="C652" s="180"/>
      <c r="D652" s="181"/>
      <c r="E652" s="181"/>
      <c r="L652" s="180"/>
      <c r="M652" s="180"/>
      <c r="O652" s="180"/>
      <c r="P652" s="310"/>
      <c r="Q652" s="310"/>
      <c r="R652" s="310"/>
      <c r="S652" s="180"/>
    </row>
    <row r="653" spans="1:19" ht="16.5" customHeight="1">
      <c r="A653" s="180"/>
      <c r="B653" s="180"/>
      <c r="C653" s="180"/>
      <c r="D653" s="181"/>
      <c r="E653" s="181"/>
      <c r="L653" s="180"/>
      <c r="M653" s="180"/>
      <c r="O653" s="180"/>
      <c r="P653" s="310"/>
      <c r="Q653" s="310"/>
      <c r="R653" s="310"/>
      <c r="S653" s="180"/>
    </row>
    <row r="654" spans="1:19" ht="16.5" customHeight="1">
      <c r="A654" s="180"/>
      <c r="B654" s="180"/>
      <c r="C654" s="180"/>
      <c r="D654" s="181"/>
      <c r="E654" s="181"/>
      <c r="L654" s="180"/>
      <c r="M654" s="180"/>
      <c r="O654" s="180"/>
      <c r="P654" s="310"/>
      <c r="Q654" s="310"/>
      <c r="R654" s="310"/>
      <c r="S654" s="180"/>
    </row>
    <row r="655" spans="1:19" ht="16.5" customHeight="1">
      <c r="A655" s="180"/>
      <c r="B655" s="180"/>
      <c r="C655" s="180"/>
      <c r="D655" s="181"/>
      <c r="E655" s="181"/>
      <c r="L655" s="180"/>
      <c r="M655" s="180"/>
      <c r="O655" s="180"/>
      <c r="P655" s="310"/>
      <c r="Q655" s="310"/>
      <c r="R655" s="310"/>
      <c r="S655" s="180"/>
    </row>
    <row r="656" spans="1:19" ht="16.5" customHeight="1">
      <c r="A656" s="180"/>
      <c r="B656" s="180"/>
      <c r="C656" s="180"/>
      <c r="D656" s="181"/>
      <c r="E656" s="181"/>
      <c r="L656" s="180"/>
      <c r="M656" s="180"/>
      <c r="O656" s="180"/>
      <c r="P656" s="310"/>
      <c r="Q656" s="310"/>
      <c r="R656" s="310"/>
      <c r="S656" s="180"/>
    </row>
    <row r="657" spans="1:19" ht="16.5" customHeight="1">
      <c r="A657" s="180"/>
      <c r="B657" s="180"/>
      <c r="C657" s="180"/>
      <c r="D657" s="181"/>
      <c r="E657" s="181"/>
      <c r="L657" s="180"/>
      <c r="M657" s="180"/>
      <c r="O657" s="180"/>
      <c r="P657" s="310"/>
      <c r="Q657" s="310"/>
      <c r="R657" s="310"/>
      <c r="S657" s="180"/>
    </row>
    <row r="658" spans="1:19" ht="16.5" customHeight="1">
      <c r="A658" s="180"/>
      <c r="B658" s="180"/>
      <c r="C658" s="180"/>
      <c r="D658" s="181"/>
      <c r="E658" s="181"/>
      <c r="L658" s="180"/>
      <c r="M658" s="180"/>
      <c r="O658" s="180"/>
      <c r="P658" s="310"/>
      <c r="Q658" s="310"/>
      <c r="R658" s="310"/>
      <c r="S658" s="180"/>
    </row>
    <row r="659" spans="1:19" ht="16.5" customHeight="1">
      <c r="A659" s="180"/>
      <c r="B659" s="180"/>
      <c r="C659" s="180"/>
      <c r="D659" s="181"/>
      <c r="E659" s="181"/>
      <c r="L659" s="180"/>
      <c r="M659" s="180"/>
      <c r="O659" s="180"/>
      <c r="P659" s="310"/>
      <c r="Q659" s="310"/>
      <c r="R659" s="310"/>
      <c r="S659" s="180"/>
    </row>
    <row r="660" spans="1:19" ht="16.5" customHeight="1">
      <c r="A660" s="180"/>
      <c r="B660" s="180"/>
      <c r="C660" s="180"/>
      <c r="D660" s="181"/>
      <c r="E660" s="181"/>
      <c r="L660" s="180"/>
      <c r="M660" s="180"/>
      <c r="O660" s="180"/>
      <c r="P660" s="310"/>
      <c r="Q660" s="310"/>
      <c r="R660" s="310"/>
      <c r="S660" s="180"/>
    </row>
    <row r="661" spans="1:19" ht="16.5" customHeight="1">
      <c r="A661" s="180"/>
      <c r="B661" s="180"/>
      <c r="C661" s="180"/>
      <c r="D661" s="181"/>
      <c r="E661" s="181"/>
      <c r="L661" s="180"/>
      <c r="M661" s="180"/>
      <c r="O661" s="180"/>
      <c r="P661" s="310"/>
      <c r="Q661" s="310"/>
      <c r="R661" s="310"/>
      <c r="S661" s="180"/>
    </row>
    <row r="662" spans="1:19" ht="16.5" customHeight="1">
      <c r="A662" s="180"/>
      <c r="B662" s="180"/>
      <c r="C662" s="180"/>
      <c r="D662" s="181"/>
      <c r="E662" s="181"/>
      <c r="L662" s="180"/>
      <c r="M662" s="180"/>
      <c r="O662" s="180"/>
      <c r="P662" s="310"/>
      <c r="Q662" s="310"/>
      <c r="R662" s="310"/>
      <c r="S662" s="180"/>
    </row>
    <row r="663" spans="1:19" ht="16.5" customHeight="1">
      <c r="A663" s="180"/>
      <c r="B663" s="180"/>
      <c r="C663" s="180"/>
      <c r="D663" s="181"/>
      <c r="E663" s="181"/>
      <c r="L663" s="180"/>
      <c r="M663" s="180"/>
      <c r="O663" s="180"/>
      <c r="P663" s="310"/>
      <c r="Q663" s="310"/>
      <c r="R663" s="310"/>
      <c r="S663" s="180"/>
    </row>
    <row r="664" spans="1:19" ht="16.5" customHeight="1">
      <c r="A664" s="180"/>
      <c r="B664" s="180"/>
      <c r="C664" s="180"/>
      <c r="D664" s="181"/>
      <c r="E664" s="181"/>
      <c r="L664" s="180"/>
      <c r="M664" s="180"/>
      <c r="O664" s="180"/>
      <c r="P664" s="310"/>
      <c r="Q664" s="310"/>
      <c r="R664" s="310"/>
      <c r="S664" s="180"/>
    </row>
    <row r="665" spans="1:19" ht="16.5" customHeight="1">
      <c r="A665" s="180"/>
      <c r="B665" s="180"/>
      <c r="C665" s="180"/>
      <c r="D665" s="181"/>
      <c r="E665" s="181"/>
      <c r="L665" s="180"/>
      <c r="M665" s="180"/>
      <c r="O665" s="180"/>
      <c r="P665" s="310"/>
      <c r="Q665" s="310"/>
      <c r="R665" s="310"/>
      <c r="S665" s="180"/>
    </row>
    <row r="666" spans="1:19" ht="16.5" customHeight="1">
      <c r="A666" s="180"/>
      <c r="B666" s="180"/>
      <c r="C666" s="180"/>
      <c r="D666" s="181"/>
      <c r="E666" s="181"/>
      <c r="L666" s="180"/>
      <c r="M666" s="180"/>
      <c r="O666" s="180"/>
      <c r="P666" s="310"/>
      <c r="Q666" s="310"/>
      <c r="R666" s="310"/>
      <c r="S666" s="180"/>
    </row>
    <row r="667" spans="1:19" ht="16.5" customHeight="1">
      <c r="A667" s="180"/>
      <c r="B667" s="180"/>
      <c r="C667" s="180"/>
      <c r="D667" s="181"/>
      <c r="E667" s="181"/>
      <c r="L667" s="180"/>
      <c r="M667" s="180"/>
      <c r="O667" s="180"/>
      <c r="P667" s="310"/>
      <c r="Q667" s="310"/>
      <c r="R667" s="310"/>
      <c r="S667" s="180"/>
    </row>
    <row r="668" spans="1:19" ht="16.5" customHeight="1">
      <c r="A668" s="180"/>
      <c r="B668" s="180"/>
      <c r="C668" s="180"/>
      <c r="D668" s="181"/>
      <c r="E668" s="181"/>
      <c r="L668" s="180"/>
      <c r="M668" s="180"/>
      <c r="O668" s="180"/>
      <c r="P668" s="310"/>
      <c r="Q668" s="310"/>
      <c r="R668" s="310"/>
      <c r="S668" s="180"/>
    </row>
    <row r="669" spans="1:19" ht="16.5" customHeight="1">
      <c r="A669" s="180"/>
      <c r="B669" s="180"/>
      <c r="C669" s="180"/>
      <c r="D669" s="181"/>
      <c r="E669" s="181"/>
      <c r="L669" s="180"/>
      <c r="M669" s="180"/>
      <c r="O669" s="180"/>
      <c r="P669" s="310"/>
      <c r="Q669" s="310"/>
      <c r="R669" s="310"/>
      <c r="S669" s="180"/>
    </row>
    <row r="670" spans="1:19" ht="16.5" customHeight="1">
      <c r="A670" s="180"/>
      <c r="B670" s="180"/>
      <c r="C670" s="180"/>
      <c r="D670" s="181"/>
      <c r="E670" s="181"/>
      <c r="L670" s="180"/>
      <c r="M670" s="180"/>
      <c r="O670" s="180"/>
      <c r="P670" s="310"/>
      <c r="Q670" s="310"/>
      <c r="R670" s="310"/>
      <c r="S670" s="180"/>
    </row>
    <row r="671" spans="1:19" ht="16.5" customHeight="1">
      <c r="A671" s="180"/>
      <c r="B671" s="180"/>
      <c r="C671" s="180"/>
      <c r="D671" s="181"/>
      <c r="E671" s="181"/>
      <c r="L671" s="180"/>
      <c r="M671" s="180"/>
      <c r="O671" s="180"/>
      <c r="P671" s="310"/>
      <c r="Q671" s="310"/>
      <c r="R671" s="310"/>
      <c r="S671" s="180"/>
    </row>
    <row r="672" spans="1:19" ht="16.5" customHeight="1">
      <c r="A672" s="180"/>
      <c r="B672" s="180"/>
      <c r="C672" s="180"/>
      <c r="D672" s="181"/>
      <c r="E672" s="181"/>
      <c r="L672" s="180"/>
      <c r="M672" s="180"/>
      <c r="O672" s="180"/>
      <c r="P672" s="310"/>
      <c r="Q672" s="310"/>
      <c r="R672" s="310"/>
      <c r="S672" s="180"/>
    </row>
    <row r="673" spans="1:19" ht="16.5" customHeight="1">
      <c r="A673" s="180"/>
      <c r="B673" s="180"/>
      <c r="C673" s="180"/>
      <c r="D673" s="181"/>
      <c r="E673" s="181"/>
      <c r="L673" s="180"/>
      <c r="M673" s="180"/>
      <c r="O673" s="180"/>
      <c r="P673" s="310"/>
      <c r="Q673" s="310"/>
      <c r="R673" s="310"/>
      <c r="S673" s="180"/>
    </row>
    <row r="674" spans="1:19" ht="16.5" customHeight="1">
      <c r="A674" s="180"/>
      <c r="B674" s="180"/>
      <c r="C674" s="180"/>
      <c r="D674" s="181"/>
      <c r="E674" s="181"/>
      <c r="L674" s="180"/>
      <c r="M674" s="180"/>
      <c r="O674" s="180"/>
      <c r="P674" s="310"/>
      <c r="Q674" s="310"/>
      <c r="R674" s="310"/>
      <c r="S674" s="180"/>
    </row>
    <row r="675" spans="1:19" ht="16.5" customHeight="1">
      <c r="A675" s="180"/>
      <c r="B675" s="180"/>
      <c r="C675" s="180"/>
      <c r="D675" s="181"/>
      <c r="E675" s="181"/>
      <c r="L675" s="180"/>
      <c r="M675" s="180"/>
      <c r="O675" s="180"/>
      <c r="P675" s="310"/>
      <c r="Q675" s="310"/>
      <c r="R675" s="310"/>
      <c r="S675" s="180"/>
    </row>
    <row r="676" spans="1:19" ht="16.5" customHeight="1">
      <c r="A676" s="180"/>
      <c r="B676" s="180"/>
      <c r="C676" s="180"/>
      <c r="D676" s="181"/>
      <c r="E676" s="181"/>
      <c r="L676" s="180"/>
      <c r="M676" s="180"/>
      <c r="O676" s="180"/>
      <c r="P676" s="310"/>
      <c r="Q676" s="310"/>
      <c r="R676" s="310"/>
      <c r="S676" s="180"/>
    </row>
    <row r="677" spans="1:19" ht="16.5" customHeight="1">
      <c r="A677" s="180"/>
      <c r="B677" s="180"/>
      <c r="C677" s="180"/>
      <c r="D677" s="181"/>
      <c r="E677" s="181"/>
      <c r="L677" s="180"/>
      <c r="M677" s="180"/>
      <c r="O677" s="180"/>
      <c r="P677" s="310"/>
      <c r="Q677" s="310"/>
      <c r="R677" s="310"/>
      <c r="S677" s="180"/>
    </row>
    <row r="678" spans="1:19" ht="16.5" customHeight="1">
      <c r="A678" s="180"/>
      <c r="B678" s="180"/>
      <c r="C678" s="180"/>
      <c r="D678" s="181"/>
      <c r="E678" s="181"/>
      <c r="L678" s="180"/>
      <c r="M678" s="180"/>
      <c r="O678" s="180"/>
      <c r="P678" s="310"/>
      <c r="Q678" s="310"/>
      <c r="R678" s="310"/>
      <c r="S678" s="180"/>
    </row>
    <row r="679" spans="1:19" ht="16.5" customHeight="1">
      <c r="A679" s="180"/>
      <c r="B679" s="180"/>
      <c r="C679" s="180"/>
      <c r="D679" s="181"/>
      <c r="E679" s="181"/>
      <c r="L679" s="180"/>
      <c r="M679" s="180"/>
      <c r="O679" s="180"/>
      <c r="P679" s="310"/>
      <c r="Q679" s="310"/>
      <c r="R679" s="310"/>
      <c r="S679" s="180"/>
    </row>
    <row r="680" spans="1:19" ht="16.5" customHeight="1">
      <c r="A680" s="180"/>
      <c r="B680" s="180"/>
      <c r="C680" s="180"/>
      <c r="D680" s="181"/>
      <c r="E680" s="181"/>
      <c r="L680" s="180"/>
      <c r="M680" s="180"/>
      <c r="O680" s="180"/>
      <c r="P680" s="310"/>
      <c r="Q680" s="310"/>
      <c r="R680" s="310"/>
      <c r="S680" s="180"/>
    </row>
    <row r="681" spans="1:19" ht="16.5" customHeight="1">
      <c r="A681" s="180"/>
      <c r="B681" s="180"/>
      <c r="C681" s="180"/>
      <c r="D681" s="181"/>
      <c r="E681" s="181"/>
      <c r="L681" s="180"/>
      <c r="M681" s="180"/>
      <c r="O681" s="180"/>
      <c r="P681" s="310"/>
      <c r="Q681" s="310"/>
      <c r="R681" s="310"/>
      <c r="S681" s="180"/>
    </row>
    <row r="682" spans="1:19" ht="16.5" customHeight="1">
      <c r="A682" s="180"/>
      <c r="B682" s="180"/>
      <c r="C682" s="180"/>
      <c r="D682" s="181"/>
      <c r="E682" s="181"/>
      <c r="L682" s="180"/>
      <c r="M682" s="180"/>
      <c r="O682" s="180"/>
      <c r="P682" s="310"/>
      <c r="Q682" s="310"/>
      <c r="R682" s="310"/>
      <c r="S682" s="180"/>
    </row>
    <row r="683" spans="1:19" ht="16.5" customHeight="1">
      <c r="A683" s="180"/>
      <c r="B683" s="180"/>
      <c r="C683" s="180"/>
      <c r="D683" s="181"/>
      <c r="E683" s="181"/>
      <c r="L683" s="180"/>
      <c r="M683" s="180"/>
      <c r="O683" s="180"/>
      <c r="P683" s="310"/>
      <c r="Q683" s="310"/>
      <c r="R683" s="310"/>
      <c r="S683" s="180"/>
    </row>
    <row r="684" spans="1:19" ht="16.5" customHeight="1">
      <c r="A684" s="180"/>
      <c r="B684" s="180"/>
      <c r="C684" s="180"/>
      <c r="D684" s="181"/>
      <c r="E684" s="181"/>
      <c r="L684" s="180"/>
      <c r="M684" s="180"/>
      <c r="O684" s="180"/>
      <c r="P684" s="310"/>
      <c r="Q684" s="310"/>
      <c r="R684" s="310"/>
      <c r="S684" s="180"/>
    </row>
    <row r="685" spans="1:19" ht="16.5" customHeight="1">
      <c r="A685" s="180"/>
      <c r="B685" s="180"/>
      <c r="C685" s="180"/>
      <c r="D685" s="181"/>
      <c r="E685" s="181"/>
      <c r="L685" s="180"/>
      <c r="M685" s="180"/>
      <c r="O685" s="180"/>
      <c r="P685" s="310"/>
      <c r="Q685" s="310"/>
      <c r="R685" s="310"/>
      <c r="S685" s="180"/>
    </row>
    <row r="686" spans="1:19" ht="16.5" customHeight="1">
      <c r="A686" s="180"/>
      <c r="B686" s="180"/>
      <c r="C686" s="180"/>
      <c r="D686" s="181"/>
      <c r="E686" s="181"/>
      <c r="L686" s="180"/>
      <c r="M686" s="180"/>
      <c r="O686" s="180"/>
      <c r="P686" s="310"/>
      <c r="Q686" s="310"/>
      <c r="R686" s="310"/>
      <c r="S686" s="180"/>
    </row>
    <row r="687" spans="1:19" ht="16.5" customHeight="1">
      <c r="A687" s="180"/>
      <c r="B687" s="180"/>
      <c r="C687" s="180"/>
      <c r="D687" s="181"/>
      <c r="E687" s="181"/>
      <c r="L687" s="180"/>
      <c r="M687" s="180"/>
      <c r="O687" s="180"/>
      <c r="P687" s="310"/>
      <c r="Q687" s="310"/>
      <c r="R687" s="310"/>
      <c r="S687" s="180"/>
    </row>
    <row r="688" spans="1:19" ht="16.5" customHeight="1">
      <c r="A688" s="180"/>
      <c r="B688" s="180"/>
      <c r="C688" s="180"/>
      <c r="D688" s="181"/>
      <c r="E688" s="181"/>
      <c r="L688" s="180"/>
      <c r="M688" s="180"/>
      <c r="O688" s="180"/>
      <c r="P688" s="310"/>
      <c r="Q688" s="310"/>
      <c r="R688" s="310"/>
      <c r="S688" s="180"/>
    </row>
    <row r="689" spans="1:19" ht="16.5" customHeight="1">
      <c r="A689" s="180"/>
      <c r="B689" s="180"/>
      <c r="C689" s="180"/>
      <c r="D689" s="181"/>
      <c r="E689" s="181"/>
      <c r="L689" s="180"/>
      <c r="M689" s="180"/>
      <c r="O689" s="180"/>
      <c r="P689" s="310"/>
      <c r="Q689" s="310"/>
      <c r="R689" s="310"/>
      <c r="S689" s="180"/>
    </row>
    <row r="690" spans="1:19" ht="16.5" customHeight="1">
      <c r="A690" s="180"/>
      <c r="B690" s="180"/>
      <c r="C690" s="180"/>
      <c r="D690" s="181"/>
      <c r="E690" s="181"/>
      <c r="L690" s="180"/>
      <c r="M690" s="180"/>
      <c r="O690" s="180"/>
      <c r="P690" s="310"/>
      <c r="Q690" s="310"/>
      <c r="R690" s="310"/>
      <c r="S690" s="180"/>
    </row>
    <row r="691" spans="1:19" ht="16.5" customHeight="1">
      <c r="A691" s="180"/>
      <c r="B691" s="180"/>
      <c r="C691" s="180"/>
      <c r="D691" s="181"/>
      <c r="E691" s="181"/>
      <c r="L691" s="180"/>
      <c r="M691" s="180"/>
      <c r="O691" s="180"/>
      <c r="P691" s="310"/>
      <c r="Q691" s="310"/>
      <c r="R691" s="310"/>
      <c r="S691" s="180"/>
    </row>
    <row r="692" spans="1:19" ht="16.5" customHeight="1">
      <c r="A692" s="180"/>
      <c r="B692" s="180"/>
      <c r="C692" s="180"/>
      <c r="D692" s="181"/>
      <c r="E692" s="181"/>
      <c r="L692" s="180"/>
      <c r="M692" s="180"/>
      <c r="O692" s="180"/>
      <c r="P692" s="310"/>
      <c r="Q692" s="310"/>
      <c r="R692" s="310"/>
      <c r="S692" s="180"/>
    </row>
    <row r="693" spans="1:19" ht="16.5" customHeight="1">
      <c r="A693" s="180"/>
      <c r="B693" s="180"/>
      <c r="C693" s="180"/>
      <c r="D693" s="181"/>
      <c r="E693" s="181"/>
      <c r="L693" s="180"/>
      <c r="M693" s="180"/>
      <c r="O693" s="180"/>
      <c r="P693" s="310"/>
      <c r="Q693" s="310"/>
      <c r="R693" s="310"/>
      <c r="S693" s="180"/>
    </row>
    <row r="694" spans="1:19" ht="16.5" customHeight="1">
      <c r="A694" s="180"/>
      <c r="B694" s="180"/>
      <c r="C694" s="180"/>
      <c r="D694" s="181"/>
      <c r="E694" s="181"/>
      <c r="L694" s="180"/>
      <c r="M694" s="180"/>
      <c r="O694" s="180"/>
      <c r="P694" s="310"/>
      <c r="Q694" s="310"/>
      <c r="R694" s="310"/>
      <c r="S694" s="180"/>
    </row>
    <row r="695" spans="1:19" ht="16.5" customHeight="1">
      <c r="A695" s="180"/>
      <c r="B695" s="180"/>
      <c r="C695" s="180"/>
      <c r="D695" s="181"/>
      <c r="E695" s="181"/>
      <c r="L695" s="180"/>
      <c r="M695" s="180"/>
      <c r="O695" s="180"/>
      <c r="P695" s="310"/>
      <c r="Q695" s="310"/>
      <c r="R695" s="310"/>
      <c r="S695" s="180"/>
    </row>
    <row r="696" spans="1:19" ht="16.5" customHeight="1">
      <c r="A696" s="180"/>
      <c r="B696" s="180"/>
      <c r="C696" s="180"/>
      <c r="D696" s="181"/>
      <c r="E696" s="181"/>
      <c r="L696" s="180"/>
      <c r="M696" s="180"/>
      <c r="O696" s="180"/>
      <c r="P696" s="310"/>
      <c r="Q696" s="310"/>
      <c r="R696" s="310"/>
      <c r="S696" s="180"/>
    </row>
    <row r="697" spans="1:19" ht="16.5" customHeight="1">
      <c r="A697" s="180"/>
      <c r="B697" s="180"/>
      <c r="C697" s="180"/>
      <c r="D697" s="181"/>
      <c r="E697" s="181"/>
      <c r="L697" s="180"/>
      <c r="M697" s="180"/>
      <c r="O697" s="180"/>
      <c r="P697" s="310"/>
      <c r="Q697" s="310"/>
      <c r="R697" s="310"/>
      <c r="S697" s="180"/>
    </row>
    <row r="698" spans="1:19" ht="16.5" customHeight="1">
      <c r="A698" s="180"/>
      <c r="B698" s="180"/>
      <c r="C698" s="180"/>
      <c r="D698" s="181"/>
      <c r="E698" s="181"/>
      <c r="L698" s="180"/>
      <c r="M698" s="180"/>
      <c r="O698" s="180"/>
      <c r="P698" s="310"/>
      <c r="Q698" s="310"/>
      <c r="R698" s="310"/>
      <c r="S698" s="180"/>
    </row>
    <row r="699" spans="1:19" ht="16.5" customHeight="1">
      <c r="A699" s="180"/>
      <c r="B699" s="180"/>
      <c r="C699" s="180"/>
      <c r="D699" s="181"/>
      <c r="E699" s="181"/>
      <c r="L699" s="180"/>
      <c r="M699" s="180"/>
      <c r="O699" s="180"/>
      <c r="P699" s="310"/>
      <c r="Q699" s="310"/>
      <c r="R699" s="310"/>
      <c r="S699" s="180"/>
    </row>
    <row r="700" spans="1:19" ht="16.5" customHeight="1">
      <c r="A700" s="180"/>
      <c r="B700" s="180"/>
      <c r="C700" s="180"/>
      <c r="D700" s="181"/>
      <c r="E700" s="181"/>
      <c r="L700" s="180"/>
      <c r="M700" s="180"/>
      <c r="O700" s="180"/>
      <c r="P700" s="310"/>
      <c r="Q700" s="310"/>
      <c r="R700" s="310"/>
      <c r="S700" s="180"/>
    </row>
    <row r="701" spans="1:19" ht="16.5" customHeight="1">
      <c r="A701" s="180"/>
      <c r="B701" s="180"/>
      <c r="C701" s="180"/>
      <c r="D701" s="181"/>
      <c r="E701" s="181"/>
      <c r="L701" s="180"/>
      <c r="M701" s="180"/>
      <c r="O701" s="180"/>
      <c r="P701" s="310"/>
      <c r="Q701" s="310"/>
      <c r="R701" s="310"/>
      <c r="S701" s="180"/>
    </row>
    <row r="702" spans="1:19" ht="16.5" customHeight="1">
      <c r="A702" s="180"/>
      <c r="B702" s="180"/>
      <c r="C702" s="180"/>
      <c r="D702" s="181"/>
      <c r="E702" s="181"/>
      <c r="L702" s="180"/>
      <c r="M702" s="180"/>
      <c r="O702" s="180"/>
      <c r="P702" s="310"/>
      <c r="Q702" s="310"/>
      <c r="R702" s="310"/>
      <c r="S702" s="180"/>
    </row>
    <row r="703" spans="1:19" ht="16.5" customHeight="1">
      <c r="A703" s="180"/>
      <c r="B703" s="180"/>
      <c r="C703" s="180"/>
      <c r="D703" s="181"/>
      <c r="E703" s="181"/>
      <c r="L703" s="180"/>
      <c r="M703" s="180"/>
      <c r="O703" s="180"/>
      <c r="P703" s="310"/>
      <c r="Q703" s="310"/>
      <c r="R703" s="310"/>
      <c r="S703" s="180"/>
    </row>
    <row r="704" spans="1:19" ht="16.5" customHeight="1">
      <c r="A704" s="180"/>
      <c r="B704" s="180"/>
      <c r="C704" s="180"/>
      <c r="D704" s="181"/>
      <c r="E704" s="181"/>
      <c r="L704" s="180"/>
      <c r="M704" s="180"/>
      <c r="O704" s="180"/>
      <c r="P704" s="310"/>
      <c r="Q704" s="310"/>
      <c r="R704" s="310"/>
      <c r="S704" s="180"/>
    </row>
    <row r="705" spans="1:19" ht="16.5" customHeight="1">
      <c r="A705" s="180"/>
      <c r="B705" s="180"/>
      <c r="C705" s="180"/>
      <c r="D705" s="181"/>
      <c r="E705" s="181"/>
      <c r="L705" s="180"/>
      <c r="M705" s="180"/>
      <c r="O705" s="180"/>
      <c r="P705" s="310"/>
      <c r="Q705" s="310"/>
      <c r="R705" s="310"/>
      <c r="S705" s="180"/>
    </row>
    <row r="706" spans="1:19" ht="16.5" customHeight="1">
      <c r="A706" s="180"/>
      <c r="B706" s="180"/>
      <c r="C706" s="180"/>
      <c r="D706" s="181"/>
      <c r="E706" s="181"/>
      <c r="L706" s="180"/>
      <c r="M706" s="180"/>
      <c r="O706" s="180"/>
      <c r="P706" s="310"/>
      <c r="Q706" s="310"/>
      <c r="R706" s="310"/>
      <c r="S706" s="180"/>
    </row>
    <row r="707" spans="1:19" ht="16.5" customHeight="1">
      <c r="A707" s="180"/>
      <c r="B707" s="180"/>
      <c r="C707" s="180"/>
      <c r="D707" s="181"/>
      <c r="E707" s="181"/>
      <c r="L707" s="180"/>
      <c r="M707" s="180"/>
      <c r="O707" s="180"/>
      <c r="P707" s="310"/>
      <c r="Q707" s="310"/>
      <c r="R707" s="310"/>
      <c r="S707" s="180"/>
    </row>
    <row r="708" spans="1:19" ht="16.5" customHeight="1">
      <c r="A708" s="180"/>
      <c r="B708" s="180"/>
      <c r="C708" s="180"/>
      <c r="D708" s="181"/>
      <c r="E708" s="181"/>
      <c r="L708" s="180"/>
      <c r="M708" s="180"/>
      <c r="O708" s="180"/>
      <c r="P708" s="310"/>
      <c r="Q708" s="310"/>
      <c r="R708" s="310"/>
      <c r="S708" s="180"/>
    </row>
    <row r="709" spans="1:19" ht="16.5" customHeight="1">
      <c r="A709" s="180"/>
      <c r="B709" s="180"/>
      <c r="C709" s="180"/>
      <c r="D709" s="181"/>
      <c r="E709" s="181"/>
      <c r="L709" s="180"/>
      <c r="M709" s="180"/>
      <c r="O709" s="180"/>
      <c r="P709" s="310"/>
      <c r="Q709" s="310"/>
      <c r="R709" s="310"/>
      <c r="S709" s="180"/>
    </row>
    <row r="710" spans="1:19" ht="16.5" customHeight="1">
      <c r="A710" s="180"/>
      <c r="B710" s="180"/>
      <c r="C710" s="180"/>
      <c r="D710" s="181"/>
      <c r="E710" s="181"/>
      <c r="L710" s="180"/>
      <c r="M710" s="180"/>
      <c r="O710" s="180"/>
      <c r="P710" s="310"/>
      <c r="Q710" s="310"/>
      <c r="R710" s="310"/>
      <c r="S710" s="180"/>
    </row>
    <row r="711" spans="1:19" ht="16.5" customHeight="1">
      <c r="A711" s="180"/>
      <c r="B711" s="180"/>
      <c r="C711" s="180"/>
      <c r="D711" s="181"/>
      <c r="E711" s="181"/>
      <c r="L711" s="180"/>
      <c r="M711" s="180"/>
      <c r="O711" s="180"/>
      <c r="P711" s="310"/>
      <c r="Q711" s="310"/>
      <c r="R711" s="310"/>
      <c r="S711" s="180"/>
    </row>
    <row r="712" spans="1:19" ht="16.5" customHeight="1">
      <c r="A712" s="180"/>
      <c r="B712" s="180"/>
      <c r="C712" s="180"/>
      <c r="D712" s="181"/>
      <c r="E712" s="181"/>
      <c r="L712" s="180"/>
      <c r="M712" s="180"/>
      <c r="O712" s="180"/>
      <c r="P712" s="310"/>
      <c r="Q712" s="310"/>
      <c r="R712" s="310"/>
      <c r="S712" s="180"/>
    </row>
    <row r="713" spans="1:19" ht="16.5" customHeight="1">
      <c r="A713" s="180"/>
      <c r="B713" s="180"/>
      <c r="C713" s="180"/>
      <c r="D713" s="181"/>
      <c r="E713" s="181"/>
      <c r="L713" s="180"/>
      <c r="M713" s="180"/>
      <c r="O713" s="180"/>
      <c r="P713" s="310"/>
      <c r="Q713" s="310"/>
      <c r="R713" s="310"/>
      <c r="S713" s="180"/>
    </row>
    <row r="714" spans="1:19" ht="16.5" customHeight="1">
      <c r="A714" s="180"/>
      <c r="B714" s="180"/>
      <c r="C714" s="180"/>
      <c r="D714" s="181"/>
      <c r="E714" s="181"/>
      <c r="L714" s="180"/>
      <c r="M714" s="180"/>
      <c r="O714" s="180"/>
      <c r="P714" s="310"/>
      <c r="Q714" s="310"/>
      <c r="R714" s="310"/>
      <c r="S714" s="180"/>
    </row>
    <row r="715" spans="1:19" ht="16.5" customHeight="1">
      <c r="A715" s="180"/>
      <c r="B715" s="180"/>
      <c r="C715" s="180"/>
      <c r="D715" s="181"/>
      <c r="E715" s="181"/>
      <c r="L715" s="180"/>
      <c r="M715" s="180"/>
      <c r="O715" s="180"/>
      <c r="P715" s="310"/>
      <c r="Q715" s="310"/>
      <c r="R715" s="310"/>
      <c r="S715" s="180"/>
    </row>
    <row r="716" spans="1:19" ht="16.5" customHeight="1">
      <c r="A716" s="180"/>
      <c r="B716" s="180"/>
      <c r="C716" s="180"/>
      <c r="D716" s="181"/>
      <c r="E716" s="181"/>
      <c r="L716" s="180"/>
      <c r="M716" s="180"/>
      <c r="O716" s="180"/>
      <c r="P716" s="310"/>
      <c r="Q716" s="310"/>
      <c r="R716" s="310"/>
      <c r="S716" s="180"/>
    </row>
    <row r="717" spans="1:19" ht="16.5" customHeight="1">
      <c r="A717" s="180"/>
      <c r="B717" s="180"/>
      <c r="C717" s="180"/>
      <c r="D717" s="181"/>
      <c r="E717" s="181"/>
      <c r="L717" s="180"/>
      <c r="M717" s="180"/>
      <c r="O717" s="180"/>
      <c r="P717" s="310"/>
      <c r="Q717" s="310"/>
      <c r="R717" s="310"/>
      <c r="S717" s="180"/>
    </row>
    <row r="718" spans="1:19" ht="16.5" customHeight="1">
      <c r="A718" s="180"/>
      <c r="B718" s="180"/>
      <c r="C718" s="180"/>
      <c r="D718" s="181"/>
      <c r="E718" s="181"/>
      <c r="L718" s="180"/>
      <c r="M718" s="180"/>
      <c r="O718" s="180"/>
      <c r="P718" s="310"/>
      <c r="Q718" s="310"/>
      <c r="R718" s="310"/>
      <c r="S718" s="180"/>
    </row>
    <row r="719" spans="1:19" ht="16.5" customHeight="1">
      <c r="A719" s="180"/>
      <c r="B719" s="180"/>
      <c r="C719" s="180"/>
      <c r="D719" s="181"/>
      <c r="E719" s="181"/>
      <c r="L719" s="180"/>
      <c r="M719" s="180"/>
      <c r="O719" s="180"/>
      <c r="P719" s="310"/>
      <c r="Q719" s="310"/>
      <c r="R719" s="310"/>
      <c r="S719" s="180"/>
    </row>
    <row r="720" spans="1:19" ht="16.5" customHeight="1">
      <c r="A720" s="180"/>
      <c r="B720" s="180"/>
      <c r="C720" s="180"/>
      <c r="D720" s="181"/>
      <c r="E720" s="181"/>
      <c r="L720" s="180"/>
      <c r="M720" s="180"/>
      <c r="O720" s="180"/>
      <c r="P720" s="310"/>
      <c r="Q720" s="310"/>
      <c r="R720" s="310"/>
      <c r="S720" s="180"/>
    </row>
    <row r="721" spans="1:19" ht="16.5" customHeight="1">
      <c r="A721" s="180"/>
      <c r="B721" s="180"/>
      <c r="C721" s="180"/>
      <c r="D721" s="181"/>
      <c r="E721" s="181"/>
      <c r="L721" s="180"/>
      <c r="M721" s="180"/>
      <c r="O721" s="180"/>
      <c r="P721" s="310"/>
      <c r="Q721" s="310"/>
      <c r="R721" s="310"/>
      <c r="S721" s="180"/>
    </row>
    <row r="722" spans="1:19" ht="16.5" customHeight="1">
      <c r="A722" s="180"/>
      <c r="B722" s="180"/>
      <c r="C722" s="180"/>
      <c r="D722" s="181"/>
      <c r="E722" s="181"/>
      <c r="L722" s="180"/>
      <c r="M722" s="180"/>
      <c r="O722" s="180"/>
      <c r="P722" s="310"/>
      <c r="Q722" s="310"/>
      <c r="R722" s="310"/>
      <c r="S722" s="180"/>
    </row>
    <row r="723" spans="1:19" ht="16.5" customHeight="1">
      <c r="A723" s="180"/>
      <c r="B723" s="180"/>
      <c r="C723" s="180"/>
      <c r="D723" s="181"/>
      <c r="E723" s="181"/>
      <c r="L723" s="180"/>
      <c r="M723" s="180"/>
      <c r="O723" s="180"/>
      <c r="P723" s="310"/>
      <c r="Q723" s="310"/>
      <c r="R723" s="310"/>
      <c r="S723" s="180"/>
    </row>
    <row r="724" spans="1:19" ht="16.5" customHeight="1">
      <c r="A724" s="180"/>
      <c r="B724" s="180"/>
      <c r="C724" s="180"/>
      <c r="D724" s="181"/>
      <c r="E724" s="181"/>
      <c r="L724" s="180"/>
      <c r="M724" s="180"/>
      <c r="O724" s="180"/>
      <c r="P724" s="310"/>
      <c r="Q724" s="310"/>
      <c r="R724" s="310"/>
      <c r="S724" s="180"/>
    </row>
    <row r="725" spans="1:19" ht="16.5" customHeight="1">
      <c r="A725" s="180"/>
      <c r="B725" s="180"/>
      <c r="C725" s="180"/>
      <c r="D725" s="181"/>
      <c r="E725" s="181"/>
      <c r="L725" s="180"/>
      <c r="M725" s="180"/>
      <c r="O725" s="180"/>
      <c r="P725" s="310"/>
      <c r="Q725" s="310"/>
      <c r="R725" s="310"/>
      <c r="S725" s="180"/>
    </row>
    <row r="726" spans="1:19" ht="16.5" customHeight="1">
      <c r="A726" s="180"/>
      <c r="B726" s="180"/>
      <c r="C726" s="180"/>
      <c r="D726" s="181"/>
      <c r="E726" s="181"/>
      <c r="L726" s="180"/>
      <c r="M726" s="180"/>
      <c r="O726" s="180"/>
      <c r="P726" s="310"/>
      <c r="Q726" s="310"/>
      <c r="R726" s="310"/>
      <c r="S726" s="180"/>
    </row>
    <row r="727" spans="1:19" ht="16.5" customHeight="1">
      <c r="A727" s="180"/>
      <c r="B727" s="180"/>
      <c r="C727" s="180"/>
      <c r="D727" s="181"/>
      <c r="E727" s="181"/>
      <c r="L727" s="180"/>
      <c r="M727" s="180"/>
      <c r="O727" s="180"/>
      <c r="P727" s="310"/>
      <c r="Q727" s="310"/>
      <c r="R727" s="310"/>
      <c r="S727" s="180"/>
    </row>
    <row r="728" spans="1:19" ht="16.5" customHeight="1">
      <c r="A728" s="180"/>
      <c r="B728" s="180"/>
      <c r="C728" s="180"/>
      <c r="D728" s="181"/>
      <c r="E728" s="181"/>
      <c r="L728" s="180"/>
      <c r="M728" s="180"/>
      <c r="O728" s="180"/>
      <c r="P728" s="310"/>
      <c r="Q728" s="310"/>
      <c r="R728" s="310"/>
      <c r="S728" s="180"/>
    </row>
    <row r="729" spans="1:19" ht="16.5" customHeight="1">
      <c r="A729" s="180"/>
      <c r="B729" s="180"/>
      <c r="C729" s="180"/>
      <c r="D729" s="181"/>
      <c r="E729" s="181"/>
      <c r="L729" s="180"/>
      <c r="M729" s="180"/>
      <c r="O729" s="180"/>
      <c r="P729" s="310"/>
      <c r="Q729" s="310"/>
      <c r="R729" s="310"/>
      <c r="S729" s="180"/>
    </row>
    <row r="730" spans="1:19" ht="16.5" customHeight="1">
      <c r="A730" s="180"/>
      <c r="B730" s="180"/>
      <c r="C730" s="180"/>
      <c r="D730" s="181"/>
      <c r="E730" s="181"/>
      <c r="L730" s="180"/>
      <c r="M730" s="180"/>
      <c r="O730" s="180"/>
      <c r="P730" s="310"/>
      <c r="Q730" s="310"/>
      <c r="R730" s="310"/>
      <c r="S730" s="180"/>
    </row>
    <row r="731" spans="1:19" ht="16.5" customHeight="1">
      <c r="A731" s="180"/>
      <c r="B731" s="180"/>
      <c r="C731" s="180"/>
      <c r="D731" s="181"/>
      <c r="E731" s="181"/>
      <c r="L731" s="180"/>
      <c r="M731" s="180"/>
      <c r="O731" s="180"/>
      <c r="P731" s="310"/>
      <c r="Q731" s="310"/>
      <c r="R731" s="310"/>
      <c r="S731" s="180"/>
    </row>
    <row r="732" spans="1:19" ht="16.5" customHeight="1">
      <c r="A732" s="180"/>
      <c r="B732" s="180"/>
      <c r="C732" s="180"/>
      <c r="D732" s="181"/>
      <c r="E732" s="181"/>
      <c r="L732" s="180"/>
      <c r="M732" s="180"/>
      <c r="O732" s="180"/>
      <c r="P732" s="310"/>
      <c r="Q732" s="310"/>
      <c r="R732" s="310"/>
      <c r="S732" s="180"/>
    </row>
    <row r="733" spans="1:19" ht="16.5" customHeight="1">
      <c r="A733" s="180"/>
      <c r="B733" s="180"/>
      <c r="C733" s="180"/>
      <c r="D733" s="181"/>
      <c r="E733" s="181"/>
      <c r="L733" s="180"/>
      <c r="M733" s="180"/>
      <c r="O733" s="180"/>
      <c r="P733" s="310"/>
      <c r="Q733" s="310"/>
      <c r="R733" s="310"/>
      <c r="S733" s="180"/>
    </row>
    <row r="734" spans="1:19" ht="16.5" customHeight="1">
      <c r="A734" s="180"/>
      <c r="B734" s="180"/>
      <c r="C734" s="180"/>
      <c r="D734" s="181"/>
      <c r="E734" s="181"/>
      <c r="L734" s="180"/>
      <c r="M734" s="180"/>
      <c r="O734" s="180"/>
      <c r="P734" s="310"/>
      <c r="Q734" s="310"/>
      <c r="R734" s="310"/>
      <c r="S734" s="180"/>
    </row>
    <row r="735" spans="1:19" ht="16.5" customHeight="1">
      <c r="A735" s="180"/>
      <c r="B735" s="180"/>
      <c r="C735" s="180"/>
      <c r="D735" s="181"/>
      <c r="E735" s="181"/>
      <c r="L735" s="180"/>
      <c r="M735" s="180"/>
      <c r="O735" s="180"/>
      <c r="P735" s="310"/>
      <c r="Q735" s="310"/>
      <c r="R735" s="310"/>
      <c r="S735" s="180"/>
    </row>
    <row r="736" spans="1:19" ht="16.5" customHeight="1">
      <c r="A736" s="180"/>
      <c r="B736" s="180"/>
      <c r="C736" s="180"/>
      <c r="D736" s="181"/>
      <c r="E736" s="181"/>
      <c r="L736" s="180"/>
      <c r="M736" s="180"/>
      <c r="O736" s="180"/>
      <c r="P736" s="310"/>
      <c r="Q736" s="310"/>
      <c r="R736" s="310"/>
      <c r="S736" s="180"/>
    </row>
    <row r="737" spans="1:19" ht="16.5" customHeight="1">
      <c r="A737" s="180"/>
      <c r="B737" s="180"/>
      <c r="C737" s="180"/>
      <c r="D737" s="181"/>
      <c r="E737" s="181"/>
      <c r="L737" s="180"/>
      <c r="M737" s="180"/>
      <c r="O737" s="180"/>
      <c r="P737" s="310"/>
      <c r="Q737" s="310"/>
      <c r="R737" s="310"/>
      <c r="S737" s="180"/>
    </row>
    <row r="738" spans="1:19" ht="16.5" customHeight="1">
      <c r="A738" s="180"/>
      <c r="B738" s="180"/>
      <c r="C738" s="180"/>
      <c r="D738" s="181"/>
      <c r="E738" s="181"/>
      <c r="L738" s="180"/>
      <c r="M738" s="180"/>
      <c r="O738" s="180"/>
      <c r="P738" s="310"/>
      <c r="Q738" s="310"/>
      <c r="R738" s="310"/>
      <c r="S738" s="180"/>
    </row>
    <row r="739" spans="1:19" ht="16.5" customHeight="1">
      <c r="A739" s="180"/>
      <c r="B739" s="180"/>
      <c r="C739" s="180"/>
      <c r="D739" s="181"/>
      <c r="E739" s="181"/>
      <c r="L739" s="180"/>
      <c r="M739" s="180"/>
      <c r="O739" s="180"/>
      <c r="P739" s="310"/>
      <c r="Q739" s="310"/>
      <c r="R739" s="310"/>
      <c r="S739" s="180"/>
    </row>
    <row r="740" spans="1:19" ht="16.5" customHeight="1">
      <c r="A740" s="180"/>
      <c r="B740" s="180"/>
      <c r="C740" s="180"/>
      <c r="D740" s="181"/>
      <c r="E740" s="181"/>
      <c r="L740" s="180"/>
      <c r="M740" s="180"/>
      <c r="O740" s="180"/>
      <c r="P740" s="310"/>
      <c r="Q740" s="310"/>
      <c r="R740" s="310"/>
      <c r="S740" s="180"/>
    </row>
    <row r="741" spans="1:19" ht="16.5" customHeight="1">
      <c r="A741" s="180"/>
      <c r="B741" s="180"/>
      <c r="C741" s="180"/>
      <c r="D741" s="181"/>
      <c r="E741" s="181"/>
      <c r="L741" s="180"/>
      <c r="M741" s="180"/>
      <c r="O741" s="180"/>
      <c r="P741" s="310"/>
      <c r="Q741" s="310"/>
      <c r="R741" s="310"/>
      <c r="S741" s="180"/>
    </row>
    <row r="742" spans="1:19" ht="16.5" customHeight="1">
      <c r="A742" s="180"/>
      <c r="B742" s="180"/>
      <c r="C742" s="180"/>
      <c r="D742" s="181"/>
      <c r="E742" s="181"/>
      <c r="L742" s="180"/>
      <c r="M742" s="180"/>
      <c r="O742" s="180"/>
      <c r="P742" s="310"/>
      <c r="Q742" s="310"/>
      <c r="R742" s="310"/>
      <c r="S742" s="180"/>
    </row>
    <row r="743" spans="1:19" ht="16.5" customHeight="1">
      <c r="A743" s="180"/>
      <c r="B743" s="180"/>
      <c r="C743" s="180"/>
      <c r="D743" s="181"/>
      <c r="E743" s="181"/>
      <c r="L743" s="180"/>
      <c r="M743" s="180"/>
      <c r="O743" s="180"/>
      <c r="P743" s="310"/>
      <c r="Q743" s="310"/>
      <c r="R743" s="310"/>
      <c r="S743" s="180"/>
    </row>
    <row r="744" spans="1:19" ht="16.5" customHeight="1">
      <c r="A744" s="180"/>
      <c r="B744" s="180"/>
      <c r="C744" s="180"/>
      <c r="D744" s="181"/>
      <c r="E744" s="181"/>
      <c r="L744" s="180"/>
      <c r="M744" s="180"/>
      <c r="O744" s="180"/>
      <c r="P744" s="310"/>
      <c r="Q744" s="310"/>
      <c r="R744" s="310"/>
      <c r="S744" s="180"/>
    </row>
    <row r="745" spans="1:19" ht="16.5" customHeight="1">
      <c r="A745" s="180"/>
      <c r="B745" s="180"/>
      <c r="C745" s="180"/>
      <c r="D745" s="181"/>
      <c r="E745" s="181"/>
      <c r="L745" s="180"/>
      <c r="M745" s="180"/>
      <c r="O745" s="180"/>
      <c r="P745" s="310"/>
      <c r="Q745" s="310"/>
      <c r="R745" s="310"/>
      <c r="S745" s="180"/>
    </row>
    <row r="746" spans="1:19" ht="16.5" customHeight="1">
      <c r="A746" s="180"/>
      <c r="B746" s="180"/>
      <c r="C746" s="180"/>
      <c r="D746" s="181"/>
      <c r="E746" s="181"/>
      <c r="L746" s="180"/>
      <c r="M746" s="180"/>
      <c r="O746" s="180"/>
      <c r="P746" s="310"/>
      <c r="Q746" s="310"/>
      <c r="R746" s="310"/>
      <c r="S746" s="180"/>
    </row>
    <row r="747" spans="1:19" ht="16.5" customHeight="1">
      <c r="A747" s="180"/>
      <c r="B747" s="180"/>
      <c r="C747" s="180"/>
      <c r="D747" s="181"/>
      <c r="E747" s="181"/>
      <c r="L747" s="180"/>
      <c r="M747" s="180"/>
      <c r="O747" s="180"/>
      <c r="P747" s="310"/>
      <c r="Q747" s="310"/>
      <c r="R747" s="310"/>
      <c r="S747" s="180"/>
    </row>
    <row r="748" spans="1:19" ht="16.5" customHeight="1">
      <c r="A748" s="180"/>
      <c r="B748" s="180"/>
      <c r="C748" s="180"/>
      <c r="D748" s="181"/>
      <c r="E748" s="181"/>
      <c r="L748" s="180"/>
      <c r="M748" s="180"/>
      <c r="O748" s="180"/>
      <c r="P748" s="310"/>
      <c r="Q748" s="310"/>
      <c r="R748" s="310"/>
      <c r="S748" s="180"/>
    </row>
    <row r="749" spans="1:19" ht="16.5" customHeight="1">
      <c r="A749" s="180"/>
      <c r="B749" s="180"/>
      <c r="C749" s="180"/>
      <c r="D749" s="181"/>
      <c r="E749" s="181"/>
      <c r="L749" s="180"/>
      <c r="M749" s="180"/>
      <c r="O749" s="180"/>
      <c r="P749" s="310"/>
      <c r="Q749" s="310"/>
      <c r="R749" s="310"/>
      <c r="S749" s="180"/>
    </row>
    <row r="750" spans="1:19" ht="16.5" customHeight="1">
      <c r="A750" s="180"/>
      <c r="B750" s="180"/>
      <c r="C750" s="180"/>
      <c r="D750" s="181"/>
      <c r="E750" s="181"/>
      <c r="L750" s="180"/>
      <c r="M750" s="180"/>
      <c r="O750" s="180"/>
      <c r="P750" s="310"/>
      <c r="Q750" s="310"/>
      <c r="R750" s="310"/>
      <c r="S750" s="180"/>
    </row>
    <row r="751" spans="1:19" ht="16.5" customHeight="1">
      <c r="A751" s="180"/>
      <c r="B751" s="180"/>
      <c r="C751" s="180"/>
      <c r="D751" s="181"/>
      <c r="E751" s="181"/>
      <c r="L751" s="180"/>
      <c r="M751" s="180"/>
      <c r="O751" s="180"/>
      <c r="P751" s="310"/>
      <c r="Q751" s="310"/>
      <c r="R751" s="310"/>
      <c r="S751" s="180"/>
    </row>
    <row r="752" spans="1:19" ht="16.5" customHeight="1">
      <c r="A752" s="180"/>
      <c r="B752" s="180"/>
      <c r="C752" s="180"/>
      <c r="D752" s="181"/>
      <c r="E752" s="181"/>
      <c r="L752" s="180"/>
      <c r="M752" s="180"/>
      <c r="O752" s="180"/>
      <c r="P752" s="310"/>
      <c r="Q752" s="310"/>
      <c r="R752" s="310"/>
      <c r="S752" s="180"/>
    </row>
    <row r="753" spans="1:19" ht="16.5" customHeight="1">
      <c r="A753" s="180"/>
      <c r="B753" s="180"/>
      <c r="C753" s="180"/>
      <c r="D753" s="181"/>
      <c r="E753" s="181"/>
      <c r="L753" s="180"/>
      <c r="M753" s="180"/>
      <c r="O753" s="180"/>
      <c r="P753" s="310"/>
      <c r="Q753" s="310"/>
      <c r="R753" s="310"/>
      <c r="S753" s="180"/>
    </row>
    <row r="754" spans="1:19" ht="16.5" customHeight="1">
      <c r="A754" s="180"/>
      <c r="B754" s="180"/>
      <c r="C754" s="180"/>
      <c r="D754" s="181"/>
      <c r="E754" s="181"/>
      <c r="L754" s="180"/>
      <c r="M754" s="180"/>
      <c r="O754" s="180"/>
      <c r="P754" s="310"/>
      <c r="Q754" s="310"/>
      <c r="R754" s="310"/>
      <c r="S754" s="180"/>
    </row>
    <row r="755" spans="1:19" ht="16.5" customHeight="1">
      <c r="A755" s="180"/>
      <c r="B755" s="180"/>
      <c r="C755" s="180"/>
      <c r="D755" s="181"/>
      <c r="E755" s="181"/>
      <c r="L755" s="180"/>
      <c r="M755" s="180"/>
      <c r="O755" s="180"/>
      <c r="P755" s="310"/>
      <c r="Q755" s="310"/>
      <c r="R755" s="310"/>
      <c r="S755" s="180"/>
    </row>
    <row r="756" spans="1:19" ht="16.5" customHeight="1">
      <c r="A756" s="180"/>
      <c r="B756" s="180"/>
      <c r="C756" s="180"/>
      <c r="D756" s="181"/>
      <c r="E756" s="181"/>
      <c r="L756" s="180"/>
      <c r="M756" s="180"/>
      <c r="O756" s="180"/>
      <c r="P756" s="310"/>
      <c r="Q756" s="310"/>
      <c r="R756" s="310"/>
      <c r="S756" s="180"/>
    </row>
    <row r="757" spans="1:19" ht="16.5" customHeight="1">
      <c r="A757" s="180"/>
      <c r="B757" s="180"/>
      <c r="C757" s="180"/>
      <c r="D757" s="181"/>
      <c r="E757" s="181"/>
      <c r="L757" s="180"/>
      <c r="M757" s="180"/>
      <c r="O757" s="180"/>
      <c r="P757" s="310"/>
      <c r="Q757" s="310"/>
      <c r="R757" s="310"/>
      <c r="S757" s="180"/>
    </row>
    <row r="758" spans="1:19" ht="16.5" customHeight="1">
      <c r="A758" s="180"/>
      <c r="B758" s="180"/>
      <c r="C758" s="180"/>
      <c r="D758" s="181"/>
      <c r="E758" s="181"/>
      <c r="L758" s="180"/>
      <c r="M758" s="180"/>
      <c r="O758" s="180"/>
      <c r="P758" s="310"/>
      <c r="Q758" s="310"/>
      <c r="R758" s="310"/>
      <c r="S758" s="180"/>
    </row>
    <row r="759" spans="1:19" ht="16.5" customHeight="1">
      <c r="A759" s="180"/>
      <c r="B759" s="180"/>
      <c r="C759" s="180"/>
      <c r="D759" s="181"/>
      <c r="E759" s="181"/>
      <c r="L759" s="180"/>
      <c r="M759" s="180"/>
      <c r="O759" s="180"/>
      <c r="P759" s="310"/>
      <c r="Q759" s="310"/>
      <c r="R759" s="310"/>
      <c r="S759" s="180"/>
    </row>
    <row r="760" spans="1:19" ht="16.5" customHeight="1">
      <c r="A760" s="180"/>
      <c r="B760" s="180"/>
      <c r="C760" s="180"/>
      <c r="D760" s="181"/>
      <c r="E760" s="181"/>
      <c r="L760" s="180"/>
      <c r="M760" s="180"/>
      <c r="O760" s="180"/>
      <c r="P760" s="310"/>
      <c r="Q760" s="310"/>
      <c r="R760" s="310"/>
      <c r="S760" s="180"/>
    </row>
    <row r="761" spans="1:19" ht="16.5" customHeight="1">
      <c r="A761" s="180"/>
      <c r="B761" s="180"/>
      <c r="C761" s="180"/>
      <c r="D761" s="181"/>
      <c r="E761" s="181"/>
      <c r="L761" s="180"/>
      <c r="M761" s="180"/>
      <c r="O761" s="180"/>
      <c r="P761" s="310"/>
      <c r="Q761" s="310"/>
      <c r="R761" s="310"/>
      <c r="S761" s="180"/>
    </row>
    <row r="762" spans="1:19" ht="16.5" customHeight="1">
      <c r="A762" s="180"/>
      <c r="B762" s="180"/>
      <c r="C762" s="180"/>
      <c r="D762" s="181"/>
      <c r="E762" s="181"/>
      <c r="L762" s="180"/>
      <c r="M762" s="180"/>
      <c r="O762" s="180"/>
      <c r="P762" s="310"/>
      <c r="Q762" s="310"/>
      <c r="R762" s="310"/>
      <c r="S762" s="180"/>
    </row>
    <row r="763" spans="1:19" ht="16.5" customHeight="1">
      <c r="A763" s="180"/>
      <c r="B763" s="180"/>
      <c r="C763" s="180"/>
      <c r="D763" s="181"/>
      <c r="E763" s="181"/>
      <c r="L763" s="180"/>
      <c r="M763" s="180"/>
      <c r="O763" s="180"/>
      <c r="P763" s="310"/>
      <c r="Q763" s="310"/>
      <c r="R763" s="310"/>
      <c r="S763" s="180"/>
    </row>
    <row r="764" spans="1:19" ht="16.5" customHeight="1">
      <c r="A764" s="180"/>
      <c r="B764" s="180"/>
      <c r="C764" s="180"/>
      <c r="D764" s="181"/>
      <c r="E764" s="181"/>
      <c r="L764" s="180"/>
      <c r="M764" s="180"/>
      <c r="O764" s="180"/>
      <c r="P764" s="310"/>
      <c r="Q764" s="310"/>
      <c r="R764" s="310"/>
      <c r="S764" s="180"/>
    </row>
    <row r="765" spans="1:19" ht="16.5" customHeight="1">
      <c r="A765" s="180"/>
      <c r="B765" s="180"/>
      <c r="C765" s="180"/>
      <c r="D765" s="181"/>
      <c r="E765" s="181"/>
      <c r="L765" s="180"/>
      <c r="M765" s="180"/>
      <c r="O765" s="180"/>
      <c r="P765" s="310"/>
      <c r="Q765" s="310"/>
      <c r="R765" s="310"/>
      <c r="S765" s="180"/>
    </row>
    <row r="766" spans="1:19" ht="16.5" customHeight="1">
      <c r="A766" s="180"/>
      <c r="B766" s="180"/>
      <c r="C766" s="180"/>
      <c r="D766" s="181"/>
      <c r="E766" s="181"/>
      <c r="L766" s="180"/>
      <c r="M766" s="180"/>
      <c r="O766" s="180"/>
      <c r="P766" s="310"/>
      <c r="Q766" s="310"/>
      <c r="R766" s="310"/>
      <c r="S766" s="180"/>
    </row>
    <row r="767" spans="1:19" ht="16.5" customHeight="1">
      <c r="A767" s="180"/>
      <c r="B767" s="180"/>
      <c r="C767" s="180"/>
      <c r="D767" s="181"/>
      <c r="E767" s="181"/>
      <c r="L767" s="180"/>
      <c r="M767" s="180"/>
      <c r="O767" s="180"/>
      <c r="P767" s="310"/>
      <c r="Q767" s="310"/>
      <c r="R767" s="310"/>
      <c r="S767" s="180"/>
    </row>
    <row r="768" spans="1:19" ht="16.5" customHeight="1">
      <c r="A768" s="180"/>
      <c r="B768" s="180"/>
      <c r="C768" s="180"/>
      <c r="D768" s="181"/>
      <c r="E768" s="181"/>
      <c r="L768" s="180"/>
      <c r="M768" s="180"/>
      <c r="O768" s="180"/>
      <c r="P768" s="310"/>
      <c r="Q768" s="310"/>
      <c r="R768" s="310"/>
      <c r="S768" s="180"/>
    </row>
    <row r="769" spans="1:19" ht="16.5" customHeight="1">
      <c r="A769" s="180"/>
      <c r="B769" s="180"/>
      <c r="C769" s="180"/>
      <c r="D769" s="181"/>
      <c r="E769" s="181"/>
      <c r="L769" s="180"/>
      <c r="M769" s="180"/>
      <c r="O769" s="180"/>
      <c r="P769" s="310"/>
      <c r="Q769" s="310"/>
      <c r="R769" s="310"/>
      <c r="S769" s="180"/>
    </row>
    <row r="770" spans="1:19" ht="16.5" customHeight="1">
      <c r="A770" s="180"/>
      <c r="B770" s="180"/>
      <c r="C770" s="180"/>
      <c r="D770" s="181"/>
      <c r="E770" s="181"/>
      <c r="L770" s="180"/>
      <c r="M770" s="180"/>
      <c r="O770" s="180"/>
      <c r="P770" s="310"/>
      <c r="Q770" s="310"/>
      <c r="R770" s="310"/>
      <c r="S770" s="180"/>
    </row>
    <row r="771" spans="1:19" ht="16.5" customHeight="1">
      <c r="A771" s="180"/>
      <c r="B771" s="180"/>
      <c r="C771" s="180"/>
      <c r="D771" s="181"/>
      <c r="E771" s="181"/>
      <c r="L771" s="180"/>
      <c r="M771" s="180"/>
      <c r="O771" s="180"/>
      <c r="P771" s="310"/>
      <c r="Q771" s="310"/>
      <c r="R771" s="310"/>
      <c r="S771" s="180"/>
    </row>
    <row r="772" spans="1:19" ht="16.5" customHeight="1">
      <c r="A772" s="180"/>
      <c r="B772" s="180"/>
      <c r="C772" s="180"/>
      <c r="D772" s="181"/>
      <c r="E772" s="181"/>
      <c r="L772" s="180"/>
      <c r="M772" s="180"/>
      <c r="O772" s="180"/>
      <c r="P772" s="310"/>
      <c r="Q772" s="310"/>
      <c r="R772" s="310"/>
      <c r="S772" s="180"/>
    </row>
    <row r="773" spans="1:19" ht="16.5" customHeight="1">
      <c r="A773" s="180"/>
      <c r="B773" s="180"/>
      <c r="C773" s="180"/>
      <c r="D773" s="181"/>
      <c r="E773" s="181"/>
      <c r="L773" s="180"/>
      <c r="M773" s="180"/>
      <c r="O773" s="180"/>
      <c r="P773" s="310"/>
      <c r="Q773" s="310"/>
      <c r="R773" s="310"/>
      <c r="S773" s="180"/>
    </row>
    <row r="774" spans="1:19" ht="16.5" customHeight="1">
      <c r="A774" s="180"/>
      <c r="B774" s="180"/>
      <c r="C774" s="180"/>
      <c r="D774" s="181"/>
      <c r="E774" s="181"/>
      <c r="L774" s="180"/>
      <c r="M774" s="180"/>
      <c r="O774" s="180"/>
      <c r="P774" s="310"/>
      <c r="Q774" s="310"/>
      <c r="R774" s="310"/>
      <c r="S774" s="180"/>
    </row>
    <row r="775" spans="1:19" ht="16.5" customHeight="1">
      <c r="A775" s="180"/>
      <c r="B775" s="180"/>
      <c r="C775" s="180"/>
      <c r="D775" s="181"/>
      <c r="E775" s="181"/>
      <c r="L775" s="180"/>
      <c r="M775" s="180"/>
      <c r="O775" s="180"/>
      <c r="P775" s="310"/>
      <c r="Q775" s="310"/>
      <c r="R775" s="310"/>
      <c r="S775" s="180"/>
    </row>
    <row r="776" spans="1:19" ht="16.5" customHeight="1">
      <c r="A776" s="180"/>
      <c r="B776" s="180"/>
      <c r="C776" s="180"/>
      <c r="D776" s="181"/>
      <c r="E776" s="181"/>
      <c r="L776" s="180"/>
      <c r="M776" s="180"/>
      <c r="O776" s="180"/>
      <c r="P776" s="310"/>
      <c r="Q776" s="310"/>
      <c r="R776" s="310"/>
      <c r="S776" s="180"/>
    </row>
    <row r="777" spans="1:19" ht="16.5" customHeight="1">
      <c r="A777" s="180"/>
      <c r="B777" s="180"/>
      <c r="C777" s="180"/>
      <c r="D777" s="181"/>
      <c r="E777" s="181"/>
      <c r="L777" s="180"/>
      <c r="M777" s="180"/>
      <c r="O777" s="180"/>
      <c r="P777" s="310"/>
      <c r="Q777" s="310"/>
      <c r="R777" s="310"/>
      <c r="S777" s="180"/>
    </row>
    <row r="778" spans="1:19" ht="16.5" customHeight="1">
      <c r="A778" s="180"/>
      <c r="B778" s="180"/>
      <c r="C778" s="180"/>
      <c r="D778" s="181"/>
      <c r="E778" s="181"/>
      <c r="L778" s="180"/>
      <c r="M778" s="180"/>
      <c r="O778" s="180"/>
      <c r="P778" s="310"/>
      <c r="Q778" s="310"/>
      <c r="R778" s="310"/>
      <c r="S778" s="180"/>
    </row>
    <row r="779" spans="1:19" ht="16.5" customHeight="1">
      <c r="A779" s="180"/>
      <c r="B779" s="180"/>
      <c r="C779" s="180"/>
      <c r="D779" s="181"/>
      <c r="E779" s="181"/>
      <c r="L779" s="180"/>
      <c r="M779" s="180"/>
      <c r="O779" s="180"/>
      <c r="P779" s="310"/>
      <c r="Q779" s="310"/>
      <c r="R779" s="310"/>
      <c r="S779" s="180"/>
    </row>
    <row r="780" spans="1:19" ht="16.5" customHeight="1">
      <c r="A780" s="180"/>
      <c r="B780" s="180"/>
      <c r="C780" s="180"/>
      <c r="D780" s="181"/>
      <c r="E780" s="181"/>
      <c r="L780" s="180"/>
      <c r="M780" s="180"/>
      <c r="O780" s="180"/>
      <c r="P780" s="310"/>
      <c r="Q780" s="310"/>
      <c r="R780" s="310"/>
      <c r="S780" s="180"/>
    </row>
    <row r="781" spans="1:19" ht="16.5" customHeight="1">
      <c r="A781" s="180"/>
      <c r="B781" s="180"/>
      <c r="C781" s="180"/>
      <c r="D781" s="181"/>
      <c r="E781" s="181"/>
      <c r="L781" s="180"/>
      <c r="M781" s="180"/>
      <c r="O781" s="180"/>
      <c r="P781" s="310"/>
      <c r="Q781" s="310"/>
      <c r="R781" s="310"/>
      <c r="S781" s="180"/>
    </row>
    <row r="782" spans="1:19" ht="16.5" customHeight="1">
      <c r="A782" s="180"/>
      <c r="B782" s="180"/>
      <c r="C782" s="180"/>
      <c r="D782" s="181"/>
      <c r="E782" s="181"/>
      <c r="L782" s="180"/>
      <c r="M782" s="180"/>
      <c r="O782" s="180"/>
      <c r="P782" s="310"/>
      <c r="Q782" s="310"/>
      <c r="R782" s="310"/>
      <c r="S782" s="180"/>
    </row>
    <row r="783" spans="1:19" ht="16.5" customHeight="1">
      <c r="A783" s="180"/>
      <c r="B783" s="180"/>
      <c r="C783" s="180"/>
      <c r="D783" s="181"/>
      <c r="E783" s="181"/>
      <c r="L783" s="180"/>
      <c r="M783" s="180"/>
      <c r="O783" s="180"/>
      <c r="P783" s="310"/>
      <c r="Q783" s="310"/>
      <c r="R783" s="310"/>
      <c r="S783" s="180"/>
    </row>
    <row r="784" spans="1:19" ht="16.5" customHeight="1">
      <c r="A784" s="180"/>
      <c r="B784" s="180"/>
      <c r="C784" s="180"/>
      <c r="D784" s="181"/>
      <c r="E784" s="181"/>
      <c r="L784" s="180"/>
      <c r="M784" s="180"/>
      <c r="O784" s="180"/>
      <c r="P784" s="310"/>
      <c r="Q784" s="310"/>
      <c r="R784" s="310"/>
      <c r="S784" s="180"/>
    </row>
    <row r="785" spans="1:19" ht="16.5" customHeight="1">
      <c r="A785" s="180"/>
      <c r="B785" s="180"/>
      <c r="C785" s="180"/>
      <c r="D785" s="181"/>
      <c r="E785" s="181"/>
      <c r="L785" s="180"/>
      <c r="M785" s="180"/>
      <c r="O785" s="180"/>
      <c r="P785" s="310"/>
      <c r="Q785" s="310"/>
      <c r="R785" s="310"/>
      <c r="S785" s="180"/>
    </row>
    <row r="786" spans="1:19" ht="16.5" customHeight="1">
      <c r="A786" s="180"/>
      <c r="B786" s="180"/>
      <c r="C786" s="180"/>
      <c r="D786" s="181"/>
      <c r="E786" s="181"/>
      <c r="L786" s="180"/>
      <c r="M786" s="180"/>
      <c r="O786" s="180"/>
      <c r="P786" s="310"/>
      <c r="Q786" s="310"/>
      <c r="R786" s="310"/>
      <c r="S786" s="180"/>
    </row>
    <row r="787" spans="1:19" ht="16.5" customHeight="1">
      <c r="A787" s="180"/>
      <c r="B787" s="180"/>
      <c r="C787" s="180"/>
      <c r="D787" s="181"/>
      <c r="E787" s="181"/>
      <c r="L787" s="180"/>
      <c r="M787" s="180"/>
      <c r="O787" s="180"/>
      <c r="P787" s="310"/>
      <c r="Q787" s="310"/>
      <c r="R787" s="310"/>
      <c r="S787" s="180"/>
    </row>
    <row r="788" spans="1:19" ht="16.5" customHeight="1">
      <c r="A788" s="180"/>
      <c r="B788" s="180"/>
      <c r="C788" s="180"/>
      <c r="D788" s="181"/>
      <c r="E788" s="181"/>
      <c r="L788" s="180"/>
      <c r="M788" s="180"/>
      <c r="O788" s="180"/>
      <c r="P788" s="310"/>
      <c r="Q788" s="310"/>
      <c r="R788" s="310"/>
      <c r="S788" s="180"/>
    </row>
    <row r="789" spans="1:19" ht="16.5" customHeight="1">
      <c r="A789" s="180"/>
      <c r="B789" s="180"/>
      <c r="C789" s="180"/>
      <c r="D789" s="181"/>
      <c r="E789" s="181"/>
      <c r="L789" s="180"/>
      <c r="M789" s="180"/>
      <c r="O789" s="180"/>
      <c r="P789" s="310"/>
      <c r="Q789" s="310"/>
      <c r="R789" s="310"/>
      <c r="S789" s="180"/>
    </row>
    <row r="790" spans="1:19" ht="16.5" customHeight="1">
      <c r="A790" s="180"/>
      <c r="B790" s="180"/>
      <c r="C790" s="180"/>
      <c r="D790" s="181"/>
      <c r="E790" s="181"/>
      <c r="L790" s="180"/>
      <c r="M790" s="180"/>
      <c r="O790" s="180"/>
      <c r="P790" s="310"/>
      <c r="Q790" s="310"/>
      <c r="R790" s="310"/>
      <c r="S790" s="180"/>
    </row>
    <row r="791" spans="1:19" ht="16.5" customHeight="1">
      <c r="A791" s="180"/>
      <c r="B791" s="180"/>
      <c r="C791" s="180"/>
      <c r="D791" s="181"/>
      <c r="E791" s="181"/>
      <c r="L791" s="180"/>
      <c r="M791" s="180"/>
      <c r="O791" s="180"/>
      <c r="P791" s="310"/>
      <c r="Q791" s="310"/>
      <c r="R791" s="310"/>
      <c r="S791" s="180"/>
    </row>
    <row r="792" spans="1:19" ht="16.5" customHeight="1">
      <c r="A792" s="180"/>
      <c r="B792" s="180"/>
      <c r="C792" s="180"/>
      <c r="D792" s="181"/>
      <c r="E792" s="181"/>
      <c r="L792" s="180"/>
      <c r="M792" s="180"/>
      <c r="O792" s="180"/>
      <c r="P792" s="310"/>
      <c r="Q792" s="310"/>
      <c r="R792" s="310"/>
      <c r="S792" s="180"/>
    </row>
    <row r="793" spans="1:19" ht="16.5" customHeight="1">
      <c r="A793" s="180"/>
      <c r="B793" s="180"/>
      <c r="C793" s="180"/>
      <c r="D793" s="181"/>
      <c r="E793" s="181"/>
      <c r="L793" s="180"/>
      <c r="M793" s="180"/>
      <c r="O793" s="180"/>
      <c r="P793" s="310"/>
      <c r="Q793" s="310"/>
      <c r="R793" s="310"/>
      <c r="S793" s="180"/>
    </row>
    <row r="794" spans="1:19" ht="16.5" customHeight="1">
      <c r="A794" s="180"/>
      <c r="B794" s="180"/>
      <c r="C794" s="180"/>
      <c r="D794" s="181"/>
      <c r="E794" s="181"/>
      <c r="L794" s="180"/>
      <c r="M794" s="180"/>
      <c r="O794" s="180"/>
      <c r="P794" s="310"/>
      <c r="Q794" s="310"/>
      <c r="R794" s="310"/>
      <c r="S794" s="180"/>
    </row>
    <row r="795" spans="1:19" ht="16.5" customHeight="1">
      <c r="A795" s="180"/>
      <c r="B795" s="180"/>
      <c r="C795" s="180"/>
      <c r="D795" s="181"/>
      <c r="E795" s="181"/>
      <c r="L795" s="180"/>
      <c r="M795" s="180"/>
      <c r="O795" s="180"/>
      <c r="P795" s="310"/>
      <c r="Q795" s="310"/>
      <c r="R795" s="310"/>
      <c r="S795" s="180"/>
    </row>
    <row r="796" spans="1:19" ht="16.5" customHeight="1">
      <c r="A796" s="180"/>
      <c r="B796" s="180"/>
      <c r="C796" s="180"/>
      <c r="D796" s="181"/>
      <c r="E796" s="181"/>
      <c r="L796" s="180"/>
      <c r="M796" s="180"/>
      <c r="O796" s="180"/>
      <c r="P796" s="310"/>
      <c r="Q796" s="310"/>
      <c r="R796" s="310"/>
      <c r="S796" s="180"/>
    </row>
    <row r="797" spans="1:19" ht="16.5" customHeight="1">
      <c r="A797" s="180"/>
      <c r="B797" s="180"/>
      <c r="C797" s="180"/>
      <c r="D797" s="181"/>
      <c r="E797" s="181"/>
      <c r="L797" s="180"/>
      <c r="M797" s="180"/>
      <c r="O797" s="180"/>
      <c r="P797" s="310"/>
      <c r="Q797" s="310"/>
      <c r="R797" s="310"/>
      <c r="S797" s="180"/>
    </row>
    <row r="798" spans="1:19" ht="16.5" customHeight="1">
      <c r="A798" s="180"/>
      <c r="B798" s="180"/>
      <c r="C798" s="180"/>
      <c r="D798" s="181"/>
      <c r="E798" s="181"/>
      <c r="L798" s="180"/>
      <c r="M798" s="180"/>
      <c r="O798" s="180"/>
      <c r="P798" s="310"/>
      <c r="Q798" s="310"/>
      <c r="R798" s="310"/>
      <c r="S798" s="180"/>
    </row>
    <row r="799" spans="1:19" ht="16.5" customHeight="1">
      <c r="A799" s="180"/>
      <c r="B799" s="180"/>
      <c r="C799" s="180"/>
      <c r="D799" s="181"/>
      <c r="E799" s="181"/>
      <c r="L799" s="180"/>
      <c r="M799" s="180"/>
      <c r="O799" s="180"/>
      <c r="P799" s="310"/>
      <c r="Q799" s="310"/>
      <c r="R799" s="310"/>
      <c r="S799" s="180"/>
    </row>
    <row r="800" spans="1:19" ht="16.5" customHeight="1">
      <c r="A800" s="180"/>
      <c r="B800" s="180"/>
      <c r="C800" s="180"/>
      <c r="D800" s="181"/>
      <c r="E800" s="181"/>
      <c r="L800" s="180"/>
      <c r="M800" s="180"/>
      <c r="O800" s="180"/>
      <c r="P800" s="310"/>
      <c r="Q800" s="310"/>
      <c r="R800" s="310"/>
      <c r="S800" s="180"/>
    </row>
    <row r="801" spans="1:19" ht="16.5" customHeight="1">
      <c r="A801" s="180"/>
      <c r="B801" s="180"/>
      <c r="C801" s="180"/>
      <c r="D801" s="181"/>
      <c r="E801" s="181"/>
      <c r="L801" s="180"/>
      <c r="M801" s="180"/>
      <c r="O801" s="180"/>
      <c r="P801" s="310"/>
      <c r="Q801" s="310"/>
      <c r="R801" s="310"/>
      <c r="S801" s="180"/>
    </row>
    <row r="802" spans="1:19" ht="16.5" customHeight="1">
      <c r="A802" s="180"/>
      <c r="B802" s="180"/>
      <c r="C802" s="180"/>
      <c r="D802" s="181"/>
      <c r="E802" s="181"/>
      <c r="L802" s="180"/>
      <c r="M802" s="180"/>
      <c r="O802" s="180"/>
      <c r="P802" s="310"/>
      <c r="Q802" s="310"/>
      <c r="R802" s="310"/>
      <c r="S802" s="180"/>
    </row>
    <row r="803" spans="1:19" ht="16.5" customHeight="1">
      <c r="A803" s="180"/>
      <c r="B803" s="180"/>
      <c r="C803" s="180"/>
      <c r="D803" s="181"/>
      <c r="E803" s="181"/>
      <c r="L803" s="180"/>
      <c r="M803" s="180"/>
      <c r="O803" s="180"/>
      <c r="P803" s="310"/>
      <c r="Q803" s="310"/>
      <c r="R803" s="310"/>
      <c r="S803" s="180"/>
    </row>
    <row r="804" spans="1:19" ht="16.5" customHeight="1">
      <c r="A804" s="180"/>
      <c r="B804" s="180"/>
      <c r="C804" s="180"/>
      <c r="D804" s="181"/>
      <c r="E804" s="181"/>
      <c r="L804" s="180"/>
      <c r="M804" s="180"/>
      <c r="O804" s="180"/>
      <c r="P804" s="310"/>
      <c r="Q804" s="310"/>
      <c r="R804" s="310"/>
      <c r="S804" s="180"/>
    </row>
    <row r="805" spans="1:19" ht="16.5" customHeight="1">
      <c r="A805" s="180"/>
      <c r="B805" s="180"/>
      <c r="C805" s="180"/>
      <c r="D805" s="181"/>
      <c r="E805" s="181"/>
      <c r="L805" s="180"/>
      <c r="M805" s="180"/>
      <c r="O805" s="180"/>
      <c r="P805" s="310"/>
      <c r="Q805" s="310"/>
      <c r="R805" s="310"/>
      <c r="S805" s="180"/>
    </row>
    <row r="806" spans="1:19" ht="16.5" customHeight="1">
      <c r="A806" s="180"/>
      <c r="B806" s="180"/>
      <c r="C806" s="180"/>
      <c r="D806" s="181"/>
      <c r="E806" s="181"/>
      <c r="L806" s="180"/>
      <c r="M806" s="180"/>
      <c r="O806" s="180"/>
      <c r="P806" s="310"/>
      <c r="Q806" s="310"/>
      <c r="R806" s="310"/>
      <c r="S806" s="180"/>
    </row>
    <row r="807" spans="1:19" ht="16.5" customHeight="1">
      <c r="A807" s="180"/>
      <c r="B807" s="180"/>
      <c r="C807" s="180"/>
      <c r="D807" s="181"/>
      <c r="E807" s="181"/>
      <c r="L807" s="180"/>
      <c r="M807" s="180"/>
      <c r="O807" s="180"/>
      <c r="P807" s="310"/>
      <c r="Q807" s="310"/>
      <c r="R807" s="310"/>
      <c r="S807" s="180"/>
    </row>
    <row r="808" spans="1:19" ht="16.5" customHeight="1">
      <c r="A808" s="180"/>
      <c r="B808" s="180"/>
      <c r="C808" s="180"/>
      <c r="D808" s="181"/>
      <c r="E808" s="181"/>
      <c r="L808" s="180"/>
      <c r="M808" s="180"/>
      <c r="O808" s="180"/>
      <c r="P808" s="310"/>
      <c r="Q808" s="310"/>
      <c r="R808" s="310"/>
      <c r="S808" s="180"/>
    </row>
    <row r="809" spans="1:19" ht="16.5" customHeight="1">
      <c r="A809" s="180"/>
      <c r="B809" s="180"/>
      <c r="C809" s="180"/>
      <c r="D809" s="181"/>
      <c r="E809" s="181"/>
      <c r="L809" s="180"/>
      <c r="M809" s="180"/>
      <c r="O809" s="180"/>
      <c r="P809" s="310"/>
      <c r="Q809" s="310"/>
      <c r="R809" s="310"/>
      <c r="S809" s="180"/>
    </row>
    <row r="810" spans="1:19" ht="16.5" customHeight="1">
      <c r="A810" s="180"/>
      <c r="B810" s="180"/>
      <c r="C810" s="180"/>
      <c r="D810" s="181"/>
      <c r="E810" s="181"/>
      <c r="L810" s="180"/>
      <c r="M810" s="180"/>
      <c r="O810" s="180"/>
      <c r="P810" s="310"/>
      <c r="Q810" s="310"/>
      <c r="R810" s="310"/>
      <c r="S810" s="180"/>
    </row>
    <row r="811" spans="1:19" ht="16.5" customHeight="1">
      <c r="A811" s="180"/>
      <c r="B811" s="180"/>
      <c r="C811" s="180"/>
      <c r="D811" s="181"/>
      <c r="E811" s="181"/>
      <c r="L811" s="180"/>
      <c r="M811" s="180"/>
      <c r="O811" s="180"/>
      <c r="P811" s="310"/>
      <c r="Q811" s="310"/>
      <c r="R811" s="310"/>
      <c r="S811" s="180"/>
    </row>
    <row r="812" spans="1:19" ht="16.5" customHeight="1">
      <c r="A812" s="180"/>
      <c r="B812" s="180"/>
      <c r="C812" s="180"/>
      <c r="D812" s="181"/>
      <c r="E812" s="181"/>
      <c r="L812" s="180"/>
      <c r="M812" s="180"/>
      <c r="O812" s="180"/>
      <c r="P812" s="310"/>
      <c r="Q812" s="310"/>
      <c r="R812" s="310"/>
      <c r="S812" s="180"/>
    </row>
    <row r="813" spans="1:19" ht="16.5" customHeight="1">
      <c r="A813" s="180"/>
      <c r="B813" s="180"/>
      <c r="C813" s="180"/>
      <c r="D813" s="181"/>
      <c r="E813" s="181"/>
      <c r="L813" s="180"/>
      <c r="M813" s="180"/>
      <c r="O813" s="180"/>
      <c r="P813" s="310"/>
      <c r="Q813" s="310"/>
      <c r="R813" s="310"/>
      <c r="S813" s="180"/>
    </row>
    <row r="814" spans="1:19" ht="16.5" customHeight="1">
      <c r="A814" s="180"/>
      <c r="B814" s="180"/>
      <c r="C814" s="180"/>
      <c r="D814" s="181"/>
      <c r="E814" s="181"/>
      <c r="L814" s="180"/>
      <c r="M814" s="180"/>
      <c r="O814" s="180"/>
      <c r="P814" s="310"/>
      <c r="Q814" s="310"/>
      <c r="R814" s="310"/>
      <c r="S814" s="180"/>
    </row>
    <row r="815" spans="1:19" ht="16.5" customHeight="1">
      <c r="A815" s="180"/>
      <c r="B815" s="180"/>
      <c r="C815" s="180"/>
      <c r="D815" s="181"/>
      <c r="E815" s="181"/>
      <c r="L815" s="180"/>
      <c r="M815" s="180"/>
      <c r="O815" s="180"/>
      <c r="P815" s="310"/>
      <c r="Q815" s="310"/>
      <c r="R815" s="310"/>
      <c r="S815" s="180"/>
    </row>
    <row r="816" spans="1:19" ht="16.5" customHeight="1">
      <c r="A816" s="180"/>
      <c r="B816" s="180"/>
      <c r="C816" s="180"/>
      <c r="D816" s="181"/>
      <c r="E816" s="181"/>
      <c r="L816" s="180"/>
      <c r="M816" s="180"/>
      <c r="O816" s="180"/>
      <c r="P816" s="310"/>
      <c r="Q816" s="310"/>
      <c r="R816" s="310"/>
      <c r="S816" s="180"/>
    </row>
    <row r="817" spans="1:19" ht="16.5" customHeight="1">
      <c r="A817" s="180"/>
      <c r="B817" s="180"/>
      <c r="C817" s="180"/>
      <c r="D817" s="181"/>
      <c r="E817" s="181"/>
      <c r="L817" s="180"/>
      <c r="M817" s="180"/>
      <c r="O817" s="180"/>
      <c r="P817" s="310"/>
      <c r="Q817" s="310"/>
      <c r="R817" s="310"/>
      <c r="S817" s="180"/>
    </row>
    <row r="818" spans="1:19" ht="16.5" customHeight="1">
      <c r="A818" s="180"/>
      <c r="B818" s="180"/>
      <c r="C818" s="180"/>
      <c r="D818" s="181"/>
      <c r="E818" s="181"/>
      <c r="L818" s="180"/>
      <c r="M818" s="180"/>
      <c r="O818" s="180"/>
      <c r="P818" s="310"/>
      <c r="Q818" s="310"/>
      <c r="R818" s="310"/>
      <c r="S818" s="180"/>
    </row>
    <row r="819" spans="1:19" ht="16.5" customHeight="1">
      <c r="A819" s="180"/>
      <c r="B819" s="180"/>
      <c r="C819" s="180"/>
      <c r="D819" s="181"/>
      <c r="E819" s="181"/>
      <c r="L819" s="180"/>
      <c r="M819" s="180"/>
      <c r="O819" s="180"/>
      <c r="P819" s="310"/>
      <c r="Q819" s="310"/>
      <c r="R819" s="310"/>
      <c r="S819" s="180"/>
    </row>
    <row r="820" spans="1:19" ht="16.5" customHeight="1">
      <c r="A820" s="180"/>
      <c r="B820" s="180"/>
      <c r="C820" s="180"/>
      <c r="D820" s="181"/>
      <c r="E820" s="181"/>
      <c r="L820" s="180"/>
      <c r="M820" s="180"/>
      <c r="O820" s="180"/>
      <c r="P820" s="310"/>
      <c r="Q820" s="310"/>
      <c r="R820" s="310"/>
      <c r="S820" s="180"/>
    </row>
    <row r="821" spans="1:19" ht="16.5" customHeight="1">
      <c r="A821" s="180"/>
      <c r="B821" s="180"/>
      <c r="C821" s="180"/>
      <c r="D821" s="181"/>
      <c r="E821" s="181"/>
      <c r="L821" s="180"/>
      <c r="M821" s="180"/>
      <c r="O821" s="180"/>
      <c r="P821" s="310"/>
      <c r="Q821" s="310"/>
      <c r="R821" s="310"/>
      <c r="S821" s="180"/>
    </row>
    <row r="822" spans="1:19" ht="16.5" customHeight="1">
      <c r="A822" s="180"/>
      <c r="B822" s="180"/>
      <c r="C822" s="180"/>
      <c r="D822" s="181"/>
      <c r="E822" s="181"/>
      <c r="L822" s="180"/>
      <c r="M822" s="180"/>
      <c r="O822" s="180"/>
      <c r="P822" s="310"/>
      <c r="Q822" s="310"/>
      <c r="R822" s="310"/>
      <c r="S822" s="180"/>
    </row>
    <row r="823" spans="1:19" ht="16.5" customHeight="1">
      <c r="A823" s="180"/>
      <c r="B823" s="180"/>
      <c r="C823" s="180"/>
      <c r="D823" s="181"/>
      <c r="E823" s="181"/>
      <c r="L823" s="180"/>
      <c r="M823" s="180"/>
      <c r="O823" s="180"/>
      <c r="P823" s="310"/>
      <c r="Q823" s="310"/>
      <c r="R823" s="310"/>
      <c r="S823" s="180"/>
    </row>
    <row r="824" spans="1:19" ht="16.5" customHeight="1">
      <c r="A824" s="180"/>
      <c r="B824" s="180"/>
      <c r="C824" s="180"/>
      <c r="D824" s="181"/>
      <c r="E824" s="181"/>
      <c r="L824" s="180"/>
      <c r="M824" s="180"/>
      <c r="O824" s="180"/>
      <c r="P824" s="310"/>
      <c r="Q824" s="310"/>
      <c r="R824" s="310"/>
      <c r="S824" s="180"/>
    </row>
    <row r="825" spans="1:19" ht="16.5" customHeight="1">
      <c r="A825" s="180"/>
      <c r="B825" s="180"/>
      <c r="C825" s="180"/>
      <c r="D825" s="181"/>
      <c r="E825" s="181"/>
      <c r="L825" s="180"/>
      <c r="M825" s="180"/>
      <c r="O825" s="180"/>
      <c r="P825" s="310"/>
      <c r="Q825" s="310"/>
      <c r="R825" s="310"/>
      <c r="S825" s="180"/>
    </row>
    <row r="826" spans="1:19" ht="16.5" customHeight="1">
      <c r="A826" s="180"/>
      <c r="B826" s="180"/>
      <c r="C826" s="180"/>
      <c r="D826" s="181"/>
      <c r="E826" s="181"/>
      <c r="L826" s="180"/>
      <c r="M826" s="180"/>
      <c r="O826" s="180"/>
      <c r="P826" s="310"/>
      <c r="Q826" s="310"/>
      <c r="R826" s="310"/>
      <c r="S826" s="180"/>
    </row>
    <row r="827" spans="1:19" ht="16.5" customHeight="1">
      <c r="A827" s="180"/>
      <c r="B827" s="180"/>
      <c r="C827" s="180"/>
      <c r="D827" s="181"/>
      <c r="E827" s="181"/>
      <c r="L827" s="180"/>
      <c r="M827" s="180"/>
      <c r="O827" s="180"/>
      <c r="P827" s="310"/>
      <c r="Q827" s="310"/>
      <c r="R827" s="310"/>
      <c r="S827" s="180"/>
    </row>
    <row r="828" spans="1:19" ht="16.5" customHeight="1">
      <c r="A828" s="180"/>
      <c r="B828" s="180"/>
      <c r="C828" s="180"/>
      <c r="D828" s="181"/>
      <c r="E828" s="181"/>
      <c r="L828" s="180"/>
      <c r="M828" s="180"/>
      <c r="O828" s="180"/>
      <c r="P828" s="310"/>
      <c r="Q828" s="310"/>
      <c r="R828" s="310"/>
      <c r="S828" s="180"/>
    </row>
    <row r="829" spans="1:19" ht="16.5" customHeight="1">
      <c r="A829" s="180"/>
      <c r="B829" s="180"/>
      <c r="C829" s="180"/>
      <c r="D829" s="181"/>
      <c r="E829" s="181"/>
      <c r="L829" s="180"/>
      <c r="M829" s="180"/>
      <c r="O829" s="180"/>
      <c r="P829" s="310"/>
      <c r="Q829" s="310"/>
      <c r="R829" s="310"/>
      <c r="S829" s="180"/>
    </row>
    <row r="830" spans="1:19" ht="16.5" customHeight="1">
      <c r="A830" s="180"/>
      <c r="B830" s="180"/>
      <c r="C830" s="180"/>
      <c r="D830" s="181"/>
      <c r="E830" s="181"/>
      <c r="L830" s="180"/>
      <c r="M830" s="180"/>
      <c r="O830" s="180"/>
      <c r="P830" s="310"/>
      <c r="Q830" s="310"/>
      <c r="R830" s="310"/>
      <c r="S830" s="180"/>
    </row>
    <row r="831" spans="1:19" ht="16.5" customHeight="1">
      <c r="A831" s="180"/>
      <c r="B831" s="180"/>
      <c r="C831" s="180"/>
      <c r="D831" s="181"/>
      <c r="E831" s="181"/>
      <c r="L831" s="180"/>
      <c r="M831" s="180"/>
      <c r="O831" s="180"/>
      <c r="P831" s="310"/>
      <c r="Q831" s="310"/>
      <c r="R831" s="310"/>
      <c r="S831" s="180"/>
    </row>
    <row r="832" spans="1:19" ht="16.5" customHeight="1">
      <c r="A832" s="180"/>
      <c r="B832" s="180"/>
      <c r="C832" s="180"/>
      <c r="D832" s="181"/>
      <c r="E832" s="181"/>
      <c r="L832" s="180"/>
      <c r="M832" s="180"/>
      <c r="O832" s="180"/>
      <c r="P832" s="310"/>
      <c r="Q832" s="310"/>
      <c r="R832" s="310"/>
      <c r="S832" s="180"/>
    </row>
    <row r="833" spans="1:19" ht="16.5" customHeight="1">
      <c r="A833" s="180"/>
      <c r="B833" s="180"/>
      <c r="C833" s="180"/>
      <c r="D833" s="181"/>
      <c r="E833" s="181"/>
      <c r="L833" s="180"/>
      <c r="M833" s="180"/>
      <c r="O833" s="180"/>
      <c r="P833" s="310"/>
      <c r="Q833" s="310"/>
      <c r="R833" s="310"/>
      <c r="S833" s="180"/>
    </row>
    <row r="834" spans="1:19" ht="16.5" customHeight="1">
      <c r="A834" s="180"/>
      <c r="B834" s="180"/>
      <c r="C834" s="180"/>
      <c r="D834" s="181"/>
      <c r="E834" s="181"/>
      <c r="L834" s="180"/>
      <c r="M834" s="180"/>
      <c r="O834" s="180"/>
      <c r="P834" s="310"/>
      <c r="Q834" s="310"/>
      <c r="R834" s="310"/>
      <c r="S834" s="180"/>
    </row>
    <row r="835" spans="1:19" ht="16.5" customHeight="1">
      <c r="A835" s="180"/>
      <c r="B835" s="180"/>
      <c r="C835" s="180"/>
      <c r="D835" s="181"/>
      <c r="E835" s="181"/>
      <c r="L835" s="180"/>
      <c r="M835" s="180"/>
      <c r="O835" s="180"/>
      <c r="P835" s="310"/>
      <c r="Q835" s="310"/>
      <c r="R835" s="310"/>
      <c r="S835" s="180"/>
    </row>
    <row r="836" spans="1:19" ht="16.5" customHeight="1">
      <c r="A836" s="180"/>
      <c r="B836" s="180"/>
      <c r="C836" s="180"/>
      <c r="D836" s="181"/>
      <c r="E836" s="181"/>
      <c r="L836" s="180"/>
      <c r="M836" s="180"/>
      <c r="O836" s="180"/>
      <c r="P836" s="310"/>
      <c r="Q836" s="310"/>
      <c r="R836" s="310"/>
      <c r="S836" s="180"/>
    </row>
    <row r="837" spans="1:19" ht="16.5" customHeight="1">
      <c r="A837" s="180"/>
      <c r="B837" s="180"/>
      <c r="C837" s="180"/>
      <c r="D837" s="181"/>
      <c r="E837" s="181"/>
      <c r="L837" s="180"/>
      <c r="M837" s="180"/>
      <c r="O837" s="180"/>
      <c r="P837" s="310"/>
      <c r="Q837" s="310"/>
      <c r="R837" s="310"/>
      <c r="S837" s="180"/>
    </row>
    <row r="838" spans="1:19" ht="16.5" customHeight="1">
      <c r="A838" s="180"/>
      <c r="B838" s="180"/>
      <c r="C838" s="180"/>
      <c r="D838" s="181"/>
      <c r="E838" s="181"/>
      <c r="L838" s="180"/>
      <c r="M838" s="180"/>
      <c r="O838" s="180"/>
      <c r="P838" s="310"/>
      <c r="Q838" s="310"/>
      <c r="R838" s="310"/>
      <c r="S838" s="180"/>
    </row>
    <row r="839" spans="1:19" ht="16.5" customHeight="1">
      <c r="A839" s="180"/>
      <c r="B839" s="180"/>
      <c r="C839" s="180"/>
      <c r="D839" s="181"/>
      <c r="E839" s="181"/>
      <c r="L839" s="180"/>
      <c r="M839" s="180"/>
      <c r="O839" s="180"/>
      <c r="P839" s="310"/>
      <c r="Q839" s="310"/>
      <c r="R839" s="310"/>
      <c r="S839" s="180"/>
    </row>
    <row r="840" spans="1:19" ht="16.5" customHeight="1">
      <c r="A840" s="180"/>
      <c r="B840" s="180"/>
      <c r="C840" s="180"/>
      <c r="D840" s="181"/>
      <c r="E840" s="181"/>
      <c r="L840" s="180"/>
      <c r="M840" s="180"/>
      <c r="O840" s="180"/>
      <c r="P840" s="310"/>
      <c r="Q840" s="310"/>
      <c r="R840" s="310"/>
      <c r="S840" s="180"/>
    </row>
    <row r="841" spans="1:19" ht="16.5" customHeight="1">
      <c r="A841" s="180"/>
      <c r="B841" s="180"/>
      <c r="C841" s="180"/>
      <c r="D841" s="181"/>
      <c r="E841" s="181"/>
      <c r="L841" s="180"/>
      <c r="M841" s="180"/>
      <c r="O841" s="180"/>
      <c r="P841" s="310"/>
      <c r="Q841" s="310"/>
      <c r="R841" s="310"/>
      <c r="S841" s="180"/>
    </row>
    <row r="842" spans="1:19" ht="16.5" customHeight="1">
      <c r="A842" s="180"/>
      <c r="B842" s="180"/>
      <c r="C842" s="180"/>
      <c r="D842" s="181"/>
      <c r="E842" s="181"/>
      <c r="L842" s="180"/>
      <c r="M842" s="180"/>
      <c r="O842" s="180"/>
      <c r="P842" s="310"/>
      <c r="Q842" s="310"/>
      <c r="R842" s="310"/>
      <c r="S842" s="180"/>
    </row>
    <row r="843" spans="1:19" ht="16.5" customHeight="1">
      <c r="A843" s="180"/>
      <c r="B843" s="180"/>
      <c r="C843" s="180"/>
      <c r="D843" s="181"/>
      <c r="E843" s="181"/>
      <c r="L843" s="180"/>
      <c r="M843" s="180"/>
      <c r="O843" s="180"/>
      <c r="P843" s="310"/>
      <c r="Q843" s="310"/>
      <c r="R843" s="310"/>
      <c r="S843" s="180"/>
    </row>
    <row r="844" spans="1:19" ht="16.5" customHeight="1">
      <c r="A844" s="180"/>
      <c r="B844" s="180"/>
      <c r="C844" s="180"/>
      <c r="D844" s="181"/>
      <c r="E844" s="181"/>
      <c r="L844" s="180"/>
      <c r="M844" s="180"/>
      <c r="O844" s="180"/>
      <c r="P844" s="310"/>
      <c r="Q844" s="310"/>
      <c r="R844" s="310"/>
      <c r="S844" s="180"/>
    </row>
    <row r="845" spans="1:19" ht="16.5" customHeight="1">
      <c r="A845" s="180"/>
      <c r="B845" s="180"/>
      <c r="C845" s="180"/>
      <c r="D845" s="181"/>
      <c r="E845" s="181"/>
      <c r="L845" s="180"/>
      <c r="M845" s="180"/>
      <c r="O845" s="180"/>
      <c r="P845" s="310"/>
      <c r="Q845" s="310"/>
      <c r="R845" s="310"/>
      <c r="S845" s="180"/>
    </row>
    <row r="846" spans="1:19" ht="16.5" customHeight="1">
      <c r="A846" s="180"/>
      <c r="B846" s="180"/>
      <c r="C846" s="180"/>
      <c r="D846" s="181"/>
      <c r="E846" s="181"/>
      <c r="L846" s="180"/>
      <c r="M846" s="180"/>
      <c r="O846" s="180"/>
      <c r="P846" s="310"/>
      <c r="Q846" s="310"/>
      <c r="R846" s="310"/>
      <c r="S846" s="180"/>
    </row>
    <row r="847" spans="1:19" ht="16.5" customHeight="1">
      <c r="A847" s="180"/>
      <c r="B847" s="180"/>
      <c r="C847" s="180"/>
      <c r="D847" s="181"/>
      <c r="E847" s="181"/>
      <c r="L847" s="180"/>
      <c r="M847" s="180"/>
      <c r="O847" s="180"/>
      <c r="P847" s="310"/>
      <c r="Q847" s="310"/>
      <c r="R847" s="310"/>
      <c r="S847" s="180"/>
    </row>
    <row r="848" spans="1:19" ht="16.5" customHeight="1">
      <c r="A848" s="180"/>
      <c r="B848" s="180"/>
      <c r="C848" s="180"/>
      <c r="D848" s="181"/>
      <c r="E848" s="181"/>
      <c r="L848" s="180"/>
      <c r="M848" s="180"/>
      <c r="O848" s="180"/>
      <c r="P848" s="310"/>
      <c r="Q848" s="310"/>
      <c r="R848" s="310"/>
      <c r="S848" s="180"/>
    </row>
    <row r="849" spans="1:19" ht="16.5" customHeight="1">
      <c r="A849" s="180"/>
      <c r="B849" s="180"/>
      <c r="C849" s="180"/>
      <c r="D849" s="181"/>
      <c r="E849" s="181"/>
      <c r="L849" s="180"/>
      <c r="M849" s="180"/>
      <c r="O849" s="180"/>
      <c r="P849" s="310"/>
      <c r="Q849" s="310"/>
      <c r="R849" s="310"/>
      <c r="S849" s="180"/>
    </row>
    <row r="850" spans="1:19" ht="16.5" customHeight="1">
      <c r="A850" s="180"/>
      <c r="B850" s="180"/>
      <c r="C850" s="180"/>
      <c r="D850" s="181"/>
      <c r="E850" s="181"/>
      <c r="L850" s="180"/>
      <c r="M850" s="180"/>
      <c r="O850" s="180"/>
      <c r="P850" s="310"/>
      <c r="Q850" s="310"/>
      <c r="R850" s="310"/>
      <c r="S850" s="180"/>
    </row>
    <row r="851" spans="1:19" ht="16.5" customHeight="1">
      <c r="A851" s="180"/>
      <c r="B851" s="180"/>
      <c r="C851" s="180"/>
      <c r="D851" s="181"/>
      <c r="E851" s="181"/>
      <c r="L851" s="180"/>
      <c r="M851" s="180"/>
      <c r="O851" s="180"/>
      <c r="P851" s="310"/>
      <c r="Q851" s="310"/>
      <c r="R851" s="310"/>
      <c r="S851" s="180"/>
    </row>
    <row r="852" spans="1:19" ht="16.5" customHeight="1">
      <c r="A852" s="180"/>
      <c r="B852" s="180"/>
      <c r="C852" s="180"/>
      <c r="D852" s="181"/>
      <c r="E852" s="181"/>
      <c r="L852" s="180"/>
      <c r="M852" s="180"/>
      <c r="O852" s="180"/>
      <c r="P852" s="310"/>
      <c r="Q852" s="310"/>
      <c r="R852" s="310"/>
      <c r="S852" s="180"/>
    </row>
    <row r="853" spans="1:19" ht="16.5" customHeight="1">
      <c r="A853" s="180"/>
      <c r="B853" s="180"/>
      <c r="C853" s="180"/>
      <c r="D853" s="181"/>
      <c r="E853" s="181"/>
      <c r="L853" s="180"/>
      <c r="M853" s="180"/>
      <c r="O853" s="180"/>
      <c r="P853" s="310"/>
      <c r="Q853" s="310"/>
      <c r="R853" s="310"/>
      <c r="S853" s="180"/>
    </row>
    <row r="854" spans="1:19" ht="16.5" customHeight="1">
      <c r="A854" s="180"/>
      <c r="B854" s="180"/>
      <c r="C854" s="180"/>
      <c r="D854" s="181"/>
      <c r="E854" s="181"/>
      <c r="L854" s="180"/>
      <c r="M854" s="180"/>
      <c r="O854" s="180"/>
      <c r="P854" s="310"/>
      <c r="Q854" s="310"/>
      <c r="R854" s="310"/>
      <c r="S854" s="180"/>
    </row>
    <row r="855" spans="1:19" ht="16.5" customHeight="1">
      <c r="A855" s="180"/>
      <c r="B855" s="180"/>
      <c r="C855" s="180"/>
      <c r="D855" s="181"/>
      <c r="E855" s="181"/>
      <c r="L855" s="180"/>
      <c r="M855" s="180"/>
      <c r="O855" s="180"/>
      <c r="P855" s="310"/>
      <c r="Q855" s="310"/>
      <c r="R855" s="310"/>
      <c r="S855" s="180"/>
    </row>
    <row r="856" spans="1:19" ht="16.5" customHeight="1">
      <c r="A856" s="180"/>
      <c r="B856" s="180"/>
      <c r="C856" s="180"/>
      <c r="D856" s="181"/>
      <c r="E856" s="181"/>
      <c r="L856" s="180"/>
      <c r="M856" s="180"/>
      <c r="O856" s="180"/>
      <c r="P856" s="310"/>
      <c r="Q856" s="310"/>
      <c r="R856" s="310"/>
      <c r="S856" s="180"/>
    </row>
    <row r="857" spans="1:19" ht="16.5" customHeight="1">
      <c r="A857" s="180"/>
      <c r="B857" s="180"/>
      <c r="C857" s="180"/>
      <c r="D857" s="181"/>
      <c r="E857" s="181"/>
      <c r="L857" s="180"/>
      <c r="M857" s="180"/>
      <c r="O857" s="180"/>
      <c r="P857" s="310"/>
      <c r="Q857" s="310"/>
      <c r="R857" s="310"/>
      <c r="S857" s="180"/>
    </row>
    <row r="858" spans="1:19" ht="16.5" customHeight="1">
      <c r="A858" s="180"/>
      <c r="B858" s="180"/>
      <c r="C858" s="180"/>
      <c r="D858" s="181"/>
      <c r="E858" s="181"/>
      <c r="L858" s="180"/>
      <c r="M858" s="180"/>
      <c r="O858" s="180"/>
      <c r="P858" s="310"/>
      <c r="Q858" s="310"/>
      <c r="R858" s="310"/>
      <c r="S858" s="180"/>
    </row>
    <row r="859" spans="1:19" ht="16.5" customHeight="1">
      <c r="A859" s="180"/>
      <c r="B859" s="180"/>
      <c r="C859" s="180"/>
      <c r="D859" s="181"/>
      <c r="E859" s="181"/>
      <c r="L859" s="180"/>
      <c r="M859" s="180"/>
      <c r="O859" s="180"/>
      <c r="P859" s="310"/>
      <c r="Q859" s="310"/>
      <c r="R859" s="310"/>
      <c r="S859" s="180"/>
    </row>
    <row r="860" spans="1:19" ht="16.5" customHeight="1">
      <c r="A860" s="180"/>
      <c r="B860" s="180"/>
      <c r="C860" s="180"/>
      <c r="D860" s="181"/>
      <c r="E860" s="181"/>
      <c r="L860" s="180"/>
      <c r="M860" s="180"/>
      <c r="O860" s="180"/>
      <c r="P860" s="310"/>
      <c r="Q860" s="310"/>
      <c r="R860" s="310"/>
      <c r="S860" s="180"/>
    </row>
    <row r="861" spans="1:19" ht="16.5" customHeight="1">
      <c r="A861" s="180"/>
      <c r="B861" s="180"/>
      <c r="C861" s="180"/>
      <c r="D861" s="181"/>
      <c r="E861" s="181"/>
      <c r="L861" s="180"/>
      <c r="M861" s="180"/>
      <c r="O861" s="180"/>
      <c r="P861" s="310"/>
      <c r="Q861" s="310"/>
      <c r="R861" s="310"/>
      <c r="S861" s="180"/>
    </row>
    <row r="862" spans="1:19" ht="16.5" customHeight="1">
      <c r="A862" s="180"/>
      <c r="B862" s="180"/>
      <c r="C862" s="180"/>
      <c r="D862" s="181"/>
      <c r="E862" s="181"/>
      <c r="L862" s="180"/>
      <c r="M862" s="180"/>
      <c r="O862" s="180"/>
      <c r="P862" s="310"/>
      <c r="Q862" s="310"/>
      <c r="R862" s="310"/>
      <c r="S862" s="180"/>
    </row>
    <row r="863" spans="1:19" ht="16.5" customHeight="1">
      <c r="A863" s="180"/>
      <c r="B863" s="180"/>
      <c r="C863" s="180"/>
      <c r="D863" s="181"/>
      <c r="E863" s="181"/>
      <c r="L863" s="180"/>
      <c r="M863" s="180"/>
      <c r="O863" s="180"/>
      <c r="P863" s="310"/>
      <c r="Q863" s="310"/>
      <c r="R863" s="310"/>
      <c r="S863" s="180"/>
    </row>
    <row r="864" spans="1:19" ht="16.5" customHeight="1">
      <c r="A864" s="180"/>
      <c r="B864" s="180"/>
      <c r="C864" s="180"/>
      <c r="D864" s="181"/>
      <c r="E864" s="181"/>
      <c r="L864" s="180"/>
      <c r="M864" s="180"/>
      <c r="O864" s="180"/>
      <c r="P864" s="310"/>
      <c r="Q864" s="310"/>
      <c r="R864" s="310"/>
      <c r="S864" s="180"/>
    </row>
    <row r="865" spans="1:19" ht="16.5" customHeight="1">
      <c r="A865" s="180"/>
      <c r="B865" s="180"/>
      <c r="C865" s="180"/>
      <c r="D865" s="181"/>
      <c r="E865" s="181"/>
      <c r="L865" s="180"/>
      <c r="M865" s="180"/>
      <c r="O865" s="180"/>
      <c r="P865" s="310"/>
      <c r="Q865" s="310"/>
      <c r="R865" s="310"/>
      <c r="S865" s="180"/>
    </row>
    <row r="866" spans="1:19" ht="16.5" customHeight="1">
      <c r="A866" s="180"/>
      <c r="B866" s="180"/>
      <c r="C866" s="180"/>
      <c r="D866" s="181"/>
      <c r="E866" s="181"/>
      <c r="L866" s="180"/>
      <c r="M866" s="180"/>
      <c r="O866" s="180"/>
      <c r="P866" s="310"/>
      <c r="Q866" s="310"/>
      <c r="R866" s="310"/>
      <c r="S866" s="180"/>
    </row>
    <row r="867" spans="1:19" ht="16.5" customHeight="1">
      <c r="A867" s="180"/>
      <c r="B867" s="180"/>
      <c r="C867" s="180"/>
      <c r="D867" s="181"/>
      <c r="E867" s="181"/>
      <c r="L867" s="180"/>
      <c r="M867" s="180"/>
      <c r="O867" s="180"/>
      <c r="P867" s="310"/>
      <c r="Q867" s="310"/>
      <c r="R867" s="310"/>
      <c r="S867" s="180"/>
    </row>
    <row r="868" spans="1:19" ht="16.5" customHeight="1">
      <c r="A868" s="180"/>
      <c r="B868" s="180"/>
      <c r="C868" s="180"/>
      <c r="D868" s="181"/>
      <c r="E868" s="181"/>
      <c r="L868" s="180"/>
      <c r="M868" s="180"/>
      <c r="O868" s="180"/>
      <c r="P868" s="310"/>
      <c r="Q868" s="310"/>
      <c r="R868" s="310"/>
      <c r="S868" s="180"/>
    </row>
    <row r="869" spans="1:19" ht="16.5" customHeight="1">
      <c r="A869" s="180"/>
      <c r="B869" s="180"/>
      <c r="C869" s="180"/>
      <c r="D869" s="181"/>
      <c r="E869" s="181"/>
      <c r="L869" s="180"/>
      <c r="M869" s="180"/>
      <c r="O869" s="180"/>
      <c r="P869" s="310"/>
      <c r="Q869" s="310"/>
      <c r="R869" s="310"/>
      <c r="S869" s="180"/>
    </row>
    <row r="870" spans="1:19" ht="16.5" customHeight="1">
      <c r="A870" s="180"/>
      <c r="B870" s="180"/>
      <c r="C870" s="180"/>
      <c r="D870" s="181"/>
      <c r="E870" s="181"/>
      <c r="L870" s="180"/>
      <c r="M870" s="180"/>
      <c r="O870" s="180"/>
      <c r="P870" s="310"/>
      <c r="Q870" s="310"/>
      <c r="R870" s="310"/>
      <c r="S870" s="180"/>
    </row>
    <row r="871" spans="1:19" ht="16.5" customHeight="1">
      <c r="A871" s="180"/>
      <c r="B871" s="180"/>
      <c r="C871" s="180"/>
      <c r="D871" s="181"/>
      <c r="E871" s="181"/>
      <c r="L871" s="180"/>
      <c r="M871" s="180"/>
      <c r="O871" s="180"/>
      <c r="P871" s="310"/>
      <c r="Q871" s="310"/>
      <c r="R871" s="310"/>
      <c r="S871" s="180"/>
    </row>
    <row r="872" spans="1:19" ht="16.5" customHeight="1">
      <c r="A872" s="180"/>
      <c r="B872" s="180"/>
      <c r="C872" s="180"/>
      <c r="D872" s="181"/>
      <c r="E872" s="181"/>
      <c r="L872" s="180"/>
      <c r="M872" s="180"/>
      <c r="O872" s="180"/>
      <c r="P872" s="310"/>
      <c r="Q872" s="310"/>
      <c r="R872" s="310"/>
      <c r="S872" s="180"/>
    </row>
    <row r="873" spans="1:19" ht="16.5" customHeight="1">
      <c r="A873" s="180"/>
      <c r="B873" s="180"/>
      <c r="C873" s="180"/>
      <c r="D873" s="181"/>
      <c r="E873" s="181"/>
      <c r="L873" s="180"/>
      <c r="M873" s="180"/>
      <c r="O873" s="180"/>
      <c r="P873" s="310"/>
      <c r="Q873" s="310"/>
      <c r="R873" s="310"/>
      <c r="S873" s="180"/>
    </row>
    <row r="874" spans="1:19" ht="16.5" customHeight="1">
      <c r="A874" s="180"/>
      <c r="B874" s="180"/>
      <c r="C874" s="180"/>
      <c r="D874" s="181"/>
      <c r="E874" s="181"/>
      <c r="L874" s="180"/>
      <c r="M874" s="180"/>
      <c r="O874" s="180"/>
      <c r="P874" s="310"/>
      <c r="Q874" s="310"/>
      <c r="R874" s="310"/>
      <c r="S874" s="180"/>
    </row>
    <row r="875" spans="1:19" ht="16.5" customHeight="1">
      <c r="A875" s="180"/>
      <c r="B875" s="180"/>
      <c r="C875" s="180"/>
      <c r="D875" s="181"/>
      <c r="E875" s="181"/>
      <c r="L875" s="180"/>
      <c r="M875" s="180"/>
      <c r="O875" s="180"/>
      <c r="P875" s="310"/>
      <c r="Q875" s="310"/>
      <c r="R875" s="310"/>
      <c r="S875" s="180"/>
    </row>
    <row r="876" spans="1:19" ht="16.5" customHeight="1">
      <c r="A876" s="180"/>
      <c r="B876" s="180"/>
      <c r="C876" s="180"/>
      <c r="D876" s="181"/>
      <c r="E876" s="181"/>
      <c r="L876" s="180"/>
      <c r="M876" s="180"/>
      <c r="O876" s="180"/>
      <c r="P876" s="310"/>
      <c r="Q876" s="310"/>
      <c r="R876" s="310"/>
      <c r="S876" s="180"/>
    </row>
    <row r="877" spans="1:19" ht="16.5" customHeight="1">
      <c r="A877" s="180"/>
      <c r="B877" s="180"/>
      <c r="C877" s="180"/>
      <c r="D877" s="181"/>
      <c r="E877" s="181"/>
      <c r="L877" s="180"/>
      <c r="M877" s="180"/>
      <c r="O877" s="180"/>
      <c r="P877" s="310"/>
      <c r="Q877" s="310"/>
      <c r="R877" s="310"/>
      <c r="S877" s="180"/>
    </row>
    <row r="878" spans="1:19" ht="16.5" customHeight="1">
      <c r="A878" s="180"/>
      <c r="B878" s="180"/>
      <c r="C878" s="180"/>
      <c r="D878" s="181"/>
      <c r="E878" s="181"/>
      <c r="L878" s="180"/>
      <c r="M878" s="180"/>
      <c r="O878" s="180"/>
      <c r="P878" s="310"/>
      <c r="Q878" s="310"/>
      <c r="R878" s="310"/>
      <c r="S878" s="180"/>
    </row>
    <row r="879" spans="1:19" ht="16.5" customHeight="1">
      <c r="A879" s="180"/>
      <c r="B879" s="180"/>
      <c r="C879" s="180"/>
      <c r="D879" s="181"/>
      <c r="E879" s="181"/>
      <c r="L879" s="180"/>
      <c r="M879" s="180"/>
      <c r="O879" s="180"/>
      <c r="P879" s="310"/>
      <c r="Q879" s="310"/>
      <c r="R879" s="310"/>
      <c r="S879" s="180"/>
    </row>
    <row r="880" spans="1:19" ht="16.5" customHeight="1">
      <c r="A880" s="180"/>
      <c r="B880" s="180"/>
      <c r="C880" s="180"/>
      <c r="D880" s="181"/>
      <c r="E880" s="181"/>
      <c r="L880" s="180"/>
      <c r="M880" s="180"/>
      <c r="O880" s="180"/>
      <c r="P880" s="310"/>
      <c r="Q880" s="310"/>
      <c r="R880" s="310"/>
      <c r="S880" s="180"/>
    </row>
    <row r="881" spans="1:19" ht="16.5" customHeight="1">
      <c r="A881" s="180"/>
      <c r="B881" s="180"/>
      <c r="C881" s="180"/>
      <c r="D881" s="181"/>
      <c r="E881" s="181"/>
      <c r="L881" s="180"/>
      <c r="M881" s="180"/>
      <c r="O881" s="180"/>
      <c r="P881" s="310"/>
      <c r="Q881" s="310"/>
      <c r="R881" s="310"/>
      <c r="S881" s="180"/>
    </row>
    <row r="882" spans="1:19" ht="16.5" customHeight="1">
      <c r="A882" s="180"/>
      <c r="B882" s="180"/>
      <c r="C882" s="180"/>
      <c r="D882" s="181"/>
      <c r="E882" s="181"/>
      <c r="L882" s="180"/>
      <c r="M882" s="180"/>
      <c r="O882" s="180"/>
      <c r="P882" s="310"/>
      <c r="Q882" s="310"/>
      <c r="R882" s="310"/>
      <c r="S882" s="180"/>
    </row>
    <row r="883" spans="1:19" ht="16.5" customHeight="1">
      <c r="A883" s="180"/>
      <c r="B883" s="180"/>
      <c r="C883" s="180"/>
      <c r="D883" s="181"/>
      <c r="E883" s="181"/>
      <c r="L883" s="180"/>
      <c r="M883" s="180"/>
      <c r="O883" s="180"/>
      <c r="P883" s="310"/>
      <c r="Q883" s="310"/>
      <c r="R883" s="310"/>
      <c r="S883" s="180"/>
    </row>
    <row r="884" spans="1:19" ht="16.5" customHeight="1">
      <c r="A884" s="180"/>
      <c r="B884" s="180"/>
      <c r="C884" s="180"/>
      <c r="D884" s="181"/>
      <c r="E884" s="181"/>
      <c r="L884" s="180"/>
      <c r="M884" s="180"/>
      <c r="O884" s="180"/>
      <c r="P884" s="310"/>
      <c r="Q884" s="310"/>
      <c r="R884" s="310"/>
      <c r="S884" s="180"/>
    </row>
    <row r="885" spans="1:19" ht="16.5" customHeight="1">
      <c r="A885" s="180"/>
      <c r="B885" s="180"/>
      <c r="C885" s="180"/>
      <c r="D885" s="181"/>
      <c r="E885" s="181"/>
      <c r="L885" s="180"/>
      <c r="M885" s="180"/>
      <c r="O885" s="180"/>
      <c r="P885" s="310"/>
      <c r="Q885" s="310"/>
      <c r="R885" s="310"/>
      <c r="S885" s="180"/>
    </row>
    <row r="886" spans="1:19" ht="16.5" customHeight="1">
      <c r="A886" s="180"/>
      <c r="B886" s="180"/>
      <c r="C886" s="180"/>
      <c r="D886" s="181"/>
      <c r="E886" s="181"/>
      <c r="L886" s="180"/>
      <c r="M886" s="180"/>
      <c r="O886" s="180"/>
      <c r="P886" s="310"/>
      <c r="Q886" s="310"/>
      <c r="R886" s="310"/>
      <c r="S886" s="180"/>
    </row>
    <row r="887" spans="1:19" ht="16.5" customHeight="1">
      <c r="A887" s="180"/>
      <c r="B887" s="180"/>
      <c r="C887" s="180"/>
      <c r="D887" s="181"/>
      <c r="E887" s="181"/>
      <c r="L887" s="180"/>
      <c r="M887" s="180"/>
      <c r="O887" s="180"/>
      <c r="P887" s="310"/>
      <c r="Q887" s="310"/>
      <c r="R887" s="310"/>
      <c r="S887" s="180"/>
    </row>
    <row r="888" spans="1:19" ht="16.5" customHeight="1">
      <c r="A888" s="180"/>
      <c r="B888" s="180"/>
      <c r="C888" s="180"/>
      <c r="D888" s="181"/>
      <c r="E888" s="181"/>
      <c r="L888" s="180"/>
      <c r="M888" s="180"/>
      <c r="O888" s="180"/>
      <c r="P888" s="310"/>
      <c r="Q888" s="310"/>
      <c r="R888" s="310"/>
      <c r="S888" s="180"/>
    </row>
    <row r="889" spans="1:19" ht="16.5" customHeight="1">
      <c r="A889" s="180"/>
      <c r="B889" s="180"/>
      <c r="C889" s="180"/>
      <c r="D889" s="181"/>
      <c r="E889" s="181"/>
      <c r="L889" s="180"/>
      <c r="M889" s="180"/>
      <c r="O889" s="180"/>
      <c r="P889" s="310"/>
      <c r="Q889" s="310"/>
      <c r="R889" s="310"/>
      <c r="S889" s="180"/>
    </row>
    <row r="890" spans="1:19" ht="16.5" customHeight="1">
      <c r="A890" s="180"/>
      <c r="B890" s="180"/>
      <c r="C890" s="180"/>
      <c r="D890" s="181"/>
      <c r="E890" s="181"/>
      <c r="L890" s="180"/>
      <c r="M890" s="180"/>
      <c r="O890" s="180"/>
      <c r="P890" s="310"/>
      <c r="Q890" s="310"/>
      <c r="R890" s="310"/>
      <c r="S890" s="180"/>
    </row>
    <row r="891" spans="1:19" ht="16.5" customHeight="1">
      <c r="A891" s="180"/>
      <c r="B891" s="180"/>
      <c r="C891" s="180"/>
      <c r="D891" s="181"/>
      <c r="E891" s="181"/>
      <c r="L891" s="180"/>
      <c r="M891" s="180"/>
      <c r="O891" s="180"/>
      <c r="P891" s="310"/>
      <c r="Q891" s="310"/>
      <c r="R891" s="310"/>
      <c r="S891" s="180"/>
    </row>
    <row r="892" spans="1:19" ht="16.5" customHeight="1">
      <c r="A892" s="180"/>
      <c r="B892" s="180"/>
      <c r="C892" s="180"/>
      <c r="D892" s="181"/>
      <c r="E892" s="181"/>
      <c r="L892" s="180"/>
      <c r="M892" s="180"/>
      <c r="O892" s="180"/>
      <c r="P892" s="310"/>
      <c r="Q892" s="310"/>
      <c r="R892" s="310"/>
      <c r="S892" s="180"/>
    </row>
    <row r="893" spans="1:19" ht="16.5" customHeight="1">
      <c r="A893" s="180"/>
      <c r="B893" s="180"/>
      <c r="C893" s="180"/>
      <c r="D893" s="181"/>
      <c r="E893" s="181"/>
      <c r="L893" s="180"/>
      <c r="M893" s="180"/>
      <c r="O893" s="180"/>
      <c r="P893" s="310"/>
      <c r="Q893" s="310"/>
      <c r="R893" s="310"/>
      <c r="S893" s="180"/>
    </row>
    <row r="894" spans="1:19" ht="16.5" customHeight="1">
      <c r="A894" s="180"/>
      <c r="B894" s="180"/>
      <c r="C894" s="180"/>
      <c r="D894" s="181"/>
      <c r="E894" s="181"/>
      <c r="L894" s="180"/>
      <c r="M894" s="180"/>
      <c r="O894" s="180"/>
      <c r="P894" s="310"/>
      <c r="Q894" s="310"/>
      <c r="R894" s="310"/>
      <c r="S894" s="180"/>
    </row>
    <row r="895" spans="1:19" ht="16.5" customHeight="1">
      <c r="A895" s="180"/>
      <c r="B895" s="180"/>
      <c r="C895" s="180"/>
      <c r="D895" s="181"/>
      <c r="E895" s="181"/>
      <c r="L895" s="180"/>
      <c r="M895" s="180"/>
      <c r="O895" s="180"/>
      <c r="P895" s="310"/>
      <c r="Q895" s="310"/>
      <c r="R895" s="310"/>
      <c r="S895" s="180"/>
    </row>
    <row r="896" spans="1:19" ht="16.5" customHeight="1">
      <c r="A896" s="180"/>
      <c r="B896" s="180"/>
      <c r="C896" s="180"/>
      <c r="D896" s="181"/>
      <c r="E896" s="181"/>
      <c r="L896" s="180"/>
      <c r="M896" s="180"/>
      <c r="O896" s="180"/>
      <c r="P896" s="310"/>
      <c r="Q896" s="310"/>
      <c r="R896" s="310"/>
      <c r="S896" s="180"/>
    </row>
    <row r="897" spans="1:19" ht="16.5" customHeight="1">
      <c r="A897" s="180"/>
      <c r="B897" s="180"/>
      <c r="C897" s="180"/>
      <c r="D897" s="181"/>
      <c r="E897" s="181"/>
      <c r="L897" s="180"/>
      <c r="M897" s="180"/>
      <c r="O897" s="180"/>
      <c r="P897" s="310"/>
      <c r="Q897" s="310"/>
      <c r="R897" s="310"/>
      <c r="S897" s="180"/>
    </row>
    <row r="898" spans="1:19" ht="16.5" customHeight="1">
      <c r="A898" s="180"/>
      <c r="B898" s="180"/>
      <c r="C898" s="180"/>
      <c r="D898" s="181"/>
      <c r="E898" s="181"/>
      <c r="L898" s="180"/>
      <c r="M898" s="180"/>
      <c r="O898" s="180"/>
      <c r="P898" s="310"/>
      <c r="Q898" s="310"/>
      <c r="R898" s="310"/>
      <c r="S898" s="180"/>
    </row>
    <row r="899" spans="1:19" ht="16.5" customHeight="1">
      <c r="A899" s="180"/>
      <c r="B899" s="180"/>
      <c r="C899" s="180"/>
      <c r="D899" s="181"/>
      <c r="E899" s="181"/>
      <c r="L899" s="180"/>
      <c r="M899" s="180"/>
      <c r="O899" s="180"/>
      <c r="P899" s="310"/>
      <c r="Q899" s="310"/>
      <c r="R899" s="310"/>
      <c r="S899" s="180"/>
    </row>
    <row r="900" spans="1:19" ht="16.5" customHeight="1">
      <c r="A900" s="180"/>
      <c r="B900" s="180"/>
      <c r="C900" s="180"/>
      <c r="D900" s="181"/>
      <c r="E900" s="181"/>
      <c r="L900" s="180"/>
      <c r="M900" s="180"/>
      <c r="O900" s="180"/>
      <c r="P900" s="310"/>
      <c r="Q900" s="310"/>
      <c r="R900" s="310"/>
      <c r="S900" s="180"/>
    </row>
    <row r="901" spans="1:19" ht="16.5" customHeight="1">
      <c r="A901" s="180"/>
      <c r="B901" s="180"/>
      <c r="C901" s="180"/>
      <c r="D901" s="181"/>
      <c r="E901" s="181"/>
      <c r="L901" s="180"/>
      <c r="M901" s="180"/>
      <c r="O901" s="180"/>
      <c r="P901" s="310"/>
      <c r="Q901" s="310"/>
      <c r="R901" s="310"/>
      <c r="S901" s="180"/>
    </row>
    <row r="902" spans="1:19" ht="16.5" customHeight="1">
      <c r="A902" s="180"/>
      <c r="B902" s="180"/>
      <c r="C902" s="180"/>
      <c r="D902" s="181"/>
      <c r="E902" s="181"/>
      <c r="L902" s="180"/>
      <c r="M902" s="180"/>
      <c r="O902" s="180"/>
      <c r="P902" s="310"/>
      <c r="Q902" s="310"/>
      <c r="R902" s="310"/>
      <c r="S902" s="180"/>
    </row>
    <row r="903" spans="1:19" ht="16.5" customHeight="1">
      <c r="A903" s="180"/>
      <c r="B903" s="180"/>
      <c r="C903" s="180"/>
      <c r="D903" s="181"/>
      <c r="E903" s="181"/>
      <c r="L903" s="180"/>
      <c r="M903" s="180"/>
      <c r="O903" s="180"/>
      <c r="P903" s="310"/>
      <c r="Q903" s="310"/>
      <c r="R903" s="310"/>
      <c r="S903" s="180"/>
    </row>
    <row r="904" spans="1:19" ht="16.5" customHeight="1">
      <c r="A904" s="180"/>
      <c r="B904" s="180"/>
      <c r="C904" s="180"/>
      <c r="D904" s="181"/>
      <c r="E904" s="181"/>
      <c r="L904" s="180"/>
      <c r="M904" s="180"/>
      <c r="O904" s="180"/>
      <c r="P904" s="310"/>
      <c r="Q904" s="310"/>
      <c r="R904" s="310"/>
      <c r="S904" s="180"/>
    </row>
    <row r="905" spans="1:19" ht="16.5" customHeight="1">
      <c r="A905" s="180"/>
      <c r="B905" s="180"/>
      <c r="C905" s="180"/>
      <c r="D905" s="181"/>
      <c r="E905" s="181"/>
      <c r="L905" s="180"/>
      <c r="M905" s="180"/>
      <c r="O905" s="180"/>
      <c r="P905" s="310"/>
      <c r="Q905" s="310"/>
      <c r="R905" s="310"/>
      <c r="S905" s="180"/>
    </row>
    <row r="906" spans="1:19" ht="16.5" customHeight="1">
      <c r="A906" s="180"/>
      <c r="B906" s="180"/>
      <c r="C906" s="180"/>
      <c r="D906" s="181"/>
      <c r="E906" s="181"/>
      <c r="L906" s="180"/>
      <c r="M906" s="180"/>
      <c r="O906" s="180"/>
      <c r="P906" s="310"/>
      <c r="Q906" s="310"/>
      <c r="R906" s="310"/>
      <c r="S906" s="180"/>
    </row>
    <row r="907" spans="1:19" ht="16.5" customHeight="1">
      <c r="A907" s="180"/>
      <c r="B907" s="180"/>
      <c r="C907" s="180"/>
      <c r="D907" s="181"/>
      <c r="E907" s="181"/>
      <c r="L907" s="180"/>
      <c r="M907" s="180"/>
      <c r="O907" s="180"/>
      <c r="P907" s="310"/>
      <c r="Q907" s="310"/>
      <c r="R907" s="310"/>
      <c r="S907" s="180"/>
    </row>
    <row r="908" spans="1:19" ht="16.5" customHeight="1">
      <c r="A908" s="180"/>
      <c r="B908" s="180"/>
      <c r="C908" s="180"/>
      <c r="D908" s="181"/>
      <c r="E908" s="181"/>
      <c r="L908" s="180"/>
      <c r="M908" s="180"/>
      <c r="O908" s="180"/>
      <c r="P908" s="310"/>
      <c r="Q908" s="310"/>
      <c r="R908" s="310"/>
      <c r="S908" s="180"/>
    </row>
    <row r="909" spans="1:19" ht="16.5" customHeight="1">
      <c r="A909" s="180"/>
      <c r="B909" s="180"/>
      <c r="C909" s="180"/>
      <c r="D909" s="181"/>
      <c r="E909" s="181"/>
      <c r="L909" s="180"/>
      <c r="M909" s="180"/>
      <c r="O909" s="180"/>
      <c r="P909" s="310"/>
      <c r="Q909" s="310"/>
      <c r="R909" s="310"/>
      <c r="S909" s="180"/>
    </row>
    <row r="910" spans="1:19" ht="16.5" customHeight="1">
      <c r="A910" s="180"/>
      <c r="B910" s="180"/>
      <c r="C910" s="180"/>
      <c r="D910" s="181"/>
      <c r="E910" s="181"/>
      <c r="L910" s="180"/>
      <c r="M910" s="180"/>
      <c r="O910" s="180"/>
      <c r="P910" s="310"/>
      <c r="Q910" s="310"/>
      <c r="R910" s="310"/>
      <c r="S910" s="180"/>
    </row>
    <row r="911" spans="1:19" ht="16.5" customHeight="1">
      <c r="A911" s="180"/>
      <c r="B911" s="180"/>
      <c r="C911" s="180"/>
      <c r="D911" s="181"/>
      <c r="E911" s="181"/>
      <c r="L911" s="180"/>
      <c r="M911" s="180"/>
      <c r="O911" s="180"/>
      <c r="P911" s="310"/>
      <c r="Q911" s="310"/>
      <c r="R911" s="310"/>
      <c r="S911" s="180"/>
    </row>
    <row r="912" spans="1:19" ht="16.5" customHeight="1">
      <c r="A912" s="180"/>
      <c r="B912" s="180"/>
      <c r="C912" s="180"/>
      <c r="D912" s="181"/>
      <c r="E912" s="181"/>
      <c r="L912" s="180"/>
      <c r="M912" s="180"/>
      <c r="O912" s="180"/>
      <c r="P912" s="310"/>
      <c r="Q912" s="310"/>
      <c r="R912" s="310"/>
      <c r="S912" s="180"/>
    </row>
    <row r="913" spans="1:19" ht="16.5" customHeight="1">
      <c r="A913" s="180"/>
      <c r="B913" s="180"/>
      <c r="C913" s="180"/>
      <c r="D913" s="181"/>
      <c r="E913" s="181"/>
      <c r="L913" s="180"/>
      <c r="M913" s="180"/>
      <c r="O913" s="180"/>
      <c r="P913" s="310"/>
      <c r="Q913" s="310"/>
      <c r="R913" s="310"/>
      <c r="S913" s="180"/>
    </row>
    <row r="914" spans="1:19" ht="16.5" customHeight="1">
      <c r="A914" s="180"/>
      <c r="B914" s="180"/>
      <c r="C914" s="180"/>
      <c r="D914" s="181"/>
      <c r="E914" s="181"/>
      <c r="L914" s="180"/>
      <c r="M914" s="180"/>
      <c r="O914" s="180"/>
      <c r="P914" s="310"/>
      <c r="Q914" s="310"/>
      <c r="R914" s="310"/>
      <c r="S914" s="180"/>
    </row>
    <row r="915" spans="1:19" ht="16.5" customHeight="1">
      <c r="A915" s="180"/>
      <c r="B915" s="180"/>
      <c r="C915" s="180"/>
      <c r="D915" s="181"/>
      <c r="E915" s="181"/>
      <c r="L915" s="180"/>
      <c r="M915" s="180"/>
      <c r="O915" s="180"/>
      <c r="P915" s="310"/>
      <c r="Q915" s="310"/>
      <c r="R915" s="310"/>
      <c r="S915" s="180"/>
    </row>
    <row r="916" spans="1:19" ht="16.5" customHeight="1">
      <c r="A916" s="180"/>
      <c r="B916" s="180"/>
      <c r="C916" s="180"/>
      <c r="D916" s="181"/>
      <c r="E916" s="181"/>
      <c r="L916" s="180"/>
      <c r="M916" s="180"/>
      <c r="O916" s="180"/>
      <c r="P916" s="310"/>
      <c r="Q916" s="310"/>
      <c r="R916" s="310"/>
      <c r="S916" s="180"/>
    </row>
    <row r="917" spans="1:19" ht="16.5" customHeight="1">
      <c r="A917" s="180"/>
      <c r="B917" s="180"/>
      <c r="C917" s="180"/>
      <c r="D917" s="181"/>
      <c r="E917" s="181"/>
      <c r="L917" s="180"/>
      <c r="M917" s="180"/>
      <c r="O917" s="180"/>
      <c r="P917" s="310"/>
      <c r="Q917" s="310"/>
      <c r="R917" s="310"/>
      <c r="S917" s="180"/>
    </row>
    <row r="918" spans="1:19" ht="16.5" customHeight="1">
      <c r="A918" s="180"/>
      <c r="B918" s="180"/>
      <c r="C918" s="180"/>
      <c r="D918" s="181"/>
      <c r="E918" s="181"/>
      <c r="L918" s="180"/>
      <c r="M918" s="180"/>
      <c r="O918" s="180"/>
      <c r="P918" s="310"/>
      <c r="Q918" s="310"/>
      <c r="R918" s="310"/>
      <c r="S918" s="180"/>
    </row>
    <row r="919" spans="1:19" ht="16.5" customHeight="1">
      <c r="A919" s="180"/>
      <c r="B919" s="180"/>
      <c r="C919" s="180"/>
      <c r="D919" s="181"/>
      <c r="E919" s="181"/>
      <c r="L919" s="180"/>
      <c r="M919" s="180"/>
      <c r="O919" s="180"/>
      <c r="P919" s="310"/>
      <c r="Q919" s="310"/>
      <c r="R919" s="310"/>
      <c r="S919" s="180"/>
    </row>
    <row r="920" spans="1:19" ht="16.5" customHeight="1">
      <c r="A920" s="180"/>
      <c r="B920" s="180"/>
      <c r="C920" s="180"/>
      <c r="D920" s="181"/>
      <c r="E920" s="181"/>
      <c r="L920" s="180"/>
      <c r="M920" s="180"/>
      <c r="O920" s="180"/>
      <c r="P920" s="310"/>
      <c r="Q920" s="310"/>
      <c r="R920" s="310"/>
      <c r="S920" s="180"/>
    </row>
    <row r="921" spans="1:19" ht="16.5" customHeight="1">
      <c r="A921" s="180"/>
      <c r="B921" s="180"/>
      <c r="C921" s="180"/>
      <c r="D921" s="181"/>
      <c r="E921" s="181"/>
      <c r="L921" s="180"/>
      <c r="M921" s="180"/>
      <c r="O921" s="180"/>
      <c r="P921" s="310"/>
      <c r="Q921" s="310"/>
      <c r="R921" s="310"/>
      <c r="S921" s="180"/>
    </row>
    <row r="922" spans="1:19" ht="16.5" customHeight="1">
      <c r="A922" s="180"/>
      <c r="B922" s="180"/>
      <c r="C922" s="180"/>
      <c r="D922" s="181"/>
      <c r="E922" s="181"/>
      <c r="L922" s="180"/>
      <c r="M922" s="180"/>
      <c r="O922" s="180"/>
      <c r="P922" s="310"/>
      <c r="Q922" s="310"/>
      <c r="R922" s="310"/>
      <c r="S922" s="180"/>
    </row>
    <row r="923" spans="1:19" ht="16.5" customHeight="1">
      <c r="A923" s="180"/>
      <c r="B923" s="180"/>
      <c r="C923" s="180"/>
      <c r="D923" s="181"/>
      <c r="E923" s="181"/>
      <c r="L923" s="180"/>
      <c r="M923" s="180"/>
      <c r="O923" s="180"/>
      <c r="P923" s="310"/>
      <c r="Q923" s="310"/>
      <c r="R923" s="310"/>
      <c r="S923" s="180"/>
    </row>
    <row r="924" spans="1:19" ht="16.5" customHeight="1">
      <c r="A924" s="180"/>
      <c r="B924" s="180"/>
      <c r="C924" s="180"/>
      <c r="D924" s="181"/>
      <c r="E924" s="181"/>
      <c r="L924" s="180"/>
      <c r="M924" s="180"/>
      <c r="O924" s="180"/>
      <c r="P924" s="310"/>
      <c r="Q924" s="310"/>
      <c r="R924" s="310"/>
      <c r="S924" s="180"/>
    </row>
    <row r="925" spans="1:19" ht="16.5" customHeight="1">
      <c r="A925" s="180"/>
      <c r="B925" s="180"/>
      <c r="C925" s="180"/>
      <c r="D925" s="181"/>
      <c r="E925" s="181"/>
      <c r="L925" s="180"/>
      <c r="M925" s="180"/>
      <c r="O925" s="180"/>
      <c r="P925" s="310"/>
      <c r="Q925" s="310"/>
      <c r="R925" s="310"/>
      <c r="S925" s="180"/>
    </row>
    <row r="926" spans="1:19" ht="16.5" customHeight="1">
      <c r="A926" s="180"/>
      <c r="B926" s="180"/>
      <c r="C926" s="180"/>
      <c r="D926" s="181"/>
      <c r="E926" s="181"/>
      <c r="L926" s="180"/>
      <c r="M926" s="180"/>
      <c r="O926" s="180"/>
      <c r="P926" s="310"/>
      <c r="Q926" s="310"/>
      <c r="R926" s="310"/>
      <c r="S926" s="180"/>
    </row>
    <row r="927" spans="1:19" ht="16.5" customHeight="1">
      <c r="A927" s="180"/>
      <c r="B927" s="180"/>
      <c r="C927" s="180"/>
      <c r="D927" s="181"/>
      <c r="E927" s="181"/>
      <c r="L927" s="180"/>
      <c r="M927" s="180"/>
      <c r="O927" s="180"/>
      <c r="P927" s="310"/>
      <c r="Q927" s="310"/>
      <c r="R927" s="310"/>
      <c r="S927" s="180"/>
    </row>
    <row r="928" spans="1:19" ht="16.5" customHeight="1">
      <c r="A928" s="180"/>
      <c r="B928" s="180"/>
      <c r="C928" s="180"/>
      <c r="D928" s="181"/>
      <c r="E928" s="181"/>
      <c r="L928" s="180"/>
      <c r="M928" s="180"/>
      <c r="O928" s="180"/>
      <c r="P928" s="310"/>
      <c r="Q928" s="310"/>
      <c r="R928" s="310"/>
      <c r="S928" s="180"/>
    </row>
    <row r="929" spans="1:19" ht="16.5" customHeight="1">
      <c r="A929" s="180"/>
      <c r="B929" s="180"/>
      <c r="C929" s="180"/>
      <c r="D929" s="181"/>
      <c r="E929" s="181"/>
      <c r="L929" s="180"/>
      <c r="M929" s="180"/>
      <c r="O929" s="180"/>
      <c r="P929" s="310"/>
      <c r="Q929" s="310"/>
      <c r="R929" s="310"/>
      <c r="S929" s="180"/>
    </row>
    <row r="930" spans="1:19" ht="16.5" customHeight="1">
      <c r="A930" s="180"/>
      <c r="B930" s="180"/>
      <c r="C930" s="180"/>
      <c r="D930" s="181"/>
      <c r="E930" s="181"/>
      <c r="L930" s="180"/>
      <c r="M930" s="180"/>
      <c r="O930" s="180"/>
      <c r="P930" s="310"/>
      <c r="Q930" s="310"/>
      <c r="R930" s="310"/>
      <c r="S930" s="180"/>
    </row>
    <row r="931" spans="1:19" ht="16.5" customHeight="1">
      <c r="A931" s="180"/>
      <c r="B931" s="180"/>
      <c r="C931" s="180"/>
      <c r="D931" s="181"/>
      <c r="E931" s="181"/>
      <c r="L931" s="180"/>
      <c r="M931" s="180"/>
      <c r="O931" s="180"/>
      <c r="P931" s="310"/>
      <c r="Q931" s="310"/>
      <c r="R931" s="310"/>
      <c r="S931" s="180"/>
    </row>
    <row r="932" spans="1:19" ht="16.5" customHeight="1">
      <c r="A932" s="180"/>
      <c r="B932" s="180"/>
      <c r="C932" s="180"/>
      <c r="D932" s="181"/>
      <c r="E932" s="181"/>
      <c r="L932" s="180"/>
      <c r="M932" s="180"/>
      <c r="O932" s="180"/>
      <c r="P932" s="310"/>
      <c r="Q932" s="310"/>
      <c r="R932" s="310"/>
      <c r="S932" s="180"/>
    </row>
    <row r="933" spans="1:19" ht="16.5" customHeight="1">
      <c r="A933" s="180"/>
      <c r="B933" s="180"/>
      <c r="C933" s="180"/>
      <c r="D933" s="181"/>
      <c r="E933" s="181"/>
      <c r="L933" s="180"/>
      <c r="M933" s="180"/>
      <c r="O933" s="180"/>
      <c r="P933" s="310"/>
      <c r="Q933" s="310"/>
      <c r="R933" s="310"/>
      <c r="S933" s="180"/>
    </row>
    <row r="934" spans="1:19" ht="16.5" customHeight="1">
      <c r="A934" s="180"/>
      <c r="B934" s="180"/>
      <c r="C934" s="180"/>
      <c r="D934" s="181"/>
      <c r="E934" s="181"/>
      <c r="L934" s="180"/>
      <c r="M934" s="180"/>
      <c r="O934" s="180"/>
      <c r="P934" s="310"/>
      <c r="Q934" s="310"/>
      <c r="R934" s="310"/>
      <c r="S934" s="180"/>
    </row>
    <row r="935" spans="1:19" ht="16.5" customHeight="1">
      <c r="A935" s="180"/>
      <c r="B935" s="180"/>
      <c r="C935" s="180"/>
      <c r="D935" s="181"/>
      <c r="E935" s="181"/>
      <c r="L935" s="180"/>
      <c r="M935" s="180"/>
      <c r="O935" s="180"/>
      <c r="P935" s="310"/>
      <c r="Q935" s="310"/>
      <c r="R935" s="310"/>
      <c r="S935" s="180"/>
    </row>
    <row r="936" spans="1:19" ht="16.5" customHeight="1">
      <c r="A936" s="180"/>
      <c r="B936" s="180"/>
      <c r="C936" s="180"/>
      <c r="D936" s="181"/>
      <c r="E936" s="181"/>
      <c r="L936" s="180"/>
      <c r="M936" s="180"/>
      <c r="O936" s="180"/>
      <c r="P936" s="310"/>
      <c r="Q936" s="310"/>
      <c r="R936" s="310"/>
      <c r="S936" s="180"/>
    </row>
    <row r="937" spans="1:19" ht="16.5" customHeight="1">
      <c r="A937" s="180"/>
      <c r="B937" s="180"/>
      <c r="C937" s="180"/>
      <c r="D937" s="181"/>
      <c r="E937" s="181"/>
      <c r="L937" s="180"/>
      <c r="M937" s="180"/>
      <c r="O937" s="180"/>
      <c r="P937" s="310"/>
      <c r="Q937" s="310"/>
      <c r="R937" s="310"/>
      <c r="S937" s="180"/>
    </row>
    <row r="938" spans="1:19" ht="16.5" customHeight="1">
      <c r="A938" s="180"/>
      <c r="B938" s="180"/>
      <c r="C938" s="180"/>
      <c r="D938" s="181"/>
      <c r="E938" s="181"/>
      <c r="L938" s="180"/>
      <c r="M938" s="180"/>
      <c r="O938" s="180"/>
      <c r="P938" s="310"/>
      <c r="Q938" s="310"/>
      <c r="R938" s="310"/>
      <c r="S938" s="180"/>
    </row>
    <row r="939" spans="1:19" ht="16.5" customHeight="1">
      <c r="A939" s="180"/>
      <c r="B939" s="180"/>
      <c r="C939" s="180"/>
      <c r="D939" s="181"/>
      <c r="E939" s="181"/>
      <c r="L939" s="180"/>
      <c r="M939" s="180"/>
      <c r="O939" s="180"/>
      <c r="P939" s="310"/>
      <c r="Q939" s="310"/>
      <c r="R939" s="310"/>
      <c r="S939" s="180"/>
    </row>
    <row r="940" spans="1:19" ht="16.5" customHeight="1">
      <c r="A940" s="180"/>
      <c r="B940" s="180"/>
      <c r="C940" s="180"/>
      <c r="D940" s="181"/>
      <c r="E940" s="181"/>
      <c r="L940" s="180"/>
      <c r="M940" s="180"/>
      <c r="O940" s="180"/>
      <c r="P940" s="310"/>
      <c r="Q940" s="310"/>
      <c r="R940" s="310"/>
      <c r="S940" s="180"/>
    </row>
    <row r="941" spans="1:19" ht="16.5" customHeight="1">
      <c r="A941" s="180"/>
      <c r="B941" s="180"/>
      <c r="C941" s="180"/>
      <c r="D941" s="181"/>
      <c r="E941" s="181"/>
      <c r="L941" s="180"/>
      <c r="M941" s="180"/>
      <c r="O941" s="180"/>
      <c r="P941" s="310"/>
      <c r="Q941" s="310"/>
      <c r="R941" s="310"/>
      <c r="S941" s="180"/>
    </row>
    <row r="942" spans="1:19" ht="16.5" customHeight="1">
      <c r="A942" s="180"/>
      <c r="B942" s="180"/>
      <c r="C942" s="180"/>
      <c r="D942" s="181"/>
      <c r="E942" s="181"/>
      <c r="L942" s="180"/>
      <c r="M942" s="180"/>
      <c r="O942" s="180"/>
      <c r="P942" s="310"/>
      <c r="Q942" s="310"/>
      <c r="R942" s="310"/>
      <c r="S942" s="180"/>
    </row>
    <row r="943" spans="1:19" ht="16.5" customHeight="1">
      <c r="A943" s="180"/>
      <c r="B943" s="180"/>
      <c r="C943" s="180"/>
      <c r="D943" s="181"/>
      <c r="E943" s="181"/>
      <c r="L943" s="180"/>
      <c r="M943" s="180"/>
      <c r="O943" s="180"/>
      <c r="P943" s="310"/>
      <c r="Q943" s="310"/>
      <c r="R943" s="310"/>
      <c r="S943" s="180"/>
    </row>
    <row r="944" spans="1:19" ht="16.5" customHeight="1">
      <c r="A944" s="180"/>
      <c r="B944" s="180"/>
      <c r="C944" s="180"/>
      <c r="D944" s="181"/>
      <c r="E944" s="181"/>
      <c r="L944" s="180"/>
      <c r="M944" s="180"/>
      <c r="O944" s="180"/>
      <c r="P944" s="310"/>
      <c r="Q944" s="310"/>
      <c r="R944" s="310"/>
      <c r="S944" s="180"/>
    </row>
    <row r="945" spans="1:19" ht="16.5" customHeight="1">
      <c r="A945" s="180"/>
      <c r="B945" s="180"/>
      <c r="C945" s="180"/>
      <c r="D945" s="181"/>
      <c r="E945" s="181"/>
      <c r="L945" s="180"/>
      <c r="M945" s="180"/>
      <c r="O945" s="180"/>
      <c r="P945" s="310"/>
      <c r="Q945" s="310"/>
      <c r="R945" s="310"/>
      <c r="S945" s="180"/>
    </row>
    <row r="946" spans="1:19" ht="16.5" customHeight="1">
      <c r="A946" s="180"/>
      <c r="B946" s="180"/>
      <c r="C946" s="180"/>
      <c r="D946" s="181"/>
      <c r="E946" s="181"/>
      <c r="L946" s="180"/>
      <c r="M946" s="180"/>
      <c r="O946" s="180"/>
      <c r="P946" s="310"/>
      <c r="Q946" s="310"/>
      <c r="R946" s="310"/>
      <c r="S946" s="180"/>
    </row>
    <row r="947" spans="1:19" ht="16.5" customHeight="1">
      <c r="A947" s="180"/>
      <c r="B947" s="180"/>
      <c r="C947" s="180"/>
      <c r="D947" s="181"/>
      <c r="E947" s="181"/>
      <c r="L947" s="180"/>
      <c r="M947" s="180"/>
      <c r="O947" s="180"/>
      <c r="P947" s="310"/>
      <c r="Q947" s="310"/>
      <c r="R947" s="310"/>
      <c r="S947" s="180"/>
    </row>
    <row r="948" spans="1:19" ht="16.5" customHeight="1">
      <c r="A948" s="180"/>
      <c r="B948" s="180"/>
      <c r="C948" s="180"/>
      <c r="D948" s="181"/>
      <c r="E948" s="181"/>
      <c r="L948" s="180"/>
      <c r="M948" s="180"/>
      <c r="O948" s="180"/>
      <c r="P948" s="310"/>
      <c r="Q948" s="310"/>
      <c r="R948" s="310"/>
      <c r="S948" s="180"/>
    </row>
    <row r="949" spans="1:19" ht="16.5" customHeight="1">
      <c r="A949" s="180"/>
      <c r="B949" s="180"/>
      <c r="C949" s="180"/>
      <c r="D949" s="181"/>
      <c r="E949" s="181"/>
      <c r="L949" s="180"/>
      <c r="M949" s="180"/>
      <c r="O949" s="180"/>
      <c r="P949" s="310"/>
      <c r="Q949" s="310"/>
      <c r="R949" s="310"/>
      <c r="S949" s="180"/>
    </row>
    <row r="950" spans="1:19" ht="16.5" customHeight="1">
      <c r="A950" s="180"/>
      <c r="B950" s="180"/>
      <c r="C950" s="180"/>
      <c r="D950" s="181"/>
      <c r="E950" s="181"/>
      <c r="L950" s="180"/>
      <c r="M950" s="180"/>
      <c r="O950" s="180"/>
      <c r="P950" s="310"/>
      <c r="Q950" s="310"/>
      <c r="R950" s="310"/>
      <c r="S950" s="180"/>
    </row>
    <row r="951" spans="1:19" ht="16.5" customHeight="1">
      <c r="A951" s="180"/>
      <c r="B951" s="180"/>
      <c r="C951" s="180"/>
      <c r="D951" s="181"/>
      <c r="E951" s="181"/>
      <c r="L951" s="180"/>
      <c r="M951" s="180"/>
      <c r="O951" s="180"/>
      <c r="P951" s="310"/>
      <c r="Q951" s="310"/>
      <c r="R951" s="310"/>
      <c r="S951" s="180"/>
    </row>
    <row r="952" spans="1:19" ht="16.5" customHeight="1">
      <c r="A952" s="180"/>
      <c r="B952" s="180"/>
      <c r="C952" s="180"/>
      <c r="D952" s="181"/>
      <c r="E952" s="181"/>
      <c r="L952" s="180"/>
      <c r="M952" s="180"/>
      <c r="O952" s="180"/>
      <c r="P952" s="310"/>
      <c r="Q952" s="310"/>
      <c r="R952" s="310"/>
      <c r="S952" s="180"/>
    </row>
    <row r="953" spans="1:19" ht="16.5" customHeight="1">
      <c r="A953" s="180"/>
      <c r="B953" s="180"/>
      <c r="C953" s="180"/>
      <c r="D953" s="181"/>
      <c r="E953" s="181"/>
      <c r="L953" s="180"/>
      <c r="M953" s="180"/>
      <c r="O953" s="180"/>
      <c r="P953" s="310"/>
      <c r="Q953" s="310"/>
      <c r="R953" s="310"/>
      <c r="S953" s="180"/>
    </row>
    <row r="954" spans="1:19" ht="16.5" customHeight="1">
      <c r="A954" s="180"/>
      <c r="B954" s="180"/>
      <c r="C954" s="180"/>
      <c r="D954" s="181"/>
      <c r="E954" s="181"/>
      <c r="L954" s="180"/>
      <c r="M954" s="180"/>
      <c r="O954" s="180"/>
      <c r="P954" s="310"/>
      <c r="Q954" s="310"/>
      <c r="R954" s="310"/>
      <c r="S954" s="180"/>
    </row>
    <row r="955" spans="1:19" ht="16.5" customHeight="1">
      <c r="A955" s="180"/>
      <c r="B955" s="180"/>
      <c r="C955" s="180"/>
      <c r="D955" s="181"/>
      <c r="E955" s="181"/>
      <c r="L955" s="180"/>
      <c r="M955" s="180"/>
      <c r="O955" s="180"/>
      <c r="P955" s="310"/>
      <c r="Q955" s="310"/>
      <c r="R955" s="310"/>
      <c r="S955" s="180"/>
    </row>
    <row r="956" spans="1:19" ht="16.5" customHeight="1">
      <c r="A956" s="180"/>
      <c r="B956" s="180"/>
      <c r="C956" s="180"/>
      <c r="D956" s="181"/>
      <c r="E956" s="181"/>
      <c r="L956" s="180"/>
      <c r="M956" s="180"/>
      <c r="O956" s="180"/>
      <c r="P956" s="310"/>
      <c r="Q956" s="310"/>
      <c r="R956" s="310"/>
      <c r="S956" s="180"/>
    </row>
    <row r="957" spans="1:19" ht="16.5" customHeight="1">
      <c r="A957" s="180"/>
      <c r="B957" s="180"/>
      <c r="C957" s="180"/>
      <c r="D957" s="181"/>
      <c r="E957" s="181"/>
      <c r="L957" s="180"/>
      <c r="M957" s="180"/>
      <c r="O957" s="180"/>
      <c r="P957" s="310"/>
      <c r="Q957" s="310"/>
      <c r="R957" s="310"/>
      <c r="S957" s="180"/>
    </row>
    <row r="958" spans="1:19" ht="16.5" customHeight="1">
      <c r="A958" s="180"/>
      <c r="B958" s="180"/>
      <c r="C958" s="180"/>
      <c r="D958" s="181"/>
      <c r="E958" s="181"/>
      <c r="L958" s="180"/>
      <c r="M958" s="180"/>
      <c r="O958" s="180"/>
      <c r="P958" s="310"/>
      <c r="Q958" s="310"/>
      <c r="R958" s="310"/>
      <c r="S958" s="180"/>
    </row>
    <row r="959" spans="1:19" ht="16.5" customHeight="1">
      <c r="A959" s="180"/>
      <c r="B959" s="180"/>
      <c r="C959" s="180"/>
      <c r="D959" s="181"/>
      <c r="E959" s="181"/>
      <c r="L959" s="180"/>
      <c r="M959" s="180"/>
      <c r="O959" s="180"/>
      <c r="P959" s="310"/>
      <c r="Q959" s="310"/>
      <c r="R959" s="310"/>
      <c r="S959" s="180"/>
    </row>
    <row r="960" spans="1:19" ht="16.5" customHeight="1">
      <c r="A960" s="180"/>
      <c r="B960" s="180"/>
      <c r="C960" s="180"/>
      <c r="D960" s="181"/>
      <c r="E960" s="181"/>
      <c r="L960" s="180"/>
      <c r="M960" s="180"/>
      <c r="O960" s="180"/>
      <c r="P960" s="310"/>
      <c r="Q960" s="310"/>
      <c r="R960" s="310"/>
      <c r="S960" s="180"/>
    </row>
    <row r="961" spans="1:19" ht="16.5" customHeight="1">
      <c r="A961" s="180"/>
      <c r="B961" s="180"/>
      <c r="C961" s="180"/>
      <c r="D961" s="181"/>
      <c r="E961" s="181"/>
      <c r="L961" s="180"/>
      <c r="M961" s="180"/>
      <c r="O961" s="180"/>
      <c r="P961" s="310"/>
      <c r="Q961" s="310"/>
      <c r="R961" s="310"/>
      <c r="S961" s="180"/>
    </row>
    <row r="962" spans="1:19" ht="16.5" customHeight="1">
      <c r="A962" s="180"/>
      <c r="B962" s="180"/>
      <c r="C962" s="180"/>
      <c r="D962" s="181"/>
      <c r="E962" s="181"/>
      <c r="L962" s="180"/>
      <c r="M962" s="180"/>
      <c r="O962" s="180"/>
      <c r="P962" s="310"/>
      <c r="Q962" s="310"/>
      <c r="R962" s="310"/>
      <c r="S962" s="180"/>
    </row>
    <row r="963" spans="1:19" ht="16.5" customHeight="1">
      <c r="A963" s="180"/>
      <c r="B963" s="180"/>
      <c r="C963" s="180"/>
      <c r="D963" s="181"/>
      <c r="E963" s="181"/>
      <c r="L963" s="180"/>
      <c r="M963" s="180"/>
      <c r="O963" s="180"/>
      <c r="P963" s="310"/>
      <c r="Q963" s="310"/>
      <c r="R963" s="310"/>
      <c r="S963" s="180"/>
    </row>
    <row r="964" spans="1:19" ht="16.5" customHeight="1">
      <c r="A964" s="180"/>
      <c r="B964" s="180"/>
      <c r="C964" s="180"/>
      <c r="D964" s="181"/>
      <c r="E964" s="181"/>
      <c r="L964" s="180"/>
      <c r="M964" s="180"/>
      <c r="O964" s="180"/>
      <c r="P964" s="310"/>
      <c r="Q964" s="310"/>
      <c r="R964" s="310"/>
      <c r="S964" s="180"/>
    </row>
    <row r="965" spans="1:19" ht="16.5" customHeight="1">
      <c r="A965" s="180"/>
      <c r="B965" s="180"/>
      <c r="C965" s="180"/>
      <c r="D965" s="181"/>
      <c r="E965" s="181"/>
      <c r="L965" s="180"/>
      <c r="M965" s="180"/>
      <c r="O965" s="180"/>
      <c r="P965" s="310"/>
      <c r="Q965" s="310"/>
      <c r="R965" s="310"/>
      <c r="S965" s="180"/>
    </row>
    <row r="966" spans="1:19" ht="16.5" customHeight="1">
      <c r="A966" s="180"/>
      <c r="B966" s="180"/>
      <c r="C966" s="180"/>
      <c r="D966" s="181"/>
      <c r="E966" s="181"/>
      <c r="L966" s="180"/>
      <c r="M966" s="180"/>
      <c r="O966" s="180"/>
      <c r="P966" s="310"/>
      <c r="Q966" s="310"/>
      <c r="R966" s="310"/>
      <c r="S966" s="180"/>
    </row>
    <row r="967" spans="1:19" ht="16.5" customHeight="1">
      <c r="A967" s="180"/>
      <c r="B967" s="180"/>
      <c r="C967" s="180"/>
      <c r="D967" s="181"/>
      <c r="E967" s="181"/>
      <c r="L967" s="180"/>
      <c r="M967" s="180"/>
      <c r="O967" s="180"/>
      <c r="P967" s="310"/>
      <c r="Q967" s="310"/>
      <c r="R967" s="310"/>
      <c r="S967" s="180"/>
    </row>
    <row r="968" spans="1:19" ht="16.5" customHeight="1">
      <c r="A968" s="180"/>
      <c r="B968" s="180"/>
      <c r="C968" s="180"/>
      <c r="D968" s="181"/>
      <c r="E968" s="181"/>
      <c r="L968" s="180"/>
      <c r="M968" s="180"/>
      <c r="O968" s="180"/>
      <c r="P968" s="310"/>
      <c r="Q968" s="310"/>
      <c r="R968" s="310"/>
      <c r="S968" s="180"/>
    </row>
    <row r="969" spans="1:19" ht="16.5" customHeight="1">
      <c r="A969" s="180"/>
      <c r="B969" s="180"/>
      <c r="C969" s="180"/>
      <c r="D969" s="181"/>
      <c r="E969" s="181"/>
      <c r="L969" s="180"/>
      <c r="M969" s="180"/>
      <c r="O969" s="180"/>
      <c r="P969" s="310"/>
      <c r="Q969" s="310"/>
      <c r="R969" s="310"/>
      <c r="S969" s="180"/>
    </row>
    <row r="970" spans="1:19" ht="16.5" customHeight="1">
      <c r="A970" s="180"/>
      <c r="B970" s="180"/>
      <c r="C970" s="180"/>
      <c r="D970" s="181"/>
      <c r="E970" s="181"/>
      <c r="L970" s="180"/>
      <c r="M970" s="180"/>
      <c r="O970" s="180"/>
      <c r="P970" s="310"/>
      <c r="Q970" s="310"/>
      <c r="R970" s="310"/>
      <c r="S970" s="180"/>
    </row>
    <row r="971" spans="1:19" ht="16.5" customHeight="1">
      <c r="A971" s="180"/>
      <c r="B971" s="180"/>
      <c r="C971" s="180"/>
      <c r="D971" s="181"/>
      <c r="E971" s="181"/>
      <c r="L971" s="180"/>
      <c r="M971" s="180"/>
      <c r="O971" s="180"/>
      <c r="P971" s="310"/>
      <c r="Q971" s="310"/>
      <c r="R971" s="310"/>
      <c r="S971" s="180"/>
    </row>
    <row r="972" spans="1:19" ht="16.5" customHeight="1">
      <c r="A972" s="180"/>
      <c r="B972" s="180"/>
      <c r="C972" s="180"/>
      <c r="D972" s="181"/>
      <c r="E972" s="181"/>
      <c r="L972" s="180"/>
      <c r="M972" s="180"/>
      <c r="O972" s="180"/>
      <c r="P972" s="310"/>
      <c r="Q972" s="310"/>
      <c r="R972" s="310"/>
      <c r="S972" s="180"/>
    </row>
    <row r="973" spans="1:19" ht="16.5" customHeight="1">
      <c r="A973" s="180"/>
      <c r="B973" s="180"/>
      <c r="C973" s="180"/>
      <c r="D973" s="181"/>
      <c r="E973" s="181"/>
      <c r="L973" s="180"/>
      <c r="M973" s="180"/>
      <c r="O973" s="180"/>
      <c r="P973" s="310"/>
      <c r="Q973" s="310"/>
      <c r="R973" s="310"/>
      <c r="S973" s="180"/>
    </row>
    <row r="974" spans="1:19" ht="16.5" customHeight="1">
      <c r="A974" s="180"/>
      <c r="B974" s="180"/>
      <c r="C974" s="180"/>
      <c r="D974" s="181"/>
      <c r="E974" s="181"/>
      <c r="L974" s="180"/>
      <c r="M974" s="180"/>
      <c r="O974" s="180"/>
      <c r="P974" s="310"/>
      <c r="Q974" s="310"/>
      <c r="R974" s="310"/>
      <c r="S974" s="180"/>
    </row>
    <row r="975" spans="1:19" ht="16.5" customHeight="1">
      <c r="A975" s="180"/>
      <c r="B975" s="180"/>
      <c r="C975" s="180"/>
      <c r="D975" s="181"/>
      <c r="E975" s="181"/>
      <c r="L975" s="180"/>
      <c r="M975" s="180"/>
      <c r="O975" s="180"/>
      <c r="P975" s="310"/>
      <c r="Q975" s="310"/>
      <c r="R975" s="310"/>
      <c r="S975" s="180"/>
    </row>
    <row r="976" spans="1:19" ht="16.5" customHeight="1">
      <c r="A976" s="180"/>
      <c r="B976" s="180"/>
      <c r="C976" s="180"/>
      <c r="D976" s="181"/>
      <c r="E976" s="181"/>
      <c r="L976" s="180"/>
      <c r="M976" s="180"/>
      <c r="O976" s="180"/>
      <c r="P976" s="310"/>
      <c r="Q976" s="310"/>
      <c r="R976" s="310"/>
      <c r="S976" s="180"/>
    </row>
    <row r="977" spans="1:19" ht="16.5" customHeight="1">
      <c r="A977" s="180"/>
      <c r="B977" s="180"/>
      <c r="C977" s="180"/>
      <c r="D977" s="181"/>
      <c r="E977" s="181"/>
      <c r="L977" s="180"/>
      <c r="M977" s="180"/>
      <c r="O977" s="180"/>
      <c r="P977" s="310"/>
      <c r="Q977" s="310"/>
      <c r="R977" s="310"/>
      <c r="S977" s="180"/>
    </row>
    <row r="978" spans="1:19" ht="16.5" customHeight="1">
      <c r="A978" s="180"/>
      <c r="B978" s="180"/>
      <c r="C978" s="180"/>
      <c r="D978" s="181"/>
      <c r="E978" s="181"/>
      <c r="L978" s="180"/>
      <c r="M978" s="180"/>
      <c r="O978" s="180"/>
      <c r="P978" s="310"/>
      <c r="Q978" s="310"/>
      <c r="R978" s="310"/>
      <c r="S978" s="180"/>
    </row>
    <row r="979" spans="1:19" ht="16.5" customHeight="1">
      <c r="A979" s="180"/>
      <c r="B979" s="180"/>
      <c r="C979" s="180"/>
      <c r="D979" s="181"/>
      <c r="E979" s="181"/>
      <c r="L979" s="180"/>
      <c r="M979" s="180"/>
      <c r="O979" s="180"/>
      <c r="P979" s="310"/>
      <c r="Q979" s="310"/>
      <c r="R979" s="310"/>
      <c r="S979" s="180"/>
    </row>
    <row r="980" spans="1:19" ht="16.5" customHeight="1">
      <c r="A980" s="180"/>
      <c r="B980" s="180"/>
      <c r="C980" s="180"/>
      <c r="D980" s="181"/>
      <c r="E980" s="181"/>
      <c r="L980" s="180"/>
      <c r="M980" s="180"/>
      <c r="O980" s="180"/>
      <c r="P980" s="310"/>
      <c r="Q980" s="310"/>
      <c r="R980" s="310"/>
      <c r="S980" s="180"/>
    </row>
    <row r="981" spans="1:19" ht="16.5" customHeight="1">
      <c r="A981" s="180"/>
      <c r="B981" s="180"/>
      <c r="C981" s="180"/>
      <c r="D981" s="181"/>
      <c r="E981" s="181"/>
      <c r="L981" s="180"/>
      <c r="M981" s="180"/>
      <c r="O981" s="180"/>
      <c r="P981" s="310"/>
      <c r="Q981" s="310"/>
      <c r="R981" s="310"/>
      <c r="S981" s="180"/>
    </row>
    <row r="982" spans="1:19" ht="16.5" customHeight="1">
      <c r="A982" s="180"/>
      <c r="B982" s="180"/>
      <c r="C982" s="180"/>
      <c r="D982" s="181"/>
      <c r="E982" s="181"/>
      <c r="L982" s="180"/>
      <c r="M982" s="180"/>
      <c r="O982" s="180"/>
      <c r="P982" s="310"/>
      <c r="Q982" s="310"/>
      <c r="R982" s="310"/>
      <c r="S982" s="180"/>
    </row>
    <row r="983" spans="1:19" ht="16.5" customHeight="1">
      <c r="A983" s="180"/>
      <c r="B983" s="180"/>
      <c r="C983" s="180"/>
      <c r="D983" s="181"/>
      <c r="E983" s="181"/>
      <c r="L983" s="180"/>
      <c r="M983" s="180"/>
      <c r="O983" s="180"/>
      <c r="P983" s="310"/>
      <c r="Q983" s="310"/>
      <c r="R983" s="310"/>
      <c r="S983" s="180"/>
    </row>
    <row r="984" spans="1:19" ht="16.5" customHeight="1">
      <c r="A984" s="180"/>
      <c r="B984" s="180"/>
      <c r="C984" s="180"/>
      <c r="D984" s="181"/>
      <c r="E984" s="181"/>
      <c r="L984" s="180"/>
      <c r="M984" s="180"/>
      <c r="O984" s="180"/>
      <c r="P984" s="310"/>
      <c r="Q984" s="310"/>
      <c r="R984" s="310"/>
      <c r="S984" s="180"/>
    </row>
    <row r="985" spans="1:19" ht="16.5" customHeight="1">
      <c r="A985" s="180"/>
      <c r="B985" s="180"/>
      <c r="C985" s="180"/>
      <c r="D985" s="181"/>
      <c r="E985" s="181"/>
      <c r="L985" s="180"/>
      <c r="M985" s="180"/>
      <c r="O985" s="180"/>
      <c r="P985" s="310"/>
      <c r="Q985" s="310"/>
      <c r="R985" s="310"/>
      <c r="S985" s="180"/>
    </row>
    <row r="986" spans="1:19" ht="16.5" customHeight="1">
      <c r="A986" s="180"/>
      <c r="B986" s="180"/>
      <c r="C986" s="180"/>
      <c r="D986" s="181"/>
      <c r="E986" s="181"/>
      <c r="L986" s="180"/>
      <c r="M986" s="180"/>
      <c r="O986" s="180"/>
      <c r="P986" s="310"/>
      <c r="Q986" s="310"/>
      <c r="R986" s="310"/>
      <c r="S986" s="180"/>
    </row>
    <row r="987" spans="1:19" ht="16.5" customHeight="1">
      <c r="A987" s="180"/>
      <c r="B987" s="180"/>
      <c r="C987" s="180"/>
      <c r="D987" s="181"/>
      <c r="E987" s="181"/>
      <c r="L987" s="180"/>
      <c r="M987" s="180"/>
      <c r="O987" s="180"/>
      <c r="P987" s="310"/>
      <c r="Q987" s="310"/>
      <c r="R987" s="310"/>
      <c r="S987" s="180"/>
    </row>
    <row r="988" spans="1:19" ht="16.5" customHeight="1">
      <c r="A988" s="180"/>
      <c r="B988" s="180"/>
      <c r="C988" s="180"/>
      <c r="D988" s="181"/>
      <c r="E988" s="181"/>
      <c r="L988" s="180"/>
      <c r="M988" s="180"/>
      <c r="O988" s="180"/>
      <c r="P988" s="310"/>
      <c r="Q988" s="310"/>
      <c r="R988" s="310"/>
      <c r="S988" s="180"/>
    </row>
    <row r="989" spans="1:19" ht="16.5" customHeight="1">
      <c r="A989" s="180"/>
      <c r="B989" s="180"/>
      <c r="C989" s="180"/>
      <c r="D989" s="181"/>
      <c r="E989" s="181"/>
      <c r="L989" s="180"/>
      <c r="M989" s="180"/>
      <c r="O989" s="180"/>
      <c r="P989" s="310"/>
      <c r="Q989" s="310"/>
      <c r="R989" s="310"/>
      <c r="S989" s="180"/>
    </row>
    <row r="990" spans="1:19" ht="16.5" customHeight="1">
      <c r="A990" s="180"/>
      <c r="B990" s="180"/>
      <c r="C990" s="180"/>
      <c r="D990" s="181"/>
      <c r="E990" s="181"/>
      <c r="L990" s="180"/>
      <c r="M990" s="180"/>
      <c r="O990" s="180"/>
      <c r="P990" s="310"/>
      <c r="Q990" s="310"/>
      <c r="R990" s="310"/>
      <c r="S990" s="180"/>
    </row>
    <row r="991" spans="1:19" ht="16.5" customHeight="1">
      <c r="A991" s="180"/>
      <c r="B991" s="180"/>
      <c r="C991" s="180"/>
      <c r="D991" s="181"/>
      <c r="E991" s="181"/>
      <c r="L991" s="180"/>
      <c r="M991" s="180"/>
      <c r="O991" s="180"/>
      <c r="P991" s="310"/>
      <c r="Q991" s="310"/>
      <c r="R991" s="310"/>
      <c r="S991" s="180"/>
    </row>
    <row r="992" spans="1:19" ht="16.5" customHeight="1">
      <c r="A992" s="180"/>
      <c r="B992" s="180"/>
      <c r="C992" s="180"/>
      <c r="D992" s="181"/>
      <c r="E992" s="181"/>
      <c r="L992" s="180"/>
      <c r="M992" s="180"/>
      <c r="O992" s="180"/>
      <c r="P992" s="310"/>
      <c r="Q992" s="310"/>
      <c r="R992" s="310"/>
      <c r="S992" s="180"/>
    </row>
    <row r="993" spans="1:19" ht="16.5" customHeight="1">
      <c r="A993" s="180"/>
      <c r="B993" s="180"/>
      <c r="C993" s="180"/>
      <c r="D993" s="181"/>
      <c r="E993" s="181"/>
      <c r="L993" s="180"/>
      <c r="M993" s="180"/>
      <c r="O993" s="180"/>
      <c r="P993" s="310"/>
      <c r="Q993" s="310"/>
      <c r="R993" s="310"/>
      <c r="S993" s="180"/>
    </row>
    <row r="994" spans="1:19" ht="16.5" customHeight="1">
      <c r="A994" s="180"/>
      <c r="B994" s="180"/>
      <c r="C994" s="180"/>
      <c r="D994" s="181"/>
      <c r="E994" s="181"/>
      <c r="L994" s="180"/>
      <c r="M994" s="180"/>
      <c r="O994" s="180"/>
      <c r="P994" s="310"/>
      <c r="Q994" s="310"/>
      <c r="R994" s="310"/>
      <c r="S994" s="180"/>
    </row>
    <row r="995" spans="1:19" ht="16.5" customHeight="1">
      <c r="A995" s="180"/>
      <c r="B995" s="180"/>
      <c r="C995" s="180"/>
      <c r="D995" s="181"/>
      <c r="E995" s="181"/>
      <c r="L995" s="180"/>
      <c r="M995" s="180"/>
      <c r="O995" s="180"/>
      <c r="P995" s="310"/>
      <c r="Q995" s="310"/>
      <c r="R995" s="310"/>
      <c r="S995" s="180"/>
    </row>
    <row r="996" spans="1:19" ht="16.5" customHeight="1">
      <c r="A996" s="180"/>
      <c r="B996" s="180"/>
      <c r="C996" s="180"/>
      <c r="D996" s="181"/>
      <c r="E996" s="181"/>
      <c r="L996" s="180"/>
      <c r="M996" s="180"/>
      <c r="O996" s="180"/>
      <c r="P996" s="310"/>
      <c r="Q996" s="310"/>
      <c r="R996" s="310"/>
      <c r="S996" s="180"/>
    </row>
    <row r="997" spans="1:19" ht="16.5" customHeight="1">
      <c r="A997" s="180"/>
      <c r="B997" s="180"/>
      <c r="C997" s="180"/>
      <c r="D997" s="181"/>
      <c r="E997" s="181"/>
      <c r="L997" s="180"/>
      <c r="M997" s="180"/>
      <c r="O997" s="180"/>
      <c r="P997" s="310"/>
      <c r="Q997" s="310"/>
      <c r="R997" s="310"/>
      <c r="S997" s="180"/>
    </row>
    <row r="998" spans="1:19" ht="16.5" customHeight="1">
      <c r="A998" s="180"/>
      <c r="B998" s="180"/>
      <c r="C998" s="180"/>
      <c r="D998" s="181"/>
      <c r="E998" s="181"/>
      <c r="L998" s="180"/>
      <c r="M998" s="180"/>
      <c r="O998" s="180"/>
      <c r="P998" s="310"/>
      <c r="Q998" s="310"/>
      <c r="R998" s="310"/>
      <c r="S998" s="180"/>
    </row>
    <row r="999" spans="1:19" ht="16.5" customHeight="1">
      <c r="A999" s="180"/>
      <c r="B999" s="180"/>
      <c r="C999" s="180"/>
      <c r="D999" s="181"/>
      <c r="E999" s="181"/>
      <c r="L999" s="180"/>
      <c r="M999" s="180"/>
      <c r="O999" s="180"/>
      <c r="P999" s="310"/>
      <c r="Q999" s="310"/>
      <c r="R999" s="310"/>
      <c r="S999" s="180"/>
    </row>
    <row r="1000" spans="1:19" ht="16.5" customHeight="1">
      <c r="A1000" s="180"/>
      <c r="B1000" s="180"/>
      <c r="C1000" s="180"/>
      <c r="D1000" s="181"/>
      <c r="E1000" s="181"/>
      <c r="L1000" s="180"/>
      <c r="M1000" s="180"/>
      <c r="O1000" s="180"/>
      <c r="P1000" s="310"/>
      <c r="Q1000" s="310"/>
      <c r="R1000" s="310"/>
      <c r="S1000" s="180"/>
    </row>
  </sheetData>
  <autoFilter ref="A2:AH531"/>
  <mergeCells count="698">
    <mergeCell ref="A513:A515"/>
    <mergeCell ref="B513:B515"/>
    <mergeCell ref="C513:C515"/>
    <mergeCell ref="D513:D515"/>
    <mergeCell ref="E513:E515"/>
    <mergeCell ref="F513:F515"/>
    <mergeCell ref="A502:A503"/>
    <mergeCell ref="B502:B503"/>
    <mergeCell ref="C502:C503"/>
    <mergeCell ref="D502:D503"/>
    <mergeCell ref="E502:E503"/>
    <mergeCell ref="F502:F503"/>
    <mergeCell ref="A506:A508"/>
    <mergeCell ref="B506:B508"/>
    <mergeCell ref="C506:C508"/>
    <mergeCell ref="F506:F508"/>
    <mergeCell ref="D506:D508"/>
    <mergeCell ref="E506:E508"/>
    <mergeCell ref="A468:A472"/>
    <mergeCell ref="A473:A475"/>
    <mergeCell ref="B473:B475"/>
    <mergeCell ref="C473:C475"/>
    <mergeCell ref="D473:D475"/>
    <mergeCell ref="E473:E475"/>
    <mergeCell ref="F473:F475"/>
    <mergeCell ref="D479:D482"/>
    <mergeCell ref="E479:E482"/>
    <mergeCell ref="A476:A478"/>
    <mergeCell ref="B476:B478"/>
    <mergeCell ref="C476:C478"/>
    <mergeCell ref="D476:D478"/>
    <mergeCell ref="E476:E478"/>
    <mergeCell ref="F476:F478"/>
    <mergeCell ref="A479:A482"/>
    <mergeCell ref="F479:F482"/>
    <mergeCell ref="B468:B472"/>
    <mergeCell ref="C468:C472"/>
    <mergeCell ref="D468:D472"/>
    <mergeCell ref="E468:E472"/>
    <mergeCell ref="F468:F472"/>
    <mergeCell ref="B479:B482"/>
    <mergeCell ref="C479:C482"/>
    <mergeCell ref="A454:A457"/>
    <mergeCell ref="A458:A460"/>
    <mergeCell ref="B458:B460"/>
    <mergeCell ref="C458:C460"/>
    <mergeCell ref="D458:D460"/>
    <mergeCell ref="E458:E460"/>
    <mergeCell ref="F458:F460"/>
    <mergeCell ref="D464:D467"/>
    <mergeCell ref="E464:E467"/>
    <mergeCell ref="A461:A463"/>
    <mergeCell ref="B461:B463"/>
    <mergeCell ref="C461:C463"/>
    <mergeCell ref="D461:D463"/>
    <mergeCell ref="E461:E463"/>
    <mergeCell ref="F461:F463"/>
    <mergeCell ref="A464:A467"/>
    <mergeCell ref="F464:F467"/>
    <mergeCell ref="B464:B467"/>
    <mergeCell ref="C464:C467"/>
    <mergeCell ref="A440:A443"/>
    <mergeCell ref="A444:A447"/>
    <mergeCell ref="B444:B447"/>
    <mergeCell ref="C444:C447"/>
    <mergeCell ref="D444:D447"/>
    <mergeCell ref="E444:E447"/>
    <mergeCell ref="F444:F447"/>
    <mergeCell ref="D451:D453"/>
    <mergeCell ref="E451:E453"/>
    <mergeCell ref="A448:A450"/>
    <mergeCell ref="B448:B450"/>
    <mergeCell ref="C448:C450"/>
    <mergeCell ref="D448:D450"/>
    <mergeCell ref="E448:E450"/>
    <mergeCell ref="F448:F450"/>
    <mergeCell ref="A451:A453"/>
    <mergeCell ref="F451:F453"/>
    <mergeCell ref="B451:B453"/>
    <mergeCell ref="C451:C453"/>
    <mergeCell ref="B436:B439"/>
    <mergeCell ref="C436:C439"/>
    <mergeCell ref="B440:B443"/>
    <mergeCell ref="C440:C443"/>
    <mergeCell ref="D440:D443"/>
    <mergeCell ref="E440:E443"/>
    <mergeCell ref="F440:F443"/>
    <mergeCell ref="B454:B457"/>
    <mergeCell ref="C454:C457"/>
    <mergeCell ref="D454:D457"/>
    <mergeCell ref="E454:E457"/>
    <mergeCell ref="F454:F457"/>
    <mergeCell ref="D436:D439"/>
    <mergeCell ref="E436:E439"/>
    <mergeCell ref="A420:A422"/>
    <mergeCell ref="F420:F422"/>
    <mergeCell ref="A426:A428"/>
    <mergeCell ref="A429:A431"/>
    <mergeCell ref="B429:B431"/>
    <mergeCell ref="C429:C431"/>
    <mergeCell ref="D429:D431"/>
    <mergeCell ref="E429:E431"/>
    <mergeCell ref="F429:F431"/>
    <mergeCell ref="B420:B422"/>
    <mergeCell ref="C420:C422"/>
    <mergeCell ref="A423:A425"/>
    <mergeCell ref="B423:B425"/>
    <mergeCell ref="C423:C425"/>
    <mergeCell ref="B426:B428"/>
    <mergeCell ref="C426:C428"/>
    <mergeCell ref="D420:D422"/>
    <mergeCell ref="E420:E422"/>
    <mergeCell ref="D423:D425"/>
    <mergeCell ref="E423:E425"/>
    <mergeCell ref="F423:F425"/>
    <mergeCell ref="D426:D428"/>
    <mergeCell ref="E426:E428"/>
    <mergeCell ref="F426:F428"/>
    <mergeCell ref="C411:C413"/>
    <mergeCell ref="D411:D413"/>
    <mergeCell ref="E411:E413"/>
    <mergeCell ref="F411:F413"/>
    <mergeCell ref="A414:A416"/>
    <mergeCell ref="A417:A419"/>
    <mergeCell ref="B417:B419"/>
    <mergeCell ref="C417:C419"/>
    <mergeCell ref="D417:D419"/>
    <mergeCell ref="E417:E419"/>
    <mergeCell ref="F417:F419"/>
    <mergeCell ref="B483:B486"/>
    <mergeCell ref="C483:C486"/>
    <mergeCell ref="D483:D486"/>
    <mergeCell ref="E483:E486"/>
    <mergeCell ref="F483:F486"/>
    <mergeCell ref="A483:A486"/>
    <mergeCell ref="A487:A501"/>
    <mergeCell ref="B487:B501"/>
    <mergeCell ref="C487:C501"/>
    <mergeCell ref="D487:D501"/>
    <mergeCell ref="E487:E501"/>
    <mergeCell ref="F487:F501"/>
    <mergeCell ref="A432:A435"/>
    <mergeCell ref="B432:B435"/>
    <mergeCell ref="C432:C435"/>
    <mergeCell ref="D432:D435"/>
    <mergeCell ref="E432:E435"/>
    <mergeCell ref="F432:F435"/>
    <mergeCell ref="A436:A439"/>
    <mergeCell ref="F436:F439"/>
    <mergeCell ref="B407:B408"/>
    <mergeCell ref="C407:C408"/>
    <mergeCell ref="D407:D408"/>
    <mergeCell ref="E407:E408"/>
    <mergeCell ref="F407:F408"/>
    <mergeCell ref="A407:A408"/>
    <mergeCell ref="A409:A410"/>
    <mergeCell ref="B409:B410"/>
    <mergeCell ref="C409:C410"/>
    <mergeCell ref="D409:D410"/>
    <mergeCell ref="E409:E410"/>
    <mergeCell ref="F409:F410"/>
    <mergeCell ref="D414:D416"/>
    <mergeCell ref="E414:E416"/>
    <mergeCell ref="A411:A413"/>
    <mergeCell ref="B411:B413"/>
    <mergeCell ref="D405:D406"/>
    <mergeCell ref="E405:E406"/>
    <mergeCell ref="A403:A404"/>
    <mergeCell ref="B403:B404"/>
    <mergeCell ref="C403:C404"/>
    <mergeCell ref="D403:D404"/>
    <mergeCell ref="E403:E404"/>
    <mergeCell ref="F403:F404"/>
    <mergeCell ref="A405:A406"/>
    <mergeCell ref="F405:F406"/>
    <mergeCell ref="B405:B406"/>
    <mergeCell ref="C405:C406"/>
    <mergeCell ref="B388:B393"/>
    <mergeCell ref="C388:C393"/>
    <mergeCell ref="D388:D393"/>
    <mergeCell ref="E388:E393"/>
    <mergeCell ref="F388:F393"/>
    <mergeCell ref="A388:A393"/>
    <mergeCell ref="A398:A402"/>
    <mergeCell ref="B398:B402"/>
    <mergeCell ref="C398:C402"/>
    <mergeCell ref="D398:D402"/>
    <mergeCell ref="E398:E402"/>
    <mergeCell ref="F398:F402"/>
    <mergeCell ref="D386:D387"/>
    <mergeCell ref="E386:E387"/>
    <mergeCell ref="A381:A385"/>
    <mergeCell ref="B381:B385"/>
    <mergeCell ref="C381:C385"/>
    <mergeCell ref="D381:D385"/>
    <mergeCell ref="E381:E385"/>
    <mergeCell ref="F381:F385"/>
    <mergeCell ref="A386:A387"/>
    <mergeCell ref="F386:F387"/>
    <mergeCell ref="B386:B387"/>
    <mergeCell ref="C386:C387"/>
    <mergeCell ref="D374:D378"/>
    <mergeCell ref="E374:E378"/>
    <mergeCell ref="F374:F378"/>
    <mergeCell ref="A374:A378"/>
    <mergeCell ref="A379:A380"/>
    <mergeCell ref="B379:B380"/>
    <mergeCell ref="C379:C380"/>
    <mergeCell ref="D379:D380"/>
    <mergeCell ref="E379:E380"/>
    <mergeCell ref="F379:F380"/>
    <mergeCell ref="F235:F237"/>
    <mergeCell ref="A238:A240"/>
    <mergeCell ref="B238:B240"/>
    <mergeCell ref="C238:C240"/>
    <mergeCell ref="D238:D240"/>
    <mergeCell ref="E238:E240"/>
    <mergeCell ref="F238:F240"/>
    <mergeCell ref="B414:B416"/>
    <mergeCell ref="C414:C416"/>
    <mergeCell ref="F414:F416"/>
    <mergeCell ref="D372:D373"/>
    <mergeCell ref="E372:E373"/>
    <mergeCell ref="A370:A371"/>
    <mergeCell ref="B370:B371"/>
    <mergeCell ref="C370:C371"/>
    <mergeCell ref="D370:D371"/>
    <mergeCell ref="E370:E371"/>
    <mergeCell ref="F370:F371"/>
    <mergeCell ref="A372:A373"/>
    <mergeCell ref="F372:F373"/>
    <mergeCell ref="B372:B373"/>
    <mergeCell ref="C372:C373"/>
    <mergeCell ref="B374:B378"/>
    <mergeCell ref="C374:C378"/>
    <mergeCell ref="A184:A185"/>
    <mergeCell ref="B184:B185"/>
    <mergeCell ref="D225:D227"/>
    <mergeCell ref="E225:E227"/>
    <mergeCell ref="D228:D230"/>
    <mergeCell ref="E228:E230"/>
    <mergeCell ref="F228:F230"/>
    <mergeCell ref="A228:A230"/>
    <mergeCell ref="B228:B230"/>
    <mergeCell ref="C228:C230"/>
    <mergeCell ref="A199:A219"/>
    <mergeCell ref="B199:B219"/>
    <mergeCell ref="C199:C219"/>
    <mergeCell ref="D199:D219"/>
    <mergeCell ref="E199:E219"/>
    <mergeCell ref="F199:F219"/>
    <mergeCell ref="A225:A227"/>
    <mergeCell ref="F225:F227"/>
    <mergeCell ref="B225:B227"/>
    <mergeCell ref="C225:C227"/>
    <mergeCell ref="A191:A192"/>
    <mergeCell ref="B191:B192"/>
    <mergeCell ref="C191:C192"/>
    <mergeCell ref="D191:D192"/>
    <mergeCell ref="B253:B254"/>
    <mergeCell ref="C253:C254"/>
    <mergeCell ref="D253:D254"/>
    <mergeCell ref="E253:E254"/>
    <mergeCell ref="F253:F254"/>
    <mergeCell ref="A253:A254"/>
    <mergeCell ref="A301:A302"/>
    <mergeCell ref="B301:B302"/>
    <mergeCell ref="C301:C302"/>
    <mergeCell ref="D301:D302"/>
    <mergeCell ref="E301:E302"/>
    <mergeCell ref="F301:F302"/>
    <mergeCell ref="B360:B364"/>
    <mergeCell ref="C360:C364"/>
    <mergeCell ref="D360:D364"/>
    <mergeCell ref="E360:E364"/>
    <mergeCell ref="F360:F364"/>
    <mergeCell ref="A360:A364"/>
    <mergeCell ref="A365:A369"/>
    <mergeCell ref="B365:B369"/>
    <mergeCell ref="C365:C369"/>
    <mergeCell ref="D365:D369"/>
    <mergeCell ref="E365:E369"/>
    <mergeCell ref="F365:F369"/>
    <mergeCell ref="D355:D359"/>
    <mergeCell ref="E355:E359"/>
    <mergeCell ref="A353:A354"/>
    <mergeCell ref="B353:B354"/>
    <mergeCell ref="C353:C354"/>
    <mergeCell ref="D353:D354"/>
    <mergeCell ref="E353:E354"/>
    <mergeCell ref="F353:F354"/>
    <mergeCell ref="A355:A359"/>
    <mergeCell ref="F355:F359"/>
    <mergeCell ref="B355:B359"/>
    <mergeCell ref="C355:C359"/>
    <mergeCell ref="B347:B350"/>
    <mergeCell ref="C347:C350"/>
    <mergeCell ref="D347:D350"/>
    <mergeCell ref="E347:E350"/>
    <mergeCell ref="F347:F350"/>
    <mergeCell ref="A347:A350"/>
    <mergeCell ref="A351:A352"/>
    <mergeCell ref="B351:B352"/>
    <mergeCell ref="C351:C352"/>
    <mergeCell ref="D351:D352"/>
    <mergeCell ref="E351:E352"/>
    <mergeCell ref="F351:F352"/>
    <mergeCell ref="B335:B338"/>
    <mergeCell ref="C335:C338"/>
    <mergeCell ref="D335:D338"/>
    <mergeCell ref="E335:E338"/>
    <mergeCell ref="F335:F338"/>
    <mergeCell ref="D343:D346"/>
    <mergeCell ref="E343:E346"/>
    <mergeCell ref="A339:A342"/>
    <mergeCell ref="B339:B342"/>
    <mergeCell ref="C339:C342"/>
    <mergeCell ref="D339:D342"/>
    <mergeCell ref="E339:E342"/>
    <mergeCell ref="F339:F342"/>
    <mergeCell ref="A343:A346"/>
    <mergeCell ref="F343:F346"/>
    <mergeCell ref="B343:B346"/>
    <mergeCell ref="C343:C346"/>
    <mergeCell ref="L411:L413"/>
    <mergeCell ref="L414:L416"/>
    <mergeCell ref="E323:E324"/>
    <mergeCell ref="F323:F324"/>
    <mergeCell ref="B321:B322"/>
    <mergeCell ref="C321:C322"/>
    <mergeCell ref="F321:F322"/>
    <mergeCell ref="A323:A324"/>
    <mergeCell ref="B323:B324"/>
    <mergeCell ref="C323:C324"/>
    <mergeCell ref="D323:D324"/>
    <mergeCell ref="D327:D330"/>
    <mergeCell ref="E327:E330"/>
    <mergeCell ref="A325:A326"/>
    <mergeCell ref="B325:B326"/>
    <mergeCell ref="C325:C326"/>
    <mergeCell ref="D325:D326"/>
    <mergeCell ref="E325:E326"/>
    <mergeCell ref="F325:F326"/>
    <mergeCell ref="A327:A330"/>
    <mergeCell ref="F327:F330"/>
    <mergeCell ref="B327:B330"/>
    <mergeCell ref="C327:C330"/>
    <mergeCell ref="B331:B334"/>
    <mergeCell ref="L386:L387"/>
    <mergeCell ref="L388:L393"/>
    <mergeCell ref="M388:M396"/>
    <mergeCell ref="L394:L397"/>
    <mergeCell ref="L398:L402"/>
    <mergeCell ref="L403:L404"/>
    <mergeCell ref="L405:L406"/>
    <mergeCell ref="L407:L408"/>
    <mergeCell ref="L409:L410"/>
    <mergeCell ref="L353:L354"/>
    <mergeCell ref="L355:L359"/>
    <mergeCell ref="L360:L364"/>
    <mergeCell ref="L365:L369"/>
    <mergeCell ref="L370:L371"/>
    <mergeCell ref="L372:L373"/>
    <mergeCell ref="L374:L378"/>
    <mergeCell ref="L379:L380"/>
    <mergeCell ref="L381:L385"/>
    <mergeCell ref="L323:L324"/>
    <mergeCell ref="L325:L326"/>
    <mergeCell ref="L327:L330"/>
    <mergeCell ref="L331:L334"/>
    <mergeCell ref="L335:L338"/>
    <mergeCell ref="L339:L342"/>
    <mergeCell ref="L343:L346"/>
    <mergeCell ref="L347:L350"/>
    <mergeCell ref="L351:L352"/>
    <mergeCell ref="L228:L230"/>
    <mergeCell ref="L235:L237"/>
    <mergeCell ref="L238:L240"/>
    <mergeCell ref="L248:L250"/>
    <mergeCell ref="L251:L252"/>
    <mergeCell ref="L253:L254"/>
    <mergeCell ref="L301:L302"/>
    <mergeCell ref="L303:L304"/>
    <mergeCell ref="L321:L322"/>
    <mergeCell ref="M157:M189"/>
    <mergeCell ref="L158:L164"/>
    <mergeCell ref="L165:L168"/>
    <mergeCell ref="L169:L173"/>
    <mergeCell ref="L174:L176"/>
    <mergeCell ref="L177:L183"/>
    <mergeCell ref="L184:L185"/>
    <mergeCell ref="L199:L219"/>
    <mergeCell ref="L225:L227"/>
    <mergeCell ref="L191:L192"/>
    <mergeCell ref="L479:L482"/>
    <mergeCell ref="L483:L486"/>
    <mergeCell ref="L487:L501"/>
    <mergeCell ref="L502:L503"/>
    <mergeCell ref="G488:G489"/>
    <mergeCell ref="H488:H489"/>
    <mergeCell ref="I488:I489"/>
    <mergeCell ref="J488:J489"/>
    <mergeCell ref="H490:H491"/>
    <mergeCell ref="I490:I491"/>
    <mergeCell ref="J490:J491"/>
    <mergeCell ref="I497:I501"/>
    <mergeCell ref="J497:J501"/>
    <mergeCell ref="G490:G491"/>
    <mergeCell ref="G492:G493"/>
    <mergeCell ref="H492:H493"/>
    <mergeCell ref="I492:I493"/>
    <mergeCell ref="J492:J493"/>
    <mergeCell ref="G497:G501"/>
    <mergeCell ref="H497:H501"/>
    <mergeCell ref="L448:L450"/>
    <mergeCell ref="L451:L453"/>
    <mergeCell ref="L454:L457"/>
    <mergeCell ref="L458:L460"/>
    <mergeCell ref="L461:L463"/>
    <mergeCell ref="L464:L467"/>
    <mergeCell ref="L468:L472"/>
    <mergeCell ref="L473:L475"/>
    <mergeCell ref="L476:L478"/>
    <mergeCell ref="L417:L419"/>
    <mergeCell ref="L420:L422"/>
    <mergeCell ref="L423:L425"/>
    <mergeCell ref="L426:L428"/>
    <mergeCell ref="L429:L431"/>
    <mergeCell ref="L432:L435"/>
    <mergeCell ref="L436:L439"/>
    <mergeCell ref="L440:L443"/>
    <mergeCell ref="L444:L447"/>
    <mergeCell ref="F248:F250"/>
    <mergeCell ref="A251:A252"/>
    <mergeCell ref="F251:F252"/>
    <mergeCell ref="D321:D322"/>
    <mergeCell ref="E321:E322"/>
    <mergeCell ref="A394:A397"/>
    <mergeCell ref="B394:B397"/>
    <mergeCell ref="C394:C397"/>
    <mergeCell ref="D394:D397"/>
    <mergeCell ref="E394:E397"/>
    <mergeCell ref="F394:F397"/>
    <mergeCell ref="A303:A304"/>
    <mergeCell ref="B303:B304"/>
    <mergeCell ref="C303:C304"/>
    <mergeCell ref="D303:D304"/>
    <mergeCell ref="E303:E304"/>
    <mergeCell ref="F303:F304"/>
    <mergeCell ref="A321:A322"/>
    <mergeCell ref="C331:C334"/>
    <mergeCell ref="D331:D334"/>
    <mergeCell ref="E331:E334"/>
    <mergeCell ref="F331:F334"/>
    <mergeCell ref="A331:A334"/>
    <mergeCell ref="A335:A338"/>
    <mergeCell ref="A235:A237"/>
    <mergeCell ref="B235:B237"/>
    <mergeCell ref="D251:D252"/>
    <mergeCell ref="E251:E252"/>
    <mergeCell ref="A248:A250"/>
    <mergeCell ref="B248:B250"/>
    <mergeCell ref="C248:C250"/>
    <mergeCell ref="D248:D250"/>
    <mergeCell ref="E248:E250"/>
    <mergeCell ref="B251:B252"/>
    <mergeCell ref="C251:C252"/>
    <mergeCell ref="C235:C237"/>
    <mergeCell ref="D235:D237"/>
    <mergeCell ref="E235:E237"/>
    <mergeCell ref="E191:E192"/>
    <mergeCell ref="F191:F192"/>
    <mergeCell ref="L110:L112"/>
    <mergeCell ref="L113:L115"/>
    <mergeCell ref="L116:L118"/>
    <mergeCell ref="L119:L120"/>
    <mergeCell ref="L121:L122"/>
    <mergeCell ref="C184:C185"/>
    <mergeCell ref="D184:D185"/>
    <mergeCell ref="D113:D115"/>
    <mergeCell ref="D110:D112"/>
    <mergeCell ref="E110:E112"/>
    <mergeCell ref="F110:F112"/>
    <mergeCell ref="E113:E115"/>
    <mergeCell ref="F113:F115"/>
    <mergeCell ref="C177:C183"/>
    <mergeCell ref="D177:D183"/>
    <mergeCell ref="L106:L107"/>
    <mergeCell ref="L108:L109"/>
    <mergeCell ref="A108:A109"/>
    <mergeCell ref="F108:F109"/>
    <mergeCell ref="D108:D109"/>
    <mergeCell ref="E108:E109"/>
    <mergeCell ref="C108:C109"/>
    <mergeCell ref="A188:A189"/>
    <mergeCell ref="B188:B189"/>
    <mergeCell ref="C188:C189"/>
    <mergeCell ref="D188:D189"/>
    <mergeCell ref="L188:L189"/>
    <mergeCell ref="L126:L127"/>
    <mergeCell ref="L132:L137"/>
    <mergeCell ref="A169:A173"/>
    <mergeCell ref="B169:B173"/>
    <mergeCell ref="C169:C173"/>
    <mergeCell ref="D169:D173"/>
    <mergeCell ref="B174:B176"/>
    <mergeCell ref="C174:C176"/>
    <mergeCell ref="D174:D176"/>
    <mergeCell ref="A174:A176"/>
    <mergeCell ref="A177:A183"/>
    <mergeCell ref="B177:B183"/>
    <mergeCell ref="D82:D83"/>
    <mergeCell ref="E82:E83"/>
    <mergeCell ref="F82:F83"/>
    <mergeCell ref="L82:L83"/>
    <mergeCell ref="A84:A105"/>
    <mergeCell ref="B84:B105"/>
    <mergeCell ref="C84:C105"/>
    <mergeCell ref="D84:D105"/>
    <mergeCell ref="E84:E105"/>
    <mergeCell ref="F84:F105"/>
    <mergeCell ref="L84:L105"/>
    <mergeCell ref="B165:B168"/>
    <mergeCell ref="A126:A127"/>
    <mergeCell ref="A132:A137"/>
    <mergeCell ref="B132:B137"/>
    <mergeCell ref="C132:C137"/>
    <mergeCell ref="D132:D137"/>
    <mergeCell ref="E132:E137"/>
    <mergeCell ref="F132:F137"/>
    <mergeCell ref="B121:B122"/>
    <mergeCell ref="C121:C122"/>
    <mergeCell ref="B126:B127"/>
    <mergeCell ref="C126:C127"/>
    <mergeCell ref="D126:D127"/>
    <mergeCell ref="E126:E127"/>
    <mergeCell ref="F126:F127"/>
    <mergeCell ref="C165:C168"/>
    <mergeCell ref="D165:D168"/>
    <mergeCell ref="A158:A164"/>
    <mergeCell ref="B158:B164"/>
    <mergeCell ref="C158:C164"/>
    <mergeCell ref="D158:D164"/>
    <mergeCell ref="A165:A168"/>
    <mergeCell ref="A116:A118"/>
    <mergeCell ref="B116:B118"/>
    <mergeCell ref="C116:C118"/>
    <mergeCell ref="D116:D118"/>
    <mergeCell ref="E116:E118"/>
    <mergeCell ref="F116:F118"/>
    <mergeCell ref="D121:D122"/>
    <mergeCell ref="E121:E122"/>
    <mergeCell ref="A119:A120"/>
    <mergeCell ref="B119:B120"/>
    <mergeCell ref="C119:C120"/>
    <mergeCell ref="D119:D120"/>
    <mergeCell ref="E119:E120"/>
    <mergeCell ref="F119:F120"/>
    <mergeCell ref="A121:A122"/>
    <mergeCell ref="F121:F122"/>
    <mergeCell ref="A110:A112"/>
    <mergeCell ref="B110:B112"/>
    <mergeCell ref="C110:C112"/>
    <mergeCell ref="B113:B115"/>
    <mergeCell ref="C113:C115"/>
    <mergeCell ref="A113:A115"/>
    <mergeCell ref="A61:A63"/>
    <mergeCell ref="B61:B63"/>
    <mergeCell ref="C61:C63"/>
    <mergeCell ref="A82:A83"/>
    <mergeCell ref="B82:B83"/>
    <mergeCell ref="C82:C83"/>
    <mergeCell ref="D61:D63"/>
    <mergeCell ref="E61:E63"/>
    <mergeCell ref="F61:F63"/>
    <mergeCell ref="L61:L63"/>
    <mergeCell ref="A106:A107"/>
    <mergeCell ref="B106:B107"/>
    <mergeCell ref="D106:D107"/>
    <mergeCell ref="E106:E107"/>
    <mergeCell ref="F106:F107"/>
    <mergeCell ref="C106:C107"/>
    <mergeCell ref="A78:A79"/>
    <mergeCell ref="B78:B79"/>
    <mergeCell ref="C78:C79"/>
    <mergeCell ref="D78:D79"/>
    <mergeCell ref="E78:E79"/>
    <mergeCell ref="F78:F79"/>
    <mergeCell ref="L78:L79"/>
    <mergeCell ref="A80:A81"/>
    <mergeCell ref="B80:B81"/>
    <mergeCell ref="C80:C81"/>
    <mergeCell ref="D80:D81"/>
    <mergeCell ref="E80:E81"/>
    <mergeCell ref="F80:F81"/>
    <mergeCell ref="L80:L81"/>
    <mergeCell ref="A14:A15"/>
    <mergeCell ref="B14:B15"/>
    <mergeCell ref="C14:C15"/>
    <mergeCell ref="D14:D15"/>
    <mergeCell ref="E14:E15"/>
    <mergeCell ref="F14:F15"/>
    <mergeCell ref="L14:L15"/>
    <mergeCell ref="A16:A17"/>
    <mergeCell ref="B16:B17"/>
    <mergeCell ref="C16:C17"/>
    <mergeCell ref="D16:D17"/>
    <mergeCell ref="E16:E17"/>
    <mergeCell ref="F16:F17"/>
    <mergeCell ref="L16:L17"/>
    <mergeCell ref="A4:A7"/>
    <mergeCell ref="B4:B7"/>
    <mergeCell ref="C4:C7"/>
    <mergeCell ref="D4:D7"/>
    <mergeCell ref="E4:E7"/>
    <mergeCell ref="F4:F7"/>
    <mergeCell ref="L4:L7"/>
    <mergeCell ref="G12:G13"/>
    <mergeCell ref="H12:H13"/>
    <mergeCell ref="I12:I13"/>
    <mergeCell ref="J12:J13"/>
    <mergeCell ref="A9:A13"/>
    <mergeCell ref="B9:B13"/>
    <mergeCell ref="C9:C13"/>
    <mergeCell ref="D9:D13"/>
    <mergeCell ref="E9:E13"/>
    <mergeCell ref="F9:F13"/>
    <mergeCell ref="L9:L13"/>
    <mergeCell ref="A54:A57"/>
    <mergeCell ref="B54:B57"/>
    <mergeCell ref="C54:C57"/>
    <mergeCell ref="D54:D57"/>
    <mergeCell ref="E54:E57"/>
    <mergeCell ref="F54:F57"/>
    <mergeCell ref="L54:L57"/>
    <mergeCell ref="A58:A60"/>
    <mergeCell ref="B58:B60"/>
    <mergeCell ref="C58:C60"/>
    <mergeCell ref="D58:D60"/>
    <mergeCell ref="E58:E60"/>
    <mergeCell ref="F58:F60"/>
    <mergeCell ref="L58:L60"/>
    <mergeCell ref="A46:A47"/>
    <mergeCell ref="B46:B47"/>
    <mergeCell ref="C46:C47"/>
    <mergeCell ref="D46:D47"/>
    <mergeCell ref="E46:E47"/>
    <mergeCell ref="F46:F47"/>
    <mergeCell ref="L46:L47"/>
    <mergeCell ref="A48:A52"/>
    <mergeCell ref="B48:B52"/>
    <mergeCell ref="C48:C52"/>
    <mergeCell ref="D48:D52"/>
    <mergeCell ref="E48:E52"/>
    <mergeCell ref="F48:F52"/>
    <mergeCell ref="L48:L52"/>
    <mergeCell ref="A36:A40"/>
    <mergeCell ref="B36:B40"/>
    <mergeCell ref="C36:C40"/>
    <mergeCell ref="D36:D40"/>
    <mergeCell ref="E36:E40"/>
    <mergeCell ref="F36:F40"/>
    <mergeCell ref="L36:L40"/>
    <mergeCell ref="A41:A45"/>
    <mergeCell ref="B41:B45"/>
    <mergeCell ref="C41:C45"/>
    <mergeCell ref="D41:D45"/>
    <mergeCell ref="E41:E45"/>
    <mergeCell ref="F41:F45"/>
    <mergeCell ref="L41:L45"/>
    <mergeCell ref="A28:A31"/>
    <mergeCell ref="B28:B31"/>
    <mergeCell ref="C28:C31"/>
    <mergeCell ref="D28:D31"/>
    <mergeCell ref="E28:E31"/>
    <mergeCell ref="F28:F31"/>
    <mergeCell ref="L28:L31"/>
    <mergeCell ref="A32:A35"/>
    <mergeCell ref="B32:B35"/>
    <mergeCell ref="C32:C35"/>
    <mergeCell ref="D32:D35"/>
    <mergeCell ref="E32:E35"/>
    <mergeCell ref="F32:F35"/>
    <mergeCell ref="L32:L35"/>
    <mergeCell ref="A23:A24"/>
    <mergeCell ref="B23:B24"/>
    <mergeCell ref="C23:C24"/>
    <mergeCell ref="D23:D24"/>
    <mergeCell ref="E23:E24"/>
    <mergeCell ref="F23:F24"/>
    <mergeCell ref="L23:L24"/>
    <mergeCell ref="A25:A27"/>
    <mergeCell ref="B25:B27"/>
    <mergeCell ref="C25:C27"/>
    <mergeCell ref="D25:D27"/>
    <mergeCell ref="E25:E27"/>
    <mergeCell ref="F25:F27"/>
    <mergeCell ref="L25:L27"/>
  </mergeCells>
  <conditionalFormatting sqref="I3 K58:K60">
    <cfRule type="cellIs" dxfId="3177" priority="1" stopIfTrue="1" operator="equal">
      <formula>"OK"</formula>
    </cfRule>
  </conditionalFormatting>
  <conditionalFormatting sqref="I3 K58:K60">
    <cfRule type="cellIs" dxfId="3176" priority="2" stopIfTrue="1" operator="equal">
      <formula>"Fail"</formula>
    </cfRule>
  </conditionalFormatting>
  <conditionalFormatting sqref="K3 K28:K52 K84:K107 K110:K125 K157:K198 K225:K227 K231:K232 K245:K322 K327:K354 K388:K392 K420:K421 K464:K478 K484:K503">
    <cfRule type="containsText" dxfId="3175" priority="3" operator="containsText" text="NG">
      <formula>NOT(ISERROR(SEARCH(("NG"),(K3))))</formula>
    </cfRule>
  </conditionalFormatting>
  <conditionalFormatting sqref="K3 K28:K52 K84:K107 K110:K125 K157:K198 K225:K227 K231:K232 K245:K322 K327:K354 K388:K392 K420:K421 K464:K478 K484:K503">
    <cfRule type="containsText" dxfId="3174" priority="4" operator="containsText" text="OK">
      <formula>NOT(ISERROR(SEARCH(("OK"),(K3))))</formula>
    </cfRule>
  </conditionalFormatting>
  <conditionalFormatting sqref="K4:K8">
    <cfRule type="containsText" dxfId="3173" priority="5" operator="containsText" text="NG">
      <formula>NOT(ISERROR(SEARCH(("NG"),(K4))))</formula>
    </cfRule>
  </conditionalFormatting>
  <conditionalFormatting sqref="K4:K8">
    <cfRule type="containsText" dxfId="3172" priority="6" operator="containsText" text="OK">
      <formula>NOT(ISERROR(SEARCH(("OK"),(K4))))</formula>
    </cfRule>
  </conditionalFormatting>
  <conditionalFormatting sqref="K14:K15">
    <cfRule type="containsText" dxfId="3171" priority="7" operator="containsText" text="NG">
      <formula>NOT(ISERROR(SEARCH(("NG"),(K14))))</formula>
    </cfRule>
  </conditionalFormatting>
  <conditionalFormatting sqref="K14:K15">
    <cfRule type="containsText" dxfId="3170" priority="8" operator="containsText" text="OK">
      <formula>NOT(ISERROR(SEARCH(("OK"),(K14))))</formula>
    </cfRule>
  </conditionalFormatting>
  <conditionalFormatting sqref="K19:K24">
    <cfRule type="containsText" dxfId="3169" priority="9" operator="containsText" text="NG">
      <formula>NOT(ISERROR(SEARCH(("NG"),(K19))))</formula>
    </cfRule>
  </conditionalFormatting>
  <conditionalFormatting sqref="K19:K24">
    <cfRule type="containsText" dxfId="3168" priority="10" operator="containsText" text="OK">
      <formula>NOT(ISERROR(SEARCH(("OK"),(K19))))</formula>
    </cfRule>
  </conditionalFormatting>
  <conditionalFormatting sqref="K25:K27">
    <cfRule type="containsText" dxfId="3167" priority="11" operator="containsText" text="NG">
      <formula>NOT(ISERROR(SEARCH(("NG"),(K25))))</formula>
    </cfRule>
  </conditionalFormatting>
  <conditionalFormatting sqref="K25:K27">
    <cfRule type="containsText" dxfId="3166" priority="12" operator="containsText" text="OK">
      <formula>NOT(ISERROR(SEARCH(("OK"),(K25))))</formula>
    </cfRule>
  </conditionalFormatting>
  <conditionalFormatting sqref="K53 K61:K66">
    <cfRule type="containsText" dxfId="3165" priority="13" operator="containsText" text="NG">
      <formula>NOT(ISERROR(SEARCH(("NG"),(K53))))</formula>
    </cfRule>
  </conditionalFormatting>
  <conditionalFormatting sqref="K53 K61:K66">
    <cfRule type="containsText" dxfId="3164" priority="14" operator="containsText" text="OK">
      <formula>NOT(ISERROR(SEARCH(("OK"),(K53))))</formula>
    </cfRule>
  </conditionalFormatting>
  <conditionalFormatting sqref="K67:K68">
    <cfRule type="containsText" dxfId="3163" priority="15" operator="containsText" text="NG">
      <formula>NOT(ISERROR(SEARCH(("NG"),(K67))))</formula>
    </cfRule>
  </conditionalFormatting>
  <conditionalFormatting sqref="K67:K68">
    <cfRule type="containsText" dxfId="3162" priority="16" operator="containsText" text="OK">
      <formula>NOT(ISERROR(SEARCH(("OK"),(K67))))</formula>
    </cfRule>
  </conditionalFormatting>
  <conditionalFormatting sqref="K69:K81">
    <cfRule type="containsText" dxfId="3161" priority="17" operator="containsText" text="NG">
      <formula>NOT(ISERROR(SEARCH(("NG"),(K69))))</formula>
    </cfRule>
  </conditionalFormatting>
  <conditionalFormatting sqref="K69:K81">
    <cfRule type="containsText" dxfId="3160" priority="18" operator="containsText" text="OK">
      <formula>NOT(ISERROR(SEARCH(("OK"),(K69))))</formula>
    </cfRule>
  </conditionalFormatting>
  <conditionalFormatting sqref="K82:K83">
    <cfRule type="containsText" dxfId="3159" priority="19" operator="containsText" text="NG">
      <formula>NOT(ISERROR(SEARCH(("NG"),(K82))))</formula>
    </cfRule>
  </conditionalFormatting>
  <conditionalFormatting sqref="K82:K83">
    <cfRule type="containsText" dxfId="3158" priority="20" operator="containsText" text="OK">
      <formula>NOT(ISERROR(SEARCH(("OK"),(K82))))</formula>
    </cfRule>
  </conditionalFormatting>
  <conditionalFormatting sqref="K131">
    <cfRule type="containsText" dxfId="3157" priority="21" operator="containsText" text="NG">
      <formula>NOT(ISERROR(SEARCH(("NG"),(K131))))</formula>
    </cfRule>
  </conditionalFormatting>
  <conditionalFormatting sqref="K131">
    <cfRule type="containsText" dxfId="3156" priority="22" operator="containsText" text="OK">
      <formula>NOT(ISERROR(SEARCH(("OK"),(K131))))</formula>
    </cfRule>
  </conditionalFormatting>
  <conditionalFormatting sqref="K132:K137">
    <cfRule type="containsText" dxfId="3155" priority="23" operator="containsText" text="NG">
      <formula>NOT(ISERROR(SEARCH(("NG"),(K132))))</formula>
    </cfRule>
  </conditionalFormatting>
  <conditionalFormatting sqref="K132:K137">
    <cfRule type="containsText" dxfId="3154" priority="24" operator="containsText" text="OK">
      <formula>NOT(ISERROR(SEARCH(("OK"),(K132))))</formula>
    </cfRule>
  </conditionalFormatting>
  <conditionalFormatting sqref="K138:K155">
    <cfRule type="containsText" dxfId="3153" priority="25" operator="containsText" text="NG">
      <formula>NOT(ISERROR(SEARCH(("NG"),(K138))))</formula>
    </cfRule>
  </conditionalFormatting>
  <conditionalFormatting sqref="K138:K155">
    <cfRule type="containsText" dxfId="3152" priority="26" operator="containsText" text="OK">
      <formula>NOT(ISERROR(SEARCH(("OK"),(K138))))</formula>
    </cfRule>
  </conditionalFormatting>
  <conditionalFormatting sqref="K156">
    <cfRule type="containsText" dxfId="3151" priority="27" operator="containsText" text="NG">
      <formula>NOT(ISERROR(SEARCH(("NG"),(K156))))</formula>
    </cfRule>
  </conditionalFormatting>
  <conditionalFormatting sqref="K156">
    <cfRule type="containsText" dxfId="3150" priority="28" operator="containsText" text="OK">
      <formula>NOT(ISERROR(SEARCH(("OK"),(K156))))</formula>
    </cfRule>
  </conditionalFormatting>
  <conditionalFormatting sqref="K123:K130">
    <cfRule type="containsText" dxfId="3149" priority="29" operator="containsText" text="NG">
      <formula>NOT(ISERROR(SEARCH(("NG"),(K123))))</formula>
    </cfRule>
  </conditionalFormatting>
  <conditionalFormatting sqref="K123:K130">
    <cfRule type="containsText" dxfId="3148" priority="30" operator="containsText" text="OK">
      <formula>NOT(ISERROR(SEARCH(("OK"),(K123))))</formula>
    </cfRule>
  </conditionalFormatting>
  <conditionalFormatting sqref="K126:K130">
    <cfRule type="containsText" dxfId="3147" priority="31" operator="containsText" text="NG">
      <formula>NOT(ISERROR(SEARCH(("NG"),(K126))))</formula>
    </cfRule>
  </conditionalFormatting>
  <conditionalFormatting sqref="K126:K130">
    <cfRule type="containsText" dxfId="3146" priority="32" operator="containsText" text="OK">
      <formula>NOT(ISERROR(SEARCH(("OK"),(K126))))</formula>
    </cfRule>
  </conditionalFormatting>
  <conditionalFormatting sqref="I55:I57">
    <cfRule type="cellIs" dxfId="3145" priority="33" stopIfTrue="1" operator="equal">
      <formula>"OK"</formula>
    </cfRule>
  </conditionalFormatting>
  <conditionalFormatting sqref="I55:I57">
    <cfRule type="cellIs" dxfId="3144" priority="34" stopIfTrue="1" operator="equal">
      <formula>"Fail"</formula>
    </cfRule>
  </conditionalFormatting>
  <conditionalFormatting sqref="I55:I57">
    <cfRule type="cellIs" dxfId="3143" priority="35" stopIfTrue="1" operator="equal">
      <formula>"OK"</formula>
    </cfRule>
  </conditionalFormatting>
  <conditionalFormatting sqref="I55:I57">
    <cfRule type="cellIs" dxfId="3142" priority="36" stopIfTrue="1" operator="equal">
      <formula>"Fail"</formula>
    </cfRule>
  </conditionalFormatting>
  <conditionalFormatting sqref="I59:I60">
    <cfRule type="cellIs" dxfId="3141" priority="37" stopIfTrue="1" operator="equal">
      <formula>"OK"</formula>
    </cfRule>
  </conditionalFormatting>
  <conditionalFormatting sqref="I59:I60">
    <cfRule type="cellIs" dxfId="3140" priority="38" stopIfTrue="1" operator="equal">
      <formula>"Fail"</formula>
    </cfRule>
  </conditionalFormatting>
  <conditionalFormatting sqref="I59:I60">
    <cfRule type="cellIs" dxfId="3139" priority="39" stopIfTrue="1" operator="equal">
      <formula>"OK"</formula>
    </cfRule>
  </conditionalFormatting>
  <conditionalFormatting sqref="I59:I60">
    <cfRule type="cellIs" dxfId="3138" priority="40" stopIfTrue="1" operator="equal">
      <formula>"Fail"</formula>
    </cfRule>
  </conditionalFormatting>
  <conditionalFormatting sqref="K54:K55">
    <cfRule type="cellIs" dxfId="3137" priority="41" stopIfTrue="1" operator="equal">
      <formula>"OK"</formula>
    </cfRule>
  </conditionalFormatting>
  <conditionalFormatting sqref="K54:K55">
    <cfRule type="cellIs" dxfId="3136" priority="42" stopIfTrue="1" operator="equal">
      <formula>"Fail"</formula>
    </cfRule>
  </conditionalFormatting>
  <conditionalFormatting sqref="K57">
    <cfRule type="cellIs" dxfId="3135" priority="43" stopIfTrue="1" operator="equal">
      <formula>"OK"</formula>
    </cfRule>
  </conditionalFormatting>
  <conditionalFormatting sqref="K57">
    <cfRule type="cellIs" dxfId="3134" priority="44" stopIfTrue="1" operator="equal">
      <formula>"Fail"</formula>
    </cfRule>
  </conditionalFormatting>
  <conditionalFormatting sqref="K56">
    <cfRule type="cellIs" dxfId="3133" priority="45" stopIfTrue="1" operator="equal">
      <formula>"OK"</formula>
    </cfRule>
  </conditionalFormatting>
  <conditionalFormatting sqref="K56">
    <cfRule type="cellIs" dxfId="3132" priority="46" stopIfTrue="1" operator="equal">
      <formula>"Fail"</formula>
    </cfRule>
  </conditionalFormatting>
  <conditionalFormatting sqref="I58">
    <cfRule type="cellIs" dxfId="3131" priority="47" stopIfTrue="1" operator="equal">
      <formula>"OK"</formula>
    </cfRule>
  </conditionalFormatting>
  <conditionalFormatting sqref="I58">
    <cfRule type="cellIs" dxfId="3130" priority="48" stopIfTrue="1" operator="equal">
      <formula>"Fail"</formula>
    </cfRule>
  </conditionalFormatting>
  <conditionalFormatting sqref="I58">
    <cfRule type="cellIs" dxfId="3129" priority="49" stopIfTrue="1" operator="equal">
      <formula>"OK"</formula>
    </cfRule>
  </conditionalFormatting>
  <conditionalFormatting sqref="I58">
    <cfRule type="cellIs" dxfId="3128" priority="50" stopIfTrue="1" operator="equal">
      <formula>"Fail"</formula>
    </cfRule>
  </conditionalFormatting>
  <conditionalFormatting sqref="I54">
    <cfRule type="cellIs" dxfId="3127" priority="51" stopIfTrue="1" operator="equal">
      <formula>"OK"</formula>
    </cfRule>
  </conditionalFormatting>
  <conditionalFormatting sqref="I54">
    <cfRule type="cellIs" dxfId="3126" priority="52" stopIfTrue="1" operator="equal">
      <formula>"Fail"</formula>
    </cfRule>
  </conditionalFormatting>
  <conditionalFormatting sqref="I54">
    <cfRule type="cellIs" dxfId="3125" priority="53" stopIfTrue="1" operator="equal">
      <formula>"OK"</formula>
    </cfRule>
  </conditionalFormatting>
  <conditionalFormatting sqref="I54">
    <cfRule type="cellIs" dxfId="3124" priority="54" stopIfTrue="1" operator="equal">
      <formula>"Fail"</formula>
    </cfRule>
  </conditionalFormatting>
  <conditionalFormatting sqref="I106:I107 I110:I115 I118:I120">
    <cfRule type="cellIs" dxfId="3123" priority="55" stopIfTrue="1" operator="equal">
      <formula>"OK"</formula>
    </cfRule>
  </conditionalFormatting>
  <conditionalFormatting sqref="I106:I107 I110:I115 I118:I120">
    <cfRule type="cellIs" dxfId="3122" priority="56" stopIfTrue="1" operator="equal">
      <formula>"Fail"</formula>
    </cfRule>
  </conditionalFormatting>
  <conditionalFormatting sqref="I106:I107 I110:I115 I118:I120">
    <cfRule type="cellIs" dxfId="3121" priority="57" stopIfTrue="1" operator="equal">
      <formula>"OK"</formula>
    </cfRule>
  </conditionalFormatting>
  <conditionalFormatting sqref="I106:I107 I110:I115 I118:I120">
    <cfRule type="cellIs" dxfId="3120" priority="58" stopIfTrue="1" operator="equal">
      <formula>"Fail"</formula>
    </cfRule>
  </conditionalFormatting>
  <conditionalFormatting sqref="K110:K118">
    <cfRule type="containsText" dxfId="3119" priority="59" operator="containsText" text="NG">
      <formula>NOT(ISERROR(SEARCH(("NG"),(K110))))</formula>
    </cfRule>
  </conditionalFormatting>
  <conditionalFormatting sqref="K110:K118">
    <cfRule type="containsText" dxfId="3118" priority="60" operator="containsText" text="OK">
      <formula>NOT(ISERROR(SEARCH(("OK"),(K110))))</formula>
    </cfRule>
  </conditionalFormatting>
  <conditionalFormatting sqref="K119:K122">
    <cfRule type="containsText" dxfId="3117" priority="61" operator="containsText" text="NG">
      <formula>NOT(ISERROR(SEARCH(("NG"),(K119))))</formula>
    </cfRule>
  </conditionalFormatting>
  <conditionalFormatting sqref="K119:K122">
    <cfRule type="containsText" dxfId="3116" priority="62" operator="containsText" text="OK">
      <formula>NOT(ISERROR(SEARCH(("OK"),(K119))))</formula>
    </cfRule>
  </conditionalFormatting>
  <conditionalFormatting sqref="K106:K107">
    <cfRule type="containsText" dxfId="3115" priority="63" operator="containsText" text="NG">
      <formula>NOT(ISERROR(SEARCH(("NG"),(K106))))</formula>
    </cfRule>
  </conditionalFormatting>
  <conditionalFormatting sqref="K106:K107">
    <cfRule type="containsText" dxfId="3114" priority="64" operator="containsText" text="OK">
      <formula>NOT(ISERROR(SEARCH(("OK"),(K106))))</formula>
    </cfRule>
  </conditionalFormatting>
  <conditionalFormatting sqref="K108:K109">
    <cfRule type="containsText" dxfId="3113" priority="65" operator="containsText" text="NG">
      <formula>NOT(ISERROR(SEARCH(("NG"),(K108))))</formula>
    </cfRule>
  </conditionalFormatting>
  <conditionalFormatting sqref="K108:K109">
    <cfRule type="containsText" dxfId="3112" priority="66" operator="containsText" text="OK">
      <formula>NOT(ISERROR(SEARCH(("OK"),(K108))))</formula>
    </cfRule>
  </conditionalFormatting>
  <conditionalFormatting sqref="K199:K219">
    <cfRule type="containsText" dxfId="3111" priority="67" operator="containsText" text="NG">
      <formula>NOT(ISERROR(SEARCH(("NG"),(K199))))</formula>
    </cfRule>
  </conditionalFormatting>
  <conditionalFormatting sqref="K199:K219">
    <cfRule type="containsText" dxfId="3110" priority="68" operator="containsText" text="OK">
      <formula>NOT(ISERROR(SEARCH(("OK"),(K199))))</formula>
    </cfRule>
  </conditionalFormatting>
  <conditionalFormatting sqref="K199:K219">
    <cfRule type="containsText" dxfId="3109" priority="69" operator="containsText" text="NG">
      <formula>NOT(ISERROR(SEARCH(("NG"),(K199))))</formula>
    </cfRule>
  </conditionalFormatting>
  <conditionalFormatting sqref="K199:K219">
    <cfRule type="containsText" dxfId="3108" priority="70" operator="containsText" text="OK">
      <formula>NOT(ISERROR(SEARCH(("OK"),(K199))))</formula>
    </cfRule>
  </conditionalFormatting>
  <conditionalFormatting sqref="K228:K230">
    <cfRule type="containsText" dxfId="3107" priority="71" operator="containsText" text="NG">
      <formula>NOT(ISERROR(SEARCH(("NG"),(K228))))</formula>
    </cfRule>
  </conditionalFormatting>
  <conditionalFormatting sqref="K228:K230">
    <cfRule type="containsText" dxfId="3106" priority="72" operator="containsText" text="OK">
      <formula>NOT(ISERROR(SEARCH(("OK"),(K228))))</formula>
    </cfRule>
  </conditionalFormatting>
  <conditionalFormatting sqref="K233:K244">
    <cfRule type="containsText" dxfId="3105" priority="73" operator="containsText" text="NG">
      <formula>NOT(ISERROR(SEARCH(("NG"),(K233))))</formula>
    </cfRule>
  </conditionalFormatting>
  <conditionalFormatting sqref="K233:K244">
    <cfRule type="containsText" dxfId="3104" priority="74" operator="containsText" text="OK">
      <formula>NOT(ISERROR(SEARCH(("OK"),(K233))))</formula>
    </cfRule>
  </conditionalFormatting>
  <conditionalFormatting sqref="K220:K224">
    <cfRule type="containsText" dxfId="3103" priority="75" operator="containsText" text="NG">
      <formula>NOT(ISERROR(SEARCH(("NG"),(K220))))</formula>
    </cfRule>
  </conditionalFormatting>
  <conditionalFormatting sqref="K220:K224">
    <cfRule type="containsText" dxfId="3102" priority="76" operator="containsText" text="OK">
      <formula>NOT(ISERROR(SEARCH(("OK"),(K220))))</formula>
    </cfRule>
  </conditionalFormatting>
  <conditionalFormatting sqref="K220:K224">
    <cfRule type="containsText" dxfId="3101" priority="77" operator="containsText" text="NG">
      <formula>NOT(ISERROR(SEARCH(("NG"),(K220))))</formula>
    </cfRule>
  </conditionalFormatting>
  <conditionalFormatting sqref="K220:K224">
    <cfRule type="containsText" dxfId="3100" priority="78" operator="containsText" text="OK">
      <formula>NOT(ISERROR(SEARCH(("OK"),(K220))))</formula>
    </cfRule>
  </conditionalFormatting>
  <conditionalFormatting sqref="K396:K397">
    <cfRule type="containsText" dxfId="3099" priority="79" operator="containsText" text="NG">
      <formula>NOT(ISERROR(SEARCH(("NG"),(K396))))</formula>
    </cfRule>
  </conditionalFormatting>
  <conditionalFormatting sqref="K396:K397">
    <cfRule type="containsText" dxfId="3098" priority="80" operator="containsText" text="OK">
      <formula>NOT(ISERROR(SEARCH(("OK"),(K396))))</formula>
    </cfRule>
  </conditionalFormatting>
  <conditionalFormatting sqref="K394:K395">
    <cfRule type="containsText" dxfId="3097" priority="81" operator="containsText" text="NG">
      <formula>NOT(ISERROR(SEARCH(("NG"),(K394))))</formula>
    </cfRule>
  </conditionalFormatting>
  <conditionalFormatting sqref="K394:K395">
    <cfRule type="containsText" dxfId="3096" priority="82" operator="containsText" text="OK">
      <formula>NOT(ISERROR(SEARCH(("OK"),(K394))))</formula>
    </cfRule>
  </conditionalFormatting>
  <conditionalFormatting sqref="K479">
    <cfRule type="containsText" dxfId="3095" priority="83" operator="containsText" text="NG">
      <formula>NOT(ISERROR(SEARCH(("NG"),(K479))))</formula>
    </cfRule>
  </conditionalFormatting>
  <conditionalFormatting sqref="K479">
    <cfRule type="containsText" dxfId="3094" priority="84" operator="containsText" text="OK">
      <formula>NOT(ISERROR(SEARCH(("OK"),(K479))))</formula>
    </cfRule>
  </conditionalFormatting>
  <conditionalFormatting sqref="K480:K482">
    <cfRule type="containsText" dxfId="3093" priority="85" operator="containsText" text="NG">
      <formula>NOT(ISERROR(SEARCH(("NG"),(K480))))</formula>
    </cfRule>
  </conditionalFormatting>
  <conditionalFormatting sqref="K480:K482">
    <cfRule type="containsText" dxfId="3092" priority="86" operator="containsText" text="OK">
      <formula>NOT(ISERROR(SEARCH(("OK"),(K480))))</formula>
    </cfRule>
  </conditionalFormatting>
  <conditionalFormatting sqref="K483">
    <cfRule type="containsText" dxfId="3091" priority="87" operator="containsText" text="NG">
      <formula>NOT(ISERROR(SEARCH(("NG"),(K483))))</formula>
    </cfRule>
  </conditionalFormatting>
  <conditionalFormatting sqref="K483">
    <cfRule type="containsText" dxfId="3090" priority="88" operator="containsText" text="OK">
      <formula>NOT(ISERROR(SEARCH(("OK"),(K483))))</formula>
    </cfRule>
  </conditionalFormatting>
  <conditionalFormatting sqref="K422:K428">
    <cfRule type="containsText" dxfId="3089" priority="89" operator="containsText" text="NG">
      <formula>NOT(ISERROR(SEARCH(("NG"),(K422))))</formula>
    </cfRule>
  </conditionalFormatting>
  <conditionalFormatting sqref="K422:K428">
    <cfRule type="containsText" dxfId="3088" priority="90" operator="containsText" text="OK">
      <formula>NOT(ISERROR(SEARCH(("OK"),(K422))))</formula>
    </cfRule>
  </conditionalFormatting>
  <conditionalFormatting sqref="K398:K401">
    <cfRule type="containsText" dxfId="3087" priority="91" operator="containsText" text="NG">
      <formula>NOT(ISERROR(SEARCH(("NG"),(K398))))</formula>
    </cfRule>
  </conditionalFormatting>
  <conditionalFormatting sqref="K398:K401">
    <cfRule type="containsText" dxfId="3086" priority="92" operator="containsText" text="OK">
      <formula>NOT(ISERROR(SEARCH(("OK"),(K398))))</formula>
    </cfRule>
  </conditionalFormatting>
  <conditionalFormatting sqref="K402">
    <cfRule type="containsText" dxfId="3085" priority="93" operator="containsText" text="NG">
      <formula>NOT(ISERROR(SEARCH(("NG"),(K402))))</formula>
    </cfRule>
  </conditionalFormatting>
  <conditionalFormatting sqref="K402">
    <cfRule type="containsText" dxfId="3084" priority="94" operator="containsText" text="OK">
      <formula>NOT(ISERROR(SEARCH(("OK"),(K402))))</formula>
    </cfRule>
  </conditionalFormatting>
  <conditionalFormatting sqref="K429:K431">
    <cfRule type="containsText" dxfId="3083" priority="95" operator="containsText" text="NG">
      <formula>NOT(ISERROR(SEARCH(("NG"),(K429))))</formula>
    </cfRule>
  </conditionalFormatting>
  <conditionalFormatting sqref="K429:K431">
    <cfRule type="containsText" dxfId="3082" priority="96" operator="containsText" text="OK">
      <formula>NOT(ISERROR(SEARCH(("OK"),(K429))))</formula>
    </cfRule>
  </conditionalFormatting>
  <conditionalFormatting sqref="K411:K413">
    <cfRule type="containsText" dxfId="3081" priority="97" operator="containsText" text="NG">
      <formula>NOT(ISERROR(SEARCH(("NG"),(K411))))</formula>
    </cfRule>
  </conditionalFormatting>
  <conditionalFormatting sqref="K411:K413">
    <cfRule type="containsText" dxfId="3080" priority="98" operator="containsText" text="OK">
      <formula>NOT(ISERROR(SEARCH(("OK"),(K411))))</formula>
    </cfRule>
  </conditionalFormatting>
  <conditionalFormatting sqref="K414:K416">
    <cfRule type="containsText" dxfId="3079" priority="99" operator="containsText" text="NG">
      <formula>NOT(ISERROR(SEARCH(("NG"),(K414))))</formula>
    </cfRule>
  </conditionalFormatting>
  <conditionalFormatting sqref="K414:K416">
    <cfRule type="containsText" dxfId="3078" priority="100" operator="containsText" text="OK">
      <formula>NOT(ISERROR(SEARCH(("OK"),(K414))))</formula>
    </cfRule>
  </conditionalFormatting>
  <conditionalFormatting sqref="K393">
    <cfRule type="containsText" dxfId="3077" priority="101" operator="containsText" text="NG">
      <formula>NOT(ISERROR(SEARCH(("NG"),(K393))))</formula>
    </cfRule>
  </conditionalFormatting>
  <conditionalFormatting sqref="K393">
    <cfRule type="containsText" dxfId="3076" priority="102" operator="containsText" text="OK">
      <formula>NOT(ISERROR(SEARCH(("OK"),(K393))))</formula>
    </cfRule>
  </conditionalFormatting>
  <conditionalFormatting sqref="I121:I122">
    <cfRule type="cellIs" dxfId="3075" priority="103" stopIfTrue="1" operator="equal">
      <formula>"OK"</formula>
    </cfRule>
  </conditionalFormatting>
  <conditionalFormatting sqref="I121:I122">
    <cfRule type="cellIs" dxfId="3074" priority="104" stopIfTrue="1" operator="equal">
      <formula>"Fail"</formula>
    </cfRule>
  </conditionalFormatting>
  <conditionalFormatting sqref="I121:I122">
    <cfRule type="cellIs" dxfId="3073" priority="105" stopIfTrue="1" operator="equal">
      <formula>"OK"</formula>
    </cfRule>
  </conditionalFormatting>
  <conditionalFormatting sqref="I121:I122">
    <cfRule type="cellIs" dxfId="3072" priority="106" stopIfTrue="1" operator="equal">
      <formula>"Fail"</formula>
    </cfRule>
  </conditionalFormatting>
  <conditionalFormatting sqref="K323:K324">
    <cfRule type="containsText" dxfId="3071" priority="107" operator="containsText" text="NG">
      <formula>NOT(ISERROR(SEARCH(("NG"),(K323))))</formula>
    </cfRule>
  </conditionalFormatting>
  <conditionalFormatting sqref="K323:K324">
    <cfRule type="containsText" dxfId="3070" priority="108" operator="containsText" text="OK">
      <formula>NOT(ISERROR(SEARCH(("OK"),(K323))))</formula>
    </cfRule>
  </conditionalFormatting>
  <conditionalFormatting sqref="K325:K326">
    <cfRule type="containsText" dxfId="3069" priority="109" operator="containsText" text="NG">
      <formula>NOT(ISERROR(SEARCH(("NG"),(K325))))</formula>
    </cfRule>
  </conditionalFormatting>
  <conditionalFormatting sqref="K325:K326">
    <cfRule type="containsText" dxfId="3068" priority="110" operator="containsText" text="OK">
      <formula>NOT(ISERROR(SEARCH(("OK"),(K325))))</formula>
    </cfRule>
  </conditionalFormatting>
  <conditionalFormatting sqref="K417:K419">
    <cfRule type="containsText" dxfId="3067" priority="111" operator="containsText" text="NG">
      <formula>NOT(ISERROR(SEARCH(("NG"),(K417))))</formula>
    </cfRule>
  </conditionalFormatting>
  <conditionalFormatting sqref="K417:K419">
    <cfRule type="containsText" dxfId="3066" priority="112" operator="containsText" text="OK">
      <formula>NOT(ISERROR(SEARCH(("OK"),(K417))))</formula>
    </cfRule>
  </conditionalFormatting>
  <conditionalFormatting sqref="K432:K463">
    <cfRule type="containsText" dxfId="3065" priority="113" operator="containsText" text="NG">
      <formula>NOT(ISERROR(SEARCH(("NG"),(K432))))</formula>
    </cfRule>
  </conditionalFormatting>
  <conditionalFormatting sqref="K432:K463">
    <cfRule type="containsText" dxfId="3064" priority="114" operator="containsText" text="OK">
      <formula>NOT(ISERROR(SEARCH(("OK"),(K432))))</formula>
    </cfRule>
  </conditionalFormatting>
  <conditionalFormatting sqref="K355:K387">
    <cfRule type="containsText" dxfId="3063" priority="115" operator="containsText" text="NG">
      <formula>NOT(ISERROR(SEARCH(("NG"),(K355))))</formula>
    </cfRule>
  </conditionalFormatting>
  <conditionalFormatting sqref="K355:K387">
    <cfRule type="containsText" dxfId="3062" priority="116" operator="containsText" text="OK">
      <formula>NOT(ISERROR(SEARCH(("OK"),(K355))))</formula>
    </cfRule>
  </conditionalFormatting>
  <conditionalFormatting sqref="K519">
    <cfRule type="containsText" dxfId="3061" priority="117" operator="containsText" text="NG">
      <formula>NOT(ISERROR(SEARCH(("NG"),(K519))))</formula>
    </cfRule>
  </conditionalFormatting>
  <conditionalFormatting sqref="K519">
    <cfRule type="containsText" dxfId="3060" priority="118" operator="containsText" text="OK">
      <formula>NOT(ISERROR(SEARCH(("OK"),(K519))))</formula>
    </cfRule>
  </conditionalFormatting>
  <conditionalFormatting sqref="K527">
    <cfRule type="containsText" dxfId="3059" priority="119" operator="containsText" text="NG">
      <formula>NOT(ISERROR(SEARCH(("NG"),(K527))))</formula>
    </cfRule>
  </conditionalFormatting>
  <conditionalFormatting sqref="K527">
    <cfRule type="containsText" dxfId="3058" priority="120" operator="containsText" text="OK">
      <formula>NOT(ISERROR(SEARCH(("OK"),(K527))))</formula>
    </cfRule>
  </conditionalFormatting>
  <conditionalFormatting sqref="K9:K13">
    <cfRule type="containsText" dxfId="3057" priority="121" operator="containsText" text="NG">
      <formula>NOT(ISERROR(SEARCH(("NG"),(K9))))</formula>
    </cfRule>
  </conditionalFormatting>
  <conditionalFormatting sqref="K9:K13">
    <cfRule type="containsText" dxfId="3056" priority="122" operator="containsText" text="OK">
      <formula>NOT(ISERROR(SEARCH(("OK"),(K9))))</formula>
    </cfRule>
  </conditionalFormatting>
  <conditionalFormatting sqref="K16:K17">
    <cfRule type="containsText" dxfId="3055" priority="123" operator="containsText" text="NG">
      <formula>NOT(ISERROR(SEARCH(("NG"),(K16))))</formula>
    </cfRule>
  </conditionalFormatting>
  <conditionalFormatting sqref="K16:K17">
    <cfRule type="containsText" dxfId="3054" priority="124" operator="containsText" text="OK">
      <formula>NOT(ISERROR(SEARCH(("OK"),(K16))))</formula>
    </cfRule>
  </conditionalFormatting>
  <conditionalFormatting sqref="K18">
    <cfRule type="containsText" dxfId="3053" priority="125" operator="containsText" text="NG">
      <formula>NOT(ISERROR(SEARCH(("NG"),(K18))))</formula>
    </cfRule>
  </conditionalFormatting>
  <conditionalFormatting sqref="K18">
    <cfRule type="containsText" dxfId="3052" priority="126" operator="containsText" text="OK">
      <formula>NOT(ISERROR(SEARCH(("OK"),(K18))))</formula>
    </cfRule>
  </conditionalFormatting>
  <conditionalFormatting sqref="I117">
    <cfRule type="cellIs" dxfId="3051" priority="127" stopIfTrue="1" operator="equal">
      <formula>"OK"</formula>
    </cfRule>
  </conditionalFormatting>
  <conditionalFormatting sqref="I117">
    <cfRule type="cellIs" dxfId="3050" priority="128" stopIfTrue="1" operator="equal">
      <formula>"Fail"</formula>
    </cfRule>
  </conditionalFormatting>
  <conditionalFormatting sqref="I117">
    <cfRule type="cellIs" dxfId="3049" priority="129" stopIfTrue="1" operator="equal">
      <formula>"OK"</formula>
    </cfRule>
  </conditionalFormatting>
  <conditionalFormatting sqref="I117">
    <cfRule type="cellIs" dxfId="3048" priority="130" stopIfTrue="1" operator="equal">
      <formula>"Fail"</formula>
    </cfRule>
  </conditionalFormatting>
  <conditionalFormatting sqref="I3">
    <cfRule type="cellIs" dxfId="3047" priority="131" stopIfTrue="1" operator="equal">
      <formula>"OK"</formula>
    </cfRule>
  </conditionalFormatting>
  <conditionalFormatting sqref="I3">
    <cfRule type="cellIs" dxfId="3046" priority="132" stopIfTrue="1" operator="equal">
      <formula>"Fail"</formula>
    </cfRule>
  </conditionalFormatting>
  <dataValidations count="6">
    <dataValidation type="list" allowBlank="1" showErrorMessage="1" sqref="O4 O8:O9 O13:O14 O16 O18 O53 O61:O63 O190">
      <formula1>"필수,중요,선택"</formula1>
    </dataValidation>
    <dataValidation type="list" allowBlank="1" showInputMessage="1" showErrorMessage="1" prompt="[사양 무관: 빈칸]_x000a_[해당 사양에서만 사용되는 T/C 일 경우에만 선택]_x000a_" sqref="R123:R125 R129">
      <formula1>$BI$2</formula1>
    </dataValidation>
    <dataValidation type="list" allowBlank="1" showInputMessage="1" showErrorMessage="1" prompt="[사양 무관: 빈칸]_x000a_[해당 사양에서만 사용되는 T/C 일 경우에만 선택]_x000a_" sqref="R190:R198">
      <formula1>$BH$2</formula1>
    </dataValidation>
    <dataValidation type="list" allowBlank="1" showErrorMessage="1" sqref="J4:J12 J14:J488 J490 J492 J494:J497 J502:J531">
      <formula1>"Pass,Fail,NA"</formula1>
    </dataValidation>
    <dataValidation type="list" allowBlank="1" showErrorMessage="1" sqref="L1:L4 L8:L9 L14 L16 L18:L23 L25 L28 L32 L36 L41 L46 L48 L53:L54 L58 L61 L64:L78 L80 L82 L84 L106 L108 L110 L113 L116 L119 L121 L123:L126 L128:L132 L138:L158 L165 L169 L174 L177 L184 L186:L188 L190:L191 L193:L199 L220:L225 L228 L231:L235 L238 L241:L248 L251 L253 L255:L301 L303 L305:L321 L323 L325 L327 L331 L335 L339 L343 L347 L351 L353 L355 L360 L365 L370 L372 L374 L379 L381 L386 L388 L394 L398 L403 L405 L407 L409 L411 L414 L417 L420 L423 L426 L429 L432 L436 L440 L444 L448 L451 L454 L458 L461 L464 L468 L473 L476 L479 L483 L487 L502 L504:L1000">
      <formula1>"Pass,Fail,N/A"</formula1>
    </dataValidation>
    <dataValidation type="list" allowBlank="1" showInputMessage="1" showErrorMessage="1" prompt="[사양 무관: 빈칸]_x000a_[해당 사양에서만 사용되는 T/C 일 경우에만 선택]_x000a_" sqref="R245:R320">
      <formula1>$BG$2</formula1>
    </dataValidation>
  </dataValidation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L1000"/>
  <sheetViews>
    <sheetView workbookViewId="0">
      <pane ySplit="2" topLeftCell="A3" activePane="bottomLeft" state="frozen"/>
      <selection pane="bottomLeft" activeCell="B4" sqref="B4"/>
    </sheetView>
  </sheetViews>
  <sheetFormatPr defaultColWidth="14.42578125" defaultRowHeight="15" customHeight="1"/>
  <cols>
    <col min="1" max="1" width="12.42578125" customWidth="1"/>
    <col min="2" max="2" width="32.140625" customWidth="1"/>
    <col min="3" max="3" width="23.28515625" customWidth="1"/>
    <col min="4" max="4" width="43.28515625" customWidth="1"/>
    <col min="5" max="6" width="53.5703125" customWidth="1"/>
    <col min="7" max="7" width="9" customWidth="1"/>
    <col min="8" max="8" width="65" customWidth="1"/>
    <col min="9" max="9" width="62.85546875" customWidth="1"/>
    <col min="10" max="10" width="9" customWidth="1"/>
    <col min="11" max="11" width="15.28515625" customWidth="1"/>
    <col min="12" max="12" width="12.42578125" customWidth="1"/>
    <col min="13" max="13" width="14.85546875" customWidth="1"/>
    <col min="14" max="14" width="9" customWidth="1"/>
    <col min="15" max="17" width="20" customWidth="1"/>
    <col min="18" max="18" width="22.42578125" customWidth="1"/>
    <col min="19" max="19" width="14.5703125" customWidth="1"/>
    <col min="20" max="38" width="9" customWidth="1"/>
  </cols>
  <sheetData>
    <row r="1" spans="1:38" ht="39.75" customHeight="1">
      <c r="A1" s="64" t="str">
        <f t="array" ref="A1">"APP_"&amp;TEXT(MAX(IFERROR(--MID($A$2:$A$4994,5,3),0)),"000")</f>
        <v>APP_093</v>
      </c>
      <c r="B1" s="64"/>
      <c r="C1" s="64"/>
      <c r="D1" s="65" t="s">
        <v>331</v>
      </c>
      <c r="E1" s="66" t="s">
        <v>331</v>
      </c>
      <c r="F1" s="66" t="s">
        <v>331</v>
      </c>
      <c r="G1" s="4"/>
      <c r="H1" s="67" t="s">
        <v>331</v>
      </c>
      <c r="I1" s="67" t="s">
        <v>331</v>
      </c>
      <c r="J1" s="4"/>
      <c r="K1" s="4"/>
      <c r="L1" s="64"/>
      <c r="M1" s="64"/>
      <c r="N1" s="1"/>
      <c r="O1" s="64"/>
      <c r="P1" s="64"/>
      <c r="Q1" s="64"/>
      <c r="R1" s="64"/>
      <c r="S1" s="64"/>
    </row>
    <row r="2" spans="1:38"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c r="AA2" s="71"/>
      <c r="AB2" s="71"/>
      <c r="AC2" s="71"/>
      <c r="AD2" s="71"/>
      <c r="AE2" s="71"/>
      <c r="AF2" s="71"/>
      <c r="AG2" s="71"/>
      <c r="AH2" s="71"/>
      <c r="AI2" s="71"/>
      <c r="AJ2" s="71"/>
      <c r="AK2" s="71"/>
      <c r="AL2" s="71"/>
    </row>
    <row r="3" spans="1:38" ht="16.5" customHeight="1">
      <c r="A3" s="72" t="s">
        <v>3864</v>
      </c>
      <c r="B3" s="73"/>
      <c r="C3" s="73"/>
      <c r="D3" s="72"/>
      <c r="E3" s="74"/>
      <c r="F3" s="74"/>
      <c r="G3" s="73"/>
      <c r="H3" s="72"/>
      <c r="I3" s="75"/>
      <c r="J3" s="73"/>
      <c r="K3" s="73"/>
      <c r="L3" s="72"/>
      <c r="M3" s="75"/>
      <c r="N3" s="76"/>
      <c r="O3" s="73"/>
      <c r="P3" s="73"/>
      <c r="Q3" s="73"/>
      <c r="R3" s="73"/>
      <c r="S3" s="73"/>
      <c r="T3" s="77"/>
      <c r="U3" s="77"/>
      <c r="V3" s="77"/>
      <c r="W3" s="77"/>
      <c r="X3" s="77"/>
      <c r="Y3" s="77"/>
      <c r="Z3" s="77"/>
      <c r="AA3" s="77"/>
      <c r="AB3" s="77"/>
      <c r="AC3" s="77"/>
      <c r="AD3" s="77"/>
      <c r="AE3" s="77"/>
      <c r="AF3" s="77"/>
      <c r="AG3" s="77"/>
      <c r="AH3" s="77"/>
      <c r="AI3" s="77"/>
      <c r="AJ3" s="77"/>
      <c r="AK3" s="77"/>
      <c r="AL3" s="77"/>
    </row>
    <row r="4" spans="1:38" ht="16.5" customHeight="1">
      <c r="A4" s="26" t="s">
        <v>3873</v>
      </c>
      <c r="B4" s="101" t="s">
        <v>3487</v>
      </c>
      <c r="C4" s="101" t="s">
        <v>3625</v>
      </c>
      <c r="D4" s="102" t="s">
        <v>3874</v>
      </c>
      <c r="E4" s="92" t="s">
        <v>3875</v>
      </c>
      <c r="F4" s="92" t="s">
        <v>2854</v>
      </c>
      <c r="G4" s="26">
        <v>1</v>
      </c>
      <c r="H4" s="92" t="s">
        <v>3878</v>
      </c>
      <c r="I4" s="81" t="s">
        <v>3879</v>
      </c>
      <c r="J4" s="86"/>
      <c r="K4" s="104"/>
      <c r="L4" s="86"/>
      <c r="M4" s="178"/>
      <c r="N4" s="4"/>
      <c r="O4" s="111" t="s">
        <v>379</v>
      </c>
      <c r="P4" s="86" t="s">
        <v>380</v>
      </c>
      <c r="Q4" s="86" t="s">
        <v>380</v>
      </c>
      <c r="R4" s="86"/>
      <c r="S4" s="86"/>
      <c r="T4" s="9"/>
      <c r="U4" s="9"/>
      <c r="V4" s="9"/>
      <c r="W4" s="9"/>
      <c r="X4" s="9"/>
      <c r="Y4" s="9"/>
      <c r="Z4" s="9"/>
      <c r="AA4" s="9"/>
      <c r="AB4" s="9"/>
      <c r="AC4" s="9"/>
      <c r="AD4" s="9"/>
      <c r="AE4" s="9"/>
      <c r="AF4" s="9"/>
      <c r="AG4" s="9"/>
      <c r="AH4" s="9"/>
      <c r="AI4" s="9"/>
      <c r="AJ4" s="9"/>
      <c r="AK4" s="9"/>
      <c r="AL4" s="9"/>
    </row>
    <row r="5" spans="1:38" ht="99" customHeight="1">
      <c r="A5" s="735" t="s">
        <v>3904</v>
      </c>
      <c r="B5" s="736" t="s">
        <v>3487</v>
      </c>
      <c r="C5" s="736" t="s">
        <v>3625</v>
      </c>
      <c r="D5" s="737" t="s">
        <v>3874</v>
      </c>
      <c r="E5" s="740" t="s">
        <v>3907</v>
      </c>
      <c r="F5" s="740" t="s">
        <v>2854</v>
      </c>
      <c r="G5" s="26">
        <v>1</v>
      </c>
      <c r="H5" s="92" t="s">
        <v>3910</v>
      </c>
      <c r="I5" s="81" t="s">
        <v>3911</v>
      </c>
      <c r="J5" s="86"/>
      <c r="K5" s="104"/>
      <c r="L5" s="734"/>
      <c r="M5" s="178"/>
      <c r="N5" s="4"/>
      <c r="O5" s="111" t="s">
        <v>379</v>
      </c>
      <c r="P5" s="86" t="s">
        <v>380</v>
      </c>
      <c r="Q5" s="86" t="s">
        <v>380</v>
      </c>
      <c r="R5" s="86"/>
      <c r="S5" s="86"/>
      <c r="T5" s="9"/>
      <c r="U5" s="9"/>
      <c r="V5" s="9"/>
      <c r="W5" s="9"/>
      <c r="X5" s="9"/>
      <c r="Y5" s="9"/>
      <c r="Z5" s="9"/>
      <c r="AA5" s="9"/>
      <c r="AB5" s="9"/>
      <c r="AC5" s="9"/>
      <c r="AD5" s="9"/>
      <c r="AE5" s="9"/>
      <c r="AF5" s="9"/>
      <c r="AG5" s="9"/>
      <c r="AH5" s="9"/>
      <c r="AI5" s="9"/>
      <c r="AJ5" s="9"/>
      <c r="AK5" s="9"/>
      <c r="AL5" s="9"/>
    </row>
    <row r="6" spans="1:38" ht="16.5" customHeight="1">
      <c r="A6" s="666"/>
      <c r="B6" s="666"/>
      <c r="C6" s="666"/>
      <c r="D6" s="666"/>
      <c r="E6" s="666"/>
      <c r="F6" s="666"/>
      <c r="G6" s="26">
        <v>2</v>
      </c>
      <c r="H6" s="92" t="s">
        <v>3917</v>
      </c>
      <c r="I6" s="81" t="s">
        <v>3918</v>
      </c>
      <c r="J6" s="86"/>
      <c r="K6" s="104"/>
      <c r="L6" s="666"/>
      <c r="M6" s="178"/>
      <c r="N6" s="4"/>
      <c r="O6" s="111" t="s">
        <v>379</v>
      </c>
      <c r="P6" s="86" t="s">
        <v>380</v>
      </c>
      <c r="Q6" s="86" t="s">
        <v>380</v>
      </c>
      <c r="R6" s="86"/>
      <c r="S6" s="86"/>
      <c r="T6" s="9"/>
      <c r="U6" s="9"/>
      <c r="V6" s="9"/>
      <c r="W6" s="9"/>
      <c r="X6" s="9"/>
      <c r="Y6" s="9"/>
      <c r="Z6" s="9"/>
      <c r="AA6" s="9"/>
      <c r="AB6" s="9"/>
      <c r="AC6" s="9"/>
      <c r="AD6" s="9"/>
      <c r="AE6" s="9"/>
      <c r="AF6" s="9"/>
      <c r="AG6" s="9"/>
      <c r="AH6" s="9"/>
      <c r="AI6" s="9"/>
      <c r="AJ6" s="9"/>
      <c r="AK6" s="9"/>
      <c r="AL6" s="9"/>
    </row>
    <row r="7" spans="1:38" ht="99" customHeight="1">
      <c r="A7" s="735" t="s">
        <v>3928</v>
      </c>
      <c r="B7" s="735" t="s">
        <v>3487</v>
      </c>
      <c r="C7" s="735" t="s">
        <v>3625</v>
      </c>
      <c r="D7" s="740" t="s">
        <v>3933</v>
      </c>
      <c r="E7" s="740" t="s">
        <v>3934</v>
      </c>
      <c r="F7" s="740" t="s">
        <v>2854</v>
      </c>
      <c r="G7" s="26">
        <v>1</v>
      </c>
      <c r="H7" s="92" t="s">
        <v>3937</v>
      </c>
      <c r="I7" s="81" t="s">
        <v>3939</v>
      </c>
      <c r="J7" s="86"/>
      <c r="K7" s="104"/>
      <c r="L7" s="734"/>
      <c r="M7" s="178"/>
      <c r="N7" s="4"/>
      <c r="O7" s="111" t="s">
        <v>379</v>
      </c>
      <c r="P7" s="86" t="s">
        <v>380</v>
      </c>
      <c r="Q7" s="86" t="s">
        <v>380</v>
      </c>
      <c r="R7" s="86"/>
      <c r="S7" s="86"/>
      <c r="T7" s="9"/>
      <c r="U7" s="9"/>
      <c r="V7" s="9"/>
      <c r="W7" s="9"/>
      <c r="X7" s="9"/>
      <c r="Y7" s="9"/>
      <c r="Z7" s="9"/>
      <c r="AA7" s="9"/>
      <c r="AB7" s="9"/>
      <c r="AC7" s="9"/>
      <c r="AD7" s="9"/>
      <c r="AE7" s="9"/>
      <c r="AF7" s="9"/>
      <c r="AG7" s="9"/>
      <c r="AH7" s="9"/>
      <c r="AI7" s="9"/>
      <c r="AJ7" s="9"/>
      <c r="AK7" s="9"/>
      <c r="AL7" s="9"/>
    </row>
    <row r="8" spans="1:38" ht="16.5" customHeight="1">
      <c r="A8" s="665"/>
      <c r="B8" s="665"/>
      <c r="C8" s="665"/>
      <c r="D8" s="665"/>
      <c r="E8" s="665"/>
      <c r="F8" s="665"/>
      <c r="G8" s="26">
        <v>2</v>
      </c>
      <c r="H8" s="92" t="s">
        <v>3949</v>
      </c>
      <c r="I8" s="81" t="s">
        <v>3951</v>
      </c>
      <c r="J8" s="86"/>
      <c r="K8" s="104"/>
      <c r="L8" s="665"/>
      <c r="M8" s="178"/>
      <c r="N8" s="4"/>
      <c r="O8" s="111" t="s">
        <v>379</v>
      </c>
      <c r="P8" s="86" t="s">
        <v>380</v>
      </c>
      <c r="Q8" s="86" t="s">
        <v>380</v>
      </c>
      <c r="R8" s="86"/>
      <c r="S8" s="86"/>
      <c r="T8" s="9"/>
      <c r="U8" s="9"/>
      <c r="V8" s="9"/>
      <c r="W8" s="9"/>
      <c r="X8" s="9"/>
      <c r="Y8" s="9"/>
      <c r="Z8" s="9"/>
      <c r="AA8" s="9"/>
      <c r="AB8" s="9"/>
      <c r="AC8" s="9"/>
      <c r="AD8" s="9"/>
      <c r="AE8" s="9"/>
      <c r="AF8" s="9"/>
      <c r="AG8" s="9"/>
      <c r="AH8" s="9"/>
      <c r="AI8" s="9"/>
      <c r="AJ8" s="9"/>
      <c r="AK8" s="9"/>
      <c r="AL8" s="9"/>
    </row>
    <row r="9" spans="1:38" ht="16.5" customHeight="1">
      <c r="A9" s="665"/>
      <c r="B9" s="665"/>
      <c r="C9" s="665"/>
      <c r="D9" s="665"/>
      <c r="E9" s="665"/>
      <c r="F9" s="665"/>
      <c r="G9" s="26">
        <v>3</v>
      </c>
      <c r="H9" s="92" t="s">
        <v>3910</v>
      </c>
      <c r="I9" s="81" t="s">
        <v>3962</v>
      </c>
      <c r="J9" s="86"/>
      <c r="K9" s="104"/>
      <c r="L9" s="665"/>
      <c r="M9" s="178"/>
      <c r="N9" s="4"/>
      <c r="O9" s="111" t="s">
        <v>379</v>
      </c>
      <c r="P9" s="86" t="s">
        <v>380</v>
      </c>
      <c r="Q9" s="86" t="s">
        <v>380</v>
      </c>
      <c r="R9" s="86"/>
      <c r="S9" s="86"/>
      <c r="T9" s="9"/>
      <c r="U9" s="9"/>
      <c r="V9" s="9"/>
      <c r="W9" s="9"/>
      <c r="X9" s="9"/>
      <c r="Y9" s="9"/>
      <c r="Z9" s="9"/>
      <c r="AA9" s="9"/>
      <c r="AB9" s="9"/>
      <c r="AC9" s="9"/>
      <c r="AD9" s="9"/>
      <c r="AE9" s="9"/>
      <c r="AF9" s="9"/>
      <c r="AG9" s="9"/>
      <c r="AH9" s="9"/>
      <c r="AI9" s="9"/>
      <c r="AJ9" s="9"/>
      <c r="AK9" s="9"/>
      <c r="AL9" s="9"/>
    </row>
    <row r="10" spans="1:38" ht="16.5" customHeight="1">
      <c r="A10" s="665"/>
      <c r="B10" s="665"/>
      <c r="C10" s="665"/>
      <c r="D10" s="665"/>
      <c r="E10" s="665"/>
      <c r="F10" s="665"/>
      <c r="G10" s="26">
        <v>4</v>
      </c>
      <c r="H10" s="92" t="s">
        <v>3972</v>
      </c>
      <c r="I10" s="81" t="s">
        <v>3973</v>
      </c>
      <c r="J10" s="86"/>
      <c r="K10" s="104"/>
      <c r="L10" s="665"/>
      <c r="M10" s="178"/>
      <c r="N10" s="4"/>
      <c r="O10" s="111" t="s">
        <v>379</v>
      </c>
      <c r="P10" s="86" t="s">
        <v>380</v>
      </c>
      <c r="Q10" s="86" t="s">
        <v>380</v>
      </c>
      <c r="R10" s="86"/>
      <c r="S10" s="86"/>
      <c r="T10" s="9"/>
      <c r="U10" s="9"/>
      <c r="V10" s="9"/>
      <c r="W10" s="9"/>
      <c r="X10" s="9"/>
      <c r="Y10" s="9"/>
      <c r="Z10" s="9"/>
      <c r="AA10" s="9"/>
      <c r="AB10" s="9"/>
      <c r="AC10" s="9"/>
      <c r="AD10" s="9"/>
      <c r="AE10" s="9"/>
      <c r="AF10" s="9"/>
      <c r="AG10" s="9"/>
      <c r="AH10" s="9"/>
      <c r="AI10" s="9"/>
      <c r="AJ10" s="9"/>
      <c r="AK10" s="9"/>
      <c r="AL10" s="9"/>
    </row>
    <row r="11" spans="1:38" ht="16.5" customHeight="1">
      <c r="A11" s="666"/>
      <c r="B11" s="666"/>
      <c r="C11" s="666"/>
      <c r="D11" s="666"/>
      <c r="E11" s="666"/>
      <c r="F11" s="666"/>
      <c r="G11" s="26">
        <v>5</v>
      </c>
      <c r="H11" s="92" t="s">
        <v>3981</v>
      </c>
      <c r="I11" s="81" t="s">
        <v>3982</v>
      </c>
      <c r="J11" s="86"/>
      <c r="K11" s="104"/>
      <c r="L11" s="666"/>
      <c r="M11" s="178"/>
      <c r="N11" s="4"/>
      <c r="O11" s="111" t="s">
        <v>379</v>
      </c>
      <c r="P11" s="86" t="s">
        <v>380</v>
      </c>
      <c r="Q11" s="86" t="s">
        <v>380</v>
      </c>
      <c r="R11" s="86"/>
      <c r="S11" s="86"/>
      <c r="T11" s="9"/>
      <c r="U11" s="9"/>
      <c r="V11" s="9"/>
      <c r="W11" s="9"/>
      <c r="X11" s="9"/>
      <c r="Y11" s="9"/>
      <c r="Z11" s="9"/>
      <c r="AA11" s="9"/>
      <c r="AB11" s="9"/>
      <c r="AC11" s="9"/>
      <c r="AD11" s="9"/>
      <c r="AE11" s="9"/>
      <c r="AF11" s="9"/>
      <c r="AG11" s="9"/>
      <c r="AH11" s="9"/>
      <c r="AI11" s="9"/>
      <c r="AJ11" s="9"/>
      <c r="AK11" s="9"/>
      <c r="AL11" s="9"/>
    </row>
    <row r="12" spans="1:38" ht="99" customHeight="1">
      <c r="A12" s="735" t="s">
        <v>3990</v>
      </c>
      <c r="B12" s="736" t="s">
        <v>3487</v>
      </c>
      <c r="C12" s="736" t="s">
        <v>3625</v>
      </c>
      <c r="D12" s="737" t="s">
        <v>3992</v>
      </c>
      <c r="E12" s="740" t="s">
        <v>3994</v>
      </c>
      <c r="F12" s="740" t="s">
        <v>2854</v>
      </c>
      <c r="G12" s="26">
        <v>1</v>
      </c>
      <c r="H12" s="92" t="s">
        <v>3878</v>
      </c>
      <c r="I12" s="81" t="s">
        <v>3998</v>
      </c>
      <c r="J12" s="86"/>
      <c r="K12" s="104"/>
      <c r="L12" s="734"/>
      <c r="M12" s="178"/>
      <c r="N12" s="4"/>
      <c r="O12" s="111" t="s">
        <v>379</v>
      </c>
      <c r="P12" s="86" t="s">
        <v>380</v>
      </c>
      <c r="Q12" s="86" t="s">
        <v>380</v>
      </c>
      <c r="R12" s="86"/>
      <c r="S12" s="86"/>
      <c r="T12" s="9"/>
      <c r="U12" s="9"/>
      <c r="V12" s="9"/>
      <c r="W12" s="9"/>
      <c r="X12" s="9"/>
      <c r="Y12" s="9"/>
      <c r="Z12" s="9"/>
      <c r="AA12" s="9"/>
      <c r="AB12" s="9"/>
      <c r="AC12" s="9"/>
      <c r="AD12" s="9"/>
      <c r="AE12" s="9"/>
      <c r="AF12" s="9"/>
      <c r="AG12" s="9"/>
      <c r="AH12" s="9"/>
      <c r="AI12" s="9"/>
      <c r="AJ12" s="9"/>
      <c r="AK12" s="9"/>
      <c r="AL12" s="9"/>
    </row>
    <row r="13" spans="1:38" ht="16.5" customHeight="1">
      <c r="A13" s="666"/>
      <c r="B13" s="666"/>
      <c r="C13" s="666"/>
      <c r="D13" s="666"/>
      <c r="E13" s="666"/>
      <c r="F13" s="666"/>
      <c r="G13" s="26">
        <v>2</v>
      </c>
      <c r="H13" s="92" t="s">
        <v>4013</v>
      </c>
      <c r="I13" s="81" t="s">
        <v>3998</v>
      </c>
      <c r="J13" s="86"/>
      <c r="K13" s="104"/>
      <c r="L13" s="666"/>
      <c r="M13" s="178"/>
      <c r="N13" s="4"/>
      <c r="O13" s="111" t="s">
        <v>379</v>
      </c>
      <c r="P13" s="86" t="s">
        <v>380</v>
      </c>
      <c r="Q13" s="86" t="s">
        <v>380</v>
      </c>
      <c r="R13" s="86"/>
      <c r="S13" s="86"/>
      <c r="T13" s="9"/>
      <c r="U13" s="9"/>
      <c r="V13" s="9"/>
      <c r="W13" s="9"/>
      <c r="X13" s="9"/>
      <c r="Y13" s="9"/>
      <c r="Z13" s="9"/>
      <c r="AA13" s="9"/>
      <c r="AB13" s="9"/>
      <c r="AC13" s="9"/>
      <c r="AD13" s="9"/>
      <c r="AE13" s="9"/>
      <c r="AF13" s="9"/>
      <c r="AG13" s="9"/>
      <c r="AH13" s="9"/>
      <c r="AI13" s="9"/>
      <c r="AJ13" s="9"/>
      <c r="AK13" s="9"/>
      <c r="AL13" s="9"/>
    </row>
    <row r="14" spans="1:38" ht="99" customHeight="1">
      <c r="A14" s="735" t="s">
        <v>4024</v>
      </c>
      <c r="B14" s="736" t="s">
        <v>3487</v>
      </c>
      <c r="C14" s="736" t="s">
        <v>3625</v>
      </c>
      <c r="D14" s="737" t="s">
        <v>4027</v>
      </c>
      <c r="E14" s="740" t="s">
        <v>3934</v>
      </c>
      <c r="F14" s="740" t="s">
        <v>2854</v>
      </c>
      <c r="G14" s="101">
        <v>1</v>
      </c>
      <c r="H14" s="92" t="s">
        <v>3878</v>
      </c>
      <c r="I14" s="81" t="s">
        <v>4032</v>
      </c>
      <c r="J14" s="86"/>
      <c r="K14" s="104"/>
      <c r="L14" s="734"/>
      <c r="M14" s="178"/>
      <c r="N14" s="4"/>
      <c r="O14" s="111" t="s">
        <v>379</v>
      </c>
      <c r="P14" s="86" t="s">
        <v>380</v>
      </c>
      <c r="Q14" s="86" t="s">
        <v>380</v>
      </c>
      <c r="R14" s="86"/>
      <c r="S14" s="86"/>
      <c r="T14" s="9"/>
      <c r="U14" s="9"/>
      <c r="V14" s="9"/>
      <c r="W14" s="9"/>
      <c r="X14" s="9"/>
      <c r="Y14" s="9"/>
      <c r="Z14" s="9"/>
      <c r="AA14" s="9"/>
      <c r="AB14" s="9"/>
      <c r="AC14" s="9"/>
      <c r="AD14" s="9"/>
      <c r="AE14" s="9"/>
      <c r="AF14" s="9"/>
      <c r="AG14" s="9"/>
      <c r="AH14" s="9"/>
      <c r="AI14" s="9"/>
      <c r="AJ14" s="9"/>
      <c r="AK14" s="9"/>
      <c r="AL14" s="9"/>
    </row>
    <row r="15" spans="1:38" ht="16.5" customHeight="1">
      <c r="A15" s="665"/>
      <c r="B15" s="665"/>
      <c r="C15" s="665"/>
      <c r="D15" s="665"/>
      <c r="E15" s="665"/>
      <c r="F15" s="665"/>
      <c r="G15" s="101">
        <v>2</v>
      </c>
      <c r="H15" s="92" t="s">
        <v>3910</v>
      </c>
      <c r="I15" s="81" t="s">
        <v>4039</v>
      </c>
      <c r="J15" s="86"/>
      <c r="K15" s="104"/>
      <c r="L15" s="665"/>
      <c r="M15" s="178"/>
      <c r="N15" s="4"/>
      <c r="O15" s="111" t="s">
        <v>379</v>
      </c>
      <c r="P15" s="86" t="s">
        <v>380</v>
      </c>
      <c r="Q15" s="86" t="s">
        <v>380</v>
      </c>
      <c r="R15" s="86"/>
      <c r="S15" s="86"/>
      <c r="T15" s="9"/>
      <c r="U15" s="9"/>
      <c r="V15" s="9"/>
      <c r="W15" s="9"/>
      <c r="X15" s="9"/>
      <c r="Y15" s="9"/>
      <c r="Z15" s="9"/>
      <c r="AA15" s="9"/>
      <c r="AB15" s="9"/>
      <c r="AC15" s="9"/>
      <c r="AD15" s="9"/>
      <c r="AE15" s="9"/>
      <c r="AF15" s="9"/>
      <c r="AG15" s="9"/>
      <c r="AH15" s="9"/>
      <c r="AI15" s="9"/>
      <c r="AJ15" s="9"/>
      <c r="AK15" s="9"/>
      <c r="AL15" s="9"/>
    </row>
    <row r="16" spans="1:38" ht="16.5" customHeight="1">
      <c r="A16" s="665"/>
      <c r="B16" s="665"/>
      <c r="C16" s="665"/>
      <c r="D16" s="665"/>
      <c r="E16" s="665"/>
      <c r="F16" s="665"/>
      <c r="G16" s="101">
        <v>3</v>
      </c>
      <c r="H16" s="92" t="s">
        <v>3972</v>
      </c>
      <c r="I16" s="81" t="s">
        <v>3973</v>
      </c>
      <c r="J16" s="86"/>
      <c r="K16" s="104"/>
      <c r="L16" s="665"/>
      <c r="M16" s="178"/>
      <c r="N16" s="4"/>
      <c r="O16" s="111" t="s">
        <v>379</v>
      </c>
      <c r="P16" s="86" t="s">
        <v>380</v>
      </c>
      <c r="Q16" s="86" t="s">
        <v>380</v>
      </c>
      <c r="R16" s="86"/>
      <c r="S16" s="86"/>
      <c r="T16" s="9"/>
      <c r="U16" s="9"/>
      <c r="V16" s="9"/>
      <c r="W16" s="9"/>
      <c r="X16" s="9"/>
      <c r="Y16" s="9"/>
      <c r="Z16" s="9"/>
      <c r="AA16" s="9"/>
      <c r="AB16" s="9"/>
      <c r="AC16" s="9"/>
      <c r="AD16" s="9"/>
      <c r="AE16" s="9"/>
      <c r="AF16" s="9"/>
      <c r="AG16" s="9"/>
      <c r="AH16" s="9"/>
      <c r="AI16" s="9"/>
      <c r="AJ16" s="9"/>
      <c r="AK16" s="9"/>
      <c r="AL16" s="9"/>
    </row>
    <row r="17" spans="1:38" ht="16.5" customHeight="1">
      <c r="A17" s="666"/>
      <c r="B17" s="666"/>
      <c r="C17" s="666"/>
      <c r="D17" s="666"/>
      <c r="E17" s="666"/>
      <c r="F17" s="666"/>
      <c r="G17" s="101">
        <v>4</v>
      </c>
      <c r="H17" s="92" t="s">
        <v>3981</v>
      </c>
      <c r="I17" s="81" t="s">
        <v>3982</v>
      </c>
      <c r="J17" s="86"/>
      <c r="K17" s="104"/>
      <c r="L17" s="666"/>
      <c r="M17" s="178"/>
      <c r="N17" s="4"/>
      <c r="O17" s="111" t="s">
        <v>379</v>
      </c>
      <c r="P17" s="86" t="s">
        <v>380</v>
      </c>
      <c r="Q17" s="86" t="s">
        <v>380</v>
      </c>
      <c r="R17" s="86"/>
      <c r="S17" s="86"/>
      <c r="T17" s="9"/>
      <c r="U17" s="9"/>
      <c r="V17" s="9"/>
      <c r="W17" s="9"/>
      <c r="X17" s="9"/>
      <c r="Y17" s="9"/>
      <c r="Z17" s="9"/>
      <c r="AA17" s="9"/>
      <c r="AB17" s="9"/>
      <c r="AC17" s="9"/>
      <c r="AD17" s="9"/>
      <c r="AE17" s="9"/>
      <c r="AF17" s="9"/>
      <c r="AG17" s="9"/>
      <c r="AH17" s="9"/>
      <c r="AI17" s="9"/>
      <c r="AJ17" s="9"/>
      <c r="AK17" s="9"/>
      <c r="AL17" s="9"/>
    </row>
    <row r="18" spans="1:38" ht="99" customHeight="1">
      <c r="A18" s="735" t="s">
        <v>4065</v>
      </c>
      <c r="B18" s="736" t="s">
        <v>3487</v>
      </c>
      <c r="C18" s="736" t="s">
        <v>3625</v>
      </c>
      <c r="D18" s="737" t="s">
        <v>4067</v>
      </c>
      <c r="E18" s="740" t="s">
        <v>4069</v>
      </c>
      <c r="F18" s="740" t="s">
        <v>2854</v>
      </c>
      <c r="G18" s="101">
        <v>1</v>
      </c>
      <c r="H18" s="92" t="s">
        <v>3878</v>
      </c>
      <c r="I18" s="81" t="s">
        <v>4074</v>
      </c>
      <c r="J18" s="86"/>
      <c r="K18" s="104"/>
      <c r="L18" s="734"/>
      <c r="M18" s="178"/>
      <c r="N18" s="4"/>
      <c r="O18" s="111" t="s">
        <v>379</v>
      </c>
      <c r="P18" s="86" t="s">
        <v>380</v>
      </c>
      <c r="Q18" s="86" t="s">
        <v>380</v>
      </c>
      <c r="R18" s="86"/>
      <c r="S18" s="86"/>
      <c r="T18" s="9"/>
      <c r="U18" s="9"/>
      <c r="V18" s="9"/>
      <c r="W18" s="9"/>
      <c r="X18" s="9"/>
      <c r="Y18" s="9"/>
      <c r="Z18" s="9"/>
      <c r="AA18" s="9"/>
      <c r="AB18" s="9"/>
      <c r="AC18" s="9"/>
      <c r="AD18" s="9"/>
      <c r="AE18" s="9"/>
      <c r="AF18" s="9"/>
      <c r="AG18" s="9"/>
      <c r="AH18" s="9"/>
      <c r="AI18" s="9"/>
      <c r="AJ18" s="9"/>
      <c r="AK18" s="9"/>
      <c r="AL18" s="9"/>
    </row>
    <row r="19" spans="1:38" ht="16.5" customHeight="1">
      <c r="A19" s="666"/>
      <c r="B19" s="666"/>
      <c r="C19" s="666"/>
      <c r="D19" s="666"/>
      <c r="E19" s="666"/>
      <c r="F19" s="666"/>
      <c r="G19" s="101">
        <v>2</v>
      </c>
      <c r="H19" s="92" t="s">
        <v>4013</v>
      </c>
      <c r="I19" s="81" t="s">
        <v>4074</v>
      </c>
      <c r="J19" s="86"/>
      <c r="K19" s="104"/>
      <c r="L19" s="666"/>
      <c r="M19" s="178"/>
      <c r="N19" s="4"/>
      <c r="O19" s="111" t="s">
        <v>379</v>
      </c>
      <c r="P19" s="86" t="s">
        <v>380</v>
      </c>
      <c r="Q19" s="86" t="s">
        <v>380</v>
      </c>
      <c r="R19" s="86"/>
      <c r="S19" s="86"/>
      <c r="T19" s="9"/>
      <c r="U19" s="9"/>
      <c r="V19" s="9"/>
      <c r="W19" s="9"/>
      <c r="X19" s="9"/>
      <c r="Y19" s="9"/>
      <c r="Z19" s="9"/>
      <c r="AA19" s="9"/>
      <c r="AB19" s="9"/>
      <c r="AC19" s="9"/>
      <c r="AD19" s="9"/>
      <c r="AE19" s="9"/>
      <c r="AF19" s="9"/>
      <c r="AG19" s="9"/>
      <c r="AH19" s="9"/>
      <c r="AI19" s="9"/>
      <c r="AJ19" s="9"/>
      <c r="AK19" s="9"/>
      <c r="AL19" s="9"/>
    </row>
    <row r="20" spans="1:38" ht="99" customHeight="1">
      <c r="A20" s="735" t="s">
        <v>4087</v>
      </c>
      <c r="B20" s="736" t="s">
        <v>3487</v>
      </c>
      <c r="C20" s="736" t="s">
        <v>3625</v>
      </c>
      <c r="D20" s="744" t="s">
        <v>4095</v>
      </c>
      <c r="E20" s="746" t="s">
        <v>4096</v>
      </c>
      <c r="F20" s="767" t="s">
        <v>2854</v>
      </c>
      <c r="G20" s="88">
        <v>1</v>
      </c>
      <c r="H20" s="167" t="s">
        <v>3878</v>
      </c>
      <c r="I20" s="167" t="s">
        <v>4101</v>
      </c>
      <c r="J20" s="83"/>
      <c r="K20" s="104"/>
      <c r="L20" s="734"/>
      <c r="M20" s="117"/>
      <c r="N20" s="106"/>
      <c r="O20" s="86" t="s">
        <v>380</v>
      </c>
      <c r="P20" s="86" t="s">
        <v>380</v>
      </c>
      <c r="Q20" s="86" t="s">
        <v>380</v>
      </c>
      <c r="R20" s="83"/>
      <c r="S20" s="86"/>
      <c r="T20" s="118"/>
      <c r="U20" s="118"/>
      <c r="V20" s="118"/>
      <c r="W20" s="118"/>
      <c r="X20" s="118"/>
      <c r="Y20" s="118"/>
      <c r="Z20" s="118"/>
      <c r="AA20" s="118"/>
      <c r="AB20" s="118"/>
      <c r="AC20" s="118"/>
      <c r="AD20" s="118"/>
      <c r="AE20" s="118"/>
      <c r="AF20" s="118"/>
      <c r="AG20" s="118"/>
      <c r="AH20" s="118"/>
      <c r="AI20" s="118"/>
      <c r="AJ20" s="118"/>
      <c r="AK20" s="118"/>
      <c r="AL20" s="118"/>
    </row>
    <row r="21" spans="1:38" ht="16.5" customHeight="1">
      <c r="A21" s="666"/>
      <c r="B21" s="666"/>
      <c r="C21" s="666"/>
      <c r="D21" s="666"/>
      <c r="E21" s="666"/>
      <c r="F21" s="666"/>
      <c r="G21" s="88">
        <v>2</v>
      </c>
      <c r="H21" s="167" t="s">
        <v>4112</v>
      </c>
      <c r="I21" s="167" t="s">
        <v>4101</v>
      </c>
      <c r="J21" s="83"/>
      <c r="K21" s="104"/>
      <c r="L21" s="666"/>
      <c r="M21" s="117"/>
      <c r="N21" s="106"/>
      <c r="O21" s="86" t="s">
        <v>380</v>
      </c>
      <c r="P21" s="86" t="s">
        <v>380</v>
      </c>
      <c r="Q21" s="86" t="s">
        <v>380</v>
      </c>
      <c r="R21" s="83"/>
      <c r="S21" s="86"/>
      <c r="T21" s="118"/>
      <c r="U21" s="118"/>
      <c r="V21" s="118"/>
      <c r="W21" s="118"/>
      <c r="X21" s="118"/>
      <c r="Y21" s="118"/>
      <c r="Z21" s="118"/>
      <c r="AA21" s="118"/>
      <c r="AB21" s="118"/>
      <c r="AC21" s="118"/>
      <c r="AD21" s="118"/>
      <c r="AE21" s="118"/>
      <c r="AF21" s="118"/>
      <c r="AG21" s="118"/>
      <c r="AH21" s="118"/>
      <c r="AI21" s="118"/>
      <c r="AJ21" s="118"/>
      <c r="AK21" s="118"/>
      <c r="AL21" s="118"/>
    </row>
    <row r="22" spans="1:38" ht="16.5" customHeight="1">
      <c r="A22" s="735" t="s">
        <v>4122</v>
      </c>
      <c r="B22" s="736" t="s">
        <v>3487</v>
      </c>
      <c r="C22" s="736" t="s">
        <v>3625</v>
      </c>
      <c r="D22" s="744" t="s">
        <v>4126</v>
      </c>
      <c r="E22" s="746" t="s">
        <v>4128</v>
      </c>
      <c r="F22" s="767" t="s">
        <v>2854</v>
      </c>
      <c r="G22" s="88">
        <v>1</v>
      </c>
      <c r="H22" s="167" t="s">
        <v>3878</v>
      </c>
      <c r="I22" s="167" t="s">
        <v>4131</v>
      </c>
      <c r="J22" s="83"/>
      <c r="K22" s="104"/>
      <c r="L22" s="734"/>
      <c r="M22" s="117"/>
      <c r="N22" s="106"/>
      <c r="O22" s="86" t="s">
        <v>380</v>
      </c>
      <c r="P22" s="86" t="s">
        <v>380</v>
      </c>
      <c r="Q22" s="86" t="s">
        <v>380</v>
      </c>
      <c r="R22" s="83"/>
      <c r="S22" s="86"/>
      <c r="T22" s="118"/>
      <c r="U22" s="118"/>
      <c r="V22" s="118"/>
      <c r="W22" s="118"/>
      <c r="X22" s="118"/>
      <c r="Y22" s="118"/>
      <c r="Z22" s="118"/>
      <c r="AA22" s="118"/>
      <c r="AB22" s="118"/>
      <c r="AC22" s="118"/>
      <c r="AD22" s="118"/>
      <c r="AE22" s="118"/>
      <c r="AF22" s="118"/>
      <c r="AG22" s="118"/>
      <c r="AH22" s="118"/>
      <c r="AI22" s="118"/>
      <c r="AJ22" s="118"/>
      <c r="AK22" s="118"/>
      <c r="AL22" s="118"/>
    </row>
    <row r="23" spans="1:38" ht="99" customHeight="1">
      <c r="A23" s="665"/>
      <c r="B23" s="665"/>
      <c r="C23" s="665"/>
      <c r="D23" s="665"/>
      <c r="E23" s="665"/>
      <c r="F23" s="665"/>
      <c r="G23" s="88">
        <v>2</v>
      </c>
      <c r="H23" s="167" t="s">
        <v>4112</v>
      </c>
      <c r="I23" s="167" t="s">
        <v>4140</v>
      </c>
      <c r="J23" s="83"/>
      <c r="K23" s="104"/>
      <c r="L23" s="665"/>
      <c r="M23" s="117"/>
      <c r="N23" s="106"/>
      <c r="O23" s="86" t="s">
        <v>380</v>
      </c>
      <c r="P23" s="86" t="s">
        <v>380</v>
      </c>
      <c r="Q23" s="86" t="s">
        <v>380</v>
      </c>
      <c r="R23" s="83"/>
      <c r="S23" s="86"/>
      <c r="T23" s="118"/>
      <c r="U23" s="118"/>
      <c r="V23" s="118"/>
      <c r="W23" s="118"/>
      <c r="X23" s="118"/>
      <c r="Y23" s="118"/>
      <c r="Z23" s="118"/>
      <c r="AA23" s="118"/>
      <c r="AB23" s="118"/>
      <c r="AC23" s="118"/>
      <c r="AD23" s="118"/>
      <c r="AE23" s="118"/>
      <c r="AF23" s="118"/>
      <c r="AG23" s="118"/>
      <c r="AH23" s="118"/>
      <c r="AI23" s="118"/>
      <c r="AJ23" s="118"/>
      <c r="AK23" s="118"/>
      <c r="AL23" s="118"/>
    </row>
    <row r="24" spans="1:38" ht="16.5" customHeight="1">
      <c r="A24" s="666"/>
      <c r="B24" s="666"/>
      <c r="C24" s="666"/>
      <c r="D24" s="666"/>
      <c r="E24" s="666"/>
      <c r="F24" s="666"/>
      <c r="G24" s="88">
        <v>3</v>
      </c>
      <c r="H24" s="167" t="s">
        <v>4150</v>
      </c>
      <c r="I24" s="167" t="s">
        <v>4131</v>
      </c>
      <c r="J24" s="83"/>
      <c r="K24" s="104"/>
      <c r="L24" s="666"/>
      <c r="M24" s="117"/>
      <c r="N24" s="106"/>
      <c r="O24" s="86" t="s">
        <v>380</v>
      </c>
      <c r="P24" s="86" t="s">
        <v>380</v>
      </c>
      <c r="Q24" s="86" t="s">
        <v>380</v>
      </c>
      <c r="R24" s="83"/>
      <c r="S24" s="86"/>
      <c r="T24" s="118"/>
      <c r="U24" s="118"/>
      <c r="V24" s="118"/>
      <c r="W24" s="118"/>
      <c r="X24" s="118"/>
      <c r="Y24" s="118"/>
      <c r="Z24" s="118"/>
      <c r="AA24" s="118"/>
      <c r="AB24" s="118"/>
      <c r="AC24" s="118"/>
      <c r="AD24" s="118"/>
      <c r="AE24" s="118"/>
      <c r="AF24" s="118"/>
      <c r="AG24" s="118"/>
      <c r="AH24" s="118"/>
      <c r="AI24" s="118"/>
      <c r="AJ24" s="118"/>
      <c r="AK24" s="118"/>
      <c r="AL24" s="118"/>
    </row>
    <row r="25" spans="1:38" ht="16.5" customHeight="1">
      <c r="A25" s="26" t="s">
        <v>4152</v>
      </c>
      <c r="B25" s="101" t="s">
        <v>4154</v>
      </c>
      <c r="C25" s="101" t="s">
        <v>4157</v>
      </c>
      <c r="D25" s="102" t="s">
        <v>4158</v>
      </c>
      <c r="E25" s="82" t="s">
        <v>4159</v>
      </c>
      <c r="F25" s="82" t="s">
        <v>2854</v>
      </c>
      <c r="G25" s="88">
        <v>1</v>
      </c>
      <c r="H25" s="82" t="s">
        <v>4161</v>
      </c>
      <c r="I25" s="82" t="s">
        <v>4162</v>
      </c>
      <c r="J25" s="83"/>
      <c r="K25" s="104"/>
      <c r="L25" s="86"/>
      <c r="M25" s="777"/>
      <c r="N25" s="85"/>
      <c r="O25" s="86" t="s">
        <v>380</v>
      </c>
      <c r="P25" s="86" t="s">
        <v>380</v>
      </c>
      <c r="Q25" s="86" t="s">
        <v>380</v>
      </c>
      <c r="R25" s="83"/>
      <c r="S25" s="86" t="s">
        <v>379</v>
      </c>
      <c r="T25" s="118"/>
      <c r="U25" s="118"/>
      <c r="V25" s="118"/>
      <c r="W25" s="118"/>
      <c r="X25" s="118"/>
      <c r="Y25" s="118"/>
      <c r="Z25" s="118"/>
      <c r="AA25" s="118"/>
      <c r="AB25" s="118"/>
      <c r="AC25" s="118"/>
      <c r="AD25" s="118"/>
      <c r="AE25" s="118"/>
      <c r="AF25" s="118"/>
      <c r="AG25" s="118"/>
      <c r="AH25" s="118"/>
      <c r="AI25" s="118"/>
      <c r="AJ25" s="118"/>
      <c r="AK25" s="118"/>
      <c r="AL25" s="118"/>
    </row>
    <row r="26" spans="1:38" ht="16.5" customHeight="1">
      <c r="A26" s="26" t="s">
        <v>4174</v>
      </c>
      <c r="B26" s="101" t="s">
        <v>4154</v>
      </c>
      <c r="C26" s="101" t="s">
        <v>4157</v>
      </c>
      <c r="D26" s="102" t="s">
        <v>4158</v>
      </c>
      <c r="E26" s="82" t="s">
        <v>4176</v>
      </c>
      <c r="F26" s="82" t="s">
        <v>2854</v>
      </c>
      <c r="G26" s="88">
        <v>1</v>
      </c>
      <c r="H26" s="82" t="s">
        <v>4178</v>
      </c>
      <c r="I26" s="82" t="s">
        <v>4162</v>
      </c>
      <c r="J26" s="83"/>
      <c r="K26" s="104"/>
      <c r="L26" s="86"/>
      <c r="M26" s="665"/>
      <c r="N26" s="85"/>
      <c r="O26" s="86" t="s">
        <v>380</v>
      </c>
      <c r="P26" s="86" t="s">
        <v>380</v>
      </c>
      <c r="Q26" s="86" t="s">
        <v>380</v>
      </c>
      <c r="R26" s="83"/>
      <c r="S26" s="86" t="s">
        <v>379</v>
      </c>
      <c r="T26" s="118"/>
      <c r="U26" s="118"/>
      <c r="V26" s="118"/>
      <c r="W26" s="118"/>
      <c r="X26" s="118"/>
      <c r="Y26" s="118"/>
      <c r="Z26" s="118"/>
      <c r="AA26" s="118"/>
      <c r="AB26" s="118"/>
      <c r="AC26" s="118"/>
      <c r="AD26" s="118"/>
      <c r="AE26" s="118"/>
      <c r="AF26" s="118"/>
      <c r="AG26" s="118"/>
      <c r="AH26" s="118"/>
      <c r="AI26" s="118"/>
      <c r="AJ26" s="118"/>
      <c r="AK26" s="118"/>
      <c r="AL26" s="118"/>
    </row>
    <row r="27" spans="1:38" ht="16.5" customHeight="1">
      <c r="A27" s="26" t="s">
        <v>4189</v>
      </c>
      <c r="B27" s="101" t="s">
        <v>4154</v>
      </c>
      <c r="C27" s="101" t="s">
        <v>4157</v>
      </c>
      <c r="D27" s="102" t="s">
        <v>4158</v>
      </c>
      <c r="E27" s="82" t="s">
        <v>4193</v>
      </c>
      <c r="F27" s="82" t="s">
        <v>2854</v>
      </c>
      <c r="G27" s="88">
        <v>1</v>
      </c>
      <c r="H27" s="82" t="s">
        <v>4194</v>
      </c>
      <c r="I27" s="82" t="s">
        <v>4162</v>
      </c>
      <c r="J27" s="83"/>
      <c r="K27" s="104"/>
      <c r="L27" s="86"/>
      <c r="M27" s="665"/>
      <c r="N27" s="85"/>
      <c r="O27" s="86" t="s">
        <v>380</v>
      </c>
      <c r="P27" s="86" t="s">
        <v>380</v>
      </c>
      <c r="Q27" s="86" t="s">
        <v>380</v>
      </c>
      <c r="R27" s="83"/>
      <c r="S27" s="86" t="s">
        <v>379</v>
      </c>
      <c r="T27" s="118"/>
      <c r="U27" s="118"/>
      <c r="V27" s="118"/>
      <c r="W27" s="118"/>
      <c r="X27" s="118"/>
      <c r="Y27" s="118"/>
      <c r="Z27" s="118"/>
      <c r="AA27" s="118"/>
      <c r="AB27" s="118"/>
      <c r="AC27" s="118"/>
      <c r="AD27" s="118"/>
      <c r="AE27" s="118"/>
      <c r="AF27" s="118"/>
      <c r="AG27" s="118"/>
      <c r="AH27" s="118"/>
      <c r="AI27" s="118"/>
      <c r="AJ27" s="118"/>
      <c r="AK27" s="118"/>
      <c r="AL27" s="118"/>
    </row>
    <row r="28" spans="1:38" ht="16.5" customHeight="1">
      <c r="A28" s="26" t="s">
        <v>4201</v>
      </c>
      <c r="B28" s="101" t="s">
        <v>4154</v>
      </c>
      <c r="C28" s="101" t="s">
        <v>4157</v>
      </c>
      <c r="D28" s="102" t="s">
        <v>4203</v>
      </c>
      <c r="E28" s="82" t="s">
        <v>4205</v>
      </c>
      <c r="F28" s="82" t="s">
        <v>2854</v>
      </c>
      <c r="G28" s="88">
        <v>1</v>
      </c>
      <c r="H28" s="82" t="s">
        <v>4209</v>
      </c>
      <c r="I28" s="82" t="s">
        <v>4210</v>
      </c>
      <c r="J28" s="83"/>
      <c r="K28" s="104"/>
      <c r="L28" s="86"/>
      <c r="M28" s="665"/>
      <c r="N28" s="106"/>
      <c r="O28" s="86" t="s">
        <v>380</v>
      </c>
      <c r="P28" s="86" t="s">
        <v>380</v>
      </c>
      <c r="Q28" s="86" t="s">
        <v>380</v>
      </c>
      <c r="R28" s="83"/>
      <c r="S28" s="86" t="s">
        <v>379</v>
      </c>
      <c r="T28" s="118"/>
      <c r="U28" s="118"/>
      <c r="V28" s="118"/>
      <c r="W28" s="118"/>
      <c r="X28" s="118"/>
      <c r="Y28" s="118"/>
      <c r="Z28" s="118"/>
      <c r="AA28" s="118"/>
      <c r="AB28" s="118"/>
      <c r="AC28" s="118"/>
      <c r="AD28" s="118"/>
      <c r="AE28" s="118"/>
      <c r="AF28" s="118"/>
      <c r="AG28" s="118"/>
      <c r="AH28" s="118"/>
      <c r="AI28" s="118"/>
      <c r="AJ28" s="118"/>
      <c r="AK28" s="118"/>
      <c r="AL28" s="118"/>
    </row>
    <row r="29" spans="1:38" ht="16.5" customHeight="1">
      <c r="A29" s="26" t="s">
        <v>4216</v>
      </c>
      <c r="B29" s="101" t="s">
        <v>4154</v>
      </c>
      <c r="C29" s="101" t="s">
        <v>4157</v>
      </c>
      <c r="D29" s="102" t="s">
        <v>4203</v>
      </c>
      <c r="E29" s="82" t="s">
        <v>4218</v>
      </c>
      <c r="F29" s="82" t="s">
        <v>2854</v>
      </c>
      <c r="G29" s="88">
        <v>1</v>
      </c>
      <c r="H29" s="82" t="s">
        <v>4220</v>
      </c>
      <c r="I29" s="82" t="s">
        <v>4210</v>
      </c>
      <c r="J29" s="83"/>
      <c r="K29" s="104"/>
      <c r="L29" s="86"/>
      <c r="M29" s="665"/>
      <c r="N29" s="106"/>
      <c r="O29" s="86" t="s">
        <v>380</v>
      </c>
      <c r="P29" s="86" t="s">
        <v>380</v>
      </c>
      <c r="Q29" s="86" t="s">
        <v>380</v>
      </c>
      <c r="R29" s="83"/>
      <c r="S29" s="86" t="s">
        <v>379</v>
      </c>
      <c r="T29" s="118"/>
      <c r="U29" s="118"/>
      <c r="V29" s="118"/>
      <c r="W29" s="118"/>
      <c r="X29" s="118"/>
      <c r="Y29" s="118"/>
      <c r="Z29" s="118"/>
      <c r="AA29" s="118"/>
      <c r="AB29" s="118"/>
      <c r="AC29" s="118"/>
      <c r="AD29" s="118"/>
      <c r="AE29" s="118"/>
      <c r="AF29" s="118"/>
      <c r="AG29" s="118"/>
      <c r="AH29" s="118"/>
      <c r="AI29" s="118"/>
      <c r="AJ29" s="118"/>
      <c r="AK29" s="118"/>
      <c r="AL29" s="118"/>
    </row>
    <row r="30" spans="1:38" ht="16.5" customHeight="1">
      <c r="A30" s="26" t="s">
        <v>4223</v>
      </c>
      <c r="B30" s="101" t="s">
        <v>4154</v>
      </c>
      <c r="C30" s="101" t="s">
        <v>4157</v>
      </c>
      <c r="D30" s="102" t="s">
        <v>4227</v>
      </c>
      <c r="E30" s="82" t="s">
        <v>4229</v>
      </c>
      <c r="F30" s="82" t="s">
        <v>2854</v>
      </c>
      <c r="G30" s="88">
        <v>1</v>
      </c>
      <c r="H30" s="82" t="s">
        <v>4230</v>
      </c>
      <c r="I30" s="82" t="s">
        <v>4232</v>
      </c>
      <c r="J30" s="83"/>
      <c r="K30" s="104"/>
      <c r="L30" s="86"/>
      <c r="M30" s="665"/>
      <c r="N30" s="106"/>
      <c r="O30" s="86" t="s">
        <v>380</v>
      </c>
      <c r="P30" s="86" t="s">
        <v>380</v>
      </c>
      <c r="Q30" s="86" t="s">
        <v>380</v>
      </c>
      <c r="R30" s="83"/>
      <c r="S30" s="86"/>
      <c r="T30" s="118"/>
      <c r="U30" s="118"/>
      <c r="V30" s="118"/>
      <c r="W30" s="118"/>
      <c r="X30" s="118"/>
      <c r="Y30" s="118"/>
      <c r="Z30" s="118"/>
      <c r="AA30" s="118"/>
      <c r="AB30" s="118"/>
      <c r="AC30" s="118"/>
      <c r="AD30" s="118"/>
      <c r="AE30" s="118"/>
      <c r="AF30" s="118"/>
      <c r="AG30" s="118"/>
      <c r="AH30" s="118"/>
      <c r="AI30" s="118"/>
      <c r="AJ30" s="118"/>
      <c r="AK30" s="118"/>
      <c r="AL30" s="118"/>
    </row>
    <row r="31" spans="1:38" ht="16.5" customHeight="1">
      <c r="A31" s="735" t="s">
        <v>4236</v>
      </c>
      <c r="B31" s="736" t="s">
        <v>4154</v>
      </c>
      <c r="C31" s="736" t="s">
        <v>4157</v>
      </c>
      <c r="D31" s="737" t="s">
        <v>4227</v>
      </c>
      <c r="E31" s="103" t="s">
        <v>4239</v>
      </c>
      <c r="F31" s="738" t="s">
        <v>2854</v>
      </c>
      <c r="G31" s="88">
        <v>1</v>
      </c>
      <c r="H31" s="103" t="s">
        <v>4241</v>
      </c>
      <c r="I31" s="103" t="s">
        <v>4242</v>
      </c>
      <c r="J31" s="83"/>
      <c r="K31" s="104"/>
      <c r="L31" s="734"/>
      <c r="M31" s="665"/>
      <c r="N31" s="106"/>
      <c r="O31" s="86" t="s">
        <v>380</v>
      </c>
      <c r="P31" s="86" t="s">
        <v>380</v>
      </c>
      <c r="Q31" s="86" t="s">
        <v>380</v>
      </c>
      <c r="R31" s="83"/>
      <c r="S31" s="86" t="s">
        <v>379</v>
      </c>
      <c r="T31" s="118"/>
      <c r="U31" s="118"/>
      <c r="V31" s="118"/>
      <c r="W31" s="118"/>
      <c r="X31" s="118"/>
      <c r="Y31" s="118"/>
      <c r="Z31" s="118"/>
      <c r="AA31" s="118"/>
      <c r="AB31" s="118"/>
      <c r="AC31" s="118"/>
      <c r="AD31" s="118"/>
      <c r="AE31" s="118"/>
      <c r="AF31" s="118"/>
      <c r="AG31" s="118"/>
      <c r="AH31" s="118"/>
      <c r="AI31" s="118"/>
      <c r="AJ31" s="118"/>
      <c r="AK31" s="118"/>
      <c r="AL31" s="118"/>
    </row>
    <row r="32" spans="1:38" ht="16.5" customHeight="1">
      <c r="A32" s="665"/>
      <c r="B32" s="665"/>
      <c r="C32" s="665"/>
      <c r="D32" s="665"/>
      <c r="E32" s="103" t="s">
        <v>4253</v>
      </c>
      <c r="F32" s="665"/>
      <c r="G32" s="88">
        <v>2</v>
      </c>
      <c r="H32" s="103" t="s">
        <v>4254</v>
      </c>
      <c r="I32" s="103" t="s">
        <v>4255</v>
      </c>
      <c r="J32" s="83"/>
      <c r="K32" s="104"/>
      <c r="L32" s="665"/>
      <c r="M32" s="665"/>
      <c r="N32" s="106"/>
      <c r="O32" s="86" t="s">
        <v>380</v>
      </c>
      <c r="P32" s="86" t="s">
        <v>380</v>
      </c>
      <c r="Q32" s="86" t="s">
        <v>380</v>
      </c>
      <c r="R32" s="83"/>
      <c r="S32" s="86" t="s">
        <v>379</v>
      </c>
      <c r="T32" s="118"/>
      <c r="U32" s="118"/>
      <c r="V32" s="118"/>
      <c r="W32" s="118"/>
      <c r="X32" s="118"/>
      <c r="Y32" s="118"/>
      <c r="Z32" s="118"/>
      <c r="AA32" s="118"/>
      <c r="AB32" s="118"/>
      <c r="AC32" s="118"/>
      <c r="AD32" s="118"/>
      <c r="AE32" s="118"/>
      <c r="AF32" s="118"/>
      <c r="AG32" s="118"/>
      <c r="AH32" s="118"/>
      <c r="AI32" s="118"/>
      <c r="AJ32" s="118"/>
      <c r="AK32" s="118"/>
      <c r="AL32" s="118"/>
    </row>
    <row r="33" spans="1:38" ht="16.5" customHeight="1">
      <c r="A33" s="666"/>
      <c r="B33" s="666"/>
      <c r="C33" s="666"/>
      <c r="D33" s="666"/>
      <c r="E33" s="103" t="s">
        <v>4260</v>
      </c>
      <c r="F33" s="666"/>
      <c r="G33" s="88">
        <v>3</v>
      </c>
      <c r="H33" s="103" t="s">
        <v>4261</v>
      </c>
      <c r="I33" s="103" t="s">
        <v>4262</v>
      </c>
      <c r="J33" s="83"/>
      <c r="K33" s="104"/>
      <c r="L33" s="666"/>
      <c r="M33" s="666"/>
      <c r="N33" s="106"/>
      <c r="O33" s="86" t="s">
        <v>380</v>
      </c>
      <c r="P33" s="86" t="s">
        <v>380</v>
      </c>
      <c r="Q33" s="86" t="s">
        <v>380</v>
      </c>
      <c r="R33" s="83"/>
      <c r="S33" s="86" t="s">
        <v>379</v>
      </c>
      <c r="T33" s="118"/>
      <c r="U33" s="118"/>
      <c r="V33" s="118"/>
      <c r="W33" s="118"/>
      <c r="X33" s="118"/>
      <c r="Y33" s="118"/>
      <c r="Z33" s="118"/>
      <c r="AA33" s="118"/>
      <c r="AB33" s="118"/>
      <c r="AC33" s="118"/>
      <c r="AD33" s="118"/>
      <c r="AE33" s="118"/>
      <c r="AF33" s="118"/>
      <c r="AG33" s="118"/>
      <c r="AH33" s="118"/>
      <c r="AI33" s="118"/>
      <c r="AJ33" s="118"/>
      <c r="AK33" s="118"/>
      <c r="AL33" s="118"/>
    </row>
    <row r="34" spans="1:38" ht="16.5" customHeight="1">
      <c r="A34" s="26" t="s">
        <v>4268</v>
      </c>
      <c r="B34" s="101" t="s">
        <v>4154</v>
      </c>
      <c r="C34" s="101" t="s">
        <v>4157</v>
      </c>
      <c r="D34" s="102" t="s">
        <v>4269</v>
      </c>
      <c r="E34" s="103" t="s">
        <v>4271</v>
      </c>
      <c r="F34" s="103" t="s">
        <v>2854</v>
      </c>
      <c r="G34" s="88">
        <v>1</v>
      </c>
      <c r="H34" s="103" t="s">
        <v>4273</v>
      </c>
      <c r="I34" s="103" t="s">
        <v>4210</v>
      </c>
      <c r="J34" s="83"/>
      <c r="K34" s="104"/>
      <c r="L34" s="86"/>
      <c r="M34" s="758" t="s">
        <v>4275</v>
      </c>
      <c r="N34" s="106"/>
      <c r="O34" s="86" t="s">
        <v>380</v>
      </c>
      <c r="P34" s="86" t="s">
        <v>380</v>
      </c>
      <c r="Q34" s="86" t="s">
        <v>380</v>
      </c>
      <c r="R34" s="83"/>
      <c r="S34" s="83" t="s">
        <v>379</v>
      </c>
      <c r="T34" s="118"/>
      <c r="U34" s="118"/>
      <c r="V34" s="118"/>
      <c r="W34" s="118"/>
      <c r="X34" s="118"/>
      <c r="Y34" s="118"/>
      <c r="Z34" s="118"/>
      <c r="AA34" s="118"/>
      <c r="AB34" s="118"/>
      <c r="AC34" s="118"/>
      <c r="AD34" s="118"/>
      <c r="AE34" s="118"/>
      <c r="AF34" s="118"/>
      <c r="AG34" s="118"/>
      <c r="AH34" s="118"/>
      <c r="AI34" s="118"/>
      <c r="AJ34" s="118"/>
      <c r="AK34" s="118"/>
      <c r="AL34" s="118"/>
    </row>
    <row r="35" spans="1:38" ht="16.5" customHeight="1">
      <c r="A35" s="26" t="s">
        <v>4283</v>
      </c>
      <c r="B35" s="101" t="s">
        <v>4154</v>
      </c>
      <c r="C35" s="101" t="s">
        <v>4157</v>
      </c>
      <c r="D35" s="102" t="s">
        <v>4269</v>
      </c>
      <c r="E35" s="103" t="s">
        <v>4286</v>
      </c>
      <c r="F35" s="103" t="s">
        <v>2854</v>
      </c>
      <c r="G35" s="88">
        <v>1</v>
      </c>
      <c r="H35" s="103" t="s">
        <v>4288</v>
      </c>
      <c r="I35" s="103" t="s">
        <v>4210</v>
      </c>
      <c r="J35" s="83"/>
      <c r="K35" s="104"/>
      <c r="L35" s="86"/>
      <c r="M35" s="750"/>
      <c r="N35" s="106"/>
      <c r="O35" s="86" t="s">
        <v>380</v>
      </c>
      <c r="P35" s="86" t="s">
        <v>380</v>
      </c>
      <c r="Q35" s="86" t="s">
        <v>380</v>
      </c>
      <c r="R35" s="83"/>
      <c r="S35" s="83" t="s">
        <v>379</v>
      </c>
      <c r="T35" s="118"/>
      <c r="U35" s="118"/>
      <c r="V35" s="118"/>
      <c r="W35" s="118"/>
      <c r="X35" s="118"/>
      <c r="Y35" s="118"/>
      <c r="Z35" s="118"/>
      <c r="AA35" s="118"/>
      <c r="AB35" s="118"/>
      <c r="AC35" s="118"/>
      <c r="AD35" s="118"/>
      <c r="AE35" s="118"/>
      <c r="AF35" s="118"/>
      <c r="AG35" s="118"/>
      <c r="AH35" s="118"/>
      <c r="AI35" s="118"/>
      <c r="AJ35" s="118"/>
      <c r="AK35" s="118"/>
      <c r="AL35" s="118"/>
    </row>
    <row r="36" spans="1:38" ht="16.5" customHeight="1">
      <c r="A36" s="72" t="s">
        <v>4295</v>
      </c>
      <c r="B36" s="138"/>
      <c r="C36" s="138"/>
      <c r="D36" s="146"/>
      <c r="E36" s="147"/>
      <c r="F36" s="147"/>
      <c r="G36" s="138"/>
      <c r="H36" s="146"/>
      <c r="I36" s="148"/>
      <c r="J36" s="138"/>
      <c r="K36" s="138"/>
      <c r="L36" s="72"/>
      <c r="M36" s="148"/>
      <c r="N36" s="1"/>
      <c r="O36" s="138"/>
      <c r="P36" s="138"/>
      <c r="Q36" s="138"/>
      <c r="R36" s="138"/>
      <c r="S36" s="138"/>
    </row>
    <row r="37" spans="1:38" ht="16.5" customHeight="1">
      <c r="A37" s="26" t="s">
        <v>4305</v>
      </c>
      <c r="B37" s="101" t="s">
        <v>4306</v>
      </c>
      <c r="C37" s="101" t="s">
        <v>4307</v>
      </c>
      <c r="D37" s="120" t="s">
        <v>4309</v>
      </c>
      <c r="E37" s="120" t="s">
        <v>4311</v>
      </c>
      <c r="F37" s="120" t="s">
        <v>2854</v>
      </c>
      <c r="G37" s="26">
        <v>1</v>
      </c>
      <c r="H37" s="92" t="s">
        <v>4313</v>
      </c>
      <c r="I37" s="189" t="s">
        <v>4314</v>
      </c>
      <c r="J37" s="86"/>
      <c r="K37" s="104"/>
      <c r="L37" s="86"/>
      <c r="M37" s="117"/>
      <c r="N37" s="1"/>
      <c r="O37" s="86" t="s">
        <v>380</v>
      </c>
      <c r="P37" s="86" t="s">
        <v>380</v>
      </c>
      <c r="Q37" s="86" t="s">
        <v>380</v>
      </c>
      <c r="R37" s="83"/>
      <c r="S37" s="83"/>
    </row>
    <row r="38" spans="1:38" ht="16.5" customHeight="1">
      <c r="A38" s="26" t="s">
        <v>4317</v>
      </c>
      <c r="B38" s="101" t="s">
        <v>4154</v>
      </c>
      <c r="C38" s="101" t="s">
        <v>4157</v>
      </c>
      <c r="D38" s="120" t="s">
        <v>4309</v>
      </c>
      <c r="E38" s="92" t="s">
        <v>4321</v>
      </c>
      <c r="F38" s="92" t="s">
        <v>2854</v>
      </c>
      <c r="G38" s="26">
        <v>1</v>
      </c>
      <c r="H38" s="92" t="s">
        <v>4323</v>
      </c>
      <c r="I38" s="82" t="s">
        <v>4324</v>
      </c>
      <c r="J38" s="86"/>
      <c r="K38" s="104"/>
      <c r="L38" s="86"/>
      <c r="M38" s="117"/>
      <c r="N38" s="106"/>
      <c r="O38" s="86" t="s">
        <v>380</v>
      </c>
      <c r="P38" s="86" t="s">
        <v>380</v>
      </c>
      <c r="Q38" s="86" t="s">
        <v>380</v>
      </c>
      <c r="R38" s="83"/>
      <c r="S38" s="83"/>
      <c r="T38" s="118"/>
      <c r="U38" s="118"/>
      <c r="V38" s="118"/>
      <c r="W38" s="118"/>
      <c r="X38" s="118"/>
      <c r="Y38" s="118"/>
      <c r="Z38" s="118"/>
      <c r="AA38" s="118"/>
      <c r="AB38" s="118"/>
      <c r="AC38" s="118"/>
      <c r="AD38" s="118"/>
      <c r="AE38" s="118"/>
      <c r="AF38" s="118"/>
      <c r="AG38" s="118"/>
      <c r="AH38" s="118"/>
      <c r="AI38" s="118"/>
      <c r="AJ38" s="118"/>
      <c r="AK38" s="118"/>
      <c r="AL38" s="118"/>
    </row>
    <row r="39" spans="1:38" ht="16.5" customHeight="1">
      <c r="A39" s="26" t="s">
        <v>4333</v>
      </c>
      <c r="B39" s="101" t="s">
        <v>4154</v>
      </c>
      <c r="C39" s="101" t="s">
        <v>4157</v>
      </c>
      <c r="D39" s="120" t="s">
        <v>4309</v>
      </c>
      <c r="E39" s="92" t="s">
        <v>4337</v>
      </c>
      <c r="F39" s="92" t="s">
        <v>2854</v>
      </c>
      <c r="G39" s="26">
        <v>1</v>
      </c>
      <c r="H39" s="92" t="s">
        <v>4339</v>
      </c>
      <c r="I39" s="82" t="s">
        <v>4340</v>
      </c>
      <c r="J39" s="86"/>
      <c r="K39" s="104"/>
      <c r="L39" s="86"/>
      <c r="M39" s="117"/>
      <c r="N39" s="106"/>
      <c r="O39" s="111" t="s">
        <v>379</v>
      </c>
      <c r="P39" s="86" t="s">
        <v>380</v>
      </c>
      <c r="Q39" s="86" t="s">
        <v>380</v>
      </c>
      <c r="R39" s="83"/>
      <c r="S39" s="83"/>
      <c r="T39" s="118"/>
      <c r="U39" s="118"/>
      <c r="V39" s="118"/>
      <c r="W39" s="118"/>
      <c r="X39" s="118"/>
      <c r="Y39" s="118"/>
      <c r="Z39" s="118"/>
      <c r="AA39" s="118"/>
      <c r="AB39" s="118"/>
      <c r="AC39" s="118"/>
      <c r="AD39" s="118"/>
      <c r="AE39" s="118"/>
      <c r="AF39" s="118"/>
      <c r="AG39" s="118"/>
      <c r="AH39" s="118"/>
      <c r="AI39" s="118"/>
      <c r="AJ39" s="118"/>
      <c r="AK39" s="118"/>
      <c r="AL39" s="118"/>
    </row>
    <row r="40" spans="1:38" ht="16.5" customHeight="1">
      <c r="A40" s="26" t="s">
        <v>4349</v>
      </c>
      <c r="B40" s="101" t="s">
        <v>4154</v>
      </c>
      <c r="C40" s="101" t="s">
        <v>4157</v>
      </c>
      <c r="D40" s="120" t="s">
        <v>4309</v>
      </c>
      <c r="E40" s="92" t="s">
        <v>4350</v>
      </c>
      <c r="F40" s="92" t="s">
        <v>2854</v>
      </c>
      <c r="G40" s="26">
        <v>1</v>
      </c>
      <c r="H40" s="92" t="s">
        <v>4351</v>
      </c>
      <c r="I40" s="82" t="s">
        <v>4353</v>
      </c>
      <c r="J40" s="86"/>
      <c r="K40" s="104"/>
      <c r="L40" s="86"/>
      <c r="M40" s="117"/>
      <c r="N40" s="106"/>
      <c r="O40" s="86" t="s">
        <v>380</v>
      </c>
      <c r="P40" s="86" t="s">
        <v>380</v>
      </c>
      <c r="Q40" s="86" t="s">
        <v>380</v>
      </c>
      <c r="R40" s="83"/>
      <c r="S40" s="83"/>
      <c r="T40" s="118"/>
      <c r="U40" s="118"/>
      <c r="V40" s="118"/>
      <c r="W40" s="118"/>
      <c r="X40" s="118"/>
      <c r="Y40" s="118"/>
      <c r="Z40" s="118"/>
      <c r="AA40" s="118"/>
      <c r="AB40" s="118"/>
      <c r="AC40" s="118"/>
      <c r="AD40" s="118"/>
      <c r="AE40" s="118"/>
      <c r="AF40" s="118"/>
      <c r="AG40" s="118"/>
      <c r="AH40" s="118"/>
      <c r="AI40" s="118"/>
      <c r="AJ40" s="118"/>
      <c r="AK40" s="118"/>
      <c r="AL40" s="118"/>
    </row>
    <row r="41" spans="1:38" ht="16.5" customHeight="1">
      <c r="A41" s="26" t="s">
        <v>4362</v>
      </c>
      <c r="B41" s="101" t="s">
        <v>4154</v>
      </c>
      <c r="C41" s="101" t="s">
        <v>4157</v>
      </c>
      <c r="D41" s="120" t="s">
        <v>4309</v>
      </c>
      <c r="E41" s="92" t="s">
        <v>4364</v>
      </c>
      <c r="F41" s="92" t="s">
        <v>2854</v>
      </c>
      <c r="G41" s="26">
        <v>1</v>
      </c>
      <c r="H41" s="92" t="s">
        <v>4368</v>
      </c>
      <c r="I41" s="82" t="s">
        <v>4370</v>
      </c>
      <c r="J41" s="86"/>
      <c r="K41" s="104"/>
      <c r="L41" s="86"/>
      <c r="M41" s="117"/>
      <c r="N41" s="106"/>
      <c r="O41" s="86" t="s">
        <v>380</v>
      </c>
      <c r="P41" s="86" t="s">
        <v>380</v>
      </c>
      <c r="Q41" s="83" t="s">
        <v>380</v>
      </c>
      <c r="R41" s="83" t="s">
        <v>103</v>
      </c>
      <c r="S41" s="83"/>
      <c r="T41" s="118"/>
      <c r="U41" s="118"/>
      <c r="V41" s="118"/>
      <c r="W41" s="118"/>
      <c r="X41" s="118"/>
      <c r="Y41" s="118"/>
      <c r="Z41" s="118"/>
      <c r="AA41" s="118"/>
      <c r="AB41" s="118"/>
      <c r="AC41" s="118"/>
      <c r="AD41" s="118"/>
      <c r="AE41" s="118"/>
      <c r="AF41" s="118"/>
      <c r="AG41" s="118"/>
      <c r="AH41" s="118"/>
      <c r="AI41" s="118"/>
      <c r="AJ41" s="118"/>
      <c r="AK41" s="118"/>
      <c r="AL41" s="118"/>
    </row>
    <row r="42" spans="1:38" ht="16.5" customHeight="1">
      <c r="A42" s="26" t="s">
        <v>4373</v>
      </c>
      <c r="B42" s="101" t="s">
        <v>4154</v>
      </c>
      <c r="C42" s="101" t="s">
        <v>4157</v>
      </c>
      <c r="D42" s="120" t="s">
        <v>4309</v>
      </c>
      <c r="E42" s="92" t="s">
        <v>4377</v>
      </c>
      <c r="F42" s="92" t="s">
        <v>2854</v>
      </c>
      <c r="G42" s="26">
        <v>1</v>
      </c>
      <c r="H42" s="92" t="s">
        <v>4382</v>
      </c>
      <c r="I42" s="82" t="s">
        <v>4384</v>
      </c>
      <c r="J42" s="86"/>
      <c r="K42" s="104"/>
      <c r="L42" s="86"/>
      <c r="M42" s="117"/>
      <c r="N42" s="106"/>
      <c r="O42" s="86" t="s">
        <v>380</v>
      </c>
      <c r="P42" s="86" t="s">
        <v>380</v>
      </c>
      <c r="Q42" s="83" t="s">
        <v>380</v>
      </c>
      <c r="R42" s="83" t="s">
        <v>103</v>
      </c>
      <c r="S42" s="83"/>
      <c r="T42" s="118"/>
      <c r="U42" s="118"/>
      <c r="V42" s="118"/>
      <c r="W42" s="118"/>
      <c r="X42" s="118"/>
      <c r="Y42" s="118"/>
      <c r="Z42" s="118"/>
      <c r="AA42" s="118"/>
      <c r="AB42" s="118"/>
      <c r="AC42" s="118"/>
      <c r="AD42" s="118"/>
      <c r="AE42" s="118"/>
      <c r="AF42" s="118"/>
      <c r="AG42" s="118"/>
      <c r="AH42" s="118"/>
      <c r="AI42" s="118"/>
      <c r="AJ42" s="118"/>
      <c r="AK42" s="118"/>
      <c r="AL42" s="118"/>
    </row>
    <row r="43" spans="1:38" ht="16.5" customHeight="1">
      <c r="A43" s="26" t="s">
        <v>4390</v>
      </c>
      <c r="B43" s="101" t="s">
        <v>4154</v>
      </c>
      <c r="C43" s="101" t="s">
        <v>4157</v>
      </c>
      <c r="D43" s="120" t="s">
        <v>4309</v>
      </c>
      <c r="E43" s="92" t="s">
        <v>4392</v>
      </c>
      <c r="F43" s="92" t="s">
        <v>2854</v>
      </c>
      <c r="G43" s="26">
        <v>1</v>
      </c>
      <c r="H43" s="92" t="s">
        <v>4382</v>
      </c>
      <c r="I43" s="167" t="s">
        <v>4384</v>
      </c>
      <c r="J43" s="86"/>
      <c r="K43" s="104"/>
      <c r="L43" s="86"/>
      <c r="M43" s="117"/>
      <c r="N43" s="106"/>
      <c r="O43" s="86" t="s">
        <v>380</v>
      </c>
      <c r="P43" s="86" t="s">
        <v>380</v>
      </c>
      <c r="Q43" s="83" t="s">
        <v>380</v>
      </c>
      <c r="R43" s="83" t="s">
        <v>67</v>
      </c>
      <c r="S43" s="83"/>
      <c r="T43" s="118"/>
      <c r="U43" s="118"/>
      <c r="V43" s="118"/>
      <c r="W43" s="118"/>
      <c r="X43" s="118"/>
      <c r="Y43" s="118"/>
      <c r="Z43" s="118"/>
      <c r="AA43" s="118"/>
      <c r="AB43" s="118"/>
      <c r="AC43" s="118"/>
      <c r="AD43" s="118"/>
      <c r="AE43" s="118"/>
      <c r="AF43" s="118"/>
      <c r="AG43" s="118"/>
      <c r="AH43" s="118"/>
      <c r="AI43" s="118"/>
      <c r="AJ43" s="118"/>
      <c r="AK43" s="118"/>
      <c r="AL43" s="118"/>
    </row>
    <row r="44" spans="1:38" ht="16.5" customHeight="1">
      <c r="A44" s="26" t="s">
        <v>4404</v>
      </c>
      <c r="B44" s="101" t="s">
        <v>4154</v>
      </c>
      <c r="C44" s="101" t="s">
        <v>4157</v>
      </c>
      <c r="D44" s="120" t="s">
        <v>4309</v>
      </c>
      <c r="E44" s="92" t="s">
        <v>4407</v>
      </c>
      <c r="F44" s="92" t="s">
        <v>2854</v>
      </c>
      <c r="G44" s="26">
        <v>1</v>
      </c>
      <c r="H44" s="92" t="s">
        <v>4410</v>
      </c>
      <c r="I44" s="82" t="s">
        <v>4411</v>
      </c>
      <c r="J44" s="86"/>
      <c r="K44" s="104"/>
      <c r="L44" s="86"/>
      <c r="M44" s="117"/>
      <c r="N44" s="106"/>
      <c r="O44" s="86" t="s">
        <v>380</v>
      </c>
      <c r="P44" s="86" t="s">
        <v>380</v>
      </c>
      <c r="Q44" s="83" t="s">
        <v>380</v>
      </c>
      <c r="R44" s="83"/>
      <c r="S44" s="83"/>
      <c r="T44" s="118"/>
      <c r="U44" s="118"/>
      <c r="V44" s="118"/>
      <c r="W44" s="118"/>
      <c r="X44" s="118"/>
      <c r="Y44" s="118"/>
      <c r="Z44" s="118"/>
      <c r="AA44" s="118"/>
      <c r="AB44" s="118"/>
      <c r="AC44" s="118"/>
      <c r="AD44" s="118"/>
      <c r="AE44" s="118"/>
      <c r="AF44" s="118"/>
      <c r="AG44" s="118"/>
      <c r="AH44" s="118"/>
      <c r="AI44" s="118"/>
      <c r="AJ44" s="118"/>
      <c r="AK44" s="118"/>
      <c r="AL44" s="118"/>
    </row>
    <row r="45" spans="1:38" ht="16.5" customHeight="1">
      <c r="A45" s="26" t="s">
        <v>4422</v>
      </c>
      <c r="B45" s="101" t="s">
        <v>4154</v>
      </c>
      <c r="C45" s="101" t="s">
        <v>4157</v>
      </c>
      <c r="D45" s="120" t="s">
        <v>4309</v>
      </c>
      <c r="E45" s="92" t="s">
        <v>4426</v>
      </c>
      <c r="F45" s="92" t="s">
        <v>2854</v>
      </c>
      <c r="G45" s="26">
        <v>1</v>
      </c>
      <c r="H45" s="92" t="s">
        <v>4429</v>
      </c>
      <c r="I45" s="82" t="s">
        <v>4431</v>
      </c>
      <c r="J45" s="86"/>
      <c r="K45" s="104"/>
      <c r="L45" s="86"/>
      <c r="M45" s="117"/>
      <c r="N45" s="106"/>
      <c r="O45" s="86" t="s">
        <v>380</v>
      </c>
      <c r="P45" s="86" t="s">
        <v>380</v>
      </c>
      <c r="Q45" s="83" t="s">
        <v>380</v>
      </c>
      <c r="R45" s="83"/>
      <c r="S45" s="83"/>
      <c r="T45" s="118"/>
      <c r="U45" s="118"/>
      <c r="V45" s="118"/>
      <c r="W45" s="118"/>
      <c r="X45" s="118"/>
      <c r="Y45" s="118"/>
      <c r="Z45" s="118"/>
      <c r="AA45" s="118"/>
      <c r="AB45" s="118"/>
      <c r="AC45" s="118"/>
      <c r="AD45" s="118"/>
      <c r="AE45" s="118"/>
      <c r="AF45" s="118"/>
      <c r="AG45" s="118"/>
      <c r="AH45" s="118"/>
      <c r="AI45" s="118"/>
      <c r="AJ45" s="118"/>
      <c r="AK45" s="118"/>
      <c r="AL45" s="118"/>
    </row>
    <row r="46" spans="1:38" ht="16.5" customHeight="1">
      <c r="A46" s="26" t="s">
        <v>4440</v>
      </c>
      <c r="B46" s="101" t="s">
        <v>4154</v>
      </c>
      <c r="C46" s="101" t="s">
        <v>4157</v>
      </c>
      <c r="D46" s="120" t="s">
        <v>4442</v>
      </c>
      <c r="E46" s="92" t="s">
        <v>4321</v>
      </c>
      <c r="F46" s="92" t="s">
        <v>2854</v>
      </c>
      <c r="G46" s="26">
        <v>1</v>
      </c>
      <c r="H46" s="92" t="s">
        <v>4445</v>
      </c>
      <c r="I46" s="82" t="s">
        <v>4446</v>
      </c>
      <c r="J46" s="86"/>
      <c r="K46" s="104"/>
      <c r="L46" s="86"/>
      <c r="M46" s="117"/>
      <c r="N46" s="106"/>
      <c r="O46" s="86" t="s">
        <v>380</v>
      </c>
      <c r="P46" s="86" t="s">
        <v>380</v>
      </c>
      <c r="Q46" s="83" t="s">
        <v>380</v>
      </c>
      <c r="R46" s="83"/>
      <c r="S46" s="83"/>
      <c r="T46" s="118"/>
      <c r="U46" s="118"/>
      <c r="V46" s="118"/>
      <c r="W46" s="118"/>
      <c r="X46" s="118"/>
      <c r="Y46" s="118"/>
      <c r="Z46" s="118"/>
      <c r="AA46" s="118"/>
      <c r="AB46" s="118"/>
      <c r="AC46" s="118"/>
      <c r="AD46" s="118"/>
      <c r="AE46" s="118"/>
      <c r="AF46" s="118"/>
      <c r="AG46" s="118"/>
      <c r="AH46" s="118"/>
      <c r="AI46" s="118"/>
      <c r="AJ46" s="118"/>
      <c r="AK46" s="118"/>
      <c r="AL46" s="118"/>
    </row>
    <row r="47" spans="1:38" ht="16.5" customHeight="1">
      <c r="A47" s="26" t="s">
        <v>4456</v>
      </c>
      <c r="B47" s="101" t="s">
        <v>4154</v>
      </c>
      <c r="C47" s="101" t="s">
        <v>4157</v>
      </c>
      <c r="D47" s="120" t="s">
        <v>4442</v>
      </c>
      <c r="E47" s="92" t="s">
        <v>4337</v>
      </c>
      <c r="F47" s="92" t="s">
        <v>2854</v>
      </c>
      <c r="G47" s="26">
        <v>1</v>
      </c>
      <c r="H47" s="92" t="s">
        <v>4463</v>
      </c>
      <c r="I47" s="82" t="s">
        <v>4446</v>
      </c>
      <c r="J47" s="86"/>
      <c r="K47" s="104"/>
      <c r="L47" s="86"/>
      <c r="M47" s="117"/>
      <c r="N47" s="106"/>
      <c r="O47" s="86" t="s">
        <v>380</v>
      </c>
      <c r="P47" s="86" t="s">
        <v>380</v>
      </c>
      <c r="Q47" s="83" t="s">
        <v>380</v>
      </c>
      <c r="R47" s="83"/>
      <c r="S47" s="83"/>
      <c r="T47" s="118"/>
      <c r="U47" s="118"/>
      <c r="V47" s="118"/>
      <c r="W47" s="118"/>
      <c r="X47" s="118"/>
      <c r="Y47" s="118"/>
      <c r="Z47" s="118"/>
      <c r="AA47" s="118"/>
      <c r="AB47" s="118"/>
      <c r="AC47" s="118"/>
      <c r="AD47" s="118"/>
      <c r="AE47" s="118"/>
      <c r="AF47" s="118"/>
      <c r="AG47" s="118"/>
      <c r="AH47" s="118"/>
      <c r="AI47" s="118"/>
      <c r="AJ47" s="118"/>
      <c r="AK47" s="118"/>
      <c r="AL47" s="118"/>
    </row>
    <row r="48" spans="1:38" ht="16.5" customHeight="1">
      <c r="A48" s="26" t="s">
        <v>4473</v>
      </c>
      <c r="B48" s="101" t="s">
        <v>4154</v>
      </c>
      <c r="C48" s="101" t="s">
        <v>4157</v>
      </c>
      <c r="D48" s="120" t="s">
        <v>4442</v>
      </c>
      <c r="E48" s="92" t="s">
        <v>4350</v>
      </c>
      <c r="F48" s="92" t="s">
        <v>2854</v>
      </c>
      <c r="G48" s="26">
        <v>1</v>
      </c>
      <c r="H48" s="92" t="s">
        <v>4476</v>
      </c>
      <c r="I48" s="82" t="s">
        <v>4478</v>
      </c>
      <c r="J48" s="86"/>
      <c r="K48" s="104"/>
      <c r="L48" s="86"/>
      <c r="M48" s="117"/>
      <c r="N48" s="106"/>
      <c r="O48" s="86" t="s">
        <v>380</v>
      </c>
      <c r="P48" s="86" t="s">
        <v>380</v>
      </c>
      <c r="Q48" s="83" t="s">
        <v>380</v>
      </c>
      <c r="R48" s="83"/>
      <c r="S48" s="83"/>
      <c r="T48" s="118"/>
      <c r="U48" s="118"/>
      <c r="V48" s="118"/>
      <c r="W48" s="118"/>
      <c r="X48" s="118"/>
      <c r="Y48" s="118"/>
      <c r="Z48" s="118"/>
      <c r="AA48" s="118"/>
      <c r="AB48" s="118"/>
      <c r="AC48" s="118"/>
      <c r="AD48" s="118"/>
      <c r="AE48" s="118"/>
      <c r="AF48" s="118"/>
      <c r="AG48" s="118"/>
      <c r="AH48" s="118"/>
      <c r="AI48" s="118"/>
      <c r="AJ48" s="118"/>
      <c r="AK48" s="118"/>
      <c r="AL48" s="118"/>
    </row>
    <row r="49" spans="1:38" ht="16.5" customHeight="1">
      <c r="A49" s="26" t="s">
        <v>4487</v>
      </c>
      <c r="B49" s="101" t="s">
        <v>4154</v>
      </c>
      <c r="C49" s="101" t="s">
        <v>4157</v>
      </c>
      <c r="D49" s="120" t="s">
        <v>4442</v>
      </c>
      <c r="E49" s="92" t="s">
        <v>4364</v>
      </c>
      <c r="F49" s="92" t="s">
        <v>2854</v>
      </c>
      <c r="G49" s="26">
        <v>1</v>
      </c>
      <c r="H49" s="92" t="s">
        <v>4491</v>
      </c>
      <c r="I49" s="82" t="s">
        <v>4492</v>
      </c>
      <c r="J49" s="86"/>
      <c r="K49" s="104"/>
      <c r="L49" s="86"/>
      <c r="M49" s="117"/>
      <c r="N49" s="106"/>
      <c r="O49" s="86" t="s">
        <v>380</v>
      </c>
      <c r="P49" s="86" t="s">
        <v>380</v>
      </c>
      <c r="Q49" s="83" t="s">
        <v>380</v>
      </c>
      <c r="R49" s="83" t="s">
        <v>103</v>
      </c>
      <c r="S49" s="83"/>
      <c r="T49" s="118"/>
      <c r="U49" s="118"/>
      <c r="V49" s="118"/>
      <c r="W49" s="118"/>
      <c r="X49" s="118"/>
      <c r="Y49" s="118"/>
      <c r="Z49" s="118"/>
      <c r="AA49" s="118"/>
      <c r="AB49" s="118"/>
      <c r="AC49" s="118"/>
      <c r="AD49" s="118"/>
      <c r="AE49" s="118"/>
      <c r="AF49" s="118"/>
      <c r="AG49" s="118"/>
      <c r="AH49" s="118"/>
      <c r="AI49" s="118"/>
      <c r="AJ49" s="118"/>
      <c r="AK49" s="118"/>
      <c r="AL49" s="118"/>
    </row>
    <row r="50" spans="1:38" ht="16.5" customHeight="1">
      <c r="A50" s="26" t="s">
        <v>4504</v>
      </c>
      <c r="B50" s="101" t="s">
        <v>4154</v>
      </c>
      <c r="C50" s="101" t="s">
        <v>4157</v>
      </c>
      <c r="D50" s="120" t="s">
        <v>4442</v>
      </c>
      <c r="E50" s="92" t="s">
        <v>4377</v>
      </c>
      <c r="F50" s="92" t="s">
        <v>2854</v>
      </c>
      <c r="G50" s="26">
        <v>1</v>
      </c>
      <c r="H50" s="92" t="s">
        <v>4505</v>
      </c>
      <c r="I50" s="82" t="s">
        <v>4507</v>
      </c>
      <c r="J50" s="86"/>
      <c r="K50" s="104"/>
      <c r="L50" s="86"/>
      <c r="M50" s="117"/>
      <c r="N50" s="106"/>
      <c r="O50" s="86" t="s">
        <v>380</v>
      </c>
      <c r="P50" s="86" t="s">
        <v>380</v>
      </c>
      <c r="Q50" s="83" t="s">
        <v>380</v>
      </c>
      <c r="R50" s="83" t="s">
        <v>103</v>
      </c>
      <c r="S50" s="83"/>
      <c r="T50" s="118"/>
      <c r="U50" s="118"/>
      <c r="V50" s="118"/>
      <c r="W50" s="118"/>
      <c r="X50" s="118"/>
      <c r="Y50" s="118"/>
      <c r="Z50" s="118"/>
      <c r="AA50" s="118"/>
      <c r="AB50" s="118"/>
      <c r="AC50" s="118"/>
      <c r="AD50" s="118"/>
      <c r="AE50" s="118"/>
      <c r="AF50" s="118"/>
      <c r="AG50" s="118"/>
      <c r="AH50" s="118"/>
      <c r="AI50" s="118"/>
      <c r="AJ50" s="118"/>
      <c r="AK50" s="118"/>
      <c r="AL50" s="118"/>
    </row>
    <row r="51" spans="1:38" ht="16.5" customHeight="1">
      <c r="A51" s="26" t="s">
        <v>4517</v>
      </c>
      <c r="B51" s="101" t="s">
        <v>4154</v>
      </c>
      <c r="C51" s="101" t="s">
        <v>4157</v>
      </c>
      <c r="D51" s="120" t="s">
        <v>4442</v>
      </c>
      <c r="E51" s="92" t="s">
        <v>4392</v>
      </c>
      <c r="F51" s="92" t="s">
        <v>2854</v>
      </c>
      <c r="G51" s="26">
        <v>1</v>
      </c>
      <c r="H51" s="92" t="s">
        <v>4521</v>
      </c>
      <c r="I51" s="167" t="s">
        <v>4522</v>
      </c>
      <c r="J51" s="86"/>
      <c r="K51" s="104"/>
      <c r="L51" s="86"/>
      <c r="M51" s="117"/>
      <c r="N51" s="106"/>
      <c r="O51" s="86" t="s">
        <v>380</v>
      </c>
      <c r="P51" s="86" t="s">
        <v>380</v>
      </c>
      <c r="Q51" s="83" t="s">
        <v>380</v>
      </c>
      <c r="R51" s="83" t="s">
        <v>67</v>
      </c>
      <c r="S51" s="83"/>
      <c r="T51" s="118"/>
      <c r="U51" s="118"/>
      <c r="V51" s="118"/>
      <c r="W51" s="118"/>
      <c r="X51" s="118"/>
      <c r="Y51" s="118"/>
      <c r="Z51" s="118"/>
      <c r="AA51" s="118"/>
      <c r="AB51" s="118"/>
      <c r="AC51" s="118"/>
      <c r="AD51" s="118"/>
      <c r="AE51" s="118"/>
      <c r="AF51" s="118"/>
      <c r="AG51" s="118"/>
      <c r="AH51" s="118"/>
      <c r="AI51" s="118"/>
      <c r="AJ51" s="118"/>
      <c r="AK51" s="118"/>
      <c r="AL51" s="118"/>
    </row>
    <row r="52" spans="1:38" ht="16.5" customHeight="1">
      <c r="A52" s="26" t="s">
        <v>4532</v>
      </c>
      <c r="B52" s="101" t="s">
        <v>4154</v>
      </c>
      <c r="C52" s="101" t="s">
        <v>4157</v>
      </c>
      <c r="D52" s="120" t="s">
        <v>4442</v>
      </c>
      <c r="E52" s="92" t="s">
        <v>4407</v>
      </c>
      <c r="F52" s="92" t="s">
        <v>2854</v>
      </c>
      <c r="G52" s="26">
        <v>1</v>
      </c>
      <c r="H52" s="92" t="s">
        <v>4537</v>
      </c>
      <c r="I52" s="82" t="s">
        <v>4538</v>
      </c>
      <c r="J52" s="86"/>
      <c r="K52" s="104"/>
      <c r="L52" s="86"/>
      <c r="M52" s="117"/>
      <c r="N52" s="106"/>
      <c r="O52" s="86" t="s">
        <v>380</v>
      </c>
      <c r="P52" s="86" t="s">
        <v>380</v>
      </c>
      <c r="Q52" s="83" t="s">
        <v>380</v>
      </c>
      <c r="R52" s="83"/>
      <c r="S52" s="83"/>
      <c r="T52" s="118"/>
      <c r="U52" s="118"/>
      <c r="V52" s="118"/>
      <c r="W52" s="118"/>
      <c r="X52" s="118"/>
      <c r="Y52" s="118"/>
      <c r="Z52" s="118"/>
      <c r="AA52" s="118"/>
      <c r="AB52" s="118"/>
      <c r="AC52" s="118"/>
      <c r="AD52" s="118"/>
      <c r="AE52" s="118"/>
      <c r="AF52" s="118"/>
      <c r="AG52" s="118"/>
      <c r="AH52" s="118"/>
      <c r="AI52" s="118"/>
      <c r="AJ52" s="118"/>
      <c r="AK52" s="118"/>
      <c r="AL52" s="118"/>
    </row>
    <row r="53" spans="1:38" ht="16.5" customHeight="1">
      <c r="A53" s="26" t="s">
        <v>4551</v>
      </c>
      <c r="B53" s="101" t="s">
        <v>4154</v>
      </c>
      <c r="C53" s="101" t="s">
        <v>4157</v>
      </c>
      <c r="D53" s="120" t="s">
        <v>4442</v>
      </c>
      <c r="E53" s="92" t="s">
        <v>4426</v>
      </c>
      <c r="F53" s="92" t="s">
        <v>2854</v>
      </c>
      <c r="G53" s="26">
        <v>1</v>
      </c>
      <c r="H53" s="92" t="s">
        <v>4555</v>
      </c>
      <c r="I53" s="82" t="s">
        <v>4556</v>
      </c>
      <c r="J53" s="86"/>
      <c r="K53" s="104"/>
      <c r="L53" s="86"/>
      <c r="M53" s="117"/>
      <c r="N53" s="106"/>
      <c r="O53" s="86" t="s">
        <v>380</v>
      </c>
      <c r="P53" s="86" t="s">
        <v>380</v>
      </c>
      <c r="Q53" s="83" t="s">
        <v>380</v>
      </c>
      <c r="R53" s="83"/>
      <c r="S53" s="83"/>
      <c r="T53" s="118"/>
      <c r="U53" s="118"/>
      <c r="V53" s="118"/>
      <c r="W53" s="118"/>
      <c r="X53" s="118"/>
      <c r="Y53" s="118"/>
      <c r="Z53" s="118"/>
      <c r="AA53" s="118"/>
      <c r="AB53" s="118"/>
      <c r="AC53" s="118"/>
      <c r="AD53" s="118"/>
      <c r="AE53" s="118"/>
      <c r="AF53" s="118"/>
      <c r="AG53" s="118"/>
      <c r="AH53" s="118"/>
      <c r="AI53" s="118"/>
      <c r="AJ53" s="118"/>
      <c r="AK53" s="118"/>
      <c r="AL53" s="118"/>
    </row>
    <row r="54" spans="1:38" ht="16.5" customHeight="1">
      <c r="A54" s="26" t="s">
        <v>4568</v>
      </c>
      <c r="B54" s="101" t="s">
        <v>4154</v>
      </c>
      <c r="C54" s="101" t="s">
        <v>4157</v>
      </c>
      <c r="D54" s="102" t="s">
        <v>4572</v>
      </c>
      <c r="E54" s="103" t="s">
        <v>4574</v>
      </c>
      <c r="F54" s="92" t="s">
        <v>2854</v>
      </c>
      <c r="G54" s="88">
        <v>1</v>
      </c>
      <c r="H54" s="82" t="s">
        <v>4575</v>
      </c>
      <c r="I54" s="82" t="s">
        <v>4576</v>
      </c>
      <c r="J54" s="83"/>
      <c r="K54" s="104"/>
      <c r="L54" s="86"/>
      <c r="M54" s="117"/>
      <c r="N54" s="106"/>
      <c r="O54" s="86" t="s">
        <v>380</v>
      </c>
      <c r="P54" s="86" t="s">
        <v>380</v>
      </c>
      <c r="Q54" s="83" t="s">
        <v>380</v>
      </c>
      <c r="R54" s="83"/>
      <c r="S54" s="83"/>
      <c r="T54" s="118"/>
      <c r="U54" s="118"/>
      <c r="V54" s="118"/>
      <c r="W54" s="118"/>
      <c r="X54" s="118"/>
      <c r="Y54" s="118"/>
      <c r="Z54" s="118"/>
      <c r="AA54" s="118"/>
      <c r="AB54" s="118"/>
      <c r="AC54" s="118"/>
      <c r="AD54" s="118"/>
      <c r="AE54" s="118"/>
      <c r="AF54" s="118"/>
      <c r="AG54" s="118"/>
      <c r="AH54" s="118"/>
      <c r="AI54" s="118"/>
      <c r="AJ54" s="118"/>
      <c r="AK54" s="118"/>
      <c r="AL54" s="118"/>
    </row>
    <row r="55" spans="1:38" ht="16.5" customHeight="1">
      <c r="A55" s="80" t="s">
        <v>4586</v>
      </c>
      <c r="B55" s="101" t="s">
        <v>4154</v>
      </c>
      <c r="C55" s="101" t="s">
        <v>4157</v>
      </c>
      <c r="D55" s="102" t="s">
        <v>4572</v>
      </c>
      <c r="E55" s="103" t="s">
        <v>4588</v>
      </c>
      <c r="F55" s="92" t="s">
        <v>2854</v>
      </c>
      <c r="G55" s="88">
        <v>1</v>
      </c>
      <c r="H55" s="82" t="s">
        <v>4590</v>
      </c>
      <c r="I55" s="82" t="s">
        <v>4576</v>
      </c>
      <c r="J55" s="83"/>
      <c r="K55" s="104"/>
      <c r="L55" s="83"/>
      <c r="M55" s="117"/>
      <c r="N55" s="106"/>
      <c r="O55" s="86" t="s">
        <v>380</v>
      </c>
      <c r="P55" s="86" t="s">
        <v>380</v>
      </c>
      <c r="Q55" s="83" t="s">
        <v>380</v>
      </c>
      <c r="R55" s="83"/>
      <c r="S55" s="83"/>
      <c r="T55" s="118"/>
      <c r="U55" s="118"/>
      <c r="V55" s="118"/>
      <c r="W55" s="118"/>
      <c r="X55" s="118"/>
      <c r="Y55" s="118"/>
      <c r="Z55" s="118"/>
      <c r="AA55" s="118"/>
      <c r="AB55" s="118"/>
      <c r="AC55" s="118"/>
      <c r="AD55" s="118"/>
      <c r="AE55" s="118"/>
      <c r="AF55" s="118"/>
      <c r="AG55" s="118"/>
      <c r="AH55" s="118"/>
      <c r="AI55" s="118"/>
      <c r="AJ55" s="118"/>
      <c r="AK55" s="118"/>
      <c r="AL55" s="118"/>
    </row>
    <row r="56" spans="1:38" ht="16.5" customHeight="1">
      <c r="A56" s="80" t="s">
        <v>4604</v>
      </c>
      <c r="B56" s="101" t="s">
        <v>4154</v>
      </c>
      <c r="C56" s="101" t="s">
        <v>4157</v>
      </c>
      <c r="D56" s="102" t="s">
        <v>4572</v>
      </c>
      <c r="E56" s="103" t="s">
        <v>4608</v>
      </c>
      <c r="F56" s="92" t="s">
        <v>2854</v>
      </c>
      <c r="G56" s="88">
        <v>1</v>
      </c>
      <c r="H56" s="103" t="s">
        <v>4610</v>
      </c>
      <c r="I56" s="82" t="s">
        <v>4576</v>
      </c>
      <c r="J56" s="83"/>
      <c r="K56" s="104"/>
      <c r="L56" s="83"/>
      <c r="M56" s="117"/>
      <c r="N56" s="106"/>
      <c r="O56" s="86" t="s">
        <v>380</v>
      </c>
      <c r="P56" s="86" t="s">
        <v>380</v>
      </c>
      <c r="Q56" s="83" t="s">
        <v>380</v>
      </c>
      <c r="R56" s="83"/>
      <c r="S56" s="83"/>
      <c r="T56" s="118"/>
      <c r="U56" s="118"/>
      <c r="V56" s="118"/>
      <c r="W56" s="118"/>
      <c r="X56" s="118"/>
      <c r="Y56" s="118"/>
      <c r="Z56" s="118"/>
      <c r="AA56" s="118"/>
      <c r="AB56" s="118"/>
      <c r="AC56" s="118"/>
      <c r="AD56" s="118"/>
      <c r="AE56" s="118"/>
      <c r="AF56" s="118"/>
      <c r="AG56" s="118"/>
      <c r="AH56" s="118"/>
      <c r="AI56" s="118"/>
      <c r="AJ56" s="118"/>
      <c r="AK56" s="118"/>
      <c r="AL56" s="118"/>
    </row>
    <row r="57" spans="1:38" ht="16.5" customHeight="1">
      <c r="A57" s="80" t="s">
        <v>4618</v>
      </c>
      <c r="B57" s="101" t="s">
        <v>4154</v>
      </c>
      <c r="C57" s="101" t="s">
        <v>4157</v>
      </c>
      <c r="D57" s="102" t="s">
        <v>4572</v>
      </c>
      <c r="E57" s="171" t="s">
        <v>4619</v>
      </c>
      <c r="F57" s="92" t="s">
        <v>2854</v>
      </c>
      <c r="G57" s="88">
        <v>1</v>
      </c>
      <c r="H57" s="171" t="s">
        <v>4622</v>
      </c>
      <c r="I57" s="167" t="s">
        <v>4576</v>
      </c>
      <c r="J57" s="83"/>
      <c r="K57" s="104"/>
      <c r="L57" s="83"/>
      <c r="M57" s="117"/>
      <c r="N57" s="106"/>
      <c r="O57" s="86" t="s">
        <v>380</v>
      </c>
      <c r="P57" s="86" t="s">
        <v>380</v>
      </c>
      <c r="Q57" s="83" t="s">
        <v>380</v>
      </c>
      <c r="R57" s="83"/>
      <c r="S57" s="83"/>
      <c r="T57" s="118"/>
      <c r="U57" s="118"/>
      <c r="V57" s="118"/>
      <c r="W57" s="118"/>
      <c r="X57" s="118"/>
      <c r="Y57" s="118"/>
      <c r="Z57" s="118"/>
      <c r="AA57" s="118"/>
      <c r="AB57" s="118"/>
      <c r="AC57" s="118"/>
      <c r="AD57" s="118"/>
      <c r="AE57" s="118"/>
      <c r="AF57" s="118"/>
      <c r="AG57" s="118"/>
      <c r="AH57" s="118"/>
      <c r="AI57" s="118"/>
      <c r="AJ57" s="118"/>
      <c r="AK57" s="118"/>
      <c r="AL57" s="118"/>
    </row>
    <row r="58" spans="1:38" ht="16.5" customHeight="1">
      <c r="A58" s="80" t="s">
        <v>4633</v>
      </c>
      <c r="B58" s="101" t="s">
        <v>4154</v>
      </c>
      <c r="C58" s="101" t="s">
        <v>4157</v>
      </c>
      <c r="D58" s="102" t="s">
        <v>4572</v>
      </c>
      <c r="E58" s="103" t="s">
        <v>4637</v>
      </c>
      <c r="F58" s="92" t="s">
        <v>2854</v>
      </c>
      <c r="G58" s="88">
        <v>1</v>
      </c>
      <c r="H58" s="103" t="s">
        <v>4640</v>
      </c>
      <c r="I58" s="82" t="s">
        <v>4576</v>
      </c>
      <c r="J58" s="83"/>
      <c r="K58" s="104"/>
      <c r="L58" s="83"/>
      <c r="M58" s="117"/>
      <c r="N58" s="106"/>
      <c r="O58" s="86" t="s">
        <v>380</v>
      </c>
      <c r="P58" s="86" t="s">
        <v>380</v>
      </c>
      <c r="Q58" s="83" t="s">
        <v>380</v>
      </c>
      <c r="R58" s="83"/>
      <c r="S58" s="83"/>
      <c r="T58" s="118"/>
      <c r="U58" s="118"/>
      <c r="V58" s="118"/>
      <c r="W58" s="118"/>
      <c r="X58" s="118"/>
      <c r="Y58" s="118"/>
      <c r="Z58" s="118"/>
      <c r="AA58" s="118"/>
      <c r="AB58" s="118"/>
      <c r="AC58" s="118"/>
      <c r="AD58" s="118"/>
      <c r="AE58" s="118"/>
      <c r="AF58" s="118"/>
      <c r="AG58" s="118"/>
      <c r="AH58" s="118"/>
      <c r="AI58" s="118"/>
      <c r="AJ58" s="118"/>
      <c r="AK58" s="118"/>
      <c r="AL58" s="118"/>
    </row>
    <row r="59" spans="1:38" ht="16.5" customHeight="1">
      <c r="A59" s="80" t="s">
        <v>4646</v>
      </c>
      <c r="B59" s="101" t="s">
        <v>4154</v>
      </c>
      <c r="C59" s="101" t="s">
        <v>4157</v>
      </c>
      <c r="D59" s="102" t="s">
        <v>4572</v>
      </c>
      <c r="E59" s="103" t="s">
        <v>4649</v>
      </c>
      <c r="F59" s="92" t="s">
        <v>2854</v>
      </c>
      <c r="G59" s="88">
        <v>1</v>
      </c>
      <c r="H59" s="103" t="s">
        <v>4651</v>
      </c>
      <c r="I59" s="82" t="s">
        <v>4576</v>
      </c>
      <c r="J59" s="83"/>
      <c r="K59" s="104"/>
      <c r="L59" s="83"/>
      <c r="M59" s="117"/>
      <c r="N59" s="106"/>
      <c r="O59" s="86" t="s">
        <v>380</v>
      </c>
      <c r="P59" s="86" t="s">
        <v>380</v>
      </c>
      <c r="Q59" s="83" t="s">
        <v>380</v>
      </c>
      <c r="R59" s="83"/>
      <c r="S59" s="83"/>
      <c r="T59" s="118"/>
      <c r="U59" s="118"/>
      <c r="V59" s="118"/>
      <c r="W59" s="118"/>
      <c r="X59" s="118"/>
      <c r="Y59" s="118"/>
      <c r="Z59" s="118"/>
      <c r="AA59" s="118"/>
      <c r="AB59" s="118"/>
      <c r="AC59" s="118"/>
      <c r="AD59" s="118"/>
      <c r="AE59" s="118"/>
      <c r="AF59" s="118"/>
      <c r="AG59" s="118"/>
      <c r="AH59" s="118"/>
      <c r="AI59" s="118"/>
      <c r="AJ59" s="118"/>
      <c r="AK59" s="118"/>
      <c r="AL59" s="118"/>
    </row>
    <row r="60" spans="1:38" ht="16.5" customHeight="1">
      <c r="A60" s="80" t="s">
        <v>4661</v>
      </c>
      <c r="B60" s="101" t="s">
        <v>4154</v>
      </c>
      <c r="C60" s="101" t="s">
        <v>4157</v>
      </c>
      <c r="D60" s="102" t="s">
        <v>4572</v>
      </c>
      <c r="E60" s="103" t="s">
        <v>4663</v>
      </c>
      <c r="F60" s="92" t="s">
        <v>2854</v>
      </c>
      <c r="G60" s="88">
        <v>1</v>
      </c>
      <c r="H60" s="103" t="s">
        <v>4666</v>
      </c>
      <c r="I60" s="82" t="s">
        <v>4576</v>
      </c>
      <c r="J60" s="83"/>
      <c r="K60" s="104"/>
      <c r="L60" s="83"/>
      <c r="M60" s="117"/>
      <c r="N60" s="106"/>
      <c r="O60" s="86" t="s">
        <v>380</v>
      </c>
      <c r="P60" s="86" t="s">
        <v>380</v>
      </c>
      <c r="Q60" s="83" t="s">
        <v>380</v>
      </c>
      <c r="R60" s="83"/>
      <c r="S60" s="83"/>
      <c r="T60" s="118"/>
      <c r="U60" s="118"/>
      <c r="V60" s="118"/>
      <c r="W60" s="118"/>
      <c r="X60" s="118"/>
      <c r="Y60" s="118"/>
      <c r="Z60" s="118"/>
      <c r="AA60" s="118"/>
      <c r="AB60" s="118"/>
      <c r="AC60" s="118"/>
      <c r="AD60" s="118"/>
      <c r="AE60" s="118"/>
      <c r="AF60" s="118"/>
      <c r="AG60" s="118"/>
      <c r="AH60" s="118"/>
      <c r="AI60" s="118"/>
      <c r="AJ60" s="118"/>
      <c r="AK60" s="118"/>
      <c r="AL60" s="118"/>
    </row>
    <row r="61" spans="1:38" ht="16.5" customHeight="1">
      <c r="A61" s="26" t="s">
        <v>4674</v>
      </c>
      <c r="B61" s="101" t="s">
        <v>4154</v>
      </c>
      <c r="C61" s="101" t="s">
        <v>4157</v>
      </c>
      <c r="D61" s="120" t="s">
        <v>4677</v>
      </c>
      <c r="E61" s="120" t="s">
        <v>4574</v>
      </c>
      <c r="F61" s="92" t="s">
        <v>2854</v>
      </c>
      <c r="G61" s="26">
        <v>1</v>
      </c>
      <c r="H61" s="92" t="s">
        <v>4682</v>
      </c>
      <c r="I61" s="92" t="s">
        <v>4576</v>
      </c>
      <c r="J61" s="86"/>
      <c r="K61" s="104"/>
      <c r="L61" s="86"/>
      <c r="M61" s="117"/>
      <c r="N61" s="106"/>
      <c r="O61" s="86" t="s">
        <v>380</v>
      </c>
      <c r="P61" s="86" t="s">
        <v>380</v>
      </c>
      <c r="Q61" s="83" t="s">
        <v>380</v>
      </c>
      <c r="R61" s="83"/>
      <c r="S61" s="83"/>
      <c r="T61" s="118"/>
      <c r="U61" s="118"/>
      <c r="V61" s="118"/>
      <c r="W61" s="118"/>
      <c r="X61" s="118"/>
      <c r="Y61" s="118"/>
      <c r="Z61" s="118"/>
      <c r="AA61" s="118"/>
      <c r="AB61" s="118"/>
      <c r="AC61" s="118"/>
      <c r="AD61" s="118"/>
      <c r="AE61" s="118"/>
      <c r="AF61" s="118"/>
      <c r="AG61" s="118"/>
      <c r="AH61" s="118"/>
      <c r="AI61" s="118"/>
      <c r="AJ61" s="118"/>
      <c r="AK61" s="118"/>
      <c r="AL61" s="118"/>
    </row>
    <row r="62" spans="1:38" ht="16.5" customHeight="1">
      <c r="A62" s="80" t="s">
        <v>4689</v>
      </c>
      <c r="B62" s="101" t="s">
        <v>4154</v>
      </c>
      <c r="C62" s="101" t="s">
        <v>4157</v>
      </c>
      <c r="D62" s="120" t="s">
        <v>4677</v>
      </c>
      <c r="E62" s="120" t="s">
        <v>4588</v>
      </c>
      <c r="F62" s="92" t="s">
        <v>2854</v>
      </c>
      <c r="G62" s="26">
        <v>1</v>
      </c>
      <c r="H62" s="92" t="s">
        <v>4692</v>
      </c>
      <c r="I62" s="92" t="s">
        <v>4576</v>
      </c>
      <c r="J62" s="86"/>
      <c r="K62" s="104"/>
      <c r="L62" s="83"/>
      <c r="M62" s="117"/>
      <c r="N62" s="106"/>
      <c r="O62" s="86" t="s">
        <v>380</v>
      </c>
      <c r="P62" s="86" t="s">
        <v>380</v>
      </c>
      <c r="Q62" s="83" t="s">
        <v>380</v>
      </c>
      <c r="R62" s="83"/>
      <c r="S62" s="83"/>
      <c r="T62" s="118"/>
      <c r="U62" s="118"/>
      <c r="V62" s="118"/>
      <c r="W62" s="118"/>
      <c r="X62" s="118"/>
      <c r="Y62" s="118"/>
      <c r="Z62" s="118"/>
      <c r="AA62" s="118"/>
      <c r="AB62" s="118"/>
      <c r="AC62" s="118"/>
      <c r="AD62" s="118"/>
      <c r="AE62" s="118"/>
      <c r="AF62" s="118"/>
      <c r="AG62" s="118"/>
      <c r="AH62" s="118"/>
      <c r="AI62" s="118"/>
      <c r="AJ62" s="118"/>
      <c r="AK62" s="118"/>
      <c r="AL62" s="118"/>
    </row>
    <row r="63" spans="1:38" ht="16.5" customHeight="1">
      <c r="A63" s="80" t="s">
        <v>4704</v>
      </c>
      <c r="B63" s="101" t="s">
        <v>4154</v>
      </c>
      <c r="C63" s="101" t="s">
        <v>4157</v>
      </c>
      <c r="D63" s="120" t="s">
        <v>4677</v>
      </c>
      <c r="E63" s="120" t="s">
        <v>4608</v>
      </c>
      <c r="F63" s="92" t="s">
        <v>2854</v>
      </c>
      <c r="G63" s="26">
        <v>1</v>
      </c>
      <c r="H63" s="120" t="s">
        <v>4708</v>
      </c>
      <c r="I63" s="92" t="s">
        <v>4576</v>
      </c>
      <c r="J63" s="86"/>
      <c r="K63" s="104"/>
      <c r="L63" s="83"/>
      <c r="M63" s="117"/>
      <c r="N63" s="106"/>
      <c r="O63" s="86" t="s">
        <v>380</v>
      </c>
      <c r="P63" s="86" t="s">
        <v>380</v>
      </c>
      <c r="Q63" s="83" t="s">
        <v>380</v>
      </c>
      <c r="R63" s="83"/>
      <c r="S63" s="83"/>
      <c r="T63" s="118"/>
      <c r="U63" s="118"/>
      <c r="V63" s="118"/>
      <c r="W63" s="118"/>
      <c r="X63" s="118"/>
      <c r="Y63" s="118"/>
      <c r="Z63" s="118"/>
      <c r="AA63" s="118"/>
      <c r="AB63" s="118"/>
      <c r="AC63" s="118"/>
      <c r="AD63" s="118"/>
      <c r="AE63" s="118"/>
      <c r="AF63" s="118"/>
      <c r="AG63" s="118"/>
      <c r="AH63" s="118"/>
      <c r="AI63" s="118"/>
      <c r="AJ63" s="118"/>
      <c r="AK63" s="118"/>
      <c r="AL63" s="118"/>
    </row>
    <row r="64" spans="1:38" ht="16.5" customHeight="1">
      <c r="A64" s="80" t="s">
        <v>4722</v>
      </c>
      <c r="B64" s="101" t="s">
        <v>4154</v>
      </c>
      <c r="C64" s="101" t="s">
        <v>4157</v>
      </c>
      <c r="D64" s="120" t="s">
        <v>4677</v>
      </c>
      <c r="E64" s="120" t="s">
        <v>4619</v>
      </c>
      <c r="F64" s="92" t="s">
        <v>2854</v>
      </c>
      <c r="G64" s="26">
        <v>1</v>
      </c>
      <c r="H64" s="120" t="s">
        <v>4726</v>
      </c>
      <c r="I64" s="92" t="s">
        <v>4576</v>
      </c>
      <c r="J64" s="86"/>
      <c r="K64" s="104"/>
      <c r="L64" s="83"/>
      <c r="M64" s="117"/>
      <c r="N64" s="106"/>
      <c r="O64" s="86" t="s">
        <v>380</v>
      </c>
      <c r="P64" s="86" t="s">
        <v>380</v>
      </c>
      <c r="Q64" s="83" t="s">
        <v>380</v>
      </c>
      <c r="R64" s="83" t="s">
        <v>67</v>
      </c>
      <c r="S64" s="83"/>
      <c r="T64" s="118"/>
      <c r="U64" s="118"/>
      <c r="V64" s="118"/>
      <c r="W64" s="118"/>
      <c r="X64" s="118"/>
      <c r="Y64" s="118"/>
      <c r="Z64" s="118"/>
      <c r="AA64" s="118"/>
      <c r="AB64" s="118"/>
      <c r="AC64" s="118"/>
      <c r="AD64" s="118"/>
      <c r="AE64" s="118"/>
      <c r="AF64" s="118"/>
      <c r="AG64" s="118"/>
      <c r="AH64" s="118"/>
      <c r="AI64" s="118"/>
      <c r="AJ64" s="118"/>
      <c r="AK64" s="118"/>
      <c r="AL64" s="118"/>
    </row>
    <row r="65" spans="1:38" ht="16.5" customHeight="1">
      <c r="A65" s="80" t="s">
        <v>4738</v>
      </c>
      <c r="B65" s="101" t="s">
        <v>4154</v>
      </c>
      <c r="C65" s="101" t="s">
        <v>4157</v>
      </c>
      <c r="D65" s="120" t="s">
        <v>4677</v>
      </c>
      <c r="E65" s="120" t="s">
        <v>4637</v>
      </c>
      <c r="F65" s="92" t="s">
        <v>2854</v>
      </c>
      <c r="G65" s="26">
        <v>1</v>
      </c>
      <c r="H65" s="120" t="s">
        <v>4740</v>
      </c>
      <c r="I65" s="92" t="s">
        <v>4576</v>
      </c>
      <c r="J65" s="86"/>
      <c r="K65" s="104"/>
      <c r="L65" s="83"/>
      <c r="M65" s="117"/>
      <c r="N65" s="106"/>
      <c r="O65" s="86" t="s">
        <v>380</v>
      </c>
      <c r="P65" s="86" t="s">
        <v>380</v>
      </c>
      <c r="Q65" s="83" t="s">
        <v>380</v>
      </c>
      <c r="R65" s="83"/>
      <c r="S65" s="83"/>
      <c r="T65" s="118"/>
      <c r="U65" s="118"/>
      <c r="V65" s="118"/>
      <c r="W65" s="118"/>
      <c r="X65" s="118"/>
      <c r="Y65" s="118"/>
      <c r="Z65" s="118"/>
      <c r="AA65" s="118"/>
      <c r="AB65" s="118"/>
      <c r="AC65" s="118"/>
      <c r="AD65" s="118"/>
      <c r="AE65" s="118"/>
      <c r="AF65" s="118"/>
      <c r="AG65" s="118"/>
      <c r="AH65" s="118"/>
      <c r="AI65" s="118"/>
      <c r="AJ65" s="118"/>
      <c r="AK65" s="118"/>
      <c r="AL65" s="118"/>
    </row>
    <row r="66" spans="1:38" ht="16.5" customHeight="1">
      <c r="A66" s="80" t="s">
        <v>4748</v>
      </c>
      <c r="B66" s="101" t="s">
        <v>4154</v>
      </c>
      <c r="C66" s="101" t="s">
        <v>4157</v>
      </c>
      <c r="D66" s="120" t="s">
        <v>4677</v>
      </c>
      <c r="E66" s="120" t="s">
        <v>4663</v>
      </c>
      <c r="F66" s="92" t="s">
        <v>2854</v>
      </c>
      <c r="G66" s="26">
        <v>1</v>
      </c>
      <c r="H66" s="120" t="s">
        <v>4749</v>
      </c>
      <c r="I66" s="92" t="s">
        <v>4576</v>
      </c>
      <c r="J66" s="86"/>
      <c r="K66" s="104"/>
      <c r="L66" s="83"/>
      <c r="M66" s="117"/>
      <c r="N66" s="106"/>
      <c r="O66" s="86" t="s">
        <v>380</v>
      </c>
      <c r="P66" s="86" t="s">
        <v>380</v>
      </c>
      <c r="Q66" s="83" t="s">
        <v>380</v>
      </c>
      <c r="R66" s="83"/>
      <c r="S66" s="83"/>
      <c r="T66" s="118"/>
      <c r="U66" s="118"/>
      <c r="V66" s="118"/>
      <c r="W66" s="118"/>
      <c r="X66" s="118"/>
      <c r="Y66" s="118"/>
      <c r="Z66" s="118"/>
      <c r="AA66" s="118"/>
      <c r="AB66" s="118"/>
      <c r="AC66" s="118"/>
      <c r="AD66" s="118"/>
      <c r="AE66" s="118"/>
      <c r="AF66" s="118"/>
      <c r="AG66" s="118"/>
      <c r="AH66" s="118"/>
      <c r="AI66" s="118"/>
      <c r="AJ66" s="118"/>
      <c r="AK66" s="118"/>
      <c r="AL66" s="118"/>
    </row>
    <row r="67" spans="1:38" ht="16.5" customHeight="1">
      <c r="A67" s="735" t="s">
        <v>4756</v>
      </c>
      <c r="B67" s="735" t="s">
        <v>4154</v>
      </c>
      <c r="C67" s="735" t="s">
        <v>4157</v>
      </c>
      <c r="D67" s="740" t="s">
        <v>4759</v>
      </c>
      <c r="E67" s="740" t="s">
        <v>4760</v>
      </c>
      <c r="F67" s="740" t="s">
        <v>2854</v>
      </c>
      <c r="G67" s="26">
        <v>1</v>
      </c>
      <c r="H67" s="92" t="s">
        <v>4763</v>
      </c>
      <c r="I67" s="167" t="s">
        <v>4766</v>
      </c>
      <c r="J67" s="86"/>
      <c r="K67" s="104"/>
      <c r="L67" s="734"/>
      <c r="M67" s="117"/>
      <c r="N67" s="106"/>
      <c r="O67" s="111" t="s">
        <v>379</v>
      </c>
      <c r="P67" s="86" t="s">
        <v>380</v>
      </c>
      <c r="Q67" s="83" t="s">
        <v>380</v>
      </c>
      <c r="R67" s="83"/>
      <c r="S67" s="83"/>
      <c r="T67" s="118"/>
      <c r="U67" s="118"/>
      <c r="V67" s="118"/>
      <c r="W67" s="118"/>
      <c r="X67" s="118"/>
      <c r="Y67" s="118"/>
      <c r="Z67" s="118"/>
      <c r="AA67" s="118"/>
      <c r="AB67" s="118"/>
      <c r="AC67" s="118"/>
      <c r="AD67" s="118"/>
      <c r="AE67" s="118"/>
      <c r="AF67" s="118"/>
      <c r="AG67" s="118"/>
      <c r="AH67" s="118"/>
      <c r="AI67" s="118"/>
      <c r="AJ67" s="118"/>
      <c r="AK67" s="118"/>
      <c r="AL67" s="118"/>
    </row>
    <row r="68" spans="1:38" ht="16.5" customHeight="1">
      <c r="A68" s="665"/>
      <c r="B68" s="665"/>
      <c r="C68" s="665"/>
      <c r="D68" s="665"/>
      <c r="E68" s="665"/>
      <c r="F68" s="665"/>
      <c r="G68" s="26">
        <v>2</v>
      </c>
      <c r="H68" s="92" t="s">
        <v>4775</v>
      </c>
      <c r="I68" s="167" t="s">
        <v>4778</v>
      </c>
      <c r="J68" s="86"/>
      <c r="K68" s="104"/>
      <c r="L68" s="750"/>
      <c r="M68" s="117"/>
      <c r="N68" s="106"/>
      <c r="O68" s="111" t="s">
        <v>379</v>
      </c>
      <c r="P68" s="86" t="s">
        <v>380</v>
      </c>
      <c r="Q68" s="83" t="s">
        <v>380</v>
      </c>
      <c r="R68" s="83"/>
      <c r="S68" s="83"/>
      <c r="T68" s="118"/>
      <c r="U68" s="118"/>
      <c r="V68" s="118"/>
      <c r="W68" s="118"/>
      <c r="X68" s="118"/>
      <c r="Y68" s="118"/>
      <c r="Z68" s="118"/>
      <c r="AA68" s="118"/>
      <c r="AB68" s="118"/>
      <c r="AC68" s="118"/>
      <c r="AD68" s="118"/>
      <c r="AE68" s="118"/>
      <c r="AF68" s="118"/>
      <c r="AG68" s="118"/>
      <c r="AH68" s="118"/>
      <c r="AI68" s="118"/>
      <c r="AJ68" s="118"/>
      <c r="AK68" s="118"/>
      <c r="AL68" s="118"/>
    </row>
    <row r="69" spans="1:38" ht="49.5" customHeight="1">
      <c r="A69" s="735" t="s">
        <v>4779</v>
      </c>
      <c r="B69" s="735" t="s">
        <v>4154</v>
      </c>
      <c r="C69" s="735" t="s">
        <v>4157</v>
      </c>
      <c r="D69" s="740" t="s">
        <v>4783</v>
      </c>
      <c r="E69" s="740" t="s">
        <v>4784</v>
      </c>
      <c r="F69" s="740" t="s">
        <v>2854</v>
      </c>
      <c r="G69" s="26">
        <v>1</v>
      </c>
      <c r="H69" s="92" t="s">
        <v>4789</v>
      </c>
      <c r="I69" s="167" t="s">
        <v>4790</v>
      </c>
      <c r="J69" s="86"/>
      <c r="K69" s="104"/>
      <c r="L69" s="734"/>
      <c r="M69" s="117"/>
      <c r="N69" s="106"/>
      <c r="O69" s="86" t="s">
        <v>380</v>
      </c>
      <c r="P69" s="86" t="s">
        <v>380</v>
      </c>
      <c r="Q69" s="83" t="s">
        <v>380</v>
      </c>
      <c r="R69" s="83" t="s">
        <v>103</v>
      </c>
      <c r="S69" s="83"/>
      <c r="T69" s="118"/>
      <c r="U69" s="118"/>
      <c r="V69" s="118"/>
      <c r="W69" s="118"/>
      <c r="X69" s="118"/>
      <c r="Y69" s="118"/>
      <c r="Z69" s="118"/>
      <c r="AA69" s="118"/>
      <c r="AB69" s="118"/>
      <c r="AC69" s="118"/>
      <c r="AD69" s="118"/>
      <c r="AE69" s="118"/>
      <c r="AF69" s="118"/>
      <c r="AG69" s="118"/>
      <c r="AH69" s="118"/>
      <c r="AI69" s="118"/>
      <c r="AJ69" s="118"/>
      <c r="AK69" s="118"/>
      <c r="AL69" s="118"/>
    </row>
    <row r="70" spans="1:38" ht="16.5" customHeight="1">
      <c r="A70" s="665"/>
      <c r="B70" s="665"/>
      <c r="C70" s="665"/>
      <c r="D70" s="665"/>
      <c r="E70" s="665"/>
      <c r="F70" s="665"/>
      <c r="G70" s="26">
        <v>2</v>
      </c>
      <c r="H70" s="92" t="s">
        <v>4799</v>
      </c>
      <c r="I70" s="167" t="s">
        <v>4800</v>
      </c>
      <c r="J70" s="86"/>
      <c r="K70" s="104"/>
      <c r="L70" s="750"/>
      <c r="M70" s="117"/>
      <c r="N70" s="106"/>
      <c r="O70" s="86" t="s">
        <v>380</v>
      </c>
      <c r="P70" s="86" t="s">
        <v>380</v>
      </c>
      <c r="Q70" s="83" t="s">
        <v>380</v>
      </c>
      <c r="R70" s="83" t="s">
        <v>103</v>
      </c>
      <c r="S70" s="83"/>
      <c r="T70" s="118"/>
      <c r="U70" s="118"/>
      <c r="V70" s="118"/>
      <c r="W70" s="118"/>
      <c r="X70" s="118"/>
      <c r="Y70" s="118"/>
      <c r="Z70" s="118"/>
      <c r="AA70" s="118"/>
      <c r="AB70" s="118"/>
      <c r="AC70" s="118"/>
      <c r="AD70" s="118"/>
      <c r="AE70" s="118"/>
      <c r="AF70" s="118"/>
      <c r="AG70" s="118"/>
      <c r="AH70" s="118"/>
      <c r="AI70" s="118"/>
      <c r="AJ70" s="118"/>
      <c r="AK70" s="118"/>
      <c r="AL70" s="118"/>
    </row>
    <row r="71" spans="1:38" ht="49.5" customHeight="1">
      <c r="A71" s="735" t="s">
        <v>4804</v>
      </c>
      <c r="B71" s="735" t="s">
        <v>4154</v>
      </c>
      <c r="C71" s="735" t="s">
        <v>4157</v>
      </c>
      <c r="D71" s="740" t="s">
        <v>4783</v>
      </c>
      <c r="E71" s="740" t="s">
        <v>4808</v>
      </c>
      <c r="F71" s="740" t="s">
        <v>2854</v>
      </c>
      <c r="G71" s="26">
        <v>1</v>
      </c>
      <c r="H71" s="92" t="s">
        <v>4811</v>
      </c>
      <c r="I71" s="167" t="s">
        <v>4812</v>
      </c>
      <c r="J71" s="86"/>
      <c r="K71" s="104"/>
      <c r="L71" s="734"/>
      <c r="M71" s="117"/>
      <c r="N71" s="106"/>
      <c r="O71" s="86" t="s">
        <v>380</v>
      </c>
      <c r="P71" s="86" t="s">
        <v>380</v>
      </c>
      <c r="Q71" s="83" t="s">
        <v>380</v>
      </c>
      <c r="R71" s="83"/>
      <c r="S71" s="83"/>
      <c r="T71" s="118"/>
      <c r="U71" s="118"/>
      <c r="V71" s="118"/>
      <c r="W71" s="118"/>
      <c r="X71" s="118"/>
      <c r="Y71" s="118"/>
      <c r="Z71" s="118"/>
      <c r="AA71" s="118"/>
      <c r="AB71" s="118"/>
      <c r="AC71" s="118"/>
      <c r="AD71" s="118"/>
      <c r="AE71" s="118"/>
      <c r="AF71" s="118"/>
      <c r="AG71" s="118"/>
      <c r="AH71" s="118"/>
      <c r="AI71" s="118"/>
      <c r="AJ71" s="118"/>
      <c r="AK71" s="118"/>
      <c r="AL71" s="118"/>
    </row>
    <row r="72" spans="1:38" ht="16.5" customHeight="1">
      <c r="A72" s="665"/>
      <c r="B72" s="665"/>
      <c r="C72" s="665"/>
      <c r="D72" s="665"/>
      <c r="E72" s="665"/>
      <c r="F72" s="665"/>
      <c r="G72" s="26">
        <v>2</v>
      </c>
      <c r="H72" s="92" t="s">
        <v>4818</v>
      </c>
      <c r="I72" s="167" t="s">
        <v>4819</v>
      </c>
      <c r="J72" s="86"/>
      <c r="K72" s="104"/>
      <c r="L72" s="750"/>
      <c r="M72" s="117"/>
      <c r="N72" s="106"/>
      <c r="O72" s="86" t="s">
        <v>380</v>
      </c>
      <c r="P72" s="86" t="s">
        <v>380</v>
      </c>
      <c r="Q72" s="83" t="s">
        <v>380</v>
      </c>
      <c r="R72" s="83"/>
      <c r="S72" s="83"/>
      <c r="T72" s="118"/>
      <c r="U72" s="118"/>
      <c r="V72" s="118"/>
      <c r="W72" s="118"/>
      <c r="X72" s="118"/>
      <c r="Y72" s="118"/>
      <c r="Z72" s="118"/>
      <c r="AA72" s="118"/>
      <c r="AB72" s="118"/>
      <c r="AC72" s="118"/>
      <c r="AD72" s="118"/>
      <c r="AE72" s="118"/>
      <c r="AF72" s="118"/>
      <c r="AG72" s="118"/>
      <c r="AH72" s="118"/>
      <c r="AI72" s="118"/>
      <c r="AJ72" s="118"/>
      <c r="AK72" s="118"/>
      <c r="AL72" s="118"/>
    </row>
    <row r="73" spans="1:38" ht="49.5" customHeight="1">
      <c r="A73" s="735" t="s">
        <v>4827</v>
      </c>
      <c r="B73" s="735" t="s">
        <v>4154</v>
      </c>
      <c r="C73" s="735" t="s">
        <v>4157</v>
      </c>
      <c r="D73" s="740" t="s">
        <v>4783</v>
      </c>
      <c r="E73" s="740" t="s">
        <v>4830</v>
      </c>
      <c r="F73" s="740" t="s">
        <v>2854</v>
      </c>
      <c r="G73" s="26">
        <v>1</v>
      </c>
      <c r="H73" s="92" t="s">
        <v>4838</v>
      </c>
      <c r="I73" s="167" t="s">
        <v>4839</v>
      </c>
      <c r="J73" s="86"/>
      <c r="K73" s="104"/>
      <c r="L73" s="734"/>
      <c r="M73" s="117"/>
      <c r="N73" s="106"/>
      <c r="O73" s="86" t="s">
        <v>380</v>
      </c>
      <c r="P73" s="86" t="s">
        <v>380</v>
      </c>
      <c r="Q73" s="83" t="s">
        <v>380</v>
      </c>
      <c r="R73" s="83" t="s">
        <v>103</v>
      </c>
      <c r="S73" s="83"/>
      <c r="T73" s="118"/>
      <c r="U73" s="118"/>
      <c r="V73" s="118"/>
      <c r="W73" s="118"/>
      <c r="X73" s="118"/>
      <c r="Y73" s="118"/>
      <c r="Z73" s="118"/>
      <c r="AA73" s="118"/>
      <c r="AB73" s="118"/>
      <c r="AC73" s="118"/>
      <c r="AD73" s="118"/>
      <c r="AE73" s="118"/>
      <c r="AF73" s="118"/>
      <c r="AG73" s="118"/>
      <c r="AH73" s="118"/>
      <c r="AI73" s="118"/>
      <c r="AJ73" s="118"/>
      <c r="AK73" s="118"/>
      <c r="AL73" s="118"/>
    </row>
    <row r="74" spans="1:38" ht="16.5" customHeight="1">
      <c r="A74" s="665"/>
      <c r="B74" s="665"/>
      <c r="C74" s="665"/>
      <c r="D74" s="665"/>
      <c r="E74" s="665"/>
      <c r="F74" s="665"/>
      <c r="G74" s="26">
        <v>2</v>
      </c>
      <c r="H74" s="92" t="s">
        <v>4848</v>
      </c>
      <c r="I74" s="167" t="s">
        <v>4849</v>
      </c>
      <c r="J74" s="86"/>
      <c r="K74" s="104"/>
      <c r="L74" s="750"/>
      <c r="M74" s="117"/>
      <c r="N74" s="106"/>
      <c r="O74" s="86" t="s">
        <v>380</v>
      </c>
      <c r="P74" s="86" t="s">
        <v>380</v>
      </c>
      <c r="Q74" s="83" t="s">
        <v>380</v>
      </c>
      <c r="R74" s="83" t="s">
        <v>103</v>
      </c>
      <c r="S74" s="83"/>
      <c r="T74" s="118"/>
      <c r="U74" s="118"/>
      <c r="V74" s="118"/>
      <c r="W74" s="118"/>
      <c r="X74" s="118"/>
      <c r="Y74" s="118"/>
      <c r="Z74" s="118"/>
      <c r="AA74" s="118"/>
      <c r="AB74" s="118"/>
      <c r="AC74" s="118"/>
      <c r="AD74" s="118"/>
      <c r="AE74" s="118"/>
      <c r="AF74" s="118"/>
      <c r="AG74" s="118"/>
      <c r="AH74" s="118"/>
      <c r="AI74" s="118"/>
      <c r="AJ74" s="118"/>
      <c r="AK74" s="118"/>
      <c r="AL74" s="118"/>
    </row>
    <row r="75" spans="1:38" ht="16.5" customHeight="1">
      <c r="A75" s="735" t="s">
        <v>4855</v>
      </c>
      <c r="B75" s="735" t="s">
        <v>4154</v>
      </c>
      <c r="C75" s="735" t="s">
        <v>4157</v>
      </c>
      <c r="D75" s="740" t="s">
        <v>4783</v>
      </c>
      <c r="E75" s="740" t="s">
        <v>4861</v>
      </c>
      <c r="F75" s="740" t="s">
        <v>2854</v>
      </c>
      <c r="G75" s="26">
        <v>1</v>
      </c>
      <c r="H75" s="92" t="s">
        <v>4864</v>
      </c>
      <c r="I75" s="167" t="s">
        <v>4865</v>
      </c>
      <c r="J75" s="86"/>
      <c r="K75" s="104"/>
      <c r="L75" s="734"/>
      <c r="M75" s="117"/>
      <c r="N75" s="106"/>
      <c r="O75" s="86" t="s">
        <v>380</v>
      </c>
      <c r="P75" s="86" t="s">
        <v>380</v>
      </c>
      <c r="Q75" s="83" t="s">
        <v>380</v>
      </c>
      <c r="R75" s="83" t="s">
        <v>67</v>
      </c>
      <c r="S75" s="83"/>
      <c r="T75" s="118"/>
      <c r="U75" s="118"/>
      <c r="V75" s="118"/>
      <c r="W75" s="118"/>
      <c r="X75" s="118"/>
      <c r="Y75" s="118"/>
      <c r="Z75" s="118"/>
      <c r="AA75" s="118"/>
      <c r="AB75" s="118"/>
      <c r="AC75" s="118"/>
      <c r="AD75" s="118"/>
      <c r="AE75" s="118"/>
      <c r="AF75" s="118"/>
      <c r="AG75" s="118"/>
      <c r="AH75" s="118"/>
      <c r="AI75" s="118"/>
      <c r="AJ75" s="118"/>
      <c r="AK75" s="118"/>
      <c r="AL75" s="118"/>
    </row>
    <row r="76" spans="1:38" ht="16.5" customHeight="1">
      <c r="A76" s="665"/>
      <c r="B76" s="665"/>
      <c r="C76" s="665"/>
      <c r="D76" s="665"/>
      <c r="E76" s="665"/>
      <c r="F76" s="665"/>
      <c r="G76" s="26">
        <v>2</v>
      </c>
      <c r="H76" s="92" t="s">
        <v>4872</v>
      </c>
      <c r="I76" s="167" t="s">
        <v>4874</v>
      </c>
      <c r="J76" s="86"/>
      <c r="K76" s="104"/>
      <c r="L76" s="750"/>
      <c r="M76" s="117"/>
      <c r="N76" s="106"/>
      <c r="O76" s="86" t="s">
        <v>380</v>
      </c>
      <c r="P76" s="86" t="s">
        <v>380</v>
      </c>
      <c r="Q76" s="83" t="s">
        <v>380</v>
      </c>
      <c r="R76" s="83"/>
      <c r="S76" s="83"/>
      <c r="T76" s="118"/>
      <c r="U76" s="118"/>
      <c r="V76" s="118"/>
      <c r="W76" s="118"/>
      <c r="X76" s="118"/>
      <c r="Y76" s="118"/>
      <c r="Z76" s="118"/>
      <c r="AA76" s="118"/>
      <c r="AB76" s="118"/>
      <c r="AC76" s="118"/>
      <c r="AD76" s="118"/>
      <c r="AE76" s="118"/>
      <c r="AF76" s="118"/>
      <c r="AG76" s="118"/>
      <c r="AH76" s="118"/>
      <c r="AI76" s="118"/>
      <c r="AJ76" s="118"/>
      <c r="AK76" s="118"/>
      <c r="AL76" s="118"/>
    </row>
    <row r="77" spans="1:38" ht="16.5" customHeight="1">
      <c r="A77" s="26" t="s">
        <v>4879</v>
      </c>
      <c r="B77" s="26" t="s">
        <v>4154</v>
      </c>
      <c r="C77" s="26" t="s">
        <v>4157</v>
      </c>
      <c r="D77" s="120" t="s">
        <v>4881</v>
      </c>
      <c r="E77" s="120" t="s">
        <v>4882</v>
      </c>
      <c r="F77" s="120" t="s">
        <v>2854</v>
      </c>
      <c r="G77" s="26">
        <v>1</v>
      </c>
      <c r="H77" s="92" t="s">
        <v>4883</v>
      </c>
      <c r="I77" s="167" t="s">
        <v>4885</v>
      </c>
      <c r="J77" s="86"/>
      <c r="K77" s="104"/>
      <c r="L77" s="86"/>
      <c r="M77" s="117"/>
      <c r="N77" s="106"/>
      <c r="O77" s="86" t="s">
        <v>380</v>
      </c>
      <c r="P77" s="86" t="s">
        <v>380</v>
      </c>
      <c r="Q77" s="83" t="s">
        <v>380</v>
      </c>
      <c r="R77" s="83"/>
      <c r="S77" s="83"/>
      <c r="T77" s="118"/>
      <c r="U77" s="118"/>
      <c r="V77" s="118"/>
      <c r="W77" s="118"/>
      <c r="X77" s="118"/>
      <c r="Y77" s="118"/>
      <c r="Z77" s="118"/>
      <c r="AA77" s="118"/>
      <c r="AB77" s="118"/>
      <c r="AC77" s="118"/>
      <c r="AD77" s="118"/>
      <c r="AE77" s="118"/>
      <c r="AF77" s="118"/>
      <c r="AG77" s="118"/>
      <c r="AH77" s="118"/>
      <c r="AI77" s="118"/>
      <c r="AJ77" s="118"/>
      <c r="AK77" s="118"/>
      <c r="AL77" s="118"/>
    </row>
    <row r="78" spans="1:38" ht="16.5" customHeight="1">
      <c r="A78" s="735" t="s">
        <v>4893</v>
      </c>
      <c r="B78" s="736" t="s">
        <v>4154</v>
      </c>
      <c r="C78" s="736" t="s">
        <v>4157</v>
      </c>
      <c r="D78" s="740" t="s">
        <v>4898</v>
      </c>
      <c r="E78" s="740" t="s">
        <v>4760</v>
      </c>
      <c r="F78" s="740" t="s">
        <v>2854</v>
      </c>
      <c r="G78" s="26">
        <v>1</v>
      </c>
      <c r="H78" s="92" t="s">
        <v>4903</v>
      </c>
      <c r="I78" s="92" t="s">
        <v>4904</v>
      </c>
      <c r="J78" s="86"/>
      <c r="K78" s="104"/>
      <c r="L78" s="734"/>
      <c r="M78" s="117"/>
      <c r="N78" s="106"/>
      <c r="O78" s="86" t="s">
        <v>380</v>
      </c>
      <c r="P78" s="86" t="s">
        <v>380</v>
      </c>
      <c r="Q78" s="83" t="s">
        <v>380</v>
      </c>
      <c r="R78" s="83"/>
      <c r="S78" s="83"/>
      <c r="T78" s="118"/>
      <c r="U78" s="118"/>
      <c r="V78" s="118"/>
      <c r="W78" s="118"/>
      <c r="X78" s="118"/>
      <c r="Y78" s="118"/>
      <c r="Z78" s="118"/>
      <c r="AA78" s="118"/>
      <c r="AB78" s="118"/>
      <c r="AC78" s="118"/>
      <c r="AD78" s="118"/>
      <c r="AE78" s="118"/>
      <c r="AF78" s="118"/>
      <c r="AG78" s="118"/>
      <c r="AH78" s="118"/>
      <c r="AI78" s="118"/>
      <c r="AJ78" s="118"/>
      <c r="AK78" s="118"/>
      <c r="AL78" s="118"/>
    </row>
    <row r="79" spans="1:38" ht="16.5" customHeight="1">
      <c r="A79" s="665"/>
      <c r="B79" s="750"/>
      <c r="C79" s="750"/>
      <c r="D79" s="665"/>
      <c r="E79" s="665"/>
      <c r="F79" s="665"/>
      <c r="G79" s="26">
        <v>2</v>
      </c>
      <c r="H79" s="92" t="s">
        <v>4912</v>
      </c>
      <c r="I79" s="92" t="s">
        <v>4904</v>
      </c>
      <c r="J79" s="86"/>
      <c r="K79" s="104"/>
      <c r="L79" s="750"/>
      <c r="M79" s="117"/>
      <c r="N79" s="106"/>
      <c r="O79" s="86" t="s">
        <v>380</v>
      </c>
      <c r="P79" s="86" t="s">
        <v>380</v>
      </c>
      <c r="Q79" s="83" t="s">
        <v>380</v>
      </c>
      <c r="R79" s="83"/>
      <c r="S79" s="83"/>
      <c r="T79" s="118"/>
      <c r="U79" s="118"/>
      <c r="V79" s="118"/>
      <c r="W79" s="118"/>
      <c r="X79" s="118"/>
      <c r="Y79" s="118"/>
      <c r="Z79" s="118"/>
      <c r="AA79" s="118"/>
      <c r="AB79" s="118"/>
      <c r="AC79" s="118"/>
      <c r="AD79" s="118"/>
      <c r="AE79" s="118"/>
      <c r="AF79" s="118"/>
      <c r="AG79" s="118"/>
      <c r="AH79" s="118"/>
      <c r="AI79" s="118"/>
      <c r="AJ79" s="118"/>
      <c r="AK79" s="118"/>
      <c r="AL79" s="118"/>
    </row>
    <row r="80" spans="1:38" ht="49.5" customHeight="1">
      <c r="A80" s="735" t="s">
        <v>4920</v>
      </c>
      <c r="B80" s="736" t="s">
        <v>4154</v>
      </c>
      <c r="C80" s="736" t="s">
        <v>4157</v>
      </c>
      <c r="D80" s="740" t="s">
        <v>4898</v>
      </c>
      <c r="E80" s="740" t="s">
        <v>4784</v>
      </c>
      <c r="F80" s="740" t="s">
        <v>2854</v>
      </c>
      <c r="G80" s="26">
        <v>1</v>
      </c>
      <c r="H80" s="92" t="s">
        <v>4923</v>
      </c>
      <c r="I80" s="92" t="s">
        <v>4904</v>
      </c>
      <c r="J80" s="86"/>
      <c r="K80" s="104"/>
      <c r="L80" s="734"/>
      <c r="M80" s="117"/>
      <c r="N80" s="106"/>
      <c r="O80" s="86" t="s">
        <v>380</v>
      </c>
      <c r="P80" s="86" t="s">
        <v>380</v>
      </c>
      <c r="Q80" s="83" t="s">
        <v>380</v>
      </c>
      <c r="R80" s="83"/>
      <c r="S80" s="83"/>
      <c r="T80" s="118"/>
      <c r="U80" s="118"/>
      <c r="V80" s="118"/>
      <c r="W80" s="118"/>
      <c r="X80" s="118"/>
      <c r="Y80" s="118"/>
      <c r="Z80" s="118"/>
      <c r="AA80" s="118"/>
      <c r="AB80" s="118"/>
      <c r="AC80" s="118"/>
      <c r="AD80" s="118"/>
      <c r="AE80" s="118"/>
      <c r="AF80" s="118"/>
      <c r="AG80" s="118"/>
      <c r="AH80" s="118"/>
      <c r="AI80" s="118"/>
      <c r="AJ80" s="118"/>
      <c r="AK80" s="118"/>
      <c r="AL80" s="118"/>
    </row>
    <row r="81" spans="1:38" ht="16.5" customHeight="1">
      <c r="A81" s="665"/>
      <c r="B81" s="750"/>
      <c r="C81" s="750"/>
      <c r="D81" s="665"/>
      <c r="E81" s="665"/>
      <c r="F81" s="665"/>
      <c r="G81" s="26">
        <v>2</v>
      </c>
      <c r="H81" s="92" t="s">
        <v>4930</v>
      </c>
      <c r="I81" s="92" t="s">
        <v>4904</v>
      </c>
      <c r="J81" s="86"/>
      <c r="K81" s="104"/>
      <c r="L81" s="750"/>
      <c r="M81" s="117"/>
      <c r="N81" s="106"/>
      <c r="O81" s="86" t="s">
        <v>380</v>
      </c>
      <c r="P81" s="86" t="s">
        <v>380</v>
      </c>
      <c r="Q81" s="83" t="s">
        <v>380</v>
      </c>
      <c r="R81" s="83"/>
      <c r="S81" s="83"/>
      <c r="T81" s="118"/>
      <c r="U81" s="118"/>
      <c r="V81" s="118"/>
      <c r="W81" s="118"/>
      <c r="X81" s="118"/>
      <c r="Y81" s="118"/>
      <c r="Z81" s="118"/>
      <c r="AA81" s="118"/>
      <c r="AB81" s="118"/>
      <c r="AC81" s="118"/>
      <c r="AD81" s="118"/>
      <c r="AE81" s="118"/>
      <c r="AF81" s="118"/>
      <c r="AG81" s="118"/>
      <c r="AH81" s="118"/>
      <c r="AI81" s="118"/>
      <c r="AJ81" s="118"/>
      <c r="AK81" s="118"/>
      <c r="AL81" s="118"/>
    </row>
    <row r="82" spans="1:38" ht="49.5" customHeight="1">
      <c r="A82" s="735" t="s">
        <v>4932</v>
      </c>
      <c r="B82" s="736" t="s">
        <v>4154</v>
      </c>
      <c r="C82" s="736" t="s">
        <v>4157</v>
      </c>
      <c r="D82" s="740" t="s">
        <v>4898</v>
      </c>
      <c r="E82" s="740" t="s">
        <v>4808</v>
      </c>
      <c r="F82" s="740" t="s">
        <v>2854</v>
      </c>
      <c r="G82" s="26">
        <v>1</v>
      </c>
      <c r="H82" s="92" t="s">
        <v>4934</v>
      </c>
      <c r="I82" s="92" t="s">
        <v>4904</v>
      </c>
      <c r="J82" s="86"/>
      <c r="K82" s="104"/>
      <c r="L82" s="734"/>
      <c r="M82" s="117"/>
      <c r="N82" s="106"/>
      <c r="O82" s="86" t="s">
        <v>380</v>
      </c>
      <c r="P82" s="86" t="s">
        <v>380</v>
      </c>
      <c r="Q82" s="83" t="s">
        <v>380</v>
      </c>
      <c r="R82" s="83" t="s">
        <v>103</v>
      </c>
      <c r="S82" s="83"/>
      <c r="T82" s="118"/>
      <c r="U82" s="118"/>
      <c r="V82" s="118"/>
      <c r="W82" s="118"/>
      <c r="X82" s="118"/>
      <c r="Y82" s="118"/>
      <c r="Z82" s="118"/>
      <c r="AA82" s="118"/>
      <c r="AB82" s="118"/>
      <c r="AC82" s="118"/>
      <c r="AD82" s="118"/>
      <c r="AE82" s="118"/>
      <c r="AF82" s="118"/>
      <c r="AG82" s="118"/>
      <c r="AH82" s="118"/>
      <c r="AI82" s="118"/>
      <c r="AJ82" s="118"/>
      <c r="AK82" s="118"/>
      <c r="AL82" s="118"/>
    </row>
    <row r="83" spans="1:38" ht="16.5" customHeight="1">
      <c r="A83" s="665"/>
      <c r="B83" s="750"/>
      <c r="C83" s="750"/>
      <c r="D83" s="665"/>
      <c r="E83" s="665"/>
      <c r="F83" s="665"/>
      <c r="G83" s="26">
        <v>2</v>
      </c>
      <c r="H83" s="92" t="s">
        <v>4939</v>
      </c>
      <c r="I83" s="92" t="s">
        <v>4904</v>
      </c>
      <c r="J83" s="86"/>
      <c r="K83" s="104"/>
      <c r="L83" s="750"/>
      <c r="M83" s="117"/>
      <c r="N83" s="106"/>
      <c r="O83" s="86" t="s">
        <v>380</v>
      </c>
      <c r="P83" s="86" t="s">
        <v>380</v>
      </c>
      <c r="Q83" s="83" t="s">
        <v>380</v>
      </c>
      <c r="R83" s="83" t="s">
        <v>103</v>
      </c>
      <c r="S83" s="83"/>
      <c r="T83" s="118"/>
      <c r="U83" s="118"/>
      <c r="V83" s="118"/>
      <c r="W83" s="118"/>
      <c r="X83" s="118"/>
      <c r="Y83" s="118"/>
      <c r="Z83" s="118"/>
      <c r="AA83" s="118"/>
      <c r="AB83" s="118"/>
      <c r="AC83" s="118"/>
      <c r="AD83" s="118"/>
      <c r="AE83" s="118"/>
      <c r="AF83" s="118"/>
      <c r="AG83" s="118"/>
      <c r="AH83" s="118"/>
      <c r="AI83" s="118"/>
      <c r="AJ83" s="118"/>
      <c r="AK83" s="118"/>
      <c r="AL83" s="118"/>
    </row>
    <row r="84" spans="1:38" ht="49.5" customHeight="1">
      <c r="A84" s="735" t="s">
        <v>4942</v>
      </c>
      <c r="B84" s="736" t="s">
        <v>4154</v>
      </c>
      <c r="C84" s="736" t="s">
        <v>4157</v>
      </c>
      <c r="D84" s="740" t="s">
        <v>4898</v>
      </c>
      <c r="E84" s="740" t="s">
        <v>4830</v>
      </c>
      <c r="F84" s="740" t="s">
        <v>2854</v>
      </c>
      <c r="G84" s="26">
        <v>1</v>
      </c>
      <c r="H84" s="92" t="s">
        <v>4946</v>
      </c>
      <c r="I84" s="92" t="s">
        <v>4904</v>
      </c>
      <c r="J84" s="86"/>
      <c r="K84" s="104"/>
      <c r="L84" s="734"/>
      <c r="M84" s="117"/>
      <c r="N84" s="106"/>
      <c r="O84" s="86" t="s">
        <v>380</v>
      </c>
      <c r="P84" s="86" t="s">
        <v>380</v>
      </c>
      <c r="Q84" s="83" t="s">
        <v>380</v>
      </c>
      <c r="R84" s="83" t="s">
        <v>103</v>
      </c>
      <c r="S84" s="83"/>
      <c r="T84" s="118"/>
      <c r="U84" s="118"/>
      <c r="V84" s="118"/>
      <c r="W84" s="118"/>
      <c r="X84" s="118"/>
      <c r="Y84" s="118"/>
      <c r="Z84" s="118"/>
      <c r="AA84" s="118"/>
      <c r="AB84" s="118"/>
      <c r="AC84" s="118"/>
      <c r="AD84" s="118"/>
      <c r="AE84" s="118"/>
      <c r="AF84" s="118"/>
      <c r="AG84" s="118"/>
      <c r="AH84" s="118"/>
      <c r="AI84" s="118"/>
      <c r="AJ84" s="118"/>
      <c r="AK84" s="118"/>
      <c r="AL84" s="118"/>
    </row>
    <row r="85" spans="1:38" ht="16.5" customHeight="1">
      <c r="A85" s="665"/>
      <c r="B85" s="750"/>
      <c r="C85" s="750"/>
      <c r="D85" s="665"/>
      <c r="E85" s="665"/>
      <c r="F85" s="665"/>
      <c r="G85" s="26">
        <v>2</v>
      </c>
      <c r="H85" s="92" t="s">
        <v>4954</v>
      </c>
      <c r="I85" s="92" t="s">
        <v>4904</v>
      </c>
      <c r="J85" s="86"/>
      <c r="K85" s="104"/>
      <c r="L85" s="750"/>
      <c r="M85" s="117"/>
      <c r="N85" s="106"/>
      <c r="O85" s="86" t="s">
        <v>380</v>
      </c>
      <c r="P85" s="86" t="s">
        <v>380</v>
      </c>
      <c r="Q85" s="83" t="s">
        <v>380</v>
      </c>
      <c r="R85" s="83" t="s">
        <v>103</v>
      </c>
      <c r="S85" s="83"/>
      <c r="T85" s="118"/>
      <c r="U85" s="118"/>
      <c r="V85" s="118"/>
      <c r="W85" s="118"/>
      <c r="X85" s="118"/>
      <c r="Y85" s="118"/>
      <c r="Z85" s="118"/>
      <c r="AA85" s="118"/>
      <c r="AB85" s="118"/>
      <c r="AC85" s="118"/>
      <c r="AD85" s="118"/>
      <c r="AE85" s="118"/>
      <c r="AF85" s="118"/>
      <c r="AG85" s="118"/>
      <c r="AH85" s="118"/>
      <c r="AI85" s="118"/>
      <c r="AJ85" s="118"/>
      <c r="AK85" s="118"/>
      <c r="AL85" s="118"/>
    </row>
    <row r="86" spans="1:38" ht="49.5" customHeight="1">
      <c r="A86" s="735" t="s">
        <v>4959</v>
      </c>
      <c r="B86" s="736" t="s">
        <v>4154</v>
      </c>
      <c r="C86" s="736" t="s">
        <v>4157</v>
      </c>
      <c r="D86" s="740" t="s">
        <v>4898</v>
      </c>
      <c r="E86" s="740" t="s">
        <v>4861</v>
      </c>
      <c r="F86" s="740" t="s">
        <v>2854</v>
      </c>
      <c r="G86" s="26">
        <v>1</v>
      </c>
      <c r="H86" s="92" t="s">
        <v>4962</v>
      </c>
      <c r="I86" s="92" t="s">
        <v>4904</v>
      </c>
      <c r="J86" s="86"/>
      <c r="K86" s="104"/>
      <c r="L86" s="734"/>
      <c r="M86" s="117"/>
      <c r="N86" s="106"/>
      <c r="O86" s="86" t="s">
        <v>380</v>
      </c>
      <c r="P86" s="86" t="s">
        <v>380</v>
      </c>
      <c r="Q86" s="83" t="s">
        <v>380</v>
      </c>
      <c r="R86" s="83" t="s">
        <v>67</v>
      </c>
      <c r="S86" s="83"/>
      <c r="T86" s="118"/>
      <c r="U86" s="118"/>
      <c r="V86" s="118"/>
      <c r="W86" s="118"/>
      <c r="X86" s="118"/>
      <c r="Y86" s="118"/>
      <c r="Z86" s="118"/>
      <c r="AA86" s="118"/>
      <c r="AB86" s="118"/>
      <c r="AC86" s="118"/>
      <c r="AD86" s="118"/>
      <c r="AE86" s="118"/>
      <c r="AF86" s="118"/>
      <c r="AG86" s="118"/>
      <c r="AH86" s="118"/>
      <c r="AI86" s="118"/>
      <c r="AJ86" s="118"/>
      <c r="AK86" s="118"/>
      <c r="AL86" s="118"/>
    </row>
    <row r="87" spans="1:38" ht="16.5" customHeight="1">
      <c r="A87" s="665"/>
      <c r="B87" s="750"/>
      <c r="C87" s="750"/>
      <c r="D87" s="665"/>
      <c r="E87" s="665"/>
      <c r="F87" s="665"/>
      <c r="G87" s="26">
        <v>2</v>
      </c>
      <c r="H87" s="92" t="s">
        <v>4969</v>
      </c>
      <c r="I87" s="92" t="s">
        <v>4904</v>
      </c>
      <c r="J87" s="86"/>
      <c r="K87" s="104"/>
      <c r="L87" s="750"/>
      <c r="M87" s="117"/>
      <c r="N87" s="106"/>
      <c r="O87" s="86" t="s">
        <v>380</v>
      </c>
      <c r="P87" s="86" t="s">
        <v>380</v>
      </c>
      <c r="Q87" s="83" t="s">
        <v>380</v>
      </c>
      <c r="R87" s="83"/>
      <c r="S87" s="83"/>
      <c r="T87" s="118"/>
      <c r="U87" s="118"/>
      <c r="V87" s="118"/>
      <c r="W87" s="118"/>
      <c r="X87" s="118"/>
      <c r="Y87" s="118"/>
      <c r="Z87" s="118"/>
      <c r="AA87" s="118"/>
      <c r="AB87" s="118"/>
      <c r="AC87" s="118"/>
      <c r="AD87" s="118"/>
      <c r="AE87" s="118"/>
      <c r="AF87" s="118"/>
      <c r="AG87" s="118"/>
      <c r="AH87" s="118"/>
      <c r="AI87" s="118"/>
      <c r="AJ87" s="118"/>
      <c r="AK87" s="118"/>
      <c r="AL87" s="118"/>
    </row>
    <row r="88" spans="1:38" ht="16.5" customHeight="1">
      <c r="A88" s="26" t="s">
        <v>4974</v>
      </c>
      <c r="B88" s="101" t="s">
        <v>4154</v>
      </c>
      <c r="C88" s="101" t="s">
        <v>4157</v>
      </c>
      <c r="D88" s="120" t="s">
        <v>4975</v>
      </c>
      <c r="E88" s="120" t="s">
        <v>4882</v>
      </c>
      <c r="F88" s="120" t="s">
        <v>2854</v>
      </c>
      <c r="G88" s="26">
        <v>1</v>
      </c>
      <c r="H88" s="92" t="s">
        <v>4977</v>
      </c>
      <c r="I88" s="92" t="s">
        <v>4904</v>
      </c>
      <c r="J88" s="86"/>
      <c r="K88" s="104"/>
      <c r="L88" s="86"/>
      <c r="M88" s="117"/>
      <c r="N88" s="106"/>
      <c r="O88" s="86" t="s">
        <v>380</v>
      </c>
      <c r="P88" s="86" t="s">
        <v>380</v>
      </c>
      <c r="Q88" s="83" t="s">
        <v>380</v>
      </c>
      <c r="R88" s="83"/>
      <c r="S88" s="83"/>
      <c r="T88" s="118"/>
      <c r="U88" s="118"/>
      <c r="V88" s="118"/>
      <c r="W88" s="118"/>
      <c r="X88" s="118"/>
      <c r="Y88" s="118"/>
      <c r="Z88" s="118"/>
      <c r="AA88" s="118"/>
      <c r="AB88" s="118"/>
      <c r="AC88" s="118"/>
      <c r="AD88" s="118"/>
      <c r="AE88" s="118"/>
      <c r="AF88" s="118"/>
      <c r="AG88" s="118"/>
      <c r="AH88" s="118"/>
      <c r="AI88" s="118"/>
      <c r="AJ88" s="118"/>
      <c r="AK88" s="118"/>
      <c r="AL88" s="118"/>
    </row>
    <row r="89" spans="1:38" ht="49.5" customHeight="1">
      <c r="A89" s="735" t="s">
        <v>4938</v>
      </c>
      <c r="B89" s="736" t="s">
        <v>4154</v>
      </c>
      <c r="C89" s="736" t="s">
        <v>4157</v>
      </c>
      <c r="D89" s="740" t="s">
        <v>4985</v>
      </c>
      <c r="E89" s="740" t="s">
        <v>4760</v>
      </c>
      <c r="F89" s="740" t="s">
        <v>2854</v>
      </c>
      <c r="G89" s="26">
        <v>1</v>
      </c>
      <c r="H89" s="92" t="s">
        <v>4989</v>
      </c>
      <c r="I89" s="92" t="s">
        <v>4990</v>
      </c>
      <c r="J89" s="86"/>
      <c r="K89" s="104"/>
      <c r="L89" s="734"/>
      <c r="M89" s="117"/>
      <c r="N89" s="106"/>
      <c r="O89" s="86" t="s">
        <v>380</v>
      </c>
      <c r="P89" s="86" t="s">
        <v>380</v>
      </c>
      <c r="Q89" s="83" t="s">
        <v>380</v>
      </c>
      <c r="R89" s="83"/>
      <c r="S89" s="83"/>
      <c r="T89" s="118"/>
      <c r="U89" s="118"/>
      <c r="V89" s="118"/>
      <c r="W89" s="118"/>
      <c r="X89" s="118"/>
      <c r="Y89" s="118"/>
      <c r="Z89" s="118"/>
      <c r="AA89" s="118"/>
      <c r="AB89" s="118"/>
      <c r="AC89" s="118"/>
      <c r="AD89" s="118"/>
      <c r="AE89" s="118"/>
      <c r="AF89" s="118"/>
      <c r="AG89" s="118"/>
      <c r="AH89" s="118"/>
      <c r="AI89" s="118"/>
      <c r="AJ89" s="118"/>
      <c r="AK89" s="118"/>
      <c r="AL89" s="118"/>
    </row>
    <row r="90" spans="1:38" ht="16.5" customHeight="1">
      <c r="A90" s="665"/>
      <c r="B90" s="750"/>
      <c r="C90" s="750"/>
      <c r="D90" s="665"/>
      <c r="E90" s="665"/>
      <c r="F90" s="665"/>
      <c r="G90" s="26">
        <v>2</v>
      </c>
      <c r="H90" s="92" t="s">
        <v>4997</v>
      </c>
      <c r="I90" s="92" t="s">
        <v>4999</v>
      </c>
      <c r="J90" s="86"/>
      <c r="K90" s="104"/>
      <c r="L90" s="750"/>
      <c r="M90" s="117"/>
      <c r="N90" s="106"/>
      <c r="O90" s="86" t="s">
        <v>380</v>
      </c>
      <c r="P90" s="86" t="s">
        <v>380</v>
      </c>
      <c r="Q90" s="83" t="s">
        <v>380</v>
      </c>
      <c r="R90" s="83"/>
      <c r="S90" s="83"/>
      <c r="T90" s="118"/>
      <c r="U90" s="118"/>
      <c r="V90" s="118"/>
      <c r="W90" s="118"/>
      <c r="X90" s="118"/>
      <c r="Y90" s="118"/>
      <c r="Z90" s="118"/>
      <c r="AA90" s="118"/>
      <c r="AB90" s="118"/>
      <c r="AC90" s="118"/>
      <c r="AD90" s="118"/>
      <c r="AE90" s="118"/>
      <c r="AF90" s="118"/>
      <c r="AG90" s="118"/>
      <c r="AH90" s="118"/>
      <c r="AI90" s="118"/>
      <c r="AJ90" s="118"/>
      <c r="AK90" s="118"/>
      <c r="AL90" s="118"/>
    </row>
    <row r="91" spans="1:38" ht="49.5" customHeight="1">
      <c r="A91" s="735" t="s">
        <v>5005</v>
      </c>
      <c r="B91" s="736" t="s">
        <v>4154</v>
      </c>
      <c r="C91" s="736" t="s">
        <v>4157</v>
      </c>
      <c r="D91" s="740" t="s">
        <v>4985</v>
      </c>
      <c r="E91" s="740" t="s">
        <v>4784</v>
      </c>
      <c r="F91" s="740" t="s">
        <v>2854</v>
      </c>
      <c r="G91" s="26">
        <v>1</v>
      </c>
      <c r="H91" s="92" t="s">
        <v>5006</v>
      </c>
      <c r="I91" s="92" t="s">
        <v>5007</v>
      </c>
      <c r="J91" s="86"/>
      <c r="K91" s="104"/>
      <c r="L91" s="734"/>
      <c r="M91" s="117"/>
      <c r="N91" s="106"/>
      <c r="O91" s="86" t="s">
        <v>380</v>
      </c>
      <c r="P91" s="86" t="s">
        <v>380</v>
      </c>
      <c r="Q91" s="83" t="s">
        <v>380</v>
      </c>
      <c r="R91" s="83"/>
      <c r="S91" s="83"/>
      <c r="T91" s="118"/>
      <c r="U91" s="118"/>
      <c r="V91" s="118"/>
      <c r="W91" s="118"/>
      <c r="X91" s="118"/>
      <c r="Y91" s="118"/>
      <c r="Z91" s="118"/>
      <c r="AA91" s="118"/>
      <c r="AB91" s="118"/>
      <c r="AC91" s="118"/>
      <c r="AD91" s="118"/>
      <c r="AE91" s="118"/>
      <c r="AF91" s="118"/>
      <c r="AG91" s="118"/>
      <c r="AH91" s="118"/>
      <c r="AI91" s="118"/>
      <c r="AJ91" s="118"/>
      <c r="AK91" s="118"/>
      <c r="AL91" s="118"/>
    </row>
    <row r="92" spans="1:38" ht="16.5" customHeight="1">
      <c r="A92" s="665"/>
      <c r="B92" s="750"/>
      <c r="C92" s="750"/>
      <c r="D92" s="665"/>
      <c r="E92" s="665"/>
      <c r="F92" s="665"/>
      <c r="G92" s="26">
        <v>2</v>
      </c>
      <c r="H92" s="92" t="s">
        <v>5017</v>
      </c>
      <c r="I92" s="92" t="s">
        <v>5018</v>
      </c>
      <c r="J92" s="86"/>
      <c r="K92" s="104"/>
      <c r="L92" s="750"/>
      <c r="M92" s="117"/>
      <c r="N92" s="106"/>
      <c r="O92" s="86" t="s">
        <v>380</v>
      </c>
      <c r="P92" s="86" t="s">
        <v>380</v>
      </c>
      <c r="Q92" s="83" t="s">
        <v>380</v>
      </c>
      <c r="R92" s="83"/>
      <c r="S92" s="83"/>
      <c r="T92" s="118"/>
      <c r="U92" s="118"/>
      <c r="V92" s="118"/>
      <c r="W92" s="118"/>
      <c r="X92" s="118"/>
      <c r="Y92" s="118"/>
      <c r="Z92" s="118"/>
      <c r="AA92" s="118"/>
      <c r="AB92" s="118"/>
      <c r="AC92" s="118"/>
      <c r="AD92" s="118"/>
      <c r="AE92" s="118"/>
      <c r="AF92" s="118"/>
      <c r="AG92" s="118"/>
      <c r="AH92" s="118"/>
      <c r="AI92" s="118"/>
      <c r="AJ92" s="118"/>
      <c r="AK92" s="118"/>
      <c r="AL92" s="118"/>
    </row>
    <row r="93" spans="1:38" ht="49.5" customHeight="1">
      <c r="A93" s="735" t="s">
        <v>5023</v>
      </c>
      <c r="B93" s="736" t="s">
        <v>4154</v>
      </c>
      <c r="C93" s="736" t="s">
        <v>4157</v>
      </c>
      <c r="D93" s="740" t="s">
        <v>4985</v>
      </c>
      <c r="E93" s="740" t="s">
        <v>4808</v>
      </c>
      <c r="F93" s="740" t="s">
        <v>2854</v>
      </c>
      <c r="G93" s="26">
        <v>1</v>
      </c>
      <c r="H93" s="92" t="s">
        <v>5025</v>
      </c>
      <c r="I93" s="92" t="s">
        <v>5026</v>
      </c>
      <c r="J93" s="86"/>
      <c r="K93" s="104"/>
      <c r="L93" s="734"/>
      <c r="M93" s="117"/>
      <c r="N93" s="106"/>
      <c r="O93" s="86" t="s">
        <v>380</v>
      </c>
      <c r="P93" s="86" t="s">
        <v>380</v>
      </c>
      <c r="Q93" s="83" t="s">
        <v>380</v>
      </c>
      <c r="R93" s="83" t="s">
        <v>103</v>
      </c>
      <c r="S93" s="83"/>
      <c r="T93" s="118"/>
      <c r="U93" s="118"/>
      <c r="V93" s="118"/>
      <c r="W93" s="118"/>
      <c r="X93" s="118"/>
      <c r="Y93" s="118"/>
      <c r="Z93" s="118"/>
      <c r="AA93" s="118"/>
      <c r="AB93" s="118"/>
      <c r="AC93" s="118"/>
      <c r="AD93" s="118"/>
      <c r="AE93" s="118"/>
      <c r="AF93" s="118"/>
      <c r="AG93" s="118"/>
      <c r="AH93" s="118"/>
      <c r="AI93" s="118"/>
      <c r="AJ93" s="118"/>
      <c r="AK93" s="118"/>
      <c r="AL93" s="118"/>
    </row>
    <row r="94" spans="1:38" ht="16.5" customHeight="1">
      <c r="A94" s="665"/>
      <c r="B94" s="750"/>
      <c r="C94" s="750"/>
      <c r="D94" s="665"/>
      <c r="E94" s="665"/>
      <c r="F94" s="665"/>
      <c r="G94" s="26">
        <v>2</v>
      </c>
      <c r="H94" s="92" t="s">
        <v>5035</v>
      </c>
      <c r="I94" s="92" t="s">
        <v>5036</v>
      </c>
      <c r="J94" s="86"/>
      <c r="K94" s="104"/>
      <c r="L94" s="750"/>
      <c r="M94" s="117"/>
      <c r="N94" s="106"/>
      <c r="O94" s="86" t="s">
        <v>380</v>
      </c>
      <c r="P94" s="86" t="s">
        <v>380</v>
      </c>
      <c r="Q94" s="83" t="s">
        <v>380</v>
      </c>
      <c r="R94" s="83" t="s">
        <v>103</v>
      </c>
      <c r="S94" s="83"/>
      <c r="T94" s="118"/>
      <c r="U94" s="118"/>
      <c r="V94" s="118"/>
      <c r="W94" s="118"/>
      <c r="X94" s="118"/>
      <c r="Y94" s="118"/>
      <c r="Z94" s="118"/>
      <c r="AA94" s="118"/>
      <c r="AB94" s="118"/>
      <c r="AC94" s="118"/>
      <c r="AD94" s="118"/>
      <c r="AE94" s="118"/>
      <c r="AF94" s="118"/>
      <c r="AG94" s="118"/>
      <c r="AH94" s="118"/>
      <c r="AI94" s="118"/>
      <c r="AJ94" s="118"/>
      <c r="AK94" s="118"/>
      <c r="AL94" s="118"/>
    </row>
    <row r="95" spans="1:38" ht="49.5" customHeight="1">
      <c r="A95" s="735" t="s">
        <v>5044</v>
      </c>
      <c r="B95" s="736" t="s">
        <v>4154</v>
      </c>
      <c r="C95" s="736" t="s">
        <v>4157</v>
      </c>
      <c r="D95" s="740" t="s">
        <v>4985</v>
      </c>
      <c r="E95" s="740" t="s">
        <v>4830</v>
      </c>
      <c r="F95" s="740" t="s">
        <v>2854</v>
      </c>
      <c r="G95" s="26">
        <v>1</v>
      </c>
      <c r="H95" s="92" t="s">
        <v>5047</v>
      </c>
      <c r="I95" s="92" t="s">
        <v>5048</v>
      </c>
      <c r="J95" s="86"/>
      <c r="K95" s="104"/>
      <c r="L95" s="734"/>
      <c r="M95" s="117"/>
      <c r="N95" s="106"/>
      <c r="O95" s="86" t="s">
        <v>380</v>
      </c>
      <c r="P95" s="86" t="s">
        <v>380</v>
      </c>
      <c r="Q95" s="83" t="s">
        <v>380</v>
      </c>
      <c r="R95" s="83" t="s">
        <v>103</v>
      </c>
      <c r="S95" s="83"/>
      <c r="T95" s="118"/>
      <c r="U95" s="118"/>
      <c r="V95" s="118"/>
      <c r="W95" s="118"/>
      <c r="X95" s="118"/>
      <c r="Y95" s="118"/>
      <c r="Z95" s="118"/>
      <c r="AA95" s="118"/>
      <c r="AB95" s="118"/>
      <c r="AC95" s="118"/>
      <c r="AD95" s="118"/>
      <c r="AE95" s="118"/>
      <c r="AF95" s="118"/>
      <c r="AG95" s="118"/>
      <c r="AH95" s="118"/>
      <c r="AI95" s="118"/>
      <c r="AJ95" s="118"/>
      <c r="AK95" s="118"/>
      <c r="AL95" s="118"/>
    </row>
    <row r="96" spans="1:38" ht="16.5" customHeight="1">
      <c r="A96" s="665"/>
      <c r="B96" s="750"/>
      <c r="C96" s="750"/>
      <c r="D96" s="665"/>
      <c r="E96" s="665"/>
      <c r="F96" s="665"/>
      <c r="G96" s="26">
        <v>2</v>
      </c>
      <c r="H96" s="92" t="s">
        <v>5056</v>
      </c>
      <c r="I96" s="92" t="s">
        <v>5057</v>
      </c>
      <c r="J96" s="86"/>
      <c r="K96" s="104"/>
      <c r="L96" s="750"/>
      <c r="M96" s="117"/>
      <c r="N96" s="106"/>
      <c r="O96" s="86" t="s">
        <v>380</v>
      </c>
      <c r="P96" s="86" t="s">
        <v>380</v>
      </c>
      <c r="Q96" s="83" t="s">
        <v>380</v>
      </c>
      <c r="R96" s="83" t="s">
        <v>103</v>
      </c>
      <c r="S96" s="83"/>
      <c r="T96" s="118"/>
      <c r="U96" s="118"/>
      <c r="V96" s="118"/>
      <c r="W96" s="118"/>
      <c r="X96" s="118"/>
      <c r="Y96" s="118"/>
      <c r="Z96" s="118"/>
      <c r="AA96" s="118"/>
      <c r="AB96" s="118"/>
      <c r="AC96" s="118"/>
      <c r="AD96" s="118"/>
      <c r="AE96" s="118"/>
      <c r="AF96" s="118"/>
      <c r="AG96" s="118"/>
      <c r="AH96" s="118"/>
      <c r="AI96" s="118"/>
      <c r="AJ96" s="118"/>
      <c r="AK96" s="118"/>
      <c r="AL96" s="118"/>
    </row>
    <row r="97" spans="1:38" ht="16.5" customHeight="1">
      <c r="A97" s="735" t="s">
        <v>5063</v>
      </c>
      <c r="B97" s="736" t="s">
        <v>4154</v>
      </c>
      <c r="C97" s="736" t="s">
        <v>4157</v>
      </c>
      <c r="D97" s="740" t="s">
        <v>4985</v>
      </c>
      <c r="E97" s="740" t="s">
        <v>4861</v>
      </c>
      <c r="F97" s="740" t="s">
        <v>2854</v>
      </c>
      <c r="G97" s="26">
        <v>1</v>
      </c>
      <c r="H97" s="92" t="s">
        <v>5066</v>
      </c>
      <c r="I97" s="92" t="s">
        <v>5048</v>
      </c>
      <c r="J97" s="86"/>
      <c r="K97" s="104"/>
      <c r="L97" s="734"/>
      <c r="M97" s="117"/>
      <c r="N97" s="106"/>
      <c r="O97" s="86" t="s">
        <v>380</v>
      </c>
      <c r="P97" s="86" t="s">
        <v>380</v>
      </c>
      <c r="Q97" s="83" t="s">
        <v>380</v>
      </c>
      <c r="R97" s="83" t="s">
        <v>67</v>
      </c>
      <c r="S97" s="83"/>
      <c r="T97" s="118"/>
      <c r="U97" s="118"/>
      <c r="V97" s="118"/>
      <c r="W97" s="118"/>
      <c r="X97" s="118"/>
      <c r="Y97" s="118"/>
      <c r="Z97" s="118"/>
      <c r="AA97" s="118"/>
      <c r="AB97" s="118"/>
      <c r="AC97" s="118"/>
      <c r="AD97" s="118"/>
      <c r="AE97" s="118"/>
      <c r="AF97" s="118"/>
      <c r="AG97" s="118"/>
      <c r="AH97" s="118"/>
      <c r="AI97" s="118"/>
      <c r="AJ97" s="118"/>
      <c r="AK97" s="118"/>
      <c r="AL97" s="118"/>
    </row>
    <row r="98" spans="1:38" ht="16.5" customHeight="1">
      <c r="A98" s="665"/>
      <c r="B98" s="750"/>
      <c r="C98" s="750"/>
      <c r="D98" s="665"/>
      <c r="E98" s="665"/>
      <c r="F98" s="665"/>
      <c r="G98" s="26">
        <v>2</v>
      </c>
      <c r="H98" s="92" t="s">
        <v>5056</v>
      </c>
      <c r="I98" s="92" t="s">
        <v>5057</v>
      </c>
      <c r="J98" s="86"/>
      <c r="K98" s="104"/>
      <c r="L98" s="750"/>
      <c r="M98" s="117"/>
      <c r="N98" s="106"/>
      <c r="O98" s="86" t="s">
        <v>380</v>
      </c>
      <c r="P98" s="86" t="s">
        <v>380</v>
      </c>
      <c r="Q98" s="83" t="s">
        <v>380</v>
      </c>
      <c r="R98" s="83"/>
      <c r="S98" s="83"/>
      <c r="T98" s="118"/>
      <c r="U98" s="118"/>
      <c r="V98" s="118"/>
      <c r="W98" s="118"/>
      <c r="X98" s="118"/>
      <c r="Y98" s="118"/>
      <c r="Z98" s="118"/>
      <c r="AA98" s="118"/>
      <c r="AB98" s="118"/>
      <c r="AC98" s="118"/>
      <c r="AD98" s="118"/>
      <c r="AE98" s="118"/>
      <c r="AF98" s="118"/>
      <c r="AG98" s="118"/>
      <c r="AH98" s="118"/>
      <c r="AI98" s="118"/>
      <c r="AJ98" s="118"/>
      <c r="AK98" s="118"/>
      <c r="AL98" s="118"/>
    </row>
    <row r="99" spans="1:38" ht="16.5" customHeight="1">
      <c r="A99" s="26" t="s">
        <v>5073</v>
      </c>
      <c r="B99" s="101" t="s">
        <v>4154</v>
      </c>
      <c r="C99" s="101" t="s">
        <v>4157</v>
      </c>
      <c r="D99" s="120" t="s">
        <v>5075</v>
      </c>
      <c r="E99" s="120" t="s">
        <v>4882</v>
      </c>
      <c r="F99" s="120" t="s">
        <v>2854</v>
      </c>
      <c r="G99" s="26">
        <v>1</v>
      </c>
      <c r="H99" s="92" t="s">
        <v>5076</v>
      </c>
      <c r="I99" s="92" t="s">
        <v>5077</v>
      </c>
      <c r="J99" s="86"/>
      <c r="K99" s="104"/>
      <c r="L99" s="86"/>
      <c r="M99" s="117"/>
      <c r="N99" s="106"/>
      <c r="O99" s="86" t="s">
        <v>380</v>
      </c>
      <c r="P99" s="86" t="s">
        <v>380</v>
      </c>
      <c r="Q99" s="83" t="s">
        <v>380</v>
      </c>
      <c r="R99" s="83"/>
      <c r="S99" s="83"/>
      <c r="T99" s="118"/>
      <c r="U99" s="118"/>
      <c r="V99" s="118"/>
      <c r="W99" s="118"/>
      <c r="X99" s="118"/>
      <c r="Y99" s="118"/>
      <c r="Z99" s="118"/>
      <c r="AA99" s="118"/>
      <c r="AB99" s="118"/>
      <c r="AC99" s="118"/>
      <c r="AD99" s="118"/>
      <c r="AE99" s="118"/>
      <c r="AF99" s="118"/>
      <c r="AG99" s="118"/>
      <c r="AH99" s="118"/>
      <c r="AI99" s="118"/>
      <c r="AJ99" s="118"/>
      <c r="AK99" s="118"/>
      <c r="AL99" s="118"/>
    </row>
    <row r="100" spans="1:38" ht="16.5" customHeight="1">
      <c r="A100" s="735" t="s">
        <v>4943</v>
      </c>
      <c r="B100" s="736" t="s">
        <v>4154</v>
      </c>
      <c r="C100" s="736" t="s">
        <v>4157</v>
      </c>
      <c r="D100" s="740" t="s">
        <v>5082</v>
      </c>
      <c r="E100" s="756" t="s">
        <v>4760</v>
      </c>
      <c r="F100" s="740" t="s">
        <v>2854</v>
      </c>
      <c r="G100" s="26">
        <v>1</v>
      </c>
      <c r="H100" s="92" t="s">
        <v>5086</v>
      </c>
      <c r="I100" s="92" t="s">
        <v>5087</v>
      </c>
      <c r="J100" s="86"/>
      <c r="K100" s="104"/>
      <c r="L100" s="734"/>
      <c r="M100" s="117"/>
      <c r="N100" s="106"/>
      <c r="O100" s="86" t="s">
        <v>380</v>
      </c>
      <c r="P100" s="86" t="s">
        <v>380</v>
      </c>
      <c r="Q100" s="83" t="s">
        <v>380</v>
      </c>
      <c r="R100" s="83"/>
      <c r="S100" s="83"/>
      <c r="T100" s="118"/>
      <c r="U100" s="118"/>
      <c r="V100" s="118"/>
      <c r="W100" s="118"/>
      <c r="X100" s="118"/>
      <c r="Y100" s="118"/>
      <c r="Z100" s="118"/>
      <c r="AA100" s="118"/>
      <c r="AB100" s="118"/>
      <c r="AC100" s="118"/>
      <c r="AD100" s="118"/>
      <c r="AE100" s="118"/>
      <c r="AF100" s="118"/>
      <c r="AG100" s="118"/>
      <c r="AH100" s="118"/>
      <c r="AI100" s="118"/>
      <c r="AJ100" s="118"/>
      <c r="AK100" s="118"/>
      <c r="AL100" s="118"/>
    </row>
    <row r="101" spans="1:38" ht="16.5" customHeight="1">
      <c r="A101" s="666"/>
      <c r="B101" s="666"/>
      <c r="C101" s="666"/>
      <c r="D101" s="666"/>
      <c r="E101" s="666"/>
      <c r="F101" s="666"/>
      <c r="G101" s="26">
        <v>2</v>
      </c>
      <c r="H101" s="92" t="s">
        <v>5098</v>
      </c>
      <c r="I101" s="92" t="s">
        <v>5100</v>
      </c>
      <c r="J101" s="86"/>
      <c r="K101" s="104"/>
      <c r="L101" s="666"/>
      <c r="M101" s="117"/>
      <c r="N101" s="106"/>
      <c r="O101" s="86" t="s">
        <v>380</v>
      </c>
      <c r="P101" s="86" t="s">
        <v>380</v>
      </c>
      <c r="Q101" s="83" t="s">
        <v>380</v>
      </c>
      <c r="R101" s="83"/>
      <c r="S101" s="83"/>
      <c r="T101" s="118"/>
      <c r="U101" s="118"/>
      <c r="V101" s="118"/>
      <c r="W101" s="118"/>
      <c r="X101" s="118"/>
      <c r="Y101" s="118"/>
      <c r="Z101" s="118"/>
      <c r="AA101" s="118"/>
      <c r="AB101" s="118"/>
      <c r="AC101" s="118"/>
      <c r="AD101" s="118"/>
      <c r="AE101" s="118"/>
      <c r="AF101" s="118"/>
      <c r="AG101" s="118"/>
      <c r="AH101" s="118"/>
      <c r="AI101" s="118"/>
      <c r="AJ101" s="118"/>
      <c r="AK101" s="118"/>
      <c r="AL101" s="118"/>
    </row>
    <row r="102" spans="1:38" ht="49.5" customHeight="1">
      <c r="A102" s="735" t="s">
        <v>5107</v>
      </c>
      <c r="B102" s="736" t="s">
        <v>4154</v>
      </c>
      <c r="C102" s="736" t="s">
        <v>4157</v>
      </c>
      <c r="D102" s="740" t="s">
        <v>5082</v>
      </c>
      <c r="E102" s="756" t="s">
        <v>4784</v>
      </c>
      <c r="F102" s="740" t="s">
        <v>2854</v>
      </c>
      <c r="G102" s="26">
        <v>1</v>
      </c>
      <c r="H102" s="92" t="s">
        <v>5113</v>
      </c>
      <c r="I102" s="92" t="s">
        <v>5114</v>
      </c>
      <c r="J102" s="86"/>
      <c r="K102" s="104"/>
      <c r="L102" s="734"/>
      <c r="M102" s="117"/>
      <c r="N102" s="106"/>
      <c r="O102" s="86" t="s">
        <v>380</v>
      </c>
      <c r="P102" s="86" t="s">
        <v>380</v>
      </c>
      <c r="Q102" s="83" t="s">
        <v>380</v>
      </c>
      <c r="R102" s="83"/>
      <c r="S102" s="83"/>
      <c r="T102" s="118"/>
      <c r="U102" s="118"/>
      <c r="V102" s="118"/>
      <c r="W102" s="118"/>
      <c r="X102" s="118"/>
      <c r="Y102" s="118"/>
      <c r="Z102" s="118"/>
      <c r="AA102" s="118"/>
      <c r="AB102" s="118"/>
      <c r="AC102" s="118"/>
      <c r="AD102" s="118"/>
      <c r="AE102" s="118"/>
      <c r="AF102" s="118"/>
      <c r="AG102" s="118"/>
      <c r="AH102" s="118"/>
      <c r="AI102" s="118"/>
      <c r="AJ102" s="118"/>
      <c r="AK102" s="118"/>
      <c r="AL102" s="118"/>
    </row>
    <row r="103" spans="1:38" ht="16.5" customHeight="1">
      <c r="A103" s="666"/>
      <c r="B103" s="666"/>
      <c r="C103" s="666"/>
      <c r="D103" s="666"/>
      <c r="E103" s="666"/>
      <c r="F103" s="666"/>
      <c r="G103" s="26">
        <v>2</v>
      </c>
      <c r="H103" s="92" t="s">
        <v>5124</v>
      </c>
      <c r="I103" s="92" t="s">
        <v>5126</v>
      </c>
      <c r="J103" s="86"/>
      <c r="K103" s="104"/>
      <c r="L103" s="666"/>
      <c r="M103" s="117"/>
      <c r="N103" s="106"/>
      <c r="O103" s="86" t="s">
        <v>380</v>
      </c>
      <c r="P103" s="86" t="s">
        <v>380</v>
      </c>
      <c r="Q103" s="83" t="s">
        <v>380</v>
      </c>
      <c r="R103" s="83"/>
      <c r="S103" s="83"/>
      <c r="T103" s="118"/>
      <c r="U103" s="118"/>
      <c r="V103" s="118"/>
      <c r="W103" s="118"/>
      <c r="X103" s="118"/>
      <c r="Y103" s="118"/>
      <c r="Z103" s="118"/>
      <c r="AA103" s="118"/>
      <c r="AB103" s="118"/>
      <c r="AC103" s="118"/>
      <c r="AD103" s="118"/>
      <c r="AE103" s="118"/>
      <c r="AF103" s="118"/>
      <c r="AG103" s="118"/>
      <c r="AH103" s="118"/>
      <c r="AI103" s="118"/>
      <c r="AJ103" s="118"/>
      <c r="AK103" s="118"/>
      <c r="AL103" s="118"/>
    </row>
    <row r="104" spans="1:38" ht="49.5" customHeight="1">
      <c r="A104" s="735" t="s">
        <v>5133</v>
      </c>
      <c r="B104" s="736" t="s">
        <v>4154</v>
      </c>
      <c r="C104" s="736" t="s">
        <v>4157</v>
      </c>
      <c r="D104" s="740" t="s">
        <v>5082</v>
      </c>
      <c r="E104" s="756" t="s">
        <v>4808</v>
      </c>
      <c r="F104" s="740" t="s">
        <v>2854</v>
      </c>
      <c r="G104" s="26">
        <v>1</v>
      </c>
      <c r="H104" s="92" t="s">
        <v>5140</v>
      </c>
      <c r="I104" s="92" t="s">
        <v>5141</v>
      </c>
      <c r="J104" s="86"/>
      <c r="K104" s="104"/>
      <c r="L104" s="734"/>
      <c r="M104" s="117"/>
      <c r="N104" s="106"/>
      <c r="O104" s="86" t="s">
        <v>380</v>
      </c>
      <c r="P104" s="86" t="s">
        <v>380</v>
      </c>
      <c r="Q104" s="83" t="s">
        <v>380</v>
      </c>
      <c r="R104" s="83" t="s">
        <v>103</v>
      </c>
      <c r="S104" s="83"/>
      <c r="T104" s="118"/>
      <c r="U104" s="118"/>
      <c r="V104" s="118"/>
      <c r="W104" s="118"/>
      <c r="X104" s="118"/>
      <c r="Y104" s="118"/>
      <c r="Z104" s="118"/>
      <c r="AA104" s="118"/>
      <c r="AB104" s="118"/>
      <c r="AC104" s="118"/>
      <c r="AD104" s="118"/>
      <c r="AE104" s="118"/>
      <c r="AF104" s="118"/>
      <c r="AG104" s="118"/>
      <c r="AH104" s="118"/>
      <c r="AI104" s="118"/>
      <c r="AJ104" s="118"/>
      <c r="AK104" s="118"/>
      <c r="AL104" s="118"/>
    </row>
    <row r="105" spans="1:38" ht="16.5" customHeight="1">
      <c r="A105" s="666"/>
      <c r="B105" s="666"/>
      <c r="C105" s="666"/>
      <c r="D105" s="666"/>
      <c r="E105" s="666"/>
      <c r="F105" s="666"/>
      <c r="G105" s="26">
        <v>2</v>
      </c>
      <c r="H105" s="92" t="s">
        <v>5152</v>
      </c>
      <c r="I105" s="92" t="s">
        <v>5153</v>
      </c>
      <c r="J105" s="86"/>
      <c r="K105" s="104"/>
      <c r="L105" s="666"/>
      <c r="M105" s="117"/>
      <c r="N105" s="106"/>
      <c r="O105" s="86" t="s">
        <v>380</v>
      </c>
      <c r="P105" s="86" t="s">
        <v>380</v>
      </c>
      <c r="Q105" s="83" t="s">
        <v>380</v>
      </c>
      <c r="R105" s="83" t="s">
        <v>103</v>
      </c>
      <c r="S105" s="83"/>
      <c r="T105" s="118"/>
      <c r="U105" s="118"/>
      <c r="V105" s="118"/>
      <c r="W105" s="118"/>
      <c r="X105" s="118"/>
      <c r="Y105" s="118"/>
      <c r="Z105" s="118"/>
      <c r="AA105" s="118"/>
      <c r="AB105" s="118"/>
      <c r="AC105" s="118"/>
      <c r="AD105" s="118"/>
      <c r="AE105" s="118"/>
      <c r="AF105" s="118"/>
      <c r="AG105" s="118"/>
      <c r="AH105" s="118"/>
      <c r="AI105" s="118"/>
      <c r="AJ105" s="118"/>
      <c r="AK105" s="118"/>
      <c r="AL105" s="118"/>
    </row>
    <row r="106" spans="1:38" ht="49.5" customHeight="1">
      <c r="A106" s="735" t="s">
        <v>5161</v>
      </c>
      <c r="B106" s="736" t="s">
        <v>4154</v>
      </c>
      <c r="C106" s="736" t="s">
        <v>4157</v>
      </c>
      <c r="D106" s="740" t="s">
        <v>5082</v>
      </c>
      <c r="E106" s="756" t="s">
        <v>4830</v>
      </c>
      <c r="F106" s="740" t="s">
        <v>2854</v>
      </c>
      <c r="G106" s="26">
        <v>1</v>
      </c>
      <c r="H106" s="92" t="s">
        <v>5162</v>
      </c>
      <c r="I106" s="92" t="s">
        <v>5164</v>
      </c>
      <c r="J106" s="86"/>
      <c r="K106" s="104"/>
      <c r="L106" s="734"/>
      <c r="M106" s="117"/>
      <c r="N106" s="106"/>
      <c r="O106" s="86" t="s">
        <v>380</v>
      </c>
      <c r="P106" s="86" t="s">
        <v>380</v>
      </c>
      <c r="Q106" s="83" t="s">
        <v>380</v>
      </c>
      <c r="R106" s="83" t="s">
        <v>103</v>
      </c>
      <c r="S106" s="83"/>
      <c r="T106" s="118"/>
      <c r="U106" s="118"/>
      <c r="V106" s="118"/>
      <c r="W106" s="118"/>
      <c r="X106" s="118"/>
      <c r="Y106" s="118"/>
      <c r="Z106" s="118"/>
      <c r="AA106" s="118"/>
      <c r="AB106" s="118"/>
      <c r="AC106" s="118"/>
      <c r="AD106" s="118"/>
      <c r="AE106" s="118"/>
      <c r="AF106" s="118"/>
      <c r="AG106" s="118"/>
      <c r="AH106" s="118"/>
      <c r="AI106" s="118"/>
      <c r="AJ106" s="118"/>
      <c r="AK106" s="118"/>
      <c r="AL106" s="118"/>
    </row>
    <row r="107" spans="1:38" ht="16.5" customHeight="1">
      <c r="A107" s="666"/>
      <c r="B107" s="666"/>
      <c r="C107" s="666"/>
      <c r="D107" s="666"/>
      <c r="E107" s="666"/>
      <c r="F107" s="666"/>
      <c r="G107" s="26">
        <v>2</v>
      </c>
      <c r="H107" s="92" t="s">
        <v>5176</v>
      </c>
      <c r="I107" s="92" t="s">
        <v>5178</v>
      </c>
      <c r="J107" s="86"/>
      <c r="K107" s="104"/>
      <c r="L107" s="666"/>
      <c r="M107" s="117"/>
      <c r="N107" s="106"/>
      <c r="O107" s="86" t="s">
        <v>380</v>
      </c>
      <c r="P107" s="86" t="s">
        <v>380</v>
      </c>
      <c r="Q107" s="83" t="s">
        <v>380</v>
      </c>
      <c r="R107" s="83" t="s">
        <v>103</v>
      </c>
      <c r="S107" s="83"/>
      <c r="T107" s="118"/>
      <c r="U107" s="118"/>
      <c r="V107" s="118"/>
      <c r="W107" s="118"/>
      <c r="X107" s="118"/>
      <c r="Y107" s="118"/>
      <c r="Z107" s="118"/>
      <c r="AA107" s="118"/>
      <c r="AB107" s="118"/>
      <c r="AC107" s="118"/>
      <c r="AD107" s="118"/>
      <c r="AE107" s="118"/>
      <c r="AF107" s="118"/>
      <c r="AG107" s="118"/>
      <c r="AH107" s="118"/>
      <c r="AI107" s="118"/>
      <c r="AJ107" s="118"/>
      <c r="AK107" s="118"/>
      <c r="AL107" s="118"/>
    </row>
    <row r="108" spans="1:38" ht="49.5" customHeight="1">
      <c r="A108" s="735" t="s">
        <v>5184</v>
      </c>
      <c r="B108" s="736" t="s">
        <v>4154</v>
      </c>
      <c r="C108" s="736" t="s">
        <v>4157</v>
      </c>
      <c r="D108" s="740" t="s">
        <v>5082</v>
      </c>
      <c r="E108" s="740" t="s">
        <v>4861</v>
      </c>
      <c r="F108" s="740" t="s">
        <v>2854</v>
      </c>
      <c r="G108" s="26">
        <v>1</v>
      </c>
      <c r="H108" s="92" t="s">
        <v>5162</v>
      </c>
      <c r="I108" s="92" t="s">
        <v>5192</v>
      </c>
      <c r="J108" s="86"/>
      <c r="K108" s="104"/>
      <c r="L108" s="734"/>
      <c r="M108" s="117"/>
      <c r="N108" s="106"/>
      <c r="O108" s="86" t="s">
        <v>380</v>
      </c>
      <c r="P108" s="86" t="s">
        <v>380</v>
      </c>
      <c r="Q108" s="83" t="s">
        <v>380</v>
      </c>
      <c r="R108" s="83" t="s">
        <v>67</v>
      </c>
      <c r="S108" s="83"/>
      <c r="T108" s="118"/>
      <c r="U108" s="118"/>
      <c r="V108" s="118"/>
      <c r="W108" s="118"/>
      <c r="X108" s="118"/>
      <c r="Y108" s="118"/>
      <c r="Z108" s="118"/>
      <c r="AA108" s="118"/>
      <c r="AB108" s="118"/>
      <c r="AC108" s="118"/>
      <c r="AD108" s="118"/>
      <c r="AE108" s="118"/>
      <c r="AF108" s="118"/>
      <c r="AG108" s="118"/>
      <c r="AH108" s="118"/>
      <c r="AI108" s="118"/>
      <c r="AJ108" s="118"/>
      <c r="AK108" s="118"/>
      <c r="AL108" s="118"/>
    </row>
    <row r="109" spans="1:38" ht="16.5" customHeight="1">
      <c r="A109" s="666"/>
      <c r="B109" s="666"/>
      <c r="C109" s="666"/>
      <c r="D109" s="666"/>
      <c r="E109" s="666"/>
      <c r="F109" s="666"/>
      <c r="G109" s="26">
        <v>2</v>
      </c>
      <c r="H109" s="92" t="s">
        <v>5176</v>
      </c>
      <c r="I109" s="92" t="s">
        <v>5204</v>
      </c>
      <c r="J109" s="86"/>
      <c r="K109" s="104"/>
      <c r="L109" s="666"/>
      <c r="M109" s="117"/>
      <c r="N109" s="106"/>
      <c r="O109" s="86" t="s">
        <v>380</v>
      </c>
      <c r="P109" s="86" t="s">
        <v>380</v>
      </c>
      <c r="Q109" s="83" t="s">
        <v>380</v>
      </c>
      <c r="R109" s="83" t="s">
        <v>67</v>
      </c>
      <c r="S109" s="83"/>
      <c r="T109" s="118"/>
      <c r="U109" s="118"/>
      <c r="V109" s="118"/>
      <c r="W109" s="118"/>
      <c r="X109" s="118"/>
      <c r="Y109" s="118"/>
      <c r="Z109" s="118"/>
      <c r="AA109" s="118"/>
      <c r="AB109" s="118"/>
      <c r="AC109" s="118"/>
      <c r="AD109" s="118"/>
      <c r="AE109" s="118"/>
      <c r="AF109" s="118"/>
      <c r="AG109" s="118"/>
      <c r="AH109" s="118"/>
      <c r="AI109" s="118"/>
      <c r="AJ109" s="118"/>
      <c r="AK109" s="118"/>
      <c r="AL109" s="118"/>
    </row>
    <row r="110" spans="1:38" ht="33" customHeight="1">
      <c r="A110" s="735" t="s">
        <v>5208</v>
      </c>
      <c r="B110" s="736" t="s">
        <v>4154</v>
      </c>
      <c r="C110" s="736" t="s">
        <v>4157</v>
      </c>
      <c r="D110" s="740" t="s">
        <v>5082</v>
      </c>
      <c r="E110" s="756" t="s">
        <v>5215</v>
      </c>
      <c r="F110" s="740" t="s">
        <v>2854</v>
      </c>
      <c r="G110" s="26">
        <v>1</v>
      </c>
      <c r="H110" s="92" t="s">
        <v>5217</v>
      </c>
      <c r="I110" s="92" t="s">
        <v>5218</v>
      </c>
      <c r="J110" s="86"/>
      <c r="K110" s="104"/>
      <c r="L110" s="734"/>
      <c r="M110" s="117"/>
      <c r="N110" s="106"/>
      <c r="O110" s="86" t="s">
        <v>380</v>
      </c>
      <c r="P110" s="86" t="s">
        <v>380</v>
      </c>
      <c r="Q110" s="83" t="s">
        <v>380</v>
      </c>
      <c r="R110" s="83"/>
      <c r="S110" s="83"/>
      <c r="T110" s="118"/>
      <c r="U110" s="118"/>
      <c r="V110" s="118"/>
      <c r="W110" s="118"/>
      <c r="X110" s="118"/>
      <c r="Y110" s="118"/>
      <c r="Z110" s="118"/>
      <c r="AA110" s="118"/>
      <c r="AB110" s="118"/>
      <c r="AC110" s="118"/>
      <c r="AD110" s="118"/>
      <c r="AE110" s="118"/>
      <c r="AF110" s="118"/>
      <c r="AG110" s="118"/>
      <c r="AH110" s="118"/>
      <c r="AI110" s="118"/>
      <c r="AJ110" s="118"/>
      <c r="AK110" s="118"/>
      <c r="AL110" s="118"/>
    </row>
    <row r="111" spans="1:38" ht="16.5" customHeight="1">
      <c r="A111" s="666"/>
      <c r="B111" s="666"/>
      <c r="C111" s="666"/>
      <c r="D111" s="666"/>
      <c r="E111" s="666"/>
      <c r="F111" s="666"/>
      <c r="G111" s="26">
        <v>2</v>
      </c>
      <c r="H111" s="92" t="s">
        <v>5222</v>
      </c>
      <c r="I111" s="92" t="s">
        <v>5223</v>
      </c>
      <c r="J111" s="86"/>
      <c r="K111" s="104"/>
      <c r="L111" s="666"/>
      <c r="M111" s="117"/>
      <c r="N111" s="106"/>
      <c r="O111" s="86" t="s">
        <v>380</v>
      </c>
      <c r="P111" s="86" t="s">
        <v>380</v>
      </c>
      <c r="Q111" s="83" t="s">
        <v>380</v>
      </c>
      <c r="R111" s="83"/>
      <c r="S111" s="83"/>
      <c r="T111" s="118"/>
      <c r="U111" s="118"/>
      <c r="V111" s="118"/>
      <c r="W111" s="118"/>
      <c r="X111" s="118"/>
      <c r="Y111" s="118"/>
      <c r="Z111" s="118"/>
      <c r="AA111" s="118"/>
      <c r="AB111" s="118"/>
      <c r="AC111" s="118"/>
      <c r="AD111" s="118"/>
      <c r="AE111" s="118"/>
      <c r="AF111" s="118"/>
      <c r="AG111" s="118"/>
      <c r="AH111" s="118"/>
      <c r="AI111" s="118"/>
      <c r="AJ111" s="118"/>
      <c r="AK111" s="118"/>
      <c r="AL111" s="118"/>
    </row>
    <row r="112" spans="1:38" ht="49.5" customHeight="1">
      <c r="A112" s="735" t="s">
        <v>5226</v>
      </c>
      <c r="B112" s="736" t="s">
        <v>4154</v>
      </c>
      <c r="C112" s="736" t="s">
        <v>4157</v>
      </c>
      <c r="D112" s="740" t="s">
        <v>5082</v>
      </c>
      <c r="E112" s="756" t="s">
        <v>4882</v>
      </c>
      <c r="F112" s="740" t="s">
        <v>2854</v>
      </c>
      <c r="G112" s="26">
        <v>1</v>
      </c>
      <c r="H112" s="92" t="s">
        <v>5231</v>
      </c>
      <c r="I112" s="92" t="s">
        <v>5233</v>
      </c>
      <c r="J112" s="86"/>
      <c r="K112" s="104"/>
      <c r="L112" s="734"/>
      <c r="M112" s="117"/>
      <c r="N112" s="106"/>
      <c r="O112" s="86" t="s">
        <v>380</v>
      </c>
      <c r="P112" s="86" t="s">
        <v>380</v>
      </c>
      <c r="Q112" s="83" t="s">
        <v>380</v>
      </c>
      <c r="R112" s="83"/>
      <c r="S112" s="83"/>
      <c r="T112" s="118"/>
      <c r="U112" s="118"/>
      <c r="V112" s="118"/>
      <c r="W112" s="118"/>
      <c r="X112" s="118"/>
      <c r="Y112" s="118"/>
      <c r="Z112" s="118"/>
      <c r="AA112" s="118"/>
      <c r="AB112" s="118"/>
      <c r="AC112" s="118"/>
      <c r="AD112" s="118"/>
      <c r="AE112" s="118"/>
      <c r="AF112" s="118"/>
      <c r="AG112" s="118"/>
      <c r="AH112" s="118"/>
      <c r="AI112" s="118"/>
      <c r="AJ112" s="118"/>
      <c r="AK112" s="118"/>
      <c r="AL112" s="118"/>
    </row>
    <row r="113" spans="1:38" ht="16.5" customHeight="1">
      <c r="A113" s="666"/>
      <c r="B113" s="666"/>
      <c r="C113" s="666"/>
      <c r="D113" s="666"/>
      <c r="E113" s="666"/>
      <c r="F113" s="666"/>
      <c r="G113" s="26">
        <v>2</v>
      </c>
      <c r="H113" s="92" t="s">
        <v>5239</v>
      </c>
      <c r="I113" s="92" t="s">
        <v>5240</v>
      </c>
      <c r="J113" s="86"/>
      <c r="K113" s="104"/>
      <c r="L113" s="666"/>
      <c r="M113" s="117"/>
      <c r="N113" s="106"/>
      <c r="O113" s="86" t="s">
        <v>380</v>
      </c>
      <c r="P113" s="86" t="s">
        <v>380</v>
      </c>
      <c r="Q113" s="83" t="s">
        <v>380</v>
      </c>
      <c r="R113" s="83"/>
      <c r="S113" s="83"/>
      <c r="T113" s="118"/>
      <c r="U113" s="118"/>
      <c r="V113" s="118"/>
      <c r="W113" s="118"/>
      <c r="X113" s="118"/>
      <c r="Y113" s="118"/>
      <c r="Z113" s="118"/>
      <c r="AA113" s="118"/>
      <c r="AB113" s="118"/>
      <c r="AC113" s="118"/>
      <c r="AD113" s="118"/>
      <c r="AE113" s="118"/>
      <c r="AF113" s="118"/>
      <c r="AG113" s="118"/>
      <c r="AH113" s="118"/>
      <c r="AI113" s="118"/>
      <c r="AJ113" s="118"/>
      <c r="AK113" s="118"/>
      <c r="AL113" s="118"/>
    </row>
    <row r="114" spans="1:38" ht="16.5" customHeight="1">
      <c r="A114" s="180"/>
      <c r="B114" s="180"/>
      <c r="C114" s="180"/>
      <c r="D114" s="180"/>
      <c r="E114" s="181"/>
      <c r="F114" s="181"/>
      <c r="L114" s="180"/>
      <c r="M114" s="180"/>
      <c r="O114" s="180"/>
      <c r="P114" s="180"/>
      <c r="Q114" s="180"/>
      <c r="R114" s="180"/>
      <c r="S114" s="180"/>
    </row>
    <row r="115" spans="1:38" ht="16.5" customHeight="1">
      <c r="A115" s="180"/>
      <c r="B115" s="180"/>
      <c r="C115" s="180"/>
      <c r="D115" s="180"/>
      <c r="E115" s="181"/>
      <c r="F115" s="181"/>
      <c r="L115" s="180"/>
      <c r="M115" s="180"/>
      <c r="O115" s="180"/>
      <c r="P115" s="180"/>
      <c r="Q115" s="180"/>
      <c r="R115" s="180"/>
      <c r="S115" s="180"/>
    </row>
    <row r="116" spans="1:38" ht="16.5" customHeight="1">
      <c r="A116" s="180"/>
      <c r="B116" s="180"/>
      <c r="C116" s="180"/>
      <c r="D116" s="180"/>
      <c r="E116" s="181"/>
      <c r="F116" s="181"/>
      <c r="L116" s="180"/>
      <c r="M116" s="180"/>
      <c r="O116" s="180"/>
      <c r="P116" s="180"/>
      <c r="Q116" s="180"/>
      <c r="R116" s="180"/>
      <c r="S116" s="180"/>
    </row>
    <row r="117" spans="1:38" ht="16.5" customHeight="1">
      <c r="A117" s="180"/>
      <c r="B117" s="180"/>
      <c r="C117" s="180"/>
      <c r="D117" s="180"/>
      <c r="E117" s="181"/>
      <c r="F117" s="181"/>
      <c r="L117" s="180"/>
      <c r="M117" s="180"/>
      <c r="O117" s="180"/>
      <c r="P117" s="180"/>
      <c r="Q117" s="180"/>
      <c r="R117" s="180"/>
      <c r="S117" s="180"/>
    </row>
    <row r="118" spans="1:38" ht="16.5" customHeight="1">
      <c r="A118" s="180"/>
      <c r="B118" s="180"/>
      <c r="C118" s="180"/>
      <c r="D118" s="180"/>
      <c r="E118" s="181"/>
      <c r="F118" s="181"/>
      <c r="L118" s="180"/>
      <c r="M118" s="180"/>
      <c r="O118" s="180"/>
      <c r="P118" s="180"/>
      <c r="Q118" s="180"/>
      <c r="R118" s="180"/>
      <c r="S118" s="180"/>
    </row>
    <row r="119" spans="1:38" ht="16.5" customHeight="1">
      <c r="A119" s="180"/>
      <c r="B119" s="180"/>
      <c r="C119" s="180"/>
      <c r="D119" s="180"/>
      <c r="E119" s="181"/>
      <c r="F119" s="181"/>
      <c r="L119" s="180"/>
      <c r="M119" s="180"/>
      <c r="O119" s="180"/>
      <c r="P119" s="180"/>
      <c r="Q119" s="180"/>
      <c r="R119" s="180"/>
      <c r="S119" s="180"/>
    </row>
    <row r="120" spans="1:38" ht="16.5" customHeight="1">
      <c r="A120" s="180"/>
      <c r="B120" s="180"/>
      <c r="C120" s="180"/>
      <c r="D120" s="180"/>
      <c r="E120" s="181"/>
      <c r="F120" s="181"/>
      <c r="L120" s="180"/>
      <c r="M120" s="180"/>
      <c r="O120" s="180"/>
      <c r="P120" s="180"/>
      <c r="Q120" s="180"/>
      <c r="R120" s="180"/>
      <c r="S120" s="180"/>
    </row>
    <row r="121" spans="1:38" ht="16.5" customHeight="1">
      <c r="A121" s="180"/>
      <c r="B121" s="180"/>
      <c r="C121" s="180"/>
      <c r="D121" s="180"/>
      <c r="E121" s="181"/>
      <c r="F121" s="181"/>
      <c r="L121" s="180"/>
      <c r="M121" s="180"/>
      <c r="O121" s="180"/>
      <c r="P121" s="180"/>
      <c r="Q121" s="180"/>
      <c r="R121" s="180"/>
      <c r="S121" s="180"/>
    </row>
    <row r="122" spans="1:38" ht="16.5" customHeight="1">
      <c r="A122" s="180"/>
      <c r="B122" s="180"/>
      <c r="C122" s="180"/>
      <c r="D122" s="180"/>
      <c r="E122" s="181"/>
      <c r="F122" s="181"/>
      <c r="L122" s="180"/>
      <c r="M122" s="180"/>
      <c r="O122" s="180"/>
      <c r="P122" s="180"/>
      <c r="Q122" s="180"/>
      <c r="R122" s="180"/>
      <c r="S122" s="180"/>
    </row>
    <row r="123" spans="1:38" ht="16.5" customHeight="1">
      <c r="A123" s="180"/>
      <c r="B123" s="180"/>
      <c r="C123" s="180"/>
      <c r="D123" s="180"/>
      <c r="E123" s="181"/>
      <c r="F123" s="181"/>
      <c r="L123" s="180"/>
      <c r="M123" s="180"/>
      <c r="O123" s="180"/>
      <c r="P123" s="180"/>
      <c r="Q123" s="180"/>
      <c r="R123" s="180"/>
      <c r="S123" s="180"/>
    </row>
    <row r="124" spans="1:38" ht="16.5" customHeight="1">
      <c r="A124" s="180"/>
      <c r="B124" s="180"/>
      <c r="C124" s="180"/>
      <c r="D124" s="180"/>
      <c r="E124" s="181"/>
      <c r="F124" s="181"/>
      <c r="L124" s="180"/>
      <c r="M124" s="180"/>
      <c r="O124" s="180"/>
      <c r="P124" s="180"/>
      <c r="Q124" s="180"/>
      <c r="R124" s="180"/>
      <c r="S124" s="180"/>
    </row>
    <row r="125" spans="1:38" ht="16.5" customHeight="1">
      <c r="A125" s="180"/>
      <c r="B125" s="180"/>
      <c r="C125" s="180"/>
      <c r="D125" s="180"/>
      <c r="E125" s="181"/>
      <c r="F125" s="181"/>
      <c r="L125" s="180"/>
      <c r="M125" s="180"/>
      <c r="O125" s="180"/>
      <c r="P125" s="180"/>
      <c r="Q125" s="180"/>
      <c r="R125" s="180"/>
      <c r="S125" s="180"/>
    </row>
    <row r="126" spans="1:38" ht="16.5" customHeight="1">
      <c r="A126" s="180"/>
      <c r="B126" s="180"/>
      <c r="C126" s="180"/>
      <c r="D126" s="180"/>
      <c r="E126" s="181"/>
      <c r="F126" s="181"/>
      <c r="L126" s="180"/>
      <c r="M126" s="180"/>
      <c r="O126" s="180"/>
      <c r="P126" s="180"/>
      <c r="Q126" s="180"/>
      <c r="R126" s="180"/>
      <c r="S126" s="180"/>
    </row>
    <row r="127" spans="1:38" ht="16.5" customHeight="1">
      <c r="A127" s="180"/>
      <c r="B127" s="180"/>
      <c r="C127" s="180"/>
      <c r="D127" s="180"/>
      <c r="E127" s="181"/>
      <c r="F127" s="181"/>
      <c r="L127" s="180"/>
      <c r="M127" s="180"/>
      <c r="O127" s="180"/>
      <c r="P127" s="180"/>
      <c r="Q127" s="180"/>
      <c r="R127" s="180"/>
      <c r="S127" s="180"/>
    </row>
    <row r="128" spans="1:38" ht="16.5" customHeight="1">
      <c r="A128" s="180"/>
      <c r="B128" s="180"/>
      <c r="C128" s="180"/>
      <c r="D128" s="180"/>
      <c r="E128" s="181"/>
      <c r="F128" s="181"/>
      <c r="L128" s="180"/>
      <c r="M128" s="180"/>
      <c r="O128" s="180"/>
      <c r="P128" s="180"/>
      <c r="Q128" s="180"/>
      <c r="R128" s="180"/>
      <c r="S128" s="180"/>
    </row>
    <row r="129" spans="1:19" ht="16.5" customHeight="1">
      <c r="A129" s="180"/>
      <c r="B129" s="180"/>
      <c r="C129" s="180"/>
      <c r="D129" s="180"/>
      <c r="E129" s="181"/>
      <c r="F129" s="181"/>
      <c r="L129" s="180"/>
      <c r="M129" s="180"/>
      <c r="O129" s="180"/>
      <c r="P129" s="180"/>
      <c r="Q129" s="180"/>
      <c r="R129" s="180"/>
      <c r="S129" s="180"/>
    </row>
    <row r="130" spans="1:19" ht="16.5" customHeight="1">
      <c r="A130" s="180"/>
      <c r="B130" s="180"/>
      <c r="C130" s="180"/>
      <c r="D130" s="180"/>
      <c r="E130" s="181"/>
      <c r="F130" s="181"/>
      <c r="L130" s="180"/>
      <c r="M130" s="180"/>
      <c r="O130" s="180"/>
      <c r="P130" s="180"/>
      <c r="Q130" s="180"/>
      <c r="R130" s="180"/>
      <c r="S130" s="180"/>
    </row>
    <row r="131" spans="1:19" ht="16.5" customHeight="1">
      <c r="A131" s="180"/>
      <c r="B131" s="180"/>
      <c r="C131" s="180"/>
      <c r="D131" s="180"/>
      <c r="E131" s="181"/>
      <c r="F131" s="181"/>
      <c r="L131" s="180"/>
      <c r="M131" s="180"/>
      <c r="O131" s="180"/>
      <c r="P131" s="180"/>
      <c r="Q131" s="180"/>
      <c r="R131" s="180"/>
      <c r="S131" s="180"/>
    </row>
    <row r="132" spans="1:19" ht="16.5" customHeight="1">
      <c r="A132" s="180"/>
      <c r="B132" s="180"/>
      <c r="C132" s="180"/>
      <c r="D132" s="180"/>
      <c r="E132" s="181"/>
      <c r="F132" s="181"/>
      <c r="L132" s="180"/>
      <c r="M132" s="180"/>
      <c r="O132" s="180"/>
      <c r="P132" s="180"/>
      <c r="Q132" s="180"/>
      <c r="R132" s="180"/>
      <c r="S132" s="180"/>
    </row>
    <row r="133" spans="1:19" ht="16.5" customHeight="1">
      <c r="A133" s="180"/>
      <c r="B133" s="180"/>
      <c r="C133" s="180"/>
      <c r="D133" s="180"/>
      <c r="E133" s="181"/>
      <c r="F133" s="181"/>
      <c r="L133" s="180"/>
      <c r="M133" s="180"/>
      <c r="O133" s="180"/>
      <c r="P133" s="180"/>
      <c r="Q133" s="180"/>
      <c r="R133" s="180"/>
      <c r="S133" s="180"/>
    </row>
    <row r="134" spans="1:19" ht="16.5" customHeight="1">
      <c r="A134" s="180"/>
      <c r="B134" s="180"/>
      <c r="C134" s="180"/>
      <c r="D134" s="180"/>
      <c r="E134" s="181"/>
      <c r="F134" s="181"/>
      <c r="L134" s="180"/>
      <c r="M134" s="180"/>
      <c r="O134" s="180"/>
      <c r="P134" s="180"/>
      <c r="Q134" s="180"/>
      <c r="R134" s="180"/>
      <c r="S134" s="180"/>
    </row>
    <row r="135" spans="1:19" ht="16.5" customHeight="1">
      <c r="A135" s="180"/>
      <c r="B135" s="180"/>
      <c r="C135" s="180"/>
      <c r="D135" s="180"/>
      <c r="E135" s="181"/>
      <c r="F135" s="181"/>
      <c r="L135" s="180"/>
      <c r="M135" s="180"/>
      <c r="O135" s="180"/>
      <c r="P135" s="180"/>
      <c r="Q135" s="180"/>
      <c r="R135" s="180"/>
      <c r="S135" s="180"/>
    </row>
    <row r="136" spans="1:19" ht="16.5" customHeight="1">
      <c r="A136" s="180"/>
      <c r="B136" s="180"/>
      <c r="C136" s="180"/>
      <c r="D136" s="180"/>
      <c r="E136" s="181"/>
      <c r="F136" s="181"/>
      <c r="L136" s="180"/>
      <c r="M136" s="180"/>
      <c r="O136" s="180"/>
      <c r="P136" s="180"/>
      <c r="Q136" s="180"/>
      <c r="R136" s="180"/>
      <c r="S136" s="180"/>
    </row>
    <row r="137" spans="1:19" ht="16.5" customHeight="1">
      <c r="A137" s="180"/>
      <c r="B137" s="180"/>
      <c r="C137" s="180"/>
      <c r="D137" s="180"/>
      <c r="E137" s="181"/>
      <c r="F137" s="181"/>
      <c r="L137" s="180"/>
      <c r="M137" s="180"/>
      <c r="O137" s="180"/>
      <c r="P137" s="180"/>
      <c r="Q137" s="180"/>
      <c r="R137" s="180"/>
      <c r="S137" s="180"/>
    </row>
    <row r="138" spans="1:19" ht="16.5" customHeight="1">
      <c r="A138" s="180"/>
      <c r="B138" s="180"/>
      <c r="C138" s="180"/>
      <c r="D138" s="180"/>
      <c r="E138" s="181"/>
      <c r="F138" s="181"/>
      <c r="L138" s="180"/>
      <c r="M138" s="180"/>
      <c r="O138" s="180"/>
      <c r="P138" s="180"/>
      <c r="Q138" s="180"/>
      <c r="R138" s="180"/>
      <c r="S138" s="180"/>
    </row>
    <row r="139" spans="1:19" ht="16.5" customHeight="1">
      <c r="A139" s="180"/>
      <c r="B139" s="180"/>
      <c r="C139" s="180"/>
      <c r="D139" s="180"/>
      <c r="E139" s="181"/>
      <c r="F139" s="181"/>
      <c r="L139" s="180"/>
      <c r="M139" s="180"/>
      <c r="O139" s="180"/>
      <c r="P139" s="180"/>
      <c r="Q139" s="180"/>
      <c r="R139" s="180"/>
      <c r="S139" s="180"/>
    </row>
    <row r="140" spans="1:19" ht="16.5" customHeight="1">
      <c r="A140" s="180"/>
      <c r="B140" s="180"/>
      <c r="C140" s="180"/>
      <c r="D140" s="180"/>
      <c r="E140" s="181"/>
      <c r="F140" s="181"/>
      <c r="L140" s="180"/>
      <c r="M140" s="180"/>
      <c r="O140" s="180"/>
      <c r="P140" s="180"/>
      <c r="Q140" s="180"/>
      <c r="R140" s="180"/>
      <c r="S140" s="180"/>
    </row>
    <row r="141" spans="1:19" ht="16.5" customHeight="1">
      <c r="A141" s="180"/>
      <c r="B141" s="180"/>
      <c r="C141" s="180"/>
      <c r="D141" s="180"/>
      <c r="E141" s="181"/>
      <c r="F141" s="181"/>
      <c r="L141" s="180"/>
      <c r="M141" s="180"/>
      <c r="O141" s="180"/>
      <c r="P141" s="180"/>
      <c r="Q141" s="180"/>
      <c r="R141" s="180"/>
      <c r="S141" s="180"/>
    </row>
    <row r="142" spans="1:19" ht="16.5" customHeight="1">
      <c r="A142" s="180"/>
      <c r="B142" s="180"/>
      <c r="C142" s="180"/>
      <c r="D142" s="180"/>
      <c r="E142" s="181"/>
      <c r="F142" s="181"/>
      <c r="L142" s="180"/>
      <c r="M142" s="180"/>
      <c r="O142" s="180"/>
      <c r="P142" s="180"/>
      <c r="Q142" s="180"/>
      <c r="R142" s="180"/>
      <c r="S142" s="180"/>
    </row>
    <row r="143" spans="1:19" ht="16.5" customHeight="1">
      <c r="A143" s="180"/>
      <c r="B143" s="180"/>
      <c r="C143" s="180"/>
      <c r="D143" s="180"/>
      <c r="E143" s="181"/>
      <c r="F143" s="181"/>
      <c r="L143" s="180"/>
      <c r="M143" s="180"/>
      <c r="O143" s="180"/>
      <c r="P143" s="180"/>
      <c r="Q143" s="180"/>
      <c r="R143" s="180"/>
      <c r="S143" s="180"/>
    </row>
    <row r="144" spans="1:19" ht="16.5" customHeight="1">
      <c r="A144" s="180"/>
      <c r="B144" s="180"/>
      <c r="C144" s="180"/>
      <c r="D144" s="180"/>
      <c r="E144" s="181"/>
      <c r="F144" s="181"/>
      <c r="L144" s="180"/>
      <c r="M144" s="180"/>
      <c r="O144" s="180"/>
      <c r="P144" s="180"/>
      <c r="Q144" s="180"/>
      <c r="R144" s="180"/>
      <c r="S144" s="180"/>
    </row>
    <row r="145" spans="1:19" ht="16.5" customHeight="1">
      <c r="A145" s="180"/>
      <c r="B145" s="180"/>
      <c r="C145" s="180"/>
      <c r="D145" s="180"/>
      <c r="E145" s="181"/>
      <c r="F145" s="181"/>
      <c r="L145" s="180"/>
      <c r="M145" s="180"/>
      <c r="O145" s="180"/>
      <c r="P145" s="180"/>
      <c r="Q145" s="180"/>
      <c r="R145" s="180"/>
      <c r="S145" s="180"/>
    </row>
    <row r="146" spans="1:19" ht="16.5" customHeight="1">
      <c r="A146" s="180"/>
      <c r="B146" s="180"/>
      <c r="C146" s="180"/>
      <c r="D146" s="180"/>
      <c r="E146" s="181"/>
      <c r="F146" s="181"/>
      <c r="L146" s="180"/>
      <c r="M146" s="180"/>
      <c r="O146" s="180"/>
      <c r="P146" s="180"/>
      <c r="Q146" s="180"/>
      <c r="R146" s="180"/>
      <c r="S146" s="180"/>
    </row>
    <row r="147" spans="1:19" ht="16.5" customHeight="1">
      <c r="A147" s="180"/>
      <c r="B147" s="180"/>
      <c r="C147" s="180"/>
      <c r="D147" s="180"/>
      <c r="E147" s="181"/>
      <c r="F147" s="181"/>
      <c r="L147" s="180"/>
      <c r="M147" s="180"/>
      <c r="O147" s="180"/>
      <c r="P147" s="180"/>
      <c r="Q147" s="180"/>
      <c r="R147" s="180"/>
      <c r="S147" s="180"/>
    </row>
    <row r="148" spans="1:19" ht="16.5" customHeight="1">
      <c r="A148" s="180"/>
      <c r="B148" s="180"/>
      <c r="C148" s="180"/>
      <c r="D148" s="180"/>
      <c r="E148" s="181"/>
      <c r="F148" s="181"/>
      <c r="L148" s="180"/>
      <c r="M148" s="180"/>
      <c r="O148" s="180"/>
      <c r="P148" s="180"/>
      <c r="Q148" s="180"/>
      <c r="R148" s="180"/>
      <c r="S148" s="180"/>
    </row>
    <row r="149" spans="1:19" ht="16.5" customHeight="1">
      <c r="A149" s="180"/>
      <c r="B149" s="180"/>
      <c r="C149" s="180"/>
      <c r="D149" s="180"/>
      <c r="E149" s="181"/>
      <c r="F149" s="181"/>
      <c r="L149" s="180"/>
      <c r="M149" s="180"/>
      <c r="O149" s="180"/>
      <c r="P149" s="180"/>
      <c r="Q149" s="180"/>
      <c r="R149" s="180"/>
      <c r="S149" s="180"/>
    </row>
    <row r="150" spans="1:19" ht="16.5" customHeight="1">
      <c r="A150" s="180"/>
      <c r="B150" s="180"/>
      <c r="C150" s="180"/>
      <c r="D150" s="180"/>
      <c r="E150" s="181"/>
      <c r="F150" s="181"/>
      <c r="L150" s="180"/>
      <c r="M150" s="180"/>
      <c r="O150" s="180"/>
      <c r="P150" s="180"/>
      <c r="Q150" s="180"/>
      <c r="R150" s="180"/>
      <c r="S150" s="180"/>
    </row>
    <row r="151" spans="1:19" ht="16.5" customHeight="1">
      <c r="A151" s="180"/>
      <c r="B151" s="180"/>
      <c r="C151" s="180"/>
      <c r="D151" s="180"/>
      <c r="E151" s="181"/>
      <c r="F151" s="181"/>
      <c r="L151" s="180"/>
      <c r="M151" s="180"/>
      <c r="O151" s="180"/>
      <c r="P151" s="180"/>
      <c r="Q151" s="180"/>
      <c r="R151" s="180"/>
      <c r="S151" s="180"/>
    </row>
    <row r="152" spans="1:19" ht="16.5" customHeight="1">
      <c r="A152" s="180"/>
      <c r="B152" s="180"/>
      <c r="C152" s="180"/>
      <c r="D152" s="180"/>
      <c r="E152" s="181"/>
      <c r="F152" s="181"/>
      <c r="L152" s="180"/>
      <c r="M152" s="180"/>
      <c r="O152" s="180"/>
      <c r="P152" s="180"/>
      <c r="Q152" s="180"/>
      <c r="R152" s="180"/>
      <c r="S152" s="180"/>
    </row>
    <row r="153" spans="1:19" ht="16.5" customHeight="1">
      <c r="A153" s="180"/>
      <c r="B153" s="180"/>
      <c r="C153" s="180"/>
      <c r="D153" s="180"/>
      <c r="E153" s="181"/>
      <c r="F153" s="181"/>
      <c r="L153" s="180"/>
      <c r="M153" s="180"/>
      <c r="O153" s="180"/>
      <c r="P153" s="180"/>
      <c r="Q153" s="180"/>
      <c r="R153" s="180"/>
      <c r="S153" s="180"/>
    </row>
    <row r="154" spans="1:19" ht="16.5" customHeight="1">
      <c r="A154" s="180"/>
      <c r="B154" s="180"/>
      <c r="C154" s="180"/>
      <c r="D154" s="180"/>
      <c r="E154" s="181"/>
      <c r="F154" s="181"/>
      <c r="L154" s="180"/>
      <c r="M154" s="180"/>
      <c r="O154" s="180"/>
      <c r="P154" s="180"/>
      <c r="Q154" s="180"/>
      <c r="R154" s="180"/>
      <c r="S154" s="180"/>
    </row>
    <row r="155" spans="1:19" ht="16.5" customHeight="1">
      <c r="A155" s="180"/>
      <c r="B155" s="180"/>
      <c r="C155" s="180"/>
      <c r="D155" s="180"/>
      <c r="E155" s="181"/>
      <c r="F155" s="181"/>
      <c r="L155" s="180"/>
      <c r="M155" s="180"/>
      <c r="O155" s="180"/>
      <c r="P155" s="180"/>
      <c r="Q155" s="180"/>
      <c r="R155" s="180"/>
      <c r="S155" s="180"/>
    </row>
    <row r="156" spans="1:19" ht="16.5" customHeight="1">
      <c r="A156" s="180"/>
      <c r="B156" s="180"/>
      <c r="C156" s="180"/>
      <c r="D156" s="180"/>
      <c r="E156" s="181"/>
      <c r="F156" s="181"/>
      <c r="L156" s="180"/>
      <c r="M156" s="180"/>
      <c r="O156" s="180"/>
      <c r="P156" s="180"/>
      <c r="Q156" s="180"/>
      <c r="R156" s="180"/>
      <c r="S156" s="180"/>
    </row>
    <row r="157" spans="1:19" ht="16.5" customHeight="1">
      <c r="A157" s="180"/>
      <c r="B157" s="180"/>
      <c r="C157" s="180"/>
      <c r="D157" s="180"/>
      <c r="E157" s="181"/>
      <c r="F157" s="181"/>
      <c r="L157" s="180"/>
      <c r="M157" s="180"/>
      <c r="O157" s="180"/>
      <c r="P157" s="180"/>
      <c r="Q157" s="180"/>
      <c r="R157" s="180"/>
      <c r="S157" s="180"/>
    </row>
    <row r="158" spans="1:19" ht="16.5" customHeight="1">
      <c r="A158" s="180"/>
      <c r="B158" s="180"/>
      <c r="C158" s="180"/>
      <c r="D158" s="180"/>
      <c r="E158" s="181"/>
      <c r="F158" s="181"/>
      <c r="L158" s="180"/>
      <c r="M158" s="180"/>
      <c r="O158" s="180"/>
      <c r="P158" s="180"/>
      <c r="Q158" s="180"/>
      <c r="R158" s="180"/>
      <c r="S158" s="180"/>
    </row>
    <row r="159" spans="1:19" ht="16.5" customHeight="1">
      <c r="A159" s="180"/>
      <c r="B159" s="180"/>
      <c r="C159" s="180"/>
      <c r="D159" s="180"/>
      <c r="E159" s="181"/>
      <c r="F159" s="181"/>
      <c r="L159" s="180"/>
      <c r="M159" s="180"/>
      <c r="O159" s="180"/>
      <c r="P159" s="180"/>
      <c r="Q159" s="180"/>
      <c r="R159" s="180"/>
      <c r="S159" s="180"/>
    </row>
    <row r="160" spans="1:19" ht="16.5" customHeight="1">
      <c r="A160" s="180"/>
      <c r="B160" s="180"/>
      <c r="C160" s="180"/>
      <c r="D160" s="180"/>
      <c r="E160" s="181"/>
      <c r="F160" s="181"/>
      <c r="L160" s="180"/>
      <c r="M160" s="180"/>
      <c r="O160" s="180"/>
      <c r="P160" s="180"/>
      <c r="Q160" s="180"/>
      <c r="R160" s="180"/>
      <c r="S160" s="180"/>
    </row>
    <row r="161" spans="1:19" ht="16.5" customHeight="1">
      <c r="A161" s="180"/>
      <c r="B161" s="180"/>
      <c r="C161" s="180"/>
      <c r="D161" s="180"/>
      <c r="E161" s="181"/>
      <c r="F161" s="181"/>
      <c r="L161" s="180"/>
      <c r="M161" s="180"/>
      <c r="O161" s="180"/>
      <c r="P161" s="180"/>
      <c r="Q161" s="180"/>
      <c r="R161" s="180"/>
      <c r="S161" s="180"/>
    </row>
    <row r="162" spans="1:19" ht="16.5" customHeight="1">
      <c r="A162" s="180"/>
      <c r="B162" s="180"/>
      <c r="C162" s="180"/>
      <c r="D162" s="180"/>
      <c r="E162" s="181"/>
      <c r="F162" s="181"/>
      <c r="L162" s="180"/>
      <c r="M162" s="180"/>
      <c r="O162" s="180"/>
      <c r="P162" s="180"/>
      <c r="Q162" s="180"/>
      <c r="R162" s="180"/>
      <c r="S162" s="180"/>
    </row>
    <row r="163" spans="1:19" ht="16.5" customHeight="1">
      <c r="A163" s="180"/>
      <c r="B163" s="180"/>
      <c r="C163" s="180"/>
      <c r="D163" s="180"/>
      <c r="E163" s="181"/>
      <c r="F163" s="181"/>
      <c r="L163" s="180"/>
      <c r="M163" s="180"/>
      <c r="O163" s="180"/>
      <c r="P163" s="180"/>
      <c r="Q163" s="180"/>
      <c r="R163" s="180"/>
      <c r="S163" s="180"/>
    </row>
    <row r="164" spans="1:19" ht="16.5" customHeight="1">
      <c r="A164" s="180"/>
      <c r="B164" s="180"/>
      <c r="C164" s="180"/>
      <c r="D164" s="180"/>
      <c r="E164" s="181"/>
      <c r="F164" s="181"/>
      <c r="L164" s="180"/>
      <c r="M164" s="180"/>
      <c r="O164" s="180"/>
      <c r="P164" s="180"/>
      <c r="Q164" s="180"/>
      <c r="R164" s="180"/>
      <c r="S164" s="180"/>
    </row>
    <row r="165" spans="1:19" ht="16.5" customHeight="1">
      <c r="A165" s="180"/>
      <c r="B165" s="180"/>
      <c r="C165" s="180"/>
      <c r="D165" s="180"/>
      <c r="E165" s="181"/>
      <c r="F165" s="181"/>
      <c r="L165" s="180"/>
      <c r="M165" s="180"/>
      <c r="O165" s="180"/>
      <c r="P165" s="180"/>
      <c r="Q165" s="180"/>
      <c r="R165" s="180"/>
      <c r="S165" s="180"/>
    </row>
    <row r="166" spans="1:19" ht="16.5" customHeight="1">
      <c r="A166" s="180"/>
      <c r="B166" s="180"/>
      <c r="C166" s="180"/>
      <c r="D166" s="180"/>
      <c r="E166" s="181"/>
      <c r="F166" s="181"/>
      <c r="L166" s="180"/>
      <c r="M166" s="180"/>
      <c r="O166" s="180"/>
      <c r="P166" s="180"/>
      <c r="Q166" s="180"/>
      <c r="R166" s="180"/>
      <c r="S166" s="180"/>
    </row>
    <row r="167" spans="1:19" ht="16.5" customHeight="1">
      <c r="A167" s="180"/>
      <c r="B167" s="180"/>
      <c r="C167" s="180"/>
      <c r="D167" s="180"/>
      <c r="E167" s="181"/>
      <c r="F167" s="181"/>
      <c r="L167" s="180"/>
      <c r="M167" s="180"/>
      <c r="O167" s="180"/>
      <c r="P167" s="180"/>
      <c r="Q167" s="180"/>
      <c r="R167" s="180"/>
      <c r="S167" s="180"/>
    </row>
    <row r="168" spans="1:19" ht="16.5" customHeight="1">
      <c r="A168" s="180"/>
      <c r="B168" s="180"/>
      <c r="C168" s="180"/>
      <c r="D168" s="180"/>
      <c r="E168" s="181"/>
      <c r="F168" s="181"/>
      <c r="L168" s="180"/>
      <c r="M168" s="180"/>
      <c r="O168" s="180"/>
      <c r="P168" s="180"/>
      <c r="Q168" s="180"/>
      <c r="R168" s="180"/>
      <c r="S168" s="180"/>
    </row>
    <row r="169" spans="1:19" ht="16.5" customHeight="1">
      <c r="A169" s="180"/>
      <c r="B169" s="180"/>
      <c r="C169" s="180"/>
      <c r="D169" s="180"/>
      <c r="E169" s="181"/>
      <c r="F169" s="181"/>
      <c r="L169" s="180"/>
      <c r="M169" s="180"/>
      <c r="O169" s="180"/>
      <c r="P169" s="180"/>
      <c r="Q169" s="180"/>
      <c r="R169" s="180"/>
      <c r="S169" s="180"/>
    </row>
    <row r="170" spans="1:19" ht="16.5" customHeight="1">
      <c r="A170" s="180"/>
      <c r="B170" s="180"/>
      <c r="C170" s="180"/>
      <c r="D170" s="180"/>
      <c r="E170" s="181"/>
      <c r="F170" s="181"/>
      <c r="L170" s="180"/>
      <c r="M170" s="180"/>
      <c r="O170" s="180"/>
      <c r="P170" s="180"/>
      <c r="Q170" s="180"/>
      <c r="R170" s="180"/>
      <c r="S170" s="180"/>
    </row>
    <row r="171" spans="1:19" ht="16.5" customHeight="1">
      <c r="A171" s="180"/>
      <c r="B171" s="180"/>
      <c r="C171" s="180"/>
      <c r="D171" s="180"/>
      <c r="E171" s="181"/>
      <c r="F171" s="181"/>
      <c r="L171" s="180"/>
      <c r="M171" s="180"/>
      <c r="O171" s="180"/>
      <c r="P171" s="180"/>
      <c r="Q171" s="180"/>
      <c r="R171" s="180"/>
      <c r="S171" s="180"/>
    </row>
    <row r="172" spans="1:19" ht="16.5" customHeight="1">
      <c r="A172" s="180"/>
      <c r="B172" s="180"/>
      <c r="C172" s="180"/>
      <c r="D172" s="180"/>
      <c r="E172" s="181"/>
      <c r="F172" s="181"/>
      <c r="L172" s="180"/>
      <c r="M172" s="180"/>
      <c r="O172" s="180"/>
      <c r="P172" s="180"/>
      <c r="Q172" s="180"/>
      <c r="R172" s="180"/>
      <c r="S172" s="180"/>
    </row>
    <row r="173" spans="1:19" ht="16.5" customHeight="1">
      <c r="A173" s="180"/>
      <c r="B173" s="180"/>
      <c r="C173" s="180"/>
      <c r="D173" s="180"/>
      <c r="E173" s="181"/>
      <c r="F173" s="181"/>
      <c r="L173" s="180"/>
      <c r="M173" s="180"/>
      <c r="O173" s="180"/>
      <c r="P173" s="180"/>
      <c r="Q173" s="180"/>
      <c r="R173" s="180"/>
      <c r="S173" s="180"/>
    </row>
    <row r="174" spans="1:19" ht="16.5" customHeight="1">
      <c r="A174" s="180"/>
      <c r="B174" s="180"/>
      <c r="C174" s="180"/>
      <c r="D174" s="180"/>
      <c r="E174" s="181"/>
      <c r="F174" s="181"/>
      <c r="L174" s="180"/>
      <c r="M174" s="180"/>
      <c r="O174" s="180"/>
      <c r="P174" s="180"/>
      <c r="Q174" s="180"/>
      <c r="R174" s="180"/>
      <c r="S174" s="180"/>
    </row>
    <row r="175" spans="1:19" ht="16.5" customHeight="1">
      <c r="A175" s="180"/>
      <c r="B175" s="180"/>
      <c r="C175" s="180"/>
      <c r="D175" s="180"/>
      <c r="E175" s="181"/>
      <c r="F175" s="181"/>
      <c r="L175" s="180"/>
      <c r="M175" s="180"/>
      <c r="O175" s="180"/>
      <c r="P175" s="180"/>
      <c r="Q175" s="180"/>
      <c r="R175" s="180"/>
      <c r="S175" s="180"/>
    </row>
    <row r="176" spans="1:19" ht="16.5" customHeight="1">
      <c r="A176" s="180"/>
      <c r="B176" s="180"/>
      <c r="C176" s="180"/>
      <c r="D176" s="180"/>
      <c r="E176" s="181"/>
      <c r="F176" s="181"/>
      <c r="L176" s="180"/>
      <c r="M176" s="180"/>
      <c r="O176" s="180"/>
      <c r="P176" s="180"/>
      <c r="Q176" s="180"/>
      <c r="R176" s="180"/>
      <c r="S176" s="180"/>
    </row>
    <row r="177" spans="1:19" ht="16.5" customHeight="1">
      <c r="A177" s="180"/>
      <c r="B177" s="180"/>
      <c r="C177" s="180"/>
      <c r="D177" s="180"/>
      <c r="E177" s="181"/>
      <c r="F177" s="181"/>
      <c r="L177" s="180"/>
      <c r="M177" s="180"/>
      <c r="O177" s="180"/>
      <c r="P177" s="180"/>
      <c r="Q177" s="180"/>
      <c r="R177" s="180"/>
      <c r="S177" s="180"/>
    </row>
    <row r="178" spans="1:19" ht="16.5" customHeight="1">
      <c r="A178" s="180"/>
      <c r="B178" s="180"/>
      <c r="C178" s="180"/>
      <c r="D178" s="180"/>
      <c r="E178" s="181"/>
      <c r="F178" s="181"/>
      <c r="L178" s="180"/>
      <c r="M178" s="180"/>
      <c r="O178" s="180"/>
      <c r="P178" s="180"/>
      <c r="Q178" s="180"/>
      <c r="R178" s="180"/>
      <c r="S178" s="180"/>
    </row>
    <row r="179" spans="1:19" ht="16.5" customHeight="1">
      <c r="A179" s="180"/>
      <c r="B179" s="180"/>
      <c r="C179" s="180"/>
      <c r="D179" s="180"/>
      <c r="E179" s="181"/>
      <c r="F179" s="181"/>
      <c r="L179" s="180"/>
      <c r="M179" s="180"/>
      <c r="O179" s="180"/>
      <c r="P179" s="180"/>
      <c r="Q179" s="180"/>
      <c r="R179" s="180"/>
      <c r="S179" s="180"/>
    </row>
    <row r="180" spans="1:19" ht="16.5" customHeight="1">
      <c r="A180" s="180"/>
      <c r="B180" s="180"/>
      <c r="C180" s="180"/>
      <c r="D180" s="180"/>
      <c r="E180" s="181"/>
      <c r="F180" s="181"/>
      <c r="L180" s="180"/>
      <c r="M180" s="180"/>
      <c r="O180" s="180"/>
      <c r="P180" s="180"/>
      <c r="Q180" s="180"/>
      <c r="R180" s="180"/>
      <c r="S180" s="180"/>
    </row>
    <row r="181" spans="1:19" ht="16.5" customHeight="1">
      <c r="A181" s="180"/>
      <c r="B181" s="180"/>
      <c r="C181" s="180"/>
      <c r="D181" s="180"/>
      <c r="E181" s="181"/>
      <c r="F181" s="181"/>
      <c r="L181" s="180"/>
      <c r="M181" s="180"/>
      <c r="O181" s="180"/>
      <c r="P181" s="180"/>
      <c r="Q181" s="180"/>
      <c r="R181" s="180"/>
      <c r="S181" s="180"/>
    </row>
    <row r="182" spans="1:19" ht="16.5" customHeight="1">
      <c r="A182" s="180"/>
      <c r="B182" s="180"/>
      <c r="C182" s="180"/>
      <c r="D182" s="180"/>
      <c r="E182" s="181"/>
      <c r="F182" s="181"/>
      <c r="L182" s="180"/>
      <c r="M182" s="180"/>
      <c r="O182" s="180"/>
      <c r="P182" s="180"/>
      <c r="Q182" s="180"/>
      <c r="R182" s="180"/>
      <c r="S182" s="180"/>
    </row>
    <row r="183" spans="1:19" ht="16.5" customHeight="1">
      <c r="A183" s="180"/>
      <c r="B183" s="180"/>
      <c r="C183" s="180"/>
      <c r="D183" s="180"/>
      <c r="E183" s="181"/>
      <c r="F183" s="181"/>
      <c r="L183" s="180"/>
      <c r="M183" s="180"/>
      <c r="O183" s="180"/>
      <c r="P183" s="180"/>
      <c r="Q183" s="180"/>
      <c r="R183" s="180"/>
      <c r="S183" s="180"/>
    </row>
    <row r="184" spans="1:19" ht="16.5" customHeight="1">
      <c r="A184" s="180"/>
      <c r="B184" s="180"/>
      <c r="C184" s="180"/>
      <c r="D184" s="180"/>
      <c r="E184" s="181"/>
      <c r="F184" s="181"/>
      <c r="L184" s="180"/>
      <c r="M184" s="180"/>
      <c r="O184" s="180"/>
      <c r="P184" s="180"/>
      <c r="Q184" s="180"/>
      <c r="R184" s="180"/>
      <c r="S184" s="180"/>
    </row>
    <row r="185" spans="1:19" ht="16.5" customHeight="1">
      <c r="A185" s="180"/>
      <c r="B185" s="180"/>
      <c r="C185" s="180"/>
      <c r="D185" s="180"/>
      <c r="E185" s="181"/>
      <c r="F185" s="181"/>
      <c r="L185" s="180"/>
      <c r="M185" s="180"/>
      <c r="O185" s="180"/>
      <c r="P185" s="180"/>
      <c r="Q185" s="180"/>
      <c r="R185" s="180"/>
      <c r="S185" s="180"/>
    </row>
    <row r="186" spans="1:19" ht="16.5" customHeight="1">
      <c r="A186" s="180"/>
      <c r="B186" s="180"/>
      <c r="C186" s="180"/>
      <c r="D186" s="180"/>
      <c r="E186" s="181"/>
      <c r="F186" s="181"/>
      <c r="L186" s="180"/>
      <c r="M186" s="180"/>
      <c r="O186" s="180"/>
      <c r="P186" s="180"/>
      <c r="Q186" s="180"/>
      <c r="R186" s="180"/>
      <c r="S186" s="180"/>
    </row>
    <row r="187" spans="1:19" ht="16.5" customHeight="1">
      <c r="A187" s="180"/>
      <c r="B187" s="180"/>
      <c r="C187" s="180"/>
      <c r="D187" s="180"/>
      <c r="E187" s="181"/>
      <c r="F187" s="181"/>
      <c r="L187" s="180"/>
      <c r="M187" s="180"/>
      <c r="O187" s="180"/>
      <c r="P187" s="180"/>
      <c r="Q187" s="180"/>
      <c r="R187" s="180"/>
      <c r="S187" s="180"/>
    </row>
    <row r="188" spans="1:19" ht="16.5" customHeight="1">
      <c r="A188" s="180"/>
      <c r="B188" s="180"/>
      <c r="C188" s="180"/>
      <c r="D188" s="180"/>
      <c r="E188" s="181"/>
      <c r="F188" s="181"/>
      <c r="L188" s="180"/>
      <c r="M188" s="180"/>
      <c r="O188" s="180"/>
      <c r="P188" s="180"/>
      <c r="Q188" s="180"/>
      <c r="R188" s="180"/>
      <c r="S188" s="180"/>
    </row>
    <row r="189" spans="1:19" ht="16.5" customHeight="1">
      <c r="A189" s="180"/>
      <c r="B189" s="180"/>
      <c r="C189" s="180"/>
      <c r="D189" s="180"/>
      <c r="E189" s="181"/>
      <c r="F189" s="181"/>
      <c r="L189" s="180"/>
      <c r="M189" s="180"/>
      <c r="O189" s="180"/>
      <c r="P189" s="180"/>
      <c r="Q189" s="180"/>
      <c r="R189" s="180"/>
      <c r="S189" s="180"/>
    </row>
    <row r="190" spans="1:19" ht="16.5" customHeight="1">
      <c r="A190" s="180"/>
      <c r="B190" s="180"/>
      <c r="C190" s="180"/>
      <c r="D190" s="180"/>
      <c r="E190" s="181"/>
      <c r="F190" s="181"/>
      <c r="L190" s="180"/>
      <c r="M190" s="180"/>
      <c r="O190" s="180"/>
      <c r="P190" s="180"/>
      <c r="Q190" s="180"/>
      <c r="R190" s="180"/>
      <c r="S190" s="180"/>
    </row>
    <row r="191" spans="1:19" ht="16.5" customHeight="1">
      <c r="A191" s="180"/>
      <c r="B191" s="180"/>
      <c r="C191" s="180"/>
      <c r="D191" s="180"/>
      <c r="E191" s="181"/>
      <c r="F191" s="181"/>
      <c r="L191" s="180"/>
      <c r="M191" s="180"/>
      <c r="O191" s="180"/>
      <c r="P191" s="180"/>
      <c r="Q191" s="180"/>
      <c r="R191" s="180"/>
      <c r="S191" s="180"/>
    </row>
    <row r="192" spans="1:19" ht="16.5" customHeight="1">
      <c r="A192" s="180"/>
      <c r="B192" s="180"/>
      <c r="C192" s="180"/>
      <c r="D192" s="180"/>
      <c r="E192" s="181"/>
      <c r="F192" s="181"/>
      <c r="L192" s="180"/>
      <c r="M192" s="180"/>
      <c r="O192" s="180"/>
      <c r="P192" s="180"/>
      <c r="Q192" s="180"/>
      <c r="R192" s="180"/>
      <c r="S192" s="180"/>
    </row>
    <row r="193" spans="1:19" ht="16.5" customHeight="1">
      <c r="A193" s="180"/>
      <c r="B193" s="180"/>
      <c r="C193" s="180"/>
      <c r="D193" s="180"/>
      <c r="E193" s="181"/>
      <c r="F193" s="181"/>
      <c r="L193" s="180"/>
      <c r="M193" s="180"/>
      <c r="O193" s="180"/>
      <c r="P193" s="180"/>
      <c r="Q193" s="180"/>
      <c r="R193" s="180"/>
      <c r="S193" s="180"/>
    </row>
    <row r="194" spans="1:19" ht="16.5" customHeight="1">
      <c r="A194" s="180"/>
      <c r="B194" s="180"/>
      <c r="C194" s="180"/>
      <c r="D194" s="180"/>
      <c r="E194" s="181"/>
      <c r="F194" s="181"/>
      <c r="L194" s="180"/>
      <c r="M194" s="180"/>
      <c r="O194" s="180"/>
      <c r="P194" s="180"/>
      <c r="Q194" s="180"/>
      <c r="R194" s="180"/>
      <c r="S194" s="180"/>
    </row>
    <row r="195" spans="1:19" ht="16.5" customHeight="1">
      <c r="A195" s="180"/>
      <c r="B195" s="180"/>
      <c r="C195" s="180"/>
      <c r="D195" s="180"/>
      <c r="E195" s="181"/>
      <c r="F195" s="181"/>
      <c r="L195" s="180"/>
      <c r="M195" s="180"/>
      <c r="O195" s="180"/>
      <c r="P195" s="180"/>
      <c r="Q195" s="180"/>
      <c r="R195" s="180"/>
      <c r="S195" s="180"/>
    </row>
    <row r="196" spans="1:19" ht="16.5" customHeight="1">
      <c r="A196" s="180"/>
      <c r="B196" s="180"/>
      <c r="C196" s="180"/>
      <c r="D196" s="180"/>
      <c r="E196" s="181"/>
      <c r="F196" s="181"/>
      <c r="L196" s="180"/>
      <c r="M196" s="180"/>
      <c r="O196" s="180"/>
      <c r="P196" s="180"/>
      <c r="Q196" s="180"/>
      <c r="R196" s="180"/>
      <c r="S196" s="180"/>
    </row>
    <row r="197" spans="1:19" ht="16.5" customHeight="1">
      <c r="A197" s="180"/>
      <c r="B197" s="180"/>
      <c r="C197" s="180"/>
      <c r="D197" s="180"/>
      <c r="E197" s="181"/>
      <c r="F197" s="181"/>
      <c r="L197" s="180"/>
      <c r="M197" s="180"/>
      <c r="O197" s="180"/>
      <c r="P197" s="180"/>
      <c r="Q197" s="180"/>
      <c r="R197" s="180"/>
      <c r="S197" s="180"/>
    </row>
    <row r="198" spans="1:19" ht="16.5" customHeight="1">
      <c r="A198" s="180"/>
      <c r="B198" s="180"/>
      <c r="C198" s="180"/>
      <c r="D198" s="180"/>
      <c r="E198" s="181"/>
      <c r="F198" s="181"/>
      <c r="L198" s="180"/>
      <c r="M198" s="180"/>
      <c r="O198" s="180"/>
      <c r="P198" s="180"/>
      <c r="Q198" s="180"/>
      <c r="R198" s="180"/>
      <c r="S198" s="180"/>
    </row>
    <row r="199" spans="1:19" ht="16.5" customHeight="1">
      <c r="A199" s="180"/>
      <c r="B199" s="180"/>
      <c r="C199" s="180"/>
      <c r="D199" s="180"/>
      <c r="E199" s="181"/>
      <c r="F199" s="181"/>
      <c r="L199" s="180"/>
      <c r="M199" s="180"/>
      <c r="O199" s="180"/>
      <c r="P199" s="180"/>
      <c r="Q199" s="180"/>
      <c r="R199" s="180"/>
      <c r="S199" s="180"/>
    </row>
    <row r="200" spans="1:19" ht="16.5" customHeight="1">
      <c r="A200" s="180"/>
      <c r="B200" s="180"/>
      <c r="C200" s="180"/>
      <c r="D200" s="180"/>
      <c r="E200" s="181"/>
      <c r="F200" s="181"/>
      <c r="L200" s="180"/>
      <c r="M200" s="180"/>
      <c r="O200" s="180"/>
      <c r="P200" s="180"/>
      <c r="Q200" s="180"/>
      <c r="R200" s="180"/>
      <c r="S200" s="180"/>
    </row>
    <row r="201" spans="1:19" ht="16.5" customHeight="1">
      <c r="A201" s="180"/>
      <c r="B201" s="180"/>
      <c r="C201" s="180"/>
      <c r="D201" s="180"/>
      <c r="E201" s="181"/>
      <c r="F201" s="181"/>
      <c r="L201" s="180"/>
      <c r="M201" s="180"/>
      <c r="O201" s="180"/>
      <c r="P201" s="180"/>
      <c r="Q201" s="180"/>
      <c r="R201" s="180"/>
      <c r="S201" s="180"/>
    </row>
    <row r="202" spans="1:19" ht="16.5" customHeight="1">
      <c r="A202" s="180"/>
      <c r="B202" s="180"/>
      <c r="C202" s="180"/>
      <c r="D202" s="180"/>
      <c r="E202" s="181"/>
      <c r="F202" s="181"/>
      <c r="L202" s="180"/>
      <c r="M202" s="180"/>
      <c r="O202" s="180"/>
      <c r="P202" s="180"/>
      <c r="Q202" s="180"/>
      <c r="R202" s="180"/>
      <c r="S202" s="180"/>
    </row>
    <row r="203" spans="1:19" ht="16.5" customHeight="1">
      <c r="A203" s="180"/>
      <c r="B203" s="180"/>
      <c r="C203" s="180"/>
      <c r="D203" s="180"/>
      <c r="E203" s="181"/>
      <c r="F203" s="181"/>
      <c r="L203" s="180"/>
      <c r="M203" s="180"/>
      <c r="O203" s="180"/>
      <c r="P203" s="180"/>
      <c r="Q203" s="180"/>
      <c r="R203" s="180"/>
      <c r="S203" s="180"/>
    </row>
    <row r="204" spans="1:19" ht="16.5" customHeight="1">
      <c r="A204" s="180"/>
      <c r="B204" s="180"/>
      <c r="C204" s="180"/>
      <c r="D204" s="180"/>
      <c r="E204" s="181"/>
      <c r="F204" s="181"/>
      <c r="L204" s="180"/>
      <c r="M204" s="180"/>
      <c r="O204" s="180"/>
      <c r="P204" s="180"/>
      <c r="Q204" s="180"/>
      <c r="R204" s="180"/>
      <c r="S204" s="180"/>
    </row>
    <row r="205" spans="1:19" ht="16.5" customHeight="1">
      <c r="A205" s="180"/>
      <c r="B205" s="180"/>
      <c r="C205" s="180"/>
      <c r="D205" s="180"/>
      <c r="E205" s="181"/>
      <c r="F205" s="181"/>
      <c r="L205" s="180"/>
      <c r="M205" s="180"/>
      <c r="O205" s="180"/>
      <c r="P205" s="180"/>
      <c r="Q205" s="180"/>
      <c r="R205" s="180"/>
      <c r="S205" s="180"/>
    </row>
    <row r="206" spans="1:19" ht="16.5" customHeight="1">
      <c r="A206" s="180"/>
      <c r="B206" s="180"/>
      <c r="C206" s="180"/>
      <c r="D206" s="180"/>
      <c r="E206" s="181"/>
      <c r="F206" s="181"/>
      <c r="L206" s="180"/>
      <c r="M206" s="180"/>
      <c r="O206" s="180"/>
      <c r="P206" s="180"/>
      <c r="Q206" s="180"/>
      <c r="R206" s="180"/>
      <c r="S206" s="180"/>
    </row>
    <row r="207" spans="1:19" ht="16.5" customHeight="1">
      <c r="A207" s="180"/>
      <c r="B207" s="180"/>
      <c r="C207" s="180"/>
      <c r="D207" s="180"/>
      <c r="E207" s="181"/>
      <c r="F207" s="181"/>
      <c r="L207" s="180"/>
      <c r="M207" s="180"/>
      <c r="O207" s="180"/>
      <c r="P207" s="180"/>
      <c r="Q207" s="180"/>
      <c r="R207" s="180"/>
      <c r="S207" s="180"/>
    </row>
    <row r="208" spans="1:19" ht="16.5" customHeight="1">
      <c r="A208" s="180"/>
      <c r="B208" s="180"/>
      <c r="C208" s="180"/>
      <c r="D208" s="180"/>
      <c r="E208" s="181"/>
      <c r="F208" s="181"/>
      <c r="L208" s="180"/>
      <c r="M208" s="180"/>
      <c r="O208" s="180"/>
      <c r="P208" s="180"/>
      <c r="Q208" s="180"/>
      <c r="R208" s="180"/>
      <c r="S208" s="180"/>
    </row>
    <row r="209" spans="1:19" ht="16.5" customHeight="1">
      <c r="A209" s="180"/>
      <c r="B209" s="180"/>
      <c r="C209" s="180"/>
      <c r="D209" s="180"/>
      <c r="E209" s="181"/>
      <c r="F209" s="181"/>
      <c r="L209" s="180"/>
      <c r="M209" s="180"/>
      <c r="O209" s="180"/>
      <c r="P209" s="180"/>
      <c r="Q209" s="180"/>
      <c r="R209" s="180"/>
      <c r="S209" s="180"/>
    </row>
    <row r="210" spans="1:19" ht="16.5" customHeight="1">
      <c r="A210" s="180"/>
      <c r="B210" s="180"/>
      <c r="C210" s="180"/>
      <c r="D210" s="180"/>
      <c r="E210" s="181"/>
      <c r="F210" s="181"/>
      <c r="L210" s="180"/>
      <c r="M210" s="180"/>
      <c r="O210" s="180"/>
      <c r="P210" s="180"/>
      <c r="Q210" s="180"/>
      <c r="R210" s="180"/>
      <c r="S210" s="180"/>
    </row>
    <row r="211" spans="1:19" ht="16.5" customHeight="1">
      <c r="A211" s="180"/>
      <c r="B211" s="180"/>
      <c r="C211" s="180"/>
      <c r="D211" s="180"/>
      <c r="E211" s="181"/>
      <c r="F211" s="181"/>
      <c r="L211" s="180"/>
      <c r="M211" s="180"/>
      <c r="O211" s="180"/>
      <c r="P211" s="180"/>
      <c r="Q211" s="180"/>
      <c r="R211" s="180"/>
      <c r="S211" s="180"/>
    </row>
    <row r="212" spans="1:19" ht="16.5" customHeight="1">
      <c r="A212" s="180"/>
      <c r="B212" s="180"/>
      <c r="C212" s="180"/>
      <c r="D212" s="180"/>
      <c r="E212" s="181"/>
      <c r="F212" s="181"/>
      <c r="L212" s="180"/>
      <c r="M212" s="180"/>
      <c r="O212" s="180"/>
      <c r="P212" s="180"/>
      <c r="Q212" s="180"/>
      <c r="R212" s="180"/>
      <c r="S212" s="180"/>
    </row>
    <row r="213" spans="1:19" ht="16.5" customHeight="1">
      <c r="A213" s="180"/>
      <c r="B213" s="180"/>
      <c r="C213" s="180"/>
      <c r="D213" s="180"/>
      <c r="E213" s="181"/>
      <c r="F213" s="181"/>
      <c r="L213" s="180"/>
      <c r="M213" s="180"/>
      <c r="O213" s="180"/>
      <c r="P213" s="180"/>
      <c r="Q213" s="180"/>
      <c r="R213" s="180"/>
      <c r="S213" s="180"/>
    </row>
    <row r="214" spans="1:19" ht="16.5" customHeight="1">
      <c r="A214" s="180"/>
      <c r="B214" s="180"/>
      <c r="C214" s="180"/>
      <c r="D214" s="180"/>
      <c r="E214" s="181"/>
      <c r="F214" s="181"/>
      <c r="L214" s="180"/>
      <c r="M214" s="180"/>
      <c r="O214" s="180"/>
      <c r="P214" s="180"/>
      <c r="Q214" s="180"/>
      <c r="R214" s="180"/>
      <c r="S214" s="180"/>
    </row>
    <row r="215" spans="1:19" ht="16.5" customHeight="1">
      <c r="A215" s="180"/>
      <c r="B215" s="180"/>
      <c r="C215" s="180"/>
      <c r="D215" s="180"/>
      <c r="E215" s="181"/>
      <c r="F215" s="181"/>
      <c r="L215" s="180"/>
      <c r="M215" s="180"/>
      <c r="O215" s="180"/>
      <c r="P215" s="180"/>
      <c r="Q215" s="180"/>
      <c r="R215" s="180"/>
      <c r="S215" s="180"/>
    </row>
    <row r="216" spans="1:19" ht="16.5" customHeight="1">
      <c r="A216" s="180"/>
      <c r="B216" s="180"/>
      <c r="C216" s="180"/>
      <c r="D216" s="180"/>
      <c r="E216" s="181"/>
      <c r="F216" s="181"/>
      <c r="L216" s="180"/>
      <c r="M216" s="180"/>
      <c r="O216" s="180"/>
      <c r="P216" s="180"/>
      <c r="Q216" s="180"/>
      <c r="R216" s="180"/>
      <c r="S216" s="180"/>
    </row>
    <row r="217" spans="1:19" ht="16.5" customHeight="1">
      <c r="A217" s="180"/>
      <c r="B217" s="180"/>
      <c r="C217" s="180"/>
      <c r="D217" s="180"/>
      <c r="E217" s="181"/>
      <c r="F217" s="181"/>
      <c r="L217" s="180"/>
      <c r="M217" s="180"/>
      <c r="O217" s="180"/>
      <c r="P217" s="180"/>
      <c r="Q217" s="180"/>
      <c r="R217" s="180"/>
      <c r="S217" s="180"/>
    </row>
    <row r="218" spans="1:19" ht="16.5" customHeight="1">
      <c r="A218" s="180"/>
      <c r="B218" s="180"/>
      <c r="C218" s="180"/>
      <c r="D218" s="180"/>
      <c r="E218" s="181"/>
      <c r="F218" s="181"/>
      <c r="L218" s="180"/>
      <c r="M218" s="180"/>
      <c r="O218" s="180"/>
      <c r="P218" s="180"/>
      <c r="Q218" s="180"/>
      <c r="R218" s="180"/>
      <c r="S218" s="180"/>
    </row>
    <row r="219" spans="1:19" ht="16.5" customHeight="1">
      <c r="A219" s="180"/>
      <c r="B219" s="180"/>
      <c r="C219" s="180"/>
      <c r="D219" s="180"/>
      <c r="E219" s="181"/>
      <c r="F219" s="181"/>
      <c r="L219" s="180"/>
      <c r="M219" s="180"/>
      <c r="O219" s="180"/>
      <c r="P219" s="180"/>
      <c r="Q219" s="180"/>
      <c r="R219" s="180"/>
      <c r="S219" s="180"/>
    </row>
    <row r="220" spans="1:19" ht="16.5" customHeight="1">
      <c r="A220" s="180"/>
      <c r="B220" s="180"/>
      <c r="C220" s="180"/>
      <c r="D220" s="180"/>
      <c r="E220" s="181"/>
      <c r="F220" s="181"/>
      <c r="L220" s="180"/>
      <c r="M220" s="180"/>
      <c r="O220" s="180"/>
      <c r="P220" s="180"/>
      <c r="Q220" s="180"/>
      <c r="R220" s="180"/>
      <c r="S220" s="180"/>
    </row>
    <row r="221" spans="1:19" ht="16.5" customHeight="1">
      <c r="A221" s="180"/>
      <c r="B221" s="180"/>
      <c r="C221" s="180"/>
      <c r="D221" s="180"/>
      <c r="E221" s="181"/>
      <c r="F221" s="181"/>
      <c r="L221" s="180"/>
      <c r="M221" s="180"/>
      <c r="O221" s="180"/>
      <c r="P221" s="180"/>
      <c r="Q221" s="180"/>
      <c r="R221" s="180"/>
      <c r="S221" s="180"/>
    </row>
    <row r="222" spans="1:19" ht="16.5" customHeight="1">
      <c r="A222" s="180"/>
      <c r="B222" s="180"/>
      <c r="C222" s="180"/>
      <c r="D222" s="180"/>
      <c r="E222" s="181"/>
      <c r="F222" s="181"/>
      <c r="L222" s="180"/>
      <c r="M222" s="180"/>
      <c r="O222" s="180"/>
      <c r="P222" s="180"/>
      <c r="Q222" s="180"/>
      <c r="R222" s="180"/>
      <c r="S222" s="180"/>
    </row>
    <row r="223" spans="1:19" ht="16.5" customHeight="1">
      <c r="A223" s="180"/>
      <c r="B223" s="180"/>
      <c r="C223" s="180"/>
      <c r="D223" s="180"/>
      <c r="E223" s="181"/>
      <c r="F223" s="181"/>
      <c r="L223" s="180"/>
      <c r="M223" s="180"/>
      <c r="O223" s="180"/>
      <c r="P223" s="180"/>
      <c r="Q223" s="180"/>
      <c r="R223" s="180"/>
      <c r="S223" s="180"/>
    </row>
    <row r="224" spans="1:19" ht="16.5" customHeight="1">
      <c r="A224" s="180"/>
      <c r="B224" s="180"/>
      <c r="C224" s="180"/>
      <c r="D224" s="180"/>
      <c r="E224" s="181"/>
      <c r="F224" s="181"/>
      <c r="L224" s="180"/>
      <c r="M224" s="180"/>
      <c r="O224" s="180"/>
      <c r="P224" s="180"/>
      <c r="Q224" s="180"/>
      <c r="R224" s="180"/>
      <c r="S224" s="180"/>
    </row>
    <row r="225" spans="1:19" ht="16.5" customHeight="1">
      <c r="A225" s="180"/>
      <c r="B225" s="180"/>
      <c r="C225" s="180"/>
      <c r="D225" s="180"/>
      <c r="E225" s="181"/>
      <c r="F225" s="181"/>
      <c r="L225" s="180"/>
      <c r="M225" s="180"/>
      <c r="O225" s="180"/>
      <c r="P225" s="180"/>
      <c r="Q225" s="180"/>
      <c r="R225" s="180"/>
      <c r="S225" s="180"/>
    </row>
    <row r="226" spans="1:19" ht="16.5" customHeight="1">
      <c r="A226" s="180"/>
      <c r="B226" s="180"/>
      <c r="C226" s="180"/>
      <c r="D226" s="180"/>
      <c r="E226" s="181"/>
      <c r="F226" s="181"/>
      <c r="L226" s="180"/>
      <c r="M226" s="180"/>
      <c r="O226" s="180"/>
      <c r="P226" s="180"/>
      <c r="Q226" s="180"/>
      <c r="R226" s="180"/>
      <c r="S226" s="180"/>
    </row>
    <row r="227" spans="1:19" ht="16.5" customHeight="1">
      <c r="A227" s="180"/>
      <c r="B227" s="180"/>
      <c r="C227" s="180"/>
      <c r="D227" s="180"/>
      <c r="E227" s="181"/>
      <c r="F227" s="181"/>
      <c r="L227" s="180"/>
      <c r="M227" s="180"/>
      <c r="O227" s="180"/>
      <c r="P227" s="180"/>
      <c r="Q227" s="180"/>
      <c r="R227" s="180"/>
      <c r="S227" s="180"/>
    </row>
    <row r="228" spans="1:19" ht="16.5" customHeight="1">
      <c r="A228" s="180"/>
      <c r="B228" s="180"/>
      <c r="C228" s="180"/>
      <c r="D228" s="180"/>
      <c r="E228" s="181"/>
      <c r="F228" s="181"/>
      <c r="L228" s="180"/>
      <c r="M228" s="180"/>
      <c r="O228" s="180"/>
      <c r="P228" s="180"/>
      <c r="Q228" s="180"/>
      <c r="R228" s="180"/>
      <c r="S228" s="180"/>
    </row>
    <row r="229" spans="1:19" ht="16.5" customHeight="1">
      <c r="A229" s="180"/>
      <c r="B229" s="180"/>
      <c r="C229" s="180"/>
      <c r="D229" s="180"/>
      <c r="E229" s="181"/>
      <c r="F229" s="181"/>
      <c r="L229" s="180"/>
      <c r="M229" s="180"/>
      <c r="O229" s="180"/>
      <c r="P229" s="180"/>
      <c r="Q229" s="180"/>
      <c r="R229" s="180"/>
      <c r="S229" s="180"/>
    </row>
    <row r="230" spans="1:19" ht="16.5" customHeight="1">
      <c r="A230" s="180"/>
      <c r="B230" s="180"/>
      <c r="C230" s="180"/>
      <c r="D230" s="180"/>
      <c r="E230" s="181"/>
      <c r="F230" s="181"/>
      <c r="L230" s="180"/>
      <c r="M230" s="180"/>
      <c r="O230" s="180"/>
      <c r="P230" s="180"/>
      <c r="Q230" s="180"/>
      <c r="R230" s="180"/>
      <c r="S230" s="180"/>
    </row>
    <row r="231" spans="1:19" ht="16.5" customHeight="1">
      <c r="A231" s="180"/>
      <c r="B231" s="180"/>
      <c r="C231" s="180"/>
      <c r="D231" s="180"/>
      <c r="E231" s="181"/>
      <c r="F231" s="181"/>
      <c r="L231" s="180"/>
      <c r="M231" s="180"/>
      <c r="O231" s="180"/>
      <c r="P231" s="180"/>
      <c r="Q231" s="180"/>
      <c r="R231" s="180"/>
      <c r="S231" s="180"/>
    </row>
    <row r="232" spans="1:19" ht="16.5" customHeight="1">
      <c r="A232" s="180"/>
      <c r="B232" s="180"/>
      <c r="C232" s="180"/>
      <c r="D232" s="180"/>
      <c r="E232" s="181"/>
      <c r="F232" s="181"/>
      <c r="L232" s="180"/>
      <c r="M232" s="180"/>
      <c r="O232" s="180"/>
      <c r="P232" s="180"/>
      <c r="Q232" s="180"/>
      <c r="R232" s="180"/>
      <c r="S232" s="180"/>
    </row>
    <row r="233" spans="1:19" ht="16.5" customHeight="1">
      <c r="A233" s="180"/>
      <c r="B233" s="180"/>
      <c r="C233" s="180"/>
      <c r="D233" s="180"/>
      <c r="E233" s="181"/>
      <c r="F233" s="181"/>
      <c r="L233" s="180"/>
      <c r="M233" s="180"/>
      <c r="O233" s="180"/>
      <c r="P233" s="180"/>
      <c r="Q233" s="180"/>
      <c r="R233" s="180"/>
      <c r="S233" s="180"/>
    </row>
    <row r="234" spans="1:19" ht="16.5" customHeight="1">
      <c r="A234" s="180"/>
      <c r="B234" s="180"/>
      <c r="C234" s="180"/>
      <c r="D234" s="180"/>
      <c r="E234" s="181"/>
      <c r="F234" s="181"/>
      <c r="L234" s="180"/>
      <c r="M234" s="180"/>
      <c r="O234" s="180"/>
      <c r="P234" s="180"/>
      <c r="Q234" s="180"/>
      <c r="R234" s="180"/>
      <c r="S234" s="180"/>
    </row>
    <row r="235" spans="1:19" ht="16.5" customHeight="1">
      <c r="A235" s="180"/>
      <c r="B235" s="180"/>
      <c r="C235" s="180"/>
      <c r="D235" s="180"/>
      <c r="E235" s="181"/>
      <c r="F235" s="181"/>
      <c r="L235" s="180"/>
      <c r="M235" s="180"/>
      <c r="O235" s="180"/>
      <c r="P235" s="180"/>
      <c r="Q235" s="180"/>
      <c r="R235" s="180"/>
      <c r="S235" s="180"/>
    </row>
    <row r="236" spans="1:19" ht="16.5" customHeight="1">
      <c r="A236" s="180"/>
      <c r="B236" s="180"/>
      <c r="C236" s="180"/>
      <c r="D236" s="180"/>
      <c r="E236" s="181"/>
      <c r="F236" s="181"/>
      <c r="L236" s="180"/>
      <c r="M236" s="180"/>
      <c r="O236" s="180"/>
      <c r="P236" s="180"/>
      <c r="Q236" s="180"/>
      <c r="R236" s="180"/>
      <c r="S236" s="180"/>
    </row>
    <row r="237" spans="1:19" ht="16.5" customHeight="1">
      <c r="A237" s="180"/>
      <c r="B237" s="180"/>
      <c r="C237" s="180"/>
      <c r="D237" s="180"/>
      <c r="E237" s="181"/>
      <c r="F237" s="181"/>
      <c r="L237" s="180"/>
      <c r="M237" s="180"/>
      <c r="O237" s="180"/>
      <c r="P237" s="180"/>
      <c r="Q237" s="180"/>
      <c r="R237" s="180"/>
      <c r="S237" s="180"/>
    </row>
    <row r="238" spans="1:19" ht="16.5" customHeight="1">
      <c r="A238" s="180"/>
      <c r="B238" s="180"/>
      <c r="C238" s="180"/>
      <c r="D238" s="180"/>
      <c r="E238" s="181"/>
      <c r="F238" s="181"/>
      <c r="L238" s="180"/>
      <c r="M238" s="180"/>
      <c r="O238" s="180"/>
      <c r="P238" s="180"/>
      <c r="Q238" s="180"/>
      <c r="R238" s="180"/>
      <c r="S238" s="180"/>
    </row>
    <row r="239" spans="1:19" ht="16.5" customHeight="1">
      <c r="A239" s="180"/>
      <c r="B239" s="180"/>
      <c r="C239" s="180"/>
      <c r="D239" s="180"/>
      <c r="E239" s="181"/>
      <c r="F239" s="181"/>
      <c r="L239" s="180"/>
      <c r="M239" s="180"/>
      <c r="O239" s="180"/>
      <c r="P239" s="180"/>
      <c r="Q239" s="180"/>
      <c r="R239" s="180"/>
      <c r="S239" s="180"/>
    </row>
    <row r="240" spans="1:19" ht="16.5" customHeight="1">
      <c r="A240" s="180"/>
      <c r="B240" s="180"/>
      <c r="C240" s="180"/>
      <c r="D240" s="180"/>
      <c r="E240" s="181"/>
      <c r="F240" s="181"/>
      <c r="L240" s="180"/>
      <c r="M240" s="180"/>
      <c r="O240" s="180"/>
      <c r="P240" s="180"/>
      <c r="Q240" s="180"/>
      <c r="R240" s="180"/>
      <c r="S240" s="180"/>
    </row>
    <row r="241" spans="1:19" ht="16.5" customHeight="1">
      <c r="A241" s="180"/>
      <c r="B241" s="180"/>
      <c r="C241" s="180"/>
      <c r="D241" s="180"/>
      <c r="E241" s="181"/>
      <c r="F241" s="181"/>
      <c r="L241" s="180"/>
      <c r="M241" s="180"/>
      <c r="O241" s="180"/>
      <c r="P241" s="180"/>
      <c r="Q241" s="180"/>
      <c r="R241" s="180"/>
      <c r="S241" s="180"/>
    </row>
    <row r="242" spans="1:19" ht="16.5" customHeight="1">
      <c r="A242" s="180"/>
      <c r="B242" s="180"/>
      <c r="C242" s="180"/>
      <c r="D242" s="180"/>
      <c r="E242" s="181"/>
      <c r="F242" s="181"/>
      <c r="L242" s="180"/>
      <c r="M242" s="180"/>
      <c r="O242" s="180"/>
      <c r="P242" s="180"/>
      <c r="Q242" s="180"/>
      <c r="R242" s="180"/>
      <c r="S242" s="180"/>
    </row>
    <row r="243" spans="1:19" ht="16.5" customHeight="1">
      <c r="A243" s="180"/>
      <c r="B243" s="180"/>
      <c r="C243" s="180"/>
      <c r="D243" s="180"/>
      <c r="E243" s="181"/>
      <c r="F243" s="181"/>
      <c r="L243" s="180"/>
      <c r="M243" s="180"/>
      <c r="O243" s="180"/>
      <c r="P243" s="180"/>
      <c r="Q243" s="180"/>
      <c r="R243" s="180"/>
      <c r="S243" s="180"/>
    </row>
    <row r="244" spans="1:19" ht="16.5" customHeight="1">
      <c r="A244" s="180"/>
      <c r="B244" s="180"/>
      <c r="C244" s="180"/>
      <c r="D244" s="180"/>
      <c r="E244" s="181"/>
      <c r="F244" s="181"/>
      <c r="L244" s="180"/>
      <c r="M244" s="180"/>
      <c r="O244" s="180"/>
      <c r="P244" s="180"/>
      <c r="Q244" s="180"/>
      <c r="R244" s="180"/>
      <c r="S244" s="180"/>
    </row>
    <row r="245" spans="1:19" ht="16.5" customHeight="1">
      <c r="A245" s="180"/>
      <c r="B245" s="180"/>
      <c r="C245" s="180"/>
      <c r="D245" s="180"/>
      <c r="E245" s="181"/>
      <c r="F245" s="181"/>
      <c r="L245" s="180"/>
      <c r="M245" s="180"/>
      <c r="O245" s="180"/>
      <c r="P245" s="180"/>
      <c r="Q245" s="180"/>
      <c r="R245" s="180"/>
      <c r="S245" s="180"/>
    </row>
    <row r="246" spans="1:19" ht="16.5" customHeight="1">
      <c r="A246" s="180"/>
      <c r="B246" s="180"/>
      <c r="C246" s="180"/>
      <c r="D246" s="180"/>
      <c r="E246" s="181"/>
      <c r="F246" s="181"/>
      <c r="L246" s="180"/>
      <c r="M246" s="180"/>
      <c r="O246" s="180"/>
      <c r="P246" s="180"/>
      <c r="Q246" s="180"/>
      <c r="R246" s="180"/>
      <c r="S246" s="180"/>
    </row>
    <row r="247" spans="1:19" ht="16.5" customHeight="1">
      <c r="A247" s="180"/>
      <c r="B247" s="180"/>
      <c r="C247" s="180"/>
      <c r="D247" s="180"/>
      <c r="E247" s="181"/>
      <c r="F247" s="181"/>
      <c r="L247" s="180"/>
      <c r="M247" s="180"/>
      <c r="O247" s="180"/>
      <c r="P247" s="180"/>
      <c r="Q247" s="180"/>
      <c r="R247" s="180"/>
      <c r="S247" s="180"/>
    </row>
    <row r="248" spans="1:19" ht="16.5" customHeight="1">
      <c r="A248" s="180"/>
      <c r="B248" s="180"/>
      <c r="C248" s="180"/>
      <c r="D248" s="180"/>
      <c r="E248" s="181"/>
      <c r="F248" s="181"/>
      <c r="L248" s="180"/>
      <c r="M248" s="180"/>
      <c r="O248" s="180"/>
      <c r="P248" s="180"/>
      <c r="Q248" s="180"/>
      <c r="R248" s="180"/>
      <c r="S248" s="180"/>
    </row>
    <row r="249" spans="1:19" ht="16.5" customHeight="1">
      <c r="A249" s="180"/>
      <c r="B249" s="180"/>
      <c r="C249" s="180"/>
      <c r="D249" s="180"/>
      <c r="E249" s="181"/>
      <c r="F249" s="181"/>
      <c r="L249" s="180"/>
      <c r="M249" s="180"/>
      <c r="O249" s="180"/>
      <c r="P249" s="180"/>
      <c r="Q249" s="180"/>
      <c r="R249" s="180"/>
      <c r="S249" s="180"/>
    </row>
    <row r="250" spans="1:19" ht="16.5" customHeight="1">
      <c r="A250" s="180"/>
      <c r="B250" s="180"/>
      <c r="C250" s="180"/>
      <c r="D250" s="180"/>
      <c r="E250" s="181"/>
      <c r="F250" s="181"/>
      <c r="L250" s="180"/>
      <c r="M250" s="180"/>
      <c r="O250" s="180"/>
      <c r="P250" s="180"/>
      <c r="Q250" s="180"/>
      <c r="R250" s="180"/>
      <c r="S250" s="180"/>
    </row>
    <row r="251" spans="1:19" ht="16.5" customHeight="1">
      <c r="A251" s="180"/>
      <c r="B251" s="180"/>
      <c r="C251" s="180"/>
      <c r="D251" s="180"/>
      <c r="E251" s="181"/>
      <c r="F251" s="181"/>
      <c r="L251" s="180"/>
      <c r="M251" s="180"/>
      <c r="O251" s="180"/>
      <c r="P251" s="180"/>
      <c r="Q251" s="180"/>
      <c r="R251" s="180"/>
      <c r="S251" s="180"/>
    </row>
    <row r="252" spans="1:19" ht="16.5" customHeight="1">
      <c r="A252" s="180"/>
      <c r="B252" s="180"/>
      <c r="C252" s="180"/>
      <c r="D252" s="180"/>
      <c r="E252" s="181"/>
      <c r="F252" s="181"/>
      <c r="L252" s="180"/>
      <c r="M252" s="180"/>
      <c r="O252" s="180"/>
      <c r="P252" s="180"/>
      <c r="Q252" s="180"/>
      <c r="R252" s="180"/>
      <c r="S252" s="180"/>
    </row>
    <row r="253" spans="1:19" ht="16.5" customHeight="1">
      <c r="A253" s="180"/>
      <c r="B253" s="180"/>
      <c r="C253" s="180"/>
      <c r="D253" s="180"/>
      <c r="E253" s="181"/>
      <c r="F253" s="181"/>
      <c r="L253" s="180"/>
      <c r="M253" s="180"/>
      <c r="O253" s="180"/>
      <c r="P253" s="180"/>
      <c r="Q253" s="180"/>
      <c r="R253" s="180"/>
      <c r="S253" s="180"/>
    </row>
    <row r="254" spans="1:19" ht="16.5" customHeight="1">
      <c r="A254" s="180"/>
      <c r="B254" s="180"/>
      <c r="C254" s="180"/>
      <c r="D254" s="180"/>
      <c r="E254" s="181"/>
      <c r="F254" s="181"/>
      <c r="L254" s="180"/>
      <c r="M254" s="180"/>
      <c r="O254" s="180"/>
      <c r="P254" s="180"/>
      <c r="Q254" s="180"/>
      <c r="R254" s="180"/>
      <c r="S254" s="180"/>
    </row>
    <row r="255" spans="1:19" ht="16.5" customHeight="1">
      <c r="A255" s="180"/>
      <c r="B255" s="180"/>
      <c r="C255" s="180"/>
      <c r="D255" s="180"/>
      <c r="E255" s="181"/>
      <c r="F255" s="181"/>
      <c r="L255" s="180"/>
      <c r="M255" s="180"/>
      <c r="O255" s="180"/>
      <c r="P255" s="180"/>
      <c r="Q255" s="180"/>
      <c r="R255" s="180"/>
      <c r="S255" s="180"/>
    </row>
    <row r="256" spans="1:19" ht="16.5" customHeight="1">
      <c r="A256" s="180"/>
      <c r="B256" s="180"/>
      <c r="C256" s="180"/>
      <c r="D256" s="180"/>
      <c r="E256" s="181"/>
      <c r="F256" s="181"/>
      <c r="L256" s="180"/>
      <c r="M256" s="180"/>
      <c r="O256" s="180"/>
      <c r="P256" s="180"/>
      <c r="Q256" s="180"/>
      <c r="R256" s="180"/>
      <c r="S256" s="180"/>
    </row>
    <row r="257" spans="1:19" ht="16.5" customHeight="1">
      <c r="A257" s="180"/>
      <c r="B257" s="180"/>
      <c r="C257" s="180"/>
      <c r="D257" s="180"/>
      <c r="E257" s="181"/>
      <c r="F257" s="181"/>
      <c r="L257" s="180"/>
      <c r="M257" s="180"/>
      <c r="O257" s="180"/>
      <c r="P257" s="180"/>
      <c r="Q257" s="180"/>
      <c r="R257" s="180"/>
      <c r="S257" s="180"/>
    </row>
    <row r="258" spans="1:19" ht="16.5" customHeight="1">
      <c r="A258" s="180"/>
      <c r="B258" s="180"/>
      <c r="C258" s="180"/>
      <c r="D258" s="180"/>
      <c r="E258" s="181"/>
      <c r="F258" s="181"/>
      <c r="L258" s="180"/>
      <c r="M258" s="180"/>
      <c r="O258" s="180"/>
      <c r="P258" s="180"/>
      <c r="Q258" s="180"/>
      <c r="R258" s="180"/>
      <c r="S258" s="180"/>
    </row>
    <row r="259" spans="1:19" ht="16.5" customHeight="1">
      <c r="A259" s="180"/>
      <c r="B259" s="180"/>
      <c r="C259" s="180"/>
      <c r="D259" s="180"/>
      <c r="E259" s="181"/>
      <c r="F259" s="181"/>
      <c r="L259" s="180"/>
      <c r="M259" s="180"/>
      <c r="O259" s="180"/>
      <c r="P259" s="180"/>
      <c r="Q259" s="180"/>
      <c r="R259" s="180"/>
      <c r="S259" s="180"/>
    </row>
    <row r="260" spans="1:19" ht="16.5" customHeight="1">
      <c r="A260" s="180"/>
      <c r="B260" s="180"/>
      <c r="C260" s="180"/>
      <c r="D260" s="180"/>
      <c r="E260" s="181"/>
      <c r="F260" s="181"/>
      <c r="L260" s="180"/>
      <c r="M260" s="180"/>
      <c r="O260" s="180"/>
      <c r="P260" s="180"/>
      <c r="Q260" s="180"/>
      <c r="R260" s="180"/>
      <c r="S260" s="180"/>
    </row>
    <row r="261" spans="1:19" ht="16.5" customHeight="1">
      <c r="A261" s="180"/>
      <c r="B261" s="180"/>
      <c r="C261" s="180"/>
      <c r="D261" s="180"/>
      <c r="E261" s="181"/>
      <c r="F261" s="181"/>
      <c r="L261" s="180"/>
      <c r="M261" s="180"/>
      <c r="O261" s="180"/>
      <c r="P261" s="180"/>
      <c r="Q261" s="180"/>
      <c r="R261" s="180"/>
      <c r="S261" s="180"/>
    </row>
    <row r="262" spans="1:19" ht="16.5" customHeight="1">
      <c r="A262" s="180"/>
      <c r="B262" s="180"/>
      <c r="C262" s="180"/>
      <c r="D262" s="180"/>
      <c r="E262" s="181"/>
      <c r="F262" s="181"/>
      <c r="L262" s="180"/>
      <c r="M262" s="180"/>
      <c r="O262" s="180"/>
      <c r="P262" s="180"/>
      <c r="Q262" s="180"/>
      <c r="R262" s="180"/>
      <c r="S262" s="180"/>
    </row>
    <row r="263" spans="1:19" ht="16.5" customHeight="1">
      <c r="A263" s="180"/>
      <c r="B263" s="180"/>
      <c r="C263" s="180"/>
      <c r="D263" s="180"/>
      <c r="E263" s="181"/>
      <c r="F263" s="181"/>
      <c r="L263" s="180"/>
      <c r="M263" s="180"/>
      <c r="O263" s="180"/>
      <c r="P263" s="180"/>
      <c r="Q263" s="180"/>
      <c r="R263" s="180"/>
      <c r="S263" s="180"/>
    </row>
    <row r="264" spans="1:19" ht="16.5" customHeight="1">
      <c r="A264" s="180"/>
      <c r="B264" s="180"/>
      <c r="C264" s="180"/>
      <c r="D264" s="180"/>
      <c r="E264" s="181"/>
      <c r="F264" s="181"/>
      <c r="L264" s="180"/>
      <c r="M264" s="180"/>
      <c r="O264" s="180"/>
      <c r="P264" s="180"/>
      <c r="Q264" s="180"/>
      <c r="R264" s="180"/>
      <c r="S264" s="180"/>
    </row>
    <row r="265" spans="1:19" ht="16.5" customHeight="1">
      <c r="A265" s="180"/>
      <c r="B265" s="180"/>
      <c r="C265" s="180"/>
      <c r="D265" s="180"/>
      <c r="E265" s="181"/>
      <c r="F265" s="181"/>
      <c r="L265" s="180"/>
      <c r="M265" s="180"/>
      <c r="O265" s="180"/>
      <c r="P265" s="180"/>
      <c r="Q265" s="180"/>
      <c r="R265" s="180"/>
      <c r="S265" s="180"/>
    </row>
    <row r="266" spans="1:19" ht="16.5" customHeight="1">
      <c r="A266" s="180"/>
      <c r="B266" s="180"/>
      <c r="C266" s="180"/>
      <c r="D266" s="180"/>
      <c r="E266" s="181"/>
      <c r="F266" s="181"/>
      <c r="L266" s="180"/>
      <c r="M266" s="180"/>
      <c r="O266" s="180"/>
      <c r="P266" s="180"/>
      <c r="Q266" s="180"/>
      <c r="R266" s="180"/>
      <c r="S266" s="180"/>
    </row>
    <row r="267" spans="1:19" ht="16.5" customHeight="1">
      <c r="A267" s="180"/>
      <c r="B267" s="180"/>
      <c r="C267" s="180"/>
      <c r="D267" s="180"/>
      <c r="E267" s="181"/>
      <c r="F267" s="181"/>
      <c r="L267" s="180"/>
      <c r="M267" s="180"/>
      <c r="O267" s="180"/>
      <c r="P267" s="180"/>
      <c r="Q267" s="180"/>
      <c r="R267" s="180"/>
      <c r="S267" s="180"/>
    </row>
    <row r="268" spans="1:19" ht="16.5" customHeight="1">
      <c r="A268" s="180"/>
      <c r="B268" s="180"/>
      <c r="C268" s="180"/>
      <c r="D268" s="180"/>
      <c r="E268" s="181"/>
      <c r="F268" s="181"/>
      <c r="L268" s="180"/>
      <c r="M268" s="180"/>
      <c r="O268" s="180"/>
      <c r="P268" s="180"/>
      <c r="Q268" s="180"/>
      <c r="R268" s="180"/>
      <c r="S268" s="180"/>
    </row>
    <row r="269" spans="1:19" ht="16.5" customHeight="1">
      <c r="A269" s="180"/>
      <c r="B269" s="180"/>
      <c r="C269" s="180"/>
      <c r="D269" s="180"/>
      <c r="E269" s="181"/>
      <c r="F269" s="181"/>
      <c r="L269" s="180"/>
      <c r="M269" s="180"/>
      <c r="O269" s="180"/>
      <c r="P269" s="180"/>
      <c r="Q269" s="180"/>
      <c r="R269" s="180"/>
      <c r="S269" s="180"/>
    </row>
    <row r="270" spans="1:19" ht="16.5" customHeight="1">
      <c r="A270" s="180"/>
      <c r="B270" s="180"/>
      <c r="C270" s="180"/>
      <c r="D270" s="180"/>
      <c r="E270" s="181"/>
      <c r="F270" s="181"/>
      <c r="L270" s="180"/>
      <c r="M270" s="180"/>
      <c r="O270" s="180"/>
      <c r="P270" s="180"/>
      <c r="Q270" s="180"/>
      <c r="R270" s="180"/>
      <c r="S270" s="180"/>
    </row>
    <row r="271" spans="1:19" ht="16.5" customHeight="1">
      <c r="A271" s="180"/>
      <c r="B271" s="180"/>
      <c r="C271" s="180"/>
      <c r="D271" s="180"/>
      <c r="E271" s="181"/>
      <c r="F271" s="181"/>
      <c r="L271" s="180"/>
      <c r="M271" s="180"/>
      <c r="O271" s="180"/>
      <c r="P271" s="180"/>
      <c r="Q271" s="180"/>
      <c r="R271" s="180"/>
      <c r="S271" s="180"/>
    </row>
    <row r="272" spans="1:19" ht="16.5" customHeight="1">
      <c r="A272" s="180"/>
      <c r="B272" s="180"/>
      <c r="C272" s="180"/>
      <c r="D272" s="180"/>
      <c r="E272" s="181"/>
      <c r="F272" s="181"/>
      <c r="L272" s="180"/>
      <c r="M272" s="180"/>
      <c r="O272" s="180"/>
      <c r="P272" s="180"/>
      <c r="Q272" s="180"/>
      <c r="R272" s="180"/>
      <c r="S272" s="180"/>
    </row>
    <row r="273" spans="1:19" ht="16.5" customHeight="1">
      <c r="A273" s="180"/>
      <c r="B273" s="180"/>
      <c r="C273" s="180"/>
      <c r="D273" s="180"/>
      <c r="E273" s="181"/>
      <c r="F273" s="181"/>
      <c r="L273" s="180"/>
      <c r="M273" s="180"/>
      <c r="O273" s="180"/>
      <c r="P273" s="180"/>
      <c r="Q273" s="180"/>
      <c r="R273" s="180"/>
      <c r="S273" s="180"/>
    </row>
    <row r="274" spans="1:19" ht="16.5" customHeight="1">
      <c r="A274" s="180"/>
      <c r="B274" s="180"/>
      <c r="C274" s="180"/>
      <c r="D274" s="180"/>
      <c r="E274" s="181"/>
      <c r="F274" s="181"/>
      <c r="L274" s="180"/>
      <c r="M274" s="180"/>
      <c r="O274" s="180"/>
      <c r="P274" s="180"/>
      <c r="Q274" s="180"/>
      <c r="R274" s="180"/>
      <c r="S274" s="180"/>
    </row>
    <row r="275" spans="1:19" ht="16.5" customHeight="1">
      <c r="A275" s="180"/>
      <c r="B275" s="180"/>
      <c r="C275" s="180"/>
      <c r="D275" s="180"/>
      <c r="E275" s="181"/>
      <c r="F275" s="181"/>
      <c r="L275" s="180"/>
      <c r="M275" s="180"/>
      <c r="O275" s="180"/>
      <c r="P275" s="180"/>
      <c r="Q275" s="180"/>
      <c r="R275" s="180"/>
      <c r="S275" s="180"/>
    </row>
    <row r="276" spans="1:19" ht="16.5" customHeight="1">
      <c r="A276" s="180"/>
      <c r="B276" s="180"/>
      <c r="C276" s="180"/>
      <c r="D276" s="180"/>
      <c r="E276" s="181"/>
      <c r="F276" s="181"/>
      <c r="L276" s="180"/>
      <c r="M276" s="180"/>
      <c r="O276" s="180"/>
      <c r="P276" s="180"/>
      <c r="Q276" s="180"/>
      <c r="R276" s="180"/>
      <c r="S276" s="180"/>
    </row>
    <row r="277" spans="1:19" ht="16.5" customHeight="1">
      <c r="A277" s="180"/>
      <c r="B277" s="180"/>
      <c r="C277" s="180"/>
      <c r="D277" s="180"/>
      <c r="E277" s="181"/>
      <c r="F277" s="181"/>
      <c r="L277" s="180"/>
      <c r="M277" s="180"/>
      <c r="O277" s="180"/>
      <c r="P277" s="180"/>
      <c r="Q277" s="180"/>
      <c r="R277" s="180"/>
      <c r="S277" s="180"/>
    </row>
    <row r="278" spans="1:19" ht="16.5" customHeight="1">
      <c r="A278" s="180"/>
      <c r="B278" s="180"/>
      <c r="C278" s="180"/>
      <c r="D278" s="180"/>
      <c r="E278" s="181"/>
      <c r="F278" s="181"/>
      <c r="L278" s="180"/>
      <c r="M278" s="180"/>
      <c r="O278" s="180"/>
      <c r="P278" s="180"/>
      <c r="Q278" s="180"/>
      <c r="R278" s="180"/>
      <c r="S278" s="180"/>
    </row>
    <row r="279" spans="1:19" ht="16.5" customHeight="1">
      <c r="A279" s="180"/>
      <c r="B279" s="180"/>
      <c r="C279" s="180"/>
      <c r="D279" s="180"/>
      <c r="E279" s="181"/>
      <c r="F279" s="181"/>
      <c r="L279" s="180"/>
      <c r="M279" s="180"/>
      <c r="O279" s="180"/>
      <c r="P279" s="180"/>
      <c r="Q279" s="180"/>
      <c r="R279" s="180"/>
      <c r="S279" s="180"/>
    </row>
    <row r="280" spans="1:19" ht="16.5" customHeight="1">
      <c r="A280" s="180"/>
      <c r="B280" s="180"/>
      <c r="C280" s="180"/>
      <c r="D280" s="180"/>
      <c r="E280" s="181"/>
      <c r="F280" s="181"/>
      <c r="L280" s="180"/>
      <c r="M280" s="180"/>
      <c r="O280" s="180"/>
      <c r="P280" s="180"/>
      <c r="Q280" s="180"/>
      <c r="R280" s="180"/>
      <c r="S280" s="180"/>
    </row>
    <row r="281" spans="1:19" ht="16.5" customHeight="1">
      <c r="A281" s="180"/>
      <c r="B281" s="180"/>
      <c r="C281" s="180"/>
      <c r="D281" s="180"/>
      <c r="E281" s="181"/>
      <c r="F281" s="181"/>
      <c r="L281" s="180"/>
      <c r="M281" s="180"/>
      <c r="O281" s="180"/>
      <c r="P281" s="180"/>
      <c r="Q281" s="180"/>
      <c r="R281" s="180"/>
      <c r="S281" s="180"/>
    </row>
    <row r="282" spans="1:19" ht="16.5" customHeight="1">
      <c r="A282" s="180"/>
      <c r="B282" s="180"/>
      <c r="C282" s="180"/>
      <c r="D282" s="180"/>
      <c r="E282" s="181"/>
      <c r="F282" s="181"/>
      <c r="L282" s="180"/>
      <c r="M282" s="180"/>
      <c r="O282" s="180"/>
      <c r="P282" s="180"/>
      <c r="Q282" s="180"/>
      <c r="R282" s="180"/>
      <c r="S282" s="180"/>
    </row>
    <row r="283" spans="1:19" ht="16.5" customHeight="1">
      <c r="A283" s="180"/>
      <c r="B283" s="180"/>
      <c r="C283" s="180"/>
      <c r="D283" s="180"/>
      <c r="E283" s="181"/>
      <c r="F283" s="181"/>
      <c r="L283" s="180"/>
      <c r="M283" s="180"/>
      <c r="O283" s="180"/>
      <c r="P283" s="180"/>
      <c r="Q283" s="180"/>
      <c r="R283" s="180"/>
      <c r="S283" s="180"/>
    </row>
    <row r="284" spans="1:19" ht="16.5" customHeight="1">
      <c r="A284" s="180"/>
      <c r="B284" s="180"/>
      <c r="C284" s="180"/>
      <c r="D284" s="180"/>
      <c r="E284" s="181"/>
      <c r="F284" s="181"/>
      <c r="L284" s="180"/>
      <c r="M284" s="180"/>
      <c r="O284" s="180"/>
      <c r="P284" s="180"/>
      <c r="Q284" s="180"/>
      <c r="R284" s="180"/>
      <c r="S284" s="180"/>
    </row>
    <row r="285" spans="1:19" ht="16.5" customHeight="1">
      <c r="A285" s="180"/>
      <c r="B285" s="180"/>
      <c r="C285" s="180"/>
      <c r="D285" s="180"/>
      <c r="E285" s="181"/>
      <c r="F285" s="181"/>
      <c r="L285" s="180"/>
      <c r="M285" s="180"/>
      <c r="O285" s="180"/>
      <c r="P285" s="180"/>
      <c r="Q285" s="180"/>
      <c r="R285" s="180"/>
      <c r="S285" s="180"/>
    </row>
    <row r="286" spans="1:19" ht="16.5" customHeight="1">
      <c r="A286" s="180"/>
      <c r="B286" s="180"/>
      <c r="C286" s="180"/>
      <c r="D286" s="180"/>
      <c r="E286" s="181"/>
      <c r="F286" s="181"/>
      <c r="L286" s="180"/>
      <c r="M286" s="180"/>
      <c r="O286" s="180"/>
      <c r="P286" s="180"/>
      <c r="Q286" s="180"/>
      <c r="R286" s="180"/>
      <c r="S286" s="180"/>
    </row>
    <row r="287" spans="1:19" ht="16.5" customHeight="1">
      <c r="A287" s="180"/>
      <c r="B287" s="180"/>
      <c r="C287" s="180"/>
      <c r="D287" s="180"/>
      <c r="E287" s="181"/>
      <c r="F287" s="181"/>
      <c r="L287" s="180"/>
      <c r="M287" s="180"/>
      <c r="O287" s="180"/>
      <c r="P287" s="180"/>
      <c r="Q287" s="180"/>
      <c r="R287" s="180"/>
      <c r="S287" s="180"/>
    </row>
    <row r="288" spans="1:19" ht="16.5" customHeight="1">
      <c r="A288" s="180"/>
      <c r="B288" s="180"/>
      <c r="C288" s="180"/>
      <c r="D288" s="180"/>
      <c r="E288" s="181"/>
      <c r="F288" s="181"/>
      <c r="L288" s="180"/>
      <c r="M288" s="180"/>
      <c r="O288" s="180"/>
      <c r="P288" s="180"/>
      <c r="Q288" s="180"/>
      <c r="R288" s="180"/>
      <c r="S288" s="180"/>
    </row>
    <row r="289" spans="1:19" ht="16.5" customHeight="1">
      <c r="A289" s="180"/>
      <c r="B289" s="180"/>
      <c r="C289" s="180"/>
      <c r="D289" s="180"/>
      <c r="E289" s="181"/>
      <c r="F289" s="181"/>
      <c r="L289" s="180"/>
      <c r="M289" s="180"/>
      <c r="O289" s="180"/>
      <c r="P289" s="180"/>
      <c r="Q289" s="180"/>
      <c r="R289" s="180"/>
      <c r="S289" s="180"/>
    </row>
    <row r="290" spans="1:19" ht="16.5" customHeight="1">
      <c r="A290" s="180"/>
      <c r="B290" s="180"/>
      <c r="C290" s="180"/>
      <c r="D290" s="180"/>
      <c r="E290" s="181"/>
      <c r="F290" s="181"/>
      <c r="L290" s="180"/>
      <c r="M290" s="180"/>
      <c r="O290" s="180"/>
      <c r="P290" s="180"/>
      <c r="Q290" s="180"/>
      <c r="R290" s="180"/>
      <c r="S290" s="180"/>
    </row>
    <row r="291" spans="1:19" ht="16.5" customHeight="1">
      <c r="A291" s="180"/>
      <c r="B291" s="180"/>
      <c r="C291" s="180"/>
      <c r="D291" s="180"/>
      <c r="E291" s="181"/>
      <c r="F291" s="181"/>
      <c r="L291" s="180"/>
      <c r="M291" s="180"/>
      <c r="O291" s="180"/>
      <c r="P291" s="180"/>
      <c r="Q291" s="180"/>
      <c r="R291" s="180"/>
      <c r="S291" s="180"/>
    </row>
    <row r="292" spans="1:19" ht="16.5" customHeight="1">
      <c r="A292" s="180"/>
      <c r="B292" s="180"/>
      <c r="C292" s="180"/>
      <c r="D292" s="180"/>
      <c r="E292" s="181"/>
      <c r="F292" s="181"/>
      <c r="L292" s="180"/>
      <c r="M292" s="180"/>
      <c r="O292" s="180"/>
      <c r="P292" s="180"/>
      <c r="Q292" s="180"/>
      <c r="R292" s="180"/>
      <c r="S292" s="180"/>
    </row>
    <row r="293" spans="1:19" ht="16.5" customHeight="1">
      <c r="A293" s="180"/>
      <c r="B293" s="180"/>
      <c r="C293" s="180"/>
      <c r="D293" s="180"/>
      <c r="E293" s="181"/>
      <c r="F293" s="181"/>
      <c r="L293" s="180"/>
      <c r="M293" s="180"/>
      <c r="O293" s="180"/>
      <c r="P293" s="180"/>
      <c r="Q293" s="180"/>
      <c r="R293" s="180"/>
      <c r="S293" s="180"/>
    </row>
    <row r="294" spans="1:19" ht="16.5" customHeight="1">
      <c r="A294" s="180"/>
      <c r="B294" s="180"/>
      <c r="C294" s="180"/>
      <c r="D294" s="180"/>
      <c r="E294" s="181"/>
      <c r="F294" s="181"/>
      <c r="L294" s="180"/>
      <c r="M294" s="180"/>
      <c r="O294" s="180"/>
      <c r="P294" s="180"/>
      <c r="Q294" s="180"/>
      <c r="R294" s="180"/>
      <c r="S294" s="180"/>
    </row>
    <row r="295" spans="1:19" ht="16.5" customHeight="1">
      <c r="A295" s="180"/>
      <c r="B295" s="180"/>
      <c r="C295" s="180"/>
      <c r="D295" s="180"/>
      <c r="E295" s="181"/>
      <c r="F295" s="181"/>
      <c r="L295" s="180"/>
      <c r="M295" s="180"/>
      <c r="O295" s="180"/>
      <c r="P295" s="180"/>
      <c r="Q295" s="180"/>
      <c r="R295" s="180"/>
      <c r="S295" s="180"/>
    </row>
    <row r="296" spans="1:19" ht="16.5" customHeight="1">
      <c r="A296" s="180"/>
      <c r="B296" s="180"/>
      <c r="C296" s="180"/>
      <c r="D296" s="180"/>
      <c r="E296" s="181"/>
      <c r="F296" s="181"/>
      <c r="L296" s="180"/>
      <c r="M296" s="180"/>
      <c r="O296" s="180"/>
      <c r="P296" s="180"/>
      <c r="Q296" s="180"/>
      <c r="R296" s="180"/>
      <c r="S296" s="180"/>
    </row>
    <row r="297" spans="1:19" ht="16.5" customHeight="1">
      <c r="A297" s="180"/>
      <c r="B297" s="180"/>
      <c r="C297" s="180"/>
      <c r="D297" s="180"/>
      <c r="E297" s="181"/>
      <c r="F297" s="181"/>
      <c r="L297" s="180"/>
      <c r="M297" s="180"/>
      <c r="O297" s="180"/>
      <c r="P297" s="180"/>
      <c r="Q297" s="180"/>
      <c r="R297" s="180"/>
      <c r="S297" s="180"/>
    </row>
    <row r="298" spans="1:19" ht="16.5" customHeight="1">
      <c r="A298" s="180"/>
      <c r="B298" s="180"/>
      <c r="C298" s="180"/>
      <c r="D298" s="180"/>
      <c r="E298" s="181"/>
      <c r="F298" s="181"/>
      <c r="L298" s="180"/>
      <c r="M298" s="180"/>
      <c r="O298" s="180"/>
      <c r="P298" s="180"/>
      <c r="Q298" s="180"/>
      <c r="R298" s="180"/>
      <c r="S298" s="180"/>
    </row>
    <row r="299" spans="1:19" ht="16.5" customHeight="1">
      <c r="A299" s="180"/>
      <c r="B299" s="180"/>
      <c r="C299" s="180"/>
      <c r="D299" s="180"/>
      <c r="E299" s="181"/>
      <c r="F299" s="181"/>
      <c r="L299" s="180"/>
      <c r="M299" s="180"/>
      <c r="O299" s="180"/>
      <c r="P299" s="180"/>
      <c r="Q299" s="180"/>
      <c r="R299" s="180"/>
      <c r="S299" s="180"/>
    </row>
    <row r="300" spans="1:19" ht="16.5" customHeight="1">
      <c r="A300" s="180"/>
      <c r="B300" s="180"/>
      <c r="C300" s="180"/>
      <c r="D300" s="180"/>
      <c r="E300" s="181"/>
      <c r="F300" s="181"/>
      <c r="L300" s="180"/>
      <c r="M300" s="180"/>
      <c r="O300" s="180"/>
      <c r="P300" s="180"/>
      <c r="Q300" s="180"/>
      <c r="R300" s="180"/>
      <c r="S300" s="180"/>
    </row>
    <row r="301" spans="1:19" ht="16.5" customHeight="1">
      <c r="A301" s="180"/>
      <c r="B301" s="180"/>
      <c r="C301" s="180"/>
      <c r="D301" s="180"/>
      <c r="E301" s="181"/>
      <c r="F301" s="181"/>
      <c r="L301" s="180"/>
      <c r="M301" s="180"/>
      <c r="O301" s="180"/>
      <c r="P301" s="180"/>
      <c r="Q301" s="180"/>
      <c r="R301" s="180"/>
      <c r="S301" s="180"/>
    </row>
    <row r="302" spans="1:19" ht="16.5" customHeight="1">
      <c r="A302" s="180"/>
      <c r="B302" s="180"/>
      <c r="C302" s="180"/>
      <c r="D302" s="180"/>
      <c r="E302" s="181"/>
      <c r="F302" s="181"/>
      <c r="L302" s="180"/>
      <c r="M302" s="180"/>
      <c r="O302" s="180"/>
      <c r="P302" s="180"/>
      <c r="Q302" s="180"/>
      <c r="R302" s="180"/>
      <c r="S302" s="180"/>
    </row>
    <row r="303" spans="1:19" ht="16.5" customHeight="1">
      <c r="A303" s="180"/>
      <c r="B303" s="180"/>
      <c r="C303" s="180"/>
      <c r="D303" s="180"/>
      <c r="E303" s="181"/>
      <c r="F303" s="181"/>
      <c r="L303" s="180"/>
      <c r="M303" s="180"/>
      <c r="O303" s="180"/>
      <c r="P303" s="180"/>
      <c r="Q303" s="180"/>
      <c r="R303" s="180"/>
      <c r="S303" s="180"/>
    </row>
    <row r="304" spans="1:19" ht="16.5" customHeight="1">
      <c r="A304" s="180"/>
      <c r="B304" s="180"/>
      <c r="C304" s="180"/>
      <c r="D304" s="180"/>
      <c r="E304" s="181"/>
      <c r="F304" s="181"/>
      <c r="L304" s="180"/>
      <c r="M304" s="180"/>
      <c r="O304" s="180"/>
      <c r="P304" s="180"/>
      <c r="Q304" s="180"/>
      <c r="R304" s="180"/>
      <c r="S304" s="180"/>
    </row>
    <row r="305" spans="1:19" ht="16.5" customHeight="1">
      <c r="A305" s="180"/>
      <c r="B305" s="180"/>
      <c r="C305" s="180"/>
      <c r="D305" s="180"/>
      <c r="E305" s="181"/>
      <c r="F305" s="181"/>
      <c r="L305" s="180"/>
      <c r="M305" s="180"/>
      <c r="O305" s="180"/>
      <c r="P305" s="180"/>
      <c r="Q305" s="180"/>
      <c r="R305" s="180"/>
      <c r="S305" s="180"/>
    </row>
    <row r="306" spans="1:19" ht="16.5" customHeight="1">
      <c r="A306" s="180"/>
      <c r="B306" s="180"/>
      <c r="C306" s="180"/>
      <c r="D306" s="180"/>
      <c r="E306" s="181"/>
      <c r="F306" s="181"/>
      <c r="L306" s="180"/>
      <c r="M306" s="180"/>
      <c r="O306" s="180"/>
      <c r="P306" s="180"/>
      <c r="Q306" s="180"/>
      <c r="R306" s="180"/>
      <c r="S306" s="180"/>
    </row>
    <row r="307" spans="1:19" ht="16.5" customHeight="1">
      <c r="A307" s="180"/>
      <c r="B307" s="180"/>
      <c r="C307" s="180"/>
      <c r="D307" s="180"/>
      <c r="E307" s="181"/>
      <c r="F307" s="181"/>
      <c r="L307" s="180"/>
      <c r="M307" s="180"/>
      <c r="O307" s="180"/>
      <c r="P307" s="180"/>
      <c r="Q307" s="180"/>
      <c r="R307" s="180"/>
      <c r="S307" s="180"/>
    </row>
    <row r="308" spans="1:19" ht="16.5" customHeight="1">
      <c r="A308" s="180"/>
      <c r="B308" s="180"/>
      <c r="C308" s="180"/>
      <c r="D308" s="180"/>
      <c r="E308" s="181"/>
      <c r="F308" s="181"/>
      <c r="L308" s="180"/>
      <c r="M308" s="180"/>
      <c r="O308" s="180"/>
      <c r="P308" s="180"/>
      <c r="Q308" s="180"/>
      <c r="R308" s="180"/>
      <c r="S308" s="180"/>
    </row>
    <row r="309" spans="1:19" ht="16.5" customHeight="1">
      <c r="A309" s="180"/>
      <c r="B309" s="180"/>
      <c r="C309" s="180"/>
      <c r="D309" s="180"/>
      <c r="E309" s="181"/>
      <c r="F309" s="181"/>
      <c r="L309" s="180"/>
      <c r="M309" s="180"/>
      <c r="O309" s="180"/>
      <c r="P309" s="180"/>
      <c r="Q309" s="180"/>
      <c r="R309" s="180"/>
      <c r="S309" s="180"/>
    </row>
    <row r="310" spans="1:19" ht="16.5" customHeight="1">
      <c r="A310" s="180"/>
      <c r="B310" s="180"/>
      <c r="C310" s="180"/>
      <c r="D310" s="180"/>
      <c r="E310" s="181"/>
      <c r="F310" s="181"/>
      <c r="L310" s="180"/>
      <c r="M310" s="180"/>
      <c r="O310" s="180"/>
      <c r="P310" s="180"/>
      <c r="Q310" s="180"/>
      <c r="R310" s="180"/>
      <c r="S310" s="180"/>
    </row>
    <row r="311" spans="1:19" ht="16.5" customHeight="1">
      <c r="A311" s="180"/>
      <c r="B311" s="180"/>
      <c r="C311" s="180"/>
      <c r="D311" s="180"/>
      <c r="E311" s="181"/>
      <c r="F311" s="181"/>
      <c r="L311" s="180"/>
      <c r="M311" s="180"/>
      <c r="O311" s="180"/>
      <c r="P311" s="180"/>
      <c r="Q311" s="180"/>
      <c r="R311" s="180"/>
      <c r="S311" s="180"/>
    </row>
    <row r="312" spans="1:19" ht="16.5" customHeight="1">
      <c r="A312" s="180"/>
      <c r="B312" s="180"/>
      <c r="C312" s="180"/>
      <c r="D312" s="180"/>
      <c r="E312" s="181"/>
      <c r="F312" s="181"/>
      <c r="L312" s="180"/>
      <c r="M312" s="180"/>
      <c r="O312" s="180"/>
      <c r="P312" s="180"/>
      <c r="Q312" s="180"/>
      <c r="R312" s="180"/>
      <c r="S312" s="180"/>
    </row>
    <row r="313" spans="1:19" ht="16.5" customHeight="1">
      <c r="A313" s="180"/>
      <c r="B313" s="180"/>
      <c r="C313" s="180"/>
      <c r="D313" s="180"/>
      <c r="E313" s="181"/>
      <c r="F313" s="181"/>
      <c r="L313" s="180"/>
      <c r="M313" s="180"/>
      <c r="O313" s="180"/>
      <c r="P313" s="180"/>
      <c r="Q313" s="180"/>
      <c r="R313" s="180"/>
      <c r="S313" s="180"/>
    </row>
    <row r="314" spans="1:19" ht="16.5" customHeight="1">
      <c r="A314" s="180"/>
      <c r="B314" s="180"/>
      <c r="C314" s="180"/>
      <c r="D314" s="180"/>
      <c r="E314" s="181"/>
      <c r="F314" s="181"/>
      <c r="L314" s="180"/>
      <c r="M314" s="180"/>
      <c r="O314" s="180"/>
      <c r="P314" s="180"/>
      <c r="Q314" s="180"/>
      <c r="R314" s="180"/>
      <c r="S314" s="180"/>
    </row>
    <row r="315" spans="1:19" ht="16.5" customHeight="1">
      <c r="A315" s="180"/>
      <c r="B315" s="180"/>
      <c r="C315" s="180"/>
      <c r="D315" s="180"/>
      <c r="E315" s="181"/>
      <c r="F315" s="181"/>
      <c r="L315" s="180"/>
      <c r="M315" s="180"/>
      <c r="O315" s="180"/>
      <c r="P315" s="180"/>
      <c r="Q315" s="180"/>
      <c r="R315" s="180"/>
      <c r="S315" s="180"/>
    </row>
    <row r="316" spans="1:19" ht="16.5" customHeight="1">
      <c r="A316" s="180"/>
      <c r="B316" s="180"/>
      <c r="C316" s="180"/>
      <c r="D316" s="180"/>
      <c r="E316" s="181"/>
      <c r="F316" s="181"/>
      <c r="L316" s="180"/>
      <c r="M316" s="180"/>
      <c r="O316" s="180"/>
      <c r="P316" s="180"/>
      <c r="Q316" s="180"/>
      <c r="R316" s="180"/>
      <c r="S316" s="180"/>
    </row>
    <row r="317" spans="1:19" ht="16.5" customHeight="1">
      <c r="A317" s="180"/>
      <c r="B317" s="180"/>
      <c r="C317" s="180"/>
      <c r="D317" s="180"/>
      <c r="E317" s="181"/>
      <c r="F317" s="181"/>
      <c r="L317" s="180"/>
      <c r="M317" s="180"/>
      <c r="O317" s="180"/>
      <c r="P317" s="180"/>
      <c r="Q317" s="180"/>
      <c r="R317" s="180"/>
      <c r="S317" s="180"/>
    </row>
    <row r="318" spans="1:19" ht="16.5" customHeight="1">
      <c r="A318" s="180"/>
      <c r="B318" s="180"/>
      <c r="C318" s="180"/>
      <c r="D318" s="180"/>
      <c r="E318" s="181"/>
      <c r="F318" s="181"/>
      <c r="L318" s="180"/>
      <c r="M318" s="180"/>
      <c r="O318" s="180"/>
      <c r="P318" s="180"/>
      <c r="Q318" s="180"/>
      <c r="R318" s="180"/>
      <c r="S318" s="180"/>
    </row>
    <row r="319" spans="1:19" ht="16.5" customHeight="1">
      <c r="A319" s="180"/>
      <c r="B319" s="180"/>
      <c r="C319" s="180"/>
      <c r="D319" s="180"/>
      <c r="E319" s="181"/>
      <c r="F319" s="181"/>
      <c r="L319" s="180"/>
      <c r="M319" s="180"/>
      <c r="O319" s="180"/>
      <c r="P319" s="180"/>
      <c r="Q319" s="180"/>
      <c r="R319" s="180"/>
      <c r="S319" s="180"/>
    </row>
    <row r="320" spans="1:19" ht="16.5" customHeight="1">
      <c r="A320" s="180"/>
      <c r="B320" s="180"/>
      <c r="C320" s="180"/>
      <c r="D320" s="180"/>
      <c r="E320" s="181"/>
      <c r="F320" s="181"/>
      <c r="L320" s="180"/>
      <c r="M320" s="180"/>
      <c r="O320" s="180"/>
      <c r="P320" s="180"/>
      <c r="Q320" s="180"/>
      <c r="R320" s="180"/>
      <c r="S320" s="180"/>
    </row>
    <row r="321" spans="1:19" ht="16.5" customHeight="1">
      <c r="A321" s="180"/>
      <c r="B321" s="180"/>
      <c r="C321" s="180"/>
      <c r="D321" s="180"/>
      <c r="E321" s="181"/>
      <c r="F321" s="181"/>
      <c r="L321" s="180"/>
      <c r="M321" s="180"/>
      <c r="O321" s="180"/>
      <c r="P321" s="180"/>
      <c r="Q321" s="180"/>
      <c r="R321" s="180"/>
      <c r="S321" s="180"/>
    </row>
    <row r="322" spans="1:19" ht="16.5" customHeight="1">
      <c r="A322" s="180"/>
      <c r="B322" s="180"/>
      <c r="C322" s="180"/>
      <c r="D322" s="180"/>
      <c r="E322" s="181"/>
      <c r="F322" s="181"/>
      <c r="L322" s="180"/>
      <c r="M322" s="180"/>
      <c r="O322" s="180"/>
      <c r="P322" s="180"/>
      <c r="Q322" s="180"/>
      <c r="R322" s="180"/>
      <c r="S322" s="180"/>
    </row>
    <row r="323" spans="1:19" ht="16.5" customHeight="1">
      <c r="A323" s="180"/>
      <c r="B323" s="180"/>
      <c r="C323" s="180"/>
      <c r="D323" s="180"/>
      <c r="E323" s="181"/>
      <c r="F323" s="181"/>
      <c r="L323" s="180"/>
      <c r="M323" s="180"/>
      <c r="O323" s="180"/>
      <c r="P323" s="180"/>
      <c r="Q323" s="180"/>
      <c r="R323" s="180"/>
      <c r="S323" s="180"/>
    </row>
    <row r="324" spans="1:19" ht="16.5" customHeight="1">
      <c r="A324" s="180"/>
      <c r="B324" s="180"/>
      <c r="C324" s="180"/>
      <c r="D324" s="180"/>
      <c r="E324" s="181"/>
      <c r="F324" s="181"/>
      <c r="L324" s="180"/>
      <c r="M324" s="180"/>
      <c r="O324" s="180"/>
      <c r="P324" s="180"/>
      <c r="Q324" s="180"/>
      <c r="R324" s="180"/>
      <c r="S324" s="180"/>
    </row>
    <row r="325" spans="1:19" ht="16.5" customHeight="1">
      <c r="A325" s="180"/>
      <c r="B325" s="180"/>
      <c r="C325" s="180"/>
      <c r="D325" s="180"/>
      <c r="E325" s="181"/>
      <c r="F325" s="181"/>
      <c r="L325" s="180"/>
      <c r="M325" s="180"/>
      <c r="O325" s="180"/>
      <c r="P325" s="180"/>
      <c r="Q325" s="180"/>
      <c r="R325" s="180"/>
      <c r="S325" s="180"/>
    </row>
    <row r="326" spans="1:19" ht="16.5" customHeight="1">
      <c r="A326" s="180"/>
      <c r="B326" s="180"/>
      <c r="C326" s="180"/>
      <c r="D326" s="180"/>
      <c r="E326" s="181"/>
      <c r="F326" s="181"/>
      <c r="L326" s="180"/>
      <c r="M326" s="180"/>
      <c r="O326" s="180"/>
      <c r="P326" s="180"/>
      <c r="Q326" s="180"/>
      <c r="R326" s="180"/>
      <c r="S326" s="180"/>
    </row>
    <row r="327" spans="1:19" ht="16.5" customHeight="1">
      <c r="A327" s="180"/>
      <c r="B327" s="180"/>
      <c r="C327" s="180"/>
      <c r="D327" s="180"/>
      <c r="E327" s="181"/>
      <c r="F327" s="181"/>
      <c r="L327" s="180"/>
      <c r="M327" s="180"/>
      <c r="O327" s="180"/>
      <c r="P327" s="180"/>
      <c r="Q327" s="180"/>
      <c r="R327" s="180"/>
      <c r="S327" s="180"/>
    </row>
    <row r="328" spans="1:19" ht="16.5" customHeight="1">
      <c r="A328" s="180"/>
      <c r="B328" s="180"/>
      <c r="C328" s="180"/>
      <c r="D328" s="180"/>
      <c r="E328" s="181"/>
      <c r="F328" s="181"/>
      <c r="L328" s="180"/>
      <c r="M328" s="180"/>
      <c r="O328" s="180"/>
      <c r="P328" s="180"/>
      <c r="Q328" s="180"/>
      <c r="R328" s="180"/>
      <c r="S328" s="180"/>
    </row>
    <row r="329" spans="1:19" ht="16.5" customHeight="1">
      <c r="A329" s="180"/>
      <c r="B329" s="180"/>
      <c r="C329" s="180"/>
      <c r="D329" s="180"/>
      <c r="E329" s="181"/>
      <c r="F329" s="181"/>
      <c r="L329" s="180"/>
      <c r="M329" s="180"/>
      <c r="O329" s="180"/>
      <c r="P329" s="180"/>
      <c r="Q329" s="180"/>
      <c r="R329" s="180"/>
      <c r="S329" s="180"/>
    </row>
    <row r="330" spans="1:19" ht="16.5" customHeight="1">
      <c r="A330" s="180"/>
      <c r="B330" s="180"/>
      <c r="C330" s="180"/>
      <c r="D330" s="180"/>
      <c r="E330" s="181"/>
      <c r="F330" s="181"/>
      <c r="L330" s="180"/>
      <c r="M330" s="180"/>
      <c r="O330" s="180"/>
      <c r="P330" s="180"/>
      <c r="Q330" s="180"/>
      <c r="R330" s="180"/>
      <c r="S330" s="180"/>
    </row>
    <row r="331" spans="1:19" ht="16.5" customHeight="1">
      <c r="A331" s="180"/>
      <c r="B331" s="180"/>
      <c r="C331" s="180"/>
      <c r="D331" s="180"/>
      <c r="E331" s="181"/>
      <c r="F331" s="181"/>
      <c r="L331" s="180"/>
      <c r="M331" s="180"/>
      <c r="O331" s="180"/>
      <c r="P331" s="180"/>
      <c r="Q331" s="180"/>
      <c r="R331" s="180"/>
      <c r="S331" s="180"/>
    </row>
    <row r="332" spans="1:19" ht="16.5" customHeight="1">
      <c r="A332" s="180"/>
      <c r="B332" s="180"/>
      <c r="C332" s="180"/>
      <c r="D332" s="180"/>
      <c r="E332" s="181"/>
      <c r="F332" s="181"/>
      <c r="L332" s="180"/>
      <c r="M332" s="180"/>
      <c r="O332" s="180"/>
      <c r="P332" s="180"/>
      <c r="Q332" s="180"/>
      <c r="R332" s="180"/>
      <c r="S332" s="180"/>
    </row>
    <row r="333" spans="1:19" ht="16.5" customHeight="1">
      <c r="A333" s="180"/>
      <c r="B333" s="180"/>
      <c r="C333" s="180"/>
      <c r="D333" s="180"/>
      <c r="E333" s="181"/>
      <c r="F333" s="181"/>
      <c r="L333" s="180"/>
      <c r="M333" s="180"/>
      <c r="O333" s="180"/>
      <c r="P333" s="180"/>
      <c r="Q333" s="180"/>
      <c r="R333" s="180"/>
      <c r="S333" s="180"/>
    </row>
    <row r="334" spans="1:19" ht="16.5" customHeight="1">
      <c r="A334" s="180"/>
      <c r="B334" s="180"/>
      <c r="C334" s="180"/>
      <c r="D334" s="180"/>
      <c r="E334" s="181"/>
      <c r="F334" s="181"/>
      <c r="L334" s="180"/>
      <c r="M334" s="180"/>
      <c r="O334" s="180"/>
      <c r="P334" s="180"/>
      <c r="Q334" s="180"/>
      <c r="R334" s="180"/>
      <c r="S334" s="180"/>
    </row>
    <row r="335" spans="1:19" ht="16.5" customHeight="1">
      <c r="A335" s="180"/>
      <c r="B335" s="180"/>
      <c r="C335" s="180"/>
      <c r="D335" s="180"/>
      <c r="E335" s="181"/>
      <c r="F335" s="181"/>
      <c r="L335" s="180"/>
      <c r="M335" s="180"/>
      <c r="O335" s="180"/>
      <c r="P335" s="180"/>
      <c r="Q335" s="180"/>
      <c r="R335" s="180"/>
      <c r="S335" s="180"/>
    </row>
    <row r="336" spans="1:19" ht="16.5" customHeight="1">
      <c r="A336" s="180"/>
      <c r="B336" s="180"/>
      <c r="C336" s="180"/>
      <c r="D336" s="180"/>
      <c r="E336" s="181"/>
      <c r="F336" s="181"/>
      <c r="L336" s="180"/>
      <c r="M336" s="180"/>
      <c r="O336" s="180"/>
      <c r="P336" s="180"/>
      <c r="Q336" s="180"/>
      <c r="R336" s="180"/>
      <c r="S336" s="180"/>
    </row>
    <row r="337" spans="1:19" ht="16.5" customHeight="1">
      <c r="A337" s="180"/>
      <c r="B337" s="180"/>
      <c r="C337" s="180"/>
      <c r="D337" s="180"/>
      <c r="E337" s="181"/>
      <c r="F337" s="181"/>
      <c r="L337" s="180"/>
      <c r="M337" s="180"/>
      <c r="O337" s="180"/>
      <c r="P337" s="180"/>
      <c r="Q337" s="180"/>
      <c r="R337" s="180"/>
      <c r="S337" s="180"/>
    </row>
    <row r="338" spans="1:19" ht="16.5" customHeight="1">
      <c r="A338" s="180"/>
      <c r="B338" s="180"/>
      <c r="C338" s="180"/>
      <c r="D338" s="180"/>
      <c r="E338" s="181"/>
      <c r="F338" s="181"/>
      <c r="L338" s="180"/>
      <c r="M338" s="180"/>
      <c r="O338" s="180"/>
      <c r="P338" s="180"/>
      <c r="Q338" s="180"/>
      <c r="R338" s="180"/>
      <c r="S338" s="180"/>
    </row>
    <row r="339" spans="1:19" ht="16.5" customHeight="1">
      <c r="A339" s="180"/>
      <c r="B339" s="180"/>
      <c r="C339" s="180"/>
      <c r="D339" s="180"/>
      <c r="E339" s="181"/>
      <c r="F339" s="181"/>
      <c r="L339" s="180"/>
      <c r="M339" s="180"/>
      <c r="O339" s="180"/>
      <c r="P339" s="180"/>
      <c r="Q339" s="180"/>
      <c r="R339" s="180"/>
      <c r="S339" s="180"/>
    </row>
    <row r="340" spans="1:19" ht="16.5" customHeight="1">
      <c r="A340" s="180"/>
      <c r="B340" s="180"/>
      <c r="C340" s="180"/>
      <c r="D340" s="180"/>
      <c r="E340" s="181"/>
      <c r="F340" s="181"/>
      <c r="L340" s="180"/>
      <c r="M340" s="180"/>
      <c r="O340" s="180"/>
      <c r="P340" s="180"/>
      <c r="Q340" s="180"/>
      <c r="R340" s="180"/>
      <c r="S340" s="180"/>
    </row>
    <row r="341" spans="1:19" ht="16.5" customHeight="1">
      <c r="A341" s="180"/>
      <c r="B341" s="180"/>
      <c r="C341" s="180"/>
      <c r="D341" s="180"/>
      <c r="E341" s="181"/>
      <c r="F341" s="181"/>
      <c r="L341" s="180"/>
      <c r="M341" s="180"/>
      <c r="O341" s="180"/>
      <c r="P341" s="180"/>
      <c r="Q341" s="180"/>
      <c r="R341" s="180"/>
      <c r="S341" s="180"/>
    </row>
    <row r="342" spans="1:19" ht="16.5" customHeight="1">
      <c r="A342" s="180"/>
      <c r="B342" s="180"/>
      <c r="C342" s="180"/>
      <c r="D342" s="180"/>
      <c r="E342" s="181"/>
      <c r="F342" s="181"/>
      <c r="L342" s="180"/>
      <c r="M342" s="180"/>
      <c r="O342" s="180"/>
      <c r="P342" s="180"/>
      <c r="Q342" s="180"/>
      <c r="R342" s="180"/>
      <c r="S342" s="180"/>
    </row>
    <row r="343" spans="1:19" ht="16.5" customHeight="1">
      <c r="A343" s="180"/>
      <c r="B343" s="180"/>
      <c r="C343" s="180"/>
      <c r="D343" s="180"/>
      <c r="E343" s="181"/>
      <c r="F343" s="181"/>
      <c r="L343" s="180"/>
      <c r="M343" s="180"/>
      <c r="O343" s="180"/>
      <c r="P343" s="180"/>
      <c r="Q343" s="180"/>
      <c r="R343" s="180"/>
      <c r="S343" s="180"/>
    </row>
    <row r="344" spans="1:19" ht="16.5" customHeight="1">
      <c r="A344" s="180"/>
      <c r="B344" s="180"/>
      <c r="C344" s="180"/>
      <c r="D344" s="180"/>
      <c r="E344" s="181"/>
      <c r="F344" s="181"/>
      <c r="L344" s="180"/>
      <c r="M344" s="180"/>
      <c r="O344" s="180"/>
      <c r="P344" s="180"/>
      <c r="Q344" s="180"/>
      <c r="R344" s="180"/>
      <c r="S344" s="180"/>
    </row>
    <row r="345" spans="1:19" ht="16.5" customHeight="1">
      <c r="A345" s="180"/>
      <c r="B345" s="180"/>
      <c r="C345" s="180"/>
      <c r="D345" s="180"/>
      <c r="E345" s="181"/>
      <c r="F345" s="181"/>
      <c r="L345" s="180"/>
      <c r="M345" s="180"/>
      <c r="O345" s="180"/>
      <c r="P345" s="180"/>
      <c r="Q345" s="180"/>
      <c r="R345" s="180"/>
      <c r="S345" s="180"/>
    </row>
    <row r="346" spans="1:19" ht="16.5" customHeight="1">
      <c r="A346" s="180"/>
      <c r="B346" s="180"/>
      <c r="C346" s="180"/>
      <c r="D346" s="180"/>
      <c r="E346" s="181"/>
      <c r="F346" s="181"/>
      <c r="L346" s="180"/>
      <c r="M346" s="180"/>
      <c r="O346" s="180"/>
      <c r="P346" s="180"/>
      <c r="Q346" s="180"/>
      <c r="R346" s="180"/>
      <c r="S346" s="180"/>
    </row>
    <row r="347" spans="1:19" ht="16.5" customHeight="1">
      <c r="A347" s="180"/>
      <c r="B347" s="180"/>
      <c r="C347" s="180"/>
      <c r="D347" s="180"/>
      <c r="E347" s="181"/>
      <c r="F347" s="181"/>
      <c r="L347" s="180"/>
      <c r="M347" s="180"/>
      <c r="O347" s="180"/>
      <c r="P347" s="180"/>
      <c r="Q347" s="180"/>
      <c r="R347" s="180"/>
      <c r="S347" s="180"/>
    </row>
    <row r="348" spans="1:19" ht="16.5" customHeight="1">
      <c r="A348" s="180"/>
      <c r="B348" s="180"/>
      <c r="C348" s="180"/>
      <c r="D348" s="180"/>
      <c r="E348" s="181"/>
      <c r="F348" s="181"/>
      <c r="L348" s="180"/>
      <c r="M348" s="180"/>
      <c r="O348" s="180"/>
      <c r="P348" s="180"/>
      <c r="Q348" s="180"/>
      <c r="R348" s="180"/>
      <c r="S348" s="180"/>
    </row>
    <row r="349" spans="1:19" ht="16.5" customHeight="1">
      <c r="A349" s="180"/>
      <c r="B349" s="180"/>
      <c r="C349" s="180"/>
      <c r="D349" s="180"/>
      <c r="E349" s="181"/>
      <c r="F349" s="181"/>
      <c r="L349" s="180"/>
      <c r="M349" s="180"/>
      <c r="O349" s="180"/>
      <c r="P349" s="180"/>
      <c r="Q349" s="180"/>
      <c r="R349" s="180"/>
      <c r="S349" s="180"/>
    </row>
    <row r="350" spans="1:19" ht="16.5" customHeight="1">
      <c r="A350" s="180"/>
      <c r="B350" s="180"/>
      <c r="C350" s="180"/>
      <c r="D350" s="180"/>
      <c r="E350" s="181"/>
      <c r="F350" s="181"/>
      <c r="L350" s="180"/>
      <c r="M350" s="180"/>
      <c r="O350" s="180"/>
      <c r="P350" s="180"/>
      <c r="Q350" s="180"/>
      <c r="R350" s="180"/>
      <c r="S350" s="180"/>
    </row>
    <row r="351" spans="1:19" ht="16.5" customHeight="1">
      <c r="A351" s="180"/>
      <c r="B351" s="180"/>
      <c r="C351" s="180"/>
      <c r="D351" s="180"/>
      <c r="E351" s="181"/>
      <c r="F351" s="181"/>
      <c r="L351" s="180"/>
      <c r="M351" s="180"/>
      <c r="O351" s="180"/>
      <c r="P351" s="180"/>
      <c r="Q351" s="180"/>
      <c r="R351" s="180"/>
      <c r="S351" s="180"/>
    </row>
    <row r="352" spans="1:19" ht="16.5" customHeight="1">
      <c r="A352" s="180"/>
      <c r="B352" s="180"/>
      <c r="C352" s="180"/>
      <c r="D352" s="180"/>
      <c r="E352" s="181"/>
      <c r="F352" s="181"/>
      <c r="L352" s="180"/>
      <c r="M352" s="180"/>
      <c r="O352" s="180"/>
      <c r="P352" s="180"/>
      <c r="Q352" s="180"/>
      <c r="R352" s="180"/>
      <c r="S352" s="180"/>
    </row>
    <row r="353" spans="1:19" ht="16.5" customHeight="1">
      <c r="A353" s="180"/>
      <c r="B353" s="180"/>
      <c r="C353" s="180"/>
      <c r="D353" s="180"/>
      <c r="E353" s="181"/>
      <c r="F353" s="181"/>
      <c r="L353" s="180"/>
      <c r="M353" s="180"/>
      <c r="O353" s="180"/>
      <c r="P353" s="180"/>
      <c r="Q353" s="180"/>
      <c r="R353" s="180"/>
      <c r="S353" s="180"/>
    </row>
    <row r="354" spans="1:19" ht="16.5" customHeight="1">
      <c r="A354" s="180"/>
      <c r="B354" s="180"/>
      <c r="C354" s="180"/>
      <c r="D354" s="180"/>
      <c r="E354" s="181"/>
      <c r="F354" s="181"/>
      <c r="L354" s="180"/>
      <c r="M354" s="180"/>
      <c r="O354" s="180"/>
      <c r="P354" s="180"/>
      <c r="Q354" s="180"/>
      <c r="R354" s="180"/>
      <c r="S354" s="180"/>
    </row>
    <row r="355" spans="1:19" ht="16.5" customHeight="1">
      <c r="A355" s="180"/>
      <c r="B355" s="180"/>
      <c r="C355" s="180"/>
      <c r="D355" s="180"/>
      <c r="E355" s="181"/>
      <c r="F355" s="181"/>
      <c r="L355" s="180"/>
      <c r="M355" s="180"/>
      <c r="O355" s="180"/>
      <c r="P355" s="180"/>
      <c r="Q355" s="180"/>
      <c r="R355" s="180"/>
      <c r="S355" s="180"/>
    </row>
    <row r="356" spans="1:19" ht="16.5" customHeight="1">
      <c r="A356" s="180"/>
      <c r="B356" s="180"/>
      <c r="C356" s="180"/>
      <c r="D356" s="180"/>
      <c r="E356" s="181"/>
      <c r="F356" s="181"/>
      <c r="L356" s="180"/>
      <c r="M356" s="180"/>
      <c r="O356" s="180"/>
      <c r="P356" s="180"/>
      <c r="Q356" s="180"/>
      <c r="R356" s="180"/>
      <c r="S356" s="180"/>
    </row>
    <row r="357" spans="1:19" ht="16.5" customHeight="1">
      <c r="A357" s="180"/>
      <c r="B357" s="180"/>
      <c r="C357" s="180"/>
      <c r="D357" s="180"/>
      <c r="E357" s="181"/>
      <c r="F357" s="181"/>
      <c r="L357" s="180"/>
      <c r="M357" s="180"/>
      <c r="O357" s="180"/>
      <c r="P357" s="180"/>
      <c r="Q357" s="180"/>
      <c r="R357" s="180"/>
      <c r="S357" s="180"/>
    </row>
    <row r="358" spans="1:19" ht="16.5" customHeight="1">
      <c r="A358" s="180"/>
      <c r="B358" s="180"/>
      <c r="C358" s="180"/>
      <c r="D358" s="180"/>
      <c r="E358" s="181"/>
      <c r="F358" s="181"/>
      <c r="L358" s="180"/>
      <c r="M358" s="180"/>
      <c r="O358" s="180"/>
      <c r="P358" s="180"/>
      <c r="Q358" s="180"/>
      <c r="R358" s="180"/>
      <c r="S358" s="180"/>
    </row>
    <row r="359" spans="1:19" ht="16.5" customHeight="1">
      <c r="A359" s="180"/>
      <c r="B359" s="180"/>
      <c r="C359" s="180"/>
      <c r="D359" s="180"/>
      <c r="E359" s="181"/>
      <c r="F359" s="181"/>
      <c r="L359" s="180"/>
      <c r="M359" s="180"/>
      <c r="O359" s="180"/>
      <c r="P359" s="180"/>
      <c r="Q359" s="180"/>
      <c r="R359" s="180"/>
      <c r="S359" s="180"/>
    </row>
    <row r="360" spans="1:19" ht="16.5" customHeight="1">
      <c r="A360" s="180"/>
      <c r="B360" s="180"/>
      <c r="C360" s="180"/>
      <c r="D360" s="180"/>
      <c r="E360" s="181"/>
      <c r="F360" s="181"/>
      <c r="L360" s="180"/>
      <c r="M360" s="180"/>
      <c r="O360" s="180"/>
      <c r="P360" s="180"/>
      <c r="Q360" s="180"/>
      <c r="R360" s="180"/>
      <c r="S360" s="180"/>
    </row>
    <row r="361" spans="1:19" ht="16.5" customHeight="1">
      <c r="A361" s="180"/>
      <c r="B361" s="180"/>
      <c r="C361" s="180"/>
      <c r="D361" s="180"/>
      <c r="E361" s="181"/>
      <c r="F361" s="181"/>
      <c r="L361" s="180"/>
      <c r="M361" s="180"/>
      <c r="O361" s="180"/>
      <c r="P361" s="180"/>
      <c r="Q361" s="180"/>
      <c r="R361" s="180"/>
      <c r="S361" s="180"/>
    </row>
    <row r="362" spans="1:19" ht="16.5" customHeight="1">
      <c r="A362" s="180"/>
      <c r="B362" s="180"/>
      <c r="C362" s="180"/>
      <c r="D362" s="180"/>
      <c r="E362" s="181"/>
      <c r="F362" s="181"/>
      <c r="L362" s="180"/>
      <c r="M362" s="180"/>
      <c r="O362" s="180"/>
      <c r="P362" s="180"/>
      <c r="Q362" s="180"/>
      <c r="R362" s="180"/>
      <c r="S362" s="180"/>
    </row>
    <row r="363" spans="1:19" ht="16.5" customHeight="1">
      <c r="A363" s="180"/>
      <c r="B363" s="180"/>
      <c r="C363" s="180"/>
      <c r="D363" s="180"/>
      <c r="E363" s="181"/>
      <c r="F363" s="181"/>
      <c r="L363" s="180"/>
      <c r="M363" s="180"/>
      <c r="O363" s="180"/>
      <c r="P363" s="180"/>
      <c r="Q363" s="180"/>
      <c r="R363" s="180"/>
      <c r="S363" s="180"/>
    </row>
    <row r="364" spans="1:19" ht="16.5" customHeight="1">
      <c r="A364" s="180"/>
      <c r="B364" s="180"/>
      <c r="C364" s="180"/>
      <c r="D364" s="180"/>
      <c r="E364" s="181"/>
      <c r="F364" s="181"/>
      <c r="L364" s="180"/>
      <c r="M364" s="180"/>
      <c r="O364" s="180"/>
      <c r="P364" s="180"/>
      <c r="Q364" s="180"/>
      <c r="R364" s="180"/>
      <c r="S364" s="180"/>
    </row>
    <row r="365" spans="1:19" ht="16.5" customHeight="1">
      <c r="A365" s="180"/>
      <c r="B365" s="180"/>
      <c r="C365" s="180"/>
      <c r="D365" s="180"/>
      <c r="E365" s="181"/>
      <c r="F365" s="181"/>
      <c r="L365" s="180"/>
      <c r="M365" s="180"/>
      <c r="O365" s="180"/>
      <c r="P365" s="180"/>
      <c r="Q365" s="180"/>
      <c r="R365" s="180"/>
      <c r="S365" s="180"/>
    </row>
    <row r="366" spans="1:19" ht="16.5" customHeight="1">
      <c r="A366" s="180"/>
      <c r="B366" s="180"/>
      <c r="C366" s="180"/>
      <c r="D366" s="180"/>
      <c r="E366" s="181"/>
      <c r="F366" s="181"/>
      <c r="L366" s="180"/>
      <c r="M366" s="180"/>
      <c r="O366" s="180"/>
      <c r="P366" s="180"/>
      <c r="Q366" s="180"/>
      <c r="R366" s="180"/>
      <c r="S366" s="180"/>
    </row>
    <row r="367" spans="1:19" ht="16.5" customHeight="1">
      <c r="A367" s="180"/>
      <c r="B367" s="180"/>
      <c r="C367" s="180"/>
      <c r="D367" s="180"/>
      <c r="E367" s="181"/>
      <c r="F367" s="181"/>
      <c r="L367" s="180"/>
      <c r="M367" s="180"/>
      <c r="O367" s="180"/>
      <c r="P367" s="180"/>
      <c r="Q367" s="180"/>
      <c r="R367" s="180"/>
      <c r="S367" s="180"/>
    </row>
    <row r="368" spans="1:19" ht="16.5" customHeight="1">
      <c r="A368" s="180"/>
      <c r="B368" s="180"/>
      <c r="C368" s="180"/>
      <c r="D368" s="180"/>
      <c r="E368" s="181"/>
      <c r="F368" s="181"/>
      <c r="L368" s="180"/>
      <c r="M368" s="180"/>
      <c r="O368" s="180"/>
      <c r="P368" s="180"/>
      <c r="Q368" s="180"/>
      <c r="R368" s="180"/>
      <c r="S368" s="180"/>
    </row>
    <row r="369" spans="1:19" ht="16.5" customHeight="1">
      <c r="A369" s="180"/>
      <c r="B369" s="180"/>
      <c r="C369" s="180"/>
      <c r="D369" s="180"/>
      <c r="E369" s="181"/>
      <c r="F369" s="181"/>
      <c r="L369" s="180"/>
      <c r="M369" s="180"/>
      <c r="O369" s="180"/>
      <c r="P369" s="180"/>
      <c r="Q369" s="180"/>
      <c r="R369" s="180"/>
      <c r="S369" s="180"/>
    </row>
    <row r="370" spans="1:19" ht="16.5" customHeight="1">
      <c r="A370" s="180"/>
      <c r="B370" s="180"/>
      <c r="C370" s="180"/>
      <c r="D370" s="180"/>
      <c r="E370" s="181"/>
      <c r="F370" s="181"/>
      <c r="L370" s="180"/>
      <c r="M370" s="180"/>
      <c r="O370" s="180"/>
      <c r="P370" s="180"/>
      <c r="Q370" s="180"/>
      <c r="R370" s="180"/>
      <c r="S370" s="180"/>
    </row>
    <row r="371" spans="1:19" ht="16.5" customHeight="1">
      <c r="A371" s="180"/>
      <c r="B371" s="180"/>
      <c r="C371" s="180"/>
      <c r="D371" s="180"/>
      <c r="E371" s="181"/>
      <c r="F371" s="181"/>
      <c r="L371" s="180"/>
      <c r="M371" s="180"/>
      <c r="O371" s="180"/>
      <c r="P371" s="180"/>
      <c r="Q371" s="180"/>
      <c r="R371" s="180"/>
      <c r="S371" s="180"/>
    </row>
    <row r="372" spans="1:19" ht="16.5" customHeight="1">
      <c r="A372" s="180"/>
      <c r="B372" s="180"/>
      <c r="C372" s="180"/>
      <c r="D372" s="180"/>
      <c r="E372" s="181"/>
      <c r="F372" s="181"/>
      <c r="L372" s="180"/>
      <c r="M372" s="180"/>
      <c r="O372" s="180"/>
      <c r="P372" s="180"/>
      <c r="Q372" s="180"/>
      <c r="R372" s="180"/>
      <c r="S372" s="180"/>
    </row>
    <row r="373" spans="1:19" ht="16.5" customHeight="1">
      <c r="A373" s="180"/>
      <c r="B373" s="180"/>
      <c r="C373" s="180"/>
      <c r="D373" s="180"/>
      <c r="E373" s="181"/>
      <c r="F373" s="181"/>
      <c r="L373" s="180"/>
      <c r="M373" s="180"/>
      <c r="O373" s="180"/>
      <c r="P373" s="180"/>
      <c r="Q373" s="180"/>
      <c r="R373" s="180"/>
      <c r="S373" s="180"/>
    </row>
    <row r="374" spans="1:19" ht="16.5" customHeight="1">
      <c r="A374" s="180"/>
      <c r="B374" s="180"/>
      <c r="C374" s="180"/>
      <c r="D374" s="180"/>
      <c r="E374" s="181"/>
      <c r="F374" s="181"/>
      <c r="L374" s="180"/>
      <c r="M374" s="180"/>
      <c r="O374" s="180"/>
      <c r="P374" s="180"/>
      <c r="Q374" s="180"/>
      <c r="R374" s="180"/>
      <c r="S374" s="180"/>
    </row>
    <row r="375" spans="1:19" ht="16.5" customHeight="1">
      <c r="A375" s="180"/>
      <c r="B375" s="180"/>
      <c r="C375" s="180"/>
      <c r="D375" s="180"/>
      <c r="E375" s="181"/>
      <c r="F375" s="181"/>
      <c r="L375" s="180"/>
      <c r="M375" s="180"/>
      <c r="O375" s="180"/>
      <c r="P375" s="180"/>
      <c r="Q375" s="180"/>
      <c r="R375" s="180"/>
      <c r="S375" s="180"/>
    </row>
    <row r="376" spans="1:19" ht="16.5" customHeight="1">
      <c r="A376" s="180"/>
      <c r="B376" s="180"/>
      <c r="C376" s="180"/>
      <c r="D376" s="180"/>
      <c r="E376" s="181"/>
      <c r="F376" s="181"/>
      <c r="L376" s="180"/>
      <c r="M376" s="180"/>
      <c r="O376" s="180"/>
      <c r="P376" s="180"/>
      <c r="Q376" s="180"/>
      <c r="R376" s="180"/>
      <c r="S376" s="180"/>
    </row>
    <row r="377" spans="1:19" ht="16.5" customHeight="1">
      <c r="A377" s="180"/>
      <c r="B377" s="180"/>
      <c r="C377" s="180"/>
      <c r="D377" s="180"/>
      <c r="E377" s="181"/>
      <c r="F377" s="181"/>
      <c r="L377" s="180"/>
      <c r="M377" s="180"/>
      <c r="O377" s="180"/>
      <c r="P377" s="180"/>
      <c r="Q377" s="180"/>
      <c r="R377" s="180"/>
      <c r="S377" s="180"/>
    </row>
    <row r="378" spans="1:19" ht="16.5" customHeight="1">
      <c r="A378" s="180"/>
      <c r="B378" s="180"/>
      <c r="C378" s="180"/>
      <c r="D378" s="180"/>
      <c r="E378" s="181"/>
      <c r="F378" s="181"/>
      <c r="L378" s="180"/>
      <c r="M378" s="180"/>
      <c r="O378" s="180"/>
      <c r="P378" s="180"/>
      <c r="Q378" s="180"/>
      <c r="R378" s="180"/>
      <c r="S378" s="180"/>
    </row>
    <row r="379" spans="1:19" ht="16.5" customHeight="1">
      <c r="A379" s="180"/>
      <c r="B379" s="180"/>
      <c r="C379" s="180"/>
      <c r="D379" s="180"/>
      <c r="E379" s="181"/>
      <c r="F379" s="181"/>
      <c r="L379" s="180"/>
      <c r="M379" s="180"/>
      <c r="O379" s="180"/>
      <c r="P379" s="180"/>
      <c r="Q379" s="180"/>
      <c r="R379" s="180"/>
      <c r="S379" s="180"/>
    </row>
    <row r="380" spans="1:19" ht="16.5" customHeight="1">
      <c r="A380" s="180"/>
      <c r="B380" s="180"/>
      <c r="C380" s="180"/>
      <c r="D380" s="180"/>
      <c r="E380" s="181"/>
      <c r="F380" s="181"/>
      <c r="L380" s="180"/>
      <c r="M380" s="180"/>
      <c r="O380" s="180"/>
      <c r="P380" s="180"/>
      <c r="Q380" s="180"/>
      <c r="R380" s="180"/>
      <c r="S380" s="180"/>
    </row>
    <row r="381" spans="1:19" ht="16.5" customHeight="1">
      <c r="A381" s="180"/>
      <c r="B381" s="180"/>
      <c r="C381" s="180"/>
      <c r="D381" s="180"/>
      <c r="E381" s="181"/>
      <c r="F381" s="181"/>
      <c r="L381" s="180"/>
      <c r="M381" s="180"/>
      <c r="O381" s="180"/>
      <c r="P381" s="180"/>
      <c r="Q381" s="180"/>
      <c r="R381" s="180"/>
      <c r="S381" s="180"/>
    </row>
    <row r="382" spans="1:19" ht="16.5" customHeight="1">
      <c r="A382" s="180"/>
      <c r="B382" s="180"/>
      <c r="C382" s="180"/>
      <c r="D382" s="180"/>
      <c r="E382" s="181"/>
      <c r="F382" s="181"/>
      <c r="L382" s="180"/>
      <c r="M382" s="180"/>
      <c r="O382" s="180"/>
      <c r="P382" s="180"/>
      <c r="Q382" s="180"/>
      <c r="R382" s="180"/>
      <c r="S382" s="180"/>
    </row>
    <row r="383" spans="1:19" ht="16.5" customHeight="1">
      <c r="A383" s="180"/>
      <c r="B383" s="180"/>
      <c r="C383" s="180"/>
      <c r="D383" s="180"/>
      <c r="E383" s="181"/>
      <c r="F383" s="181"/>
      <c r="L383" s="180"/>
      <c r="M383" s="180"/>
      <c r="O383" s="180"/>
      <c r="P383" s="180"/>
      <c r="Q383" s="180"/>
      <c r="R383" s="180"/>
      <c r="S383" s="180"/>
    </row>
    <row r="384" spans="1:19" ht="16.5" customHeight="1">
      <c r="A384" s="180"/>
      <c r="B384" s="180"/>
      <c r="C384" s="180"/>
      <c r="D384" s="180"/>
      <c r="E384" s="181"/>
      <c r="F384" s="181"/>
      <c r="L384" s="180"/>
      <c r="M384" s="180"/>
      <c r="O384" s="180"/>
      <c r="P384" s="180"/>
      <c r="Q384" s="180"/>
      <c r="R384" s="180"/>
      <c r="S384" s="180"/>
    </row>
    <row r="385" spans="1:19" ht="16.5" customHeight="1">
      <c r="A385" s="180"/>
      <c r="B385" s="180"/>
      <c r="C385" s="180"/>
      <c r="D385" s="180"/>
      <c r="E385" s="181"/>
      <c r="F385" s="181"/>
      <c r="L385" s="180"/>
      <c r="M385" s="180"/>
      <c r="O385" s="180"/>
      <c r="P385" s="180"/>
      <c r="Q385" s="180"/>
      <c r="R385" s="180"/>
      <c r="S385" s="180"/>
    </row>
    <row r="386" spans="1:19" ht="16.5" customHeight="1">
      <c r="A386" s="180"/>
      <c r="B386" s="180"/>
      <c r="C386" s="180"/>
      <c r="D386" s="180"/>
      <c r="E386" s="181"/>
      <c r="F386" s="181"/>
      <c r="L386" s="180"/>
      <c r="M386" s="180"/>
      <c r="O386" s="180"/>
      <c r="P386" s="180"/>
      <c r="Q386" s="180"/>
      <c r="R386" s="180"/>
      <c r="S386" s="180"/>
    </row>
    <row r="387" spans="1:19" ht="16.5" customHeight="1">
      <c r="A387" s="180"/>
      <c r="B387" s="180"/>
      <c r="C387" s="180"/>
      <c r="D387" s="180"/>
      <c r="E387" s="181"/>
      <c r="F387" s="181"/>
      <c r="L387" s="180"/>
      <c r="M387" s="180"/>
      <c r="O387" s="180"/>
      <c r="P387" s="180"/>
      <c r="Q387" s="180"/>
      <c r="R387" s="180"/>
      <c r="S387" s="180"/>
    </row>
    <row r="388" spans="1:19" ht="16.5" customHeight="1">
      <c r="A388" s="180"/>
      <c r="B388" s="180"/>
      <c r="C388" s="180"/>
      <c r="D388" s="180"/>
      <c r="E388" s="181"/>
      <c r="F388" s="181"/>
      <c r="L388" s="180"/>
      <c r="M388" s="180"/>
      <c r="O388" s="180"/>
      <c r="P388" s="180"/>
      <c r="Q388" s="180"/>
      <c r="R388" s="180"/>
      <c r="S388" s="180"/>
    </row>
    <row r="389" spans="1:19" ht="16.5" customHeight="1">
      <c r="A389" s="180"/>
      <c r="B389" s="180"/>
      <c r="C389" s="180"/>
      <c r="D389" s="180"/>
      <c r="E389" s="181"/>
      <c r="F389" s="181"/>
      <c r="L389" s="180"/>
      <c r="M389" s="180"/>
      <c r="O389" s="180"/>
      <c r="P389" s="180"/>
      <c r="Q389" s="180"/>
      <c r="R389" s="180"/>
      <c r="S389" s="180"/>
    </row>
    <row r="390" spans="1:19" ht="16.5" customHeight="1">
      <c r="A390" s="180"/>
      <c r="B390" s="180"/>
      <c r="C390" s="180"/>
      <c r="D390" s="180"/>
      <c r="E390" s="181"/>
      <c r="F390" s="181"/>
      <c r="L390" s="180"/>
      <c r="M390" s="180"/>
      <c r="O390" s="180"/>
      <c r="P390" s="180"/>
      <c r="Q390" s="180"/>
      <c r="R390" s="180"/>
      <c r="S390" s="180"/>
    </row>
    <row r="391" spans="1:19" ht="16.5" customHeight="1">
      <c r="A391" s="180"/>
      <c r="B391" s="180"/>
      <c r="C391" s="180"/>
      <c r="D391" s="180"/>
      <c r="E391" s="181"/>
      <c r="F391" s="181"/>
      <c r="L391" s="180"/>
      <c r="M391" s="180"/>
      <c r="O391" s="180"/>
      <c r="P391" s="180"/>
      <c r="Q391" s="180"/>
      <c r="R391" s="180"/>
      <c r="S391" s="180"/>
    </row>
    <row r="392" spans="1:19" ht="16.5" customHeight="1">
      <c r="A392" s="180"/>
      <c r="B392" s="180"/>
      <c r="C392" s="180"/>
      <c r="D392" s="180"/>
      <c r="E392" s="181"/>
      <c r="F392" s="181"/>
      <c r="L392" s="180"/>
      <c r="M392" s="180"/>
      <c r="O392" s="180"/>
      <c r="P392" s="180"/>
      <c r="Q392" s="180"/>
      <c r="R392" s="180"/>
      <c r="S392" s="180"/>
    </row>
    <row r="393" spans="1:19" ht="16.5" customHeight="1">
      <c r="A393" s="180"/>
      <c r="B393" s="180"/>
      <c r="C393" s="180"/>
      <c r="D393" s="180"/>
      <c r="E393" s="181"/>
      <c r="F393" s="181"/>
      <c r="L393" s="180"/>
      <c r="M393" s="180"/>
      <c r="O393" s="180"/>
      <c r="P393" s="180"/>
      <c r="Q393" s="180"/>
      <c r="R393" s="180"/>
      <c r="S393" s="180"/>
    </row>
    <row r="394" spans="1:19" ht="16.5" customHeight="1">
      <c r="A394" s="180"/>
      <c r="B394" s="180"/>
      <c r="C394" s="180"/>
      <c r="D394" s="180"/>
      <c r="E394" s="181"/>
      <c r="F394" s="181"/>
      <c r="L394" s="180"/>
      <c r="M394" s="180"/>
      <c r="O394" s="180"/>
      <c r="P394" s="180"/>
      <c r="Q394" s="180"/>
      <c r="R394" s="180"/>
      <c r="S394" s="180"/>
    </row>
    <row r="395" spans="1:19" ht="16.5" customHeight="1">
      <c r="A395" s="180"/>
      <c r="B395" s="180"/>
      <c r="C395" s="180"/>
      <c r="D395" s="180"/>
      <c r="E395" s="181"/>
      <c r="F395" s="181"/>
      <c r="L395" s="180"/>
      <c r="M395" s="180"/>
      <c r="O395" s="180"/>
      <c r="P395" s="180"/>
      <c r="Q395" s="180"/>
      <c r="R395" s="180"/>
      <c r="S395" s="180"/>
    </row>
    <row r="396" spans="1:19" ht="16.5" customHeight="1">
      <c r="A396" s="180"/>
      <c r="B396" s="180"/>
      <c r="C396" s="180"/>
      <c r="D396" s="180"/>
      <c r="E396" s="181"/>
      <c r="F396" s="181"/>
      <c r="L396" s="180"/>
      <c r="M396" s="180"/>
      <c r="O396" s="180"/>
      <c r="P396" s="180"/>
      <c r="Q396" s="180"/>
      <c r="R396" s="180"/>
      <c r="S396" s="180"/>
    </row>
    <row r="397" spans="1:19" ht="16.5" customHeight="1">
      <c r="A397" s="180"/>
      <c r="B397" s="180"/>
      <c r="C397" s="180"/>
      <c r="D397" s="180"/>
      <c r="E397" s="181"/>
      <c r="F397" s="181"/>
      <c r="L397" s="180"/>
      <c r="M397" s="180"/>
      <c r="O397" s="180"/>
      <c r="P397" s="180"/>
      <c r="Q397" s="180"/>
      <c r="R397" s="180"/>
      <c r="S397" s="180"/>
    </row>
    <row r="398" spans="1:19" ht="16.5" customHeight="1">
      <c r="A398" s="180"/>
      <c r="B398" s="180"/>
      <c r="C398" s="180"/>
      <c r="D398" s="180"/>
      <c r="E398" s="181"/>
      <c r="F398" s="181"/>
      <c r="L398" s="180"/>
      <c r="M398" s="180"/>
      <c r="O398" s="180"/>
      <c r="P398" s="180"/>
      <c r="Q398" s="180"/>
      <c r="R398" s="180"/>
      <c r="S398" s="180"/>
    </row>
    <row r="399" spans="1:19" ht="16.5" customHeight="1">
      <c r="A399" s="180"/>
      <c r="B399" s="180"/>
      <c r="C399" s="180"/>
      <c r="D399" s="180"/>
      <c r="E399" s="181"/>
      <c r="F399" s="181"/>
      <c r="L399" s="180"/>
      <c r="M399" s="180"/>
      <c r="O399" s="180"/>
      <c r="P399" s="180"/>
      <c r="Q399" s="180"/>
      <c r="R399" s="180"/>
      <c r="S399" s="180"/>
    </row>
    <row r="400" spans="1:19" ht="16.5" customHeight="1">
      <c r="A400" s="180"/>
      <c r="B400" s="180"/>
      <c r="C400" s="180"/>
      <c r="D400" s="180"/>
      <c r="E400" s="181"/>
      <c r="F400" s="181"/>
      <c r="L400" s="180"/>
      <c r="M400" s="180"/>
      <c r="O400" s="180"/>
      <c r="P400" s="180"/>
      <c r="Q400" s="180"/>
      <c r="R400" s="180"/>
      <c r="S400" s="180"/>
    </row>
    <row r="401" spans="1:19" ht="16.5" customHeight="1">
      <c r="A401" s="180"/>
      <c r="B401" s="180"/>
      <c r="C401" s="180"/>
      <c r="D401" s="180"/>
      <c r="E401" s="181"/>
      <c r="F401" s="181"/>
      <c r="L401" s="180"/>
      <c r="M401" s="180"/>
      <c r="O401" s="180"/>
      <c r="P401" s="180"/>
      <c r="Q401" s="180"/>
      <c r="R401" s="180"/>
      <c r="S401" s="180"/>
    </row>
    <row r="402" spans="1:19" ht="16.5" customHeight="1">
      <c r="A402" s="180"/>
      <c r="B402" s="180"/>
      <c r="C402" s="180"/>
      <c r="D402" s="180"/>
      <c r="E402" s="181"/>
      <c r="F402" s="181"/>
      <c r="L402" s="180"/>
      <c r="M402" s="180"/>
      <c r="O402" s="180"/>
      <c r="P402" s="180"/>
      <c r="Q402" s="180"/>
      <c r="R402" s="180"/>
      <c r="S402" s="180"/>
    </row>
    <row r="403" spans="1:19" ht="16.5" customHeight="1">
      <c r="A403" s="180"/>
      <c r="B403" s="180"/>
      <c r="C403" s="180"/>
      <c r="D403" s="180"/>
      <c r="E403" s="181"/>
      <c r="F403" s="181"/>
      <c r="L403" s="180"/>
      <c r="M403" s="180"/>
      <c r="O403" s="180"/>
      <c r="P403" s="180"/>
      <c r="Q403" s="180"/>
      <c r="R403" s="180"/>
      <c r="S403" s="180"/>
    </row>
    <row r="404" spans="1:19" ht="16.5" customHeight="1">
      <c r="A404" s="180"/>
      <c r="B404" s="180"/>
      <c r="C404" s="180"/>
      <c r="D404" s="180"/>
      <c r="E404" s="181"/>
      <c r="F404" s="181"/>
      <c r="L404" s="180"/>
      <c r="M404" s="180"/>
      <c r="O404" s="180"/>
      <c r="P404" s="180"/>
      <c r="Q404" s="180"/>
      <c r="R404" s="180"/>
      <c r="S404" s="180"/>
    </row>
    <row r="405" spans="1:19" ht="16.5" customHeight="1">
      <c r="A405" s="180"/>
      <c r="B405" s="180"/>
      <c r="C405" s="180"/>
      <c r="D405" s="180"/>
      <c r="E405" s="181"/>
      <c r="F405" s="181"/>
      <c r="L405" s="180"/>
      <c r="M405" s="180"/>
      <c r="O405" s="180"/>
      <c r="P405" s="180"/>
      <c r="Q405" s="180"/>
      <c r="R405" s="180"/>
      <c r="S405" s="180"/>
    </row>
    <row r="406" spans="1:19" ht="16.5" customHeight="1">
      <c r="A406" s="180"/>
      <c r="B406" s="180"/>
      <c r="C406" s="180"/>
      <c r="D406" s="180"/>
      <c r="E406" s="181"/>
      <c r="F406" s="181"/>
      <c r="L406" s="180"/>
      <c r="M406" s="180"/>
      <c r="O406" s="180"/>
      <c r="P406" s="180"/>
      <c r="Q406" s="180"/>
      <c r="R406" s="180"/>
      <c r="S406" s="180"/>
    </row>
    <row r="407" spans="1:19" ht="16.5" customHeight="1">
      <c r="A407" s="180"/>
      <c r="B407" s="180"/>
      <c r="C407" s="180"/>
      <c r="D407" s="180"/>
      <c r="E407" s="181"/>
      <c r="F407" s="181"/>
      <c r="L407" s="180"/>
      <c r="M407" s="180"/>
      <c r="O407" s="180"/>
      <c r="P407" s="180"/>
      <c r="Q407" s="180"/>
      <c r="R407" s="180"/>
      <c r="S407" s="180"/>
    </row>
    <row r="408" spans="1:19" ht="16.5" customHeight="1">
      <c r="A408" s="180"/>
      <c r="B408" s="180"/>
      <c r="C408" s="180"/>
      <c r="D408" s="180"/>
      <c r="E408" s="181"/>
      <c r="F408" s="181"/>
      <c r="L408" s="180"/>
      <c r="M408" s="180"/>
      <c r="O408" s="180"/>
      <c r="P408" s="180"/>
      <c r="Q408" s="180"/>
      <c r="R408" s="180"/>
      <c r="S408" s="180"/>
    </row>
    <row r="409" spans="1:19" ht="16.5" customHeight="1">
      <c r="A409" s="180"/>
      <c r="B409" s="180"/>
      <c r="C409" s="180"/>
      <c r="D409" s="180"/>
      <c r="E409" s="181"/>
      <c r="F409" s="181"/>
      <c r="L409" s="180"/>
      <c r="M409" s="180"/>
      <c r="O409" s="180"/>
      <c r="P409" s="180"/>
      <c r="Q409" s="180"/>
      <c r="R409" s="180"/>
      <c r="S409" s="180"/>
    </row>
    <row r="410" spans="1:19" ht="16.5" customHeight="1">
      <c r="A410" s="180"/>
      <c r="B410" s="180"/>
      <c r="C410" s="180"/>
      <c r="D410" s="180"/>
      <c r="E410" s="181"/>
      <c r="F410" s="181"/>
      <c r="L410" s="180"/>
      <c r="M410" s="180"/>
      <c r="O410" s="180"/>
      <c r="P410" s="180"/>
      <c r="Q410" s="180"/>
      <c r="R410" s="180"/>
      <c r="S410" s="180"/>
    </row>
    <row r="411" spans="1:19" ht="16.5" customHeight="1">
      <c r="A411" s="180"/>
      <c r="B411" s="180"/>
      <c r="C411" s="180"/>
      <c r="D411" s="180"/>
      <c r="E411" s="181"/>
      <c r="F411" s="181"/>
      <c r="L411" s="180"/>
      <c r="M411" s="180"/>
      <c r="O411" s="180"/>
      <c r="P411" s="180"/>
      <c r="Q411" s="180"/>
      <c r="R411" s="180"/>
      <c r="S411" s="180"/>
    </row>
    <row r="412" spans="1:19" ht="16.5" customHeight="1">
      <c r="A412" s="180"/>
      <c r="B412" s="180"/>
      <c r="C412" s="180"/>
      <c r="D412" s="180"/>
      <c r="E412" s="181"/>
      <c r="F412" s="181"/>
      <c r="L412" s="180"/>
      <c r="M412" s="180"/>
      <c r="O412" s="180"/>
      <c r="P412" s="180"/>
      <c r="Q412" s="180"/>
      <c r="R412" s="180"/>
      <c r="S412" s="180"/>
    </row>
    <row r="413" spans="1:19" ht="16.5" customHeight="1">
      <c r="A413" s="180"/>
      <c r="B413" s="180"/>
      <c r="C413" s="180"/>
      <c r="D413" s="180"/>
      <c r="E413" s="181"/>
      <c r="F413" s="181"/>
      <c r="L413" s="180"/>
      <c r="M413" s="180"/>
      <c r="O413" s="180"/>
      <c r="P413" s="180"/>
      <c r="Q413" s="180"/>
      <c r="R413" s="180"/>
      <c r="S413" s="180"/>
    </row>
    <row r="414" spans="1:19" ht="16.5" customHeight="1">
      <c r="A414" s="180"/>
      <c r="B414" s="180"/>
      <c r="C414" s="180"/>
      <c r="D414" s="180"/>
      <c r="E414" s="181"/>
      <c r="F414" s="181"/>
      <c r="L414" s="180"/>
      <c r="M414" s="180"/>
      <c r="O414" s="180"/>
      <c r="P414" s="180"/>
      <c r="Q414" s="180"/>
      <c r="R414" s="180"/>
      <c r="S414" s="180"/>
    </row>
    <row r="415" spans="1:19" ht="16.5" customHeight="1">
      <c r="A415" s="180"/>
      <c r="B415" s="180"/>
      <c r="C415" s="180"/>
      <c r="D415" s="180"/>
      <c r="E415" s="181"/>
      <c r="F415" s="181"/>
      <c r="L415" s="180"/>
      <c r="M415" s="180"/>
      <c r="O415" s="180"/>
      <c r="P415" s="180"/>
      <c r="Q415" s="180"/>
      <c r="R415" s="180"/>
      <c r="S415" s="180"/>
    </row>
    <row r="416" spans="1:19" ht="16.5" customHeight="1">
      <c r="A416" s="180"/>
      <c r="B416" s="180"/>
      <c r="C416" s="180"/>
      <c r="D416" s="180"/>
      <c r="E416" s="181"/>
      <c r="F416" s="181"/>
      <c r="L416" s="180"/>
      <c r="M416" s="180"/>
      <c r="O416" s="180"/>
      <c r="P416" s="180"/>
      <c r="Q416" s="180"/>
      <c r="R416" s="180"/>
      <c r="S416" s="180"/>
    </row>
    <row r="417" spans="1:19" ht="16.5" customHeight="1">
      <c r="A417" s="180"/>
      <c r="B417" s="180"/>
      <c r="C417" s="180"/>
      <c r="D417" s="180"/>
      <c r="E417" s="181"/>
      <c r="F417" s="181"/>
      <c r="L417" s="180"/>
      <c r="M417" s="180"/>
      <c r="O417" s="180"/>
      <c r="P417" s="180"/>
      <c r="Q417" s="180"/>
      <c r="R417" s="180"/>
      <c r="S417" s="180"/>
    </row>
    <row r="418" spans="1:19" ht="16.5" customHeight="1">
      <c r="A418" s="180"/>
      <c r="B418" s="180"/>
      <c r="C418" s="180"/>
      <c r="D418" s="180"/>
      <c r="E418" s="181"/>
      <c r="F418" s="181"/>
      <c r="L418" s="180"/>
      <c r="M418" s="180"/>
      <c r="O418" s="180"/>
      <c r="P418" s="180"/>
      <c r="Q418" s="180"/>
      <c r="R418" s="180"/>
      <c r="S418" s="180"/>
    </row>
    <row r="419" spans="1:19" ht="16.5" customHeight="1">
      <c r="A419" s="180"/>
      <c r="B419" s="180"/>
      <c r="C419" s="180"/>
      <c r="D419" s="180"/>
      <c r="E419" s="181"/>
      <c r="F419" s="181"/>
      <c r="L419" s="180"/>
      <c r="M419" s="180"/>
      <c r="O419" s="180"/>
      <c r="P419" s="180"/>
      <c r="Q419" s="180"/>
      <c r="R419" s="180"/>
      <c r="S419" s="180"/>
    </row>
    <row r="420" spans="1:19" ht="16.5" customHeight="1">
      <c r="A420" s="180"/>
      <c r="B420" s="180"/>
      <c r="C420" s="180"/>
      <c r="D420" s="180"/>
      <c r="E420" s="181"/>
      <c r="F420" s="181"/>
      <c r="L420" s="180"/>
      <c r="M420" s="180"/>
      <c r="O420" s="180"/>
      <c r="P420" s="180"/>
      <c r="Q420" s="180"/>
      <c r="R420" s="180"/>
      <c r="S420" s="180"/>
    </row>
    <row r="421" spans="1:19" ht="16.5" customHeight="1">
      <c r="A421" s="180"/>
      <c r="B421" s="180"/>
      <c r="C421" s="180"/>
      <c r="D421" s="180"/>
      <c r="E421" s="181"/>
      <c r="F421" s="181"/>
      <c r="L421" s="180"/>
      <c r="M421" s="180"/>
      <c r="O421" s="180"/>
      <c r="P421" s="180"/>
      <c r="Q421" s="180"/>
      <c r="R421" s="180"/>
      <c r="S421" s="180"/>
    </row>
    <row r="422" spans="1:19" ht="16.5" customHeight="1">
      <c r="A422" s="180"/>
      <c r="B422" s="180"/>
      <c r="C422" s="180"/>
      <c r="D422" s="180"/>
      <c r="E422" s="181"/>
      <c r="F422" s="181"/>
      <c r="L422" s="180"/>
      <c r="M422" s="180"/>
      <c r="O422" s="180"/>
      <c r="P422" s="180"/>
      <c r="Q422" s="180"/>
      <c r="R422" s="180"/>
      <c r="S422" s="180"/>
    </row>
    <row r="423" spans="1:19" ht="16.5" customHeight="1">
      <c r="A423" s="180"/>
      <c r="B423" s="180"/>
      <c r="C423" s="180"/>
      <c r="D423" s="180"/>
      <c r="E423" s="181"/>
      <c r="F423" s="181"/>
      <c r="L423" s="180"/>
      <c r="M423" s="180"/>
      <c r="O423" s="180"/>
      <c r="P423" s="180"/>
      <c r="Q423" s="180"/>
      <c r="R423" s="180"/>
      <c r="S423" s="180"/>
    </row>
    <row r="424" spans="1:19" ht="16.5" customHeight="1">
      <c r="A424" s="180"/>
      <c r="B424" s="180"/>
      <c r="C424" s="180"/>
      <c r="D424" s="180"/>
      <c r="E424" s="181"/>
      <c r="F424" s="181"/>
      <c r="L424" s="180"/>
      <c r="M424" s="180"/>
      <c r="O424" s="180"/>
      <c r="P424" s="180"/>
      <c r="Q424" s="180"/>
      <c r="R424" s="180"/>
      <c r="S424" s="180"/>
    </row>
    <row r="425" spans="1:19" ht="16.5" customHeight="1">
      <c r="A425" s="180"/>
      <c r="B425" s="180"/>
      <c r="C425" s="180"/>
      <c r="D425" s="180"/>
      <c r="E425" s="181"/>
      <c r="F425" s="181"/>
      <c r="L425" s="180"/>
      <c r="M425" s="180"/>
      <c r="O425" s="180"/>
      <c r="P425" s="180"/>
      <c r="Q425" s="180"/>
      <c r="R425" s="180"/>
      <c r="S425" s="180"/>
    </row>
    <row r="426" spans="1:19" ht="16.5" customHeight="1">
      <c r="A426" s="180"/>
      <c r="B426" s="180"/>
      <c r="C426" s="180"/>
      <c r="D426" s="180"/>
      <c r="E426" s="181"/>
      <c r="F426" s="181"/>
      <c r="L426" s="180"/>
      <c r="M426" s="180"/>
      <c r="O426" s="180"/>
      <c r="P426" s="180"/>
      <c r="Q426" s="180"/>
      <c r="R426" s="180"/>
      <c r="S426" s="180"/>
    </row>
    <row r="427" spans="1:19" ht="16.5" customHeight="1">
      <c r="A427" s="180"/>
      <c r="B427" s="180"/>
      <c r="C427" s="180"/>
      <c r="D427" s="180"/>
      <c r="E427" s="181"/>
      <c r="F427" s="181"/>
      <c r="L427" s="180"/>
      <c r="M427" s="180"/>
      <c r="O427" s="180"/>
      <c r="P427" s="180"/>
      <c r="Q427" s="180"/>
      <c r="R427" s="180"/>
      <c r="S427" s="180"/>
    </row>
    <row r="428" spans="1:19" ht="16.5" customHeight="1">
      <c r="A428" s="180"/>
      <c r="B428" s="180"/>
      <c r="C428" s="180"/>
      <c r="D428" s="180"/>
      <c r="E428" s="181"/>
      <c r="F428" s="181"/>
      <c r="L428" s="180"/>
      <c r="M428" s="180"/>
      <c r="O428" s="180"/>
      <c r="P428" s="180"/>
      <c r="Q428" s="180"/>
      <c r="R428" s="180"/>
      <c r="S428" s="180"/>
    </row>
    <row r="429" spans="1:19" ht="16.5" customHeight="1">
      <c r="A429" s="180"/>
      <c r="B429" s="180"/>
      <c r="C429" s="180"/>
      <c r="D429" s="180"/>
      <c r="E429" s="181"/>
      <c r="F429" s="181"/>
      <c r="L429" s="180"/>
      <c r="M429" s="180"/>
      <c r="O429" s="180"/>
      <c r="P429" s="180"/>
      <c r="Q429" s="180"/>
      <c r="R429" s="180"/>
      <c r="S429" s="180"/>
    </row>
    <row r="430" spans="1:19" ht="16.5" customHeight="1">
      <c r="A430" s="180"/>
      <c r="B430" s="180"/>
      <c r="C430" s="180"/>
      <c r="D430" s="180"/>
      <c r="E430" s="181"/>
      <c r="F430" s="181"/>
      <c r="L430" s="180"/>
      <c r="M430" s="180"/>
      <c r="O430" s="180"/>
      <c r="P430" s="180"/>
      <c r="Q430" s="180"/>
      <c r="R430" s="180"/>
      <c r="S430" s="180"/>
    </row>
    <row r="431" spans="1:19" ht="16.5" customHeight="1">
      <c r="A431" s="180"/>
      <c r="B431" s="180"/>
      <c r="C431" s="180"/>
      <c r="D431" s="180"/>
      <c r="E431" s="181"/>
      <c r="F431" s="181"/>
      <c r="L431" s="180"/>
      <c r="M431" s="180"/>
      <c r="O431" s="180"/>
      <c r="P431" s="180"/>
      <c r="Q431" s="180"/>
      <c r="R431" s="180"/>
      <c r="S431" s="180"/>
    </row>
    <row r="432" spans="1:19" ht="16.5" customHeight="1">
      <c r="A432" s="180"/>
      <c r="B432" s="180"/>
      <c r="C432" s="180"/>
      <c r="D432" s="180"/>
      <c r="E432" s="181"/>
      <c r="F432" s="181"/>
      <c r="L432" s="180"/>
      <c r="M432" s="180"/>
      <c r="O432" s="180"/>
      <c r="P432" s="180"/>
      <c r="Q432" s="180"/>
      <c r="R432" s="180"/>
      <c r="S432" s="180"/>
    </row>
    <row r="433" spans="1:19" ht="16.5" customHeight="1">
      <c r="A433" s="180"/>
      <c r="B433" s="180"/>
      <c r="C433" s="180"/>
      <c r="D433" s="180"/>
      <c r="E433" s="181"/>
      <c r="F433" s="181"/>
      <c r="L433" s="180"/>
      <c r="M433" s="180"/>
      <c r="O433" s="180"/>
      <c r="P433" s="180"/>
      <c r="Q433" s="180"/>
      <c r="R433" s="180"/>
      <c r="S433" s="180"/>
    </row>
    <row r="434" spans="1:19" ht="16.5" customHeight="1">
      <c r="A434" s="180"/>
      <c r="B434" s="180"/>
      <c r="C434" s="180"/>
      <c r="D434" s="180"/>
      <c r="E434" s="181"/>
      <c r="F434" s="181"/>
      <c r="L434" s="180"/>
      <c r="M434" s="180"/>
      <c r="O434" s="180"/>
      <c r="P434" s="180"/>
      <c r="Q434" s="180"/>
      <c r="R434" s="180"/>
      <c r="S434" s="180"/>
    </row>
    <row r="435" spans="1:19" ht="16.5" customHeight="1">
      <c r="A435" s="180"/>
      <c r="B435" s="180"/>
      <c r="C435" s="180"/>
      <c r="D435" s="180"/>
      <c r="E435" s="181"/>
      <c r="F435" s="181"/>
      <c r="L435" s="180"/>
      <c r="M435" s="180"/>
      <c r="O435" s="180"/>
      <c r="P435" s="180"/>
      <c r="Q435" s="180"/>
      <c r="R435" s="180"/>
      <c r="S435" s="180"/>
    </row>
    <row r="436" spans="1:19" ht="16.5" customHeight="1">
      <c r="A436" s="180"/>
      <c r="B436" s="180"/>
      <c r="C436" s="180"/>
      <c r="D436" s="180"/>
      <c r="E436" s="181"/>
      <c r="F436" s="181"/>
      <c r="L436" s="180"/>
      <c r="M436" s="180"/>
      <c r="O436" s="180"/>
      <c r="P436" s="180"/>
      <c r="Q436" s="180"/>
      <c r="R436" s="180"/>
      <c r="S436" s="180"/>
    </row>
    <row r="437" spans="1:19" ht="16.5" customHeight="1">
      <c r="A437" s="180"/>
      <c r="B437" s="180"/>
      <c r="C437" s="180"/>
      <c r="D437" s="180"/>
      <c r="E437" s="181"/>
      <c r="F437" s="181"/>
      <c r="L437" s="180"/>
      <c r="M437" s="180"/>
      <c r="O437" s="180"/>
      <c r="P437" s="180"/>
      <c r="Q437" s="180"/>
      <c r="R437" s="180"/>
      <c r="S437" s="180"/>
    </row>
    <row r="438" spans="1:19" ht="16.5" customHeight="1">
      <c r="A438" s="180"/>
      <c r="B438" s="180"/>
      <c r="C438" s="180"/>
      <c r="D438" s="180"/>
      <c r="E438" s="181"/>
      <c r="F438" s="181"/>
      <c r="L438" s="180"/>
      <c r="M438" s="180"/>
      <c r="O438" s="180"/>
      <c r="P438" s="180"/>
      <c r="Q438" s="180"/>
      <c r="R438" s="180"/>
      <c r="S438" s="180"/>
    </row>
    <row r="439" spans="1:19" ht="16.5" customHeight="1">
      <c r="A439" s="180"/>
      <c r="B439" s="180"/>
      <c r="C439" s="180"/>
      <c r="D439" s="180"/>
      <c r="E439" s="181"/>
      <c r="F439" s="181"/>
      <c r="L439" s="180"/>
      <c r="M439" s="180"/>
      <c r="O439" s="180"/>
      <c r="P439" s="180"/>
      <c r="Q439" s="180"/>
      <c r="R439" s="180"/>
      <c r="S439" s="180"/>
    </row>
    <row r="440" spans="1:19" ht="16.5" customHeight="1">
      <c r="A440" s="180"/>
      <c r="B440" s="180"/>
      <c r="C440" s="180"/>
      <c r="D440" s="180"/>
      <c r="E440" s="181"/>
      <c r="F440" s="181"/>
      <c r="L440" s="180"/>
      <c r="M440" s="180"/>
      <c r="O440" s="180"/>
      <c r="P440" s="180"/>
      <c r="Q440" s="180"/>
      <c r="R440" s="180"/>
      <c r="S440" s="180"/>
    </row>
    <row r="441" spans="1:19" ht="16.5" customHeight="1">
      <c r="A441" s="180"/>
      <c r="B441" s="180"/>
      <c r="C441" s="180"/>
      <c r="D441" s="180"/>
      <c r="E441" s="181"/>
      <c r="F441" s="181"/>
      <c r="L441" s="180"/>
      <c r="M441" s="180"/>
      <c r="O441" s="180"/>
      <c r="P441" s="180"/>
      <c r="Q441" s="180"/>
      <c r="R441" s="180"/>
      <c r="S441" s="180"/>
    </row>
    <row r="442" spans="1:19" ht="16.5" customHeight="1">
      <c r="A442" s="180"/>
      <c r="B442" s="180"/>
      <c r="C442" s="180"/>
      <c r="D442" s="180"/>
      <c r="E442" s="181"/>
      <c r="F442" s="181"/>
      <c r="L442" s="180"/>
      <c r="M442" s="180"/>
      <c r="O442" s="180"/>
      <c r="P442" s="180"/>
      <c r="Q442" s="180"/>
      <c r="R442" s="180"/>
      <c r="S442" s="180"/>
    </row>
    <row r="443" spans="1:19" ht="16.5" customHeight="1">
      <c r="A443" s="180"/>
      <c r="B443" s="180"/>
      <c r="C443" s="180"/>
      <c r="D443" s="180"/>
      <c r="E443" s="181"/>
      <c r="F443" s="181"/>
      <c r="L443" s="180"/>
      <c r="M443" s="180"/>
      <c r="O443" s="180"/>
      <c r="P443" s="180"/>
      <c r="Q443" s="180"/>
      <c r="R443" s="180"/>
      <c r="S443" s="180"/>
    </row>
    <row r="444" spans="1:19" ht="16.5" customHeight="1">
      <c r="A444" s="180"/>
      <c r="B444" s="180"/>
      <c r="C444" s="180"/>
      <c r="D444" s="180"/>
      <c r="E444" s="181"/>
      <c r="F444" s="181"/>
      <c r="L444" s="180"/>
      <c r="M444" s="180"/>
      <c r="O444" s="180"/>
      <c r="P444" s="180"/>
      <c r="Q444" s="180"/>
      <c r="R444" s="180"/>
      <c r="S444" s="180"/>
    </row>
    <row r="445" spans="1:19" ht="16.5" customHeight="1">
      <c r="A445" s="180"/>
      <c r="B445" s="180"/>
      <c r="C445" s="180"/>
      <c r="D445" s="180"/>
      <c r="E445" s="181"/>
      <c r="F445" s="181"/>
      <c r="L445" s="180"/>
      <c r="M445" s="180"/>
      <c r="O445" s="180"/>
      <c r="P445" s="180"/>
      <c r="Q445" s="180"/>
      <c r="R445" s="180"/>
      <c r="S445" s="180"/>
    </row>
    <row r="446" spans="1:19" ht="16.5" customHeight="1">
      <c r="A446" s="180"/>
      <c r="B446" s="180"/>
      <c r="C446" s="180"/>
      <c r="D446" s="180"/>
      <c r="E446" s="181"/>
      <c r="F446" s="181"/>
      <c r="L446" s="180"/>
      <c r="M446" s="180"/>
      <c r="O446" s="180"/>
      <c r="P446" s="180"/>
      <c r="Q446" s="180"/>
      <c r="R446" s="180"/>
      <c r="S446" s="180"/>
    </row>
    <row r="447" spans="1:19" ht="16.5" customHeight="1">
      <c r="A447" s="180"/>
      <c r="B447" s="180"/>
      <c r="C447" s="180"/>
      <c r="D447" s="180"/>
      <c r="E447" s="181"/>
      <c r="F447" s="181"/>
      <c r="L447" s="180"/>
      <c r="M447" s="180"/>
      <c r="O447" s="180"/>
      <c r="P447" s="180"/>
      <c r="Q447" s="180"/>
      <c r="R447" s="180"/>
      <c r="S447" s="180"/>
    </row>
    <row r="448" spans="1:19" ht="16.5" customHeight="1">
      <c r="A448" s="180"/>
      <c r="B448" s="180"/>
      <c r="C448" s="180"/>
      <c r="D448" s="180"/>
      <c r="E448" s="181"/>
      <c r="F448" s="181"/>
      <c r="L448" s="180"/>
      <c r="M448" s="180"/>
      <c r="O448" s="180"/>
      <c r="P448" s="180"/>
      <c r="Q448" s="180"/>
      <c r="R448" s="180"/>
      <c r="S448" s="180"/>
    </row>
    <row r="449" spans="1:19" ht="16.5" customHeight="1">
      <c r="A449" s="180"/>
      <c r="B449" s="180"/>
      <c r="C449" s="180"/>
      <c r="D449" s="180"/>
      <c r="E449" s="181"/>
      <c r="F449" s="181"/>
      <c r="L449" s="180"/>
      <c r="M449" s="180"/>
      <c r="O449" s="180"/>
      <c r="P449" s="180"/>
      <c r="Q449" s="180"/>
      <c r="R449" s="180"/>
      <c r="S449" s="180"/>
    </row>
    <row r="450" spans="1:19" ht="16.5" customHeight="1">
      <c r="A450" s="180"/>
      <c r="B450" s="180"/>
      <c r="C450" s="180"/>
      <c r="D450" s="180"/>
      <c r="E450" s="181"/>
      <c r="F450" s="181"/>
      <c r="L450" s="180"/>
      <c r="M450" s="180"/>
      <c r="O450" s="180"/>
      <c r="P450" s="180"/>
      <c r="Q450" s="180"/>
      <c r="R450" s="180"/>
      <c r="S450" s="180"/>
    </row>
    <row r="451" spans="1:19" ht="16.5" customHeight="1">
      <c r="A451" s="180"/>
      <c r="B451" s="180"/>
      <c r="C451" s="180"/>
      <c r="D451" s="180"/>
      <c r="E451" s="181"/>
      <c r="F451" s="181"/>
      <c r="L451" s="180"/>
      <c r="M451" s="180"/>
      <c r="O451" s="180"/>
      <c r="P451" s="180"/>
      <c r="Q451" s="180"/>
      <c r="R451" s="180"/>
      <c r="S451" s="180"/>
    </row>
    <row r="452" spans="1:19" ht="16.5" customHeight="1">
      <c r="A452" s="180"/>
      <c r="B452" s="180"/>
      <c r="C452" s="180"/>
      <c r="D452" s="180"/>
      <c r="E452" s="181"/>
      <c r="F452" s="181"/>
      <c r="L452" s="180"/>
      <c r="M452" s="180"/>
      <c r="O452" s="180"/>
      <c r="P452" s="180"/>
      <c r="Q452" s="180"/>
      <c r="R452" s="180"/>
      <c r="S452" s="180"/>
    </row>
    <row r="453" spans="1:19" ht="16.5" customHeight="1">
      <c r="A453" s="180"/>
      <c r="B453" s="180"/>
      <c r="C453" s="180"/>
      <c r="D453" s="180"/>
      <c r="E453" s="181"/>
      <c r="F453" s="181"/>
      <c r="L453" s="180"/>
      <c r="M453" s="180"/>
      <c r="O453" s="180"/>
      <c r="P453" s="180"/>
      <c r="Q453" s="180"/>
      <c r="R453" s="180"/>
      <c r="S453" s="180"/>
    </row>
    <row r="454" spans="1:19" ht="16.5" customHeight="1">
      <c r="A454" s="180"/>
      <c r="B454" s="180"/>
      <c r="C454" s="180"/>
      <c r="D454" s="180"/>
      <c r="E454" s="181"/>
      <c r="F454" s="181"/>
      <c r="L454" s="180"/>
      <c r="M454" s="180"/>
      <c r="O454" s="180"/>
      <c r="P454" s="180"/>
      <c r="Q454" s="180"/>
      <c r="R454" s="180"/>
      <c r="S454" s="180"/>
    </row>
    <row r="455" spans="1:19" ht="16.5" customHeight="1">
      <c r="A455" s="180"/>
      <c r="B455" s="180"/>
      <c r="C455" s="180"/>
      <c r="D455" s="180"/>
      <c r="E455" s="181"/>
      <c r="F455" s="181"/>
      <c r="L455" s="180"/>
      <c r="M455" s="180"/>
      <c r="O455" s="180"/>
      <c r="P455" s="180"/>
      <c r="Q455" s="180"/>
      <c r="R455" s="180"/>
      <c r="S455" s="180"/>
    </row>
    <row r="456" spans="1:19" ht="16.5" customHeight="1">
      <c r="A456" s="180"/>
      <c r="B456" s="180"/>
      <c r="C456" s="180"/>
      <c r="D456" s="180"/>
      <c r="E456" s="181"/>
      <c r="F456" s="181"/>
      <c r="L456" s="180"/>
      <c r="M456" s="180"/>
      <c r="O456" s="180"/>
      <c r="P456" s="180"/>
      <c r="Q456" s="180"/>
      <c r="R456" s="180"/>
      <c r="S456" s="180"/>
    </row>
    <row r="457" spans="1:19" ht="16.5" customHeight="1">
      <c r="A457" s="180"/>
      <c r="B457" s="180"/>
      <c r="C457" s="180"/>
      <c r="D457" s="180"/>
      <c r="E457" s="181"/>
      <c r="F457" s="181"/>
      <c r="L457" s="180"/>
      <c r="M457" s="180"/>
      <c r="O457" s="180"/>
      <c r="P457" s="180"/>
      <c r="Q457" s="180"/>
      <c r="R457" s="180"/>
      <c r="S457" s="180"/>
    </row>
    <row r="458" spans="1:19" ht="16.5" customHeight="1">
      <c r="A458" s="180"/>
      <c r="B458" s="180"/>
      <c r="C458" s="180"/>
      <c r="D458" s="180"/>
      <c r="E458" s="181"/>
      <c r="F458" s="181"/>
      <c r="L458" s="180"/>
      <c r="M458" s="180"/>
      <c r="O458" s="180"/>
      <c r="P458" s="180"/>
      <c r="Q458" s="180"/>
      <c r="R458" s="180"/>
      <c r="S458" s="180"/>
    </row>
    <row r="459" spans="1:19" ht="16.5" customHeight="1">
      <c r="A459" s="180"/>
      <c r="B459" s="180"/>
      <c r="C459" s="180"/>
      <c r="D459" s="180"/>
      <c r="E459" s="181"/>
      <c r="F459" s="181"/>
      <c r="L459" s="180"/>
      <c r="M459" s="180"/>
      <c r="O459" s="180"/>
      <c r="P459" s="180"/>
      <c r="Q459" s="180"/>
      <c r="R459" s="180"/>
      <c r="S459" s="180"/>
    </row>
    <row r="460" spans="1:19" ht="16.5" customHeight="1">
      <c r="A460" s="180"/>
      <c r="B460" s="180"/>
      <c r="C460" s="180"/>
      <c r="D460" s="180"/>
      <c r="E460" s="181"/>
      <c r="F460" s="181"/>
      <c r="L460" s="180"/>
      <c r="M460" s="180"/>
      <c r="O460" s="180"/>
      <c r="P460" s="180"/>
      <c r="Q460" s="180"/>
      <c r="R460" s="180"/>
      <c r="S460" s="180"/>
    </row>
    <row r="461" spans="1:19" ht="16.5" customHeight="1">
      <c r="A461" s="180"/>
      <c r="B461" s="180"/>
      <c r="C461" s="180"/>
      <c r="D461" s="180"/>
      <c r="E461" s="181"/>
      <c r="F461" s="181"/>
      <c r="L461" s="180"/>
      <c r="M461" s="180"/>
      <c r="O461" s="180"/>
      <c r="P461" s="180"/>
      <c r="Q461" s="180"/>
      <c r="R461" s="180"/>
      <c r="S461" s="180"/>
    </row>
    <row r="462" spans="1:19" ht="16.5" customHeight="1">
      <c r="A462" s="180"/>
      <c r="B462" s="180"/>
      <c r="C462" s="180"/>
      <c r="D462" s="180"/>
      <c r="E462" s="181"/>
      <c r="F462" s="181"/>
      <c r="L462" s="180"/>
      <c r="M462" s="180"/>
      <c r="O462" s="180"/>
      <c r="P462" s="180"/>
      <c r="Q462" s="180"/>
      <c r="R462" s="180"/>
      <c r="S462" s="180"/>
    </row>
    <row r="463" spans="1:19" ht="16.5" customHeight="1">
      <c r="A463" s="180"/>
      <c r="B463" s="180"/>
      <c r="C463" s="180"/>
      <c r="D463" s="180"/>
      <c r="E463" s="181"/>
      <c r="F463" s="181"/>
      <c r="L463" s="180"/>
      <c r="M463" s="180"/>
      <c r="O463" s="180"/>
      <c r="P463" s="180"/>
      <c r="Q463" s="180"/>
      <c r="R463" s="180"/>
      <c r="S463" s="180"/>
    </row>
    <row r="464" spans="1:19" ht="16.5" customHeight="1">
      <c r="A464" s="180"/>
      <c r="B464" s="180"/>
      <c r="C464" s="180"/>
      <c r="D464" s="180"/>
      <c r="E464" s="181"/>
      <c r="F464" s="181"/>
      <c r="L464" s="180"/>
      <c r="M464" s="180"/>
      <c r="O464" s="180"/>
      <c r="P464" s="180"/>
      <c r="Q464" s="180"/>
      <c r="R464" s="180"/>
      <c r="S464" s="180"/>
    </row>
    <row r="465" spans="1:19" ht="16.5" customHeight="1">
      <c r="A465" s="180"/>
      <c r="B465" s="180"/>
      <c r="C465" s="180"/>
      <c r="D465" s="180"/>
      <c r="E465" s="181"/>
      <c r="F465" s="181"/>
      <c r="L465" s="180"/>
      <c r="M465" s="180"/>
      <c r="O465" s="180"/>
      <c r="P465" s="180"/>
      <c r="Q465" s="180"/>
      <c r="R465" s="180"/>
      <c r="S465" s="180"/>
    </row>
    <row r="466" spans="1:19" ht="16.5" customHeight="1">
      <c r="A466" s="180"/>
      <c r="B466" s="180"/>
      <c r="C466" s="180"/>
      <c r="D466" s="180"/>
      <c r="E466" s="181"/>
      <c r="F466" s="181"/>
      <c r="L466" s="180"/>
      <c r="M466" s="180"/>
      <c r="O466" s="180"/>
      <c r="P466" s="180"/>
      <c r="Q466" s="180"/>
      <c r="R466" s="180"/>
      <c r="S466" s="180"/>
    </row>
    <row r="467" spans="1:19" ht="16.5" customHeight="1">
      <c r="A467" s="180"/>
      <c r="B467" s="180"/>
      <c r="C467" s="180"/>
      <c r="D467" s="180"/>
      <c r="E467" s="181"/>
      <c r="F467" s="181"/>
      <c r="L467" s="180"/>
      <c r="M467" s="180"/>
      <c r="O467" s="180"/>
      <c r="P467" s="180"/>
      <c r="Q467" s="180"/>
      <c r="R467" s="180"/>
      <c r="S467" s="180"/>
    </row>
    <row r="468" spans="1:19" ht="16.5" customHeight="1">
      <c r="A468" s="180"/>
      <c r="B468" s="180"/>
      <c r="C468" s="180"/>
      <c r="D468" s="180"/>
      <c r="E468" s="181"/>
      <c r="F468" s="181"/>
      <c r="L468" s="180"/>
      <c r="M468" s="180"/>
      <c r="O468" s="180"/>
      <c r="P468" s="180"/>
      <c r="Q468" s="180"/>
      <c r="R468" s="180"/>
      <c r="S468" s="180"/>
    </row>
    <row r="469" spans="1:19" ht="16.5" customHeight="1">
      <c r="A469" s="180"/>
      <c r="B469" s="180"/>
      <c r="C469" s="180"/>
      <c r="D469" s="180"/>
      <c r="E469" s="181"/>
      <c r="F469" s="181"/>
      <c r="L469" s="180"/>
      <c r="M469" s="180"/>
      <c r="O469" s="180"/>
      <c r="P469" s="180"/>
      <c r="Q469" s="180"/>
      <c r="R469" s="180"/>
      <c r="S469" s="180"/>
    </row>
    <row r="470" spans="1:19" ht="16.5" customHeight="1">
      <c r="A470" s="180"/>
      <c r="B470" s="180"/>
      <c r="C470" s="180"/>
      <c r="D470" s="180"/>
      <c r="E470" s="181"/>
      <c r="F470" s="181"/>
      <c r="L470" s="180"/>
      <c r="M470" s="180"/>
      <c r="O470" s="180"/>
      <c r="P470" s="180"/>
      <c r="Q470" s="180"/>
      <c r="R470" s="180"/>
      <c r="S470" s="180"/>
    </row>
    <row r="471" spans="1:19" ht="16.5" customHeight="1">
      <c r="A471" s="180"/>
      <c r="B471" s="180"/>
      <c r="C471" s="180"/>
      <c r="D471" s="180"/>
      <c r="E471" s="181"/>
      <c r="F471" s="181"/>
      <c r="L471" s="180"/>
      <c r="M471" s="180"/>
      <c r="O471" s="180"/>
      <c r="P471" s="180"/>
      <c r="Q471" s="180"/>
      <c r="R471" s="180"/>
      <c r="S471" s="180"/>
    </row>
    <row r="472" spans="1:19" ht="16.5" customHeight="1">
      <c r="A472" s="180"/>
      <c r="B472" s="180"/>
      <c r="C472" s="180"/>
      <c r="D472" s="180"/>
      <c r="E472" s="181"/>
      <c r="F472" s="181"/>
      <c r="L472" s="180"/>
      <c r="M472" s="180"/>
      <c r="O472" s="180"/>
      <c r="P472" s="180"/>
      <c r="Q472" s="180"/>
      <c r="R472" s="180"/>
      <c r="S472" s="180"/>
    </row>
    <row r="473" spans="1:19" ht="16.5" customHeight="1">
      <c r="A473" s="180"/>
      <c r="B473" s="180"/>
      <c r="C473" s="180"/>
      <c r="D473" s="180"/>
      <c r="E473" s="181"/>
      <c r="F473" s="181"/>
      <c r="L473" s="180"/>
      <c r="M473" s="180"/>
      <c r="O473" s="180"/>
      <c r="P473" s="180"/>
      <c r="Q473" s="180"/>
      <c r="R473" s="180"/>
      <c r="S473" s="180"/>
    </row>
    <row r="474" spans="1:19" ht="16.5" customHeight="1">
      <c r="A474" s="180"/>
      <c r="B474" s="180"/>
      <c r="C474" s="180"/>
      <c r="D474" s="180"/>
      <c r="E474" s="181"/>
      <c r="F474" s="181"/>
      <c r="L474" s="180"/>
      <c r="M474" s="180"/>
      <c r="O474" s="180"/>
      <c r="P474" s="180"/>
      <c r="Q474" s="180"/>
      <c r="R474" s="180"/>
      <c r="S474" s="180"/>
    </row>
    <row r="475" spans="1:19" ht="16.5" customHeight="1">
      <c r="A475" s="180"/>
      <c r="B475" s="180"/>
      <c r="C475" s="180"/>
      <c r="D475" s="180"/>
      <c r="E475" s="181"/>
      <c r="F475" s="181"/>
      <c r="L475" s="180"/>
      <c r="M475" s="180"/>
      <c r="O475" s="180"/>
      <c r="P475" s="180"/>
      <c r="Q475" s="180"/>
      <c r="R475" s="180"/>
      <c r="S475" s="180"/>
    </row>
    <row r="476" spans="1:19" ht="16.5" customHeight="1">
      <c r="A476" s="180"/>
      <c r="B476" s="180"/>
      <c r="C476" s="180"/>
      <c r="D476" s="180"/>
      <c r="E476" s="181"/>
      <c r="F476" s="181"/>
      <c r="L476" s="180"/>
      <c r="M476" s="180"/>
      <c r="O476" s="180"/>
      <c r="P476" s="180"/>
      <c r="Q476" s="180"/>
      <c r="R476" s="180"/>
      <c r="S476" s="180"/>
    </row>
    <row r="477" spans="1:19" ht="16.5" customHeight="1">
      <c r="A477" s="180"/>
      <c r="B477" s="180"/>
      <c r="C477" s="180"/>
      <c r="D477" s="180"/>
      <c r="E477" s="181"/>
      <c r="F477" s="181"/>
      <c r="L477" s="180"/>
      <c r="M477" s="180"/>
      <c r="O477" s="180"/>
      <c r="P477" s="180"/>
      <c r="Q477" s="180"/>
      <c r="R477" s="180"/>
      <c r="S477" s="180"/>
    </row>
    <row r="478" spans="1:19" ht="16.5" customHeight="1">
      <c r="A478" s="180"/>
      <c r="B478" s="180"/>
      <c r="C478" s="180"/>
      <c r="D478" s="180"/>
      <c r="E478" s="181"/>
      <c r="F478" s="181"/>
      <c r="L478" s="180"/>
      <c r="M478" s="180"/>
      <c r="O478" s="180"/>
      <c r="P478" s="180"/>
      <c r="Q478" s="180"/>
      <c r="R478" s="180"/>
      <c r="S478" s="180"/>
    </row>
    <row r="479" spans="1:19" ht="16.5" customHeight="1">
      <c r="A479" s="180"/>
      <c r="B479" s="180"/>
      <c r="C479" s="180"/>
      <c r="D479" s="180"/>
      <c r="E479" s="181"/>
      <c r="F479" s="181"/>
      <c r="L479" s="180"/>
      <c r="M479" s="180"/>
      <c r="O479" s="180"/>
      <c r="P479" s="180"/>
      <c r="Q479" s="180"/>
      <c r="R479" s="180"/>
      <c r="S479" s="180"/>
    </row>
    <row r="480" spans="1:19" ht="16.5" customHeight="1">
      <c r="A480" s="180"/>
      <c r="B480" s="180"/>
      <c r="C480" s="180"/>
      <c r="D480" s="180"/>
      <c r="E480" s="181"/>
      <c r="F480" s="181"/>
      <c r="L480" s="180"/>
      <c r="M480" s="180"/>
      <c r="O480" s="180"/>
      <c r="P480" s="180"/>
      <c r="Q480" s="180"/>
      <c r="R480" s="180"/>
      <c r="S480" s="180"/>
    </row>
    <row r="481" spans="1:19" ht="16.5" customHeight="1">
      <c r="A481" s="180"/>
      <c r="B481" s="180"/>
      <c r="C481" s="180"/>
      <c r="D481" s="180"/>
      <c r="E481" s="181"/>
      <c r="F481" s="181"/>
      <c r="L481" s="180"/>
      <c r="M481" s="180"/>
      <c r="O481" s="180"/>
      <c r="P481" s="180"/>
      <c r="Q481" s="180"/>
      <c r="R481" s="180"/>
      <c r="S481" s="180"/>
    </row>
    <row r="482" spans="1:19" ht="16.5" customHeight="1">
      <c r="A482" s="180"/>
      <c r="B482" s="180"/>
      <c r="C482" s="180"/>
      <c r="D482" s="180"/>
      <c r="E482" s="181"/>
      <c r="F482" s="181"/>
      <c r="L482" s="180"/>
      <c r="M482" s="180"/>
      <c r="O482" s="180"/>
      <c r="P482" s="180"/>
      <c r="Q482" s="180"/>
      <c r="R482" s="180"/>
      <c r="S482" s="180"/>
    </row>
    <row r="483" spans="1:19" ht="16.5" customHeight="1">
      <c r="A483" s="180"/>
      <c r="B483" s="180"/>
      <c r="C483" s="180"/>
      <c r="D483" s="180"/>
      <c r="E483" s="181"/>
      <c r="F483" s="181"/>
      <c r="L483" s="180"/>
      <c r="M483" s="180"/>
      <c r="O483" s="180"/>
      <c r="P483" s="180"/>
      <c r="Q483" s="180"/>
      <c r="R483" s="180"/>
      <c r="S483" s="180"/>
    </row>
    <row r="484" spans="1:19" ht="16.5" customHeight="1">
      <c r="A484" s="180"/>
      <c r="B484" s="180"/>
      <c r="C484" s="180"/>
      <c r="D484" s="180"/>
      <c r="E484" s="181"/>
      <c r="F484" s="181"/>
      <c r="L484" s="180"/>
      <c r="M484" s="180"/>
      <c r="O484" s="180"/>
      <c r="P484" s="180"/>
      <c r="Q484" s="180"/>
      <c r="R484" s="180"/>
      <c r="S484" s="180"/>
    </row>
    <row r="485" spans="1:19" ht="16.5" customHeight="1">
      <c r="A485" s="180"/>
      <c r="B485" s="180"/>
      <c r="C485" s="180"/>
      <c r="D485" s="180"/>
      <c r="E485" s="181"/>
      <c r="F485" s="181"/>
      <c r="L485" s="180"/>
      <c r="M485" s="180"/>
      <c r="O485" s="180"/>
      <c r="P485" s="180"/>
      <c r="Q485" s="180"/>
      <c r="R485" s="180"/>
      <c r="S485" s="180"/>
    </row>
    <row r="486" spans="1:19" ht="16.5" customHeight="1">
      <c r="A486" s="180"/>
      <c r="B486" s="180"/>
      <c r="C486" s="180"/>
      <c r="D486" s="180"/>
      <c r="E486" s="181"/>
      <c r="F486" s="181"/>
      <c r="L486" s="180"/>
      <c r="M486" s="180"/>
      <c r="O486" s="180"/>
      <c r="P486" s="180"/>
      <c r="Q486" s="180"/>
      <c r="R486" s="180"/>
      <c r="S486" s="180"/>
    </row>
    <row r="487" spans="1:19" ht="16.5" customHeight="1">
      <c r="A487" s="180"/>
      <c r="B487" s="180"/>
      <c r="C487" s="180"/>
      <c r="D487" s="180"/>
      <c r="E487" s="181"/>
      <c r="F487" s="181"/>
      <c r="L487" s="180"/>
      <c r="M487" s="180"/>
      <c r="O487" s="180"/>
      <c r="P487" s="180"/>
      <c r="Q487" s="180"/>
      <c r="R487" s="180"/>
      <c r="S487" s="180"/>
    </row>
    <row r="488" spans="1:19" ht="16.5" customHeight="1">
      <c r="A488" s="180"/>
      <c r="B488" s="180"/>
      <c r="C488" s="180"/>
      <c r="D488" s="180"/>
      <c r="E488" s="181"/>
      <c r="F488" s="181"/>
      <c r="L488" s="180"/>
      <c r="M488" s="180"/>
      <c r="O488" s="180"/>
      <c r="P488" s="180"/>
      <c r="Q488" s="180"/>
      <c r="R488" s="180"/>
      <c r="S488" s="180"/>
    </row>
    <row r="489" spans="1:19" ht="16.5" customHeight="1">
      <c r="A489" s="180"/>
      <c r="B489" s="180"/>
      <c r="C489" s="180"/>
      <c r="D489" s="180"/>
      <c r="E489" s="181"/>
      <c r="F489" s="181"/>
      <c r="L489" s="180"/>
      <c r="M489" s="180"/>
      <c r="O489" s="180"/>
      <c r="P489" s="180"/>
      <c r="Q489" s="180"/>
      <c r="R489" s="180"/>
      <c r="S489" s="180"/>
    </row>
    <row r="490" spans="1:19" ht="16.5" customHeight="1">
      <c r="A490" s="180"/>
      <c r="B490" s="180"/>
      <c r="C490" s="180"/>
      <c r="D490" s="180"/>
      <c r="E490" s="181"/>
      <c r="F490" s="181"/>
      <c r="L490" s="180"/>
      <c r="M490" s="180"/>
      <c r="O490" s="180"/>
      <c r="P490" s="180"/>
      <c r="Q490" s="180"/>
      <c r="R490" s="180"/>
      <c r="S490" s="180"/>
    </row>
    <row r="491" spans="1:19" ht="16.5" customHeight="1">
      <c r="A491" s="180"/>
      <c r="B491" s="180"/>
      <c r="C491" s="180"/>
      <c r="D491" s="180"/>
      <c r="E491" s="181"/>
      <c r="F491" s="181"/>
      <c r="L491" s="180"/>
      <c r="M491" s="180"/>
      <c r="O491" s="180"/>
      <c r="P491" s="180"/>
      <c r="Q491" s="180"/>
      <c r="R491" s="180"/>
      <c r="S491" s="180"/>
    </row>
    <row r="492" spans="1:19" ht="16.5" customHeight="1">
      <c r="A492" s="180"/>
      <c r="B492" s="180"/>
      <c r="C492" s="180"/>
      <c r="D492" s="180"/>
      <c r="E492" s="181"/>
      <c r="F492" s="181"/>
      <c r="L492" s="180"/>
      <c r="M492" s="180"/>
      <c r="O492" s="180"/>
      <c r="P492" s="180"/>
      <c r="Q492" s="180"/>
      <c r="R492" s="180"/>
      <c r="S492" s="180"/>
    </row>
    <row r="493" spans="1:19" ht="16.5" customHeight="1">
      <c r="A493" s="180"/>
      <c r="B493" s="180"/>
      <c r="C493" s="180"/>
      <c r="D493" s="180"/>
      <c r="E493" s="181"/>
      <c r="F493" s="181"/>
      <c r="L493" s="180"/>
      <c r="M493" s="180"/>
      <c r="O493" s="180"/>
      <c r="P493" s="180"/>
      <c r="Q493" s="180"/>
      <c r="R493" s="180"/>
      <c r="S493" s="180"/>
    </row>
    <row r="494" spans="1:19" ht="16.5" customHeight="1">
      <c r="A494" s="180"/>
      <c r="B494" s="180"/>
      <c r="C494" s="180"/>
      <c r="D494" s="180"/>
      <c r="E494" s="181"/>
      <c r="F494" s="181"/>
      <c r="L494" s="180"/>
      <c r="M494" s="180"/>
      <c r="O494" s="180"/>
      <c r="P494" s="180"/>
      <c r="Q494" s="180"/>
      <c r="R494" s="180"/>
      <c r="S494" s="180"/>
    </row>
    <row r="495" spans="1:19" ht="16.5" customHeight="1">
      <c r="A495" s="180"/>
      <c r="B495" s="180"/>
      <c r="C495" s="180"/>
      <c r="D495" s="180"/>
      <c r="E495" s="181"/>
      <c r="F495" s="181"/>
      <c r="L495" s="180"/>
      <c r="M495" s="180"/>
      <c r="O495" s="180"/>
      <c r="P495" s="180"/>
      <c r="Q495" s="180"/>
      <c r="R495" s="180"/>
      <c r="S495" s="180"/>
    </row>
    <row r="496" spans="1:19" ht="16.5" customHeight="1">
      <c r="A496" s="180"/>
      <c r="B496" s="180"/>
      <c r="C496" s="180"/>
      <c r="D496" s="180"/>
      <c r="E496" s="181"/>
      <c r="F496" s="181"/>
      <c r="L496" s="180"/>
      <c r="M496" s="180"/>
      <c r="O496" s="180"/>
      <c r="P496" s="180"/>
      <c r="Q496" s="180"/>
      <c r="R496" s="180"/>
      <c r="S496" s="180"/>
    </row>
    <row r="497" spans="1:19" ht="16.5" customHeight="1">
      <c r="A497" s="180"/>
      <c r="B497" s="180"/>
      <c r="C497" s="180"/>
      <c r="D497" s="180"/>
      <c r="E497" s="181"/>
      <c r="F497" s="181"/>
      <c r="L497" s="180"/>
      <c r="M497" s="180"/>
      <c r="O497" s="180"/>
      <c r="P497" s="180"/>
      <c r="Q497" s="180"/>
      <c r="R497" s="180"/>
      <c r="S497" s="180"/>
    </row>
    <row r="498" spans="1:19" ht="16.5" customHeight="1">
      <c r="A498" s="180"/>
      <c r="B498" s="180"/>
      <c r="C498" s="180"/>
      <c r="D498" s="180"/>
      <c r="E498" s="181"/>
      <c r="F498" s="181"/>
      <c r="L498" s="180"/>
      <c r="M498" s="180"/>
      <c r="O498" s="180"/>
      <c r="P498" s="180"/>
      <c r="Q498" s="180"/>
      <c r="R498" s="180"/>
      <c r="S498" s="180"/>
    </row>
    <row r="499" spans="1:19" ht="16.5" customHeight="1">
      <c r="A499" s="180"/>
      <c r="B499" s="180"/>
      <c r="C499" s="180"/>
      <c r="D499" s="180"/>
      <c r="E499" s="181"/>
      <c r="F499" s="181"/>
      <c r="L499" s="180"/>
      <c r="M499" s="180"/>
      <c r="O499" s="180"/>
      <c r="P499" s="180"/>
      <c r="Q499" s="180"/>
      <c r="R499" s="180"/>
      <c r="S499" s="180"/>
    </row>
    <row r="500" spans="1:19" ht="16.5" customHeight="1">
      <c r="A500" s="180"/>
      <c r="B500" s="180"/>
      <c r="C500" s="180"/>
      <c r="D500" s="180"/>
      <c r="E500" s="181"/>
      <c r="F500" s="181"/>
      <c r="L500" s="180"/>
      <c r="M500" s="180"/>
      <c r="O500" s="180"/>
      <c r="P500" s="180"/>
      <c r="Q500" s="180"/>
      <c r="R500" s="180"/>
      <c r="S500" s="180"/>
    </row>
    <row r="501" spans="1:19" ht="16.5" customHeight="1">
      <c r="A501" s="180"/>
      <c r="B501" s="180"/>
      <c r="C501" s="180"/>
      <c r="D501" s="180"/>
      <c r="E501" s="181"/>
      <c r="F501" s="181"/>
      <c r="L501" s="180"/>
      <c r="M501" s="180"/>
      <c r="O501" s="180"/>
      <c r="P501" s="180"/>
      <c r="Q501" s="180"/>
      <c r="R501" s="180"/>
      <c r="S501" s="180"/>
    </row>
    <row r="502" spans="1:19" ht="16.5" customHeight="1">
      <c r="A502" s="180"/>
      <c r="B502" s="180"/>
      <c r="C502" s="180"/>
      <c r="D502" s="180"/>
      <c r="E502" s="181"/>
      <c r="F502" s="181"/>
      <c r="L502" s="180"/>
      <c r="M502" s="180"/>
      <c r="O502" s="180"/>
      <c r="P502" s="180"/>
      <c r="Q502" s="180"/>
      <c r="R502" s="180"/>
      <c r="S502" s="180"/>
    </row>
    <row r="503" spans="1:19" ht="16.5" customHeight="1">
      <c r="A503" s="180"/>
      <c r="B503" s="180"/>
      <c r="C503" s="180"/>
      <c r="D503" s="180"/>
      <c r="E503" s="181"/>
      <c r="F503" s="181"/>
      <c r="L503" s="180"/>
      <c r="M503" s="180"/>
      <c r="O503" s="180"/>
      <c r="P503" s="180"/>
      <c r="Q503" s="180"/>
      <c r="R503" s="180"/>
      <c r="S503" s="180"/>
    </row>
    <row r="504" spans="1:19" ht="16.5" customHeight="1">
      <c r="A504" s="180"/>
      <c r="B504" s="180"/>
      <c r="C504" s="180"/>
      <c r="D504" s="180"/>
      <c r="E504" s="181"/>
      <c r="F504" s="181"/>
      <c r="L504" s="180"/>
      <c r="M504" s="180"/>
      <c r="O504" s="180"/>
      <c r="P504" s="180"/>
      <c r="Q504" s="180"/>
      <c r="R504" s="180"/>
      <c r="S504" s="180"/>
    </row>
    <row r="505" spans="1:19" ht="16.5" customHeight="1">
      <c r="A505" s="180"/>
      <c r="B505" s="180"/>
      <c r="C505" s="180"/>
      <c r="D505" s="180"/>
      <c r="E505" s="181"/>
      <c r="F505" s="181"/>
      <c r="L505" s="180"/>
      <c r="M505" s="180"/>
      <c r="O505" s="180"/>
      <c r="P505" s="180"/>
      <c r="Q505" s="180"/>
      <c r="R505" s="180"/>
      <c r="S505" s="180"/>
    </row>
    <row r="506" spans="1:19" ht="16.5" customHeight="1">
      <c r="A506" s="180"/>
      <c r="B506" s="180"/>
      <c r="C506" s="180"/>
      <c r="D506" s="180"/>
      <c r="E506" s="181"/>
      <c r="F506" s="181"/>
      <c r="L506" s="180"/>
      <c r="M506" s="180"/>
      <c r="O506" s="180"/>
      <c r="P506" s="180"/>
      <c r="Q506" s="180"/>
      <c r="R506" s="180"/>
      <c r="S506" s="180"/>
    </row>
    <row r="507" spans="1:19" ht="16.5" customHeight="1">
      <c r="A507" s="180"/>
      <c r="B507" s="180"/>
      <c r="C507" s="180"/>
      <c r="D507" s="180"/>
      <c r="E507" s="181"/>
      <c r="F507" s="181"/>
      <c r="L507" s="180"/>
      <c r="M507" s="180"/>
      <c r="O507" s="180"/>
      <c r="P507" s="180"/>
      <c r="Q507" s="180"/>
      <c r="R507" s="180"/>
      <c r="S507" s="180"/>
    </row>
    <row r="508" spans="1:19" ht="16.5" customHeight="1">
      <c r="A508" s="180"/>
      <c r="B508" s="180"/>
      <c r="C508" s="180"/>
      <c r="D508" s="180"/>
      <c r="E508" s="181"/>
      <c r="F508" s="181"/>
      <c r="L508" s="180"/>
      <c r="M508" s="180"/>
      <c r="O508" s="180"/>
      <c r="P508" s="180"/>
      <c r="Q508" s="180"/>
      <c r="R508" s="180"/>
      <c r="S508" s="180"/>
    </row>
    <row r="509" spans="1:19" ht="16.5" customHeight="1">
      <c r="A509" s="180"/>
      <c r="B509" s="180"/>
      <c r="C509" s="180"/>
      <c r="D509" s="180"/>
      <c r="E509" s="181"/>
      <c r="F509" s="181"/>
      <c r="L509" s="180"/>
      <c r="M509" s="180"/>
      <c r="O509" s="180"/>
      <c r="P509" s="180"/>
      <c r="Q509" s="180"/>
      <c r="R509" s="180"/>
      <c r="S509" s="180"/>
    </row>
    <row r="510" spans="1:19" ht="16.5" customHeight="1">
      <c r="A510" s="180"/>
      <c r="B510" s="180"/>
      <c r="C510" s="180"/>
      <c r="D510" s="180"/>
      <c r="E510" s="181"/>
      <c r="F510" s="181"/>
      <c r="L510" s="180"/>
      <c r="M510" s="180"/>
      <c r="O510" s="180"/>
      <c r="P510" s="180"/>
      <c r="Q510" s="180"/>
      <c r="R510" s="180"/>
      <c r="S510" s="180"/>
    </row>
    <row r="511" spans="1:19" ht="16.5" customHeight="1">
      <c r="A511" s="180"/>
      <c r="B511" s="180"/>
      <c r="C511" s="180"/>
      <c r="D511" s="180"/>
      <c r="E511" s="181"/>
      <c r="F511" s="181"/>
      <c r="L511" s="180"/>
      <c r="M511" s="180"/>
      <c r="O511" s="180"/>
      <c r="P511" s="180"/>
      <c r="Q511" s="180"/>
      <c r="R511" s="180"/>
      <c r="S511" s="180"/>
    </row>
    <row r="512" spans="1:19" ht="16.5" customHeight="1">
      <c r="A512" s="180"/>
      <c r="B512" s="180"/>
      <c r="C512" s="180"/>
      <c r="D512" s="180"/>
      <c r="E512" s="181"/>
      <c r="F512" s="181"/>
      <c r="L512" s="180"/>
      <c r="M512" s="180"/>
      <c r="O512" s="180"/>
      <c r="P512" s="180"/>
      <c r="Q512" s="180"/>
      <c r="R512" s="180"/>
      <c r="S512" s="180"/>
    </row>
    <row r="513" spans="1:19" ht="16.5" customHeight="1">
      <c r="A513" s="180"/>
      <c r="B513" s="180"/>
      <c r="C513" s="180"/>
      <c r="D513" s="180"/>
      <c r="E513" s="181"/>
      <c r="F513" s="181"/>
      <c r="L513" s="180"/>
      <c r="M513" s="180"/>
      <c r="O513" s="180"/>
      <c r="P513" s="180"/>
      <c r="Q513" s="180"/>
      <c r="R513" s="180"/>
      <c r="S513" s="180"/>
    </row>
    <row r="514" spans="1:19" ht="16.5" customHeight="1">
      <c r="A514" s="180"/>
      <c r="B514" s="180"/>
      <c r="C514" s="180"/>
      <c r="D514" s="180"/>
      <c r="E514" s="181"/>
      <c r="F514" s="181"/>
      <c r="L514" s="180"/>
      <c r="M514" s="180"/>
      <c r="O514" s="180"/>
      <c r="P514" s="180"/>
      <c r="Q514" s="180"/>
      <c r="R514" s="180"/>
      <c r="S514" s="180"/>
    </row>
    <row r="515" spans="1:19" ht="16.5" customHeight="1">
      <c r="A515" s="180"/>
      <c r="B515" s="180"/>
      <c r="C515" s="180"/>
      <c r="D515" s="180"/>
      <c r="E515" s="181"/>
      <c r="F515" s="181"/>
      <c r="L515" s="180"/>
      <c r="M515" s="180"/>
      <c r="O515" s="180"/>
      <c r="P515" s="180"/>
      <c r="Q515" s="180"/>
      <c r="R515" s="180"/>
      <c r="S515" s="180"/>
    </row>
    <row r="516" spans="1:19" ht="16.5" customHeight="1">
      <c r="A516" s="180"/>
      <c r="B516" s="180"/>
      <c r="C516" s="180"/>
      <c r="D516" s="180"/>
      <c r="E516" s="181"/>
      <c r="F516" s="181"/>
      <c r="L516" s="180"/>
      <c r="M516" s="180"/>
      <c r="O516" s="180"/>
      <c r="P516" s="180"/>
      <c r="Q516" s="180"/>
      <c r="R516" s="180"/>
      <c r="S516" s="180"/>
    </row>
    <row r="517" spans="1:19" ht="16.5" customHeight="1">
      <c r="A517" s="180"/>
      <c r="B517" s="180"/>
      <c r="C517" s="180"/>
      <c r="D517" s="180"/>
      <c r="E517" s="181"/>
      <c r="F517" s="181"/>
      <c r="L517" s="180"/>
      <c r="M517" s="180"/>
      <c r="O517" s="180"/>
      <c r="P517" s="180"/>
      <c r="Q517" s="180"/>
      <c r="R517" s="180"/>
      <c r="S517" s="180"/>
    </row>
    <row r="518" spans="1:19" ht="16.5" customHeight="1">
      <c r="A518" s="180"/>
      <c r="B518" s="180"/>
      <c r="C518" s="180"/>
      <c r="D518" s="180"/>
      <c r="E518" s="181"/>
      <c r="F518" s="181"/>
      <c r="L518" s="180"/>
      <c r="M518" s="180"/>
      <c r="O518" s="180"/>
      <c r="P518" s="180"/>
      <c r="Q518" s="180"/>
      <c r="R518" s="180"/>
      <c r="S518" s="180"/>
    </row>
    <row r="519" spans="1:19" ht="16.5" customHeight="1">
      <c r="A519" s="180"/>
      <c r="B519" s="180"/>
      <c r="C519" s="180"/>
      <c r="D519" s="180"/>
      <c r="E519" s="181"/>
      <c r="F519" s="181"/>
      <c r="L519" s="180"/>
      <c r="M519" s="180"/>
      <c r="O519" s="180"/>
      <c r="P519" s="180"/>
      <c r="Q519" s="180"/>
      <c r="R519" s="180"/>
      <c r="S519" s="180"/>
    </row>
    <row r="520" spans="1:19" ht="16.5" customHeight="1">
      <c r="A520" s="180"/>
      <c r="B520" s="180"/>
      <c r="C520" s="180"/>
      <c r="D520" s="180"/>
      <c r="E520" s="181"/>
      <c r="F520" s="181"/>
      <c r="L520" s="180"/>
      <c r="M520" s="180"/>
      <c r="O520" s="180"/>
      <c r="P520" s="180"/>
      <c r="Q520" s="180"/>
      <c r="R520" s="180"/>
      <c r="S520" s="180"/>
    </row>
    <row r="521" spans="1:19" ht="16.5" customHeight="1">
      <c r="A521" s="180"/>
      <c r="B521" s="180"/>
      <c r="C521" s="180"/>
      <c r="D521" s="180"/>
      <c r="E521" s="181"/>
      <c r="F521" s="181"/>
      <c r="L521" s="180"/>
      <c r="M521" s="180"/>
      <c r="O521" s="180"/>
      <c r="P521" s="180"/>
      <c r="Q521" s="180"/>
      <c r="R521" s="180"/>
      <c r="S521" s="180"/>
    </row>
    <row r="522" spans="1:19" ht="16.5" customHeight="1">
      <c r="A522" s="180"/>
      <c r="B522" s="180"/>
      <c r="C522" s="180"/>
      <c r="D522" s="180"/>
      <c r="E522" s="181"/>
      <c r="F522" s="181"/>
      <c r="L522" s="180"/>
      <c r="M522" s="180"/>
      <c r="O522" s="180"/>
      <c r="P522" s="180"/>
      <c r="Q522" s="180"/>
      <c r="R522" s="180"/>
      <c r="S522" s="180"/>
    </row>
    <row r="523" spans="1:19" ht="16.5" customHeight="1">
      <c r="A523" s="180"/>
      <c r="B523" s="180"/>
      <c r="C523" s="180"/>
      <c r="D523" s="180"/>
      <c r="E523" s="181"/>
      <c r="F523" s="181"/>
      <c r="L523" s="180"/>
      <c r="M523" s="180"/>
      <c r="O523" s="180"/>
      <c r="P523" s="180"/>
      <c r="Q523" s="180"/>
      <c r="R523" s="180"/>
      <c r="S523" s="180"/>
    </row>
    <row r="524" spans="1:19" ht="16.5" customHeight="1">
      <c r="A524" s="180"/>
      <c r="B524" s="180"/>
      <c r="C524" s="180"/>
      <c r="D524" s="180"/>
      <c r="E524" s="181"/>
      <c r="F524" s="181"/>
      <c r="L524" s="180"/>
      <c r="M524" s="180"/>
      <c r="O524" s="180"/>
      <c r="P524" s="180"/>
      <c r="Q524" s="180"/>
      <c r="R524" s="180"/>
      <c r="S524" s="180"/>
    </row>
    <row r="525" spans="1:19" ht="16.5" customHeight="1">
      <c r="A525" s="180"/>
      <c r="B525" s="180"/>
      <c r="C525" s="180"/>
      <c r="D525" s="180"/>
      <c r="E525" s="181"/>
      <c r="F525" s="181"/>
      <c r="L525" s="180"/>
      <c r="M525" s="180"/>
      <c r="O525" s="180"/>
      <c r="P525" s="180"/>
      <c r="Q525" s="180"/>
      <c r="R525" s="180"/>
      <c r="S525" s="180"/>
    </row>
    <row r="526" spans="1:19" ht="16.5" customHeight="1">
      <c r="A526" s="180"/>
      <c r="B526" s="180"/>
      <c r="C526" s="180"/>
      <c r="D526" s="180"/>
      <c r="E526" s="181"/>
      <c r="F526" s="181"/>
      <c r="L526" s="180"/>
      <c r="M526" s="180"/>
      <c r="O526" s="180"/>
      <c r="P526" s="180"/>
      <c r="Q526" s="180"/>
      <c r="R526" s="180"/>
      <c r="S526" s="180"/>
    </row>
    <row r="527" spans="1:19" ht="16.5" customHeight="1">
      <c r="A527" s="180"/>
      <c r="B527" s="180"/>
      <c r="C527" s="180"/>
      <c r="D527" s="180"/>
      <c r="E527" s="181"/>
      <c r="F527" s="181"/>
      <c r="L527" s="180"/>
      <c r="M527" s="180"/>
      <c r="O527" s="180"/>
      <c r="P527" s="180"/>
      <c r="Q527" s="180"/>
      <c r="R527" s="180"/>
      <c r="S527" s="180"/>
    </row>
    <row r="528" spans="1:19" ht="16.5" customHeight="1">
      <c r="A528" s="180"/>
      <c r="B528" s="180"/>
      <c r="C528" s="180"/>
      <c r="D528" s="180"/>
      <c r="E528" s="181"/>
      <c r="F528" s="181"/>
      <c r="L528" s="180"/>
      <c r="M528" s="180"/>
      <c r="O528" s="180"/>
      <c r="P528" s="180"/>
      <c r="Q528" s="180"/>
      <c r="R528" s="180"/>
      <c r="S528" s="180"/>
    </row>
    <row r="529" spans="1:19" ht="16.5" customHeight="1">
      <c r="A529" s="180"/>
      <c r="B529" s="180"/>
      <c r="C529" s="180"/>
      <c r="D529" s="180"/>
      <c r="E529" s="181"/>
      <c r="F529" s="181"/>
      <c r="L529" s="180"/>
      <c r="M529" s="180"/>
      <c r="O529" s="180"/>
      <c r="P529" s="180"/>
      <c r="Q529" s="180"/>
      <c r="R529" s="180"/>
      <c r="S529" s="180"/>
    </row>
    <row r="530" spans="1:19" ht="16.5" customHeight="1">
      <c r="A530" s="180"/>
      <c r="B530" s="180"/>
      <c r="C530" s="180"/>
      <c r="D530" s="180"/>
      <c r="E530" s="181"/>
      <c r="F530" s="181"/>
      <c r="L530" s="180"/>
      <c r="M530" s="180"/>
      <c r="O530" s="180"/>
      <c r="P530" s="180"/>
      <c r="Q530" s="180"/>
      <c r="R530" s="180"/>
      <c r="S530" s="180"/>
    </row>
    <row r="531" spans="1:19" ht="16.5" customHeight="1">
      <c r="A531" s="180"/>
      <c r="B531" s="180"/>
      <c r="C531" s="180"/>
      <c r="D531" s="180"/>
      <c r="E531" s="181"/>
      <c r="F531" s="181"/>
      <c r="L531" s="180"/>
      <c r="M531" s="180"/>
      <c r="O531" s="180"/>
      <c r="P531" s="180"/>
      <c r="Q531" s="180"/>
      <c r="R531" s="180"/>
      <c r="S531" s="180"/>
    </row>
    <row r="532" spans="1:19" ht="16.5" customHeight="1">
      <c r="A532" s="180"/>
      <c r="B532" s="180"/>
      <c r="C532" s="180"/>
      <c r="D532" s="180"/>
      <c r="E532" s="181"/>
      <c r="F532" s="181"/>
      <c r="L532" s="180"/>
      <c r="M532" s="180"/>
      <c r="O532" s="180"/>
      <c r="P532" s="180"/>
      <c r="Q532" s="180"/>
      <c r="R532" s="180"/>
      <c r="S532" s="180"/>
    </row>
    <row r="533" spans="1:19" ht="16.5" customHeight="1">
      <c r="A533" s="180"/>
      <c r="B533" s="180"/>
      <c r="C533" s="180"/>
      <c r="D533" s="180"/>
      <c r="E533" s="181"/>
      <c r="F533" s="181"/>
      <c r="L533" s="180"/>
      <c r="M533" s="180"/>
      <c r="O533" s="180"/>
      <c r="P533" s="180"/>
      <c r="Q533" s="180"/>
      <c r="R533" s="180"/>
      <c r="S533" s="180"/>
    </row>
    <row r="534" spans="1:19" ht="16.5" customHeight="1">
      <c r="A534" s="180"/>
      <c r="B534" s="180"/>
      <c r="C534" s="180"/>
      <c r="D534" s="180"/>
      <c r="E534" s="181"/>
      <c r="F534" s="181"/>
      <c r="L534" s="180"/>
      <c r="M534" s="180"/>
      <c r="O534" s="180"/>
      <c r="P534" s="180"/>
      <c r="Q534" s="180"/>
      <c r="R534" s="180"/>
      <c r="S534" s="180"/>
    </row>
    <row r="535" spans="1:19" ht="16.5" customHeight="1">
      <c r="A535" s="180"/>
      <c r="B535" s="180"/>
      <c r="C535" s="180"/>
      <c r="D535" s="180"/>
      <c r="E535" s="181"/>
      <c r="F535" s="181"/>
      <c r="L535" s="180"/>
      <c r="M535" s="180"/>
      <c r="O535" s="180"/>
      <c r="P535" s="180"/>
      <c r="Q535" s="180"/>
      <c r="R535" s="180"/>
      <c r="S535" s="180"/>
    </row>
    <row r="536" spans="1:19" ht="16.5" customHeight="1">
      <c r="A536" s="180"/>
      <c r="B536" s="180"/>
      <c r="C536" s="180"/>
      <c r="D536" s="180"/>
      <c r="E536" s="181"/>
      <c r="F536" s="181"/>
      <c r="L536" s="180"/>
      <c r="M536" s="180"/>
      <c r="O536" s="180"/>
      <c r="P536" s="180"/>
      <c r="Q536" s="180"/>
      <c r="R536" s="180"/>
      <c r="S536" s="180"/>
    </row>
    <row r="537" spans="1:19" ht="16.5" customHeight="1">
      <c r="A537" s="180"/>
      <c r="B537" s="180"/>
      <c r="C537" s="180"/>
      <c r="D537" s="180"/>
      <c r="E537" s="181"/>
      <c r="F537" s="181"/>
      <c r="L537" s="180"/>
      <c r="M537" s="180"/>
      <c r="O537" s="180"/>
      <c r="P537" s="180"/>
      <c r="Q537" s="180"/>
      <c r="R537" s="180"/>
      <c r="S537" s="180"/>
    </row>
    <row r="538" spans="1:19" ht="16.5" customHeight="1">
      <c r="A538" s="180"/>
      <c r="B538" s="180"/>
      <c r="C538" s="180"/>
      <c r="D538" s="180"/>
      <c r="E538" s="181"/>
      <c r="F538" s="181"/>
      <c r="L538" s="180"/>
      <c r="M538" s="180"/>
      <c r="O538" s="180"/>
      <c r="P538" s="180"/>
      <c r="Q538" s="180"/>
      <c r="R538" s="180"/>
      <c r="S538" s="180"/>
    </row>
    <row r="539" spans="1:19" ht="16.5" customHeight="1">
      <c r="A539" s="180"/>
      <c r="B539" s="180"/>
      <c r="C539" s="180"/>
      <c r="D539" s="180"/>
      <c r="E539" s="181"/>
      <c r="F539" s="181"/>
      <c r="L539" s="180"/>
      <c r="M539" s="180"/>
      <c r="O539" s="180"/>
      <c r="P539" s="180"/>
      <c r="Q539" s="180"/>
      <c r="R539" s="180"/>
      <c r="S539" s="180"/>
    </row>
    <row r="540" spans="1:19" ht="16.5" customHeight="1">
      <c r="A540" s="180"/>
      <c r="B540" s="180"/>
      <c r="C540" s="180"/>
      <c r="D540" s="180"/>
      <c r="E540" s="181"/>
      <c r="F540" s="181"/>
      <c r="L540" s="180"/>
      <c r="M540" s="180"/>
      <c r="O540" s="180"/>
      <c r="P540" s="180"/>
      <c r="Q540" s="180"/>
      <c r="R540" s="180"/>
      <c r="S540" s="180"/>
    </row>
    <row r="541" spans="1:19" ht="16.5" customHeight="1">
      <c r="A541" s="180"/>
      <c r="B541" s="180"/>
      <c r="C541" s="180"/>
      <c r="D541" s="180"/>
      <c r="E541" s="181"/>
      <c r="F541" s="181"/>
      <c r="L541" s="180"/>
      <c r="M541" s="180"/>
      <c r="O541" s="180"/>
      <c r="P541" s="180"/>
      <c r="Q541" s="180"/>
      <c r="R541" s="180"/>
      <c r="S541" s="180"/>
    </row>
    <row r="542" spans="1:19" ht="16.5" customHeight="1">
      <c r="A542" s="180"/>
      <c r="B542" s="180"/>
      <c r="C542" s="180"/>
      <c r="D542" s="180"/>
      <c r="E542" s="181"/>
      <c r="F542" s="181"/>
      <c r="L542" s="180"/>
      <c r="M542" s="180"/>
      <c r="O542" s="180"/>
      <c r="P542" s="180"/>
      <c r="Q542" s="180"/>
      <c r="R542" s="180"/>
      <c r="S542" s="180"/>
    </row>
    <row r="543" spans="1:19" ht="16.5" customHeight="1">
      <c r="A543" s="180"/>
      <c r="B543" s="180"/>
      <c r="C543" s="180"/>
      <c r="D543" s="180"/>
      <c r="E543" s="181"/>
      <c r="F543" s="181"/>
      <c r="L543" s="180"/>
      <c r="M543" s="180"/>
      <c r="O543" s="180"/>
      <c r="P543" s="180"/>
      <c r="Q543" s="180"/>
      <c r="R543" s="180"/>
      <c r="S543" s="180"/>
    </row>
    <row r="544" spans="1:19" ht="16.5" customHeight="1">
      <c r="A544" s="180"/>
      <c r="B544" s="180"/>
      <c r="C544" s="180"/>
      <c r="D544" s="180"/>
      <c r="E544" s="181"/>
      <c r="F544" s="181"/>
      <c r="L544" s="180"/>
      <c r="M544" s="180"/>
      <c r="O544" s="180"/>
      <c r="P544" s="180"/>
      <c r="Q544" s="180"/>
      <c r="R544" s="180"/>
      <c r="S544" s="180"/>
    </row>
    <row r="545" spans="1:19" ht="16.5" customHeight="1">
      <c r="A545" s="180"/>
      <c r="B545" s="180"/>
      <c r="C545" s="180"/>
      <c r="D545" s="180"/>
      <c r="E545" s="181"/>
      <c r="F545" s="181"/>
      <c r="L545" s="180"/>
      <c r="M545" s="180"/>
      <c r="O545" s="180"/>
      <c r="P545" s="180"/>
      <c r="Q545" s="180"/>
      <c r="R545" s="180"/>
      <c r="S545" s="180"/>
    </row>
    <row r="546" spans="1:19" ht="16.5" customHeight="1">
      <c r="A546" s="180"/>
      <c r="B546" s="180"/>
      <c r="C546" s="180"/>
      <c r="D546" s="180"/>
      <c r="E546" s="181"/>
      <c r="F546" s="181"/>
      <c r="L546" s="180"/>
      <c r="M546" s="180"/>
      <c r="O546" s="180"/>
      <c r="P546" s="180"/>
      <c r="Q546" s="180"/>
      <c r="R546" s="180"/>
      <c r="S546" s="180"/>
    </row>
    <row r="547" spans="1:19" ht="16.5" customHeight="1">
      <c r="A547" s="180"/>
      <c r="B547" s="180"/>
      <c r="C547" s="180"/>
      <c r="D547" s="180"/>
      <c r="E547" s="181"/>
      <c r="F547" s="181"/>
      <c r="L547" s="180"/>
      <c r="M547" s="180"/>
      <c r="O547" s="180"/>
      <c r="P547" s="180"/>
      <c r="Q547" s="180"/>
      <c r="R547" s="180"/>
      <c r="S547" s="180"/>
    </row>
    <row r="548" spans="1:19" ht="16.5" customHeight="1">
      <c r="A548" s="180"/>
      <c r="B548" s="180"/>
      <c r="C548" s="180"/>
      <c r="D548" s="180"/>
      <c r="E548" s="181"/>
      <c r="F548" s="181"/>
      <c r="L548" s="180"/>
      <c r="M548" s="180"/>
      <c r="O548" s="180"/>
      <c r="P548" s="180"/>
      <c r="Q548" s="180"/>
      <c r="R548" s="180"/>
      <c r="S548" s="180"/>
    </row>
    <row r="549" spans="1:19" ht="16.5" customHeight="1">
      <c r="A549" s="180"/>
      <c r="B549" s="180"/>
      <c r="C549" s="180"/>
      <c r="D549" s="180"/>
      <c r="E549" s="181"/>
      <c r="F549" s="181"/>
      <c r="L549" s="180"/>
      <c r="M549" s="180"/>
      <c r="O549" s="180"/>
      <c r="P549" s="180"/>
      <c r="Q549" s="180"/>
      <c r="R549" s="180"/>
      <c r="S549" s="180"/>
    </row>
    <row r="550" spans="1:19" ht="16.5" customHeight="1">
      <c r="A550" s="180"/>
      <c r="B550" s="180"/>
      <c r="C550" s="180"/>
      <c r="D550" s="180"/>
      <c r="E550" s="181"/>
      <c r="F550" s="181"/>
      <c r="L550" s="180"/>
      <c r="M550" s="180"/>
      <c r="O550" s="180"/>
      <c r="P550" s="180"/>
      <c r="Q550" s="180"/>
      <c r="R550" s="180"/>
      <c r="S550" s="180"/>
    </row>
    <row r="551" spans="1:19" ht="16.5" customHeight="1">
      <c r="A551" s="180"/>
      <c r="B551" s="180"/>
      <c r="C551" s="180"/>
      <c r="D551" s="180"/>
      <c r="E551" s="181"/>
      <c r="F551" s="181"/>
      <c r="L551" s="180"/>
      <c r="M551" s="180"/>
      <c r="O551" s="180"/>
      <c r="P551" s="180"/>
      <c r="Q551" s="180"/>
      <c r="R551" s="180"/>
      <c r="S551" s="180"/>
    </row>
    <row r="552" spans="1:19" ht="16.5" customHeight="1">
      <c r="A552" s="180"/>
      <c r="B552" s="180"/>
      <c r="C552" s="180"/>
      <c r="D552" s="180"/>
      <c r="E552" s="181"/>
      <c r="F552" s="181"/>
      <c r="L552" s="180"/>
      <c r="M552" s="180"/>
      <c r="O552" s="180"/>
      <c r="P552" s="180"/>
      <c r="Q552" s="180"/>
      <c r="R552" s="180"/>
      <c r="S552" s="180"/>
    </row>
    <row r="553" spans="1:19" ht="16.5" customHeight="1">
      <c r="A553" s="180"/>
      <c r="B553" s="180"/>
      <c r="C553" s="180"/>
      <c r="D553" s="180"/>
      <c r="E553" s="181"/>
      <c r="F553" s="181"/>
      <c r="L553" s="180"/>
      <c r="M553" s="180"/>
      <c r="O553" s="180"/>
      <c r="P553" s="180"/>
      <c r="Q553" s="180"/>
      <c r="R553" s="180"/>
      <c r="S553" s="180"/>
    </row>
    <row r="554" spans="1:19" ht="16.5" customHeight="1">
      <c r="A554" s="180"/>
      <c r="B554" s="180"/>
      <c r="C554" s="180"/>
      <c r="D554" s="180"/>
      <c r="E554" s="181"/>
      <c r="F554" s="181"/>
      <c r="L554" s="180"/>
      <c r="M554" s="180"/>
      <c r="O554" s="180"/>
      <c r="P554" s="180"/>
      <c r="Q554" s="180"/>
      <c r="R554" s="180"/>
      <c r="S554" s="180"/>
    </row>
    <row r="555" spans="1:19" ht="16.5" customHeight="1">
      <c r="A555" s="180"/>
      <c r="B555" s="180"/>
      <c r="C555" s="180"/>
      <c r="D555" s="180"/>
      <c r="E555" s="181"/>
      <c r="F555" s="181"/>
      <c r="L555" s="180"/>
      <c r="M555" s="180"/>
      <c r="O555" s="180"/>
      <c r="P555" s="180"/>
      <c r="Q555" s="180"/>
      <c r="R555" s="180"/>
      <c r="S555" s="180"/>
    </row>
    <row r="556" spans="1:19" ht="16.5" customHeight="1">
      <c r="A556" s="180"/>
      <c r="B556" s="180"/>
      <c r="C556" s="180"/>
      <c r="D556" s="180"/>
      <c r="E556" s="181"/>
      <c r="F556" s="181"/>
      <c r="L556" s="180"/>
      <c r="M556" s="180"/>
      <c r="O556" s="180"/>
      <c r="P556" s="180"/>
      <c r="Q556" s="180"/>
      <c r="R556" s="180"/>
      <c r="S556" s="180"/>
    </row>
    <row r="557" spans="1:19" ht="16.5" customHeight="1">
      <c r="A557" s="180"/>
      <c r="B557" s="180"/>
      <c r="C557" s="180"/>
      <c r="D557" s="180"/>
      <c r="E557" s="181"/>
      <c r="F557" s="181"/>
      <c r="L557" s="180"/>
      <c r="M557" s="180"/>
      <c r="O557" s="180"/>
      <c r="P557" s="180"/>
      <c r="Q557" s="180"/>
      <c r="R557" s="180"/>
      <c r="S557" s="180"/>
    </row>
    <row r="558" spans="1:19" ht="16.5" customHeight="1">
      <c r="A558" s="180"/>
      <c r="B558" s="180"/>
      <c r="C558" s="180"/>
      <c r="D558" s="180"/>
      <c r="E558" s="181"/>
      <c r="F558" s="181"/>
      <c r="L558" s="180"/>
      <c r="M558" s="180"/>
      <c r="O558" s="180"/>
      <c r="P558" s="180"/>
      <c r="Q558" s="180"/>
      <c r="R558" s="180"/>
      <c r="S558" s="180"/>
    </row>
    <row r="559" spans="1:19" ht="16.5" customHeight="1">
      <c r="A559" s="180"/>
      <c r="B559" s="180"/>
      <c r="C559" s="180"/>
      <c r="D559" s="180"/>
      <c r="E559" s="181"/>
      <c r="F559" s="181"/>
      <c r="L559" s="180"/>
      <c r="M559" s="180"/>
      <c r="O559" s="180"/>
      <c r="P559" s="180"/>
      <c r="Q559" s="180"/>
      <c r="R559" s="180"/>
      <c r="S559" s="180"/>
    </row>
    <row r="560" spans="1:19" ht="16.5" customHeight="1">
      <c r="A560" s="180"/>
      <c r="B560" s="180"/>
      <c r="C560" s="180"/>
      <c r="D560" s="180"/>
      <c r="E560" s="181"/>
      <c r="F560" s="181"/>
      <c r="L560" s="180"/>
      <c r="M560" s="180"/>
      <c r="O560" s="180"/>
      <c r="P560" s="180"/>
      <c r="Q560" s="180"/>
      <c r="R560" s="180"/>
      <c r="S560" s="180"/>
    </row>
    <row r="561" spans="1:19" ht="16.5" customHeight="1">
      <c r="A561" s="180"/>
      <c r="B561" s="180"/>
      <c r="C561" s="180"/>
      <c r="D561" s="180"/>
      <c r="E561" s="181"/>
      <c r="F561" s="181"/>
      <c r="L561" s="180"/>
      <c r="M561" s="180"/>
      <c r="O561" s="180"/>
      <c r="P561" s="180"/>
      <c r="Q561" s="180"/>
      <c r="R561" s="180"/>
      <c r="S561" s="180"/>
    </row>
    <row r="562" spans="1:19" ht="16.5" customHeight="1">
      <c r="A562" s="180"/>
      <c r="B562" s="180"/>
      <c r="C562" s="180"/>
      <c r="D562" s="180"/>
      <c r="E562" s="181"/>
      <c r="F562" s="181"/>
      <c r="L562" s="180"/>
      <c r="M562" s="180"/>
      <c r="O562" s="180"/>
      <c r="P562" s="180"/>
      <c r="Q562" s="180"/>
      <c r="R562" s="180"/>
      <c r="S562" s="180"/>
    </row>
    <row r="563" spans="1:19" ht="16.5" customHeight="1">
      <c r="A563" s="180"/>
      <c r="B563" s="180"/>
      <c r="C563" s="180"/>
      <c r="D563" s="180"/>
      <c r="E563" s="181"/>
      <c r="F563" s="181"/>
      <c r="L563" s="180"/>
      <c r="M563" s="180"/>
      <c r="O563" s="180"/>
      <c r="P563" s="180"/>
      <c r="Q563" s="180"/>
      <c r="R563" s="180"/>
      <c r="S563" s="180"/>
    </row>
    <row r="564" spans="1:19" ht="16.5" customHeight="1">
      <c r="A564" s="180"/>
      <c r="B564" s="180"/>
      <c r="C564" s="180"/>
      <c r="D564" s="180"/>
      <c r="E564" s="181"/>
      <c r="F564" s="181"/>
      <c r="L564" s="180"/>
      <c r="M564" s="180"/>
      <c r="O564" s="180"/>
      <c r="P564" s="180"/>
      <c r="Q564" s="180"/>
      <c r="R564" s="180"/>
      <c r="S564" s="180"/>
    </row>
    <row r="565" spans="1:19" ht="16.5" customHeight="1">
      <c r="A565" s="180"/>
      <c r="B565" s="180"/>
      <c r="C565" s="180"/>
      <c r="D565" s="180"/>
      <c r="E565" s="181"/>
      <c r="F565" s="181"/>
      <c r="L565" s="180"/>
      <c r="M565" s="180"/>
      <c r="O565" s="180"/>
      <c r="P565" s="180"/>
      <c r="Q565" s="180"/>
      <c r="R565" s="180"/>
      <c r="S565" s="180"/>
    </row>
    <row r="566" spans="1:19" ht="16.5" customHeight="1">
      <c r="A566" s="180"/>
      <c r="B566" s="180"/>
      <c r="C566" s="180"/>
      <c r="D566" s="180"/>
      <c r="E566" s="181"/>
      <c r="F566" s="181"/>
      <c r="L566" s="180"/>
      <c r="M566" s="180"/>
      <c r="O566" s="180"/>
      <c r="P566" s="180"/>
      <c r="Q566" s="180"/>
      <c r="R566" s="180"/>
      <c r="S566" s="180"/>
    </row>
    <row r="567" spans="1:19" ht="16.5" customHeight="1">
      <c r="A567" s="180"/>
      <c r="B567" s="180"/>
      <c r="C567" s="180"/>
      <c r="D567" s="180"/>
      <c r="E567" s="181"/>
      <c r="F567" s="181"/>
      <c r="L567" s="180"/>
      <c r="M567" s="180"/>
      <c r="O567" s="180"/>
      <c r="P567" s="180"/>
      <c r="Q567" s="180"/>
      <c r="R567" s="180"/>
      <c r="S567" s="180"/>
    </row>
    <row r="568" spans="1:19" ht="16.5" customHeight="1">
      <c r="A568" s="180"/>
      <c r="B568" s="180"/>
      <c r="C568" s="180"/>
      <c r="D568" s="180"/>
      <c r="E568" s="181"/>
      <c r="F568" s="181"/>
      <c r="L568" s="180"/>
      <c r="M568" s="180"/>
      <c r="O568" s="180"/>
      <c r="P568" s="180"/>
      <c r="Q568" s="180"/>
      <c r="R568" s="180"/>
      <c r="S568" s="180"/>
    </row>
    <row r="569" spans="1:19" ht="16.5" customHeight="1">
      <c r="A569" s="180"/>
      <c r="B569" s="180"/>
      <c r="C569" s="180"/>
      <c r="D569" s="180"/>
      <c r="E569" s="181"/>
      <c r="F569" s="181"/>
      <c r="L569" s="180"/>
      <c r="M569" s="180"/>
      <c r="O569" s="180"/>
      <c r="P569" s="180"/>
      <c r="Q569" s="180"/>
      <c r="R569" s="180"/>
      <c r="S569" s="180"/>
    </row>
    <row r="570" spans="1:19" ht="16.5" customHeight="1">
      <c r="A570" s="180"/>
      <c r="B570" s="180"/>
      <c r="C570" s="180"/>
      <c r="D570" s="180"/>
      <c r="E570" s="181"/>
      <c r="F570" s="181"/>
      <c r="L570" s="180"/>
      <c r="M570" s="180"/>
      <c r="O570" s="180"/>
      <c r="P570" s="180"/>
      <c r="Q570" s="180"/>
      <c r="R570" s="180"/>
      <c r="S570" s="180"/>
    </row>
    <row r="571" spans="1:19" ht="16.5" customHeight="1">
      <c r="A571" s="180"/>
      <c r="B571" s="180"/>
      <c r="C571" s="180"/>
      <c r="D571" s="180"/>
      <c r="E571" s="181"/>
      <c r="F571" s="181"/>
      <c r="L571" s="180"/>
      <c r="M571" s="180"/>
      <c r="O571" s="180"/>
      <c r="P571" s="180"/>
      <c r="Q571" s="180"/>
      <c r="R571" s="180"/>
      <c r="S571" s="180"/>
    </row>
    <row r="572" spans="1:19" ht="16.5" customHeight="1">
      <c r="A572" s="180"/>
      <c r="B572" s="180"/>
      <c r="C572" s="180"/>
      <c r="D572" s="180"/>
      <c r="E572" s="181"/>
      <c r="F572" s="181"/>
      <c r="L572" s="180"/>
      <c r="M572" s="180"/>
      <c r="O572" s="180"/>
      <c r="P572" s="180"/>
      <c r="Q572" s="180"/>
      <c r="R572" s="180"/>
      <c r="S572" s="180"/>
    </row>
    <row r="573" spans="1:19" ht="16.5" customHeight="1">
      <c r="A573" s="180"/>
      <c r="B573" s="180"/>
      <c r="C573" s="180"/>
      <c r="D573" s="180"/>
      <c r="E573" s="181"/>
      <c r="F573" s="181"/>
      <c r="L573" s="180"/>
      <c r="M573" s="180"/>
      <c r="O573" s="180"/>
      <c r="P573" s="180"/>
      <c r="Q573" s="180"/>
      <c r="R573" s="180"/>
      <c r="S573" s="180"/>
    </row>
    <row r="574" spans="1:19" ht="16.5" customHeight="1">
      <c r="A574" s="180"/>
      <c r="B574" s="180"/>
      <c r="C574" s="180"/>
      <c r="D574" s="180"/>
      <c r="E574" s="181"/>
      <c r="F574" s="181"/>
      <c r="L574" s="180"/>
      <c r="M574" s="180"/>
      <c r="O574" s="180"/>
      <c r="P574" s="180"/>
      <c r="Q574" s="180"/>
      <c r="R574" s="180"/>
      <c r="S574" s="180"/>
    </row>
    <row r="575" spans="1:19" ht="16.5" customHeight="1">
      <c r="A575" s="180"/>
      <c r="B575" s="180"/>
      <c r="C575" s="180"/>
      <c r="D575" s="180"/>
      <c r="E575" s="181"/>
      <c r="F575" s="181"/>
      <c r="L575" s="180"/>
      <c r="M575" s="180"/>
      <c r="O575" s="180"/>
      <c r="P575" s="180"/>
      <c r="Q575" s="180"/>
      <c r="R575" s="180"/>
      <c r="S575" s="180"/>
    </row>
    <row r="576" spans="1:19" ht="16.5" customHeight="1">
      <c r="A576" s="180"/>
      <c r="B576" s="180"/>
      <c r="C576" s="180"/>
      <c r="D576" s="180"/>
      <c r="E576" s="181"/>
      <c r="F576" s="181"/>
      <c r="L576" s="180"/>
      <c r="M576" s="180"/>
      <c r="O576" s="180"/>
      <c r="P576" s="180"/>
      <c r="Q576" s="180"/>
      <c r="R576" s="180"/>
      <c r="S576" s="180"/>
    </row>
    <row r="577" spans="1:19" ht="16.5" customHeight="1">
      <c r="A577" s="180"/>
      <c r="B577" s="180"/>
      <c r="C577" s="180"/>
      <c r="D577" s="180"/>
      <c r="E577" s="181"/>
      <c r="F577" s="181"/>
      <c r="L577" s="180"/>
      <c r="M577" s="180"/>
      <c r="O577" s="180"/>
      <c r="P577" s="180"/>
      <c r="Q577" s="180"/>
      <c r="R577" s="180"/>
      <c r="S577" s="180"/>
    </row>
    <row r="578" spans="1:19" ht="16.5" customHeight="1">
      <c r="A578" s="180"/>
      <c r="B578" s="180"/>
      <c r="C578" s="180"/>
      <c r="D578" s="180"/>
      <c r="E578" s="181"/>
      <c r="F578" s="181"/>
      <c r="L578" s="180"/>
      <c r="M578" s="180"/>
      <c r="O578" s="180"/>
      <c r="P578" s="180"/>
      <c r="Q578" s="180"/>
      <c r="R578" s="180"/>
      <c r="S578" s="180"/>
    </row>
    <row r="579" spans="1:19" ht="16.5" customHeight="1">
      <c r="A579" s="180"/>
      <c r="B579" s="180"/>
      <c r="C579" s="180"/>
      <c r="D579" s="180"/>
      <c r="E579" s="181"/>
      <c r="F579" s="181"/>
      <c r="L579" s="180"/>
      <c r="M579" s="180"/>
      <c r="O579" s="180"/>
      <c r="P579" s="180"/>
      <c r="Q579" s="180"/>
      <c r="R579" s="180"/>
      <c r="S579" s="180"/>
    </row>
    <row r="580" spans="1:19" ht="16.5" customHeight="1">
      <c r="A580" s="180"/>
      <c r="B580" s="180"/>
      <c r="C580" s="180"/>
      <c r="D580" s="180"/>
      <c r="E580" s="181"/>
      <c r="F580" s="181"/>
      <c r="L580" s="180"/>
      <c r="M580" s="180"/>
      <c r="O580" s="180"/>
      <c r="P580" s="180"/>
      <c r="Q580" s="180"/>
      <c r="R580" s="180"/>
      <c r="S580" s="180"/>
    </row>
    <row r="581" spans="1:19" ht="16.5" customHeight="1">
      <c r="A581" s="180"/>
      <c r="B581" s="180"/>
      <c r="C581" s="180"/>
      <c r="D581" s="180"/>
      <c r="E581" s="181"/>
      <c r="F581" s="181"/>
      <c r="L581" s="180"/>
      <c r="M581" s="180"/>
      <c r="O581" s="180"/>
      <c r="P581" s="180"/>
      <c r="Q581" s="180"/>
      <c r="R581" s="180"/>
      <c r="S581" s="180"/>
    </row>
    <row r="582" spans="1:19" ht="16.5" customHeight="1">
      <c r="A582" s="180"/>
      <c r="B582" s="180"/>
      <c r="C582" s="180"/>
      <c r="D582" s="180"/>
      <c r="E582" s="181"/>
      <c r="F582" s="181"/>
      <c r="L582" s="180"/>
      <c r="M582" s="180"/>
      <c r="O582" s="180"/>
      <c r="P582" s="180"/>
      <c r="Q582" s="180"/>
      <c r="R582" s="180"/>
      <c r="S582" s="180"/>
    </row>
    <row r="583" spans="1:19" ht="16.5" customHeight="1">
      <c r="A583" s="180"/>
      <c r="B583" s="180"/>
      <c r="C583" s="180"/>
      <c r="D583" s="180"/>
      <c r="E583" s="181"/>
      <c r="F583" s="181"/>
      <c r="L583" s="180"/>
      <c r="M583" s="180"/>
      <c r="O583" s="180"/>
      <c r="P583" s="180"/>
      <c r="Q583" s="180"/>
      <c r="R583" s="180"/>
      <c r="S583" s="180"/>
    </row>
    <row r="584" spans="1:19" ht="16.5" customHeight="1">
      <c r="A584" s="180"/>
      <c r="B584" s="180"/>
      <c r="C584" s="180"/>
      <c r="D584" s="180"/>
      <c r="E584" s="181"/>
      <c r="F584" s="181"/>
      <c r="L584" s="180"/>
      <c r="M584" s="180"/>
      <c r="O584" s="180"/>
      <c r="P584" s="180"/>
      <c r="Q584" s="180"/>
      <c r="R584" s="180"/>
      <c r="S584" s="180"/>
    </row>
    <row r="585" spans="1:19" ht="16.5" customHeight="1">
      <c r="A585" s="180"/>
      <c r="B585" s="180"/>
      <c r="C585" s="180"/>
      <c r="D585" s="180"/>
      <c r="E585" s="181"/>
      <c r="F585" s="181"/>
      <c r="L585" s="180"/>
      <c r="M585" s="180"/>
      <c r="O585" s="180"/>
      <c r="P585" s="180"/>
      <c r="Q585" s="180"/>
      <c r="R585" s="180"/>
      <c r="S585" s="180"/>
    </row>
    <row r="586" spans="1:19" ht="16.5" customHeight="1">
      <c r="A586" s="180"/>
      <c r="B586" s="180"/>
      <c r="C586" s="180"/>
      <c r="D586" s="180"/>
      <c r="E586" s="181"/>
      <c r="F586" s="181"/>
      <c r="L586" s="180"/>
      <c r="M586" s="180"/>
      <c r="O586" s="180"/>
      <c r="P586" s="180"/>
      <c r="Q586" s="180"/>
      <c r="R586" s="180"/>
      <c r="S586" s="180"/>
    </row>
    <row r="587" spans="1:19" ht="16.5" customHeight="1">
      <c r="A587" s="180"/>
      <c r="B587" s="180"/>
      <c r="C587" s="180"/>
      <c r="D587" s="180"/>
      <c r="E587" s="181"/>
      <c r="F587" s="181"/>
      <c r="L587" s="180"/>
      <c r="M587" s="180"/>
      <c r="O587" s="180"/>
      <c r="P587" s="180"/>
      <c r="Q587" s="180"/>
      <c r="R587" s="180"/>
      <c r="S587" s="180"/>
    </row>
    <row r="588" spans="1:19" ht="16.5" customHeight="1">
      <c r="A588" s="180"/>
      <c r="B588" s="180"/>
      <c r="C588" s="180"/>
      <c r="D588" s="180"/>
      <c r="E588" s="181"/>
      <c r="F588" s="181"/>
      <c r="L588" s="180"/>
      <c r="M588" s="180"/>
      <c r="O588" s="180"/>
      <c r="P588" s="180"/>
      <c r="Q588" s="180"/>
      <c r="R588" s="180"/>
      <c r="S588" s="180"/>
    </row>
    <row r="589" spans="1:19" ht="16.5" customHeight="1">
      <c r="A589" s="180"/>
      <c r="B589" s="180"/>
      <c r="C589" s="180"/>
      <c r="D589" s="180"/>
      <c r="E589" s="181"/>
      <c r="F589" s="181"/>
      <c r="L589" s="180"/>
      <c r="M589" s="180"/>
      <c r="O589" s="180"/>
      <c r="P589" s="180"/>
      <c r="Q589" s="180"/>
      <c r="R589" s="180"/>
      <c r="S589" s="180"/>
    </row>
    <row r="590" spans="1:19" ht="16.5" customHeight="1">
      <c r="A590" s="180"/>
      <c r="B590" s="180"/>
      <c r="C590" s="180"/>
      <c r="D590" s="180"/>
      <c r="E590" s="181"/>
      <c r="F590" s="181"/>
      <c r="L590" s="180"/>
      <c r="M590" s="180"/>
      <c r="O590" s="180"/>
      <c r="P590" s="180"/>
      <c r="Q590" s="180"/>
      <c r="R590" s="180"/>
      <c r="S590" s="180"/>
    </row>
    <row r="591" spans="1:19" ht="16.5" customHeight="1">
      <c r="A591" s="180"/>
      <c r="B591" s="180"/>
      <c r="C591" s="180"/>
      <c r="D591" s="180"/>
      <c r="E591" s="181"/>
      <c r="F591" s="181"/>
      <c r="L591" s="180"/>
      <c r="M591" s="180"/>
      <c r="O591" s="180"/>
      <c r="P591" s="180"/>
      <c r="Q591" s="180"/>
      <c r="R591" s="180"/>
      <c r="S591" s="180"/>
    </row>
    <row r="592" spans="1:19" ht="16.5" customHeight="1">
      <c r="A592" s="180"/>
      <c r="B592" s="180"/>
      <c r="C592" s="180"/>
      <c r="D592" s="180"/>
      <c r="E592" s="181"/>
      <c r="F592" s="181"/>
      <c r="L592" s="180"/>
      <c r="M592" s="180"/>
      <c r="O592" s="180"/>
      <c r="P592" s="180"/>
      <c r="Q592" s="180"/>
      <c r="R592" s="180"/>
      <c r="S592" s="180"/>
    </row>
    <row r="593" spans="1:19" ht="16.5" customHeight="1">
      <c r="A593" s="180"/>
      <c r="B593" s="180"/>
      <c r="C593" s="180"/>
      <c r="D593" s="180"/>
      <c r="E593" s="181"/>
      <c r="F593" s="181"/>
      <c r="L593" s="180"/>
      <c r="M593" s="180"/>
      <c r="O593" s="180"/>
      <c r="P593" s="180"/>
      <c r="Q593" s="180"/>
      <c r="R593" s="180"/>
      <c r="S593" s="180"/>
    </row>
    <row r="594" spans="1:19" ht="16.5" customHeight="1">
      <c r="A594" s="180"/>
      <c r="B594" s="180"/>
      <c r="C594" s="180"/>
      <c r="D594" s="180"/>
      <c r="E594" s="181"/>
      <c r="F594" s="181"/>
      <c r="L594" s="180"/>
      <c r="M594" s="180"/>
      <c r="O594" s="180"/>
      <c r="P594" s="180"/>
      <c r="Q594" s="180"/>
      <c r="R594" s="180"/>
      <c r="S594" s="180"/>
    </row>
    <row r="595" spans="1:19" ht="16.5" customHeight="1">
      <c r="A595" s="180"/>
      <c r="B595" s="180"/>
      <c r="C595" s="180"/>
      <c r="D595" s="180"/>
      <c r="E595" s="181"/>
      <c r="F595" s="181"/>
      <c r="L595" s="180"/>
      <c r="M595" s="180"/>
      <c r="O595" s="180"/>
      <c r="P595" s="180"/>
      <c r="Q595" s="180"/>
      <c r="R595" s="180"/>
      <c r="S595" s="180"/>
    </row>
    <row r="596" spans="1:19" ht="16.5" customHeight="1">
      <c r="A596" s="180"/>
      <c r="B596" s="180"/>
      <c r="C596" s="180"/>
      <c r="D596" s="180"/>
      <c r="E596" s="181"/>
      <c r="F596" s="181"/>
      <c r="L596" s="180"/>
      <c r="M596" s="180"/>
      <c r="O596" s="180"/>
      <c r="P596" s="180"/>
      <c r="Q596" s="180"/>
      <c r="R596" s="180"/>
      <c r="S596" s="180"/>
    </row>
    <row r="597" spans="1:19" ht="16.5" customHeight="1">
      <c r="A597" s="180"/>
      <c r="B597" s="180"/>
      <c r="C597" s="180"/>
      <c r="D597" s="180"/>
      <c r="E597" s="181"/>
      <c r="F597" s="181"/>
      <c r="L597" s="180"/>
      <c r="M597" s="180"/>
      <c r="O597" s="180"/>
      <c r="P597" s="180"/>
      <c r="Q597" s="180"/>
      <c r="R597" s="180"/>
      <c r="S597" s="180"/>
    </row>
    <row r="598" spans="1:19" ht="16.5" customHeight="1">
      <c r="A598" s="180"/>
      <c r="B598" s="180"/>
      <c r="C598" s="180"/>
      <c r="D598" s="180"/>
      <c r="E598" s="181"/>
      <c r="F598" s="181"/>
      <c r="L598" s="180"/>
      <c r="M598" s="180"/>
      <c r="O598" s="180"/>
      <c r="P598" s="180"/>
      <c r="Q598" s="180"/>
      <c r="R598" s="180"/>
      <c r="S598" s="180"/>
    </row>
    <row r="599" spans="1:19" ht="16.5" customHeight="1">
      <c r="A599" s="180"/>
      <c r="B599" s="180"/>
      <c r="C599" s="180"/>
      <c r="D599" s="180"/>
      <c r="E599" s="181"/>
      <c r="F599" s="181"/>
      <c r="L599" s="180"/>
      <c r="M599" s="180"/>
      <c r="O599" s="180"/>
      <c r="P599" s="180"/>
      <c r="Q599" s="180"/>
      <c r="R599" s="180"/>
      <c r="S599" s="180"/>
    </row>
    <row r="600" spans="1:19" ht="16.5" customHeight="1">
      <c r="A600" s="180"/>
      <c r="B600" s="180"/>
      <c r="C600" s="180"/>
      <c r="D600" s="180"/>
      <c r="E600" s="181"/>
      <c r="F600" s="181"/>
      <c r="L600" s="180"/>
      <c r="M600" s="180"/>
      <c r="O600" s="180"/>
      <c r="P600" s="180"/>
      <c r="Q600" s="180"/>
      <c r="R600" s="180"/>
      <c r="S600" s="180"/>
    </row>
    <row r="601" spans="1:19" ht="16.5" customHeight="1">
      <c r="A601" s="180"/>
      <c r="B601" s="180"/>
      <c r="C601" s="180"/>
      <c r="D601" s="180"/>
      <c r="E601" s="181"/>
      <c r="F601" s="181"/>
      <c r="L601" s="180"/>
      <c r="M601" s="180"/>
      <c r="O601" s="180"/>
      <c r="P601" s="180"/>
      <c r="Q601" s="180"/>
      <c r="R601" s="180"/>
      <c r="S601" s="180"/>
    </row>
    <row r="602" spans="1:19" ht="16.5" customHeight="1">
      <c r="A602" s="180"/>
      <c r="B602" s="180"/>
      <c r="C602" s="180"/>
      <c r="D602" s="180"/>
      <c r="E602" s="181"/>
      <c r="F602" s="181"/>
      <c r="L602" s="180"/>
      <c r="M602" s="180"/>
      <c r="O602" s="180"/>
      <c r="P602" s="180"/>
      <c r="Q602" s="180"/>
      <c r="R602" s="180"/>
      <c r="S602" s="180"/>
    </row>
    <row r="603" spans="1:19" ht="16.5" customHeight="1">
      <c r="A603" s="180"/>
      <c r="B603" s="180"/>
      <c r="C603" s="180"/>
      <c r="D603" s="180"/>
      <c r="E603" s="181"/>
      <c r="F603" s="181"/>
      <c r="L603" s="180"/>
      <c r="M603" s="180"/>
      <c r="O603" s="180"/>
      <c r="P603" s="180"/>
      <c r="Q603" s="180"/>
      <c r="R603" s="180"/>
      <c r="S603" s="180"/>
    </row>
    <row r="604" spans="1:19" ht="16.5" customHeight="1">
      <c r="A604" s="180"/>
      <c r="B604" s="180"/>
      <c r="C604" s="180"/>
      <c r="D604" s="180"/>
      <c r="E604" s="181"/>
      <c r="F604" s="181"/>
      <c r="L604" s="180"/>
      <c r="M604" s="180"/>
      <c r="O604" s="180"/>
      <c r="P604" s="180"/>
      <c r="Q604" s="180"/>
      <c r="R604" s="180"/>
      <c r="S604" s="180"/>
    </row>
    <row r="605" spans="1:19" ht="16.5" customHeight="1">
      <c r="A605" s="180"/>
      <c r="B605" s="180"/>
      <c r="C605" s="180"/>
      <c r="D605" s="180"/>
      <c r="E605" s="181"/>
      <c r="F605" s="181"/>
      <c r="L605" s="180"/>
      <c r="M605" s="180"/>
      <c r="O605" s="180"/>
      <c r="P605" s="180"/>
      <c r="Q605" s="180"/>
      <c r="R605" s="180"/>
      <c r="S605" s="180"/>
    </row>
    <row r="606" spans="1:19" ht="16.5" customHeight="1">
      <c r="A606" s="180"/>
      <c r="B606" s="180"/>
      <c r="C606" s="180"/>
      <c r="D606" s="180"/>
      <c r="E606" s="181"/>
      <c r="F606" s="181"/>
      <c r="L606" s="180"/>
      <c r="M606" s="180"/>
      <c r="O606" s="180"/>
      <c r="P606" s="180"/>
      <c r="Q606" s="180"/>
      <c r="R606" s="180"/>
      <c r="S606" s="180"/>
    </row>
    <row r="607" spans="1:19" ht="16.5" customHeight="1">
      <c r="A607" s="180"/>
      <c r="B607" s="180"/>
      <c r="C607" s="180"/>
      <c r="D607" s="180"/>
      <c r="E607" s="181"/>
      <c r="F607" s="181"/>
      <c r="L607" s="180"/>
      <c r="M607" s="180"/>
      <c r="O607" s="180"/>
      <c r="P607" s="180"/>
      <c r="Q607" s="180"/>
      <c r="R607" s="180"/>
      <c r="S607" s="180"/>
    </row>
    <row r="608" spans="1:19" ht="16.5" customHeight="1">
      <c r="A608" s="180"/>
      <c r="B608" s="180"/>
      <c r="C608" s="180"/>
      <c r="D608" s="180"/>
      <c r="E608" s="181"/>
      <c r="F608" s="181"/>
      <c r="L608" s="180"/>
      <c r="M608" s="180"/>
      <c r="O608" s="180"/>
      <c r="P608" s="180"/>
      <c r="Q608" s="180"/>
      <c r="R608" s="180"/>
      <c r="S608" s="180"/>
    </row>
    <row r="609" spans="1:19" ht="16.5" customHeight="1">
      <c r="A609" s="180"/>
      <c r="B609" s="180"/>
      <c r="C609" s="180"/>
      <c r="D609" s="180"/>
      <c r="E609" s="181"/>
      <c r="F609" s="181"/>
      <c r="L609" s="180"/>
      <c r="M609" s="180"/>
      <c r="O609" s="180"/>
      <c r="P609" s="180"/>
      <c r="Q609" s="180"/>
      <c r="R609" s="180"/>
      <c r="S609" s="180"/>
    </row>
    <row r="610" spans="1:19" ht="16.5" customHeight="1">
      <c r="A610" s="180"/>
      <c r="B610" s="180"/>
      <c r="C610" s="180"/>
      <c r="D610" s="180"/>
      <c r="E610" s="181"/>
      <c r="F610" s="181"/>
      <c r="L610" s="180"/>
      <c r="M610" s="180"/>
      <c r="O610" s="180"/>
      <c r="P610" s="180"/>
      <c r="Q610" s="180"/>
      <c r="R610" s="180"/>
      <c r="S610" s="180"/>
    </row>
    <row r="611" spans="1:19" ht="16.5" customHeight="1">
      <c r="A611" s="180"/>
      <c r="B611" s="180"/>
      <c r="C611" s="180"/>
      <c r="D611" s="180"/>
      <c r="E611" s="181"/>
      <c r="F611" s="181"/>
      <c r="L611" s="180"/>
      <c r="M611" s="180"/>
      <c r="O611" s="180"/>
      <c r="P611" s="180"/>
      <c r="Q611" s="180"/>
      <c r="R611" s="180"/>
      <c r="S611" s="180"/>
    </row>
    <row r="612" spans="1:19" ht="16.5" customHeight="1">
      <c r="A612" s="180"/>
      <c r="B612" s="180"/>
      <c r="C612" s="180"/>
      <c r="D612" s="180"/>
      <c r="E612" s="181"/>
      <c r="F612" s="181"/>
      <c r="L612" s="180"/>
      <c r="M612" s="180"/>
      <c r="O612" s="180"/>
      <c r="P612" s="180"/>
      <c r="Q612" s="180"/>
      <c r="R612" s="180"/>
      <c r="S612" s="180"/>
    </row>
    <row r="613" spans="1:19" ht="16.5" customHeight="1">
      <c r="A613" s="180"/>
      <c r="B613" s="180"/>
      <c r="C613" s="180"/>
      <c r="D613" s="180"/>
      <c r="E613" s="181"/>
      <c r="F613" s="181"/>
      <c r="L613" s="180"/>
      <c r="M613" s="180"/>
      <c r="O613" s="180"/>
      <c r="P613" s="180"/>
      <c r="Q613" s="180"/>
      <c r="R613" s="180"/>
      <c r="S613" s="180"/>
    </row>
    <row r="614" spans="1:19" ht="16.5" customHeight="1">
      <c r="A614" s="180"/>
      <c r="B614" s="180"/>
      <c r="C614" s="180"/>
      <c r="D614" s="180"/>
      <c r="E614" s="181"/>
      <c r="F614" s="181"/>
      <c r="L614" s="180"/>
      <c r="M614" s="180"/>
      <c r="O614" s="180"/>
      <c r="P614" s="180"/>
      <c r="Q614" s="180"/>
      <c r="R614" s="180"/>
      <c r="S614" s="180"/>
    </row>
    <row r="615" spans="1:19" ht="16.5" customHeight="1">
      <c r="A615" s="180"/>
      <c r="B615" s="180"/>
      <c r="C615" s="180"/>
      <c r="D615" s="180"/>
      <c r="E615" s="181"/>
      <c r="F615" s="181"/>
      <c r="L615" s="180"/>
      <c r="M615" s="180"/>
      <c r="O615" s="180"/>
      <c r="P615" s="180"/>
      <c r="Q615" s="180"/>
      <c r="R615" s="180"/>
      <c r="S615" s="180"/>
    </row>
    <row r="616" spans="1:19" ht="16.5" customHeight="1">
      <c r="A616" s="180"/>
      <c r="B616" s="180"/>
      <c r="C616" s="180"/>
      <c r="D616" s="180"/>
      <c r="E616" s="181"/>
      <c r="F616" s="181"/>
      <c r="L616" s="180"/>
      <c r="M616" s="180"/>
      <c r="O616" s="180"/>
      <c r="P616" s="180"/>
      <c r="Q616" s="180"/>
      <c r="R616" s="180"/>
      <c r="S616" s="180"/>
    </row>
    <row r="617" spans="1:19" ht="16.5" customHeight="1">
      <c r="A617" s="180"/>
      <c r="B617" s="180"/>
      <c r="C617" s="180"/>
      <c r="D617" s="180"/>
      <c r="E617" s="181"/>
      <c r="F617" s="181"/>
      <c r="L617" s="180"/>
      <c r="M617" s="180"/>
      <c r="O617" s="180"/>
      <c r="P617" s="180"/>
      <c r="Q617" s="180"/>
      <c r="R617" s="180"/>
      <c r="S617" s="180"/>
    </row>
    <row r="618" spans="1:19" ht="16.5" customHeight="1">
      <c r="A618" s="180"/>
      <c r="B618" s="180"/>
      <c r="C618" s="180"/>
      <c r="D618" s="180"/>
      <c r="E618" s="181"/>
      <c r="F618" s="181"/>
      <c r="L618" s="180"/>
      <c r="M618" s="180"/>
      <c r="O618" s="180"/>
      <c r="P618" s="180"/>
      <c r="Q618" s="180"/>
      <c r="R618" s="180"/>
      <c r="S618" s="180"/>
    </row>
    <row r="619" spans="1:19" ht="16.5" customHeight="1">
      <c r="A619" s="180"/>
      <c r="B619" s="180"/>
      <c r="C619" s="180"/>
      <c r="D619" s="180"/>
      <c r="E619" s="181"/>
      <c r="F619" s="181"/>
      <c r="L619" s="180"/>
      <c r="M619" s="180"/>
      <c r="O619" s="180"/>
      <c r="P619" s="180"/>
      <c r="Q619" s="180"/>
      <c r="R619" s="180"/>
      <c r="S619" s="180"/>
    </row>
    <row r="620" spans="1:19" ht="16.5" customHeight="1">
      <c r="A620" s="180"/>
      <c r="B620" s="180"/>
      <c r="C620" s="180"/>
      <c r="D620" s="180"/>
      <c r="E620" s="181"/>
      <c r="F620" s="181"/>
      <c r="L620" s="180"/>
      <c r="M620" s="180"/>
      <c r="O620" s="180"/>
      <c r="P620" s="180"/>
      <c r="Q620" s="180"/>
      <c r="R620" s="180"/>
      <c r="S620" s="180"/>
    </row>
    <row r="621" spans="1:19" ht="16.5" customHeight="1">
      <c r="A621" s="180"/>
      <c r="B621" s="180"/>
      <c r="C621" s="180"/>
      <c r="D621" s="180"/>
      <c r="E621" s="181"/>
      <c r="F621" s="181"/>
      <c r="L621" s="180"/>
      <c r="M621" s="180"/>
      <c r="O621" s="180"/>
      <c r="P621" s="180"/>
      <c r="Q621" s="180"/>
      <c r="R621" s="180"/>
      <c r="S621" s="180"/>
    </row>
    <row r="622" spans="1:19" ht="16.5" customHeight="1">
      <c r="A622" s="180"/>
      <c r="B622" s="180"/>
      <c r="C622" s="180"/>
      <c r="D622" s="180"/>
      <c r="E622" s="181"/>
      <c r="F622" s="181"/>
      <c r="L622" s="180"/>
      <c r="M622" s="180"/>
      <c r="O622" s="180"/>
      <c r="P622" s="180"/>
      <c r="Q622" s="180"/>
      <c r="R622" s="180"/>
      <c r="S622" s="180"/>
    </row>
    <row r="623" spans="1:19" ht="16.5" customHeight="1">
      <c r="A623" s="180"/>
      <c r="B623" s="180"/>
      <c r="C623" s="180"/>
      <c r="D623" s="180"/>
      <c r="E623" s="181"/>
      <c r="F623" s="181"/>
      <c r="L623" s="180"/>
      <c r="M623" s="180"/>
      <c r="O623" s="180"/>
      <c r="P623" s="180"/>
      <c r="Q623" s="180"/>
      <c r="R623" s="180"/>
      <c r="S623" s="180"/>
    </row>
    <row r="624" spans="1:19" ht="16.5" customHeight="1">
      <c r="A624" s="180"/>
      <c r="B624" s="180"/>
      <c r="C624" s="180"/>
      <c r="D624" s="180"/>
      <c r="E624" s="181"/>
      <c r="F624" s="181"/>
      <c r="L624" s="180"/>
      <c r="M624" s="180"/>
      <c r="O624" s="180"/>
      <c r="P624" s="180"/>
      <c r="Q624" s="180"/>
      <c r="R624" s="180"/>
      <c r="S624" s="180"/>
    </row>
    <row r="625" spans="1:19" ht="16.5" customHeight="1">
      <c r="A625" s="180"/>
      <c r="B625" s="180"/>
      <c r="C625" s="180"/>
      <c r="D625" s="180"/>
      <c r="E625" s="181"/>
      <c r="F625" s="181"/>
      <c r="L625" s="180"/>
      <c r="M625" s="180"/>
      <c r="O625" s="180"/>
      <c r="P625" s="180"/>
      <c r="Q625" s="180"/>
      <c r="R625" s="180"/>
      <c r="S625" s="180"/>
    </row>
    <row r="626" spans="1:19" ht="16.5" customHeight="1">
      <c r="A626" s="180"/>
      <c r="B626" s="180"/>
      <c r="C626" s="180"/>
      <c r="D626" s="180"/>
      <c r="E626" s="181"/>
      <c r="F626" s="181"/>
      <c r="L626" s="180"/>
      <c r="M626" s="180"/>
      <c r="O626" s="180"/>
      <c r="P626" s="180"/>
      <c r="Q626" s="180"/>
      <c r="R626" s="180"/>
      <c r="S626" s="180"/>
    </row>
    <row r="627" spans="1:19" ht="16.5" customHeight="1">
      <c r="A627" s="180"/>
      <c r="B627" s="180"/>
      <c r="C627" s="180"/>
      <c r="D627" s="180"/>
      <c r="E627" s="181"/>
      <c r="F627" s="181"/>
      <c r="L627" s="180"/>
      <c r="M627" s="180"/>
      <c r="O627" s="180"/>
      <c r="P627" s="180"/>
      <c r="Q627" s="180"/>
      <c r="R627" s="180"/>
      <c r="S627" s="180"/>
    </row>
    <row r="628" spans="1:19" ht="16.5" customHeight="1">
      <c r="A628" s="180"/>
      <c r="B628" s="180"/>
      <c r="C628" s="180"/>
      <c r="D628" s="180"/>
      <c r="E628" s="181"/>
      <c r="F628" s="181"/>
      <c r="L628" s="180"/>
      <c r="M628" s="180"/>
      <c r="O628" s="180"/>
      <c r="P628" s="180"/>
      <c r="Q628" s="180"/>
      <c r="R628" s="180"/>
      <c r="S628" s="180"/>
    </row>
    <row r="629" spans="1:19" ht="16.5" customHeight="1">
      <c r="A629" s="180"/>
      <c r="B629" s="180"/>
      <c r="C629" s="180"/>
      <c r="D629" s="180"/>
      <c r="E629" s="181"/>
      <c r="F629" s="181"/>
      <c r="L629" s="180"/>
      <c r="M629" s="180"/>
      <c r="O629" s="180"/>
      <c r="P629" s="180"/>
      <c r="Q629" s="180"/>
      <c r="R629" s="180"/>
      <c r="S629" s="180"/>
    </row>
    <row r="630" spans="1:19" ht="16.5" customHeight="1">
      <c r="A630" s="180"/>
      <c r="B630" s="180"/>
      <c r="C630" s="180"/>
      <c r="D630" s="180"/>
      <c r="E630" s="181"/>
      <c r="F630" s="181"/>
      <c r="L630" s="180"/>
      <c r="M630" s="180"/>
      <c r="O630" s="180"/>
      <c r="P630" s="180"/>
      <c r="Q630" s="180"/>
      <c r="R630" s="180"/>
      <c r="S630" s="180"/>
    </row>
    <row r="631" spans="1:19" ht="16.5" customHeight="1">
      <c r="A631" s="180"/>
      <c r="B631" s="180"/>
      <c r="C631" s="180"/>
      <c r="D631" s="180"/>
      <c r="E631" s="181"/>
      <c r="F631" s="181"/>
      <c r="L631" s="180"/>
      <c r="M631" s="180"/>
      <c r="O631" s="180"/>
      <c r="P631" s="180"/>
      <c r="Q631" s="180"/>
      <c r="R631" s="180"/>
      <c r="S631" s="180"/>
    </row>
    <row r="632" spans="1:19" ht="16.5" customHeight="1">
      <c r="A632" s="180"/>
      <c r="B632" s="180"/>
      <c r="C632" s="180"/>
      <c r="D632" s="180"/>
      <c r="E632" s="181"/>
      <c r="F632" s="181"/>
      <c r="L632" s="180"/>
      <c r="M632" s="180"/>
      <c r="O632" s="180"/>
      <c r="P632" s="180"/>
      <c r="Q632" s="180"/>
      <c r="R632" s="180"/>
      <c r="S632" s="180"/>
    </row>
    <row r="633" spans="1:19" ht="16.5" customHeight="1">
      <c r="A633" s="180"/>
      <c r="B633" s="180"/>
      <c r="C633" s="180"/>
      <c r="D633" s="180"/>
      <c r="E633" s="181"/>
      <c r="F633" s="181"/>
      <c r="L633" s="180"/>
      <c r="M633" s="180"/>
      <c r="O633" s="180"/>
      <c r="P633" s="180"/>
      <c r="Q633" s="180"/>
      <c r="R633" s="180"/>
      <c r="S633" s="180"/>
    </row>
    <row r="634" spans="1:19" ht="16.5" customHeight="1">
      <c r="A634" s="180"/>
      <c r="B634" s="180"/>
      <c r="C634" s="180"/>
      <c r="D634" s="180"/>
      <c r="E634" s="181"/>
      <c r="F634" s="181"/>
      <c r="L634" s="180"/>
      <c r="M634" s="180"/>
      <c r="O634" s="180"/>
      <c r="P634" s="180"/>
      <c r="Q634" s="180"/>
      <c r="R634" s="180"/>
      <c r="S634" s="180"/>
    </row>
    <row r="635" spans="1:19" ht="16.5" customHeight="1">
      <c r="A635" s="180"/>
      <c r="B635" s="180"/>
      <c r="C635" s="180"/>
      <c r="D635" s="180"/>
      <c r="E635" s="181"/>
      <c r="F635" s="181"/>
      <c r="L635" s="180"/>
      <c r="M635" s="180"/>
      <c r="O635" s="180"/>
      <c r="P635" s="180"/>
      <c r="Q635" s="180"/>
      <c r="R635" s="180"/>
      <c r="S635" s="180"/>
    </row>
    <row r="636" spans="1:19" ht="16.5" customHeight="1">
      <c r="A636" s="180"/>
      <c r="B636" s="180"/>
      <c r="C636" s="180"/>
      <c r="D636" s="180"/>
      <c r="E636" s="181"/>
      <c r="F636" s="181"/>
      <c r="L636" s="180"/>
      <c r="M636" s="180"/>
      <c r="O636" s="180"/>
      <c r="P636" s="180"/>
      <c r="Q636" s="180"/>
      <c r="R636" s="180"/>
      <c r="S636" s="180"/>
    </row>
    <row r="637" spans="1:19" ht="16.5" customHeight="1">
      <c r="A637" s="180"/>
      <c r="B637" s="180"/>
      <c r="C637" s="180"/>
      <c r="D637" s="180"/>
      <c r="E637" s="181"/>
      <c r="F637" s="181"/>
      <c r="L637" s="180"/>
      <c r="M637" s="180"/>
      <c r="O637" s="180"/>
      <c r="P637" s="180"/>
      <c r="Q637" s="180"/>
      <c r="R637" s="180"/>
      <c r="S637" s="180"/>
    </row>
    <row r="638" spans="1:19" ht="16.5" customHeight="1">
      <c r="A638" s="180"/>
      <c r="B638" s="180"/>
      <c r="C638" s="180"/>
      <c r="D638" s="180"/>
      <c r="E638" s="181"/>
      <c r="F638" s="181"/>
      <c r="L638" s="180"/>
      <c r="M638" s="180"/>
      <c r="O638" s="180"/>
      <c r="P638" s="180"/>
      <c r="Q638" s="180"/>
      <c r="R638" s="180"/>
      <c r="S638" s="180"/>
    </row>
    <row r="639" spans="1:19" ht="16.5" customHeight="1">
      <c r="A639" s="180"/>
      <c r="B639" s="180"/>
      <c r="C639" s="180"/>
      <c r="D639" s="180"/>
      <c r="E639" s="181"/>
      <c r="F639" s="181"/>
      <c r="L639" s="180"/>
      <c r="M639" s="180"/>
      <c r="O639" s="180"/>
      <c r="P639" s="180"/>
      <c r="Q639" s="180"/>
      <c r="R639" s="180"/>
      <c r="S639" s="180"/>
    </row>
    <row r="640" spans="1:19" ht="16.5" customHeight="1">
      <c r="A640" s="180"/>
      <c r="B640" s="180"/>
      <c r="C640" s="180"/>
      <c r="D640" s="180"/>
      <c r="E640" s="181"/>
      <c r="F640" s="181"/>
      <c r="L640" s="180"/>
      <c r="M640" s="180"/>
      <c r="O640" s="180"/>
      <c r="P640" s="180"/>
      <c r="Q640" s="180"/>
      <c r="R640" s="180"/>
      <c r="S640" s="180"/>
    </row>
    <row r="641" spans="1:19" ht="16.5" customHeight="1">
      <c r="A641" s="180"/>
      <c r="B641" s="180"/>
      <c r="C641" s="180"/>
      <c r="D641" s="180"/>
      <c r="E641" s="181"/>
      <c r="F641" s="181"/>
      <c r="L641" s="180"/>
      <c r="M641" s="180"/>
      <c r="O641" s="180"/>
      <c r="P641" s="180"/>
      <c r="Q641" s="180"/>
      <c r="R641" s="180"/>
      <c r="S641" s="180"/>
    </row>
    <row r="642" spans="1:19" ht="16.5" customHeight="1">
      <c r="A642" s="180"/>
      <c r="B642" s="180"/>
      <c r="C642" s="180"/>
      <c r="D642" s="180"/>
      <c r="E642" s="181"/>
      <c r="F642" s="181"/>
      <c r="L642" s="180"/>
      <c r="M642" s="180"/>
      <c r="O642" s="180"/>
      <c r="P642" s="180"/>
      <c r="Q642" s="180"/>
      <c r="R642" s="180"/>
      <c r="S642" s="180"/>
    </row>
    <row r="643" spans="1:19" ht="16.5" customHeight="1">
      <c r="A643" s="180"/>
      <c r="B643" s="180"/>
      <c r="C643" s="180"/>
      <c r="D643" s="180"/>
      <c r="E643" s="181"/>
      <c r="F643" s="181"/>
      <c r="L643" s="180"/>
      <c r="M643" s="180"/>
      <c r="O643" s="180"/>
      <c r="P643" s="180"/>
      <c r="Q643" s="180"/>
      <c r="R643" s="180"/>
      <c r="S643" s="180"/>
    </row>
    <row r="644" spans="1:19" ht="16.5" customHeight="1">
      <c r="A644" s="180"/>
      <c r="B644" s="180"/>
      <c r="C644" s="180"/>
      <c r="D644" s="180"/>
      <c r="E644" s="181"/>
      <c r="F644" s="181"/>
      <c r="L644" s="180"/>
      <c r="M644" s="180"/>
      <c r="O644" s="180"/>
      <c r="P644" s="180"/>
      <c r="Q644" s="180"/>
      <c r="R644" s="180"/>
      <c r="S644" s="180"/>
    </row>
    <row r="645" spans="1:19" ht="16.5" customHeight="1">
      <c r="A645" s="180"/>
      <c r="B645" s="180"/>
      <c r="C645" s="180"/>
      <c r="D645" s="180"/>
      <c r="E645" s="181"/>
      <c r="F645" s="181"/>
      <c r="L645" s="180"/>
      <c r="M645" s="180"/>
      <c r="O645" s="180"/>
      <c r="P645" s="180"/>
      <c r="Q645" s="180"/>
      <c r="R645" s="180"/>
      <c r="S645" s="180"/>
    </row>
    <row r="646" spans="1:19" ht="16.5" customHeight="1">
      <c r="A646" s="180"/>
      <c r="B646" s="180"/>
      <c r="C646" s="180"/>
      <c r="D646" s="180"/>
      <c r="E646" s="181"/>
      <c r="F646" s="181"/>
      <c r="L646" s="180"/>
      <c r="M646" s="180"/>
      <c r="O646" s="180"/>
      <c r="P646" s="180"/>
      <c r="Q646" s="180"/>
      <c r="R646" s="180"/>
      <c r="S646" s="180"/>
    </row>
    <row r="647" spans="1:19" ht="16.5" customHeight="1">
      <c r="A647" s="180"/>
      <c r="B647" s="180"/>
      <c r="C647" s="180"/>
      <c r="D647" s="180"/>
      <c r="E647" s="181"/>
      <c r="F647" s="181"/>
      <c r="L647" s="180"/>
      <c r="M647" s="180"/>
      <c r="O647" s="180"/>
      <c r="P647" s="180"/>
      <c r="Q647" s="180"/>
      <c r="R647" s="180"/>
      <c r="S647" s="180"/>
    </row>
    <row r="648" spans="1:19" ht="16.5" customHeight="1">
      <c r="A648" s="180"/>
      <c r="B648" s="180"/>
      <c r="C648" s="180"/>
      <c r="D648" s="180"/>
      <c r="E648" s="181"/>
      <c r="F648" s="181"/>
      <c r="L648" s="180"/>
      <c r="M648" s="180"/>
      <c r="O648" s="180"/>
      <c r="P648" s="180"/>
      <c r="Q648" s="180"/>
      <c r="R648" s="180"/>
      <c r="S648" s="180"/>
    </row>
    <row r="649" spans="1:19" ht="16.5" customHeight="1">
      <c r="A649" s="180"/>
      <c r="B649" s="180"/>
      <c r="C649" s="180"/>
      <c r="D649" s="180"/>
      <c r="E649" s="181"/>
      <c r="F649" s="181"/>
      <c r="L649" s="180"/>
      <c r="M649" s="180"/>
      <c r="O649" s="180"/>
      <c r="P649" s="180"/>
      <c r="Q649" s="180"/>
      <c r="R649" s="180"/>
      <c r="S649" s="180"/>
    </row>
    <row r="650" spans="1:19" ht="16.5" customHeight="1">
      <c r="A650" s="180"/>
      <c r="B650" s="180"/>
      <c r="C650" s="180"/>
      <c r="D650" s="180"/>
      <c r="E650" s="181"/>
      <c r="F650" s="181"/>
      <c r="L650" s="180"/>
      <c r="M650" s="180"/>
      <c r="O650" s="180"/>
      <c r="P650" s="180"/>
      <c r="Q650" s="180"/>
      <c r="R650" s="180"/>
      <c r="S650" s="180"/>
    </row>
    <row r="651" spans="1:19" ht="16.5" customHeight="1">
      <c r="A651" s="180"/>
      <c r="B651" s="180"/>
      <c r="C651" s="180"/>
      <c r="D651" s="180"/>
      <c r="E651" s="181"/>
      <c r="F651" s="181"/>
      <c r="L651" s="180"/>
      <c r="M651" s="180"/>
      <c r="O651" s="180"/>
      <c r="P651" s="180"/>
      <c r="Q651" s="180"/>
      <c r="R651" s="180"/>
      <c r="S651" s="180"/>
    </row>
    <row r="652" spans="1:19" ht="16.5" customHeight="1">
      <c r="A652" s="180"/>
      <c r="B652" s="180"/>
      <c r="C652" s="180"/>
      <c r="D652" s="180"/>
      <c r="E652" s="181"/>
      <c r="F652" s="181"/>
      <c r="L652" s="180"/>
      <c r="M652" s="180"/>
      <c r="O652" s="180"/>
      <c r="P652" s="180"/>
      <c r="Q652" s="180"/>
      <c r="R652" s="180"/>
      <c r="S652" s="180"/>
    </row>
    <row r="653" spans="1:19" ht="16.5" customHeight="1">
      <c r="A653" s="180"/>
      <c r="B653" s="180"/>
      <c r="C653" s="180"/>
      <c r="D653" s="180"/>
      <c r="E653" s="181"/>
      <c r="F653" s="181"/>
      <c r="L653" s="180"/>
      <c r="M653" s="180"/>
      <c r="O653" s="180"/>
      <c r="P653" s="180"/>
      <c r="Q653" s="180"/>
      <c r="R653" s="180"/>
      <c r="S653" s="180"/>
    </row>
    <row r="654" spans="1:19" ht="16.5" customHeight="1">
      <c r="A654" s="180"/>
      <c r="B654" s="180"/>
      <c r="C654" s="180"/>
      <c r="D654" s="180"/>
      <c r="E654" s="181"/>
      <c r="F654" s="181"/>
      <c r="L654" s="180"/>
      <c r="M654" s="180"/>
      <c r="O654" s="180"/>
      <c r="P654" s="180"/>
      <c r="Q654" s="180"/>
      <c r="R654" s="180"/>
      <c r="S654" s="180"/>
    </row>
    <row r="655" spans="1:19" ht="16.5" customHeight="1">
      <c r="A655" s="180"/>
      <c r="B655" s="180"/>
      <c r="C655" s="180"/>
      <c r="D655" s="180"/>
      <c r="E655" s="181"/>
      <c r="F655" s="181"/>
      <c r="L655" s="180"/>
      <c r="M655" s="180"/>
      <c r="O655" s="180"/>
      <c r="P655" s="180"/>
      <c r="Q655" s="180"/>
      <c r="R655" s="180"/>
      <c r="S655" s="180"/>
    </row>
    <row r="656" spans="1:19" ht="16.5" customHeight="1">
      <c r="A656" s="180"/>
      <c r="B656" s="180"/>
      <c r="C656" s="180"/>
      <c r="D656" s="180"/>
      <c r="E656" s="181"/>
      <c r="F656" s="181"/>
      <c r="L656" s="180"/>
      <c r="M656" s="180"/>
      <c r="O656" s="180"/>
      <c r="P656" s="180"/>
      <c r="Q656" s="180"/>
      <c r="R656" s="180"/>
      <c r="S656" s="180"/>
    </row>
    <row r="657" spans="1:19" ht="16.5" customHeight="1">
      <c r="A657" s="180"/>
      <c r="B657" s="180"/>
      <c r="C657" s="180"/>
      <c r="D657" s="180"/>
      <c r="E657" s="181"/>
      <c r="F657" s="181"/>
      <c r="L657" s="180"/>
      <c r="M657" s="180"/>
      <c r="O657" s="180"/>
      <c r="P657" s="180"/>
      <c r="Q657" s="180"/>
      <c r="R657" s="180"/>
      <c r="S657" s="180"/>
    </row>
    <row r="658" spans="1:19" ht="16.5" customHeight="1">
      <c r="A658" s="180"/>
      <c r="B658" s="180"/>
      <c r="C658" s="180"/>
      <c r="D658" s="180"/>
      <c r="E658" s="181"/>
      <c r="F658" s="181"/>
      <c r="L658" s="180"/>
      <c r="M658" s="180"/>
      <c r="O658" s="180"/>
      <c r="P658" s="180"/>
      <c r="Q658" s="180"/>
      <c r="R658" s="180"/>
      <c r="S658" s="180"/>
    </row>
    <row r="659" spans="1:19" ht="16.5" customHeight="1">
      <c r="A659" s="180"/>
      <c r="B659" s="180"/>
      <c r="C659" s="180"/>
      <c r="D659" s="180"/>
      <c r="E659" s="181"/>
      <c r="F659" s="181"/>
      <c r="L659" s="180"/>
      <c r="M659" s="180"/>
      <c r="O659" s="180"/>
      <c r="P659" s="180"/>
      <c r="Q659" s="180"/>
      <c r="R659" s="180"/>
      <c r="S659" s="180"/>
    </row>
    <row r="660" spans="1:19" ht="16.5" customHeight="1">
      <c r="A660" s="180"/>
      <c r="B660" s="180"/>
      <c r="C660" s="180"/>
      <c r="D660" s="180"/>
      <c r="E660" s="181"/>
      <c r="F660" s="181"/>
      <c r="L660" s="180"/>
      <c r="M660" s="180"/>
      <c r="O660" s="180"/>
      <c r="P660" s="180"/>
      <c r="Q660" s="180"/>
      <c r="R660" s="180"/>
      <c r="S660" s="180"/>
    </row>
    <row r="661" spans="1:19" ht="16.5" customHeight="1">
      <c r="A661" s="180"/>
      <c r="B661" s="180"/>
      <c r="C661" s="180"/>
      <c r="D661" s="180"/>
      <c r="E661" s="181"/>
      <c r="F661" s="181"/>
      <c r="L661" s="180"/>
      <c r="M661" s="180"/>
      <c r="O661" s="180"/>
      <c r="P661" s="180"/>
      <c r="Q661" s="180"/>
      <c r="R661" s="180"/>
      <c r="S661" s="180"/>
    </row>
    <row r="662" spans="1:19" ht="16.5" customHeight="1">
      <c r="A662" s="180"/>
      <c r="B662" s="180"/>
      <c r="C662" s="180"/>
      <c r="D662" s="180"/>
      <c r="E662" s="181"/>
      <c r="F662" s="181"/>
      <c r="L662" s="180"/>
      <c r="M662" s="180"/>
      <c r="O662" s="180"/>
      <c r="P662" s="180"/>
      <c r="Q662" s="180"/>
      <c r="R662" s="180"/>
      <c r="S662" s="180"/>
    </row>
    <row r="663" spans="1:19" ht="16.5" customHeight="1">
      <c r="A663" s="180"/>
      <c r="B663" s="180"/>
      <c r="C663" s="180"/>
      <c r="D663" s="180"/>
      <c r="E663" s="181"/>
      <c r="F663" s="181"/>
      <c r="L663" s="180"/>
      <c r="M663" s="180"/>
      <c r="O663" s="180"/>
      <c r="P663" s="180"/>
      <c r="Q663" s="180"/>
      <c r="R663" s="180"/>
      <c r="S663" s="180"/>
    </row>
    <row r="664" spans="1:19" ht="16.5" customHeight="1">
      <c r="A664" s="180"/>
      <c r="B664" s="180"/>
      <c r="C664" s="180"/>
      <c r="D664" s="180"/>
      <c r="E664" s="181"/>
      <c r="F664" s="181"/>
      <c r="L664" s="180"/>
      <c r="M664" s="180"/>
      <c r="O664" s="180"/>
      <c r="P664" s="180"/>
      <c r="Q664" s="180"/>
      <c r="R664" s="180"/>
      <c r="S664" s="180"/>
    </row>
    <row r="665" spans="1:19" ht="16.5" customHeight="1">
      <c r="A665" s="180"/>
      <c r="B665" s="180"/>
      <c r="C665" s="180"/>
      <c r="D665" s="180"/>
      <c r="E665" s="181"/>
      <c r="F665" s="181"/>
      <c r="L665" s="180"/>
      <c r="M665" s="180"/>
      <c r="O665" s="180"/>
      <c r="P665" s="180"/>
      <c r="Q665" s="180"/>
      <c r="R665" s="180"/>
      <c r="S665" s="180"/>
    </row>
    <row r="666" spans="1:19" ht="16.5" customHeight="1">
      <c r="A666" s="180"/>
      <c r="B666" s="180"/>
      <c r="C666" s="180"/>
      <c r="D666" s="180"/>
      <c r="E666" s="181"/>
      <c r="F666" s="181"/>
      <c r="L666" s="180"/>
      <c r="M666" s="180"/>
      <c r="O666" s="180"/>
      <c r="P666" s="180"/>
      <c r="Q666" s="180"/>
      <c r="R666" s="180"/>
      <c r="S666" s="180"/>
    </row>
    <row r="667" spans="1:19" ht="16.5" customHeight="1">
      <c r="A667" s="180"/>
      <c r="B667" s="180"/>
      <c r="C667" s="180"/>
      <c r="D667" s="180"/>
      <c r="E667" s="181"/>
      <c r="F667" s="181"/>
      <c r="L667" s="180"/>
      <c r="M667" s="180"/>
      <c r="O667" s="180"/>
      <c r="P667" s="180"/>
      <c r="Q667" s="180"/>
      <c r="R667" s="180"/>
      <c r="S667" s="180"/>
    </row>
    <row r="668" spans="1:19" ht="16.5" customHeight="1">
      <c r="A668" s="180"/>
      <c r="B668" s="180"/>
      <c r="C668" s="180"/>
      <c r="D668" s="180"/>
      <c r="E668" s="181"/>
      <c r="F668" s="181"/>
      <c r="L668" s="180"/>
      <c r="M668" s="180"/>
      <c r="O668" s="180"/>
      <c r="P668" s="180"/>
      <c r="Q668" s="180"/>
      <c r="R668" s="180"/>
      <c r="S668" s="180"/>
    </row>
    <row r="669" spans="1:19" ht="16.5" customHeight="1">
      <c r="A669" s="180"/>
      <c r="B669" s="180"/>
      <c r="C669" s="180"/>
      <c r="D669" s="180"/>
      <c r="E669" s="181"/>
      <c r="F669" s="181"/>
      <c r="L669" s="180"/>
      <c r="M669" s="180"/>
      <c r="O669" s="180"/>
      <c r="P669" s="180"/>
      <c r="Q669" s="180"/>
      <c r="R669" s="180"/>
      <c r="S669" s="180"/>
    </row>
    <row r="670" spans="1:19" ht="16.5" customHeight="1">
      <c r="A670" s="180"/>
      <c r="B670" s="180"/>
      <c r="C670" s="180"/>
      <c r="D670" s="180"/>
      <c r="E670" s="181"/>
      <c r="F670" s="181"/>
      <c r="L670" s="180"/>
      <c r="M670" s="180"/>
      <c r="O670" s="180"/>
      <c r="P670" s="180"/>
      <c r="Q670" s="180"/>
      <c r="R670" s="180"/>
      <c r="S670" s="180"/>
    </row>
    <row r="671" spans="1:19" ht="16.5" customHeight="1">
      <c r="A671" s="180"/>
      <c r="B671" s="180"/>
      <c r="C671" s="180"/>
      <c r="D671" s="180"/>
      <c r="E671" s="181"/>
      <c r="F671" s="181"/>
      <c r="L671" s="180"/>
      <c r="M671" s="180"/>
      <c r="O671" s="180"/>
      <c r="P671" s="180"/>
      <c r="Q671" s="180"/>
      <c r="R671" s="180"/>
      <c r="S671" s="180"/>
    </row>
    <row r="672" spans="1:19" ht="16.5" customHeight="1">
      <c r="A672" s="180"/>
      <c r="B672" s="180"/>
      <c r="C672" s="180"/>
      <c r="D672" s="180"/>
      <c r="E672" s="181"/>
      <c r="F672" s="181"/>
      <c r="L672" s="180"/>
      <c r="M672" s="180"/>
      <c r="O672" s="180"/>
      <c r="P672" s="180"/>
      <c r="Q672" s="180"/>
      <c r="R672" s="180"/>
      <c r="S672" s="180"/>
    </row>
    <row r="673" spans="1:19" ht="16.5" customHeight="1">
      <c r="A673" s="180"/>
      <c r="B673" s="180"/>
      <c r="C673" s="180"/>
      <c r="D673" s="180"/>
      <c r="E673" s="181"/>
      <c r="F673" s="181"/>
      <c r="L673" s="180"/>
      <c r="M673" s="180"/>
      <c r="O673" s="180"/>
      <c r="P673" s="180"/>
      <c r="Q673" s="180"/>
      <c r="R673" s="180"/>
      <c r="S673" s="180"/>
    </row>
    <row r="674" spans="1:19" ht="16.5" customHeight="1">
      <c r="A674" s="180"/>
      <c r="B674" s="180"/>
      <c r="C674" s="180"/>
      <c r="D674" s="180"/>
      <c r="E674" s="181"/>
      <c r="F674" s="181"/>
      <c r="L674" s="180"/>
      <c r="M674" s="180"/>
      <c r="O674" s="180"/>
      <c r="P674" s="180"/>
      <c r="Q674" s="180"/>
      <c r="R674" s="180"/>
      <c r="S674" s="180"/>
    </row>
    <row r="675" spans="1:19" ht="16.5" customHeight="1">
      <c r="A675" s="180"/>
      <c r="B675" s="180"/>
      <c r="C675" s="180"/>
      <c r="D675" s="180"/>
      <c r="E675" s="181"/>
      <c r="F675" s="181"/>
      <c r="L675" s="180"/>
      <c r="M675" s="180"/>
      <c r="O675" s="180"/>
      <c r="P675" s="180"/>
      <c r="Q675" s="180"/>
      <c r="R675" s="180"/>
      <c r="S675" s="180"/>
    </row>
    <row r="676" spans="1:19" ht="16.5" customHeight="1">
      <c r="A676" s="180"/>
      <c r="B676" s="180"/>
      <c r="C676" s="180"/>
      <c r="D676" s="180"/>
      <c r="E676" s="181"/>
      <c r="F676" s="181"/>
      <c r="L676" s="180"/>
      <c r="M676" s="180"/>
      <c r="O676" s="180"/>
      <c r="P676" s="180"/>
      <c r="Q676" s="180"/>
      <c r="R676" s="180"/>
      <c r="S676" s="180"/>
    </row>
    <row r="677" spans="1:19" ht="16.5" customHeight="1">
      <c r="A677" s="180"/>
      <c r="B677" s="180"/>
      <c r="C677" s="180"/>
      <c r="D677" s="180"/>
      <c r="E677" s="181"/>
      <c r="F677" s="181"/>
      <c r="L677" s="180"/>
      <c r="M677" s="180"/>
      <c r="O677" s="180"/>
      <c r="P677" s="180"/>
      <c r="Q677" s="180"/>
      <c r="R677" s="180"/>
      <c r="S677" s="180"/>
    </row>
    <row r="678" spans="1:19" ht="16.5" customHeight="1">
      <c r="A678" s="180"/>
      <c r="B678" s="180"/>
      <c r="C678" s="180"/>
      <c r="D678" s="180"/>
      <c r="E678" s="181"/>
      <c r="F678" s="181"/>
      <c r="L678" s="180"/>
      <c r="M678" s="180"/>
      <c r="O678" s="180"/>
      <c r="P678" s="180"/>
      <c r="Q678" s="180"/>
      <c r="R678" s="180"/>
      <c r="S678" s="180"/>
    </row>
    <row r="679" spans="1:19" ht="16.5" customHeight="1">
      <c r="A679" s="180"/>
      <c r="B679" s="180"/>
      <c r="C679" s="180"/>
      <c r="D679" s="180"/>
      <c r="E679" s="181"/>
      <c r="F679" s="181"/>
      <c r="L679" s="180"/>
      <c r="M679" s="180"/>
      <c r="O679" s="180"/>
      <c r="P679" s="180"/>
      <c r="Q679" s="180"/>
      <c r="R679" s="180"/>
      <c r="S679" s="180"/>
    </row>
    <row r="680" spans="1:19" ht="16.5" customHeight="1">
      <c r="A680" s="180"/>
      <c r="B680" s="180"/>
      <c r="C680" s="180"/>
      <c r="D680" s="180"/>
      <c r="E680" s="181"/>
      <c r="F680" s="181"/>
      <c r="L680" s="180"/>
      <c r="M680" s="180"/>
      <c r="O680" s="180"/>
      <c r="P680" s="180"/>
      <c r="Q680" s="180"/>
      <c r="R680" s="180"/>
      <c r="S680" s="180"/>
    </row>
    <row r="681" spans="1:19" ht="16.5" customHeight="1">
      <c r="A681" s="180"/>
      <c r="B681" s="180"/>
      <c r="C681" s="180"/>
      <c r="D681" s="180"/>
      <c r="E681" s="181"/>
      <c r="F681" s="181"/>
      <c r="L681" s="180"/>
      <c r="M681" s="180"/>
      <c r="O681" s="180"/>
      <c r="P681" s="180"/>
      <c r="Q681" s="180"/>
      <c r="R681" s="180"/>
      <c r="S681" s="180"/>
    </row>
    <row r="682" spans="1:19" ht="16.5" customHeight="1">
      <c r="A682" s="180"/>
      <c r="B682" s="180"/>
      <c r="C682" s="180"/>
      <c r="D682" s="180"/>
      <c r="E682" s="181"/>
      <c r="F682" s="181"/>
      <c r="L682" s="180"/>
      <c r="M682" s="180"/>
      <c r="O682" s="180"/>
      <c r="P682" s="180"/>
      <c r="Q682" s="180"/>
      <c r="R682" s="180"/>
      <c r="S682" s="180"/>
    </row>
    <row r="683" spans="1:19" ht="16.5" customHeight="1">
      <c r="A683" s="180"/>
      <c r="B683" s="180"/>
      <c r="C683" s="180"/>
      <c r="D683" s="180"/>
      <c r="E683" s="181"/>
      <c r="F683" s="181"/>
      <c r="L683" s="180"/>
      <c r="M683" s="180"/>
      <c r="O683" s="180"/>
      <c r="P683" s="180"/>
      <c r="Q683" s="180"/>
      <c r="R683" s="180"/>
      <c r="S683" s="180"/>
    </row>
    <row r="684" spans="1:19" ht="16.5" customHeight="1">
      <c r="A684" s="180"/>
      <c r="B684" s="180"/>
      <c r="C684" s="180"/>
      <c r="D684" s="180"/>
      <c r="E684" s="181"/>
      <c r="F684" s="181"/>
      <c r="L684" s="180"/>
      <c r="M684" s="180"/>
      <c r="O684" s="180"/>
      <c r="P684" s="180"/>
      <c r="Q684" s="180"/>
      <c r="R684" s="180"/>
      <c r="S684" s="180"/>
    </row>
    <row r="685" spans="1:19" ht="16.5" customHeight="1">
      <c r="A685" s="180"/>
      <c r="B685" s="180"/>
      <c r="C685" s="180"/>
      <c r="D685" s="180"/>
      <c r="E685" s="181"/>
      <c r="F685" s="181"/>
      <c r="L685" s="180"/>
      <c r="M685" s="180"/>
      <c r="O685" s="180"/>
      <c r="P685" s="180"/>
      <c r="Q685" s="180"/>
      <c r="R685" s="180"/>
      <c r="S685" s="180"/>
    </row>
    <row r="686" spans="1:19" ht="16.5" customHeight="1">
      <c r="A686" s="180"/>
      <c r="B686" s="180"/>
      <c r="C686" s="180"/>
      <c r="D686" s="180"/>
      <c r="E686" s="181"/>
      <c r="F686" s="181"/>
      <c r="L686" s="180"/>
      <c r="M686" s="180"/>
      <c r="O686" s="180"/>
      <c r="P686" s="180"/>
      <c r="Q686" s="180"/>
      <c r="R686" s="180"/>
      <c r="S686" s="180"/>
    </row>
    <row r="687" spans="1:19" ht="16.5" customHeight="1">
      <c r="A687" s="180"/>
      <c r="B687" s="180"/>
      <c r="C687" s="180"/>
      <c r="D687" s="180"/>
      <c r="E687" s="181"/>
      <c r="F687" s="181"/>
      <c r="L687" s="180"/>
      <c r="M687" s="180"/>
      <c r="O687" s="180"/>
      <c r="P687" s="180"/>
      <c r="Q687" s="180"/>
      <c r="R687" s="180"/>
      <c r="S687" s="180"/>
    </row>
    <row r="688" spans="1:19" ht="16.5" customHeight="1">
      <c r="A688" s="180"/>
      <c r="B688" s="180"/>
      <c r="C688" s="180"/>
      <c r="D688" s="180"/>
      <c r="E688" s="181"/>
      <c r="F688" s="181"/>
      <c r="L688" s="180"/>
      <c r="M688" s="180"/>
      <c r="O688" s="180"/>
      <c r="P688" s="180"/>
      <c r="Q688" s="180"/>
      <c r="R688" s="180"/>
      <c r="S688" s="180"/>
    </row>
    <row r="689" spans="1:19" ht="16.5" customHeight="1">
      <c r="A689" s="180"/>
      <c r="B689" s="180"/>
      <c r="C689" s="180"/>
      <c r="D689" s="180"/>
      <c r="E689" s="181"/>
      <c r="F689" s="181"/>
      <c r="L689" s="180"/>
      <c r="M689" s="180"/>
      <c r="O689" s="180"/>
      <c r="P689" s="180"/>
      <c r="Q689" s="180"/>
      <c r="R689" s="180"/>
      <c r="S689" s="180"/>
    </row>
    <row r="690" spans="1:19" ht="16.5" customHeight="1">
      <c r="A690" s="180"/>
      <c r="B690" s="180"/>
      <c r="C690" s="180"/>
      <c r="D690" s="180"/>
      <c r="E690" s="181"/>
      <c r="F690" s="181"/>
      <c r="L690" s="180"/>
      <c r="M690" s="180"/>
      <c r="O690" s="180"/>
      <c r="P690" s="180"/>
      <c r="Q690" s="180"/>
      <c r="R690" s="180"/>
      <c r="S690" s="180"/>
    </row>
    <row r="691" spans="1:19" ht="16.5" customHeight="1">
      <c r="A691" s="180"/>
      <c r="B691" s="180"/>
      <c r="C691" s="180"/>
      <c r="D691" s="180"/>
      <c r="E691" s="181"/>
      <c r="F691" s="181"/>
      <c r="L691" s="180"/>
      <c r="M691" s="180"/>
      <c r="O691" s="180"/>
      <c r="P691" s="180"/>
      <c r="Q691" s="180"/>
      <c r="R691" s="180"/>
      <c r="S691" s="180"/>
    </row>
    <row r="692" spans="1:19" ht="16.5" customHeight="1">
      <c r="A692" s="180"/>
      <c r="B692" s="180"/>
      <c r="C692" s="180"/>
      <c r="D692" s="180"/>
      <c r="E692" s="181"/>
      <c r="F692" s="181"/>
      <c r="L692" s="180"/>
      <c r="M692" s="180"/>
      <c r="O692" s="180"/>
      <c r="P692" s="180"/>
      <c r="Q692" s="180"/>
      <c r="R692" s="180"/>
      <c r="S692" s="180"/>
    </row>
    <row r="693" spans="1:19" ht="16.5" customHeight="1">
      <c r="A693" s="180"/>
      <c r="B693" s="180"/>
      <c r="C693" s="180"/>
      <c r="D693" s="180"/>
      <c r="E693" s="181"/>
      <c r="F693" s="181"/>
      <c r="L693" s="180"/>
      <c r="M693" s="180"/>
      <c r="O693" s="180"/>
      <c r="P693" s="180"/>
      <c r="Q693" s="180"/>
      <c r="R693" s="180"/>
      <c r="S693" s="180"/>
    </row>
    <row r="694" spans="1:19" ht="16.5" customHeight="1">
      <c r="A694" s="180"/>
      <c r="B694" s="180"/>
      <c r="C694" s="180"/>
      <c r="D694" s="180"/>
      <c r="E694" s="181"/>
      <c r="F694" s="181"/>
      <c r="L694" s="180"/>
      <c r="M694" s="180"/>
      <c r="O694" s="180"/>
      <c r="P694" s="180"/>
      <c r="Q694" s="180"/>
      <c r="R694" s="180"/>
      <c r="S694" s="180"/>
    </row>
    <row r="695" spans="1:19" ht="16.5" customHeight="1">
      <c r="A695" s="180"/>
      <c r="B695" s="180"/>
      <c r="C695" s="180"/>
      <c r="D695" s="180"/>
      <c r="E695" s="181"/>
      <c r="F695" s="181"/>
      <c r="L695" s="180"/>
      <c r="M695" s="180"/>
      <c r="O695" s="180"/>
      <c r="P695" s="180"/>
      <c r="Q695" s="180"/>
      <c r="R695" s="180"/>
      <c r="S695" s="180"/>
    </row>
    <row r="696" spans="1:19" ht="16.5" customHeight="1">
      <c r="A696" s="180"/>
      <c r="B696" s="180"/>
      <c r="C696" s="180"/>
      <c r="D696" s="180"/>
      <c r="E696" s="181"/>
      <c r="F696" s="181"/>
      <c r="L696" s="180"/>
      <c r="M696" s="180"/>
      <c r="O696" s="180"/>
      <c r="P696" s="180"/>
      <c r="Q696" s="180"/>
      <c r="R696" s="180"/>
      <c r="S696" s="180"/>
    </row>
    <row r="697" spans="1:19" ht="16.5" customHeight="1">
      <c r="A697" s="180"/>
      <c r="B697" s="180"/>
      <c r="C697" s="180"/>
      <c r="D697" s="180"/>
      <c r="E697" s="181"/>
      <c r="F697" s="181"/>
      <c r="L697" s="180"/>
      <c r="M697" s="180"/>
      <c r="O697" s="180"/>
      <c r="P697" s="180"/>
      <c r="Q697" s="180"/>
      <c r="R697" s="180"/>
      <c r="S697" s="180"/>
    </row>
    <row r="698" spans="1:19" ht="16.5" customHeight="1">
      <c r="A698" s="180"/>
      <c r="B698" s="180"/>
      <c r="C698" s="180"/>
      <c r="D698" s="180"/>
      <c r="E698" s="181"/>
      <c r="F698" s="181"/>
      <c r="L698" s="180"/>
      <c r="M698" s="180"/>
      <c r="O698" s="180"/>
      <c r="P698" s="180"/>
      <c r="Q698" s="180"/>
      <c r="R698" s="180"/>
      <c r="S698" s="180"/>
    </row>
    <row r="699" spans="1:19" ht="16.5" customHeight="1">
      <c r="A699" s="180"/>
      <c r="B699" s="180"/>
      <c r="C699" s="180"/>
      <c r="D699" s="180"/>
      <c r="E699" s="181"/>
      <c r="F699" s="181"/>
      <c r="L699" s="180"/>
      <c r="M699" s="180"/>
      <c r="O699" s="180"/>
      <c r="P699" s="180"/>
      <c r="Q699" s="180"/>
      <c r="R699" s="180"/>
      <c r="S699" s="180"/>
    </row>
    <row r="700" spans="1:19" ht="16.5" customHeight="1">
      <c r="A700" s="180"/>
      <c r="B700" s="180"/>
      <c r="C700" s="180"/>
      <c r="D700" s="180"/>
      <c r="E700" s="181"/>
      <c r="F700" s="181"/>
      <c r="L700" s="180"/>
      <c r="M700" s="180"/>
      <c r="O700" s="180"/>
      <c r="P700" s="180"/>
      <c r="Q700" s="180"/>
      <c r="R700" s="180"/>
      <c r="S700" s="180"/>
    </row>
    <row r="701" spans="1:19" ht="16.5" customHeight="1">
      <c r="A701" s="180"/>
      <c r="B701" s="180"/>
      <c r="C701" s="180"/>
      <c r="D701" s="180"/>
      <c r="E701" s="181"/>
      <c r="F701" s="181"/>
      <c r="L701" s="180"/>
      <c r="M701" s="180"/>
      <c r="O701" s="180"/>
      <c r="P701" s="180"/>
      <c r="Q701" s="180"/>
      <c r="R701" s="180"/>
      <c r="S701" s="180"/>
    </row>
    <row r="702" spans="1:19" ht="16.5" customHeight="1">
      <c r="A702" s="180"/>
      <c r="B702" s="180"/>
      <c r="C702" s="180"/>
      <c r="D702" s="180"/>
      <c r="E702" s="181"/>
      <c r="F702" s="181"/>
      <c r="L702" s="180"/>
      <c r="M702" s="180"/>
      <c r="O702" s="180"/>
      <c r="P702" s="180"/>
      <c r="Q702" s="180"/>
      <c r="R702" s="180"/>
      <c r="S702" s="180"/>
    </row>
    <row r="703" spans="1:19" ht="16.5" customHeight="1">
      <c r="A703" s="180"/>
      <c r="B703" s="180"/>
      <c r="C703" s="180"/>
      <c r="D703" s="180"/>
      <c r="E703" s="181"/>
      <c r="F703" s="181"/>
      <c r="L703" s="180"/>
      <c r="M703" s="180"/>
      <c r="O703" s="180"/>
      <c r="P703" s="180"/>
      <c r="Q703" s="180"/>
      <c r="R703" s="180"/>
      <c r="S703" s="180"/>
    </row>
    <row r="704" spans="1:19" ht="16.5" customHeight="1">
      <c r="A704" s="180"/>
      <c r="B704" s="180"/>
      <c r="C704" s="180"/>
      <c r="D704" s="180"/>
      <c r="E704" s="181"/>
      <c r="F704" s="181"/>
      <c r="L704" s="180"/>
      <c r="M704" s="180"/>
      <c r="O704" s="180"/>
      <c r="P704" s="180"/>
      <c r="Q704" s="180"/>
      <c r="R704" s="180"/>
      <c r="S704" s="180"/>
    </row>
    <row r="705" spans="1:19" ht="16.5" customHeight="1">
      <c r="A705" s="180"/>
      <c r="B705" s="180"/>
      <c r="C705" s="180"/>
      <c r="D705" s="180"/>
      <c r="E705" s="181"/>
      <c r="F705" s="181"/>
      <c r="L705" s="180"/>
      <c r="M705" s="180"/>
      <c r="O705" s="180"/>
      <c r="P705" s="180"/>
      <c r="Q705" s="180"/>
      <c r="R705" s="180"/>
      <c r="S705" s="180"/>
    </row>
    <row r="706" spans="1:19" ht="16.5" customHeight="1">
      <c r="A706" s="180"/>
      <c r="B706" s="180"/>
      <c r="C706" s="180"/>
      <c r="D706" s="180"/>
      <c r="E706" s="181"/>
      <c r="F706" s="181"/>
      <c r="L706" s="180"/>
      <c r="M706" s="180"/>
      <c r="O706" s="180"/>
      <c r="P706" s="180"/>
      <c r="Q706" s="180"/>
      <c r="R706" s="180"/>
      <c r="S706" s="180"/>
    </row>
    <row r="707" spans="1:19" ht="16.5" customHeight="1">
      <c r="A707" s="180"/>
      <c r="B707" s="180"/>
      <c r="C707" s="180"/>
      <c r="D707" s="180"/>
      <c r="E707" s="181"/>
      <c r="F707" s="181"/>
      <c r="L707" s="180"/>
      <c r="M707" s="180"/>
      <c r="O707" s="180"/>
      <c r="P707" s="180"/>
      <c r="Q707" s="180"/>
      <c r="R707" s="180"/>
      <c r="S707" s="180"/>
    </row>
    <row r="708" spans="1:19" ht="16.5" customHeight="1">
      <c r="A708" s="180"/>
      <c r="B708" s="180"/>
      <c r="C708" s="180"/>
      <c r="D708" s="180"/>
      <c r="E708" s="181"/>
      <c r="F708" s="181"/>
      <c r="L708" s="180"/>
      <c r="M708" s="180"/>
      <c r="O708" s="180"/>
      <c r="P708" s="180"/>
      <c r="Q708" s="180"/>
      <c r="R708" s="180"/>
      <c r="S708" s="180"/>
    </row>
    <row r="709" spans="1:19" ht="16.5" customHeight="1">
      <c r="A709" s="180"/>
      <c r="B709" s="180"/>
      <c r="C709" s="180"/>
      <c r="D709" s="180"/>
      <c r="E709" s="181"/>
      <c r="F709" s="181"/>
      <c r="L709" s="180"/>
      <c r="M709" s="180"/>
      <c r="O709" s="180"/>
      <c r="P709" s="180"/>
      <c r="Q709" s="180"/>
      <c r="R709" s="180"/>
      <c r="S709" s="180"/>
    </row>
    <row r="710" spans="1:19" ht="16.5" customHeight="1">
      <c r="A710" s="180"/>
      <c r="B710" s="180"/>
      <c r="C710" s="180"/>
      <c r="D710" s="180"/>
      <c r="E710" s="181"/>
      <c r="F710" s="181"/>
      <c r="L710" s="180"/>
      <c r="M710" s="180"/>
      <c r="O710" s="180"/>
      <c r="P710" s="180"/>
      <c r="Q710" s="180"/>
      <c r="R710" s="180"/>
      <c r="S710" s="180"/>
    </row>
    <row r="711" spans="1:19" ht="16.5" customHeight="1">
      <c r="A711" s="180"/>
      <c r="B711" s="180"/>
      <c r="C711" s="180"/>
      <c r="D711" s="180"/>
      <c r="E711" s="181"/>
      <c r="F711" s="181"/>
      <c r="L711" s="180"/>
      <c r="M711" s="180"/>
      <c r="O711" s="180"/>
      <c r="P711" s="180"/>
      <c r="Q711" s="180"/>
      <c r="R711" s="180"/>
      <c r="S711" s="180"/>
    </row>
    <row r="712" spans="1:19" ht="16.5" customHeight="1">
      <c r="A712" s="180"/>
      <c r="B712" s="180"/>
      <c r="C712" s="180"/>
      <c r="D712" s="180"/>
      <c r="E712" s="181"/>
      <c r="F712" s="181"/>
      <c r="L712" s="180"/>
      <c r="M712" s="180"/>
      <c r="O712" s="180"/>
      <c r="P712" s="180"/>
      <c r="Q712" s="180"/>
      <c r="R712" s="180"/>
      <c r="S712" s="180"/>
    </row>
    <row r="713" spans="1:19" ht="16.5" customHeight="1">
      <c r="A713" s="180"/>
      <c r="B713" s="180"/>
      <c r="C713" s="180"/>
      <c r="D713" s="180"/>
      <c r="E713" s="181"/>
      <c r="F713" s="181"/>
      <c r="L713" s="180"/>
      <c r="M713" s="180"/>
      <c r="O713" s="180"/>
      <c r="P713" s="180"/>
      <c r="Q713" s="180"/>
      <c r="R713" s="180"/>
      <c r="S713" s="180"/>
    </row>
    <row r="714" spans="1:19" ht="16.5" customHeight="1">
      <c r="A714" s="180"/>
      <c r="B714" s="180"/>
      <c r="C714" s="180"/>
      <c r="D714" s="180"/>
      <c r="E714" s="181"/>
      <c r="F714" s="181"/>
      <c r="L714" s="180"/>
      <c r="M714" s="180"/>
      <c r="O714" s="180"/>
      <c r="P714" s="180"/>
      <c r="Q714" s="180"/>
      <c r="R714" s="180"/>
      <c r="S714" s="180"/>
    </row>
    <row r="715" spans="1:19" ht="16.5" customHeight="1">
      <c r="A715" s="180"/>
      <c r="B715" s="180"/>
      <c r="C715" s="180"/>
      <c r="D715" s="180"/>
      <c r="E715" s="181"/>
      <c r="F715" s="181"/>
      <c r="L715" s="180"/>
      <c r="M715" s="180"/>
      <c r="O715" s="180"/>
      <c r="P715" s="180"/>
      <c r="Q715" s="180"/>
      <c r="R715" s="180"/>
      <c r="S715" s="180"/>
    </row>
    <row r="716" spans="1:19" ht="16.5" customHeight="1">
      <c r="A716" s="180"/>
      <c r="B716" s="180"/>
      <c r="C716" s="180"/>
      <c r="D716" s="180"/>
      <c r="E716" s="181"/>
      <c r="F716" s="181"/>
      <c r="L716" s="180"/>
      <c r="M716" s="180"/>
      <c r="O716" s="180"/>
      <c r="P716" s="180"/>
      <c r="Q716" s="180"/>
      <c r="R716" s="180"/>
      <c r="S716" s="180"/>
    </row>
    <row r="717" spans="1:19" ht="16.5" customHeight="1">
      <c r="A717" s="180"/>
      <c r="B717" s="180"/>
      <c r="C717" s="180"/>
      <c r="D717" s="180"/>
      <c r="E717" s="181"/>
      <c r="F717" s="181"/>
      <c r="L717" s="180"/>
      <c r="M717" s="180"/>
      <c r="O717" s="180"/>
      <c r="P717" s="180"/>
      <c r="Q717" s="180"/>
      <c r="R717" s="180"/>
      <c r="S717" s="180"/>
    </row>
    <row r="718" spans="1:19" ht="16.5" customHeight="1">
      <c r="A718" s="180"/>
      <c r="B718" s="180"/>
      <c r="C718" s="180"/>
      <c r="D718" s="180"/>
      <c r="E718" s="181"/>
      <c r="F718" s="181"/>
      <c r="L718" s="180"/>
      <c r="M718" s="180"/>
      <c r="O718" s="180"/>
      <c r="P718" s="180"/>
      <c r="Q718" s="180"/>
      <c r="R718" s="180"/>
      <c r="S718" s="180"/>
    </row>
    <row r="719" spans="1:19" ht="16.5" customHeight="1">
      <c r="A719" s="180"/>
      <c r="B719" s="180"/>
      <c r="C719" s="180"/>
      <c r="D719" s="180"/>
      <c r="E719" s="181"/>
      <c r="F719" s="181"/>
      <c r="L719" s="180"/>
      <c r="M719" s="180"/>
      <c r="O719" s="180"/>
      <c r="P719" s="180"/>
      <c r="Q719" s="180"/>
      <c r="R719" s="180"/>
      <c r="S719" s="180"/>
    </row>
    <row r="720" spans="1:19" ht="16.5" customHeight="1">
      <c r="A720" s="180"/>
      <c r="B720" s="180"/>
      <c r="C720" s="180"/>
      <c r="D720" s="180"/>
      <c r="E720" s="181"/>
      <c r="F720" s="181"/>
      <c r="L720" s="180"/>
      <c r="M720" s="180"/>
      <c r="O720" s="180"/>
      <c r="P720" s="180"/>
      <c r="Q720" s="180"/>
      <c r="R720" s="180"/>
      <c r="S720" s="180"/>
    </row>
    <row r="721" spans="1:19" ht="16.5" customHeight="1">
      <c r="A721" s="180"/>
      <c r="B721" s="180"/>
      <c r="C721" s="180"/>
      <c r="D721" s="180"/>
      <c r="E721" s="181"/>
      <c r="F721" s="181"/>
      <c r="L721" s="180"/>
      <c r="M721" s="180"/>
      <c r="O721" s="180"/>
      <c r="P721" s="180"/>
      <c r="Q721" s="180"/>
      <c r="R721" s="180"/>
      <c r="S721" s="180"/>
    </row>
    <row r="722" spans="1:19" ht="16.5" customHeight="1">
      <c r="A722" s="180"/>
      <c r="B722" s="180"/>
      <c r="C722" s="180"/>
      <c r="D722" s="180"/>
      <c r="E722" s="181"/>
      <c r="F722" s="181"/>
      <c r="L722" s="180"/>
      <c r="M722" s="180"/>
      <c r="O722" s="180"/>
      <c r="P722" s="180"/>
      <c r="Q722" s="180"/>
      <c r="R722" s="180"/>
      <c r="S722" s="180"/>
    </row>
    <row r="723" spans="1:19" ht="16.5" customHeight="1">
      <c r="A723" s="180"/>
      <c r="B723" s="180"/>
      <c r="C723" s="180"/>
      <c r="D723" s="180"/>
      <c r="E723" s="181"/>
      <c r="F723" s="181"/>
      <c r="L723" s="180"/>
      <c r="M723" s="180"/>
      <c r="O723" s="180"/>
      <c r="P723" s="180"/>
      <c r="Q723" s="180"/>
      <c r="R723" s="180"/>
      <c r="S723" s="180"/>
    </row>
    <row r="724" spans="1:19" ht="16.5" customHeight="1">
      <c r="A724" s="180"/>
      <c r="B724" s="180"/>
      <c r="C724" s="180"/>
      <c r="D724" s="180"/>
      <c r="E724" s="181"/>
      <c r="F724" s="181"/>
      <c r="L724" s="180"/>
      <c r="M724" s="180"/>
      <c r="O724" s="180"/>
      <c r="P724" s="180"/>
      <c r="Q724" s="180"/>
      <c r="R724" s="180"/>
      <c r="S724" s="180"/>
    </row>
    <row r="725" spans="1:19" ht="16.5" customHeight="1">
      <c r="A725" s="180"/>
      <c r="B725" s="180"/>
      <c r="C725" s="180"/>
      <c r="D725" s="180"/>
      <c r="E725" s="181"/>
      <c r="F725" s="181"/>
      <c r="L725" s="180"/>
      <c r="M725" s="180"/>
      <c r="O725" s="180"/>
      <c r="P725" s="180"/>
      <c r="Q725" s="180"/>
      <c r="R725" s="180"/>
      <c r="S725" s="180"/>
    </row>
    <row r="726" spans="1:19" ht="16.5" customHeight="1">
      <c r="A726" s="180"/>
      <c r="B726" s="180"/>
      <c r="C726" s="180"/>
      <c r="D726" s="180"/>
      <c r="E726" s="181"/>
      <c r="F726" s="181"/>
      <c r="L726" s="180"/>
      <c r="M726" s="180"/>
      <c r="O726" s="180"/>
      <c r="P726" s="180"/>
      <c r="Q726" s="180"/>
      <c r="R726" s="180"/>
      <c r="S726" s="180"/>
    </row>
    <row r="727" spans="1:19" ht="16.5" customHeight="1">
      <c r="A727" s="180"/>
      <c r="B727" s="180"/>
      <c r="C727" s="180"/>
      <c r="D727" s="180"/>
      <c r="E727" s="181"/>
      <c r="F727" s="181"/>
      <c r="L727" s="180"/>
      <c r="M727" s="180"/>
      <c r="O727" s="180"/>
      <c r="P727" s="180"/>
      <c r="Q727" s="180"/>
      <c r="R727" s="180"/>
      <c r="S727" s="180"/>
    </row>
    <row r="728" spans="1:19" ht="16.5" customHeight="1">
      <c r="A728" s="180"/>
      <c r="B728" s="180"/>
      <c r="C728" s="180"/>
      <c r="D728" s="180"/>
      <c r="E728" s="181"/>
      <c r="F728" s="181"/>
      <c r="L728" s="180"/>
      <c r="M728" s="180"/>
      <c r="O728" s="180"/>
      <c r="P728" s="180"/>
      <c r="Q728" s="180"/>
      <c r="R728" s="180"/>
      <c r="S728" s="180"/>
    </row>
    <row r="729" spans="1:19" ht="16.5" customHeight="1">
      <c r="A729" s="180"/>
      <c r="B729" s="180"/>
      <c r="C729" s="180"/>
      <c r="D729" s="180"/>
      <c r="E729" s="181"/>
      <c r="F729" s="181"/>
      <c r="L729" s="180"/>
      <c r="M729" s="180"/>
      <c r="O729" s="180"/>
      <c r="P729" s="180"/>
      <c r="Q729" s="180"/>
      <c r="R729" s="180"/>
      <c r="S729" s="180"/>
    </row>
    <row r="730" spans="1:19" ht="16.5" customHeight="1">
      <c r="A730" s="180"/>
      <c r="B730" s="180"/>
      <c r="C730" s="180"/>
      <c r="D730" s="180"/>
      <c r="E730" s="181"/>
      <c r="F730" s="181"/>
      <c r="L730" s="180"/>
      <c r="M730" s="180"/>
      <c r="O730" s="180"/>
      <c r="P730" s="180"/>
      <c r="Q730" s="180"/>
      <c r="R730" s="180"/>
      <c r="S730" s="180"/>
    </row>
    <row r="731" spans="1:19" ht="16.5" customHeight="1">
      <c r="A731" s="180"/>
      <c r="B731" s="180"/>
      <c r="C731" s="180"/>
      <c r="D731" s="180"/>
      <c r="E731" s="181"/>
      <c r="F731" s="181"/>
      <c r="L731" s="180"/>
      <c r="M731" s="180"/>
      <c r="O731" s="180"/>
      <c r="P731" s="180"/>
      <c r="Q731" s="180"/>
      <c r="R731" s="180"/>
      <c r="S731" s="180"/>
    </row>
    <row r="732" spans="1:19" ht="16.5" customHeight="1">
      <c r="A732" s="180"/>
      <c r="B732" s="180"/>
      <c r="C732" s="180"/>
      <c r="D732" s="180"/>
      <c r="E732" s="181"/>
      <c r="F732" s="181"/>
      <c r="L732" s="180"/>
      <c r="M732" s="180"/>
      <c r="O732" s="180"/>
      <c r="P732" s="180"/>
      <c r="Q732" s="180"/>
      <c r="R732" s="180"/>
      <c r="S732" s="180"/>
    </row>
    <row r="733" spans="1:19" ht="16.5" customHeight="1">
      <c r="A733" s="180"/>
      <c r="B733" s="180"/>
      <c r="C733" s="180"/>
      <c r="D733" s="180"/>
      <c r="E733" s="181"/>
      <c r="F733" s="181"/>
      <c r="L733" s="180"/>
      <c r="M733" s="180"/>
      <c r="O733" s="180"/>
      <c r="P733" s="180"/>
      <c r="Q733" s="180"/>
      <c r="R733" s="180"/>
      <c r="S733" s="180"/>
    </row>
    <row r="734" spans="1:19" ht="16.5" customHeight="1">
      <c r="A734" s="180"/>
      <c r="B734" s="180"/>
      <c r="C734" s="180"/>
      <c r="D734" s="180"/>
      <c r="E734" s="181"/>
      <c r="F734" s="181"/>
      <c r="L734" s="180"/>
      <c r="M734" s="180"/>
      <c r="O734" s="180"/>
      <c r="P734" s="180"/>
      <c r="Q734" s="180"/>
      <c r="R734" s="180"/>
      <c r="S734" s="180"/>
    </row>
    <row r="735" spans="1:19" ht="16.5" customHeight="1">
      <c r="A735" s="180"/>
      <c r="B735" s="180"/>
      <c r="C735" s="180"/>
      <c r="D735" s="180"/>
      <c r="E735" s="181"/>
      <c r="F735" s="181"/>
      <c r="L735" s="180"/>
      <c r="M735" s="180"/>
      <c r="O735" s="180"/>
      <c r="P735" s="180"/>
      <c r="Q735" s="180"/>
      <c r="R735" s="180"/>
      <c r="S735" s="180"/>
    </row>
    <row r="736" spans="1:19" ht="16.5" customHeight="1">
      <c r="A736" s="180"/>
      <c r="B736" s="180"/>
      <c r="C736" s="180"/>
      <c r="D736" s="180"/>
      <c r="E736" s="181"/>
      <c r="F736" s="181"/>
      <c r="L736" s="180"/>
      <c r="M736" s="180"/>
      <c r="O736" s="180"/>
      <c r="P736" s="180"/>
      <c r="Q736" s="180"/>
      <c r="R736" s="180"/>
      <c r="S736" s="180"/>
    </row>
    <row r="737" spans="1:19" ht="16.5" customHeight="1">
      <c r="A737" s="180"/>
      <c r="B737" s="180"/>
      <c r="C737" s="180"/>
      <c r="D737" s="180"/>
      <c r="E737" s="181"/>
      <c r="F737" s="181"/>
      <c r="L737" s="180"/>
      <c r="M737" s="180"/>
      <c r="O737" s="180"/>
      <c r="P737" s="180"/>
      <c r="Q737" s="180"/>
      <c r="R737" s="180"/>
      <c r="S737" s="180"/>
    </row>
    <row r="738" spans="1:19" ht="16.5" customHeight="1">
      <c r="A738" s="180"/>
      <c r="B738" s="180"/>
      <c r="C738" s="180"/>
      <c r="D738" s="180"/>
      <c r="E738" s="181"/>
      <c r="F738" s="181"/>
      <c r="L738" s="180"/>
      <c r="M738" s="180"/>
      <c r="O738" s="180"/>
      <c r="P738" s="180"/>
      <c r="Q738" s="180"/>
      <c r="R738" s="180"/>
      <c r="S738" s="180"/>
    </row>
    <row r="739" spans="1:19" ht="16.5" customHeight="1">
      <c r="A739" s="180"/>
      <c r="B739" s="180"/>
      <c r="C739" s="180"/>
      <c r="D739" s="180"/>
      <c r="E739" s="181"/>
      <c r="F739" s="181"/>
      <c r="L739" s="180"/>
      <c r="M739" s="180"/>
      <c r="O739" s="180"/>
      <c r="P739" s="180"/>
      <c r="Q739" s="180"/>
      <c r="R739" s="180"/>
      <c r="S739" s="180"/>
    </row>
    <row r="740" spans="1:19" ht="16.5" customHeight="1">
      <c r="A740" s="180"/>
      <c r="B740" s="180"/>
      <c r="C740" s="180"/>
      <c r="D740" s="180"/>
      <c r="E740" s="181"/>
      <c r="F740" s="181"/>
      <c r="L740" s="180"/>
      <c r="M740" s="180"/>
      <c r="O740" s="180"/>
      <c r="P740" s="180"/>
      <c r="Q740" s="180"/>
      <c r="R740" s="180"/>
      <c r="S740" s="180"/>
    </row>
    <row r="741" spans="1:19" ht="16.5" customHeight="1">
      <c r="A741" s="180"/>
      <c r="B741" s="180"/>
      <c r="C741" s="180"/>
      <c r="D741" s="180"/>
      <c r="E741" s="181"/>
      <c r="F741" s="181"/>
      <c r="L741" s="180"/>
      <c r="M741" s="180"/>
      <c r="O741" s="180"/>
      <c r="P741" s="180"/>
      <c r="Q741" s="180"/>
      <c r="R741" s="180"/>
      <c r="S741" s="180"/>
    </row>
    <row r="742" spans="1:19" ht="16.5" customHeight="1">
      <c r="A742" s="180"/>
      <c r="B742" s="180"/>
      <c r="C742" s="180"/>
      <c r="D742" s="180"/>
      <c r="E742" s="181"/>
      <c r="F742" s="181"/>
      <c r="L742" s="180"/>
      <c r="M742" s="180"/>
      <c r="O742" s="180"/>
      <c r="P742" s="180"/>
      <c r="Q742" s="180"/>
      <c r="R742" s="180"/>
      <c r="S742" s="180"/>
    </row>
    <row r="743" spans="1:19" ht="16.5" customHeight="1">
      <c r="A743" s="180"/>
      <c r="B743" s="180"/>
      <c r="C743" s="180"/>
      <c r="D743" s="180"/>
      <c r="E743" s="181"/>
      <c r="F743" s="181"/>
      <c r="L743" s="180"/>
      <c r="M743" s="180"/>
      <c r="O743" s="180"/>
      <c r="P743" s="180"/>
      <c r="Q743" s="180"/>
      <c r="R743" s="180"/>
      <c r="S743" s="180"/>
    </row>
    <row r="744" spans="1:19" ht="16.5" customHeight="1">
      <c r="A744" s="180"/>
      <c r="B744" s="180"/>
      <c r="C744" s="180"/>
      <c r="D744" s="180"/>
      <c r="E744" s="181"/>
      <c r="F744" s="181"/>
      <c r="L744" s="180"/>
      <c r="M744" s="180"/>
      <c r="O744" s="180"/>
      <c r="P744" s="180"/>
      <c r="Q744" s="180"/>
      <c r="R744" s="180"/>
      <c r="S744" s="180"/>
    </row>
    <row r="745" spans="1:19" ht="16.5" customHeight="1">
      <c r="A745" s="180"/>
      <c r="B745" s="180"/>
      <c r="C745" s="180"/>
      <c r="D745" s="180"/>
      <c r="E745" s="181"/>
      <c r="F745" s="181"/>
      <c r="L745" s="180"/>
      <c r="M745" s="180"/>
      <c r="O745" s="180"/>
      <c r="P745" s="180"/>
      <c r="Q745" s="180"/>
      <c r="R745" s="180"/>
      <c r="S745" s="180"/>
    </row>
    <row r="746" spans="1:19" ht="16.5" customHeight="1">
      <c r="A746" s="180"/>
      <c r="B746" s="180"/>
      <c r="C746" s="180"/>
      <c r="D746" s="180"/>
      <c r="E746" s="181"/>
      <c r="F746" s="181"/>
      <c r="L746" s="180"/>
      <c r="M746" s="180"/>
      <c r="O746" s="180"/>
      <c r="P746" s="180"/>
      <c r="Q746" s="180"/>
      <c r="R746" s="180"/>
      <c r="S746" s="180"/>
    </row>
    <row r="747" spans="1:19" ht="16.5" customHeight="1">
      <c r="A747" s="180"/>
      <c r="B747" s="180"/>
      <c r="C747" s="180"/>
      <c r="D747" s="180"/>
      <c r="E747" s="181"/>
      <c r="F747" s="181"/>
      <c r="L747" s="180"/>
      <c r="M747" s="180"/>
      <c r="O747" s="180"/>
      <c r="P747" s="180"/>
      <c r="Q747" s="180"/>
      <c r="R747" s="180"/>
      <c r="S747" s="180"/>
    </row>
    <row r="748" spans="1:19" ht="16.5" customHeight="1">
      <c r="A748" s="180"/>
      <c r="B748" s="180"/>
      <c r="C748" s="180"/>
      <c r="D748" s="180"/>
      <c r="E748" s="181"/>
      <c r="F748" s="181"/>
      <c r="L748" s="180"/>
      <c r="M748" s="180"/>
      <c r="O748" s="180"/>
      <c r="P748" s="180"/>
      <c r="Q748" s="180"/>
      <c r="R748" s="180"/>
      <c r="S748" s="180"/>
    </row>
    <row r="749" spans="1:19" ht="16.5" customHeight="1">
      <c r="A749" s="180"/>
      <c r="B749" s="180"/>
      <c r="C749" s="180"/>
      <c r="D749" s="180"/>
      <c r="E749" s="181"/>
      <c r="F749" s="181"/>
      <c r="L749" s="180"/>
      <c r="M749" s="180"/>
      <c r="O749" s="180"/>
      <c r="P749" s="180"/>
      <c r="Q749" s="180"/>
      <c r="R749" s="180"/>
      <c r="S749" s="180"/>
    </row>
    <row r="750" spans="1:19" ht="16.5" customHeight="1">
      <c r="A750" s="180"/>
      <c r="B750" s="180"/>
      <c r="C750" s="180"/>
      <c r="D750" s="180"/>
      <c r="E750" s="181"/>
      <c r="F750" s="181"/>
      <c r="L750" s="180"/>
      <c r="M750" s="180"/>
      <c r="O750" s="180"/>
      <c r="P750" s="180"/>
      <c r="Q750" s="180"/>
      <c r="R750" s="180"/>
      <c r="S750" s="180"/>
    </row>
    <row r="751" spans="1:19" ht="16.5" customHeight="1">
      <c r="A751" s="180"/>
      <c r="B751" s="180"/>
      <c r="C751" s="180"/>
      <c r="D751" s="180"/>
      <c r="E751" s="181"/>
      <c r="F751" s="181"/>
      <c r="L751" s="180"/>
      <c r="M751" s="180"/>
      <c r="O751" s="180"/>
      <c r="P751" s="180"/>
      <c r="Q751" s="180"/>
      <c r="R751" s="180"/>
      <c r="S751" s="180"/>
    </row>
    <row r="752" spans="1:19" ht="16.5" customHeight="1">
      <c r="A752" s="180"/>
      <c r="B752" s="180"/>
      <c r="C752" s="180"/>
      <c r="D752" s="180"/>
      <c r="E752" s="181"/>
      <c r="F752" s="181"/>
      <c r="L752" s="180"/>
      <c r="M752" s="180"/>
      <c r="O752" s="180"/>
      <c r="P752" s="180"/>
      <c r="Q752" s="180"/>
      <c r="R752" s="180"/>
      <c r="S752" s="180"/>
    </row>
    <row r="753" spans="1:19" ht="16.5" customHeight="1">
      <c r="A753" s="180"/>
      <c r="B753" s="180"/>
      <c r="C753" s="180"/>
      <c r="D753" s="180"/>
      <c r="E753" s="181"/>
      <c r="F753" s="181"/>
      <c r="L753" s="180"/>
      <c r="M753" s="180"/>
      <c r="O753" s="180"/>
      <c r="P753" s="180"/>
      <c r="Q753" s="180"/>
      <c r="R753" s="180"/>
      <c r="S753" s="180"/>
    </row>
    <row r="754" spans="1:19" ht="16.5" customHeight="1">
      <c r="A754" s="180"/>
      <c r="B754" s="180"/>
      <c r="C754" s="180"/>
      <c r="D754" s="180"/>
      <c r="E754" s="181"/>
      <c r="F754" s="181"/>
      <c r="L754" s="180"/>
      <c r="M754" s="180"/>
      <c r="O754" s="180"/>
      <c r="P754" s="180"/>
      <c r="Q754" s="180"/>
      <c r="R754" s="180"/>
      <c r="S754" s="180"/>
    </row>
    <row r="755" spans="1:19" ht="16.5" customHeight="1">
      <c r="A755" s="180"/>
      <c r="B755" s="180"/>
      <c r="C755" s="180"/>
      <c r="D755" s="180"/>
      <c r="E755" s="181"/>
      <c r="F755" s="181"/>
      <c r="L755" s="180"/>
      <c r="M755" s="180"/>
      <c r="O755" s="180"/>
      <c r="P755" s="180"/>
      <c r="Q755" s="180"/>
      <c r="R755" s="180"/>
      <c r="S755" s="180"/>
    </row>
    <row r="756" spans="1:19" ht="16.5" customHeight="1">
      <c r="A756" s="180"/>
      <c r="B756" s="180"/>
      <c r="C756" s="180"/>
      <c r="D756" s="180"/>
      <c r="E756" s="181"/>
      <c r="F756" s="181"/>
      <c r="L756" s="180"/>
      <c r="M756" s="180"/>
      <c r="O756" s="180"/>
      <c r="P756" s="180"/>
      <c r="Q756" s="180"/>
      <c r="R756" s="180"/>
      <c r="S756" s="180"/>
    </row>
    <row r="757" spans="1:19" ht="16.5" customHeight="1">
      <c r="A757" s="180"/>
      <c r="B757" s="180"/>
      <c r="C757" s="180"/>
      <c r="D757" s="180"/>
      <c r="E757" s="181"/>
      <c r="F757" s="181"/>
      <c r="L757" s="180"/>
      <c r="M757" s="180"/>
      <c r="O757" s="180"/>
      <c r="P757" s="180"/>
      <c r="Q757" s="180"/>
      <c r="R757" s="180"/>
      <c r="S757" s="180"/>
    </row>
    <row r="758" spans="1:19" ht="16.5" customHeight="1">
      <c r="A758" s="180"/>
      <c r="B758" s="180"/>
      <c r="C758" s="180"/>
      <c r="D758" s="180"/>
      <c r="E758" s="181"/>
      <c r="F758" s="181"/>
      <c r="L758" s="180"/>
      <c r="M758" s="180"/>
      <c r="O758" s="180"/>
      <c r="P758" s="180"/>
      <c r="Q758" s="180"/>
      <c r="R758" s="180"/>
      <c r="S758" s="180"/>
    </row>
    <row r="759" spans="1:19" ht="16.5" customHeight="1">
      <c r="A759" s="180"/>
      <c r="B759" s="180"/>
      <c r="C759" s="180"/>
      <c r="D759" s="180"/>
      <c r="E759" s="181"/>
      <c r="F759" s="181"/>
      <c r="L759" s="180"/>
      <c r="M759" s="180"/>
      <c r="O759" s="180"/>
      <c r="P759" s="180"/>
      <c r="Q759" s="180"/>
      <c r="R759" s="180"/>
      <c r="S759" s="180"/>
    </row>
    <row r="760" spans="1:19" ht="16.5" customHeight="1">
      <c r="A760" s="180"/>
      <c r="B760" s="180"/>
      <c r="C760" s="180"/>
      <c r="D760" s="180"/>
      <c r="E760" s="181"/>
      <c r="F760" s="181"/>
      <c r="L760" s="180"/>
      <c r="M760" s="180"/>
      <c r="O760" s="180"/>
      <c r="P760" s="180"/>
      <c r="Q760" s="180"/>
      <c r="R760" s="180"/>
      <c r="S760" s="180"/>
    </row>
    <row r="761" spans="1:19" ht="16.5" customHeight="1">
      <c r="A761" s="180"/>
      <c r="B761" s="180"/>
      <c r="C761" s="180"/>
      <c r="D761" s="180"/>
      <c r="E761" s="181"/>
      <c r="F761" s="181"/>
      <c r="L761" s="180"/>
      <c r="M761" s="180"/>
      <c r="O761" s="180"/>
      <c r="P761" s="180"/>
      <c r="Q761" s="180"/>
      <c r="R761" s="180"/>
      <c r="S761" s="180"/>
    </row>
    <row r="762" spans="1:19" ht="16.5" customHeight="1">
      <c r="A762" s="180"/>
      <c r="B762" s="180"/>
      <c r="C762" s="180"/>
      <c r="D762" s="180"/>
      <c r="E762" s="181"/>
      <c r="F762" s="181"/>
      <c r="L762" s="180"/>
      <c r="M762" s="180"/>
      <c r="O762" s="180"/>
      <c r="P762" s="180"/>
      <c r="Q762" s="180"/>
      <c r="R762" s="180"/>
      <c r="S762" s="180"/>
    </row>
    <row r="763" spans="1:19" ht="16.5" customHeight="1">
      <c r="A763" s="180"/>
      <c r="B763" s="180"/>
      <c r="C763" s="180"/>
      <c r="D763" s="180"/>
      <c r="E763" s="181"/>
      <c r="F763" s="181"/>
      <c r="L763" s="180"/>
      <c r="M763" s="180"/>
      <c r="O763" s="180"/>
      <c r="P763" s="180"/>
      <c r="Q763" s="180"/>
      <c r="R763" s="180"/>
      <c r="S763" s="180"/>
    </row>
    <row r="764" spans="1:19" ht="16.5" customHeight="1">
      <c r="A764" s="180"/>
      <c r="B764" s="180"/>
      <c r="C764" s="180"/>
      <c r="D764" s="180"/>
      <c r="E764" s="181"/>
      <c r="F764" s="181"/>
      <c r="L764" s="180"/>
      <c r="M764" s="180"/>
      <c r="O764" s="180"/>
      <c r="P764" s="180"/>
      <c r="Q764" s="180"/>
      <c r="R764" s="180"/>
      <c r="S764" s="180"/>
    </row>
    <row r="765" spans="1:19" ht="16.5" customHeight="1">
      <c r="A765" s="180"/>
      <c r="B765" s="180"/>
      <c r="C765" s="180"/>
      <c r="D765" s="180"/>
      <c r="E765" s="181"/>
      <c r="F765" s="181"/>
      <c r="L765" s="180"/>
      <c r="M765" s="180"/>
      <c r="O765" s="180"/>
      <c r="P765" s="180"/>
      <c r="Q765" s="180"/>
      <c r="R765" s="180"/>
      <c r="S765" s="180"/>
    </row>
    <row r="766" spans="1:19" ht="16.5" customHeight="1">
      <c r="A766" s="180"/>
      <c r="B766" s="180"/>
      <c r="C766" s="180"/>
      <c r="D766" s="180"/>
      <c r="E766" s="181"/>
      <c r="F766" s="181"/>
      <c r="L766" s="180"/>
      <c r="M766" s="180"/>
      <c r="O766" s="180"/>
      <c r="P766" s="180"/>
      <c r="Q766" s="180"/>
      <c r="R766" s="180"/>
      <c r="S766" s="180"/>
    </row>
    <row r="767" spans="1:19" ht="16.5" customHeight="1">
      <c r="A767" s="180"/>
      <c r="B767" s="180"/>
      <c r="C767" s="180"/>
      <c r="D767" s="180"/>
      <c r="E767" s="181"/>
      <c r="F767" s="181"/>
      <c r="L767" s="180"/>
      <c r="M767" s="180"/>
      <c r="O767" s="180"/>
      <c r="P767" s="180"/>
      <c r="Q767" s="180"/>
      <c r="R767" s="180"/>
      <c r="S767" s="180"/>
    </row>
    <row r="768" spans="1:19" ht="16.5" customHeight="1">
      <c r="A768" s="180"/>
      <c r="B768" s="180"/>
      <c r="C768" s="180"/>
      <c r="D768" s="180"/>
      <c r="E768" s="181"/>
      <c r="F768" s="181"/>
      <c r="L768" s="180"/>
      <c r="M768" s="180"/>
      <c r="O768" s="180"/>
      <c r="P768" s="180"/>
      <c r="Q768" s="180"/>
      <c r="R768" s="180"/>
      <c r="S768" s="180"/>
    </row>
    <row r="769" spans="1:19" ht="16.5" customHeight="1">
      <c r="A769" s="180"/>
      <c r="B769" s="180"/>
      <c r="C769" s="180"/>
      <c r="D769" s="180"/>
      <c r="E769" s="181"/>
      <c r="F769" s="181"/>
      <c r="L769" s="180"/>
      <c r="M769" s="180"/>
      <c r="O769" s="180"/>
      <c r="P769" s="180"/>
      <c r="Q769" s="180"/>
      <c r="R769" s="180"/>
      <c r="S769" s="180"/>
    </row>
    <row r="770" spans="1:19" ht="16.5" customHeight="1">
      <c r="A770" s="180"/>
      <c r="B770" s="180"/>
      <c r="C770" s="180"/>
      <c r="D770" s="180"/>
      <c r="E770" s="181"/>
      <c r="F770" s="181"/>
      <c r="L770" s="180"/>
      <c r="M770" s="180"/>
      <c r="O770" s="180"/>
      <c r="P770" s="180"/>
      <c r="Q770" s="180"/>
      <c r="R770" s="180"/>
      <c r="S770" s="180"/>
    </row>
    <row r="771" spans="1:19" ht="16.5" customHeight="1">
      <c r="A771" s="180"/>
      <c r="B771" s="180"/>
      <c r="C771" s="180"/>
      <c r="D771" s="180"/>
      <c r="E771" s="181"/>
      <c r="F771" s="181"/>
      <c r="L771" s="180"/>
      <c r="M771" s="180"/>
      <c r="O771" s="180"/>
      <c r="P771" s="180"/>
      <c r="Q771" s="180"/>
      <c r="R771" s="180"/>
      <c r="S771" s="180"/>
    </row>
    <row r="772" spans="1:19" ht="16.5" customHeight="1">
      <c r="A772" s="180"/>
      <c r="B772" s="180"/>
      <c r="C772" s="180"/>
      <c r="D772" s="180"/>
      <c r="E772" s="181"/>
      <c r="F772" s="181"/>
      <c r="L772" s="180"/>
      <c r="M772" s="180"/>
      <c r="O772" s="180"/>
      <c r="P772" s="180"/>
      <c r="Q772" s="180"/>
      <c r="R772" s="180"/>
      <c r="S772" s="180"/>
    </row>
    <row r="773" spans="1:19" ht="16.5" customHeight="1">
      <c r="A773" s="180"/>
      <c r="B773" s="180"/>
      <c r="C773" s="180"/>
      <c r="D773" s="180"/>
      <c r="E773" s="181"/>
      <c r="F773" s="181"/>
      <c r="L773" s="180"/>
      <c r="M773" s="180"/>
      <c r="O773" s="180"/>
      <c r="P773" s="180"/>
      <c r="Q773" s="180"/>
      <c r="R773" s="180"/>
      <c r="S773" s="180"/>
    </row>
    <row r="774" spans="1:19" ht="16.5" customHeight="1">
      <c r="A774" s="180"/>
      <c r="B774" s="180"/>
      <c r="C774" s="180"/>
      <c r="D774" s="180"/>
      <c r="E774" s="181"/>
      <c r="F774" s="181"/>
      <c r="L774" s="180"/>
      <c r="M774" s="180"/>
      <c r="O774" s="180"/>
      <c r="P774" s="180"/>
      <c r="Q774" s="180"/>
      <c r="R774" s="180"/>
      <c r="S774" s="180"/>
    </row>
    <row r="775" spans="1:19" ht="16.5" customHeight="1">
      <c r="A775" s="180"/>
      <c r="B775" s="180"/>
      <c r="C775" s="180"/>
      <c r="D775" s="180"/>
      <c r="E775" s="181"/>
      <c r="F775" s="181"/>
      <c r="L775" s="180"/>
      <c r="M775" s="180"/>
      <c r="O775" s="180"/>
      <c r="P775" s="180"/>
      <c r="Q775" s="180"/>
      <c r="R775" s="180"/>
      <c r="S775" s="180"/>
    </row>
    <row r="776" spans="1:19" ht="16.5" customHeight="1">
      <c r="A776" s="180"/>
      <c r="B776" s="180"/>
      <c r="C776" s="180"/>
      <c r="D776" s="180"/>
      <c r="E776" s="181"/>
      <c r="F776" s="181"/>
      <c r="L776" s="180"/>
      <c r="M776" s="180"/>
      <c r="O776" s="180"/>
      <c r="P776" s="180"/>
      <c r="Q776" s="180"/>
      <c r="R776" s="180"/>
      <c r="S776" s="180"/>
    </row>
    <row r="777" spans="1:19" ht="16.5" customHeight="1">
      <c r="A777" s="180"/>
      <c r="B777" s="180"/>
      <c r="C777" s="180"/>
      <c r="D777" s="180"/>
      <c r="E777" s="181"/>
      <c r="F777" s="181"/>
      <c r="L777" s="180"/>
      <c r="M777" s="180"/>
      <c r="O777" s="180"/>
      <c r="P777" s="180"/>
      <c r="Q777" s="180"/>
      <c r="R777" s="180"/>
      <c r="S777" s="180"/>
    </row>
    <row r="778" spans="1:19" ht="16.5" customHeight="1">
      <c r="A778" s="180"/>
      <c r="B778" s="180"/>
      <c r="C778" s="180"/>
      <c r="D778" s="180"/>
      <c r="E778" s="181"/>
      <c r="F778" s="181"/>
      <c r="L778" s="180"/>
      <c r="M778" s="180"/>
      <c r="O778" s="180"/>
      <c r="P778" s="180"/>
      <c r="Q778" s="180"/>
      <c r="R778" s="180"/>
      <c r="S778" s="180"/>
    </row>
    <row r="779" spans="1:19" ht="16.5" customHeight="1">
      <c r="A779" s="180"/>
      <c r="B779" s="180"/>
      <c r="C779" s="180"/>
      <c r="D779" s="180"/>
      <c r="E779" s="181"/>
      <c r="F779" s="181"/>
      <c r="L779" s="180"/>
      <c r="M779" s="180"/>
      <c r="O779" s="180"/>
      <c r="P779" s="180"/>
      <c r="Q779" s="180"/>
      <c r="R779" s="180"/>
      <c r="S779" s="180"/>
    </row>
    <row r="780" spans="1:19" ht="16.5" customHeight="1">
      <c r="A780" s="180"/>
      <c r="B780" s="180"/>
      <c r="C780" s="180"/>
      <c r="D780" s="180"/>
      <c r="E780" s="181"/>
      <c r="F780" s="181"/>
      <c r="L780" s="180"/>
      <c r="M780" s="180"/>
      <c r="O780" s="180"/>
      <c r="P780" s="180"/>
      <c r="Q780" s="180"/>
      <c r="R780" s="180"/>
      <c r="S780" s="180"/>
    </row>
    <row r="781" spans="1:19" ht="16.5" customHeight="1">
      <c r="A781" s="180"/>
      <c r="B781" s="180"/>
      <c r="C781" s="180"/>
      <c r="D781" s="180"/>
      <c r="E781" s="181"/>
      <c r="F781" s="181"/>
      <c r="L781" s="180"/>
      <c r="M781" s="180"/>
      <c r="O781" s="180"/>
      <c r="P781" s="180"/>
      <c r="Q781" s="180"/>
      <c r="R781" s="180"/>
      <c r="S781" s="180"/>
    </row>
    <row r="782" spans="1:19" ht="16.5" customHeight="1">
      <c r="A782" s="180"/>
      <c r="B782" s="180"/>
      <c r="C782" s="180"/>
      <c r="D782" s="180"/>
      <c r="E782" s="181"/>
      <c r="F782" s="181"/>
      <c r="L782" s="180"/>
      <c r="M782" s="180"/>
      <c r="O782" s="180"/>
      <c r="P782" s="180"/>
      <c r="Q782" s="180"/>
      <c r="R782" s="180"/>
      <c r="S782" s="180"/>
    </row>
    <row r="783" spans="1:19" ht="16.5" customHeight="1">
      <c r="A783" s="180"/>
      <c r="B783" s="180"/>
      <c r="C783" s="180"/>
      <c r="D783" s="180"/>
      <c r="E783" s="181"/>
      <c r="F783" s="181"/>
      <c r="L783" s="180"/>
      <c r="M783" s="180"/>
      <c r="O783" s="180"/>
      <c r="P783" s="180"/>
      <c r="Q783" s="180"/>
      <c r="R783" s="180"/>
      <c r="S783" s="180"/>
    </row>
    <row r="784" spans="1:19" ht="16.5" customHeight="1">
      <c r="A784" s="180"/>
      <c r="B784" s="180"/>
      <c r="C784" s="180"/>
      <c r="D784" s="180"/>
      <c r="E784" s="181"/>
      <c r="F784" s="181"/>
      <c r="L784" s="180"/>
      <c r="M784" s="180"/>
      <c r="O784" s="180"/>
      <c r="P784" s="180"/>
      <c r="Q784" s="180"/>
      <c r="R784" s="180"/>
      <c r="S784" s="180"/>
    </row>
    <row r="785" spans="1:19" ht="16.5" customHeight="1">
      <c r="A785" s="180"/>
      <c r="B785" s="180"/>
      <c r="C785" s="180"/>
      <c r="D785" s="180"/>
      <c r="E785" s="181"/>
      <c r="F785" s="181"/>
      <c r="L785" s="180"/>
      <c r="M785" s="180"/>
      <c r="O785" s="180"/>
      <c r="P785" s="180"/>
      <c r="Q785" s="180"/>
      <c r="R785" s="180"/>
      <c r="S785" s="180"/>
    </row>
    <row r="786" spans="1:19" ht="16.5" customHeight="1">
      <c r="A786" s="180"/>
      <c r="B786" s="180"/>
      <c r="C786" s="180"/>
      <c r="D786" s="180"/>
      <c r="E786" s="181"/>
      <c r="F786" s="181"/>
      <c r="L786" s="180"/>
      <c r="M786" s="180"/>
      <c r="O786" s="180"/>
      <c r="P786" s="180"/>
      <c r="Q786" s="180"/>
      <c r="R786" s="180"/>
      <c r="S786" s="180"/>
    </row>
    <row r="787" spans="1:19" ht="16.5" customHeight="1">
      <c r="A787" s="180"/>
      <c r="B787" s="180"/>
      <c r="C787" s="180"/>
      <c r="D787" s="180"/>
      <c r="E787" s="181"/>
      <c r="F787" s="181"/>
      <c r="L787" s="180"/>
      <c r="M787" s="180"/>
      <c r="O787" s="180"/>
      <c r="P787" s="180"/>
      <c r="Q787" s="180"/>
      <c r="R787" s="180"/>
      <c r="S787" s="180"/>
    </row>
    <row r="788" spans="1:19" ht="16.5" customHeight="1">
      <c r="A788" s="180"/>
      <c r="B788" s="180"/>
      <c r="C788" s="180"/>
      <c r="D788" s="180"/>
      <c r="E788" s="181"/>
      <c r="F788" s="181"/>
      <c r="L788" s="180"/>
      <c r="M788" s="180"/>
      <c r="O788" s="180"/>
      <c r="P788" s="180"/>
      <c r="Q788" s="180"/>
      <c r="R788" s="180"/>
      <c r="S788" s="180"/>
    </row>
    <row r="789" spans="1:19" ht="16.5" customHeight="1">
      <c r="A789" s="180"/>
      <c r="B789" s="180"/>
      <c r="C789" s="180"/>
      <c r="D789" s="180"/>
      <c r="E789" s="181"/>
      <c r="F789" s="181"/>
      <c r="L789" s="180"/>
      <c r="M789" s="180"/>
      <c r="O789" s="180"/>
      <c r="P789" s="180"/>
      <c r="Q789" s="180"/>
      <c r="R789" s="180"/>
      <c r="S789" s="180"/>
    </row>
    <row r="790" spans="1:19" ht="16.5" customHeight="1">
      <c r="A790" s="180"/>
      <c r="B790" s="180"/>
      <c r="C790" s="180"/>
      <c r="D790" s="180"/>
      <c r="E790" s="181"/>
      <c r="F790" s="181"/>
      <c r="L790" s="180"/>
      <c r="M790" s="180"/>
      <c r="O790" s="180"/>
      <c r="P790" s="180"/>
      <c r="Q790" s="180"/>
      <c r="R790" s="180"/>
      <c r="S790" s="180"/>
    </row>
    <row r="791" spans="1:19" ht="16.5" customHeight="1">
      <c r="A791" s="180"/>
      <c r="B791" s="180"/>
      <c r="C791" s="180"/>
      <c r="D791" s="180"/>
      <c r="E791" s="181"/>
      <c r="F791" s="181"/>
      <c r="L791" s="180"/>
      <c r="M791" s="180"/>
      <c r="O791" s="180"/>
      <c r="P791" s="180"/>
      <c r="Q791" s="180"/>
      <c r="R791" s="180"/>
      <c r="S791" s="180"/>
    </row>
    <row r="792" spans="1:19" ht="16.5" customHeight="1">
      <c r="A792" s="180"/>
      <c r="B792" s="180"/>
      <c r="C792" s="180"/>
      <c r="D792" s="180"/>
      <c r="E792" s="181"/>
      <c r="F792" s="181"/>
      <c r="L792" s="180"/>
      <c r="M792" s="180"/>
      <c r="O792" s="180"/>
      <c r="P792" s="180"/>
      <c r="Q792" s="180"/>
      <c r="R792" s="180"/>
      <c r="S792" s="180"/>
    </row>
    <row r="793" spans="1:19" ht="16.5" customHeight="1">
      <c r="A793" s="180"/>
      <c r="B793" s="180"/>
      <c r="C793" s="180"/>
      <c r="D793" s="180"/>
      <c r="E793" s="181"/>
      <c r="F793" s="181"/>
      <c r="L793" s="180"/>
      <c r="M793" s="180"/>
      <c r="O793" s="180"/>
      <c r="P793" s="180"/>
      <c r="Q793" s="180"/>
      <c r="R793" s="180"/>
      <c r="S793" s="180"/>
    </row>
    <row r="794" spans="1:19" ht="16.5" customHeight="1">
      <c r="A794" s="180"/>
      <c r="B794" s="180"/>
      <c r="C794" s="180"/>
      <c r="D794" s="180"/>
      <c r="E794" s="181"/>
      <c r="F794" s="181"/>
      <c r="L794" s="180"/>
      <c r="M794" s="180"/>
      <c r="O794" s="180"/>
      <c r="P794" s="180"/>
      <c r="Q794" s="180"/>
      <c r="R794" s="180"/>
      <c r="S794" s="180"/>
    </row>
    <row r="795" spans="1:19" ht="16.5" customHeight="1">
      <c r="A795" s="180"/>
      <c r="B795" s="180"/>
      <c r="C795" s="180"/>
      <c r="D795" s="180"/>
      <c r="E795" s="181"/>
      <c r="F795" s="181"/>
      <c r="L795" s="180"/>
      <c r="M795" s="180"/>
      <c r="O795" s="180"/>
      <c r="P795" s="180"/>
      <c r="Q795" s="180"/>
      <c r="R795" s="180"/>
      <c r="S795" s="180"/>
    </row>
    <row r="796" spans="1:19" ht="16.5" customHeight="1">
      <c r="A796" s="180"/>
      <c r="B796" s="180"/>
      <c r="C796" s="180"/>
      <c r="D796" s="180"/>
      <c r="E796" s="181"/>
      <c r="F796" s="181"/>
      <c r="L796" s="180"/>
      <c r="M796" s="180"/>
      <c r="O796" s="180"/>
      <c r="P796" s="180"/>
      <c r="Q796" s="180"/>
      <c r="R796" s="180"/>
      <c r="S796" s="180"/>
    </row>
    <row r="797" spans="1:19" ht="16.5" customHeight="1">
      <c r="A797" s="180"/>
      <c r="B797" s="180"/>
      <c r="C797" s="180"/>
      <c r="D797" s="180"/>
      <c r="E797" s="181"/>
      <c r="F797" s="181"/>
      <c r="L797" s="180"/>
      <c r="M797" s="180"/>
      <c r="O797" s="180"/>
      <c r="P797" s="180"/>
      <c r="Q797" s="180"/>
      <c r="R797" s="180"/>
      <c r="S797" s="180"/>
    </row>
    <row r="798" spans="1:19" ht="16.5" customHeight="1">
      <c r="A798" s="180"/>
      <c r="B798" s="180"/>
      <c r="C798" s="180"/>
      <c r="D798" s="180"/>
      <c r="E798" s="181"/>
      <c r="F798" s="181"/>
      <c r="L798" s="180"/>
      <c r="M798" s="180"/>
      <c r="O798" s="180"/>
      <c r="P798" s="180"/>
      <c r="Q798" s="180"/>
      <c r="R798" s="180"/>
      <c r="S798" s="180"/>
    </row>
    <row r="799" spans="1:19" ht="16.5" customHeight="1">
      <c r="A799" s="180"/>
      <c r="B799" s="180"/>
      <c r="C799" s="180"/>
      <c r="D799" s="180"/>
      <c r="E799" s="181"/>
      <c r="F799" s="181"/>
      <c r="L799" s="180"/>
      <c r="M799" s="180"/>
      <c r="O799" s="180"/>
      <c r="P799" s="180"/>
      <c r="Q799" s="180"/>
      <c r="R799" s="180"/>
      <c r="S799" s="180"/>
    </row>
    <row r="800" spans="1:19" ht="16.5" customHeight="1">
      <c r="A800" s="180"/>
      <c r="B800" s="180"/>
      <c r="C800" s="180"/>
      <c r="D800" s="180"/>
      <c r="E800" s="181"/>
      <c r="F800" s="181"/>
      <c r="L800" s="180"/>
      <c r="M800" s="180"/>
      <c r="O800" s="180"/>
      <c r="P800" s="180"/>
      <c r="Q800" s="180"/>
      <c r="R800" s="180"/>
      <c r="S800" s="180"/>
    </row>
    <row r="801" spans="1:19" ht="16.5" customHeight="1">
      <c r="A801" s="180"/>
      <c r="B801" s="180"/>
      <c r="C801" s="180"/>
      <c r="D801" s="180"/>
      <c r="E801" s="181"/>
      <c r="F801" s="181"/>
      <c r="L801" s="180"/>
      <c r="M801" s="180"/>
      <c r="O801" s="180"/>
      <c r="P801" s="180"/>
      <c r="Q801" s="180"/>
      <c r="R801" s="180"/>
      <c r="S801" s="180"/>
    </row>
    <row r="802" spans="1:19" ht="16.5" customHeight="1">
      <c r="A802" s="180"/>
      <c r="B802" s="180"/>
      <c r="C802" s="180"/>
      <c r="D802" s="180"/>
      <c r="E802" s="181"/>
      <c r="F802" s="181"/>
      <c r="L802" s="180"/>
      <c r="M802" s="180"/>
      <c r="O802" s="180"/>
      <c r="P802" s="180"/>
      <c r="Q802" s="180"/>
      <c r="R802" s="180"/>
      <c r="S802" s="180"/>
    </row>
    <row r="803" spans="1:19" ht="16.5" customHeight="1">
      <c r="A803" s="180"/>
      <c r="B803" s="180"/>
      <c r="C803" s="180"/>
      <c r="D803" s="180"/>
      <c r="E803" s="181"/>
      <c r="F803" s="181"/>
      <c r="L803" s="180"/>
      <c r="M803" s="180"/>
      <c r="O803" s="180"/>
      <c r="P803" s="180"/>
      <c r="Q803" s="180"/>
      <c r="R803" s="180"/>
      <c r="S803" s="180"/>
    </row>
    <row r="804" spans="1:19" ht="16.5" customHeight="1">
      <c r="A804" s="180"/>
      <c r="B804" s="180"/>
      <c r="C804" s="180"/>
      <c r="D804" s="180"/>
      <c r="E804" s="181"/>
      <c r="F804" s="181"/>
      <c r="L804" s="180"/>
      <c r="M804" s="180"/>
      <c r="O804" s="180"/>
      <c r="P804" s="180"/>
      <c r="Q804" s="180"/>
      <c r="R804" s="180"/>
      <c r="S804" s="180"/>
    </row>
    <row r="805" spans="1:19" ht="16.5" customHeight="1">
      <c r="A805" s="180"/>
      <c r="B805" s="180"/>
      <c r="C805" s="180"/>
      <c r="D805" s="180"/>
      <c r="E805" s="181"/>
      <c r="F805" s="181"/>
      <c r="L805" s="180"/>
      <c r="M805" s="180"/>
      <c r="O805" s="180"/>
      <c r="P805" s="180"/>
      <c r="Q805" s="180"/>
      <c r="R805" s="180"/>
      <c r="S805" s="180"/>
    </row>
    <row r="806" spans="1:19" ht="16.5" customHeight="1">
      <c r="A806" s="180"/>
      <c r="B806" s="180"/>
      <c r="C806" s="180"/>
      <c r="D806" s="180"/>
      <c r="E806" s="181"/>
      <c r="F806" s="181"/>
      <c r="L806" s="180"/>
      <c r="M806" s="180"/>
      <c r="O806" s="180"/>
      <c r="P806" s="180"/>
      <c r="Q806" s="180"/>
      <c r="R806" s="180"/>
      <c r="S806" s="180"/>
    </row>
    <row r="807" spans="1:19" ht="16.5" customHeight="1">
      <c r="A807" s="180"/>
      <c r="B807" s="180"/>
      <c r="C807" s="180"/>
      <c r="D807" s="180"/>
      <c r="E807" s="181"/>
      <c r="F807" s="181"/>
      <c r="L807" s="180"/>
      <c r="M807" s="180"/>
      <c r="O807" s="180"/>
      <c r="P807" s="180"/>
      <c r="Q807" s="180"/>
      <c r="R807" s="180"/>
      <c r="S807" s="180"/>
    </row>
    <row r="808" spans="1:19" ht="16.5" customHeight="1">
      <c r="A808" s="180"/>
      <c r="B808" s="180"/>
      <c r="C808" s="180"/>
      <c r="D808" s="180"/>
      <c r="E808" s="181"/>
      <c r="F808" s="181"/>
      <c r="L808" s="180"/>
      <c r="M808" s="180"/>
      <c r="O808" s="180"/>
      <c r="P808" s="180"/>
      <c r="Q808" s="180"/>
      <c r="R808" s="180"/>
      <c r="S808" s="180"/>
    </row>
    <row r="809" spans="1:19" ht="16.5" customHeight="1">
      <c r="A809" s="180"/>
      <c r="B809" s="180"/>
      <c r="C809" s="180"/>
      <c r="D809" s="180"/>
      <c r="E809" s="181"/>
      <c r="F809" s="181"/>
      <c r="L809" s="180"/>
      <c r="M809" s="180"/>
      <c r="O809" s="180"/>
      <c r="P809" s="180"/>
      <c r="Q809" s="180"/>
      <c r="R809" s="180"/>
      <c r="S809" s="180"/>
    </row>
    <row r="810" spans="1:19" ht="16.5" customHeight="1">
      <c r="A810" s="180"/>
      <c r="B810" s="180"/>
      <c r="C810" s="180"/>
      <c r="D810" s="180"/>
      <c r="E810" s="181"/>
      <c r="F810" s="181"/>
      <c r="L810" s="180"/>
      <c r="M810" s="180"/>
      <c r="O810" s="180"/>
      <c r="P810" s="180"/>
      <c r="Q810" s="180"/>
      <c r="R810" s="180"/>
      <c r="S810" s="180"/>
    </row>
    <row r="811" spans="1:19" ht="16.5" customHeight="1">
      <c r="A811" s="180"/>
      <c r="B811" s="180"/>
      <c r="C811" s="180"/>
      <c r="D811" s="180"/>
      <c r="E811" s="181"/>
      <c r="F811" s="181"/>
      <c r="L811" s="180"/>
      <c r="M811" s="180"/>
      <c r="O811" s="180"/>
      <c r="P811" s="180"/>
      <c r="Q811" s="180"/>
      <c r="R811" s="180"/>
      <c r="S811" s="180"/>
    </row>
    <row r="812" spans="1:19" ht="16.5" customHeight="1">
      <c r="A812" s="180"/>
      <c r="B812" s="180"/>
      <c r="C812" s="180"/>
      <c r="D812" s="180"/>
      <c r="E812" s="181"/>
      <c r="F812" s="181"/>
      <c r="L812" s="180"/>
      <c r="M812" s="180"/>
      <c r="O812" s="180"/>
      <c r="P812" s="180"/>
      <c r="Q812" s="180"/>
      <c r="R812" s="180"/>
      <c r="S812" s="180"/>
    </row>
    <row r="813" spans="1:19" ht="16.5" customHeight="1">
      <c r="A813" s="180"/>
      <c r="B813" s="180"/>
      <c r="C813" s="180"/>
      <c r="D813" s="180"/>
      <c r="E813" s="181"/>
      <c r="F813" s="181"/>
      <c r="L813" s="180"/>
      <c r="M813" s="180"/>
      <c r="O813" s="180"/>
      <c r="P813" s="180"/>
      <c r="Q813" s="180"/>
      <c r="R813" s="180"/>
      <c r="S813" s="180"/>
    </row>
    <row r="814" spans="1:19" ht="16.5" customHeight="1">
      <c r="A814" s="180"/>
      <c r="B814" s="180"/>
      <c r="C814" s="180"/>
      <c r="D814" s="180"/>
      <c r="E814" s="181"/>
      <c r="F814" s="181"/>
      <c r="L814" s="180"/>
      <c r="M814" s="180"/>
      <c r="O814" s="180"/>
      <c r="P814" s="180"/>
      <c r="Q814" s="180"/>
      <c r="R814" s="180"/>
      <c r="S814" s="180"/>
    </row>
    <row r="815" spans="1:19" ht="16.5" customHeight="1">
      <c r="A815" s="180"/>
      <c r="B815" s="180"/>
      <c r="C815" s="180"/>
      <c r="D815" s="180"/>
      <c r="E815" s="181"/>
      <c r="F815" s="181"/>
      <c r="L815" s="180"/>
      <c r="M815" s="180"/>
      <c r="O815" s="180"/>
      <c r="P815" s="180"/>
      <c r="Q815" s="180"/>
      <c r="R815" s="180"/>
      <c r="S815" s="180"/>
    </row>
    <row r="816" spans="1:19" ht="16.5" customHeight="1">
      <c r="A816" s="180"/>
      <c r="B816" s="180"/>
      <c r="C816" s="180"/>
      <c r="D816" s="180"/>
      <c r="E816" s="181"/>
      <c r="F816" s="181"/>
      <c r="L816" s="180"/>
      <c r="M816" s="180"/>
      <c r="O816" s="180"/>
      <c r="P816" s="180"/>
      <c r="Q816" s="180"/>
      <c r="R816" s="180"/>
      <c r="S816" s="180"/>
    </row>
    <row r="817" spans="1:19" ht="16.5" customHeight="1">
      <c r="A817" s="180"/>
      <c r="B817" s="180"/>
      <c r="C817" s="180"/>
      <c r="D817" s="180"/>
      <c r="E817" s="181"/>
      <c r="F817" s="181"/>
      <c r="L817" s="180"/>
      <c r="M817" s="180"/>
      <c r="O817" s="180"/>
      <c r="P817" s="180"/>
      <c r="Q817" s="180"/>
      <c r="R817" s="180"/>
      <c r="S817" s="180"/>
    </row>
    <row r="818" spans="1:19" ht="16.5" customHeight="1">
      <c r="A818" s="180"/>
      <c r="B818" s="180"/>
      <c r="C818" s="180"/>
      <c r="D818" s="180"/>
      <c r="E818" s="181"/>
      <c r="F818" s="181"/>
      <c r="L818" s="180"/>
      <c r="M818" s="180"/>
      <c r="O818" s="180"/>
      <c r="P818" s="180"/>
      <c r="Q818" s="180"/>
      <c r="R818" s="180"/>
      <c r="S818" s="180"/>
    </row>
    <row r="819" spans="1:19" ht="16.5" customHeight="1">
      <c r="A819" s="180"/>
      <c r="B819" s="180"/>
      <c r="C819" s="180"/>
      <c r="D819" s="180"/>
      <c r="E819" s="181"/>
      <c r="F819" s="181"/>
      <c r="L819" s="180"/>
      <c r="M819" s="180"/>
      <c r="O819" s="180"/>
      <c r="P819" s="180"/>
      <c r="Q819" s="180"/>
      <c r="R819" s="180"/>
      <c r="S819" s="180"/>
    </row>
    <row r="820" spans="1:19" ht="16.5" customHeight="1">
      <c r="A820" s="180"/>
      <c r="B820" s="180"/>
      <c r="C820" s="180"/>
      <c r="D820" s="180"/>
      <c r="E820" s="181"/>
      <c r="F820" s="181"/>
      <c r="L820" s="180"/>
      <c r="M820" s="180"/>
      <c r="O820" s="180"/>
      <c r="P820" s="180"/>
      <c r="Q820" s="180"/>
      <c r="R820" s="180"/>
      <c r="S820" s="180"/>
    </row>
    <row r="821" spans="1:19" ht="16.5" customHeight="1">
      <c r="A821" s="180"/>
      <c r="B821" s="180"/>
      <c r="C821" s="180"/>
      <c r="D821" s="180"/>
      <c r="E821" s="181"/>
      <c r="F821" s="181"/>
      <c r="L821" s="180"/>
      <c r="M821" s="180"/>
      <c r="O821" s="180"/>
      <c r="P821" s="180"/>
      <c r="Q821" s="180"/>
      <c r="R821" s="180"/>
      <c r="S821" s="180"/>
    </row>
    <row r="822" spans="1:19" ht="16.5" customHeight="1">
      <c r="A822" s="180"/>
      <c r="B822" s="180"/>
      <c r="C822" s="180"/>
      <c r="D822" s="180"/>
      <c r="E822" s="181"/>
      <c r="F822" s="181"/>
      <c r="L822" s="180"/>
      <c r="M822" s="180"/>
      <c r="O822" s="180"/>
      <c r="P822" s="180"/>
      <c r="Q822" s="180"/>
      <c r="R822" s="180"/>
      <c r="S822" s="180"/>
    </row>
    <row r="823" spans="1:19" ht="16.5" customHeight="1">
      <c r="A823" s="180"/>
      <c r="B823" s="180"/>
      <c r="C823" s="180"/>
      <c r="D823" s="180"/>
      <c r="E823" s="181"/>
      <c r="F823" s="181"/>
      <c r="L823" s="180"/>
      <c r="M823" s="180"/>
      <c r="O823" s="180"/>
      <c r="P823" s="180"/>
      <c r="Q823" s="180"/>
      <c r="R823" s="180"/>
      <c r="S823" s="180"/>
    </row>
    <row r="824" spans="1:19" ht="16.5" customHeight="1">
      <c r="A824" s="180"/>
      <c r="B824" s="180"/>
      <c r="C824" s="180"/>
      <c r="D824" s="180"/>
      <c r="E824" s="181"/>
      <c r="F824" s="181"/>
      <c r="L824" s="180"/>
      <c r="M824" s="180"/>
      <c r="O824" s="180"/>
      <c r="P824" s="180"/>
      <c r="Q824" s="180"/>
      <c r="R824" s="180"/>
      <c r="S824" s="180"/>
    </row>
    <row r="825" spans="1:19" ht="16.5" customHeight="1">
      <c r="A825" s="180"/>
      <c r="B825" s="180"/>
      <c r="C825" s="180"/>
      <c r="D825" s="180"/>
      <c r="E825" s="181"/>
      <c r="F825" s="181"/>
      <c r="L825" s="180"/>
      <c r="M825" s="180"/>
      <c r="O825" s="180"/>
      <c r="P825" s="180"/>
      <c r="Q825" s="180"/>
      <c r="R825" s="180"/>
      <c r="S825" s="180"/>
    </row>
    <row r="826" spans="1:19" ht="16.5" customHeight="1">
      <c r="A826" s="180"/>
      <c r="B826" s="180"/>
      <c r="C826" s="180"/>
      <c r="D826" s="180"/>
      <c r="E826" s="181"/>
      <c r="F826" s="181"/>
      <c r="L826" s="180"/>
      <c r="M826" s="180"/>
      <c r="O826" s="180"/>
      <c r="P826" s="180"/>
      <c r="Q826" s="180"/>
      <c r="R826" s="180"/>
      <c r="S826" s="180"/>
    </row>
    <row r="827" spans="1:19" ht="16.5" customHeight="1">
      <c r="A827" s="180"/>
      <c r="B827" s="180"/>
      <c r="C827" s="180"/>
      <c r="D827" s="180"/>
      <c r="E827" s="181"/>
      <c r="F827" s="181"/>
      <c r="L827" s="180"/>
      <c r="M827" s="180"/>
      <c r="O827" s="180"/>
      <c r="P827" s="180"/>
      <c r="Q827" s="180"/>
      <c r="R827" s="180"/>
      <c r="S827" s="180"/>
    </row>
    <row r="828" spans="1:19" ht="16.5" customHeight="1">
      <c r="A828" s="180"/>
      <c r="B828" s="180"/>
      <c r="C828" s="180"/>
      <c r="D828" s="180"/>
      <c r="E828" s="181"/>
      <c r="F828" s="181"/>
      <c r="L828" s="180"/>
      <c r="M828" s="180"/>
      <c r="O828" s="180"/>
      <c r="P828" s="180"/>
      <c r="Q828" s="180"/>
      <c r="R828" s="180"/>
      <c r="S828" s="180"/>
    </row>
    <row r="829" spans="1:19" ht="16.5" customHeight="1">
      <c r="A829" s="180"/>
      <c r="B829" s="180"/>
      <c r="C829" s="180"/>
      <c r="D829" s="180"/>
      <c r="E829" s="181"/>
      <c r="F829" s="181"/>
      <c r="L829" s="180"/>
      <c r="M829" s="180"/>
      <c r="O829" s="180"/>
      <c r="P829" s="180"/>
      <c r="Q829" s="180"/>
      <c r="R829" s="180"/>
      <c r="S829" s="180"/>
    </row>
    <row r="830" spans="1:19" ht="16.5" customHeight="1">
      <c r="A830" s="180"/>
      <c r="B830" s="180"/>
      <c r="C830" s="180"/>
      <c r="D830" s="180"/>
      <c r="E830" s="181"/>
      <c r="F830" s="181"/>
      <c r="L830" s="180"/>
      <c r="M830" s="180"/>
      <c r="O830" s="180"/>
      <c r="P830" s="180"/>
      <c r="Q830" s="180"/>
      <c r="R830" s="180"/>
      <c r="S830" s="180"/>
    </row>
    <row r="831" spans="1:19" ht="16.5" customHeight="1">
      <c r="A831" s="180"/>
      <c r="B831" s="180"/>
      <c r="C831" s="180"/>
      <c r="D831" s="180"/>
      <c r="E831" s="181"/>
      <c r="F831" s="181"/>
      <c r="L831" s="180"/>
      <c r="M831" s="180"/>
      <c r="O831" s="180"/>
      <c r="P831" s="180"/>
      <c r="Q831" s="180"/>
      <c r="R831" s="180"/>
      <c r="S831" s="180"/>
    </row>
    <row r="832" spans="1:19" ht="16.5" customHeight="1">
      <c r="A832" s="180"/>
      <c r="B832" s="180"/>
      <c r="C832" s="180"/>
      <c r="D832" s="180"/>
      <c r="E832" s="181"/>
      <c r="F832" s="181"/>
      <c r="L832" s="180"/>
      <c r="M832" s="180"/>
      <c r="O832" s="180"/>
      <c r="P832" s="180"/>
      <c r="Q832" s="180"/>
      <c r="R832" s="180"/>
      <c r="S832" s="180"/>
    </row>
    <row r="833" spans="1:19" ht="16.5" customHeight="1">
      <c r="A833" s="180"/>
      <c r="B833" s="180"/>
      <c r="C833" s="180"/>
      <c r="D833" s="180"/>
      <c r="E833" s="181"/>
      <c r="F833" s="181"/>
      <c r="L833" s="180"/>
      <c r="M833" s="180"/>
      <c r="O833" s="180"/>
      <c r="P833" s="180"/>
      <c r="Q833" s="180"/>
      <c r="R833" s="180"/>
      <c r="S833" s="180"/>
    </row>
    <row r="834" spans="1:19" ht="16.5" customHeight="1">
      <c r="A834" s="180"/>
      <c r="B834" s="180"/>
      <c r="C834" s="180"/>
      <c r="D834" s="180"/>
      <c r="E834" s="181"/>
      <c r="F834" s="181"/>
      <c r="L834" s="180"/>
      <c r="M834" s="180"/>
      <c r="O834" s="180"/>
      <c r="P834" s="180"/>
      <c r="Q834" s="180"/>
      <c r="R834" s="180"/>
      <c r="S834" s="180"/>
    </row>
    <row r="835" spans="1:19" ht="16.5" customHeight="1">
      <c r="A835" s="180"/>
      <c r="B835" s="180"/>
      <c r="C835" s="180"/>
      <c r="D835" s="180"/>
      <c r="E835" s="181"/>
      <c r="F835" s="181"/>
      <c r="L835" s="180"/>
      <c r="M835" s="180"/>
      <c r="O835" s="180"/>
      <c r="P835" s="180"/>
      <c r="Q835" s="180"/>
      <c r="R835" s="180"/>
      <c r="S835" s="180"/>
    </row>
    <row r="836" spans="1:19" ht="16.5" customHeight="1">
      <c r="A836" s="180"/>
      <c r="B836" s="180"/>
      <c r="C836" s="180"/>
      <c r="D836" s="180"/>
      <c r="E836" s="181"/>
      <c r="F836" s="181"/>
      <c r="L836" s="180"/>
      <c r="M836" s="180"/>
      <c r="O836" s="180"/>
      <c r="P836" s="180"/>
      <c r="Q836" s="180"/>
      <c r="R836" s="180"/>
      <c r="S836" s="180"/>
    </row>
    <row r="837" spans="1:19" ht="16.5" customHeight="1">
      <c r="A837" s="180"/>
      <c r="B837" s="180"/>
      <c r="C837" s="180"/>
      <c r="D837" s="180"/>
      <c r="E837" s="181"/>
      <c r="F837" s="181"/>
      <c r="L837" s="180"/>
      <c r="M837" s="180"/>
      <c r="O837" s="180"/>
      <c r="P837" s="180"/>
      <c r="Q837" s="180"/>
      <c r="R837" s="180"/>
      <c r="S837" s="180"/>
    </row>
    <row r="838" spans="1:19" ht="16.5" customHeight="1">
      <c r="A838" s="180"/>
      <c r="B838" s="180"/>
      <c r="C838" s="180"/>
      <c r="D838" s="180"/>
      <c r="E838" s="181"/>
      <c r="F838" s="181"/>
      <c r="L838" s="180"/>
      <c r="M838" s="180"/>
      <c r="O838" s="180"/>
      <c r="P838" s="180"/>
      <c r="Q838" s="180"/>
      <c r="R838" s="180"/>
      <c r="S838" s="180"/>
    </row>
    <row r="839" spans="1:19" ht="16.5" customHeight="1">
      <c r="A839" s="180"/>
      <c r="B839" s="180"/>
      <c r="C839" s="180"/>
      <c r="D839" s="180"/>
      <c r="E839" s="181"/>
      <c r="F839" s="181"/>
      <c r="L839" s="180"/>
      <c r="M839" s="180"/>
      <c r="O839" s="180"/>
      <c r="P839" s="180"/>
      <c r="Q839" s="180"/>
      <c r="R839" s="180"/>
      <c r="S839" s="180"/>
    </row>
    <row r="840" spans="1:19" ht="16.5" customHeight="1">
      <c r="A840" s="180"/>
      <c r="B840" s="180"/>
      <c r="C840" s="180"/>
      <c r="D840" s="180"/>
      <c r="E840" s="181"/>
      <c r="F840" s="181"/>
      <c r="L840" s="180"/>
      <c r="M840" s="180"/>
      <c r="O840" s="180"/>
      <c r="P840" s="180"/>
      <c r="Q840" s="180"/>
      <c r="R840" s="180"/>
      <c r="S840" s="180"/>
    </row>
    <row r="841" spans="1:19" ht="16.5" customHeight="1">
      <c r="A841" s="180"/>
      <c r="B841" s="180"/>
      <c r="C841" s="180"/>
      <c r="D841" s="180"/>
      <c r="E841" s="181"/>
      <c r="F841" s="181"/>
      <c r="L841" s="180"/>
      <c r="M841" s="180"/>
      <c r="O841" s="180"/>
      <c r="P841" s="180"/>
      <c r="Q841" s="180"/>
      <c r="R841" s="180"/>
      <c r="S841" s="180"/>
    </row>
    <row r="842" spans="1:19" ht="16.5" customHeight="1">
      <c r="A842" s="180"/>
      <c r="B842" s="180"/>
      <c r="C842" s="180"/>
      <c r="D842" s="180"/>
      <c r="E842" s="181"/>
      <c r="F842" s="181"/>
      <c r="L842" s="180"/>
      <c r="M842" s="180"/>
      <c r="O842" s="180"/>
      <c r="P842" s="180"/>
      <c r="Q842" s="180"/>
      <c r="R842" s="180"/>
      <c r="S842" s="180"/>
    </row>
    <row r="843" spans="1:19" ht="16.5" customHeight="1">
      <c r="A843" s="180"/>
      <c r="B843" s="180"/>
      <c r="C843" s="180"/>
      <c r="D843" s="180"/>
      <c r="E843" s="181"/>
      <c r="F843" s="181"/>
      <c r="L843" s="180"/>
      <c r="M843" s="180"/>
      <c r="O843" s="180"/>
      <c r="P843" s="180"/>
      <c r="Q843" s="180"/>
      <c r="R843" s="180"/>
      <c r="S843" s="180"/>
    </row>
    <row r="844" spans="1:19" ht="16.5" customHeight="1">
      <c r="A844" s="180"/>
      <c r="B844" s="180"/>
      <c r="C844" s="180"/>
      <c r="D844" s="180"/>
      <c r="E844" s="181"/>
      <c r="F844" s="181"/>
      <c r="L844" s="180"/>
      <c r="M844" s="180"/>
      <c r="O844" s="180"/>
      <c r="P844" s="180"/>
      <c r="Q844" s="180"/>
      <c r="R844" s="180"/>
      <c r="S844" s="180"/>
    </row>
    <row r="845" spans="1:19" ht="16.5" customHeight="1">
      <c r="A845" s="180"/>
      <c r="B845" s="180"/>
      <c r="C845" s="180"/>
      <c r="D845" s="180"/>
      <c r="E845" s="181"/>
      <c r="F845" s="181"/>
      <c r="L845" s="180"/>
      <c r="M845" s="180"/>
      <c r="O845" s="180"/>
      <c r="P845" s="180"/>
      <c r="Q845" s="180"/>
      <c r="R845" s="180"/>
      <c r="S845" s="180"/>
    </row>
    <row r="846" spans="1:19" ht="16.5" customHeight="1">
      <c r="A846" s="180"/>
      <c r="B846" s="180"/>
      <c r="C846" s="180"/>
      <c r="D846" s="180"/>
      <c r="E846" s="181"/>
      <c r="F846" s="181"/>
      <c r="L846" s="180"/>
      <c r="M846" s="180"/>
      <c r="O846" s="180"/>
      <c r="P846" s="180"/>
      <c r="Q846" s="180"/>
      <c r="R846" s="180"/>
      <c r="S846" s="180"/>
    </row>
    <row r="847" spans="1:19" ht="16.5" customHeight="1">
      <c r="A847" s="180"/>
      <c r="B847" s="180"/>
      <c r="C847" s="180"/>
      <c r="D847" s="180"/>
      <c r="E847" s="181"/>
      <c r="F847" s="181"/>
      <c r="L847" s="180"/>
      <c r="M847" s="180"/>
      <c r="O847" s="180"/>
      <c r="P847" s="180"/>
      <c r="Q847" s="180"/>
      <c r="R847" s="180"/>
      <c r="S847" s="180"/>
    </row>
    <row r="848" spans="1:19" ht="16.5" customHeight="1">
      <c r="A848" s="180"/>
      <c r="B848" s="180"/>
      <c r="C848" s="180"/>
      <c r="D848" s="180"/>
      <c r="E848" s="181"/>
      <c r="F848" s="181"/>
      <c r="L848" s="180"/>
      <c r="M848" s="180"/>
      <c r="O848" s="180"/>
      <c r="P848" s="180"/>
      <c r="Q848" s="180"/>
      <c r="R848" s="180"/>
      <c r="S848" s="180"/>
    </row>
    <row r="849" spans="1:19" ht="16.5" customHeight="1">
      <c r="A849" s="180"/>
      <c r="B849" s="180"/>
      <c r="C849" s="180"/>
      <c r="D849" s="180"/>
      <c r="E849" s="181"/>
      <c r="F849" s="181"/>
      <c r="L849" s="180"/>
      <c r="M849" s="180"/>
      <c r="O849" s="180"/>
      <c r="P849" s="180"/>
      <c r="Q849" s="180"/>
      <c r="R849" s="180"/>
      <c r="S849" s="180"/>
    </row>
    <row r="850" spans="1:19" ht="16.5" customHeight="1">
      <c r="A850" s="180"/>
      <c r="B850" s="180"/>
      <c r="C850" s="180"/>
      <c r="D850" s="180"/>
      <c r="E850" s="181"/>
      <c r="F850" s="181"/>
      <c r="L850" s="180"/>
      <c r="M850" s="180"/>
      <c r="O850" s="180"/>
      <c r="P850" s="180"/>
      <c r="Q850" s="180"/>
      <c r="R850" s="180"/>
      <c r="S850" s="180"/>
    </row>
    <row r="851" spans="1:19" ht="16.5" customHeight="1">
      <c r="A851" s="180"/>
      <c r="B851" s="180"/>
      <c r="C851" s="180"/>
      <c r="D851" s="180"/>
      <c r="E851" s="181"/>
      <c r="F851" s="181"/>
      <c r="L851" s="180"/>
      <c r="M851" s="180"/>
      <c r="O851" s="180"/>
      <c r="P851" s="180"/>
      <c r="Q851" s="180"/>
      <c r="R851" s="180"/>
      <c r="S851" s="180"/>
    </row>
    <row r="852" spans="1:19" ht="16.5" customHeight="1">
      <c r="A852" s="180"/>
      <c r="B852" s="180"/>
      <c r="C852" s="180"/>
      <c r="D852" s="180"/>
      <c r="E852" s="181"/>
      <c r="F852" s="181"/>
      <c r="L852" s="180"/>
      <c r="M852" s="180"/>
      <c r="O852" s="180"/>
      <c r="P852" s="180"/>
      <c r="Q852" s="180"/>
      <c r="R852" s="180"/>
      <c r="S852" s="180"/>
    </row>
    <row r="853" spans="1:19" ht="16.5" customHeight="1">
      <c r="A853" s="180"/>
      <c r="B853" s="180"/>
      <c r="C853" s="180"/>
      <c r="D853" s="180"/>
      <c r="E853" s="181"/>
      <c r="F853" s="181"/>
      <c r="L853" s="180"/>
      <c r="M853" s="180"/>
      <c r="O853" s="180"/>
      <c r="P853" s="180"/>
      <c r="Q853" s="180"/>
      <c r="R853" s="180"/>
      <c r="S853" s="180"/>
    </row>
    <row r="854" spans="1:19" ht="16.5" customHeight="1">
      <c r="A854" s="180"/>
      <c r="B854" s="180"/>
      <c r="C854" s="180"/>
      <c r="D854" s="180"/>
      <c r="E854" s="181"/>
      <c r="F854" s="181"/>
      <c r="L854" s="180"/>
      <c r="M854" s="180"/>
      <c r="O854" s="180"/>
      <c r="P854" s="180"/>
      <c r="Q854" s="180"/>
      <c r="R854" s="180"/>
      <c r="S854" s="180"/>
    </row>
    <row r="855" spans="1:19" ht="16.5" customHeight="1">
      <c r="A855" s="180"/>
      <c r="B855" s="180"/>
      <c r="C855" s="180"/>
      <c r="D855" s="180"/>
      <c r="E855" s="181"/>
      <c r="F855" s="181"/>
      <c r="L855" s="180"/>
      <c r="M855" s="180"/>
      <c r="O855" s="180"/>
      <c r="P855" s="180"/>
      <c r="Q855" s="180"/>
      <c r="R855" s="180"/>
      <c r="S855" s="180"/>
    </row>
    <row r="856" spans="1:19" ht="16.5" customHeight="1">
      <c r="A856" s="180"/>
      <c r="B856" s="180"/>
      <c r="C856" s="180"/>
      <c r="D856" s="180"/>
      <c r="E856" s="181"/>
      <c r="F856" s="181"/>
      <c r="L856" s="180"/>
      <c r="M856" s="180"/>
      <c r="O856" s="180"/>
      <c r="P856" s="180"/>
      <c r="Q856" s="180"/>
      <c r="R856" s="180"/>
      <c r="S856" s="180"/>
    </row>
    <row r="857" spans="1:19" ht="16.5" customHeight="1">
      <c r="A857" s="180"/>
      <c r="B857" s="180"/>
      <c r="C857" s="180"/>
      <c r="D857" s="180"/>
      <c r="E857" s="181"/>
      <c r="F857" s="181"/>
      <c r="L857" s="180"/>
      <c r="M857" s="180"/>
      <c r="O857" s="180"/>
      <c r="P857" s="180"/>
      <c r="Q857" s="180"/>
      <c r="R857" s="180"/>
      <c r="S857" s="180"/>
    </row>
    <row r="858" spans="1:19" ht="16.5" customHeight="1">
      <c r="A858" s="180"/>
      <c r="B858" s="180"/>
      <c r="C858" s="180"/>
      <c r="D858" s="180"/>
      <c r="E858" s="181"/>
      <c r="F858" s="181"/>
      <c r="L858" s="180"/>
      <c r="M858" s="180"/>
      <c r="O858" s="180"/>
      <c r="P858" s="180"/>
      <c r="Q858" s="180"/>
      <c r="R858" s="180"/>
      <c r="S858" s="180"/>
    </row>
    <row r="859" spans="1:19" ht="16.5" customHeight="1">
      <c r="A859" s="180"/>
      <c r="B859" s="180"/>
      <c r="C859" s="180"/>
      <c r="D859" s="180"/>
      <c r="E859" s="181"/>
      <c r="F859" s="181"/>
      <c r="L859" s="180"/>
      <c r="M859" s="180"/>
      <c r="O859" s="180"/>
      <c r="P859" s="180"/>
      <c r="Q859" s="180"/>
      <c r="R859" s="180"/>
      <c r="S859" s="180"/>
    </row>
    <row r="860" spans="1:19" ht="16.5" customHeight="1">
      <c r="A860" s="180"/>
      <c r="B860" s="180"/>
      <c r="C860" s="180"/>
      <c r="D860" s="180"/>
      <c r="E860" s="181"/>
      <c r="F860" s="181"/>
      <c r="L860" s="180"/>
      <c r="M860" s="180"/>
      <c r="O860" s="180"/>
      <c r="P860" s="180"/>
      <c r="Q860" s="180"/>
      <c r="R860" s="180"/>
      <c r="S860" s="180"/>
    </row>
    <row r="861" spans="1:19" ht="16.5" customHeight="1">
      <c r="A861" s="180"/>
      <c r="B861" s="180"/>
      <c r="C861" s="180"/>
      <c r="D861" s="180"/>
      <c r="E861" s="181"/>
      <c r="F861" s="181"/>
      <c r="L861" s="180"/>
      <c r="M861" s="180"/>
      <c r="O861" s="180"/>
      <c r="P861" s="180"/>
      <c r="Q861" s="180"/>
      <c r="R861" s="180"/>
      <c r="S861" s="180"/>
    </row>
    <row r="862" spans="1:19" ht="16.5" customHeight="1">
      <c r="A862" s="180"/>
      <c r="B862" s="180"/>
      <c r="C862" s="180"/>
      <c r="D862" s="180"/>
      <c r="E862" s="181"/>
      <c r="F862" s="181"/>
      <c r="L862" s="180"/>
      <c r="M862" s="180"/>
      <c r="O862" s="180"/>
      <c r="P862" s="180"/>
      <c r="Q862" s="180"/>
      <c r="R862" s="180"/>
      <c r="S862" s="180"/>
    </row>
    <row r="863" spans="1:19" ht="16.5" customHeight="1">
      <c r="A863" s="180"/>
      <c r="B863" s="180"/>
      <c r="C863" s="180"/>
      <c r="D863" s="180"/>
      <c r="E863" s="181"/>
      <c r="F863" s="181"/>
      <c r="L863" s="180"/>
      <c r="M863" s="180"/>
      <c r="O863" s="180"/>
      <c r="P863" s="180"/>
      <c r="Q863" s="180"/>
      <c r="R863" s="180"/>
      <c r="S863" s="180"/>
    </row>
    <row r="864" spans="1:19" ht="16.5" customHeight="1">
      <c r="A864" s="180"/>
      <c r="B864" s="180"/>
      <c r="C864" s="180"/>
      <c r="D864" s="180"/>
      <c r="E864" s="181"/>
      <c r="F864" s="181"/>
      <c r="L864" s="180"/>
      <c r="M864" s="180"/>
      <c r="O864" s="180"/>
      <c r="P864" s="180"/>
      <c r="Q864" s="180"/>
      <c r="R864" s="180"/>
      <c r="S864" s="180"/>
    </row>
    <row r="865" spans="1:19" ht="16.5" customHeight="1">
      <c r="A865" s="180"/>
      <c r="B865" s="180"/>
      <c r="C865" s="180"/>
      <c r="D865" s="180"/>
      <c r="E865" s="181"/>
      <c r="F865" s="181"/>
      <c r="L865" s="180"/>
      <c r="M865" s="180"/>
      <c r="O865" s="180"/>
      <c r="P865" s="180"/>
      <c r="Q865" s="180"/>
      <c r="R865" s="180"/>
      <c r="S865" s="180"/>
    </row>
    <row r="866" spans="1:19" ht="16.5" customHeight="1">
      <c r="A866" s="180"/>
      <c r="B866" s="180"/>
      <c r="C866" s="180"/>
      <c r="D866" s="180"/>
      <c r="E866" s="181"/>
      <c r="F866" s="181"/>
      <c r="L866" s="180"/>
      <c r="M866" s="180"/>
      <c r="O866" s="180"/>
      <c r="P866" s="180"/>
      <c r="Q866" s="180"/>
      <c r="R866" s="180"/>
      <c r="S866" s="180"/>
    </row>
    <row r="867" spans="1:19" ht="16.5" customHeight="1">
      <c r="A867" s="180"/>
      <c r="B867" s="180"/>
      <c r="C867" s="180"/>
      <c r="D867" s="180"/>
      <c r="E867" s="181"/>
      <c r="F867" s="181"/>
      <c r="L867" s="180"/>
      <c r="M867" s="180"/>
      <c r="O867" s="180"/>
      <c r="P867" s="180"/>
      <c r="Q867" s="180"/>
      <c r="R867" s="180"/>
      <c r="S867" s="180"/>
    </row>
    <row r="868" spans="1:19" ht="16.5" customHeight="1">
      <c r="A868" s="180"/>
      <c r="B868" s="180"/>
      <c r="C868" s="180"/>
      <c r="D868" s="180"/>
      <c r="E868" s="181"/>
      <c r="F868" s="181"/>
      <c r="L868" s="180"/>
      <c r="M868" s="180"/>
      <c r="O868" s="180"/>
      <c r="P868" s="180"/>
      <c r="Q868" s="180"/>
      <c r="R868" s="180"/>
      <c r="S868" s="180"/>
    </row>
    <row r="869" spans="1:19" ht="16.5" customHeight="1">
      <c r="A869" s="180"/>
      <c r="B869" s="180"/>
      <c r="C869" s="180"/>
      <c r="D869" s="180"/>
      <c r="E869" s="181"/>
      <c r="F869" s="181"/>
      <c r="L869" s="180"/>
      <c r="M869" s="180"/>
      <c r="O869" s="180"/>
      <c r="P869" s="180"/>
      <c r="Q869" s="180"/>
      <c r="R869" s="180"/>
      <c r="S869" s="180"/>
    </row>
    <row r="870" spans="1:19" ht="16.5" customHeight="1">
      <c r="A870" s="180"/>
      <c r="B870" s="180"/>
      <c r="C870" s="180"/>
      <c r="D870" s="180"/>
      <c r="E870" s="181"/>
      <c r="F870" s="181"/>
      <c r="L870" s="180"/>
      <c r="M870" s="180"/>
      <c r="O870" s="180"/>
      <c r="P870" s="180"/>
      <c r="Q870" s="180"/>
      <c r="R870" s="180"/>
      <c r="S870" s="180"/>
    </row>
    <row r="871" spans="1:19" ht="16.5" customHeight="1">
      <c r="A871" s="180"/>
      <c r="B871" s="180"/>
      <c r="C871" s="180"/>
      <c r="D871" s="180"/>
      <c r="E871" s="181"/>
      <c r="F871" s="181"/>
      <c r="L871" s="180"/>
      <c r="M871" s="180"/>
      <c r="O871" s="180"/>
      <c r="P871" s="180"/>
      <c r="Q871" s="180"/>
      <c r="R871" s="180"/>
      <c r="S871" s="180"/>
    </row>
    <row r="872" spans="1:19" ht="16.5" customHeight="1">
      <c r="A872" s="180"/>
      <c r="B872" s="180"/>
      <c r="C872" s="180"/>
      <c r="D872" s="180"/>
      <c r="E872" s="181"/>
      <c r="F872" s="181"/>
      <c r="L872" s="180"/>
      <c r="M872" s="180"/>
      <c r="O872" s="180"/>
      <c r="P872" s="180"/>
      <c r="Q872" s="180"/>
      <c r="R872" s="180"/>
      <c r="S872" s="180"/>
    </row>
    <row r="873" spans="1:19" ht="16.5" customHeight="1">
      <c r="A873" s="180"/>
      <c r="B873" s="180"/>
      <c r="C873" s="180"/>
      <c r="D873" s="180"/>
      <c r="E873" s="181"/>
      <c r="F873" s="181"/>
      <c r="L873" s="180"/>
      <c r="M873" s="180"/>
      <c r="O873" s="180"/>
      <c r="P873" s="180"/>
      <c r="Q873" s="180"/>
      <c r="R873" s="180"/>
      <c r="S873" s="180"/>
    </row>
    <row r="874" spans="1:19" ht="16.5" customHeight="1">
      <c r="A874" s="180"/>
      <c r="B874" s="180"/>
      <c r="C874" s="180"/>
      <c r="D874" s="180"/>
      <c r="E874" s="181"/>
      <c r="F874" s="181"/>
      <c r="L874" s="180"/>
      <c r="M874" s="180"/>
      <c r="O874" s="180"/>
      <c r="P874" s="180"/>
      <c r="Q874" s="180"/>
      <c r="R874" s="180"/>
      <c r="S874" s="180"/>
    </row>
    <row r="875" spans="1:19" ht="16.5" customHeight="1">
      <c r="A875" s="180"/>
      <c r="B875" s="180"/>
      <c r="C875" s="180"/>
      <c r="D875" s="180"/>
      <c r="E875" s="181"/>
      <c r="F875" s="181"/>
      <c r="L875" s="180"/>
      <c r="M875" s="180"/>
      <c r="O875" s="180"/>
      <c r="P875" s="180"/>
      <c r="Q875" s="180"/>
      <c r="R875" s="180"/>
      <c r="S875" s="180"/>
    </row>
    <row r="876" spans="1:19" ht="16.5" customHeight="1">
      <c r="A876" s="180"/>
      <c r="B876" s="180"/>
      <c r="C876" s="180"/>
      <c r="D876" s="180"/>
      <c r="E876" s="181"/>
      <c r="F876" s="181"/>
      <c r="L876" s="180"/>
      <c r="M876" s="180"/>
      <c r="O876" s="180"/>
      <c r="P876" s="180"/>
      <c r="Q876" s="180"/>
      <c r="R876" s="180"/>
      <c r="S876" s="180"/>
    </row>
    <row r="877" spans="1:19" ht="16.5" customHeight="1">
      <c r="A877" s="180"/>
      <c r="B877" s="180"/>
      <c r="C877" s="180"/>
      <c r="D877" s="180"/>
      <c r="E877" s="181"/>
      <c r="F877" s="181"/>
      <c r="L877" s="180"/>
      <c r="M877" s="180"/>
      <c r="O877" s="180"/>
      <c r="P877" s="180"/>
      <c r="Q877" s="180"/>
      <c r="R877" s="180"/>
      <c r="S877" s="180"/>
    </row>
    <row r="878" spans="1:19" ht="16.5" customHeight="1">
      <c r="A878" s="180"/>
      <c r="B878" s="180"/>
      <c r="C878" s="180"/>
      <c r="D878" s="180"/>
      <c r="E878" s="181"/>
      <c r="F878" s="181"/>
      <c r="L878" s="180"/>
      <c r="M878" s="180"/>
      <c r="O878" s="180"/>
      <c r="P878" s="180"/>
      <c r="Q878" s="180"/>
      <c r="R878" s="180"/>
      <c r="S878" s="180"/>
    </row>
    <row r="879" spans="1:19" ht="16.5" customHeight="1">
      <c r="A879" s="180"/>
      <c r="B879" s="180"/>
      <c r="C879" s="180"/>
      <c r="D879" s="180"/>
      <c r="E879" s="181"/>
      <c r="F879" s="181"/>
      <c r="L879" s="180"/>
      <c r="M879" s="180"/>
      <c r="O879" s="180"/>
      <c r="P879" s="180"/>
      <c r="Q879" s="180"/>
      <c r="R879" s="180"/>
      <c r="S879" s="180"/>
    </row>
    <row r="880" spans="1:19" ht="16.5" customHeight="1">
      <c r="A880" s="180"/>
      <c r="B880" s="180"/>
      <c r="C880" s="180"/>
      <c r="D880" s="180"/>
      <c r="E880" s="181"/>
      <c r="F880" s="181"/>
      <c r="L880" s="180"/>
      <c r="M880" s="180"/>
      <c r="O880" s="180"/>
      <c r="P880" s="180"/>
      <c r="Q880" s="180"/>
      <c r="R880" s="180"/>
      <c r="S880" s="180"/>
    </row>
    <row r="881" spans="1:19" ht="16.5" customHeight="1">
      <c r="A881" s="180"/>
      <c r="B881" s="180"/>
      <c r="C881" s="180"/>
      <c r="D881" s="180"/>
      <c r="E881" s="181"/>
      <c r="F881" s="181"/>
      <c r="L881" s="180"/>
      <c r="M881" s="180"/>
      <c r="O881" s="180"/>
      <c r="P881" s="180"/>
      <c r="Q881" s="180"/>
      <c r="R881" s="180"/>
      <c r="S881" s="180"/>
    </row>
    <row r="882" spans="1:19" ht="16.5" customHeight="1">
      <c r="A882" s="180"/>
      <c r="B882" s="180"/>
      <c r="C882" s="180"/>
      <c r="D882" s="180"/>
      <c r="E882" s="181"/>
      <c r="F882" s="181"/>
      <c r="L882" s="180"/>
      <c r="M882" s="180"/>
      <c r="O882" s="180"/>
      <c r="P882" s="180"/>
      <c r="Q882" s="180"/>
      <c r="R882" s="180"/>
      <c r="S882" s="180"/>
    </row>
    <row r="883" spans="1:19" ht="16.5" customHeight="1">
      <c r="A883" s="180"/>
      <c r="B883" s="180"/>
      <c r="C883" s="180"/>
      <c r="D883" s="180"/>
      <c r="E883" s="181"/>
      <c r="F883" s="181"/>
      <c r="L883" s="180"/>
      <c r="M883" s="180"/>
      <c r="O883" s="180"/>
      <c r="P883" s="180"/>
      <c r="Q883" s="180"/>
      <c r="R883" s="180"/>
      <c r="S883" s="180"/>
    </row>
    <row r="884" spans="1:19" ht="16.5" customHeight="1">
      <c r="A884" s="180"/>
      <c r="B884" s="180"/>
      <c r="C884" s="180"/>
      <c r="D884" s="180"/>
      <c r="E884" s="181"/>
      <c r="F884" s="181"/>
      <c r="L884" s="180"/>
      <c r="M884" s="180"/>
      <c r="O884" s="180"/>
      <c r="P884" s="180"/>
      <c r="Q884" s="180"/>
      <c r="R884" s="180"/>
      <c r="S884" s="180"/>
    </row>
    <row r="885" spans="1:19" ht="16.5" customHeight="1">
      <c r="A885" s="180"/>
      <c r="B885" s="180"/>
      <c r="C885" s="180"/>
      <c r="D885" s="180"/>
      <c r="E885" s="181"/>
      <c r="F885" s="181"/>
      <c r="L885" s="180"/>
      <c r="M885" s="180"/>
      <c r="O885" s="180"/>
      <c r="P885" s="180"/>
      <c r="Q885" s="180"/>
      <c r="R885" s="180"/>
      <c r="S885" s="180"/>
    </row>
    <row r="886" spans="1:19" ht="16.5" customHeight="1">
      <c r="A886" s="180"/>
      <c r="B886" s="180"/>
      <c r="C886" s="180"/>
      <c r="D886" s="180"/>
      <c r="E886" s="181"/>
      <c r="F886" s="181"/>
      <c r="L886" s="180"/>
      <c r="M886" s="180"/>
      <c r="O886" s="180"/>
      <c r="P886" s="180"/>
      <c r="Q886" s="180"/>
      <c r="R886" s="180"/>
      <c r="S886" s="180"/>
    </row>
    <row r="887" spans="1:19" ht="16.5" customHeight="1">
      <c r="A887" s="180"/>
      <c r="B887" s="180"/>
      <c r="C887" s="180"/>
      <c r="D887" s="180"/>
      <c r="E887" s="181"/>
      <c r="F887" s="181"/>
      <c r="L887" s="180"/>
      <c r="M887" s="180"/>
      <c r="O887" s="180"/>
      <c r="P887" s="180"/>
      <c r="Q887" s="180"/>
      <c r="R887" s="180"/>
      <c r="S887" s="180"/>
    </row>
    <row r="888" spans="1:19" ht="16.5" customHeight="1">
      <c r="A888" s="180"/>
      <c r="B888" s="180"/>
      <c r="C888" s="180"/>
      <c r="D888" s="180"/>
      <c r="E888" s="181"/>
      <c r="F888" s="181"/>
      <c r="L888" s="180"/>
      <c r="M888" s="180"/>
      <c r="O888" s="180"/>
      <c r="P888" s="180"/>
      <c r="Q888" s="180"/>
      <c r="R888" s="180"/>
      <c r="S888" s="180"/>
    </row>
    <row r="889" spans="1:19" ht="16.5" customHeight="1">
      <c r="A889" s="180"/>
      <c r="B889" s="180"/>
      <c r="C889" s="180"/>
      <c r="D889" s="180"/>
      <c r="E889" s="181"/>
      <c r="F889" s="181"/>
      <c r="L889" s="180"/>
      <c r="M889" s="180"/>
      <c r="O889" s="180"/>
      <c r="P889" s="180"/>
      <c r="Q889" s="180"/>
      <c r="R889" s="180"/>
      <c r="S889" s="180"/>
    </row>
    <row r="890" spans="1:19" ht="16.5" customHeight="1">
      <c r="A890" s="180"/>
      <c r="B890" s="180"/>
      <c r="C890" s="180"/>
      <c r="D890" s="180"/>
      <c r="E890" s="181"/>
      <c r="F890" s="181"/>
      <c r="L890" s="180"/>
      <c r="M890" s="180"/>
      <c r="O890" s="180"/>
      <c r="P890" s="180"/>
      <c r="Q890" s="180"/>
      <c r="R890" s="180"/>
      <c r="S890" s="180"/>
    </row>
    <row r="891" spans="1:19" ht="16.5" customHeight="1">
      <c r="A891" s="180"/>
      <c r="B891" s="180"/>
      <c r="C891" s="180"/>
      <c r="D891" s="180"/>
      <c r="E891" s="181"/>
      <c r="F891" s="181"/>
      <c r="L891" s="180"/>
      <c r="M891" s="180"/>
      <c r="O891" s="180"/>
      <c r="P891" s="180"/>
      <c r="Q891" s="180"/>
      <c r="R891" s="180"/>
      <c r="S891" s="180"/>
    </row>
    <row r="892" spans="1:19" ht="16.5" customHeight="1">
      <c r="A892" s="180"/>
      <c r="B892" s="180"/>
      <c r="C892" s="180"/>
      <c r="D892" s="180"/>
      <c r="E892" s="181"/>
      <c r="F892" s="181"/>
      <c r="L892" s="180"/>
      <c r="M892" s="180"/>
      <c r="O892" s="180"/>
      <c r="P892" s="180"/>
      <c r="Q892" s="180"/>
      <c r="R892" s="180"/>
      <c r="S892" s="180"/>
    </row>
    <row r="893" spans="1:19" ht="16.5" customHeight="1">
      <c r="A893" s="180"/>
      <c r="B893" s="180"/>
      <c r="C893" s="180"/>
      <c r="D893" s="180"/>
      <c r="E893" s="181"/>
      <c r="F893" s="181"/>
      <c r="L893" s="180"/>
      <c r="M893" s="180"/>
      <c r="O893" s="180"/>
      <c r="P893" s="180"/>
      <c r="Q893" s="180"/>
      <c r="R893" s="180"/>
      <c r="S893" s="180"/>
    </row>
    <row r="894" spans="1:19" ht="16.5" customHeight="1">
      <c r="A894" s="180"/>
      <c r="B894" s="180"/>
      <c r="C894" s="180"/>
      <c r="D894" s="180"/>
      <c r="E894" s="181"/>
      <c r="F894" s="181"/>
      <c r="L894" s="180"/>
      <c r="M894" s="180"/>
      <c r="O894" s="180"/>
      <c r="P894" s="180"/>
      <c r="Q894" s="180"/>
      <c r="R894" s="180"/>
      <c r="S894" s="180"/>
    </row>
    <row r="895" spans="1:19" ht="16.5" customHeight="1">
      <c r="A895" s="180"/>
      <c r="B895" s="180"/>
      <c r="C895" s="180"/>
      <c r="D895" s="180"/>
      <c r="E895" s="181"/>
      <c r="F895" s="181"/>
      <c r="L895" s="180"/>
      <c r="M895" s="180"/>
      <c r="O895" s="180"/>
      <c r="P895" s="180"/>
      <c r="Q895" s="180"/>
      <c r="R895" s="180"/>
      <c r="S895" s="180"/>
    </row>
    <row r="896" spans="1:19" ht="16.5" customHeight="1">
      <c r="A896" s="180"/>
      <c r="B896" s="180"/>
      <c r="C896" s="180"/>
      <c r="D896" s="180"/>
      <c r="E896" s="181"/>
      <c r="F896" s="181"/>
      <c r="L896" s="180"/>
      <c r="M896" s="180"/>
      <c r="O896" s="180"/>
      <c r="P896" s="180"/>
      <c r="Q896" s="180"/>
      <c r="R896" s="180"/>
      <c r="S896" s="180"/>
    </row>
    <row r="897" spans="1:19" ht="16.5" customHeight="1">
      <c r="A897" s="180"/>
      <c r="B897" s="180"/>
      <c r="C897" s="180"/>
      <c r="D897" s="180"/>
      <c r="E897" s="181"/>
      <c r="F897" s="181"/>
      <c r="L897" s="180"/>
      <c r="M897" s="180"/>
      <c r="O897" s="180"/>
      <c r="P897" s="180"/>
      <c r="Q897" s="180"/>
      <c r="R897" s="180"/>
      <c r="S897" s="180"/>
    </row>
    <row r="898" spans="1:19" ht="16.5" customHeight="1">
      <c r="A898" s="180"/>
      <c r="B898" s="180"/>
      <c r="C898" s="180"/>
      <c r="D898" s="180"/>
      <c r="E898" s="181"/>
      <c r="F898" s="181"/>
      <c r="L898" s="180"/>
      <c r="M898" s="180"/>
      <c r="O898" s="180"/>
      <c r="P898" s="180"/>
      <c r="Q898" s="180"/>
      <c r="R898" s="180"/>
      <c r="S898" s="180"/>
    </row>
    <row r="899" spans="1:19" ht="16.5" customHeight="1">
      <c r="A899" s="180"/>
      <c r="B899" s="180"/>
      <c r="C899" s="180"/>
      <c r="D899" s="180"/>
      <c r="E899" s="181"/>
      <c r="F899" s="181"/>
      <c r="L899" s="180"/>
      <c r="M899" s="180"/>
      <c r="O899" s="180"/>
      <c r="P899" s="180"/>
      <c r="Q899" s="180"/>
      <c r="R899" s="180"/>
      <c r="S899" s="180"/>
    </row>
    <row r="900" spans="1:19" ht="16.5" customHeight="1">
      <c r="A900" s="180"/>
      <c r="B900" s="180"/>
      <c r="C900" s="180"/>
      <c r="D900" s="180"/>
      <c r="E900" s="181"/>
      <c r="F900" s="181"/>
      <c r="L900" s="180"/>
      <c r="M900" s="180"/>
      <c r="O900" s="180"/>
      <c r="P900" s="180"/>
      <c r="Q900" s="180"/>
      <c r="R900" s="180"/>
      <c r="S900" s="180"/>
    </row>
    <row r="901" spans="1:19" ht="16.5" customHeight="1">
      <c r="A901" s="180"/>
      <c r="B901" s="180"/>
      <c r="C901" s="180"/>
      <c r="D901" s="180"/>
      <c r="E901" s="181"/>
      <c r="F901" s="181"/>
      <c r="L901" s="180"/>
      <c r="M901" s="180"/>
      <c r="O901" s="180"/>
      <c r="P901" s="180"/>
      <c r="Q901" s="180"/>
      <c r="R901" s="180"/>
      <c r="S901" s="180"/>
    </row>
    <row r="902" spans="1:19" ht="16.5" customHeight="1">
      <c r="A902" s="180"/>
      <c r="B902" s="180"/>
      <c r="C902" s="180"/>
      <c r="D902" s="180"/>
      <c r="E902" s="181"/>
      <c r="F902" s="181"/>
      <c r="L902" s="180"/>
      <c r="M902" s="180"/>
      <c r="O902" s="180"/>
      <c r="P902" s="180"/>
      <c r="Q902" s="180"/>
      <c r="R902" s="180"/>
      <c r="S902" s="180"/>
    </row>
    <row r="903" spans="1:19" ht="16.5" customHeight="1">
      <c r="A903" s="180"/>
      <c r="B903" s="180"/>
      <c r="C903" s="180"/>
      <c r="D903" s="180"/>
      <c r="E903" s="181"/>
      <c r="F903" s="181"/>
      <c r="L903" s="180"/>
      <c r="M903" s="180"/>
      <c r="O903" s="180"/>
      <c r="P903" s="180"/>
      <c r="Q903" s="180"/>
      <c r="R903" s="180"/>
      <c r="S903" s="180"/>
    </row>
    <row r="904" spans="1:19" ht="16.5" customHeight="1">
      <c r="A904" s="180"/>
      <c r="B904" s="180"/>
      <c r="C904" s="180"/>
      <c r="D904" s="180"/>
      <c r="E904" s="181"/>
      <c r="F904" s="181"/>
      <c r="L904" s="180"/>
      <c r="M904" s="180"/>
      <c r="O904" s="180"/>
      <c r="P904" s="180"/>
      <c r="Q904" s="180"/>
      <c r="R904" s="180"/>
      <c r="S904" s="180"/>
    </row>
    <row r="905" spans="1:19" ht="16.5" customHeight="1">
      <c r="A905" s="180"/>
      <c r="B905" s="180"/>
      <c r="C905" s="180"/>
      <c r="D905" s="180"/>
      <c r="E905" s="181"/>
      <c r="F905" s="181"/>
      <c r="L905" s="180"/>
      <c r="M905" s="180"/>
      <c r="O905" s="180"/>
      <c r="P905" s="180"/>
      <c r="Q905" s="180"/>
      <c r="R905" s="180"/>
      <c r="S905" s="180"/>
    </row>
    <row r="906" spans="1:19" ht="16.5" customHeight="1">
      <c r="A906" s="180"/>
      <c r="B906" s="180"/>
      <c r="C906" s="180"/>
      <c r="D906" s="180"/>
      <c r="E906" s="181"/>
      <c r="F906" s="181"/>
      <c r="L906" s="180"/>
      <c r="M906" s="180"/>
      <c r="O906" s="180"/>
      <c r="P906" s="180"/>
      <c r="Q906" s="180"/>
      <c r="R906" s="180"/>
      <c r="S906" s="180"/>
    </row>
    <row r="907" spans="1:19" ht="16.5" customHeight="1">
      <c r="A907" s="180"/>
      <c r="B907" s="180"/>
      <c r="C907" s="180"/>
      <c r="D907" s="180"/>
      <c r="E907" s="181"/>
      <c r="F907" s="181"/>
      <c r="L907" s="180"/>
      <c r="M907" s="180"/>
      <c r="O907" s="180"/>
      <c r="P907" s="180"/>
      <c r="Q907" s="180"/>
      <c r="R907" s="180"/>
      <c r="S907" s="180"/>
    </row>
    <row r="908" spans="1:19" ht="16.5" customHeight="1">
      <c r="A908" s="180"/>
      <c r="B908" s="180"/>
      <c r="C908" s="180"/>
      <c r="D908" s="180"/>
      <c r="E908" s="181"/>
      <c r="F908" s="181"/>
      <c r="L908" s="180"/>
      <c r="M908" s="180"/>
      <c r="O908" s="180"/>
      <c r="P908" s="180"/>
      <c r="Q908" s="180"/>
      <c r="R908" s="180"/>
      <c r="S908" s="180"/>
    </row>
    <row r="909" spans="1:19" ht="16.5" customHeight="1">
      <c r="A909" s="180"/>
      <c r="B909" s="180"/>
      <c r="C909" s="180"/>
      <c r="D909" s="180"/>
      <c r="E909" s="181"/>
      <c r="F909" s="181"/>
      <c r="L909" s="180"/>
      <c r="M909" s="180"/>
      <c r="O909" s="180"/>
      <c r="P909" s="180"/>
      <c r="Q909" s="180"/>
      <c r="R909" s="180"/>
      <c r="S909" s="180"/>
    </row>
    <row r="910" spans="1:19" ht="16.5" customHeight="1">
      <c r="A910" s="180"/>
      <c r="B910" s="180"/>
      <c r="C910" s="180"/>
      <c r="D910" s="180"/>
      <c r="E910" s="181"/>
      <c r="F910" s="181"/>
      <c r="L910" s="180"/>
      <c r="M910" s="180"/>
      <c r="O910" s="180"/>
      <c r="P910" s="180"/>
      <c r="Q910" s="180"/>
      <c r="R910" s="180"/>
      <c r="S910" s="180"/>
    </row>
    <row r="911" spans="1:19" ht="16.5" customHeight="1">
      <c r="A911" s="180"/>
      <c r="B911" s="180"/>
      <c r="C911" s="180"/>
      <c r="D911" s="180"/>
      <c r="E911" s="181"/>
      <c r="F911" s="181"/>
      <c r="L911" s="180"/>
      <c r="M911" s="180"/>
      <c r="O911" s="180"/>
      <c r="P911" s="180"/>
      <c r="Q911" s="180"/>
      <c r="R911" s="180"/>
      <c r="S911" s="180"/>
    </row>
    <row r="912" spans="1:19" ht="16.5" customHeight="1">
      <c r="A912" s="180"/>
      <c r="B912" s="180"/>
      <c r="C912" s="180"/>
      <c r="D912" s="180"/>
      <c r="E912" s="181"/>
      <c r="F912" s="181"/>
      <c r="L912" s="180"/>
      <c r="M912" s="180"/>
      <c r="O912" s="180"/>
      <c r="P912" s="180"/>
      <c r="Q912" s="180"/>
      <c r="R912" s="180"/>
      <c r="S912" s="180"/>
    </row>
    <row r="913" spans="1:19" ht="16.5" customHeight="1">
      <c r="A913" s="180"/>
      <c r="B913" s="180"/>
      <c r="C913" s="180"/>
      <c r="D913" s="180"/>
      <c r="E913" s="181"/>
      <c r="F913" s="181"/>
      <c r="L913" s="180"/>
      <c r="M913" s="180"/>
      <c r="O913" s="180"/>
      <c r="P913" s="180"/>
      <c r="Q913" s="180"/>
      <c r="R913" s="180"/>
      <c r="S913" s="180"/>
    </row>
    <row r="914" spans="1:19" ht="16.5" customHeight="1">
      <c r="A914" s="180"/>
      <c r="B914" s="180"/>
      <c r="C914" s="180"/>
      <c r="D914" s="180"/>
      <c r="E914" s="181"/>
      <c r="F914" s="181"/>
      <c r="L914" s="180"/>
      <c r="M914" s="180"/>
      <c r="O914" s="180"/>
      <c r="P914" s="180"/>
      <c r="Q914" s="180"/>
      <c r="R914" s="180"/>
      <c r="S914" s="180"/>
    </row>
    <row r="915" spans="1:19" ht="16.5" customHeight="1">
      <c r="A915" s="180"/>
      <c r="B915" s="180"/>
      <c r="C915" s="180"/>
      <c r="D915" s="180"/>
      <c r="E915" s="181"/>
      <c r="F915" s="181"/>
      <c r="L915" s="180"/>
      <c r="M915" s="180"/>
      <c r="O915" s="180"/>
      <c r="P915" s="180"/>
      <c r="Q915" s="180"/>
      <c r="R915" s="180"/>
      <c r="S915" s="180"/>
    </row>
    <row r="916" spans="1:19" ht="16.5" customHeight="1">
      <c r="A916" s="180"/>
      <c r="B916" s="180"/>
      <c r="C916" s="180"/>
      <c r="D916" s="180"/>
      <c r="E916" s="181"/>
      <c r="F916" s="181"/>
      <c r="L916" s="180"/>
      <c r="M916" s="180"/>
      <c r="O916" s="180"/>
      <c r="P916" s="180"/>
      <c r="Q916" s="180"/>
      <c r="R916" s="180"/>
      <c r="S916" s="180"/>
    </row>
    <row r="917" spans="1:19" ht="16.5" customHeight="1">
      <c r="A917" s="180"/>
      <c r="B917" s="180"/>
      <c r="C917" s="180"/>
      <c r="D917" s="180"/>
      <c r="E917" s="181"/>
      <c r="F917" s="181"/>
      <c r="L917" s="180"/>
      <c r="M917" s="180"/>
      <c r="O917" s="180"/>
      <c r="P917" s="180"/>
      <c r="Q917" s="180"/>
      <c r="R917" s="180"/>
      <c r="S917" s="180"/>
    </row>
    <row r="918" spans="1:19" ht="16.5" customHeight="1">
      <c r="A918" s="180"/>
      <c r="B918" s="180"/>
      <c r="C918" s="180"/>
      <c r="D918" s="180"/>
      <c r="E918" s="181"/>
      <c r="F918" s="181"/>
      <c r="L918" s="180"/>
      <c r="M918" s="180"/>
      <c r="O918" s="180"/>
      <c r="P918" s="180"/>
      <c r="Q918" s="180"/>
      <c r="R918" s="180"/>
      <c r="S918" s="180"/>
    </row>
    <row r="919" spans="1:19" ht="16.5" customHeight="1">
      <c r="A919" s="180"/>
      <c r="B919" s="180"/>
      <c r="C919" s="180"/>
      <c r="D919" s="180"/>
      <c r="E919" s="181"/>
      <c r="F919" s="181"/>
      <c r="L919" s="180"/>
      <c r="M919" s="180"/>
      <c r="O919" s="180"/>
      <c r="P919" s="180"/>
      <c r="Q919" s="180"/>
      <c r="R919" s="180"/>
      <c r="S919" s="180"/>
    </row>
    <row r="920" spans="1:19" ht="16.5" customHeight="1">
      <c r="A920" s="180"/>
      <c r="B920" s="180"/>
      <c r="C920" s="180"/>
      <c r="D920" s="180"/>
      <c r="E920" s="181"/>
      <c r="F920" s="181"/>
      <c r="L920" s="180"/>
      <c r="M920" s="180"/>
      <c r="O920" s="180"/>
      <c r="P920" s="180"/>
      <c r="Q920" s="180"/>
      <c r="R920" s="180"/>
      <c r="S920" s="180"/>
    </row>
    <row r="921" spans="1:19" ht="16.5" customHeight="1">
      <c r="A921" s="180"/>
      <c r="B921" s="180"/>
      <c r="C921" s="180"/>
      <c r="D921" s="180"/>
      <c r="E921" s="181"/>
      <c r="F921" s="181"/>
      <c r="L921" s="180"/>
      <c r="M921" s="180"/>
      <c r="O921" s="180"/>
      <c r="P921" s="180"/>
      <c r="Q921" s="180"/>
      <c r="R921" s="180"/>
      <c r="S921" s="180"/>
    </row>
    <row r="922" spans="1:19" ht="16.5" customHeight="1">
      <c r="A922" s="180"/>
      <c r="B922" s="180"/>
      <c r="C922" s="180"/>
      <c r="D922" s="180"/>
      <c r="E922" s="181"/>
      <c r="F922" s="181"/>
      <c r="L922" s="180"/>
      <c r="M922" s="180"/>
      <c r="O922" s="180"/>
      <c r="P922" s="180"/>
      <c r="Q922" s="180"/>
      <c r="R922" s="180"/>
      <c r="S922" s="180"/>
    </row>
    <row r="923" spans="1:19" ht="16.5" customHeight="1">
      <c r="A923" s="180"/>
      <c r="B923" s="180"/>
      <c r="C923" s="180"/>
      <c r="D923" s="180"/>
      <c r="E923" s="181"/>
      <c r="F923" s="181"/>
      <c r="L923" s="180"/>
      <c r="M923" s="180"/>
      <c r="O923" s="180"/>
      <c r="P923" s="180"/>
      <c r="Q923" s="180"/>
      <c r="R923" s="180"/>
      <c r="S923" s="180"/>
    </row>
    <row r="924" spans="1:19" ht="16.5" customHeight="1">
      <c r="A924" s="180"/>
      <c r="B924" s="180"/>
      <c r="C924" s="180"/>
      <c r="D924" s="180"/>
      <c r="E924" s="181"/>
      <c r="F924" s="181"/>
      <c r="L924" s="180"/>
      <c r="M924" s="180"/>
      <c r="O924" s="180"/>
      <c r="P924" s="180"/>
      <c r="Q924" s="180"/>
      <c r="R924" s="180"/>
      <c r="S924" s="180"/>
    </row>
    <row r="925" spans="1:19" ht="16.5" customHeight="1">
      <c r="A925" s="180"/>
      <c r="B925" s="180"/>
      <c r="C925" s="180"/>
      <c r="D925" s="180"/>
      <c r="E925" s="181"/>
      <c r="F925" s="181"/>
      <c r="L925" s="180"/>
      <c r="M925" s="180"/>
      <c r="O925" s="180"/>
      <c r="P925" s="180"/>
      <c r="Q925" s="180"/>
      <c r="R925" s="180"/>
      <c r="S925" s="180"/>
    </row>
    <row r="926" spans="1:19" ht="16.5" customHeight="1">
      <c r="A926" s="180"/>
      <c r="B926" s="180"/>
      <c r="C926" s="180"/>
      <c r="D926" s="180"/>
      <c r="E926" s="181"/>
      <c r="F926" s="181"/>
      <c r="L926" s="180"/>
      <c r="M926" s="180"/>
      <c r="O926" s="180"/>
      <c r="P926" s="180"/>
      <c r="Q926" s="180"/>
      <c r="R926" s="180"/>
      <c r="S926" s="180"/>
    </row>
    <row r="927" spans="1:19" ht="16.5" customHeight="1">
      <c r="A927" s="180"/>
      <c r="B927" s="180"/>
      <c r="C927" s="180"/>
      <c r="D927" s="180"/>
      <c r="E927" s="181"/>
      <c r="F927" s="181"/>
      <c r="L927" s="180"/>
      <c r="M927" s="180"/>
      <c r="O927" s="180"/>
      <c r="P927" s="180"/>
      <c r="Q927" s="180"/>
      <c r="R927" s="180"/>
      <c r="S927" s="180"/>
    </row>
    <row r="928" spans="1:19" ht="16.5" customHeight="1">
      <c r="A928" s="180"/>
      <c r="B928" s="180"/>
      <c r="C928" s="180"/>
      <c r="D928" s="180"/>
      <c r="E928" s="181"/>
      <c r="F928" s="181"/>
      <c r="L928" s="180"/>
      <c r="M928" s="180"/>
      <c r="O928" s="180"/>
      <c r="P928" s="180"/>
      <c r="Q928" s="180"/>
      <c r="R928" s="180"/>
      <c r="S928" s="180"/>
    </row>
    <row r="929" spans="1:19" ht="16.5" customHeight="1">
      <c r="A929" s="180"/>
      <c r="B929" s="180"/>
      <c r="C929" s="180"/>
      <c r="D929" s="180"/>
      <c r="E929" s="181"/>
      <c r="F929" s="181"/>
      <c r="L929" s="180"/>
      <c r="M929" s="180"/>
      <c r="O929" s="180"/>
      <c r="P929" s="180"/>
      <c r="Q929" s="180"/>
      <c r="R929" s="180"/>
      <c r="S929" s="180"/>
    </row>
    <row r="930" spans="1:19" ht="16.5" customHeight="1">
      <c r="A930" s="180"/>
      <c r="B930" s="180"/>
      <c r="C930" s="180"/>
      <c r="D930" s="180"/>
      <c r="E930" s="181"/>
      <c r="F930" s="181"/>
      <c r="L930" s="180"/>
      <c r="M930" s="180"/>
      <c r="O930" s="180"/>
      <c r="P930" s="180"/>
      <c r="Q930" s="180"/>
      <c r="R930" s="180"/>
      <c r="S930" s="180"/>
    </row>
    <row r="931" spans="1:19" ht="16.5" customHeight="1">
      <c r="A931" s="180"/>
      <c r="B931" s="180"/>
      <c r="C931" s="180"/>
      <c r="D931" s="180"/>
      <c r="E931" s="181"/>
      <c r="F931" s="181"/>
      <c r="L931" s="180"/>
      <c r="M931" s="180"/>
      <c r="O931" s="180"/>
      <c r="P931" s="180"/>
      <c r="Q931" s="180"/>
      <c r="R931" s="180"/>
      <c r="S931" s="180"/>
    </row>
    <row r="932" spans="1:19" ht="16.5" customHeight="1">
      <c r="A932" s="180"/>
      <c r="B932" s="180"/>
      <c r="C932" s="180"/>
      <c r="D932" s="180"/>
      <c r="E932" s="181"/>
      <c r="F932" s="181"/>
      <c r="L932" s="180"/>
      <c r="M932" s="180"/>
      <c r="O932" s="180"/>
      <c r="P932" s="180"/>
      <c r="Q932" s="180"/>
      <c r="R932" s="180"/>
      <c r="S932" s="180"/>
    </row>
    <row r="933" spans="1:19" ht="16.5" customHeight="1">
      <c r="A933" s="180"/>
      <c r="B933" s="180"/>
      <c r="C933" s="180"/>
      <c r="D933" s="180"/>
      <c r="E933" s="181"/>
      <c r="F933" s="181"/>
      <c r="L933" s="180"/>
      <c r="M933" s="180"/>
      <c r="O933" s="180"/>
      <c r="P933" s="180"/>
      <c r="Q933" s="180"/>
      <c r="R933" s="180"/>
      <c r="S933" s="180"/>
    </row>
    <row r="934" spans="1:19" ht="16.5" customHeight="1">
      <c r="A934" s="180"/>
      <c r="B934" s="180"/>
      <c r="C934" s="180"/>
      <c r="D934" s="180"/>
      <c r="E934" s="181"/>
      <c r="F934" s="181"/>
      <c r="L934" s="180"/>
      <c r="M934" s="180"/>
      <c r="O934" s="180"/>
      <c r="P934" s="180"/>
      <c r="Q934" s="180"/>
      <c r="R934" s="180"/>
      <c r="S934" s="180"/>
    </row>
    <row r="935" spans="1:19" ht="16.5" customHeight="1">
      <c r="A935" s="180"/>
      <c r="B935" s="180"/>
      <c r="C935" s="180"/>
      <c r="D935" s="180"/>
      <c r="E935" s="181"/>
      <c r="F935" s="181"/>
      <c r="L935" s="180"/>
      <c r="M935" s="180"/>
      <c r="O935" s="180"/>
      <c r="P935" s="180"/>
      <c r="Q935" s="180"/>
      <c r="R935" s="180"/>
      <c r="S935" s="180"/>
    </row>
    <row r="936" spans="1:19" ht="16.5" customHeight="1">
      <c r="A936" s="180"/>
      <c r="B936" s="180"/>
      <c r="C936" s="180"/>
      <c r="D936" s="180"/>
      <c r="E936" s="181"/>
      <c r="F936" s="181"/>
      <c r="L936" s="180"/>
      <c r="M936" s="180"/>
      <c r="O936" s="180"/>
      <c r="P936" s="180"/>
      <c r="Q936" s="180"/>
      <c r="R936" s="180"/>
      <c r="S936" s="180"/>
    </row>
    <row r="937" spans="1:19" ht="16.5" customHeight="1">
      <c r="A937" s="180"/>
      <c r="B937" s="180"/>
      <c r="C937" s="180"/>
      <c r="D937" s="180"/>
      <c r="E937" s="181"/>
      <c r="F937" s="181"/>
      <c r="L937" s="180"/>
      <c r="M937" s="180"/>
      <c r="O937" s="180"/>
      <c r="P937" s="180"/>
      <c r="Q937" s="180"/>
      <c r="R937" s="180"/>
      <c r="S937" s="180"/>
    </row>
    <row r="938" spans="1:19" ht="16.5" customHeight="1">
      <c r="A938" s="180"/>
      <c r="B938" s="180"/>
      <c r="C938" s="180"/>
      <c r="D938" s="180"/>
      <c r="E938" s="181"/>
      <c r="F938" s="181"/>
      <c r="L938" s="180"/>
      <c r="M938" s="180"/>
      <c r="O938" s="180"/>
      <c r="P938" s="180"/>
      <c r="Q938" s="180"/>
      <c r="R938" s="180"/>
      <c r="S938" s="180"/>
    </row>
    <row r="939" spans="1:19" ht="16.5" customHeight="1">
      <c r="A939" s="180"/>
      <c r="B939" s="180"/>
      <c r="C939" s="180"/>
      <c r="D939" s="180"/>
      <c r="E939" s="181"/>
      <c r="F939" s="181"/>
      <c r="L939" s="180"/>
      <c r="M939" s="180"/>
      <c r="O939" s="180"/>
      <c r="P939" s="180"/>
      <c r="Q939" s="180"/>
      <c r="R939" s="180"/>
      <c r="S939" s="180"/>
    </row>
    <row r="940" spans="1:19" ht="16.5" customHeight="1">
      <c r="A940" s="180"/>
      <c r="B940" s="180"/>
      <c r="C940" s="180"/>
      <c r="D940" s="180"/>
      <c r="E940" s="181"/>
      <c r="F940" s="181"/>
      <c r="L940" s="180"/>
      <c r="M940" s="180"/>
      <c r="O940" s="180"/>
      <c r="P940" s="180"/>
      <c r="Q940" s="180"/>
      <c r="R940" s="180"/>
      <c r="S940" s="180"/>
    </row>
    <row r="941" spans="1:19" ht="16.5" customHeight="1">
      <c r="A941" s="180"/>
      <c r="B941" s="180"/>
      <c r="C941" s="180"/>
      <c r="D941" s="180"/>
      <c r="E941" s="181"/>
      <c r="F941" s="181"/>
      <c r="L941" s="180"/>
      <c r="M941" s="180"/>
      <c r="O941" s="180"/>
      <c r="P941" s="180"/>
      <c r="Q941" s="180"/>
      <c r="R941" s="180"/>
      <c r="S941" s="180"/>
    </row>
    <row r="942" spans="1:19" ht="16.5" customHeight="1">
      <c r="A942" s="180"/>
      <c r="B942" s="180"/>
      <c r="C942" s="180"/>
      <c r="D942" s="180"/>
      <c r="E942" s="181"/>
      <c r="F942" s="181"/>
      <c r="L942" s="180"/>
      <c r="M942" s="180"/>
      <c r="O942" s="180"/>
      <c r="P942" s="180"/>
      <c r="Q942" s="180"/>
      <c r="R942" s="180"/>
      <c r="S942" s="180"/>
    </row>
    <row r="943" spans="1:19" ht="16.5" customHeight="1">
      <c r="A943" s="180"/>
      <c r="B943" s="180"/>
      <c r="C943" s="180"/>
      <c r="D943" s="180"/>
      <c r="E943" s="181"/>
      <c r="F943" s="181"/>
      <c r="L943" s="180"/>
      <c r="M943" s="180"/>
      <c r="O943" s="180"/>
      <c r="P943" s="180"/>
      <c r="Q943" s="180"/>
      <c r="R943" s="180"/>
      <c r="S943" s="180"/>
    </row>
    <row r="944" spans="1:19" ht="16.5" customHeight="1">
      <c r="A944" s="180"/>
      <c r="B944" s="180"/>
      <c r="C944" s="180"/>
      <c r="D944" s="180"/>
      <c r="E944" s="181"/>
      <c r="F944" s="181"/>
      <c r="L944" s="180"/>
      <c r="M944" s="180"/>
      <c r="O944" s="180"/>
      <c r="P944" s="180"/>
      <c r="Q944" s="180"/>
      <c r="R944" s="180"/>
      <c r="S944" s="180"/>
    </row>
    <row r="945" spans="1:19" ht="16.5" customHeight="1">
      <c r="A945" s="180"/>
      <c r="B945" s="180"/>
      <c r="C945" s="180"/>
      <c r="D945" s="180"/>
      <c r="E945" s="181"/>
      <c r="F945" s="181"/>
      <c r="L945" s="180"/>
      <c r="M945" s="180"/>
      <c r="O945" s="180"/>
      <c r="P945" s="180"/>
      <c r="Q945" s="180"/>
      <c r="R945" s="180"/>
      <c r="S945" s="180"/>
    </row>
    <row r="946" spans="1:19" ht="16.5" customHeight="1">
      <c r="A946" s="180"/>
      <c r="B946" s="180"/>
      <c r="C946" s="180"/>
      <c r="D946" s="180"/>
      <c r="E946" s="181"/>
      <c r="F946" s="181"/>
      <c r="L946" s="180"/>
      <c r="M946" s="180"/>
      <c r="O946" s="180"/>
      <c r="P946" s="180"/>
      <c r="Q946" s="180"/>
      <c r="R946" s="180"/>
      <c r="S946" s="180"/>
    </row>
    <row r="947" spans="1:19" ht="16.5" customHeight="1">
      <c r="A947" s="180"/>
      <c r="B947" s="180"/>
      <c r="C947" s="180"/>
      <c r="D947" s="180"/>
      <c r="E947" s="181"/>
      <c r="F947" s="181"/>
      <c r="L947" s="180"/>
      <c r="M947" s="180"/>
      <c r="O947" s="180"/>
      <c r="P947" s="180"/>
      <c r="Q947" s="180"/>
      <c r="R947" s="180"/>
      <c r="S947" s="180"/>
    </row>
    <row r="948" spans="1:19" ht="16.5" customHeight="1">
      <c r="A948" s="180"/>
      <c r="B948" s="180"/>
      <c r="C948" s="180"/>
      <c r="D948" s="180"/>
      <c r="E948" s="181"/>
      <c r="F948" s="181"/>
      <c r="L948" s="180"/>
      <c r="M948" s="180"/>
      <c r="O948" s="180"/>
      <c r="P948" s="180"/>
      <c r="Q948" s="180"/>
      <c r="R948" s="180"/>
      <c r="S948" s="180"/>
    </row>
    <row r="949" spans="1:19" ht="16.5" customHeight="1">
      <c r="A949" s="180"/>
      <c r="B949" s="180"/>
      <c r="C949" s="180"/>
      <c r="D949" s="180"/>
      <c r="E949" s="181"/>
      <c r="F949" s="181"/>
      <c r="L949" s="180"/>
      <c r="M949" s="180"/>
      <c r="O949" s="180"/>
      <c r="P949" s="180"/>
      <c r="Q949" s="180"/>
      <c r="R949" s="180"/>
      <c r="S949" s="180"/>
    </row>
    <row r="950" spans="1:19" ht="16.5" customHeight="1">
      <c r="A950" s="180"/>
      <c r="B950" s="180"/>
      <c r="C950" s="180"/>
      <c r="D950" s="180"/>
      <c r="E950" s="181"/>
      <c r="F950" s="181"/>
      <c r="L950" s="180"/>
      <c r="M950" s="180"/>
      <c r="O950" s="180"/>
      <c r="P950" s="180"/>
      <c r="Q950" s="180"/>
      <c r="R950" s="180"/>
      <c r="S950" s="180"/>
    </row>
    <row r="951" spans="1:19" ht="16.5" customHeight="1">
      <c r="A951" s="180"/>
      <c r="B951" s="180"/>
      <c r="C951" s="180"/>
      <c r="D951" s="180"/>
      <c r="E951" s="181"/>
      <c r="F951" s="181"/>
      <c r="L951" s="180"/>
      <c r="M951" s="180"/>
      <c r="O951" s="180"/>
      <c r="P951" s="180"/>
      <c r="Q951" s="180"/>
      <c r="R951" s="180"/>
      <c r="S951" s="180"/>
    </row>
    <row r="952" spans="1:19" ht="16.5" customHeight="1">
      <c r="A952" s="180"/>
      <c r="B952" s="180"/>
      <c r="C952" s="180"/>
      <c r="D952" s="180"/>
      <c r="E952" s="181"/>
      <c r="F952" s="181"/>
      <c r="L952" s="180"/>
      <c r="M952" s="180"/>
      <c r="O952" s="180"/>
      <c r="P952" s="180"/>
      <c r="Q952" s="180"/>
      <c r="R952" s="180"/>
      <c r="S952" s="180"/>
    </row>
    <row r="953" spans="1:19" ht="16.5" customHeight="1">
      <c r="A953" s="180"/>
      <c r="B953" s="180"/>
      <c r="C953" s="180"/>
      <c r="D953" s="180"/>
      <c r="E953" s="181"/>
      <c r="F953" s="181"/>
      <c r="L953" s="180"/>
      <c r="M953" s="180"/>
      <c r="O953" s="180"/>
      <c r="P953" s="180"/>
      <c r="Q953" s="180"/>
      <c r="R953" s="180"/>
      <c r="S953" s="180"/>
    </row>
    <row r="954" spans="1:19" ht="16.5" customHeight="1">
      <c r="A954" s="180"/>
      <c r="B954" s="180"/>
      <c r="C954" s="180"/>
      <c r="D954" s="180"/>
      <c r="E954" s="181"/>
      <c r="F954" s="181"/>
      <c r="L954" s="180"/>
      <c r="M954" s="180"/>
      <c r="O954" s="180"/>
      <c r="P954" s="180"/>
      <c r="Q954" s="180"/>
      <c r="R954" s="180"/>
      <c r="S954" s="180"/>
    </row>
    <row r="955" spans="1:19" ht="16.5" customHeight="1">
      <c r="A955" s="180"/>
      <c r="B955" s="180"/>
      <c r="C955" s="180"/>
      <c r="D955" s="180"/>
      <c r="E955" s="181"/>
      <c r="F955" s="181"/>
      <c r="L955" s="180"/>
      <c r="M955" s="180"/>
      <c r="O955" s="180"/>
      <c r="P955" s="180"/>
      <c r="Q955" s="180"/>
      <c r="R955" s="180"/>
      <c r="S955" s="180"/>
    </row>
    <row r="956" spans="1:19" ht="16.5" customHeight="1">
      <c r="A956" s="180"/>
      <c r="B956" s="180"/>
      <c r="C956" s="180"/>
      <c r="D956" s="180"/>
      <c r="E956" s="181"/>
      <c r="F956" s="181"/>
      <c r="L956" s="180"/>
      <c r="M956" s="180"/>
      <c r="O956" s="180"/>
      <c r="P956" s="180"/>
      <c r="Q956" s="180"/>
      <c r="R956" s="180"/>
      <c r="S956" s="180"/>
    </row>
    <row r="957" spans="1:19" ht="16.5" customHeight="1">
      <c r="A957" s="180"/>
      <c r="B957" s="180"/>
      <c r="C957" s="180"/>
      <c r="D957" s="180"/>
      <c r="E957" s="181"/>
      <c r="F957" s="181"/>
      <c r="L957" s="180"/>
      <c r="M957" s="180"/>
      <c r="O957" s="180"/>
      <c r="P957" s="180"/>
      <c r="Q957" s="180"/>
      <c r="R957" s="180"/>
      <c r="S957" s="180"/>
    </row>
    <row r="958" spans="1:19" ht="16.5" customHeight="1">
      <c r="A958" s="180"/>
      <c r="B958" s="180"/>
      <c r="C958" s="180"/>
      <c r="D958" s="180"/>
      <c r="E958" s="181"/>
      <c r="F958" s="181"/>
      <c r="L958" s="180"/>
      <c r="M958" s="180"/>
      <c r="O958" s="180"/>
      <c r="P958" s="180"/>
      <c r="Q958" s="180"/>
      <c r="R958" s="180"/>
      <c r="S958" s="180"/>
    </row>
    <row r="959" spans="1:19" ht="16.5" customHeight="1">
      <c r="A959" s="180"/>
      <c r="B959" s="180"/>
      <c r="C959" s="180"/>
      <c r="D959" s="180"/>
      <c r="E959" s="181"/>
      <c r="F959" s="181"/>
      <c r="L959" s="180"/>
      <c r="M959" s="180"/>
      <c r="O959" s="180"/>
      <c r="P959" s="180"/>
      <c r="Q959" s="180"/>
      <c r="R959" s="180"/>
      <c r="S959" s="180"/>
    </row>
    <row r="960" spans="1:19" ht="16.5" customHeight="1">
      <c r="A960" s="180"/>
      <c r="B960" s="180"/>
      <c r="C960" s="180"/>
      <c r="D960" s="180"/>
      <c r="E960" s="181"/>
      <c r="F960" s="181"/>
      <c r="L960" s="180"/>
      <c r="M960" s="180"/>
      <c r="O960" s="180"/>
      <c r="P960" s="180"/>
      <c r="Q960" s="180"/>
      <c r="R960" s="180"/>
      <c r="S960" s="180"/>
    </row>
    <row r="961" spans="1:19" ht="16.5" customHeight="1">
      <c r="A961" s="180"/>
      <c r="B961" s="180"/>
      <c r="C961" s="180"/>
      <c r="D961" s="180"/>
      <c r="E961" s="181"/>
      <c r="F961" s="181"/>
      <c r="L961" s="180"/>
      <c r="M961" s="180"/>
      <c r="O961" s="180"/>
      <c r="P961" s="180"/>
      <c r="Q961" s="180"/>
      <c r="R961" s="180"/>
      <c r="S961" s="180"/>
    </row>
    <row r="962" spans="1:19" ht="16.5" customHeight="1">
      <c r="A962" s="180"/>
      <c r="B962" s="180"/>
      <c r="C962" s="180"/>
      <c r="D962" s="180"/>
      <c r="E962" s="181"/>
      <c r="F962" s="181"/>
      <c r="L962" s="180"/>
      <c r="M962" s="180"/>
      <c r="O962" s="180"/>
      <c r="P962" s="180"/>
      <c r="Q962" s="180"/>
      <c r="R962" s="180"/>
      <c r="S962" s="180"/>
    </row>
    <row r="963" spans="1:19" ht="16.5" customHeight="1">
      <c r="A963" s="180"/>
      <c r="B963" s="180"/>
      <c r="C963" s="180"/>
      <c r="D963" s="180"/>
      <c r="E963" s="181"/>
      <c r="F963" s="181"/>
      <c r="L963" s="180"/>
      <c r="M963" s="180"/>
      <c r="O963" s="180"/>
      <c r="P963" s="180"/>
      <c r="Q963" s="180"/>
      <c r="R963" s="180"/>
      <c r="S963" s="180"/>
    </row>
    <row r="964" spans="1:19" ht="16.5" customHeight="1">
      <c r="A964" s="180"/>
      <c r="B964" s="180"/>
      <c r="C964" s="180"/>
      <c r="D964" s="180"/>
      <c r="E964" s="181"/>
      <c r="F964" s="181"/>
      <c r="L964" s="180"/>
      <c r="M964" s="180"/>
      <c r="O964" s="180"/>
      <c r="P964" s="180"/>
      <c r="Q964" s="180"/>
      <c r="R964" s="180"/>
      <c r="S964" s="180"/>
    </row>
    <row r="965" spans="1:19" ht="16.5" customHeight="1">
      <c r="A965" s="180"/>
      <c r="B965" s="180"/>
      <c r="C965" s="180"/>
      <c r="D965" s="180"/>
      <c r="E965" s="181"/>
      <c r="F965" s="181"/>
      <c r="L965" s="180"/>
      <c r="M965" s="180"/>
      <c r="O965" s="180"/>
      <c r="P965" s="180"/>
      <c r="Q965" s="180"/>
      <c r="R965" s="180"/>
      <c r="S965" s="180"/>
    </row>
    <row r="966" spans="1:19" ht="16.5" customHeight="1">
      <c r="A966" s="180"/>
      <c r="B966" s="180"/>
      <c r="C966" s="180"/>
      <c r="D966" s="180"/>
      <c r="E966" s="181"/>
      <c r="F966" s="181"/>
      <c r="L966" s="180"/>
      <c r="M966" s="180"/>
      <c r="O966" s="180"/>
      <c r="P966" s="180"/>
      <c r="Q966" s="180"/>
      <c r="R966" s="180"/>
      <c r="S966" s="180"/>
    </row>
    <row r="967" spans="1:19" ht="16.5" customHeight="1">
      <c r="A967" s="180"/>
      <c r="B967" s="180"/>
      <c r="C967" s="180"/>
      <c r="D967" s="180"/>
      <c r="E967" s="181"/>
      <c r="F967" s="181"/>
      <c r="L967" s="180"/>
      <c r="M967" s="180"/>
      <c r="O967" s="180"/>
      <c r="P967" s="180"/>
      <c r="Q967" s="180"/>
      <c r="R967" s="180"/>
      <c r="S967" s="180"/>
    </row>
    <row r="968" spans="1:19" ht="16.5" customHeight="1">
      <c r="A968" s="180"/>
      <c r="B968" s="180"/>
      <c r="C968" s="180"/>
      <c r="D968" s="180"/>
      <c r="E968" s="181"/>
      <c r="F968" s="181"/>
      <c r="L968" s="180"/>
      <c r="M968" s="180"/>
      <c r="O968" s="180"/>
      <c r="P968" s="180"/>
      <c r="Q968" s="180"/>
      <c r="R968" s="180"/>
      <c r="S968" s="180"/>
    </row>
    <row r="969" spans="1:19" ht="16.5" customHeight="1">
      <c r="A969" s="180"/>
      <c r="B969" s="180"/>
      <c r="C969" s="180"/>
      <c r="D969" s="180"/>
      <c r="E969" s="181"/>
      <c r="F969" s="181"/>
      <c r="L969" s="180"/>
      <c r="M969" s="180"/>
      <c r="O969" s="180"/>
      <c r="P969" s="180"/>
      <c r="Q969" s="180"/>
      <c r="R969" s="180"/>
      <c r="S969" s="180"/>
    </row>
    <row r="970" spans="1:19" ht="16.5" customHeight="1">
      <c r="A970" s="180"/>
      <c r="B970" s="180"/>
      <c r="C970" s="180"/>
      <c r="D970" s="180"/>
      <c r="E970" s="181"/>
      <c r="F970" s="181"/>
      <c r="L970" s="180"/>
      <c r="M970" s="180"/>
      <c r="O970" s="180"/>
      <c r="P970" s="180"/>
      <c r="Q970" s="180"/>
      <c r="R970" s="180"/>
      <c r="S970" s="180"/>
    </row>
    <row r="971" spans="1:19" ht="16.5" customHeight="1">
      <c r="A971" s="180"/>
      <c r="B971" s="180"/>
      <c r="C971" s="180"/>
      <c r="D971" s="180"/>
      <c r="E971" s="181"/>
      <c r="F971" s="181"/>
      <c r="L971" s="180"/>
      <c r="M971" s="180"/>
      <c r="O971" s="180"/>
      <c r="P971" s="180"/>
      <c r="Q971" s="180"/>
      <c r="R971" s="180"/>
      <c r="S971" s="180"/>
    </row>
    <row r="972" spans="1:19" ht="16.5" customHeight="1">
      <c r="A972" s="180"/>
      <c r="B972" s="180"/>
      <c r="C972" s="180"/>
      <c r="D972" s="180"/>
      <c r="E972" s="181"/>
      <c r="F972" s="181"/>
      <c r="L972" s="180"/>
      <c r="M972" s="180"/>
      <c r="O972" s="180"/>
      <c r="P972" s="180"/>
      <c r="Q972" s="180"/>
      <c r="R972" s="180"/>
      <c r="S972" s="180"/>
    </row>
    <row r="973" spans="1:19" ht="16.5" customHeight="1">
      <c r="A973" s="180"/>
      <c r="B973" s="180"/>
      <c r="C973" s="180"/>
      <c r="D973" s="180"/>
      <c r="E973" s="181"/>
      <c r="F973" s="181"/>
      <c r="L973" s="180"/>
      <c r="M973" s="180"/>
      <c r="O973" s="180"/>
      <c r="P973" s="180"/>
      <c r="Q973" s="180"/>
      <c r="R973" s="180"/>
      <c r="S973" s="180"/>
    </row>
    <row r="974" spans="1:19" ht="16.5" customHeight="1">
      <c r="A974" s="180"/>
      <c r="B974" s="180"/>
      <c r="C974" s="180"/>
      <c r="D974" s="180"/>
      <c r="E974" s="181"/>
      <c r="F974" s="181"/>
      <c r="L974" s="180"/>
      <c r="M974" s="180"/>
      <c r="O974" s="180"/>
      <c r="P974" s="180"/>
      <c r="Q974" s="180"/>
      <c r="R974" s="180"/>
      <c r="S974" s="180"/>
    </row>
    <row r="975" spans="1:19" ht="16.5" customHeight="1">
      <c r="A975" s="180"/>
      <c r="B975" s="180"/>
      <c r="C975" s="180"/>
      <c r="D975" s="180"/>
      <c r="E975" s="181"/>
      <c r="F975" s="181"/>
      <c r="L975" s="180"/>
      <c r="M975" s="180"/>
      <c r="O975" s="180"/>
      <c r="P975" s="180"/>
      <c r="Q975" s="180"/>
      <c r="R975" s="180"/>
      <c r="S975" s="180"/>
    </row>
    <row r="976" spans="1:19" ht="16.5" customHeight="1">
      <c r="A976" s="180"/>
      <c r="B976" s="180"/>
      <c r="C976" s="180"/>
      <c r="D976" s="180"/>
      <c r="E976" s="181"/>
      <c r="F976" s="181"/>
      <c r="L976" s="180"/>
      <c r="M976" s="180"/>
      <c r="O976" s="180"/>
      <c r="P976" s="180"/>
      <c r="Q976" s="180"/>
      <c r="R976" s="180"/>
      <c r="S976" s="180"/>
    </row>
    <row r="977" spans="1:19" ht="16.5" customHeight="1">
      <c r="A977" s="180"/>
      <c r="B977" s="180"/>
      <c r="C977" s="180"/>
      <c r="D977" s="180"/>
      <c r="E977" s="181"/>
      <c r="F977" s="181"/>
      <c r="L977" s="180"/>
      <c r="M977" s="180"/>
      <c r="O977" s="180"/>
      <c r="P977" s="180"/>
      <c r="Q977" s="180"/>
      <c r="R977" s="180"/>
      <c r="S977" s="180"/>
    </row>
    <row r="978" spans="1:19" ht="16.5" customHeight="1">
      <c r="A978" s="180"/>
      <c r="B978" s="180"/>
      <c r="C978" s="180"/>
      <c r="D978" s="180"/>
      <c r="E978" s="181"/>
      <c r="F978" s="181"/>
      <c r="L978" s="180"/>
      <c r="M978" s="180"/>
      <c r="O978" s="180"/>
      <c r="P978" s="180"/>
      <c r="Q978" s="180"/>
      <c r="R978" s="180"/>
      <c r="S978" s="180"/>
    </row>
    <row r="979" spans="1:19" ht="16.5" customHeight="1">
      <c r="A979" s="180"/>
      <c r="B979" s="180"/>
      <c r="C979" s="180"/>
      <c r="D979" s="180"/>
      <c r="E979" s="181"/>
      <c r="F979" s="181"/>
      <c r="L979" s="180"/>
      <c r="M979" s="180"/>
      <c r="O979" s="180"/>
      <c r="P979" s="180"/>
      <c r="Q979" s="180"/>
      <c r="R979" s="180"/>
      <c r="S979" s="180"/>
    </row>
    <row r="980" spans="1:19" ht="16.5" customHeight="1">
      <c r="A980" s="180"/>
      <c r="B980" s="180"/>
      <c r="C980" s="180"/>
      <c r="D980" s="180"/>
      <c r="E980" s="181"/>
      <c r="F980" s="181"/>
      <c r="L980" s="180"/>
      <c r="M980" s="180"/>
      <c r="O980" s="180"/>
      <c r="P980" s="180"/>
      <c r="Q980" s="180"/>
      <c r="R980" s="180"/>
      <c r="S980" s="180"/>
    </row>
    <row r="981" spans="1:19" ht="16.5" customHeight="1">
      <c r="A981" s="180"/>
      <c r="B981" s="180"/>
      <c r="C981" s="180"/>
      <c r="D981" s="180"/>
      <c r="E981" s="181"/>
      <c r="F981" s="181"/>
      <c r="L981" s="180"/>
      <c r="M981" s="180"/>
      <c r="O981" s="180"/>
      <c r="P981" s="180"/>
      <c r="Q981" s="180"/>
      <c r="R981" s="180"/>
      <c r="S981" s="180"/>
    </row>
    <row r="982" spans="1:19" ht="16.5" customHeight="1">
      <c r="A982" s="180"/>
      <c r="B982" s="180"/>
      <c r="C982" s="180"/>
      <c r="D982" s="180"/>
      <c r="E982" s="181"/>
      <c r="F982" s="181"/>
      <c r="L982" s="180"/>
      <c r="M982" s="180"/>
      <c r="O982" s="180"/>
      <c r="P982" s="180"/>
      <c r="Q982" s="180"/>
      <c r="R982" s="180"/>
      <c r="S982" s="180"/>
    </row>
    <row r="983" spans="1:19" ht="16.5" customHeight="1">
      <c r="A983" s="180"/>
      <c r="B983" s="180"/>
      <c r="C983" s="180"/>
      <c r="D983" s="180"/>
      <c r="E983" s="181"/>
      <c r="F983" s="181"/>
      <c r="L983" s="180"/>
      <c r="M983" s="180"/>
      <c r="O983" s="180"/>
      <c r="P983" s="180"/>
      <c r="Q983" s="180"/>
      <c r="R983" s="180"/>
      <c r="S983" s="180"/>
    </row>
    <row r="984" spans="1:19" ht="16.5" customHeight="1">
      <c r="A984" s="180"/>
      <c r="B984" s="180"/>
      <c r="C984" s="180"/>
      <c r="D984" s="180"/>
      <c r="E984" s="181"/>
      <c r="F984" s="181"/>
      <c r="L984" s="180"/>
      <c r="M984" s="180"/>
      <c r="O984" s="180"/>
      <c r="P984" s="180"/>
      <c r="Q984" s="180"/>
      <c r="R984" s="180"/>
      <c r="S984" s="180"/>
    </row>
    <row r="985" spans="1:19" ht="16.5" customHeight="1">
      <c r="A985" s="180"/>
      <c r="B985" s="180"/>
      <c r="C985" s="180"/>
      <c r="D985" s="180"/>
      <c r="E985" s="181"/>
      <c r="F985" s="181"/>
      <c r="L985" s="180"/>
      <c r="M985" s="180"/>
      <c r="O985" s="180"/>
      <c r="P985" s="180"/>
      <c r="Q985" s="180"/>
      <c r="R985" s="180"/>
      <c r="S985" s="180"/>
    </row>
    <row r="986" spans="1:19" ht="16.5" customHeight="1">
      <c r="A986" s="180"/>
      <c r="B986" s="180"/>
      <c r="C986" s="180"/>
      <c r="D986" s="180"/>
      <c r="E986" s="181"/>
      <c r="F986" s="181"/>
      <c r="L986" s="180"/>
      <c r="M986" s="180"/>
      <c r="O986" s="180"/>
      <c r="P986" s="180"/>
      <c r="Q986" s="180"/>
      <c r="R986" s="180"/>
      <c r="S986" s="180"/>
    </row>
    <row r="987" spans="1:19" ht="16.5" customHeight="1">
      <c r="A987" s="180"/>
      <c r="B987" s="180"/>
      <c r="C987" s="180"/>
      <c r="D987" s="180"/>
      <c r="E987" s="181"/>
      <c r="F987" s="181"/>
      <c r="L987" s="180"/>
      <c r="M987" s="180"/>
      <c r="O987" s="180"/>
      <c r="P987" s="180"/>
      <c r="Q987" s="180"/>
      <c r="R987" s="180"/>
      <c r="S987" s="180"/>
    </row>
    <row r="988" spans="1:19" ht="16.5" customHeight="1">
      <c r="A988" s="180"/>
      <c r="B988" s="180"/>
      <c r="C988" s="180"/>
      <c r="D988" s="180"/>
      <c r="E988" s="181"/>
      <c r="F988" s="181"/>
      <c r="L988" s="180"/>
      <c r="M988" s="180"/>
      <c r="O988" s="180"/>
      <c r="P988" s="180"/>
      <c r="Q988" s="180"/>
      <c r="R988" s="180"/>
      <c r="S988" s="180"/>
    </row>
    <row r="989" spans="1:19" ht="16.5" customHeight="1">
      <c r="A989" s="180"/>
      <c r="B989" s="180"/>
      <c r="C989" s="180"/>
      <c r="D989" s="180"/>
      <c r="E989" s="181"/>
      <c r="F989" s="181"/>
      <c r="L989" s="180"/>
      <c r="M989" s="180"/>
      <c r="O989" s="180"/>
      <c r="P989" s="180"/>
      <c r="Q989" s="180"/>
      <c r="R989" s="180"/>
      <c r="S989" s="180"/>
    </row>
    <row r="990" spans="1:19" ht="16.5" customHeight="1">
      <c r="A990" s="180"/>
      <c r="B990" s="180"/>
      <c r="C990" s="180"/>
      <c r="D990" s="180"/>
      <c r="E990" s="181"/>
      <c r="F990" s="181"/>
      <c r="L990" s="180"/>
      <c r="M990" s="180"/>
      <c r="O990" s="180"/>
      <c r="P990" s="180"/>
      <c r="Q990" s="180"/>
      <c r="R990" s="180"/>
      <c r="S990" s="180"/>
    </row>
    <row r="991" spans="1:19" ht="16.5" customHeight="1">
      <c r="A991" s="180"/>
      <c r="B991" s="180"/>
      <c r="C991" s="180"/>
      <c r="D991" s="180"/>
      <c r="E991" s="181"/>
      <c r="F991" s="181"/>
      <c r="L991" s="180"/>
      <c r="M991" s="180"/>
      <c r="O991" s="180"/>
      <c r="P991" s="180"/>
      <c r="Q991" s="180"/>
      <c r="R991" s="180"/>
      <c r="S991" s="180"/>
    </row>
    <row r="992" spans="1:19" ht="16.5" customHeight="1">
      <c r="A992" s="180"/>
      <c r="B992" s="180"/>
      <c r="C992" s="180"/>
      <c r="D992" s="180"/>
      <c r="E992" s="181"/>
      <c r="F992" s="181"/>
      <c r="L992" s="180"/>
      <c r="M992" s="180"/>
      <c r="O992" s="180"/>
      <c r="P992" s="180"/>
      <c r="Q992" s="180"/>
      <c r="R992" s="180"/>
      <c r="S992" s="180"/>
    </row>
    <row r="993" spans="1:19" ht="16.5" customHeight="1">
      <c r="A993" s="180"/>
      <c r="B993" s="180"/>
      <c r="C993" s="180"/>
      <c r="D993" s="180"/>
      <c r="E993" s="181"/>
      <c r="F993" s="181"/>
      <c r="L993" s="180"/>
      <c r="M993" s="180"/>
      <c r="O993" s="180"/>
      <c r="P993" s="180"/>
      <c r="Q993" s="180"/>
      <c r="R993" s="180"/>
      <c r="S993" s="180"/>
    </row>
    <row r="994" spans="1:19" ht="16.5" customHeight="1">
      <c r="A994" s="180"/>
      <c r="B994" s="180"/>
      <c r="C994" s="180"/>
      <c r="D994" s="180"/>
      <c r="E994" s="181"/>
      <c r="F994" s="181"/>
      <c r="L994" s="180"/>
      <c r="M994" s="180"/>
      <c r="O994" s="180"/>
      <c r="P994" s="180"/>
      <c r="Q994" s="180"/>
      <c r="R994" s="180"/>
      <c r="S994" s="180"/>
    </row>
    <row r="995" spans="1:19" ht="16.5" customHeight="1">
      <c r="A995" s="180"/>
      <c r="B995" s="180"/>
      <c r="C995" s="180"/>
      <c r="D995" s="180"/>
      <c r="E995" s="181"/>
      <c r="F995" s="181"/>
      <c r="L995" s="180"/>
      <c r="M995" s="180"/>
      <c r="O995" s="180"/>
      <c r="P995" s="180"/>
      <c r="Q995" s="180"/>
      <c r="R995" s="180"/>
      <c r="S995" s="180"/>
    </row>
    <row r="996" spans="1:19" ht="16.5" customHeight="1">
      <c r="A996" s="180"/>
      <c r="B996" s="180"/>
      <c r="C996" s="180"/>
      <c r="D996" s="180"/>
      <c r="E996" s="181"/>
      <c r="F996" s="181"/>
      <c r="L996" s="180"/>
      <c r="M996" s="180"/>
      <c r="O996" s="180"/>
      <c r="P996" s="180"/>
      <c r="Q996" s="180"/>
      <c r="R996" s="180"/>
      <c r="S996" s="180"/>
    </row>
    <row r="997" spans="1:19" ht="16.5" customHeight="1">
      <c r="A997" s="180"/>
      <c r="B997" s="180"/>
      <c r="C997" s="180"/>
      <c r="D997" s="180"/>
      <c r="E997" s="181"/>
      <c r="F997" s="181"/>
      <c r="L997" s="180"/>
      <c r="M997" s="180"/>
      <c r="O997" s="180"/>
      <c r="P997" s="180"/>
      <c r="Q997" s="180"/>
      <c r="R997" s="180"/>
      <c r="S997" s="180"/>
    </row>
    <row r="998" spans="1:19" ht="16.5" customHeight="1">
      <c r="A998" s="180"/>
      <c r="B998" s="180"/>
      <c r="C998" s="180"/>
      <c r="D998" s="180"/>
      <c r="E998" s="181"/>
      <c r="F998" s="181"/>
      <c r="L998" s="180"/>
      <c r="M998" s="180"/>
      <c r="O998" s="180"/>
      <c r="P998" s="180"/>
      <c r="Q998" s="180"/>
      <c r="R998" s="180"/>
      <c r="S998" s="180"/>
    </row>
    <row r="999" spans="1:19" ht="16.5" customHeight="1">
      <c r="A999" s="180"/>
      <c r="B999" s="180"/>
      <c r="C999" s="180"/>
      <c r="D999" s="180"/>
      <c r="E999" s="181"/>
      <c r="F999" s="181"/>
      <c r="L999" s="180"/>
      <c r="M999" s="180"/>
      <c r="O999" s="180"/>
      <c r="P999" s="180"/>
      <c r="Q999" s="180"/>
      <c r="R999" s="180"/>
      <c r="S999" s="180"/>
    </row>
    <row r="1000" spans="1:19" ht="16.5" customHeight="1">
      <c r="A1000" s="180"/>
      <c r="B1000" s="180"/>
      <c r="C1000" s="180"/>
      <c r="D1000" s="180"/>
      <c r="E1000" s="181"/>
      <c r="F1000" s="181"/>
      <c r="L1000" s="180"/>
      <c r="M1000" s="180"/>
      <c r="O1000" s="180"/>
      <c r="P1000" s="180"/>
      <c r="Q1000" s="180"/>
      <c r="R1000" s="180"/>
      <c r="S1000" s="180"/>
    </row>
  </sheetData>
  <autoFilter ref="A2:AL113"/>
  <mergeCells count="211">
    <mergeCell ref="B100:B101"/>
    <mergeCell ref="C100:C101"/>
    <mergeCell ref="D100:D101"/>
    <mergeCell ref="E100:E101"/>
    <mergeCell ref="F100:F101"/>
    <mergeCell ref="A100:A101"/>
    <mergeCell ref="A102:A103"/>
    <mergeCell ref="B102:B103"/>
    <mergeCell ref="C102:C103"/>
    <mergeCell ref="D102:D103"/>
    <mergeCell ref="E102:E103"/>
    <mergeCell ref="F102:F103"/>
    <mergeCell ref="D97:D98"/>
    <mergeCell ref="E97:E98"/>
    <mergeCell ref="A95:A96"/>
    <mergeCell ref="B95:B96"/>
    <mergeCell ref="C95:C96"/>
    <mergeCell ref="D95:D96"/>
    <mergeCell ref="E95:E96"/>
    <mergeCell ref="F95:F96"/>
    <mergeCell ref="A97:A98"/>
    <mergeCell ref="F97:F98"/>
    <mergeCell ref="B97:B98"/>
    <mergeCell ref="C97:C98"/>
    <mergeCell ref="C93:C94"/>
    <mergeCell ref="D93:D94"/>
    <mergeCell ref="E93:E94"/>
    <mergeCell ref="F93:F94"/>
    <mergeCell ref="A91:A92"/>
    <mergeCell ref="B91:B92"/>
    <mergeCell ref="C91:C92"/>
    <mergeCell ref="D91:D92"/>
    <mergeCell ref="E91:E92"/>
    <mergeCell ref="A93:A94"/>
    <mergeCell ref="B93:B94"/>
    <mergeCell ref="A112:A113"/>
    <mergeCell ref="B112:B113"/>
    <mergeCell ref="C112:C113"/>
    <mergeCell ref="D112:D113"/>
    <mergeCell ref="E112:E113"/>
    <mergeCell ref="F112:F113"/>
    <mergeCell ref="B106:B107"/>
    <mergeCell ref="C106:C107"/>
    <mergeCell ref="A108:A109"/>
    <mergeCell ref="B108:B109"/>
    <mergeCell ref="C108:C109"/>
    <mergeCell ref="B110:B111"/>
    <mergeCell ref="C110:C111"/>
    <mergeCell ref="D106:D107"/>
    <mergeCell ref="E106:E107"/>
    <mergeCell ref="D108:D109"/>
    <mergeCell ref="E108:E109"/>
    <mergeCell ref="F108:F109"/>
    <mergeCell ref="D110:D111"/>
    <mergeCell ref="E110:E111"/>
    <mergeCell ref="F110:F111"/>
    <mergeCell ref="A104:A105"/>
    <mergeCell ref="B104:B105"/>
    <mergeCell ref="C104:C105"/>
    <mergeCell ref="D104:D105"/>
    <mergeCell ref="E104:E105"/>
    <mergeCell ref="F104:F105"/>
    <mergeCell ref="A106:A107"/>
    <mergeCell ref="F106:F107"/>
    <mergeCell ref="A110:A111"/>
    <mergeCell ref="A78:A79"/>
    <mergeCell ref="B78:B79"/>
    <mergeCell ref="C78:C79"/>
    <mergeCell ref="D78:D79"/>
    <mergeCell ref="E78:E79"/>
    <mergeCell ref="B86:B87"/>
    <mergeCell ref="C86:C87"/>
    <mergeCell ref="A89:A90"/>
    <mergeCell ref="B89:B90"/>
    <mergeCell ref="C89:C90"/>
    <mergeCell ref="D89:D90"/>
    <mergeCell ref="E89:E90"/>
    <mergeCell ref="D86:D87"/>
    <mergeCell ref="E86:E87"/>
    <mergeCell ref="A80:A81"/>
    <mergeCell ref="B80:B81"/>
    <mergeCell ref="C80:C81"/>
    <mergeCell ref="D80:D81"/>
    <mergeCell ref="E80:E81"/>
    <mergeCell ref="D75:D76"/>
    <mergeCell ref="E75:E76"/>
    <mergeCell ref="A71:A72"/>
    <mergeCell ref="A73:A74"/>
    <mergeCell ref="B73:B74"/>
    <mergeCell ref="C73:C74"/>
    <mergeCell ref="D73:D74"/>
    <mergeCell ref="E73:E74"/>
    <mergeCell ref="A75:A76"/>
    <mergeCell ref="B75:B76"/>
    <mergeCell ref="C75:C76"/>
    <mergeCell ref="A22:A24"/>
    <mergeCell ref="A31:A33"/>
    <mergeCell ref="A67:A68"/>
    <mergeCell ref="B67:B68"/>
    <mergeCell ref="C67:C68"/>
    <mergeCell ref="D67:D68"/>
    <mergeCell ref="E67:E68"/>
    <mergeCell ref="C71:C72"/>
    <mergeCell ref="D71:D72"/>
    <mergeCell ref="A69:A70"/>
    <mergeCell ref="B69:B70"/>
    <mergeCell ref="C69:C70"/>
    <mergeCell ref="D69:D70"/>
    <mergeCell ref="E69:E70"/>
    <mergeCell ref="B71:B72"/>
    <mergeCell ref="E71:E72"/>
    <mergeCell ref="B31:B33"/>
    <mergeCell ref="C31:C33"/>
    <mergeCell ref="D31:D33"/>
    <mergeCell ref="F86:F87"/>
    <mergeCell ref="F89:F90"/>
    <mergeCell ref="F91:F92"/>
    <mergeCell ref="A82:A83"/>
    <mergeCell ref="A84:A85"/>
    <mergeCell ref="B84:B85"/>
    <mergeCell ref="C84:C85"/>
    <mergeCell ref="D84:D85"/>
    <mergeCell ref="E84:E85"/>
    <mergeCell ref="A86:A87"/>
    <mergeCell ref="C82:C83"/>
    <mergeCell ref="D82:D83"/>
    <mergeCell ref="B82:B83"/>
    <mergeCell ref="E82:E83"/>
    <mergeCell ref="A18:A19"/>
    <mergeCell ref="B18:B19"/>
    <mergeCell ref="C18:C19"/>
    <mergeCell ref="D18:D19"/>
    <mergeCell ref="E18:E19"/>
    <mergeCell ref="F18:F19"/>
    <mergeCell ref="L18:L19"/>
    <mergeCell ref="A20:A21"/>
    <mergeCell ref="B20:B21"/>
    <mergeCell ref="C20:C21"/>
    <mergeCell ref="D20:D21"/>
    <mergeCell ref="E20:E21"/>
    <mergeCell ref="F20:F21"/>
    <mergeCell ref="L20:L21"/>
    <mergeCell ref="A12:A13"/>
    <mergeCell ref="B12:B13"/>
    <mergeCell ref="C12:C13"/>
    <mergeCell ref="D12:D13"/>
    <mergeCell ref="E12:E13"/>
    <mergeCell ref="F12:F13"/>
    <mergeCell ref="L12:L13"/>
    <mergeCell ref="A14:A17"/>
    <mergeCell ref="B14:B17"/>
    <mergeCell ref="C14:C17"/>
    <mergeCell ref="D14:D17"/>
    <mergeCell ref="E14:E17"/>
    <mergeCell ref="F14:F17"/>
    <mergeCell ref="L14:L17"/>
    <mergeCell ref="A5:A6"/>
    <mergeCell ref="B5:B6"/>
    <mergeCell ref="C5:C6"/>
    <mergeCell ref="D5:D6"/>
    <mergeCell ref="E5:E6"/>
    <mergeCell ref="F5:F6"/>
    <mergeCell ref="L5:L6"/>
    <mergeCell ref="A7:A11"/>
    <mergeCell ref="B7:B11"/>
    <mergeCell ref="C7:C11"/>
    <mergeCell ref="D7:D11"/>
    <mergeCell ref="E7:E11"/>
    <mergeCell ref="F7:F11"/>
    <mergeCell ref="L7:L11"/>
    <mergeCell ref="L86:L87"/>
    <mergeCell ref="L89:L90"/>
    <mergeCell ref="L91:L92"/>
    <mergeCell ref="L93:L94"/>
    <mergeCell ref="L110:L111"/>
    <mergeCell ref="L112:L113"/>
    <mergeCell ref="L95:L96"/>
    <mergeCell ref="L97:L98"/>
    <mergeCell ref="L100:L101"/>
    <mergeCell ref="L102:L103"/>
    <mergeCell ref="L104:L105"/>
    <mergeCell ref="L106:L107"/>
    <mergeCell ref="L108:L109"/>
    <mergeCell ref="F73:F74"/>
    <mergeCell ref="F75:F76"/>
    <mergeCell ref="F78:F79"/>
    <mergeCell ref="F80:F81"/>
    <mergeCell ref="F82:F83"/>
    <mergeCell ref="F84:F85"/>
    <mergeCell ref="F67:F68"/>
    <mergeCell ref="L67:L68"/>
    <mergeCell ref="F69:F70"/>
    <mergeCell ref="L69:L70"/>
    <mergeCell ref="F71:F72"/>
    <mergeCell ref="L71:L72"/>
    <mergeCell ref="L73:L74"/>
    <mergeCell ref="L80:L81"/>
    <mergeCell ref="L82:L83"/>
    <mergeCell ref="L84:L85"/>
    <mergeCell ref="L75:L76"/>
    <mergeCell ref="L78:L79"/>
    <mergeCell ref="F31:F33"/>
    <mergeCell ref="M25:M33"/>
    <mergeCell ref="M34:M35"/>
    <mergeCell ref="B22:B24"/>
    <mergeCell ref="C22:C24"/>
    <mergeCell ref="D22:D24"/>
    <mergeCell ref="E22:E24"/>
    <mergeCell ref="F22:F24"/>
    <mergeCell ref="L22:L24"/>
    <mergeCell ref="L31:L33"/>
  </mergeCells>
  <conditionalFormatting sqref="I3">
    <cfRule type="cellIs" dxfId="3045" priority="1" stopIfTrue="1" operator="equal">
      <formula>"OK"</formula>
    </cfRule>
  </conditionalFormatting>
  <conditionalFormatting sqref="I3">
    <cfRule type="cellIs" dxfId="3044" priority="2" stopIfTrue="1" operator="equal">
      <formula>"Fail"</formula>
    </cfRule>
  </conditionalFormatting>
  <conditionalFormatting sqref="I3">
    <cfRule type="cellIs" dxfId="3043" priority="3" stopIfTrue="1" operator="equal">
      <formula>"OK"</formula>
    </cfRule>
  </conditionalFormatting>
  <conditionalFormatting sqref="I3">
    <cfRule type="cellIs" dxfId="3042" priority="4" stopIfTrue="1" operator="equal">
      <formula>"Fail"</formula>
    </cfRule>
  </conditionalFormatting>
  <conditionalFormatting sqref="K3:K6 K13:K17 K20:K30 K36 K67:K76 K78:K87 K89:K98">
    <cfRule type="containsText" dxfId="3041" priority="5" operator="containsText" text="NG">
      <formula>NOT(ISERROR(SEARCH(("NG"),(K3))))</formula>
    </cfRule>
  </conditionalFormatting>
  <conditionalFormatting sqref="K3:K6 K13:K17 K20:K30 K36 K67:K76 K78:K87 K89:K98">
    <cfRule type="containsText" dxfId="3040" priority="6" operator="containsText" text="OK">
      <formula>NOT(ISERROR(SEARCH(("OK"),(K3))))</formula>
    </cfRule>
  </conditionalFormatting>
  <conditionalFormatting sqref="I36">
    <cfRule type="cellIs" dxfId="3039" priority="7" stopIfTrue="1" operator="equal">
      <formula>"OK"</formula>
    </cfRule>
  </conditionalFormatting>
  <conditionalFormatting sqref="I36">
    <cfRule type="cellIs" dxfId="3038" priority="8" stopIfTrue="1" operator="equal">
      <formula>"Fail"</formula>
    </cfRule>
  </conditionalFormatting>
  <conditionalFormatting sqref="I36">
    <cfRule type="cellIs" dxfId="3037" priority="9" stopIfTrue="1" operator="equal">
      <formula>"OK"</formula>
    </cfRule>
  </conditionalFormatting>
  <conditionalFormatting sqref="I36">
    <cfRule type="cellIs" dxfId="3036" priority="10" stopIfTrue="1" operator="equal">
      <formula>"Fail"</formula>
    </cfRule>
  </conditionalFormatting>
  <conditionalFormatting sqref="N25:N27">
    <cfRule type="containsText" dxfId="3035" priority="11" operator="containsText" text="미해당">
      <formula>NOT(ISERROR(SEARCH(("미해당"),(N25))))</formula>
    </cfRule>
  </conditionalFormatting>
  <conditionalFormatting sqref="K38:K45">
    <cfRule type="containsText" dxfId="3034" priority="12" operator="containsText" text="NG">
      <formula>NOT(ISERROR(SEARCH(("NG"),(K38))))</formula>
    </cfRule>
  </conditionalFormatting>
  <conditionalFormatting sqref="K38:K45">
    <cfRule type="containsText" dxfId="3033" priority="13" operator="containsText" text="OK">
      <formula>NOT(ISERROR(SEARCH(("OK"),(K38))))</formula>
    </cfRule>
  </conditionalFormatting>
  <conditionalFormatting sqref="K31:K33">
    <cfRule type="containsText" dxfId="3032" priority="14" operator="containsText" text="NG">
      <formula>NOT(ISERROR(SEARCH(("NG"),(K31))))</formula>
    </cfRule>
  </conditionalFormatting>
  <conditionalFormatting sqref="K31:K33">
    <cfRule type="containsText" dxfId="3031" priority="15" operator="containsText" text="OK">
      <formula>NOT(ISERROR(SEARCH(("OK"),(K31))))</formula>
    </cfRule>
  </conditionalFormatting>
  <conditionalFormatting sqref="K34:K35">
    <cfRule type="containsText" dxfId="3030" priority="16" operator="containsText" text="NG">
      <formula>NOT(ISERROR(SEARCH(("NG"),(K34))))</formula>
    </cfRule>
  </conditionalFormatting>
  <conditionalFormatting sqref="K34:K35">
    <cfRule type="containsText" dxfId="3029" priority="17" operator="containsText" text="OK">
      <formula>NOT(ISERROR(SEARCH(("OK"),(K34))))</formula>
    </cfRule>
  </conditionalFormatting>
  <conditionalFormatting sqref="K46:K53">
    <cfRule type="containsText" dxfId="3028" priority="18" operator="containsText" text="NG">
      <formula>NOT(ISERROR(SEARCH(("NG"),(K46))))</formula>
    </cfRule>
  </conditionalFormatting>
  <conditionalFormatting sqref="K46:K53">
    <cfRule type="containsText" dxfId="3027" priority="19" operator="containsText" text="OK">
      <formula>NOT(ISERROR(SEARCH(("OK"),(K46))))</formula>
    </cfRule>
  </conditionalFormatting>
  <conditionalFormatting sqref="K54:K60">
    <cfRule type="containsText" dxfId="3026" priority="20" operator="containsText" text="NG">
      <formula>NOT(ISERROR(SEARCH(("NG"),(K54))))</formula>
    </cfRule>
  </conditionalFormatting>
  <conditionalFormatting sqref="K54:K60">
    <cfRule type="containsText" dxfId="3025" priority="21" operator="containsText" text="OK">
      <formula>NOT(ISERROR(SEARCH(("OK"),(K54))))</formula>
    </cfRule>
  </conditionalFormatting>
  <conditionalFormatting sqref="K61:K66">
    <cfRule type="containsText" dxfId="3024" priority="22" operator="containsText" text="NG">
      <formula>NOT(ISERROR(SEARCH(("NG"),(K61))))</formula>
    </cfRule>
  </conditionalFormatting>
  <conditionalFormatting sqref="K61:K66">
    <cfRule type="containsText" dxfId="3023" priority="23" operator="containsText" text="OK">
      <formula>NOT(ISERROR(SEARCH(("OK"),(K61))))</formula>
    </cfRule>
  </conditionalFormatting>
  <conditionalFormatting sqref="K100:K113">
    <cfRule type="containsText" dxfId="3022" priority="24" operator="containsText" text="NG">
      <formula>NOT(ISERROR(SEARCH(("NG"),(K100))))</formula>
    </cfRule>
  </conditionalFormatting>
  <conditionalFormatting sqref="K100:K113">
    <cfRule type="containsText" dxfId="3021" priority="25" operator="containsText" text="OK">
      <formula>NOT(ISERROR(SEARCH(("OK"),(K100))))</formula>
    </cfRule>
  </conditionalFormatting>
  <conditionalFormatting sqref="K37">
    <cfRule type="containsText" dxfId="3020" priority="26" operator="containsText" text="NG">
      <formula>NOT(ISERROR(SEARCH(("NG"),(K37))))</formula>
    </cfRule>
  </conditionalFormatting>
  <conditionalFormatting sqref="K37">
    <cfRule type="containsText" dxfId="3019" priority="27" operator="containsText" text="OK">
      <formula>NOT(ISERROR(SEARCH(("OK"),(K37))))</formula>
    </cfRule>
  </conditionalFormatting>
  <conditionalFormatting sqref="I37">
    <cfRule type="cellIs" dxfId="3018" priority="28" stopIfTrue="1" operator="equal">
      <formula>"OK"</formula>
    </cfRule>
  </conditionalFormatting>
  <conditionalFormatting sqref="I37">
    <cfRule type="cellIs" dxfId="3017" priority="29" stopIfTrue="1" operator="equal">
      <formula>"Fail"</formula>
    </cfRule>
  </conditionalFormatting>
  <conditionalFormatting sqref="I37">
    <cfRule type="cellIs" dxfId="3016" priority="30" stopIfTrue="1" operator="equal">
      <formula>"OK"</formula>
    </cfRule>
  </conditionalFormatting>
  <conditionalFormatting sqref="I37">
    <cfRule type="cellIs" dxfId="3015" priority="31" stopIfTrue="1" operator="equal">
      <formula>"Fail"</formula>
    </cfRule>
  </conditionalFormatting>
  <conditionalFormatting sqref="K77">
    <cfRule type="containsText" dxfId="3014" priority="32" operator="containsText" text="NG">
      <formula>NOT(ISERROR(SEARCH(("NG"),(K77))))</formula>
    </cfRule>
  </conditionalFormatting>
  <conditionalFormatting sqref="K77">
    <cfRule type="containsText" dxfId="3013" priority="33" operator="containsText" text="OK">
      <formula>NOT(ISERROR(SEARCH(("OK"),(K77))))</formula>
    </cfRule>
  </conditionalFormatting>
  <conditionalFormatting sqref="K88">
    <cfRule type="containsText" dxfId="3012" priority="34" operator="containsText" text="NG">
      <formula>NOT(ISERROR(SEARCH(("NG"),(K88))))</formula>
    </cfRule>
  </conditionalFormatting>
  <conditionalFormatting sqref="K88">
    <cfRule type="containsText" dxfId="3011" priority="35" operator="containsText" text="OK">
      <formula>NOT(ISERROR(SEARCH(("OK"),(K88))))</formula>
    </cfRule>
  </conditionalFormatting>
  <conditionalFormatting sqref="K12">
    <cfRule type="containsText" dxfId="3010" priority="36" operator="containsText" text="NG">
      <formula>NOT(ISERROR(SEARCH(("NG"),(K12))))</formula>
    </cfRule>
  </conditionalFormatting>
  <conditionalFormatting sqref="K12">
    <cfRule type="containsText" dxfId="3009" priority="37" operator="containsText" text="OK">
      <formula>NOT(ISERROR(SEARCH(("OK"),(K12))))</formula>
    </cfRule>
  </conditionalFormatting>
  <conditionalFormatting sqref="K18:K19">
    <cfRule type="containsText" dxfId="3008" priority="38" operator="containsText" text="NG">
      <formula>NOT(ISERROR(SEARCH(("NG"),(K18))))</formula>
    </cfRule>
  </conditionalFormatting>
  <conditionalFormatting sqref="K18:K19">
    <cfRule type="containsText" dxfId="3007" priority="39" operator="containsText" text="OK">
      <formula>NOT(ISERROR(SEARCH(("OK"),(K18))))</formula>
    </cfRule>
  </conditionalFormatting>
  <conditionalFormatting sqref="K7:K11">
    <cfRule type="containsText" dxfId="3006" priority="40" operator="containsText" text="NG">
      <formula>NOT(ISERROR(SEARCH(("NG"),(K7))))</formula>
    </cfRule>
  </conditionalFormatting>
  <conditionalFormatting sqref="K7:K11">
    <cfRule type="containsText" dxfId="3005" priority="41" operator="containsText" text="OK">
      <formula>NOT(ISERROR(SEARCH(("OK"),(K7))))</formula>
    </cfRule>
  </conditionalFormatting>
  <conditionalFormatting sqref="K99">
    <cfRule type="containsText" dxfId="3004" priority="42" operator="containsText" text="NG">
      <formula>NOT(ISERROR(SEARCH(("NG"),(K99))))</formula>
    </cfRule>
  </conditionalFormatting>
  <conditionalFormatting sqref="K99">
    <cfRule type="containsText" dxfId="3003" priority="43" operator="containsText" text="OK">
      <formula>NOT(ISERROR(SEARCH(("OK"),(K99))))</formula>
    </cfRule>
  </conditionalFormatting>
  <dataValidations count="3">
    <dataValidation type="list" allowBlank="1" showErrorMessage="1" sqref="O4:O19 O39 O67:O68">
      <formula1>"필수,중요,선택"</formula1>
    </dataValidation>
    <dataValidation type="list" allowBlank="1" showInputMessage="1" showErrorMessage="1" prompt="[사양 무관: 빈칸]_x000a_[해당 사양에서만 사용되는 T/C 일 경우에만 선택]_x000a_" sqref="R4:R19">
      <formula1>$BI$2:$BI$38</formula1>
    </dataValidation>
    <dataValidation type="list" allowBlank="1" showErrorMessage="1" sqref="L1:L5 L7 L12 L14 L18 L20 L22 L25:L31 L34:L67 L69 L71 L73 L75 L77:L78 L80 L82 L84 L86 L88:L89 L91 L93 L95 L97 L99:L100 L102 L104 L106 L108 L110 L112 J4:J113 L114:L1000">
      <formula1>"Pass,Fail,NA"</formula1>
    </dataValidation>
  </dataValidations>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Z1000"/>
  <sheetViews>
    <sheetView workbookViewId="0"/>
  </sheetViews>
  <sheetFormatPr defaultColWidth="14.42578125" defaultRowHeight="15" customHeight="1"/>
  <cols>
    <col min="1" max="1" width="14.7109375" customWidth="1"/>
    <col min="2" max="2" width="33.42578125" customWidth="1"/>
    <col min="3" max="3" width="23.28515625" customWidth="1"/>
    <col min="4" max="4" width="64.28515625" customWidth="1"/>
    <col min="5" max="5" width="56.42578125" customWidth="1"/>
    <col min="6" max="6" width="68.5703125" customWidth="1"/>
    <col min="7" max="7" width="9" customWidth="1"/>
    <col min="8" max="8" width="88.28515625" customWidth="1"/>
    <col min="9" max="9" width="104" customWidth="1"/>
    <col min="10" max="10" width="9" customWidth="1"/>
    <col min="11" max="11" width="15.28515625" customWidth="1"/>
    <col min="12" max="12" width="14.7109375" customWidth="1"/>
    <col min="13" max="14" width="9" customWidth="1"/>
    <col min="15" max="17" width="20" customWidth="1"/>
    <col min="18" max="18" width="19" customWidth="1"/>
    <col min="19" max="19" width="14" customWidth="1"/>
    <col min="20" max="26" width="9" customWidth="1"/>
  </cols>
  <sheetData>
    <row r="1" spans="1:26" ht="16.5" customHeight="1">
      <c r="A1" s="64" t="str">
        <f t="array" ref="A1">"DCM_"&amp;TEXT(MAX(IFERROR(--MID($A$2:$A$5142,5,3),0)),"000")</f>
        <v>DCM_242</v>
      </c>
      <c r="B1" s="64"/>
      <c r="C1" s="64"/>
      <c r="D1" s="66" t="s">
        <v>331</v>
      </c>
      <c r="E1" s="67" t="s">
        <v>331</v>
      </c>
      <c r="F1" s="66" t="s">
        <v>331</v>
      </c>
      <c r="G1" s="4"/>
      <c r="H1" s="67" t="s">
        <v>331</v>
      </c>
      <c r="I1" s="67" t="s">
        <v>331</v>
      </c>
      <c r="J1" s="4"/>
      <c r="K1" s="4"/>
      <c r="L1" s="64"/>
      <c r="M1" s="64"/>
      <c r="N1" s="4"/>
      <c r="O1" s="64"/>
      <c r="P1" s="64"/>
      <c r="Q1" s="64"/>
      <c r="R1" s="64"/>
      <c r="S1" s="64"/>
      <c r="T1" s="9"/>
      <c r="U1" s="9"/>
      <c r="V1" s="9"/>
      <c r="W1" s="9"/>
      <c r="X1" s="9"/>
      <c r="Y1" s="9"/>
      <c r="Z1" s="9"/>
    </row>
    <row r="2" spans="1:26" ht="16.5"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6771</v>
      </c>
      <c r="B3" s="75"/>
      <c r="C3" s="75"/>
      <c r="D3" s="72"/>
      <c r="E3" s="75"/>
      <c r="F3" s="75"/>
      <c r="G3" s="75"/>
      <c r="H3" s="72"/>
      <c r="I3" s="75"/>
      <c r="J3" s="75"/>
      <c r="K3" s="75"/>
      <c r="L3" s="72"/>
      <c r="M3" s="75"/>
      <c r="N3" s="96"/>
      <c r="O3" s="75"/>
      <c r="P3" s="75"/>
      <c r="Q3" s="75"/>
      <c r="R3" s="75"/>
      <c r="S3" s="75"/>
      <c r="T3" s="97"/>
      <c r="U3" s="97"/>
      <c r="V3" s="97"/>
      <c r="W3" s="97"/>
      <c r="X3" s="97"/>
      <c r="Y3" s="97"/>
      <c r="Z3" s="97"/>
    </row>
    <row r="4" spans="1:26" ht="100.5" customHeight="1">
      <c r="A4" s="747" t="s">
        <v>6778</v>
      </c>
      <c r="B4" s="749" t="s">
        <v>4154</v>
      </c>
      <c r="C4" s="749" t="s">
        <v>4157</v>
      </c>
      <c r="D4" s="738" t="s">
        <v>6782</v>
      </c>
      <c r="E4" s="741" t="s">
        <v>6783</v>
      </c>
      <c r="F4" s="738" t="s">
        <v>6785</v>
      </c>
      <c r="G4" s="88">
        <v>1</v>
      </c>
      <c r="H4" s="110" t="s">
        <v>6788</v>
      </c>
      <c r="I4" s="82" t="s">
        <v>6791</v>
      </c>
      <c r="J4" s="88" t="s">
        <v>158</v>
      </c>
      <c r="K4" s="104"/>
      <c r="L4" s="748"/>
      <c r="M4" s="178"/>
      <c r="N4" s="4"/>
      <c r="O4" s="86" t="s">
        <v>380</v>
      </c>
      <c r="P4" s="86" t="s">
        <v>380</v>
      </c>
      <c r="Q4" s="86" t="s">
        <v>6795</v>
      </c>
      <c r="R4" s="111" t="s">
        <v>114</v>
      </c>
      <c r="S4" s="86"/>
      <c r="T4" s="9"/>
      <c r="U4" s="9"/>
      <c r="V4" s="9"/>
      <c r="W4" s="9"/>
      <c r="X4" s="9"/>
      <c r="Y4" s="9"/>
      <c r="Z4" s="9"/>
    </row>
    <row r="5" spans="1:26" ht="41.25" customHeight="1">
      <c r="A5" s="666"/>
      <c r="B5" s="666"/>
      <c r="C5" s="666"/>
      <c r="D5" s="666"/>
      <c r="E5" s="666"/>
      <c r="F5" s="666"/>
      <c r="G5" s="88">
        <v>2</v>
      </c>
      <c r="H5" s="103" t="s">
        <v>6801</v>
      </c>
      <c r="I5" s="82" t="s">
        <v>6802</v>
      </c>
      <c r="J5" s="88"/>
      <c r="K5" s="104"/>
      <c r="L5" s="666"/>
      <c r="M5" s="178"/>
      <c r="N5" s="4"/>
      <c r="O5" s="86" t="s">
        <v>380</v>
      </c>
      <c r="P5" s="86" t="s">
        <v>380</v>
      </c>
      <c r="Q5" s="86" t="s">
        <v>380</v>
      </c>
      <c r="R5" s="111" t="s">
        <v>114</v>
      </c>
      <c r="S5" s="86"/>
      <c r="T5" s="9"/>
      <c r="U5" s="9"/>
      <c r="V5" s="9"/>
      <c r="W5" s="9"/>
      <c r="X5" s="9"/>
      <c r="Y5" s="9"/>
      <c r="Z5" s="9"/>
    </row>
    <row r="6" spans="1:26" ht="118.5" customHeight="1">
      <c r="A6" s="747" t="s">
        <v>6807</v>
      </c>
      <c r="B6" s="749" t="s">
        <v>4154</v>
      </c>
      <c r="C6" s="749" t="s">
        <v>4157</v>
      </c>
      <c r="D6" s="738" t="s">
        <v>6809</v>
      </c>
      <c r="E6" s="741" t="s">
        <v>6811</v>
      </c>
      <c r="F6" s="738" t="s">
        <v>6785</v>
      </c>
      <c r="G6" s="88">
        <v>1</v>
      </c>
      <c r="H6" s="110" t="s">
        <v>6814</v>
      </c>
      <c r="I6" s="82" t="s">
        <v>6791</v>
      </c>
      <c r="J6" s="88" t="s">
        <v>158</v>
      </c>
      <c r="K6" s="104"/>
      <c r="L6" s="748"/>
      <c r="M6" s="178"/>
      <c r="N6" s="4"/>
      <c r="O6" s="86" t="s">
        <v>380</v>
      </c>
      <c r="P6" s="86" t="s">
        <v>380</v>
      </c>
      <c r="Q6" s="86" t="s">
        <v>6795</v>
      </c>
      <c r="R6" s="111" t="s">
        <v>114</v>
      </c>
      <c r="S6" s="86"/>
      <c r="T6" s="9"/>
      <c r="U6" s="9"/>
      <c r="V6" s="9"/>
      <c r="W6" s="9"/>
      <c r="X6" s="9"/>
      <c r="Y6" s="9"/>
      <c r="Z6" s="9"/>
    </row>
    <row r="7" spans="1:26" ht="45" customHeight="1">
      <c r="A7" s="666"/>
      <c r="B7" s="750"/>
      <c r="C7" s="666"/>
      <c r="D7" s="666"/>
      <c r="E7" s="666"/>
      <c r="F7" s="666"/>
      <c r="G7" s="88">
        <v>2</v>
      </c>
      <c r="H7" s="103" t="s">
        <v>6801</v>
      </c>
      <c r="I7" s="82" t="s">
        <v>6802</v>
      </c>
      <c r="J7" s="88"/>
      <c r="K7" s="104"/>
      <c r="L7" s="666"/>
      <c r="M7" s="178"/>
      <c r="N7" s="4"/>
      <c r="O7" s="86" t="s">
        <v>380</v>
      </c>
      <c r="P7" s="86" t="s">
        <v>380</v>
      </c>
      <c r="Q7" s="86" t="s">
        <v>380</v>
      </c>
      <c r="R7" s="111" t="s">
        <v>114</v>
      </c>
      <c r="S7" s="86"/>
      <c r="T7" s="9"/>
      <c r="U7" s="9"/>
      <c r="V7" s="9"/>
      <c r="W7" s="9"/>
      <c r="X7" s="9"/>
      <c r="Y7" s="9"/>
      <c r="Z7" s="9"/>
    </row>
    <row r="8" spans="1:26" ht="103.5" customHeight="1">
      <c r="A8" s="747" t="s">
        <v>6826</v>
      </c>
      <c r="B8" s="749" t="s">
        <v>4154</v>
      </c>
      <c r="C8" s="749" t="s">
        <v>4157</v>
      </c>
      <c r="D8" s="738" t="s">
        <v>6829</v>
      </c>
      <c r="E8" s="741" t="s">
        <v>6831</v>
      </c>
      <c r="F8" s="738" t="s">
        <v>6785</v>
      </c>
      <c r="G8" s="88">
        <v>1</v>
      </c>
      <c r="H8" s="103" t="s">
        <v>6834</v>
      </c>
      <c r="I8" s="82" t="s">
        <v>6791</v>
      </c>
      <c r="J8" s="88" t="s">
        <v>158</v>
      </c>
      <c r="K8" s="104"/>
      <c r="L8" s="748"/>
      <c r="M8" s="178"/>
      <c r="N8" s="4"/>
      <c r="O8" s="86" t="s">
        <v>380</v>
      </c>
      <c r="P8" s="86" t="s">
        <v>380</v>
      </c>
      <c r="Q8" s="86" t="s">
        <v>6840</v>
      </c>
      <c r="R8" s="111" t="s">
        <v>114</v>
      </c>
      <c r="S8" s="86"/>
      <c r="T8" s="9"/>
      <c r="U8" s="9"/>
      <c r="V8" s="9"/>
      <c r="W8" s="9"/>
      <c r="X8" s="9"/>
      <c r="Y8" s="9"/>
      <c r="Z8" s="9"/>
    </row>
    <row r="9" spans="1:26" ht="16.5" customHeight="1">
      <c r="A9" s="666"/>
      <c r="B9" s="666"/>
      <c r="C9" s="666"/>
      <c r="D9" s="666"/>
      <c r="E9" s="666"/>
      <c r="F9" s="666"/>
      <c r="G9" s="88">
        <v>2</v>
      </c>
      <c r="H9" s="103" t="s">
        <v>6801</v>
      </c>
      <c r="I9" s="82" t="s">
        <v>6802</v>
      </c>
      <c r="J9" s="88"/>
      <c r="K9" s="104"/>
      <c r="L9" s="666"/>
      <c r="M9" s="178"/>
      <c r="N9" s="4"/>
      <c r="O9" s="86" t="s">
        <v>380</v>
      </c>
      <c r="P9" s="86" t="s">
        <v>380</v>
      </c>
      <c r="Q9" s="86" t="s">
        <v>380</v>
      </c>
      <c r="R9" s="111" t="s">
        <v>114</v>
      </c>
      <c r="S9" s="86"/>
      <c r="T9" s="9"/>
      <c r="U9" s="9"/>
      <c r="V9" s="9"/>
      <c r="W9" s="9"/>
      <c r="X9" s="9"/>
      <c r="Y9" s="9"/>
      <c r="Z9" s="9"/>
    </row>
    <row r="10" spans="1:26" ht="90.75" customHeight="1">
      <c r="A10" s="747" t="s">
        <v>6850</v>
      </c>
      <c r="B10" s="749" t="s">
        <v>4154</v>
      </c>
      <c r="C10" s="749" t="s">
        <v>4157</v>
      </c>
      <c r="D10" s="738" t="s">
        <v>6854</v>
      </c>
      <c r="E10" s="741" t="s">
        <v>6856</v>
      </c>
      <c r="F10" s="738" t="s">
        <v>6785</v>
      </c>
      <c r="G10" s="88">
        <v>1</v>
      </c>
      <c r="H10" s="259" t="s">
        <v>6857</v>
      </c>
      <c r="I10" s="82" t="s">
        <v>6791</v>
      </c>
      <c r="J10" s="88" t="s">
        <v>158</v>
      </c>
      <c r="K10" s="104"/>
      <c r="L10" s="748"/>
      <c r="M10" s="178"/>
      <c r="N10" s="4"/>
      <c r="O10" s="86" t="s">
        <v>380</v>
      </c>
      <c r="P10" s="86" t="s">
        <v>380</v>
      </c>
      <c r="Q10" s="86" t="s">
        <v>6861</v>
      </c>
      <c r="R10" s="111" t="s">
        <v>114</v>
      </c>
      <c r="S10" s="86"/>
      <c r="T10" s="9"/>
      <c r="U10" s="9"/>
      <c r="V10" s="9"/>
      <c r="W10" s="9"/>
      <c r="X10" s="9"/>
      <c r="Y10" s="9"/>
      <c r="Z10" s="9"/>
    </row>
    <row r="11" spans="1:26" ht="16.5" customHeight="1">
      <c r="A11" s="666"/>
      <c r="B11" s="666"/>
      <c r="C11" s="666"/>
      <c r="D11" s="666"/>
      <c r="E11" s="666"/>
      <c r="F11" s="666"/>
      <c r="G11" s="88">
        <v>2</v>
      </c>
      <c r="H11" s="103" t="s">
        <v>6801</v>
      </c>
      <c r="I11" s="82" t="s">
        <v>6802</v>
      </c>
      <c r="J11" s="88"/>
      <c r="K11" s="104"/>
      <c r="L11" s="666"/>
      <c r="M11" s="178"/>
      <c r="N11" s="4"/>
      <c r="O11" s="86" t="s">
        <v>380</v>
      </c>
      <c r="P11" s="86" t="s">
        <v>380</v>
      </c>
      <c r="Q11" s="86" t="s">
        <v>380</v>
      </c>
      <c r="R11" s="111" t="s">
        <v>114</v>
      </c>
      <c r="S11" s="86"/>
      <c r="T11" s="9"/>
      <c r="U11" s="9"/>
      <c r="V11" s="9"/>
      <c r="W11" s="9"/>
      <c r="X11" s="9"/>
      <c r="Y11" s="9"/>
      <c r="Z11" s="9"/>
    </row>
    <row r="12" spans="1:26" ht="81.75" customHeight="1">
      <c r="A12" s="747" t="s">
        <v>6868</v>
      </c>
      <c r="B12" s="749" t="s">
        <v>4154</v>
      </c>
      <c r="C12" s="749" t="s">
        <v>4157</v>
      </c>
      <c r="D12" s="738" t="s">
        <v>6872</v>
      </c>
      <c r="E12" s="741" t="s">
        <v>6873</v>
      </c>
      <c r="F12" s="738" t="s">
        <v>6785</v>
      </c>
      <c r="G12" s="88">
        <v>1</v>
      </c>
      <c r="H12" s="110" t="s">
        <v>6875</v>
      </c>
      <c r="I12" s="82" t="s">
        <v>6791</v>
      </c>
      <c r="J12" s="88" t="s">
        <v>158</v>
      </c>
      <c r="K12" s="104"/>
      <c r="L12" s="748"/>
      <c r="M12" s="178"/>
      <c r="N12" s="4"/>
      <c r="O12" s="86" t="s">
        <v>380</v>
      </c>
      <c r="P12" s="86" t="s">
        <v>380</v>
      </c>
      <c r="Q12" s="86" t="s">
        <v>6881</v>
      </c>
      <c r="R12" s="111" t="s">
        <v>114</v>
      </c>
      <c r="S12" s="86"/>
      <c r="T12" s="9"/>
      <c r="U12" s="9"/>
      <c r="V12" s="9"/>
      <c r="W12" s="9"/>
      <c r="X12" s="9"/>
      <c r="Y12" s="9"/>
      <c r="Z12" s="9"/>
    </row>
    <row r="13" spans="1:26" ht="16.5" customHeight="1">
      <c r="A13" s="665"/>
      <c r="B13" s="665"/>
      <c r="C13" s="665"/>
      <c r="D13" s="665"/>
      <c r="E13" s="665"/>
      <c r="F13" s="665"/>
      <c r="G13" s="88">
        <v>2</v>
      </c>
      <c r="H13" s="103" t="s">
        <v>6801</v>
      </c>
      <c r="I13" s="82" t="s">
        <v>6886</v>
      </c>
      <c r="J13" s="88"/>
      <c r="K13" s="104"/>
      <c r="L13" s="665"/>
      <c r="M13" s="178"/>
      <c r="N13" s="4"/>
      <c r="O13" s="86" t="s">
        <v>380</v>
      </c>
      <c r="P13" s="86" t="s">
        <v>380</v>
      </c>
      <c r="Q13" s="86" t="s">
        <v>380</v>
      </c>
      <c r="R13" s="111" t="s">
        <v>114</v>
      </c>
      <c r="S13" s="86"/>
      <c r="T13" s="9"/>
      <c r="U13" s="9"/>
      <c r="V13" s="9"/>
      <c r="W13" s="9"/>
      <c r="X13" s="9"/>
      <c r="Y13" s="9"/>
      <c r="Z13" s="9"/>
    </row>
    <row r="14" spans="1:26" ht="16.5" customHeight="1">
      <c r="A14" s="666"/>
      <c r="B14" s="666"/>
      <c r="C14" s="666"/>
      <c r="D14" s="666"/>
      <c r="E14" s="666"/>
      <c r="F14" s="666"/>
      <c r="G14" s="88">
        <v>3</v>
      </c>
      <c r="H14" s="167" t="s">
        <v>6890</v>
      </c>
      <c r="I14" s="167" t="s">
        <v>6891</v>
      </c>
      <c r="J14" s="88"/>
      <c r="K14" s="104"/>
      <c r="L14" s="666"/>
      <c r="M14" s="178"/>
      <c r="N14" s="4"/>
      <c r="O14" s="86" t="s">
        <v>380</v>
      </c>
      <c r="P14" s="86" t="s">
        <v>380</v>
      </c>
      <c r="Q14" s="86" t="s">
        <v>380</v>
      </c>
      <c r="R14" s="111" t="s">
        <v>114</v>
      </c>
      <c r="S14" s="86"/>
      <c r="T14" s="9"/>
      <c r="U14" s="9"/>
      <c r="V14" s="9"/>
      <c r="W14" s="9"/>
      <c r="X14" s="9"/>
      <c r="Y14" s="9"/>
      <c r="Z14" s="9"/>
    </row>
    <row r="15" spans="1:26" ht="16.5" customHeight="1">
      <c r="A15" s="747" t="s">
        <v>6896</v>
      </c>
      <c r="B15" s="749" t="s">
        <v>4154</v>
      </c>
      <c r="C15" s="749" t="s">
        <v>4157</v>
      </c>
      <c r="D15" s="738" t="s">
        <v>6899</v>
      </c>
      <c r="E15" s="741" t="s">
        <v>6901</v>
      </c>
      <c r="F15" s="738" t="s">
        <v>6785</v>
      </c>
      <c r="G15" s="88">
        <v>1</v>
      </c>
      <c r="H15" s="110" t="s">
        <v>6902</v>
      </c>
      <c r="I15" s="82" t="s">
        <v>6791</v>
      </c>
      <c r="J15" s="88" t="s">
        <v>158</v>
      </c>
      <c r="K15" s="104"/>
      <c r="L15" s="748"/>
      <c r="M15" s="178"/>
      <c r="N15" s="4"/>
      <c r="O15" s="86" t="s">
        <v>380</v>
      </c>
      <c r="P15" s="86" t="s">
        <v>380</v>
      </c>
      <c r="Q15" s="86" t="s">
        <v>6905</v>
      </c>
      <c r="R15" s="111" t="s">
        <v>114</v>
      </c>
      <c r="S15" s="86"/>
      <c r="T15" s="9"/>
      <c r="U15" s="9"/>
      <c r="V15" s="9"/>
      <c r="W15" s="9"/>
      <c r="X15" s="9"/>
      <c r="Y15" s="9"/>
      <c r="Z15" s="9"/>
    </row>
    <row r="16" spans="1:26" ht="39.75" customHeight="1">
      <c r="A16" s="665"/>
      <c r="B16" s="665"/>
      <c r="C16" s="665"/>
      <c r="D16" s="665"/>
      <c r="E16" s="665"/>
      <c r="F16" s="665"/>
      <c r="G16" s="88">
        <v>2</v>
      </c>
      <c r="H16" s="103" t="s">
        <v>6801</v>
      </c>
      <c r="I16" s="82" t="s">
        <v>6909</v>
      </c>
      <c r="J16" s="88"/>
      <c r="K16" s="104"/>
      <c r="L16" s="665"/>
      <c r="M16" s="178"/>
      <c r="N16" s="4"/>
      <c r="O16" s="86" t="s">
        <v>380</v>
      </c>
      <c r="P16" s="86" t="s">
        <v>380</v>
      </c>
      <c r="Q16" s="86" t="s">
        <v>380</v>
      </c>
      <c r="R16" s="111" t="s">
        <v>114</v>
      </c>
      <c r="S16" s="86"/>
      <c r="T16" s="9"/>
      <c r="U16" s="9"/>
      <c r="V16" s="9"/>
      <c r="W16" s="9"/>
      <c r="X16" s="9"/>
      <c r="Y16" s="9"/>
      <c r="Z16" s="9"/>
    </row>
    <row r="17" spans="1:26" ht="16.5" customHeight="1">
      <c r="A17" s="666"/>
      <c r="B17" s="666"/>
      <c r="C17" s="666"/>
      <c r="D17" s="666"/>
      <c r="E17" s="666"/>
      <c r="F17" s="666"/>
      <c r="G17" s="88">
        <v>3</v>
      </c>
      <c r="H17" s="167" t="s">
        <v>6890</v>
      </c>
      <c r="I17" s="167" t="s">
        <v>6891</v>
      </c>
      <c r="J17" s="88"/>
      <c r="K17" s="104"/>
      <c r="L17" s="666"/>
      <c r="M17" s="178"/>
      <c r="N17" s="4"/>
      <c r="O17" s="86" t="s">
        <v>380</v>
      </c>
      <c r="P17" s="86" t="s">
        <v>380</v>
      </c>
      <c r="Q17" s="86" t="s">
        <v>380</v>
      </c>
      <c r="R17" s="111" t="s">
        <v>114</v>
      </c>
      <c r="S17" s="86"/>
      <c r="T17" s="9"/>
      <c r="U17" s="9"/>
      <c r="V17" s="9"/>
      <c r="W17" s="9"/>
      <c r="X17" s="9"/>
      <c r="Y17" s="9"/>
      <c r="Z17" s="9"/>
    </row>
    <row r="18" spans="1:26" ht="16.5" customHeight="1">
      <c r="A18" s="747" t="s">
        <v>6921</v>
      </c>
      <c r="B18" s="749" t="s">
        <v>4154</v>
      </c>
      <c r="C18" s="749" t="s">
        <v>4157</v>
      </c>
      <c r="D18" s="738" t="s">
        <v>6923</v>
      </c>
      <c r="E18" s="741" t="s">
        <v>6932</v>
      </c>
      <c r="F18" s="738" t="s">
        <v>6785</v>
      </c>
      <c r="G18" s="88">
        <v>1</v>
      </c>
      <c r="H18" s="110" t="s">
        <v>6935</v>
      </c>
      <c r="I18" s="82" t="s">
        <v>6791</v>
      </c>
      <c r="J18" s="88" t="s">
        <v>158</v>
      </c>
      <c r="K18" s="104"/>
      <c r="L18" s="748"/>
      <c r="M18" s="178"/>
      <c r="N18" s="4"/>
      <c r="O18" s="86" t="s">
        <v>380</v>
      </c>
      <c r="P18" s="86" t="s">
        <v>380</v>
      </c>
      <c r="Q18" s="86" t="s">
        <v>6940</v>
      </c>
      <c r="R18" s="111" t="s">
        <v>114</v>
      </c>
      <c r="S18" s="86"/>
      <c r="T18" s="9"/>
      <c r="U18" s="9"/>
      <c r="V18" s="9"/>
      <c r="W18" s="9"/>
      <c r="X18" s="9"/>
      <c r="Y18" s="9"/>
      <c r="Z18" s="9"/>
    </row>
    <row r="19" spans="1:26" ht="49.5" customHeight="1">
      <c r="A19" s="665"/>
      <c r="B19" s="665"/>
      <c r="C19" s="665"/>
      <c r="D19" s="665"/>
      <c r="E19" s="665"/>
      <c r="F19" s="665"/>
      <c r="G19" s="88">
        <v>2</v>
      </c>
      <c r="H19" s="103" t="s">
        <v>6801</v>
      </c>
      <c r="I19" s="82" t="s">
        <v>6802</v>
      </c>
      <c r="J19" s="88"/>
      <c r="K19" s="104"/>
      <c r="L19" s="665"/>
      <c r="M19" s="178"/>
      <c r="N19" s="4"/>
      <c r="O19" s="86" t="s">
        <v>380</v>
      </c>
      <c r="P19" s="86" t="s">
        <v>380</v>
      </c>
      <c r="Q19" s="86" t="s">
        <v>380</v>
      </c>
      <c r="R19" s="111" t="s">
        <v>114</v>
      </c>
      <c r="S19" s="86"/>
      <c r="T19" s="9"/>
      <c r="U19" s="9"/>
      <c r="V19" s="9"/>
      <c r="W19" s="9"/>
      <c r="X19" s="9"/>
      <c r="Y19" s="9"/>
      <c r="Z19" s="9"/>
    </row>
    <row r="20" spans="1:26" ht="16.5" customHeight="1">
      <c r="A20" s="666"/>
      <c r="B20" s="666"/>
      <c r="C20" s="666"/>
      <c r="D20" s="666"/>
      <c r="E20" s="666"/>
      <c r="F20" s="666"/>
      <c r="G20" s="88">
        <v>3</v>
      </c>
      <c r="H20" s="167" t="s">
        <v>6890</v>
      </c>
      <c r="I20" s="167" t="s">
        <v>6891</v>
      </c>
      <c r="J20" s="88"/>
      <c r="K20" s="104"/>
      <c r="L20" s="666"/>
      <c r="M20" s="178"/>
      <c r="N20" s="4"/>
      <c r="O20" s="86" t="s">
        <v>380</v>
      </c>
      <c r="P20" s="86" t="s">
        <v>380</v>
      </c>
      <c r="Q20" s="86" t="s">
        <v>380</v>
      </c>
      <c r="R20" s="111" t="s">
        <v>114</v>
      </c>
      <c r="S20" s="86"/>
      <c r="T20" s="9"/>
      <c r="U20" s="9"/>
      <c r="V20" s="9"/>
      <c r="W20" s="9"/>
      <c r="X20" s="9"/>
      <c r="Y20" s="9"/>
      <c r="Z20" s="9"/>
    </row>
    <row r="21" spans="1:26" ht="81" customHeight="1">
      <c r="A21" s="747" t="s">
        <v>6955</v>
      </c>
      <c r="B21" s="747" t="s">
        <v>4154</v>
      </c>
      <c r="C21" s="747" t="s">
        <v>4157</v>
      </c>
      <c r="D21" s="746" t="s">
        <v>6960</v>
      </c>
      <c r="E21" s="778" t="s">
        <v>6961</v>
      </c>
      <c r="F21" s="746" t="s">
        <v>6785</v>
      </c>
      <c r="G21" s="80">
        <v>1</v>
      </c>
      <c r="H21" s="115" t="s">
        <v>6965</v>
      </c>
      <c r="I21" s="92" t="s">
        <v>6967</v>
      </c>
      <c r="J21" s="80"/>
      <c r="K21" s="104"/>
      <c r="L21" s="748"/>
      <c r="M21" s="178"/>
      <c r="N21" s="4"/>
      <c r="O21" s="86" t="s">
        <v>380</v>
      </c>
      <c r="P21" s="86" t="s">
        <v>380</v>
      </c>
      <c r="Q21" s="86" t="s">
        <v>380</v>
      </c>
      <c r="R21" s="111" t="s">
        <v>114</v>
      </c>
      <c r="S21" s="86"/>
      <c r="T21" s="9"/>
      <c r="U21" s="9"/>
      <c r="V21" s="9"/>
      <c r="W21" s="9"/>
      <c r="X21" s="9"/>
      <c r="Y21" s="9"/>
      <c r="Z21" s="9"/>
    </row>
    <row r="22" spans="1:26" ht="16.5" customHeight="1">
      <c r="A22" s="665"/>
      <c r="B22" s="665"/>
      <c r="C22" s="665"/>
      <c r="D22" s="665"/>
      <c r="E22" s="666"/>
      <c r="F22" s="666"/>
      <c r="G22" s="80">
        <v>2</v>
      </c>
      <c r="H22" s="98" t="s">
        <v>6976</v>
      </c>
      <c r="I22" s="92" t="s">
        <v>6977</v>
      </c>
      <c r="J22" s="80" t="s">
        <v>158</v>
      </c>
      <c r="K22" s="104"/>
      <c r="L22" s="750"/>
      <c r="M22" s="178"/>
      <c r="N22" s="4"/>
      <c r="O22" s="86" t="s">
        <v>380</v>
      </c>
      <c r="P22" s="86" t="s">
        <v>380</v>
      </c>
      <c r="Q22" s="86" t="s">
        <v>6979</v>
      </c>
      <c r="R22" s="111" t="s">
        <v>114</v>
      </c>
      <c r="S22" s="86"/>
      <c r="T22" s="9"/>
      <c r="U22" s="9"/>
      <c r="V22" s="9"/>
      <c r="W22" s="9"/>
      <c r="X22" s="9"/>
      <c r="Y22" s="9"/>
      <c r="Z22" s="9"/>
    </row>
    <row r="23" spans="1:26" ht="78" customHeight="1">
      <c r="A23" s="747" t="s">
        <v>6985</v>
      </c>
      <c r="B23" s="747" t="s">
        <v>4154</v>
      </c>
      <c r="C23" s="747" t="s">
        <v>4157</v>
      </c>
      <c r="D23" s="746" t="s">
        <v>6987</v>
      </c>
      <c r="E23" s="778" t="s">
        <v>6991</v>
      </c>
      <c r="F23" s="746" t="s">
        <v>6785</v>
      </c>
      <c r="G23" s="80">
        <v>1</v>
      </c>
      <c r="H23" s="115" t="s">
        <v>6993</v>
      </c>
      <c r="I23" s="92" t="s">
        <v>6967</v>
      </c>
      <c r="J23" s="80"/>
      <c r="K23" s="104"/>
      <c r="L23" s="748"/>
      <c r="M23" s="178"/>
      <c r="N23" s="4"/>
      <c r="O23" s="86" t="s">
        <v>380</v>
      </c>
      <c r="P23" s="86" t="s">
        <v>380</v>
      </c>
      <c r="Q23" s="86" t="s">
        <v>380</v>
      </c>
      <c r="R23" s="111" t="s">
        <v>114</v>
      </c>
      <c r="S23" s="86"/>
      <c r="T23" s="9"/>
      <c r="U23" s="9"/>
      <c r="V23" s="9"/>
      <c r="W23" s="9"/>
      <c r="X23" s="9"/>
      <c r="Y23" s="9"/>
      <c r="Z23" s="9"/>
    </row>
    <row r="24" spans="1:26" ht="16.5" customHeight="1">
      <c r="A24" s="665"/>
      <c r="B24" s="665"/>
      <c r="C24" s="665"/>
      <c r="D24" s="665"/>
      <c r="E24" s="666"/>
      <c r="F24" s="666"/>
      <c r="G24" s="80">
        <v>2</v>
      </c>
      <c r="H24" s="98" t="s">
        <v>6976</v>
      </c>
      <c r="I24" s="92" t="s">
        <v>6977</v>
      </c>
      <c r="J24" s="80" t="s">
        <v>158</v>
      </c>
      <c r="K24" s="104"/>
      <c r="L24" s="750"/>
      <c r="M24" s="178"/>
      <c r="N24" s="4"/>
      <c r="O24" s="86" t="s">
        <v>380</v>
      </c>
      <c r="P24" s="86" t="s">
        <v>380</v>
      </c>
      <c r="Q24" s="86" t="s">
        <v>7004</v>
      </c>
      <c r="R24" s="111" t="s">
        <v>114</v>
      </c>
      <c r="S24" s="86"/>
      <c r="T24" s="9"/>
      <c r="U24" s="9"/>
      <c r="V24" s="9"/>
      <c r="W24" s="9"/>
      <c r="X24" s="9"/>
      <c r="Y24" s="9"/>
      <c r="Z24" s="9"/>
    </row>
    <row r="25" spans="1:26" ht="16.5" customHeight="1">
      <c r="A25" s="747" t="s">
        <v>7005</v>
      </c>
      <c r="B25" s="747" t="s">
        <v>4154</v>
      </c>
      <c r="C25" s="747" t="s">
        <v>4157</v>
      </c>
      <c r="D25" s="746" t="s">
        <v>7007</v>
      </c>
      <c r="E25" s="778" t="s">
        <v>7009</v>
      </c>
      <c r="F25" s="746" t="s">
        <v>2854</v>
      </c>
      <c r="G25" s="80">
        <v>1</v>
      </c>
      <c r="H25" s="81" t="s">
        <v>7013</v>
      </c>
      <c r="I25" s="92" t="s">
        <v>7014</v>
      </c>
      <c r="J25" s="80"/>
      <c r="K25" s="104"/>
      <c r="L25" s="748"/>
      <c r="M25" s="178"/>
      <c r="N25" s="4"/>
      <c r="O25" s="86" t="s">
        <v>380</v>
      </c>
      <c r="P25" s="86" t="s">
        <v>380</v>
      </c>
      <c r="Q25" s="86" t="s">
        <v>380</v>
      </c>
      <c r="R25" s="111" t="s">
        <v>114</v>
      </c>
      <c r="S25" s="86"/>
      <c r="T25" s="9"/>
      <c r="U25" s="9"/>
      <c r="V25" s="9"/>
      <c r="W25" s="9"/>
      <c r="X25" s="9"/>
      <c r="Y25" s="9"/>
      <c r="Z25" s="9"/>
    </row>
    <row r="26" spans="1:26" ht="71.25" customHeight="1">
      <c r="A26" s="665"/>
      <c r="B26" s="665"/>
      <c r="C26" s="665"/>
      <c r="D26" s="665"/>
      <c r="E26" s="666"/>
      <c r="F26" s="666"/>
      <c r="G26" s="80">
        <v>2</v>
      </c>
      <c r="H26" s="81" t="s">
        <v>7021</v>
      </c>
      <c r="I26" s="92" t="s">
        <v>7022</v>
      </c>
      <c r="J26" s="80"/>
      <c r="K26" s="104"/>
      <c r="L26" s="750"/>
      <c r="M26" s="178"/>
      <c r="N26" s="4"/>
      <c r="O26" s="86" t="s">
        <v>380</v>
      </c>
      <c r="P26" s="86" t="s">
        <v>380</v>
      </c>
      <c r="Q26" s="86" t="s">
        <v>380</v>
      </c>
      <c r="R26" s="111" t="s">
        <v>114</v>
      </c>
      <c r="S26" s="86"/>
      <c r="T26" s="9"/>
      <c r="U26" s="9"/>
      <c r="V26" s="9"/>
      <c r="W26" s="9"/>
      <c r="X26" s="9"/>
      <c r="Y26" s="9"/>
      <c r="Z26" s="9"/>
    </row>
    <row r="27" spans="1:26" ht="16.5" customHeight="1">
      <c r="A27" s="747" t="s">
        <v>7028</v>
      </c>
      <c r="B27" s="747" t="s">
        <v>4154</v>
      </c>
      <c r="C27" s="747" t="s">
        <v>4157</v>
      </c>
      <c r="D27" s="746" t="s">
        <v>7032</v>
      </c>
      <c r="E27" s="778" t="s">
        <v>7033</v>
      </c>
      <c r="F27" s="746" t="s">
        <v>2854</v>
      </c>
      <c r="G27" s="80">
        <v>1</v>
      </c>
      <c r="H27" s="81" t="s">
        <v>7039</v>
      </c>
      <c r="I27" s="81" t="s">
        <v>7040</v>
      </c>
      <c r="J27" s="80"/>
      <c r="K27" s="104"/>
      <c r="L27" s="748"/>
      <c r="M27" s="178"/>
      <c r="N27" s="4"/>
      <c r="O27" s="86" t="s">
        <v>380</v>
      </c>
      <c r="P27" s="86" t="s">
        <v>380</v>
      </c>
      <c r="Q27" s="86" t="s">
        <v>380</v>
      </c>
      <c r="R27" s="111" t="s">
        <v>114</v>
      </c>
      <c r="S27" s="86"/>
      <c r="T27" s="9"/>
      <c r="U27" s="9"/>
      <c r="V27" s="9"/>
      <c r="W27" s="9"/>
      <c r="X27" s="9"/>
      <c r="Y27" s="9"/>
      <c r="Z27" s="9"/>
    </row>
    <row r="28" spans="1:26" ht="16.5" customHeight="1">
      <c r="A28" s="665"/>
      <c r="B28" s="665"/>
      <c r="C28" s="665"/>
      <c r="D28" s="665"/>
      <c r="E28" s="666"/>
      <c r="F28" s="666"/>
      <c r="G28" s="80">
        <v>2</v>
      </c>
      <c r="H28" s="81" t="s">
        <v>7045</v>
      </c>
      <c r="I28" s="81" t="s">
        <v>7046</v>
      </c>
      <c r="J28" s="80"/>
      <c r="K28" s="104"/>
      <c r="L28" s="750"/>
      <c r="M28" s="178"/>
      <c r="N28" s="4"/>
      <c r="O28" s="86" t="s">
        <v>380</v>
      </c>
      <c r="P28" s="86" t="s">
        <v>380</v>
      </c>
      <c r="Q28" s="86" t="s">
        <v>380</v>
      </c>
      <c r="R28" s="111" t="s">
        <v>114</v>
      </c>
      <c r="S28" s="86"/>
      <c r="T28" s="9"/>
      <c r="U28" s="9"/>
      <c r="V28" s="9"/>
      <c r="W28" s="9"/>
      <c r="X28" s="9"/>
      <c r="Y28" s="9"/>
      <c r="Z28" s="9"/>
    </row>
    <row r="29" spans="1:26" ht="16.5" customHeight="1">
      <c r="A29" s="99" t="s">
        <v>7052</v>
      </c>
      <c r="B29" s="213" t="s">
        <v>4154</v>
      </c>
      <c r="C29" s="213" t="s">
        <v>4157</v>
      </c>
      <c r="D29" s="95" t="s">
        <v>7054</v>
      </c>
      <c r="E29" s="266" t="s">
        <v>7056</v>
      </c>
      <c r="F29" s="95" t="s">
        <v>2854</v>
      </c>
      <c r="G29" s="88">
        <v>1</v>
      </c>
      <c r="H29" s="82" t="s">
        <v>7060</v>
      </c>
      <c r="I29" s="82" t="s">
        <v>7063</v>
      </c>
      <c r="J29" s="88"/>
      <c r="K29" s="104"/>
      <c r="L29" s="143"/>
      <c r="M29" s="178"/>
      <c r="N29" s="4"/>
      <c r="O29" s="86" t="s">
        <v>380</v>
      </c>
      <c r="P29" s="86" t="s">
        <v>380</v>
      </c>
      <c r="Q29" s="86" t="s">
        <v>380</v>
      </c>
      <c r="R29" s="111" t="s">
        <v>114</v>
      </c>
      <c r="S29" s="86"/>
      <c r="T29" s="9"/>
      <c r="U29" s="9"/>
      <c r="V29" s="9"/>
      <c r="W29" s="9"/>
      <c r="X29" s="9"/>
      <c r="Y29" s="9"/>
      <c r="Z29" s="9"/>
    </row>
    <row r="30" spans="1:26" ht="16.5" customHeight="1">
      <c r="A30" s="99" t="s">
        <v>7070</v>
      </c>
      <c r="B30" s="213" t="s">
        <v>4154</v>
      </c>
      <c r="C30" s="213" t="s">
        <v>4157</v>
      </c>
      <c r="D30" s="95" t="s">
        <v>7071</v>
      </c>
      <c r="E30" s="110" t="s">
        <v>7072</v>
      </c>
      <c r="F30" s="95" t="s">
        <v>2854</v>
      </c>
      <c r="G30" s="88">
        <v>1</v>
      </c>
      <c r="H30" s="82" t="s">
        <v>7075</v>
      </c>
      <c r="I30" s="82" t="s">
        <v>7077</v>
      </c>
      <c r="J30" s="88"/>
      <c r="K30" s="104"/>
      <c r="L30" s="143"/>
      <c r="M30" s="178"/>
      <c r="N30" s="4"/>
      <c r="O30" s="86" t="s">
        <v>380</v>
      </c>
      <c r="P30" s="86" t="s">
        <v>380</v>
      </c>
      <c r="Q30" s="86" t="s">
        <v>380</v>
      </c>
      <c r="R30" s="111" t="s">
        <v>114</v>
      </c>
      <c r="S30" s="86"/>
      <c r="T30" s="9"/>
      <c r="U30" s="9"/>
      <c r="V30" s="9"/>
      <c r="W30" s="9"/>
      <c r="X30" s="9"/>
      <c r="Y30" s="9"/>
      <c r="Z30" s="9"/>
    </row>
    <row r="31" spans="1:26" ht="102.75" customHeight="1">
      <c r="A31" s="747" t="s">
        <v>7082</v>
      </c>
      <c r="B31" s="749" t="s">
        <v>4154</v>
      </c>
      <c r="C31" s="749" t="s">
        <v>4157</v>
      </c>
      <c r="D31" s="738" t="s">
        <v>7086</v>
      </c>
      <c r="E31" s="741" t="s">
        <v>7087</v>
      </c>
      <c r="F31" s="738" t="s">
        <v>2854</v>
      </c>
      <c r="G31" s="88">
        <v>1</v>
      </c>
      <c r="H31" s="259" t="s">
        <v>7090</v>
      </c>
      <c r="I31" s="82" t="s">
        <v>7091</v>
      </c>
      <c r="J31" s="88" t="s">
        <v>158</v>
      </c>
      <c r="K31" s="104"/>
      <c r="L31" s="748"/>
      <c r="M31" s="178"/>
      <c r="N31" s="4"/>
      <c r="O31" s="86" t="s">
        <v>380</v>
      </c>
      <c r="P31" s="86" t="s">
        <v>380</v>
      </c>
      <c r="Q31" s="86" t="s">
        <v>7097</v>
      </c>
      <c r="R31" s="111" t="s">
        <v>114</v>
      </c>
      <c r="S31" s="86"/>
      <c r="T31" s="9"/>
      <c r="U31" s="9"/>
      <c r="V31" s="9"/>
      <c r="W31" s="9"/>
      <c r="X31" s="9"/>
      <c r="Y31" s="9"/>
      <c r="Z31" s="9"/>
    </row>
    <row r="32" spans="1:26" ht="16.5" customHeight="1">
      <c r="A32" s="665"/>
      <c r="B32" s="666"/>
      <c r="C32" s="666"/>
      <c r="D32" s="665"/>
      <c r="E32" s="665"/>
      <c r="F32" s="666"/>
      <c r="G32" s="213">
        <v>2</v>
      </c>
      <c r="H32" s="110" t="s">
        <v>6801</v>
      </c>
      <c r="I32" s="214" t="s">
        <v>7100</v>
      </c>
      <c r="J32" s="213"/>
      <c r="K32" s="267"/>
      <c r="L32" s="750"/>
      <c r="M32" s="268"/>
      <c r="N32" s="4"/>
      <c r="O32" s="86" t="s">
        <v>380</v>
      </c>
      <c r="P32" s="86" t="s">
        <v>380</v>
      </c>
      <c r="Q32" s="86" t="s">
        <v>380</v>
      </c>
      <c r="R32" s="111" t="s">
        <v>114</v>
      </c>
      <c r="S32" s="86"/>
      <c r="T32" s="9"/>
      <c r="U32" s="9"/>
      <c r="V32" s="9"/>
      <c r="W32" s="9"/>
      <c r="X32" s="9"/>
      <c r="Y32" s="9"/>
      <c r="Z32" s="9"/>
    </row>
    <row r="33" spans="1:26" ht="114" customHeight="1">
      <c r="A33" s="747" t="s">
        <v>7105</v>
      </c>
      <c r="B33" s="749" t="s">
        <v>4154</v>
      </c>
      <c r="C33" s="749" t="s">
        <v>4157</v>
      </c>
      <c r="D33" s="738" t="s">
        <v>7106</v>
      </c>
      <c r="E33" s="741" t="s">
        <v>7111</v>
      </c>
      <c r="F33" s="738" t="s">
        <v>2854</v>
      </c>
      <c r="G33" s="213">
        <v>1</v>
      </c>
      <c r="H33" s="266" t="s">
        <v>7114</v>
      </c>
      <c r="I33" s="214" t="s">
        <v>7115</v>
      </c>
      <c r="J33" s="213" t="s">
        <v>158</v>
      </c>
      <c r="K33" s="267"/>
      <c r="L33" s="748"/>
      <c r="M33" s="91"/>
      <c r="N33" s="4"/>
      <c r="O33" s="86" t="s">
        <v>380</v>
      </c>
      <c r="P33" s="86" t="s">
        <v>380</v>
      </c>
      <c r="Q33" s="86" t="s">
        <v>7120</v>
      </c>
      <c r="R33" s="111" t="s">
        <v>114</v>
      </c>
      <c r="S33" s="86"/>
      <c r="T33" s="9"/>
      <c r="U33" s="9"/>
      <c r="V33" s="9"/>
      <c r="W33" s="9"/>
      <c r="X33" s="9"/>
      <c r="Y33" s="9"/>
      <c r="Z33" s="9"/>
    </row>
    <row r="34" spans="1:26" ht="51" customHeight="1">
      <c r="A34" s="665"/>
      <c r="B34" s="666"/>
      <c r="C34" s="666"/>
      <c r="D34" s="665"/>
      <c r="E34" s="665"/>
      <c r="F34" s="665"/>
      <c r="G34" s="213">
        <v>2</v>
      </c>
      <c r="H34" s="110" t="s">
        <v>6801</v>
      </c>
      <c r="I34" s="214" t="s">
        <v>7100</v>
      </c>
      <c r="J34" s="213"/>
      <c r="K34" s="267"/>
      <c r="L34" s="750"/>
      <c r="M34" s="91"/>
      <c r="N34" s="4"/>
      <c r="O34" s="86" t="s">
        <v>380</v>
      </c>
      <c r="P34" s="86" t="s">
        <v>380</v>
      </c>
      <c r="Q34" s="86" t="s">
        <v>380</v>
      </c>
      <c r="R34" s="111" t="s">
        <v>114</v>
      </c>
      <c r="S34" s="86"/>
      <c r="T34" s="9"/>
      <c r="U34" s="9"/>
      <c r="V34" s="9"/>
      <c r="W34" s="9"/>
      <c r="X34" s="9"/>
      <c r="Y34" s="9"/>
      <c r="Z34" s="9"/>
    </row>
    <row r="35" spans="1:26" ht="16.5" customHeight="1">
      <c r="A35" s="80" t="s">
        <v>7134</v>
      </c>
      <c r="B35" s="88" t="s">
        <v>4154</v>
      </c>
      <c r="C35" s="88" t="s">
        <v>4157</v>
      </c>
      <c r="D35" s="82" t="s">
        <v>7135</v>
      </c>
      <c r="E35" s="269" t="s">
        <v>7136</v>
      </c>
      <c r="F35" s="216" t="s">
        <v>2854</v>
      </c>
      <c r="G35" s="88">
        <v>1</v>
      </c>
      <c r="H35" s="82" t="s">
        <v>7142</v>
      </c>
      <c r="I35" s="82" t="s">
        <v>7143</v>
      </c>
      <c r="J35" s="88"/>
      <c r="K35" s="104"/>
      <c r="L35" s="83"/>
      <c r="M35" s="178"/>
      <c r="N35" s="4"/>
      <c r="O35" s="86" t="s">
        <v>380</v>
      </c>
      <c r="P35" s="86" t="s">
        <v>380</v>
      </c>
      <c r="Q35" s="86" t="s">
        <v>380</v>
      </c>
      <c r="R35" s="111" t="s">
        <v>114</v>
      </c>
      <c r="S35" s="86"/>
      <c r="T35" s="9"/>
      <c r="U35" s="9"/>
      <c r="V35" s="9"/>
      <c r="W35" s="9"/>
      <c r="X35" s="9"/>
      <c r="Y35" s="9"/>
      <c r="Z35" s="9"/>
    </row>
    <row r="36" spans="1:26" ht="16.5" customHeight="1">
      <c r="A36" s="747" t="s">
        <v>7148</v>
      </c>
      <c r="B36" s="749" t="s">
        <v>4154</v>
      </c>
      <c r="C36" s="749" t="s">
        <v>4157</v>
      </c>
      <c r="D36" s="738" t="s">
        <v>7150</v>
      </c>
      <c r="E36" s="756" t="s">
        <v>7151</v>
      </c>
      <c r="F36" s="740" t="s">
        <v>2854</v>
      </c>
      <c r="G36" s="88">
        <v>1</v>
      </c>
      <c r="H36" s="259" t="s">
        <v>7155</v>
      </c>
      <c r="I36" s="82" t="s">
        <v>6791</v>
      </c>
      <c r="J36" s="88" t="s">
        <v>158</v>
      </c>
      <c r="K36" s="104"/>
      <c r="L36" s="748"/>
      <c r="M36" s="178"/>
      <c r="N36" s="4"/>
      <c r="O36" s="86" t="s">
        <v>380</v>
      </c>
      <c r="P36" s="86" t="s">
        <v>380</v>
      </c>
      <c r="Q36" s="86" t="s">
        <v>7158</v>
      </c>
      <c r="R36" s="111" t="s">
        <v>114</v>
      </c>
      <c r="S36" s="86"/>
      <c r="T36" s="9"/>
      <c r="U36" s="9"/>
      <c r="V36" s="9"/>
      <c r="W36" s="9"/>
      <c r="X36" s="9"/>
      <c r="Y36" s="9"/>
      <c r="Z36" s="9"/>
    </row>
    <row r="37" spans="1:26" ht="66" customHeight="1">
      <c r="A37" s="665"/>
      <c r="B37" s="750"/>
      <c r="C37" s="750"/>
      <c r="D37" s="665"/>
      <c r="E37" s="666"/>
      <c r="F37" s="666"/>
      <c r="G37" s="213">
        <v>2</v>
      </c>
      <c r="H37" s="103" t="s">
        <v>6801</v>
      </c>
      <c r="I37" s="95" t="s">
        <v>7162</v>
      </c>
      <c r="J37" s="213"/>
      <c r="K37" s="267"/>
      <c r="L37" s="750"/>
      <c r="M37" s="268"/>
      <c r="N37" s="4"/>
      <c r="O37" s="86" t="s">
        <v>380</v>
      </c>
      <c r="P37" s="86" t="s">
        <v>380</v>
      </c>
      <c r="Q37" s="86" t="s">
        <v>380</v>
      </c>
      <c r="R37" s="111" t="s">
        <v>114</v>
      </c>
      <c r="S37" s="86"/>
      <c r="T37" s="9"/>
      <c r="U37" s="9"/>
      <c r="V37" s="9"/>
      <c r="W37" s="9"/>
      <c r="X37" s="9"/>
      <c r="Y37" s="9"/>
      <c r="Z37" s="9"/>
    </row>
    <row r="38" spans="1:26" ht="16.5" customHeight="1">
      <c r="A38" s="747" t="s">
        <v>7168</v>
      </c>
      <c r="B38" s="749" t="s">
        <v>4154</v>
      </c>
      <c r="C38" s="749" t="s">
        <v>4157</v>
      </c>
      <c r="D38" s="738" t="s">
        <v>7170</v>
      </c>
      <c r="E38" s="756" t="s">
        <v>7172</v>
      </c>
      <c r="F38" s="740" t="s">
        <v>2854</v>
      </c>
      <c r="G38" s="213">
        <v>1</v>
      </c>
      <c r="H38" s="110" t="s">
        <v>7174</v>
      </c>
      <c r="I38" s="95" t="s">
        <v>6791</v>
      </c>
      <c r="J38" s="213" t="s">
        <v>158</v>
      </c>
      <c r="K38" s="267"/>
      <c r="L38" s="748"/>
      <c r="M38" s="91"/>
      <c r="N38" s="4"/>
      <c r="O38" s="86" t="s">
        <v>380</v>
      </c>
      <c r="P38" s="86" t="s">
        <v>380</v>
      </c>
      <c r="Q38" s="86" t="s">
        <v>7179</v>
      </c>
      <c r="R38" s="111" t="s">
        <v>114</v>
      </c>
      <c r="S38" s="86"/>
      <c r="T38" s="9"/>
      <c r="U38" s="9"/>
      <c r="V38" s="9"/>
      <c r="W38" s="9"/>
      <c r="X38" s="9"/>
      <c r="Y38" s="9"/>
      <c r="Z38" s="9"/>
    </row>
    <row r="39" spans="1:26" ht="57" customHeight="1">
      <c r="A39" s="666"/>
      <c r="B39" s="750"/>
      <c r="C39" s="750"/>
      <c r="D39" s="665"/>
      <c r="E39" s="666"/>
      <c r="F39" s="665"/>
      <c r="G39" s="213">
        <v>2</v>
      </c>
      <c r="H39" s="103" t="s">
        <v>6801</v>
      </c>
      <c r="I39" s="95" t="s">
        <v>7162</v>
      </c>
      <c r="J39" s="213"/>
      <c r="K39" s="267"/>
      <c r="L39" s="666"/>
      <c r="M39" s="91"/>
      <c r="N39" s="4"/>
      <c r="O39" s="86" t="s">
        <v>380</v>
      </c>
      <c r="P39" s="86" t="s">
        <v>380</v>
      </c>
      <c r="Q39" s="86" t="s">
        <v>380</v>
      </c>
      <c r="R39" s="111" t="s">
        <v>114</v>
      </c>
      <c r="S39" s="86"/>
      <c r="T39" s="9"/>
      <c r="U39" s="9"/>
      <c r="V39" s="9"/>
      <c r="W39" s="9"/>
      <c r="X39" s="9"/>
      <c r="Y39" s="9"/>
      <c r="Z39" s="9"/>
    </row>
    <row r="40" spans="1:26" ht="66.75" customHeight="1">
      <c r="A40" s="735" t="s">
        <v>7093</v>
      </c>
      <c r="B40" s="735" t="s">
        <v>4154</v>
      </c>
      <c r="C40" s="735" t="s">
        <v>4157</v>
      </c>
      <c r="D40" s="738" t="s">
        <v>7189</v>
      </c>
      <c r="E40" s="756" t="s">
        <v>7190</v>
      </c>
      <c r="F40" s="740" t="s">
        <v>2854</v>
      </c>
      <c r="G40" s="26">
        <v>1</v>
      </c>
      <c r="H40" s="124" t="s">
        <v>7194</v>
      </c>
      <c r="I40" s="92" t="s">
        <v>6791</v>
      </c>
      <c r="J40" s="26" t="s">
        <v>158</v>
      </c>
      <c r="K40" s="267"/>
      <c r="L40" s="734"/>
      <c r="M40" s="91"/>
      <c r="N40" s="4"/>
      <c r="O40" s="86" t="s">
        <v>380</v>
      </c>
      <c r="P40" s="86" t="s">
        <v>380</v>
      </c>
      <c r="Q40" s="86" t="s">
        <v>7197</v>
      </c>
      <c r="R40" s="111" t="s">
        <v>114</v>
      </c>
      <c r="S40" s="143"/>
      <c r="T40" s="9"/>
      <c r="U40" s="9"/>
      <c r="V40" s="9"/>
      <c r="W40" s="9"/>
      <c r="X40" s="9"/>
      <c r="Y40" s="9"/>
      <c r="Z40" s="9"/>
    </row>
    <row r="41" spans="1:26" ht="64.5" customHeight="1">
      <c r="A41" s="665"/>
      <c r="B41" s="665"/>
      <c r="C41" s="665"/>
      <c r="D41" s="665"/>
      <c r="E41" s="665"/>
      <c r="F41" s="666"/>
      <c r="G41" s="26">
        <v>2</v>
      </c>
      <c r="H41" s="103" t="s">
        <v>6801</v>
      </c>
      <c r="I41" s="92" t="s">
        <v>7206</v>
      </c>
      <c r="J41" s="26"/>
      <c r="K41" s="267"/>
      <c r="L41" s="750"/>
      <c r="M41" s="91"/>
      <c r="N41" s="4"/>
      <c r="O41" s="86" t="s">
        <v>380</v>
      </c>
      <c r="P41" s="86" t="s">
        <v>380</v>
      </c>
      <c r="Q41" s="143" t="s">
        <v>380</v>
      </c>
      <c r="R41" s="111" t="s">
        <v>114</v>
      </c>
      <c r="S41" s="143"/>
      <c r="T41" s="9"/>
      <c r="U41" s="9"/>
      <c r="V41" s="9"/>
      <c r="W41" s="9"/>
      <c r="X41" s="9"/>
      <c r="Y41" s="9"/>
      <c r="Z41" s="9"/>
    </row>
    <row r="42" spans="1:26" ht="84.75" customHeight="1">
      <c r="A42" s="735" t="s">
        <v>7212</v>
      </c>
      <c r="B42" s="735" t="s">
        <v>4154</v>
      </c>
      <c r="C42" s="735" t="s">
        <v>4157</v>
      </c>
      <c r="D42" s="738" t="s">
        <v>7215</v>
      </c>
      <c r="E42" s="756" t="s">
        <v>7216</v>
      </c>
      <c r="F42" s="740" t="s">
        <v>2854</v>
      </c>
      <c r="G42" s="26">
        <v>1</v>
      </c>
      <c r="H42" s="124" t="s">
        <v>7219</v>
      </c>
      <c r="I42" s="92" t="s">
        <v>6791</v>
      </c>
      <c r="J42" s="26"/>
      <c r="K42" s="267"/>
      <c r="L42" s="734"/>
      <c r="M42" s="91"/>
      <c r="N42" s="4"/>
      <c r="O42" s="86" t="s">
        <v>380</v>
      </c>
      <c r="P42" s="86" t="s">
        <v>380</v>
      </c>
      <c r="Q42" s="143" t="s">
        <v>380</v>
      </c>
      <c r="R42" s="111" t="s">
        <v>114</v>
      </c>
      <c r="S42" s="86"/>
      <c r="T42" s="9"/>
      <c r="U42" s="9"/>
      <c r="V42" s="9"/>
      <c r="W42" s="9"/>
      <c r="X42" s="9"/>
      <c r="Y42" s="9"/>
      <c r="Z42" s="9"/>
    </row>
    <row r="43" spans="1:26" ht="16.5" customHeight="1">
      <c r="A43" s="666"/>
      <c r="B43" s="665"/>
      <c r="C43" s="665"/>
      <c r="D43" s="666"/>
      <c r="E43" s="666"/>
      <c r="F43" s="666"/>
      <c r="G43" s="26">
        <v>2</v>
      </c>
      <c r="H43" s="103" t="s">
        <v>6801</v>
      </c>
      <c r="I43" s="92" t="s">
        <v>7206</v>
      </c>
      <c r="J43" s="26"/>
      <c r="K43" s="267"/>
      <c r="L43" s="666"/>
      <c r="M43" s="91"/>
      <c r="N43" s="4"/>
      <c r="O43" s="86" t="s">
        <v>380</v>
      </c>
      <c r="P43" s="86" t="s">
        <v>380</v>
      </c>
      <c r="Q43" s="143" t="s">
        <v>380</v>
      </c>
      <c r="R43" s="111" t="s">
        <v>114</v>
      </c>
      <c r="S43" s="143"/>
      <c r="T43" s="9"/>
      <c r="U43" s="9"/>
      <c r="V43" s="9"/>
      <c r="W43" s="9"/>
      <c r="X43" s="9"/>
      <c r="Y43" s="9"/>
      <c r="Z43" s="9"/>
    </row>
    <row r="44" spans="1:26" ht="75.75" customHeight="1">
      <c r="A44" s="735" t="s">
        <v>7245</v>
      </c>
      <c r="B44" s="735" t="s">
        <v>4154</v>
      </c>
      <c r="C44" s="735" t="s">
        <v>4157</v>
      </c>
      <c r="D44" s="738" t="s">
        <v>7249</v>
      </c>
      <c r="E44" s="756" t="s">
        <v>725</v>
      </c>
      <c r="F44" s="740" t="s">
        <v>2854</v>
      </c>
      <c r="G44" s="26">
        <v>1</v>
      </c>
      <c r="H44" s="124" t="s">
        <v>7255</v>
      </c>
      <c r="I44" s="92" t="s">
        <v>7257</v>
      </c>
      <c r="J44" s="26"/>
      <c r="K44" s="267"/>
      <c r="L44" s="734"/>
      <c r="M44" s="91"/>
      <c r="N44" s="4"/>
      <c r="O44" s="86" t="s">
        <v>380</v>
      </c>
      <c r="P44" s="86" t="s">
        <v>380</v>
      </c>
      <c r="Q44" s="143" t="s">
        <v>380</v>
      </c>
      <c r="R44" s="111" t="s">
        <v>114</v>
      </c>
      <c r="S44" s="143"/>
      <c r="T44" s="9"/>
      <c r="U44" s="9"/>
      <c r="V44" s="9"/>
      <c r="W44" s="9"/>
      <c r="X44" s="9"/>
      <c r="Y44" s="9"/>
      <c r="Z44" s="9"/>
    </row>
    <row r="45" spans="1:26" ht="16.5" customHeight="1">
      <c r="A45" s="666"/>
      <c r="B45" s="665"/>
      <c r="C45" s="665"/>
      <c r="D45" s="666"/>
      <c r="E45" s="666"/>
      <c r="F45" s="666"/>
      <c r="G45" s="26">
        <v>2</v>
      </c>
      <c r="H45" s="103" t="s">
        <v>7270</v>
      </c>
      <c r="I45" s="92" t="s">
        <v>6791</v>
      </c>
      <c r="J45" s="26" t="s">
        <v>158</v>
      </c>
      <c r="K45" s="267"/>
      <c r="L45" s="666"/>
      <c r="M45" s="91"/>
      <c r="N45" s="4"/>
      <c r="O45" s="86" t="s">
        <v>380</v>
      </c>
      <c r="P45" s="86" t="s">
        <v>380</v>
      </c>
      <c r="Q45" s="86" t="s">
        <v>7276</v>
      </c>
      <c r="R45" s="111" t="s">
        <v>114</v>
      </c>
      <c r="S45" s="86"/>
      <c r="T45" s="9"/>
      <c r="U45" s="9"/>
      <c r="V45" s="9"/>
      <c r="W45" s="9"/>
      <c r="X45" s="9"/>
      <c r="Y45" s="9"/>
      <c r="Z45" s="9"/>
    </row>
    <row r="46" spans="1:26" ht="16.5" customHeight="1">
      <c r="A46" s="735" t="s">
        <v>7280</v>
      </c>
      <c r="B46" s="735" t="s">
        <v>4154</v>
      </c>
      <c r="C46" s="735" t="s">
        <v>4157</v>
      </c>
      <c r="D46" s="738" t="s">
        <v>7285</v>
      </c>
      <c r="E46" s="756" t="s">
        <v>731</v>
      </c>
      <c r="F46" s="740" t="s">
        <v>2854</v>
      </c>
      <c r="G46" s="26">
        <v>1</v>
      </c>
      <c r="H46" s="124" t="s">
        <v>7292</v>
      </c>
      <c r="I46" s="92" t="s">
        <v>7257</v>
      </c>
      <c r="J46" s="26"/>
      <c r="K46" s="267"/>
      <c r="L46" s="734"/>
      <c r="M46" s="91"/>
      <c r="N46" s="4"/>
      <c r="O46" s="86" t="s">
        <v>380</v>
      </c>
      <c r="P46" s="86" t="s">
        <v>380</v>
      </c>
      <c r="Q46" s="143" t="s">
        <v>380</v>
      </c>
      <c r="R46" s="111" t="s">
        <v>114</v>
      </c>
      <c r="S46" s="143"/>
      <c r="T46" s="9"/>
      <c r="U46" s="9"/>
      <c r="V46" s="9"/>
      <c r="W46" s="9"/>
      <c r="X46" s="9"/>
      <c r="Y46" s="9"/>
      <c r="Z46" s="9"/>
    </row>
    <row r="47" spans="1:26" ht="66" customHeight="1">
      <c r="A47" s="666"/>
      <c r="B47" s="665"/>
      <c r="C47" s="665"/>
      <c r="D47" s="666"/>
      <c r="E47" s="666"/>
      <c r="F47" s="666"/>
      <c r="G47" s="26">
        <v>2</v>
      </c>
      <c r="H47" s="103" t="s">
        <v>7270</v>
      </c>
      <c r="I47" s="92" t="s">
        <v>6791</v>
      </c>
      <c r="J47" s="26" t="s">
        <v>158</v>
      </c>
      <c r="K47" s="267"/>
      <c r="L47" s="666"/>
      <c r="M47" s="91"/>
      <c r="N47" s="4"/>
      <c r="O47" s="86" t="s">
        <v>380</v>
      </c>
      <c r="P47" s="86" t="s">
        <v>380</v>
      </c>
      <c r="Q47" s="86" t="s">
        <v>7311</v>
      </c>
      <c r="R47" s="111" t="s">
        <v>114</v>
      </c>
      <c r="S47" s="86"/>
      <c r="T47" s="9"/>
      <c r="U47" s="9"/>
      <c r="V47" s="9"/>
      <c r="W47" s="9"/>
      <c r="X47" s="9"/>
      <c r="Y47" s="9"/>
      <c r="Z47" s="9"/>
    </row>
    <row r="48" spans="1:26" ht="122.25" customHeight="1">
      <c r="A48" s="26" t="s">
        <v>7317</v>
      </c>
      <c r="B48" s="26" t="s">
        <v>4154</v>
      </c>
      <c r="C48" s="26" t="s">
        <v>4157</v>
      </c>
      <c r="D48" s="82" t="s">
        <v>7321</v>
      </c>
      <c r="E48" s="120" t="s">
        <v>7322</v>
      </c>
      <c r="F48" s="92" t="s">
        <v>2854</v>
      </c>
      <c r="G48" s="26">
        <v>1</v>
      </c>
      <c r="H48" s="82" t="s">
        <v>7325</v>
      </c>
      <c r="I48" s="82" t="s">
        <v>7327</v>
      </c>
      <c r="J48" s="26"/>
      <c r="K48" s="104"/>
      <c r="L48" s="86"/>
      <c r="M48" s="178"/>
      <c r="N48" s="4"/>
      <c r="O48" s="86" t="s">
        <v>380</v>
      </c>
      <c r="P48" s="86" t="s">
        <v>380</v>
      </c>
      <c r="Q48" s="86" t="s">
        <v>380</v>
      </c>
      <c r="R48" s="111" t="s">
        <v>114</v>
      </c>
      <c r="S48" s="86"/>
      <c r="T48" s="9"/>
      <c r="U48" s="9"/>
      <c r="V48" s="9"/>
      <c r="W48" s="9"/>
      <c r="X48" s="9"/>
      <c r="Y48" s="9"/>
      <c r="Z48" s="9"/>
    </row>
    <row r="49" spans="1:26" ht="107.25" customHeight="1">
      <c r="A49" s="26" t="s">
        <v>7332</v>
      </c>
      <c r="B49" s="26" t="s">
        <v>4154</v>
      </c>
      <c r="C49" s="26" t="s">
        <v>4157</v>
      </c>
      <c r="D49" s="82" t="s">
        <v>7334</v>
      </c>
      <c r="E49" s="120" t="s">
        <v>7336</v>
      </c>
      <c r="F49" s="92" t="s">
        <v>2854</v>
      </c>
      <c r="G49" s="26">
        <v>1</v>
      </c>
      <c r="H49" s="82" t="s">
        <v>7337</v>
      </c>
      <c r="I49" s="82" t="s">
        <v>7327</v>
      </c>
      <c r="J49" s="26"/>
      <c r="K49" s="104"/>
      <c r="L49" s="86"/>
      <c r="M49" s="178"/>
      <c r="N49" s="4"/>
      <c r="O49" s="86" t="s">
        <v>380</v>
      </c>
      <c r="P49" s="86" t="s">
        <v>380</v>
      </c>
      <c r="Q49" s="86" t="s">
        <v>380</v>
      </c>
      <c r="R49" s="111" t="s">
        <v>114</v>
      </c>
      <c r="S49" s="86"/>
      <c r="T49" s="9"/>
      <c r="U49" s="9"/>
      <c r="V49" s="9"/>
      <c r="W49" s="9"/>
      <c r="X49" s="9"/>
      <c r="Y49" s="9"/>
      <c r="Z49" s="9"/>
    </row>
    <row r="50" spans="1:26" ht="16.5" customHeight="1">
      <c r="A50" s="26" t="s">
        <v>7347</v>
      </c>
      <c r="B50" s="26" t="s">
        <v>4154</v>
      </c>
      <c r="C50" s="26" t="s">
        <v>4157</v>
      </c>
      <c r="D50" s="82" t="s">
        <v>7349</v>
      </c>
      <c r="E50" s="120" t="s">
        <v>7352</v>
      </c>
      <c r="F50" s="92" t="s">
        <v>2854</v>
      </c>
      <c r="G50" s="26">
        <v>1</v>
      </c>
      <c r="H50" s="82" t="s">
        <v>7355</v>
      </c>
      <c r="I50" s="82" t="s">
        <v>7327</v>
      </c>
      <c r="J50" s="26"/>
      <c r="K50" s="104"/>
      <c r="L50" s="86"/>
      <c r="M50" s="178"/>
      <c r="N50" s="4"/>
      <c r="O50" s="86" t="s">
        <v>380</v>
      </c>
      <c r="P50" s="86" t="s">
        <v>380</v>
      </c>
      <c r="Q50" s="86" t="s">
        <v>380</v>
      </c>
      <c r="R50" s="111" t="s">
        <v>114</v>
      </c>
      <c r="S50" s="86"/>
      <c r="T50" s="9"/>
      <c r="U50" s="9"/>
      <c r="V50" s="9"/>
      <c r="W50" s="9"/>
      <c r="X50" s="9"/>
      <c r="Y50" s="9"/>
      <c r="Z50" s="9"/>
    </row>
    <row r="51" spans="1:26" ht="16.5" customHeight="1">
      <c r="A51" s="26" t="s">
        <v>7366</v>
      </c>
      <c r="B51" s="26" t="s">
        <v>4154</v>
      </c>
      <c r="C51" s="26" t="s">
        <v>4157</v>
      </c>
      <c r="D51" s="95" t="s">
        <v>7367</v>
      </c>
      <c r="E51" s="124" t="s">
        <v>7368</v>
      </c>
      <c r="F51" s="93" t="s">
        <v>2854</v>
      </c>
      <c r="G51" s="26">
        <v>1</v>
      </c>
      <c r="H51" s="120" t="s">
        <v>7369</v>
      </c>
      <c r="I51" s="120" t="s">
        <v>7370</v>
      </c>
      <c r="J51" s="26"/>
      <c r="K51" s="267"/>
      <c r="L51" s="86"/>
      <c r="M51" s="91"/>
      <c r="N51" s="4"/>
      <c r="O51" s="86" t="s">
        <v>380</v>
      </c>
      <c r="P51" s="86" t="s">
        <v>380</v>
      </c>
      <c r="Q51" s="143" t="s">
        <v>380</v>
      </c>
      <c r="R51" s="111" t="s">
        <v>114</v>
      </c>
      <c r="S51" s="143"/>
      <c r="T51" s="9"/>
      <c r="U51" s="9"/>
      <c r="V51" s="9"/>
      <c r="W51" s="9"/>
      <c r="X51" s="9"/>
      <c r="Y51" s="9"/>
      <c r="Z51" s="9"/>
    </row>
    <row r="52" spans="1:26" ht="16.5" customHeight="1">
      <c r="A52" s="26" t="s">
        <v>7379</v>
      </c>
      <c r="B52" s="26" t="s">
        <v>4154</v>
      </c>
      <c r="C52" s="26" t="s">
        <v>4157</v>
      </c>
      <c r="D52" s="95" t="s">
        <v>7384</v>
      </c>
      <c r="E52" s="124" t="s">
        <v>7385</v>
      </c>
      <c r="F52" s="93" t="s">
        <v>2854</v>
      </c>
      <c r="G52" s="26">
        <v>2</v>
      </c>
      <c r="H52" s="120" t="s">
        <v>7387</v>
      </c>
      <c r="I52" s="120" t="s">
        <v>7370</v>
      </c>
      <c r="J52" s="26"/>
      <c r="K52" s="267"/>
      <c r="L52" s="86"/>
      <c r="M52" s="91"/>
      <c r="N52" s="4"/>
      <c r="O52" s="86" t="s">
        <v>380</v>
      </c>
      <c r="P52" s="86" t="s">
        <v>380</v>
      </c>
      <c r="Q52" s="143" t="s">
        <v>380</v>
      </c>
      <c r="R52" s="111" t="s">
        <v>114</v>
      </c>
      <c r="S52" s="143"/>
      <c r="T52" s="9"/>
      <c r="U52" s="9"/>
      <c r="V52" s="9"/>
      <c r="W52" s="9"/>
      <c r="X52" s="9"/>
      <c r="Y52" s="9"/>
      <c r="Z52" s="9"/>
    </row>
    <row r="53" spans="1:26" ht="76.5" customHeight="1">
      <c r="A53" s="735" t="s">
        <v>7393</v>
      </c>
      <c r="B53" s="735" t="s">
        <v>4154</v>
      </c>
      <c r="C53" s="735" t="s">
        <v>4157</v>
      </c>
      <c r="D53" s="738" t="s">
        <v>7395</v>
      </c>
      <c r="E53" s="756" t="s">
        <v>7398</v>
      </c>
      <c r="F53" s="740" t="s">
        <v>2854</v>
      </c>
      <c r="G53" s="78">
        <v>1</v>
      </c>
      <c r="H53" s="120" t="s">
        <v>7401</v>
      </c>
      <c r="I53" s="124" t="s">
        <v>7403</v>
      </c>
      <c r="J53" s="78"/>
      <c r="K53" s="267"/>
      <c r="L53" s="734"/>
      <c r="M53" s="91"/>
      <c r="N53" s="4"/>
      <c r="O53" s="86" t="s">
        <v>380</v>
      </c>
      <c r="P53" s="86" t="s">
        <v>380</v>
      </c>
      <c r="Q53" s="143" t="s">
        <v>380</v>
      </c>
      <c r="R53" s="111" t="s">
        <v>114</v>
      </c>
      <c r="S53" s="143"/>
      <c r="T53" s="9"/>
      <c r="U53" s="9"/>
      <c r="V53" s="9"/>
      <c r="W53" s="9"/>
      <c r="X53" s="9"/>
      <c r="Y53" s="9"/>
      <c r="Z53" s="9"/>
    </row>
    <row r="54" spans="1:26" ht="54.75" customHeight="1">
      <c r="A54" s="666"/>
      <c r="B54" s="666"/>
      <c r="C54" s="666"/>
      <c r="D54" s="665"/>
      <c r="E54" s="665"/>
      <c r="F54" s="666"/>
      <c r="G54" s="26">
        <v>2</v>
      </c>
      <c r="H54" s="120" t="s">
        <v>7410</v>
      </c>
      <c r="I54" s="120" t="s">
        <v>7412</v>
      </c>
      <c r="J54" s="26"/>
      <c r="K54" s="267"/>
      <c r="L54" s="666"/>
      <c r="M54" s="91"/>
      <c r="N54" s="4"/>
      <c r="O54" s="86" t="s">
        <v>380</v>
      </c>
      <c r="P54" s="86" t="s">
        <v>380</v>
      </c>
      <c r="Q54" s="143" t="s">
        <v>380</v>
      </c>
      <c r="R54" s="111" t="s">
        <v>114</v>
      </c>
      <c r="S54" s="143"/>
      <c r="T54" s="9"/>
      <c r="U54" s="9"/>
      <c r="V54" s="9"/>
      <c r="W54" s="9"/>
      <c r="X54" s="9"/>
      <c r="Y54" s="9"/>
      <c r="Z54" s="9"/>
    </row>
    <row r="55" spans="1:26" ht="48" customHeight="1">
      <c r="A55" s="747" t="s">
        <v>7419</v>
      </c>
      <c r="B55" s="749" t="s">
        <v>4154</v>
      </c>
      <c r="C55" s="749" t="s">
        <v>4157</v>
      </c>
      <c r="D55" s="738" t="s">
        <v>7423</v>
      </c>
      <c r="E55" s="120" t="s">
        <v>7425</v>
      </c>
      <c r="F55" s="784" t="s">
        <v>7428</v>
      </c>
      <c r="G55" s="153">
        <v>1</v>
      </c>
      <c r="H55" s="92" t="s">
        <v>7432</v>
      </c>
      <c r="I55" s="127" t="s">
        <v>7434</v>
      </c>
      <c r="J55" s="153"/>
      <c r="K55" s="104"/>
      <c r="L55" s="748"/>
      <c r="M55" s="178"/>
      <c r="N55" s="4"/>
      <c r="O55" s="86" t="s">
        <v>380</v>
      </c>
      <c r="P55" s="86" t="s">
        <v>380</v>
      </c>
      <c r="Q55" s="86" t="s">
        <v>380</v>
      </c>
      <c r="R55" s="111" t="s">
        <v>114</v>
      </c>
      <c r="S55" s="86"/>
      <c r="T55" s="9"/>
      <c r="U55" s="9"/>
      <c r="V55" s="9"/>
      <c r="W55" s="9"/>
      <c r="X55" s="9"/>
      <c r="Y55" s="9"/>
      <c r="Z55" s="9"/>
    </row>
    <row r="56" spans="1:26" ht="45" customHeight="1">
      <c r="A56" s="665"/>
      <c r="B56" s="665"/>
      <c r="C56" s="665"/>
      <c r="D56" s="665"/>
      <c r="E56" s="120" t="s">
        <v>7450</v>
      </c>
      <c r="F56" s="665"/>
      <c r="G56" s="153">
        <v>2</v>
      </c>
      <c r="H56" s="92" t="s">
        <v>7453</v>
      </c>
      <c r="I56" s="127" t="s">
        <v>7454</v>
      </c>
      <c r="J56" s="153"/>
      <c r="K56" s="104"/>
      <c r="L56" s="665"/>
      <c r="M56" s="178"/>
      <c r="N56" s="4"/>
      <c r="O56" s="86" t="s">
        <v>380</v>
      </c>
      <c r="P56" s="86" t="s">
        <v>380</v>
      </c>
      <c r="Q56" s="86" t="s">
        <v>380</v>
      </c>
      <c r="R56" s="111" t="s">
        <v>114</v>
      </c>
      <c r="S56" s="86"/>
      <c r="T56" s="9"/>
      <c r="U56" s="9"/>
      <c r="V56" s="9"/>
      <c r="W56" s="9"/>
      <c r="X56" s="9"/>
      <c r="Y56" s="9"/>
      <c r="Z56" s="9"/>
    </row>
    <row r="57" spans="1:26" ht="49.5" customHeight="1">
      <c r="A57" s="666"/>
      <c r="B57" s="666"/>
      <c r="C57" s="666"/>
      <c r="D57" s="665"/>
      <c r="E57" s="120" t="s">
        <v>7462</v>
      </c>
      <c r="F57" s="666"/>
      <c r="G57" s="153">
        <v>3</v>
      </c>
      <c r="H57" s="82" t="s">
        <v>7465</v>
      </c>
      <c r="I57" s="183" t="s">
        <v>7466</v>
      </c>
      <c r="J57" s="153"/>
      <c r="K57" s="104"/>
      <c r="L57" s="666"/>
      <c r="M57" s="178"/>
      <c r="N57" s="4"/>
      <c r="O57" s="86" t="s">
        <v>380</v>
      </c>
      <c r="P57" s="86" t="s">
        <v>380</v>
      </c>
      <c r="Q57" s="86" t="s">
        <v>380</v>
      </c>
      <c r="R57" s="111" t="s">
        <v>114</v>
      </c>
      <c r="S57" s="86"/>
      <c r="T57" s="9"/>
      <c r="U57" s="9"/>
      <c r="V57" s="9"/>
      <c r="W57" s="9"/>
      <c r="X57" s="9"/>
      <c r="Y57" s="9"/>
      <c r="Z57" s="9"/>
    </row>
    <row r="58" spans="1:26" ht="16.5" customHeight="1">
      <c r="A58" s="80" t="s">
        <v>7473</v>
      </c>
      <c r="B58" s="88" t="s">
        <v>4154</v>
      </c>
      <c r="C58" s="88" t="s">
        <v>4157</v>
      </c>
      <c r="D58" s="82" t="s">
        <v>7475</v>
      </c>
      <c r="E58" s="120" t="s">
        <v>7477</v>
      </c>
      <c r="F58" s="127" t="s">
        <v>7428</v>
      </c>
      <c r="G58" s="153">
        <v>1</v>
      </c>
      <c r="H58" s="82" t="s">
        <v>7482</v>
      </c>
      <c r="I58" s="253" t="s">
        <v>7484</v>
      </c>
      <c r="J58" s="153"/>
      <c r="K58" s="104"/>
      <c r="L58" s="83"/>
      <c r="M58" s="178"/>
      <c r="N58" s="4"/>
      <c r="O58" s="86" t="s">
        <v>380</v>
      </c>
      <c r="P58" s="86" t="s">
        <v>380</v>
      </c>
      <c r="Q58" s="86" t="s">
        <v>380</v>
      </c>
      <c r="R58" s="111" t="s">
        <v>114</v>
      </c>
      <c r="S58" s="86"/>
      <c r="T58" s="9"/>
      <c r="U58" s="9"/>
      <c r="V58" s="9"/>
      <c r="W58" s="9"/>
      <c r="X58" s="9"/>
      <c r="Y58" s="9"/>
      <c r="Z58" s="9"/>
    </row>
    <row r="59" spans="1:26" ht="115.5" customHeight="1">
      <c r="A59" s="80" t="s">
        <v>7494</v>
      </c>
      <c r="B59" s="88" t="s">
        <v>4154</v>
      </c>
      <c r="C59" s="88" t="s">
        <v>4157</v>
      </c>
      <c r="D59" s="82" t="s">
        <v>7498</v>
      </c>
      <c r="E59" s="120" t="s">
        <v>7501</v>
      </c>
      <c r="F59" s="127" t="s">
        <v>7504</v>
      </c>
      <c r="G59" s="153">
        <v>1</v>
      </c>
      <c r="H59" s="82" t="s">
        <v>7505</v>
      </c>
      <c r="I59" s="253" t="s">
        <v>7484</v>
      </c>
      <c r="J59" s="153"/>
      <c r="K59" s="104"/>
      <c r="L59" s="83"/>
      <c r="M59" s="178"/>
      <c r="N59" s="4"/>
      <c r="O59" s="86" t="s">
        <v>380</v>
      </c>
      <c r="P59" s="86" t="s">
        <v>380</v>
      </c>
      <c r="Q59" s="86" t="s">
        <v>380</v>
      </c>
      <c r="R59" s="111" t="s">
        <v>114</v>
      </c>
      <c r="S59" s="86"/>
      <c r="T59" s="9"/>
      <c r="U59" s="9"/>
      <c r="V59" s="9"/>
      <c r="W59" s="9"/>
      <c r="X59" s="9"/>
      <c r="Y59" s="9"/>
      <c r="Z59" s="9"/>
    </row>
    <row r="60" spans="1:26" ht="115.5" customHeight="1">
      <c r="A60" s="80" t="s">
        <v>7515</v>
      </c>
      <c r="B60" s="88" t="s">
        <v>4154</v>
      </c>
      <c r="C60" s="88" t="s">
        <v>4157</v>
      </c>
      <c r="D60" s="82" t="s">
        <v>7518</v>
      </c>
      <c r="E60" s="120" t="s">
        <v>7520</v>
      </c>
      <c r="F60" s="127" t="s">
        <v>7521</v>
      </c>
      <c r="G60" s="153">
        <v>1</v>
      </c>
      <c r="H60" s="189" t="s">
        <v>7524</v>
      </c>
      <c r="I60" s="253" t="s">
        <v>7526</v>
      </c>
      <c r="J60" s="153"/>
      <c r="K60" s="104"/>
      <c r="L60" s="83"/>
      <c r="M60" s="178"/>
      <c r="N60" s="4"/>
      <c r="O60" s="86" t="s">
        <v>380</v>
      </c>
      <c r="P60" s="86" t="s">
        <v>380</v>
      </c>
      <c r="Q60" s="86" t="s">
        <v>380</v>
      </c>
      <c r="R60" s="111" t="s">
        <v>114</v>
      </c>
      <c r="S60" s="86"/>
      <c r="T60" s="9"/>
      <c r="U60" s="9"/>
      <c r="V60" s="9"/>
      <c r="W60" s="9"/>
      <c r="X60" s="9"/>
      <c r="Y60" s="9"/>
      <c r="Z60" s="9"/>
    </row>
    <row r="61" spans="1:26" ht="69.75" customHeight="1">
      <c r="A61" s="781" t="s">
        <v>7530</v>
      </c>
      <c r="B61" s="782" t="s">
        <v>4154</v>
      </c>
      <c r="C61" s="782" t="s">
        <v>4157</v>
      </c>
      <c r="D61" s="738" t="s">
        <v>7547</v>
      </c>
      <c r="E61" s="741" t="s">
        <v>7548</v>
      </c>
      <c r="F61" s="744" t="s">
        <v>7428</v>
      </c>
      <c r="G61" s="88">
        <v>1</v>
      </c>
      <c r="H61" s="259" t="s">
        <v>7553</v>
      </c>
      <c r="I61" s="167" t="s">
        <v>7554</v>
      </c>
      <c r="J61" s="88"/>
      <c r="K61" s="104"/>
      <c r="L61" s="783"/>
      <c r="M61" s="178"/>
      <c r="N61" s="4"/>
      <c r="O61" s="86" t="s">
        <v>380</v>
      </c>
      <c r="P61" s="86" t="s">
        <v>380</v>
      </c>
      <c r="Q61" s="86" t="s">
        <v>380</v>
      </c>
      <c r="R61" s="111" t="s">
        <v>114</v>
      </c>
      <c r="S61" s="86"/>
      <c r="T61" s="9"/>
      <c r="U61" s="9"/>
      <c r="V61" s="9"/>
      <c r="W61" s="9"/>
      <c r="X61" s="9"/>
      <c r="Y61" s="9"/>
      <c r="Z61" s="9"/>
    </row>
    <row r="62" spans="1:26" ht="16.5" customHeight="1">
      <c r="A62" s="695"/>
      <c r="B62" s="754"/>
      <c r="C62" s="754"/>
      <c r="D62" s="665"/>
      <c r="E62" s="666"/>
      <c r="F62" s="665"/>
      <c r="G62" s="88">
        <v>2</v>
      </c>
      <c r="H62" s="103" t="s">
        <v>7563</v>
      </c>
      <c r="I62" s="167" t="s">
        <v>7565</v>
      </c>
      <c r="J62" s="88" t="s">
        <v>158</v>
      </c>
      <c r="K62" s="104"/>
      <c r="L62" s="754"/>
      <c r="M62" s="178"/>
      <c r="N62" s="4"/>
      <c r="O62" s="86" t="s">
        <v>380</v>
      </c>
      <c r="P62" s="86" t="s">
        <v>380</v>
      </c>
      <c r="Q62" s="86" t="s">
        <v>7572</v>
      </c>
      <c r="R62" s="111" t="s">
        <v>114</v>
      </c>
      <c r="S62" s="86"/>
      <c r="T62" s="9"/>
      <c r="U62" s="9"/>
      <c r="V62" s="9"/>
      <c r="W62" s="9"/>
      <c r="X62" s="9"/>
      <c r="Y62" s="9"/>
      <c r="Z62" s="9"/>
    </row>
    <row r="63" spans="1:26" ht="56.25" customHeight="1">
      <c r="A63" s="682"/>
      <c r="B63" s="755"/>
      <c r="C63" s="755"/>
      <c r="D63" s="666"/>
      <c r="E63" s="103" t="s">
        <v>7577</v>
      </c>
      <c r="F63" s="666"/>
      <c r="G63" s="88">
        <v>3</v>
      </c>
      <c r="H63" s="82" t="s">
        <v>7580</v>
      </c>
      <c r="I63" s="82" t="s">
        <v>7583</v>
      </c>
      <c r="J63" s="88"/>
      <c r="K63" s="104"/>
      <c r="L63" s="755"/>
      <c r="M63" s="178"/>
      <c r="N63" s="4"/>
      <c r="O63" s="86" t="s">
        <v>380</v>
      </c>
      <c r="P63" s="86" t="s">
        <v>380</v>
      </c>
      <c r="Q63" s="86" t="s">
        <v>380</v>
      </c>
      <c r="R63" s="111" t="s">
        <v>114</v>
      </c>
      <c r="S63" s="86"/>
      <c r="T63" s="9"/>
      <c r="U63" s="9"/>
      <c r="V63" s="9"/>
      <c r="W63" s="9"/>
      <c r="X63" s="9"/>
      <c r="Y63" s="9"/>
      <c r="Z63" s="9"/>
    </row>
    <row r="64" spans="1:26" ht="16.5" customHeight="1">
      <c r="A64" s="282" t="s">
        <v>7591</v>
      </c>
      <c r="B64" s="283" t="s">
        <v>4154</v>
      </c>
      <c r="C64" s="283" t="s">
        <v>4157</v>
      </c>
      <c r="D64" s="82" t="s">
        <v>7592</v>
      </c>
      <c r="E64" s="103" t="s">
        <v>7593</v>
      </c>
      <c r="F64" s="82" t="s">
        <v>7596</v>
      </c>
      <c r="G64" s="88">
        <v>1</v>
      </c>
      <c r="H64" s="82" t="s">
        <v>7597</v>
      </c>
      <c r="I64" s="82" t="s">
        <v>7599</v>
      </c>
      <c r="J64" s="88"/>
      <c r="K64" s="104"/>
      <c r="L64" s="284"/>
      <c r="M64" s="178"/>
      <c r="N64" s="4"/>
      <c r="O64" s="86" t="s">
        <v>380</v>
      </c>
      <c r="P64" s="86" t="s">
        <v>380</v>
      </c>
      <c r="Q64" s="86" t="s">
        <v>380</v>
      </c>
      <c r="R64" s="111" t="s">
        <v>114</v>
      </c>
      <c r="S64" s="86"/>
      <c r="T64" s="9"/>
      <c r="U64" s="9"/>
      <c r="V64" s="9"/>
      <c r="W64" s="9"/>
      <c r="X64" s="9"/>
      <c r="Y64" s="9"/>
      <c r="Z64" s="9"/>
    </row>
    <row r="65" spans="1:26" ht="16.5" customHeight="1">
      <c r="A65" s="781" t="s">
        <v>7608</v>
      </c>
      <c r="B65" s="782" t="s">
        <v>4154</v>
      </c>
      <c r="C65" s="782" t="s">
        <v>4157</v>
      </c>
      <c r="D65" s="738" t="s">
        <v>7612</v>
      </c>
      <c r="E65" s="741" t="s">
        <v>7613</v>
      </c>
      <c r="F65" s="738" t="s">
        <v>7619</v>
      </c>
      <c r="G65" s="88">
        <v>1</v>
      </c>
      <c r="H65" s="82" t="s">
        <v>7621</v>
      </c>
      <c r="I65" s="82" t="s">
        <v>7623</v>
      </c>
      <c r="J65" s="88"/>
      <c r="K65" s="104"/>
      <c r="L65" s="783"/>
      <c r="M65" s="178"/>
      <c r="N65" s="4"/>
      <c r="O65" s="86" t="s">
        <v>380</v>
      </c>
      <c r="P65" s="86" t="s">
        <v>380</v>
      </c>
      <c r="Q65" s="86" t="s">
        <v>380</v>
      </c>
      <c r="R65" s="111" t="s">
        <v>114</v>
      </c>
      <c r="S65" s="86"/>
      <c r="T65" s="9"/>
      <c r="U65" s="9"/>
      <c r="V65" s="9"/>
      <c r="W65" s="9"/>
      <c r="X65" s="9"/>
      <c r="Y65" s="9"/>
      <c r="Z65" s="9"/>
    </row>
    <row r="66" spans="1:26" ht="16.5" customHeight="1">
      <c r="A66" s="682"/>
      <c r="B66" s="755"/>
      <c r="C66" s="755"/>
      <c r="D66" s="666"/>
      <c r="E66" s="666"/>
      <c r="F66" s="666"/>
      <c r="G66" s="88">
        <v>2</v>
      </c>
      <c r="H66" s="82" t="s">
        <v>7635</v>
      </c>
      <c r="I66" s="82" t="s">
        <v>7636</v>
      </c>
      <c r="J66" s="88"/>
      <c r="K66" s="104"/>
      <c r="L66" s="755"/>
      <c r="M66" s="178"/>
      <c r="N66" s="4"/>
      <c r="O66" s="86" t="s">
        <v>380</v>
      </c>
      <c r="P66" s="86" t="s">
        <v>380</v>
      </c>
      <c r="Q66" s="86" t="s">
        <v>380</v>
      </c>
      <c r="R66" s="111" t="s">
        <v>114</v>
      </c>
      <c r="S66" s="86"/>
      <c r="T66" s="9"/>
      <c r="U66" s="9"/>
      <c r="V66" s="9"/>
      <c r="W66" s="9"/>
      <c r="X66" s="9"/>
      <c r="Y66" s="9"/>
      <c r="Z66" s="9"/>
    </row>
    <row r="67" spans="1:26" ht="16.5" customHeight="1">
      <c r="A67" s="747" t="s">
        <v>7647</v>
      </c>
      <c r="B67" s="749" t="s">
        <v>4154</v>
      </c>
      <c r="C67" s="749" t="s">
        <v>4157</v>
      </c>
      <c r="D67" s="738" t="s">
        <v>7651</v>
      </c>
      <c r="E67" s="103" t="s">
        <v>7652</v>
      </c>
      <c r="F67" s="738" t="s">
        <v>7654</v>
      </c>
      <c r="G67" s="88">
        <v>1</v>
      </c>
      <c r="H67" s="82" t="s">
        <v>7655</v>
      </c>
      <c r="I67" s="82" t="s">
        <v>7657</v>
      </c>
      <c r="J67" s="88"/>
      <c r="K67" s="104"/>
      <c r="L67" s="748"/>
      <c r="M67" s="178"/>
      <c r="N67" s="4"/>
      <c r="O67" s="86" t="s">
        <v>380</v>
      </c>
      <c r="P67" s="86" t="s">
        <v>380</v>
      </c>
      <c r="Q67" s="86" t="s">
        <v>380</v>
      </c>
      <c r="R67" s="111" t="s">
        <v>114</v>
      </c>
      <c r="S67" s="86"/>
      <c r="T67" s="9"/>
      <c r="U67" s="9"/>
      <c r="V67" s="9"/>
      <c r="W67" s="9"/>
      <c r="X67" s="9"/>
      <c r="Y67" s="9"/>
      <c r="Z67" s="9"/>
    </row>
    <row r="68" spans="1:26" ht="87" customHeight="1">
      <c r="A68" s="666"/>
      <c r="B68" s="666"/>
      <c r="C68" s="666"/>
      <c r="D68" s="666"/>
      <c r="E68" s="103" t="s">
        <v>7663</v>
      </c>
      <c r="F68" s="666"/>
      <c r="G68" s="88">
        <v>2</v>
      </c>
      <c r="H68" s="82" t="s">
        <v>7664</v>
      </c>
      <c r="I68" s="82" t="s">
        <v>7665</v>
      </c>
      <c r="J68" s="88"/>
      <c r="K68" s="104"/>
      <c r="L68" s="666"/>
      <c r="M68" s="178"/>
      <c r="N68" s="4"/>
      <c r="O68" s="86" t="s">
        <v>380</v>
      </c>
      <c r="P68" s="86" t="s">
        <v>380</v>
      </c>
      <c r="Q68" s="86" t="s">
        <v>380</v>
      </c>
      <c r="R68" s="111" t="s">
        <v>114</v>
      </c>
      <c r="S68" s="86"/>
      <c r="T68" s="9"/>
      <c r="U68" s="9"/>
      <c r="V68" s="9"/>
      <c r="W68" s="9"/>
      <c r="X68" s="9"/>
      <c r="Y68" s="9"/>
      <c r="Z68" s="9"/>
    </row>
    <row r="69" spans="1:26" ht="75" customHeight="1">
      <c r="A69" s="781" t="s">
        <v>7670</v>
      </c>
      <c r="B69" s="782" t="s">
        <v>4154</v>
      </c>
      <c r="C69" s="782" t="s">
        <v>4157</v>
      </c>
      <c r="D69" s="738" t="s">
        <v>7674</v>
      </c>
      <c r="E69" s="103" t="s">
        <v>7675</v>
      </c>
      <c r="F69" s="738" t="s">
        <v>7676</v>
      </c>
      <c r="G69" s="88">
        <v>1</v>
      </c>
      <c r="H69" s="82" t="s">
        <v>7677</v>
      </c>
      <c r="I69" s="82" t="s">
        <v>7679</v>
      </c>
      <c r="J69" s="88"/>
      <c r="K69" s="104"/>
      <c r="L69" s="783"/>
      <c r="M69" s="178"/>
      <c r="N69" s="4"/>
      <c r="O69" s="86" t="s">
        <v>380</v>
      </c>
      <c r="P69" s="86" t="s">
        <v>380</v>
      </c>
      <c r="Q69" s="86" t="s">
        <v>380</v>
      </c>
      <c r="R69" s="111" t="s">
        <v>114</v>
      </c>
      <c r="S69" s="86"/>
      <c r="T69" s="9"/>
      <c r="U69" s="9"/>
      <c r="V69" s="9"/>
      <c r="W69" s="9"/>
      <c r="X69" s="9"/>
      <c r="Y69" s="9"/>
      <c r="Z69" s="9"/>
    </row>
    <row r="70" spans="1:26" ht="78" customHeight="1">
      <c r="A70" s="682"/>
      <c r="B70" s="755"/>
      <c r="C70" s="755"/>
      <c r="D70" s="666"/>
      <c r="E70" s="103" t="s">
        <v>7663</v>
      </c>
      <c r="F70" s="666"/>
      <c r="G70" s="88">
        <v>2</v>
      </c>
      <c r="H70" s="82" t="s">
        <v>7664</v>
      </c>
      <c r="I70" s="82" t="s">
        <v>7636</v>
      </c>
      <c r="J70" s="88"/>
      <c r="K70" s="104"/>
      <c r="L70" s="755"/>
      <c r="M70" s="178"/>
      <c r="N70" s="4"/>
      <c r="O70" s="86" t="s">
        <v>380</v>
      </c>
      <c r="P70" s="86" t="s">
        <v>380</v>
      </c>
      <c r="Q70" s="86" t="s">
        <v>380</v>
      </c>
      <c r="R70" s="111" t="s">
        <v>114</v>
      </c>
      <c r="S70" s="86"/>
      <c r="T70" s="9"/>
      <c r="U70" s="9"/>
      <c r="V70" s="9"/>
      <c r="W70" s="9"/>
      <c r="X70" s="9"/>
      <c r="Y70" s="9"/>
      <c r="Z70" s="9"/>
    </row>
    <row r="71" spans="1:26" ht="78" customHeight="1">
      <c r="A71" s="781" t="s">
        <v>7686</v>
      </c>
      <c r="B71" s="782" t="s">
        <v>4154</v>
      </c>
      <c r="C71" s="782" t="s">
        <v>4157</v>
      </c>
      <c r="D71" s="738" t="s">
        <v>7688</v>
      </c>
      <c r="E71" s="103" t="s">
        <v>7691</v>
      </c>
      <c r="F71" s="738" t="s">
        <v>7692</v>
      </c>
      <c r="G71" s="88">
        <v>1</v>
      </c>
      <c r="H71" s="82" t="s">
        <v>7693</v>
      </c>
      <c r="I71" s="82" t="s">
        <v>7695</v>
      </c>
      <c r="J71" s="88"/>
      <c r="K71" s="104"/>
      <c r="L71" s="783"/>
      <c r="M71" s="178"/>
      <c r="N71" s="4"/>
      <c r="O71" s="86" t="s">
        <v>380</v>
      </c>
      <c r="P71" s="86" t="s">
        <v>380</v>
      </c>
      <c r="Q71" s="86" t="s">
        <v>380</v>
      </c>
      <c r="R71" s="111" t="s">
        <v>114</v>
      </c>
      <c r="S71" s="86"/>
      <c r="T71" s="9"/>
      <c r="U71" s="9"/>
      <c r="V71" s="9"/>
      <c r="W71" s="9"/>
      <c r="X71" s="9"/>
      <c r="Y71" s="9"/>
      <c r="Z71" s="9"/>
    </row>
    <row r="72" spans="1:26" ht="71.25" customHeight="1">
      <c r="A72" s="682"/>
      <c r="B72" s="755"/>
      <c r="C72" s="755"/>
      <c r="D72" s="666"/>
      <c r="E72" s="103" t="s">
        <v>7701</v>
      </c>
      <c r="F72" s="666"/>
      <c r="G72" s="88">
        <v>2</v>
      </c>
      <c r="H72" s="82" t="s">
        <v>7465</v>
      </c>
      <c r="I72" s="82" t="s">
        <v>7703</v>
      </c>
      <c r="J72" s="88"/>
      <c r="K72" s="104"/>
      <c r="L72" s="755"/>
      <c r="M72" s="178"/>
      <c r="N72" s="4"/>
      <c r="O72" s="86" t="s">
        <v>380</v>
      </c>
      <c r="P72" s="86" t="s">
        <v>380</v>
      </c>
      <c r="Q72" s="86" t="s">
        <v>380</v>
      </c>
      <c r="R72" s="111" t="s">
        <v>114</v>
      </c>
      <c r="S72" s="86"/>
      <c r="T72" s="9"/>
      <c r="U72" s="9"/>
      <c r="V72" s="9"/>
      <c r="W72" s="9"/>
      <c r="X72" s="9"/>
      <c r="Y72" s="9"/>
      <c r="Z72" s="9"/>
    </row>
    <row r="73" spans="1:26" ht="16.5" customHeight="1">
      <c r="A73" s="747" t="s">
        <v>7706</v>
      </c>
      <c r="B73" s="749" t="s">
        <v>4154</v>
      </c>
      <c r="C73" s="749" t="s">
        <v>4157</v>
      </c>
      <c r="D73" s="738" t="s">
        <v>7707</v>
      </c>
      <c r="E73" s="779" t="s">
        <v>7708</v>
      </c>
      <c r="F73" s="767" t="s">
        <v>7709</v>
      </c>
      <c r="G73" s="78">
        <v>1</v>
      </c>
      <c r="H73" s="124" t="s">
        <v>7710</v>
      </c>
      <c r="I73" s="93" t="s">
        <v>6791</v>
      </c>
      <c r="J73" s="78"/>
      <c r="K73" s="104"/>
      <c r="L73" s="748"/>
      <c r="M73" s="178"/>
      <c r="N73" s="4"/>
      <c r="O73" s="86" t="s">
        <v>380</v>
      </c>
      <c r="P73" s="86" t="s">
        <v>380</v>
      </c>
      <c r="Q73" s="86" t="s">
        <v>380</v>
      </c>
      <c r="R73" s="111" t="s">
        <v>114</v>
      </c>
      <c r="S73" s="86"/>
      <c r="T73" s="9"/>
      <c r="U73" s="9"/>
      <c r="V73" s="9"/>
      <c r="W73" s="9"/>
      <c r="X73" s="9"/>
      <c r="Y73" s="9"/>
      <c r="Z73" s="9"/>
    </row>
    <row r="74" spans="1:26" ht="78" customHeight="1">
      <c r="A74" s="665"/>
      <c r="B74" s="750"/>
      <c r="C74" s="750"/>
      <c r="D74" s="665"/>
      <c r="E74" s="666"/>
      <c r="F74" s="665"/>
      <c r="G74" s="78">
        <v>2</v>
      </c>
      <c r="H74" s="120" t="s">
        <v>6801</v>
      </c>
      <c r="I74" s="95" t="s">
        <v>6802</v>
      </c>
      <c r="J74" s="78"/>
      <c r="K74" s="104"/>
      <c r="L74" s="750"/>
      <c r="M74" s="178"/>
      <c r="N74" s="4"/>
      <c r="O74" s="86" t="s">
        <v>380</v>
      </c>
      <c r="P74" s="86" t="s">
        <v>380</v>
      </c>
      <c r="Q74" s="86" t="s">
        <v>380</v>
      </c>
      <c r="R74" s="111" t="s">
        <v>114</v>
      </c>
      <c r="S74" s="86"/>
      <c r="T74" s="9"/>
      <c r="U74" s="9"/>
      <c r="V74" s="9"/>
      <c r="W74" s="9"/>
      <c r="X74" s="9"/>
      <c r="Y74" s="9"/>
      <c r="Z74" s="9"/>
    </row>
    <row r="75" spans="1:26" ht="66" customHeight="1">
      <c r="A75" s="747" t="s">
        <v>7723</v>
      </c>
      <c r="B75" s="780" t="s">
        <v>4154</v>
      </c>
      <c r="C75" s="780" t="s">
        <v>4157</v>
      </c>
      <c r="D75" s="767" t="s">
        <v>7724</v>
      </c>
      <c r="E75" s="779" t="s">
        <v>7726</v>
      </c>
      <c r="F75" s="767" t="s">
        <v>7709</v>
      </c>
      <c r="G75" s="185">
        <v>1</v>
      </c>
      <c r="H75" s="189" t="s">
        <v>7728</v>
      </c>
      <c r="I75" s="188" t="s">
        <v>6791</v>
      </c>
      <c r="J75" s="185"/>
      <c r="K75" s="104"/>
      <c r="L75" s="748"/>
      <c r="M75" s="178"/>
      <c r="N75" s="4"/>
      <c r="O75" s="86" t="s">
        <v>380</v>
      </c>
      <c r="P75" s="86" t="s">
        <v>380</v>
      </c>
      <c r="Q75" s="86" t="s">
        <v>380</v>
      </c>
      <c r="R75" s="111" t="s">
        <v>114</v>
      </c>
      <c r="S75" s="86"/>
      <c r="T75" s="9"/>
      <c r="U75" s="9"/>
      <c r="V75" s="9"/>
      <c r="W75" s="9"/>
      <c r="X75" s="9"/>
      <c r="Y75" s="9"/>
      <c r="Z75" s="9"/>
    </row>
    <row r="76" spans="1:26" ht="74.25" customHeight="1">
      <c r="A76" s="666"/>
      <c r="B76" s="750"/>
      <c r="C76" s="750"/>
      <c r="D76" s="665"/>
      <c r="E76" s="666"/>
      <c r="F76" s="665"/>
      <c r="G76" s="185">
        <v>2</v>
      </c>
      <c r="H76" s="170" t="s">
        <v>6801</v>
      </c>
      <c r="I76" s="95" t="s">
        <v>6802</v>
      </c>
      <c r="J76" s="185"/>
      <c r="K76" s="104"/>
      <c r="L76" s="666"/>
      <c r="M76" s="178"/>
      <c r="N76" s="4"/>
      <c r="O76" s="86" t="s">
        <v>380</v>
      </c>
      <c r="P76" s="86" t="s">
        <v>380</v>
      </c>
      <c r="Q76" s="86" t="s">
        <v>380</v>
      </c>
      <c r="R76" s="111" t="s">
        <v>114</v>
      </c>
      <c r="S76" s="86"/>
      <c r="T76" s="9"/>
      <c r="U76" s="9"/>
      <c r="V76" s="9"/>
      <c r="W76" s="9"/>
      <c r="X76" s="9"/>
      <c r="Y76" s="9"/>
      <c r="Z76" s="9"/>
    </row>
    <row r="77" spans="1:26" ht="16.5" customHeight="1">
      <c r="A77" s="80" t="s">
        <v>7747</v>
      </c>
      <c r="B77" s="172" t="s">
        <v>4154</v>
      </c>
      <c r="C77" s="172" t="s">
        <v>4157</v>
      </c>
      <c r="D77" s="167" t="s">
        <v>7749</v>
      </c>
      <c r="E77" s="171" t="s">
        <v>7751</v>
      </c>
      <c r="F77" s="173" t="s">
        <v>7709</v>
      </c>
      <c r="G77" s="185">
        <v>1</v>
      </c>
      <c r="H77" s="167" t="s">
        <v>7754</v>
      </c>
      <c r="I77" s="173" t="s">
        <v>7755</v>
      </c>
      <c r="J77" s="185"/>
      <c r="K77" s="104"/>
      <c r="L77" s="83"/>
      <c r="M77" s="178"/>
      <c r="N77" s="4"/>
      <c r="O77" s="86" t="s">
        <v>380</v>
      </c>
      <c r="P77" s="86" t="s">
        <v>380</v>
      </c>
      <c r="Q77" s="86" t="s">
        <v>380</v>
      </c>
      <c r="R77" s="111" t="s">
        <v>114</v>
      </c>
      <c r="S77" s="86"/>
      <c r="T77" s="9"/>
      <c r="U77" s="9"/>
      <c r="V77" s="9"/>
      <c r="W77" s="9"/>
      <c r="X77" s="9"/>
      <c r="Y77" s="9"/>
      <c r="Z77" s="9"/>
    </row>
    <row r="78" spans="1:26" ht="16.5" customHeight="1">
      <c r="A78" s="747" t="s">
        <v>7761</v>
      </c>
      <c r="B78" s="780" t="s">
        <v>4154</v>
      </c>
      <c r="C78" s="780" t="s">
        <v>4157</v>
      </c>
      <c r="D78" s="767" t="s">
        <v>7765</v>
      </c>
      <c r="E78" s="779" t="s">
        <v>7767</v>
      </c>
      <c r="F78" s="767" t="s">
        <v>7709</v>
      </c>
      <c r="G78" s="185">
        <v>1</v>
      </c>
      <c r="H78" s="167" t="s">
        <v>7772</v>
      </c>
      <c r="I78" s="173" t="s">
        <v>7775</v>
      </c>
      <c r="J78" s="185"/>
      <c r="K78" s="104"/>
      <c r="L78" s="748"/>
      <c r="M78" s="178"/>
      <c r="N78" s="4"/>
      <c r="O78" s="86" t="s">
        <v>380</v>
      </c>
      <c r="P78" s="86" t="s">
        <v>380</v>
      </c>
      <c r="Q78" s="86" t="s">
        <v>380</v>
      </c>
      <c r="R78" s="111" t="s">
        <v>114</v>
      </c>
      <c r="S78" s="86"/>
      <c r="T78" s="9"/>
      <c r="U78" s="9"/>
      <c r="V78" s="9"/>
      <c r="W78" s="9"/>
      <c r="X78" s="9"/>
      <c r="Y78" s="9"/>
      <c r="Z78" s="9"/>
    </row>
    <row r="79" spans="1:26" ht="71.25" customHeight="1">
      <c r="A79" s="666"/>
      <c r="B79" s="750"/>
      <c r="C79" s="750"/>
      <c r="D79" s="666"/>
      <c r="E79" s="666"/>
      <c r="F79" s="665"/>
      <c r="G79" s="185">
        <v>2</v>
      </c>
      <c r="H79" s="170" t="s">
        <v>6801</v>
      </c>
      <c r="I79" s="173" t="s">
        <v>7785</v>
      </c>
      <c r="J79" s="185"/>
      <c r="K79" s="104"/>
      <c r="L79" s="666"/>
      <c r="M79" s="178"/>
      <c r="N79" s="4"/>
      <c r="O79" s="86" t="s">
        <v>380</v>
      </c>
      <c r="P79" s="86" t="s">
        <v>380</v>
      </c>
      <c r="Q79" s="86" t="s">
        <v>380</v>
      </c>
      <c r="R79" s="111" t="s">
        <v>114</v>
      </c>
      <c r="S79" s="86"/>
      <c r="T79" s="9"/>
      <c r="U79" s="9"/>
      <c r="V79" s="9"/>
      <c r="W79" s="9"/>
      <c r="X79" s="9"/>
      <c r="Y79" s="9"/>
      <c r="Z79" s="9"/>
    </row>
    <row r="80" spans="1:26" ht="53.25" customHeight="1">
      <c r="A80" s="747" t="s">
        <v>7789</v>
      </c>
      <c r="B80" s="780" t="s">
        <v>4154</v>
      </c>
      <c r="C80" s="780" t="s">
        <v>4157</v>
      </c>
      <c r="D80" s="767" t="s">
        <v>7794</v>
      </c>
      <c r="E80" s="779" t="s">
        <v>7796</v>
      </c>
      <c r="F80" s="767" t="s">
        <v>7709</v>
      </c>
      <c r="G80" s="185">
        <v>1</v>
      </c>
      <c r="H80" s="167" t="s">
        <v>7800</v>
      </c>
      <c r="I80" s="173" t="s">
        <v>7695</v>
      </c>
      <c r="J80" s="185"/>
      <c r="K80" s="104"/>
      <c r="L80" s="748"/>
      <c r="M80" s="178"/>
      <c r="N80" s="4"/>
      <c r="O80" s="86" t="s">
        <v>380</v>
      </c>
      <c r="P80" s="86" t="s">
        <v>380</v>
      </c>
      <c r="Q80" s="86" t="s">
        <v>380</v>
      </c>
      <c r="R80" s="111" t="s">
        <v>114</v>
      </c>
      <c r="S80" s="86"/>
      <c r="T80" s="9"/>
      <c r="U80" s="9"/>
      <c r="V80" s="9"/>
      <c r="W80" s="9"/>
      <c r="X80" s="9"/>
      <c r="Y80" s="9"/>
      <c r="Z80" s="9"/>
    </row>
    <row r="81" spans="1:26" ht="87" customHeight="1">
      <c r="A81" s="666"/>
      <c r="B81" s="750"/>
      <c r="C81" s="750"/>
      <c r="D81" s="666"/>
      <c r="E81" s="666"/>
      <c r="F81" s="665"/>
      <c r="G81" s="185">
        <v>2</v>
      </c>
      <c r="H81" s="167" t="s">
        <v>7465</v>
      </c>
      <c r="I81" s="173" t="s">
        <v>7703</v>
      </c>
      <c r="J81" s="185"/>
      <c r="K81" s="104"/>
      <c r="L81" s="666"/>
      <c r="M81" s="178"/>
      <c r="N81" s="4"/>
      <c r="O81" s="86" t="s">
        <v>380</v>
      </c>
      <c r="P81" s="86" t="s">
        <v>380</v>
      </c>
      <c r="Q81" s="86" t="s">
        <v>380</v>
      </c>
      <c r="R81" s="111" t="s">
        <v>114</v>
      </c>
      <c r="S81" s="86"/>
      <c r="T81" s="9"/>
      <c r="U81" s="9"/>
      <c r="V81" s="9"/>
      <c r="W81" s="9"/>
      <c r="X81" s="9"/>
      <c r="Y81" s="9"/>
      <c r="Z81" s="9"/>
    </row>
    <row r="82" spans="1:26" ht="61.5" customHeight="1">
      <c r="A82" s="747" t="s">
        <v>7813</v>
      </c>
      <c r="B82" s="780" t="s">
        <v>4154</v>
      </c>
      <c r="C82" s="780" t="s">
        <v>4157</v>
      </c>
      <c r="D82" s="767" t="s">
        <v>7815</v>
      </c>
      <c r="E82" s="779" t="s">
        <v>7816</v>
      </c>
      <c r="F82" s="767" t="s">
        <v>7709</v>
      </c>
      <c r="G82" s="185">
        <v>1</v>
      </c>
      <c r="H82" s="167" t="s">
        <v>7820</v>
      </c>
      <c r="I82" s="173" t="s">
        <v>7695</v>
      </c>
      <c r="J82" s="185"/>
      <c r="K82" s="104"/>
      <c r="L82" s="748"/>
      <c r="M82" s="178"/>
      <c r="N82" s="4"/>
      <c r="O82" s="86" t="s">
        <v>380</v>
      </c>
      <c r="P82" s="86" t="s">
        <v>380</v>
      </c>
      <c r="Q82" s="86" t="s">
        <v>380</v>
      </c>
      <c r="R82" s="111" t="s">
        <v>114</v>
      </c>
      <c r="S82" s="86"/>
      <c r="T82" s="9"/>
      <c r="U82" s="9"/>
      <c r="V82" s="9"/>
      <c r="W82" s="9"/>
      <c r="X82" s="9"/>
      <c r="Y82" s="9"/>
      <c r="Z82" s="9"/>
    </row>
    <row r="83" spans="1:26" ht="87" customHeight="1">
      <c r="A83" s="666"/>
      <c r="B83" s="750"/>
      <c r="C83" s="750"/>
      <c r="D83" s="666"/>
      <c r="E83" s="666"/>
      <c r="F83" s="665"/>
      <c r="G83" s="185">
        <v>2</v>
      </c>
      <c r="H83" s="167" t="s">
        <v>7465</v>
      </c>
      <c r="I83" s="173" t="s">
        <v>7703</v>
      </c>
      <c r="J83" s="185"/>
      <c r="K83" s="104"/>
      <c r="L83" s="666"/>
      <c r="M83" s="178"/>
      <c r="N83" s="4"/>
      <c r="O83" s="86" t="s">
        <v>380</v>
      </c>
      <c r="P83" s="86" t="s">
        <v>380</v>
      </c>
      <c r="Q83" s="86" t="s">
        <v>380</v>
      </c>
      <c r="R83" s="111" t="s">
        <v>114</v>
      </c>
      <c r="S83" s="86"/>
      <c r="T83" s="9"/>
      <c r="U83" s="9"/>
      <c r="V83" s="9"/>
      <c r="W83" s="9"/>
      <c r="X83" s="9"/>
      <c r="Y83" s="9"/>
      <c r="Z83" s="9"/>
    </row>
    <row r="84" spans="1:26" ht="16.5" customHeight="1">
      <c r="A84" s="80" t="s">
        <v>7833</v>
      </c>
      <c r="B84" s="88" t="s">
        <v>4154</v>
      </c>
      <c r="C84" s="88" t="s">
        <v>4157</v>
      </c>
      <c r="D84" s="95" t="s">
        <v>7834</v>
      </c>
      <c r="E84" s="103" t="s">
        <v>7836</v>
      </c>
      <c r="F84" s="82" t="s">
        <v>7709</v>
      </c>
      <c r="G84" s="88">
        <v>1</v>
      </c>
      <c r="H84" s="82" t="s">
        <v>7841</v>
      </c>
      <c r="I84" s="167" t="s">
        <v>7842</v>
      </c>
      <c r="J84" s="88"/>
      <c r="K84" s="104"/>
      <c r="L84" s="83"/>
      <c r="M84" s="178"/>
      <c r="N84" s="4"/>
      <c r="O84" s="86" t="s">
        <v>380</v>
      </c>
      <c r="P84" s="86" t="s">
        <v>380</v>
      </c>
      <c r="Q84" s="86" t="s">
        <v>380</v>
      </c>
      <c r="R84" s="111" t="s">
        <v>114</v>
      </c>
      <c r="S84" s="86"/>
      <c r="T84" s="9"/>
      <c r="U84" s="9"/>
      <c r="V84" s="9"/>
      <c r="W84" s="9"/>
      <c r="X84" s="9"/>
      <c r="Y84" s="9"/>
      <c r="Z84" s="9"/>
    </row>
    <row r="85" spans="1:26" ht="16.5" customHeight="1">
      <c r="A85" s="80" t="s">
        <v>7850</v>
      </c>
      <c r="B85" s="88" t="s">
        <v>4154</v>
      </c>
      <c r="C85" s="88" t="s">
        <v>4157</v>
      </c>
      <c r="D85" s="95" t="s">
        <v>7854</v>
      </c>
      <c r="E85" s="103" t="s">
        <v>7855</v>
      </c>
      <c r="F85" s="82" t="s">
        <v>7709</v>
      </c>
      <c r="G85" s="88">
        <v>2</v>
      </c>
      <c r="H85" s="82" t="s">
        <v>7857</v>
      </c>
      <c r="I85" s="167" t="s">
        <v>7842</v>
      </c>
      <c r="J85" s="88"/>
      <c r="K85" s="104"/>
      <c r="L85" s="83"/>
      <c r="M85" s="178"/>
      <c r="N85" s="4"/>
      <c r="O85" s="86" t="s">
        <v>380</v>
      </c>
      <c r="P85" s="86" t="s">
        <v>380</v>
      </c>
      <c r="Q85" s="86" t="s">
        <v>380</v>
      </c>
      <c r="R85" s="111" t="s">
        <v>114</v>
      </c>
      <c r="S85" s="86"/>
      <c r="T85" s="9"/>
      <c r="U85" s="9"/>
      <c r="V85" s="9"/>
      <c r="W85" s="9"/>
      <c r="X85" s="9"/>
      <c r="Y85" s="9"/>
      <c r="Z85" s="9"/>
    </row>
    <row r="86" spans="1:26" ht="115.5" customHeight="1">
      <c r="A86" s="80" t="s">
        <v>7864</v>
      </c>
      <c r="B86" s="88" t="s">
        <v>4154</v>
      </c>
      <c r="C86" s="88" t="s">
        <v>4157</v>
      </c>
      <c r="D86" s="95" t="s">
        <v>7867</v>
      </c>
      <c r="E86" s="103" t="s">
        <v>7870</v>
      </c>
      <c r="F86" s="82" t="s">
        <v>7871</v>
      </c>
      <c r="G86" s="88">
        <v>1</v>
      </c>
      <c r="H86" s="189" t="s">
        <v>7873</v>
      </c>
      <c r="I86" s="167" t="s">
        <v>7874</v>
      </c>
      <c r="J86" s="88"/>
      <c r="K86" s="104"/>
      <c r="L86" s="83"/>
      <c r="M86" s="178"/>
      <c r="N86" s="4"/>
      <c r="O86" s="86" t="s">
        <v>380</v>
      </c>
      <c r="P86" s="86" t="s">
        <v>380</v>
      </c>
      <c r="Q86" s="86" t="s">
        <v>380</v>
      </c>
      <c r="R86" s="111" t="s">
        <v>114</v>
      </c>
      <c r="S86" s="86"/>
      <c r="T86" s="9"/>
      <c r="U86" s="9"/>
      <c r="V86" s="9"/>
      <c r="W86" s="9"/>
      <c r="X86" s="9"/>
      <c r="Y86" s="9"/>
      <c r="Z86" s="9"/>
    </row>
    <row r="87" spans="1:26" ht="84" customHeight="1">
      <c r="A87" s="747" t="s">
        <v>7880</v>
      </c>
      <c r="B87" s="749" t="s">
        <v>4154</v>
      </c>
      <c r="C87" s="749" t="s">
        <v>4157</v>
      </c>
      <c r="D87" s="738" t="s">
        <v>7885</v>
      </c>
      <c r="E87" s="779" t="s">
        <v>7887</v>
      </c>
      <c r="F87" s="767" t="s">
        <v>7692</v>
      </c>
      <c r="G87" s="172">
        <v>1</v>
      </c>
      <c r="H87" s="289" t="s">
        <v>7890</v>
      </c>
      <c r="I87" s="261" t="s">
        <v>7894</v>
      </c>
      <c r="J87" s="172" t="s">
        <v>158</v>
      </c>
      <c r="K87" s="104"/>
      <c r="L87" s="748"/>
      <c r="M87" s="178"/>
      <c r="N87" s="4"/>
      <c r="O87" s="86" t="s">
        <v>380</v>
      </c>
      <c r="P87" s="86" t="s">
        <v>380</v>
      </c>
      <c r="Q87" s="86" t="s">
        <v>7900</v>
      </c>
      <c r="R87" s="111" t="s">
        <v>114</v>
      </c>
      <c r="S87" s="86"/>
      <c r="T87" s="9"/>
      <c r="U87" s="9"/>
      <c r="V87" s="9"/>
      <c r="W87" s="9"/>
      <c r="X87" s="9"/>
      <c r="Y87" s="9"/>
      <c r="Z87" s="9"/>
    </row>
    <row r="88" spans="1:26" ht="69" customHeight="1">
      <c r="A88" s="666"/>
      <c r="B88" s="750"/>
      <c r="C88" s="750"/>
      <c r="D88" s="665"/>
      <c r="E88" s="666"/>
      <c r="F88" s="666"/>
      <c r="G88" s="172">
        <v>2</v>
      </c>
      <c r="H88" s="183" t="s">
        <v>7905</v>
      </c>
      <c r="I88" s="261" t="s">
        <v>7906</v>
      </c>
      <c r="J88" s="172"/>
      <c r="K88" s="104"/>
      <c r="L88" s="666"/>
      <c r="M88" s="178"/>
      <c r="N88" s="4"/>
      <c r="O88" s="86" t="s">
        <v>380</v>
      </c>
      <c r="P88" s="86" t="s">
        <v>380</v>
      </c>
      <c r="Q88" s="86" t="s">
        <v>380</v>
      </c>
      <c r="R88" s="111" t="s">
        <v>114</v>
      </c>
      <c r="S88" s="86"/>
      <c r="T88" s="9"/>
      <c r="U88" s="9"/>
      <c r="V88" s="9"/>
      <c r="W88" s="9"/>
      <c r="X88" s="9"/>
      <c r="Y88" s="9"/>
      <c r="Z88" s="9"/>
    </row>
    <row r="89" spans="1:26" ht="66" customHeight="1">
      <c r="A89" s="747" t="s">
        <v>7913</v>
      </c>
      <c r="B89" s="749" t="s">
        <v>4154</v>
      </c>
      <c r="C89" s="749" t="s">
        <v>4157</v>
      </c>
      <c r="D89" s="738" t="s">
        <v>7920</v>
      </c>
      <c r="E89" s="779" t="s">
        <v>7922</v>
      </c>
      <c r="F89" s="767" t="s">
        <v>7692</v>
      </c>
      <c r="G89" s="172">
        <v>1</v>
      </c>
      <c r="H89" s="289" t="s">
        <v>7926</v>
      </c>
      <c r="I89" s="261" t="s">
        <v>7894</v>
      </c>
      <c r="J89" s="172" t="s">
        <v>158</v>
      </c>
      <c r="K89" s="104"/>
      <c r="L89" s="748"/>
      <c r="M89" s="178"/>
      <c r="N89" s="4"/>
      <c r="O89" s="86" t="s">
        <v>380</v>
      </c>
      <c r="P89" s="86" t="s">
        <v>380</v>
      </c>
      <c r="Q89" s="86" t="s">
        <v>7932</v>
      </c>
      <c r="R89" s="111" t="s">
        <v>114</v>
      </c>
      <c r="S89" s="86"/>
      <c r="T89" s="9"/>
      <c r="U89" s="9"/>
      <c r="V89" s="9"/>
      <c r="W89" s="9"/>
      <c r="X89" s="9"/>
      <c r="Y89" s="9"/>
      <c r="Z89" s="9"/>
    </row>
    <row r="90" spans="1:26" ht="68.25" customHeight="1">
      <c r="A90" s="666"/>
      <c r="B90" s="750"/>
      <c r="C90" s="750"/>
      <c r="D90" s="665"/>
      <c r="E90" s="666"/>
      <c r="F90" s="666"/>
      <c r="G90" s="172">
        <v>2</v>
      </c>
      <c r="H90" s="183" t="s">
        <v>7905</v>
      </c>
      <c r="I90" s="261" t="s">
        <v>7906</v>
      </c>
      <c r="J90" s="172"/>
      <c r="K90" s="104"/>
      <c r="L90" s="666"/>
      <c r="M90" s="178"/>
      <c r="N90" s="4"/>
      <c r="O90" s="86" t="s">
        <v>380</v>
      </c>
      <c r="P90" s="86" t="s">
        <v>380</v>
      </c>
      <c r="Q90" s="86" t="s">
        <v>380</v>
      </c>
      <c r="R90" s="111" t="s">
        <v>114</v>
      </c>
      <c r="S90" s="86"/>
      <c r="T90" s="9"/>
      <c r="U90" s="9"/>
      <c r="V90" s="9"/>
      <c r="W90" s="9"/>
      <c r="X90" s="9"/>
      <c r="Y90" s="9"/>
      <c r="Z90" s="9"/>
    </row>
    <row r="91" spans="1:26" ht="66" customHeight="1">
      <c r="A91" s="747" t="s">
        <v>7944</v>
      </c>
      <c r="B91" s="749" t="s">
        <v>4154</v>
      </c>
      <c r="C91" s="749" t="s">
        <v>4157</v>
      </c>
      <c r="D91" s="738" t="s">
        <v>7947</v>
      </c>
      <c r="E91" s="779" t="s">
        <v>7948</v>
      </c>
      <c r="F91" s="767" t="s">
        <v>7692</v>
      </c>
      <c r="G91" s="172">
        <v>1</v>
      </c>
      <c r="H91" s="289" t="s">
        <v>7950</v>
      </c>
      <c r="I91" s="261" t="s">
        <v>7894</v>
      </c>
      <c r="J91" s="172" t="s">
        <v>158</v>
      </c>
      <c r="K91" s="104"/>
      <c r="L91" s="748"/>
      <c r="M91" s="178"/>
      <c r="N91" s="4"/>
      <c r="O91" s="86" t="s">
        <v>380</v>
      </c>
      <c r="P91" s="86" t="s">
        <v>380</v>
      </c>
      <c r="Q91" s="86" t="s">
        <v>7954</v>
      </c>
      <c r="R91" s="111" t="s">
        <v>114</v>
      </c>
      <c r="S91" s="86"/>
      <c r="T91" s="9"/>
      <c r="U91" s="9"/>
      <c r="V91" s="9"/>
      <c r="W91" s="9"/>
      <c r="X91" s="9"/>
      <c r="Y91" s="9"/>
      <c r="Z91" s="9"/>
    </row>
    <row r="92" spans="1:26" ht="66" customHeight="1">
      <c r="A92" s="666"/>
      <c r="B92" s="750"/>
      <c r="C92" s="750"/>
      <c r="D92" s="665"/>
      <c r="E92" s="666"/>
      <c r="F92" s="666"/>
      <c r="G92" s="172">
        <v>2</v>
      </c>
      <c r="H92" s="183" t="s">
        <v>7905</v>
      </c>
      <c r="I92" s="261" t="s">
        <v>7906</v>
      </c>
      <c r="J92" s="172"/>
      <c r="K92" s="104"/>
      <c r="L92" s="666"/>
      <c r="M92" s="178"/>
      <c r="N92" s="4"/>
      <c r="O92" s="86" t="s">
        <v>380</v>
      </c>
      <c r="P92" s="86" t="s">
        <v>380</v>
      </c>
      <c r="Q92" s="86" t="s">
        <v>380</v>
      </c>
      <c r="R92" s="111" t="s">
        <v>114</v>
      </c>
      <c r="S92" s="86"/>
      <c r="T92" s="9"/>
      <c r="U92" s="9"/>
      <c r="V92" s="9"/>
      <c r="W92" s="9"/>
      <c r="X92" s="9"/>
      <c r="Y92" s="9"/>
      <c r="Z92" s="9"/>
    </row>
    <row r="93" spans="1:26" ht="66" customHeight="1">
      <c r="A93" s="747" t="s">
        <v>7963</v>
      </c>
      <c r="B93" s="749" t="s">
        <v>4154</v>
      </c>
      <c r="C93" s="749" t="s">
        <v>4157</v>
      </c>
      <c r="D93" s="738" t="s">
        <v>7966</v>
      </c>
      <c r="E93" s="779" t="s">
        <v>7968</v>
      </c>
      <c r="F93" s="767" t="s">
        <v>7692</v>
      </c>
      <c r="G93" s="172">
        <v>1</v>
      </c>
      <c r="H93" s="289" t="s">
        <v>7971</v>
      </c>
      <c r="I93" s="261" t="s">
        <v>7972</v>
      </c>
      <c r="J93" s="172" t="s">
        <v>158</v>
      </c>
      <c r="K93" s="104"/>
      <c r="L93" s="748"/>
      <c r="M93" s="178"/>
      <c r="N93" s="4"/>
      <c r="O93" s="86" t="s">
        <v>380</v>
      </c>
      <c r="P93" s="86" t="s">
        <v>380</v>
      </c>
      <c r="Q93" s="86" t="s">
        <v>7975</v>
      </c>
      <c r="R93" s="111" t="s">
        <v>114</v>
      </c>
      <c r="S93" s="86"/>
      <c r="T93" s="9"/>
      <c r="U93" s="9"/>
      <c r="V93" s="9"/>
      <c r="W93" s="9"/>
      <c r="X93" s="9"/>
      <c r="Y93" s="9"/>
      <c r="Z93" s="9"/>
    </row>
    <row r="94" spans="1:26" ht="76.5" customHeight="1">
      <c r="A94" s="666"/>
      <c r="B94" s="750"/>
      <c r="C94" s="750"/>
      <c r="D94" s="665"/>
      <c r="E94" s="666"/>
      <c r="F94" s="666"/>
      <c r="G94" s="172">
        <v>2</v>
      </c>
      <c r="H94" s="183" t="s">
        <v>7905</v>
      </c>
      <c r="I94" s="261" t="s">
        <v>7906</v>
      </c>
      <c r="J94" s="172"/>
      <c r="K94" s="104"/>
      <c r="L94" s="666"/>
      <c r="M94" s="178"/>
      <c r="N94" s="4"/>
      <c r="O94" s="86" t="s">
        <v>380</v>
      </c>
      <c r="P94" s="86" t="s">
        <v>380</v>
      </c>
      <c r="Q94" s="86" t="s">
        <v>380</v>
      </c>
      <c r="R94" s="111" t="s">
        <v>114</v>
      </c>
      <c r="S94" s="86"/>
      <c r="T94" s="9"/>
      <c r="U94" s="9"/>
      <c r="V94" s="9"/>
      <c r="W94" s="9"/>
      <c r="X94" s="9"/>
      <c r="Y94" s="9"/>
      <c r="Z94" s="9"/>
    </row>
    <row r="95" spans="1:26" ht="16.5" customHeight="1">
      <c r="A95" s="747" t="s">
        <v>7989</v>
      </c>
      <c r="B95" s="749" t="s">
        <v>4154</v>
      </c>
      <c r="C95" s="749" t="s">
        <v>4157</v>
      </c>
      <c r="D95" s="738" t="s">
        <v>7991</v>
      </c>
      <c r="E95" s="779" t="s">
        <v>7994</v>
      </c>
      <c r="F95" s="767" t="s">
        <v>7995</v>
      </c>
      <c r="G95" s="172">
        <v>1</v>
      </c>
      <c r="H95" s="259" t="s">
        <v>7996</v>
      </c>
      <c r="I95" s="189" t="s">
        <v>7998</v>
      </c>
      <c r="J95" s="172" t="s">
        <v>158</v>
      </c>
      <c r="K95" s="104"/>
      <c r="L95" s="748"/>
      <c r="M95" s="178"/>
      <c r="N95" s="4"/>
      <c r="O95" s="86" t="s">
        <v>380</v>
      </c>
      <c r="P95" s="86" t="s">
        <v>380</v>
      </c>
      <c r="Q95" s="86" t="s">
        <v>8007</v>
      </c>
      <c r="R95" s="111" t="s">
        <v>114</v>
      </c>
      <c r="S95" s="86"/>
      <c r="T95" s="9"/>
      <c r="U95" s="9"/>
      <c r="V95" s="9"/>
      <c r="W95" s="9"/>
      <c r="X95" s="9"/>
      <c r="Y95" s="9"/>
      <c r="Z95" s="9"/>
    </row>
    <row r="96" spans="1:26" ht="69.75" customHeight="1">
      <c r="A96" s="665"/>
      <c r="B96" s="750"/>
      <c r="C96" s="750"/>
      <c r="D96" s="665"/>
      <c r="E96" s="666"/>
      <c r="F96" s="666"/>
      <c r="G96" s="172">
        <v>2</v>
      </c>
      <c r="H96" s="183" t="s">
        <v>7905</v>
      </c>
      <c r="I96" s="261" t="s">
        <v>7906</v>
      </c>
      <c r="J96" s="172"/>
      <c r="K96" s="104"/>
      <c r="L96" s="750"/>
      <c r="M96" s="178"/>
      <c r="N96" s="4"/>
      <c r="O96" s="86" t="s">
        <v>380</v>
      </c>
      <c r="P96" s="86" t="s">
        <v>380</v>
      </c>
      <c r="Q96" s="86" t="s">
        <v>380</v>
      </c>
      <c r="R96" s="111" t="s">
        <v>114</v>
      </c>
      <c r="S96" s="86"/>
      <c r="T96" s="9"/>
      <c r="U96" s="9"/>
      <c r="V96" s="9"/>
      <c r="W96" s="9"/>
      <c r="X96" s="9"/>
      <c r="Y96" s="9"/>
      <c r="Z96" s="9"/>
    </row>
    <row r="97" spans="1:26" ht="66" customHeight="1">
      <c r="A97" s="747" t="s">
        <v>8021</v>
      </c>
      <c r="B97" s="749" t="s">
        <v>4154</v>
      </c>
      <c r="C97" s="749" t="s">
        <v>4157</v>
      </c>
      <c r="D97" s="738" t="s">
        <v>8025</v>
      </c>
      <c r="E97" s="779" t="s">
        <v>8028</v>
      </c>
      <c r="F97" s="767" t="s">
        <v>7995</v>
      </c>
      <c r="G97" s="172">
        <v>1</v>
      </c>
      <c r="H97" s="259" t="s">
        <v>8034</v>
      </c>
      <c r="I97" s="189" t="s">
        <v>7998</v>
      </c>
      <c r="J97" s="172" t="s">
        <v>158</v>
      </c>
      <c r="K97" s="104"/>
      <c r="L97" s="748"/>
      <c r="M97" s="178"/>
      <c r="N97" s="4"/>
      <c r="O97" s="86" t="s">
        <v>380</v>
      </c>
      <c r="P97" s="86" t="s">
        <v>380</v>
      </c>
      <c r="Q97" s="86" t="s">
        <v>8040</v>
      </c>
      <c r="R97" s="111" t="s">
        <v>114</v>
      </c>
      <c r="S97" s="86"/>
      <c r="T97" s="9"/>
      <c r="U97" s="9"/>
      <c r="V97" s="9"/>
      <c r="W97" s="9"/>
      <c r="X97" s="9"/>
      <c r="Y97" s="9"/>
      <c r="Z97" s="9"/>
    </row>
    <row r="98" spans="1:26" ht="65.25" customHeight="1">
      <c r="A98" s="666"/>
      <c r="B98" s="750"/>
      <c r="C98" s="750"/>
      <c r="D98" s="665"/>
      <c r="E98" s="666"/>
      <c r="F98" s="666"/>
      <c r="G98" s="172">
        <v>2</v>
      </c>
      <c r="H98" s="183" t="s">
        <v>7905</v>
      </c>
      <c r="I98" s="261" t="s">
        <v>7906</v>
      </c>
      <c r="J98" s="172"/>
      <c r="K98" s="104"/>
      <c r="L98" s="666"/>
      <c r="M98" s="178"/>
      <c r="N98" s="4"/>
      <c r="O98" s="86" t="s">
        <v>380</v>
      </c>
      <c r="P98" s="86" t="s">
        <v>380</v>
      </c>
      <c r="Q98" s="86" t="s">
        <v>380</v>
      </c>
      <c r="R98" s="111" t="s">
        <v>114</v>
      </c>
      <c r="S98" s="86"/>
      <c r="T98" s="9"/>
      <c r="U98" s="9"/>
      <c r="V98" s="9"/>
      <c r="W98" s="9"/>
      <c r="X98" s="9"/>
      <c r="Y98" s="9"/>
      <c r="Z98" s="9"/>
    </row>
    <row r="99" spans="1:26" ht="66" customHeight="1">
      <c r="A99" s="747" t="s">
        <v>8053</v>
      </c>
      <c r="B99" s="749" t="s">
        <v>4154</v>
      </c>
      <c r="C99" s="749" t="s">
        <v>4157</v>
      </c>
      <c r="D99" s="738" t="s">
        <v>8057</v>
      </c>
      <c r="E99" s="779" t="s">
        <v>8058</v>
      </c>
      <c r="F99" s="767" t="s">
        <v>7995</v>
      </c>
      <c r="G99" s="172">
        <v>1</v>
      </c>
      <c r="H99" s="259" t="s">
        <v>8062</v>
      </c>
      <c r="I99" s="189" t="s">
        <v>7998</v>
      </c>
      <c r="J99" s="172" t="s">
        <v>158</v>
      </c>
      <c r="K99" s="104"/>
      <c r="L99" s="748"/>
      <c r="M99" s="178"/>
      <c r="N99" s="4"/>
      <c r="O99" s="86" t="s">
        <v>380</v>
      </c>
      <c r="P99" s="86" t="s">
        <v>380</v>
      </c>
      <c r="Q99" s="86" t="s">
        <v>8040</v>
      </c>
      <c r="R99" s="111" t="s">
        <v>114</v>
      </c>
      <c r="S99" s="86"/>
      <c r="T99" s="9"/>
      <c r="U99" s="9"/>
      <c r="V99" s="9"/>
      <c r="W99" s="9"/>
      <c r="X99" s="9"/>
      <c r="Y99" s="9"/>
      <c r="Z99" s="9"/>
    </row>
    <row r="100" spans="1:26" ht="76.5" customHeight="1">
      <c r="A100" s="666"/>
      <c r="B100" s="750"/>
      <c r="C100" s="750"/>
      <c r="D100" s="665"/>
      <c r="E100" s="666"/>
      <c r="F100" s="666"/>
      <c r="G100" s="172">
        <v>2</v>
      </c>
      <c r="H100" s="183" t="s">
        <v>7905</v>
      </c>
      <c r="I100" s="261" t="s">
        <v>7906</v>
      </c>
      <c r="J100" s="172"/>
      <c r="K100" s="104"/>
      <c r="L100" s="666"/>
      <c r="M100" s="178"/>
      <c r="N100" s="4"/>
      <c r="O100" s="86" t="s">
        <v>380</v>
      </c>
      <c r="P100" s="86" t="s">
        <v>380</v>
      </c>
      <c r="Q100" s="86" t="s">
        <v>380</v>
      </c>
      <c r="R100" s="111" t="s">
        <v>114</v>
      </c>
      <c r="S100" s="86"/>
      <c r="T100" s="9"/>
      <c r="U100" s="9"/>
      <c r="V100" s="9"/>
      <c r="W100" s="9"/>
      <c r="X100" s="9"/>
      <c r="Y100" s="9"/>
      <c r="Z100" s="9"/>
    </row>
    <row r="101" spans="1:26" ht="66" customHeight="1">
      <c r="A101" s="747" t="s">
        <v>8078</v>
      </c>
      <c r="B101" s="749" t="s">
        <v>4154</v>
      </c>
      <c r="C101" s="749" t="s">
        <v>4157</v>
      </c>
      <c r="D101" s="738" t="s">
        <v>8080</v>
      </c>
      <c r="E101" s="779" t="s">
        <v>8081</v>
      </c>
      <c r="F101" s="767" t="s">
        <v>7995</v>
      </c>
      <c r="G101" s="172">
        <v>1</v>
      </c>
      <c r="H101" s="259" t="s">
        <v>8085</v>
      </c>
      <c r="I101" s="189" t="s">
        <v>8086</v>
      </c>
      <c r="J101" s="172" t="s">
        <v>158</v>
      </c>
      <c r="K101" s="104"/>
      <c r="L101" s="748"/>
      <c r="M101" s="178"/>
      <c r="N101" s="4"/>
      <c r="O101" s="86" t="s">
        <v>380</v>
      </c>
      <c r="P101" s="86" t="s">
        <v>380</v>
      </c>
      <c r="Q101" s="86" t="s">
        <v>8093</v>
      </c>
      <c r="R101" s="111" t="s">
        <v>114</v>
      </c>
      <c r="S101" s="86"/>
      <c r="T101" s="9"/>
      <c r="U101" s="9"/>
      <c r="V101" s="9"/>
      <c r="W101" s="9"/>
      <c r="X101" s="9"/>
      <c r="Y101" s="9"/>
      <c r="Z101" s="9"/>
    </row>
    <row r="102" spans="1:26" ht="59.25" customHeight="1">
      <c r="A102" s="666"/>
      <c r="B102" s="750"/>
      <c r="C102" s="750"/>
      <c r="D102" s="665"/>
      <c r="E102" s="666"/>
      <c r="F102" s="666"/>
      <c r="G102" s="172">
        <v>2</v>
      </c>
      <c r="H102" s="183" t="s">
        <v>7905</v>
      </c>
      <c r="I102" s="261" t="s">
        <v>7906</v>
      </c>
      <c r="J102" s="172"/>
      <c r="K102" s="104"/>
      <c r="L102" s="666"/>
      <c r="M102" s="178"/>
      <c r="N102" s="4"/>
      <c r="O102" s="86" t="s">
        <v>380</v>
      </c>
      <c r="P102" s="86" t="s">
        <v>380</v>
      </c>
      <c r="Q102" s="86" t="s">
        <v>380</v>
      </c>
      <c r="R102" s="111" t="s">
        <v>114</v>
      </c>
      <c r="S102" s="86"/>
      <c r="T102" s="9"/>
      <c r="U102" s="9"/>
      <c r="V102" s="9"/>
      <c r="W102" s="9"/>
      <c r="X102" s="9"/>
      <c r="Y102" s="9"/>
      <c r="Z102" s="9"/>
    </row>
    <row r="103" spans="1:26" ht="16.5" customHeight="1">
      <c r="A103" s="747" t="s">
        <v>7163</v>
      </c>
      <c r="B103" s="747" t="s">
        <v>4154</v>
      </c>
      <c r="C103" s="747" t="s">
        <v>4157</v>
      </c>
      <c r="D103" s="746" t="s">
        <v>8111</v>
      </c>
      <c r="E103" s="778" t="s">
        <v>8116</v>
      </c>
      <c r="F103" s="746" t="s">
        <v>8119</v>
      </c>
      <c r="G103" s="80">
        <v>1</v>
      </c>
      <c r="H103" s="115" t="s">
        <v>8122</v>
      </c>
      <c r="I103" s="92" t="s">
        <v>8123</v>
      </c>
      <c r="J103" s="80"/>
      <c r="K103" s="104"/>
      <c r="L103" s="748"/>
      <c r="M103" s="178"/>
      <c r="N103" s="4"/>
      <c r="O103" s="86" t="s">
        <v>380</v>
      </c>
      <c r="P103" s="86" t="s">
        <v>380</v>
      </c>
      <c r="Q103" s="86" t="s">
        <v>380</v>
      </c>
      <c r="R103" s="111" t="s">
        <v>114</v>
      </c>
      <c r="S103" s="86"/>
      <c r="T103" s="9"/>
      <c r="U103" s="9"/>
      <c r="V103" s="9"/>
      <c r="W103" s="9"/>
      <c r="X103" s="9"/>
      <c r="Y103" s="9"/>
      <c r="Z103" s="9"/>
    </row>
    <row r="104" spans="1:26" ht="68.25" customHeight="1">
      <c r="A104" s="665"/>
      <c r="B104" s="665"/>
      <c r="C104" s="665"/>
      <c r="D104" s="665"/>
      <c r="E104" s="666"/>
      <c r="F104" s="666"/>
      <c r="G104" s="80">
        <v>2</v>
      </c>
      <c r="H104" s="98" t="s">
        <v>8134</v>
      </c>
      <c r="I104" s="92" t="s">
        <v>8136</v>
      </c>
      <c r="J104" s="80"/>
      <c r="K104" s="104"/>
      <c r="L104" s="750"/>
      <c r="M104" s="178"/>
      <c r="N104" s="4"/>
      <c r="O104" s="86" t="s">
        <v>380</v>
      </c>
      <c r="P104" s="86" t="s">
        <v>380</v>
      </c>
      <c r="Q104" s="86" t="s">
        <v>380</v>
      </c>
      <c r="R104" s="111" t="s">
        <v>114</v>
      </c>
      <c r="S104" s="86"/>
      <c r="T104" s="9"/>
      <c r="U104" s="9"/>
      <c r="V104" s="9"/>
      <c r="W104" s="9"/>
      <c r="X104" s="9"/>
      <c r="Y104" s="9"/>
      <c r="Z104" s="9"/>
    </row>
    <row r="105" spans="1:26" ht="16.5" customHeight="1">
      <c r="A105" s="747" t="s">
        <v>8144</v>
      </c>
      <c r="B105" s="747" t="s">
        <v>4154</v>
      </c>
      <c r="C105" s="747" t="s">
        <v>4157</v>
      </c>
      <c r="D105" s="746" t="s">
        <v>8148</v>
      </c>
      <c r="E105" s="778" t="s">
        <v>8149</v>
      </c>
      <c r="F105" s="746" t="s">
        <v>8119</v>
      </c>
      <c r="G105" s="172">
        <v>1</v>
      </c>
      <c r="H105" s="115" t="s">
        <v>8152</v>
      </c>
      <c r="I105" s="92" t="s">
        <v>8153</v>
      </c>
      <c r="J105" s="172"/>
      <c r="K105" s="104"/>
      <c r="L105" s="748"/>
      <c r="M105" s="178"/>
      <c r="N105" s="4"/>
      <c r="O105" s="86" t="s">
        <v>380</v>
      </c>
      <c r="P105" s="86" t="s">
        <v>380</v>
      </c>
      <c r="Q105" s="86" t="s">
        <v>380</v>
      </c>
      <c r="R105" s="111" t="s">
        <v>114</v>
      </c>
      <c r="S105" s="86"/>
      <c r="T105" s="9"/>
      <c r="U105" s="9"/>
      <c r="V105" s="9"/>
      <c r="W105" s="9"/>
      <c r="X105" s="9"/>
      <c r="Y105" s="9"/>
      <c r="Z105" s="9"/>
    </row>
    <row r="106" spans="1:26" ht="48" customHeight="1">
      <c r="A106" s="665"/>
      <c r="B106" s="665"/>
      <c r="C106" s="665"/>
      <c r="D106" s="665"/>
      <c r="E106" s="666"/>
      <c r="F106" s="666"/>
      <c r="G106" s="172">
        <v>2</v>
      </c>
      <c r="H106" s="98" t="s">
        <v>8134</v>
      </c>
      <c r="I106" s="92" t="s">
        <v>6791</v>
      </c>
      <c r="J106" s="172"/>
      <c r="K106" s="104"/>
      <c r="L106" s="750"/>
      <c r="M106" s="178"/>
      <c r="N106" s="4"/>
      <c r="O106" s="86" t="s">
        <v>380</v>
      </c>
      <c r="P106" s="86" t="s">
        <v>380</v>
      </c>
      <c r="Q106" s="86" t="s">
        <v>380</v>
      </c>
      <c r="R106" s="111" t="s">
        <v>114</v>
      </c>
      <c r="S106" s="86"/>
      <c r="T106" s="9"/>
      <c r="U106" s="9"/>
      <c r="V106" s="9"/>
      <c r="W106" s="9"/>
      <c r="X106" s="9"/>
      <c r="Y106" s="9"/>
      <c r="Z106" s="9"/>
    </row>
    <row r="107" spans="1:26" ht="16.5" customHeight="1">
      <c r="A107" s="747" t="s">
        <v>8168</v>
      </c>
      <c r="B107" s="747" t="s">
        <v>4154</v>
      </c>
      <c r="C107" s="747" t="s">
        <v>4157</v>
      </c>
      <c r="D107" s="746" t="s">
        <v>8173</v>
      </c>
      <c r="E107" s="778" t="s">
        <v>8175</v>
      </c>
      <c r="F107" s="746" t="s">
        <v>8119</v>
      </c>
      <c r="G107" s="172">
        <v>1</v>
      </c>
      <c r="H107" s="115" t="s">
        <v>8177</v>
      </c>
      <c r="I107" s="92" t="s">
        <v>8153</v>
      </c>
      <c r="J107" s="172"/>
      <c r="K107" s="104"/>
      <c r="L107" s="748"/>
      <c r="M107" s="178"/>
      <c r="N107" s="4"/>
      <c r="O107" s="86" t="s">
        <v>380</v>
      </c>
      <c r="P107" s="86" t="s">
        <v>380</v>
      </c>
      <c r="Q107" s="86" t="s">
        <v>380</v>
      </c>
      <c r="R107" s="111" t="s">
        <v>114</v>
      </c>
      <c r="S107" s="86"/>
      <c r="T107" s="9"/>
      <c r="U107" s="9"/>
      <c r="V107" s="9"/>
      <c r="W107" s="9"/>
      <c r="X107" s="9"/>
      <c r="Y107" s="9"/>
      <c r="Z107" s="9"/>
    </row>
    <row r="108" spans="1:26" ht="16.5" customHeight="1">
      <c r="A108" s="665"/>
      <c r="B108" s="665"/>
      <c r="C108" s="665"/>
      <c r="D108" s="665"/>
      <c r="E108" s="666"/>
      <c r="F108" s="666"/>
      <c r="G108" s="172">
        <v>2</v>
      </c>
      <c r="H108" s="98" t="s">
        <v>8134</v>
      </c>
      <c r="I108" s="92" t="s">
        <v>6791</v>
      </c>
      <c r="J108" s="172"/>
      <c r="K108" s="104"/>
      <c r="L108" s="750"/>
      <c r="M108" s="178"/>
      <c r="N108" s="4"/>
      <c r="O108" s="86" t="s">
        <v>380</v>
      </c>
      <c r="P108" s="86" t="s">
        <v>380</v>
      </c>
      <c r="Q108" s="86" t="s">
        <v>380</v>
      </c>
      <c r="R108" s="111" t="s">
        <v>114</v>
      </c>
      <c r="S108" s="86"/>
      <c r="T108" s="9"/>
      <c r="U108" s="9"/>
      <c r="V108" s="9"/>
      <c r="W108" s="9"/>
      <c r="X108" s="9"/>
      <c r="Y108" s="9"/>
      <c r="Z108" s="9"/>
    </row>
    <row r="109" spans="1:26" ht="16.5" customHeight="1">
      <c r="A109" s="747" t="s">
        <v>8194</v>
      </c>
      <c r="B109" s="747" t="s">
        <v>4154</v>
      </c>
      <c r="C109" s="747" t="s">
        <v>4157</v>
      </c>
      <c r="D109" s="746" t="s">
        <v>8196</v>
      </c>
      <c r="E109" s="778" t="s">
        <v>8198</v>
      </c>
      <c r="F109" s="746" t="s">
        <v>8119</v>
      </c>
      <c r="G109" s="172">
        <v>1</v>
      </c>
      <c r="H109" s="115" t="s">
        <v>8203</v>
      </c>
      <c r="I109" s="92" t="s">
        <v>8204</v>
      </c>
      <c r="J109" s="172"/>
      <c r="K109" s="104"/>
      <c r="L109" s="748"/>
      <c r="M109" s="178"/>
      <c r="N109" s="4"/>
      <c r="O109" s="86" t="s">
        <v>380</v>
      </c>
      <c r="P109" s="86" t="s">
        <v>380</v>
      </c>
      <c r="Q109" s="86" t="s">
        <v>380</v>
      </c>
      <c r="R109" s="111" t="s">
        <v>114</v>
      </c>
      <c r="S109" s="86"/>
      <c r="T109" s="9"/>
      <c r="U109" s="9"/>
      <c r="V109" s="9"/>
      <c r="W109" s="9"/>
      <c r="X109" s="9"/>
      <c r="Y109" s="9"/>
      <c r="Z109" s="9"/>
    </row>
    <row r="110" spans="1:26" ht="16.5" customHeight="1">
      <c r="A110" s="665"/>
      <c r="B110" s="665"/>
      <c r="C110" s="665"/>
      <c r="D110" s="665"/>
      <c r="E110" s="666"/>
      <c r="F110" s="666"/>
      <c r="G110" s="172">
        <v>2</v>
      </c>
      <c r="H110" s="98" t="s">
        <v>8210</v>
      </c>
      <c r="I110" s="92" t="s">
        <v>8211</v>
      </c>
      <c r="J110" s="172"/>
      <c r="K110" s="267"/>
      <c r="L110" s="750"/>
      <c r="M110" s="268"/>
      <c r="N110" s="4"/>
      <c r="O110" s="86" t="s">
        <v>380</v>
      </c>
      <c r="P110" s="86" t="s">
        <v>380</v>
      </c>
      <c r="Q110" s="86" t="s">
        <v>380</v>
      </c>
      <c r="R110" s="111" t="s">
        <v>114</v>
      </c>
      <c r="S110" s="86"/>
      <c r="T110" s="9"/>
      <c r="U110" s="9"/>
      <c r="V110" s="9"/>
      <c r="W110" s="9"/>
      <c r="X110" s="9"/>
      <c r="Y110" s="9"/>
      <c r="Z110" s="9"/>
    </row>
    <row r="111" spans="1:26" ht="16.5" customHeight="1">
      <c r="A111" s="747" t="s">
        <v>8216</v>
      </c>
      <c r="B111" s="747" t="s">
        <v>4154</v>
      </c>
      <c r="C111" s="747" t="s">
        <v>4157</v>
      </c>
      <c r="D111" s="746" t="s">
        <v>8219</v>
      </c>
      <c r="E111" s="778" t="s">
        <v>8221</v>
      </c>
      <c r="F111" s="746" t="s">
        <v>8119</v>
      </c>
      <c r="G111" s="172">
        <v>1</v>
      </c>
      <c r="H111" s="115" t="s">
        <v>8225</v>
      </c>
      <c r="I111" s="92" t="s">
        <v>8204</v>
      </c>
      <c r="J111" s="172"/>
      <c r="K111" s="267"/>
      <c r="L111" s="748"/>
      <c r="M111" s="268"/>
      <c r="N111" s="4"/>
      <c r="O111" s="86" t="s">
        <v>380</v>
      </c>
      <c r="P111" s="86" t="s">
        <v>380</v>
      </c>
      <c r="Q111" s="86" t="s">
        <v>380</v>
      </c>
      <c r="R111" s="111" t="s">
        <v>114</v>
      </c>
      <c r="S111" s="86"/>
      <c r="T111" s="9"/>
      <c r="U111" s="9"/>
      <c r="V111" s="9"/>
      <c r="W111" s="9"/>
      <c r="X111" s="9"/>
      <c r="Y111" s="9"/>
      <c r="Z111" s="9"/>
    </row>
    <row r="112" spans="1:26" ht="16.5" customHeight="1">
      <c r="A112" s="665"/>
      <c r="B112" s="665"/>
      <c r="C112" s="665"/>
      <c r="D112" s="665"/>
      <c r="E112" s="666"/>
      <c r="F112" s="666"/>
      <c r="G112" s="172">
        <v>2</v>
      </c>
      <c r="H112" s="98" t="s">
        <v>8210</v>
      </c>
      <c r="I112" s="92" t="s">
        <v>8231</v>
      </c>
      <c r="J112" s="172"/>
      <c r="K112" s="267"/>
      <c r="L112" s="750"/>
      <c r="M112" s="268"/>
      <c r="N112" s="4"/>
      <c r="O112" s="86" t="s">
        <v>380</v>
      </c>
      <c r="P112" s="86" t="s">
        <v>380</v>
      </c>
      <c r="Q112" s="86" t="s">
        <v>380</v>
      </c>
      <c r="R112" s="111" t="s">
        <v>114</v>
      </c>
      <c r="S112" s="86"/>
      <c r="T112" s="9"/>
      <c r="U112" s="9"/>
      <c r="V112" s="9"/>
      <c r="W112" s="9"/>
      <c r="X112" s="9"/>
      <c r="Y112" s="9"/>
      <c r="Z112" s="9"/>
    </row>
    <row r="113" spans="1:26" ht="16.5" customHeight="1">
      <c r="A113" s="747" t="s">
        <v>8236</v>
      </c>
      <c r="B113" s="747" t="s">
        <v>4154</v>
      </c>
      <c r="C113" s="747" t="s">
        <v>4157</v>
      </c>
      <c r="D113" s="746" t="s">
        <v>8239</v>
      </c>
      <c r="E113" s="778" t="s">
        <v>8240</v>
      </c>
      <c r="F113" s="746" t="s">
        <v>8119</v>
      </c>
      <c r="G113" s="172">
        <v>1</v>
      </c>
      <c r="H113" s="115" t="s">
        <v>8244</v>
      </c>
      <c r="I113" s="92" t="s">
        <v>8245</v>
      </c>
      <c r="J113" s="172"/>
      <c r="K113" s="267"/>
      <c r="L113" s="748"/>
      <c r="M113" s="268"/>
      <c r="N113" s="4"/>
      <c r="O113" s="86" t="s">
        <v>380</v>
      </c>
      <c r="P113" s="86" t="s">
        <v>380</v>
      </c>
      <c r="Q113" s="86" t="s">
        <v>380</v>
      </c>
      <c r="R113" s="111" t="s">
        <v>114</v>
      </c>
      <c r="S113" s="86"/>
      <c r="T113" s="9"/>
      <c r="U113" s="9"/>
      <c r="V113" s="9"/>
      <c r="W113" s="9"/>
      <c r="X113" s="9"/>
      <c r="Y113" s="9"/>
      <c r="Z113" s="9"/>
    </row>
    <row r="114" spans="1:26" ht="69.75" customHeight="1">
      <c r="A114" s="665"/>
      <c r="B114" s="665"/>
      <c r="C114" s="665"/>
      <c r="D114" s="665"/>
      <c r="E114" s="666"/>
      <c r="F114" s="666"/>
      <c r="G114" s="172">
        <v>2</v>
      </c>
      <c r="H114" s="98" t="s">
        <v>8134</v>
      </c>
      <c r="I114" s="92" t="s">
        <v>6791</v>
      </c>
      <c r="J114" s="172"/>
      <c r="K114" s="267"/>
      <c r="L114" s="750"/>
      <c r="M114" s="268"/>
      <c r="N114" s="4"/>
      <c r="O114" s="86" t="s">
        <v>380</v>
      </c>
      <c r="P114" s="86" t="s">
        <v>380</v>
      </c>
      <c r="Q114" s="86" t="s">
        <v>380</v>
      </c>
      <c r="R114" s="111" t="s">
        <v>114</v>
      </c>
      <c r="S114" s="86"/>
      <c r="T114" s="9"/>
      <c r="U114" s="9"/>
      <c r="V114" s="9"/>
      <c r="W114" s="9"/>
      <c r="X114" s="9"/>
      <c r="Y114" s="9"/>
      <c r="Z114" s="9"/>
    </row>
    <row r="115" spans="1:26" ht="16.5" customHeight="1">
      <c r="A115" s="747" t="s">
        <v>8256</v>
      </c>
      <c r="B115" s="747" t="s">
        <v>4154</v>
      </c>
      <c r="C115" s="747" t="s">
        <v>4157</v>
      </c>
      <c r="D115" s="746" t="s">
        <v>8259</v>
      </c>
      <c r="E115" s="778" t="s">
        <v>8261</v>
      </c>
      <c r="F115" s="746" t="s">
        <v>8119</v>
      </c>
      <c r="G115" s="172">
        <v>1</v>
      </c>
      <c r="H115" s="115" t="s">
        <v>8265</v>
      </c>
      <c r="I115" s="92" t="s">
        <v>8245</v>
      </c>
      <c r="J115" s="172"/>
      <c r="K115" s="267"/>
      <c r="L115" s="748"/>
      <c r="M115" s="268"/>
      <c r="N115" s="4"/>
      <c r="O115" s="86" t="s">
        <v>380</v>
      </c>
      <c r="P115" s="86" t="s">
        <v>380</v>
      </c>
      <c r="Q115" s="86" t="s">
        <v>380</v>
      </c>
      <c r="R115" s="111" t="s">
        <v>114</v>
      </c>
      <c r="S115" s="86"/>
      <c r="T115" s="9"/>
      <c r="U115" s="9"/>
      <c r="V115" s="9"/>
      <c r="W115" s="9"/>
      <c r="X115" s="9"/>
      <c r="Y115" s="9"/>
      <c r="Z115" s="9"/>
    </row>
    <row r="116" spans="1:26" ht="78.75" customHeight="1">
      <c r="A116" s="665"/>
      <c r="B116" s="665"/>
      <c r="C116" s="665"/>
      <c r="D116" s="665"/>
      <c r="E116" s="666"/>
      <c r="F116" s="666"/>
      <c r="G116" s="172">
        <v>2</v>
      </c>
      <c r="H116" s="98" t="s">
        <v>8134</v>
      </c>
      <c r="I116" s="92" t="s">
        <v>6791</v>
      </c>
      <c r="J116" s="172"/>
      <c r="K116" s="267"/>
      <c r="L116" s="750"/>
      <c r="M116" s="268"/>
      <c r="N116" s="4"/>
      <c r="O116" s="86" t="s">
        <v>380</v>
      </c>
      <c r="P116" s="86" t="s">
        <v>380</v>
      </c>
      <c r="Q116" s="86" t="s">
        <v>380</v>
      </c>
      <c r="R116" s="111" t="s">
        <v>114</v>
      </c>
      <c r="S116" s="86"/>
      <c r="T116" s="9"/>
      <c r="U116" s="9"/>
      <c r="V116" s="9"/>
      <c r="W116" s="9"/>
      <c r="X116" s="9"/>
      <c r="Y116" s="9"/>
      <c r="Z116" s="9"/>
    </row>
    <row r="117" spans="1:26" ht="16.5" customHeight="1">
      <c r="A117" s="747" t="s">
        <v>8276</v>
      </c>
      <c r="B117" s="780" t="s">
        <v>4154</v>
      </c>
      <c r="C117" s="780" t="s">
        <v>4157</v>
      </c>
      <c r="D117" s="767" t="s">
        <v>8278</v>
      </c>
      <c r="E117" s="779" t="s">
        <v>8280</v>
      </c>
      <c r="F117" s="746" t="s">
        <v>8281</v>
      </c>
      <c r="G117" s="99">
        <v>1</v>
      </c>
      <c r="H117" s="115" t="s">
        <v>8283</v>
      </c>
      <c r="I117" s="93" t="s">
        <v>8285</v>
      </c>
      <c r="J117" s="99"/>
      <c r="K117" s="267"/>
      <c r="L117" s="748"/>
      <c r="M117" s="91"/>
      <c r="N117" s="157"/>
      <c r="O117" s="91" t="s">
        <v>379</v>
      </c>
      <c r="P117" s="86" t="s">
        <v>380</v>
      </c>
      <c r="Q117" s="86" t="s">
        <v>380</v>
      </c>
      <c r="R117" s="86" t="s">
        <v>8289</v>
      </c>
      <c r="S117" s="86"/>
      <c r="T117" s="9"/>
      <c r="U117" s="9"/>
      <c r="V117" s="9"/>
      <c r="W117" s="9"/>
      <c r="X117" s="9"/>
      <c r="Y117" s="9"/>
      <c r="Z117" s="9"/>
    </row>
    <row r="118" spans="1:26" ht="16.5" customHeight="1">
      <c r="A118" s="665"/>
      <c r="B118" s="665"/>
      <c r="C118" s="665"/>
      <c r="D118" s="665"/>
      <c r="E118" s="665"/>
      <c r="F118" s="665"/>
      <c r="G118" s="99">
        <v>2</v>
      </c>
      <c r="H118" s="115" t="s">
        <v>8210</v>
      </c>
      <c r="I118" s="93" t="s">
        <v>8295</v>
      </c>
      <c r="J118" s="99" t="s">
        <v>158</v>
      </c>
      <c r="K118" s="267"/>
      <c r="L118" s="665"/>
      <c r="M118" s="158"/>
      <c r="N118" s="64"/>
      <c r="O118" s="86" t="s">
        <v>380</v>
      </c>
      <c r="P118" s="86" t="s">
        <v>380</v>
      </c>
      <c r="Q118" s="86" t="s">
        <v>8302</v>
      </c>
      <c r="R118" s="86" t="s">
        <v>8289</v>
      </c>
      <c r="S118" s="86"/>
      <c r="T118" s="9"/>
      <c r="U118" s="9"/>
      <c r="V118" s="9"/>
      <c r="W118" s="9"/>
      <c r="X118" s="9"/>
      <c r="Y118" s="9"/>
      <c r="Z118" s="9"/>
    </row>
    <row r="119" spans="1:26" ht="16.5" customHeight="1">
      <c r="A119" s="665"/>
      <c r="B119" s="665"/>
      <c r="C119" s="665"/>
      <c r="D119" s="665"/>
      <c r="E119" s="665"/>
      <c r="F119" s="665"/>
      <c r="G119" s="99">
        <v>3</v>
      </c>
      <c r="H119" s="115" t="s">
        <v>8307</v>
      </c>
      <c r="I119" s="93" t="s">
        <v>8309</v>
      </c>
      <c r="J119" s="99"/>
      <c r="K119" s="267"/>
      <c r="L119" s="665"/>
      <c r="M119" s="155"/>
      <c r="N119" s="64"/>
      <c r="O119" s="91" t="s">
        <v>379</v>
      </c>
      <c r="P119" s="86" t="s">
        <v>380</v>
      </c>
      <c r="Q119" s="86" t="s">
        <v>380</v>
      </c>
      <c r="R119" s="86" t="s">
        <v>8289</v>
      </c>
      <c r="S119" s="86"/>
      <c r="T119" s="9"/>
      <c r="U119" s="9"/>
      <c r="V119" s="9"/>
      <c r="W119" s="9"/>
      <c r="X119" s="9"/>
      <c r="Y119" s="9"/>
      <c r="Z119" s="9"/>
    </row>
    <row r="120" spans="1:26" ht="16.5" customHeight="1">
      <c r="A120" s="665"/>
      <c r="B120" s="665"/>
      <c r="C120" s="665"/>
      <c r="D120" s="665"/>
      <c r="E120" s="665"/>
      <c r="F120" s="665"/>
      <c r="G120" s="99">
        <v>4</v>
      </c>
      <c r="H120" s="98" t="s">
        <v>8210</v>
      </c>
      <c r="I120" s="93" t="s">
        <v>8314</v>
      </c>
      <c r="J120" s="99" t="s">
        <v>158</v>
      </c>
      <c r="K120" s="267"/>
      <c r="L120" s="665"/>
      <c r="M120" s="155"/>
      <c r="N120" s="64"/>
      <c r="O120" s="86" t="s">
        <v>380</v>
      </c>
      <c r="P120" s="86" t="s">
        <v>380</v>
      </c>
      <c r="Q120" s="86" t="s">
        <v>8302</v>
      </c>
      <c r="R120" s="86" t="s">
        <v>8289</v>
      </c>
      <c r="S120" s="86"/>
      <c r="T120" s="9"/>
      <c r="U120" s="9"/>
      <c r="V120" s="9"/>
      <c r="W120" s="9"/>
      <c r="X120" s="9"/>
      <c r="Y120" s="9"/>
      <c r="Z120" s="9"/>
    </row>
    <row r="121" spans="1:26" ht="88.5" customHeight="1">
      <c r="A121" s="666"/>
      <c r="B121" s="666"/>
      <c r="C121" s="666"/>
      <c r="D121" s="666"/>
      <c r="E121" s="666"/>
      <c r="F121" s="665"/>
      <c r="G121" s="99">
        <v>5</v>
      </c>
      <c r="H121" s="100" t="s">
        <v>8321</v>
      </c>
      <c r="I121" s="100" t="s">
        <v>8322</v>
      </c>
      <c r="J121" s="99"/>
      <c r="K121" s="267"/>
      <c r="L121" s="666"/>
      <c r="M121" s="91"/>
      <c r="N121" s="157"/>
      <c r="O121" s="86" t="s">
        <v>380</v>
      </c>
      <c r="P121" s="86" t="s">
        <v>380</v>
      </c>
      <c r="Q121" s="86" t="s">
        <v>380</v>
      </c>
      <c r="R121" s="86" t="s">
        <v>8289</v>
      </c>
      <c r="S121" s="86"/>
      <c r="T121" s="9"/>
      <c r="U121" s="9"/>
      <c r="V121" s="9"/>
      <c r="W121" s="9"/>
      <c r="X121" s="9"/>
      <c r="Y121" s="9"/>
      <c r="Z121" s="9"/>
    </row>
    <row r="122" spans="1:26" ht="66" customHeight="1">
      <c r="A122" s="747" t="s">
        <v>8327</v>
      </c>
      <c r="B122" s="747" t="s">
        <v>4154</v>
      </c>
      <c r="C122" s="747" t="s">
        <v>4157</v>
      </c>
      <c r="D122" s="746" t="s">
        <v>8330</v>
      </c>
      <c r="E122" s="778" t="s">
        <v>8331</v>
      </c>
      <c r="F122" s="746" t="s">
        <v>8281</v>
      </c>
      <c r="G122" s="99">
        <v>1</v>
      </c>
      <c r="H122" s="115" t="s">
        <v>8283</v>
      </c>
      <c r="I122" s="93" t="s">
        <v>8285</v>
      </c>
      <c r="J122" s="99"/>
      <c r="K122" s="267"/>
      <c r="L122" s="748"/>
      <c r="M122" s="86"/>
      <c r="N122" s="4"/>
      <c r="O122" s="86" t="s">
        <v>379</v>
      </c>
      <c r="P122" s="86" t="s">
        <v>380</v>
      </c>
      <c r="Q122" s="86" t="s">
        <v>380</v>
      </c>
      <c r="R122" s="86" t="s">
        <v>8289</v>
      </c>
      <c r="S122" s="86"/>
      <c r="T122" s="9"/>
      <c r="U122" s="9"/>
      <c r="V122" s="9"/>
      <c r="W122" s="9"/>
      <c r="X122" s="9"/>
      <c r="Y122" s="9"/>
      <c r="Z122" s="9"/>
    </row>
    <row r="123" spans="1:26" ht="16.5" customHeight="1">
      <c r="A123" s="665"/>
      <c r="B123" s="665"/>
      <c r="C123" s="665"/>
      <c r="D123" s="665"/>
      <c r="E123" s="665"/>
      <c r="F123" s="665"/>
      <c r="G123" s="99">
        <v>2</v>
      </c>
      <c r="H123" s="98" t="s">
        <v>8210</v>
      </c>
      <c r="I123" s="93" t="s">
        <v>8338</v>
      </c>
      <c r="J123" s="99" t="s">
        <v>158</v>
      </c>
      <c r="K123" s="267"/>
      <c r="L123" s="665"/>
      <c r="M123" s="86"/>
      <c r="N123" s="4"/>
      <c r="O123" s="86" t="s">
        <v>380</v>
      </c>
      <c r="P123" s="86" t="s">
        <v>380</v>
      </c>
      <c r="Q123" s="86" t="s">
        <v>8340</v>
      </c>
      <c r="R123" s="86" t="s">
        <v>8289</v>
      </c>
      <c r="S123" s="86"/>
      <c r="T123" s="9"/>
      <c r="U123" s="9"/>
      <c r="V123" s="9"/>
      <c r="W123" s="9"/>
      <c r="X123" s="9"/>
      <c r="Y123" s="9"/>
      <c r="Z123" s="9"/>
    </row>
    <row r="124" spans="1:26" ht="16.5" customHeight="1">
      <c r="A124" s="665"/>
      <c r="B124" s="665"/>
      <c r="C124" s="665"/>
      <c r="D124" s="665"/>
      <c r="E124" s="665"/>
      <c r="F124" s="665"/>
      <c r="G124" s="99">
        <v>3</v>
      </c>
      <c r="H124" s="115" t="s">
        <v>8344</v>
      </c>
      <c r="I124" s="93" t="s">
        <v>8309</v>
      </c>
      <c r="J124" s="99"/>
      <c r="K124" s="267"/>
      <c r="L124" s="665"/>
      <c r="M124" s="86"/>
      <c r="N124" s="4"/>
      <c r="O124" s="86" t="s">
        <v>379</v>
      </c>
      <c r="P124" s="86" t="s">
        <v>380</v>
      </c>
      <c r="Q124" s="86" t="s">
        <v>380</v>
      </c>
      <c r="R124" s="86" t="s">
        <v>8289</v>
      </c>
      <c r="S124" s="86"/>
      <c r="T124" s="9"/>
      <c r="U124" s="9"/>
      <c r="V124" s="9"/>
      <c r="W124" s="9"/>
      <c r="X124" s="9"/>
      <c r="Y124" s="9"/>
      <c r="Z124" s="9"/>
    </row>
    <row r="125" spans="1:26" ht="16.5" customHeight="1">
      <c r="A125" s="665"/>
      <c r="B125" s="665"/>
      <c r="C125" s="665"/>
      <c r="D125" s="665"/>
      <c r="E125" s="665"/>
      <c r="F125" s="665"/>
      <c r="G125" s="99">
        <v>4</v>
      </c>
      <c r="H125" s="98" t="s">
        <v>8210</v>
      </c>
      <c r="I125" s="93" t="s">
        <v>8314</v>
      </c>
      <c r="J125" s="99" t="s">
        <v>158</v>
      </c>
      <c r="K125" s="267"/>
      <c r="L125" s="665"/>
      <c r="M125" s="86"/>
      <c r="N125" s="4"/>
      <c r="O125" s="86" t="s">
        <v>380</v>
      </c>
      <c r="P125" s="86" t="s">
        <v>380</v>
      </c>
      <c r="Q125" s="86" t="s">
        <v>8340</v>
      </c>
      <c r="R125" s="86" t="s">
        <v>8289</v>
      </c>
      <c r="S125" s="86"/>
      <c r="T125" s="9"/>
      <c r="U125" s="9"/>
      <c r="V125" s="9"/>
      <c r="W125" s="9"/>
      <c r="X125" s="9"/>
      <c r="Y125" s="9"/>
      <c r="Z125" s="9"/>
    </row>
    <row r="126" spans="1:26" ht="16.5" customHeight="1">
      <c r="A126" s="666"/>
      <c r="B126" s="666"/>
      <c r="C126" s="666"/>
      <c r="D126" s="666"/>
      <c r="E126" s="666"/>
      <c r="F126" s="665"/>
      <c r="G126" s="99">
        <v>5</v>
      </c>
      <c r="H126" s="100" t="s">
        <v>8353</v>
      </c>
      <c r="I126" s="100" t="s">
        <v>8322</v>
      </c>
      <c r="J126" s="99"/>
      <c r="K126" s="104"/>
      <c r="L126" s="666"/>
      <c r="M126" s="86"/>
      <c r="N126" s="4"/>
      <c r="O126" s="86" t="s">
        <v>380</v>
      </c>
      <c r="P126" s="86" t="s">
        <v>380</v>
      </c>
      <c r="Q126" s="86" t="s">
        <v>380</v>
      </c>
      <c r="R126" s="86" t="s">
        <v>8289</v>
      </c>
      <c r="S126" s="86"/>
      <c r="T126" s="9"/>
      <c r="U126" s="9"/>
      <c r="V126" s="9"/>
      <c r="W126" s="9"/>
      <c r="X126" s="9"/>
      <c r="Y126" s="9"/>
      <c r="Z126" s="9"/>
    </row>
    <row r="127" spans="1:26" ht="66" customHeight="1">
      <c r="A127" s="747" t="s">
        <v>8356</v>
      </c>
      <c r="B127" s="747" t="s">
        <v>4154</v>
      </c>
      <c r="C127" s="747" t="s">
        <v>4157</v>
      </c>
      <c r="D127" s="746" t="s">
        <v>8357</v>
      </c>
      <c r="E127" s="778" t="s">
        <v>8358</v>
      </c>
      <c r="F127" s="746" t="s">
        <v>8281</v>
      </c>
      <c r="G127" s="99">
        <v>1</v>
      </c>
      <c r="H127" s="115" t="s">
        <v>8283</v>
      </c>
      <c r="I127" s="93" t="s">
        <v>8285</v>
      </c>
      <c r="J127" s="99"/>
      <c r="K127" s="267"/>
      <c r="L127" s="748"/>
      <c r="M127" s="86"/>
      <c r="N127" s="4"/>
      <c r="O127" s="86" t="s">
        <v>380</v>
      </c>
      <c r="P127" s="86" t="s">
        <v>380</v>
      </c>
      <c r="Q127" s="86" t="s">
        <v>380</v>
      </c>
      <c r="R127" s="86" t="s">
        <v>8289</v>
      </c>
      <c r="S127" s="86"/>
      <c r="T127" s="9"/>
      <c r="U127" s="9"/>
      <c r="V127" s="9"/>
      <c r="W127" s="9"/>
      <c r="X127" s="9"/>
      <c r="Y127" s="9"/>
      <c r="Z127" s="9"/>
    </row>
    <row r="128" spans="1:26" ht="16.5" customHeight="1">
      <c r="A128" s="665"/>
      <c r="B128" s="665"/>
      <c r="C128" s="665"/>
      <c r="D128" s="665"/>
      <c r="E128" s="665"/>
      <c r="F128" s="665"/>
      <c r="G128" s="99">
        <v>2</v>
      </c>
      <c r="H128" s="98" t="s">
        <v>8210</v>
      </c>
      <c r="I128" s="93" t="s">
        <v>8338</v>
      </c>
      <c r="J128" s="99" t="s">
        <v>158</v>
      </c>
      <c r="K128" s="267"/>
      <c r="L128" s="665"/>
      <c r="M128" s="86"/>
      <c r="N128" s="4"/>
      <c r="O128" s="86" t="s">
        <v>380</v>
      </c>
      <c r="P128" s="86" t="s">
        <v>380</v>
      </c>
      <c r="Q128" s="86" t="s">
        <v>8376</v>
      </c>
      <c r="R128" s="86" t="s">
        <v>8289</v>
      </c>
      <c r="S128" s="86"/>
      <c r="T128" s="9"/>
      <c r="U128" s="9"/>
      <c r="V128" s="9"/>
      <c r="W128" s="9"/>
      <c r="X128" s="9"/>
      <c r="Y128" s="9"/>
      <c r="Z128" s="9"/>
    </row>
    <row r="129" spans="1:26" ht="16.5" customHeight="1">
      <c r="A129" s="665"/>
      <c r="B129" s="665"/>
      <c r="C129" s="665"/>
      <c r="D129" s="665"/>
      <c r="E129" s="665"/>
      <c r="F129" s="665"/>
      <c r="G129" s="99">
        <v>3</v>
      </c>
      <c r="H129" s="115" t="s">
        <v>8380</v>
      </c>
      <c r="I129" s="93" t="s">
        <v>8381</v>
      </c>
      <c r="J129" s="99"/>
      <c r="K129" s="267"/>
      <c r="L129" s="665"/>
      <c r="M129" s="86"/>
      <c r="N129" s="4"/>
      <c r="O129" s="86" t="s">
        <v>380</v>
      </c>
      <c r="P129" s="86" t="s">
        <v>380</v>
      </c>
      <c r="Q129" s="86" t="s">
        <v>380</v>
      </c>
      <c r="R129" s="86" t="s">
        <v>8289</v>
      </c>
      <c r="S129" s="86"/>
      <c r="T129" s="9"/>
      <c r="U129" s="9"/>
      <c r="V129" s="9"/>
      <c r="W129" s="9"/>
      <c r="X129" s="9"/>
      <c r="Y129" s="9"/>
      <c r="Z129" s="9"/>
    </row>
    <row r="130" spans="1:26" ht="16.5" customHeight="1">
      <c r="A130" s="665"/>
      <c r="B130" s="665"/>
      <c r="C130" s="665"/>
      <c r="D130" s="665"/>
      <c r="E130" s="665"/>
      <c r="F130" s="665"/>
      <c r="G130" s="99">
        <v>4</v>
      </c>
      <c r="H130" s="98" t="s">
        <v>8210</v>
      </c>
      <c r="I130" s="93" t="s">
        <v>8314</v>
      </c>
      <c r="J130" s="99" t="s">
        <v>158</v>
      </c>
      <c r="K130" s="267"/>
      <c r="L130" s="665"/>
      <c r="M130" s="86"/>
      <c r="N130" s="4"/>
      <c r="O130" s="86" t="s">
        <v>380</v>
      </c>
      <c r="P130" s="86" t="s">
        <v>380</v>
      </c>
      <c r="Q130" s="86" t="s">
        <v>8376</v>
      </c>
      <c r="R130" s="86" t="s">
        <v>8289</v>
      </c>
      <c r="S130" s="86"/>
      <c r="T130" s="9"/>
      <c r="U130" s="9"/>
      <c r="V130" s="9"/>
      <c r="W130" s="9"/>
      <c r="X130" s="9"/>
      <c r="Y130" s="9"/>
      <c r="Z130" s="9"/>
    </row>
    <row r="131" spans="1:26" ht="16.5" customHeight="1">
      <c r="A131" s="666"/>
      <c r="B131" s="666"/>
      <c r="C131" s="666"/>
      <c r="D131" s="666"/>
      <c r="E131" s="666"/>
      <c r="F131" s="665"/>
      <c r="G131" s="99">
        <v>5</v>
      </c>
      <c r="H131" s="100" t="s">
        <v>8392</v>
      </c>
      <c r="I131" s="100" t="s">
        <v>8322</v>
      </c>
      <c r="J131" s="99"/>
      <c r="K131" s="104"/>
      <c r="L131" s="666"/>
      <c r="M131" s="86"/>
      <c r="N131" s="4"/>
      <c r="O131" s="86" t="s">
        <v>380</v>
      </c>
      <c r="P131" s="86" t="s">
        <v>380</v>
      </c>
      <c r="Q131" s="86" t="s">
        <v>380</v>
      </c>
      <c r="R131" s="86" t="s">
        <v>8289</v>
      </c>
      <c r="S131" s="86"/>
      <c r="T131" s="9"/>
      <c r="U131" s="9"/>
      <c r="V131" s="9"/>
      <c r="W131" s="9"/>
      <c r="X131" s="9"/>
      <c r="Y131" s="9"/>
      <c r="Z131" s="9"/>
    </row>
    <row r="132" spans="1:26" ht="66" customHeight="1">
      <c r="A132" s="747" t="s">
        <v>8396</v>
      </c>
      <c r="B132" s="747" t="s">
        <v>4154</v>
      </c>
      <c r="C132" s="747" t="s">
        <v>4157</v>
      </c>
      <c r="D132" s="746" t="s">
        <v>8399</v>
      </c>
      <c r="E132" s="778" t="s">
        <v>8401</v>
      </c>
      <c r="F132" s="746" t="s">
        <v>8281</v>
      </c>
      <c r="G132" s="99">
        <v>1</v>
      </c>
      <c r="H132" s="115" t="s">
        <v>8283</v>
      </c>
      <c r="I132" s="93" t="s">
        <v>8285</v>
      </c>
      <c r="J132" s="99"/>
      <c r="K132" s="267"/>
      <c r="L132" s="748"/>
      <c r="M132" s="86"/>
      <c r="N132" s="4"/>
      <c r="O132" s="86" t="s">
        <v>380</v>
      </c>
      <c r="P132" s="86" t="s">
        <v>380</v>
      </c>
      <c r="Q132" s="86" t="s">
        <v>380</v>
      </c>
      <c r="R132" s="86" t="s">
        <v>8289</v>
      </c>
      <c r="S132" s="86"/>
      <c r="T132" s="9"/>
      <c r="U132" s="9"/>
      <c r="V132" s="9"/>
      <c r="W132" s="9"/>
      <c r="X132" s="9"/>
      <c r="Y132" s="9"/>
      <c r="Z132" s="9"/>
    </row>
    <row r="133" spans="1:26" ht="16.5" customHeight="1">
      <c r="A133" s="665"/>
      <c r="B133" s="665"/>
      <c r="C133" s="665"/>
      <c r="D133" s="665"/>
      <c r="E133" s="665"/>
      <c r="F133" s="665"/>
      <c r="G133" s="99">
        <v>2</v>
      </c>
      <c r="H133" s="98" t="s">
        <v>8210</v>
      </c>
      <c r="I133" s="93" t="s">
        <v>8338</v>
      </c>
      <c r="J133" s="99" t="s">
        <v>158</v>
      </c>
      <c r="K133" s="267"/>
      <c r="L133" s="665"/>
      <c r="M133" s="86"/>
      <c r="N133" s="4"/>
      <c r="O133" s="86" t="s">
        <v>380</v>
      </c>
      <c r="P133" s="86" t="s">
        <v>380</v>
      </c>
      <c r="Q133" s="86" t="s">
        <v>8412</v>
      </c>
      <c r="R133" s="86" t="s">
        <v>8289</v>
      </c>
      <c r="S133" s="86"/>
      <c r="T133" s="9"/>
      <c r="U133" s="9"/>
      <c r="V133" s="9"/>
      <c r="W133" s="9"/>
      <c r="X133" s="9"/>
      <c r="Y133" s="9"/>
      <c r="Z133" s="9"/>
    </row>
    <row r="134" spans="1:26" ht="16.5" customHeight="1">
      <c r="A134" s="665"/>
      <c r="B134" s="665"/>
      <c r="C134" s="665"/>
      <c r="D134" s="665"/>
      <c r="E134" s="665"/>
      <c r="F134" s="665"/>
      <c r="G134" s="99">
        <v>3</v>
      </c>
      <c r="H134" s="115" t="s">
        <v>8413</v>
      </c>
      <c r="I134" s="93" t="s">
        <v>8381</v>
      </c>
      <c r="J134" s="99"/>
      <c r="K134" s="267"/>
      <c r="L134" s="665"/>
      <c r="M134" s="86"/>
      <c r="N134" s="4"/>
      <c r="O134" s="86" t="s">
        <v>380</v>
      </c>
      <c r="P134" s="86" t="s">
        <v>380</v>
      </c>
      <c r="Q134" s="86" t="s">
        <v>380</v>
      </c>
      <c r="R134" s="86" t="s">
        <v>8289</v>
      </c>
      <c r="S134" s="86"/>
      <c r="T134" s="9"/>
      <c r="U134" s="9"/>
      <c r="V134" s="9"/>
      <c r="W134" s="9"/>
      <c r="X134" s="9"/>
      <c r="Y134" s="9"/>
      <c r="Z134" s="9"/>
    </row>
    <row r="135" spans="1:26" ht="16.5" customHeight="1">
      <c r="A135" s="665"/>
      <c r="B135" s="665"/>
      <c r="C135" s="665"/>
      <c r="D135" s="665"/>
      <c r="E135" s="665"/>
      <c r="F135" s="665"/>
      <c r="G135" s="99">
        <v>4</v>
      </c>
      <c r="H135" s="98" t="s">
        <v>8210</v>
      </c>
      <c r="I135" s="93" t="s">
        <v>8314</v>
      </c>
      <c r="J135" s="99" t="s">
        <v>158</v>
      </c>
      <c r="K135" s="104"/>
      <c r="L135" s="665"/>
      <c r="M135" s="86"/>
      <c r="N135" s="4"/>
      <c r="O135" s="86" t="s">
        <v>380</v>
      </c>
      <c r="P135" s="86" t="s">
        <v>380</v>
      </c>
      <c r="Q135" s="86" t="s">
        <v>8412</v>
      </c>
      <c r="R135" s="86" t="s">
        <v>8289</v>
      </c>
      <c r="S135" s="86"/>
      <c r="T135" s="9"/>
      <c r="U135" s="9"/>
      <c r="V135" s="9"/>
      <c r="W135" s="9"/>
      <c r="X135" s="9"/>
      <c r="Y135" s="9"/>
      <c r="Z135" s="9"/>
    </row>
    <row r="136" spans="1:26" ht="16.5" customHeight="1">
      <c r="A136" s="666"/>
      <c r="B136" s="666"/>
      <c r="C136" s="666"/>
      <c r="D136" s="666"/>
      <c r="E136" s="666"/>
      <c r="F136" s="665"/>
      <c r="G136" s="99">
        <v>5</v>
      </c>
      <c r="H136" s="100" t="s">
        <v>8424</v>
      </c>
      <c r="I136" s="100" t="s">
        <v>8322</v>
      </c>
      <c r="J136" s="99"/>
      <c r="K136" s="104"/>
      <c r="L136" s="666"/>
      <c r="M136" s="86"/>
      <c r="N136" s="4"/>
      <c r="O136" s="86" t="s">
        <v>380</v>
      </c>
      <c r="P136" s="86" t="s">
        <v>380</v>
      </c>
      <c r="Q136" s="86" t="s">
        <v>380</v>
      </c>
      <c r="R136" s="86" t="s">
        <v>8289</v>
      </c>
      <c r="S136" s="86"/>
      <c r="T136" s="9"/>
      <c r="U136" s="9"/>
      <c r="V136" s="9"/>
      <c r="W136" s="9"/>
      <c r="X136" s="9"/>
      <c r="Y136" s="9"/>
      <c r="Z136" s="9"/>
    </row>
    <row r="137" spans="1:26" ht="66" customHeight="1">
      <c r="A137" s="747" t="s">
        <v>8429</v>
      </c>
      <c r="B137" s="780" t="s">
        <v>4154</v>
      </c>
      <c r="C137" s="780" t="s">
        <v>4157</v>
      </c>
      <c r="D137" s="767" t="s">
        <v>8432</v>
      </c>
      <c r="E137" s="779" t="s">
        <v>8280</v>
      </c>
      <c r="F137" s="746" t="s">
        <v>8281</v>
      </c>
      <c r="G137" s="254">
        <v>1</v>
      </c>
      <c r="H137" s="294" t="s">
        <v>8283</v>
      </c>
      <c r="I137" s="186" t="s">
        <v>8285</v>
      </c>
      <c r="J137" s="254"/>
      <c r="K137" s="104"/>
      <c r="L137" s="748"/>
      <c r="M137" s="86"/>
      <c r="N137" s="295"/>
      <c r="O137" s="91" t="s">
        <v>379</v>
      </c>
      <c r="P137" s="86" t="s">
        <v>380</v>
      </c>
      <c r="Q137" s="86" t="s">
        <v>380</v>
      </c>
      <c r="R137" s="86" t="s">
        <v>114</v>
      </c>
      <c r="S137" s="86"/>
      <c r="T137" s="296"/>
      <c r="U137" s="296"/>
      <c r="V137" s="296"/>
      <c r="W137" s="296"/>
      <c r="X137" s="296"/>
      <c r="Y137" s="296"/>
      <c r="Z137" s="296"/>
    </row>
    <row r="138" spans="1:26" ht="16.5" customHeight="1">
      <c r="A138" s="665"/>
      <c r="B138" s="665"/>
      <c r="C138" s="665"/>
      <c r="D138" s="665"/>
      <c r="E138" s="665"/>
      <c r="F138" s="665"/>
      <c r="G138" s="254">
        <v>2</v>
      </c>
      <c r="H138" s="259" t="s">
        <v>8210</v>
      </c>
      <c r="I138" s="186" t="s">
        <v>8295</v>
      </c>
      <c r="J138" s="254" t="s">
        <v>158</v>
      </c>
      <c r="K138" s="104"/>
      <c r="L138" s="665"/>
      <c r="M138" s="86"/>
      <c r="N138" s="297"/>
      <c r="O138" s="86" t="s">
        <v>380</v>
      </c>
      <c r="P138" s="86" t="s">
        <v>380</v>
      </c>
      <c r="Q138" s="86" t="s">
        <v>8448</v>
      </c>
      <c r="R138" s="86" t="s">
        <v>114</v>
      </c>
      <c r="S138" s="86"/>
      <c r="T138" s="296"/>
      <c r="U138" s="296"/>
      <c r="V138" s="296"/>
      <c r="W138" s="296"/>
      <c r="X138" s="296"/>
      <c r="Y138" s="296"/>
      <c r="Z138" s="296"/>
    </row>
    <row r="139" spans="1:26" ht="16.5" customHeight="1">
      <c r="A139" s="665"/>
      <c r="B139" s="665"/>
      <c r="C139" s="665"/>
      <c r="D139" s="665"/>
      <c r="E139" s="665"/>
      <c r="F139" s="665"/>
      <c r="G139" s="254">
        <v>3</v>
      </c>
      <c r="H139" s="259" t="s">
        <v>8454</v>
      </c>
      <c r="I139" s="188" t="s">
        <v>8309</v>
      </c>
      <c r="J139" s="254"/>
      <c r="K139" s="104"/>
      <c r="L139" s="665"/>
      <c r="M139" s="86"/>
      <c r="N139" s="297"/>
      <c r="O139" s="91" t="s">
        <v>379</v>
      </c>
      <c r="P139" s="86" t="s">
        <v>380</v>
      </c>
      <c r="Q139" s="86" t="s">
        <v>380</v>
      </c>
      <c r="R139" s="86" t="s">
        <v>114</v>
      </c>
      <c r="S139" s="86"/>
      <c r="T139" s="296"/>
      <c r="U139" s="296"/>
      <c r="V139" s="296"/>
      <c r="W139" s="296"/>
      <c r="X139" s="296"/>
      <c r="Y139" s="296"/>
      <c r="Z139" s="296"/>
    </row>
    <row r="140" spans="1:26" ht="16.5" customHeight="1">
      <c r="A140" s="665"/>
      <c r="B140" s="665"/>
      <c r="C140" s="665"/>
      <c r="D140" s="665"/>
      <c r="E140" s="665"/>
      <c r="F140" s="665"/>
      <c r="G140" s="254">
        <v>4</v>
      </c>
      <c r="H140" s="171" t="s">
        <v>8210</v>
      </c>
      <c r="I140" s="188" t="s">
        <v>8314</v>
      </c>
      <c r="J140" s="254" t="s">
        <v>158</v>
      </c>
      <c r="K140" s="104"/>
      <c r="L140" s="665"/>
      <c r="M140" s="86"/>
      <c r="N140" s="297"/>
      <c r="O140" s="86" t="s">
        <v>380</v>
      </c>
      <c r="P140" s="86" t="s">
        <v>380</v>
      </c>
      <c r="Q140" s="86" t="s">
        <v>8448</v>
      </c>
      <c r="R140" s="86" t="s">
        <v>114</v>
      </c>
      <c r="S140" s="86"/>
      <c r="T140" s="296"/>
      <c r="U140" s="296"/>
      <c r="V140" s="296"/>
      <c r="W140" s="296"/>
      <c r="X140" s="296"/>
      <c r="Y140" s="296"/>
      <c r="Z140" s="296"/>
    </row>
    <row r="141" spans="1:26" ht="16.5" customHeight="1">
      <c r="A141" s="666"/>
      <c r="B141" s="666"/>
      <c r="C141" s="666"/>
      <c r="D141" s="666"/>
      <c r="E141" s="666"/>
      <c r="F141" s="665"/>
      <c r="G141" s="254">
        <v>5</v>
      </c>
      <c r="H141" s="173" t="s">
        <v>8467</v>
      </c>
      <c r="I141" s="100" t="s">
        <v>8322</v>
      </c>
      <c r="J141" s="254"/>
      <c r="K141" s="104"/>
      <c r="L141" s="666"/>
      <c r="M141" s="86"/>
      <c r="N141" s="295"/>
      <c r="O141" s="86" t="s">
        <v>380</v>
      </c>
      <c r="P141" s="86" t="s">
        <v>380</v>
      </c>
      <c r="Q141" s="86" t="s">
        <v>380</v>
      </c>
      <c r="R141" s="86" t="s">
        <v>114</v>
      </c>
      <c r="S141" s="86"/>
      <c r="T141" s="296"/>
      <c r="U141" s="296"/>
      <c r="V141" s="296"/>
      <c r="W141" s="296"/>
      <c r="X141" s="296"/>
      <c r="Y141" s="296"/>
      <c r="Z141" s="296"/>
    </row>
    <row r="142" spans="1:26" ht="66" customHeight="1">
      <c r="A142" s="747" t="s">
        <v>8472</v>
      </c>
      <c r="B142" s="780" t="s">
        <v>4154</v>
      </c>
      <c r="C142" s="780" t="s">
        <v>4157</v>
      </c>
      <c r="D142" s="746" t="s">
        <v>8475</v>
      </c>
      <c r="E142" s="779" t="s">
        <v>8331</v>
      </c>
      <c r="F142" s="746" t="s">
        <v>8281</v>
      </c>
      <c r="G142" s="254">
        <v>1</v>
      </c>
      <c r="H142" s="259" t="s">
        <v>8283</v>
      </c>
      <c r="I142" s="188" t="s">
        <v>8285</v>
      </c>
      <c r="J142" s="254"/>
      <c r="K142" s="104"/>
      <c r="L142" s="748"/>
      <c r="M142" s="86"/>
      <c r="N142" s="248"/>
      <c r="O142" s="86" t="s">
        <v>379</v>
      </c>
      <c r="P142" s="86" t="s">
        <v>380</v>
      </c>
      <c r="Q142" s="86" t="s">
        <v>380</v>
      </c>
      <c r="R142" s="86" t="s">
        <v>114</v>
      </c>
      <c r="S142" s="86"/>
      <c r="T142" s="296"/>
      <c r="U142" s="296"/>
      <c r="V142" s="296"/>
      <c r="W142" s="296"/>
      <c r="X142" s="296"/>
      <c r="Y142" s="296"/>
      <c r="Z142" s="296"/>
    </row>
    <row r="143" spans="1:26" ht="16.5" customHeight="1">
      <c r="A143" s="665"/>
      <c r="B143" s="665"/>
      <c r="C143" s="665"/>
      <c r="D143" s="665"/>
      <c r="E143" s="665"/>
      <c r="F143" s="665"/>
      <c r="G143" s="254">
        <v>2</v>
      </c>
      <c r="H143" s="171" t="s">
        <v>8210</v>
      </c>
      <c r="I143" s="188" t="s">
        <v>8338</v>
      </c>
      <c r="J143" s="254" t="s">
        <v>158</v>
      </c>
      <c r="K143" s="104"/>
      <c r="L143" s="665"/>
      <c r="M143" s="86"/>
      <c r="N143" s="248"/>
      <c r="O143" s="86" t="s">
        <v>380</v>
      </c>
      <c r="P143" s="86" t="s">
        <v>380</v>
      </c>
      <c r="Q143" s="86" t="s">
        <v>8488</v>
      </c>
      <c r="R143" s="86" t="s">
        <v>114</v>
      </c>
      <c r="S143" s="86"/>
      <c r="T143" s="296"/>
      <c r="U143" s="296"/>
      <c r="V143" s="296"/>
      <c r="W143" s="296"/>
      <c r="X143" s="296"/>
      <c r="Y143" s="296"/>
      <c r="Z143" s="296"/>
    </row>
    <row r="144" spans="1:26" ht="16.5" customHeight="1">
      <c r="A144" s="665"/>
      <c r="B144" s="665"/>
      <c r="C144" s="665"/>
      <c r="D144" s="665"/>
      <c r="E144" s="665"/>
      <c r="F144" s="665"/>
      <c r="G144" s="254">
        <v>3</v>
      </c>
      <c r="H144" s="259" t="s">
        <v>8492</v>
      </c>
      <c r="I144" s="188" t="s">
        <v>8309</v>
      </c>
      <c r="J144" s="254"/>
      <c r="K144" s="104"/>
      <c r="L144" s="665"/>
      <c r="M144" s="86"/>
      <c r="N144" s="248"/>
      <c r="O144" s="86" t="s">
        <v>379</v>
      </c>
      <c r="P144" s="86" t="s">
        <v>380</v>
      </c>
      <c r="Q144" s="86" t="s">
        <v>380</v>
      </c>
      <c r="R144" s="86" t="s">
        <v>114</v>
      </c>
      <c r="S144" s="86"/>
      <c r="T144" s="296"/>
      <c r="U144" s="296"/>
      <c r="V144" s="296"/>
      <c r="W144" s="296"/>
      <c r="X144" s="296"/>
      <c r="Y144" s="296"/>
      <c r="Z144" s="296"/>
    </row>
    <row r="145" spans="1:26" ht="16.5" customHeight="1">
      <c r="A145" s="665"/>
      <c r="B145" s="665"/>
      <c r="C145" s="665"/>
      <c r="D145" s="665"/>
      <c r="E145" s="665"/>
      <c r="F145" s="665"/>
      <c r="G145" s="254">
        <v>4</v>
      </c>
      <c r="H145" s="171" t="s">
        <v>8210</v>
      </c>
      <c r="I145" s="188" t="s">
        <v>8314</v>
      </c>
      <c r="J145" s="254" t="s">
        <v>158</v>
      </c>
      <c r="K145" s="104"/>
      <c r="L145" s="665"/>
      <c r="M145" s="86"/>
      <c r="N145" s="248"/>
      <c r="O145" s="86" t="s">
        <v>380</v>
      </c>
      <c r="P145" s="86" t="s">
        <v>380</v>
      </c>
      <c r="Q145" s="86" t="s">
        <v>8488</v>
      </c>
      <c r="R145" s="86" t="s">
        <v>114</v>
      </c>
      <c r="S145" s="86"/>
      <c r="T145" s="296"/>
      <c r="U145" s="296"/>
      <c r="V145" s="296"/>
      <c r="W145" s="296"/>
      <c r="X145" s="296"/>
      <c r="Y145" s="296"/>
      <c r="Z145" s="296"/>
    </row>
    <row r="146" spans="1:26" ht="16.5" customHeight="1">
      <c r="A146" s="666"/>
      <c r="B146" s="666"/>
      <c r="C146" s="666"/>
      <c r="D146" s="666"/>
      <c r="E146" s="666"/>
      <c r="F146" s="665"/>
      <c r="G146" s="254">
        <v>5</v>
      </c>
      <c r="H146" s="173" t="s">
        <v>8501</v>
      </c>
      <c r="I146" s="100" t="s">
        <v>8322</v>
      </c>
      <c r="J146" s="254"/>
      <c r="K146" s="104"/>
      <c r="L146" s="666"/>
      <c r="M146" s="86"/>
      <c r="N146" s="248"/>
      <c r="O146" s="86" t="s">
        <v>380</v>
      </c>
      <c r="P146" s="86" t="s">
        <v>380</v>
      </c>
      <c r="Q146" s="86" t="s">
        <v>380</v>
      </c>
      <c r="R146" s="86" t="s">
        <v>114</v>
      </c>
      <c r="S146" s="86"/>
      <c r="T146" s="296"/>
      <c r="U146" s="296"/>
      <c r="V146" s="296"/>
      <c r="W146" s="296"/>
      <c r="X146" s="296"/>
      <c r="Y146" s="296"/>
      <c r="Z146" s="296"/>
    </row>
    <row r="147" spans="1:26" ht="66" customHeight="1">
      <c r="A147" s="747" t="s">
        <v>8505</v>
      </c>
      <c r="B147" s="780" t="s">
        <v>4154</v>
      </c>
      <c r="C147" s="780" t="s">
        <v>4157</v>
      </c>
      <c r="D147" s="746" t="s">
        <v>8508</v>
      </c>
      <c r="E147" s="779" t="s">
        <v>8358</v>
      </c>
      <c r="F147" s="746" t="s">
        <v>8281</v>
      </c>
      <c r="G147" s="254">
        <v>1</v>
      </c>
      <c r="H147" s="259" t="s">
        <v>8283</v>
      </c>
      <c r="I147" s="188" t="s">
        <v>8285</v>
      </c>
      <c r="J147" s="254"/>
      <c r="K147" s="104"/>
      <c r="L147" s="748"/>
      <c r="M147" s="86"/>
      <c r="N147" s="248"/>
      <c r="O147" s="86" t="s">
        <v>380</v>
      </c>
      <c r="P147" s="86" t="s">
        <v>380</v>
      </c>
      <c r="Q147" s="86" t="s">
        <v>380</v>
      </c>
      <c r="R147" s="86" t="s">
        <v>114</v>
      </c>
      <c r="S147" s="86"/>
      <c r="T147" s="296"/>
      <c r="U147" s="296"/>
      <c r="V147" s="296"/>
      <c r="W147" s="296"/>
      <c r="X147" s="296"/>
      <c r="Y147" s="296"/>
      <c r="Z147" s="296"/>
    </row>
    <row r="148" spans="1:26" ht="16.5" customHeight="1">
      <c r="A148" s="665"/>
      <c r="B148" s="665"/>
      <c r="C148" s="665"/>
      <c r="D148" s="665"/>
      <c r="E148" s="665"/>
      <c r="F148" s="665"/>
      <c r="G148" s="254">
        <v>2</v>
      </c>
      <c r="H148" s="171" t="s">
        <v>8210</v>
      </c>
      <c r="I148" s="188" t="s">
        <v>8338</v>
      </c>
      <c r="J148" s="254" t="s">
        <v>158</v>
      </c>
      <c r="K148" s="104"/>
      <c r="L148" s="665"/>
      <c r="M148" s="86"/>
      <c r="N148" s="248"/>
      <c r="O148" s="86" t="s">
        <v>380</v>
      </c>
      <c r="P148" s="86" t="s">
        <v>380</v>
      </c>
      <c r="Q148" s="86" t="s">
        <v>8517</v>
      </c>
      <c r="R148" s="86" t="s">
        <v>114</v>
      </c>
      <c r="S148" s="86"/>
      <c r="T148" s="296"/>
      <c r="U148" s="296"/>
      <c r="V148" s="296"/>
      <c r="W148" s="296"/>
      <c r="X148" s="296"/>
      <c r="Y148" s="296"/>
      <c r="Z148" s="296"/>
    </row>
    <row r="149" spans="1:26" ht="16.5" customHeight="1">
      <c r="A149" s="665"/>
      <c r="B149" s="665"/>
      <c r="C149" s="665"/>
      <c r="D149" s="665"/>
      <c r="E149" s="665"/>
      <c r="F149" s="665"/>
      <c r="G149" s="254">
        <v>3</v>
      </c>
      <c r="H149" s="259" t="s">
        <v>8520</v>
      </c>
      <c r="I149" s="188" t="s">
        <v>8381</v>
      </c>
      <c r="J149" s="254"/>
      <c r="K149" s="104"/>
      <c r="L149" s="665"/>
      <c r="M149" s="86"/>
      <c r="N149" s="248"/>
      <c r="O149" s="86" t="s">
        <v>380</v>
      </c>
      <c r="P149" s="86" t="s">
        <v>380</v>
      </c>
      <c r="Q149" s="86" t="s">
        <v>380</v>
      </c>
      <c r="R149" s="86" t="s">
        <v>114</v>
      </c>
      <c r="S149" s="86"/>
      <c r="T149" s="296"/>
      <c r="U149" s="296"/>
      <c r="V149" s="296"/>
      <c r="W149" s="296"/>
      <c r="X149" s="296"/>
      <c r="Y149" s="296"/>
      <c r="Z149" s="296"/>
    </row>
    <row r="150" spans="1:26" ht="16.5" customHeight="1">
      <c r="A150" s="665"/>
      <c r="B150" s="665"/>
      <c r="C150" s="665"/>
      <c r="D150" s="665"/>
      <c r="E150" s="665"/>
      <c r="F150" s="665"/>
      <c r="G150" s="254">
        <v>4</v>
      </c>
      <c r="H150" s="171" t="s">
        <v>8210</v>
      </c>
      <c r="I150" s="188" t="s">
        <v>8314</v>
      </c>
      <c r="J150" s="254" t="s">
        <v>158</v>
      </c>
      <c r="K150" s="104"/>
      <c r="L150" s="665"/>
      <c r="M150" s="86"/>
      <c r="N150" s="248"/>
      <c r="O150" s="86" t="s">
        <v>380</v>
      </c>
      <c r="P150" s="86" t="s">
        <v>380</v>
      </c>
      <c r="Q150" s="86" t="s">
        <v>8517</v>
      </c>
      <c r="R150" s="86" t="s">
        <v>114</v>
      </c>
      <c r="S150" s="86"/>
      <c r="T150" s="296"/>
      <c r="U150" s="296"/>
      <c r="V150" s="296"/>
      <c r="W150" s="296"/>
      <c r="X150" s="296"/>
      <c r="Y150" s="296"/>
      <c r="Z150" s="296"/>
    </row>
    <row r="151" spans="1:26" ht="16.5" customHeight="1">
      <c r="A151" s="666"/>
      <c r="B151" s="666"/>
      <c r="C151" s="666"/>
      <c r="D151" s="666"/>
      <c r="E151" s="666"/>
      <c r="F151" s="665"/>
      <c r="G151" s="254">
        <v>5</v>
      </c>
      <c r="H151" s="173" t="s">
        <v>8534</v>
      </c>
      <c r="I151" s="100" t="s">
        <v>8322</v>
      </c>
      <c r="J151" s="254"/>
      <c r="K151" s="104"/>
      <c r="L151" s="666"/>
      <c r="M151" s="86"/>
      <c r="N151" s="248"/>
      <c r="O151" s="86" t="s">
        <v>380</v>
      </c>
      <c r="P151" s="86" t="s">
        <v>380</v>
      </c>
      <c r="Q151" s="86" t="s">
        <v>380</v>
      </c>
      <c r="R151" s="86" t="s">
        <v>114</v>
      </c>
      <c r="S151" s="86"/>
      <c r="T151" s="296"/>
      <c r="U151" s="296"/>
      <c r="V151" s="296"/>
      <c r="W151" s="296"/>
      <c r="X151" s="296"/>
      <c r="Y151" s="296"/>
      <c r="Z151" s="296"/>
    </row>
    <row r="152" spans="1:26" ht="66" customHeight="1">
      <c r="A152" s="747" t="s">
        <v>8538</v>
      </c>
      <c r="B152" s="780" t="s">
        <v>4154</v>
      </c>
      <c r="C152" s="780" t="s">
        <v>4157</v>
      </c>
      <c r="D152" s="746" t="s">
        <v>8541</v>
      </c>
      <c r="E152" s="779" t="s">
        <v>8401</v>
      </c>
      <c r="F152" s="746" t="s">
        <v>8281</v>
      </c>
      <c r="G152" s="254">
        <v>1</v>
      </c>
      <c r="H152" s="259" t="s">
        <v>8283</v>
      </c>
      <c r="I152" s="188" t="s">
        <v>8285</v>
      </c>
      <c r="J152" s="254"/>
      <c r="K152" s="104"/>
      <c r="L152" s="748"/>
      <c r="M152" s="86"/>
      <c r="N152" s="248"/>
      <c r="O152" s="86" t="s">
        <v>380</v>
      </c>
      <c r="P152" s="86" t="s">
        <v>380</v>
      </c>
      <c r="Q152" s="86" t="s">
        <v>380</v>
      </c>
      <c r="R152" s="86" t="s">
        <v>114</v>
      </c>
      <c r="S152" s="86"/>
      <c r="T152" s="296"/>
      <c r="U152" s="296"/>
      <c r="V152" s="296"/>
      <c r="W152" s="296"/>
      <c r="X152" s="296"/>
      <c r="Y152" s="296"/>
      <c r="Z152" s="296"/>
    </row>
    <row r="153" spans="1:26" ht="16.5" customHeight="1">
      <c r="A153" s="665"/>
      <c r="B153" s="665"/>
      <c r="C153" s="665"/>
      <c r="D153" s="665"/>
      <c r="E153" s="665"/>
      <c r="F153" s="665"/>
      <c r="G153" s="254">
        <v>2</v>
      </c>
      <c r="H153" s="171" t="s">
        <v>8210</v>
      </c>
      <c r="I153" s="188" t="s">
        <v>8338</v>
      </c>
      <c r="J153" s="254" t="s">
        <v>158</v>
      </c>
      <c r="K153" s="104"/>
      <c r="L153" s="665"/>
      <c r="M153" s="86"/>
      <c r="N153" s="248"/>
      <c r="O153" s="86" t="s">
        <v>380</v>
      </c>
      <c r="P153" s="86" t="s">
        <v>380</v>
      </c>
      <c r="Q153" s="86" t="s">
        <v>8554</v>
      </c>
      <c r="R153" s="86" t="s">
        <v>114</v>
      </c>
      <c r="S153" s="86"/>
      <c r="T153" s="296"/>
      <c r="U153" s="296"/>
      <c r="V153" s="296"/>
      <c r="W153" s="296"/>
      <c r="X153" s="296"/>
      <c r="Y153" s="296"/>
      <c r="Z153" s="296"/>
    </row>
    <row r="154" spans="1:26" ht="16.5" customHeight="1">
      <c r="A154" s="665"/>
      <c r="B154" s="665"/>
      <c r="C154" s="665"/>
      <c r="D154" s="665"/>
      <c r="E154" s="665"/>
      <c r="F154" s="665"/>
      <c r="G154" s="254">
        <v>3</v>
      </c>
      <c r="H154" s="259" t="s">
        <v>8557</v>
      </c>
      <c r="I154" s="188" t="s">
        <v>8381</v>
      </c>
      <c r="J154" s="254"/>
      <c r="K154" s="104"/>
      <c r="L154" s="665"/>
      <c r="M154" s="86"/>
      <c r="N154" s="248"/>
      <c r="O154" s="86" t="s">
        <v>380</v>
      </c>
      <c r="P154" s="86" t="s">
        <v>380</v>
      </c>
      <c r="Q154" s="86" t="s">
        <v>380</v>
      </c>
      <c r="R154" s="86" t="s">
        <v>114</v>
      </c>
      <c r="S154" s="86"/>
      <c r="T154" s="296"/>
      <c r="U154" s="296"/>
      <c r="V154" s="296"/>
      <c r="W154" s="296"/>
      <c r="X154" s="296"/>
      <c r="Y154" s="296"/>
      <c r="Z154" s="296"/>
    </row>
    <row r="155" spans="1:26" ht="16.5" customHeight="1">
      <c r="A155" s="665"/>
      <c r="B155" s="665"/>
      <c r="C155" s="665"/>
      <c r="D155" s="665"/>
      <c r="E155" s="665"/>
      <c r="F155" s="665"/>
      <c r="G155" s="254">
        <v>4</v>
      </c>
      <c r="H155" s="171" t="s">
        <v>8210</v>
      </c>
      <c r="I155" s="188" t="s">
        <v>8314</v>
      </c>
      <c r="J155" s="254" t="s">
        <v>158</v>
      </c>
      <c r="K155" s="104"/>
      <c r="L155" s="665"/>
      <c r="M155" s="86"/>
      <c r="N155" s="248"/>
      <c r="O155" s="86" t="s">
        <v>380</v>
      </c>
      <c r="P155" s="86" t="s">
        <v>380</v>
      </c>
      <c r="Q155" s="86" t="s">
        <v>8554</v>
      </c>
      <c r="R155" s="86" t="s">
        <v>114</v>
      </c>
      <c r="S155" s="86"/>
      <c r="T155" s="296"/>
      <c r="U155" s="296"/>
      <c r="V155" s="296"/>
      <c r="W155" s="296"/>
      <c r="X155" s="296"/>
      <c r="Y155" s="296"/>
      <c r="Z155" s="296"/>
    </row>
    <row r="156" spans="1:26" ht="16.5" customHeight="1">
      <c r="A156" s="666"/>
      <c r="B156" s="666"/>
      <c r="C156" s="666"/>
      <c r="D156" s="666"/>
      <c r="E156" s="666"/>
      <c r="F156" s="665"/>
      <c r="G156" s="254">
        <v>5</v>
      </c>
      <c r="H156" s="173" t="s">
        <v>8568</v>
      </c>
      <c r="I156" s="100" t="s">
        <v>8322</v>
      </c>
      <c r="J156" s="254"/>
      <c r="K156" s="104"/>
      <c r="L156" s="666"/>
      <c r="M156" s="86"/>
      <c r="N156" s="248"/>
      <c r="O156" s="86" t="s">
        <v>380</v>
      </c>
      <c r="P156" s="86" t="s">
        <v>380</v>
      </c>
      <c r="Q156" s="86" t="s">
        <v>380</v>
      </c>
      <c r="R156" s="86" t="s">
        <v>114</v>
      </c>
      <c r="S156" s="86"/>
      <c r="T156" s="296"/>
      <c r="U156" s="296"/>
      <c r="V156" s="296"/>
      <c r="W156" s="296"/>
      <c r="X156" s="296"/>
      <c r="Y156" s="296"/>
      <c r="Z156" s="296"/>
    </row>
    <row r="157" spans="1:26" ht="16.5" customHeight="1">
      <c r="A157" s="747" t="s">
        <v>8570</v>
      </c>
      <c r="B157" s="747" t="s">
        <v>4154</v>
      </c>
      <c r="C157" s="747" t="s">
        <v>4157</v>
      </c>
      <c r="D157" s="746" t="s">
        <v>8571</v>
      </c>
      <c r="E157" s="778" t="s">
        <v>8572</v>
      </c>
      <c r="F157" s="746" t="s">
        <v>8281</v>
      </c>
      <c r="G157" s="80">
        <v>1</v>
      </c>
      <c r="H157" s="124" t="s">
        <v>8573</v>
      </c>
      <c r="I157" s="92" t="s">
        <v>8309</v>
      </c>
      <c r="J157" s="80"/>
      <c r="K157" s="104"/>
      <c r="L157" s="748"/>
      <c r="M157" s="86"/>
      <c r="N157" s="157"/>
      <c r="O157" s="86" t="s">
        <v>380</v>
      </c>
      <c r="P157" s="86" t="s">
        <v>380</v>
      </c>
      <c r="Q157" s="143" t="s">
        <v>380</v>
      </c>
      <c r="R157" s="86" t="s">
        <v>8289</v>
      </c>
      <c r="S157" s="143"/>
      <c r="T157" s="9"/>
      <c r="U157" s="9"/>
      <c r="V157" s="9"/>
      <c r="W157" s="9"/>
      <c r="X157" s="9"/>
      <c r="Y157" s="9"/>
      <c r="Z157" s="9"/>
    </row>
    <row r="158" spans="1:26" ht="16.5" customHeight="1">
      <c r="A158" s="665"/>
      <c r="B158" s="665"/>
      <c r="C158" s="665"/>
      <c r="D158" s="665"/>
      <c r="E158" s="665"/>
      <c r="F158" s="665"/>
      <c r="G158" s="80">
        <v>2</v>
      </c>
      <c r="H158" s="98" t="s">
        <v>8210</v>
      </c>
      <c r="I158" s="92" t="s">
        <v>8576</v>
      </c>
      <c r="J158" s="80" t="s">
        <v>158</v>
      </c>
      <c r="K158" s="104"/>
      <c r="L158" s="665"/>
      <c r="M158" s="86"/>
      <c r="N158" s="64"/>
      <c r="O158" s="86" t="s">
        <v>380</v>
      </c>
      <c r="P158" s="86" t="s">
        <v>380</v>
      </c>
      <c r="Q158" s="86" t="s">
        <v>8577</v>
      </c>
      <c r="R158" s="86" t="s">
        <v>8289</v>
      </c>
      <c r="S158" s="86"/>
      <c r="T158" s="9"/>
      <c r="U158" s="9"/>
      <c r="V158" s="9"/>
      <c r="W158" s="9"/>
      <c r="X158" s="9"/>
      <c r="Y158" s="9"/>
      <c r="Z158" s="9"/>
    </row>
    <row r="159" spans="1:26" ht="16.5" customHeight="1">
      <c r="A159" s="665"/>
      <c r="B159" s="665"/>
      <c r="C159" s="665"/>
      <c r="D159" s="665"/>
      <c r="E159" s="665"/>
      <c r="F159" s="665"/>
      <c r="G159" s="80">
        <v>3</v>
      </c>
      <c r="H159" s="100" t="s">
        <v>8579</v>
      </c>
      <c r="I159" s="100" t="s">
        <v>8322</v>
      </c>
      <c r="J159" s="80"/>
      <c r="K159" s="267"/>
      <c r="L159" s="750"/>
      <c r="M159" s="91"/>
      <c r="N159" s="157"/>
      <c r="O159" s="86" t="s">
        <v>380</v>
      </c>
      <c r="P159" s="86" t="s">
        <v>380</v>
      </c>
      <c r="Q159" s="143" t="s">
        <v>380</v>
      </c>
      <c r="R159" s="86" t="s">
        <v>8289</v>
      </c>
      <c r="S159" s="143"/>
      <c r="T159" s="9"/>
      <c r="U159" s="9"/>
      <c r="V159" s="9"/>
      <c r="W159" s="9"/>
      <c r="X159" s="9"/>
      <c r="Y159" s="9"/>
      <c r="Z159" s="9"/>
    </row>
    <row r="160" spans="1:26" ht="82.5" customHeight="1">
      <c r="A160" s="747" t="s">
        <v>8580</v>
      </c>
      <c r="B160" s="747" t="s">
        <v>4154</v>
      </c>
      <c r="C160" s="747" t="s">
        <v>4157</v>
      </c>
      <c r="D160" s="746" t="s">
        <v>8582</v>
      </c>
      <c r="E160" s="778" t="s">
        <v>8583</v>
      </c>
      <c r="F160" s="746" t="s">
        <v>8281</v>
      </c>
      <c r="G160" s="80">
        <v>1</v>
      </c>
      <c r="H160" s="124" t="s">
        <v>8584</v>
      </c>
      <c r="I160" s="92" t="s">
        <v>8309</v>
      </c>
      <c r="J160" s="80"/>
      <c r="K160" s="104"/>
      <c r="L160" s="748"/>
      <c r="M160" s="86"/>
      <c r="N160" s="4"/>
      <c r="O160" s="86" t="s">
        <v>380</v>
      </c>
      <c r="P160" s="86" t="s">
        <v>380</v>
      </c>
      <c r="Q160" s="143" t="s">
        <v>380</v>
      </c>
      <c r="R160" s="86" t="s">
        <v>8289</v>
      </c>
      <c r="S160" s="143"/>
      <c r="T160" s="9"/>
      <c r="U160" s="9"/>
      <c r="V160" s="9"/>
      <c r="W160" s="9"/>
      <c r="X160" s="9"/>
      <c r="Y160" s="9"/>
      <c r="Z160" s="9"/>
    </row>
    <row r="161" spans="1:26" ht="16.5" customHeight="1">
      <c r="A161" s="665"/>
      <c r="B161" s="665"/>
      <c r="C161" s="665"/>
      <c r="D161" s="665"/>
      <c r="E161" s="665"/>
      <c r="F161" s="665"/>
      <c r="G161" s="80">
        <v>2</v>
      </c>
      <c r="H161" s="98" t="s">
        <v>8210</v>
      </c>
      <c r="I161" s="92" t="s">
        <v>8586</v>
      </c>
      <c r="J161" s="80" t="s">
        <v>158</v>
      </c>
      <c r="K161" s="104"/>
      <c r="L161" s="665"/>
      <c r="M161" s="86"/>
      <c r="N161" s="4"/>
      <c r="O161" s="86" t="s">
        <v>380</v>
      </c>
      <c r="P161" s="86" t="s">
        <v>380</v>
      </c>
      <c r="Q161" s="86" t="s">
        <v>8589</v>
      </c>
      <c r="R161" s="86" t="s">
        <v>8289</v>
      </c>
      <c r="S161" s="86"/>
      <c r="T161" s="9"/>
      <c r="U161" s="9"/>
      <c r="V161" s="9"/>
      <c r="W161" s="9"/>
      <c r="X161" s="9"/>
      <c r="Y161" s="9"/>
      <c r="Z161" s="9"/>
    </row>
    <row r="162" spans="1:26" ht="16.5" customHeight="1">
      <c r="A162" s="665"/>
      <c r="B162" s="665"/>
      <c r="C162" s="665"/>
      <c r="D162" s="665"/>
      <c r="E162" s="665"/>
      <c r="F162" s="665"/>
      <c r="G162" s="80">
        <v>3</v>
      </c>
      <c r="H162" s="100" t="s">
        <v>8353</v>
      </c>
      <c r="I162" s="100" t="s">
        <v>8322</v>
      </c>
      <c r="J162" s="80"/>
      <c r="K162" s="104"/>
      <c r="L162" s="750"/>
      <c r="M162" s="86"/>
      <c r="N162" s="4"/>
      <c r="O162" s="86" t="s">
        <v>380</v>
      </c>
      <c r="P162" s="86" t="s">
        <v>380</v>
      </c>
      <c r="Q162" s="143" t="s">
        <v>380</v>
      </c>
      <c r="R162" s="86" t="s">
        <v>8289</v>
      </c>
      <c r="S162" s="143"/>
      <c r="T162" s="9"/>
      <c r="U162" s="9"/>
      <c r="V162" s="9"/>
      <c r="W162" s="9"/>
      <c r="X162" s="9"/>
      <c r="Y162" s="9"/>
      <c r="Z162" s="9"/>
    </row>
    <row r="163" spans="1:26" ht="82.5" customHeight="1">
      <c r="A163" s="747" t="s">
        <v>8592</v>
      </c>
      <c r="B163" s="747" t="s">
        <v>4154</v>
      </c>
      <c r="C163" s="747" t="s">
        <v>4157</v>
      </c>
      <c r="D163" s="746" t="s">
        <v>8593</v>
      </c>
      <c r="E163" s="778" t="s">
        <v>8594</v>
      </c>
      <c r="F163" s="746" t="s">
        <v>8281</v>
      </c>
      <c r="G163" s="80">
        <v>1</v>
      </c>
      <c r="H163" s="124" t="s">
        <v>8595</v>
      </c>
      <c r="I163" s="92" t="s">
        <v>8381</v>
      </c>
      <c r="J163" s="80"/>
      <c r="K163" s="104"/>
      <c r="L163" s="748"/>
      <c r="M163" s="86"/>
      <c r="N163" s="4"/>
      <c r="O163" s="86" t="s">
        <v>380</v>
      </c>
      <c r="P163" s="86" t="s">
        <v>380</v>
      </c>
      <c r="Q163" s="143" t="s">
        <v>380</v>
      </c>
      <c r="R163" s="86" t="s">
        <v>8289</v>
      </c>
      <c r="S163" s="143"/>
      <c r="T163" s="9"/>
      <c r="U163" s="9"/>
      <c r="V163" s="9"/>
      <c r="W163" s="9"/>
      <c r="X163" s="9"/>
      <c r="Y163" s="9"/>
      <c r="Z163" s="9"/>
    </row>
    <row r="164" spans="1:26" ht="16.5" customHeight="1">
      <c r="A164" s="665"/>
      <c r="B164" s="665"/>
      <c r="C164" s="665"/>
      <c r="D164" s="665"/>
      <c r="E164" s="665"/>
      <c r="F164" s="665"/>
      <c r="G164" s="80">
        <v>2</v>
      </c>
      <c r="H164" s="98" t="s">
        <v>8210</v>
      </c>
      <c r="I164" s="92" t="s">
        <v>8586</v>
      </c>
      <c r="J164" s="80" t="s">
        <v>158</v>
      </c>
      <c r="K164" s="104"/>
      <c r="L164" s="665"/>
      <c r="M164" s="86"/>
      <c r="N164" s="4"/>
      <c r="O164" s="86" t="s">
        <v>380</v>
      </c>
      <c r="P164" s="86" t="s">
        <v>380</v>
      </c>
      <c r="Q164" s="86" t="s">
        <v>8597</v>
      </c>
      <c r="R164" s="86" t="s">
        <v>8289</v>
      </c>
      <c r="S164" s="86"/>
      <c r="T164" s="9"/>
      <c r="U164" s="9"/>
      <c r="V164" s="9"/>
      <c r="W164" s="9"/>
      <c r="X164" s="9"/>
      <c r="Y164" s="9"/>
      <c r="Z164" s="9"/>
    </row>
    <row r="165" spans="1:26" ht="16.5" customHeight="1">
      <c r="A165" s="665"/>
      <c r="B165" s="665"/>
      <c r="C165" s="665"/>
      <c r="D165" s="665"/>
      <c r="E165" s="665"/>
      <c r="F165" s="665"/>
      <c r="G165" s="80">
        <v>3</v>
      </c>
      <c r="H165" s="100" t="s">
        <v>8392</v>
      </c>
      <c r="I165" s="100" t="s">
        <v>8322</v>
      </c>
      <c r="J165" s="80"/>
      <c r="K165" s="104"/>
      <c r="L165" s="750"/>
      <c r="M165" s="86"/>
      <c r="N165" s="4"/>
      <c r="O165" s="86" t="s">
        <v>380</v>
      </c>
      <c r="P165" s="86" t="s">
        <v>380</v>
      </c>
      <c r="Q165" s="143" t="s">
        <v>380</v>
      </c>
      <c r="R165" s="86" t="s">
        <v>8289</v>
      </c>
      <c r="S165" s="143"/>
      <c r="T165" s="9"/>
      <c r="U165" s="9"/>
      <c r="V165" s="9"/>
      <c r="W165" s="9"/>
      <c r="X165" s="9"/>
      <c r="Y165" s="9"/>
      <c r="Z165" s="9"/>
    </row>
    <row r="166" spans="1:26" ht="82.5" customHeight="1">
      <c r="A166" s="747" t="s">
        <v>8599</v>
      </c>
      <c r="B166" s="747" t="s">
        <v>4154</v>
      </c>
      <c r="C166" s="747" t="s">
        <v>4157</v>
      </c>
      <c r="D166" s="746" t="s">
        <v>8600</v>
      </c>
      <c r="E166" s="778" t="s">
        <v>8601</v>
      </c>
      <c r="F166" s="746" t="s">
        <v>8281</v>
      </c>
      <c r="G166" s="80">
        <v>1</v>
      </c>
      <c r="H166" s="124" t="s">
        <v>8602</v>
      </c>
      <c r="I166" s="92" t="s">
        <v>8381</v>
      </c>
      <c r="J166" s="80"/>
      <c r="K166" s="104"/>
      <c r="L166" s="748"/>
      <c r="M166" s="86"/>
      <c r="N166" s="4"/>
      <c r="O166" s="86" t="s">
        <v>380</v>
      </c>
      <c r="P166" s="86" t="s">
        <v>380</v>
      </c>
      <c r="Q166" s="143" t="s">
        <v>380</v>
      </c>
      <c r="R166" s="86" t="s">
        <v>8289</v>
      </c>
      <c r="S166" s="143"/>
      <c r="T166" s="9"/>
      <c r="U166" s="9"/>
      <c r="V166" s="9"/>
      <c r="W166" s="9"/>
      <c r="X166" s="9"/>
      <c r="Y166" s="9"/>
      <c r="Z166" s="9"/>
    </row>
    <row r="167" spans="1:26" ht="16.5" customHeight="1">
      <c r="A167" s="665"/>
      <c r="B167" s="665"/>
      <c r="C167" s="665"/>
      <c r="D167" s="665"/>
      <c r="E167" s="665"/>
      <c r="F167" s="665"/>
      <c r="G167" s="80">
        <v>2</v>
      </c>
      <c r="H167" s="98" t="s">
        <v>8210</v>
      </c>
      <c r="I167" s="92" t="s">
        <v>8576</v>
      </c>
      <c r="J167" s="80" t="s">
        <v>158</v>
      </c>
      <c r="K167" s="104"/>
      <c r="L167" s="665"/>
      <c r="M167" s="86"/>
      <c r="N167" s="4"/>
      <c r="O167" s="86" t="s">
        <v>380</v>
      </c>
      <c r="P167" s="86" t="s">
        <v>380</v>
      </c>
      <c r="Q167" s="86" t="s">
        <v>8604</v>
      </c>
      <c r="R167" s="86" t="s">
        <v>8289</v>
      </c>
      <c r="S167" s="86"/>
      <c r="T167" s="9"/>
      <c r="U167" s="9"/>
      <c r="V167" s="9"/>
      <c r="W167" s="9"/>
      <c r="X167" s="9"/>
      <c r="Y167" s="9"/>
      <c r="Z167" s="9"/>
    </row>
    <row r="168" spans="1:26" ht="16.5" customHeight="1">
      <c r="A168" s="665"/>
      <c r="B168" s="665"/>
      <c r="C168" s="665"/>
      <c r="D168" s="665"/>
      <c r="E168" s="665"/>
      <c r="F168" s="665"/>
      <c r="G168" s="80">
        <v>3</v>
      </c>
      <c r="H168" s="100" t="s">
        <v>8424</v>
      </c>
      <c r="I168" s="100" t="s">
        <v>8322</v>
      </c>
      <c r="J168" s="80"/>
      <c r="K168" s="104"/>
      <c r="L168" s="750"/>
      <c r="M168" s="86"/>
      <c r="N168" s="4"/>
      <c r="O168" s="86" t="s">
        <v>380</v>
      </c>
      <c r="P168" s="86" t="s">
        <v>380</v>
      </c>
      <c r="Q168" s="143" t="s">
        <v>380</v>
      </c>
      <c r="R168" s="86" t="s">
        <v>8289</v>
      </c>
      <c r="S168" s="143"/>
      <c r="T168" s="9"/>
      <c r="U168" s="9"/>
      <c r="V168" s="9"/>
      <c r="W168" s="9"/>
      <c r="X168" s="9"/>
      <c r="Y168" s="9"/>
      <c r="Z168" s="9"/>
    </row>
    <row r="169" spans="1:26" ht="99" customHeight="1">
      <c r="A169" s="747" t="s">
        <v>8606</v>
      </c>
      <c r="B169" s="747" t="s">
        <v>4154</v>
      </c>
      <c r="C169" s="747" t="s">
        <v>4157</v>
      </c>
      <c r="D169" s="746" t="s">
        <v>8608</v>
      </c>
      <c r="E169" s="778" t="s">
        <v>8572</v>
      </c>
      <c r="F169" s="746" t="s">
        <v>8281</v>
      </c>
      <c r="G169" s="80">
        <v>1</v>
      </c>
      <c r="H169" s="124" t="s">
        <v>8609</v>
      </c>
      <c r="I169" s="92" t="s">
        <v>8309</v>
      </c>
      <c r="J169" s="80"/>
      <c r="K169" s="267"/>
      <c r="L169" s="748"/>
      <c r="M169" s="91"/>
      <c r="N169" s="157"/>
      <c r="O169" s="86" t="s">
        <v>380</v>
      </c>
      <c r="P169" s="86" t="s">
        <v>380</v>
      </c>
      <c r="Q169" s="143" t="s">
        <v>380</v>
      </c>
      <c r="R169" s="86" t="s">
        <v>114</v>
      </c>
      <c r="S169" s="143"/>
      <c r="T169" s="9"/>
      <c r="U169" s="9"/>
      <c r="V169" s="9"/>
      <c r="W169" s="9"/>
      <c r="X169" s="9"/>
      <c r="Y169" s="9"/>
      <c r="Z169" s="9"/>
    </row>
    <row r="170" spans="1:26" ht="16.5" customHeight="1">
      <c r="A170" s="665"/>
      <c r="B170" s="665"/>
      <c r="C170" s="665"/>
      <c r="D170" s="665"/>
      <c r="E170" s="665"/>
      <c r="F170" s="665"/>
      <c r="G170" s="80">
        <v>2</v>
      </c>
      <c r="H170" s="98" t="s">
        <v>8210</v>
      </c>
      <c r="I170" s="92" t="s">
        <v>8576</v>
      </c>
      <c r="J170" s="80" t="s">
        <v>158</v>
      </c>
      <c r="K170" s="267"/>
      <c r="L170" s="665"/>
      <c r="M170" s="91"/>
      <c r="N170" s="64"/>
      <c r="O170" s="86" t="s">
        <v>380</v>
      </c>
      <c r="P170" s="86" t="s">
        <v>380</v>
      </c>
      <c r="Q170" s="86" t="s">
        <v>8611</v>
      </c>
      <c r="R170" s="86" t="s">
        <v>114</v>
      </c>
      <c r="S170" s="86"/>
      <c r="T170" s="9"/>
      <c r="U170" s="9"/>
      <c r="V170" s="9"/>
      <c r="W170" s="9"/>
      <c r="X170" s="9"/>
      <c r="Y170" s="9"/>
      <c r="Z170" s="9"/>
    </row>
    <row r="171" spans="1:26" ht="16.5" customHeight="1">
      <c r="A171" s="665"/>
      <c r="B171" s="665"/>
      <c r="C171" s="665"/>
      <c r="D171" s="665"/>
      <c r="E171" s="665"/>
      <c r="F171" s="665"/>
      <c r="G171" s="80">
        <v>3</v>
      </c>
      <c r="H171" s="100" t="s">
        <v>8612</v>
      </c>
      <c r="I171" s="100" t="s">
        <v>8322</v>
      </c>
      <c r="J171" s="80"/>
      <c r="K171" s="267"/>
      <c r="L171" s="750"/>
      <c r="M171" s="91"/>
      <c r="N171" s="157"/>
      <c r="O171" s="86" t="s">
        <v>380</v>
      </c>
      <c r="P171" s="86" t="s">
        <v>380</v>
      </c>
      <c r="Q171" s="143" t="s">
        <v>380</v>
      </c>
      <c r="R171" s="86" t="s">
        <v>114</v>
      </c>
      <c r="S171" s="143"/>
      <c r="T171" s="9"/>
      <c r="U171" s="9"/>
      <c r="V171" s="9"/>
      <c r="W171" s="9"/>
      <c r="X171" s="9"/>
      <c r="Y171" s="9"/>
      <c r="Z171" s="9"/>
    </row>
    <row r="172" spans="1:26" ht="82.5" customHeight="1">
      <c r="A172" s="747" t="s">
        <v>8613</v>
      </c>
      <c r="B172" s="747" t="s">
        <v>4154</v>
      </c>
      <c r="C172" s="747" t="s">
        <v>4157</v>
      </c>
      <c r="D172" s="746" t="s">
        <v>8614</v>
      </c>
      <c r="E172" s="778" t="s">
        <v>8583</v>
      </c>
      <c r="F172" s="746" t="s">
        <v>8281</v>
      </c>
      <c r="G172" s="80">
        <v>1</v>
      </c>
      <c r="H172" s="124" t="s">
        <v>8615</v>
      </c>
      <c r="I172" s="92" t="s">
        <v>8309</v>
      </c>
      <c r="J172" s="80"/>
      <c r="K172" s="104"/>
      <c r="L172" s="748"/>
      <c r="M172" s="86"/>
      <c r="N172" s="4"/>
      <c r="O172" s="86" t="s">
        <v>380</v>
      </c>
      <c r="P172" s="86" t="s">
        <v>380</v>
      </c>
      <c r="Q172" s="143" t="s">
        <v>380</v>
      </c>
      <c r="R172" s="86" t="s">
        <v>114</v>
      </c>
      <c r="S172" s="143"/>
      <c r="T172" s="9"/>
      <c r="U172" s="9"/>
      <c r="V172" s="9"/>
      <c r="W172" s="9"/>
      <c r="X172" s="9"/>
      <c r="Y172" s="9"/>
      <c r="Z172" s="9"/>
    </row>
    <row r="173" spans="1:26" ht="16.5" customHeight="1">
      <c r="A173" s="665"/>
      <c r="B173" s="665"/>
      <c r="C173" s="665"/>
      <c r="D173" s="665"/>
      <c r="E173" s="665"/>
      <c r="F173" s="665"/>
      <c r="G173" s="80">
        <v>2</v>
      </c>
      <c r="H173" s="98" t="s">
        <v>8210</v>
      </c>
      <c r="I173" s="92" t="s">
        <v>8586</v>
      </c>
      <c r="J173" s="80" t="s">
        <v>158</v>
      </c>
      <c r="K173" s="104"/>
      <c r="L173" s="665"/>
      <c r="M173" s="86"/>
      <c r="N173" s="4"/>
      <c r="O173" s="86" t="s">
        <v>380</v>
      </c>
      <c r="P173" s="86" t="s">
        <v>380</v>
      </c>
      <c r="Q173" s="86" t="s">
        <v>8618</v>
      </c>
      <c r="R173" s="86" t="s">
        <v>114</v>
      </c>
      <c r="S173" s="86"/>
      <c r="T173" s="9"/>
      <c r="U173" s="9"/>
      <c r="V173" s="9"/>
      <c r="W173" s="9"/>
      <c r="X173" s="9"/>
      <c r="Y173" s="9"/>
      <c r="Z173" s="9"/>
    </row>
    <row r="174" spans="1:26" ht="16.5" customHeight="1">
      <c r="A174" s="665"/>
      <c r="B174" s="665"/>
      <c r="C174" s="665"/>
      <c r="D174" s="665"/>
      <c r="E174" s="665"/>
      <c r="F174" s="665"/>
      <c r="G174" s="80">
        <v>3</v>
      </c>
      <c r="H174" s="100" t="s">
        <v>8501</v>
      </c>
      <c r="I174" s="100" t="s">
        <v>8322</v>
      </c>
      <c r="J174" s="80"/>
      <c r="K174" s="104"/>
      <c r="L174" s="750"/>
      <c r="M174" s="86"/>
      <c r="N174" s="4"/>
      <c r="O174" s="86" t="s">
        <v>380</v>
      </c>
      <c r="P174" s="86" t="s">
        <v>380</v>
      </c>
      <c r="Q174" s="143" t="s">
        <v>380</v>
      </c>
      <c r="R174" s="86" t="s">
        <v>114</v>
      </c>
      <c r="S174" s="143"/>
      <c r="T174" s="9"/>
      <c r="U174" s="9"/>
      <c r="V174" s="9"/>
      <c r="W174" s="9"/>
      <c r="X174" s="9"/>
      <c r="Y174" s="9"/>
      <c r="Z174" s="9"/>
    </row>
    <row r="175" spans="1:26" ht="82.5" customHeight="1">
      <c r="A175" s="747" t="s">
        <v>8621</v>
      </c>
      <c r="B175" s="747" t="s">
        <v>4154</v>
      </c>
      <c r="C175" s="747" t="s">
        <v>4157</v>
      </c>
      <c r="D175" s="746" t="s">
        <v>8622</v>
      </c>
      <c r="E175" s="778" t="s">
        <v>8594</v>
      </c>
      <c r="F175" s="746" t="s">
        <v>8281</v>
      </c>
      <c r="G175" s="80">
        <v>1</v>
      </c>
      <c r="H175" s="124" t="s">
        <v>8625</v>
      </c>
      <c r="I175" s="92" t="s">
        <v>8381</v>
      </c>
      <c r="J175" s="80"/>
      <c r="K175" s="104"/>
      <c r="L175" s="748"/>
      <c r="M175" s="86"/>
      <c r="N175" s="4"/>
      <c r="O175" s="86" t="s">
        <v>380</v>
      </c>
      <c r="P175" s="86" t="s">
        <v>380</v>
      </c>
      <c r="Q175" s="143" t="s">
        <v>380</v>
      </c>
      <c r="R175" s="86" t="s">
        <v>114</v>
      </c>
      <c r="S175" s="143"/>
      <c r="T175" s="9"/>
      <c r="U175" s="9"/>
      <c r="V175" s="9"/>
      <c r="W175" s="9"/>
      <c r="X175" s="9"/>
      <c r="Y175" s="9"/>
      <c r="Z175" s="9"/>
    </row>
    <row r="176" spans="1:26" ht="16.5" customHeight="1">
      <c r="A176" s="665"/>
      <c r="B176" s="665"/>
      <c r="C176" s="665"/>
      <c r="D176" s="665"/>
      <c r="E176" s="665"/>
      <c r="F176" s="665"/>
      <c r="G176" s="80">
        <v>2</v>
      </c>
      <c r="H176" s="98" t="s">
        <v>8210</v>
      </c>
      <c r="I176" s="92" t="s">
        <v>8586</v>
      </c>
      <c r="J176" s="80" t="s">
        <v>158</v>
      </c>
      <c r="K176" s="104"/>
      <c r="L176" s="665"/>
      <c r="M176" s="86"/>
      <c r="N176" s="4"/>
      <c r="O176" s="86" t="s">
        <v>380</v>
      </c>
      <c r="P176" s="86" t="s">
        <v>380</v>
      </c>
      <c r="Q176" s="86" t="s">
        <v>8628</v>
      </c>
      <c r="R176" s="86" t="s">
        <v>114</v>
      </c>
      <c r="S176" s="86"/>
      <c r="T176" s="9"/>
      <c r="U176" s="9"/>
      <c r="V176" s="9"/>
      <c r="W176" s="9"/>
      <c r="X176" s="9"/>
      <c r="Y176" s="9"/>
      <c r="Z176" s="9"/>
    </row>
    <row r="177" spans="1:26" ht="16.5" customHeight="1">
      <c r="A177" s="665"/>
      <c r="B177" s="665"/>
      <c r="C177" s="665"/>
      <c r="D177" s="665"/>
      <c r="E177" s="665"/>
      <c r="F177" s="665"/>
      <c r="G177" s="80">
        <v>3</v>
      </c>
      <c r="H177" s="100" t="s">
        <v>8534</v>
      </c>
      <c r="I177" s="100" t="s">
        <v>8322</v>
      </c>
      <c r="J177" s="80"/>
      <c r="K177" s="104"/>
      <c r="L177" s="750"/>
      <c r="M177" s="86"/>
      <c r="N177" s="4"/>
      <c r="O177" s="86" t="s">
        <v>380</v>
      </c>
      <c r="P177" s="86" t="s">
        <v>380</v>
      </c>
      <c r="Q177" s="143" t="s">
        <v>380</v>
      </c>
      <c r="R177" s="86" t="s">
        <v>114</v>
      </c>
      <c r="S177" s="143"/>
      <c r="T177" s="9"/>
      <c r="U177" s="9"/>
      <c r="V177" s="9"/>
      <c r="W177" s="9"/>
      <c r="X177" s="9"/>
      <c r="Y177" s="9"/>
      <c r="Z177" s="9"/>
    </row>
    <row r="178" spans="1:26" ht="82.5" customHeight="1">
      <c r="A178" s="747" t="s">
        <v>8632</v>
      </c>
      <c r="B178" s="747" t="s">
        <v>4154</v>
      </c>
      <c r="C178" s="747" t="s">
        <v>4157</v>
      </c>
      <c r="D178" s="746" t="s">
        <v>8634</v>
      </c>
      <c r="E178" s="778" t="s">
        <v>8601</v>
      </c>
      <c r="F178" s="746" t="s">
        <v>8281</v>
      </c>
      <c r="G178" s="80">
        <v>1</v>
      </c>
      <c r="H178" s="124" t="s">
        <v>8636</v>
      </c>
      <c r="I178" s="92" t="s">
        <v>8381</v>
      </c>
      <c r="J178" s="80"/>
      <c r="K178" s="104"/>
      <c r="L178" s="748"/>
      <c r="M178" s="86"/>
      <c r="N178" s="4"/>
      <c r="O178" s="86" t="s">
        <v>380</v>
      </c>
      <c r="P178" s="86" t="s">
        <v>380</v>
      </c>
      <c r="Q178" s="143" t="s">
        <v>380</v>
      </c>
      <c r="R178" s="86" t="s">
        <v>114</v>
      </c>
      <c r="S178" s="143"/>
      <c r="T178" s="9"/>
      <c r="U178" s="9"/>
      <c r="V178" s="9"/>
      <c r="W178" s="9"/>
      <c r="X178" s="9"/>
      <c r="Y178" s="9"/>
      <c r="Z178" s="9"/>
    </row>
    <row r="179" spans="1:26" ht="16.5" customHeight="1">
      <c r="A179" s="665"/>
      <c r="B179" s="665"/>
      <c r="C179" s="665"/>
      <c r="D179" s="665"/>
      <c r="E179" s="665"/>
      <c r="F179" s="665"/>
      <c r="G179" s="80">
        <v>2</v>
      </c>
      <c r="H179" s="98" t="s">
        <v>8210</v>
      </c>
      <c r="I179" s="92" t="s">
        <v>8576</v>
      </c>
      <c r="J179" s="80" t="s">
        <v>158</v>
      </c>
      <c r="K179" s="104"/>
      <c r="L179" s="665"/>
      <c r="M179" s="86"/>
      <c r="N179" s="4"/>
      <c r="O179" s="86" t="s">
        <v>380</v>
      </c>
      <c r="P179" s="86" t="s">
        <v>380</v>
      </c>
      <c r="Q179" s="86" t="s">
        <v>8641</v>
      </c>
      <c r="R179" s="86" t="s">
        <v>114</v>
      </c>
      <c r="S179" s="86"/>
      <c r="T179" s="9"/>
      <c r="U179" s="9"/>
      <c r="V179" s="9"/>
      <c r="W179" s="9"/>
      <c r="X179" s="9"/>
      <c r="Y179" s="9"/>
      <c r="Z179" s="9"/>
    </row>
    <row r="180" spans="1:26" ht="16.5" customHeight="1">
      <c r="A180" s="665"/>
      <c r="B180" s="665"/>
      <c r="C180" s="665"/>
      <c r="D180" s="665"/>
      <c r="E180" s="665"/>
      <c r="F180" s="665"/>
      <c r="G180" s="80">
        <v>3</v>
      </c>
      <c r="H180" s="100" t="s">
        <v>8568</v>
      </c>
      <c r="I180" s="100" t="s">
        <v>8322</v>
      </c>
      <c r="J180" s="80"/>
      <c r="K180" s="104"/>
      <c r="L180" s="750"/>
      <c r="M180" s="86"/>
      <c r="N180" s="4"/>
      <c r="O180" s="86" t="s">
        <v>380</v>
      </c>
      <c r="P180" s="86" t="s">
        <v>380</v>
      </c>
      <c r="Q180" s="143" t="s">
        <v>380</v>
      </c>
      <c r="R180" s="86" t="s">
        <v>114</v>
      </c>
      <c r="S180" s="143"/>
      <c r="T180" s="9"/>
      <c r="U180" s="9"/>
      <c r="V180" s="9"/>
      <c r="W180" s="9"/>
      <c r="X180" s="9"/>
      <c r="Y180" s="9"/>
      <c r="Z180" s="9"/>
    </row>
    <row r="181" spans="1:26" ht="16.5" customHeight="1">
      <c r="A181" s="747" t="s">
        <v>8646</v>
      </c>
      <c r="B181" s="747" t="s">
        <v>4154</v>
      </c>
      <c r="C181" s="747" t="s">
        <v>4157</v>
      </c>
      <c r="D181" s="746" t="s">
        <v>8648</v>
      </c>
      <c r="E181" s="778" t="s">
        <v>8649</v>
      </c>
      <c r="F181" s="746" t="s">
        <v>8650</v>
      </c>
      <c r="G181" s="99">
        <v>1</v>
      </c>
      <c r="H181" s="259" t="s">
        <v>8651</v>
      </c>
      <c r="I181" s="93" t="s">
        <v>8285</v>
      </c>
      <c r="J181" s="99"/>
      <c r="K181" s="267"/>
      <c r="L181" s="748"/>
      <c r="M181" s="86"/>
      <c r="N181" s="157"/>
      <c r="O181" s="86" t="s">
        <v>380</v>
      </c>
      <c r="P181" s="86" t="s">
        <v>380</v>
      </c>
      <c r="Q181" s="86" t="s">
        <v>380</v>
      </c>
      <c r="R181" s="86" t="s">
        <v>8289</v>
      </c>
      <c r="S181" s="86"/>
      <c r="T181" s="9"/>
      <c r="U181" s="9"/>
      <c r="V181" s="9"/>
      <c r="W181" s="9"/>
      <c r="X181" s="9"/>
      <c r="Y181" s="9"/>
      <c r="Z181" s="9"/>
    </row>
    <row r="182" spans="1:26" ht="16.5" customHeight="1">
      <c r="A182" s="665"/>
      <c r="B182" s="665"/>
      <c r="C182" s="665"/>
      <c r="D182" s="665"/>
      <c r="E182" s="665"/>
      <c r="F182" s="665"/>
      <c r="G182" s="99">
        <v>2</v>
      </c>
      <c r="H182" s="259" t="s">
        <v>8210</v>
      </c>
      <c r="I182" s="93" t="s">
        <v>8653</v>
      </c>
      <c r="J182" s="99" t="s">
        <v>158</v>
      </c>
      <c r="K182" s="267"/>
      <c r="L182" s="665"/>
      <c r="M182" s="86"/>
      <c r="N182" s="64"/>
      <c r="O182" s="86" t="s">
        <v>380</v>
      </c>
      <c r="P182" s="86" t="s">
        <v>380</v>
      </c>
      <c r="Q182" s="86" t="s">
        <v>8655</v>
      </c>
      <c r="R182" s="86" t="s">
        <v>8289</v>
      </c>
      <c r="S182" s="86"/>
      <c r="T182" s="9"/>
      <c r="U182" s="9"/>
      <c r="V182" s="9"/>
      <c r="W182" s="9"/>
      <c r="X182" s="9"/>
      <c r="Y182" s="9"/>
      <c r="Z182" s="9"/>
    </row>
    <row r="183" spans="1:26" ht="16.5" customHeight="1">
      <c r="A183" s="665"/>
      <c r="B183" s="665"/>
      <c r="C183" s="665"/>
      <c r="D183" s="665"/>
      <c r="E183" s="665"/>
      <c r="F183" s="665"/>
      <c r="G183" s="99">
        <v>3</v>
      </c>
      <c r="H183" s="259" t="s">
        <v>8658</v>
      </c>
      <c r="I183" s="93" t="s">
        <v>8309</v>
      </c>
      <c r="J183" s="99"/>
      <c r="K183" s="267"/>
      <c r="L183" s="665"/>
      <c r="M183" s="86"/>
      <c r="N183" s="64"/>
      <c r="O183" s="86" t="s">
        <v>380</v>
      </c>
      <c r="P183" s="86" t="s">
        <v>380</v>
      </c>
      <c r="Q183" s="86" t="s">
        <v>380</v>
      </c>
      <c r="R183" s="86" t="s">
        <v>8289</v>
      </c>
      <c r="S183" s="86"/>
      <c r="T183" s="9"/>
      <c r="U183" s="9"/>
      <c r="V183" s="9"/>
      <c r="W183" s="9"/>
      <c r="X183" s="9"/>
      <c r="Y183" s="9"/>
      <c r="Z183" s="9"/>
    </row>
    <row r="184" spans="1:26" ht="16.5" customHeight="1">
      <c r="A184" s="665"/>
      <c r="B184" s="665"/>
      <c r="C184" s="665"/>
      <c r="D184" s="665"/>
      <c r="E184" s="665"/>
      <c r="F184" s="665"/>
      <c r="G184" s="99">
        <v>4</v>
      </c>
      <c r="H184" s="171" t="s">
        <v>8210</v>
      </c>
      <c r="I184" s="93" t="s">
        <v>8314</v>
      </c>
      <c r="J184" s="99" t="s">
        <v>158</v>
      </c>
      <c r="K184" s="267"/>
      <c r="L184" s="665"/>
      <c r="M184" s="86"/>
      <c r="N184" s="64"/>
      <c r="O184" s="86" t="s">
        <v>380</v>
      </c>
      <c r="P184" s="86" t="s">
        <v>380</v>
      </c>
      <c r="Q184" s="86" t="s">
        <v>8655</v>
      </c>
      <c r="R184" s="86" t="s">
        <v>8289</v>
      </c>
      <c r="S184" s="86"/>
      <c r="T184" s="9"/>
      <c r="U184" s="9"/>
      <c r="V184" s="9"/>
      <c r="W184" s="9"/>
      <c r="X184" s="9"/>
      <c r="Y184" s="9"/>
      <c r="Z184" s="9"/>
    </row>
    <row r="185" spans="1:26" ht="16.5" customHeight="1">
      <c r="A185" s="666"/>
      <c r="B185" s="666"/>
      <c r="C185" s="666"/>
      <c r="D185" s="666"/>
      <c r="E185" s="666"/>
      <c r="F185" s="665"/>
      <c r="G185" s="99">
        <v>5</v>
      </c>
      <c r="H185" s="100" t="s">
        <v>8579</v>
      </c>
      <c r="I185" s="100" t="s">
        <v>8322</v>
      </c>
      <c r="J185" s="99"/>
      <c r="K185" s="267"/>
      <c r="L185" s="666"/>
      <c r="M185" s="91"/>
      <c r="N185" s="157"/>
      <c r="O185" s="86" t="s">
        <v>380</v>
      </c>
      <c r="P185" s="86" t="s">
        <v>380</v>
      </c>
      <c r="Q185" s="86" t="s">
        <v>380</v>
      </c>
      <c r="R185" s="86" t="s">
        <v>8289</v>
      </c>
      <c r="S185" s="86"/>
      <c r="T185" s="9"/>
      <c r="U185" s="9"/>
      <c r="V185" s="9"/>
      <c r="W185" s="9"/>
      <c r="X185" s="9"/>
      <c r="Y185" s="9"/>
      <c r="Z185" s="9"/>
    </row>
    <row r="186" spans="1:26" ht="66" customHeight="1">
      <c r="A186" s="747" t="s">
        <v>8666</v>
      </c>
      <c r="B186" s="785" t="s">
        <v>4154</v>
      </c>
      <c r="C186" s="785" t="s">
        <v>4157</v>
      </c>
      <c r="D186" s="751" t="s">
        <v>8668</v>
      </c>
      <c r="E186" s="778" t="s">
        <v>8669</v>
      </c>
      <c r="F186" s="746" t="s">
        <v>8650</v>
      </c>
      <c r="G186" s="99">
        <v>1</v>
      </c>
      <c r="H186" s="259" t="s">
        <v>8651</v>
      </c>
      <c r="I186" s="93" t="s">
        <v>8285</v>
      </c>
      <c r="J186" s="99"/>
      <c r="K186" s="267"/>
      <c r="L186" s="748"/>
      <c r="M186" s="86"/>
      <c r="N186" s="4"/>
      <c r="O186" s="86" t="s">
        <v>380</v>
      </c>
      <c r="P186" s="86" t="s">
        <v>380</v>
      </c>
      <c r="Q186" s="86" t="s">
        <v>380</v>
      </c>
      <c r="R186" s="86" t="s">
        <v>8289</v>
      </c>
      <c r="S186" s="86"/>
      <c r="T186" s="9"/>
      <c r="U186" s="9"/>
      <c r="V186" s="9"/>
      <c r="W186" s="9"/>
      <c r="X186" s="9"/>
      <c r="Y186" s="9"/>
      <c r="Z186" s="9"/>
    </row>
    <row r="187" spans="1:26" ht="16.5" customHeight="1">
      <c r="A187" s="665"/>
      <c r="B187" s="665"/>
      <c r="C187" s="665"/>
      <c r="D187" s="665"/>
      <c r="E187" s="665"/>
      <c r="F187" s="665"/>
      <c r="G187" s="99">
        <v>2</v>
      </c>
      <c r="H187" s="98" t="s">
        <v>8210</v>
      </c>
      <c r="I187" s="93" t="s">
        <v>8338</v>
      </c>
      <c r="J187" s="99" t="s">
        <v>158</v>
      </c>
      <c r="K187" s="267"/>
      <c r="L187" s="665"/>
      <c r="M187" s="86"/>
      <c r="N187" s="4"/>
      <c r="O187" s="86" t="s">
        <v>380</v>
      </c>
      <c r="P187" s="86" t="s">
        <v>380</v>
      </c>
      <c r="Q187" s="86" t="s">
        <v>8673</v>
      </c>
      <c r="R187" s="86" t="s">
        <v>8289</v>
      </c>
      <c r="S187" s="86"/>
      <c r="T187" s="9"/>
      <c r="U187" s="9"/>
      <c r="V187" s="9"/>
      <c r="W187" s="9"/>
      <c r="X187" s="9"/>
      <c r="Y187" s="9"/>
      <c r="Z187" s="9"/>
    </row>
    <row r="188" spans="1:26" ht="16.5" customHeight="1">
      <c r="A188" s="665"/>
      <c r="B188" s="665"/>
      <c r="C188" s="665"/>
      <c r="D188" s="665"/>
      <c r="E188" s="665"/>
      <c r="F188" s="665"/>
      <c r="G188" s="99">
        <v>3</v>
      </c>
      <c r="H188" s="115" t="s">
        <v>8674</v>
      </c>
      <c r="I188" s="93" t="s">
        <v>8309</v>
      </c>
      <c r="J188" s="99"/>
      <c r="K188" s="267"/>
      <c r="L188" s="665"/>
      <c r="M188" s="86"/>
      <c r="N188" s="4"/>
      <c r="O188" s="86" t="s">
        <v>380</v>
      </c>
      <c r="P188" s="86" t="s">
        <v>380</v>
      </c>
      <c r="Q188" s="86" t="s">
        <v>380</v>
      </c>
      <c r="R188" s="86" t="s">
        <v>8289</v>
      </c>
      <c r="S188" s="86"/>
      <c r="T188" s="9"/>
      <c r="U188" s="9"/>
      <c r="V188" s="9"/>
      <c r="W188" s="9"/>
      <c r="X188" s="9"/>
      <c r="Y188" s="9"/>
      <c r="Z188" s="9"/>
    </row>
    <row r="189" spans="1:26" ht="16.5" customHeight="1">
      <c r="A189" s="665"/>
      <c r="B189" s="665"/>
      <c r="C189" s="665"/>
      <c r="D189" s="665"/>
      <c r="E189" s="665"/>
      <c r="F189" s="665"/>
      <c r="G189" s="99">
        <v>4</v>
      </c>
      <c r="H189" s="98" t="s">
        <v>8210</v>
      </c>
      <c r="I189" s="93" t="s">
        <v>8314</v>
      </c>
      <c r="J189" s="99" t="s">
        <v>158</v>
      </c>
      <c r="K189" s="267"/>
      <c r="L189" s="665"/>
      <c r="M189" s="86"/>
      <c r="N189" s="4"/>
      <c r="O189" s="86" t="s">
        <v>380</v>
      </c>
      <c r="P189" s="86" t="s">
        <v>380</v>
      </c>
      <c r="Q189" s="86" t="s">
        <v>8673</v>
      </c>
      <c r="R189" s="86" t="s">
        <v>8289</v>
      </c>
      <c r="S189" s="86"/>
      <c r="T189" s="9"/>
      <c r="U189" s="9"/>
      <c r="V189" s="9"/>
      <c r="W189" s="9"/>
      <c r="X189" s="9"/>
      <c r="Y189" s="9"/>
      <c r="Z189" s="9"/>
    </row>
    <row r="190" spans="1:26" ht="16.5" customHeight="1">
      <c r="A190" s="666"/>
      <c r="B190" s="666"/>
      <c r="C190" s="666"/>
      <c r="D190" s="666"/>
      <c r="E190" s="666"/>
      <c r="F190" s="665"/>
      <c r="G190" s="99">
        <v>5</v>
      </c>
      <c r="H190" s="100" t="s">
        <v>8353</v>
      </c>
      <c r="I190" s="100" t="s">
        <v>8322</v>
      </c>
      <c r="J190" s="99"/>
      <c r="K190" s="104"/>
      <c r="L190" s="666"/>
      <c r="M190" s="86"/>
      <c r="N190" s="4"/>
      <c r="O190" s="86" t="s">
        <v>380</v>
      </c>
      <c r="P190" s="86" t="s">
        <v>380</v>
      </c>
      <c r="Q190" s="86" t="s">
        <v>380</v>
      </c>
      <c r="R190" s="86" t="s">
        <v>8289</v>
      </c>
      <c r="S190" s="86"/>
      <c r="T190" s="9"/>
      <c r="U190" s="9"/>
      <c r="V190" s="9"/>
      <c r="W190" s="9"/>
      <c r="X190" s="9"/>
      <c r="Y190" s="9"/>
      <c r="Z190" s="9"/>
    </row>
    <row r="191" spans="1:26" ht="66" customHeight="1">
      <c r="A191" s="747" t="s">
        <v>8678</v>
      </c>
      <c r="B191" s="785" t="s">
        <v>4154</v>
      </c>
      <c r="C191" s="785" t="s">
        <v>4157</v>
      </c>
      <c r="D191" s="751" t="s">
        <v>8680</v>
      </c>
      <c r="E191" s="778" t="s">
        <v>8681</v>
      </c>
      <c r="F191" s="746" t="s">
        <v>8650</v>
      </c>
      <c r="G191" s="99">
        <v>1</v>
      </c>
      <c r="H191" s="259" t="s">
        <v>8682</v>
      </c>
      <c r="I191" s="93" t="s">
        <v>8285</v>
      </c>
      <c r="J191" s="99"/>
      <c r="K191" s="267"/>
      <c r="L191" s="748"/>
      <c r="M191" s="86"/>
      <c r="N191" s="4"/>
      <c r="O191" s="86" t="s">
        <v>380</v>
      </c>
      <c r="P191" s="86" t="s">
        <v>380</v>
      </c>
      <c r="Q191" s="86" t="s">
        <v>380</v>
      </c>
      <c r="R191" s="86" t="s">
        <v>8289</v>
      </c>
      <c r="S191" s="86"/>
      <c r="T191" s="9"/>
      <c r="U191" s="9"/>
      <c r="V191" s="9"/>
      <c r="W191" s="9"/>
      <c r="X191" s="9"/>
      <c r="Y191" s="9"/>
      <c r="Z191" s="9"/>
    </row>
    <row r="192" spans="1:26" ht="16.5" customHeight="1">
      <c r="A192" s="665"/>
      <c r="B192" s="665"/>
      <c r="C192" s="665"/>
      <c r="D192" s="665"/>
      <c r="E192" s="665"/>
      <c r="F192" s="665"/>
      <c r="G192" s="99">
        <v>2</v>
      </c>
      <c r="H192" s="98" t="s">
        <v>8210</v>
      </c>
      <c r="I192" s="93" t="s">
        <v>8338</v>
      </c>
      <c r="J192" s="99" t="s">
        <v>158</v>
      </c>
      <c r="K192" s="267"/>
      <c r="L192" s="665"/>
      <c r="M192" s="86"/>
      <c r="N192" s="4"/>
      <c r="O192" s="86" t="s">
        <v>380</v>
      </c>
      <c r="P192" s="86" t="s">
        <v>380</v>
      </c>
      <c r="Q192" s="86" t="s">
        <v>8686</v>
      </c>
      <c r="R192" s="86" t="s">
        <v>8289</v>
      </c>
      <c r="S192" s="86"/>
      <c r="T192" s="9"/>
      <c r="U192" s="9"/>
      <c r="V192" s="9"/>
      <c r="W192" s="9"/>
      <c r="X192" s="9"/>
      <c r="Y192" s="9"/>
      <c r="Z192" s="9"/>
    </row>
    <row r="193" spans="1:26" ht="16.5" customHeight="1">
      <c r="A193" s="665"/>
      <c r="B193" s="665"/>
      <c r="C193" s="665"/>
      <c r="D193" s="665"/>
      <c r="E193" s="665"/>
      <c r="F193" s="665"/>
      <c r="G193" s="99">
        <v>3</v>
      </c>
      <c r="H193" s="115" t="s">
        <v>8689</v>
      </c>
      <c r="I193" s="93" t="s">
        <v>8381</v>
      </c>
      <c r="J193" s="99"/>
      <c r="K193" s="267"/>
      <c r="L193" s="665"/>
      <c r="M193" s="86"/>
      <c r="N193" s="4"/>
      <c r="O193" s="86" t="s">
        <v>380</v>
      </c>
      <c r="P193" s="86" t="s">
        <v>380</v>
      </c>
      <c r="Q193" s="86" t="s">
        <v>380</v>
      </c>
      <c r="R193" s="86" t="s">
        <v>8289</v>
      </c>
      <c r="S193" s="86"/>
      <c r="T193" s="9"/>
      <c r="U193" s="9"/>
      <c r="V193" s="9"/>
      <c r="W193" s="9"/>
      <c r="X193" s="9"/>
      <c r="Y193" s="9"/>
      <c r="Z193" s="9"/>
    </row>
    <row r="194" spans="1:26" ht="16.5" customHeight="1">
      <c r="A194" s="665"/>
      <c r="B194" s="665"/>
      <c r="C194" s="665"/>
      <c r="D194" s="665"/>
      <c r="E194" s="665"/>
      <c r="F194" s="665"/>
      <c r="G194" s="99">
        <v>4</v>
      </c>
      <c r="H194" s="98" t="s">
        <v>8210</v>
      </c>
      <c r="I194" s="93" t="s">
        <v>8314</v>
      </c>
      <c r="J194" s="99" t="s">
        <v>158</v>
      </c>
      <c r="K194" s="267"/>
      <c r="L194" s="665"/>
      <c r="M194" s="86"/>
      <c r="N194" s="4"/>
      <c r="O194" s="86" t="s">
        <v>380</v>
      </c>
      <c r="P194" s="86" t="s">
        <v>380</v>
      </c>
      <c r="Q194" s="86" t="s">
        <v>8686</v>
      </c>
      <c r="R194" s="86" t="s">
        <v>8289</v>
      </c>
      <c r="S194" s="86"/>
      <c r="T194" s="9"/>
      <c r="U194" s="9"/>
      <c r="V194" s="9"/>
      <c r="W194" s="9"/>
      <c r="X194" s="9"/>
      <c r="Y194" s="9"/>
      <c r="Z194" s="9"/>
    </row>
    <row r="195" spans="1:26" ht="16.5" customHeight="1">
      <c r="A195" s="666"/>
      <c r="B195" s="666"/>
      <c r="C195" s="666"/>
      <c r="D195" s="666"/>
      <c r="E195" s="666"/>
      <c r="F195" s="665"/>
      <c r="G195" s="99">
        <v>5</v>
      </c>
      <c r="H195" s="100" t="s">
        <v>8392</v>
      </c>
      <c r="I195" s="100" t="s">
        <v>8322</v>
      </c>
      <c r="J195" s="99"/>
      <c r="K195" s="104"/>
      <c r="L195" s="666"/>
      <c r="M195" s="86"/>
      <c r="N195" s="4"/>
      <c r="O195" s="86" t="s">
        <v>380</v>
      </c>
      <c r="P195" s="86" t="s">
        <v>380</v>
      </c>
      <c r="Q195" s="86" t="s">
        <v>380</v>
      </c>
      <c r="R195" s="86" t="s">
        <v>8289</v>
      </c>
      <c r="S195" s="86"/>
      <c r="T195" s="9"/>
      <c r="U195" s="9"/>
      <c r="V195" s="9"/>
      <c r="W195" s="9"/>
      <c r="X195" s="9"/>
      <c r="Y195" s="9"/>
      <c r="Z195" s="9"/>
    </row>
    <row r="196" spans="1:26" ht="66" customHeight="1">
      <c r="A196" s="747" t="s">
        <v>8697</v>
      </c>
      <c r="B196" s="785" t="s">
        <v>4154</v>
      </c>
      <c r="C196" s="785" t="s">
        <v>4157</v>
      </c>
      <c r="D196" s="751" t="s">
        <v>8700</v>
      </c>
      <c r="E196" s="778" t="s">
        <v>8701</v>
      </c>
      <c r="F196" s="746" t="s">
        <v>8650</v>
      </c>
      <c r="G196" s="99">
        <v>1</v>
      </c>
      <c r="H196" s="259" t="s">
        <v>8651</v>
      </c>
      <c r="I196" s="93" t="s">
        <v>8285</v>
      </c>
      <c r="J196" s="99"/>
      <c r="K196" s="267"/>
      <c r="L196" s="748"/>
      <c r="M196" s="86"/>
      <c r="N196" s="4"/>
      <c r="O196" s="86" t="s">
        <v>380</v>
      </c>
      <c r="P196" s="86" t="s">
        <v>380</v>
      </c>
      <c r="Q196" s="86" t="s">
        <v>380</v>
      </c>
      <c r="R196" s="86" t="s">
        <v>8289</v>
      </c>
      <c r="S196" s="86"/>
      <c r="T196" s="9"/>
      <c r="U196" s="9"/>
      <c r="V196" s="9"/>
      <c r="W196" s="9"/>
      <c r="X196" s="9"/>
      <c r="Y196" s="9"/>
      <c r="Z196" s="9"/>
    </row>
    <row r="197" spans="1:26" ht="16.5" customHeight="1">
      <c r="A197" s="665"/>
      <c r="B197" s="665"/>
      <c r="C197" s="665"/>
      <c r="D197" s="665"/>
      <c r="E197" s="665"/>
      <c r="F197" s="665"/>
      <c r="G197" s="99">
        <v>2</v>
      </c>
      <c r="H197" s="98" t="s">
        <v>8210</v>
      </c>
      <c r="I197" s="93" t="s">
        <v>8338</v>
      </c>
      <c r="J197" s="99" t="s">
        <v>158</v>
      </c>
      <c r="K197" s="267"/>
      <c r="L197" s="665"/>
      <c r="M197" s="86"/>
      <c r="N197" s="4"/>
      <c r="O197" s="86" t="s">
        <v>380</v>
      </c>
      <c r="P197" s="86" t="s">
        <v>380</v>
      </c>
      <c r="Q197" s="86" t="s">
        <v>8706</v>
      </c>
      <c r="R197" s="86" t="s">
        <v>8289</v>
      </c>
      <c r="S197" s="86"/>
      <c r="T197" s="9"/>
      <c r="U197" s="9"/>
      <c r="V197" s="9"/>
      <c r="W197" s="9"/>
      <c r="X197" s="9"/>
      <c r="Y197" s="9"/>
      <c r="Z197" s="9"/>
    </row>
    <row r="198" spans="1:26" ht="16.5" customHeight="1">
      <c r="A198" s="665"/>
      <c r="B198" s="665"/>
      <c r="C198" s="665"/>
      <c r="D198" s="665"/>
      <c r="E198" s="665"/>
      <c r="F198" s="665"/>
      <c r="G198" s="99">
        <v>3</v>
      </c>
      <c r="H198" s="115" t="s">
        <v>8708</v>
      </c>
      <c r="I198" s="93" t="s">
        <v>8381</v>
      </c>
      <c r="J198" s="99"/>
      <c r="K198" s="267"/>
      <c r="L198" s="665"/>
      <c r="M198" s="86"/>
      <c r="N198" s="4"/>
      <c r="O198" s="86" t="s">
        <v>380</v>
      </c>
      <c r="P198" s="86" t="s">
        <v>380</v>
      </c>
      <c r="Q198" s="86" t="s">
        <v>380</v>
      </c>
      <c r="R198" s="86" t="s">
        <v>8289</v>
      </c>
      <c r="S198" s="86"/>
      <c r="T198" s="9"/>
      <c r="U198" s="9"/>
      <c r="V198" s="9"/>
      <c r="W198" s="9"/>
      <c r="X198" s="9"/>
      <c r="Y198" s="9"/>
      <c r="Z198" s="9"/>
    </row>
    <row r="199" spans="1:26" ht="16.5" customHeight="1">
      <c r="A199" s="665"/>
      <c r="B199" s="665"/>
      <c r="C199" s="665"/>
      <c r="D199" s="665"/>
      <c r="E199" s="665"/>
      <c r="F199" s="665"/>
      <c r="G199" s="99">
        <v>4</v>
      </c>
      <c r="H199" s="98" t="s">
        <v>8210</v>
      </c>
      <c r="I199" s="93" t="s">
        <v>8314</v>
      </c>
      <c r="J199" s="99" t="s">
        <v>158</v>
      </c>
      <c r="K199" s="104"/>
      <c r="L199" s="665"/>
      <c r="M199" s="86"/>
      <c r="N199" s="4"/>
      <c r="O199" s="86" t="s">
        <v>380</v>
      </c>
      <c r="P199" s="86" t="s">
        <v>380</v>
      </c>
      <c r="Q199" s="86" t="s">
        <v>8706</v>
      </c>
      <c r="R199" s="86" t="s">
        <v>8289</v>
      </c>
      <c r="S199" s="86"/>
      <c r="T199" s="9"/>
      <c r="U199" s="9"/>
      <c r="V199" s="9"/>
      <c r="W199" s="9"/>
      <c r="X199" s="9"/>
      <c r="Y199" s="9"/>
      <c r="Z199" s="9"/>
    </row>
    <row r="200" spans="1:26" ht="16.5" customHeight="1">
      <c r="A200" s="666"/>
      <c r="B200" s="666"/>
      <c r="C200" s="666"/>
      <c r="D200" s="666"/>
      <c r="E200" s="666"/>
      <c r="F200" s="665"/>
      <c r="G200" s="99">
        <v>5</v>
      </c>
      <c r="H200" s="100" t="s">
        <v>8424</v>
      </c>
      <c r="I200" s="100" t="s">
        <v>8322</v>
      </c>
      <c r="J200" s="99"/>
      <c r="K200" s="104"/>
      <c r="L200" s="666"/>
      <c r="M200" s="86"/>
      <c r="N200" s="4"/>
      <c r="O200" s="86" t="s">
        <v>380</v>
      </c>
      <c r="P200" s="86" t="s">
        <v>380</v>
      </c>
      <c r="Q200" s="86" t="s">
        <v>380</v>
      </c>
      <c r="R200" s="86" t="s">
        <v>8289</v>
      </c>
      <c r="S200" s="86"/>
      <c r="T200" s="9"/>
      <c r="U200" s="9"/>
      <c r="V200" s="9"/>
      <c r="W200" s="9"/>
      <c r="X200" s="9"/>
      <c r="Y200" s="9"/>
      <c r="Z200" s="9"/>
    </row>
    <row r="201" spans="1:26" ht="66" customHeight="1">
      <c r="A201" s="747" t="s">
        <v>8715</v>
      </c>
      <c r="B201" s="747" t="s">
        <v>4154</v>
      </c>
      <c r="C201" s="747" t="s">
        <v>4157</v>
      </c>
      <c r="D201" s="746" t="s">
        <v>8719</v>
      </c>
      <c r="E201" s="778" t="s">
        <v>8649</v>
      </c>
      <c r="F201" s="746" t="s">
        <v>8650</v>
      </c>
      <c r="G201" s="99">
        <v>1</v>
      </c>
      <c r="H201" s="259" t="s">
        <v>8651</v>
      </c>
      <c r="I201" s="93" t="s">
        <v>8285</v>
      </c>
      <c r="J201" s="99"/>
      <c r="K201" s="267"/>
      <c r="L201" s="748"/>
      <c r="M201" s="86"/>
      <c r="N201" s="157"/>
      <c r="O201" s="86" t="s">
        <v>380</v>
      </c>
      <c r="P201" s="86" t="s">
        <v>380</v>
      </c>
      <c r="Q201" s="86" t="s">
        <v>380</v>
      </c>
      <c r="R201" s="86" t="s">
        <v>114</v>
      </c>
      <c r="S201" s="86"/>
      <c r="T201" s="9"/>
      <c r="U201" s="9"/>
      <c r="V201" s="9"/>
      <c r="W201" s="9"/>
      <c r="X201" s="9"/>
      <c r="Y201" s="9"/>
      <c r="Z201" s="9"/>
    </row>
    <row r="202" spans="1:26" ht="16.5" customHeight="1">
      <c r="A202" s="665"/>
      <c r="B202" s="665"/>
      <c r="C202" s="665"/>
      <c r="D202" s="665"/>
      <c r="E202" s="665"/>
      <c r="F202" s="665"/>
      <c r="G202" s="99">
        <v>2</v>
      </c>
      <c r="H202" s="259" t="s">
        <v>8210</v>
      </c>
      <c r="I202" s="93" t="s">
        <v>8653</v>
      </c>
      <c r="J202" s="99" t="s">
        <v>158</v>
      </c>
      <c r="K202" s="267"/>
      <c r="L202" s="665"/>
      <c r="M202" s="86"/>
      <c r="N202" s="64"/>
      <c r="O202" s="86" t="s">
        <v>380</v>
      </c>
      <c r="P202" s="86" t="s">
        <v>380</v>
      </c>
      <c r="Q202" s="86" t="s">
        <v>8724</v>
      </c>
      <c r="R202" s="86" t="s">
        <v>114</v>
      </c>
      <c r="S202" s="86"/>
      <c r="T202" s="9"/>
      <c r="U202" s="9"/>
      <c r="V202" s="9"/>
      <c r="W202" s="9"/>
      <c r="X202" s="9"/>
      <c r="Y202" s="9"/>
      <c r="Z202" s="9"/>
    </row>
    <row r="203" spans="1:26" ht="16.5" customHeight="1">
      <c r="A203" s="665"/>
      <c r="B203" s="665"/>
      <c r="C203" s="665"/>
      <c r="D203" s="665"/>
      <c r="E203" s="665"/>
      <c r="F203" s="665"/>
      <c r="G203" s="99">
        <v>3</v>
      </c>
      <c r="H203" s="259" t="s">
        <v>8727</v>
      </c>
      <c r="I203" s="93" t="s">
        <v>8309</v>
      </c>
      <c r="J203" s="99"/>
      <c r="K203" s="267"/>
      <c r="L203" s="665"/>
      <c r="M203" s="86"/>
      <c r="N203" s="64"/>
      <c r="O203" s="86" t="s">
        <v>380</v>
      </c>
      <c r="P203" s="86" t="s">
        <v>380</v>
      </c>
      <c r="Q203" s="86" t="s">
        <v>380</v>
      </c>
      <c r="R203" s="86" t="s">
        <v>114</v>
      </c>
      <c r="S203" s="86"/>
      <c r="T203" s="9"/>
      <c r="U203" s="9"/>
      <c r="V203" s="9"/>
      <c r="W203" s="9"/>
      <c r="X203" s="9"/>
      <c r="Y203" s="9"/>
      <c r="Z203" s="9"/>
    </row>
    <row r="204" spans="1:26" ht="16.5" customHeight="1">
      <c r="A204" s="665"/>
      <c r="B204" s="665"/>
      <c r="C204" s="665"/>
      <c r="D204" s="665"/>
      <c r="E204" s="665"/>
      <c r="F204" s="665"/>
      <c r="G204" s="99">
        <v>4</v>
      </c>
      <c r="H204" s="171" t="s">
        <v>8210</v>
      </c>
      <c r="I204" s="93" t="s">
        <v>8314</v>
      </c>
      <c r="J204" s="99" t="s">
        <v>158</v>
      </c>
      <c r="K204" s="267"/>
      <c r="L204" s="665"/>
      <c r="M204" s="86"/>
      <c r="N204" s="64"/>
      <c r="O204" s="86" t="s">
        <v>380</v>
      </c>
      <c r="P204" s="86" t="s">
        <v>380</v>
      </c>
      <c r="Q204" s="86" t="s">
        <v>8724</v>
      </c>
      <c r="R204" s="86" t="s">
        <v>114</v>
      </c>
      <c r="S204" s="86"/>
      <c r="T204" s="9"/>
      <c r="U204" s="9"/>
      <c r="V204" s="9"/>
      <c r="W204" s="9"/>
      <c r="X204" s="9"/>
      <c r="Y204" s="9"/>
      <c r="Z204" s="9"/>
    </row>
    <row r="205" spans="1:26" ht="16.5" customHeight="1">
      <c r="A205" s="666"/>
      <c r="B205" s="666"/>
      <c r="C205" s="666"/>
      <c r="D205" s="666"/>
      <c r="E205" s="666"/>
      <c r="F205" s="665"/>
      <c r="G205" s="99">
        <v>5</v>
      </c>
      <c r="H205" s="100" t="s">
        <v>8612</v>
      </c>
      <c r="I205" s="100" t="s">
        <v>8322</v>
      </c>
      <c r="J205" s="99"/>
      <c r="K205" s="267"/>
      <c r="L205" s="666"/>
      <c r="M205" s="91"/>
      <c r="N205" s="157"/>
      <c r="O205" s="86" t="s">
        <v>380</v>
      </c>
      <c r="P205" s="86" t="s">
        <v>380</v>
      </c>
      <c r="Q205" s="86" t="s">
        <v>380</v>
      </c>
      <c r="R205" s="86" t="s">
        <v>114</v>
      </c>
      <c r="S205" s="86"/>
      <c r="T205" s="9"/>
      <c r="U205" s="9"/>
      <c r="V205" s="9"/>
      <c r="W205" s="9"/>
      <c r="X205" s="9"/>
      <c r="Y205" s="9"/>
      <c r="Z205" s="9"/>
    </row>
    <row r="206" spans="1:26" ht="66" customHeight="1">
      <c r="A206" s="747" t="s">
        <v>8736</v>
      </c>
      <c r="B206" s="785" t="s">
        <v>4154</v>
      </c>
      <c r="C206" s="785" t="s">
        <v>4157</v>
      </c>
      <c r="D206" s="751" t="s">
        <v>8738</v>
      </c>
      <c r="E206" s="778" t="s">
        <v>8669</v>
      </c>
      <c r="F206" s="746" t="s">
        <v>8650</v>
      </c>
      <c r="G206" s="99">
        <v>1</v>
      </c>
      <c r="H206" s="259" t="s">
        <v>8651</v>
      </c>
      <c r="I206" s="93" t="s">
        <v>8285</v>
      </c>
      <c r="J206" s="99"/>
      <c r="K206" s="267"/>
      <c r="L206" s="748"/>
      <c r="M206" s="86"/>
      <c r="N206" s="4"/>
      <c r="O206" s="86" t="s">
        <v>380</v>
      </c>
      <c r="P206" s="86" t="s">
        <v>380</v>
      </c>
      <c r="Q206" s="86" t="s">
        <v>380</v>
      </c>
      <c r="R206" s="86" t="s">
        <v>114</v>
      </c>
      <c r="S206" s="86"/>
      <c r="T206" s="9"/>
      <c r="U206" s="9"/>
      <c r="V206" s="9"/>
      <c r="W206" s="9"/>
      <c r="X206" s="9"/>
      <c r="Y206" s="9"/>
      <c r="Z206" s="9"/>
    </row>
    <row r="207" spans="1:26" ht="16.5" customHeight="1">
      <c r="A207" s="665"/>
      <c r="B207" s="665"/>
      <c r="C207" s="665"/>
      <c r="D207" s="665"/>
      <c r="E207" s="665"/>
      <c r="F207" s="665"/>
      <c r="G207" s="99">
        <v>2</v>
      </c>
      <c r="H207" s="98" t="s">
        <v>8210</v>
      </c>
      <c r="I207" s="93" t="s">
        <v>8338</v>
      </c>
      <c r="J207" s="99" t="s">
        <v>158</v>
      </c>
      <c r="K207" s="267"/>
      <c r="L207" s="665"/>
      <c r="M207" s="86"/>
      <c r="N207" s="4"/>
      <c r="O207" s="86" t="s">
        <v>380</v>
      </c>
      <c r="P207" s="86" t="s">
        <v>380</v>
      </c>
      <c r="Q207" s="86" t="s">
        <v>8743</v>
      </c>
      <c r="R207" s="86" t="s">
        <v>114</v>
      </c>
      <c r="S207" s="86"/>
      <c r="T207" s="9"/>
      <c r="U207" s="9"/>
      <c r="V207" s="9"/>
      <c r="W207" s="9"/>
      <c r="X207" s="9"/>
      <c r="Y207" s="9"/>
      <c r="Z207" s="9"/>
    </row>
    <row r="208" spans="1:26" ht="16.5" customHeight="1">
      <c r="A208" s="665"/>
      <c r="B208" s="665"/>
      <c r="C208" s="665"/>
      <c r="D208" s="665"/>
      <c r="E208" s="665"/>
      <c r="F208" s="665"/>
      <c r="G208" s="99">
        <v>3</v>
      </c>
      <c r="H208" s="115" t="s">
        <v>8745</v>
      </c>
      <c r="I208" s="93" t="s">
        <v>8309</v>
      </c>
      <c r="J208" s="99"/>
      <c r="K208" s="267"/>
      <c r="L208" s="665"/>
      <c r="M208" s="86"/>
      <c r="N208" s="4"/>
      <c r="O208" s="86" t="s">
        <v>380</v>
      </c>
      <c r="P208" s="86" t="s">
        <v>380</v>
      </c>
      <c r="Q208" s="86" t="s">
        <v>380</v>
      </c>
      <c r="R208" s="86" t="s">
        <v>114</v>
      </c>
      <c r="S208" s="86"/>
      <c r="T208" s="9"/>
      <c r="U208" s="9"/>
      <c r="V208" s="9"/>
      <c r="W208" s="9"/>
      <c r="X208" s="9"/>
      <c r="Y208" s="9"/>
      <c r="Z208" s="9"/>
    </row>
    <row r="209" spans="1:26" ht="16.5" customHeight="1">
      <c r="A209" s="665"/>
      <c r="B209" s="665"/>
      <c r="C209" s="665"/>
      <c r="D209" s="665"/>
      <c r="E209" s="665"/>
      <c r="F209" s="665"/>
      <c r="G209" s="99">
        <v>4</v>
      </c>
      <c r="H209" s="98" t="s">
        <v>8210</v>
      </c>
      <c r="I209" s="93" t="s">
        <v>8314</v>
      </c>
      <c r="J209" s="99" t="s">
        <v>158</v>
      </c>
      <c r="K209" s="267"/>
      <c r="L209" s="665"/>
      <c r="M209" s="86"/>
      <c r="N209" s="4"/>
      <c r="O209" s="86" t="s">
        <v>380</v>
      </c>
      <c r="P209" s="86" t="s">
        <v>380</v>
      </c>
      <c r="Q209" s="86" t="s">
        <v>8743</v>
      </c>
      <c r="R209" s="86" t="s">
        <v>114</v>
      </c>
      <c r="S209" s="86"/>
      <c r="T209" s="9"/>
      <c r="U209" s="9"/>
      <c r="V209" s="9"/>
      <c r="W209" s="9"/>
      <c r="X209" s="9"/>
      <c r="Y209" s="9"/>
      <c r="Z209" s="9"/>
    </row>
    <row r="210" spans="1:26" ht="16.5" customHeight="1">
      <c r="A210" s="666"/>
      <c r="B210" s="666"/>
      <c r="C210" s="666"/>
      <c r="D210" s="666"/>
      <c r="E210" s="666"/>
      <c r="F210" s="665"/>
      <c r="G210" s="99">
        <v>5</v>
      </c>
      <c r="H210" s="100" t="s">
        <v>8501</v>
      </c>
      <c r="I210" s="100" t="s">
        <v>8322</v>
      </c>
      <c r="J210" s="99"/>
      <c r="K210" s="104"/>
      <c r="L210" s="666"/>
      <c r="M210" s="86"/>
      <c r="N210" s="4"/>
      <c r="O210" s="86" t="s">
        <v>380</v>
      </c>
      <c r="P210" s="86" t="s">
        <v>380</v>
      </c>
      <c r="Q210" s="86" t="s">
        <v>380</v>
      </c>
      <c r="R210" s="86" t="s">
        <v>114</v>
      </c>
      <c r="S210" s="86"/>
      <c r="T210" s="9"/>
      <c r="U210" s="9"/>
      <c r="V210" s="9"/>
      <c r="W210" s="9"/>
      <c r="X210" s="9"/>
      <c r="Y210" s="9"/>
      <c r="Z210" s="9"/>
    </row>
    <row r="211" spans="1:26" ht="66" customHeight="1">
      <c r="A211" s="747" t="s">
        <v>8751</v>
      </c>
      <c r="B211" s="785" t="s">
        <v>4154</v>
      </c>
      <c r="C211" s="785" t="s">
        <v>4157</v>
      </c>
      <c r="D211" s="751" t="s">
        <v>8752</v>
      </c>
      <c r="E211" s="778" t="s">
        <v>8681</v>
      </c>
      <c r="F211" s="746" t="s">
        <v>8650</v>
      </c>
      <c r="G211" s="99">
        <v>1</v>
      </c>
      <c r="H211" s="259" t="s">
        <v>8651</v>
      </c>
      <c r="I211" s="93" t="s">
        <v>8285</v>
      </c>
      <c r="J211" s="99"/>
      <c r="K211" s="267"/>
      <c r="L211" s="748"/>
      <c r="M211" s="86"/>
      <c r="N211" s="4"/>
      <c r="O211" s="86" t="s">
        <v>380</v>
      </c>
      <c r="P211" s="86" t="s">
        <v>380</v>
      </c>
      <c r="Q211" s="86" t="s">
        <v>380</v>
      </c>
      <c r="R211" s="86" t="s">
        <v>114</v>
      </c>
      <c r="S211" s="86"/>
      <c r="T211" s="9"/>
      <c r="U211" s="9"/>
      <c r="V211" s="9"/>
      <c r="W211" s="9"/>
      <c r="X211" s="9"/>
      <c r="Y211" s="9"/>
      <c r="Z211" s="9"/>
    </row>
    <row r="212" spans="1:26" ht="16.5" customHeight="1">
      <c r="A212" s="665"/>
      <c r="B212" s="665"/>
      <c r="C212" s="665"/>
      <c r="D212" s="665"/>
      <c r="E212" s="665"/>
      <c r="F212" s="665"/>
      <c r="G212" s="99">
        <v>2</v>
      </c>
      <c r="H212" s="98" t="s">
        <v>8210</v>
      </c>
      <c r="I212" s="93" t="s">
        <v>8338</v>
      </c>
      <c r="J212" s="99" t="s">
        <v>158</v>
      </c>
      <c r="K212" s="267"/>
      <c r="L212" s="665"/>
      <c r="M212" s="86"/>
      <c r="N212" s="4"/>
      <c r="O212" s="86" t="s">
        <v>380</v>
      </c>
      <c r="P212" s="86" t="s">
        <v>380</v>
      </c>
      <c r="Q212" s="86" t="s">
        <v>8754</v>
      </c>
      <c r="R212" s="86" t="s">
        <v>114</v>
      </c>
      <c r="S212" s="86"/>
      <c r="T212" s="9"/>
      <c r="U212" s="9"/>
      <c r="V212" s="9"/>
      <c r="W212" s="9"/>
      <c r="X212" s="9"/>
      <c r="Y212" s="9"/>
      <c r="Z212" s="9"/>
    </row>
    <row r="213" spans="1:26" ht="16.5" customHeight="1">
      <c r="A213" s="665"/>
      <c r="B213" s="665"/>
      <c r="C213" s="665"/>
      <c r="D213" s="665"/>
      <c r="E213" s="665"/>
      <c r="F213" s="665"/>
      <c r="G213" s="99">
        <v>3</v>
      </c>
      <c r="H213" s="115" t="s">
        <v>8755</v>
      </c>
      <c r="I213" s="93" t="s">
        <v>8381</v>
      </c>
      <c r="J213" s="99"/>
      <c r="K213" s="267"/>
      <c r="L213" s="665"/>
      <c r="M213" s="86"/>
      <c r="N213" s="4"/>
      <c r="O213" s="86" t="s">
        <v>380</v>
      </c>
      <c r="P213" s="86" t="s">
        <v>380</v>
      </c>
      <c r="Q213" s="86" t="s">
        <v>380</v>
      </c>
      <c r="R213" s="86" t="s">
        <v>114</v>
      </c>
      <c r="S213" s="86"/>
      <c r="T213" s="9"/>
      <c r="U213" s="9"/>
      <c r="V213" s="9"/>
      <c r="W213" s="9"/>
      <c r="X213" s="9"/>
      <c r="Y213" s="9"/>
      <c r="Z213" s="9"/>
    </row>
    <row r="214" spans="1:26" ht="16.5" customHeight="1">
      <c r="A214" s="665"/>
      <c r="B214" s="665"/>
      <c r="C214" s="665"/>
      <c r="D214" s="665"/>
      <c r="E214" s="665"/>
      <c r="F214" s="665"/>
      <c r="G214" s="99">
        <v>4</v>
      </c>
      <c r="H214" s="98" t="s">
        <v>8210</v>
      </c>
      <c r="I214" s="93" t="s">
        <v>8314</v>
      </c>
      <c r="J214" s="99" t="s">
        <v>158</v>
      </c>
      <c r="K214" s="267"/>
      <c r="L214" s="665"/>
      <c r="M214" s="86"/>
      <c r="N214" s="4"/>
      <c r="O214" s="86" t="s">
        <v>380</v>
      </c>
      <c r="P214" s="86" t="s">
        <v>380</v>
      </c>
      <c r="Q214" s="86" t="s">
        <v>8754</v>
      </c>
      <c r="R214" s="86" t="s">
        <v>114</v>
      </c>
      <c r="S214" s="86"/>
      <c r="T214" s="9"/>
      <c r="U214" s="9"/>
      <c r="V214" s="9"/>
      <c r="W214" s="9"/>
      <c r="X214" s="9"/>
      <c r="Y214" s="9"/>
      <c r="Z214" s="9"/>
    </row>
    <row r="215" spans="1:26" ht="16.5" customHeight="1">
      <c r="A215" s="666"/>
      <c r="B215" s="666"/>
      <c r="C215" s="666"/>
      <c r="D215" s="666"/>
      <c r="E215" s="666"/>
      <c r="F215" s="665"/>
      <c r="G215" s="99">
        <v>5</v>
      </c>
      <c r="H215" s="100" t="s">
        <v>8534</v>
      </c>
      <c r="I215" s="100" t="s">
        <v>8322</v>
      </c>
      <c r="J215" s="99"/>
      <c r="K215" s="104"/>
      <c r="L215" s="666"/>
      <c r="M215" s="86"/>
      <c r="N215" s="4"/>
      <c r="O215" s="86" t="s">
        <v>380</v>
      </c>
      <c r="P215" s="86" t="s">
        <v>380</v>
      </c>
      <c r="Q215" s="86" t="s">
        <v>380</v>
      </c>
      <c r="R215" s="86" t="s">
        <v>114</v>
      </c>
      <c r="S215" s="86"/>
      <c r="T215" s="9"/>
      <c r="U215" s="9"/>
      <c r="V215" s="9"/>
      <c r="W215" s="9"/>
      <c r="X215" s="9"/>
      <c r="Y215" s="9"/>
      <c r="Z215" s="9"/>
    </row>
    <row r="216" spans="1:26" ht="66" customHeight="1">
      <c r="A216" s="747" t="s">
        <v>8756</v>
      </c>
      <c r="B216" s="785" t="s">
        <v>4154</v>
      </c>
      <c r="C216" s="785" t="s">
        <v>4157</v>
      </c>
      <c r="D216" s="751" t="s">
        <v>8757</v>
      </c>
      <c r="E216" s="778" t="s">
        <v>8701</v>
      </c>
      <c r="F216" s="746" t="s">
        <v>8650</v>
      </c>
      <c r="G216" s="99">
        <v>1</v>
      </c>
      <c r="H216" s="259" t="s">
        <v>8651</v>
      </c>
      <c r="I216" s="93" t="s">
        <v>8285</v>
      </c>
      <c r="J216" s="99"/>
      <c r="K216" s="267"/>
      <c r="L216" s="748"/>
      <c r="M216" s="86"/>
      <c r="N216" s="4"/>
      <c r="O216" s="86" t="s">
        <v>380</v>
      </c>
      <c r="P216" s="86" t="s">
        <v>380</v>
      </c>
      <c r="Q216" s="86" t="s">
        <v>380</v>
      </c>
      <c r="R216" s="86" t="s">
        <v>114</v>
      </c>
      <c r="S216" s="86"/>
      <c r="T216" s="9"/>
      <c r="U216" s="9"/>
      <c r="V216" s="9"/>
      <c r="W216" s="9"/>
      <c r="X216" s="9"/>
      <c r="Y216" s="9"/>
      <c r="Z216" s="9"/>
    </row>
    <row r="217" spans="1:26" ht="16.5" customHeight="1">
      <c r="A217" s="665"/>
      <c r="B217" s="665"/>
      <c r="C217" s="665"/>
      <c r="D217" s="665"/>
      <c r="E217" s="665"/>
      <c r="F217" s="665"/>
      <c r="G217" s="99">
        <v>2</v>
      </c>
      <c r="H217" s="98" t="s">
        <v>8210</v>
      </c>
      <c r="I217" s="93" t="s">
        <v>8338</v>
      </c>
      <c r="J217" s="99" t="s">
        <v>158</v>
      </c>
      <c r="K217" s="267"/>
      <c r="L217" s="665"/>
      <c r="M217" s="86"/>
      <c r="N217" s="4"/>
      <c r="O217" s="86" t="s">
        <v>380</v>
      </c>
      <c r="P217" s="86" t="s">
        <v>380</v>
      </c>
      <c r="Q217" s="86" t="s">
        <v>8758</v>
      </c>
      <c r="R217" s="86" t="s">
        <v>114</v>
      </c>
      <c r="S217" s="86"/>
      <c r="T217" s="9"/>
      <c r="U217" s="9"/>
      <c r="V217" s="9"/>
      <c r="W217" s="9"/>
      <c r="X217" s="9"/>
      <c r="Y217" s="9"/>
      <c r="Z217" s="9"/>
    </row>
    <row r="218" spans="1:26" ht="16.5" customHeight="1">
      <c r="A218" s="665"/>
      <c r="B218" s="665"/>
      <c r="C218" s="665"/>
      <c r="D218" s="665"/>
      <c r="E218" s="665"/>
      <c r="F218" s="665"/>
      <c r="G218" s="99">
        <v>3</v>
      </c>
      <c r="H218" s="115" t="s">
        <v>8759</v>
      </c>
      <c r="I218" s="93" t="s">
        <v>8381</v>
      </c>
      <c r="J218" s="99"/>
      <c r="K218" s="267"/>
      <c r="L218" s="665"/>
      <c r="M218" s="86"/>
      <c r="N218" s="4"/>
      <c r="O218" s="86" t="s">
        <v>380</v>
      </c>
      <c r="P218" s="86" t="s">
        <v>380</v>
      </c>
      <c r="Q218" s="86" t="s">
        <v>380</v>
      </c>
      <c r="R218" s="86" t="s">
        <v>114</v>
      </c>
      <c r="S218" s="86"/>
      <c r="T218" s="9"/>
      <c r="U218" s="9"/>
      <c r="V218" s="9"/>
      <c r="W218" s="9"/>
      <c r="X218" s="9"/>
      <c r="Y218" s="9"/>
      <c r="Z218" s="9"/>
    </row>
    <row r="219" spans="1:26" ht="16.5" customHeight="1">
      <c r="A219" s="665"/>
      <c r="B219" s="665"/>
      <c r="C219" s="665"/>
      <c r="D219" s="665"/>
      <c r="E219" s="665"/>
      <c r="F219" s="665"/>
      <c r="G219" s="99">
        <v>4</v>
      </c>
      <c r="H219" s="98" t="s">
        <v>8210</v>
      </c>
      <c r="I219" s="93" t="s">
        <v>8314</v>
      </c>
      <c r="J219" s="99" t="s">
        <v>158</v>
      </c>
      <c r="K219" s="104"/>
      <c r="L219" s="665"/>
      <c r="M219" s="86"/>
      <c r="N219" s="4"/>
      <c r="O219" s="86" t="s">
        <v>380</v>
      </c>
      <c r="P219" s="86" t="s">
        <v>380</v>
      </c>
      <c r="Q219" s="86" t="s">
        <v>8758</v>
      </c>
      <c r="R219" s="86" t="s">
        <v>114</v>
      </c>
      <c r="S219" s="86"/>
      <c r="T219" s="9"/>
      <c r="U219" s="9"/>
      <c r="V219" s="9"/>
      <c r="W219" s="9"/>
      <c r="X219" s="9"/>
      <c r="Y219" s="9"/>
      <c r="Z219" s="9"/>
    </row>
    <row r="220" spans="1:26" ht="16.5" customHeight="1">
      <c r="A220" s="666"/>
      <c r="B220" s="666"/>
      <c r="C220" s="666"/>
      <c r="D220" s="666"/>
      <c r="E220" s="666"/>
      <c r="F220" s="665"/>
      <c r="G220" s="99">
        <v>5</v>
      </c>
      <c r="H220" s="100" t="s">
        <v>8568</v>
      </c>
      <c r="I220" s="100" t="s">
        <v>8322</v>
      </c>
      <c r="J220" s="99"/>
      <c r="K220" s="104"/>
      <c r="L220" s="666"/>
      <c r="M220" s="86"/>
      <c r="N220" s="4"/>
      <c r="O220" s="86" t="s">
        <v>380</v>
      </c>
      <c r="P220" s="86" t="s">
        <v>380</v>
      </c>
      <c r="Q220" s="86" t="s">
        <v>380</v>
      </c>
      <c r="R220" s="86" t="s">
        <v>114</v>
      </c>
      <c r="S220" s="86"/>
      <c r="T220" s="9"/>
      <c r="U220" s="9"/>
      <c r="V220" s="9"/>
      <c r="W220" s="9"/>
      <c r="X220" s="9"/>
      <c r="Y220" s="9"/>
      <c r="Z220" s="9"/>
    </row>
    <row r="221" spans="1:26" ht="16.5" customHeight="1">
      <c r="A221" s="747" t="s">
        <v>8760</v>
      </c>
      <c r="B221" s="747" t="s">
        <v>4154</v>
      </c>
      <c r="C221" s="747" t="s">
        <v>4157</v>
      </c>
      <c r="D221" s="746" t="s">
        <v>8761</v>
      </c>
      <c r="E221" s="778" t="s">
        <v>8762</v>
      </c>
      <c r="F221" s="746" t="s">
        <v>8650</v>
      </c>
      <c r="G221" s="80">
        <v>1</v>
      </c>
      <c r="H221" s="124" t="s">
        <v>8763</v>
      </c>
      <c r="I221" s="92" t="s">
        <v>8309</v>
      </c>
      <c r="J221" s="80"/>
      <c r="K221" s="267"/>
      <c r="L221" s="748"/>
      <c r="M221" s="91"/>
      <c r="N221" s="157"/>
      <c r="O221" s="86" t="s">
        <v>380</v>
      </c>
      <c r="P221" s="86" t="s">
        <v>380</v>
      </c>
      <c r="Q221" s="143" t="s">
        <v>380</v>
      </c>
      <c r="R221" s="86" t="s">
        <v>8289</v>
      </c>
      <c r="S221" s="143"/>
      <c r="T221" s="9"/>
      <c r="U221" s="9"/>
      <c r="V221" s="9"/>
      <c r="W221" s="9"/>
      <c r="X221" s="9"/>
      <c r="Y221" s="9"/>
      <c r="Z221" s="9"/>
    </row>
    <row r="222" spans="1:26" ht="16.5" customHeight="1">
      <c r="A222" s="665"/>
      <c r="B222" s="665"/>
      <c r="C222" s="665"/>
      <c r="D222" s="665"/>
      <c r="E222" s="665"/>
      <c r="F222" s="665"/>
      <c r="G222" s="80">
        <v>2</v>
      </c>
      <c r="H222" s="98" t="s">
        <v>8210</v>
      </c>
      <c r="I222" s="92" t="s">
        <v>8576</v>
      </c>
      <c r="J222" s="80" t="s">
        <v>158</v>
      </c>
      <c r="K222" s="267"/>
      <c r="L222" s="665"/>
      <c r="M222" s="91"/>
      <c r="N222" s="64"/>
      <c r="O222" s="86" t="s">
        <v>380</v>
      </c>
      <c r="P222" s="86" t="s">
        <v>380</v>
      </c>
      <c r="Q222" s="86" t="s">
        <v>8764</v>
      </c>
      <c r="R222" s="86" t="s">
        <v>8289</v>
      </c>
      <c r="S222" s="86"/>
      <c r="T222" s="9"/>
      <c r="U222" s="9"/>
      <c r="V222" s="9"/>
      <c r="W222" s="9"/>
      <c r="X222" s="9"/>
      <c r="Y222" s="9"/>
      <c r="Z222" s="9"/>
    </row>
    <row r="223" spans="1:26" ht="16.5" customHeight="1">
      <c r="A223" s="666"/>
      <c r="B223" s="666"/>
      <c r="C223" s="666"/>
      <c r="D223" s="666"/>
      <c r="E223" s="666"/>
      <c r="F223" s="666"/>
      <c r="G223" s="80">
        <v>3</v>
      </c>
      <c r="H223" s="100" t="s">
        <v>8579</v>
      </c>
      <c r="I223" s="100" t="s">
        <v>8322</v>
      </c>
      <c r="J223" s="80"/>
      <c r="K223" s="267"/>
      <c r="L223" s="666"/>
      <c r="M223" s="91"/>
      <c r="N223" s="157"/>
      <c r="O223" s="86" t="s">
        <v>380</v>
      </c>
      <c r="P223" s="86" t="s">
        <v>380</v>
      </c>
      <c r="Q223" s="143" t="s">
        <v>380</v>
      </c>
      <c r="R223" s="86" t="s">
        <v>8289</v>
      </c>
      <c r="S223" s="143"/>
      <c r="T223" s="9"/>
      <c r="U223" s="9"/>
      <c r="V223" s="9"/>
      <c r="W223" s="9"/>
      <c r="X223" s="9"/>
      <c r="Y223" s="9"/>
      <c r="Z223" s="9"/>
    </row>
    <row r="224" spans="1:26" ht="82.5" customHeight="1">
      <c r="A224" s="747" t="s">
        <v>8765</v>
      </c>
      <c r="B224" s="747" t="s">
        <v>4154</v>
      </c>
      <c r="C224" s="747" t="s">
        <v>4157</v>
      </c>
      <c r="D224" s="746" t="s">
        <v>8766</v>
      </c>
      <c r="E224" s="778" t="s">
        <v>8767</v>
      </c>
      <c r="F224" s="746" t="s">
        <v>8650</v>
      </c>
      <c r="G224" s="80">
        <v>1</v>
      </c>
      <c r="H224" s="124" t="s">
        <v>8768</v>
      </c>
      <c r="I224" s="92" t="s">
        <v>8309</v>
      </c>
      <c r="J224" s="80"/>
      <c r="K224" s="104"/>
      <c r="L224" s="748"/>
      <c r="M224" s="86"/>
      <c r="N224" s="4"/>
      <c r="O224" s="86" t="s">
        <v>380</v>
      </c>
      <c r="P224" s="86" t="s">
        <v>380</v>
      </c>
      <c r="Q224" s="143" t="s">
        <v>380</v>
      </c>
      <c r="R224" s="86" t="s">
        <v>8289</v>
      </c>
      <c r="S224" s="143"/>
      <c r="T224" s="9"/>
      <c r="U224" s="9"/>
      <c r="V224" s="9"/>
      <c r="W224" s="9"/>
      <c r="X224" s="9"/>
      <c r="Y224" s="9"/>
      <c r="Z224" s="9"/>
    </row>
    <row r="225" spans="1:26" ht="16.5" customHeight="1">
      <c r="A225" s="665"/>
      <c r="B225" s="665"/>
      <c r="C225" s="665"/>
      <c r="D225" s="665"/>
      <c r="E225" s="665"/>
      <c r="F225" s="665"/>
      <c r="G225" s="80">
        <v>2</v>
      </c>
      <c r="H225" s="98" t="s">
        <v>8210</v>
      </c>
      <c r="I225" s="92" t="s">
        <v>8586</v>
      </c>
      <c r="J225" s="80" t="s">
        <v>158</v>
      </c>
      <c r="K225" s="104"/>
      <c r="L225" s="665"/>
      <c r="M225" s="86"/>
      <c r="N225" s="4"/>
      <c r="O225" s="86" t="s">
        <v>380</v>
      </c>
      <c r="P225" s="86" t="s">
        <v>380</v>
      </c>
      <c r="Q225" s="86" t="s">
        <v>8769</v>
      </c>
      <c r="R225" s="86" t="s">
        <v>8289</v>
      </c>
      <c r="S225" s="86"/>
      <c r="T225" s="9"/>
      <c r="U225" s="9"/>
      <c r="V225" s="9"/>
      <c r="W225" s="9"/>
      <c r="X225" s="9"/>
      <c r="Y225" s="9"/>
      <c r="Z225" s="9"/>
    </row>
    <row r="226" spans="1:26" ht="16.5" customHeight="1">
      <c r="A226" s="666"/>
      <c r="B226" s="666"/>
      <c r="C226" s="666"/>
      <c r="D226" s="666"/>
      <c r="E226" s="666"/>
      <c r="F226" s="666"/>
      <c r="G226" s="80">
        <v>3</v>
      </c>
      <c r="H226" s="100" t="s">
        <v>8353</v>
      </c>
      <c r="I226" s="100" t="s">
        <v>8322</v>
      </c>
      <c r="J226" s="80"/>
      <c r="K226" s="104"/>
      <c r="L226" s="666"/>
      <c r="M226" s="86"/>
      <c r="N226" s="4"/>
      <c r="O226" s="86" t="s">
        <v>380</v>
      </c>
      <c r="P226" s="86" t="s">
        <v>380</v>
      </c>
      <c r="Q226" s="143" t="s">
        <v>380</v>
      </c>
      <c r="R226" s="86" t="s">
        <v>8289</v>
      </c>
      <c r="S226" s="143"/>
      <c r="T226" s="9"/>
      <c r="U226" s="9"/>
      <c r="V226" s="9"/>
      <c r="W226" s="9"/>
      <c r="X226" s="9"/>
      <c r="Y226" s="9"/>
      <c r="Z226" s="9"/>
    </row>
    <row r="227" spans="1:26" ht="82.5" customHeight="1">
      <c r="A227" s="747" t="s">
        <v>8770</v>
      </c>
      <c r="B227" s="747" t="s">
        <v>4154</v>
      </c>
      <c r="C227" s="747" t="s">
        <v>4157</v>
      </c>
      <c r="D227" s="746" t="s">
        <v>8771</v>
      </c>
      <c r="E227" s="778" t="s">
        <v>8772</v>
      </c>
      <c r="F227" s="746" t="s">
        <v>8650</v>
      </c>
      <c r="G227" s="80">
        <v>1</v>
      </c>
      <c r="H227" s="124" t="s">
        <v>8773</v>
      </c>
      <c r="I227" s="92" t="s">
        <v>8381</v>
      </c>
      <c r="J227" s="80"/>
      <c r="K227" s="104"/>
      <c r="L227" s="748"/>
      <c r="M227" s="86"/>
      <c r="N227" s="4"/>
      <c r="O227" s="86" t="s">
        <v>380</v>
      </c>
      <c r="P227" s="86" t="s">
        <v>380</v>
      </c>
      <c r="Q227" s="143" t="s">
        <v>380</v>
      </c>
      <c r="R227" s="86" t="s">
        <v>8289</v>
      </c>
      <c r="S227" s="143"/>
      <c r="T227" s="9"/>
      <c r="U227" s="9"/>
      <c r="V227" s="9"/>
      <c r="W227" s="9"/>
      <c r="X227" s="9"/>
      <c r="Y227" s="9"/>
      <c r="Z227" s="9"/>
    </row>
    <row r="228" spans="1:26" ht="16.5" customHeight="1">
      <c r="A228" s="665"/>
      <c r="B228" s="665"/>
      <c r="C228" s="665"/>
      <c r="D228" s="665"/>
      <c r="E228" s="665"/>
      <c r="F228" s="665"/>
      <c r="G228" s="80">
        <v>2</v>
      </c>
      <c r="H228" s="98" t="s">
        <v>8210</v>
      </c>
      <c r="I228" s="92" t="s">
        <v>8774</v>
      </c>
      <c r="J228" s="80" t="s">
        <v>158</v>
      </c>
      <c r="K228" s="104"/>
      <c r="L228" s="665"/>
      <c r="M228" s="86"/>
      <c r="N228" s="4"/>
      <c r="O228" s="86" t="s">
        <v>380</v>
      </c>
      <c r="P228" s="86" t="s">
        <v>380</v>
      </c>
      <c r="Q228" s="86" t="s">
        <v>8775</v>
      </c>
      <c r="R228" s="86" t="s">
        <v>8289</v>
      </c>
      <c r="S228" s="86"/>
      <c r="T228" s="9"/>
      <c r="U228" s="9"/>
      <c r="V228" s="9"/>
      <c r="W228" s="9"/>
      <c r="X228" s="9"/>
      <c r="Y228" s="9"/>
      <c r="Z228" s="9"/>
    </row>
    <row r="229" spans="1:26" ht="16.5" customHeight="1">
      <c r="A229" s="666"/>
      <c r="B229" s="666"/>
      <c r="C229" s="666"/>
      <c r="D229" s="666"/>
      <c r="E229" s="666"/>
      <c r="F229" s="666"/>
      <c r="G229" s="80">
        <v>3</v>
      </c>
      <c r="H229" s="100" t="s">
        <v>8776</v>
      </c>
      <c r="I229" s="100" t="s">
        <v>8322</v>
      </c>
      <c r="J229" s="80"/>
      <c r="K229" s="104"/>
      <c r="L229" s="666"/>
      <c r="M229" s="86"/>
      <c r="N229" s="4"/>
      <c r="O229" s="86" t="s">
        <v>380</v>
      </c>
      <c r="P229" s="86" t="s">
        <v>380</v>
      </c>
      <c r="Q229" s="143" t="s">
        <v>380</v>
      </c>
      <c r="R229" s="86" t="s">
        <v>8289</v>
      </c>
      <c r="S229" s="143"/>
      <c r="T229" s="9"/>
      <c r="U229" s="9"/>
      <c r="V229" s="9"/>
      <c r="W229" s="9"/>
      <c r="X229" s="9"/>
      <c r="Y229" s="9"/>
      <c r="Z229" s="9"/>
    </row>
    <row r="230" spans="1:26" ht="82.5" customHeight="1">
      <c r="A230" s="747" t="s">
        <v>8777</v>
      </c>
      <c r="B230" s="747" t="s">
        <v>4154</v>
      </c>
      <c r="C230" s="747" t="s">
        <v>4157</v>
      </c>
      <c r="D230" s="746" t="s">
        <v>8778</v>
      </c>
      <c r="E230" s="778" t="s">
        <v>8779</v>
      </c>
      <c r="F230" s="746" t="s">
        <v>8650</v>
      </c>
      <c r="G230" s="80">
        <v>1</v>
      </c>
      <c r="H230" s="124" t="s">
        <v>8780</v>
      </c>
      <c r="I230" s="92" t="s">
        <v>8381</v>
      </c>
      <c r="J230" s="80"/>
      <c r="K230" s="104"/>
      <c r="L230" s="748"/>
      <c r="M230" s="86"/>
      <c r="N230" s="4"/>
      <c r="O230" s="86" t="s">
        <v>380</v>
      </c>
      <c r="P230" s="86" t="s">
        <v>380</v>
      </c>
      <c r="Q230" s="143" t="s">
        <v>380</v>
      </c>
      <c r="R230" s="86" t="s">
        <v>8289</v>
      </c>
      <c r="S230" s="143"/>
      <c r="T230" s="9"/>
      <c r="U230" s="9"/>
      <c r="V230" s="9"/>
      <c r="W230" s="9"/>
      <c r="X230" s="9"/>
      <c r="Y230" s="9"/>
      <c r="Z230" s="9"/>
    </row>
    <row r="231" spans="1:26" ht="16.5" customHeight="1">
      <c r="A231" s="665"/>
      <c r="B231" s="665"/>
      <c r="C231" s="665"/>
      <c r="D231" s="665"/>
      <c r="E231" s="665"/>
      <c r="F231" s="665"/>
      <c r="G231" s="80">
        <v>2</v>
      </c>
      <c r="H231" s="98" t="s">
        <v>8210</v>
      </c>
      <c r="I231" s="92" t="s">
        <v>8781</v>
      </c>
      <c r="J231" s="80" t="s">
        <v>158</v>
      </c>
      <c r="K231" s="104"/>
      <c r="L231" s="665"/>
      <c r="M231" s="86"/>
      <c r="N231" s="4"/>
      <c r="O231" s="86" t="s">
        <v>380</v>
      </c>
      <c r="P231" s="86" t="s">
        <v>380</v>
      </c>
      <c r="Q231" s="86" t="s">
        <v>8782</v>
      </c>
      <c r="R231" s="86" t="s">
        <v>8289</v>
      </c>
      <c r="S231" s="86"/>
      <c r="T231" s="9"/>
      <c r="U231" s="9"/>
      <c r="V231" s="9"/>
      <c r="W231" s="9"/>
      <c r="X231" s="9"/>
      <c r="Y231" s="9"/>
      <c r="Z231" s="9"/>
    </row>
    <row r="232" spans="1:26" ht="16.5" customHeight="1">
      <c r="A232" s="666"/>
      <c r="B232" s="666"/>
      <c r="C232" s="666"/>
      <c r="D232" s="666"/>
      <c r="E232" s="666"/>
      <c r="F232" s="666"/>
      <c r="G232" s="80">
        <v>3</v>
      </c>
      <c r="H232" s="100" t="s">
        <v>8424</v>
      </c>
      <c r="I232" s="100" t="s">
        <v>8322</v>
      </c>
      <c r="J232" s="80"/>
      <c r="K232" s="104"/>
      <c r="L232" s="666"/>
      <c r="M232" s="86"/>
      <c r="N232" s="4"/>
      <c r="O232" s="86" t="s">
        <v>380</v>
      </c>
      <c r="P232" s="86" t="s">
        <v>380</v>
      </c>
      <c r="Q232" s="143" t="s">
        <v>380</v>
      </c>
      <c r="R232" s="86" t="s">
        <v>8289</v>
      </c>
      <c r="S232" s="143"/>
      <c r="T232" s="9"/>
      <c r="U232" s="9"/>
      <c r="V232" s="9"/>
      <c r="W232" s="9"/>
      <c r="X232" s="9"/>
      <c r="Y232" s="9"/>
      <c r="Z232" s="9"/>
    </row>
    <row r="233" spans="1:26" ht="99" customHeight="1">
      <c r="A233" s="747" t="s">
        <v>8783</v>
      </c>
      <c r="B233" s="747" t="s">
        <v>4154</v>
      </c>
      <c r="C233" s="747" t="s">
        <v>4157</v>
      </c>
      <c r="D233" s="746" t="s">
        <v>8784</v>
      </c>
      <c r="E233" s="778" t="s">
        <v>8762</v>
      </c>
      <c r="F233" s="746" t="s">
        <v>8650</v>
      </c>
      <c r="G233" s="80">
        <v>1</v>
      </c>
      <c r="H233" s="124" t="s">
        <v>8785</v>
      </c>
      <c r="I233" s="92" t="s">
        <v>8309</v>
      </c>
      <c r="J233" s="80"/>
      <c r="K233" s="267"/>
      <c r="L233" s="748"/>
      <c r="M233" s="91"/>
      <c r="N233" s="157"/>
      <c r="O233" s="86" t="s">
        <v>380</v>
      </c>
      <c r="P233" s="86" t="s">
        <v>380</v>
      </c>
      <c r="Q233" s="143" t="s">
        <v>380</v>
      </c>
      <c r="R233" s="86" t="s">
        <v>114</v>
      </c>
      <c r="S233" s="143"/>
      <c r="T233" s="9"/>
      <c r="U233" s="9"/>
      <c r="V233" s="9"/>
      <c r="W233" s="9"/>
      <c r="X233" s="9"/>
      <c r="Y233" s="9"/>
      <c r="Z233" s="9"/>
    </row>
    <row r="234" spans="1:26" ht="16.5" customHeight="1">
      <c r="A234" s="665"/>
      <c r="B234" s="665"/>
      <c r="C234" s="665"/>
      <c r="D234" s="665"/>
      <c r="E234" s="665"/>
      <c r="F234" s="665"/>
      <c r="G234" s="80">
        <v>2</v>
      </c>
      <c r="H234" s="98" t="s">
        <v>8210</v>
      </c>
      <c r="I234" s="92" t="s">
        <v>8576</v>
      </c>
      <c r="J234" s="80" t="s">
        <v>158</v>
      </c>
      <c r="K234" s="267"/>
      <c r="L234" s="665"/>
      <c r="M234" s="91"/>
      <c r="N234" s="64"/>
      <c r="O234" s="86" t="s">
        <v>380</v>
      </c>
      <c r="P234" s="86" t="s">
        <v>380</v>
      </c>
      <c r="Q234" s="86" t="s">
        <v>8786</v>
      </c>
      <c r="R234" s="86" t="s">
        <v>114</v>
      </c>
      <c r="S234" s="86"/>
      <c r="T234" s="9"/>
      <c r="U234" s="9"/>
      <c r="V234" s="9"/>
      <c r="W234" s="9"/>
      <c r="X234" s="9"/>
      <c r="Y234" s="9"/>
      <c r="Z234" s="9"/>
    </row>
    <row r="235" spans="1:26" ht="16.5" customHeight="1">
      <c r="A235" s="666"/>
      <c r="B235" s="666"/>
      <c r="C235" s="666"/>
      <c r="D235" s="666"/>
      <c r="E235" s="666"/>
      <c r="F235" s="666"/>
      <c r="G235" s="80">
        <v>3</v>
      </c>
      <c r="H235" s="100" t="s">
        <v>8612</v>
      </c>
      <c r="I235" s="100" t="s">
        <v>8322</v>
      </c>
      <c r="J235" s="80"/>
      <c r="K235" s="267"/>
      <c r="L235" s="666"/>
      <c r="M235" s="91"/>
      <c r="N235" s="157"/>
      <c r="O235" s="86" t="s">
        <v>380</v>
      </c>
      <c r="P235" s="86" t="s">
        <v>380</v>
      </c>
      <c r="Q235" s="143" t="s">
        <v>380</v>
      </c>
      <c r="R235" s="86" t="s">
        <v>114</v>
      </c>
      <c r="S235" s="143"/>
      <c r="T235" s="9"/>
      <c r="U235" s="9"/>
      <c r="V235" s="9"/>
      <c r="W235" s="9"/>
      <c r="X235" s="9"/>
      <c r="Y235" s="9"/>
      <c r="Z235" s="9"/>
    </row>
    <row r="236" spans="1:26" ht="82.5" customHeight="1">
      <c r="A236" s="747" t="s">
        <v>8787</v>
      </c>
      <c r="B236" s="747" t="s">
        <v>4154</v>
      </c>
      <c r="C236" s="747" t="s">
        <v>4157</v>
      </c>
      <c r="D236" s="746" t="s">
        <v>8788</v>
      </c>
      <c r="E236" s="778" t="s">
        <v>8767</v>
      </c>
      <c r="F236" s="746" t="s">
        <v>8650</v>
      </c>
      <c r="G236" s="80">
        <v>1</v>
      </c>
      <c r="H236" s="124" t="s">
        <v>8789</v>
      </c>
      <c r="I236" s="92" t="s">
        <v>8309</v>
      </c>
      <c r="J236" s="80"/>
      <c r="K236" s="104"/>
      <c r="L236" s="748"/>
      <c r="M236" s="86"/>
      <c r="N236" s="4"/>
      <c r="O236" s="86" t="s">
        <v>380</v>
      </c>
      <c r="P236" s="86" t="s">
        <v>380</v>
      </c>
      <c r="Q236" s="143" t="s">
        <v>380</v>
      </c>
      <c r="R236" s="86" t="s">
        <v>114</v>
      </c>
      <c r="S236" s="143"/>
      <c r="T236" s="9"/>
      <c r="U236" s="9"/>
      <c r="V236" s="9"/>
      <c r="W236" s="9"/>
      <c r="X236" s="9"/>
      <c r="Y236" s="9"/>
      <c r="Z236" s="9"/>
    </row>
    <row r="237" spans="1:26" ht="16.5" customHeight="1">
      <c r="A237" s="665"/>
      <c r="B237" s="665"/>
      <c r="C237" s="665"/>
      <c r="D237" s="665"/>
      <c r="E237" s="665"/>
      <c r="F237" s="665"/>
      <c r="G237" s="80">
        <v>2</v>
      </c>
      <c r="H237" s="98" t="s">
        <v>8210</v>
      </c>
      <c r="I237" s="92" t="s">
        <v>8586</v>
      </c>
      <c r="J237" s="80" t="s">
        <v>158</v>
      </c>
      <c r="K237" s="104"/>
      <c r="L237" s="665"/>
      <c r="M237" s="86"/>
      <c r="N237" s="4"/>
      <c r="O237" s="86" t="s">
        <v>380</v>
      </c>
      <c r="P237" s="86" t="s">
        <v>380</v>
      </c>
      <c r="Q237" s="86" t="s">
        <v>8790</v>
      </c>
      <c r="R237" s="86" t="s">
        <v>114</v>
      </c>
      <c r="S237" s="86"/>
      <c r="T237" s="9"/>
      <c r="U237" s="9"/>
      <c r="V237" s="9"/>
      <c r="W237" s="9"/>
      <c r="X237" s="9"/>
      <c r="Y237" s="9"/>
      <c r="Z237" s="9"/>
    </row>
    <row r="238" spans="1:26" ht="16.5" customHeight="1">
      <c r="A238" s="666"/>
      <c r="B238" s="666"/>
      <c r="C238" s="666"/>
      <c r="D238" s="666"/>
      <c r="E238" s="666"/>
      <c r="F238" s="666"/>
      <c r="G238" s="80">
        <v>3</v>
      </c>
      <c r="H238" s="100" t="s">
        <v>8501</v>
      </c>
      <c r="I238" s="100" t="s">
        <v>8322</v>
      </c>
      <c r="J238" s="80"/>
      <c r="K238" s="104"/>
      <c r="L238" s="666"/>
      <c r="M238" s="86"/>
      <c r="N238" s="4"/>
      <c r="O238" s="86" t="s">
        <v>380</v>
      </c>
      <c r="P238" s="86" t="s">
        <v>380</v>
      </c>
      <c r="Q238" s="143" t="s">
        <v>380</v>
      </c>
      <c r="R238" s="86" t="s">
        <v>114</v>
      </c>
      <c r="S238" s="143"/>
      <c r="T238" s="9"/>
      <c r="U238" s="9"/>
      <c r="V238" s="9"/>
      <c r="W238" s="9"/>
      <c r="X238" s="9"/>
      <c r="Y238" s="9"/>
      <c r="Z238" s="9"/>
    </row>
    <row r="239" spans="1:26" ht="82.5" customHeight="1">
      <c r="A239" s="747" t="s">
        <v>8791</v>
      </c>
      <c r="B239" s="747" t="s">
        <v>4154</v>
      </c>
      <c r="C239" s="747" t="s">
        <v>4157</v>
      </c>
      <c r="D239" s="746" t="s">
        <v>8792</v>
      </c>
      <c r="E239" s="778" t="s">
        <v>8772</v>
      </c>
      <c r="F239" s="746" t="s">
        <v>8650</v>
      </c>
      <c r="G239" s="80">
        <v>1</v>
      </c>
      <c r="H239" s="124" t="s">
        <v>8793</v>
      </c>
      <c r="I239" s="92" t="s">
        <v>8381</v>
      </c>
      <c r="J239" s="80"/>
      <c r="K239" s="104"/>
      <c r="L239" s="748"/>
      <c r="M239" s="86"/>
      <c r="N239" s="4"/>
      <c r="O239" s="86" t="s">
        <v>380</v>
      </c>
      <c r="P239" s="86" t="s">
        <v>380</v>
      </c>
      <c r="Q239" s="143" t="s">
        <v>380</v>
      </c>
      <c r="R239" s="86" t="s">
        <v>114</v>
      </c>
      <c r="S239" s="143"/>
      <c r="T239" s="9"/>
      <c r="U239" s="9"/>
      <c r="V239" s="9"/>
      <c r="W239" s="9"/>
      <c r="X239" s="9"/>
      <c r="Y239" s="9"/>
      <c r="Z239" s="9"/>
    </row>
    <row r="240" spans="1:26" ht="16.5" customHeight="1">
      <c r="A240" s="665"/>
      <c r="B240" s="665"/>
      <c r="C240" s="665"/>
      <c r="D240" s="665"/>
      <c r="E240" s="665"/>
      <c r="F240" s="665"/>
      <c r="G240" s="80">
        <v>2</v>
      </c>
      <c r="H240" s="98" t="s">
        <v>8210</v>
      </c>
      <c r="I240" s="92" t="s">
        <v>8774</v>
      </c>
      <c r="J240" s="80" t="s">
        <v>158</v>
      </c>
      <c r="K240" s="104"/>
      <c r="L240" s="665"/>
      <c r="M240" s="86"/>
      <c r="N240" s="4"/>
      <c r="O240" s="86" t="s">
        <v>380</v>
      </c>
      <c r="P240" s="86" t="s">
        <v>380</v>
      </c>
      <c r="Q240" s="86" t="s">
        <v>8794</v>
      </c>
      <c r="R240" s="86" t="s">
        <v>114</v>
      </c>
      <c r="S240" s="86"/>
      <c r="T240" s="9"/>
      <c r="U240" s="9"/>
      <c r="V240" s="9"/>
      <c r="W240" s="9"/>
      <c r="X240" s="9"/>
      <c r="Y240" s="9"/>
      <c r="Z240" s="9"/>
    </row>
    <row r="241" spans="1:26" ht="16.5" customHeight="1">
      <c r="A241" s="666"/>
      <c r="B241" s="666"/>
      <c r="C241" s="666"/>
      <c r="D241" s="666"/>
      <c r="E241" s="666"/>
      <c r="F241" s="666"/>
      <c r="G241" s="80">
        <v>3</v>
      </c>
      <c r="H241" s="100" t="s">
        <v>8795</v>
      </c>
      <c r="I241" s="100" t="s">
        <v>8322</v>
      </c>
      <c r="J241" s="80"/>
      <c r="K241" s="104"/>
      <c r="L241" s="666"/>
      <c r="M241" s="86"/>
      <c r="N241" s="4"/>
      <c r="O241" s="86" t="s">
        <v>380</v>
      </c>
      <c r="P241" s="86" t="s">
        <v>380</v>
      </c>
      <c r="Q241" s="143" t="s">
        <v>380</v>
      </c>
      <c r="R241" s="86" t="s">
        <v>114</v>
      </c>
      <c r="S241" s="143"/>
      <c r="T241" s="9"/>
      <c r="U241" s="9"/>
      <c r="V241" s="9"/>
      <c r="W241" s="9"/>
      <c r="X241" s="9"/>
      <c r="Y241" s="9"/>
      <c r="Z241" s="9"/>
    </row>
    <row r="242" spans="1:26" ht="82.5" customHeight="1">
      <c r="A242" s="747" t="s">
        <v>8796</v>
      </c>
      <c r="B242" s="747" t="s">
        <v>4154</v>
      </c>
      <c r="C242" s="747" t="s">
        <v>4157</v>
      </c>
      <c r="D242" s="746" t="s">
        <v>8797</v>
      </c>
      <c r="E242" s="778" t="s">
        <v>8779</v>
      </c>
      <c r="F242" s="746" t="s">
        <v>8650</v>
      </c>
      <c r="G242" s="80">
        <v>1</v>
      </c>
      <c r="H242" s="124" t="s">
        <v>8798</v>
      </c>
      <c r="I242" s="92" t="s">
        <v>8381</v>
      </c>
      <c r="J242" s="80"/>
      <c r="K242" s="104"/>
      <c r="L242" s="748"/>
      <c r="M242" s="86"/>
      <c r="N242" s="4"/>
      <c r="O242" s="86" t="s">
        <v>380</v>
      </c>
      <c r="P242" s="86" t="s">
        <v>380</v>
      </c>
      <c r="Q242" s="143" t="s">
        <v>380</v>
      </c>
      <c r="R242" s="86" t="s">
        <v>114</v>
      </c>
      <c r="S242" s="143"/>
      <c r="T242" s="9"/>
      <c r="U242" s="9"/>
      <c r="V242" s="9"/>
      <c r="W242" s="9"/>
      <c r="X242" s="9"/>
      <c r="Y242" s="9"/>
      <c r="Z242" s="9"/>
    </row>
    <row r="243" spans="1:26" ht="16.5" customHeight="1">
      <c r="A243" s="665"/>
      <c r="B243" s="665"/>
      <c r="C243" s="665"/>
      <c r="D243" s="665"/>
      <c r="E243" s="665"/>
      <c r="F243" s="665"/>
      <c r="G243" s="80">
        <v>2</v>
      </c>
      <c r="H243" s="98" t="s">
        <v>8210</v>
      </c>
      <c r="I243" s="92" t="s">
        <v>8781</v>
      </c>
      <c r="J243" s="80" t="s">
        <v>158</v>
      </c>
      <c r="K243" s="104"/>
      <c r="L243" s="665"/>
      <c r="M243" s="86"/>
      <c r="N243" s="4"/>
      <c r="O243" s="86" t="s">
        <v>380</v>
      </c>
      <c r="P243" s="86" t="s">
        <v>380</v>
      </c>
      <c r="Q243" s="86" t="s">
        <v>8799</v>
      </c>
      <c r="R243" s="86" t="s">
        <v>114</v>
      </c>
      <c r="S243" s="86"/>
      <c r="T243" s="9"/>
      <c r="U243" s="9"/>
      <c r="V243" s="9"/>
      <c r="W243" s="9"/>
      <c r="X243" s="9"/>
      <c r="Y243" s="9"/>
      <c r="Z243" s="9"/>
    </row>
    <row r="244" spans="1:26" ht="16.5" customHeight="1">
      <c r="A244" s="666"/>
      <c r="B244" s="666"/>
      <c r="C244" s="666"/>
      <c r="D244" s="666"/>
      <c r="E244" s="666"/>
      <c r="F244" s="666"/>
      <c r="G244" s="80">
        <v>3</v>
      </c>
      <c r="H244" s="100" t="s">
        <v>8568</v>
      </c>
      <c r="I244" s="100" t="s">
        <v>8322</v>
      </c>
      <c r="J244" s="80"/>
      <c r="K244" s="104"/>
      <c r="L244" s="666"/>
      <c r="M244" s="86"/>
      <c r="N244" s="4"/>
      <c r="O244" s="86" t="s">
        <v>380</v>
      </c>
      <c r="P244" s="86" t="s">
        <v>380</v>
      </c>
      <c r="Q244" s="143" t="s">
        <v>380</v>
      </c>
      <c r="R244" s="86" t="s">
        <v>114</v>
      </c>
      <c r="S244" s="143"/>
      <c r="T244" s="9"/>
      <c r="U244" s="9"/>
      <c r="V244" s="9"/>
      <c r="W244" s="9"/>
      <c r="X244" s="9"/>
      <c r="Y244" s="9"/>
      <c r="Z244" s="9"/>
    </row>
    <row r="245" spans="1:26" ht="16.5" customHeight="1">
      <c r="A245" s="747" t="s">
        <v>8800</v>
      </c>
      <c r="B245" s="747" t="s">
        <v>4154</v>
      </c>
      <c r="C245" s="747" t="s">
        <v>4157</v>
      </c>
      <c r="D245" s="746" t="s">
        <v>8801</v>
      </c>
      <c r="E245" s="778" t="s">
        <v>8802</v>
      </c>
      <c r="F245" s="746" t="s">
        <v>7428</v>
      </c>
      <c r="G245" s="80">
        <v>1</v>
      </c>
      <c r="H245" s="124" t="s">
        <v>8803</v>
      </c>
      <c r="I245" s="92" t="s">
        <v>8285</v>
      </c>
      <c r="J245" s="80"/>
      <c r="K245" s="267"/>
      <c r="L245" s="748"/>
      <c r="M245" s="91"/>
      <c r="N245" s="157"/>
      <c r="O245" s="86" t="s">
        <v>380</v>
      </c>
      <c r="P245" s="86" t="s">
        <v>380</v>
      </c>
      <c r="Q245" s="143" t="s">
        <v>380</v>
      </c>
      <c r="R245" s="86" t="s">
        <v>8289</v>
      </c>
      <c r="S245" s="143"/>
      <c r="T245" s="9"/>
      <c r="U245" s="9"/>
      <c r="V245" s="9"/>
      <c r="W245" s="9"/>
      <c r="X245" s="9"/>
      <c r="Y245" s="9"/>
      <c r="Z245" s="9"/>
    </row>
    <row r="246" spans="1:26" ht="16.5" customHeight="1">
      <c r="A246" s="665"/>
      <c r="B246" s="665"/>
      <c r="C246" s="665"/>
      <c r="D246" s="665"/>
      <c r="E246" s="665"/>
      <c r="F246" s="665"/>
      <c r="G246" s="80">
        <v>2</v>
      </c>
      <c r="H246" s="98" t="s">
        <v>8210</v>
      </c>
      <c r="I246" s="92" t="s">
        <v>8653</v>
      </c>
      <c r="J246" s="80" t="s">
        <v>158</v>
      </c>
      <c r="K246" s="267"/>
      <c r="L246" s="665"/>
      <c r="M246" s="91"/>
      <c r="N246" s="64"/>
      <c r="O246" s="86" t="s">
        <v>380</v>
      </c>
      <c r="P246" s="86" t="s">
        <v>380</v>
      </c>
      <c r="Q246" s="86" t="s">
        <v>8804</v>
      </c>
      <c r="R246" s="86" t="s">
        <v>8289</v>
      </c>
      <c r="S246" s="86"/>
      <c r="T246" s="9"/>
      <c r="U246" s="9"/>
      <c r="V246" s="9"/>
      <c r="W246" s="9"/>
      <c r="X246" s="9"/>
      <c r="Y246" s="9"/>
      <c r="Z246" s="9"/>
    </row>
    <row r="247" spans="1:26" ht="16.5" customHeight="1">
      <c r="A247" s="665"/>
      <c r="B247" s="665"/>
      <c r="C247" s="665"/>
      <c r="D247" s="665"/>
      <c r="E247" s="665"/>
      <c r="F247" s="665"/>
      <c r="G247" s="80">
        <v>3</v>
      </c>
      <c r="H247" s="124" t="s">
        <v>8805</v>
      </c>
      <c r="I247" s="92" t="s">
        <v>8309</v>
      </c>
      <c r="J247" s="80"/>
      <c r="K247" s="267"/>
      <c r="L247" s="665"/>
      <c r="M247" s="91"/>
      <c r="N247" s="64"/>
      <c r="O247" s="86" t="s">
        <v>380</v>
      </c>
      <c r="P247" s="86" t="s">
        <v>380</v>
      </c>
      <c r="Q247" s="143" t="s">
        <v>380</v>
      </c>
      <c r="R247" s="86" t="s">
        <v>8289</v>
      </c>
      <c r="S247" s="143"/>
      <c r="T247" s="9"/>
      <c r="U247" s="9"/>
      <c r="V247" s="9"/>
      <c r="W247" s="9"/>
      <c r="X247" s="9"/>
      <c r="Y247" s="9"/>
      <c r="Z247" s="9"/>
    </row>
    <row r="248" spans="1:26" ht="16.5" customHeight="1">
      <c r="A248" s="665"/>
      <c r="B248" s="665"/>
      <c r="C248" s="665"/>
      <c r="D248" s="665"/>
      <c r="E248" s="665"/>
      <c r="F248" s="665"/>
      <c r="G248" s="80">
        <v>4</v>
      </c>
      <c r="H248" s="98" t="s">
        <v>8210</v>
      </c>
      <c r="I248" s="92" t="s">
        <v>8314</v>
      </c>
      <c r="J248" s="80" t="s">
        <v>158</v>
      </c>
      <c r="K248" s="267"/>
      <c r="L248" s="665"/>
      <c r="M248" s="91"/>
      <c r="N248" s="64"/>
      <c r="O248" s="86" t="s">
        <v>380</v>
      </c>
      <c r="P248" s="86" t="s">
        <v>380</v>
      </c>
      <c r="Q248" s="86" t="s">
        <v>8804</v>
      </c>
      <c r="R248" s="86" t="s">
        <v>8289</v>
      </c>
      <c r="S248" s="86"/>
      <c r="T248" s="9"/>
      <c r="U248" s="9"/>
      <c r="V248" s="9"/>
      <c r="W248" s="9"/>
      <c r="X248" s="9"/>
      <c r="Y248" s="9"/>
      <c r="Z248" s="9"/>
    </row>
    <row r="249" spans="1:26" ht="16.5" customHeight="1">
      <c r="A249" s="665"/>
      <c r="B249" s="665"/>
      <c r="C249" s="665"/>
      <c r="D249" s="665"/>
      <c r="E249" s="665"/>
      <c r="F249" s="665"/>
      <c r="G249" s="80">
        <v>5</v>
      </c>
      <c r="H249" s="100" t="s">
        <v>8579</v>
      </c>
      <c r="I249" s="100" t="s">
        <v>8322</v>
      </c>
      <c r="J249" s="80"/>
      <c r="K249" s="267"/>
      <c r="L249" s="750"/>
      <c r="M249" s="91"/>
      <c r="N249" s="157"/>
      <c r="O249" s="86" t="s">
        <v>380</v>
      </c>
      <c r="P249" s="86" t="s">
        <v>380</v>
      </c>
      <c r="Q249" s="143" t="s">
        <v>380</v>
      </c>
      <c r="R249" s="86" t="s">
        <v>8289</v>
      </c>
      <c r="S249" s="143"/>
      <c r="T249" s="9"/>
      <c r="U249" s="9"/>
      <c r="V249" s="9"/>
      <c r="W249" s="9"/>
      <c r="X249" s="9"/>
      <c r="Y249" s="9"/>
      <c r="Z249" s="9"/>
    </row>
    <row r="250" spans="1:26" ht="82.5" customHeight="1">
      <c r="A250" s="747" t="s">
        <v>8806</v>
      </c>
      <c r="B250" s="747" t="s">
        <v>4154</v>
      </c>
      <c r="C250" s="747" t="s">
        <v>4157</v>
      </c>
      <c r="D250" s="746" t="s">
        <v>8807</v>
      </c>
      <c r="E250" s="778" t="s">
        <v>8808</v>
      </c>
      <c r="F250" s="746" t="s">
        <v>7428</v>
      </c>
      <c r="G250" s="80">
        <v>1</v>
      </c>
      <c r="H250" s="124" t="s">
        <v>8803</v>
      </c>
      <c r="I250" s="92" t="s">
        <v>8285</v>
      </c>
      <c r="J250" s="80"/>
      <c r="K250" s="267"/>
      <c r="L250" s="748"/>
      <c r="M250" s="91"/>
      <c r="N250" s="64"/>
      <c r="O250" s="86" t="s">
        <v>380</v>
      </c>
      <c r="P250" s="86" t="s">
        <v>380</v>
      </c>
      <c r="Q250" s="143" t="s">
        <v>380</v>
      </c>
      <c r="R250" s="86" t="s">
        <v>8289</v>
      </c>
      <c r="S250" s="143"/>
      <c r="T250" s="9"/>
      <c r="U250" s="9"/>
      <c r="V250" s="9"/>
      <c r="W250" s="9"/>
      <c r="X250" s="9"/>
      <c r="Y250" s="9"/>
      <c r="Z250" s="9"/>
    </row>
    <row r="251" spans="1:26" ht="16.5" customHeight="1">
      <c r="A251" s="665"/>
      <c r="B251" s="665"/>
      <c r="C251" s="665"/>
      <c r="D251" s="665"/>
      <c r="E251" s="665"/>
      <c r="F251" s="665"/>
      <c r="G251" s="80">
        <v>2</v>
      </c>
      <c r="H251" s="98" t="s">
        <v>8210</v>
      </c>
      <c r="I251" s="92" t="s">
        <v>8653</v>
      </c>
      <c r="J251" s="80" t="s">
        <v>158</v>
      </c>
      <c r="K251" s="267"/>
      <c r="L251" s="665"/>
      <c r="M251" s="91"/>
      <c r="N251" s="64"/>
      <c r="O251" s="86" t="s">
        <v>380</v>
      </c>
      <c r="P251" s="86" t="s">
        <v>380</v>
      </c>
      <c r="Q251" s="86" t="s">
        <v>8804</v>
      </c>
      <c r="R251" s="86" t="s">
        <v>8289</v>
      </c>
      <c r="S251" s="86"/>
      <c r="T251" s="9"/>
      <c r="U251" s="9"/>
      <c r="V251" s="9"/>
      <c r="W251" s="9"/>
      <c r="X251" s="9"/>
      <c r="Y251" s="9"/>
      <c r="Z251" s="9"/>
    </row>
    <row r="252" spans="1:26" ht="16.5" customHeight="1">
      <c r="A252" s="665"/>
      <c r="B252" s="665"/>
      <c r="C252" s="665"/>
      <c r="D252" s="665"/>
      <c r="E252" s="665"/>
      <c r="F252" s="665"/>
      <c r="G252" s="80">
        <v>3</v>
      </c>
      <c r="H252" s="124" t="s">
        <v>8809</v>
      </c>
      <c r="I252" s="92" t="s">
        <v>8309</v>
      </c>
      <c r="J252" s="80"/>
      <c r="K252" s="267"/>
      <c r="L252" s="665"/>
      <c r="M252" s="91"/>
      <c r="N252" s="64"/>
      <c r="O252" s="86" t="s">
        <v>380</v>
      </c>
      <c r="P252" s="86" t="s">
        <v>380</v>
      </c>
      <c r="Q252" s="143" t="s">
        <v>380</v>
      </c>
      <c r="R252" s="86" t="s">
        <v>8289</v>
      </c>
      <c r="S252" s="143"/>
      <c r="T252" s="9"/>
      <c r="U252" s="9"/>
      <c r="V252" s="9"/>
      <c r="W252" s="9"/>
      <c r="X252" s="9"/>
      <c r="Y252" s="9"/>
      <c r="Z252" s="9"/>
    </row>
    <row r="253" spans="1:26" ht="16.5" customHeight="1">
      <c r="A253" s="665"/>
      <c r="B253" s="665"/>
      <c r="C253" s="665"/>
      <c r="D253" s="665"/>
      <c r="E253" s="665"/>
      <c r="F253" s="665"/>
      <c r="G253" s="80">
        <v>4</v>
      </c>
      <c r="H253" s="98" t="s">
        <v>8210</v>
      </c>
      <c r="I253" s="92" t="s">
        <v>8314</v>
      </c>
      <c r="J253" s="80" t="s">
        <v>158</v>
      </c>
      <c r="K253" s="267"/>
      <c r="L253" s="665"/>
      <c r="M253" s="91"/>
      <c r="N253" s="4"/>
      <c r="O253" s="86" t="s">
        <v>380</v>
      </c>
      <c r="P253" s="86" t="s">
        <v>380</v>
      </c>
      <c r="Q253" s="86" t="s">
        <v>8804</v>
      </c>
      <c r="R253" s="86" t="s">
        <v>8289</v>
      </c>
      <c r="S253" s="86"/>
      <c r="T253" s="9"/>
      <c r="U253" s="9"/>
      <c r="V253" s="9"/>
      <c r="W253" s="9"/>
      <c r="X253" s="9"/>
      <c r="Y253" s="9"/>
      <c r="Z253" s="9"/>
    </row>
    <row r="254" spans="1:26" ht="16.5" customHeight="1">
      <c r="A254" s="665"/>
      <c r="B254" s="665"/>
      <c r="C254" s="665"/>
      <c r="D254" s="665"/>
      <c r="E254" s="665"/>
      <c r="F254" s="665"/>
      <c r="G254" s="80">
        <v>5</v>
      </c>
      <c r="H254" s="100" t="s">
        <v>8353</v>
      </c>
      <c r="I254" s="100" t="s">
        <v>8322</v>
      </c>
      <c r="J254" s="80"/>
      <c r="K254" s="267"/>
      <c r="L254" s="750"/>
      <c r="M254" s="91"/>
      <c r="N254" s="4"/>
      <c r="O254" s="86" t="s">
        <v>380</v>
      </c>
      <c r="P254" s="86" t="s">
        <v>380</v>
      </c>
      <c r="Q254" s="143" t="s">
        <v>380</v>
      </c>
      <c r="R254" s="86" t="s">
        <v>8289</v>
      </c>
      <c r="S254" s="143"/>
      <c r="T254" s="9"/>
      <c r="U254" s="9"/>
      <c r="V254" s="9"/>
      <c r="W254" s="9"/>
      <c r="X254" s="9"/>
      <c r="Y254" s="9"/>
      <c r="Z254" s="9"/>
    </row>
    <row r="255" spans="1:26" ht="82.5" customHeight="1">
      <c r="A255" s="747" t="s">
        <v>8810</v>
      </c>
      <c r="B255" s="747" t="s">
        <v>4154</v>
      </c>
      <c r="C255" s="747" t="s">
        <v>4157</v>
      </c>
      <c r="D255" s="746" t="s">
        <v>8811</v>
      </c>
      <c r="E255" s="778" t="s">
        <v>8812</v>
      </c>
      <c r="F255" s="746" t="s">
        <v>7428</v>
      </c>
      <c r="G255" s="80">
        <v>1</v>
      </c>
      <c r="H255" s="124" t="s">
        <v>8803</v>
      </c>
      <c r="I255" s="92" t="s">
        <v>8285</v>
      </c>
      <c r="J255" s="80"/>
      <c r="K255" s="267"/>
      <c r="L255" s="748"/>
      <c r="M255" s="91"/>
      <c r="N255" s="4"/>
      <c r="O255" s="86" t="s">
        <v>380</v>
      </c>
      <c r="P255" s="86" t="s">
        <v>380</v>
      </c>
      <c r="Q255" s="143" t="s">
        <v>380</v>
      </c>
      <c r="R255" s="86" t="s">
        <v>8289</v>
      </c>
      <c r="S255" s="143"/>
      <c r="T255" s="9"/>
      <c r="U255" s="9"/>
      <c r="V255" s="9"/>
      <c r="W255" s="9"/>
      <c r="X255" s="9"/>
      <c r="Y255" s="9"/>
      <c r="Z255" s="9"/>
    </row>
    <row r="256" spans="1:26" ht="16.5" customHeight="1">
      <c r="A256" s="665"/>
      <c r="B256" s="665"/>
      <c r="C256" s="665"/>
      <c r="D256" s="665"/>
      <c r="E256" s="665"/>
      <c r="F256" s="665"/>
      <c r="G256" s="80">
        <v>2</v>
      </c>
      <c r="H256" s="98" t="s">
        <v>8210</v>
      </c>
      <c r="I256" s="92" t="s">
        <v>8653</v>
      </c>
      <c r="J256" s="80" t="s">
        <v>158</v>
      </c>
      <c r="K256" s="267"/>
      <c r="L256" s="665"/>
      <c r="M256" s="91"/>
      <c r="N256" s="4"/>
      <c r="O256" s="86" t="s">
        <v>380</v>
      </c>
      <c r="P256" s="86" t="s">
        <v>380</v>
      </c>
      <c r="Q256" s="86" t="s">
        <v>8813</v>
      </c>
      <c r="R256" s="86" t="s">
        <v>8289</v>
      </c>
      <c r="S256" s="86"/>
      <c r="T256" s="9"/>
      <c r="U256" s="9"/>
      <c r="V256" s="9"/>
      <c r="W256" s="9"/>
      <c r="X256" s="9"/>
      <c r="Y256" s="9"/>
      <c r="Z256" s="9"/>
    </row>
    <row r="257" spans="1:26" ht="16.5" customHeight="1">
      <c r="A257" s="665"/>
      <c r="B257" s="665"/>
      <c r="C257" s="665"/>
      <c r="D257" s="665"/>
      <c r="E257" s="665"/>
      <c r="F257" s="665"/>
      <c r="G257" s="80">
        <v>3</v>
      </c>
      <c r="H257" s="124" t="s">
        <v>8814</v>
      </c>
      <c r="I257" s="92" t="s">
        <v>8381</v>
      </c>
      <c r="J257" s="80"/>
      <c r="K257" s="267"/>
      <c r="L257" s="665"/>
      <c r="M257" s="91"/>
      <c r="N257" s="4"/>
      <c r="O257" s="86" t="s">
        <v>380</v>
      </c>
      <c r="P257" s="86" t="s">
        <v>380</v>
      </c>
      <c r="Q257" s="143" t="s">
        <v>380</v>
      </c>
      <c r="R257" s="86" t="s">
        <v>8289</v>
      </c>
      <c r="S257" s="143"/>
      <c r="T257" s="9"/>
      <c r="U257" s="9"/>
      <c r="V257" s="9"/>
      <c r="W257" s="9"/>
      <c r="X257" s="9"/>
      <c r="Y257" s="9"/>
      <c r="Z257" s="9"/>
    </row>
    <row r="258" spans="1:26" ht="16.5" customHeight="1">
      <c r="A258" s="665"/>
      <c r="B258" s="665"/>
      <c r="C258" s="665"/>
      <c r="D258" s="665"/>
      <c r="E258" s="665"/>
      <c r="F258" s="665"/>
      <c r="G258" s="80">
        <v>4</v>
      </c>
      <c r="H258" s="98" t="s">
        <v>8210</v>
      </c>
      <c r="I258" s="92" t="s">
        <v>8314</v>
      </c>
      <c r="J258" s="80" t="s">
        <v>158</v>
      </c>
      <c r="K258" s="267"/>
      <c r="L258" s="665"/>
      <c r="M258" s="91"/>
      <c r="N258" s="4"/>
      <c r="O258" s="86" t="s">
        <v>380</v>
      </c>
      <c r="P258" s="86" t="s">
        <v>380</v>
      </c>
      <c r="Q258" s="86" t="s">
        <v>8813</v>
      </c>
      <c r="R258" s="86" t="s">
        <v>8289</v>
      </c>
      <c r="S258" s="86"/>
      <c r="T258" s="9"/>
      <c r="U258" s="9"/>
      <c r="V258" s="9"/>
      <c r="W258" s="9"/>
      <c r="X258" s="9"/>
      <c r="Y258" s="9"/>
      <c r="Z258" s="9"/>
    </row>
    <row r="259" spans="1:26" ht="16.5" customHeight="1">
      <c r="A259" s="665"/>
      <c r="B259" s="665"/>
      <c r="C259" s="665"/>
      <c r="D259" s="665"/>
      <c r="E259" s="665"/>
      <c r="F259" s="665"/>
      <c r="G259" s="80">
        <v>5</v>
      </c>
      <c r="H259" s="100" t="s">
        <v>8392</v>
      </c>
      <c r="I259" s="100" t="s">
        <v>8322</v>
      </c>
      <c r="J259" s="80"/>
      <c r="K259" s="267"/>
      <c r="L259" s="750"/>
      <c r="M259" s="91"/>
      <c r="N259" s="4"/>
      <c r="O259" s="86" t="s">
        <v>380</v>
      </c>
      <c r="P259" s="86" t="s">
        <v>380</v>
      </c>
      <c r="Q259" s="143" t="s">
        <v>380</v>
      </c>
      <c r="R259" s="86" t="s">
        <v>8289</v>
      </c>
      <c r="S259" s="143"/>
      <c r="T259" s="9"/>
      <c r="U259" s="9"/>
      <c r="V259" s="9"/>
      <c r="W259" s="9"/>
      <c r="X259" s="9"/>
      <c r="Y259" s="9"/>
      <c r="Z259" s="9"/>
    </row>
    <row r="260" spans="1:26" ht="82.5" customHeight="1">
      <c r="A260" s="747" t="s">
        <v>8815</v>
      </c>
      <c r="B260" s="747" t="s">
        <v>4154</v>
      </c>
      <c r="C260" s="747" t="s">
        <v>4157</v>
      </c>
      <c r="D260" s="746" t="s">
        <v>8816</v>
      </c>
      <c r="E260" s="778" t="s">
        <v>8817</v>
      </c>
      <c r="F260" s="746" t="s">
        <v>7428</v>
      </c>
      <c r="G260" s="80">
        <v>1</v>
      </c>
      <c r="H260" s="124" t="s">
        <v>8803</v>
      </c>
      <c r="I260" s="92" t="s">
        <v>8285</v>
      </c>
      <c r="J260" s="80"/>
      <c r="K260" s="267"/>
      <c r="L260" s="748"/>
      <c r="M260" s="91"/>
      <c r="N260" s="4"/>
      <c r="O260" s="86" t="s">
        <v>380</v>
      </c>
      <c r="P260" s="86" t="s">
        <v>380</v>
      </c>
      <c r="Q260" s="143" t="s">
        <v>380</v>
      </c>
      <c r="R260" s="86" t="s">
        <v>8289</v>
      </c>
      <c r="S260" s="143"/>
      <c r="T260" s="9"/>
      <c r="U260" s="9"/>
      <c r="V260" s="9"/>
      <c r="W260" s="9"/>
      <c r="X260" s="9"/>
      <c r="Y260" s="9"/>
      <c r="Z260" s="9"/>
    </row>
    <row r="261" spans="1:26" ht="16.5" customHeight="1">
      <c r="A261" s="665"/>
      <c r="B261" s="665"/>
      <c r="C261" s="665"/>
      <c r="D261" s="665"/>
      <c r="E261" s="665"/>
      <c r="F261" s="665"/>
      <c r="G261" s="80">
        <v>2</v>
      </c>
      <c r="H261" s="98" t="s">
        <v>8210</v>
      </c>
      <c r="I261" s="92" t="s">
        <v>8653</v>
      </c>
      <c r="J261" s="80" t="s">
        <v>158</v>
      </c>
      <c r="K261" s="267"/>
      <c r="L261" s="665"/>
      <c r="M261" s="91"/>
      <c r="N261" s="4"/>
      <c r="O261" s="86" t="s">
        <v>380</v>
      </c>
      <c r="P261" s="86" t="s">
        <v>380</v>
      </c>
      <c r="Q261" s="86" t="s">
        <v>8818</v>
      </c>
      <c r="R261" s="86" t="s">
        <v>8289</v>
      </c>
      <c r="S261" s="86"/>
      <c r="T261" s="9"/>
      <c r="U261" s="9"/>
      <c r="V261" s="9"/>
      <c r="W261" s="9"/>
      <c r="X261" s="9"/>
      <c r="Y261" s="9"/>
      <c r="Z261" s="9"/>
    </row>
    <row r="262" spans="1:26" ht="16.5" customHeight="1">
      <c r="A262" s="665"/>
      <c r="B262" s="665"/>
      <c r="C262" s="665"/>
      <c r="D262" s="665"/>
      <c r="E262" s="665"/>
      <c r="F262" s="665"/>
      <c r="G262" s="80">
        <v>3</v>
      </c>
      <c r="H262" s="124" t="s">
        <v>8819</v>
      </c>
      <c r="I262" s="92" t="s">
        <v>8381</v>
      </c>
      <c r="J262" s="80"/>
      <c r="K262" s="267"/>
      <c r="L262" s="665"/>
      <c r="M262" s="91"/>
      <c r="N262" s="4"/>
      <c r="O262" s="86" t="s">
        <v>380</v>
      </c>
      <c r="P262" s="86" t="s">
        <v>380</v>
      </c>
      <c r="Q262" s="143" t="s">
        <v>380</v>
      </c>
      <c r="R262" s="86" t="s">
        <v>8289</v>
      </c>
      <c r="S262" s="143"/>
      <c r="T262" s="9"/>
      <c r="U262" s="9"/>
      <c r="V262" s="9"/>
      <c r="W262" s="9"/>
      <c r="X262" s="9"/>
      <c r="Y262" s="9"/>
      <c r="Z262" s="9"/>
    </row>
    <row r="263" spans="1:26" ht="16.5" customHeight="1">
      <c r="A263" s="665"/>
      <c r="B263" s="665"/>
      <c r="C263" s="665"/>
      <c r="D263" s="665"/>
      <c r="E263" s="665"/>
      <c r="F263" s="665"/>
      <c r="G263" s="80">
        <v>4</v>
      </c>
      <c r="H263" s="98" t="s">
        <v>8210</v>
      </c>
      <c r="I263" s="92" t="s">
        <v>8314</v>
      </c>
      <c r="J263" s="80" t="s">
        <v>158</v>
      </c>
      <c r="K263" s="267"/>
      <c r="L263" s="665"/>
      <c r="M263" s="91"/>
      <c r="N263" s="4"/>
      <c r="O263" s="86" t="s">
        <v>380</v>
      </c>
      <c r="P263" s="86" t="s">
        <v>380</v>
      </c>
      <c r="Q263" s="86" t="s">
        <v>8818</v>
      </c>
      <c r="R263" s="86" t="s">
        <v>8289</v>
      </c>
      <c r="S263" s="86"/>
      <c r="T263" s="9"/>
      <c r="U263" s="9"/>
      <c r="V263" s="9"/>
      <c r="W263" s="9"/>
      <c r="X263" s="9"/>
      <c r="Y263" s="9"/>
      <c r="Z263" s="9"/>
    </row>
    <row r="264" spans="1:26" ht="16.5" customHeight="1">
      <c r="A264" s="665"/>
      <c r="B264" s="665"/>
      <c r="C264" s="665"/>
      <c r="D264" s="665"/>
      <c r="E264" s="665"/>
      <c r="F264" s="665"/>
      <c r="G264" s="80">
        <v>5</v>
      </c>
      <c r="H264" s="100" t="s">
        <v>8424</v>
      </c>
      <c r="I264" s="100" t="s">
        <v>8322</v>
      </c>
      <c r="J264" s="80"/>
      <c r="K264" s="267"/>
      <c r="L264" s="750"/>
      <c r="M264" s="91"/>
      <c r="N264" s="4"/>
      <c r="O264" s="86" t="s">
        <v>380</v>
      </c>
      <c r="P264" s="86" t="s">
        <v>380</v>
      </c>
      <c r="Q264" s="143" t="s">
        <v>380</v>
      </c>
      <c r="R264" s="86" t="s">
        <v>8289</v>
      </c>
      <c r="S264" s="143"/>
      <c r="T264" s="9"/>
      <c r="U264" s="9"/>
      <c r="V264" s="9"/>
      <c r="W264" s="9"/>
      <c r="X264" s="9"/>
      <c r="Y264" s="9"/>
      <c r="Z264" s="9"/>
    </row>
    <row r="265" spans="1:26" ht="82.5" customHeight="1">
      <c r="A265" s="747" t="s">
        <v>8820</v>
      </c>
      <c r="B265" s="747" t="s">
        <v>4154</v>
      </c>
      <c r="C265" s="747" t="s">
        <v>4157</v>
      </c>
      <c r="D265" s="746" t="s">
        <v>8821</v>
      </c>
      <c r="E265" s="778" t="s">
        <v>8822</v>
      </c>
      <c r="F265" s="746" t="s">
        <v>7428</v>
      </c>
      <c r="G265" s="80">
        <v>1</v>
      </c>
      <c r="H265" s="124" t="s">
        <v>8803</v>
      </c>
      <c r="I265" s="92" t="s">
        <v>8285</v>
      </c>
      <c r="J265" s="80"/>
      <c r="K265" s="267"/>
      <c r="L265" s="748"/>
      <c r="M265" s="91"/>
      <c r="N265" s="157"/>
      <c r="O265" s="86" t="s">
        <v>380</v>
      </c>
      <c r="P265" s="86" t="s">
        <v>380</v>
      </c>
      <c r="Q265" s="143" t="s">
        <v>380</v>
      </c>
      <c r="R265" s="86" t="s">
        <v>114</v>
      </c>
      <c r="S265" s="143"/>
      <c r="T265" s="9"/>
      <c r="U265" s="9"/>
      <c r="V265" s="9"/>
      <c r="W265" s="9"/>
      <c r="X265" s="9"/>
      <c r="Y265" s="9"/>
      <c r="Z265" s="9"/>
    </row>
    <row r="266" spans="1:26" ht="16.5" customHeight="1">
      <c r="A266" s="665"/>
      <c r="B266" s="665"/>
      <c r="C266" s="665"/>
      <c r="D266" s="665"/>
      <c r="E266" s="665"/>
      <c r="F266" s="665"/>
      <c r="G266" s="80">
        <v>2</v>
      </c>
      <c r="H266" s="98" t="s">
        <v>8210</v>
      </c>
      <c r="I266" s="92" t="s">
        <v>8653</v>
      </c>
      <c r="J266" s="80" t="s">
        <v>158</v>
      </c>
      <c r="K266" s="267"/>
      <c r="L266" s="665"/>
      <c r="M266" s="91"/>
      <c r="N266" s="64"/>
      <c r="O266" s="86" t="s">
        <v>380</v>
      </c>
      <c r="P266" s="86" t="s">
        <v>380</v>
      </c>
      <c r="Q266" s="86" t="s">
        <v>8823</v>
      </c>
      <c r="R266" s="86" t="s">
        <v>114</v>
      </c>
      <c r="S266" s="86"/>
      <c r="T266" s="9"/>
      <c r="U266" s="9"/>
      <c r="V266" s="9"/>
      <c r="W266" s="9"/>
      <c r="X266" s="9"/>
      <c r="Y266" s="9"/>
      <c r="Z266" s="9"/>
    </row>
    <row r="267" spans="1:26" ht="16.5" customHeight="1">
      <c r="A267" s="665"/>
      <c r="B267" s="665"/>
      <c r="C267" s="665"/>
      <c r="D267" s="665"/>
      <c r="E267" s="665"/>
      <c r="F267" s="665"/>
      <c r="G267" s="80">
        <v>3</v>
      </c>
      <c r="H267" s="124" t="s">
        <v>8824</v>
      </c>
      <c r="I267" s="92" t="s">
        <v>8309</v>
      </c>
      <c r="J267" s="80"/>
      <c r="K267" s="267"/>
      <c r="L267" s="665"/>
      <c r="M267" s="91"/>
      <c r="N267" s="64"/>
      <c r="O267" s="86" t="s">
        <v>380</v>
      </c>
      <c r="P267" s="86" t="s">
        <v>380</v>
      </c>
      <c r="Q267" s="143" t="s">
        <v>380</v>
      </c>
      <c r="R267" s="86" t="s">
        <v>114</v>
      </c>
      <c r="S267" s="143"/>
      <c r="T267" s="9"/>
      <c r="U267" s="9"/>
      <c r="V267" s="9"/>
      <c r="W267" s="9"/>
      <c r="X267" s="9"/>
      <c r="Y267" s="9"/>
      <c r="Z267" s="9"/>
    </row>
    <row r="268" spans="1:26" ht="16.5" customHeight="1">
      <c r="A268" s="665"/>
      <c r="B268" s="665"/>
      <c r="C268" s="665"/>
      <c r="D268" s="665"/>
      <c r="E268" s="665"/>
      <c r="F268" s="665"/>
      <c r="G268" s="80">
        <v>4</v>
      </c>
      <c r="H268" s="98" t="s">
        <v>8210</v>
      </c>
      <c r="I268" s="92" t="s">
        <v>8314</v>
      </c>
      <c r="J268" s="80" t="s">
        <v>158</v>
      </c>
      <c r="K268" s="267"/>
      <c r="L268" s="665"/>
      <c r="M268" s="91"/>
      <c r="N268" s="64"/>
      <c r="O268" s="86" t="s">
        <v>380</v>
      </c>
      <c r="P268" s="86" t="s">
        <v>380</v>
      </c>
      <c r="Q268" s="86" t="s">
        <v>8823</v>
      </c>
      <c r="R268" s="86" t="s">
        <v>114</v>
      </c>
      <c r="S268" s="86"/>
      <c r="T268" s="9"/>
      <c r="U268" s="9"/>
      <c r="V268" s="9"/>
      <c r="W268" s="9"/>
      <c r="X268" s="9"/>
      <c r="Y268" s="9"/>
      <c r="Z268" s="9"/>
    </row>
    <row r="269" spans="1:26" ht="16.5" customHeight="1">
      <c r="A269" s="665"/>
      <c r="B269" s="665"/>
      <c r="C269" s="665"/>
      <c r="D269" s="665"/>
      <c r="E269" s="665"/>
      <c r="F269" s="665"/>
      <c r="G269" s="80">
        <v>5</v>
      </c>
      <c r="H269" s="100" t="s">
        <v>8612</v>
      </c>
      <c r="I269" s="100" t="s">
        <v>8322</v>
      </c>
      <c r="J269" s="80"/>
      <c r="K269" s="267"/>
      <c r="L269" s="750"/>
      <c r="M269" s="91"/>
      <c r="N269" s="157"/>
      <c r="O269" s="86" t="s">
        <v>380</v>
      </c>
      <c r="P269" s="86" t="s">
        <v>380</v>
      </c>
      <c r="Q269" s="143" t="s">
        <v>380</v>
      </c>
      <c r="R269" s="86" t="s">
        <v>114</v>
      </c>
      <c r="S269" s="143"/>
      <c r="T269" s="9"/>
      <c r="U269" s="9"/>
      <c r="V269" s="9"/>
      <c r="W269" s="9"/>
      <c r="X269" s="9"/>
      <c r="Y269" s="9"/>
      <c r="Z269" s="9"/>
    </row>
    <row r="270" spans="1:26" ht="82.5" customHeight="1">
      <c r="A270" s="747" t="s">
        <v>8825</v>
      </c>
      <c r="B270" s="747" t="s">
        <v>4154</v>
      </c>
      <c r="C270" s="747" t="s">
        <v>4157</v>
      </c>
      <c r="D270" s="746" t="s">
        <v>8826</v>
      </c>
      <c r="E270" s="778" t="s">
        <v>8808</v>
      </c>
      <c r="F270" s="746" t="s">
        <v>7428</v>
      </c>
      <c r="G270" s="80">
        <v>1</v>
      </c>
      <c r="H270" s="124" t="s">
        <v>8803</v>
      </c>
      <c r="I270" s="92" t="s">
        <v>8285</v>
      </c>
      <c r="J270" s="80"/>
      <c r="K270" s="267"/>
      <c r="L270" s="748"/>
      <c r="M270" s="91"/>
      <c r="N270" s="64"/>
      <c r="O270" s="86" t="s">
        <v>380</v>
      </c>
      <c r="P270" s="86" t="s">
        <v>380</v>
      </c>
      <c r="Q270" s="143" t="s">
        <v>380</v>
      </c>
      <c r="R270" s="86" t="s">
        <v>114</v>
      </c>
      <c r="S270" s="143"/>
      <c r="T270" s="9"/>
      <c r="U270" s="9"/>
      <c r="V270" s="9"/>
      <c r="W270" s="9"/>
      <c r="X270" s="9"/>
      <c r="Y270" s="9"/>
      <c r="Z270" s="9"/>
    </row>
    <row r="271" spans="1:26" ht="16.5" customHeight="1">
      <c r="A271" s="665"/>
      <c r="B271" s="665"/>
      <c r="C271" s="665"/>
      <c r="D271" s="665"/>
      <c r="E271" s="665"/>
      <c r="F271" s="665"/>
      <c r="G271" s="80">
        <v>2</v>
      </c>
      <c r="H271" s="98" t="s">
        <v>8210</v>
      </c>
      <c r="I271" s="92" t="s">
        <v>8653</v>
      </c>
      <c r="J271" s="80" t="s">
        <v>158</v>
      </c>
      <c r="K271" s="267"/>
      <c r="L271" s="665"/>
      <c r="M271" s="91"/>
      <c r="N271" s="64"/>
      <c r="O271" s="86" t="s">
        <v>380</v>
      </c>
      <c r="P271" s="86" t="s">
        <v>380</v>
      </c>
      <c r="Q271" s="86" t="s">
        <v>8827</v>
      </c>
      <c r="R271" s="86" t="s">
        <v>114</v>
      </c>
      <c r="S271" s="86"/>
      <c r="T271" s="9"/>
      <c r="U271" s="9"/>
      <c r="V271" s="9"/>
      <c r="W271" s="9"/>
      <c r="X271" s="9"/>
      <c r="Y271" s="9"/>
      <c r="Z271" s="9"/>
    </row>
    <row r="272" spans="1:26" ht="16.5" customHeight="1">
      <c r="A272" s="665"/>
      <c r="B272" s="665"/>
      <c r="C272" s="665"/>
      <c r="D272" s="665"/>
      <c r="E272" s="665"/>
      <c r="F272" s="665"/>
      <c r="G272" s="80">
        <v>3</v>
      </c>
      <c r="H272" s="124" t="s">
        <v>8828</v>
      </c>
      <c r="I272" s="92" t="s">
        <v>8309</v>
      </c>
      <c r="J272" s="80"/>
      <c r="K272" s="267"/>
      <c r="L272" s="665"/>
      <c r="M272" s="91"/>
      <c r="N272" s="64"/>
      <c r="O272" s="86" t="s">
        <v>380</v>
      </c>
      <c r="P272" s="86" t="s">
        <v>380</v>
      </c>
      <c r="Q272" s="143" t="s">
        <v>380</v>
      </c>
      <c r="R272" s="86" t="s">
        <v>114</v>
      </c>
      <c r="S272" s="143"/>
      <c r="T272" s="9"/>
      <c r="U272" s="9"/>
      <c r="V272" s="9"/>
      <c r="W272" s="9"/>
      <c r="X272" s="9"/>
      <c r="Y272" s="9"/>
      <c r="Z272" s="9"/>
    </row>
    <row r="273" spans="1:26" ht="16.5" customHeight="1">
      <c r="A273" s="665"/>
      <c r="B273" s="665"/>
      <c r="C273" s="665"/>
      <c r="D273" s="665"/>
      <c r="E273" s="665"/>
      <c r="F273" s="665"/>
      <c r="G273" s="80">
        <v>4</v>
      </c>
      <c r="H273" s="98" t="s">
        <v>8210</v>
      </c>
      <c r="I273" s="92" t="s">
        <v>8314</v>
      </c>
      <c r="J273" s="80" t="s">
        <v>158</v>
      </c>
      <c r="K273" s="267"/>
      <c r="L273" s="665"/>
      <c r="M273" s="91"/>
      <c r="N273" s="4"/>
      <c r="O273" s="86" t="s">
        <v>380</v>
      </c>
      <c r="P273" s="86" t="s">
        <v>380</v>
      </c>
      <c r="Q273" s="86" t="s">
        <v>8827</v>
      </c>
      <c r="R273" s="86" t="s">
        <v>114</v>
      </c>
      <c r="S273" s="86"/>
      <c r="T273" s="9"/>
      <c r="U273" s="9"/>
      <c r="V273" s="9"/>
      <c r="W273" s="9"/>
      <c r="X273" s="9"/>
      <c r="Y273" s="9"/>
      <c r="Z273" s="9"/>
    </row>
    <row r="274" spans="1:26" ht="16.5" customHeight="1">
      <c r="A274" s="665"/>
      <c r="B274" s="665"/>
      <c r="C274" s="665"/>
      <c r="D274" s="665"/>
      <c r="E274" s="665"/>
      <c r="F274" s="665"/>
      <c r="G274" s="80">
        <v>5</v>
      </c>
      <c r="H274" s="100" t="s">
        <v>8501</v>
      </c>
      <c r="I274" s="100" t="s">
        <v>8322</v>
      </c>
      <c r="J274" s="80"/>
      <c r="K274" s="267"/>
      <c r="L274" s="750"/>
      <c r="M274" s="91"/>
      <c r="N274" s="4"/>
      <c r="O274" s="86" t="s">
        <v>380</v>
      </c>
      <c r="P274" s="86" t="s">
        <v>380</v>
      </c>
      <c r="Q274" s="143" t="s">
        <v>380</v>
      </c>
      <c r="R274" s="86" t="s">
        <v>114</v>
      </c>
      <c r="S274" s="143"/>
      <c r="T274" s="9"/>
      <c r="U274" s="9"/>
      <c r="V274" s="9"/>
      <c r="W274" s="9"/>
      <c r="X274" s="9"/>
      <c r="Y274" s="9"/>
      <c r="Z274" s="9"/>
    </row>
    <row r="275" spans="1:26" ht="82.5" customHeight="1">
      <c r="A275" s="747" t="s">
        <v>8829</v>
      </c>
      <c r="B275" s="747" t="s">
        <v>4154</v>
      </c>
      <c r="C275" s="747" t="s">
        <v>4157</v>
      </c>
      <c r="D275" s="746" t="s">
        <v>8830</v>
      </c>
      <c r="E275" s="778" t="s">
        <v>8812</v>
      </c>
      <c r="F275" s="746" t="s">
        <v>7428</v>
      </c>
      <c r="G275" s="80">
        <v>1</v>
      </c>
      <c r="H275" s="124" t="s">
        <v>8803</v>
      </c>
      <c r="I275" s="92" t="s">
        <v>8285</v>
      </c>
      <c r="J275" s="80"/>
      <c r="K275" s="267"/>
      <c r="L275" s="748"/>
      <c r="M275" s="91"/>
      <c r="N275" s="4"/>
      <c r="O275" s="86" t="s">
        <v>380</v>
      </c>
      <c r="P275" s="86" t="s">
        <v>380</v>
      </c>
      <c r="Q275" s="143" t="s">
        <v>380</v>
      </c>
      <c r="R275" s="86" t="s">
        <v>114</v>
      </c>
      <c r="S275" s="143"/>
      <c r="T275" s="9"/>
      <c r="U275" s="9"/>
      <c r="V275" s="9"/>
      <c r="W275" s="9"/>
      <c r="X275" s="9"/>
      <c r="Y275" s="9"/>
      <c r="Z275" s="9"/>
    </row>
    <row r="276" spans="1:26" ht="16.5" customHeight="1">
      <c r="A276" s="665"/>
      <c r="B276" s="665"/>
      <c r="C276" s="665"/>
      <c r="D276" s="665"/>
      <c r="E276" s="665"/>
      <c r="F276" s="665"/>
      <c r="G276" s="80">
        <v>2</v>
      </c>
      <c r="H276" s="98" t="s">
        <v>8210</v>
      </c>
      <c r="I276" s="92" t="s">
        <v>8653</v>
      </c>
      <c r="J276" s="80" t="s">
        <v>158</v>
      </c>
      <c r="K276" s="267"/>
      <c r="L276" s="665"/>
      <c r="M276" s="91"/>
      <c r="N276" s="4"/>
      <c r="O276" s="86" t="s">
        <v>380</v>
      </c>
      <c r="P276" s="86" t="s">
        <v>380</v>
      </c>
      <c r="Q276" s="86" t="s">
        <v>8831</v>
      </c>
      <c r="R276" s="86" t="s">
        <v>114</v>
      </c>
      <c r="S276" s="86"/>
      <c r="T276" s="9"/>
      <c r="U276" s="9"/>
      <c r="V276" s="9"/>
      <c r="W276" s="9"/>
      <c r="X276" s="9"/>
      <c r="Y276" s="9"/>
      <c r="Z276" s="9"/>
    </row>
    <row r="277" spans="1:26" ht="16.5" customHeight="1">
      <c r="A277" s="665"/>
      <c r="B277" s="665"/>
      <c r="C277" s="665"/>
      <c r="D277" s="665"/>
      <c r="E277" s="665"/>
      <c r="F277" s="665"/>
      <c r="G277" s="80">
        <v>3</v>
      </c>
      <c r="H277" s="124" t="s">
        <v>8832</v>
      </c>
      <c r="I277" s="92" t="s">
        <v>8381</v>
      </c>
      <c r="J277" s="80"/>
      <c r="K277" s="267"/>
      <c r="L277" s="665"/>
      <c r="M277" s="91"/>
      <c r="N277" s="4"/>
      <c r="O277" s="86" t="s">
        <v>380</v>
      </c>
      <c r="P277" s="86" t="s">
        <v>380</v>
      </c>
      <c r="Q277" s="143" t="s">
        <v>380</v>
      </c>
      <c r="R277" s="86" t="s">
        <v>114</v>
      </c>
      <c r="S277" s="143"/>
      <c r="T277" s="9"/>
      <c r="U277" s="9"/>
      <c r="V277" s="9"/>
      <c r="W277" s="9"/>
      <c r="X277" s="9"/>
      <c r="Y277" s="9"/>
      <c r="Z277" s="9"/>
    </row>
    <row r="278" spans="1:26" ht="16.5" customHeight="1">
      <c r="A278" s="665"/>
      <c r="B278" s="665"/>
      <c r="C278" s="665"/>
      <c r="D278" s="665"/>
      <c r="E278" s="665"/>
      <c r="F278" s="665"/>
      <c r="G278" s="80">
        <v>4</v>
      </c>
      <c r="H278" s="98" t="s">
        <v>8210</v>
      </c>
      <c r="I278" s="92" t="s">
        <v>8314</v>
      </c>
      <c r="J278" s="80" t="s">
        <v>158</v>
      </c>
      <c r="K278" s="267"/>
      <c r="L278" s="665"/>
      <c r="M278" s="91"/>
      <c r="N278" s="4"/>
      <c r="O278" s="86" t="s">
        <v>380</v>
      </c>
      <c r="P278" s="86" t="s">
        <v>380</v>
      </c>
      <c r="Q278" s="86" t="s">
        <v>8831</v>
      </c>
      <c r="R278" s="86" t="s">
        <v>114</v>
      </c>
      <c r="S278" s="86"/>
      <c r="T278" s="9"/>
      <c r="U278" s="9"/>
      <c r="V278" s="9"/>
      <c r="W278" s="9"/>
      <c r="X278" s="9"/>
      <c r="Y278" s="9"/>
      <c r="Z278" s="9"/>
    </row>
    <row r="279" spans="1:26" ht="16.5" customHeight="1">
      <c r="A279" s="665"/>
      <c r="B279" s="665"/>
      <c r="C279" s="665"/>
      <c r="D279" s="665"/>
      <c r="E279" s="665"/>
      <c r="F279" s="665"/>
      <c r="G279" s="80">
        <v>5</v>
      </c>
      <c r="H279" s="100" t="s">
        <v>8534</v>
      </c>
      <c r="I279" s="100" t="s">
        <v>8322</v>
      </c>
      <c r="J279" s="80"/>
      <c r="K279" s="267"/>
      <c r="L279" s="750"/>
      <c r="M279" s="91"/>
      <c r="N279" s="4"/>
      <c r="O279" s="86" t="s">
        <v>380</v>
      </c>
      <c r="P279" s="86" t="s">
        <v>380</v>
      </c>
      <c r="Q279" s="143" t="s">
        <v>380</v>
      </c>
      <c r="R279" s="86" t="s">
        <v>114</v>
      </c>
      <c r="S279" s="143"/>
      <c r="T279" s="9"/>
      <c r="U279" s="9"/>
      <c r="V279" s="9"/>
      <c r="W279" s="9"/>
      <c r="X279" s="9"/>
      <c r="Y279" s="9"/>
      <c r="Z279" s="9"/>
    </row>
    <row r="280" spans="1:26" ht="82.5" customHeight="1">
      <c r="A280" s="747" t="s">
        <v>8833</v>
      </c>
      <c r="B280" s="747" t="s">
        <v>4154</v>
      </c>
      <c r="C280" s="747" t="s">
        <v>4157</v>
      </c>
      <c r="D280" s="746" t="s">
        <v>8834</v>
      </c>
      <c r="E280" s="778" t="s">
        <v>8817</v>
      </c>
      <c r="F280" s="746" t="s">
        <v>7428</v>
      </c>
      <c r="G280" s="80">
        <v>1</v>
      </c>
      <c r="H280" s="124" t="s">
        <v>8803</v>
      </c>
      <c r="I280" s="92" t="s">
        <v>8285</v>
      </c>
      <c r="J280" s="80"/>
      <c r="K280" s="267"/>
      <c r="L280" s="748"/>
      <c r="M280" s="91"/>
      <c r="N280" s="4"/>
      <c r="O280" s="86" t="s">
        <v>380</v>
      </c>
      <c r="P280" s="86" t="s">
        <v>380</v>
      </c>
      <c r="Q280" s="143" t="s">
        <v>380</v>
      </c>
      <c r="R280" s="86" t="s">
        <v>114</v>
      </c>
      <c r="S280" s="143"/>
      <c r="T280" s="9"/>
      <c r="U280" s="9"/>
      <c r="V280" s="9"/>
      <c r="W280" s="9"/>
      <c r="X280" s="9"/>
      <c r="Y280" s="9"/>
      <c r="Z280" s="9"/>
    </row>
    <row r="281" spans="1:26" ht="16.5" customHeight="1">
      <c r="A281" s="665"/>
      <c r="B281" s="665"/>
      <c r="C281" s="665"/>
      <c r="D281" s="665"/>
      <c r="E281" s="665"/>
      <c r="F281" s="665"/>
      <c r="G281" s="80">
        <v>2</v>
      </c>
      <c r="H281" s="98" t="s">
        <v>8210</v>
      </c>
      <c r="I281" s="92" t="s">
        <v>8653</v>
      </c>
      <c r="J281" s="80" t="s">
        <v>158</v>
      </c>
      <c r="K281" s="267"/>
      <c r="L281" s="665"/>
      <c r="M281" s="91"/>
      <c r="N281" s="4"/>
      <c r="O281" s="86" t="s">
        <v>380</v>
      </c>
      <c r="P281" s="86" t="s">
        <v>380</v>
      </c>
      <c r="Q281" s="86" t="s">
        <v>8835</v>
      </c>
      <c r="R281" s="86" t="s">
        <v>114</v>
      </c>
      <c r="S281" s="86"/>
      <c r="T281" s="9"/>
      <c r="U281" s="9"/>
      <c r="V281" s="9"/>
      <c r="W281" s="9"/>
      <c r="X281" s="9"/>
      <c r="Y281" s="9"/>
      <c r="Z281" s="9"/>
    </row>
    <row r="282" spans="1:26" ht="16.5" customHeight="1">
      <c r="A282" s="665"/>
      <c r="B282" s="665"/>
      <c r="C282" s="665"/>
      <c r="D282" s="665"/>
      <c r="E282" s="665"/>
      <c r="F282" s="665"/>
      <c r="G282" s="80">
        <v>3</v>
      </c>
      <c r="H282" s="124" t="s">
        <v>8819</v>
      </c>
      <c r="I282" s="92" t="s">
        <v>8381</v>
      </c>
      <c r="J282" s="80"/>
      <c r="K282" s="267"/>
      <c r="L282" s="665"/>
      <c r="M282" s="91"/>
      <c r="N282" s="4"/>
      <c r="O282" s="86" t="s">
        <v>380</v>
      </c>
      <c r="P282" s="86" t="s">
        <v>380</v>
      </c>
      <c r="Q282" s="143" t="s">
        <v>380</v>
      </c>
      <c r="R282" s="86" t="s">
        <v>114</v>
      </c>
      <c r="S282" s="143"/>
      <c r="T282" s="9"/>
      <c r="U282" s="9"/>
      <c r="V282" s="9"/>
      <c r="W282" s="9"/>
      <c r="X282" s="9"/>
      <c r="Y282" s="9"/>
      <c r="Z282" s="9"/>
    </row>
    <row r="283" spans="1:26" ht="16.5" customHeight="1">
      <c r="A283" s="665"/>
      <c r="B283" s="665"/>
      <c r="C283" s="665"/>
      <c r="D283" s="665"/>
      <c r="E283" s="665"/>
      <c r="F283" s="665"/>
      <c r="G283" s="80">
        <v>4</v>
      </c>
      <c r="H283" s="98" t="s">
        <v>8210</v>
      </c>
      <c r="I283" s="92" t="s">
        <v>8314</v>
      </c>
      <c r="J283" s="80" t="s">
        <v>158</v>
      </c>
      <c r="K283" s="267"/>
      <c r="L283" s="665"/>
      <c r="M283" s="91"/>
      <c r="N283" s="4"/>
      <c r="O283" s="86" t="s">
        <v>380</v>
      </c>
      <c r="P283" s="86" t="s">
        <v>380</v>
      </c>
      <c r="Q283" s="86" t="s">
        <v>8835</v>
      </c>
      <c r="R283" s="86" t="s">
        <v>114</v>
      </c>
      <c r="S283" s="86"/>
      <c r="T283" s="9"/>
      <c r="U283" s="9"/>
      <c r="V283" s="9"/>
      <c r="W283" s="9"/>
      <c r="X283" s="9"/>
      <c r="Y283" s="9"/>
      <c r="Z283" s="9"/>
    </row>
    <row r="284" spans="1:26" ht="16.5" customHeight="1">
      <c r="A284" s="665"/>
      <c r="B284" s="665"/>
      <c r="C284" s="665"/>
      <c r="D284" s="665"/>
      <c r="E284" s="665"/>
      <c r="F284" s="665"/>
      <c r="G284" s="80">
        <v>5</v>
      </c>
      <c r="H284" s="100" t="s">
        <v>8424</v>
      </c>
      <c r="I284" s="100" t="s">
        <v>8322</v>
      </c>
      <c r="J284" s="80"/>
      <c r="K284" s="267"/>
      <c r="L284" s="750"/>
      <c r="M284" s="91"/>
      <c r="N284" s="4"/>
      <c r="O284" s="86" t="s">
        <v>380</v>
      </c>
      <c r="P284" s="86" t="s">
        <v>380</v>
      </c>
      <c r="Q284" s="143" t="s">
        <v>380</v>
      </c>
      <c r="R284" s="86" t="s">
        <v>114</v>
      </c>
      <c r="S284" s="143"/>
      <c r="T284" s="9"/>
      <c r="U284" s="9"/>
      <c r="V284" s="9"/>
      <c r="W284" s="9"/>
      <c r="X284" s="9"/>
      <c r="Y284" s="9"/>
      <c r="Z284" s="9"/>
    </row>
    <row r="285" spans="1:26" ht="16.5" customHeight="1">
      <c r="A285" s="747" t="s">
        <v>8836</v>
      </c>
      <c r="B285" s="747" t="s">
        <v>4154</v>
      </c>
      <c r="C285" s="747" t="s">
        <v>4157</v>
      </c>
      <c r="D285" s="746" t="s">
        <v>8571</v>
      </c>
      <c r="E285" s="778" t="s">
        <v>8837</v>
      </c>
      <c r="F285" s="746" t="s">
        <v>7428</v>
      </c>
      <c r="G285" s="80">
        <v>1</v>
      </c>
      <c r="H285" s="124" t="s">
        <v>8838</v>
      </c>
      <c r="I285" s="92" t="s">
        <v>8309</v>
      </c>
      <c r="J285" s="80"/>
      <c r="K285" s="267"/>
      <c r="L285" s="748"/>
      <c r="M285" s="91"/>
      <c r="N285" s="157"/>
      <c r="O285" s="86" t="s">
        <v>380</v>
      </c>
      <c r="P285" s="86" t="s">
        <v>380</v>
      </c>
      <c r="Q285" s="143" t="s">
        <v>380</v>
      </c>
      <c r="R285" s="86" t="s">
        <v>8289</v>
      </c>
      <c r="S285" s="143"/>
      <c r="T285" s="9"/>
      <c r="U285" s="9"/>
      <c r="V285" s="9"/>
      <c r="W285" s="9"/>
      <c r="X285" s="9"/>
      <c r="Y285" s="9"/>
      <c r="Z285" s="9"/>
    </row>
    <row r="286" spans="1:26" ht="16.5" customHeight="1">
      <c r="A286" s="665"/>
      <c r="B286" s="665"/>
      <c r="C286" s="665"/>
      <c r="D286" s="665"/>
      <c r="E286" s="665"/>
      <c r="F286" s="665"/>
      <c r="G286" s="80">
        <v>2</v>
      </c>
      <c r="H286" s="98" t="s">
        <v>8210</v>
      </c>
      <c r="I286" s="92" t="s">
        <v>8576</v>
      </c>
      <c r="J286" s="80" t="s">
        <v>158</v>
      </c>
      <c r="K286" s="267"/>
      <c r="L286" s="665"/>
      <c r="M286" s="91"/>
      <c r="N286" s="64"/>
      <c r="O286" s="86" t="s">
        <v>380</v>
      </c>
      <c r="P286" s="86" t="s">
        <v>380</v>
      </c>
      <c r="Q286" s="86" t="s">
        <v>8839</v>
      </c>
      <c r="R286" s="86" t="s">
        <v>8289</v>
      </c>
      <c r="S286" s="86"/>
      <c r="T286" s="9"/>
      <c r="U286" s="9"/>
      <c r="V286" s="9"/>
      <c r="W286" s="9"/>
      <c r="X286" s="9"/>
      <c r="Y286" s="9"/>
      <c r="Z286" s="9"/>
    </row>
    <row r="287" spans="1:26" ht="16.5" customHeight="1">
      <c r="A287" s="665"/>
      <c r="B287" s="665"/>
      <c r="C287" s="665"/>
      <c r="D287" s="665"/>
      <c r="E287" s="665"/>
      <c r="F287" s="665"/>
      <c r="G287" s="80">
        <v>3</v>
      </c>
      <c r="H287" s="115" t="s">
        <v>8579</v>
      </c>
      <c r="I287" s="100" t="s">
        <v>8322</v>
      </c>
      <c r="J287" s="80"/>
      <c r="K287" s="267"/>
      <c r="L287" s="750"/>
      <c r="M287" s="91"/>
      <c r="N287" s="157"/>
      <c r="O287" s="86" t="s">
        <v>380</v>
      </c>
      <c r="P287" s="86" t="s">
        <v>380</v>
      </c>
      <c r="Q287" s="143" t="s">
        <v>380</v>
      </c>
      <c r="R287" s="86" t="s">
        <v>8289</v>
      </c>
      <c r="S287" s="143"/>
      <c r="T287" s="9"/>
      <c r="U287" s="9"/>
      <c r="V287" s="9"/>
      <c r="W287" s="9"/>
      <c r="X287" s="9"/>
      <c r="Y287" s="9"/>
      <c r="Z287" s="9"/>
    </row>
    <row r="288" spans="1:26" ht="99" customHeight="1">
      <c r="A288" s="747" t="s">
        <v>8840</v>
      </c>
      <c r="B288" s="747" t="s">
        <v>4154</v>
      </c>
      <c r="C288" s="747" t="s">
        <v>4157</v>
      </c>
      <c r="D288" s="746" t="s">
        <v>8582</v>
      </c>
      <c r="E288" s="778" t="s">
        <v>8841</v>
      </c>
      <c r="F288" s="746" t="s">
        <v>7428</v>
      </c>
      <c r="G288" s="80">
        <v>1</v>
      </c>
      <c r="H288" s="124" t="s">
        <v>8842</v>
      </c>
      <c r="I288" s="92" t="s">
        <v>8309</v>
      </c>
      <c r="J288" s="80"/>
      <c r="K288" s="104"/>
      <c r="L288" s="748"/>
      <c r="M288" s="86"/>
      <c r="N288" s="4"/>
      <c r="O288" s="86" t="s">
        <v>380</v>
      </c>
      <c r="P288" s="86" t="s">
        <v>380</v>
      </c>
      <c r="Q288" s="143" t="s">
        <v>380</v>
      </c>
      <c r="R288" s="86" t="s">
        <v>8289</v>
      </c>
      <c r="S288" s="143"/>
      <c r="T288" s="9"/>
      <c r="U288" s="9"/>
      <c r="V288" s="9"/>
      <c r="W288" s="9"/>
      <c r="X288" s="9"/>
      <c r="Y288" s="9"/>
      <c r="Z288" s="9"/>
    </row>
    <row r="289" spans="1:26" ht="16.5" customHeight="1">
      <c r="A289" s="665"/>
      <c r="B289" s="665"/>
      <c r="C289" s="665"/>
      <c r="D289" s="665"/>
      <c r="E289" s="665"/>
      <c r="F289" s="665"/>
      <c r="G289" s="80">
        <v>2</v>
      </c>
      <c r="H289" s="98" t="s">
        <v>8210</v>
      </c>
      <c r="I289" s="92" t="s">
        <v>8586</v>
      </c>
      <c r="J289" s="80" t="s">
        <v>158</v>
      </c>
      <c r="K289" s="104"/>
      <c r="L289" s="665"/>
      <c r="M289" s="86"/>
      <c r="N289" s="4"/>
      <c r="O289" s="86" t="s">
        <v>380</v>
      </c>
      <c r="P289" s="86" t="s">
        <v>380</v>
      </c>
      <c r="Q289" s="86" t="s">
        <v>8843</v>
      </c>
      <c r="R289" s="86" t="s">
        <v>8289</v>
      </c>
      <c r="S289" s="86"/>
      <c r="T289" s="9"/>
      <c r="U289" s="9"/>
      <c r="V289" s="9"/>
      <c r="W289" s="9"/>
      <c r="X289" s="9"/>
      <c r="Y289" s="9"/>
      <c r="Z289" s="9"/>
    </row>
    <row r="290" spans="1:26" ht="72.75" customHeight="1">
      <c r="A290" s="665"/>
      <c r="B290" s="665"/>
      <c r="C290" s="665"/>
      <c r="D290" s="665"/>
      <c r="E290" s="665"/>
      <c r="F290" s="665"/>
      <c r="G290" s="80">
        <v>3</v>
      </c>
      <c r="H290" s="115" t="s">
        <v>8844</v>
      </c>
      <c r="I290" s="100" t="s">
        <v>8322</v>
      </c>
      <c r="J290" s="80"/>
      <c r="K290" s="104"/>
      <c r="L290" s="750"/>
      <c r="M290" s="86"/>
      <c r="N290" s="4"/>
      <c r="O290" s="86" t="s">
        <v>380</v>
      </c>
      <c r="P290" s="86" t="s">
        <v>380</v>
      </c>
      <c r="Q290" s="143" t="s">
        <v>380</v>
      </c>
      <c r="R290" s="86" t="s">
        <v>8289</v>
      </c>
      <c r="S290" s="143"/>
      <c r="T290" s="9"/>
      <c r="U290" s="9"/>
      <c r="V290" s="9"/>
      <c r="W290" s="9"/>
      <c r="X290" s="9"/>
      <c r="Y290" s="9"/>
      <c r="Z290" s="9"/>
    </row>
    <row r="291" spans="1:26" ht="99" customHeight="1">
      <c r="A291" s="747" t="s">
        <v>8845</v>
      </c>
      <c r="B291" s="747" t="s">
        <v>4154</v>
      </c>
      <c r="C291" s="747" t="s">
        <v>4157</v>
      </c>
      <c r="D291" s="746" t="s">
        <v>8593</v>
      </c>
      <c r="E291" s="778" t="s">
        <v>8846</v>
      </c>
      <c r="F291" s="746" t="s">
        <v>7428</v>
      </c>
      <c r="G291" s="80">
        <v>1</v>
      </c>
      <c r="H291" s="124" t="s">
        <v>8847</v>
      </c>
      <c r="I291" s="92" t="s">
        <v>8381</v>
      </c>
      <c r="J291" s="80"/>
      <c r="K291" s="104"/>
      <c r="L291" s="748"/>
      <c r="M291" s="86"/>
      <c r="N291" s="4"/>
      <c r="O291" s="86" t="s">
        <v>380</v>
      </c>
      <c r="P291" s="86" t="s">
        <v>380</v>
      </c>
      <c r="Q291" s="143" t="s">
        <v>380</v>
      </c>
      <c r="R291" s="86" t="s">
        <v>8289</v>
      </c>
      <c r="S291" s="143"/>
      <c r="T291" s="9"/>
      <c r="U291" s="9"/>
      <c r="V291" s="9"/>
      <c r="W291" s="9"/>
      <c r="X291" s="9"/>
      <c r="Y291" s="9"/>
      <c r="Z291" s="9"/>
    </row>
    <row r="292" spans="1:26" ht="16.5" customHeight="1">
      <c r="A292" s="665"/>
      <c r="B292" s="665"/>
      <c r="C292" s="665"/>
      <c r="D292" s="665"/>
      <c r="E292" s="665"/>
      <c r="F292" s="665"/>
      <c r="G292" s="80">
        <v>2</v>
      </c>
      <c r="H292" s="98" t="s">
        <v>8210</v>
      </c>
      <c r="I292" s="92" t="s">
        <v>8586</v>
      </c>
      <c r="J292" s="80" t="s">
        <v>158</v>
      </c>
      <c r="K292" s="104"/>
      <c r="L292" s="665"/>
      <c r="M292" s="86"/>
      <c r="N292" s="4"/>
      <c r="O292" s="86" t="s">
        <v>380</v>
      </c>
      <c r="P292" s="86" t="s">
        <v>380</v>
      </c>
      <c r="Q292" s="86" t="s">
        <v>8848</v>
      </c>
      <c r="R292" s="86" t="s">
        <v>8289</v>
      </c>
      <c r="S292" s="86"/>
      <c r="T292" s="9"/>
      <c r="U292" s="9"/>
      <c r="V292" s="9"/>
      <c r="W292" s="9"/>
      <c r="X292" s="9"/>
      <c r="Y292" s="9"/>
      <c r="Z292" s="9"/>
    </row>
    <row r="293" spans="1:26" ht="16.5" customHeight="1">
      <c r="A293" s="665"/>
      <c r="B293" s="665"/>
      <c r="C293" s="665"/>
      <c r="D293" s="665"/>
      <c r="E293" s="665"/>
      <c r="F293" s="665"/>
      <c r="G293" s="80">
        <v>3</v>
      </c>
      <c r="H293" s="115" t="s">
        <v>8776</v>
      </c>
      <c r="I293" s="100" t="s">
        <v>8322</v>
      </c>
      <c r="J293" s="80"/>
      <c r="K293" s="104"/>
      <c r="L293" s="750"/>
      <c r="M293" s="86"/>
      <c r="N293" s="4"/>
      <c r="O293" s="86" t="s">
        <v>380</v>
      </c>
      <c r="P293" s="86" t="s">
        <v>380</v>
      </c>
      <c r="Q293" s="143" t="s">
        <v>380</v>
      </c>
      <c r="R293" s="86" t="s">
        <v>8289</v>
      </c>
      <c r="S293" s="143"/>
      <c r="T293" s="9"/>
      <c r="U293" s="9"/>
      <c r="V293" s="9"/>
      <c r="W293" s="9"/>
      <c r="X293" s="9"/>
      <c r="Y293" s="9"/>
      <c r="Z293" s="9"/>
    </row>
    <row r="294" spans="1:26" ht="99" customHeight="1">
      <c r="A294" s="747" t="s">
        <v>8849</v>
      </c>
      <c r="B294" s="747" t="s">
        <v>4154</v>
      </c>
      <c r="C294" s="747" t="s">
        <v>4157</v>
      </c>
      <c r="D294" s="746" t="s">
        <v>8850</v>
      </c>
      <c r="E294" s="778" t="s">
        <v>8851</v>
      </c>
      <c r="F294" s="746" t="s">
        <v>7428</v>
      </c>
      <c r="G294" s="80">
        <v>1</v>
      </c>
      <c r="H294" s="124" t="s">
        <v>8852</v>
      </c>
      <c r="I294" s="92" t="s">
        <v>8381</v>
      </c>
      <c r="J294" s="80"/>
      <c r="K294" s="104"/>
      <c r="L294" s="748"/>
      <c r="M294" s="86"/>
      <c r="N294" s="4"/>
      <c r="O294" s="86" t="s">
        <v>380</v>
      </c>
      <c r="P294" s="86" t="s">
        <v>380</v>
      </c>
      <c r="Q294" s="143" t="s">
        <v>380</v>
      </c>
      <c r="R294" s="86" t="s">
        <v>8289</v>
      </c>
      <c r="S294" s="143"/>
      <c r="T294" s="9"/>
      <c r="U294" s="9"/>
      <c r="V294" s="9"/>
      <c r="W294" s="9"/>
      <c r="X294" s="9"/>
      <c r="Y294" s="9"/>
      <c r="Z294" s="9"/>
    </row>
    <row r="295" spans="1:26" ht="16.5" customHeight="1">
      <c r="A295" s="665"/>
      <c r="B295" s="665"/>
      <c r="C295" s="665"/>
      <c r="D295" s="665"/>
      <c r="E295" s="665"/>
      <c r="F295" s="665"/>
      <c r="G295" s="80">
        <v>2</v>
      </c>
      <c r="H295" s="98" t="s">
        <v>8210</v>
      </c>
      <c r="I295" s="92" t="s">
        <v>8576</v>
      </c>
      <c r="J295" s="80" t="s">
        <v>158</v>
      </c>
      <c r="K295" s="104"/>
      <c r="L295" s="665"/>
      <c r="M295" s="86"/>
      <c r="N295" s="4"/>
      <c r="O295" s="86" t="s">
        <v>380</v>
      </c>
      <c r="P295" s="86" t="s">
        <v>380</v>
      </c>
      <c r="Q295" s="86" t="s">
        <v>8853</v>
      </c>
      <c r="R295" s="86" t="s">
        <v>8289</v>
      </c>
      <c r="S295" s="86"/>
      <c r="T295" s="9"/>
      <c r="U295" s="9"/>
      <c r="V295" s="9"/>
      <c r="W295" s="9"/>
      <c r="X295" s="9"/>
      <c r="Y295" s="9"/>
      <c r="Z295" s="9"/>
    </row>
    <row r="296" spans="1:26" ht="16.5" customHeight="1">
      <c r="A296" s="665"/>
      <c r="B296" s="665"/>
      <c r="C296" s="665"/>
      <c r="D296" s="665"/>
      <c r="E296" s="665"/>
      <c r="F296" s="665"/>
      <c r="G296" s="80">
        <v>3</v>
      </c>
      <c r="H296" s="115" t="s">
        <v>8854</v>
      </c>
      <c r="I296" s="100" t="s">
        <v>8322</v>
      </c>
      <c r="J296" s="80"/>
      <c r="K296" s="104"/>
      <c r="L296" s="750"/>
      <c r="M296" s="86"/>
      <c r="N296" s="4"/>
      <c r="O296" s="86" t="s">
        <v>380</v>
      </c>
      <c r="P296" s="86" t="s">
        <v>380</v>
      </c>
      <c r="Q296" s="143" t="s">
        <v>380</v>
      </c>
      <c r="R296" s="86" t="s">
        <v>8289</v>
      </c>
      <c r="S296" s="143"/>
      <c r="T296" s="9"/>
      <c r="U296" s="9"/>
      <c r="V296" s="9"/>
      <c r="W296" s="9"/>
      <c r="X296" s="9"/>
      <c r="Y296" s="9"/>
      <c r="Z296" s="9"/>
    </row>
    <row r="297" spans="1:26" ht="16.5" customHeight="1">
      <c r="A297" s="747" t="s">
        <v>8855</v>
      </c>
      <c r="B297" s="747" t="s">
        <v>4154</v>
      </c>
      <c r="C297" s="747" t="s">
        <v>4157</v>
      </c>
      <c r="D297" s="746" t="s">
        <v>8608</v>
      </c>
      <c r="E297" s="778" t="s">
        <v>8837</v>
      </c>
      <c r="F297" s="746" t="s">
        <v>7428</v>
      </c>
      <c r="G297" s="80">
        <v>1</v>
      </c>
      <c r="H297" s="124" t="s">
        <v>8856</v>
      </c>
      <c r="I297" s="92" t="s">
        <v>8309</v>
      </c>
      <c r="J297" s="80"/>
      <c r="K297" s="267"/>
      <c r="L297" s="748"/>
      <c r="M297" s="91"/>
      <c r="N297" s="157"/>
      <c r="O297" s="86" t="s">
        <v>380</v>
      </c>
      <c r="P297" s="86" t="s">
        <v>380</v>
      </c>
      <c r="Q297" s="143" t="s">
        <v>380</v>
      </c>
      <c r="R297" s="86" t="s">
        <v>114</v>
      </c>
      <c r="S297" s="143"/>
      <c r="T297" s="9"/>
      <c r="U297" s="9"/>
      <c r="V297" s="9"/>
      <c r="W297" s="9"/>
      <c r="X297" s="9"/>
      <c r="Y297" s="9"/>
      <c r="Z297" s="9"/>
    </row>
    <row r="298" spans="1:26" ht="16.5" customHeight="1">
      <c r="A298" s="665"/>
      <c r="B298" s="665"/>
      <c r="C298" s="665"/>
      <c r="D298" s="665"/>
      <c r="E298" s="665"/>
      <c r="F298" s="665"/>
      <c r="G298" s="80">
        <v>2</v>
      </c>
      <c r="H298" s="98" t="s">
        <v>8210</v>
      </c>
      <c r="I298" s="92" t="s">
        <v>8576</v>
      </c>
      <c r="J298" s="80" t="s">
        <v>158</v>
      </c>
      <c r="K298" s="267"/>
      <c r="L298" s="665"/>
      <c r="M298" s="91"/>
      <c r="N298" s="64"/>
      <c r="O298" s="86" t="s">
        <v>380</v>
      </c>
      <c r="P298" s="86" t="s">
        <v>380</v>
      </c>
      <c r="Q298" s="86" t="s">
        <v>8857</v>
      </c>
      <c r="R298" s="86" t="s">
        <v>114</v>
      </c>
      <c r="S298" s="86"/>
      <c r="T298" s="9"/>
      <c r="U298" s="9"/>
      <c r="V298" s="9"/>
      <c r="W298" s="9"/>
      <c r="X298" s="9"/>
      <c r="Y298" s="9"/>
      <c r="Z298" s="9"/>
    </row>
    <row r="299" spans="1:26" ht="16.5" customHeight="1">
      <c r="A299" s="665"/>
      <c r="B299" s="665"/>
      <c r="C299" s="665"/>
      <c r="D299" s="665"/>
      <c r="E299" s="665"/>
      <c r="F299" s="665"/>
      <c r="G299" s="80">
        <v>3</v>
      </c>
      <c r="H299" s="115" t="s">
        <v>8612</v>
      </c>
      <c r="I299" s="100" t="s">
        <v>8322</v>
      </c>
      <c r="J299" s="80"/>
      <c r="K299" s="267"/>
      <c r="L299" s="750"/>
      <c r="M299" s="91"/>
      <c r="N299" s="157"/>
      <c r="O299" s="86" t="s">
        <v>380</v>
      </c>
      <c r="P299" s="86" t="s">
        <v>380</v>
      </c>
      <c r="Q299" s="143" t="s">
        <v>380</v>
      </c>
      <c r="R299" s="86" t="s">
        <v>114</v>
      </c>
      <c r="S299" s="143"/>
      <c r="T299" s="9"/>
      <c r="U299" s="9"/>
      <c r="V299" s="9"/>
      <c r="W299" s="9"/>
      <c r="X299" s="9"/>
      <c r="Y299" s="9"/>
      <c r="Z299" s="9"/>
    </row>
    <row r="300" spans="1:26" ht="99" customHeight="1">
      <c r="A300" s="747" t="s">
        <v>8858</v>
      </c>
      <c r="B300" s="747" t="s">
        <v>4154</v>
      </c>
      <c r="C300" s="747" t="s">
        <v>4157</v>
      </c>
      <c r="D300" s="746" t="s">
        <v>8859</v>
      </c>
      <c r="E300" s="778" t="s">
        <v>8841</v>
      </c>
      <c r="F300" s="746" t="s">
        <v>7428</v>
      </c>
      <c r="G300" s="80">
        <v>1</v>
      </c>
      <c r="H300" s="124" t="s">
        <v>8860</v>
      </c>
      <c r="I300" s="92" t="s">
        <v>8309</v>
      </c>
      <c r="J300" s="80"/>
      <c r="K300" s="104"/>
      <c r="L300" s="748"/>
      <c r="M300" s="86"/>
      <c r="N300" s="4"/>
      <c r="O300" s="86" t="s">
        <v>380</v>
      </c>
      <c r="P300" s="86" t="s">
        <v>380</v>
      </c>
      <c r="Q300" s="143" t="s">
        <v>380</v>
      </c>
      <c r="R300" s="86" t="s">
        <v>114</v>
      </c>
      <c r="S300" s="143"/>
      <c r="T300" s="9"/>
      <c r="U300" s="9"/>
      <c r="V300" s="9"/>
      <c r="W300" s="9"/>
      <c r="X300" s="9"/>
      <c r="Y300" s="9"/>
      <c r="Z300" s="9"/>
    </row>
    <row r="301" spans="1:26" ht="16.5" customHeight="1">
      <c r="A301" s="665"/>
      <c r="B301" s="665"/>
      <c r="C301" s="665"/>
      <c r="D301" s="665"/>
      <c r="E301" s="665"/>
      <c r="F301" s="665"/>
      <c r="G301" s="80">
        <v>2</v>
      </c>
      <c r="H301" s="98" t="s">
        <v>8210</v>
      </c>
      <c r="I301" s="92" t="s">
        <v>8586</v>
      </c>
      <c r="J301" s="80" t="s">
        <v>158</v>
      </c>
      <c r="K301" s="104"/>
      <c r="L301" s="665"/>
      <c r="M301" s="86"/>
      <c r="N301" s="4"/>
      <c r="O301" s="86" t="s">
        <v>380</v>
      </c>
      <c r="P301" s="86" t="s">
        <v>380</v>
      </c>
      <c r="Q301" s="86" t="s">
        <v>8861</v>
      </c>
      <c r="R301" s="86" t="s">
        <v>114</v>
      </c>
      <c r="S301" s="86"/>
      <c r="T301" s="9"/>
      <c r="U301" s="9"/>
      <c r="V301" s="9"/>
      <c r="W301" s="9"/>
      <c r="X301" s="9"/>
      <c r="Y301" s="9"/>
      <c r="Z301" s="9"/>
    </row>
    <row r="302" spans="1:26" ht="16.5" customHeight="1">
      <c r="A302" s="665"/>
      <c r="B302" s="665"/>
      <c r="C302" s="665"/>
      <c r="D302" s="665"/>
      <c r="E302" s="665"/>
      <c r="F302" s="665"/>
      <c r="G302" s="80">
        <v>3</v>
      </c>
      <c r="H302" s="115" t="s">
        <v>8862</v>
      </c>
      <c r="I302" s="100" t="s">
        <v>8322</v>
      </c>
      <c r="J302" s="80"/>
      <c r="K302" s="104"/>
      <c r="L302" s="750"/>
      <c r="M302" s="86"/>
      <c r="N302" s="4"/>
      <c r="O302" s="86" t="s">
        <v>380</v>
      </c>
      <c r="P302" s="86" t="s">
        <v>380</v>
      </c>
      <c r="Q302" s="143" t="s">
        <v>380</v>
      </c>
      <c r="R302" s="86" t="s">
        <v>114</v>
      </c>
      <c r="S302" s="143"/>
      <c r="T302" s="9"/>
      <c r="U302" s="9"/>
      <c r="V302" s="9"/>
      <c r="W302" s="9"/>
      <c r="X302" s="9"/>
      <c r="Y302" s="9"/>
      <c r="Z302" s="9"/>
    </row>
    <row r="303" spans="1:26" ht="99" customHeight="1">
      <c r="A303" s="747" t="s">
        <v>8863</v>
      </c>
      <c r="B303" s="747" t="s">
        <v>4154</v>
      </c>
      <c r="C303" s="747" t="s">
        <v>4157</v>
      </c>
      <c r="D303" s="746" t="s">
        <v>8622</v>
      </c>
      <c r="E303" s="778" t="s">
        <v>8846</v>
      </c>
      <c r="F303" s="746" t="s">
        <v>7428</v>
      </c>
      <c r="G303" s="80">
        <v>1</v>
      </c>
      <c r="H303" s="124" t="s">
        <v>8864</v>
      </c>
      <c r="I303" s="92" t="s">
        <v>8381</v>
      </c>
      <c r="J303" s="80"/>
      <c r="K303" s="104"/>
      <c r="L303" s="748"/>
      <c r="M303" s="86"/>
      <c r="N303" s="4"/>
      <c r="O303" s="86" t="s">
        <v>380</v>
      </c>
      <c r="P303" s="86" t="s">
        <v>380</v>
      </c>
      <c r="Q303" s="143" t="s">
        <v>380</v>
      </c>
      <c r="R303" s="86" t="s">
        <v>114</v>
      </c>
      <c r="S303" s="143"/>
      <c r="T303" s="9"/>
      <c r="U303" s="9"/>
      <c r="V303" s="9"/>
      <c r="W303" s="9"/>
      <c r="X303" s="9"/>
      <c r="Y303" s="9"/>
      <c r="Z303" s="9"/>
    </row>
    <row r="304" spans="1:26" ht="16.5" customHeight="1">
      <c r="A304" s="665"/>
      <c r="B304" s="665"/>
      <c r="C304" s="665"/>
      <c r="D304" s="665"/>
      <c r="E304" s="665"/>
      <c r="F304" s="665"/>
      <c r="G304" s="80">
        <v>2</v>
      </c>
      <c r="H304" s="98" t="s">
        <v>8210</v>
      </c>
      <c r="I304" s="92" t="s">
        <v>8586</v>
      </c>
      <c r="J304" s="80" t="s">
        <v>158</v>
      </c>
      <c r="K304" s="104"/>
      <c r="L304" s="665"/>
      <c r="M304" s="86"/>
      <c r="N304" s="4"/>
      <c r="O304" s="86" t="s">
        <v>380</v>
      </c>
      <c r="P304" s="86" t="s">
        <v>380</v>
      </c>
      <c r="Q304" s="86" t="s">
        <v>8865</v>
      </c>
      <c r="R304" s="86" t="s">
        <v>114</v>
      </c>
      <c r="S304" s="86"/>
      <c r="T304" s="9"/>
      <c r="U304" s="9"/>
      <c r="V304" s="9"/>
      <c r="W304" s="9"/>
      <c r="X304" s="9"/>
      <c r="Y304" s="9"/>
      <c r="Z304" s="9"/>
    </row>
    <row r="305" spans="1:26" ht="16.5" customHeight="1">
      <c r="A305" s="665"/>
      <c r="B305" s="665"/>
      <c r="C305" s="665"/>
      <c r="D305" s="665"/>
      <c r="E305" s="665"/>
      <c r="F305" s="665"/>
      <c r="G305" s="80">
        <v>3</v>
      </c>
      <c r="H305" s="115" t="s">
        <v>8795</v>
      </c>
      <c r="I305" s="100" t="s">
        <v>8322</v>
      </c>
      <c r="J305" s="80"/>
      <c r="K305" s="104"/>
      <c r="L305" s="750"/>
      <c r="M305" s="86"/>
      <c r="N305" s="4"/>
      <c r="O305" s="86" t="s">
        <v>380</v>
      </c>
      <c r="P305" s="86" t="s">
        <v>380</v>
      </c>
      <c r="Q305" s="143" t="s">
        <v>380</v>
      </c>
      <c r="R305" s="86" t="s">
        <v>114</v>
      </c>
      <c r="S305" s="143"/>
      <c r="T305" s="9"/>
      <c r="U305" s="9"/>
      <c r="V305" s="9"/>
      <c r="W305" s="9"/>
      <c r="X305" s="9"/>
      <c r="Y305" s="9"/>
      <c r="Z305" s="9"/>
    </row>
    <row r="306" spans="1:26" ht="99" customHeight="1">
      <c r="A306" s="747" t="s">
        <v>8866</v>
      </c>
      <c r="B306" s="747" t="s">
        <v>4154</v>
      </c>
      <c r="C306" s="747" t="s">
        <v>4157</v>
      </c>
      <c r="D306" s="746" t="s">
        <v>8867</v>
      </c>
      <c r="E306" s="778" t="s">
        <v>8851</v>
      </c>
      <c r="F306" s="746" t="s">
        <v>7428</v>
      </c>
      <c r="G306" s="80">
        <v>1</v>
      </c>
      <c r="H306" s="124" t="s">
        <v>8868</v>
      </c>
      <c r="I306" s="92" t="s">
        <v>8381</v>
      </c>
      <c r="J306" s="80"/>
      <c r="K306" s="104"/>
      <c r="L306" s="748"/>
      <c r="M306" s="86"/>
      <c r="N306" s="4"/>
      <c r="O306" s="86" t="s">
        <v>380</v>
      </c>
      <c r="P306" s="86" t="s">
        <v>380</v>
      </c>
      <c r="Q306" s="143" t="s">
        <v>380</v>
      </c>
      <c r="R306" s="86" t="s">
        <v>114</v>
      </c>
      <c r="S306" s="143"/>
      <c r="T306" s="9"/>
      <c r="U306" s="9"/>
      <c r="V306" s="9"/>
      <c r="W306" s="9"/>
      <c r="X306" s="9"/>
      <c r="Y306" s="9"/>
      <c r="Z306" s="9"/>
    </row>
    <row r="307" spans="1:26" ht="16.5" customHeight="1">
      <c r="A307" s="665"/>
      <c r="B307" s="665"/>
      <c r="C307" s="665"/>
      <c r="D307" s="665"/>
      <c r="E307" s="665"/>
      <c r="F307" s="665"/>
      <c r="G307" s="80">
        <v>2</v>
      </c>
      <c r="H307" s="98" t="s">
        <v>8210</v>
      </c>
      <c r="I307" s="92" t="s">
        <v>8576</v>
      </c>
      <c r="J307" s="80" t="s">
        <v>158</v>
      </c>
      <c r="K307" s="104"/>
      <c r="L307" s="665"/>
      <c r="M307" s="86"/>
      <c r="N307" s="4"/>
      <c r="O307" s="86" t="s">
        <v>380</v>
      </c>
      <c r="P307" s="86" t="s">
        <v>380</v>
      </c>
      <c r="Q307" s="86" t="s">
        <v>8869</v>
      </c>
      <c r="R307" s="86" t="s">
        <v>114</v>
      </c>
      <c r="S307" s="86"/>
      <c r="T307" s="9"/>
      <c r="U307" s="9"/>
      <c r="V307" s="9"/>
      <c r="W307" s="9"/>
      <c r="X307" s="9"/>
      <c r="Y307" s="9"/>
      <c r="Z307" s="9"/>
    </row>
    <row r="308" spans="1:26" ht="16.5" customHeight="1">
      <c r="A308" s="665"/>
      <c r="B308" s="665"/>
      <c r="C308" s="665"/>
      <c r="D308" s="665"/>
      <c r="E308" s="665"/>
      <c r="F308" s="665"/>
      <c r="G308" s="80">
        <v>3</v>
      </c>
      <c r="H308" s="115" t="s">
        <v>8870</v>
      </c>
      <c r="I308" s="100" t="s">
        <v>8322</v>
      </c>
      <c r="J308" s="80"/>
      <c r="K308" s="104"/>
      <c r="L308" s="750"/>
      <c r="M308" s="86"/>
      <c r="N308" s="4"/>
      <c r="O308" s="86" t="s">
        <v>380</v>
      </c>
      <c r="P308" s="86" t="s">
        <v>380</v>
      </c>
      <c r="Q308" s="143" t="s">
        <v>380</v>
      </c>
      <c r="R308" s="86" t="s">
        <v>114</v>
      </c>
      <c r="S308" s="143"/>
      <c r="T308" s="9"/>
      <c r="U308" s="9"/>
      <c r="V308" s="9"/>
      <c r="W308" s="9"/>
      <c r="X308" s="9"/>
      <c r="Y308" s="9"/>
      <c r="Z308" s="9"/>
    </row>
    <row r="309" spans="1:26" ht="66" customHeight="1">
      <c r="A309" s="747" t="s">
        <v>8871</v>
      </c>
      <c r="B309" s="747" t="s">
        <v>4154</v>
      </c>
      <c r="C309" s="747" t="s">
        <v>4157</v>
      </c>
      <c r="D309" s="746" t="s">
        <v>8872</v>
      </c>
      <c r="E309" s="778" t="s">
        <v>8873</v>
      </c>
      <c r="F309" s="746" t="s">
        <v>7521</v>
      </c>
      <c r="G309" s="80">
        <v>1</v>
      </c>
      <c r="H309" s="115" t="s">
        <v>8874</v>
      </c>
      <c r="I309" s="92" t="s">
        <v>8285</v>
      </c>
      <c r="J309" s="80"/>
      <c r="K309" s="267"/>
      <c r="L309" s="748"/>
      <c r="M309" s="91"/>
      <c r="N309" s="157"/>
      <c r="O309" s="86" t="s">
        <v>380</v>
      </c>
      <c r="P309" s="86" t="s">
        <v>380</v>
      </c>
      <c r="Q309" s="83" t="s">
        <v>380</v>
      </c>
      <c r="R309" s="86" t="s">
        <v>8289</v>
      </c>
      <c r="S309" s="83"/>
      <c r="T309" s="9"/>
      <c r="U309" s="9"/>
      <c r="V309" s="9"/>
      <c r="W309" s="9"/>
      <c r="X309" s="9"/>
      <c r="Y309" s="9"/>
      <c r="Z309" s="9"/>
    </row>
    <row r="310" spans="1:26" ht="16.5" customHeight="1">
      <c r="A310" s="665"/>
      <c r="B310" s="665"/>
      <c r="C310" s="665"/>
      <c r="D310" s="665"/>
      <c r="E310" s="665"/>
      <c r="F310" s="665"/>
      <c r="G310" s="80">
        <v>2</v>
      </c>
      <c r="H310" s="98" t="s">
        <v>8210</v>
      </c>
      <c r="I310" s="92" t="s">
        <v>8653</v>
      </c>
      <c r="J310" s="80" t="s">
        <v>158</v>
      </c>
      <c r="K310" s="267"/>
      <c r="L310" s="665"/>
      <c r="M310" s="91"/>
      <c r="N310" s="64"/>
      <c r="O310" s="86" t="s">
        <v>380</v>
      </c>
      <c r="P310" s="86" t="s">
        <v>380</v>
      </c>
      <c r="Q310" s="86" t="s">
        <v>8875</v>
      </c>
      <c r="R310" s="86" t="s">
        <v>8289</v>
      </c>
      <c r="S310" s="86"/>
      <c r="T310" s="9"/>
      <c r="U310" s="9"/>
      <c r="V310" s="9"/>
      <c r="W310" s="9"/>
      <c r="X310" s="9"/>
      <c r="Y310" s="9"/>
      <c r="Z310" s="9"/>
    </row>
    <row r="311" spans="1:26" ht="16.5" customHeight="1">
      <c r="A311" s="665"/>
      <c r="B311" s="665"/>
      <c r="C311" s="665"/>
      <c r="D311" s="665"/>
      <c r="E311" s="665"/>
      <c r="F311" s="665"/>
      <c r="G311" s="80">
        <v>3</v>
      </c>
      <c r="H311" s="115" t="s">
        <v>8876</v>
      </c>
      <c r="I311" s="92" t="s">
        <v>8877</v>
      </c>
      <c r="J311" s="80"/>
      <c r="K311" s="267"/>
      <c r="L311" s="665"/>
      <c r="M311" s="91"/>
      <c r="N311" s="64"/>
      <c r="O311" s="86" t="s">
        <v>380</v>
      </c>
      <c r="P311" s="86" t="s">
        <v>380</v>
      </c>
      <c r="Q311" s="83" t="s">
        <v>380</v>
      </c>
      <c r="R311" s="86" t="s">
        <v>8289</v>
      </c>
      <c r="S311" s="83"/>
      <c r="T311" s="9"/>
      <c r="U311" s="9"/>
      <c r="V311" s="9"/>
      <c r="W311" s="9"/>
      <c r="X311" s="9"/>
      <c r="Y311" s="9"/>
      <c r="Z311" s="9"/>
    </row>
    <row r="312" spans="1:26" ht="16.5" customHeight="1">
      <c r="A312" s="665"/>
      <c r="B312" s="665"/>
      <c r="C312" s="665"/>
      <c r="D312" s="665"/>
      <c r="E312" s="665"/>
      <c r="F312" s="665"/>
      <c r="G312" s="80">
        <v>4</v>
      </c>
      <c r="H312" s="98" t="s">
        <v>8210</v>
      </c>
      <c r="I312" s="92" t="s">
        <v>8878</v>
      </c>
      <c r="J312" s="80" t="s">
        <v>158</v>
      </c>
      <c r="K312" s="267"/>
      <c r="L312" s="665"/>
      <c r="M312" s="91"/>
      <c r="N312" s="64"/>
      <c r="O312" s="86" t="s">
        <v>380</v>
      </c>
      <c r="P312" s="86" t="s">
        <v>380</v>
      </c>
      <c r="Q312" s="86" t="s">
        <v>8875</v>
      </c>
      <c r="R312" s="86" t="s">
        <v>8289</v>
      </c>
      <c r="S312" s="86"/>
      <c r="T312" s="9"/>
      <c r="U312" s="9"/>
      <c r="V312" s="9"/>
      <c r="W312" s="9"/>
      <c r="X312" s="9"/>
      <c r="Y312" s="9"/>
      <c r="Z312" s="9"/>
    </row>
    <row r="313" spans="1:26" ht="16.5" customHeight="1">
      <c r="A313" s="666"/>
      <c r="B313" s="666"/>
      <c r="C313" s="666"/>
      <c r="D313" s="666"/>
      <c r="E313" s="666"/>
      <c r="F313" s="666"/>
      <c r="G313" s="80">
        <v>5</v>
      </c>
      <c r="H313" s="100" t="s">
        <v>8879</v>
      </c>
      <c r="I313" s="100" t="s">
        <v>8322</v>
      </c>
      <c r="J313" s="80"/>
      <c r="K313" s="267"/>
      <c r="L313" s="666"/>
      <c r="M313" s="91"/>
      <c r="N313" s="157"/>
      <c r="O313" s="86" t="s">
        <v>380</v>
      </c>
      <c r="P313" s="86" t="s">
        <v>380</v>
      </c>
      <c r="Q313" s="83" t="s">
        <v>380</v>
      </c>
      <c r="R313" s="86" t="s">
        <v>8289</v>
      </c>
      <c r="S313" s="83"/>
      <c r="T313" s="9"/>
      <c r="U313" s="9"/>
      <c r="V313" s="9"/>
      <c r="W313" s="9"/>
      <c r="X313" s="9"/>
      <c r="Y313" s="9"/>
      <c r="Z313" s="9"/>
    </row>
    <row r="314" spans="1:26" ht="16.5" customHeight="1">
      <c r="A314" s="747" t="s">
        <v>8880</v>
      </c>
      <c r="B314" s="747" t="s">
        <v>4154</v>
      </c>
      <c r="C314" s="747" t="s">
        <v>4157</v>
      </c>
      <c r="D314" s="746" t="s">
        <v>8881</v>
      </c>
      <c r="E314" s="778" t="s">
        <v>8882</v>
      </c>
      <c r="F314" s="746" t="s">
        <v>7521</v>
      </c>
      <c r="G314" s="80">
        <v>1</v>
      </c>
      <c r="H314" s="115" t="s">
        <v>8874</v>
      </c>
      <c r="I314" s="81" t="s">
        <v>8285</v>
      </c>
      <c r="J314" s="80"/>
      <c r="K314" s="267"/>
      <c r="L314" s="748"/>
      <c r="M314" s="91"/>
      <c r="N314" s="64"/>
      <c r="O314" s="86" t="s">
        <v>380</v>
      </c>
      <c r="P314" s="86" t="s">
        <v>380</v>
      </c>
      <c r="Q314" s="83" t="s">
        <v>380</v>
      </c>
      <c r="R314" s="86" t="s">
        <v>8289</v>
      </c>
      <c r="S314" s="83"/>
      <c r="T314" s="9"/>
      <c r="U314" s="9"/>
      <c r="V314" s="9"/>
      <c r="W314" s="9"/>
      <c r="X314" s="9"/>
      <c r="Y314" s="9"/>
      <c r="Z314" s="9"/>
    </row>
    <row r="315" spans="1:26" ht="16.5" customHeight="1">
      <c r="A315" s="665"/>
      <c r="B315" s="665"/>
      <c r="C315" s="665"/>
      <c r="D315" s="665"/>
      <c r="E315" s="665"/>
      <c r="F315" s="665"/>
      <c r="G315" s="80">
        <v>2</v>
      </c>
      <c r="H315" s="98" t="s">
        <v>8210</v>
      </c>
      <c r="I315" s="81" t="s">
        <v>8653</v>
      </c>
      <c r="J315" s="80" t="s">
        <v>158</v>
      </c>
      <c r="K315" s="267"/>
      <c r="L315" s="665"/>
      <c r="M315" s="91"/>
      <c r="N315" s="64"/>
      <c r="O315" s="86" t="s">
        <v>380</v>
      </c>
      <c r="P315" s="86" t="s">
        <v>380</v>
      </c>
      <c r="Q315" s="86" t="s">
        <v>8883</v>
      </c>
      <c r="R315" s="86" t="s">
        <v>8289</v>
      </c>
      <c r="S315" s="86"/>
      <c r="T315" s="9"/>
      <c r="U315" s="9"/>
      <c r="V315" s="9"/>
      <c r="W315" s="9"/>
      <c r="X315" s="9"/>
      <c r="Y315" s="9"/>
      <c r="Z315" s="9"/>
    </row>
    <row r="316" spans="1:26" ht="16.5" customHeight="1">
      <c r="A316" s="665"/>
      <c r="B316" s="665"/>
      <c r="C316" s="665"/>
      <c r="D316" s="665"/>
      <c r="E316" s="665"/>
      <c r="F316" s="665"/>
      <c r="G316" s="80">
        <v>3</v>
      </c>
      <c r="H316" s="115" t="s">
        <v>8884</v>
      </c>
      <c r="I316" s="92" t="s">
        <v>8309</v>
      </c>
      <c r="J316" s="80"/>
      <c r="K316" s="267"/>
      <c r="L316" s="665"/>
      <c r="M316" s="91"/>
      <c r="N316" s="4"/>
      <c r="O316" s="86" t="s">
        <v>380</v>
      </c>
      <c r="P316" s="86" t="s">
        <v>380</v>
      </c>
      <c r="Q316" s="83" t="s">
        <v>380</v>
      </c>
      <c r="R316" s="86" t="s">
        <v>8289</v>
      </c>
      <c r="S316" s="83"/>
      <c r="T316" s="9"/>
      <c r="U316" s="9"/>
      <c r="V316" s="9"/>
      <c r="W316" s="9"/>
      <c r="X316" s="9"/>
      <c r="Y316" s="9"/>
      <c r="Z316" s="9"/>
    </row>
    <row r="317" spans="1:26" ht="16.5" customHeight="1">
      <c r="A317" s="665"/>
      <c r="B317" s="665"/>
      <c r="C317" s="665"/>
      <c r="D317" s="665"/>
      <c r="E317" s="665"/>
      <c r="F317" s="665"/>
      <c r="G317" s="80">
        <v>4</v>
      </c>
      <c r="H317" s="98" t="s">
        <v>8210</v>
      </c>
      <c r="I317" s="92" t="s">
        <v>8314</v>
      </c>
      <c r="J317" s="80" t="s">
        <v>158</v>
      </c>
      <c r="K317" s="267"/>
      <c r="L317" s="665"/>
      <c r="M317" s="91"/>
      <c r="N317" s="4"/>
      <c r="O317" s="86" t="s">
        <v>380</v>
      </c>
      <c r="P317" s="86" t="s">
        <v>380</v>
      </c>
      <c r="Q317" s="86" t="s">
        <v>8883</v>
      </c>
      <c r="R317" s="86" t="s">
        <v>8289</v>
      </c>
      <c r="S317" s="86"/>
      <c r="T317" s="9"/>
      <c r="U317" s="9"/>
      <c r="V317" s="9"/>
      <c r="W317" s="9"/>
      <c r="X317" s="9"/>
      <c r="Y317" s="9"/>
      <c r="Z317" s="9"/>
    </row>
    <row r="318" spans="1:26" ht="16.5" customHeight="1">
      <c r="A318" s="666"/>
      <c r="B318" s="666"/>
      <c r="C318" s="666"/>
      <c r="D318" s="666"/>
      <c r="E318" s="666"/>
      <c r="F318" s="666"/>
      <c r="G318" s="80">
        <v>5</v>
      </c>
      <c r="H318" s="100" t="s">
        <v>8885</v>
      </c>
      <c r="I318" s="100" t="s">
        <v>8322</v>
      </c>
      <c r="J318" s="80"/>
      <c r="K318" s="104"/>
      <c r="L318" s="666"/>
      <c r="M318" s="86"/>
      <c r="N318" s="4"/>
      <c r="O318" s="86" t="s">
        <v>380</v>
      </c>
      <c r="P318" s="86" t="s">
        <v>380</v>
      </c>
      <c r="Q318" s="83" t="s">
        <v>380</v>
      </c>
      <c r="R318" s="86" t="s">
        <v>8289</v>
      </c>
      <c r="S318" s="83"/>
      <c r="T318" s="9"/>
      <c r="U318" s="9"/>
      <c r="V318" s="9"/>
      <c r="W318" s="9"/>
      <c r="X318" s="9"/>
      <c r="Y318" s="9"/>
      <c r="Z318" s="9"/>
    </row>
    <row r="319" spans="1:26" ht="66" customHeight="1">
      <c r="A319" s="747" t="s">
        <v>8886</v>
      </c>
      <c r="B319" s="747" t="s">
        <v>4154</v>
      </c>
      <c r="C319" s="747" t="s">
        <v>4157</v>
      </c>
      <c r="D319" s="746" t="s">
        <v>8887</v>
      </c>
      <c r="E319" s="778" t="s">
        <v>8888</v>
      </c>
      <c r="F319" s="746" t="s">
        <v>7521</v>
      </c>
      <c r="G319" s="80">
        <v>1</v>
      </c>
      <c r="H319" s="115" t="s">
        <v>8874</v>
      </c>
      <c r="I319" s="81" t="s">
        <v>8285</v>
      </c>
      <c r="J319" s="80"/>
      <c r="K319" s="267"/>
      <c r="L319" s="748"/>
      <c r="M319" s="91"/>
      <c r="N319" s="4"/>
      <c r="O319" s="86" t="s">
        <v>380</v>
      </c>
      <c r="P319" s="86" t="s">
        <v>380</v>
      </c>
      <c r="Q319" s="83" t="s">
        <v>380</v>
      </c>
      <c r="R319" s="86" t="s">
        <v>8289</v>
      </c>
      <c r="S319" s="83"/>
      <c r="T319" s="9"/>
      <c r="U319" s="9"/>
      <c r="V319" s="9"/>
      <c r="W319" s="9"/>
      <c r="X319" s="9"/>
      <c r="Y319" s="9"/>
      <c r="Z319" s="9"/>
    </row>
    <row r="320" spans="1:26" ht="16.5" customHeight="1">
      <c r="A320" s="665"/>
      <c r="B320" s="665"/>
      <c r="C320" s="665"/>
      <c r="D320" s="665"/>
      <c r="E320" s="665"/>
      <c r="F320" s="665"/>
      <c r="G320" s="80">
        <v>2</v>
      </c>
      <c r="H320" s="98" t="s">
        <v>8210</v>
      </c>
      <c r="I320" s="81" t="s">
        <v>8653</v>
      </c>
      <c r="J320" s="80" t="s">
        <v>158</v>
      </c>
      <c r="K320" s="267"/>
      <c r="L320" s="665"/>
      <c r="M320" s="91"/>
      <c r="N320" s="4"/>
      <c r="O320" s="86" t="s">
        <v>380</v>
      </c>
      <c r="P320" s="86" t="s">
        <v>380</v>
      </c>
      <c r="Q320" s="86" t="s">
        <v>8889</v>
      </c>
      <c r="R320" s="86" t="s">
        <v>8289</v>
      </c>
      <c r="S320" s="86"/>
      <c r="T320" s="9"/>
      <c r="U320" s="9"/>
      <c r="V320" s="9"/>
      <c r="W320" s="9"/>
      <c r="X320" s="9"/>
      <c r="Y320" s="9"/>
      <c r="Z320" s="9"/>
    </row>
    <row r="321" spans="1:26" ht="16.5" customHeight="1">
      <c r="A321" s="665"/>
      <c r="B321" s="665"/>
      <c r="C321" s="665"/>
      <c r="D321" s="665"/>
      <c r="E321" s="665"/>
      <c r="F321" s="665"/>
      <c r="G321" s="80">
        <v>3</v>
      </c>
      <c r="H321" s="115" t="s">
        <v>8890</v>
      </c>
      <c r="I321" s="81" t="s">
        <v>8381</v>
      </c>
      <c r="J321" s="80"/>
      <c r="K321" s="267"/>
      <c r="L321" s="665"/>
      <c r="M321" s="91"/>
      <c r="N321" s="4"/>
      <c r="O321" s="86" t="s">
        <v>380</v>
      </c>
      <c r="P321" s="86" t="s">
        <v>380</v>
      </c>
      <c r="Q321" s="83" t="s">
        <v>380</v>
      </c>
      <c r="R321" s="86" t="s">
        <v>8289</v>
      </c>
      <c r="S321" s="83"/>
      <c r="T321" s="9"/>
      <c r="U321" s="9"/>
      <c r="V321" s="9"/>
      <c r="W321" s="9"/>
      <c r="X321" s="9"/>
      <c r="Y321" s="9"/>
      <c r="Z321" s="9"/>
    </row>
    <row r="322" spans="1:26" ht="16.5" customHeight="1">
      <c r="A322" s="665"/>
      <c r="B322" s="665"/>
      <c r="C322" s="665"/>
      <c r="D322" s="665"/>
      <c r="E322" s="665"/>
      <c r="F322" s="665"/>
      <c r="G322" s="80">
        <v>4</v>
      </c>
      <c r="H322" s="98" t="s">
        <v>8210</v>
      </c>
      <c r="I322" s="92" t="s">
        <v>8314</v>
      </c>
      <c r="J322" s="80" t="s">
        <v>158</v>
      </c>
      <c r="K322" s="267"/>
      <c r="L322" s="665"/>
      <c r="M322" s="91"/>
      <c r="N322" s="4"/>
      <c r="O322" s="86" t="s">
        <v>380</v>
      </c>
      <c r="P322" s="86" t="s">
        <v>380</v>
      </c>
      <c r="Q322" s="86" t="s">
        <v>8889</v>
      </c>
      <c r="R322" s="86" t="s">
        <v>8289</v>
      </c>
      <c r="S322" s="86"/>
      <c r="T322" s="9"/>
      <c r="U322" s="9"/>
      <c r="V322" s="9"/>
      <c r="W322" s="9"/>
      <c r="X322" s="9"/>
      <c r="Y322" s="9"/>
      <c r="Z322" s="9"/>
    </row>
    <row r="323" spans="1:26" ht="16.5" customHeight="1">
      <c r="A323" s="666"/>
      <c r="B323" s="666"/>
      <c r="C323" s="666"/>
      <c r="D323" s="666"/>
      <c r="E323" s="666"/>
      <c r="F323" s="666"/>
      <c r="G323" s="80">
        <v>5</v>
      </c>
      <c r="H323" s="100" t="s">
        <v>8891</v>
      </c>
      <c r="I323" s="100" t="s">
        <v>8322</v>
      </c>
      <c r="J323" s="80"/>
      <c r="K323" s="104"/>
      <c r="L323" s="666"/>
      <c r="M323" s="86"/>
      <c r="N323" s="4"/>
      <c r="O323" s="86" t="s">
        <v>380</v>
      </c>
      <c r="P323" s="86" t="s">
        <v>380</v>
      </c>
      <c r="Q323" s="83" t="s">
        <v>380</v>
      </c>
      <c r="R323" s="86" t="s">
        <v>8289</v>
      </c>
      <c r="S323" s="83"/>
      <c r="T323" s="9"/>
      <c r="U323" s="9"/>
      <c r="V323" s="9"/>
      <c r="W323" s="9"/>
      <c r="X323" s="9"/>
      <c r="Y323" s="9"/>
      <c r="Z323" s="9"/>
    </row>
    <row r="324" spans="1:26" ht="66" customHeight="1">
      <c r="A324" s="747" t="s">
        <v>8892</v>
      </c>
      <c r="B324" s="747" t="s">
        <v>4154</v>
      </c>
      <c r="C324" s="747" t="s">
        <v>4157</v>
      </c>
      <c r="D324" s="746" t="s">
        <v>8893</v>
      </c>
      <c r="E324" s="778" t="s">
        <v>8894</v>
      </c>
      <c r="F324" s="746" t="s">
        <v>7521</v>
      </c>
      <c r="G324" s="80">
        <v>1</v>
      </c>
      <c r="H324" s="115" t="s">
        <v>8874</v>
      </c>
      <c r="I324" s="81" t="s">
        <v>8285</v>
      </c>
      <c r="J324" s="80"/>
      <c r="K324" s="267"/>
      <c r="L324" s="748"/>
      <c r="M324" s="91"/>
      <c r="N324" s="4"/>
      <c r="O324" s="86" t="s">
        <v>380</v>
      </c>
      <c r="P324" s="86" t="s">
        <v>380</v>
      </c>
      <c r="Q324" s="83" t="s">
        <v>380</v>
      </c>
      <c r="R324" s="86" t="s">
        <v>8289</v>
      </c>
      <c r="S324" s="83"/>
      <c r="T324" s="9"/>
      <c r="U324" s="9"/>
      <c r="V324" s="9"/>
      <c r="W324" s="9"/>
      <c r="X324" s="9"/>
      <c r="Y324" s="9"/>
      <c r="Z324" s="9"/>
    </row>
    <row r="325" spans="1:26" ht="16.5" customHeight="1">
      <c r="A325" s="665"/>
      <c r="B325" s="665"/>
      <c r="C325" s="665"/>
      <c r="D325" s="665"/>
      <c r="E325" s="665"/>
      <c r="F325" s="665"/>
      <c r="G325" s="80">
        <v>2</v>
      </c>
      <c r="H325" s="98" t="s">
        <v>8210</v>
      </c>
      <c r="I325" s="81" t="s">
        <v>8653</v>
      </c>
      <c r="J325" s="80" t="s">
        <v>158</v>
      </c>
      <c r="K325" s="267"/>
      <c r="L325" s="665"/>
      <c r="M325" s="91"/>
      <c r="N325" s="4"/>
      <c r="O325" s="86" t="s">
        <v>380</v>
      </c>
      <c r="P325" s="86" t="s">
        <v>380</v>
      </c>
      <c r="Q325" s="86" t="s">
        <v>8895</v>
      </c>
      <c r="R325" s="86" t="s">
        <v>8289</v>
      </c>
      <c r="S325" s="86"/>
      <c r="T325" s="9"/>
      <c r="U325" s="9"/>
      <c r="V325" s="9"/>
      <c r="W325" s="9"/>
      <c r="X325" s="9"/>
      <c r="Y325" s="9"/>
      <c r="Z325" s="9"/>
    </row>
    <row r="326" spans="1:26" ht="16.5" customHeight="1">
      <c r="A326" s="665"/>
      <c r="B326" s="665"/>
      <c r="C326" s="665"/>
      <c r="D326" s="665"/>
      <c r="E326" s="665"/>
      <c r="F326" s="665"/>
      <c r="G326" s="80">
        <v>3</v>
      </c>
      <c r="H326" s="115" t="s">
        <v>8896</v>
      </c>
      <c r="I326" s="81" t="s">
        <v>8381</v>
      </c>
      <c r="J326" s="80"/>
      <c r="K326" s="267"/>
      <c r="L326" s="665"/>
      <c r="M326" s="91"/>
      <c r="N326" s="4"/>
      <c r="O326" s="86" t="s">
        <v>380</v>
      </c>
      <c r="P326" s="86" t="s">
        <v>380</v>
      </c>
      <c r="Q326" s="83" t="s">
        <v>380</v>
      </c>
      <c r="R326" s="86" t="s">
        <v>8289</v>
      </c>
      <c r="S326" s="83"/>
      <c r="T326" s="9"/>
      <c r="U326" s="9"/>
      <c r="V326" s="9"/>
      <c r="W326" s="9"/>
      <c r="X326" s="9"/>
      <c r="Y326" s="9"/>
      <c r="Z326" s="9"/>
    </row>
    <row r="327" spans="1:26" ht="16.5" customHeight="1">
      <c r="A327" s="665"/>
      <c r="B327" s="665"/>
      <c r="C327" s="665"/>
      <c r="D327" s="665"/>
      <c r="E327" s="665"/>
      <c r="F327" s="665"/>
      <c r="G327" s="80">
        <v>4</v>
      </c>
      <c r="H327" s="98" t="s">
        <v>8210</v>
      </c>
      <c r="I327" s="92" t="s">
        <v>8314</v>
      </c>
      <c r="J327" s="80" t="s">
        <v>158</v>
      </c>
      <c r="K327" s="267"/>
      <c r="L327" s="665"/>
      <c r="M327" s="91"/>
      <c r="N327" s="4"/>
      <c r="O327" s="86" t="s">
        <v>380</v>
      </c>
      <c r="P327" s="86" t="s">
        <v>380</v>
      </c>
      <c r="Q327" s="86" t="s">
        <v>8895</v>
      </c>
      <c r="R327" s="86" t="s">
        <v>8289</v>
      </c>
      <c r="S327" s="86"/>
      <c r="T327" s="9"/>
      <c r="U327" s="9"/>
      <c r="V327" s="9"/>
      <c r="W327" s="9"/>
      <c r="X327" s="9"/>
      <c r="Y327" s="9"/>
      <c r="Z327" s="9"/>
    </row>
    <row r="328" spans="1:26" ht="16.5" customHeight="1">
      <c r="A328" s="666"/>
      <c r="B328" s="666"/>
      <c r="C328" s="666"/>
      <c r="D328" s="666"/>
      <c r="E328" s="666"/>
      <c r="F328" s="666"/>
      <c r="G328" s="80">
        <v>5</v>
      </c>
      <c r="H328" s="100" t="s">
        <v>8897</v>
      </c>
      <c r="I328" s="100" t="s">
        <v>8322</v>
      </c>
      <c r="J328" s="80"/>
      <c r="K328" s="104"/>
      <c r="L328" s="666"/>
      <c r="M328" s="86"/>
      <c r="N328" s="4"/>
      <c r="O328" s="86" t="s">
        <v>380</v>
      </c>
      <c r="P328" s="86" t="s">
        <v>380</v>
      </c>
      <c r="Q328" s="83" t="s">
        <v>380</v>
      </c>
      <c r="R328" s="86" t="s">
        <v>8289</v>
      </c>
      <c r="S328" s="83"/>
      <c r="T328" s="9"/>
      <c r="U328" s="9"/>
      <c r="V328" s="9"/>
      <c r="W328" s="9"/>
      <c r="X328" s="9"/>
      <c r="Y328" s="9"/>
      <c r="Z328" s="9"/>
    </row>
    <row r="329" spans="1:26" ht="82.5" customHeight="1">
      <c r="A329" s="747" t="s">
        <v>8898</v>
      </c>
      <c r="B329" s="747" t="s">
        <v>4154</v>
      </c>
      <c r="C329" s="747" t="s">
        <v>4157</v>
      </c>
      <c r="D329" s="746" t="s">
        <v>8899</v>
      </c>
      <c r="E329" s="778" t="s">
        <v>8873</v>
      </c>
      <c r="F329" s="746" t="s">
        <v>7521</v>
      </c>
      <c r="G329" s="80">
        <v>1</v>
      </c>
      <c r="H329" s="115" t="s">
        <v>8874</v>
      </c>
      <c r="I329" s="92" t="s">
        <v>8285</v>
      </c>
      <c r="J329" s="80"/>
      <c r="K329" s="267"/>
      <c r="L329" s="748"/>
      <c r="M329" s="91"/>
      <c r="N329" s="157"/>
      <c r="O329" s="86" t="s">
        <v>380</v>
      </c>
      <c r="P329" s="86" t="s">
        <v>380</v>
      </c>
      <c r="Q329" s="83" t="s">
        <v>380</v>
      </c>
      <c r="R329" s="86" t="s">
        <v>114</v>
      </c>
      <c r="S329" s="83"/>
      <c r="T329" s="9"/>
      <c r="U329" s="9"/>
      <c r="V329" s="9"/>
      <c r="W329" s="9"/>
      <c r="X329" s="9"/>
      <c r="Y329" s="9"/>
      <c r="Z329" s="9"/>
    </row>
    <row r="330" spans="1:26" ht="16.5" customHeight="1">
      <c r="A330" s="665"/>
      <c r="B330" s="665"/>
      <c r="C330" s="665"/>
      <c r="D330" s="665"/>
      <c r="E330" s="665"/>
      <c r="F330" s="665"/>
      <c r="G330" s="80">
        <v>2</v>
      </c>
      <c r="H330" s="98" t="s">
        <v>8210</v>
      </c>
      <c r="I330" s="92" t="s">
        <v>8653</v>
      </c>
      <c r="J330" s="80" t="s">
        <v>158</v>
      </c>
      <c r="K330" s="267"/>
      <c r="L330" s="665"/>
      <c r="M330" s="91"/>
      <c r="N330" s="64"/>
      <c r="O330" s="86" t="s">
        <v>380</v>
      </c>
      <c r="P330" s="86" t="s">
        <v>380</v>
      </c>
      <c r="Q330" s="86" t="s">
        <v>8900</v>
      </c>
      <c r="R330" s="86" t="s">
        <v>114</v>
      </c>
      <c r="S330" s="86"/>
      <c r="T330" s="9"/>
      <c r="U330" s="9"/>
      <c r="V330" s="9"/>
      <c r="W330" s="9"/>
      <c r="X330" s="9"/>
      <c r="Y330" s="9"/>
      <c r="Z330" s="9"/>
    </row>
    <row r="331" spans="1:26" ht="16.5" customHeight="1">
      <c r="A331" s="665"/>
      <c r="B331" s="665"/>
      <c r="C331" s="665"/>
      <c r="D331" s="665"/>
      <c r="E331" s="665"/>
      <c r="F331" s="665"/>
      <c r="G331" s="80">
        <v>3</v>
      </c>
      <c r="H331" s="115" t="s">
        <v>8901</v>
      </c>
      <c r="I331" s="92" t="s">
        <v>8877</v>
      </c>
      <c r="J331" s="80"/>
      <c r="K331" s="267"/>
      <c r="L331" s="665"/>
      <c r="M331" s="91"/>
      <c r="N331" s="64"/>
      <c r="O331" s="86" t="s">
        <v>380</v>
      </c>
      <c r="P331" s="86" t="s">
        <v>380</v>
      </c>
      <c r="Q331" s="83" t="s">
        <v>380</v>
      </c>
      <c r="R331" s="86" t="s">
        <v>114</v>
      </c>
      <c r="S331" s="83"/>
      <c r="T331" s="9"/>
      <c r="U331" s="9"/>
      <c r="V331" s="9"/>
      <c r="W331" s="9"/>
      <c r="X331" s="9"/>
      <c r="Y331" s="9"/>
      <c r="Z331" s="9"/>
    </row>
    <row r="332" spans="1:26" ht="16.5" customHeight="1">
      <c r="A332" s="665"/>
      <c r="B332" s="665"/>
      <c r="C332" s="665"/>
      <c r="D332" s="665"/>
      <c r="E332" s="665"/>
      <c r="F332" s="665"/>
      <c r="G332" s="80">
        <v>4</v>
      </c>
      <c r="H332" s="98" t="s">
        <v>8210</v>
      </c>
      <c r="I332" s="92" t="s">
        <v>8878</v>
      </c>
      <c r="J332" s="80" t="s">
        <v>158</v>
      </c>
      <c r="K332" s="267"/>
      <c r="L332" s="665"/>
      <c r="M332" s="91"/>
      <c r="N332" s="64"/>
      <c r="O332" s="86" t="s">
        <v>380</v>
      </c>
      <c r="P332" s="86" t="s">
        <v>380</v>
      </c>
      <c r="Q332" s="86" t="s">
        <v>8900</v>
      </c>
      <c r="R332" s="86" t="s">
        <v>114</v>
      </c>
      <c r="S332" s="86"/>
      <c r="T332" s="9"/>
      <c r="U332" s="9"/>
      <c r="V332" s="9"/>
      <c r="W332" s="9"/>
      <c r="X332" s="9"/>
      <c r="Y332" s="9"/>
      <c r="Z332" s="9"/>
    </row>
    <row r="333" spans="1:26" ht="16.5" customHeight="1">
      <c r="A333" s="666"/>
      <c r="B333" s="666"/>
      <c r="C333" s="666"/>
      <c r="D333" s="666"/>
      <c r="E333" s="666"/>
      <c r="F333" s="666"/>
      <c r="G333" s="80">
        <v>5</v>
      </c>
      <c r="H333" s="100" t="s">
        <v>8902</v>
      </c>
      <c r="I333" s="100" t="s">
        <v>8322</v>
      </c>
      <c r="J333" s="80"/>
      <c r="K333" s="267"/>
      <c r="L333" s="666"/>
      <c r="M333" s="91"/>
      <c r="N333" s="157"/>
      <c r="O333" s="86" t="s">
        <v>380</v>
      </c>
      <c r="P333" s="86" t="s">
        <v>380</v>
      </c>
      <c r="Q333" s="83" t="s">
        <v>380</v>
      </c>
      <c r="R333" s="86" t="s">
        <v>114</v>
      </c>
      <c r="S333" s="83"/>
      <c r="T333" s="9"/>
      <c r="U333" s="9"/>
      <c r="V333" s="9"/>
      <c r="W333" s="9"/>
      <c r="X333" s="9"/>
      <c r="Y333" s="9"/>
      <c r="Z333" s="9"/>
    </row>
    <row r="334" spans="1:26" ht="66" customHeight="1">
      <c r="A334" s="747" t="s">
        <v>8903</v>
      </c>
      <c r="B334" s="747" t="s">
        <v>4154</v>
      </c>
      <c r="C334" s="747" t="s">
        <v>4157</v>
      </c>
      <c r="D334" s="746" t="s">
        <v>8904</v>
      </c>
      <c r="E334" s="778" t="s">
        <v>8882</v>
      </c>
      <c r="F334" s="746" t="s">
        <v>7521</v>
      </c>
      <c r="G334" s="80">
        <v>1</v>
      </c>
      <c r="H334" s="115" t="s">
        <v>8874</v>
      </c>
      <c r="I334" s="81" t="s">
        <v>8285</v>
      </c>
      <c r="J334" s="80"/>
      <c r="K334" s="267"/>
      <c r="L334" s="748"/>
      <c r="M334" s="91"/>
      <c r="N334" s="64"/>
      <c r="O334" s="86" t="s">
        <v>380</v>
      </c>
      <c r="P334" s="86" t="s">
        <v>380</v>
      </c>
      <c r="Q334" s="83" t="s">
        <v>380</v>
      </c>
      <c r="R334" s="86" t="s">
        <v>114</v>
      </c>
      <c r="S334" s="83"/>
      <c r="T334" s="9"/>
      <c r="U334" s="9"/>
      <c r="V334" s="9"/>
      <c r="W334" s="9"/>
      <c r="X334" s="9"/>
      <c r="Y334" s="9"/>
      <c r="Z334" s="9"/>
    </row>
    <row r="335" spans="1:26" ht="16.5" customHeight="1">
      <c r="A335" s="665"/>
      <c r="B335" s="665"/>
      <c r="C335" s="665"/>
      <c r="D335" s="665"/>
      <c r="E335" s="665"/>
      <c r="F335" s="665"/>
      <c r="G335" s="80">
        <v>2</v>
      </c>
      <c r="H335" s="98" t="s">
        <v>8210</v>
      </c>
      <c r="I335" s="81" t="s">
        <v>8653</v>
      </c>
      <c r="J335" s="80" t="s">
        <v>158</v>
      </c>
      <c r="K335" s="267"/>
      <c r="L335" s="665"/>
      <c r="M335" s="91"/>
      <c r="N335" s="64"/>
      <c r="O335" s="86" t="s">
        <v>380</v>
      </c>
      <c r="P335" s="86" t="s">
        <v>380</v>
      </c>
      <c r="Q335" s="86" t="s">
        <v>8905</v>
      </c>
      <c r="R335" s="86" t="s">
        <v>114</v>
      </c>
      <c r="S335" s="86"/>
      <c r="T335" s="9"/>
      <c r="U335" s="9"/>
      <c r="V335" s="9"/>
      <c r="W335" s="9"/>
      <c r="X335" s="9"/>
      <c r="Y335" s="9"/>
      <c r="Z335" s="9"/>
    </row>
    <row r="336" spans="1:26" ht="16.5" customHeight="1">
      <c r="A336" s="665"/>
      <c r="B336" s="665"/>
      <c r="C336" s="665"/>
      <c r="D336" s="665"/>
      <c r="E336" s="665"/>
      <c r="F336" s="665"/>
      <c r="G336" s="80">
        <v>3</v>
      </c>
      <c r="H336" s="115" t="s">
        <v>8906</v>
      </c>
      <c r="I336" s="92" t="s">
        <v>8309</v>
      </c>
      <c r="J336" s="80"/>
      <c r="K336" s="267"/>
      <c r="L336" s="665"/>
      <c r="M336" s="91"/>
      <c r="N336" s="4"/>
      <c r="O336" s="86" t="s">
        <v>380</v>
      </c>
      <c r="P336" s="86" t="s">
        <v>380</v>
      </c>
      <c r="Q336" s="83" t="s">
        <v>380</v>
      </c>
      <c r="R336" s="86" t="s">
        <v>114</v>
      </c>
      <c r="S336" s="83"/>
      <c r="T336" s="9"/>
      <c r="U336" s="9"/>
      <c r="V336" s="9"/>
      <c r="W336" s="9"/>
      <c r="X336" s="9"/>
      <c r="Y336" s="9"/>
      <c r="Z336" s="9"/>
    </row>
    <row r="337" spans="1:26" ht="16.5" customHeight="1">
      <c r="A337" s="665"/>
      <c r="B337" s="665"/>
      <c r="C337" s="665"/>
      <c r="D337" s="665"/>
      <c r="E337" s="665"/>
      <c r="F337" s="665"/>
      <c r="G337" s="80">
        <v>4</v>
      </c>
      <c r="H337" s="98" t="s">
        <v>8210</v>
      </c>
      <c r="I337" s="92" t="s">
        <v>8314</v>
      </c>
      <c r="J337" s="80" t="s">
        <v>158</v>
      </c>
      <c r="K337" s="267"/>
      <c r="L337" s="665"/>
      <c r="M337" s="91"/>
      <c r="N337" s="4"/>
      <c r="O337" s="86" t="s">
        <v>380</v>
      </c>
      <c r="P337" s="86" t="s">
        <v>380</v>
      </c>
      <c r="Q337" s="86" t="s">
        <v>8905</v>
      </c>
      <c r="R337" s="86" t="s">
        <v>114</v>
      </c>
      <c r="S337" s="86"/>
      <c r="T337" s="9"/>
      <c r="U337" s="9"/>
      <c r="V337" s="9"/>
      <c r="W337" s="9"/>
      <c r="X337" s="9"/>
      <c r="Y337" s="9"/>
      <c r="Z337" s="9"/>
    </row>
    <row r="338" spans="1:26" ht="16.5" customHeight="1">
      <c r="A338" s="666"/>
      <c r="B338" s="666"/>
      <c r="C338" s="666"/>
      <c r="D338" s="666"/>
      <c r="E338" s="666"/>
      <c r="F338" s="666"/>
      <c r="G338" s="80">
        <v>5</v>
      </c>
      <c r="H338" s="100" t="s">
        <v>8907</v>
      </c>
      <c r="I338" s="100" t="s">
        <v>8322</v>
      </c>
      <c r="J338" s="80"/>
      <c r="K338" s="104"/>
      <c r="L338" s="666"/>
      <c r="M338" s="86"/>
      <c r="N338" s="4"/>
      <c r="O338" s="86" t="s">
        <v>380</v>
      </c>
      <c r="P338" s="86" t="s">
        <v>380</v>
      </c>
      <c r="Q338" s="83" t="s">
        <v>380</v>
      </c>
      <c r="R338" s="86" t="s">
        <v>114</v>
      </c>
      <c r="S338" s="83"/>
      <c r="T338" s="9"/>
      <c r="U338" s="9"/>
      <c r="V338" s="9"/>
      <c r="W338" s="9"/>
      <c r="X338" s="9"/>
      <c r="Y338" s="9"/>
      <c r="Z338" s="9"/>
    </row>
    <row r="339" spans="1:26" ht="66" customHeight="1">
      <c r="A339" s="747" t="s">
        <v>8908</v>
      </c>
      <c r="B339" s="747" t="s">
        <v>4154</v>
      </c>
      <c r="C339" s="747" t="s">
        <v>4157</v>
      </c>
      <c r="D339" s="746" t="s">
        <v>8909</v>
      </c>
      <c r="E339" s="778" t="s">
        <v>8888</v>
      </c>
      <c r="F339" s="746" t="s">
        <v>7521</v>
      </c>
      <c r="G339" s="80">
        <v>1</v>
      </c>
      <c r="H339" s="115" t="s">
        <v>8874</v>
      </c>
      <c r="I339" s="81" t="s">
        <v>8285</v>
      </c>
      <c r="J339" s="80"/>
      <c r="K339" s="267"/>
      <c r="L339" s="748"/>
      <c r="M339" s="91"/>
      <c r="N339" s="4"/>
      <c r="O339" s="86" t="s">
        <v>380</v>
      </c>
      <c r="P339" s="86" t="s">
        <v>380</v>
      </c>
      <c r="Q339" s="83" t="s">
        <v>380</v>
      </c>
      <c r="R339" s="86" t="s">
        <v>114</v>
      </c>
      <c r="S339" s="83"/>
      <c r="T339" s="9"/>
      <c r="U339" s="9"/>
      <c r="V339" s="9"/>
      <c r="W339" s="9"/>
      <c r="X339" s="9"/>
      <c r="Y339" s="9"/>
      <c r="Z339" s="9"/>
    </row>
    <row r="340" spans="1:26" ht="16.5" customHeight="1">
      <c r="A340" s="665"/>
      <c r="B340" s="665"/>
      <c r="C340" s="665"/>
      <c r="D340" s="665"/>
      <c r="E340" s="665"/>
      <c r="F340" s="665"/>
      <c r="G340" s="80">
        <v>2</v>
      </c>
      <c r="H340" s="98" t="s">
        <v>8210</v>
      </c>
      <c r="I340" s="81" t="s">
        <v>8653</v>
      </c>
      <c r="J340" s="80" t="s">
        <v>158</v>
      </c>
      <c r="K340" s="267"/>
      <c r="L340" s="665"/>
      <c r="M340" s="91"/>
      <c r="N340" s="4"/>
      <c r="O340" s="86" t="s">
        <v>380</v>
      </c>
      <c r="P340" s="86" t="s">
        <v>380</v>
      </c>
      <c r="Q340" s="86" t="s">
        <v>8910</v>
      </c>
      <c r="R340" s="86" t="s">
        <v>114</v>
      </c>
      <c r="S340" s="86"/>
      <c r="T340" s="9"/>
      <c r="U340" s="9"/>
      <c r="V340" s="9"/>
      <c r="W340" s="9"/>
      <c r="X340" s="9"/>
      <c r="Y340" s="9"/>
      <c r="Z340" s="9"/>
    </row>
    <row r="341" spans="1:26" ht="16.5" customHeight="1">
      <c r="A341" s="665"/>
      <c r="B341" s="665"/>
      <c r="C341" s="665"/>
      <c r="D341" s="665"/>
      <c r="E341" s="665"/>
      <c r="F341" s="665"/>
      <c r="G341" s="80">
        <v>3</v>
      </c>
      <c r="H341" s="115" t="s">
        <v>8911</v>
      </c>
      <c r="I341" s="81" t="s">
        <v>8381</v>
      </c>
      <c r="J341" s="80"/>
      <c r="K341" s="267"/>
      <c r="L341" s="665"/>
      <c r="M341" s="91"/>
      <c r="N341" s="4"/>
      <c r="O341" s="86" t="s">
        <v>380</v>
      </c>
      <c r="P341" s="86" t="s">
        <v>380</v>
      </c>
      <c r="Q341" s="83" t="s">
        <v>380</v>
      </c>
      <c r="R341" s="86" t="s">
        <v>114</v>
      </c>
      <c r="S341" s="83"/>
      <c r="T341" s="9"/>
      <c r="U341" s="9"/>
      <c r="V341" s="9"/>
      <c r="W341" s="9"/>
      <c r="X341" s="9"/>
      <c r="Y341" s="9"/>
      <c r="Z341" s="9"/>
    </row>
    <row r="342" spans="1:26" ht="16.5" customHeight="1">
      <c r="A342" s="665"/>
      <c r="B342" s="665"/>
      <c r="C342" s="665"/>
      <c r="D342" s="665"/>
      <c r="E342" s="665"/>
      <c r="F342" s="665"/>
      <c r="G342" s="80">
        <v>4</v>
      </c>
      <c r="H342" s="98" t="s">
        <v>8210</v>
      </c>
      <c r="I342" s="92" t="s">
        <v>8314</v>
      </c>
      <c r="J342" s="80" t="s">
        <v>158</v>
      </c>
      <c r="K342" s="267"/>
      <c r="L342" s="665"/>
      <c r="M342" s="91"/>
      <c r="N342" s="4"/>
      <c r="O342" s="86" t="s">
        <v>380</v>
      </c>
      <c r="P342" s="86" t="s">
        <v>380</v>
      </c>
      <c r="Q342" s="86" t="s">
        <v>8910</v>
      </c>
      <c r="R342" s="86" t="s">
        <v>114</v>
      </c>
      <c r="S342" s="86"/>
      <c r="T342" s="9"/>
      <c r="U342" s="9"/>
      <c r="V342" s="9"/>
      <c r="W342" s="9"/>
      <c r="X342" s="9"/>
      <c r="Y342" s="9"/>
      <c r="Z342" s="9"/>
    </row>
    <row r="343" spans="1:26" ht="16.5" customHeight="1">
      <c r="A343" s="666"/>
      <c r="B343" s="666"/>
      <c r="C343" s="666"/>
      <c r="D343" s="666"/>
      <c r="E343" s="666"/>
      <c r="F343" s="666"/>
      <c r="G343" s="80">
        <v>5</v>
      </c>
      <c r="H343" s="100" t="s">
        <v>8912</v>
      </c>
      <c r="I343" s="100" t="s">
        <v>8322</v>
      </c>
      <c r="J343" s="80"/>
      <c r="K343" s="104"/>
      <c r="L343" s="666"/>
      <c r="M343" s="86"/>
      <c r="N343" s="4"/>
      <c r="O343" s="86" t="s">
        <v>380</v>
      </c>
      <c r="P343" s="86" t="s">
        <v>380</v>
      </c>
      <c r="Q343" s="83" t="s">
        <v>380</v>
      </c>
      <c r="R343" s="86" t="s">
        <v>114</v>
      </c>
      <c r="S343" s="83"/>
      <c r="T343" s="9"/>
      <c r="U343" s="9"/>
      <c r="V343" s="9"/>
      <c r="W343" s="9"/>
      <c r="X343" s="9"/>
      <c r="Y343" s="9"/>
      <c r="Z343" s="9"/>
    </row>
    <row r="344" spans="1:26" ht="66" customHeight="1">
      <c r="A344" s="747" t="s">
        <v>8913</v>
      </c>
      <c r="B344" s="747" t="s">
        <v>4154</v>
      </c>
      <c r="C344" s="747" t="s">
        <v>4157</v>
      </c>
      <c r="D344" s="746" t="s">
        <v>8914</v>
      </c>
      <c r="E344" s="778" t="s">
        <v>8894</v>
      </c>
      <c r="F344" s="746" t="s">
        <v>7521</v>
      </c>
      <c r="G344" s="80">
        <v>1</v>
      </c>
      <c r="H344" s="115" t="s">
        <v>8874</v>
      </c>
      <c r="I344" s="81" t="s">
        <v>8285</v>
      </c>
      <c r="J344" s="80"/>
      <c r="K344" s="267"/>
      <c r="L344" s="748"/>
      <c r="M344" s="91"/>
      <c r="N344" s="4"/>
      <c r="O344" s="86" t="s">
        <v>380</v>
      </c>
      <c r="P344" s="86" t="s">
        <v>380</v>
      </c>
      <c r="Q344" s="83" t="s">
        <v>380</v>
      </c>
      <c r="R344" s="86" t="s">
        <v>114</v>
      </c>
      <c r="S344" s="83"/>
      <c r="T344" s="9"/>
      <c r="U344" s="9"/>
      <c r="V344" s="9"/>
      <c r="W344" s="9"/>
      <c r="X344" s="9"/>
      <c r="Y344" s="9"/>
      <c r="Z344" s="9"/>
    </row>
    <row r="345" spans="1:26" ht="16.5" customHeight="1">
      <c r="A345" s="665"/>
      <c r="B345" s="665"/>
      <c r="C345" s="665"/>
      <c r="D345" s="665"/>
      <c r="E345" s="665"/>
      <c r="F345" s="665"/>
      <c r="G345" s="80">
        <v>2</v>
      </c>
      <c r="H345" s="98" t="s">
        <v>8210</v>
      </c>
      <c r="I345" s="81" t="s">
        <v>8653</v>
      </c>
      <c r="J345" s="80" t="s">
        <v>158</v>
      </c>
      <c r="K345" s="267"/>
      <c r="L345" s="665"/>
      <c r="M345" s="91"/>
      <c r="N345" s="4"/>
      <c r="O345" s="86" t="s">
        <v>380</v>
      </c>
      <c r="P345" s="86" t="s">
        <v>380</v>
      </c>
      <c r="Q345" s="86" t="s">
        <v>8915</v>
      </c>
      <c r="R345" s="86" t="s">
        <v>114</v>
      </c>
      <c r="S345" s="86"/>
      <c r="T345" s="9"/>
      <c r="U345" s="9"/>
      <c r="V345" s="9"/>
      <c r="W345" s="9"/>
      <c r="X345" s="9"/>
      <c r="Y345" s="9"/>
      <c r="Z345" s="9"/>
    </row>
    <row r="346" spans="1:26" ht="16.5" customHeight="1">
      <c r="A346" s="665"/>
      <c r="B346" s="665"/>
      <c r="C346" s="665"/>
      <c r="D346" s="665"/>
      <c r="E346" s="665"/>
      <c r="F346" s="665"/>
      <c r="G346" s="80">
        <v>3</v>
      </c>
      <c r="H346" s="115" t="s">
        <v>8916</v>
      </c>
      <c r="I346" s="81" t="s">
        <v>8381</v>
      </c>
      <c r="J346" s="80"/>
      <c r="K346" s="267"/>
      <c r="L346" s="665"/>
      <c r="M346" s="91"/>
      <c r="N346" s="4"/>
      <c r="O346" s="86" t="s">
        <v>380</v>
      </c>
      <c r="P346" s="86" t="s">
        <v>380</v>
      </c>
      <c r="Q346" s="83" t="s">
        <v>380</v>
      </c>
      <c r="R346" s="86" t="s">
        <v>114</v>
      </c>
      <c r="S346" s="83"/>
      <c r="T346" s="9"/>
      <c r="U346" s="9"/>
      <c r="V346" s="9"/>
      <c r="W346" s="9"/>
      <c r="X346" s="9"/>
      <c r="Y346" s="9"/>
      <c r="Z346" s="9"/>
    </row>
    <row r="347" spans="1:26" ht="16.5" customHeight="1">
      <c r="A347" s="665"/>
      <c r="B347" s="665"/>
      <c r="C347" s="665"/>
      <c r="D347" s="665"/>
      <c r="E347" s="665"/>
      <c r="F347" s="665"/>
      <c r="G347" s="80">
        <v>4</v>
      </c>
      <c r="H347" s="98" t="s">
        <v>8210</v>
      </c>
      <c r="I347" s="92" t="s">
        <v>8314</v>
      </c>
      <c r="J347" s="80" t="s">
        <v>158</v>
      </c>
      <c r="K347" s="267"/>
      <c r="L347" s="665"/>
      <c r="M347" s="91"/>
      <c r="N347" s="4"/>
      <c r="O347" s="86" t="s">
        <v>380</v>
      </c>
      <c r="P347" s="86" t="s">
        <v>380</v>
      </c>
      <c r="Q347" s="86" t="s">
        <v>8915</v>
      </c>
      <c r="R347" s="86" t="s">
        <v>114</v>
      </c>
      <c r="S347" s="86"/>
      <c r="T347" s="9"/>
      <c r="U347" s="9"/>
      <c r="V347" s="9"/>
      <c r="W347" s="9"/>
      <c r="X347" s="9"/>
      <c r="Y347" s="9"/>
      <c r="Z347" s="9"/>
    </row>
    <row r="348" spans="1:26" ht="16.5" customHeight="1">
      <c r="A348" s="666"/>
      <c r="B348" s="666"/>
      <c r="C348" s="666"/>
      <c r="D348" s="666"/>
      <c r="E348" s="666"/>
      <c r="F348" s="666"/>
      <c r="G348" s="80">
        <v>5</v>
      </c>
      <c r="H348" s="100" t="s">
        <v>8917</v>
      </c>
      <c r="I348" s="100" t="s">
        <v>8322</v>
      </c>
      <c r="J348" s="80"/>
      <c r="K348" s="104"/>
      <c r="L348" s="666"/>
      <c r="M348" s="86"/>
      <c r="N348" s="4"/>
      <c r="O348" s="86" t="s">
        <v>380</v>
      </c>
      <c r="P348" s="86" t="s">
        <v>380</v>
      </c>
      <c r="Q348" s="83" t="s">
        <v>380</v>
      </c>
      <c r="R348" s="86" t="s">
        <v>114</v>
      </c>
      <c r="S348" s="83"/>
      <c r="T348" s="9"/>
      <c r="U348" s="9"/>
      <c r="V348" s="9"/>
      <c r="W348" s="9"/>
      <c r="X348" s="9"/>
      <c r="Y348" s="9"/>
      <c r="Z348" s="9"/>
    </row>
    <row r="349" spans="1:26" ht="66" customHeight="1">
      <c r="A349" s="747" t="s">
        <v>8918</v>
      </c>
      <c r="B349" s="747" t="s">
        <v>4154</v>
      </c>
      <c r="C349" s="747" t="s">
        <v>4157</v>
      </c>
      <c r="D349" s="746" t="s">
        <v>8872</v>
      </c>
      <c r="E349" s="778" t="s">
        <v>8919</v>
      </c>
      <c r="F349" s="746" t="s">
        <v>7521</v>
      </c>
      <c r="G349" s="80">
        <v>1</v>
      </c>
      <c r="H349" s="115" t="s">
        <v>8874</v>
      </c>
      <c r="I349" s="92" t="s">
        <v>8285</v>
      </c>
      <c r="J349" s="80"/>
      <c r="K349" s="267"/>
      <c r="L349" s="748"/>
      <c r="M349" s="91"/>
      <c r="N349" s="157"/>
      <c r="O349" s="86" t="s">
        <v>380</v>
      </c>
      <c r="P349" s="86" t="s">
        <v>380</v>
      </c>
      <c r="Q349" s="83" t="s">
        <v>380</v>
      </c>
      <c r="R349" s="86" t="s">
        <v>8289</v>
      </c>
      <c r="S349" s="83"/>
      <c r="T349" s="9"/>
      <c r="U349" s="9"/>
      <c r="V349" s="9"/>
      <c r="W349" s="9"/>
      <c r="X349" s="9"/>
      <c r="Y349" s="9"/>
      <c r="Z349" s="9"/>
    </row>
    <row r="350" spans="1:26" ht="16.5" customHeight="1">
      <c r="A350" s="665"/>
      <c r="B350" s="665"/>
      <c r="C350" s="665"/>
      <c r="D350" s="665"/>
      <c r="E350" s="665"/>
      <c r="F350" s="665"/>
      <c r="G350" s="80">
        <v>2</v>
      </c>
      <c r="H350" s="98" t="s">
        <v>8210</v>
      </c>
      <c r="I350" s="92" t="s">
        <v>8653</v>
      </c>
      <c r="J350" s="80" t="s">
        <v>158</v>
      </c>
      <c r="K350" s="267"/>
      <c r="L350" s="665"/>
      <c r="M350" s="91"/>
      <c r="N350" s="64"/>
      <c r="O350" s="86" t="s">
        <v>380</v>
      </c>
      <c r="P350" s="86" t="s">
        <v>380</v>
      </c>
      <c r="Q350" s="86" t="s">
        <v>8920</v>
      </c>
      <c r="R350" s="86" t="s">
        <v>8289</v>
      </c>
      <c r="S350" s="86"/>
      <c r="T350" s="9"/>
      <c r="U350" s="9"/>
      <c r="V350" s="9"/>
      <c r="W350" s="9"/>
      <c r="X350" s="9"/>
      <c r="Y350" s="9"/>
      <c r="Z350" s="9"/>
    </row>
    <row r="351" spans="1:26" ht="16.5" customHeight="1">
      <c r="A351" s="665"/>
      <c r="B351" s="665"/>
      <c r="C351" s="665"/>
      <c r="D351" s="665"/>
      <c r="E351" s="665"/>
      <c r="F351" s="665"/>
      <c r="G351" s="80">
        <v>3</v>
      </c>
      <c r="H351" s="115" t="s">
        <v>8921</v>
      </c>
      <c r="I351" s="92" t="s">
        <v>8877</v>
      </c>
      <c r="J351" s="80"/>
      <c r="K351" s="267"/>
      <c r="L351" s="665"/>
      <c r="M351" s="91"/>
      <c r="N351" s="64"/>
      <c r="O351" s="86" t="s">
        <v>380</v>
      </c>
      <c r="P351" s="86" t="s">
        <v>380</v>
      </c>
      <c r="Q351" s="83" t="s">
        <v>380</v>
      </c>
      <c r="R351" s="86" t="s">
        <v>8289</v>
      </c>
      <c r="S351" s="83"/>
      <c r="T351" s="9"/>
      <c r="U351" s="9"/>
      <c r="V351" s="9"/>
      <c r="W351" s="9"/>
      <c r="X351" s="9"/>
      <c r="Y351" s="9"/>
      <c r="Z351" s="9"/>
    </row>
    <row r="352" spans="1:26" ht="16.5" customHeight="1">
      <c r="A352" s="665"/>
      <c r="B352" s="665"/>
      <c r="C352" s="665"/>
      <c r="D352" s="665"/>
      <c r="E352" s="665"/>
      <c r="F352" s="665"/>
      <c r="G352" s="80">
        <v>4</v>
      </c>
      <c r="H352" s="98" t="s">
        <v>8210</v>
      </c>
      <c r="I352" s="92" t="s">
        <v>8878</v>
      </c>
      <c r="J352" s="80" t="s">
        <v>158</v>
      </c>
      <c r="K352" s="267"/>
      <c r="L352" s="665"/>
      <c r="M352" s="91"/>
      <c r="N352" s="64"/>
      <c r="O352" s="86" t="s">
        <v>380</v>
      </c>
      <c r="P352" s="86" t="s">
        <v>380</v>
      </c>
      <c r="Q352" s="86" t="s">
        <v>8920</v>
      </c>
      <c r="R352" s="86" t="s">
        <v>8289</v>
      </c>
      <c r="S352" s="86"/>
      <c r="T352" s="9"/>
      <c r="U352" s="9"/>
      <c r="V352" s="9"/>
      <c r="W352" s="9"/>
      <c r="X352" s="9"/>
      <c r="Y352" s="9"/>
      <c r="Z352" s="9"/>
    </row>
    <row r="353" spans="1:26" ht="16.5" customHeight="1">
      <c r="A353" s="665"/>
      <c r="B353" s="665"/>
      <c r="C353" s="665"/>
      <c r="D353" s="665"/>
      <c r="E353" s="665"/>
      <c r="F353" s="666"/>
      <c r="G353" s="80">
        <v>5</v>
      </c>
      <c r="H353" s="100" t="s">
        <v>8879</v>
      </c>
      <c r="I353" s="100" t="s">
        <v>8322</v>
      </c>
      <c r="J353" s="80"/>
      <c r="K353" s="267"/>
      <c r="L353" s="750"/>
      <c r="M353" s="91"/>
      <c r="N353" s="157"/>
      <c r="O353" s="86" t="s">
        <v>380</v>
      </c>
      <c r="P353" s="86" t="s">
        <v>380</v>
      </c>
      <c r="Q353" s="83" t="s">
        <v>380</v>
      </c>
      <c r="R353" s="86" t="s">
        <v>8289</v>
      </c>
      <c r="S353" s="83"/>
      <c r="T353" s="9"/>
      <c r="U353" s="9"/>
      <c r="V353" s="9"/>
      <c r="W353" s="9"/>
      <c r="X353" s="9"/>
      <c r="Y353" s="9"/>
      <c r="Z353" s="9"/>
    </row>
    <row r="354" spans="1:26" ht="66" customHeight="1">
      <c r="A354" s="747" t="s">
        <v>8922</v>
      </c>
      <c r="B354" s="747" t="s">
        <v>4154</v>
      </c>
      <c r="C354" s="747" t="s">
        <v>4157</v>
      </c>
      <c r="D354" s="746" t="s">
        <v>8881</v>
      </c>
      <c r="E354" s="778" t="s">
        <v>8923</v>
      </c>
      <c r="F354" s="746" t="s">
        <v>7521</v>
      </c>
      <c r="G354" s="80">
        <v>1</v>
      </c>
      <c r="H354" s="115" t="s">
        <v>8874</v>
      </c>
      <c r="I354" s="81" t="s">
        <v>8285</v>
      </c>
      <c r="J354" s="80"/>
      <c r="K354" s="267"/>
      <c r="L354" s="748"/>
      <c r="M354" s="91"/>
      <c r="N354" s="64"/>
      <c r="O354" s="86" t="s">
        <v>380</v>
      </c>
      <c r="P354" s="86" t="s">
        <v>380</v>
      </c>
      <c r="Q354" s="83" t="s">
        <v>380</v>
      </c>
      <c r="R354" s="86" t="s">
        <v>8289</v>
      </c>
      <c r="S354" s="83"/>
      <c r="T354" s="9"/>
      <c r="U354" s="9"/>
      <c r="V354" s="9"/>
      <c r="W354" s="9"/>
      <c r="X354" s="9"/>
      <c r="Y354" s="9"/>
      <c r="Z354" s="9"/>
    </row>
    <row r="355" spans="1:26" ht="16.5" customHeight="1">
      <c r="A355" s="665"/>
      <c r="B355" s="665"/>
      <c r="C355" s="665"/>
      <c r="D355" s="665"/>
      <c r="E355" s="665"/>
      <c r="F355" s="665"/>
      <c r="G355" s="80">
        <v>2</v>
      </c>
      <c r="H355" s="98" t="s">
        <v>8210</v>
      </c>
      <c r="I355" s="81" t="s">
        <v>8653</v>
      </c>
      <c r="J355" s="80" t="s">
        <v>158</v>
      </c>
      <c r="K355" s="267"/>
      <c r="L355" s="665"/>
      <c r="M355" s="91"/>
      <c r="N355" s="64"/>
      <c r="O355" s="86" t="s">
        <v>380</v>
      </c>
      <c r="P355" s="86" t="s">
        <v>380</v>
      </c>
      <c r="Q355" s="86" t="s">
        <v>8924</v>
      </c>
      <c r="R355" s="86" t="s">
        <v>8289</v>
      </c>
      <c r="S355" s="86"/>
      <c r="T355" s="9"/>
      <c r="U355" s="9"/>
      <c r="V355" s="9"/>
      <c r="W355" s="9"/>
      <c r="X355" s="9"/>
      <c r="Y355" s="9"/>
      <c r="Z355" s="9"/>
    </row>
    <row r="356" spans="1:26" ht="16.5" customHeight="1">
      <c r="A356" s="665"/>
      <c r="B356" s="665"/>
      <c r="C356" s="665"/>
      <c r="D356" s="665"/>
      <c r="E356" s="665"/>
      <c r="F356" s="665"/>
      <c r="G356" s="80">
        <v>3</v>
      </c>
      <c r="H356" s="115" t="s">
        <v>8884</v>
      </c>
      <c r="I356" s="92" t="s">
        <v>8309</v>
      </c>
      <c r="J356" s="80"/>
      <c r="K356" s="267"/>
      <c r="L356" s="665"/>
      <c r="M356" s="91"/>
      <c r="N356" s="4"/>
      <c r="O356" s="86" t="s">
        <v>380</v>
      </c>
      <c r="P356" s="86" t="s">
        <v>380</v>
      </c>
      <c r="Q356" s="83" t="s">
        <v>380</v>
      </c>
      <c r="R356" s="86" t="s">
        <v>8289</v>
      </c>
      <c r="S356" s="83"/>
      <c r="T356" s="9"/>
      <c r="U356" s="9"/>
      <c r="V356" s="9"/>
      <c r="W356" s="9"/>
      <c r="X356" s="9"/>
      <c r="Y356" s="9"/>
      <c r="Z356" s="9"/>
    </row>
    <row r="357" spans="1:26" ht="16.5" customHeight="1">
      <c r="A357" s="665"/>
      <c r="B357" s="665"/>
      <c r="C357" s="665"/>
      <c r="D357" s="665"/>
      <c r="E357" s="665"/>
      <c r="F357" s="665"/>
      <c r="G357" s="80">
        <v>4</v>
      </c>
      <c r="H357" s="98" t="s">
        <v>8210</v>
      </c>
      <c r="I357" s="92" t="s">
        <v>8314</v>
      </c>
      <c r="J357" s="80" t="s">
        <v>158</v>
      </c>
      <c r="K357" s="267"/>
      <c r="L357" s="665"/>
      <c r="M357" s="91"/>
      <c r="N357" s="4"/>
      <c r="O357" s="86" t="s">
        <v>380</v>
      </c>
      <c r="P357" s="86" t="s">
        <v>380</v>
      </c>
      <c r="Q357" s="86" t="s">
        <v>8924</v>
      </c>
      <c r="R357" s="86" t="s">
        <v>8289</v>
      </c>
      <c r="S357" s="86"/>
      <c r="T357" s="9"/>
      <c r="U357" s="9"/>
      <c r="V357" s="9"/>
      <c r="W357" s="9"/>
      <c r="X357" s="9"/>
      <c r="Y357" s="9"/>
      <c r="Z357" s="9"/>
    </row>
    <row r="358" spans="1:26" ht="16.5" customHeight="1">
      <c r="A358" s="665"/>
      <c r="B358" s="665"/>
      <c r="C358" s="665"/>
      <c r="D358" s="665"/>
      <c r="E358" s="665"/>
      <c r="F358" s="666"/>
      <c r="G358" s="80">
        <v>5</v>
      </c>
      <c r="H358" s="100" t="s">
        <v>8885</v>
      </c>
      <c r="I358" s="100" t="s">
        <v>8322</v>
      </c>
      <c r="J358" s="80"/>
      <c r="K358" s="104"/>
      <c r="L358" s="750"/>
      <c r="M358" s="86"/>
      <c r="N358" s="4"/>
      <c r="O358" s="86" t="s">
        <v>380</v>
      </c>
      <c r="P358" s="86" t="s">
        <v>380</v>
      </c>
      <c r="Q358" s="83" t="s">
        <v>380</v>
      </c>
      <c r="R358" s="86" t="s">
        <v>8289</v>
      </c>
      <c r="S358" s="83"/>
      <c r="T358" s="9"/>
      <c r="U358" s="9"/>
      <c r="V358" s="9"/>
      <c r="W358" s="9"/>
      <c r="X358" s="9"/>
      <c r="Y358" s="9"/>
      <c r="Z358" s="9"/>
    </row>
    <row r="359" spans="1:26" ht="66" customHeight="1">
      <c r="A359" s="747" t="s">
        <v>8925</v>
      </c>
      <c r="B359" s="747" t="s">
        <v>4154</v>
      </c>
      <c r="C359" s="747" t="s">
        <v>4157</v>
      </c>
      <c r="D359" s="746" t="s">
        <v>8887</v>
      </c>
      <c r="E359" s="778" t="s">
        <v>8926</v>
      </c>
      <c r="F359" s="746" t="s">
        <v>7521</v>
      </c>
      <c r="G359" s="80">
        <v>1</v>
      </c>
      <c r="H359" s="115" t="s">
        <v>8874</v>
      </c>
      <c r="I359" s="81" t="s">
        <v>8285</v>
      </c>
      <c r="J359" s="80"/>
      <c r="K359" s="267"/>
      <c r="L359" s="748"/>
      <c r="M359" s="91"/>
      <c r="N359" s="4"/>
      <c r="O359" s="86" t="s">
        <v>380</v>
      </c>
      <c r="P359" s="86" t="s">
        <v>380</v>
      </c>
      <c r="Q359" s="83" t="s">
        <v>380</v>
      </c>
      <c r="R359" s="86" t="s">
        <v>8289</v>
      </c>
      <c r="S359" s="83"/>
      <c r="T359" s="9"/>
      <c r="U359" s="9"/>
      <c r="V359" s="9"/>
      <c r="W359" s="9"/>
      <c r="X359" s="9"/>
      <c r="Y359" s="9"/>
      <c r="Z359" s="9"/>
    </row>
    <row r="360" spans="1:26" ht="16.5" customHeight="1">
      <c r="A360" s="665"/>
      <c r="B360" s="665"/>
      <c r="C360" s="665"/>
      <c r="D360" s="665"/>
      <c r="E360" s="665"/>
      <c r="F360" s="665"/>
      <c r="G360" s="80">
        <v>2</v>
      </c>
      <c r="H360" s="98" t="s">
        <v>8210</v>
      </c>
      <c r="I360" s="81" t="s">
        <v>8653</v>
      </c>
      <c r="J360" s="80" t="s">
        <v>158</v>
      </c>
      <c r="K360" s="267"/>
      <c r="L360" s="665"/>
      <c r="M360" s="91"/>
      <c r="N360" s="4"/>
      <c r="O360" s="86" t="s">
        <v>380</v>
      </c>
      <c r="P360" s="86" t="s">
        <v>380</v>
      </c>
      <c r="Q360" s="86" t="s">
        <v>8927</v>
      </c>
      <c r="R360" s="86" t="s">
        <v>8289</v>
      </c>
      <c r="S360" s="86"/>
      <c r="T360" s="9"/>
      <c r="U360" s="9"/>
      <c r="V360" s="9"/>
      <c r="W360" s="9"/>
      <c r="X360" s="9"/>
      <c r="Y360" s="9"/>
      <c r="Z360" s="9"/>
    </row>
    <row r="361" spans="1:26" ht="16.5" customHeight="1">
      <c r="A361" s="665"/>
      <c r="B361" s="665"/>
      <c r="C361" s="665"/>
      <c r="D361" s="665"/>
      <c r="E361" s="665"/>
      <c r="F361" s="665"/>
      <c r="G361" s="80">
        <v>3</v>
      </c>
      <c r="H361" s="115" t="s">
        <v>8890</v>
      </c>
      <c r="I361" s="81" t="s">
        <v>8381</v>
      </c>
      <c r="J361" s="80"/>
      <c r="K361" s="267"/>
      <c r="L361" s="665"/>
      <c r="M361" s="91"/>
      <c r="N361" s="4"/>
      <c r="O361" s="86" t="s">
        <v>380</v>
      </c>
      <c r="P361" s="86" t="s">
        <v>380</v>
      </c>
      <c r="Q361" s="83" t="s">
        <v>380</v>
      </c>
      <c r="R361" s="86" t="s">
        <v>8289</v>
      </c>
      <c r="S361" s="83"/>
      <c r="T361" s="9"/>
      <c r="U361" s="9"/>
      <c r="V361" s="9"/>
      <c r="W361" s="9"/>
      <c r="X361" s="9"/>
      <c r="Y361" s="9"/>
      <c r="Z361" s="9"/>
    </row>
    <row r="362" spans="1:26" ht="16.5" customHeight="1">
      <c r="A362" s="665"/>
      <c r="B362" s="665"/>
      <c r="C362" s="665"/>
      <c r="D362" s="665"/>
      <c r="E362" s="665"/>
      <c r="F362" s="665"/>
      <c r="G362" s="80">
        <v>4</v>
      </c>
      <c r="H362" s="98" t="s">
        <v>8210</v>
      </c>
      <c r="I362" s="92" t="s">
        <v>8314</v>
      </c>
      <c r="J362" s="80" t="s">
        <v>158</v>
      </c>
      <c r="K362" s="267"/>
      <c r="L362" s="665"/>
      <c r="M362" s="91"/>
      <c r="N362" s="4"/>
      <c r="O362" s="86" t="s">
        <v>380</v>
      </c>
      <c r="P362" s="86" t="s">
        <v>380</v>
      </c>
      <c r="Q362" s="86" t="s">
        <v>8927</v>
      </c>
      <c r="R362" s="86" t="s">
        <v>8289</v>
      </c>
      <c r="S362" s="86"/>
      <c r="T362" s="9"/>
      <c r="U362" s="9"/>
      <c r="V362" s="9"/>
      <c r="W362" s="9"/>
      <c r="X362" s="9"/>
      <c r="Y362" s="9"/>
      <c r="Z362" s="9"/>
    </row>
    <row r="363" spans="1:26" ht="16.5" customHeight="1">
      <c r="A363" s="665"/>
      <c r="B363" s="665"/>
      <c r="C363" s="665"/>
      <c r="D363" s="665"/>
      <c r="E363" s="665"/>
      <c r="F363" s="666"/>
      <c r="G363" s="80">
        <v>5</v>
      </c>
      <c r="H363" s="100" t="s">
        <v>8891</v>
      </c>
      <c r="I363" s="100" t="s">
        <v>8322</v>
      </c>
      <c r="J363" s="80"/>
      <c r="K363" s="104"/>
      <c r="L363" s="750"/>
      <c r="M363" s="86"/>
      <c r="N363" s="4"/>
      <c r="O363" s="86" t="s">
        <v>380</v>
      </c>
      <c r="P363" s="86" t="s">
        <v>380</v>
      </c>
      <c r="Q363" s="83" t="s">
        <v>380</v>
      </c>
      <c r="R363" s="86" t="s">
        <v>8289</v>
      </c>
      <c r="S363" s="83"/>
      <c r="T363" s="9"/>
      <c r="U363" s="9"/>
      <c r="V363" s="9"/>
      <c r="W363" s="9"/>
      <c r="X363" s="9"/>
      <c r="Y363" s="9"/>
      <c r="Z363" s="9"/>
    </row>
    <row r="364" spans="1:26" ht="66" customHeight="1">
      <c r="A364" s="747" t="s">
        <v>8928</v>
      </c>
      <c r="B364" s="747" t="s">
        <v>4154</v>
      </c>
      <c r="C364" s="747" t="s">
        <v>4157</v>
      </c>
      <c r="D364" s="746" t="s">
        <v>8893</v>
      </c>
      <c r="E364" s="778" t="s">
        <v>8929</v>
      </c>
      <c r="F364" s="746" t="s">
        <v>7521</v>
      </c>
      <c r="G364" s="80">
        <v>1</v>
      </c>
      <c r="H364" s="115" t="s">
        <v>8874</v>
      </c>
      <c r="I364" s="81" t="s">
        <v>8285</v>
      </c>
      <c r="J364" s="80"/>
      <c r="K364" s="267"/>
      <c r="L364" s="748"/>
      <c r="M364" s="91"/>
      <c r="N364" s="4"/>
      <c r="O364" s="86" t="s">
        <v>380</v>
      </c>
      <c r="P364" s="86" t="s">
        <v>380</v>
      </c>
      <c r="Q364" s="83" t="s">
        <v>380</v>
      </c>
      <c r="R364" s="86" t="s">
        <v>8289</v>
      </c>
      <c r="S364" s="83"/>
      <c r="T364" s="9"/>
      <c r="U364" s="9"/>
      <c r="V364" s="9"/>
      <c r="W364" s="9"/>
      <c r="X364" s="9"/>
      <c r="Y364" s="9"/>
      <c r="Z364" s="9"/>
    </row>
    <row r="365" spans="1:26" ht="16.5" customHeight="1">
      <c r="A365" s="665"/>
      <c r="B365" s="665"/>
      <c r="C365" s="665"/>
      <c r="D365" s="665"/>
      <c r="E365" s="665"/>
      <c r="F365" s="665"/>
      <c r="G365" s="80">
        <v>2</v>
      </c>
      <c r="H365" s="98" t="s">
        <v>8210</v>
      </c>
      <c r="I365" s="81" t="s">
        <v>8653</v>
      </c>
      <c r="J365" s="80" t="s">
        <v>158</v>
      </c>
      <c r="K365" s="267"/>
      <c r="L365" s="665"/>
      <c r="M365" s="91"/>
      <c r="N365" s="4"/>
      <c r="O365" s="86" t="s">
        <v>380</v>
      </c>
      <c r="P365" s="86" t="s">
        <v>380</v>
      </c>
      <c r="Q365" s="86" t="s">
        <v>8930</v>
      </c>
      <c r="R365" s="86" t="s">
        <v>8289</v>
      </c>
      <c r="S365" s="86"/>
      <c r="T365" s="9"/>
      <c r="U365" s="9"/>
      <c r="V365" s="9"/>
      <c r="W365" s="9"/>
      <c r="X365" s="9"/>
      <c r="Y365" s="9"/>
      <c r="Z365" s="9"/>
    </row>
    <row r="366" spans="1:26" ht="16.5" customHeight="1">
      <c r="A366" s="665"/>
      <c r="B366" s="665"/>
      <c r="C366" s="665"/>
      <c r="D366" s="665"/>
      <c r="E366" s="665"/>
      <c r="F366" s="665"/>
      <c r="G366" s="80">
        <v>3</v>
      </c>
      <c r="H366" s="115" t="s">
        <v>8931</v>
      </c>
      <c r="I366" s="81" t="s">
        <v>8381</v>
      </c>
      <c r="J366" s="80"/>
      <c r="K366" s="267"/>
      <c r="L366" s="665"/>
      <c r="M366" s="91"/>
      <c r="N366" s="4"/>
      <c r="O366" s="86" t="s">
        <v>380</v>
      </c>
      <c r="P366" s="86" t="s">
        <v>380</v>
      </c>
      <c r="Q366" s="83" t="s">
        <v>380</v>
      </c>
      <c r="R366" s="86" t="s">
        <v>8289</v>
      </c>
      <c r="S366" s="83"/>
      <c r="T366" s="9"/>
      <c r="U366" s="9"/>
      <c r="V366" s="9"/>
      <c r="W366" s="9"/>
      <c r="X366" s="9"/>
      <c r="Y366" s="9"/>
      <c r="Z366" s="9"/>
    </row>
    <row r="367" spans="1:26" ht="16.5" customHeight="1">
      <c r="A367" s="665"/>
      <c r="B367" s="665"/>
      <c r="C367" s="665"/>
      <c r="D367" s="665"/>
      <c r="E367" s="665"/>
      <c r="F367" s="665"/>
      <c r="G367" s="80">
        <v>4</v>
      </c>
      <c r="H367" s="98" t="s">
        <v>8210</v>
      </c>
      <c r="I367" s="92" t="s">
        <v>8314</v>
      </c>
      <c r="J367" s="80" t="s">
        <v>158</v>
      </c>
      <c r="K367" s="267"/>
      <c r="L367" s="665"/>
      <c r="M367" s="91"/>
      <c r="N367" s="4"/>
      <c r="O367" s="86" t="s">
        <v>380</v>
      </c>
      <c r="P367" s="86" t="s">
        <v>380</v>
      </c>
      <c r="Q367" s="86" t="s">
        <v>8930</v>
      </c>
      <c r="R367" s="86" t="s">
        <v>8289</v>
      </c>
      <c r="S367" s="86"/>
      <c r="T367" s="9"/>
      <c r="U367" s="9"/>
      <c r="V367" s="9"/>
      <c r="W367" s="9"/>
      <c r="X367" s="9"/>
      <c r="Y367" s="9"/>
      <c r="Z367" s="9"/>
    </row>
    <row r="368" spans="1:26" ht="16.5" customHeight="1">
      <c r="A368" s="665"/>
      <c r="B368" s="665"/>
      <c r="C368" s="665"/>
      <c r="D368" s="665"/>
      <c r="E368" s="665"/>
      <c r="F368" s="666"/>
      <c r="G368" s="80">
        <v>5</v>
      </c>
      <c r="H368" s="100" t="s">
        <v>8897</v>
      </c>
      <c r="I368" s="100" t="s">
        <v>8322</v>
      </c>
      <c r="J368" s="80"/>
      <c r="K368" s="104"/>
      <c r="L368" s="750"/>
      <c r="M368" s="86"/>
      <c r="N368" s="4"/>
      <c r="O368" s="86" t="s">
        <v>380</v>
      </c>
      <c r="P368" s="86" t="s">
        <v>380</v>
      </c>
      <c r="Q368" s="83" t="s">
        <v>380</v>
      </c>
      <c r="R368" s="86" t="s">
        <v>8289</v>
      </c>
      <c r="S368" s="83"/>
      <c r="T368" s="9"/>
      <c r="U368" s="9"/>
      <c r="V368" s="9"/>
      <c r="W368" s="9"/>
      <c r="X368" s="9"/>
      <c r="Y368" s="9"/>
      <c r="Z368" s="9"/>
    </row>
    <row r="369" spans="1:26" ht="66" customHeight="1">
      <c r="A369" s="747" t="s">
        <v>8932</v>
      </c>
      <c r="B369" s="747" t="s">
        <v>4154</v>
      </c>
      <c r="C369" s="747" t="s">
        <v>4157</v>
      </c>
      <c r="D369" s="746" t="s">
        <v>8899</v>
      </c>
      <c r="E369" s="778" t="s">
        <v>8919</v>
      </c>
      <c r="F369" s="746" t="s">
        <v>7521</v>
      </c>
      <c r="G369" s="80">
        <v>1</v>
      </c>
      <c r="H369" s="115" t="s">
        <v>8874</v>
      </c>
      <c r="I369" s="92" t="s">
        <v>8285</v>
      </c>
      <c r="J369" s="80"/>
      <c r="K369" s="267"/>
      <c r="L369" s="748"/>
      <c r="M369" s="91"/>
      <c r="N369" s="157"/>
      <c r="O369" s="86" t="s">
        <v>380</v>
      </c>
      <c r="P369" s="86" t="s">
        <v>380</v>
      </c>
      <c r="Q369" s="83" t="s">
        <v>380</v>
      </c>
      <c r="R369" s="86" t="s">
        <v>114</v>
      </c>
      <c r="S369" s="83"/>
      <c r="T369" s="9"/>
      <c r="U369" s="9"/>
      <c r="V369" s="9"/>
      <c r="W369" s="9"/>
      <c r="X369" s="9"/>
      <c r="Y369" s="9"/>
      <c r="Z369" s="9"/>
    </row>
    <row r="370" spans="1:26" ht="16.5" customHeight="1">
      <c r="A370" s="665"/>
      <c r="B370" s="665"/>
      <c r="C370" s="665"/>
      <c r="D370" s="665"/>
      <c r="E370" s="665"/>
      <c r="F370" s="665"/>
      <c r="G370" s="80">
        <v>2</v>
      </c>
      <c r="H370" s="98" t="s">
        <v>8210</v>
      </c>
      <c r="I370" s="92" t="s">
        <v>8653</v>
      </c>
      <c r="J370" s="80" t="s">
        <v>158</v>
      </c>
      <c r="K370" s="267"/>
      <c r="L370" s="665"/>
      <c r="M370" s="91"/>
      <c r="N370" s="64"/>
      <c r="O370" s="86" t="s">
        <v>380</v>
      </c>
      <c r="P370" s="86" t="s">
        <v>380</v>
      </c>
      <c r="Q370" s="86" t="s">
        <v>8933</v>
      </c>
      <c r="R370" s="86" t="s">
        <v>114</v>
      </c>
      <c r="S370" s="86"/>
      <c r="T370" s="9"/>
      <c r="U370" s="9"/>
      <c r="V370" s="9"/>
      <c r="W370" s="9"/>
      <c r="X370" s="9"/>
      <c r="Y370" s="9"/>
      <c r="Z370" s="9"/>
    </row>
    <row r="371" spans="1:26" ht="16.5" customHeight="1">
      <c r="A371" s="665"/>
      <c r="B371" s="665"/>
      <c r="C371" s="665"/>
      <c r="D371" s="665"/>
      <c r="E371" s="665"/>
      <c r="F371" s="665"/>
      <c r="G371" s="80">
        <v>3</v>
      </c>
      <c r="H371" s="115" t="s">
        <v>8934</v>
      </c>
      <c r="I371" s="92" t="s">
        <v>8877</v>
      </c>
      <c r="J371" s="80"/>
      <c r="K371" s="267"/>
      <c r="L371" s="665"/>
      <c r="M371" s="91"/>
      <c r="N371" s="64"/>
      <c r="O371" s="86" t="s">
        <v>380</v>
      </c>
      <c r="P371" s="86" t="s">
        <v>380</v>
      </c>
      <c r="Q371" s="83" t="s">
        <v>380</v>
      </c>
      <c r="R371" s="86" t="s">
        <v>114</v>
      </c>
      <c r="S371" s="83"/>
      <c r="T371" s="9"/>
      <c r="U371" s="9"/>
      <c r="V371" s="9"/>
      <c r="W371" s="9"/>
      <c r="X371" s="9"/>
      <c r="Y371" s="9"/>
      <c r="Z371" s="9"/>
    </row>
    <row r="372" spans="1:26" ht="16.5" customHeight="1">
      <c r="A372" s="665"/>
      <c r="B372" s="665"/>
      <c r="C372" s="665"/>
      <c r="D372" s="665"/>
      <c r="E372" s="665"/>
      <c r="F372" s="665"/>
      <c r="G372" s="80">
        <v>4</v>
      </c>
      <c r="H372" s="98" t="s">
        <v>8210</v>
      </c>
      <c r="I372" s="92" t="s">
        <v>8878</v>
      </c>
      <c r="J372" s="80" t="s">
        <v>158</v>
      </c>
      <c r="K372" s="267"/>
      <c r="L372" s="665"/>
      <c r="M372" s="91"/>
      <c r="N372" s="64"/>
      <c r="O372" s="86" t="s">
        <v>380</v>
      </c>
      <c r="P372" s="86" t="s">
        <v>380</v>
      </c>
      <c r="Q372" s="86" t="s">
        <v>8933</v>
      </c>
      <c r="R372" s="86" t="s">
        <v>114</v>
      </c>
      <c r="S372" s="86"/>
      <c r="T372" s="9"/>
      <c r="U372" s="9"/>
      <c r="V372" s="9"/>
      <c r="W372" s="9"/>
      <c r="X372" s="9"/>
      <c r="Y372" s="9"/>
      <c r="Z372" s="9"/>
    </row>
    <row r="373" spans="1:26" ht="16.5" customHeight="1">
      <c r="A373" s="665"/>
      <c r="B373" s="665"/>
      <c r="C373" s="665"/>
      <c r="D373" s="665"/>
      <c r="E373" s="665"/>
      <c r="F373" s="666"/>
      <c r="G373" s="80">
        <v>5</v>
      </c>
      <c r="H373" s="100" t="s">
        <v>8902</v>
      </c>
      <c r="I373" s="100" t="s">
        <v>8322</v>
      </c>
      <c r="J373" s="80"/>
      <c r="K373" s="267"/>
      <c r="L373" s="750"/>
      <c r="M373" s="91"/>
      <c r="N373" s="157"/>
      <c r="O373" s="86" t="s">
        <v>380</v>
      </c>
      <c r="P373" s="86" t="s">
        <v>380</v>
      </c>
      <c r="Q373" s="83" t="s">
        <v>380</v>
      </c>
      <c r="R373" s="86" t="s">
        <v>114</v>
      </c>
      <c r="S373" s="83"/>
      <c r="T373" s="9"/>
      <c r="U373" s="9"/>
      <c r="V373" s="9"/>
      <c r="W373" s="9"/>
      <c r="X373" s="9"/>
      <c r="Y373" s="9"/>
      <c r="Z373" s="9"/>
    </row>
    <row r="374" spans="1:26" ht="66" customHeight="1">
      <c r="A374" s="747" t="s">
        <v>8935</v>
      </c>
      <c r="B374" s="747" t="s">
        <v>4154</v>
      </c>
      <c r="C374" s="747" t="s">
        <v>4157</v>
      </c>
      <c r="D374" s="746" t="s">
        <v>8904</v>
      </c>
      <c r="E374" s="778" t="s">
        <v>8923</v>
      </c>
      <c r="F374" s="746" t="s">
        <v>7521</v>
      </c>
      <c r="G374" s="80">
        <v>1</v>
      </c>
      <c r="H374" s="115" t="s">
        <v>8874</v>
      </c>
      <c r="I374" s="81" t="s">
        <v>8285</v>
      </c>
      <c r="J374" s="80"/>
      <c r="K374" s="267"/>
      <c r="L374" s="748"/>
      <c r="M374" s="91"/>
      <c r="N374" s="64"/>
      <c r="O374" s="86" t="s">
        <v>380</v>
      </c>
      <c r="P374" s="86" t="s">
        <v>380</v>
      </c>
      <c r="Q374" s="83" t="s">
        <v>380</v>
      </c>
      <c r="R374" s="86" t="s">
        <v>114</v>
      </c>
      <c r="S374" s="83"/>
      <c r="T374" s="9"/>
      <c r="U374" s="9"/>
      <c r="V374" s="9"/>
      <c r="W374" s="9"/>
      <c r="X374" s="9"/>
      <c r="Y374" s="9"/>
      <c r="Z374" s="9"/>
    </row>
    <row r="375" spans="1:26" ht="16.5" customHeight="1">
      <c r="A375" s="665"/>
      <c r="B375" s="665"/>
      <c r="C375" s="665"/>
      <c r="D375" s="665"/>
      <c r="E375" s="665"/>
      <c r="F375" s="665"/>
      <c r="G375" s="80">
        <v>2</v>
      </c>
      <c r="H375" s="98" t="s">
        <v>8210</v>
      </c>
      <c r="I375" s="81" t="s">
        <v>8653</v>
      </c>
      <c r="J375" s="80" t="s">
        <v>158</v>
      </c>
      <c r="K375" s="267"/>
      <c r="L375" s="665"/>
      <c r="M375" s="91"/>
      <c r="N375" s="64"/>
      <c r="O375" s="86" t="s">
        <v>380</v>
      </c>
      <c r="P375" s="86" t="s">
        <v>380</v>
      </c>
      <c r="Q375" s="86" t="s">
        <v>8936</v>
      </c>
      <c r="R375" s="86" t="s">
        <v>114</v>
      </c>
      <c r="S375" s="86"/>
      <c r="T375" s="9"/>
      <c r="U375" s="9"/>
      <c r="V375" s="9"/>
      <c r="W375" s="9"/>
      <c r="X375" s="9"/>
      <c r="Y375" s="9"/>
      <c r="Z375" s="9"/>
    </row>
    <row r="376" spans="1:26" ht="16.5" customHeight="1">
      <c r="A376" s="665"/>
      <c r="B376" s="665"/>
      <c r="C376" s="665"/>
      <c r="D376" s="665"/>
      <c r="E376" s="665"/>
      <c r="F376" s="665"/>
      <c r="G376" s="80">
        <v>3</v>
      </c>
      <c r="H376" s="115" t="s">
        <v>8906</v>
      </c>
      <c r="I376" s="92" t="s">
        <v>8309</v>
      </c>
      <c r="J376" s="80"/>
      <c r="K376" s="267"/>
      <c r="L376" s="665"/>
      <c r="M376" s="91"/>
      <c r="N376" s="4"/>
      <c r="O376" s="86" t="s">
        <v>380</v>
      </c>
      <c r="P376" s="86" t="s">
        <v>380</v>
      </c>
      <c r="Q376" s="83" t="s">
        <v>380</v>
      </c>
      <c r="R376" s="86" t="s">
        <v>114</v>
      </c>
      <c r="S376" s="83"/>
      <c r="T376" s="9"/>
      <c r="U376" s="9"/>
      <c r="V376" s="9"/>
      <c r="W376" s="9"/>
      <c r="X376" s="9"/>
      <c r="Y376" s="9"/>
      <c r="Z376" s="9"/>
    </row>
    <row r="377" spans="1:26" ht="16.5" customHeight="1">
      <c r="A377" s="665"/>
      <c r="B377" s="665"/>
      <c r="C377" s="665"/>
      <c r="D377" s="665"/>
      <c r="E377" s="665"/>
      <c r="F377" s="665"/>
      <c r="G377" s="80">
        <v>4</v>
      </c>
      <c r="H377" s="98" t="s">
        <v>8210</v>
      </c>
      <c r="I377" s="92" t="s">
        <v>8314</v>
      </c>
      <c r="J377" s="80" t="s">
        <v>158</v>
      </c>
      <c r="K377" s="267"/>
      <c r="L377" s="665"/>
      <c r="M377" s="91"/>
      <c r="N377" s="4"/>
      <c r="O377" s="86" t="s">
        <v>380</v>
      </c>
      <c r="P377" s="86" t="s">
        <v>380</v>
      </c>
      <c r="Q377" s="86" t="s">
        <v>8936</v>
      </c>
      <c r="R377" s="86" t="s">
        <v>114</v>
      </c>
      <c r="S377" s="86"/>
      <c r="T377" s="9"/>
      <c r="U377" s="9"/>
      <c r="V377" s="9"/>
      <c r="W377" s="9"/>
      <c r="X377" s="9"/>
      <c r="Y377" s="9"/>
      <c r="Z377" s="9"/>
    </row>
    <row r="378" spans="1:26" ht="16.5" customHeight="1">
      <c r="A378" s="665"/>
      <c r="B378" s="665"/>
      <c r="C378" s="665"/>
      <c r="D378" s="665"/>
      <c r="E378" s="665"/>
      <c r="F378" s="666"/>
      <c r="G378" s="80">
        <v>5</v>
      </c>
      <c r="H378" s="100" t="s">
        <v>8907</v>
      </c>
      <c r="I378" s="100" t="s">
        <v>8322</v>
      </c>
      <c r="J378" s="80"/>
      <c r="K378" s="104"/>
      <c r="L378" s="750"/>
      <c r="M378" s="86"/>
      <c r="N378" s="4"/>
      <c r="O378" s="86" t="s">
        <v>380</v>
      </c>
      <c r="P378" s="86" t="s">
        <v>380</v>
      </c>
      <c r="Q378" s="83" t="s">
        <v>380</v>
      </c>
      <c r="R378" s="86" t="s">
        <v>114</v>
      </c>
      <c r="S378" s="83"/>
      <c r="T378" s="9"/>
      <c r="U378" s="9"/>
      <c r="V378" s="9"/>
      <c r="W378" s="9"/>
      <c r="X378" s="9"/>
      <c r="Y378" s="9"/>
      <c r="Z378" s="9"/>
    </row>
    <row r="379" spans="1:26" ht="66" customHeight="1">
      <c r="A379" s="747" t="s">
        <v>8937</v>
      </c>
      <c r="B379" s="747" t="s">
        <v>4154</v>
      </c>
      <c r="C379" s="747" t="s">
        <v>4157</v>
      </c>
      <c r="D379" s="746" t="s">
        <v>8909</v>
      </c>
      <c r="E379" s="778" t="s">
        <v>8926</v>
      </c>
      <c r="F379" s="746" t="s">
        <v>7521</v>
      </c>
      <c r="G379" s="80">
        <v>1</v>
      </c>
      <c r="H379" s="115" t="s">
        <v>8874</v>
      </c>
      <c r="I379" s="81" t="s">
        <v>8285</v>
      </c>
      <c r="J379" s="80"/>
      <c r="K379" s="267"/>
      <c r="L379" s="748"/>
      <c r="M379" s="91"/>
      <c r="N379" s="4"/>
      <c r="O379" s="86" t="s">
        <v>380</v>
      </c>
      <c r="P379" s="86" t="s">
        <v>380</v>
      </c>
      <c r="Q379" s="83" t="s">
        <v>380</v>
      </c>
      <c r="R379" s="86" t="s">
        <v>114</v>
      </c>
      <c r="S379" s="83"/>
      <c r="T379" s="9"/>
      <c r="U379" s="9"/>
      <c r="V379" s="9"/>
      <c r="W379" s="9"/>
      <c r="X379" s="9"/>
      <c r="Y379" s="9"/>
      <c r="Z379" s="9"/>
    </row>
    <row r="380" spans="1:26" ht="16.5" customHeight="1">
      <c r="A380" s="665"/>
      <c r="B380" s="665"/>
      <c r="C380" s="665"/>
      <c r="D380" s="665"/>
      <c r="E380" s="665"/>
      <c r="F380" s="665"/>
      <c r="G380" s="80">
        <v>2</v>
      </c>
      <c r="H380" s="98" t="s">
        <v>8210</v>
      </c>
      <c r="I380" s="81" t="s">
        <v>8653</v>
      </c>
      <c r="J380" s="80" t="s">
        <v>158</v>
      </c>
      <c r="K380" s="267"/>
      <c r="L380" s="665"/>
      <c r="M380" s="91"/>
      <c r="N380" s="4"/>
      <c r="O380" s="86" t="s">
        <v>380</v>
      </c>
      <c r="P380" s="86" t="s">
        <v>380</v>
      </c>
      <c r="Q380" s="86" t="s">
        <v>8940</v>
      </c>
      <c r="R380" s="86" t="s">
        <v>114</v>
      </c>
      <c r="S380" s="86"/>
      <c r="T380" s="9"/>
      <c r="U380" s="9"/>
      <c r="V380" s="9"/>
      <c r="W380" s="9"/>
      <c r="X380" s="9"/>
      <c r="Y380" s="9"/>
      <c r="Z380" s="9"/>
    </row>
    <row r="381" spans="1:26" ht="16.5" customHeight="1">
      <c r="A381" s="665"/>
      <c r="B381" s="665"/>
      <c r="C381" s="665"/>
      <c r="D381" s="665"/>
      <c r="E381" s="665"/>
      <c r="F381" s="665"/>
      <c r="G381" s="80">
        <v>3</v>
      </c>
      <c r="H381" s="115" t="s">
        <v>8911</v>
      </c>
      <c r="I381" s="81" t="s">
        <v>8381</v>
      </c>
      <c r="J381" s="80"/>
      <c r="K381" s="267"/>
      <c r="L381" s="665"/>
      <c r="M381" s="91"/>
      <c r="N381" s="4"/>
      <c r="O381" s="86" t="s">
        <v>380</v>
      </c>
      <c r="P381" s="86" t="s">
        <v>380</v>
      </c>
      <c r="Q381" s="83" t="s">
        <v>380</v>
      </c>
      <c r="R381" s="86" t="s">
        <v>114</v>
      </c>
      <c r="S381" s="83"/>
      <c r="T381" s="9"/>
      <c r="U381" s="9"/>
      <c r="V381" s="9"/>
      <c r="W381" s="9"/>
      <c r="X381" s="9"/>
      <c r="Y381" s="9"/>
      <c r="Z381" s="9"/>
    </row>
    <row r="382" spans="1:26" ht="16.5" customHeight="1">
      <c r="A382" s="665"/>
      <c r="B382" s="665"/>
      <c r="C382" s="665"/>
      <c r="D382" s="665"/>
      <c r="E382" s="665"/>
      <c r="F382" s="665"/>
      <c r="G382" s="80">
        <v>4</v>
      </c>
      <c r="H382" s="98" t="s">
        <v>8210</v>
      </c>
      <c r="I382" s="92" t="s">
        <v>8314</v>
      </c>
      <c r="J382" s="80" t="s">
        <v>158</v>
      </c>
      <c r="K382" s="267"/>
      <c r="L382" s="665"/>
      <c r="M382" s="91"/>
      <c r="N382" s="4"/>
      <c r="O382" s="86" t="s">
        <v>380</v>
      </c>
      <c r="P382" s="86" t="s">
        <v>380</v>
      </c>
      <c r="Q382" s="86" t="s">
        <v>8940</v>
      </c>
      <c r="R382" s="86" t="s">
        <v>114</v>
      </c>
      <c r="S382" s="86"/>
      <c r="T382" s="9"/>
      <c r="U382" s="9"/>
      <c r="V382" s="9"/>
      <c r="W382" s="9"/>
      <c r="X382" s="9"/>
      <c r="Y382" s="9"/>
      <c r="Z382" s="9"/>
    </row>
    <row r="383" spans="1:26" ht="16.5" customHeight="1">
      <c r="A383" s="665"/>
      <c r="B383" s="665"/>
      <c r="C383" s="665"/>
      <c r="D383" s="665"/>
      <c r="E383" s="665"/>
      <c r="F383" s="666"/>
      <c r="G383" s="80">
        <v>5</v>
      </c>
      <c r="H383" s="100" t="s">
        <v>8912</v>
      </c>
      <c r="I383" s="100" t="s">
        <v>8322</v>
      </c>
      <c r="J383" s="80"/>
      <c r="K383" s="104"/>
      <c r="L383" s="750"/>
      <c r="M383" s="86"/>
      <c r="N383" s="4"/>
      <c r="O383" s="86" t="s">
        <v>380</v>
      </c>
      <c r="P383" s="86" t="s">
        <v>380</v>
      </c>
      <c r="Q383" s="83" t="s">
        <v>380</v>
      </c>
      <c r="R383" s="86" t="s">
        <v>114</v>
      </c>
      <c r="S383" s="83"/>
      <c r="T383" s="9"/>
      <c r="U383" s="9"/>
      <c r="V383" s="9"/>
      <c r="W383" s="9"/>
      <c r="X383" s="9"/>
      <c r="Y383" s="9"/>
      <c r="Z383" s="9"/>
    </row>
    <row r="384" spans="1:26" ht="66" customHeight="1">
      <c r="A384" s="780" t="s">
        <v>8954</v>
      </c>
      <c r="B384" s="747" t="s">
        <v>4154</v>
      </c>
      <c r="C384" s="747" t="s">
        <v>4157</v>
      </c>
      <c r="D384" s="746" t="s">
        <v>8914</v>
      </c>
      <c r="E384" s="778" t="s">
        <v>8929</v>
      </c>
      <c r="F384" s="746" t="s">
        <v>7521</v>
      </c>
      <c r="G384" s="80">
        <v>1</v>
      </c>
      <c r="H384" s="115" t="s">
        <v>8874</v>
      </c>
      <c r="I384" s="81" t="s">
        <v>8285</v>
      </c>
      <c r="J384" s="80"/>
      <c r="K384" s="267"/>
      <c r="L384" s="748"/>
      <c r="M384" s="91"/>
      <c r="N384" s="4"/>
      <c r="O384" s="86" t="s">
        <v>380</v>
      </c>
      <c r="P384" s="86" t="s">
        <v>380</v>
      </c>
      <c r="Q384" s="83" t="s">
        <v>380</v>
      </c>
      <c r="R384" s="86" t="s">
        <v>114</v>
      </c>
      <c r="S384" s="83"/>
      <c r="T384" s="9"/>
      <c r="U384" s="9"/>
      <c r="V384" s="9"/>
      <c r="W384" s="9"/>
      <c r="X384" s="9"/>
      <c r="Y384" s="9"/>
      <c r="Z384" s="9"/>
    </row>
    <row r="385" spans="1:26" ht="16.5" customHeight="1">
      <c r="A385" s="665"/>
      <c r="B385" s="665"/>
      <c r="C385" s="665"/>
      <c r="D385" s="665"/>
      <c r="E385" s="665"/>
      <c r="F385" s="665"/>
      <c r="G385" s="80">
        <v>2</v>
      </c>
      <c r="H385" s="98" t="s">
        <v>8210</v>
      </c>
      <c r="I385" s="81" t="s">
        <v>8653</v>
      </c>
      <c r="J385" s="80" t="s">
        <v>158</v>
      </c>
      <c r="K385" s="267"/>
      <c r="L385" s="665"/>
      <c r="M385" s="91"/>
      <c r="N385" s="4"/>
      <c r="O385" s="86" t="s">
        <v>380</v>
      </c>
      <c r="P385" s="86" t="s">
        <v>380</v>
      </c>
      <c r="Q385" s="86" t="s">
        <v>8965</v>
      </c>
      <c r="R385" s="86" t="s">
        <v>114</v>
      </c>
      <c r="S385" s="86"/>
      <c r="T385" s="9"/>
      <c r="U385" s="9"/>
      <c r="V385" s="9"/>
      <c r="W385" s="9"/>
      <c r="X385" s="9"/>
      <c r="Y385" s="9"/>
      <c r="Z385" s="9"/>
    </row>
    <row r="386" spans="1:26" ht="16.5" customHeight="1">
      <c r="A386" s="665"/>
      <c r="B386" s="665"/>
      <c r="C386" s="665"/>
      <c r="D386" s="665"/>
      <c r="E386" s="665"/>
      <c r="F386" s="665"/>
      <c r="G386" s="80">
        <v>3</v>
      </c>
      <c r="H386" s="115" t="s">
        <v>8966</v>
      </c>
      <c r="I386" s="81" t="s">
        <v>8381</v>
      </c>
      <c r="J386" s="80"/>
      <c r="K386" s="267"/>
      <c r="L386" s="665"/>
      <c r="M386" s="91"/>
      <c r="N386" s="4"/>
      <c r="O386" s="86" t="s">
        <v>380</v>
      </c>
      <c r="P386" s="86" t="s">
        <v>380</v>
      </c>
      <c r="Q386" s="83" t="s">
        <v>380</v>
      </c>
      <c r="R386" s="86" t="s">
        <v>114</v>
      </c>
      <c r="S386" s="83"/>
      <c r="T386" s="9"/>
      <c r="U386" s="9"/>
      <c r="V386" s="9"/>
      <c r="W386" s="9"/>
      <c r="X386" s="9"/>
      <c r="Y386" s="9"/>
      <c r="Z386" s="9"/>
    </row>
    <row r="387" spans="1:26" ht="16.5" customHeight="1">
      <c r="A387" s="665"/>
      <c r="B387" s="665"/>
      <c r="C387" s="665"/>
      <c r="D387" s="665"/>
      <c r="E387" s="665"/>
      <c r="F387" s="665"/>
      <c r="G387" s="80">
        <v>4</v>
      </c>
      <c r="H387" s="98" t="s">
        <v>8210</v>
      </c>
      <c r="I387" s="92" t="s">
        <v>8314</v>
      </c>
      <c r="J387" s="80" t="s">
        <v>158</v>
      </c>
      <c r="K387" s="267"/>
      <c r="L387" s="665"/>
      <c r="M387" s="91"/>
      <c r="N387" s="4"/>
      <c r="O387" s="86" t="s">
        <v>380</v>
      </c>
      <c r="P387" s="86" t="s">
        <v>380</v>
      </c>
      <c r="Q387" s="86" t="s">
        <v>8965</v>
      </c>
      <c r="R387" s="86" t="s">
        <v>114</v>
      </c>
      <c r="S387" s="86"/>
      <c r="T387" s="9"/>
      <c r="U387" s="9"/>
      <c r="V387" s="9"/>
      <c r="W387" s="9"/>
      <c r="X387" s="9"/>
      <c r="Y387" s="9"/>
      <c r="Z387" s="9"/>
    </row>
    <row r="388" spans="1:26" ht="16.5" customHeight="1">
      <c r="A388" s="750"/>
      <c r="B388" s="665"/>
      <c r="C388" s="665"/>
      <c r="D388" s="665"/>
      <c r="E388" s="665"/>
      <c r="F388" s="666"/>
      <c r="G388" s="80">
        <v>5</v>
      </c>
      <c r="H388" s="100" t="s">
        <v>8917</v>
      </c>
      <c r="I388" s="100" t="s">
        <v>8322</v>
      </c>
      <c r="J388" s="80"/>
      <c r="K388" s="104"/>
      <c r="L388" s="750"/>
      <c r="M388" s="86"/>
      <c r="N388" s="4"/>
      <c r="O388" s="86" t="s">
        <v>380</v>
      </c>
      <c r="P388" s="86" t="s">
        <v>380</v>
      </c>
      <c r="Q388" s="83" t="s">
        <v>380</v>
      </c>
      <c r="R388" s="86" t="s">
        <v>114</v>
      </c>
      <c r="S388" s="83"/>
      <c r="T388" s="9"/>
      <c r="U388" s="9"/>
      <c r="V388" s="9"/>
      <c r="W388" s="9"/>
      <c r="X388" s="9"/>
      <c r="Y388" s="9"/>
      <c r="Z388" s="9"/>
    </row>
    <row r="389" spans="1:26" ht="115.5" customHeight="1">
      <c r="A389" s="780" t="s">
        <v>8979</v>
      </c>
      <c r="B389" s="780" t="s">
        <v>4154</v>
      </c>
      <c r="C389" s="780" t="s">
        <v>4157</v>
      </c>
      <c r="D389" s="767" t="s">
        <v>8981</v>
      </c>
      <c r="E389" s="779" t="s">
        <v>8982</v>
      </c>
      <c r="F389" s="767" t="s">
        <v>3734</v>
      </c>
      <c r="G389" s="254">
        <v>1</v>
      </c>
      <c r="H389" s="187" t="s">
        <v>8985</v>
      </c>
      <c r="I389" s="186" t="s">
        <v>8986</v>
      </c>
      <c r="J389" s="254"/>
      <c r="K389" s="267"/>
      <c r="L389" s="748"/>
      <c r="M389" s="91"/>
      <c r="N389" s="157"/>
      <c r="O389" s="86" t="s">
        <v>380</v>
      </c>
      <c r="P389" s="86" t="s">
        <v>380</v>
      </c>
      <c r="Q389" s="86" t="s">
        <v>380</v>
      </c>
      <c r="R389" s="86" t="s">
        <v>8289</v>
      </c>
      <c r="S389" s="83"/>
      <c r="T389" s="9"/>
      <c r="U389" s="9"/>
      <c r="V389" s="9"/>
      <c r="W389" s="9"/>
      <c r="X389" s="9"/>
      <c r="Y389" s="9"/>
      <c r="Z389" s="9"/>
    </row>
    <row r="390" spans="1:26" ht="61.5" customHeight="1">
      <c r="A390" s="665"/>
      <c r="B390" s="665"/>
      <c r="C390" s="665"/>
      <c r="D390" s="665"/>
      <c r="E390" s="665"/>
      <c r="F390" s="665"/>
      <c r="G390" s="254">
        <v>2</v>
      </c>
      <c r="H390" s="171" t="s">
        <v>8993</v>
      </c>
      <c r="I390" s="188" t="s">
        <v>8994</v>
      </c>
      <c r="J390" s="254"/>
      <c r="K390" s="267"/>
      <c r="L390" s="665"/>
      <c r="M390" s="86"/>
      <c r="N390" s="64"/>
      <c r="O390" s="86" t="s">
        <v>380</v>
      </c>
      <c r="P390" s="86" t="s">
        <v>380</v>
      </c>
      <c r="Q390" s="86" t="s">
        <v>380</v>
      </c>
      <c r="R390" s="86" t="s">
        <v>8289</v>
      </c>
      <c r="S390" s="83"/>
      <c r="T390" s="9"/>
      <c r="U390" s="9"/>
      <c r="V390" s="9"/>
      <c r="W390" s="9"/>
      <c r="X390" s="9"/>
      <c r="Y390" s="9"/>
      <c r="Z390" s="9"/>
    </row>
    <row r="391" spans="1:26" ht="16.5" customHeight="1">
      <c r="A391" s="665"/>
      <c r="B391" s="665"/>
      <c r="C391" s="665"/>
      <c r="D391" s="665"/>
      <c r="E391" s="665"/>
      <c r="F391" s="665"/>
      <c r="G391" s="254">
        <v>3</v>
      </c>
      <c r="H391" s="171" t="s">
        <v>8210</v>
      </c>
      <c r="I391" s="188" t="s">
        <v>8576</v>
      </c>
      <c r="J391" s="254"/>
      <c r="K391" s="267"/>
      <c r="L391" s="665"/>
      <c r="M391" s="155"/>
      <c r="N391" s="64"/>
      <c r="O391" s="86" t="s">
        <v>380</v>
      </c>
      <c r="P391" s="86" t="s">
        <v>380</v>
      </c>
      <c r="Q391" s="86" t="s">
        <v>380</v>
      </c>
      <c r="R391" s="86" t="s">
        <v>8289</v>
      </c>
      <c r="S391" s="83"/>
      <c r="T391" s="9"/>
      <c r="U391" s="9"/>
      <c r="V391" s="9"/>
      <c r="W391" s="9"/>
      <c r="X391" s="9"/>
      <c r="Y391" s="9"/>
      <c r="Z391" s="9"/>
    </row>
    <row r="392" spans="1:26" ht="78" customHeight="1">
      <c r="A392" s="666"/>
      <c r="B392" s="666"/>
      <c r="C392" s="666"/>
      <c r="D392" s="666"/>
      <c r="E392" s="666"/>
      <c r="F392" s="665"/>
      <c r="G392" s="254">
        <v>4</v>
      </c>
      <c r="H392" s="100" t="s">
        <v>9000</v>
      </c>
      <c r="I392" s="100" t="s">
        <v>8322</v>
      </c>
      <c r="J392" s="254"/>
      <c r="K392" s="267"/>
      <c r="L392" s="666"/>
      <c r="M392" s="91"/>
      <c r="N392" s="157"/>
      <c r="O392" s="86" t="s">
        <v>380</v>
      </c>
      <c r="P392" s="86" t="s">
        <v>380</v>
      </c>
      <c r="Q392" s="86" t="s">
        <v>380</v>
      </c>
      <c r="R392" s="86" t="s">
        <v>8289</v>
      </c>
      <c r="S392" s="83"/>
      <c r="T392" s="9"/>
      <c r="U392" s="9"/>
      <c r="V392" s="9"/>
      <c r="W392" s="9"/>
      <c r="X392" s="9"/>
      <c r="Y392" s="9"/>
      <c r="Z392" s="9"/>
    </row>
    <row r="393" spans="1:26" ht="90.75" customHeight="1">
      <c r="A393" s="780" t="s">
        <v>9003</v>
      </c>
      <c r="B393" s="780" t="s">
        <v>4154</v>
      </c>
      <c r="C393" s="780" t="s">
        <v>4157</v>
      </c>
      <c r="D393" s="767" t="s">
        <v>9005</v>
      </c>
      <c r="E393" s="779" t="s">
        <v>9008</v>
      </c>
      <c r="F393" s="767" t="s">
        <v>3734</v>
      </c>
      <c r="G393" s="254">
        <v>1</v>
      </c>
      <c r="H393" s="173" t="s">
        <v>9010</v>
      </c>
      <c r="I393" s="186" t="s">
        <v>8986</v>
      </c>
      <c r="J393" s="254"/>
      <c r="K393" s="267"/>
      <c r="L393" s="748"/>
      <c r="M393" s="86"/>
      <c r="N393" s="4"/>
      <c r="O393" s="86" t="s">
        <v>380</v>
      </c>
      <c r="P393" s="86" t="s">
        <v>380</v>
      </c>
      <c r="Q393" s="86" t="s">
        <v>380</v>
      </c>
      <c r="R393" s="86" t="s">
        <v>8289</v>
      </c>
      <c r="S393" s="83"/>
      <c r="T393" s="9"/>
      <c r="U393" s="9"/>
      <c r="V393" s="9"/>
      <c r="W393" s="9"/>
      <c r="X393" s="9"/>
      <c r="Y393" s="9"/>
      <c r="Z393" s="9"/>
    </row>
    <row r="394" spans="1:26" ht="16.5" customHeight="1">
      <c r="A394" s="665"/>
      <c r="B394" s="665"/>
      <c r="C394" s="665"/>
      <c r="D394" s="665"/>
      <c r="E394" s="665"/>
      <c r="F394" s="665"/>
      <c r="G394" s="254">
        <v>2</v>
      </c>
      <c r="H394" s="171" t="s">
        <v>9014</v>
      </c>
      <c r="I394" s="188" t="s">
        <v>8994</v>
      </c>
      <c r="J394" s="254"/>
      <c r="K394" s="267"/>
      <c r="L394" s="665"/>
      <c r="M394" s="86"/>
      <c r="N394" s="4"/>
      <c r="O394" s="86" t="s">
        <v>380</v>
      </c>
      <c r="P394" s="86" t="s">
        <v>380</v>
      </c>
      <c r="Q394" s="86" t="s">
        <v>380</v>
      </c>
      <c r="R394" s="86" t="s">
        <v>8289</v>
      </c>
      <c r="S394" s="83"/>
      <c r="T394" s="9"/>
      <c r="U394" s="9"/>
      <c r="V394" s="9"/>
      <c r="W394" s="9"/>
      <c r="X394" s="9"/>
      <c r="Y394" s="9"/>
      <c r="Z394" s="9"/>
    </row>
    <row r="395" spans="1:26" ht="16.5" customHeight="1">
      <c r="A395" s="665"/>
      <c r="B395" s="665"/>
      <c r="C395" s="665"/>
      <c r="D395" s="665"/>
      <c r="E395" s="665"/>
      <c r="F395" s="665"/>
      <c r="G395" s="254">
        <v>3</v>
      </c>
      <c r="H395" s="171" t="s">
        <v>8210</v>
      </c>
      <c r="I395" s="188" t="s">
        <v>8576</v>
      </c>
      <c r="J395" s="254"/>
      <c r="K395" s="267"/>
      <c r="L395" s="665"/>
      <c r="M395" s="86"/>
      <c r="N395" s="4"/>
      <c r="O395" s="86" t="s">
        <v>380</v>
      </c>
      <c r="P395" s="86" t="s">
        <v>380</v>
      </c>
      <c r="Q395" s="86" t="s">
        <v>380</v>
      </c>
      <c r="R395" s="86" t="s">
        <v>8289</v>
      </c>
      <c r="S395" s="83"/>
      <c r="T395" s="9"/>
      <c r="U395" s="9"/>
      <c r="V395" s="9"/>
      <c r="W395" s="9"/>
      <c r="X395" s="9"/>
      <c r="Y395" s="9"/>
      <c r="Z395" s="9"/>
    </row>
    <row r="396" spans="1:26" ht="16.5" customHeight="1">
      <c r="A396" s="666"/>
      <c r="B396" s="666"/>
      <c r="C396" s="666"/>
      <c r="D396" s="666"/>
      <c r="E396" s="666"/>
      <c r="F396" s="665"/>
      <c r="G396" s="254">
        <v>4</v>
      </c>
      <c r="H396" s="100" t="s">
        <v>8353</v>
      </c>
      <c r="I396" s="100" t="s">
        <v>8322</v>
      </c>
      <c r="J396" s="254"/>
      <c r="K396" s="104"/>
      <c r="L396" s="666"/>
      <c r="M396" s="86"/>
      <c r="N396" s="4"/>
      <c r="O396" s="86" t="s">
        <v>380</v>
      </c>
      <c r="P396" s="86" t="s">
        <v>380</v>
      </c>
      <c r="Q396" s="86" t="s">
        <v>380</v>
      </c>
      <c r="R396" s="86" t="s">
        <v>8289</v>
      </c>
      <c r="S396" s="83"/>
      <c r="T396" s="9"/>
      <c r="U396" s="9"/>
      <c r="V396" s="9"/>
      <c r="W396" s="9"/>
      <c r="X396" s="9"/>
      <c r="Y396" s="9"/>
      <c r="Z396" s="9"/>
    </row>
    <row r="397" spans="1:26" ht="49.5" customHeight="1">
      <c r="A397" s="780" t="s">
        <v>9020</v>
      </c>
      <c r="B397" s="780" t="s">
        <v>4154</v>
      </c>
      <c r="C397" s="780" t="s">
        <v>4157</v>
      </c>
      <c r="D397" s="767" t="s">
        <v>9021</v>
      </c>
      <c r="E397" s="779" t="s">
        <v>9024</v>
      </c>
      <c r="F397" s="767" t="s">
        <v>3734</v>
      </c>
      <c r="G397" s="254">
        <v>1</v>
      </c>
      <c r="H397" s="173" t="s">
        <v>9027</v>
      </c>
      <c r="I397" s="186" t="s">
        <v>8986</v>
      </c>
      <c r="J397" s="254"/>
      <c r="K397" s="267"/>
      <c r="L397" s="748"/>
      <c r="M397" s="86"/>
      <c r="N397" s="4"/>
      <c r="O397" s="86" t="s">
        <v>380</v>
      </c>
      <c r="P397" s="86" t="s">
        <v>380</v>
      </c>
      <c r="Q397" s="86" t="s">
        <v>380</v>
      </c>
      <c r="R397" s="86" t="s">
        <v>8289</v>
      </c>
      <c r="S397" s="83"/>
      <c r="T397" s="9"/>
      <c r="U397" s="9"/>
      <c r="V397" s="9"/>
      <c r="W397" s="9"/>
      <c r="X397" s="9"/>
      <c r="Y397" s="9"/>
      <c r="Z397" s="9"/>
    </row>
    <row r="398" spans="1:26" ht="16.5" customHeight="1">
      <c r="A398" s="665"/>
      <c r="B398" s="665"/>
      <c r="C398" s="665"/>
      <c r="D398" s="665"/>
      <c r="E398" s="665"/>
      <c r="F398" s="665"/>
      <c r="G398" s="254">
        <v>2</v>
      </c>
      <c r="H398" s="171" t="s">
        <v>9032</v>
      </c>
      <c r="I398" s="188" t="s">
        <v>9033</v>
      </c>
      <c r="J398" s="254"/>
      <c r="K398" s="267"/>
      <c r="L398" s="665"/>
      <c r="M398" s="86"/>
      <c r="N398" s="4"/>
      <c r="O398" s="86" t="s">
        <v>380</v>
      </c>
      <c r="P398" s="86" t="s">
        <v>380</v>
      </c>
      <c r="Q398" s="86" t="s">
        <v>380</v>
      </c>
      <c r="R398" s="86" t="s">
        <v>8289</v>
      </c>
      <c r="S398" s="83"/>
      <c r="T398" s="9"/>
      <c r="U398" s="9"/>
      <c r="V398" s="9"/>
      <c r="W398" s="9"/>
      <c r="X398" s="9"/>
      <c r="Y398" s="9"/>
      <c r="Z398" s="9"/>
    </row>
    <row r="399" spans="1:26" ht="16.5" customHeight="1">
      <c r="A399" s="665"/>
      <c r="B399" s="665"/>
      <c r="C399" s="665"/>
      <c r="D399" s="665"/>
      <c r="E399" s="665"/>
      <c r="F399" s="665"/>
      <c r="G399" s="254">
        <v>3</v>
      </c>
      <c r="H399" s="171" t="s">
        <v>8210</v>
      </c>
      <c r="I399" s="188" t="s">
        <v>8576</v>
      </c>
      <c r="J399" s="254"/>
      <c r="K399" s="267"/>
      <c r="L399" s="665"/>
      <c r="M399" s="86"/>
      <c r="N399" s="4"/>
      <c r="O399" s="86" t="s">
        <v>380</v>
      </c>
      <c r="P399" s="86" t="s">
        <v>380</v>
      </c>
      <c r="Q399" s="86" t="s">
        <v>380</v>
      </c>
      <c r="R399" s="86" t="s">
        <v>8289</v>
      </c>
      <c r="S399" s="83"/>
      <c r="T399" s="9"/>
      <c r="U399" s="9"/>
      <c r="V399" s="9"/>
      <c r="W399" s="9"/>
      <c r="X399" s="9"/>
      <c r="Y399" s="9"/>
      <c r="Z399" s="9"/>
    </row>
    <row r="400" spans="1:26" ht="16.5" customHeight="1">
      <c r="A400" s="666"/>
      <c r="B400" s="666"/>
      <c r="C400" s="666"/>
      <c r="D400" s="666"/>
      <c r="E400" s="666"/>
      <c r="F400" s="665"/>
      <c r="G400" s="254">
        <v>4</v>
      </c>
      <c r="H400" s="100" t="s">
        <v>8392</v>
      </c>
      <c r="I400" s="100" t="s">
        <v>8322</v>
      </c>
      <c r="J400" s="254"/>
      <c r="K400" s="104"/>
      <c r="L400" s="666"/>
      <c r="M400" s="86"/>
      <c r="N400" s="4"/>
      <c r="O400" s="86" t="s">
        <v>380</v>
      </c>
      <c r="P400" s="86" t="s">
        <v>380</v>
      </c>
      <c r="Q400" s="86" t="s">
        <v>380</v>
      </c>
      <c r="R400" s="86" t="s">
        <v>8289</v>
      </c>
      <c r="S400" s="83"/>
      <c r="T400" s="9"/>
      <c r="U400" s="9"/>
      <c r="V400" s="9"/>
      <c r="W400" s="9"/>
      <c r="X400" s="9"/>
      <c r="Y400" s="9"/>
      <c r="Z400" s="9"/>
    </row>
    <row r="401" spans="1:26" ht="59.25" customHeight="1">
      <c r="A401" s="780" t="s">
        <v>9043</v>
      </c>
      <c r="B401" s="780" t="s">
        <v>4154</v>
      </c>
      <c r="C401" s="780" t="s">
        <v>4157</v>
      </c>
      <c r="D401" s="767" t="s">
        <v>9045</v>
      </c>
      <c r="E401" s="779" t="s">
        <v>9046</v>
      </c>
      <c r="F401" s="767" t="s">
        <v>3734</v>
      </c>
      <c r="G401" s="254">
        <v>1</v>
      </c>
      <c r="H401" s="173" t="s">
        <v>9048</v>
      </c>
      <c r="I401" s="186" t="s">
        <v>8986</v>
      </c>
      <c r="J401" s="254"/>
      <c r="K401" s="267"/>
      <c r="L401" s="748"/>
      <c r="M401" s="86"/>
      <c r="N401" s="4"/>
      <c r="O401" s="86" t="s">
        <v>380</v>
      </c>
      <c r="P401" s="86" t="s">
        <v>380</v>
      </c>
      <c r="Q401" s="86" t="s">
        <v>380</v>
      </c>
      <c r="R401" s="86" t="s">
        <v>8289</v>
      </c>
      <c r="S401" s="83"/>
      <c r="T401" s="9"/>
      <c r="U401" s="9"/>
      <c r="V401" s="9"/>
      <c r="W401" s="9"/>
      <c r="X401" s="9"/>
      <c r="Y401" s="9"/>
      <c r="Z401" s="9"/>
    </row>
    <row r="402" spans="1:26" ht="16.5" customHeight="1">
      <c r="A402" s="665"/>
      <c r="B402" s="665"/>
      <c r="C402" s="665"/>
      <c r="D402" s="665"/>
      <c r="E402" s="665"/>
      <c r="F402" s="665"/>
      <c r="G402" s="254">
        <v>2</v>
      </c>
      <c r="H402" s="171" t="s">
        <v>9054</v>
      </c>
      <c r="I402" s="188" t="s">
        <v>9033</v>
      </c>
      <c r="J402" s="254"/>
      <c r="K402" s="267"/>
      <c r="L402" s="665"/>
      <c r="M402" s="86"/>
      <c r="N402" s="4"/>
      <c r="O402" s="86" t="s">
        <v>380</v>
      </c>
      <c r="P402" s="86" t="s">
        <v>380</v>
      </c>
      <c r="Q402" s="86" t="s">
        <v>380</v>
      </c>
      <c r="R402" s="86" t="s">
        <v>8289</v>
      </c>
      <c r="S402" s="83"/>
      <c r="T402" s="9"/>
      <c r="U402" s="9"/>
      <c r="V402" s="9"/>
      <c r="W402" s="9"/>
      <c r="X402" s="9"/>
      <c r="Y402" s="9"/>
      <c r="Z402" s="9"/>
    </row>
    <row r="403" spans="1:26" ht="16.5" customHeight="1">
      <c r="A403" s="665"/>
      <c r="B403" s="665"/>
      <c r="C403" s="665"/>
      <c r="D403" s="665"/>
      <c r="E403" s="665"/>
      <c r="F403" s="665"/>
      <c r="G403" s="254">
        <v>3</v>
      </c>
      <c r="H403" s="171" t="s">
        <v>8210</v>
      </c>
      <c r="I403" s="188" t="s">
        <v>8576</v>
      </c>
      <c r="J403" s="254"/>
      <c r="K403" s="104"/>
      <c r="L403" s="665"/>
      <c r="M403" s="86"/>
      <c r="N403" s="4"/>
      <c r="O403" s="86" t="s">
        <v>380</v>
      </c>
      <c r="P403" s="86" t="s">
        <v>380</v>
      </c>
      <c r="Q403" s="86" t="s">
        <v>380</v>
      </c>
      <c r="R403" s="86" t="s">
        <v>8289</v>
      </c>
      <c r="S403" s="83"/>
      <c r="T403" s="9"/>
      <c r="U403" s="9"/>
      <c r="V403" s="9"/>
      <c r="W403" s="9"/>
      <c r="X403" s="9"/>
      <c r="Y403" s="9"/>
      <c r="Z403" s="9"/>
    </row>
    <row r="404" spans="1:26" ht="16.5" customHeight="1">
      <c r="A404" s="666"/>
      <c r="B404" s="666"/>
      <c r="C404" s="666"/>
      <c r="D404" s="666"/>
      <c r="E404" s="666"/>
      <c r="F404" s="665"/>
      <c r="G404" s="254">
        <v>4</v>
      </c>
      <c r="H404" s="100" t="s">
        <v>8424</v>
      </c>
      <c r="I404" s="100" t="s">
        <v>8322</v>
      </c>
      <c r="J404" s="254"/>
      <c r="K404" s="104"/>
      <c r="L404" s="666"/>
      <c r="M404" s="86"/>
      <c r="N404" s="4"/>
      <c r="O404" s="86" t="s">
        <v>380</v>
      </c>
      <c r="P404" s="86" t="s">
        <v>380</v>
      </c>
      <c r="Q404" s="86" t="s">
        <v>380</v>
      </c>
      <c r="R404" s="86" t="s">
        <v>8289</v>
      </c>
      <c r="S404" s="83"/>
      <c r="T404" s="9"/>
      <c r="U404" s="9"/>
      <c r="V404" s="9"/>
      <c r="W404" s="9"/>
      <c r="X404" s="9"/>
      <c r="Y404" s="9"/>
      <c r="Z404" s="9"/>
    </row>
    <row r="405" spans="1:26" ht="82.5" customHeight="1">
      <c r="A405" s="780" t="s">
        <v>9070</v>
      </c>
      <c r="B405" s="780" t="s">
        <v>4154</v>
      </c>
      <c r="C405" s="780" t="s">
        <v>4157</v>
      </c>
      <c r="D405" s="767" t="s">
        <v>9073</v>
      </c>
      <c r="E405" s="779" t="s">
        <v>8982</v>
      </c>
      <c r="F405" s="767" t="s">
        <v>3734</v>
      </c>
      <c r="G405" s="254">
        <v>1</v>
      </c>
      <c r="H405" s="187" t="s">
        <v>9081</v>
      </c>
      <c r="I405" s="186" t="s">
        <v>8986</v>
      </c>
      <c r="J405" s="254"/>
      <c r="K405" s="267"/>
      <c r="L405" s="748"/>
      <c r="M405" s="91"/>
      <c r="N405" s="157"/>
      <c r="O405" s="86" t="s">
        <v>380</v>
      </c>
      <c r="P405" s="86" t="s">
        <v>380</v>
      </c>
      <c r="Q405" s="86" t="s">
        <v>380</v>
      </c>
      <c r="R405" s="86" t="s">
        <v>114</v>
      </c>
      <c r="S405" s="83"/>
      <c r="T405" s="9"/>
      <c r="U405" s="9"/>
      <c r="V405" s="9"/>
      <c r="W405" s="9"/>
      <c r="X405" s="9"/>
      <c r="Y405" s="9"/>
      <c r="Z405" s="9"/>
    </row>
    <row r="406" spans="1:26" ht="16.5" customHeight="1">
      <c r="A406" s="665"/>
      <c r="B406" s="665"/>
      <c r="C406" s="665"/>
      <c r="D406" s="665"/>
      <c r="E406" s="665"/>
      <c r="F406" s="665"/>
      <c r="G406" s="254">
        <v>2</v>
      </c>
      <c r="H406" s="171" t="s">
        <v>9097</v>
      </c>
      <c r="I406" s="188" t="s">
        <v>9099</v>
      </c>
      <c r="J406" s="254"/>
      <c r="K406" s="267"/>
      <c r="L406" s="665"/>
      <c r="M406" s="86"/>
      <c r="N406" s="64"/>
      <c r="O406" s="86" t="s">
        <v>380</v>
      </c>
      <c r="P406" s="86" t="s">
        <v>380</v>
      </c>
      <c r="Q406" s="86" t="s">
        <v>380</v>
      </c>
      <c r="R406" s="86" t="s">
        <v>114</v>
      </c>
      <c r="S406" s="83"/>
      <c r="T406" s="9"/>
      <c r="U406" s="9"/>
      <c r="V406" s="9"/>
      <c r="W406" s="9"/>
      <c r="X406" s="9"/>
      <c r="Y406" s="9"/>
      <c r="Z406" s="9"/>
    </row>
    <row r="407" spans="1:26" ht="16.5" customHeight="1">
      <c r="A407" s="665"/>
      <c r="B407" s="665"/>
      <c r="C407" s="665"/>
      <c r="D407" s="665"/>
      <c r="E407" s="665"/>
      <c r="F407" s="665"/>
      <c r="G407" s="254">
        <v>3</v>
      </c>
      <c r="H407" s="171" t="s">
        <v>8210</v>
      </c>
      <c r="I407" s="188" t="s">
        <v>8576</v>
      </c>
      <c r="J407" s="254"/>
      <c r="K407" s="267"/>
      <c r="L407" s="665"/>
      <c r="M407" s="155"/>
      <c r="N407" s="64"/>
      <c r="O407" s="86" t="s">
        <v>380</v>
      </c>
      <c r="P407" s="86" t="s">
        <v>380</v>
      </c>
      <c r="Q407" s="86" t="s">
        <v>380</v>
      </c>
      <c r="R407" s="86" t="s">
        <v>114</v>
      </c>
      <c r="S407" s="83"/>
      <c r="T407" s="9"/>
      <c r="U407" s="9"/>
      <c r="V407" s="9"/>
      <c r="W407" s="9"/>
      <c r="X407" s="9"/>
      <c r="Y407" s="9"/>
      <c r="Z407" s="9"/>
    </row>
    <row r="408" spans="1:26" ht="79.5" customHeight="1">
      <c r="A408" s="750"/>
      <c r="B408" s="666"/>
      <c r="C408" s="666"/>
      <c r="D408" s="666"/>
      <c r="E408" s="666"/>
      <c r="F408" s="665"/>
      <c r="G408" s="254">
        <v>4</v>
      </c>
      <c r="H408" s="100" t="s">
        <v>9123</v>
      </c>
      <c r="I408" s="100" t="s">
        <v>8322</v>
      </c>
      <c r="J408" s="254"/>
      <c r="K408" s="267"/>
      <c r="L408" s="750"/>
      <c r="M408" s="91"/>
      <c r="N408" s="157"/>
      <c r="O408" s="86" t="s">
        <v>380</v>
      </c>
      <c r="P408" s="86" t="s">
        <v>380</v>
      </c>
      <c r="Q408" s="86" t="s">
        <v>380</v>
      </c>
      <c r="R408" s="86" t="s">
        <v>114</v>
      </c>
      <c r="S408" s="83"/>
      <c r="T408" s="9"/>
      <c r="U408" s="9"/>
      <c r="V408" s="9"/>
      <c r="W408" s="9"/>
      <c r="X408" s="9"/>
      <c r="Y408" s="9"/>
      <c r="Z408" s="9"/>
    </row>
    <row r="409" spans="1:26" ht="49.5" customHeight="1">
      <c r="A409" s="780" t="s">
        <v>9131</v>
      </c>
      <c r="B409" s="780" t="s">
        <v>4154</v>
      </c>
      <c r="C409" s="780" t="s">
        <v>4157</v>
      </c>
      <c r="D409" s="767" t="s">
        <v>9133</v>
      </c>
      <c r="E409" s="779" t="s">
        <v>9008</v>
      </c>
      <c r="F409" s="767" t="s">
        <v>3734</v>
      </c>
      <c r="G409" s="254">
        <v>1</v>
      </c>
      <c r="H409" s="173" t="s">
        <v>9134</v>
      </c>
      <c r="I409" s="186" t="s">
        <v>8986</v>
      </c>
      <c r="J409" s="254"/>
      <c r="K409" s="267"/>
      <c r="L409" s="748"/>
      <c r="M409" s="86"/>
      <c r="N409" s="4"/>
      <c r="O409" s="86" t="s">
        <v>380</v>
      </c>
      <c r="P409" s="86" t="s">
        <v>380</v>
      </c>
      <c r="Q409" s="86" t="s">
        <v>380</v>
      </c>
      <c r="R409" s="86" t="s">
        <v>114</v>
      </c>
      <c r="S409" s="83"/>
      <c r="T409" s="9"/>
      <c r="U409" s="9"/>
      <c r="V409" s="9"/>
      <c r="W409" s="9"/>
      <c r="X409" s="9"/>
      <c r="Y409" s="9"/>
      <c r="Z409" s="9"/>
    </row>
    <row r="410" spans="1:26" ht="49.5" customHeight="1">
      <c r="A410" s="665"/>
      <c r="B410" s="665"/>
      <c r="C410" s="665"/>
      <c r="D410" s="665"/>
      <c r="E410" s="665"/>
      <c r="F410" s="665"/>
      <c r="G410" s="254">
        <v>2</v>
      </c>
      <c r="H410" s="171" t="s">
        <v>9144</v>
      </c>
      <c r="I410" s="188" t="s">
        <v>8994</v>
      </c>
      <c r="J410" s="254"/>
      <c r="K410" s="267"/>
      <c r="L410" s="665"/>
      <c r="M410" s="86"/>
      <c r="N410" s="4"/>
      <c r="O410" s="86" t="s">
        <v>380</v>
      </c>
      <c r="P410" s="86" t="s">
        <v>380</v>
      </c>
      <c r="Q410" s="86" t="s">
        <v>380</v>
      </c>
      <c r="R410" s="86" t="s">
        <v>114</v>
      </c>
      <c r="S410" s="83"/>
      <c r="T410" s="9"/>
      <c r="U410" s="9"/>
      <c r="V410" s="9"/>
      <c r="W410" s="9"/>
      <c r="X410" s="9"/>
      <c r="Y410" s="9"/>
      <c r="Z410" s="9"/>
    </row>
    <row r="411" spans="1:26" ht="16.5" customHeight="1">
      <c r="A411" s="665"/>
      <c r="B411" s="665"/>
      <c r="C411" s="665"/>
      <c r="D411" s="665"/>
      <c r="E411" s="665"/>
      <c r="F411" s="665"/>
      <c r="G411" s="254">
        <v>3</v>
      </c>
      <c r="H411" s="171" t="s">
        <v>8210</v>
      </c>
      <c r="I411" s="188" t="s">
        <v>8576</v>
      </c>
      <c r="J411" s="254"/>
      <c r="K411" s="267"/>
      <c r="L411" s="665"/>
      <c r="M411" s="86"/>
      <c r="N411" s="4"/>
      <c r="O411" s="86" t="s">
        <v>380</v>
      </c>
      <c r="P411" s="86" t="s">
        <v>380</v>
      </c>
      <c r="Q411" s="86" t="s">
        <v>380</v>
      </c>
      <c r="R411" s="86" t="s">
        <v>114</v>
      </c>
      <c r="S411" s="83"/>
      <c r="T411" s="9"/>
      <c r="U411" s="9"/>
      <c r="V411" s="9"/>
      <c r="W411" s="9"/>
      <c r="X411" s="9"/>
      <c r="Y411" s="9"/>
      <c r="Z411" s="9"/>
    </row>
    <row r="412" spans="1:26" ht="16.5" customHeight="1">
      <c r="A412" s="666"/>
      <c r="B412" s="666"/>
      <c r="C412" s="666"/>
      <c r="D412" s="666"/>
      <c r="E412" s="666"/>
      <c r="F412" s="665"/>
      <c r="G412" s="254">
        <v>4</v>
      </c>
      <c r="H412" s="100" t="s">
        <v>8501</v>
      </c>
      <c r="I412" s="100" t="s">
        <v>8322</v>
      </c>
      <c r="J412" s="254"/>
      <c r="K412" s="104"/>
      <c r="L412" s="666"/>
      <c r="M412" s="86"/>
      <c r="N412" s="4"/>
      <c r="O412" s="86" t="s">
        <v>380</v>
      </c>
      <c r="P412" s="86" t="s">
        <v>380</v>
      </c>
      <c r="Q412" s="86" t="s">
        <v>380</v>
      </c>
      <c r="R412" s="86" t="s">
        <v>114</v>
      </c>
      <c r="S412" s="83"/>
      <c r="T412" s="9"/>
      <c r="U412" s="9"/>
      <c r="V412" s="9"/>
      <c r="W412" s="9"/>
      <c r="X412" s="9"/>
      <c r="Y412" s="9"/>
      <c r="Z412" s="9"/>
    </row>
    <row r="413" spans="1:26" ht="49.5" customHeight="1">
      <c r="A413" s="780" t="s">
        <v>9162</v>
      </c>
      <c r="B413" s="780" t="s">
        <v>4154</v>
      </c>
      <c r="C413" s="780" t="s">
        <v>4157</v>
      </c>
      <c r="D413" s="767" t="s">
        <v>9164</v>
      </c>
      <c r="E413" s="779" t="s">
        <v>9024</v>
      </c>
      <c r="F413" s="767" t="s">
        <v>3734</v>
      </c>
      <c r="G413" s="254">
        <v>1</v>
      </c>
      <c r="H413" s="173" t="s">
        <v>9166</v>
      </c>
      <c r="I413" s="186" t="s">
        <v>8986</v>
      </c>
      <c r="J413" s="254"/>
      <c r="K413" s="267"/>
      <c r="L413" s="748"/>
      <c r="M413" s="86"/>
      <c r="N413" s="4"/>
      <c r="O413" s="86" t="s">
        <v>380</v>
      </c>
      <c r="P413" s="86" t="s">
        <v>380</v>
      </c>
      <c r="Q413" s="86" t="s">
        <v>380</v>
      </c>
      <c r="R413" s="86" t="s">
        <v>114</v>
      </c>
      <c r="S413" s="83"/>
      <c r="T413" s="9"/>
      <c r="U413" s="9"/>
      <c r="V413" s="9"/>
      <c r="W413" s="9"/>
      <c r="X413" s="9"/>
      <c r="Y413" s="9"/>
      <c r="Z413" s="9"/>
    </row>
    <row r="414" spans="1:26" ht="16.5" customHeight="1">
      <c r="A414" s="665"/>
      <c r="B414" s="665"/>
      <c r="C414" s="665"/>
      <c r="D414" s="665"/>
      <c r="E414" s="665"/>
      <c r="F414" s="665"/>
      <c r="G414" s="254">
        <v>2</v>
      </c>
      <c r="H414" s="171" t="s">
        <v>9173</v>
      </c>
      <c r="I414" s="188" t="s">
        <v>9033</v>
      </c>
      <c r="J414" s="254"/>
      <c r="K414" s="267"/>
      <c r="L414" s="665"/>
      <c r="M414" s="86"/>
      <c r="N414" s="4"/>
      <c r="O414" s="86" t="s">
        <v>380</v>
      </c>
      <c r="P414" s="86" t="s">
        <v>380</v>
      </c>
      <c r="Q414" s="86" t="s">
        <v>380</v>
      </c>
      <c r="R414" s="86" t="s">
        <v>114</v>
      </c>
      <c r="S414" s="83"/>
      <c r="T414" s="9"/>
      <c r="U414" s="9"/>
      <c r="V414" s="9"/>
      <c r="W414" s="9"/>
      <c r="X414" s="9"/>
      <c r="Y414" s="9"/>
      <c r="Z414" s="9"/>
    </row>
    <row r="415" spans="1:26" ht="66" customHeight="1">
      <c r="A415" s="665"/>
      <c r="B415" s="665"/>
      <c r="C415" s="665"/>
      <c r="D415" s="665"/>
      <c r="E415" s="665"/>
      <c r="F415" s="665"/>
      <c r="G415" s="254">
        <v>3</v>
      </c>
      <c r="H415" s="171" t="s">
        <v>8210</v>
      </c>
      <c r="I415" s="188" t="s">
        <v>8576</v>
      </c>
      <c r="J415" s="254"/>
      <c r="K415" s="267"/>
      <c r="L415" s="665"/>
      <c r="M415" s="86"/>
      <c r="N415" s="4"/>
      <c r="O415" s="86" t="s">
        <v>380</v>
      </c>
      <c r="P415" s="86" t="s">
        <v>380</v>
      </c>
      <c r="Q415" s="86" t="s">
        <v>380</v>
      </c>
      <c r="R415" s="86" t="s">
        <v>114</v>
      </c>
      <c r="S415" s="83"/>
      <c r="T415" s="9"/>
      <c r="U415" s="9"/>
      <c r="V415" s="9"/>
      <c r="W415" s="9"/>
      <c r="X415" s="9"/>
      <c r="Y415" s="9"/>
      <c r="Z415" s="9"/>
    </row>
    <row r="416" spans="1:26" ht="16.5" customHeight="1">
      <c r="A416" s="666"/>
      <c r="B416" s="666"/>
      <c r="C416" s="666"/>
      <c r="D416" s="666"/>
      <c r="E416" s="666"/>
      <c r="F416" s="665"/>
      <c r="G416" s="254">
        <v>4</v>
      </c>
      <c r="H416" s="100" t="s">
        <v>8534</v>
      </c>
      <c r="I416" s="100" t="s">
        <v>8322</v>
      </c>
      <c r="J416" s="254"/>
      <c r="K416" s="104"/>
      <c r="L416" s="666"/>
      <c r="M416" s="86"/>
      <c r="N416" s="4"/>
      <c r="O416" s="86" t="s">
        <v>380</v>
      </c>
      <c r="P416" s="86" t="s">
        <v>380</v>
      </c>
      <c r="Q416" s="86" t="s">
        <v>380</v>
      </c>
      <c r="R416" s="86" t="s">
        <v>114</v>
      </c>
      <c r="S416" s="83"/>
      <c r="T416" s="9"/>
      <c r="U416" s="9"/>
      <c r="V416" s="9"/>
      <c r="W416" s="9"/>
      <c r="X416" s="9"/>
      <c r="Y416" s="9"/>
      <c r="Z416" s="9"/>
    </row>
    <row r="417" spans="1:26" ht="49.5" customHeight="1">
      <c r="A417" s="780" t="s">
        <v>9184</v>
      </c>
      <c r="B417" s="780" t="s">
        <v>4154</v>
      </c>
      <c r="C417" s="780" t="s">
        <v>4157</v>
      </c>
      <c r="D417" s="767" t="s">
        <v>9185</v>
      </c>
      <c r="E417" s="779" t="s">
        <v>9046</v>
      </c>
      <c r="F417" s="767" t="s">
        <v>3734</v>
      </c>
      <c r="G417" s="254">
        <v>1</v>
      </c>
      <c r="H417" s="173" t="s">
        <v>9189</v>
      </c>
      <c r="I417" s="186" t="s">
        <v>8986</v>
      </c>
      <c r="J417" s="254"/>
      <c r="K417" s="267"/>
      <c r="L417" s="748"/>
      <c r="M417" s="86"/>
      <c r="N417" s="4"/>
      <c r="O417" s="86" t="s">
        <v>380</v>
      </c>
      <c r="P417" s="86" t="s">
        <v>380</v>
      </c>
      <c r="Q417" s="86" t="s">
        <v>380</v>
      </c>
      <c r="R417" s="86" t="s">
        <v>114</v>
      </c>
      <c r="S417" s="83"/>
      <c r="T417" s="9"/>
      <c r="U417" s="9"/>
      <c r="V417" s="9"/>
      <c r="W417" s="9"/>
      <c r="X417" s="9"/>
      <c r="Y417" s="9"/>
      <c r="Z417" s="9"/>
    </row>
    <row r="418" spans="1:26" ht="16.5" customHeight="1">
      <c r="A418" s="665"/>
      <c r="B418" s="665"/>
      <c r="C418" s="665"/>
      <c r="D418" s="665"/>
      <c r="E418" s="665"/>
      <c r="F418" s="665"/>
      <c r="G418" s="254">
        <v>2</v>
      </c>
      <c r="H418" s="171" t="s">
        <v>9194</v>
      </c>
      <c r="I418" s="188" t="s">
        <v>9033</v>
      </c>
      <c r="J418" s="254"/>
      <c r="K418" s="267"/>
      <c r="L418" s="665"/>
      <c r="M418" s="86"/>
      <c r="N418" s="4"/>
      <c r="O418" s="86" t="s">
        <v>380</v>
      </c>
      <c r="P418" s="86" t="s">
        <v>380</v>
      </c>
      <c r="Q418" s="86" t="s">
        <v>380</v>
      </c>
      <c r="R418" s="86" t="s">
        <v>114</v>
      </c>
      <c r="S418" s="83"/>
      <c r="T418" s="9"/>
      <c r="U418" s="9"/>
      <c r="V418" s="9"/>
      <c r="W418" s="9"/>
      <c r="X418" s="9"/>
      <c r="Y418" s="9"/>
      <c r="Z418" s="9"/>
    </row>
    <row r="419" spans="1:26" ht="16.5" customHeight="1">
      <c r="A419" s="665"/>
      <c r="B419" s="665"/>
      <c r="C419" s="665"/>
      <c r="D419" s="665"/>
      <c r="E419" s="665"/>
      <c r="F419" s="665"/>
      <c r="G419" s="254">
        <v>3</v>
      </c>
      <c r="H419" s="171" t="s">
        <v>8210</v>
      </c>
      <c r="I419" s="188" t="s">
        <v>8576</v>
      </c>
      <c r="J419" s="254"/>
      <c r="K419" s="104"/>
      <c r="L419" s="665"/>
      <c r="M419" s="86"/>
      <c r="N419" s="4"/>
      <c r="O419" s="86" t="s">
        <v>380</v>
      </c>
      <c r="P419" s="86" t="s">
        <v>380</v>
      </c>
      <c r="Q419" s="86" t="s">
        <v>380</v>
      </c>
      <c r="R419" s="86" t="s">
        <v>114</v>
      </c>
      <c r="S419" s="83"/>
      <c r="T419" s="9"/>
      <c r="U419" s="9"/>
      <c r="V419" s="9"/>
      <c r="W419" s="9"/>
      <c r="X419" s="9"/>
      <c r="Y419" s="9"/>
      <c r="Z419" s="9"/>
    </row>
    <row r="420" spans="1:26" ht="16.5" customHeight="1">
      <c r="A420" s="666"/>
      <c r="B420" s="666"/>
      <c r="C420" s="666"/>
      <c r="D420" s="666"/>
      <c r="E420" s="666"/>
      <c r="F420" s="665"/>
      <c r="G420" s="254">
        <v>4</v>
      </c>
      <c r="H420" s="100" t="s">
        <v>8568</v>
      </c>
      <c r="I420" s="100" t="s">
        <v>8322</v>
      </c>
      <c r="J420" s="254"/>
      <c r="K420" s="104"/>
      <c r="L420" s="666"/>
      <c r="M420" s="86"/>
      <c r="N420" s="4"/>
      <c r="O420" s="86" t="s">
        <v>380</v>
      </c>
      <c r="P420" s="86" t="s">
        <v>380</v>
      </c>
      <c r="Q420" s="86" t="s">
        <v>380</v>
      </c>
      <c r="R420" s="86" t="s">
        <v>114</v>
      </c>
      <c r="S420" s="83"/>
      <c r="T420" s="9"/>
      <c r="U420" s="9"/>
      <c r="V420" s="9"/>
      <c r="W420" s="9"/>
      <c r="X420" s="9"/>
      <c r="Y420" s="9"/>
      <c r="Z420" s="9"/>
    </row>
    <row r="421" spans="1:26" ht="100.5" customHeight="1">
      <c r="A421" s="743" t="s">
        <v>9209</v>
      </c>
      <c r="B421" s="743" t="s">
        <v>4154</v>
      </c>
      <c r="C421" s="743" t="s">
        <v>4157</v>
      </c>
      <c r="D421" s="767" t="s">
        <v>9210</v>
      </c>
      <c r="E421" s="779" t="s">
        <v>9211</v>
      </c>
      <c r="F421" s="767" t="s">
        <v>3734</v>
      </c>
      <c r="G421" s="172">
        <v>1</v>
      </c>
      <c r="H421" s="187" t="s">
        <v>8985</v>
      </c>
      <c r="I421" s="188" t="s">
        <v>8986</v>
      </c>
      <c r="J421" s="172"/>
      <c r="K421" s="104"/>
      <c r="L421" s="734"/>
      <c r="M421" s="86"/>
      <c r="N421" s="26"/>
      <c r="O421" s="86" t="s">
        <v>380</v>
      </c>
      <c r="P421" s="86" t="s">
        <v>380</v>
      </c>
      <c r="Q421" s="86" t="s">
        <v>380</v>
      </c>
      <c r="R421" s="86" t="s">
        <v>8289</v>
      </c>
      <c r="S421" s="83"/>
      <c r="T421" s="9"/>
      <c r="U421" s="9"/>
      <c r="V421" s="9"/>
      <c r="W421" s="9"/>
      <c r="X421" s="9"/>
      <c r="Y421" s="9"/>
      <c r="Z421" s="9"/>
    </row>
    <row r="422" spans="1:26" ht="53.25" customHeight="1">
      <c r="A422" s="666"/>
      <c r="B422" s="666"/>
      <c r="C422" s="666"/>
      <c r="D422" s="666"/>
      <c r="E422" s="666"/>
      <c r="F422" s="666"/>
      <c r="G422" s="172">
        <v>2</v>
      </c>
      <c r="H422" s="167" t="s">
        <v>9219</v>
      </c>
      <c r="I422" s="189" t="s">
        <v>9099</v>
      </c>
      <c r="J422" s="172"/>
      <c r="K422" s="104"/>
      <c r="L422" s="666"/>
      <c r="M422" s="86"/>
      <c r="N422" s="26"/>
      <c r="O422" s="86" t="s">
        <v>380</v>
      </c>
      <c r="P422" s="86" t="s">
        <v>380</v>
      </c>
      <c r="Q422" s="86" t="s">
        <v>380</v>
      </c>
      <c r="R422" s="86" t="s">
        <v>8289</v>
      </c>
      <c r="S422" s="83"/>
      <c r="T422" s="9"/>
      <c r="U422" s="9"/>
      <c r="V422" s="9"/>
      <c r="W422" s="9"/>
      <c r="X422" s="9"/>
      <c r="Y422" s="9"/>
      <c r="Z422" s="9"/>
    </row>
    <row r="423" spans="1:26" ht="83.25" customHeight="1">
      <c r="A423" s="743" t="s">
        <v>9226</v>
      </c>
      <c r="B423" s="743" t="s">
        <v>4154</v>
      </c>
      <c r="C423" s="743" t="s">
        <v>4157</v>
      </c>
      <c r="D423" s="767" t="s">
        <v>9227</v>
      </c>
      <c r="E423" s="779" t="s">
        <v>9228</v>
      </c>
      <c r="F423" s="767" t="s">
        <v>3734</v>
      </c>
      <c r="G423" s="172">
        <v>1</v>
      </c>
      <c r="H423" s="173" t="s">
        <v>9230</v>
      </c>
      <c r="I423" s="189" t="s">
        <v>9231</v>
      </c>
      <c r="J423" s="172"/>
      <c r="K423" s="104"/>
      <c r="L423" s="734"/>
      <c r="M423" s="86"/>
      <c r="N423" s="2"/>
      <c r="O423" s="86" t="s">
        <v>380</v>
      </c>
      <c r="P423" s="86" t="s">
        <v>380</v>
      </c>
      <c r="Q423" s="86" t="s">
        <v>380</v>
      </c>
      <c r="R423" s="86" t="s">
        <v>8289</v>
      </c>
      <c r="S423" s="83"/>
      <c r="T423" s="9"/>
      <c r="U423" s="9"/>
      <c r="V423" s="9"/>
      <c r="W423" s="9"/>
      <c r="X423" s="9"/>
      <c r="Y423" s="9"/>
      <c r="Z423" s="9"/>
    </row>
    <row r="424" spans="1:26" ht="16.5" customHeight="1">
      <c r="A424" s="666"/>
      <c r="B424" s="666"/>
      <c r="C424" s="666"/>
      <c r="D424" s="666"/>
      <c r="E424" s="666"/>
      <c r="F424" s="666"/>
      <c r="G424" s="172">
        <v>2</v>
      </c>
      <c r="H424" s="167" t="s">
        <v>9239</v>
      </c>
      <c r="I424" s="189" t="s">
        <v>9099</v>
      </c>
      <c r="J424" s="172"/>
      <c r="K424" s="104"/>
      <c r="L424" s="666"/>
      <c r="M424" s="86"/>
      <c r="N424" s="2"/>
      <c r="O424" s="86" t="s">
        <v>380</v>
      </c>
      <c r="P424" s="86" t="s">
        <v>380</v>
      </c>
      <c r="Q424" s="86" t="s">
        <v>380</v>
      </c>
      <c r="R424" s="86" t="s">
        <v>8289</v>
      </c>
      <c r="S424" s="83"/>
      <c r="T424" s="9"/>
      <c r="U424" s="9"/>
      <c r="V424" s="9"/>
      <c r="W424" s="9"/>
      <c r="X424" s="9"/>
      <c r="Y424" s="9"/>
      <c r="Z424" s="9"/>
    </row>
    <row r="425" spans="1:26" ht="86.25" customHeight="1">
      <c r="A425" s="743" t="s">
        <v>9245</v>
      </c>
      <c r="B425" s="743" t="s">
        <v>4154</v>
      </c>
      <c r="C425" s="743" t="s">
        <v>4157</v>
      </c>
      <c r="D425" s="767" t="s">
        <v>9246</v>
      </c>
      <c r="E425" s="779" t="s">
        <v>9247</v>
      </c>
      <c r="F425" s="767" t="s">
        <v>3734</v>
      </c>
      <c r="G425" s="172">
        <v>1</v>
      </c>
      <c r="H425" s="187" t="s">
        <v>9253</v>
      </c>
      <c r="I425" s="188" t="s">
        <v>8986</v>
      </c>
      <c r="J425" s="172"/>
      <c r="K425" s="104"/>
      <c r="L425" s="734"/>
      <c r="M425" s="86"/>
      <c r="N425" s="2"/>
      <c r="O425" s="86" t="s">
        <v>380</v>
      </c>
      <c r="P425" s="86" t="s">
        <v>380</v>
      </c>
      <c r="Q425" s="86" t="s">
        <v>380</v>
      </c>
      <c r="R425" s="86" t="s">
        <v>8289</v>
      </c>
      <c r="S425" s="83"/>
      <c r="T425" s="9"/>
      <c r="U425" s="9"/>
      <c r="V425" s="9"/>
      <c r="W425" s="9"/>
      <c r="X425" s="9"/>
      <c r="Y425" s="9"/>
      <c r="Z425" s="9"/>
    </row>
    <row r="426" spans="1:26" ht="48.75" customHeight="1">
      <c r="A426" s="666"/>
      <c r="B426" s="666"/>
      <c r="C426" s="666"/>
      <c r="D426" s="666"/>
      <c r="E426" s="666"/>
      <c r="F426" s="666"/>
      <c r="G426" s="172">
        <v>2</v>
      </c>
      <c r="H426" s="167" t="s">
        <v>9263</v>
      </c>
      <c r="I426" s="189" t="s">
        <v>9033</v>
      </c>
      <c r="J426" s="172"/>
      <c r="K426" s="104"/>
      <c r="L426" s="666"/>
      <c r="M426" s="86"/>
      <c r="N426" s="2"/>
      <c r="O426" s="86" t="s">
        <v>380</v>
      </c>
      <c r="P426" s="86" t="s">
        <v>380</v>
      </c>
      <c r="Q426" s="86" t="s">
        <v>380</v>
      </c>
      <c r="R426" s="86" t="s">
        <v>8289</v>
      </c>
      <c r="S426" s="83"/>
      <c r="T426" s="9"/>
      <c r="U426" s="9"/>
      <c r="V426" s="9"/>
      <c r="W426" s="9"/>
      <c r="X426" s="9"/>
      <c r="Y426" s="9"/>
      <c r="Z426" s="9"/>
    </row>
    <row r="427" spans="1:26" ht="79.5" customHeight="1">
      <c r="A427" s="743" t="s">
        <v>9266</v>
      </c>
      <c r="B427" s="743" t="s">
        <v>4154</v>
      </c>
      <c r="C427" s="743" t="s">
        <v>4157</v>
      </c>
      <c r="D427" s="767" t="s">
        <v>9270</v>
      </c>
      <c r="E427" s="779" t="s">
        <v>9273</v>
      </c>
      <c r="F427" s="767" t="s">
        <v>3734</v>
      </c>
      <c r="G427" s="172">
        <v>1</v>
      </c>
      <c r="H427" s="187" t="s">
        <v>9048</v>
      </c>
      <c r="I427" s="188" t="s">
        <v>8986</v>
      </c>
      <c r="J427" s="172"/>
      <c r="K427" s="104"/>
      <c r="L427" s="734"/>
      <c r="M427" s="86"/>
      <c r="N427" s="2"/>
      <c r="O427" s="86" t="s">
        <v>380</v>
      </c>
      <c r="P427" s="86" t="s">
        <v>380</v>
      </c>
      <c r="Q427" s="86" t="s">
        <v>380</v>
      </c>
      <c r="R427" s="86" t="s">
        <v>8289</v>
      </c>
      <c r="S427" s="83"/>
      <c r="T427" s="9"/>
      <c r="U427" s="9"/>
      <c r="V427" s="9"/>
      <c r="W427" s="9"/>
      <c r="X427" s="9"/>
      <c r="Y427" s="9"/>
      <c r="Z427" s="9"/>
    </row>
    <row r="428" spans="1:26" ht="63" customHeight="1">
      <c r="A428" s="666"/>
      <c r="B428" s="666"/>
      <c r="C428" s="666"/>
      <c r="D428" s="666"/>
      <c r="E428" s="666"/>
      <c r="F428" s="666"/>
      <c r="G428" s="172">
        <v>2</v>
      </c>
      <c r="H428" s="167" t="s">
        <v>9287</v>
      </c>
      <c r="I428" s="189" t="s">
        <v>9033</v>
      </c>
      <c r="J428" s="172"/>
      <c r="K428" s="104"/>
      <c r="L428" s="666"/>
      <c r="M428" s="86"/>
      <c r="N428" s="2"/>
      <c r="O428" s="86" t="s">
        <v>380</v>
      </c>
      <c r="P428" s="86" t="s">
        <v>380</v>
      </c>
      <c r="Q428" s="86" t="s">
        <v>380</v>
      </c>
      <c r="R428" s="86" t="s">
        <v>8289</v>
      </c>
      <c r="S428" s="83"/>
      <c r="T428" s="9"/>
      <c r="U428" s="9"/>
      <c r="V428" s="9"/>
      <c r="W428" s="9"/>
      <c r="X428" s="9"/>
      <c r="Y428" s="9"/>
      <c r="Z428" s="9"/>
    </row>
    <row r="429" spans="1:26" ht="105" customHeight="1">
      <c r="A429" s="743" t="s">
        <v>9291</v>
      </c>
      <c r="B429" s="743" t="s">
        <v>4154</v>
      </c>
      <c r="C429" s="743" t="s">
        <v>4157</v>
      </c>
      <c r="D429" s="767" t="s">
        <v>9296</v>
      </c>
      <c r="E429" s="779" t="s">
        <v>9211</v>
      </c>
      <c r="F429" s="767" t="s">
        <v>3734</v>
      </c>
      <c r="G429" s="172">
        <v>1</v>
      </c>
      <c r="H429" s="187" t="s">
        <v>9081</v>
      </c>
      <c r="I429" s="188" t="s">
        <v>8986</v>
      </c>
      <c r="J429" s="172"/>
      <c r="K429" s="104"/>
      <c r="L429" s="734"/>
      <c r="M429" s="86"/>
      <c r="N429" s="26"/>
      <c r="O429" s="86" t="s">
        <v>380</v>
      </c>
      <c r="P429" s="86" t="s">
        <v>380</v>
      </c>
      <c r="Q429" s="86" t="s">
        <v>380</v>
      </c>
      <c r="R429" s="86" t="s">
        <v>114</v>
      </c>
      <c r="S429" s="83"/>
      <c r="T429" s="9"/>
      <c r="U429" s="9"/>
      <c r="V429" s="9"/>
      <c r="W429" s="9"/>
      <c r="X429" s="9"/>
      <c r="Y429" s="9"/>
      <c r="Z429" s="9"/>
    </row>
    <row r="430" spans="1:26" ht="16.5" customHeight="1">
      <c r="A430" s="666"/>
      <c r="B430" s="666"/>
      <c r="C430" s="666"/>
      <c r="D430" s="666"/>
      <c r="E430" s="666"/>
      <c r="F430" s="666"/>
      <c r="G430" s="172">
        <v>2</v>
      </c>
      <c r="H430" s="167" t="s">
        <v>9310</v>
      </c>
      <c r="I430" s="189" t="s">
        <v>9099</v>
      </c>
      <c r="J430" s="172"/>
      <c r="K430" s="104"/>
      <c r="L430" s="666"/>
      <c r="M430" s="86"/>
      <c r="N430" s="26"/>
      <c r="O430" s="86" t="s">
        <v>380</v>
      </c>
      <c r="P430" s="86" t="s">
        <v>380</v>
      </c>
      <c r="Q430" s="86" t="s">
        <v>380</v>
      </c>
      <c r="R430" s="86" t="s">
        <v>114</v>
      </c>
      <c r="S430" s="83"/>
      <c r="T430" s="9"/>
      <c r="U430" s="9"/>
      <c r="V430" s="9"/>
      <c r="W430" s="9"/>
      <c r="X430" s="9"/>
      <c r="Y430" s="9"/>
      <c r="Z430" s="9"/>
    </row>
    <row r="431" spans="1:26" ht="93" customHeight="1">
      <c r="A431" s="743" t="s">
        <v>9318</v>
      </c>
      <c r="B431" s="743" t="s">
        <v>4154</v>
      </c>
      <c r="C431" s="743" t="s">
        <v>4157</v>
      </c>
      <c r="D431" s="767" t="s">
        <v>9321</v>
      </c>
      <c r="E431" s="779" t="s">
        <v>9228</v>
      </c>
      <c r="F431" s="767" t="s">
        <v>3734</v>
      </c>
      <c r="G431" s="172">
        <v>1</v>
      </c>
      <c r="H431" s="187" t="s">
        <v>9328</v>
      </c>
      <c r="I431" s="188" t="s">
        <v>8986</v>
      </c>
      <c r="J431" s="172"/>
      <c r="K431" s="104"/>
      <c r="L431" s="734"/>
      <c r="M431" s="86"/>
      <c r="N431" s="2"/>
      <c r="O431" s="86" t="s">
        <v>380</v>
      </c>
      <c r="P431" s="86" t="s">
        <v>380</v>
      </c>
      <c r="Q431" s="86" t="s">
        <v>380</v>
      </c>
      <c r="R431" s="86" t="s">
        <v>114</v>
      </c>
      <c r="S431" s="83"/>
      <c r="T431" s="9"/>
      <c r="U431" s="9"/>
      <c r="V431" s="9"/>
      <c r="W431" s="9"/>
      <c r="X431" s="9"/>
      <c r="Y431" s="9"/>
      <c r="Z431" s="9"/>
    </row>
    <row r="432" spans="1:26" ht="16.5" customHeight="1">
      <c r="A432" s="666"/>
      <c r="B432" s="666"/>
      <c r="C432" s="666"/>
      <c r="D432" s="666"/>
      <c r="E432" s="666"/>
      <c r="F432" s="666"/>
      <c r="G432" s="172">
        <v>2</v>
      </c>
      <c r="H432" s="167" t="s">
        <v>9346</v>
      </c>
      <c r="I432" s="189" t="s">
        <v>9099</v>
      </c>
      <c r="J432" s="172"/>
      <c r="K432" s="104"/>
      <c r="L432" s="666"/>
      <c r="M432" s="86"/>
      <c r="N432" s="2"/>
      <c r="O432" s="86" t="s">
        <v>380</v>
      </c>
      <c r="P432" s="86" t="s">
        <v>380</v>
      </c>
      <c r="Q432" s="86" t="s">
        <v>380</v>
      </c>
      <c r="R432" s="86" t="s">
        <v>114</v>
      </c>
      <c r="S432" s="83"/>
      <c r="T432" s="9"/>
      <c r="U432" s="9"/>
      <c r="V432" s="9"/>
      <c r="W432" s="9"/>
      <c r="X432" s="9"/>
      <c r="Y432" s="9"/>
      <c r="Z432" s="9"/>
    </row>
    <row r="433" spans="1:26" ht="89.25" customHeight="1">
      <c r="A433" s="743" t="s">
        <v>9359</v>
      </c>
      <c r="B433" s="743" t="s">
        <v>4154</v>
      </c>
      <c r="C433" s="743" t="s">
        <v>4157</v>
      </c>
      <c r="D433" s="767" t="s">
        <v>9365</v>
      </c>
      <c r="E433" s="779" t="s">
        <v>9247</v>
      </c>
      <c r="F433" s="767" t="s">
        <v>3734</v>
      </c>
      <c r="G433" s="172">
        <v>1</v>
      </c>
      <c r="H433" s="187" t="s">
        <v>9371</v>
      </c>
      <c r="I433" s="188" t="s">
        <v>8986</v>
      </c>
      <c r="J433" s="172"/>
      <c r="K433" s="104"/>
      <c r="L433" s="734"/>
      <c r="M433" s="86"/>
      <c r="N433" s="2"/>
      <c r="O433" s="86" t="s">
        <v>380</v>
      </c>
      <c r="P433" s="86" t="s">
        <v>380</v>
      </c>
      <c r="Q433" s="86" t="s">
        <v>380</v>
      </c>
      <c r="R433" s="86" t="s">
        <v>114</v>
      </c>
      <c r="S433" s="83"/>
      <c r="T433" s="9"/>
      <c r="U433" s="9"/>
      <c r="V433" s="9"/>
      <c r="W433" s="9"/>
      <c r="X433" s="9"/>
      <c r="Y433" s="9"/>
      <c r="Z433" s="9"/>
    </row>
    <row r="434" spans="1:26" ht="16.5" customHeight="1">
      <c r="A434" s="666"/>
      <c r="B434" s="666"/>
      <c r="C434" s="666"/>
      <c r="D434" s="666"/>
      <c r="E434" s="666"/>
      <c r="F434" s="666"/>
      <c r="G434" s="172">
        <v>2</v>
      </c>
      <c r="H434" s="167" t="s">
        <v>9388</v>
      </c>
      <c r="I434" s="189" t="s">
        <v>9033</v>
      </c>
      <c r="J434" s="172"/>
      <c r="K434" s="104"/>
      <c r="L434" s="666"/>
      <c r="M434" s="86"/>
      <c r="N434" s="2"/>
      <c r="O434" s="86" t="s">
        <v>380</v>
      </c>
      <c r="P434" s="86" t="s">
        <v>380</v>
      </c>
      <c r="Q434" s="86" t="s">
        <v>380</v>
      </c>
      <c r="R434" s="86" t="s">
        <v>114</v>
      </c>
      <c r="S434" s="83"/>
      <c r="T434" s="9"/>
      <c r="U434" s="9"/>
      <c r="V434" s="9"/>
      <c r="W434" s="9"/>
      <c r="X434" s="9"/>
      <c r="Y434" s="9"/>
      <c r="Z434" s="9"/>
    </row>
    <row r="435" spans="1:26" ht="101.25" customHeight="1">
      <c r="A435" s="743" t="s">
        <v>9399</v>
      </c>
      <c r="B435" s="743" t="s">
        <v>4154</v>
      </c>
      <c r="C435" s="743" t="s">
        <v>4157</v>
      </c>
      <c r="D435" s="767" t="s">
        <v>9402</v>
      </c>
      <c r="E435" s="779" t="s">
        <v>9273</v>
      </c>
      <c r="F435" s="767" t="s">
        <v>3734</v>
      </c>
      <c r="G435" s="172">
        <v>1</v>
      </c>
      <c r="H435" s="187" t="s">
        <v>9189</v>
      </c>
      <c r="I435" s="188" t="s">
        <v>8986</v>
      </c>
      <c r="J435" s="172"/>
      <c r="K435" s="104"/>
      <c r="L435" s="734"/>
      <c r="M435" s="86"/>
      <c r="N435" s="2"/>
      <c r="O435" s="86" t="s">
        <v>380</v>
      </c>
      <c r="P435" s="86" t="s">
        <v>380</v>
      </c>
      <c r="Q435" s="86" t="s">
        <v>380</v>
      </c>
      <c r="R435" s="86" t="s">
        <v>114</v>
      </c>
      <c r="S435" s="83"/>
      <c r="T435" s="9"/>
      <c r="U435" s="9"/>
      <c r="V435" s="9"/>
      <c r="W435" s="9"/>
      <c r="X435" s="9"/>
      <c r="Y435" s="9"/>
      <c r="Z435" s="9"/>
    </row>
    <row r="436" spans="1:26" ht="16.5" customHeight="1">
      <c r="A436" s="666"/>
      <c r="B436" s="666"/>
      <c r="C436" s="666"/>
      <c r="D436" s="666"/>
      <c r="E436" s="666"/>
      <c r="F436" s="666"/>
      <c r="G436" s="172">
        <v>2</v>
      </c>
      <c r="H436" s="167" t="s">
        <v>9418</v>
      </c>
      <c r="I436" s="189" t="s">
        <v>9033</v>
      </c>
      <c r="J436" s="172"/>
      <c r="K436" s="104"/>
      <c r="L436" s="666"/>
      <c r="M436" s="86"/>
      <c r="N436" s="2"/>
      <c r="O436" s="86" t="s">
        <v>380</v>
      </c>
      <c r="P436" s="86" t="s">
        <v>380</v>
      </c>
      <c r="Q436" s="86" t="s">
        <v>380</v>
      </c>
      <c r="R436" s="86" t="s">
        <v>114</v>
      </c>
      <c r="S436" s="83"/>
      <c r="T436" s="9"/>
      <c r="U436" s="9"/>
      <c r="V436" s="9"/>
      <c r="W436" s="9"/>
      <c r="X436" s="9"/>
      <c r="Y436" s="9"/>
      <c r="Z436" s="9"/>
    </row>
    <row r="437" spans="1:26" ht="115.5" customHeight="1">
      <c r="A437" s="780" t="s">
        <v>9427</v>
      </c>
      <c r="B437" s="747" t="s">
        <v>4154</v>
      </c>
      <c r="C437" s="747" t="s">
        <v>4157</v>
      </c>
      <c r="D437" s="746" t="s">
        <v>9429</v>
      </c>
      <c r="E437" s="778" t="s">
        <v>9430</v>
      </c>
      <c r="F437" s="746" t="s">
        <v>9433</v>
      </c>
      <c r="G437" s="80">
        <v>1</v>
      </c>
      <c r="H437" s="115" t="s">
        <v>9435</v>
      </c>
      <c r="I437" s="92" t="s">
        <v>9436</v>
      </c>
      <c r="J437" s="80"/>
      <c r="K437" s="267"/>
      <c r="L437" s="748"/>
      <c r="M437" s="91"/>
      <c r="N437" s="157"/>
      <c r="O437" s="86" t="s">
        <v>380</v>
      </c>
      <c r="P437" s="86" t="s">
        <v>380</v>
      </c>
      <c r="Q437" s="143" t="s">
        <v>380</v>
      </c>
      <c r="R437" s="86" t="s">
        <v>8289</v>
      </c>
      <c r="S437" s="83"/>
      <c r="T437" s="9"/>
      <c r="U437" s="9"/>
      <c r="V437" s="9"/>
      <c r="W437" s="9"/>
      <c r="X437" s="9"/>
      <c r="Y437" s="9"/>
      <c r="Z437" s="9"/>
    </row>
    <row r="438" spans="1:26" ht="16.5" customHeight="1">
      <c r="A438" s="665"/>
      <c r="B438" s="665"/>
      <c r="C438" s="665"/>
      <c r="D438" s="665"/>
      <c r="E438" s="665"/>
      <c r="F438" s="665"/>
      <c r="G438" s="80">
        <v>2</v>
      </c>
      <c r="H438" s="152" t="s">
        <v>8210</v>
      </c>
      <c r="I438" s="92" t="s">
        <v>9453</v>
      </c>
      <c r="J438" s="80" t="s">
        <v>158</v>
      </c>
      <c r="K438" s="267"/>
      <c r="L438" s="665"/>
      <c r="M438" s="91"/>
      <c r="N438" s="64"/>
      <c r="O438" s="86" t="s">
        <v>380</v>
      </c>
      <c r="P438" s="86" t="s">
        <v>380</v>
      </c>
      <c r="Q438" s="86" t="s">
        <v>9456</v>
      </c>
      <c r="R438" s="86" t="s">
        <v>8289</v>
      </c>
      <c r="S438" s="83"/>
      <c r="T438" s="9"/>
      <c r="U438" s="9"/>
      <c r="V438" s="9"/>
      <c r="W438" s="9"/>
      <c r="X438" s="9"/>
      <c r="Y438" s="9"/>
      <c r="Z438" s="9"/>
    </row>
    <row r="439" spans="1:26" ht="74.25" customHeight="1">
      <c r="A439" s="665"/>
      <c r="B439" s="665"/>
      <c r="C439" s="665"/>
      <c r="D439" s="665"/>
      <c r="E439" s="665"/>
      <c r="F439" s="665"/>
      <c r="G439" s="80">
        <v>3</v>
      </c>
      <c r="H439" s="115" t="s">
        <v>9464</v>
      </c>
      <c r="I439" s="92" t="s">
        <v>9465</v>
      </c>
      <c r="J439" s="80"/>
      <c r="K439" s="267"/>
      <c r="L439" s="665"/>
      <c r="M439" s="91"/>
      <c r="N439" s="64"/>
      <c r="O439" s="86" t="s">
        <v>380</v>
      </c>
      <c r="P439" s="86" t="s">
        <v>380</v>
      </c>
      <c r="Q439" s="143" t="s">
        <v>380</v>
      </c>
      <c r="R439" s="86" t="s">
        <v>8289</v>
      </c>
      <c r="S439" s="83"/>
      <c r="T439" s="9"/>
      <c r="U439" s="9"/>
      <c r="V439" s="9"/>
      <c r="W439" s="9"/>
      <c r="X439" s="9"/>
      <c r="Y439" s="9"/>
      <c r="Z439" s="9"/>
    </row>
    <row r="440" spans="1:26" ht="16.5" customHeight="1">
      <c r="A440" s="665"/>
      <c r="B440" s="665"/>
      <c r="C440" s="665"/>
      <c r="D440" s="665"/>
      <c r="E440" s="665"/>
      <c r="F440" s="665"/>
      <c r="G440" s="80">
        <v>4</v>
      </c>
      <c r="H440" s="152" t="s">
        <v>8210</v>
      </c>
      <c r="I440" s="92" t="s">
        <v>9470</v>
      </c>
      <c r="J440" s="80" t="s">
        <v>158</v>
      </c>
      <c r="K440" s="267"/>
      <c r="L440" s="665"/>
      <c r="M440" s="91"/>
      <c r="N440" s="64"/>
      <c r="O440" s="86" t="s">
        <v>380</v>
      </c>
      <c r="P440" s="86" t="s">
        <v>380</v>
      </c>
      <c r="Q440" s="86" t="s">
        <v>9456</v>
      </c>
      <c r="R440" s="86" t="s">
        <v>8289</v>
      </c>
      <c r="S440" s="83"/>
      <c r="T440" s="9"/>
      <c r="U440" s="9"/>
      <c r="V440" s="9"/>
      <c r="W440" s="9"/>
      <c r="X440" s="9"/>
      <c r="Y440" s="9"/>
      <c r="Z440" s="9"/>
    </row>
    <row r="441" spans="1:26" ht="16.5" customHeight="1">
      <c r="A441" s="666"/>
      <c r="B441" s="666"/>
      <c r="C441" s="666"/>
      <c r="D441" s="666"/>
      <c r="E441" s="666"/>
      <c r="F441" s="666"/>
      <c r="G441" s="80">
        <v>5</v>
      </c>
      <c r="H441" s="81" t="s">
        <v>8579</v>
      </c>
      <c r="I441" s="81" t="s">
        <v>9474</v>
      </c>
      <c r="J441" s="80"/>
      <c r="K441" s="267"/>
      <c r="L441" s="666"/>
      <c r="M441" s="91"/>
      <c r="N441" s="157"/>
      <c r="O441" s="86" t="s">
        <v>380</v>
      </c>
      <c r="P441" s="86" t="s">
        <v>380</v>
      </c>
      <c r="Q441" s="143" t="s">
        <v>380</v>
      </c>
      <c r="R441" s="86" t="s">
        <v>8289</v>
      </c>
      <c r="S441" s="143"/>
      <c r="T441" s="9"/>
      <c r="U441" s="9"/>
      <c r="V441" s="9"/>
      <c r="W441" s="9"/>
      <c r="X441" s="9"/>
      <c r="Y441" s="9"/>
      <c r="Z441" s="9"/>
    </row>
    <row r="442" spans="1:26" ht="81" customHeight="1">
      <c r="A442" s="747" t="s">
        <v>9484</v>
      </c>
      <c r="B442" s="747" t="s">
        <v>4154</v>
      </c>
      <c r="C442" s="747" t="s">
        <v>4157</v>
      </c>
      <c r="D442" s="746" t="s">
        <v>9487</v>
      </c>
      <c r="E442" s="778" t="s">
        <v>9488</v>
      </c>
      <c r="F442" s="746" t="s">
        <v>9433</v>
      </c>
      <c r="G442" s="80">
        <v>1</v>
      </c>
      <c r="H442" s="115" t="s">
        <v>9435</v>
      </c>
      <c r="I442" s="92" t="s">
        <v>9436</v>
      </c>
      <c r="J442" s="80"/>
      <c r="K442" s="267"/>
      <c r="L442" s="748"/>
      <c r="M442" s="91"/>
      <c r="N442" s="64"/>
      <c r="O442" s="86" t="s">
        <v>380</v>
      </c>
      <c r="P442" s="86" t="s">
        <v>380</v>
      </c>
      <c r="Q442" s="143" t="s">
        <v>380</v>
      </c>
      <c r="R442" s="86" t="s">
        <v>8289</v>
      </c>
      <c r="S442" s="143"/>
      <c r="T442" s="9"/>
      <c r="U442" s="9"/>
      <c r="V442" s="9"/>
      <c r="W442" s="9"/>
      <c r="X442" s="9"/>
      <c r="Y442" s="9"/>
      <c r="Z442" s="9"/>
    </row>
    <row r="443" spans="1:26" ht="16.5" customHeight="1">
      <c r="A443" s="665"/>
      <c r="B443" s="665"/>
      <c r="C443" s="665"/>
      <c r="D443" s="665"/>
      <c r="E443" s="665"/>
      <c r="F443" s="665"/>
      <c r="G443" s="80">
        <v>2</v>
      </c>
      <c r="H443" s="152" t="s">
        <v>8210</v>
      </c>
      <c r="I443" s="92" t="s">
        <v>9453</v>
      </c>
      <c r="J443" s="80" t="s">
        <v>158</v>
      </c>
      <c r="K443" s="267"/>
      <c r="L443" s="665"/>
      <c r="M443" s="91"/>
      <c r="N443" s="64"/>
      <c r="O443" s="86" t="s">
        <v>380</v>
      </c>
      <c r="P443" s="86" t="s">
        <v>380</v>
      </c>
      <c r="Q443" s="86" t="s">
        <v>9508</v>
      </c>
      <c r="R443" s="86" t="s">
        <v>8289</v>
      </c>
      <c r="S443" s="86"/>
      <c r="T443" s="9"/>
      <c r="U443" s="9"/>
      <c r="V443" s="9"/>
      <c r="W443" s="9"/>
      <c r="X443" s="9"/>
      <c r="Y443" s="9"/>
      <c r="Z443" s="9"/>
    </row>
    <row r="444" spans="1:26" ht="69" customHeight="1">
      <c r="A444" s="665"/>
      <c r="B444" s="665"/>
      <c r="C444" s="665"/>
      <c r="D444" s="665"/>
      <c r="E444" s="665"/>
      <c r="F444" s="665"/>
      <c r="G444" s="80">
        <v>3</v>
      </c>
      <c r="H444" s="115" t="s">
        <v>9515</v>
      </c>
      <c r="I444" s="92" t="s">
        <v>9465</v>
      </c>
      <c r="J444" s="80"/>
      <c r="K444" s="267"/>
      <c r="L444" s="665"/>
      <c r="M444" s="91"/>
      <c r="N444" s="4"/>
      <c r="O444" s="86" t="s">
        <v>380</v>
      </c>
      <c r="P444" s="86" t="s">
        <v>380</v>
      </c>
      <c r="Q444" s="143" t="s">
        <v>380</v>
      </c>
      <c r="R444" s="86" t="s">
        <v>8289</v>
      </c>
      <c r="S444" s="143"/>
      <c r="T444" s="9"/>
      <c r="U444" s="9"/>
      <c r="V444" s="9"/>
      <c r="W444" s="9"/>
      <c r="X444" s="9"/>
      <c r="Y444" s="9"/>
      <c r="Z444" s="9"/>
    </row>
    <row r="445" spans="1:26" ht="16.5" customHeight="1">
      <c r="A445" s="665"/>
      <c r="B445" s="665"/>
      <c r="C445" s="665"/>
      <c r="D445" s="665"/>
      <c r="E445" s="665"/>
      <c r="F445" s="665"/>
      <c r="G445" s="80">
        <v>4</v>
      </c>
      <c r="H445" s="152" t="s">
        <v>8210</v>
      </c>
      <c r="I445" s="92" t="s">
        <v>9470</v>
      </c>
      <c r="J445" s="80" t="s">
        <v>158</v>
      </c>
      <c r="K445" s="267"/>
      <c r="L445" s="665"/>
      <c r="M445" s="91"/>
      <c r="N445" s="4"/>
      <c r="O445" s="86" t="s">
        <v>380</v>
      </c>
      <c r="P445" s="86" t="s">
        <v>380</v>
      </c>
      <c r="Q445" s="86" t="s">
        <v>9508</v>
      </c>
      <c r="R445" s="86" t="s">
        <v>8289</v>
      </c>
      <c r="S445" s="86"/>
      <c r="T445" s="9"/>
      <c r="U445" s="9"/>
      <c r="V445" s="9"/>
      <c r="W445" s="9"/>
      <c r="X445" s="9"/>
      <c r="Y445" s="9"/>
      <c r="Z445" s="9"/>
    </row>
    <row r="446" spans="1:26" ht="16.5" customHeight="1">
      <c r="A446" s="666"/>
      <c r="B446" s="666"/>
      <c r="C446" s="666"/>
      <c r="D446" s="666"/>
      <c r="E446" s="666"/>
      <c r="F446" s="666"/>
      <c r="G446" s="80">
        <v>5</v>
      </c>
      <c r="H446" s="81" t="s">
        <v>8844</v>
      </c>
      <c r="I446" s="81" t="s">
        <v>9474</v>
      </c>
      <c r="J446" s="80"/>
      <c r="K446" s="267"/>
      <c r="L446" s="666"/>
      <c r="M446" s="91"/>
      <c r="N446" s="4"/>
      <c r="O446" s="86" t="s">
        <v>380</v>
      </c>
      <c r="P446" s="86" t="s">
        <v>380</v>
      </c>
      <c r="Q446" s="143" t="s">
        <v>380</v>
      </c>
      <c r="R446" s="86" t="s">
        <v>8289</v>
      </c>
      <c r="S446" s="143"/>
      <c r="T446" s="9"/>
      <c r="U446" s="9"/>
      <c r="V446" s="9"/>
      <c r="W446" s="9"/>
      <c r="X446" s="9"/>
      <c r="Y446" s="9"/>
      <c r="Z446" s="9"/>
    </row>
    <row r="447" spans="1:26" ht="60" customHeight="1">
      <c r="A447" s="747" t="s">
        <v>9533</v>
      </c>
      <c r="B447" s="747" t="s">
        <v>4154</v>
      </c>
      <c r="C447" s="747" t="s">
        <v>4157</v>
      </c>
      <c r="D447" s="746" t="s">
        <v>9537</v>
      </c>
      <c r="E447" s="778" t="s">
        <v>9540</v>
      </c>
      <c r="F447" s="746" t="s">
        <v>9433</v>
      </c>
      <c r="G447" s="80">
        <v>1</v>
      </c>
      <c r="H447" s="115" t="s">
        <v>9435</v>
      </c>
      <c r="I447" s="92" t="s">
        <v>9436</v>
      </c>
      <c r="J447" s="80"/>
      <c r="K447" s="267"/>
      <c r="L447" s="748"/>
      <c r="M447" s="91"/>
      <c r="N447" s="4"/>
      <c r="O447" s="86" t="s">
        <v>380</v>
      </c>
      <c r="P447" s="86" t="s">
        <v>380</v>
      </c>
      <c r="Q447" s="143" t="s">
        <v>380</v>
      </c>
      <c r="R447" s="86" t="s">
        <v>8289</v>
      </c>
      <c r="S447" s="143"/>
      <c r="T447" s="9"/>
      <c r="U447" s="9"/>
      <c r="V447" s="9"/>
      <c r="W447" s="9"/>
      <c r="X447" s="9"/>
      <c r="Y447" s="9"/>
      <c r="Z447" s="9"/>
    </row>
    <row r="448" spans="1:26" ht="16.5" customHeight="1">
      <c r="A448" s="665"/>
      <c r="B448" s="665"/>
      <c r="C448" s="665"/>
      <c r="D448" s="665"/>
      <c r="E448" s="665"/>
      <c r="F448" s="665"/>
      <c r="G448" s="80">
        <v>2</v>
      </c>
      <c r="H448" s="152" t="s">
        <v>8210</v>
      </c>
      <c r="I448" s="92" t="s">
        <v>9453</v>
      </c>
      <c r="J448" s="80" t="s">
        <v>158</v>
      </c>
      <c r="K448" s="267"/>
      <c r="L448" s="665"/>
      <c r="M448" s="91"/>
      <c r="N448" s="4"/>
      <c r="O448" s="86" t="s">
        <v>380</v>
      </c>
      <c r="P448" s="86" t="s">
        <v>380</v>
      </c>
      <c r="Q448" s="86" t="s">
        <v>9554</v>
      </c>
      <c r="R448" s="86" t="s">
        <v>8289</v>
      </c>
      <c r="S448" s="86"/>
      <c r="T448" s="9"/>
      <c r="U448" s="9"/>
      <c r="V448" s="9"/>
      <c r="W448" s="9"/>
      <c r="X448" s="9"/>
      <c r="Y448" s="9"/>
      <c r="Z448" s="9"/>
    </row>
    <row r="449" spans="1:26" ht="66" customHeight="1">
      <c r="A449" s="665"/>
      <c r="B449" s="665"/>
      <c r="C449" s="665"/>
      <c r="D449" s="665"/>
      <c r="E449" s="665"/>
      <c r="F449" s="665"/>
      <c r="G449" s="80">
        <v>3</v>
      </c>
      <c r="H449" s="115" t="s">
        <v>9560</v>
      </c>
      <c r="I449" s="92" t="s">
        <v>9562</v>
      </c>
      <c r="J449" s="80"/>
      <c r="K449" s="267"/>
      <c r="L449" s="665"/>
      <c r="M449" s="91"/>
      <c r="N449" s="4"/>
      <c r="O449" s="86" t="s">
        <v>380</v>
      </c>
      <c r="P449" s="86" t="s">
        <v>380</v>
      </c>
      <c r="Q449" s="143" t="s">
        <v>380</v>
      </c>
      <c r="R449" s="86" t="s">
        <v>8289</v>
      </c>
      <c r="S449" s="143"/>
      <c r="T449" s="9"/>
      <c r="U449" s="9"/>
      <c r="V449" s="9"/>
      <c r="W449" s="9"/>
      <c r="X449" s="9"/>
      <c r="Y449" s="9"/>
      <c r="Z449" s="9"/>
    </row>
    <row r="450" spans="1:26" ht="16.5" customHeight="1">
      <c r="A450" s="665"/>
      <c r="B450" s="665"/>
      <c r="C450" s="665"/>
      <c r="D450" s="665"/>
      <c r="E450" s="665"/>
      <c r="F450" s="665"/>
      <c r="G450" s="80">
        <v>4</v>
      </c>
      <c r="H450" s="152" t="s">
        <v>8210</v>
      </c>
      <c r="I450" s="92" t="s">
        <v>9470</v>
      </c>
      <c r="J450" s="80" t="s">
        <v>158</v>
      </c>
      <c r="K450" s="267"/>
      <c r="L450" s="665"/>
      <c r="M450" s="91"/>
      <c r="N450" s="4"/>
      <c r="O450" s="86" t="s">
        <v>380</v>
      </c>
      <c r="P450" s="86" t="s">
        <v>380</v>
      </c>
      <c r="Q450" s="86" t="s">
        <v>9554</v>
      </c>
      <c r="R450" s="86" t="s">
        <v>8289</v>
      </c>
      <c r="S450" s="86"/>
      <c r="T450" s="9"/>
      <c r="U450" s="9"/>
      <c r="V450" s="9"/>
      <c r="W450" s="9"/>
      <c r="X450" s="9"/>
      <c r="Y450" s="9"/>
      <c r="Z450" s="9"/>
    </row>
    <row r="451" spans="1:26" ht="16.5" customHeight="1">
      <c r="A451" s="666"/>
      <c r="B451" s="666"/>
      <c r="C451" s="666"/>
      <c r="D451" s="666"/>
      <c r="E451" s="666"/>
      <c r="F451" s="666"/>
      <c r="G451" s="80">
        <v>5</v>
      </c>
      <c r="H451" s="81" t="s">
        <v>8776</v>
      </c>
      <c r="I451" s="81" t="s">
        <v>9474</v>
      </c>
      <c r="J451" s="80"/>
      <c r="K451" s="267"/>
      <c r="L451" s="666"/>
      <c r="M451" s="91"/>
      <c r="N451" s="4"/>
      <c r="O451" s="86" t="s">
        <v>380</v>
      </c>
      <c r="P451" s="86" t="s">
        <v>380</v>
      </c>
      <c r="Q451" s="143" t="s">
        <v>380</v>
      </c>
      <c r="R451" s="86" t="s">
        <v>8289</v>
      </c>
      <c r="S451" s="143"/>
      <c r="T451" s="9"/>
      <c r="U451" s="9"/>
      <c r="V451" s="9"/>
      <c r="W451" s="9"/>
      <c r="X451" s="9"/>
      <c r="Y451" s="9"/>
      <c r="Z451" s="9"/>
    </row>
    <row r="452" spans="1:26" ht="66.75" customHeight="1">
      <c r="A452" s="747" t="s">
        <v>9582</v>
      </c>
      <c r="B452" s="747" t="s">
        <v>4154</v>
      </c>
      <c r="C452" s="747" t="s">
        <v>4157</v>
      </c>
      <c r="D452" s="746" t="s">
        <v>9586</v>
      </c>
      <c r="E452" s="778" t="s">
        <v>9588</v>
      </c>
      <c r="F452" s="746" t="s">
        <v>9433</v>
      </c>
      <c r="G452" s="80">
        <v>1</v>
      </c>
      <c r="H452" s="115" t="s">
        <v>9435</v>
      </c>
      <c r="I452" s="92" t="s">
        <v>9436</v>
      </c>
      <c r="J452" s="80"/>
      <c r="K452" s="267"/>
      <c r="L452" s="748"/>
      <c r="M452" s="91"/>
      <c r="N452" s="4"/>
      <c r="O452" s="86" t="s">
        <v>380</v>
      </c>
      <c r="P452" s="86" t="s">
        <v>380</v>
      </c>
      <c r="Q452" s="143" t="s">
        <v>380</v>
      </c>
      <c r="R452" s="86" t="s">
        <v>8289</v>
      </c>
      <c r="S452" s="143"/>
      <c r="T452" s="9"/>
      <c r="U452" s="9"/>
      <c r="V452" s="9"/>
      <c r="W452" s="9"/>
      <c r="X452" s="9"/>
      <c r="Y452" s="9"/>
      <c r="Z452" s="9"/>
    </row>
    <row r="453" spans="1:26" ht="16.5" customHeight="1">
      <c r="A453" s="665"/>
      <c r="B453" s="665"/>
      <c r="C453" s="665"/>
      <c r="D453" s="665"/>
      <c r="E453" s="665"/>
      <c r="F453" s="665"/>
      <c r="G453" s="80">
        <v>2</v>
      </c>
      <c r="H453" s="152" t="s">
        <v>8210</v>
      </c>
      <c r="I453" s="92" t="s">
        <v>9453</v>
      </c>
      <c r="J453" s="80" t="s">
        <v>158</v>
      </c>
      <c r="K453" s="267"/>
      <c r="L453" s="665"/>
      <c r="M453" s="91"/>
      <c r="N453" s="4"/>
      <c r="O453" s="86" t="s">
        <v>380</v>
      </c>
      <c r="P453" s="86" t="s">
        <v>380</v>
      </c>
      <c r="Q453" s="86" t="s">
        <v>9600</v>
      </c>
      <c r="R453" s="86" t="s">
        <v>8289</v>
      </c>
      <c r="S453" s="86"/>
      <c r="T453" s="9"/>
      <c r="U453" s="9"/>
      <c r="V453" s="9"/>
      <c r="W453" s="9"/>
      <c r="X453" s="9"/>
      <c r="Y453" s="9"/>
      <c r="Z453" s="9"/>
    </row>
    <row r="454" spans="1:26" ht="69" customHeight="1">
      <c r="A454" s="665"/>
      <c r="B454" s="665"/>
      <c r="C454" s="665"/>
      <c r="D454" s="665"/>
      <c r="E454" s="665"/>
      <c r="F454" s="665"/>
      <c r="G454" s="80">
        <v>3</v>
      </c>
      <c r="H454" s="115" t="s">
        <v>9604</v>
      </c>
      <c r="I454" s="92" t="s">
        <v>9562</v>
      </c>
      <c r="J454" s="80"/>
      <c r="K454" s="267"/>
      <c r="L454" s="665"/>
      <c r="M454" s="91"/>
      <c r="N454" s="4"/>
      <c r="O454" s="86" t="s">
        <v>380</v>
      </c>
      <c r="P454" s="86" t="s">
        <v>380</v>
      </c>
      <c r="Q454" s="143" t="s">
        <v>380</v>
      </c>
      <c r="R454" s="86" t="s">
        <v>8289</v>
      </c>
      <c r="S454" s="143"/>
      <c r="T454" s="9"/>
      <c r="U454" s="9"/>
      <c r="V454" s="9"/>
      <c r="W454" s="9"/>
      <c r="X454" s="9"/>
      <c r="Y454" s="9"/>
      <c r="Z454" s="9"/>
    </row>
    <row r="455" spans="1:26" ht="16.5" customHeight="1">
      <c r="A455" s="665"/>
      <c r="B455" s="665"/>
      <c r="C455" s="665"/>
      <c r="D455" s="665"/>
      <c r="E455" s="665"/>
      <c r="F455" s="665"/>
      <c r="G455" s="80">
        <v>4</v>
      </c>
      <c r="H455" s="152" t="s">
        <v>8210</v>
      </c>
      <c r="I455" s="92" t="s">
        <v>9470</v>
      </c>
      <c r="J455" s="80" t="s">
        <v>158</v>
      </c>
      <c r="K455" s="267"/>
      <c r="L455" s="665"/>
      <c r="M455" s="91"/>
      <c r="N455" s="4"/>
      <c r="O455" s="86" t="s">
        <v>380</v>
      </c>
      <c r="P455" s="86" t="s">
        <v>380</v>
      </c>
      <c r="Q455" s="86" t="s">
        <v>9600</v>
      </c>
      <c r="R455" s="86" t="s">
        <v>8289</v>
      </c>
      <c r="S455" s="86"/>
      <c r="T455" s="9"/>
      <c r="U455" s="9"/>
      <c r="V455" s="9"/>
      <c r="W455" s="9"/>
      <c r="X455" s="9"/>
      <c r="Y455" s="9"/>
      <c r="Z455" s="9"/>
    </row>
    <row r="456" spans="1:26" ht="16.5" customHeight="1">
      <c r="A456" s="666"/>
      <c r="B456" s="666"/>
      <c r="C456" s="666"/>
      <c r="D456" s="666"/>
      <c r="E456" s="666"/>
      <c r="F456" s="666"/>
      <c r="G456" s="80">
        <v>5</v>
      </c>
      <c r="H456" s="81" t="s">
        <v>8854</v>
      </c>
      <c r="I456" s="81" t="s">
        <v>9474</v>
      </c>
      <c r="J456" s="80"/>
      <c r="K456" s="267"/>
      <c r="L456" s="666"/>
      <c r="M456" s="91"/>
      <c r="N456" s="4"/>
      <c r="O456" s="86" t="s">
        <v>380</v>
      </c>
      <c r="P456" s="86" t="s">
        <v>380</v>
      </c>
      <c r="Q456" s="143" t="s">
        <v>380</v>
      </c>
      <c r="R456" s="86" t="s">
        <v>8289</v>
      </c>
      <c r="S456" s="143"/>
      <c r="T456" s="9"/>
      <c r="U456" s="9"/>
      <c r="V456" s="9"/>
      <c r="W456" s="9"/>
      <c r="X456" s="9"/>
      <c r="Y456" s="9"/>
      <c r="Z456" s="9"/>
    </row>
    <row r="457" spans="1:26" ht="115.5" customHeight="1">
      <c r="A457" s="747" t="s">
        <v>9622</v>
      </c>
      <c r="B457" s="747" t="s">
        <v>4154</v>
      </c>
      <c r="C457" s="747" t="s">
        <v>4157</v>
      </c>
      <c r="D457" s="746" t="s">
        <v>9626</v>
      </c>
      <c r="E457" s="778" t="s">
        <v>9430</v>
      </c>
      <c r="F457" s="746" t="s">
        <v>9433</v>
      </c>
      <c r="G457" s="80">
        <v>1</v>
      </c>
      <c r="H457" s="115" t="s">
        <v>9435</v>
      </c>
      <c r="I457" s="92" t="s">
        <v>9436</v>
      </c>
      <c r="J457" s="80"/>
      <c r="K457" s="267"/>
      <c r="L457" s="748"/>
      <c r="M457" s="91"/>
      <c r="N457" s="157"/>
      <c r="O457" s="86" t="s">
        <v>380</v>
      </c>
      <c r="P457" s="86" t="s">
        <v>380</v>
      </c>
      <c r="Q457" s="143" t="s">
        <v>380</v>
      </c>
      <c r="R457" s="86" t="s">
        <v>114</v>
      </c>
      <c r="S457" s="83"/>
      <c r="T457" s="9"/>
      <c r="U457" s="9"/>
      <c r="V457" s="9"/>
      <c r="W457" s="9"/>
      <c r="X457" s="9"/>
      <c r="Y457" s="9"/>
      <c r="Z457" s="9"/>
    </row>
    <row r="458" spans="1:26" ht="16.5" customHeight="1">
      <c r="A458" s="665"/>
      <c r="B458" s="665"/>
      <c r="C458" s="665"/>
      <c r="D458" s="665"/>
      <c r="E458" s="665"/>
      <c r="F458" s="665"/>
      <c r="G458" s="80">
        <v>2</v>
      </c>
      <c r="H458" s="152" t="s">
        <v>8210</v>
      </c>
      <c r="I458" s="92" t="s">
        <v>9453</v>
      </c>
      <c r="J458" s="80" t="s">
        <v>158</v>
      </c>
      <c r="K458" s="267"/>
      <c r="L458" s="665"/>
      <c r="M458" s="91"/>
      <c r="N458" s="64"/>
      <c r="O458" s="86" t="s">
        <v>380</v>
      </c>
      <c r="P458" s="86" t="s">
        <v>380</v>
      </c>
      <c r="Q458" s="86" t="s">
        <v>9657</v>
      </c>
      <c r="R458" s="86" t="s">
        <v>114</v>
      </c>
      <c r="S458" s="83"/>
      <c r="T458" s="9"/>
      <c r="U458" s="9"/>
      <c r="V458" s="9"/>
      <c r="W458" s="9"/>
      <c r="X458" s="9"/>
      <c r="Y458" s="9"/>
      <c r="Z458" s="9"/>
    </row>
    <row r="459" spans="1:26" ht="74.25" customHeight="1">
      <c r="A459" s="665"/>
      <c r="B459" s="665"/>
      <c r="C459" s="665"/>
      <c r="D459" s="665"/>
      <c r="E459" s="665"/>
      <c r="F459" s="665"/>
      <c r="G459" s="80">
        <v>3</v>
      </c>
      <c r="H459" s="115" t="s">
        <v>9662</v>
      </c>
      <c r="I459" s="92" t="s">
        <v>9465</v>
      </c>
      <c r="J459" s="80"/>
      <c r="K459" s="267"/>
      <c r="L459" s="665"/>
      <c r="M459" s="91"/>
      <c r="N459" s="64"/>
      <c r="O459" s="86" t="s">
        <v>380</v>
      </c>
      <c r="P459" s="86" t="s">
        <v>380</v>
      </c>
      <c r="Q459" s="143" t="s">
        <v>380</v>
      </c>
      <c r="R459" s="86" t="s">
        <v>114</v>
      </c>
      <c r="S459" s="83"/>
      <c r="T459" s="9"/>
      <c r="U459" s="9"/>
      <c r="V459" s="9"/>
      <c r="W459" s="9"/>
      <c r="X459" s="9"/>
      <c r="Y459" s="9"/>
      <c r="Z459" s="9"/>
    </row>
    <row r="460" spans="1:26" ht="16.5" customHeight="1">
      <c r="A460" s="665"/>
      <c r="B460" s="665"/>
      <c r="C460" s="665"/>
      <c r="D460" s="665"/>
      <c r="E460" s="665"/>
      <c r="F460" s="665"/>
      <c r="G460" s="80">
        <v>4</v>
      </c>
      <c r="H460" s="152" t="s">
        <v>8210</v>
      </c>
      <c r="I460" s="92" t="s">
        <v>9470</v>
      </c>
      <c r="J460" s="80" t="s">
        <v>158</v>
      </c>
      <c r="K460" s="267"/>
      <c r="L460" s="665"/>
      <c r="M460" s="91"/>
      <c r="N460" s="64"/>
      <c r="O460" s="86" t="s">
        <v>380</v>
      </c>
      <c r="P460" s="86" t="s">
        <v>380</v>
      </c>
      <c r="Q460" s="86" t="s">
        <v>9657</v>
      </c>
      <c r="R460" s="86" t="s">
        <v>114</v>
      </c>
      <c r="S460" s="83"/>
      <c r="T460" s="9"/>
      <c r="U460" s="9"/>
      <c r="V460" s="9"/>
      <c r="W460" s="9"/>
      <c r="X460" s="9"/>
      <c r="Y460" s="9"/>
      <c r="Z460" s="9"/>
    </row>
    <row r="461" spans="1:26" ht="16.5" customHeight="1">
      <c r="A461" s="666"/>
      <c r="B461" s="666"/>
      <c r="C461" s="666"/>
      <c r="D461" s="666"/>
      <c r="E461" s="666"/>
      <c r="F461" s="666"/>
      <c r="G461" s="80">
        <v>5</v>
      </c>
      <c r="H461" s="81" t="s">
        <v>8612</v>
      </c>
      <c r="I461" s="81" t="s">
        <v>9474</v>
      </c>
      <c r="J461" s="80"/>
      <c r="K461" s="267"/>
      <c r="L461" s="666"/>
      <c r="M461" s="91"/>
      <c r="N461" s="157"/>
      <c r="O461" s="86" t="s">
        <v>380</v>
      </c>
      <c r="P461" s="86" t="s">
        <v>380</v>
      </c>
      <c r="Q461" s="143" t="s">
        <v>380</v>
      </c>
      <c r="R461" s="86" t="s">
        <v>114</v>
      </c>
      <c r="S461" s="143"/>
      <c r="T461" s="9"/>
      <c r="U461" s="9"/>
      <c r="V461" s="9"/>
      <c r="W461" s="9"/>
      <c r="X461" s="9"/>
      <c r="Y461" s="9"/>
      <c r="Z461" s="9"/>
    </row>
    <row r="462" spans="1:26" ht="81" customHeight="1">
      <c r="A462" s="747" t="s">
        <v>9675</v>
      </c>
      <c r="B462" s="747" t="s">
        <v>4154</v>
      </c>
      <c r="C462" s="747" t="s">
        <v>4157</v>
      </c>
      <c r="D462" s="746" t="s">
        <v>9677</v>
      </c>
      <c r="E462" s="778" t="s">
        <v>9488</v>
      </c>
      <c r="F462" s="746" t="s">
        <v>9433</v>
      </c>
      <c r="G462" s="80">
        <v>1</v>
      </c>
      <c r="H462" s="115" t="s">
        <v>9435</v>
      </c>
      <c r="I462" s="92" t="s">
        <v>9436</v>
      </c>
      <c r="J462" s="80"/>
      <c r="K462" s="267"/>
      <c r="L462" s="748"/>
      <c r="M462" s="91"/>
      <c r="N462" s="64"/>
      <c r="O462" s="86" t="s">
        <v>380</v>
      </c>
      <c r="P462" s="86" t="s">
        <v>380</v>
      </c>
      <c r="Q462" s="143" t="s">
        <v>380</v>
      </c>
      <c r="R462" s="86" t="s">
        <v>114</v>
      </c>
      <c r="S462" s="143"/>
      <c r="T462" s="9"/>
      <c r="U462" s="9"/>
      <c r="V462" s="9"/>
      <c r="W462" s="9"/>
      <c r="X462" s="9"/>
      <c r="Y462" s="9"/>
      <c r="Z462" s="9"/>
    </row>
    <row r="463" spans="1:26" ht="16.5" customHeight="1">
      <c r="A463" s="665"/>
      <c r="B463" s="665"/>
      <c r="C463" s="665"/>
      <c r="D463" s="665"/>
      <c r="E463" s="665"/>
      <c r="F463" s="665"/>
      <c r="G463" s="80">
        <v>2</v>
      </c>
      <c r="H463" s="152" t="s">
        <v>8210</v>
      </c>
      <c r="I463" s="92" t="s">
        <v>9453</v>
      </c>
      <c r="J463" s="80" t="s">
        <v>158</v>
      </c>
      <c r="K463" s="267"/>
      <c r="L463" s="665"/>
      <c r="M463" s="91"/>
      <c r="N463" s="64"/>
      <c r="O463" s="86" t="s">
        <v>380</v>
      </c>
      <c r="P463" s="86" t="s">
        <v>380</v>
      </c>
      <c r="Q463" s="86" t="s">
        <v>9687</v>
      </c>
      <c r="R463" s="86" t="s">
        <v>114</v>
      </c>
      <c r="S463" s="86"/>
      <c r="T463" s="9"/>
      <c r="U463" s="9"/>
      <c r="V463" s="9"/>
      <c r="W463" s="9"/>
      <c r="X463" s="9"/>
      <c r="Y463" s="9"/>
      <c r="Z463" s="9"/>
    </row>
    <row r="464" spans="1:26" ht="69" customHeight="1">
      <c r="A464" s="665"/>
      <c r="B464" s="665"/>
      <c r="C464" s="665"/>
      <c r="D464" s="665"/>
      <c r="E464" s="665"/>
      <c r="F464" s="665"/>
      <c r="G464" s="80">
        <v>3</v>
      </c>
      <c r="H464" s="115" t="s">
        <v>9695</v>
      </c>
      <c r="I464" s="92" t="s">
        <v>9465</v>
      </c>
      <c r="J464" s="80"/>
      <c r="K464" s="267"/>
      <c r="L464" s="665"/>
      <c r="M464" s="91"/>
      <c r="N464" s="4"/>
      <c r="O464" s="86" t="s">
        <v>380</v>
      </c>
      <c r="P464" s="86" t="s">
        <v>380</v>
      </c>
      <c r="Q464" s="143" t="s">
        <v>380</v>
      </c>
      <c r="R464" s="86" t="s">
        <v>114</v>
      </c>
      <c r="S464" s="143"/>
      <c r="T464" s="9"/>
      <c r="U464" s="9"/>
      <c r="V464" s="9"/>
      <c r="W464" s="9"/>
      <c r="X464" s="9"/>
      <c r="Y464" s="9"/>
      <c r="Z464" s="9"/>
    </row>
    <row r="465" spans="1:26" ht="16.5" customHeight="1">
      <c r="A465" s="665"/>
      <c r="B465" s="665"/>
      <c r="C465" s="665"/>
      <c r="D465" s="665"/>
      <c r="E465" s="665"/>
      <c r="F465" s="665"/>
      <c r="G465" s="80">
        <v>4</v>
      </c>
      <c r="H465" s="152" t="s">
        <v>8210</v>
      </c>
      <c r="I465" s="92" t="s">
        <v>9470</v>
      </c>
      <c r="J465" s="80" t="s">
        <v>158</v>
      </c>
      <c r="K465" s="267"/>
      <c r="L465" s="665"/>
      <c r="M465" s="91"/>
      <c r="N465" s="4"/>
      <c r="O465" s="86" t="s">
        <v>380</v>
      </c>
      <c r="P465" s="86" t="s">
        <v>380</v>
      </c>
      <c r="Q465" s="86" t="s">
        <v>9687</v>
      </c>
      <c r="R465" s="86" t="s">
        <v>114</v>
      </c>
      <c r="S465" s="86"/>
      <c r="T465" s="9"/>
      <c r="U465" s="9"/>
      <c r="V465" s="9"/>
      <c r="W465" s="9"/>
      <c r="X465" s="9"/>
      <c r="Y465" s="9"/>
      <c r="Z465" s="9"/>
    </row>
    <row r="466" spans="1:26" ht="16.5" customHeight="1">
      <c r="A466" s="666"/>
      <c r="B466" s="666"/>
      <c r="C466" s="666"/>
      <c r="D466" s="666"/>
      <c r="E466" s="666"/>
      <c r="F466" s="666"/>
      <c r="G466" s="80">
        <v>5</v>
      </c>
      <c r="H466" s="81" t="s">
        <v>8862</v>
      </c>
      <c r="I466" s="81" t="s">
        <v>9474</v>
      </c>
      <c r="J466" s="80"/>
      <c r="K466" s="267"/>
      <c r="L466" s="666"/>
      <c r="M466" s="91"/>
      <c r="N466" s="4"/>
      <c r="O466" s="86" t="s">
        <v>380</v>
      </c>
      <c r="P466" s="86" t="s">
        <v>380</v>
      </c>
      <c r="Q466" s="143" t="s">
        <v>380</v>
      </c>
      <c r="R466" s="86" t="s">
        <v>114</v>
      </c>
      <c r="S466" s="143"/>
      <c r="T466" s="9"/>
      <c r="U466" s="9"/>
      <c r="V466" s="9"/>
      <c r="W466" s="9"/>
      <c r="X466" s="9"/>
      <c r="Y466" s="9"/>
      <c r="Z466" s="9"/>
    </row>
    <row r="467" spans="1:26" ht="60" customHeight="1">
      <c r="A467" s="747" t="s">
        <v>9709</v>
      </c>
      <c r="B467" s="747" t="s">
        <v>4154</v>
      </c>
      <c r="C467" s="747" t="s">
        <v>4157</v>
      </c>
      <c r="D467" s="746" t="s">
        <v>9714</v>
      </c>
      <c r="E467" s="778" t="s">
        <v>9540</v>
      </c>
      <c r="F467" s="746" t="s">
        <v>9433</v>
      </c>
      <c r="G467" s="80">
        <v>1</v>
      </c>
      <c r="H467" s="115" t="s">
        <v>9435</v>
      </c>
      <c r="I467" s="92" t="s">
        <v>9436</v>
      </c>
      <c r="J467" s="80"/>
      <c r="K467" s="267"/>
      <c r="L467" s="748"/>
      <c r="M467" s="91"/>
      <c r="N467" s="4"/>
      <c r="O467" s="86" t="s">
        <v>380</v>
      </c>
      <c r="P467" s="86" t="s">
        <v>380</v>
      </c>
      <c r="Q467" s="143" t="s">
        <v>380</v>
      </c>
      <c r="R467" s="86" t="s">
        <v>114</v>
      </c>
      <c r="S467" s="143"/>
      <c r="T467" s="9"/>
      <c r="U467" s="9"/>
      <c r="V467" s="9"/>
      <c r="W467" s="9"/>
      <c r="X467" s="9"/>
      <c r="Y467" s="9"/>
      <c r="Z467" s="9"/>
    </row>
    <row r="468" spans="1:26" ht="16.5" customHeight="1">
      <c r="A468" s="665"/>
      <c r="B468" s="665"/>
      <c r="C468" s="665"/>
      <c r="D468" s="665"/>
      <c r="E468" s="665"/>
      <c r="F468" s="665"/>
      <c r="G468" s="80">
        <v>2</v>
      </c>
      <c r="H468" s="152" t="s">
        <v>8210</v>
      </c>
      <c r="I468" s="92" t="s">
        <v>9453</v>
      </c>
      <c r="J468" s="80" t="s">
        <v>158</v>
      </c>
      <c r="K468" s="267"/>
      <c r="L468" s="665"/>
      <c r="M468" s="91"/>
      <c r="N468" s="4"/>
      <c r="O468" s="86" t="s">
        <v>380</v>
      </c>
      <c r="P468" s="86" t="s">
        <v>380</v>
      </c>
      <c r="Q468" s="86" t="s">
        <v>9725</v>
      </c>
      <c r="R468" s="86" t="s">
        <v>114</v>
      </c>
      <c r="S468" s="86"/>
      <c r="T468" s="9"/>
      <c r="U468" s="9"/>
      <c r="V468" s="9"/>
      <c r="W468" s="9"/>
      <c r="X468" s="9"/>
      <c r="Y468" s="9"/>
      <c r="Z468" s="9"/>
    </row>
    <row r="469" spans="1:26" ht="66" customHeight="1">
      <c r="A469" s="665"/>
      <c r="B469" s="665"/>
      <c r="C469" s="665"/>
      <c r="D469" s="665"/>
      <c r="E469" s="665"/>
      <c r="F469" s="665"/>
      <c r="G469" s="80">
        <v>3</v>
      </c>
      <c r="H469" s="115" t="s">
        <v>9729</v>
      </c>
      <c r="I469" s="92" t="s">
        <v>9562</v>
      </c>
      <c r="J469" s="80"/>
      <c r="K469" s="267"/>
      <c r="L469" s="665"/>
      <c r="M469" s="91"/>
      <c r="N469" s="4"/>
      <c r="O469" s="86" t="s">
        <v>380</v>
      </c>
      <c r="P469" s="86" t="s">
        <v>380</v>
      </c>
      <c r="Q469" s="143" t="s">
        <v>380</v>
      </c>
      <c r="R469" s="86" t="s">
        <v>114</v>
      </c>
      <c r="S469" s="143"/>
      <c r="T469" s="9"/>
      <c r="U469" s="9"/>
      <c r="V469" s="9"/>
      <c r="W469" s="9"/>
      <c r="X469" s="9"/>
      <c r="Y469" s="9"/>
      <c r="Z469" s="9"/>
    </row>
    <row r="470" spans="1:26" ht="16.5" customHeight="1">
      <c r="A470" s="665"/>
      <c r="B470" s="665"/>
      <c r="C470" s="665"/>
      <c r="D470" s="665"/>
      <c r="E470" s="665"/>
      <c r="F470" s="665"/>
      <c r="G470" s="80">
        <v>4</v>
      </c>
      <c r="H470" s="152" t="s">
        <v>8210</v>
      </c>
      <c r="I470" s="92" t="s">
        <v>9470</v>
      </c>
      <c r="J470" s="80" t="s">
        <v>158</v>
      </c>
      <c r="K470" s="267"/>
      <c r="L470" s="665"/>
      <c r="M470" s="91"/>
      <c r="N470" s="4"/>
      <c r="O470" s="86" t="s">
        <v>380</v>
      </c>
      <c r="P470" s="86" t="s">
        <v>380</v>
      </c>
      <c r="Q470" s="86" t="s">
        <v>9725</v>
      </c>
      <c r="R470" s="86" t="s">
        <v>114</v>
      </c>
      <c r="S470" s="86"/>
      <c r="T470" s="9"/>
      <c r="U470" s="9"/>
      <c r="V470" s="9"/>
      <c r="W470" s="9"/>
      <c r="X470" s="9"/>
      <c r="Y470" s="9"/>
      <c r="Z470" s="9"/>
    </row>
    <row r="471" spans="1:26" ht="16.5" customHeight="1">
      <c r="A471" s="666"/>
      <c r="B471" s="666"/>
      <c r="C471" s="666"/>
      <c r="D471" s="666"/>
      <c r="E471" s="666"/>
      <c r="F471" s="666"/>
      <c r="G471" s="80">
        <v>5</v>
      </c>
      <c r="H471" s="81" t="s">
        <v>8795</v>
      </c>
      <c r="I471" s="81" t="s">
        <v>9474</v>
      </c>
      <c r="J471" s="80"/>
      <c r="K471" s="267"/>
      <c r="L471" s="666"/>
      <c r="M471" s="91"/>
      <c r="N471" s="4"/>
      <c r="O471" s="86" t="s">
        <v>380</v>
      </c>
      <c r="P471" s="86" t="s">
        <v>380</v>
      </c>
      <c r="Q471" s="143" t="s">
        <v>380</v>
      </c>
      <c r="R471" s="86" t="s">
        <v>114</v>
      </c>
      <c r="S471" s="143"/>
      <c r="T471" s="9"/>
      <c r="U471" s="9"/>
      <c r="V471" s="9"/>
      <c r="W471" s="9"/>
      <c r="X471" s="9"/>
      <c r="Y471" s="9"/>
      <c r="Z471" s="9"/>
    </row>
    <row r="472" spans="1:26" ht="66.75" customHeight="1">
      <c r="A472" s="747" t="s">
        <v>9744</v>
      </c>
      <c r="B472" s="747" t="s">
        <v>4154</v>
      </c>
      <c r="C472" s="747" t="s">
        <v>4157</v>
      </c>
      <c r="D472" s="746" t="s">
        <v>9747</v>
      </c>
      <c r="E472" s="778" t="s">
        <v>9588</v>
      </c>
      <c r="F472" s="746" t="s">
        <v>9433</v>
      </c>
      <c r="G472" s="80">
        <v>1</v>
      </c>
      <c r="H472" s="115" t="s">
        <v>9435</v>
      </c>
      <c r="I472" s="92" t="s">
        <v>9436</v>
      </c>
      <c r="J472" s="80"/>
      <c r="K472" s="267"/>
      <c r="L472" s="748"/>
      <c r="M472" s="91"/>
      <c r="N472" s="4"/>
      <c r="O472" s="86" t="s">
        <v>380</v>
      </c>
      <c r="P472" s="86" t="s">
        <v>380</v>
      </c>
      <c r="Q472" s="143" t="s">
        <v>380</v>
      </c>
      <c r="R472" s="86" t="s">
        <v>114</v>
      </c>
      <c r="S472" s="143"/>
      <c r="T472" s="9"/>
      <c r="U472" s="9"/>
      <c r="V472" s="9"/>
      <c r="W472" s="9"/>
      <c r="X472" s="9"/>
      <c r="Y472" s="9"/>
      <c r="Z472" s="9"/>
    </row>
    <row r="473" spans="1:26" ht="16.5" customHeight="1">
      <c r="A473" s="665"/>
      <c r="B473" s="665"/>
      <c r="C473" s="665"/>
      <c r="D473" s="665"/>
      <c r="E473" s="665"/>
      <c r="F473" s="665"/>
      <c r="G473" s="80">
        <v>2</v>
      </c>
      <c r="H473" s="152" t="s">
        <v>8210</v>
      </c>
      <c r="I473" s="92" t="s">
        <v>9453</v>
      </c>
      <c r="J473" s="80" t="s">
        <v>158</v>
      </c>
      <c r="K473" s="267"/>
      <c r="L473" s="665"/>
      <c r="M473" s="91"/>
      <c r="N473" s="4"/>
      <c r="O473" s="86" t="s">
        <v>380</v>
      </c>
      <c r="P473" s="86" t="s">
        <v>380</v>
      </c>
      <c r="Q473" s="86" t="s">
        <v>9762</v>
      </c>
      <c r="R473" s="86" t="s">
        <v>114</v>
      </c>
      <c r="S473" s="86"/>
      <c r="T473" s="9"/>
      <c r="U473" s="9"/>
      <c r="V473" s="9"/>
      <c r="W473" s="9"/>
      <c r="X473" s="9"/>
      <c r="Y473" s="9"/>
      <c r="Z473" s="9"/>
    </row>
    <row r="474" spans="1:26" ht="69" customHeight="1">
      <c r="A474" s="665"/>
      <c r="B474" s="665"/>
      <c r="C474" s="665"/>
      <c r="D474" s="665"/>
      <c r="E474" s="665"/>
      <c r="F474" s="665"/>
      <c r="G474" s="80">
        <v>3</v>
      </c>
      <c r="H474" s="115" t="s">
        <v>9767</v>
      </c>
      <c r="I474" s="92" t="s">
        <v>9562</v>
      </c>
      <c r="J474" s="80"/>
      <c r="K474" s="267"/>
      <c r="L474" s="665"/>
      <c r="M474" s="91"/>
      <c r="N474" s="4"/>
      <c r="O474" s="86" t="s">
        <v>380</v>
      </c>
      <c r="P474" s="86" t="s">
        <v>380</v>
      </c>
      <c r="Q474" s="143" t="s">
        <v>380</v>
      </c>
      <c r="R474" s="86" t="s">
        <v>114</v>
      </c>
      <c r="S474" s="143"/>
      <c r="T474" s="9"/>
      <c r="U474" s="9"/>
      <c r="V474" s="9"/>
      <c r="W474" s="9"/>
      <c r="X474" s="9"/>
      <c r="Y474" s="9"/>
      <c r="Z474" s="9"/>
    </row>
    <row r="475" spans="1:26" ht="16.5" customHeight="1">
      <c r="A475" s="665"/>
      <c r="B475" s="665"/>
      <c r="C475" s="665"/>
      <c r="D475" s="665"/>
      <c r="E475" s="665"/>
      <c r="F475" s="665"/>
      <c r="G475" s="80">
        <v>4</v>
      </c>
      <c r="H475" s="152" t="s">
        <v>8210</v>
      </c>
      <c r="I475" s="92" t="s">
        <v>9470</v>
      </c>
      <c r="J475" s="80" t="s">
        <v>158</v>
      </c>
      <c r="K475" s="267"/>
      <c r="L475" s="665"/>
      <c r="M475" s="91"/>
      <c r="N475" s="4"/>
      <c r="O475" s="86" t="s">
        <v>380</v>
      </c>
      <c r="P475" s="86" t="s">
        <v>380</v>
      </c>
      <c r="Q475" s="86" t="s">
        <v>9762</v>
      </c>
      <c r="R475" s="86" t="s">
        <v>114</v>
      </c>
      <c r="S475" s="86"/>
      <c r="T475" s="9"/>
      <c r="U475" s="9"/>
      <c r="V475" s="9"/>
      <c r="W475" s="9"/>
      <c r="X475" s="9"/>
      <c r="Y475" s="9"/>
      <c r="Z475" s="9"/>
    </row>
    <row r="476" spans="1:26" ht="16.5" customHeight="1">
      <c r="A476" s="666"/>
      <c r="B476" s="666"/>
      <c r="C476" s="666"/>
      <c r="D476" s="666"/>
      <c r="E476" s="666"/>
      <c r="F476" s="666"/>
      <c r="G476" s="80">
        <v>5</v>
      </c>
      <c r="H476" s="81" t="s">
        <v>8870</v>
      </c>
      <c r="I476" s="81" t="s">
        <v>9474</v>
      </c>
      <c r="J476" s="80"/>
      <c r="K476" s="267"/>
      <c r="L476" s="666"/>
      <c r="M476" s="91"/>
      <c r="N476" s="4"/>
      <c r="O476" s="86" t="s">
        <v>380</v>
      </c>
      <c r="P476" s="86" t="s">
        <v>380</v>
      </c>
      <c r="Q476" s="143" t="s">
        <v>380</v>
      </c>
      <c r="R476" s="86" t="s">
        <v>114</v>
      </c>
      <c r="S476" s="143"/>
      <c r="T476" s="9"/>
      <c r="U476" s="9"/>
      <c r="V476" s="9"/>
      <c r="W476" s="9"/>
      <c r="X476" s="9"/>
      <c r="Y476" s="9"/>
      <c r="Z476" s="9"/>
    </row>
    <row r="477" spans="1:26" ht="89.25" customHeight="1">
      <c r="A477" s="747" t="s">
        <v>9799</v>
      </c>
      <c r="B477" s="747" t="s">
        <v>4154</v>
      </c>
      <c r="C477" s="747" t="s">
        <v>4157</v>
      </c>
      <c r="D477" s="746" t="s">
        <v>9802</v>
      </c>
      <c r="E477" s="778" t="s">
        <v>9803</v>
      </c>
      <c r="F477" s="746" t="s">
        <v>9433</v>
      </c>
      <c r="G477" s="80">
        <v>1</v>
      </c>
      <c r="H477" s="115" t="s">
        <v>9435</v>
      </c>
      <c r="I477" s="81" t="s">
        <v>9436</v>
      </c>
      <c r="J477" s="80"/>
      <c r="K477" s="267"/>
      <c r="L477" s="748"/>
      <c r="M477" s="91"/>
      <c r="N477" s="157"/>
      <c r="O477" s="86" t="s">
        <v>380</v>
      </c>
      <c r="P477" s="86" t="s">
        <v>380</v>
      </c>
      <c r="Q477" s="143" t="s">
        <v>380</v>
      </c>
      <c r="R477" s="86" t="s">
        <v>8289</v>
      </c>
      <c r="S477" s="143"/>
      <c r="T477" s="9"/>
      <c r="U477" s="9"/>
      <c r="V477" s="9"/>
      <c r="W477" s="9"/>
      <c r="X477" s="9"/>
      <c r="Y477" s="9"/>
      <c r="Z477" s="9"/>
    </row>
    <row r="478" spans="1:26" ht="16.5" customHeight="1">
      <c r="A478" s="665"/>
      <c r="B478" s="665"/>
      <c r="C478" s="665"/>
      <c r="D478" s="665"/>
      <c r="E478" s="665"/>
      <c r="F478" s="665"/>
      <c r="G478" s="80">
        <v>2</v>
      </c>
      <c r="H478" s="152" t="s">
        <v>8210</v>
      </c>
      <c r="I478" s="141" t="s">
        <v>9453</v>
      </c>
      <c r="J478" s="80" t="s">
        <v>158</v>
      </c>
      <c r="K478" s="267"/>
      <c r="L478" s="665"/>
      <c r="M478" s="91"/>
      <c r="N478" s="64"/>
      <c r="O478" s="86" t="s">
        <v>380</v>
      </c>
      <c r="P478" s="86" t="s">
        <v>380</v>
      </c>
      <c r="Q478" s="86" t="s">
        <v>9814</v>
      </c>
      <c r="R478" s="86" t="s">
        <v>8289</v>
      </c>
      <c r="S478" s="86"/>
      <c r="T478" s="9"/>
      <c r="U478" s="9"/>
      <c r="V478" s="9"/>
      <c r="W478" s="9"/>
      <c r="X478" s="9"/>
      <c r="Y478" s="9"/>
      <c r="Z478" s="9"/>
    </row>
    <row r="479" spans="1:26" ht="81" customHeight="1">
      <c r="A479" s="665"/>
      <c r="B479" s="665"/>
      <c r="C479" s="665"/>
      <c r="D479" s="665"/>
      <c r="E479" s="665"/>
      <c r="F479" s="665"/>
      <c r="G479" s="80">
        <v>3</v>
      </c>
      <c r="H479" s="115" t="s">
        <v>9818</v>
      </c>
      <c r="I479" s="92" t="s">
        <v>9819</v>
      </c>
      <c r="J479" s="80"/>
      <c r="K479" s="267"/>
      <c r="L479" s="665"/>
      <c r="M479" s="91"/>
      <c r="N479" s="64"/>
      <c r="O479" s="86" t="s">
        <v>380</v>
      </c>
      <c r="P479" s="86" t="s">
        <v>380</v>
      </c>
      <c r="Q479" s="143" t="s">
        <v>380</v>
      </c>
      <c r="R479" s="86" t="s">
        <v>8289</v>
      </c>
      <c r="S479" s="143"/>
      <c r="T479" s="9"/>
      <c r="U479" s="9"/>
      <c r="V479" s="9"/>
      <c r="W479" s="9"/>
      <c r="X479" s="9"/>
      <c r="Y479" s="9"/>
      <c r="Z479" s="9"/>
    </row>
    <row r="480" spans="1:26" ht="16.5" customHeight="1">
      <c r="A480" s="665"/>
      <c r="B480" s="665"/>
      <c r="C480" s="665"/>
      <c r="D480" s="665"/>
      <c r="E480" s="665"/>
      <c r="F480" s="665"/>
      <c r="G480" s="80">
        <v>4</v>
      </c>
      <c r="H480" s="152" t="s">
        <v>8210</v>
      </c>
      <c r="I480" s="141" t="s">
        <v>9470</v>
      </c>
      <c r="J480" s="80" t="s">
        <v>158</v>
      </c>
      <c r="K480" s="267"/>
      <c r="L480" s="665"/>
      <c r="M480" s="91"/>
      <c r="N480" s="64"/>
      <c r="O480" s="86" t="s">
        <v>380</v>
      </c>
      <c r="P480" s="86" t="s">
        <v>380</v>
      </c>
      <c r="Q480" s="86" t="s">
        <v>9814</v>
      </c>
      <c r="R480" s="86" t="s">
        <v>8289</v>
      </c>
      <c r="S480" s="86"/>
      <c r="T480" s="9"/>
      <c r="U480" s="9"/>
      <c r="V480" s="9"/>
      <c r="W480" s="9"/>
      <c r="X480" s="9"/>
      <c r="Y480" s="9"/>
      <c r="Z480" s="9"/>
    </row>
    <row r="481" spans="1:26" ht="16.5" customHeight="1">
      <c r="A481" s="666"/>
      <c r="B481" s="666"/>
      <c r="C481" s="666"/>
      <c r="D481" s="666"/>
      <c r="E481" s="666"/>
      <c r="F481" s="666"/>
      <c r="G481" s="80">
        <v>5</v>
      </c>
      <c r="H481" s="81" t="s">
        <v>8579</v>
      </c>
      <c r="I481" s="81" t="s">
        <v>9474</v>
      </c>
      <c r="J481" s="80"/>
      <c r="K481" s="267"/>
      <c r="L481" s="666"/>
      <c r="M481" s="91"/>
      <c r="N481" s="157"/>
      <c r="O481" s="86" t="s">
        <v>380</v>
      </c>
      <c r="P481" s="86" t="s">
        <v>380</v>
      </c>
      <c r="Q481" s="143" t="s">
        <v>380</v>
      </c>
      <c r="R481" s="86" t="s">
        <v>8289</v>
      </c>
      <c r="S481" s="143"/>
      <c r="T481" s="9"/>
      <c r="U481" s="9"/>
      <c r="V481" s="9"/>
      <c r="W481" s="9"/>
      <c r="X481" s="9"/>
      <c r="Y481" s="9"/>
      <c r="Z481" s="9"/>
    </row>
    <row r="482" spans="1:26" ht="61.5" customHeight="1">
      <c r="A482" s="747" t="s">
        <v>9833</v>
      </c>
      <c r="B482" s="747" t="s">
        <v>4154</v>
      </c>
      <c r="C482" s="747" t="s">
        <v>4157</v>
      </c>
      <c r="D482" s="746" t="s">
        <v>9836</v>
      </c>
      <c r="E482" s="778" t="s">
        <v>9837</v>
      </c>
      <c r="F482" s="746" t="s">
        <v>9433</v>
      </c>
      <c r="G482" s="80">
        <v>1</v>
      </c>
      <c r="H482" s="348" t="s">
        <v>9435</v>
      </c>
      <c r="I482" s="141" t="s">
        <v>9436</v>
      </c>
      <c r="J482" s="80"/>
      <c r="K482" s="267"/>
      <c r="L482" s="748"/>
      <c r="M482" s="91"/>
      <c r="N482" s="64"/>
      <c r="O482" s="86" t="s">
        <v>380</v>
      </c>
      <c r="P482" s="86" t="s">
        <v>380</v>
      </c>
      <c r="Q482" s="143" t="s">
        <v>380</v>
      </c>
      <c r="R482" s="86" t="s">
        <v>8289</v>
      </c>
      <c r="S482" s="143"/>
      <c r="T482" s="9"/>
      <c r="U482" s="9"/>
      <c r="V482" s="9"/>
      <c r="W482" s="9"/>
      <c r="X482" s="9"/>
      <c r="Y482" s="9"/>
      <c r="Z482" s="9"/>
    </row>
    <row r="483" spans="1:26" ht="16.5" customHeight="1">
      <c r="A483" s="665"/>
      <c r="B483" s="665"/>
      <c r="C483" s="665"/>
      <c r="D483" s="665"/>
      <c r="E483" s="665"/>
      <c r="F483" s="665"/>
      <c r="G483" s="80">
        <v>2</v>
      </c>
      <c r="H483" s="152" t="s">
        <v>8210</v>
      </c>
      <c r="I483" s="141" t="s">
        <v>9453</v>
      </c>
      <c r="J483" s="80" t="s">
        <v>158</v>
      </c>
      <c r="K483" s="267"/>
      <c r="L483" s="665"/>
      <c r="M483" s="91"/>
      <c r="N483" s="64"/>
      <c r="O483" s="86" t="s">
        <v>380</v>
      </c>
      <c r="P483" s="86" t="s">
        <v>380</v>
      </c>
      <c r="Q483" s="86" t="s">
        <v>9846</v>
      </c>
      <c r="R483" s="86" t="s">
        <v>8289</v>
      </c>
      <c r="S483" s="86"/>
      <c r="T483" s="9"/>
      <c r="U483" s="9"/>
      <c r="V483" s="9"/>
      <c r="W483" s="9"/>
      <c r="X483" s="9"/>
      <c r="Y483" s="9"/>
      <c r="Z483" s="9"/>
    </row>
    <row r="484" spans="1:26" ht="61.5" customHeight="1">
      <c r="A484" s="665"/>
      <c r="B484" s="665"/>
      <c r="C484" s="665"/>
      <c r="D484" s="665"/>
      <c r="E484" s="665"/>
      <c r="F484" s="665"/>
      <c r="G484" s="80">
        <v>3</v>
      </c>
      <c r="H484" s="115" t="s">
        <v>9849</v>
      </c>
      <c r="I484" s="92" t="s">
        <v>9819</v>
      </c>
      <c r="J484" s="80"/>
      <c r="K484" s="267"/>
      <c r="L484" s="665"/>
      <c r="M484" s="91"/>
      <c r="N484" s="64"/>
      <c r="O484" s="86" t="s">
        <v>380</v>
      </c>
      <c r="P484" s="86" t="s">
        <v>380</v>
      </c>
      <c r="Q484" s="143" t="s">
        <v>380</v>
      </c>
      <c r="R484" s="86" t="s">
        <v>8289</v>
      </c>
      <c r="S484" s="143"/>
      <c r="T484" s="9"/>
      <c r="U484" s="9"/>
      <c r="V484" s="9"/>
      <c r="W484" s="9"/>
      <c r="X484" s="9"/>
      <c r="Y484" s="9"/>
      <c r="Z484" s="9"/>
    </row>
    <row r="485" spans="1:26" ht="16.5" customHeight="1">
      <c r="A485" s="665"/>
      <c r="B485" s="665"/>
      <c r="C485" s="665"/>
      <c r="D485" s="665"/>
      <c r="E485" s="665"/>
      <c r="F485" s="665"/>
      <c r="G485" s="80">
        <v>4</v>
      </c>
      <c r="H485" s="152" t="s">
        <v>8210</v>
      </c>
      <c r="I485" s="141" t="s">
        <v>9470</v>
      </c>
      <c r="J485" s="80" t="s">
        <v>158</v>
      </c>
      <c r="K485" s="267"/>
      <c r="L485" s="665"/>
      <c r="M485" s="91"/>
      <c r="N485" s="4"/>
      <c r="O485" s="86" t="s">
        <v>380</v>
      </c>
      <c r="P485" s="86" t="s">
        <v>380</v>
      </c>
      <c r="Q485" s="86" t="s">
        <v>9846</v>
      </c>
      <c r="R485" s="86" t="s">
        <v>8289</v>
      </c>
      <c r="S485" s="86"/>
      <c r="T485" s="9"/>
      <c r="U485" s="9"/>
      <c r="V485" s="9"/>
      <c r="W485" s="9"/>
      <c r="X485" s="9"/>
      <c r="Y485" s="9"/>
      <c r="Z485" s="9"/>
    </row>
    <row r="486" spans="1:26" ht="16.5" customHeight="1">
      <c r="A486" s="666"/>
      <c r="B486" s="666"/>
      <c r="C486" s="666"/>
      <c r="D486" s="666"/>
      <c r="E486" s="666"/>
      <c r="F486" s="666"/>
      <c r="G486" s="80">
        <v>5</v>
      </c>
      <c r="H486" s="81" t="s">
        <v>8844</v>
      </c>
      <c r="I486" s="81" t="s">
        <v>9474</v>
      </c>
      <c r="J486" s="80"/>
      <c r="K486" s="267"/>
      <c r="L486" s="666"/>
      <c r="M486" s="91"/>
      <c r="N486" s="4"/>
      <c r="O486" s="86" t="s">
        <v>380</v>
      </c>
      <c r="P486" s="86" t="s">
        <v>380</v>
      </c>
      <c r="Q486" s="143" t="s">
        <v>380</v>
      </c>
      <c r="R486" s="86" t="s">
        <v>8289</v>
      </c>
      <c r="S486" s="143"/>
      <c r="T486" s="9"/>
      <c r="U486" s="9"/>
      <c r="V486" s="9"/>
      <c r="W486" s="9"/>
      <c r="X486" s="9"/>
      <c r="Y486" s="9"/>
      <c r="Z486" s="9"/>
    </row>
    <row r="487" spans="1:26" ht="68.25" customHeight="1">
      <c r="A487" s="747" t="s">
        <v>9862</v>
      </c>
      <c r="B487" s="747" t="s">
        <v>4154</v>
      </c>
      <c r="C487" s="747" t="s">
        <v>4157</v>
      </c>
      <c r="D487" s="746" t="s">
        <v>9864</v>
      </c>
      <c r="E487" s="778" t="s">
        <v>9865</v>
      </c>
      <c r="F487" s="746" t="s">
        <v>9433</v>
      </c>
      <c r="G487" s="80">
        <v>1</v>
      </c>
      <c r="H487" s="348" t="s">
        <v>9435</v>
      </c>
      <c r="I487" s="141" t="s">
        <v>9436</v>
      </c>
      <c r="J487" s="80"/>
      <c r="K487" s="267"/>
      <c r="L487" s="748"/>
      <c r="M487" s="91"/>
      <c r="N487" s="4"/>
      <c r="O487" s="86" t="s">
        <v>380</v>
      </c>
      <c r="P487" s="86" t="s">
        <v>380</v>
      </c>
      <c r="Q487" s="143" t="s">
        <v>380</v>
      </c>
      <c r="R487" s="86" t="s">
        <v>8289</v>
      </c>
      <c r="S487" s="143"/>
      <c r="T487" s="9"/>
      <c r="U487" s="9"/>
      <c r="V487" s="9"/>
      <c r="W487" s="9"/>
      <c r="X487" s="9"/>
      <c r="Y487" s="9"/>
      <c r="Z487" s="9"/>
    </row>
    <row r="488" spans="1:26" ht="16.5" customHeight="1">
      <c r="A488" s="665"/>
      <c r="B488" s="665"/>
      <c r="C488" s="665"/>
      <c r="D488" s="665"/>
      <c r="E488" s="665"/>
      <c r="F488" s="665"/>
      <c r="G488" s="80">
        <v>2</v>
      </c>
      <c r="H488" s="152" t="s">
        <v>8210</v>
      </c>
      <c r="I488" s="141" t="s">
        <v>9453</v>
      </c>
      <c r="J488" s="80" t="s">
        <v>158</v>
      </c>
      <c r="K488" s="267"/>
      <c r="L488" s="665"/>
      <c r="M488" s="91"/>
      <c r="N488" s="4"/>
      <c r="O488" s="86" t="s">
        <v>380</v>
      </c>
      <c r="P488" s="86" t="s">
        <v>380</v>
      </c>
      <c r="Q488" s="86" t="s">
        <v>9871</v>
      </c>
      <c r="R488" s="86" t="s">
        <v>8289</v>
      </c>
      <c r="S488" s="86"/>
      <c r="T488" s="9"/>
      <c r="U488" s="9"/>
      <c r="V488" s="9"/>
      <c r="W488" s="9"/>
      <c r="X488" s="9"/>
      <c r="Y488" s="9"/>
      <c r="Z488" s="9"/>
    </row>
    <row r="489" spans="1:26" ht="48" customHeight="1">
      <c r="A489" s="665"/>
      <c r="B489" s="665"/>
      <c r="C489" s="665"/>
      <c r="D489" s="665"/>
      <c r="E489" s="665"/>
      <c r="F489" s="665"/>
      <c r="G489" s="80">
        <v>3</v>
      </c>
      <c r="H489" s="348" t="s">
        <v>9872</v>
      </c>
      <c r="I489" s="141" t="s">
        <v>9873</v>
      </c>
      <c r="J489" s="80"/>
      <c r="K489" s="267"/>
      <c r="L489" s="665"/>
      <c r="M489" s="91"/>
      <c r="N489" s="4"/>
      <c r="O489" s="86" t="s">
        <v>380</v>
      </c>
      <c r="P489" s="86" t="s">
        <v>380</v>
      </c>
      <c r="Q489" s="143" t="s">
        <v>380</v>
      </c>
      <c r="R489" s="86" t="s">
        <v>8289</v>
      </c>
      <c r="S489" s="143"/>
      <c r="T489" s="9"/>
      <c r="U489" s="9"/>
      <c r="V489" s="9"/>
      <c r="W489" s="9"/>
      <c r="X489" s="9"/>
      <c r="Y489" s="9"/>
      <c r="Z489" s="9"/>
    </row>
    <row r="490" spans="1:26" ht="16.5" customHeight="1">
      <c r="A490" s="665"/>
      <c r="B490" s="665"/>
      <c r="C490" s="665"/>
      <c r="D490" s="665"/>
      <c r="E490" s="665"/>
      <c r="F490" s="665"/>
      <c r="G490" s="80">
        <v>4</v>
      </c>
      <c r="H490" s="152" t="s">
        <v>8210</v>
      </c>
      <c r="I490" s="141" t="s">
        <v>9470</v>
      </c>
      <c r="J490" s="80" t="s">
        <v>158</v>
      </c>
      <c r="K490" s="267"/>
      <c r="L490" s="665"/>
      <c r="M490" s="91"/>
      <c r="N490" s="4"/>
      <c r="O490" s="86" t="s">
        <v>380</v>
      </c>
      <c r="P490" s="86" t="s">
        <v>380</v>
      </c>
      <c r="Q490" s="86" t="s">
        <v>9871</v>
      </c>
      <c r="R490" s="86" t="s">
        <v>8289</v>
      </c>
      <c r="S490" s="86"/>
      <c r="T490" s="9"/>
      <c r="U490" s="9"/>
      <c r="V490" s="9"/>
      <c r="W490" s="9"/>
      <c r="X490" s="9"/>
      <c r="Y490" s="9"/>
      <c r="Z490" s="9"/>
    </row>
    <row r="491" spans="1:26" ht="16.5" customHeight="1">
      <c r="A491" s="666"/>
      <c r="B491" s="666"/>
      <c r="C491" s="666"/>
      <c r="D491" s="666"/>
      <c r="E491" s="666"/>
      <c r="F491" s="666"/>
      <c r="G491" s="80">
        <v>5</v>
      </c>
      <c r="H491" s="81" t="s">
        <v>8776</v>
      </c>
      <c r="I491" s="81" t="s">
        <v>9474</v>
      </c>
      <c r="J491" s="80"/>
      <c r="K491" s="267"/>
      <c r="L491" s="666"/>
      <c r="M491" s="91"/>
      <c r="N491" s="4"/>
      <c r="O491" s="86" t="s">
        <v>380</v>
      </c>
      <c r="P491" s="86" t="s">
        <v>380</v>
      </c>
      <c r="Q491" s="143" t="s">
        <v>380</v>
      </c>
      <c r="R491" s="86" t="s">
        <v>8289</v>
      </c>
      <c r="S491" s="143"/>
      <c r="T491" s="9"/>
      <c r="U491" s="9"/>
      <c r="V491" s="9"/>
      <c r="W491" s="9"/>
      <c r="X491" s="9"/>
      <c r="Y491" s="9"/>
      <c r="Z491" s="9"/>
    </row>
    <row r="492" spans="1:26" ht="56.25" customHeight="1">
      <c r="A492" s="747" t="s">
        <v>9879</v>
      </c>
      <c r="B492" s="747" t="s">
        <v>4154</v>
      </c>
      <c r="C492" s="747" t="s">
        <v>4157</v>
      </c>
      <c r="D492" s="746" t="s">
        <v>9882</v>
      </c>
      <c r="E492" s="778" t="s">
        <v>9883</v>
      </c>
      <c r="F492" s="746" t="s">
        <v>9433</v>
      </c>
      <c r="G492" s="80">
        <v>1</v>
      </c>
      <c r="H492" s="348" t="s">
        <v>9435</v>
      </c>
      <c r="I492" s="141" t="s">
        <v>8285</v>
      </c>
      <c r="J492" s="80"/>
      <c r="K492" s="267"/>
      <c r="L492" s="748"/>
      <c r="M492" s="91"/>
      <c r="N492" s="4"/>
      <c r="O492" s="86" t="s">
        <v>380</v>
      </c>
      <c r="P492" s="86" t="s">
        <v>380</v>
      </c>
      <c r="Q492" s="143" t="s">
        <v>380</v>
      </c>
      <c r="R492" s="86" t="s">
        <v>8289</v>
      </c>
      <c r="S492" s="143"/>
      <c r="T492" s="9"/>
      <c r="U492" s="9"/>
      <c r="V492" s="9"/>
      <c r="W492" s="9"/>
      <c r="X492" s="9"/>
      <c r="Y492" s="9"/>
      <c r="Z492" s="9"/>
    </row>
    <row r="493" spans="1:26" ht="16.5" customHeight="1">
      <c r="A493" s="665"/>
      <c r="B493" s="665"/>
      <c r="C493" s="665"/>
      <c r="D493" s="665"/>
      <c r="E493" s="665"/>
      <c r="F493" s="665"/>
      <c r="G493" s="80">
        <v>2</v>
      </c>
      <c r="H493" s="152" t="s">
        <v>8210</v>
      </c>
      <c r="I493" s="141" t="s">
        <v>9453</v>
      </c>
      <c r="J493" s="80" t="s">
        <v>158</v>
      </c>
      <c r="K493" s="267"/>
      <c r="L493" s="665"/>
      <c r="M493" s="91"/>
      <c r="N493" s="4"/>
      <c r="O493" s="86" t="s">
        <v>380</v>
      </c>
      <c r="P493" s="86" t="s">
        <v>380</v>
      </c>
      <c r="Q493" s="86" t="s">
        <v>9887</v>
      </c>
      <c r="R493" s="86" t="s">
        <v>8289</v>
      </c>
      <c r="S493" s="86"/>
      <c r="T493" s="9"/>
      <c r="U493" s="9"/>
      <c r="V493" s="9"/>
      <c r="W493" s="9"/>
      <c r="X493" s="9"/>
      <c r="Y493" s="9"/>
      <c r="Z493" s="9"/>
    </row>
    <row r="494" spans="1:26" ht="63" customHeight="1">
      <c r="A494" s="665"/>
      <c r="B494" s="665"/>
      <c r="C494" s="665"/>
      <c r="D494" s="665"/>
      <c r="E494" s="665"/>
      <c r="F494" s="665"/>
      <c r="G494" s="80">
        <v>3</v>
      </c>
      <c r="H494" s="348" t="s">
        <v>9889</v>
      </c>
      <c r="I494" s="141" t="s">
        <v>9873</v>
      </c>
      <c r="J494" s="80"/>
      <c r="K494" s="267"/>
      <c r="L494" s="665"/>
      <c r="M494" s="91"/>
      <c r="N494" s="4"/>
      <c r="O494" s="86" t="s">
        <v>380</v>
      </c>
      <c r="P494" s="86" t="s">
        <v>380</v>
      </c>
      <c r="Q494" s="143" t="s">
        <v>380</v>
      </c>
      <c r="R494" s="86" t="s">
        <v>8289</v>
      </c>
      <c r="S494" s="143"/>
      <c r="T494" s="9"/>
      <c r="U494" s="9"/>
      <c r="V494" s="9"/>
      <c r="W494" s="9"/>
      <c r="X494" s="9"/>
      <c r="Y494" s="9"/>
      <c r="Z494" s="9"/>
    </row>
    <row r="495" spans="1:26" ht="16.5" customHeight="1">
      <c r="A495" s="665"/>
      <c r="B495" s="665"/>
      <c r="C495" s="665"/>
      <c r="D495" s="665"/>
      <c r="E495" s="665"/>
      <c r="F495" s="665"/>
      <c r="G495" s="80">
        <v>4</v>
      </c>
      <c r="H495" s="152" t="s">
        <v>8210</v>
      </c>
      <c r="I495" s="141" t="s">
        <v>9470</v>
      </c>
      <c r="J495" s="80" t="s">
        <v>158</v>
      </c>
      <c r="K495" s="267"/>
      <c r="L495" s="665"/>
      <c r="M495" s="91"/>
      <c r="N495" s="4"/>
      <c r="O495" s="86" t="s">
        <v>380</v>
      </c>
      <c r="P495" s="86" t="s">
        <v>380</v>
      </c>
      <c r="Q495" s="86" t="s">
        <v>9887</v>
      </c>
      <c r="R495" s="86" t="s">
        <v>8289</v>
      </c>
      <c r="S495" s="86"/>
      <c r="T495" s="9"/>
      <c r="U495" s="9"/>
      <c r="V495" s="9"/>
      <c r="W495" s="9"/>
      <c r="X495" s="9"/>
      <c r="Y495" s="9"/>
      <c r="Z495" s="9"/>
    </row>
    <row r="496" spans="1:26" ht="83.25" customHeight="1">
      <c r="A496" s="666"/>
      <c r="B496" s="666"/>
      <c r="C496" s="666"/>
      <c r="D496" s="666"/>
      <c r="E496" s="666"/>
      <c r="F496" s="666"/>
      <c r="G496" s="80">
        <v>5</v>
      </c>
      <c r="H496" s="81" t="s">
        <v>8854</v>
      </c>
      <c r="I496" s="81" t="s">
        <v>9474</v>
      </c>
      <c r="J496" s="80"/>
      <c r="K496" s="267"/>
      <c r="L496" s="666"/>
      <c r="M496" s="91"/>
      <c r="N496" s="4"/>
      <c r="O496" s="86" t="s">
        <v>380</v>
      </c>
      <c r="P496" s="86" t="s">
        <v>380</v>
      </c>
      <c r="Q496" s="143" t="s">
        <v>380</v>
      </c>
      <c r="R496" s="86" t="s">
        <v>8289</v>
      </c>
      <c r="S496" s="143"/>
      <c r="T496" s="9"/>
      <c r="U496" s="9"/>
      <c r="V496" s="9"/>
      <c r="W496" s="9"/>
      <c r="X496" s="9"/>
      <c r="Y496" s="9"/>
      <c r="Z496" s="9"/>
    </row>
    <row r="497" spans="1:26" ht="89.25" customHeight="1">
      <c r="A497" s="747" t="s">
        <v>9897</v>
      </c>
      <c r="B497" s="747" t="s">
        <v>4154</v>
      </c>
      <c r="C497" s="747" t="s">
        <v>4157</v>
      </c>
      <c r="D497" s="746" t="s">
        <v>9899</v>
      </c>
      <c r="E497" s="778" t="s">
        <v>9803</v>
      </c>
      <c r="F497" s="746" t="s">
        <v>9433</v>
      </c>
      <c r="G497" s="80">
        <v>1</v>
      </c>
      <c r="H497" s="115" t="s">
        <v>9435</v>
      </c>
      <c r="I497" s="81" t="s">
        <v>9436</v>
      </c>
      <c r="J497" s="80"/>
      <c r="K497" s="267"/>
      <c r="L497" s="748"/>
      <c r="M497" s="91"/>
      <c r="N497" s="157"/>
      <c r="O497" s="86" t="s">
        <v>380</v>
      </c>
      <c r="P497" s="86" t="s">
        <v>380</v>
      </c>
      <c r="Q497" s="143" t="s">
        <v>380</v>
      </c>
      <c r="R497" s="86" t="s">
        <v>114</v>
      </c>
      <c r="S497" s="143"/>
      <c r="T497" s="9"/>
      <c r="U497" s="9"/>
      <c r="V497" s="9"/>
      <c r="W497" s="9"/>
      <c r="X497" s="9"/>
      <c r="Y497" s="9"/>
      <c r="Z497" s="9"/>
    </row>
    <row r="498" spans="1:26" ht="16.5" customHeight="1">
      <c r="A498" s="665"/>
      <c r="B498" s="665"/>
      <c r="C498" s="665"/>
      <c r="D498" s="665"/>
      <c r="E498" s="665"/>
      <c r="F498" s="665"/>
      <c r="G498" s="80">
        <v>2</v>
      </c>
      <c r="H498" s="152" t="s">
        <v>8210</v>
      </c>
      <c r="I498" s="141" t="s">
        <v>9453</v>
      </c>
      <c r="J498" s="80" t="s">
        <v>158</v>
      </c>
      <c r="K498" s="267"/>
      <c r="L498" s="665"/>
      <c r="M498" s="91"/>
      <c r="N498" s="64"/>
      <c r="O498" s="86" t="s">
        <v>380</v>
      </c>
      <c r="P498" s="86" t="s">
        <v>380</v>
      </c>
      <c r="Q498" s="86" t="s">
        <v>9903</v>
      </c>
      <c r="R498" s="86" t="s">
        <v>114</v>
      </c>
      <c r="S498" s="86"/>
      <c r="T498" s="9"/>
      <c r="U498" s="9"/>
      <c r="V498" s="9"/>
      <c r="W498" s="9"/>
      <c r="X498" s="9"/>
      <c r="Y498" s="9"/>
      <c r="Z498" s="9"/>
    </row>
    <row r="499" spans="1:26" ht="81" customHeight="1">
      <c r="A499" s="665"/>
      <c r="B499" s="665"/>
      <c r="C499" s="665"/>
      <c r="D499" s="665"/>
      <c r="E499" s="665"/>
      <c r="F499" s="665"/>
      <c r="G499" s="80">
        <v>3</v>
      </c>
      <c r="H499" s="115" t="s">
        <v>9906</v>
      </c>
      <c r="I499" s="92" t="s">
        <v>9819</v>
      </c>
      <c r="J499" s="80"/>
      <c r="K499" s="267"/>
      <c r="L499" s="665"/>
      <c r="M499" s="91"/>
      <c r="N499" s="64"/>
      <c r="O499" s="86" t="s">
        <v>380</v>
      </c>
      <c r="P499" s="86" t="s">
        <v>380</v>
      </c>
      <c r="Q499" s="143" t="s">
        <v>380</v>
      </c>
      <c r="R499" s="86" t="s">
        <v>114</v>
      </c>
      <c r="S499" s="143"/>
      <c r="T499" s="9"/>
      <c r="U499" s="9"/>
      <c r="V499" s="9"/>
      <c r="W499" s="9"/>
      <c r="X499" s="9"/>
      <c r="Y499" s="9"/>
      <c r="Z499" s="9"/>
    </row>
    <row r="500" spans="1:26" ht="16.5" customHeight="1">
      <c r="A500" s="665"/>
      <c r="B500" s="665"/>
      <c r="C500" s="665"/>
      <c r="D500" s="665"/>
      <c r="E500" s="665"/>
      <c r="F500" s="665"/>
      <c r="G500" s="80">
        <v>4</v>
      </c>
      <c r="H500" s="152" t="s">
        <v>8210</v>
      </c>
      <c r="I500" s="141" t="s">
        <v>9470</v>
      </c>
      <c r="J500" s="80" t="s">
        <v>158</v>
      </c>
      <c r="K500" s="267"/>
      <c r="L500" s="665"/>
      <c r="M500" s="91"/>
      <c r="N500" s="64"/>
      <c r="O500" s="86" t="s">
        <v>380</v>
      </c>
      <c r="P500" s="86" t="s">
        <v>380</v>
      </c>
      <c r="Q500" s="86" t="s">
        <v>9903</v>
      </c>
      <c r="R500" s="86" t="s">
        <v>114</v>
      </c>
      <c r="S500" s="86"/>
      <c r="T500" s="9"/>
      <c r="U500" s="9"/>
      <c r="V500" s="9"/>
      <c r="W500" s="9"/>
      <c r="X500" s="9"/>
      <c r="Y500" s="9"/>
      <c r="Z500" s="9"/>
    </row>
    <row r="501" spans="1:26" ht="16.5" customHeight="1">
      <c r="A501" s="666"/>
      <c r="B501" s="666"/>
      <c r="C501" s="666"/>
      <c r="D501" s="666"/>
      <c r="E501" s="666"/>
      <c r="F501" s="666"/>
      <c r="G501" s="80">
        <v>5</v>
      </c>
      <c r="H501" s="81" t="s">
        <v>8612</v>
      </c>
      <c r="I501" s="81" t="s">
        <v>9474</v>
      </c>
      <c r="J501" s="80"/>
      <c r="K501" s="267"/>
      <c r="L501" s="666"/>
      <c r="M501" s="91"/>
      <c r="N501" s="157"/>
      <c r="O501" s="86" t="s">
        <v>380</v>
      </c>
      <c r="P501" s="86" t="s">
        <v>380</v>
      </c>
      <c r="Q501" s="143" t="s">
        <v>380</v>
      </c>
      <c r="R501" s="86" t="s">
        <v>114</v>
      </c>
      <c r="S501" s="143"/>
      <c r="T501" s="9"/>
      <c r="U501" s="9"/>
      <c r="V501" s="9"/>
      <c r="W501" s="9"/>
      <c r="X501" s="9"/>
      <c r="Y501" s="9"/>
      <c r="Z501" s="9"/>
    </row>
    <row r="502" spans="1:26" ht="61.5" customHeight="1">
      <c r="A502" s="747" t="s">
        <v>9914</v>
      </c>
      <c r="B502" s="747" t="s">
        <v>4154</v>
      </c>
      <c r="C502" s="747" t="s">
        <v>4157</v>
      </c>
      <c r="D502" s="746" t="s">
        <v>9917</v>
      </c>
      <c r="E502" s="778" t="s">
        <v>9837</v>
      </c>
      <c r="F502" s="746" t="s">
        <v>9433</v>
      </c>
      <c r="G502" s="80">
        <v>1</v>
      </c>
      <c r="H502" s="348" t="s">
        <v>9435</v>
      </c>
      <c r="I502" s="141" t="s">
        <v>9436</v>
      </c>
      <c r="J502" s="80"/>
      <c r="K502" s="267"/>
      <c r="L502" s="748"/>
      <c r="M502" s="91"/>
      <c r="N502" s="64"/>
      <c r="O502" s="86" t="s">
        <v>380</v>
      </c>
      <c r="P502" s="86" t="s">
        <v>380</v>
      </c>
      <c r="Q502" s="143" t="s">
        <v>380</v>
      </c>
      <c r="R502" s="86" t="s">
        <v>114</v>
      </c>
      <c r="S502" s="143"/>
      <c r="T502" s="9"/>
      <c r="U502" s="9"/>
      <c r="V502" s="9"/>
      <c r="W502" s="9"/>
      <c r="X502" s="9"/>
      <c r="Y502" s="9"/>
      <c r="Z502" s="9"/>
    </row>
    <row r="503" spans="1:26" ht="16.5" customHeight="1">
      <c r="A503" s="665"/>
      <c r="B503" s="665"/>
      <c r="C503" s="665"/>
      <c r="D503" s="665"/>
      <c r="E503" s="665"/>
      <c r="F503" s="665"/>
      <c r="G503" s="80">
        <v>2</v>
      </c>
      <c r="H503" s="152" t="s">
        <v>8210</v>
      </c>
      <c r="I503" s="141" t="s">
        <v>9453</v>
      </c>
      <c r="J503" s="80" t="s">
        <v>158</v>
      </c>
      <c r="K503" s="267"/>
      <c r="L503" s="665"/>
      <c r="M503" s="91"/>
      <c r="N503" s="64"/>
      <c r="O503" s="86" t="s">
        <v>380</v>
      </c>
      <c r="P503" s="86" t="s">
        <v>380</v>
      </c>
      <c r="Q503" s="86" t="s">
        <v>9921</v>
      </c>
      <c r="R503" s="86" t="s">
        <v>114</v>
      </c>
      <c r="S503" s="86"/>
      <c r="T503" s="9"/>
      <c r="U503" s="9"/>
      <c r="V503" s="9"/>
      <c r="W503" s="9"/>
      <c r="X503" s="9"/>
      <c r="Y503" s="9"/>
      <c r="Z503" s="9"/>
    </row>
    <row r="504" spans="1:26" ht="61.5" customHeight="1">
      <c r="A504" s="665"/>
      <c r="B504" s="665"/>
      <c r="C504" s="665"/>
      <c r="D504" s="665"/>
      <c r="E504" s="665"/>
      <c r="F504" s="665"/>
      <c r="G504" s="80">
        <v>3</v>
      </c>
      <c r="H504" s="115" t="s">
        <v>9924</v>
      </c>
      <c r="I504" s="92" t="s">
        <v>9819</v>
      </c>
      <c r="J504" s="80"/>
      <c r="K504" s="267"/>
      <c r="L504" s="665"/>
      <c r="M504" s="91"/>
      <c r="N504" s="64"/>
      <c r="O504" s="86" t="s">
        <v>380</v>
      </c>
      <c r="P504" s="86" t="s">
        <v>380</v>
      </c>
      <c r="Q504" s="143" t="s">
        <v>380</v>
      </c>
      <c r="R504" s="86" t="s">
        <v>114</v>
      </c>
      <c r="S504" s="143"/>
      <c r="T504" s="9"/>
      <c r="U504" s="9"/>
      <c r="V504" s="9"/>
      <c r="W504" s="9"/>
      <c r="X504" s="9"/>
      <c r="Y504" s="9"/>
      <c r="Z504" s="9"/>
    </row>
    <row r="505" spans="1:26" ht="16.5" customHeight="1">
      <c r="A505" s="665"/>
      <c r="B505" s="665"/>
      <c r="C505" s="665"/>
      <c r="D505" s="665"/>
      <c r="E505" s="665"/>
      <c r="F505" s="665"/>
      <c r="G505" s="80">
        <v>4</v>
      </c>
      <c r="H505" s="152" t="s">
        <v>8210</v>
      </c>
      <c r="I505" s="141" t="s">
        <v>9470</v>
      </c>
      <c r="J505" s="80" t="s">
        <v>158</v>
      </c>
      <c r="K505" s="267"/>
      <c r="L505" s="665"/>
      <c r="M505" s="91"/>
      <c r="N505" s="4"/>
      <c r="O505" s="86" t="s">
        <v>380</v>
      </c>
      <c r="P505" s="86" t="s">
        <v>380</v>
      </c>
      <c r="Q505" s="86" t="s">
        <v>9921</v>
      </c>
      <c r="R505" s="86" t="s">
        <v>114</v>
      </c>
      <c r="S505" s="86"/>
      <c r="T505" s="9"/>
      <c r="U505" s="9"/>
      <c r="V505" s="9"/>
      <c r="W505" s="9"/>
      <c r="X505" s="9"/>
      <c r="Y505" s="9"/>
      <c r="Z505" s="9"/>
    </row>
    <row r="506" spans="1:26" ht="16.5" customHeight="1">
      <c r="A506" s="666"/>
      <c r="B506" s="666"/>
      <c r="C506" s="666"/>
      <c r="D506" s="666"/>
      <c r="E506" s="666"/>
      <c r="F506" s="666"/>
      <c r="G506" s="80">
        <v>5</v>
      </c>
      <c r="H506" s="81" t="s">
        <v>8862</v>
      </c>
      <c r="I506" s="81" t="s">
        <v>9474</v>
      </c>
      <c r="J506" s="80"/>
      <c r="K506" s="267"/>
      <c r="L506" s="666"/>
      <c r="M506" s="91"/>
      <c r="N506" s="4"/>
      <c r="O506" s="86" t="s">
        <v>380</v>
      </c>
      <c r="P506" s="86" t="s">
        <v>380</v>
      </c>
      <c r="Q506" s="143" t="s">
        <v>380</v>
      </c>
      <c r="R506" s="86" t="s">
        <v>114</v>
      </c>
      <c r="S506" s="143"/>
      <c r="T506" s="9"/>
      <c r="U506" s="9"/>
      <c r="V506" s="9"/>
      <c r="W506" s="9"/>
      <c r="X506" s="9"/>
      <c r="Y506" s="9"/>
      <c r="Z506" s="9"/>
    </row>
    <row r="507" spans="1:26" ht="68.25" customHeight="1">
      <c r="A507" s="747" t="s">
        <v>9930</v>
      </c>
      <c r="B507" s="747" t="s">
        <v>4154</v>
      </c>
      <c r="C507" s="747" t="s">
        <v>4157</v>
      </c>
      <c r="D507" s="746" t="s">
        <v>9932</v>
      </c>
      <c r="E507" s="778" t="s">
        <v>9865</v>
      </c>
      <c r="F507" s="746" t="s">
        <v>9433</v>
      </c>
      <c r="G507" s="80">
        <v>1</v>
      </c>
      <c r="H507" s="348" t="s">
        <v>9435</v>
      </c>
      <c r="I507" s="141" t="s">
        <v>9436</v>
      </c>
      <c r="J507" s="80"/>
      <c r="K507" s="267"/>
      <c r="L507" s="748"/>
      <c r="M507" s="91"/>
      <c r="N507" s="4"/>
      <c r="O507" s="86" t="s">
        <v>380</v>
      </c>
      <c r="P507" s="86" t="s">
        <v>380</v>
      </c>
      <c r="Q507" s="143" t="s">
        <v>380</v>
      </c>
      <c r="R507" s="86" t="s">
        <v>114</v>
      </c>
      <c r="S507" s="143"/>
      <c r="T507" s="9"/>
      <c r="U507" s="9"/>
      <c r="V507" s="9"/>
      <c r="W507" s="9"/>
      <c r="X507" s="9"/>
      <c r="Y507" s="9"/>
      <c r="Z507" s="9"/>
    </row>
    <row r="508" spans="1:26" ht="16.5" customHeight="1">
      <c r="A508" s="665"/>
      <c r="B508" s="665"/>
      <c r="C508" s="665"/>
      <c r="D508" s="665"/>
      <c r="E508" s="665"/>
      <c r="F508" s="665"/>
      <c r="G508" s="80">
        <v>2</v>
      </c>
      <c r="H508" s="152" t="s">
        <v>8210</v>
      </c>
      <c r="I508" s="141" t="s">
        <v>9453</v>
      </c>
      <c r="J508" s="80" t="s">
        <v>158</v>
      </c>
      <c r="K508" s="267"/>
      <c r="L508" s="665"/>
      <c r="M508" s="91"/>
      <c r="N508" s="4"/>
      <c r="O508" s="86" t="s">
        <v>380</v>
      </c>
      <c r="P508" s="86" t="s">
        <v>380</v>
      </c>
      <c r="Q508" s="86" t="s">
        <v>9934</v>
      </c>
      <c r="R508" s="86" t="s">
        <v>114</v>
      </c>
      <c r="S508" s="86"/>
      <c r="T508" s="9"/>
      <c r="U508" s="9"/>
      <c r="V508" s="9"/>
      <c r="W508" s="9"/>
      <c r="X508" s="9"/>
      <c r="Y508" s="9"/>
      <c r="Z508" s="9"/>
    </row>
    <row r="509" spans="1:26" ht="48" customHeight="1">
      <c r="A509" s="665"/>
      <c r="B509" s="665"/>
      <c r="C509" s="665"/>
      <c r="D509" s="665"/>
      <c r="E509" s="665"/>
      <c r="F509" s="665"/>
      <c r="G509" s="80">
        <v>3</v>
      </c>
      <c r="H509" s="348" t="s">
        <v>9935</v>
      </c>
      <c r="I509" s="141" t="s">
        <v>9873</v>
      </c>
      <c r="J509" s="80"/>
      <c r="K509" s="267"/>
      <c r="L509" s="665"/>
      <c r="M509" s="91"/>
      <c r="N509" s="4"/>
      <c r="O509" s="86" t="s">
        <v>380</v>
      </c>
      <c r="P509" s="86" t="s">
        <v>380</v>
      </c>
      <c r="Q509" s="143" t="s">
        <v>380</v>
      </c>
      <c r="R509" s="86" t="s">
        <v>114</v>
      </c>
      <c r="S509" s="143"/>
      <c r="T509" s="9"/>
      <c r="U509" s="9"/>
      <c r="V509" s="9"/>
      <c r="W509" s="9"/>
      <c r="X509" s="9"/>
      <c r="Y509" s="9"/>
      <c r="Z509" s="9"/>
    </row>
    <row r="510" spans="1:26" ht="16.5" customHeight="1">
      <c r="A510" s="665"/>
      <c r="B510" s="665"/>
      <c r="C510" s="665"/>
      <c r="D510" s="665"/>
      <c r="E510" s="665"/>
      <c r="F510" s="665"/>
      <c r="G510" s="80">
        <v>4</v>
      </c>
      <c r="H510" s="152" t="s">
        <v>8210</v>
      </c>
      <c r="I510" s="141" t="s">
        <v>9470</v>
      </c>
      <c r="J510" s="80" t="s">
        <v>158</v>
      </c>
      <c r="K510" s="267"/>
      <c r="L510" s="665"/>
      <c r="M510" s="91"/>
      <c r="N510" s="4"/>
      <c r="O510" s="86" t="s">
        <v>380</v>
      </c>
      <c r="P510" s="86" t="s">
        <v>380</v>
      </c>
      <c r="Q510" s="86" t="s">
        <v>9934</v>
      </c>
      <c r="R510" s="86" t="s">
        <v>114</v>
      </c>
      <c r="S510" s="86"/>
      <c r="T510" s="9"/>
      <c r="U510" s="9"/>
      <c r="V510" s="9"/>
      <c r="W510" s="9"/>
      <c r="X510" s="9"/>
      <c r="Y510" s="9"/>
      <c r="Z510" s="9"/>
    </row>
    <row r="511" spans="1:26" ht="16.5" customHeight="1">
      <c r="A511" s="666"/>
      <c r="B511" s="666"/>
      <c r="C511" s="666"/>
      <c r="D511" s="666"/>
      <c r="E511" s="666"/>
      <c r="F511" s="666"/>
      <c r="G511" s="80">
        <v>5</v>
      </c>
      <c r="H511" s="81" t="s">
        <v>8795</v>
      </c>
      <c r="I511" s="81" t="s">
        <v>9474</v>
      </c>
      <c r="J511" s="80"/>
      <c r="K511" s="267"/>
      <c r="L511" s="666"/>
      <c r="M511" s="91"/>
      <c r="N511" s="4"/>
      <c r="O511" s="86" t="s">
        <v>380</v>
      </c>
      <c r="P511" s="86" t="s">
        <v>380</v>
      </c>
      <c r="Q511" s="143" t="s">
        <v>380</v>
      </c>
      <c r="R511" s="86" t="s">
        <v>114</v>
      </c>
      <c r="S511" s="143"/>
      <c r="T511" s="9"/>
      <c r="U511" s="9"/>
      <c r="V511" s="9"/>
      <c r="W511" s="9"/>
      <c r="X511" s="9"/>
      <c r="Y511" s="9"/>
      <c r="Z511" s="9"/>
    </row>
    <row r="512" spans="1:26" ht="56.25" customHeight="1">
      <c r="A512" s="747" t="s">
        <v>9953</v>
      </c>
      <c r="B512" s="747" t="s">
        <v>4154</v>
      </c>
      <c r="C512" s="747" t="s">
        <v>4157</v>
      </c>
      <c r="D512" s="746" t="s">
        <v>9955</v>
      </c>
      <c r="E512" s="778" t="s">
        <v>9883</v>
      </c>
      <c r="F512" s="746" t="s">
        <v>9433</v>
      </c>
      <c r="G512" s="80">
        <v>1</v>
      </c>
      <c r="H512" s="348" t="s">
        <v>9435</v>
      </c>
      <c r="I512" s="141" t="s">
        <v>8285</v>
      </c>
      <c r="J512" s="80"/>
      <c r="K512" s="267"/>
      <c r="L512" s="748"/>
      <c r="M512" s="91"/>
      <c r="N512" s="4"/>
      <c r="O512" s="86" t="s">
        <v>380</v>
      </c>
      <c r="P512" s="86" t="s">
        <v>380</v>
      </c>
      <c r="Q512" s="143" t="s">
        <v>380</v>
      </c>
      <c r="R512" s="86" t="s">
        <v>114</v>
      </c>
      <c r="S512" s="143"/>
      <c r="T512" s="9"/>
      <c r="U512" s="9"/>
      <c r="V512" s="9"/>
      <c r="W512" s="9"/>
      <c r="X512" s="9"/>
      <c r="Y512" s="9"/>
      <c r="Z512" s="9"/>
    </row>
    <row r="513" spans="1:26" ht="16.5" customHeight="1">
      <c r="A513" s="665"/>
      <c r="B513" s="665"/>
      <c r="C513" s="665"/>
      <c r="D513" s="665"/>
      <c r="E513" s="665"/>
      <c r="F513" s="665"/>
      <c r="G513" s="80">
        <v>2</v>
      </c>
      <c r="H513" s="152" t="s">
        <v>8210</v>
      </c>
      <c r="I513" s="141" t="s">
        <v>9453</v>
      </c>
      <c r="J513" s="80" t="s">
        <v>158</v>
      </c>
      <c r="K513" s="267"/>
      <c r="L513" s="665"/>
      <c r="M513" s="91"/>
      <c r="N513" s="4"/>
      <c r="O513" s="86" t="s">
        <v>380</v>
      </c>
      <c r="P513" s="86" t="s">
        <v>380</v>
      </c>
      <c r="Q513" s="86" t="s">
        <v>9967</v>
      </c>
      <c r="R513" s="86" t="s">
        <v>114</v>
      </c>
      <c r="S513" s="86"/>
      <c r="T513" s="9"/>
      <c r="U513" s="9"/>
      <c r="V513" s="9"/>
      <c r="W513" s="9"/>
      <c r="X513" s="9"/>
      <c r="Y513" s="9"/>
      <c r="Z513" s="9"/>
    </row>
    <row r="514" spans="1:26" ht="63" customHeight="1">
      <c r="A514" s="665"/>
      <c r="B514" s="665"/>
      <c r="C514" s="665"/>
      <c r="D514" s="665"/>
      <c r="E514" s="665"/>
      <c r="F514" s="665"/>
      <c r="G514" s="80">
        <v>3</v>
      </c>
      <c r="H514" s="348" t="s">
        <v>9969</v>
      </c>
      <c r="I514" s="141" t="s">
        <v>9873</v>
      </c>
      <c r="J514" s="80"/>
      <c r="K514" s="267"/>
      <c r="L514" s="665"/>
      <c r="M514" s="91"/>
      <c r="N514" s="4"/>
      <c r="O514" s="86" t="s">
        <v>380</v>
      </c>
      <c r="P514" s="86" t="s">
        <v>380</v>
      </c>
      <c r="Q514" s="143" t="s">
        <v>380</v>
      </c>
      <c r="R514" s="86" t="s">
        <v>114</v>
      </c>
      <c r="S514" s="143"/>
      <c r="T514" s="9"/>
      <c r="U514" s="9"/>
      <c r="V514" s="9"/>
      <c r="W514" s="9"/>
      <c r="X514" s="9"/>
      <c r="Y514" s="9"/>
      <c r="Z514" s="9"/>
    </row>
    <row r="515" spans="1:26" ht="16.5" customHeight="1">
      <c r="A515" s="665"/>
      <c r="B515" s="665"/>
      <c r="C515" s="665"/>
      <c r="D515" s="665"/>
      <c r="E515" s="665"/>
      <c r="F515" s="665"/>
      <c r="G515" s="80">
        <v>4</v>
      </c>
      <c r="H515" s="152" t="s">
        <v>8210</v>
      </c>
      <c r="I515" s="141" t="s">
        <v>9470</v>
      </c>
      <c r="J515" s="80" t="s">
        <v>158</v>
      </c>
      <c r="K515" s="267"/>
      <c r="L515" s="665"/>
      <c r="M515" s="91"/>
      <c r="N515" s="4"/>
      <c r="O515" s="86" t="s">
        <v>380</v>
      </c>
      <c r="P515" s="86" t="s">
        <v>380</v>
      </c>
      <c r="Q515" s="86" t="s">
        <v>9967</v>
      </c>
      <c r="R515" s="86" t="s">
        <v>114</v>
      </c>
      <c r="S515" s="86"/>
      <c r="T515" s="9"/>
      <c r="U515" s="9"/>
      <c r="V515" s="9"/>
      <c r="W515" s="9"/>
      <c r="X515" s="9"/>
      <c r="Y515" s="9"/>
      <c r="Z515" s="9"/>
    </row>
    <row r="516" spans="1:26" ht="83.25" customHeight="1">
      <c r="A516" s="666"/>
      <c r="B516" s="666"/>
      <c r="C516" s="666"/>
      <c r="D516" s="666"/>
      <c r="E516" s="666"/>
      <c r="F516" s="666"/>
      <c r="G516" s="80">
        <v>5</v>
      </c>
      <c r="H516" s="81" t="s">
        <v>8870</v>
      </c>
      <c r="I516" s="81" t="s">
        <v>9474</v>
      </c>
      <c r="J516" s="80"/>
      <c r="K516" s="267"/>
      <c r="L516" s="666"/>
      <c r="M516" s="91"/>
      <c r="N516" s="4"/>
      <c r="O516" s="86" t="s">
        <v>380</v>
      </c>
      <c r="P516" s="86" t="s">
        <v>380</v>
      </c>
      <c r="Q516" s="143" t="s">
        <v>380</v>
      </c>
      <c r="R516" s="86" t="s">
        <v>114</v>
      </c>
      <c r="S516" s="143"/>
      <c r="T516" s="9"/>
      <c r="U516" s="9"/>
      <c r="V516" s="9"/>
      <c r="W516" s="9"/>
      <c r="X516" s="9"/>
      <c r="Y516" s="9"/>
      <c r="Z516" s="9"/>
    </row>
    <row r="517" spans="1:26" ht="140.25" customHeight="1">
      <c r="A517" s="747" t="s">
        <v>9977</v>
      </c>
      <c r="B517" s="747" t="s">
        <v>4154</v>
      </c>
      <c r="C517" s="747" t="s">
        <v>4157</v>
      </c>
      <c r="D517" s="746" t="s">
        <v>9980</v>
      </c>
      <c r="E517" s="778" t="s">
        <v>9981</v>
      </c>
      <c r="F517" s="746" t="s">
        <v>9433</v>
      </c>
      <c r="G517" s="80">
        <v>1</v>
      </c>
      <c r="H517" s="124" t="s">
        <v>9983</v>
      </c>
      <c r="I517" s="92" t="s">
        <v>9984</v>
      </c>
      <c r="J517" s="80"/>
      <c r="K517" s="267"/>
      <c r="L517" s="748"/>
      <c r="M517" s="91"/>
      <c r="N517" s="157"/>
      <c r="O517" s="86" t="s">
        <v>380</v>
      </c>
      <c r="P517" s="86" t="s">
        <v>380</v>
      </c>
      <c r="Q517" s="143" t="s">
        <v>380</v>
      </c>
      <c r="R517" s="86" t="s">
        <v>8289</v>
      </c>
      <c r="S517" s="143"/>
      <c r="T517" s="9"/>
      <c r="U517" s="9"/>
      <c r="V517" s="9"/>
      <c r="W517" s="9"/>
      <c r="X517" s="9"/>
      <c r="Y517" s="9"/>
      <c r="Z517" s="9"/>
    </row>
    <row r="518" spans="1:26" ht="16.5" customHeight="1">
      <c r="A518" s="665"/>
      <c r="B518" s="665"/>
      <c r="C518" s="665"/>
      <c r="D518" s="665"/>
      <c r="E518" s="665"/>
      <c r="F518" s="665"/>
      <c r="G518" s="80">
        <v>2</v>
      </c>
      <c r="H518" s="98" t="s">
        <v>8210</v>
      </c>
      <c r="I518" s="92" t="s">
        <v>9990</v>
      </c>
      <c r="J518" s="80" t="s">
        <v>158</v>
      </c>
      <c r="K518" s="267"/>
      <c r="L518" s="665"/>
      <c r="M518" s="91"/>
      <c r="N518" s="64"/>
      <c r="O518" s="86" t="s">
        <v>380</v>
      </c>
      <c r="P518" s="86" t="s">
        <v>380</v>
      </c>
      <c r="Q518" s="86" t="s">
        <v>9991</v>
      </c>
      <c r="R518" s="86" t="s">
        <v>8289</v>
      </c>
      <c r="S518" s="86"/>
      <c r="T518" s="9"/>
      <c r="U518" s="9"/>
      <c r="V518" s="9"/>
      <c r="W518" s="9"/>
      <c r="X518" s="9"/>
      <c r="Y518" s="9"/>
      <c r="Z518" s="9"/>
    </row>
    <row r="519" spans="1:26" ht="16.5" customHeight="1">
      <c r="A519" s="665"/>
      <c r="B519" s="665"/>
      <c r="C519" s="665"/>
      <c r="D519" s="665"/>
      <c r="E519" s="665"/>
      <c r="F519" s="665"/>
      <c r="G519" s="80">
        <v>3</v>
      </c>
      <c r="H519" s="98" t="s">
        <v>8579</v>
      </c>
      <c r="I519" s="81" t="s">
        <v>9474</v>
      </c>
      <c r="J519" s="80"/>
      <c r="K519" s="267"/>
      <c r="L519" s="750"/>
      <c r="M519" s="91"/>
      <c r="N519" s="157"/>
      <c r="O519" s="86" t="s">
        <v>380</v>
      </c>
      <c r="P519" s="86" t="s">
        <v>380</v>
      </c>
      <c r="Q519" s="143" t="s">
        <v>380</v>
      </c>
      <c r="R519" s="86" t="s">
        <v>8289</v>
      </c>
      <c r="S519" s="143"/>
      <c r="T519" s="9"/>
      <c r="U519" s="9"/>
      <c r="V519" s="9"/>
      <c r="W519" s="9"/>
      <c r="X519" s="9"/>
      <c r="Y519" s="9"/>
      <c r="Z519" s="9"/>
    </row>
    <row r="520" spans="1:26" ht="99" customHeight="1">
      <c r="A520" s="747" t="s">
        <v>9998</v>
      </c>
      <c r="B520" s="747" t="s">
        <v>4154</v>
      </c>
      <c r="C520" s="747" t="s">
        <v>4157</v>
      </c>
      <c r="D520" s="746" t="s">
        <v>10000</v>
      </c>
      <c r="E520" s="778" t="s">
        <v>10001</v>
      </c>
      <c r="F520" s="746" t="s">
        <v>9433</v>
      </c>
      <c r="G520" s="80">
        <v>1</v>
      </c>
      <c r="H520" s="124" t="s">
        <v>10002</v>
      </c>
      <c r="I520" s="92" t="s">
        <v>9984</v>
      </c>
      <c r="J520" s="80"/>
      <c r="K520" s="267"/>
      <c r="L520" s="748"/>
      <c r="M520" s="91"/>
      <c r="N520" s="4"/>
      <c r="O520" s="86" t="s">
        <v>380</v>
      </c>
      <c r="P520" s="86" t="s">
        <v>380</v>
      </c>
      <c r="Q520" s="143" t="s">
        <v>380</v>
      </c>
      <c r="R520" s="86" t="s">
        <v>8289</v>
      </c>
      <c r="S520" s="143"/>
      <c r="T520" s="9"/>
      <c r="U520" s="9"/>
      <c r="V520" s="9"/>
      <c r="W520" s="9"/>
      <c r="X520" s="9"/>
      <c r="Y520" s="9"/>
      <c r="Z520" s="9"/>
    </row>
    <row r="521" spans="1:26" ht="16.5" customHeight="1">
      <c r="A521" s="665"/>
      <c r="B521" s="665"/>
      <c r="C521" s="665"/>
      <c r="D521" s="665"/>
      <c r="E521" s="665"/>
      <c r="F521" s="665"/>
      <c r="G521" s="80">
        <v>2</v>
      </c>
      <c r="H521" s="98" t="s">
        <v>8210</v>
      </c>
      <c r="I521" s="92" t="s">
        <v>10008</v>
      </c>
      <c r="J521" s="80" t="s">
        <v>158</v>
      </c>
      <c r="K521" s="267"/>
      <c r="L521" s="665"/>
      <c r="M521" s="91"/>
      <c r="N521" s="4"/>
      <c r="O521" s="86" t="s">
        <v>380</v>
      </c>
      <c r="P521" s="86" t="s">
        <v>380</v>
      </c>
      <c r="Q521" s="86" t="s">
        <v>10012</v>
      </c>
      <c r="R521" s="86" t="s">
        <v>8289</v>
      </c>
      <c r="S521" s="86"/>
      <c r="T521" s="9"/>
      <c r="U521" s="9"/>
      <c r="V521" s="9"/>
      <c r="W521" s="9"/>
      <c r="X521" s="9"/>
      <c r="Y521" s="9"/>
      <c r="Z521" s="9"/>
    </row>
    <row r="522" spans="1:26" ht="16.5" customHeight="1">
      <c r="A522" s="665"/>
      <c r="B522" s="665"/>
      <c r="C522" s="665"/>
      <c r="D522" s="665"/>
      <c r="E522" s="665"/>
      <c r="F522" s="665"/>
      <c r="G522" s="80">
        <v>3</v>
      </c>
      <c r="H522" s="98" t="s">
        <v>8844</v>
      </c>
      <c r="I522" s="81" t="s">
        <v>9474</v>
      </c>
      <c r="J522" s="80"/>
      <c r="K522" s="267"/>
      <c r="L522" s="750"/>
      <c r="M522" s="91"/>
      <c r="N522" s="4"/>
      <c r="O522" s="86" t="s">
        <v>380</v>
      </c>
      <c r="P522" s="86" t="s">
        <v>380</v>
      </c>
      <c r="Q522" s="143" t="s">
        <v>380</v>
      </c>
      <c r="R522" s="86" t="s">
        <v>8289</v>
      </c>
      <c r="S522" s="143"/>
      <c r="T522" s="9"/>
      <c r="U522" s="9"/>
      <c r="V522" s="9"/>
      <c r="W522" s="9"/>
      <c r="X522" s="9"/>
      <c r="Y522" s="9"/>
      <c r="Z522" s="9"/>
    </row>
    <row r="523" spans="1:26" ht="99" customHeight="1">
      <c r="A523" s="747" t="s">
        <v>10020</v>
      </c>
      <c r="B523" s="747" t="s">
        <v>4154</v>
      </c>
      <c r="C523" s="747" t="s">
        <v>4157</v>
      </c>
      <c r="D523" s="746" t="s">
        <v>10023</v>
      </c>
      <c r="E523" s="778" t="s">
        <v>10024</v>
      </c>
      <c r="F523" s="746" t="s">
        <v>9433</v>
      </c>
      <c r="G523" s="80">
        <v>1</v>
      </c>
      <c r="H523" s="124" t="s">
        <v>10026</v>
      </c>
      <c r="I523" s="92" t="s">
        <v>9873</v>
      </c>
      <c r="J523" s="80"/>
      <c r="K523" s="267"/>
      <c r="L523" s="748"/>
      <c r="M523" s="91"/>
      <c r="N523" s="4"/>
      <c r="O523" s="86" t="s">
        <v>380</v>
      </c>
      <c r="P523" s="86" t="s">
        <v>380</v>
      </c>
      <c r="Q523" s="143" t="s">
        <v>380</v>
      </c>
      <c r="R523" s="86" t="s">
        <v>8289</v>
      </c>
      <c r="S523" s="143"/>
      <c r="T523" s="9"/>
      <c r="U523" s="9"/>
      <c r="V523" s="9"/>
      <c r="W523" s="9"/>
      <c r="X523" s="9"/>
      <c r="Y523" s="9"/>
      <c r="Z523" s="9"/>
    </row>
    <row r="524" spans="1:26" ht="16.5" customHeight="1">
      <c r="A524" s="665"/>
      <c r="B524" s="665"/>
      <c r="C524" s="665"/>
      <c r="D524" s="665"/>
      <c r="E524" s="665"/>
      <c r="F524" s="665"/>
      <c r="G524" s="80">
        <v>2</v>
      </c>
      <c r="H524" s="98" t="s">
        <v>8210</v>
      </c>
      <c r="I524" s="92" t="s">
        <v>10008</v>
      </c>
      <c r="J524" s="80" t="s">
        <v>158</v>
      </c>
      <c r="K524" s="267"/>
      <c r="L524" s="665"/>
      <c r="M524" s="91"/>
      <c r="N524" s="4"/>
      <c r="O524" s="86" t="s">
        <v>380</v>
      </c>
      <c r="P524" s="86" t="s">
        <v>380</v>
      </c>
      <c r="Q524" s="86" t="s">
        <v>10039</v>
      </c>
      <c r="R524" s="86" t="s">
        <v>8289</v>
      </c>
      <c r="S524" s="86"/>
      <c r="T524" s="9"/>
      <c r="U524" s="9"/>
      <c r="V524" s="9"/>
      <c r="W524" s="9"/>
      <c r="X524" s="9"/>
      <c r="Y524" s="9"/>
      <c r="Z524" s="9"/>
    </row>
    <row r="525" spans="1:26" ht="16.5" customHeight="1">
      <c r="A525" s="665"/>
      <c r="B525" s="665"/>
      <c r="C525" s="665"/>
      <c r="D525" s="665"/>
      <c r="E525" s="665"/>
      <c r="F525" s="665"/>
      <c r="G525" s="80">
        <v>3</v>
      </c>
      <c r="H525" s="98" t="s">
        <v>8776</v>
      </c>
      <c r="I525" s="81" t="s">
        <v>9474</v>
      </c>
      <c r="J525" s="80"/>
      <c r="K525" s="267"/>
      <c r="L525" s="750"/>
      <c r="M525" s="91"/>
      <c r="N525" s="4"/>
      <c r="O525" s="86" t="s">
        <v>380</v>
      </c>
      <c r="P525" s="86" t="s">
        <v>380</v>
      </c>
      <c r="Q525" s="143" t="s">
        <v>380</v>
      </c>
      <c r="R525" s="86" t="s">
        <v>8289</v>
      </c>
      <c r="S525" s="143"/>
      <c r="T525" s="9"/>
      <c r="U525" s="9"/>
      <c r="V525" s="9"/>
      <c r="W525" s="9"/>
      <c r="X525" s="9"/>
      <c r="Y525" s="9"/>
      <c r="Z525" s="9"/>
    </row>
    <row r="526" spans="1:26" ht="99" customHeight="1">
      <c r="A526" s="747" t="s">
        <v>10053</v>
      </c>
      <c r="B526" s="747" t="s">
        <v>4154</v>
      </c>
      <c r="C526" s="747" t="s">
        <v>4157</v>
      </c>
      <c r="D526" s="746" t="s">
        <v>10057</v>
      </c>
      <c r="E526" s="778" t="s">
        <v>10058</v>
      </c>
      <c r="F526" s="746" t="s">
        <v>9433</v>
      </c>
      <c r="G526" s="80">
        <v>1</v>
      </c>
      <c r="H526" s="124" t="s">
        <v>10062</v>
      </c>
      <c r="I526" s="92" t="s">
        <v>9873</v>
      </c>
      <c r="J526" s="80"/>
      <c r="K526" s="267"/>
      <c r="L526" s="748"/>
      <c r="M526" s="91"/>
      <c r="N526" s="4"/>
      <c r="O526" s="86" t="s">
        <v>380</v>
      </c>
      <c r="P526" s="86" t="s">
        <v>380</v>
      </c>
      <c r="Q526" s="143" t="s">
        <v>380</v>
      </c>
      <c r="R526" s="86" t="s">
        <v>8289</v>
      </c>
      <c r="S526" s="143"/>
      <c r="T526" s="9"/>
      <c r="U526" s="9"/>
      <c r="V526" s="9"/>
      <c r="W526" s="9"/>
      <c r="X526" s="9"/>
      <c r="Y526" s="9"/>
      <c r="Z526" s="9"/>
    </row>
    <row r="527" spans="1:26" ht="16.5" customHeight="1">
      <c r="A527" s="665"/>
      <c r="B527" s="665"/>
      <c r="C527" s="665"/>
      <c r="D527" s="665"/>
      <c r="E527" s="665"/>
      <c r="F527" s="665"/>
      <c r="G527" s="80">
        <v>2</v>
      </c>
      <c r="H527" s="98" t="s">
        <v>8210</v>
      </c>
      <c r="I527" s="92" t="s">
        <v>10008</v>
      </c>
      <c r="J527" s="80" t="s">
        <v>158</v>
      </c>
      <c r="K527" s="267"/>
      <c r="L527" s="665"/>
      <c r="M527" s="91"/>
      <c r="N527" s="4"/>
      <c r="O527" s="86" t="s">
        <v>380</v>
      </c>
      <c r="P527" s="86" t="s">
        <v>380</v>
      </c>
      <c r="Q527" s="86" t="s">
        <v>10075</v>
      </c>
      <c r="R527" s="86" t="s">
        <v>8289</v>
      </c>
      <c r="S527" s="86"/>
      <c r="T527" s="9"/>
      <c r="U527" s="9"/>
      <c r="V527" s="9"/>
      <c r="W527" s="9"/>
      <c r="X527" s="9"/>
      <c r="Y527" s="9"/>
      <c r="Z527" s="9"/>
    </row>
    <row r="528" spans="1:26" ht="16.5" customHeight="1">
      <c r="A528" s="665"/>
      <c r="B528" s="665"/>
      <c r="C528" s="665"/>
      <c r="D528" s="665"/>
      <c r="E528" s="665"/>
      <c r="F528" s="665"/>
      <c r="G528" s="80">
        <v>3</v>
      </c>
      <c r="H528" s="98" t="s">
        <v>8854</v>
      </c>
      <c r="I528" s="81" t="s">
        <v>9474</v>
      </c>
      <c r="J528" s="80"/>
      <c r="K528" s="267"/>
      <c r="L528" s="750"/>
      <c r="M528" s="91"/>
      <c r="N528" s="4"/>
      <c r="O528" s="86" t="s">
        <v>380</v>
      </c>
      <c r="P528" s="86" t="s">
        <v>380</v>
      </c>
      <c r="Q528" s="143" t="s">
        <v>380</v>
      </c>
      <c r="R528" s="86" t="s">
        <v>8289</v>
      </c>
      <c r="S528" s="143"/>
      <c r="T528" s="9"/>
      <c r="U528" s="9"/>
      <c r="V528" s="9"/>
      <c r="W528" s="9"/>
      <c r="X528" s="9"/>
      <c r="Y528" s="9"/>
      <c r="Z528" s="9"/>
    </row>
    <row r="529" spans="1:26" ht="140.25" customHeight="1">
      <c r="A529" s="747" t="s">
        <v>10082</v>
      </c>
      <c r="B529" s="747" t="s">
        <v>4154</v>
      </c>
      <c r="C529" s="747" t="s">
        <v>4157</v>
      </c>
      <c r="D529" s="746" t="s">
        <v>10083</v>
      </c>
      <c r="E529" s="778" t="s">
        <v>9981</v>
      </c>
      <c r="F529" s="746" t="s">
        <v>9433</v>
      </c>
      <c r="G529" s="80">
        <v>1</v>
      </c>
      <c r="H529" s="124" t="s">
        <v>10087</v>
      </c>
      <c r="I529" s="92" t="s">
        <v>9984</v>
      </c>
      <c r="J529" s="80"/>
      <c r="K529" s="267"/>
      <c r="L529" s="748"/>
      <c r="M529" s="91"/>
      <c r="N529" s="157"/>
      <c r="O529" s="86" t="s">
        <v>380</v>
      </c>
      <c r="P529" s="86" t="s">
        <v>380</v>
      </c>
      <c r="Q529" s="143" t="s">
        <v>380</v>
      </c>
      <c r="R529" s="86" t="s">
        <v>114</v>
      </c>
      <c r="S529" s="143"/>
      <c r="T529" s="9"/>
      <c r="U529" s="9"/>
      <c r="V529" s="9"/>
      <c r="W529" s="9"/>
      <c r="X529" s="9"/>
      <c r="Y529" s="9"/>
      <c r="Z529" s="9"/>
    </row>
    <row r="530" spans="1:26" ht="16.5" customHeight="1">
      <c r="A530" s="665"/>
      <c r="B530" s="665"/>
      <c r="C530" s="665"/>
      <c r="D530" s="665"/>
      <c r="E530" s="665"/>
      <c r="F530" s="665"/>
      <c r="G530" s="80">
        <v>2</v>
      </c>
      <c r="H530" s="98" t="s">
        <v>8210</v>
      </c>
      <c r="I530" s="92" t="s">
        <v>9990</v>
      </c>
      <c r="J530" s="80" t="s">
        <v>158</v>
      </c>
      <c r="K530" s="267"/>
      <c r="L530" s="665"/>
      <c r="M530" s="91"/>
      <c r="N530" s="64"/>
      <c r="O530" s="86" t="s">
        <v>380</v>
      </c>
      <c r="P530" s="86" t="s">
        <v>380</v>
      </c>
      <c r="Q530" s="86" t="s">
        <v>10093</v>
      </c>
      <c r="R530" s="86" t="s">
        <v>114</v>
      </c>
      <c r="S530" s="86"/>
      <c r="T530" s="9"/>
      <c r="U530" s="9"/>
      <c r="V530" s="9"/>
      <c r="W530" s="9"/>
      <c r="X530" s="9"/>
      <c r="Y530" s="9"/>
      <c r="Z530" s="9"/>
    </row>
    <row r="531" spans="1:26" ht="16.5" customHeight="1">
      <c r="A531" s="665"/>
      <c r="B531" s="665"/>
      <c r="C531" s="665"/>
      <c r="D531" s="665"/>
      <c r="E531" s="665"/>
      <c r="F531" s="665"/>
      <c r="G531" s="80">
        <v>3</v>
      </c>
      <c r="H531" s="98" t="s">
        <v>8612</v>
      </c>
      <c r="I531" s="81" t="s">
        <v>9474</v>
      </c>
      <c r="J531" s="80"/>
      <c r="K531" s="267"/>
      <c r="L531" s="750"/>
      <c r="M531" s="91"/>
      <c r="N531" s="157"/>
      <c r="O531" s="86" t="s">
        <v>380</v>
      </c>
      <c r="P531" s="86" t="s">
        <v>380</v>
      </c>
      <c r="Q531" s="143" t="s">
        <v>380</v>
      </c>
      <c r="R531" s="86" t="s">
        <v>114</v>
      </c>
      <c r="S531" s="143"/>
      <c r="T531" s="9"/>
      <c r="U531" s="9"/>
      <c r="V531" s="9"/>
      <c r="W531" s="9"/>
      <c r="X531" s="9"/>
      <c r="Y531" s="9"/>
      <c r="Z531" s="9"/>
    </row>
    <row r="532" spans="1:26" ht="99" customHeight="1">
      <c r="A532" s="747" t="s">
        <v>10097</v>
      </c>
      <c r="B532" s="747" t="s">
        <v>4154</v>
      </c>
      <c r="C532" s="747" t="s">
        <v>4157</v>
      </c>
      <c r="D532" s="746" t="s">
        <v>10102</v>
      </c>
      <c r="E532" s="778" t="s">
        <v>10001</v>
      </c>
      <c r="F532" s="746" t="s">
        <v>9433</v>
      </c>
      <c r="G532" s="80">
        <v>1</v>
      </c>
      <c r="H532" s="124" t="s">
        <v>10103</v>
      </c>
      <c r="I532" s="92" t="s">
        <v>9984</v>
      </c>
      <c r="J532" s="80"/>
      <c r="K532" s="267"/>
      <c r="L532" s="748"/>
      <c r="M532" s="91"/>
      <c r="N532" s="4"/>
      <c r="O532" s="86" t="s">
        <v>380</v>
      </c>
      <c r="P532" s="86" t="s">
        <v>380</v>
      </c>
      <c r="Q532" s="143" t="s">
        <v>380</v>
      </c>
      <c r="R532" s="86" t="s">
        <v>114</v>
      </c>
      <c r="S532" s="143"/>
      <c r="T532" s="9"/>
      <c r="U532" s="9"/>
      <c r="V532" s="9"/>
      <c r="W532" s="9"/>
      <c r="X532" s="9"/>
      <c r="Y532" s="9"/>
      <c r="Z532" s="9"/>
    </row>
    <row r="533" spans="1:26" ht="16.5" customHeight="1">
      <c r="A533" s="665"/>
      <c r="B533" s="665"/>
      <c r="C533" s="665"/>
      <c r="D533" s="665"/>
      <c r="E533" s="665"/>
      <c r="F533" s="665"/>
      <c r="G533" s="80">
        <v>2</v>
      </c>
      <c r="H533" s="98" t="s">
        <v>8210</v>
      </c>
      <c r="I533" s="92" t="s">
        <v>10008</v>
      </c>
      <c r="J533" s="80" t="s">
        <v>158</v>
      </c>
      <c r="K533" s="267"/>
      <c r="L533" s="665"/>
      <c r="M533" s="91"/>
      <c r="N533" s="4"/>
      <c r="O533" s="86" t="s">
        <v>380</v>
      </c>
      <c r="P533" s="86" t="s">
        <v>380</v>
      </c>
      <c r="Q533" s="86" t="s">
        <v>10109</v>
      </c>
      <c r="R533" s="86" t="s">
        <v>114</v>
      </c>
      <c r="S533" s="86"/>
      <c r="T533" s="9"/>
      <c r="U533" s="9"/>
      <c r="V533" s="9"/>
      <c r="W533" s="9"/>
      <c r="X533" s="9"/>
      <c r="Y533" s="9"/>
      <c r="Z533" s="9"/>
    </row>
    <row r="534" spans="1:26" ht="16.5" customHeight="1">
      <c r="A534" s="665"/>
      <c r="B534" s="665"/>
      <c r="C534" s="665"/>
      <c r="D534" s="665"/>
      <c r="E534" s="665"/>
      <c r="F534" s="665"/>
      <c r="G534" s="80">
        <v>3</v>
      </c>
      <c r="H534" s="98" t="s">
        <v>8862</v>
      </c>
      <c r="I534" s="81" t="s">
        <v>9474</v>
      </c>
      <c r="J534" s="80"/>
      <c r="K534" s="267"/>
      <c r="L534" s="750"/>
      <c r="M534" s="91"/>
      <c r="N534" s="4"/>
      <c r="O534" s="86" t="s">
        <v>380</v>
      </c>
      <c r="P534" s="86" t="s">
        <v>380</v>
      </c>
      <c r="Q534" s="143" t="s">
        <v>380</v>
      </c>
      <c r="R534" s="86" t="s">
        <v>114</v>
      </c>
      <c r="S534" s="143"/>
      <c r="T534" s="9"/>
      <c r="U534" s="9"/>
      <c r="V534" s="9"/>
      <c r="W534" s="9"/>
      <c r="X534" s="9"/>
      <c r="Y534" s="9"/>
      <c r="Z534" s="9"/>
    </row>
    <row r="535" spans="1:26" ht="99" customHeight="1">
      <c r="A535" s="747" t="s">
        <v>10112</v>
      </c>
      <c r="B535" s="747" t="s">
        <v>4154</v>
      </c>
      <c r="C535" s="747" t="s">
        <v>4157</v>
      </c>
      <c r="D535" s="746" t="s">
        <v>10114</v>
      </c>
      <c r="E535" s="778" t="s">
        <v>10024</v>
      </c>
      <c r="F535" s="746" t="s">
        <v>9433</v>
      </c>
      <c r="G535" s="80">
        <v>1</v>
      </c>
      <c r="H535" s="124" t="s">
        <v>10117</v>
      </c>
      <c r="I535" s="92" t="s">
        <v>9873</v>
      </c>
      <c r="J535" s="80"/>
      <c r="K535" s="267"/>
      <c r="L535" s="748"/>
      <c r="M535" s="91"/>
      <c r="N535" s="4"/>
      <c r="O535" s="86" t="s">
        <v>380</v>
      </c>
      <c r="P535" s="86" t="s">
        <v>380</v>
      </c>
      <c r="Q535" s="143" t="s">
        <v>380</v>
      </c>
      <c r="R535" s="86" t="s">
        <v>114</v>
      </c>
      <c r="S535" s="143"/>
      <c r="T535" s="9"/>
      <c r="U535" s="9"/>
      <c r="V535" s="9"/>
      <c r="W535" s="9"/>
      <c r="X535" s="9"/>
      <c r="Y535" s="9"/>
      <c r="Z535" s="9"/>
    </row>
    <row r="536" spans="1:26" ht="16.5" customHeight="1">
      <c r="A536" s="665"/>
      <c r="B536" s="665"/>
      <c r="C536" s="665"/>
      <c r="D536" s="665"/>
      <c r="E536" s="665"/>
      <c r="F536" s="665"/>
      <c r="G536" s="80">
        <v>2</v>
      </c>
      <c r="H536" s="98" t="s">
        <v>8210</v>
      </c>
      <c r="I536" s="92" t="s">
        <v>10008</v>
      </c>
      <c r="J536" s="80" t="s">
        <v>158</v>
      </c>
      <c r="K536" s="267"/>
      <c r="L536" s="665"/>
      <c r="M536" s="91"/>
      <c r="N536" s="4"/>
      <c r="O536" s="86" t="s">
        <v>380</v>
      </c>
      <c r="P536" s="86" t="s">
        <v>380</v>
      </c>
      <c r="Q536" s="86" t="s">
        <v>10124</v>
      </c>
      <c r="R536" s="86" t="s">
        <v>114</v>
      </c>
      <c r="S536" s="86"/>
      <c r="T536" s="9"/>
      <c r="U536" s="9"/>
      <c r="V536" s="9"/>
      <c r="W536" s="9"/>
      <c r="X536" s="9"/>
      <c r="Y536" s="9"/>
      <c r="Z536" s="9"/>
    </row>
    <row r="537" spans="1:26" ht="16.5" customHeight="1">
      <c r="A537" s="665"/>
      <c r="B537" s="665"/>
      <c r="C537" s="665"/>
      <c r="D537" s="665"/>
      <c r="E537" s="665"/>
      <c r="F537" s="665"/>
      <c r="G537" s="80">
        <v>3</v>
      </c>
      <c r="H537" s="98" t="s">
        <v>8795</v>
      </c>
      <c r="I537" s="81" t="s">
        <v>9474</v>
      </c>
      <c r="J537" s="80"/>
      <c r="K537" s="267"/>
      <c r="L537" s="750"/>
      <c r="M537" s="91"/>
      <c r="N537" s="4"/>
      <c r="O537" s="86" t="s">
        <v>380</v>
      </c>
      <c r="P537" s="86" t="s">
        <v>380</v>
      </c>
      <c r="Q537" s="143" t="s">
        <v>380</v>
      </c>
      <c r="R537" s="86" t="s">
        <v>114</v>
      </c>
      <c r="S537" s="143"/>
      <c r="T537" s="9"/>
      <c r="U537" s="9"/>
      <c r="V537" s="9"/>
      <c r="W537" s="9"/>
      <c r="X537" s="9"/>
      <c r="Y537" s="9"/>
      <c r="Z537" s="9"/>
    </row>
    <row r="538" spans="1:26" ht="99" customHeight="1">
      <c r="A538" s="747" t="s">
        <v>10128</v>
      </c>
      <c r="B538" s="747" t="s">
        <v>4154</v>
      </c>
      <c r="C538" s="747" t="s">
        <v>4157</v>
      </c>
      <c r="D538" s="746" t="s">
        <v>10131</v>
      </c>
      <c r="E538" s="778" t="s">
        <v>10058</v>
      </c>
      <c r="F538" s="746" t="s">
        <v>9433</v>
      </c>
      <c r="G538" s="80">
        <v>1</v>
      </c>
      <c r="H538" s="124" t="s">
        <v>10132</v>
      </c>
      <c r="I538" s="92" t="s">
        <v>9873</v>
      </c>
      <c r="J538" s="80"/>
      <c r="K538" s="267"/>
      <c r="L538" s="748"/>
      <c r="M538" s="91"/>
      <c r="N538" s="4"/>
      <c r="O538" s="86" t="s">
        <v>380</v>
      </c>
      <c r="P538" s="86" t="s">
        <v>380</v>
      </c>
      <c r="Q538" s="143" t="s">
        <v>380</v>
      </c>
      <c r="R538" s="86" t="s">
        <v>114</v>
      </c>
      <c r="S538" s="143"/>
      <c r="T538" s="9"/>
      <c r="U538" s="9"/>
      <c r="V538" s="9"/>
      <c r="W538" s="9"/>
      <c r="X538" s="9"/>
      <c r="Y538" s="9"/>
      <c r="Z538" s="9"/>
    </row>
    <row r="539" spans="1:26" ht="16.5" customHeight="1">
      <c r="A539" s="665"/>
      <c r="B539" s="665"/>
      <c r="C539" s="665"/>
      <c r="D539" s="665"/>
      <c r="E539" s="665"/>
      <c r="F539" s="665"/>
      <c r="G539" s="80">
        <v>2</v>
      </c>
      <c r="H539" s="98" t="s">
        <v>8210</v>
      </c>
      <c r="I539" s="92" t="s">
        <v>10008</v>
      </c>
      <c r="J539" s="80" t="s">
        <v>158</v>
      </c>
      <c r="K539" s="267"/>
      <c r="L539" s="665"/>
      <c r="M539" s="91"/>
      <c r="N539" s="4"/>
      <c r="O539" s="86" t="s">
        <v>380</v>
      </c>
      <c r="P539" s="86" t="s">
        <v>380</v>
      </c>
      <c r="Q539" s="86" t="s">
        <v>10135</v>
      </c>
      <c r="R539" s="86" t="s">
        <v>114</v>
      </c>
      <c r="S539" s="86"/>
      <c r="T539" s="9"/>
      <c r="U539" s="9"/>
      <c r="V539" s="9"/>
      <c r="W539" s="9"/>
      <c r="X539" s="9"/>
      <c r="Y539" s="9"/>
      <c r="Z539" s="9"/>
    </row>
    <row r="540" spans="1:26" ht="16.5" customHeight="1">
      <c r="A540" s="665"/>
      <c r="B540" s="665"/>
      <c r="C540" s="665"/>
      <c r="D540" s="665"/>
      <c r="E540" s="665"/>
      <c r="F540" s="665"/>
      <c r="G540" s="80">
        <v>3</v>
      </c>
      <c r="H540" s="98" t="s">
        <v>8870</v>
      </c>
      <c r="I540" s="81" t="s">
        <v>9474</v>
      </c>
      <c r="J540" s="80"/>
      <c r="K540" s="267"/>
      <c r="L540" s="750"/>
      <c r="M540" s="91"/>
      <c r="N540" s="4"/>
      <c r="O540" s="86" t="s">
        <v>380</v>
      </c>
      <c r="P540" s="86" t="s">
        <v>380</v>
      </c>
      <c r="Q540" s="143" t="s">
        <v>380</v>
      </c>
      <c r="R540" s="86" t="s">
        <v>114</v>
      </c>
      <c r="S540" s="143"/>
      <c r="T540" s="9"/>
      <c r="U540" s="9"/>
      <c r="V540" s="9"/>
      <c r="W540" s="9"/>
      <c r="X540" s="9"/>
      <c r="Y540" s="9"/>
      <c r="Z540" s="9"/>
    </row>
    <row r="541" spans="1:26" ht="126" customHeight="1">
      <c r="A541" s="747" t="s">
        <v>10140</v>
      </c>
      <c r="B541" s="747" t="s">
        <v>4154</v>
      </c>
      <c r="C541" s="747" t="s">
        <v>4157</v>
      </c>
      <c r="D541" s="746" t="s">
        <v>10141</v>
      </c>
      <c r="E541" s="778" t="s">
        <v>10142</v>
      </c>
      <c r="F541" s="746" t="s">
        <v>9433</v>
      </c>
      <c r="G541" s="80">
        <v>1</v>
      </c>
      <c r="H541" s="124" t="s">
        <v>10145</v>
      </c>
      <c r="I541" s="92" t="s">
        <v>9819</v>
      </c>
      <c r="J541" s="80"/>
      <c r="K541" s="267"/>
      <c r="L541" s="748"/>
      <c r="M541" s="91"/>
      <c r="N541" s="295"/>
      <c r="O541" s="86" t="s">
        <v>380</v>
      </c>
      <c r="P541" s="86" t="s">
        <v>380</v>
      </c>
      <c r="Q541" s="143" t="s">
        <v>380</v>
      </c>
      <c r="R541" s="86" t="s">
        <v>8289</v>
      </c>
      <c r="S541" s="143"/>
      <c r="T541" s="296"/>
      <c r="U541" s="296"/>
      <c r="V541" s="296"/>
      <c r="W541" s="296"/>
      <c r="X541" s="296"/>
      <c r="Y541" s="296"/>
      <c r="Z541" s="296"/>
    </row>
    <row r="542" spans="1:26" ht="16.5" customHeight="1">
      <c r="A542" s="665"/>
      <c r="B542" s="665"/>
      <c r="C542" s="665"/>
      <c r="D542" s="665"/>
      <c r="E542" s="665"/>
      <c r="F542" s="665"/>
      <c r="G542" s="80">
        <v>2</v>
      </c>
      <c r="H542" s="98" t="s">
        <v>8210</v>
      </c>
      <c r="I542" s="92" t="s">
        <v>10151</v>
      </c>
      <c r="J542" s="80" t="s">
        <v>158</v>
      </c>
      <c r="K542" s="267"/>
      <c r="L542" s="665"/>
      <c r="M542" s="91"/>
      <c r="N542" s="297"/>
      <c r="O542" s="86" t="s">
        <v>380</v>
      </c>
      <c r="P542" s="86" t="s">
        <v>380</v>
      </c>
      <c r="Q542" s="86" t="s">
        <v>10152</v>
      </c>
      <c r="R542" s="86" t="s">
        <v>8289</v>
      </c>
      <c r="S542" s="86"/>
      <c r="T542" s="296"/>
      <c r="U542" s="296"/>
      <c r="V542" s="296"/>
      <c r="W542" s="296"/>
      <c r="X542" s="296"/>
      <c r="Y542" s="296"/>
      <c r="Z542" s="296"/>
    </row>
    <row r="543" spans="1:26" ht="16.5" customHeight="1">
      <c r="A543" s="665"/>
      <c r="B543" s="665"/>
      <c r="C543" s="665"/>
      <c r="D543" s="665"/>
      <c r="E543" s="665"/>
      <c r="F543" s="665"/>
      <c r="G543" s="80">
        <v>3</v>
      </c>
      <c r="H543" s="81" t="s">
        <v>8579</v>
      </c>
      <c r="I543" s="81" t="s">
        <v>9474</v>
      </c>
      <c r="J543" s="80"/>
      <c r="K543" s="267"/>
      <c r="L543" s="750"/>
      <c r="M543" s="91"/>
      <c r="N543" s="295"/>
      <c r="O543" s="86" t="s">
        <v>380</v>
      </c>
      <c r="P543" s="86" t="s">
        <v>380</v>
      </c>
      <c r="Q543" s="143" t="s">
        <v>380</v>
      </c>
      <c r="R543" s="86" t="s">
        <v>8289</v>
      </c>
      <c r="S543" s="143"/>
      <c r="T543" s="296"/>
      <c r="U543" s="296"/>
      <c r="V543" s="296"/>
      <c r="W543" s="296"/>
      <c r="X543" s="296"/>
      <c r="Y543" s="296"/>
      <c r="Z543" s="296"/>
    </row>
    <row r="544" spans="1:26" ht="97.5" customHeight="1">
      <c r="A544" s="747" t="s">
        <v>10156</v>
      </c>
      <c r="B544" s="747" t="s">
        <v>4154</v>
      </c>
      <c r="C544" s="747" t="s">
        <v>4157</v>
      </c>
      <c r="D544" s="746" t="s">
        <v>10157</v>
      </c>
      <c r="E544" s="778" t="s">
        <v>10158</v>
      </c>
      <c r="F544" s="746" t="s">
        <v>9433</v>
      </c>
      <c r="G544" s="80">
        <v>1</v>
      </c>
      <c r="H544" s="124" t="s">
        <v>10159</v>
      </c>
      <c r="I544" s="92" t="s">
        <v>9819</v>
      </c>
      <c r="J544" s="80"/>
      <c r="K544" s="267"/>
      <c r="L544" s="748"/>
      <c r="M544" s="91"/>
      <c r="N544" s="248"/>
      <c r="O544" s="86" t="s">
        <v>380</v>
      </c>
      <c r="P544" s="86" t="s">
        <v>380</v>
      </c>
      <c r="Q544" s="143" t="s">
        <v>380</v>
      </c>
      <c r="R544" s="86" t="s">
        <v>8289</v>
      </c>
      <c r="S544" s="143"/>
      <c r="T544" s="296"/>
      <c r="U544" s="296"/>
      <c r="V544" s="296"/>
      <c r="W544" s="296"/>
      <c r="X544" s="296"/>
      <c r="Y544" s="296"/>
      <c r="Z544" s="296"/>
    </row>
    <row r="545" spans="1:26" ht="16.5" customHeight="1">
      <c r="A545" s="665"/>
      <c r="B545" s="665"/>
      <c r="C545" s="665"/>
      <c r="D545" s="665"/>
      <c r="E545" s="665"/>
      <c r="F545" s="665"/>
      <c r="G545" s="80">
        <v>2</v>
      </c>
      <c r="H545" s="98" t="s">
        <v>8210</v>
      </c>
      <c r="I545" s="81" t="s">
        <v>10151</v>
      </c>
      <c r="J545" s="80" t="s">
        <v>158</v>
      </c>
      <c r="K545" s="267"/>
      <c r="L545" s="665"/>
      <c r="M545" s="91"/>
      <c r="N545" s="248"/>
      <c r="O545" s="86" t="s">
        <v>380</v>
      </c>
      <c r="P545" s="86" t="s">
        <v>380</v>
      </c>
      <c r="Q545" s="86" t="s">
        <v>10162</v>
      </c>
      <c r="R545" s="86" t="s">
        <v>8289</v>
      </c>
      <c r="S545" s="86"/>
      <c r="T545" s="296"/>
      <c r="U545" s="296"/>
      <c r="V545" s="296"/>
      <c r="W545" s="296"/>
      <c r="X545" s="296"/>
      <c r="Y545" s="296"/>
      <c r="Z545" s="296"/>
    </row>
    <row r="546" spans="1:26" ht="16.5" customHeight="1">
      <c r="A546" s="665"/>
      <c r="B546" s="665"/>
      <c r="C546" s="665"/>
      <c r="D546" s="665"/>
      <c r="E546" s="665"/>
      <c r="F546" s="665"/>
      <c r="G546" s="99">
        <v>3</v>
      </c>
      <c r="H546" s="81" t="s">
        <v>8844</v>
      </c>
      <c r="I546" s="100" t="s">
        <v>9474</v>
      </c>
      <c r="J546" s="99"/>
      <c r="K546" s="267"/>
      <c r="L546" s="750"/>
      <c r="M546" s="91"/>
      <c r="N546" s="248"/>
      <c r="O546" s="86" t="s">
        <v>380</v>
      </c>
      <c r="P546" s="86" t="s">
        <v>380</v>
      </c>
      <c r="Q546" s="143" t="s">
        <v>380</v>
      </c>
      <c r="R546" s="86" t="s">
        <v>8289</v>
      </c>
      <c r="S546" s="143"/>
      <c r="T546" s="296"/>
      <c r="U546" s="296"/>
      <c r="V546" s="296"/>
      <c r="W546" s="296"/>
      <c r="X546" s="296"/>
      <c r="Y546" s="296"/>
      <c r="Z546" s="296"/>
    </row>
    <row r="547" spans="1:26" ht="104.25" customHeight="1">
      <c r="A547" s="747" t="s">
        <v>10166</v>
      </c>
      <c r="B547" s="747" t="s">
        <v>4154</v>
      </c>
      <c r="C547" s="747" t="s">
        <v>4157</v>
      </c>
      <c r="D547" s="746" t="s">
        <v>10168</v>
      </c>
      <c r="E547" s="778" t="s">
        <v>10169</v>
      </c>
      <c r="F547" s="746" t="s">
        <v>9433</v>
      </c>
      <c r="G547" s="80">
        <v>1</v>
      </c>
      <c r="H547" s="124" t="s">
        <v>10170</v>
      </c>
      <c r="I547" s="81" t="s">
        <v>9873</v>
      </c>
      <c r="J547" s="80"/>
      <c r="K547" s="267"/>
      <c r="L547" s="748"/>
      <c r="M547" s="91"/>
      <c r="N547" s="248"/>
      <c r="O547" s="86" t="s">
        <v>380</v>
      </c>
      <c r="P547" s="86" t="s">
        <v>380</v>
      </c>
      <c r="Q547" s="143" t="s">
        <v>380</v>
      </c>
      <c r="R547" s="86" t="s">
        <v>8289</v>
      </c>
      <c r="S547" s="143"/>
      <c r="T547" s="296"/>
      <c r="U547" s="296"/>
      <c r="V547" s="296"/>
      <c r="W547" s="296"/>
      <c r="X547" s="296"/>
      <c r="Y547" s="296"/>
      <c r="Z547" s="296"/>
    </row>
    <row r="548" spans="1:26" ht="16.5" customHeight="1">
      <c r="A548" s="665"/>
      <c r="B548" s="665"/>
      <c r="C548" s="665"/>
      <c r="D548" s="665"/>
      <c r="E548" s="665"/>
      <c r="F548" s="665"/>
      <c r="G548" s="80">
        <v>2</v>
      </c>
      <c r="H548" s="98" t="s">
        <v>8210</v>
      </c>
      <c r="I548" s="81" t="s">
        <v>10151</v>
      </c>
      <c r="J548" s="80" t="s">
        <v>158</v>
      </c>
      <c r="K548" s="267"/>
      <c r="L548" s="665"/>
      <c r="M548" s="91"/>
      <c r="N548" s="248"/>
      <c r="O548" s="86" t="s">
        <v>380</v>
      </c>
      <c r="P548" s="86" t="s">
        <v>380</v>
      </c>
      <c r="Q548" s="86" t="s">
        <v>10174</v>
      </c>
      <c r="R548" s="86" t="s">
        <v>8289</v>
      </c>
      <c r="S548" s="86"/>
      <c r="T548" s="296"/>
      <c r="U548" s="296"/>
      <c r="V548" s="296"/>
      <c r="W548" s="296"/>
      <c r="X548" s="296"/>
      <c r="Y548" s="296"/>
      <c r="Z548" s="296"/>
    </row>
    <row r="549" spans="1:26" ht="16.5" customHeight="1">
      <c r="A549" s="665"/>
      <c r="B549" s="665"/>
      <c r="C549" s="665"/>
      <c r="D549" s="665"/>
      <c r="E549" s="665"/>
      <c r="F549" s="665"/>
      <c r="G549" s="99">
        <v>3</v>
      </c>
      <c r="H549" s="81" t="s">
        <v>8776</v>
      </c>
      <c r="I549" s="100" t="s">
        <v>9474</v>
      </c>
      <c r="J549" s="99"/>
      <c r="K549" s="267"/>
      <c r="L549" s="750"/>
      <c r="M549" s="91"/>
      <c r="N549" s="248"/>
      <c r="O549" s="86" t="s">
        <v>380</v>
      </c>
      <c r="P549" s="86" t="s">
        <v>380</v>
      </c>
      <c r="Q549" s="143" t="s">
        <v>380</v>
      </c>
      <c r="R549" s="86" t="s">
        <v>8289</v>
      </c>
      <c r="S549" s="143"/>
      <c r="T549" s="296"/>
      <c r="U549" s="296"/>
      <c r="V549" s="296"/>
      <c r="W549" s="296"/>
      <c r="X549" s="296"/>
      <c r="Y549" s="296"/>
      <c r="Z549" s="296"/>
    </row>
    <row r="550" spans="1:26" ht="94.5" customHeight="1">
      <c r="A550" s="747" t="s">
        <v>10178</v>
      </c>
      <c r="B550" s="747" t="s">
        <v>4154</v>
      </c>
      <c r="C550" s="747" t="s">
        <v>4157</v>
      </c>
      <c r="D550" s="746" t="s">
        <v>10179</v>
      </c>
      <c r="E550" s="778" t="s">
        <v>10180</v>
      </c>
      <c r="F550" s="746" t="s">
        <v>9433</v>
      </c>
      <c r="G550" s="80">
        <v>1</v>
      </c>
      <c r="H550" s="124" t="s">
        <v>10182</v>
      </c>
      <c r="I550" s="81" t="s">
        <v>9873</v>
      </c>
      <c r="J550" s="80"/>
      <c r="K550" s="267"/>
      <c r="L550" s="748"/>
      <c r="M550" s="91"/>
      <c r="N550" s="248"/>
      <c r="O550" s="86" t="s">
        <v>380</v>
      </c>
      <c r="P550" s="86" t="s">
        <v>380</v>
      </c>
      <c r="Q550" s="143" t="s">
        <v>380</v>
      </c>
      <c r="R550" s="86" t="s">
        <v>8289</v>
      </c>
      <c r="S550" s="143"/>
      <c r="T550" s="296"/>
      <c r="U550" s="296"/>
      <c r="V550" s="296"/>
      <c r="W550" s="296"/>
      <c r="X550" s="296"/>
      <c r="Y550" s="296"/>
      <c r="Z550" s="296"/>
    </row>
    <row r="551" spans="1:26" ht="16.5" customHeight="1">
      <c r="A551" s="665"/>
      <c r="B551" s="665"/>
      <c r="C551" s="665"/>
      <c r="D551" s="665"/>
      <c r="E551" s="665"/>
      <c r="F551" s="665"/>
      <c r="G551" s="80">
        <v>2</v>
      </c>
      <c r="H551" s="98" t="s">
        <v>8210</v>
      </c>
      <c r="I551" s="81" t="s">
        <v>10151</v>
      </c>
      <c r="J551" s="80" t="s">
        <v>158</v>
      </c>
      <c r="K551" s="267"/>
      <c r="L551" s="665"/>
      <c r="M551" s="91"/>
      <c r="N551" s="248"/>
      <c r="O551" s="86" t="s">
        <v>380</v>
      </c>
      <c r="P551" s="86" t="s">
        <v>380</v>
      </c>
      <c r="Q551" s="86" t="s">
        <v>10189</v>
      </c>
      <c r="R551" s="86" t="s">
        <v>8289</v>
      </c>
      <c r="S551" s="86"/>
      <c r="T551" s="296"/>
      <c r="U551" s="296"/>
      <c r="V551" s="296"/>
      <c r="W551" s="296"/>
      <c r="X551" s="296"/>
      <c r="Y551" s="296"/>
      <c r="Z551" s="296"/>
    </row>
    <row r="552" spans="1:26" ht="74.25" customHeight="1">
      <c r="A552" s="665"/>
      <c r="B552" s="665"/>
      <c r="C552" s="665"/>
      <c r="D552" s="665"/>
      <c r="E552" s="665"/>
      <c r="F552" s="665"/>
      <c r="G552" s="99">
        <v>3</v>
      </c>
      <c r="H552" s="81" t="s">
        <v>8854</v>
      </c>
      <c r="I552" s="100" t="s">
        <v>9474</v>
      </c>
      <c r="J552" s="99"/>
      <c r="K552" s="267"/>
      <c r="L552" s="750"/>
      <c r="M552" s="91"/>
      <c r="N552" s="248"/>
      <c r="O552" s="86" t="s">
        <v>380</v>
      </c>
      <c r="P552" s="86" t="s">
        <v>380</v>
      </c>
      <c r="Q552" s="143" t="s">
        <v>380</v>
      </c>
      <c r="R552" s="86" t="s">
        <v>8289</v>
      </c>
      <c r="S552" s="143"/>
      <c r="T552" s="296"/>
      <c r="U552" s="296"/>
      <c r="V552" s="296"/>
      <c r="W552" s="296"/>
      <c r="X552" s="296"/>
      <c r="Y552" s="296"/>
      <c r="Z552" s="296"/>
    </row>
    <row r="553" spans="1:26" ht="126" customHeight="1">
      <c r="A553" s="747" t="s">
        <v>10194</v>
      </c>
      <c r="B553" s="747" t="s">
        <v>4154</v>
      </c>
      <c r="C553" s="747" t="s">
        <v>4157</v>
      </c>
      <c r="D553" s="746" t="s">
        <v>10195</v>
      </c>
      <c r="E553" s="778" t="s">
        <v>10142</v>
      </c>
      <c r="F553" s="746" t="s">
        <v>9433</v>
      </c>
      <c r="G553" s="80">
        <v>1</v>
      </c>
      <c r="H553" s="124" t="s">
        <v>10196</v>
      </c>
      <c r="I553" s="92" t="s">
        <v>9819</v>
      </c>
      <c r="J553" s="80"/>
      <c r="K553" s="267"/>
      <c r="L553" s="748"/>
      <c r="M553" s="91"/>
      <c r="N553" s="295"/>
      <c r="O553" s="86" t="s">
        <v>380</v>
      </c>
      <c r="P553" s="86" t="s">
        <v>380</v>
      </c>
      <c r="Q553" s="143" t="s">
        <v>380</v>
      </c>
      <c r="R553" s="86" t="s">
        <v>114</v>
      </c>
      <c r="S553" s="143"/>
      <c r="T553" s="296"/>
      <c r="U553" s="296"/>
      <c r="V553" s="296"/>
      <c r="W553" s="296"/>
      <c r="X553" s="296"/>
      <c r="Y553" s="296"/>
      <c r="Z553" s="296"/>
    </row>
    <row r="554" spans="1:26" ht="16.5" customHeight="1">
      <c r="A554" s="665"/>
      <c r="B554" s="665"/>
      <c r="C554" s="665"/>
      <c r="D554" s="665"/>
      <c r="E554" s="665"/>
      <c r="F554" s="665"/>
      <c r="G554" s="80">
        <v>2</v>
      </c>
      <c r="H554" s="98" t="s">
        <v>8210</v>
      </c>
      <c r="I554" s="92" t="s">
        <v>10151</v>
      </c>
      <c r="J554" s="80" t="s">
        <v>158</v>
      </c>
      <c r="K554" s="267"/>
      <c r="L554" s="665"/>
      <c r="M554" s="91"/>
      <c r="N554" s="297"/>
      <c r="O554" s="86" t="s">
        <v>380</v>
      </c>
      <c r="P554" s="86" t="s">
        <v>380</v>
      </c>
      <c r="Q554" s="86" t="s">
        <v>10200</v>
      </c>
      <c r="R554" s="86" t="s">
        <v>114</v>
      </c>
      <c r="S554" s="86"/>
      <c r="T554" s="296"/>
      <c r="U554" s="296"/>
      <c r="V554" s="296"/>
      <c r="W554" s="296"/>
      <c r="X554" s="296"/>
      <c r="Y554" s="296"/>
      <c r="Z554" s="296"/>
    </row>
    <row r="555" spans="1:26" ht="16.5" customHeight="1">
      <c r="A555" s="665"/>
      <c r="B555" s="665"/>
      <c r="C555" s="665"/>
      <c r="D555" s="665"/>
      <c r="E555" s="665"/>
      <c r="F555" s="665"/>
      <c r="G555" s="80">
        <v>3</v>
      </c>
      <c r="H555" s="81" t="s">
        <v>8612</v>
      </c>
      <c r="I555" s="81" t="s">
        <v>9474</v>
      </c>
      <c r="J555" s="80"/>
      <c r="K555" s="267"/>
      <c r="L555" s="750"/>
      <c r="M555" s="91"/>
      <c r="N555" s="295"/>
      <c r="O555" s="86" t="s">
        <v>380</v>
      </c>
      <c r="P555" s="86" t="s">
        <v>380</v>
      </c>
      <c r="Q555" s="143" t="s">
        <v>380</v>
      </c>
      <c r="R555" s="86" t="s">
        <v>114</v>
      </c>
      <c r="S555" s="143"/>
      <c r="T555" s="296"/>
      <c r="U555" s="296"/>
      <c r="V555" s="296"/>
      <c r="W555" s="296"/>
      <c r="X555" s="296"/>
      <c r="Y555" s="296"/>
      <c r="Z555" s="296"/>
    </row>
    <row r="556" spans="1:26" ht="97.5" customHeight="1">
      <c r="A556" s="747" t="s">
        <v>10202</v>
      </c>
      <c r="B556" s="747" t="s">
        <v>4154</v>
      </c>
      <c r="C556" s="747" t="s">
        <v>4157</v>
      </c>
      <c r="D556" s="746" t="s">
        <v>10204</v>
      </c>
      <c r="E556" s="778" t="s">
        <v>10158</v>
      </c>
      <c r="F556" s="746" t="s">
        <v>9433</v>
      </c>
      <c r="G556" s="80">
        <v>1</v>
      </c>
      <c r="H556" s="124" t="s">
        <v>10206</v>
      </c>
      <c r="I556" s="92" t="s">
        <v>9819</v>
      </c>
      <c r="J556" s="80"/>
      <c r="K556" s="267"/>
      <c r="L556" s="748"/>
      <c r="M556" s="91"/>
      <c r="N556" s="248"/>
      <c r="O556" s="86" t="s">
        <v>380</v>
      </c>
      <c r="P556" s="86" t="s">
        <v>380</v>
      </c>
      <c r="Q556" s="143" t="s">
        <v>380</v>
      </c>
      <c r="R556" s="86" t="s">
        <v>114</v>
      </c>
      <c r="S556" s="143"/>
      <c r="T556" s="296"/>
      <c r="U556" s="296"/>
      <c r="V556" s="296"/>
      <c r="W556" s="296"/>
      <c r="X556" s="296"/>
      <c r="Y556" s="296"/>
      <c r="Z556" s="296"/>
    </row>
    <row r="557" spans="1:26" ht="16.5" customHeight="1">
      <c r="A557" s="665"/>
      <c r="B557" s="665"/>
      <c r="C557" s="665"/>
      <c r="D557" s="665"/>
      <c r="E557" s="665"/>
      <c r="F557" s="665"/>
      <c r="G557" s="80">
        <v>2</v>
      </c>
      <c r="H557" s="98" t="s">
        <v>8210</v>
      </c>
      <c r="I557" s="81" t="s">
        <v>10151</v>
      </c>
      <c r="J557" s="80" t="s">
        <v>158</v>
      </c>
      <c r="K557" s="267"/>
      <c r="L557" s="665"/>
      <c r="M557" s="91"/>
      <c r="N557" s="248"/>
      <c r="O557" s="86" t="s">
        <v>380</v>
      </c>
      <c r="P557" s="86" t="s">
        <v>380</v>
      </c>
      <c r="Q557" s="86" t="s">
        <v>10211</v>
      </c>
      <c r="R557" s="86" t="s">
        <v>114</v>
      </c>
      <c r="S557" s="86"/>
      <c r="T557" s="296"/>
      <c r="U557" s="296"/>
      <c r="V557" s="296"/>
      <c r="W557" s="296"/>
      <c r="X557" s="296"/>
      <c r="Y557" s="296"/>
      <c r="Z557" s="296"/>
    </row>
    <row r="558" spans="1:26" ht="16.5" customHeight="1">
      <c r="A558" s="665"/>
      <c r="B558" s="665"/>
      <c r="C558" s="665"/>
      <c r="D558" s="665"/>
      <c r="E558" s="665"/>
      <c r="F558" s="665"/>
      <c r="G558" s="99">
        <v>3</v>
      </c>
      <c r="H558" s="81" t="s">
        <v>8862</v>
      </c>
      <c r="I558" s="100" t="s">
        <v>9474</v>
      </c>
      <c r="J558" s="99"/>
      <c r="K558" s="267"/>
      <c r="L558" s="750"/>
      <c r="M558" s="91"/>
      <c r="N558" s="248"/>
      <c r="O558" s="86" t="s">
        <v>380</v>
      </c>
      <c r="P558" s="86" t="s">
        <v>380</v>
      </c>
      <c r="Q558" s="143" t="s">
        <v>380</v>
      </c>
      <c r="R558" s="86" t="s">
        <v>114</v>
      </c>
      <c r="S558" s="143"/>
      <c r="T558" s="296"/>
      <c r="U558" s="296"/>
      <c r="V558" s="296"/>
      <c r="W558" s="296"/>
      <c r="X558" s="296"/>
      <c r="Y558" s="296"/>
      <c r="Z558" s="296"/>
    </row>
    <row r="559" spans="1:26" ht="104.25" customHeight="1">
      <c r="A559" s="747" t="s">
        <v>10213</v>
      </c>
      <c r="B559" s="747" t="s">
        <v>4154</v>
      </c>
      <c r="C559" s="747" t="s">
        <v>4157</v>
      </c>
      <c r="D559" s="746" t="s">
        <v>10215</v>
      </c>
      <c r="E559" s="778" t="s">
        <v>10169</v>
      </c>
      <c r="F559" s="746" t="s">
        <v>9433</v>
      </c>
      <c r="G559" s="80">
        <v>1</v>
      </c>
      <c r="H559" s="124" t="s">
        <v>10216</v>
      </c>
      <c r="I559" s="81" t="s">
        <v>9873</v>
      </c>
      <c r="J559" s="80"/>
      <c r="K559" s="267"/>
      <c r="L559" s="748"/>
      <c r="M559" s="91"/>
      <c r="N559" s="248"/>
      <c r="O559" s="86" t="s">
        <v>380</v>
      </c>
      <c r="P559" s="86" t="s">
        <v>380</v>
      </c>
      <c r="Q559" s="143" t="s">
        <v>380</v>
      </c>
      <c r="R559" s="86" t="s">
        <v>114</v>
      </c>
      <c r="S559" s="143"/>
      <c r="T559" s="296"/>
      <c r="U559" s="296"/>
      <c r="V559" s="296"/>
      <c r="W559" s="296"/>
      <c r="X559" s="296"/>
      <c r="Y559" s="296"/>
      <c r="Z559" s="296"/>
    </row>
    <row r="560" spans="1:26" ht="16.5" customHeight="1">
      <c r="A560" s="665"/>
      <c r="B560" s="665"/>
      <c r="C560" s="665"/>
      <c r="D560" s="665"/>
      <c r="E560" s="665"/>
      <c r="F560" s="665"/>
      <c r="G560" s="80">
        <v>2</v>
      </c>
      <c r="H560" s="98" t="s">
        <v>8210</v>
      </c>
      <c r="I560" s="81" t="s">
        <v>10151</v>
      </c>
      <c r="J560" s="80" t="s">
        <v>158</v>
      </c>
      <c r="K560" s="267"/>
      <c r="L560" s="665"/>
      <c r="M560" s="91"/>
      <c r="N560" s="248"/>
      <c r="O560" s="86" t="s">
        <v>380</v>
      </c>
      <c r="P560" s="86" t="s">
        <v>380</v>
      </c>
      <c r="Q560" s="86" t="s">
        <v>10221</v>
      </c>
      <c r="R560" s="86" t="s">
        <v>114</v>
      </c>
      <c r="S560" s="86"/>
      <c r="T560" s="296"/>
      <c r="U560" s="296"/>
      <c r="V560" s="296"/>
      <c r="W560" s="296"/>
      <c r="X560" s="296"/>
      <c r="Y560" s="296"/>
      <c r="Z560" s="296"/>
    </row>
    <row r="561" spans="1:26" ht="16.5" customHeight="1">
      <c r="A561" s="665"/>
      <c r="B561" s="665"/>
      <c r="C561" s="665"/>
      <c r="D561" s="665"/>
      <c r="E561" s="665"/>
      <c r="F561" s="665"/>
      <c r="G561" s="99">
        <v>3</v>
      </c>
      <c r="H561" s="81" t="s">
        <v>8795</v>
      </c>
      <c r="I561" s="100" t="s">
        <v>9474</v>
      </c>
      <c r="J561" s="99"/>
      <c r="K561" s="267"/>
      <c r="L561" s="750"/>
      <c r="M561" s="91"/>
      <c r="N561" s="248"/>
      <c r="O561" s="86" t="s">
        <v>380</v>
      </c>
      <c r="P561" s="86" t="s">
        <v>380</v>
      </c>
      <c r="Q561" s="143" t="s">
        <v>380</v>
      </c>
      <c r="R561" s="86" t="s">
        <v>114</v>
      </c>
      <c r="S561" s="143"/>
      <c r="T561" s="296"/>
      <c r="U561" s="296"/>
      <c r="V561" s="296"/>
      <c r="W561" s="296"/>
      <c r="X561" s="296"/>
      <c r="Y561" s="296"/>
      <c r="Z561" s="296"/>
    </row>
    <row r="562" spans="1:26" ht="94.5" customHeight="1">
      <c r="A562" s="747" t="s">
        <v>10225</v>
      </c>
      <c r="B562" s="747" t="s">
        <v>4154</v>
      </c>
      <c r="C562" s="747" t="s">
        <v>4157</v>
      </c>
      <c r="D562" s="746" t="s">
        <v>10228</v>
      </c>
      <c r="E562" s="778" t="s">
        <v>10180</v>
      </c>
      <c r="F562" s="746" t="s">
        <v>9433</v>
      </c>
      <c r="G562" s="80">
        <v>1</v>
      </c>
      <c r="H562" s="124" t="s">
        <v>10229</v>
      </c>
      <c r="I562" s="81" t="s">
        <v>9873</v>
      </c>
      <c r="J562" s="80"/>
      <c r="K562" s="267"/>
      <c r="L562" s="748"/>
      <c r="M562" s="91"/>
      <c r="N562" s="248"/>
      <c r="O562" s="86" t="s">
        <v>380</v>
      </c>
      <c r="P562" s="86" t="s">
        <v>380</v>
      </c>
      <c r="Q562" s="143" t="s">
        <v>380</v>
      </c>
      <c r="R562" s="86" t="s">
        <v>114</v>
      </c>
      <c r="S562" s="143"/>
      <c r="T562" s="296"/>
      <c r="U562" s="296"/>
      <c r="V562" s="296"/>
      <c r="W562" s="296"/>
      <c r="X562" s="296"/>
      <c r="Y562" s="296"/>
      <c r="Z562" s="296"/>
    </row>
    <row r="563" spans="1:26" ht="16.5" customHeight="1">
      <c r="A563" s="665"/>
      <c r="B563" s="665"/>
      <c r="C563" s="665"/>
      <c r="D563" s="665"/>
      <c r="E563" s="665"/>
      <c r="F563" s="665"/>
      <c r="G563" s="80">
        <v>2</v>
      </c>
      <c r="H563" s="98" t="s">
        <v>8210</v>
      </c>
      <c r="I563" s="81" t="s">
        <v>10151</v>
      </c>
      <c r="J563" s="80" t="s">
        <v>158</v>
      </c>
      <c r="K563" s="267"/>
      <c r="L563" s="665"/>
      <c r="M563" s="91"/>
      <c r="N563" s="248"/>
      <c r="O563" s="86" t="s">
        <v>380</v>
      </c>
      <c r="P563" s="86" t="s">
        <v>380</v>
      </c>
      <c r="Q563" s="86" t="s">
        <v>10236</v>
      </c>
      <c r="R563" s="86" t="s">
        <v>114</v>
      </c>
      <c r="S563" s="86"/>
      <c r="T563" s="296"/>
      <c r="U563" s="296"/>
      <c r="V563" s="296"/>
      <c r="W563" s="296"/>
      <c r="X563" s="296"/>
      <c r="Y563" s="296"/>
      <c r="Z563" s="296"/>
    </row>
    <row r="564" spans="1:26" ht="74.25" customHeight="1">
      <c r="A564" s="665"/>
      <c r="B564" s="665"/>
      <c r="C564" s="665"/>
      <c r="D564" s="665"/>
      <c r="E564" s="665"/>
      <c r="F564" s="665"/>
      <c r="G564" s="99">
        <v>3</v>
      </c>
      <c r="H564" s="81" t="s">
        <v>8870</v>
      </c>
      <c r="I564" s="100" t="s">
        <v>9474</v>
      </c>
      <c r="J564" s="99"/>
      <c r="K564" s="267"/>
      <c r="L564" s="750"/>
      <c r="M564" s="91"/>
      <c r="N564" s="248"/>
      <c r="O564" s="86" t="s">
        <v>380</v>
      </c>
      <c r="P564" s="86" t="s">
        <v>380</v>
      </c>
      <c r="Q564" s="143" t="s">
        <v>380</v>
      </c>
      <c r="R564" s="86" t="s">
        <v>114</v>
      </c>
      <c r="S564" s="143"/>
      <c r="T564" s="296"/>
      <c r="U564" s="296"/>
      <c r="V564" s="296"/>
      <c r="W564" s="296"/>
      <c r="X564" s="296"/>
      <c r="Y564" s="296"/>
      <c r="Z564" s="296"/>
    </row>
    <row r="565" spans="1:26" ht="130.5" customHeight="1">
      <c r="A565" s="747" t="s">
        <v>10240</v>
      </c>
      <c r="B565" s="747" t="s">
        <v>4154</v>
      </c>
      <c r="C565" s="747" t="s">
        <v>4157</v>
      </c>
      <c r="D565" s="746" t="s">
        <v>10243</v>
      </c>
      <c r="E565" s="778" t="s">
        <v>10244</v>
      </c>
      <c r="F565" s="746" t="s">
        <v>3734</v>
      </c>
      <c r="G565" s="80">
        <v>1</v>
      </c>
      <c r="H565" s="115" t="s">
        <v>10246</v>
      </c>
      <c r="I565" s="81" t="s">
        <v>10247</v>
      </c>
      <c r="J565" s="80"/>
      <c r="K565" s="267"/>
      <c r="L565" s="748"/>
      <c r="M565" s="91"/>
      <c r="N565" s="157"/>
      <c r="O565" s="86" t="s">
        <v>380</v>
      </c>
      <c r="P565" s="86" t="s">
        <v>380</v>
      </c>
      <c r="Q565" s="143" t="s">
        <v>380</v>
      </c>
      <c r="R565" s="86" t="s">
        <v>8289</v>
      </c>
      <c r="S565" s="143"/>
      <c r="T565" s="9"/>
      <c r="U565" s="9"/>
      <c r="V565" s="9"/>
      <c r="W565" s="9"/>
      <c r="X565" s="9"/>
      <c r="Y565" s="9"/>
      <c r="Z565" s="9"/>
    </row>
    <row r="566" spans="1:26" ht="59.25" customHeight="1">
      <c r="A566" s="665"/>
      <c r="B566" s="665"/>
      <c r="C566" s="665"/>
      <c r="D566" s="665"/>
      <c r="E566" s="665"/>
      <c r="F566" s="665"/>
      <c r="G566" s="80">
        <v>2</v>
      </c>
      <c r="H566" s="103" t="s">
        <v>7270</v>
      </c>
      <c r="I566" s="81" t="s">
        <v>10252</v>
      </c>
      <c r="J566" s="80" t="s">
        <v>158</v>
      </c>
      <c r="K566" s="267"/>
      <c r="L566" s="750"/>
      <c r="M566" s="91"/>
      <c r="N566" s="64"/>
      <c r="O566" s="86" t="s">
        <v>380</v>
      </c>
      <c r="P566" s="86" t="s">
        <v>380</v>
      </c>
      <c r="Q566" s="86" t="s">
        <v>10253</v>
      </c>
      <c r="R566" s="86" t="s">
        <v>8289</v>
      </c>
      <c r="S566" s="86"/>
      <c r="T566" s="9"/>
      <c r="U566" s="9"/>
      <c r="V566" s="9"/>
      <c r="W566" s="9"/>
      <c r="X566" s="9"/>
      <c r="Y566" s="9"/>
      <c r="Z566" s="9"/>
    </row>
    <row r="567" spans="1:26" ht="99" customHeight="1">
      <c r="A567" s="747" t="s">
        <v>10255</v>
      </c>
      <c r="B567" s="747" t="s">
        <v>4154</v>
      </c>
      <c r="C567" s="747" t="s">
        <v>4157</v>
      </c>
      <c r="D567" s="746" t="s">
        <v>10256</v>
      </c>
      <c r="E567" s="778" t="s">
        <v>10259</v>
      </c>
      <c r="F567" s="746" t="s">
        <v>3734</v>
      </c>
      <c r="G567" s="80">
        <v>1</v>
      </c>
      <c r="H567" s="115" t="s">
        <v>10260</v>
      </c>
      <c r="I567" s="81" t="s">
        <v>10247</v>
      </c>
      <c r="J567" s="80"/>
      <c r="K567" s="104"/>
      <c r="L567" s="748"/>
      <c r="M567" s="86"/>
      <c r="N567" s="4"/>
      <c r="O567" s="86" t="s">
        <v>380</v>
      </c>
      <c r="P567" s="86" t="s">
        <v>380</v>
      </c>
      <c r="Q567" s="83" t="s">
        <v>380</v>
      </c>
      <c r="R567" s="86" t="s">
        <v>8289</v>
      </c>
      <c r="S567" s="83"/>
      <c r="T567" s="9"/>
      <c r="U567" s="9"/>
      <c r="V567" s="9"/>
      <c r="W567" s="9"/>
      <c r="X567" s="9"/>
      <c r="Y567" s="9"/>
      <c r="Z567" s="9"/>
    </row>
    <row r="568" spans="1:26" ht="16.5" customHeight="1">
      <c r="A568" s="665"/>
      <c r="B568" s="665"/>
      <c r="C568" s="665"/>
      <c r="D568" s="665"/>
      <c r="E568" s="665"/>
      <c r="F568" s="665"/>
      <c r="G568" s="80">
        <v>2</v>
      </c>
      <c r="H568" s="103" t="s">
        <v>7270</v>
      </c>
      <c r="I568" s="81" t="s">
        <v>10252</v>
      </c>
      <c r="J568" s="80" t="s">
        <v>158</v>
      </c>
      <c r="K568" s="104"/>
      <c r="L568" s="750"/>
      <c r="M568" s="86"/>
      <c r="N568" s="4"/>
      <c r="O568" s="86" t="s">
        <v>380</v>
      </c>
      <c r="P568" s="86" t="s">
        <v>380</v>
      </c>
      <c r="Q568" s="86" t="s">
        <v>10264</v>
      </c>
      <c r="R568" s="86" t="s">
        <v>8289</v>
      </c>
      <c r="S568" s="86"/>
      <c r="T568" s="9"/>
      <c r="U568" s="9"/>
      <c r="V568" s="9"/>
      <c r="W568" s="9"/>
      <c r="X568" s="9"/>
      <c r="Y568" s="9"/>
      <c r="Z568" s="9"/>
    </row>
    <row r="569" spans="1:26" ht="99" customHeight="1">
      <c r="A569" s="747" t="s">
        <v>10267</v>
      </c>
      <c r="B569" s="747" t="s">
        <v>4154</v>
      </c>
      <c r="C569" s="747" t="s">
        <v>4157</v>
      </c>
      <c r="D569" s="746" t="s">
        <v>10269</v>
      </c>
      <c r="E569" s="778" t="s">
        <v>10271</v>
      </c>
      <c r="F569" s="746" t="s">
        <v>3734</v>
      </c>
      <c r="G569" s="80">
        <v>1</v>
      </c>
      <c r="H569" s="115" t="s">
        <v>10272</v>
      </c>
      <c r="I569" s="81" t="s">
        <v>10247</v>
      </c>
      <c r="J569" s="80"/>
      <c r="K569" s="104"/>
      <c r="L569" s="748"/>
      <c r="M569" s="86"/>
      <c r="N569" s="4"/>
      <c r="O569" s="86" t="s">
        <v>380</v>
      </c>
      <c r="P569" s="86" t="s">
        <v>380</v>
      </c>
      <c r="Q569" s="83" t="s">
        <v>380</v>
      </c>
      <c r="R569" s="86" t="s">
        <v>8289</v>
      </c>
      <c r="S569" s="83"/>
      <c r="T569" s="9"/>
      <c r="U569" s="9"/>
      <c r="V569" s="9"/>
      <c r="W569" s="9"/>
      <c r="X569" s="9"/>
      <c r="Y569" s="9"/>
      <c r="Z569" s="9"/>
    </row>
    <row r="570" spans="1:26" ht="16.5" customHeight="1">
      <c r="A570" s="665"/>
      <c r="B570" s="665"/>
      <c r="C570" s="665"/>
      <c r="D570" s="665"/>
      <c r="E570" s="665"/>
      <c r="F570" s="665"/>
      <c r="G570" s="80">
        <v>2</v>
      </c>
      <c r="H570" s="103" t="s">
        <v>7270</v>
      </c>
      <c r="I570" s="81" t="s">
        <v>10252</v>
      </c>
      <c r="J570" s="80" t="s">
        <v>158</v>
      </c>
      <c r="K570" s="104"/>
      <c r="L570" s="750"/>
      <c r="M570" s="86"/>
      <c r="N570" s="4"/>
      <c r="O570" s="86" t="s">
        <v>380</v>
      </c>
      <c r="P570" s="86" t="s">
        <v>380</v>
      </c>
      <c r="Q570" s="86" t="s">
        <v>10277</v>
      </c>
      <c r="R570" s="86" t="s">
        <v>8289</v>
      </c>
      <c r="S570" s="86"/>
      <c r="T570" s="9"/>
      <c r="U570" s="9"/>
      <c r="V570" s="9"/>
      <c r="W570" s="9"/>
      <c r="X570" s="9"/>
      <c r="Y570" s="9"/>
      <c r="Z570" s="9"/>
    </row>
    <row r="571" spans="1:26" ht="99" customHeight="1">
      <c r="A571" s="747" t="s">
        <v>10279</v>
      </c>
      <c r="B571" s="747" t="s">
        <v>4154</v>
      </c>
      <c r="C571" s="747" t="s">
        <v>4157</v>
      </c>
      <c r="D571" s="746" t="s">
        <v>10281</v>
      </c>
      <c r="E571" s="778" t="s">
        <v>10283</v>
      </c>
      <c r="F571" s="746" t="s">
        <v>3734</v>
      </c>
      <c r="G571" s="80">
        <v>1</v>
      </c>
      <c r="H571" s="115" t="s">
        <v>10284</v>
      </c>
      <c r="I571" s="81" t="s">
        <v>10247</v>
      </c>
      <c r="J571" s="80"/>
      <c r="K571" s="104"/>
      <c r="L571" s="748"/>
      <c r="M571" s="86"/>
      <c r="N571" s="4"/>
      <c r="O571" s="86" t="s">
        <v>380</v>
      </c>
      <c r="P571" s="86" t="s">
        <v>380</v>
      </c>
      <c r="Q571" s="83" t="s">
        <v>380</v>
      </c>
      <c r="R571" s="86" t="s">
        <v>8289</v>
      </c>
      <c r="S571" s="83"/>
      <c r="T571" s="9"/>
      <c r="U571" s="9"/>
      <c r="V571" s="9"/>
      <c r="W571" s="9"/>
      <c r="X571" s="9"/>
      <c r="Y571" s="9"/>
      <c r="Z571" s="9"/>
    </row>
    <row r="572" spans="1:26" ht="16.5" customHeight="1">
      <c r="A572" s="665"/>
      <c r="B572" s="665"/>
      <c r="C572" s="665"/>
      <c r="D572" s="665"/>
      <c r="E572" s="665"/>
      <c r="F572" s="665"/>
      <c r="G572" s="80">
        <v>2</v>
      </c>
      <c r="H572" s="103" t="s">
        <v>7270</v>
      </c>
      <c r="I572" s="81" t="s">
        <v>10252</v>
      </c>
      <c r="J572" s="80" t="s">
        <v>158</v>
      </c>
      <c r="K572" s="267"/>
      <c r="L572" s="750"/>
      <c r="M572" s="91"/>
      <c r="N572" s="4"/>
      <c r="O572" s="86" t="s">
        <v>380</v>
      </c>
      <c r="P572" s="86" t="s">
        <v>380</v>
      </c>
      <c r="Q572" s="86" t="s">
        <v>10289</v>
      </c>
      <c r="R572" s="86" t="s">
        <v>8289</v>
      </c>
      <c r="S572" s="86"/>
      <c r="T572" s="9"/>
      <c r="U572" s="9"/>
      <c r="V572" s="9"/>
      <c r="W572" s="9"/>
      <c r="X572" s="9"/>
      <c r="Y572" s="9"/>
      <c r="Z572" s="9"/>
    </row>
    <row r="573" spans="1:26" ht="16.5" customHeight="1">
      <c r="A573" s="747" t="s">
        <v>10291</v>
      </c>
      <c r="B573" s="747" t="s">
        <v>4154</v>
      </c>
      <c r="C573" s="747" t="s">
        <v>4157</v>
      </c>
      <c r="D573" s="746" t="s">
        <v>10292</v>
      </c>
      <c r="E573" s="778" t="s">
        <v>10244</v>
      </c>
      <c r="F573" s="746" t="s">
        <v>3734</v>
      </c>
      <c r="G573" s="80">
        <v>1</v>
      </c>
      <c r="H573" s="115" t="s">
        <v>10294</v>
      </c>
      <c r="I573" s="81" t="s">
        <v>10247</v>
      </c>
      <c r="J573" s="80"/>
      <c r="K573" s="267"/>
      <c r="L573" s="748"/>
      <c r="M573" s="91"/>
      <c r="N573" s="157"/>
      <c r="O573" s="86" t="s">
        <v>380</v>
      </c>
      <c r="P573" s="86" t="s">
        <v>380</v>
      </c>
      <c r="Q573" s="143" t="s">
        <v>380</v>
      </c>
      <c r="R573" s="86" t="s">
        <v>114</v>
      </c>
      <c r="S573" s="143"/>
      <c r="T573" s="9"/>
      <c r="U573" s="9"/>
      <c r="V573" s="9"/>
      <c r="W573" s="9"/>
      <c r="X573" s="9"/>
      <c r="Y573" s="9"/>
      <c r="Z573" s="9"/>
    </row>
    <row r="574" spans="1:26" ht="16.5" customHeight="1">
      <c r="A574" s="665"/>
      <c r="B574" s="665"/>
      <c r="C574" s="665"/>
      <c r="D574" s="665"/>
      <c r="E574" s="665"/>
      <c r="F574" s="665"/>
      <c r="G574" s="80">
        <v>2</v>
      </c>
      <c r="H574" s="103" t="s">
        <v>7270</v>
      </c>
      <c r="I574" s="81" t="s">
        <v>10252</v>
      </c>
      <c r="J574" s="80" t="s">
        <v>158</v>
      </c>
      <c r="K574" s="267"/>
      <c r="L574" s="750"/>
      <c r="M574" s="91"/>
      <c r="N574" s="64"/>
      <c r="O574" s="86" t="s">
        <v>380</v>
      </c>
      <c r="P574" s="86" t="s">
        <v>380</v>
      </c>
      <c r="Q574" s="86" t="s">
        <v>10298</v>
      </c>
      <c r="R574" s="86" t="s">
        <v>114</v>
      </c>
      <c r="S574" s="86"/>
      <c r="T574" s="9"/>
      <c r="U574" s="9"/>
      <c r="V574" s="9"/>
      <c r="W574" s="9"/>
      <c r="X574" s="9"/>
      <c r="Y574" s="9"/>
      <c r="Z574" s="9"/>
    </row>
    <row r="575" spans="1:26" ht="99" customHeight="1">
      <c r="A575" s="747" t="s">
        <v>10300</v>
      </c>
      <c r="B575" s="747" t="s">
        <v>4154</v>
      </c>
      <c r="C575" s="747" t="s">
        <v>4157</v>
      </c>
      <c r="D575" s="746" t="s">
        <v>10301</v>
      </c>
      <c r="E575" s="778" t="s">
        <v>10259</v>
      </c>
      <c r="F575" s="746" t="s">
        <v>3734</v>
      </c>
      <c r="G575" s="80">
        <v>1</v>
      </c>
      <c r="H575" s="115" t="s">
        <v>10302</v>
      </c>
      <c r="I575" s="81" t="s">
        <v>10247</v>
      </c>
      <c r="J575" s="80"/>
      <c r="K575" s="104"/>
      <c r="L575" s="748"/>
      <c r="M575" s="86"/>
      <c r="N575" s="4"/>
      <c r="O575" s="86" t="s">
        <v>380</v>
      </c>
      <c r="P575" s="86" t="s">
        <v>380</v>
      </c>
      <c r="Q575" s="83" t="s">
        <v>380</v>
      </c>
      <c r="R575" s="86" t="s">
        <v>114</v>
      </c>
      <c r="S575" s="83"/>
      <c r="T575" s="9"/>
      <c r="U575" s="9"/>
      <c r="V575" s="9"/>
      <c r="W575" s="9"/>
      <c r="X575" s="9"/>
      <c r="Y575" s="9"/>
      <c r="Z575" s="9"/>
    </row>
    <row r="576" spans="1:26" ht="16.5" customHeight="1">
      <c r="A576" s="665"/>
      <c r="B576" s="665"/>
      <c r="C576" s="665"/>
      <c r="D576" s="665"/>
      <c r="E576" s="665"/>
      <c r="F576" s="665"/>
      <c r="G576" s="80">
        <v>2</v>
      </c>
      <c r="H576" s="103" t="s">
        <v>7270</v>
      </c>
      <c r="I576" s="81" t="s">
        <v>10252</v>
      </c>
      <c r="J576" s="80" t="s">
        <v>158</v>
      </c>
      <c r="K576" s="104"/>
      <c r="L576" s="750"/>
      <c r="M576" s="86"/>
      <c r="N576" s="4"/>
      <c r="O576" s="86" t="s">
        <v>380</v>
      </c>
      <c r="P576" s="86" t="s">
        <v>380</v>
      </c>
      <c r="Q576" s="86" t="s">
        <v>10309</v>
      </c>
      <c r="R576" s="86" t="s">
        <v>114</v>
      </c>
      <c r="S576" s="86"/>
      <c r="T576" s="9"/>
      <c r="U576" s="9"/>
      <c r="V576" s="9"/>
      <c r="W576" s="9"/>
      <c r="X576" s="9"/>
      <c r="Y576" s="9"/>
      <c r="Z576" s="9"/>
    </row>
    <row r="577" spans="1:26" ht="99" customHeight="1">
      <c r="A577" s="747" t="s">
        <v>10310</v>
      </c>
      <c r="B577" s="747" t="s">
        <v>4154</v>
      </c>
      <c r="C577" s="747" t="s">
        <v>4157</v>
      </c>
      <c r="D577" s="746" t="s">
        <v>10312</v>
      </c>
      <c r="E577" s="778" t="s">
        <v>10271</v>
      </c>
      <c r="F577" s="746" t="s">
        <v>3734</v>
      </c>
      <c r="G577" s="80">
        <v>1</v>
      </c>
      <c r="H577" s="115" t="s">
        <v>10314</v>
      </c>
      <c r="I577" s="81" t="s">
        <v>10247</v>
      </c>
      <c r="J577" s="80"/>
      <c r="K577" s="104"/>
      <c r="L577" s="748"/>
      <c r="M577" s="86"/>
      <c r="N577" s="4"/>
      <c r="O577" s="86" t="s">
        <v>380</v>
      </c>
      <c r="P577" s="86" t="s">
        <v>380</v>
      </c>
      <c r="Q577" s="83" t="s">
        <v>380</v>
      </c>
      <c r="R577" s="86" t="s">
        <v>114</v>
      </c>
      <c r="S577" s="83"/>
      <c r="T577" s="9"/>
      <c r="U577" s="9"/>
      <c r="V577" s="9"/>
      <c r="W577" s="9"/>
      <c r="X577" s="9"/>
      <c r="Y577" s="9"/>
      <c r="Z577" s="9"/>
    </row>
    <row r="578" spans="1:26" ht="16.5" customHeight="1">
      <c r="A578" s="665"/>
      <c r="B578" s="665"/>
      <c r="C578" s="665"/>
      <c r="D578" s="665"/>
      <c r="E578" s="665"/>
      <c r="F578" s="665"/>
      <c r="G578" s="80">
        <v>2</v>
      </c>
      <c r="H578" s="103" t="s">
        <v>7270</v>
      </c>
      <c r="I578" s="81" t="s">
        <v>10252</v>
      </c>
      <c r="J578" s="80" t="s">
        <v>158</v>
      </c>
      <c r="K578" s="104"/>
      <c r="L578" s="750"/>
      <c r="M578" s="86"/>
      <c r="N578" s="4"/>
      <c r="O578" s="86" t="s">
        <v>380</v>
      </c>
      <c r="P578" s="86" t="s">
        <v>380</v>
      </c>
      <c r="Q578" s="86" t="s">
        <v>10319</v>
      </c>
      <c r="R578" s="86" t="s">
        <v>114</v>
      </c>
      <c r="S578" s="86"/>
      <c r="T578" s="9"/>
      <c r="U578" s="9"/>
      <c r="V578" s="9"/>
      <c r="W578" s="9"/>
      <c r="X578" s="9"/>
      <c r="Y578" s="9"/>
      <c r="Z578" s="9"/>
    </row>
    <row r="579" spans="1:26" ht="99" customHeight="1">
      <c r="A579" s="747" t="s">
        <v>10320</v>
      </c>
      <c r="B579" s="747" t="s">
        <v>4154</v>
      </c>
      <c r="C579" s="747" t="s">
        <v>4157</v>
      </c>
      <c r="D579" s="746" t="s">
        <v>10321</v>
      </c>
      <c r="E579" s="778" t="s">
        <v>10283</v>
      </c>
      <c r="F579" s="746" t="s">
        <v>3734</v>
      </c>
      <c r="G579" s="80">
        <v>1</v>
      </c>
      <c r="H579" s="115" t="s">
        <v>10324</v>
      </c>
      <c r="I579" s="81" t="s">
        <v>10247</v>
      </c>
      <c r="J579" s="80"/>
      <c r="K579" s="104"/>
      <c r="L579" s="748"/>
      <c r="M579" s="86"/>
      <c r="N579" s="4"/>
      <c r="O579" s="86" t="s">
        <v>380</v>
      </c>
      <c r="P579" s="86" t="s">
        <v>380</v>
      </c>
      <c r="Q579" s="83" t="s">
        <v>380</v>
      </c>
      <c r="R579" s="86" t="s">
        <v>114</v>
      </c>
      <c r="S579" s="83"/>
      <c r="T579" s="9"/>
      <c r="U579" s="9"/>
      <c r="V579" s="9"/>
      <c r="W579" s="9"/>
      <c r="X579" s="9"/>
      <c r="Y579" s="9"/>
      <c r="Z579" s="9"/>
    </row>
    <row r="580" spans="1:26" ht="16.5" customHeight="1">
      <c r="A580" s="665"/>
      <c r="B580" s="665"/>
      <c r="C580" s="665"/>
      <c r="D580" s="665"/>
      <c r="E580" s="665"/>
      <c r="F580" s="665"/>
      <c r="G580" s="80">
        <v>2</v>
      </c>
      <c r="H580" s="103" t="s">
        <v>7270</v>
      </c>
      <c r="I580" s="81" t="s">
        <v>10252</v>
      </c>
      <c r="J580" s="80" t="s">
        <v>158</v>
      </c>
      <c r="K580" s="267"/>
      <c r="L580" s="750"/>
      <c r="M580" s="91"/>
      <c r="N580" s="4"/>
      <c r="O580" s="86" t="s">
        <v>380</v>
      </c>
      <c r="P580" s="86" t="s">
        <v>380</v>
      </c>
      <c r="Q580" s="86" t="s">
        <v>10329</v>
      </c>
      <c r="R580" s="86" t="s">
        <v>114</v>
      </c>
      <c r="S580" s="86"/>
      <c r="T580" s="9"/>
      <c r="U580" s="9"/>
      <c r="V580" s="9"/>
      <c r="W580" s="9"/>
      <c r="X580" s="9"/>
      <c r="Y580" s="9"/>
      <c r="Z580" s="9"/>
    </row>
    <row r="581" spans="1:26" ht="150" customHeight="1">
      <c r="A581" s="747" t="s">
        <v>10333</v>
      </c>
      <c r="B581" s="747" t="s">
        <v>4154</v>
      </c>
      <c r="C581" s="747" t="s">
        <v>4157</v>
      </c>
      <c r="D581" s="746" t="s">
        <v>10336</v>
      </c>
      <c r="E581" s="778" t="s">
        <v>10337</v>
      </c>
      <c r="F581" s="746" t="s">
        <v>9433</v>
      </c>
      <c r="G581" s="80">
        <v>1</v>
      </c>
      <c r="H581" s="115" t="s">
        <v>10338</v>
      </c>
      <c r="I581" s="81" t="s">
        <v>10247</v>
      </c>
      <c r="J581" s="80"/>
      <c r="K581" s="267"/>
      <c r="L581" s="748"/>
      <c r="M581" s="91"/>
      <c r="N581" s="157"/>
      <c r="O581" s="86" t="s">
        <v>380</v>
      </c>
      <c r="P581" s="86" t="s">
        <v>380</v>
      </c>
      <c r="Q581" s="143" t="s">
        <v>380</v>
      </c>
      <c r="R581" s="86" t="s">
        <v>8289</v>
      </c>
      <c r="S581" s="143"/>
      <c r="T581" s="9"/>
      <c r="U581" s="9"/>
      <c r="V581" s="9"/>
      <c r="W581" s="9"/>
      <c r="X581" s="9"/>
      <c r="Y581" s="9"/>
      <c r="Z581" s="9"/>
    </row>
    <row r="582" spans="1:26" ht="68.25" customHeight="1">
      <c r="A582" s="665"/>
      <c r="B582" s="665"/>
      <c r="C582" s="665"/>
      <c r="D582" s="665"/>
      <c r="E582" s="665"/>
      <c r="F582" s="665"/>
      <c r="G582" s="80">
        <v>2</v>
      </c>
      <c r="H582" s="103" t="s">
        <v>7270</v>
      </c>
      <c r="I582" s="81" t="s">
        <v>10252</v>
      </c>
      <c r="J582" s="80" t="s">
        <v>158</v>
      </c>
      <c r="K582" s="267"/>
      <c r="L582" s="750"/>
      <c r="M582" s="91"/>
      <c r="N582" s="64"/>
      <c r="O582" s="86" t="s">
        <v>380</v>
      </c>
      <c r="P582" s="86" t="s">
        <v>380</v>
      </c>
      <c r="Q582" s="86" t="s">
        <v>10345</v>
      </c>
      <c r="R582" s="86" t="s">
        <v>8289</v>
      </c>
      <c r="S582" s="86"/>
      <c r="T582" s="9"/>
      <c r="U582" s="9"/>
      <c r="V582" s="9"/>
      <c r="W582" s="9"/>
      <c r="X582" s="9"/>
      <c r="Y582" s="9"/>
      <c r="Z582" s="9"/>
    </row>
    <row r="583" spans="1:26" ht="147.75" customHeight="1">
      <c r="A583" s="747" t="s">
        <v>10348</v>
      </c>
      <c r="B583" s="747" t="s">
        <v>4154</v>
      </c>
      <c r="C583" s="747" t="s">
        <v>4157</v>
      </c>
      <c r="D583" s="746" t="s">
        <v>10351</v>
      </c>
      <c r="E583" s="778" t="s">
        <v>10352</v>
      </c>
      <c r="F583" s="746" t="s">
        <v>9433</v>
      </c>
      <c r="G583" s="80">
        <v>1</v>
      </c>
      <c r="H583" s="115" t="s">
        <v>10354</v>
      </c>
      <c r="I583" s="81" t="s">
        <v>10247</v>
      </c>
      <c r="J583" s="80"/>
      <c r="K583" s="104"/>
      <c r="L583" s="748"/>
      <c r="M583" s="86"/>
      <c r="N583" s="4"/>
      <c r="O583" s="86" t="s">
        <v>380</v>
      </c>
      <c r="P583" s="86" t="s">
        <v>380</v>
      </c>
      <c r="Q583" s="83" t="s">
        <v>380</v>
      </c>
      <c r="R583" s="86" t="s">
        <v>8289</v>
      </c>
      <c r="S583" s="83"/>
      <c r="T583" s="9"/>
      <c r="U583" s="9"/>
      <c r="V583" s="9"/>
      <c r="W583" s="9"/>
      <c r="X583" s="9"/>
      <c r="Y583" s="9"/>
      <c r="Z583" s="9"/>
    </row>
    <row r="584" spans="1:26" ht="48" customHeight="1">
      <c r="A584" s="665"/>
      <c r="B584" s="665"/>
      <c r="C584" s="665"/>
      <c r="D584" s="665"/>
      <c r="E584" s="665"/>
      <c r="F584" s="665"/>
      <c r="G584" s="80">
        <v>2</v>
      </c>
      <c r="H584" s="103" t="s">
        <v>7270</v>
      </c>
      <c r="I584" s="81" t="s">
        <v>10252</v>
      </c>
      <c r="J584" s="80" t="s">
        <v>158</v>
      </c>
      <c r="K584" s="104"/>
      <c r="L584" s="750"/>
      <c r="M584" s="86"/>
      <c r="N584" s="4"/>
      <c r="O584" s="86" t="s">
        <v>380</v>
      </c>
      <c r="P584" s="86" t="s">
        <v>380</v>
      </c>
      <c r="Q584" s="86" t="s">
        <v>10364</v>
      </c>
      <c r="R584" s="86" t="s">
        <v>8289</v>
      </c>
      <c r="S584" s="86"/>
      <c r="T584" s="9"/>
      <c r="U584" s="9"/>
      <c r="V584" s="9"/>
      <c r="W584" s="9"/>
      <c r="X584" s="9"/>
      <c r="Y584" s="9"/>
      <c r="Z584" s="9"/>
    </row>
    <row r="585" spans="1:26" ht="132" customHeight="1">
      <c r="A585" s="747" t="s">
        <v>10367</v>
      </c>
      <c r="B585" s="747" t="s">
        <v>4154</v>
      </c>
      <c r="C585" s="747" t="s">
        <v>4157</v>
      </c>
      <c r="D585" s="746" t="s">
        <v>10369</v>
      </c>
      <c r="E585" s="778" t="s">
        <v>10370</v>
      </c>
      <c r="F585" s="746" t="s">
        <v>9433</v>
      </c>
      <c r="G585" s="80">
        <v>1</v>
      </c>
      <c r="H585" s="115" t="s">
        <v>10373</v>
      </c>
      <c r="I585" s="81" t="s">
        <v>10247</v>
      </c>
      <c r="J585" s="80"/>
      <c r="K585" s="104"/>
      <c r="L585" s="748"/>
      <c r="M585" s="86"/>
      <c r="N585" s="4"/>
      <c r="O585" s="86" t="s">
        <v>380</v>
      </c>
      <c r="P585" s="86" t="s">
        <v>380</v>
      </c>
      <c r="Q585" s="83" t="s">
        <v>380</v>
      </c>
      <c r="R585" s="86" t="s">
        <v>8289</v>
      </c>
      <c r="S585" s="83"/>
      <c r="T585" s="9"/>
      <c r="U585" s="9"/>
      <c r="V585" s="9"/>
      <c r="W585" s="9"/>
      <c r="X585" s="9"/>
      <c r="Y585" s="9"/>
      <c r="Z585" s="9"/>
    </row>
    <row r="586" spans="1:26" ht="45" customHeight="1">
      <c r="A586" s="665"/>
      <c r="B586" s="665"/>
      <c r="C586" s="665"/>
      <c r="D586" s="665"/>
      <c r="E586" s="665"/>
      <c r="F586" s="665"/>
      <c r="G586" s="80">
        <v>2</v>
      </c>
      <c r="H586" s="103" t="s">
        <v>7270</v>
      </c>
      <c r="I586" s="81" t="s">
        <v>10252</v>
      </c>
      <c r="J586" s="80" t="s">
        <v>158</v>
      </c>
      <c r="K586" s="104"/>
      <c r="L586" s="750"/>
      <c r="M586" s="86"/>
      <c r="N586" s="4"/>
      <c r="O586" s="86" t="s">
        <v>380</v>
      </c>
      <c r="P586" s="86" t="s">
        <v>380</v>
      </c>
      <c r="Q586" s="86" t="s">
        <v>10381</v>
      </c>
      <c r="R586" s="86" t="s">
        <v>8289</v>
      </c>
      <c r="S586" s="86"/>
      <c r="T586" s="9"/>
      <c r="U586" s="9"/>
      <c r="V586" s="9"/>
      <c r="W586" s="9"/>
      <c r="X586" s="9"/>
      <c r="Y586" s="9"/>
      <c r="Z586" s="9"/>
    </row>
    <row r="587" spans="1:26" ht="127.5" customHeight="1">
      <c r="A587" s="747" t="s">
        <v>10382</v>
      </c>
      <c r="B587" s="747" t="s">
        <v>4154</v>
      </c>
      <c r="C587" s="747" t="s">
        <v>4157</v>
      </c>
      <c r="D587" s="746" t="s">
        <v>10384</v>
      </c>
      <c r="E587" s="778" t="s">
        <v>10385</v>
      </c>
      <c r="F587" s="746" t="s">
        <v>9433</v>
      </c>
      <c r="G587" s="80">
        <v>1</v>
      </c>
      <c r="H587" s="115" t="s">
        <v>10388</v>
      </c>
      <c r="I587" s="81" t="s">
        <v>10247</v>
      </c>
      <c r="J587" s="80"/>
      <c r="K587" s="104"/>
      <c r="L587" s="748"/>
      <c r="M587" s="86"/>
      <c r="N587" s="4"/>
      <c r="O587" s="86" t="s">
        <v>380</v>
      </c>
      <c r="P587" s="86" t="s">
        <v>380</v>
      </c>
      <c r="Q587" s="83" t="s">
        <v>380</v>
      </c>
      <c r="R587" s="86" t="s">
        <v>8289</v>
      </c>
      <c r="S587" s="83"/>
      <c r="T587" s="9"/>
      <c r="U587" s="9"/>
      <c r="V587" s="9"/>
      <c r="W587" s="9"/>
      <c r="X587" s="9"/>
      <c r="Y587" s="9"/>
      <c r="Z587" s="9"/>
    </row>
    <row r="588" spans="1:26" ht="44.25" customHeight="1">
      <c r="A588" s="665"/>
      <c r="B588" s="666"/>
      <c r="C588" s="666"/>
      <c r="D588" s="666"/>
      <c r="E588" s="665"/>
      <c r="F588" s="665"/>
      <c r="G588" s="80">
        <v>2</v>
      </c>
      <c r="H588" s="103" t="s">
        <v>7270</v>
      </c>
      <c r="I588" s="81" t="s">
        <v>10252</v>
      </c>
      <c r="J588" s="80" t="s">
        <v>158</v>
      </c>
      <c r="K588" s="267"/>
      <c r="L588" s="750"/>
      <c r="M588" s="91"/>
      <c r="N588" s="4"/>
      <c r="O588" s="86" t="s">
        <v>380</v>
      </c>
      <c r="P588" s="86" t="s">
        <v>380</v>
      </c>
      <c r="Q588" s="86" t="s">
        <v>10394</v>
      </c>
      <c r="R588" s="86" t="s">
        <v>8289</v>
      </c>
      <c r="S588" s="86"/>
      <c r="T588" s="9"/>
      <c r="U588" s="9"/>
      <c r="V588" s="9"/>
      <c r="W588" s="9"/>
      <c r="X588" s="9"/>
      <c r="Y588" s="9"/>
      <c r="Z588" s="9"/>
    </row>
    <row r="589" spans="1:26" ht="138.75" customHeight="1">
      <c r="A589" s="747" t="s">
        <v>10397</v>
      </c>
      <c r="B589" s="747" t="s">
        <v>4154</v>
      </c>
      <c r="C589" s="747" t="s">
        <v>4157</v>
      </c>
      <c r="D589" s="746" t="s">
        <v>10400</v>
      </c>
      <c r="E589" s="778" t="s">
        <v>10337</v>
      </c>
      <c r="F589" s="746" t="s">
        <v>9433</v>
      </c>
      <c r="G589" s="80">
        <v>1</v>
      </c>
      <c r="H589" s="115" t="s">
        <v>10401</v>
      </c>
      <c r="I589" s="81" t="s">
        <v>10247</v>
      </c>
      <c r="J589" s="80"/>
      <c r="K589" s="267"/>
      <c r="L589" s="748"/>
      <c r="M589" s="91"/>
      <c r="N589" s="157"/>
      <c r="O589" s="86" t="s">
        <v>380</v>
      </c>
      <c r="P589" s="86" t="s">
        <v>380</v>
      </c>
      <c r="Q589" s="143" t="s">
        <v>380</v>
      </c>
      <c r="R589" s="86" t="s">
        <v>114</v>
      </c>
      <c r="S589" s="143"/>
      <c r="T589" s="9"/>
      <c r="U589" s="9"/>
      <c r="V589" s="9"/>
      <c r="W589" s="9"/>
      <c r="X589" s="9"/>
      <c r="Y589" s="9"/>
      <c r="Z589" s="9"/>
    </row>
    <row r="590" spans="1:26" ht="16.5" customHeight="1">
      <c r="A590" s="665"/>
      <c r="B590" s="666"/>
      <c r="C590" s="666"/>
      <c r="D590" s="665"/>
      <c r="E590" s="665"/>
      <c r="F590" s="665"/>
      <c r="G590" s="80">
        <v>2</v>
      </c>
      <c r="H590" s="103" t="s">
        <v>7270</v>
      </c>
      <c r="I590" s="81" t="s">
        <v>10252</v>
      </c>
      <c r="J590" s="80" t="s">
        <v>158</v>
      </c>
      <c r="K590" s="267"/>
      <c r="L590" s="750"/>
      <c r="M590" s="91"/>
      <c r="N590" s="64"/>
      <c r="O590" s="86" t="s">
        <v>380</v>
      </c>
      <c r="P590" s="86" t="s">
        <v>380</v>
      </c>
      <c r="Q590" s="86" t="s">
        <v>10411</v>
      </c>
      <c r="R590" s="86" t="s">
        <v>114</v>
      </c>
      <c r="S590" s="86"/>
      <c r="T590" s="9"/>
      <c r="U590" s="9"/>
      <c r="V590" s="9"/>
      <c r="W590" s="9"/>
      <c r="X590" s="9"/>
      <c r="Y590" s="9"/>
      <c r="Z590" s="9"/>
    </row>
    <row r="591" spans="1:26" ht="126" customHeight="1">
      <c r="A591" s="747" t="s">
        <v>10413</v>
      </c>
      <c r="B591" s="747" t="s">
        <v>4154</v>
      </c>
      <c r="C591" s="747" t="s">
        <v>4157</v>
      </c>
      <c r="D591" s="746" t="s">
        <v>10400</v>
      </c>
      <c r="E591" s="778" t="s">
        <v>10352</v>
      </c>
      <c r="F591" s="746" t="s">
        <v>9433</v>
      </c>
      <c r="G591" s="80">
        <v>1</v>
      </c>
      <c r="H591" s="115" t="s">
        <v>10415</v>
      </c>
      <c r="I591" s="81" t="s">
        <v>10247</v>
      </c>
      <c r="J591" s="80"/>
      <c r="K591" s="104"/>
      <c r="L591" s="748"/>
      <c r="M591" s="86"/>
      <c r="N591" s="4"/>
      <c r="O591" s="86" t="s">
        <v>380</v>
      </c>
      <c r="P591" s="86" t="s">
        <v>380</v>
      </c>
      <c r="Q591" s="83" t="s">
        <v>380</v>
      </c>
      <c r="R591" s="86" t="s">
        <v>114</v>
      </c>
      <c r="S591" s="83"/>
      <c r="T591" s="9"/>
      <c r="U591" s="9"/>
      <c r="V591" s="9"/>
      <c r="W591" s="9"/>
      <c r="X591" s="9"/>
      <c r="Y591" s="9"/>
      <c r="Z591" s="9"/>
    </row>
    <row r="592" spans="1:26" ht="16.5" customHeight="1">
      <c r="A592" s="665"/>
      <c r="B592" s="666"/>
      <c r="C592" s="666"/>
      <c r="D592" s="665"/>
      <c r="E592" s="665"/>
      <c r="F592" s="665"/>
      <c r="G592" s="80">
        <v>2</v>
      </c>
      <c r="H592" s="103" t="s">
        <v>7270</v>
      </c>
      <c r="I592" s="81" t="s">
        <v>10252</v>
      </c>
      <c r="J592" s="80" t="s">
        <v>158</v>
      </c>
      <c r="K592" s="104"/>
      <c r="L592" s="750"/>
      <c r="M592" s="86"/>
      <c r="N592" s="4"/>
      <c r="O592" s="86" t="s">
        <v>380</v>
      </c>
      <c r="P592" s="86" t="s">
        <v>380</v>
      </c>
      <c r="Q592" s="86" t="s">
        <v>10420</v>
      </c>
      <c r="R592" s="86" t="s">
        <v>114</v>
      </c>
      <c r="S592" s="86"/>
      <c r="T592" s="9"/>
      <c r="U592" s="9"/>
      <c r="V592" s="9"/>
      <c r="W592" s="9"/>
      <c r="X592" s="9"/>
      <c r="Y592" s="9"/>
      <c r="Z592" s="9"/>
    </row>
    <row r="593" spans="1:26" ht="135" customHeight="1">
      <c r="A593" s="747" t="s">
        <v>10425</v>
      </c>
      <c r="B593" s="747" t="s">
        <v>4154</v>
      </c>
      <c r="C593" s="747" t="s">
        <v>4157</v>
      </c>
      <c r="D593" s="746" t="s">
        <v>10400</v>
      </c>
      <c r="E593" s="778" t="s">
        <v>10370</v>
      </c>
      <c r="F593" s="746" t="s">
        <v>9433</v>
      </c>
      <c r="G593" s="80">
        <v>1</v>
      </c>
      <c r="H593" s="115" t="s">
        <v>10427</v>
      </c>
      <c r="I593" s="81" t="s">
        <v>10247</v>
      </c>
      <c r="J593" s="80"/>
      <c r="K593" s="104"/>
      <c r="L593" s="748"/>
      <c r="M593" s="86"/>
      <c r="N593" s="4"/>
      <c r="O593" s="86" t="s">
        <v>380</v>
      </c>
      <c r="P593" s="86" t="s">
        <v>380</v>
      </c>
      <c r="Q593" s="83" t="s">
        <v>380</v>
      </c>
      <c r="R593" s="86" t="s">
        <v>114</v>
      </c>
      <c r="S593" s="83"/>
      <c r="T593" s="9"/>
      <c r="U593" s="9"/>
      <c r="V593" s="9"/>
      <c r="W593" s="9"/>
      <c r="X593" s="9"/>
      <c r="Y593" s="9"/>
      <c r="Z593" s="9"/>
    </row>
    <row r="594" spans="1:26" ht="42.75" customHeight="1">
      <c r="A594" s="665"/>
      <c r="B594" s="666"/>
      <c r="C594" s="666"/>
      <c r="D594" s="665"/>
      <c r="E594" s="665"/>
      <c r="F594" s="665"/>
      <c r="G594" s="80">
        <v>2</v>
      </c>
      <c r="H594" s="103" t="s">
        <v>7270</v>
      </c>
      <c r="I594" s="81" t="s">
        <v>10252</v>
      </c>
      <c r="J594" s="80" t="s">
        <v>158</v>
      </c>
      <c r="K594" s="104"/>
      <c r="L594" s="750"/>
      <c r="M594" s="86"/>
      <c r="N594" s="4"/>
      <c r="O594" s="86" t="s">
        <v>380</v>
      </c>
      <c r="P594" s="86" t="s">
        <v>380</v>
      </c>
      <c r="Q594" s="86" t="s">
        <v>10435</v>
      </c>
      <c r="R594" s="86" t="s">
        <v>114</v>
      </c>
      <c r="S594" s="86"/>
      <c r="T594" s="9"/>
      <c r="U594" s="9"/>
      <c r="V594" s="9"/>
      <c r="W594" s="9"/>
      <c r="X594" s="9"/>
      <c r="Y594" s="9"/>
      <c r="Z594" s="9"/>
    </row>
    <row r="595" spans="1:26" ht="123.75" customHeight="1">
      <c r="A595" s="747" t="s">
        <v>10436</v>
      </c>
      <c r="B595" s="747" t="s">
        <v>4154</v>
      </c>
      <c r="C595" s="747" t="s">
        <v>4157</v>
      </c>
      <c r="D595" s="746" t="s">
        <v>10400</v>
      </c>
      <c r="E595" s="778" t="s">
        <v>10385</v>
      </c>
      <c r="F595" s="746" t="s">
        <v>9433</v>
      </c>
      <c r="G595" s="80">
        <v>1</v>
      </c>
      <c r="H595" s="115" t="s">
        <v>10441</v>
      </c>
      <c r="I595" s="81" t="s">
        <v>10247</v>
      </c>
      <c r="J595" s="80"/>
      <c r="K595" s="104"/>
      <c r="L595" s="748"/>
      <c r="M595" s="86"/>
      <c r="N595" s="4"/>
      <c r="O595" s="86" t="s">
        <v>380</v>
      </c>
      <c r="P595" s="86" t="s">
        <v>380</v>
      </c>
      <c r="Q595" s="83" t="s">
        <v>380</v>
      </c>
      <c r="R595" s="86" t="s">
        <v>114</v>
      </c>
      <c r="S595" s="83"/>
      <c r="T595" s="9"/>
      <c r="U595" s="9"/>
      <c r="V595" s="9"/>
      <c r="W595" s="9"/>
      <c r="X595" s="9"/>
      <c r="Y595" s="9"/>
      <c r="Z595" s="9"/>
    </row>
    <row r="596" spans="1:26" ht="16.5" customHeight="1">
      <c r="A596" s="665"/>
      <c r="B596" s="666"/>
      <c r="C596" s="666"/>
      <c r="D596" s="665"/>
      <c r="E596" s="665"/>
      <c r="F596" s="665"/>
      <c r="G596" s="80">
        <v>2</v>
      </c>
      <c r="H596" s="103" t="s">
        <v>7270</v>
      </c>
      <c r="I596" s="81" t="s">
        <v>10252</v>
      </c>
      <c r="J596" s="80" t="s">
        <v>158</v>
      </c>
      <c r="K596" s="104"/>
      <c r="L596" s="750"/>
      <c r="M596" s="86"/>
      <c r="N596" s="4"/>
      <c r="O596" s="86" t="s">
        <v>380</v>
      </c>
      <c r="P596" s="86" t="s">
        <v>380</v>
      </c>
      <c r="Q596" s="86" t="s">
        <v>10450</v>
      </c>
      <c r="R596" s="86" t="s">
        <v>114</v>
      </c>
      <c r="S596" s="86"/>
      <c r="T596" s="9"/>
      <c r="U596" s="9"/>
      <c r="V596" s="9"/>
      <c r="W596" s="9"/>
      <c r="X596" s="9"/>
      <c r="Y596" s="9"/>
      <c r="Z596" s="9"/>
    </row>
    <row r="597" spans="1:26" ht="125.25" customHeight="1">
      <c r="A597" s="747" t="s">
        <v>10451</v>
      </c>
      <c r="B597" s="780" t="s">
        <v>4154</v>
      </c>
      <c r="C597" s="780" t="s">
        <v>4157</v>
      </c>
      <c r="D597" s="767" t="s">
        <v>10454</v>
      </c>
      <c r="E597" s="779" t="s">
        <v>10456</v>
      </c>
      <c r="F597" s="767" t="s">
        <v>9433</v>
      </c>
      <c r="G597" s="172">
        <v>1</v>
      </c>
      <c r="H597" s="173" t="s">
        <v>10459</v>
      </c>
      <c r="I597" s="188" t="s">
        <v>10460</v>
      </c>
      <c r="J597" s="172"/>
      <c r="K597" s="267"/>
      <c r="L597" s="748"/>
      <c r="M597" s="91"/>
      <c r="N597" s="157"/>
      <c r="O597" s="86" t="s">
        <v>380</v>
      </c>
      <c r="P597" s="86" t="s">
        <v>380</v>
      </c>
      <c r="Q597" s="86" t="s">
        <v>380</v>
      </c>
      <c r="R597" s="86" t="s">
        <v>8289</v>
      </c>
      <c r="S597" s="86"/>
      <c r="T597" s="9"/>
      <c r="U597" s="9"/>
      <c r="V597" s="9"/>
      <c r="W597" s="9"/>
      <c r="X597" s="9"/>
      <c r="Y597" s="9"/>
      <c r="Z597" s="9"/>
    </row>
    <row r="598" spans="1:26" ht="72.75" customHeight="1">
      <c r="A598" s="665"/>
      <c r="B598" s="665"/>
      <c r="C598" s="665"/>
      <c r="D598" s="665"/>
      <c r="E598" s="665"/>
      <c r="F598" s="665"/>
      <c r="G598" s="172">
        <v>2</v>
      </c>
      <c r="H598" s="171" t="s">
        <v>10463</v>
      </c>
      <c r="I598" s="92" t="s">
        <v>9819</v>
      </c>
      <c r="J598" s="172"/>
      <c r="K598" s="267"/>
      <c r="L598" s="665"/>
      <c r="M598" s="91"/>
      <c r="N598" s="64"/>
      <c r="O598" s="86" t="s">
        <v>380</v>
      </c>
      <c r="P598" s="86" t="s">
        <v>380</v>
      </c>
      <c r="Q598" s="86" t="s">
        <v>380</v>
      </c>
      <c r="R598" s="86" t="s">
        <v>8289</v>
      </c>
      <c r="S598" s="86"/>
      <c r="T598" s="9"/>
      <c r="U598" s="9"/>
      <c r="V598" s="9"/>
      <c r="W598" s="9"/>
      <c r="X598" s="9"/>
      <c r="Y598" s="9"/>
      <c r="Z598" s="9"/>
    </row>
    <row r="599" spans="1:26" ht="16.5" customHeight="1">
      <c r="A599" s="665"/>
      <c r="B599" s="665"/>
      <c r="C599" s="665"/>
      <c r="D599" s="665"/>
      <c r="E599" s="665"/>
      <c r="F599" s="665"/>
      <c r="G599" s="172">
        <v>3</v>
      </c>
      <c r="H599" s="171" t="s">
        <v>8210</v>
      </c>
      <c r="I599" s="92" t="s">
        <v>10008</v>
      </c>
      <c r="J599" s="172"/>
      <c r="K599" s="267"/>
      <c r="L599" s="665"/>
      <c r="M599" s="91"/>
      <c r="N599" s="64"/>
      <c r="O599" s="86" t="s">
        <v>380</v>
      </c>
      <c r="P599" s="86" t="s">
        <v>380</v>
      </c>
      <c r="Q599" s="86" t="s">
        <v>380</v>
      </c>
      <c r="R599" s="86" t="s">
        <v>8289</v>
      </c>
      <c r="S599" s="86"/>
      <c r="T599" s="9"/>
      <c r="U599" s="9"/>
      <c r="V599" s="9"/>
      <c r="W599" s="9"/>
      <c r="X599" s="9"/>
      <c r="Y599" s="9"/>
      <c r="Z599" s="9"/>
    </row>
    <row r="600" spans="1:26" ht="16.5" customHeight="1">
      <c r="A600" s="666"/>
      <c r="B600" s="666"/>
      <c r="C600" s="666"/>
      <c r="D600" s="666"/>
      <c r="E600" s="666"/>
      <c r="F600" s="666"/>
      <c r="G600" s="172">
        <v>4</v>
      </c>
      <c r="H600" s="167" t="s">
        <v>9000</v>
      </c>
      <c r="I600" s="81" t="s">
        <v>9474</v>
      </c>
      <c r="J600" s="172"/>
      <c r="K600" s="267"/>
      <c r="L600" s="666"/>
      <c r="M600" s="91"/>
      <c r="N600" s="157"/>
      <c r="O600" s="86" t="s">
        <v>380</v>
      </c>
      <c r="P600" s="86" t="s">
        <v>380</v>
      </c>
      <c r="Q600" s="86" t="s">
        <v>380</v>
      </c>
      <c r="R600" s="86" t="s">
        <v>8289</v>
      </c>
      <c r="S600" s="86"/>
      <c r="T600" s="9"/>
      <c r="U600" s="9"/>
      <c r="V600" s="9"/>
      <c r="W600" s="9"/>
      <c r="X600" s="9"/>
      <c r="Y600" s="9"/>
      <c r="Z600" s="9"/>
    </row>
    <row r="601" spans="1:26" ht="66" customHeight="1">
      <c r="A601" s="747" t="s">
        <v>10479</v>
      </c>
      <c r="B601" s="780" t="s">
        <v>4154</v>
      </c>
      <c r="C601" s="780" t="s">
        <v>4157</v>
      </c>
      <c r="D601" s="767" t="s">
        <v>10481</v>
      </c>
      <c r="E601" s="779" t="s">
        <v>10484</v>
      </c>
      <c r="F601" s="767" t="s">
        <v>9433</v>
      </c>
      <c r="G601" s="172">
        <v>1</v>
      </c>
      <c r="H601" s="173" t="s">
        <v>10487</v>
      </c>
      <c r="I601" s="188" t="s">
        <v>10460</v>
      </c>
      <c r="J601" s="172"/>
      <c r="K601" s="267"/>
      <c r="L601" s="748"/>
      <c r="M601" s="91"/>
      <c r="N601" s="64"/>
      <c r="O601" s="86" t="s">
        <v>380</v>
      </c>
      <c r="P601" s="86" t="s">
        <v>380</v>
      </c>
      <c r="Q601" s="86" t="s">
        <v>380</v>
      </c>
      <c r="R601" s="86" t="s">
        <v>8289</v>
      </c>
      <c r="S601" s="86"/>
      <c r="T601" s="9"/>
      <c r="U601" s="9"/>
      <c r="V601" s="9"/>
      <c r="W601" s="9"/>
      <c r="X601" s="9"/>
      <c r="Y601" s="9"/>
      <c r="Z601" s="9"/>
    </row>
    <row r="602" spans="1:26" ht="48" customHeight="1">
      <c r="A602" s="665"/>
      <c r="B602" s="665"/>
      <c r="C602" s="665"/>
      <c r="D602" s="665"/>
      <c r="E602" s="665"/>
      <c r="F602" s="665"/>
      <c r="G602" s="172">
        <v>2</v>
      </c>
      <c r="H602" s="171" t="s">
        <v>10491</v>
      </c>
      <c r="I602" s="92" t="s">
        <v>9819</v>
      </c>
      <c r="J602" s="172"/>
      <c r="K602" s="267"/>
      <c r="L602" s="665"/>
      <c r="M602" s="91"/>
      <c r="N602" s="4"/>
      <c r="O602" s="86" t="s">
        <v>380</v>
      </c>
      <c r="P602" s="86" t="s">
        <v>380</v>
      </c>
      <c r="Q602" s="86" t="s">
        <v>380</v>
      </c>
      <c r="R602" s="86" t="s">
        <v>8289</v>
      </c>
      <c r="S602" s="86"/>
      <c r="T602" s="9"/>
      <c r="U602" s="9"/>
      <c r="V602" s="9"/>
      <c r="W602" s="9"/>
      <c r="X602" s="9"/>
      <c r="Y602" s="9"/>
      <c r="Z602" s="9"/>
    </row>
    <row r="603" spans="1:26" ht="16.5" customHeight="1">
      <c r="A603" s="665"/>
      <c r="B603" s="665"/>
      <c r="C603" s="665"/>
      <c r="D603" s="665"/>
      <c r="E603" s="665"/>
      <c r="F603" s="665"/>
      <c r="G603" s="172">
        <v>3</v>
      </c>
      <c r="H603" s="171" t="s">
        <v>8210</v>
      </c>
      <c r="I603" s="92" t="s">
        <v>10008</v>
      </c>
      <c r="J603" s="172"/>
      <c r="K603" s="267"/>
      <c r="L603" s="665"/>
      <c r="M603" s="91"/>
      <c r="N603" s="4"/>
      <c r="O603" s="86" t="s">
        <v>380</v>
      </c>
      <c r="P603" s="86" t="s">
        <v>380</v>
      </c>
      <c r="Q603" s="86" t="s">
        <v>380</v>
      </c>
      <c r="R603" s="86" t="s">
        <v>8289</v>
      </c>
      <c r="S603" s="86"/>
      <c r="T603" s="9"/>
      <c r="U603" s="9"/>
      <c r="V603" s="9"/>
      <c r="W603" s="9"/>
      <c r="X603" s="9"/>
      <c r="Y603" s="9"/>
      <c r="Z603" s="9"/>
    </row>
    <row r="604" spans="1:26" ht="67.5" customHeight="1">
      <c r="A604" s="666"/>
      <c r="B604" s="666"/>
      <c r="C604" s="666"/>
      <c r="D604" s="666"/>
      <c r="E604" s="666"/>
      <c r="F604" s="666"/>
      <c r="G604" s="172">
        <v>4</v>
      </c>
      <c r="H604" s="167" t="s">
        <v>8844</v>
      </c>
      <c r="I604" s="81" t="s">
        <v>9474</v>
      </c>
      <c r="J604" s="172"/>
      <c r="K604" s="267"/>
      <c r="L604" s="666"/>
      <c r="M604" s="91"/>
      <c r="N604" s="4"/>
      <c r="O604" s="86" t="s">
        <v>380</v>
      </c>
      <c r="P604" s="86" t="s">
        <v>380</v>
      </c>
      <c r="Q604" s="86" t="s">
        <v>380</v>
      </c>
      <c r="R604" s="86" t="s">
        <v>8289</v>
      </c>
      <c r="S604" s="86"/>
      <c r="T604" s="9"/>
      <c r="U604" s="9"/>
      <c r="V604" s="9"/>
      <c r="W604" s="9"/>
      <c r="X604" s="9"/>
      <c r="Y604" s="9"/>
      <c r="Z604" s="9"/>
    </row>
    <row r="605" spans="1:26" ht="66" customHeight="1">
      <c r="A605" s="747" t="s">
        <v>10500</v>
      </c>
      <c r="B605" s="780" t="s">
        <v>4154</v>
      </c>
      <c r="C605" s="780" t="s">
        <v>4157</v>
      </c>
      <c r="D605" s="767" t="s">
        <v>10502</v>
      </c>
      <c r="E605" s="779" t="s">
        <v>10505</v>
      </c>
      <c r="F605" s="767" t="s">
        <v>9433</v>
      </c>
      <c r="G605" s="172">
        <v>1</v>
      </c>
      <c r="H605" s="173" t="s">
        <v>10508</v>
      </c>
      <c r="I605" s="188" t="s">
        <v>10460</v>
      </c>
      <c r="J605" s="172"/>
      <c r="K605" s="267"/>
      <c r="L605" s="748"/>
      <c r="M605" s="91"/>
      <c r="N605" s="4"/>
      <c r="O605" s="86" t="s">
        <v>380</v>
      </c>
      <c r="P605" s="86" t="s">
        <v>380</v>
      </c>
      <c r="Q605" s="86" t="s">
        <v>380</v>
      </c>
      <c r="R605" s="86" t="s">
        <v>8289</v>
      </c>
      <c r="S605" s="86"/>
      <c r="T605" s="9"/>
      <c r="U605" s="9"/>
      <c r="V605" s="9"/>
      <c r="W605" s="9"/>
      <c r="X605" s="9"/>
      <c r="Y605" s="9"/>
      <c r="Z605" s="9"/>
    </row>
    <row r="606" spans="1:26" ht="48" customHeight="1">
      <c r="A606" s="665"/>
      <c r="B606" s="665"/>
      <c r="C606" s="665"/>
      <c r="D606" s="665"/>
      <c r="E606" s="665"/>
      <c r="F606" s="665"/>
      <c r="G606" s="172">
        <v>2</v>
      </c>
      <c r="H606" s="171" t="s">
        <v>10514</v>
      </c>
      <c r="I606" s="92" t="s">
        <v>9873</v>
      </c>
      <c r="J606" s="172"/>
      <c r="K606" s="267"/>
      <c r="L606" s="665"/>
      <c r="M606" s="91"/>
      <c r="N606" s="4"/>
      <c r="O606" s="86" t="s">
        <v>380</v>
      </c>
      <c r="P606" s="86" t="s">
        <v>380</v>
      </c>
      <c r="Q606" s="86" t="s">
        <v>380</v>
      </c>
      <c r="R606" s="86" t="s">
        <v>8289</v>
      </c>
      <c r="S606" s="86"/>
      <c r="T606" s="9"/>
      <c r="U606" s="9"/>
      <c r="V606" s="9"/>
      <c r="W606" s="9"/>
      <c r="X606" s="9"/>
      <c r="Y606" s="9"/>
      <c r="Z606" s="9"/>
    </row>
    <row r="607" spans="1:26" ht="16.5" customHeight="1">
      <c r="A607" s="665"/>
      <c r="B607" s="665"/>
      <c r="C607" s="665"/>
      <c r="D607" s="665"/>
      <c r="E607" s="665"/>
      <c r="F607" s="665"/>
      <c r="G607" s="172">
        <v>3</v>
      </c>
      <c r="H607" s="171" t="s">
        <v>8210</v>
      </c>
      <c r="I607" s="92" t="s">
        <v>10008</v>
      </c>
      <c r="J607" s="172"/>
      <c r="K607" s="267"/>
      <c r="L607" s="665"/>
      <c r="M607" s="91"/>
      <c r="N607" s="4"/>
      <c r="O607" s="86" t="s">
        <v>380</v>
      </c>
      <c r="P607" s="86" t="s">
        <v>380</v>
      </c>
      <c r="Q607" s="86" t="s">
        <v>380</v>
      </c>
      <c r="R607" s="86" t="s">
        <v>8289</v>
      </c>
      <c r="S607" s="86"/>
      <c r="T607" s="9"/>
      <c r="U607" s="9"/>
      <c r="V607" s="9"/>
      <c r="W607" s="9"/>
      <c r="X607" s="9"/>
      <c r="Y607" s="9"/>
      <c r="Z607" s="9"/>
    </row>
    <row r="608" spans="1:26" ht="16.5" customHeight="1">
      <c r="A608" s="666"/>
      <c r="B608" s="666"/>
      <c r="C608" s="666"/>
      <c r="D608" s="666"/>
      <c r="E608" s="666"/>
      <c r="F608" s="666"/>
      <c r="G608" s="172">
        <v>4</v>
      </c>
      <c r="H608" s="167" t="s">
        <v>8776</v>
      </c>
      <c r="I608" s="81" t="s">
        <v>9474</v>
      </c>
      <c r="J608" s="172"/>
      <c r="K608" s="267"/>
      <c r="L608" s="666"/>
      <c r="M608" s="91"/>
      <c r="N608" s="4"/>
      <c r="O608" s="86" t="s">
        <v>380</v>
      </c>
      <c r="P608" s="86" t="s">
        <v>380</v>
      </c>
      <c r="Q608" s="86" t="s">
        <v>380</v>
      </c>
      <c r="R608" s="86" t="s">
        <v>8289</v>
      </c>
      <c r="S608" s="86"/>
      <c r="T608" s="9"/>
      <c r="U608" s="9"/>
      <c r="V608" s="9"/>
      <c r="W608" s="9"/>
      <c r="X608" s="9"/>
      <c r="Y608" s="9"/>
      <c r="Z608" s="9"/>
    </row>
    <row r="609" spans="1:26" ht="66" customHeight="1">
      <c r="A609" s="747" t="s">
        <v>10530</v>
      </c>
      <c r="B609" s="780" t="s">
        <v>4154</v>
      </c>
      <c r="C609" s="780" t="s">
        <v>4157</v>
      </c>
      <c r="D609" s="767" t="s">
        <v>10532</v>
      </c>
      <c r="E609" s="779" t="s">
        <v>10535</v>
      </c>
      <c r="F609" s="767" t="s">
        <v>9433</v>
      </c>
      <c r="G609" s="172">
        <v>1</v>
      </c>
      <c r="H609" s="173" t="s">
        <v>10539</v>
      </c>
      <c r="I609" s="188" t="s">
        <v>10460</v>
      </c>
      <c r="J609" s="172"/>
      <c r="K609" s="267"/>
      <c r="L609" s="748"/>
      <c r="M609" s="91"/>
      <c r="N609" s="4"/>
      <c r="O609" s="86" t="s">
        <v>380</v>
      </c>
      <c r="P609" s="86" t="s">
        <v>380</v>
      </c>
      <c r="Q609" s="86" t="s">
        <v>380</v>
      </c>
      <c r="R609" s="86" t="s">
        <v>8289</v>
      </c>
      <c r="S609" s="86"/>
      <c r="T609" s="9"/>
      <c r="U609" s="9"/>
      <c r="V609" s="9"/>
      <c r="W609" s="9"/>
      <c r="X609" s="9"/>
      <c r="Y609" s="9"/>
      <c r="Z609" s="9"/>
    </row>
    <row r="610" spans="1:26" ht="49.5" customHeight="1">
      <c r="A610" s="665"/>
      <c r="B610" s="665"/>
      <c r="C610" s="665"/>
      <c r="D610" s="665"/>
      <c r="E610" s="665"/>
      <c r="F610" s="665"/>
      <c r="G610" s="172">
        <v>2</v>
      </c>
      <c r="H610" s="171" t="s">
        <v>10544</v>
      </c>
      <c r="I610" s="92" t="s">
        <v>9873</v>
      </c>
      <c r="J610" s="172"/>
      <c r="K610" s="267"/>
      <c r="L610" s="665"/>
      <c r="M610" s="91"/>
      <c r="N610" s="4"/>
      <c r="O610" s="86" t="s">
        <v>380</v>
      </c>
      <c r="P610" s="86" t="s">
        <v>380</v>
      </c>
      <c r="Q610" s="86" t="s">
        <v>380</v>
      </c>
      <c r="R610" s="86" t="s">
        <v>8289</v>
      </c>
      <c r="S610" s="86"/>
      <c r="T610" s="9"/>
      <c r="U610" s="9"/>
      <c r="V610" s="9"/>
      <c r="W610" s="9"/>
      <c r="X610" s="9"/>
      <c r="Y610" s="9"/>
      <c r="Z610" s="9"/>
    </row>
    <row r="611" spans="1:26" ht="16.5" customHeight="1">
      <c r="A611" s="665"/>
      <c r="B611" s="665"/>
      <c r="C611" s="665"/>
      <c r="D611" s="665"/>
      <c r="E611" s="665"/>
      <c r="F611" s="665"/>
      <c r="G611" s="172">
        <v>3</v>
      </c>
      <c r="H611" s="171" t="s">
        <v>8210</v>
      </c>
      <c r="I611" s="92" t="s">
        <v>10008</v>
      </c>
      <c r="J611" s="172"/>
      <c r="K611" s="267"/>
      <c r="L611" s="665"/>
      <c r="M611" s="91"/>
      <c r="N611" s="4"/>
      <c r="O611" s="86" t="s">
        <v>380</v>
      </c>
      <c r="P611" s="86" t="s">
        <v>380</v>
      </c>
      <c r="Q611" s="86" t="s">
        <v>380</v>
      </c>
      <c r="R611" s="86" t="s">
        <v>8289</v>
      </c>
      <c r="S611" s="86"/>
      <c r="T611" s="9"/>
      <c r="U611" s="9"/>
      <c r="V611" s="9"/>
      <c r="W611" s="9"/>
      <c r="X611" s="9"/>
      <c r="Y611" s="9"/>
      <c r="Z611" s="9"/>
    </row>
    <row r="612" spans="1:26" ht="16.5" customHeight="1">
      <c r="A612" s="666"/>
      <c r="B612" s="666"/>
      <c r="C612" s="666"/>
      <c r="D612" s="666"/>
      <c r="E612" s="666"/>
      <c r="F612" s="666"/>
      <c r="G612" s="172">
        <v>4</v>
      </c>
      <c r="H612" s="167" t="s">
        <v>8854</v>
      </c>
      <c r="I612" s="81" t="s">
        <v>9474</v>
      </c>
      <c r="J612" s="172"/>
      <c r="K612" s="267"/>
      <c r="L612" s="666"/>
      <c r="M612" s="91"/>
      <c r="N612" s="4"/>
      <c r="O612" s="86" t="s">
        <v>380</v>
      </c>
      <c r="P612" s="86" t="s">
        <v>380</v>
      </c>
      <c r="Q612" s="86" t="s">
        <v>380</v>
      </c>
      <c r="R612" s="86" t="s">
        <v>8289</v>
      </c>
      <c r="S612" s="86"/>
      <c r="T612" s="9"/>
      <c r="U612" s="9"/>
      <c r="V612" s="9"/>
      <c r="W612" s="9"/>
      <c r="X612" s="9"/>
      <c r="Y612" s="9"/>
      <c r="Z612" s="9"/>
    </row>
    <row r="613" spans="1:26" ht="125.25" customHeight="1">
      <c r="A613" s="747" t="s">
        <v>10555</v>
      </c>
      <c r="B613" s="780" t="s">
        <v>4154</v>
      </c>
      <c r="C613" s="780" t="s">
        <v>4157</v>
      </c>
      <c r="D613" s="767" t="s">
        <v>10556</v>
      </c>
      <c r="E613" s="779" t="s">
        <v>10456</v>
      </c>
      <c r="F613" s="767" t="s">
        <v>9433</v>
      </c>
      <c r="G613" s="172">
        <v>1</v>
      </c>
      <c r="H613" s="173" t="s">
        <v>10557</v>
      </c>
      <c r="I613" s="188" t="s">
        <v>10460</v>
      </c>
      <c r="J613" s="172"/>
      <c r="K613" s="267"/>
      <c r="L613" s="748"/>
      <c r="M613" s="91"/>
      <c r="N613" s="157"/>
      <c r="O613" s="86" t="s">
        <v>380</v>
      </c>
      <c r="P613" s="86" t="s">
        <v>380</v>
      </c>
      <c r="Q613" s="86" t="s">
        <v>380</v>
      </c>
      <c r="R613" s="86" t="s">
        <v>114</v>
      </c>
      <c r="S613" s="86"/>
      <c r="T613" s="9"/>
      <c r="U613" s="9"/>
      <c r="V613" s="9"/>
      <c r="W613" s="9"/>
      <c r="X613" s="9"/>
      <c r="Y613" s="9"/>
      <c r="Z613" s="9"/>
    </row>
    <row r="614" spans="1:26" ht="72.75" customHeight="1">
      <c r="A614" s="665"/>
      <c r="B614" s="665"/>
      <c r="C614" s="665"/>
      <c r="D614" s="665"/>
      <c r="E614" s="665"/>
      <c r="F614" s="665"/>
      <c r="G614" s="172">
        <v>2</v>
      </c>
      <c r="H614" s="171" t="s">
        <v>10561</v>
      </c>
      <c r="I614" s="92" t="s">
        <v>9819</v>
      </c>
      <c r="J614" s="172"/>
      <c r="K614" s="267"/>
      <c r="L614" s="665"/>
      <c r="M614" s="91"/>
      <c r="N614" s="64"/>
      <c r="O614" s="86" t="s">
        <v>380</v>
      </c>
      <c r="P614" s="86" t="s">
        <v>380</v>
      </c>
      <c r="Q614" s="86" t="s">
        <v>380</v>
      </c>
      <c r="R614" s="86" t="s">
        <v>114</v>
      </c>
      <c r="S614" s="86"/>
      <c r="T614" s="9"/>
      <c r="U614" s="9"/>
      <c r="V614" s="9"/>
      <c r="W614" s="9"/>
      <c r="X614" s="9"/>
      <c r="Y614" s="9"/>
      <c r="Z614" s="9"/>
    </row>
    <row r="615" spans="1:26" ht="16.5" customHeight="1">
      <c r="A615" s="665"/>
      <c r="B615" s="665"/>
      <c r="C615" s="665"/>
      <c r="D615" s="665"/>
      <c r="E615" s="665"/>
      <c r="F615" s="665"/>
      <c r="G615" s="172">
        <v>3</v>
      </c>
      <c r="H615" s="171" t="s">
        <v>8210</v>
      </c>
      <c r="I615" s="92" t="s">
        <v>10008</v>
      </c>
      <c r="J615" s="172"/>
      <c r="K615" s="267"/>
      <c r="L615" s="665"/>
      <c r="M615" s="91"/>
      <c r="N615" s="64"/>
      <c r="O615" s="86" t="s">
        <v>380</v>
      </c>
      <c r="P615" s="86" t="s">
        <v>380</v>
      </c>
      <c r="Q615" s="86" t="s">
        <v>380</v>
      </c>
      <c r="R615" s="86" t="s">
        <v>114</v>
      </c>
      <c r="S615" s="86"/>
      <c r="T615" s="9"/>
      <c r="U615" s="9"/>
      <c r="V615" s="9"/>
      <c r="W615" s="9"/>
      <c r="X615" s="9"/>
      <c r="Y615" s="9"/>
      <c r="Z615" s="9"/>
    </row>
    <row r="616" spans="1:26" ht="16.5" customHeight="1">
      <c r="A616" s="666"/>
      <c r="B616" s="666"/>
      <c r="C616" s="666"/>
      <c r="D616" s="666"/>
      <c r="E616" s="666"/>
      <c r="F616" s="666"/>
      <c r="G616" s="172">
        <v>4</v>
      </c>
      <c r="H616" s="167" t="s">
        <v>9123</v>
      </c>
      <c r="I616" s="81" t="s">
        <v>9474</v>
      </c>
      <c r="J616" s="172"/>
      <c r="K616" s="267"/>
      <c r="L616" s="666"/>
      <c r="M616" s="91"/>
      <c r="N616" s="157"/>
      <c r="O616" s="86" t="s">
        <v>380</v>
      </c>
      <c r="P616" s="86" t="s">
        <v>380</v>
      </c>
      <c r="Q616" s="86" t="s">
        <v>380</v>
      </c>
      <c r="R616" s="86" t="s">
        <v>114</v>
      </c>
      <c r="S616" s="86"/>
      <c r="T616" s="9"/>
      <c r="U616" s="9"/>
      <c r="V616" s="9"/>
      <c r="W616" s="9"/>
      <c r="X616" s="9"/>
      <c r="Y616" s="9"/>
      <c r="Z616" s="9"/>
    </row>
    <row r="617" spans="1:26" ht="66" customHeight="1">
      <c r="A617" s="747" t="s">
        <v>10566</v>
      </c>
      <c r="B617" s="780" t="s">
        <v>4154</v>
      </c>
      <c r="C617" s="780" t="s">
        <v>4157</v>
      </c>
      <c r="D617" s="767" t="s">
        <v>10567</v>
      </c>
      <c r="E617" s="779" t="s">
        <v>10484</v>
      </c>
      <c r="F617" s="767" t="s">
        <v>9433</v>
      </c>
      <c r="G617" s="172">
        <v>1</v>
      </c>
      <c r="H617" s="173" t="s">
        <v>10569</v>
      </c>
      <c r="I617" s="188" t="s">
        <v>10460</v>
      </c>
      <c r="J617" s="172"/>
      <c r="K617" s="267"/>
      <c r="L617" s="748"/>
      <c r="M617" s="91"/>
      <c r="N617" s="64"/>
      <c r="O617" s="86" t="s">
        <v>380</v>
      </c>
      <c r="P617" s="86" t="s">
        <v>380</v>
      </c>
      <c r="Q617" s="86" t="s">
        <v>380</v>
      </c>
      <c r="R617" s="86" t="s">
        <v>114</v>
      </c>
      <c r="S617" s="86"/>
      <c r="T617" s="9"/>
      <c r="U617" s="9"/>
      <c r="V617" s="9"/>
      <c r="W617" s="9"/>
      <c r="X617" s="9"/>
      <c r="Y617" s="9"/>
      <c r="Z617" s="9"/>
    </row>
    <row r="618" spans="1:26" ht="48" customHeight="1">
      <c r="A618" s="665"/>
      <c r="B618" s="665"/>
      <c r="C618" s="665"/>
      <c r="D618" s="665"/>
      <c r="E618" s="665"/>
      <c r="F618" s="665"/>
      <c r="G618" s="172">
        <v>2</v>
      </c>
      <c r="H618" s="171" t="s">
        <v>10572</v>
      </c>
      <c r="I618" s="92" t="s">
        <v>9819</v>
      </c>
      <c r="J618" s="172"/>
      <c r="K618" s="267"/>
      <c r="L618" s="665"/>
      <c r="M618" s="91"/>
      <c r="N618" s="4"/>
      <c r="O618" s="86" t="s">
        <v>380</v>
      </c>
      <c r="P618" s="86" t="s">
        <v>380</v>
      </c>
      <c r="Q618" s="86" t="s">
        <v>380</v>
      </c>
      <c r="R618" s="86" t="s">
        <v>114</v>
      </c>
      <c r="S618" s="86"/>
      <c r="T618" s="9"/>
      <c r="U618" s="9"/>
      <c r="V618" s="9"/>
      <c r="W618" s="9"/>
      <c r="X618" s="9"/>
      <c r="Y618" s="9"/>
      <c r="Z618" s="9"/>
    </row>
    <row r="619" spans="1:26" ht="16.5" customHeight="1">
      <c r="A619" s="665"/>
      <c r="B619" s="665"/>
      <c r="C619" s="665"/>
      <c r="D619" s="665"/>
      <c r="E619" s="665"/>
      <c r="F619" s="665"/>
      <c r="G619" s="172">
        <v>3</v>
      </c>
      <c r="H619" s="171" t="s">
        <v>8210</v>
      </c>
      <c r="I619" s="92" t="s">
        <v>10008</v>
      </c>
      <c r="J619" s="172"/>
      <c r="K619" s="267"/>
      <c r="L619" s="665"/>
      <c r="M619" s="91"/>
      <c r="N619" s="4"/>
      <c r="O619" s="86" t="s">
        <v>380</v>
      </c>
      <c r="P619" s="86" t="s">
        <v>380</v>
      </c>
      <c r="Q619" s="86" t="s">
        <v>380</v>
      </c>
      <c r="R619" s="86" t="s">
        <v>114</v>
      </c>
      <c r="S619" s="86"/>
      <c r="T619" s="9"/>
      <c r="U619" s="9"/>
      <c r="V619" s="9"/>
      <c r="W619" s="9"/>
      <c r="X619" s="9"/>
      <c r="Y619" s="9"/>
      <c r="Z619" s="9"/>
    </row>
    <row r="620" spans="1:26" ht="67.5" customHeight="1">
      <c r="A620" s="666"/>
      <c r="B620" s="666"/>
      <c r="C620" s="666"/>
      <c r="D620" s="666"/>
      <c r="E620" s="666"/>
      <c r="F620" s="666"/>
      <c r="G620" s="172">
        <v>4</v>
      </c>
      <c r="H620" s="167" t="s">
        <v>8862</v>
      </c>
      <c r="I620" s="81" t="s">
        <v>9474</v>
      </c>
      <c r="J620" s="172"/>
      <c r="K620" s="267"/>
      <c r="L620" s="666"/>
      <c r="M620" s="91"/>
      <c r="N620" s="4"/>
      <c r="O620" s="86" t="s">
        <v>380</v>
      </c>
      <c r="P620" s="86" t="s">
        <v>380</v>
      </c>
      <c r="Q620" s="86" t="s">
        <v>380</v>
      </c>
      <c r="R620" s="86" t="s">
        <v>114</v>
      </c>
      <c r="S620" s="86"/>
      <c r="T620" s="9"/>
      <c r="U620" s="9"/>
      <c r="V620" s="9"/>
      <c r="W620" s="9"/>
      <c r="X620" s="9"/>
      <c r="Y620" s="9"/>
      <c r="Z620" s="9"/>
    </row>
    <row r="621" spans="1:26" ht="66" customHeight="1">
      <c r="A621" s="747" t="s">
        <v>10579</v>
      </c>
      <c r="B621" s="780" t="s">
        <v>4154</v>
      </c>
      <c r="C621" s="780" t="s">
        <v>4157</v>
      </c>
      <c r="D621" s="767" t="s">
        <v>10581</v>
      </c>
      <c r="E621" s="779" t="s">
        <v>10505</v>
      </c>
      <c r="F621" s="767" t="s">
        <v>9433</v>
      </c>
      <c r="G621" s="172">
        <v>1</v>
      </c>
      <c r="H621" s="173" t="s">
        <v>10582</v>
      </c>
      <c r="I621" s="188" t="s">
        <v>10460</v>
      </c>
      <c r="J621" s="172"/>
      <c r="K621" s="267"/>
      <c r="L621" s="748"/>
      <c r="M621" s="91"/>
      <c r="N621" s="4"/>
      <c r="O621" s="86" t="s">
        <v>380</v>
      </c>
      <c r="P621" s="86" t="s">
        <v>380</v>
      </c>
      <c r="Q621" s="86" t="s">
        <v>380</v>
      </c>
      <c r="R621" s="86" t="s">
        <v>114</v>
      </c>
      <c r="S621" s="86"/>
      <c r="T621" s="9"/>
      <c r="U621" s="9"/>
      <c r="V621" s="9"/>
      <c r="W621" s="9"/>
      <c r="X621" s="9"/>
      <c r="Y621" s="9"/>
      <c r="Z621" s="9"/>
    </row>
    <row r="622" spans="1:26" ht="48" customHeight="1">
      <c r="A622" s="665"/>
      <c r="B622" s="665"/>
      <c r="C622" s="665"/>
      <c r="D622" s="665"/>
      <c r="E622" s="665"/>
      <c r="F622" s="665"/>
      <c r="G622" s="172">
        <v>2</v>
      </c>
      <c r="H622" s="171" t="s">
        <v>10584</v>
      </c>
      <c r="I622" s="92" t="s">
        <v>9873</v>
      </c>
      <c r="J622" s="172"/>
      <c r="K622" s="267"/>
      <c r="L622" s="665"/>
      <c r="M622" s="91"/>
      <c r="N622" s="4"/>
      <c r="O622" s="86" t="s">
        <v>380</v>
      </c>
      <c r="P622" s="86" t="s">
        <v>380</v>
      </c>
      <c r="Q622" s="86" t="s">
        <v>380</v>
      </c>
      <c r="R622" s="86" t="s">
        <v>114</v>
      </c>
      <c r="S622" s="86"/>
      <c r="T622" s="9"/>
      <c r="U622" s="9"/>
      <c r="V622" s="9"/>
      <c r="W622" s="9"/>
      <c r="X622" s="9"/>
      <c r="Y622" s="9"/>
      <c r="Z622" s="9"/>
    </row>
    <row r="623" spans="1:26" ht="16.5" customHeight="1">
      <c r="A623" s="665"/>
      <c r="B623" s="665"/>
      <c r="C623" s="665"/>
      <c r="D623" s="665"/>
      <c r="E623" s="665"/>
      <c r="F623" s="665"/>
      <c r="G623" s="172">
        <v>3</v>
      </c>
      <c r="H623" s="171" t="s">
        <v>8210</v>
      </c>
      <c r="I623" s="92" t="s">
        <v>10008</v>
      </c>
      <c r="J623" s="172"/>
      <c r="K623" s="267"/>
      <c r="L623" s="665"/>
      <c r="M623" s="91"/>
      <c r="N623" s="4"/>
      <c r="O623" s="86" t="s">
        <v>380</v>
      </c>
      <c r="P623" s="86" t="s">
        <v>380</v>
      </c>
      <c r="Q623" s="86" t="s">
        <v>380</v>
      </c>
      <c r="R623" s="86" t="s">
        <v>114</v>
      </c>
      <c r="S623" s="86"/>
      <c r="T623" s="9"/>
      <c r="U623" s="9"/>
      <c r="V623" s="9"/>
      <c r="W623" s="9"/>
      <c r="X623" s="9"/>
      <c r="Y623" s="9"/>
      <c r="Z623" s="9"/>
    </row>
    <row r="624" spans="1:26" ht="16.5" customHeight="1">
      <c r="A624" s="666"/>
      <c r="B624" s="666"/>
      <c r="C624" s="666"/>
      <c r="D624" s="666"/>
      <c r="E624" s="666"/>
      <c r="F624" s="666"/>
      <c r="G624" s="172">
        <v>4</v>
      </c>
      <c r="H624" s="167" t="s">
        <v>8795</v>
      </c>
      <c r="I624" s="81" t="s">
        <v>9474</v>
      </c>
      <c r="J624" s="172"/>
      <c r="K624" s="267"/>
      <c r="L624" s="666"/>
      <c r="M624" s="91"/>
      <c r="N624" s="4"/>
      <c r="O624" s="86" t="s">
        <v>380</v>
      </c>
      <c r="P624" s="86" t="s">
        <v>380</v>
      </c>
      <c r="Q624" s="86" t="s">
        <v>380</v>
      </c>
      <c r="R624" s="86" t="s">
        <v>114</v>
      </c>
      <c r="S624" s="86"/>
      <c r="T624" s="9"/>
      <c r="U624" s="9"/>
      <c r="V624" s="9"/>
      <c r="W624" s="9"/>
      <c r="X624" s="9"/>
      <c r="Y624" s="9"/>
      <c r="Z624" s="9"/>
    </row>
    <row r="625" spans="1:26" ht="66" customHeight="1">
      <c r="A625" s="747" t="s">
        <v>10588</v>
      </c>
      <c r="B625" s="780" t="s">
        <v>4154</v>
      </c>
      <c r="C625" s="780" t="s">
        <v>4157</v>
      </c>
      <c r="D625" s="767" t="s">
        <v>10590</v>
      </c>
      <c r="E625" s="779" t="s">
        <v>10591</v>
      </c>
      <c r="F625" s="767" t="s">
        <v>9433</v>
      </c>
      <c r="G625" s="172">
        <v>1</v>
      </c>
      <c r="H625" s="173" t="s">
        <v>10592</v>
      </c>
      <c r="I625" s="188" t="s">
        <v>10460</v>
      </c>
      <c r="J625" s="172"/>
      <c r="K625" s="267"/>
      <c r="L625" s="748"/>
      <c r="M625" s="91"/>
      <c r="N625" s="4"/>
      <c r="O625" s="86" t="s">
        <v>380</v>
      </c>
      <c r="P625" s="86" t="s">
        <v>380</v>
      </c>
      <c r="Q625" s="86" t="s">
        <v>380</v>
      </c>
      <c r="R625" s="86" t="s">
        <v>114</v>
      </c>
      <c r="S625" s="86"/>
      <c r="T625" s="9"/>
      <c r="U625" s="9"/>
      <c r="V625" s="9"/>
      <c r="W625" s="9"/>
      <c r="X625" s="9"/>
      <c r="Y625" s="9"/>
      <c r="Z625" s="9"/>
    </row>
    <row r="626" spans="1:26" ht="49.5" customHeight="1">
      <c r="A626" s="665"/>
      <c r="B626" s="665"/>
      <c r="C626" s="665"/>
      <c r="D626" s="665"/>
      <c r="E626" s="665"/>
      <c r="F626" s="665"/>
      <c r="G626" s="172">
        <v>2</v>
      </c>
      <c r="H626" s="171" t="s">
        <v>10595</v>
      </c>
      <c r="I626" s="92" t="s">
        <v>9873</v>
      </c>
      <c r="J626" s="172"/>
      <c r="K626" s="267"/>
      <c r="L626" s="665"/>
      <c r="M626" s="91"/>
      <c r="N626" s="4"/>
      <c r="O626" s="86" t="s">
        <v>380</v>
      </c>
      <c r="P626" s="86" t="s">
        <v>380</v>
      </c>
      <c r="Q626" s="86" t="s">
        <v>380</v>
      </c>
      <c r="R626" s="86" t="s">
        <v>114</v>
      </c>
      <c r="S626" s="86"/>
      <c r="T626" s="9"/>
      <c r="U626" s="9"/>
      <c r="V626" s="9"/>
      <c r="W626" s="9"/>
      <c r="X626" s="9"/>
      <c r="Y626" s="9"/>
      <c r="Z626" s="9"/>
    </row>
    <row r="627" spans="1:26" ht="16.5" customHeight="1">
      <c r="A627" s="665"/>
      <c r="B627" s="665"/>
      <c r="C627" s="665"/>
      <c r="D627" s="665"/>
      <c r="E627" s="665"/>
      <c r="F627" s="665"/>
      <c r="G627" s="172">
        <v>3</v>
      </c>
      <c r="H627" s="171" t="s">
        <v>8210</v>
      </c>
      <c r="I627" s="92" t="s">
        <v>10008</v>
      </c>
      <c r="J627" s="172"/>
      <c r="K627" s="267"/>
      <c r="L627" s="665"/>
      <c r="M627" s="91"/>
      <c r="N627" s="4"/>
      <c r="O627" s="86" t="s">
        <v>380</v>
      </c>
      <c r="P627" s="86" t="s">
        <v>380</v>
      </c>
      <c r="Q627" s="86" t="s">
        <v>380</v>
      </c>
      <c r="R627" s="86" t="s">
        <v>114</v>
      </c>
      <c r="S627" s="86"/>
      <c r="T627" s="9"/>
      <c r="U627" s="9"/>
      <c r="V627" s="9"/>
      <c r="W627" s="9"/>
      <c r="X627" s="9"/>
      <c r="Y627" s="9"/>
      <c r="Z627" s="9"/>
    </row>
    <row r="628" spans="1:26" ht="16.5" customHeight="1">
      <c r="A628" s="666"/>
      <c r="B628" s="666"/>
      <c r="C628" s="666"/>
      <c r="D628" s="666"/>
      <c r="E628" s="666"/>
      <c r="F628" s="666"/>
      <c r="G628" s="172">
        <v>4</v>
      </c>
      <c r="H628" s="167" t="s">
        <v>8870</v>
      </c>
      <c r="I628" s="81" t="s">
        <v>9474</v>
      </c>
      <c r="J628" s="172"/>
      <c r="K628" s="267"/>
      <c r="L628" s="666"/>
      <c r="M628" s="91"/>
      <c r="N628" s="4"/>
      <c r="O628" s="86" t="s">
        <v>380</v>
      </c>
      <c r="P628" s="86" t="s">
        <v>380</v>
      </c>
      <c r="Q628" s="86" t="s">
        <v>380</v>
      </c>
      <c r="R628" s="86" t="s">
        <v>114</v>
      </c>
      <c r="S628" s="86"/>
      <c r="T628" s="9"/>
      <c r="U628" s="9"/>
      <c r="V628" s="9"/>
      <c r="W628" s="9"/>
      <c r="X628" s="9"/>
      <c r="Y628" s="9"/>
      <c r="Z628" s="9"/>
    </row>
    <row r="629" spans="1:26" ht="82.5" customHeight="1">
      <c r="A629" s="747" t="s">
        <v>10601</v>
      </c>
      <c r="B629" s="780" t="s">
        <v>4154</v>
      </c>
      <c r="C629" s="780" t="s">
        <v>4157</v>
      </c>
      <c r="D629" s="767" t="s">
        <v>10602</v>
      </c>
      <c r="E629" s="779" t="s">
        <v>10603</v>
      </c>
      <c r="F629" s="767" t="s">
        <v>9433</v>
      </c>
      <c r="G629" s="172">
        <v>1</v>
      </c>
      <c r="H629" s="173" t="s">
        <v>10459</v>
      </c>
      <c r="I629" s="188" t="s">
        <v>10460</v>
      </c>
      <c r="J629" s="172"/>
      <c r="K629" s="267"/>
      <c r="L629" s="748"/>
      <c r="M629" s="91"/>
      <c r="N629" s="157"/>
      <c r="O629" s="86" t="s">
        <v>380</v>
      </c>
      <c r="P629" s="86" t="s">
        <v>380</v>
      </c>
      <c r="Q629" s="86" t="s">
        <v>380</v>
      </c>
      <c r="R629" s="86" t="s">
        <v>8289</v>
      </c>
      <c r="S629" s="86"/>
      <c r="T629" s="9"/>
      <c r="U629" s="9"/>
      <c r="V629" s="9"/>
      <c r="W629" s="9"/>
      <c r="X629" s="9"/>
      <c r="Y629" s="9"/>
      <c r="Z629" s="9"/>
    </row>
    <row r="630" spans="1:26" ht="53.25" customHeight="1">
      <c r="A630" s="665"/>
      <c r="B630" s="665"/>
      <c r="C630" s="665"/>
      <c r="D630" s="665"/>
      <c r="E630" s="665"/>
      <c r="F630" s="665"/>
      <c r="G630" s="172">
        <v>2</v>
      </c>
      <c r="H630" s="171" t="s">
        <v>10607</v>
      </c>
      <c r="I630" s="92" t="s">
        <v>9819</v>
      </c>
      <c r="J630" s="172"/>
      <c r="K630" s="267"/>
      <c r="L630" s="665"/>
      <c r="M630" s="91"/>
      <c r="N630" s="64"/>
      <c r="O630" s="86" t="s">
        <v>380</v>
      </c>
      <c r="P630" s="86" t="s">
        <v>380</v>
      </c>
      <c r="Q630" s="86" t="s">
        <v>380</v>
      </c>
      <c r="R630" s="86" t="s">
        <v>8289</v>
      </c>
      <c r="S630" s="86"/>
      <c r="T630" s="9"/>
      <c r="U630" s="9"/>
      <c r="V630" s="9"/>
      <c r="W630" s="9"/>
      <c r="X630" s="9"/>
      <c r="Y630" s="9"/>
      <c r="Z630" s="9"/>
    </row>
    <row r="631" spans="1:26" ht="16.5" customHeight="1">
      <c r="A631" s="665"/>
      <c r="B631" s="665"/>
      <c r="C631" s="665"/>
      <c r="D631" s="665"/>
      <c r="E631" s="665"/>
      <c r="F631" s="665"/>
      <c r="G631" s="172">
        <v>3</v>
      </c>
      <c r="H631" s="171" t="s">
        <v>8210</v>
      </c>
      <c r="I631" s="92" t="s">
        <v>10151</v>
      </c>
      <c r="J631" s="172"/>
      <c r="K631" s="267"/>
      <c r="L631" s="665"/>
      <c r="M631" s="91"/>
      <c r="N631" s="64"/>
      <c r="O631" s="86" t="s">
        <v>380</v>
      </c>
      <c r="P631" s="86" t="s">
        <v>380</v>
      </c>
      <c r="Q631" s="86" t="s">
        <v>380</v>
      </c>
      <c r="R631" s="86" t="s">
        <v>8289</v>
      </c>
      <c r="S631" s="86"/>
      <c r="T631" s="9"/>
      <c r="U631" s="9"/>
      <c r="V631" s="9"/>
      <c r="W631" s="9"/>
      <c r="X631" s="9"/>
      <c r="Y631" s="9"/>
      <c r="Z631" s="9"/>
    </row>
    <row r="632" spans="1:26" ht="16.5" customHeight="1">
      <c r="A632" s="666"/>
      <c r="B632" s="666"/>
      <c r="C632" s="666"/>
      <c r="D632" s="666"/>
      <c r="E632" s="666"/>
      <c r="F632" s="666"/>
      <c r="G632" s="172">
        <v>4</v>
      </c>
      <c r="H632" s="167" t="s">
        <v>9000</v>
      </c>
      <c r="I632" s="81" t="s">
        <v>9474</v>
      </c>
      <c r="J632" s="172"/>
      <c r="K632" s="267"/>
      <c r="L632" s="666"/>
      <c r="M632" s="91"/>
      <c r="N632" s="157"/>
      <c r="O632" s="86" t="s">
        <v>380</v>
      </c>
      <c r="P632" s="86" t="s">
        <v>380</v>
      </c>
      <c r="Q632" s="86" t="s">
        <v>380</v>
      </c>
      <c r="R632" s="86" t="s">
        <v>8289</v>
      </c>
      <c r="S632" s="86"/>
      <c r="T632" s="9"/>
      <c r="U632" s="9"/>
      <c r="V632" s="9"/>
      <c r="W632" s="9"/>
      <c r="X632" s="9"/>
      <c r="Y632" s="9"/>
      <c r="Z632" s="9"/>
    </row>
    <row r="633" spans="1:26" ht="49.5" customHeight="1">
      <c r="A633" s="747" t="s">
        <v>10618</v>
      </c>
      <c r="B633" s="780" t="s">
        <v>4154</v>
      </c>
      <c r="C633" s="780" t="s">
        <v>4157</v>
      </c>
      <c r="D633" s="767" t="s">
        <v>10619</v>
      </c>
      <c r="E633" s="779" t="s">
        <v>10620</v>
      </c>
      <c r="F633" s="767" t="s">
        <v>9433</v>
      </c>
      <c r="G633" s="172">
        <v>1</v>
      </c>
      <c r="H633" s="173" t="s">
        <v>10622</v>
      </c>
      <c r="I633" s="188" t="s">
        <v>10460</v>
      </c>
      <c r="J633" s="172"/>
      <c r="K633" s="267"/>
      <c r="L633" s="748"/>
      <c r="M633" s="91"/>
      <c r="N633" s="64"/>
      <c r="O633" s="86" t="s">
        <v>380</v>
      </c>
      <c r="P633" s="86" t="s">
        <v>380</v>
      </c>
      <c r="Q633" s="86" t="s">
        <v>380</v>
      </c>
      <c r="R633" s="86" t="s">
        <v>8289</v>
      </c>
      <c r="S633" s="86"/>
      <c r="T633" s="9"/>
      <c r="U633" s="9"/>
      <c r="V633" s="9"/>
      <c r="W633" s="9"/>
      <c r="X633" s="9"/>
      <c r="Y633" s="9"/>
      <c r="Z633" s="9"/>
    </row>
    <row r="634" spans="1:26" ht="46.5" customHeight="1">
      <c r="A634" s="665"/>
      <c r="B634" s="665"/>
      <c r="C634" s="665"/>
      <c r="D634" s="665"/>
      <c r="E634" s="665"/>
      <c r="F634" s="665"/>
      <c r="G634" s="172">
        <v>2</v>
      </c>
      <c r="H634" s="171" t="s">
        <v>10626</v>
      </c>
      <c r="I634" s="92" t="s">
        <v>9819</v>
      </c>
      <c r="J634" s="172"/>
      <c r="K634" s="267"/>
      <c r="L634" s="665"/>
      <c r="M634" s="91"/>
      <c r="N634" s="4"/>
      <c r="O634" s="86" t="s">
        <v>380</v>
      </c>
      <c r="P634" s="86" t="s">
        <v>380</v>
      </c>
      <c r="Q634" s="86" t="s">
        <v>380</v>
      </c>
      <c r="R634" s="86" t="s">
        <v>8289</v>
      </c>
      <c r="S634" s="86"/>
      <c r="T634" s="9"/>
      <c r="U634" s="9"/>
      <c r="V634" s="9"/>
      <c r="W634" s="9"/>
      <c r="X634" s="9"/>
      <c r="Y634" s="9"/>
      <c r="Z634" s="9"/>
    </row>
    <row r="635" spans="1:26" ht="16.5" customHeight="1">
      <c r="A635" s="665"/>
      <c r="B635" s="665"/>
      <c r="C635" s="665"/>
      <c r="D635" s="665"/>
      <c r="E635" s="665"/>
      <c r="F635" s="665"/>
      <c r="G635" s="172">
        <v>3</v>
      </c>
      <c r="H635" s="171" t="s">
        <v>8210</v>
      </c>
      <c r="I635" s="92" t="s">
        <v>10151</v>
      </c>
      <c r="J635" s="172"/>
      <c r="K635" s="267"/>
      <c r="L635" s="665"/>
      <c r="M635" s="91"/>
      <c r="N635" s="4"/>
      <c r="O635" s="86" t="s">
        <v>380</v>
      </c>
      <c r="P635" s="86" t="s">
        <v>380</v>
      </c>
      <c r="Q635" s="86" t="s">
        <v>380</v>
      </c>
      <c r="R635" s="86" t="s">
        <v>8289</v>
      </c>
      <c r="S635" s="86"/>
      <c r="T635" s="9"/>
      <c r="U635" s="9"/>
      <c r="V635" s="9"/>
      <c r="W635" s="9"/>
      <c r="X635" s="9"/>
      <c r="Y635" s="9"/>
      <c r="Z635" s="9"/>
    </row>
    <row r="636" spans="1:26" ht="16.5" customHeight="1">
      <c r="A636" s="666"/>
      <c r="B636" s="666"/>
      <c r="C636" s="666"/>
      <c r="D636" s="666"/>
      <c r="E636" s="666"/>
      <c r="F636" s="666"/>
      <c r="G636" s="172">
        <v>4</v>
      </c>
      <c r="H636" s="167" t="s">
        <v>8844</v>
      </c>
      <c r="I636" s="81" t="s">
        <v>9474</v>
      </c>
      <c r="J636" s="172"/>
      <c r="K636" s="267"/>
      <c r="L636" s="666"/>
      <c r="M636" s="91"/>
      <c r="N636" s="4"/>
      <c r="O636" s="86" t="s">
        <v>380</v>
      </c>
      <c r="P636" s="86" t="s">
        <v>380</v>
      </c>
      <c r="Q636" s="86" t="s">
        <v>380</v>
      </c>
      <c r="R636" s="86" t="s">
        <v>8289</v>
      </c>
      <c r="S636" s="86"/>
      <c r="T636" s="9"/>
      <c r="U636" s="9"/>
      <c r="V636" s="9"/>
      <c r="W636" s="9"/>
      <c r="X636" s="9"/>
      <c r="Y636" s="9"/>
      <c r="Z636" s="9"/>
    </row>
    <row r="637" spans="1:26" ht="49.5" customHeight="1">
      <c r="A637" s="747" t="s">
        <v>10634</v>
      </c>
      <c r="B637" s="780" t="s">
        <v>4154</v>
      </c>
      <c r="C637" s="780" t="s">
        <v>4157</v>
      </c>
      <c r="D637" s="767" t="s">
        <v>10636</v>
      </c>
      <c r="E637" s="779" t="s">
        <v>10637</v>
      </c>
      <c r="F637" s="767" t="s">
        <v>9433</v>
      </c>
      <c r="G637" s="172">
        <v>1</v>
      </c>
      <c r="H637" s="173" t="s">
        <v>10638</v>
      </c>
      <c r="I637" s="188" t="s">
        <v>10460</v>
      </c>
      <c r="J637" s="172"/>
      <c r="K637" s="267"/>
      <c r="L637" s="748"/>
      <c r="M637" s="91"/>
      <c r="N637" s="4"/>
      <c r="O637" s="86" t="s">
        <v>380</v>
      </c>
      <c r="P637" s="86" t="s">
        <v>380</v>
      </c>
      <c r="Q637" s="86" t="s">
        <v>380</v>
      </c>
      <c r="R637" s="86" t="s">
        <v>8289</v>
      </c>
      <c r="S637" s="86"/>
      <c r="T637" s="9"/>
      <c r="U637" s="9"/>
      <c r="V637" s="9"/>
      <c r="W637" s="9"/>
      <c r="X637" s="9"/>
      <c r="Y637" s="9"/>
      <c r="Z637" s="9"/>
    </row>
    <row r="638" spans="1:26" ht="45" customHeight="1">
      <c r="A638" s="665"/>
      <c r="B638" s="665"/>
      <c r="C638" s="665"/>
      <c r="D638" s="665"/>
      <c r="E638" s="665"/>
      <c r="F638" s="665"/>
      <c r="G638" s="172">
        <v>2</v>
      </c>
      <c r="H638" s="171" t="s">
        <v>10642</v>
      </c>
      <c r="I638" s="92" t="s">
        <v>9873</v>
      </c>
      <c r="J638" s="172"/>
      <c r="K638" s="267"/>
      <c r="L638" s="665"/>
      <c r="M638" s="91"/>
      <c r="N638" s="4"/>
      <c r="O638" s="86" t="s">
        <v>380</v>
      </c>
      <c r="P638" s="86" t="s">
        <v>380</v>
      </c>
      <c r="Q638" s="86" t="s">
        <v>380</v>
      </c>
      <c r="R638" s="86" t="s">
        <v>8289</v>
      </c>
      <c r="S638" s="86"/>
      <c r="T638" s="9"/>
      <c r="U638" s="9"/>
      <c r="V638" s="9"/>
      <c r="W638" s="9"/>
      <c r="X638" s="9"/>
      <c r="Y638" s="9"/>
      <c r="Z638" s="9"/>
    </row>
    <row r="639" spans="1:26" ht="16.5" customHeight="1">
      <c r="A639" s="665"/>
      <c r="B639" s="665"/>
      <c r="C639" s="665"/>
      <c r="D639" s="665"/>
      <c r="E639" s="665"/>
      <c r="F639" s="665"/>
      <c r="G639" s="172">
        <v>3</v>
      </c>
      <c r="H639" s="171" t="s">
        <v>8210</v>
      </c>
      <c r="I639" s="92" t="s">
        <v>10151</v>
      </c>
      <c r="J639" s="172"/>
      <c r="K639" s="267"/>
      <c r="L639" s="665"/>
      <c r="M639" s="91"/>
      <c r="N639" s="4"/>
      <c r="O639" s="86" t="s">
        <v>380</v>
      </c>
      <c r="P639" s="86" t="s">
        <v>380</v>
      </c>
      <c r="Q639" s="86" t="s">
        <v>380</v>
      </c>
      <c r="R639" s="86" t="s">
        <v>8289</v>
      </c>
      <c r="S639" s="86"/>
      <c r="T639" s="9"/>
      <c r="U639" s="9"/>
      <c r="V639" s="9"/>
      <c r="W639" s="9"/>
      <c r="X639" s="9"/>
      <c r="Y639" s="9"/>
      <c r="Z639" s="9"/>
    </row>
    <row r="640" spans="1:26" ht="16.5" customHeight="1">
      <c r="A640" s="666"/>
      <c r="B640" s="666"/>
      <c r="C640" s="666"/>
      <c r="D640" s="666"/>
      <c r="E640" s="666"/>
      <c r="F640" s="666"/>
      <c r="G640" s="172">
        <v>4</v>
      </c>
      <c r="H640" s="173" t="s">
        <v>8776</v>
      </c>
      <c r="I640" s="100" t="s">
        <v>10649</v>
      </c>
      <c r="J640" s="172"/>
      <c r="K640" s="267"/>
      <c r="L640" s="666"/>
      <c r="M640" s="91"/>
      <c r="N640" s="4"/>
      <c r="O640" s="86" t="s">
        <v>380</v>
      </c>
      <c r="P640" s="86" t="s">
        <v>380</v>
      </c>
      <c r="Q640" s="86" t="s">
        <v>380</v>
      </c>
      <c r="R640" s="86" t="s">
        <v>8289</v>
      </c>
      <c r="S640" s="86"/>
      <c r="T640" s="9"/>
      <c r="U640" s="9"/>
      <c r="V640" s="9"/>
      <c r="W640" s="9"/>
      <c r="X640" s="9"/>
      <c r="Y640" s="9"/>
      <c r="Z640" s="9"/>
    </row>
    <row r="641" spans="1:26" ht="49.5" customHeight="1">
      <c r="A641" s="747" t="s">
        <v>10652</v>
      </c>
      <c r="B641" s="780" t="s">
        <v>4154</v>
      </c>
      <c r="C641" s="780" t="s">
        <v>4157</v>
      </c>
      <c r="D641" s="767" t="s">
        <v>10653</v>
      </c>
      <c r="E641" s="779" t="s">
        <v>10654</v>
      </c>
      <c r="F641" s="767" t="s">
        <v>9433</v>
      </c>
      <c r="G641" s="172">
        <v>1</v>
      </c>
      <c r="H641" s="173" t="s">
        <v>10656</v>
      </c>
      <c r="I641" s="188" t="s">
        <v>10460</v>
      </c>
      <c r="J641" s="172"/>
      <c r="K641" s="267"/>
      <c r="L641" s="748"/>
      <c r="M641" s="91"/>
      <c r="N641" s="4"/>
      <c r="O641" s="86" t="s">
        <v>380</v>
      </c>
      <c r="P641" s="86" t="s">
        <v>380</v>
      </c>
      <c r="Q641" s="86" t="s">
        <v>380</v>
      </c>
      <c r="R641" s="86" t="s">
        <v>8289</v>
      </c>
      <c r="S641" s="86"/>
      <c r="T641" s="9"/>
      <c r="U641" s="9"/>
      <c r="V641" s="9"/>
      <c r="W641" s="9"/>
      <c r="X641" s="9"/>
      <c r="Y641" s="9"/>
      <c r="Z641" s="9"/>
    </row>
    <row r="642" spans="1:26" ht="45" customHeight="1">
      <c r="A642" s="665"/>
      <c r="B642" s="665"/>
      <c r="C642" s="665"/>
      <c r="D642" s="665"/>
      <c r="E642" s="665"/>
      <c r="F642" s="665"/>
      <c r="G642" s="172">
        <v>2</v>
      </c>
      <c r="H642" s="171" t="s">
        <v>10659</v>
      </c>
      <c r="I642" s="92" t="s">
        <v>9873</v>
      </c>
      <c r="J642" s="172"/>
      <c r="K642" s="267"/>
      <c r="L642" s="665"/>
      <c r="M642" s="91"/>
      <c r="N642" s="4"/>
      <c r="O642" s="86" t="s">
        <v>380</v>
      </c>
      <c r="P642" s="86" t="s">
        <v>380</v>
      </c>
      <c r="Q642" s="86" t="s">
        <v>380</v>
      </c>
      <c r="R642" s="86" t="s">
        <v>8289</v>
      </c>
      <c r="S642" s="86"/>
      <c r="T642" s="9"/>
      <c r="U642" s="9"/>
      <c r="V642" s="9"/>
      <c r="W642" s="9"/>
      <c r="X642" s="9"/>
      <c r="Y642" s="9"/>
      <c r="Z642" s="9"/>
    </row>
    <row r="643" spans="1:26" ht="16.5" customHeight="1">
      <c r="A643" s="665"/>
      <c r="B643" s="665"/>
      <c r="C643" s="665"/>
      <c r="D643" s="665"/>
      <c r="E643" s="665"/>
      <c r="F643" s="665"/>
      <c r="G643" s="172">
        <v>3</v>
      </c>
      <c r="H643" s="171" t="s">
        <v>8210</v>
      </c>
      <c r="I643" s="92" t="s">
        <v>10151</v>
      </c>
      <c r="J643" s="172"/>
      <c r="K643" s="267"/>
      <c r="L643" s="665"/>
      <c r="M643" s="91"/>
      <c r="N643" s="4"/>
      <c r="O643" s="86" t="s">
        <v>380</v>
      </c>
      <c r="P643" s="86" t="s">
        <v>380</v>
      </c>
      <c r="Q643" s="86" t="s">
        <v>380</v>
      </c>
      <c r="R643" s="86" t="s">
        <v>8289</v>
      </c>
      <c r="S643" s="86"/>
      <c r="T643" s="9"/>
      <c r="U643" s="9"/>
      <c r="V643" s="9"/>
      <c r="W643" s="9"/>
      <c r="X643" s="9"/>
      <c r="Y643" s="9"/>
      <c r="Z643" s="9"/>
    </row>
    <row r="644" spans="1:26" ht="16.5" customHeight="1">
      <c r="A644" s="666"/>
      <c r="B644" s="666"/>
      <c r="C644" s="666"/>
      <c r="D644" s="666"/>
      <c r="E644" s="666"/>
      <c r="F644" s="666"/>
      <c r="G644" s="172">
        <v>4</v>
      </c>
      <c r="H644" s="167" t="s">
        <v>8854</v>
      </c>
      <c r="I644" s="81" t="s">
        <v>9474</v>
      </c>
      <c r="J644" s="172"/>
      <c r="K644" s="267"/>
      <c r="L644" s="666"/>
      <c r="M644" s="91"/>
      <c r="N644" s="4"/>
      <c r="O644" s="86" t="s">
        <v>380</v>
      </c>
      <c r="P644" s="86" t="s">
        <v>380</v>
      </c>
      <c r="Q644" s="86" t="s">
        <v>380</v>
      </c>
      <c r="R644" s="86" t="s">
        <v>8289</v>
      </c>
      <c r="S644" s="86"/>
      <c r="T644" s="9"/>
      <c r="U644" s="9"/>
      <c r="V644" s="9"/>
      <c r="W644" s="9"/>
      <c r="X644" s="9"/>
      <c r="Y644" s="9"/>
      <c r="Z644" s="9"/>
    </row>
    <row r="645" spans="1:26" ht="82.5" customHeight="1">
      <c r="A645" s="747" t="s">
        <v>10666</v>
      </c>
      <c r="B645" s="780" t="s">
        <v>4154</v>
      </c>
      <c r="C645" s="780" t="s">
        <v>4157</v>
      </c>
      <c r="D645" s="767" t="s">
        <v>10668</v>
      </c>
      <c r="E645" s="779" t="s">
        <v>10603</v>
      </c>
      <c r="F645" s="767" t="s">
        <v>9433</v>
      </c>
      <c r="G645" s="172">
        <v>1</v>
      </c>
      <c r="H645" s="173" t="s">
        <v>10557</v>
      </c>
      <c r="I645" s="188" t="s">
        <v>10460</v>
      </c>
      <c r="J645" s="172"/>
      <c r="K645" s="267"/>
      <c r="L645" s="748"/>
      <c r="M645" s="91"/>
      <c r="N645" s="157"/>
      <c r="O645" s="86" t="s">
        <v>380</v>
      </c>
      <c r="P645" s="86" t="s">
        <v>380</v>
      </c>
      <c r="Q645" s="86" t="s">
        <v>380</v>
      </c>
      <c r="R645" s="86" t="s">
        <v>114</v>
      </c>
      <c r="S645" s="86"/>
      <c r="T645" s="9"/>
      <c r="U645" s="9"/>
      <c r="V645" s="9"/>
      <c r="W645" s="9"/>
      <c r="X645" s="9"/>
      <c r="Y645" s="9"/>
      <c r="Z645" s="9"/>
    </row>
    <row r="646" spans="1:26" ht="53.25" customHeight="1">
      <c r="A646" s="665"/>
      <c r="B646" s="665"/>
      <c r="C646" s="665"/>
      <c r="D646" s="665"/>
      <c r="E646" s="665"/>
      <c r="F646" s="665"/>
      <c r="G646" s="172">
        <v>2</v>
      </c>
      <c r="H646" s="171" t="s">
        <v>10674</v>
      </c>
      <c r="I646" s="92" t="s">
        <v>9819</v>
      </c>
      <c r="J646" s="172"/>
      <c r="K646" s="267"/>
      <c r="L646" s="665"/>
      <c r="M646" s="91"/>
      <c r="N646" s="64"/>
      <c r="O646" s="86" t="s">
        <v>380</v>
      </c>
      <c r="P646" s="86" t="s">
        <v>380</v>
      </c>
      <c r="Q646" s="86" t="s">
        <v>380</v>
      </c>
      <c r="R646" s="86" t="s">
        <v>114</v>
      </c>
      <c r="S646" s="86"/>
      <c r="T646" s="9"/>
      <c r="U646" s="9"/>
      <c r="V646" s="9"/>
      <c r="W646" s="9"/>
      <c r="X646" s="9"/>
      <c r="Y646" s="9"/>
      <c r="Z646" s="9"/>
    </row>
    <row r="647" spans="1:26" ht="16.5" customHeight="1">
      <c r="A647" s="665"/>
      <c r="B647" s="665"/>
      <c r="C647" s="665"/>
      <c r="D647" s="665"/>
      <c r="E647" s="665"/>
      <c r="F647" s="665"/>
      <c r="G647" s="172">
        <v>3</v>
      </c>
      <c r="H647" s="171" t="s">
        <v>8210</v>
      </c>
      <c r="I647" s="92" t="s">
        <v>10151</v>
      </c>
      <c r="J647" s="172"/>
      <c r="K647" s="267"/>
      <c r="L647" s="665"/>
      <c r="M647" s="91"/>
      <c r="N647" s="64"/>
      <c r="O647" s="86" t="s">
        <v>380</v>
      </c>
      <c r="P647" s="86" t="s">
        <v>380</v>
      </c>
      <c r="Q647" s="86" t="s">
        <v>380</v>
      </c>
      <c r="R647" s="86" t="s">
        <v>114</v>
      </c>
      <c r="S647" s="86"/>
      <c r="T647" s="9"/>
      <c r="U647" s="9"/>
      <c r="V647" s="9"/>
      <c r="W647" s="9"/>
      <c r="X647" s="9"/>
      <c r="Y647" s="9"/>
      <c r="Z647" s="9"/>
    </row>
    <row r="648" spans="1:26" ht="16.5" customHeight="1">
      <c r="A648" s="666"/>
      <c r="B648" s="666"/>
      <c r="C648" s="666"/>
      <c r="D648" s="666"/>
      <c r="E648" s="666"/>
      <c r="F648" s="666"/>
      <c r="G648" s="172">
        <v>4</v>
      </c>
      <c r="H648" s="167" t="s">
        <v>9123</v>
      </c>
      <c r="I648" s="81" t="s">
        <v>9474</v>
      </c>
      <c r="J648" s="172"/>
      <c r="K648" s="267"/>
      <c r="L648" s="666"/>
      <c r="M648" s="91"/>
      <c r="N648" s="157"/>
      <c r="O648" s="86" t="s">
        <v>380</v>
      </c>
      <c r="P648" s="86" t="s">
        <v>380</v>
      </c>
      <c r="Q648" s="86" t="s">
        <v>380</v>
      </c>
      <c r="R648" s="86" t="s">
        <v>114</v>
      </c>
      <c r="S648" s="86"/>
      <c r="T648" s="9"/>
      <c r="U648" s="9"/>
      <c r="V648" s="9"/>
      <c r="W648" s="9"/>
      <c r="X648" s="9"/>
      <c r="Y648" s="9"/>
      <c r="Z648" s="9"/>
    </row>
    <row r="649" spans="1:26" ht="49.5" customHeight="1">
      <c r="A649" s="747" t="s">
        <v>10683</v>
      </c>
      <c r="B649" s="780" t="s">
        <v>4154</v>
      </c>
      <c r="C649" s="780" t="s">
        <v>4157</v>
      </c>
      <c r="D649" s="767" t="s">
        <v>10684</v>
      </c>
      <c r="E649" s="779" t="s">
        <v>10620</v>
      </c>
      <c r="F649" s="767" t="s">
        <v>9433</v>
      </c>
      <c r="G649" s="172">
        <v>1</v>
      </c>
      <c r="H649" s="173" t="s">
        <v>10686</v>
      </c>
      <c r="I649" s="188" t="s">
        <v>10460</v>
      </c>
      <c r="J649" s="172"/>
      <c r="K649" s="267"/>
      <c r="L649" s="748"/>
      <c r="M649" s="91"/>
      <c r="N649" s="64"/>
      <c r="O649" s="86" t="s">
        <v>380</v>
      </c>
      <c r="P649" s="86" t="s">
        <v>380</v>
      </c>
      <c r="Q649" s="86" t="s">
        <v>380</v>
      </c>
      <c r="R649" s="86" t="s">
        <v>114</v>
      </c>
      <c r="S649" s="86"/>
      <c r="T649" s="9"/>
      <c r="U649" s="9"/>
      <c r="V649" s="9"/>
      <c r="W649" s="9"/>
      <c r="X649" s="9"/>
      <c r="Y649" s="9"/>
      <c r="Z649" s="9"/>
    </row>
    <row r="650" spans="1:26" ht="46.5" customHeight="1">
      <c r="A650" s="665"/>
      <c r="B650" s="665"/>
      <c r="C650" s="665"/>
      <c r="D650" s="665"/>
      <c r="E650" s="665"/>
      <c r="F650" s="665"/>
      <c r="G650" s="172">
        <v>2</v>
      </c>
      <c r="H650" s="171" t="s">
        <v>10689</v>
      </c>
      <c r="I650" s="92" t="s">
        <v>9819</v>
      </c>
      <c r="J650" s="172"/>
      <c r="K650" s="267"/>
      <c r="L650" s="665"/>
      <c r="M650" s="91"/>
      <c r="N650" s="4"/>
      <c r="O650" s="86" t="s">
        <v>380</v>
      </c>
      <c r="P650" s="86" t="s">
        <v>380</v>
      </c>
      <c r="Q650" s="86" t="s">
        <v>380</v>
      </c>
      <c r="R650" s="86" t="s">
        <v>114</v>
      </c>
      <c r="S650" s="86"/>
      <c r="T650" s="9"/>
      <c r="U650" s="9"/>
      <c r="V650" s="9"/>
      <c r="W650" s="9"/>
      <c r="X650" s="9"/>
      <c r="Y650" s="9"/>
      <c r="Z650" s="9"/>
    </row>
    <row r="651" spans="1:26" ht="16.5" customHeight="1">
      <c r="A651" s="665"/>
      <c r="B651" s="665"/>
      <c r="C651" s="665"/>
      <c r="D651" s="665"/>
      <c r="E651" s="665"/>
      <c r="F651" s="665"/>
      <c r="G651" s="172">
        <v>3</v>
      </c>
      <c r="H651" s="171" t="s">
        <v>8210</v>
      </c>
      <c r="I651" s="92" t="s">
        <v>10151</v>
      </c>
      <c r="J651" s="172"/>
      <c r="K651" s="267"/>
      <c r="L651" s="665"/>
      <c r="M651" s="91"/>
      <c r="N651" s="4"/>
      <c r="O651" s="86" t="s">
        <v>380</v>
      </c>
      <c r="P651" s="86" t="s">
        <v>380</v>
      </c>
      <c r="Q651" s="86" t="s">
        <v>380</v>
      </c>
      <c r="R651" s="86" t="s">
        <v>114</v>
      </c>
      <c r="S651" s="86"/>
      <c r="T651" s="9"/>
      <c r="U651" s="9"/>
      <c r="V651" s="9"/>
      <c r="W651" s="9"/>
      <c r="X651" s="9"/>
      <c r="Y651" s="9"/>
      <c r="Z651" s="9"/>
    </row>
    <row r="652" spans="1:26" ht="16.5" customHeight="1">
      <c r="A652" s="666"/>
      <c r="B652" s="666"/>
      <c r="C652" s="666"/>
      <c r="D652" s="666"/>
      <c r="E652" s="666"/>
      <c r="F652" s="666"/>
      <c r="G652" s="172">
        <v>4</v>
      </c>
      <c r="H652" s="167" t="s">
        <v>8862</v>
      </c>
      <c r="I652" s="81" t="s">
        <v>9474</v>
      </c>
      <c r="J652" s="172"/>
      <c r="K652" s="267"/>
      <c r="L652" s="666"/>
      <c r="M652" s="91"/>
      <c r="N652" s="4"/>
      <c r="O652" s="86" t="s">
        <v>380</v>
      </c>
      <c r="P652" s="86" t="s">
        <v>380</v>
      </c>
      <c r="Q652" s="86" t="s">
        <v>380</v>
      </c>
      <c r="R652" s="86" t="s">
        <v>114</v>
      </c>
      <c r="S652" s="86"/>
      <c r="T652" s="9"/>
      <c r="U652" s="9"/>
      <c r="V652" s="9"/>
      <c r="W652" s="9"/>
      <c r="X652" s="9"/>
      <c r="Y652" s="9"/>
      <c r="Z652" s="9"/>
    </row>
    <row r="653" spans="1:26" ht="49.5" customHeight="1">
      <c r="A653" s="747" t="s">
        <v>10697</v>
      </c>
      <c r="B653" s="780" t="s">
        <v>4154</v>
      </c>
      <c r="C653" s="780" t="s">
        <v>4157</v>
      </c>
      <c r="D653" s="767" t="s">
        <v>10698</v>
      </c>
      <c r="E653" s="779" t="s">
        <v>10637</v>
      </c>
      <c r="F653" s="767" t="s">
        <v>9433</v>
      </c>
      <c r="G653" s="172">
        <v>1</v>
      </c>
      <c r="H653" s="173" t="s">
        <v>10638</v>
      </c>
      <c r="I653" s="188" t="s">
        <v>10460</v>
      </c>
      <c r="J653" s="172"/>
      <c r="K653" s="267"/>
      <c r="L653" s="748"/>
      <c r="M653" s="91"/>
      <c r="N653" s="4"/>
      <c r="O653" s="86" t="s">
        <v>380</v>
      </c>
      <c r="P653" s="86" t="s">
        <v>380</v>
      </c>
      <c r="Q653" s="86" t="s">
        <v>380</v>
      </c>
      <c r="R653" s="86" t="s">
        <v>114</v>
      </c>
      <c r="S653" s="86"/>
      <c r="T653" s="9"/>
      <c r="U653" s="9"/>
      <c r="V653" s="9"/>
      <c r="W653" s="9"/>
      <c r="X653" s="9"/>
      <c r="Y653" s="9"/>
      <c r="Z653" s="9"/>
    </row>
    <row r="654" spans="1:26" ht="45" customHeight="1">
      <c r="A654" s="665"/>
      <c r="B654" s="665"/>
      <c r="C654" s="665"/>
      <c r="D654" s="665"/>
      <c r="E654" s="665"/>
      <c r="F654" s="665"/>
      <c r="G654" s="172">
        <v>2</v>
      </c>
      <c r="H654" s="171" t="s">
        <v>10705</v>
      </c>
      <c r="I654" s="92" t="s">
        <v>9873</v>
      </c>
      <c r="J654" s="172"/>
      <c r="K654" s="267"/>
      <c r="L654" s="665"/>
      <c r="M654" s="91"/>
      <c r="N654" s="4"/>
      <c r="O654" s="86" t="s">
        <v>380</v>
      </c>
      <c r="P654" s="86" t="s">
        <v>380</v>
      </c>
      <c r="Q654" s="86" t="s">
        <v>380</v>
      </c>
      <c r="R654" s="86" t="s">
        <v>114</v>
      </c>
      <c r="S654" s="86"/>
      <c r="T654" s="9"/>
      <c r="U654" s="9"/>
      <c r="V654" s="9"/>
      <c r="W654" s="9"/>
      <c r="X654" s="9"/>
      <c r="Y654" s="9"/>
      <c r="Z654" s="9"/>
    </row>
    <row r="655" spans="1:26" ht="16.5" customHeight="1">
      <c r="A655" s="665"/>
      <c r="B655" s="665"/>
      <c r="C655" s="665"/>
      <c r="D655" s="665"/>
      <c r="E655" s="665"/>
      <c r="F655" s="665"/>
      <c r="G655" s="172">
        <v>3</v>
      </c>
      <c r="H655" s="171" t="s">
        <v>8210</v>
      </c>
      <c r="I655" s="92" t="s">
        <v>10151</v>
      </c>
      <c r="J655" s="172"/>
      <c r="K655" s="267"/>
      <c r="L655" s="665"/>
      <c r="M655" s="91"/>
      <c r="N655" s="4"/>
      <c r="O655" s="86" t="s">
        <v>380</v>
      </c>
      <c r="P655" s="86" t="s">
        <v>380</v>
      </c>
      <c r="Q655" s="86" t="s">
        <v>380</v>
      </c>
      <c r="R655" s="86" t="s">
        <v>114</v>
      </c>
      <c r="S655" s="86"/>
      <c r="T655" s="9"/>
      <c r="U655" s="9"/>
      <c r="V655" s="9"/>
      <c r="W655" s="9"/>
      <c r="X655" s="9"/>
      <c r="Y655" s="9"/>
      <c r="Z655" s="9"/>
    </row>
    <row r="656" spans="1:26" ht="16.5" customHeight="1">
      <c r="A656" s="666"/>
      <c r="B656" s="666"/>
      <c r="C656" s="666"/>
      <c r="D656" s="666"/>
      <c r="E656" s="666"/>
      <c r="F656" s="666"/>
      <c r="G656" s="172">
        <v>4</v>
      </c>
      <c r="H656" s="167" t="s">
        <v>8795</v>
      </c>
      <c r="I656" s="81" t="s">
        <v>9474</v>
      </c>
      <c r="J656" s="172"/>
      <c r="K656" s="267"/>
      <c r="L656" s="666"/>
      <c r="M656" s="91"/>
      <c r="N656" s="4"/>
      <c r="O656" s="86" t="s">
        <v>380</v>
      </c>
      <c r="P656" s="86" t="s">
        <v>380</v>
      </c>
      <c r="Q656" s="86" t="s">
        <v>380</v>
      </c>
      <c r="R656" s="86" t="s">
        <v>114</v>
      </c>
      <c r="S656" s="86"/>
      <c r="T656" s="9"/>
      <c r="U656" s="9"/>
      <c r="V656" s="9"/>
      <c r="W656" s="9"/>
      <c r="X656" s="9"/>
      <c r="Y656" s="9"/>
      <c r="Z656" s="9"/>
    </row>
    <row r="657" spans="1:26" ht="49.5" customHeight="1">
      <c r="A657" s="747" t="s">
        <v>10710</v>
      </c>
      <c r="B657" s="780" t="s">
        <v>4154</v>
      </c>
      <c r="C657" s="780" t="s">
        <v>4157</v>
      </c>
      <c r="D657" s="767" t="s">
        <v>10712</v>
      </c>
      <c r="E657" s="779" t="s">
        <v>10654</v>
      </c>
      <c r="F657" s="767" t="s">
        <v>9433</v>
      </c>
      <c r="G657" s="172">
        <v>1</v>
      </c>
      <c r="H657" s="173" t="s">
        <v>10715</v>
      </c>
      <c r="I657" s="188" t="s">
        <v>10460</v>
      </c>
      <c r="J657" s="172"/>
      <c r="K657" s="267"/>
      <c r="L657" s="748"/>
      <c r="M657" s="91"/>
      <c r="N657" s="4"/>
      <c r="O657" s="86" t="s">
        <v>380</v>
      </c>
      <c r="P657" s="86" t="s">
        <v>380</v>
      </c>
      <c r="Q657" s="86" t="s">
        <v>380</v>
      </c>
      <c r="R657" s="86" t="s">
        <v>114</v>
      </c>
      <c r="S657" s="86"/>
      <c r="T657" s="9"/>
      <c r="U657" s="9"/>
      <c r="V657" s="9"/>
      <c r="W657" s="9"/>
      <c r="X657" s="9"/>
      <c r="Y657" s="9"/>
      <c r="Z657" s="9"/>
    </row>
    <row r="658" spans="1:26" ht="45" customHeight="1">
      <c r="A658" s="665"/>
      <c r="B658" s="665"/>
      <c r="C658" s="665"/>
      <c r="D658" s="665"/>
      <c r="E658" s="665"/>
      <c r="F658" s="665"/>
      <c r="G658" s="172">
        <v>2</v>
      </c>
      <c r="H658" s="171" t="s">
        <v>10719</v>
      </c>
      <c r="I658" s="92" t="s">
        <v>9873</v>
      </c>
      <c r="J658" s="172"/>
      <c r="K658" s="267"/>
      <c r="L658" s="665"/>
      <c r="M658" s="91"/>
      <c r="N658" s="4"/>
      <c r="O658" s="86" t="s">
        <v>380</v>
      </c>
      <c r="P658" s="86" t="s">
        <v>380</v>
      </c>
      <c r="Q658" s="86" t="s">
        <v>380</v>
      </c>
      <c r="R658" s="86" t="s">
        <v>114</v>
      </c>
      <c r="S658" s="86"/>
      <c r="T658" s="9"/>
      <c r="U658" s="9"/>
      <c r="V658" s="9"/>
      <c r="W658" s="9"/>
      <c r="X658" s="9"/>
      <c r="Y658" s="9"/>
      <c r="Z658" s="9"/>
    </row>
    <row r="659" spans="1:26" ht="16.5" customHeight="1">
      <c r="A659" s="665"/>
      <c r="B659" s="665"/>
      <c r="C659" s="665"/>
      <c r="D659" s="665"/>
      <c r="E659" s="665"/>
      <c r="F659" s="665"/>
      <c r="G659" s="172">
        <v>3</v>
      </c>
      <c r="H659" s="171" t="s">
        <v>8210</v>
      </c>
      <c r="I659" s="92" t="s">
        <v>10151</v>
      </c>
      <c r="J659" s="172"/>
      <c r="K659" s="267"/>
      <c r="L659" s="665"/>
      <c r="M659" s="91"/>
      <c r="N659" s="4"/>
      <c r="O659" s="86" t="s">
        <v>380</v>
      </c>
      <c r="P659" s="86" t="s">
        <v>380</v>
      </c>
      <c r="Q659" s="86" t="s">
        <v>380</v>
      </c>
      <c r="R659" s="86" t="s">
        <v>114</v>
      </c>
      <c r="S659" s="86"/>
      <c r="T659" s="9"/>
      <c r="U659" s="9"/>
      <c r="V659" s="9"/>
      <c r="W659" s="9"/>
      <c r="X659" s="9"/>
      <c r="Y659" s="9"/>
      <c r="Z659" s="9"/>
    </row>
    <row r="660" spans="1:26" ht="16.5" customHeight="1">
      <c r="A660" s="666"/>
      <c r="B660" s="666"/>
      <c r="C660" s="666"/>
      <c r="D660" s="666"/>
      <c r="E660" s="666"/>
      <c r="F660" s="666"/>
      <c r="G660" s="172">
        <v>4</v>
      </c>
      <c r="H660" s="167" t="s">
        <v>8870</v>
      </c>
      <c r="I660" s="81" t="s">
        <v>9474</v>
      </c>
      <c r="J660" s="172"/>
      <c r="K660" s="267"/>
      <c r="L660" s="666"/>
      <c r="M660" s="91"/>
      <c r="N660" s="4"/>
      <c r="O660" s="86" t="s">
        <v>380</v>
      </c>
      <c r="P660" s="86" t="s">
        <v>380</v>
      </c>
      <c r="Q660" s="86" t="s">
        <v>380</v>
      </c>
      <c r="R660" s="86" t="s">
        <v>114</v>
      </c>
      <c r="S660" s="86"/>
      <c r="T660" s="9"/>
      <c r="U660" s="9"/>
      <c r="V660" s="9"/>
      <c r="W660" s="9"/>
      <c r="X660" s="9"/>
      <c r="Y660" s="9"/>
      <c r="Z660" s="9"/>
    </row>
    <row r="661" spans="1:26" ht="135" customHeight="1">
      <c r="A661" s="26" t="s">
        <v>10726</v>
      </c>
      <c r="B661" s="184" t="s">
        <v>4154</v>
      </c>
      <c r="C661" s="184" t="s">
        <v>4157</v>
      </c>
      <c r="D661" s="167" t="s">
        <v>10727</v>
      </c>
      <c r="E661" s="171" t="s">
        <v>10728</v>
      </c>
      <c r="F661" s="167" t="s">
        <v>3734</v>
      </c>
      <c r="G661" s="172">
        <v>1</v>
      </c>
      <c r="H661" s="173" t="s">
        <v>10729</v>
      </c>
      <c r="I661" s="189" t="s">
        <v>10730</v>
      </c>
      <c r="J661" s="172"/>
      <c r="K661" s="104"/>
      <c r="L661" s="86"/>
      <c r="M661" s="86"/>
      <c r="N661" s="184"/>
      <c r="O661" s="86" t="s">
        <v>380</v>
      </c>
      <c r="P661" s="86" t="s">
        <v>380</v>
      </c>
      <c r="Q661" s="86" t="s">
        <v>380</v>
      </c>
      <c r="R661" s="86" t="s">
        <v>8289</v>
      </c>
      <c r="S661" s="86"/>
      <c r="T661" s="296"/>
      <c r="U661" s="296"/>
      <c r="V661" s="296"/>
      <c r="W661" s="296"/>
      <c r="X661" s="296"/>
      <c r="Y661" s="296"/>
      <c r="Z661" s="296"/>
    </row>
    <row r="662" spans="1:26" ht="16.5" customHeight="1">
      <c r="A662" s="26" t="s">
        <v>10735</v>
      </c>
      <c r="B662" s="184" t="s">
        <v>4154</v>
      </c>
      <c r="C662" s="184" t="s">
        <v>4157</v>
      </c>
      <c r="D662" s="167" t="s">
        <v>10737</v>
      </c>
      <c r="E662" s="171" t="s">
        <v>10739</v>
      </c>
      <c r="F662" s="167" t="s">
        <v>3734</v>
      </c>
      <c r="G662" s="172">
        <v>1</v>
      </c>
      <c r="H662" s="173" t="s">
        <v>10740</v>
      </c>
      <c r="I662" s="189" t="s">
        <v>10730</v>
      </c>
      <c r="J662" s="172"/>
      <c r="K662" s="104"/>
      <c r="L662" s="86"/>
      <c r="M662" s="86"/>
      <c r="N662" s="169"/>
      <c r="O662" s="86" t="s">
        <v>380</v>
      </c>
      <c r="P662" s="86" t="s">
        <v>380</v>
      </c>
      <c r="Q662" s="86" t="s">
        <v>380</v>
      </c>
      <c r="R662" s="86" t="s">
        <v>8289</v>
      </c>
      <c r="S662" s="86"/>
      <c r="T662" s="296"/>
      <c r="U662" s="296"/>
      <c r="V662" s="296"/>
      <c r="W662" s="296"/>
      <c r="X662" s="296"/>
      <c r="Y662" s="296"/>
      <c r="Z662" s="296"/>
    </row>
    <row r="663" spans="1:26" ht="16.5" customHeight="1">
      <c r="A663" s="26" t="s">
        <v>10743</v>
      </c>
      <c r="B663" s="184" t="s">
        <v>4154</v>
      </c>
      <c r="C663" s="184" t="s">
        <v>4157</v>
      </c>
      <c r="D663" s="167" t="s">
        <v>10745</v>
      </c>
      <c r="E663" s="171" t="s">
        <v>10746</v>
      </c>
      <c r="F663" s="167" t="s">
        <v>3734</v>
      </c>
      <c r="G663" s="172">
        <v>1</v>
      </c>
      <c r="H663" s="173" t="s">
        <v>10747</v>
      </c>
      <c r="I663" s="189" t="s">
        <v>10730</v>
      </c>
      <c r="J663" s="172"/>
      <c r="K663" s="104"/>
      <c r="L663" s="86"/>
      <c r="M663" s="86"/>
      <c r="N663" s="169"/>
      <c r="O663" s="86" t="s">
        <v>380</v>
      </c>
      <c r="P663" s="86" t="s">
        <v>380</v>
      </c>
      <c r="Q663" s="86" t="s">
        <v>380</v>
      </c>
      <c r="R663" s="86" t="s">
        <v>8289</v>
      </c>
      <c r="S663" s="86"/>
      <c r="T663" s="296"/>
      <c r="U663" s="296"/>
      <c r="V663" s="296"/>
      <c r="W663" s="296"/>
      <c r="X663" s="296"/>
      <c r="Y663" s="296"/>
      <c r="Z663" s="296"/>
    </row>
    <row r="664" spans="1:26" ht="16.5" customHeight="1">
      <c r="A664" s="26" t="s">
        <v>10750</v>
      </c>
      <c r="B664" s="184" t="s">
        <v>4154</v>
      </c>
      <c r="C664" s="184" t="s">
        <v>4157</v>
      </c>
      <c r="D664" s="167" t="s">
        <v>10752</v>
      </c>
      <c r="E664" s="171" t="s">
        <v>10754</v>
      </c>
      <c r="F664" s="167" t="s">
        <v>3734</v>
      </c>
      <c r="G664" s="172">
        <v>1</v>
      </c>
      <c r="H664" s="173" t="s">
        <v>10755</v>
      </c>
      <c r="I664" s="189" t="s">
        <v>10730</v>
      </c>
      <c r="J664" s="172"/>
      <c r="K664" s="104"/>
      <c r="L664" s="86"/>
      <c r="M664" s="86"/>
      <c r="N664" s="169"/>
      <c r="O664" s="86" t="s">
        <v>380</v>
      </c>
      <c r="P664" s="86" t="s">
        <v>380</v>
      </c>
      <c r="Q664" s="86" t="s">
        <v>380</v>
      </c>
      <c r="R664" s="86" t="s">
        <v>8289</v>
      </c>
      <c r="S664" s="86"/>
      <c r="T664" s="296"/>
      <c r="U664" s="296"/>
      <c r="V664" s="296"/>
      <c r="W664" s="296"/>
      <c r="X664" s="296"/>
      <c r="Y664" s="296"/>
      <c r="Z664" s="296"/>
    </row>
    <row r="665" spans="1:26" ht="16.5" customHeight="1">
      <c r="A665" s="26" t="s">
        <v>10756</v>
      </c>
      <c r="B665" s="184" t="s">
        <v>4154</v>
      </c>
      <c r="C665" s="184" t="s">
        <v>4157</v>
      </c>
      <c r="D665" s="167" t="s">
        <v>10757</v>
      </c>
      <c r="E665" s="171" t="s">
        <v>10728</v>
      </c>
      <c r="F665" s="167" t="s">
        <v>3734</v>
      </c>
      <c r="G665" s="172">
        <v>1</v>
      </c>
      <c r="H665" s="173" t="s">
        <v>10758</v>
      </c>
      <c r="I665" s="189" t="s">
        <v>10730</v>
      </c>
      <c r="J665" s="172"/>
      <c r="K665" s="104"/>
      <c r="L665" s="86"/>
      <c r="M665" s="86"/>
      <c r="N665" s="184"/>
      <c r="O665" s="86" t="s">
        <v>380</v>
      </c>
      <c r="P665" s="86" t="s">
        <v>380</v>
      </c>
      <c r="Q665" s="86" t="s">
        <v>380</v>
      </c>
      <c r="R665" s="86" t="s">
        <v>114</v>
      </c>
      <c r="S665" s="86"/>
      <c r="T665" s="296"/>
      <c r="U665" s="296"/>
      <c r="V665" s="296"/>
      <c r="W665" s="296"/>
      <c r="X665" s="296"/>
      <c r="Y665" s="296"/>
      <c r="Z665" s="296"/>
    </row>
    <row r="666" spans="1:26" ht="16.5" customHeight="1">
      <c r="A666" s="26" t="s">
        <v>10759</v>
      </c>
      <c r="B666" s="184" t="s">
        <v>4154</v>
      </c>
      <c r="C666" s="184" t="s">
        <v>4157</v>
      </c>
      <c r="D666" s="167" t="s">
        <v>10761</v>
      </c>
      <c r="E666" s="171" t="s">
        <v>10739</v>
      </c>
      <c r="F666" s="167" t="s">
        <v>3734</v>
      </c>
      <c r="G666" s="172">
        <v>1</v>
      </c>
      <c r="H666" s="173" t="s">
        <v>10764</v>
      </c>
      <c r="I666" s="189" t="s">
        <v>10730</v>
      </c>
      <c r="J666" s="172"/>
      <c r="K666" s="104"/>
      <c r="L666" s="86"/>
      <c r="M666" s="86"/>
      <c r="N666" s="169"/>
      <c r="O666" s="86" t="s">
        <v>380</v>
      </c>
      <c r="P666" s="86" t="s">
        <v>380</v>
      </c>
      <c r="Q666" s="86" t="s">
        <v>380</v>
      </c>
      <c r="R666" s="86" t="s">
        <v>114</v>
      </c>
      <c r="S666" s="86"/>
      <c r="T666" s="296"/>
      <c r="U666" s="296"/>
      <c r="V666" s="296"/>
      <c r="W666" s="296"/>
      <c r="X666" s="296"/>
      <c r="Y666" s="296"/>
      <c r="Z666" s="296"/>
    </row>
    <row r="667" spans="1:26" ht="16.5" customHeight="1">
      <c r="A667" s="26" t="s">
        <v>10767</v>
      </c>
      <c r="B667" s="184" t="s">
        <v>4154</v>
      </c>
      <c r="C667" s="184" t="s">
        <v>4157</v>
      </c>
      <c r="D667" s="167" t="s">
        <v>10768</v>
      </c>
      <c r="E667" s="171" t="s">
        <v>10746</v>
      </c>
      <c r="F667" s="167" t="s">
        <v>3734</v>
      </c>
      <c r="G667" s="172">
        <v>1</v>
      </c>
      <c r="H667" s="173" t="s">
        <v>10770</v>
      </c>
      <c r="I667" s="189" t="s">
        <v>10730</v>
      </c>
      <c r="J667" s="172"/>
      <c r="K667" s="104"/>
      <c r="L667" s="86"/>
      <c r="M667" s="86"/>
      <c r="N667" s="169"/>
      <c r="O667" s="86" t="s">
        <v>380</v>
      </c>
      <c r="P667" s="86" t="s">
        <v>380</v>
      </c>
      <c r="Q667" s="86" t="s">
        <v>380</v>
      </c>
      <c r="R667" s="86" t="s">
        <v>114</v>
      </c>
      <c r="S667" s="86"/>
      <c r="T667" s="296"/>
      <c r="U667" s="296"/>
      <c r="V667" s="296"/>
      <c r="W667" s="296"/>
      <c r="X667" s="296"/>
      <c r="Y667" s="296"/>
      <c r="Z667" s="296"/>
    </row>
    <row r="668" spans="1:26" ht="16.5" customHeight="1">
      <c r="A668" s="26" t="s">
        <v>10772</v>
      </c>
      <c r="B668" s="184" t="s">
        <v>4154</v>
      </c>
      <c r="C668" s="184" t="s">
        <v>4157</v>
      </c>
      <c r="D668" s="167" t="s">
        <v>10773</v>
      </c>
      <c r="E668" s="171" t="s">
        <v>10754</v>
      </c>
      <c r="F668" s="167" t="s">
        <v>3734</v>
      </c>
      <c r="G668" s="172">
        <v>1</v>
      </c>
      <c r="H668" s="167" t="s">
        <v>10774</v>
      </c>
      <c r="I668" s="189" t="s">
        <v>10730</v>
      </c>
      <c r="J668" s="172"/>
      <c r="K668" s="104"/>
      <c r="L668" s="86"/>
      <c r="M668" s="86"/>
      <c r="N668" s="169"/>
      <c r="O668" s="86" t="s">
        <v>380</v>
      </c>
      <c r="P668" s="86" t="s">
        <v>380</v>
      </c>
      <c r="Q668" s="86" t="s">
        <v>380</v>
      </c>
      <c r="R668" s="86" t="s">
        <v>114</v>
      </c>
      <c r="S668" s="86"/>
      <c r="T668" s="296"/>
      <c r="U668" s="296"/>
      <c r="V668" s="296"/>
      <c r="W668" s="296"/>
      <c r="X668" s="296"/>
      <c r="Y668" s="296"/>
      <c r="Z668" s="296"/>
    </row>
    <row r="669" spans="1:26" ht="159.75" customHeight="1">
      <c r="A669" s="80" t="s">
        <v>10778</v>
      </c>
      <c r="B669" s="172" t="s">
        <v>4154</v>
      </c>
      <c r="C669" s="172" t="s">
        <v>4157</v>
      </c>
      <c r="D669" s="167" t="s">
        <v>10779</v>
      </c>
      <c r="E669" s="171" t="s">
        <v>10780</v>
      </c>
      <c r="F669" s="167" t="s">
        <v>9433</v>
      </c>
      <c r="G669" s="172">
        <v>1</v>
      </c>
      <c r="H669" s="167" t="s">
        <v>10781</v>
      </c>
      <c r="I669" s="189" t="s">
        <v>10783</v>
      </c>
      <c r="J669" s="172"/>
      <c r="K669" s="104"/>
      <c r="L669" s="83"/>
      <c r="M669" s="86"/>
      <c r="N669" s="26"/>
      <c r="O669" s="86" t="s">
        <v>380</v>
      </c>
      <c r="P669" s="86" t="s">
        <v>380</v>
      </c>
      <c r="Q669" s="86" t="s">
        <v>380</v>
      </c>
      <c r="R669" s="86" t="s">
        <v>114</v>
      </c>
      <c r="S669" s="86"/>
      <c r="T669" s="9"/>
      <c r="U669" s="9"/>
      <c r="V669" s="9"/>
      <c r="W669" s="9"/>
      <c r="X669" s="9"/>
      <c r="Y669" s="9"/>
      <c r="Z669" s="9"/>
    </row>
    <row r="670" spans="1:26" ht="137.25" customHeight="1">
      <c r="A670" s="80" t="s">
        <v>10786</v>
      </c>
      <c r="B670" s="172" t="s">
        <v>4154</v>
      </c>
      <c r="C670" s="172" t="s">
        <v>4157</v>
      </c>
      <c r="D670" s="167" t="s">
        <v>10787</v>
      </c>
      <c r="E670" s="171" t="s">
        <v>10788</v>
      </c>
      <c r="F670" s="167" t="s">
        <v>9433</v>
      </c>
      <c r="G670" s="172">
        <v>1</v>
      </c>
      <c r="H670" s="167" t="s">
        <v>10789</v>
      </c>
      <c r="I670" s="189" t="s">
        <v>10783</v>
      </c>
      <c r="J670" s="172"/>
      <c r="K670" s="104"/>
      <c r="L670" s="83"/>
      <c r="M670" s="86"/>
      <c r="N670" s="26"/>
      <c r="O670" s="86" t="s">
        <v>380</v>
      </c>
      <c r="P670" s="86" t="s">
        <v>380</v>
      </c>
      <c r="Q670" s="86" t="s">
        <v>380</v>
      </c>
      <c r="R670" s="86" t="s">
        <v>114</v>
      </c>
      <c r="S670" s="86"/>
      <c r="T670" s="9"/>
      <c r="U670" s="9"/>
      <c r="V670" s="9"/>
      <c r="W670" s="9"/>
      <c r="X670" s="9"/>
      <c r="Y670" s="9"/>
      <c r="Z670" s="9"/>
    </row>
    <row r="671" spans="1:26" ht="16.5" customHeight="1">
      <c r="A671" s="747" t="s">
        <v>10791</v>
      </c>
      <c r="B671" s="780" t="s">
        <v>4154</v>
      </c>
      <c r="C671" s="780" t="s">
        <v>4157</v>
      </c>
      <c r="D671" s="767" t="s">
        <v>10792</v>
      </c>
      <c r="E671" s="779" t="s">
        <v>10793</v>
      </c>
      <c r="F671" s="767" t="s">
        <v>7596</v>
      </c>
      <c r="G671" s="254">
        <v>1</v>
      </c>
      <c r="H671" s="187" t="s">
        <v>10794</v>
      </c>
      <c r="I671" s="186" t="s">
        <v>10460</v>
      </c>
      <c r="J671" s="254"/>
      <c r="K671" s="267"/>
      <c r="L671" s="748"/>
      <c r="M671" s="91"/>
      <c r="N671" s="157"/>
      <c r="O671" s="86" t="s">
        <v>380</v>
      </c>
      <c r="P671" s="86" t="s">
        <v>380</v>
      </c>
      <c r="Q671" s="86" t="s">
        <v>380</v>
      </c>
      <c r="R671" s="86" t="s">
        <v>8289</v>
      </c>
      <c r="S671" s="86"/>
      <c r="T671" s="9"/>
      <c r="U671" s="9"/>
      <c r="V671" s="9"/>
      <c r="W671" s="9"/>
      <c r="X671" s="9"/>
      <c r="Y671" s="9"/>
      <c r="Z671" s="9"/>
    </row>
    <row r="672" spans="1:26" ht="37.5" customHeight="1">
      <c r="A672" s="665"/>
      <c r="B672" s="665"/>
      <c r="C672" s="665"/>
      <c r="D672" s="665"/>
      <c r="E672" s="665"/>
      <c r="F672" s="665"/>
      <c r="G672" s="254">
        <v>2</v>
      </c>
      <c r="H672" s="259" t="s">
        <v>10796</v>
      </c>
      <c r="I672" s="188" t="s">
        <v>10797</v>
      </c>
      <c r="J672" s="254"/>
      <c r="K672" s="267"/>
      <c r="L672" s="665"/>
      <c r="M672" s="86"/>
      <c r="N672" s="64"/>
      <c r="O672" s="86" t="s">
        <v>380</v>
      </c>
      <c r="P672" s="86" t="s">
        <v>380</v>
      </c>
      <c r="Q672" s="86" t="s">
        <v>380</v>
      </c>
      <c r="R672" s="86" t="s">
        <v>8289</v>
      </c>
      <c r="S672" s="86"/>
      <c r="T672" s="9"/>
      <c r="U672" s="9"/>
      <c r="V672" s="9"/>
      <c r="W672" s="9"/>
      <c r="X672" s="9"/>
      <c r="Y672" s="9"/>
      <c r="Z672" s="9"/>
    </row>
    <row r="673" spans="1:26" ht="49.5" customHeight="1">
      <c r="A673" s="666"/>
      <c r="B673" s="666"/>
      <c r="C673" s="666"/>
      <c r="D673" s="666"/>
      <c r="E673" s="666"/>
      <c r="F673" s="665"/>
      <c r="G673" s="254">
        <v>3</v>
      </c>
      <c r="H673" s="171" t="s">
        <v>10801</v>
      </c>
      <c r="I673" s="188" t="s">
        <v>10802</v>
      </c>
      <c r="J673" s="254"/>
      <c r="K673" s="267"/>
      <c r="L673" s="666"/>
      <c r="M673" s="155"/>
      <c r="N673" s="64"/>
      <c r="O673" s="86" t="s">
        <v>380</v>
      </c>
      <c r="P673" s="86" t="s">
        <v>380</v>
      </c>
      <c r="Q673" s="86" t="s">
        <v>380</v>
      </c>
      <c r="R673" s="86" t="s">
        <v>8289</v>
      </c>
      <c r="S673" s="86"/>
      <c r="T673" s="9"/>
      <c r="U673" s="9"/>
      <c r="V673" s="9"/>
      <c r="W673" s="9"/>
      <c r="X673" s="9"/>
      <c r="Y673" s="9"/>
      <c r="Z673" s="9"/>
    </row>
    <row r="674" spans="1:26" ht="66" customHeight="1">
      <c r="A674" s="747" t="s">
        <v>10803</v>
      </c>
      <c r="B674" s="780" t="s">
        <v>4154</v>
      </c>
      <c r="C674" s="780" t="s">
        <v>4157</v>
      </c>
      <c r="D674" s="767" t="s">
        <v>10804</v>
      </c>
      <c r="E674" s="779" t="s">
        <v>10805</v>
      </c>
      <c r="F674" s="767" t="s">
        <v>7596</v>
      </c>
      <c r="G674" s="254">
        <v>1</v>
      </c>
      <c r="H674" s="187" t="s">
        <v>10794</v>
      </c>
      <c r="I674" s="186" t="s">
        <v>10460</v>
      </c>
      <c r="J674" s="254"/>
      <c r="K674" s="267"/>
      <c r="L674" s="748"/>
      <c r="M674" s="86"/>
      <c r="N674" s="4"/>
      <c r="O674" s="86" t="s">
        <v>380</v>
      </c>
      <c r="P674" s="86" t="s">
        <v>380</v>
      </c>
      <c r="Q674" s="86" t="s">
        <v>380</v>
      </c>
      <c r="R674" s="86" t="s">
        <v>8289</v>
      </c>
      <c r="S674" s="86"/>
      <c r="T674" s="9"/>
      <c r="U674" s="9"/>
      <c r="V674" s="9"/>
      <c r="W674" s="9"/>
      <c r="X674" s="9"/>
      <c r="Y674" s="9"/>
      <c r="Z674" s="9"/>
    </row>
    <row r="675" spans="1:26" ht="56.25" customHeight="1">
      <c r="A675" s="666"/>
      <c r="B675" s="666"/>
      <c r="C675" s="666"/>
      <c r="D675" s="666"/>
      <c r="E675" s="666"/>
      <c r="F675" s="665"/>
      <c r="G675" s="254">
        <v>2</v>
      </c>
      <c r="H675" s="173" t="s">
        <v>10809</v>
      </c>
      <c r="I675" s="188" t="s">
        <v>10797</v>
      </c>
      <c r="J675" s="254"/>
      <c r="K675" s="267"/>
      <c r="L675" s="666"/>
      <c r="M675" s="86"/>
      <c r="N675" s="4"/>
      <c r="O675" s="86" t="s">
        <v>380</v>
      </c>
      <c r="P675" s="86" t="s">
        <v>380</v>
      </c>
      <c r="Q675" s="86" t="s">
        <v>380</v>
      </c>
      <c r="R675" s="86" t="s">
        <v>8289</v>
      </c>
      <c r="S675" s="86"/>
      <c r="T675" s="9"/>
      <c r="U675" s="9"/>
      <c r="V675" s="9"/>
      <c r="W675" s="9"/>
      <c r="X675" s="9"/>
      <c r="Y675" s="9"/>
      <c r="Z675" s="9"/>
    </row>
    <row r="676" spans="1:26" ht="89.25" customHeight="1">
      <c r="A676" s="747" t="s">
        <v>10810</v>
      </c>
      <c r="B676" s="780" t="s">
        <v>4154</v>
      </c>
      <c r="C676" s="780" t="s">
        <v>4157</v>
      </c>
      <c r="D676" s="767" t="s">
        <v>10804</v>
      </c>
      <c r="E676" s="779" t="s">
        <v>10811</v>
      </c>
      <c r="F676" s="767" t="s">
        <v>7596</v>
      </c>
      <c r="G676" s="254">
        <v>1</v>
      </c>
      <c r="H676" s="187" t="s">
        <v>10794</v>
      </c>
      <c r="I676" s="186" t="s">
        <v>10460</v>
      </c>
      <c r="J676" s="254"/>
      <c r="K676" s="267"/>
      <c r="L676" s="748"/>
      <c r="M676" s="86"/>
      <c r="N676" s="4"/>
      <c r="O676" s="86" t="s">
        <v>380</v>
      </c>
      <c r="P676" s="86" t="s">
        <v>380</v>
      </c>
      <c r="Q676" s="86" t="s">
        <v>380</v>
      </c>
      <c r="R676" s="86" t="s">
        <v>8289</v>
      </c>
      <c r="S676" s="86"/>
      <c r="T676" s="9"/>
      <c r="U676" s="9"/>
      <c r="V676" s="9"/>
      <c r="W676" s="9"/>
      <c r="X676" s="9"/>
      <c r="Y676" s="9"/>
      <c r="Z676" s="9"/>
    </row>
    <row r="677" spans="1:26" ht="75.75" customHeight="1">
      <c r="A677" s="666"/>
      <c r="B677" s="666"/>
      <c r="C677" s="666"/>
      <c r="D677" s="666"/>
      <c r="E677" s="666"/>
      <c r="F677" s="665"/>
      <c r="G677" s="254">
        <v>2</v>
      </c>
      <c r="H677" s="173" t="s">
        <v>10814</v>
      </c>
      <c r="I677" s="188" t="s">
        <v>10815</v>
      </c>
      <c r="J677" s="254"/>
      <c r="K677" s="267"/>
      <c r="L677" s="666"/>
      <c r="M677" s="86"/>
      <c r="N677" s="4"/>
      <c r="O677" s="86" t="s">
        <v>380</v>
      </c>
      <c r="P677" s="86" t="s">
        <v>380</v>
      </c>
      <c r="Q677" s="86" t="s">
        <v>380</v>
      </c>
      <c r="R677" s="86" t="s">
        <v>8289</v>
      </c>
      <c r="S677" s="86"/>
      <c r="T677" s="9"/>
      <c r="U677" s="9"/>
      <c r="V677" s="9"/>
      <c r="W677" s="9"/>
      <c r="X677" s="9"/>
      <c r="Y677" s="9"/>
      <c r="Z677" s="9"/>
    </row>
    <row r="678" spans="1:26" ht="16.5" customHeight="1">
      <c r="A678" s="747" t="s">
        <v>10817</v>
      </c>
      <c r="B678" s="780" t="s">
        <v>4154</v>
      </c>
      <c r="C678" s="780" t="s">
        <v>4157</v>
      </c>
      <c r="D678" s="767" t="s">
        <v>10804</v>
      </c>
      <c r="E678" s="779" t="s">
        <v>10818</v>
      </c>
      <c r="F678" s="767" t="s">
        <v>7596</v>
      </c>
      <c r="G678" s="254">
        <v>1</v>
      </c>
      <c r="H678" s="187" t="s">
        <v>10794</v>
      </c>
      <c r="I678" s="186" t="s">
        <v>10460</v>
      </c>
      <c r="J678" s="254"/>
      <c r="K678" s="267"/>
      <c r="L678" s="748"/>
      <c r="M678" s="86"/>
      <c r="N678" s="4"/>
      <c r="O678" s="86" t="s">
        <v>380</v>
      </c>
      <c r="P678" s="86" t="s">
        <v>380</v>
      </c>
      <c r="Q678" s="86" t="s">
        <v>380</v>
      </c>
      <c r="R678" s="86" t="s">
        <v>8289</v>
      </c>
      <c r="S678" s="86"/>
      <c r="T678" s="9"/>
      <c r="U678" s="9"/>
      <c r="V678" s="9"/>
      <c r="W678" s="9"/>
      <c r="X678" s="9"/>
      <c r="Y678" s="9"/>
      <c r="Z678" s="9"/>
    </row>
    <row r="679" spans="1:26" ht="116.25" customHeight="1">
      <c r="A679" s="666"/>
      <c r="B679" s="666"/>
      <c r="C679" s="666"/>
      <c r="D679" s="666"/>
      <c r="E679" s="666"/>
      <c r="F679" s="665"/>
      <c r="G679" s="254">
        <v>2</v>
      </c>
      <c r="H679" s="173" t="s">
        <v>10821</v>
      </c>
      <c r="I679" s="188" t="s">
        <v>10815</v>
      </c>
      <c r="J679" s="254"/>
      <c r="K679" s="267"/>
      <c r="L679" s="666"/>
      <c r="M679" s="86"/>
      <c r="N679" s="4"/>
      <c r="O679" s="86" t="s">
        <v>380</v>
      </c>
      <c r="P679" s="86" t="s">
        <v>380</v>
      </c>
      <c r="Q679" s="86" t="s">
        <v>380</v>
      </c>
      <c r="R679" s="86" t="s">
        <v>8289</v>
      </c>
      <c r="S679" s="86"/>
      <c r="T679" s="9"/>
      <c r="U679" s="9"/>
      <c r="V679" s="9"/>
      <c r="W679" s="9"/>
      <c r="X679" s="9"/>
      <c r="Y679" s="9"/>
      <c r="Z679" s="9"/>
    </row>
    <row r="680" spans="1:26" ht="16.5" customHeight="1">
      <c r="A680" s="747" t="s">
        <v>10823</v>
      </c>
      <c r="B680" s="780" t="s">
        <v>4154</v>
      </c>
      <c r="C680" s="780" t="s">
        <v>4157</v>
      </c>
      <c r="D680" s="767" t="s">
        <v>10804</v>
      </c>
      <c r="E680" s="779" t="s">
        <v>10824</v>
      </c>
      <c r="F680" s="767" t="s">
        <v>7596</v>
      </c>
      <c r="G680" s="172">
        <v>1</v>
      </c>
      <c r="H680" s="187" t="s">
        <v>10794</v>
      </c>
      <c r="I680" s="188" t="s">
        <v>10460</v>
      </c>
      <c r="J680" s="172"/>
      <c r="K680" s="267"/>
      <c r="L680" s="748"/>
      <c r="M680" s="91"/>
      <c r="N680" s="157"/>
      <c r="O680" s="86" t="s">
        <v>380</v>
      </c>
      <c r="P680" s="86" t="s">
        <v>380</v>
      </c>
      <c r="Q680" s="86" t="s">
        <v>380</v>
      </c>
      <c r="R680" s="86" t="s">
        <v>114</v>
      </c>
      <c r="S680" s="86"/>
      <c r="T680" s="9"/>
      <c r="U680" s="9"/>
      <c r="V680" s="9"/>
      <c r="W680" s="9"/>
      <c r="X680" s="9"/>
      <c r="Y680" s="9"/>
      <c r="Z680" s="9"/>
    </row>
    <row r="681" spans="1:26" ht="63" customHeight="1">
      <c r="A681" s="665"/>
      <c r="B681" s="665"/>
      <c r="C681" s="665"/>
      <c r="D681" s="665"/>
      <c r="E681" s="665"/>
      <c r="F681" s="665"/>
      <c r="G681" s="172">
        <v>2</v>
      </c>
      <c r="H681" s="171" t="s">
        <v>10827</v>
      </c>
      <c r="I681" s="189" t="s">
        <v>10797</v>
      </c>
      <c r="J681" s="172"/>
      <c r="K681" s="267"/>
      <c r="L681" s="665"/>
      <c r="M681" s="86"/>
      <c r="N681" s="64"/>
      <c r="O681" s="86" t="s">
        <v>380</v>
      </c>
      <c r="P681" s="86" t="s">
        <v>380</v>
      </c>
      <c r="Q681" s="86" t="s">
        <v>380</v>
      </c>
      <c r="R681" s="86" t="s">
        <v>114</v>
      </c>
      <c r="S681" s="86"/>
      <c r="T681" s="9"/>
      <c r="U681" s="9"/>
      <c r="V681" s="9"/>
      <c r="W681" s="9"/>
      <c r="X681" s="9"/>
      <c r="Y681" s="9"/>
      <c r="Z681" s="9"/>
    </row>
    <row r="682" spans="1:26" ht="61.5" customHeight="1">
      <c r="A682" s="666"/>
      <c r="B682" s="666"/>
      <c r="C682" s="666"/>
      <c r="D682" s="666"/>
      <c r="E682" s="666"/>
      <c r="F682" s="666"/>
      <c r="G682" s="172">
        <v>3</v>
      </c>
      <c r="H682" s="171" t="s">
        <v>10801</v>
      </c>
      <c r="I682" s="189" t="s">
        <v>10802</v>
      </c>
      <c r="J682" s="172"/>
      <c r="K682" s="267"/>
      <c r="L682" s="666"/>
      <c r="M682" s="155"/>
      <c r="N682" s="64"/>
      <c r="O682" s="86" t="s">
        <v>380</v>
      </c>
      <c r="P682" s="86" t="s">
        <v>380</v>
      </c>
      <c r="Q682" s="86" t="s">
        <v>380</v>
      </c>
      <c r="R682" s="86" t="s">
        <v>114</v>
      </c>
      <c r="S682" s="86"/>
      <c r="T682" s="9"/>
      <c r="U682" s="9"/>
      <c r="V682" s="9"/>
      <c r="W682" s="9"/>
      <c r="X682" s="9"/>
      <c r="Y682" s="9"/>
      <c r="Z682" s="9"/>
    </row>
    <row r="683" spans="1:26" ht="16.5" customHeight="1">
      <c r="A683" s="747" t="s">
        <v>10829</v>
      </c>
      <c r="B683" s="780" t="s">
        <v>4154</v>
      </c>
      <c r="C683" s="780" t="s">
        <v>4157</v>
      </c>
      <c r="D683" s="767" t="s">
        <v>10804</v>
      </c>
      <c r="E683" s="779" t="s">
        <v>10805</v>
      </c>
      <c r="F683" s="767" t="s">
        <v>7596</v>
      </c>
      <c r="G683" s="172">
        <v>1</v>
      </c>
      <c r="H683" s="187" t="s">
        <v>10794</v>
      </c>
      <c r="I683" s="188" t="s">
        <v>10460</v>
      </c>
      <c r="J683" s="172"/>
      <c r="K683" s="267"/>
      <c r="L683" s="748"/>
      <c r="M683" s="86"/>
      <c r="N683" s="4"/>
      <c r="O683" s="86" t="s">
        <v>380</v>
      </c>
      <c r="P683" s="86" t="s">
        <v>380</v>
      </c>
      <c r="Q683" s="86" t="s">
        <v>380</v>
      </c>
      <c r="R683" s="86" t="s">
        <v>114</v>
      </c>
      <c r="S683" s="86"/>
      <c r="T683" s="9"/>
      <c r="U683" s="9"/>
      <c r="V683" s="9"/>
      <c r="W683" s="9"/>
      <c r="X683" s="9"/>
      <c r="Y683" s="9"/>
      <c r="Z683" s="9"/>
    </row>
    <row r="684" spans="1:26" ht="114.75" customHeight="1">
      <c r="A684" s="666"/>
      <c r="B684" s="666"/>
      <c r="C684" s="666"/>
      <c r="D684" s="666"/>
      <c r="E684" s="666"/>
      <c r="F684" s="666"/>
      <c r="G684" s="172">
        <v>2</v>
      </c>
      <c r="H684" s="173" t="s">
        <v>10833</v>
      </c>
      <c r="I684" s="189" t="s">
        <v>10797</v>
      </c>
      <c r="J684" s="172"/>
      <c r="K684" s="267"/>
      <c r="L684" s="666"/>
      <c r="M684" s="86"/>
      <c r="N684" s="4"/>
      <c r="O684" s="86" t="s">
        <v>380</v>
      </c>
      <c r="P684" s="86" t="s">
        <v>380</v>
      </c>
      <c r="Q684" s="86" t="s">
        <v>380</v>
      </c>
      <c r="R684" s="86" t="s">
        <v>114</v>
      </c>
      <c r="S684" s="86"/>
      <c r="T684" s="9"/>
      <c r="U684" s="9"/>
      <c r="V684" s="9"/>
      <c r="W684" s="9"/>
      <c r="X684" s="9"/>
      <c r="Y684" s="9"/>
      <c r="Z684" s="9"/>
    </row>
    <row r="685" spans="1:26" ht="16.5" customHeight="1">
      <c r="A685" s="747" t="s">
        <v>10834</v>
      </c>
      <c r="B685" s="780" t="s">
        <v>4154</v>
      </c>
      <c r="C685" s="780" t="s">
        <v>4157</v>
      </c>
      <c r="D685" s="767" t="s">
        <v>10804</v>
      </c>
      <c r="E685" s="779" t="s">
        <v>10811</v>
      </c>
      <c r="F685" s="767" t="s">
        <v>7596</v>
      </c>
      <c r="G685" s="172">
        <v>1</v>
      </c>
      <c r="H685" s="187" t="s">
        <v>10794</v>
      </c>
      <c r="I685" s="188" t="s">
        <v>10460</v>
      </c>
      <c r="J685" s="172"/>
      <c r="K685" s="267"/>
      <c r="L685" s="748"/>
      <c r="M685" s="86"/>
      <c r="N685" s="4"/>
      <c r="O685" s="86" t="s">
        <v>380</v>
      </c>
      <c r="P685" s="86" t="s">
        <v>380</v>
      </c>
      <c r="Q685" s="86" t="s">
        <v>380</v>
      </c>
      <c r="R685" s="86" t="s">
        <v>114</v>
      </c>
      <c r="S685" s="86"/>
      <c r="T685" s="9"/>
      <c r="U685" s="9"/>
      <c r="V685" s="9"/>
      <c r="W685" s="9"/>
      <c r="X685" s="9"/>
      <c r="Y685" s="9"/>
      <c r="Z685" s="9"/>
    </row>
    <row r="686" spans="1:26" ht="103.5" customHeight="1">
      <c r="A686" s="666"/>
      <c r="B686" s="666"/>
      <c r="C686" s="666"/>
      <c r="D686" s="666"/>
      <c r="E686" s="666"/>
      <c r="F686" s="666"/>
      <c r="G686" s="172">
        <v>2</v>
      </c>
      <c r="H686" s="173" t="s">
        <v>10838</v>
      </c>
      <c r="I686" s="189" t="s">
        <v>10815</v>
      </c>
      <c r="J686" s="172"/>
      <c r="K686" s="267"/>
      <c r="L686" s="666"/>
      <c r="M686" s="86"/>
      <c r="N686" s="4"/>
      <c r="O686" s="86" t="s">
        <v>380</v>
      </c>
      <c r="P686" s="86" t="s">
        <v>380</v>
      </c>
      <c r="Q686" s="86" t="s">
        <v>380</v>
      </c>
      <c r="R686" s="86" t="s">
        <v>114</v>
      </c>
      <c r="S686" s="86"/>
      <c r="T686" s="9"/>
      <c r="U686" s="9"/>
      <c r="V686" s="9"/>
      <c r="W686" s="9"/>
      <c r="X686" s="9"/>
      <c r="Y686" s="9"/>
      <c r="Z686" s="9"/>
    </row>
    <row r="687" spans="1:26" ht="16.5" customHeight="1">
      <c r="A687" s="747" t="s">
        <v>10839</v>
      </c>
      <c r="B687" s="780" t="s">
        <v>4154</v>
      </c>
      <c r="C687" s="780" t="s">
        <v>4157</v>
      </c>
      <c r="D687" s="767" t="s">
        <v>10804</v>
      </c>
      <c r="E687" s="779" t="s">
        <v>10818</v>
      </c>
      <c r="F687" s="767" t="s">
        <v>7596</v>
      </c>
      <c r="G687" s="172">
        <v>1</v>
      </c>
      <c r="H687" s="187" t="s">
        <v>10794</v>
      </c>
      <c r="I687" s="188" t="s">
        <v>10460</v>
      </c>
      <c r="J687" s="172"/>
      <c r="K687" s="267"/>
      <c r="L687" s="748"/>
      <c r="M687" s="86"/>
      <c r="N687" s="4"/>
      <c r="O687" s="86" t="s">
        <v>380</v>
      </c>
      <c r="P687" s="86" t="s">
        <v>380</v>
      </c>
      <c r="Q687" s="86" t="s">
        <v>380</v>
      </c>
      <c r="R687" s="86" t="s">
        <v>114</v>
      </c>
      <c r="S687" s="86"/>
      <c r="T687" s="9"/>
      <c r="U687" s="9"/>
      <c r="V687" s="9"/>
      <c r="W687" s="9"/>
      <c r="X687" s="9"/>
      <c r="Y687" s="9"/>
      <c r="Z687" s="9"/>
    </row>
    <row r="688" spans="1:26" ht="99.75" customHeight="1">
      <c r="A688" s="666"/>
      <c r="B688" s="666"/>
      <c r="C688" s="666"/>
      <c r="D688" s="666"/>
      <c r="E688" s="666"/>
      <c r="F688" s="666"/>
      <c r="G688" s="172">
        <v>2</v>
      </c>
      <c r="H688" s="167" t="s">
        <v>10846</v>
      </c>
      <c r="I688" s="189" t="s">
        <v>10815</v>
      </c>
      <c r="J688" s="172"/>
      <c r="K688" s="104"/>
      <c r="L688" s="666"/>
      <c r="M688" s="86"/>
      <c r="N688" s="4"/>
      <c r="O688" s="86" t="s">
        <v>380</v>
      </c>
      <c r="P688" s="86" t="s">
        <v>380</v>
      </c>
      <c r="Q688" s="86" t="s">
        <v>380</v>
      </c>
      <c r="R688" s="86" t="s">
        <v>114</v>
      </c>
      <c r="S688" s="86"/>
      <c r="T688" s="9"/>
      <c r="U688" s="9"/>
      <c r="V688" s="9"/>
      <c r="W688" s="9"/>
      <c r="X688" s="9"/>
      <c r="Y688" s="9"/>
      <c r="Z688" s="9"/>
    </row>
    <row r="689" spans="1:26" ht="72.75" customHeight="1">
      <c r="A689" s="747" t="s">
        <v>7539</v>
      </c>
      <c r="B689" s="780" t="s">
        <v>4154</v>
      </c>
      <c r="C689" s="780" t="s">
        <v>4157</v>
      </c>
      <c r="D689" s="744" t="s">
        <v>10851</v>
      </c>
      <c r="E689" s="170" t="s">
        <v>10852</v>
      </c>
      <c r="F689" s="744" t="s">
        <v>10854</v>
      </c>
      <c r="G689" s="184">
        <v>1</v>
      </c>
      <c r="H689" s="189" t="s">
        <v>10857</v>
      </c>
      <c r="I689" s="167" t="s">
        <v>10859</v>
      </c>
      <c r="J689" s="184"/>
      <c r="K689" s="104"/>
      <c r="L689" s="748"/>
      <c r="M689" s="86"/>
      <c r="N689" s="4"/>
      <c r="O689" s="86" t="s">
        <v>380</v>
      </c>
      <c r="P689" s="86" t="s">
        <v>380</v>
      </c>
      <c r="Q689" s="86" t="s">
        <v>380</v>
      </c>
      <c r="R689" s="86" t="s">
        <v>114</v>
      </c>
      <c r="S689" s="86"/>
      <c r="T689" s="9"/>
      <c r="U689" s="9"/>
      <c r="V689" s="9"/>
      <c r="W689" s="9"/>
      <c r="X689" s="9"/>
      <c r="Y689" s="9"/>
      <c r="Z689" s="9"/>
    </row>
    <row r="690" spans="1:26" ht="63" customHeight="1">
      <c r="A690" s="665"/>
      <c r="B690" s="750"/>
      <c r="C690" s="750"/>
      <c r="D690" s="665"/>
      <c r="E690" s="170" t="s">
        <v>10862</v>
      </c>
      <c r="F690" s="666"/>
      <c r="G690" s="184">
        <v>2</v>
      </c>
      <c r="H690" s="189" t="s">
        <v>10863</v>
      </c>
      <c r="I690" s="167" t="s">
        <v>10864</v>
      </c>
      <c r="J690" s="184"/>
      <c r="K690" s="104"/>
      <c r="L690" s="750"/>
      <c r="M690" s="86"/>
      <c r="N690" s="4"/>
      <c r="O690" s="86" t="s">
        <v>380</v>
      </c>
      <c r="P690" s="86" t="s">
        <v>380</v>
      </c>
      <c r="Q690" s="86" t="s">
        <v>380</v>
      </c>
      <c r="R690" s="86" t="s">
        <v>114</v>
      </c>
      <c r="S690" s="86"/>
      <c r="T690" s="9"/>
      <c r="U690" s="9"/>
      <c r="V690" s="9"/>
      <c r="W690" s="9"/>
      <c r="X690" s="9"/>
      <c r="Y690" s="9"/>
      <c r="Z690" s="9"/>
    </row>
    <row r="691" spans="1:26" ht="71.25" customHeight="1">
      <c r="A691" s="747" t="s">
        <v>10866</v>
      </c>
      <c r="B691" s="747" t="s">
        <v>4154</v>
      </c>
      <c r="C691" s="747" t="s">
        <v>4157</v>
      </c>
      <c r="D691" s="744" t="s">
        <v>10867</v>
      </c>
      <c r="E691" s="120" t="s">
        <v>10868</v>
      </c>
      <c r="F691" s="740" t="s">
        <v>10854</v>
      </c>
      <c r="G691" s="26">
        <v>1</v>
      </c>
      <c r="H691" s="92" t="s">
        <v>10870</v>
      </c>
      <c r="I691" s="82" t="s">
        <v>10871</v>
      </c>
      <c r="J691" s="26"/>
      <c r="K691" s="104"/>
      <c r="L691" s="748"/>
      <c r="M691" s="178"/>
      <c r="N691" s="4"/>
      <c r="O691" s="86" t="s">
        <v>380</v>
      </c>
      <c r="P691" s="86" t="s">
        <v>380</v>
      </c>
      <c r="Q691" s="86" t="s">
        <v>380</v>
      </c>
      <c r="R691" s="86" t="s">
        <v>114</v>
      </c>
      <c r="S691" s="86"/>
      <c r="T691" s="9"/>
      <c r="U691" s="9"/>
      <c r="V691" s="9"/>
      <c r="W691" s="9"/>
      <c r="X691" s="9"/>
      <c r="Y691" s="9"/>
      <c r="Z691" s="9"/>
    </row>
    <row r="692" spans="1:26" ht="16.5" customHeight="1">
      <c r="A692" s="665"/>
      <c r="B692" s="665"/>
      <c r="C692" s="665"/>
      <c r="D692" s="665"/>
      <c r="E692" s="120" t="s">
        <v>10874</v>
      </c>
      <c r="F692" s="666"/>
      <c r="G692" s="26">
        <v>2</v>
      </c>
      <c r="H692" s="92" t="s">
        <v>10875</v>
      </c>
      <c r="I692" s="82" t="s">
        <v>10876</v>
      </c>
      <c r="J692" s="26"/>
      <c r="K692" s="104"/>
      <c r="L692" s="750"/>
      <c r="M692" s="178"/>
      <c r="N692" s="4"/>
      <c r="O692" s="86" t="s">
        <v>380</v>
      </c>
      <c r="P692" s="86" t="s">
        <v>380</v>
      </c>
      <c r="Q692" s="86" t="s">
        <v>380</v>
      </c>
      <c r="R692" s="86" t="s">
        <v>114</v>
      </c>
      <c r="S692" s="86"/>
      <c r="T692" s="9"/>
      <c r="U692" s="9"/>
      <c r="V692" s="9"/>
      <c r="W692" s="9"/>
      <c r="X692" s="9"/>
      <c r="Y692" s="9"/>
      <c r="Z692" s="9"/>
    </row>
    <row r="693" spans="1:26" ht="82.5" customHeight="1">
      <c r="A693" s="747" t="s">
        <v>10877</v>
      </c>
      <c r="B693" s="747" t="s">
        <v>4154</v>
      </c>
      <c r="C693" s="747" t="s">
        <v>4157</v>
      </c>
      <c r="D693" s="744" t="s">
        <v>10879</v>
      </c>
      <c r="E693" s="120" t="s">
        <v>10881</v>
      </c>
      <c r="F693" s="740" t="s">
        <v>10854</v>
      </c>
      <c r="G693" s="26">
        <v>1</v>
      </c>
      <c r="H693" s="92" t="s">
        <v>10884</v>
      </c>
      <c r="I693" s="82" t="s">
        <v>10885</v>
      </c>
      <c r="J693" s="26"/>
      <c r="K693" s="104"/>
      <c r="L693" s="748"/>
      <c r="M693" s="178"/>
      <c r="N693" s="4"/>
      <c r="O693" s="86" t="s">
        <v>380</v>
      </c>
      <c r="P693" s="86" t="s">
        <v>380</v>
      </c>
      <c r="Q693" s="86" t="s">
        <v>380</v>
      </c>
      <c r="R693" s="86" t="s">
        <v>114</v>
      </c>
      <c r="S693" s="86"/>
      <c r="T693" s="9"/>
      <c r="U693" s="9"/>
      <c r="V693" s="9"/>
      <c r="W693" s="9"/>
      <c r="X693" s="9"/>
      <c r="Y693" s="9"/>
      <c r="Z693" s="9"/>
    </row>
    <row r="694" spans="1:26" ht="84.75" customHeight="1">
      <c r="A694" s="665"/>
      <c r="B694" s="665"/>
      <c r="C694" s="665"/>
      <c r="D694" s="665"/>
      <c r="E694" s="120" t="s">
        <v>10888</v>
      </c>
      <c r="F694" s="666"/>
      <c r="G694" s="26">
        <v>2</v>
      </c>
      <c r="H694" s="92" t="s">
        <v>10891</v>
      </c>
      <c r="I694" s="82" t="s">
        <v>10885</v>
      </c>
      <c r="J694" s="26"/>
      <c r="K694" s="104"/>
      <c r="L694" s="750"/>
      <c r="M694" s="178"/>
      <c r="N694" s="4"/>
      <c r="O694" s="86" t="s">
        <v>380</v>
      </c>
      <c r="P694" s="86" t="s">
        <v>380</v>
      </c>
      <c r="Q694" s="86" t="s">
        <v>380</v>
      </c>
      <c r="R694" s="86" t="s">
        <v>114</v>
      </c>
      <c r="S694" s="86"/>
      <c r="T694" s="9"/>
      <c r="U694" s="9"/>
      <c r="V694" s="9"/>
      <c r="W694" s="9"/>
      <c r="X694" s="9"/>
      <c r="Y694" s="9"/>
      <c r="Z694" s="9"/>
    </row>
    <row r="695" spans="1:26" ht="140.25" customHeight="1">
      <c r="A695" s="99" t="s">
        <v>10893</v>
      </c>
      <c r="B695" s="99" t="s">
        <v>4154</v>
      </c>
      <c r="C695" s="99" t="s">
        <v>4157</v>
      </c>
      <c r="D695" s="82" t="s">
        <v>10895</v>
      </c>
      <c r="E695" s="124" t="s">
        <v>10896</v>
      </c>
      <c r="F695" s="95" t="s">
        <v>10854</v>
      </c>
      <c r="G695" s="26">
        <v>1</v>
      </c>
      <c r="H695" s="82" t="s">
        <v>10899</v>
      </c>
      <c r="I695" s="82" t="s">
        <v>10900</v>
      </c>
      <c r="J695" s="26"/>
      <c r="K695" s="104"/>
      <c r="L695" s="143"/>
      <c r="M695" s="178"/>
      <c r="N695" s="4"/>
      <c r="O695" s="86" t="s">
        <v>380</v>
      </c>
      <c r="P695" s="86" t="s">
        <v>380</v>
      </c>
      <c r="Q695" s="86" t="s">
        <v>380</v>
      </c>
      <c r="R695" s="86" t="s">
        <v>114</v>
      </c>
      <c r="S695" s="86"/>
      <c r="T695" s="9"/>
      <c r="U695" s="9"/>
      <c r="V695" s="9"/>
      <c r="W695" s="9"/>
      <c r="X695" s="9"/>
      <c r="Y695" s="9"/>
      <c r="Z695" s="9"/>
    </row>
    <row r="696" spans="1:26" ht="16.5" customHeight="1">
      <c r="A696" s="99" t="s">
        <v>10902</v>
      </c>
      <c r="B696" s="99" t="s">
        <v>4154</v>
      </c>
      <c r="C696" s="99" t="s">
        <v>4157</v>
      </c>
      <c r="D696" s="82" t="s">
        <v>10903</v>
      </c>
      <c r="E696" s="124" t="s">
        <v>10904</v>
      </c>
      <c r="F696" s="95" t="s">
        <v>10854</v>
      </c>
      <c r="G696" s="26">
        <v>1</v>
      </c>
      <c r="H696" s="82" t="s">
        <v>10906</v>
      </c>
      <c r="I696" s="82" t="s">
        <v>10907</v>
      </c>
      <c r="J696" s="26"/>
      <c r="K696" s="104"/>
      <c r="L696" s="143"/>
      <c r="M696" s="178"/>
      <c r="N696" s="4"/>
      <c r="O696" s="86" t="s">
        <v>380</v>
      </c>
      <c r="P696" s="86" t="s">
        <v>380</v>
      </c>
      <c r="Q696" s="86" t="s">
        <v>380</v>
      </c>
      <c r="R696" s="86" t="s">
        <v>114</v>
      </c>
      <c r="S696" s="86"/>
      <c r="T696" s="9"/>
      <c r="U696" s="9"/>
      <c r="V696" s="9"/>
      <c r="W696" s="9"/>
      <c r="X696" s="9"/>
      <c r="Y696" s="9"/>
      <c r="Z696" s="9"/>
    </row>
    <row r="697" spans="1:26" ht="16.5" customHeight="1">
      <c r="A697" s="352" t="s">
        <v>10910</v>
      </c>
      <c r="B697" s="219" t="s">
        <v>4154</v>
      </c>
      <c r="C697" s="219" t="s">
        <v>4157</v>
      </c>
      <c r="D697" s="95" t="s">
        <v>10911</v>
      </c>
      <c r="E697" s="266" t="s">
        <v>10912</v>
      </c>
      <c r="F697" s="95" t="s">
        <v>10854</v>
      </c>
      <c r="G697" s="26">
        <v>1</v>
      </c>
      <c r="H697" s="82" t="s">
        <v>10913</v>
      </c>
      <c r="I697" s="82" t="s">
        <v>10914</v>
      </c>
      <c r="J697" s="26"/>
      <c r="K697" s="104"/>
      <c r="L697" s="112"/>
      <c r="M697" s="178"/>
      <c r="N697" s="4"/>
      <c r="O697" s="86" t="s">
        <v>380</v>
      </c>
      <c r="P697" s="86" t="s">
        <v>380</v>
      </c>
      <c r="Q697" s="86" t="s">
        <v>380</v>
      </c>
      <c r="R697" s="86" t="s">
        <v>114</v>
      </c>
      <c r="S697" s="86"/>
      <c r="T697" s="9"/>
      <c r="U697" s="9"/>
      <c r="V697" s="9"/>
      <c r="W697" s="9"/>
      <c r="X697" s="9"/>
      <c r="Y697" s="9"/>
      <c r="Z697" s="9"/>
    </row>
    <row r="698" spans="1:26" ht="142.5" customHeight="1">
      <c r="A698" s="352" t="s">
        <v>10915</v>
      </c>
      <c r="B698" s="219" t="s">
        <v>4154</v>
      </c>
      <c r="C698" s="219" t="s">
        <v>4157</v>
      </c>
      <c r="D698" s="183" t="s">
        <v>10917</v>
      </c>
      <c r="E698" s="120" t="s">
        <v>10918</v>
      </c>
      <c r="F698" s="92" t="s">
        <v>7995</v>
      </c>
      <c r="G698" s="26">
        <v>1</v>
      </c>
      <c r="H698" s="82" t="s">
        <v>10919</v>
      </c>
      <c r="I698" s="82" t="s">
        <v>10900</v>
      </c>
      <c r="J698" s="26"/>
      <c r="K698" s="104"/>
      <c r="L698" s="112"/>
      <c r="M698" s="178"/>
      <c r="N698" s="4"/>
      <c r="O698" s="86" t="s">
        <v>380</v>
      </c>
      <c r="P698" s="86" t="s">
        <v>380</v>
      </c>
      <c r="Q698" s="86" t="s">
        <v>380</v>
      </c>
      <c r="R698" s="86" t="s">
        <v>114</v>
      </c>
      <c r="S698" s="86"/>
      <c r="T698" s="9"/>
      <c r="U698" s="9"/>
      <c r="V698" s="9"/>
      <c r="W698" s="9"/>
      <c r="X698" s="9"/>
      <c r="Y698" s="9"/>
      <c r="Z698" s="9"/>
    </row>
    <row r="699" spans="1:26" ht="16.5" customHeight="1">
      <c r="A699" s="781" t="s">
        <v>10922</v>
      </c>
      <c r="B699" s="782" t="s">
        <v>4154</v>
      </c>
      <c r="C699" s="782" t="s">
        <v>4157</v>
      </c>
      <c r="D699" s="740" t="s">
        <v>10923</v>
      </c>
      <c r="E699" s="120" t="s">
        <v>10924</v>
      </c>
      <c r="F699" s="740" t="s">
        <v>10854</v>
      </c>
      <c r="G699" s="26">
        <v>1</v>
      </c>
      <c r="H699" s="92" t="s">
        <v>10925</v>
      </c>
      <c r="I699" s="82" t="s">
        <v>10926</v>
      </c>
      <c r="J699" s="26"/>
      <c r="K699" s="104"/>
      <c r="L699" s="783"/>
      <c r="M699" s="178"/>
      <c r="N699" s="4"/>
      <c r="O699" s="86" t="s">
        <v>380</v>
      </c>
      <c r="P699" s="86" t="s">
        <v>380</v>
      </c>
      <c r="Q699" s="86" t="s">
        <v>380</v>
      </c>
      <c r="R699" s="86" t="s">
        <v>114</v>
      </c>
      <c r="S699" s="86"/>
      <c r="T699" s="9"/>
      <c r="U699" s="9"/>
      <c r="V699" s="9"/>
      <c r="W699" s="9"/>
      <c r="X699" s="9"/>
      <c r="Y699" s="9"/>
      <c r="Z699" s="9"/>
    </row>
    <row r="700" spans="1:26" ht="16.5" customHeight="1">
      <c r="A700" s="695"/>
      <c r="B700" s="754"/>
      <c r="C700" s="754"/>
      <c r="D700" s="665"/>
      <c r="E700" s="120" t="s">
        <v>10928</v>
      </c>
      <c r="F700" s="665"/>
      <c r="G700" s="26">
        <v>2</v>
      </c>
      <c r="H700" s="92" t="s">
        <v>10929</v>
      </c>
      <c r="I700" s="82" t="s">
        <v>10930</v>
      </c>
      <c r="J700" s="26"/>
      <c r="K700" s="104"/>
      <c r="L700" s="754"/>
      <c r="M700" s="178"/>
      <c r="N700" s="4"/>
      <c r="O700" s="86" t="s">
        <v>380</v>
      </c>
      <c r="P700" s="86" t="s">
        <v>380</v>
      </c>
      <c r="Q700" s="86" t="s">
        <v>380</v>
      </c>
      <c r="R700" s="86" t="s">
        <v>114</v>
      </c>
      <c r="S700" s="86"/>
      <c r="T700" s="9"/>
      <c r="U700" s="9"/>
      <c r="V700" s="9"/>
      <c r="W700" s="9"/>
      <c r="X700" s="9"/>
      <c r="Y700" s="9"/>
      <c r="Z700" s="9"/>
    </row>
    <row r="701" spans="1:26" ht="16.5" customHeight="1">
      <c r="A701" s="682"/>
      <c r="B701" s="755"/>
      <c r="C701" s="755"/>
      <c r="D701" s="666"/>
      <c r="E701" s="120" t="s">
        <v>10934</v>
      </c>
      <c r="F701" s="666"/>
      <c r="G701" s="26">
        <v>3</v>
      </c>
      <c r="H701" s="92" t="s">
        <v>10935</v>
      </c>
      <c r="I701" s="82" t="s">
        <v>10936</v>
      </c>
      <c r="J701" s="26"/>
      <c r="K701" s="104"/>
      <c r="L701" s="755"/>
      <c r="M701" s="178"/>
      <c r="N701" s="4"/>
      <c r="O701" s="86" t="s">
        <v>380</v>
      </c>
      <c r="P701" s="86" t="s">
        <v>380</v>
      </c>
      <c r="Q701" s="86" t="s">
        <v>380</v>
      </c>
      <c r="R701" s="86" t="s">
        <v>114</v>
      </c>
      <c r="S701" s="86"/>
      <c r="T701" s="9"/>
      <c r="U701" s="9"/>
      <c r="V701" s="9"/>
      <c r="W701" s="9"/>
      <c r="X701" s="9"/>
      <c r="Y701" s="9"/>
      <c r="Z701" s="9"/>
    </row>
    <row r="702" spans="1:26" ht="63" customHeight="1">
      <c r="A702" s="781" t="s">
        <v>10937</v>
      </c>
      <c r="B702" s="782" t="s">
        <v>4154</v>
      </c>
      <c r="C702" s="782" t="s">
        <v>4157</v>
      </c>
      <c r="D702" s="740" t="s">
        <v>10938</v>
      </c>
      <c r="E702" s="756" t="s">
        <v>10938</v>
      </c>
      <c r="F702" s="740" t="s">
        <v>10854</v>
      </c>
      <c r="G702" s="26">
        <v>1</v>
      </c>
      <c r="H702" s="92" t="s">
        <v>7597</v>
      </c>
      <c r="I702" s="82" t="s">
        <v>7703</v>
      </c>
      <c r="J702" s="26"/>
      <c r="K702" s="104"/>
      <c r="L702" s="783"/>
      <c r="M702" s="178"/>
      <c r="N702" s="4"/>
      <c r="O702" s="86" t="s">
        <v>380</v>
      </c>
      <c r="P702" s="86" t="s">
        <v>380</v>
      </c>
      <c r="Q702" s="86" t="s">
        <v>380</v>
      </c>
      <c r="R702" s="86" t="s">
        <v>114</v>
      </c>
      <c r="S702" s="86"/>
      <c r="T702" s="9"/>
      <c r="U702" s="9"/>
      <c r="V702" s="9"/>
      <c r="W702" s="9"/>
      <c r="X702" s="9"/>
      <c r="Y702" s="9"/>
      <c r="Z702" s="9"/>
    </row>
    <row r="703" spans="1:26" ht="99" customHeight="1">
      <c r="A703" s="682"/>
      <c r="B703" s="755"/>
      <c r="C703" s="755"/>
      <c r="D703" s="666"/>
      <c r="E703" s="666"/>
      <c r="F703" s="666"/>
      <c r="G703" s="26">
        <v>2</v>
      </c>
      <c r="H703" s="92" t="s">
        <v>10943</v>
      </c>
      <c r="I703" s="167" t="s">
        <v>10944</v>
      </c>
      <c r="J703" s="26"/>
      <c r="K703" s="104"/>
      <c r="L703" s="755"/>
      <c r="M703" s="178"/>
      <c r="N703" s="4"/>
      <c r="O703" s="86" t="s">
        <v>380</v>
      </c>
      <c r="P703" s="86" t="s">
        <v>380</v>
      </c>
      <c r="Q703" s="86" t="s">
        <v>380</v>
      </c>
      <c r="R703" s="86" t="s">
        <v>114</v>
      </c>
      <c r="S703" s="86"/>
      <c r="T703" s="9"/>
      <c r="U703" s="9"/>
      <c r="V703" s="9"/>
      <c r="W703" s="9"/>
      <c r="X703" s="9"/>
      <c r="Y703" s="9"/>
      <c r="Z703" s="9"/>
    </row>
    <row r="704" spans="1:26" ht="140.25" customHeight="1">
      <c r="A704" s="80" t="s">
        <v>10946</v>
      </c>
      <c r="B704" s="88" t="s">
        <v>4154</v>
      </c>
      <c r="C704" s="88" t="s">
        <v>4157</v>
      </c>
      <c r="D704" s="82" t="s">
        <v>10948</v>
      </c>
      <c r="E704" s="103" t="s">
        <v>10949</v>
      </c>
      <c r="F704" s="82" t="s">
        <v>8119</v>
      </c>
      <c r="G704" s="26">
        <v>1</v>
      </c>
      <c r="H704" s="82" t="s">
        <v>10951</v>
      </c>
      <c r="I704" s="82" t="s">
        <v>10953</v>
      </c>
      <c r="J704" s="26"/>
      <c r="K704" s="104"/>
      <c r="L704" s="83"/>
      <c r="M704" s="178"/>
      <c r="N704" s="4"/>
      <c r="O704" s="86" t="s">
        <v>380</v>
      </c>
      <c r="P704" s="86" t="s">
        <v>380</v>
      </c>
      <c r="Q704" s="86" t="s">
        <v>380</v>
      </c>
      <c r="R704" s="86" t="s">
        <v>114</v>
      </c>
      <c r="S704" s="86"/>
      <c r="T704" s="9"/>
      <c r="U704" s="9"/>
      <c r="V704" s="9"/>
      <c r="W704" s="9"/>
      <c r="X704" s="9"/>
      <c r="Y704" s="9"/>
      <c r="Z704" s="9"/>
    </row>
    <row r="705" spans="1:26" ht="134.25" customHeight="1">
      <c r="A705" s="80" t="s">
        <v>10955</v>
      </c>
      <c r="B705" s="88" t="s">
        <v>4154</v>
      </c>
      <c r="C705" s="88" t="s">
        <v>4157</v>
      </c>
      <c r="D705" s="82" t="s">
        <v>10956</v>
      </c>
      <c r="E705" s="103" t="s">
        <v>10957</v>
      </c>
      <c r="F705" s="82" t="s">
        <v>8119</v>
      </c>
      <c r="G705" s="26">
        <v>2</v>
      </c>
      <c r="H705" s="82" t="s">
        <v>10958</v>
      </c>
      <c r="I705" s="82" t="s">
        <v>10959</v>
      </c>
      <c r="J705" s="26"/>
      <c r="K705" s="104"/>
      <c r="L705" s="83"/>
      <c r="M705" s="178"/>
      <c r="N705" s="4"/>
      <c r="O705" s="86" t="s">
        <v>380</v>
      </c>
      <c r="P705" s="86" t="s">
        <v>380</v>
      </c>
      <c r="Q705" s="86" t="s">
        <v>380</v>
      </c>
      <c r="R705" s="86" t="s">
        <v>114</v>
      </c>
      <c r="S705" s="86"/>
      <c r="T705" s="9"/>
      <c r="U705" s="9"/>
      <c r="V705" s="9"/>
      <c r="W705" s="9"/>
      <c r="X705" s="9"/>
      <c r="Y705" s="9"/>
      <c r="Z705" s="9"/>
    </row>
    <row r="706" spans="1:26" ht="138.75" customHeight="1">
      <c r="A706" s="80" t="s">
        <v>10962</v>
      </c>
      <c r="B706" s="88" t="s">
        <v>4154</v>
      </c>
      <c r="C706" s="88" t="s">
        <v>4157</v>
      </c>
      <c r="D706" s="82" t="s">
        <v>10963</v>
      </c>
      <c r="E706" s="103" t="s">
        <v>10964</v>
      </c>
      <c r="F706" s="82" t="s">
        <v>2854</v>
      </c>
      <c r="G706" s="26">
        <v>1</v>
      </c>
      <c r="H706" s="82" t="s">
        <v>10965</v>
      </c>
      <c r="I706" s="82" t="s">
        <v>10966</v>
      </c>
      <c r="J706" s="26"/>
      <c r="K706" s="104"/>
      <c r="L706" s="83"/>
      <c r="M706" s="178"/>
      <c r="N706" s="4"/>
      <c r="O706" s="86" t="s">
        <v>380</v>
      </c>
      <c r="P706" s="86" t="s">
        <v>380</v>
      </c>
      <c r="Q706" s="86" t="s">
        <v>380</v>
      </c>
      <c r="R706" s="86" t="s">
        <v>114</v>
      </c>
      <c r="S706" s="86"/>
      <c r="T706" s="9"/>
      <c r="U706" s="9"/>
      <c r="V706" s="9"/>
      <c r="W706" s="9"/>
      <c r="X706" s="9"/>
      <c r="Y706" s="9"/>
      <c r="Z706" s="9"/>
    </row>
    <row r="707" spans="1:26" ht="16.5" customHeight="1">
      <c r="A707" s="747" t="s">
        <v>10967</v>
      </c>
      <c r="B707" s="749" t="s">
        <v>4154</v>
      </c>
      <c r="C707" s="749" t="s">
        <v>4157</v>
      </c>
      <c r="D707" s="738" t="s">
        <v>10968</v>
      </c>
      <c r="E707" s="741" t="s">
        <v>10969</v>
      </c>
      <c r="F707" s="738" t="s">
        <v>2854</v>
      </c>
      <c r="G707" s="26">
        <v>1</v>
      </c>
      <c r="H707" s="82" t="s">
        <v>10972</v>
      </c>
      <c r="I707" s="82" t="s">
        <v>10973</v>
      </c>
      <c r="J707" s="26"/>
      <c r="K707" s="104"/>
      <c r="L707" s="748"/>
      <c r="M707" s="178"/>
      <c r="N707" s="4"/>
      <c r="O707" s="86" t="s">
        <v>380</v>
      </c>
      <c r="P707" s="86" t="s">
        <v>380</v>
      </c>
      <c r="Q707" s="86" t="s">
        <v>380</v>
      </c>
      <c r="R707" s="86" t="s">
        <v>114</v>
      </c>
      <c r="S707" s="86"/>
      <c r="T707" s="9"/>
      <c r="U707" s="9"/>
      <c r="V707" s="9"/>
      <c r="W707" s="9"/>
      <c r="X707" s="9"/>
      <c r="Y707" s="9"/>
      <c r="Z707" s="9"/>
    </row>
    <row r="708" spans="1:26" ht="16.5" customHeight="1">
      <c r="A708" s="666"/>
      <c r="B708" s="666"/>
      <c r="C708" s="666"/>
      <c r="D708" s="666"/>
      <c r="E708" s="666"/>
      <c r="F708" s="666"/>
      <c r="G708" s="26">
        <v>2</v>
      </c>
      <c r="H708" s="82" t="s">
        <v>10975</v>
      </c>
      <c r="I708" s="82" t="s">
        <v>10976</v>
      </c>
      <c r="J708" s="26"/>
      <c r="K708" s="104"/>
      <c r="L708" s="666"/>
      <c r="M708" s="178"/>
      <c r="N708" s="4"/>
      <c r="O708" s="86" t="s">
        <v>380</v>
      </c>
      <c r="P708" s="86" t="s">
        <v>380</v>
      </c>
      <c r="Q708" s="86" t="s">
        <v>380</v>
      </c>
      <c r="R708" s="86" t="s">
        <v>114</v>
      </c>
      <c r="S708" s="86"/>
      <c r="T708" s="9"/>
      <c r="U708" s="9"/>
      <c r="V708" s="9"/>
      <c r="W708" s="9"/>
      <c r="X708" s="9"/>
      <c r="Y708" s="9"/>
      <c r="Z708" s="9"/>
    </row>
    <row r="709" spans="1:26" ht="16.5" customHeight="1">
      <c r="A709" s="735" t="s">
        <v>10978</v>
      </c>
      <c r="B709" s="735" t="s">
        <v>4154</v>
      </c>
      <c r="C709" s="735" t="s">
        <v>4157</v>
      </c>
      <c r="D709" s="740" t="s">
        <v>10979</v>
      </c>
      <c r="E709" s="120" t="s">
        <v>10980</v>
      </c>
      <c r="F709" s="740" t="s">
        <v>2854</v>
      </c>
      <c r="G709" s="26">
        <v>1</v>
      </c>
      <c r="H709" s="120" t="s">
        <v>10983</v>
      </c>
      <c r="I709" s="81" t="s">
        <v>10984</v>
      </c>
      <c r="J709" s="26" t="s">
        <v>158</v>
      </c>
      <c r="K709" s="104"/>
      <c r="L709" s="734"/>
      <c r="M709" s="178"/>
      <c r="N709" s="4"/>
      <c r="O709" s="86" t="s">
        <v>380</v>
      </c>
      <c r="P709" s="86" t="s">
        <v>380</v>
      </c>
      <c r="Q709" s="86" t="s">
        <v>10986</v>
      </c>
      <c r="R709" s="86" t="s">
        <v>114</v>
      </c>
      <c r="S709" s="86"/>
      <c r="T709" s="9"/>
      <c r="U709" s="9"/>
      <c r="V709" s="9"/>
      <c r="W709" s="9"/>
      <c r="X709" s="9"/>
      <c r="Y709" s="9"/>
      <c r="Z709" s="9"/>
    </row>
    <row r="710" spans="1:26" ht="16.5" customHeight="1">
      <c r="A710" s="665"/>
      <c r="B710" s="665"/>
      <c r="C710" s="665"/>
      <c r="D710" s="665"/>
      <c r="E710" s="120" t="s">
        <v>10987</v>
      </c>
      <c r="F710" s="665"/>
      <c r="G710" s="26">
        <v>2</v>
      </c>
      <c r="H710" s="120" t="s">
        <v>10988</v>
      </c>
      <c r="I710" s="81" t="s">
        <v>10989</v>
      </c>
      <c r="J710" s="26" t="s">
        <v>158</v>
      </c>
      <c r="K710" s="104"/>
      <c r="L710" s="665"/>
      <c r="M710" s="178"/>
      <c r="N710" s="4"/>
      <c r="O710" s="86" t="s">
        <v>380</v>
      </c>
      <c r="P710" s="86" t="s">
        <v>380</v>
      </c>
      <c r="Q710" s="86" t="s">
        <v>10986</v>
      </c>
      <c r="R710" s="86" t="s">
        <v>114</v>
      </c>
      <c r="S710" s="86"/>
      <c r="T710" s="9"/>
      <c r="U710" s="9"/>
      <c r="V710" s="9"/>
      <c r="W710" s="9"/>
      <c r="X710" s="9"/>
      <c r="Y710" s="9"/>
      <c r="Z710" s="9"/>
    </row>
    <row r="711" spans="1:26" ht="16.5" customHeight="1">
      <c r="A711" s="665"/>
      <c r="B711" s="665"/>
      <c r="C711" s="665"/>
      <c r="D711" s="665"/>
      <c r="E711" s="120" t="s">
        <v>10990</v>
      </c>
      <c r="F711" s="665"/>
      <c r="G711" s="26">
        <v>3</v>
      </c>
      <c r="H711" s="120" t="s">
        <v>10991</v>
      </c>
      <c r="I711" s="81" t="s">
        <v>10992</v>
      </c>
      <c r="J711" s="26" t="s">
        <v>158</v>
      </c>
      <c r="K711" s="104"/>
      <c r="L711" s="665"/>
      <c r="M711" s="178"/>
      <c r="N711" s="4"/>
      <c r="O711" s="86" t="s">
        <v>380</v>
      </c>
      <c r="P711" s="86" t="s">
        <v>380</v>
      </c>
      <c r="Q711" s="86" t="s">
        <v>10986</v>
      </c>
      <c r="R711" s="86" t="s">
        <v>114</v>
      </c>
      <c r="S711" s="86"/>
      <c r="T711" s="9"/>
      <c r="U711" s="9"/>
      <c r="V711" s="9"/>
      <c r="W711" s="9"/>
      <c r="X711" s="9"/>
      <c r="Y711" s="9"/>
      <c r="Z711" s="9"/>
    </row>
    <row r="712" spans="1:26" ht="16.5" customHeight="1">
      <c r="A712" s="665"/>
      <c r="B712" s="665"/>
      <c r="C712" s="665"/>
      <c r="D712" s="665"/>
      <c r="E712" s="120" t="s">
        <v>10995</v>
      </c>
      <c r="F712" s="665"/>
      <c r="G712" s="26">
        <v>4</v>
      </c>
      <c r="H712" s="120" t="s">
        <v>10997</v>
      </c>
      <c r="I712" s="81" t="s">
        <v>10998</v>
      </c>
      <c r="J712" s="26" t="s">
        <v>158</v>
      </c>
      <c r="K712" s="104"/>
      <c r="L712" s="665"/>
      <c r="M712" s="178"/>
      <c r="N712" s="4"/>
      <c r="O712" s="86" t="s">
        <v>380</v>
      </c>
      <c r="P712" s="86" t="s">
        <v>380</v>
      </c>
      <c r="Q712" s="86" t="s">
        <v>10986</v>
      </c>
      <c r="R712" s="86" t="s">
        <v>114</v>
      </c>
      <c r="S712" s="86"/>
      <c r="T712" s="9"/>
      <c r="U712" s="9"/>
      <c r="V712" s="9"/>
      <c r="W712" s="9"/>
      <c r="X712" s="9"/>
      <c r="Y712" s="9"/>
      <c r="Z712" s="9"/>
    </row>
    <row r="713" spans="1:26" ht="16.5" customHeight="1">
      <c r="A713" s="665"/>
      <c r="B713" s="665"/>
      <c r="C713" s="665"/>
      <c r="D713" s="665"/>
      <c r="E713" s="120" t="s">
        <v>10999</v>
      </c>
      <c r="F713" s="665"/>
      <c r="G713" s="26">
        <v>5</v>
      </c>
      <c r="H713" s="120" t="s">
        <v>11000</v>
      </c>
      <c r="I713" s="81" t="s">
        <v>11001</v>
      </c>
      <c r="J713" s="26" t="s">
        <v>158</v>
      </c>
      <c r="K713" s="104"/>
      <c r="L713" s="665"/>
      <c r="M713" s="178"/>
      <c r="N713" s="4"/>
      <c r="O713" s="86" t="s">
        <v>380</v>
      </c>
      <c r="P713" s="86" t="s">
        <v>380</v>
      </c>
      <c r="Q713" s="86" t="s">
        <v>10986</v>
      </c>
      <c r="R713" s="86" t="s">
        <v>114</v>
      </c>
      <c r="S713" s="86"/>
      <c r="T713" s="9"/>
      <c r="U713" s="9"/>
      <c r="V713" s="9"/>
      <c r="W713" s="9"/>
      <c r="X713" s="9"/>
      <c r="Y713" s="9"/>
      <c r="Z713" s="9"/>
    </row>
    <row r="714" spans="1:26" ht="16.5" customHeight="1">
      <c r="A714" s="665"/>
      <c r="B714" s="665"/>
      <c r="C714" s="665"/>
      <c r="D714" s="665"/>
      <c r="E714" s="120" t="s">
        <v>11004</v>
      </c>
      <c r="F714" s="665"/>
      <c r="G714" s="26">
        <v>6</v>
      </c>
      <c r="H714" s="120" t="s">
        <v>11005</v>
      </c>
      <c r="I714" s="81" t="s">
        <v>11006</v>
      </c>
      <c r="J714" s="26" t="s">
        <v>158</v>
      </c>
      <c r="K714" s="104"/>
      <c r="L714" s="665"/>
      <c r="M714" s="178"/>
      <c r="N714" s="4"/>
      <c r="O714" s="86" t="s">
        <v>380</v>
      </c>
      <c r="P714" s="86" t="s">
        <v>380</v>
      </c>
      <c r="Q714" s="86" t="s">
        <v>10986</v>
      </c>
      <c r="R714" s="86" t="s">
        <v>114</v>
      </c>
      <c r="S714" s="86"/>
      <c r="T714" s="9"/>
      <c r="U714" s="9"/>
      <c r="V714" s="9"/>
      <c r="W714" s="9"/>
      <c r="X714" s="9"/>
      <c r="Y714" s="9"/>
      <c r="Z714" s="9"/>
    </row>
    <row r="715" spans="1:26" ht="16.5" customHeight="1">
      <c r="A715" s="665"/>
      <c r="B715" s="665"/>
      <c r="C715" s="665"/>
      <c r="D715" s="665"/>
      <c r="E715" s="120" t="s">
        <v>11010</v>
      </c>
      <c r="F715" s="665"/>
      <c r="G715" s="26">
        <v>7</v>
      </c>
      <c r="H715" s="120" t="s">
        <v>11012</v>
      </c>
      <c r="I715" s="81" t="s">
        <v>11013</v>
      </c>
      <c r="J715" s="26" t="s">
        <v>158</v>
      </c>
      <c r="K715" s="104"/>
      <c r="L715" s="665"/>
      <c r="M715" s="178"/>
      <c r="N715" s="4"/>
      <c r="O715" s="86" t="s">
        <v>380</v>
      </c>
      <c r="P715" s="86" t="s">
        <v>380</v>
      </c>
      <c r="Q715" s="86" t="s">
        <v>10986</v>
      </c>
      <c r="R715" s="86" t="s">
        <v>114</v>
      </c>
      <c r="S715" s="86"/>
      <c r="T715" s="9"/>
      <c r="U715" s="9"/>
      <c r="V715" s="9"/>
      <c r="W715" s="9"/>
      <c r="X715" s="9"/>
      <c r="Y715" s="9"/>
      <c r="Z715" s="9"/>
    </row>
    <row r="716" spans="1:26" ht="16.5" customHeight="1">
      <c r="A716" s="665"/>
      <c r="B716" s="665"/>
      <c r="C716" s="665"/>
      <c r="D716" s="665"/>
      <c r="E716" s="120" t="s">
        <v>11015</v>
      </c>
      <c r="F716" s="665"/>
      <c r="G716" s="26">
        <v>8</v>
      </c>
      <c r="H716" s="120" t="s">
        <v>11017</v>
      </c>
      <c r="I716" s="81" t="s">
        <v>11018</v>
      </c>
      <c r="J716" s="26" t="s">
        <v>158</v>
      </c>
      <c r="K716" s="104"/>
      <c r="L716" s="665"/>
      <c r="M716" s="178"/>
      <c r="N716" s="4"/>
      <c r="O716" s="86" t="s">
        <v>380</v>
      </c>
      <c r="P716" s="86" t="s">
        <v>380</v>
      </c>
      <c r="Q716" s="86" t="s">
        <v>10986</v>
      </c>
      <c r="R716" s="86" t="s">
        <v>114</v>
      </c>
      <c r="S716" s="86"/>
      <c r="T716" s="9"/>
      <c r="U716" s="9"/>
      <c r="V716" s="9"/>
      <c r="W716" s="9"/>
      <c r="X716" s="9"/>
      <c r="Y716" s="9"/>
      <c r="Z716" s="9"/>
    </row>
    <row r="717" spans="1:26" ht="16.5" customHeight="1">
      <c r="A717" s="665"/>
      <c r="B717" s="665"/>
      <c r="C717" s="665"/>
      <c r="D717" s="665"/>
      <c r="E717" s="120" t="s">
        <v>11021</v>
      </c>
      <c r="F717" s="665"/>
      <c r="G717" s="26">
        <v>9</v>
      </c>
      <c r="H717" s="120" t="s">
        <v>11023</v>
      </c>
      <c r="I717" s="81" t="s">
        <v>11025</v>
      </c>
      <c r="J717" s="26" t="s">
        <v>158</v>
      </c>
      <c r="K717" s="104"/>
      <c r="L717" s="665"/>
      <c r="M717" s="178"/>
      <c r="N717" s="4"/>
      <c r="O717" s="86" t="s">
        <v>380</v>
      </c>
      <c r="P717" s="86" t="s">
        <v>380</v>
      </c>
      <c r="Q717" s="86" t="s">
        <v>10986</v>
      </c>
      <c r="R717" s="86" t="s">
        <v>114</v>
      </c>
      <c r="S717" s="86"/>
      <c r="T717" s="9"/>
      <c r="U717" s="9"/>
      <c r="V717" s="9"/>
      <c r="W717" s="9"/>
      <c r="X717" s="9"/>
      <c r="Y717" s="9"/>
      <c r="Z717" s="9"/>
    </row>
    <row r="718" spans="1:26" ht="16.5" customHeight="1">
      <c r="A718" s="665"/>
      <c r="B718" s="665"/>
      <c r="C718" s="665"/>
      <c r="D718" s="665"/>
      <c r="E718" s="120" t="s">
        <v>11028</v>
      </c>
      <c r="F718" s="665"/>
      <c r="G718" s="26">
        <v>10</v>
      </c>
      <c r="H718" s="120" t="s">
        <v>11029</v>
      </c>
      <c r="I718" s="81" t="s">
        <v>11030</v>
      </c>
      <c r="J718" s="26" t="s">
        <v>158</v>
      </c>
      <c r="K718" s="104"/>
      <c r="L718" s="665"/>
      <c r="M718" s="178"/>
      <c r="N718" s="4"/>
      <c r="O718" s="86" t="s">
        <v>380</v>
      </c>
      <c r="P718" s="86" t="s">
        <v>380</v>
      </c>
      <c r="Q718" s="86" t="s">
        <v>10986</v>
      </c>
      <c r="R718" s="86" t="s">
        <v>114</v>
      </c>
      <c r="S718" s="86"/>
      <c r="T718" s="9"/>
      <c r="U718" s="9"/>
      <c r="V718" s="9"/>
      <c r="W718" s="9"/>
      <c r="X718" s="9"/>
      <c r="Y718" s="9"/>
      <c r="Z718" s="9"/>
    </row>
    <row r="719" spans="1:26" ht="16.5" customHeight="1">
      <c r="A719" s="665"/>
      <c r="B719" s="665"/>
      <c r="C719" s="665"/>
      <c r="D719" s="665"/>
      <c r="E719" s="120" t="s">
        <v>11034</v>
      </c>
      <c r="F719" s="665"/>
      <c r="G719" s="26">
        <v>11</v>
      </c>
      <c r="H719" s="120" t="s">
        <v>11036</v>
      </c>
      <c r="I719" s="81" t="s">
        <v>11037</v>
      </c>
      <c r="J719" s="26" t="s">
        <v>158</v>
      </c>
      <c r="K719" s="104"/>
      <c r="L719" s="665"/>
      <c r="M719" s="178"/>
      <c r="N719" s="4"/>
      <c r="O719" s="86" t="s">
        <v>380</v>
      </c>
      <c r="P719" s="86" t="s">
        <v>380</v>
      </c>
      <c r="Q719" s="86" t="s">
        <v>10986</v>
      </c>
      <c r="R719" s="86" t="s">
        <v>114</v>
      </c>
      <c r="S719" s="86"/>
      <c r="T719" s="9"/>
      <c r="U719" s="9"/>
      <c r="V719" s="9"/>
      <c r="W719" s="9"/>
      <c r="X719" s="9"/>
      <c r="Y719" s="9"/>
      <c r="Z719" s="9"/>
    </row>
    <row r="720" spans="1:26" ht="16.5" customHeight="1">
      <c r="A720" s="665"/>
      <c r="B720" s="665"/>
      <c r="C720" s="665"/>
      <c r="D720" s="665"/>
      <c r="E720" s="120" t="s">
        <v>11039</v>
      </c>
      <c r="F720" s="665"/>
      <c r="G720" s="26">
        <v>12</v>
      </c>
      <c r="H720" s="120" t="s">
        <v>11040</v>
      </c>
      <c r="I720" s="81" t="s">
        <v>11041</v>
      </c>
      <c r="J720" s="26" t="s">
        <v>158</v>
      </c>
      <c r="K720" s="104"/>
      <c r="L720" s="665"/>
      <c r="M720" s="178"/>
      <c r="N720" s="4"/>
      <c r="O720" s="86" t="s">
        <v>380</v>
      </c>
      <c r="P720" s="86" t="s">
        <v>380</v>
      </c>
      <c r="Q720" s="86" t="s">
        <v>10986</v>
      </c>
      <c r="R720" s="86" t="s">
        <v>114</v>
      </c>
      <c r="S720" s="86"/>
      <c r="T720" s="9"/>
      <c r="U720" s="9"/>
      <c r="V720" s="9"/>
      <c r="W720" s="9"/>
      <c r="X720" s="9"/>
      <c r="Y720" s="9"/>
      <c r="Z720" s="9"/>
    </row>
    <row r="721" spans="1:26" ht="16.5" customHeight="1">
      <c r="A721" s="665"/>
      <c r="B721" s="665"/>
      <c r="C721" s="665"/>
      <c r="D721" s="665"/>
      <c r="E721" s="120" t="s">
        <v>11045</v>
      </c>
      <c r="F721" s="665"/>
      <c r="G721" s="26">
        <v>13</v>
      </c>
      <c r="H721" s="120" t="s">
        <v>11046</v>
      </c>
      <c r="I721" s="81" t="s">
        <v>11047</v>
      </c>
      <c r="J721" s="26" t="s">
        <v>158</v>
      </c>
      <c r="K721" s="104"/>
      <c r="L721" s="665"/>
      <c r="M721" s="178"/>
      <c r="N721" s="4"/>
      <c r="O721" s="86" t="s">
        <v>380</v>
      </c>
      <c r="P721" s="86" t="s">
        <v>380</v>
      </c>
      <c r="Q721" s="86" t="s">
        <v>10986</v>
      </c>
      <c r="R721" s="86" t="s">
        <v>114</v>
      </c>
      <c r="S721" s="86"/>
      <c r="T721" s="9"/>
      <c r="U721" s="9"/>
      <c r="V721" s="9"/>
      <c r="W721" s="9"/>
      <c r="X721" s="9"/>
      <c r="Y721" s="9"/>
      <c r="Z721" s="9"/>
    </row>
    <row r="722" spans="1:26" ht="16.5" customHeight="1">
      <c r="A722" s="665"/>
      <c r="B722" s="665"/>
      <c r="C722" s="665"/>
      <c r="D722" s="665"/>
      <c r="E722" s="120" t="s">
        <v>11052</v>
      </c>
      <c r="F722" s="665"/>
      <c r="G722" s="26">
        <v>14</v>
      </c>
      <c r="H722" s="120" t="s">
        <v>11053</v>
      </c>
      <c r="I722" s="81" t="s">
        <v>11054</v>
      </c>
      <c r="J722" s="26" t="s">
        <v>158</v>
      </c>
      <c r="K722" s="104"/>
      <c r="L722" s="665"/>
      <c r="M722" s="178"/>
      <c r="N722" s="4"/>
      <c r="O722" s="86" t="s">
        <v>380</v>
      </c>
      <c r="P722" s="86" t="s">
        <v>380</v>
      </c>
      <c r="Q722" s="86" t="s">
        <v>10986</v>
      </c>
      <c r="R722" s="86" t="s">
        <v>114</v>
      </c>
      <c r="S722" s="86"/>
      <c r="T722" s="9"/>
      <c r="U722" s="9"/>
      <c r="V722" s="9"/>
      <c r="W722" s="9"/>
      <c r="X722" s="9"/>
      <c r="Y722" s="9"/>
      <c r="Z722" s="9"/>
    </row>
    <row r="723" spans="1:26" ht="16.5" customHeight="1">
      <c r="A723" s="666"/>
      <c r="B723" s="666"/>
      <c r="C723" s="666"/>
      <c r="D723" s="666"/>
      <c r="E723" s="120" t="s">
        <v>11059</v>
      </c>
      <c r="F723" s="666"/>
      <c r="G723" s="26">
        <v>15</v>
      </c>
      <c r="H723" s="120" t="s">
        <v>11060</v>
      </c>
      <c r="I723" s="81" t="s">
        <v>11061</v>
      </c>
      <c r="J723" s="26" t="s">
        <v>158</v>
      </c>
      <c r="K723" s="104"/>
      <c r="L723" s="666"/>
      <c r="M723" s="178"/>
      <c r="N723" s="4"/>
      <c r="O723" s="86" t="s">
        <v>380</v>
      </c>
      <c r="P723" s="86" t="s">
        <v>380</v>
      </c>
      <c r="Q723" s="86" t="s">
        <v>10986</v>
      </c>
      <c r="R723" s="86" t="s">
        <v>114</v>
      </c>
      <c r="S723" s="86"/>
      <c r="T723" s="9"/>
      <c r="U723" s="9"/>
      <c r="V723" s="9"/>
      <c r="W723" s="9"/>
      <c r="X723" s="9"/>
      <c r="Y723" s="9"/>
      <c r="Z723" s="9"/>
    </row>
    <row r="724" spans="1:26" ht="16.5" customHeight="1">
      <c r="A724" s="735" t="s">
        <v>11063</v>
      </c>
      <c r="B724" s="735" t="s">
        <v>4154</v>
      </c>
      <c r="C724" s="735" t="s">
        <v>4157</v>
      </c>
      <c r="D724" s="740" t="s">
        <v>11065</v>
      </c>
      <c r="E724" s="120" t="s">
        <v>11067</v>
      </c>
      <c r="F724" s="740" t="s">
        <v>2854</v>
      </c>
      <c r="G724" s="26">
        <v>1</v>
      </c>
      <c r="H724" s="120" t="s">
        <v>11069</v>
      </c>
      <c r="I724" s="81" t="s">
        <v>11070</v>
      </c>
      <c r="J724" s="26" t="s">
        <v>158</v>
      </c>
      <c r="K724" s="104"/>
      <c r="L724" s="734"/>
      <c r="M724" s="178"/>
      <c r="N724" s="4"/>
      <c r="O724" s="86" t="s">
        <v>380</v>
      </c>
      <c r="P724" s="86" t="s">
        <v>380</v>
      </c>
      <c r="Q724" s="86" t="s">
        <v>11071</v>
      </c>
      <c r="R724" s="86" t="s">
        <v>114</v>
      </c>
      <c r="S724" s="86"/>
      <c r="T724" s="9"/>
      <c r="U724" s="9"/>
      <c r="V724" s="9"/>
      <c r="W724" s="9"/>
      <c r="X724" s="9"/>
      <c r="Y724" s="9"/>
      <c r="Z724" s="9"/>
    </row>
    <row r="725" spans="1:26" ht="16.5" customHeight="1">
      <c r="A725" s="665"/>
      <c r="B725" s="665"/>
      <c r="C725" s="665"/>
      <c r="D725" s="665"/>
      <c r="E725" s="120" t="s">
        <v>11074</v>
      </c>
      <c r="F725" s="665"/>
      <c r="G725" s="26">
        <v>2</v>
      </c>
      <c r="H725" s="120" t="s">
        <v>11075</v>
      </c>
      <c r="I725" s="81" t="s">
        <v>11076</v>
      </c>
      <c r="J725" s="26" t="s">
        <v>158</v>
      </c>
      <c r="K725" s="104"/>
      <c r="L725" s="665"/>
      <c r="M725" s="178"/>
      <c r="N725" s="4"/>
      <c r="O725" s="86" t="s">
        <v>380</v>
      </c>
      <c r="P725" s="86" t="s">
        <v>380</v>
      </c>
      <c r="Q725" s="86" t="s">
        <v>11071</v>
      </c>
      <c r="R725" s="86" t="s">
        <v>114</v>
      </c>
      <c r="S725" s="86"/>
      <c r="T725" s="9"/>
      <c r="U725" s="9"/>
      <c r="V725" s="9"/>
      <c r="W725" s="9"/>
      <c r="X725" s="9"/>
      <c r="Y725" s="9"/>
      <c r="Z725" s="9"/>
    </row>
    <row r="726" spans="1:26" ht="16.5" customHeight="1">
      <c r="A726" s="665"/>
      <c r="B726" s="665"/>
      <c r="C726" s="665"/>
      <c r="D726" s="665"/>
      <c r="E726" s="120" t="s">
        <v>11079</v>
      </c>
      <c r="F726" s="665"/>
      <c r="G726" s="26">
        <v>3</v>
      </c>
      <c r="H726" s="120" t="s">
        <v>11080</v>
      </c>
      <c r="I726" s="81" t="s">
        <v>11082</v>
      </c>
      <c r="J726" s="26" t="s">
        <v>158</v>
      </c>
      <c r="K726" s="104"/>
      <c r="L726" s="665"/>
      <c r="M726" s="178"/>
      <c r="N726" s="4"/>
      <c r="O726" s="86" t="s">
        <v>380</v>
      </c>
      <c r="P726" s="86" t="s">
        <v>380</v>
      </c>
      <c r="Q726" s="86" t="s">
        <v>11071</v>
      </c>
      <c r="R726" s="86" t="s">
        <v>114</v>
      </c>
      <c r="S726" s="86"/>
      <c r="T726" s="9"/>
      <c r="U726" s="9"/>
      <c r="V726" s="9"/>
      <c r="W726" s="9"/>
      <c r="X726" s="9"/>
      <c r="Y726" s="9"/>
      <c r="Z726" s="9"/>
    </row>
    <row r="727" spans="1:26" ht="16.5" customHeight="1">
      <c r="A727" s="665"/>
      <c r="B727" s="665"/>
      <c r="C727" s="665"/>
      <c r="D727" s="665"/>
      <c r="E727" s="120" t="s">
        <v>11086</v>
      </c>
      <c r="F727" s="665"/>
      <c r="G727" s="26">
        <v>4</v>
      </c>
      <c r="H727" s="120" t="s">
        <v>11087</v>
      </c>
      <c r="I727" s="81" t="s">
        <v>11089</v>
      </c>
      <c r="J727" s="26" t="s">
        <v>158</v>
      </c>
      <c r="K727" s="104"/>
      <c r="L727" s="665"/>
      <c r="M727" s="178"/>
      <c r="N727" s="4"/>
      <c r="O727" s="86" t="s">
        <v>380</v>
      </c>
      <c r="P727" s="86" t="s">
        <v>380</v>
      </c>
      <c r="Q727" s="86" t="s">
        <v>11071</v>
      </c>
      <c r="R727" s="86" t="s">
        <v>114</v>
      </c>
      <c r="S727" s="86"/>
      <c r="T727" s="9"/>
      <c r="U727" s="9"/>
      <c r="V727" s="9"/>
      <c r="W727" s="9"/>
      <c r="X727" s="9"/>
      <c r="Y727" s="9"/>
      <c r="Z727" s="9"/>
    </row>
    <row r="728" spans="1:26" ht="16.5" customHeight="1">
      <c r="A728" s="665"/>
      <c r="B728" s="665"/>
      <c r="C728" s="665"/>
      <c r="D728" s="665"/>
      <c r="E728" s="120" t="s">
        <v>11093</v>
      </c>
      <c r="F728" s="665"/>
      <c r="G728" s="26">
        <v>5</v>
      </c>
      <c r="H728" s="120" t="s">
        <v>11094</v>
      </c>
      <c r="I728" s="81" t="s">
        <v>11095</v>
      </c>
      <c r="J728" s="26" t="s">
        <v>158</v>
      </c>
      <c r="K728" s="104"/>
      <c r="L728" s="665"/>
      <c r="M728" s="178"/>
      <c r="N728" s="4"/>
      <c r="O728" s="86" t="s">
        <v>380</v>
      </c>
      <c r="P728" s="86" t="s">
        <v>380</v>
      </c>
      <c r="Q728" s="86" t="s">
        <v>11071</v>
      </c>
      <c r="R728" s="86" t="s">
        <v>114</v>
      </c>
      <c r="S728" s="86"/>
      <c r="T728" s="9"/>
      <c r="U728" s="9"/>
      <c r="V728" s="9"/>
      <c r="W728" s="9"/>
      <c r="X728" s="9"/>
      <c r="Y728" s="9"/>
      <c r="Z728" s="9"/>
    </row>
    <row r="729" spans="1:26" ht="16.5" customHeight="1">
      <c r="A729" s="665"/>
      <c r="B729" s="665"/>
      <c r="C729" s="665"/>
      <c r="D729" s="665"/>
      <c r="E729" s="120" t="s">
        <v>11099</v>
      </c>
      <c r="F729" s="665"/>
      <c r="G729" s="26">
        <v>6</v>
      </c>
      <c r="H729" s="120" t="s">
        <v>11100</v>
      </c>
      <c r="I729" s="81" t="s">
        <v>11101</v>
      </c>
      <c r="J729" s="26" t="s">
        <v>158</v>
      </c>
      <c r="K729" s="104"/>
      <c r="L729" s="665"/>
      <c r="M729" s="178"/>
      <c r="N729" s="4"/>
      <c r="O729" s="86" t="s">
        <v>380</v>
      </c>
      <c r="P729" s="86" t="s">
        <v>380</v>
      </c>
      <c r="Q729" s="86" t="s">
        <v>11071</v>
      </c>
      <c r="R729" s="86" t="s">
        <v>114</v>
      </c>
      <c r="S729" s="86"/>
      <c r="T729" s="9"/>
      <c r="U729" s="9"/>
      <c r="V729" s="9"/>
      <c r="W729" s="9"/>
      <c r="X729" s="9"/>
      <c r="Y729" s="9"/>
      <c r="Z729" s="9"/>
    </row>
    <row r="730" spans="1:26" ht="16.5" customHeight="1">
      <c r="A730" s="666"/>
      <c r="B730" s="666"/>
      <c r="C730" s="666"/>
      <c r="D730" s="666"/>
      <c r="E730" s="120" t="s">
        <v>11104</v>
      </c>
      <c r="F730" s="666"/>
      <c r="G730" s="26">
        <v>7</v>
      </c>
      <c r="H730" s="120" t="s">
        <v>11105</v>
      </c>
      <c r="I730" s="81" t="s">
        <v>11106</v>
      </c>
      <c r="J730" s="26" t="s">
        <v>158</v>
      </c>
      <c r="K730" s="104"/>
      <c r="L730" s="666"/>
      <c r="M730" s="178"/>
      <c r="N730" s="4"/>
      <c r="O730" s="86" t="s">
        <v>380</v>
      </c>
      <c r="P730" s="86" t="s">
        <v>380</v>
      </c>
      <c r="Q730" s="86" t="s">
        <v>11071</v>
      </c>
      <c r="R730" s="86" t="s">
        <v>114</v>
      </c>
      <c r="S730" s="86"/>
      <c r="T730" s="9"/>
      <c r="U730" s="9"/>
      <c r="V730" s="9"/>
      <c r="W730" s="9"/>
      <c r="X730" s="9"/>
      <c r="Y730" s="9"/>
      <c r="Z730" s="9"/>
    </row>
    <row r="731" spans="1:26" ht="16.5" customHeight="1">
      <c r="A731" s="180"/>
      <c r="B731" s="180"/>
      <c r="C731" s="180"/>
      <c r="D731" s="181"/>
      <c r="E731" s="9"/>
      <c r="F731" s="181"/>
      <c r="G731" s="9"/>
      <c r="H731" s="9"/>
      <c r="I731" s="9"/>
      <c r="J731" s="9"/>
      <c r="K731" s="9"/>
      <c r="L731" s="180"/>
      <c r="M731" s="180"/>
      <c r="N731" s="9"/>
      <c r="O731" s="180"/>
      <c r="P731" s="180"/>
      <c r="Q731" s="180"/>
      <c r="R731" s="180"/>
      <c r="S731" s="180"/>
      <c r="T731" s="9"/>
      <c r="U731" s="9"/>
      <c r="V731" s="9"/>
      <c r="W731" s="9"/>
      <c r="X731" s="9"/>
      <c r="Y731" s="9"/>
      <c r="Z731" s="9"/>
    </row>
    <row r="732" spans="1:26" ht="16.5" customHeight="1">
      <c r="A732" s="180"/>
      <c r="B732" s="180"/>
      <c r="C732" s="180"/>
      <c r="D732" s="181"/>
      <c r="E732" s="9"/>
      <c r="F732" s="181"/>
      <c r="G732" s="9"/>
      <c r="H732" s="9"/>
      <c r="I732" s="9"/>
      <c r="J732" s="9"/>
      <c r="K732" s="9"/>
      <c r="L732" s="180"/>
      <c r="M732" s="180"/>
      <c r="N732" s="9"/>
      <c r="O732" s="180"/>
      <c r="P732" s="180"/>
      <c r="Q732" s="180"/>
      <c r="R732" s="180"/>
      <c r="S732" s="180"/>
      <c r="T732" s="9"/>
      <c r="U732" s="9"/>
      <c r="V732" s="9"/>
      <c r="W732" s="9"/>
      <c r="X732" s="9"/>
      <c r="Y732" s="9"/>
      <c r="Z732" s="9"/>
    </row>
    <row r="733" spans="1:26" ht="16.5" customHeight="1">
      <c r="A733" s="180"/>
      <c r="B733" s="180"/>
      <c r="C733" s="180"/>
      <c r="D733" s="181"/>
      <c r="E733" s="9"/>
      <c r="F733" s="181"/>
      <c r="G733" s="9"/>
      <c r="H733" s="9"/>
      <c r="I733" s="9"/>
      <c r="J733" s="9"/>
      <c r="K733" s="9"/>
      <c r="L733" s="180"/>
      <c r="M733" s="180"/>
      <c r="N733" s="9"/>
      <c r="O733" s="180"/>
      <c r="P733" s="180"/>
      <c r="Q733" s="180"/>
      <c r="R733" s="180"/>
      <c r="S733" s="180"/>
      <c r="T733" s="9"/>
      <c r="U733" s="9"/>
      <c r="V733" s="9"/>
      <c r="W733" s="9"/>
      <c r="X733" s="9"/>
      <c r="Y733" s="9"/>
      <c r="Z733" s="9"/>
    </row>
    <row r="734" spans="1:26" ht="16.5" customHeight="1">
      <c r="A734" s="180"/>
      <c r="B734" s="180"/>
      <c r="C734" s="180"/>
      <c r="D734" s="181"/>
      <c r="E734" s="9"/>
      <c r="F734" s="181"/>
      <c r="G734" s="9"/>
      <c r="H734" s="9"/>
      <c r="I734" s="9"/>
      <c r="J734" s="9"/>
      <c r="K734" s="9"/>
      <c r="L734" s="180"/>
      <c r="M734" s="180"/>
      <c r="N734" s="9"/>
      <c r="O734" s="180"/>
      <c r="P734" s="180"/>
      <c r="Q734" s="180"/>
      <c r="R734" s="180"/>
      <c r="S734" s="180"/>
      <c r="T734" s="9"/>
      <c r="U734" s="9"/>
      <c r="V734" s="9"/>
      <c r="W734" s="9"/>
      <c r="X734" s="9"/>
      <c r="Y734" s="9"/>
      <c r="Z734" s="9"/>
    </row>
    <row r="735" spans="1:26" ht="16.5" customHeight="1">
      <c r="A735" s="180"/>
      <c r="B735" s="180"/>
      <c r="C735" s="180"/>
      <c r="D735" s="181"/>
      <c r="E735" s="9"/>
      <c r="F735" s="181"/>
      <c r="G735" s="9"/>
      <c r="H735" s="9"/>
      <c r="I735" s="9"/>
      <c r="J735" s="9"/>
      <c r="K735" s="9"/>
      <c r="L735" s="180"/>
      <c r="M735" s="180"/>
      <c r="N735" s="9"/>
      <c r="O735" s="180"/>
      <c r="P735" s="180"/>
      <c r="Q735" s="180"/>
      <c r="R735" s="180"/>
      <c r="S735" s="180"/>
      <c r="T735" s="9"/>
      <c r="U735" s="9"/>
      <c r="V735" s="9"/>
      <c r="W735" s="9"/>
      <c r="X735" s="9"/>
      <c r="Y735" s="9"/>
      <c r="Z735" s="9"/>
    </row>
    <row r="736" spans="1:26" ht="16.5" customHeight="1">
      <c r="A736" s="180"/>
      <c r="B736" s="180"/>
      <c r="C736" s="180"/>
      <c r="D736" s="181"/>
      <c r="E736" s="9"/>
      <c r="F736" s="181"/>
      <c r="G736" s="9"/>
      <c r="H736" s="9"/>
      <c r="I736" s="9"/>
      <c r="J736" s="9"/>
      <c r="K736" s="9"/>
      <c r="L736" s="180"/>
      <c r="M736" s="180"/>
      <c r="N736" s="9"/>
      <c r="O736" s="180"/>
      <c r="P736" s="180"/>
      <c r="Q736" s="180"/>
      <c r="R736" s="180"/>
      <c r="S736" s="180"/>
      <c r="T736" s="9"/>
      <c r="U736" s="9"/>
      <c r="V736" s="9"/>
      <c r="W736" s="9"/>
      <c r="X736" s="9"/>
      <c r="Y736" s="9"/>
      <c r="Z736" s="9"/>
    </row>
    <row r="737" spans="1:26" ht="16.5" customHeight="1">
      <c r="A737" s="180"/>
      <c r="B737" s="180"/>
      <c r="C737" s="180"/>
      <c r="D737" s="181"/>
      <c r="E737" s="9"/>
      <c r="F737" s="181"/>
      <c r="G737" s="9"/>
      <c r="H737" s="9"/>
      <c r="I737" s="9"/>
      <c r="J737" s="9"/>
      <c r="K737" s="9"/>
      <c r="L737" s="180"/>
      <c r="M737" s="180"/>
      <c r="N737" s="9"/>
      <c r="O737" s="180"/>
      <c r="P737" s="180"/>
      <c r="Q737" s="180"/>
      <c r="R737" s="180"/>
      <c r="S737" s="180"/>
      <c r="T737" s="9"/>
      <c r="U737" s="9"/>
      <c r="V737" s="9"/>
      <c r="W737" s="9"/>
      <c r="X737" s="9"/>
      <c r="Y737" s="9"/>
      <c r="Z737" s="9"/>
    </row>
    <row r="738" spans="1:26" ht="16.5" customHeight="1">
      <c r="A738" s="180"/>
      <c r="B738" s="180"/>
      <c r="C738" s="180"/>
      <c r="D738" s="181"/>
      <c r="E738" s="9"/>
      <c r="F738" s="181"/>
      <c r="G738" s="9"/>
      <c r="H738" s="9"/>
      <c r="I738" s="9"/>
      <c r="J738" s="9"/>
      <c r="K738" s="9"/>
      <c r="L738" s="180"/>
      <c r="M738" s="180"/>
      <c r="N738" s="9"/>
      <c r="O738" s="180"/>
      <c r="P738" s="180"/>
      <c r="Q738" s="180"/>
      <c r="R738" s="180"/>
      <c r="S738" s="180"/>
      <c r="T738" s="9"/>
      <c r="U738" s="9"/>
      <c r="V738" s="9"/>
      <c r="W738" s="9"/>
      <c r="X738" s="9"/>
      <c r="Y738" s="9"/>
      <c r="Z738" s="9"/>
    </row>
    <row r="739" spans="1:26" ht="16.5" customHeight="1">
      <c r="A739" s="180"/>
      <c r="B739" s="180"/>
      <c r="C739" s="180"/>
      <c r="D739" s="181"/>
      <c r="E739" s="9"/>
      <c r="F739" s="181"/>
      <c r="G739" s="9"/>
      <c r="H739" s="9"/>
      <c r="I739" s="9"/>
      <c r="J739" s="9"/>
      <c r="K739" s="9"/>
      <c r="L739" s="180"/>
      <c r="M739" s="180"/>
      <c r="N739" s="9"/>
      <c r="O739" s="180"/>
      <c r="P739" s="180"/>
      <c r="Q739" s="180"/>
      <c r="R739" s="180"/>
      <c r="S739" s="180"/>
      <c r="T739" s="9"/>
      <c r="U739" s="9"/>
      <c r="V739" s="9"/>
      <c r="W739" s="9"/>
      <c r="X739" s="9"/>
      <c r="Y739" s="9"/>
      <c r="Z739" s="9"/>
    </row>
    <row r="740" spans="1:26" ht="16.5" customHeight="1">
      <c r="A740" s="180"/>
      <c r="B740" s="180"/>
      <c r="C740" s="180"/>
      <c r="D740" s="181"/>
      <c r="E740" s="9"/>
      <c r="F740" s="181"/>
      <c r="G740" s="9"/>
      <c r="H740" s="9"/>
      <c r="I740" s="9"/>
      <c r="J740" s="9"/>
      <c r="K740" s="9"/>
      <c r="L740" s="180"/>
      <c r="M740" s="180"/>
      <c r="N740" s="9"/>
      <c r="O740" s="180"/>
      <c r="P740" s="180"/>
      <c r="Q740" s="180"/>
      <c r="R740" s="180"/>
      <c r="S740" s="180"/>
      <c r="T740" s="9"/>
      <c r="U740" s="9"/>
      <c r="V740" s="9"/>
      <c r="W740" s="9"/>
      <c r="X740" s="9"/>
      <c r="Y740" s="9"/>
      <c r="Z740" s="9"/>
    </row>
    <row r="741" spans="1:26" ht="16.5" customHeight="1">
      <c r="A741" s="180"/>
      <c r="B741" s="180"/>
      <c r="C741" s="180"/>
      <c r="D741" s="181"/>
      <c r="E741" s="9"/>
      <c r="F741" s="181"/>
      <c r="G741" s="9"/>
      <c r="H741" s="9"/>
      <c r="I741" s="9"/>
      <c r="J741" s="9"/>
      <c r="K741" s="9"/>
      <c r="L741" s="180"/>
      <c r="M741" s="180"/>
      <c r="N741" s="9"/>
      <c r="O741" s="180"/>
      <c r="P741" s="180"/>
      <c r="Q741" s="180"/>
      <c r="R741" s="180"/>
      <c r="S741" s="180"/>
      <c r="T741" s="9"/>
      <c r="U741" s="9"/>
      <c r="V741" s="9"/>
      <c r="W741" s="9"/>
      <c r="X741" s="9"/>
      <c r="Y741" s="9"/>
      <c r="Z741" s="9"/>
    </row>
    <row r="742" spans="1:26" ht="16.5" customHeight="1">
      <c r="A742" s="180"/>
      <c r="B742" s="180"/>
      <c r="C742" s="180"/>
      <c r="D742" s="181"/>
      <c r="E742" s="9"/>
      <c r="F742" s="181"/>
      <c r="G742" s="9"/>
      <c r="H742" s="9"/>
      <c r="I742" s="9"/>
      <c r="J742" s="9"/>
      <c r="K742" s="9"/>
      <c r="L742" s="180"/>
      <c r="M742" s="180"/>
      <c r="N742" s="9"/>
      <c r="O742" s="180"/>
      <c r="P742" s="180"/>
      <c r="Q742" s="180"/>
      <c r="R742" s="180"/>
      <c r="S742" s="180"/>
      <c r="T742" s="9"/>
      <c r="U742" s="9"/>
      <c r="V742" s="9"/>
      <c r="W742" s="9"/>
      <c r="X742" s="9"/>
      <c r="Y742" s="9"/>
      <c r="Z742" s="9"/>
    </row>
    <row r="743" spans="1:26" ht="16.5" customHeight="1">
      <c r="A743" s="180"/>
      <c r="B743" s="180"/>
      <c r="C743" s="180"/>
      <c r="D743" s="181"/>
      <c r="E743" s="9"/>
      <c r="F743" s="181"/>
      <c r="G743" s="9"/>
      <c r="H743" s="9"/>
      <c r="I743" s="9"/>
      <c r="J743" s="9"/>
      <c r="K743" s="9"/>
      <c r="L743" s="180"/>
      <c r="M743" s="180"/>
      <c r="N743" s="9"/>
      <c r="O743" s="180"/>
      <c r="P743" s="180"/>
      <c r="Q743" s="180"/>
      <c r="R743" s="180"/>
      <c r="S743" s="180"/>
      <c r="T743" s="9"/>
      <c r="U743" s="9"/>
      <c r="V743" s="9"/>
      <c r="W743" s="9"/>
      <c r="X743" s="9"/>
      <c r="Y743" s="9"/>
      <c r="Z743" s="9"/>
    </row>
    <row r="744" spans="1:26" ht="16.5" customHeight="1">
      <c r="A744" s="180"/>
      <c r="B744" s="180"/>
      <c r="C744" s="180"/>
      <c r="D744" s="181"/>
      <c r="E744" s="9"/>
      <c r="F744" s="181"/>
      <c r="G744" s="9"/>
      <c r="H744" s="9"/>
      <c r="I744" s="9"/>
      <c r="J744" s="9"/>
      <c r="K744" s="9"/>
      <c r="L744" s="180"/>
      <c r="M744" s="180"/>
      <c r="N744" s="9"/>
      <c r="O744" s="180"/>
      <c r="P744" s="180"/>
      <c r="Q744" s="180"/>
      <c r="R744" s="180"/>
      <c r="S744" s="180"/>
      <c r="T744" s="9"/>
      <c r="U744" s="9"/>
      <c r="V744" s="9"/>
      <c r="W744" s="9"/>
      <c r="X744" s="9"/>
      <c r="Y744" s="9"/>
      <c r="Z744" s="9"/>
    </row>
    <row r="745" spans="1:26" ht="16.5" customHeight="1">
      <c r="A745" s="180"/>
      <c r="B745" s="180"/>
      <c r="C745" s="180"/>
      <c r="D745" s="181"/>
      <c r="E745" s="9"/>
      <c r="F745" s="181"/>
      <c r="G745" s="9"/>
      <c r="H745" s="9"/>
      <c r="I745" s="9"/>
      <c r="J745" s="9"/>
      <c r="K745" s="9"/>
      <c r="L745" s="180"/>
      <c r="M745" s="180"/>
      <c r="N745" s="9"/>
      <c r="O745" s="180"/>
      <c r="P745" s="180"/>
      <c r="Q745" s="180"/>
      <c r="R745" s="180"/>
      <c r="S745" s="180"/>
      <c r="T745" s="9"/>
      <c r="U745" s="9"/>
      <c r="V745" s="9"/>
      <c r="W745" s="9"/>
      <c r="X745" s="9"/>
      <c r="Y745" s="9"/>
      <c r="Z745" s="9"/>
    </row>
    <row r="746" spans="1:26" ht="16.5" customHeight="1">
      <c r="A746" s="180"/>
      <c r="B746" s="180"/>
      <c r="C746" s="180"/>
      <c r="D746" s="181"/>
      <c r="E746" s="9"/>
      <c r="F746" s="181"/>
      <c r="G746" s="9"/>
      <c r="H746" s="9"/>
      <c r="I746" s="9"/>
      <c r="J746" s="9"/>
      <c r="K746" s="9"/>
      <c r="L746" s="180"/>
      <c r="M746" s="180"/>
      <c r="N746" s="9"/>
      <c r="O746" s="180"/>
      <c r="P746" s="180"/>
      <c r="Q746" s="180"/>
      <c r="R746" s="180"/>
      <c r="S746" s="180"/>
      <c r="T746" s="9"/>
      <c r="U746" s="9"/>
      <c r="V746" s="9"/>
      <c r="W746" s="9"/>
      <c r="X746" s="9"/>
      <c r="Y746" s="9"/>
      <c r="Z746" s="9"/>
    </row>
    <row r="747" spans="1:26" ht="16.5" customHeight="1">
      <c r="A747" s="180"/>
      <c r="B747" s="180"/>
      <c r="C747" s="180"/>
      <c r="D747" s="181"/>
      <c r="E747" s="9"/>
      <c r="F747" s="181"/>
      <c r="G747" s="9"/>
      <c r="H747" s="9"/>
      <c r="I747" s="9"/>
      <c r="J747" s="9"/>
      <c r="K747" s="9"/>
      <c r="L747" s="180"/>
      <c r="M747" s="180"/>
      <c r="N747" s="9"/>
      <c r="O747" s="180"/>
      <c r="P747" s="180"/>
      <c r="Q747" s="180"/>
      <c r="R747" s="180"/>
      <c r="S747" s="180"/>
      <c r="T747" s="9"/>
      <c r="U747" s="9"/>
      <c r="V747" s="9"/>
      <c r="W747" s="9"/>
      <c r="X747" s="9"/>
      <c r="Y747" s="9"/>
      <c r="Z747" s="9"/>
    </row>
    <row r="748" spans="1:26" ht="16.5" customHeight="1">
      <c r="A748" s="180"/>
      <c r="B748" s="180"/>
      <c r="C748" s="180"/>
      <c r="D748" s="181"/>
      <c r="E748" s="9"/>
      <c r="F748" s="181"/>
      <c r="G748" s="9"/>
      <c r="H748" s="9"/>
      <c r="I748" s="9"/>
      <c r="J748" s="9"/>
      <c r="K748" s="9"/>
      <c r="L748" s="180"/>
      <c r="M748" s="180"/>
      <c r="N748" s="9"/>
      <c r="O748" s="180"/>
      <c r="P748" s="180"/>
      <c r="Q748" s="180"/>
      <c r="R748" s="180"/>
      <c r="S748" s="180"/>
      <c r="T748" s="9"/>
      <c r="U748" s="9"/>
      <c r="V748" s="9"/>
      <c r="W748" s="9"/>
      <c r="X748" s="9"/>
      <c r="Y748" s="9"/>
      <c r="Z748" s="9"/>
    </row>
    <row r="749" spans="1:26" ht="16.5" customHeight="1">
      <c r="A749" s="180"/>
      <c r="B749" s="180"/>
      <c r="C749" s="180"/>
      <c r="D749" s="181"/>
      <c r="E749" s="9"/>
      <c r="F749" s="181"/>
      <c r="G749" s="9"/>
      <c r="H749" s="9"/>
      <c r="I749" s="9"/>
      <c r="J749" s="9"/>
      <c r="K749" s="9"/>
      <c r="L749" s="180"/>
      <c r="M749" s="180"/>
      <c r="N749" s="9"/>
      <c r="O749" s="180"/>
      <c r="P749" s="180"/>
      <c r="Q749" s="180"/>
      <c r="R749" s="180"/>
      <c r="S749" s="180"/>
      <c r="T749" s="9"/>
      <c r="U749" s="9"/>
      <c r="V749" s="9"/>
      <c r="W749" s="9"/>
      <c r="X749" s="9"/>
      <c r="Y749" s="9"/>
      <c r="Z749" s="9"/>
    </row>
    <row r="750" spans="1:26" ht="16.5" customHeight="1">
      <c r="A750" s="180"/>
      <c r="B750" s="180"/>
      <c r="C750" s="180"/>
      <c r="D750" s="181"/>
      <c r="E750" s="9"/>
      <c r="F750" s="181"/>
      <c r="G750" s="9"/>
      <c r="H750" s="9"/>
      <c r="I750" s="9"/>
      <c r="J750" s="9"/>
      <c r="K750" s="9"/>
      <c r="L750" s="180"/>
      <c r="M750" s="180"/>
      <c r="N750" s="9"/>
      <c r="O750" s="180"/>
      <c r="P750" s="180"/>
      <c r="Q750" s="180"/>
      <c r="R750" s="180"/>
      <c r="S750" s="180"/>
      <c r="T750" s="9"/>
      <c r="U750" s="9"/>
      <c r="V750" s="9"/>
      <c r="W750" s="9"/>
      <c r="X750" s="9"/>
      <c r="Y750" s="9"/>
      <c r="Z750" s="9"/>
    </row>
    <row r="751" spans="1:26" ht="16.5" customHeight="1">
      <c r="A751" s="180"/>
      <c r="B751" s="180"/>
      <c r="C751" s="180"/>
      <c r="D751" s="181"/>
      <c r="E751" s="9"/>
      <c r="F751" s="181"/>
      <c r="G751" s="9"/>
      <c r="H751" s="9"/>
      <c r="I751" s="9"/>
      <c r="J751" s="9"/>
      <c r="K751" s="9"/>
      <c r="L751" s="180"/>
      <c r="M751" s="180"/>
      <c r="N751" s="9"/>
      <c r="O751" s="180"/>
      <c r="P751" s="180"/>
      <c r="Q751" s="180"/>
      <c r="R751" s="180"/>
      <c r="S751" s="180"/>
      <c r="T751" s="9"/>
      <c r="U751" s="9"/>
      <c r="V751" s="9"/>
      <c r="W751" s="9"/>
      <c r="X751" s="9"/>
      <c r="Y751" s="9"/>
      <c r="Z751" s="9"/>
    </row>
    <row r="752" spans="1:26" ht="16.5" customHeight="1">
      <c r="A752" s="180"/>
      <c r="B752" s="180"/>
      <c r="C752" s="180"/>
      <c r="D752" s="181"/>
      <c r="E752" s="9"/>
      <c r="F752" s="181"/>
      <c r="G752" s="9"/>
      <c r="H752" s="9"/>
      <c r="I752" s="9"/>
      <c r="J752" s="9"/>
      <c r="K752" s="9"/>
      <c r="L752" s="180"/>
      <c r="M752" s="180"/>
      <c r="N752" s="9"/>
      <c r="O752" s="180"/>
      <c r="P752" s="180"/>
      <c r="Q752" s="180"/>
      <c r="R752" s="180"/>
      <c r="S752" s="180"/>
      <c r="T752" s="9"/>
      <c r="U752" s="9"/>
      <c r="V752" s="9"/>
      <c r="W752" s="9"/>
      <c r="X752" s="9"/>
      <c r="Y752" s="9"/>
      <c r="Z752" s="9"/>
    </row>
    <row r="753" spans="1:26" ht="16.5" customHeight="1">
      <c r="A753" s="180"/>
      <c r="B753" s="180"/>
      <c r="C753" s="180"/>
      <c r="D753" s="181"/>
      <c r="E753" s="9"/>
      <c r="F753" s="181"/>
      <c r="G753" s="9"/>
      <c r="H753" s="9"/>
      <c r="I753" s="9"/>
      <c r="J753" s="9"/>
      <c r="K753" s="9"/>
      <c r="L753" s="180"/>
      <c r="M753" s="180"/>
      <c r="N753" s="9"/>
      <c r="O753" s="180"/>
      <c r="P753" s="180"/>
      <c r="Q753" s="180"/>
      <c r="R753" s="180"/>
      <c r="S753" s="180"/>
      <c r="T753" s="9"/>
      <c r="U753" s="9"/>
      <c r="V753" s="9"/>
      <c r="W753" s="9"/>
      <c r="X753" s="9"/>
      <c r="Y753" s="9"/>
      <c r="Z753" s="9"/>
    </row>
    <row r="754" spans="1:26" ht="16.5" customHeight="1">
      <c r="A754" s="180"/>
      <c r="B754" s="180"/>
      <c r="C754" s="180"/>
      <c r="D754" s="181"/>
      <c r="E754" s="9"/>
      <c r="F754" s="181"/>
      <c r="G754" s="9"/>
      <c r="H754" s="9"/>
      <c r="I754" s="9"/>
      <c r="J754" s="9"/>
      <c r="K754" s="9"/>
      <c r="L754" s="180"/>
      <c r="M754" s="180"/>
      <c r="N754" s="9"/>
      <c r="O754" s="180"/>
      <c r="P754" s="180"/>
      <c r="Q754" s="180"/>
      <c r="R754" s="180"/>
      <c r="S754" s="180"/>
      <c r="T754" s="9"/>
      <c r="U754" s="9"/>
      <c r="V754" s="9"/>
      <c r="W754" s="9"/>
      <c r="X754" s="9"/>
      <c r="Y754" s="9"/>
      <c r="Z754" s="9"/>
    </row>
    <row r="755" spans="1:26" ht="16.5" customHeight="1">
      <c r="A755" s="180"/>
      <c r="B755" s="180"/>
      <c r="C755" s="180"/>
      <c r="D755" s="181"/>
      <c r="E755" s="9"/>
      <c r="F755" s="181"/>
      <c r="G755" s="9"/>
      <c r="H755" s="9"/>
      <c r="I755" s="9"/>
      <c r="J755" s="9"/>
      <c r="K755" s="9"/>
      <c r="L755" s="180"/>
      <c r="M755" s="180"/>
      <c r="N755" s="9"/>
      <c r="O755" s="180"/>
      <c r="P755" s="180"/>
      <c r="Q755" s="180"/>
      <c r="R755" s="180"/>
      <c r="S755" s="180"/>
      <c r="T755" s="9"/>
      <c r="U755" s="9"/>
      <c r="V755" s="9"/>
      <c r="W755" s="9"/>
      <c r="X755" s="9"/>
      <c r="Y755" s="9"/>
      <c r="Z755" s="9"/>
    </row>
    <row r="756" spans="1:26" ht="16.5" customHeight="1">
      <c r="A756" s="180"/>
      <c r="B756" s="180"/>
      <c r="C756" s="180"/>
      <c r="D756" s="181"/>
      <c r="E756" s="9"/>
      <c r="F756" s="181"/>
      <c r="G756" s="9"/>
      <c r="H756" s="9"/>
      <c r="I756" s="9"/>
      <c r="J756" s="9"/>
      <c r="K756" s="9"/>
      <c r="L756" s="180"/>
      <c r="M756" s="180"/>
      <c r="N756" s="9"/>
      <c r="O756" s="180"/>
      <c r="P756" s="180"/>
      <c r="Q756" s="180"/>
      <c r="R756" s="180"/>
      <c r="S756" s="180"/>
      <c r="T756" s="9"/>
      <c r="U756" s="9"/>
      <c r="V756" s="9"/>
      <c r="W756" s="9"/>
      <c r="X756" s="9"/>
      <c r="Y756" s="9"/>
      <c r="Z756" s="9"/>
    </row>
    <row r="757" spans="1:26" ht="16.5" customHeight="1">
      <c r="A757" s="180"/>
      <c r="B757" s="180"/>
      <c r="C757" s="180"/>
      <c r="D757" s="181"/>
      <c r="E757" s="9"/>
      <c r="F757" s="181"/>
      <c r="G757" s="9"/>
      <c r="H757" s="9"/>
      <c r="I757" s="9"/>
      <c r="J757" s="9"/>
      <c r="K757" s="9"/>
      <c r="L757" s="180"/>
      <c r="M757" s="180"/>
      <c r="N757" s="9"/>
      <c r="O757" s="180"/>
      <c r="P757" s="180"/>
      <c r="Q757" s="180"/>
      <c r="R757" s="180"/>
      <c r="S757" s="180"/>
      <c r="T757" s="9"/>
      <c r="U757" s="9"/>
      <c r="V757" s="9"/>
      <c r="W757" s="9"/>
      <c r="X757" s="9"/>
      <c r="Y757" s="9"/>
      <c r="Z757" s="9"/>
    </row>
    <row r="758" spans="1:26" ht="16.5" customHeight="1">
      <c r="A758" s="180"/>
      <c r="B758" s="180"/>
      <c r="C758" s="180"/>
      <c r="D758" s="181"/>
      <c r="E758" s="9"/>
      <c r="F758" s="181"/>
      <c r="G758" s="9"/>
      <c r="H758" s="9"/>
      <c r="I758" s="9"/>
      <c r="J758" s="9"/>
      <c r="K758" s="9"/>
      <c r="L758" s="180"/>
      <c r="M758" s="180"/>
      <c r="N758" s="9"/>
      <c r="O758" s="180"/>
      <c r="P758" s="180"/>
      <c r="Q758" s="180"/>
      <c r="R758" s="180"/>
      <c r="S758" s="180"/>
      <c r="T758" s="9"/>
      <c r="U758" s="9"/>
      <c r="V758" s="9"/>
      <c r="W758" s="9"/>
      <c r="X758" s="9"/>
      <c r="Y758" s="9"/>
      <c r="Z758" s="9"/>
    </row>
    <row r="759" spans="1:26" ht="16.5" customHeight="1">
      <c r="A759" s="180"/>
      <c r="B759" s="180"/>
      <c r="C759" s="180"/>
      <c r="D759" s="181"/>
      <c r="E759" s="9"/>
      <c r="F759" s="181"/>
      <c r="G759" s="9"/>
      <c r="H759" s="9"/>
      <c r="I759" s="9"/>
      <c r="J759" s="9"/>
      <c r="K759" s="9"/>
      <c r="L759" s="180"/>
      <c r="M759" s="180"/>
      <c r="N759" s="9"/>
      <c r="O759" s="180"/>
      <c r="P759" s="180"/>
      <c r="Q759" s="180"/>
      <c r="R759" s="180"/>
      <c r="S759" s="180"/>
      <c r="T759" s="9"/>
      <c r="U759" s="9"/>
      <c r="V759" s="9"/>
      <c r="W759" s="9"/>
      <c r="X759" s="9"/>
      <c r="Y759" s="9"/>
      <c r="Z759" s="9"/>
    </row>
    <row r="760" spans="1:26" ht="16.5" customHeight="1">
      <c r="A760" s="180"/>
      <c r="B760" s="180"/>
      <c r="C760" s="180"/>
      <c r="D760" s="181"/>
      <c r="E760" s="9"/>
      <c r="F760" s="181"/>
      <c r="G760" s="9"/>
      <c r="H760" s="9"/>
      <c r="I760" s="9"/>
      <c r="J760" s="9"/>
      <c r="K760" s="9"/>
      <c r="L760" s="180"/>
      <c r="M760" s="180"/>
      <c r="N760" s="9"/>
      <c r="O760" s="180"/>
      <c r="P760" s="180"/>
      <c r="Q760" s="180"/>
      <c r="R760" s="180"/>
      <c r="S760" s="180"/>
      <c r="T760" s="9"/>
      <c r="U760" s="9"/>
      <c r="V760" s="9"/>
      <c r="W760" s="9"/>
      <c r="X760" s="9"/>
      <c r="Y760" s="9"/>
      <c r="Z760" s="9"/>
    </row>
    <row r="761" spans="1:26" ht="16.5" customHeight="1">
      <c r="A761" s="180"/>
      <c r="B761" s="180"/>
      <c r="C761" s="180"/>
      <c r="D761" s="181"/>
      <c r="E761" s="9"/>
      <c r="F761" s="181"/>
      <c r="G761" s="9"/>
      <c r="H761" s="9"/>
      <c r="I761" s="9"/>
      <c r="J761" s="9"/>
      <c r="K761" s="9"/>
      <c r="L761" s="180"/>
      <c r="M761" s="180"/>
      <c r="N761" s="9"/>
      <c r="O761" s="180"/>
      <c r="P761" s="180"/>
      <c r="Q761" s="180"/>
      <c r="R761" s="180"/>
      <c r="S761" s="180"/>
      <c r="T761" s="9"/>
      <c r="U761" s="9"/>
      <c r="V761" s="9"/>
      <c r="W761" s="9"/>
      <c r="X761" s="9"/>
      <c r="Y761" s="9"/>
      <c r="Z761" s="9"/>
    </row>
    <row r="762" spans="1:26" ht="16.5" customHeight="1">
      <c r="A762" s="180"/>
      <c r="B762" s="180"/>
      <c r="C762" s="180"/>
      <c r="D762" s="181"/>
      <c r="E762" s="9"/>
      <c r="F762" s="181"/>
      <c r="G762" s="9"/>
      <c r="H762" s="9"/>
      <c r="I762" s="9"/>
      <c r="J762" s="9"/>
      <c r="K762" s="9"/>
      <c r="L762" s="180"/>
      <c r="M762" s="180"/>
      <c r="N762" s="9"/>
      <c r="O762" s="180"/>
      <c r="P762" s="180"/>
      <c r="Q762" s="180"/>
      <c r="R762" s="180"/>
      <c r="S762" s="180"/>
      <c r="T762" s="9"/>
      <c r="U762" s="9"/>
      <c r="V762" s="9"/>
      <c r="W762" s="9"/>
      <c r="X762" s="9"/>
      <c r="Y762" s="9"/>
      <c r="Z762" s="9"/>
    </row>
    <row r="763" spans="1:26" ht="16.5" customHeight="1">
      <c r="A763" s="180"/>
      <c r="B763" s="180"/>
      <c r="C763" s="180"/>
      <c r="D763" s="181"/>
      <c r="E763" s="9"/>
      <c r="F763" s="181"/>
      <c r="G763" s="9"/>
      <c r="H763" s="9"/>
      <c r="I763" s="9"/>
      <c r="J763" s="9"/>
      <c r="K763" s="9"/>
      <c r="L763" s="180"/>
      <c r="M763" s="180"/>
      <c r="N763" s="9"/>
      <c r="O763" s="180"/>
      <c r="P763" s="180"/>
      <c r="Q763" s="180"/>
      <c r="R763" s="180"/>
      <c r="S763" s="180"/>
      <c r="T763" s="9"/>
      <c r="U763" s="9"/>
      <c r="V763" s="9"/>
      <c r="W763" s="9"/>
      <c r="X763" s="9"/>
      <c r="Y763" s="9"/>
      <c r="Z763" s="9"/>
    </row>
    <row r="764" spans="1:26" ht="16.5" customHeight="1">
      <c r="A764" s="180"/>
      <c r="B764" s="180"/>
      <c r="C764" s="180"/>
      <c r="D764" s="181"/>
      <c r="E764" s="9"/>
      <c r="F764" s="181"/>
      <c r="G764" s="9"/>
      <c r="H764" s="9"/>
      <c r="I764" s="9"/>
      <c r="J764" s="9"/>
      <c r="K764" s="9"/>
      <c r="L764" s="180"/>
      <c r="M764" s="180"/>
      <c r="N764" s="9"/>
      <c r="O764" s="180"/>
      <c r="P764" s="180"/>
      <c r="Q764" s="180"/>
      <c r="R764" s="180"/>
      <c r="S764" s="180"/>
      <c r="T764" s="9"/>
      <c r="U764" s="9"/>
      <c r="V764" s="9"/>
      <c r="W764" s="9"/>
      <c r="X764" s="9"/>
      <c r="Y764" s="9"/>
      <c r="Z764" s="9"/>
    </row>
    <row r="765" spans="1:26" ht="16.5" customHeight="1">
      <c r="A765" s="180"/>
      <c r="B765" s="180"/>
      <c r="C765" s="180"/>
      <c r="D765" s="181"/>
      <c r="E765" s="9"/>
      <c r="F765" s="181"/>
      <c r="G765" s="9"/>
      <c r="H765" s="9"/>
      <c r="I765" s="9"/>
      <c r="J765" s="9"/>
      <c r="K765" s="9"/>
      <c r="L765" s="180"/>
      <c r="M765" s="180"/>
      <c r="N765" s="9"/>
      <c r="O765" s="180"/>
      <c r="P765" s="180"/>
      <c r="Q765" s="180"/>
      <c r="R765" s="180"/>
      <c r="S765" s="180"/>
      <c r="T765" s="9"/>
      <c r="U765" s="9"/>
      <c r="V765" s="9"/>
      <c r="W765" s="9"/>
      <c r="X765" s="9"/>
      <c r="Y765" s="9"/>
      <c r="Z765" s="9"/>
    </row>
    <row r="766" spans="1:26" ht="16.5" customHeight="1">
      <c r="A766" s="180"/>
      <c r="B766" s="180"/>
      <c r="C766" s="180"/>
      <c r="D766" s="181"/>
      <c r="E766" s="9"/>
      <c r="F766" s="181"/>
      <c r="G766" s="9"/>
      <c r="H766" s="9"/>
      <c r="I766" s="9"/>
      <c r="J766" s="9"/>
      <c r="K766" s="9"/>
      <c r="L766" s="180"/>
      <c r="M766" s="180"/>
      <c r="N766" s="9"/>
      <c r="O766" s="180"/>
      <c r="P766" s="180"/>
      <c r="Q766" s="180"/>
      <c r="R766" s="180"/>
      <c r="S766" s="180"/>
      <c r="T766" s="9"/>
      <c r="U766" s="9"/>
      <c r="V766" s="9"/>
      <c r="W766" s="9"/>
      <c r="X766" s="9"/>
      <c r="Y766" s="9"/>
      <c r="Z766" s="9"/>
    </row>
    <row r="767" spans="1:26" ht="16.5" customHeight="1">
      <c r="A767" s="180"/>
      <c r="B767" s="180"/>
      <c r="C767" s="180"/>
      <c r="D767" s="181"/>
      <c r="E767" s="9"/>
      <c r="F767" s="181"/>
      <c r="G767" s="9"/>
      <c r="H767" s="9"/>
      <c r="I767" s="9"/>
      <c r="J767" s="9"/>
      <c r="K767" s="9"/>
      <c r="L767" s="180"/>
      <c r="M767" s="180"/>
      <c r="N767" s="9"/>
      <c r="O767" s="180"/>
      <c r="P767" s="180"/>
      <c r="Q767" s="180"/>
      <c r="R767" s="180"/>
      <c r="S767" s="180"/>
      <c r="T767" s="9"/>
      <c r="U767" s="9"/>
      <c r="V767" s="9"/>
      <c r="W767" s="9"/>
      <c r="X767" s="9"/>
      <c r="Y767" s="9"/>
      <c r="Z767" s="9"/>
    </row>
    <row r="768" spans="1:26" ht="16.5" customHeight="1">
      <c r="A768" s="180"/>
      <c r="B768" s="180"/>
      <c r="C768" s="180"/>
      <c r="D768" s="181"/>
      <c r="E768" s="9"/>
      <c r="F768" s="181"/>
      <c r="G768" s="9"/>
      <c r="H768" s="9"/>
      <c r="I768" s="9"/>
      <c r="J768" s="9"/>
      <c r="K768" s="9"/>
      <c r="L768" s="180"/>
      <c r="M768" s="180"/>
      <c r="N768" s="9"/>
      <c r="O768" s="180"/>
      <c r="P768" s="180"/>
      <c r="Q768" s="180"/>
      <c r="R768" s="180"/>
      <c r="S768" s="180"/>
      <c r="T768" s="9"/>
      <c r="U768" s="9"/>
      <c r="V768" s="9"/>
      <c r="W768" s="9"/>
      <c r="X768" s="9"/>
      <c r="Y768" s="9"/>
      <c r="Z768" s="9"/>
    </row>
    <row r="769" spans="1:26" ht="16.5" customHeight="1">
      <c r="A769" s="180"/>
      <c r="B769" s="180"/>
      <c r="C769" s="180"/>
      <c r="D769" s="181"/>
      <c r="E769" s="9"/>
      <c r="F769" s="181"/>
      <c r="G769" s="9"/>
      <c r="H769" s="9"/>
      <c r="I769" s="9"/>
      <c r="J769" s="9"/>
      <c r="K769" s="9"/>
      <c r="L769" s="180"/>
      <c r="M769" s="180"/>
      <c r="N769" s="9"/>
      <c r="O769" s="180"/>
      <c r="P769" s="180"/>
      <c r="Q769" s="180"/>
      <c r="R769" s="180"/>
      <c r="S769" s="180"/>
      <c r="T769" s="9"/>
      <c r="U769" s="9"/>
      <c r="V769" s="9"/>
      <c r="W769" s="9"/>
      <c r="X769" s="9"/>
      <c r="Y769" s="9"/>
      <c r="Z769" s="9"/>
    </row>
    <row r="770" spans="1:26" ht="16.5" customHeight="1">
      <c r="A770" s="180"/>
      <c r="B770" s="180"/>
      <c r="C770" s="180"/>
      <c r="D770" s="181"/>
      <c r="E770" s="9"/>
      <c r="F770" s="181"/>
      <c r="G770" s="9"/>
      <c r="H770" s="9"/>
      <c r="I770" s="9"/>
      <c r="J770" s="9"/>
      <c r="K770" s="9"/>
      <c r="L770" s="180"/>
      <c r="M770" s="180"/>
      <c r="N770" s="9"/>
      <c r="O770" s="180"/>
      <c r="P770" s="180"/>
      <c r="Q770" s="180"/>
      <c r="R770" s="180"/>
      <c r="S770" s="180"/>
      <c r="T770" s="9"/>
      <c r="U770" s="9"/>
      <c r="V770" s="9"/>
      <c r="W770" s="9"/>
      <c r="X770" s="9"/>
      <c r="Y770" s="9"/>
      <c r="Z770" s="9"/>
    </row>
    <row r="771" spans="1:26" ht="16.5" customHeight="1">
      <c r="A771" s="180"/>
      <c r="B771" s="180"/>
      <c r="C771" s="180"/>
      <c r="D771" s="181"/>
      <c r="E771" s="9"/>
      <c r="F771" s="181"/>
      <c r="G771" s="9"/>
      <c r="H771" s="9"/>
      <c r="I771" s="9"/>
      <c r="J771" s="9"/>
      <c r="K771" s="9"/>
      <c r="L771" s="180"/>
      <c r="M771" s="180"/>
      <c r="N771" s="9"/>
      <c r="O771" s="180"/>
      <c r="P771" s="180"/>
      <c r="Q771" s="180"/>
      <c r="R771" s="180"/>
      <c r="S771" s="180"/>
      <c r="T771" s="9"/>
      <c r="U771" s="9"/>
      <c r="V771" s="9"/>
      <c r="W771" s="9"/>
      <c r="X771" s="9"/>
      <c r="Y771" s="9"/>
      <c r="Z771" s="9"/>
    </row>
    <row r="772" spans="1:26" ht="16.5" customHeight="1">
      <c r="A772" s="180"/>
      <c r="B772" s="180"/>
      <c r="C772" s="180"/>
      <c r="D772" s="181"/>
      <c r="E772" s="9"/>
      <c r="F772" s="181"/>
      <c r="G772" s="9"/>
      <c r="H772" s="9"/>
      <c r="I772" s="9"/>
      <c r="J772" s="9"/>
      <c r="K772" s="9"/>
      <c r="L772" s="180"/>
      <c r="M772" s="180"/>
      <c r="N772" s="9"/>
      <c r="O772" s="180"/>
      <c r="P772" s="180"/>
      <c r="Q772" s="180"/>
      <c r="R772" s="180"/>
      <c r="S772" s="180"/>
      <c r="T772" s="9"/>
      <c r="U772" s="9"/>
      <c r="V772" s="9"/>
      <c r="W772" s="9"/>
      <c r="X772" s="9"/>
      <c r="Y772" s="9"/>
      <c r="Z772" s="9"/>
    </row>
    <row r="773" spans="1:26" ht="16.5" customHeight="1">
      <c r="A773" s="180"/>
      <c r="B773" s="180"/>
      <c r="C773" s="180"/>
      <c r="D773" s="181"/>
      <c r="E773" s="9"/>
      <c r="F773" s="181"/>
      <c r="G773" s="9"/>
      <c r="H773" s="9"/>
      <c r="I773" s="9"/>
      <c r="J773" s="9"/>
      <c r="K773" s="9"/>
      <c r="L773" s="180"/>
      <c r="M773" s="180"/>
      <c r="N773" s="9"/>
      <c r="O773" s="180"/>
      <c r="P773" s="180"/>
      <c r="Q773" s="180"/>
      <c r="R773" s="180"/>
      <c r="S773" s="180"/>
      <c r="T773" s="9"/>
      <c r="U773" s="9"/>
      <c r="V773" s="9"/>
      <c r="W773" s="9"/>
      <c r="X773" s="9"/>
      <c r="Y773" s="9"/>
      <c r="Z773" s="9"/>
    </row>
    <row r="774" spans="1:26" ht="16.5" customHeight="1">
      <c r="A774" s="180"/>
      <c r="B774" s="180"/>
      <c r="C774" s="180"/>
      <c r="D774" s="181"/>
      <c r="E774" s="9"/>
      <c r="F774" s="181"/>
      <c r="G774" s="9"/>
      <c r="H774" s="9"/>
      <c r="I774" s="9"/>
      <c r="J774" s="9"/>
      <c r="K774" s="9"/>
      <c r="L774" s="180"/>
      <c r="M774" s="180"/>
      <c r="N774" s="9"/>
      <c r="O774" s="180"/>
      <c r="P774" s="180"/>
      <c r="Q774" s="180"/>
      <c r="R774" s="180"/>
      <c r="S774" s="180"/>
      <c r="T774" s="9"/>
      <c r="U774" s="9"/>
      <c r="V774" s="9"/>
      <c r="W774" s="9"/>
      <c r="X774" s="9"/>
      <c r="Y774" s="9"/>
      <c r="Z774" s="9"/>
    </row>
    <row r="775" spans="1:26" ht="16.5" customHeight="1">
      <c r="A775" s="180"/>
      <c r="B775" s="180"/>
      <c r="C775" s="180"/>
      <c r="D775" s="181"/>
      <c r="E775" s="9"/>
      <c r="F775" s="181"/>
      <c r="G775" s="9"/>
      <c r="H775" s="9"/>
      <c r="I775" s="9"/>
      <c r="J775" s="9"/>
      <c r="K775" s="9"/>
      <c r="L775" s="180"/>
      <c r="M775" s="180"/>
      <c r="N775" s="9"/>
      <c r="O775" s="180"/>
      <c r="P775" s="180"/>
      <c r="Q775" s="180"/>
      <c r="R775" s="180"/>
      <c r="S775" s="180"/>
      <c r="T775" s="9"/>
      <c r="U775" s="9"/>
      <c r="V775" s="9"/>
      <c r="W775" s="9"/>
      <c r="X775" s="9"/>
      <c r="Y775" s="9"/>
      <c r="Z775" s="9"/>
    </row>
    <row r="776" spans="1:26" ht="16.5" customHeight="1">
      <c r="A776" s="180"/>
      <c r="B776" s="180"/>
      <c r="C776" s="180"/>
      <c r="D776" s="181"/>
      <c r="E776" s="9"/>
      <c r="F776" s="181"/>
      <c r="G776" s="9"/>
      <c r="H776" s="9"/>
      <c r="I776" s="9"/>
      <c r="J776" s="9"/>
      <c r="K776" s="9"/>
      <c r="L776" s="180"/>
      <c r="M776" s="180"/>
      <c r="N776" s="9"/>
      <c r="O776" s="180"/>
      <c r="P776" s="180"/>
      <c r="Q776" s="180"/>
      <c r="R776" s="180"/>
      <c r="S776" s="180"/>
      <c r="T776" s="9"/>
      <c r="U776" s="9"/>
      <c r="V776" s="9"/>
      <c r="W776" s="9"/>
      <c r="X776" s="9"/>
      <c r="Y776" s="9"/>
      <c r="Z776" s="9"/>
    </row>
    <row r="777" spans="1:26" ht="16.5" customHeight="1">
      <c r="A777" s="180"/>
      <c r="B777" s="180"/>
      <c r="C777" s="180"/>
      <c r="D777" s="181"/>
      <c r="E777" s="9"/>
      <c r="F777" s="181"/>
      <c r="G777" s="9"/>
      <c r="H777" s="9"/>
      <c r="I777" s="9"/>
      <c r="J777" s="9"/>
      <c r="K777" s="9"/>
      <c r="L777" s="180"/>
      <c r="M777" s="180"/>
      <c r="N777" s="9"/>
      <c r="O777" s="180"/>
      <c r="P777" s="180"/>
      <c r="Q777" s="180"/>
      <c r="R777" s="180"/>
      <c r="S777" s="180"/>
      <c r="T777" s="9"/>
      <c r="U777" s="9"/>
      <c r="V777" s="9"/>
      <c r="W777" s="9"/>
      <c r="X777" s="9"/>
      <c r="Y777" s="9"/>
      <c r="Z777" s="9"/>
    </row>
    <row r="778" spans="1:26" ht="16.5" customHeight="1">
      <c r="A778" s="180"/>
      <c r="B778" s="180"/>
      <c r="C778" s="180"/>
      <c r="D778" s="181"/>
      <c r="E778" s="9"/>
      <c r="F778" s="181"/>
      <c r="G778" s="9"/>
      <c r="H778" s="9"/>
      <c r="I778" s="9"/>
      <c r="J778" s="9"/>
      <c r="K778" s="9"/>
      <c r="L778" s="180"/>
      <c r="M778" s="180"/>
      <c r="N778" s="9"/>
      <c r="O778" s="180"/>
      <c r="P778" s="180"/>
      <c r="Q778" s="180"/>
      <c r="R778" s="180"/>
      <c r="S778" s="180"/>
      <c r="T778" s="9"/>
      <c r="U778" s="9"/>
      <c r="V778" s="9"/>
      <c r="W778" s="9"/>
      <c r="X778" s="9"/>
      <c r="Y778" s="9"/>
      <c r="Z778" s="9"/>
    </row>
    <row r="779" spans="1:26" ht="16.5" customHeight="1">
      <c r="A779" s="180"/>
      <c r="B779" s="180"/>
      <c r="C779" s="180"/>
      <c r="D779" s="181"/>
      <c r="E779" s="9"/>
      <c r="F779" s="181"/>
      <c r="G779" s="9"/>
      <c r="H779" s="9"/>
      <c r="I779" s="9"/>
      <c r="J779" s="9"/>
      <c r="K779" s="9"/>
      <c r="L779" s="180"/>
      <c r="M779" s="180"/>
      <c r="N779" s="9"/>
      <c r="O779" s="180"/>
      <c r="P779" s="180"/>
      <c r="Q779" s="180"/>
      <c r="R779" s="180"/>
      <c r="S779" s="180"/>
      <c r="T779" s="9"/>
      <c r="U779" s="9"/>
      <c r="V779" s="9"/>
      <c r="W779" s="9"/>
      <c r="X779" s="9"/>
      <c r="Y779" s="9"/>
      <c r="Z779" s="9"/>
    </row>
    <row r="780" spans="1:26" ht="16.5" customHeight="1">
      <c r="A780" s="180"/>
      <c r="B780" s="180"/>
      <c r="C780" s="180"/>
      <c r="D780" s="181"/>
      <c r="E780" s="9"/>
      <c r="F780" s="181"/>
      <c r="G780" s="9"/>
      <c r="H780" s="9"/>
      <c r="I780" s="9"/>
      <c r="J780" s="9"/>
      <c r="K780" s="9"/>
      <c r="L780" s="180"/>
      <c r="M780" s="180"/>
      <c r="N780" s="9"/>
      <c r="O780" s="180"/>
      <c r="P780" s="180"/>
      <c r="Q780" s="180"/>
      <c r="R780" s="180"/>
      <c r="S780" s="180"/>
      <c r="T780" s="9"/>
      <c r="U780" s="9"/>
      <c r="V780" s="9"/>
      <c r="W780" s="9"/>
      <c r="X780" s="9"/>
      <c r="Y780" s="9"/>
      <c r="Z780" s="9"/>
    </row>
    <row r="781" spans="1:26" ht="16.5" customHeight="1">
      <c r="A781" s="180"/>
      <c r="B781" s="180"/>
      <c r="C781" s="180"/>
      <c r="D781" s="181"/>
      <c r="E781" s="9"/>
      <c r="F781" s="181"/>
      <c r="G781" s="9"/>
      <c r="H781" s="9"/>
      <c r="I781" s="9"/>
      <c r="J781" s="9"/>
      <c r="K781" s="9"/>
      <c r="L781" s="180"/>
      <c r="M781" s="180"/>
      <c r="N781" s="9"/>
      <c r="O781" s="180"/>
      <c r="P781" s="180"/>
      <c r="Q781" s="180"/>
      <c r="R781" s="180"/>
      <c r="S781" s="180"/>
      <c r="T781" s="9"/>
      <c r="U781" s="9"/>
      <c r="V781" s="9"/>
      <c r="W781" s="9"/>
      <c r="X781" s="9"/>
      <c r="Y781" s="9"/>
      <c r="Z781" s="9"/>
    </row>
    <row r="782" spans="1:26" ht="16.5" customHeight="1">
      <c r="A782" s="180"/>
      <c r="B782" s="180"/>
      <c r="C782" s="180"/>
      <c r="D782" s="181"/>
      <c r="E782" s="9"/>
      <c r="F782" s="181"/>
      <c r="G782" s="9"/>
      <c r="H782" s="9"/>
      <c r="I782" s="9"/>
      <c r="J782" s="9"/>
      <c r="K782" s="9"/>
      <c r="L782" s="180"/>
      <c r="M782" s="180"/>
      <c r="N782" s="9"/>
      <c r="O782" s="180"/>
      <c r="P782" s="180"/>
      <c r="Q782" s="180"/>
      <c r="R782" s="180"/>
      <c r="S782" s="180"/>
      <c r="T782" s="9"/>
      <c r="U782" s="9"/>
      <c r="V782" s="9"/>
      <c r="W782" s="9"/>
      <c r="X782" s="9"/>
      <c r="Y782" s="9"/>
      <c r="Z782" s="9"/>
    </row>
    <row r="783" spans="1:26" ht="16.5" customHeight="1">
      <c r="A783" s="180"/>
      <c r="B783" s="180"/>
      <c r="C783" s="180"/>
      <c r="D783" s="181"/>
      <c r="E783" s="9"/>
      <c r="F783" s="181"/>
      <c r="G783" s="9"/>
      <c r="H783" s="9"/>
      <c r="I783" s="9"/>
      <c r="J783" s="9"/>
      <c r="K783" s="9"/>
      <c r="L783" s="180"/>
      <c r="M783" s="180"/>
      <c r="N783" s="9"/>
      <c r="O783" s="180"/>
      <c r="P783" s="180"/>
      <c r="Q783" s="180"/>
      <c r="R783" s="180"/>
      <c r="S783" s="180"/>
      <c r="T783" s="9"/>
      <c r="U783" s="9"/>
      <c r="V783" s="9"/>
      <c r="W783" s="9"/>
      <c r="X783" s="9"/>
      <c r="Y783" s="9"/>
      <c r="Z783" s="9"/>
    </row>
    <row r="784" spans="1:26" ht="16.5" customHeight="1">
      <c r="A784" s="180"/>
      <c r="B784" s="180"/>
      <c r="C784" s="180"/>
      <c r="D784" s="181"/>
      <c r="E784" s="9"/>
      <c r="F784" s="181"/>
      <c r="G784" s="9"/>
      <c r="H784" s="9"/>
      <c r="I784" s="9"/>
      <c r="J784" s="9"/>
      <c r="K784" s="9"/>
      <c r="L784" s="180"/>
      <c r="M784" s="180"/>
      <c r="N784" s="9"/>
      <c r="O784" s="180"/>
      <c r="P784" s="180"/>
      <c r="Q784" s="180"/>
      <c r="R784" s="180"/>
      <c r="S784" s="180"/>
      <c r="T784" s="9"/>
      <c r="U784" s="9"/>
      <c r="V784" s="9"/>
      <c r="W784" s="9"/>
      <c r="X784" s="9"/>
      <c r="Y784" s="9"/>
      <c r="Z784" s="9"/>
    </row>
    <row r="785" spans="1:26" ht="16.5" customHeight="1">
      <c r="A785" s="180"/>
      <c r="B785" s="180"/>
      <c r="C785" s="180"/>
      <c r="D785" s="181"/>
      <c r="E785" s="9"/>
      <c r="F785" s="181"/>
      <c r="G785" s="9"/>
      <c r="H785" s="9"/>
      <c r="I785" s="9"/>
      <c r="J785" s="9"/>
      <c r="K785" s="9"/>
      <c r="L785" s="180"/>
      <c r="M785" s="180"/>
      <c r="N785" s="9"/>
      <c r="O785" s="180"/>
      <c r="P785" s="180"/>
      <c r="Q785" s="180"/>
      <c r="R785" s="180"/>
      <c r="S785" s="180"/>
      <c r="T785" s="9"/>
      <c r="U785" s="9"/>
      <c r="V785" s="9"/>
      <c r="W785" s="9"/>
      <c r="X785" s="9"/>
      <c r="Y785" s="9"/>
      <c r="Z785" s="9"/>
    </row>
    <row r="786" spans="1:26" ht="16.5" customHeight="1">
      <c r="A786" s="180"/>
      <c r="B786" s="180"/>
      <c r="C786" s="180"/>
      <c r="D786" s="181"/>
      <c r="E786" s="9"/>
      <c r="F786" s="181"/>
      <c r="G786" s="9"/>
      <c r="H786" s="9"/>
      <c r="I786" s="9"/>
      <c r="J786" s="9"/>
      <c r="K786" s="9"/>
      <c r="L786" s="180"/>
      <c r="M786" s="180"/>
      <c r="N786" s="9"/>
      <c r="O786" s="180"/>
      <c r="P786" s="180"/>
      <c r="Q786" s="180"/>
      <c r="R786" s="180"/>
      <c r="S786" s="180"/>
      <c r="T786" s="9"/>
      <c r="U786" s="9"/>
      <c r="V786" s="9"/>
      <c r="W786" s="9"/>
      <c r="X786" s="9"/>
      <c r="Y786" s="9"/>
      <c r="Z786" s="9"/>
    </row>
    <row r="787" spans="1:26" ht="16.5" customHeight="1">
      <c r="A787" s="180"/>
      <c r="B787" s="180"/>
      <c r="C787" s="180"/>
      <c r="D787" s="181"/>
      <c r="E787" s="9"/>
      <c r="F787" s="181"/>
      <c r="G787" s="9"/>
      <c r="H787" s="9"/>
      <c r="I787" s="9"/>
      <c r="J787" s="9"/>
      <c r="K787" s="9"/>
      <c r="L787" s="180"/>
      <c r="M787" s="180"/>
      <c r="N787" s="9"/>
      <c r="O787" s="180"/>
      <c r="P787" s="180"/>
      <c r="Q787" s="180"/>
      <c r="R787" s="180"/>
      <c r="S787" s="180"/>
      <c r="T787" s="9"/>
      <c r="U787" s="9"/>
      <c r="V787" s="9"/>
      <c r="W787" s="9"/>
      <c r="X787" s="9"/>
      <c r="Y787" s="9"/>
      <c r="Z787" s="9"/>
    </row>
    <row r="788" spans="1:26" ht="16.5" customHeight="1">
      <c r="A788" s="180"/>
      <c r="B788" s="180"/>
      <c r="C788" s="180"/>
      <c r="D788" s="181"/>
      <c r="E788" s="9"/>
      <c r="F788" s="181"/>
      <c r="G788" s="9"/>
      <c r="H788" s="9"/>
      <c r="I788" s="9"/>
      <c r="J788" s="9"/>
      <c r="K788" s="9"/>
      <c r="L788" s="180"/>
      <c r="M788" s="180"/>
      <c r="N788" s="9"/>
      <c r="O788" s="180"/>
      <c r="P788" s="180"/>
      <c r="Q788" s="180"/>
      <c r="R788" s="180"/>
      <c r="S788" s="180"/>
      <c r="T788" s="9"/>
      <c r="U788" s="9"/>
      <c r="V788" s="9"/>
      <c r="W788" s="9"/>
      <c r="X788" s="9"/>
      <c r="Y788" s="9"/>
      <c r="Z788" s="9"/>
    </row>
    <row r="789" spans="1:26" ht="16.5" customHeight="1">
      <c r="A789" s="180"/>
      <c r="B789" s="180"/>
      <c r="C789" s="180"/>
      <c r="D789" s="181"/>
      <c r="E789" s="9"/>
      <c r="F789" s="181"/>
      <c r="G789" s="9"/>
      <c r="H789" s="9"/>
      <c r="I789" s="9"/>
      <c r="J789" s="9"/>
      <c r="K789" s="9"/>
      <c r="L789" s="180"/>
      <c r="M789" s="180"/>
      <c r="N789" s="9"/>
      <c r="O789" s="180"/>
      <c r="P789" s="180"/>
      <c r="Q789" s="180"/>
      <c r="R789" s="180"/>
      <c r="S789" s="180"/>
      <c r="T789" s="9"/>
      <c r="U789" s="9"/>
      <c r="V789" s="9"/>
      <c r="W789" s="9"/>
      <c r="X789" s="9"/>
      <c r="Y789" s="9"/>
      <c r="Z789" s="9"/>
    </row>
    <row r="790" spans="1:26" ht="16.5" customHeight="1">
      <c r="A790" s="180"/>
      <c r="B790" s="180"/>
      <c r="C790" s="180"/>
      <c r="D790" s="181"/>
      <c r="E790" s="9"/>
      <c r="F790" s="181"/>
      <c r="G790" s="9"/>
      <c r="H790" s="9"/>
      <c r="I790" s="9"/>
      <c r="J790" s="9"/>
      <c r="K790" s="9"/>
      <c r="L790" s="180"/>
      <c r="M790" s="180"/>
      <c r="N790" s="9"/>
      <c r="O790" s="180"/>
      <c r="P790" s="180"/>
      <c r="Q790" s="180"/>
      <c r="R790" s="180"/>
      <c r="S790" s="180"/>
      <c r="T790" s="9"/>
      <c r="U790" s="9"/>
      <c r="V790" s="9"/>
      <c r="W790" s="9"/>
      <c r="X790" s="9"/>
      <c r="Y790" s="9"/>
      <c r="Z790" s="9"/>
    </row>
    <row r="791" spans="1:26" ht="16.5" customHeight="1">
      <c r="A791" s="180"/>
      <c r="B791" s="180"/>
      <c r="C791" s="180"/>
      <c r="D791" s="181"/>
      <c r="E791" s="9"/>
      <c r="F791" s="181"/>
      <c r="G791" s="9"/>
      <c r="H791" s="9"/>
      <c r="I791" s="9"/>
      <c r="J791" s="9"/>
      <c r="K791" s="9"/>
      <c r="L791" s="180"/>
      <c r="M791" s="180"/>
      <c r="N791" s="9"/>
      <c r="O791" s="180"/>
      <c r="P791" s="180"/>
      <c r="Q791" s="180"/>
      <c r="R791" s="180"/>
      <c r="S791" s="180"/>
      <c r="T791" s="9"/>
      <c r="U791" s="9"/>
      <c r="V791" s="9"/>
      <c r="W791" s="9"/>
      <c r="X791" s="9"/>
      <c r="Y791" s="9"/>
      <c r="Z791" s="9"/>
    </row>
    <row r="792" spans="1:26" ht="16.5" customHeight="1">
      <c r="A792" s="180"/>
      <c r="B792" s="180"/>
      <c r="C792" s="180"/>
      <c r="D792" s="181"/>
      <c r="E792" s="9"/>
      <c r="F792" s="181"/>
      <c r="G792" s="9"/>
      <c r="H792" s="9"/>
      <c r="I792" s="9"/>
      <c r="J792" s="9"/>
      <c r="K792" s="9"/>
      <c r="L792" s="180"/>
      <c r="M792" s="180"/>
      <c r="N792" s="9"/>
      <c r="O792" s="180"/>
      <c r="P792" s="180"/>
      <c r="Q792" s="180"/>
      <c r="R792" s="180"/>
      <c r="S792" s="180"/>
      <c r="T792" s="9"/>
      <c r="U792" s="9"/>
      <c r="V792" s="9"/>
      <c r="W792" s="9"/>
      <c r="X792" s="9"/>
      <c r="Y792" s="9"/>
      <c r="Z792" s="9"/>
    </row>
    <row r="793" spans="1:26" ht="16.5" customHeight="1">
      <c r="A793" s="180"/>
      <c r="B793" s="180"/>
      <c r="C793" s="180"/>
      <c r="D793" s="181"/>
      <c r="E793" s="9"/>
      <c r="F793" s="181"/>
      <c r="G793" s="9"/>
      <c r="H793" s="9"/>
      <c r="I793" s="9"/>
      <c r="J793" s="9"/>
      <c r="K793" s="9"/>
      <c r="L793" s="180"/>
      <c r="M793" s="180"/>
      <c r="N793" s="9"/>
      <c r="O793" s="180"/>
      <c r="P793" s="180"/>
      <c r="Q793" s="180"/>
      <c r="R793" s="180"/>
      <c r="S793" s="180"/>
      <c r="T793" s="9"/>
      <c r="U793" s="9"/>
      <c r="V793" s="9"/>
      <c r="W793" s="9"/>
      <c r="X793" s="9"/>
      <c r="Y793" s="9"/>
      <c r="Z793" s="9"/>
    </row>
    <row r="794" spans="1:26" ht="16.5" customHeight="1">
      <c r="A794" s="180"/>
      <c r="B794" s="180"/>
      <c r="C794" s="180"/>
      <c r="D794" s="181"/>
      <c r="E794" s="9"/>
      <c r="F794" s="181"/>
      <c r="G794" s="9"/>
      <c r="H794" s="9"/>
      <c r="I794" s="9"/>
      <c r="J794" s="9"/>
      <c r="K794" s="9"/>
      <c r="L794" s="180"/>
      <c r="M794" s="180"/>
      <c r="N794" s="9"/>
      <c r="O794" s="180"/>
      <c r="P794" s="180"/>
      <c r="Q794" s="180"/>
      <c r="R794" s="180"/>
      <c r="S794" s="180"/>
      <c r="T794" s="9"/>
      <c r="U794" s="9"/>
      <c r="V794" s="9"/>
      <c r="W794" s="9"/>
      <c r="X794" s="9"/>
      <c r="Y794" s="9"/>
      <c r="Z794" s="9"/>
    </row>
    <row r="795" spans="1:26" ht="16.5" customHeight="1">
      <c r="A795" s="180"/>
      <c r="B795" s="180"/>
      <c r="C795" s="180"/>
      <c r="D795" s="181"/>
      <c r="E795" s="9"/>
      <c r="F795" s="181"/>
      <c r="G795" s="9"/>
      <c r="H795" s="9"/>
      <c r="I795" s="9"/>
      <c r="J795" s="9"/>
      <c r="K795" s="9"/>
      <c r="L795" s="180"/>
      <c r="M795" s="180"/>
      <c r="N795" s="9"/>
      <c r="O795" s="180"/>
      <c r="P795" s="180"/>
      <c r="Q795" s="180"/>
      <c r="R795" s="180"/>
      <c r="S795" s="180"/>
      <c r="T795" s="9"/>
      <c r="U795" s="9"/>
      <c r="V795" s="9"/>
      <c r="W795" s="9"/>
      <c r="X795" s="9"/>
      <c r="Y795" s="9"/>
      <c r="Z795" s="9"/>
    </row>
    <row r="796" spans="1:26" ht="16.5" customHeight="1">
      <c r="A796" s="180"/>
      <c r="B796" s="180"/>
      <c r="C796" s="180"/>
      <c r="D796" s="181"/>
      <c r="E796" s="9"/>
      <c r="F796" s="181"/>
      <c r="G796" s="9"/>
      <c r="H796" s="9"/>
      <c r="I796" s="9"/>
      <c r="J796" s="9"/>
      <c r="K796" s="9"/>
      <c r="L796" s="180"/>
      <c r="M796" s="180"/>
      <c r="N796" s="9"/>
      <c r="O796" s="180"/>
      <c r="P796" s="180"/>
      <c r="Q796" s="180"/>
      <c r="R796" s="180"/>
      <c r="S796" s="180"/>
      <c r="T796" s="9"/>
      <c r="U796" s="9"/>
      <c r="V796" s="9"/>
      <c r="W796" s="9"/>
      <c r="X796" s="9"/>
      <c r="Y796" s="9"/>
      <c r="Z796" s="9"/>
    </row>
    <row r="797" spans="1:26" ht="16.5" customHeight="1">
      <c r="A797" s="180"/>
      <c r="B797" s="180"/>
      <c r="C797" s="180"/>
      <c r="D797" s="181"/>
      <c r="E797" s="9"/>
      <c r="F797" s="181"/>
      <c r="G797" s="9"/>
      <c r="H797" s="9"/>
      <c r="I797" s="9"/>
      <c r="J797" s="9"/>
      <c r="K797" s="9"/>
      <c r="L797" s="180"/>
      <c r="M797" s="180"/>
      <c r="N797" s="9"/>
      <c r="O797" s="180"/>
      <c r="P797" s="180"/>
      <c r="Q797" s="180"/>
      <c r="R797" s="180"/>
      <c r="S797" s="180"/>
      <c r="T797" s="9"/>
      <c r="U797" s="9"/>
      <c r="V797" s="9"/>
      <c r="W797" s="9"/>
      <c r="X797" s="9"/>
      <c r="Y797" s="9"/>
      <c r="Z797" s="9"/>
    </row>
    <row r="798" spans="1:26" ht="16.5" customHeight="1">
      <c r="A798" s="180"/>
      <c r="B798" s="180"/>
      <c r="C798" s="180"/>
      <c r="D798" s="181"/>
      <c r="E798" s="9"/>
      <c r="F798" s="181"/>
      <c r="G798" s="9"/>
      <c r="H798" s="9"/>
      <c r="I798" s="9"/>
      <c r="J798" s="9"/>
      <c r="K798" s="9"/>
      <c r="L798" s="180"/>
      <c r="M798" s="180"/>
      <c r="N798" s="9"/>
      <c r="O798" s="180"/>
      <c r="P798" s="180"/>
      <c r="Q798" s="180"/>
      <c r="R798" s="180"/>
      <c r="S798" s="180"/>
      <c r="T798" s="9"/>
      <c r="U798" s="9"/>
      <c r="V798" s="9"/>
      <c r="W798" s="9"/>
      <c r="X798" s="9"/>
      <c r="Y798" s="9"/>
      <c r="Z798" s="9"/>
    </row>
    <row r="799" spans="1:26" ht="16.5" customHeight="1">
      <c r="A799" s="180"/>
      <c r="B799" s="180"/>
      <c r="C799" s="180"/>
      <c r="D799" s="181"/>
      <c r="E799" s="9"/>
      <c r="F799" s="181"/>
      <c r="G799" s="9"/>
      <c r="H799" s="9"/>
      <c r="I799" s="9"/>
      <c r="J799" s="9"/>
      <c r="K799" s="9"/>
      <c r="L799" s="180"/>
      <c r="M799" s="180"/>
      <c r="N799" s="9"/>
      <c r="O799" s="180"/>
      <c r="P799" s="180"/>
      <c r="Q799" s="180"/>
      <c r="R799" s="180"/>
      <c r="S799" s="180"/>
      <c r="T799" s="9"/>
      <c r="U799" s="9"/>
      <c r="V799" s="9"/>
      <c r="W799" s="9"/>
      <c r="X799" s="9"/>
      <c r="Y799" s="9"/>
      <c r="Z799" s="9"/>
    </row>
    <row r="800" spans="1:26" ht="16.5" customHeight="1">
      <c r="A800" s="180"/>
      <c r="B800" s="180"/>
      <c r="C800" s="180"/>
      <c r="D800" s="181"/>
      <c r="E800" s="9"/>
      <c r="F800" s="181"/>
      <c r="G800" s="9"/>
      <c r="H800" s="9"/>
      <c r="I800" s="9"/>
      <c r="J800" s="9"/>
      <c r="K800" s="9"/>
      <c r="L800" s="180"/>
      <c r="M800" s="180"/>
      <c r="N800" s="9"/>
      <c r="O800" s="180"/>
      <c r="P800" s="180"/>
      <c r="Q800" s="180"/>
      <c r="R800" s="180"/>
      <c r="S800" s="180"/>
      <c r="T800" s="9"/>
      <c r="U800" s="9"/>
      <c r="V800" s="9"/>
      <c r="W800" s="9"/>
      <c r="X800" s="9"/>
      <c r="Y800" s="9"/>
      <c r="Z800" s="9"/>
    </row>
    <row r="801" spans="1:26" ht="16.5" customHeight="1">
      <c r="A801" s="180"/>
      <c r="B801" s="180"/>
      <c r="C801" s="180"/>
      <c r="D801" s="181"/>
      <c r="E801" s="9"/>
      <c r="F801" s="181"/>
      <c r="G801" s="9"/>
      <c r="H801" s="9"/>
      <c r="I801" s="9"/>
      <c r="J801" s="9"/>
      <c r="K801" s="9"/>
      <c r="L801" s="180"/>
      <c r="M801" s="180"/>
      <c r="N801" s="9"/>
      <c r="O801" s="180"/>
      <c r="P801" s="180"/>
      <c r="Q801" s="180"/>
      <c r="R801" s="180"/>
      <c r="S801" s="180"/>
      <c r="T801" s="9"/>
      <c r="U801" s="9"/>
      <c r="V801" s="9"/>
      <c r="W801" s="9"/>
      <c r="X801" s="9"/>
      <c r="Y801" s="9"/>
      <c r="Z801" s="9"/>
    </row>
    <row r="802" spans="1:26" ht="16.5" customHeight="1">
      <c r="A802" s="180"/>
      <c r="B802" s="180"/>
      <c r="C802" s="180"/>
      <c r="D802" s="181"/>
      <c r="E802" s="9"/>
      <c r="F802" s="181"/>
      <c r="G802" s="9"/>
      <c r="H802" s="9"/>
      <c r="I802" s="9"/>
      <c r="J802" s="9"/>
      <c r="K802" s="9"/>
      <c r="L802" s="180"/>
      <c r="M802" s="180"/>
      <c r="N802" s="9"/>
      <c r="O802" s="180"/>
      <c r="P802" s="180"/>
      <c r="Q802" s="180"/>
      <c r="R802" s="180"/>
      <c r="S802" s="180"/>
      <c r="T802" s="9"/>
      <c r="U802" s="9"/>
      <c r="V802" s="9"/>
      <c r="W802" s="9"/>
      <c r="X802" s="9"/>
      <c r="Y802" s="9"/>
      <c r="Z802" s="9"/>
    </row>
    <row r="803" spans="1:26" ht="16.5" customHeight="1">
      <c r="A803" s="180"/>
      <c r="B803" s="180"/>
      <c r="C803" s="180"/>
      <c r="D803" s="181"/>
      <c r="E803" s="9"/>
      <c r="F803" s="181"/>
      <c r="G803" s="9"/>
      <c r="H803" s="9"/>
      <c r="I803" s="9"/>
      <c r="J803" s="9"/>
      <c r="K803" s="9"/>
      <c r="L803" s="180"/>
      <c r="M803" s="180"/>
      <c r="N803" s="9"/>
      <c r="O803" s="180"/>
      <c r="P803" s="180"/>
      <c r="Q803" s="180"/>
      <c r="R803" s="180"/>
      <c r="S803" s="180"/>
      <c r="T803" s="9"/>
      <c r="U803" s="9"/>
      <c r="V803" s="9"/>
      <c r="W803" s="9"/>
      <c r="X803" s="9"/>
      <c r="Y803" s="9"/>
      <c r="Z803" s="9"/>
    </row>
    <row r="804" spans="1:26" ht="16.5" customHeight="1">
      <c r="A804" s="180"/>
      <c r="B804" s="180"/>
      <c r="C804" s="180"/>
      <c r="D804" s="181"/>
      <c r="E804" s="9"/>
      <c r="F804" s="181"/>
      <c r="G804" s="9"/>
      <c r="H804" s="9"/>
      <c r="I804" s="9"/>
      <c r="J804" s="9"/>
      <c r="K804" s="9"/>
      <c r="L804" s="180"/>
      <c r="M804" s="180"/>
      <c r="N804" s="9"/>
      <c r="O804" s="180"/>
      <c r="P804" s="180"/>
      <c r="Q804" s="180"/>
      <c r="R804" s="180"/>
      <c r="S804" s="180"/>
      <c r="T804" s="9"/>
      <c r="U804" s="9"/>
      <c r="V804" s="9"/>
      <c r="W804" s="9"/>
      <c r="X804" s="9"/>
      <c r="Y804" s="9"/>
      <c r="Z804" s="9"/>
    </row>
    <row r="805" spans="1:26" ht="16.5" customHeight="1">
      <c r="A805" s="180"/>
      <c r="B805" s="180"/>
      <c r="C805" s="180"/>
      <c r="D805" s="181"/>
      <c r="E805" s="9"/>
      <c r="F805" s="181"/>
      <c r="G805" s="9"/>
      <c r="H805" s="9"/>
      <c r="I805" s="9"/>
      <c r="J805" s="9"/>
      <c r="K805" s="9"/>
      <c r="L805" s="180"/>
      <c r="M805" s="180"/>
      <c r="N805" s="9"/>
      <c r="O805" s="180"/>
      <c r="P805" s="180"/>
      <c r="Q805" s="180"/>
      <c r="R805" s="180"/>
      <c r="S805" s="180"/>
      <c r="T805" s="9"/>
      <c r="U805" s="9"/>
      <c r="V805" s="9"/>
      <c r="W805" s="9"/>
      <c r="X805" s="9"/>
      <c r="Y805" s="9"/>
      <c r="Z805" s="9"/>
    </row>
    <row r="806" spans="1:26" ht="16.5" customHeight="1">
      <c r="A806" s="180"/>
      <c r="B806" s="180"/>
      <c r="C806" s="180"/>
      <c r="D806" s="181"/>
      <c r="E806" s="9"/>
      <c r="F806" s="181"/>
      <c r="G806" s="9"/>
      <c r="H806" s="9"/>
      <c r="I806" s="9"/>
      <c r="J806" s="9"/>
      <c r="K806" s="9"/>
      <c r="L806" s="180"/>
      <c r="M806" s="180"/>
      <c r="N806" s="9"/>
      <c r="O806" s="180"/>
      <c r="P806" s="180"/>
      <c r="Q806" s="180"/>
      <c r="R806" s="180"/>
      <c r="S806" s="180"/>
      <c r="T806" s="9"/>
      <c r="U806" s="9"/>
      <c r="V806" s="9"/>
      <c r="W806" s="9"/>
      <c r="X806" s="9"/>
      <c r="Y806" s="9"/>
      <c r="Z806" s="9"/>
    </row>
    <row r="807" spans="1:26" ht="16.5" customHeight="1">
      <c r="A807" s="180"/>
      <c r="B807" s="180"/>
      <c r="C807" s="180"/>
      <c r="D807" s="181"/>
      <c r="E807" s="9"/>
      <c r="F807" s="181"/>
      <c r="G807" s="9"/>
      <c r="H807" s="9"/>
      <c r="I807" s="9"/>
      <c r="J807" s="9"/>
      <c r="K807" s="9"/>
      <c r="L807" s="180"/>
      <c r="M807" s="180"/>
      <c r="N807" s="9"/>
      <c r="O807" s="180"/>
      <c r="P807" s="180"/>
      <c r="Q807" s="180"/>
      <c r="R807" s="180"/>
      <c r="S807" s="180"/>
      <c r="T807" s="9"/>
      <c r="U807" s="9"/>
      <c r="V807" s="9"/>
      <c r="W807" s="9"/>
      <c r="X807" s="9"/>
      <c r="Y807" s="9"/>
      <c r="Z807" s="9"/>
    </row>
    <row r="808" spans="1:26" ht="16.5" customHeight="1">
      <c r="A808" s="180"/>
      <c r="B808" s="180"/>
      <c r="C808" s="180"/>
      <c r="D808" s="181"/>
      <c r="E808" s="9"/>
      <c r="F808" s="181"/>
      <c r="G808" s="9"/>
      <c r="H808" s="9"/>
      <c r="I808" s="9"/>
      <c r="J808" s="9"/>
      <c r="K808" s="9"/>
      <c r="L808" s="180"/>
      <c r="M808" s="180"/>
      <c r="N808" s="9"/>
      <c r="O808" s="180"/>
      <c r="P808" s="180"/>
      <c r="Q808" s="180"/>
      <c r="R808" s="180"/>
      <c r="S808" s="180"/>
      <c r="T808" s="9"/>
      <c r="U808" s="9"/>
      <c r="V808" s="9"/>
      <c r="W808" s="9"/>
      <c r="X808" s="9"/>
      <c r="Y808" s="9"/>
      <c r="Z808" s="9"/>
    </row>
    <row r="809" spans="1:26" ht="16.5" customHeight="1">
      <c r="A809" s="180"/>
      <c r="B809" s="180"/>
      <c r="C809" s="180"/>
      <c r="D809" s="181"/>
      <c r="E809" s="9"/>
      <c r="F809" s="181"/>
      <c r="G809" s="9"/>
      <c r="H809" s="9"/>
      <c r="I809" s="9"/>
      <c r="J809" s="9"/>
      <c r="K809" s="9"/>
      <c r="L809" s="180"/>
      <c r="M809" s="180"/>
      <c r="N809" s="9"/>
      <c r="O809" s="180"/>
      <c r="P809" s="180"/>
      <c r="Q809" s="180"/>
      <c r="R809" s="180"/>
      <c r="S809" s="180"/>
      <c r="T809" s="9"/>
      <c r="U809" s="9"/>
      <c r="V809" s="9"/>
      <c r="W809" s="9"/>
      <c r="X809" s="9"/>
      <c r="Y809" s="9"/>
      <c r="Z809" s="9"/>
    </row>
    <row r="810" spans="1:26" ht="16.5" customHeight="1">
      <c r="A810" s="180"/>
      <c r="B810" s="180"/>
      <c r="C810" s="180"/>
      <c r="D810" s="181"/>
      <c r="E810" s="9"/>
      <c r="F810" s="181"/>
      <c r="G810" s="9"/>
      <c r="H810" s="9"/>
      <c r="I810" s="9"/>
      <c r="J810" s="9"/>
      <c r="K810" s="9"/>
      <c r="L810" s="180"/>
      <c r="M810" s="180"/>
      <c r="N810" s="9"/>
      <c r="O810" s="180"/>
      <c r="P810" s="180"/>
      <c r="Q810" s="180"/>
      <c r="R810" s="180"/>
      <c r="S810" s="180"/>
      <c r="T810" s="9"/>
      <c r="U810" s="9"/>
      <c r="V810" s="9"/>
      <c r="W810" s="9"/>
      <c r="X810" s="9"/>
      <c r="Y810" s="9"/>
      <c r="Z810" s="9"/>
    </row>
    <row r="811" spans="1:26" ht="16.5" customHeight="1">
      <c r="A811" s="180"/>
      <c r="B811" s="180"/>
      <c r="C811" s="180"/>
      <c r="D811" s="181"/>
      <c r="E811" s="9"/>
      <c r="F811" s="181"/>
      <c r="G811" s="9"/>
      <c r="H811" s="9"/>
      <c r="I811" s="9"/>
      <c r="J811" s="9"/>
      <c r="K811" s="9"/>
      <c r="L811" s="180"/>
      <c r="M811" s="180"/>
      <c r="N811" s="9"/>
      <c r="O811" s="180"/>
      <c r="P811" s="180"/>
      <c r="Q811" s="180"/>
      <c r="R811" s="180"/>
      <c r="S811" s="180"/>
      <c r="T811" s="9"/>
      <c r="U811" s="9"/>
      <c r="V811" s="9"/>
      <c r="W811" s="9"/>
      <c r="X811" s="9"/>
      <c r="Y811" s="9"/>
      <c r="Z811" s="9"/>
    </row>
    <row r="812" spans="1:26" ht="16.5" customHeight="1">
      <c r="A812" s="180"/>
      <c r="B812" s="180"/>
      <c r="C812" s="180"/>
      <c r="D812" s="181"/>
      <c r="E812" s="9"/>
      <c r="F812" s="181"/>
      <c r="G812" s="9"/>
      <c r="H812" s="9"/>
      <c r="I812" s="9"/>
      <c r="J812" s="9"/>
      <c r="K812" s="9"/>
      <c r="L812" s="180"/>
      <c r="M812" s="180"/>
      <c r="N812" s="9"/>
      <c r="O812" s="180"/>
      <c r="P812" s="180"/>
      <c r="Q812" s="180"/>
      <c r="R812" s="180"/>
      <c r="S812" s="180"/>
      <c r="T812" s="9"/>
      <c r="U812" s="9"/>
      <c r="V812" s="9"/>
      <c r="W812" s="9"/>
      <c r="X812" s="9"/>
      <c r="Y812" s="9"/>
      <c r="Z812" s="9"/>
    </row>
    <row r="813" spans="1:26" ht="16.5" customHeight="1">
      <c r="A813" s="180"/>
      <c r="B813" s="180"/>
      <c r="C813" s="180"/>
      <c r="D813" s="181"/>
      <c r="E813" s="9"/>
      <c r="F813" s="181"/>
      <c r="G813" s="9"/>
      <c r="H813" s="9"/>
      <c r="I813" s="9"/>
      <c r="J813" s="9"/>
      <c r="K813" s="9"/>
      <c r="L813" s="180"/>
      <c r="M813" s="180"/>
      <c r="N813" s="9"/>
      <c r="O813" s="180"/>
      <c r="P813" s="180"/>
      <c r="Q813" s="180"/>
      <c r="R813" s="180"/>
      <c r="S813" s="180"/>
      <c r="T813" s="9"/>
      <c r="U813" s="9"/>
      <c r="V813" s="9"/>
      <c r="W813" s="9"/>
      <c r="X813" s="9"/>
      <c r="Y813" s="9"/>
      <c r="Z813" s="9"/>
    </row>
    <row r="814" spans="1:26" ht="16.5" customHeight="1">
      <c r="A814" s="180"/>
      <c r="B814" s="180"/>
      <c r="C814" s="180"/>
      <c r="D814" s="181"/>
      <c r="E814" s="9"/>
      <c r="F814" s="181"/>
      <c r="G814" s="9"/>
      <c r="H814" s="9"/>
      <c r="I814" s="9"/>
      <c r="J814" s="9"/>
      <c r="K814" s="9"/>
      <c r="L814" s="180"/>
      <c r="M814" s="180"/>
      <c r="N814" s="9"/>
      <c r="O814" s="180"/>
      <c r="P814" s="180"/>
      <c r="Q814" s="180"/>
      <c r="R814" s="180"/>
      <c r="S814" s="180"/>
      <c r="T814" s="9"/>
      <c r="U814" s="9"/>
      <c r="V814" s="9"/>
      <c r="W814" s="9"/>
      <c r="X814" s="9"/>
      <c r="Y814" s="9"/>
      <c r="Z814" s="9"/>
    </row>
    <row r="815" spans="1:26" ht="16.5" customHeight="1">
      <c r="A815" s="180"/>
      <c r="B815" s="180"/>
      <c r="C815" s="180"/>
      <c r="D815" s="181"/>
      <c r="E815" s="9"/>
      <c r="F815" s="181"/>
      <c r="G815" s="9"/>
      <c r="H815" s="9"/>
      <c r="I815" s="9"/>
      <c r="J815" s="9"/>
      <c r="K815" s="9"/>
      <c r="L815" s="180"/>
      <c r="M815" s="180"/>
      <c r="N815" s="9"/>
      <c r="O815" s="180"/>
      <c r="P815" s="180"/>
      <c r="Q815" s="180"/>
      <c r="R815" s="180"/>
      <c r="S815" s="180"/>
      <c r="T815" s="9"/>
      <c r="U815" s="9"/>
      <c r="V815" s="9"/>
      <c r="W815" s="9"/>
      <c r="X815" s="9"/>
      <c r="Y815" s="9"/>
      <c r="Z815" s="9"/>
    </row>
    <row r="816" spans="1:26" ht="16.5" customHeight="1">
      <c r="A816" s="180"/>
      <c r="B816" s="180"/>
      <c r="C816" s="180"/>
      <c r="D816" s="181"/>
      <c r="E816" s="9"/>
      <c r="F816" s="181"/>
      <c r="G816" s="9"/>
      <c r="H816" s="9"/>
      <c r="I816" s="9"/>
      <c r="J816" s="9"/>
      <c r="K816" s="9"/>
      <c r="L816" s="180"/>
      <c r="M816" s="180"/>
      <c r="N816" s="9"/>
      <c r="O816" s="180"/>
      <c r="P816" s="180"/>
      <c r="Q816" s="180"/>
      <c r="R816" s="180"/>
      <c r="S816" s="180"/>
      <c r="T816" s="9"/>
      <c r="U816" s="9"/>
      <c r="V816" s="9"/>
      <c r="W816" s="9"/>
      <c r="X816" s="9"/>
      <c r="Y816" s="9"/>
      <c r="Z816" s="9"/>
    </row>
    <row r="817" spans="1:26" ht="16.5" customHeight="1">
      <c r="A817" s="180"/>
      <c r="B817" s="180"/>
      <c r="C817" s="180"/>
      <c r="D817" s="181"/>
      <c r="E817" s="9"/>
      <c r="F817" s="181"/>
      <c r="G817" s="9"/>
      <c r="H817" s="9"/>
      <c r="I817" s="9"/>
      <c r="J817" s="9"/>
      <c r="K817" s="9"/>
      <c r="L817" s="180"/>
      <c r="M817" s="180"/>
      <c r="N817" s="9"/>
      <c r="O817" s="180"/>
      <c r="P817" s="180"/>
      <c r="Q817" s="180"/>
      <c r="R817" s="180"/>
      <c r="S817" s="180"/>
      <c r="T817" s="9"/>
      <c r="U817" s="9"/>
      <c r="V817" s="9"/>
      <c r="W817" s="9"/>
      <c r="X817" s="9"/>
      <c r="Y817" s="9"/>
      <c r="Z817" s="9"/>
    </row>
    <row r="818" spans="1:26" ht="16.5" customHeight="1">
      <c r="A818" s="180"/>
      <c r="B818" s="180"/>
      <c r="C818" s="180"/>
      <c r="D818" s="181"/>
      <c r="E818" s="9"/>
      <c r="F818" s="181"/>
      <c r="G818" s="9"/>
      <c r="H818" s="9"/>
      <c r="I818" s="9"/>
      <c r="J818" s="9"/>
      <c r="K818" s="9"/>
      <c r="L818" s="180"/>
      <c r="M818" s="180"/>
      <c r="N818" s="9"/>
      <c r="O818" s="180"/>
      <c r="P818" s="180"/>
      <c r="Q818" s="180"/>
      <c r="R818" s="180"/>
      <c r="S818" s="180"/>
      <c r="T818" s="9"/>
      <c r="U818" s="9"/>
      <c r="V818" s="9"/>
      <c r="W818" s="9"/>
      <c r="X818" s="9"/>
      <c r="Y818" s="9"/>
      <c r="Z818" s="9"/>
    </row>
    <row r="819" spans="1:26" ht="16.5" customHeight="1">
      <c r="A819" s="180"/>
      <c r="B819" s="180"/>
      <c r="C819" s="180"/>
      <c r="D819" s="181"/>
      <c r="E819" s="9"/>
      <c r="F819" s="181"/>
      <c r="G819" s="9"/>
      <c r="H819" s="9"/>
      <c r="I819" s="9"/>
      <c r="J819" s="9"/>
      <c r="K819" s="9"/>
      <c r="L819" s="180"/>
      <c r="M819" s="180"/>
      <c r="N819" s="9"/>
      <c r="O819" s="180"/>
      <c r="P819" s="180"/>
      <c r="Q819" s="180"/>
      <c r="R819" s="180"/>
      <c r="S819" s="180"/>
      <c r="T819" s="9"/>
      <c r="U819" s="9"/>
      <c r="V819" s="9"/>
      <c r="W819" s="9"/>
      <c r="X819" s="9"/>
      <c r="Y819" s="9"/>
      <c r="Z819" s="9"/>
    </row>
    <row r="820" spans="1:26" ht="16.5" customHeight="1">
      <c r="A820" s="180"/>
      <c r="B820" s="180"/>
      <c r="C820" s="180"/>
      <c r="D820" s="181"/>
      <c r="E820" s="9"/>
      <c r="F820" s="181"/>
      <c r="G820" s="9"/>
      <c r="H820" s="9"/>
      <c r="I820" s="9"/>
      <c r="J820" s="9"/>
      <c r="K820" s="9"/>
      <c r="L820" s="180"/>
      <c r="M820" s="180"/>
      <c r="N820" s="9"/>
      <c r="O820" s="180"/>
      <c r="P820" s="180"/>
      <c r="Q820" s="180"/>
      <c r="R820" s="180"/>
      <c r="S820" s="180"/>
      <c r="T820" s="9"/>
      <c r="U820" s="9"/>
      <c r="V820" s="9"/>
      <c r="W820" s="9"/>
      <c r="X820" s="9"/>
      <c r="Y820" s="9"/>
      <c r="Z820" s="9"/>
    </row>
    <row r="821" spans="1:26" ht="16.5" customHeight="1">
      <c r="A821" s="180"/>
      <c r="B821" s="180"/>
      <c r="C821" s="180"/>
      <c r="D821" s="181"/>
      <c r="E821" s="9"/>
      <c r="F821" s="181"/>
      <c r="G821" s="9"/>
      <c r="H821" s="9"/>
      <c r="I821" s="9"/>
      <c r="J821" s="9"/>
      <c r="K821" s="9"/>
      <c r="L821" s="180"/>
      <c r="M821" s="180"/>
      <c r="N821" s="9"/>
      <c r="O821" s="180"/>
      <c r="P821" s="180"/>
      <c r="Q821" s="180"/>
      <c r="R821" s="180"/>
      <c r="S821" s="180"/>
      <c r="T821" s="9"/>
      <c r="U821" s="9"/>
      <c r="V821" s="9"/>
      <c r="W821" s="9"/>
      <c r="X821" s="9"/>
      <c r="Y821" s="9"/>
      <c r="Z821" s="9"/>
    </row>
    <row r="822" spans="1:26" ht="16.5" customHeight="1">
      <c r="A822" s="180"/>
      <c r="B822" s="180"/>
      <c r="C822" s="180"/>
      <c r="D822" s="181"/>
      <c r="E822" s="9"/>
      <c r="F822" s="181"/>
      <c r="G822" s="9"/>
      <c r="H822" s="9"/>
      <c r="I822" s="9"/>
      <c r="J822" s="9"/>
      <c r="K822" s="9"/>
      <c r="L822" s="180"/>
      <c r="M822" s="180"/>
      <c r="N822" s="9"/>
      <c r="O822" s="180"/>
      <c r="P822" s="180"/>
      <c r="Q822" s="180"/>
      <c r="R822" s="180"/>
      <c r="S822" s="180"/>
      <c r="T822" s="9"/>
      <c r="U822" s="9"/>
      <c r="V822" s="9"/>
      <c r="W822" s="9"/>
      <c r="X822" s="9"/>
      <c r="Y822" s="9"/>
      <c r="Z822" s="9"/>
    </row>
    <row r="823" spans="1:26" ht="16.5" customHeight="1">
      <c r="A823" s="180"/>
      <c r="B823" s="180"/>
      <c r="C823" s="180"/>
      <c r="D823" s="181"/>
      <c r="E823" s="9"/>
      <c r="F823" s="181"/>
      <c r="G823" s="9"/>
      <c r="H823" s="9"/>
      <c r="I823" s="9"/>
      <c r="J823" s="9"/>
      <c r="K823" s="9"/>
      <c r="L823" s="180"/>
      <c r="M823" s="180"/>
      <c r="N823" s="9"/>
      <c r="O823" s="180"/>
      <c r="P823" s="180"/>
      <c r="Q823" s="180"/>
      <c r="R823" s="180"/>
      <c r="S823" s="180"/>
      <c r="T823" s="9"/>
      <c r="U823" s="9"/>
      <c r="V823" s="9"/>
      <c r="W823" s="9"/>
      <c r="X823" s="9"/>
      <c r="Y823" s="9"/>
      <c r="Z823" s="9"/>
    </row>
    <row r="824" spans="1:26" ht="16.5" customHeight="1">
      <c r="A824" s="180"/>
      <c r="B824" s="180"/>
      <c r="C824" s="180"/>
      <c r="D824" s="181"/>
      <c r="E824" s="9"/>
      <c r="F824" s="181"/>
      <c r="G824" s="9"/>
      <c r="H824" s="9"/>
      <c r="I824" s="9"/>
      <c r="J824" s="9"/>
      <c r="K824" s="9"/>
      <c r="L824" s="180"/>
      <c r="M824" s="180"/>
      <c r="N824" s="9"/>
      <c r="O824" s="180"/>
      <c r="P824" s="180"/>
      <c r="Q824" s="180"/>
      <c r="R824" s="180"/>
      <c r="S824" s="180"/>
      <c r="T824" s="9"/>
      <c r="U824" s="9"/>
      <c r="V824" s="9"/>
      <c r="W824" s="9"/>
      <c r="X824" s="9"/>
      <c r="Y824" s="9"/>
      <c r="Z824" s="9"/>
    </row>
    <row r="825" spans="1:26" ht="16.5" customHeight="1">
      <c r="A825" s="180"/>
      <c r="B825" s="180"/>
      <c r="C825" s="180"/>
      <c r="D825" s="181"/>
      <c r="E825" s="9"/>
      <c r="F825" s="181"/>
      <c r="G825" s="9"/>
      <c r="H825" s="9"/>
      <c r="I825" s="9"/>
      <c r="J825" s="9"/>
      <c r="K825" s="9"/>
      <c r="L825" s="180"/>
      <c r="M825" s="180"/>
      <c r="N825" s="9"/>
      <c r="O825" s="180"/>
      <c r="P825" s="180"/>
      <c r="Q825" s="180"/>
      <c r="R825" s="180"/>
      <c r="S825" s="180"/>
      <c r="T825" s="9"/>
      <c r="U825" s="9"/>
      <c r="V825" s="9"/>
      <c r="W825" s="9"/>
      <c r="X825" s="9"/>
      <c r="Y825" s="9"/>
      <c r="Z825" s="9"/>
    </row>
    <row r="826" spans="1:26" ht="16.5" customHeight="1">
      <c r="A826" s="180"/>
      <c r="B826" s="180"/>
      <c r="C826" s="180"/>
      <c r="D826" s="181"/>
      <c r="E826" s="9"/>
      <c r="F826" s="181"/>
      <c r="G826" s="9"/>
      <c r="H826" s="9"/>
      <c r="I826" s="9"/>
      <c r="J826" s="9"/>
      <c r="K826" s="9"/>
      <c r="L826" s="180"/>
      <c r="M826" s="180"/>
      <c r="N826" s="9"/>
      <c r="O826" s="180"/>
      <c r="P826" s="180"/>
      <c r="Q826" s="180"/>
      <c r="R826" s="180"/>
      <c r="S826" s="180"/>
      <c r="T826" s="9"/>
      <c r="U826" s="9"/>
      <c r="V826" s="9"/>
      <c r="W826" s="9"/>
      <c r="X826" s="9"/>
      <c r="Y826" s="9"/>
      <c r="Z826" s="9"/>
    </row>
    <row r="827" spans="1:26" ht="16.5" customHeight="1">
      <c r="A827" s="180"/>
      <c r="B827" s="180"/>
      <c r="C827" s="180"/>
      <c r="D827" s="181"/>
      <c r="E827" s="9"/>
      <c r="F827" s="181"/>
      <c r="G827" s="9"/>
      <c r="H827" s="9"/>
      <c r="I827" s="9"/>
      <c r="J827" s="9"/>
      <c r="K827" s="9"/>
      <c r="L827" s="180"/>
      <c r="M827" s="180"/>
      <c r="N827" s="9"/>
      <c r="O827" s="180"/>
      <c r="P827" s="180"/>
      <c r="Q827" s="180"/>
      <c r="R827" s="180"/>
      <c r="S827" s="180"/>
      <c r="T827" s="9"/>
      <c r="U827" s="9"/>
      <c r="V827" s="9"/>
      <c r="W827" s="9"/>
      <c r="X827" s="9"/>
      <c r="Y827" s="9"/>
      <c r="Z827" s="9"/>
    </row>
    <row r="828" spans="1:26" ht="16.5" customHeight="1">
      <c r="A828" s="180"/>
      <c r="B828" s="180"/>
      <c r="C828" s="180"/>
      <c r="D828" s="181"/>
      <c r="E828" s="9"/>
      <c r="F828" s="181"/>
      <c r="G828" s="9"/>
      <c r="H828" s="9"/>
      <c r="I828" s="9"/>
      <c r="J828" s="9"/>
      <c r="K828" s="9"/>
      <c r="L828" s="180"/>
      <c r="M828" s="180"/>
      <c r="N828" s="9"/>
      <c r="O828" s="180"/>
      <c r="P828" s="180"/>
      <c r="Q828" s="180"/>
      <c r="R828" s="180"/>
      <c r="S828" s="180"/>
      <c r="T828" s="9"/>
      <c r="U828" s="9"/>
      <c r="V828" s="9"/>
      <c r="W828" s="9"/>
      <c r="X828" s="9"/>
      <c r="Y828" s="9"/>
      <c r="Z828" s="9"/>
    </row>
    <row r="829" spans="1:26" ht="16.5" customHeight="1">
      <c r="A829" s="180"/>
      <c r="B829" s="180"/>
      <c r="C829" s="180"/>
      <c r="D829" s="181"/>
      <c r="E829" s="9"/>
      <c r="F829" s="181"/>
      <c r="G829" s="9"/>
      <c r="H829" s="9"/>
      <c r="I829" s="9"/>
      <c r="J829" s="9"/>
      <c r="K829" s="9"/>
      <c r="L829" s="180"/>
      <c r="M829" s="180"/>
      <c r="N829" s="9"/>
      <c r="O829" s="180"/>
      <c r="P829" s="180"/>
      <c r="Q829" s="180"/>
      <c r="R829" s="180"/>
      <c r="S829" s="180"/>
      <c r="T829" s="9"/>
      <c r="U829" s="9"/>
      <c r="V829" s="9"/>
      <c r="W829" s="9"/>
      <c r="X829" s="9"/>
      <c r="Y829" s="9"/>
      <c r="Z829" s="9"/>
    </row>
    <row r="830" spans="1:26" ht="16.5" customHeight="1">
      <c r="A830" s="180"/>
      <c r="B830" s="180"/>
      <c r="C830" s="180"/>
      <c r="D830" s="181"/>
      <c r="E830" s="9"/>
      <c r="F830" s="181"/>
      <c r="G830" s="9"/>
      <c r="H830" s="9"/>
      <c r="I830" s="9"/>
      <c r="J830" s="9"/>
      <c r="K830" s="9"/>
      <c r="L830" s="180"/>
      <c r="M830" s="180"/>
      <c r="N830" s="9"/>
      <c r="O830" s="180"/>
      <c r="P830" s="180"/>
      <c r="Q830" s="180"/>
      <c r="R830" s="180"/>
      <c r="S830" s="180"/>
      <c r="T830" s="9"/>
      <c r="U830" s="9"/>
      <c r="V830" s="9"/>
      <c r="W830" s="9"/>
      <c r="X830" s="9"/>
      <c r="Y830" s="9"/>
      <c r="Z830" s="9"/>
    </row>
    <row r="831" spans="1:26" ht="16.5" customHeight="1">
      <c r="A831" s="180"/>
      <c r="B831" s="180"/>
      <c r="C831" s="180"/>
      <c r="D831" s="181"/>
      <c r="E831" s="9"/>
      <c r="F831" s="181"/>
      <c r="G831" s="9"/>
      <c r="H831" s="9"/>
      <c r="I831" s="9"/>
      <c r="J831" s="9"/>
      <c r="K831" s="9"/>
      <c r="L831" s="180"/>
      <c r="M831" s="180"/>
      <c r="N831" s="9"/>
      <c r="O831" s="180"/>
      <c r="P831" s="180"/>
      <c r="Q831" s="180"/>
      <c r="R831" s="180"/>
      <c r="S831" s="180"/>
      <c r="T831" s="9"/>
      <c r="U831" s="9"/>
      <c r="V831" s="9"/>
      <c r="W831" s="9"/>
      <c r="X831" s="9"/>
      <c r="Y831" s="9"/>
      <c r="Z831" s="9"/>
    </row>
    <row r="832" spans="1:26" ht="16.5" customHeight="1">
      <c r="A832" s="180"/>
      <c r="B832" s="180"/>
      <c r="C832" s="180"/>
      <c r="D832" s="181"/>
      <c r="E832" s="9"/>
      <c r="F832" s="181"/>
      <c r="G832" s="9"/>
      <c r="H832" s="9"/>
      <c r="I832" s="9"/>
      <c r="J832" s="9"/>
      <c r="K832" s="9"/>
      <c r="L832" s="180"/>
      <c r="M832" s="180"/>
      <c r="N832" s="9"/>
      <c r="O832" s="180"/>
      <c r="P832" s="180"/>
      <c r="Q832" s="180"/>
      <c r="R832" s="180"/>
      <c r="S832" s="180"/>
      <c r="T832" s="9"/>
      <c r="U832" s="9"/>
      <c r="V832" s="9"/>
      <c r="W832" s="9"/>
      <c r="X832" s="9"/>
      <c r="Y832" s="9"/>
      <c r="Z832" s="9"/>
    </row>
    <row r="833" spans="1:26" ht="16.5" customHeight="1">
      <c r="A833" s="180"/>
      <c r="B833" s="180"/>
      <c r="C833" s="180"/>
      <c r="D833" s="181"/>
      <c r="E833" s="9"/>
      <c r="F833" s="181"/>
      <c r="G833" s="9"/>
      <c r="H833" s="9"/>
      <c r="I833" s="9"/>
      <c r="J833" s="9"/>
      <c r="K833" s="9"/>
      <c r="L833" s="180"/>
      <c r="M833" s="180"/>
      <c r="N833" s="9"/>
      <c r="O833" s="180"/>
      <c r="P833" s="180"/>
      <c r="Q833" s="180"/>
      <c r="R833" s="180"/>
      <c r="S833" s="180"/>
      <c r="T833" s="9"/>
      <c r="U833" s="9"/>
      <c r="V833" s="9"/>
      <c r="W833" s="9"/>
      <c r="X833" s="9"/>
      <c r="Y833" s="9"/>
      <c r="Z833" s="9"/>
    </row>
    <row r="834" spans="1:26" ht="16.5" customHeight="1">
      <c r="A834" s="180"/>
      <c r="B834" s="180"/>
      <c r="C834" s="180"/>
      <c r="D834" s="181"/>
      <c r="E834" s="9"/>
      <c r="F834" s="181"/>
      <c r="G834" s="9"/>
      <c r="H834" s="9"/>
      <c r="I834" s="9"/>
      <c r="J834" s="9"/>
      <c r="K834" s="9"/>
      <c r="L834" s="180"/>
      <c r="M834" s="180"/>
      <c r="N834" s="9"/>
      <c r="O834" s="180"/>
      <c r="P834" s="180"/>
      <c r="Q834" s="180"/>
      <c r="R834" s="180"/>
      <c r="S834" s="180"/>
      <c r="T834" s="9"/>
      <c r="U834" s="9"/>
      <c r="V834" s="9"/>
      <c r="W834" s="9"/>
      <c r="X834" s="9"/>
      <c r="Y834" s="9"/>
      <c r="Z834" s="9"/>
    </row>
    <row r="835" spans="1:26" ht="16.5" customHeight="1">
      <c r="A835" s="180"/>
      <c r="B835" s="180"/>
      <c r="C835" s="180"/>
      <c r="D835" s="181"/>
      <c r="E835" s="9"/>
      <c r="F835" s="181"/>
      <c r="G835" s="9"/>
      <c r="H835" s="9"/>
      <c r="I835" s="9"/>
      <c r="J835" s="9"/>
      <c r="K835" s="9"/>
      <c r="L835" s="180"/>
      <c r="M835" s="180"/>
      <c r="N835" s="9"/>
      <c r="O835" s="180"/>
      <c r="P835" s="180"/>
      <c r="Q835" s="180"/>
      <c r="R835" s="180"/>
      <c r="S835" s="180"/>
      <c r="T835" s="9"/>
      <c r="U835" s="9"/>
      <c r="V835" s="9"/>
      <c r="W835" s="9"/>
      <c r="X835" s="9"/>
      <c r="Y835" s="9"/>
      <c r="Z835" s="9"/>
    </row>
    <row r="836" spans="1:26" ht="16.5" customHeight="1">
      <c r="A836" s="180"/>
      <c r="B836" s="180"/>
      <c r="C836" s="180"/>
      <c r="D836" s="181"/>
      <c r="E836" s="9"/>
      <c r="F836" s="181"/>
      <c r="G836" s="9"/>
      <c r="H836" s="9"/>
      <c r="I836" s="9"/>
      <c r="J836" s="9"/>
      <c r="K836" s="9"/>
      <c r="L836" s="180"/>
      <c r="M836" s="180"/>
      <c r="N836" s="9"/>
      <c r="O836" s="180"/>
      <c r="P836" s="180"/>
      <c r="Q836" s="180"/>
      <c r="R836" s="180"/>
      <c r="S836" s="180"/>
      <c r="T836" s="9"/>
      <c r="U836" s="9"/>
      <c r="V836" s="9"/>
      <c r="W836" s="9"/>
      <c r="X836" s="9"/>
      <c r="Y836" s="9"/>
      <c r="Z836" s="9"/>
    </row>
    <row r="837" spans="1:26" ht="16.5" customHeight="1">
      <c r="A837" s="180"/>
      <c r="B837" s="180"/>
      <c r="C837" s="180"/>
      <c r="D837" s="181"/>
      <c r="E837" s="9"/>
      <c r="F837" s="181"/>
      <c r="G837" s="9"/>
      <c r="H837" s="9"/>
      <c r="I837" s="9"/>
      <c r="J837" s="9"/>
      <c r="K837" s="9"/>
      <c r="L837" s="180"/>
      <c r="M837" s="180"/>
      <c r="N837" s="9"/>
      <c r="O837" s="180"/>
      <c r="P837" s="180"/>
      <c r="Q837" s="180"/>
      <c r="R837" s="180"/>
      <c r="S837" s="180"/>
      <c r="T837" s="9"/>
      <c r="U837" s="9"/>
      <c r="V837" s="9"/>
      <c r="W837" s="9"/>
      <c r="X837" s="9"/>
      <c r="Y837" s="9"/>
      <c r="Z837" s="9"/>
    </row>
    <row r="838" spans="1:26" ht="16.5" customHeight="1">
      <c r="A838" s="180"/>
      <c r="B838" s="180"/>
      <c r="C838" s="180"/>
      <c r="D838" s="181"/>
      <c r="E838" s="9"/>
      <c r="F838" s="181"/>
      <c r="G838" s="9"/>
      <c r="H838" s="9"/>
      <c r="I838" s="9"/>
      <c r="J838" s="9"/>
      <c r="K838" s="9"/>
      <c r="L838" s="180"/>
      <c r="M838" s="180"/>
      <c r="N838" s="9"/>
      <c r="O838" s="180"/>
      <c r="P838" s="180"/>
      <c r="Q838" s="180"/>
      <c r="R838" s="180"/>
      <c r="S838" s="180"/>
      <c r="T838" s="9"/>
      <c r="U838" s="9"/>
      <c r="V838" s="9"/>
      <c r="W838" s="9"/>
      <c r="X838" s="9"/>
      <c r="Y838" s="9"/>
      <c r="Z838" s="9"/>
    </row>
    <row r="839" spans="1:26" ht="16.5" customHeight="1">
      <c r="A839" s="180"/>
      <c r="B839" s="180"/>
      <c r="C839" s="180"/>
      <c r="D839" s="181"/>
      <c r="E839" s="9"/>
      <c r="F839" s="181"/>
      <c r="G839" s="9"/>
      <c r="H839" s="9"/>
      <c r="I839" s="9"/>
      <c r="J839" s="9"/>
      <c r="K839" s="9"/>
      <c r="L839" s="180"/>
      <c r="M839" s="180"/>
      <c r="N839" s="9"/>
      <c r="O839" s="180"/>
      <c r="P839" s="180"/>
      <c r="Q839" s="180"/>
      <c r="R839" s="180"/>
      <c r="S839" s="180"/>
      <c r="T839" s="9"/>
      <c r="U839" s="9"/>
      <c r="V839" s="9"/>
      <c r="W839" s="9"/>
      <c r="X839" s="9"/>
      <c r="Y839" s="9"/>
      <c r="Z839" s="9"/>
    </row>
    <row r="840" spans="1:26" ht="16.5" customHeight="1">
      <c r="A840" s="180"/>
      <c r="B840" s="180"/>
      <c r="C840" s="180"/>
      <c r="D840" s="181"/>
      <c r="E840" s="9"/>
      <c r="F840" s="181"/>
      <c r="G840" s="9"/>
      <c r="H840" s="9"/>
      <c r="I840" s="9"/>
      <c r="J840" s="9"/>
      <c r="K840" s="9"/>
      <c r="L840" s="180"/>
      <c r="M840" s="180"/>
      <c r="N840" s="9"/>
      <c r="O840" s="180"/>
      <c r="P840" s="180"/>
      <c r="Q840" s="180"/>
      <c r="R840" s="180"/>
      <c r="S840" s="180"/>
      <c r="T840" s="9"/>
      <c r="U840" s="9"/>
      <c r="V840" s="9"/>
      <c r="W840" s="9"/>
      <c r="X840" s="9"/>
      <c r="Y840" s="9"/>
      <c r="Z840" s="9"/>
    </row>
    <row r="841" spans="1:26" ht="16.5" customHeight="1">
      <c r="A841" s="180"/>
      <c r="B841" s="180"/>
      <c r="C841" s="180"/>
      <c r="D841" s="181"/>
      <c r="E841" s="9"/>
      <c r="F841" s="181"/>
      <c r="G841" s="9"/>
      <c r="H841" s="9"/>
      <c r="I841" s="9"/>
      <c r="J841" s="9"/>
      <c r="K841" s="9"/>
      <c r="L841" s="180"/>
      <c r="M841" s="180"/>
      <c r="N841" s="9"/>
      <c r="O841" s="180"/>
      <c r="P841" s="180"/>
      <c r="Q841" s="180"/>
      <c r="R841" s="180"/>
      <c r="S841" s="180"/>
      <c r="T841" s="9"/>
      <c r="U841" s="9"/>
      <c r="V841" s="9"/>
      <c r="W841" s="9"/>
      <c r="X841" s="9"/>
      <c r="Y841" s="9"/>
      <c r="Z841" s="9"/>
    </row>
    <row r="842" spans="1:26" ht="16.5" customHeight="1">
      <c r="A842" s="180"/>
      <c r="B842" s="180"/>
      <c r="C842" s="180"/>
      <c r="D842" s="181"/>
      <c r="E842" s="9"/>
      <c r="F842" s="181"/>
      <c r="G842" s="9"/>
      <c r="H842" s="9"/>
      <c r="I842" s="9"/>
      <c r="J842" s="9"/>
      <c r="K842" s="9"/>
      <c r="L842" s="180"/>
      <c r="M842" s="180"/>
      <c r="N842" s="9"/>
      <c r="O842" s="180"/>
      <c r="P842" s="180"/>
      <c r="Q842" s="180"/>
      <c r="R842" s="180"/>
      <c r="S842" s="180"/>
      <c r="T842" s="9"/>
      <c r="U842" s="9"/>
      <c r="V842" s="9"/>
      <c r="W842" s="9"/>
      <c r="X842" s="9"/>
      <c r="Y842" s="9"/>
      <c r="Z842" s="9"/>
    </row>
    <row r="843" spans="1:26" ht="16.5" customHeight="1">
      <c r="A843" s="180"/>
      <c r="B843" s="180"/>
      <c r="C843" s="180"/>
      <c r="D843" s="181"/>
      <c r="E843" s="9"/>
      <c r="F843" s="181"/>
      <c r="G843" s="9"/>
      <c r="H843" s="9"/>
      <c r="I843" s="9"/>
      <c r="J843" s="9"/>
      <c r="K843" s="9"/>
      <c r="L843" s="180"/>
      <c r="M843" s="180"/>
      <c r="N843" s="9"/>
      <c r="O843" s="180"/>
      <c r="P843" s="180"/>
      <c r="Q843" s="180"/>
      <c r="R843" s="180"/>
      <c r="S843" s="180"/>
      <c r="T843" s="9"/>
      <c r="U843" s="9"/>
      <c r="V843" s="9"/>
      <c r="W843" s="9"/>
      <c r="X843" s="9"/>
      <c r="Y843" s="9"/>
      <c r="Z843" s="9"/>
    </row>
    <row r="844" spans="1:26" ht="16.5" customHeight="1">
      <c r="A844" s="180"/>
      <c r="B844" s="180"/>
      <c r="C844" s="180"/>
      <c r="D844" s="181"/>
      <c r="E844" s="9"/>
      <c r="F844" s="181"/>
      <c r="G844" s="9"/>
      <c r="H844" s="9"/>
      <c r="I844" s="9"/>
      <c r="J844" s="9"/>
      <c r="K844" s="9"/>
      <c r="L844" s="180"/>
      <c r="M844" s="180"/>
      <c r="N844" s="9"/>
      <c r="O844" s="180"/>
      <c r="P844" s="180"/>
      <c r="Q844" s="180"/>
      <c r="R844" s="180"/>
      <c r="S844" s="180"/>
      <c r="T844" s="9"/>
      <c r="U844" s="9"/>
      <c r="V844" s="9"/>
      <c r="W844" s="9"/>
      <c r="X844" s="9"/>
      <c r="Y844" s="9"/>
      <c r="Z844" s="9"/>
    </row>
    <row r="845" spans="1:26" ht="16.5" customHeight="1">
      <c r="A845" s="180"/>
      <c r="B845" s="180"/>
      <c r="C845" s="180"/>
      <c r="D845" s="181"/>
      <c r="E845" s="9"/>
      <c r="F845" s="181"/>
      <c r="G845" s="9"/>
      <c r="H845" s="9"/>
      <c r="I845" s="9"/>
      <c r="J845" s="9"/>
      <c r="K845" s="9"/>
      <c r="L845" s="180"/>
      <c r="M845" s="180"/>
      <c r="N845" s="9"/>
      <c r="O845" s="180"/>
      <c r="P845" s="180"/>
      <c r="Q845" s="180"/>
      <c r="R845" s="180"/>
      <c r="S845" s="180"/>
      <c r="T845" s="9"/>
      <c r="U845" s="9"/>
      <c r="V845" s="9"/>
      <c r="W845" s="9"/>
      <c r="X845" s="9"/>
      <c r="Y845" s="9"/>
      <c r="Z845" s="9"/>
    </row>
    <row r="846" spans="1:26" ht="16.5" customHeight="1">
      <c r="A846" s="180"/>
      <c r="B846" s="180"/>
      <c r="C846" s="180"/>
      <c r="D846" s="181"/>
      <c r="E846" s="9"/>
      <c r="F846" s="181"/>
      <c r="G846" s="9"/>
      <c r="H846" s="9"/>
      <c r="I846" s="9"/>
      <c r="J846" s="9"/>
      <c r="K846" s="9"/>
      <c r="L846" s="180"/>
      <c r="M846" s="180"/>
      <c r="N846" s="9"/>
      <c r="O846" s="180"/>
      <c r="P846" s="180"/>
      <c r="Q846" s="180"/>
      <c r="R846" s="180"/>
      <c r="S846" s="180"/>
      <c r="T846" s="9"/>
      <c r="U846" s="9"/>
      <c r="V846" s="9"/>
      <c r="W846" s="9"/>
      <c r="X846" s="9"/>
      <c r="Y846" s="9"/>
      <c r="Z846" s="9"/>
    </row>
    <row r="847" spans="1:26" ht="16.5" customHeight="1">
      <c r="A847" s="180"/>
      <c r="B847" s="180"/>
      <c r="C847" s="180"/>
      <c r="D847" s="181"/>
      <c r="E847" s="9"/>
      <c r="F847" s="181"/>
      <c r="G847" s="9"/>
      <c r="H847" s="9"/>
      <c r="I847" s="9"/>
      <c r="J847" s="9"/>
      <c r="K847" s="9"/>
      <c r="L847" s="180"/>
      <c r="M847" s="180"/>
      <c r="N847" s="9"/>
      <c r="O847" s="180"/>
      <c r="P847" s="180"/>
      <c r="Q847" s="180"/>
      <c r="R847" s="180"/>
      <c r="S847" s="180"/>
      <c r="T847" s="9"/>
      <c r="U847" s="9"/>
      <c r="V847" s="9"/>
      <c r="W847" s="9"/>
      <c r="X847" s="9"/>
      <c r="Y847" s="9"/>
      <c r="Z847" s="9"/>
    </row>
    <row r="848" spans="1:26" ht="16.5" customHeight="1">
      <c r="A848" s="180"/>
      <c r="B848" s="180"/>
      <c r="C848" s="180"/>
      <c r="D848" s="181"/>
      <c r="E848" s="9"/>
      <c r="F848" s="181"/>
      <c r="G848" s="9"/>
      <c r="H848" s="9"/>
      <c r="I848" s="9"/>
      <c r="J848" s="9"/>
      <c r="K848" s="9"/>
      <c r="L848" s="180"/>
      <c r="M848" s="180"/>
      <c r="N848" s="9"/>
      <c r="O848" s="180"/>
      <c r="P848" s="180"/>
      <c r="Q848" s="180"/>
      <c r="R848" s="180"/>
      <c r="S848" s="180"/>
      <c r="T848" s="9"/>
      <c r="U848" s="9"/>
      <c r="V848" s="9"/>
      <c r="W848" s="9"/>
      <c r="X848" s="9"/>
      <c r="Y848" s="9"/>
      <c r="Z848" s="9"/>
    </row>
    <row r="849" spans="1:26" ht="16.5" customHeight="1">
      <c r="A849" s="180"/>
      <c r="B849" s="180"/>
      <c r="C849" s="180"/>
      <c r="D849" s="181"/>
      <c r="E849" s="9"/>
      <c r="F849" s="181"/>
      <c r="G849" s="9"/>
      <c r="H849" s="9"/>
      <c r="I849" s="9"/>
      <c r="J849" s="9"/>
      <c r="K849" s="9"/>
      <c r="L849" s="180"/>
      <c r="M849" s="180"/>
      <c r="N849" s="9"/>
      <c r="O849" s="180"/>
      <c r="P849" s="180"/>
      <c r="Q849" s="180"/>
      <c r="R849" s="180"/>
      <c r="S849" s="180"/>
      <c r="T849" s="9"/>
      <c r="U849" s="9"/>
      <c r="V849" s="9"/>
      <c r="W849" s="9"/>
      <c r="X849" s="9"/>
      <c r="Y849" s="9"/>
      <c r="Z849" s="9"/>
    </row>
    <row r="850" spans="1:26" ht="16.5" customHeight="1">
      <c r="A850" s="180"/>
      <c r="B850" s="180"/>
      <c r="C850" s="180"/>
      <c r="D850" s="181"/>
      <c r="E850" s="9"/>
      <c r="F850" s="181"/>
      <c r="G850" s="9"/>
      <c r="H850" s="9"/>
      <c r="I850" s="9"/>
      <c r="J850" s="9"/>
      <c r="K850" s="9"/>
      <c r="L850" s="180"/>
      <c r="M850" s="180"/>
      <c r="N850" s="9"/>
      <c r="O850" s="180"/>
      <c r="P850" s="180"/>
      <c r="Q850" s="180"/>
      <c r="R850" s="180"/>
      <c r="S850" s="180"/>
      <c r="T850" s="9"/>
      <c r="U850" s="9"/>
      <c r="V850" s="9"/>
      <c r="W850" s="9"/>
      <c r="X850" s="9"/>
      <c r="Y850" s="9"/>
      <c r="Z850" s="9"/>
    </row>
    <row r="851" spans="1:26" ht="16.5" customHeight="1">
      <c r="A851" s="180"/>
      <c r="B851" s="180"/>
      <c r="C851" s="180"/>
      <c r="D851" s="181"/>
      <c r="E851" s="9"/>
      <c r="F851" s="181"/>
      <c r="G851" s="9"/>
      <c r="H851" s="9"/>
      <c r="I851" s="9"/>
      <c r="J851" s="9"/>
      <c r="K851" s="9"/>
      <c r="L851" s="180"/>
      <c r="M851" s="180"/>
      <c r="N851" s="9"/>
      <c r="O851" s="180"/>
      <c r="P851" s="180"/>
      <c r="Q851" s="180"/>
      <c r="R851" s="180"/>
      <c r="S851" s="180"/>
      <c r="T851" s="9"/>
      <c r="U851" s="9"/>
      <c r="V851" s="9"/>
      <c r="W851" s="9"/>
      <c r="X851" s="9"/>
      <c r="Y851" s="9"/>
      <c r="Z851" s="9"/>
    </row>
    <row r="852" spans="1:26" ht="16.5" customHeight="1">
      <c r="A852" s="180"/>
      <c r="B852" s="180"/>
      <c r="C852" s="180"/>
      <c r="D852" s="181"/>
      <c r="E852" s="9"/>
      <c r="F852" s="181"/>
      <c r="G852" s="9"/>
      <c r="H852" s="9"/>
      <c r="I852" s="9"/>
      <c r="J852" s="9"/>
      <c r="K852" s="9"/>
      <c r="L852" s="180"/>
      <c r="M852" s="180"/>
      <c r="N852" s="9"/>
      <c r="O852" s="180"/>
      <c r="P852" s="180"/>
      <c r="Q852" s="180"/>
      <c r="R852" s="180"/>
      <c r="S852" s="180"/>
      <c r="T852" s="9"/>
      <c r="U852" s="9"/>
      <c r="V852" s="9"/>
      <c r="W852" s="9"/>
      <c r="X852" s="9"/>
      <c r="Y852" s="9"/>
      <c r="Z852" s="9"/>
    </row>
    <row r="853" spans="1:26" ht="16.5" customHeight="1">
      <c r="A853" s="180"/>
      <c r="B853" s="180"/>
      <c r="C853" s="180"/>
      <c r="D853" s="181"/>
      <c r="E853" s="9"/>
      <c r="F853" s="181"/>
      <c r="G853" s="9"/>
      <c r="H853" s="9"/>
      <c r="I853" s="9"/>
      <c r="J853" s="9"/>
      <c r="K853" s="9"/>
      <c r="L853" s="180"/>
      <c r="M853" s="180"/>
      <c r="N853" s="9"/>
      <c r="O853" s="180"/>
      <c r="P853" s="180"/>
      <c r="Q853" s="180"/>
      <c r="R853" s="180"/>
      <c r="S853" s="180"/>
      <c r="T853" s="9"/>
      <c r="U853" s="9"/>
      <c r="V853" s="9"/>
      <c r="W853" s="9"/>
      <c r="X853" s="9"/>
      <c r="Y853" s="9"/>
      <c r="Z853" s="9"/>
    </row>
    <row r="854" spans="1:26" ht="16.5" customHeight="1">
      <c r="A854" s="180"/>
      <c r="B854" s="180"/>
      <c r="C854" s="180"/>
      <c r="D854" s="181"/>
      <c r="E854" s="9"/>
      <c r="F854" s="181"/>
      <c r="G854" s="9"/>
      <c r="H854" s="9"/>
      <c r="I854" s="9"/>
      <c r="J854" s="9"/>
      <c r="K854" s="9"/>
      <c r="L854" s="180"/>
      <c r="M854" s="180"/>
      <c r="N854" s="9"/>
      <c r="O854" s="180"/>
      <c r="P854" s="180"/>
      <c r="Q854" s="180"/>
      <c r="R854" s="180"/>
      <c r="S854" s="180"/>
      <c r="T854" s="9"/>
      <c r="U854" s="9"/>
      <c r="V854" s="9"/>
      <c r="W854" s="9"/>
      <c r="X854" s="9"/>
      <c r="Y854" s="9"/>
      <c r="Z854" s="9"/>
    </row>
    <row r="855" spans="1:26" ht="16.5" customHeight="1">
      <c r="A855" s="180"/>
      <c r="B855" s="180"/>
      <c r="C855" s="180"/>
      <c r="D855" s="181"/>
      <c r="E855" s="9"/>
      <c r="F855" s="181"/>
      <c r="G855" s="9"/>
      <c r="H855" s="9"/>
      <c r="I855" s="9"/>
      <c r="J855" s="9"/>
      <c r="K855" s="9"/>
      <c r="L855" s="180"/>
      <c r="M855" s="180"/>
      <c r="N855" s="9"/>
      <c r="O855" s="180"/>
      <c r="P855" s="180"/>
      <c r="Q855" s="180"/>
      <c r="R855" s="180"/>
      <c r="S855" s="180"/>
      <c r="T855" s="9"/>
      <c r="U855" s="9"/>
      <c r="V855" s="9"/>
      <c r="W855" s="9"/>
      <c r="X855" s="9"/>
      <c r="Y855" s="9"/>
      <c r="Z855" s="9"/>
    </row>
    <row r="856" spans="1:26" ht="16.5" customHeight="1">
      <c r="A856" s="180"/>
      <c r="B856" s="180"/>
      <c r="C856" s="180"/>
      <c r="D856" s="181"/>
      <c r="E856" s="9"/>
      <c r="F856" s="181"/>
      <c r="G856" s="9"/>
      <c r="H856" s="9"/>
      <c r="I856" s="9"/>
      <c r="J856" s="9"/>
      <c r="K856" s="9"/>
      <c r="L856" s="180"/>
      <c r="M856" s="180"/>
      <c r="N856" s="9"/>
      <c r="O856" s="180"/>
      <c r="P856" s="180"/>
      <c r="Q856" s="180"/>
      <c r="R856" s="180"/>
      <c r="S856" s="180"/>
      <c r="T856" s="9"/>
      <c r="U856" s="9"/>
      <c r="V856" s="9"/>
      <c r="W856" s="9"/>
      <c r="X856" s="9"/>
      <c r="Y856" s="9"/>
      <c r="Z856" s="9"/>
    </row>
    <row r="857" spans="1:26" ht="16.5" customHeight="1">
      <c r="A857" s="180"/>
      <c r="B857" s="180"/>
      <c r="C857" s="180"/>
      <c r="D857" s="181"/>
      <c r="E857" s="9"/>
      <c r="F857" s="181"/>
      <c r="G857" s="9"/>
      <c r="H857" s="9"/>
      <c r="I857" s="9"/>
      <c r="J857" s="9"/>
      <c r="K857" s="9"/>
      <c r="L857" s="180"/>
      <c r="M857" s="180"/>
      <c r="N857" s="9"/>
      <c r="O857" s="180"/>
      <c r="P857" s="180"/>
      <c r="Q857" s="180"/>
      <c r="R857" s="180"/>
      <c r="S857" s="180"/>
      <c r="T857" s="9"/>
      <c r="U857" s="9"/>
      <c r="V857" s="9"/>
      <c r="W857" s="9"/>
      <c r="X857" s="9"/>
      <c r="Y857" s="9"/>
      <c r="Z857" s="9"/>
    </row>
    <row r="858" spans="1:26" ht="16.5" customHeight="1">
      <c r="A858" s="180"/>
      <c r="B858" s="180"/>
      <c r="C858" s="180"/>
      <c r="D858" s="181"/>
      <c r="E858" s="9"/>
      <c r="F858" s="181"/>
      <c r="G858" s="9"/>
      <c r="H858" s="9"/>
      <c r="I858" s="9"/>
      <c r="J858" s="9"/>
      <c r="K858" s="9"/>
      <c r="L858" s="180"/>
      <c r="M858" s="180"/>
      <c r="N858" s="9"/>
      <c r="O858" s="180"/>
      <c r="P858" s="180"/>
      <c r="Q858" s="180"/>
      <c r="R858" s="180"/>
      <c r="S858" s="180"/>
      <c r="T858" s="9"/>
      <c r="U858" s="9"/>
      <c r="V858" s="9"/>
      <c r="W858" s="9"/>
      <c r="X858" s="9"/>
      <c r="Y858" s="9"/>
      <c r="Z858" s="9"/>
    </row>
    <row r="859" spans="1:26" ht="16.5" customHeight="1">
      <c r="A859" s="180"/>
      <c r="B859" s="180"/>
      <c r="C859" s="180"/>
      <c r="D859" s="181"/>
      <c r="E859" s="9"/>
      <c r="F859" s="181"/>
      <c r="G859" s="9"/>
      <c r="H859" s="9"/>
      <c r="I859" s="9"/>
      <c r="J859" s="9"/>
      <c r="K859" s="9"/>
      <c r="L859" s="180"/>
      <c r="M859" s="180"/>
      <c r="N859" s="9"/>
      <c r="O859" s="180"/>
      <c r="P859" s="180"/>
      <c r="Q859" s="180"/>
      <c r="R859" s="180"/>
      <c r="S859" s="180"/>
      <c r="T859" s="9"/>
      <c r="U859" s="9"/>
      <c r="V859" s="9"/>
      <c r="W859" s="9"/>
      <c r="X859" s="9"/>
      <c r="Y859" s="9"/>
      <c r="Z859" s="9"/>
    </row>
    <row r="860" spans="1:26" ht="16.5" customHeight="1">
      <c r="A860" s="180"/>
      <c r="B860" s="180"/>
      <c r="C860" s="180"/>
      <c r="D860" s="181"/>
      <c r="E860" s="9"/>
      <c r="F860" s="181"/>
      <c r="G860" s="9"/>
      <c r="H860" s="9"/>
      <c r="I860" s="9"/>
      <c r="J860" s="9"/>
      <c r="K860" s="9"/>
      <c r="L860" s="180"/>
      <c r="M860" s="180"/>
      <c r="N860" s="9"/>
      <c r="O860" s="180"/>
      <c r="P860" s="180"/>
      <c r="Q860" s="180"/>
      <c r="R860" s="180"/>
      <c r="S860" s="180"/>
      <c r="T860" s="9"/>
      <c r="U860" s="9"/>
      <c r="V860" s="9"/>
      <c r="W860" s="9"/>
      <c r="X860" s="9"/>
      <c r="Y860" s="9"/>
      <c r="Z860" s="9"/>
    </row>
    <row r="861" spans="1:26" ht="16.5" customHeight="1">
      <c r="A861" s="180"/>
      <c r="B861" s="180"/>
      <c r="C861" s="180"/>
      <c r="D861" s="181"/>
      <c r="E861" s="9"/>
      <c r="F861" s="181"/>
      <c r="G861" s="9"/>
      <c r="H861" s="9"/>
      <c r="I861" s="9"/>
      <c r="J861" s="9"/>
      <c r="K861" s="9"/>
      <c r="L861" s="180"/>
      <c r="M861" s="180"/>
      <c r="N861" s="9"/>
      <c r="O861" s="180"/>
      <c r="P861" s="180"/>
      <c r="Q861" s="180"/>
      <c r="R861" s="180"/>
      <c r="S861" s="180"/>
      <c r="T861" s="9"/>
      <c r="U861" s="9"/>
      <c r="V861" s="9"/>
      <c r="W861" s="9"/>
      <c r="X861" s="9"/>
      <c r="Y861" s="9"/>
      <c r="Z861" s="9"/>
    </row>
    <row r="862" spans="1:26" ht="16.5" customHeight="1">
      <c r="A862" s="180"/>
      <c r="B862" s="180"/>
      <c r="C862" s="180"/>
      <c r="D862" s="181"/>
      <c r="E862" s="9"/>
      <c r="F862" s="181"/>
      <c r="G862" s="9"/>
      <c r="H862" s="9"/>
      <c r="I862" s="9"/>
      <c r="J862" s="9"/>
      <c r="K862" s="9"/>
      <c r="L862" s="180"/>
      <c r="M862" s="180"/>
      <c r="N862" s="9"/>
      <c r="O862" s="180"/>
      <c r="P862" s="180"/>
      <c r="Q862" s="180"/>
      <c r="R862" s="180"/>
      <c r="S862" s="180"/>
      <c r="T862" s="9"/>
      <c r="U862" s="9"/>
      <c r="V862" s="9"/>
      <c r="W862" s="9"/>
      <c r="X862" s="9"/>
      <c r="Y862" s="9"/>
      <c r="Z862" s="9"/>
    </row>
    <row r="863" spans="1:26" ht="16.5" customHeight="1">
      <c r="A863" s="180"/>
      <c r="B863" s="180"/>
      <c r="C863" s="180"/>
      <c r="D863" s="181"/>
      <c r="E863" s="9"/>
      <c r="F863" s="181"/>
      <c r="G863" s="9"/>
      <c r="H863" s="9"/>
      <c r="I863" s="9"/>
      <c r="J863" s="9"/>
      <c r="K863" s="9"/>
      <c r="L863" s="180"/>
      <c r="M863" s="180"/>
      <c r="N863" s="9"/>
      <c r="O863" s="180"/>
      <c r="P863" s="180"/>
      <c r="Q863" s="180"/>
      <c r="R863" s="180"/>
      <c r="S863" s="180"/>
      <c r="T863" s="9"/>
      <c r="U863" s="9"/>
      <c r="V863" s="9"/>
      <c r="W863" s="9"/>
      <c r="X863" s="9"/>
      <c r="Y863" s="9"/>
      <c r="Z863" s="9"/>
    </row>
    <row r="864" spans="1:26" ht="16.5" customHeight="1">
      <c r="A864" s="180"/>
      <c r="B864" s="180"/>
      <c r="C864" s="180"/>
      <c r="D864" s="181"/>
      <c r="E864" s="9"/>
      <c r="F864" s="181"/>
      <c r="G864" s="9"/>
      <c r="H864" s="9"/>
      <c r="I864" s="9"/>
      <c r="J864" s="9"/>
      <c r="K864" s="9"/>
      <c r="L864" s="180"/>
      <c r="M864" s="180"/>
      <c r="N864" s="9"/>
      <c r="O864" s="180"/>
      <c r="P864" s="180"/>
      <c r="Q864" s="180"/>
      <c r="R864" s="180"/>
      <c r="S864" s="180"/>
      <c r="T864" s="9"/>
      <c r="U864" s="9"/>
      <c r="V864" s="9"/>
      <c r="W864" s="9"/>
      <c r="X864" s="9"/>
      <c r="Y864" s="9"/>
      <c r="Z864" s="9"/>
    </row>
    <row r="865" spans="1:26" ht="16.5" customHeight="1">
      <c r="A865" s="180"/>
      <c r="B865" s="180"/>
      <c r="C865" s="180"/>
      <c r="D865" s="181"/>
      <c r="E865" s="9"/>
      <c r="F865" s="181"/>
      <c r="G865" s="9"/>
      <c r="H865" s="9"/>
      <c r="I865" s="9"/>
      <c r="J865" s="9"/>
      <c r="K865" s="9"/>
      <c r="L865" s="180"/>
      <c r="M865" s="180"/>
      <c r="N865" s="9"/>
      <c r="O865" s="180"/>
      <c r="P865" s="180"/>
      <c r="Q865" s="180"/>
      <c r="R865" s="180"/>
      <c r="S865" s="180"/>
      <c r="T865" s="9"/>
      <c r="U865" s="9"/>
      <c r="V865" s="9"/>
      <c r="W865" s="9"/>
      <c r="X865" s="9"/>
      <c r="Y865" s="9"/>
      <c r="Z865" s="9"/>
    </row>
    <row r="866" spans="1:26" ht="16.5" customHeight="1">
      <c r="A866" s="180"/>
      <c r="B866" s="180"/>
      <c r="C866" s="180"/>
      <c r="D866" s="181"/>
      <c r="E866" s="9"/>
      <c r="F866" s="181"/>
      <c r="G866" s="9"/>
      <c r="H866" s="9"/>
      <c r="I866" s="9"/>
      <c r="J866" s="9"/>
      <c r="K866" s="9"/>
      <c r="L866" s="180"/>
      <c r="M866" s="180"/>
      <c r="N866" s="9"/>
      <c r="O866" s="180"/>
      <c r="P866" s="180"/>
      <c r="Q866" s="180"/>
      <c r="R866" s="180"/>
      <c r="S866" s="180"/>
      <c r="T866" s="9"/>
      <c r="U866" s="9"/>
      <c r="V866" s="9"/>
      <c r="W866" s="9"/>
      <c r="X866" s="9"/>
      <c r="Y866" s="9"/>
      <c r="Z866" s="9"/>
    </row>
    <row r="867" spans="1:26" ht="16.5" customHeight="1">
      <c r="A867" s="180"/>
      <c r="B867" s="180"/>
      <c r="C867" s="180"/>
      <c r="D867" s="181"/>
      <c r="E867" s="9"/>
      <c r="F867" s="181"/>
      <c r="G867" s="9"/>
      <c r="H867" s="9"/>
      <c r="I867" s="9"/>
      <c r="J867" s="9"/>
      <c r="K867" s="9"/>
      <c r="L867" s="180"/>
      <c r="M867" s="180"/>
      <c r="N867" s="9"/>
      <c r="O867" s="180"/>
      <c r="P867" s="180"/>
      <c r="Q867" s="180"/>
      <c r="R867" s="180"/>
      <c r="S867" s="180"/>
      <c r="T867" s="9"/>
      <c r="U867" s="9"/>
      <c r="V867" s="9"/>
      <c r="W867" s="9"/>
      <c r="X867" s="9"/>
      <c r="Y867" s="9"/>
      <c r="Z867" s="9"/>
    </row>
    <row r="868" spans="1:26" ht="16.5" customHeight="1">
      <c r="A868" s="180"/>
      <c r="B868" s="180"/>
      <c r="C868" s="180"/>
      <c r="D868" s="181"/>
      <c r="E868" s="9"/>
      <c r="F868" s="181"/>
      <c r="G868" s="9"/>
      <c r="H868" s="9"/>
      <c r="I868" s="9"/>
      <c r="J868" s="9"/>
      <c r="K868" s="9"/>
      <c r="L868" s="180"/>
      <c r="M868" s="180"/>
      <c r="N868" s="9"/>
      <c r="O868" s="180"/>
      <c r="P868" s="180"/>
      <c r="Q868" s="180"/>
      <c r="R868" s="180"/>
      <c r="S868" s="180"/>
      <c r="T868" s="9"/>
      <c r="U868" s="9"/>
      <c r="V868" s="9"/>
      <c r="W868" s="9"/>
      <c r="X868" s="9"/>
      <c r="Y868" s="9"/>
      <c r="Z868" s="9"/>
    </row>
    <row r="869" spans="1:26" ht="16.5" customHeight="1">
      <c r="A869" s="180"/>
      <c r="B869" s="180"/>
      <c r="C869" s="180"/>
      <c r="D869" s="181"/>
      <c r="E869" s="9"/>
      <c r="F869" s="181"/>
      <c r="G869" s="9"/>
      <c r="H869" s="9"/>
      <c r="I869" s="9"/>
      <c r="J869" s="9"/>
      <c r="K869" s="9"/>
      <c r="L869" s="180"/>
      <c r="M869" s="180"/>
      <c r="N869" s="9"/>
      <c r="O869" s="180"/>
      <c r="P869" s="180"/>
      <c r="Q869" s="180"/>
      <c r="R869" s="180"/>
      <c r="S869" s="180"/>
      <c r="T869" s="9"/>
      <c r="U869" s="9"/>
      <c r="V869" s="9"/>
      <c r="W869" s="9"/>
      <c r="X869" s="9"/>
      <c r="Y869" s="9"/>
      <c r="Z869" s="9"/>
    </row>
    <row r="870" spans="1:26" ht="16.5" customHeight="1">
      <c r="A870" s="180"/>
      <c r="B870" s="180"/>
      <c r="C870" s="180"/>
      <c r="D870" s="181"/>
      <c r="E870" s="9"/>
      <c r="F870" s="181"/>
      <c r="G870" s="9"/>
      <c r="H870" s="9"/>
      <c r="I870" s="9"/>
      <c r="J870" s="9"/>
      <c r="K870" s="9"/>
      <c r="L870" s="180"/>
      <c r="M870" s="180"/>
      <c r="N870" s="9"/>
      <c r="O870" s="180"/>
      <c r="P870" s="180"/>
      <c r="Q870" s="180"/>
      <c r="R870" s="180"/>
      <c r="S870" s="180"/>
      <c r="T870" s="9"/>
      <c r="U870" s="9"/>
      <c r="V870" s="9"/>
      <c r="W870" s="9"/>
      <c r="X870" s="9"/>
      <c r="Y870" s="9"/>
      <c r="Z870" s="9"/>
    </row>
    <row r="871" spans="1:26" ht="16.5" customHeight="1">
      <c r="A871" s="180"/>
      <c r="B871" s="180"/>
      <c r="C871" s="180"/>
      <c r="D871" s="181"/>
      <c r="E871" s="9"/>
      <c r="F871" s="181"/>
      <c r="G871" s="9"/>
      <c r="H871" s="9"/>
      <c r="I871" s="9"/>
      <c r="J871" s="9"/>
      <c r="K871" s="9"/>
      <c r="L871" s="180"/>
      <c r="M871" s="180"/>
      <c r="N871" s="9"/>
      <c r="O871" s="180"/>
      <c r="P871" s="180"/>
      <c r="Q871" s="180"/>
      <c r="R871" s="180"/>
      <c r="S871" s="180"/>
      <c r="T871" s="9"/>
      <c r="U871" s="9"/>
      <c r="V871" s="9"/>
      <c r="W871" s="9"/>
      <c r="X871" s="9"/>
      <c r="Y871" s="9"/>
      <c r="Z871" s="9"/>
    </row>
    <row r="872" spans="1:26" ht="16.5" customHeight="1">
      <c r="A872" s="180"/>
      <c r="B872" s="180"/>
      <c r="C872" s="180"/>
      <c r="D872" s="181"/>
      <c r="E872" s="9"/>
      <c r="F872" s="181"/>
      <c r="G872" s="9"/>
      <c r="H872" s="9"/>
      <c r="I872" s="9"/>
      <c r="J872" s="9"/>
      <c r="K872" s="9"/>
      <c r="L872" s="180"/>
      <c r="M872" s="180"/>
      <c r="N872" s="9"/>
      <c r="O872" s="180"/>
      <c r="P872" s="180"/>
      <c r="Q872" s="180"/>
      <c r="R872" s="180"/>
      <c r="S872" s="180"/>
      <c r="T872" s="9"/>
      <c r="U872" s="9"/>
      <c r="V872" s="9"/>
      <c r="W872" s="9"/>
      <c r="X872" s="9"/>
      <c r="Y872" s="9"/>
      <c r="Z872" s="9"/>
    </row>
    <row r="873" spans="1:26" ht="16.5" customHeight="1">
      <c r="A873" s="180"/>
      <c r="B873" s="180"/>
      <c r="C873" s="180"/>
      <c r="D873" s="181"/>
      <c r="E873" s="9"/>
      <c r="F873" s="181"/>
      <c r="G873" s="9"/>
      <c r="H873" s="9"/>
      <c r="I873" s="9"/>
      <c r="J873" s="9"/>
      <c r="K873" s="9"/>
      <c r="L873" s="180"/>
      <c r="M873" s="180"/>
      <c r="N873" s="9"/>
      <c r="O873" s="180"/>
      <c r="P873" s="180"/>
      <c r="Q873" s="180"/>
      <c r="R873" s="180"/>
      <c r="S873" s="180"/>
      <c r="T873" s="9"/>
      <c r="U873" s="9"/>
      <c r="V873" s="9"/>
      <c r="W873" s="9"/>
      <c r="X873" s="9"/>
      <c r="Y873" s="9"/>
      <c r="Z873" s="9"/>
    </row>
    <row r="874" spans="1:26" ht="16.5" customHeight="1">
      <c r="A874" s="180"/>
      <c r="B874" s="180"/>
      <c r="C874" s="180"/>
      <c r="D874" s="181"/>
      <c r="E874" s="9"/>
      <c r="F874" s="181"/>
      <c r="G874" s="9"/>
      <c r="H874" s="9"/>
      <c r="I874" s="9"/>
      <c r="J874" s="9"/>
      <c r="K874" s="9"/>
      <c r="L874" s="180"/>
      <c r="M874" s="180"/>
      <c r="N874" s="9"/>
      <c r="O874" s="180"/>
      <c r="P874" s="180"/>
      <c r="Q874" s="180"/>
      <c r="R874" s="180"/>
      <c r="S874" s="180"/>
      <c r="T874" s="9"/>
      <c r="U874" s="9"/>
      <c r="V874" s="9"/>
      <c r="W874" s="9"/>
      <c r="X874" s="9"/>
      <c r="Y874" s="9"/>
      <c r="Z874" s="9"/>
    </row>
    <row r="875" spans="1:26" ht="16.5" customHeight="1">
      <c r="A875" s="180"/>
      <c r="B875" s="180"/>
      <c r="C875" s="180"/>
      <c r="D875" s="181"/>
      <c r="E875" s="9"/>
      <c r="F875" s="181"/>
      <c r="G875" s="9"/>
      <c r="H875" s="9"/>
      <c r="I875" s="9"/>
      <c r="J875" s="9"/>
      <c r="K875" s="9"/>
      <c r="L875" s="180"/>
      <c r="M875" s="180"/>
      <c r="N875" s="9"/>
      <c r="O875" s="180"/>
      <c r="P875" s="180"/>
      <c r="Q875" s="180"/>
      <c r="R875" s="180"/>
      <c r="S875" s="180"/>
      <c r="T875" s="9"/>
      <c r="U875" s="9"/>
      <c r="V875" s="9"/>
      <c r="W875" s="9"/>
      <c r="X875" s="9"/>
      <c r="Y875" s="9"/>
      <c r="Z875" s="9"/>
    </row>
    <row r="876" spans="1:26" ht="16.5" customHeight="1">
      <c r="A876" s="180"/>
      <c r="B876" s="180"/>
      <c r="C876" s="180"/>
      <c r="D876" s="181"/>
      <c r="E876" s="9"/>
      <c r="F876" s="181"/>
      <c r="G876" s="9"/>
      <c r="H876" s="9"/>
      <c r="I876" s="9"/>
      <c r="J876" s="9"/>
      <c r="K876" s="9"/>
      <c r="L876" s="180"/>
      <c r="M876" s="180"/>
      <c r="N876" s="9"/>
      <c r="O876" s="180"/>
      <c r="P876" s="180"/>
      <c r="Q876" s="180"/>
      <c r="R876" s="180"/>
      <c r="S876" s="180"/>
      <c r="T876" s="9"/>
      <c r="U876" s="9"/>
      <c r="V876" s="9"/>
      <c r="W876" s="9"/>
      <c r="X876" s="9"/>
      <c r="Y876" s="9"/>
      <c r="Z876" s="9"/>
    </row>
    <row r="877" spans="1:26" ht="16.5" customHeight="1">
      <c r="A877" s="180"/>
      <c r="B877" s="180"/>
      <c r="C877" s="180"/>
      <c r="D877" s="181"/>
      <c r="E877" s="9"/>
      <c r="F877" s="181"/>
      <c r="G877" s="9"/>
      <c r="H877" s="9"/>
      <c r="I877" s="9"/>
      <c r="J877" s="9"/>
      <c r="K877" s="9"/>
      <c r="L877" s="180"/>
      <c r="M877" s="180"/>
      <c r="N877" s="9"/>
      <c r="O877" s="180"/>
      <c r="P877" s="180"/>
      <c r="Q877" s="180"/>
      <c r="R877" s="180"/>
      <c r="S877" s="180"/>
      <c r="T877" s="9"/>
      <c r="U877" s="9"/>
      <c r="V877" s="9"/>
      <c r="W877" s="9"/>
      <c r="X877" s="9"/>
      <c r="Y877" s="9"/>
      <c r="Z877" s="9"/>
    </row>
    <row r="878" spans="1:26" ht="16.5" customHeight="1">
      <c r="A878" s="180"/>
      <c r="B878" s="180"/>
      <c r="C878" s="180"/>
      <c r="D878" s="181"/>
      <c r="E878" s="9"/>
      <c r="F878" s="181"/>
      <c r="G878" s="9"/>
      <c r="H878" s="9"/>
      <c r="I878" s="9"/>
      <c r="J878" s="9"/>
      <c r="K878" s="9"/>
      <c r="L878" s="180"/>
      <c r="M878" s="180"/>
      <c r="N878" s="9"/>
      <c r="O878" s="180"/>
      <c r="P878" s="180"/>
      <c r="Q878" s="180"/>
      <c r="R878" s="180"/>
      <c r="S878" s="180"/>
      <c r="T878" s="9"/>
      <c r="U878" s="9"/>
      <c r="V878" s="9"/>
      <c r="W878" s="9"/>
      <c r="X878" s="9"/>
      <c r="Y878" s="9"/>
      <c r="Z878" s="9"/>
    </row>
    <row r="879" spans="1:26" ht="16.5" customHeight="1">
      <c r="A879" s="180"/>
      <c r="B879" s="180"/>
      <c r="C879" s="180"/>
      <c r="D879" s="181"/>
      <c r="E879" s="9"/>
      <c r="F879" s="181"/>
      <c r="G879" s="9"/>
      <c r="H879" s="9"/>
      <c r="I879" s="9"/>
      <c r="J879" s="9"/>
      <c r="K879" s="9"/>
      <c r="L879" s="180"/>
      <c r="M879" s="180"/>
      <c r="N879" s="9"/>
      <c r="O879" s="180"/>
      <c r="P879" s="180"/>
      <c r="Q879" s="180"/>
      <c r="R879" s="180"/>
      <c r="S879" s="180"/>
      <c r="T879" s="9"/>
      <c r="U879" s="9"/>
      <c r="V879" s="9"/>
      <c r="W879" s="9"/>
      <c r="X879" s="9"/>
      <c r="Y879" s="9"/>
      <c r="Z879" s="9"/>
    </row>
    <row r="880" spans="1:26" ht="16.5" customHeight="1">
      <c r="A880" s="180"/>
      <c r="B880" s="180"/>
      <c r="C880" s="180"/>
      <c r="D880" s="181"/>
      <c r="E880" s="9"/>
      <c r="F880" s="181"/>
      <c r="G880" s="9"/>
      <c r="H880" s="9"/>
      <c r="I880" s="9"/>
      <c r="J880" s="9"/>
      <c r="K880" s="9"/>
      <c r="L880" s="180"/>
      <c r="M880" s="180"/>
      <c r="N880" s="9"/>
      <c r="O880" s="180"/>
      <c r="P880" s="180"/>
      <c r="Q880" s="180"/>
      <c r="R880" s="180"/>
      <c r="S880" s="180"/>
      <c r="T880" s="9"/>
      <c r="U880" s="9"/>
      <c r="V880" s="9"/>
      <c r="W880" s="9"/>
      <c r="X880" s="9"/>
      <c r="Y880" s="9"/>
      <c r="Z880" s="9"/>
    </row>
    <row r="881" spans="1:26" ht="16.5" customHeight="1">
      <c r="A881" s="180"/>
      <c r="B881" s="180"/>
      <c r="C881" s="180"/>
      <c r="D881" s="181"/>
      <c r="E881" s="9"/>
      <c r="F881" s="181"/>
      <c r="G881" s="9"/>
      <c r="H881" s="9"/>
      <c r="I881" s="9"/>
      <c r="J881" s="9"/>
      <c r="K881" s="9"/>
      <c r="L881" s="180"/>
      <c r="M881" s="180"/>
      <c r="N881" s="9"/>
      <c r="O881" s="180"/>
      <c r="P881" s="180"/>
      <c r="Q881" s="180"/>
      <c r="R881" s="180"/>
      <c r="S881" s="180"/>
      <c r="T881" s="9"/>
      <c r="U881" s="9"/>
      <c r="V881" s="9"/>
      <c r="W881" s="9"/>
      <c r="X881" s="9"/>
      <c r="Y881" s="9"/>
      <c r="Z881" s="9"/>
    </row>
    <row r="882" spans="1:26" ht="16.5" customHeight="1">
      <c r="A882" s="180"/>
      <c r="B882" s="180"/>
      <c r="C882" s="180"/>
      <c r="D882" s="181"/>
      <c r="E882" s="9"/>
      <c r="F882" s="181"/>
      <c r="G882" s="9"/>
      <c r="H882" s="9"/>
      <c r="I882" s="9"/>
      <c r="J882" s="9"/>
      <c r="K882" s="9"/>
      <c r="L882" s="180"/>
      <c r="M882" s="180"/>
      <c r="N882" s="9"/>
      <c r="O882" s="180"/>
      <c r="P882" s="180"/>
      <c r="Q882" s="180"/>
      <c r="R882" s="180"/>
      <c r="S882" s="180"/>
      <c r="T882" s="9"/>
      <c r="U882" s="9"/>
      <c r="V882" s="9"/>
      <c r="W882" s="9"/>
      <c r="X882" s="9"/>
      <c r="Y882" s="9"/>
      <c r="Z882" s="9"/>
    </row>
    <row r="883" spans="1:26" ht="16.5" customHeight="1">
      <c r="A883" s="180"/>
      <c r="B883" s="180"/>
      <c r="C883" s="180"/>
      <c r="D883" s="181"/>
      <c r="E883" s="9"/>
      <c r="F883" s="181"/>
      <c r="G883" s="9"/>
      <c r="H883" s="9"/>
      <c r="I883" s="9"/>
      <c r="J883" s="9"/>
      <c r="K883" s="9"/>
      <c r="L883" s="180"/>
      <c r="M883" s="180"/>
      <c r="N883" s="9"/>
      <c r="O883" s="180"/>
      <c r="P883" s="180"/>
      <c r="Q883" s="180"/>
      <c r="R883" s="180"/>
      <c r="S883" s="180"/>
      <c r="T883" s="9"/>
      <c r="U883" s="9"/>
      <c r="V883" s="9"/>
      <c r="W883" s="9"/>
      <c r="X883" s="9"/>
      <c r="Y883" s="9"/>
      <c r="Z883" s="9"/>
    </row>
    <row r="884" spans="1:26" ht="16.5" customHeight="1">
      <c r="A884" s="180"/>
      <c r="B884" s="180"/>
      <c r="C884" s="180"/>
      <c r="D884" s="181"/>
      <c r="E884" s="9"/>
      <c r="F884" s="181"/>
      <c r="G884" s="9"/>
      <c r="H884" s="9"/>
      <c r="I884" s="9"/>
      <c r="J884" s="9"/>
      <c r="K884" s="9"/>
      <c r="L884" s="180"/>
      <c r="M884" s="180"/>
      <c r="N884" s="9"/>
      <c r="O884" s="180"/>
      <c r="P884" s="180"/>
      <c r="Q884" s="180"/>
      <c r="R884" s="180"/>
      <c r="S884" s="180"/>
      <c r="T884" s="9"/>
      <c r="U884" s="9"/>
      <c r="V884" s="9"/>
      <c r="W884" s="9"/>
      <c r="X884" s="9"/>
      <c r="Y884" s="9"/>
      <c r="Z884" s="9"/>
    </row>
    <row r="885" spans="1:26" ht="16.5" customHeight="1">
      <c r="A885" s="180"/>
      <c r="B885" s="180"/>
      <c r="C885" s="180"/>
      <c r="D885" s="181"/>
      <c r="E885" s="9"/>
      <c r="F885" s="181"/>
      <c r="G885" s="9"/>
      <c r="H885" s="9"/>
      <c r="I885" s="9"/>
      <c r="J885" s="9"/>
      <c r="K885" s="9"/>
      <c r="L885" s="180"/>
      <c r="M885" s="180"/>
      <c r="N885" s="9"/>
      <c r="O885" s="180"/>
      <c r="P885" s="180"/>
      <c r="Q885" s="180"/>
      <c r="R885" s="180"/>
      <c r="S885" s="180"/>
      <c r="T885" s="9"/>
      <c r="U885" s="9"/>
      <c r="V885" s="9"/>
      <c r="W885" s="9"/>
      <c r="X885" s="9"/>
      <c r="Y885" s="9"/>
      <c r="Z885" s="9"/>
    </row>
    <row r="886" spans="1:26" ht="16.5" customHeight="1">
      <c r="A886" s="180"/>
      <c r="B886" s="180"/>
      <c r="C886" s="180"/>
      <c r="D886" s="181"/>
      <c r="E886" s="9"/>
      <c r="F886" s="181"/>
      <c r="G886" s="9"/>
      <c r="H886" s="9"/>
      <c r="I886" s="9"/>
      <c r="J886" s="9"/>
      <c r="K886" s="9"/>
      <c r="L886" s="180"/>
      <c r="M886" s="180"/>
      <c r="N886" s="9"/>
      <c r="O886" s="180"/>
      <c r="P886" s="180"/>
      <c r="Q886" s="180"/>
      <c r="R886" s="180"/>
      <c r="S886" s="180"/>
      <c r="T886" s="9"/>
      <c r="U886" s="9"/>
      <c r="V886" s="9"/>
      <c r="W886" s="9"/>
      <c r="X886" s="9"/>
      <c r="Y886" s="9"/>
      <c r="Z886" s="9"/>
    </row>
    <row r="887" spans="1:26" ht="16.5" customHeight="1">
      <c r="A887" s="180"/>
      <c r="B887" s="180"/>
      <c r="C887" s="180"/>
      <c r="D887" s="181"/>
      <c r="E887" s="9"/>
      <c r="F887" s="181"/>
      <c r="G887" s="9"/>
      <c r="H887" s="9"/>
      <c r="I887" s="9"/>
      <c r="J887" s="9"/>
      <c r="K887" s="9"/>
      <c r="L887" s="180"/>
      <c r="M887" s="180"/>
      <c r="N887" s="9"/>
      <c r="O887" s="180"/>
      <c r="P887" s="180"/>
      <c r="Q887" s="180"/>
      <c r="R887" s="180"/>
      <c r="S887" s="180"/>
      <c r="T887" s="9"/>
      <c r="U887" s="9"/>
      <c r="V887" s="9"/>
      <c r="W887" s="9"/>
      <c r="X887" s="9"/>
      <c r="Y887" s="9"/>
      <c r="Z887" s="9"/>
    </row>
    <row r="888" spans="1:26" ht="16.5" customHeight="1">
      <c r="A888" s="180"/>
      <c r="B888" s="180"/>
      <c r="C888" s="180"/>
      <c r="D888" s="181"/>
      <c r="E888" s="9"/>
      <c r="F888" s="181"/>
      <c r="G888" s="9"/>
      <c r="H888" s="9"/>
      <c r="I888" s="9"/>
      <c r="J888" s="9"/>
      <c r="K888" s="9"/>
      <c r="L888" s="180"/>
      <c r="M888" s="180"/>
      <c r="N888" s="9"/>
      <c r="O888" s="180"/>
      <c r="P888" s="180"/>
      <c r="Q888" s="180"/>
      <c r="R888" s="180"/>
      <c r="S888" s="180"/>
      <c r="T888" s="9"/>
      <c r="U888" s="9"/>
      <c r="V888" s="9"/>
      <c r="W888" s="9"/>
      <c r="X888" s="9"/>
      <c r="Y888" s="9"/>
      <c r="Z888" s="9"/>
    </row>
    <row r="889" spans="1:26" ht="16.5" customHeight="1">
      <c r="A889" s="180"/>
      <c r="B889" s="180"/>
      <c r="C889" s="180"/>
      <c r="D889" s="181"/>
      <c r="E889" s="9"/>
      <c r="F889" s="181"/>
      <c r="G889" s="9"/>
      <c r="H889" s="9"/>
      <c r="I889" s="9"/>
      <c r="J889" s="9"/>
      <c r="K889" s="9"/>
      <c r="L889" s="180"/>
      <c r="M889" s="180"/>
      <c r="N889" s="9"/>
      <c r="O889" s="180"/>
      <c r="P889" s="180"/>
      <c r="Q889" s="180"/>
      <c r="R889" s="180"/>
      <c r="S889" s="180"/>
      <c r="T889" s="9"/>
      <c r="U889" s="9"/>
      <c r="V889" s="9"/>
      <c r="W889" s="9"/>
      <c r="X889" s="9"/>
      <c r="Y889" s="9"/>
      <c r="Z889" s="9"/>
    </row>
    <row r="890" spans="1:26" ht="16.5" customHeight="1">
      <c r="A890" s="180"/>
      <c r="B890" s="180"/>
      <c r="C890" s="180"/>
      <c r="D890" s="181"/>
      <c r="E890" s="9"/>
      <c r="F890" s="181"/>
      <c r="G890" s="9"/>
      <c r="H890" s="9"/>
      <c r="I890" s="9"/>
      <c r="J890" s="9"/>
      <c r="K890" s="9"/>
      <c r="L890" s="180"/>
      <c r="M890" s="180"/>
      <c r="N890" s="9"/>
      <c r="O890" s="180"/>
      <c r="P890" s="180"/>
      <c r="Q890" s="180"/>
      <c r="R890" s="180"/>
      <c r="S890" s="180"/>
      <c r="T890" s="9"/>
      <c r="U890" s="9"/>
      <c r="V890" s="9"/>
      <c r="W890" s="9"/>
      <c r="X890" s="9"/>
      <c r="Y890" s="9"/>
      <c r="Z890" s="9"/>
    </row>
    <row r="891" spans="1:26" ht="16.5" customHeight="1">
      <c r="A891" s="180"/>
      <c r="B891" s="180"/>
      <c r="C891" s="180"/>
      <c r="D891" s="181"/>
      <c r="E891" s="9"/>
      <c r="F891" s="181"/>
      <c r="G891" s="9"/>
      <c r="H891" s="9"/>
      <c r="I891" s="9"/>
      <c r="J891" s="9"/>
      <c r="K891" s="9"/>
      <c r="L891" s="180"/>
      <c r="M891" s="180"/>
      <c r="N891" s="9"/>
      <c r="O891" s="180"/>
      <c r="P891" s="180"/>
      <c r="Q891" s="180"/>
      <c r="R891" s="180"/>
      <c r="S891" s="180"/>
      <c r="T891" s="9"/>
      <c r="U891" s="9"/>
      <c r="V891" s="9"/>
      <c r="W891" s="9"/>
      <c r="X891" s="9"/>
      <c r="Y891" s="9"/>
      <c r="Z891" s="9"/>
    </row>
    <row r="892" spans="1:26" ht="16.5" customHeight="1">
      <c r="A892" s="180"/>
      <c r="B892" s="180"/>
      <c r="C892" s="180"/>
      <c r="D892" s="181"/>
      <c r="E892" s="9"/>
      <c r="F892" s="181"/>
      <c r="G892" s="9"/>
      <c r="H892" s="9"/>
      <c r="I892" s="9"/>
      <c r="J892" s="9"/>
      <c r="K892" s="9"/>
      <c r="L892" s="180"/>
      <c r="M892" s="180"/>
      <c r="N892" s="9"/>
      <c r="O892" s="180"/>
      <c r="P892" s="180"/>
      <c r="Q892" s="180"/>
      <c r="R892" s="180"/>
      <c r="S892" s="180"/>
      <c r="T892" s="9"/>
      <c r="U892" s="9"/>
      <c r="V892" s="9"/>
      <c r="W892" s="9"/>
      <c r="X892" s="9"/>
      <c r="Y892" s="9"/>
      <c r="Z892" s="9"/>
    </row>
    <row r="893" spans="1:26" ht="16.5" customHeight="1">
      <c r="A893" s="180"/>
      <c r="B893" s="180"/>
      <c r="C893" s="180"/>
      <c r="D893" s="181"/>
      <c r="E893" s="9"/>
      <c r="F893" s="181"/>
      <c r="G893" s="9"/>
      <c r="H893" s="9"/>
      <c r="I893" s="9"/>
      <c r="J893" s="9"/>
      <c r="K893" s="9"/>
      <c r="L893" s="180"/>
      <c r="M893" s="180"/>
      <c r="N893" s="9"/>
      <c r="O893" s="180"/>
      <c r="P893" s="180"/>
      <c r="Q893" s="180"/>
      <c r="R893" s="180"/>
      <c r="S893" s="180"/>
      <c r="T893" s="9"/>
      <c r="U893" s="9"/>
      <c r="V893" s="9"/>
      <c r="W893" s="9"/>
      <c r="X893" s="9"/>
      <c r="Y893" s="9"/>
      <c r="Z893" s="9"/>
    </row>
    <row r="894" spans="1:26" ht="16.5" customHeight="1">
      <c r="A894" s="180"/>
      <c r="B894" s="180"/>
      <c r="C894" s="180"/>
      <c r="D894" s="181"/>
      <c r="E894" s="9"/>
      <c r="F894" s="181"/>
      <c r="G894" s="9"/>
      <c r="H894" s="9"/>
      <c r="I894" s="9"/>
      <c r="J894" s="9"/>
      <c r="K894" s="9"/>
      <c r="L894" s="180"/>
      <c r="M894" s="180"/>
      <c r="N894" s="9"/>
      <c r="O894" s="180"/>
      <c r="P894" s="180"/>
      <c r="Q894" s="180"/>
      <c r="R894" s="180"/>
      <c r="S894" s="180"/>
      <c r="T894" s="9"/>
      <c r="U894" s="9"/>
      <c r="V894" s="9"/>
      <c r="W894" s="9"/>
      <c r="X894" s="9"/>
      <c r="Y894" s="9"/>
      <c r="Z894" s="9"/>
    </row>
    <row r="895" spans="1:26" ht="16.5" customHeight="1">
      <c r="A895" s="180"/>
      <c r="B895" s="180"/>
      <c r="C895" s="180"/>
      <c r="D895" s="181"/>
      <c r="E895" s="9"/>
      <c r="F895" s="181"/>
      <c r="G895" s="9"/>
      <c r="H895" s="9"/>
      <c r="I895" s="9"/>
      <c r="J895" s="9"/>
      <c r="K895" s="9"/>
      <c r="L895" s="180"/>
      <c r="M895" s="180"/>
      <c r="N895" s="9"/>
      <c r="O895" s="180"/>
      <c r="P895" s="180"/>
      <c r="Q895" s="180"/>
      <c r="R895" s="180"/>
      <c r="S895" s="180"/>
      <c r="T895" s="9"/>
      <c r="U895" s="9"/>
      <c r="V895" s="9"/>
      <c r="W895" s="9"/>
      <c r="X895" s="9"/>
      <c r="Y895" s="9"/>
      <c r="Z895" s="9"/>
    </row>
    <row r="896" spans="1:26" ht="16.5" customHeight="1">
      <c r="A896" s="180"/>
      <c r="B896" s="180"/>
      <c r="C896" s="180"/>
      <c r="D896" s="181"/>
      <c r="E896" s="9"/>
      <c r="F896" s="181"/>
      <c r="G896" s="9"/>
      <c r="H896" s="9"/>
      <c r="I896" s="9"/>
      <c r="J896" s="9"/>
      <c r="K896" s="9"/>
      <c r="L896" s="180"/>
      <c r="M896" s="180"/>
      <c r="N896" s="9"/>
      <c r="O896" s="180"/>
      <c r="P896" s="180"/>
      <c r="Q896" s="180"/>
      <c r="R896" s="180"/>
      <c r="S896" s="180"/>
      <c r="T896" s="9"/>
      <c r="U896" s="9"/>
      <c r="V896" s="9"/>
      <c r="W896" s="9"/>
      <c r="X896" s="9"/>
      <c r="Y896" s="9"/>
      <c r="Z896" s="9"/>
    </row>
    <row r="897" spans="1:26" ht="16.5" customHeight="1">
      <c r="A897" s="180"/>
      <c r="B897" s="180"/>
      <c r="C897" s="180"/>
      <c r="D897" s="181"/>
      <c r="E897" s="9"/>
      <c r="F897" s="181"/>
      <c r="G897" s="9"/>
      <c r="H897" s="9"/>
      <c r="I897" s="9"/>
      <c r="J897" s="9"/>
      <c r="K897" s="9"/>
      <c r="L897" s="180"/>
      <c r="M897" s="180"/>
      <c r="N897" s="9"/>
      <c r="O897" s="180"/>
      <c r="P897" s="180"/>
      <c r="Q897" s="180"/>
      <c r="R897" s="180"/>
      <c r="S897" s="180"/>
      <c r="T897" s="9"/>
      <c r="U897" s="9"/>
      <c r="V897" s="9"/>
      <c r="W897" s="9"/>
      <c r="X897" s="9"/>
      <c r="Y897" s="9"/>
      <c r="Z897" s="9"/>
    </row>
    <row r="898" spans="1:26" ht="16.5" customHeight="1">
      <c r="A898" s="180"/>
      <c r="B898" s="180"/>
      <c r="C898" s="180"/>
      <c r="D898" s="181"/>
      <c r="E898" s="9"/>
      <c r="F898" s="181"/>
      <c r="G898" s="9"/>
      <c r="H898" s="9"/>
      <c r="I898" s="9"/>
      <c r="J898" s="9"/>
      <c r="K898" s="9"/>
      <c r="L898" s="180"/>
      <c r="M898" s="180"/>
      <c r="N898" s="9"/>
      <c r="O898" s="180"/>
      <c r="P898" s="180"/>
      <c r="Q898" s="180"/>
      <c r="R898" s="180"/>
      <c r="S898" s="180"/>
      <c r="T898" s="9"/>
      <c r="U898" s="9"/>
      <c r="V898" s="9"/>
      <c r="W898" s="9"/>
      <c r="X898" s="9"/>
      <c r="Y898" s="9"/>
      <c r="Z898" s="9"/>
    </row>
    <row r="899" spans="1:26" ht="16.5" customHeight="1">
      <c r="A899" s="180"/>
      <c r="B899" s="180"/>
      <c r="C899" s="180"/>
      <c r="D899" s="181"/>
      <c r="E899" s="9"/>
      <c r="F899" s="181"/>
      <c r="G899" s="9"/>
      <c r="H899" s="9"/>
      <c r="I899" s="9"/>
      <c r="J899" s="9"/>
      <c r="K899" s="9"/>
      <c r="L899" s="180"/>
      <c r="M899" s="180"/>
      <c r="N899" s="9"/>
      <c r="O899" s="180"/>
      <c r="P899" s="180"/>
      <c r="Q899" s="180"/>
      <c r="R899" s="180"/>
      <c r="S899" s="180"/>
      <c r="T899" s="9"/>
      <c r="U899" s="9"/>
      <c r="V899" s="9"/>
      <c r="W899" s="9"/>
      <c r="X899" s="9"/>
      <c r="Y899" s="9"/>
      <c r="Z899" s="9"/>
    </row>
    <row r="900" spans="1:26" ht="16.5" customHeight="1">
      <c r="A900" s="180"/>
      <c r="B900" s="180"/>
      <c r="C900" s="180"/>
      <c r="D900" s="181"/>
      <c r="E900" s="9"/>
      <c r="F900" s="181"/>
      <c r="G900" s="9"/>
      <c r="H900" s="9"/>
      <c r="I900" s="9"/>
      <c r="J900" s="9"/>
      <c r="K900" s="9"/>
      <c r="L900" s="180"/>
      <c r="M900" s="180"/>
      <c r="N900" s="9"/>
      <c r="O900" s="180"/>
      <c r="P900" s="180"/>
      <c r="Q900" s="180"/>
      <c r="R900" s="180"/>
      <c r="S900" s="180"/>
      <c r="T900" s="9"/>
      <c r="U900" s="9"/>
      <c r="V900" s="9"/>
      <c r="W900" s="9"/>
      <c r="X900" s="9"/>
      <c r="Y900" s="9"/>
      <c r="Z900" s="9"/>
    </row>
    <row r="901" spans="1:26" ht="16.5" customHeight="1">
      <c r="A901" s="180"/>
      <c r="B901" s="180"/>
      <c r="C901" s="180"/>
      <c r="D901" s="181"/>
      <c r="E901" s="9"/>
      <c r="F901" s="181"/>
      <c r="G901" s="9"/>
      <c r="H901" s="9"/>
      <c r="I901" s="9"/>
      <c r="J901" s="9"/>
      <c r="K901" s="9"/>
      <c r="L901" s="180"/>
      <c r="M901" s="180"/>
      <c r="N901" s="9"/>
      <c r="O901" s="180"/>
      <c r="P901" s="180"/>
      <c r="Q901" s="180"/>
      <c r="R901" s="180"/>
      <c r="S901" s="180"/>
      <c r="T901" s="9"/>
      <c r="U901" s="9"/>
      <c r="V901" s="9"/>
      <c r="W901" s="9"/>
      <c r="X901" s="9"/>
      <c r="Y901" s="9"/>
      <c r="Z901" s="9"/>
    </row>
    <row r="902" spans="1:26" ht="16.5" customHeight="1">
      <c r="A902" s="180"/>
      <c r="B902" s="180"/>
      <c r="C902" s="180"/>
      <c r="D902" s="181"/>
      <c r="E902" s="9"/>
      <c r="F902" s="181"/>
      <c r="G902" s="9"/>
      <c r="H902" s="9"/>
      <c r="I902" s="9"/>
      <c r="J902" s="9"/>
      <c r="K902" s="9"/>
      <c r="L902" s="180"/>
      <c r="M902" s="180"/>
      <c r="N902" s="9"/>
      <c r="O902" s="180"/>
      <c r="P902" s="180"/>
      <c r="Q902" s="180"/>
      <c r="R902" s="180"/>
      <c r="S902" s="180"/>
      <c r="T902" s="9"/>
      <c r="U902" s="9"/>
      <c r="V902" s="9"/>
      <c r="W902" s="9"/>
      <c r="X902" s="9"/>
      <c r="Y902" s="9"/>
      <c r="Z902" s="9"/>
    </row>
    <row r="903" spans="1:26" ht="16.5" customHeight="1">
      <c r="A903" s="180"/>
      <c r="B903" s="180"/>
      <c r="C903" s="180"/>
      <c r="D903" s="181"/>
      <c r="E903" s="9"/>
      <c r="F903" s="181"/>
      <c r="G903" s="9"/>
      <c r="H903" s="9"/>
      <c r="I903" s="9"/>
      <c r="J903" s="9"/>
      <c r="K903" s="9"/>
      <c r="L903" s="180"/>
      <c r="M903" s="180"/>
      <c r="N903" s="9"/>
      <c r="O903" s="180"/>
      <c r="P903" s="180"/>
      <c r="Q903" s="180"/>
      <c r="R903" s="180"/>
      <c r="S903" s="180"/>
      <c r="T903" s="9"/>
      <c r="U903" s="9"/>
      <c r="V903" s="9"/>
      <c r="W903" s="9"/>
      <c r="X903" s="9"/>
      <c r="Y903" s="9"/>
      <c r="Z903" s="9"/>
    </row>
    <row r="904" spans="1:26" ht="16.5" customHeight="1">
      <c r="A904" s="180"/>
      <c r="B904" s="180"/>
      <c r="C904" s="180"/>
      <c r="D904" s="181"/>
      <c r="E904" s="9"/>
      <c r="F904" s="181"/>
      <c r="G904" s="9"/>
      <c r="H904" s="9"/>
      <c r="I904" s="9"/>
      <c r="J904" s="9"/>
      <c r="K904" s="9"/>
      <c r="L904" s="180"/>
      <c r="M904" s="180"/>
      <c r="N904" s="9"/>
      <c r="O904" s="180"/>
      <c r="P904" s="180"/>
      <c r="Q904" s="180"/>
      <c r="R904" s="180"/>
      <c r="S904" s="180"/>
      <c r="T904" s="9"/>
      <c r="U904" s="9"/>
      <c r="V904" s="9"/>
      <c r="W904" s="9"/>
      <c r="X904" s="9"/>
      <c r="Y904" s="9"/>
      <c r="Z904" s="9"/>
    </row>
    <row r="905" spans="1:26" ht="16.5" customHeight="1">
      <c r="A905" s="180"/>
      <c r="B905" s="180"/>
      <c r="C905" s="180"/>
      <c r="D905" s="181"/>
      <c r="E905" s="9"/>
      <c r="F905" s="181"/>
      <c r="G905" s="9"/>
      <c r="H905" s="9"/>
      <c r="I905" s="9"/>
      <c r="J905" s="9"/>
      <c r="K905" s="9"/>
      <c r="L905" s="180"/>
      <c r="M905" s="180"/>
      <c r="N905" s="9"/>
      <c r="O905" s="180"/>
      <c r="P905" s="180"/>
      <c r="Q905" s="180"/>
      <c r="R905" s="180"/>
      <c r="S905" s="180"/>
      <c r="T905" s="9"/>
      <c r="U905" s="9"/>
      <c r="V905" s="9"/>
      <c r="W905" s="9"/>
      <c r="X905" s="9"/>
      <c r="Y905" s="9"/>
      <c r="Z905" s="9"/>
    </row>
    <row r="906" spans="1:26" ht="16.5" customHeight="1">
      <c r="A906" s="180"/>
      <c r="B906" s="180"/>
      <c r="C906" s="180"/>
      <c r="D906" s="181"/>
      <c r="E906" s="9"/>
      <c r="F906" s="181"/>
      <c r="G906" s="9"/>
      <c r="H906" s="9"/>
      <c r="I906" s="9"/>
      <c r="J906" s="9"/>
      <c r="K906" s="9"/>
      <c r="L906" s="180"/>
      <c r="M906" s="180"/>
      <c r="N906" s="9"/>
      <c r="O906" s="180"/>
      <c r="P906" s="180"/>
      <c r="Q906" s="180"/>
      <c r="R906" s="180"/>
      <c r="S906" s="180"/>
      <c r="T906" s="9"/>
      <c r="U906" s="9"/>
      <c r="V906" s="9"/>
      <c r="W906" s="9"/>
      <c r="X906" s="9"/>
      <c r="Y906" s="9"/>
      <c r="Z906" s="9"/>
    </row>
    <row r="907" spans="1:26" ht="16.5" customHeight="1">
      <c r="A907" s="180"/>
      <c r="B907" s="180"/>
      <c r="C907" s="180"/>
      <c r="D907" s="181"/>
      <c r="E907" s="9"/>
      <c r="F907" s="181"/>
      <c r="G907" s="9"/>
      <c r="H907" s="9"/>
      <c r="I907" s="9"/>
      <c r="J907" s="9"/>
      <c r="K907" s="9"/>
      <c r="L907" s="180"/>
      <c r="M907" s="180"/>
      <c r="N907" s="9"/>
      <c r="O907" s="180"/>
      <c r="P907" s="180"/>
      <c r="Q907" s="180"/>
      <c r="R907" s="180"/>
      <c r="S907" s="180"/>
      <c r="T907" s="9"/>
      <c r="U907" s="9"/>
      <c r="V907" s="9"/>
      <c r="W907" s="9"/>
      <c r="X907" s="9"/>
      <c r="Y907" s="9"/>
      <c r="Z907" s="9"/>
    </row>
    <row r="908" spans="1:26" ht="16.5" customHeight="1">
      <c r="A908" s="180"/>
      <c r="B908" s="180"/>
      <c r="C908" s="180"/>
      <c r="D908" s="181"/>
      <c r="E908" s="9"/>
      <c r="F908" s="181"/>
      <c r="G908" s="9"/>
      <c r="H908" s="9"/>
      <c r="I908" s="9"/>
      <c r="J908" s="9"/>
      <c r="K908" s="9"/>
      <c r="L908" s="180"/>
      <c r="M908" s="180"/>
      <c r="N908" s="9"/>
      <c r="O908" s="180"/>
      <c r="P908" s="180"/>
      <c r="Q908" s="180"/>
      <c r="R908" s="180"/>
      <c r="S908" s="180"/>
      <c r="T908" s="9"/>
      <c r="U908" s="9"/>
      <c r="V908" s="9"/>
      <c r="W908" s="9"/>
      <c r="X908" s="9"/>
      <c r="Y908" s="9"/>
      <c r="Z908" s="9"/>
    </row>
    <row r="909" spans="1:26" ht="16.5" customHeight="1">
      <c r="A909" s="180"/>
      <c r="B909" s="180"/>
      <c r="C909" s="180"/>
      <c r="D909" s="181"/>
      <c r="E909" s="9"/>
      <c r="F909" s="181"/>
      <c r="G909" s="9"/>
      <c r="H909" s="9"/>
      <c r="I909" s="9"/>
      <c r="J909" s="9"/>
      <c r="K909" s="9"/>
      <c r="L909" s="180"/>
      <c r="M909" s="180"/>
      <c r="N909" s="9"/>
      <c r="O909" s="180"/>
      <c r="P909" s="180"/>
      <c r="Q909" s="180"/>
      <c r="R909" s="180"/>
      <c r="S909" s="180"/>
      <c r="T909" s="9"/>
      <c r="U909" s="9"/>
      <c r="V909" s="9"/>
      <c r="W909" s="9"/>
      <c r="X909" s="9"/>
      <c r="Y909" s="9"/>
      <c r="Z909" s="9"/>
    </row>
    <row r="910" spans="1:26" ht="16.5" customHeight="1">
      <c r="A910" s="180"/>
      <c r="B910" s="180"/>
      <c r="C910" s="180"/>
      <c r="D910" s="181"/>
      <c r="E910" s="9"/>
      <c r="F910" s="181"/>
      <c r="G910" s="9"/>
      <c r="H910" s="9"/>
      <c r="I910" s="9"/>
      <c r="J910" s="9"/>
      <c r="K910" s="9"/>
      <c r="L910" s="180"/>
      <c r="M910" s="180"/>
      <c r="N910" s="9"/>
      <c r="O910" s="180"/>
      <c r="P910" s="180"/>
      <c r="Q910" s="180"/>
      <c r="R910" s="180"/>
      <c r="S910" s="180"/>
      <c r="T910" s="9"/>
      <c r="U910" s="9"/>
      <c r="V910" s="9"/>
      <c r="W910" s="9"/>
      <c r="X910" s="9"/>
      <c r="Y910" s="9"/>
      <c r="Z910" s="9"/>
    </row>
    <row r="911" spans="1:26" ht="16.5" customHeight="1">
      <c r="A911" s="180"/>
      <c r="B911" s="180"/>
      <c r="C911" s="180"/>
      <c r="D911" s="181"/>
      <c r="E911" s="9"/>
      <c r="F911" s="181"/>
      <c r="G911" s="9"/>
      <c r="H911" s="9"/>
      <c r="I911" s="9"/>
      <c r="J911" s="9"/>
      <c r="K911" s="9"/>
      <c r="L911" s="180"/>
      <c r="M911" s="180"/>
      <c r="N911" s="9"/>
      <c r="O911" s="180"/>
      <c r="P911" s="180"/>
      <c r="Q911" s="180"/>
      <c r="R911" s="180"/>
      <c r="S911" s="180"/>
      <c r="T911" s="9"/>
      <c r="U911" s="9"/>
      <c r="V911" s="9"/>
      <c r="W911" s="9"/>
      <c r="X911" s="9"/>
      <c r="Y911" s="9"/>
      <c r="Z911" s="9"/>
    </row>
    <row r="912" spans="1:26" ht="16.5" customHeight="1">
      <c r="A912" s="180"/>
      <c r="B912" s="180"/>
      <c r="C912" s="180"/>
      <c r="D912" s="181"/>
      <c r="E912" s="9"/>
      <c r="F912" s="181"/>
      <c r="G912" s="9"/>
      <c r="H912" s="9"/>
      <c r="I912" s="9"/>
      <c r="J912" s="9"/>
      <c r="K912" s="9"/>
      <c r="L912" s="180"/>
      <c r="M912" s="180"/>
      <c r="N912" s="9"/>
      <c r="O912" s="180"/>
      <c r="P912" s="180"/>
      <c r="Q912" s="180"/>
      <c r="R912" s="180"/>
      <c r="S912" s="180"/>
      <c r="T912" s="9"/>
      <c r="U912" s="9"/>
      <c r="V912" s="9"/>
      <c r="W912" s="9"/>
      <c r="X912" s="9"/>
      <c r="Y912" s="9"/>
      <c r="Z912" s="9"/>
    </row>
    <row r="913" spans="1:26" ht="16.5" customHeight="1">
      <c r="A913" s="180"/>
      <c r="B913" s="180"/>
      <c r="C913" s="180"/>
      <c r="D913" s="181"/>
      <c r="E913" s="9"/>
      <c r="F913" s="181"/>
      <c r="G913" s="9"/>
      <c r="H913" s="9"/>
      <c r="I913" s="9"/>
      <c r="J913" s="9"/>
      <c r="K913" s="9"/>
      <c r="L913" s="180"/>
      <c r="M913" s="180"/>
      <c r="N913" s="9"/>
      <c r="O913" s="180"/>
      <c r="P913" s="180"/>
      <c r="Q913" s="180"/>
      <c r="R913" s="180"/>
      <c r="S913" s="180"/>
      <c r="T913" s="9"/>
      <c r="U913" s="9"/>
      <c r="V913" s="9"/>
      <c r="W913" s="9"/>
      <c r="X913" s="9"/>
      <c r="Y913" s="9"/>
      <c r="Z913" s="9"/>
    </row>
    <row r="914" spans="1:26" ht="16.5" customHeight="1">
      <c r="A914" s="180"/>
      <c r="B914" s="180"/>
      <c r="C914" s="180"/>
      <c r="D914" s="181"/>
      <c r="E914" s="9"/>
      <c r="F914" s="181"/>
      <c r="G914" s="9"/>
      <c r="H914" s="9"/>
      <c r="I914" s="9"/>
      <c r="J914" s="9"/>
      <c r="K914" s="9"/>
      <c r="L914" s="180"/>
      <c r="M914" s="180"/>
      <c r="N914" s="9"/>
      <c r="O914" s="180"/>
      <c r="P914" s="180"/>
      <c r="Q914" s="180"/>
      <c r="R914" s="180"/>
      <c r="S914" s="180"/>
      <c r="T914" s="9"/>
      <c r="U914" s="9"/>
      <c r="V914" s="9"/>
      <c r="W914" s="9"/>
      <c r="X914" s="9"/>
      <c r="Y914" s="9"/>
      <c r="Z914" s="9"/>
    </row>
    <row r="915" spans="1:26" ht="16.5" customHeight="1">
      <c r="A915" s="180"/>
      <c r="B915" s="180"/>
      <c r="C915" s="180"/>
      <c r="D915" s="181"/>
      <c r="E915" s="9"/>
      <c r="F915" s="181"/>
      <c r="G915" s="9"/>
      <c r="H915" s="9"/>
      <c r="I915" s="9"/>
      <c r="J915" s="9"/>
      <c r="K915" s="9"/>
      <c r="L915" s="180"/>
      <c r="M915" s="180"/>
      <c r="N915" s="9"/>
      <c r="O915" s="180"/>
      <c r="P915" s="180"/>
      <c r="Q915" s="180"/>
      <c r="R915" s="180"/>
      <c r="S915" s="180"/>
      <c r="T915" s="9"/>
      <c r="U915" s="9"/>
      <c r="V915" s="9"/>
      <c r="W915" s="9"/>
      <c r="X915" s="9"/>
      <c r="Y915" s="9"/>
      <c r="Z915" s="9"/>
    </row>
    <row r="916" spans="1:26" ht="16.5" customHeight="1">
      <c r="A916" s="180"/>
      <c r="B916" s="180"/>
      <c r="C916" s="180"/>
      <c r="D916" s="181"/>
      <c r="E916" s="9"/>
      <c r="F916" s="181"/>
      <c r="G916" s="9"/>
      <c r="H916" s="9"/>
      <c r="I916" s="9"/>
      <c r="J916" s="9"/>
      <c r="K916" s="9"/>
      <c r="L916" s="180"/>
      <c r="M916" s="180"/>
      <c r="N916" s="9"/>
      <c r="O916" s="180"/>
      <c r="P916" s="180"/>
      <c r="Q916" s="180"/>
      <c r="R916" s="180"/>
      <c r="S916" s="180"/>
      <c r="T916" s="9"/>
      <c r="U916" s="9"/>
      <c r="V916" s="9"/>
      <c r="W916" s="9"/>
      <c r="X916" s="9"/>
      <c r="Y916" s="9"/>
      <c r="Z916" s="9"/>
    </row>
    <row r="917" spans="1:26" ht="16.5" customHeight="1">
      <c r="A917" s="180"/>
      <c r="B917" s="180"/>
      <c r="C917" s="180"/>
      <c r="D917" s="181"/>
      <c r="E917" s="9"/>
      <c r="F917" s="181"/>
      <c r="G917" s="9"/>
      <c r="H917" s="9"/>
      <c r="I917" s="9"/>
      <c r="J917" s="9"/>
      <c r="K917" s="9"/>
      <c r="L917" s="180"/>
      <c r="M917" s="180"/>
      <c r="N917" s="9"/>
      <c r="O917" s="180"/>
      <c r="P917" s="180"/>
      <c r="Q917" s="180"/>
      <c r="R917" s="180"/>
      <c r="S917" s="180"/>
      <c r="T917" s="9"/>
      <c r="U917" s="9"/>
      <c r="V917" s="9"/>
      <c r="W917" s="9"/>
      <c r="X917" s="9"/>
      <c r="Y917" s="9"/>
      <c r="Z917" s="9"/>
    </row>
    <row r="918" spans="1:26" ht="16.5" customHeight="1">
      <c r="A918" s="180"/>
      <c r="B918" s="180"/>
      <c r="C918" s="180"/>
      <c r="D918" s="181"/>
      <c r="E918" s="9"/>
      <c r="F918" s="181"/>
      <c r="G918" s="9"/>
      <c r="H918" s="9"/>
      <c r="I918" s="9"/>
      <c r="J918" s="9"/>
      <c r="K918" s="9"/>
      <c r="L918" s="180"/>
      <c r="M918" s="180"/>
      <c r="N918" s="9"/>
      <c r="O918" s="180"/>
      <c r="P918" s="180"/>
      <c r="Q918" s="180"/>
      <c r="R918" s="180"/>
      <c r="S918" s="180"/>
      <c r="T918" s="9"/>
      <c r="U918" s="9"/>
      <c r="V918" s="9"/>
      <c r="W918" s="9"/>
      <c r="X918" s="9"/>
      <c r="Y918" s="9"/>
      <c r="Z918" s="9"/>
    </row>
    <row r="919" spans="1:26" ht="16.5" customHeight="1">
      <c r="A919" s="180"/>
      <c r="B919" s="180"/>
      <c r="C919" s="180"/>
      <c r="D919" s="181"/>
      <c r="E919" s="9"/>
      <c r="F919" s="181"/>
      <c r="G919" s="9"/>
      <c r="H919" s="9"/>
      <c r="I919" s="9"/>
      <c r="J919" s="9"/>
      <c r="K919" s="9"/>
      <c r="L919" s="180"/>
      <c r="M919" s="180"/>
      <c r="N919" s="9"/>
      <c r="O919" s="180"/>
      <c r="P919" s="180"/>
      <c r="Q919" s="180"/>
      <c r="R919" s="180"/>
      <c r="S919" s="180"/>
      <c r="T919" s="9"/>
      <c r="U919" s="9"/>
      <c r="V919" s="9"/>
      <c r="W919" s="9"/>
      <c r="X919" s="9"/>
      <c r="Y919" s="9"/>
      <c r="Z919" s="9"/>
    </row>
    <row r="920" spans="1:26" ht="16.5" customHeight="1">
      <c r="A920" s="180"/>
      <c r="B920" s="180"/>
      <c r="C920" s="180"/>
      <c r="D920" s="181"/>
      <c r="E920" s="9"/>
      <c r="F920" s="181"/>
      <c r="G920" s="9"/>
      <c r="H920" s="9"/>
      <c r="I920" s="9"/>
      <c r="J920" s="9"/>
      <c r="K920" s="9"/>
      <c r="L920" s="180"/>
      <c r="M920" s="180"/>
      <c r="N920" s="9"/>
      <c r="O920" s="180"/>
      <c r="P920" s="180"/>
      <c r="Q920" s="180"/>
      <c r="R920" s="180"/>
      <c r="S920" s="180"/>
      <c r="T920" s="9"/>
      <c r="U920" s="9"/>
      <c r="V920" s="9"/>
      <c r="W920" s="9"/>
      <c r="X920" s="9"/>
      <c r="Y920" s="9"/>
      <c r="Z920" s="9"/>
    </row>
    <row r="921" spans="1:26" ht="16.5" customHeight="1">
      <c r="A921" s="180"/>
      <c r="B921" s="180"/>
      <c r="C921" s="180"/>
      <c r="D921" s="181"/>
      <c r="E921" s="9"/>
      <c r="F921" s="181"/>
      <c r="G921" s="9"/>
      <c r="H921" s="9"/>
      <c r="I921" s="9"/>
      <c r="J921" s="9"/>
      <c r="K921" s="9"/>
      <c r="L921" s="180"/>
      <c r="M921" s="180"/>
      <c r="N921" s="9"/>
      <c r="O921" s="180"/>
      <c r="P921" s="180"/>
      <c r="Q921" s="180"/>
      <c r="R921" s="180"/>
      <c r="S921" s="180"/>
      <c r="T921" s="9"/>
      <c r="U921" s="9"/>
      <c r="V921" s="9"/>
      <c r="W921" s="9"/>
      <c r="X921" s="9"/>
      <c r="Y921" s="9"/>
      <c r="Z921" s="9"/>
    </row>
    <row r="922" spans="1:26" ht="16.5" customHeight="1">
      <c r="A922" s="180"/>
      <c r="B922" s="180"/>
      <c r="C922" s="180"/>
      <c r="D922" s="181"/>
      <c r="E922" s="9"/>
      <c r="F922" s="181"/>
      <c r="G922" s="9"/>
      <c r="H922" s="9"/>
      <c r="I922" s="9"/>
      <c r="J922" s="9"/>
      <c r="K922" s="9"/>
      <c r="L922" s="180"/>
      <c r="M922" s="180"/>
      <c r="N922" s="9"/>
      <c r="O922" s="180"/>
      <c r="P922" s="180"/>
      <c r="Q922" s="180"/>
      <c r="R922" s="180"/>
      <c r="S922" s="180"/>
      <c r="T922" s="9"/>
      <c r="U922" s="9"/>
      <c r="V922" s="9"/>
      <c r="W922" s="9"/>
      <c r="X922" s="9"/>
      <c r="Y922" s="9"/>
      <c r="Z922" s="9"/>
    </row>
    <row r="923" spans="1:26" ht="16.5" customHeight="1">
      <c r="A923" s="180"/>
      <c r="B923" s="180"/>
      <c r="C923" s="180"/>
      <c r="D923" s="181"/>
      <c r="E923" s="9"/>
      <c r="F923" s="181"/>
      <c r="G923" s="9"/>
      <c r="H923" s="9"/>
      <c r="I923" s="9"/>
      <c r="J923" s="9"/>
      <c r="K923" s="9"/>
      <c r="L923" s="180"/>
      <c r="M923" s="180"/>
      <c r="N923" s="9"/>
      <c r="O923" s="180"/>
      <c r="P923" s="180"/>
      <c r="Q923" s="180"/>
      <c r="R923" s="180"/>
      <c r="S923" s="180"/>
      <c r="T923" s="9"/>
      <c r="U923" s="9"/>
      <c r="V923" s="9"/>
      <c r="W923" s="9"/>
      <c r="X923" s="9"/>
      <c r="Y923" s="9"/>
      <c r="Z923" s="9"/>
    </row>
    <row r="924" spans="1:26" ht="16.5" customHeight="1">
      <c r="A924" s="180"/>
      <c r="B924" s="180"/>
      <c r="C924" s="180"/>
      <c r="D924" s="181"/>
      <c r="E924" s="9"/>
      <c r="F924" s="181"/>
      <c r="G924" s="9"/>
      <c r="H924" s="9"/>
      <c r="I924" s="9"/>
      <c r="J924" s="9"/>
      <c r="K924" s="9"/>
      <c r="L924" s="180"/>
      <c r="M924" s="180"/>
      <c r="N924" s="9"/>
      <c r="O924" s="180"/>
      <c r="P924" s="180"/>
      <c r="Q924" s="180"/>
      <c r="R924" s="180"/>
      <c r="S924" s="180"/>
      <c r="T924" s="9"/>
      <c r="U924" s="9"/>
      <c r="V924" s="9"/>
      <c r="W924" s="9"/>
      <c r="X924" s="9"/>
      <c r="Y924" s="9"/>
      <c r="Z924" s="9"/>
    </row>
    <row r="925" spans="1:26" ht="16.5" customHeight="1">
      <c r="A925" s="180"/>
      <c r="B925" s="180"/>
      <c r="C925" s="180"/>
      <c r="D925" s="181"/>
      <c r="E925" s="9"/>
      <c r="F925" s="181"/>
      <c r="G925" s="9"/>
      <c r="H925" s="9"/>
      <c r="I925" s="9"/>
      <c r="J925" s="9"/>
      <c r="K925" s="9"/>
      <c r="L925" s="180"/>
      <c r="M925" s="180"/>
      <c r="N925" s="9"/>
      <c r="O925" s="180"/>
      <c r="P925" s="180"/>
      <c r="Q925" s="180"/>
      <c r="R925" s="180"/>
      <c r="S925" s="180"/>
      <c r="T925" s="9"/>
      <c r="U925" s="9"/>
      <c r="V925" s="9"/>
      <c r="W925" s="9"/>
      <c r="X925" s="9"/>
      <c r="Y925" s="9"/>
      <c r="Z925" s="9"/>
    </row>
    <row r="926" spans="1:26" ht="16.5" customHeight="1">
      <c r="A926" s="180"/>
      <c r="B926" s="180"/>
      <c r="C926" s="180"/>
      <c r="D926" s="181"/>
      <c r="E926" s="9"/>
      <c r="F926" s="181"/>
      <c r="G926" s="9"/>
      <c r="H926" s="9"/>
      <c r="I926" s="9"/>
      <c r="J926" s="9"/>
      <c r="K926" s="9"/>
      <c r="L926" s="180"/>
      <c r="M926" s="180"/>
      <c r="N926" s="9"/>
      <c r="O926" s="180"/>
      <c r="P926" s="180"/>
      <c r="Q926" s="180"/>
      <c r="R926" s="180"/>
      <c r="S926" s="180"/>
      <c r="T926" s="9"/>
      <c r="U926" s="9"/>
      <c r="V926" s="9"/>
      <c r="W926" s="9"/>
      <c r="X926" s="9"/>
      <c r="Y926" s="9"/>
      <c r="Z926" s="9"/>
    </row>
    <row r="927" spans="1:26" ht="16.5" customHeight="1">
      <c r="A927" s="180"/>
      <c r="B927" s="180"/>
      <c r="C927" s="180"/>
      <c r="D927" s="181"/>
      <c r="E927" s="9"/>
      <c r="F927" s="181"/>
      <c r="G927" s="9"/>
      <c r="H927" s="9"/>
      <c r="I927" s="9"/>
      <c r="J927" s="9"/>
      <c r="K927" s="9"/>
      <c r="L927" s="180"/>
      <c r="M927" s="180"/>
      <c r="N927" s="9"/>
      <c r="O927" s="180"/>
      <c r="P927" s="180"/>
      <c r="Q927" s="180"/>
      <c r="R927" s="180"/>
      <c r="S927" s="180"/>
      <c r="T927" s="9"/>
      <c r="U927" s="9"/>
      <c r="V927" s="9"/>
      <c r="W927" s="9"/>
      <c r="X927" s="9"/>
      <c r="Y927" s="9"/>
      <c r="Z927" s="9"/>
    </row>
    <row r="928" spans="1:26" ht="16.5" customHeight="1">
      <c r="A928" s="180"/>
      <c r="B928" s="180"/>
      <c r="C928" s="180"/>
      <c r="D928" s="181"/>
      <c r="E928" s="9"/>
      <c r="F928" s="181"/>
      <c r="G928" s="9"/>
      <c r="H928" s="9"/>
      <c r="I928" s="9"/>
      <c r="J928" s="9"/>
      <c r="K928" s="9"/>
      <c r="L928" s="180"/>
      <c r="M928" s="180"/>
      <c r="N928" s="9"/>
      <c r="O928" s="180"/>
      <c r="P928" s="180"/>
      <c r="Q928" s="180"/>
      <c r="R928" s="180"/>
      <c r="S928" s="180"/>
      <c r="T928" s="9"/>
      <c r="U928" s="9"/>
      <c r="V928" s="9"/>
      <c r="W928" s="9"/>
      <c r="X928" s="9"/>
      <c r="Y928" s="9"/>
      <c r="Z928" s="9"/>
    </row>
    <row r="929" spans="1:26" ht="16.5" customHeight="1">
      <c r="A929" s="180"/>
      <c r="B929" s="180"/>
      <c r="C929" s="180"/>
      <c r="D929" s="181"/>
      <c r="E929" s="9"/>
      <c r="F929" s="181"/>
      <c r="G929" s="9"/>
      <c r="H929" s="9"/>
      <c r="I929" s="9"/>
      <c r="J929" s="9"/>
      <c r="K929" s="9"/>
      <c r="L929" s="180"/>
      <c r="M929" s="180"/>
      <c r="N929" s="9"/>
      <c r="O929" s="180"/>
      <c r="P929" s="180"/>
      <c r="Q929" s="180"/>
      <c r="R929" s="180"/>
      <c r="S929" s="180"/>
      <c r="T929" s="9"/>
      <c r="U929" s="9"/>
      <c r="V929" s="9"/>
      <c r="W929" s="9"/>
      <c r="X929" s="9"/>
      <c r="Y929" s="9"/>
      <c r="Z929" s="9"/>
    </row>
    <row r="930" spans="1:26" ht="16.5" customHeight="1">
      <c r="A930" s="180"/>
      <c r="B930" s="180"/>
      <c r="C930" s="180"/>
      <c r="D930" s="181"/>
      <c r="E930" s="9"/>
      <c r="F930" s="181"/>
      <c r="G930" s="9"/>
      <c r="H930" s="9"/>
      <c r="I930" s="9"/>
      <c r="J930" s="9"/>
      <c r="K930" s="9"/>
      <c r="L930" s="180"/>
      <c r="M930" s="180"/>
      <c r="N930" s="9"/>
      <c r="O930" s="180"/>
      <c r="P930" s="180"/>
      <c r="Q930" s="180"/>
      <c r="R930" s="180"/>
      <c r="S930" s="180"/>
      <c r="T930" s="9"/>
      <c r="U930" s="9"/>
      <c r="V930" s="9"/>
      <c r="W930" s="9"/>
      <c r="X930" s="9"/>
      <c r="Y930" s="9"/>
      <c r="Z930" s="9"/>
    </row>
    <row r="931" spans="1:26" ht="16.5" customHeight="1">
      <c r="A931" s="180"/>
      <c r="B931" s="180"/>
      <c r="C931" s="180"/>
      <c r="D931" s="181"/>
      <c r="E931" s="9"/>
      <c r="F931" s="181"/>
      <c r="G931" s="9"/>
      <c r="H931" s="9"/>
      <c r="I931" s="9"/>
      <c r="J931" s="9"/>
      <c r="K931" s="9"/>
      <c r="L931" s="180"/>
      <c r="M931" s="180"/>
      <c r="N931" s="9"/>
      <c r="O931" s="180"/>
      <c r="P931" s="180"/>
      <c r="Q931" s="180"/>
      <c r="R931" s="180"/>
      <c r="S931" s="180"/>
      <c r="T931" s="9"/>
      <c r="U931" s="9"/>
      <c r="V931" s="9"/>
      <c r="W931" s="9"/>
      <c r="X931" s="9"/>
      <c r="Y931" s="9"/>
      <c r="Z931" s="9"/>
    </row>
    <row r="932" spans="1:26" ht="16.5" customHeight="1">
      <c r="A932" s="180"/>
      <c r="B932" s="180"/>
      <c r="C932" s="180"/>
      <c r="D932" s="181"/>
      <c r="E932" s="9"/>
      <c r="F932" s="181"/>
      <c r="G932" s="9"/>
      <c r="H932" s="9"/>
      <c r="I932" s="9"/>
      <c r="J932" s="9"/>
      <c r="K932" s="9"/>
      <c r="L932" s="180"/>
      <c r="M932" s="180"/>
      <c r="N932" s="9"/>
      <c r="O932" s="180"/>
      <c r="P932" s="180"/>
      <c r="Q932" s="180"/>
      <c r="R932" s="180"/>
      <c r="S932" s="180"/>
      <c r="T932" s="9"/>
      <c r="U932" s="9"/>
      <c r="V932" s="9"/>
      <c r="W932" s="9"/>
      <c r="X932" s="9"/>
      <c r="Y932" s="9"/>
      <c r="Z932" s="9"/>
    </row>
    <row r="933" spans="1:26" ht="16.5" customHeight="1">
      <c r="A933" s="180"/>
      <c r="B933" s="180"/>
      <c r="C933" s="180"/>
      <c r="D933" s="181"/>
      <c r="E933" s="9"/>
      <c r="F933" s="181"/>
      <c r="G933" s="9"/>
      <c r="H933" s="9"/>
      <c r="I933" s="9"/>
      <c r="J933" s="9"/>
      <c r="K933" s="9"/>
      <c r="L933" s="180"/>
      <c r="M933" s="180"/>
      <c r="N933" s="9"/>
      <c r="O933" s="180"/>
      <c r="P933" s="180"/>
      <c r="Q933" s="180"/>
      <c r="R933" s="180"/>
      <c r="S933" s="180"/>
      <c r="T933" s="9"/>
      <c r="U933" s="9"/>
      <c r="V933" s="9"/>
      <c r="W933" s="9"/>
      <c r="X933" s="9"/>
      <c r="Y933" s="9"/>
      <c r="Z933" s="9"/>
    </row>
    <row r="934" spans="1:26" ht="16.5" customHeight="1">
      <c r="A934" s="180"/>
      <c r="B934" s="180"/>
      <c r="C934" s="180"/>
      <c r="D934" s="181"/>
      <c r="E934" s="9"/>
      <c r="F934" s="181"/>
      <c r="G934" s="9"/>
      <c r="H934" s="9"/>
      <c r="I934" s="9"/>
      <c r="J934" s="9"/>
      <c r="K934" s="9"/>
      <c r="L934" s="180"/>
      <c r="M934" s="180"/>
      <c r="N934" s="9"/>
      <c r="O934" s="180"/>
      <c r="P934" s="180"/>
      <c r="Q934" s="180"/>
      <c r="R934" s="180"/>
      <c r="S934" s="180"/>
      <c r="T934" s="9"/>
      <c r="U934" s="9"/>
      <c r="V934" s="9"/>
      <c r="W934" s="9"/>
      <c r="X934" s="9"/>
      <c r="Y934" s="9"/>
      <c r="Z934" s="9"/>
    </row>
    <row r="935" spans="1:26" ht="16.5" customHeight="1">
      <c r="A935" s="180"/>
      <c r="B935" s="180"/>
      <c r="C935" s="180"/>
      <c r="D935" s="181"/>
      <c r="E935" s="9"/>
      <c r="F935" s="181"/>
      <c r="G935" s="9"/>
      <c r="H935" s="9"/>
      <c r="I935" s="9"/>
      <c r="J935" s="9"/>
      <c r="K935" s="9"/>
      <c r="L935" s="180"/>
      <c r="M935" s="180"/>
      <c r="N935" s="9"/>
      <c r="O935" s="180"/>
      <c r="P935" s="180"/>
      <c r="Q935" s="180"/>
      <c r="R935" s="180"/>
      <c r="S935" s="180"/>
      <c r="T935" s="9"/>
      <c r="U935" s="9"/>
      <c r="V935" s="9"/>
      <c r="W935" s="9"/>
      <c r="X935" s="9"/>
      <c r="Y935" s="9"/>
      <c r="Z935" s="9"/>
    </row>
    <row r="936" spans="1:26" ht="16.5" customHeight="1">
      <c r="A936" s="180"/>
      <c r="B936" s="180"/>
      <c r="C936" s="180"/>
      <c r="D936" s="181"/>
      <c r="E936" s="9"/>
      <c r="F936" s="181"/>
      <c r="G936" s="9"/>
      <c r="H936" s="9"/>
      <c r="I936" s="9"/>
      <c r="J936" s="9"/>
      <c r="K936" s="9"/>
      <c r="L936" s="180"/>
      <c r="M936" s="180"/>
      <c r="N936" s="9"/>
      <c r="O936" s="180"/>
      <c r="P936" s="180"/>
      <c r="Q936" s="180"/>
      <c r="R936" s="180"/>
      <c r="S936" s="180"/>
      <c r="T936" s="9"/>
      <c r="U936" s="9"/>
      <c r="V936" s="9"/>
      <c r="W936" s="9"/>
      <c r="X936" s="9"/>
      <c r="Y936" s="9"/>
      <c r="Z936" s="9"/>
    </row>
    <row r="937" spans="1:26" ht="16.5" customHeight="1">
      <c r="A937" s="180"/>
      <c r="B937" s="180"/>
      <c r="C937" s="180"/>
      <c r="D937" s="181"/>
      <c r="E937" s="9"/>
      <c r="F937" s="181"/>
      <c r="G937" s="9"/>
      <c r="H937" s="9"/>
      <c r="I937" s="9"/>
      <c r="J937" s="9"/>
      <c r="K937" s="9"/>
      <c r="L937" s="180"/>
      <c r="M937" s="180"/>
      <c r="N937" s="9"/>
      <c r="O937" s="180"/>
      <c r="P937" s="180"/>
      <c r="Q937" s="180"/>
      <c r="R937" s="180"/>
      <c r="S937" s="180"/>
      <c r="T937" s="9"/>
      <c r="U937" s="9"/>
      <c r="V937" s="9"/>
      <c r="W937" s="9"/>
      <c r="X937" s="9"/>
      <c r="Y937" s="9"/>
      <c r="Z937" s="9"/>
    </row>
    <row r="938" spans="1:26" ht="16.5" customHeight="1">
      <c r="A938" s="180"/>
      <c r="B938" s="180"/>
      <c r="C938" s="180"/>
      <c r="D938" s="181"/>
      <c r="E938" s="9"/>
      <c r="F938" s="181"/>
      <c r="G938" s="9"/>
      <c r="H938" s="9"/>
      <c r="I938" s="9"/>
      <c r="J938" s="9"/>
      <c r="K938" s="9"/>
      <c r="L938" s="180"/>
      <c r="M938" s="180"/>
      <c r="N938" s="9"/>
      <c r="O938" s="180"/>
      <c r="P938" s="180"/>
      <c r="Q938" s="180"/>
      <c r="R938" s="180"/>
      <c r="S938" s="180"/>
      <c r="T938" s="9"/>
      <c r="U938" s="9"/>
      <c r="V938" s="9"/>
      <c r="W938" s="9"/>
      <c r="X938" s="9"/>
      <c r="Y938" s="9"/>
      <c r="Z938" s="9"/>
    </row>
    <row r="939" spans="1:26" ht="16.5" customHeight="1">
      <c r="A939" s="180"/>
      <c r="B939" s="180"/>
      <c r="C939" s="180"/>
      <c r="D939" s="181"/>
      <c r="E939" s="9"/>
      <c r="F939" s="181"/>
      <c r="G939" s="9"/>
      <c r="H939" s="9"/>
      <c r="I939" s="9"/>
      <c r="J939" s="9"/>
      <c r="K939" s="9"/>
      <c r="L939" s="180"/>
      <c r="M939" s="180"/>
      <c r="N939" s="9"/>
      <c r="O939" s="180"/>
      <c r="P939" s="180"/>
      <c r="Q939" s="180"/>
      <c r="R939" s="180"/>
      <c r="S939" s="180"/>
      <c r="T939" s="9"/>
      <c r="U939" s="9"/>
      <c r="V939" s="9"/>
      <c r="W939" s="9"/>
      <c r="X939" s="9"/>
      <c r="Y939" s="9"/>
      <c r="Z939" s="9"/>
    </row>
    <row r="940" spans="1:26" ht="16.5" customHeight="1">
      <c r="A940" s="180"/>
      <c r="B940" s="180"/>
      <c r="C940" s="180"/>
      <c r="D940" s="181"/>
      <c r="E940" s="9"/>
      <c r="F940" s="181"/>
      <c r="G940" s="9"/>
      <c r="H940" s="9"/>
      <c r="I940" s="9"/>
      <c r="J940" s="9"/>
      <c r="K940" s="9"/>
      <c r="L940" s="180"/>
      <c r="M940" s="180"/>
      <c r="N940" s="9"/>
      <c r="O940" s="180"/>
      <c r="P940" s="180"/>
      <c r="Q940" s="180"/>
      <c r="R940" s="180"/>
      <c r="S940" s="180"/>
      <c r="T940" s="9"/>
      <c r="U940" s="9"/>
      <c r="V940" s="9"/>
      <c r="W940" s="9"/>
      <c r="X940" s="9"/>
      <c r="Y940" s="9"/>
      <c r="Z940" s="9"/>
    </row>
    <row r="941" spans="1:26" ht="16.5" customHeight="1">
      <c r="A941" s="180"/>
      <c r="B941" s="180"/>
      <c r="C941" s="180"/>
      <c r="D941" s="181"/>
      <c r="E941" s="9"/>
      <c r="F941" s="181"/>
      <c r="G941" s="9"/>
      <c r="H941" s="9"/>
      <c r="I941" s="9"/>
      <c r="J941" s="9"/>
      <c r="K941" s="9"/>
      <c r="L941" s="180"/>
      <c r="M941" s="180"/>
      <c r="N941" s="9"/>
      <c r="O941" s="180"/>
      <c r="P941" s="180"/>
      <c r="Q941" s="180"/>
      <c r="R941" s="180"/>
      <c r="S941" s="180"/>
      <c r="T941" s="9"/>
      <c r="U941" s="9"/>
      <c r="V941" s="9"/>
      <c r="W941" s="9"/>
      <c r="X941" s="9"/>
      <c r="Y941" s="9"/>
      <c r="Z941" s="9"/>
    </row>
    <row r="942" spans="1:26" ht="16.5" customHeight="1">
      <c r="A942" s="180"/>
      <c r="B942" s="180"/>
      <c r="C942" s="180"/>
      <c r="D942" s="181"/>
      <c r="E942" s="9"/>
      <c r="F942" s="181"/>
      <c r="G942" s="9"/>
      <c r="H942" s="9"/>
      <c r="I942" s="9"/>
      <c r="J942" s="9"/>
      <c r="K942" s="9"/>
      <c r="L942" s="180"/>
      <c r="M942" s="180"/>
      <c r="N942" s="9"/>
      <c r="O942" s="180"/>
      <c r="P942" s="180"/>
      <c r="Q942" s="180"/>
      <c r="R942" s="180"/>
      <c r="S942" s="180"/>
      <c r="T942" s="9"/>
      <c r="U942" s="9"/>
      <c r="V942" s="9"/>
      <c r="W942" s="9"/>
      <c r="X942" s="9"/>
      <c r="Y942" s="9"/>
      <c r="Z942" s="9"/>
    </row>
    <row r="943" spans="1:26" ht="16.5" customHeight="1">
      <c r="A943" s="180"/>
      <c r="B943" s="180"/>
      <c r="C943" s="180"/>
      <c r="D943" s="181"/>
      <c r="E943" s="9"/>
      <c r="F943" s="181"/>
      <c r="G943" s="9"/>
      <c r="H943" s="9"/>
      <c r="I943" s="9"/>
      <c r="J943" s="9"/>
      <c r="K943" s="9"/>
      <c r="L943" s="180"/>
      <c r="M943" s="180"/>
      <c r="N943" s="9"/>
      <c r="O943" s="180"/>
      <c r="P943" s="180"/>
      <c r="Q943" s="180"/>
      <c r="R943" s="180"/>
      <c r="S943" s="180"/>
      <c r="T943" s="9"/>
      <c r="U943" s="9"/>
      <c r="V943" s="9"/>
      <c r="W943" s="9"/>
      <c r="X943" s="9"/>
      <c r="Y943" s="9"/>
      <c r="Z943" s="9"/>
    </row>
    <row r="944" spans="1:26" ht="16.5" customHeight="1">
      <c r="A944" s="180"/>
      <c r="B944" s="180"/>
      <c r="C944" s="180"/>
      <c r="D944" s="181"/>
      <c r="E944" s="9"/>
      <c r="F944" s="181"/>
      <c r="G944" s="9"/>
      <c r="H944" s="9"/>
      <c r="I944" s="9"/>
      <c r="J944" s="9"/>
      <c r="K944" s="9"/>
      <c r="L944" s="180"/>
      <c r="M944" s="180"/>
      <c r="N944" s="9"/>
      <c r="O944" s="180"/>
      <c r="P944" s="180"/>
      <c r="Q944" s="180"/>
      <c r="R944" s="180"/>
      <c r="S944" s="180"/>
      <c r="T944" s="9"/>
      <c r="U944" s="9"/>
      <c r="V944" s="9"/>
      <c r="W944" s="9"/>
      <c r="X944" s="9"/>
      <c r="Y944" s="9"/>
      <c r="Z944" s="9"/>
    </row>
    <row r="945" spans="1:26" ht="16.5" customHeight="1">
      <c r="A945" s="180"/>
      <c r="B945" s="180"/>
      <c r="C945" s="180"/>
      <c r="D945" s="181"/>
      <c r="E945" s="9"/>
      <c r="F945" s="181"/>
      <c r="G945" s="9"/>
      <c r="H945" s="9"/>
      <c r="I945" s="9"/>
      <c r="J945" s="9"/>
      <c r="K945" s="9"/>
      <c r="L945" s="180"/>
      <c r="M945" s="180"/>
      <c r="N945" s="9"/>
      <c r="O945" s="180"/>
      <c r="P945" s="180"/>
      <c r="Q945" s="180"/>
      <c r="R945" s="180"/>
      <c r="S945" s="180"/>
      <c r="T945" s="9"/>
      <c r="U945" s="9"/>
      <c r="V945" s="9"/>
      <c r="W945" s="9"/>
      <c r="X945" s="9"/>
      <c r="Y945" s="9"/>
      <c r="Z945" s="9"/>
    </row>
    <row r="946" spans="1:26" ht="16.5" customHeight="1">
      <c r="A946" s="180"/>
      <c r="B946" s="180"/>
      <c r="C946" s="180"/>
      <c r="D946" s="181"/>
      <c r="E946" s="9"/>
      <c r="F946" s="181"/>
      <c r="G946" s="9"/>
      <c r="H946" s="9"/>
      <c r="I946" s="9"/>
      <c r="J946" s="9"/>
      <c r="K946" s="9"/>
      <c r="L946" s="180"/>
      <c r="M946" s="180"/>
      <c r="N946" s="9"/>
      <c r="O946" s="180"/>
      <c r="P946" s="180"/>
      <c r="Q946" s="180"/>
      <c r="R946" s="180"/>
      <c r="S946" s="180"/>
      <c r="T946" s="9"/>
      <c r="U946" s="9"/>
      <c r="V946" s="9"/>
      <c r="W946" s="9"/>
      <c r="X946" s="9"/>
      <c r="Y946" s="9"/>
      <c r="Z946" s="9"/>
    </row>
    <row r="947" spans="1:26" ht="16.5" customHeight="1">
      <c r="A947" s="180"/>
      <c r="B947" s="180"/>
      <c r="C947" s="180"/>
      <c r="D947" s="181"/>
      <c r="E947" s="9"/>
      <c r="F947" s="181"/>
      <c r="G947" s="9"/>
      <c r="H947" s="9"/>
      <c r="I947" s="9"/>
      <c r="J947" s="9"/>
      <c r="K947" s="9"/>
      <c r="L947" s="180"/>
      <c r="M947" s="180"/>
      <c r="N947" s="9"/>
      <c r="O947" s="180"/>
      <c r="P947" s="180"/>
      <c r="Q947" s="180"/>
      <c r="R947" s="180"/>
      <c r="S947" s="180"/>
      <c r="T947" s="9"/>
      <c r="U947" s="9"/>
      <c r="V947" s="9"/>
      <c r="W947" s="9"/>
      <c r="X947" s="9"/>
      <c r="Y947" s="9"/>
      <c r="Z947" s="9"/>
    </row>
    <row r="948" spans="1:26" ht="16.5" customHeight="1">
      <c r="A948" s="180"/>
      <c r="B948" s="180"/>
      <c r="C948" s="180"/>
      <c r="D948" s="181"/>
      <c r="E948" s="9"/>
      <c r="F948" s="181"/>
      <c r="G948" s="9"/>
      <c r="H948" s="9"/>
      <c r="I948" s="9"/>
      <c r="J948" s="9"/>
      <c r="K948" s="9"/>
      <c r="L948" s="180"/>
      <c r="M948" s="180"/>
      <c r="N948" s="9"/>
      <c r="O948" s="180"/>
      <c r="P948" s="180"/>
      <c r="Q948" s="180"/>
      <c r="R948" s="180"/>
      <c r="S948" s="180"/>
      <c r="T948" s="9"/>
      <c r="U948" s="9"/>
      <c r="V948" s="9"/>
      <c r="W948" s="9"/>
      <c r="X948" s="9"/>
      <c r="Y948" s="9"/>
      <c r="Z948" s="9"/>
    </row>
    <row r="949" spans="1:26" ht="16.5" customHeight="1">
      <c r="A949" s="180"/>
      <c r="B949" s="180"/>
      <c r="C949" s="180"/>
      <c r="D949" s="181"/>
      <c r="E949" s="9"/>
      <c r="F949" s="181"/>
      <c r="G949" s="9"/>
      <c r="H949" s="9"/>
      <c r="I949" s="9"/>
      <c r="J949" s="9"/>
      <c r="K949" s="9"/>
      <c r="L949" s="180"/>
      <c r="M949" s="180"/>
      <c r="N949" s="9"/>
      <c r="O949" s="180"/>
      <c r="P949" s="180"/>
      <c r="Q949" s="180"/>
      <c r="R949" s="180"/>
      <c r="S949" s="180"/>
      <c r="T949" s="9"/>
      <c r="U949" s="9"/>
      <c r="V949" s="9"/>
      <c r="W949" s="9"/>
      <c r="X949" s="9"/>
      <c r="Y949" s="9"/>
      <c r="Z949" s="9"/>
    </row>
    <row r="950" spans="1:26" ht="16.5" customHeight="1">
      <c r="A950" s="180"/>
      <c r="B950" s="180"/>
      <c r="C950" s="180"/>
      <c r="D950" s="181"/>
      <c r="E950" s="9"/>
      <c r="F950" s="181"/>
      <c r="G950" s="9"/>
      <c r="H950" s="9"/>
      <c r="I950" s="9"/>
      <c r="J950" s="9"/>
      <c r="K950" s="9"/>
      <c r="L950" s="180"/>
      <c r="M950" s="180"/>
      <c r="N950" s="9"/>
      <c r="O950" s="180"/>
      <c r="P950" s="180"/>
      <c r="Q950" s="180"/>
      <c r="R950" s="180"/>
      <c r="S950" s="180"/>
      <c r="T950" s="9"/>
      <c r="U950" s="9"/>
      <c r="V950" s="9"/>
      <c r="W950" s="9"/>
      <c r="X950" s="9"/>
      <c r="Y950" s="9"/>
      <c r="Z950" s="9"/>
    </row>
    <row r="951" spans="1:26" ht="16.5" customHeight="1">
      <c r="A951" s="180"/>
      <c r="B951" s="180"/>
      <c r="C951" s="180"/>
      <c r="D951" s="181"/>
      <c r="E951" s="9"/>
      <c r="F951" s="181"/>
      <c r="G951" s="9"/>
      <c r="H951" s="9"/>
      <c r="I951" s="9"/>
      <c r="J951" s="9"/>
      <c r="K951" s="9"/>
      <c r="L951" s="180"/>
      <c r="M951" s="180"/>
      <c r="N951" s="9"/>
      <c r="O951" s="180"/>
      <c r="P951" s="180"/>
      <c r="Q951" s="180"/>
      <c r="R951" s="180"/>
      <c r="S951" s="180"/>
      <c r="T951" s="9"/>
      <c r="U951" s="9"/>
      <c r="V951" s="9"/>
      <c r="W951" s="9"/>
      <c r="X951" s="9"/>
      <c r="Y951" s="9"/>
      <c r="Z951" s="9"/>
    </row>
    <row r="952" spans="1:26" ht="16.5" customHeight="1">
      <c r="A952" s="180"/>
      <c r="B952" s="180"/>
      <c r="C952" s="180"/>
      <c r="D952" s="181"/>
      <c r="E952" s="9"/>
      <c r="F952" s="181"/>
      <c r="G952" s="9"/>
      <c r="H952" s="9"/>
      <c r="I952" s="9"/>
      <c r="J952" s="9"/>
      <c r="K952" s="9"/>
      <c r="L952" s="180"/>
      <c r="M952" s="180"/>
      <c r="N952" s="9"/>
      <c r="O952" s="180"/>
      <c r="P952" s="180"/>
      <c r="Q952" s="180"/>
      <c r="R952" s="180"/>
      <c r="S952" s="180"/>
      <c r="T952" s="9"/>
      <c r="U952" s="9"/>
      <c r="V952" s="9"/>
      <c r="W952" s="9"/>
      <c r="X952" s="9"/>
      <c r="Y952" s="9"/>
      <c r="Z952" s="9"/>
    </row>
    <row r="953" spans="1:26" ht="16.5" customHeight="1">
      <c r="A953" s="180"/>
      <c r="B953" s="180"/>
      <c r="C953" s="180"/>
      <c r="D953" s="181"/>
      <c r="E953" s="9"/>
      <c r="F953" s="181"/>
      <c r="G953" s="9"/>
      <c r="H953" s="9"/>
      <c r="I953" s="9"/>
      <c r="J953" s="9"/>
      <c r="K953" s="9"/>
      <c r="L953" s="180"/>
      <c r="M953" s="180"/>
      <c r="N953" s="9"/>
      <c r="O953" s="180"/>
      <c r="P953" s="180"/>
      <c r="Q953" s="180"/>
      <c r="R953" s="180"/>
      <c r="S953" s="180"/>
      <c r="T953" s="9"/>
      <c r="U953" s="9"/>
      <c r="V953" s="9"/>
      <c r="W953" s="9"/>
      <c r="X953" s="9"/>
      <c r="Y953" s="9"/>
      <c r="Z953" s="9"/>
    </row>
    <row r="954" spans="1:26" ht="16.5" customHeight="1">
      <c r="A954" s="180"/>
      <c r="B954" s="180"/>
      <c r="C954" s="180"/>
      <c r="D954" s="181"/>
      <c r="E954" s="9"/>
      <c r="F954" s="181"/>
      <c r="G954" s="9"/>
      <c r="H954" s="9"/>
      <c r="I954" s="9"/>
      <c r="J954" s="9"/>
      <c r="K954" s="9"/>
      <c r="L954" s="180"/>
      <c r="M954" s="180"/>
      <c r="N954" s="9"/>
      <c r="O954" s="180"/>
      <c r="P954" s="180"/>
      <c r="Q954" s="180"/>
      <c r="R954" s="180"/>
      <c r="S954" s="180"/>
      <c r="T954" s="9"/>
      <c r="U954" s="9"/>
      <c r="V954" s="9"/>
      <c r="W954" s="9"/>
      <c r="X954" s="9"/>
      <c r="Y954" s="9"/>
      <c r="Z954" s="9"/>
    </row>
    <row r="955" spans="1:26" ht="16.5" customHeight="1">
      <c r="A955" s="180"/>
      <c r="B955" s="180"/>
      <c r="C955" s="180"/>
      <c r="D955" s="181"/>
      <c r="E955" s="9"/>
      <c r="F955" s="181"/>
      <c r="G955" s="9"/>
      <c r="H955" s="9"/>
      <c r="I955" s="9"/>
      <c r="J955" s="9"/>
      <c r="K955" s="9"/>
      <c r="L955" s="180"/>
      <c r="M955" s="180"/>
      <c r="N955" s="9"/>
      <c r="O955" s="180"/>
      <c r="P955" s="180"/>
      <c r="Q955" s="180"/>
      <c r="R955" s="180"/>
      <c r="S955" s="180"/>
      <c r="T955" s="9"/>
      <c r="U955" s="9"/>
      <c r="V955" s="9"/>
      <c r="W955" s="9"/>
      <c r="X955" s="9"/>
      <c r="Y955" s="9"/>
      <c r="Z955" s="9"/>
    </row>
    <row r="956" spans="1:26" ht="16.5" customHeight="1">
      <c r="A956" s="180"/>
      <c r="B956" s="180"/>
      <c r="C956" s="180"/>
      <c r="D956" s="181"/>
      <c r="E956" s="9"/>
      <c r="F956" s="181"/>
      <c r="G956" s="9"/>
      <c r="H956" s="9"/>
      <c r="I956" s="9"/>
      <c r="J956" s="9"/>
      <c r="K956" s="9"/>
      <c r="L956" s="180"/>
      <c r="M956" s="180"/>
      <c r="N956" s="9"/>
      <c r="O956" s="180"/>
      <c r="P956" s="180"/>
      <c r="Q956" s="180"/>
      <c r="R956" s="180"/>
      <c r="S956" s="180"/>
      <c r="T956" s="9"/>
      <c r="U956" s="9"/>
      <c r="V956" s="9"/>
      <c r="W956" s="9"/>
      <c r="X956" s="9"/>
      <c r="Y956" s="9"/>
      <c r="Z956" s="9"/>
    </row>
    <row r="957" spans="1:26" ht="16.5" customHeight="1">
      <c r="A957" s="180"/>
      <c r="B957" s="180"/>
      <c r="C957" s="180"/>
      <c r="D957" s="181"/>
      <c r="E957" s="9"/>
      <c r="F957" s="181"/>
      <c r="G957" s="9"/>
      <c r="H957" s="9"/>
      <c r="I957" s="9"/>
      <c r="J957" s="9"/>
      <c r="K957" s="9"/>
      <c r="L957" s="180"/>
      <c r="M957" s="180"/>
      <c r="N957" s="9"/>
      <c r="O957" s="180"/>
      <c r="P957" s="180"/>
      <c r="Q957" s="180"/>
      <c r="R957" s="180"/>
      <c r="S957" s="180"/>
      <c r="T957" s="9"/>
      <c r="U957" s="9"/>
      <c r="V957" s="9"/>
      <c r="W957" s="9"/>
      <c r="X957" s="9"/>
      <c r="Y957" s="9"/>
      <c r="Z957" s="9"/>
    </row>
    <row r="958" spans="1:26" ht="16.5" customHeight="1">
      <c r="A958" s="180"/>
      <c r="B958" s="180"/>
      <c r="C958" s="180"/>
      <c r="D958" s="181"/>
      <c r="E958" s="9"/>
      <c r="F958" s="181"/>
      <c r="G958" s="9"/>
      <c r="H958" s="9"/>
      <c r="I958" s="9"/>
      <c r="J958" s="9"/>
      <c r="K958" s="9"/>
      <c r="L958" s="180"/>
      <c r="M958" s="180"/>
      <c r="N958" s="9"/>
      <c r="O958" s="180"/>
      <c r="P958" s="180"/>
      <c r="Q958" s="180"/>
      <c r="R958" s="180"/>
      <c r="S958" s="180"/>
      <c r="T958" s="9"/>
      <c r="U958" s="9"/>
      <c r="V958" s="9"/>
      <c r="W958" s="9"/>
      <c r="X958" s="9"/>
      <c r="Y958" s="9"/>
      <c r="Z958" s="9"/>
    </row>
    <row r="959" spans="1:26" ht="16.5" customHeight="1">
      <c r="A959" s="180"/>
      <c r="B959" s="180"/>
      <c r="C959" s="180"/>
      <c r="D959" s="181"/>
      <c r="E959" s="9"/>
      <c r="F959" s="181"/>
      <c r="G959" s="9"/>
      <c r="H959" s="9"/>
      <c r="I959" s="9"/>
      <c r="J959" s="9"/>
      <c r="K959" s="9"/>
      <c r="L959" s="180"/>
      <c r="M959" s="180"/>
      <c r="N959" s="9"/>
      <c r="O959" s="180"/>
      <c r="P959" s="180"/>
      <c r="Q959" s="180"/>
      <c r="R959" s="180"/>
      <c r="S959" s="180"/>
      <c r="T959" s="9"/>
      <c r="U959" s="9"/>
      <c r="V959" s="9"/>
      <c r="W959" s="9"/>
      <c r="X959" s="9"/>
      <c r="Y959" s="9"/>
      <c r="Z959" s="9"/>
    </row>
    <row r="960" spans="1:26" ht="16.5" customHeight="1">
      <c r="A960" s="180"/>
      <c r="B960" s="180"/>
      <c r="C960" s="180"/>
      <c r="D960" s="181"/>
      <c r="E960" s="9"/>
      <c r="F960" s="181"/>
      <c r="G960" s="9"/>
      <c r="H960" s="9"/>
      <c r="I960" s="9"/>
      <c r="J960" s="9"/>
      <c r="K960" s="9"/>
      <c r="L960" s="180"/>
      <c r="M960" s="180"/>
      <c r="N960" s="9"/>
      <c r="O960" s="180"/>
      <c r="P960" s="180"/>
      <c r="Q960" s="180"/>
      <c r="R960" s="180"/>
      <c r="S960" s="180"/>
      <c r="T960" s="9"/>
      <c r="U960" s="9"/>
      <c r="V960" s="9"/>
      <c r="W960" s="9"/>
      <c r="X960" s="9"/>
      <c r="Y960" s="9"/>
      <c r="Z960" s="9"/>
    </row>
    <row r="961" spans="1:26" ht="16.5" customHeight="1">
      <c r="A961" s="180"/>
      <c r="B961" s="180"/>
      <c r="C961" s="180"/>
      <c r="D961" s="181"/>
      <c r="E961" s="9"/>
      <c r="F961" s="181"/>
      <c r="G961" s="9"/>
      <c r="H961" s="9"/>
      <c r="I961" s="9"/>
      <c r="J961" s="9"/>
      <c r="K961" s="9"/>
      <c r="L961" s="180"/>
      <c r="M961" s="180"/>
      <c r="N961" s="9"/>
      <c r="O961" s="180"/>
      <c r="P961" s="180"/>
      <c r="Q961" s="180"/>
      <c r="R961" s="180"/>
      <c r="S961" s="180"/>
      <c r="T961" s="9"/>
      <c r="U961" s="9"/>
      <c r="V961" s="9"/>
      <c r="W961" s="9"/>
      <c r="X961" s="9"/>
      <c r="Y961" s="9"/>
      <c r="Z961" s="9"/>
    </row>
    <row r="962" spans="1:26" ht="16.5" customHeight="1">
      <c r="A962" s="180"/>
      <c r="B962" s="180"/>
      <c r="C962" s="180"/>
      <c r="D962" s="181"/>
      <c r="E962" s="9"/>
      <c r="F962" s="181"/>
      <c r="G962" s="9"/>
      <c r="H962" s="9"/>
      <c r="I962" s="9"/>
      <c r="J962" s="9"/>
      <c r="K962" s="9"/>
      <c r="L962" s="180"/>
      <c r="M962" s="180"/>
      <c r="N962" s="9"/>
      <c r="O962" s="180"/>
      <c r="P962" s="180"/>
      <c r="Q962" s="180"/>
      <c r="R962" s="180"/>
      <c r="S962" s="180"/>
      <c r="T962" s="9"/>
      <c r="U962" s="9"/>
      <c r="V962" s="9"/>
      <c r="W962" s="9"/>
      <c r="X962" s="9"/>
      <c r="Y962" s="9"/>
      <c r="Z962" s="9"/>
    </row>
    <row r="963" spans="1:26" ht="16.5" customHeight="1">
      <c r="A963" s="180"/>
      <c r="B963" s="180"/>
      <c r="C963" s="180"/>
      <c r="D963" s="181"/>
      <c r="E963" s="9"/>
      <c r="F963" s="181"/>
      <c r="G963" s="9"/>
      <c r="H963" s="9"/>
      <c r="I963" s="9"/>
      <c r="J963" s="9"/>
      <c r="K963" s="9"/>
      <c r="L963" s="180"/>
      <c r="M963" s="180"/>
      <c r="N963" s="9"/>
      <c r="O963" s="180"/>
      <c r="P963" s="180"/>
      <c r="Q963" s="180"/>
      <c r="R963" s="180"/>
      <c r="S963" s="180"/>
      <c r="T963" s="9"/>
      <c r="U963" s="9"/>
      <c r="V963" s="9"/>
      <c r="W963" s="9"/>
      <c r="X963" s="9"/>
      <c r="Y963" s="9"/>
      <c r="Z963" s="9"/>
    </row>
    <row r="964" spans="1:26" ht="16.5" customHeight="1">
      <c r="A964" s="180"/>
      <c r="B964" s="180"/>
      <c r="C964" s="180"/>
      <c r="D964" s="181"/>
      <c r="E964" s="9"/>
      <c r="F964" s="181"/>
      <c r="G964" s="9"/>
      <c r="H964" s="9"/>
      <c r="I964" s="9"/>
      <c r="J964" s="9"/>
      <c r="K964" s="9"/>
      <c r="L964" s="180"/>
      <c r="M964" s="180"/>
      <c r="N964" s="9"/>
      <c r="O964" s="180"/>
      <c r="P964" s="180"/>
      <c r="Q964" s="180"/>
      <c r="R964" s="180"/>
      <c r="S964" s="180"/>
      <c r="T964" s="9"/>
      <c r="U964" s="9"/>
      <c r="V964" s="9"/>
      <c r="W964" s="9"/>
      <c r="X964" s="9"/>
      <c r="Y964" s="9"/>
      <c r="Z964" s="9"/>
    </row>
    <row r="965" spans="1:26" ht="16.5" customHeight="1">
      <c r="A965" s="180"/>
      <c r="B965" s="180"/>
      <c r="C965" s="180"/>
      <c r="D965" s="181"/>
      <c r="E965" s="9"/>
      <c r="F965" s="181"/>
      <c r="G965" s="9"/>
      <c r="H965" s="9"/>
      <c r="I965" s="9"/>
      <c r="J965" s="9"/>
      <c r="K965" s="9"/>
      <c r="L965" s="180"/>
      <c r="M965" s="180"/>
      <c r="N965" s="9"/>
      <c r="O965" s="180"/>
      <c r="P965" s="180"/>
      <c r="Q965" s="180"/>
      <c r="R965" s="180"/>
      <c r="S965" s="180"/>
      <c r="T965" s="9"/>
      <c r="U965" s="9"/>
      <c r="V965" s="9"/>
      <c r="W965" s="9"/>
      <c r="X965" s="9"/>
      <c r="Y965" s="9"/>
      <c r="Z965" s="9"/>
    </row>
    <row r="966" spans="1:26" ht="16.5" customHeight="1">
      <c r="A966" s="180"/>
      <c r="B966" s="180"/>
      <c r="C966" s="180"/>
      <c r="D966" s="181"/>
      <c r="E966" s="9"/>
      <c r="F966" s="181"/>
      <c r="G966" s="9"/>
      <c r="H966" s="9"/>
      <c r="I966" s="9"/>
      <c r="J966" s="9"/>
      <c r="K966" s="9"/>
      <c r="L966" s="180"/>
      <c r="M966" s="180"/>
      <c r="N966" s="9"/>
      <c r="O966" s="180"/>
      <c r="P966" s="180"/>
      <c r="Q966" s="180"/>
      <c r="R966" s="180"/>
      <c r="S966" s="180"/>
      <c r="T966" s="9"/>
      <c r="U966" s="9"/>
      <c r="V966" s="9"/>
      <c r="W966" s="9"/>
      <c r="X966" s="9"/>
      <c r="Y966" s="9"/>
      <c r="Z966" s="9"/>
    </row>
    <row r="967" spans="1:26" ht="16.5" customHeight="1">
      <c r="A967" s="180"/>
      <c r="B967" s="180"/>
      <c r="C967" s="180"/>
      <c r="D967" s="181"/>
      <c r="E967" s="9"/>
      <c r="F967" s="181"/>
      <c r="G967" s="9"/>
      <c r="H967" s="9"/>
      <c r="I967" s="9"/>
      <c r="J967" s="9"/>
      <c r="K967" s="9"/>
      <c r="L967" s="180"/>
      <c r="M967" s="180"/>
      <c r="N967" s="9"/>
      <c r="O967" s="180"/>
      <c r="P967" s="180"/>
      <c r="Q967" s="180"/>
      <c r="R967" s="180"/>
      <c r="S967" s="180"/>
      <c r="T967" s="9"/>
      <c r="U967" s="9"/>
      <c r="V967" s="9"/>
      <c r="W967" s="9"/>
      <c r="X967" s="9"/>
      <c r="Y967" s="9"/>
      <c r="Z967" s="9"/>
    </row>
    <row r="968" spans="1:26" ht="16.5" customHeight="1">
      <c r="A968" s="180"/>
      <c r="B968" s="180"/>
      <c r="C968" s="180"/>
      <c r="D968" s="181"/>
      <c r="E968" s="9"/>
      <c r="F968" s="181"/>
      <c r="G968" s="9"/>
      <c r="H968" s="9"/>
      <c r="I968" s="9"/>
      <c r="J968" s="9"/>
      <c r="K968" s="9"/>
      <c r="L968" s="180"/>
      <c r="M968" s="180"/>
      <c r="N968" s="9"/>
      <c r="O968" s="180"/>
      <c r="P968" s="180"/>
      <c r="Q968" s="180"/>
      <c r="R968" s="180"/>
      <c r="S968" s="180"/>
      <c r="T968" s="9"/>
      <c r="U968" s="9"/>
      <c r="V968" s="9"/>
      <c r="W968" s="9"/>
      <c r="X968" s="9"/>
      <c r="Y968" s="9"/>
      <c r="Z968" s="9"/>
    </row>
    <row r="969" spans="1:26" ht="16.5" customHeight="1">
      <c r="A969" s="180"/>
      <c r="B969" s="180"/>
      <c r="C969" s="180"/>
      <c r="D969" s="181"/>
      <c r="E969" s="9"/>
      <c r="F969" s="181"/>
      <c r="G969" s="9"/>
      <c r="H969" s="9"/>
      <c r="I969" s="9"/>
      <c r="J969" s="9"/>
      <c r="K969" s="9"/>
      <c r="L969" s="180"/>
      <c r="M969" s="180"/>
      <c r="N969" s="9"/>
      <c r="O969" s="180"/>
      <c r="P969" s="180"/>
      <c r="Q969" s="180"/>
      <c r="R969" s="180"/>
      <c r="S969" s="180"/>
      <c r="T969" s="9"/>
      <c r="U969" s="9"/>
      <c r="V969" s="9"/>
      <c r="W969" s="9"/>
      <c r="X969" s="9"/>
      <c r="Y969" s="9"/>
      <c r="Z969" s="9"/>
    </row>
    <row r="970" spans="1:26" ht="16.5" customHeight="1">
      <c r="A970" s="180"/>
      <c r="B970" s="180"/>
      <c r="C970" s="180"/>
      <c r="D970" s="181"/>
      <c r="E970" s="9"/>
      <c r="F970" s="181"/>
      <c r="G970" s="9"/>
      <c r="H970" s="9"/>
      <c r="I970" s="9"/>
      <c r="J970" s="9"/>
      <c r="K970" s="9"/>
      <c r="L970" s="180"/>
      <c r="M970" s="180"/>
      <c r="N970" s="9"/>
      <c r="O970" s="180"/>
      <c r="P970" s="180"/>
      <c r="Q970" s="180"/>
      <c r="R970" s="180"/>
      <c r="S970" s="180"/>
      <c r="T970" s="9"/>
      <c r="U970" s="9"/>
      <c r="V970" s="9"/>
      <c r="W970" s="9"/>
      <c r="X970" s="9"/>
      <c r="Y970" s="9"/>
      <c r="Z970" s="9"/>
    </row>
    <row r="971" spans="1:26" ht="16.5" customHeight="1">
      <c r="A971" s="180"/>
      <c r="B971" s="180"/>
      <c r="C971" s="180"/>
      <c r="D971" s="181"/>
      <c r="E971" s="9"/>
      <c r="F971" s="181"/>
      <c r="G971" s="9"/>
      <c r="H971" s="9"/>
      <c r="I971" s="9"/>
      <c r="J971" s="9"/>
      <c r="K971" s="9"/>
      <c r="L971" s="180"/>
      <c r="M971" s="180"/>
      <c r="N971" s="9"/>
      <c r="O971" s="180"/>
      <c r="P971" s="180"/>
      <c r="Q971" s="180"/>
      <c r="R971" s="180"/>
      <c r="S971" s="180"/>
      <c r="T971" s="9"/>
      <c r="U971" s="9"/>
      <c r="V971" s="9"/>
      <c r="W971" s="9"/>
      <c r="X971" s="9"/>
      <c r="Y971" s="9"/>
      <c r="Z971" s="9"/>
    </row>
    <row r="972" spans="1:26" ht="16.5" customHeight="1">
      <c r="A972" s="180"/>
      <c r="B972" s="180"/>
      <c r="C972" s="180"/>
      <c r="D972" s="181"/>
      <c r="E972" s="9"/>
      <c r="F972" s="181"/>
      <c r="G972" s="9"/>
      <c r="H972" s="9"/>
      <c r="I972" s="9"/>
      <c r="J972" s="9"/>
      <c r="K972" s="9"/>
      <c r="L972" s="180"/>
      <c r="M972" s="180"/>
      <c r="N972" s="9"/>
      <c r="O972" s="180"/>
      <c r="P972" s="180"/>
      <c r="Q972" s="180"/>
      <c r="R972" s="180"/>
      <c r="S972" s="180"/>
      <c r="T972" s="9"/>
      <c r="U972" s="9"/>
      <c r="V972" s="9"/>
      <c r="W972" s="9"/>
      <c r="X972" s="9"/>
      <c r="Y972" s="9"/>
      <c r="Z972" s="9"/>
    </row>
    <row r="973" spans="1:26" ht="16.5" customHeight="1">
      <c r="A973" s="180"/>
      <c r="B973" s="180"/>
      <c r="C973" s="180"/>
      <c r="D973" s="181"/>
      <c r="E973" s="9"/>
      <c r="F973" s="181"/>
      <c r="G973" s="9"/>
      <c r="H973" s="9"/>
      <c r="I973" s="9"/>
      <c r="J973" s="9"/>
      <c r="K973" s="9"/>
      <c r="L973" s="180"/>
      <c r="M973" s="180"/>
      <c r="N973" s="9"/>
      <c r="O973" s="180"/>
      <c r="P973" s="180"/>
      <c r="Q973" s="180"/>
      <c r="R973" s="180"/>
      <c r="S973" s="180"/>
      <c r="T973" s="9"/>
      <c r="U973" s="9"/>
      <c r="V973" s="9"/>
      <c r="W973" s="9"/>
      <c r="X973" s="9"/>
      <c r="Y973" s="9"/>
      <c r="Z973" s="9"/>
    </row>
    <row r="974" spans="1:26" ht="16.5" customHeight="1">
      <c r="A974" s="180"/>
      <c r="B974" s="180"/>
      <c r="C974" s="180"/>
      <c r="D974" s="181"/>
      <c r="E974" s="9"/>
      <c r="F974" s="181"/>
      <c r="G974" s="9"/>
      <c r="H974" s="9"/>
      <c r="I974" s="9"/>
      <c r="J974" s="9"/>
      <c r="K974" s="9"/>
      <c r="L974" s="180"/>
      <c r="M974" s="180"/>
      <c r="N974" s="9"/>
      <c r="O974" s="180"/>
      <c r="P974" s="180"/>
      <c r="Q974" s="180"/>
      <c r="R974" s="180"/>
      <c r="S974" s="180"/>
      <c r="T974" s="9"/>
      <c r="U974" s="9"/>
      <c r="V974" s="9"/>
      <c r="W974" s="9"/>
      <c r="X974" s="9"/>
      <c r="Y974" s="9"/>
      <c r="Z974" s="9"/>
    </row>
    <row r="975" spans="1:26" ht="16.5" customHeight="1">
      <c r="A975" s="180"/>
      <c r="B975" s="180"/>
      <c r="C975" s="180"/>
      <c r="D975" s="181"/>
      <c r="E975" s="9"/>
      <c r="F975" s="181"/>
      <c r="G975" s="9"/>
      <c r="H975" s="9"/>
      <c r="I975" s="9"/>
      <c r="J975" s="9"/>
      <c r="K975" s="9"/>
      <c r="L975" s="180"/>
      <c r="M975" s="180"/>
      <c r="N975" s="9"/>
      <c r="O975" s="180"/>
      <c r="P975" s="180"/>
      <c r="Q975" s="180"/>
      <c r="R975" s="180"/>
      <c r="S975" s="180"/>
      <c r="T975" s="9"/>
      <c r="U975" s="9"/>
      <c r="V975" s="9"/>
      <c r="W975" s="9"/>
      <c r="X975" s="9"/>
      <c r="Y975" s="9"/>
      <c r="Z975" s="9"/>
    </row>
    <row r="976" spans="1:26" ht="16.5" customHeight="1">
      <c r="A976" s="180"/>
      <c r="B976" s="180"/>
      <c r="C976" s="180"/>
      <c r="D976" s="181"/>
      <c r="E976" s="9"/>
      <c r="F976" s="181"/>
      <c r="G976" s="9"/>
      <c r="H976" s="9"/>
      <c r="I976" s="9"/>
      <c r="J976" s="9"/>
      <c r="K976" s="9"/>
      <c r="L976" s="180"/>
      <c r="M976" s="180"/>
      <c r="N976" s="9"/>
      <c r="O976" s="180"/>
      <c r="P976" s="180"/>
      <c r="Q976" s="180"/>
      <c r="R976" s="180"/>
      <c r="S976" s="180"/>
      <c r="T976" s="9"/>
      <c r="U976" s="9"/>
      <c r="V976" s="9"/>
      <c r="W976" s="9"/>
      <c r="X976" s="9"/>
      <c r="Y976" s="9"/>
      <c r="Z976" s="9"/>
    </row>
    <row r="977" spans="1:26" ht="16.5" customHeight="1">
      <c r="A977" s="180"/>
      <c r="B977" s="180"/>
      <c r="C977" s="180"/>
      <c r="D977" s="181"/>
      <c r="E977" s="9"/>
      <c r="F977" s="181"/>
      <c r="G977" s="9"/>
      <c r="H977" s="9"/>
      <c r="I977" s="9"/>
      <c r="J977" s="9"/>
      <c r="K977" s="9"/>
      <c r="L977" s="180"/>
      <c r="M977" s="180"/>
      <c r="N977" s="9"/>
      <c r="O977" s="180"/>
      <c r="P977" s="180"/>
      <c r="Q977" s="180"/>
      <c r="R977" s="180"/>
      <c r="S977" s="180"/>
      <c r="T977" s="9"/>
      <c r="U977" s="9"/>
      <c r="V977" s="9"/>
      <c r="W977" s="9"/>
      <c r="X977" s="9"/>
      <c r="Y977" s="9"/>
      <c r="Z977" s="9"/>
    </row>
    <row r="978" spans="1:26" ht="16.5" customHeight="1">
      <c r="A978" s="180"/>
      <c r="B978" s="180"/>
      <c r="C978" s="180"/>
      <c r="D978" s="181"/>
      <c r="E978" s="9"/>
      <c r="F978" s="181"/>
      <c r="G978" s="9"/>
      <c r="H978" s="9"/>
      <c r="I978" s="9"/>
      <c r="J978" s="9"/>
      <c r="K978" s="9"/>
      <c r="L978" s="180"/>
      <c r="M978" s="180"/>
      <c r="N978" s="9"/>
      <c r="O978" s="180"/>
      <c r="P978" s="180"/>
      <c r="Q978" s="180"/>
      <c r="R978" s="180"/>
      <c r="S978" s="180"/>
      <c r="T978" s="9"/>
      <c r="U978" s="9"/>
      <c r="V978" s="9"/>
      <c r="W978" s="9"/>
      <c r="X978" s="9"/>
      <c r="Y978" s="9"/>
      <c r="Z978" s="9"/>
    </row>
    <row r="979" spans="1:26" ht="16.5" customHeight="1">
      <c r="A979" s="180"/>
      <c r="B979" s="180"/>
      <c r="C979" s="180"/>
      <c r="D979" s="181"/>
      <c r="E979" s="9"/>
      <c r="F979" s="181"/>
      <c r="G979" s="9"/>
      <c r="H979" s="9"/>
      <c r="I979" s="9"/>
      <c r="J979" s="9"/>
      <c r="K979" s="9"/>
      <c r="L979" s="180"/>
      <c r="M979" s="180"/>
      <c r="N979" s="9"/>
      <c r="O979" s="180"/>
      <c r="P979" s="180"/>
      <c r="Q979" s="180"/>
      <c r="R979" s="180"/>
      <c r="S979" s="180"/>
      <c r="T979" s="9"/>
      <c r="U979" s="9"/>
      <c r="V979" s="9"/>
      <c r="W979" s="9"/>
      <c r="X979" s="9"/>
      <c r="Y979" s="9"/>
      <c r="Z979" s="9"/>
    </row>
    <row r="980" spans="1:26" ht="16.5" customHeight="1">
      <c r="A980" s="180"/>
      <c r="B980" s="180"/>
      <c r="C980" s="180"/>
      <c r="D980" s="181"/>
      <c r="E980" s="9"/>
      <c r="F980" s="181"/>
      <c r="G980" s="9"/>
      <c r="H980" s="9"/>
      <c r="I980" s="9"/>
      <c r="J980" s="9"/>
      <c r="K980" s="9"/>
      <c r="L980" s="180"/>
      <c r="M980" s="180"/>
      <c r="N980" s="9"/>
      <c r="O980" s="180"/>
      <c r="P980" s="180"/>
      <c r="Q980" s="180"/>
      <c r="R980" s="180"/>
      <c r="S980" s="180"/>
      <c r="T980" s="9"/>
      <c r="U980" s="9"/>
      <c r="V980" s="9"/>
      <c r="W980" s="9"/>
      <c r="X980" s="9"/>
      <c r="Y980" s="9"/>
      <c r="Z980" s="9"/>
    </row>
    <row r="981" spans="1:26" ht="16.5" customHeight="1">
      <c r="A981" s="180"/>
      <c r="B981" s="180"/>
      <c r="C981" s="180"/>
      <c r="D981" s="181"/>
      <c r="E981" s="9"/>
      <c r="F981" s="181"/>
      <c r="G981" s="9"/>
      <c r="H981" s="9"/>
      <c r="I981" s="9"/>
      <c r="J981" s="9"/>
      <c r="K981" s="9"/>
      <c r="L981" s="180"/>
      <c r="M981" s="180"/>
      <c r="N981" s="9"/>
      <c r="O981" s="180"/>
      <c r="P981" s="180"/>
      <c r="Q981" s="180"/>
      <c r="R981" s="180"/>
      <c r="S981" s="180"/>
      <c r="T981" s="9"/>
      <c r="U981" s="9"/>
      <c r="V981" s="9"/>
      <c r="W981" s="9"/>
      <c r="X981" s="9"/>
      <c r="Y981" s="9"/>
      <c r="Z981" s="9"/>
    </row>
    <row r="982" spans="1:26" ht="16.5" customHeight="1">
      <c r="A982" s="180"/>
      <c r="B982" s="180"/>
      <c r="C982" s="180"/>
      <c r="D982" s="181"/>
      <c r="E982" s="9"/>
      <c r="F982" s="181"/>
      <c r="G982" s="9"/>
      <c r="H982" s="9"/>
      <c r="I982" s="9"/>
      <c r="J982" s="9"/>
      <c r="K982" s="9"/>
      <c r="L982" s="180"/>
      <c r="M982" s="180"/>
      <c r="N982" s="9"/>
      <c r="O982" s="180"/>
      <c r="P982" s="180"/>
      <c r="Q982" s="180"/>
      <c r="R982" s="180"/>
      <c r="S982" s="180"/>
      <c r="T982" s="9"/>
      <c r="U982" s="9"/>
      <c r="V982" s="9"/>
      <c r="W982" s="9"/>
      <c r="X982" s="9"/>
      <c r="Y982" s="9"/>
      <c r="Z982" s="9"/>
    </row>
    <row r="983" spans="1:26" ht="16.5" customHeight="1">
      <c r="A983" s="180"/>
      <c r="B983" s="180"/>
      <c r="C983" s="180"/>
      <c r="D983" s="181"/>
      <c r="E983" s="9"/>
      <c r="F983" s="181"/>
      <c r="G983" s="9"/>
      <c r="H983" s="9"/>
      <c r="I983" s="9"/>
      <c r="J983" s="9"/>
      <c r="K983" s="9"/>
      <c r="L983" s="180"/>
      <c r="M983" s="180"/>
      <c r="N983" s="9"/>
      <c r="O983" s="180"/>
      <c r="P983" s="180"/>
      <c r="Q983" s="180"/>
      <c r="R983" s="180"/>
      <c r="S983" s="180"/>
      <c r="T983" s="9"/>
      <c r="U983" s="9"/>
      <c r="V983" s="9"/>
      <c r="W983" s="9"/>
      <c r="X983" s="9"/>
      <c r="Y983" s="9"/>
      <c r="Z983" s="9"/>
    </row>
    <row r="984" spans="1:26" ht="16.5" customHeight="1">
      <c r="A984" s="180"/>
      <c r="B984" s="180"/>
      <c r="C984" s="180"/>
      <c r="D984" s="181"/>
      <c r="E984" s="9"/>
      <c r="F984" s="181"/>
      <c r="G984" s="9"/>
      <c r="H984" s="9"/>
      <c r="I984" s="9"/>
      <c r="J984" s="9"/>
      <c r="K984" s="9"/>
      <c r="L984" s="180"/>
      <c r="M984" s="180"/>
      <c r="N984" s="9"/>
      <c r="O984" s="180"/>
      <c r="P984" s="180"/>
      <c r="Q984" s="180"/>
      <c r="R984" s="180"/>
      <c r="S984" s="180"/>
      <c r="T984" s="9"/>
      <c r="U984" s="9"/>
      <c r="V984" s="9"/>
      <c r="W984" s="9"/>
      <c r="X984" s="9"/>
      <c r="Y984" s="9"/>
      <c r="Z984" s="9"/>
    </row>
    <row r="985" spans="1:26" ht="16.5" customHeight="1">
      <c r="A985" s="180"/>
      <c r="B985" s="180"/>
      <c r="C985" s="180"/>
      <c r="D985" s="181"/>
      <c r="E985" s="9"/>
      <c r="F985" s="181"/>
      <c r="G985" s="9"/>
      <c r="H985" s="9"/>
      <c r="I985" s="9"/>
      <c r="J985" s="9"/>
      <c r="K985" s="9"/>
      <c r="L985" s="180"/>
      <c r="M985" s="180"/>
      <c r="N985" s="9"/>
      <c r="O985" s="180"/>
      <c r="P985" s="180"/>
      <c r="Q985" s="180"/>
      <c r="R985" s="180"/>
      <c r="S985" s="180"/>
      <c r="T985" s="9"/>
      <c r="U985" s="9"/>
      <c r="V985" s="9"/>
      <c r="W985" s="9"/>
      <c r="X985" s="9"/>
      <c r="Y985" s="9"/>
      <c r="Z985" s="9"/>
    </row>
    <row r="986" spans="1:26" ht="16.5" customHeight="1">
      <c r="A986" s="180"/>
      <c r="B986" s="180"/>
      <c r="C986" s="180"/>
      <c r="D986" s="181"/>
      <c r="E986" s="9"/>
      <c r="F986" s="181"/>
      <c r="G986" s="9"/>
      <c r="H986" s="9"/>
      <c r="I986" s="9"/>
      <c r="J986" s="9"/>
      <c r="K986" s="9"/>
      <c r="L986" s="180"/>
      <c r="M986" s="180"/>
      <c r="N986" s="9"/>
      <c r="O986" s="180"/>
      <c r="P986" s="180"/>
      <c r="Q986" s="180"/>
      <c r="R986" s="180"/>
      <c r="S986" s="180"/>
      <c r="T986" s="9"/>
      <c r="U986" s="9"/>
      <c r="V986" s="9"/>
      <c r="W986" s="9"/>
      <c r="X986" s="9"/>
      <c r="Y986" s="9"/>
      <c r="Z986" s="9"/>
    </row>
    <row r="987" spans="1:26" ht="16.5" customHeight="1">
      <c r="A987" s="180"/>
      <c r="B987" s="180"/>
      <c r="C987" s="180"/>
      <c r="D987" s="181"/>
      <c r="E987" s="9"/>
      <c r="F987" s="181"/>
      <c r="G987" s="9"/>
      <c r="H987" s="9"/>
      <c r="I987" s="9"/>
      <c r="J987" s="9"/>
      <c r="K987" s="9"/>
      <c r="L987" s="180"/>
      <c r="M987" s="180"/>
      <c r="N987" s="9"/>
      <c r="O987" s="180"/>
      <c r="P987" s="180"/>
      <c r="Q987" s="180"/>
      <c r="R987" s="180"/>
      <c r="S987" s="180"/>
      <c r="T987" s="9"/>
      <c r="U987" s="9"/>
      <c r="V987" s="9"/>
      <c r="W987" s="9"/>
      <c r="X987" s="9"/>
      <c r="Y987" s="9"/>
      <c r="Z987" s="9"/>
    </row>
    <row r="988" spans="1:26" ht="16.5" customHeight="1">
      <c r="A988" s="180"/>
      <c r="B988" s="180"/>
      <c r="C988" s="180"/>
      <c r="D988" s="181"/>
      <c r="E988" s="9"/>
      <c r="F988" s="181"/>
      <c r="G988" s="9"/>
      <c r="H988" s="9"/>
      <c r="I988" s="9"/>
      <c r="J988" s="9"/>
      <c r="K988" s="9"/>
      <c r="L988" s="180"/>
      <c r="M988" s="180"/>
      <c r="N988" s="9"/>
      <c r="O988" s="180"/>
      <c r="P988" s="180"/>
      <c r="Q988" s="180"/>
      <c r="R988" s="180"/>
      <c r="S988" s="180"/>
      <c r="T988" s="9"/>
      <c r="U988" s="9"/>
      <c r="V988" s="9"/>
      <c r="W988" s="9"/>
      <c r="X988" s="9"/>
      <c r="Y988" s="9"/>
      <c r="Z988" s="9"/>
    </row>
    <row r="989" spans="1:26" ht="16.5" customHeight="1">
      <c r="A989" s="180"/>
      <c r="B989" s="180"/>
      <c r="C989" s="180"/>
      <c r="D989" s="181"/>
      <c r="E989" s="9"/>
      <c r="F989" s="181"/>
      <c r="G989" s="9"/>
      <c r="H989" s="9"/>
      <c r="I989" s="9"/>
      <c r="J989" s="9"/>
      <c r="K989" s="9"/>
      <c r="L989" s="180"/>
      <c r="M989" s="180"/>
      <c r="N989" s="9"/>
      <c r="O989" s="180"/>
      <c r="P989" s="180"/>
      <c r="Q989" s="180"/>
      <c r="R989" s="180"/>
      <c r="S989" s="180"/>
      <c r="T989" s="9"/>
      <c r="U989" s="9"/>
      <c r="V989" s="9"/>
      <c r="W989" s="9"/>
      <c r="X989" s="9"/>
      <c r="Y989" s="9"/>
      <c r="Z989" s="9"/>
    </row>
    <row r="990" spans="1:26" ht="16.5" customHeight="1">
      <c r="A990" s="180"/>
      <c r="B990" s="180"/>
      <c r="C990" s="180"/>
      <c r="D990" s="181"/>
      <c r="E990" s="9"/>
      <c r="F990" s="181"/>
      <c r="G990" s="9"/>
      <c r="H990" s="9"/>
      <c r="I990" s="9"/>
      <c r="J990" s="9"/>
      <c r="K990" s="9"/>
      <c r="L990" s="180"/>
      <c r="M990" s="180"/>
      <c r="N990" s="9"/>
      <c r="O990" s="180"/>
      <c r="P990" s="180"/>
      <c r="Q990" s="180"/>
      <c r="R990" s="180"/>
      <c r="S990" s="180"/>
      <c r="T990" s="9"/>
      <c r="U990" s="9"/>
      <c r="V990" s="9"/>
      <c r="W990" s="9"/>
      <c r="X990" s="9"/>
      <c r="Y990" s="9"/>
      <c r="Z990" s="9"/>
    </row>
    <row r="991" spans="1:26" ht="16.5" customHeight="1">
      <c r="A991" s="180"/>
      <c r="B991" s="180"/>
      <c r="C991" s="180"/>
      <c r="D991" s="181"/>
      <c r="E991" s="9"/>
      <c r="F991" s="181"/>
      <c r="G991" s="9"/>
      <c r="H991" s="9"/>
      <c r="I991" s="9"/>
      <c r="J991" s="9"/>
      <c r="K991" s="9"/>
      <c r="L991" s="180"/>
      <c r="M991" s="180"/>
      <c r="N991" s="9"/>
      <c r="O991" s="180"/>
      <c r="P991" s="180"/>
      <c r="Q991" s="180"/>
      <c r="R991" s="180"/>
      <c r="S991" s="180"/>
      <c r="T991" s="9"/>
      <c r="U991" s="9"/>
      <c r="V991" s="9"/>
      <c r="W991" s="9"/>
      <c r="X991" s="9"/>
      <c r="Y991" s="9"/>
      <c r="Z991" s="9"/>
    </row>
    <row r="992" spans="1:26" ht="16.5" customHeight="1">
      <c r="A992" s="180"/>
      <c r="B992" s="180"/>
      <c r="C992" s="180"/>
      <c r="D992" s="181"/>
      <c r="E992" s="9"/>
      <c r="F992" s="181"/>
      <c r="G992" s="9"/>
      <c r="H992" s="9"/>
      <c r="I992" s="9"/>
      <c r="J992" s="9"/>
      <c r="K992" s="9"/>
      <c r="L992" s="180"/>
      <c r="M992" s="180"/>
      <c r="N992" s="9"/>
      <c r="O992" s="180"/>
      <c r="P992" s="180"/>
      <c r="Q992" s="180"/>
      <c r="R992" s="180"/>
      <c r="S992" s="180"/>
      <c r="T992" s="9"/>
      <c r="U992" s="9"/>
      <c r="V992" s="9"/>
      <c r="W992" s="9"/>
      <c r="X992" s="9"/>
      <c r="Y992" s="9"/>
      <c r="Z992" s="9"/>
    </row>
    <row r="993" spans="1:26" ht="16.5" customHeight="1">
      <c r="A993" s="180"/>
      <c r="B993" s="180"/>
      <c r="C993" s="180"/>
      <c r="D993" s="181"/>
      <c r="E993" s="9"/>
      <c r="F993" s="181"/>
      <c r="G993" s="9"/>
      <c r="H993" s="9"/>
      <c r="I993" s="9"/>
      <c r="J993" s="9"/>
      <c r="K993" s="9"/>
      <c r="L993" s="180"/>
      <c r="M993" s="180"/>
      <c r="N993" s="9"/>
      <c r="O993" s="180"/>
      <c r="P993" s="180"/>
      <c r="Q993" s="180"/>
      <c r="R993" s="180"/>
      <c r="S993" s="180"/>
      <c r="T993" s="9"/>
      <c r="U993" s="9"/>
      <c r="V993" s="9"/>
      <c r="W993" s="9"/>
      <c r="X993" s="9"/>
      <c r="Y993" s="9"/>
      <c r="Z993" s="9"/>
    </row>
    <row r="994" spans="1:26" ht="16.5" customHeight="1">
      <c r="A994" s="180"/>
      <c r="B994" s="180"/>
      <c r="C994" s="180"/>
      <c r="D994" s="181"/>
      <c r="E994" s="9"/>
      <c r="F994" s="181"/>
      <c r="G994" s="9"/>
      <c r="H994" s="9"/>
      <c r="I994" s="9"/>
      <c r="J994" s="9"/>
      <c r="K994" s="9"/>
      <c r="L994" s="180"/>
      <c r="M994" s="180"/>
      <c r="N994" s="9"/>
      <c r="O994" s="180"/>
      <c r="P994" s="180"/>
      <c r="Q994" s="180"/>
      <c r="R994" s="180"/>
      <c r="S994" s="180"/>
      <c r="T994" s="9"/>
      <c r="U994" s="9"/>
      <c r="V994" s="9"/>
      <c r="W994" s="9"/>
      <c r="X994" s="9"/>
      <c r="Y994" s="9"/>
      <c r="Z994" s="9"/>
    </row>
    <row r="995" spans="1:26" ht="16.5" customHeight="1">
      <c r="A995" s="180"/>
      <c r="B995" s="180"/>
      <c r="C995" s="180"/>
      <c r="D995" s="181"/>
      <c r="E995" s="9"/>
      <c r="F995" s="181"/>
      <c r="G995" s="9"/>
      <c r="H995" s="9"/>
      <c r="I995" s="9"/>
      <c r="J995" s="9"/>
      <c r="K995" s="9"/>
      <c r="L995" s="180"/>
      <c r="M995" s="180"/>
      <c r="N995" s="9"/>
      <c r="O995" s="180"/>
      <c r="P995" s="180"/>
      <c r="Q995" s="180"/>
      <c r="R995" s="180"/>
      <c r="S995" s="180"/>
      <c r="T995" s="9"/>
      <c r="U995" s="9"/>
      <c r="V995" s="9"/>
      <c r="W995" s="9"/>
      <c r="X995" s="9"/>
      <c r="Y995" s="9"/>
      <c r="Z995" s="9"/>
    </row>
    <row r="996" spans="1:26" ht="16.5" customHeight="1">
      <c r="A996" s="180"/>
      <c r="B996" s="180"/>
      <c r="C996" s="180"/>
      <c r="D996" s="181"/>
      <c r="E996" s="9"/>
      <c r="F996" s="181"/>
      <c r="G996" s="9"/>
      <c r="H996" s="9"/>
      <c r="I996" s="9"/>
      <c r="J996" s="9"/>
      <c r="K996" s="9"/>
      <c r="L996" s="180"/>
      <c r="M996" s="180"/>
      <c r="N996" s="9"/>
      <c r="O996" s="180"/>
      <c r="P996" s="180"/>
      <c r="Q996" s="180"/>
      <c r="R996" s="180"/>
      <c r="S996" s="180"/>
      <c r="T996" s="9"/>
      <c r="U996" s="9"/>
      <c r="V996" s="9"/>
      <c r="W996" s="9"/>
      <c r="X996" s="9"/>
      <c r="Y996" s="9"/>
      <c r="Z996" s="9"/>
    </row>
    <row r="997" spans="1:26" ht="16.5" customHeight="1">
      <c r="A997" s="180"/>
      <c r="B997" s="180"/>
      <c r="C997" s="180"/>
      <c r="D997" s="181"/>
      <c r="E997" s="9"/>
      <c r="F997" s="181"/>
      <c r="G997" s="9"/>
      <c r="H997" s="9"/>
      <c r="I997" s="9"/>
      <c r="J997" s="9"/>
      <c r="K997" s="9"/>
      <c r="L997" s="180"/>
      <c r="M997" s="180"/>
      <c r="N997" s="9"/>
      <c r="O997" s="180"/>
      <c r="P997" s="180"/>
      <c r="Q997" s="180"/>
      <c r="R997" s="180"/>
      <c r="S997" s="180"/>
      <c r="T997" s="9"/>
      <c r="U997" s="9"/>
      <c r="V997" s="9"/>
      <c r="W997" s="9"/>
      <c r="X997" s="9"/>
      <c r="Y997" s="9"/>
      <c r="Z997" s="9"/>
    </row>
    <row r="998" spans="1:26" ht="16.5" customHeight="1">
      <c r="A998" s="180"/>
      <c r="B998" s="180"/>
      <c r="C998" s="180"/>
      <c r="D998" s="181"/>
      <c r="E998" s="9"/>
      <c r="F998" s="181"/>
      <c r="G998" s="9"/>
      <c r="H998" s="9"/>
      <c r="I998" s="9"/>
      <c r="J998" s="9"/>
      <c r="K998" s="9"/>
      <c r="L998" s="180"/>
      <c r="M998" s="180"/>
      <c r="N998" s="9"/>
      <c r="O998" s="180"/>
      <c r="P998" s="180"/>
      <c r="Q998" s="180"/>
      <c r="R998" s="180"/>
      <c r="S998" s="180"/>
      <c r="T998" s="9"/>
      <c r="U998" s="9"/>
      <c r="V998" s="9"/>
      <c r="W998" s="9"/>
      <c r="X998" s="9"/>
      <c r="Y998" s="9"/>
      <c r="Z998" s="9"/>
    </row>
    <row r="999" spans="1:26" ht="16.5" customHeight="1">
      <c r="A999" s="180"/>
      <c r="B999" s="180"/>
      <c r="C999" s="180"/>
      <c r="D999" s="181"/>
      <c r="E999" s="9"/>
      <c r="F999" s="181"/>
      <c r="G999" s="9"/>
      <c r="H999" s="9"/>
      <c r="I999" s="9"/>
      <c r="J999" s="9"/>
      <c r="K999" s="9"/>
      <c r="L999" s="180"/>
      <c r="M999" s="180"/>
      <c r="N999" s="9"/>
      <c r="O999" s="180"/>
      <c r="P999" s="180"/>
      <c r="Q999" s="180"/>
      <c r="R999" s="180"/>
      <c r="S999" s="180"/>
      <c r="T999" s="9"/>
      <c r="U999" s="9"/>
      <c r="V999" s="9"/>
      <c r="W999" s="9"/>
      <c r="X999" s="9"/>
      <c r="Y999" s="9"/>
      <c r="Z999" s="9"/>
    </row>
    <row r="1000" spans="1:26" ht="16.5" customHeight="1">
      <c r="A1000" s="180"/>
      <c r="B1000" s="180"/>
      <c r="C1000" s="180"/>
      <c r="D1000" s="181"/>
      <c r="E1000" s="9"/>
      <c r="F1000" s="181"/>
      <c r="G1000" s="9"/>
      <c r="H1000" s="9"/>
      <c r="I1000" s="9"/>
      <c r="J1000" s="9"/>
      <c r="K1000" s="9"/>
      <c r="L1000" s="180"/>
      <c r="M1000" s="180"/>
      <c r="N1000" s="9"/>
      <c r="O1000" s="180"/>
      <c r="P1000" s="180"/>
      <c r="Q1000" s="180"/>
      <c r="R1000" s="180"/>
      <c r="S1000" s="180"/>
      <c r="T1000" s="9"/>
      <c r="U1000" s="9"/>
      <c r="V1000" s="9"/>
      <c r="W1000" s="9"/>
      <c r="X1000" s="9"/>
      <c r="Y1000" s="9"/>
      <c r="Z1000" s="9"/>
    </row>
  </sheetData>
  <autoFilter ref="A2:Y730"/>
  <mergeCells count="1432">
    <mergeCell ref="F425:F426"/>
    <mergeCell ref="L425:L426"/>
    <mergeCell ref="A433:A434"/>
    <mergeCell ref="B433:B434"/>
    <mergeCell ref="C433:C434"/>
    <mergeCell ref="D433:D434"/>
    <mergeCell ref="E433:E434"/>
    <mergeCell ref="F433:F434"/>
    <mergeCell ref="L433:L434"/>
    <mergeCell ref="A427:A428"/>
    <mergeCell ref="B427:B428"/>
    <mergeCell ref="C427:C428"/>
    <mergeCell ref="D427:D428"/>
    <mergeCell ref="E427:E428"/>
    <mergeCell ref="F427:F428"/>
    <mergeCell ref="L427:L428"/>
    <mergeCell ref="A429:A430"/>
    <mergeCell ref="B429:B430"/>
    <mergeCell ref="C429:C430"/>
    <mergeCell ref="D429:D430"/>
    <mergeCell ref="E429:E430"/>
    <mergeCell ref="F429:F430"/>
    <mergeCell ref="L429:L430"/>
    <mergeCell ref="A431:A432"/>
    <mergeCell ref="B431:B432"/>
    <mergeCell ref="C431:C432"/>
    <mergeCell ref="D431:D432"/>
    <mergeCell ref="A417:A420"/>
    <mergeCell ref="B417:B420"/>
    <mergeCell ref="C417:C420"/>
    <mergeCell ref="D417:D420"/>
    <mergeCell ref="E417:E420"/>
    <mergeCell ref="F417:F420"/>
    <mergeCell ref="L417:L420"/>
    <mergeCell ref="A421:A422"/>
    <mergeCell ref="B421:B422"/>
    <mergeCell ref="C421:C422"/>
    <mergeCell ref="D421:D422"/>
    <mergeCell ref="E421:E422"/>
    <mergeCell ref="F421:F422"/>
    <mergeCell ref="L421:L422"/>
    <mergeCell ref="A423:A424"/>
    <mergeCell ref="B423:B424"/>
    <mergeCell ref="C423:C424"/>
    <mergeCell ref="D423:D424"/>
    <mergeCell ref="E423:E424"/>
    <mergeCell ref="F423:F424"/>
    <mergeCell ref="L423:L424"/>
    <mergeCell ref="E431:E432"/>
    <mergeCell ref="F431:F432"/>
    <mergeCell ref="L431:L432"/>
    <mergeCell ref="A425:A426"/>
    <mergeCell ref="B425:B426"/>
    <mergeCell ref="C425:C426"/>
    <mergeCell ref="D425:D426"/>
    <mergeCell ref="E425:E426"/>
    <mergeCell ref="B405:B408"/>
    <mergeCell ref="C405:C408"/>
    <mergeCell ref="D405:D408"/>
    <mergeCell ref="E405:E408"/>
    <mergeCell ref="F405:F408"/>
    <mergeCell ref="L405:L408"/>
    <mergeCell ref="A409:A412"/>
    <mergeCell ref="B409:B412"/>
    <mergeCell ref="C409:C412"/>
    <mergeCell ref="D409:D412"/>
    <mergeCell ref="E409:E412"/>
    <mergeCell ref="F409:F412"/>
    <mergeCell ref="L409:L412"/>
    <mergeCell ref="A413:A416"/>
    <mergeCell ref="B413:B416"/>
    <mergeCell ref="C413:C416"/>
    <mergeCell ref="D413:D416"/>
    <mergeCell ref="E413:E416"/>
    <mergeCell ref="F413:F416"/>
    <mergeCell ref="L413:L416"/>
    <mergeCell ref="A369:A373"/>
    <mergeCell ref="B369:B373"/>
    <mergeCell ref="C369:C373"/>
    <mergeCell ref="D369:D373"/>
    <mergeCell ref="E369:E373"/>
    <mergeCell ref="F369:F373"/>
    <mergeCell ref="L369:L373"/>
    <mergeCell ref="A384:A388"/>
    <mergeCell ref="B384:B388"/>
    <mergeCell ref="C384:C388"/>
    <mergeCell ref="D384:D388"/>
    <mergeCell ref="E384:E388"/>
    <mergeCell ref="F384:F388"/>
    <mergeCell ref="L384:L388"/>
    <mergeCell ref="A389:A392"/>
    <mergeCell ref="B389:B392"/>
    <mergeCell ref="C389:C392"/>
    <mergeCell ref="D389:D392"/>
    <mergeCell ref="E389:E392"/>
    <mergeCell ref="F389:F392"/>
    <mergeCell ref="L389:L392"/>
    <mergeCell ref="A374:A378"/>
    <mergeCell ref="B374:B378"/>
    <mergeCell ref="C374:C378"/>
    <mergeCell ref="D374:D378"/>
    <mergeCell ref="E374:E378"/>
    <mergeCell ref="F374:F378"/>
    <mergeCell ref="L374:L378"/>
    <mergeCell ref="A379:A383"/>
    <mergeCell ref="B379:B383"/>
    <mergeCell ref="C379:C383"/>
    <mergeCell ref="D379:D383"/>
    <mergeCell ref="A354:A358"/>
    <mergeCell ref="B354:B358"/>
    <mergeCell ref="C354:C358"/>
    <mergeCell ref="D354:D358"/>
    <mergeCell ref="E354:E358"/>
    <mergeCell ref="F354:F358"/>
    <mergeCell ref="L354:L358"/>
    <mergeCell ref="A359:A363"/>
    <mergeCell ref="B359:B363"/>
    <mergeCell ref="C359:C363"/>
    <mergeCell ref="D359:D363"/>
    <mergeCell ref="E359:E363"/>
    <mergeCell ref="F359:F363"/>
    <mergeCell ref="L359:L363"/>
    <mergeCell ref="A364:A368"/>
    <mergeCell ref="B364:B368"/>
    <mergeCell ref="C364:C368"/>
    <mergeCell ref="D364:D368"/>
    <mergeCell ref="E364:E368"/>
    <mergeCell ref="F364:F368"/>
    <mergeCell ref="L364:L368"/>
    <mergeCell ref="A339:A343"/>
    <mergeCell ref="B339:B343"/>
    <mergeCell ref="C339:C343"/>
    <mergeCell ref="D339:D343"/>
    <mergeCell ref="E339:E343"/>
    <mergeCell ref="F339:F343"/>
    <mergeCell ref="L339:L343"/>
    <mergeCell ref="A344:A348"/>
    <mergeCell ref="B344:B348"/>
    <mergeCell ref="C344:C348"/>
    <mergeCell ref="D344:D348"/>
    <mergeCell ref="E344:E348"/>
    <mergeCell ref="F344:F348"/>
    <mergeCell ref="L344:L348"/>
    <mergeCell ref="A349:A353"/>
    <mergeCell ref="B349:B353"/>
    <mergeCell ref="C349:C353"/>
    <mergeCell ref="D349:D353"/>
    <mergeCell ref="E349:E353"/>
    <mergeCell ref="F349:F353"/>
    <mergeCell ref="L349:L353"/>
    <mergeCell ref="A324:A328"/>
    <mergeCell ref="B324:B328"/>
    <mergeCell ref="C324:C328"/>
    <mergeCell ref="D324:D328"/>
    <mergeCell ref="E324:E328"/>
    <mergeCell ref="F324:F328"/>
    <mergeCell ref="L324:L328"/>
    <mergeCell ref="A329:A333"/>
    <mergeCell ref="B329:B333"/>
    <mergeCell ref="C329:C333"/>
    <mergeCell ref="D329:D333"/>
    <mergeCell ref="E329:E333"/>
    <mergeCell ref="F329:F333"/>
    <mergeCell ref="L329:L333"/>
    <mergeCell ref="A334:A338"/>
    <mergeCell ref="B334:B338"/>
    <mergeCell ref="C334:C338"/>
    <mergeCell ref="D334:D338"/>
    <mergeCell ref="E334:E338"/>
    <mergeCell ref="F334:F338"/>
    <mergeCell ref="L334:L338"/>
    <mergeCell ref="A309:A313"/>
    <mergeCell ref="B309:B313"/>
    <mergeCell ref="C309:C313"/>
    <mergeCell ref="D309:D313"/>
    <mergeCell ref="E309:E313"/>
    <mergeCell ref="F309:F313"/>
    <mergeCell ref="L309:L313"/>
    <mergeCell ref="A314:A318"/>
    <mergeCell ref="B314:B318"/>
    <mergeCell ref="C314:C318"/>
    <mergeCell ref="D314:D318"/>
    <mergeCell ref="E314:E318"/>
    <mergeCell ref="F314:F318"/>
    <mergeCell ref="L314:L318"/>
    <mergeCell ref="A319:A323"/>
    <mergeCell ref="B319:B323"/>
    <mergeCell ref="C319:C323"/>
    <mergeCell ref="D319:D323"/>
    <mergeCell ref="E319:E323"/>
    <mergeCell ref="F319:F323"/>
    <mergeCell ref="L319:L323"/>
    <mergeCell ref="A300:A302"/>
    <mergeCell ref="B300:B302"/>
    <mergeCell ref="C300:C302"/>
    <mergeCell ref="D300:D302"/>
    <mergeCell ref="E300:E302"/>
    <mergeCell ref="F300:F302"/>
    <mergeCell ref="L300:L302"/>
    <mergeCell ref="A303:A305"/>
    <mergeCell ref="B303:B305"/>
    <mergeCell ref="C303:C305"/>
    <mergeCell ref="D303:D305"/>
    <mergeCell ref="E303:E305"/>
    <mergeCell ref="F303:F305"/>
    <mergeCell ref="L303:L305"/>
    <mergeCell ref="A306:A308"/>
    <mergeCell ref="B306:B308"/>
    <mergeCell ref="C306:C308"/>
    <mergeCell ref="D306:D308"/>
    <mergeCell ref="E306:E308"/>
    <mergeCell ref="F306:F308"/>
    <mergeCell ref="L306:L308"/>
    <mergeCell ref="A291:A293"/>
    <mergeCell ref="B291:B293"/>
    <mergeCell ref="C291:C293"/>
    <mergeCell ref="D291:D293"/>
    <mergeCell ref="E291:E293"/>
    <mergeCell ref="F291:F293"/>
    <mergeCell ref="L291:L293"/>
    <mergeCell ref="A294:A296"/>
    <mergeCell ref="B294:B296"/>
    <mergeCell ref="C294:C296"/>
    <mergeCell ref="D294:D296"/>
    <mergeCell ref="E294:E296"/>
    <mergeCell ref="F294:F296"/>
    <mergeCell ref="L294:L296"/>
    <mergeCell ref="A297:A299"/>
    <mergeCell ref="B297:B299"/>
    <mergeCell ref="C297:C299"/>
    <mergeCell ref="D297:D299"/>
    <mergeCell ref="E297:E299"/>
    <mergeCell ref="F297:F299"/>
    <mergeCell ref="L297:L299"/>
    <mergeCell ref="A280:A284"/>
    <mergeCell ref="B280:B284"/>
    <mergeCell ref="C280:C284"/>
    <mergeCell ref="D280:D284"/>
    <mergeCell ref="E280:E284"/>
    <mergeCell ref="F280:F284"/>
    <mergeCell ref="L280:L284"/>
    <mergeCell ref="A285:A287"/>
    <mergeCell ref="B285:B287"/>
    <mergeCell ref="C285:C287"/>
    <mergeCell ref="D285:D287"/>
    <mergeCell ref="E285:E287"/>
    <mergeCell ref="F285:F287"/>
    <mergeCell ref="L285:L287"/>
    <mergeCell ref="A288:A290"/>
    <mergeCell ref="B288:B290"/>
    <mergeCell ref="C288:C290"/>
    <mergeCell ref="D288:D290"/>
    <mergeCell ref="E288:E290"/>
    <mergeCell ref="F288:F290"/>
    <mergeCell ref="L288:L290"/>
    <mergeCell ref="A265:A269"/>
    <mergeCell ref="B265:B269"/>
    <mergeCell ref="C265:C269"/>
    <mergeCell ref="D265:D269"/>
    <mergeCell ref="E265:E269"/>
    <mergeCell ref="F265:F269"/>
    <mergeCell ref="L265:L269"/>
    <mergeCell ref="A270:A274"/>
    <mergeCell ref="B270:B274"/>
    <mergeCell ref="C270:C274"/>
    <mergeCell ref="D270:D274"/>
    <mergeCell ref="E270:E274"/>
    <mergeCell ref="F270:F274"/>
    <mergeCell ref="L270:L274"/>
    <mergeCell ref="A275:A279"/>
    <mergeCell ref="B275:B279"/>
    <mergeCell ref="C275:C279"/>
    <mergeCell ref="D275:D279"/>
    <mergeCell ref="E275:E279"/>
    <mergeCell ref="F275:F279"/>
    <mergeCell ref="L275:L279"/>
    <mergeCell ref="A250:A254"/>
    <mergeCell ref="B250:B254"/>
    <mergeCell ref="C250:C254"/>
    <mergeCell ref="D250:D254"/>
    <mergeCell ref="E250:E254"/>
    <mergeCell ref="F250:F254"/>
    <mergeCell ref="L250:L254"/>
    <mergeCell ref="A255:A259"/>
    <mergeCell ref="B255:B259"/>
    <mergeCell ref="C255:C259"/>
    <mergeCell ref="D255:D259"/>
    <mergeCell ref="E255:E259"/>
    <mergeCell ref="F255:F259"/>
    <mergeCell ref="L255:L259"/>
    <mergeCell ref="A260:A264"/>
    <mergeCell ref="B260:B264"/>
    <mergeCell ref="C260:C264"/>
    <mergeCell ref="D260:D264"/>
    <mergeCell ref="E260:E264"/>
    <mergeCell ref="F260:F264"/>
    <mergeCell ref="L260:L264"/>
    <mergeCell ref="A239:A241"/>
    <mergeCell ref="B239:B241"/>
    <mergeCell ref="C239:C241"/>
    <mergeCell ref="D239:D241"/>
    <mergeCell ref="E239:E241"/>
    <mergeCell ref="F239:F241"/>
    <mergeCell ref="L239:L241"/>
    <mergeCell ref="A242:A244"/>
    <mergeCell ref="B242:B244"/>
    <mergeCell ref="C242:C244"/>
    <mergeCell ref="D242:D244"/>
    <mergeCell ref="E242:E244"/>
    <mergeCell ref="F242:F244"/>
    <mergeCell ref="L242:L244"/>
    <mergeCell ref="A245:A249"/>
    <mergeCell ref="B245:B249"/>
    <mergeCell ref="C245:C249"/>
    <mergeCell ref="D245:D249"/>
    <mergeCell ref="E245:E249"/>
    <mergeCell ref="F245:F249"/>
    <mergeCell ref="L245:L249"/>
    <mergeCell ref="A230:A232"/>
    <mergeCell ref="B230:B232"/>
    <mergeCell ref="C230:C232"/>
    <mergeCell ref="D230:D232"/>
    <mergeCell ref="E230:E232"/>
    <mergeCell ref="F230:F232"/>
    <mergeCell ref="L230:L232"/>
    <mergeCell ref="A233:A235"/>
    <mergeCell ref="B233:B235"/>
    <mergeCell ref="C233:C235"/>
    <mergeCell ref="D233:D235"/>
    <mergeCell ref="E233:E235"/>
    <mergeCell ref="F233:F235"/>
    <mergeCell ref="L233:L235"/>
    <mergeCell ref="A236:A238"/>
    <mergeCell ref="B236:B238"/>
    <mergeCell ref="C236:C238"/>
    <mergeCell ref="D236:D238"/>
    <mergeCell ref="E236:E238"/>
    <mergeCell ref="F236:F238"/>
    <mergeCell ref="L236:L238"/>
    <mergeCell ref="A221:A223"/>
    <mergeCell ref="B221:B223"/>
    <mergeCell ref="C221:C223"/>
    <mergeCell ref="D221:D223"/>
    <mergeCell ref="E221:E223"/>
    <mergeCell ref="F221:F223"/>
    <mergeCell ref="L221:L223"/>
    <mergeCell ref="A224:A226"/>
    <mergeCell ref="B224:B226"/>
    <mergeCell ref="C224:C226"/>
    <mergeCell ref="D224:D226"/>
    <mergeCell ref="E224:E226"/>
    <mergeCell ref="F224:F226"/>
    <mergeCell ref="L224:L226"/>
    <mergeCell ref="A227:A229"/>
    <mergeCell ref="B227:B229"/>
    <mergeCell ref="C227:C229"/>
    <mergeCell ref="D227:D229"/>
    <mergeCell ref="E227:E229"/>
    <mergeCell ref="F227:F229"/>
    <mergeCell ref="L227:L229"/>
    <mergeCell ref="A206:A210"/>
    <mergeCell ref="B206:B210"/>
    <mergeCell ref="C206:C210"/>
    <mergeCell ref="D206:D210"/>
    <mergeCell ref="E206:E210"/>
    <mergeCell ref="F206:F210"/>
    <mergeCell ref="L206:L210"/>
    <mergeCell ref="A211:A215"/>
    <mergeCell ref="B211:B215"/>
    <mergeCell ref="C211:C215"/>
    <mergeCell ref="D211:D215"/>
    <mergeCell ref="E211:E215"/>
    <mergeCell ref="F211:F215"/>
    <mergeCell ref="L211:L215"/>
    <mergeCell ref="A216:A220"/>
    <mergeCell ref="B216:B220"/>
    <mergeCell ref="C216:C220"/>
    <mergeCell ref="D216:D220"/>
    <mergeCell ref="E216:E220"/>
    <mergeCell ref="F216:F220"/>
    <mergeCell ref="L216:L220"/>
    <mergeCell ref="A191:A195"/>
    <mergeCell ref="B191:B195"/>
    <mergeCell ref="C191:C195"/>
    <mergeCell ref="D191:D195"/>
    <mergeCell ref="E191:E195"/>
    <mergeCell ref="F191:F195"/>
    <mergeCell ref="L191:L195"/>
    <mergeCell ref="A196:A200"/>
    <mergeCell ref="B196:B200"/>
    <mergeCell ref="C196:C200"/>
    <mergeCell ref="D196:D200"/>
    <mergeCell ref="E196:E200"/>
    <mergeCell ref="F196:F200"/>
    <mergeCell ref="L196:L200"/>
    <mergeCell ref="A201:A205"/>
    <mergeCell ref="B201:B205"/>
    <mergeCell ref="C201:C205"/>
    <mergeCell ref="D201:D205"/>
    <mergeCell ref="E201:E205"/>
    <mergeCell ref="F201:F205"/>
    <mergeCell ref="L201:L205"/>
    <mergeCell ref="A178:A180"/>
    <mergeCell ref="B178:B180"/>
    <mergeCell ref="C178:C180"/>
    <mergeCell ref="D178:D180"/>
    <mergeCell ref="E178:E180"/>
    <mergeCell ref="F178:F180"/>
    <mergeCell ref="L178:L180"/>
    <mergeCell ref="A181:A185"/>
    <mergeCell ref="B181:B185"/>
    <mergeCell ref="C181:C185"/>
    <mergeCell ref="D181:D185"/>
    <mergeCell ref="E181:E185"/>
    <mergeCell ref="F181:F185"/>
    <mergeCell ref="L181:L185"/>
    <mergeCell ref="A186:A190"/>
    <mergeCell ref="B186:B190"/>
    <mergeCell ref="C186:C190"/>
    <mergeCell ref="D186:D190"/>
    <mergeCell ref="E186:E190"/>
    <mergeCell ref="F186:F190"/>
    <mergeCell ref="L186:L190"/>
    <mergeCell ref="A169:A171"/>
    <mergeCell ref="B169:B171"/>
    <mergeCell ref="C169:C171"/>
    <mergeCell ref="D169:D171"/>
    <mergeCell ref="E169:E171"/>
    <mergeCell ref="F169:F171"/>
    <mergeCell ref="L169:L171"/>
    <mergeCell ref="A172:A174"/>
    <mergeCell ref="B172:B174"/>
    <mergeCell ref="C172:C174"/>
    <mergeCell ref="D172:D174"/>
    <mergeCell ref="E172:E174"/>
    <mergeCell ref="F172:F174"/>
    <mergeCell ref="L172:L174"/>
    <mergeCell ref="A175:A177"/>
    <mergeCell ref="B175:B177"/>
    <mergeCell ref="C175:C177"/>
    <mergeCell ref="D175:D177"/>
    <mergeCell ref="E175:E177"/>
    <mergeCell ref="F175:F177"/>
    <mergeCell ref="L175:L177"/>
    <mergeCell ref="A160:A162"/>
    <mergeCell ref="B160:B162"/>
    <mergeCell ref="C160:C162"/>
    <mergeCell ref="D160:D162"/>
    <mergeCell ref="E160:E162"/>
    <mergeCell ref="F160:F162"/>
    <mergeCell ref="L160:L162"/>
    <mergeCell ref="A163:A165"/>
    <mergeCell ref="B163:B165"/>
    <mergeCell ref="C163:C165"/>
    <mergeCell ref="D163:D165"/>
    <mergeCell ref="E163:E165"/>
    <mergeCell ref="F163:F165"/>
    <mergeCell ref="L163:L165"/>
    <mergeCell ref="A166:A168"/>
    <mergeCell ref="B166:B168"/>
    <mergeCell ref="C166:C168"/>
    <mergeCell ref="D166:D168"/>
    <mergeCell ref="E166:E168"/>
    <mergeCell ref="F166:F168"/>
    <mergeCell ref="L166:L168"/>
    <mergeCell ref="A152:A156"/>
    <mergeCell ref="B152:B156"/>
    <mergeCell ref="C152:C156"/>
    <mergeCell ref="D152:D156"/>
    <mergeCell ref="E152:E156"/>
    <mergeCell ref="F152:F156"/>
    <mergeCell ref="L152:L156"/>
    <mergeCell ref="A157:A159"/>
    <mergeCell ref="B157:B159"/>
    <mergeCell ref="C157:C159"/>
    <mergeCell ref="D157:D159"/>
    <mergeCell ref="E157:E159"/>
    <mergeCell ref="F157:F159"/>
    <mergeCell ref="L157:L159"/>
    <mergeCell ref="A142:A146"/>
    <mergeCell ref="B142:B146"/>
    <mergeCell ref="C142:C146"/>
    <mergeCell ref="D142:D146"/>
    <mergeCell ref="E142:E146"/>
    <mergeCell ref="F142:F146"/>
    <mergeCell ref="L142:L146"/>
    <mergeCell ref="A147:A151"/>
    <mergeCell ref="B147:B151"/>
    <mergeCell ref="C147:C151"/>
    <mergeCell ref="D147:D151"/>
    <mergeCell ref="E147:E151"/>
    <mergeCell ref="F147:F151"/>
    <mergeCell ref="L147:L151"/>
    <mergeCell ref="A127:A131"/>
    <mergeCell ref="B127:B131"/>
    <mergeCell ref="C127:C131"/>
    <mergeCell ref="D127:D131"/>
    <mergeCell ref="E127:E131"/>
    <mergeCell ref="F127:F131"/>
    <mergeCell ref="L127:L131"/>
    <mergeCell ref="A132:A136"/>
    <mergeCell ref="B132:B136"/>
    <mergeCell ref="C132:C136"/>
    <mergeCell ref="D132:D136"/>
    <mergeCell ref="E132:E136"/>
    <mergeCell ref="F132:F136"/>
    <mergeCell ref="L132:L136"/>
    <mergeCell ref="A137:A141"/>
    <mergeCell ref="B137:B141"/>
    <mergeCell ref="C137:C141"/>
    <mergeCell ref="D137:D141"/>
    <mergeCell ref="E137:E141"/>
    <mergeCell ref="F137:F141"/>
    <mergeCell ref="L137:L141"/>
    <mergeCell ref="A115:A116"/>
    <mergeCell ref="B115:B116"/>
    <mergeCell ref="C115:C116"/>
    <mergeCell ref="D115:D116"/>
    <mergeCell ref="E115:E116"/>
    <mergeCell ref="F115:F116"/>
    <mergeCell ref="L115:L116"/>
    <mergeCell ref="A117:A121"/>
    <mergeCell ref="B117:B121"/>
    <mergeCell ref="C117:C121"/>
    <mergeCell ref="D117:D121"/>
    <mergeCell ref="E117:E121"/>
    <mergeCell ref="F117:F121"/>
    <mergeCell ref="L117:L121"/>
    <mergeCell ref="A122:A126"/>
    <mergeCell ref="B122:B126"/>
    <mergeCell ref="C122:C126"/>
    <mergeCell ref="D122:D126"/>
    <mergeCell ref="E122:E126"/>
    <mergeCell ref="F122:F126"/>
    <mergeCell ref="L122:L126"/>
    <mergeCell ref="B109:B110"/>
    <mergeCell ref="C109:C110"/>
    <mergeCell ref="D109:D110"/>
    <mergeCell ref="E109:E110"/>
    <mergeCell ref="F109:F110"/>
    <mergeCell ref="L109:L110"/>
    <mergeCell ref="A111:A112"/>
    <mergeCell ref="B111:B112"/>
    <mergeCell ref="C111:C112"/>
    <mergeCell ref="D111:D112"/>
    <mergeCell ref="E111:E112"/>
    <mergeCell ref="F111:F112"/>
    <mergeCell ref="L111:L112"/>
    <mergeCell ref="A113:A114"/>
    <mergeCell ref="B113:B114"/>
    <mergeCell ref="C113:C114"/>
    <mergeCell ref="D113:D114"/>
    <mergeCell ref="E113:E114"/>
    <mergeCell ref="F113:F114"/>
    <mergeCell ref="L113:L114"/>
    <mergeCell ref="A89:A90"/>
    <mergeCell ref="B89:B90"/>
    <mergeCell ref="C89:C90"/>
    <mergeCell ref="D89:D90"/>
    <mergeCell ref="E89:E90"/>
    <mergeCell ref="F89:F90"/>
    <mergeCell ref="A103:A104"/>
    <mergeCell ref="B103:B104"/>
    <mergeCell ref="C103:C104"/>
    <mergeCell ref="D103:D104"/>
    <mergeCell ref="E103:E104"/>
    <mergeCell ref="F103:F104"/>
    <mergeCell ref="L103:L104"/>
    <mergeCell ref="A105:A106"/>
    <mergeCell ref="B105:B106"/>
    <mergeCell ref="C105:C106"/>
    <mergeCell ref="D105:D106"/>
    <mergeCell ref="E105:E106"/>
    <mergeCell ref="F105:F106"/>
    <mergeCell ref="L105:L106"/>
    <mergeCell ref="L89:L90"/>
    <mergeCell ref="L91:L92"/>
    <mergeCell ref="A91:A92"/>
    <mergeCell ref="B91:B92"/>
    <mergeCell ref="C91:C92"/>
    <mergeCell ref="D91:D92"/>
    <mergeCell ref="E91:E92"/>
    <mergeCell ref="F91:F92"/>
    <mergeCell ref="A93:A94"/>
    <mergeCell ref="F93:F94"/>
    <mergeCell ref="B93:B94"/>
    <mergeCell ref="C93:C94"/>
    <mergeCell ref="L55:L57"/>
    <mergeCell ref="L61:L63"/>
    <mergeCell ref="L65:L66"/>
    <mergeCell ref="L67:L68"/>
    <mergeCell ref="L69:L70"/>
    <mergeCell ref="L71:L72"/>
    <mergeCell ref="L73:L74"/>
    <mergeCell ref="D75:D76"/>
    <mergeCell ref="E75:E76"/>
    <mergeCell ref="A73:A74"/>
    <mergeCell ref="B73:B74"/>
    <mergeCell ref="C73:C74"/>
    <mergeCell ref="D73:D74"/>
    <mergeCell ref="E73:E74"/>
    <mergeCell ref="F73:F74"/>
    <mergeCell ref="F75:F76"/>
    <mergeCell ref="A75:A76"/>
    <mergeCell ref="L75:L76"/>
    <mergeCell ref="A55:A57"/>
    <mergeCell ref="B55:B57"/>
    <mergeCell ref="C55:C57"/>
    <mergeCell ref="D55:D57"/>
    <mergeCell ref="F55:F57"/>
    <mergeCell ref="A78:A79"/>
    <mergeCell ref="B78:B79"/>
    <mergeCell ref="C78:C79"/>
    <mergeCell ref="D78:D79"/>
    <mergeCell ref="E78:E79"/>
    <mergeCell ref="F78:F79"/>
    <mergeCell ref="D82:D83"/>
    <mergeCell ref="E82:E83"/>
    <mergeCell ref="A80:A81"/>
    <mergeCell ref="B80:B81"/>
    <mergeCell ref="C80:C81"/>
    <mergeCell ref="D80:D81"/>
    <mergeCell ref="E80:E81"/>
    <mergeCell ref="C71:C72"/>
    <mergeCell ref="D71:D72"/>
    <mergeCell ref="F71:F72"/>
    <mergeCell ref="A67:A68"/>
    <mergeCell ref="A69:A70"/>
    <mergeCell ref="B69:B70"/>
    <mergeCell ref="C69:C70"/>
    <mergeCell ref="D69:D70"/>
    <mergeCell ref="A71:A72"/>
    <mergeCell ref="B71:B72"/>
    <mergeCell ref="B75:B76"/>
    <mergeCell ref="C75:C76"/>
    <mergeCell ref="L78:L79"/>
    <mergeCell ref="L80:L81"/>
    <mergeCell ref="L82:L83"/>
    <mergeCell ref="L87:L88"/>
    <mergeCell ref="F80:F81"/>
    <mergeCell ref="A82:A83"/>
    <mergeCell ref="F82:F83"/>
    <mergeCell ref="B82:B83"/>
    <mergeCell ref="C82:C83"/>
    <mergeCell ref="B87:B88"/>
    <mergeCell ref="C87:C88"/>
    <mergeCell ref="D87:D88"/>
    <mergeCell ref="E87:E88"/>
    <mergeCell ref="F87:F88"/>
    <mergeCell ref="A87:A88"/>
    <mergeCell ref="D61:D63"/>
    <mergeCell ref="E61:E62"/>
    <mergeCell ref="D65:D66"/>
    <mergeCell ref="E65:E66"/>
    <mergeCell ref="F65:F66"/>
    <mergeCell ref="D67:D68"/>
    <mergeCell ref="F67:F68"/>
    <mergeCell ref="F69:F70"/>
    <mergeCell ref="A61:A63"/>
    <mergeCell ref="F61:F63"/>
    <mergeCell ref="B61:B63"/>
    <mergeCell ref="C61:C63"/>
    <mergeCell ref="A65:A66"/>
    <mergeCell ref="B65:B66"/>
    <mergeCell ref="C65:C66"/>
    <mergeCell ref="B67:B68"/>
    <mergeCell ref="C67:C68"/>
    <mergeCell ref="A40:A41"/>
    <mergeCell ref="B40:B41"/>
    <mergeCell ref="C40:C41"/>
    <mergeCell ref="D40:D41"/>
    <mergeCell ref="E40:E41"/>
    <mergeCell ref="F40:F41"/>
    <mergeCell ref="L40:L41"/>
    <mergeCell ref="A42:A43"/>
    <mergeCell ref="B42:B43"/>
    <mergeCell ref="C42:C43"/>
    <mergeCell ref="D42:D43"/>
    <mergeCell ref="E42:E43"/>
    <mergeCell ref="F42:F43"/>
    <mergeCell ref="L42:L43"/>
    <mergeCell ref="A53:A54"/>
    <mergeCell ref="B53:B54"/>
    <mergeCell ref="C53:C54"/>
    <mergeCell ref="D53:D54"/>
    <mergeCell ref="E53:E54"/>
    <mergeCell ref="F53:F54"/>
    <mergeCell ref="L53:L54"/>
    <mergeCell ref="E33:E34"/>
    <mergeCell ref="F33:F34"/>
    <mergeCell ref="L33:L34"/>
    <mergeCell ref="A36:A37"/>
    <mergeCell ref="B36:B37"/>
    <mergeCell ref="C36:C37"/>
    <mergeCell ref="D36:D37"/>
    <mergeCell ref="E36:E37"/>
    <mergeCell ref="F36:F37"/>
    <mergeCell ref="L36:L37"/>
    <mergeCell ref="A38:A39"/>
    <mergeCell ref="B38:B39"/>
    <mergeCell ref="C38:C39"/>
    <mergeCell ref="D38:D39"/>
    <mergeCell ref="E38:E39"/>
    <mergeCell ref="F38:F39"/>
    <mergeCell ref="L38:L39"/>
    <mergeCell ref="A27:A28"/>
    <mergeCell ref="B27:B28"/>
    <mergeCell ref="C27:C28"/>
    <mergeCell ref="D27:D28"/>
    <mergeCell ref="E27:E28"/>
    <mergeCell ref="F27:F28"/>
    <mergeCell ref="L27:L28"/>
    <mergeCell ref="A44:A45"/>
    <mergeCell ref="B44:B45"/>
    <mergeCell ref="C44:C45"/>
    <mergeCell ref="D44:D45"/>
    <mergeCell ref="E44:E45"/>
    <mergeCell ref="F44:F45"/>
    <mergeCell ref="L44:L45"/>
    <mergeCell ref="A46:A47"/>
    <mergeCell ref="B46:B47"/>
    <mergeCell ref="C46:C47"/>
    <mergeCell ref="D46:D47"/>
    <mergeCell ref="E46:E47"/>
    <mergeCell ref="F46:F47"/>
    <mergeCell ref="L46:L47"/>
    <mergeCell ref="A31:A32"/>
    <mergeCell ref="B31:B32"/>
    <mergeCell ref="C31:C32"/>
    <mergeCell ref="D31:D32"/>
    <mergeCell ref="E31:E32"/>
    <mergeCell ref="F31:F32"/>
    <mergeCell ref="L31:L32"/>
    <mergeCell ref="A33:A34"/>
    <mergeCell ref="B33:B34"/>
    <mergeCell ref="C33:C34"/>
    <mergeCell ref="D33:D34"/>
    <mergeCell ref="E10:E11"/>
    <mergeCell ref="F10:F11"/>
    <mergeCell ref="L10:L11"/>
    <mergeCell ref="A12:A14"/>
    <mergeCell ref="B12:B14"/>
    <mergeCell ref="C12:C14"/>
    <mergeCell ref="D12:D14"/>
    <mergeCell ref="E12:E14"/>
    <mergeCell ref="F12:F14"/>
    <mergeCell ref="L12:L14"/>
    <mergeCell ref="A15:A17"/>
    <mergeCell ref="B15:B17"/>
    <mergeCell ref="C15:C17"/>
    <mergeCell ref="D15:D17"/>
    <mergeCell ref="E15:E17"/>
    <mergeCell ref="F15:F17"/>
    <mergeCell ref="L15:L17"/>
    <mergeCell ref="A25:A26"/>
    <mergeCell ref="B25:B26"/>
    <mergeCell ref="C25:C26"/>
    <mergeCell ref="D25:D26"/>
    <mergeCell ref="E25:E26"/>
    <mergeCell ref="F25:F26"/>
    <mergeCell ref="L25:L26"/>
    <mergeCell ref="A4:A5"/>
    <mergeCell ref="B4:B5"/>
    <mergeCell ref="C4:C5"/>
    <mergeCell ref="D4:D5"/>
    <mergeCell ref="E4:E5"/>
    <mergeCell ref="F4:F5"/>
    <mergeCell ref="L4:L5"/>
    <mergeCell ref="A6:A7"/>
    <mergeCell ref="B6:B7"/>
    <mergeCell ref="C6:C7"/>
    <mergeCell ref="D6:D7"/>
    <mergeCell ref="E6:E7"/>
    <mergeCell ref="F6:F7"/>
    <mergeCell ref="L6:L7"/>
    <mergeCell ref="A8:A9"/>
    <mergeCell ref="B8:B9"/>
    <mergeCell ref="C8:C9"/>
    <mergeCell ref="D8:D9"/>
    <mergeCell ref="E8:E9"/>
    <mergeCell ref="F8:F9"/>
    <mergeCell ref="L8:L9"/>
    <mergeCell ref="A10:A11"/>
    <mergeCell ref="B10:B11"/>
    <mergeCell ref="C10:C11"/>
    <mergeCell ref="D10:D11"/>
    <mergeCell ref="A18:A20"/>
    <mergeCell ref="B18:B20"/>
    <mergeCell ref="C18:C20"/>
    <mergeCell ref="D18:D20"/>
    <mergeCell ref="E18:E20"/>
    <mergeCell ref="F18:F20"/>
    <mergeCell ref="L18:L20"/>
    <mergeCell ref="A21:A22"/>
    <mergeCell ref="B21:B22"/>
    <mergeCell ref="C21:C22"/>
    <mergeCell ref="D21:D22"/>
    <mergeCell ref="E21:E22"/>
    <mergeCell ref="F21:F22"/>
    <mergeCell ref="L21:L22"/>
    <mergeCell ref="A23:A24"/>
    <mergeCell ref="B23:B24"/>
    <mergeCell ref="C23:C24"/>
    <mergeCell ref="D23:D24"/>
    <mergeCell ref="E23:E24"/>
    <mergeCell ref="F23:F24"/>
    <mergeCell ref="L23:L24"/>
    <mergeCell ref="C97:C98"/>
    <mergeCell ref="D97:D98"/>
    <mergeCell ref="E97:E98"/>
    <mergeCell ref="F97:F98"/>
    <mergeCell ref="A657:A660"/>
    <mergeCell ref="B657:B660"/>
    <mergeCell ref="C657:C660"/>
    <mergeCell ref="D657:D660"/>
    <mergeCell ref="E657:E660"/>
    <mergeCell ref="F657:F660"/>
    <mergeCell ref="L657:L660"/>
    <mergeCell ref="A685:A686"/>
    <mergeCell ref="B685:B686"/>
    <mergeCell ref="C685:C686"/>
    <mergeCell ref="D685:D686"/>
    <mergeCell ref="E685:E686"/>
    <mergeCell ref="F685:F686"/>
    <mergeCell ref="L685:L686"/>
    <mergeCell ref="A680:A682"/>
    <mergeCell ref="B680:B682"/>
    <mergeCell ref="C680:C682"/>
    <mergeCell ref="D680:D682"/>
    <mergeCell ref="E680:E682"/>
    <mergeCell ref="F680:F682"/>
    <mergeCell ref="L680:L682"/>
    <mergeCell ref="A683:A684"/>
    <mergeCell ref="B683:B684"/>
    <mergeCell ref="C683:C684"/>
    <mergeCell ref="D683:D684"/>
    <mergeCell ref="F107:F108"/>
    <mergeCell ref="L107:L108"/>
    <mergeCell ref="A109:A110"/>
    <mergeCell ref="D93:D94"/>
    <mergeCell ref="E93:E94"/>
    <mergeCell ref="L93:L94"/>
    <mergeCell ref="L95:L96"/>
    <mergeCell ref="L97:L98"/>
    <mergeCell ref="L99:L100"/>
    <mergeCell ref="A101:A102"/>
    <mergeCell ref="B101:B102"/>
    <mergeCell ref="C101:C102"/>
    <mergeCell ref="D101:D102"/>
    <mergeCell ref="E101:E102"/>
    <mergeCell ref="F101:F102"/>
    <mergeCell ref="L101:L102"/>
    <mergeCell ref="A107:A108"/>
    <mergeCell ref="B107:B108"/>
    <mergeCell ref="C107:C108"/>
    <mergeCell ref="D107:D108"/>
    <mergeCell ref="E107:E108"/>
    <mergeCell ref="B95:B96"/>
    <mergeCell ref="C95:C96"/>
    <mergeCell ref="D95:D96"/>
    <mergeCell ref="E95:E96"/>
    <mergeCell ref="F95:F96"/>
    <mergeCell ref="A99:A100"/>
    <mergeCell ref="B99:B100"/>
    <mergeCell ref="C99:C100"/>
    <mergeCell ref="D99:D100"/>
    <mergeCell ref="E99:E100"/>
    <mergeCell ref="F99:F100"/>
    <mergeCell ref="A95:A96"/>
    <mergeCell ref="A97:A98"/>
    <mergeCell ref="B97:B98"/>
    <mergeCell ref="A645:A648"/>
    <mergeCell ref="B645:B648"/>
    <mergeCell ref="C645:C648"/>
    <mergeCell ref="D645:D648"/>
    <mergeCell ref="E645:E648"/>
    <mergeCell ref="F645:F648"/>
    <mergeCell ref="L645:L648"/>
    <mergeCell ref="A649:A652"/>
    <mergeCell ref="B649:B652"/>
    <mergeCell ref="C649:C652"/>
    <mergeCell ref="D649:D652"/>
    <mergeCell ref="E649:E652"/>
    <mergeCell ref="F649:F652"/>
    <mergeCell ref="L649:L652"/>
    <mergeCell ref="A653:A656"/>
    <mergeCell ref="B653:B656"/>
    <mergeCell ref="C653:C656"/>
    <mergeCell ref="D653:D656"/>
    <mergeCell ref="E653:E656"/>
    <mergeCell ref="F653:F656"/>
    <mergeCell ref="L653:L656"/>
    <mergeCell ref="E633:E636"/>
    <mergeCell ref="F633:F636"/>
    <mergeCell ref="L633:L636"/>
    <mergeCell ref="A637:A640"/>
    <mergeCell ref="B637:B640"/>
    <mergeCell ref="C637:C640"/>
    <mergeCell ref="D637:D640"/>
    <mergeCell ref="E637:E640"/>
    <mergeCell ref="F637:F640"/>
    <mergeCell ref="L637:L640"/>
    <mergeCell ref="A641:A644"/>
    <mergeCell ref="B641:B644"/>
    <mergeCell ref="C641:C644"/>
    <mergeCell ref="D641:D644"/>
    <mergeCell ref="E641:E644"/>
    <mergeCell ref="F641:F644"/>
    <mergeCell ref="L641:L644"/>
    <mergeCell ref="E507:E511"/>
    <mergeCell ref="F507:F511"/>
    <mergeCell ref="L507:L511"/>
    <mergeCell ref="A625:A628"/>
    <mergeCell ref="B625:B628"/>
    <mergeCell ref="L671:L673"/>
    <mergeCell ref="A674:A675"/>
    <mergeCell ref="B674:B675"/>
    <mergeCell ref="C674:C675"/>
    <mergeCell ref="D674:D675"/>
    <mergeCell ref="E674:E675"/>
    <mergeCell ref="F674:F675"/>
    <mergeCell ref="L674:L675"/>
    <mergeCell ref="A676:A677"/>
    <mergeCell ref="B676:B677"/>
    <mergeCell ref="C676:C677"/>
    <mergeCell ref="C625:C628"/>
    <mergeCell ref="D625:D628"/>
    <mergeCell ref="E625:E628"/>
    <mergeCell ref="F625:F628"/>
    <mergeCell ref="L625:L628"/>
    <mergeCell ref="A629:A632"/>
    <mergeCell ref="B629:B632"/>
    <mergeCell ref="C629:C632"/>
    <mergeCell ref="D629:D632"/>
    <mergeCell ref="E629:E632"/>
    <mergeCell ref="F629:F632"/>
    <mergeCell ref="L629:L632"/>
    <mergeCell ref="A633:A636"/>
    <mergeCell ref="B633:B636"/>
    <mergeCell ref="C633:C636"/>
    <mergeCell ref="D633:D636"/>
    <mergeCell ref="D676:D677"/>
    <mergeCell ref="E676:E677"/>
    <mergeCell ref="F676:F677"/>
    <mergeCell ref="L676:L677"/>
    <mergeCell ref="A678:A679"/>
    <mergeCell ref="B678:B679"/>
    <mergeCell ref="C678:C679"/>
    <mergeCell ref="D678:D679"/>
    <mergeCell ref="E678:E679"/>
    <mergeCell ref="F678:F679"/>
    <mergeCell ref="L678:L679"/>
    <mergeCell ref="A707:A708"/>
    <mergeCell ref="B707:B708"/>
    <mergeCell ref="C707:C708"/>
    <mergeCell ref="D707:D708"/>
    <mergeCell ref="E707:E708"/>
    <mergeCell ref="F707:F708"/>
    <mergeCell ref="L707:L708"/>
    <mergeCell ref="E683:E684"/>
    <mergeCell ref="F683:F684"/>
    <mergeCell ref="L683:L684"/>
    <mergeCell ref="A687:A688"/>
    <mergeCell ref="B687:B688"/>
    <mergeCell ref="C687:C688"/>
    <mergeCell ref="D687:D688"/>
    <mergeCell ref="E687:E688"/>
    <mergeCell ref="F687:F688"/>
    <mergeCell ref="L687:L688"/>
    <mergeCell ref="F709:F723"/>
    <mergeCell ref="F724:F730"/>
    <mergeCell ref="A709:A723"/>
    <mergeCell ref="B709:B723"/>
    <mergeCell ref="C709:C723"/>
    <mergeCell ref="D709:D723"/>
    <mergeCell ref="L709:L723"/>
    <mergeCell ref="A724:A730"/>
    <mergeCell ref="D724:D730"/>
    <mergeCell ref="L724:L730"/>
    <mergeCell ref="B693:B694"/>
    <mergeCell ref="C693:C694"/>
    <mergeCell ref="D693:D694"/>
    <mergeCell ref="F693:F694"/>
    <mergeCell ref="L693:L694"/>
    <mergeCell ref="A693:A694"/>
    <mergeCell ref="A699:A701"/>
    <mergeCell ref="B699:B701"/>
    <mergeCell ref="C699:C701"/>
    <mergeCell ref="D699:D701"/>
    <mergeCell ref="F699:F701"/>
    <mergeCell ref="L699:L701"/>
    <mergeCell ref="A702:A703"/>
    <mergeCell ref="B702:B703"/>
    <mergeCell ref="C702:C703"/>
    <mergeCell ref="D702:D703"/>
    <mergeCell ref="E702:E703"/>
    <mergeCell ref="F702:F703"/>
    <mergeCell ref="L702:L703"/>
    <mergeCell ref="B724:B730"/>
    <mergeCell ref="C724:C730"/>
    <mergeCell ref="A617:A620"/>
    <mergeCell ref="B617:B620"/>
    <mergeCell ref="C617:C620"/>
    <mergeCell ref="D617:D620"/>
    <mergeCell ref="E617:E620"/>
    <mergeCell ref="F617:F620"/>
    <mergeCell ref="L617:L620"/>
    <mergeCell ref="A621:A624"/>
    <mergeCell ref="B621:B624"/>
    <mergeCell ref="C621:C624"/>
    <mergeCell ref="D621:D624"/>
    <mergeCell ref="E621:E624"/>
    <mergeCell ref="F621:F624"/>
    <mergeCell ref="L621:L624"/>
    <mergeCell ref="F689:F690"/>
    <mergeCell ref="F691:F692"/>
    <mergeCell ref="A689:A690"/>
    <mergeCell ref="B689:B690"/>
    <mergeCell ref="C689:C690"/>
    <mergeCell ref="D689:D690"/>
    <mergeCell ref="L689:L690"/>
    <mergeCell ref="A691:A692"/>
    <mergeCell ref="D691:D692"/>
    <mergeCell ref="L691:L692"/>
    <mergeCell ref="B691:B692"/>
    <mergeCell ref="C691:C692"/>
    <mergeCell ref="A671:A673"/>
    <mergeCell ref="B671:B673"/>
    <mergeCell ref="C671:C673"/>
    <mergeCell ref="D671:D673"/>
    <mergeCell ref="E671:E673"/>
    <mergeCell ref="F671:F673"/>
    <mergeCell ref="A605:A608"/>
    <mergeCell ref="B605:B608"/>
    <mergeCell ref="C605:C608"/>
    <mergeCell ref="D605:D608"/>
    <mergeCell ref="E605:E608"/>
    <mergeCell ref="F605:F608"/>
    <mergeCell ref="L605:L608"/>
    <mergeCell ref="A609:A612"/>
    <mergeCell ref="B609:B612"/>
    <mergeCell ref="C609:C612"/>
    <mergeCell ref="D609:D612"/>
    <mergeCell ref="E609:E612"/>
    <mergeCell ref="F609:F612"/>
    <mergeCell ref="L609:L612"/>
    <mergeCell ref="A613:A616"/>
    <mergeCell ref="B613:B616"/>
    <mergeCell ref="C613:C616"/>
    <mergeCell ref="D613:D616"/>
    <mergeCell ref="E613:E616"/>
    <mergeCell ref="F613:F616"/>
    <mergeCell ref="L613:L616"/>
    <mergeCell ref="A595:A596"/>
    <mergeCell ref="B595:B596"/>
    <mergeCell ref="C595:C596"/>
    <mergeCell ref="D595:D596"/>
    <mergeCell ref="E595:E596"/>
    <mergeCell ref="F595:F596"/>
    <mergeCell ref="L595:L596"/>
    <mergeCell ref="A597:A600"/>
    <mergeCell ref="B597:B600"/>
    <mergeCell ref="C597:C600"/>
    <mergeCell ref="D597:D600"/>
    <mergeCell ref="E597:E600"/>
    <mergeCell ref="F597:F600"/>
    <mergeCell ref="L597:L600"/>
    <mergeCell ref="A601:A604"/>
    <mergeCell ref="B601:B604"/>
    <mergeCell ref="C601:C604"/>
    <mergeCell ref="D601:D604"/>
    <mergeCell ref="E601:E604"/>
    <mergeCell ref="F601:F604"/>
    <mergeCell ref="L601:L604"/>
    <mergeCell ref="A589:A590"/>
    <mergeCell ref="B589:B590"/>
    <mergeCell ref="C589:C590"/>
    <mergeCell ref="D589:D590"/>
    <mergeCell ref="E589:E590"/>
    <mergeCell ref="F589:F590"/>
    <mergeCell ref="L589:L590"/>
    <mergeCell ref="A591:A592"/>
    <mergeCell ref="B591:B592"/>
    <mergeCell ref="C591:C592"/>
    <mergeCell ref="D591:D592"/>
    <mergeCell ref="E591:E592"/>
    <mergeCell ref="F591:F592"/>
    <mergeCell ref="L591:L592"/>
    <mergeCell ref="A593:A594"/>
    <mergeCell ref="B593:B594"/>
    <mergeCell ref="C593:C594"/>
    <mergeCell ref="D593:D594"/>
    <mergeCell ref="E593:E594"/>
    <mergeCell ref="F593:F594"/>
    <mergeCell ref="L593:L594"/>
    <mergeCell ref="A583:A584"/>
    <mergeCell ref="B583:B584"/>
    <mergeCell ref="C583:C584"/>
    <mergeCell ref="D583:D584"/>
    <mergeCell ref="E583:E584"/>
    <mergeCell ref="F583:F584"/>
    <mergeCell ref="L583:L584"/>
    <mergeCell ref="A585:A586"/>
    <mergeCell ref="B585:B586"/>
    <mergeCell ref="C585:C586"/>
    <mergeCell ref="D585:D586"/>
    <mergeCell ref="E585:E586"/>
    <mergeCell ref="F585:F586"/>
    <mergeCell ref="L585:L586"/>
    <mergeCell ref="A587:A588"/>
    <mergeCell ref="B587:B588"/>
    <mergeCell ref="C587:C588"/>
    <mergeCell ref="D587:D588"/>
    <mergeCell ref="E587:E588"/>
    <mergeCell ref="F587:F588"/>
    <mergeCell ref="L587:L588"/>
    <mergeCell ref="A577:A578"/>
    <mergeCell ref="B577:B578"/>
    <mergeCell ref="C577:C578"/>
    <mergeCell ref="D577:D578"/>
    <mergeCell ref="E577:E578"/>
    <mergeCell ref="F577:F578"/>
    <mergeCell ref="L577:L578"/>
    <mergeCell ref="A579:A580"/>
    <mergeCell ref="B579:B580"/>
    <mergeCell ref="C579:C580"/>
    <mergeCell ref="D579:D580"/>
    <mergeCell ref="E579:E580"/>
    <mergeCell ref="F579:F580"/>
    <mergeCell ref="L579:L580"/>
    <mergeCell ref="A581:A582"/>
    <mergeCell ref="B581:B582"/>
    <mergeCell ref="C581:C582"/>
    <mergeCell ref="D581:D582"/>
    <mergeCell ref="E581:E582"/>
    <mergeCell ref="F581:F582"/>
    <mergeCell ref="L581:L582"/>
    <mergeCell ref="A571:A572"/>
    <mergeCell ref="B571:B572"/>
    <mergeCell ref="C571:C572"/>
    <mergeCell ref="D571:D572"/>
    <mergeCell ref="E571:E572"/>
    <mergeCell ref="F571:F572"/>
    <mergeCell ref="L571:L572"/>
    <mergeCell ref="A573:A574"/>
    <mergeCell ref="B573:B574"/>
    <mergeCell ref="C573:C574"/>
    <mergeCell ref="D573:D574"/>
    <mergeCell ref="E573:E574"/>
    <mergeCell ref="F573:F574"/>
    <mergeCell ref="L573:L574"/>
    <mergeCell ref="A575:A576"/>
    <mergeCell ref="B575:B576"/>
    <mergeCell ref="C575:C576"/>
    <mergeCell ref="D575:D576"/>
    <mergeCell ref="E575:E576"/>
    <mergeCell ref="F575:F576"/>
    <mergeCell ref="L575:L576"/>
    <mergeCell ref="A565:A566"/>
    <mergeCell ref="B565:B566"/>
    <mergeCell ref="C565:C566"/>
    <mergeCell ref="D565:D566"/>
    <mergeCell ref="E565:E566"/>
    <mergeCell ref="F565:F566"/>
    <mergeCell ref="L565:L566"/>
    <mergeCell ref="A567:A568"/>
    <mergeCell ref="B567:B568"/>
    <mergeCell ref="C567:C568"/>
    <mergeCell ref="D567:D568"/>
    <mergeCell ref="E567:E568"/>
    <mergeCell ref="F567:F568"/>
    <mergeCell ref="L567:L568"/>
    <mergeCell ref="A569:A570"/>
    <mergeCell ref="B569:B570"/>
    <mergeCell ref="C569:C570"/>
    <mergeCell ref="D569:D570"/>
    <mergeCell ref="E569:E570"/>
    <mergeCell ref="F569:F570"/>
    <mergeCell ref="L569:L570"/>
    <mergeCell ref="A556:A558"/>
    <mergeCell ref="B556:B558"/>
    <mergeCell ref="C556:C558"/>
    <mergeCell ref="D556:D558"/>
    <mergeCell ref="E556:E558"/>
    <mergeCell ref="F556:F558"/>
    <mergeCell ref="L556:L558"/>
    <mergeCell ref="A559:A561"/>
    <mergeCell ref="B559:B561"/>
    <mergeCell ref="C559:C561"/>
    <mergeCell ref="D559:D561"/>
    <mergeCell ref="E559:E561"/>
    <mergeCell ref="F559:F561"/>
    <mergeCell ref="L559:L561"/>
    <mergeCell ref="A562:A564"/>
    <mergeCell ref="B562:B564"/>
    <mergeCell ref="C562:C564"/>
    <mergeCell ref="D562:D564"/>
    <mergeCell ref="E562:E564"/>
    <mergeCell ref="F562:F564"/>
    <mergeCell ref="L562:L564"/>
    <mergeCell ref="A547:A549"/>
    <mergeCell ref="B547:B549"/>
    <mergeCell ref="C547:C549"/>
    <mergeCell ref="D547:D549"/>
    <mergeCell ref="E547:E549"/>
    <mergeCell ref="F547:F549"/>
    <mergeCell ref="L547:L549"/>
    <mergeCell ref="A550:A552"/>
    <mergeCell ref="B550:B552"/>
    <mergeCell ref="C550:C552"/>
    <mergeCell ref="D550:D552"/>
    <mergeCell ref="E550:E552"/>
    <mergeCell ref="F550:F552"/>
    <mergeCell ref="L550:L552"/>
    <mergeCell ref="A553:A555"/>
    <mergeCell ref="B553:B555"/>
    <mergeCell ref="C553:C555"/>
    <mergeCell ref="D553:D555"/>
    <mergeCell ref="E553:E555"/>
    <mergeCell ref="F553:F555"/>
    <mergeCell ref="L553:L555"/>
    <mergeCell ref="A538:A540"/>
    <mergeCell ref="B538:B540"/>
    <mergeCell ref="C538:C540"/>
    <mergeCell ref="D538:D540"/>
    <mergeCell ref="E538:E540"/>
    <mergeCell ref="F538:F540"/>
    <mergeCell ref="L538:L540"/>
    <mergeCell ref="A541:A543"/>
    <mergeCell ref="B541:B543"/>
    <mergeCell ref="C541:C543"/>
    <mergeCell ref="D541:D543"/>
    <mergeCell ref="E541:E543"/>
    <mergeCell ref="F541:F543"/>
    <mergeCell ref="L541:L543"/>
    <mergeCell ref="A544:A546"/>
    <mergeCell ref="B544:B546"/>
    <mergeCell ref="C544:C546"/>
    <mergeCell ref="D544:D546"/>
    <mergeCell ref="E544:E546"/>
    <mergeCell ref="F544:F546"/>
    <mergeCell ref="L544:L546"/>
    <mergeCell ref="A529:A531"/>
    <mergeCell ref="B529:B531"/>
    <mergeCell ref="C529:C531"/>
    <mergeCell ref="D529:D531"/>
    <mergeCell ref="E529:E531"/>
    <mergeCell ref="F529:F531"/>
    <mergeCell ref="L529:L531"/>
    <mergeCell ref="A532:A534"/>
    <mergeCell ref="B532:B534"/>
    <mergeCell ref="C532:C534"/>
    <mergeCell ref="D532:D534"/>
    <mergeCell ref="E532:E534"/>
    <mergeCell ref="F532:F534"/>
    <mergeCell ref="L532:L534"/>
    <mergeCell ref="A535:A537"/>
    <mergeCell ref="B535:B537"/>
    <mergeCell ref="C535:C537"/>
    <mergeCell ref="D535:D537"/>
    <mergeCell ref="E535:E537"/>
    <mergeCell ref="F535:F537"/>
    <mergeCell ref="L535:L537"/>
    <mergeCell ref="A520:A522"/>
    <mergeCell ref="B520:B522"/>
    <mergeCell ref="C520:C522"/>
    <mergeCell ref="D520:D522"/>
    <mergeCell ref="E520:E522"/>
    <mergeCell ref="F520:F522"/>
    <mergeCell ref="L520:L522"/>
    <mergeCell ref="A523:A525"/>
    <mergeCell ref="B523:B525"/>
    <mergeCell ref="C523:C525"/>
    <mergeCell ref="D523:D525"/>
    <mergeCell ref="E523:E525"/>
    <mergeCell ref="F523:F525"/>
    <mergeCell ref="L523:L525"/>
    <mergeCell ref="A526:A528"/>
    <mergeCell ref="B526:B528"/>
    <mergeCell ref="C526:C528"/>
    <mergeCell ref="D526:D528"/>
    <mergeCell ref="E526:E528"/>
    <mergeCell ref="F526:F528"/>
    <mergeCell ref="L526:L528"/>
    <mergeCell ref="A497:A501"/>
    <mergeCell ref="B497:B501"/>
    <mergeCell ref="C497:C501"/>
    <mergeCell ref="D497:D501"/>
    <mergeCell ref="E497:E501"/>
    <mergeCell ref="F497:F501"/>
    <mergeCell ref="L497:L501"/>
    <mergeCell ref="A512:A516"/>
    <mergeCell ref="B512:B516"/>
    <mergeCell ref="C512:C516"/>
    <mergeCell ref="D512:D516"/>
    <mergeCell ref="E512:E516"/>
    <mergeCell ref="F512:F516"/>
    <mergeCell ref="L512:L516"/>
    <mergeCell ref="A517:A519"/>
    <mergeCell ref="B517:B519"/>
    <mergeCell ref="C517:C519"/>
    <mergeCell ref="D517:D519"/>
    <mergeCell ref="E517:E519"/>
    <mergeCell ref="F517:F519"/>
    <mergeCell ref="L517:L519"/>
    <mergeCell ref="A502:A506"/>
    <mergeCell ref="B502:B506"/>
    <mergeCell ref="C502:C506"/>
    <mergeCell ref="D502:D506"/>
    <mergeCell ref="E502:E506"/>
    <mergeCell ref="F502:F506"/>
    <mergeCell ref="L502:L506"/>
    <mergeCell ref="A507:A511"/>
    <mergeCell ref="B507:B511"/>
    <mergeCell ref="C507:C511"/>
    <mergeCell ref="D507:D511"/>
    <mergeCell ref="A482:A486"/>
    <mergeCell ref="B482:B486"/>
    <mergeCell ref="C482:C486"/>
    <mergeCell ref="D482:D486"/>
    <mergeCell ref="E482:E486"/>
    <mergeCell ref="F482:F486"/>
    <mergeCell ref="L482:L486"/>
    <mergeCell ref="A487:A491"/>
    <mergeCell ref="B487:B491"/>
    <mergeCell ref="C487:C491"/>
    <mergeCell ref="D487:D491"/>
    <mergeCell ref="E487:E491"/>
    <mergeCell ref="F487:F491"/>
    <mergeCell ref="L487:L491"/>
    <mergeCell ref="A492:A496"/>
    <mergeCell ref="B492:B496"/>
    <mergeCell ref="C492:C496"/>
    <mergeCell ref="D492:D496"/>
    <mergeCell ref="E492:E496"/>
    <mergeCell ref="F492:F496"/>
    <mergeCell ref="L492:L496"/>
    <mergeCell ref="A467:A471"/>
    <mergeCell ref="B467:B471"/>
    <mergeCell ref="C467:C471"/>
    <mergeCell ref="D467:D471"/>
    <mergeCell ref="E467:E471"/>
    <mergeCell ref="F467:F471"/>
    <mergeCell ref="L467:L471"/>
    <mergeCell ref="A472:A476"/>
    <mergeCell ref="B472:B476"/>
    <mergeCell ref="C472:C476"/>
    <mergeCell ref="D472:D476"/>
    <mergeCell ref="E472:E476"/>
    <mergeCell ref="F472:F476"/>
    <mergeCell ref="L472:L476"/>
    <mergeCell ref="A477:A481"/>
    <mergeCell ref="B477:B481"/>
    <mergeCell ref="C477:C481"/>
    <mergeCell ref="D477:D481"/>
    <mergeCell ref="E477:E481"/>
    <mergeCell ref="F477:F481"/>
    <mergeCell ref="L477:L481"/>
    <mergeCell ref="A452:A456"/>
    <mergeCell ref="B452:B456"/>
    <mergeCell ref="C452:C456"/>
    <mergeCell ref="D452:D456"/>
    <mergeCell ref="E452:E456"/>
    <mergeCell ref="F452:F456"/>
    <mergeCell ref="L452:L456"/>
    <mergeCell ref="A457:A461"/>
    <mergeCell ref="B457:B461"/>
    <mergeCell ref="C457:C461"/>
    <mergeCell ref="D457:D461"/>
    <mergeCell ref="E457:E461"/>
    <mergeCell ref="F457:F461"/>
    <mergeCell ref="L457:L461"/>
    <mergeCell ref="A462:A466"/>
    <mergeCell ref="B462:B466"/>
    <mergeCell ref="C462:C466"/>
    <mergeCell ref="D462:D466"/>
    <mergeCell ref="E462:E466"/>
    <mergeCell ref="F462:F466"/>
    <mergeCell ref="L462:L466"/>
    <mergeCell ref="A437:A441"/>
    <mergeCell ref="B437:B441"/>
    <mergeCell ref="C437:C441"/>
    <mergeCell ref="D437:D441"/>
    <mergeCell ref="E437:E441"/>
    <mergeCell ref="F437:F441"/>
    <mergeCell ref="L437:L441"/>
    <mergeCell ref="A442:A446"/>
    <mergeCell ref="B442:B446"/>
    <mergeCell ref="C442:C446"/>
    <mergeCell ref="D442:D446"/>
    <mergeCell ref="E442:E446"/>
    <mergeCell ref="F442:F446"/>
    <mergeCell ref="L442:L446"/>
    <mergeCell ref="A447:A451"/>
    <mergeCell ref="B447:B451"/>
    <mergeCell ref="C447:C451"/>
    <mergeCell ref="D447:D451"/>
    <mergeCell ref="E447:E451"/>
    <mergeCell ref="F447:F451"/>
    <mergeCell ref="L447:L451"/>
    <mergeCell ref="E379:E383"/>
    <mergeCell ref="F379:F383"/>
    <mergeCell ref="L379:L383"/>
    <mergeCell ref="A435:A436"/>
    <mergeCell ref="B435:B436"/>
    <mergeCell ref="C435:C436"/>
    <mergeCell ref="D435:D436"/>
    <mergeCell ref="E435:E436"/>
    <mergeCell ref="F435:F436"/>
    <mergeCell ref="L435:L436"/>
    <mergeCell ref="A393:A396"/>
    <mergeCell ref="B393:B396"/>
    <mergeCell ref="C393:C396"/>
    <mergeCell ref="D393:D396"/>
    <mergeCell ref="E393:E396"/>
    <mergeCell ref="F393:F396"/>
    <mergeCell ref="L393:L396"/>
    <mergeCell ref="A397:A400"/>
    <mergeCell ref="B397:B400"/>
    <mergeCell ref="C397:C400"/>
    <mergeCell ref="D397:D400"/>
    <mergeCell ref="E397:E400"/>
    <mergeCell ref="F397:F400"/>
    <mergeCell ref="L397:L400"/>
    <mergeCell ref="A401:A404"/>
    <mergeCell ref="B401:B404"/>
    <mergeCell ref="C401:C404"/>
    <mergeCell ref="D401:D404"/>
    <mergeCell ref="E401:E404"/>
    <mergeCell ref="F401:F404"/>
    <mergeCell ref="L401:L404"/>
    <mergeCell ref="A405:A408"/>
  </mergeCells>
  <conditionalFormatting sqref="Q285">
    <cfRule type="containsText" dxfId="3002" priority="1" operator="containsText" text="NG">
      <formula>NOT(ISERROR(SEARCH(("NG"),(Q285))))</formula>
    </cfRule>
  </conditionalFormatting>
  <conditionalFormatting sqref="Q285">
    <cfRule type="containsText" dxfId="3001" priority="2" operator="containsText" text="OK">
      <formula>NOT(ISERROR(SEARCH(("OK"),(Q285))))</formula>
    </cfRule>
  </conditionalFormatting>
  <conditionalFormatting sqref="Q221">
    <cfRule type="containsText" dxfId="3000" priority="3" operator="containsText" text="NG">
      <formula>NOT(ISERROR(SEARCH(("NG"),(Q221))))</formula>
    </cfRule>
  </conditionalFormatting>
  <conditionalFormatting sqref="Q221">
    <cfRule type="containsText" dxfId="2999" priority="4" operator="containsText" text="OK">
      <formula>NOT(ISERROR(SEARCH(("OK"),(Q221))))</formula>
    </cfRule>
  </conditionalFormatting>
  <conditionalFormatting sqref="Q245 Q247">
    <cfRule type="containsText" dxfId="2998" priority="5" operator="containsText" text="NG">
      <formula>NOT(ISERROR(SEARCH(("NG"),(Q245))))</formula>
    </cfRule>
  </conditionalFormatting>
  <conditionalFormatting sqref="Q245 Q247">
    <cfRule type="containsText" dxfId="2997" priority="6" operator="containsText" text="OK">
      <formula>NOT(ISERROR(SEARCH(("OK"),(Q245))))</formula>
    </cfRule>
  </conditionalFormatting>
  <conditionalFormatting sqref="Q517">
    <cfRule type="containsText" dxfId="2996" priority="7" operator="containsText" text="NG">
      <formula>NOT(ISERROR(SEARCH(("NG"),(Q517))))</formula>
    </cfRule>
  </conditionalFormatting>
  <conditionalFormatting sqref="Q517">
    <cfRule type="containsText" dxfId="2995" priority="8" operator="containsText" text="OK">
      <formula>NOT(ISERROR(SEARCH(("OK"),(Q517))))</formula>
    </cfRule>
  </conditionalFormatting>
  <conditionalFormatting sqref="K121">
    <cfRule type="containsText" dxfId="2994" priority="9" operator="containsText" text="NG">
      <formula>NOT(ISERROR(SEARCH(("NG"),(K121))))</formula>
    </cfRule>
  </conditionalFormatting>
  <conditionalFormatting sqref="K121">
    <cfRule type="containsText" dxfId="2993" priority="10" operator="containsText" text="OK">
      <formula>NOT(ISERROR(SEARCH(("OK"),(K121))))</formula>
    </cfRule>
  </conditionalFormatting>
  <conditionalFormatting sqref="K159">
    <cfRule type="containsText" dxfId="2992" priority="11" operator="containsText" text="NG">
      <formula>NOT(ISERROR(SEARCH(("NG"),(K159))))</formula>
    </cfRule>
  </conditionalFormatting>
  <conditionalFormatting sqref="K159">
    <cfRule type="containsText" dxfId="2991" priority="12" operator="containsText" text="OK">
      <formula>NOT(ISERROR(SEARCH(("OK"),(K159))))</formula>
    </cfRule>
  </conditionalFormatting>
  <conditionalFormatting sqref="Q437 Q439">
    <cfRule type="containsText" dxfId="2990" priority="13" operator="containsText" text="NG">
      <formula>NOT(ISERROR(SEARCH(("NG"),(Q437))))</formula>
    </cfRule>
  </conditionalFormatting>
  <conditionalFormatting sqref="Q437 Q439">
    <cfRule type="containsText" dxfId="2989" priority="14" operator="containsText" text="OK">
      <formula>NOT(ISERROR(SEARCH(("OK"),(Q437))))</formula>
    </cfRule>
  </conditionalFormatting>
  <conditionalFormatting sqref="Q541">
    <cfRule type="containsText" dxfId="2988" priority="15" operator="containsText" text="NG">
      <formula>NOT(ISERROR(SEARCH(("NG"),(Q541))))</formula>
    </cfRule>
  </conditionalFormatting>
  <conditionalFormatting sqref="Q541">
    <cfRule type="containsText" dxfId="2987" priority="16" operator="containsText" text="OK">
      <formula>NOT(ISERROR(SEARCH(("OK"),(Q541))))</formula>
    </cfRule>
  </conditionalFormatting>
  <conditionalFormatting sqref="K389:K391 K393:K395 K397:K399 K401:K402">
    <cfRule type="containsText" dxfId="2986" priority="17" operator="containsText" text="OK">
      <formula>NOT(ISERROR(SEARCH(("OK"),(K389))))</formula>
    </cfRule>
  </conditionalFormatting>
  <conditionalFormatting sqref="K389:K391 K393:K395 K397:K399 K401:K402">
    <cfRule type="containsText" dxfId="2985" priority="18" operator="containsText" text="NG">
      <formula>NOT(ISERROR(SEARCH(("NG"),(K389))))</formula>
    </cfRule>
  </conditionalFormatting>
  <conditionalFormatting sqref="K405:K407 K409:K411 K413:K415 K417:K418">
    <cfRule type="containsText" dxfId="2984" priority="19" operator="containsText" text="OK">
      <formula>NOT(ISERROR(SEARCH(("OK"),(K405))))</formula>
    </cfRule>
  </conditionalFormatting>
  <conditionalFormatting sqref="K405:K407 K409:K411 K413:K415 K417:K418">
    <cfRule type="containsText" dxfId="2983" priority="20" operator="containsText" text="NG">
      <formula>NOT(ISERROR(SEARCH(("NG"),(K405))))</formula>
    </cfRule>
  </conditionalFormatting>
  <conditionalFormatting sqref="K421:K428">
    <cfRule type="containsText" dxfId="2982" priority="21" operator="containsText" text="NG">
      <formula>NOT(ISERROR(SEARCH(("NG"),(K421))))</formula>
    </cfRule>
  </conditionalFormatting>
  <conditionalFormatting sqref="K421:K428">
    <cfRule type="containsText" dxfId="2981" priority="22" operator="containsText" text="OK">
      <formula>NOT(ISERROR(SEARCH(("OK"),(K421))))</formula>
    </cfRule>
  </conditionalFormatting>
  <conditionalFormatting sqref="K429:K436">
    <cfRule type="containsText" dxfId="2980" priority="23" operator="containsText" text="OK">
      <formula>NOT(ISERROR(SEARCH(("OK"),(K429))))</formula>
    </cfRule>
  </conditionalFormatting>
  <conditionalFormatting sqref="K429:K436">
    <cfRule type="containsText" dxfId="2979" priority="24" operator="containsText" text="NG">
      <formula>NOT(ISERROR(SEARCH(("NG"),(K429))))</formula>
    </cfRule>
  </conditionalFormatting>
  <conditionalFormatting sqref="K671:K690">
    <cfRule type="containsText" dxfId="2978" priority="25" operator="containsText" text="OK">
      <formula>NOT(ISERROR(SEARCH(("OK"),(K671))))</formula>
    </cfRule>
  </conditionalFormatting>
  <conditionalFormatting sqref="K671:K690">
    <cfRule type="containsText" dxfId="2977" priority="26" operator="containsText" text="NG">
      <formula>NOT(ISERROR(SEARCH(("NG"),(K671))))</formula>
    </cfRule>
  </conditionalFormatting>
  <conditionalFormatting sqref="K169:K170">
    <cfRule type="containsText" dxfId="2976" priority="27" operator="containsText" text="NG">
      <formula>NOT(ISERROR(SEARCH(("NG"),(K169))))</formula>
    </cfRule>
  </conditionalFormatting>
  <conditionalFormatting sqref="K169:K170">
    <cfRule type="containsText" dxfId="2975" priority="28" operator="containsText" text="OK">
      <formula>NOT(ISERROR(SEARCH(("OK"),(K169))))</formula>
    </cfRule>
  </conditionalFormatting>
  <conditionalFormatting sqref="S165">
    <cfRule type="containsText" dxfId="2974" priority="29" operator="containsText" text="NG">
      <formula>NOT(ISERROR(SEARCH(("NG"),(S165))))</formula>
    </cfRule>
  </conditionalFormatting>
  <conditionalFormatting sqref="S165">
    <cfRule type="containsText" dxfId="2973" priority="30" operator="containsText" text="OK">
      <formula>NOT(ISERROR(SEARCH(("OK"),(S165))))</formula>
    </cfRule>
  </conditionalFormatting>
  <conditionalFormatting sqref="S159">
    <cfRule type="containsText" dxfId="2972" priority="31" operator="containsText" text="NG">
      <formula>NOT(ISERROR(SEARCH(("NG"),(S159))))</formula>
    </cfRule>
  </conditionalFormatting>
  <conditionalFormatting sqref="S159">
    <cfRule type="containsText" dxfId="2971" priority="32" operator="containsText" text="OK">
      <formula>NOT(ISERROR(SEARCH(("OK"),(S159))))</formula>
    </cfRule>
  </conditionalFormatting>
  <conditionalFormatting sqref="Q159">
    <cfRule type="containsText" dxfId="2970" priority="33" operator="containsText" text="NG">
      <formula>NOT(ISERROR(SEARCH(("NG"),(Q159))))</formula>
    </cfRule>
  </conditionalFormatting>
  <conditionalFormatting sqref="Q159">
    <cfRule type="containsText" dxfId="2969" priority="34" operator="containsText" text="OK">
      <formula>NOT(ISERROR(SEARCH(("OK"),(Q159))))</formula>
    </cfRule>
  </conditionalFormatting>
  <conditionalFormatting sqref="S162">
    <cfRule type="containsText" dxfId="2968" priority="35" operator="containsText" text="NG">
      <formula>NOT(ISERROR(SEARCH(("NG"),(S162))))</formula>
    </cfRule>
  </conditionalFormatting>
  <conditionalFormatting sqref="S162">
    <cfRule type="containsText" dxfId="2967" priority="36" operator="containsText" text="OK">
      <formula>NOT(ISERROR(SEARCH(("OK"),(S162))))</formula>
    </cfRule>
  </conditionalFormatting>
  <conditionalFormatting sqref="S174">
    <cfRule type="containsText" dxfId="2966" priority="37" operator="containsText" text="NG">
      <formula>NOT(ISERROR(SEARCH(("NG"),(S174))))</formula>
    </cfRule>
  </conditionalFormatting>
  <conditionalFormatting sqref="S174">
    <cfRule type="containsText" dxfId="2965" priority="38" operator="containsText" text="OK">
      <formula>NOT(ISERROR(SEARCH(("OK"),(S174))))</formula>
    </cfRule>
  </conditionalFormatting>
  <conditionalFormatting sqref="K171">
    <cfRule type="containsText" dxfId="2964" priority="39" operator="containsText" text="NG">
      <formula>NOT(ISERROR(SEARCH(("NG"),(K171))))</formula>
    </cfRule>
  </conditionalFormatting>
  <conditionalFormatting sqref="K171">
    <cfRule type="containsText" dxfId="2963" priority="40" operator="containsText" text="OK">
      <formula>NOT(ISERROR(SEARCH(("OK"),(K171))))</formula>
    </cfRule>
  </conditionalFormatting>
  <conditionalFormatting sqref="S180">
    <cfRule type="containsText" dxfId="2962" priority="41" operator="containsText" text="NG">
      <formula>NOT(ISERROR(SEARCH(("NG"),(S180))))</formula>
    </cfRule>
  </conditionalFormatting>
  <conditionalFormatting sqref="S180">
    <cfRule type="containsText" dxfId="2961" priority="42" operator="containsText" text="OK">
      <formula>NOT(ISERROR(SEARCH(("OK"),(S180))))</formula>
    </cfRule>
  </conditionalFormatting>
  <conditionalFormatting sqref="S169 S172 S175 S178">
    <cfRule type="containsText" dxfId="2960" priority="43" operator="containsText" text="NG">
      <formula>NOT(ISERROR(SEARCH(("NG"),(S169))))</formula>
    </cfRule>
  </conditionalFormatting>
  <conditionalFormatting sqref="S169 S172 S175 S178">
    <cfRule type="containsText" dxfId="2959" priority="44" operator="containsText" text="OK">
      <formula>NOT(ISERROR(SEARCH(("OK"),(S169))))</formula>
    </cfRule>
  </conditionalFormatting>
  <conditionalFormatting sqref="S177">
    <cfRule type="containsText" dxfId="2958" priority="45" operator="containsText" text="NG">
      <formula>NOT(ISERROR(SEARCH(("NG"),(S177))))</formula>
    </cfRule>
  </conditionalFormatting>
  <conditionalFormatting sqref="S177">
    <cfRule type="containsText" dxfId="2957" priority="46" operator="containsText" text="OK">
      <formula>NOT(ISERROR(SEARCH(("OK"),(S177))))</formula>
    </cfRule>
  </conditionalFormatting>
  <conditionalFormatting sqref="K185">
    <cfRule type="containsText" dxfId="2956" priority="47" operator="containsText" text="NG">
      <formula>NOT(ISERROR(SEARCH(("NG"),(K185))))</formula>
    </cfRule>
  </conditionalFormatting>
  <conditionalFormatting sqref="K185">
    <cfRule type="containsText" dxfId="2955" priority="48" operator="containsText" text="OK">
      <formula>NOT(ISERROR(SEARCH(("OK"),(K185))))</formula>
    </cfRule>
  </conditionalFormatting>
  <conditionalFormatting sqref="K205">
    <cfRule type="containsText" dxfId="2954" priority="49" operator="containsText" text="NG">
      <formula>NOT(ISERROR(SEARCH(("NG"),(K205))))</formula>
    </cfRule>
  </conditionalFormatting>
  <conditionalFormatting sqref="K205">
    <cfRule type="containsText" dxfId="2953" priority="50" operator="containsText" text="OK">
      <formula>NOT(ISERROR(SEARCH(("OK"),(K205))))</formula>
    </cfRule>
  </conditionalFormatting>
  <conditionalFormatting sqref="Q223">
    <cfRule type="containsText" dxfId="2952" priority="51" operator="containsText" text="NG">
      <formula>NOT(ISERROR(SEARCH(("NG"),(Q223))))</formula>
    </cfRule>
  </conditionalFormatting>
  <conditionalFormatting sqref="Q223">
    <cfRule type="containsText" dxfId="2951" priority="52" operator="containsText" text="OK">
      <formula>NOT(ISERROR(SEARCH(("OK"),(Q223))))</formula>
    </cfRule>
  </conditionalFormatting>
  <conditionalFormatting sqref="K233:K234">
    <cfRule type="containsText" dxfId="2950" priority="53" operator="containsText" text="NG">
      <formula>NOT(ISERROR(SEARCH(("NG"),(K233))))</formula>
    </cfRule>
  </conditionalFormatting>
  <conditionalFormatting sqref="K233:K234">
    <cfRule type="containsText" dxfId="2949" priority="54" operator="containsText" text="OK">
      <formula>NOT(ISERROR(SEARCH(("OK"),(K233))))</formula>
    </cfRule>
  </conditionalFormatting>
  <conditionalFormatting sqref="S241">
    <cfRule type="containsText" dxfId="2948" priority="55" operator="containsText" text="NG">
      <formula>NOT(ISERROR(SEARCH(("NG"),(S241))))</formula>
    </cfRule>
  </conditionalFormatting>
  <conditionalFormatting sqref="S241">
    <cfRule type="containsText" dxfId="2947" priority="56" operator="containsText" text="OK">
      <formula>NOT(ISERROR(SEARCH(("OK"),(S241))))</formula>
    </cfRule>
  </conditionalFormatting>
  <conditionalFormatting sqref="K223">
    <cfRule type="containsText" dxfId="2946" priority="57" operator="containsText" text="NG">
      <formula>NOT(ISERROR(SEARCH(("NG"),(K223))))</formula>
    </cfRule>
  </conditionalFormatting>
  <conditionalFormatting sqref="K223">
    <cfRule type="containsText" dxfId="2945" priority="58" operator="containsText" text="OK">
      <formula>NOT(ISERROR(SEARCH(("OK"),(K223))))</formula>
    </cfRule>
  </conditionalFormatting>
  <conditionalFormatting sqref="S223">
    <cfRule type="containsText" dxfId="2944" priority="59" operator="containsText" text="NG">
      <formula>NOT(ISERROR(SEARCH(("NG"),(S223))))</formula>
    </cfRule>
  </conditionalFormatting>
  <conditionalFormatting sqref="S223">
    <cfRule type="containsText" dxfId="2943" priority="60" operator="containsText" text="OK">
      <formula>NOT(ISERROR(SEARCH(("OK"),(S223))))</formula>
    </cfRule>
  </conditionalFormatting>
  <conditionalFormatting sqref="S229">
    <cfRule type="containsText" dxfId="2942" priority="61" operator="containsText" text="NG">
      <formula>NOT(ISERROR(SEARCH(("NG"),(S229))))</formula>
    </cfRule>
  </conditionalFormatting>
  <conditionalFormatting sqref="S229">
    <cfRule type="containsText" dxfId="2941" priority="62" operator="containsText" text="OK">
      <formula>NOT(ISERROR(SEARCH(("OK"),(S229))))</formula>
    </cfRule>
  </conditionalFormatting>
  <conditionalFormatting sqref="S171">
    <cfRule type="containsText" dxfId="2940" priority="63" operator="containsText" text="NG">
      <formula>NOT(ISERROR(SEARCH(("NG"),(S171))))</formula>
    </cfRule>
  </conditionalFormatting>
  <conditionalFormatting sqref="S171">
    <cfRule type="containsText" dxfId="2939" priority="64" operator="containsText" text="OK">
      <formula>NOT(ISERROR(SEARCH(("OK"),(S171))))</formula>
    </cfRule>
  </conditionalFormatting>
  <conditionalFormatting sqref="S244">
    <cfRule type="containsText" dxfId="2938" priority="65" operator="containsText" text="NG">
      <formula>NOT(ISERROR(SEARCH(("NG"),(S244))))</formula>
    </cfRule>
  </conditionalFormatting>
  <conditionalFormatting sqref="S244">
    <cfRule type="containsText" dxfId="2937" priority="66" operator="containsText" text="OK">
      <formula>NOT(ISERROR(SEARCH(("OK"),(S244))))</formula>
    </cfRule>
  </conditionalFormatting>
  <conditionalFormatting sqref="S226">
    <cfRule type="containsText" dxfId="2936" priority="67" operator="containsText" text="NG">
      <formula>NOT(ISERROR(SEARCH(("NG"),(S226))))</formula>
    </cfRule>
  </conditionalFormatting>
  <conditionalFormatting sqref="S226">
    <cfRule type="containsText" dxfId="2935" priority="68" operator="containsText" text="OK">
      <formula>NOT(ISERROR(SEARCH(("OK"),(S226))))</formula>
    </cfRule>
  </conditionalFormatting>
  <conditionalFormatting sqref="S249">
    <cfRule type="containsText" dxfId="2934" priority="69" operator="containsText" text="NG">
      <formula>NOT(ISERROR(SEARCH(("NG"),(S249))))</formula>
    </cfRule>
  </conditionalFormatting>
  <conditionalFormatting sqref="S249">
    <cfRule type="containsText" dxfId="2933" priority="70" operator="containsText" text="OK">
      <formula>NOT(ISERROR(SEARCH(("OK"),(S249))))</formula>
    </cfRule>
  </conditionalFormatting>
  <conditionalFormatting sqref="Q249">
    <cfRule type="containsText" dxfId="2932" priority="71" operator="containsText" text="NG">
      <formula>NOT(ISERROR(SEARCH(("NG"),(Q249))))</formula>
    </cfRule>
  </conditionalFormatting>
  <conditionalFormatting sqref="Q249">
    <cfRule type="containsText" dxfId="2931" priority="72" operator="containsText" text="OK">
      <formula>NOT(ISERROR(SEARCH(("OK"),(Q249))))</formula>
    </cfRule>
  </conditionalFormatting>
  <conditionalFormatting sqref="K249">
    <cfRule type="containsText" dxfId="2930" priority="73" operator="containsText" text="NG">
      <formula>NOT(ISERROR(SEARCH(("NG"),(K249))))</formula>
    </cfRule>
  </conditionalFormatting>
  <conditionalFormatting sqref="K249">
    <cfRule type="containsText" dxfId="2929" priority="74" operator="containsText" text="OK">
      <formula>NOT(ISERROR(SEARCH(("OK"),(K249))))</formula>
    </cfRule>
  </conditionalFormatting>
  <conditionalFormatting sqref="K254">
    <cfRule type="containsText" dxfId="2928" priority="75" operator="containsText" text="NG">
      <formula>NOT(ISERROR(SEARCH(("NG"),(K254))))</formula>
    </cfRule>
  </conditionalFormatting>
  <conditionalFormatting sqref="K254">
    <cfRule type="containsText" dxfId="2927" priority="76" operator="containsText" text="OK">
      <formula>NOT(ISERROR(SEARCH(("OK"),(K254))))</formula>
    </cfRule>
  </conditionalFormatting>
  <conditionalFormatting sqref="S259">
    <cfRule type="containsText" dxfId="2926" priority="77" operator="containsText" text="NG">
      <formula>NOT(ISERROR(SEARCH(("NG"),(S259))))</formula>
    </cfRule>
  </conditionalFormatting>
  <conditionalFormatting sqref="S259">
    <cfRule type="containsText" dxfId="2925" priority="78" operator="containsText" text="OK">
      <formula>NOT(ISERROR(SEARCH(("OK"),(S259))))</formula>
    </cfRule>
  </conditionalFormatting>
  <conditionalFormatting sqref="S232">
    <cfRule type="containsText" dxfId="2924" priority="79" operator="containsText" text="NG">
      <formula>NOT(ISERROR(SEARCH(("NG"),(S232))))</formula>
    </cfRule>
  </conditionalFormatting>
  <conditionalFormatting sqref="S232">
    <cfRule type="containsText" dxfId="2923" priority="80" operator="containsText" text="OK">
      <formula>NOT(ISERROR(SEARCH(("OK"),(S232))))</formula>
    </cfRule>
  </conditionalFormatting>
  <conditionalFormatting sqref="S254">
    <cfRule type="containsText" dxfId="2922" priority="81" operator="containsText" text="NG">
      <formula>NOT(ISERROR(SEARCH(("NG"),(S254))))</formula>
    </cfRule>
  </conditionalFormatting>
  <conditionalFormatting sqref="S254">
    <cfRule type="containsText" dxfId="2921" priority="82" operator="containsText" text="OK">
      <formula>NOT(ISERROR(SEARCH(("OK"),(S254))))</formula>
    </cfRule>
  </conditionalFormatting>
  <conditionalFormatting sqref="K235">
    <cfRule type="containsText" dxfId="2920" priority="83" operator="containsText" text="NG">
      <formula>NOT(ISERROR(SEARCH(("NG"),(K235))))</formula>
    </cfRule>
  </conditionalFormatting>
  <conditionalFormatting sqref="K235">
    <cfRule type="containsText" dxfId="2919" priority="84" operator="containsText" text="OK">
      <formula>NOT(ISERROR(SEARCH(("OK"),(K235))))</formula>
    </cfRule>
  </conditionalFormatting>
  <conditionalFormatting sqref="S233 S236 S239 S242">
    <cfRule type="containsText" dxfId="2918" priority="85" operator="containsText" text="NG">
      <formula>NOT(ISERROR(SEARCH(("NG"),(S233))))</formula>
    </cfRule>
  </conditionalFormatting>
  <conditionalFormatting sqref="S233 S236 S239 S242">
    <cfRule type="containsText" dxfId="2917" priority="86" operator="containsText" text="OK">
      <formula>NOT(ISERROR(SEARCH(("OK"),(S233))))</formula>
    </cfRule>
  </conditionalFormatting>
  <conditionalFormatting sqref="S235">
    <cfRule type="containsText" dxfId="2916" priority="87" operator="containsText" text="NG">
      <formula>NOT(ISERROR(SEARCH(("NG"),(S235))))</formula>
    </cfRule>
  </conditionalFormatting>
  <conditionalFormatting sqref="S235">
    <cfRule type="containsText" dxfId="2915" priority="88" operator="containsText" text="OK">
      <formula>NOT(ISERROR(SEARCH(("OK"),(S235))))</formula>
    </cfRule>
  </conditionalFormatting>
  <conditionalFormatting sqref="K259">
    <cfRule type="containsText" dxfId="2914" priority="89" operator="containsText" text="NG">
      <formula>NOT(ISERROR(SEARCH(("NG"),(K259))))</formula>
    </cfRule>
  </conditionalFormatting>
  <conditionalFormatting sqref="K259">
    <cfRule type="containsText" dxfId="2913" priority="90" operator="containsText" text="OK">
      <formula>NOT(ISERROR(SEARCH(("OK"),(K259))))</formula>
    </cfRule>
  </conditionalFormatting>
  <conditionalFormatting sqref="S264">
    <cfRule type="containsText" dxfId="2912" priority="91" operator="containsText" text="NG">
      <formula>NOT(ISERROR(SEARCH(("NG"),(S264))))</formula>
    </cfRule>
  </conditionalFormatting>
  <conditionalFormatting sqref="S264">
    <cfRule type="containsText" dxfId="2911" priority="92" operator="containsText" text="OK">
      <formula>NOT(ISERROR(SEARCH(("OK"),(S264))))</formula>
    </cfRule>
  </conditionalFormatting>
  <conditionalFormatting sqref="K265:K268 K270:K273 K275:K278 K280:K283">
    <cfRule type="containsText" dxfId="2910" priority="93" operator="containsText" text="NG">
      <formula>NOT(ISERROR(SEARCH(("NG"),(K265))))</formula>
    </cfRule>
  </conditionalFormatting>
  <conditionalFormatting sqref="K265:K268 K270:K273 K275:K278 K280:K283">
    <cfRule type="containsText" dxfId="2909" priority="94" operator="containsText" text="OK">
      <formula>NOT(ISERROR(SEARCH(("OK"),(K265))))</formula>
    </cfRule>
  </conditionalFormatting>
  <conditionalFormatting sqref="S305">
    <cfRule type="containsText" dxfId="2908" priority="95" operator="containsText" text="NG">
      <formula>NOT(ISERROR(SEARCH(("NG"),(S305))))</formula>
    </cfRule>
  </conditionalFormatting>
  <conditionalFormatting sqref="S305">
    <cfRule type="containsText" dxfId="2907" priority="96" operator="containsText" text="OK">
      <formula>NOT(ISERROR(SEARCH(("OK"),(S305))))</formula>
    </cfRule>
  </conditionalFormatting>
  <conditionalFormatting sqref="S238">
    <cfRule type="containsText" dxfId="2906" priority="97" operator="containsText" text="NG">
      <formula>NOT(ISERROR(SEARCH(("NG"),(S238))))</formula>
    </cfRule>
  </conditionalFormatting>
  <conditionalFormatting sqref="S238">
    <cfRule type="containsText" dxfId="2905" priority="98" operator="containsText" text="OK">
      <formula>NOT(ISERROR(SEARCH(("OK"),(S238))))</formula>
    </cfRule>
  </conditionalFormatting>
  <conditionalFormatting sqref="S302">
    <cfRule type="containsText" dxfId="2904" priority="99" operator="containsText" text="NG">
      <formula>NOT(ISERROR(SEARCH(("NG"),(S302))))</formula>
    </cfRule>
  </conditionalFormatting>
  <conditionalFormatting sqref="S302">
    <cfRule type="containsText" dxfId="2903" priority="100" operator="containsText" text="OK">
      <formula>NOT(ISERROR(SEARCH(("OK"),(S302))))</formula>
    </cfRule>
  </conditionalFormatting>
  <conditionalFormatting sqref="K264">
    <cfRule type="containsText" dxfId="2902" priority="101" operator="containsText" text="NG">
      <formula>NOT(ISERROR(SEARCH(("NG"),(K264))))</formula>
    </cfRule>
  </conditionalFormatting>
  <conditionalFormatting sqref="K264">
    <cfRule type="containsText" dxfId="2901" priority="102" operator="containsText" text="OK">
      <formula>NOT(ISERROR(SEARCH(("OK"),(K264))))</formula>
    </cfRule>
  </conditionalFormatting>
  <conditionalFormatting sqref="S287">
    <cfRule type="containsText" dxfId="2900" priority="103" operator="containsText" text="NG">
      <formula>NOT(ISERROR(SEARCH(("NG"),(S287))))</formula>
    </cfRule>
  </conditionalFormatting>
  <conditionalFormatting sqref="S287">
    <cfRule type="containsText" dxfId="2899" priority="104" operator="containsText" text="OK">
      <formula>NOT(ISERROR(SEARCH(("OK"),(S287))))</formula>
    </cfRule>
  </conditionalFormatting>
  <conditionalFormatting sqref="S284">
    <cfRule type="containsText" dxfId="2898" priority="105" operator="containsText" text="NG">
      <formula>NOT(ISERROR(SEARCH(("NG"),(S284))))</formula>
    </cfRule>
  </conditionalFormatting>
  <conditionalFormatting sqref="S284">
    <cfRule type="containsText" dxfId="2897" priority="106" operator="containsText" text="OK">
      <formula>NOT(ISERROR(SEARCH(("OK"),(S284))))</formula>
    </cfRule>
  </conditionalFormatting>
  <conditionalFormatting sqref="K274">
    <cfRule type="containsText" dxfId="2896" priority="107" operator="containsText" text="NG">
      <formula>NOT(ISERROR(SEARCH(("NG"),(K274))))</formula>
    </cfRule>
  </conditionalFormatting>
  <conditionalFormatting sqref="K274">
    <cfRule type="containsText" dxfId="2895" priority="108" operator="containsText" text="OK">
      <formula>NOT(ISERROR(SEARCH(("OK"),(K274))))</formula>
    </cfRule>
  </conditionalFormatting>
  <conditionalFormatting sqref="S274">
    <cfRule type="containsText" dxfId="2894" priority="109" operator="containsText" text="NG">
      <formula>NOT(ISERROR(SEARCH(("NG"),(S274))))</formula>
    </cfRule>
  </conditionalFormatting>
  <conditionalFormatting sqref="S274">
    <cfRule type="containsText" dxfId="2893" priority="110" operator="containsText" text="OK">
      <formula>NOT(ISERROR(SEARCH(("OK"),(S274))))</formula>
    </cfRule>
  </conditionalFormatting>
  <conditionalFormatting sqref="S265 S267 S270 S272 S275 S277 S280 S282">
    <cfRule type="containsText" dxfId="2892" priority="111" operator="containsText" text="NG">
      <formula>NOT(ISERROR(SEARCH(("NG"),(S265))))</formula>
    </cfRule>
  </conditionalFormatting>
  <conditionalFormatting sqref="S265 S267 S270 S272 S275 S277 S280 S282">
    <cfRule type="containsText" dxfId="2891" priority="112" operator="containsText" text="OK">
      <formula>NOT(ISERROR(SEARCH(("OK"),(S265))))</formula>
    </cfRule>
  </conditionalFormatting>
  <conditionalFormatting sqref="S297 S300 S303 S306">
    <cfRule type="containsText" dxfId="2890" priority="113" operator="containsText" text="NG">
      <formula>NOT(ISERROR(SEARCH(("NG"),(S297))))</formula>
    </cfRule>
  </conditionalFormatting>
  <conditionalFormatting sqref="S297 S300 S303 S306">
    <cfRule type="containsText" dxfId="2889" priority="114" operator="containsText" text="OK">
      <formula>NOT(ISERROR(SEARCH(("OK"),(S297))))</formula>
    </cfRule>
  </conditionalFormatting>
  <conditionalFormatting sqref="K313">
    <cfRule type="containsText" dxfId="2888" priority="115" operator="containsText" text="NG">
      <formula>NOT(ISERROR(SEARCH(("NG"),(K313))))</formula>
    </cfRule>
  </conditionalFormatting>
  <conditionalFormatting sqref="K313">
    <cfRule type="containsText" dxfId="2887" priority="116" operator="containsText" text="OK">
      <formula>NOT(ISERROR(SEARCH(("OK"),(K313))))</formula>
    </cfRule>
  </conditionalFormatting>
  <conditionalFormatting sqref="Q287">
    <cfRule type="containsText" dxfId="2886" priority="117" operator="containsText" text="NG">
      <formula>NOT(ISERROR(SEARCH(("NG"),(Q287))))</formula>
    </cfRule>
  </conditionalFormatting>
  <conditionalFormatting sqref="Q287">
    <cfRule type="containsText" dxfId="2885" priority="118" operator="containsText" text="OK">
      <formula>NOT(ISERROR(SEARCH(("OK"),(Q287))))</formula>
    </cfRule>
  </conditionalFormatting>
  <conditionalFormatting sqref="S290">
    <cfRule type="containsText" dxfId="2884" priority="119" operator="containsText" text="NG">
      <formula>NOT(ISERROR(SEARCH(("NG"),(S290))))</formula>
    </cfRule>
  </conditionalFormatting>
  <conditionalFormatting sqref="S290">
    <cfRule type="containsText" dxfId="2883" priority="120" operator="containsText" text="OK">
      <formula>NOT(ISERROR(SEARCH(("OK"),(S290))))</formula>
    </cfRule>
  </conditionalFormatting>
  <conditionalFormatting sqref="K297:K298">
    <cfRule type="containsText" dxfId="2882" priority="121" operator="containsText" text="NG">
      <formula>NOT(ISERROR(SEARCH(("NG"),(K297))))</formula>
    </cfRule>
  </conditionalFormatting>
  <conditionalFormatting sqref="K297:K298">
    <cfRule type="containsText" dxfId="2881" priority="122" operator="containsText" text="OK">
      <formula>NOT(ISERROR(SEARCH(("OK"),(K297))))</formula>
    </cfRule>
  </conditionalFormatting>
  <conditionalFormatting sqref="S293">
    <cfRule type="containsText" dxfId="2880" priority="123" operator="containsText" text="NG">
      <formula>NOT(ISERROR(SEARCH(("NG"),(S293))))</formula>
    </cfRule>
  </conditionalFormatting>
  <conditionalFormatting sqref="S293">
    <cfRule type="containsText" dxfId="2879" priority="124" operator="containsText" text="OK">
      <formula>NOT(ISERROR(SEARCH(("OK"),(S293))))</formula>
    </cfRule>
  </conditionalFormatting>
  <conditionalFormatting sqref="S299">
    <cfRule type="containsText" dxfId="2878" priority="125" operator="containsText" text="NG">
      <formula>NOT(ISERROR(SEARCH(("NG"),(S299))))</formula>
    </cfRule>
  </conditionalFormatting>
  <conditionalFormatting sqref="S299">
    <cfRule type="containsText" dxfId="2877" priority="126" operator="containsText" text="OK">
      <formula>NOT(ISERROR(SEARCH(("OK"),(S299))))</formula>
    </cfRule>
  </conditionalFormatting>
  <conditionalFormatting sqref="K299">
    <cfRule type="containsText" dxfId="2876" priority="127" operator="containsText" text="NG">
      <formula>NOT(ISERROR(SEARCH(("NG"),(K299))))</formula>
    </cfRule>
  </conditionalFormatting>
  <conditionalFormatting sqref="K299">
    <cfRule type="containsText" dxfId="2875" priority="128" operator="containsText" text="OK">
      <formula>NOT(ISERROR(SEARCH(("OK"),(K299))))</formula>
    </cfRule>
  </conditionalFormatting>
  <conditionalFormatting sqref="S296">
    <cfRule type="containsText" dxfId="2874" priority="129" operator="containsText" text="NG">
      <formula>NOT(ISERROR(SEARCH(("NG"),(S296))))</formula>
    </cfRule>
  </conditionalFormatting>
  <conditionalFormatting sqref="S296">
    <cfRule type="containsText" dxfId="2873" priority="130" operator="containsText" text="OK">
      <formula>NOT(ISERROR(SEARCH(("OK"),(S296))))</formula>
    </cfRule>
  </conditionalFormatting>
  <conditionalFormatting sqref="S308">
    <cfRule type="containsText" dxfId="2872" priority="131" operator="containsText" text="NG">
      <formula>NOT(ISERROR(SEARCH(("NG"),(S308))))</formula>
    </cfRule>
  </conditionalFormatting>
  <conditionalFormatting sqref="S308">
    <cfRule type="containsText" dxfId="2871" priority="132" operator="containsText" text="OK">
      <formula>NOT(ISERROR(SEARCH(("OK"),(S308))))</formula>
    </cfRule>
  </conditionalFormatting>
  <conditionalFormatting sqref="K329:K332 K334:K337 K339:K342 K344:K347">
    <cfRule type="containsText" dxfId="2870" priority="133" operator="containsText" text="NG">
      <formula>NOT(ISERROR(SEARCH(("NG"),(K329))))</formula>
    </cfRule>
  </conditionalFormatting>
  <conditionalFormatting sqref="K329:K332 K334:K337 K339:K342 K344:K347">
    <cfRule type="containsText" dxfId="2869" priority="134" operator="containsText" text="OK">
      <formula>NOT(ISERROR(SEARCH(("OK"),(K329))))</formula>
    </cfRule>
  </conditionalFormatting>
  <conditionalFormatting sqref="K333">
    <cfRule type="containsText" dxfId="2868" priority="135" operator="containsText" text="NG">
      <formula>NOT(ISERROR(SEARCH(("NG"),(K333))))</formula>
    </cfRule>
  </conditionalFormatting>
  <conditionalFormatting sqref="K333">
    <cfRule type="containsText" dxfId="2867" priority="136" operator="containsText" text="OK">
      <formula>NOT(ISERROR(SEARCH(("OK"),(K333))))</formula>
    </cfRule>
  </conditionalFormatting>
  <conditionalFormatting sqref="K353">
    <cfRule type="containsText" dxfId="2866" priority="137" operator="containsText" text="NG">
      <formula>NOT(ISERROR(SEARCH(("NG"),(K353))))</formula>
    </cfRule>
  </conditionalFormatting>
  <conditionalFormatting sqref="K353">
    <cfRule type="containsText" dxfId="2865" priority="138" operator="containsText" text="OK">
      <formula>NOT(ISERROR(SEARCH(("OK"),(K353))))</formula>
    </cfRule>
  </conditionalFormatting>
  <conditionalFormatting sqref="K369:K372 K374:K377 K379:K382 K384:K387">
    <cfRule type="containsText" dxfId="2864" priority="139" operator="containsText" text="NG">
      <formula>NOT(ISERROR(SEARCH(("NG"),(K369))))</formula>
    </cfRule>
  </conditionalFormatting>
  <conditionalFormatting sqref="K369:K372 K374:K377 K379:K382 K384:K387">
    <cfRule type="containsText" dxfId="2863" priority="140" operator="containsText" text="OK">
      <formula>NOT(ISERROR(SEARCH(("OK"),(K369))))</formula>
    </cfRule>
  </conditionalFormatting>
  <conditionalFormatting sqref="K451">
    <cfRule type="containsText" dxfId="2862" priority="141" operator="containsText" text="NG">
      <formula>NOT(ISERROR(SEARCH(("NG"),(K451))))</formula>
    </cfRule>
  </conditionalFormatting>
  <conditionalFormatting sqref="K451">
    <cfRule type="containsText" dxfId="2861" priority="142" operator="containsText" text="OK">
      <formula>NOT(ISERROR(SEARCH(("OK"),(K451))))</formula>
    </cfRule>
  </conditionalFormatting>
  <conditionalFormatting sqref="K392">
    <cfRule type="containsText" dxfId="2860" priority="143" operator="containsText" text="NG">
      <formula>NOT(ISERROR(SEARCH(("NG"),(K392))))</formula>
    </cfRule>
  </conditionalFormatting>
  <conditionalFormatting sqref="K392">
    <cfRule type="containsText" dxfId="2859" priority="144" operator="containsText" text="OK">
      <formula>NOT(ISERROR(SEARCH(("OK"),(K392))))</formula>
    </cfRule>
  </conditionalFormatting>
  <conditionalFormatting sqref="K408">
    <cfRule type="containsText" dxfId="2858" priority="145" operator="containsText" text="NG">
      <formula>NOT(ISERROR(SEARCH(("NG"),(K408))))</formula>
    </cfRule>
  </conditionalFormatting>
  <conditionalFormatting sqref="K408">
    <cfRule type="containsText" dxfId="2857" priority="146" operator="containsText" text="OK">
      <formula>NOT(ISERROR(SEARCH(("OK"),(K408))))</formula>
    </cfRule>
  </conditionalFormatting>
  <conditionalFormatting sqref="K373">
    <cfRule type="containsText" dxfId="2856" priority="147" operator="containsText" text="NG">
      <formula>NOT(ISERROR(SEARCH(("NG"),(K373))))</formula>
    </cfRule>
  </conditionalFormatting>
  <conditionalFormatting sqref="K373">
    <cfRule type="containsText" dxfId="2855" priority="148" operator="containsText" text="OK">
      <formula>NOT(ISERROR(SEARCH(("OK"),(K373))))</formula>
    </cfRule>
  </conditionalFormatting>
  <conditionalFormatting sqref="S451">
    <cfRule type="containsText" dxfId="2854" priority="149" operator="containsText" text="NG">
      <formula>NOT(ISERROR(SEARCH(("NG"),(S451))))</formula>
    </cfRule>
  </conditionalFormatting>
  <conditionalFormatting sqref="S451">
    <cfRule type="containsText" dxfId="2853" priority="150" operator="containsText" text="OK">
      <formula>NOT(ISERROR(SEARCH(("OK"),(S451))))</formula>
    </cfRule>
  </conditionalFormatting>
  <conditionalFormatting sqref="K441">
    <cfRule type="containsText" dxfId="2852" priority="151" operator="containsText" text="NG">
      <formula>NOT(ISERROR(SEARCH(("NG"),(K441))))</formula>
    </cfRule>
  </conditionalFormatting>
  <conditionalFormatting sqref="K441">
    <cfRule type="containsText" dxfId="2851" priority="152" operator="containsText" text="OK">
      <formula>NOT(ISERROR(SEARCH(("OK"),(K441))))</formula>
    </cfRule>
  </conditionalFormatting>
  <conditionalFormatting sqref="S441">
    <cfRule type="containsText" dxfId="2850" priority="153" operator="containsText" text="NG">
      <formula>NOT(ISERROR(SEARCH(("NG"),(S441))))</formula>
    </cfRule>
  </conditionalFormatting>
  <conditionalFormatting sqref="S441">
    <cfRule type="containsText" dxfId="2849" priority="154" operator="containsText" text="OK">
      <formula>NOT(ISERROR(SEARCH(("OK"),(S441))))</formula>
    </cfRule>
  </conditionalFormatting>
  <conditionalFormatting sqref="Q441">
    <cfRule type="containsText" dxfId="2848" priority="155" operator="containsText" text="NG">
      <formula>NOT(ISERROR(SEARCH(("NG"),(Q441))))</formula>
    </cfRule>
  </conditionalFormatting>
  <conditionalFormatting sqref="Q441">
    <cfRule type="containsText" dxfId="2847" priority="156" operator="containsText" text="OK">
      <formula>NOT(ISERROR(SEARCH(("OK"),(Q441))))</formula>
    </cfRule>
  </conditionalFormatting>
  <conditionalFormatting sqref="S446">
    <cfRule type="containsText" dxfId="2846" priority="157" operator="containsText" text="NG">
      <formula>NOT(ISERROR(SEARCH(("NG"),(S446))))</formula>
    </cfRule>
  </conditionalFormatting>
  <conditionalFormatting sqref="S446">
    <cfRule type="containsText" dxfId="2845" priority="158" operator="containsText" text="OK">
      <formula>NOT(ISERROR(SEARCH(("OK"),(S446))))</formula>
    </cfRule>
  </conditionalFormatting>
  <conditionalFormatting sqref="K456">
    <cfRule type="containsText" dxfId="2844" priority="159" operator="containsText" text="NG">
      <formula>NOT(ISERROR(SEARCH(("NG"),(K456))))</formula>
    </cfRule>
  </conditionalFormatting>
  <conditionalFormatting sqref="K456">
    <cfRule type="containsText" dxfId="2843" priority="160" operator="containsText" text="OK">
      <formula>NOT(ISERROR(SEARCH(("OK"),(K456))))</formula>
    </cfRule>
  </conditionalFormatting>
  <conditionalFormatting sqref="K461">
    <cfRule type="containsText" dxfId="2842" priority="161" operator="containsText" text="NG">
      <formula>NOT(ISERROR(SEARCH(("NG"),(K461))))</formula>
    </cfRule>
  </conditionalFormatting>
  <conditionalFormatting sqref="K461">
    <cfRule type="containsText" dxfId="2841" priority="162" operator="containsText" text="OK">
      <formula>NOT(ISERROR(SEARCH(("OK"),(K461))))</formula>
    </cfRule>
  </conditionalFormatting>
  <conditionalFormatting sqref="S456">
    <cfRule type="containsText" dxfId="2840" priority="163" operator="containsText" text="NG">
      <formula>NOT(ISERROR(SEARCH(("NG"),(S456))))</formula>
    </cfRule>
  </conditionalFormatting>
  <conditionalFormatting sqref="S456">
    <cfRule type="containsText" dxfId="2839" priority="164" operator="containsText" text="OK">
      <formula>NOT(ISERROR(SEARCH(("OK"),(S456))))</formula>
    </cfRule>
  </conditionalFormatting>
  <conditionalFormatting sqref="K457:K460 K462:K465 K467:K470 K472:K475">
    <cfRule type="containsText" dxfId="2838" priority="165" operator="containsText" text="NG">
      <formula>NOT(ISERROR(SEARCH(("NG"),(K457))))</formula>
    </cfRule>
  </conditionalFormatting>
  <conditionalFormatting sqref="K457:K460 K462:K465 K467:K470 K472:K475">
    <cfRule type="containsText" dxfId="2837" priority="166" operator="containsText" text="OK">
      <formula>NOT(ISERROR(SEARCH(("OK"),(K457))))</formula>
    </cfRule>
  </conditionalFormatting>
  <conditionalFormatting sqref="K486">
    <cfRule type="containsText" dxfId="2836" priority="167" operator="containsText" text="NG">
      <formula>NOT(ISERROR(SEARCH(("NG"),(K486))))</formula>
    </cfRule>
  </conditionalFormatting>
  <conditionalFormatting sqref="K486">
    <cfRule type="containsText" dxfId="2835" priority="168" operator="containsText" text="OK">
      <formula>NOT(ISERROR(SEARCH(("OK"),(K486))))</formula>
    </cfRule>
  </conditionalFormatting>
  <conditionalFormatting sqref="S462 S464 S467 S469 S472 S474">
    <cfRule type="containsText" dxfId="2834" priority="169" operator="containsText" text="NG">
      <formula>NOT(ISERROR(SEARCH(("NG"),(S462))))</formula>
    </cfRule>
  </conditionalFormatting>
  <conditionalFormatting sqref="S462 S464 S467 S469 S472 S474">
    <cfRule type="containsText" dxfId="2833" priority="170" operator="containsText" text="OK">
      <formula>NOT(ISERROR(SEARCH(("OK"),(S462))))</formula>
    </cfRule>
  </conditionalFormatting>
  <conditionalFormatting sqref="S461">
    <cfRule type="containsText" dxfId="2832" priority="171" operator="containsText" text="NG">
      <formula>NOT(ISERROR(SEARCH(("NG"),(S461))))</formula>
    </cfRule>
  </conditionalFormatting>
  <conditionalFormatting sqref="S461">
    <cfRule type="containsText" dxfId="2831" priority="172" operator="containsText" text="OK">
      <formula>NOT(ISERROR(SEARCH(("OK"),(S461))))</formula>
    </cfRule>
  </conditionalFormatting>
  <conditionalFormatting sqref="K466">
    <cfRule type="containsText" dxfId="2830" priority="173" operator="containsText" text="NG">
      <formula>NOT(ISERROR(SEARCH(("NG"),(K466))))</formula>
    </cfRule>
  </conditionalFormatting>
  <conditionalFormatting sqref="K466">
    <cfRule type="containsText" dxfId="2829" priority="174" operator="containsText" text="OK">
      <formula>NOT(ISERROR(SEARCH(("OK"),(K466))))</formula>
    </cfRule>
  </conditionalFormatting>
  <conditionalFormatting sqref="S466">
    <cfRule type="containsText" dxfId="2828" priority="175" operator="containsText" text="NG">
      <formula>NOT(ISERROR(SEARCH(("NG"),(S466))))</formula>
    </cfRule>
  </conditionalFormatting>
  <conditionalFormatting sqref="S466">
    <cfRule type="containsText" dxfId="2827" priority="176" operator="containsText" text="OK">
      <formula>NOT(ISERROR(SEARCH(("OK"),(S466))))</formula>
    </cfRule>
  </conditionalFormatting>
  <conditionalFormatting sqref="K471">
    <cfRule type="containsText" dxfId="2826" priority="177" operator="containsText" text="NG">
      <formula>NOT(ISERROR(SEARCH(("NG"),(K471))))</formula>
    </cfRule>
  </conditionalFormatting>
  <conditionalFormatting sqref="K471">
    <cfRule type="containsText" dxfId="2825" priority="178" operator="containsText" text="OK">
      <formula>NOT(ISERROR(SEARCH(("OK"),(K471))))</formula>
    </cfRule>
  </conditionalFormatting>
  <conditionalFormatting sqref="S471">
    <cfRule type="containsText" dxfId="2824" priority="179" operator="containsText" text="NG">
      <formula>NOT(ISERROR(SEARCH(("NG"),(S471))))</formula>
    </cfRule>
  </conditionalFormatting>
  <conditionalFormatting sqref="S471">
    <cfRule type="containsText" dxfId="2823" priority="180" operator="containsText" text="OK">
      <formula>NOT(ISERROR(SEARCH(("OK"),(S471))))</formula>
    </cfRule>
  </conditionalFormatting>
  <conditionalFormatting sqref="K476">
    <cfRule type="containsText" dxfId="2822" priority="181" operator="containsText" text="NG">
      <formula>NOT(ISERROR(SEARCH(("NG"),(K476))))</formula>
    </cfRule>
  </conditionalFormatting>
  <conditionalFormatting sqref="K476">
    <cfRule type="containsText" dxfId="2821" priority="182" operator="containsText" text="OK">
      <formula>NOT(ISERROR(SEARCH(("OK"),(K476))))</formula>
    </cfRule>
  </conditionalFormatting>
  <conditionalFormatting sqref="S476">
    <cfRule type="containsText" dxfId="2820" priority="183" operator="containsText" text="NG">
      <formula>NOT(ISERROR(SEARCH(("NG"),(S476))))</formula>
    </cfRule>
  </conditionalFormatting>
  <conditionalFormatting sqref="S476">
    <cfRule type="containsText" dxfId="2819" priority="184" operator="containsText" text="OK">
      <formula>NOT(ISERROR(SEARCH(("OK"),(S476))))</formula>
    </cfRule>
  </conditionalFormatting>
  <conditionalFormatting sqref="K481">
    <cfRule type="containsText" dxfId="2818" priority="185" operator="containsText" text="NG">
      <formula>NOT(ISERROR(SEARCH(("NG"),(K481))))</formula>
    </cfRule>
  </conditionalFormatting>
  <conditionalFormatting sqref="K481">
    <cfRule type="containsText" dxfId="2817" priority="186" operator="containsText" text="OK">
      <formula>NOT(ISERROR(SEARCH(("OK"),(K481))))</formula>
    </cfRule>
  </conditionalFormatting>
  <conditionalFormatting sqref="S481">
    <cfRule type="containsText" dxfId="2816" priority="187" operator="containsText" text="NG">
      <formula>NOT(ISERROR(SEARCH(("NG"),(S481))))</formula>
    </cfRule>
  </conditionalFormatting>
  <conditionalFormatting sqref="S481">
    <cfRule type="containsText" dxfId="2815" priority="188" operator="containsText" text="OK">
      <formula>NOT(ISERROR(SEARCH(("OK"),(S481))))</formula>
    </cfRule>
  </conditionalFormatting>
  <conditionalFormatting sqref="K491">
    <cfRule type="containsText" dxfId="2814" priority="189" operator="containsText" text="NG">
      <formula>NOT(ISERROR(SEARCH(("NG"),(K491))))</formula>
    </cfRule>
  </conditionalFormatting>
  <conditionalFormatting sqref="K491">
    <cfRule type="containsText" dxfId="2813" priority="190" operator="containsText" text="OK">
      <formula>NOT(ISERROR(SEARCH(("OK"),(K491))))</formula>
    </cfRule>
  </conditionalFormatting>
  <conditionalFormatting sqref="S486">
    <cfRule type="containsText" dxfId="2812" priority="191" operator="containsText" text="NG">
      <formula>NOT(ISERROR(SEARCH(("NG"),(S486))))</formula>
    </cfRule>
  </conditionalFormatting>
  <conditionalFormatting sqref="S486">
    <cfRule type="containsText" dxfId="2811" priority="192" operator="containsText" text="OK">
      <formula>NOT(ISERROR(SEARCH(("OK"),(S486))))</formula>
    </cfRule>
  </conditionalFormatting>
  <conditionalFormatting sqref="K496">
    <cfRule type="containsText" dxfId="2810" priority="193" operator="containsText" text="NG">
      <formula>NOT(ISERROR(SEARCH(("NG"),(K496))))</formula>
    </cfRule>
  </conditionalFormatting>
  <conditionalFormatting sqref="K496">
    <cfRule type="containsText" dxfId="2809" priority="194" operator="containsText" text="OK">
      <formula>NOT(ISERROR(SEARCH(("OK"),(K496))))</formula>
    </cfRule>
  </conditionalFormatting>
  <conditionalFormatting sqref="S491">
    <cfRule type="containsText" dxfId="2808" priority="195" operator="containsText" text="NG">
      <formula>NOT(ISERROR(SEARCH(("NG"),(S491))))</formula>
    </cfRule>
  </conditionalFormatting>
  <conditionalFormatting sqref="S491">
    <cfRule type="containsText" dxfId="2807" priority="196" operator="containsText" text="OK">
      <formula>NOT(ISERROR(SEARCH(("OK"),(S491))))</formula>
    </cfRule>
  </conditionalFormatting>
  <conditionalFormatting sqref="S497 S499 S502 S504 S507 S509 S512 S514">
    <cfRule type="containsText" dxfId="2806" priority="197" operator="containsText" text="NG">
      <formula>NOT(ISERROR(SEARCH(("NG"),(S497))))</formula>
    </cfRule>
  </conditionalFormatting>
  <conditionalFormatting sqref="S497 S499 S502 S504 S507 S509 S512 S514">
    <cfRule type="containsText" dxfId="2805" priority="198" operator="containsText" text="OK">
      <formula>NOT(ISERROR(SEARCH(("OK"),(S497))))</formula>
    </cfRule>
  </conditionalFormatting>
  <conditionalFormatting sqref="S496">
    <cfRule type="containsText" dxfId="2804" priority="199" operator="containsText" text="NG">
      <formula>NOT(ISERROR(SEARCH(("NG"),(S496))))</formula>
    </cfRule>
  </conditionalFormatting>
  <conditionalFormatting sqref="S496">
    <cfRule type="containsText" dxfId="2803" priority="200" operator="containsText" text="OK">
      <formula>NOT(ISERROR(SEARCH(("OK"),(S496))))</formula>
    </cfRule>
  </conditionalFormatting>
  <conditionalFormatting sqref="K497:K500 K502:K505 K507:K510 K512:K515">
    <cfRule type="containsText" dxfId="2802" priority="201" operator="containsText" text="NG">
      <formula>NOT(ISERROR(SEARCH(("NG"),(K497))))</formula>
    </cfRule>
  </conditionalFormatting>
  <conditionalFormatting sqref="K497:K500 K502:K505 K507:K510 K512:K515">
    <cfRule type="containsText" dxfId="2801" priority="202" operator="containsText" text="OK">
      <formula>NOT(ISERROR(SEARCH(("OK"),(K497))))</formula>
    </cfRule>
  </conditionalFormatting>
  <conditionalFormatting sqref="K506">
    <cfRule type="containsText" dxfId="2800" priority="203" operator="containsText" text="NG">
      <formula>NOT(ISERROR(SEARCH(("NG"),(K506))))</formula>
    </cfRule>
  </conditionalFormatting>
  <conditionalFormatting sqref="K506">
    <cfRule type="containsText" dxfId="2799" priority="204" operator="containsText" text="OK">
      <formula>NOT(ISERROR(SEARCH(("OK"),(K506))))</formula>
    </cfRule>
  </conditionalFormatting>
  <conditionalFormatting sqref="K501">
    <cfRule type="containsText" dxfId="2798" priority="205" operator="containsText" text="NG">
      <formula>NOT(ISERROR(SEARCH(("NG"),(K501))))</formula>
    </cfRule>
  </conditionalFormatting>
  <conditionalFormatting sqref="K501">
    <cfRule type="containsText" dxfId="2797" priority="206" operator="containsText" text="OK">
      <formula>NOT(ISERROR(SEARCH(("OK"),(K501))))</formula>
    </cfRule>
  </conditionalFormatting>
  <conditionalFormatting sqref="S501">
    <cfRule type="containsText" dxfId="2796" priority="207" operator="containsText" text="NG">
      <formula>NOT(ISERROR(SEARCH(("NG"),(S501))))</formula>
    </cfRule>
  </conditionalFormatting>
  <conditionalFormatting sqref="S501">
    <cfRule type="containsText" dxfId="2795" priority="208" operator="containsText" text="OK">
      <formula>NOT(ISERROR(SEARCH(("OK"),(S501))))</formula>
    </cfRule>
  </conditionalFormatting>
  <conditionalFormatting sqref="K529:K530 K532:K533 K535:K536 K538:K539">
    <cfRule type="containsText" dxfId="2794" priority="209" operator="containsText" text="NG">
      <formula>NOT(ISERROR(SEARCH(("NG"),(K529))))</formula>
    </cfRule>
  </conditionalFormatting>
  <conditionalFormatting sqref="K529:K530 K532:K533 K535:K536 K538:K539">
    <cfRule type="containsText" dxfId="2793" priority="210" operator="containsText" text="OK">
      <formula>NOT(ISERROR(SEARCH(("OK"),(K529))))</formula>
    </cfRule>
  </conditionalFormatting>
  <conditionalFormatting sqref="S506">
    <cfRule type="containsText" dxfId="2792" priority="211" operator="containsText" text="NG">
      <formula>NOT(ISERROR(SEARCH(("NG"),(S506))))</formula>
    </cfRule>
  </conditionalFormatting>
  <conditionalFormatting sqref="S506">
    <cfRule type="containsText" dxfId="2791" priority="212" operator="containsText" text="OK">
      <formula>NOT(ISERROR(SEARCH(("OK"),(S506))))</formula>
    </cfRule>
  </conditionalFormatting>
  <conditionalFormatting sqref="K511">
    <cfRule type="containsText" dxfId="2790" priority="213" operator="containsText" text="NG">
      <formula>NOT(ISERROR(SEARCH(("NG"),(K511))))</formula>
    </cfRule>
  </conditionalFormatting>
  <conditionalFormatting sqref="K511">
    <cfRule type="containsText" dxfId="2789" priority="214" operator="containsText" text="OK">
      <formula>NOT(ISERROR(SEARCH(("OK"),(K511))))</formula>
    </cfRule>
  </conditionalFormatting>
  <conditionalFormatting sqref="S511">
    <cfRule type="containsText" dxfId="2788" priority="215" operator="containsText" text="NG">
      <formula>NOT(ISERROR(SEARCH(("NG"),(S511))))</formula>
    </cfRule>
  </conditionalFormatting>
  <conditionalFormatting sqref="S511">
    <cfRule type="containsText" dxfId="2787" priority="216" operator="containsText" text="OK">
      <formula>NOT(ISERROR(SEARCH(("OK"),(S511))))</formula>
    </cfRule>
  </conditionalFormatting>
  <conditionalFormatting sqref="K516">
    <cfRule type="containsText" dxfId="2786" priority="217" operator="containsText" text="NG">
      <formula>NOT(ISERROR(SEARCH(("NG"),(K516))))</formula>
    </cfRule>
  </conditionalFormatting>
  <conditionalFormatting sqref="K516">
    <cfRule type="containsText" dxfId="2785" priority="218" operator="containsText" text="OK">
      <formula>NOT(ISERROR(SEARCH(("OK"),(K516))))</formula>
    </cfRule>
  </conditionalFormatting>
  <conditionalFormatting sqref="S516">
    <cfRule type="containsText" dxfId="2784" priority="219" operator="containsText" text="NG">
      <formula>NOT(ISERROR(SEARCH(("NG"),(S516))))</formula>
    </cfRule>
  </conditionalFormatting>
  <conditionalFormatting sqref="S516">
    <cfRule type="containsText" dxfId="2783" priority="220" operator="containsText" text="OK">
      <formula>NOT(ISERROR(SEARCH(("OK"),(S516))))</formula>
    </cfRule>
  </conditionalFormatting>
  <conditionalFormatting sqref="K519">
    <cfRule type="containsText" dxfId="2782" priority="221" operator="containsText" text="NG">
      <formula>NOT(ISERROR(SEARCH(("NG"),(K519))))</formula>
    </cfRule>
  </conditionalFormatting>
  <conditionalFormatting sqref="K519">
    <cfRule type="containsText" dxfId="2781" priority="222" operator="containsText" text="OK">
      <formula>NOT(ISERROR(SEARCH(("OK"),(K519))))</formula>
    </cfRule>
  </conditionalFormatting>
  <conditionalFormatting sqref="S519">
    <cfRule type="containsText" dxfId="2780" priority="223" operator="containsText" text="NG">
      <formula>NOT(ISERROR(SEARCH(("NG"),(S519))))</formula>
    </cfRule>
  </conditionalFormatting>
  <conditionalFormatting sqref="S519">
    <cfRule type="containsText" dxfId="2779" priority="224" operator="containsText" text="OK">
      <formula>NOT(ISERROR(SEARCH(("OK"),(S519))))</formula>
    </cfRule>
  </conditionalFormatting>
  <conditionalFormatting sqref="Q519">
    <cfRule type="containsText" dxfId="2778" priority="225" operator="containsText" text="NG">
      <formula>NOT(ISERROR(SEARCH(("NG"),(Q519))))</formula>
    </cfRule>
  </conditionalFormatting>
  <conditionalFormatting sqref="Q519">
    <cfRule type="containsText" dxfId="2777" priority="226" operator="containsText" text="OK">
      <formula>NOT(ISERROR(SEARCH(("OK"),(Q519))))</formula>
    </cfRule>
  </conditionalFormatting>
  <conditionalFormatting sqref="K522">
    <cfRule type="containsText" dxfId="2776" priority="227" operator="containsText" text="NG">
      <formula>NOT(ISERROR(SEARCH(("NG"),(K522))))</formula>
    </cfRule>
  </conditionalFormatting>
  <conditionalFormatting sqref="K522">
    <cfRule type="containsText" dxfId="2775" priority="228" operator="containsText" text="OK">
      <formula>NOT(ISERROR(SEARCH(("OK"),(K522))))</formula>
    </cfRule>
  </conditionalFormatting>
  <conditionalFormatting sqref="S522">
    <cfRule type="containsText" dxfId="2774" priority="229" operator="containsText" text="NG">
      <formula>NOT(ISERROR(SEARCH(("NG"),(S522))))</formula>
    </cfRule>
  </conditionalFormatting>
  <conditionalFormatting sqref="S522">
    <cfRule type="containsText" dxfId="2773" priority="230" operator="containsText" text="OK">
      <formula>NOT(ISERROR(SEARCH(("OK"),(S522))))</formula>
    </cfRule>
  </conditionalFormatting>
  <conditionalFormatting sqref="K525">
    <cfRule type="containsText" dxfId="2772" priority="231" operator="containsText" text="NG">
      <formula>NOT(ISERROR(SEARCH(("NG"),(K525))))</formula>
    </cfRule>
  </conditionalFormatting>
  <conditionalFormatting sqref="K525">
    <cfRule type="containsText" dxfId="2771" priority="232" operator="containsText" text="OK">
      <formula>NOT(ISERROR(SEARCH(("OK"),(K525))))</formula>
    </cfRule>
  </conditionalFormatting>
  <conditionalFormatting sqref="S525">
    <cfRule type="containsText" dxfId="2770" priority="233" operator="containsText" text="NG">
      <formula>NOT(ISERROR(SEARCH(("NG"),(S525))))</formula>
    </cfRule>
  </conditionalFormatting>
  <conditionalFormatting sqref="S525">
    <cfRule type="containsText" dxfId="2769" priority="234" operator="containsText" text="OK">
      <formula>NOT(ISERROR(SEARCH(("OK"),(S525))))</formula>
    </cfRule>
  </conditionalFormatting>
  <conditionalFormatting sqref="K528">
    <cfRule type="containsText" dxfId="2768" priority="235" operator="containsText" text="NG">
      <formula>NOT(ISERROR(SEARCH(("NG"),(K528))))</formula>
    </cfRule>
  </conditionalFormatting>
  <conditionalFormatting sqref="K528">
    <cfRule type="containsText" dxfId="2767" priority="236" operator="containsText" text="OK">
      <formula>NOT(ISERROR(SEARCH(("OK"),(K528))))</formula>
    </cfRule>
  </conditionalFormatting>
  <conditionalFormatting sqref="S528">
    <cfRule type="containsText" dxfId="2766" priority="237" operator="containsText" text="NG">
      <formula>NOT(ISERROR(SEARCH(("NG"),(S528))))</formula>
    </cfRule>
  </conditionalFormatting>
  <conditionalFormatting sqref="S528">
    <cfRule type="containsText" dxfId="2765" priority="238" operator="containsText" text="OK">
      <formula>NOT(ISERROR(SEARCH(("OK"),(S528))))</formula>
    </cfRule>
  </conditionalFormatting>
  <conditionalFormatting sqref="S529 S532 S535 S538">
    <cfRule type="containsText" dxfId="2764" priority="239" operator="containsText" text="NG">
      <formula>NOT(ISERROR(SEARCH(("NG"),(S529))))</formula>
    </cfRule>
  </conditionalFormatting>
  <conditionalFormatting sqref="S529 S532 S535 S538">
    <cfRule type="containsText" dxfId="2763" priority="240" operator="containsText" text="OK">
      <formula>NOT(ISERROR(SEARCH(("OK"),(S529))))</formula>
    </cfRule>
  </conditionalFormatting>
  <conditionalFormatting sqref="K531">
    <cfRule type="containsText" dxfId="2762" priority="241" operator="containsText" text="NG">
      <formula>NOT(ISERROR(SEARCH(("NG"),(K531))))</formula>
    </cfRule>
  </conditionalFormatting>
  <conditionalFormatting sqref="K531">
    <cfRule type="containsText" dxfId="2761" priority="242" operator="containsText" text="OK">
      <formula>NOT(ISERROR(SEARCH(("OK"),(K531))))</formula>
    </cfRule>
  </conditionalFormatting>
  <conditionalFormatting sqref="S531">
    <cfRule type="containsText" dxfId="2760" priority="243" operator="containsText" text="NG">
      <formula>NOT(ISERROR(SEARCH(("NG"),(S531))))</formula>
    </cfRule>
  </conditionalFormatting>
  <conditionalFormatting sqref="S531">
    <cfRule type="containsText" dxfId="2759" priority="244" operator="containsText" text="OK">
      <formula>NOT(ISERROR(SEARCH(("OK"),(S531))))</formula>
    </cfRule>
  </conditionalFormatting>
  <conditionalFormatting sqref="K534">
    <cfRule type="containsText" dxfId="2758" priority="245" operator="containsText" text="NG">
      <formula>NOT(ISERROR(SEARCH(("NG"),(K534))))</formula>
    </cfRule>
  </conditionalFormatting>
  <conditionalFormatting sqref="K534">
    <cfRule type="containsText" dxfId="2757" priority="246" operator="containsText" text="OK">
      <formula>NOT(ISERROR(SEARCH(("OK"),(K534))))</formula>
    </cfRule>
  </conditionalFormatting>
  <conditionalFormatting sqref="S534">
    <cfRule type="containsText" dxfId="2756" priority="247" operator="containsText" text="NG">
      <formula>NOT(ISERROR(SEARCH(("NG"),(S534))))</formula>
    </cfRule>
  </conditionalFormatting>
  <conditionalFormatting sqref="S534">
    <cfRule type="containsText" dxfId="2755" priority="248" operator="containsText" text="OK">
      <formula>NOT(ISERROR(SEARCH(("OK"),(S534))))</formula>
    </cfRule>
  </conditionalFormatting>
  <conditionalFormatting sqref="K537">
    <cfRule type="containsText" dxfId="2754" priority="249" operator="containsText" text="NG">
      <formula>NOT(ISERROR(SEARCH(("NG"),(K537))))</formula>
    </cfRule>
  </conditionalFormatting>
  <conditionalFormatting sqref="K537">
    <cfRule type="containsText" dxfId="2753" priority="250" operator="containsText" text="OK">
      <formula>NOT(ISERROR(SEARCH(("OK"),(K537))))</formula>
    </cfRule>
  </conditionalFormatting>
  <conditionalFormatting sqref="S537">
    <cfRule type="containsText" dxfId="2752" priority="251" operator="containsText" text="NG">
      <formula>NOT(ISERROR(SEARCH(("NG"),(S537))))</formula>
    </cfRule>
  </conditionalFormatting>
  <conditionalFormatting sqref="S537">
    <cfRule type="containsText" dxfId="2751" priority="252" operator="containsText" text="OK">
      <formula>NOT(ISERROR(SEARCH(("OK"),(S537))))</formula>
    </cfRule>
  </conditionalFormatting>
  <conditionalFormatting sqref="K540">
    <cfRule type="containsText" dxfId="2750" priority="253" operator="containsText" text="NG">
      <formula>NOT(ISERROR(SEARCH(("NG"),(K540))))</formula>
    </cfRule>
  </conditionalFormatting>
  <conditionalFormatting sqref="K540">
    <cfRule type="containsText" dxfId="2749" priority="254" operator="containsText" text="OK">
      <formula>NOT(ISERROR(SEARCH(("OK"),(K540))))</formula>
    </cfRule>
  </conditionalFormatting>
  <conditionalFormatting sqref="S540">
    <cfRule type="containsText" dxfId="2748" priority="255" operator="containsText" text="NG">
      <formula>NOT(ISERROR(SEARCH(("NG"),(S540))))</formula>
    </cfRule>
  </conditionalFormatting>
  <conditionalFormatting sqref="S540">
    <cfRule type="containsText" dxfId="2747" priority="256" operator="containsText" text="OK">
      <formula>NOT(ISERROR(SEARCH(("OK"),(S540))))</formula>
    </cfRule>
  </conditionalFormatting>
  <conditionalFormatting sqref="K543">
    <cfRule type="containsText" dxfId="2746" priority="257" operator="containsText" text="NG">
      <formula>NOT(ISERROR(SEARCH(("NG"),(K543))))</formula>
    </cfRule>
  </conditionalFormatting>
  <conditionalFormatting sqref="K543">
    <cfRule type="containsText" dxfId="2745" priority="258" operator="containsText" text="OK">
      <formula>NOT(ISERROR(SEARCH(("OK"),(K543))))</formula>
    </cfRule>
  </conditionalFormatting>
  <conditionalFormatting sqref="S543">
    <cfRule type="containsText" dxfId="2744" priority="259" operator="containsText" text="NG">
      <formula>NOT(ISERROR(SEARCH(("NG"),(S543))))</formula>
    </cfRule>
  </conditionalFormatting>
  <conditionalFormatting sqref="S543">
    <cfRule type="containsText" dxfId="2743" priority="260" operator="containsText" text="OK">
      <formula>NOT(ISERROR(SEARCH(("OK"),(S543))))</formula>
    </cfRule>
  </conditionalFormatting>
  <conditionalFormatting sqref="Q543">
    <cfRule type="containsText" dxfId="2742" priority="261" operator="containsText" text="NG">
      <formula>NOT(ISERROR(SEARCH(("NG"),(Q543))))</formula>
    </cfRule>
  </conditionalFormatting>
  <conditionalFormatting sqref="Q543">
    <cfRule type="containsText" dxfId="2741" priority="262" operator="containsText" text="OK">
      <formula>NOT(ISERROR(SEARCH(("OK"),(Q543))))</formula>
    </cfRule>
  </conditionalFormatting>
  <conditionalFormatting sqref="K546">
    <cfRule type="containsText" dxfId="2740" priority="263" operator="containsText" text="NG">
      <formula>NOT(ISERROR(SEARCH(("NG"),(K546))))</formula>
    </cfRule>
  </conditionalFormatting>
  <conditionalFormatting sqref="K546">
    <cfRule type="containsText" dxfId="2739" priority="264" operator="containsText" text="OK">
      <formula>NOT(ISERROR(SEARCH(("OK"),(K546))))</formula>
    </cfRule>
  </conditionalFormatting>
  <conditionalFormatting sqref="S546">
    <cfRule type="containsText" dxfId="2738" priority="265" operator="containsText" text="NG">
      <formula>NOT(ISERROR(SEARCH(("NG"),(S546))))</formula>
    </cfRule>
  </conditionalFormatting>
  <conditionalFormatting sqref="S546">
    <cfRule type="containsText" dxfId="2737" priority="266" operator="containsText" text="OK">
      <formula>NOT(ISERROR(SEARCH(("OK"),(S546))))</formula>
    </cfRule>
  </conditionalFormatting>
  <conditionalFormatting sqref="K549">
    <cfRule type="containsText" dxfId="2736" priority="267" operator="containsText" text="NG">
      <formula>NOT(ISERROR(SEARCH(("NG"),(K549))))</formula>
    </cfRule>
  </conditionalFormatting>
  <conditionalFormatting sqref="K549">
    <cfRule type="containsText" dxfId="2735" priority="268" operator="containsText" text="OK">
      <formula>NOT(ISERROR(SEARCH(("OK"),(K549))))</formula>
    </cfRule>
  </conditionalFormatting>
  <conditionalFormatting sqref="S549">
    <cfRule type="containsText" dxfId="2734" priority="269" operator="containsText" text="NG">
      <formula>NOT(ISERROR(SEARCH(("NG"),(S549))))</formula>
    </cfRule>
  </conditionalFormatting>
  <conditionalFormatting sqref="S549">
    <cfRule type="containsText" dxfId="2733" priority="270" operator="containsText" text="OK">
      <formula>NOT(ISERROR(SEARCH(("OK"),(S549))))</formula>
    </cfRule>
  </conditionalFormatting>
  <conditionalFormatting sqref="K552">
    <cfRule type="containsText" dxfId="2732" priority="271" operator="containsText" text="NG">
      <formula>NOT(ISERROR(SEARCH(("NG"),(K552))))</formula>
    </cfRule>
  </conditionalFormatting>
  <conditionalFormatting sqref="K552">
    <cfRule type="containsText" dxfId="2731" priority="272" operator="containsText" text="OK">
      <formula>NOT(ISERROR(SEARCH(("OK"),(K552))))</formula>
    </cfRule>
  </conditionalFormatting>
  <conditionalFormatting sqref="S552">
    <cfRule type="containsText" dxfId="2730" priority="273" operator="containsText" text="NG">
      <formula>NOT(ISERROR(SEARCH(("NG"),(S552))))</formula>
    </cfRule>
  </conditionalFormatting>
  <conditionalFormatting sqref="S552">
    <cfRule type="containsText" dxfId="2729" priority="274" operator="containsText" text="OK">
      <formula>NOT(ISERROR(SEARCH(("OK"),(S552))))</formula>
    </cfRule>
  </conditionalFormatting>
  <conditionalFormatting sqref="K553:K554 K556:K557 K559:K560 K562:K563">
    <cfRule type="containsText" dxfId="2728" priority="275" operator="containsText" text="NG">
      <formula>NOT(ISERROR(SEARCH(("NG"),(K553))))</formula>
    </cfRule>
  </conditionalFormatting>
  <conditionalFormatting sqref="K553:K554 K556:K557 K559:K560 K562:K563">
    <cfRule type="containsText" dxfId="2727" priority="276" operator="containsText" text="OK">
      <formula>NOT(ISERROR(SEARCH(("OK"),(K553))))</formula>
    </cfRule>
  </conditionalFormatting>
  <conditionalFormatting sqref="S553 S556 S559 S562">
    <cfRule type="containsText" dxfId="2726" priority="277" operator="containsText" text="NG">
      <formula>NOT(ISERROR(SEARCH(("NG"),(S553))))</formula>
    </cfRule>
  </conditionalFormatting>
  <conditionalFormatting sqref="S553 S556 S559 S562">
    <cfRule type="containsText" dxfId="2725" priority="278" operator="containsText" text="OK">
      <formula>NOT(ISERROR(SEARCH(("OK"),(S553))))</formula>
    </cfRule>
  </conditionalFormatting>
  <conditionalFormatting sqref="K555">
    <cfRule type="containsText" dxfId="2724" priority="279" operator="containsText" text="NG">
      <formula>NOT(ISERROR(SEARCH(("NG"),(K555))))</formula>
    </cfRule>
  </conditionalFormatting>
  <conditionalFormatting sqref="K555">
    <cfRule type="containsText" dxfId="2723" priority="280" operator="containsText" text="OK">
      <formula>NOT(ISERROR(SEARCH(("OK"),(K555))))</formula>
    </cfRule>
  </conditionalFormatting>
  <conditionalFormatting sqref="S555">
    <cfRule type="containsText" dxfId="2722" priority="281" operator="containsText" text="NG">
      <formula>NOT(ISERROR(SEARCH(("NG"),(S555))))</formula>
    </cfRule>
  </conditionalFormatting>
  <conditionalFormatting sqref="S555">
    <cfRule type="containsText" dxfId="2721" priority="282" operator="containsText" text="OK">
      <formula>NOT(ISERROR(SEARCH(("OK"),(S555))))</formula>
    </cfRule>
  </conditionalFormatting>
  <conditionalFormatting sqref="K558">
    <cfRule type="containsText" dxfId="2720" priority="283" operator="containsText" text="NG">
      <formula>NOT(ISERROR(SEARCH(("NG"),(K558))))</formula>
    </cfRule>
  </conditionalFormatting>
  <conditionalFormatting sqref="K558">
    <cfRule type="containsText" dxfId="2719" priority="284" operator="containsText" text="OK">
      <formula>NOT(ISERROR(SEARCH(("OK"),(K558))))</formula>
    </cfRule>
  </conditionalFormatting>
  <conditionalFormatting sqref="S558">
    <cfRule type="containsText" dxfId="2718" priority="285" operator="containsText" text="NG">
      <formula>NOT(ISERROR(SEARCH(("NG"),(S558))))</formula>
    </cfRule>
  </conditionalFormatting>
  <conditionalFormatting sqref="S558">
    <cfRule type="containsText" dxfId="2717" priority="286" operator="containsText" text="OK">
      <formula>NOT(ISERROR(SEARCH(("OK"),(S558))))</formula>
    </cfRule>
  </conditionalFormatting>
  <conditionalFormatting sqref="K561">
    <cfRule type="containsText" dxfId="2716" priority="287" operator="containsText" text="NG">
      <formula>NOT(ISERROR(SEARCH(("NG"),(K561))))</formula>
    </cfRule>
  </conditionalFormatting>
  <conditionalFormatting sqref="K561">
    <cfRule type="containsText" dxfId="2715" priority="288" operator="containsText" text="OK">
      <formula>NOT(ISERROR(SEARCH(("OK"),(K561))))</formula>
    </cfRule>
  </conditionalFormatting>
  <conditionalFormatting sqref="S561">
    <cfRule type="containsText" dxfId="2714" priority="289" operator="containsText" text="NG">
      <formula>NOT(ISERROR(SEARCH(("NG"),(S561))))</formula>
    </cfRule>
  </conditionalFormatting>
  <conditionalFormatting sqref="S561">
    <cfRule type="containsText" dxfId="2713" priority="290" operator="containsText" text="OK">
      <formula>NOT(ISERROR(SEARCH(("OK"),(S561))))</formula>
    </cfRule>
  </conditionalFormatting>
  <conditionalFormatting sqref="K564">
    <cfRule type="containsText" dxfId="2712" priority="291" operator="containsText" text="NG">
      <formula>NOT(ISERROR(SEARCH(("NG"),(K564))))</formula>
    </cfRule>
  </conditionalFormatting>
  <conditionalFormatting sqref="K564">
    <cfRule type="containsText" dxfId="2711" priority="292" operator="containsText" text="OK">
      <formula>NOT(ISERROR(SEARCH(("OK"),(K564))))</formula>
    </cfRule>
  </conditionalFormatting>
  <conditionalFormatting sqref="S564">
    <cfRule type="containsText" dxfId="2710" priority="293" operator="containsText" text="NG">
      <formula>NOT(ISERROR(SEARCH(("NG"),(S564))))</formula>
    </cfRule>
  </conditionalFormatting>
  <conditionalFormatting sqref="S564">
    <cfRule type="containsText" dxfId="2709" priority="294" operator="containsText" text="OK">
      <formula>NOT(ISERROR(SEARCH(("OK"),(S564))))</formula>
    </cfRule>
  </conditionalFormatting>
  <conditionalFormatting sqref="K600">
    <cfRule type="containsText" dxfId="2708" priority="295" operator="containsText" text="NG">
      <formula>NOT(ISERROR(SEARCH(("NG"),(K600))))</formula>
    </cfRule>
  </conditionalFormatting>
  <conditionalFormatting sqref="K600">
    <cfRule type="containsText" dxfId="2707" priority="296" operator="containsText" text="OK">
      <formula>NOT(ISERROR(SEARCH(("OK"),(K600))))</formula>
    </cfRule>
  </conditionalFormatting>
  <conditionalFormatting sqref="K604">
    <cfRule type="containsText" dxfId="2706" priority="297" operator="containsText" text="NG">
      <formula>NOT(ISERROR(SEARCH(("NG"),(K604))))</formula>
    </cfRule>
  </conditionalFormatting>
  <conditionalFormatting sqref="K604">
    <cfRule type="containsText" dxfId="2705" priority="298" operator="containsText" text="OK">
      <formula>NOT(ISERROR(SEARCH(("OK"),(K604))))</formula>
    </cfRule>
  </conditionalFormatting>
  <conditionalFormatting sqref="K608">
    <cfRule type="containsText" dxfId="2704" priority="299" operator="containsText" text="NG">
      <formula>NOT(ISERROR(SEARCH(("NG"),(K608))))</formula>
    </cfRule>
  </conditionalFormatting>
  <conditionalFormatting sqref="K608">
    <cfRule type="containsText" dxfId="2703" priority="300" operator="containsText" text="OK">
      <formula>NOT(ISERROR(SEARCH(("OK"),(K608))))</formula>
    </cfRule>
  </conditionalFormatting>
  <conditionalFormatting sqref="K612">
    <cfRule type="containsText" dxfId="2702" priority="301" operator="containsText" text="NG">
      <formula>NOT(ISERROR(SEARCH(("NG"),(K612))))</formula>
    </cfRule>
  </conditionalFormatting>
  <conditionalFormatting sqref="K612">
    <cfRule type="containsText" dxfId="2701" priority="302" operator="containsText" text="OK">
      <formula>NOT(ISERROR(SEARCH(("OK"),(K612))))</formula>
    </cfRule>
  </conditionalFormatting>
  <conditionalFormatting sqref="K613:K615 K617:K619 K621:K623 K625:K627">
    <cfRule type="containsText" dxfId="2700" priority="303" operator="containsText" text="NG">
      <formula>NOT(ISERROR(SEARCH(("NG"),(K613))))</formula>
    </cfRule>
  </conditionalFormatting>
  <conditionalFormatting sqref="K613:K615 K617:K619 K621:K623 K625:K627">
    <cfRule type="containsText" dxfId="2699" priority="304" operator="containsText" text="OK">
      <formula>NOT(ISERROR(SEARCH(("OK"),(K613))))</formula>
    </cfRule>
  </conditionalFormatting>
  <conditionalFormatting sqref="K616">
    <cfRule type="containsText" dxfId="2698" priority="305" operator="containsText" text="NG">
      <formula>NOT(ISERROR(SEARCH(("NG"),(K616))))</formula>
    </cfRule>
  </conditionalFormatting>
  <conditionalFormatting sqref="K616">
    <cfRule type="containsText" dxfId="2697" priority="306" operator="containsText" text="OK">
      <formula>NOT(ISERROR(SEARCH(("OK"),(K616))))</formula>
    </cfRule>
  </conditionalFormatting>
  <conditionalFormatting sqref="K620">
    <cfRule type="containsText" dxfId="2696" priority="307" operator="containsText" text="NG">
      <formula>NOT(ISERROR(SEARCH(("NG"),(K620))))</formula>
    </cfRule>
  </conditionalFormatting>
  <conditionalFormatting sqref="K620">
    <cfRule type="containsText" dxfId="2695" priority="308" operator="containsText" text="OK">
      <formula>NOT(ISERROR(SEARCH(("OK"),(K620))))</formula>
    </cfRule>
  </conditionalFormatting>
  <conditionalFormatting sqref="K624">
    <cfRule type="containsText" dxfId="2694" priority="309" operator="containsText" text="NG">
      <formula>NOT(ISERROR(SEARCH(("NG"),(K624))))</formula>
    </cfRule>
  </conditionalFormatting>
  <conditionalFormatting sqref="K624">
    <cfRule type="containsText" dxfId="2693" priority="310" operator="containsText" text="OK">
      <formula>NOT(ISERROR(SEARCH(("OK"),(K624))))</formula>
    </cfRule>
  </conditionalFormatting>
  <conditionalFormatting sqref="K628">
    <cfRule type="containsText" dxfId="2692" priority="311" operator="containsText" text="NG">
      <formula>NOT(ISERROR(SEARCH(("NG"),(K628))))</formula>
    </cfRule>
  </conditionalFormatting>
  <conditionalFormatting sqref="K628">
    <cfRule type="containsText" dxfId="2691" priority="312" operator="containsText" text="OK">
      <formula>NOT(ISERROR(SEARCH(("OK"),(K628))))</formula>
    </cfRule>
  </conditionalFormatting>
  <conditionalFormatting sqref="K632">
    <cfRule type="containsText" dxfId="2690" priority="313" operator="containsText" text="NG">
      <formula>NOT(ISERROR(SEARCH(("NG"),(K632))))</formula>
    </cfRule>
  </conditionalFormatting>
  <conditionalFormatting sqref="K632">
    <cfRule type="containsText" dxfId="2689" priority="314" operator="containsText" text="OK">
      <formula>NOT(ISERROR(SEARCH(("OK"),(K632))))</formula>
    </cfRule>
  </conditionalFormatting>
  <conditionalFormatting sqref="K636">
    <cfRule type="containsText" dxfId="2688" priority="315" operator="containsText" text="NG">
      <formula>NOT(ISERROR(SEARCH(("NG"),(K636))))</formula>
    </cfRule>
  </conditionalFormatting>
  <conditionalFormatting sqref="K636">
    <cfRule type="containsText" dxfId="2687" priority="316" operator="containsText" text="OK">
      <formula>NOT(ISERROR(SEARCH(("OK"),(K636))))</formula>
    </cfRule>
  </conditionalFormatting>
  <conditionalFormatting sqref="K640">
    <cfRule type="containsText" dxfId="2686" priority="317" operator="containsText" text="NG">
      <formula>NOT(ISERROR(SEARCH(("NG"),(K640))))</formula>
    </cfRule>
  </conditionalFormatting>
  <conditionalFormatting sqref="K640">
    <cfRule type="containsText" dxfId="2685" priority="318" operator="containsText" text="OK">
      <formula>NOT(ISERROR(SEARCH(("OK"),(K640))))</formula>
    </cfRule>
  </conditionalFormatting>
  <conditionalFormatting sqref="K644">
    <cfRule type="containsText" dxfId="2684" priority="319" operator="containsText" text="NG">
      <formula>NOT(ISERROR(SEARCH(("NG"),(K644))))</formula>
    </cfRule>
  </conditionalFormatting>
  <conditionalFormatting sqref="K644">
    <cfRule type="containsText" dxfId="2683" priority="320" operator="containsText" text="OK">
      <formula>NOT(ISERROR(SEARCH(("OK"),(K644))))</formula>
    </cfRule>
  </conditionalFormatting>
  <conditionalFormatting sqref="K645:K647 K649:K651 K653:K655 K657:K659">
    <cfRule type="containsText" dxfId="2682" priority="321" operator="containsText" text="NG">
      <formula>NOT(ISERROR(SEARCH(("NG"),(K645))))</formula>
    </cfRule>
  </conditionalFormatting>
  <conditionalFormatting sqref="K645:K647 K649:K651 K653:K655 K657:K659">
    <cfRule type="containsText" dxfId="2681" priority="322" operator="containsText" text="OK">
      <formula>NOT(ISERROR(SEARCH(("OK"),(K645))))</formula>
    </cfRule>
  </conditionalFormatting>
  <conditionalFormatting sqref="K648">
    <cfRule type="containsText" dxfId="2680" priority="323" operator="containsText" text="NG">
      <formula>NOT(ISERROR(SEARCH(("NG"),(K648))))</formula>
    </cfRule>
  </conditionalFormatting>
  <conditionalFormatting sqref="K648">
    <cfRule type="containsText" dxfId="2679" priority="324" operator="containsText" text="OK">
      <formula>NOT(ISERROR(SEARCH(("OK"),(K648))))</formula>
    </cfRule>
  </conditionalFormatting>
  <conditionalFormatting sqref="K652">
    <cfRule type="containsText" dxfId="2678" priority="325" operator="containsText" text="NG">
      <formula>NOT(ISERROR(SEARCH(("NG"),(K652))))</formula>
    </cfRule>
  </conditionalFormatting>
  <conditionalFormatting sqref="K652">
    <cfRule type="containsText" dxfId="2677" priority="326" operator="containsText" text="OK">
      <formula>NOT(ISERROR(SEARCH(("OK"),(K652))))</formula>
    </cfRule>
  </conditionalFormatting>
  <conditionalFormatting sqref="K656">
    <cfRule type="containsText" dxfId="2676" priority="327" operator="containsText" text="NG">
      <formula>NOT(ISERROR(SEARCH(("NG"),(K656))))</formula>
    </cfRule>
  </conditionalFormatting>
  <conditionalFormatting sqref="K656">
    <cfRule type="containsText" dxfId="2675" priority="328" operator="containsText" text="OK">
      <formula>NOT(ISERROR(SEARCH(("OK"),(K656))))</formula>
    </cfRule>
  </conditionalFormatting>
  <conditionalFormatting sqref="K660">
    <cfRule type="containsText" dxfId="2674" priority="329" operator="containsText" text="NG">
      <formula>NOT(ISERROR(SEARCH(("NG"),(K660))))</formula>
    </cfRule>
  </conditionalFormatting>
  <conditionalFormatting sqref="K660">
    <cfRule type="containsText" dxfId="2673" priority="330" operator="containsText" text="OK">
      <formula>NOT(ISERROR(SEARCH(("OK"),(K660))))</formula>
    </cfRule>
  </conditionalFormatting>
  <conditionalFormatting sqref="K695:K730">
    <cfRule type="containsText" dxfId="2672" priority="331" operator="containsText" text="NG">
      <formula>NOT(ISERROR(SEARCH(("NG"),(K695))))</formula>
    </cfRule>
  </conditionalFormatting>
  <conditionalFormatting sqref="K695:K730">
    <cfRule type="containsText" dxfId="2671" priority="332" operator="containsText" text="OK">
      <formula>NOT(ISERROR(SEARCH(("OK"),(K695))))</formula>
    </cfRule>
  </conditionalFormatting>
  <conditionalFormatting sqref="K691:K694">
    <cfRule type="containsText" dxfId="2670" priority="333" operator="containsText" text="NG">
      <formula>NOT(ISERROR(SEARCH(("NG"),(K691))))</formula>
    </cfRule>
  </conditionalFormatting>
  <conditionalFormatting sqref="K691:K694">
    <cfRule type="containsText" dxfId="2669" priority="334" operator="containsText" text="OK">
      <formula>NOT(ISERROR(SEARCH(("OK"),(K691))))</formula>
    </cfRule>
  </conditionalFormatting>
  <conditionalFormatting sqref="I3">
    <cfRule type="cellIs" dxfId="2668" priority="335" stopIfTrue="1" operator="equal">
      <formula>"OK"</formula>
    </cfRule>
  </conditionalFormatting>
  <conditionalFormatting sqref="I3">
    <cfRule type="cellIs" dxfId="2667" priority="336" stopIfTrue="1" operator="equal">
      <formula>"Fail"</formula>
    </cfRule>
  </conditionalFormatting>
  <conditionalFormatting sqref="I3">
    <cfRule type="cellIs" dxfId="2666" priority="337" stopIfTrue="1" operator="equal">
      <formula>"OK"</formula>
    </cfRule>
  </conditionalFormatting>
  <conditionalFormatting sqref="I3">
    <cfRule type="cellIs" dxfId="2665" priority="338" stopIfTrue="1" operator="equal">
      <formula>"Fail"</formula>
    </cfRule>
  </conditionalFormatting>
  <conditionalFormatting sqref="K3:K11">
    <cfRule type="containsText" dxfId="2664" priority="339" operator="containsText" text="NG">
      <formula>NOT(ISERROR(SEARCH(("NG"),(K3))))</formula>
    </cfRule>
  </conditionalFormatting>
  <conditionalFormatting sqref="K565:K566">
    <cfRule type="containsText" dxfId="2663" priority="340" operator="containsText" text="NG">
      <formula>NOT(ISERROR(SEARCH(("NG"),(K565))))</formula>
    </cfRule>
  </conditionalFormatting>
  <conditionalFormatting sqref="K565:K566">
    <cfRule type="containsText" dxfId="2662" priority="341" operator="containsText" text="OK">
      <formula>NOT(ISERROR(SEARCH(("OK"),(K565))))</formula>
    </cfRule>
  </conditionalFormatting>
  <conditionalFormatting sqref="K3:K11 K18:K34">
    <cfRule type="containsText" dxfId="2661" priority="342" operator="containsText" text="OK">
      <formula>NOT(ISERROR(SEARCH(("OK"),(K3))))</formula>
    </cfRule>
  </conditionalFormatting>
  <conditionalFormatting sqref="K18:K39 K51:K54">
    <cfRule type="containsText" dxfId="2660" priority="343" operator="containsText" text="NG">
      <formula>NOT(ISERROR(SEARCH(("NG"),(K18))))</formula>
    </cfRule>
  </conditionalFormatting>
  <conditionalFormatting sqref="K55:K120 K122:K125 K127:K130 K132:K134">
    <cfRule type="containsText" dxfId="2659" priority="344" operator="containsText" text="OK">
      <formula>NOT(ISERROR(SEARCH(("OK"),(K55))))</formula>
    </cfRule>
  </conditionalFormatting>
  <conditionalFormatting sqref="K55:K120 K122:K125 K127:K130 K132:K134">
    <cfRule type="containsText" dxfId="2658" priority="345" operator="containsText" text="NG">
      <formula>NOT(ISERROR(SEARCH(("NG"),(K55))))</formula>
    </cfRule>
  </conditionalFormatting>
  <conditionalFormatting sqref="K581:K582">
    <cfRule type="containsText" dxfId="2657" priority="346" operator="containsText" text="NG">
      <formula>NOT(ISERROR(SEARCH(("NG"),(K581))))</formula>
    </cfRule>
  </conditionalFormatting>
  <conditionalFormatting sqref="K581:K582">
    <cfRule type="containsText" dxfId="2656" priority="347" operator="containsText" text="OK">
      <formula>NOT(ISERROR(SEARCH(("OK"),(K581))))</formula>
    </cfRule>
  </conditionalFormatting>
  <conditionalFormatting sqref="K309:K312 K314:K317 K319:K322 K324:K327">
    <cfRule type="containsText" dxfId="2655" priority="348" operator="containsText" text="NG">
      <formula>NOT(ISERROR(SEARCH(("NG"),(K309))))</formula>
    </cfRule>
  </conditionalFormatting>
  <conditionalFormatting sqref="K309:K312 K314:K317 K319:K322 K324:K327">
    <cfRule type="containsText" dxfId="2654" priority="349" operator="containsText" text="OK">
      <formula>NOT(ISERROR(SEARCH(("OK"),(K309))))</formula>
    </cfRule>
  </conditionalFormatting>
  <conditionalFormatting sqref="K437:K440 K442:K445 K447:K450 K452:K455">
    <cfRule type="containsText" dxfId="2653" priority="350" operator="containsText" text="NG">
      <formula>NOT(ISERROR(SEARCH(("NG"),(K437))))</formula>
    </cfRule>
  </conditionalFormatting>
  <conditionalFormatting sqref="K437:K440 K442:K445 K447:K450 K452:K455">
    <cfRule type="containsText" dxfId="2652" priority="351" operator="containsText" text="OK">
      <formula>NOT(ISERROR(SEARCH(("OK"),(K437))))</formula>
    </cfRule>
  </conditionalFormatting>
  <conditionalFormatting sqref="K573:K574">
    <cfRule type="containsText" dxfId="2651" priority="352" operator="containsText" text="NG">
      <formula>NOT(ISERROR(SEARCH(("NG"),(K573))))</formula>
    </cfRule>
  </conditionalFormatting>
  <conditionalFormatting sqref="K573:K574">
    <cfRule type="containsText" dxfId="2650" priority="353" operator="containsText" text="OK">
      <formula>NOT(ISERROR(SEARCH(("OK"),(K573))))</formula>
    </cfRule>
  </conditionalFormatting>
  <conditionalFormatting sqref="K589:K590">
    <cfRule type="containsText" dxfId="2649" priority="354" operator="containsText" text="NG">
      <formula>NOT(ISERROR(SEARCH(("NG"),(K589))))</formula>
    </cfRule>
  </conditionalFormatting>
  <conditionalFormatting sqref="K589:K590">
    <cfRule type="containsText" dxfId="2648" priority="355" operator="containsText" text="OK">
      <formula>NOT(ISERROR(SEARCH(("OK"),(K589))))</formula>
    </cfRule>
  </conditionalFormatting>
  <conditionalFormatting sqref="K35:K39 K51:K54">
    <cfRule type="containsText" dxfId="2647" priority="356" operator="containsText" text="OK">
      <formula>NOT(ISERROR(SEARCH(("OK"),(K35))))</formula>
    </cfRule>
  </conditionalFormatting>
  <conditionalFormatting sqref="K12:K13">
    <cfRule type="containsText" dxfId="2646" priority="357" operator="containsText" text="OK">
      <formula>NOT(ISERROR(SEARCH(("OK"),(K12))))</formula>
    </cfRule>
  </conditionalFormatting>
  <conditionalFormatting sqref="K12:K13">
    <cfRule type="containsText" dxfId="2645" priority="358" operator="containsText" text="NG">
      <formula>NOT(ISERROR(SEARCH(("NG"),(K12))))</formula>
    </cfRule>
  </conditionalFormatting>
  <conditionalFormatting sqref="K14">
    <cfRule type="containsText" dxfId="2644" priority="359" operator="containsText" text="OK">
      <formula>NOT(ISERROR(SEARCH(("OK"),(K14))))</formula>
    </cfRule>
  </conditionalFormatting>
  <conditionalFormatting sqref="K14">
    <cfRule type="containsText" dxfId="2643" priority="360" operator="containsText" text="NG">
      <formula>NOT(ISERROR(SEARCH(("NG"),(K14))))</formula>
    </cfRule>
  </conditionalFormatting>
  <conditionalFormatting sqref="K15:K16">
    <cfRule type="containsText" dxfId="2642" priority="361" operator="containsText" text="OK">
      <formula>NOT(ISERROR(SEARCH(("OK"),(K15))))</formula>
    </cfRule>
  </conditionalFormatting>
  <conditionalFormatting sqref="K15:K16">
    <cfRule type="containsText" dxfId="2641" priority="362" operator="containsText" text="NG">
      <formula>NOT(ISERROR(SEARCH(("NG"),(K15))))</formula>
    </cfRule>
  </conditionalFormatting>
  <conditionalFormatting sqref="K17">
    <cfRule type="containsText" dxfId="2640" priority="363" operator="containsText" text="OK">
      <formula>NOT(ISERROR(SEARCH(("OK"),(K17))))</formula>
    </cfRule>
  </conditionalFormatting>
  <conditionalFormatting sqref="K17">
    <cfRule type="containsText" dxfId="2639" priority="364" operator="containsText" text="NG">
      <formula>NOT(ISERROR(SEARCH(("NG"),(K17))))</formula>
    </cfRule>
  </conditionalFormatting>
  <conditionalFormatting sqref="K40:K41 K44:K47">
    <cfRule type="containsText" dxfId="2638" priority="365" operator="containsText" text="NG">
      <formula>NOT(ISERROR(SEARCH(("NG"),(K40))))</formula>
    </cfRule>
  </conditionalFormatting>
  <conditionalFormatting sqref="K40:K41 K44:K47">
    <cfRule type="containsText" dxfId="2637" priority="366" operator="containsText" text="OK">
      <formula>NOT(ISERROR(SEARCH(("OK"),(K40))))</formula>
    </cfRule>
  </conditionalFormatting>
  <conditionalFormatting sqref="K42:K43">
    <cfRule type="containsText" dxfId="2636" priority="367" operator="containsText" text="NG">
      <formula>NOT(ISERROR(SEARCH(("NG"),(K42))))</formula>
    </cfRule>
  </conditionalFormatting>
  <conditionalFormatting sqref="K42:K43">
    <cfRule type="containsText" dxfId="2635" priority="368" operator="containsText" text="OK">
      <formula>NOT(ISERROR(SEARCH(("OK"),(K42))))</formula>
    </cfRule>
  </conditionalFormatting>
  <conditionalFormatting sqref="K48">
    <cfRule type="containsText" dxfId="2634" priority="369" operator="containsText" text="OK">
      <formula>NOT(ISERROR(SEARCH(("OK"),(K48))))</formula>
    </cfRule>
  </conditionalFormatting>
  <conditionalFormatting sqref="K48">
    <cfRule type="containsText" dxfId="2633" priority="370" operator="containsText" text="NG">
      <formula>NOT(ISERROR(SEARCH(("NG"),(K48))))</formula>
    </cfRule>
  </conditionalFormatting>
  <conditionalFormatting sqref="K49">
    <cfRule type="containsText" dxfId="2632" priority="371" operator="containsText" text="OK">
      <formula>NOT(ISERROR(SEARCH(("OK"),(K49))))</formula>
    </cfRule>
  </conditionalFormatting>
  <conditionalFormatting sqref="K49">
    <cfRule type="containsText" dxfId="2631" priority="372" operator="containsText" text="NG">
      <formula>NOT(ISERROR(SEARCH(("NG"),(K49))))</formula>
    </cfRule>
  </conditionalFormatting>
  <conditionalFormatting sqref="K50">
    <cfRule type="containsText" dxfId="2630" priority="373" operator="containsText" text="OK">
      <formula>NOT(ISERROR(SEARCH(("OK"),(K50))))</formula>
    </cfRule>
  </conditionalFormatting>
  <conditionalFormatting sqref="K50">
    <cfRule type="containsText" dxfId="2629" priority="374" operator="containsText" text="NG">
      <formula>NOT(ISERROR(SEARCH(("NG"),(K50))))</formula>
    </cfRule>
  </conditionalFormatting>
  <conditionalFormatting sqref="K221:K222">
    <cfRule type="containsText" dxfId="2628" priority="375" operator="containsText" text="NG">
      <formula>NOT(ISERROR(SEARCH(("NG"),(K221))))</formula>
    </cfRule>
  </conditionalFormatting>
  <conditionalFormatting sqref="K221:K222">
    <cfRule type="containsText" dxfId="2627" priority="376" operator="containsText" text="OK">
      <formula>NOT(ISERROR(SEARCH(("OK"),(K221))))</formula>
    </cfRule>
  </conditionalFormatting>
  <conditionalFormatting sqref="K285:K286">
    <cfRule type="containsText" dxfId="2626" priority="377" operator="containsText" text="NG">
      <formula>NOT(ISERROR(SEARCH(("NG"),(K285))))</formula>
    </cfRule>
  </conditionalFormatting>
  <conditionalFormatting sqref="K285:K286">
    <cfRule type="containsText" dxfId="2625" priority="378" operator="containsText" text="OK">
      <formula>NOT(ISERROR(SEARCH(("OK"),(K285))))</formula>
    </cfRule>
  </conditionalFormatting>
  <conditionalFormatting sqref="K245:K248 K250:K253 K255:K258 K260:K263">
    <cfRule type="containsText" dxfId="2624" priority="379" operator="containsText" text="NG">
      <formula>NOT(ISERROR(SEARCH(("NG"),(K245))))</formula>
    </cfRule>
  </conditionalFormatting>
  <conditionalFormatting sqref="K245:K248 K250:K253 K255:K258 K260:K263">
    <cfRule type="containsText" dxfId="2623" priority="380" operator="containsText" text="OK">
      <formula>NOT(ISERROR(SEARCH(("OK"),(K245))))</formula>
    </cfRule>
  </conditionalFormatting>
  <conditionalFormatting sqref="K477:K480 K482:K485 K487:K490 K492:K495">
    <cfRule type="containsText" dxfId="2622" priority="381" operator="containsText" text="NG">
      <formula>NOT(ISERROR(SEARCH(("NG"),(K477))))</formula>
    </cfRule>
  </conditionalFormatting>
  <conditionalFormatting sqref="K477:K480 K482:K485 K487:K490 K492:K495">
    <cfRule type="containsText" dxfId="2621" priority="382" operator="containsText" text="OK">
      <formula>NOT(ISERROR(SEARCH(("OK"),(K477))))</formula>
    </cfRule>
  </conditionalFormatting>
  <conditionalFormatting sqref="K517:K518 K520:K521 K523:K524 K526:K527">
    <cfRule type="containsText" dxfId="2620" priority="383" operator="containsText" text="NG">
      <formula>NOT(ISERROR(SEARCH(("NG"),(K517))))</formula>
    </cfRule>
  </conditionalFormatting>
  <conditionalFormatting sqref="K517:K518 K520:K521 K523:K524 K526:K527">
    <cfRule type="containsText" dxfId="2619" priority="384" operator="containsText" text="OK">
      <formula>NOT(ISERROR(SEARCH(("OK"),(K517))))</formula>
    </cfRule>
  </conditionalFormatting>
  <conditionalFormatting sqref="K541:K542 K544:K545 K547:K548 K550:K551">
    <cfRule type="containsText" dxfId="2618" priority="385" operator="containsText" text="NG">
      <formula>NOT(ISERROR(SEARCH(("NG"),(K541))))</formula>
    </cfRule>
  </conditionalFormatting>
  <conditionalFormatting sqref="K541:K542 K544:K545 K547:K548 K550:K551">
    <cfRule type="containsText" dxfId="2617" priority="386" operator="containsText" text="OK">
      <formula>NOT(ISERROR(SEARCH(("OK"),(K541))))</formula>
    </cfRule>
  </conditionalFormatting>
  <conditionalFormatting sqref="S565">
    <cfRule type="containsText" dxfId="2616" priority="387" operator="containsText" text="NG">
      <formula>NOT(ISERROR(SEARCH(("NG"),(S565))))</formula>
    </cfRule>
  </conditionalFormatting>
  <conditionalFormatting sqref="S565">
    <cfRule type="containsText" dxfId="2615" priority="388" operator="containsText" text="OK">
      <formula>NOT(ISERROR(SEARCH(("OK"),(S565))))</formula>
    </cfRule>
  </conditionalFormatting>
  <conditionalFormatting sqref="S3">
    <cfRule type="containsText" dxfId="2614" priority="389" operator="containsText" text="NG">
      <formula>NOT(ISERROR(SEARCH(("NG"),(S3))))</formula>
    </cfRule>
  </conditionalFormatting>
  <conditionalFormatting sqref="S3">
    <cfRule type="containsText" dxfId="2613" priority="390" operator="containsText" text="OK">
      <formula>NOT(ISERROR(SEARCH(("OK"),(S3))))</formula>
    </cfRule>
  </conditionalFormatting>
  <conditionalFormatting sqref="S581">
    <cfRule type="containsText" dxfId="2612" priority="391" operator="containsText" text="NG">
      <formula>NOT(ISERROR(SEARCH(("NG"),(S581))))</formula>
    </cfRule>
  </conditionalFormatting>
  <conditionalFormatting sqref="S581">
    <cfRule type="containsText" dxfId="2611" priority="392" operator="containsText" text="OK">
      <formula>NOT(ISERROR(SEARCH(("OK"),(S581))))</formula>
    </cfRule>
  </conditionalFormatting>
  <conditionalFormatting sqref="K349:K352 K354:K357 K359:K362 K364:K367">
    <cfRule type="containsText" dxfId="2610" priority="393" operator="containsText" text="NG">
      <formula>NOT(ISERROR(SEARCH(("NG"),(K349))))</formula>
    </cfRule>
  </conditionalFormatting>
  <conditionalFormatting sqref="K349:K352 K354:K357 K359:K362 K364:K367">
    <cfRule type="containsText" dxfId="2609" priority="394" operator="containsText" text="OK">
      <formula>NOT(ISERROR(SEARCH(("OK"),(K349))))</formula>
    </cfRule>
  </conditionalFormatting>
  <conditionalFormatting sqref="S573">
    <cfRule type="containsText" dxfId="2608" priority="395" operator="containsText" text="NG">
      <formula>NOT(ISERROR(SEARCH(("NG"),(S573))))</formula>
    </cfRule>
  </conditionalFormatting>
  <conditionalFormatting sqref="S573">
    <cfRule type="containsText" dxfId="2607" priority="396" operator="containsText" text="OK">
      <formula>NOT(ISERROR(SEARCH(("OK"),(S573))))</formula>
    </cfRule>
  </conditionalFormatting>
  <conditionalFormatting sqref="K181:K184 K186:K189 K191:K194 K196:K198">
    <cfRule type="containsText" dxfId="2606" priority="397" operator="containsText" text="OK">
      <formula>NOT(ISERROR(SEARCH(("OK"),(K181))))</formula>
    </cfRule>
  </conditionalFormatting>
  <conditionalFormatting sqref="K181:K184 K186:K189 K191:K194 K196:K198">
    <cfRule type="containsText" dxfId="2605" priority="398" operator="containsText" text="NG">
      <formula>NOT(ISERROR(SEARCH(("NG"),(K181))))</formula>
    </cfRule>
  </conditionalFormatting>
  <conditionalFormatting sqref="S589">
    <cfRule type="containsText" dxfId="2604" priority="399" operator="containsText" text="NG">
      <formula>NOT(ISERROR(SEARCH(("NG"),(S589))))</formula>
    </cfRule>
  </conditionalFormatting>
  <conditionalFormatting sqref="S589">
    <cfRule type="containsText" dxfId="2603" priority="400" operator="containsText" text="OK">
      <formula>NOT(ISERROR(SEARCH(("OK"),(S589))))</formula>
    </cfRule>
  </conditionalFormatting>
  <conditionalFormatting sqref="S157 S160 S163 S166">
    <cfRule type="containsText" dxfId="2602" priority="401" operator="containsText" text="NG">
      <formula>NOT(ISERROR(SEARCH(("NG"),(S157))))</formula>
    </cfRule>
  </conditionalFormatting>
  <conditionalFormatting sqref="S157 S160 S163 S166">
    <cfRule type="containsText" dxfId="2601" priority="402" operator="containsText" text="OK">
      <formula>NOT(ISERROR(SEARCH(("OK"),(S157))))</formula>
    </cfRule>
  </conditionalFormatting>
  <conditionalFormatting sqref="S477 S479 S482 S484 S487 S489 S492 S494">
    <cfRule type="containsText" dxfId="2600" priority="403" operator="containsText" text="NG">
      <formula>NOT(ISERROR(SEARCH(("NG"),(S477))))</formula>
    </cfRule>
  </conditionalFormatting>
  <conditionalFormatting sqref="S477 S479 S482 S484 S487 S489 S492 S494">
    <cfRule type="containsText" dxfId="2599" priority="404" operator="containsText" text="OK">
      <formula>NOT(ISERROR(SEARCH(("OK"),(S477))))</formula>
    </cfRule>
  </conditionalFormatting>
  <conditionalFormatting sqref="S40:S41 S44 S46">
    <cfRule type="containsText" dxfId="2598" priority="405" operator="containsText" text="NG">
      <formula>NOT(ISERROR(SEARCH(("NG"),(S40))))</formula>
    </cfRule>
  </conditionalFormatting>
  <conditionalFormatting sqref="S40:S41 S44 S46">
    <cfRule type="containsText" dxfId="2597" priority="406" operator="containsText" text="OK">
      <formula>NOT(ISERROR(SEARCH(("OK"),(S40))))</formula>
    </cfRule>
  </conditionalFormatting>
  <conditionalFormatting sqref="S221 S224 S227 S230">
    <cfRule type="containsText" dxfId="2596" priority="407" operator="containsText" text="NG">
      <formula>NOT(ISERROR(SEARCH(("NG"),(S221))))</formula>
    </cfRule>
  </conditionalFormatting>
  <conditionalFormatting sqref="S221 S224 S227 S230">
    <cfRule type="containsText" dxfId="2595" priority="408" operator="containsText" text="OK">
      <formula>NOT(ISERROR(SEARCH(("OK"),(S221))))</formula>
    </cfRule>
  </conditionalFormatting>
  <conditionalFormatting sqref="Q573">
    <cfRule type="containsText" dxfId="2594" priority="409" operator="containsText" text="NG">
      <formula>NOT(ISERROR(SEARCH(("NG"),(Q573))))</formula>
    </cfRule>
  </conditionalFormatting>
  <conditionalFormatting sqref="Q573">
    <cfRule type="containsText" dxfId="2593" priority="410" operator="containsText" text="OK">
      <formula>NOT(ISERROR(SEARCH(("OK"),(Q573))))</formula>
    </cfRule>
  </conditionalFormatting>
  <conditionalFormatting sqref="S245 S247 S250 S252 S255 S257 S260 S262">
    <cfRule type="containsText" dxfId="2592" priority="411" operator="containsText" text="NG">
      <formula>NOT(ISERROR(SEARCH(("NG"),(S245))))</formula>
    </cfRule>
  </conditionalFormatting>
  <conditionalFormatting sqref="S245 S247 S250 S252 S255 S257 S260 S262">
    <cfRule type="containsText" dxfId="2591" priority="412" operator="containsText" text="OK">
      <formula>NOT(ISERROR(SEARCH(("OK"),(S245))))</formula>
    </cfRule>
  </conditionalFormatting>
  <conditionalFormatting sqref="S442 S444 S447 S449 S452 S454">
    <cfRule type="containsText" dxfId="2590" priority="413" operator="containsText" text="NG">
      <formula>NOT(ISERROR(SEARCH(("NG"),(S442))))</formula>
    </cfRule>
  </conditionalFormatting>
  <conditionalFormatting sqref="S442 S444 S447 S449 S452 S454">
    <cfRule type="containsText" dxfId="2589" priority="414" operator="containsText" text="OK">
      <formula>NOT(ISERROR(SEARCH(("OK"),(S442))))</formula>
    </cfRule>
  </conditionalFormatting>
  <conditionalFormatting sqref="S541 S544 S547 S550">
    <cfRule type="containsText" dxfId="2588" priority="415" operator="containsText" text="NG">
      <formula>NOT(ISERROR(SEARCH(("NG"),(S541))))</formula>
    </cfRule>
  </conditionalFormatting>
  <conditionalFormatting sqref="S541 S544 S547 S550">
    <cfRule type="containsText" dxfId="2587" priority="416" operator="containsText" text="OK">
      <formula>NOT(ISERROR(SEARCH(("OK"),(S541))))</formula>
    </cfRule>
  </conditionalFormatting>
  <conditionalFormatting sqref="S51:S54">
    <cfRule type="containsText" dxfId="2586" priority="417" operator="containsText" text="NG">
      <formula>NOT(ISERROR(SEARCH(("NG"),(S51))))</formula>
    </cfRule>
  </conditionalFormatting>
  <conditionalFormatting sqref="S51:S54">
    <cfRule type="containsText" dxfId="2585" priority="418" operator="containsText" text="OK">
      <formula>NOT(ISERROR(SEARCH(("OK"),(S51))))</formula>
    </cfRule>
  </conditionalFormatting>
  <conditionalFormatting sqref="Q581">
    <cfRule type="containsText" dxfId="2584" priority="419" operator="containsText" text="NG">
      <formula>NOT(ISERROR(SEARCH(("NG"),(Q581))))</formula>
    </cfRule>
  </conditionalFormatting>
  <conditionalFormatting sqref="Q581">
    <cfRule type="containsText" dxfId="2583" priority="420" operator="containsText" text="OK">
      <formula>NOT(ISERROR(SEARCH(("OK"),(Q581))))</formula>
    </cfRule>
  </conditionalFormatting>
  <conditionalFormatting sqref="S517 S520 S523 S526">
    <cfRule type="containsText" dxfId="2582" priority="421" operator="containsText" text="NG">
      <formula>NOT(ISERROR(SEARCH(("NG"),(S517))))</formula>
    </cfRule>
  </conditionalFormatting>
  <conditionalFormatting sqref="S517 S520 S523 S526">
    <cfRule type="containsText" dxfId="2581" priority="422" operator="containsText" text="OK">
      <formula>NOT(ISERROR(SEARCH(("OK"),(S517))))</formula>
    </cfRule>
  </conditionalFormatting>
  <conditionalFormatting sqref="Q41 Q44 Q46">
    <cfRule type="containsText" dxfId="2580" priority="423" operator="containsText" text="NG">
      <formula>NOT(ISERROR(SEARCH(("NG"),(Q41))))</formula>
    </cfRule>
  </conditionalFormatting>
  <conditionalFormatting sqref="Q41 Q44 Q46">
    <cfRule type="containsText" dxfId="2579" priority="424" operator="containsText" text="OK">
      <formula>NOT(ISERROR(SEARCH(("OK"),(Q41))))</formula>
    </cfRule>
  </conditionalFormatting>
  <conditionalFormatting sqref="Q157">
    <cfRule type="containsText" dxfId="2578" priority="425" operator="containsText" text="NG">
      <formula>NOT(ISERROR(SEARCH(("NG"),(Q157))))</formula>
    </cfRule>
  </conditionalFormatting>
  <conditionalFormatting sqref="Q157">
    <cfRule type="containsText" dxfId="2577" priority="426" operator="containsText" text="OK">
      <formula>NOT(ISERROR(SEARCH(("OK"),(Q157))))</formula>
    </cfRule>
  </conditionalFormatting>
  <conditionalFormatting sqref="Q589">
    <cfRule type="containsText" dxfId="2576" priority="427" operator="containsText" text="NG">
      <formula>NOT(ISERROR(SEARCH(("NG"),(Q589))))</formula>
    </cfRule>
  </conditionalFormatting>
  <conditionalFormatting sqref="Q589">
    <cfRule type="containsText" dxfId="2575" priority="428" operator="containsText" text="OK">
      <formula>NOT(ISERROR(SEARCH(("OK"),(Q589))))</formula>
    </cfRule>
  </conditionalFormatting>
  <conditionalFormatting sqref="S285 S288 S291 S294">
    <cfRule type="containsText" dxfId="2574" priority="429" operator="containsText" text="NG">
      <formula>NOT(ISERROR(SEARCH(("NG"),(S285))))</formula>
    </cfRule>
  </conditionalFormatting>
  <conditionalFormatting sqref="S285 S288 S291 S294">
    <cfRule type="containsText" dxfId="2573" priority="430" operator="containsText" text="OK">
      <formula>NOT(ISERROR(SEARCH(("OK"),(S285))))</formula>
    </cfRule>
  </conditionalFormatting>
  <conditionalFormatting sqref="Q3">
    <cfRule type="containsText" dxfId="2572" priority="431" operator="containsText" text="NG">
      <formula>NOT(ISERROR(SEARCH(("NG"),(Q3))))</formula>
    </cfRule>
  </conditionalFormatting>
  <conditionalFormatting sqref="Q3">
    <cfRule type="containsText" dxfId="2571" priority="432" operator="containsText" text="OK">
      <formula>NOT(ISERROR(SEARCH(("OK"),(Q3))))</formula>
    </cfRule>
  </conditionalFormatting>
  <conditionalFormatting sqref="S43">
    <cfRule type="containsText" dxfId="2570" priority="433" operator="containsText" text="NG">
      <formula>NOT(ISERROR(SEARCH(("NG"),(S43))))</formula>
    </cfRule>
  </conditionalFormatting>
  <conditionalFormatting sqref="S43">
    <cfRule type="containsText" dxfId="2569" priority="434" operator="containsText" text="OK">
      <formula>NOT(ISERROR(SEARCH(("OK"),(S43))))</formula>
    </cfRule>
  </conditionalFormatting>
  <conditionalFormatting sqref="Q51:Q54">
    <cfRule type="containsText" dxfId="2568" priority="435" operator="containsText" text="NG">
      <formula>NOT(ISERROR(SEARCH(("NG"),(Q51))))</formula>
    </cfRule>
  </conditionalFormatting>
  <conditionalFormatting sqref="Q51:Q54">
    <cfRule type="containsText" dxfId="2567" priority="436" operator="containsText" text="OK">
      <formula>NOT(ISERROR(SEARCH(("OK"),(Q51))))</formula>
    </cfRule>
  </conditionalFormatting>
  <conditionalFormatting sqref="Q565">
    <cfRule type="containsText" dxfId="2566" priority="437" operator="containsText" text="NG">
      <formula>NOT(ISERROR(SEARCH(("NG"),(Q565))))</formula>
    </cfRule>
  </conditionalFormatting>
  <conditionalFormatting sqref="Q565">
    <cfRule type="containsText" dxfId="2565" priority="438" operator="containsText" text="OK">
      <formula>NOT(ISERROR(SEARCH(("OK"),(Q565))))</formula>
    </cfRule>
  </conditionalFormatting>
  <conditionalFormatting sqref="K669:K670">
    <cfRule type="containsText" dxfId="2564" priority="439" operator="containsText" text="NG">
      <formula>NOT(ISERROR(SEARCH(("NG"),(K669))))</formula>
    </cfRule>
  </conditionalFormatting>
  <conditionalFormatting sqref="K669:K670">
    <cfRule type="containsText" dxfId="2563" priority="440" operator="containsText" text="OK">
      <formula>NOT(ISERROR(SEARCH(("OK"),(K669))))</formula>
    </cfRule>
  </conditionalFormatting>
  <conditionalFormatting sqref="K597:K599 K601:K603 K605:K607 K609:K611">
    <cfRule type="containsText" dxfId="2562" priority="441" operator="containsText" text="NG">
      <formula>NOT(ISERROR(SEARCH(("NG"),(K597))))</formula>
    </cfRule>
  </conditionalFormatting>
  <conditionalFormatting sqref="K597:K599 K601:K603 K605:K607 K609:K611">
    <cfRule type="containsText" dxfId="2561" priority="442" operator="containsText" text="OK">
      <formula>NOT(ISERROR(SEARCH(("OK"),(K597))))</formula>
    </cfRule>
  </conditionalFormatting>
  <conditionalFormatting sqref="K629:K631 K633:K635 K637:K639 K641:K643">
    <cfRule type="containsText" dxfId="2560" priority="443" operator="containsText" text="NG">
      <formula>NOT(ISERROR(SEARCH(("NG"),(K629))))</formula>
    </cfRule>
  </conditionalFormatting>
  <conditionalFormatting sqref="K629:K631 K633:K635 K637:K639 K641:K643">
    <cfRule type="containsText" dxfId="2559" priority="444" operator="containsText" text="OK">
      <formula>NOT(ISERROR(SEARCH(("OK"),(K629))))</formula>
    </cfRule>
  </conditionalFormatting>
  <conditionalFormatting sqref="Q43">
    <cfRule type="containsText" dxfId="2558" priority="445" operator="containsText" text="NG">
      <formula>NOT(ISERROR(SEARCH(("NG"),(Q43))))</formula>
    </cfRule>
  </conditionalFormatting>
  <conditionalFormatting sqref="Q43">
    <cfRule type="containsText" dxfId="2557" priority="446" operator="containsText" text="OK">
      <formula>NOT(ISERROR(SEARCH(("OK"),(Q43))))</formula>
    </cfRule>
  </conditionalFormatting>
  <conditionalFormatting sqref="K661:K668">
    <cfRule type="containsText" dxfId="2556" priority="447" operator="containsText" text="NG">
      <formula>NOT(ISERROR(SEARCH(("NG"),(K661))))</formula>
    </cfRule>
  </conditionalFormatting>
  <conditionalFormatting sqref="K661:K668">
    <cfRule type="containsText" dxfId="2555" priority="448" operator="containsText" text="OK">
      <formula>NOT(ISERROR(SEARCH(("OK"),(K661))))</formula>
    </cfRule>
  </conditionalFormatting>
  <conditionalFormatting sqref="S168">
    <cfRule type="containsText" dxfId="2554" priority="449" operator="containsText" text="NG">
      <formula>NOT(ISERROR(SEARCH(("NG"),(S168))))</formula>
    </cfRule>
  </conditionalFormatting>
  <conditionalFormatting sqref="S168">
    <cfRule type="containsText" dxfId="2553" priority="450" operator="containsText" text="OK">
      <formula>NOT(ISERROR(SEARCH(("OK"),(S168))))</formula>
    </cfRule>
  </conditionalFormatting>
  <conditionalFormatting sqref="K201:K204 K206:K209 K211:K214 K216:K218">
    <cfRule type="containsText" dxfId="2552" priority="451" operator="containsText" text="OK">
      <formula>NOT(ISERROR(SEARCH(("OK"),(K201))))</formula>
    </cfRule>
  </conditionalFormatting>
  <conditionalFormatting sqref="K201:K204 K206:K209 K211:K214 K216:K218">
    <cfRule type="containsText" dxfId="2551" priority="452" operator="containsText" text="NG">
      <formula>NOT(ISERROR(SEARCH(("NG"),(K201))))</formula>
    </cfRule>
  </conditionalFormatting>
  <conditionalFormatting sqref="K269">
    <cfRule type="containsText" dxfId="2550" priority="453" operator="containsText" text="NG">
      <formula>NOT(ISERROR(SEARCH(("NG"),(K269))))</formula>
    </cfRule>
  </conditionalFormatting>
  <conditionalFormatting sqref="K269">
    <cfRule type="containsText" dxfId="2549" priority="454" operator="containsText" text="OK">
      <formula>NOT(ISERROR(SEARCH(("OK"),(K269))))</formula>
    </cfRule>
  </conditionalFormatting>
  <conditionalFormatting sqref="S269">
    <cfRule type="containsText" dxfId="2548" priority="455" operator="containsText" text="NG">
      <formula>NOT(ISERROR(SEARCH(("NG"),(S269))))</formula>
    </cfRule>
  </conditionalFormatting>
  <conditionalFormatting sqref="S269">
    <cfRule type="containsText" dxfId="2547" priority="456" operator="containsText" text="OK">
      <formula>NOT(ISERROR(SEARCH(("OK"),(S269))))</formula>
    </cfRule>
  </conditionalFormatting>
  <conditionalFormatting sqref="K279">
    <cfRule type="containsText" dxfId="2546" priority="457" operator="containsText" text="NG">
      <formula>NOT(ISERROR(SEARCH(("NG"),(K279))))</formula>
    </cfRule>
  </conditionalFormatting>
  <conditionalFormatting sqref="K279">
    <cfRule type="containsText" dxfId="2545" priority="458" operator="containsText" text="OK">
      <formula>NOT(ISERROR(SEARCH(("OK"),(K279))))</formula>
    </cfRule>
  </conditionalFormatting>
  <conditionalFormatting sqref="S279">
    <cfRule type="containsText" dxfId="2544" priority="459" operator="containsText" text="NG">
      <formula>NOT(ISERROR(SEARCH(("NG"),(S279))))</formula>
    </cfRule>
  </conditionalFormatting>
  <conditionalFormatting sqref="S279">
    <cfRule type="containsText" dxfId="2543" priority="460" operator="containsText" text="OK">
      <formula>NOT(ISERROR(SEARCH(("OK"),(S279))))</formula>
    </cfRule>
  </conditionalFormatting>
  <conditionalFormatting sqref="K284">
    <cfRule type="containsText" dxfId="2542" priority="461" operator="containsText" text="NG">
      <formula>NOT(ISERROR(SEARCH(("NG"),(K284))))</formula>
    </cfRule>
  </conditionalFormatting>
  <conditionalFormatting sqref="K284">
    <cfRule type="containsText" dxfId="2541" priority="462" operator="containsText" text="OK">
      <formula>NOT(ISERROR(SEARCH(("OK"),(K284))))</formula>
    </cfRule>
  </conditionalFormatting>
  <conditionalFormatting sqref="K287">
    <cfRule type="containsText" dxfId="2540" priority="463" operator="containsText" text="NG">
      <formula>NOT(ISERROR(SEARCH(("NG"),(K287))))</formula>
    </cfRule>
  </conditionalFormatting>
  <conditionalFormatting sqref="K287">
    <cfRule type="containsText" dxfId="2539" priority="464" operator="containsText" text="OK">
      <formula>NOT(ISERROR(SEARCH(("OK"),(K287))))</formula>
    </cfRule>
  </conditionalFormatting>
  <conditionalFormatting sqref="K446">
    <cfRule type="containsText" dxfId="2538" priority="465" operator="containsText" text="NG">
      <formula>NOT(ISERROR(SEARCH(("NG"),(K446))))</formula>
    </cfRule>
  </conditionalFormatting>
  <conditionalFormatting sqref="K446">
    <cfRule type="containsText" dxfId="2537" priority="466" operator="containsText" text="OK">
      <formula>NOT(ISERROR(SEARCH(("OK"),(K446))))</formula>
    </cfRule>
  </conditionalFormatting>
  <conditionalFormatting sqref="Q42">
    <cfRule type="containsText" dxfId="2536" priority="467" operator="containsText" text="NG">
      <formula>NOT(ISERROR(SEARCH(("NG"),(Q42))))</formula>
    </cfRule>
  </conditionalFormatting>
  <conditionalFormatting sqref="Q42">
    <cfRule type="containsText" dxfId="2535" priority="468" operator="containsText" text="OK">
      <formula>NOT(ISERROR(SEARCH(("OK"),(Q42))))</formula>
    </cfRule>
  </conditionalFormatting>
  <conditionalFormatting sqref="Q160">
    <cfRule type="containsText" dxfId="2534" priority="469" operator="containsText" text="NG">
      <formula>NOT(ISERROR(SEARCH(("NG"),(Q160))))</formula>
    </cfRule>
  </conditionalFormatting>
  <conditionalFormatting sqref="Q160">
    <cfRule type="containsText" dxfId="2533" priority="470" operator="containsText" text="OK">
      <formula>NOT(ISERROR(SEARCH(("OK"),(Q160))))</formula>
    </cfRule>
  </conditionalFormatting>
  <conditionalFormatting sqref="Q162">
    <cfRule type="containsText" dxfId="2532" priority="471" operator="containsText" text="NG">
      <formula>NOT(ISERROR(SEARCH(("NG"),(Q162))))</formula>
    </cfRule>
  </conditionalFormatting>
  <conditionalFormatting sqref="Q162">
    <cfRule type="containsText" dxfId="2531" priority="472" operator="containsText" text="OK">
      <formula>NOT(ISERROR(SEARCH(("OK"),(Q162))))</formula>
    </cfRule>
  </conditionalFormatting>
  <conditionalFormatting sqref="Q163">
    <cfRule type="containsText" dxfId="2530" priority="473" operator="containsText" text="NG">
      <formula>NOT(ISERROR(SEARCH(("NG"),(Q163))))</formula>
    </cfRule>
  </conditionalFormatting>
  <conditionalFormatting sqref="Q163">
    <cfRule type="containsText" dxfId="2529" priority="474" operator="containsText" text="OK">
      <formula>NOT(ISERROR(SEARCH(("OK"),(Q163))))</formula>
    </cfRule>
  </conditionalFormatting>
  <conditionalFormatting sqref="Q165">
    <cfRule type="containsText" dxfId="2528" priority="475" operator="containsText" text="NG">
      <formula>NOT(ISERROR(SEARCH(("NG"),(Q165))))</formula>
    </cfRule>
  </conditionalFormatting>
  <conditionalFormatting sqref="Q165">
    <cfRule type="containsText" dxfId="2527" priority="476" operator="containsText" text="OK">
      <formula>NOT(ISERROR(SEARCH(("OK"),(Q165))))</formula>
    </cfRule>
  </conditionalFormatting>
  <conditionalFormatting sqref="Q166">
    <cfRule type="containsText" dxfId="2526" priority="477" operator="containsText" text="NG">
      <formula>NOT(ISERROR(SEARCH(("NG"),(Q166))))</formula>
    </cfRule>
  </conditionalFormatting>
  <conditionalFormatting sqref="Q166">
    <cfRule type="containsText" dxfId="2525" priority="478" operator="containsText" text="OK">
      <formula>NOT(ISERROR(SEARCH(("OK"),(Q166))))</formula>
    </cfRule>
  </conditionalFormatting>
  <conditionalFormatting sqref="Q168">
    <cfRule type="containsText" dxfId="2524" priority="479" operator="containsText" text="NG">
      <formula>NOT(ISERROR(SEARCH(("NG"),(Q168))))</formula>
    </cfRule>
  </conditionalFormatting>
  <conditionalFormatting sqref="Q168">
    <cfRule type="containsText" dxfId="2523" priority="480" operator="containsText" text="OK">
      <formula>NOT(ISERROR(SEARCH(("OK"),(Q168))))</formula>
    </cfRule>
  </conditionalFormatting>
  <conditionalFormatting sqref="Q169">
    <cfRule type="containsText" dxfId="2522" priority="481" operator="containsText" text="NG">
      <formula>NOT(ISERROR(SEARCH(("NG"),(Q169))))</formula>
    </cfRule>
  </conditionalFormatting>
  <conditionalFormatting sqref="Q169">
    <cfRule type="containsText" dxfId="2521" priority="482" operator="containsText" text="OK">
      <formula>NOT(ISERROR(SEARCH(("OK"),(Q169))))</formula>
    </cfRule>
  </conditionalFormatting>
  <conditionalFormatting sqref="Q171">
    <cfRule type="containsText" dxfId="2520" priority="483" operator="containsText" text="NG">
      <formula>NOT(ISERROR(SEARCH(("NG"),(Q171))))</formula>
    </cfRule>
  </conditionalFormatting>
  <conditionalFormatting sqref="Q171">
    <cfRule type="containsText" dxfId="2519" priority="484" operator="containsText" text="OK">
      <formula>NOT(ISERROR(SEARCH(("OK"),(Q171))))</formula>
    </cfRule>
  </conditionalFormatting>
  <conditionalFormatting sqref="Q172">
    <cfRule type="containsText" dxfId="2518" priority="485" operator="containsText" text="NG">
      <formula>NOT(ISERROR(SEARCH(("NG"),(Q172))))</formula>
    </cfRule>
  </conditionalFormatting>
  <conditionalFormatting sqref="Q172">
    <cfRule type="containsText" dxfId="2517" priority="486" operator="containsText" text="OK">
      <formula>NOT(ISERROR(SEARCH(("OK"),(Q172))))</formula>
    </cfRule>
  </conditionalFormatting>
  <conditionalFormatting sqref="Q174">
    <cfRule type="containsText" dxfId="2516" priority="487" operator="containsText" text="NG">
      <formula>NOT(ISERROR(SEARCH(("NG"),(Q174))))</formula>
    </cfRule>
  </conditionalFormatting>
  <conditionalFormatting sqref="Q174">
    <cfRule type="containsText" dxfId="2515" priority="488" operator="containsText" text="OK">
      <formula>NOT(ISERROR(SEARCH(("OK"),(Q174))))</formula>
    </cfRule>
  </conditionalFormatting>
  <conditionalFormatting sqref="Q175">
    <cfRule type="containsText" dxfId="2514" priority="489" operator="containsText" text="NG">
      <formula>NOT(ISERROR(SEARCH(("NG"),(Q175))))</formula>
    </cfRule>
  </conditionalFormatting>
  <conditionalFormatting sqref="Q175">
    <cfRule type="containsText" dxfId="2513" priority="490" operator="containsText" text="OK">
      <formula>NOT(ISERROR(SEARCH(("OK"),(Q175))))</formula>
    </cfRule>
  </conditionalFormatting>
  <conditionalFormatting sqref="Q177">
    <cfRule type="containsText" dxfId="2512" priority="491" operator="containsText" text="NG">
      <formula>NOT(ISERROR(SEARCH(("NG"),(Q177))))</formula>
    </cfRule>
  </conditionalFormatting>
  <conditionalFormatting sqref="Q177">
    <cfRule type="containsText" dxfId="2511" priority="492" operator="containsText" text="OK">
      <formula>NOT(ISERROR(SEARCH(("OK"),(Q177))))</formula>
    </cfRule>
  </conditionalFormatting>
  <conditionalFormatting sqref="Q178">
    <cfRule type="containsText" dxfId="2510" priority="493" operator="containsText" text="NG">
      <formula>NOT(ISERROR(SEARCH(("NG"),(Q178))))</formula>
    </cfRule>
  </conditionalFormatting>
  <conditionalFormatting sqref="Q178">
    <cfRule type="containsText" dxfId="2509" priority="494" operator="containsText" text="OK">
      <formula>NOT(ISERROR(SEARCH(("OK"),(Q178))))</formula>
    </cfRule>
  </conditionalFormatting>
  <conditionalFormatting sqref="Q180">
    <cfRule type="containsText" dxfId="2508" priority="495" operator="containsText" text="NG">
      <formula>NOT(ISERROR(SEARCH(("NG"),(Q180))))</formula>
    </cfRule>
  </conditionalFormatting>
  <conditionalFormatting sqref="Q180">
    <cfRule type="containsText" dxfId="2507" priority="496" operator="containsText" text="OK">
      <formula>NOT(ISERROR(SEARCH(("OK"),(Q180))))</formula>
    </cfRule>
  </conditionalFormatting>
  <conditionalFormatting sqref="Q224">
    <cfRule type="containsText" dxfId="2506" priority="497" operator="containsText" text="NG">
      <formula>NOT(ISERROR(SEARCH(("NG"),(Q224))))</formula>
    </cfRule>
  </conditionalFormatting>
  <conditionalFormatting sqref="Q224">
    <cfRule type="containsText" dxfId="2505" priority="498" operator="containsText" text="OK">
      <formula>NOT(ISERROR(SEARCH(("OK"),(Q224))))</formula>
    </cfRule>
  </conditionalFormatting>
  <conditionalFormatting sqref="Q226">
    <cfRule type="containsText" dxfId="2504" priority="499" operator="containsText" text="NG">
      <formula>NOT(ISERROR(SEARCH(("NG"),(Q226))))</formula>
    </cfRule>
  </conditionalFormatting>
  <conditionalFormatting sqref="Q226">
    <cfRule type="containsText" dxfId="2503" priority="500" operator="containsText" text="OK">
      <formula>NOT(ISERROR(SEARCH(("OK"),(Q226))))</formula>
    </cfRule>
  </conditionalFormatting>
  <conditionalFormatting sqref="Q227">
    <cfRule type="containsText" dxfId="2502" priority="501" operator="containsText" text="NG">
      <formula>NOT(ISERROR(SEARCH(("NG"),(Q227))))</formula>
    </cfRule>
  </conditionalFormatting>
  <conditionalFormatting sqref="Q227">
    <cfRule type="containsText" dxfId="2501" priority="502" operator="containsText" text="OK">
      <formula>NOT(ISERROR(SEARCH(("OK"),(Q227))))</formula>
    </cfRule>
  </conditionalFormatting>
  <conditionalFormatting sqref="Q229">
    <cfRule type="containsText" dxfId="2500" priority="503" operator="containsText" text="NG">
      <formula>NOT(ISERROR(SEARCH(("NG"),(Q229))))</formula>
    </cfRule>
  </conditionalFormatting>
  <conditionalFormatting sqref="Q229">
    <cfRule type="containsText" dxfId="2499" priority="504" operator="containsText" text="OK">
      <formula>NOT(ISERROR(SEARCH(("OK"),(Q229))))</formula>
    </cfRule>
  </conditionalFormatting>
  <conditionalFormatting sqref="Q230">
    <cfRule type="containsText" dxfId="2498" priority="505" operator="containsText" text="NG">
      <formula>NOT(ISERROR(SEARCH(("NG"),(Q230))))</formula>
    </cfRule>
  </conditionalFormatting>
  <conditionalFormatting sqref="Q230">
    <cfRule type="containsText" dxfId="2497" priority="506" operator="containsText" text="OK">
      <formula>NOT(ISERROR(SEARCH(("OK"),(Q230))))</formula>
    </cfRule>
  </conditionalFormatting>
  <conditionalFormatting sqref="Q232">
    <cfRule type="containsText" dxfId="2496" priority="507" operator="containsText" text="NG">
      <formula>NOT(ISERROR(SEARCH(("NG"),(Q232))))</formula>
    </cfRule>
  </conditionalFormatting>
  <conditionalFormatting sqref="Q232">
    <cfRule type="containsText" dxfId="2495" priority="508" operator="containsText" text="OK">
      <formula>NOT(ISERROR(SEARCH(("OK"),(Q232))))</formula>
    </cfRule>
  </conditionalFormatting>
  <conditionalFormatting sqref="Q233">
    <cfRule type="containsText" dxfId="2494" priority="509" operator="containsText" text="NG">
      <formula>NOT(ISERROR(SEARCH(("NG"),(Q233))))</formula>
    </cfRule>
  </conditionalFormatting>
  <conditionalFormatting sqref="Q233">
    <cfRule type="containsText" dxfId="2493" priority="510" operator="containsText" text="OK">
      <formula>NOT(ISERROR(SEARCH(("OK"),(Q233))))</formula>
    </cfRule>
  </conditionalFormatting>
  <conditionalFormatting sqref="Q235">
    <cfRule type="containsText" dxfId="2492" priority="511" operator="containsText" text="NG">
      <formula>NOT(ISERROR(SEARCH(("NG"),(Q235))))</formula>
    </cfRule>
  </conditionalFormatting>
  <conditionalFormatting sqref="Q235">
    <cfRule type="containsText" dxfId="2491" priority="512" operator="containsText" text="OK">
      <formula>NOT(ISERROR(SEARCH(("OK"),(Q235))))</formula>
    </cfRule>
  </conditionalFormatting>
  <conditionalFormatting sqref="Q236">
    <cfRule type="containsText" dxfId="2490" priority="513" operator="containsText" text="NG">
      <formula>NOT(ISERROR(SEARCH(("NG"),(Q236))))</formula>
    </cfRule>
  </conditionalFormatting>
  <conditionalFormatting sqref="Q236">
    <cfRule type="containsText" dxfId="2489" priority="514" operator="containsText" text="OK">
      <formula>NOT(ISERROR(SEARCH(("OK"),(Q236))))</formula>
    </cfRule>
  </conditionalFormatting>
  <conditionalFormatting sqref="Q238">
    <cfRule type="containsText" dxfId="2488" priority="515" operator="containsText" text="NG">
      <formula>NOT(ISERROR(SEARCH(("NG"),(Q238))))</formula>
    </cfRule>
  </conditionalFormatting>
  <conditionalFormatting sqref="Q238">
    <cfRule type="containsText" dxfId="2487" priority="516" operator="containsText" text="OK">
      <formula>NOT(ISERROR(SEARCH(("OK"),(Q238))))</formula>
    </cfRule>
  </conditionalFormatting>
  <conditionalFormatting sqref="Q239">
    <cfRule type="containsText" dxfId="2486" priority="517" operator="containsText" text="NG">
      <formula>NOT(ISERROR(SEARCH(("NG"),(Q239))))</formula>
    </cfRule>
  </conditionalFormatting>
  <conditionalFormatting sqref="Q239">
    <cfRule type="containsText" dxfId="2485" priority="518" operator="containsText" text="OK">
      <formula>NOT(ISERROR(SEARCH(("OK"),(Q239))))</formula>
    </cfRule>
  </conditionalFormatting>
  <conditionalFormatting sqref="Q241">
    <cfRule type="containsText" dxfId="2484" priority="519" operator="containsText" text="NG">
      <formula>NOT(ISERROR(SEARCH(("NG"),(Q241))))</formula>
    </cfRule>
  </conditionalFormatting>
  <conditionalFormatting sqref="Q241">
    <cfRule type="containsText" dxfId="2483" priority="520" operator="containsText" text="OK">
      <formula>NOT(ISERROR(SEARCH(("OK"),(Q241))))</formula>
    </cfRule>
  </conditionalFormatting>
  <conditionalFormatting sqref="Q242">
    <cfRule type="containsText" dxfId="2482" priority="521" operator="containsText" text="NG">
      <formula>NOT(ISERROR(SEARCH(("NG"),(Q242))))</formula>
    </cfRule>
  </conditionalFormatting>
  <conditionalFormatting sqref="Q242">
    <cfRule type="containsText" dxfId="2481" priority="522" operator="containsText" text="OK">
      <formula>NOT(ISERROR(SEARCH(("OK"),(Q242))))</formula>
    </cfRule>
  </conditionalFormatting>
  <conditionalFormatting sqref="Q244">
    <cfRule type="containsText" dxfId="2480" priority="523" operator="containsText" text="NG">
      <formula>NOT(ISERROR(SEARCH(("NG"),(Q244))))</formula>
    </cfRule>
  </conditionalFormatting>
  <conditionalFormatting sqref="Q244">
    <cfRule type="containsText" dxfId="2479" priority="524" operator="containsText" text="OK">
      <formula>NOT(ISERROR(SEARCH(("OK"),(Q244))))</formula>
    </cfRule>
  </conditionalFormatting>
  <conditionalFormatting sqref="Q250 Q252">
    <cfRule type="containsText" dxfId="2478" priority="525" operator="containsText" text="NG">
      <formula>NOT(ISERROR(SEARCH(("NG"),(Q250))))</formula>
    </cfRule>
  </conditionalFormatting>
  <conditionalFormatting sqref="Q250 Q252">
    <cfRule type="containsText" dxfId="2477" priority="526" operator="containsText" text="OK">
      <formula>NOT(ISERROR(SEARCH(("OK"),(Q250))))</formula>
    </cfRule>
  </conditionalFormatting>
  <conditionalFormatting sqref="Q254">
    <cfRule type="containsText" dxfId="2476" priority="527" operator="containsText" text="NG">
      <formula>NOT(ISERROR(SEARCH(("NG"),(Q254))))</formula>
    </cfRule>
  </conditionalFormatting>
  <conditionalFormatting sqref="Q254">
    <cfRule type="containsText" dxfId="2475" priority="528" operator="containsText" text="OK">
      <formula>NOT(ISERROR(SEARCH(("OK"),(Q254))))</formula>
    </cfRule>
  </conditionalFormatting>
  <conditionalFormatting sqref="Q255 Q257">
    <cfRule type="containsText" dxfId="2474" priority="529" operator="containsText" text="NG">
      <formula>NOT(ISERROR(SEARCH(("NG"),(Q255))))</formula>
    </cfRule>
  </conditionalFormatting>
  <conditionalFormatting sqref="Q255 Q257">
    <cfRule type="containsText" dxfId="2473" priority="530" operator="containsText" text="OK">
      <formula>NOT(ISERROR(SEARCH(("OK"),(Q255))))</formula>
    </cfRule>
  </conditionalFormatting>
  <conditionalFormatting sqref="Q259">
    <cfRule type="containsText" dxfId="2472" priority="531" operator="containsText" text="NG">
      <formula>NOT(ISERROR(SEARCH(("NG"),(Q259))))</formula>
    </cfRule>
  </conditionalFormatting>
  <conditionalFormatting sqref="Q259">
    <cfRule type="containsText" dxfId="2471" priority="532" operator="containsText" text="OK">
      <formula>NOT(ISERROR(SEARCH(("OK"),(Q259))))</formula>
    </cfRule>
  </conditionalFormatting>
  <conditionalFormatting sqref="Q260 Q262">
    <cfRule type="containsText" dxfId="2470" priority="533" operator="containsText" text="NG">
      <formula>NOT(ISERROR(SEARCH(("NG"),(Q260))))</formula>
    </cfRule>
  </conditionalFormatting>
  <conditionalFormatting sqref="Q260 Q262">
    <cfRule type="containsText" dxfId="2469" priority="534" operator="containsText" text="OK">
      <formula>NOT(ISERROR(SEARCH(("OK"),(Q260))))</formula>
    </cfRule>
  </conditionalFormatting>
  <conditionalFormatting sqref="Q264">
    <cfRule type="containsText" dxfId="2468" priority="535" operator="containsText" text="NG">
      <formula>NOT(ISERROR(SEARCH(("NG"),(Q264))))</formula>
    </cfRule>
  </conditionalFormatting>
  <conditionalFormatting sqref="Q264">
    <cfRule type="containsText" dxfId="2467" priority="536" operator="containsText" text="OK">
      <formula>NOT(ISERROR(SEARCH(("OK"),(Q264))))</formula>
    </cfRule>
  </conditionalFormatting>
  <conditionalFormatting sqref="Q265 Q267">
    <cfRule type="containsText" dxfId="2466" priority="537" operator="containsText" text="NG">
      <formula>NOT(ISERROR(SEARCH(("NG"),(Q265))))</formula>
    </cfRule>
  </conditionalFormatting>
  <conditionalFormatting sqref="Q265 Q267">
    <cfRule type="containsText" dxfId="2465" priority="538" operator="containsText" text="OK">
      <formula>NOT(ISERROR(SEARCH(("OK"),(Q265))))</formula>
    </cfRule>
  </conditionalFormatting>
  <conditionalFormatting sqref="Q269">
    <cfRule type="containsText" dxfId="2464" priority="539" operator="containsText" text="NG">
      <formula>NOT(ISERROR(SEARCH(("NG"),(Q269))))</formula>
    </cfRule>
  </conditionalFormatting>
  <conditionalFormatting sqref="Q269">
    <cfRule type="containsText" dxfId="2463" priority="540" operator="containsText" text="OK">
      <formula>NOT(ISERROR(SEARCH(("OK"),(Q269))))</formula>
    </cfRule>
  </conditionalFormatting>
  <conditionalFormatting sqref="Q270 Q272">
    <cfRule type="containsText" dxfId="2462" priority="541" operator="containsText" text="NG">
      <formula>NOT(ISERROR(SEARCH(("NG"),(Q270))))</formula>
    </cfRule>
  </conditionalFormatting>
  <conditionalFormatting sqref="Q270 Q272">
    <cfRule type="containsText" dxfId="2461" priority="542" operator="containsText" text="OK">
      <formula>NOT(ISERROR(SEARCH(("OK"),(Q270))))</formula>
    </cfRule>
  </conditionalFormatting>
  <conditionalFormatting sqref="Q274">
    <cfRule type="containsText" dxfId="2460" priority="543" operator="containsText" text="NG">
      <formula>NOT(ISERROR(SEARCH(("NG"),(Q274))))</formula>
    </cfRule>
  </conditionalFormatting>
  <conditionalFormatting sqref="Q274">
    <cfRule type="containsText" dxfId="2459" priority="544" operator="containsText" text="OK">
      <formula>NOT(ISERROR(SEARCH(("OK"),(Q274))))</formula>
    </cfRule>
  </conditionalFormatting>
  <conditionalFormatting sqref="Q275 Q277">
    <cfRule type="containsText" dxfId="2458" priority="545" operator="containsText" text="NG">
      <formula>NOT(ISERROR(SEARCH(("NG"),(Q275))))</formula>
    </cfRule>
  </conditionalFormatting>
  <conditionalFormatting sqref="Q275 Q277">
    <cfRule type="containsText" dxfId="2457" priority="546" operator="containsText" text="OK">
      <formula>NOT(ISERROR(SEARCH(("OK"),(Q275))))</formula>
    </cfRule>
  </conditionalFormatting>
  <conditionalFormatting sqref="Q279">
    <cfRule type="containsText" dxfId="2456" priority="547" operator="containsText" text="NG">
      <formula>NOT(ISERROR(SEARCH(("NG"),(Q279))))</formula>
    </cfRule>
  </conditionalFormatting>
  <conditionalFormatting sqref="Q279">
    <cfRule type="containsText" dxfId="2455" priority="548" operator="containsText" text="OK">
      <formula>NOT(ISERROR(SEARCH(("OK"),(Q279))))</formula>
    </cfRule>
  </conditionalFormatting>
  <conditionalFormatting sqref="Q280 Q282">
    <cfRule type="containsText" dxfId="2454" priority="549" operator="containsText" text="NG">
      <formula>NOT(ISERROR(SEARCH(("NG"),(Q280))))</formula>
    </cfRule>
  </conditionalFormatting>
  <conditionalFormatting sqref="Q280 Q282">
    <cfRule type="containsText" dxfId="2453" priority="550" operator="containsText" text="OK">
      <formula>NOT(ISERROR(SEARCH(("OK"),(Q280))))</formula>
    </cfRule>
  </conditionalFormatting>
  <conditionalFormatting sqref="Q284">
    <cfRule type="containsText" dxfId="2452" priority="551" operator="containsText" text="NG">
      <formula>NOT(ISERROR(SEARCH(("NG"),(Q284))))</formula>
    </cfRule>
  </conditionalFormatting>
  <conditionalFormatting sqref="Q284">
    <cfRule type="containsText" dxfId="2451" priority="552" operator="containsText" text="OK">
      <formula>NOT(ISERROR(SEARCH(("OK"),(Q284))))</formula>
    </cfRule>
  </conditionalFormatting>
  <conditionalFormatting sqref="Q288">
    <cfRule type="containsText" dxfId="2450" priority="553" operator="containsText" text="NG">
      <formula>NOT(ISERROR(SEARCH(("NG"),(Q288))))</formula>
    </cfRule>
  </conditionalFormatting>
  <conditionalFormatting sqref="Q288">
    <cfRule type="containsText" dxfId="2449" priority="554" operator="containsText" text="OK">
      <formula>NOT(ISERROR(SEARCH(("OK"),(Q288))))</formula>
    </cfRule>
  </conditionalFormatting>
  <conditionalFormatting sqref="Q290">
    <cfRule type="containsText" dxfId="2448" priority="555" operator="containsText" text="NG">
      <formula>NOT(ISERROR(SEARCH(("NG"),(Q290))))</formula>
    </cfRule>
  </conditionalFormatting>
  <conditionalFormatting sqref="Q290">
    <cfRule type="containsText" dxfId="2447" priority="556" operator="containsText" text="OK">
      <formula>NOT(ISERROR(SEARCH(("OK"),(Q290))))</formula>
    </cfRule>
  </conditionalFormatting>
  <conditionalFormatting sqref="Q291">
    <cfRule type="containsText" dxfId="2446" priority="557" operator="containsText" text="NG">
      <formula>NOT(ISERROR(SEARCH(("NG"),(Q291))))</formula>
    </cfRule>
  </conditionalFormatting>
  <conditionalFormatting sqref="Q291">
    <cfRule type="containsText" dxfId="2445" priority="558" operator="containsText" text="OK">
      <formula>NOT(ISERROR(SEARCH(("OK"),(Q291))))</formula>
    </cfRule>
  </conditionalFormatting>
  <conditionalFormatting sqref="Q293">
    <cfRule type="containsText" dxfId="2444" priority="559" operator="containsText" text="NG">
      <formula>NOT(ISERROR(SEARCH(("NG"),(Q293))))</formula>
    </cfRule>
  </conditionalFormatting>
  <conditionalFormatting sqref="Q293">
    <cfRule type="containsText" dxfId="2443" priority="560" operator="containsText" text="OK">
      <formula>NOT(ISERROR(SEARCH(("OK"),(Q293))))</formula>
    </cfRule>
  </conditionalFormatting>
  <conditionalFormatting sqref="Q294">
    <cfRule type="containsText" dxfId="2442" priority="561" operator="containsText" text="NG">
      <formula>NOT(ISERROR(SEARCH(("NG"),(Q294))))</formula>
    </cfRule>
  </conditionalFormatting>
  <conditionalFormatting sqref="Q294">
    <cfRule type="containsText" dxfId="2441" priority="562" operator="containsText" text="OK">
      <formula>NOT(ISERROR(SEARCH(("OK"),(Q294))))</formula>
    </cfRule>
  </conditionalFormatting>
  <conditionalFormatting sqref="Q296">
    <cfRule type="containsText" dxfId="2440" priority="563" operator="containsText" text="NG">
      <formula>NOT(ISERROR(SEARCH(("NG"),(Q296))))</formula>
    </cfRule>
  </conditionalFormatting>
  <conditionalFormatting sqref="Q296">
    <cfRule type="containsText" dxfId="2439" priority="564" operator="containsText" text="OK">
      <formula>NOT(ISERROR(SEARCH(("OK"),(Q296))))</formula>
    </cfRule>
  </conditionalFormatting>
  <conditionalFormatting sqref="Q297">
    <cfRule type="containsText" dxfId="2438" priority="565" operator="containsText" text="NG">
      <formula>NOT(ISERROR(SEARCH(("NG"),(Q297))))</formula>
    </cfRule>
  </conditionalFormatting>
  <conditionalFormatting sqref="Q297">
    <cfRule type="containsText" dxfId="2437" priority="566" operator="containsText" text="OK">
      <formula>NOT(ISERROR(SEARCH(("OK"),(Q297))))</formula>
    </cfRule>
  </conditionalFormatting>
  <conditionalFormatting sqref="Q299">
    <cfRule type="containsText" dxfId="2436" priority="567" operator="containsText" text="NG">
      <formula>NOT(ISERROR(SEARCH(("NG"),(Q299))))</formula>
    </cfRule>
  </conditionalFormatting>
  <conditionalFormatting sqref="Q299">
    <cfRule type="containsText" dxfId="2435" priority="568" operator="containsText" text="OK">
      <formula>NOT(ISERROR(SEARCH(("OK"),(Q299))))</formula>
    </cfRule>
  </conditionalFormatting>
  <conditionalFormatting sqref="Q300">
    <cfRule type="containsText" dxfId="2434" priority="569" operator="containsText" text="NG">
      <formula>NOT(ISERROR(SEARCH(("NG"),(Q300))))</formula>
    </cfRule>
  </conditionalFormatting>
  <conditionalFormatting sqref="Q300">
    <cfRule type="containsText" dxfId="2433" priority="570" operator="containsText" text="OK">
      <formula>NOT(ISERROR(SEARCH(("OK"),(Q300))))</formula>
    </cfRule>
  </conditionalFormatting>
  <conditionalFormatting sqref="Q302">
    <cfRule type="containsText" dxfId="2432" priority="571" operator="containsText" text="NG">
      <formula>NOT(ISERROR(SEARCH(("NG"),(Q302))))</formula>
    </cfRule>
  </conditionalFormatting>
  <conditionalFormatting sqref="Q302">
    <cfRule type="containsText" dxfId="2431" priority="572" operator="containsText" text="OK">
      <formula>NOT(ISERROR(SEARCH(("OK"),(Q302))))</formula>
    </cfRule>
  </conditionalFormatting>
  <conditionalFormatting sqref="Q303">
    <cfRule type="containsText" dxfId="2430" priority="573" operator="containsText" text="NG">
      <formula>NOT(ISERROR(SEARCH(("NG"),(Q303))))</formula>
    </cfRule>
  </conditionalFormatting>
  <conditionalFormatting sqref="Q303">
    <cfRule type="containsText" dxfId="2429" priority="574" operator="containsText" text="OK">
      <formula>NOT(ISERROR(SEARCH(("OK"),(Q303))))</formula>
    </cfRule>
  </conditionalFormatting>
  <conditionalFormatting sqref="Q305">
    <cfRule type="containsText" dxfId="2428" priority="575" operator="containsText" text="NG">
      <formula>NOT(ISERROR(SEARCH(("NG"),(Q305))))</formula>
    </cfRule>
  </conditionalFormatting>
  <conditionalFormatting sqref="Q305">
    <cfRule type="containsText" dxfId="2427" priority="576" operator="containsText" text="OK">
      <formula>NOT(ISERROR(SEARCH(("OK"),(Q305))))</formula>
    </cfRule>
  </conditionalFormatting>
  <conditionalFormatting sqref="Q306">
    <cfRule type="containsText" dxfId="2426" priority="577" operator="containsText" text="NG">
      <formula>NOT(ISERROR(SEARCH(("NG"),(Q306))))</formula>
    </cfRule>
  </conditionalFormatting>
  <conditionalFormatting sqref="Q306">
    <cfRule type="containsText" dxfId="2425" priority="578" operator="containsText" text="OK">
      <formula>NOT(ISERROR(SEARCH(("OK"),(Q306))))</formula>
    </cfRule>
  </conditionalFormatting>
  <conditionalFormatting sqref="Q308">
    <cfRule type="containsText" dxfId="2424" priority="579" operator="containsText" text="NG">
      <formula>NOT(ISERROR(SEARCH(("NG"),(Q308))))</formula>
    </cfRule>
  </conditionalFormatting>
  <conditionalFormatting sqref="Q308">
    <cfRule type="containsText" dxfId="2423" priority="580" operator="containsText" text="OK">
      <formula>NOT(ISERROR(SEARCH(("OK"),(Q308))))</formula>
    </cfRule>
  </conditionalFormatting>
  <conditionalFormatting sqref="Q442 Q444">
    <cfRule type="containsText" dxfId="2422" priority="581" operator="containsText" text="NG">
      <formula>NOT(ISERROR(SEARCH(("NG"),(Q442))))</formula>
    </cfRule>
  </conditionalFormatting>
  <conditionalFormatting sqref="Q442 Q444">
    <cfRule type="containsText" dxfId="2421" priority="582" operator="containsText" text="OK">
      <formula>NOT(ISERROR(SEARCH(("OK"),(Q442))))</formula>
    </cfRule>
  </conditionalFormatting>
  <conditionalFormatting sqref="Q446">
    <cfRule type="containsText" dxfId="2420" priority="583" operator="containsText" text="NG">
      <formula>NOT(ISERROR(SEARCH(("NG"),(Q446))))</formula>
    </cfRule>
  </conditionalFormatting>
  <conditionalFormatting sqref="Q446">
    <cfRule type="containsText" dxfId="2419" priority="584" operator="containsText" text="OK">
      <formula>NOT(ISERROR(SEARCH(("OK"),(Q446))))</formula>
    </cfRule>
  </conditionalFormatting>
  <conditionalFormatting sqref="Q447 Q449">
    <cfRule type="containsText" dxfId="2418" priority="585" operator="containsText" text="NG">
      <formula>NOT(ISERROR(SEARCH(("NG"),(Q447))))</formula>
    </cfRule>
  </conditionalFormatting>
  <conditionalFormatting sqref="Q447 Q449">
    <cfRule type="containsText" dxfId="2417" priority="586" operator="containsText" text="OK">
      <formula>NOT(ISERROR(SEARCH(("OK"),(Q447))))</formula>
    </cfRule>
  </conditionalFormatting>
  <conditionalFormatting sqref="Q451">
    <cfRule type="containsText" dxfId="2416" priority="587" operator="containsText" text="NG">
      <formula>NOT(ISERROR(SEARCH(("NG"),(Q451))))</formula>
    </cfRule>
  </conditionalFormatting>
  <conditionalFormatting sqref="Q451">
    <cfRule type="containsText" dxfId="2415" priority="588" operator="containsText" text="OK">
      <formula>NOT(ISERROR(SEARCH(("OK"),(Q451))))</formula>
    </cfRule>
  </conditionalFormatting>
  <conditionalFormatting sqref="Q452 Q454">
    <cfRule type="containsText" dxfId="2414" priority="589" operator="containsText" text="NG">
      <formula>NOT(ISERROR(SEARCH(("NG"),(Q452))))</formula>
    </cfRule>
  </conditionalFormatting>
  <conditionalFormatting sqref="Q452 Q454">
    <cfRule type="containsText" dxfId="2413" priority="590" operator="containsText" text="OK">
      <formula>NOT(ISERROR(SEARCH(("OK"),(Q452))))</formula>
    </cfRule>
  </conditionalFormatting>
  <conditionalFormatting sqref="Q456">
    <cfRule type="containsText" dxfId="2412" priority="591" operator="containsText" text="NG">
      <formula>NOT(ISERROR(SEARCH(("NG"),(Q456))))</formula>
    </cfRule>
  </conditionalFormatting>
  <conditionalFormatting sqref="Q456">
    <cfRule type="containsText" dxfId="2411" priority="592" operator="containsText" text="OK">
      <formula>NOT(ISERROR(SEARCH(("OK"),(Q456))))</formula>
    </cfRule>
  </conditionalFormatting>
  <conditionalFormatting sqref="Q457 Q459">
    <cfRule type="containsText" dxfId="2410" priority="593" operator="containsText" text="NG">
      <formula>NOT(ISERROR(SEARCH(("NG"),(Q457))))</formula>
    </cfRule>
  </conditionalFormatting>
  <conditionalFormatting sqref="Q457 Q459">
    <cfRule type="containsText" dxfId="2409" priority="594" operator="containsText" text="OK">
      <formula>NOT(ISERROR(SEARCH(("OK"),(Q457))))</formula>
    </cfRule>
  </conditionalFormatting>
  <conditionalFormatting sqref="Q461">
    <cfRule type="containsText" dxfId="2408" priority="595" operator="containsText" text="NG">
      <formula>NOT(ISERROR(SEARCH(("NG"),(Q461))))</formula>
    </cfRule>
  </conditionalFormatting>
  <conditionalFormatting sqref="Q461">
    <cfRule type="containsText" dxfId="2407" priority="596" operator="containsText" text="OK">
      <formula>NOT(ISERROR(SEARCH(("OK"),(Q461))))</formula>
    </cfRule>
  </conditionalFormatting>
  <conditionalFormatting sqref="Q462 Q464">
    <cfRule type="containsText" dxfId="2406" priority="597" operator="containsText" text="NG">
      <formula>NOT(ISERROR(SEARCH(("NG"),(Q462))))</formula>
    </cfRule>
  </conditionalFormatting>
  <conditionalFormatting sqref="Q462 Q464">
    <cfRule type="containsText" dxfId="2405" priority="598" operator="containsText" text="OK">
      <formula>NOT(ISERROR(SEARCH(("OK"),(Q462))))</formula>
    </cfRule>
  </conditionalFormatting>
  <conditionalFormatting sqref="Q466">
    <cfRule type="containsText" dxfId="2404" priority="599" operator="containsText" text="NG">
      <formula>NOT(ISERROR(SEARCH(("NG"),(Q466))))</formula>
    </cfRule>
  </conditionalFormatting>
  <conditionalFormatting sqref="Q466">
    <cfRule type="containsText" dxfId="2403" priority="600" operator="containsText" text="OK">
      <formula>NOT(ISERROR(SEARCH(("OK"),(Q466))))</formula>
    </cfRule>
  </conditionalFormatting>
  <conditionalFormatting sqref="Q467 Q469">
    <cfRule type="containsText" dxfId="2402" priority="601" operator="containsText" text="NG">
      <formula>NOT(ISERROR(SEARCH(("NG"),(Q467))))</formula>
    </cfRule>
  </conditionalFormatting>
  <conditionalFormatting sqref="Q467 Q469">
    <cfRule type="containsText" dxfId="2401" priority="602" operator="containsText" text="OK">
      <formula>NOT(ISERROR(SEARCH(("OK"),(Q467))))</formula>
    </cfRule>
  </conditionalFormatting>
  <conditionalFormatting sqref="Q471">
    <cfRule type="containsText" dxfId="2400" priority="603" operator="containsText" text="NG">
      <formula>NOT(ISERROR(SEARCH(("NG"),(Q471))))</formula>
    </cfRule>
  </conditionalFormatting>
  <conditionalFormatting sqref="Q471">
    <cfRule type="containsText" dxfId="2399" priority="604" operator="containsText" text="OK">
      <formula>NOT(ISERROR(SEARCH(("OK"),(Q471))))</formula>
    </cfRule>
  </conditionalFormatting>
  <conditionalFormatting sqref="Q472 Q474">
    <cfRule type="containsText" dxfId="2398" priority="605" operator="containsText" text="NG">
      <formula>NOT(ISERROR(SEARCH(("NG"),(Q472))))</formula>
    </cfRule>
  </conditionalFormatting>
  <conditionalFormatting sqref="Q472 Q474">
    <cfRule type="containsText" dxfId="2397" priority="606" operator="containsText" text="OK">
      <formula>NOT(ISERROR(SEARCH(("OK"),(Q472))))</formula>
    </cfRule>
  </conditionalFormatting>
  <conditionalFormatting sqref="Q476">
    <cfRule type="containsText" dxfId="2396" priority="607" operator="containsText" text="NG">
      <formula>NOT(ISERROR(SEARCH(("NG"),(Q476))))</formula>
    </cfRule>
  </conditionalFormatting>
  <conditionalFormatting sqref="Q476">
    <cfRule type="containsText" dxfId="2395" priority="608" operator="containsText" text="OK">
      <formula>NOT(ISERROR(SEARCH(("OK"),(Q476))))</formula>
    </cfRule>
  </conditionalFormatting>
  <conditionalFormatting sqref="Q477 Q479">
    <cfRule type="containsText" dxfId="2394" priority="609" operator="containsText" text="NG">
      <formula>NOT(ISERROR(SEARCH(("NG"),(Q477))))</formula>
    </cfRule>
  </conditionalFormatting>
  <conditionalFormatting sqref="Q477 Q479">
    <cfRule type="containsText" dxfId="2393" priority="610" operator="containsText" text="OK">
      <formula>NOT(ISERROR(SEARCH(("OK"),(Q477))))</formula>
    </cfRule>
  </conditionalFormatting>
  <conditionalFormatting sqref="Q481">
    <cfRule type="containsText" dxfId="2392" priority="611" operator="containsText" text="NG">
      <formula>NOT(ISERROR(SEARCH(("NG"),(Q481))))</formula>
    </cfRule>
  </conditionalFormatting>
  <conditionalFormatting sqref="Q481">
    <cfRule type="containsText" dxfId="2391" priority="612" operator="containsText" text="OK">
      <formula>NOT(ISERROR(SEARCH(("OK"),(Q481))))</formula>
    </cfRule>
  </conditionalFormatting>
  <conditionalFormatting sqref="Q482 Q484">
    <cfRule type="containsText" dxfId="2390" priority="613" operator="containsText" text="NG">
      <formula>NOT(ISERROR(SEARCH(("NG"),(Q482))))</formula>
    </cfRule>
  </conditionalFormatting>
  <conditionalFormatting sqref="Q482 Q484">
    <cfRule type="containsText" dxfId="2389" priority="614" operator="containsText" text="OK">
      <formula>NOT(ISERROR(SEARCH(("OK"),(Q482))))</formula>
    </cfRule>
  </conditionalFormatting>
  <conditionalFormatting sqref="Q486">
    <cfRule type="containsText" dxfId="2388" priority="615" operator="containsText" text="NG">
      <formula>NOT(ISERROR(SEARCH(("NG"),(Q486))))</formula>
    </cfRule>
  </conditionalFormatting>
  <conditionalFormatting sqref="Q486">
    <cfRule type="containsText" dxfId="2387" priority="616" operator="containsText" text="OK">
      <formula>NOT(ISERROR(SEARCH(("OK"),(Q486))))</formula>
    </cfRule>
  </conditionalFormatting>
  <conditionalFormatting sqref="Q487 Q489">
    <cfRule type="containsText" dxfId="2386" priority="617" operator="containsText" text="NG">
      <formula>NOT(ISERROR(SEARCH(("NG"),(Q487))))</formula>
    </cfRule>
  </conditionalFormatting>
  <conditionalFormatting sqref="Q487 Q489">
    <cfRule type="containsText" dxfId="2385" priority="618" operator="containsText" text="OK">
      <formula>NOT(ISERROR(SEARCH(("OK"),(Q487))))</formula>
    </cfRule>
  </conditionalFormatting>
  <conditionalFormatting sqref="Q491">
    <cfRule type="containsText" dxfId="2384" priority="619" operator="containsText" text="NG">
      <formula>NOT(ISERROR(SEARCH(("NG"),(Q491))))</formula>
    </cfRule>
  </conditionalFormatting>
  <conditionalFormatting sqref="Q491">
    <cfRule type="containsText" dxfId="2383" priority="620" operator="containsText" text="OK">
      <formula>NOT(ISERROR(SEARCH(("OK"),(Q491))))</formula>
    </cfRule>
  </conditionalFormatting>
  <conditionalFormatting sqref="Q492 Q494">
    <cfRule type="containsText" dxfId="2382" priority="621" operator="containsText" text="NG">
      <formula>NOT(ISERROR(SEARCH(("NG"),(Q492))))</formula>
    </cfRule>
  </conditionalFormatting>
  <conditionalFormatting sqref="Q492 Q494">
    <cfRule type="containsText" dxfId="2381" priority="622" operator="containsText" text="OK">
      <formula>NOT(ISERROR(SEARCH(("OK"),(Q492))))</formula>
    </cfRule>
  </conditionalFormatting>
  <conditionalFormatting sqref="Q496">
    <cfRule type="containsText" dxfId="2380" priority="623" operator="containsText" text="NG">
      <formula>NOT(ISERROR(SEARCH(("NG"),(Q496))))</formula>
    </cfRule>
  </conditionalFormatting>
  <conditionalFormatting sqref="Q496">
    <cfRule type="containsText" dxfId="2379" priority="624" operator="containsText" text="OK">
      <formula>NOT(ISERROR(SEARCH(("OK"),(Q496))))</formula>
    </cfRule>
  </conditionalFormatting>
  <conditionalFormatting sqref="Q497 Q499">
    <cfRule type="containsText" dxfId="2378" priority="625" operator="containsText" text="NG">
      <formula>NOT(ISERROR(SEARCH(("NG"),(Q497))))</formula>
    </cfRule>
  </conditionalFormatting>
  <conditionalFormatting sqref="Q497 Q499">
    <cfRule type="containsText" dxfId="2377" priority="626" operator="containsText" text="OK">
      <formula>NOT(ISERROR(SEARCH(("OK"),(Q497))))</formula>
    </cfRule>
  </conditionalFormatting>
  <conditionalFormatting sqref="Q501">
    <cfRule type="containsText" dxfId="2376" priority="627" operator="containsText" text="NG">
      <formula>NOT(ISERROR(SEARCH(("NG"),(Q501))))</formula>
    </cfRule>
  </conditionalFormatting>
  <conditionalFormatting sqref="Q501">
    <cfRule type="containsText" dxfId="2375" priority="628" operator="containsText" text="OK">
      <formula>NOT(ISERROR(SEARCH(("OK"),(Q501))))</formula>
    </cfRule>
  </conditionalFormatting>
  <conditionalFormatting sqref="Q502 Q504">
    <cfRule type="containsText" dxfId="2374" priority="629" operator="containsText" text="NG">
      <formula>NOT(ISERROR(SEARCH(("NG"),(Q502))))</formula>
    </cfRule>
  </conditionalFormatting>
  <conditionalFormatting sqref="Q502 Q504">
    <cfRule type="containsText" dxfId="2373" priority="630" operator="containsText" text="OK">
      <formula>NOT(ISERROR(SEARCH(("OK"),(Q502))))</formula>
    </cfRule>
  </conditionalFormatting>
  <conditionalFormatting sqref="Q506">
    <cfRule type="containsText" dxfId="2372" priority="631" operator="containsText" text="NG">
      <formula>NOT(ISERROR(SEARCH(("NG"),(Q506))))</formula>
    </cfRule>
  </conditionalFormatting>
  <conditionalFormatting sqref="Q506">
    <cfRule type="containsText" dxfId="2371" priority="632" operator="containsText" text="OK">
      <formula>NOT(ISERROR(SEARCH(("OK"),(Q506))))</formula>
    </cfRule>
  </conditionalFormatting>
  <conditionalFormatting sqref="Q507 Q509">
    <cfRule type="containsText" dxfId="2370" priority="633" operator="containsText" text="NG">
      <formula>NOT(ISERROR(SEARCH(("NG"),(Q507))))</formula>
    </cfRule>
  </conditionalFormatting>
  <conditionalFormatting sqref="Q507 Q509">
    <cfRule type="containsText" dxfId="2369" priority="634" operator="containsText" text="OK">
      <formula>NOT(ISERROR(SEARCH(("OK"),(Q507))))</formula>
    </cfRule>
  </conditionalFormatting>
  <conditionalFormatting sqref="Q511">
    <cfRule type="containsText" dxfId="2368" priority="635" operator="containsText" text="NG">
      <formula>NOT(ISERROR(SEARCH(("NG"),(Q511))))</formula>
    </cfRule>
  </conditionalFormatting>
  <conditionalFormatting sqref="Q511">
    <cfRule type="containsText" dxfId="2367" priority="636" operator="containsText" text="OK">
      <formula>NOT(ISERROR(SEARCH(("OK"),(Q511))))</formula>
    </cfRule>
  </conditionalFormatting>
  <conditionalFormatting sqref="Q512 Q514">
    <cfRule type="containsText" dxfId="2366" priority="637" operator="containsText" text="NG">
      <formula>NOT(ISERROR(SEARCH(("NG"),(Q512))))</formula>
    </cfRule>
  </conditionalFormatting>
  <conditionalFormatting sqref="Q512 Q514">
    <cfRule type="containsText" dxfId="2365" priority="638" operator="containsText" text="OK">
      <formula>NOT(ISERROR(SEARCH(("OK"),(Q512))))</formula>
    </cfRule>
  </conditionalFormatting>
  <conditionalFormatting sqref="Q516">
    <cfRule type="containsText" dxfId="2364" priority="639" operator="containsText" text="NG">
      <formula>NOT(ISERROR(SEARCH(("NG"),(Q516))))</formula>
    </cfRule>
  </conditionalFormatting>
  <conditionalFormatting sqref="Q516">
    <cfRule type="containsText" dxfId="2363" priority="640" operator="containsText" text="OK">
      <formula>NOT(ISERROR(SEARCH(("OK"),(Q516))))</formula>
    </cfRule>
  </conditionalFormatting>
  <conditionalFormatting sqref="Q520">
    <cfRule type="containsText" dxfId="2362" priority="641" operator="containsText" text="NG">
      <formula>NOT(ISERROR(SEARCH(("NG"),(Q520))))</formula>
    </cfRule>
  </conditionalFormatting>
  <conditionalFormatting sqref="Q520">
    <cfRule type="containsText" dxfId="2361" priority="642" operator="containsText" text="OK">
      <formula>NOT(ISERROR(SEARCH(("OK"),(Q520))))</formula>
    </cfRule>
  </conditionalFormatting>
  <conditionalFormatting sqref="Q522">
    <cfRule type="containsText" dxfId="2360" priority="643" operator="containsText" text="NG">
      <formula>NOT(ISERROR(SEARCH(("NG"),(Q522))))</formula>
    </cfRule>
  </conditionalFormatting>
  <conditionalFormatting sqref="Q522">
    <cfRule type="containsText" dxfId="2359" priority="644" operator="containsText" text="OK">
      <formula>NOT(ISERROR(SEARCH(("OK"),(Q522))))</formula>
    </cfRule>
  </conditionalFormatting>
  <conditionalFormatting sqref="Q523">
    <cfRule type="containsText" dxfId="2358" priority="645" operator="containsText" text="NG">
      <formula>NOT(ISERROR(SEARCH(("NG"),(Q523))))</formula>
    </cfRule>
  </conditionalFormatting>
  <conditionalFormatting sqref="Q523">
    <cfRule type="containsText" dxfId="2357" priority="646" operator="containsText" text="OK">
      <formula>NOT(ISERROR(SEARCH(("OK"),(Q523))))</formula>
    </cfRule>
  </conditionalFormatting>
  <conditionalFormatting sqref="Q525">
    <cfRule type="containsText" dxfId="2356" priority="647" operator="containsText" text="NG">
      <formula>NOT(ISERROR(SEARCH(("NG"),(Q525))))</formula>
    </cfRule>
  </conditionalFormatting>
  <conditionalFormatting sqref="Q525">
    <cfRule type="containsText" dxfId="2355" priority="648" operator="containsText" text="OK">
      <formula>NOT(ISERROR(SEARCH(("OK"),(Q525))))</formula>
    </cfRule>
  </conditionalFormatting>
  <conditionalFormatting sqref="Q526">
    <cfRule type="containsText" dxfId="2354" priority="649" operator="containsText" text="NG">
      <formula>NOT(ISERROR(SEARCH(("NG"),(Q526))))</formula>
    </cfRule>
  </conditionalFormatting>
  <conditionalFormatting sqref="Q526">
    <cfRule type="containsText" dxfId="2353" priority="650" operator="containsText" text="OK">
      <formula>NOT(ISERROR(SEARCH(("OK"),(Q526))))</formula>
    </cfRule>
  </conditionalFormatting>
  <conditionalFormatting sqref="Q528">
    <cfRule type="containsText" dxfId="2352" priority="651" operator="containsText" text="NG">
      <formula>NOT(ISERROR(SEARCH(("NG"),(Q528))))</formula>
    </cfRule>
  </conditionalFormatting>
  <conditionalFormatting sqref="Q528">
    <cfRule type="containsText" dxfId="2351" priority="652" operator="containsText" text="OK">
      <formula>NOT(ISERROR(SEARCH(("OK"),(Q528))))</formula>
    </cfRule>
  </conditionalFormatting>
  <conditionalFormatting sqref="Q529">
    <cfRule type="containsText" dxfId="2350" priority="653" operator="containsText" text="NG">
      <formula>NOT(ISERROR(SEARCH(("NG"),(Q529))))</formula>
    </cfRule>
  </conditionalFormatting>
  <conditionalFormatting sqref="Q529">
    <cfRule type="containsText" dxfId="2349" priority="654" operator="containsText" text="OK">
      <formula>NOT(ISERROR(SEARCH(("OK"),(Q529))))</formula>
    </cfRule>
  </conditionalFormatting>
  <conditionalFormatting sqref="Q531">
    <cfRule type="containsText" dxfId="2348" priority="655" operator="containsText" text="NG">
      <formula>NOT(ISERROR(SEARCH(("NG"),(Q531))))</formula>
    </cfRule>
  </conditionalFormatting>
  <conditionalFormatting sqref="Q531">
    <cfRule type="containsText" dxfId="2347" priority="656" operator="containsText" text="OK">
      <formula>NOT(ISERROR(SEARCH(("OK"),(Q531))))</formula>
    </cfRule>
  </conditionalFormatting>
  <conditionalFormatting sqref="Q532">
    <cfRule type="containsText" dxfId="2346" priority="657" operator="containsText" text="NG">
      <formula>NOT(ISERROR(SEARCH(("NG"),(Q532))))</formula>
    </cfRule>
  </conditionalFormatting>
  <conditionalFormatting sqref="Q532">
    <cfRule type="containsText" dxfId="2345" priority="658" operator="containsText" text="OK">
      <formula>NOT(ISERROR(SEARCH(("OK"),(Q532))))</formula>
    </cfRule>
  </conditionalFormatting>
  <conditionalFormatting sqref="Q534">
    <cfRule type="containsText" dxfId="2344" priority="659" operator="containsText" text="NG">
      <formula>NOT(ISERROR(SEARCH(("NG"),(Q534))))</formula>
    </cfRule>
  </conditionalFormatting>
  <conditionalFormatting sqref="Q534">
    <cfRule type="containsText" dxfId="2343" priority="660" operator="containsText" text="OK">
      <formula>NOT(ISERROR(SEARCH(("OK"),(Q534))))</formula>
    </cfRule>
  </conditionalFormatting>
  <conditionalFormatting sqref="Q535">
    <cfRule type="containsText" dxfId="2342" priority="661" operator="containsText" text="NG">
      <formula>NOT(ISERROR(SEARCH(("NG"),(Q535))))</formula>
    </cfRule>
  </conditionalFormatting>
  <conditionalFormatting sqref="Q535">
    <cfRule type="containsText" dxfId="2341" priority="662" operator="containsText" text="OK">
      <formula>NOT(ISERROR(SEARCH(("OK"),(Q535))))</formula>
    </cfRule>
  </conditionalFormatting>
  <conditionalFormatting sqref="Q537">
    <cfRule type="containsText" dxfId="2340" priority="663" operator="containsText" text="NG">
      <formula>NOT(ISERROR(SEARCH(("NG"),(Q537))))</formula>
    </cfRule>
  </conditionalFormatting>
  <conditionalFormatting sqref="Q537">
    <cfRule type="containsText" dxfId="2339" priority="664" operator="containsText" text="OK">
      <formula>NOT(ISERROR(SEARCH(("OK"),(Q537))))</formula>
    </cfRule>
  </conditionalFormatting>
  <conditionalFormatting sqref="Q538">
    <cfRule type="containsText" dxfId="2338" priority="665" operator="containsText" text="NG">
      <formula>NOT(ISERROR(SEARCH(("NG"),(Q538))))</formula>
    </cfRule>
  </conditionalFormatting>
  <conditionalFormatting sqref="Q538">
    <cfRule type="containsText" dxfId="2337" priority="666" operator="containsText" text="OK">
      <formula>NOT(ISERROR(SEARCH(("OK"),(Q538))))</formula>
    </cfRule>
  </conditionalFormatting>
  <conditionalFormatting sqref="Q540">
    <cfRule type="containsText" dxfId="2336" priority="667" operator="containsText" text="NG">
      <formula>NOT(ISERROR(SEARCH(("NG"),(Q540))))</formula>
    </cfRule>
  </conditionalFormatting>
  <conditionalFormatting sqref="Q540">
    <cfRule type="containsText" dxfId="2335" priority="668" operator="containsText" text="OK">
      <formula>NOT(ISERROR(SEARCH(("OK"),(Q540))))</formula>
    </cfRule>
  </conditionalFormatting>
  <conditionalFormatting sqref="Q544">
    <cfRule type="containsText" dxfId="2334" priority="669" operator="containsText" text="NG">
      <formula>NOT(ISERROR(SEARCH(("NG"),(Q544))))</formula>
    </cfRule>
  </conditionalFormatting>
  <conditionalFormatting sqref="Q544">
    <cfRule type="containsText" dxfId="2333" priority="670" operator="containsText" text="OK">
      <formula>NOT(ISERROR(SEARCH(("OK"),(Q544))))</formula>
    </cfRule>
  </conditionalFormatting>
  <conditionalFormatting sqref="Q546">
    <cfRule type="containsText" dxfId="2332" priority="671" operator="containsText" text="NG">
      <formula>NOT(ISERROR(SEARCH(("NG"),(Q546))))</formula>
    </cfRule>
  </conditionalFormatting>
  <conditionalFormatting sqref="Q546">
    <cfRule type="containsText" dxfId="2331" priority="672" operator="containsText" text="OK">
      <formula>NOT(ISERROR(SEARCH(("OK"),(Q546))))</formula>
    </cfRule>
  </conditionalFormatting>
  <conditionalFormatting sqref="Q547">
    <cfRule type="containsText" dxfId="2330" priority="673" operator="containsText" text="NG">
      <formula>NOT(ISERROR(SEARCH(("NG"),(Q547))))</formula>
    </cfRule>
  </conditionalFormatting>
  <conditionalFormatting sqref="Q547">
    <cfRule type="containsText" dxfId="2329" priority="674" operator="containsText" text="OK">
      <formula>NOT(ISERROR(SEARCH(("OK"),(Q547))))</formula>
    </cfRule>
  </conditionalFormatting>
  <conditionalFormatting sqref="Q549">
    <cfRule type="containsText" dxfId="2328" priority="675" operator="containsText" text="NG">
      <formula>NOT(ISERROR(SEARCH(("NG"),(Q549))))</formula>
    </cfRule>
  </conditionalFormatting>
  <conditionalFormatting sqref="Q549">
    <cfRule type="containsText" dxfId="2327" priority="676" operator="containsText" text="OK">
      <formula>NOT(ISERROR(SEARCH(("OK"),(Q549))))</formula>
    </cfRule>
  </conditionalFormatting>
  <conditionalFormatting sqref="Q550">
    <cfRule type="containsText" dxfId="2326" priority="677" operator="containsText" text="NG">
      <formula>NOT(ISERROR(SEARCH(("NG"),(Q550))))</formula>
    </cfRule>
  </conditionalFormatting>
  <conditionalFormatting sqref="Q550">
    <cfRule type="containsText" dxfId="2325" priority="678" operator="containsText" text="OK">
      <formula>NOT(ISERROR(SEARCH(("OK"),(Q550))))</formula>
    </cfRule>
  </conditionalFormatting>
  <conditionalFormatting sqref="Q552">
    <cfRule type="containsText" dxfId="2324" priority="679" operator="containsText" text="NG">
      <formula>NOT(ISERROR(SEARCH(("NG"),(Q552))))</formula>
    </cfRule>
  </conditionalFormatting>
  <conditionalFormatting sqref="Q552">
    <cfRule type="containsText" dxfId="2323" priority="680" operator="containsText" text="OK">
      <formula>NOT(ISERROR(SEARCH(("OK"),(Q552))))</formula>
    </cfRule>
  </conditionalFormatting>
  <conditionalFormatting sqref="Q553">
    <cfRule type="containsText" dxfId="2322" priority="681" operator="containsText" text="NG">
      <formula>NOT(ISERROR(SEARCH(("NG"),(Q553))))</formula>
    </cfRule>
  </conditionalFormatting>
  <conditionalFormatting sqref="Q553">
    <cfRule type="containsText" dxfId="2321" priority="682" operator="containsText" text="OK">
      <formula>NOT(ISERROR(SEARCH(("OK"),(Q553))))</formula>
    </cfRule>
  </conditionalFormatting>
  <conditionalFormatting sqref="Q555">
    <cfRule type="containsText" dxfId="2320" priority="683" operator="containsText" text="NG">
      <formula>NOT(ISERROR(SEARCH(("NG"),(Q555))))</formula>
    </cfRule>
  </conditionalFormatting>
  <conditionalFormatting sqref="Q555">
    <cfRule type="containsText" dxfId="2319" priority="684" operator="containsText" text="OK">
      <formula>NOT(ISERROR(SEARCH(("OK"),(Q555))))</formula>
    </cfRule>
  </conditionalFormatting>
  <conditionalFormatting sqref="Q556">
    <cfRule type="containsText" dxfId="2318" priority="685" operator="containsText" text="NG">
      <formula>NOT(ISERROR(SEARCH(("NG"),(Q556))))</formula>
    </cfRule>
  </conditionalFormatting>
  <conditionalFormatting sqref="Q556">
    <cfRule type="containsText" dxfId="2317" priority="686" operator="containsText" text="OK">
      <formula>NOT(ISERROR(SEARCH(("OK"),(Q556))))</formula>
    </cfRule>
  </conditionalFormatting>
  <conditionalFormatting sqref="Q558">
    <cfRule type="containsText" dxfId="2316" priority="687" operator="containsText" text="NG">
      <formula>NOT(ISERROR(SEARCH(("NG"),(Q558))))</formula>
    </cfRule>
  </conditionalFormatting>
  <conditionalFormatting sqref="Q558">
    <cfRule type="containsText" dxfId="2315" priority="688" operator="containsText" text="OK">
      <formula>NOT(ISERROR(SEARCH(("OK"),(Q558))))</formula>
    </cfRule>
  </conditionalFormatting>
  <conditionalFormatting sqref="Q559">
    <cfRule type="containsText" dxfId="2314" priority="689" operator="containsText" text="NG">
      <formula>NOT(ISERROR(SEARCH(("NG"),(Q559))))</formula>
    </cfRule>
  </conditionalFormatting>
  <conditionalFormatting sqref="Q559">
    <cfRule type="containsText" dxfId="2313" priority="690" operator="containsText" text="OK">
      <formula>NOT(ISERROR(SEARCH(("OK"),(Q559))))</formula>
    </cfRule>
  </conditionalFormatting>
  <conditionalFormatting sqref="Q561">
    <cfRule type="containsText" dxfId="2312" priority="691" operator="containsText" text="NG">
      <formula>NOT(ISERROR(SEARCH(("NG"),(Q561))))</formula>
    </cfRule>
  </conditionalFormatting>
  <conditionalFormatting sqref="Q561">
    <cfRule type="containsText" dxfId="2311" priority="692" operator="containsText" text="OK">
      <formula>NOT(ISERROR(SEARCH(("OK"),(Q561))))</formula>
    </cfRule>
  </conditionalFormatting>
  <conditionalFormatting sqref="Q562">
    <cfRule type="containsText" dxfId="2310" priority="693" operator="containsText" text="NG">
      <formula>NOT(ISERROR(SEARCH(("NG"),(Q562))))</formula>
    </cfRule>
  </conditionalFormatting>
  <conditionalFormatting sqref="Q562">
    <cfRule type="containsText" dxfId="2309" priority="694" operator="containsText" text="OK">
      <formula>NOT(ISERROR(SEARCH(("OK"),(Q562))))</formula>
    </cfRule>
  </conditionalFormatting>
  <conditionalFormatting sqref="Q564">
    <cfRule type="containsText" dxfId="2308" priority="695" operator="containsText" text="NG">
      <formula>NOT(ISERROR(SEARCH(("NG"),(Q564))))</formula>
    </cfRule>
  </conditionalFormatting>
  <conditionalFormatting sqref="Q564">
    <cfRule type="containsText" dxfId="2307" priority="696" operator="containsText" text="OK">
      <formula>NOT(ISERROR(SEARCH(("OK"),(Q564))))</formula>
    </cfRule>
  </conditionalFormatting>
  <dataValidations count="3">
    <dataValidation type="list" allowBlank="1" showErrorMessage="1" sqref="S40:S41 Q41:Q44 S43:S44 Q46 S46 Q51:Q54 S51:S54 Q157 S157 Q159:Q160 S159:S160 Q162:Q163 S162:S163 Q165:Q166 S165:S166 Q168:Q169 S168:S169 Q171:Q172 S171:S172 Q174:Q175 S174:S175 Q177:Q178 S177:S178 Q180 S180 Q221 S221 Q223:Q224 S223:S224 Q226:Q227 S226:S227 Q229:Q230 S229:S230 Q232:Q233 S232:S233 Q235:Q236 S235:S236 Q238:Q239 S238:S239 Q241:Q242 S241:S242 Q244:Q245 S244:S245 Q247 S247 Q249:Q250 S249:S250 Q252 S252 Q254:Q255 S254:S255 Q257 S257 Q259:Q260 S259:S260 Q262 S262 Q264:Q265 S264:S265 Q267 S267 Q269:Q270 S269:S270 Q272 S272 Q274:Q275 S274:S275 Q277 S277 Q279:Q280 S279:S280 Q282 S282 Q284:Q285 S284:S285 Q287:Q288 S287:S288 Q290:Q291 S290:S291 Q293:Q294 S293:S294 Q296:Q297 S296:S297 Q299:Q300 S299:S300 Q302:Q303 S302:S303 Q305:Q306 S305:S306 Q308 S308 Q437 Q439 Q441:Q442 S441:S442 Q444 S444 Q446:Q447 S446:S447 Q449 S449 Q451:Q452 S451:S452 Q454 S454 S456 Q456:Q457 Q459 Q461:Q462 S461:S462 Q464 S464 Q466:Q467 S466:S467 Q469 S469 Q471:Q472 S471:S472 Q474 S474 Q476:Q477 S476:S477 Q479 S479 Q481:Q482 S481:S482 Q484 S484 Q486:Q487 S486:S487 Q489 S489 Q491:Q492 S491:S492 Q494 S494 Q496:Q497 S496:S497 Q499 S499 Q501:Q502 S501:S502 Q504 S504 Q506:Q507 S506:S507 Q509 S509 Q511:Q512 S511:S512 Q514 S514 Q516:Q517 S516:S517 Q519:Q520 S519:S520 Q522:Q523 S522:S523 Q525:Q526 S525:S526 Q528:Q529 S528:S529 Q531:Q532 S531:S532 Q534:Q535 S534:S535 Q537:Q538 S537:S538 Q540:Q541 S540:S541 Q543:Q544 S543:S544 Q546:Q547 S546:S547 Q549:Q550 S549:S550 Q552:Q553 S552:S553 Q555:Q556 S555:S556 Q558:Q559 S558:S559 Q561:Q562 S561:S562 Q564:Q565 S564:S565 Q573 S573 Q581 S581 Q589 S589">
      <formula1>"OK,NG,미검증"</formula1>
    </dataValidation>
    <dataValidation type="list" allowBlank="1" showErrorMessage="1" sqref="J4:J730">
      <formula1>"Pass,Fail,NA"</formula1>
    </dataValidation>
    <dataValidation type="list" allowBlank="1" showErrorMessage="1" sqref="L1:L4 L6 L8 L10 L12 L15 L18 L21 L23 L25 L27 L29:L31 L33 L35:L36 L38 L40 L42 L44 L46 L48:L53 L55 L58:L61 L64:L65 L67 L69 L71 L73 L75 L77:L78 L80 L82 L84:L87 L89 L91 L93 L95 L97 L99 L101 L103 L105 L107 L109 L111 L113 L115 L117 L122 L127 L132 L137 L142 L147 L152 L157 L160 L163 L166 L169 L172 L175 L178 L181 L186 L191 L196 L201 L206 L211 L216 L221 L224 L227 L230 L233 L236 L239 L242 L245 L250 L255 L260 L265 L270 L275 L280 L285 L288 L291 L294 L297 L300 L303 L306 L309 L314 L319 L324 L329 L334 L339 L344 L349 L354 L359 L364 L369 L374 L379 L384 L389 L393 L397 L401 L405 L409 L413 L417 L421 L423 L425 L427 L429 L431 L433 L435 L437 L442 L447 L452 L457 L462 L467 L472 L477 L482 L487 L492 L497 L502 L507 L512 L517 L520 L523 L526 L529 L532 L535 L538 L541 L544 L547 L550 L553 L556 L559 L562 L565 L567 L569 L571 L573 L575 L577 L579 L581 L583 L585 L587 L589 L591 L593 L595 L597 L601 L605 L609 L613 L617 L621 L625 L629 L633 L637 L641 L645 L649 L653 L657 L661:L671 L674 L676 L678 L680 L683 L685 L687 L689 L691 L693 L695:L699 L702 L704:L707 L709 L724 L731:L1000">
      <formula1>"Pass,Fail,N/A"</formula1>
    </dataValidation>
  </dataValidations>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7.7109375" customWidth="1"/>
    <col min="2" max="2" width="23.28515625" customWidth="1"/>
    <col min="3" max="3" width="28" customWidth="1"/>
    <col min="4" max="4" width="51.85546875" customWidth="1"/>
    <col min="5" max="6" width="72.5703125" customWidth="1"/>
    <col min="7" max="7" width="9" customWidth="1"/>
    <col min="8" max="8" width="78.85546875" customWidth="1"/>
    <col min="9" max="9" width="66.28515625" customWidth="1"/>
    <col min="10" max="10" width="9" customWidth="1"/>
    <col min="11" max="11" width="15.28515625" customWidth="1"/>
    <col min="12" max="12" width="17.7109375" customWidth="1"/>
    <col min="13" max="13" width="30.42578125" customWidth="1"/>
    <col min="14" max="14" width="9" customWidth="1"/>
    <col min="15" max="17" width="19.85546875" customWidth="1"/>
    <col min="18" max="18" width="24.28515625" customWidth="1"/>
    <col min="19" max="19" width="14" customWidth="1"/>
    <col min="20" max="26" width="9" customWidth="1"/>
  </cols>
  <sheetData>
    <row r="1" spans="1:26" ht="39.75" customHeight="1">
      <c r="A1" s="64" t="str">
        <f t="array" ref="A1">"IND_"&amp;TEXT(MAX(IFERROR(--MID($A$2:$A$4995,5,3),0)),"000")</f>
        <v>IND_045</v>
      </c>
      <c r="B1" s="64"/>
      <c r="C1" s="64"/>
      <c r="D1" s="66" t="s">
        <v>331</v>
      </c>
      <c r="E1" s="67"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7210</v>
      </c>
      <c r="B3" s="138"/>
      <c r="C3" s="138"/>
      <c r="D3" s="146"/>
      <c r="E3" s="147"/>
      <c r="F3" s="147"/>
      <c r="G3" s="138"/>
      <c r="H3" s="146"/>
      <c r="I3" s="148"/>
      <c r="J3" s="138"/>
      <c r="K3" s="138"/>
      <c r="L3" s="72"/>
      <c r="M3" s="148"/>
      <c r="N3" s="1"/>
      <c r="O3" s="138"/>
      <c r="P3" s="138"/>
      <c r="Q3" s="138"/>
      <c r="R3" s="138"/>
      <c r="S3" s="138"/>
    </row>
    <row r="4" spans="1:26" ht="16.5" customHeight="1">
      <c r="A4" s="26" t="s">
        <v>7217</v>
      </c>
      <c r="B4" s="199" t="s">
        <v>3487</v>
      </c>
      <c r="C4" s="185" t="s">
        <v>3625</v>
      </c>
      <c r="D4" s="188" t="s">
        <v>7218</v>
      </c>
      <c r="E4" s="110" t="s">
        <v>7220</v>
      </c>
      <c r="F4" s="95" t="s">
        <v>2854</v>
      </c>
      <c r="G4" s="101">
        <v>1</v>
      </c>
      <c r="H4" s="82" t="s">
        <v>7223</v>
      </c>
      <c r="I4" s="82" t="s">
        <v>7225</v>
      </c>
      <c r="J4" s="101" t="s">
        <v>158</v>
      </c>
      <c r="K4" s="83"/>
      <c r="L4" s="86"/>
      <c r="M4" s="84"/>
      <c r="N4" s="106"/>
      <c r="O4" s="86" t="s">
        <v>380</v>
      </c>
      <c r="P4" s="86" t="s">
        <v>380</v>
      </c>
      <c r="Q4" s="86" t="s">
        <v>7230</v>
      </c>
      <c r="R4" s="83"/>
      <c r="S4" s="86"/>
      <c r="T4" s="87"/>
      <c r="U4" s="87"/>
      <c r="V4" s="87"/>
      <c r="W4" s="87"/>
      <c r="X4" s="87"/>
      <c r="Y4" s="87"/>
      <c r="Z4" s="87"/>
    </row>
    <row r="5" spans="1:26" ht="16.5" customHeight="1">
      <c r="A5" s="26" t="s">
        <v>7231</v>
      </c>
      <c r="B5" s="199" t="s">
        <v>3487</v>
      </c>
      <c r="C5" s="185" t="s">
        <v>3625</v>
      </c>
      <c r="D5" s="188" t="s">
        <v>7218</v>
      </c>
      <c r="E5" s="110" t="s">
        <v>7236</v>
      </c>
      <c r="F5" s="95" t="s">
        <v>2854</v>
      </c>
      <c r="G5" s="101">
        <v>1</v>
      </c>
      <c r="H5" s="82" t="s">
        <v>7237</v>
      </c>
      <c r="I5" s="82" t="s">
        <v>7238</v>
      </c>
      <c r="J5" s="101"/>
      <c r="K5" s="83"/>
      <c r="L5" s="86"/>
      <c r="M5" s="84"/>
      <c r="N5" s="106"/>
      <c r="O5" s="86" t="s">
        <v>380</v>
      </c>
      <c r="P5" s="86" t="s">
        <v>380</v>
      </c>
      <c r="Q5" s="86" t="s">
        <v>380</v>
      </c>
      <c r="R5" s="83"/>
      <c r="S5" s="86"/>
      <c r="T5" s="118"/>
      <c r="U5" s="118"/>
      <c r="V5" s="118"/>
      <c r="W5" s="118"/>
      <c r="X5" s="118"/>
      <c r="Y5" s="118"/>
      <c r="Z5" s="118"/>
    </row>
    <row r="6" spans="1:26" ht="16.5" customHeight="1">
      <c r="A6" s="26" t="s">
        <v>7242</v>
      </c>
      <c r="B6" s="199" t="s">
        <v>3487</v>
      </c>
      <c r="C6" s="185" t="s">
        <v>3625</v>
      </c>
      <c r="D6" s="188" t="s">
        <v>7218</v>
      </c>
      <c r="E6" s="110" t="s">
        <v>7244</v>
      </c>
      <c r="F6" s="95" t="s">
        <v>2854</v>
      </c>
      <c r="G6" s="101">
        <v>1</v>
      </c>
      <c r="H6" s="82" t="s">
        <v>7247</v>
      </c>
      <c r="I6" s="82" t="s">
        <v>7248</v>
      </c>
      <c r="J6" s="101"/>
      <c r="K6" s="83"/>
      <c r="L6" s="86"/>
      <c r="M6" s="84"/>
      <c r="N6" s="106"/>
      <c r="O6" s="86" t="s">
        <v>380</v>
      </c>
      <c r="P6" s="86" t="s">
        <v>380</v>
      </c>
      <c r="Q6" s="86" t="s">
        <v>380</v>
      </c>
      <c r="R6" s="83"/>
      <c r="S6" s="86"/>
      <c r="T6" s="118"/>
      <c r="U6" s="118"/>
      <c r="V6" s="118"/>
      <c r="W6" s="118"/>
      <c r="X6" s="118"/>
      <c r="Y6" s="118"/>
      <c r="Z6" s="118"/>
    </row>
    <row r="7" spans="1:26" ht="16.5" customHeight="1">
      <c r="A7" s="26" t="s">
        <v>7252</v>
      </c>
      <c r="B7" s="199" t="s">
        <v>3487</v>
      </c>
      <c r="C7" s="185" t="s">
        <v>3625</v>
      </c>
      <c r="D7" s="188" t="s">
        <v>7218</v>
      </c>
      <c r="E7" s="110" t="s">
        <v>7256</v>
      </c>
      <c r="F7" s="95" t="s">
        <v>2854</v>
      </c>
      <c r="G7" s="101">
        <v>1</v>
      </c>
      <c r="H7" s="82" t="s">
        <v>7259</v>
      </c>
      <c r="I7" s="82" t="s">
        <v>7260</v>
      </c>
      <c r="J7" s="101"/>
      <c r="K7" s="83"/>
      <c r="L7" s="86"/>
      <c r="M7" s="84"/>
      <c r="N7" s="106"/>
      <c r="O7" s="86" t="s">
        <v>380</v>
      </c>
      <c r="P7" s="86" t="s">
        <v>380</v>
      </c>
      <c r="Q7" s="86" t="s">
        <v>380</v>
      </c>
      <c r="R7" s="83"/>
      <c r="S7" s="86"/>
      <c r="T7" s="118"/>
      <c r="U7" s="118"/>
      <c r="V7" s="118"/>
      <c r="W7" s="118"/>
      <c r="X7" s="118"/>
      <c r="Y7" s="118"/>
      <c r="Z7" s="118"/>
    </row>
    <row r="8" spans="1:26" ht="16.5" customHeight="1">
      <c r="A8" s="26" t="s">
        <v>7265</v>
      </c>
      <c r="B8" s="199" t="s">
        <v>3487</v>
      </c>
      <c r="C8" s="185" t="s">
        <v>3625</v>
      </c>
      <c r="D8" s="188" t="s">
        <v>7218</v>
      </c>
      <c r="E8" s="110" t="s">
        <v>7266</v>
      </c>
      <c r="F8" s="95" t="s">
        <v>2854</v>
      </c>
      <c r="G8" s="101">
        <v>1</v>
      </c>
      <c r="H8" s="82" t="s">
        <v>7267</v>
      </c>
      <c r="I8" s="82" t="s">
        <v>7268</v>
      </c>
      <c r="J8" s="101"/>
      <c r="K8" s="83"/>
      <c r="L8" s="86"/>
      <c r="M8" s="84" t="s">
        <v>7269</v>
      </c>
      <c r="N8" s="106"/>
      <c r="O8" s="86" t="s">
        <v>380</v>
      </c>
      <c r="P8" s="86" t="s">
        <v>380</v>
      </c>
      <c r="Q8" s="86" t="s">
        <v>380</v>
      </c>
      <c r="R8" s="83"/>
      <c r="S8" s="86"/>
      <c r="T8" s="118"/>
      <c r="U8" s="118"/>
      <c r="V8" s="118"/>
      <c r="W8" s="118"/>
      <c r="X8" s="118"/>
      <c r="Y8" s="118"/>
      <c r="Z8" s="118"/>
    </row>
    <row r="9" spans="1:26" ht="16.5" customHeight="1">
      <c r="A9" s="26" t="s">
        <v>7274</v>
      </c>
      <c r="B9" s="199" t="s">
        <v>3487</v>
      </c>
      <c r="C9" s="185" t="s">
        <v>3625</v>
      </c>
      <c r="D9" s="188" t="s">
        <v>7218</v>
      </c>
      <c r="E9" s="110" t="s">
        <v>7275</v>
      </c>
      <c r="F9" s="95" t="s">
        <v>2854</v>
      </c>
      <c r="G9" s="101">
        <v>1</v>
      </c>
      <c r="H9" s="82" t="s">
        <v>7267</v>
      </c>
      <c r="I9" s="82" t="s">
        <v>7279</v>
      </c>
      <c r="J9" s="101"/>
      <c r="K9" s="83"/>
      <c r="L9" s="86"/>
      <c r="M9" s="84" t="s">
        <v>7269</v>
      </c>
      <c r="N9" s="106"/>
      <c r="O9" s="86" t="s">
        <v>380</v>
      </c>
      <c r="P9" s="86" t="s">
        <v>380</v>
      </c>
      <c r="Q9" s="86" t="s">
        <v>380</v>
      </c>
      <c r="R9" s="83"/>
      <c r="S9" s="86"/>
      <c r="T9" s="118"/>
      <c r="U9" s="118"/>
      <c r="V9" s="118"/>
      <c r="W9" s="118"/>
      <c r="X9" s="118"/>
      <c r="Y9" s="118"/>
      <c r="Z9" s="118"/>
    </row>
    <row r="10" spans="1:26" ht="16.5" customHeight="1">
      <c r="A10" s="26" t="s">
        <v>7283</v>
      </c>
      <c r="B10" s="199" t="s">
        <v>3487</v>
      </c>
      <c r="C10" s="185" t="s">
        <v>3625</v>
      </c>
      <c r="D10" s="188" t="s">
        <v>7218</v>
      </c>
      <c r="E10" s="259" t="s">
        <v>7286</v>
      </c>
      <c r="F10" s="95" t="s">
        <v>2854</v>
      </c>
      <c r="G10" s="101">
        <v>1</v>
      </c>
      <c r="H10" s="167" t="s">
        <v>7267</v>
      </c>
      <c r="I10" s="167" t="s">
        <v>7287</v>
      </c>
      <c r="J10" s="101"/>
      <c r="K10" s="83"/>
      <c r="L10" s="86"/>
      <c r="M10" s="84" t="s">
        <v>7269</v>
      </c>
      <c r="N10" s="106"/>
      <c r="O10" s="86" t="s">
        <v>380</v>
      </c>
      <c r="P10" s="86" t="s">
        <v>380</v>
      </c>
      <c r="Q10" s="86" t="s">
        <v>380</v>
      </c>
      <c r="R10" s="83"/>
      <c r="S10" s="86"/>
      <c r="T10" s="118"/>
      <c r="U10" s="118"/>
      <c r="V10" s="118"/>
      <c r="W10" s="118"/>
      <c r="X10" s="118"/>
      <c r="Y10" s="118"/>
      <c r="Z10" s="118"/>
    </row>
    <row r="11" spans="1:26" ht="16.5" customHeight="1">
      <c r="A11" s="72" t="s">
        <v>7291</v>
      </c>
      <c r="B11" s="138"/>
      <c r="C11" s="138"/>
      <c r="D11" s="146"/>
      <c r="E11" s="147"/>
      <c r="F11" s="147"/>
      <c r="G11" s="138"/>
      <c r="H11" s="146"/>
      <c r="I11" s="148"/>
      <c r="J11" s="138"/>
      <c r="K11" s="138"/>
      <c r="L11" s="72"/>
      <c r="M11" s="148"/>
      <c r="N11" s="1"/>
      <c r="O11" s="138"/>
      <c r="P11" s="138"/>
      <c r="Q11" s="138"/>
      <c r="R11" s="138"/>
      <c r="S11" s="138"/>
    </row>
    <row r="12" spans="1:26" ht="16.5" customHeight="1">
      <c r="A12" s="26" t="s">
        <v>5283</v>
      </c>
      <c r="B12" s="101" t="s">
        <v>3487</v>
      </c>
      <c r="C12" s="101" t="s">
        <v>3625</v>
      </c>
      <c r="D12" s="129" t="s">
        <v>7303</v>
      </c>
      <c r="E12" s="110" t="s">
        <v>7305</v>
      </c>
      <c r="F12" s="110" t="s">
        <v>2854</v>
      </c>
      <c r="G12" s="101">
        <v>1</v>
      </c>
      <c r="H12" s="103" t="s">
        <v>7306</v>
      </c>
      <c r="I12" s="82" t="s">
        <v>7307</v>
      </c>
      <c r="J12" s="101" t="s">
        <v>158</v>
      </c>
      <c r="K12" s="83"/>
      <c r="L12" s="86"/>
      <c r="M12" s="117"/>
      <c r="N12" s="106"/>
      <c r="O12" s="86" t="s">
        <v>380</v>
      </c>
      <c r="P12" s="86" t="s">
        <v>7309</v>
      </c>
      <c r="Q12" s="86" t="s">
        <v>7310</v>
      </c>
      <c r="R12" s="83"/>
      <c r="S12" s="86"/>
      <c r="T12" s="118"/>
      <c r="U12" s="118"/>
      <c r="V12" s="118"/>
      <c r="W12" s="118"/>
      <c r="X12" s="118"/>
      <c r="Y12" s="118"/>
      <c r="Z12" s="118"/>
    </row>
    <row r="13" spans="1:26" ht="16.5" customHeight="1">
      <c r="A13" s="735" t="s">
        <v>7315</v>
      </c>
      <c r="B13" s="736" t="s">
        <v>3487</v>
      </c>
      <c r="C13" s="736" t="s">
        <v>3625</v>
      </c>
      <c r="D13" s="737" t="s">
        <v>7303</v>
      </c>
      <c r="E13" s="741" t="s">
        <v>7320</v>
      </c>
      <c r="F13" s="110" t="s">
        <v>2854</v>
      </c>
      <c r="G13" s="101">
        <v>1</v>
      </c>
      <c r="H13" s="82" t="s">
        <v>7323</v>
      </c>
      <c r="I13" s="82" t="s">
        <v>7324</v>
      </c>
      <c r="J13" s="101" t="s">
        <v>158</v>
      </c>
      <c r="K13" s="83"/>
      <c r="L13" s="734"/>
      <c r="M13" s="117"/>
      <c r="N13" s="106"/>
      <c r="O13" s="86" t="s">
        <v>380</v>
      </c>
      <c r="P13" s="86" t="s">
        <v>7309</v>
      </c>
      <c r="Q13" s="86" t="s">
        <v>7310</v>
      </c>
      <c r="R13" s="83"/>
      <c r="S13" s="86"/>
      <c r="T13" s="118"/>
      <c r="U13" s="118"/>
      <c r="V13" s="118"/>
      <c r="W13" s="118"/>
      <c r="X13" s="118"/>
      <c r="Y13" s="118"/>
      <c r="Z13" s="118"/>
    </row>
    <row r="14" spans="1:26" ht="16.5" customHeight="1">
      <c r="A14" s="666"/>
      <c r="B14" s="666"/>
      <c r="C14" s="666"/>
      <c r="D14" s="666"/>
      <c r="E14" s="665"/>
      <c r="F14" s="110" t="s">
        <v>2854</v>
      </c>
      <c r="G14" s="101">
        <v>2</v>
      </c>
      <c r="H14" s="82" t="s">
        <v>7329</v>
      </c>
      <c r="I14" s="82" t="s">
        <v>7330</v>
      </c>
      <c r="J14" s="101" t="s">
        <v>158</v>
      </c>
      <c r="K14" s="83"/>
      <c r="L14" s="666"/>
      <c r="M14" s="117"/>
      <c r="N14" s="106"/>
      <c r="O14" s="86" t="s">
        <v>380</v>
      </c>
      <c r="P14" s="86" t="s">
        <v>7309</v>
      </c>
      <c r="Q14" s="86" t="s">
        <v>7310</v>
      </c>
      <c r="R14" s="83"/>
      <c r="S14" s="86"/>
      <c r="T14" s="118"/>
      <c r="U14" s="118"/>
      <c r="V14" s="118"/>
      <c r="W14" s="118"/>
      <c r="X14" s="118"/>
      <c r="Y14" s="118"/>
      <c r="Z14" s="118"/>
    </row>
    <row r="15" spans="1:26" ht="16.5" customHeight="1">
      <c r="A15" s="735" t="s">
        <v>7335</v>
      </c>
      <c r="B15" s="736" t="s">
        <v>3487</v>
      </c>
      <c r="C15" s="736" t="s">
        <v>3625</v>
      </c>
      <c r="D15" s="737" t="s">
        <v>7303</v>
      </c>
      <c r="E15" s="741" t="s">
        <v>7338</v>
      </c>
      <c r="F15" s="110" t="s">
        <v>2854</v>
      </c>
      <c r="G15" s="101">
        <v>1</v>
      </c>
      <c r="H15" s="82" t="s">
        <v>7343</v>
      </c>
      <c r="I15" s="82" t="s">
        <v>7345</v>
      </c>
      <c r="J15" s="101"/>
      <c r="K15" s="83"/>
      <c r="L15" s="734"/>
      <c r="M15" s="758" t="s">
        <v>7346</v>
      </c>
      <c r="N15" s="106"/>
      <c r="O15" s="86" t="s">
        <v>380</v>
      </c>
      <c r="P15" s="86" t="s">
        <v>380</v>
      </c>
      <c r="Q15" s="86" t="s">
        <v>380</v>
      </c>
      <c r="R15" s="83"/>
      <c r="S15" s="86" t="s">
        <v>379</v>
      </c>
      <c r="T15" s="118"/>
      <c r="U15" s="118"/>
      <c r="V15" s="118"/>
      <c r="W15" s="118"/>
      <c r="X15" s="118"/>
      <c r="Y15" s="118"/>
      <c r="Z15" s="118"/>
    </row>
    <row r="16" spans="1:26" ht="16.5" customHeight="1">
      <c r="A16" s="666"/>
      <c r="B16" s="666"/>
      <c r="C16" s="666"/>
      <c r="D16" s="666"/>
      <c r="E16" s="665"/>
      <c r="F16" s="110" t="s">
        <v>7353</v>
      </c>
      <c r="G16" s="101">
        <v>2</v>
      </c>
      <c r="H16" s="82" t="s">
        <v>7354</v>
      </c>
      <c r="I16" s="82" t="s">
        <v>7356</v>
      </c>
      <c r="J16" s="101"/>
      <c r="K16" s="83"/>
      <c r="L16" s="666"/>
      <c r="M16" s="665"/>
      <c r="N16" s="106"/>
      <c r="O16" s="86" t="s">
        <v>380</v>
      </c>
      <c r="P16" s="86" t="s">
        <v>380</v>
      </c>
      <c r="Q16" s="86" t="s">
        <v>380</v>
      </c>
      <c r="R16" s="83"/>
      <c r="S16" s="86" t="s">
        <v>379</v>
      </c>
      <c r="T16" s="118"/>
      <c r="U16" s="118"/>
      <c r="V16" s="118"/>
      <c r="W16" s="118"/>
      <c r="X16" s="118"/>
      <c r="Y16" s="118"/>
      <c r="Z16" s="118"/>
    </row>
    <row r="17" spans="1:26" ht="16.5" customHeight="1">
      <c r="A17" s="26" t="s">
        <v>7359</v>
      </c>
      <c r="B17" s="101" t="s">
        <v>3487</v>
      </c>
      <c r="C17" s="101" t="s">
        <v>3625</v>
      </c>
      <c r="D17" s="129" t="s">
        <v>7303</v>
      </c>
      <c r="E17" s="110" t="s">
        <v>7361</v>
      </c>
      <c r="F17" s="110" t="s">
        <v>2854</v>
      </c>
      <c r="G17" s="101">
        <v>1</v>
      </c>
      <c r="H17" s="82" t="s">
        <v>7363</v>
      </c>
      <c r="I17" s="82" t="s">
        <v>7365</v>
      </c>
      <c r="J17" s="101"/>
      <c r="K17" s="272"/>
      <c r="L17" s="86"/>
      <c r="M17" s="666"/>
      <c r="N17" s="273"/>
      <c r="O17" s="86" t="s">
        <v>380</v>
      </c>
      <c r="P17" s="86" t="s">
        <v>380</v>
      </c>
      <c r="Q17" s="86" t="s">
        <v>380</v>
      </c>
      <c r="R17" s="274"/>
      <c r="S17" s="86" t="s">
        <v>379</v>
      </c>
      <c r="T17" s="275"/>
      <c r="U17" s="275"/>
      <c r="V17" s="275"/>
      <c r="W17" s="275"/>
      <c r="X17" s="275"/>
      <c r="Y17" s="275"/>
      <c r="Z17" s="275"/>
    </row>
    <row r="18" spans="1:26" ht="16.5" customHeight="1">
      <c r="A18" s="26" t="s">
        <v>7371</v>
      </c>
      <c r="B18" s="101" t="s">
        <v>3487</v>
      </c>
      <c r="C18" s="101" t="s">
        <v>3625</v>
      </c>
      <c r="D18" s="129" t="s">
        <v>7303</v>
      </c>
      <c r="E18" s="110" t="s">
        <v>7372</v>
      </c>
      <c r="F18" s="110" t="s">
        <v>3734</v>
      </c>
      <c r="G18" s="101">
        <v>1</v>
      </c>
      <c r="H18" s="82" t="s">
        <v>7373</v>
      </c>
      <c r="I18" s="82" t="s">
        <v>7374</v>
      </c>
      <c r="J18" s="101" t="s">
        <v>158</v>
      </c>
      <c r="K18" s="83"/>
      <c r="L18" s="86"/>
      <c r="M18" s="117"/>
      <c r="N18" s="106"/>
      <c r="O18" s="86" t="s">
        <v>380</v>
      </c>
      <c r="P18" s="86" t="s">
        <v>7309</v>
      </c>
      <c r="Q18" s="86" t="s">
        <v>7310</v>
      </c>
      <c r="R18" s="83"/>
      <c r="S18" s="86"/>
      <c r="T18" s="118"/>
      <c r="U18" s="118"/>
      <c r="V18" s="118"/>
      <c r="W18" s="118"/>
      <c r="X18" s="118"/>
      <c r="Y18" s="118"/>
      <c r="Z18" s="118"/>
    </row>
    <row r="19" spans="1:26" ht="16.5" customHeight="1">
      <c r="A19" s="26" t="s">
        <v>7377</v>
      </c>
      <c r="B19" s="101" t="s">
        <v>3487</v>
      </c>
      <c r="C19" s="101" t="s">
        <v>3625</v>
      </c>
      <c r="D19" s="129" t="s">
        <v>7303</v>
      </c>
      <c r="E19" s="115" t="s">
        <v>7378</v>
      </c>
      <c r="F19" s="110" t="s">
        <v>2231</v>
      </c>
      <c r="G19" s="101">
        <v>1</v>
      </c>
      <c r="H19" s="81" t="s">
        <v>7381</v>
      </c>
      <c r="I19" s="81" t="s">
        <v>7382</v>
      </c>
      <c r="J19" s="101"/>
      <c r="K19" s="272"/>
      <c r="L19" s="86"/>
      <c r="M19" s="272"/>
      <c r="N19" s="273"/>
      <c r="O19" s="86" t="s">
        <v>380</v>
      </c>
      <c r="P19" s="86" t="s">
        <v>380</v>
      </c>
      <c r="Q19" s="86" t="s">
        <v>380</v>
      </c>
      <c r="R19" s="274"/>
      <c r="S19" s="86"/>
      <c r="T19" s="275"/>
      <c r="U19" s="275"/>
      <c r="V19" s="275"/>
      <c r="W19" s="275"/>
      <c r="X19" s="275"/>
      <c r="Y19" s="275"/>
      <c r="Z19" s="275"/>
    </row>
    <row r="20" spans="1:26" ht="16.5" customHeight="1">
      <c r="A20" s="735" t="s">
        <v>7388</v>
      </c>
      <c r="B20" s="736" t="s">
        <v>3487</v>
      </c>
      <c r="C20" s="736" t="s">
        <v>3625</v>
      </c>
      <c r="D20" s="737" t="s">
        <v>7303</v>
      </c>
      <c r="E20" s="741" t="s">
        <v>7389</v>
      </c>
      <c r="F20" s="741" t="s">
        <v>2854</v>
      </c>
      <c r="G20" s="101">
        <v>1</v>
      </c>
      <c r="H20" s="82" t="s">
        <v>7391</v>
      </c>
      <c r="I20" s="82" t="s">
        <v>7392</v>
      </c>
      <c r="J20" s="101"/>
      <c r="K20" s="83"/>
      <c r="L20" s="734"/>
      <c r="M20" s="117"/>
      <c r="N20" s="106"/>
      <c r="O20" s="86" t="s">
        <v>380</v>
      </c>
      <c r="P20" s="86" t="s">
        <v>380</v>
      </c>
      <c r="Q20" s="86" t="s">
        <v>380</v>
      </c>
      <c r="R20" s="83"/>
      <c r="S20" s="86"/>
      <c r="T20" s="118"/>
      <c r="U20" s="118"/>
      <c r="V20" s="118"/>
      <c r="W20" s="118"/>
      <c r="X20" s="118"/>
      <c r="Y20" s="118"/>
      <c r="Z20" s="118"/>
    </row>
    <row r="21" spans="1:26" ht="16.5" customHeight="1">
      <c r="A21" s="665"/>
      <c r="B21" s="665"/>
      <c r="C21" s="665"/>
      <c r="D21" s="665"/>
      <c r="E21" s="665"/>
      <c r="F21" s="665"/>
      <c r="G21" s="101">
        <v>2</v>
      </c>
      <c r="H21" s="82" t="s">
        <v>7400</v>
      </c>
      <c r="I21" s="167" t="s">
        <v>7392</v>
      </c>
      <c r="J21" s="101"/>
      <c r="K21" s="83"/>
      <c r="L21" s="665"/>
      <c r="M21" s="117"/>
      <c r="N21" s="276"/>
      <c r="O21" s="86" t="s">
        <v>380</v>
      </c>
      <c r="P21" s="86" t="s">
        <v>380</v>
      </c>
      <c r="Q21" s="86" t="s">
        <v>380</v>
      </c>
      <c r="R21" s="83"/>
      <c r="S21" s="86"/>
      <c r="T21" s="277"/>
      <c r="U21" s="277"/>
      <c r="V21" s="277"/>
      <c r="W21" s="277"/>
      <c r="X21" s="277"/>
      <c r="Y21" s="277"/>
      <c r="Z21" s="277"/>
    </row>
    <row r="22" spans="1:26" ht="16.5" customHeight="1">
      <c r="A22" s="732"/>
      <c r="B22" s="732"/>
      <c r="C22" s="732"/>
      <c r="D22" s="732"/>
      <c r="E22" s="732"/>
      <c r="F22" s="732"/>
      <c r="G22" s="616">
        <v>3</v>
      </c>
      <c r="H22" s="618" t="s">
        <v>7407</v>
      </c>
      <c r="I22" s="618" t="s">
        <v>7392</v>
      </c>
      <c r="J22" s="101"/>
      <c r="K22" s="83"/>
      <c r="L22" s="666"/>
      <c r="M22" s="117"/>
      <c r="N22" s="106"/>
      <c r="O22" s="86" t="s">
        <v>380</v>
      </c>
      <c r="P22" s="86" t="s">
        <v>380</v>
      </c>
      <c r="Q22" s="86" t="s">
        <v>380</v>
      </c>
      <c r="R22" s="83" t="s">
        <v>101</v>
      </c>
      <c r="S22" s="86"/>
      <c r="T22" s="118"/>
      <c r="U22" s="118"/>
      <c r="V22" s="118"/>
      <c r="W22" s="118"/>
      <c r="X22" s="118"/>
      <c r="Y22" s="118"/>
      <c r="Z22" s="118"/>
    </row>
    <row r="23" spans="1:26" ht="115.5" customHeight="1">
      <c r="A23" s="26" t="s">
        <v>7413</v>
      </c>
      <c r="B23" s="101" t="s">
        <v>3487</v>
      </c>
      <c r="C23" s="101" t="s">
        <v>3625</v>
      </c>
      <c r="D23" s="129" t="s">
        <v>7303</v>
      </c>
      <c r="E23" s="110" t="s">
        <v>253</v>
      </c>
      <c r="F23" s="110" t="s">
        <v>2854</v>
      </c>
      <c r="G23" s="101">
        <v>1</v>
      </c>
      <c r="H23" s="103" t="s">
        <v>7414</v>
      </c>
      <c r="I23" s="82" t="s">
        <v>7415</v>
      </c>
      <c r="J23" s="101"/>
      <c r="K23" s="83"/>
      <c r="L23" s="86"/>
      <c r="M23" s="117"/>
      <c r="N23" s="106"/>
      <c r="O23" s="86" t="s">
        <v>380</v>
      </c>
      <c r="P23" s="86" t="s">
        <v>380</v>
      </c>
      <c r="Q23" s="86" t="s">
        <v>380</v>
      </c>
      <c r="R23" s="83"/>
      <c r="S23" s="86"/>
      <c r="T23" s="118"/>
      <c r="U23" s="118"/>
      <c r="V23" s="118"/>
      <c r="W23" s="118"/>
      <c r="X23" s="118"/>
      <c r="Y23" s="118"/>
      <c r="Z23" s="118"/>
    </row>
    <row r="24" spans="1:26" ht="16.5" customHeight="1">
      <c r="A24" s="26" t="s">
        <v>7420</v>
      </c>
      <c r="B24" s="26" t="s">
        <v>3487</v>
      </c>
      <c r="C24" s="26" t="s">
        <v>3625</v>
      </c>
      <c r="D24" s="92" t="s">
        <v>7421</v>
      </c>
      <c r="E24" s="115" t="s">
        <v>7422</v>
      </c>
      <c r="F24" s="110" t="s">
        <v>2854</v>
      </c>
      <c r="G24" s="26">
        <v>1</v>
      </c>
      <c r="H24" s="82" t="s">
        <v>7424</v>
      </c>
      <c r="I24" s="82" t="s">
        <v>7426</v>
      </c>
      <c r="J24" s="26" t="s">
        <v>158</v>
      </c>
      <c r="K24" s="104"/>
      <c r="L24" s="86"/>
      <c r="M24" s="84"/>
      <c r="N24" s="85"/>
      <c r="O24" s="86" t="s">
        <v>380</v>
      </c>
      <c r="P24" s="86" t="s">
        <v>380</v>
      </c>
      <c r="Q24" s="86" t="s">
        <v>7431</v>
      </c>
      <c r="R24" s="83"/>
      <c r="S24" s="86"/>
      <c r="T24" s="118"/>
      <c r="U24" s="118"/>
      <c r="V24" s="118"/>
      <c r="W24" s="118"/>
      <c r="X24" s="118"/>
      <c r="Y24" s="118"/>
      <c r="Z24" s="118"/>
    </row>
    <row r="25" spans="1:26" ht="16.5" customHeight="1">
      <c r="A25" s="26" t="s">
        <v>7433</v>
      </c>
      <c r="B25" s="26" t="s">
        <v>3487</v>
      </c>
      <c r="C25" s="26" t="s">
        <v>3625</v>
      </c>
      <c r="D25" s="92" t="s">
        <v>7421</v>
      </c>
      <c r="E25" s="115" t="s">
        <v>7437</v>
      </c>
      <c r="F25" s="110" t="s">
        <v>2854</v>
      </c>
      <c r="G25" s="26">
        <v>1</v>
      </c>
      <c r="H25" s="82" t="s">
        <v>7440</v>
      </c>
      <c r="I25" s="82" t="s">
        <v>7442</v>
      </c>
      <c r="J25" s="26"/>
      <c r="K25" s="104"/>
      <c r="L25" s="86"/>
      <c r="M25" s="84"/>
      <c r="N25" s="85"/>
      <c r="O25" s="86" t="s">
        <v>380</v>
      </c>
      <c r="P25" s="86" t="s">
        <v>380</v>
      </c>
      <c r="Q25" s="86" t="s">
        <v>380</v>
      </c>
      <c r="R25" s="83"/>
      <c r="S25" s="86"/>
      <c r="T25" s="118"/>
      <c r="U25" s="118"/>
      <c r="V25" s="118"/>
      <c r="W25" s="118"/>
      <c r="X25" s="118"/>
      <c r="Y25" s="118"/>
      <c r="Z25" s="118"/>
    </row>
    <row r="26" spans="1:26" ht="16.5" customHeight="1">
      <c r="A26" s="26" t="s">
        <v>7445</v>
      </c>
      <c r="B26" s="26" t="s">
        <v>3487</v>
      </c>
      <c r="C26" s="26" t="s">
        <v>3625</v>
      </c>
      <c r="D26" s="92" t="s">
        <v>7421</v>
      </c>
      <c r="E26" s="115" t="s">
        <v>7449</v>
      </c>
      <c r="F26" s="110" t="s">
        <v>2854</v>
      </c>
      <c r="G26" s="26">
        <v>1</v>
      </c>
      <c r="H26" s="82" t="s">
        <v>7451</v>
      </c>
      <c r="I26" s="82" t="s">
        <v>7452</v>
      </c>
      <c r="J26" s="26"/>
      <c r="K26" s="104"/>
      <c r="L26" s="86"/>
      <c r="M26" s="84"/>
      <c r="N26" s="85"/>
      <c r="O26" s="86" t="s">
        <v>380</v>
      </c>
      <c r="P26" s="86" t="s">
        <v>380</v>
      </c>
      <c r="Q26" s="86" t="s">
        <v>380</v>
      </c>
      <c r="R26" s="83"/>
      <c r="S26" s="86"/>
      <c r="T26" s="118"/>
      <c r="U26" s="118"/>
      <c r="V26" s="118"/>
      <c r="W26" s="118"/>
      <c r="X26" s="118"/>
      <c r="Y26" s="118"/>
      <c r="Z26" s="118"/>
    </row>
    <row r="27" spans="1:26" ht="16.5" customHeight="1">
      <c r="A27" s="735" t="s">
        <v>7457</v>
      </c>
      <c r="B27" s="735" t="s">
        <v>3487</v>
      </c>
      <c r="C27" s="735" t="s">
        <v>3625</v>
      </c>
      <c r="D27" s="740" t="s">
        <v>7421</v>
      </c>
      <c r="E27" s="778" t="s">
        <v>7461</v>
      </c>
      <c r="F27" s="741" t="s">
        <v>2854</v>
      </c>
      <c r="G27" s="26">
        <v>1</v>
      </c>
      <c r="H27" s="82" t="s">
        <v>7463</v>
      </c>
      <c r="I27" s="82" t="s">
        <v>7464</v>
      </c>
      <c r="J27" s="26"/>
      <c r="K27" s="104"/>
      <c r="L27" s="734"/>
      <c r="M27" s="84"/>
      <c r="N27" s="85"/>
      <c r="O27" s="86" t="s">
        <v>380</v>
      </c>
      <c r="P27" s="86" t="s">
        <v>380</v>
      </c>
      <c r="Q27" s="86" t="s">
        <v>380</v>
      </c>
      <c r="R27" s="83"/>
      <c r="S27" s="86"/>
      <c r="T27" s="118"/>
      <c r="U27" s="118"/>
      <c r="V27" s="118"/>
      <c r="W27" s="118"/>
      <c r="X27" s="118"/>
      <c r="Y27" s="118"/>
      <c r="Z27" s="118"/>
    </row>
    <row r="28" spans="1:26" ht="16.5" customHeight="1">
      <c r="A28" s="666"/>
      <c r="B28" s="666"/>
      <c r="C28" s="666"/>
      <c r="D28" s="666"/>
      <c r="E28" s="666"/>
      <c r="F28" s="666"/>
      <c r="G28" s="26">
        <v>2</v>
      </c>
      <c r="H28" s="82" t="s">
        <v>7471</v>
      </c>
      <c r="I28" s="82" t="s">
        <v>7464</v>
      </c>
      <c r="J28" s="26"/>
      <c r="K28" s="104"/>
      <c r="L28" s="666"/>
      <c r="M28" s="84" t="s">
        <v>7472</v>
      </c>
      <c r="N28" s="85"/>
      <c r="O28" s="86" t="s">
        <v>380</v>
      </c>
      <c r="P28" s="86" t="s">
        <v>380</v>
      </c>
      <c r="Q28" s="86" t="s">
        <v>380</v>
      </c>
      <c r="R28" s="83"/>
      <c r="S28" s="86"/>
      <c r="T28" s="118"/>
      <c r="U28" s="118"/>
      <c r="V28" s="118"/>
      <c r="W28" s="118"/>
      <c r="X28" s="118"/>
      <c r="Y28" s="118"/>
      <c r="Z28" s="118"/>
    </row>
    <row r="29" spans="1:26" ht="16.5" customHeight="1">
      <c r="A29" s="26" t="s">
        <v>7480</v>
      </c>
      <c r="B29" s="26" t="s">
        <v>3487</v>
      </c>
      <c r="C29" s="26" t="s">
        <v>3625</v>
      </c>
      <c r="D29" s="92" t="s">
        <v>7421</v>
      </c>
      <c r="E29" s="98" t="s">
        <v>7483</v>
      </c>
      <c r="F29" s="81" t="s">
        <v>2854</v>
      </c>
      <c r="G29" s="26">
        <v>1</v>
      </c>
      <c r="H29" s="82" t="s">
        <v>7485</v>
      </c>
      <c r="I29" s="82" t="s">
        <v>7486</v>
      </c>
      <c r="J29" s="26"/>
      <c r="K29" s="104"/>
      <c r="L29" s="86"/>
      <c r="M29" s="84"/>
      <c r="N29" s="85"/>
      <c r="O29" s="86" t="s">
        <v>380</v>
      </c>
      <c r="P29" s="86" t="s">
        <v>380</v>
      </c>
      <c r="Q29" s="86" t="s">
        <v>380</v>
      </c>
      <c r="R29" s="83"/>
      <c r="S29" s="86"/>
      <c r="T29" s="118"/>
      <c r="U29" s="118"/>
      <c r="V29" s="118"/>
      <c r="W29" s="118"/>
      <c r="X29" s="118"/>
      <c r="Y29" s="118"/>
      <c r="Z29" s="118"/>
    </row>
    <row r="30" spans="1:26" ht="16.5" customHeight="1">
      <c r="A30" s="26" t="s">
        <v>7493</v>
      </c>
      <c r="B30" s="26" t="s">
        <v>3487</v>
      </c>
      <c r="C30" s="26" t="s">
        <v>3625</v>
      </c>
      <c r="D30" s="92" t="s">
        <v>7421</v>
      </c>
      <c r="E30" s="98" t="s">
        <v>7495</v>
      </c>
      <c r="F30" s="81" t="s">
        <v>2854</v>
      </c>
      <c r="G30" s="26">
        <v>1</v>
      </c>
      <c r="H30" s="82" t="s">
        <v>7496</v>
      </c>
      <c r="I30" s="82" t="s">
        <v>7499</v>
      </c>
      <c r="J30" s="26"/>
      <c r="K30" s="104"/>
      <c r="L30" s="86"/>
      <c r="M30" s="84"/>
      <c r="N30" s="85"/>
      <c r="O30" s="86" t="s">
        <v>380</v>
      </c>
      <c r="P30" s="86" t="s">
        <v>380</v>
      </c>
      <c r="Q30" s="86" t="s">
        <v>380</v>
      </c>
      <c r="R30" s="83"/>
      <c r="S30" s="86"/>
      <c r="T30" s="118"/>
      <c r="U30" s="118"/>
      <c r="V30" s="118"/>
      <c r="W30" s="118"/>
      <c r="X30" s="118"/>
      <c r="Y30" s="118"/>
      <c r="Z30" s="118"/>
    </row>
    <row r="31" spans="1:26" ht="16.5" customHeight="1">
      <c r="A31" s="26" t="s">
        <v>7506</v>
      </c>
      <c r="B31" s="26" t="s">
        <v>3487</v>
      </c>
      <c r="C31" s="26" t="s">
        <v>3625</v>
      </c>
      <c r="D31" s="92" t="s">
        <v>7421</v>
      </c>
      <c r="E31" s="98" t="s">
        <v>7507</v>
      </c>
      <c r="F31" s="81" t="s">
        <v>2854</v>
      </c>
      <c r="G31" s="26">
        <v>1</v>
      </c>
      <c r="H31" s="82" t="s">
        <v>7511</v>
      </c>
      <c r="I31" s="82" t="s">
        <v>7512</v>
      </c>
      <c r="J31" s="26"/>
      <c r="K31" s="104"/>
      <c r="L31" s="86"/>
      <c r="M31" s="84"/>
      <c r="N31" s="85"/>
      <c r="O31" s="86" t="s">
        <v>380</v>
      </c>
      <c r="P31" s="86" t="s">
        <v>380</v>
      </c>
      <c r="Q31" s="86" t="s">
        <v>380</v>
      </c>
      <c r="R31" s="83"/>
      <c r="S31" s="86"/>
      <c r="T31" s="118"/>
      <c r="U31" s="118"/>
      <c r="V31" s="118"/>
      <c r="W31" s="118"/>
      <c r="X31" s="118"/>
      <c r="Y31" s="118"/>
      <c r="Z31" s="118"/>
    </row>
    <row r="32" spans="1:26" ht="16.5" customHeight="1">
      <c r="A32" s="26" t="s">
        <v>7514</v>
      </c>
      <c r="B32" s="26" t="s">
        <v>3487</v>
      </c>
      <c r="C32" s="26" t="s">
        <v>3625</v>
      </c>
      <c r="D32" s="92" t="s">
        <v>7421</v>
      </c>
      <c r="E32" s="98" t="s">
        <v>7519</v>
      </c>
      <c r="F32" s="81" t="s">
        <v>2854</v>
      </c>
      <c r="G32" s="26">
        <v>1</v>
      </c>
      <c r="H32" s="82" t="s">
        <v>7522</v>
      </c>
      <c r="I32" s="82" t="s">
        <v>7525</v>
      </c>
      <c r="J32" s="26"/>
      <c r="K32" s="104"/>
      <c r="L32" s="86"/>
      <c r="M32" s="84"/>
      <c r="N32" s="85"/>
      <c r="O32" s="86" t="s">
        <v>380</v>
      </c>
      <c r="P32" s="86" t="s">
        <v>380</v>
      </c>
      <c r="Q32" s="86" t="s">
        <v>380</v>
      </c>
      <c r="R32" s="83"/>
      <c r="S32" s="86"/>
      <c r="T32" s="118"/>
      <c r="U32" s="118"/>
      <c r="V32" s="118"/>
      <c r="W32" s="118"/>
      <c r="X32" s="118"/>
      <c r="Y32" s="118"/>
      <c r="Z32" s="118"/>
    </row>
    <row r="33" spans="1:26" ht="16.5" customHeight="1">
      <c r="A33" s="26" t="s">
        <v>7529</v>
      </c>
      <c r="B33" s="26" t="s">
        <v>3487</v>
      </c>
      <c r="C33" s="26" t="s">
        <v>3625</v>
      </c>
      <c r="D33" s="92" t="s">
        <v>7421</v>
      </c>
      <c r="E33" s="98" t="s">
        <v>7531</v>
      </c>
      <c r="F33" s="81" t="s">
        <v>2854</v>
      </c>
      <c r="G33" s="26">
        <v>1</v>
      </c>
      <c r="H33" s="82" t="s">
        <v>7533</v>
      </c>
      <c r="I33" s="82" t="s">
        <v>7534</v>
      </c>
      <c r="J33" s="26" t="s">
        <v>158</v>
      </c>
      <c r="K33" s="104"/>
      <c r="L33" s="86"/>
      <c r="M33" s="84"/>
      <c r="N33" s="85"/>
      <c r="O33" s="86" t="s">
        <v>380</v>
      </c>
      <c r="P33" s="86" t="s">
        <v>380</v>
      </c>
      <c r="Q33" s="86" t="s">
        <v>7431</v>
      </c>
      <c r="R33" s="83"/>
      <c r="S33" s="86"/>
      <c r="T33" s="118"/>
      <c r="U33" s="118"/>
      <c r="V33" s="118"/>
      <c r="W33" s="118"/>
      <c r="X33" s="118"/>
      <c r="Y33" s="118"/>
      <c r="Z33" s="118"/>
    </row>
    <row r="34" spans="1:26" ht="16.5" customHeight="1">
      <c r="A34" s="26" t="s">
        <v>7537</v>
      </c>
      <c r="B34" s="26" t="s">
        <v>3487</v>
      </c>
      <c r="C34" s="26" t="s">
        <v>3625</v>
      </c>
      <c r="D34" s="92" t="s">
        <v>7421</v>
      </c>
      <c r="E34" s="98" t="s">
        <v>7461</v>
      </c>
      <c r="F34" s="81" t="s">
        <v>2854</v>
      </c>
      <c r="G34" s="26">
        <v>1</v>
      </c>
      <c r="H34" s="82" t="s">
        <v>7540</v>
      </c>
      <c r="I34" s="82" t="s">
        <v>7542</v>
      </c>
      <c r="J34" s="26"/>
      <c r="K34" s="104"/>
      <c r="L34" s="86"/>
      <c r="M34" s="84" t="s">
        <v>7546</v>
      </c>
      <c r="N34" s="85"/>
      <c r="O34" s="86" t="s">
        <v>380</v>
      </c>
      <c r="P34" s="86" t="s">
        <v>380</v>
      </c>
      <c r="Q34" s="86" t="s">
        <v>380</v>
      </c>
      <c r="R34" s="83"/>
      <c r="S34" s="86"/>
      <c r="T34" s="118"/>
      <c r="U34" s="118"/>
      <c r="V34" s="118"/>
      <c r="W34" s="118"/>
      <c r="X34" s="118"/>
      <c r="Y34" s="118"/>
      <c r="Z34" s="118"/>
    </row>
    <row r="35" spans="1:26" ht="16.5" customHeight="1">
      <c r="A35" s="72" t="s">
        <v>7550</v>
      </c>
      <c r="B35" s="138"/>
      <c r="C35" s="138"/>
      <c r="D35" s="146"/>
      <c r="E35" s="147"/>
      <c r="F35" s="147"/>
      <c r="G35" s="138"/>
      <c r="H35" s="146"/>
      <c r="I35" s="148"/>
      <c r="J35" s="138"/>
      <c r="K35" s="138"/>
      <c r="L35" s="72"/>
      <c r="M35" s="148"/>
      <c r="N35" s="1"/>
      <c r="O35" s="138"/>
      <c r="P35" s="138"/>
      <c r="Q35" s="138"/>
      <c r="R35" s="138"/>
      <c r="S35" s="138"/>
    </row>
    <row r="36" spans="1:26" ht="16.5" customHeight="1">
      <c r="A36" s="26" t="s">
        <v>4620</v>
      </c>
      <c r="B36" s="26" t="s">
        <v>3487</v>
      </c>
      <c r="C36" s="26" t="s">
        <v>3625</v>
      </c>
      <c r="D36" s="92" t="s">
        <v>7555</v>
      </c>
      <c r="E36" s="98" t="s">
        <v>7556</v>
      </c>
      <c r="F36" s="81" t="s">
        <v>2854</v>
      </c>
      <c r="G36" s="26">
        <v>1</v>
      </c>
      <c r="H36" s="98" t="s">
        <v>7558</v>
      </c>
      <c r="I36" s="81" t="s">
        <v>7560</v>
      </c>
      <c r="J36" s="26" t="s">
        <v>158</v>
      </c>
      <c r="K36" s="83"/>
      <c r="L36" s="86"/>
      <c r="M36" s="117"/>
      <c r="N36" s="106"/>
      <c r="O36" s="86" t="s">
        <v>380</v>
      </c>
      <c r="P36" s="86" t="s">
        <v>7564</v>
      </c>
      <c r="Q36" s="86" t="s">
        <v>7566</v>
      </c>
      <c r="R36" s="83"/>
      <c r="S36" s="86"/>
      <c r="T36" s="118"/>
      <c r="U36" s="118"/>
      <c r="V36" s="118"/>
      <c r="W36" s="118"/>
      <c r="X36" s="118"/>
      <c r="Y36" s="118"/>
      <c r="Z36" s="118"/>
    </row>
    <row r="37" spans="1:26" ht="16.5" customHeight="1">
      <c r="A37" s="735" t="s">
        <v>7569</v>
      </c>
      <c r="B37" s="740" t="s">
        <v>3487</v>
      </c>
      <c r="C37" s="740" t="s">
        <v>3625</v>
      </c>
      <c r="D37" s="740" t="s">
        <v>7555</v>
      </c>
      <c r="E37" s="778" t="s">
        <v>7573</v>
      </c>
      <c r="F37" s="746" t="s">
        <v>7574</v>
      </c>
      <c r="G37" s="26">
        <v>1</v>
      </c>
      <c r="H37" s="98" t="s">
        <v>7576</v>
      </c>
      <c r="I37" s="81" t="s">
        <v>7578</v>
      </c>
      <c r="J37" s="26"/>
      <c r="K37" s="83"/>
      <c r="L37" s="734"/>
      <c r="M37" s="117"/>
      <c r="N37" s="106"/>
      <c r="O37" s="86" t="s">
        <v>380</v>
      </c>
      <c r="P37" s="86" t="s">
        <v>380</v>
      </c>
      <c r="Q37" s="86" t="s">
        <v>380</v>
      </c>
      <c r="R37" s="83"/>
      <c r="S37" s="86"/>
      <c r="T37" s="118"/>
      <c r="U37" s="118"/>
      <c r="V37" s="118"/>
      <c r="W37" s="118"/>
      <c r="X37" s="118"/>
      <c r="Y37" s="118"/>
      <c r="Z37" s="118"/>
    </row>
    <row r="38" spans="1:26" ht="16.5" customHeight="1">
      <c r="A38" s="665"/>
      <c r="B38" s="665"/>
      <c r="C38" s="665"/>
      <c r="D38" s="665"/>
      <c r="E38" s="665"/>
      <c r="F38" s="665"/>
      <c r="G38" s="26">
        <v>2</v>
      </c>
      <c r="H38" s="98" t="s">
        <v>7586</v>
      </c>
      <c r="I38" s="81" t="s">
        <v>7578</v>
      </c>
      <c r="J38" s="26"/>
      <c r="K38" s="83"/>
      <c r="L38" s="665"/>
      <c r="M38" s="117" t="s">
        <v>7589</v>
      </c>
      <c r="N38" s="106"/>
      <c r="O38" s="86" t="s">
        <v>380</v>
      </c>
      <c r="P38" s="86" t="s">
        <v>380</v>
      </c>
      <c r="Q38" s="86" t="s">
        <v>380</v>
      </c>
      <c r="R38" s="83"/>
      <c r="S38" s="86"/>
      <c r="T38" s="118"/>
      <c r="U38" s="118"/>
      <c r="V38" s="118"/>
      <c r="W38" s="118"/>
      <c r="X38" s="118"/>
      <c r="Y38" s="118"/>
      <c r="Z38" s="118"/>
    </row>
    <row r="39" spans="1:26" ht="16.5" customHeight="1">
      <c r="A39" s="665"/>
      <c r="B39" s="665"/>
      <c r="C39" s="665"/>
      <c r="D39" s="665"/>
      <c r="E39" s="665"/>
      <c r="F39" s="665"/>
      <c r="G39" s="26">
        <v>3</v>
      </c>
      <c r="H39" s="98" t="s">
        <v>7595</v>
      </c>
      <c r="I39" s="81" t="s">
        <v>7578</v>
      </c>
      <c r="J39" s="26"/>
      <c r="K39" s="83"/>
      <c r="L39" s="665"/>
      <c r="M39" s="117"/>
      <c r="N39" s="106"/>
      <c r="O39" s="86" t="s">
        <v>380</v>
      </c>
      <c r="P39" s="86" t="s">
        <v>380</v>
      </c>
      <c r="Q39" s="86" t="s">
        <v>380</v>
      </c>
      <c r="R39" s="83"/>
      <c r="S39" s="86"/>
      <c r="T39" s="118"/>
      <c r="U39" s="118"/>
      <c r="V39" s="118"/>
      <c r="W39" s="118"/>
      <c r="X39" s="118"/>
      <c r="Y39" s="118"/>
      <c r="Z39" s="118"/>
    </row>
    <row r="40" spans="1:26" ht="16.5" customHeight="1">
      <c r="A40" s="665"/>
      <c r="B40" s="665"/>
      <c r="C40" s="665"/>
      <c r="D40" s="665"/>
      <c r="E40" s="665"/>
      <c r="F40" s="665"/>
      <c r="G40" s="26">
        <v>4</v>
      </c>
      <c r="H40" s="98" t="s">
        <v>7601</v>
      </c>
      <c r="I40" s="81" t="s">
        <v>7578</v>
      </c>
      <c r="J40" s="26"/>
      <c r="K40" s="83"/>
      <c r="L40" s="665"/>
      <c r="M40" s="117"/>
      <c r="N40" s="106"/>
      <c r="O40" s="86" t="s">
        <v>380</v>
      </c>
      <c r="P40" s="86" t="s">
        <v>380</v>
      </c>
      <c r="Q40" s="86" t="s">
        <v>380</v>
      </c>
      <c r="R40" s="83"/>
      <c r="S40" s="86"/>
      <c r="T40" s="118"/>
      <c r="U40" s="118"/>
      <c r="V40" s="118"/>
      <c r="W40" s="118"/>
      <c r="X40" s="118"/>
      <c r="Y40" s="118"/>
      <c r="Z40" s="118"/>
    </row>
    <row r="41" spans="1:26" ht="16.5" customHeight="1">
      <c r="A41" s="665"/>
      <c r="B41" s="665"/>
      <c r="C41" s="665"/>
      <c r="D41" s="665"/>
      <c r="E41" s="665"/>
      <c r="F41" s="665"/>
      <c r="G41" s="26">
        <v>5</v>
      </c>
      <c r="H41" s="98" t="s">
        <v>7609</v>
      </c>
      <c r="I41" s="81" t="s">
        <v>7578</v>
      </c>
      <c r="J41" s="26"/>
      <c r="K41" s="83"/>
      <c r="L41" s="665"/>
      <c r="M41" s="117"/>
      <c r="N41" s="106"/>
      <c r="O41" s="86" t="s">
        <v>380</v>
      </c>
      <c r="P41" s="86" t="s">
        <v>380</v>
      </c>
      <c r="Q41" s="86" t="s">
        <v>380</v>
      </c>
      <c r="R41" s="83"/>
      <c r="S41" s="86"/>
      <c r="T41" s="118"/>
      <c r="U41" s="118"/>
      <c r="V41" s="118"/>
      <c r="W41" s="118"/>
      <c r="X41" s="118"/>
      <c r="Y41" s="118"/>
      <c r="Z41" s="118"/>
    </row>
    <row r="42" spans="1:26" ht="16.5" customHeight="1">
      <c r="A42" s="665"/>
      <c r="B42" s="665"/>
      <c r="C42" s="665"/>
      <c r="D42" s="665"/>
      <c r="E42" s="665"/>
      <c r="F42" s="665"/>
      <c r="G42" s="26">
        <v>6</v>
      </c>
      <c r="H42" s="98" t="s">
        <v>7617</v>
      </c>
      <c r="I42" s="81" t="s">
        <v>7578</v>
      </c>
      <c r="J42" s="26" t="s">
        <v>158</v>
      </c>
      <c r="K42" s="83"/>
      <c r="L42" s="665"/>
      <c r="M42" s="117"/>
      <c r="N42" s="106"/>
      <c r="O42" s="86" t="s">
        <v>380</v>
      </c>
      <c r="P42" s="86" t="s">
        <v>7622</v>
      </c>
      <c r="Q42" s="86" t="s">
        <v>7624</v>
      </c>
      <c r="R42" s="83"/>
      <c r="S42" s="86"/>
      <c r="T42" s="118"/>
      <c r="U42" s="118"/>
      <c r="V42" s="118"/>
      <c r="W42" s="118"/>
      <c r="X42" s="118"/>
      <c r="Y42" s="118"/>
      <c r="Z42" s="118"/>
    </row>
    <row r="43" spans="1:26" ht="16.5" customHeight="1">
      <c r="A43" s="665"/>
      <c r="B43" s="665"/>
      <c r="C43" s="665"/>
      <c r="D43" s="665"/>
      <c r="E43" s="665"/>
      <c r="F43" s="665"/>
      <c r="G43" s="26">
        <v>7</v>
      </c>
      <c r="H43" s="98" t="s">
        <v>7625</v>
      </c>
      <c r="I43" s="81" t="s">
        <v>7578</v>
      </c>
      <c r="J43" s="26"/>
      <c r="K43" s="83"/>
      <c r="L43" s="665"/>
      <c r="M43" s="117"/>
      <c r="N43" s="106"/>
      <c r="O43" s="86" t="s">
        <v>380</v>
      </c>
      <c r="P43" s="86" t="s">
        <v>380</v>
      </c>
      <c r="Q43" s="86" t="s">
        <v>380</v>
      </c>
      <c r="R43" s="83"/>
      <c r="S43" s="86"/>
      <c r="T43" s="118"/>
      <c r="U43" s="118"/>
      <c r="V43" s="118"/>
      <c r="W43" s="118"/>
      <c r="X43" s="118"/>
      <c r="Y43" s="118"/>
      <c r="Z43" s="118"/>
    </row>
    <row r="44" spans="1:26" ht="49.5" customHeight="1">
      <c r="A44" s="666"/>
      <c r="B44" s="665"/>
      <c r="C44" s="665"/>
      <c r="D44" s="666"/>
      <c r="E44" s="666"/>
      <c r="F44" s="666"/>
      <c r="G44" s="26">
        <v>8</v>
      </c>
      <c r="H44" s="98" t="s">
        <v>7628</v>
      </c>
      <c r="I44" s="81" t="s">
        <v>7578</v>
      </c>
      <c r="J44" s="26"/>
      <c r="K44" s="83"/>
      <c r="L44" s="666"/>
      <c r="M44" s="117"/>
      <c r="N44" s="106"/>
      <c r="O44" s="86" t="s">
        <v>380</v>
      </c>
      <c r="P44" s="86" t="s">
        <v>380</v>
      </c>
      <c r="Q44" s="86" t="s">
        <v>380</v>
      </c>
      <c r="R44" s="83"/>
      <c r="S44" s="86"/>
      <c r="T44" s="118"/>
      <c r="U44" s="118"/>
      <c r="V44" s="118"/>
      <c r="W44" s="118"/>
      <c r="X44" s="118"/>
      <c r="Y44" s="118"/>
      <c r="Z44" s="118"/>
    </row>
    <row r="45" spans="1:26" ht="16.5" customHeight="1">
      <c r="A45" s="730" t="s">
        <v>7638</v>
      </c>
      <c r="B45" s="774" t="s">
        <v>3487</v>
      </c>
      <c r="C45" s="774" t="s">
        <v>3625</v>
      </c>
      <c r="D45" s="733" t="s">
        <v>7555</v>
      </c>
      <c r="E45" s="745" t="s">
        <v>7641</v>
      </c>
      <c r="F45" s="733" t="s">
        <v>7645</v>
      </c>
      <c r="G45" s="608">
        <v>1</v>
      </c>
      <c r="H45" s="609" t="s">
        <v>7648</v>
      </c>
      <c r="I45" s="612" t="s">
        <v>7649</v>
      </c>
      <c r="J45" s="26"/>
      <c r="K45" s="83"/>
      <c r="L45" s="734"/>
      <c r="M45" s="117" t="s">
        <v>7650</v>
      </c>
      <c r="N45" s="106"/>
      <c r="O45" s="86" t="s">
        <v>380</v>
      </c>
      <c r="P45" s="86" t="s">
        <v>380</v>
      </c>
      <c r="Q45" s="86" t="s">
        <v>380</v>
      </c>
      <c r="R45" s="83" t="s">
        <v>101</v>
      </c>
      <c r="S45" s="86"/>
      <c r="T45" s="118"/>
      <c r="U45" s="118"/>
      <c r="V45" s="118"/>
      <c r="W45" s="118"/>
      <c r="X45" s="118"/>
      <c r="Y45" s="118"/>
      <c r="Z45" s="118"/>
    </row>
    <row r="46" spans="1:26" ht="49.5" customHeight="1">
      <c r="A46" s="665"/>
      <c r="B46" s="665"/>
      <c r="C46" s="665"/>
      <c r="D46" s="665"/>
      <c r="E46" s="665"/>
      <c r="F46" s="665"/>
      <c r="G46" s="26">
        <v>2</v>
      </c>
      <c r="H46" s="286" t="s">
        <v>7656</v>
      </c>
      <c r="I46" s="81" t="s">
        <v>7658</v>
      </c>
      <c r="J46" s="26"/>
      <c r="K46" s="83"/>
      <c r="L46" s="665"/>
      <c r="M46" s="117" t="s">
        <v>7659</v>
      </c>
      <c r="N46" s="106"/>
      <c r="O46" s="86" t="s">
        <v>380</v>
      </c>
      <c r="P46" s="86" t="s">
        <v>380</v>
      </c>
      <c r="Q46" s="86" t="s">
        <v>380</v>
      </c>
      <c r="R46" s="83"/>
      <c r="S46" s="86"/>
      <c r="T46" s="118"/>
      <c r="U46" s="118"/>
      <c r="V46" s="118"/>
      <c r="W46" s="118"/>
      <c r="X46" s="118"/>
      <c r="Y46" s="118"/>
      <c r="Z46" s="118"/>
    </row>
    <row r="47" spans="1:26" ht="16.5" customHeight="1">
      <c r="A47" s="665"/>
      <c r="B47" s="665"/>
      <c r="C47" s="665"/>
      <c r="D47" s="665"/>
      <c r="E47" s="665"/>
      <c r="F47" s="665"/>
      <c r="G47" s="26">
        <v>3</v>
      </c>
      <c r="H47" s="286" t="s">
        <v>7661</v>
      </c>
      <c r="I47" s="81" t="s">
        <v>7662</v>
      </c>
      <c r="J47" s="26"/>
      <c r="K47" s="83"/>
      <c r="L47" s="665"/>
      <c r="M47" s="117"/>
      <c r="N47" s="106"/>
      <c r="O47" s="86" t="s">
        <v>380</v>
      </c>
      <c r="P47" s="86" t="s">
        <v>380</v>
      </c>
      <c r="Q47" s="86" t="s">
        <v>380</v>
      </c>
      <c r="R47" s="83"/>
      <c r="S47" s="86"/>
      <c r="T47" s="118"/>
      <c r="U47" s="118"/>
      <c r="V47" s="118"/>
      <c r="W47" s="118"/>
      <c r="X47" s="118"/>
      <c r="Y47" s="118"/>
      <c r="Z47" s="118"/>
    </row>
    <row r="48" spans="1:26" ht="49.5" customHeight="1">
      <c r="A48" s="665"/>
      <c r="B48" s="665"/>
      <c r="C48" s="665"/>
      <c r="D48" s="665"/>
      <c r="E48" s="665"/>
      <c r="F48" s="665"/>
      <c r="G48" s="26">
        <v>4</v>
      </c>
      <c r="H48" s="98" t="s">
        <v>7666</v>
      </c>
      <c r="I48" s="81" t="s">
        <v>7667</v>
      </c>
      <c r="J48" s="26" t="s">
        <v>158</v>
      </c>
      <c r="K48" s="83"/>
      <c r="L48" s="665"/>
      <c r="M48" s="117"/>
      <c r="N48" s="106"/>
      <c r="O48" s="86" t="s">
        <v>380</v>
      </c>
      <c r="P48" s="86" t="s">
        <v>7668</v>
      </c>
      <c r="Q48" s="86" t="s">
        <v>7669</v>
      </c>
      <c r="R48" s="83"/>
      <c r="S48" s="86"/>
      <c r="T48" s="118"/>
      <c r="U48" s="118"/>
      <c r="V48" s="118"/>
      <c r="W48" s="118"/>
      <c r="X48" s="118"/>
      <c r="Y48" s="118"/>
      <c r="Z48" s="118"/>
    </row>
    <row r="49" spans="1:26" ht="16.5" customHeight="1">
      <c r="A49" s="665"/>
      <c r="B49" s="665"/>
      <c r="C49" s="665"/>
      <c r="D49" s="665"/>
      <c r="E49" s="665"/>
      <c r="F49" s="665"/>
      <c r="G49" s="26">
        <v>5</v>
      </c>
      <c r="H49" s="98" t="s">
        <v>7671</v>
      </c>
      <c r="I49" s="81" t="s">
        <v>7672</v>
      </c>
      <c r="J49" s="26" t="s">
        <v>158</v>
      </c>
      <c r="K49" s="83"/>
      <c r="L49" s="665"/>
      <c r="M49" s="117" t="s">
        <v>7673</v>
      </c>
      <c r="N49" s="106"/>
      <c r="O49" s="86" t="s">
        <v>380</v>
      </c>
      <c r="P49" s="86" t="s">
        <v>7668</v>
      </c>
      <c r="Q49" s="86" t="s">
        <v>7669</v>
      </c>
      <c r="R49" s="83"/>
      <c r="S49" s="86"/>
      <c r="T49" s="118"/>
      <c r="U49" s="118"/>
      <c r="V49" s="118"/>
      <c r="W49" s="118"/>
      <c r="X49" s="118"/>
      <c r="Y49" s="118"/>
      <c r="Z49" s="118"/>
    </row>
    <row r="50" spans="1:26" ht="16.5" customHeight="1">
      <c r="A50" s="665"/>
      <c r="B50" s="665"/>
      <c r="C50" s="665"/>
      <c r="D50" s="665"/>
      <c r="E50" s="665"/>
      <c r="F50" s="665"/>
      <c r="G50" s="26">
        <v>6</v>
      </c>
      <c r="H50" s="98" t="s">
        <v>7678</v>
      </c>
      <c r="I50" s="81" t="s">
        <v>7680</v>
      </c>
      <c r="J50" s="26" t="s">
        <v>158</v>
      </c>
      <c r="K50" s="83"/>
      <c r="L50" s="665"/>
      <c r="M50" s="117" t="s">
        <v>7673</v>
      </c>
      <c r="N50" s="106"/>
      <c r="O50" s="86" t="s">
        <v>380</v>
      </c>
      <c r="P50" s="86" t="s">
        <v>7668</v>
      </c>
      <c r="Q50" s="86" t="s">
        <v>7669</v>
      </c>
      <c r="R50" s="83"/>
      <c r="S50" s="86"/>
      <c r="T50" s="118"/>
      <c r="U50" s="118"/>
      <c r="V50" s="118"/>
      <c r="W50" s="118"/>
      <c r="X50" s="118"/>
      <c r="Y50" s="118"/>
      <c r="Z50" s="118"/>
    </row>
    <row r="51" spans="1:26" ht="16.5" customHeight="1">
      <c r="A51" s="665"/>
      <c r="B51" s="665"/>
      <c r="C51" s="665"/>
      <c r="D51" s="665"/>
      <c r="E51" s="665"/>
      <c r="F51" s="665"/>
      <c r="G51" s="26">
        <v>7</v>
      </c>
      <c r="H51" s="98" t="s">
        <v>7682</v>
      </c>
      <c r="I51" s="81" t="s">
        <v>7672</v>
      </c>
      <c r="J51" s="26" t="s">
        <v>158</v>
      </c>
      <c r="K51" s="83"/>
      <c r="L51" s="665"/>
      <c r="M51" s="117" t="s">
        <v>7673</v>
      </c>
      <c r="N51" s="106"/>
      <c r="O51" s="86" t="s">
        <v>380</v>
      </c>
      <c r="P51" s="86" t="s">
        <v>7668</v>
      </c>
      <c r="Q51" s="86" t="s">
        <v>7669</v>
      </c>
      <c r="R51" s="83"/>
      <c r="S51" s="86"/>
      <c r="T51" s="118"/>
      <c r="U51" s="118"/>
      <c r="V51" s="118"/>
      <c r="W51" s="118"/>
      <c r="X51" s="118"/>
      <c r="Y51" s="118"/>
      <c r="Z51" s="118"/>
    </row>
    <row r="52" spans="1:26" ht="16.5" customHeight="1">
      <c r="A52" s="665"/>
      <c r="B52" s="665"/>
      <c r="C52" s="665"/>
      <c r="D52" s="665"/>
      <c r="E52" s="665"/>
      <c r="F52" s="665"/>
      <c r="G52" s="26">
        <v>8</v>
      </c>
      <c r="H52" s="98" t="s">
        <v>7683</v>
      </c>
      <c r="I52" s="81" t="s">
        <v>7680</v>
      </c>
      <c r="J52" s="26" t="s">
        <v>158</v>
      </c>
      <c r="K52" s="83"/>
      <c r="L52" s="665"/>
      <c r="M52" s="117" t="s">
        <v>7673</v>
      </c>
      <c r="N52" s="106"/>
      <c r="O52" s="86" t="s">
        <v>380</v>
      </c>
      <c r="P52" s="86" t="s">
        <v>7668</v>
      </c>
      <c r="Q52" s="86" t="s">
        <v>7669</v>
      </c>
      <c r="R52" s="83"/>
      <c r="S52" s="86"/>
      <c r="T52" s="118"/>
      <c r="U52" s="118"/>
      <c r="V52" s="118"/>
      <c r="W52" s="118"/>
      <c r="X52" s="118"/>
      <c r="Y52" s="118"/>
      <c r="Z52" s="118"/>
    </row>
    <row r="53" spans="1:26" ht="16.5" customHeight="1">
      <c r="A53" s="665"/>
      <c r="B53" s="665"/>
      <c r="C53" s="665"/>
      <c r="D53" s="665"/>
      <c r="E53" s="665"/>
      <c r="F53" s="665"/>
      <c r="G53" s="26">
        <v>9</v>
      </c>
      <c r="H53" s="98" t="s">
        <v>7685</v>
      </c>
      <c r="I53" s="81" t="s">
        <v>7667</v>
      </c>
      <c r="J53" s="26" t="s">
        <v>158</v>
      </c>
      <c r="K53" s="83"/>
      <c r="L53" s="665"/>
      <c r="M53" s="117"/>
      <c r="N53" s="106"/>
      <c r="O53" s="86" t="s">
        <v>380</v>
      </c>
      <c r="P53" s="86" t="s">
        <v>7668</v>
      </c>
      <c r="Q53" s="86" t="s">
        <v>7669</v>
      </c>
      <c r="R53" s="83"/>
      <c r="S53" s="86"/>
      <c r="T53" s="118"/>
      <c r="U53" s="118"/>
      <c r="V53" s="118"/>
      <c r="W53" s="118"/>
      <c r="X53" s="118"/>
      <c r="Y53" s="118"/>
      <c r="Z53" s="118"/>
    </row>
    <row r="54" spans="1:26" ht="16.5" customHeight="1">
      <c r="A54" s="666"/>
      <c r="B54" s="666"/>
      <c r="C54" s="666"/>
      <c r="D54" s="666"/>
      <c r="E54" s="666"/>
      <c r="F54" s="666"/>
      <c r="G54" s="26">
        <v>10</v>
      </c>
      <c r="H54" s="98" t="s">
        <v>7689</v>
      </c>
      <c r="I54" s="81" t="s">
        <v>7690</v>
      </c>
      <c r="J54" s="26" t="s">
        <v>158</v>
      </c>
      <c r="K54" s="83"/>
      <c r="L54" s="666"/>
      <c r="M54" s="117"/>
      <c r="N54" s="106"/>
      <c r="O54" s="86" t="s">
        <v>380</v>
      </c>
      <c r="P54" s="86" t="s">
        <v>7668</v>
      </c>
      <c r="Q54" s="86" t="s">
        <v>7669</v>
      </c>
      <c r="R54" s="83"/>
      <c r="S54" s="86"/>
      <c r="T54" s="118"/>
      <c r="U54" s="118"/>
      <c r="V54" s="118"/>
      <c r="W54" s="118"/>
      <c r="X54" s="118"/>
      <c r="Y54" s="118"/>
      <c r="Z54" s="118"/>
    </row>
    <row r="55" spans="1:26" ht="16.5" customHeight="1">
      <c r="A55" s="78" t="s">
        <v>7694</v>
      </c>
      <c r="B55" s="78" t="s">
        <v>3487</v>
      </c>
      <c r="C55" s="78" t="s">
        <v>3625</v>
      </c>
      <c r="D55" s="92" t="s">
        <v>7555</v>
      </c>
      <c r="E55" s="98" t="s">
        <v>7696</v>
      </c>
      <c r="F55" s="98" t="s">
        <v>2854</v>
      </c>
      <c r="G55" s="26">
        <v>1</v>
      </c>
      <c r="H55" s="98" t="s">
        <v>7267</v>
      </c>
      <c r="I55" s="81" t="s">
        <v>7697</v>
      </c>
      <c r="J55" s="26"/>
      <c r="K55" s="83"/>
      <c r="L55" s="91"/>
      <c r="M55" s="117" t="s">
        <v>7698</v>
      </c>
      <c r="N55" s="106"/>
      <c r="O55" s="86" t="s">
        <v>380</v>
      </c>
      <c r="P55" s="86" t="s">
        <v>380</v>
      </c>
      <c r="Q55" s="86" t="s">
        <v>380</v>
      </c>
      <c r="R55" s="83"/>
      <c r="S55" s="86"/>
      <c r="T55" s="118"/>
      <c r="U55" s="118"/>
      <c r="V55" s="118"/>
      <c r="W55" s="118"/>
      <c r="X55" s="118"/>
      <c r="Y55" s="118"/>
      <c r="Z55" s="118"/>
    </row>
    <row r="56" spans="1:26" ht="16.5" customHeight="1">
      <c r="A56" s="78" t="s">
        <v>7699</v>
      </c>
      <c r="B56" s="78" t="s">
        <v>3487</v>
      </c>
      <c r="C56" s="78" t="s">
        <v>3625</v>
      </c>
      <c r="D56" s="92" t="s">
        <v>7555</v>
      </c>
      <c r="E56" s="98" t="s">
        <v>7700</v>
      </c>
      <c r="F56" s="98" t="s">
        <v>2854</v>
      </c>
      <c r="G56" s="26">
        <v>1</v>
      </c>
      <c r="H56" s="98" t="s">
        <v>7267</v>
      </c>
      <c r="I56" s="81" t="s">
        <v>7702</v>
      </c>
      <c r="J56" s="26"/>
      <c r="K56" s="83"/>
      <c r="L56" s="91"/>
      <c r="M56" s="117" t="s">
        <v>7704</v>
      </c>
      <c r="N56" s="106"/>
      <c r="O56" s="86" t="s">
        <v>380</v>
      </c>
      <c r="P56" s="86" t="s">
        <v>380</v>
      </c>
      <c r="Q56" s="86" t="s">
        <v>380</v>
      </c>
      <c r="R56" s="83"/>
      <c r="S56" s="86"/>
      <c r="T56" s="118"/>
      <c r="U56" s="118"/>
      <c r="V56" s="118"/>
      <c r="W56" s="118"/>
      <c r="X56" s="118"/>
      <c r="Y56" s="118"/>
      <c r="Z56" s="118"/>
    </row>
    <row r="57" spans="1:26" ht="16.5" customHeight="1">
      <c r="A57" s="287" t="s">
        <v>7705</v>
      </c>
      <c r="B57" s="138"/>
      <c r="C57" s="138"/>
      <c r="D57" s="146"/>
      <c r="E57" s="147"/>
      <c r="F57" s="147"/>
      <c r="G57" s="138"/>
      <c r="H57" s="146"/>
      <c r="I57" s="148"/>
      <c r="J57" s="138"/>
      <c r="K57" s="138"/>
      <c r="L57" s="72"/>
      <c r="M57" s="148"/>
      <c r="N57" s="1"/>
      <c r="O57" s="138"/>
      <c r="P57" s="138"/>
      <c r="Q57" s="138"/>
      <c r="R57" s="138"/>
      <c r="S57" s="138"/>
    </row>
    <row r="58" spans="1:26" ht="16.5" customHeight="1">
      <c r="A58" s="747" t="s">
        <v>3461</v>
      </c>
      <c r="B58" s="747" t="s">
        <v>7711</v>
      </c>
      <c r="C58" s="747" t="s">
        <v>7713</v>
      </c>
      <c r="D58" s="746" t="s">
        <v>7714</v>
      </c>
      <c r="E58" s="778" t="s">
        <v>7715</v>
      </c>
      <c r="F58" s="746" t="s">
        <v>7717</v>
      </c>
      <c r="G58" s="26">
        <v>1</v>
      </c>
      <c r="H58" s="81" t="s">
        <v>7718</v>
      </c>
      <c r="I58" s="81" t="s">
        <v>7719</v>
      </c>
      <c r="J58" s="26" t="s">
        <v>158</v>
      </c>
      <c r="K58" s="104"/>
      <c r="L58" s="748"/>
      <c r="M58" s="84"/>
      <c r="N58" s="106"/>
      <c r="O58" s="86" t="s">
        <v>380</v>
      </c>
      <c r="P58" s="86" t="s">
        <v>7720</v>
      </c>
      <c r="Q58" s="86" t="s">
        <v>7721</v>
      </c>
      <c r="R58" s="83"/>
      <c r="S58" s="86"/>
      <c r="T58" s="87"/>
      <c r="U58" s="87"/>
      <c r="V58" s="87"/>
      <c r="W58" s="87"/>
      <c r="X58" s="87"/>
      <c r="Y58" s="87"/>
      <c r="Z58" s="87"/>
    </row>
    <row r="59" spans="1:26" ht="16.5" customHeight="1">
      <c r="A59" s="665"/>
      <c r="B59" s="665"/>
      <c r="C59" s="665"/>
      <c r="D59" s="665"/>
      <c r="E59" s="665"/>
      <c r="F59" s="665"/>
      <c r="G59" s="26">
        <v>2</v>
      </c>
      <c r="H59" s="81" t="s">
        <v>7725</v>
      </c>
      <c r="I59" s="81" t="s">
        <v>7727</v>
      </c>
      <c r="J59" s="26" t="s">
        <v>158</v>
      </c>
      <c r="K59" s="104"/>
      <c r="L59" s="665"/>
      <c r="M59" s="84"/>
      <c r="N59" s="106"/>
      <c r="O59" s="86" t="s">
        <v>380</v>
      </c>
      <c r="P59" s="86" t="s">
        <v>7720</v>
      </c>
      <c r="Q59" s="86" t="s">
        <v>7721</v>
      </c>
      <c r="R59" s="83"/>
      <c r="S59" s="86"/>
      <c r="T59" s="87"/>
      <c r="U59" s="87"/>
      <c r="V59" s="87"/>
      <c r="W59" s="87"/>
      <c r="X59" s="87"/>
      <c r="Y59" s="87"/>
      <c r="Z59" s="87"/>
    </row>
    <row r="60" spans="1:26" ht="16.5" customHeight="1">
      <c r="A60" s="665"/>
      <c r="B60" s="665"/>
      <c r="C60" s="665"/>
      <c r="D60" s="665"/>
      <c r="E60" s="665"/>
      <c r="F60" s="665"/>
      <c r="G60" s="26">
        <v>3</v>
      </c>
      <c r="H60" s="81" t="s">
        <v>7729</v>
      </c>
      <c r="I60" s="81" t="s">
        <v>7719</v>
      </c>
      <c r="J60" s="26" t="s">
        <v>158</v>
      </c>
      <c r="K60" s="104"/>
      <c r="L60" s="665"/>
      <c r="M60" s="84"/>
      <c r="N60" s="106"/>
      <c r="O60" s="86" t="s">
        <v>380</v>
      </c>
      <c r="P60" s="86" t="s">
        <v>7720</v>
      </c>
      <c r="Q60" s="86" t="s">
        <v>7730</v>
      </c>
      <c r="R60" s="83" t="s">
        <v>103</v>
      </c>
      <c r="S60" s="86"/>
      <c r="T60" s="87"/>
      <c r="U60" s="87"/>
      <c r="V60" s="87"/>
      <c r="W60" s="87"/>
      <c r="X60" s="87"/>
      <c r="Y60" s="87"/>
      <c r="Z60" s="87"/>
    </row>
    <row r="61" spans="1:26" ht="16.5" customHeight="1">
      <c r="A61" s="666"/>
      <c r="B61" s="666"/>
      <c r="C61" s="666"/>
      <c r="D61" s="666"/>
      <c r="E61" s="666"/>
      <c r="F61" s="666"/>
      <c r="G61" s="26">
        <v>4</v>
      </c>
      <c r="H61" s="81" t="s">
        <v>7732</v>
      </c>
      <c r="I61" s="81" t="s">
        <v>7733</v>
      </c>
      <c r="J61" s="26" t="s">
        <v>158</v>
      </c>
      <c r="K61" s="104"/>
      <c r="L61" s="666"/>
      <c r="M61" s="84"/>
      <c r="N61" s="106"/>
      <c r="O61" s="86" t="s">
        <v>380</v>
      </c>
      <c r="P61" s="86" t="s">
        <v>7720</v>
      </c>
      <c r="Q61" s="86" t="s">
        <v>7730</v>
      </c>
      <c r="R61" s="83" t="s">
        <v>103</v>
      </c>
      <c r="S61" s="86"/>
      <c r="T61" s="87"/>
      <c r="U61" s="87"/>
      <c r="V61" s="87"/>
      <c r="W61" s="87"/>
      <c r="X61" s="87"/>
      <c r="Y61" s="87"/>
      <c r="Z61" s="87"/>
    </row>
    <row r="62" spans="1:26" ht="16.5" customHeight="1">
      <c r="A62" s="26" t="s">
        <v>7734</v>
      </c>
      <c r="B62" s="26" t="s">
        <v>3487</v>
      </c>
      <c r="C62" s="26" t="s">
        <v>3625</v>
      </c>
      <c r="D62" s="81" t="s">
        <v>7714</v>
      </c>
      <c r="E62" s="98" t="s">
        <v>7736</v>
      </c>
      <c r="F62" s="98" t="s">
        <v>7738</v>
      </c>
      <c r="G62" s="26">
        <v>1</v>
      </c>
      <c r="H62" s="81" t="s">
        <v>3955</v>
      </c>
      <c r="I62" s="81" t="s">
        <v>7742</v>
      </c>
      <c r="J62" s="26" t="s">
        <v>158</v>
      </c>
      <c r="K62" s="104"/>
      <c r="L62" s="86"/>
      <c r="M62" s="84"/>
      <c r="N62" s="106"/>
      <c r="O62" s="86" t="s">
        <v>380</v>
      </c>
      <c r="P62" s="86" t="s">
        <v>380</v>
      </c>
      <c r="Q62" s="86" t="s">
        <v>7746</v>
      </c>
      <c r="R62" s="83" t="s">
        <v>103</v>
      </c>
      <c r="S62" s="86"/>
      <c r="T62" s="87"/>
      <c r="U62" s="87"/>
      <c r="V62" s="87"/>
      <c r="W62" s="87"/>
      <c r="X62" s="87"/>
      <c r="Y62" s="87"/>
      <c r="Z62" s="87"/>
    </row>
    <row r="63" spans="1:26" ht="16.5" customHeight="1">
      <c r="A63" s="608" t="s">
        <v>7748</v>
      </c>
      <c r="B63" s="608" t="s">
        <v>3487</v>
      </c>
      <c r="C63" s="608" t="s">
        <v>3625</v>
      </c>
      <c r="D63" s="612" t="s">
        <v>7714</v>
      </c>
      <c r="E63" s="609" t="s">
        <v>7750</v>
      </c>
      <c r="F63" s="609" t="s">
        <v>2854</v>
      </c>
      <c r="G63" s="608">
        <v>1</v>
      </c>
      <c r="H63" s="612" t="s">
        <v>7752</v>
      </c>
      <c r="I63" s="612" t="s">
        <v>7742</v>
      </c>
      <c r="J63" s="26"/>
      <c r="K63" s="104"/>
      <c r="L63" s="86"/>
      <c r="M63" s="84"/>
      <c r="N63" s="106"/>
      <c r="O63" s="86" t="s">
        <v>380</v>
      </c>
      <c r="P63" s="86" t="s">
        <v>7756</v>
      </c>
      <c r="Q63" s="86" t="s">
        <v>7757</v>
      </c>
      <c r="R63" s="83" t="s">
        <v>107</v>
      </c>
      <c r="S63" s="86"/>
      <c r="T63" s="87"/>
      <c r="U63" s="87"/>
      <c r="V63" s="87"/>
      <c r="W63" s="87"/>
      <c r="X63" s="87"/>
      <c r="Y63" s="87"/>
      <c r="Z63" s="87"/>
    </row>
    <row r="64" spans="1:26" ht="16.5" customHeight="1">
      <c r="A64" s="747" t="s">
        <v>7758</v>
      </c>
      <c r="B64" s="26" t="s">
        <v>3487</v>
      </c>
      <c r="C64" s="26" t="s">
        <v>3625</v>
      </c>
      <c r="D64" s="81" t="s">
        <v>7714</v>
      </c>
      <c r="E64" s="778" t="s">
        <v>7760</v>
      </c>
      <c r="F64" s="778" t="s">
        <v>7738</v>
      </c>
      <c r="G64" s="26">
        <v>1</v>
      </c>
      <c r="H64" s="81" t="s">
        <v>7762</v>
      </c>
      <c r="I64" s="81" t="s">
        <v>7763</v>
      </c>
      <c r="J64" s="26" t="s">
        <v>158</v>
      </c>
      <c r="K64" s="104"/>
      <c r="L64" s="748"/>
      <c r="M64" s="84"/>
      <c r="N64" s="106"/>
      <c r="O64" s="86" t="s">
        <v>380</v>
      </c>
      <c r="P64" s="86" t="s">
        <v>380</v>
      </c>
      <c r="Q64" s="86" t="s">
        <v>7766</v>
      </c>
      <c r="R64" s="83" t="s">
        <v>103</v>
      </c>
      <c r="S64" s="86"/>
      <c r="T64" s="87"/>
      <c r="U64" s="87"/>
      <c r="V64" s="87"/>
      <c r="W64" s="87"/>
      <c r="X64" s="87"/>
      <c r="Y64" s="87"/>
      <c r="Z64" s="87"/>
    </row>
    <row r="65" spans="1:26" ht="16.5" customHeight="1">
      <c r="A65" s="666"/>
      <c r="B65" s="26" t="s">
        <v>3487</v>
      </c>
      <c r="C65" s="26" t="s">
        <v>3625</v>
      </c>
      <c r="D65" s="81" t="s">
        <v>7714</v>
      </c>
      <c r="E65" s="666"/>
      <c r="F65" s="666"/>
      <c r="G65" s="26">
        <v>2</v>
      </c>
      <c r="H65" s="81" t="s">
        <v>7768</v>
      </c>
      <c r="I65" s="81" t="s">
        <v>7770</v>
      </c>
      <c r="J65" s="26" t="s">
        <v>158</v>
      </c>
      <c r="K65" s="104"/>
      <c r="L65" s="666"/>
      <c r="M65" s="84"/>
      <c r="N65" s="106"/>
      <c r="O65" s="86" t="s">
        <v>380</v>
      </c>
      <c r="P65" s="86" t="s">
        <v>380</v>
      </c>
      <c r="Q65" s="86" t="s">
        <v>7766</v>
      </c>
      <c r="R65" s="83" t="s">
        <v>103</v>
      </c>
      <c r="S65" s="86"/>
      <c r="T65" s="87"/>
      <c r="U65" s="87"/>
      <c r="V65" s="87"/>
      <c r="W65" s="87"/>
      <c r="X65" s="87"/>
      <c r="Y65" s="87"/>
      <c r="Z65" s="87"/>
    </row>
    <row r="66" spans="1:26" ht="16.5" customHeight="1">
      <c r="A66" s="72" t="s">
        <v>7777</v>
      </c>
      <c r="B66" s="138"/>
      <c r="C66" s="138"/>
      <c r="D66" s="146"/>
      <c r="E66" s="147"/>
      <c r="F66" s="147"/>
      <c r="G66" s="138"/>
      <c r="H66" s="146"/>
      <c r="I66" s="148"/>
      <c r="J66" s="138"/>
      <c r="K66" s="138"/>
      <c r="L66" s="72"/>
      <c r="M66" s="148"/>
      <c r="N66" s="1"/>
      <c r="O66" s="288"/>
      <c r="P66" s="138"/>
      <c r="Q66" s="138"/>
      <c r="R66" s="138"/>
      <c r="S66" s="138"/>
    </row>
    <row r="67" spans="1:26" ht="72" customHeight="1">
      <c r="A67" s="749" t="s">
        <v>5538</v>
      </c>
      <c r="B67" s="749" t="s">
        <v>3487</v>
      </c>
      <c r="C67" s="749" t="s">
        <v>7783</v>
      </c>
      <c r="D67" s="738" t="s">
        <v>1170</v>
      </c>
      <c r="E67" s="741" t="s">
        <v>7784</v>
      </c>
      <c r="F67" s="741" t="s">
        <v>7738</v>
      </c>
      <c r="G67" s="101">
        <v>1</v>
      </c>
      <c r="H67" s="82" t="s">
        <v>7787</v>
      </c>
      <c r="I67" s="103" t="s">
        <v>7788</v>
      </c>
      <c r="J67" s="101" t="s">
        <v>158</v>
      </c>
      <c r="K67" s="104"/>
      <c r="L67" s="748"/>
      <c r="M67" s="84"/>
      <c r="N67" s="106"/>
      <c r="O67" s="86" t="s">
        <v>380</v>
      </c>
      <c r="P67" s="86" t="s">
        <v>7790</v>
      </c>
      <c r="Q67" s="86" t="s">
        <v>7792</v>
      </c>
      <c r="R67" s="83"/>
      <c r="S67" s="86"/>
      <c r="T67" s="118"/>
      <c r="U67" s="118"/>
      <c r="V67" s="118"/>
      <c r="W67" s="118"/>
      <c r="X67" s="118"/>
      <c r="Y67" s="118"/>
      <c r="Z67" s="118"/>
    </row>
    <row r="68" spans="1:26" ht="72" customHeight="1">
      <c r="A68" s="665"/>
      <c r="B68" s="665"/>
      <c r="C68" s="665"/>
      <c r="D68" s="665"/>
      <c r="E68" s="665"/>
      <c r="F68" s="665"/>
      <c r="G68" s="101">
        <v>2</v>
      </c>
      <c r="H68" s="82" t="s">
        <v>7797</v>
      </c>
      <c r="I68" s="103" t="s">
        <v>7798</v>
      </c>
      <c r="J68" s="101" t="s">
        <v>158</v>
      </c>
      <c r="K68" s="104"/>
      <c r="L68" s="665"/>
      <c r="M68" s="84"/>
      <c r="N68" s="106"/>
      <c r="O68" s="86" t="s">
        <v>380</v>
      </c>
      <c r="P68" s="86" t="s">
        <v>7802</v>
      </c>
      <c r="Q68" s="86" t="s">
        <v>7803</v>
      </c>
      <c r="R68" s="83"/>
      <c r="S68" s="86"/>
      <c r="T68" s="118"/>
      <c r="U68" s="118"/>
      <c r="V68" s="118"/>
      <c r="W68" s="118"/>
      <c r="X68" s="118"/>
      <c r="Y68" s="118"/>
      <c r="Z68" s="118"/>
    </row>
    <row r="69" spans="1:26" ht="48" customHeight="1">
      <c r="A69" s="665"/>
      <c r="B69" s="665"/>
      <c r="C69" s="665"/>
      <c r="D69" s="665"/>
      <c r="E69" s="665"/>
      <c r="F69" s="665"/>
      <c r="G69" s="101">
        <v>3</v>
      </c>
      <c r="H69" s="82" t="s">
        <v>7804</v>
      </c>
      <c r="I69" s="103" t="s">
        <v>7805</v>
      </c>
      <c r="J69" s="101" t="s">
        <v>158</v>
      </c>
      <c r="K69" s="104"/>
      <c r="L69" s="665"/>
      <c r="M69" s="84"/>
      <c r="N69" s="106"/>
      <c r="O69" s="86" t="s">
        <v>380</v>
      </c>
      <c r="P69" s="86" t="s">
        <v>380</v>
      </c>
      <c r="Q69" s="86" t="s">
        <v>7808</v>
      </c>
      <c r="R69" s="83"/>
      <c r="S69" s="86"/>
      <c r="T69" s="118"/>
      <c r="U69" s="118"/>
      <c r="V69" s="118"/>
      <c r="W69" s="118"/>
      <c r="X69" s="118"/>
      <c r="Y69" s="118"/>
      <c r="Z69" s="118"/>
    </row>
    <row r="70" spans="1:26" ht="48" customHeight="1">
      <c r="A70" s="666"/>
      <c r="B70" s="666"/>
      <c r="C70" s="666"/>
      <c r="D70" s="666"/>
      <c r="E70" s="666"/>
      <c r="F70" s="666"/>
      <c r="G70" s="101">
        <v>4</v>
      </c>
      <c r="H70" s="82" t="s">
        <v>7809</v>
      </c>
      <c r="I70" s="103" t="s">
        <v>7811</v>
      </c>
      <c r="J70" s="101" t="s">
        <v>158</v>
      </c>
      <c r="K70" s="104"/>
      <c r="L70" s="666"/>
      <c r="M70" s="84"/>
      <c r="N70" s="106"/>
      <c r="O70" s="86" t="s">
        <v>380</v>
      </c>
      <c r="P70" s="86" t="s">
        <v>380</v>
      </c>
      <c r="Q70" s="86" t="s">
        <v>7814</v>
      </c>
      <c r="R70" s="83"/>
      <c r="S70" s="86"/>
      <c r="T70" s="118"/>
      <c r="U70" s="118"/>
      <c r="V70" s="118"/>
      <c r="W70" s="118"/>
      <c r="X70" s="118"/>
      <c r="Y70" s="118"/>
      <c r="Z70" s="118"/>
    </row>
    <row r="71" spans="1:26" ht="16.5" customHeight="1">
      <c r="A71" s="72" t="s">
        <v>7819</v>
      </c>
      <c r="B71" s="138"/>
      <c r="C71" s="138"/>
      <c r="D71" s="146"/>
      <c r="E71" s="147"/>
      <c r="F71" s="147"/>
      <c r="G71" s="138"/>
      <c r="H71" s="146"/>
      <c r="I71" s="148"/>
      <c r="J71" s="138"/>
      <c r="K71" s="138"/>
      <c r="L71" s="72"/>
      <c r="M71" s="148"/>
      <c r="N71" s="1"/>
      <c r="O71" s="288"/>
      <c r="P71" s="138"/>
      <c r="Q71" s="138"/>
      <c r="R71" s="138"/>
      <c r="S71" s="138"/>
    </row>
    <row r="72" spans="1:26" ht="16.5" customHeight="1">
      <c r="A72" s="736" t="s">
        <v>6048</v>
      </c>
      <c r="B72" s="736" t="s">
        <v>3487</v>
      </c>
      <c r="C72" s="736" t="s">
        <v>3625</v>
      </c>
      <c r="D72" s="744" t="s">
        <v>7827</v>
      </c>
      <c r="E72" s="759" t="s">
        <v>7828</v>
      </c>
      <c r="F72" s="744" t="s">
        <v>7830</v>
      </c>
      <c r="G72" s="184">
        <v>1</v>
      </c>
      <c r="H72" s="167" t="s">
        <v>7832</v>
      </c>
      <c r="I72" s="167" t="s">
        <v>901</v>
      </c>
      <c r="J72" s="184" t="s">
        <v>158</v>
      </c>
      <c r="K72" s="84"/>
      <c r="L72" s="734"/>
      <c r="M72" s="84"/>
      <c r="N72" s="85"/>
      <c r="O72" s="86" t="s">
        <v>380</v>
      </c>
      <c r="P72" s="86" t="s">
        <v>380</v>
      </c>
      <c r="Q72" s="86" t="s">
        <v>7835</v>
      </c>
      <c r="R72" s="83"/>
      <c r="S72" s="86"/>
      <c r="T72" s="87"/>
      <c r="U72" s="87"/>
      <c r="V72" s="87"/>
      <c r="W72" s="87"/>
      <c r="X72" s="87"/>
      <c r="Y72" s="87"/>
      <c r="Z72" s="87"/>
    </row>
    <row r="73" spans="1:26" ht="16.5" customHeight="1">
      <c r="A73" s="665"/>
      <c r="B73" s="665"/>
      <c r="C73" s="665"/>
      <c r="D73" s="665"/>
      <c r="E73" s="665"/>
      <c r="F73" s="665"/>
      <c r="G73" s="184">
        <v>2</v>
      </c>
      <c r="H73" s="167" t="s">
        <v>7843</v>
      </c>
      <c r="I73" s="167" t="s">
        <v>7844</v>
      </c>
      <c r="J73" s="184" t="s">
        <v>158</v>
      </c>
      <c r="K73" s="84"/>
      <c r="L73" s="665"/>
      <c r="M73" s="84"/>
      <c r="N73" s="85"/>
      <c r="O73" s="86" t="s">
        <v>380</v>
      </c>
      <c r="P73" s="86" t="s">
        <v>380</v>
      </c>
      <c r="Q73" s="86" t="s">
        <v>7835</v>
      </c>
      <c r="R73" s="83"/>
      <c r="S73" s="86"/>
      <c r="T73" s="87"/>
      <c r="U73" s="87"/>
      <c r="V73" s="87"/>
      <c r="W73" s="87"/>
      <c r="X73" s="87"/>
      <c r="Y73" s="87"/>
      <c r="Z73" s="87"/>
    </row>
    <row r="74" spans="1:26" ht="16.5" customHeight="1">
      <c r="A74" s="665"/>
      <c r="B74" s="665"/>
      <c r="C74" s="665"/>
      <c r="D74" s="665"/>
      <c r="E74" s="759" t="s">
        <v>7847</v>
      </c>
      <c r="F74" s="665"/>
      <c r="G74" s="184">
        <v>3</v>
      </c>
      <c r="H74" s="167" t="s">
        <v>7852</v>
      </c>
      <c r="I74" s="167" t="s">
        <v>7853</v>
      </c>
      <c r="J74" s="184" t="s">
        <v>158</v>
      </c>
      <c r="K74" s="84"/>
      <c r="L74" s="665"/>
      <c r="M74" s="84"/>
      <c r="N74" s="85"/>
      <c r="O74" s="86" t="s">
        <v>380</v>
      </c>
      <c r="P74" s="86" t="s">
        <v>380</v>
      </c>
      <c r="Q74" s="86" t="s">
        <v>7835</v>
      </c>
      <c r="R74" s="83"/>
      <c r="S74" s="86"/>
      <c r="T74" s="87"/>
      <c r="U74" s="87"/>
      <c r="V74" s="87"/>
      <c r="W74" s="87"/>
      <c r="X74" s="87"/>
      <c r="Y74" s="87"/>
      <c r="Z74" s="87"/>
    </row>
    <row r="75" spans="1:26" ht="16.5" customHeight="1">
      <c r="A75" s="665"/>
      <c r="B75" s="665"/>
      <c r="C75" s="665"/>
      <c r="D75" s="665"/>
      <c r="E75" s="665"/>
      <c r="F75" s="665"/>
      <c r="G75" s="184">
        <v>4</v>
      </c>
      <c r="H75" s="167" t="s">
        <v>7859</v>
      </c>
      <c r="I75" s="167" t="s">
        <v>845</v>
      </c>
      <c r="J75" s="184" t="s">
        <v>158</v>
      </c>
      <c r="K75" s="84"/>
      <c r="L75" s="665"/>
      <c r="M75" s="84"/>
      <c r="N75" s="85"/>
      <c r="O75" s="86" t="s">
        <v>380</v>
      </c>
      <c r="P75" s="86" t="s">
        <v>380</v>
      </c>
      <c r="Q75" s="86" t="s">
        <v>7835</v>
      </c>
      <c r="R75" s="83"/>
      <c r="S75" s="86"/>
      <c r="T75" s="87"/>
      <c r="U75" s="87"/>
      <c r="V75" s="87"/>
      <c r="W75" s="87"/>
      <c r="X75" s="87"/>
      <c r="Y75" s="87"/>
      <c r="Z75" s="87"/>
    </row>
    <row r="76" spans="1:26" ht="16.5" customHeight="1">
      <c r="A76" s="665"/>
      <c r="B76" s="665"/>
      <c r="C76" s="665"/>
      <c r="D76" s="665"/>
      <c r="E76" s="759" t="s">
        <v>7865</v>
      </c>
      <c r="F76" s="665"/>
      <c r="G76" s="184">
        <v>5</v>
      </c>
      <c r="H76" s="167" t="s">
        <v>7868</v>
      </c>
      <c r="I76" s="167" t="s">
        <v>7869</v>
      </c>
      <c r="J76" s="184" t="s">
        <v>158</v>
      </c>
      <c r="K76" s="84"/>
      <c r="L76" s="665"/>
      <c r="M76" s="84"/>
      <c r="N76" s="85"/>
      <c r="O76" s="86" t="s">
        <v>380</v>
      </c>
      <c r="P76" s="86" t="s">
        <v>380</v>
      </c>
      <c r="Q76" s="86" t="s">
        <v>7835</v>
      </c>
      <c r="R76" s="83"/>
      <c r="S76" s="86"/>
      <c r="T76" s="87"/>
      <c r="U76" s="87"/>
      <c r="V76" s="87"/>
      <c r="W76" s="87"/>
      <c r="X76" s="87"/>
      <c r="Y76" s="87"/>
      <c r="Z76" s="87"/>
    </row>
    <row r="77" spans="1:26" ht="16.5" customHeight="1">
      <c r="A77" s="665"/>
      <c r="B77" s="665"/>
      <c r="C77" s="665"/>
      <c r="D77" s="665"/>
      <c r="E77" s="665"/>
      <c r="F77" s="665"/>
      <c r="G77" s="184">
        <v>6</v>
      </c>
      <c r="H77" s="167" t="s">
        <v>7877</v>
      </c>
      <c r="I77" s="167" t="s">
        <v>2591</v>
      </c>
      <c r="J77" s="184" t="s">
        <v>158</v>
      </c>
      <c r="K77" s="84"/>
      <c r="L77" s="665"/>
      <c r="M77" s="84"/>
      <c r="N77" s="85"/>
      <c r="O77" s="86" t="s">
        <v>380</v>
      </c>
      <c r="P77" s="86" t="s">
        <v>380</v>
      </c>
      <c r="Q77" s="86" t="s">
        <v>7835</v>
      </c>
      <c r="R77" s="83"/>
      <c r="S77" s="86"/>
      <c r="T77" s="87"/>
      <c r="U77" s="87"/>
      <c r="V77" s="87"/>
      <c r="W77" s="87"/>
      <c r="X77" s="87"/>
      <c r="Y77" s="87"/>
      <c r="Z77" s="87"/>
    </row>
    <row r="78" spans="1:26" ht="16.5" customHeight="1">
      <c r="A78" s="665"/>
      <c r="B78" s="665"/>
      <c r="C78" s="665"/>
      <c r="D78" s="665"/>
      <c r="E78" s="759" t="s">
        <v>7881</v>
      </c>
      <c r="F78" s="665"/>
      <c r="G78" s="184">
        <v>7</v>
      </c>
      <c r="H78" s="167" t="s">
        <v>7883</v>
      </c>
      <c r="I78" s="167" t="s">
        <v>737</v>
      </c>
      <c r="J78" s="184" t="s">
        <v>158</v>
      </c>
      <c r="K78" s="84"/>
      <c r="L78" s="665"/>
      <c r="M78" s="84"/>
      <c r="N78" s="85"/>
      <c r="O78" s="86" t="s">
        <v>380</v>
      </c>
      <c r="P78" s="86" t="s">
        <v>380</v>
      </c>
      <c r="Q78" s="86" t="s">
        <v>7888</v>
      </c>
      <c r="R78" s="83" t="s">
        <v>103</v>
      </c>
      <c r="S78" s="86"/>
      <c r="T78" s="87"/>
      <c r="U78" s="87"/>
      <c r="V78" s="87"/>
      <c r="W78" s="87"/>
      <c r="X78" s="87"/>
      <c r="Y78" s="87"/>
      <c r="Z78" s="87"/>
    </row>
    <row r="79" spans="1:26" ht="16.5" customHeight="1">
      <c r="A79" s="665"/>
      <c r="B79" s="665"/>
      <c r="C79" s="665"/>
      <c r="D79" s="665"/>
      <c r="E79" s="665"/>
      <c r="F79" s="665"/>
      <c r="G79" s="184">
        <v>8</v>
      </c>
      <c r="H79" s="167" t="s">
        <v>7891</v>
      </c>
      <c r="I79" s="167" t="s">
        <v>666</v>
      </c>
      <c r="J79" s="184" t="s">
        <v>158</v>
      </c>
      <c r="K79" s="84"/>
      <c r="L79" s="665"/>
      <c r="M79" s="84"/>
      <c r="N79" s="85"/>
      <c r="O79" s="86" t="s">
        <v>380</v>
      </c>
      <c r="P79" s="86" t="s">
        <v>380</v>
      </c>
      <c r="Q79" s="86" t="s">
        <v>7888</v>
      </c>
      <c r="R79" s="83" t="s">
        <v>103</v>
      </c>
      <c r="S79" s="86"/>
      <c r="T79" s="87"/>
      <c r="U79" s="87"/>
      <c r="V79" s="87"/>
      <c r="W79" s="87"/>
      <c r="X79" s="87"/>
      <c r="Y79" s="87"/>
      <c r="Z79" s="87"/>
    </row>
    <row r="80" spans="1:26" ht="115.5" customHeight="1">
      <c r="A80" s="665"/>
      <c r="B80" s="665"/>
      <c r="C80" s="665"/>
      <c r="D80" s="665"/>
      <c r="E80" s="759" t="s">
        <v>7897</v>
      </c>
      <c r="F80" s="665"/>
      <c r="G80" s="184">
        <v>9</v>
      </c>
      <c r="H80" s="167" t="s">
        <v>7898</v>
      </c>
      <c r="I80" s="167" t="s">
        <v>1679</v>
      </c>
      <c r="J80" s="184" t="s">
        <v>158</v>
      </c>
      <c r="K80" s="84"/>
      <c r="L80" s="665"/>
      <c r="M80" s="84"/>
      <c r="N80" s="85"/>
      <c r="O80" s="86" t="s">
        <v>380</v>
      </c>
      <c r="P80" s="86" t="s">
        <v>380</v>
      </c>
      <c r="Q80" s="86" t="s">
        <v>7888</v>
      </c>
      <c r="R80" s="83" t="s">
        <v>103</v>
      </c>
      <c r="S80" s="86"/>
      <c r="T80" s="87"/>
      <c r="U80" s="87"/>
      <c r="V80" s="87"/>
      <c r="W80" s="87"/>
      <c r="X80" s="87"/>
      <c r="Y80" s="87"/>
      <c r="Z80" s="87"/>
    </row>
    <row r="81" spans="1:26" ht="16.5" customHeight="1">
      <c r="A81" s="665"/>
      <c r="B81" s="665"/>
      <c r="C81" s="665"/>
      <c r="D81" s="665"/>
      <c r="E81" s="665"/>
      <c r="F81" s="665"/>
      <c r="G81" s="184">
        <v>10</v>
      </c>
      <c r="H81" s="167" t="s">
        <v>7908</v>
      </c>
      <c r="I81" s="167" t="s">
        <v>7909</v>
      </c>
      <c r="J81" s="184" t="s">
        <v>158</v>
      </c>
      <c r="K81" s="84"/>
      <c r="L81" s="665"/>
      <c r="M81" s="84"/>
      <c r="N81" s="85"/>
      <c r="O81" s="86" t="s">
        <v>380</v>
      </c>
      <c r="P81" s="86" t="s">
        <v>380</v>
      </c>
      <c r="Q81" s="86" t="s">
        <v>7888</v>
      </c>
      <c r="R81" s="83" t="s">
        <v>103</v>
      </c>
      <c r="S81" s="86"/>
      <c r="T81" s="87"/>
      <c r="U81" s="87"/>
      <c r="V81" s="87"/>
      <c r="W81" s="87"/>
      <c r="X81" s="87"/>
      <c r="Y81" s="87"/>
      <c r="Z81" s="87"/>
    </row>
    <row r="82" spans="1:26" ht="16.5" customHeight="1">
      <c r="A82" s="665"/>
      <c r="B82" s="665"/>
      <c r="C82" s="665"/>
      <c r="D82" s="665"/>
      <c r="E82" s="759" t="s">
        <v>7915</v>
      </c>
      <c r="F82" s="665"/>
      <c r="G82" s="184">
        <v>11</v>
      </c>
      <c r="H82" s="167" t="s">
        <v>7917</v>
      </c>
      <c r="I82" s="167" t="s">
        <v>7918</v>
      </c>
      <c r="J82" s="184" t="s">
        <v>158</v>
      </c>
      <c r="K82" s="84"/>
      <c r="L82" s="665"/>
      <c r="M82" s="84"/>
      <c r="N82" s="85"/>
      <c r="O82" s="86" t="s">
        <v>380</v>
      </c>
      <c r="P82" s="86" t="s">
        <v>380</v>
      </c>
      <c r="Q82" s="86" t="s">
        <v>7923</v>
      </c>
      <c r="R82" s="83"/>
      <c r="S82" s="86"/>
      <c r="T82" s="87"/>
      <c r="U82" s="87"/>
      <c r="V82" s="87"/>
      <c r="W82" s="87"/>
      <c r="X82" s="87"/>
      <c r="Y82" s="87"/>
      <c r="Z82" s="87"/>
    </row>
    <row r="83" spans="1:26" ht="16.5" customHeight="1">
      <c r="A83" s="665"/>
      <c r="B83" s="665"/>
      <c r="C83" s="665"/>
      <c r="D83" s="665"/>
      <c r="E83" s="665"/>
      <c r="F83" s="665"/>
      <c r="G83" s="184">
        <v>12</v>
      </c>
      <c r="H83" s="167" t="s">
        <v>7927</v>
      </c>
      <c r="I83" s="167" t="s">
        <v>837</v>
      </c>
      <c r="J83" s="184" t="s">
        <v>158</v>
      </c>
      <c r="K83" s="84"/>
      <c r="L83" s="665"/>
      <c r="M83" s="84"/>
      <c r="N83" s="85"/>
      <c r="O83" s="86" t="s">
        <v>380</v>
      </c>
      <c r="P83" s="86" t="s">
        <v>380</v>
      </c>
      <c r="Q83" s="86" t="s">
        <v>7923</v>
      </c>
      <c r="R83" s="83"/>
      <c r="S83" s="86"/>
      <c r="T83" s="87"/>
      <c r="U83" s="87"/>
      <c r="V83" s="87"/>
      <c r="W83" s="87"/>
      <c r="X83" s="87"/>
      <c r="Y83" s="87"/>
      <c r="Z83" s="87"/>
    </row>
    <row r="84" spans="1:26" ht="16.5" customHeight="1">
      <c r="A84" s="665"/>
      <c r="B84" s="665"/>
      <c r="C84" s="665"/>
      <c r="D84" s="665"/>
      <c r="E84" s="759" t="s">
        <v>7933</v>
      </c>
      <c r="F84" s="665"/>
      <c r="G84" s="184">
        <v>13</v>
      </c>
      <c r="H84" s="167" t="s">
        <v>7935</v>
      </c>
      <c r="I84" s="167" t="s">
        <v>7918</v>
      </c>
      <c r="J84" s="184" t="s">
        <v>158</v>
      </c>
      <c r="K84" s="84"/>
      <c r="L84" s="665"/>
      <c r="M84" s="84"/>
      <c r="N84" s="85"/>
      <c r="O84" s="86" t="s">
        <v>380</v>
      </c>
      <c r="P84" s="86" t="s">
        <v>380</v>
      </c>
      <c r="Q84" s="86" t="s">
        <v>7923</v>
      </c>
      <c r="R84" s="83"/>
      <c r="S84" s="86"/>
      <c r="T84" s="87"/>
      <c r="U84" s="87"/>
      <c r="V84" s="87"/>
      <c r="W84" s="87"/>
      <c r="X84" s="87"/>
      <c r="Y84" s="87"/>
      <c r="Z84" s="87"/>
    </row>
    <row r="85" spans="1:26" ht="16.5" customHeight="1">
      <c r="A85" s="665"/>
      <c r="B85" s="665"/>
      <c r="C85" s="665"/>
      <c r="D85" s="665"/>
      <c r="E85" s="665"/>
      <c r="F85" s="665"/>
      <c r="G85" s="184">
        <v>14</v>
      </c>
      <c r="H85" s="167" t="s">
        <v>7940</v>
      </c>
      <c r="I85" s="167" t="s">
        <v>837</v>
      </c>
      <c r="J85" s="184" t="s">
        <v>158</v>
      </c>
      <c r="K85" s="84"/>
      <c r="L85" s="665"/>
      <c r="M85" s="84"/>
      <c r="N85" s="85"/>
      <c r="O85" s="86" t="s">
        <v>380</v>
      </c>
      <c r="P85" s="86" t="s">
        <v>380</v>
      </c>
      <c r="Q85" s="86" t="s">
        <v>7923</v>
      </c>
      <c r="R85" s="83"/>
      <c r="S85" s="86"/>
      <c r="T85" s="87"/>
      <c r="U85" s="87"/>
      <c r="V85" s="87"/>
      <c r="W85" s="87"/>
      <c r="X85" s="87"/>
      <c r="Y85" s="87"/>
      <c r="Z85" s="87"/>
    </row>
    <row r="86" spans="1:26" ht="16.5" customHeight="1">
      <c r="A86" s="731"/>
      <c r="B86" s="731"/>
      <c r="C86" s="731"/>
      <c r="D86" s="731"/>
      <c r="E86" s="769" t="s">
        <v>7945</v>
      </c>
      <c r="F86" s="731"/>
      <c r="G86" s="633">
        <v>15</v>
      </c>
      <c r="H86" s="627" t="s">
        <v>7648</v>
      </c>
      <c r="I86" s="627" t="s">
        <v>1009</v>
      </c>
      <c r="J86" s="184"/>
      <c r="K86" s="84"/>
      <c r="L86" s="665"/>
      <c r="M86" s="84"/>
      <c r="N86" s="85"/>
      <c r="O86" s="86" t="s">
        <v>380</v>
      </c>
      <c r="P86" s="86" t="s">
        <v>380</v>
      </c>
      <c r="Q86" s="86" t="s">
        <v>380</v>
      </c>
      <c r="R86" s="83" t="s">
        <v>101</v>
      </c>
      <c r="S86" s="86"/>
      <c r="T86" s="87"/>
      <c r="U86" s="87"/>
      <c r="V86" s="87"/>
      <c r="W86" s="87"/>
      <c r="X86" s="87"/>
      <c r="Y86" s="87"/>
      <c r="Z86" s="87"/>
    </row>
    <row r="87" spans="1:26" ht="16.5" customHeight="1">
      <c r="A87" s="764"/>
      <c r="B87" s="764"/>
      <c r="C87" s="764"/>
      <c r="D87" s="731"/>
      <c r="E87" s="731"/>
      <c r="F87" s="731"/>
      <c r="G87" s="633">
        <v>16</v>
      </c>
      <c r="H87" s="627" t="s">
        <v>7952</v>
      </c>
      <c r="I87" s="627" t="s">
        <v>7953</v>
      </c>
      <c r="J87" s="184"/>
      <c r="K87" s="84"/>
      <c r="L87" s="750"/>
      <c r="M87" s="84"/>
      <c r="N87" s="85"/>
      <c r="O87" s="86" t="s">
        <v>380</v>
      </c>
      <c r="P87" s="86" t="s">
        <v>380</v>
      </c>
      <c r="Q87" s="86" t="s">
        <v>380</v>
      </c>
      <c r="R87" s="83" t="s">
        <v>101</v>
      </c>
      <c r="S87" s="86"/>
      <c r="T87" s="87"/>
      <c r="U87" s="87"/>
      <c r="V87" s="87"/>
      <c r="W87" s="87"/>
      <c r="X87" s="87"/>
      <c r="Y87" s="87"/>
      <c r="Z87" s="87"/>
    </row>
    <row r="88" spans="1:26" ht="90" customHeight="1">
      <c r="A88" s="290"/>
      <c r="B88" s="290"/>
      <c r="C88" s="290"/>
      <c r="D88" s="291"/>
      <c r="E88" s="787" t="s">
        <v>7957</v>
      </c>
      <c r="F88" s="291"/>
      <c r="G88" s="184">
        <v>17</v>
      </c>
      <c r="H88" s="167" t="s">
        <v>7958</v>
      </c>
      <c r="I88" s="167" t="s">
        <v>7959</v>
      </c>
      <c r="J88" s="184"/>
      <c r="K88" s="84"/>
      <c r="L88" s="158"/>
      <c r="M88" s="84"/>
      <c r="N88" s="85"/>
      <c r="O88" s="86" t="s">
        <v>380</v>
      </c>
      <c r="P88" s="86" t="s">
        <v>380</v>
      </c>
      <c r="Q88" s="86" t="s">
        <v>413</v>
      </c>
      <c r="R88" s="83"/>
      <c r="S88" s="86"/>
      <c r="T88" s="87"/>
      <c r="U88" s="87"/>
      <c r="V88" s="87"/>
      <c r="W88" s="87"/>
      <c r="X88" s="87"/>
      <c r="Y88" s="87"/>
      <c r="Z88" s="87"/>
    </row>
    <row r="89" spans="1:26" ht="90" customHeight="1">
      <c r="A89" s="290"/>
      <c r="B89" s="290"/>
      <c r="C89" s="290"/>
      <c r="D89" s="291"/>
      <c r="E89" s="665"/>
      <c r="F89" s="291"/>
      <c r="G89" s="184">
        <v>18</v>
      </c>
      <c r="H89" s="167" t="s">
        <v>7967</v>
      </c>
      <c r="I89" s="167" t="s">
        <v>7969</v>
      </c>
      <c r="J89" s="184"/>
      <c r="K89" s="84"/>
      <c r="L89" s="158"/>
      <c r="M89" s="84"/>
      <c r="N89" s="85"/>
      <c r="O89" s="86" t="s">
        <v>380</v>
      </c>
      <c r="P89" s="86" t="s">
        <v>380</v>
      </c>
      <c r="Q89" s="86" t="s">
        <v>413</v>
      </c>
      <c r="R89" s="83"/>
      <c r="S89" s="86"/>
      <c r="T89" s="87"/>
      <c r="U89" s="87"/>
      <c r="V89" s="87"/>
      <c r="W89" s="87"/>
      <c r="X89" s="87"/>
      <c r="Y89" s="87"/>
      <c r="Z89" s="87"/>
    </row>
    <row r="90" spans="1:26" ht="16.5" customHeight="1">
      <c r="A90" s="72" t="s">
        <v>7973</v>
      </c>
      <c r="B90" s="138"/>
      <c r="C90" s="138"/>
      <c r="D90" s="146"/>
      <c r="E90" s="147"/>
      <c r="F90" s="147"/>
      <c r="G90" s="138"/>
      <c r="H90" s="146"/>
      <c r="I90" s="148"/>
      <c r="J90" s="138"/>
      <c r="K90" s="138"/>
      <c r="L90" s="72"/>
      <c r="M90" s="148"/>
      <c r="N90" s="1"/>
      <c r="O90" s="288"/>
      <c r="P90" s="138"/>
      <c r="Q90" s="138"/>
      <c r="R90" s="138"/>
      <c r="S90" s="138"/>
    </row>
    <row r="91" spans="1:26" ht="214.5" customHeight="1">
      <c r="A91" s="736" t="s">
        <v>7978</v>
      </c>
      <c r="B91" s="736" t="s">
        <v>3487</v>
      </c>
      <c r="C91" s="736" t="s">
        <v>7979</v>
      </c>
      <c r="D91" s="737" t="s">
        <v>7981</v>
      </c>
      <c r="E91" s="103" t="s">
        <v>7982</v>
      </c>
      <c r="F91" s="741" t="s">
        <v>2854</v>
      </c>
      <c r="G91" s="101">
        <v>1</v>
      </c>
      <c r="H91" s="82" t="s">
        <v>7984</v>
      </c>
      <c r="I91" s="103" t="s">
        <v>7985</v>
      </c>
      <c r="J91" s="101" t="s">
        <v>158</v>
      </c>
      <c r="K91" s="83"/>
      <c r="L91" s="734"/>
      <c r="M91" s="117"/>
      <c r="N91" s="106"/>
      <c r="O91" s="86" t="s">
        <v>379</v>
      </c>
      <c r="P91" s="86" t="s">
        <v>7987</v>
      </c>
      <c r="Q91" s="86" t="s">
        <v>7988</v>
      </c>
      <c r="R91" s="83"/>
      <c r="S91" s="86"/>
      <c r="T91" s="118"/>
      <c r="U91" s="118"/>
      <c r="V91" s="118"/>
      <c r="W91" s="118"/>
      <c r="X91" s="118"/>
      <c r="Y91" s="118"/>
      <c r="Z91" s="118"/>
    </row>
    <row r="92" spans="1:26" ht="16.5" customHeight="1">
      <c r="A92" s="665"/>
      <c r="B92" s="665"/>
      <c r="C92" s="665"/>
      <c r="D92" s="665"/>
      <c r="E92" s="103" t="s">
        <v>7990</v>
      </c>
      <c r="F92" s="665"/>
      <c r="G92" s="101">
        <v>2</v>
      </c>
      <c r="H92" s="82" t="s">
        <v>7992</v>
      </c>
      <c r="I92" s="82" t="s">
        <v>7993</v>
      </c>
      <c r="J92" s="101" t="s">
        <v>158</v>
      </c>
      <c r="K92" s="83"/>
      <c r="L92" s="665"/>
      <c r="M92" s="117"/>
      <c r="N92" s="106"/>
      <c r="O92" s="86" t="s">
        <v>379</v>
      </c>
      <c r="P92" s="86" t="s">
        <v>7997</v>
      </c>
      <c r="Q92" s="86" t="s">
        <v>7999</v>
      </c>
      <c r="R92" s="83"/>
      <c r="S92" s="86"/>
      <c r="T92" s="87"/>
      <c r="U92" s="87"/>
      <c r="V92" s="87"/>
      <c r="W92" s="87"/>
      <c r="X92" s="87"/>
      <c r="Y92" s="87"/>
      <c r="Z92" s="87"/>
    </row>
    <row r="93" spans="1:26" ht="16.5" customHeight="1">
      <c r="A93" s="666"/>
      <c r="B93" s="666"/>
      <c r="C93" s="666"/>
      <c r="D93" s="666"/>
      <c r="E93" s="103" t="s">
        <v>8003</v>
      </c>
      <c r="F93" s="666"/>
      <c r="G93" s="101">
        <v>3</v>
      </c>
      <c r="H93" s="82" t="s">
        <v>8006</v>
      </c>
      <c r="I93" s="82" t="s">
        <v>7993</v>
      </c>
      <c r="J93" s="101" t="s">
        <v>158</v>
      </c>
      <c r="K93" s="83"/>
      <c r="L93" s="666"/>
      <c r="M93" s="117"/>
      <c r="N93" s="106"/>
      <c r="O93" s="86" t="s">
        <v>379</v>
      </c>
      <c r="P93" s="86" t="s">
        <v>8008</v>
      </c>
      <c r="Q93" s="86" t="s">
        <v>8009</v>
      </c>
      <c r="R93" s="83"/>
      <c r="S93" s="86"/>
      <c r="T93" s="87"/>
      <c r="U93" s="87"/>
      <c r="V93" s="87"/>
      <c r="W93" s="87"/>
      <c r="X93" s="87"/>
      <c r="Y93" s="87"/>
      <c r="Z93" s="87"/>
    </row>
    <row r="94" spans="1:26" ht="16.5" customHeight="1">
      <c r="A94" s="736" t="s">
        <v>8012</v>
      </c>
      <c r="B94" s="736" t="s">
        <v>3487</v>
      </c>
      <c r="C94" s="736" t="s">
        <v>7979</v>
      </c>
      <c r="D94" s="737" t="s">
        <v>8015</v>
      </c>
      <c r="E94" s="103" t="s">
        <v>8017</v>
      </c>
      <c r="F94" s="741" t="s">
        <v>2854</v>
      </c>
      <c r="G94" s="101">
        <v>1</v>
      </c>
      <c r="H94" s="82" t="s">
        <v>8019</v>
      </c>
      <c r="I94" s="103" t="s">
        <v>7985</v>
      </c>
      <c r="J94" s="101" t="s">
        <v>158</v>
      </c>
      <c r="K94" s="83"/>
      <c r="L94" s="734"/>
      <c r="M94" s="117"/>
      <c r="N94" s="106"/>
      <c r="O94" s="86" t="s">
        <v>380</v>
      </c>
      <c r="P94" s="86" t="s">
        <v>8024</v>
      </c>
      <c r="Q94" s="86" t="s">
        <v>8026</v>
      </c>
      <c r="R94" s="83"/>
      <c r="S94" s="86"/>
      <c r="T94" s="87"/>
      <c r="U94" s="87"/>
      <c r="V94" s="87"/>
      <c r="W94" s="87"/>
      <c r="X94" s="87"/>
      <c r="Y94" s="87"/>
      <c r="Z94" s="87"/>
    </row>
    <row r="95" spans="1:26" ht="16.5" customHeight="1">
      <c r="A95" s="665"/>
      <c r="B95" s="665"/>
      <c r="C95" s="665"/>
      <c r="D95" s="665"/>
      <c r="E95" s="103" t="s">
        <v>8030</v>
      </c>
      <c r="F95" s="665"/>
      <c r="G95" s="101">
        <v>2</v>
      </c>
      <c r="H95" s="82" t="s">
        <v>8033</v>
      </c>
      <c r="I95" s="82" t="s">
        <v>7993</v>
      </c>
      <c r="J95" s="101" t="s">
        <v>158</v>
      </c>
      <c r="K95" s="83"/>
      <c r="L95" s="665"/>
      <c r="M95" s="117"/>
      <c r="N95" s="106"/>
      <c r="O95" s="86" t="s">
        <v>380</v>
      </c>
      <c r="P95" s="86" t="s">
        <v>8035</v>
      </c>
      <c r="Q95" s="86" t="s">
        <v>8037</v>
      </c>
      <c r="R95" s="83"/>
      <c r="S95" s="86"/>
      <c r="T95" s="87"/>
      <c r="U95" s="87"/>
      <c r="V95" s="87"/>
      <c r="W95" s="87"/>
      <c r="X95" s="87"/>
      <c r="Y95" s="87"/>
      <c r="Z95" s="87"/>
    </row>
    <row r="96" spans="1:26" ht="16.5" customHeight="1">
      <c r="A96" s="666"/>
      <c r="B96" s="666"/>
      <c r="C96" s="666"/>
      <c r="D96" s="666"/>
      <c r="E96" s="103" t="s">
        <v>8041</v>
      </c>
      <c r="F96" s="666"/>
      <c r="G96" s="101">
        <v>3</v>
      </c>
      <c r="H96" s="82" t="s">
        <v>8043</v>
      </c>
      <c r="I96" s="82" t="s">
        <v>7993</v>
      </c>
      <c r="J96" s="101" t="s">
        <v>158</v>
      </c>
      <c r="K96" s="83"/>
      <c r="L96" s="666"/>
      <c r="M96" s="117"/>
      <c r="N96" s="106"/>
      <c r="O96" s="86" t="s">
        <v>380</v>
      </c>
      <c r="P96" s="86" t="s">
        <v>8045</v>
      </c>
      <c r="Q96" s="86" t="s">
        <v>8046</v>
      </c>
      <c r="R96" s="83"/>
      <c r="S96" s="86"/>
      <c r="T96" s="87"/>
      <c r="U96" s="87"/>
      <c r="V96" s="87"/>
      <c r="W96" s="87"/>
      <c r="X96" s="87"/>
      <c r="Y96" s="87"/>
      <c r="Z96" s="87"/>
    </row>
    <row r="97" spans="1:26" ht="16.5" customHeight="1">
      <c r="A97" s="736" t="s">
        <v>6053</v>
      </c>
      <c r="B97" s="736" t="s">
        <v>3487</v>
      </c>
      <c r="C97" s="736" t="s">
        <v>3625</v>
      </c>
      <c r="D97" s="737" t="s">
        <v>8049</v>
      </c>
      <c r="E97" s="742" t="s">
        <v>8050</v>
      </c>
      <c r="F97" s="737" t="s">
        <v>2854</v>
      </c>
      <c r="G97" s="101">
        <v>1</v>
      </c>
      <c r="H97" s="82" t="s">
        <v>8054</v>
      </c>
      <c r="I97" s="82" t="s">
        <v>8055</v>
      </c>
      <c r="J97" s="101"/>
      <c r="K97" s="83"/>
      <c r="L97" s="734"/>
      <c r="M97" s="117"/>
      <c r="N97" s="106"/>
      <c r="O97" s="86" t="s">
        <v>380</v>
      </c>
      <c r="P97" s="86" t="s">
        <v>380</v>
      </c>
      <c r="Q97" s="86" t="s">
        <v>380</v>
      </c>
      <c r="R97" s="83"/>
      <c r="S97" s="86"/>
      <c r="T97" s="87"/>
      <c r="U97" s="87"/>
      <c r="V97" s="87"/>
      <c r="W97" s="87"/>
      <c r="X97" s="87"/>
      <c r="Y97" s="87"/>
      <c r="Z97" s="87"/>
    </row>
    <row r="98" spans="1:26" ht="16.5" customHeight="1">
      <c r="A98" s="665"/>
      <c r="B98" s="665"/>
      <c r="C98" s="665"/>
      <c r="D98" s="665"/>
      <c r="E98" s="665"/>
      <c r="F98" s="665"/>
      <c r="G98" s="101">
        <v>2</v>
      </c>
      <c r="H98" s="82" t="s">
        <v>8063</v>
      </c>
      <c r="I98" s="82" t="s">
        <v>8055</v>
      </c>
      <c r="J98" s="101"/>
      <c r="K98" s="83"/>
      <c r="L98" s="665"/>
      <c r="M98" s="117"/>
      <c r="N98" s="106"/>
      <c r="O98" s="86" t="s">
        <v>380</v>
      </c>
      <c r="P98" s="86" t="s">
        <v>380</v>
      </c>
      <c r="Q98" s="86" t="s">
        <v>380</v>
      </c>
      <c r="R98" s="83"/>
      <c r="S98" s="86"/>
      <c r="T98" s="87"/>
      <c r="U98" s="87"/>
      <c r="V98" s="87"/>
      <c r="W98" s="87"/>
      <c r="X98" s="87"/>
      <c r="Y98" s="87"/>
      <c r="Z98" s="87"/>
    </row>
    <row r="99" spans="1:26" ht="16.5" customHeight="1">
      <c r="A99" s="665"/>
      <c r="B99" s="665"/>
      <c r="C99" s="665"/>
      <c r="D99" s="665"/>
      <c r="E99" s="665"/>
      <c r="F99" s="665"/>
      <c r="G99" s="101">
        <v>3</v>
      </c>
      <c r="H99" s="82" t="s">
        <v>8066</v>
      </c>
      <c r="I99" s="82" t="s">
        <v>8055</v>
      </c>
      <c r="J99" s="101"/>
      <c r="K99" s="83"/>
      <c r="L99" s="665"/>
      <c r="M99" s="117"/>
      <c r="N99" s="106"/>
      <c r="O99" s="86" t="s">
        <v>380</v>
      </c>
      <c r="P99" s="86" t="s">
        <v>380</v>
      </c>
      <c r="Q99" s="86" t="s">
        <v>380</v>
      </c>
      <c r="R99" s="83"/>
      <c r="S99" s="86"/>
      <c r="T99" s="87"/>
      <c r="U99" s="87"/>
      <c r="V99" s="87"/>
      <c r="W99" s="87"/>
      <c r="X99" s="87"/>
      <c r="Y99" s="87"/>
      <c r="Z99" s="87"/>
    </row>
    <row r="100" spans="1:26" ht="16.5" customHeight="1">
      <c r="A100" s="665"/>
      <c r="B100" s="665"/>
      <c r="C100" s="665"/>
      <c r="D100" s="665"/>
      <c r="E100" s="665"/>
      <c r="F100" s="665"/>
      <c r="G100" s="101">
        <v>4</v>
      </c>
      <c r="H100" s="82" t="s">
        <v>8073</v>
      </c>
      <c r="I100" s="82" t="s">
        <v>8055</v>
      </c>
      <c r="J100" s="101"/>
      <c r="K100" s="83"/>
      <c r="L100" s="665"/>
      <c r="M100" s="117"/>
      <c r="N100" s="106"/>
      <c r="O100" s="86" t="s">
        <v>380</v>
      </c>
      <c r="P100" s="86" t="s">
        <v>380</v>
      </c>
      <c r="Q100" s="86" t="s">
        <v>380</v>
      </c>
      <c r="R100" s="83"/>
      <c r="S100" s="86"/>
      <c r="T100" s="87"/>
      <c r="U100" s="87"/>
      <c r="V100" s="87"/>
      <c r="W100" s="87"/>
      <c r="X100" s="87"/>
      <c r="Y100" s="87"/>
      <c r="Z100" s="87"/>
    </row>
    <row r="101" spans="1:26" ht="16.5" customHeight="1">
      <c r="A101" s="665"/>
      <c r="B101" s="665"/>
      <c r="C101" s="665"/>
      <c r="D101" s="665"/>
      <c r="E101" s="665"/>
      <c r="F101" s="665"/>
      <c r="G101" s="101">
        <v>5</v>
      </c>
      <c r="H101" s="82" t="s">
        <v>8079</v>
      </c>
      <c r="I101" s="82" t="s">
        <v>8055</v>
      </c>
      <c r="J101" s="101"/>
      <c r="K101" s="83"/>
      <c r="L101" s="665"/>
      <c r="M101" s="117"/>
      <c r="N101" s="106"/>
      <c r="O101" s="86" t="s">
        <v>380</v>
      </c>
      <c r="P101" s="86" t="s">
        <v>380</v>
      </c>
      <c r="Q101" s="86" t="s">
        <v>380</v>
      </c>
      <c r="R101" s="83"/>
      <c r="S101" s="86"/>
      <c r="T101" s="87"/>
      <c r="U101" s="87"/>
      <c r="V101" s="87"/>
      <c r="W101" s="87"/>
      <c r="X101" s="87"/>
      <c r="Y101" s="87"/>
      <c r="Z101" s="87"/>
    </row>
    <row r="102" spans="1:26" ht="16.5" customHeight="1">
      <c r="A102" s="665"/>
      <c r="B102" s="665"/>
      <c r="C102" s="665"/>
      <c r="D102" s="665"/>
      <c r="E102" s="665"/>
      <c r="F102" s="665"/>
      <c r="G102" s="101">
        <v>6</v>
      </c>
      <c r="H102" s="82" t="s">
        <v>8084</v>
      </c>
      <c r="I102" s="82" t="s">
        <v>8055</v>
      </c>
      <c r="J102" s="101"/>
      <c r="K102" s="83"/>
      <c r="L102" s="665"/>
      <c r="M102" s="117"/>
      <c r="N102" s="106"/>
      <c r="O102" s="86" t="s">
        <v>380</v>
      </c>
      <c r="P102" s="86" t="s">
        <v>380</v>
      </c>
      <c r="Q102" s="86" t="s">
        <v>380</v>
      </c>
      <c r="R102" s="83"/>
      <c r="S102" s="86"/>
      <c r="T102" s="87"/>
      <c r="U102" s="87"/>
      <c r="V102" s="87"/>
      <c r="W102" s="87"/>
      <c r="X102" s="87"/>
      <c r="Y102" s="87"/>
      <c r="Z102" s="87"/>
    </row>
    <row r="103" spans="1:26" ht="16.5" customHeight="1">
      <c r="A103" s="665"/>
      <c r="B103" s="665"/>
      <c r="C103" s="665"/>
      <c r="D103" s="665"/>
      <c r="E103" s="665"/>
      <c r="F103" s="665"/>
      <c r="G103" s="101">
        <v>7</v>
      </c>
      <c r="H103" s="82" t="s">
        <v>8092</v>
      </c>
      <c r="I103" s="82" t="s">
        <v>8055</v>
      </c>
      <c r="J103" s="101"/>
      <c r="K103" s="83"/>
      <c r="L103" s="665"/>
      <c r="M103" s="117"/>
      <c r="N103" s="106"/>
      <c r="O103" s="86" t="s">
        <v>380</v>
      </c>
      <c r="P103" s="86" t="s">
        <v>380</v>
      </c>
      <c r="Q103" s="86" t="s">
        <v>380</v>
      </c>
      <c r="R103" s="83"/>
      <c r="S103" s="86"/>
      <c r="T103" s="87"/>
      <c r="U103" s="87"/>
      <c r="V103" s="87"/>
      <c r="W103" s="87"/>
      <c r="X103" s="87"/>
      <c r="Y103" s="87"/>
      <c r="Z103" s="87"/>
    </row>
    <row r="104" spans="1:26" ht="67.5" customHeight="1">
      <c r="A104" s="665"/>
      <c r="B104" s="665"/>
      <c r="C104" s="665"/>
      <c r="D104" s="665"/>
      <c r="E104" s="665"/>
      <c r="F104" s="665"/>
      <c r="G104" s="101">
        <v>8</v>
      </c>
      <c r="H104" s="82" t="s">
        <v>8100</v>
      </c>
      <c r="I104" s="82" t="s">
        <v>8055</v>
      </c>
      <c r="J104" s="101"/>
      <c r="K104" s="83"/>
      <c r="L104" s="665"/>
      <c r="M104" s="117"/>
      <c r="N104" s="106"/>
      <c r="O104" s="86" t="s">
        <v>380</v>
      </c>
      <c r="P104" s="86" t="s">
        <v>380</v>
      </c>
      <c r="Q104" s="86" t="s">
        <v>380</v>
      </c>
      <c r="R104" s="83"/>
      <c r="S104" s="86"/>
      <c r="T104" s="87"/>
      <c r="U104" s="87"/>
      <c r="V104" s="87"/>
      <c r="W104" s="87"/>
      <c r="X104" s="87"/>
      <c r="Y104" s="87"/>
      <c r="Z104" s="87"/>
    </row>
    <row r="105" spans="1:26" ht="67.5" customHeight="1">
      <c r="A105" s="732"/>
      <c r="B105" s="732"/>
      <c r="C105" s="732"/>
      <c r="D105" s="732"/>
      <c r="E105" s="732"/>
      <c r="F105" s="732"/>
      <c r="G105" s="616">
        <v>9</v>
      </c>
      <c r="H105" s="627" t="s">
        <v>8104</v>
      </c>
      <c r="I105" s="627" t="s">
        <v>8055</v>
      </c>
      <c r="J105" s="101"/>
      <c r="K105" s="83"/>
      <c r="L105" s="666"/>
      <c r="M105" s="117"/>
      <c r="N105" s="106"/>
      <c r="O105" s="86" t="s">
        <v>380</v>
      </c>
      <c r="P105" s="86" t="s">
        <v>380</v>
      </c>
      <c r="Q105" s="86" t="s">
        <v>380</v>
      </c>
      <c r="R105" s="83" t="s">
        <v>101</v>
      </c>
      <c r="S105" s="86"/>
      <c r="T105" s="87"/>
      <c r="U105" s="87"/>
      <c r="V105" s="87"/>
      <c r="W105" s="87"/>
      <c r="X105" s="87"/>
      <c r="Y105" s="87"/>
      <c r="Z105" s="87"/>
    </row>
    <row r="106" spans="1:26" ht="72" customHeight="1">
      <c r="A106" s="735" t="s">
        <v>8108</v>
      </c>
      <c r="B106" s="735" t="s">
        <v>3487</v>
      </c>
      <c r="C106" s="735" t="s">
        <v>3625</v>
      </c>
      <c r="D106" s="740" t="s">
        <v>8113</v>
      </c>
      <c r="E106" s="756" t="s">
        <v>8115</v>
      </c>
      <c r="F106" s="740" t="s">
        <v>2854</v>
      </c>
      <c r="G106" s="26">
        <v>1</v>
      </c>
      <c r="H106" s="81" t="s">
        <v>8120</v>
      </c>
      <c r="I106" s="98" t="s">
        <v>7985</v>
      </c>
      <c r="J106" s="26" t="s">
        <v>158</v>
      </c>
      <c r="K106" s="83"/>
      <c r="L106" s="734"/>
      <c r="M106" s="207" t="s">
        <v>8125</v>
      </c>
      <c r="N106" s="106"/>
      <c r="O106" s="86" t="s">
        <v>380</v>
      </c>
      <c r="P106" s="86" t="s">
        <v>380</v>
      </c>
      <c r="Q106" s="105" t="s">
        <v>8128</v>
      </c>
      <c r="R106" s="83"/>
      <c r="S106" s="86"/>
      <c r="T106" s="87"/>
      <c r="U106" s="87"/>
      <c r="V106" s="87"/>
      <c r="W106" s="87"/>
      <c r="X106" s="87"/>
      <c r="Y106" s="87"/>
      <c r="Z106" s="87"/>
    </row>
    <row r="107" spans="1:26" ht="72" customHeight="1">
      <c r="A107" s="665"/>
      <c r="B107" s="665"/>
      <c r="C107" s="665"/>
      <c r="D107" s="665"/>
      <c r="E107" s="665"/>
      <c r="F107" s="665"/>
      <c r="G107" s="26">
        <v>2</v>
      </c>
      <c r="H107" s="81" t="s">
        <v>8131</v>
      </c>
      <c r="I107" s="81" t="s">
        <v>7993</v>
      </c>
      <c r="J107" s="26" t="s">
        <v>158</v>
      </c>
      <c r="K107" s="83"/>
      <c r="L107" s="665"/>
      <c r="M107" s="117"/>
      <c r="N107" s="106"/>
      <c r="O107" s="86" t="s">
        <v>380</v>
      </c>
      <c r="P107" s="86" t="s">
        <v>380</v>
      </c>
      <c r="Q107" s="105" t="s">
        <v>8133</v>
      </c>
      <c r="R107" s="83"/>
      <c r="S107" s="86"/>
      <c r="T107" s="87"/>
      <c r="U107" s="87"/>
      <c r="V107" s="87"/>
      <c r="W107" s="87"/>
      <c r="X107" s="87"/>
      <c r="Y107" s="87"/>
      <c r="Z107" s="87"/>
    </row>
    <row r="108" spans="1:26" ht="121.5" customHeight="1">
      <c r="A108" s="666"/>
      <c r="B108" s="666"/>
      <c r="C108" s="666"/>
      <c r="D108" s="666"/>
      <c r="E108" s="666"/>
      <c r="F108" s="666"/>
      <c r="G108" s="26">
        <v>3</v>
      </c>
      <c r="H108" s="81" t="s">
        <v>8138</v>
      </c>
      <c r="I108" s="81" t="s">
        <v>7993</v>
      </c>
      <c r="J108" s="26" t="s">
        <v>158</v>
      </c>
      <c r="K108" s="83"/>
      <c r="L108" s="666"/>
      <c r="M108" s="117"/>
      <c r="N108" s="106"/>
      <c r="O108" s="86" t="s">
        <v>380</v>
      </c>
      <c r="P108" s="86" t="s">
        <v>380</v>
      </c>
      <c r="Q108" s="105" t="s">
        <v>8141</v>
      </c>
      <c r="R108" s="83"/>
      <c r="S108" s="86"/>
      <c r="T108" s="87"/>
      <c r="U108" s="87"/>
      <c r="V108" s="87"/>
      <c r="W108" s="87"/>
      <c r="X108" s="87"/>
      <c r="Y108" s="87"/>
      <c r="Z108" s="87"/>
    </row>
    <row r="109" spans="1:26" ht="16.5" customHeight="1">
      <c r="A109" s="72" t="s">
        <v>8145</v>
      </c>
      <c r="B109" s="138"/>
      <c r="C109" s="138"/>
      <c r="D109" s="146"/>
      <c r="E109" s="147"/>
      <c r="F109" s="147"/>
      <c r="G109" s="138"/>
      <c r="H109" s="146"/>
      <c r="I109" s="148"/>
      <c r="J109" s="138"/>
      <c r="K109" s="138"/>
      <c r="L109" s="72"/>
      <c r="M109" s="148"/>
      <c r="N109" s="1"/>
      <c r="O109" s="288"/>
      <c r="P109" s="138"/>
      <c r="Q109" s="138"/>
      <c r="R109" s="138"/>
      <c r="S109" s="138"/>
    </row>
    <row r="110" spans="1:26" ht="16.5" customHeight="1">
      <c r="A110" s="749" t="s">
        <v>5801</v>
      </c>
      <c r="B110" s="749" t="s">
        <v>3487</v>
      </c>
      <c r="C110" s="749" t="s">
        <v>3625</v>
      </c>
      <c r="D110" s="738" t="s">
        <v>8155</v>
      </c>
      <c r="E110" s="103" t="s">
        <v>2755</v>
      </c>
      <c r="F110" s="738" t="s">
        <v>2854</v>
      </c>
      <c r="G110" s="101">
        <v>1</v>
      </c>
      <c r="H110" s="82" t="s">
        <v>8156</v>
      </c>
      <c r="I110" s="82" t="s">
        <v>8157</v>
      </c>
      <c r="J110" s="101" t="s">
        <v>158</v>
      </c>
      <c r="K110" s="84"/>
      <c r="L110" s="748"/>
      <c r="M110" s="86"/>
      <c r="N110" s="85"/>
      <c r="O110" s="86" t="s">
        <v>379</v>
      </c>
      <c r="P110" s="86" t="s">
        <v>380</v>
      </c>
      <c r="Q110" s="105" t="s">
        <v>8161</v>
      </c>
      <c r="R110" s="83"/>
      <c r="S110" s="86"/>
      <c r="T110" s="118"/>
      <c r="U110" s="118"/>
      <c r="V110" s="118"/>
      <c r="W110" s="118"/>
      <c r="X110" s="118"/>
      <c r="Y110" s="118"/>
      <c r="Z110" s="118"/>
    </row>
    <row r="111" spans="1:26" ht="16.5" customHeight="1">
      <c r="A111" s="665"/>
      <c r="B111" s="665"/>
      <c r="C111" s="665"/>
      <c r="D111" s="665"/>
      <c r="E111" s="103" t="s">
        <v>2773</v>
      </c>
      <c r="F111" s="665"/>
      <c r="G111" s="101">
        <v>2</v>
      </c>
      <c r="H111" s="82" t="s">
        <v>8164</v>
      </c>
      <c r="I111" s="82" t="s">
        <v>8166</v>
      </c>
      <c r="J111" s="101" t="s">
        <v>158</v>
      </c>
      <c r="K111" s="84"/>
      <c r="L111" s="665"/>
      <c r="M111" s="86"/>
      <c r="N111" s="85"/>
      <c r="O111" s="86" t="s">
        <v>379</v>
      </c>
      <c r="P111" s="86" t="s">
        <v>380</v>
      </c>
      <c r="Q111" s="105" t="s">
        <v>8161</v>
      </c>
      <c r="R111" s="83"/>
      <c r="S111" s="86"/>
      <c r="T111" s="118"/>
      <c r="U111" s="118"/>
      <c r="V111" s="118"/>
      <c r="W111" s="118"/>
      <c r="X111" s="118"/>
      <c r="Y111" s="118"/>
      <c r="Z111" s="118"/>
    </row>
    <row r="112" spans="1:26" ht="16.5" customHeight="1">
      <c r="A112" s="665"/>
      <c r="B112" s="665"/>
      <c r="C112" s="665"/>
      <c r="D112" s="665"/>
      <c r="E112" s="103" t="s">
        <v>2769</v>
      </c>
      <c r="F112" s="665"/>
      <c r="G112" s="101">
        <v>3</v>
      </c>
      <c r="H112" s="82" t="s">
        <v>8164</v>
      </c>
      <c r="I112" s="189" t="s">
        <v>8174</v>
      </c>
      <c r="J112" s="101" t="s">
        <v>158</v>
      </c>
      <c r="K112" s="84"/>
      <c r="L112" s="665"/>
      <c r="M112" s="86"/>
      <c r="N112" s="85"/>
      <c r="O112" s="86" t="s">
        <v>379</v>
      </c>
      <c r="P112" s="86" t="s">
        <v>380</v>
      </c>
      <c r="Q112" s="105" t="s">
        <v>8161</v>
      </c>
      <c r="R112" s="83"/>
      <c r="S112" s="86"/>
      <c r="T112" s="118"/>
      <c r="U112" s="118"/>
      <c r="V112" s="118"/>
      <c r="W112" s="118"/>
      <c r="X112" s="118"/>
      <c r="Y112" s="118"/>
      <c r="Z112" s="118"/>
    </row>
    <row r="113" spans="1:26" ht="16.5" customHeight="1">
      <c r="A113" s="666"/>
      <c r="B113" s="666"/>
      <c r="C113" s="666"/>
      <c r="D113" s="666"/>
      <c r="E113" s="103" t="s">
        <v>2762</v>
      </c>
      <c r="F113" s="666"/>
      <c r="G113" s="101">
        <v>4</v>
      </c>
      <c r="H113" s="82" t="s">
        <v>8164</v>
      </c>
      <c r="I113" s="82" t="s">
        <v>8179</v>
      </c>
      <c r="J113" s="101" t="s">
        <v>158</v>
      </c>
      <c r="K113" s="84"/>
      <c r="L113" s="666"/>
      <c r="M113" s="86"/>
      <c r="N113" s="85"/>
      <c r="O113" s="86" t="s">
        <v>379</v>
      </c>
      <c r="P113" s="86" t="s">
        <v>380</v>
      </c>
      <c r="Q113" s="105" t="s">
        <v>8161</v>
      </c>
      <c r="R113" s="83"/>
      <c r="S113" s="86"/>
      <c r="T113" s="118"/>
      <c r="U113" s="118"/>
      <c r="V113" s="118"/>
      <c r="W113" s="118"/>
      <c r="X113" s="118"/>
      <c r="Y113" s="118"/>
      <c r="Z113" s="118"/>
    </row>
    <row r="114" spans="1:26" ht="16.5" customHeight="1">
      <c r="A114" s="786" t="s">
        <v>8183</v>
      </c>
      <c r="B114" s="749" t="s">
        <v>3487</v>
      </c>
      <c r="C114" s="749" t="s">
        <v>3625</v>
      </c>
      <c r="D114" s="738" t="s">
        <v>8186</v>
      </c>
      <c r="E114" s="103" t="s">
        <v>2737</v>
      </c>
      <c r="F114" s="738" t="s">
        <v>2854</v>
      </c>
      <c r="G114" s="101">
        <v>1</v>
      </c>
      <c r="H114" s="82" t="s">
        <v>8164</v>
      </c>
      <c r="I114" s="82" t="s">
        <v>8189</v>
      </c>
      <c r="J114" s="101" t="s">
        <v>158</v>
      </c>
      <c r="K114" s="84"/>
      <c r="L114" s="748"/>
      <c r="M114" s="86"/>
      <c r="N114" s="85"/>
      <c r="O114" s="86" t="s">
        <v>380</v>
      </c>
      <c r="P114" s="86" t="s">
        <v>380</v>
      </c>
      <c r="Q114" s="105" t="s">
        <v>8192</v>
      </c>
      <c r="R114" s="83"/>
      <c r="S114" s="86"/>
      <c r="T114" s="118"/>
      <c r="U114" s="118"/>
      <c r="V114" s="118"/>
      <c r="W114" s="118"/>
      <c r="X114" s="118"/>
      <c r="Y114" s="118"/>
      <c r="Z114" s="118"/>
    </row>
    <row r="115" spans="1:26" ht="16.5" customHeight="1">
      <c r="A115" s="666"/>
      <c r="B115" s="666"/>
      <c r="C115" s="666"/>
      <c r="D115" s="666"/>
      <c r="E115" s="103" t="s">
        <v>2729</v>
      </c>
      <c r="F115" s="666"/>
      <c r="G115" s="101">
        <v>2</v>
      </c>
      <c r="H115" s="82" t="s">
        <v>8164</v>
      </c>
      <c r="I115" s="82" t="s">
        <v>8189</v>
      </c>
      <c r="J115" s="101" t="s">
        <v>158</v>
      </c>
      <c r="K115" s="84"/>
      <c r="L115" s="666"/>
      <c r="M115" s="86"/>
      <c r="N115" s="85"/>
      <c r="O115" s="86" t="s">
        <v>380</v>
      </c>
      <c r="P115" s="86" t="s">
        <v>380</v>
      </c>
      <c r="Q115" s="105" t="s">
        <v>8201</v>
      </c>
      <c r="R115" s="83"/>
      <c r="S115" s="86"/>
      <c r="T115" s="118"/>
      <c r="U115" s="118"/>
      <c r="V115" s="118"/>
      <c r="W115" s="118"/>
      <c r="X115" s="118"/>
      <c r="Y115" s="118"/>
      <c r="Z115" s="118"/>
    </row>
    <row r="116" spans="1:26" ht="16.5" customHeight="1">
      <c r="A116" s="180"/>
      <c r="B116" s="180"/>
      <c r="C116" s="180"/>
      <c r="D116" s="181"/>
      <c r="F116" s="181"/>
      <c r="G116" s="9"/>
      <c r="J116" s="9"/>
      <c r="L116" s="293"/>
      <c r="M116" s="180"/>
      <c r="O116" s="180"/>
      <c r="P116" s="180"/>
      <c r="Q116" s="180"/>
      <c r="R116" s="180"/>
      <c r="S116" s="180"/>
    </row>
    <row r="117" spans="1:26" ht="16.5" customHeight="1">
      <c r="A117" s="180"/>
      <c r="B117" s="180"/>
      <c r="C117" s="180"/>
      <c r="D117" s="181"/>
      <c r="F117" s="181"/>
      <c r="G117" s="9"/>
      <c r="J117" s="9"/>
      <c r="L117" s="293"/>
      <c r="M117" s="180"/>
      <c r="O117" s="180"/>
      <c r="P117" s="180"/>
      <c r="Q117" s="180"/>
      <c r="R117" s="180"/>
      <c r="S117" s="180"/>
    </row>
    <row r="118" spans="1:26" ht="16.5" customHeight="1">
      <c r="A118" s="180"/>
      <c r="B118" s="180"/>
      <c r="C118" s="180"/>
      <c r="D118" s="181"/>
      <c r="F118" s="181"/>
      <c r="G118" s="9"/>
      <c r="J118" s="9"/>
      <c r="L118" s="293"/>
      <c r="M118" s="180"/>
      <c r="O118" s="180"/>
      <c r="P118" s="180"/>
      <c r="Q118" s="180"/>
      <c r="R118" s="180"/>
      <c r="S118" s="180"/>
    </row>
    <row r="119" spans="1:26" ht="16.5" customHeight="1">
      <c r="A119" s="180"/>
      <c r="B119" s="180"/>
      <c r="C119" s="180"/>
      <c r="D119" s="181"/>
      <c r="F119" s="181"/>
      <c r="G119" s="9"/>
      <c r="J119" s="9"/>
      <c r="L119" s="293"/>
      <c r="M119" s="180"/>
      <c r="O119" s="180"/>
      <c r="P119" s="180"/>
      <c r="Q119" s="180"/>
      <c r="R119" s="180"/>
      <c r="S119" s="180"/>
    </row>
    <row r="120" spans="1:26" ht="16.5" customHeight="1">
      <c r="A120" s="180"/>
      <c r="B120" s="180"/>
      <c r="C120" s="180"/>
      <c r="D120" s="181"/>
      <c r="F120" s="181"/>
      <c r="G120" s="9"/>
      <c r="J120" s="9"/>
      <c r="L120" s="293"/>
      <c r="M120" s="180"/>
      <c r="O120" s="180"/>
      <c r="P120" s="180"/>
      <c r="Q120" s="180"/>
      <c r="R120" s="180"/>
      <c r="S120" s="180"/>
    </row>
    <row r="121" spans="1:26" ht="16.5" customHeight="1">
      <c r="A121" s="180"/>
      <c r="B121" s="180"/>
      <c r="C121" s="180"/>
      <c r="D121" s="181"/>
      <c r="F121" s="181"/>
      <c r="G121" s="9"/>
      <c r="J121" s="9"/>
      <c r="L121" s="293"/>
      <c r="M121" s="180"/>
      <c r="O121" s="180"/>
      <c r="P121" s="180"/>
      <c r="Q121" s="180"/>
      <c r="R121" s="180"/>
      <c r="S121" s="180"/>
    </row>
    <row r="122" spans="1:26" ht="16.5" customHeight="1">
      <c r="A122" s="180"/>
      <c r="B122" s="180"/>
      <c r="C122" s="180"/>
      <c r="D122" s="181"/>
      <c r="F122" s="181"/>
      <c r="G122" s="9"/>
      <c r="J122" s="9"/>
      <c r="L122" s="293"/>
      <c r="M122" s="180"/>
      <c r="O122" s="180"/>
      <c r="P122" s="180"/>
      <c r="Q122" s="180"/>
      <c r="R122" s="180"/>
      <c r="S122" s="180"/>
    </row>
    <row r="123" spans="1:26" ht="16.5" customHeight="1">
      <c r="A123" s="180"/>
      <c r="B123" s="180"/>
      <c r="C123" s="180"/>
      <c r="D123" s="181"/>
      <c r="F123" s="181"/>
      <c r="G123" s="9"/>
      <c r="J123" s="9"/>
      <c r="L123" s="293"/>
      <c r="M123" s="180"/>
      <c r="O123" s="180"/>
      <c r="P123" s="180"/>
      <c r="Q123" s="180"/>
      <c r="R123" s="180"/>
      <c r="S123" s="180"/>
    </row>
    <row r="124" spans="1:26" ht="16.5" customHeight="1">
      <c r="A124" s="180"/>
      <c r="B124" s="180"/>
      <c r="C124" s="180"/>
      <c r="D124" s="181"/>
      <c r="F124" s="181"/>
      <c r="G124" s="9"/>
      <c r="J124" s="9"/>
      <c r="L124" s="293"/>
      <c r="M124" s="180"/>
      <c r="O124" s="180"/>
      <c r="P124" s="180"/>
      <c r="Q124" s="180"/>
      <c r="R124" s="180"/>
      <c r="S124" s="180"/>
    </row>
    <row r="125" spans="1:26" ht="16.5" customHeight="1">
      <c r="A125" s="180"/>
      <c r="B125" s="180"/>
      <c r="C125" s="180"/>
      <c r="D125" s="181"/>
      <c r="F125" s="181"/>
      <c r="G125" s="9"/>
      <c r="J125" s="9"/>
      <c r="L125" s="293"/>
      <c r="M125" s="180"/>
      <c r="O125" s="180"/>
      <c r="P125" s="180"/>
      <c r="Q125" s="180"/>
      <c r="R125" s="180"/>
      <c r="S125" s="180"/>
    </row>
    <row r="126" spans="1:26" ht="16.5" customHeight="1">
      <c r="A126" s="180"/>
      <c r="B126" s="180"/>
      <c r="C126" s="180"/>
      <c r="D126" s="181"/>
      <c r="F126" s="181"/>
      <c r="G126" s="9"/>
      <c r="J126" s="9"/>
      <c r="L126" s="293"/>
      <c r="M126" s="180"/>
      <c r="O126" s="180"/>
      <c r="P126" s="180"/>
      <c r="Q126" s="180"/>
      <c r="R126" s="180"/>
      <c r="S126" s="180"/>
    </row>
    <row r="127" spans="1:26" ht="16.5" customHeight="1">
      <c r="A127" s="180"/>
      <c r="B127" s="180"/>
      <c r="C127" s="180"/>
      <c r="D127" s="181"/>
      <c r="F127" s="181"/>
      <c r="G127" s="9"/>
      <c r="J127" s="9"/>
      <c r="L127" s="293"/>
      <c r="M127" s="180"/>
      <c r="O127" s="180"/>
      <c r="P127" s="180"/>
      <c r="Q127" s="180"/>
      <c r="R127" s="180"/>
      <c r="S127" s="180"/>
    </row>
    <row r="128" spans="1:26" ht="16.5" customHeight="1">
      <c r="A128" s="180"/>
      <c r="B128" s="180"/>
      <c r="C128" s="180"/>
      <c r="D128" s="181"/>
      <c r="F128" s="181"/>
      <c r="G128" s="9"/>
      <c r="J128" s="9"/>
      <c r="L128" s="293"/>
      <c r="M128" s="180"/>
      <c r="O128" s="180"/>
      <c r="P128" s="180"/>
      <c r="Q128" s="180"/>
      <c r="R128" s="180"/>
      <c r="S128" s="180"/>
    </row>
    <row r="129" spans="1:19" ht="16.5" customHeight="1">
      <c r="A129" s="180"/>
      <c r="B129" s="180"/>
      <c r="C129" s="180"/>
      <c r="D129" s="181"/>
      <c r="F129" s="181"/>
      <c r="G129" s="9"/>
      <c r="J129" s="9"/>
      <c r="L129" s="293"/>
      <c r="M129" s="180"/>
      <c r="O129" s="180"/>
      <c r="P129" s="180"/>
      <c r="Q129" s="180"/>
      <c r="R129" s="180"/>
      <c r="S129" s="180"/>
    </row>
    <row r="130" spans="1:19" ht="16.5" customHeight="1">
      <c r="A130" s="180"/>
      <c r="B130" s="180"/>
      <c r="C130" s="180"/>
      <c r="D130" s="181"/>
      <c r="F130" s="181"/>
      <c r="G130" s="9"/>
      <c r="J130" s="9"/>
      <c r="L130" s="293"/>
      <c r="M130" s="180"/>
      <c r="O130" s="180"/>
      <c r="P130" s="180"/>
      <c r="Q130" s="180"/>
      <c r="R130" s="180"/>
      <c r="S130" s="180"/>
    </row>
    <row r="131" spans="1:19" ht="16.5" customHeight="1">
      <c r="A131" s="180"/>
      <c r="B131" s="180"/>
      <c r="C131" s="180"/>
      <c r="D131" s="181"/>
      <c r="F131" s="181"/>
      <c r="G131" s="9"/>
      <c r="J131" s="9"/>
      <c r="L131" s="293"/>
      <c r="M131" s="180"/>
      <c r="O131" s="180"/>
      <c r="P131" s="180"/>
      <c r="Q131" s="180"/>
      <c r="R131" s="180"/>
      <c r="S131" s="180"/>
    </row>
    <row r="132" spans="1:19" ht="16.5" customHeight="1">
      <c r="A132" s="180"/>
      <c r="B132" s="180"/>
      <c r="C132" s="180"/>
      <c r="D132" s="181"/>
      <c r="F132" s="181"/>
      <c r="G132" s="9"/>
      <c r="J132" s="9"/>
      <c r="L132" s="293"/>
      <c r="M132" s="180"/>
      <c r="O132" s="180"/>
      <c r="P132" s="180"/>
      <c r="Q132" s="180"/>
      <c r="R132" s="180"/>
      <c r="S132" s="180"/>
    </row>
    <row r="133" spans="1:19" ht="16.5" customHeight="1">
      <c r="A133" s="180"/>
      <c r="B133" s="180"/>
      <c r="C133" s="180"/>
      <c r="D133" s="181"/>
      <c r="F133" s="181"/>
      <c r="G133" s="9"/>
      <c r="J133" s="9"/>
      <c r="L133" s="293"/>
      <c r="M133" s="180"/>
      <c r="O133" s="180"/>
      <c r="P133" s="180"/>
      <c r="Q133" s="180"/>
      <c r="R133" s="180"/>
      <c r="S133" s="180"/>
    </row>
    <row r="134" spans="1:19" ht="16.5" customHeight="1">
      <c r="A134" s="180"/>
      <c r="B134" s="180"/>
      <c r="C134" s="180"/>
      <c r="D134" s="181"/>
      <c r="F134" s="181"/>
      <c r="G134" s="9"/>
      <c r="J134" s="9"/>
      <c r="L134" s="293"/>
      <c r="M134" s="180"/>
      <c r="O134" s="180"/>
      <c r="P134" s="180"/>
      <c r="Q134" s="180"/>
      <c r="R134" s="180"/>
      <c r="S134" s="180"/>
    </row>
    <row r="135" spans="1:19" ht="16.5" customHeight="1">
      <c r="A135" s="180"/>
      <c r="B135" s="180"/>
      <c r="C135" s="180"/>
      <c r="D135" s="181"/>
      <c r="F135" s="181"/>
      <c r="G135" s="9"/>
      <c r="J135" s="9"/>
      <c r="L135" s="293"/>
      <c r="M135" s="180"/>
      <c r="O135" s="180"/>
      <c r="P135" s="180"/>
      <c r="Q135" s="180"/>
      <c r="R135" s="180"/>
      <c r="S135" s="180"/>
    </row>
    <row r="136" spans="1:19" ht="16.5" customHeight="1">
      <c r="A136" s="180"/>
      <c r="B136" s="180"/>
      <c r="C136" s="180"/>
      <c r="D136" s="181"/>
      <c r="F136" s="181"/>
      <c r="G136" s="9"/>
      <c r="J136" s="9"/>
      <c r="L136" s="293"/>
      <c r="M136" s="180"/>
      <c r="O136" s="180"/>
      <c r="P136" s="180"/>
      <c r="Q136" s="180"/>
      <c r="R136" s="180"/>
      <c r="S136" s="180"/>
    </row>
    <row r="137" spans="1:19" ht="16.5" customHeight="1">
      <c r="A137" s="180"/>
      <c r="B137" s="180"/>
      <c r="C137" s="180"/>
      <c r="D137" s="181"/>
      <c r="F137" s="181"/>
      <c r="G137" s="9"/>
      <c r="J137" s="9"/>
      <c r="L137" s="293"/>
      <c r="M137" s="180"/>
      <c r="O137" s="180"/>
      <c r="P137" s="180"/>
      <c r="Q137" s="180"/>
      <c r="R137" s="180"/>
      <c r="S137" s="180"/>
    </row>
    <row r="138" spans="1:19" ht="16.5" customHeight="1">
      <c r="A138" s="180"/>
      <c r="B138" s="180"/>
      <c r="C138" s="180"/>
      <c r="D138" s="181"/>
      <c r="F138" s="181"/>
      <c r="G138" s="9"/>
      <c r="J138" s="9"/>
      <c r="L138" s="293"/>
      <c r="M138" s="180"/>
      <c r="O138" s="180"/>
      <c r="P138" s="180"/>
      <c r="Q138" s="180"/>
      <c r="R138" s="180"/>
      <c r="S138" s="180"/>
    </row>
    <row r="139" spans="1:19" ht="16.5" customHeight="1">
      <c r="A139" s="180"/>
      <c r="B139" s="180"/>
      <c r="C139" s="180"/>
      <c r="D139" s="181"/>
      <c r="F139" s="181"/>
      <c r="G139" s="9"/>
      <c r="J139" s="9"/>
      <c r="L139" s="293"/>
      <c r="M139" s="180"/>
      <c r="O139" s="180"/>
      <c r="P139" s="180"/>
      <c r="Q139" s="180"/>
      <c r="R139" s="180"/>
      <c r="S139" s="180"/>
    </row>
    <row r="140" spans="1:19" ht="16.5" customHeight="1">
      <c r="A140" s="180"/>
      <c r="B140" s="180"/>
      <c r="C140" s="180"/>
      <c r="D140" s="181"/>
      <c r="F140" s="181"/>
      <c r="G140" s="9"/>
      <c r="J140" s="9"/>
      <c r="L140" s="293"/>
      <c r="M140" s="180"/>
      <c r="O140" s="180"/>
      <c r="P140" s="180"/>
      <c r="Q140" s="180"/>
      <c r="R140" s="180"/>
      <c r="S140" s="180"/>
    </row>
    <row r="141" spans="1:19" ht="16.5" customHeight="1">
      <c r="A141" s="180"/>
      <c r="B141" s="180"/>
      <c r="C141" s="180"/>
      <c r="D141" s="181"/>
      <c r="F141" s="181"/>
      <c r="G141" s="9"/>
      <c r="J141" s="9"/>
      <c r="L141" s="293"/>
      <c r="M141" s="180"/>
      <c r="O141" s="180"/>
      <c r="P141" s="180"/>
      <c r="Q141" s="180"/>
      <c r="R141" s="180"/>
      <c r="S141" s="180"/>
    </row>
    <row r="142" spans="1:19" ht="16.5" customHeight="1">
      <c r="A142" s="180"/>
      <c r="B142" s="180"/>
      <c r="C142" s="180"/>
      <c r="D142" s="181"/>
      <c r="F142" s="181"/>
      <c r="G142" s="9"/>
      <c r="J142" s="9"/>
      <c r="L142" s="293"/>
      <c r="M142" s="180"/>
      <c r="O142" s="180"/>
      <c r="P142" s="180"/>
      <c r="Q142" s="180"/>
      <c r="R142" s="180"/>
      <c r="S142" s="180"/>
    </row>
    <row r="143" spans="1:19" ht="16.5" customHeight="1">
      <c r="A143" s="180"/>
      <c r="B143" s="180"/>
      <c r="C143" s="180"/>
      <c r="D143" s="181"/>
      <c r="F143" s="181"/>
      <c r="G143" s="9"/>
      <c r="J143" s="9"/>
      <c r="L143" s="293"/>
      <c r="M143" s="180"/>
      <c r="O143" s="180"/>
      <c r="P143" s="180"/>
      <c r="Q143" s="180"/>
      <c r="R143" s="180"/>
      <c r="S143" s="180"/>
    </row>
    <row r="144" spans="1:19" ht="16.5" customHeight="1">
      <c r="A144" s="180"/>
      <c r="B144" s="180"/>
      <c r="C144" s="180"/>
      <c r="D144" s="181"/>
      <c r="F144" s="181"/>
      <c r="G144" s="9"/>
      <c r="J144" s="9"/>
      <c r="L144" s="293"/>
      <c r="M144" s="180"/>
      <c r="O144" s="180"/>
      <c r="P144" s="180"/>
      <c r="Q144" s="180"/>
      <c r="R144" s="180"/>
      <c r="S144" s="180"/>
    </row>
    <row r="145" spans="1:19" ht="16.5" customHeight="1">
      <c r="A145" s="180"/>
      <c r="B145" s="180"/>
      <c r="C145" s="180"/>
      <c r="D145" s="181"/>
      <c r="F145" s="181"/>
      <c r="G145" s="9"/>
      <c r="J145" s="9"/>
      <c r="L145" s="293"/>
      <c r="M145" s="180"/>
      <c r="O145" s="180"/>
      <c r="P145" s="180"/>
      <c r="Q145" s="180"/>
      <c r="R145" s="180"/>
      <c r="S145" s="180"/>
    </row>
    <row r="146" spans="1:19" ht="16.5" customHeight="1">
      <c r="A146" s="180"/>
      <c r="B146" s="180"/>
      <c r="C146" s="180"/>
      <c r="D146" s="181"/>
      <c r="F146" s="181"/>
      <c r="G146" s="9"/>
      <c r="J146" s="9"/>
      <c r="L146" s="293"/>
      <c r="M146" s="180"/>
      <c r="O146" s="180"/>
      <c r="P146" s="180"/>
      <c r="Q146" s="180"/>
      <c r="R146" s="180"/>
      <c r="S146" s="180"/>
    </row>
    <row r="147" spans="1:19" ht="16.5" customHeight="1">
      <c r="A147" s="180"/>
      <c r="B147" s="180"/>
      <c r="C147" s="180"/>
      <c r="D147" s="181"/>
      <c r="F147" s="181"/>
      <c r="G147" s="9"/>
      <c r="J147" s="9"/>
      <c r="L147" s="293"/>
      <c r="M147" s="180"/>
      <c r="O147" s="180"/>
      <c r="P147" s="180"/>
      <c r="Q147" s="180"/>
      <c r="R147" s="180"/>
      <c r="S147" s="180"/>
    </row>
    <row r="148" spans="1:19" ht="16.5" customHeight="1">
      <c r="A148" s="180"/>
      <c r="B148" s="180"/>
      <c r="C148" s="180"/>
      <c r="D148" s="181"/>
      <c r="F148" s="181"/>
      <c r="G148" s="9"/>
      <c r="J148" s="9"/>
      <c r="L148" s="293"/>
      <c r="M148" s="180"/>
      <c r="O148" s="180"/>
      <c r="P148" s="180"/>
      <c r="Q148" s="180"/>
      <c r="R148" s="180"/>
      <c r="S148" s="180"/>
    </row>
    <row r="149" spans="1:19" ht="16.5" customHeight="1">
      <c r="A149" s="180"/>
      <c r="B149" s="180"/>
      <c r="C149" s="180"/>
      <c r="D149" s="181"/>
      <c r="F149" s="181"/>
      <c r="G149" s="9"/>
      <c r="J149" s="9"/>
      <c r="L149" s="293"/>
      <c r="M149" s="180"/>
      <c r="O149" s="180"/>
      <c r="P149" s="180"/>
      <c r="Q149" s="180"/>
      <c r="R149" s="180"/>
      <c r="S149" s="180"/>
    </row>
    <row r="150" spans="1:19" ht="16.5" customHeight="1">
      <c r="A150" s="180"/>
      <c r="B150" s="180"/>
      <c r="C150" s="180"/>
      <c r="D150" s="181"/>
      <c r="F150" s="181"/>
      <c r="G150" s="9"/>
      <c r="J150" s="9"/>
      <c r="L150" s="293"/>
      <c r="M150" s="180"/>
      <c r="O150" s="180"/>
      <c r="P150" s="180"/>
      <c r="Q150" s="180"/>
      <c r="R150" s="180"/>
      <c r="S150" s="180"/>
    </row>
    <row r="151" spans="1:19" ht="16.5" customHeight="1">
      <c r="A151" s="180"/>
      <c r="B151" s="180"/>
      <c r="C151" s="180"/>
      <c r="D151" s="181"/>
      <c r="F151" s="181"/>
      <c r="G151" s="9"/>
      <c r="J151" s="9"/>
      <c r="L151" s="293"/>
      <c r="M151" s="180"/>
      <c r="O151" s="180"/>
      <c r="P151" s="180"/>
      <c r="Q151" s="180"/>
      <c r="R151" s="180"/>
      <c r="S151" s="180"/>
    </row>
    <row r="152" spans="1:19" ht="16.5" customHeight="1">
      <c r="A152" s="180"/>
      <c r="B152" s="180"/>
      <c r="C152" s="180"/>
      <c r="D152" s="181"/>
      <c r="F152" s="181"/>
      <c r="G152" s="9"/>
      <c r="J152" s="9"/>
      <c r="L152" s="293"/>
      <c r="M152" s="180"/>
      <c r="O152" s="180"/>
      <c r="P152" s="180"/>
      <c r="Q152" s="180"/>
      <c r="R152" s="180"/>
      <c r="S152" s="180"/>
    </row>
    <row r="153" spans="1:19" ht="16.5" customHeight="1">
      <c r="A153" s="180"/>
      <c r="B153" s="180"/>
      <c r="C153" s="180"/>
      <c r="D153" s="181"/>
      <c r="F153" s="181"/>
      <c r="G153" s="9"/>
      <c r="J153" s="9"/>
      <c r="L153" s="293"/>
      <c r="M153" s="180"/>
      <c r="O153" s="180"/>
      <c r="P153" s="180"/>
      <c r="Q153" s="180"/>
      <c r="R153" s="180"/>
      <c r="S153" s="180"/>
    </row>
    <row r="154" spans="1:19" ht="16.5" customHeight="1">
      <c r="A154" s="180"/>
      <c r="B154" s="180"/>
      <c r="C154" s="180"/>
      <c r="D154" s="181"/>
      <c r="F154" s="181"/>
      <c r="G154" s="9"/>
      <c r="J154" s="9"/>
      <c r="L154" s="293"/>
      <c r="M154" s="180"/>
      <c r="O154" s="180"/>
      <c r="P154" s="180"/>
      <c r="Q154" s="180"/>
      <c r="R154" s="180"/>
      <c r="S154" s="180"/>
    </row>
    <row r="155" spans="1:19" ht="16.5" customHeight="1">
      <c r="A155" s="180"/>
      <c r="B155" s="180"/>
      <c r="C155" s="180"/>
      <c r="D155" s="181"/>
      <c r="F155" s="181"/>
      <c r="G155" s="9"/>
      <c r="J155" s="9"/>
      <c r="L155" s="293"/>
      <c r="M155" s="180"/>
      <c r="O155" s="180"/>
      <c r="P155" s="180"/>
      <c r="Q155" s="180"/>
      <c r="R155" s="180"/>
      <c r="S155" s="180"/>
    </row>
    <row r="156" spans="1:19" ht="16.5" customHeight="1">
      <c r="A156" s="180"/>
      <c r="B156" s="180"/>
      <c r="C156" s="180"/>
      <c r="D156" s="181"/>
      <c r="F156" s="181"/>
      <c r="G156" s="9"/>
      <c r="J156" s="9"/>
      <c r="L156" s="293"/>
      <c r="M156" s="180"/>
      <c r="O156" s="180"/>
      <c r="P156" s="180"/>
      <c r="Q156" s="180"/>
      <c r="R156" s="180"/>
      <c r="S156" s="180"/>
    </row>
    <row r="157" spans="1:19" ht="16.5" customHeight="1">
      <c r="A157" s="180"/>
      <c r="B157" s="180"/>
      <c r="C157" s="180"/>
      <c r="D157" s="181"/>
      <c r="F157" s="181"/>
      <c r="G157" s="9"/>
      <c r="J157" s="9"/>
      <c r="L157" s="293"/>
      <c r="M157" s="180"/>
      <c r="O157" s="180"/>
      <c r="P157" s="180"/>
      <c r="Q157" s="180"/>
      <c r="R157" s="180"/>
      <c r="S157" s="180"/>
    </row>
    <row r="158" spans="1:19" ht="16.5" customHeight="1">
      <c r="A158" s="180"/>
      <c r="B158" s="180"/>
      <c r="C158" s="180"/>
      <c r="D158" s="181"/>
      <c r="F158" s="181"/>
      <c r="G158" s="9"/>
      <c r="J158" s="9"/>
      <c r="L158" s="293"/>
      <c r="M158" s="180"/>
      <c r="O158" s="180"/>
      <c r="P158" s="180"/>
      <c r="Q158" s="180"/>
      <c r="R158" s="180"/>
      <c r="S158" s="180"/>
    </row>
    <row r="159" spans="1:19" ht="16.5" customHeight="1">
      <c r="A159" s="180"/>
      <c r="B159" s="180"/>
      <c r="C159" s="180"/>
      <c r="D159" s="181"/>
      <c r="F159" s="181"/>
      <c r="G159" s="9"/>
      <c r="J159" s="9"/>
      <c r="L159" s="293"/>
      <c r="M159" s="180"/>
      <c r="O159" s="180"/>
      <c r="P159" s="180"/>
      <c r="Q159" s="180"/>
      <c r="R159" s="180"/>
      <c r="S159" s="180"/>
    </row>
    <row r="160" spans="1:19" ht="16.5" customHeight="1">
      <c r="A160" s="180"/>
      <c r="B160" s="180"/>
      <c r="C160" s="180"/>
      <c r="D160" s="181"/>
      <c r="F160" s="181"/>
      <c r="G160" s="9"/>
      <c r="J160" s="9"/>
      <c r="L160" s="293"/>
      <c r="M160" s="180"/>
      <c r="O160" s="180"/>
      <c r="P160" s="180"/>
      <c r="Q160" s="180"/>
      <c r="R160" s="180"/>
      <c r="S160" s="180"/>
    </row>
    <row r="161" spans="1:19" ht="16.5" customHeight="1">
      <c r="A161" s="180"/>
      <c r="B161" s="180"/>
      <c r="C161" s="180"/>
      <c r="D161" s="181"/>
      <c r="F161" s="181"/>
      <c r="G161" s="9"/>
      <c r="J161" s="9"/>
      <c r="L161" s="293"/>
      <c r="M161" s="180"/>
      <c r="O161" s="180"/>
      <c r="P161" s="180"/>
      <c r="Q161" s="180"/>
      <c r="R161" s="180"/>
      <c r="S161" s="180"/>
    </row>
    <row r="162" spans="1:19" ht="16.5" customHeight="1">
      <c r="A162" s="180"/>
      <c r="B162" s="180"/>
      <c r="C162" s="180"/>
      <c r="D162" s="181"/>
      <c r="F162" s="181"/>
      <c r="G162" s="9"/>
      <c r="J162" s="9"/>
      <c r="L162" s="293"/>
      <c r="M162" s="180"/>
      <c r="O162" s="180"/>
      <c r="P162" s="180"/>
      <c r="Q162" s="180"/>
      <c r="R162" s="180"/>
      <c r="S162" s="180"/>
    </row>
    <row r="163" spans="1:19" ht="16.5" customHeight="1">
      <c r="A163" s="180"/>
      <c r="B163" s="180"/>
      <c r="C163" s="180"/>
      <c r="D163" s="181"/>
      <c r="F163" s="181"/>
      <c r="G163" s="9"/>
      <c r="J163" s="9"/>
      <c r="L163" s="293"/>
      <c r="M163" s="180"/>
      <c r="O163" s="180"/>
      <c r="P163" s="180"/>
      <c r="Q163" s="180"/>
      <c r="R163" s="180"/>
      <c r="S163" s="180"/>
    </row>
    <row r="164" spans="1:19" ht="16.5" customHeight="1">
      <c r="A164" s="180"/>
      <c r="B164" s="180"/>
      <c r="C164" s="180"/>
      <c r="D164" s="181"/>
      <c r="F164" s="181"/>
      <c r="G164" s="9"/>
      <c r="J164" s="9"/>
      <c r="L164" s="293"/>
      <c r="M164" s="180"/>
      <c r="O164" s="180"/>
      <c r="P164" s="180"/>
      <c r="Q164" s="180"/>
      <c r="R164" s="180"/>
      <c r="S164" s="180"/>
    </row>
    <row r="165" spans="1:19" ht="16.5" customHeight="1">
      <c r="A165" s="180"/>
      <c r="B165" s="180"/>
      <c r="C165" s="180"/>
      <c r="D165" s="181"/>
      <c r="F165" s="181"/>
      <c r="G165" s="9"/>
      <c r="J165" s="9"/>
      <c r="L165" s="293"/>
      <c r="M165" s="180"/>
      <c r="O165" s="180"/>
      <c r="P165" s="180"/>
      <c r="Q165" s="180"/>
      <c r="R165" s="180"/>
      <c r="S165" s="180"/>
    </row>
    <row r="166" spans="1:19" ht="16.5" customHeight="1">
      <c r="A166" s="180"/>
      <c r="B166" s="180"/>
      <c r="C166" s="180"/>
      <c r="D166" s="181"/>
      <c r="F166" s="181"/>
      <c r="G166" s="9"/>
      <c r="J166" s="9"/>
      <c r="L166" s="293"/>
      <c r="M166" s="180"/>
      <c r="O166" s="180"/>
      <c r="P166" s="180"/>
      <c r="Q166" s="180"/>
      <c r="R166" s="180"/>
      <c r="S166" s="180"/>
    </row>
    <row r="167" spans="1:19" ht="16.5" customHeight="1">
      <c r="A167" s="180"/>
      <c r="B167" s="180"/>
      <c r="C167" s="180"/>
      <c r="D167" s="181"/>
      <c r="F167" s="181"/>
      <c r="G167" s="9"/>
      <c r="J167" s="9"/>
      <c r="L167" s="293"/>
      <c r="M167" s="180"/>
      <c r="O167" s="180"/>
      <c r="P167" s="180"/>
      <c r="Q167" s="180"/>
      <c r="R167" s="180"/>
      <c r="S167" s="180"/>
    </row>
    <row r="168" spans="1:19" ht="16.5" customHeight="1">
      <c r="A168" s="180"/>
      <c r="B168" s="180"/>
      <c r="C168" s="180"/>
      <c r="D168" s="181"/>
      <c r="F168" s="181"/>
      <c r="G168" s="9"/>
      <c r="J168" s="9"/>
      <c r="L168" s="293"/>
      <c r="M168" s="180"/>
      <c r="O168" s="180"/>
      <c r="P168" s="180"/>
      <c r="Q168" s="180"/>
      <c r="R168" s="180"/>
      <c r="S168" s="180"/>
    </row>
    <row r="169" spans="1:19" ht="16.5" customHeight="1">
      <c r="A169" s="180"/>
      <c r="B169" s="180"/>
      <c r="C169" s="180"/>
      <c r="D169" s="181"/>
      <c r="F169" s="181"/>
      <c r="G169" s="9"/>
      <c r="J169" s="9"/>
      <c r="L169" s="293"/>
      <c r="M169" s="180"/>
      <c r="O169" s="180"/>
      <c r="P169" s="180"/>
      <c r="Q169" s="180"/>
      <c r="R169" s="180"/>
      <c r="S169" s="180"/>
    </row>
    <row r="170" spans="1:19" ht="16.5" customHeight="1">
      <c r="A170" s="180"/>
      <c r="B170" s="180"/>
      <c r="C170" s="180"/>
      <c r="D170" s="181"/>
      <c r="F170" s="181"/>
      <c r="G170" s="9"/>
      <c r="J170" s="9"/>
      <c r="L170" s="293"/>
      <c r="M170" s="180"/>
      <c r="O170" s="180"/>
      <c r="P170" s="180"/>
      <c r="Q170" s="180"/>
      <c r="R170" s="180"/>
      <c r="S170" s="180"/>
    </row>
    <row r="171" spans="1:19" ht="16.5" customHeight="1">
      <c r="A171" s="180"/>
      <c r="B171" s="180"/>
      <c r="C171" s="180"/>
      <c r="D171" s="181"/>
      <c r="F171" s="181"/>
      <c r="G171" s="9"/>
      <c r="J171" s="9"/>
      <c r="L171" s="293"/>
      <c r="M171" s="180"/>
      <c r="O171" s="180"/>
      <c r="P171" s="180"/>
      <c r="Q171" s="180"/>
      <c r="R171" s="180"/>
      <c r="S171" s="180"/>
    </row>
    <row r="172" spans="1:19" ht="16.5" customHeight="1">
      <c r="A172" s="180"/>
      <c r="B172" s="180"/>
      <c r="C172" s="180"/>
      <c r="D172" s="181"/>
      <c r="F172" s="181"/>
      <c r="G172" s="9"/>
      <c r="J172" s="9"/>
      <c r="L172" s="293"/>
      <c r="M172" s="180"/>
      <c r="O172" s="180"/>
      <c r="P172" s="180"/>
      <c r="Q172" s="180"/>
      <c r="R172" s="180"/>
      <c r="S172" s="180"/>
    </row>
    <row r="173" spans="1:19" ht="16.5" customHeight="1">
      <c r="A173" s="180"/>
      <c r="B173" s="180"/>
      <c r="C173" s="180"/>
      <c r="D173" s="181"/>
      <c r="F173" s="181"/>
      <c r="G173" s="9"/>
      <c r="J173" s="9"/>
      <c r="L173" s="293"/>
      <c r="M173" s="180"/>
      <c r="O173" s="180"/>
      <c r="P173" s="180"/>
      <c r="Q173" s="180"/>
      <c r="R173" s="180"/>
      <c r="S173" s="180"/>
    </row>
    <row r="174" spans="1:19" ht="16.5" customHeight="1">
      <c r="A174" s="180"/>
      <c r="B174" s="180"/>
      <c r="C174" s="180"/>
      <c r="D174" s="181"/>
      <c r="F174" s="181"/>
      <c r="G174" s="9"/>
      <c r="J174" s="9"/>
      <c r="L174" s="293"/>
      <c r="M174" s="180"/>
      <c r="O174" s="180"/>
      <c r="P174" s="180"/>
      <c r="Q174" s="180"/>
      <c r="R174" s="180"/>
      <c r="S174" s="180"/>
    </row>
    <row r="175" spans="1:19" ht="16.5" customHeight="1">
      <c r="A175" s="180"/>
      <c r="B175" s="180"/>
      <c r="C175" s="180"/>
      <c r="D175" s="181"/>
      <c r="F175" s="181"/>
      <c r="G175" s="9"/>
      <c r="J175" s="9"/>
      <c r="L175" s="293"/>
      <c r="M175" s="180"/>
      <c r="O175" s="180"/>
      <c r="P175" s="180"/>
      <c r="Q175" s="180"/>
      <c r="R175" s="180"/>
      <c r="S175" s="180"/>
    </row>
    <row r="176" spans="1:19" ht="16.5" customHeight="1">
      <c r="A176" s="180"/>
      <c r="B176" s="180"/>
      <c r="C176" s="180"/>
      <c r="D176" s="181"/>
      <c r="F176" s="181"/>
      <c r="G176" s="9"/>
      <c r="J176" s="9"/>
      <c r="L176" s="293"/>
      <c r="M176" s="180"/>
      <c r="O176" s="180"/>
      <c r="P176" s="180"/>
      <c r="Q176" s="180"/>
      <c r="R176" s="180"/>
      <c r="S176" s="180"/>
    </row>
    <row r="177" spans="1:19" ht="16.5" customHeight="1">
      <c r="A177" s="180"/>
      <c r="B177" s="180"/>
      <c r="C177" s="180"/>
      <c r="D177" s="181"/>
      <c r="F177" s="181"/>
      <c r="G177" s="9"/>
      <c r="J177" s="9"/>
      <c r="L177" s="293"/>
      <c r="M177" s="180"/>
      <c r="O177" s="180"/>
      <c r="P177" s="180"/>
      <c r="Q177" s="180"/>
      <c r="R177" s="180"/>
      <c r="S177" s="180"/>
    </row>
    <row r="178" spans="1:19" ht="16.5" customHeight="1">
      <c r="A178" s="180"/>
      <c r="B178" s="180"/>
      <c r="C178" s="180"/>
      <c r="D178" s="181"/>
      <c r="F178" s="181"/>
      <c r="G178" s="9"/>
      <c r="J178" s="9"/>
      <c r="L178" s="293"/>
      <c r="M178" s="180"/>
      <c r="O178" s="180"/>
      <c r="P178" s="180"/>
      <c r="Q178" s="180"/>
      <c r="R178" s="180"/>
      <c r="S178" s="180"/>
    </row>
    <row r="179" spans="1:19" ht="16.5" customHeight="1">
      <c r="A179" s="180"/>
      <c r="B179" s="180"/>
      <c r="C179" s="180"/>
      <c r="D179" s="181"/>
      <c r="F179" s="181"/>
      <c r="G179" s="9"/>
      <c r="J179" s="9"/>
      <c r="L179" s="293"/>
      <c r="M179" s="180"/>
      <c r="O179" s="180"/>
      <c r="P179" s="180"/>
      <c r="Q179" s="180"/>
      <c r="R179" s="180"/>
      <c r="S179" s="180"/>
    </row>
    <row r="180" spans="1:19" ht="16.5" customHeight="1">
      <c r="A180" s="180"/>
      <c r="B180" s="180"/>
      <c r="C180" s="180"/>
      <c r="D180" s="181"/>
      <c r="F180" s="181"/>
      <c r="G180" s="9"/>
      <c r="J180" s="9"/>
      <c r="L180" s="293"/>
      <c r="M180" s="180"/>
      <c r="O180" s="180"/>
      <c r="P180" s="180"/>
      <c r="Q180" s="180"/>
      <c r="R180" s="180"/>
      <c r="S180" s="180"/>
    </row>
    <row r="181" spans="1:19" ht="16.5" customHeight="1">
      <c r="A181" s="180"/>
      <c r="B181" s="180"/>
      <c r="C181" s="180"/>
      <c r="D181" s="181"/>
      <c r="F181" s="181"/>
      <c r="G181" s="9"/>
      <c r="J181" s="9"/>
      <c r="L181" s="293"/>
      <c r="M181" s="180"/>
      <c r="O181" s="180"/>
      <c r="P181" s="180"/>
      <c r="Q181" s="180"/>
      <c r="R181" s="180"/>
      <c r="S181" s="180"/>
    </row>
    <row r="182" spans="1:19" ht="16.5" customHeight="1">
      <c r="A182" s="180"/>
      <c r="B182" s="180"/>
      <c r="C182" s="180"/>
      <c r="D182" s="181"/>
      <c r="F182" s="181"/>
      <c r="G182" s="9"/>
      <c r="J182" s="9"/>
      <c r="L182" s="293"/>
      <c r="M182" s="180"/>
      <c r="O182" s="180"/>
      <c r="P182" s="180"/>
      <c r="Q182" s="180"/>
      <c r="R182" s="180"/>
      <c r="S182" s="180"/>
    </row>
    <row r="183" spans="1:19" ht="16.5" customHeight="1">
      <c r="A183" s="180"/>
      <c r="B183" s="180"/>
      <c r="C183" s="180"/>
      <c r="D183" s="181"/>
      <c r="F183" s="181"/>
      <c r="G183" s="9"/>
      <c r="J183" s="9"/>
      <c r="L183" s="293"/>
      <c r="M183" s="180"/>
      <c r="O183" s="180"/>
      <c r="P183" s="180"/>
      <c r="Q183" s="180"/>
      <c r="R183" s="180"/>
      <c r="S183" s="180"/>
    </row>
    <row r="184" spans="1:19" ht="16.5" customHeight="1">
      <c r="A184" s="180"/>
      <c r="B184" s="180"/>
      <c r="C184" s="180"/>
      <c r="D184" s="181"/>
      <c r="F184" s="181"/>
      <c r="G184" s="9"/>
      <c r="J184" s="9"/>
      <c r="L184" s="293"/>
      <c r="M184" s="180"/>
      <c r="O184" s="180"/>
      <c r="P184" s="180"/>
      <c r="Q184" s="180"/>
      <c r="R184" s="180"/>
      <c r="S184" s="180"/>
    </row>
    <row r="185" spans="1:19" ht="16.5" customHeight="1">
      <c r="A185" s="180"/>
      <c r="B185" s="180"/>
      <c r="C185" s="180"/>
      <c r="D185" s="181"/>
      <c r="F185" s="181"/>
      <c r="G185" s="9"/>
      <c r="J185" s="9"/>
      <c r="L185" s="293"/>
      <c r="M185" s="180"/>
      <c r="O185" s="180"/>
      <c r="P185" s="180"/>
      <c r="Q185" s="180"/>
      <c r="R185" s="180"/>
      <c r="S185" s="180"/>
    </row>
    <row r="186" spans="1:19" ht="16.5" customHeight="1">
      <c r="A186" s="180"/>
      <c r="B186" s="180"/>
      <c r="C186" s="180"/>
      <c r="D186" s="181"/>
      <c r="F186" s="181"/>
      <c r="G186" s="9"/>
      <c r="J186" s="9"/>
      <c r="L186" s="293"/>
      <c r="M186" s="180"/>
      <c r="O186" s="180"/>
      <c r="P186" s="180"/>
      <c r="Q186" s="180"/>
      <c r="R186" s="180"/>
      <c r="S186" s="180"/>
    </row>
    <row r="187" spans="1:19" ht="16.5" customHeight="1">
      <c r="A187" s="180"/>
      <c r="B187" s="180"/>
      <c r="C187" s="180"/>
      <c r="D187" s="181"/>
      <c r="F187" s="181"/>
      <c r="G187" s="9"/>
      <c r="J187" s="9"/>
      <c r="L187" s="293"/>
      <c r="M187" s="180"/>
      <c r="O187" s="180"/>
      <c r="P187" s="180"/>
      <c r="Q187" s="180"/>
      <c r="R187" s="180"/>
      <c r="S187" s="180"/>
    </row>
    <row r="188" spans="1:19" ht="16.5" customHeight="1">
      <c r="A188" s="180"/>
      <c r="B188" s="180"/>
      <c r="C188" s="180"/>
      <c r="D188" s="181"/>
      <c r="F188" s="181"/>
      <c r="G188" s="9"/>
      <c r="J188" s="9"/>
      <c r="L188" s="293"/>
      <c r="M188" s="180"/>
      <c r="O188" s="180"/>
      <c r="P188" s="180"/>
      <c r="Q188" s="180"/>
      <c r="R188" s="180"/>
      <c r="S188" s="180"/>
    </row>
    <row r="189" spans="1:19" ht="16.5" customHeight="1">
      <c r="A189" s="180"/>
      <c r="B189" s="180"/>
      <c r="C189" s="180"/>
      <c r="D189" s="181"/>
      <c r="F189" s="181"/>
      <c r="G189" s="9"/>
      <c r="J189" s="9"/>
      <c r="L189" s="293"/>
      <c r="M189" s="180"/>
      <c r="O189" s="180"/>
      <c r="P189" s="180"/>
      <c r="Q189" s="180"/>
      <c r="R189" s="180"/>
      <c r="S189" s="180"/>
    </row>
    <row r="190" spans="1:19" ht="16.5" customHeight="1">
      <c r="A190" s="180"/>
      <c r="B190" s="180"/>
      <c r="C190" s="180"/>
      <c r="D190" s="181"/>
      <c r="F190" s="181"/>
      <c r="G190" s="9"/>
      <c r="J190" s="9"/>
      <c r="L190" s="293"/>
      <c r="M190" s="180"/>
      <c r="O190" s="180"/>
      <c r="P190" s="180"/>
      <c r="Q190" s="180"/>
      <c r="R190" s="180"/>
      <c r="S190" s="180"/>
    </row>
    <row r="191" spans="1:19" ht="16.5" customHeight="1">
      <c r="A191" s="180"/>
      <c r="B191" s="180"/>
      <c r="C191" s="180"/>
      <c r="D191" s="181"/>
      <c r="F191" s="181"/>
      <c r="G191" s="9"/>
      <c r="J191" s="9"/>
      <c r="L191" s="293"/>
      <c r="M191" s="180"/>
      <c r="O191" s="180"/>
      <c r="P191" s="180"/>
      <c r="Q191" s="180"/>
      <c r="R191" s="180"/>
      <c r="S191" s="180"/>
    </row>
    <row r="192" spans="1:19" ht="16.5" customHeight="1">
      <c r="A192" s="180"/>
      <c r="B192" s="180"/>
      <c r="C192" s="180"/>
      <c r="D192" s="181"/>
      <c r="F192" s="181"/>
      <c r="G192" s="9"/>
      <c r="J192" s="9"/>
      <c r="L192" s="293"/>
      <c r="M192" s="180"/>
      <c r="O192" s="180"/>
      <c r="P192" s="180"/>
      <c r="Q192" s="180"/>
      <c r="R192" s="180"/>
      <c r="S192" s="180"/>
    </row>
    <row r="193" spans="1:19" ht="16.5" customHeight="1">
      <c r="A193" s="180"/>
      <c r="B193" s="180"/>
      <c r="C193" s="180"/>
      <c r="D193" s="181"/>
      <c r="F193" s="181"/>
      <c r="G193" s="9"/>
      <c r="J193" s="9"/>
      <c r="L193" s="293"/>
      <c r="M193" s="180"/>
      <c r="O193" s="180"/>
      <c r="P193" s="180"/>
      <c r="Q193" s="180"/>
      <c r="R193" s="180"/>
      <c r="S193" s="180"/>
    </row>
    <row r="194" spans="1:19" ht="16.5" customHeight="1">
      <c r="A194" s="180"/>
      <c r="B194" s="180"/>
      <c r="C194" s="180"/>
      <c r="D194" s="181"/>
      <c r="F194" s="181"/>
      <c r="G194" s="9"/>
      <c r="J194" s="9"/>
      <c r="L194" s="293"/>
      <c r="M194" s="180"/>
      <c r="O194" s="180"/>
      <c r="P194" s="180"/>
      <c r="Q194" s="180"/>
      <c r="R194" s="180"/>
      <c r="S194" s="180"/>
    </row>
    <row r="195" spans="1:19" ht="16.5" customHeight="1">
      <c r="A195" s="180"/>
      <c r="B195" s="180"/>
      <c r="C195" s="180"/>
      <c r="D195" s="181"/>
      <c r="F195" s="181"/>
      <c r="G195" s="9"/>
      <c r="J195" s="9"/>
      <c r="L195" s="293"/>
      <c r="M195" s="180"/>
      <c r="O195" s="180"/>
      <c r="P195" s="180"/>
      <c r="Q195" s="180"/>
      <c r="R195" s="180"/>
      <c r="S195" s="180"/>
    </row>
    <row r="196" spans="1:19" ht="16.5" customHeight="1">
      <c r="A196" s="180"/>
      <c r="B196" s="180"/>
      <c r="C196" s="180"/>
      <c r="D196" s="181"/>
      <c r="F196" s="181"/>
      <c r="G196" s="9"/>
      <c r="J196" s="9"/>
      <c r="L196" s="293"/>
      <c r="M196" s="180"/>
      <c r="O196" s="180"/>
      <c r="P196" s="180"/>
      <c r="Q196" s="180"/>
      <c r="R196" s="180"/>
      <c r="S196" s="180"/>
    </row>
    <row r="197" spans="1:19" ht="16.5" customHeight="1">
      <c r="A197" s="180"/>
      <c r="B197" s="180"/>
      <c r="C197" s="180"/>
      <c r="D197" s="181"/>
      <c r="F197" s="181"/>
      <c r="G197" s="9"/>
      <c r="J197" s="9"/>
      <c r="L197" s="293"/>
      <c r="M197" s="180"/>
      <c r="O197" s="180"/>
      <c r="P197" s="180"/>
      <c r="Q197" s="180"/>
      <c r="R197" s="180"/>
      <c r="S197" s="180"/>
    </row>
    <row r="198" spans="1:19" ht="16.5" customHeight="1">
      <c r="A198" s="180"/>
      <c r="B198" s="180"/>
      <c r="C198" s="180"/>
      <c r="D198" s="181"/>
      <c r="F198" s="181"/>
      <c r="G198" s="9"/>
      <c r="J198" s="9"/>
      <c r="L198" s="293"/>
      <c r="M198" s="180"/>
      <c r="O198" s="180"/>
      <c r="P198" s="180"/>
      <c r="Q198" s="180"/>
      <c r="R198" s="180"/>
      <c r="S198" s="180"/>
    </row>
    <row r="199" spans="1:19" ht="16.5" customHeight="1">
      <c r="A199" s="180"/>
      <c r="B199" s="180"/>
      <c r="C199" s="180"/>
      <c r="D199" s="181"/>
      <c r="F199" s="181"/>
      <c r="G199" s="9"/>
      <c r="J199" s="9"/>
      <c r="L199" s="293"/>
      <c r="M199" s="180"/>
      <c r="O199" s="180"/>
      <c r="P199" s="180"/>
      <c r="Q199" s="180"/>
      <c r="R199" s="180"/>
      <c r="S199" s="180"/>
    </row>
    <row r="200" spans="1:19" ht="16.5" customHeight="1">
      <c r="A200" s="180"/>
      <c r="B200" s="180"/>
      <c r="C200" s="180"/>
      <c r="D200" s="181"/>
      <c r="F200" s="181"/>
      <c r="G200" s="9"/>
      <c r="J200" s="9"/>
      <c r="L200" s="293"/>
      <c r="M200" s="180"/>
      <c r="O200" s="180"/>
      <c r="P200" s="180"/>
      <c r="Q200" s="180"/>
      <c r="R200" s="180"/>
      <c r="S200" s="180"/>
    </row>
    <row r="201" spans="1:19" ht="16.5" customHeight="1">
      <c r="A201" s="180"/>
      <c r="B201" s="180"/>
      <c r="C201" s="180"/>
      <c r="D201" s="181"/>
      <c r="F201" s="181"/>
      <c r="G201" s="9"/>
      <c r="J201" s="9"/>
      <c r="L201" s="293"/>
      <c r="M201" s="180"/>
      <c r="O201" s="180"/>
      <c r="P201" s="180"/>
      <c r="Q201" s="180"/>
      <c r="R201" s="180"/>
      <c r="S201" s="180"/>
    </row>
    <row r="202" spans="1:19" ht="16.5" customHeight="1">
      <c r="A202" s="180"/>
      <c r="B202" s="180"/>
      <c r="C202" s="180"/>
      <c r="D202" s="181"/>
      <c r="F202" s="181"/>
      <c r="G202" s="9"/>
      <c r="J202" s="9"/>
      <c r="L202" s="293"/>
      <c r="M202" s="180"/>
      <c r="O202" s="180"/>
      <c r="P202" s="180"/>
      <c r="Q202" s="180"/>
      <c r="R202" s="180"/>
      <c r="S202" s="180"/>
    </row>
    <row r="203" spans="1:19" ht="16.5" customHeight="1">
      <c r="A203" s="180"/>
      <c r="B203" s="180"/>
      <c r="C203" s="180"/>
      <c r="D203" s="181"/>
      <c r="F203" s="181"/>
      <c r="G203" s="9"/>
      <c r="J203" s="9"/>
      <c r="L203" s="293"/>
      <c r="M203" s="180"/>
      <c r="O203" s="180"/>
      <c r="P203" s="180"/>
      <c r="Q203" s="180"/>
      <c r="R203" s="180"/>
      <c r="S203" s="180"/>
    </row>
    <row r="204" spans="1:19" ht="16.5" customHeight="1">
      <c r="A204" s="180"/>
      <c r="B204" s="180"/>
      <c r="C204" s="180"/>
      <c r="D204" s="181"/>
      <c r="F204" s="181"/>
      <c r="G204" s="9"/>
      <c r="J204" s="9"/>
      <c r="L204" s="293"/>
      <c r="M204" s="180"/>
      <c r="O204" s="180"/>
      <c r="P204" s="180"/>
      <c r="Q204" s="180"/>
      <c r="R204" s="180"/>
      <c r="S204" s="180"/>
    </row>
    <row r="205" spans="1:19" ht="16.5" customHeight="1">
      <c r="A205" s="180"/>
      <c r="B205" s="180"/>
      <c r="C205" s="180"/>
      <c r="D205" s="181"/>
      <c r="F205" s="181"/>
      <c r="G205" s="9"/>
      <c r="J205" s="9"/>
      <c r="L205" s="293"/>
      <c r="M205" s="180"/>
      <c r="O205" s="180"/>
      <c r="P205" s="180"/>
      <c r="Q205" s="180"/>
      <c r="R205" s="180"/>
      <c r="S205" s="180"/>
    </row>
    <row r="206" spans="1:19" ht="16.5" customHeight="1">
      <c r="A206" s="180"/>
      <c r="B206" s="180"/>
      <c r="C206" s="180"/>
      <c r="D206" s="181"/>
      <c r="F206" s="181"/>
      <c r="G206" s="9"/>
      <c r="J206" s="9"/>
      <c r="L206" s="293"/>
      <c r="M206" s="180"/>
      <c r="O206" s="180"/>
      <c r="P206" s="180"/>
      <c r="Q206" s="180"/>
      <c r="R206" s="180"/>
      <c r="S206" s="180"/>
    </row>
    <row r="207" spans="1:19" ht="16.5" customHeight="1">
      <c r="A207" s="180"/>
      <c r="B207" s="180"/>
      <c r="C207" s="180"/>
      <c r="D207" s="181"/>
      <c r="F207" s="181"/>
      <c r="G207" s="9"/>
      <c r="J207" s="9"/>
      <c r="L207" s="293"/>
      <c r="M207" s="180"/>
      <c r="O207" s="180"/>
      <c r="P207" s="180"/>
      <c r="Q207" s="180"/>
      <c r="R207" s="180"/>
      <c r="S207" s="180"/>
    </row>
    <row r="208" spans="1:19" ht="16.5" customHeight="1">
      <c r="A208" s="180"/>
      <c r="B208" s="180"/>
      <c r="C208" s="180"/>
      <c r="D208" s="181"/>
      <c r="F208" s="181"/>
      <c r="G208" s="9"/>
      <c r="J208" s="9"/>
      <c r="L208" s="293"/>
      <c r="M208" s="180"/>
      <c r="O208" s="180"/>
      <c r="P208" s="180"/>
      <c r="Q208" s="180"/>
      <c r="R208" s="180"/>
      <c r="S208" s="180"/>
    </row>
    <row r="209" spans="1:19" ht="16.5" customHeight="1">
      <c r="A209" s="180"/>
      <c r="B209" s="180"/>
      <c r="C209" s="180"/>
      <c r="D209" s="181"/>
      <c r="F209" s="181"/>
      <c r="G209" s="9"/>
      <c r="J209" s="9"/>
      <c r="L209" s="293"/>
      <c r="M209" s="180"/>
      <c r="O209" s="180"/>
      <c r="P209" s="180"/>
      <c r="Q209" s="180"/>
      <c r="R209" s="180"/>
      <c r="S209" s="180"/>
    </row>
    <row r="210" spans="1:19" ht="16.5" customHeight="1">
      <c r="A210" s="180"/>
      <c r="B210" s="180"/>
      <c r="C210" s="180"/>
      <c r="D210" s="181"/>
      <c r="F210" s="181"/>
      <c r="G210" s="9"/>
      <c r="J210" s="9"/>
      <c r="L210" s="293"/>
      <c r="M210" s="180"/>
      <c r="O210" s="180"/>
      <c r="P210" s="180"/>
      <c r="Q210" s="180"/>
      <c r="R210" s="180"/>
      <c r="S210" s="180"/>
    </row>
    <row r="211" spans="1:19" ht="16.5" customHeight="1">
      <c r="A211" s="180"/>
      <c r="B211" s="180"/>
      <c r="C211" s="180"/>
      <c r="D211" s="181"/>
      <c r="F211" s="181"/>
      <c r="G211" s="9"/>
      <c r="J211" s="9"/>
      <c r="L211" s="293"/>
      <c r="M211" s="180"/>
      <c r="O211" s="180"/>
      <c r="P211" s="180"/>
      <c r="Q211" s="180"/>
      <c r="R211" s="180"/>
      <c r="S211" s="180"/>
    </row>
    <row r="212" spans="1:19" ht="16.5" customHeight="1">
      <c r="A212" s="180"/>
      <c r="B212" s="180"/>
      <c r="C212" s="180"/>
      <c r="D212" s="181"/>
      <c r="F212" s="181"/>
      <c r="G212" s="9"/>
      <c r="J212" s="9"/>
      <c r="L212" s="293"/>
      <c r="M212" s="180"/>
      <c r="O212" s="180"/>
      <c r="P212" s="180"/>
      <c r="Q212" s="180"/>
      <c r="R212" s="180"/>
      <c r="S212" s="180"/>
    </row>
    <row r="213" spans="1:19" ht="16.5" customHeight="1">
      <c r="A213" s="180"/>
      <c r="B213" s="180"/>
      <c r="C213" s="180"/>
      <c r="D213" s="181"/>
      <c r="F213" s="181"/>
      <c r="G213" s="9"/>
      <c r="J213" s="9"/>
      <c r="L213" s="293"/>
      <c r="M213" s="180"/>
      <c r="O213" s="180"/>
      <c r="P213" s="180"/>
      <c r="Q213" s="180"/>
      <c r="R213" s="180"/>
      <c r="S213" s="180"/>
    </row>
    <row r="214" spans="1:19" ht="16.5" customHeight="1">
      <c r="A214" s="180"/>
      <c r="B214" s="180"/>
      <c r="C214" s="180"/>
      <c r="D214" s="181"/>
      <c r="F214" s="181"/>
      <c r="G214" s="9"/>
      <c r="J214" s="9"/>
      <c r="L214" s="293"/>
      <c r="M214" s="180"/>
      <c r="O214" s="180"/>
      <c r="P214" s="180"/>
      <c r="Q214" s="180"/>
      <c r="R214" s="180"/>
      <c r="S214" s="180"/>
    </row>
    <row r="215" spans="1:19" ht="16.5" customHeight="1">
      <c r="A215" s="180"/>
      <c r="B215" s="180"/>
      <c r="C215" s="180"/>
      <c r="D215" s="181"/>
      <c r="F215" s="181"/>
      <c r="G215" s="9"/>
      <c r="J215" s="9"/>
      <c r="L215" s="293"/>
      <c r="M215" s="180"/>
      <c r="O215" s="180"/>
      <c r="P215" s="180"/>
      <c r="Q215" s="180"/>
      <c r="R215" s="180"/>
      <c r="S215" s="180"/>
    </row>
    <row r="216" spans="1:19" ht="16.5" customHeight="1">
      <c r="A216" s="180"/>
      <c r="B216" s="180"/>
      <c r="C216" s="180"/>
      <c r="D216" s="181"/>
      <c r="F216" s="181"/>
      <c r="G216" s="9"/>
      <c r="J216" s="9"/>
      <c r="L216" s="293"/>
      <c r="M216" s="180"/>
      <c r="O216" s="180"/>
      <c r="P216" s="180"/>
      <c r="Q216" s="180"/>
      <c r="R216" s="180"/>
      <c r="S216" s="180"/>
    </row>
    <row r="217" spans="1:19" ht="16.5" customHeight="1">
      <c r="A217" s="180"/>
      <c r="B217" s="180"/>
      <c r="C217" s="180"/>
      <c r="D217" s="181"/>
      <c r="F217" s="181"/>
      <c r="G217" s="9"/>
      <c r="J217" s="9"/>
      <c r="L217" s="293"/>
      <c r="M217" s="180"/>
      <c r="O217" s="180"/>
      <c r="P217" s="180"/>
      <c r="Q217" s="180"/>
      <c r="R217" s="180"/>
      <c r="S217" s="180"/>
    </row>
    <row r="218" spans="1:19" ht="16.5" customHeight="1">
      <c r="A218" s="180"/>
      <c r="B218" s="180"/>
      <c r="C218" s="180"/>
      <c r="D218" s="181"/>
      <c r="F218" s="181"/>
      <c r="G218" s="9"/>
      <c r="J218" s="9"/>
      <c r="L218" s="293"/>
      <c r="M218" s="180"/>
      <c r="O218" s="180"/>
      <c r="P218" s="180"/>
      <c r="Q218" s="180"/>
      <c r="R218" s="180"/>
      <c r="S218" s="180"/>
    </row>
    <row r="219" spans="1:19" ht="16.5" customHeight="1">
      <c r="A219" s="180"/>
      <c r="B219" s="180"/>
      <c r="C219" s="180"/>
      <c r="D219" s="181"/>
      <c r="F219" s="181"/>
      <c r="G219" s="9"/>
      <c r="J219" s="9"/>
      <c r="L219" s="293"/>
      <c r="M219" s="180"/>
      <c r="O219" s="180"/>
      <c r="P219" s="180"/>
      <c r="Q219" s="180"/>
      <c r="R219" s="180"/>
      <c r="S219" s="180"/>
    </row>
    <row r="220" spans="1:19" ht="16.5" customHeight="1">
      <c r="A220" s="180"/>
      <c r="B220" s="180"/>
      <c r="C220" s="180"/>
      <c r="D220" s="181"/>
      <c r="F220" s="181"/>
      <c r="G220" s="9"/>
      <c r="J220" s="9"/>
      <c r="L220" s="293"/>
      <c r="M220" s="180"/>
      <c r="O220" s="180"/>
      <c r="P220" s="180"/>
      <c r="Q220" s="180"/>
      <c r="R220" s="180"/>
      <c r="S220" s="180"/>
    </row>
    <row r="221" spans="1:19" ht="16.5" customHeight="1">
      <c r="A221" s="180"/>
      <c r="B221" s="180"/>
      <c r="C221" s="180"/>
      <c r="D221" s="181"/>
      <c r="F221" s="181"/>
      <c r="G221" s="9"/>
      <c r="J221" s="9"/>
      <c r="L221" s="293"/>
      <c r="M221" s="180"/>
      <c r="O221" s="180"/>
      <c r="P221" s="180"/>
      <c r="Q221" s="180"/>
      <c r="R221" s="180"/>
      <c r="S221" s="180"/>
    </row>
    <row r="222" spans="1:19" ht="16.5" customHeight="1">
      <c r="A222" s="180"/>
      <c r="B222" s="180"/>
      <c r="C222" s="180"/>
      <c r="D222" s="181"/>
      <c r="F222" s="181"/>
      <c r="G222" s="9"/>
      <c r="J222" s="9"/>
      <c r="L222" s="293"/>
      <c r="M222" s="180"/>
      <c r="O222" s="180"/>
      <c r="P222" s="180"/>
      <c r="Q222" s="180"/>
      <c r="R222" s="180"/>
      <c r="S222" s="180"/>
    </row>
    <row r="223" spans="1:19" ht="16.5" customHeight="1">
      <c r="A223" s="180"/>
      <c r="B223" s="180"/>
      <c r="C223" s="180"/>
      <c r="D223" s="181"/>
      <c r="F223" s="181"/>
      <c r="G223" s="9"/>
      <c r="J223" s="9"/>
      <c r="L223" s="293"/>
      <c r="M223" s="180"/>
      <c r="O223" s="180"/>
      <c r="P223" s="180"/>
      <c r="Q223" s="180"/>
      <c r="R223" s="180"/>
      <c r="S223" s="180"/>
    </row>
    <row r="224" spans="1:19" ht="16.5" customHeight="1">
      <c r="A224" s="180"/>
      <c r="B224" s="180"/>
      <c r="C224" s="180"/>
      <c r="D224" s="181"/>
      <c r="F224" s="181"/>
      <c r="G224" s="9"/>
      <c r="J224" s="9"/>
      <c r="L224" s="293"/>
      <c r="M224" s="180"/>
      <c r="O224" s="180"/>
      <c r="P224" s="180"/>
      <c r="Q224" s="180"/>
      <c r="R224" s="180"/>
      <c r="S224" s="180"/>
    </row>
    <row r="225" spans="1:19" ht="16.5" customHeight="1">
      <c r="A225" s="180"/>
      <c r="B225" s="180"/>
      <c r="C225" s="180"/>
      <c r="D225" s="181"/>
      <c r="F225" s="181"/>
      <c r="G225" s="9"/>
      <c r="J225" s="9"/>
      <c r="L225" s="293"/>
      <c r="M225" s="180"/>
      <c r="O225" s="180"/>
      <c r="P225" s="180"/>
      <c r="Q225" s="180"/>
      <c r="R225" s="180"/>
      <c r="S225" s="180"/>
    </row>
    <row r="226" spans="1:19" ht="16.5" customHeight="1">
      <c r="A226" s="180"/>
      <c r="B226" s="180"/>
      <c r="C226" s="180"/>
      <c r="D226" s="181"/>
      <c r="F226" s="181"/>
      <c r="G226" s="9"/>
      <c r="J226" s="9"/>
      <c r="L226" s="293"/>
      <c r="M226" s="180"/>
      <c r="O226" s="180"/>
      <c r="P226" s="180"/>
      <c r="Q226" s="180"/>
      <c r="R226" s="180"/>
      <c r="S226" s="180"/>
    </row>
    <row r="227" spans="1:19" ht="16.5" customHeight="1">
      <c r="A227" s="180"/>
      <c r="B227" s="180"/>
      <c r="C227" s="180"/>
      <c r="D227" s="181"/>
      <c r="F227" s="181"/>
      <c r="G227" s="9"/>
      <c r="J227" s="9"/>
      <c r="L227" s="293"/>
      <c r="M227" s="180"/>
      <c r="O227" s="180"/>
      <c r="P227" s="180"/>
      <c r="Q227" s="180"/>
      <c r="R227" s="180"/>
      <c r="S227" s="180"/>
    </row>
    <row r="228" spans="1:19" ht="16.5" customHeight="1">
      <c r="A228" s="180"/>
      <c r="B228" s="180"/>
      <c r="C228" s="180"/>
      <c r="D228" s="181"/>
      <c r="F228" s="181"/>
      <c r="G228" s="9"/>
      <c r="J228" s="9"/>
      <c r="L228" s="293"/>
      <c r="M228" s="180"/>
      <c r="O228" s="180"/>
      <c r="P228" s="180"/>
      <c r="Q228" s="180"/>
      <c r="R228" s="180"/>
      <c r="S228" s="180"/>
    </row>
    <row r="229" spans="1:19" ht="16.5" customHeight="1">
      <c r="A229" s="180"/>
      <c r="B229" s="180"/>
      <c r="C229" s="180"/>
      <c r="D229" s="181"/>
      <c r="F229" s="181"/>
      <c r="G229" s="9"/>
      <c r="J229" s="9"/>
      <c r="L229" s="293"/>
      <c r="M229" s="180"/>
      <c r="O229" s="180"/>
      <c r="P229" s="180"/>
      <c r="Q229" s="180"/>
      <c r="R229" s="180"/>
      <c r="S229" s="180"/>
    </row>
    <row r="230" spans="1:19" ht="16.5" customHeight="1">
      <c r="A230" s="180"/>
      <c r="B230" s="180"/>
      <c r="C230" s="180"/>
      <c r="D230" s="181"/>
      <c r="F230" s="181"/>
      <c r="G230" s="9"/>
      <c r="J230" s="9"/>
      <c r="L230" s="293"/>
      <c r="M230" s="180"/>
      <c r="O230" s="180"/>
      <c r="P230" s="180"/>
      <c r="Q230" s="180"/>
      <c r="R230" s="180"/>
      <c r="S230" s="180"/>
    </row>
    <row r="231" spans="1:19" ht="16.5" customHeight="1">
      <c r="A231" s="180"/>
      <c r="B231" s="180"/>
      <c r="C231" s="180"/>
      <c r="D231" s="181"/>
      <c r="F231" s="181"/>
      <c r="G231" s="9"/>
      <c r="J231" s="9"/>
      <c r="L231" s="293"/>
      <c r="M231" s="180"/>
      <c r="O231" s="180"/>
      <c r="P231" s="180"/>
      <c r="Q231" s="180"/>
      <c r="R231" s="180"/>
      <c r="S231" s="180"/>
    </row>
    <row r="232" spans="1:19" ht="16.5" customHeight="1">
      <c r="A232" s="180"/>
      <c r="B232" s="180"/>
      <c r="C232" s="180"/>
      <c r="D232" s="181"/>
      <c r="F232" s="181"/>
      <c r="G232" s="9"/>
      <c r="J232" s="9"/>
      <c r="L232" s="293"/>
      <c r="M232" s="180"/>
      <c r="O232" s="180"/>
      <c r="P232" s="180"/>
      <c r="Q232" s="180"/>
      <c r="R232" s="180"/>
      <c r="S232" s="180"/>
    </row>
    <row r="233" spans="1:19" ht="16.5" customHeight="1">
      <c r="A233" s="180"/>
      <c r="B233" s="180"/>
      <c r="C233" s="180"/>
      <c r="D233" s="181"/>
      <c r="F233" s="181"/>
      <c r="G233" s="9"/>
      <c r="J233" s="9"/>
      <c r="L233" s="293"/>
      <c r="M233" s="180"/>
      <c r="O233" s="180"/>
      <c r="P233" s="180"/>
      <c r="Q233" s="180"/>
      <c r="R233" s="180"/>
      <c r="S233" s="180"/>
    </row>
    <row r="234" spans="1:19" ht="16.5" customHeight="1">
      <c r="A234" s="180"/>
      <c r="B234" s="180"/>
      <c r="C234" s="180"/>
      <c r="D234" s="181"/>
      <c r="F234" s="181"/>
      <c r="G234" s="9"/>
      <c r="J234" s="9"/>
      <c r="L234" s="293"/>
      <c r="M234" s="180"/>
      <c r="O234" s="180"/>
      <c r="P234" s="180"/>
      <c r="Q234" s="180"/>
      <c r="R234" s="180"/>
      <c r="S234" s="180"/>
    </row>
    <row r="235" spans="1:19" ht="16.5" customHeight="1">
      <c r="A235" s="180"/>
      <c r="B235" s="180"/>
      <c r="C235" s="180"/>
      <c r="D235" s="181"/>
      <c r="F235" s="181"/>
      <c r="G235" s="9"/>
      <c r="J235" s="9"/>
      <c r="L235" s="293"/>
      <c r="M235" s="180"/>
      <c r="O235" s="180"/>
      <c r="P235" s="180"/>
      <c r="Q235" s="180"/>
      <c r="R235" s="180"/>
      <c r="S235" s="180"/>
    </row>
    <row r="236" spans="1:19" ht="16.5" customHeight="1">
      <c r="A236" s="180"/>
      <c r="B236" s="180"/>
      <c r="C236" s="180"/>
      <c r="D236" s="181"/>
      <c r="F236" s="181"/>
      <c r="G236" s="9"/>
      <c r="J236" s="9"/>
      <c r="L236" s="293"/>
      <c r="M236" s="180"/>
      <c r="O236" s="180"/>
      <c r="P236" s="180"/>
      <c r="Q236" s="180"/>
      <c r="R236" s="180"/>
      <c r="S236" s="180"/>
    </row>
    <row r="237" spans="1:19" ht="16.5" customHeight="1">
      <c r="A237" s="180"/>
      <c r="B237" s="180"/>
      <c r="C237" s="180"/>
      <c r="D237" s="181"/>
      <c r="F237" s="181"/>
      <c r="G237" s="9"/>
      <c r="J237" s="9"/>
      <c r="L237" s="293"/>
      <c r="M237" s="180"/>
      <c r="O237" s="180"/>
      <c r="P237" s="180"/>
      <c r="Q237" s="180"/>
      <c r="R237" s="180"/>
      <c r="S237" s="180"/>
    </row>
    <row r="238" spans="1:19" ht="16.5" customHeight="1">
      <c r="A238" s="180"/>
      <c r="B238" s="180"/>
      <c r="C238" s="180"/>
      <c r="D238" s="181"/>
      <c r="F238" s="181"/>
      <c r="G238" s="9"/>
      <c r="J238" s="9"/>
      <c r="L238" s="293"/>
      <c r="M238" s="180"/>
      <c r="O238" s="180"/>
      <c r="P238" s="180"/>
      <c r="Q238" s="180"/>
      <c r="R238" s="180"/>
      <c r="S238" s="180"/>
    </row>
    <row r="239" spans="1:19" ht="16.5" customHeight="1">
      <c r="A239" s="180"/>
      <c r="B239" s="180"/>
      <c r="C239" s="180"/>
      <c r="D239" s="181"/>
      <c r="F239" s="181"/>
      <c r="G239" s="9"/>
      <c r="J239" s="9"/>
      <c r="L239" s="293"/>
      <c r="M239" s="180"/>
      <c r="O239" s="180"/>
      <c r="P239" s="180"/>
      <c r="Q239" s="180"/>
      <c r="R239" s="180"/>
      <c r="S239" s="180"/>
    </row>
    <row r="240" spans="1:19" ht="16.5" customHeight="1">
      <c r="A240" s="180"/>
      <c r="B240" s="180"/>
      <c r="C240" s="180"/>
      <c r="D240" s="181"/>
      <c r="F240" s="181"/>
      <c r="G240" s="9"/>
      <c r="J240" s="9"/>
      <c r="L240" s="293"/>
      <c r="M240" s="180"/>
      <c r="O240" s="180"/>
      <c r="P240" s="180"/>
      <c r="Q240" s="180"/>
      <c r="R240" s="180"/>
      <c r="S240" s="180"/>
    </row>
    <row r="241" spans="1:19" ht="16.5" customHeight="1">
      <c r="A241" s="180"/>
      <c r="B241" s="180"/>
      <c r="C241" s="180"/>
      <c r="D241" s="181"/>
      <c r="F241" s="181"/>
      <c r="G241" s="9"/>
      <c r="J241" s="9"/>
      <c r="L241" s="293"/>
      <c r="M241" s="180"/>
      <c r="O241" s="180"/>
      <c r="P241" s="180"/>
      <c r="Q241" s="180"/>
      <c r="R241" s="180"/>
      <c r="S241" s="180"/>
    </row>
    <row r="242" spans="1:19" ht="16.5" customHeight="1">
      <c r="A242" s="180"/>
      <c r="B242" s="180"/>
      <c r="C242" s="180"/>
      <c r="D242" s="181"/>
      <c r="F242" s="181"/>
      <c r="G242" s="9"/>
      <c r="J242" s="9"/>
      <c r="L242" s="293"/>
      <c r="M242" s="180"/>
      <c r="O242" s="180"/>
      <c r="P242" s="180"/>
      <c r="Q242" s="180"/>
      <c r="R242" s="180"/>
      <c r="S242" s="180"/>
    </row>
    <row r="243" spans="1:19" ht="16.5" customHeight="1">
      <c r="A243" s="180"/>
      <c r="B243" s="180"/>
      <c r="C243" s="180"/>
      <c r="D243" s="181"/>
      <c r="F243" s="181"/>
      <c r="G243" s="9"/>
      <c r="J243" s="9"/>
      <c r="L243" s="293"/>
      <c r="M243" s="180"/>
      <c r="O243" s="180"/>
      <c r="P243" s="180"/>
      <c r="Q243" s="180"/>
      <c r="R243" s="180"/>
      <c r="S243" s="180"/>
    </row>
    <row r="244" spans="1:19" ht="16.5" customHeight="1">
      <c r="A244" s="180"/>
      <c r="B244" s="180"/>
      <c r="C244" s="180"/>
      <c r="D244" s="181"/>
      <c r="F244" s="181"/>
      <c r="G244" s="9"/>
      <c r="J244" s="9"/>
      <c r="L244" s="293"/>
      <c r="M244" s="180"/>
      <c r="O244" s="180"/>
      <c r="P244" s="180"/>
      <c r="Q244" s="180"/>
      <c r="R244" s="180"/>
      <c r="S244" s="180"/>
    </row>
    <row r="245" spans="1:19" ht="16.5" customHeight="1">
      <c r="A245" s="180"/>
      <c r="B245" s="180"/>
      <c r="C245" s="180"/>
      <c r="D245" s="181"/>
      <c r="F245" s="181"/>
      <c r="G245" s="9"/>
      <c r="J245" s="9"/>
      <c r="L245" s="293"/>
      <c r="M245" s="180"/>
      <c r="O245" s="180"/>
      <c r="P245" s="180"/>
      <c r="Q245" s="180"/>
      <c r="R245" s="180"/>
      <c r="S245" s="180"/>
    </row>
    <row r="246" spans="1:19" ht="16.5" customHeight="1">
      <c r="A246" s="180"/>
      <c r="B246" s="180"/>
      <c r="C246" s="180"/>
      <c r="D246" s="181"/>
      <c r="F246" s="181"/>
      <c r="G246" s="9"/>
      <c r="J246" s="9"/>
      <c r="L246" s="293"/>
      <c r="M246" s="180"/>
      <c r="O246" s="180"/>
      <c r="P246" s="180"/>
      <c r="Q246" s="180"/>
      <c r="R246" s="180"/>
      <c r="S246" s="180"/>
    </row>
    <row r="247" spans="1:19" ht="16.5" customHeight="1">
      <c r="A247" s="180"/>
      <c r="B247" s="180"/>
      <c r="C247" s="180"/>
      <c r="D247" s="181"/>
      <c r="F247" s="181"/>
      <c r="G247" s="9"/>
      <c r="J247" s="9"/>
      <c r="L247" s="293"/>
      <c r="M247" s="180"/>
      <c r="O247" s="180"/>
      <c r="P247" s="180"/>
      <c r="Q247" s="180"/>
      <c r="R247" s="180"/>
      <c r="S247" s="180"/>
    </row>
    <row r="248" spans="1:19" ht="16.5" customHeight="1">
      <c r="A248" s="180"/>
      <c r="B248" s="180"/>
      <c r="C248" s="180"/>
      <c r="D248" s="181"/>
      <c r="F248" s="181"/>
      <c r="G248" s="9"/>
      <c r="J248" s="9"/>
      <c r="L248" s="293"/>
      <c r="M248" s="180"/>
      <c r="O248" s="180"/>
      <c r="P248" s="180"/>
      <c r="Q248" s="180"/>
      <c r="R248" s="180"/>
      <c r="S248" s="180"/>
    </row>
    <row r="249" spans="1:19" ht="16.5" customHeight="1">
      <c r="A249" s="180"/>
      <c r="B249" s="180"/>
      <c r="C249" s="180"/>
      <c r="D249" s="181"/>
      <c r="F249" s="181"/>
      <c r="G249" s="9"/>
      <c r="J249" s="9"/>
      <c r="L249" s="293"/>
      <c r="M249" s="180"/>
      <c r="O249" s="180"/>
      <c r="P249" s="180"/>
      <c r="Q249" s="180"/>
      <c r="R249" s="180"/>
      <c r="S249" s="180"/>
    </row>
    <row r="250" spans="1:19" ht="16.5" customHeight="1">
      <c r="A250" s="180"/>
      <c r="B250" s="180"/>
      <c r="C250" s="180"/>
      <c r="D250" s="181"/>
      <c r="F250" s="181"/>
      <c r="G250" s="9"/>
      <c r="J250" s="9"/>
      <c r="L250" s="293"/>
      <c r="M250" s="180"/>
      <c r="O250" s="180"/>
      <c r="P250" s="180"/>
      <c r="Q250" s="180"/>
      <c r="R250" s="180"/>
      <c r="S250" s="180"/>
    </row>
    <row r="251" spans="1:19" ht="16.5" customHeight="1">
      <c r="A251" s="180"/>
      <c r="B251" s="180"/>
      <c r="C251" s="180"/>
      <c r="D251" s="181"/>
      <c r="F251" s="181"/>
      <c r="G251" s="9"/>
      <c r="J251" s="9"/>
      <c r="L251" s="293"/>
      <c r="M251" s="180"/>
      <c r="O251" s="180"/>
      <c r="P251" s="180"/>
      <c r="Q251" s="180"/>
      <c r="R251" s="180"/>
      <c r="S251" s="180"/>
    </row>
    <row r="252" spans="1:19" ht="16.5" customHeight="1">
      <c r="A252" s="180"/>
      <c r="B252" s="180"/>
      <c r="C252" s="180"/>
      <c r="D252" s="181"/>
      <c r="F252" s="181"/>
      <c r="G252" s="9"/>
      <c r="J252" s="9"/>
      <c r="L252" s="293"/>
      <c r="M252" s="180"/>
      <c r="O252" s="180"/>
      <c r="P252" s="180"/>
      <c r="Q252" s="180"/>
      <c r="R252" s="180"/>
      <c r="S252" s="180"/>
    </row>
    <row r="253" spans="1:19" ht="16.5" customHeight="1">
      <c r="A253" s="180"/>
      <c r="B253" s="180"/>
      <c r="C253" s="180"/>
      <c r="D253" s="181"/>
      <c r="F253" s="181"/>
      <c r="G253" s="9"/>
      <c r="J253" s="9"/>
      <c r="L253" s="293"/>
      <c r="M253" s="180"/>
      <c r="O253" s="180"/>
      <c r="P253" s="180"/>
      <c r="Q253" s="180"/>
      <c r="R253" s="180"/>
      <c r="S253" s="180"/>
    </row>
    <row r="254" spans="1:19" ht="16.5" customHeight="1">
      <c r="A254" s="180"/>
      <c r="B254" s="180"/>
      <c r="C254" s="180"/>
      <c r="D254" s="181"/>
      <c r="F254" s="181"/>
      <c r="G254" s="9"/>
      <c r="J254" s="9"/>
      <c r="L254" s="293"/>
      <c r="M254" s="180"/>
      <c r="O254" s="180"/>
      <c r="P254" s="180"/>
      <c r="Q254" s="180"/>
      <c r="R254" s="180"/>
      <c r="S254" s="180"/>
    </row>
    <row r="255" spans="1:19" ht="16.5" customHeight="1">
      <c r="A255" s="180"/>
      <c r="B255" s="180"/>
      <c r="C255" s="180"/>
      <c r="D255" s="181"/>
      <c r="F255" s="181"/>
      <c r="G255" s="9"/>
      <c r="J255" s="9"/>
      <c r="L255" s="293"/>
      <c r="M255" s="180"/>
      <c r="O255" s="180"/>
      <c r="P255" s="180"/>
      <c r="Q255" s="180"/>
      <c r="R255" s="180"/>
      <c r="S255" s="180"/>
    </row>
    <row r="256" spans="1:19" ht="16.5" customHeight="1">
      <c r="A256" s="180"/>
      <c r="B256" s="180"/>
      <c r="C256" s="180"/>
      <c r="D256" s="181"/>
      <c r="F256" s="181"/>
      <c r="G256" s="9"/>
      <c r="J256" s="9"/>
      <c r="L256" s="293"/>
      <c r="M256" s="180"/>
      <c r="O256" s="180"/>
      <c r="P256" s="180"/>
      <c r="Q256" s="180"/>
      <c r="R256" s="180"/>
      <c r="S256" s="180"/>
    </row>
    <row r="257" spans="1:19" ht="16.5" customHeight="1">
      <c r="A257" s="180"/>
      <c r="B257" s="180"/>
      <c r="C257" s="180"/>
      <c r="D257" s="181"/>
      <c r="F257" s="181"/>
      <c r="G257" s="9"/>
      <c r="J257" s="9"/>
      <c r="L257" s="293"/>
      <c r="M257" s="180"/>
      <c r="O257" s="180"/>
      <c r="P257" s="180"/>
      <c r="Q257" s="180"/>
      <c r="R257" s="180"/>
      <c r="S257" s="180"/>
    </row>
    <row r="258" spans="1:19" ht="16.5" customHeight="1">
      <c r="A258" s="180"/>
      <c r="B258" s="180"/>
      <c r="C258" s="180"/>
      <c r="D258" s="181"/>
      <c r="F258" s="181"/>
      <c r="G258" s="9"/>
      <c r="J258" s="9"/>
      <c r="L258" s="293"/>
      <c r="M258" s="180"/>
      <c r="O258" s="180"/>
      <c r="P258" s="180"/>
      <c r="Q258" s="180"/>
      <c r="R258" s="180"/>
      <c r="S258" s="180"/>
    </row>
    <row r="259" spans="1:19" ht="16.5" customHeight="1">
      <c r="A259" s="180"/>
      <c r="B259" s="180"/>
      <c r="C259" s="180"/>
      <c r="D259" s="181"/>
      <c r="F259" s="181"/>
      <c r="G259" s="9"/>
      <c r="J259" s="9"/>
      <c r="L259" s="293"/>
      <c r="M259" s="180"/>
      <c r="O259" s="180"/>
      <c r="P259" s="180"/>
      <c r="Q259" s="180"/>
      <c r="R259" s="180"/>
      <c r="S259" s="180"/>
    </row>
    <row r="260" spans="1:19" ht="16.5" customHeight="1">
      <c r="A260" s="180"/>
      <c r="B260" s="180"/>
      <c r="C260" s="180"/>
      <c r="D260" s="181"/>
      <c r="F260" s="181"/>
      <c r="G260" s="9"/>
      <c r="J260" s="9"/>
      <c r="L260" s="293"/>
      <c r="M260" s="180"/>
      <c r="O260" s="180"/>
      <c r="P260" s="180"/>
      <c r="Q260" s="180"/>
      <c r="R260" s="180"/>
      <c r="S260" s="180"/>
    </row>
    <row r="261" spans="1:19" ht="16.5" customHeight="1">
      <c r="A261" s="180"/>
      <c r="B261" s="180"/>
      <c r="C261" s="180"/>
      <c r="D261" s="181"/>
      <c r="F261" s="181"/>
      <c r="G261" s="9"/>
      <c r="J261" s="9"/>
      <c r="L261" s="293"/>
      <c r="M261" s="180"/>
      <c r="O261" s="180"/>
      <c r="P261" s="180"/>
      <c r="Q261" s="180"/>
      <c r="R261" s="180"/>
      <c r="S261" s="180"/>
    </row>
    <row r="262" spans="1:19" ht="16.5" customHeight="1">
      <c r="A262" s="180"/>
      <c r="B262" s="180"/>
      <c r="C262" s="180"/>
      <c r="D262" s="181"/>
      <c r="F262" s="181"/>
      <c r="G262" s="9"/>
      <c r="J262" s="9"/>
      <c r="L262" s="293"/>
      <c r="M262" s="180"/>
      <c r="O262" s="180"/>
      <c r="P262" s="180"/>
      <c r="Q262" s="180"/>
      <c r="R262" s="180"/>
      <c r="S262" s="180"/>
    </row>
    <row r="263" spans="1:19" ht="16.5" customHeight="1">
      <c r="A263" s="180"/>
      <c r="B263" s="180"/>
      <c r="C263" s="180"/>
      <c r="D263" s="181"/>
      <c r="F263" s="181"/>
      <c r="G263" s="9"/>
      <c r="J263" s="9"/>
      <c r="L263" s="293"/>
      <c r="M263" s="180"/>
      <c r="O263" s="180"/>
      <c r="P263" s="180"/>
      <c r="Q263" s="180"/>
      <c r="R263" s="180"/>
      <c r="S263" s="180"/>
    </row>
    <row r="264" spans="1:19" ht="16.5" customHeight="1">
      <c r="A264" s="180"/>
      <c r="B264" s="180"/>
      <c r="C264" s="180"/>
      <c r="D264" s="181"/>
      <c r="F264" s="181"/>
      <c r="G264" s="9"/>
      <c r="J264" s="9"/>
      <c r="L264" s="293"/>
      <c r="M264" s="180"/>
      <c r="O264" s="180"/>
      <c r="P264" s="180"/>
      <c r="Q264" s="180"/>
      <c r="R264" s="180"/>
      <c r="S264" s="180"/>
    </row>
    <row r="265" spans="1:19" ht="16.5" customHeight="1">
      <c r="A265" s="180"/>
      <c r="B265" s="180"/>
      <c r="C265" s="180"/>
      <c r="D265" s="181"/>
      <c r="F265" s="181"/>
      <c r="G265" s="9"/>
      <c r="J265" s="9"/>
      <c r="L265" s="293"/>
      <c r="M265" s="180"/>
      <c r="O265" s="180"/>
      <c r="P265" s="180"/>
      <c r="Q265" s="180"/>
      <c r="R265" s="180"/>
      <c r="S265" s="180"/>
    </row>
    <row r="266" spans="1:19" ht="16.5" customHeight="1">
      <c r="A266" s="180"/>
      <c r="B266" s="180"/>
      <c r="C266" s="180"/>
      <c r="D266" s="181"/>
      <c r="F266" s="181"/>
      <c r="G266" s="9"/>
      <c r="J266" s="9"/>
      <c r="L266" s="293"/>
      <c r="M266" s="180"/>
      <c r="O266" s="180"/>
      <c r="P266" s="180"/>
      <c r="Q266" s="180"/>
      <c r="R266" s="180"/>
      <c r="S266" s="180"/>
    </row>
    <row r="267" spans="1:19" ht="16.5" customHeight="1">
      <c r="A267" s="180"/>
      <c r="B267" s="180"/>
      <c r="C267" s="180"/>
      <c r="D267" s="181"/>
      <c r="F267" s="181"/>
      <c r="G267" s="9"/>
      <c r="J267" s="9"/>
      <c r="L267" s="293"/>
      <c r="M267" s="180"/>
      <c r="O267" s="180"/>
      <c r="P267" s="180"/>
      <c r="Q267" s="180"/>
      <c r="R267" s="180"/>
      <c r="S267" s="180"/>
    </row>
    <row r="268" spans="1:19" ht="16.5" customHeight="1">
      <c r="A268" s="180"/>
      <c r="B268" s="180"/>
      <c r="C268" s="180"/>
      <c r="D268" s="181"/>
      <c r="F268" s="181"/>
      <c r="G268" s="9"/>
      <c r="J268" s="9"/>
      <c r="L268" s="293"/>
      <c r="M268" s="180"/>
      <c r="O268" s="180"/>
      <c r="P268" s="180"/>
      <c r="Q268" s="180"/>
      <c r="R268" s="180"/>
      <c r="S268" s="180"/>
    </row>
    <row r="269" spans="1:19" ht="16.5" customHeight="1">
      <c r="A269" s="180"/>
      <c r="B269" s="180"/>
      <c r="C269" s="180"/>
      <c r="D269" s="181"/>
      <c r="F269" s="181"/>
      <c r="G269" s="9"/>
      <c r="J269" s="9"/>
      <c r="L269" s="293"/>
      <c r="M269" s="180"/>
      <c r="O269" s="180"/>
      <c r="P269" s="180"/>
      <c r="Q269" s="180"/>
      <c r="R269" s="180"/>
      <c r="S269" s="180"/>
    </row>
    <row r="270" spans="1:19" ht="16.5" customHeight="1">
      <c r="A270" s="180"/>
      <c r="B270" s="180"/>
      <c r="C270" s="180"/>
      <c r="D270" s="181"/>
      <c r="F270" s="181"/>
      <c r="G270" s="9"/>
      <c r="J270" s="9"/>
      <c r="L270" s="293"/>
      <c r="M270" s="180"/>
      <c r="O270" s="180"/>
      <c r="P270" s="180"/>
      <c r="Q270" s="180"/>
      <c r="R270" s="180"/>
      <c r="S270" s="180"/>
    </row>
    <row r="271" spans="1:19" ht="16.5" customHeight="1">
      <c r="A271" s="180"/>
      <c r="B271" s="180"/>
      <c r="C271" s="180"/>
      <c r="D271" s="181"/>
      <c r="F271" s="181"/>
      <c r="G271" s="9"/>
      <c r="J271" s="9"/>
      <c r="L271" s="293"/>
      <c r="M271" s="180"/>
      <c r="O271" s="180"/>
      <c r="P271" s="180"/>
      <c r="Q271" s="180"/>
      <c r="R271" s="180"/>
      <c r="S271" s="180"/>
    </row>
    <row r="272" spans="1:19" ht="16.5" customHeight="1">
      <c r="A272" s="180"/>
      <c r="B272" s="180"/>
      <c r="C272" s="180"/>
      <c r="D272" s="181"/>
      <c r="F272" s="181"/>
      <c r="G272" s="9"/>
      <c r="J272" s="9"/>
      <c r="L272" s="293"/>
      <c r="M272" s="180"/>
      <c r="O272" s="180"/>
      <c r="P272" s="180"/>
      <c r="Q272" s="180"/>
      <c r="R272" s="180"/>
      <c r="S272" s="180"/>
    </row>
    <row r="273" spans="1:19" ht="16.5" customHeight="1">
      <c r="A273" s="180"/>
      <c r="B273" s="180"/>
      <c r="C273" s="180"/>
      <c r="D273" s="181"/>
      <c r="F273" s="181"/>
      <c r="G273" s="9"/>
      <c r="J273" s="9"/>
      <c r="L273" s="293"/>
      <c r="M273" s="180"/>
      <c r="O273" s="180"/>
      <c r="P273" s="180"/>
      <c r="Q273" s="180"/>
      <c r="R273" s="180"/>
      <c r="S273" s="180"/>
    </row>
    <row r="274" spans="1:19" ht="16.5" customHeight="1">
      <c r="A274" s="180"/>
      <c r="B274" s="180"/>
      <c r="C274" s="180"/>
      <c r="D274" s="181"/>
      <c r="F274" s="181"/>
      <c r="G274" s="9"/>
      <c r="J274" s="9"/>
      <c r="L274" s="293"/>
      <c r="M274" s="180"/>
      <c r="O274" s="180"/>
      <c r="P274" s="180"/>
      <c r="Q274" s="180"/>
      <c r="R274" s="180"/>
      <c r="S274" s="180"/>
    </row>
    <row r="275" spans="1:19" ht="16.5" customHeight="1">
      <c r="A275" s="180"/>
      <c r="B275" s="180"/>
      <c r="C275" s="180"/>
      <c r="D275" s="181"/>
      <c r="F275" s="181"/>
      <c r="G275" s="9"/>
      <c r="J275" s="9"/>
      <c r="L275" s="293"/>
      <c r="M275" s="180"/>
      <c r="O275" s="180"/>
      <c r="P275" s="180"/>
      <c r="Q275" s="180"/>
      <c r="R275" s="180"/>
      <c r="S275" s="180"/>
    </row>
    <row r="276" spans="1:19" ht="16.5" customHeight="1">
      <c r="A276" s="180"/>
      <c r="B276" s="180"/>
      <c r="C276" s="180"/>
      <c r="D276" s="181"/>
      <c r="F276" s="181"/>
      <c r="G276" s="9"/>
      <c r="J276" s="9"/>
      <c r="L276" s="293"/>
      <c r="M276" s="180"/>
      <c r="O276" s="180"/>
      <c r="P276" s="180"/>
      <c r="Q276" s="180"/>
      <c r="R276" s="180"/>
      <c r="S276" s="180"/>
    </row>
    <row r="277" spans="1:19" ht="16.5" customHeight="1">
      <c r="A277" s="180"/>
      <c r="B277" s="180"/>
      <c r="C277" s="180"/>
      <c r="D277" s="181"/>
      <c r="F277" s="181"/>
      <c r="G277" s="9"/>
      <c r="J277" s="9"/>
      <c r="L277" s="293"/>
      <c r="M277" s="180"/>
      <c r="O277" s="180"/>
      <c r="P277" s="180"/>
      <c r="Q277" s="180"/>
      <c r="R277" s="180"/>
      <c r="S277" s="180"/>
    </row>
    <row r="278" spans="1:19" ht="16.5" customHeight="1">
      <c r="A278" s="180"/>
      <c r="B278" s="180"/>
      <c r="C278" s="180"/>
      <c r="D278" s="181"/>
      <c r="F278" s="181"/>
      <c r="G278" s="9"/>
      <c r="J278" s="9"/>
      <c r="L278" s="293"/>
      <c r="M278" s="180"/>
      <c r="O278" s="180"/>
      <c r="P278" s="180"/>
      <c r="Q278" s="180"/>
      <c r="R278" s="180"/>
      <c r="S278" s="180"/>
    </row>
    <row r="279" spans="1:19" ht="16.5" customHeight="1">
      <c r="A279" s="180"/>
      <c r="B279" s="180"/>
      <c r="C279" s="180"/>
      <c r="D279" s="181"/>
      <c r="F279" s="181"/>
      <c r="G279" s="9"/>
      <c r="J279" s="9"/>
      <c r="L279" s="293"/>
      <c r="M279" s="180"/>
      <c r="O279" s="180"/>
      <c r="P279" s="180"/>
      <c r="Q279" s="180"/>
      <c r="R279" s="180"/>
      <c r="S279" s="180"/>
    </row>
    <row r="280" spans="1:19" ht="16.5" customHeight="1">
      <c r="A280" s="180"/>
      <c r="B280" s="180"/>
      <c r="C280" s="180"/>
      <c r="D280" s="181"/>
      <c r="F280" s="181"/>
      <c r="G280" s="9"/>
      <c r="J280" s="9"/>
      <c r="L280" s="293"/>
      <c r="M280" s="180"/>
      <c r="O280" s="180"/>
      <c r="P280" s="180"/>
      <c r="Q280" s="180"/>
      <c r="R280" s="180"/>
      <c r="S280" s="180"/>
    </row>
    <row r="281" spans="1:19" ht="16.5" customHeight="1">
      <c r="A281" s="180"/>
      <c r="B281" s="180"/>
      <c r="C281" s="180"/>
      <c r="D281" s="181"/>
      <c r="F281" s="181"/>
      <c r="G281" s="9"/>
      <c r="J281" s="9"/>
      <c r="L281" s="293"/>
      <c r="M281" s="180"/>
      <c r="O281" s="180"/>
      <c r="P281" s="180"/>
      <c r="Q281" s="180"/>
      <c r="R281" s="180"/>
      <c r="S281" s="180"/>
    </row>
    <row r="282" spans="1:19" ht="16.5" customHeight="1">
      <c r="A282" s="180"/>
      <c r="B282" s="180"/>
      <c r="C282" s="180"/>
      <c r="D282" s="181"/>
      <c r="F282" s="181"/>
      <c r="G282" s="9"/>
      <c r="J282" s="9"/>
      <c r="L282" s="293"/>
      <c r="M282" s="180"/>
      <c r="O282" s="180"/>
      <c r="P282" s="180"/>
      <c r="Q282" s="180"/>
      <c r="R282" s="180"/>
      <c r="S282" s="180"/>
    </row>
    <row r="283" spans="1:19" ht="16.5" customHeight="1">
      <c r="A283" s="180"/>
      <c r="B283" s="180"/>
      <c r="C283" s="180"/>
      <c r="D283" s="181"/>
      <c r="F283" s="181"/>
      <c r="G283" s="9"/>
      <c r="J283" s="9"/>
      <c r="L283" s="293"/>
      <c r="M283" s="180"/>
      <c r="O283" s="180"/>
      <c r="P283" s="180"/>
      <c r="Q283" s="180"/>
      <c r="R283" s="180"/>
      <c r="S283" s="180"/>
    </row>
    <row r="284" spans="1:19" ht="16.5" customHeight="1">
      <c r="A284" s="180"/>
      <c r="B284" s="180"/>
      <c r="C284" s="180"/>
      <c r="D284" s="181"/>
      <c r="F284" s="181"/>
      <c r="G284" s="9"/>
      <c r="J284" s="9"/>
      <c r="L284" s="293"/>
      <c r="M284" s="180"/>
      <c r="O284" s="180"/>
      <c r="P284" s="180"/>
      <c r="Q284" s="180"/>
      <c r="R284" s="180"/>
      <c r="S284" s="180"/>
    </row>
    <row r="285" spans="1:19" ht="16.5" customHeight="1">
      <c r="A285" s="180"/>
      <c r="B285" s="180"/>
      <c r="C285" s="180"/>
      <c r="D285" s="181"/>
      <c r="F285" s="181"/>
      <c r="G285" s="9"/>
      <c r="J285" s="9"/>
      <c r="L285" s="293"/>
      <c r="M285" s="180"/>
      <c r="O285" s="180"/>
      <c r="P285" s="180"/>
      <c r="Q285" s="180"/>
      <c r="R285" s="180"/>
      <c r="S285" s="180"/>
    </row>
    <row r="286" spans="1:19" ht="16.5" customHeight="1">
      <c r="A286" s="180"/>
      <c r="B286" s="180"/>
      <c r="C286" s="180"/>
      <c r="D286" s="181"/>
      <c r="F286" s="181"/>
      <c r="G286" s="9"/>
      <c r="J286" s="9"/>
      <c r="L286" s="293"/>
      <c r="M286" s="180"/>
      <c r="O286" s="180"/>
      <c r="P286" s="180"/>
      <c r="Q286" s="180"/>
      <c r="R286" s="180"/>
      <c r="S286" s="180"/>
    </row>
    <row r="287" spans="1:19" ht="16.5" customHeight="1">
      <c r="A287" s="180"/>
      <c r="B287" s="180"/>
      <c r="C287" s="180"/>
      <c r="D287" s="181"/>
      <c r="F287" s="181"/>
      <c r="G287" s="9"/>
      <c r="J287" s="9"/>
      <c r="L287" s="293"/>
      <c r="M287" s="180"/>
      <c r="O287" s="180"/>
      <c r="P287" s="180"/>
      <c r="Q287" s="180"/>
      <c r="R287" s="180"/>
      <c r="S287" s="180"/>
    </row>
    <row r="288" spans="1:19" ht="16.5" customHeight="1">
      <c r="A288" s="180"/>
      <c r="B288" s="180"/>
      <c r="C288" s="180"/>
      <c r="D288" s="181"/>
      <c r="F288" s="181"/>
      <c r="G288" s="9"/>
      <c r="J288" s="9"/>
      <c r="L288" s="293"/>
      <c r="M288" s="180"/>
      <c r="O288" s="180"/>
      <c r="P288" s="180"/>
      <c r="Q288" s="180"/>
      <c r="R288" s="180"/>
      <c r="S288" s="180"/>
    </row>
    <row r="289" spans="1:19" ht="16.5" customHeight="1">
      <c r="A289" s="180"/>
      <c r="B289" s="180"/>
      <c r="C289" s="180"/>
      <c r="D289" s="181"/>
      <c r="F289" s="181"/>
      <c r="G289" s="9"/>
      <c r="J289" s="9"/>
      <c r="L289" s="293"/>
      <c r="M289" s="180"/>
      <c r="O289" s="180"/>
      <c r="P289" s="180"/>
      <c r="Q289" s="180"/>
      <c r="R289" s="180"/>
      <c r="S289" s="180"/>
    </row>
    <row r="290" spans="1:19" ht="16.5" customHeight="1">
      <c r="A290" s="180"/>
      <c r="B290" s="180"/>
      <c r="C290" s="180"/>
      <c r="D290" s="181"/>
      <c r="F290" s="181"/>
      <c r="G290" s="9"/>
      <c r="J290" s="9"/>
      <c r="L290" s="293"/>
      <c r="M290" s="180"/>
      <c r="O290" s="180"/>
      <c r="P290" s="180"/>
      <c r="Q290" s="180"/>
      <c r="R290" s="180"/>
      <c r="S290" s="180"/>
    </row>
    <row r="291" spans="1:19" ht="16.5" customHeight="1">
      <c r="A291" s="180"/>
      <c r="B291" s="180"/>
      <c r="C291" s="180"/>
      <c r="D291" s="181"/>
      <c r="F291" s="181"/>
      <c r="G291" s="9"/>
      <c r="J291" s="9"/>
      <c r="L291" s="293"/>
      <c r="M291" s="180"/>
      <c r="O291" s="180"/>
      <c r="P291" s="180"/>
      <c r="Q291" s="180"/>
      <c r="R291" s="180"/>
      <c r="S291" s="180"/>
    </row>
    <row r="292" spans="1:19" ht="16.5" customHeight="1">
      <c r="A292" s="180"/>
      <c r="B292" s="180"/>
      <c r="C292" s="180"/>
      <c r="D292" s="181"/>
      <c r="F292" s="181"/>
      <c r="G292" s="9"/>
      <c r="J292" s="9"/>
      <c r="L292" s="293"/>
      <c r="M292" s="180"/>
      <c r="O292" s="180"/>
      <c r="P292" s="180"/>
      <c r="Q292" s="180"/>
      <c r="R292" s="180"/>
      <c r="S292" s="180"/>
    </row>
    <row r="293" spans="1:19" ht="16.5" customHeight="1">
      <c r="A293" s="180"/>
      <c r="B293" s="180"/>
      <c r="C293" s="180"/>
      <c r="D293" s="181"/>
      <c r="F293" s="181"/>
      <c r="G293" s="9"/>
      <c r="J293" s="9"/>
      <c r="L293" s="293"/>
      <c r="M293" s="180"/>
      <c r="O293" s="180"/>
      <c r="P293" s="180"/>
      <c r="Q293" s="180"/>
      <c r="R293" s="180"/>
      <c r="S293" s="180"/>
    </row>
    <row r="294" spans="1:19" ht="16.5" customHeight="1">
      <c r="A294" s="180"/>
      <c r="B294" s="180"/>
      <c r="C294" s="180"/>
      <c r="D294" s="181"/>
      <c r="F294" s="181"/>
      <c r="G294" s="9"/>
      <c r="J294" s="9"/>
      <c r="L294" s="293"/>
      <c r="M294" s="180"/>
      <c r="O294" s="180"/>
      <c r="P294" s="180"/>
      <c r="Q294" s="180"/>
      <c r="R294" s="180"/>
      <c r="S294" s="180"/>
    </row>
    <row r="295" spans="1:19" ht="16.5" customHeight="1">
      <c r="A295" s="180"/>
      <c r="B295" s="180"/>
      <c r="C295" s="180"/>
      <c r="D295" s="181"/>
      <c r="F295" s="181"/>
      <c r="G295" s="9"/>
      <c r="J295" s="9"/>
      <c r="L295" s="293"/>
      <c r="M295" s="180"/>
      <c r="O295" s="180"/>
      <c r="P295" s="180"/>
      <c r="Q295" s="180"/>
      <c r="R295" s="180"/>
      <c r="S295" s="180"/>
    </row>
    <row r="296" spans="1:19" ht="16.5" customHeight="1">
      <c r="A296" s="180"/>
      <c r="B296" s="180"/>
      <c r="C296" s="180"/>
      <c r="D296" s="181"/>
      <c r="F296" s="181"/>
      <c r="G296" s="9"/>
      <c r="J296" s="9"/>
      <c r="L296" s="293"/>
      <c r="M296" s="180"/>
      <c r="O296" s="180"/>
      <c r="P296" s="180"/>
      <c r="Q296" s="180"/>
      <c r="R296" s="180"/>
      <c r="S296" s="180"/>
    </row>
    <row r="297" spans="1:19" ht="16.5" customHeight="1">
      <c r="A297" s="180"/>
      <c r="B297" s="180"/>
      <c r="C297" s="180"/>
      <c r="D297" s="181"/>
      <c r="F297" s="181"/>
      <c r="G297" s="9"/>
      <c r="J297" s="9"/>
      <c r="L297" s="293"/>
      <c r="M297" s="180"/>
      <c r="O297" s="180"/>
      <c r="P297" s="180"/>
      <c r="Q297" s="180"/>
      <c r="R297" s="180"/>
      <c r="S297" s="180"/>
    </row>
    <row r="298" spans="1:19" ht="16.5" customHeight="1">
      <c r="A298" s="180"/>
      <c r="B298" s="180"/>
      <c r="C298" s="180"/>
      <c r="D298" s="181"/>
      <c r="F298" s="181"/>
      <c r="G298" s="9"/>
      <c r="J298" s="9"/>
      <c r="L298" s="293"/>
      <c r="M298" s="180"/>
      <c r="O298" s="180"/>
      <c r="P298" s="180"/>
      <c r="Q298" s="180"/>
      <c r="R298" s="180"/>
      <c r="S298" s="180"/>
    </row>
    <row r="299" spans="1:19" ht="16.5" customHeight="1">
      <c r="A299" s="180"/>
      <c r="B299" s="180"/>
      <c r="C299" s="180"/>
      <c r="D299" s="181"/>
      <c r="F299" s="181"/>
      <c r="G299" s="9"/>
      <c r="J299" s="9"/>
      <c r="L299" s="293"/>
      <c r="M299" s="180"/>
      <c r="O299" s="180"/>
      <c r="P299" s="180"/>
      <c r="Q299" s="180"/>
      <c r="R299" s="180"/>
      <c r="S299" s="180"/>
    </row>
    <row r="300" spans="1:19" ht="16.5" customHeight="1">
      <c r="A300" s="180"/>
      <c r="B300" s="180"/>
      <c r="C300" s="180"/>
      <c r="D300" s="181"/>
      <c r="F300" s="181"/>
      <c r="G300" s="9"/>
      <c r="J300" s="9"/>
      <c r="L300" s="293"/>
      <c r="M300" s="180"/>
      <c r="O300" s="180"/>
      <c r="P300" s="180"/>
      <c r="Q300" s="180"/>
      <c r="R300" s="180"/>
      <c r="S300" s="180"/>
    </row>
    <row r="301" spans="1:19" ht="16.5" customHeight="1">
      <c r="A301" s="180"/>
      <c r="B301" s="180"/>
      <c r="C301" s="180"/>
      <c r="D301" s="181"/>
      <c r="F301" s="181"/>
      <c r="G301" s="9"/>
      <c r="J301" s="9"/>
      <c r="L301" s="293"/>
      <c r="M301" s="180"/>
      <c r="O301" s="180"/>
      <c r="P301" s="180"/>
      <c r="Q301" s="180"/>
      <c r="R301" s="180"/>
      <c r="S301" s="180"/>
    </row>
    <row r="302" spans="1:19" ht="16.5" customHeight="1">
      <c r="A302" s="180"/>
      <c r="B302" s="180"/>
      <c r="C302" s="180"/>
      <c r="D302" s="181"/>
      <c r="F302" s="181"/>
      <c r="G302" s="9"/>
      <c r="J302" s="9"/>
      <c r="L302" s="293"/>
      <c r="M302" s="180"/>
      <c r="O302" s="180"/>
      <c r="P302" s="180"/>
      <c r="Q302" s="180"/>
      <c r="R302" s="180"/>
      <c r="S302" s="180"/>
    </row>
    <row r="303" spans="1:19" ht="16.5" customHeight="1">
      <c r="A303" s="180"/>
      <c r="B303" s="180"/>
      <c r="C303" s="180"/>
      <c r="D303" s="181"/>
      <c r="F303" s="181"/>
      <c r="G303" s="9"/>
      <c r="J303" s="9"/>
      <c r="L303" s="293"/>
      <c r="M303" s="180"/>
      <c r="O303" s="180"/>
      <c r="P303" s="180"/>
      <c r="Q303" s="180"/>
      <c r="R303" s="180"/>
      <c r="S303" s="180"/>
    </row>
    <row r="304" spans="1:19" ht="16.5" customHeight="1">
      <c r="A304" s="180"/>
      <c r="B304" s="180"/>
      <c r="C304" s="180"/>
      <c r="D304" s="181"/>
      <c r="F304" s="181"/>
      <c r="G304" s="9"/>
      <c r="J304" s="9"/>
      <c r="L304" s="293"/>
      <c r="M304" s="180"/>
      <c r="O304" s="180"/>
      <c r="P304" s="180"/>
      <c r="Q304" s="180"/>
      <c r="R304" s="180"/>
      <c r="S304" s="180"/>
    </row>
    <row r="305" spans="1:19" ht="16.5" customHeight="1">
      <c r="A305" s="180"/>
      <c r="B305" s="180"/>
      <c r="C305" s="180"/>
      <c r="D305" s="181"/>
      <c r="F305" s="181"/>
      <c r="G305" s="9"/>
      <c r="J305" s="9"/>
      <c r="L305" s="293"/>
      <c r="M305" s="180"/>
      <c r="O305" s="180"/>
      <c r="P305" s="180"/>
      <c r="Q305" s="180"/>
      <c r="R305" s="180"/>
      <c r="S305" s="180"/>
    </row>
    <row r="306" spans="1:19" ht="16.5" customHeight="1">
      <c r="A306" s="180"/>
      <c r="B306" s="180"/>
      <c r="C306" s="180"/>
      <c r="D306" s="181"/>
      <c r="F306" s="181"/>
      <c r="G306" s="9"/>
      <c r="J306" s="9"/>
      <c r="L306" s="293"/>
      <c r="M306" s="180"/>
      <c r="O306" s="180"/>
      <c r="P306" s="180"/>
      <c r="Q306" s="180"/>
      <c r="R306" s="180"/>
      <c r="S306" s="180"/>
    </row>
    <row r="307" spans="1:19" ht="16.5" customHeight="1">
      <c r="A307" s="180"/>
      <c r="B307" s="180"/>
      <c r="C307" s="180"/>
      <c r="D307" s="181"/>
      <c r="F307" s="181"/>
      <c r="G307" s="9"/>
      <c r="J307" s="9"/>
      <c r="L307" s="293"/>
      <c r="M307" s="180"/>
      <c r="O307" s="180"/>
      <c r="P307" s="180"/>
      <c r="Q307" s="180"/>
      <c r="R307" s="180"/>
      <c r="S307" s="180"/>
    </row>
    <row r="308" spans="1:19" ht="16.5" customHeight="1">
      <c r="A308" s="180"/>
      <c r="B308" s="180"/>
      <c r="C308" s="180"/>
      <c r="D308" s="181"/>
      <c r="F308" s="181"/>
      <c r="G308" s="9"/>
      <c r="J308" s="9"/>
      <c r="L308" s="293"/>
      <c r="M308" s="180"/>
      <c r="O308" s="180"/>
      <c r="P308" s="180"/>
      <c r="Q308" s="180"/>
      <c r="R308" s="180"/>
      <c r="S308" s="180"/>
    </row>
    <row r="309" spans="1:19" ht="16.5" customHeight="1">
      <c r="A309" s="180"/>
      <c r="B309" s="180"/>
      <c r="C309" s="180"/>
      <c r="D309" s="181"/>
      <c r="F309" s="181"/>
      <c r="G309" s="9"/>
      <c r="J309" s="9"/>
      <c r="L309" s="293"/>
      <c r="M309" s="180"/>
      <c r="O309" s="180"/>
      <c r="P309" s="180"/>
      <c r="Q309" s="180"/>
      <c r="R309" s="180"/>
      <c r="S309" s="180"/>
    </row>
    <row r="310" spans="1:19" ht="16.5" customHeight="1">
      <c r="A310" s="180"/>
      <c r="B310" s="180"/>
      <c r="C310" s="180"/>
      <c r="D310" s="181"/>
      <c r="F310" s="181"/>
      <c r="G310" s="9"/>
      <c r="J310" s="9"/>
      <c r="L310" s="293"/>
      <c r="M310" s="180"/>
      <c r="O310" s="180"/>
      <c r="P310" s="180"/>
      <c r="Q310" s="180"/>
      <c r="R310" s="180"/>
      <c r="S310" s="180"/>
    </row>
    <row r="311" spans="1:19" ht="16.5" customHeight="1">
      <c r="A311" s="180"/>
      <c r="B311" s="180"/>
      <c r="C311" s="180"/>
      <c r="D311" s="181"/>
      <c r="F311" s="181"/>
      <c r="G311" s="9"/>
      <c r="J311" s="9"/>
      <c r="L311" s="293"/>
      <c r="M311" s="180"/>
      <c r="O311" s="180"/>
      <c r="P311" s="180"/>
      <c r="Q311" s="180"/>
      <c r="R311" s="180"/>
      <c r="S311" s="180"/>
    </row>
    <row r="312" spans="1:19" ht="16.5" customHeight="1">
      <c r="A312" s="180"/>
      <c r="B312" s="180"/>
      <c r="C312" s="180"/>
      <c r="D312" s="181"/>
      <c r="F312" s="181"/>
      <c r="G312" s="9"/>
      <c r="J312" s="9"/>
      <c r="L312" s="293"/>
      <c r="M312" s="180"/>
      <c r="O312" s="180"/>
      <c r="P312" s="180"/>
      <c r="Q312" s="180"/>
      <c r="R312" s="180"/>
      <c r="S312" s="180"/>
    </row>
    <row r="313" spans="1:19" ht="16.5" customHeight="1">
      <c r="A313" s="180"/>
      <c r="B313" s="180"/>
      <c r="C313" s="180"/>
      <c r="D313" s="181"/>
      <c r="F313" s="181"/>
      <c r="G313" s="9"/>
      <c r="J313" s="9"/>
      <c r="L313" s="293"/>
      <c r="M313" s="180"/>
      <c r="O313" s="180"/>
      <c r="P313" s="180"/>
      <c r="Q313" s="180"/>
      <c r="R313" s="180"/>
      <c r="S313" s="180"/>
    </row>
    <row r="314" spans="1:19" ht="16.5" customHeight="1">
      <c r="A314" s="180"/>
      <c r="B314" s="180"/>
      <c r="C314" s="180"/>
      <c r="D314" s="181"/>
      <c r="F314" s="181"/>
      <c r="G314" s="9"/>
      <c r="J314" s="9"/>
      <c r="L314" s="293"/>
      <c r="M314" s="180"/>
      <c r="O314" s="180"/>
      <c r="P314" s="180"/>
      <c r="Q314" s="180"/>
      <c r="R314" s="180"/>
      <c r="S314" s="180"/>
    </row>
    <row r="315" spans="1:19" ht="16.5" customHeight="1">
      <c r="A315" s="180"/>
      <c r="B315" s="180"/>
      <c r="C315" s="180"/>
      <c r="D315" s="181"/>
      <c r="F315" s="181"/>
      <c r="G315" s="9"/>
      <c r="J315" s="9"/>
      <c r="L315" s="293"/>
      <c r="M315" s="180"/>
      <c r="O315" s="180"/>
      <c r="P315" s="180"/>
      <c r="Q315" s="180"/>
      <c r="R315" s="180"/>
      <c r="S315" s="180"/>
    </row>
    <row r="316" spans="1:19" ht="16.5" customHeight="1">
      <c r="A316" s="180"/>
      <c r="B316" s="180"/>
      <c r="C316" s="180"/>
      <c r="D316" s="181"/>
      <c r="F316" s="181"/>
      <c r="G316" s="9"/>
      <c r="J316" s="9"/>
      <c r="L316" s="293"/>
      <c r="M316" s="180"/>
      <c r="O316" s="180"/>
      <c r="P316" s="180"/>
      <c r="Q316" s="180"/>
      <c r="R316" s="180"/>
      <c r="S316" s="180"/>
    </row>
    <row r="317" spans="1:19" ht="16.5" customHeight="1">
      <c r="A317" s="180"/>
      <c r="B317" s="180"/>
      <c r="C317" s="180"/>
      <c r="D317" s="181"/>
      <c r="F317" s="181"/>
      <c r="G317" s="9"/>
      <c r="J317" s="9"/>
      <c r="L317" s="293"/>
      <c r="M317" s="180"/>
      <c r="O317" s="180"/>
      <c r="P317" s="180"/>
      <c r="Q317" s="180"/>
      <c r="R317" s="180"/>
      <c r="S317" s="180"/>
    </row>
    <row r="318" spans="1:19" ht="16.5" customHeight="1">
      <c r="A318" s="180"/>
      <c r="B318" s="180"/>
      <c r="C318" s="180"/>
      <c r="D318" s="181"/>
      <c r="F318" s="181"/>
      <c r="G318" s="9"/>
      <c r="J318" s="9"/>
      <c r="L318" s="293"/>
      <c r="M318" s="180"/>
      <c r="O318" s="180"/>
      <c r="P318" s="180"/>
      <c r="Q318" s="180"/>
      <c r="R318" s="180"/>
      <c r="S318" s="180"/>
    </row>
    <row r="319" spans="1:19" ht="16.5" customHeight="1">
      <c r="A319" s="180"/>
      <c r="B319" s="180"/>
      <c r="C319" s="180"/>
      <c r="D319" s="181"/>
      <c r="F319" s="181"/>
      <c r="G319" s="9"/>
      <c r="J319" s="9"/>
      <c r="L319" s="293"/>
      <c r="M319" s="180"/>
      <c r="O319" s="180"/>
      <c r="P319" s="180"/>
      <c r="Q319" s="180"/>
      <c r="R319" s="180"/>
      <c r="S319" s="180"/>
    </row>
    <row r="320" spans="1:19" ht="16.5" customHeight="1">
      <c r="A320" s="180"/>
      <c r="B320" s="180"/>
      <c r="C320" s="180"/>
      <c r="D320" s="181"/>
      <c r="F320" s="181"/>
      <c r="G320" s="9"/>
      <c r="J320" s="9"/>
      <c r="L320" s="293"/>
      <c r="M320" s="180"/>
      <c r="O320" s="180"/>
      <c r="P320" s="180"/>
      <c r="Q320" s="180"/>
      <c r="R320" s="180"/>
      <c r="S320" s="180"/>
    </row>
    <row r="321" spans="1:19" ht="16.5" customHeight="1">
      <c r="A321" s="180"/>
      <c r="B321" s="180"/>
      <c r="C321" s="180"/>
      <c r="D321" s="181"/>
      <c r="F321" s="181"/>
      <c r="G321" s="9"/>
      <c r="J321" s="9"/>
      <c r="L321" s="293"/>
      <c r="M321" s="180"/>
      <c r="O321" s="180"/>
      <c r="P321" s="180"/>
      <c r="Q321" s="180"/>
      <c r="R321" s="180"/>
      <c r="S321" s="180"/>
    </row>
    <row r="322" spans="1:19" ht="16.5" customHeight="1">
      <c r="A322" s="180"/>
      <c r="B322" s="180"/>
      <c r="C322" s="180"/>
      <c r="D322" s="181"/>
      <c r="F322" s="181"/>
      <c r="G322" s="9"/>
      <c r="J322" s="9"/>
      <c r="L322" s="293"/>
      <c r="M322" s="180"/>
      <c r="O322" s="180"/>
      <c r="P322" s="180"/>
      <c r="Q322" s="180"/>
      <c r="R322" s="180"/>
      <c r="S322" s="180"/>
    </row>
    <row r="323" spans="1:19" ht="16.5" customHeight="1">
      <c r="A323" s="180"/>
      <c r="B323" s="180"/>
      <c r="C323" s="180"/>
      <c r="D323" s="181"/>
      <c r="F323" s="181"/>
      <c r="G323" s="9"/>
      <c r="J323" s="9"/>
      <c r="L323" s="293"/>
      <c r="M323" s="180"/>
      <c r="O323" s="180"/>
      <c r="P323" s="180"/>
      <c r="Q323" s="180"/>
      <c r="R323" s="180"/>
      <c r="S323" s="180"/>
    </row>
    <row r="324" spans="1:19" ht="16.5" customHeight="1">
      <c r="A324" s="180"/>
      <c r="B324" s="180"/>
      <c r="C324" s="180"/>
      <c r="D324" s="181"/>
      <c r="F324" s="181"/>
      <c r="G324" s="9"/>
      <c r="J324" s="9"/>
      <c r="L324" s="293"/>
      <c r="M324" s="180"/>
      <c r="O324" s="180"/>
      <c r="P324" s="180"/>
      <c r="Q324" s="180"/>
      <c r="R324" s="180"/>
      <c r="S324" s="180"/>
    </row>
    <row r="325" spans="1:19" ht="16.5" customHeight="1">
      <c r="A325" s="180"/>
      <c r="B325" s="180"/>
      <c r="C325" s="180"/>
      <c r="D325" s="181"/>
      <c r="F325" s="181"/>
      <c r="G325" s="9"/>
      <c r="J325" s="9"/>
      <c r="L325" s="293"/>
      <c r="M325" s="180"/>
      <c r="O325" s="180"/>
      <c r="P325" s="180"/>
      <c r="Q325" s="180"/>
      <c r="R325" s="180"/>
      <c r="S325" s="180"/>
    </row>
    <row r="326" spans="1:19" ht="16.5" customHeight="1">
      <c r="A326" s="180"/>
      <c r="B326" s="180"/>
      <c r="C326" s="180"/>
      <c r="D326" s="181"/>
      <c r="F326" s="181"/>
      <c r="G326" s="9"/>
      <c r="J326" s="9"/>
      <c r="L326" s="293"/>
      <c r="M326" s="180"/>
      <c r="O326" s="180"/>
      <c r="P326" s="180"/>
      <c r="Q326" s="180"/>
      <c r="R326" s="180"/>
      <c r="S326" s="180"/>
    </row>
    <row r="327" spans="1:19" ht="16.5" customHeight="1">
      <c r="A327" s="180"/>
      <c r="B327" s="180"/>
      <c r="C327" s="180"/>
      <c r="D327" s="181"/>
      <c r="F327" s="181"/>
      <c r="G327" s="9"/>
      <c r="J327" s="9"/>
      <c r="L327" s="293"/>
      <c r="M327" s="180"/>
      <c r="O327" s="180"/>
      <c r="P327" s="180"/>
      <c r="Q327" s="180"/>
      <c r="R327" s="180"/>
      <c r="S327" s="180"/>
    </row>
    <row r="328" spans="1:19" ht="16.5" customHeight="1">
      <c r="A328" s="180"/>
      <c r="B328" s="180"/>
      <c r="C328" s="180"/>
      <c r="D328" s="181"/>
      <c r="F328" s="181"/>
      <c r="G328" s="9"/>
      <c r="J328" s="9"/>
      <c r="L328" s="293"/>
      <c r="M328" s="180"/>
      <c r="O328" s="180"/>
      <c r="P328" s="180"/>
      <c r="Q328" s="180"/>
      <c r="R328" s="180"/>
      <c r="S328" s="180"/>
    </row>
    <row r="329" spans="1:19" ht="16.5" customHeight="1">
      <c r="A329" s="180"/>
      <c r="B329" s="180"/>
      <c r="C329" s="180"/>
      <c r="D329" s="181"/>
      <c r="F329" s="181"/>
      <c r="G329" s="9"/>
      <c r="J329" s="9"/>
      <c r="L329" s="293"/>
      <c r="M329" s="180"/>
      <c r="O329" s="180"/>
      <c r="P329" s="180"/>
      <c r="Q329" s="180"/>
      <c r="R329" s="180"/>
      <c r="S329" s="180"/>
    </row>
    <row r="330" spans="1:19" ht="16.5" customHeight="1">
      <c r="A330" s="180"/>
      <c r="B330" s="180"/>
      <c r="C330" s="180"/>
      <c r="D330" s="181"/>
      <c r="F330" s="181"/>
      <c r="G330" s="9"/>
      <c r="J330" s="9"/>
      <c r="L330" s="293"/>
      <c r="M330" s="180"/>
      <c r="O330" s="180"/>
      <c r="P330" s="180"/>
      <c r="Q330" s="180"/>
      <c r="R330" s="180"/>
      <c r="S330" s="180"/>
    </row>
    <row r="331" spans="1:19" ht="16.5" customHeight="1">
      <c r="A331" s="180"/>
      <c r="B331" s="180"/>
      <c r="C331" s="180"/>
      <c r="D331" s="181"/>
      <c r="F331" s="181"/>
      <c r="G331" s="9"/>
      <c r="J331" s="9"/>
      <c r="L331" s="293"/>
      <c r="M331" s="180"/>
      <c r="O331" s="180"/>
      <c r="P331" s="180"/>
      <c r="Q331" s="180"/>
      <c r="R331" s="180"/>
      <c r="S331" s="180"/>
    </row>
    <row r="332" spans="1:19" ht="16.5" customHeight="1">
      <c r="A332" s="180"/>
      <c r="B332" s="180"/>
      <c r="C332" s="180"/>
      <c r="D332" s="181"/>
      <c r="F332" s="181"/>
      <c r="G332" s="9"/>
      <c r="J332" s="9"/>
      <c r="L332" s="293"/>
      <c r="M332" s="180"/>
      <c r="O332" s="180"/>
      <c r="P332" s="180"/>
      <c r="Q332" s="180"/>
      <c r="R332" s="180"/>
      <c r="S332" s="180"/>
    </row>
    <row r="333" spans="1:19" ht="16.5" customHeight="1">
      <c r="A333" s="180"/>
      <c r="B333" s="180"/>
      <c r="C333" s="180"/>
      <c r="D333" s="181"/>
      <c r="F333" s="181"/>
      <c r="G333" s="9"/>
      <c r="J333" s="9"/>
      <c r="L333" s="293"/>
      <c r="M333" s="180"/>
      <c r="O333" s="180"/>
      <c r="P333" s="180"/>
      <c r="Q333" s="180"/>
      <c r="R333" s="180"/>
      <c r="S333" s="180"/>
    </row>
    <row r="334" spans="1:19" ht="16.5" customHeight="1">
      <c r="A334" s="180"/>
      <c r="B334" s="180"/>
      <c r="C334" s="180"/>
      <c r="D334" s="181"/>
      <c r="F334" s="181"/>
      <c r="G334" s="9"/>
      <c r="J334" s="9"/>
      <c r="L334" s="293"/>
      <c r="M334" s="180"/>
      <c r="O334" s="180"/>
      <c r="P334" s="180"/>
      <c r="Q334" s="180"/>
      <c r="R334" s="180"/>
      <c r="S334" s="180"/>
    </row>
    <row r="335" spans="1:19" ht="16.5" customHeight="1">
      <c r="A335" s="180"/>
      <c r="B335" s="180"/>
      <c r="C335" s="180"/>
      <c r="D335" s="181"/>
      <c r="F335" s="181"/>
      <c r="G335" s="9"/>
      <c r="J335" s="9"/>
      <c r="L335" s="293"/>
      <c r="M335" s="180"/>
      <c r="O335" s="180"/>
      <c r="P335" s="180"/>
      <c r="Q335" s="180"/>
      <c r="R335" s="180"/>
      <c r="S335" s="180"/>
    </row>
    <row r="336" spans="1:19" ht="16.5" customHeight="1">
      <c r="A336" s="180"/>
      <c r="B336" s="180"/>
      <c r="C336" s="180"/>
      <c r="D336" s="181"/>
      <c r="F336" s="181"/>
      <c r="G336" s="9"/>
      <c r="J336" s="9"/>
      <c r="L336" s="293"/>
      <c r="M336" s="180"/>
      <c r="O336" s="180"/>
      <c r="P336" s="180"/>
      <c r="Q336" s="180"/>
      <c r="R336" s="180"/>
      <c r="S336" s="180"/>
    </row>
    <row r="337" spans="1:19" ht="16.5" customHeight="1">
      <c r="A337" s="180"/>
      <c r="B337" s="180"/>
      <c r="C337" s="180"/>
      <c r="D337" s="181"/>
      <c r="F337" s="181"/>
      <c r="G337" s="9"/>
      <c r="J337" s="9"/>
      <c r="L337" s="293"/>
      <c r="M337" s="180"/>
      <c r="O337" s="180"/>
      <c r="P337" s="180"/>
      <c r="Q337" s="180"/>
      <c r="R337" s="180"/>
      <c r="S337" s="180"/>
    </row>
    <row r="338" spans="1:19" ht="16.5" customHeight="1">
      <c r="A338" s="180"/>
      <c r="B338" s="180"/>
      <c r="C338" s="180"/>
      <c r="D338" s="181"/>
      <c r="F338" s="181"/>
      <c r="G338" s="9"/>
      <c r="J338" s="9"/>
      <c r="L338" s="293"/>
      <c r="M338" s="180"/>
      <c r="O338" s="180"/>
      <c r="P338" s="180"/>
      <c r="Q338" s="180"/>
      <c r="R338" s="180"/>
      <c r="S338" s="180"/>
    </row>
    <row r="339" spans="1:19" ht="16.5" customHeight="1">
      <c r="A339" s="180"/>
      <c r="B339" s="180"/>
      <c r="C339" s="180"/>
      <c r="D339" s="181"/>
      <c r="F339" s="181"/>
      <c r="G339" s="9"/>
      <c r="J339" s="9"/>
      <c r="L339" s="293"/>
      <c r="M339" s="180"/>
      <c r="O339" s="180"/>
      <c r="P339" s="180"/>
      <c r="Q339" s="180"/>
      <c r="R339" s="180"/>
      <c r="S339" s="180"/>
    </row>
    <row r="340" spans="1:19" ht="16.5" customHeight="1">
      <c r="A340" s="180"/>
      <c r="B340" s="180"/>
      <c r="C340" s="180"/>
      <c r="D340" s="181"/>
      <c r="F340" s="181"/>
      <c r="G340" s="9"/>
      <c r="J340" s="9"/>
      <c r="L340" s="293"/>
      <c r="M340" s="180"/>
      <c r="O340" s="180"/>
      <c r="P340" s="180"/>
      <c r="Q340" s="180"/>
      <c r="R340" s="180"/>
      <c r="S340" s="180"/>
    </row>
    <row r="341" spans="1:19" ht="16.5" customHeight="1">
      <c r="A341" s="180"/>
      <c r="B341" s="180"/>
      <c r="C341" s="180"/>
      <c r="D341" s="181"/>
      <c r="F341" s="181"/>
      <c r="G341" s="9"/>
      <c r="J341" s="9"/>
      <c r="L341" s="293"/>
      <c r="M341" s="180"/>
      <c r="O341" s="180"/>
      <c r="P341" s="180"/>
      <c r="Q341" s="180"/>
      <c r="R341" s="180"/>
      <c r="S341" s="180"/>
    </row>
    <row r="342" spans="1:19" ht="16.5" customHeight="1">
      <c r="A342" s="180"/>
      <c r="B342" s="180"/>
      <c r="C342" s="180"/>
      <c r="D342" s="181"/>
      <c r="F342" s="181"/>
      <c r="G342" s="9"/>
      <c r="J342" s="9"/>
      <c r="L342" s="293"/>
      <c r="M342" s="180"/>
      <c r="O342" s="180"/>
      <c r="P342" s="180"/>
      <c r="Q342" s="180"/>
      <c r="R342" s="180"/>
      <c r="S342" s="180"/>
    </row>
    <row r="343" spans="1:19" ht="16.5" customHeight="1">
      <c r="A343" s="180"/>
      <c r="B343" s="180"/>
      <c r="C343" s="180"/>
      <c r="D343" s="181"/>
      <c r="F343" s="181"/>
      <c r="G343" s="9"/>
      <c r="J343" s="9"/>
      <c r="L343" s="293"/>
      <c r="M343" s="180"/>
      <c r="O343" s="180"/>
      <c r="P343" s="180"/>
      <c r="Q343" s="180"/>
      <c r="R343" s="180"/>
      <c r="S343" s="180"/>
    </row>
    <row r="344" spans="1:19" ht="16.5" customHeight="1">
      <c r="A344" s="180"/>
      <c r="B344" s="180"/>
      <c r="C344" s="180"/>
      <c r="D344" s="181"/>
      <c r="F344" s="181"/>
      <c r="G344" s="9"/>
      <c r="J344" s="9"/>
      <c r="L344" s="293"/>
      <c r="M344" s="180"/>
      <c r="O344" s="180"/>
      <c r="P344" s="180"/>
      <c r="Q344" s="180"/>
      <c r="R344" s="180"/>
      <c r="S344" s="180"/>
    </row>
    <row r="345" spans="1:19" ht="16.5" customHeight="1">
      <c r="A345" s="180"/>
      <c r="B345" s="180"/>
      <c r="C345" s="180"/>
      <c r="D345" s="181"/>
      <c r="F345" s="181"/>
      <c r="G345" s="9"/>
      <c r="J345" s="9"/>
      <c r="L345" s="293"/>
      <c r="M345" s="180"/>
      <c r="O345" s="180"/>
      <c r="P345" s="180"/>
      <c r="Q345" s="180"/>
      <c r="R345" s="180"/>
      <c r="S345" s="180"/>
    </row>
    <row r="346" spans="1:19" ht="16.5" customHeight="1">
      <c r="A346" s="180"/>
      <c r="B346" s="180"/>
      <c r="C346" s="180"/>
      <c r="D346" s="181"/>
      <c r="F346" s="181"/>
      <c r="G346" s="9"/>
      <c r="J346" s="9"/>
      <c r="L346" s="293"/>
      <c r="M346" s="180"/>
      <c r="O346" s="180"/>
      <c r="P346" s="180"/>
      <c r="Q346" s="180"/>
      <c r="R346" s="180"/>
      <c r="S346" s="180"/>
    </row>
    <row r="347" spans="1:19" ht="16.5" customHeight="1">
      <c r="A347" s="180"/>
      <c r="B347" s="180"/>
      <c r="C347" s="180"/>
      <c r="D347" s="181"/>
      <c r="F347" s="181"/>
      <c r="G347" s="9"/>
      <c r="J347" s="9"/>
      <c r="L347" s="293"/>
      <c r="M347" s="180"/>
      <c r="O347" s="180"/>
      <c r="P347" s="180"/>
      <c r="Q347" s="180"/>
      <c r="R347" s="180"/>
      <c r="S347" s="180"/>
    </row>
    <row r="348" spans="1:19" ht="16.5" customHeight="1">
      <c r="A348" s="180"/>
      <c r="B348" s="180"/>
      <c r="C348" s="180"/>
      <c r="D348" s="181"/>
      <c r="F348" s="181"/>
      <c r="G348" s="9"/>
      <c r="J348" s="9"/>
      <c r="L348" s="293"/>
      <c r="M348" s="180"/>
      <c r="O348" s="180"/>
      <c r="P348" s="180"/>
      <c r="Q348" s="180"/>
      <c r="R348" s="180"/>
      <c r="S348" s="180"/>
    </row>
    <row r="349" spans="1:19" ht="16.5" customHeight="1">
      <c r="A349" s="180"/>
      <c r="B349" s="180"/>
      <c r="C349" s="180"/>
      <c r="D349" s="181"/>
      <c r="F349" s="181"/>
      <c r="G349" s="9"/>
      <c r="J349" s="9"/>
      <c r="L349" s="293"/>
      <c r="M349" s="180"/>
      <c r="O349" s="180"/>
      <c r="P349" s="180"/>
      <c r="Q349" s="180"/>
      <c r="R349" s="180"/>
      <c r="S349" s="180"/>
    </row>
    <row r="350" spans="1:19" ht="16.5" customHeight="1">
      <c r="A350" s="180"/>
      <c r="B350" s="180"/>
      <c r="C350" s="180"/>
      <c r="D350" s="181"/>
      <c r="F350" s="181"/>
      <c r="G350" s="9"/>
      <c r="J350" s="9"/>
      <c r="L350" s="293"/>
      <c r="M350" s="180"/>
      <c r="O350" s="180"/>
      <c r="P350" s="180"/>
      <c r="Q350" s="180"/>
      <c r="R350" s="180"/>
      <c r="S350" s="180"/>
    </row>
    <row r="351" spans="1:19" ht="16.5" customHeight="1">
      <c r="A351" s="180"/>
      <c r="B351" s="180"/>
      <c r="C351" s="180"/>
      <c r="D351" s="181"/>
      <c r="F351" s="181"/>
      <c r="G351" s="9"/>
      <c r="J351" s="9"/>
      <c r="L351" s="293"/>
      <c r="M351" s="180"/>
      <c r="O351" s="180"/>
      <c r="P351" s="180"/>
      <c r="Q351" s="180"/>
      <c r="R351" s="180"/>
      <c r="S351" s="180"/>
    </row>
    <row r="352" spans="1:19" ht="16.5" customHeight="1">
      <c r="A352" s="180"/>
      <c r="B352" s="180"/>
      <c r="C352" s="180"/>
      <c r="D352" s="181"/>
      <c r="F352" s="181"/>
      <c r="G352" s="9"/>
      <c r="J352" s="9"/>
      <c r="L352" s="293"/>
      <c r="M352" s="180"/>
      <c r="O352" s="180"/>
      <c r="P352" s="180"/>
      <c r="Q352" s="180"/>
      <c r="R352" s="180"/>
      <c r="S352" s="180"/>
    </row>
    <row r="353" spans="1:19" ht="16.5" customHeight="1">
      <c r="A353" s="180"/>
      <c r="B353" s="180"/>
      <c r="C353" s="180"/>
      <c r="D353" s="181"/>
      <c r="F353" s="181"/>
      <c r="G353" s="9"/>
      <c r="J353" s="9"/>
      <c r="L353" s="293"/>
      <c r="M353" s="180"/>
      <c r="O353" s="180"/>
      <c r="P353" s="180"/>
      <c r="Q353" s="180"/>
      <c r="R353" s="180"/>
      <c r="S353" s="180"/>
    </row>
    <row r="354" spans="1:19" ht="16.5" customHeight="1">
      <c r="A354" s="180"/>
      <c r="B354" s="180"/>
      <c r="C354" s="180"/>
      <c r="D354" s="181"/>
      <c r="F354" s="181"/>
      <c r="G354" s="9"/>
      <c r="J354" s="9"/>
      <c r="L354" s="293"/>
      <c r="M354" s="180"/>
      <c r="O354" s="180"/>
      <c r="P354" s="180"/>
      <c r="Q354" s="180"/>
      <c r="R354" s="180"/>
      <c r="S354" s="180"/>
    </row>
    <row r="355" spans="1:19" ht="16.5" customHeight="1">
      <c r="A355" s="180"/>
      <c r="B355" s="180"/>
      <c r="C355" s="180"/>
      <c r="D355" s="181"/>
      <c r="F355" s="181"/>
      <c r="G355" s="9"/>
      <c r="J355" s="9"/>
      <c r="L355" s="293"/>
      <c r="M355" s="180"/>
      <c r="O355" s="180"/>
      <c r="P355" s="180"/>
      <c r="Q355" s="180"/>
      <c r="R355" s="180"/>
      <c r="S355" s="180"/>
    </row>
    <row r="356" spans="1:19" ht="16.5" customHeight="1">
      <c r="A356" s="180"/>
      <c r="B356" s="180"/>
      <c r="C356" s="180"/>
      <c r="D356" s="181"/>
      <c r="F356" s="181"/>
      <c r="G356" s="9"/>
      <c r="J356" s="9"/>
      <c r="L356" s="293"/>
      <c r="M356" s="180"/>
      <c r="O356" s="180"/>
      <c r="P356" s="180"/>
      <c r="Q356" s="180"/>
      <c r="R356" s="180"/>
      <c r="S356" s="180"/>
    </row>
    <row r="357" spans="1:19" ht="16.5" customHeight="1">
      <c r="A357" s="180"/>
      <c r="B357" s="180"/>
      <c r="C357" s="180"/>
      <c r="D357" s="181"/>
      <c r="F357" s="181"/>
      <c r="G357" s="9"/>
      <c r="J357" s="9"/>
      <c r="L357" s="293"/>
      <c r="M357" s="180"/>
      <c r="O357" s="180"/>
      <c r="P357" s="180"/>
      <c r="Q357" s="180"/>
      <c r="R357" s="180"/>
      <c r="S357" s="180"/>
    </row>
    <row r="358" spans="1:19" ht="16.5" customHeight="1">
      <c r="A358" s="180"/>
      <c r="B358" s="180"/>
      <c r="C358" s="180"/>
      <c r="D358" s="181"/>
      <c r="F358" s="181"/>
      <c r="G358" s="9"/>
      <c r="J358" s="9"/>
      <c r="L358" s="293"/>
      <c r="M358" s="180"/>
      <c r="O358" s="180"/>
      <c r="P358" s="180"/>
      <c r="Q358" s="180"/>
      <c r="R358" s="180"/>
      <c r="S358" s="180"/>
    </row>
    <row r="359" spans="1:19" ht="16.5" customHeight="1">
      <c r="A359" s="180"/>
      <c r="B359" s="180"/>
      <c r="C359" s="180"/>
      <c r="D359" s="181"/>
      <c r="F359" s="181"/>
      <c r="G359" s="9"/>
      <c r="J359" s="9"/>
      <c r="L359" s="293"/>
      <c r="M359" s="180"/>
      <c r="O359" s="180"/>
      <c r="P359" s="180"/>
      <c r="Q359" s="180"/>
      <c r="R359" s="180"/>
      <c r="S359" s="180"/>
    </row>
    <row r="360" spans="1:19" ht="16.5" customHeight="1">
      <c r="A360" s="180"/>
      <c r="B360" s="180"/>
      <c r="C360" s="180"/>
      <c r="D360" s="181"/>
      <c r="F360" s="181"/>
      <c r="G360" s="9"/>
      <c r="J360" s="9"/>
      <c r="L360" s="293"/>
      <c r="M360" s="180"/>
      <c r="O360" s="180"/>
      <c r="P360" s="180"/>
      <c r="Q360" s="180"/>
      <c r="R360" s="180"/>
      <c r="S360" s="180"/>
    </row>
    <row r="361" spans="1:19" ht="16.5" customHeight="1">
      <c r="A361" s="180"/>
      <c r="B361" s="180"/>
      <c r="C361" s="180"/>
      <c r="D361" s="181"/>
      <c r="F361" s="181"/>
      <c r="G361" s="9"/>
      <c r="J361" s="9"/>
      <c r="L361" s="293"/>
      <c r="M361" s="180"/>
      <c r="O361" s="180"/>
      <c r="P361" s="180"/>
      <c r="Q361" s="180"/>
      <c r="R361" s="180"/>
      <c r="S361" s="180"/>
    </row>
    <row r="362" spans="1:19" ht="16.5" customHeight="1">
      <c r="A362" s="180"/>
      <c r="B362" s="180"/>
      <c r="C362" s="180"/>
      <c r="D362" s="181"/>
      <c r="F362" s="181"/>
      <c r="G362" s="9"/>
      <c r="J362" s="9"/>
      <c r="L362" s="293"/>
      <c r="M362" s="180"/>
      <c r="O362" s="180"/>
      <c r="P362" s="180"/>
      <c r="Q362" s="180"/>
      <c r="R362" s="180"/>
      <c r="S362" s="180"/>
    </row>
    <row r="363" spans="1:19" ht="16.5" customHeight="1">
      <c r="A363" s="180"/>
      <c r="B363" s="180"/>
      <c r="C363" s="180"/>
      <c r="D363" s="181"/>
      <c r="F363" s="181"/>
      <c r="G363" s="9"/>
      <c r="J363" s="9"/>
      <c r="L363" s="293"/>
      <c r="M363" s="180"/>
      <c r="O363" s="180"/>
      <c r="P363" s="180"/>
      <c r="Q363" s="180"/>
      <c r="R363" s="180"/>
      <c r="S363" s="180"/>
    </row>
    <row r="364" spans="1:19" ht="16.5" customHeight="1">
      <c r="A364" s="180"/>
      <c r="B364" s="180"/>
      <c r="C364" s="180"/>
      <c r="D364" s="181"/>
      <c r="F364" s="181"/>
      <c r="G364" s="9"/>
      <c r="J364" s="9"/>
      <c r="L364" s="293"/>
      <c r="M364" s="180"/>
      <c r="O364" s="180"/>
      <c r="P364" s="180"/>
      <c r="Q364" s="180"/>
      <c r="R364" s="180"/>
      <c r="S364" s="180"/>
    </row>
    <row r="365" spans="1:19" ht="16.5" customHeight="1">
      <c r="A365" s="180"/>
      <c r="B365" s="180"/>
      <c r="C365" s="180"/>
      <c r="D365" s="181"/>
      <c r="F365" s="181"/>
      <c r="G365" s="9"/>
      <c r="J365" s="9"/>
      <c r="L365" s="293"/>
      <c r="M365" s="180"/>
      <c r="O365" s="180"/>
      <c r="P365" s="180"/>
      <c r="Q365" s="180"/>
      <c r="R365" s="180"/>
      <c r="S365" s="180"/>
    </row>
    <row r="366" spans="1:19" ht="16.5" customHeight="1">
      <c r="A366" s="180"/>
      <c r="B366" s="180"/>
      <c r="C366" s="180"/>
      <c r="D366" s="181"/>
      <c r="F366" s="181"/>
      <c r="G366" s="9"/>
      <c r="J366" s="9"/>
      <c r="L366" s="293"/>
      <c r="M366" s="180"/>
      <c r="O366" s="180"/>
      <c r="P366" s="180"/>
      <c r="Q366" s="180"/>
      <c r="R366" s="180"/>
      <c r="S366" s="180"/>
    </row>
    <row r="367" spans="1:19" ht="16.5" customHeight="1">
      <c r="A367" s="180"/>
      <c r="B367" s="180"/>
      <c r="C367" s="180"/>
      <c r="D367" s="181"/>
      <c r="F367" s="181"/>
      <c r="G367" s="9"/>
      <c r="J367" s="9"/>
      <c r="L367" s="293"/>
      <c r="M367" s="180"/>
      <c r="O367" s="180"/>
      <c r="P367" s="180"/>
      <c r="Q367" s="180"/>
      <c r="R367" s="180"/>
      <c r="S367" s="180"/>
    </row>
    <row r="368" spans="1:19" ht="16.5" customHeight="1">
      <c r="A368" s="180"/>
      <c r="B368" s="180"/>
      <c r="C368" s="180"/>
      <c r="D368" s="181"/>
      <c r="F368" s="181"/>
      <c r="G368" s="9"/>
      <c r="J368" s="9"/>
      <c r="L368" s="293"/>
      <c r="M368" s="180"/>
      <c r="O368" s="180"/>
      <c r="P368" s="180"/>
      <c r="Q368" s="180"/>
      <c r="R368" s="180"/>
      <c r="S368" s="180"/>
    </row>
    <row r="369" spans="1:19" ht="16.5" customHeight="1">
      <c r="A369" s="180"/>
      <c r="B369" s="180"/>
      <c r="C369" s="180"/>
      <c r="D369" s="181"/>
      <c r="F369" s="181"/>
      <c r="G369" s="9"/>
      <c r="J369" s="9"/>
      <c r="L369" s="293"/>
      <c r="M369" s="180"/>
      <c r="O369" s="180"/>
      <c r="P369" s="180"/>
      <c r="Q369" s="180"/>
      <c r="R369" s="180"/>
      <c r="S369" s="180"/>
    </row>
    <row r="370" spans="1:19" ht="16.5" customHeight="1">
      <c r="A370" s="180"/>
      <c r="B370" s="180"/>
      <c r="C370" s="180"/>
      <c r="D370" s="181"/>
      <c r="F370" s="181"/>
      <c r="G370" s="9"/>
      <c r="J370" s="9"/>
      <c r="L370" s="293"/>
      <c r="M370" s="180"/>
      <c r="O370" s="180"/>
      <c r="P370" s="180"/>
      <c r="Q370" s="180"/>
      <c r="R370" s="180"/>
      <c r="S370" s="180"/>
    </row>
    <row r="371" spans="1:19" ht="16.5" customHeight="1">
      <c r="A371" s="180"/>
      <c r="B371" s="180"/>
      <c r="C371" s="180"/>
      <c r="D371" s="181"/>
      <c r="F371" s="181"/>
      <c r="G371" s="9"/>
      <c r="J371" s="9"/>
      <c r="L371" s="293"/>
      <c r="M371" s="180"/>
      <c r="O371" s="180"/>
      <c r="P371" s="180"/>
      <c r="Q371" s="180"/>
      <c r="R371" s="180"/>
      <c r="S371" s="180"/>
    </row>
    <row r="372" spans="1:19" ht="16.5" customHeight="1">
      <c r="A372" s="180"/>
      <c r="B372" s="180"/>
      <c r="C372" s="180"/>
      <c r="D372" s="181"/>
      <c r="F372" s="181"/>
      <c r="G372" s="9"/>
      <c r="J372" s="9"/>
      <c r="L372" s="293"/>
      <c r="M372" s="180"/>
      <c r="O372" s="180"/>
      <c r="P372" s="180"/>
      <c r="Q372" s="180"/>
      <c r="R372" s="180"/>
      <c r="S372" s="180"/>
    </row>
    <row r="373" spans="1:19" ht="16.5" customHeight="1">
      <c r="A373" s="180"/>
      <c r="B373" s="180"/>
      <c r="C373" s="180"/>
      <c r="D373" s="181"/>
      <c r="F373" s="181"/>
      <c r="G373" s="9"/>
      <c r="J373" s="9"/>
      <c r="L373" s="293"/>
      <c r="M373" s="180"/>
      <c r="O373" s="180"/>
      <c r="P373" s="180"/>
      <c r="Q373" s="180"/>
      <c r="R373" s="180"/>
      <c r="S373" s="180"/>
    </row>
    <row r="374" spans="1:19" ht="16.5" customHeight="1">
      <c r="A374" s="180"/>
      <c r="B374" s="180"/>
      <c r="C374" s="180"/>
      <c r="D374" s="181"/>
      <c r="F374" s="181"/>
      <c r="G374" s="9"/>
      <c r="J374" s="9"/>
      <c r="L374" s="293"/>
      <c r="M374" s="180"/>
      <c r="O374" s="180"/>
      <c r="P374" s="180"/>
      <c r="Q374" s="180"/>
      <c r="R374" s="180"/>
      <c r="S374" s="180"/>
    </row>
    <row r="375" spans="1:19" ht="16.5" customHeight="1">
      <c r="A375" s="180"/>
      <c r="B375" s="180"/>
      <c r="C375" s="180"/>
      <c r="D375" s="181"/>
      <c r="F375" s="181"/>
      <c r="G375" s="9"/>
      <c r="J375" s="9"/>
      <c r="L375" s="293"/>
      <c r="M375" s="180"/>
      <c r="O375" s="180"/>
      <c r="P375" s="180"/>
      <c r="Q375" s="180"/>
      <c r="R375" s="180"/>
      <c r="S375" s="180"/>
    </row>
    <row r="376" spans="1:19" ht="16.5" customHeight="1">
      <c r="A376" s="180"/>
      <c r="B376" s="180"/>
      <c r="C376" s="180"/>
      <c r="D376" s="181"/>
      <c r="F376" s="181"/>
      <c r="G376" s="9"/>
      <c r="J376" s="9"/>
      <c r="L376" s="293"/>
      <c r="M376" s="180"/>
      <c r="O376" s="180"/>
      <c r="P376" s="180"/>
      <c r="Q376" s="180"/>
      <c r="R376" s="180"/>
      <c r="S376" s="180"/>
    </row>
    <row r="377" spans="1:19" ht="16.5" customHeight="1">
      <c r="A377" s="180"/>
      <c r="B377" s="180"/>
      <c r="C377" s="180"/>
      <c r="D377" s="181"/>
      <c r="F377" s="181"/>
      <c r="G377" s="9"/>
      <c r="J377" s="9"/>
      <c r="L377" s="293"/>
      <c r="M377" s="180"/>
      <c r="O377" s="180"/>
      <c r="P377" s="180"/>
      <c r="Q377" s="180"/>
      <c r="R377" s="180"/>
      <c r="S377" s="180"/>
    </row>
    <row r="378" spans="1:19" ht="16.5" customHeight="1">
      <c r="A378" s="180"/>
      <c r="B378" s="180"/>
      <c r="C378" s="180"/>
      <c r="D378" s="181"/>
      <c r="F378" s="181"/>
      <c r="G378" s="9"/>
      <c r="J378" s="9"/>
      <c r="L378" s="293"/>
      <c r="M378" s="180"/>
      <c r="O378" s="180"/>
      <c r="P378" s="180"/>
      <c r="Q378" s="180"/>
      <c r="R378" s="180"/>
      <c r="S378" s="180"/>
    </row>
    <row r="379" spans="1:19" ht="16.5" customHeight="1">
      <c r="A379" s="180"/>
      <c r="B379" s="180"/>
      <c r="C379" s="180"/>
      <c r="D379" s="181"/>
      <c r="F379" s="181"/>
      <c r="G379" s="9"/>
      <c r="J379" s="9"/>
      <c r="L379" s="293"/>
      <c r="M379" s="180"/>
      <c r="O379" s="180"/>
      <c r="P379" s="180"/>
      <c r="Q379" s="180"/>
      <c r="R379" s="180"/>
      <c r="S379" s="180"/>
    </row>
    <row r="380" spans="1:19" ht="16.5" customHeight="1">
      <c r="A380" s="180"/>
      <c r="B380" s="180"/>
      <c r="C380" s="180"/>
      <c r="D380" s="181"/>
      <c r="F380" s="181"/>
      <c r="G380" s="9"/>
      <c r="J380" s="9"/>
      <c r="L380" s="293"/>
      <c r="M380" s="180"/>
      <c r="O380" s="180"/>
      <c r="P380" s="180"/>
      <c r="Q380" s="180"/>
      <c r="R380" s="180"/>
      <c r="S380" s="180"/>
    </row>
    <row r="381" spans="1:19" ht="16.5" customHeight="1">
      <c r="A381" s="180"/>
      <c r="B381" s="180"/>
      <c r="C381" s="180"/>
      <c r="D381" s="181"/>
      <c r="F381" s="181"/>
      <c r="G381" s="9"/>
      <c r="J381" s="9"/>
      <c r="L381" s="293"/>
      <c r="M381" s="180"/>
      <c r="O381" s="180"/>
      <c r="P381" s="180"/>
      <c r="Q381" s="180"/>
      <c r="R381" s="180"/>
      <c r="S381" s="180"/>
    </row>
    <row r="382" spans="1:19" ht="16.5" customHeight="1">
      <c r="A382" s="180"/>
      <c r="B382" s="180"/>
      <c r="C382" s="180"/>
      <c r="D382" s="181"/>
      <c r="F382" s="181"/>
      <c r="G382" s="9"/>
      <c r="J382" s="9"/>
      <c r="L382" s="293"/>
      <c r="M382" s="180"/>
      <c r="O382" s="180"/>
      <c r="P382" s="180"/>
      <c r="Q382" s="180"/>
      <c r="R382" s="180"/>
      <c r="S382" s="180"/>
    </row>
    <row r="383" spans="1:19" ht="16.5" customHeight="1">
      <c r="A383" s="180"/>
      <c r="B383" s="180"/>
      <c r="C383" s="180"/>
      <c r="D383" s="181"/>
      <c r="F383" s="181"/>
      <c r="G383" s="9"/>
      <c r="J383" s="9"/>
      <c r="L383" s="293"/>
      <c r="M383" s="180"/>
      <c r="O383" s="180"/>
      <c r="P383" s="180"/>
      <c r="Q383" s="180"/>
      <c r="R383" s="180"/>
      <c r="S383" s="180"/>
    </row>
    <row r="384" spans="1:19" ht="16.5" customHeight="1">
      <c r="A384" s="180"/>
      <c r="B384" s="180"/>
      <c r="C384" s="180"/>
      <c r="D384" s="181"/>
      <c r="F384" s="181"/>
      <c r="G384" s="9"/>
      <c r="J384" s="9"/>
      <c r="L384" s="293"/>
      <c r="M384" s="180"/>
      <c r="O384" s="180"/>
      <c r="P384" s="180"/>
      <c r="Q384" s="180"/>
      <c r="R384" s="180"/>
      <c r="S384" s="180"/>
    </row>
    <row r="385" spans="1:19" ht="16.5" customHeight="1">
      <c r="A385" s="180"/>
      <c r="B385" s="180"/>
      <c r="C385" s="180"/>
      <c r="D385" s="181"/>
      <c r="F385" s="181"/>
      <c r="G385" s="9"/>
      <c r="J385" s="9"/>
      <c r="L385" s="293"/>
      <c r="M385" s="180"/>
      <c r="O385" s="180"/>
      <c r="P385" s="180"/>
      <c r="Q385" s="180"/>
      <c r="R385" s="180"/>
      <c r="S385" s="180"/>
    </row>
    <row r="386" spans="1:19" ht="16.5" customHeight="1">
      <c r="A386" s="180"/>
      <c r="B386" s="180"/>
      <c r="C386" s="180"/>
      <c r="D386" s="181"/>
      <c r="F386" s="181"/>
      <c r="G386" s="9"/>
      <c r="J386" s="9"/>
      <c r="L386" s="293"/>
      <c r="M386" s="180"/>
      <c r="O386" s="180"/>
      <c r="P386" s="180"/>
      <c r="Q386" s="180"/>
      <c r="R386" s="180"/>
      <c r="S386" s="180"/>
    </row>
    <row r="387" spans="1:19" ht="16.5" customHeight="1">
      <c r="A387" s="180"/>
      <c r="B387" s="180"/>
      <c r="C387" s="180"/>
      <c r="D387" s="181"/>
      <c r="F387" s="181"/>
      <c r="G387" s="9"/>
      <c r="J387" s="9"/>
      <c r="L387" s="293"/>
      <c r="M387" s="180"/>
      <c r="O387" s="180"/>
      <c r="P387" s="180"/>
      <c r="Q387" s="180"/>
      <c r="R387" s="180"/>
      <c r="S387" s="180"/>
    </row>
    <row r="388" spans="1:19" ht="16.5" customHeight="1">
      <c r="A388" s="180"/>
      <c r="B388" s="180"/>
      <c r="C388" s="180"/>
      <c r="D388" s="181"/>
      <c r="F388" s="181"/>
      <c r="G388" s="9"/>
      <c r="J388" s="9"/>
      <c r="L388" s="293"/>
      <c r="M388" s="180"/>
      <c r="O388" s="180"/>
      <c r="P388" s="180"/>
      <c r="Q388" s="180"/>
      <c r="R388" s="180"/>
      <c r="S388" s="180"/>
    </row>
    <row r="389" spans="1:19" ht="16.5" customHeight="1">
      <c r="A389" s="180"/>
      <c r="B389" s="180"/>
      <c r="C389" s="180"/>
      <c r="D389" s="181"/>
      <c r="F389" s="181"/>
      <c r="G389" s="9"/>
      <c r="J389" s="9"/>
      <c r="L389" s="293"/>
      <c r="M389" s="180"/>
      <c r="O389" s="180"/>
      <c r="P389" s="180"/>
      <c r="Q389" s="180"/>
      <c r="R389" s="180"/>
      <c r="S389" s="180"/>
    </row>
    <row r="390" spans="1:19" ht="16.5" customHeight="1">
      <c r="A390" s="180"/>
      <c r="B390" s="180"/>
      <c r="C390" s="180"/>
      <c r="D390" s="181"/>
      <c r="F390" s="181"/>
      <c r="G390" s="9"/>
      <c r="J390" s="9"/>
      <c r="L390" s="293"/>
      <c r="M390" s="180"/>
      <c r="O390" s="180"/>
      <c r="P390" s="180"/>
      <c r="Q390" s="180"/>
      <c r="R390" s="180"/>
      <c r="S390" s="180"/>
    </row>
    <row r="391" spans="1:19" ht="16.5" customHeight="1">
      <c r="A391" s="180"/>
      <c r="B391" s="180"/>
      <c r="C391" s="180"/>
      <c r="D391" s="181"/>
      <c r="F391" s="181"/>
      <c r="G391" s="9"/>
      <c r="J391" s="9"/>
      <c r="L391" s="293"/>
      <c r="M391" s="180"/>
      <c r="O391" s="180"/>
      <c r="P391" s="180"/>
      <c r="Q391" s="180"/>
      <c r="R391" s="180"/>
      <c r="S391" s="180"/>
    </row>
    <row r="392" spans="1:19" ht="16.5" customHeight="1">
      <c r="A392" s="180"/>
      <c r="B392" s="180"/>
      <c r="C392" s="180"/>
      <c r="D392" s="181"/>
      <c r="F392" s="181"/>
      <c r="G392" s="9"/>
      <c r="J392" s="9"/>
      <c r="L392" s="293"/>
      <c r="M392" s="180"/>
      <c r="O392" s="180"/>
      <c r="P392" s="180"/>
      <c r="Q392" s="180"/>
      <c r="R392" s="180"/>
      <c r="S392" s="180"/>
    </row>
    <row r="393" spans="1:19" ht="16.5" customHeight="1">
      <c r="A393" s="180"/>
      <c r="B393" s="180"/>
      <c r="C393" s="180"/>
      <c r="D393" s="181"/>
      <c r="F393" s="181"/>
      <c r="G393" s="9"/>
      <c r="J393" s="9"/>
      <c r="L393" s="293"/>
      <c r="M393" s="180"/>
      <c r="O393" s="180"/>
      <c r="P393" s="180"/>
      <c r="Q393" s="180"/>
      <c r="R393" s="180"/>
      <c r="S393" s="180"/>
    </row>
    <row r="394" spans="1:19" ht="16.5" customHeight="1">
      <c r="A394" s="180"/>
      <c r="B394" s="180"/>
      <c r="C394" s="180"/>
      <c r="D394" s="181"/>
      <c r="F394" s="181"/>
      <c r="G394" s="9"/>
      <c r="J394" s="9"/>
      <c r="L394" s="293"/>
      <c r="M394" s="180"/>
      <c r="O394" s="180"/>
      <c r="P394" s="180"/>
      <c r="Q394" s="180"/>
      <c r="R394" s="180"/>
      <c r="S394" s="180"/>
    </row>
    <row r="395" spans="1:19" ht="16.5" customHeight="1">
      <c r="A395" s="180"/>
      <c r="B395" s="180"/>
      <c r="C395" s="180"/>
      <c r="D395" s="181"/>
      <c r="F395" s="181"/>
      <c r="G395" s="9"/>
      <c r="J395" s="9"/>
      <c r="L395" s="293"/>
      <c r="M395" s="180"/>
      <c r="O395" s="180"/>
      <c r="P395" s="180"/>
      <c r="Q395" s="180"/>
      <c r="R395" s="180"/>
      <c r="S395" s="180"/>
    </row>
    <row r="396" spans="1:19" ht="16.5" customHeight="1">
      <c r="A396" s="180"/>
      <c r="B396" s="180"/>
      <c r="C396" s="180"/>
      <c r="D396" s="181"/>
      <c r="F396" s="181"/>
      <c r="G396" s="9"/>
      <c r="J396" s="9"/>
      <c r="L396" s="293"/>
      <c r="M396" s="180"/>
      <c r="O396" s="180"/>
      <c r="P396" s="180"/>
      <c r="Q396" s="180"/>
      <c r="R396" s="180"/>
      <c r="S396" s="180"/>
    </row>
    <row r="397" spans="1:19" ht="16.5" customHeight="1">
      <c r="A397" s="180"/>
      <c r="B397" s="180"/>
      <c r="C397" s="180"/>
      <c r="D397" s="181"/>
      <c r="F397" s="181"/>
      <c r="G397" s="9"/>
      <c r="J397" s="9"/>
      <c r="L397" s="293"/>
      <c r="M397" s="180"/>
      <c r="O397" s="180"/>
      <c r="P397" s="180"/>
      <c r="Q397" s="180"/>
      <c r="R397" s="180"/>
      <c r="S397" s="180"/>
    </row>
    <row r="398" spans="1:19" ht="16.5" customHeight="1">
      <c r="A398" s="180"/>
      <c r="B398" s="180"/>
      <c r="C398" s="180"/>
      <c r="D398" s="181"/>
      <c r="F398" s="181"/>
      <c r="G398" s="9"/>
      <c r="J398" s="9"/>
      <c r="L398" s="293"/>
      <c r="M398" s="180"/>
      <c r="O398" s="180"/>
      <c r="P398" s="180"/>
      <c r="Q398" s="180"/>
      <c r="R398" s="180"/>
      <c r="S398" s="180"/>
    </row>
    <row r="399" spans="1:19" ht="16.5" customHeight="1">
      <c r="A399" s="180"/>
      <c r="B399" s="180"/>
      <c r="C399" s="180"/>
      <c r="D399" s="181"/>
      <c r="F399" s="181"/>
      <c r="G399" s="9"/>
      <c r="J399" s="9"/>
      <c r="L399" s="293"/>
      <c r="M399" s="180"/>
      <c r="O399" s="180"/>
      <c r="P399" s="180"/>
      <c r="Q399" s="180"/>
      <c r="R399" s="180"/>
      <c r="S399" s="180"/>
    </row>
    <row r="400" spans="1:19" ht="16.5" customHeight="1">
      <c r="A400" s="180"/>
      <c r="B400" s="180"/>
      <c r="C400" s="180"/>
      <c r="D400" s="181"/>
      <c r="F400" s="181"/>
      <c r="G400" s="9"/>
      <c r="J400" s="9"/>
      <c r="L400" s="293"/>
      <c r="M400" s="180"/>
      <c r="O400" s="180"/>
      <c r="P400" s="180"/>
      <c r="Q400" s="180"/>
      <c r="R400" s="180"/>
      <c r="S400" s="180"/>
    </row>
    <row r="401" spans="1:19" ht="16.5" customHeight="1">
      <c r="A401" s="180"/>
      <c r="B401" s="180"/>
      <c r="C401" s="180"/>
      <c r="D401" s="181"/>
      <c r="F401" s="181"/>
      <c r="G401" s="9"/>
      <c r="J401" s="9"/>
      <c r="L401" s="293"/>
      <c r="M401" s="180"/>
      <c r="O401" s="180"/>
      <c r="P401" s="180"/>
      <c r="Q401" s="180"/>
      <c r="R401" s="180"/>
      <c r="S401" s="180"/>
    </row>
    <row r="402" spans="1:19" ht="16.5" customHeight="1">
      <c r="A402" s="180"/>
      <c r="B402" s="180"/>
      <c r="C402" s="180"/>
      <c r="D402" s="181"/>
      <c r="F402" s="181"/>
      <c r="G402" s="9"/>
      <c r="J402" s="9"/>
      <c r="L402" s="293"/>
      <c r="M402" s="180"/>
      <c r="O402" s="180"/>
      <c r="P402" s="180"/>
      <c r="Q402" s="180"/>
      <c r="R402" s="180"/>
      <c r="S402" s="180"/>
    </row>
    <row r="403" spans="1:19" ht="16.5" customHeight="1">
      <c r="A403" s="180"/>
      <c r="B403" s="180"/>
      <c r="C403" s="180"/>
      <c r="D403" s="181"/>
      <c r="F403" s="181"/>
      <c r="G403" s="9"/>
      <c r="J403" s="9"/>
      <c r="L403" s="293"/>
      <c r="M403" s="180"/>
      <c r="O403" s="180"/>
      <c r="P403" s="180"/>
      <c r="Q403" s="180"/>
      <c r="R403" s="180"/>
      <c r="S403" s="180"/>
    </row>
    <row r="404" spans="1:19" ht="16.5" customHeight="1">
      <c r="A404" s="180"/>
      <c r="B404" s="180"/>
      <c r="C404" s="180"/>
      <c r="D404" s="181"/>
      <c r="F404" s="181"/>
      <c r="G404" s="9"/>
      <c r="J404" s="9"/>
      <c r="L404" s="293"/>
      <c r="M404" s="180"/>
      <c r="O404" s="180"/>
      <c r="P404" s="180"/>
      <c r="Q404" s="180"/>
      <c r="R404" s="180"/>
      <c r="S404" s="180"/>
    </row>
    <row r="405" spans="1:19" ht="16.5" customHeight="1">
      <c r="A405" s="180"/>
      <c r="B405" s="180"/>
      <c r="C405" s="180"/>
      <c r="D405" s="181"/>
      <c r="F405" s="181"/>
      <c r="G405" s="9"/>
      <c r="J405" s="9"/>
      <c r="L405" s="293"/>
      <c r="M405" s="180"/>
      <c r="O405" s="180"/>
      <c r="P405" s="180"/>
      <c r="Q405" s="180"/>
      <c r="R405" s="180"/>
      <c r="S405" s="180"/>
    </row>
    <row r="406" spans="1:19" ht="16.5" customHeight="1">
      <c r="A406" s="180"/>
      <c r="B406" s="180"/>
      <c r="C406" s="180"/>
      <c r="D406" s="181"/>
      <c r="F406" s="181"/>
      <c r="G406" s="9"/>
      <c r="J406" s="9"/>
      <c r="L406" s="293"/>
      <c r="M406" s="180"/>
      <c r="O406" s="180"/>
      <c r="P406" s="180"/>
      <c r="Q406" s="180"/>
      <c r="R406" s="180"/>
      <c r="S406" s="180"/>
    </row>
    <row r="407" spans="1:19" ht="16.5" customHeight="1">
      <c r="A407" s="180"/>
      <c r="B407" s="180"/>
      <c r="C407" s="180"/>
      <c r="D407" s="181"/>
      <c r="F407" s="181"/>
      <c r="G407" s="9"/>
      <c r="J407" s="9"/>
      <c r="L407" s="293"/>
      <c r="M407" s="180"/>
      <c r="O407" s="180"/>
      <c r="P407" s="180"/>
      <c r="Q407" s="180"/>
      <c r="R407" s="180"/>
      <c r="S407" s="180"/>
    </row>
    <row r="408" spans="1:19" ht="16.5" customHeight="1">
      <c r="A408" s="180"/>
      <c r="B408" s="180"/>
      <c r="C408" s="180"/>
      <c r="D408" s="181"/>
      <c r="F408" s="181"/>
      <c r="G408" s="9"/>
      <c r="J408" s="9"/>
      <c r="L408" s="293"/>
      <c r="M408" s="180"/>
      <c r="O408" s="180"/>
      <c r="P408" s="180"/>
      <c r="Q408" s="180"/>
      <c r="R408" s="180"/>
      <c r="S408" s="180"/>
    </row>
    <row r="409" spans="1:19" ht="16.5" customHeight="1">
      <c r="A409" s="180"/>
      <c r="B409" s="180"/>
      <c r="C409" s="180"/>
      <c r="D409" s="181"/>
      <c r="F409" s="181"/>
      <c r="G409" s="9"/>
      <c r="J409" s="9"/>
      <c r="L409" s="293"/>
      <c r="M409" s="180"/>
      <c r="O409" s="180"/>
      <c r="P409" s="180"/>
      <c r="Q409" s="180"/>
      <c r="R409" s="180"/>
      <c r="S409" s="180"/>
    </row>
    <row r="410" spans="1:19" ht="16.5" customHeight="1">
      <c r="A410" s="180"/>
      <c r="B410" s="180"/>
      <c r="C410" s="180"/>
      <c r="D410" s="181"/>
      <c r="F410" s="181"/>
      <c r="G410" s="9"/>
      <c r="J410" s="9"/>
      <c r="L410" s="293"/>
      <c r="M410" s="180"/>
      <c r="O410" s="180"/>
      <c r="P410" s="180"/>
      <c r="Q410" s="180"/>
      <c r="R410" s="180"/>
      <c r="S410" s="180"/>
    </row>
    <row r="411" spans="1:19" ht="16.5" customHeight="1">
      <c r="A411" s="180"/>
      <c r="B411" s="180"/>
      <c r="C411" s="180"/>
      <c r="D411" s="181"/>
      <c r="F411" s="181"/>
      <c r="G411" s="9"/>
      <c r="J411" s="9"/>
      <c r="L411" s="293"/>
      <c r="M411" s="180"/>
      <c r="O411" s="180"/>
      <c r="P411" s="180"/>
      <c r="Q411" s="180"/>
      <c r="R411" s="180"/>
      <c r="S411" s="180"/>
    </row>
    <row r="412" spans="1:19" ht="16.5" customHeight="1">
      <c r="A412" s="180"/>
      <c r="B412" s="180"/>
      <c r="C412" s="180"/>
      <c r="D412" s="181"/>
      <c r="F412" s="181"/>
      <c r="G412" s="9"/>
      <c r="J412" s="9"/>
      <c r="L412" s="293"/>
      <c r="M412" s="180"/>
      <c r="O412" s="180"/>
      <c r="P412" s="180"/>
      <c r="Q412" s="180"/>
      <c r="R412" s="180"/>
      <c r="S412" s="180"/>
    </row>
    <row r="413" spans="1:19" ht="16.5" customHeight="1">
      <c r="A413" s="180"/>
      <c r="B413" s="180"/>
      <c r="C413" s="180"/>
      <c r="D413" s="181"/>
      <c r="F413" s="181"/>
      <c r="G413" s="9"/>
      <c r="J413" s="9"/>
      <c r="L413" s="293"/>
      <c r="M413" s="180"/>
      <c r="O413" s="180"/>
      <c r="P413" s="180"/>
      <c r="Q413" s="180"/>
      <c r="R413" s="180"/>
      <c r="S413" s="180"/>
    </row>
    <row r="414" spans="1:19" ht="16.5" customHeight="1">
      <c r="A414" s="180"/>
      <c r="B414" s="180"/>
      <c r="C414" s="180"/>
      <c r="D414" s="181"/>
      <c r="F414" s="181"/>
      <c r="G414" s="9"/>
      <c r="J414" s="9"/>
      <c r="L414" s="293"/>
      <c r="M414" s="180"/>
      <c r="O414" s="180"/>
      <c r="P414" s="180"/>
      <c r="Q414" s="180"/>
      <c r="R414" s="180"/>
      <c r="S414" s="180"/>
    </row>
    <row r="415" spans="1:19" ht="16.5" customHeight="1">
      <c r="A415" s="180"/>
      <c r="B415" s="180"/>
      <c r="C415" s="180"/>
      <c r="D415" s="181"/>
      <c r="F415" s="181"/>
      <c r="G415" s="9"/>
      <c r="J415" s="9"/>
      <c r="L415" s="293"/>
      <c r="M415" s="180"/>
      <c r="O415" s="180"/>
      <c r="P415" s="180"/>
      <c r="Q415" s="180"/>
      <c r="R415" s="180"/>
      <c r="S415" s="180"/>
    </row>
    <row r="416" spans="1:19" ht="16.5" customHeight="1">
      <c r="A416" s="180"/>
      <c r="B416" s="180"/>
      <c r="C416" s="180"/>
      <c r="D416" s="181"/>
      <c r="F416" s="181"/>
      <c r="G416" s="9"/>
      <c r="J416" s="9"/>
      <c r="L416" s="293"/>
      <c r="M416" s="180"/>
      <c r="O416" s="180"/>
      <c r="P416" s="180"/>
      <c r="Q416" s="180"/>
      <c r="R416" s="180"/>
      <c r="S416" s="180"/>
    </row>
    <row r="417" spans="1:19" ht="16.5" customHeight="1">
      <c r="A417" s="180"/>
      <c r="B417" s="180"/>
      <c r="C417" s="180"/>
      <c r="D417" s="181"/>
      <c r="F417" s="181"/>
      <c r="G417" s="9"/>
      <c r="J417" s="9"/>
      <c r="L417" s="293"/>
      <c r="M417" s="180"/>
      <c r="O417" s="180"/>
      <c r="P417" s="180"/>
      <c r="Q417" s="180"/>
      <c r="R417" s="180"/>
      <c r="S417" s="180"/>
    </row>
    <row r="418" spans="1:19" ht="16.5" customHeight="1">
      <c r="A418" s="180"/>
      <c r="B418" s="180"/>
      <c r="C418" s="180"/>
      <c r="D418" s="181"/>
      <c r="F418" s="181"/>
      <c r="G418" s="9"/>
      <c r="J418" s="9"/>
      <c r="L418" s="293"/>
      <c r="M418" s="180"/>
      <c r="O418" s="180"/>
      <c r="P418" s="180"/>
      <c r="Q418" s="180"/>
      <c r="R418" s="180"/>
      <c r="S418" s="180"/>
    </row>
    <row r="419" spans="1:19" ht="16.5" customHeight="1">
      <c r="A419" s="180"/>
      <c r="B419" s="180"/>
      <c r="C419" s="180"/>
      <c r="D419" s="181"/>
      <c r="F419" s="181"/>
      <c r="G419" s="9"/>
      <c r="J419" s="9"/>
      <c r="L419" s="293"/>
      <c r="M419" s="180"/>
      <c r="O419" s="180"/>
      <c r="P419" s="180"/>
      <c r="Q419" s="180"/>
      <c r="R419" s="180"/>
      <c r="S419" s="180"/>
    </row>
    <row r="420" spans="1:19" ht="16.5" customHeight="1">
      <c r="A420" s="180"/>
      <c r="B420" s="180"/>
      <c r="C420" s="180"/>
      <c r="D420" s="181"/>
      <c r="F420" s="181"/>
      <c r="G420" s="9"/>
      <c r="J420" s="9"/>
      <c r="L420" s="293"/>
      <c r="M420" s="180"/>
      <c r="O420" s="180"/>
      <c r="P420" s="180"/>
      <c r="Q420" s="180"/>
      <c r="R420" s="180"/>
      <c r="S420" s="180"/>
    </row>
    <row r="421" spans="1:19" ht="16.5" customHeight="1">
      <c r="A421" s="180"/>
      <c r="B421" s="180"/>
      <c r="C421" s="180"/>
      <c r="D421" s="181"/>
      <c r="F421" s="181"/>
      <c r="G421" s="9"/>
      <c r="J421" s="9"/>
      <c r="L421" s="293"/>
      <c r="M421" s="180"/>
      <c r="O421" s="180"/>
      <c r="P421" s="180"/>
      <c r="Q421" s="180"/>
      <c r="R421" s="180"/>
      <c r="S421" s="180"/>
    </row>
    <row r="422" spans="1:19" ht="16.5" customHeight="1">
      <c r="A422" s="180"/>
      <c r="B422" s="180"/>
      <c r="C422" s="180"/>
      <c r="D422" s="181"/>
      <c r="F422" s="181"/>
      <c r="G422" s="9"/>
      <c r="J422" s="9"/>
      <c r="L422" s="293"/>
      <c r="M422" s="180"/>
      <c r="O422" s="180"/>
      <c r="P422" s="180"/>
      <c r="Q422" s="180"/>
      <c r="R422" s="180"/>
      <c r="S422" s="180"/>
    </row>
    <row r="423" spans="1:19" ht="16.5" customHeight="1">
      <c r="A423" s="180"/>
      <c r="B423" s="180"/>
      <c r="C423" s="180"/>
      <c r="D423" s="181"/>
      <c r="F423" s="181"/>
      <c r="G423" s="9"/>
      <c r="J423" s="9"/>
      <c r="L423" s="293"/>
      <c r="M423" s="180"/>
      <c r="O423" s="180"/>
      <c r="P423" s="180"/>
      <c r="Q423" s="180"/>
      <c r="R423" s="180"/>
      <c r="S423" s="180"/>
    </row>
    <row r="424" spans="1:19" ht="16.5" customHeight="1">
      <c r="A424" s="180"/>
      <c r="B424" s="180"/>
      <c r="C424" s="180"/>
      <c r="D424" s="181"/>
      <c r="F424" s="181"/>
      <c r="G424" s="9"/>
      <c r="J424" s="9"/>
      <c r="L424" s="293"/>
      <c r="M424" s="180"/>
      <c r="O424" s="180"/>
      <c r="P424" s="180"/>
      <c r="Q424" s="180"/>
      <c r="R424" s="180"/>
      <c r="S424" s="180"/>
    </row>
    <row r="425" spans="1:19" ht="16.5" customHeight="1">
      <c r="A425" s="180"/>
      <c r="B425" s="180"/>
      <c r="C425" s="180"/>
      <c r="D425" s="181"/>
      <c r="F425" s="181"/>
      <c r="G425" s="9"/>
      <c r="J425" s="9"/>
      <c r="L425" s="293"/>
      <c r="M425" s="180"/>
      <c r="O425" s="180"/>
      <c r="P425" s="180"/>
      <c r="Q425" s="180"/>
      <c r="R425" s="180"/>
      <c r="S425" s="180"/>
    </row>
    <row r="426" spans="1:19" ht="16.5" customHeight="1">
      <c r="A426" s="180"/>
      <c r="B426" s="180"/>
      <c r="C426" s="180"/>
      <c r="D426" s="181"/>
      <c r="F426" s="181"/>
      <c r="G426" s="9"/>
      <c r="J426" s="9"/>
      <c r="L426" s="293"/>
      <c r="M426" s="180"/>
      <c r="O426" s="180"/>
      <c r="P426" s="180"/>
      <c r="Q426" s="180"/>
      <c r="R426" s="180"/>
      <c r="S426" s="180"/>
    </row>
    <row r="427" spans="1:19" ht="16.5" customHeight="1">
      <c r="A427" s="180"/>
      <c r="B427" s="180"/>
      <c r="C427" s="180"/>
      <c r="D427" s="181"/>
      <c r="F427" s="181"/>
      <c r="G427" s="9"/>
      <c r="J427" s="9"/>
      <c r="L427" s="293"/>
      <c r="M427" s="180"/>
      <c r="O427" s="180"/>
      <c r="P427" s="180"/>
      <c r="Q427" s="180"/>
      <c r="R427" s="180"/>
      <c r="S427" s="180"/>
    </row>
    <row r="428" spans="1:19" ht="16.5" customHeight="1">
      <c r="A428" s="180"/>
      <c r="B428" s="180"/>
      <c r="C428" s="180"/>
      <c r="D428" s="181"/>
      <c r="F428" s="181"/>
      <c r="G428" s="9"/>
      <c r="J428" s="9"/>
      <c r="L428" s="293"/>
      <c r="M428" s="180"/>
      <c r="O428" s="180"/>
      <c r="P428" s="180"/>
      <c r="Q428" s="180"/>
      <c r="R428" s="180"/>
      <c r="S428" s="180"/>
    </row>
    <row r="429" spans="1:19" ht="16.5" customHeight="1">
      <c r="A429" s="180"/>
      <c r="B429" s="180"/>
      <c r="C429" s="180"/>
      <c r="D429" s="181"/>
      <c r="F429" s="181"/>
      <c r="G429" s="9"/>
      <c r="J429" s="9"/>
      <c r="L429" s="293"/>
      <c r="M429" s="180"/>
      <c r="O429" s="180"/>
      <c r="P429" s="180"/>
      <c r="Q429" s="180"/>
      <c r="R429" s="180"/>
      <c r="S429" s="180"/>
    </row>
    <row r="430" spans="1:19" ht="16.5" customHeight="1">
      <c r="A430" s="180"/>
      <c r="B430" s="180"/>
      <c r="C430" s="180"/>
      <c r="D430" s="181"/>
      <c r="F430" s="181"/>
      <c r="G430" s="9"/>
      <c r="J430" s="9"/>
      <c r="L430" s="293"/>
      <c r="M430" s="180"/>
      <c r="O430" s="180"/>
      <c r="P430" s="180"/>
      <c r="Q430" s="180"/>
      <c r="R430" s="180"/>
      <c r="S430" s="180"/>
    </row>
    <row r="431" spans="1:19" ht="16.5" customHeight="1">
      <c r="A431" s="180"/>
      <c r="B431" s="180"/>
      <c r="C431" s="180"/>
      <c r="D431" s="181"/>
      <c r="F431" s="181"/>
      <c r="G431" s="9"/>
      <c r="J431" s="9"/>
      <c r="L431" s="293"/>
      <c r="M431" s="180"/>
      <c r="O431" s="180"/>
      <c r="P431" s="180"/>
      <c r="Q431" s="180"/>
      <c r="R431" s="180"/>
      <c r="S431" s="180"/>
    </row>
    <row r="432" spans="1:19" ht="16.5" customHeight="1">
      <c r="A432" s="180"/>
      <c r="B432" s="180"/>
      <c r="C432" s="180"/>
      <c r="D432" s="181"/>
      <c r="F432" s="181"/>
      <c r="G432" s="9"/>
      <c r="J432" s="9"/>
      <c r="L432" s="293"/>
      <c r="M432" s="180"/>
      <c r="O432" s="180"/>
      <c r="P432" s="180"/>
      <c r="Q432" s="180"/>
      <c r="R432" s="180"/>
      <c r="S432" s="180"/>
    </row>
    <row r="433" spans="1:19" ht="16.5" customHeight="1">
      <c r="A433" s="180"/>
      <c r="B433" s="180"/>
      <c r="C433" s="180"/>
      <c r="D433" s="181"/>
      <c r="F433" s="181"/>
      <c r="G433" s="9"/>
      <c r="J433" s="9"/>
      <c r="L433" s="293"/>
      <c r="M433" s="180"/>
      <c r="O433" s="180"/>
      <c r="P433" s="180"/>
      <c r="Q433" s="180"/>
      <c r="R433" s="180"/>
      <c r="S433" s="180"/>
    </row>
    <row r="434" spans="1:19" ht="16.5" customHeight="1">
      <c r="A434" s="180"/>
      <c r="B434" s="180"/>
      <c r="C434" s="180"/>
      <c r="D434" s="181"/>
      <c r="F434" s="181"/>
      <c r="G434" s="9"/>
      <c r="J434" s="9"/>
      <c r="L434" s="293"/>
      <c r="M434" s="180"/>
      <c r="O434" s="180"/>
      <c r="P434" s="180"/>
      <c r="Q434" s="180"/>
      <c r="R434" s="180"/>
      <c r="S434" s="180"/>
    </row>
    <row r="435" spans="1:19" ht="16.5" customHeight="1">
      <c r="A435" s="180"/>
      <c r="B435" s="180"/>
      <c r="C435" s="180"/>
      <c r="D435" s="181"/>
      <c r="F435" s="181"/>
      <c r="G435" s="9"/>
      <c r="J435" s="9"/>
      <c r="L435" s="293"/>
      <c r="M435" s="180"/>
      <c r="O435" s="180"/>
      <c r="P435" s="180"/>
      <c r="Q435" s="180"/>
      <c r="R435" s="180"/>
      <c r="S435" s="180"/>
    </row>
    <row r="436" spans="1:19" ht="16.5" customHeight="1">
      <c r="A436" s="180"/>
      <c r="B436" s="180"/>
      <c r="C436" s="180"/>
      <c r="D436" s="181"/>
      <c r="F436" s="181"/>
      <c r="G436" s="9"/>
      <c r="J436" s="9"/>
      <c r="L436" s="293"/>
      <c r="M436" s="180"/>
      <c r="O436" s="180"/>
      <c r="P436" s="180"/>
      <c r="Q436" s="180"/>
      <c r="R436" s="180"/>
      <c r="S436" s="180"/>
    </row>
    <row r="437" spans="1:19" ht="16.5" customHeight="1">
      <c r="A437" s="180"/>
      <c r="B437" s="180"/>
      <c r="C437" s="180"/>
      <c r="D437" s="181"/>
      <c r="F437" s="181"/>
      <c r="G437" s="9"/>
      <c r="J437" s="9"/>
      <c r="L437" s="293"/>
      <c r="M437" s="180"/>
      <c r="O437" s="180"/>
      <c r="P437" s="180"/>
      <c r="Q437" s="180"/>
      <c r="R437" s="180"/>
      <c r="S437" s="180"/>
    </row>
    <row r="438" spans="1:19" ht="16.5" customHeight="1">
      <c r="A438" s="180"/>
      <c r="B438" s="180"/>
      <c r="C438" s="180"/>
      <c r="D438" s="181"/>
      <c r="F438" s="181"/>
      <c r="G438" s="9"/>
      <c r="J438" s="9"/>
      <c r="L438" s="293"/>
      <c r="M438" s="180"/>
      <c r="O438" s="180"/>
      <c r="P438" s="180"/>
      <c r="Q438" s="180"/>
      <c r="R438" s="180"/>
      <c r="S438" s="180"/>
    </row>
    <row r="439" spans="1:19" ht="16.5" customHeight="1">
      <c r="A439" s="180"/>
      <c r="B439" s="180"/>
      <c r="C439" s="180"/>
      <c r="D439" s="181"/>
      <c r="F439" s="181"/>
      <c r="G439" s="9"/>
      <c r="J439" s="9"/>
      <c r="L439" s="293"/>
      <c r="M439" s="180"/>
      <c r="O439" s="180"/>
      <c r="P439" s="180"/>
      <c r="Q439" s="180"/>
      <c r="R439" s="180"/>
      <c r="S439" s="180"/>
    </row>
    <row r="440" spans="1:19" ht="16.5" customHeight="1">
      <c r="A440" s="180"/>
      <c r="B440" s="180"/>
      <c r="C440" s="180"/>
      <c r="D440" s="181"/>
      <c r="F440" s="181"/>
      <c r="G440" s="9"/>
      <c r="J440" s="9"/>
      <c r="L440" s="293"/>
      <c r="M440" s="180"/>
      <c r="O440" s="180"/>
      <c r="P440" s="180"/>
      <c r="Q440" s="180"/>
      <c r="R440" s="180"/>
      <c r="S440" s="180"/>
    </row>
    <row r="441" spans="1:19" ht="16.5" customHeight="1">
      <c r="A441" s="180"/>
      <c r="B441" s="180"/>
      <c r="C441" s="180"/>
      <c r="D441" s="181"/>
      <c r="F441" s="181"/>
      <c r="G441" s="9"/>
      <c r="J441" s="9"/>
      <c r="L441" s="293"/>
      <c r="M441" s="180"/>
      <c r="O441" s="180"/>
      <c r="P441" s="180"/>
      <c r="Q441" s="180"/>
      <c r="R441" s="180"/>
      <c r="S441" s="180"/>
    </row>
    <row r="442" spans="1:19" ht="16.5" customHeight="1">
      <c r="A442" s="180"/>
      <c r="B442" s="180"/>
      <c r="C442" s="180"/>
      <c r="D442" s="181"/>
      <c r="F442" s="181"/>
      <c r="G442" s="9"/>
      <c r="J442" s="9"/>
      <c r="L442" s="293"/>
      <c r="M442" s="180"/>
      <c r="O442" s="180"/>
      <c r="P442" s="180"/>
      <c r="Q442" s="180"/>
      <c r="R442" s="180"/>
      <c r="S442" s="180"/>
    </row>
    <row r="443" spans="1:19" ht="16.5" customHeight="1">
      <c r="A443" s="180"/>
      <c r="B443" s="180"/>
      <c r="C443" s="180"/>
      <c r="D443" s="181"/>
      <c r="F443" s="181"/>
      <c r="G443" s="9"/>
      <c r="J443" s="9"/>
      <c r="L443" s="293"/>
      <c r="M443" s="180"/>
      <c r="O443" s="180"/>
      <c r="P443" s="180"/>
      <c r="Q443" s="180"/>
      <c r="R443" s="180"/>
      <c r="S443" s="180"/>
    </row>
    <row r="444" spans="1:19" ht="16.5" customHeight="1">
      <c r="A444" s="180"/>
      <c r="B444" s="180"/>
      <c r="C444" s="180"/>
      <c r="D444" s="181"/>
      <c r="F444" s="181"/>
      <c r="G444" s="9"/>
      <c r="J444" s="9"/>
      <c r="L444" s="293"/>
      <c r="M444" s="180"/>
      <c r="O444" s="180"/>
      <c r="P444" s="180"/>
      <c r="Q444" s="180"/>
      <c r="R444" s="180"/>
      <c r="S444" s="180"/>
    </row>
    <row r="445" spans="1:19" ht="16.5" customHeight="1">
      <c r="A445" s="180"/>
      <c r="B445" s="180"/>
      <c r="C445" s="180"/>
      <c r="D445" s="181"/>
      <c r="F445" s="181"/>
      <c r="G445" s="9"/>
      <c r="J445" s="9"/>
      <c r="L445" s="293"/>
      <c r="M445" s="180"/>
      <c r="O445" s="180"/>
      <c r="P445" s="180"/>
      <c r="Q445" s="180"/>
      <c r="R445" s="180"/>
      <c r="S445" s="180"/>
    </row>
    <row r="446" spans="1:19" ht="16.5" customHeight="1">
      <c r="A446" s="180"/>
      <c r="B446" s="180"/>
      <c r="C446" s="180"/>
      <c r="D446" s="181"/>
      <c r="F446" s="181"/>
      <c r="G446" s="9"/>
      <c r="J446" s="9"/>
      <c r="L446" s="293"/>
      <c r="M446" s="180"/>
      <c r="O446" s="180"/>
      <c r="P446" s="180"/>
      <c r="Q446" s="180"/>
      <c r="R446" s="180"/>
      <c r="S446" s="180"/>
    </row>
    <row r="447" spans="1:19" ht="16.5" customHeight="1">
      <c r="A447" s="180"/>
      <c r="B447" s="180"/>
      <c r="C447" s="180"/>
      <c r="D447" s="181"/>
      <c r="F447" s="181"/>
      <c r="G447" s="9"/>
      <c r="J447" s="9"/>
      <c r="L447" s="293"/>
      <c r="M447" s="180"/>
      <c r="O447" s="180"/>
      <c r="P447" s="180"/>
      <c r="Q447" s="180"/>
      <c r="R447" s="180"/>
      <c r="S447" s="180"/>
    </row>
    <row r="448" spans="1:19" ht="16.5" customHeight="1">
      <c r="A448" s="180"/>
      <c r="B448" s="180"/>
      <c r="C448" s="180"/>
      <c r="D448" s="181"/>
      <c r="F448" s="181"/>
      <c r="G448" s="9"/>
      <c r="J448" s="9"/>
      <c r="L448" s="293"/>
      <c r="M448" s="180"/>
      <c r="O448" s="180"/>
      <c r="P448" s="180"/>
      <c r="Q448" s="180"/>
      <c r="R448" s="180"/>
      <c r="S448" s="180"/>
    </row>
    <row r="449" spans="1:19" ht="16.5" customHeight="1">
      <c r="A449" s="180"/>
      <c r="B449" s="180"/>
      <c r="C449" s="180"/>
      <c r="D449" s="181"/>
      <c r="F449" s="181"/>
      <c r="G449" s="9"/>
      <c r="J449" s="9"/>
      <c r="L449" s="293"/>
      <c r="M449" s="180"/>
      <c r="O449" s="180"/>
      <c r="P449" s="180"/>
      <c r="Q449" s="180"/>
      <c r="R449" s="180"/>
      <c r="S449" s="180"/>
    </row>
    <row r="450" spans="1:19" ht="16.5" customHeight="1">
      <c r="A450" s="180"/>
      <c r="B450" s="180"/>
      <c r="C450" s="180"/>
      <c r="D450" s="181"/>
      <c r="F450" s="181"/>
      <c r="G450" s="9"/>
      <c r="J450" s="9"/>
      <c r="L450" s="293"/>
      <c r="M450" s="180"/>
      <c r="O450" s="180"/>
      <c r="P450" s="180"/>
      <c r="Q450" s="180"/>
      <c r="R450" s="180"/>
      <c r="S450" s="180"/>
    </row>
    <row r="451" spans="1:19" ht="16.5" customHeight="1">
      <c r="A451" s="180"/>
      <c r="B451" s="180"/>
      <c r="C451" s="180"/>
      <c r="D451" s="181"/>
      <c r="F451" s="181"/>
      <c r="G451" s="9"/>
      <c r="J451" s="9"/>
      <c r="L451" s="293"/>
      <c r="M451" s="180"/>
      <c r="O451" s="180"/>
      <c r="P451" s="180"/>
      <c r="Q451" s="180"/>
      <c r="R451" s="180"/>
      <c r="S451" s="180"/>
    </row>
    <row r="452" spans="1:19" ht="16.5" customHeight="1">
      <c r="A452" s="180"/>
      <c r="B452" s="180"/>
      <c r="C452" s="180"/>
      <c r="D452" s="181"/>
      <c r="F452" s="181"/>
      <c r="G452" s="9"/>
      <c r="J452" s="9"/>
      <c r="L452" s="293"/>
      <c r="M452" s="180"/>
      <c r="O452" s="180"/>
      <c r="P452" s="180"/>
      <c r="Q452" s="180"/>
      <c r="R452" s="180"/>
      <c r="S452" s="180"/>
    </row>
    <row r="453" spans="1:19" ht="16.5" customHeight="1">
      <c r="A453" s="180"/>
      <c r="B453" s="180"/>
      <c r="C453" s="180"/>
      <c r="D453" s="181"/>
      <c r="F453" s="181"/>
      <c r="G453" s="9"/>
      <c r="J453" s="9"/>
      <c r="L453" s="293"/>
      <c r="M453" s="180"/>
      <c r="O453" s="180"/>
      <c r="P453" s="180"/>
      <c r="Q453" s="180"/>
      <c r="R453" s="180"/>
      <c r="S453" s="180"/>
    </row>
    <row r="454" spans="1:19" ht="16.5" customHeight="1">
      <c r="A454" s="180"/>
      <c r="B454" s="180"/>
      <c r="C454" s="180"/>
      <c r="D454" s="181"/>
      <c r="F454" s="181"/>
      <c r="G454" s="9"/>
      <c r="J454" s="9"/>
      <c r="L454" s="293"/>
      <c r="M454" s="180"/>
      <c r="O454" s="180"/>
      <c r="P454" s="180"/>
      <c r="Q454" s="180"/>
      <c r="R454" s="180"/>
      <c r="S454" s="180"/>
    </row>
    <row r="455" spans="1:19" ht="16.5" customHeight="1">
      <c r="A455" s="180"/>
      <c r="B455" s="180"/>
      <c r="C455" s="180"/>
      <c r="D455" s="181"/>
      <c r="F455" s="181"/>
      <c r="G455" s="9"/>
      <c r="J455" s="9"/>
      <c r="L455" s="293"/>
      <c r="M455" s="180"/>
      <c r="O455" s="180"/>
      <c r="P455" s="180"/>
      <c r="Q455" s="180"/>
      <c r="R455" s="180"/>
      <c r="S455" s="180"/>
    </row>
    <row r="456" spans="1:19" ht="16.5" customHeight="1">
      <c r="A456" s="180"/>
      <c r="B456" s="180"/>
      <c r="C456" s="180"/>
      <c r="D456" s="181"/>
      <c r="F456" s="181"/>
      <c r="G456" s="9"/>
      <c r="J456" s="9"/>
      <c r="L456" s="293"/>
      <c r="M456" s="180"/>
      <c r="O456" s="180"/>
      <c r="P456" s="180"/>
      <c r="Q456" s="180"/>
      <c r="R456" s="180"/>
      <c r="S456" s="180"/>
    </row>
    <row r="457" spans="1:19" ht="16.5" customHeight="1">
      <c r="A457" s="180"/>
      <c r="B457" s="180"/>
      <c r="C457" s="180"/>
      <c r="D457" s="181"/>
      <c r="F457" s="181"/>
      <c r="G457" s="9"/>
      <c r="J457" s="9"/>
      <c r="L457" s="293"/>
      <c r="M457" s="180"/>
      <c r="O457" s="180"/>
      <c r="P457" s="180"/>
      <c r="Q457" s="180"/>
      <c r="R457" s="180"/>
      <c r="S457" s="180"/>
    </row>
    <row r="458" spans="1:19" ht="16.5" customHeight="1">
      <c r="A458" s="180"/>
      <c r="B458" s="180"/>
      <c r="C458" s="180"/>
      <c r="D458" s="181"/>
      <c r="F458" s="181"/>
      <c r="G458" s="9"/>
      <c r="J458" s="9"/>
      <c r="L458" s="293"/>
      <c r="M458" s="180"/>
      <c r="O458" s="180"/>
      <c r="P458" s="180"/>
      <c r="Q458" s="180"/>
      <c r="R458" s="180"/>
      <c r="S458" s="180"/>
    </row>
    <row r="459" spans="1:19" ht="16.5" customHeight="1">
      <c r="A459" s="180"/>
      <c r="B459" s="180"/>
      <c r="C459" s="180"/>
      <c r="D459" s="181"/>
      <c r="F459" s="181"/>
      <c r="G459" s="9"/>
      <c r="J459" s="9"/>
      <c r="L459" s="293"/>
      <c r="M459" s="180"/>
      <c r="O459" s="180"/>
      <c r="P459" s="180"/>
      <c r="Q459" s="180"/>
      <c r="R459" s="180"/>
      <c r="S459" s="180"/>
    </row>
    <row r="460" spans="1:19" ht="16.5" customHeight="1">
      <c r="A460" s="180"/>
      <c r="B460" s="180"/>
      <c r="C460" s="180"/>
      <c r="D460" s="181"/>
      <c r="F460" s="181"/>
      <c r="G460" s="9"/>
      <c r="J460" s="9"/>
      <c r="L460" s="293"/>
      <c r="M460" s="180"/>
      <c r="O460" s="180"/>
      <c r="P460" s="180"/>
      <c r="Q460" s="180"/>
      <c r="R460" s="180"/>
      <c r="S460" s="180"/>
    </row>
    <row r="461" spans="1:19" ht="16.5" customHeight="1">
      <c r="A461" s="180"/>
      <c r="B461" s="180"/>
      <c r="C461" s="180"/>
      <c r="D461" s="181"/>
      <c r="F461" s="181"/>
      <c r="G461" s="9"/>
      <c r="J461" s="9"/>
      <c r="L461" s="293"/>
      <c r="M461" s="180"/>
      <c r="O461" s="180"/>
      <c r="P461" s="180"/>
      <c r="Q461" s="180"/>
      <c r="R461" s="180"/>
      <c r="S461" s="180"/>
    </row>
    <row r="462" spans="1:19" ht="16.5" customHeight="1">
      <c r="A462" s="180"/>
      <c r="B462" s="180"/>
      <c r="C462" s="180"/>
      <c r="D462" s="181"/>
      <c r="F462" s="181"/>
      <c r="G462" s="9"/>
      <c r="J462" s="9"/>
      <c r="L462" s="293"/>
      <c r="M462" s="180"/>
      <c r="O462" s="180"/>
      <c r="P462" s="180"/>
      <c r="Q462" s="180"/>
      <c r="R462" s="180"/>
      <c r="S462" s="180"/>
    </row>
    <row r="463" spans="1:19" ht="16.5" customHeight="1">
      <c r="A463" s="180"/>
      <c r="B463" s="180"/>
      <c r="C463" s="180"/>
      <c r="D463" s="181"/>
      <c r="F463" s="181"/>
      <c r="G463" s="9"/>
      <c r="J463" s="9"/>
      <c r="L463" s="293"/>
      <c r="M463" s="180"/>
      <c r="O463" s="180"/>
      <c r="P463" s="180"/>
      <c r="Q463" s="180"/>
      <c r="R463" s="180"/>
      <c r="S463" s="180"/>
    </row>
    <row r="464" spans="1:19" ht="16.5" customHeight="1">
      <c r="A464" s="180"/>
      <c r="B464" s="180"/>
      <c r="C464" s="180"/>
      <c r="D464" s="181"/>
      <c r="F464" s="181"/>
      <c r="G464" s="9"/>
      <c r="J464" s="9"/>
      <c r="L464" s="293"/>
      <c r="M464" s="180"/>
      <c r="O464" s="180"/>
      <c r="P464" s="180"/>
      <c r="Q464" s="180"/>
      <c r="R464" s="180"/>
      <c r="S464" s="180"/>
    </row>
    <row r="465" spans="1:19" ht="16.5" customHeight="1">
      <c r="A465" s="180"/>
      <c r="B465" s="180"/>
      <c r="C465" s="180"/>
      <c r="D465" s="181"/>
      <c r="F465" s="181"/>
      <c r="G465" s="9"/>
      <c r="J465" s="9"/>
      <c r="L465" s="293"/>
      <c r="M465" s="180"/>
      <c r="O465" s="180"/>
      <c r="P465" s="180"/>
      <c r="Q465" s="180"/>
      <c r="R465" s="180"/>
      <c r="S465" s="180"/>
    </row>
    <row r="466" spans="1:19" ht="16.5" customHeight="1">
      <c r="A466" s="180"/>
      <c r="B466" s="180"/>
      <c r="C466" s="180"/>
      <c r="D466" s="181"/>
      <c r="F466" s="181"/>
      <c r="G466" s="9"/>
      <c r="J466" s="9"/>
      <c r="L466" s="293"/>
      <c r="M466" s="180"/>
      <c r="O466" s="180"/>
      <c r="P466" s="180"/>
      <c r="Q466" s="180"/>
      <c r="R466" s="180"/>
      <c r="S466" s="180"/>
    </row>
    <row r="467" spans="1:19" ht="16.5" customHeight="1">
      <c r="A467" s="180"/>
      <c r="B467" s="180"/>
      <c r="C467" s="180"/>
      <c r="D467" s="181"/>
      <c r="F467" s="181"/>
      <c r="G467" s="9"/>
      <c r="J467" s="9"/>
      <c r="L467" s="293"/>
      <c r="M467" s="180"/>
      <c r="O467" s="180"/>
      <c r="P467" s="180"/>
      <c r="Q467" s="180"/>
      <c r="R467" s="180"/>
      <c r="S467" s="180"/>
    </row>
    <row r="468" spans="1:19" ht="16.5" customHeight="1">
      <c r="A468" s="180"/>
      <c r="B468" s="180"/>
      <c r="C468" s="180"/>
      <c r="D468" s="181"/>
      <c r="F468" s="181"/>
      <c r="G468" s="9"/>
      <c r="J468" s="9"/>
      <c r="L468" s="293"/>
      <c r="M468" s="180"/>
      <c r="O468" s="180"/>
      <c r="P468" s="180"/>
      <c r="Q468" s="180"/>
      <c r="R468" s="180"/>
      <c r="S468" s="180"/>
    </row>
    <row r="469" spans="1:19" ht="16.5" customHeight="1">
      <c r="A469" s="180"/>
      <c r="B469" s="180"/>
      <c r="C469" s="180"/>
      <c r="D469" s="181"/>
      <c r="F469" s="181"/>
      <c r="G469" s="9"/>
      <c r="J469" s="9"/>
      <c r="L469" s="293"/>
      <c r="M469" s="180"/>
      <c r="O469" s="180"/>
      <c r="P469" s="180"/>
      <c r="Q469" s="180"/>
      <c r="R469" s="180"/>
      <c r="S469" s="180"/>
    </row>
    <row r="470" spans="1:19" ht="16.5" customHeight="1">
      <c r="A470" s="180"/>
      <c r="B470" s="180"/>
      <c r="C470" s="180"/>
      <c r="D470" s="181"/>
      <c r="F470" s="181"/>
      <c r="G470" s="9"/>
      <c r="J470" s="9"/>
      <c r="L470" s="293"/>
      <c r="M470" s="180"/>
      <c r="O470" s="180"/>
      <c r="P470" s="180"/>
      <c r="Q470" s="180"/>
      <c r="R470" s="180"/>
      <c r="S470" s="180"/>
    </row>
    <row r="471" spans="1:19" ht="16.5" customHeight="1">
      <c r="A471" s="180"/>
      <c r="B471" s="180"/>
      <c r="C471" s="180"/>
      <c r="D471" s="181"/>
      <c r="F471" s="181"/>
      <c r="G471" s="9"/>
      <c r="J471" s="9"/>
      <c r="L471" s="293"/>
      <c r="M471" s="180"/>
      <c r="O471" s="180"/>
      <c r="P471" s="180"/>
      <c r="Q471" s="180"/>
      <c r="R471" s="180"/>
      <c r="S471" s="180"/>
    </row>
    <row r="472" spans="1:19" ht="16.5" customHeight="1">
      <c r="A472" s="180"/>
      <c r="B472" s="180"/>
      <c r="C472" s="180"/>
      <c r="D472" s="181"/>
      <c r="F472" s="181"/>
      <c r="G472" s="9"/>
      <c r="J472" s="9"/>
      <c r="L472" s="293"/>
      <c r="M472" s="180"/>
      <c r="O472" s="180"/>
      <c r="P472" s="180"/>
      <c r="Q472" s="180"/>
      <c r="R472" s="180"/>
      <c r="S472" s="180"/>
    </row>
    <row r="473" spans="1:19" ht="16.5" customHeight="1">
      <c r="A473" s="180"/>
      <c r="B473" s="180"/>
      <c r="C473" s="180"/>
      <c r="D473" s="181"/>
      <c r="F473" s="181"/>
      <c r="G473" s="9"/>
      <c r="J473" s="9"/>
      <c r="L473" s="293"/>
      <c r="M473" s="180"/>
      <c r="O473" s="180"/>
      <c r="P473" s="180"/>
      <c r="Q473" s="180"/>
      <c r="R473" s="180"/>
      <c r="S473" s="180"/>
    </row>
    <row r="474" spans="1:19" ht="16.5" customHeight="1">
      <c r="A474" s="180"/>
      <c r="B474" s="180"/>
      <c r="C474" s="180"/>
      <c r="D474" s="181"/>
      <c r="F474" s="181"/>
      <c r="G474" s="9"/>
      <c r="J474" s="9"/>
      <c r="L474" s="293"/>
      <c r="M474" s="180"/>
      <c r="O474" s="180"/>
      <c r="P474" s="180"/>
      <c r="Q474" s="180"/>
      <c r="R474" s="180"/>
      <c r="S474" s="180"/>
    </row>
    <row r="475" spans="1:19" ht="16.5" customHeight="1">
      <c r="A475" s="180"/>
      <c r="B475" s="180"/>
      <c r="C475" s="180"/>
      <c r="D475" s="181"/>
      <c r="F475" s="181"/>
      <c r="G475" s="9"/>
      <c r="J475" s="9"/>
      <c r="L475" s="293"/>
      <c r="M475" s="180"/>
      <c r="O475" s="180"/>
      <c r="P475" s="180"/>
      <c r="Q475" s="180"/>
      <c r="R475" s="180"/>
      <c r="S475" s="180"/>
    </row>
    <row r="476" spans="1:19" ht="16.5" customHeight="1">
      <c r="A476" s="180"/>
      <c r="B476" s="180"/>
      <c r="C476" s="180"/>
      <c r="D476" s="181"/>
      <c r="F476" s="181"/>
      <c r="G476" s="9"/>
      <c r="J476" s="9"/>
      <c r="L476" s="293"/>
      <c r="M476" s="180"/>
      <c r="O476" s="180"/>
      <c r="P476" s="180"/>
      <c r="Q476" s="180"/>
      <c r="R476" s="180"/>
      <c r="S476" s="180"/>
    </row>
    <row r="477" spans="1:19" ht="16.5" customHeight="1">
      <c r="A477" s="180"/>
      <c r="B477" s="180"/>
      <c r="C477" s="180"/>
      <c r="D477" s="181"/>
      <c r="F477" s="181"/>
      <c r="G477" s="9"/>
      <c r="J477" s="9"/>
      <c r="L477" s="293"/>
      <c r="M477" s="180"/>
      <c r="O477" s="180"/>
      <c r="P477" s="180"/>
      <c r="Q477" s="180"/>
      <c r="R477" s="180"/>
      <c r="S477" s="180"/>
    </row>
    <row r="478" spans="1:19" ht="16.5" customHeight="1">
      <c r="A478" s="180"/>
      <c r="B478" s="180"/>
      <c r="C478" s="180"/>
      <c r="D478" s="181"/>
      <c r="F478" s="181"/>
      <c r="G478" s="9"/>
      <c r="J478" s="9"/>
      <c r="L478" s="293"/>
      <c r="M478" s="180"/>
      <c r="O478" s="180"/>
      <c r="P478" s="180"/>
      <c r="Q478" s="180"/>
      <c r="R478" s="180"/>
      <c r="S478" s="180"/>
    </row>
    <row r="479" spans="1:19" ht="16.5" customHeight="1">
      <c r="A479" s="180"/>
      <c r="B479" s="180"/>
      <c r="C479" s="180"/>
      <c r="D479" s="181"/>
      <c r="F479" s="181"/>
      <c r="G479" s="9"/>
      <c r="J479" s="9"/>
      <c r="L479" s="293"/>
      <c r="M479" s="180"/>
      <c r="O479" s="180"/>
      <c r="P479" s="180"/>
      <c r="Q479" s="180"/>
      <c r="R479" s="180"/>
      <c r="S479" s="180"/>
    </row>
    <row r="480" spans="1:19" ht="16.5" customHeight="1">
      <c r="A480" s="180"/>
      <c r="B480" s="180"/>
      <c r="C480" s="180"/>
      <c r="D480" s="181"/>
      <c r="F480" s="181"/>
      <c r="G480" s="9"/>
      <c r="J480" s="9"/>
      <c r="L480" s="293"/>
      <c r="M480" s="180"/>
      <c r="O480" s="180"/>
      <c r="P480" s="180"/>
      <c r="Q480" s="180"/>
      <c r="R480" s="180"/>
      <c r="S480" s="180"/>
    </row>
    <row r="481" spans="1:19" ht="16.5" customHeight="1">
      <c r="A481" s="180"/>
      <c r="B481" s="180"/>
      <c r="C481" s="180"/>
      <c r="D481" s="181"/>
      <c r="F481" s="181"/>
      <c r="G481" s="9"/>
      <c r="J481" s="9"/>
      <c r="L481" s="293"/>
      <c r="M481" s="180"/>
      <c r="O481" s="180"/>
      <c r="P481" s="180"/>
      <c r="Q481" s="180"/>
      <c r="R481" s="180"/>
      <c r="S481" s="180"/>
    </row>
    <row r="482" spans="1:19" ht="16.5" customHeight="1">
      <c r="A482" s="180"/>
      <c r="B482" s="180"/>
      <c r="C482" s="180"/>
      <c r="D482" s="181"/>
      <c r="F482" s="181"/>
      <c r="G482" s="9"/>
      <c r="J482" s="9"/>
      <c r="L482" s="293"/>
      <c r="M482" s="180"/>
      <c r="O482" s="180"/>
      <c r="P482" s="180"/>
      <c r="Q482" s="180"/>
      <c r="R482" s="180"/>
      <c r="S482" s="180"/>
    </row>
    <row r="483" spans="1:19" ht="16.5" customHeight="1">
      <c r="A483" s="180"/>
      <c r="B483" s="180"/>
      <c r="C483" s="180"/>
      <c r="D483" s="181"/>
      <c r="F483" s="181"/>
      <c r="G483" s="9"/>
      <c r="J483" s="9"/>
      <c r="L483" s="293"/>
      <c r="M483" s="180"/>
      <c r="O483" s="180"/>
      <c r="P483" s="180"/>
      <c r="Q483" s="180"/>
      <c r="R483" s="180"/>
      <c r="S483" s="180"/>
    </row>
    <row r="484" spans="1:19" ht="16.5" customHeight="1">
      <c r="A484" s="180"/>
      <c r="B484" s="180"/>
      <c r="C484" s="180"/>
      <c r="D484" s="181"/>
      <c r="F484" s="181"/>
      <c r="G484" s="9"/>
      <c r="J484" s="9"/>
      <c r="L484" s="293"/>
      <c r="M484" s="180"/>
      <c r="O484" s="180"/>
      <c r="P484" s="180"/>
      <c r="Q484" s="180"/>
      <c r="R484" s="180"/>
      <c r="S484" s="180"/>
    </row>
    <row r="485" spans="1:19" ht="16.5" customHeight="1">
      <c r="A485" s="180"/>
      <c r="B485" s="180"/>
      <c r="C485" s="180"/>
      <c r="D485" s="181"/>
      <c r="F485" s="181"/>
      <c r="G485" s="9"/>
      <c r="J485" s="9"/>
      <c r="L485" s="293"/>
      <c r="M485" s="180"/>
      <c r="O485" s="180"/>
      <c r="P485" s="180"/>
      <c r="Q485" s="180"/>
      <c r="R485" s="180"/>
      <c r="S485" s="180"/>
    </row>
    <row r="486" spans="1:19" ht="16.5" customHeight="1">
      <c r="A486" s="180"/>
      <c r="B486" s="180"/>
      <c r="C486" s="180"/>
      <c r="D486" s="181"/>
      <c r="F486" s="181"/>
      <c r="G486" s="9"/>
      <c r="J486" s="9"/>
      <c r="L486" s="293"/>
      <c r="M486" s="180"/>
      <c r="O486" s="180"/>
      <c r="P486" s="180"/>
      <c r="Q486" s="180"/>
      <c r="R486" s="180"/>
      <c r="S486" s="180"/>
    </row>
    <row r="487" spans="1:19" ht="16.5" customHeight="1">
      <c r="A487" s="180"/>
      <c r="B487" s="180"/>
      <c r="C487" s="180"/>
      <c r="D487" s="181"/>
      <c r="F487" s="181"/>
      <c r="G487" s="9"/>
      <c r="J487" s="9"/>
      <c r="L487" s="293"/>
      <c r="M487" s="180"/>
      <c r="O487" s="180"/>
      <c r="P487" s="180"/>
      <c r="Q487" s="180"/>
      <c r="R487" s="180"/>
      <c r="S487" s="180"/>
    </row>
    <row r="488" spans="1:19" ht="16.5" customHeight="1">
      <c r="A488" s="180"/>
      <c r="B488" s="180"/>
      <c r="C488" s="180"/>
      <c r="D488" s="181"/>
      <c r="F488" s="181"/>
      <c r="G488" s="9"/>
      <c r="J488" s="9"/>
      <c r="L488" s="293"/>
      <c r="M488" s="180"/>
      <c r="O488" s="180"/>
      <c r="P488" s="180"/>
      <c r="Q488" s="180"/>
      <c r="R488" s="180"/>
      <c r="S488" s="180"/>
    </row>
    <row r="489" spans="1:19" ht="16.5" customHeight="1">
      <c r="A489" s="180"/>
      <c r="B489" s="180"/>
      <c r="C489" s="180"/>
      <c r="D489" s="181"/>
      <c r="F489" s="181"/>
      <c r="G489" s="9"/>
      <c r="J489" s="9"/>
      <c r="L489" s="293"/>
      <c r="M489" s="180"/>
      <c r="O489" s="180"/>
      <c r="P489" s="180"/>
      <c r="Q489" s="180"/>
      <c r="R489" s="180"/>
      <c r="S489" s="180"/>
    </row>
    <row r="490" spans="1:19" ht="16.5" customHeight="1">
      <c r="A490" s="180"/>
      <c r="B490" s="180"/>
      <c r="C490" s="180"/>
      <c r="D490" s="181"/>
      <c r="F490" s="181"/>
      <c r="G490" s="9"/>
      <c r="J490" s="9"/>
      <c r="L490" s="293"/>
      <c r="M490" s="180"/>
      <c r="O490" s="180"/>
      <c r="P490" s="180"/>
      <c r="Q490" s="180"/>
      <c r="R490" s="180"/>
      <c r="S490" s="180"/>
    </row>
    <row r="491" spans="1:19" ht="16.5" customHeight="1">
      <c r="A491" s="180"/>
      <c r="B491" s="180"/>
      <c r="C491" s="180"/>
      <c r="D491" s="181"/>
      <c r="F491" s="181"/>
      <c r="G491" s="9"/>
      <c r="J491" s="9"/>
      <c r="L491" s="293"/>
      <c r="M491" s="180"/>
      <c r="O491" s="180"/>
      <c r="P491" s="180"/>
      <c r="Q491" s="180"/>
      <c r="R491" s="180"/>
      <c r="S491" s="180"/>
    </row>
    <row r="492" spans="1:19" ht="16.5" customHeight="1">
      <c r="A492" s="180"/>
      <c r="B492" s="180"/>
      <c r="C492" s="180"/>
      <c r="D492" s="181"/>
      <c r="F492" s="181"/>
      <c r="G492" s="9"/>
      <c r="J492" s="9"/>
      <c r="L492" s="293"/>
      <c r="M492" s="180"/>
      <c r="O492" s="180"/>
      <c r="P492" s="180"/>
      <c r="Q492" s="180"/>
      <c r="R492" s="180"/>
      <c r="S492" s="180"/>
    </row>
    <row r="493" spans="1:19" ht="16.5" customHeight="1">
      <c r="A493" s="180"/>
      <c r="B493" s="180"/>
      <c r="C493" s="180"/>
      <c r="D493" s="181"/>
      <c r="F493" s="181"/>
      <c r="G493" s="9"/>
      <c r="J493" s="9"/>
      <c r="L493" s="293"/>
      <c r="M493" s="180"/>
      <c r="O493" s="180"/>
      <c r="P493" s="180"/>
      <c r="Q493" s="180"/>
      <c r="R493" s="180"/>
      <c r="S493" s="180"/>
    </row>
    <row r="494" spans="1:19" ht="16.5" customHeight="1">
      <c r="A494" s="180"/>
      <c r="B494" s="180"/>
      <c r="C494" s="180"/>
      <c r="D494" s="181"/>
      <c r="F494" s="181"/>
      <c r="G494" s="9"/>
      <c r="J494" s="9"/>
      <c r="L494" s="293"/>
      <c r="M494" s="180"/>
      <c r="O494" s="180"/>
      <c r="P494" s="180"/>
      <c r="Q494" s="180"/>
      <c r="R494" s="180"/>
      <c r="S494" s="180"/>
    </row>
    <row r="495" spans="1:19" ht="16.5" customHeight="1">
      <c r="A495" s="180"/>
      <c r="B495" s="180"/>
      <c r="C495" s="180"/>
      <c r="D495" s="181"/>
      <c r="F495" s="181"/>
      <c r="G495" s="9"/>
      <c r="J495" s="9"/>
      <c r="L495" s="293"/>
      <c r="M495" s="180"/>
      <c r="O495" s="180"/>
      <c r="P495" s="180"/>
      <c r="Q495" s="180"/>
      <c r="R495" s="180"/>
      <c r="S495" s="180"/>
    </row>
    <row r="496" spans="1:19" ht="16.5" customHeight="1">
      <c r="A496" s="180"/>
      <c r="B496" s="180"/>
      <c r="C496" s="180"/>
      <c r="D496" s="181"/>
      <c r="F496" s="181"/>
      <c r="G496" s="9"/>
      <c r="J496" s="9"/>
      <c r="L496" s="293"/>
      <c r="M496" s="180"/>
      <c r="O496" s="180"/>
      <c r="P496" s="180"/>
      <c r="Q496" s="180"/>
      <c r="R496" s="180"/>
      <c r="S496" s="180"/>
    </row>
    <row r="497" spans="1:19" ht="16.5" customHeight="1">
      <c r="A497" s="180"/>
      <c r="B497" s="180"/>
      <c r="C497" s="180"/>
      <c r="D497" s="181"/>
      <c r="F497" s="181"/>
      <c r="G497" s="9"/>
      <c r="J497" s="9"/>
      <c r="L497" s="293"/>
      <c r="M497" s="180"/>
      <c r="O497" s="180"/>
      <c r="P497" s="180"/>
      <c r="Q497" s="180"/>
      <c r="R497" s="180"/>
      <c r="S497" s="180"/>
    </row>
    <row r="498" spans="1:19" ht="16.5" customHeight="1">
      <c r="A498" s="180"/>
      <c r="B498" s="180"/>
      <c r="C498" s="180"/>
      <c r="D498" s="181"/>
      <c r="F498" s="181"/>
      <c r="G498" s="9"/>
      <c r="J498" s="9"/>
      <c r="L498" s="293"/>
      <c r="M498" s="180"/>
      <c r="O498" s="180"/>
      <c r="P498" s="180"/>
      <c r="Q498" s="180"/>
      <c r="R498" s="180"/>
      <c r="S498" s="180"/>
    </row>
    <row r="499" spans="1:19" ht="16.5" customHeight="1">
      <c r="A499" s="180"/>
      <c r="B499" s="180"/>
      <c r="C499" s="180"/>
      <c r="D499" s="181"/>
      <c r="F499" s="181"/>
      <c r="G499" s="9"/>
      <c r="J499" s="9"/>
      <c r="L499" s="293"/>
      <c r="M499" s="180"/>
      <c r="O499" s="180"/>
      <c r="P499" s="180"/>
      <c r="Q499" s="180"/>
      <c r="R499" s="180"/>
      <c r="S499" s="180"/>
    </row>
    <row r="500" spans="1:19" ht="16.5" customHeight="1">
      <c r="A500" s="180"/>
      <c r="B500" s="180"/>
      <c r="C500" s="180"/>
      <c r="D500" s="181"/>
      <c r="F500" s="181"/>
      <c r="G500" s="9"/>
      <c r="J500" s="9"/>
      <c r="L500" s="293"/>
      <c r="M500" s="180"/>
      <c r="O500" s="180"/>
      <c r="P500" s="180"/>
      <c r="Q500" s="180"/>
      <c r="R500" s="180"/>
      <c r="S500" s="180"/>
    </row>
    <row r="501" spans="1:19" ht="16.5" customHeight="1">
      <c r="A501" s="180"/>
      <c r="B501" s="180"/>
      <c r="C501" s="180"/>
      <c r="D501" s="181"/>
      <c r="F501" s="181"/>
      <c r="G501" s="9"/>
      <c r="J501" s="9"/>
      <c r="L501" s="293"/>
      <c r="M501" s="180"/>
      <c r="O501" s="180"/>
      <c r="P501" s="180"/>
      <c r="Q501" s="180"/>
      <c r="R501" s="180"/>
      <c r="S501" s="180"/>
    </row>
    <row r="502" spans="1:19" ht="16.5" customHeight="1">
      <c r="A502" s="180"/>
      <c r="B502" s="180"/>
      <c r="C502" s="180"/>
      <c r="D502" s="181"/>
      <c r="F502" s="181"/>
      <c r="G502" s="9"/>
      <c r="J502" s="9"/>
      <c r="L502" s="293"/>
      <c r="M502" s="180"/>
      <c r="O502" s="180"/>
      <c r="P502" s="180"/>
      <c r="Q502" s="180"/>
      <c r="R502" s="180"/>
      <c r="S502" s="180"/>
    </row>
    <row r="503" spans="1:19" ht="16.5" customHeight="1">
      <c r="A503" s="180"/>
      <c r="B503" s="180"/>
      <c r="C503" s="180"/>
      <c r="D503" s="181"/>
      <c r="F503" s="181"/>
      <c r="G503" s="9"/>
      <c r="J503" s="9"/>
      <c r="L503" s="293"/>
      <c r="M503" s="180"/>
      <c r="O503" s="180"/>
      <c r="P503" s="180"/>
      <c r="Q503" s="180"/>
      <c r="R503" s="180"/>
      <c r="S503" s="180"/>
    </row>
    <row r="504" spans="1:19" ht="16.5" customHeight="1">
      <c r="A504" s="180"/>
      <c r="B504" s="180"/>
      <c r="C504" s="180"/>
      <c r="D504" s="181"/>
      <c r="F504" s="181"/>
      <c r="G504" s="9"/>
      <c r="J504" s="9"/>
      <c r="L504" s="293"/>
      <c r="M504" s="180"/>
      <c r="O504" s="180"/>
      <c r="P504" s="180"/>
      <c r="Q504" s="180"/>
      <c r="R504" s="180"/>
      <c r="S504" s="180"/>
    </row>
    <row r="505" spans="1:19" ht="16.5" customHeight="1">
      <c r="A505" s="180"/>
      <c r="B505" s="180"/>
      <c r="C505" s="180"/>
      <c r="D505" s="181"/>
      <c r="F505" s="181"/>
      <c r="G505" s="9"/>
      <c r="J505" s="9"/>
      <c r="L505" s="293"/>
      <c r="M505" s="180"/>
      <c r="O505" s="180"/>
      <c r="P505" s="180"/>
      <c r="Q505" s="180"/>
      <c r="R505" s="180"/>
      <c r="S505" s="180"/>
    </row>
    <row r="506" spans="1:19" ht="16.5" customHeight="1">
      <c r="A506" s="180"/>
      <c r="B506" s="180"/>
      <c r="C506" s="180"/>
      <c r="D506" s="181"/>
      <c r="F506" s="181"/>
      <c r="G506" s="9"/>
      <c r="J506" s="9"/>
      <c r="L506" s="293"/>
      <c r="M506" s="180"/>
      <c r="O506" s="180"/>
      <c r="P506" s="180"/>
      <c r="Q506" s="180"/>
      <c r="R506" s="180"/>
      <c r="S506" s="180"/>
    </row>
    <row r="507" spans="1:19" ht="16.5" customHeight="1">
      <c r="A507" s="180"/>
      <c r="B507" s="180"/>
      <c r="C507" s="180"/>
      <c r="D507" s="181"/>
      <c r="F507" s="181"/>
      <c r="G507" s="9"/>
      <c r="J507" s="9"/>
      <c r="L507" s="293"/>
      <c r="M507" s="180"/>
      <c r="O507" s="180"/>
      <c r="P507" s="180"/>
      <c r="Q507" s="180"/>
      <c r="R507" s="180"/>
      <c r="S507" s="180"/>
    </row>
    <row r="508" spans="1:19" ht="16.5" customHeight="1">
      <c r="A508" s="180"/>
      <c r="B508" s="180"/>
      <c r="C508" s="180"/>
      <c r="D508" s="181"/>
      <c r="F508" s="181"/>
      <c r="G508" s="9"/>
      <c r="J508" s="9"/>
      <c r="L508" s="293"/>
      <c r="M508" s="180"/>
      <c r="O508" s="180"/>
      <c r="P508" s="180"/>
      <c r="Q508" s="180"/>
      <c r="R508" s="180"/>
      <c r="S508" s="180"/>
    </row>
    <row r="509" spans="1:19" ht="16.5" customHeight="1">
      <c r="A509" s="180"/>
      <c r="B509" s="180"/>
      <c r="C509" s="180"/>
      <c r="D509" s="181"/>
      <c r="F509" s="181"/>
      <c r="G509" s="9"/>
      <c r="J509" s="9"/>
      <c r="L509" s="293"/>
      <c r="M509" s="180"/>
      <c r="O509" s="180"/>
      <c r="P509" s="180"/>
      <c r="Q509" s="180"/>
      <c r="R509" s="180"/>
      <c r="S509" s="180"/>
    </row>
    <row r="510" spans="1:19" ht="16.5" customHeight="1">
      <c r="A510" s="180"/>
      <c r="B510" s="180"/>
      <c r="C510" s="180"/>
      <c r="D510" s="181"/>
      <c r="F510" s="181"/>
      <c r="G510" s="9"/>
      <c r="J510" s="9"/>
      <c r="L510" s="293"/>
      <c r="M510" s="180"/>
      <c r="O510" s="180"/>
      <c r="P510" s="180"/>
      <c r="Q510" s="180"/>
      <c r="R510" s="180"/>
      <c r="S510" s="180"/>
    </row>
    <row r="511" spans="1:19" ht="16.5" customHeight="1">
      <c r="A511" s="180"/>
      <c r="B511" s="180"/>
      <c r="C511" s="180"/>
      <c r="D511" s="181"/>
      <c r="F511" s="181"/>
      <c r="G511" s="9"/>
      <c r="J511" s="9"/>
      <c r="L511" s="293"/>
      <c r="M511" s="180"/>
      <c r="O511" s="180"/>
      <c r="P511" s="180"/>
      <c r="Q511" s="180"/>
      <c r="R511" s="180"/>
      <c r="S511" s="180"/>
    </row>
    <row r="512" spans="1:19" ht="16.5" customHeight="1">
      <c r="A512" s="180"/>
      <c r="B512" s="180"/>
      <c r="C512" s="180"/>
      <c r="D512" s="181"/>
      <c r="F512" s="181"/>
      <c r="G512" s="9"/>
      <c r="J512" s="9"/>
      <c r="L512" s="293"/>
      <c r="M512" s="180"/>
      <c r="O512" s="180"/>
      <c r="P512" s="180"/>
      <c r="Q512" s="180"/>
      <c r="R512" s="180"/>
      <c r="S512" s="180"/>
    </row>
    <row r="513" spans="1:19" ht="16.5" customHeight="1">
      <c r="A513" s="180"/>
      <c r="B513" s="180"/>
      <c r="C513" s="180"/>
      <c r="D513" s="181"/>
      <c r="F513" s="181"/>
      <c r="G513" s="9"/>
      <c r="J513" s="9"/>
      <c r="L513" s="293"/>
      <c r="M513" s="180"/>
      <c r="O513" s="180"/>
      <c r="P513" s="180"/>
      <c r="Q513" s="180"/>
      <c r="R513" s="180"/>
      <c r="S513" s="180"/>
    </row>
    <row r="514" spans="1:19" ht="16.5" customHeight="1">
      <c r="A514" s="180"/>
      <c r="B514" s="180"/>
      <c r="C514" s="180"/>
      <c r="D514" s="181"/>
      <c r="F514" s="181"/>
      <c r="G514" s="9"/>
      <c r="J514" s="9"/>
      <c r="L514" s="293"/>
      <c r="M514" s="180"/>
      <c r="O514" s="180"/>
      <c r="P514" s="180"/>
      <c r="Q514" s="180"/>
      <c r="R514" s="180"/>
      <c r="S514" s="180"/>
    </row>
    <row r="515" spans="1:19" ht="16.5" customHeight="1">
      <c r="A515" s="180"/>
      <c r="B515" s="180"/>
      <c r="C515" s="180"/>
      <c r="D515" s="181"/>
      <c r="F515" s="181"/>
      <c r="G515" s="9"/>
      <c r="J515" s="9"/>
      <c r="L515" s="293"/>
      <c r="M515" s="180"/>
      <c r="O515" s="180"/>
      <c r="P515" s="180"/>
      <c r="Q515" s="180"/>
      <c r="R515" s="180"/>
      <c r="S515" s="180"/>
    </row>
    <row r="516" spans="1:19" ht="16.5" customHeight="1">
      <c r="A516" s="180"/>
      <c r="B516" s="180"/>
      <c r="C516" s="180"/>
      <c r="D516" s="181"/>
      <c r="F516" s="181"/>
      <c r="G516" s="9"/>
      <c r="J516" s="9"/>
      <c r="L516" s="293"/>
      <c r="M516" s="180"/>
      <c r="O516" s="180"/>
      <c r="P516" s="180"/>
      <c r="Q516" s="180"/>
      <c r="R516" s="180"/>
      <c r="S516" s="180"/>
    </row>
    <row r="517" spans="1:19" ht="16.5" customHeight="1">
      <c r="A517" s="180"/>
      <c r="B517" s="180"/>
      <c r="C517" s="180"/>
      <c r="D517" s="181"/>
      <c r="F517" s="181"/>
      <c r="G517" s="9"/>
      <c r="J517" s="9"/>
      <c r="L517" s="293"/>
      <c r="M517" s="180"/>
      <c r="O517" s="180"/>
      <c r="P517" s="180"/>
      <c r="Q517" s="180"/>
      <c r="R517" s="180"/>
      <c r="S517" s="180"/>
    </row>
    <row r="518" spans="1:19" ht="16.5" customHeight="1">
      <c r="A518" s="180"/>
      <c r="B518" s="180"/>
      <c r="C518" s="180"/>
      <c r="D518" s="181"/>
      <c r="F518" s="181"/>
      <c r="G518" s="9"/>
      <c r="J518" s="9"/>
      <c r="L518" s="293"/>
      <c r="M518" s="180"/>
      <c r="O518" s="180"/>
      <c r="P518" s="180"/>
      <c r="Q518" s="180"/>
      <c r="R518" s="180"/>
      <c r="S518" s="180"/>
    </row>
    <row r="519" spans="1:19" ht="16.5" customHeight="1">
      <c r="A519" s="180"/>
      <c r="B519" s="180"/>
      <c r="C519" s="180"/>
      <c r="D519" s="181"/>
      <c r="F519" s="181"/>
      <c r="G519" s="9"/>
      <c r="J519" s="9"/>
      <c r="L519" s="293"/>
      <c r="M519" s="180"/>
      <c r="O519" s="180"/>
      <c r="P519" s="180"/>
      <c r="Q519" s="180"/>
      <c r="R519" s="180"/>
      <c r="S519" s="180"/>
    </row>
    <row r="520" spans="1:19" ht="16.5" customHeight="1">
      <c r="A520" s="180"/>
      <c r="B520" s="180"/>
      <c r="C520" s="180"/>
      <c r="D520" s="181"/>
      <c r="F520" s="181"/>
      <c r="G520" s="9"/>
      <c r="J520" s="9"/>
      <c r="L520" s="293"/>
      <c r="M520" s="180"/>
      <c r="O520" s="180"/>
      <c r="P520" s="180"/>
      <c r="Q520" s="180"/>
      <c r="R520" s="180"/>
      <c r="S520" s="180"/>
    </row>
    <row r="521" spans="1:19" ht="16.5" customHeight="1">
      <c r="A521" s="180"/>
      <c r="B521" s="180"/>
      <c r="C521" s="180"/>
      <c r="D521" s="181"/>
      <c r="F521" s="181"/>
      <c r="G521" s="9"/>
      <c r="J521" s="9"/>
      <c r="L521" s="293"/>
      <c r="M521" s="180"/>
      <c r="O521" s="180"/>
      <c r="P521" s="180"/>
      <c r="Q521" s="180"/>
      <c r="R521" s="180"/>
      <c r="S521" s="180"/>
    </row>
    <row r="522" spans="1:19" ht="16.5" customHeight="1">
      <c r="A522" s="180"/>
      <c r="B522" s="180"/>
      <c r="C522" s="180"/>
      <c r="D522" s="181"/>
      <c r="F522" s="181"/>
      <c r="G522" s="9"/>
      <c r="J522" s="9"/>
      <c r="L522" s="293"/>
      <c r="M522" s="180"/>
      <c r="O522" s="180"/>
      <c r="P522" s="180"/>
      <c r="Q522" s="180"/>
      <c r="R522" s="180"/>
      <c r="S522" s="180"/>
    </row>
    <row r="523" spans="1:19" ht="16.5" customHeight="1">
      <c r="A523" s="180"/>
      <c r="B523" s="180"/>
      <c r="C523" s="180"/>
      <c r="D523" s="181"/>
      <c r="F523" s="181"/>
      <c r="G523" s="9"/>
      <c r="J523" s="9"/>
      <c r="L523" s="293"/>
      <c r="M523" s="180"/>
      <c r="O523" s="180"/>
      <c r="P523" s="180"/>
      <c r="Q523" s="180"/>
      <c r="R523" s="180"/>
      <c r="S523" s="180"/>
    </row>
    <row r="524" spans="1:19" ht="16.5" customHeight="1">
      <c r="A524" s="180"/>
      <c r="B524" s="180"/>
      <c r="C524" s="180"/>
      <c r="D524" s="181"/>
      <c r="F524" s="181"/>
      <c r="G524" s="9"/>
      <c r="J524" s="9"/>
      <c r="L524" s="293"/>
      <c r="M524" s="180"/>
      <c r="O524" s="180"/>
      <c r="P524" s="180"/>
      <c r="Q524" s="180"/>
      <c r="R524" s="180"/>
      <c r="S524" s="180"/>
    </row>
    <row r="525" spans="1:19" ht="16.5" customHeight="1">
      <c r="A525" s="180"/>
      <c r="B525" s="180"/>
      <c r="C525" s="180"/>
      <c r="D525" s="181"/>
      <c r="F525" s="181"/>
      <c r="G525" s="9"/>
      <c r="J525" s="9"/>
      <c r="L525" s="293"/>
      <c r="M525" s="180"/>
      <c r="O525" s="180"/>
      <c r="P525" s="180"/>
      <c r="Q525" s="180"/>
      <c r="R525" s="180"/>
      <c r="S525" s="180"/>
    </row>
    <row r="526" spans="1:19" ht="16.5" customHeight="1">
      <c r="A526" s="180"/>
      <c r="B526" s="180"/>
      <c r="C526" s="180"/>
      <c r="D526" s="181"/>
      <c r="F526" s="181"/>
      <c r="G526" s="9"/>
      <c r="J526" s="9"/>
      <c r="L526" s="293"/>
      <c r="M526" s="180"/>
      <c r="O526" s="180"/>
      <c r="P526" s="180"/>
      <c r="Q526" s="180"/>
      <c r="R526" s="180"/>
      <c r="S526" s="180"/>
    </row>
    <row r="527" spans="1:19" ht="16.5" customHeight="1">
      <c r="A527" s="180"/>
      <c r="B527" s="180"/>
      <c r="C527" s="180"/>
      <c r="D527" s="181"/>
      <c r="F527" s="181"/>
      <c r="G527" s="9"/>
      <c r="J527" s="9"/>
      <c r="L527" s="293"/>
      <c r="M527" s="180"/>
      <c r="O527" s="180"/>
      <c r="P527" s="180"/>
      <c r="Q527" s="180"/>
      <c r="R527" s="180"/>
      <c r="S527" s="180"/>
    </row>
    <row r="528" spans="1:19" ht="16.5" customHeight="1">
      <c r="A528" s="180"/>
      <c r="B528" s="180"/>
      <c r="C528" s="180"/>
      <c r="D528" s="181"/>
      <c r="F528" s="181"/>
      <c r="G528" s="9"/>
      <c r="J528" s="9"/>
      <c r="L528" s="293"/>
      <c r="M528" s="180"/>
      <c r="O528" s="180"/>
      <c r="P528" s="180"/>
      <c r="Q528" s="180"/>
      <c r="R528" s="180"/>
      <c r="S528" s="180"/>
    </row>
    <row r="529" spans="1:19" ht="16.5" customHeight="1">
      <c r="A529" s="180"/>
      <c r="B529" s="180"/>
      <c r="C529" s="180"/>
      <c r="D529" s="181"/>
      <c r="F529" s="181"/>
      <c r="G529" s="9"/>
      <c r="J529" s="9"/>
      <c r="L529" s="293"/>
      <c r="M529" s="180"/>
      <c r="O529" s="180"/>
      <c r="P529" s="180"/>
      <c r="Q529" s="180"/>
      <c r="R529" s="180"/>
      <c r="S529" s="180"/>
    </row>
    <row r="530" spans="1:19" ht="16.5" customHeight="1">
      <c r="A530" s="180"/>
      <c r="B530" s="180"/>
      <c r="C530" s="180"/>
      <c r="D530" s="181"/>
      <c r="F530" s="181"/>
      <c r="G530" s="9"/>
      <c r="J530" s="9"/>
      <c r="L530" s="293"/>
      <c r="M530" s="180"/>
      <c r="O530" s="180"/>
      <c r="P530" s="180"/>
      <c r="Q530" s="180"/>
      <c r="R530" s="180"/>
      <c r="S530" s="180"/>
    </row>
    <row r="531" spans="1:19" ht="16.5" customHeight="1">
      <c r="A531" s="180"/>
      <c r="B531" s="180"/>
      <c r="C531" s="180"/>
      <c r="D531" s="181"/>
      <c r="F531" s="181"/>
      <c r="G531" s="9"/>
      <c r="J531" s="9"/>
      <c r="L531" s="293"/>
      <c r="M531" s="180"/>
      <c r="O531" s="180"/>
      <c r="P531" s="180"/>
      <c r="Q531" s="180"/>
      <c r="R531" s="180"/>
      <c r="S531" s="180"/>
    </row>
    <row r="532" spans="1:19" ht="16.5" customHeight="1">
      <c r="A532" s="180"/>
      <c r="B532" s="180"/>
      <c r="C532" s="180"/>
      <c r="D532" s="181"/>
      <c r="F532" s="181"/>
      <c r="G532" s="9"/>
      <c r="J532" s="9"/>
      <c r="L532" s="293"/>
      <c r="M532" s="180"/>
      <c r="O532" s="180"/>
      <c r="P532" s="180"/>
      <c r="Q532" s="180"/>
      <c r="R532" s="180"/>
      <c r="S532" s="180"/>
    </row>
    <row r="533" spans="1:19" ht="16.5" customHeight="1">
      <c r="A533" s="180"/>
      <c r="B533" s="180"/>
      <c r="C533" s="180"/>
      <c r="D533" s="181"/>
      <c r="F533" s="181"/>
      <c r="G533" s="9"/>
      <c r="J533" s="9"/>
      <c r="L533" s="293"/>
      <c r="M533" s="180"/>
      <c r="O533" s="180"/>
      <c r="P533" s="180"/>
      <c r="Q533" s="180"/>
      <c r="R533" s="180"/>
      <c r="S533" s="180"/>
    </row>
    <row r="534" spans="1:19" ht="16.5" customHeight="1">
      <c r="A534" s="180"/>
      <c r="B534" s="180"/>
      <c r="C534" s="180"/>
      <c r="D534" s="181"/>
      <c r="F534" s="181"/>
      <c r="G534" s="9"/>
      <c r="J534" s="9"/>
      <c r="L534" s="293"/>
      <c r="M534" s="180"/>
      <c r="O534" s="180"/>
      <c r="P534" s="180"/>
      <c r="Q534" s="180"/>
      <c r="R534" s="180"/>
      <c r="S534" s="180"/>
    </row>
    <row r="535" spans="1:19" ht="16.5" customHeight="1">
      <c r="A535" s="180"/>
      <c r="B535" s="180"/>
      <c r="C535" s="180"/>
      <c r="D535" s="181"/>
      <c r="F535" s="181"/>
      <c r="G535" s="9"/>
      <c r="J535" s="9"/>
      <c r="L535" s="293"/>
      <c r="M535" s="180"/>
      <c r="O535" s="180"/>
      <c r="P535" s="180"/>
      <c r="Q535" s="180"/>
      <c r="R535" s="180"/>
      <c r="S535" s="180"/>
    </row>
    <row r="536" spans="1:19" ht="16.5" customHeight="1">
      <c r="A536" s="180"/>
      <c r="B536" s="180"/>
      <c r="C536" s="180"/>
      <c r="D536" s="181"/>
      <c r="F536" s="181"/>
      <c r="G536" s="9"/>
      <c r="J536" s="9"/>
      <c r="L536" s="293"/>
      <c r="M536" s="180"/>
      <c r="O536" s="180"/>
      <c r="P536" s="180"/>
      <c r="Q536" s="180"/>
      <c r="R536" s="180"/>
      <c r="S536" s="180"/>
    </row>
    <row r="537" spans="1:19" ht="16.5" customHeight="1">
      <c r="A537" s="180"/>
      <c r="B537" s="180"/>
      <c r="C537" s="180"/>
      <c r="D537" s="181"/>
      <c r="F537" s="181"/>
      <c r="G537" s="9"/>
      <c r="J537" s="9"/>
      <c r="L537" s="293"/>
      <c r="M537" s="180"/>
      <c r="O537" s="180"/>
      <c r="P537" s="180"/>
      <c r="Q537" s="180"/>
      <c r="R537" s="180"/>
      <c r="S537" s="180"/>
    </row>
    <row r="538" spans="1:19" ht="16.5" customHeight="1">
      <c r="A538" s="180"/>
      <c r="B538" s="180"/>
      <c r="C538" s="180"/>
      <c r="D538" s="181"/>
      <c r="F538" s="181"/>
      <c r="G538" s="9"/>
      <c r="J538" s="9"/>
      <c r="L538" s="293"/>
      <c r="M538" s="180"/>
      <c r="O538" s="180"/>
      <c r="P538" s="180"/>
      <c r="Q538" s="180"/>
      <c r="R538" s="180"/>
      <c r="S538" s="180"/>
    </row>
    <row r="539" spans="1:19" ht="16.5" customHeight="1">
      <c r="A539" s="180"/>
      <c r="B539" s="180"/>
      <c r="C539" s="180"/>
      <c r="D539" s="181"/>
      <c r="F539" s="181"/>
      <c r="G539" s="9"/>
      <c r="J539" s="9"/>
      <c r="L539" s="293"/>
      <c r="M539" s="180"/>
      <c r="O539" s="180"/>
      <c r="P539" s="180"/>
      <c r="Q539" s="180"/>
      <c r="R539" s="180"/>
      <c r="S539" s="180"/>
    </row>
    <row r="540" spans="1:19" ht="16.5" customHeight="1">
      <c r="A540" s="180"/>
      <c r="B540" s="180"/>
      <c r="C540" s="180"/>
      <c r="D540" s="181"/>
      <c r="F540" s="181"/>
      <c r="G540" s="9"/>
      <c r="J540" s="9"/>
      <c r="L540" s="293"/>
      <c r="M540" s="180"/>
      <c r="O540" s="180"/>
      <c r="P540" s="180"/>
      <c r="Q540" s="180"/>
      <c r="R540" s="180"/>
      <c r="S540" s="180"/>
    </row>
    <row r="541" spans="1:19" ht="16.5" customHeight="1">
      <c r="A541" s="180"/>
      <c r="B541" s="180"/>
      <c r="C541" s="180"/>
      <c r="D541" s="181"/>
      <c r="F541" s="181"/>
      <c r="G541" s="9"/>
      <c r="J541" s="9"/>
      <c r="L541" s="293"/>
      <c r="M541" s="180"/>
      <c r="O541" s="180"/>
      <c r="P541" s="180"/>
      <c r="Q541" s="180"/>
      <c r="R541" s="180"/>
      <c r="S541" s="180"/>
    </row>
    <row r="542" spans="1:19" ht="16.5" customHeight="1">
      <c r="A542" s="180"/>
      <c r="B542" s="180"/>
      <c r="C542" s="180"/>
      <c r="D542" s="181"/>
      <c r="F542" s="181"/>
      <c r="G542" s="9"/>
      <c r="J542" s="9"/>
      <c r="L542" s="293"/>
      <c r="M542" s="180"/>
      <c r="O542" s="180"/>
      <c r="P542" s="180"/>
      <c r="Q542" s="180"/>
      <c r="R542" s="180"/>
      <c r="S542" s="180"/>
    </row>
    <row r="543" spans="1:19" ht="16.5" customHeight="1">
      <c r="A543" s="180"/>
      <c r="B543" s="180"/>
      <c r="C543" s="180"/>
      <c r="D543" s="181"/>
      <c r="F543" s="181"/>
      <c r="G543" s="9"/>
      <c r="J543" s="9"/>
      <c r="L543" s="293"/>
      <c r="M543" s="180"/>
      <c r="O543" s="180"/>
      <c r="P543" s="180"/>
      <c r="Q543" s="180"/>
      <c r="R543" s="180"/>
      <c r="S543" s="180"/>
    </row>
    <row r="544" spans="1:19" ht="16.5" customHeight="1">
      <c r="A544" s="180"/>
      <c r="B544" s="180"/>
      <c r="C544" s="180"/>
      <c r="D544" s="181"/>
      <c r="F544" s="181"/>
      <c r="G544" s="9"/>
      <c r="J544" s="9"/>
      <c r="L544" s="293"/>
      <c r="M544" s="180"/>
      <c r="O544" s="180"/>
      <c r="P544" s="180"/>
      <c r="Q544" s="180"/>
      <c r="R544" s="180"/>
      <c r="S544" s="180"/>
    </row>
    <row r="545" spans="1:19" ht="16.5" customHeight="1">
      <c r="A545" s="180"/>
      <c r="B545" s="180"/>
      <c r="C545" s="180"/>
      <c r="D545" s="181"/>
      <c r="F545" s="181"/>
      <c r="G545" s="9"/>
      <c r="J545" s="9"/>
      <c r="L545" s="293"/>
      <c r="M545" s="180"/>
      <c r="O545" s="180"/>
      <c r="P545" s="180"/>
      <c r="Q545" s="180"/>
      <c r="R545" s="180"/>
      <c r="S545" s="180"/>
    </row>
    <row r="546" spans="1:19" ht="16.5" customHeight="1">
      <c r="A546" s="180"/>
      <c r="B546" s="180"/>
      <c r="C546" s="180"/>
      <c r="D546" s="181"/>
      <c r="F546" s="181"/>
      <c r="G546" s="9"/>
      <c r="J546" s="9"/>
      <c r="L546" s="293"/>
      <c r="M546" s="180"/>
      <c r="O546" s="180"/>
      <c r="P546" s="180"/>
      <c r="Q546" s="180"/>
      <c r="R546" s="180"/>
      <c r="S546" s="180"/>
    </row>
    <row r="547" spans="1:19" ht="16.5" customHeight="1">
      <c r="A547" s="180"/>
      <c r="B547" s="180"/>
      <c r="C547" s="180"/>
      <c r="D547" s="181"/>
      <c r="F547" s="181"/>
      <c r="G547" s="9"/>
      <c r="J547" s="9"/>
      <c r="L547" s="293"/>
      <c r="M547" s="180"/>
      <c r="O547" s="180"/>
      <c r="P547" s="180"/>
      <c r="Q547" s="180"/>
      <c r="R547" s="180"/>
      <c r="S547" s="180"/>
    </row>
    <row r="548" spans="1:19" ht="16.5" customHeight="1">
      <c r="A548" s="180"/>
      <c r="B548" s="180"/>
      <c r="C548" s="180"/>
      <c r="D548" s="181"/>
      <c r="F548" s="181"/>
      <c r="G548" s="9"/>
      <c r="J548" s="9"/>
      <c r="L548" s="293"/>
      <c r="M548" s="180"/>
      <c r="O548" s="180"/>
      <c r="P548" s="180"/>
      <c r="Q548" s="180"/>
      <c r="R548" s="180"/>
      <c r="S548" s="180"/>
    </row>
    <row r="549" spans="1:19" ht="16.5" customHeight="1">
      <c r="A549" s="180"/>
      <c r="B549" s="180"/>
      <c r="C549" s="180"/>
      <c r="D549" s="181"/>
      <c r="F549" s="181"/>
      <c r="G549" s="9"/>
      <c r="J549" s="9"/>
      <c r="L549" s="293"/>
      <c r="M549" s="180"/>
      <c r="O549" s="180"/>
      <c r="P549" s="180"/>
      <c r="Q549" s="180"/>
      <c r="R549" s="180"/>
      <c r="S549" s="180"/>
    </row>
    <row r="550" spans="1:19" ht="16.5" customHeight="1">
      <c r="A550" s="180"/>
      <c r="B550" s="180"/>
      <c r="C550" s="180"/>
      <c r="D550" s="181"/>
      <c r="F550" s="181"/>
      <c r="G550" s="9"/>
      <c r="J550" s="9"/>
      <c r="L550" s="293"/>
      <c r="M550" s="180"/>
      <c r="O550" s="180"/>
      <c r="P550" s="180"/>
      <c r="Q550" s="180"/>
      <c r="R550" s="180"/>
      <c r="S550" s="180"/>
    </row>
    <row r="551" spans="1:19" ht="16.5" customHeight="1">
      <c r="A551" s="180"/>
      <c r="B551" s="180"/>
      <c r="C551" s="180"/>
      <c r="D551" s="181"/>
      <c r="F551" s="181"/>
      <c r="G551" s="9"/>
      <c r="J551" s="9"/>
      <c r="L551" s="293"/>
      <c r="M551" s="180"/>
      <c r="O551" s="180"/>
      <c r="P551" s="180"/>
      <c r="Q551" s="180"/>
      <c r="R551" s="180"/>
      <c r="S551" s="180"/>
    </row>
    <row r="552" spans="1:19" ht="16.5" customHeight="1">
      <c r="A552" s="180"/>
      <c r="B552" s="180"/>
      <c r="C552" s="180"/>
      <c r="D552" s="181"/>
      <c r="F552" s="181"/>
      <c r="G552" s="9"/>
      <c r="J552" s="9"/>
      <c r="L552" s="293"/>
      <c r="M552" s="180"/>
      <c r="O552" s="180"/>
      <c r="P552" s="180"/>
      <c r="Q552" s="180"/>
      <c r="R552" s="180"/>
      <c r="S552" s="180"/>
    </row>
    <row r="553" spans="1:19" ht="16.5" customHeight="1">
      <c r="A553" s="180"/>
      <c r="B553" s="180"/>
      <c r="C553" s="180"/>
      <c r="D553" s="181"/>
      <c r="F553" s="181"/>
      <c r="G553" s="9"/>
      <c r="J553" s="9"/>
      <c r="L553" s="293"/>
      <c r="M553" s="180"/>
      <c r="O553" s="180"/>
      <c r="P553" s="180"/>
      <c r="Q553" s="180"/>
      <c r="R553" s="180"/>
      <c r="S553" s="180"/>
    </row>
    <row r="554" spans="1:19" ht="16.5" customHeight="1">
      <c r="A554" s="180"/>
      <c r="B554" s="180"/>
      <c r="C554" s="180"/>
      <c r="D554" s="181"/>
      <c r="F554" s="181"/>
      <c r="G554" s="9"/>
      <c r="J554" s="9"/>
      <c r="L554" s="293"/>
      <c r="M554" s="180"/>
      <c r="O554" s="180"/>
      <c r="P554" s="180"/>
      <c r="Q554" s="180"/>
      <c r="R554" s="180"/>
      <c r="S554" s="180"/>
    </row>
    <row r="555" spans="1:19" ht="16.5" customHeight="1">
      <c r="A555" s="180"/>
      <c r="B555" s="180"/>
      <c r="C555" s="180"/>
      <c r="D555" s="181"/>
      <c r="F555" s="181"/>
      <c r="G555" s="9"/>
      <c r="J555" s="9"/>
      <c r="L555" s="293"/>
      <c r="M555" s="180"/>
      <c r="O555" s="180"/>
      <c r="P555" s="180"/>
      <c r="Q555" s="180"/>
      <c r="R555" s="180"/>
      <c r="S555" s="180"/>
    </row>
    <row r="556" spans="1:19" ht="16.5" customHeight="1">
      <c r="A556" s="180"/>
      <c r="B556" s="180"/>
      <c r="C556" s="180"/>
      <c r="D556" s="181"/>
      <c r="F556" s="181"/>
      <c r="G556" s="9"/>
      <c r="J556" s="9"/>
      <c r="L556" s="293"/>
      <c r="M556" s="180"/>
      <c r="O556" s="180"/>
      <c r="P556" s="180"/>
      <c r="Q556" s="180"/>
      <c r="R556" s="180"/>
      <c r="S556" s="180"/>
    </row>
    <row r="557" spans="1:19" ht="16.5" customHeight="1">
      <c r="A557" s="180"/>
      <c r="B557" s="180"/>
      <c r="C557" s="180"/>
      <c r="D557" s="181"/>
      <c r="F557" s="181"/>
      <c r="G557" s="9"/>
      <c r="J557" s="9"/>
      <c r="L557" s="293"/>
      <c r="M557" s="180"/>
      <c r="O557" s="180"/>
      <c r="P557" s="180"/>
      <c r="Q557" s="180"/>
      <c r="R557" s="180"/>
      <c r="S557" s="180"/>
    </row>
    <row r="558" spans="1:19" ht="16.5" customHeight="1">
      <c r="A558" s="180"/>
      <c r="B558" s="180"/>
      <c r="C558" s="180"/>
      <c r="D558" s="181"/>
      <c r="F558" s="181"/>
      <c r="G558" s="9"/>
      <c r="J558" s="9"/>
      <c r="L558" s="293"/>
      <c r="M558" s="180"/>
      <c r="O558" s="180"/>
      <c r="P558" s="180"/>
      <c r="Q558" s="180"/>
      <c r="R558" s="180"/>
      <c r="S558" s="180"/>
    </row>
    <row r="559" spans="1:19" ht="16.5" customHeight="1">
      <c r="A559" s="180"/>
      <c r="B559" s="180"/>
      <c r="C559" s="180"/>
      <c r="D559" s="181"/>
      <c r="F559" s="181"/>
      <c r="G559" s="9"/>
      <c r="J559" s="9"/>
      <c r="L559" s="293"/>
      <c r="M559" s="180"/>
      <c r="O559" s="180"/>
      <c r="P559" s="180"/>
      <c r="Q559" s="180"/>
      <c r="R559" s="180"/>
      <c r="S559" s="180"/>
    </row>
    <row r="560" spans="1:19" ht="16.5" customHeight="1">
      <c r="A560" s="180"/>
      <c r="B560" s="180"/>
      <c r="C560" s="180"/>
      <c r="D560" s="181"/>
      <c r="F560" s="181"/>
      <c r="G560" s="9"/>
      <c r="J560" s="9"/>
      <c r="L560" s="293"/>
      <c r="M560" s="180"/>
      <c r="O560" s="180"/>
      <c r="P560" s="180"/>
      <c r="Q560" s="180"/>
      <c r="R560" s="180"/>
      <c r="S560" s="180"/>
    </row>
    <row r="561" spans="1:19" ht="16.5" customHeight="1">
      <c r="A561" s="180"/>
      <c r="B561" s="180"/>
      <c r="C561" s="180"/>
      <c r="D561" s="181"/>
      <c r="F561" s="181"/>
      <c r="G561" s="9"/>
      <c r="J561" s="9"/>
      <c r="L561" s="293"/>
      <c r="M561" s="180"/>
      <c r="O561" s="180"/>
      <c r="P561" s="180"/>
      <c r="Q561" s="180"/>
      <c r="R561" s="180"/>
      <c r="S561" s="180"/>
    </row>
    <row r="562" spans="1:19" ht="16.5" customHeight="1">
      <c r="A562" s="180"/>
      <c r="B562" s="180"/>
      <c r="C562" s="180"/>
      <c r="D562" s="181"/>
      <c r="F562" s="181"/>
      <c r="G562" s="9"/>
      <c r="J562" s="9"/>
      <c r="L562" s="293"/>
      <c r="M562" s="180"/>
      <c r="O562" s="180"/>
      <c r="P562" s="180"/>
      <c r="Q562" s="180"/>
      <c r="R562" s="180"/>
      <c r="S562" s="180"/>
    </row>
    <row r="563" spans="1:19" ht="16.5" customHeight="1">
      <c r="A563" s="180"/>
      <c r="B563" s="180"/>
      <c r="C563" s="180"/>
      <c r="D563" s="181"/>
      <c r="F563" s="181"/>
      <c r="G563" s="9"/>
      <c r="J563" s="9"/>
      <c r="L563" s="293"/>
      <c r="M563" s="180"/>
      <c r="O563" s="180"/>
      <c r="P563" s="180"/>
      <c r="Q563" s="180"/>
      <c r="R563" s="180"/>
      <c r="S563" s="180"/>
    </row>
    <row r="564" spans="1:19" ht="16.5" customHeight="1">
      <c r="A564" s="180"/>
      <c r="B564" s="180"/>
      <c r="C564" s="180"/>
      <c r="D564" s="181"/>
      <c r="F564" s="181"/>
      <c r="G564" s="9"/>
      <c r="J564" s="9"/>
      <c r="L564" s="293"/>
      <c r="M564" s="180"/>
      <c r="O564" s="180"/>
      <c r="P564" s="180"/>
      <c r="Q564" s="180"/>
      <c r="R564" s="180"/>
      <c r="S564" s="180"/>
    </row>
    <row r="565" spans="1:19" ht="16.5" customHeight="1">
      <c r="A565" s="180"/>
      <c r="B565" s="180"/>
      <c r="C565" s="180"/>
      <c r="D565" s="181"/>
      <c r="F565" s="181"/>
      <c r="G565" s="9"/>
      <c r="J565" s="9"/>
      <c r="L565" s="293"/>
      <c r="M565" s="180"/>
      <c r="O565" s="180"/>
      <c r="P565" s="180"/>
      <c r="Q565" s="180"/>
      <c r="R565" s="180"/>
      <c r="S565" s="180"/>
    </row>
    <row r="566" spans="1:19" ht="16.5" customHeight="1">
      <c r="A566" s="180"/>
      <c r="B566" s="180"/>
      <c r="C566" s="180"/>
      <c r="D566" s="181"/>
      <c r="F566" s="181"/>
      <c r="G566" s="9"/>
      <c r="J566" s="9"/>
      <c r="L566" s="293"/>
      <c r="M566" s="180"/>
      <c r="O566" s="180"/>
      <c r="P566" s="180"/>
      <c r="Q566" s="180"/>
      <c r="R566" s="180"/>
      <c r="S566" s="180"/>
    </row>
    <row r="567" spans="1:19" ht="16.5" customHeight="1">
      <c r="A567" s="180"/>
      <c r="B567" s="180"/>
      <c r="C567" s="180"/>
      <c r="D567" s="181"/>
      <c r="F567" s="181"/>
      <c r="G567" s="9"/>
      <c r="J567" s="9"/>
      <c r="L567" s="293"/>
      <c r="M567" s="180"/>
      <c r="O567" s="180"/>
      <c r="P567" s="180"/>
      <c r="Q567" s="180"/>
      <c r="R567" s="180"/>
      <c r="S567" s="180"/>
    </row>
    <row r="568" spans="1:19" ht="16.5" customHeight="1">
      <c r="A568" s="180"/>
      <c r="B568" s="180"/>
      <c r="C568" s="180"/>
      <c r="D568" s="181"/>
      <c r="F568" s="181"/>
      <c r="G568" s="9"/>
      <c r="J568" s="9"/>
      <c r="L568" s="293"/>
      <c r="M568" s="180"/>
      <c r="O568" s="180"/>
      <c r="P568" s="180"/>
      <c r="Q568" s="180"/>
      <c r="R568" s="180"/>
      <c r="S568" s="180"/>
    </row>
    <row r="569" spans="1:19" ht="16.5" customHeight="1">
      <c r="A569" s="180"/>
      <c r="B569" s="180"/>
      <c r="C569" s="180"/>
      <c r="D569" s="181"/>
      <c r="F569" s="181"/>
      <c r="G569" s="9"/>
      <c r="J569" s="9"/>
      <c r="L569" s="293"/>
      <c r="M569" s="180"/>
      <c r="O569" s="180"/>
      <c r="P569" s="180"/>
      <c r="Q569" s="180"/>
      <c r="R569" s="180"/>
      <c r="S569" s="180"/>
    </row>
    <row r="570" spans="1:19" ht="16.5" customHeight="1">
      <c r="A570" s="180"/>
      <c r="B570" s="180"/>
      <c r="C570" s="180"/>
      <c r="D570" s="181"/>
      <c r="F570" s="181"/>
      <c r="G570" s="9"/>
      <c r="J570" s="9"/>
      <c r="L570" s="293"/>
      <c r="M570" s="180"/>
      <c r="O570" s="180"/>
      <c r="P570" s="180"/>
      <c r="Q570" s="180"/>
      <c r="R570" s="180"/>
      <c r="S570" s="180"/>
    </row>
    <row r="571" spans="1:19" ht="16.5" customHeight="1">
      <c r="A571" s="180"/>
      <c r="B571" s="180"/>
      <c r="C571" s="180"/>
      <c r="D571" s="181"/>
      <c r="F571" s="181"/>
      <c r="G571" s="9"/>
      <c r="J571" s="9"/>
      <c r="L571" s="293"/>
      <c r="M571" s="180"/>
      <c r="O571" s="180"/>
      <c r="P571" s="180"/>
      <c r="Q571" s="180"/>
      <c r="R571" s="180"/>
      <c r="S571" s="180"/>
    </row>
    <row r="572" spans="1:19" ht="16.5" customHeight="1">
      <c r="A572" s="180"/>
      <c r="B572" s="180"/>
      <c r="C572" s="180"/>
      <c r="D572" s="181"/>
      <c r="F572" s="181"/>
      <c r="G572" s="9"/>
      <c r="J572" s="9"/>
      <c r="L572" s="293"/>
      <c r="M572" s="180"/>
      <c r="O572" s="180"/>
      <c r="P572" s="180"/>
      <c r="Q572" s="180"/>
      <c r="R572" s="180"/>
      <c r="S572" s="180"/>
    </row>
    <row r="573" spans="1:19" ht="16.5" customHeight="1">
      <c r="A573" s="180"/>
      <c r="B573" s="180"/>
      <c r="C573" s="180"/>
      <c r="D573" s="181"/>
      <c r="F573" s="181"/>
      <c r="G573" s="9"/>
      <c r="J573" s="9"/>
      <c r="L573" s="293"/>
      <c r="M573" s="180"/>
      <c r="O573" s="180"/>
      <c r="P573" s="180"/>
      <c r="Q573" s="180"/>
      <c r="R573" s="180"/>
      <c r="S573" s="180"/>
    </row>
    <row r="574" spans="1:19" ht="16.5" customHeight="1">
      <c r="A574" s="180"/>
      <c r="B574" s="180"/>
      <c r="C574" s="180"/>
      <c r="D574" s="181"/>
      <c r="F574" s="181"/>
      <c r="G574" s="9"/>
      <c r="J574" s="9"/>
      <c r="L574" s="293"/>
      <c r="M574" s="180"/>
      <c r="O574" s="180"/>
      <c r="P574" s="180"/>
      <c r="Q574" s="180"/>
      <c r="R574" s="180"/>
      <c r="S574" s="180"/>
    </row>
    <row r="575" spans="1:19" ht="16.5" customHeight="1">
      <c r="A575" s="180"/>
      <c r="B575" s="180"/>
      <c r="C575" s="180"/>
      <c r="D575" s="181"/>
      <c r="F575" s="181"/>
      <c r="G575" s="9"/>
      <c r="J575" s="9"/>
      <c r="L575" s="293"/>
      <c r="M575" s="180"/>
      <c r="O575" s="180"/>
      <c r="P575" s="180"/>
      <c r="Q575" s="180"/>
      <c r="R575" s="180"/>
      <c r="S575" s="180"/>
    </row>
    <row r="576" spans="1:19" ht="16.5" customHeight="1">
      <c r="A576" s="180"/>
      <c r="B576" s="180"/>
      <c r="C576" s="180"/>
      <c r="D576" s="181"/>
      <c r="F576" s="181"/>
      <c r="G576" s="9"/>
      <c r="J576" s="9"/>
      <c r="L576" s="293"/>
      <c r="M576" s="180"/>
      <c r="O576" s="180"/>
      <c r="P576" s="180"/>
      <c r="Q576" s="180"/>
      <c r="R576" s="180"/>
      <c r="S576" s="180"/>
    </row>
    <row r="577" spans="1:19" ht="16.5" customHeight="1">
      <c r="A577" s="180"/>
      <c r="B577" s="180"/>
      <c r="C577" s="180"/>
      <c r="D577" s="181"/>
      <c r="F577" s="181"/>
      <c r="G577" s="9"/>
      <c r="J577" s="9"/>
      <c r="L577" s="293"/>
      <c r="M577" s="180"/>
      <c r="O577" s="180"/>
      <c r="P577" s="180"/>
      <c r="Q577" s="180"/>
      <c r="R577" s="180"/>
      <c r="S577" s="180"/>
    </row>
    <row r="578" spans="1:19" ht="16.5" customHeight="1">
      <c r="A578" s="180"/>
      <c r="B578" s="180"/>
      <c r="C578" s="180"/>
      <c r="D578" s="181"/>
      <c r="F578" s="181"/>
      <c r="G578" s="9"/>
      <c r="J578" s="9"/>
      <c r="L578" s="293"/>
      <c r="M578" s="180"/>
      <c r="O578" s="180"/>
      <c r="P578" s="180"/>
      <c r="Q578" s="180"/>
      <c r="R578" s="180"/>
      <c r="S578" s="180"/>
    </row>
    <row r="579" spans="1:19" ht="16.5" customHeight="1">
      <c r="A579" s="180"/>
      <c r="B579" s="180"/>
      <c r="C579" s="180"/>
      <c r="D579" s="181"/>
      <c r="F579" s="181"/>
      <c r="G579" s="9"/>
      <c r="J579" s="9"/>
      <c r="L579" s="293"/>
      <c r="M579" s="180"/>
      <c r="O579" s="180"/>
      <c r="P579" s="180"/>
      <c r="Q579" s="180"/>
      <c r="R579" s="180"/>
      <c r="S579" s="180"/>
    </row>
    <row r="580" spans="1:19" ht="16.5" customHeight="1">
      <c r="A580" s="180"/>
      <c r="B580" s="180"/>
      <c r="C580" s="180"/>
      <c r="D580" s="181"/>
      <c r="F580" s="181"/>
      <c r="G580" s="9"/>
      <c r="J580" s="9"/>
      <c r="L580" s="293"/>
      <c r="M580" s="180"/>
      <c r="O580" s="180"/>
      <c r="P580" s="180"/>
      <c r="Q580" s="180"/>
      <c r="R580" s="180"/>
      <c r="S580" s="180"/>
    </row>
    <row r="581" spans="1:19" ht="16.5" customHeight="1">
      <c r="A581" s="180"/>
      <c r="B581" s="180"/>
      <c r="C581" s="180"/>
      <c r="D581" s="181"/>
      <c r="F581" s="181"/>
      <c r="G581" s="9"/>
      <c r="J581" s="9"/>
      <c r="L581" s="293"/>
      <c r="M581" s="180"/>
      <c r="O581" s="180"/>
      <c r="P581" s="180"/>
      <c r="Q581" s="180"/>
      <c r="R581" s="180"/>
      <c r="S581" s="180"/>
    </row>
    <row r="582" spans="1:19" ht="16.5" customHeight="1">
      <c r="A582" s="180"/>
      <c r="B582" s="180"/>
      <c r="C582" s="180"/>
      <c r="D582" s="181"/>
      <c r="F582" s="181"/>
      <c r="G582" s="9"/>
      <c r="J582" s="9"/>
      <c r="L582" s="293"/>
      <c r="M582" s="180"/>
      <c r="O582" s="180"/>
      <c r="P582" s="180"/>
      <c r="Q582" s="180"/>
      <c r="R582" s="180"/>
      <c r="S582" s="180"/>
    </row>
    <row r="583" spans="1:19" ht="16.5" customHeight="1">
      <c r="A583" s="180"/>
      <c r="B583" s="180"/>
      <c r="C583" s="180"/>
      <c r="D583" s="181"/>
      <c r="F583" s="181"/>
      <c r="G583" s="9"/>
      <c r="J583" s="9"/>
      <c r="L583" s="293"/>
      <c r="M583" s="180"/>
      <c r="O583" s="180"/>
      <c r="P583" s="180"/>
      <c r="Q583" s="180"/>
      <c r="R583" s="180"/>
      <c r="S583" s="180"/>
    </row>
    <row r="584" spans="1:19" ht="16.5" customHeight="1">
      <c r="A584" s="180"/>
      <c r="B584" s="180"/>
      <c r="C584" s="180"/>
      <c r="D584" s="181"/>
      <c r="F584" s="181"/>
      <c r="G584" s="9"/>
      <c r="J584" s="9"/>
      <c r="L584" s="293"/>
      <c r="M584" s="180"/>
      <c r="O584" s="180"/>
      <c r="P584" s="180"/>
      <c r="Q584" s="180"/>
      <c r="R584" s="180"/>
      <c r="S584" s="180"/>
    </row>
    <row r="585" spans="1:19" ht="16.5" customHeight="1">
      <c r="A585" s="180"/>
      <c r="B585" s="180"/>
      <c r="C585" s="180"/>
      <c r="D585" s="181"/>
      <c r="F585" s="181"/>
      <c r="G585" s="9"/>
      <c r="J585" s="9"/>
      <c r="L585" s="293"/>
      <c r="M585" s="180"/>
      <c r="O585" s="180"/>
      <c r="P585" s="180"/>
      <c r="Q585" s="180"/>
      <c r="R585" s="180"/>
      <c r="S585" s="180"/>
    </row>
    <row r="586" spans="1:19" ht="16.5" customHeight="1">
      <c r="A586" s="180"/>
      <c r="B586" s="180"/>
      <c r="C586" s="180"/>
      <c r="D586" s="181"/>
      <c r="F586" s="181"/>
      <c r="G586" s="9"/>
      <c r="J586" s="9"/>
      <c r="L586" s="293"/>
      <c r="M586" s="180"/>
      <c r="O586" s="180"/>
      <c r="P586" s="180"/>
      <c r="Q586" s="180"/>
      <c r="R586" s="180"/>
      <c r="S586" s="180"/>
    </row>
    <row r="587" spans="1:19" ht="16.5" customHeight="1">
      <c r="A587" s="180"/>
      <c r="B587" s="180"/>
      <c r="C587" s="180"/>
      <c r="D587" s="181"/>
      <c r="F587" s="181"/>
      <c r="G587" s="9"/>
      <c r="J587" s="9"/>
      <c r="L587" s="293"/>
      <c r="M587" s="180"/>
      <c r="O587" s="180"/>
      <c r="P587" s="180"/>
      <c r="Q587" s="180"/>
      <c r="R587" s="180"/>
      <c r="S587" s="180"/>
    </row>
    <row r="588" spans="1:19" ht="16.5" customHeight="1">
      <c r="A588" s="180"/>
      <c r="B588" s="180"/>
      <c r="C588" s="180"/>
      <c r="D588" s="181"/>
      <c r="F588" s="181"/>
      <c r="G588" s="9"/>
      <c r="J588" s="9"/>
      <c r="L588" s="293"/>
      <c r="M588" s="180"/>
      <c r="O588" s="180"/>
      <c r="P588" s="180"/>
      <c r="Q588" s="180"/>
      <c r="R588" s="180"/>
      <c r="S588" s="180"/>
    </row>
    <row r="589" spans="1:19" ht="16.5" customHeight="1">
      <c r="A589" s="180"/>
      <c r="B589" s="180"/>
      <c r="C589" s="180"/>
      <c r="D589" s="181"/>
      <c r="F589" s="181"/>
      <c r="G589" s="9"/>
      <c r="J589" s="9"/>
      <c r="L589" s="293"/>
      <c r="M589" s="180"/>
      <c r="O589" s="180"/>
      <c r="P589" s="180"/>
      <c r="Q589" s="180"/>
      <c r="R589" s="180"/>
      <c r="S589" s="180"/>
    </row>
    <row r="590" spans="1:19" ht="16.5" customHeight="1">
      <c r="A590" s="180"/>
      <c r="B590" s="180"/>
      <c r="C590" s="180"/>
      <c r="D590" s="181"/>
      <c r="F590" s="181"/>
      <c r="G590" s="9"/>
      <c r="J590" s="9"/>
      <c r="L590" s="293"/>
      <c r="M590" s="180"/>
      <c r="O590" s="180"/>
      <c r="P590" s="180"/>
      <c r="Q590" s="180"/>
      <c r="R590" s="180"/>
      <c r="S590" s="180"/>
    </row>
    <row r="591" spans="1:19" ht="16.5" customHeight="1">
      <c r="A591" s="180"/>
      <c r="B591" s="180"/>
      <c r="C591" s="180"/>
      <c r="D591" s="181"/>
      <c r="F591" s="181"/>
      <c r="G591" s="9"/>
      <c r="J591" s="9"/>
      <c r="L591" s="293"/>
      <c r="M591" s="180"/>
      <c r="O591" s="180"/>
      <c r="P591" s="180"/>
      <c r="Q591" s="180"/>
      <c r="R591" s="180"/>
      <c r="S591" s="180"/>
    </row>
    <row r="592" spans="1:19" ht="16.5" customHeight="1">
      <c r="A592" s="180"/>
      <c r="B592" s="180"/>
      <c r="C592" s="180"/>
      <c r="D592" s="181"/>
      <c r="F592" s="181"/>
      <c r="G592" s="9"/>
      <c r="J592" s="9"/>
      <c r="L592" s="293"/>
      <c r="M592" s="180"/>
      <c r="O592" s="180"/>
      <c r="P592" s="180"/>
      <c r="Q592" s="180"/>
      <c r="R592" s="180"/>
      <c r="S592" s="180"/>
    </row>
    <row r="593" spans="1:19" ht="16.5" customHeight="1">
      <c r="A593" s="180"/>
      <c r="B593" s="180"/>
      <c r="C593" s="180"/>
      <c r="D593" s="181"/>
      <c r="F593" s="181"/>
      <c r="G593" s="9"/>
      <c r="J593" s="9"/>
      <c r="L593" s="293"/>
      <c r="M593" s="180"/>
      <c r="O593" s="180"/>
      <c r="P593" s="180"/>
      <c r="Q593" s="180"/>
      <c r="R593" s="180"/>
      <c r="S593" s="180"/>
    </row>
    <row r="594" spans="1:19" ht="16.5" customHeight="1">
      <c r="A594" s="180"/>
      <c r="B594" s="180"/>
      <c r="C594" s="180"/>
      <c r="D594" s="181"/>
      <c r="F594" s="181"/>
      <c r="G594" s="9"/>
      <c r="J594" s="9"/>
      <c r="L594" s="293"/>
      <c r="M594" s="180"/>
      <c r="O594" s="180"/>
      <c r="P594" s="180"/>
      <c r="Q594" s="180"/>
      <c r="R594" s="180"/>
      <c r="S594" s="180"/>
    </row>
    <row r="595" spans="1:19" ht="16.5" customHeight="1">
      <c r="A595" s="180"/>
      <c r="B595" s="180"/>
      <c r="C595" s="180"/>
      <c r="D595" s="181"/>
      <c r="F595" s="181"/>
      <c r="G595" s="9"/>
      <c r="J595" s="9"/>
      <c r="L595" s="293"/>
      <c r="M595" s="180"/>
      <c r="O595" s="180"/>
      <c r="P595" s="180"/>
      <c r="Q595" s="180"/>
      <c r="R595" s="180"/>
      <c r="S595" s="180"/>
    </row>
    <row r="596" spans="1:19" ht="16.5" customHeight="1">
      <c r="A596" s="180"/>
      <c r="B596" s="180"/>
      <c r="C596" s="180"/>
      <c r="D596" s="181"/>
      <c r="F596" s="181"/>
      <c r="G596" s="9"/>
      <c r="J596" s="9"/>
      <c r="L596" s="293"/>
      <c r="M596" s="180"/>
      <c r="O596" s="180"/>
      <c r="P596" s="180"/>
      <c r="Q596" s="180"/>
      <c r="R596" s="180"/>
      <c r="S596" s="180"/>
    </row>
    <row r="597" spans="1:19" ht="16.5" customHeight="1">
      <c r="A597" s="180"/>
      <c r="B597" s="180"/>
      <c r="C597" s="180"/>
      <c r="D597" s="181"/>
      <c r="F597" s="181"/>
      <c r="G597" s="9"/>
      <c r="J597" s="9"/>
      <c r="L597" s="293"/>
      <c r="M597" s="180"/>
      <c r="O597" s="180"/>
      <c r="P597" s="180"/>
      <c r="Q597" s="180"/>
      <c r="R597" s="180"/>
      <c r="S597" s="180"/>
    </row>
    <row r="598" spans="1:19" ht="16.5" customHeight="1">
      <c r="A598" s="180"/>
      <c r="B598" s="180"/>
      <c r="C598" s="180"/>
      <c r="D598" s="181"/>
      <c r="F598" s="181"/>
      <c r="G598" s="9"/>
      <c r="J598" s="9"/>
      <c r="L598" s="293"/>
      <c r="M598" s="180"/>
      <c r="O598" s="180"/>
      <c r="P598" s="180"/>
      <c r="Q598" s="180"/>
      <c r="R598" s="180"/>
      <c r="S598" s="180"/>
    </row>
    <row r="599" spans="1:19" ht="16.5" customHeight="1">
      <c r="A599" s="180"/>
      <c r="B599" s="180"/>
      <c r="C599" s="180"/>
      <c r="D599" s="181"/>
      <c r="F599" s="181"/>
      <c r="G599" s="9"/>
      <c r="J599" s="9"/>
      <c r="L599" s="293"/>
      <c r="M599" s="180"/>
      <c r="O599" s="180"/>
      <c r="P599" s="180"/>
      <c r="Q599" s="180"/>
      <c r="R599" s="180"/>
      <c r="S599" s="180"/>
    </row>
    <row r="600" spans="1:19" ht="16.5" customHeight="1">
      <c r="A600" s="180"/>
      <c r="B600" s="180"/>
      <c r="C600" s="180"/>
      <c r="D600" s="181"/>
      <c r="F600" s="181"/>
      <c r="G600" s="9"/>
      <c r="J600" s="9"/>
      <c r="L600" s="293"/>
      <c r="M600" s="180"/>
      <c r="O600" s="180"/>
      <c r="P600" s="180"/>
      <c r="Q600" s="180"/>
      <c r="R600" s="180"/>
      <c r="S600" s="180"/>
    </row>
    <row r="601" spans="1:19" ht="16.5" customHeight="1">
      <c r="A601" s="180"/>
      <c r="B601" s="180"/>
      <c r="C601" s="180"/>
      <c r="D601" s="181"/>
      <c r="F601" s="181"/>
      <c r="G601" s="9"/>
      <c r="J601" s="9"/>
      <c r="L601" s="293"/>
      <c r="M601" s="180"/>
      <c r="O601" s="180"/>
      <c r="P601" s="180"/>
      <c r="Q601" s="180"/>
      <c r="R601" s="180"/>
      <c r="S601" s="180"/>
    </row>
    <row r="602" spans="1:19" ht="16.5" customHeight="1">
      <c r="A602" s="180"/>
      <c r="B602" s="180"/>
      <c r="C602" s="180"/>
      <c r="D602" s="181"/>
      <c r="F602" s="181"/>
      <c r="G602" s="9"/>
      <c r="J602" s="9"/>
      <c r="L602" s="293"/>
      <c r="M602" s="180"/>
      <c r="O602" s="180"/>
      <c r="P602" s="180"/>
      <c r="Q602" s="180"/>
      <c r="R602" s="180"/>
      <c r="S602" s="180"/>
    </row>
    <row r="603" spans="1:19" ht="16.5" customHeight="1">
      <c r="A603" s="180"/>
      <c r="B603" s="180"/>
      <c r="C603" s="180"/>
      <c r="D603" s="181"/>
      <c r="F603" s="181"/>
      <c r="G603" s="9"/>
      <c r="J603" s="9"/>
      <c r="L603" s="293"/>
      <c r="M603" s="180"/>
      <c r="O603" s="180"/>
      <c r="P603" s="180"/>
      <c r="Q603" s="180"/>
      <c r="R603" s="180"/>
      <c r="S603" s="180"/>
    </row>
    <row r="604" spans="1:19" ht="16.5" customHeight="1">
      <c r="A604" s="180"/>
      <c r="B604" s="180"/>
      <c r="C604" s="180"/>
      <c r="D604" s="181"/>
      <c r="F604" s="181"/>
      <c r="G604" s="9"/>
      <c r="J604" s="9"/>
      <c r="L604" s="293"/>
      <c r="M604" s="180"/>
      <c r="O604" s="180"/>
      <c r="P604" s="180"/>
      <c r="Q604" s="180"/>
      <c r="R604" s="180"/>
      <c r="S604" s="180"/>
    </row>
    <row r="605" spans="1:19" ht="16.5" customHeight="1">
      <c r="A605" s="180"/>
      <c r="B605" s="180"/>
      <c r="C605" s="180"/>
      <c r="D605" s="181"/>
      <c r="F605" s="181"/>
      <c r="G605" s="9"/>
      <c r="J605" s="9"/>
      <c r="L605" s="293"/>
      <c r="M605" s="180"/>
      <c r="O605" s="180"/>
      <c r="P605" s="180"/>
      <c r="Q605" s="180"/>
      <c r="R605" s="180"/>
      <c r="S605" s="180"/>
    </row>
    <row r="606" spans="1:19" ht="16.5" customHeight="1">
      <c r="A606" s="180"/>
      <c r="B606" s="180"/>
      <c r="C606" s="180"/>
      <c r="D606" s="181"/>
      <c r="F606" s="181"/>
      <c r="G606" s="9"/>
      <c r="J606" s="9"/>
      <c r="L606" s="293"/>
      <c r="M606" s="180"/>
      <c r="O606" s="180"/>
      <c r="P606" s="180"/>
      <c r="Q606" s="180"/>
      <c r="R606" s="180"/>
      <c r="S606" s="180"/>
    </row>
    <row r="607" spans="1:19" ht="16.5" customHeight="1">
      <c r="A607" s="180"/>
      <c r="B607" s="180"/>
      <c r="C607" s="180"/>
      <c r="D607" s="181"/>
      <c r="F607" s="181"/>
      <c r="G607" s="9"/>
      <c r="J607" s="9"/>
      <c r="L607" s="293"/>
      <c r="M607" s="180"/>
      <c r="O607" s="180"/>
      <c r="P607" s="180"/>
      <c r="Q607" s="180"/>
      <c r="R607" s="180"/>
      <c r="S607" s="180"/>
    </row>
    <row r="608" spans="1:19" ht="16.5" customHeight="1">
      <c r="A608" s="180"/>
      <c r="B608" s="180"/>
      <c r="C608" s="180"/>
      <c r="D608" s="181"/>
      <c r="F608" s="181"/>
      <c r="G608" s="9"/>
      <c r="J608" s="9"/>
      <c r="L608" s="293"/>
      <c r="M608" s="180"/>
      <c r="O608" s="180"/>
      <c r="P608" s="180"/>
      <c r="Q608" s="180"/>
      <c r="R608" s="180"/>
      <c r="S608" s="180"/>
    </row>
    <row r="609" spans="1:19" ht="16.5" customHeight="1">
      <c r="A609" s="180"/>
      <c r="B609" s="180"/>
      <c r="C609" s="180"/>
      <c r="D609" s="181"/>
      <c r="F609" s="181"/>
      <c r="G609" s="9"/>
      <c r="J609" s="9"/>
      <c r="L609" s="293"/>
      <c r="M609" s="180"/>
      <c r="O609" s="180"/>
      <c r="P609" s="180"/>
      <c r="Q609" s="180"/>
      <c r="R609" s="180"/>
      <c r="S609" s="180"/>
    </row>
    <row r="610" spans="1:19" ht="16.5" customHeight="1">
      <c r="A610" s="180"/>
      <c r="B610" s="180"/>
      <c r="C610" s="180"/>
      <c r="D610" s="181"/>
      <c r="F610" s="181"/>
      <c r="G610" s="9"/>
      <c r="J610" s="9"/>
      <c r="L610" s="293"/>
      <c r="M610" s="180"/>
      <c r="O610" s="180"/>
      <c r="P610" s="180"/>
      <c r="Q610" s="180"/>
      <c r="R610" s="180"/>
      <c r="S610" s="180"/>
    </row>
    <row r="611" spans="1:19" ht="16.5" customHeight="1">
      <c r="A611" s="180"/>
      <c r="B611" s="180"/>
      <c r="C611" s="180"/>
      <c r="D611" s="181"/>
      <c r="F611" s="181"/>
      <c r="G611" s="9"/>
      <c r="J611" s="9"/>
      <c r="L611" s="293"/>
      <c r="M611" s="180"/>
      <c r="O611" s="180"/>
      <c r="P611" s="180"/>
      <c r="Q611" s="180"/>
      <c r="R611" s="180"/>
      <c r="S611" s="180"/>
    </row>
    <row r="612" spans="1:19" ht="16.5" customHeight="1">
      <c r="A612" s="180"/>
      <c r="B612" s="180"/>
      <c r="C612" s="180"/>
      <c r="D612" s="181"/>
      <c r="F612" s="181"/>
      <c r="G612" s="9"/>
      <c r="J612" s="9"/>
      <c r="L612" s="293"/>
      <c r="M612" s="180"/>
      <c r="O612" s="180"/>
      <c r="P612" s="180"/>
      <c r="Q612" s="180"/>
      <c r="R612" s="180"/>
      <c r="S612" s="180"/>
    </row>
    <row r="613" spans="1:19" ht="16.5" customHeight="1">
      <c r="A613" s="180"/>
      <c r="B613" s="180"/>
      <c r="C613" s="180"/>
      <c r="D613" s="181"/>
      <c r="F613" s="181"/>
      <c r="G613" s="9"/>
      <c r="J613" s="9"/>
      <c r="L613" s="293"/>
      <c r="M613" s="180"/>
      <c r="O613" s="180"/>
      <c r="P613" s="180"/>
      <c r="Q613" s="180"/>
      <c r="R613" s="180"/>
      <c r="S613" s="180"/>
    </row>
    <row r="614" spans="1:19" ht="16.5" customHeight="1">
      <c r="A614" s="180"/>
      <c r="B614" s="180"/>
      <c r="C614" s="180"/>
      <c r="D614" s="181"/>
      <c r="F614" s="181"/>
      <c r="G614" s="9"/>
      <c r="J614" s="9"/>
      <c r="L614" s="293"/>
      <c r="M614" s="180"/>
      <c r="O614" s="180"/>
      <c r="P614" s="180"/>
      <c r="Q614" s="180"/>
      <c r="R614" s="180"/>
      <c r="S614" s="180"/>
    </row>
    <row r="615" spans="1:19" ht="16.5" customHeight="1">
      <c r="A615" s="180"/>
      <c r="B615" s="180"/>
      <c r="C615" s="180"/>
      <c r="D615" s="181"/>
      <c r="F615" s="181"/>
      <c r="G615" s="9"/>
      <c r="J615" s="9"/>
      <c r="L615" s="293"/>
      <c r="M615" s="180"/>
      <c r="O615" s="180"/>
      <c r="P615" s="180"/>
      <c r="Q615" s="180"/>
      <c r="R615" s="180"/>
      <c r="S615" s="180"/>
    </row>
    <row r="616" spans="1:19" ht="16.5" customHeight="1">
      <c r="A616" s="180"/>
      <c r="B616" s="180"/>
      <c r="C616" s="180"/>
      <c r="D616" s="181"/>
      <c r="F616" s="181"/>
      <c r="G616" s="9"/>
      <c r="J616" s="9"/>
      <c r="L616" s="293"/>
      <c r="M616" s="180"/>
      <c r="O616" s="180"/>
      <c r="P616" s="180"/>
      <c r="Q616" s="180"/>
      <c r="R616" s="180"/>
      <c r="S616" s="180"/>
    </row>
    <row r="617" spans="1:19" ht="16.5" customHeight="1">
      <c r="A617" s="180"/>
      <c r="B617" s="180"/>
      <c r="C617" s="180"/>
      <c r="D617" s="181"/>
      <c r="F617" s="181"/>
      <c r="G617" s="9"/>
      <c r="J617" s="9"/>
      <c r="L617" s="293"/>
      <c r="M617" s="180"/>
      <c r="O617" s="180"/>
      <c r="P617" s="180"/>
      <c r="Q617" s="180"/>
      <c r="R617" s="180"/>
      <c r="S617" s="180"/>
    </row>
    <row r="618" spans="1:19" ht="16.5" customHeight="1">
      <c r="A618" s="180"/>
      <c r="B618" s="180"/>
      <c r="C618" s="180"/>
      <c r="D618" s="181"/>
      <c r="F618" s="181"/>
      <c r="G618" s="9"/>
      <c r="J618" s="9"/>
      <c r="L618" s="293"/>
      <c r="M618" s="180"/>
      <c r="O618" s="180"/>
      <c r="P618" s="180"/>
      <c r="Q618" s="180"/>
      <c r="R618" s="180"/>
      <c r="S618" s="180"/>
    </row>
    <row r="619" spans="1:19" ht="16.5" customHeight="1">
      <c r="A619" s="180"/>
      <c r="B619" s="180"/>
      <c r="C619" s="180"/>
      <c r="D619" s="181"/>
      <c r="F619" s="181"/>
      <c r="G619" s="9"/>
      <c r="J619" s="9"/>
      <c r="L619" s="293"/>
      <c r="M619" s="180"/>
      <c r="O619" s="180"/>
      <c r="P619" s="180"/>
      <c r="Q619" s="180"/>
      <c r="R619" s="180"/>
      <c r="S619" s="180"/>
    </row>
    <row r="620" spans="1:19" ht="16.5" customHeight="1">
      <c r="A620" s="180"/>
      <c r="B620" s="180"/>
      <c r="C620" s="180"/>
      <c r="D620" s="181"/>
      <c r="F620" s="181"/>
      <c r="G620" s="9"/>
      <c r="J620" s="9"/>
      <c r="L620" s="293"/>
      <c r="M620" s="180"/>
      <c r="O620" s="180"/>
      <c r="P620" s="180"/>
      <c r="Q620" s="180"/>
      <c r="R620" s="180"/>
      <c r="S620" s="180"/>
    </row>
    <row r="621" spans="1:19" ht="16.5" customHeight="1">
      <c r="A621" s="180"/>
      <c r="B621" s="180"/>
      <c r="C621" s="180"/>
      <c r="D621" s="181"/>
      <c r="F621" s="181"/>
      <c r="G621" s="9"/>
      <c r="J621" s="9"/>
      <c r="L621" s="293"/>
      <c r="M621" s="180"/>
      <c r="O621" s="180"/>
      <c r="P621" s="180"/>
      <c r="Q621" s="180"/>
      <c r="R621" s="180"/>
      <c r="S621" s="180"/>
    </row>
    <row r="622" spans="1:19" ht="16.5" customHeight="1">
      <c r="A622" s="180"/>
      <c r="B622" s="180"/>
      <c r="C622" s="180"/>
      <c r="D622" s="181"/>
      <c r="F622" s="181"/>
      <c r="G622" s="9"/>
      <c r="J622" s="9"/>
      <c r="L622" s="293"/>
      <c r="M622" s="180"/>
      <c r="O622" s="180"/>
      <c r="P622" s="180"/>
      <c r="Q622" s="180"/>
      <c r="R622" s="180"/>
      <c r="S622" s="180"/>
    </row>
    <row r="623" spans="1:19" ht="16.5" customHeight="1">
      <c r="A623" s="180"/>
      <c r="B623" s="180"/>
      <c r="C623" s="180"/>
      <c r="D623" s="181"/>
      <c r="F623" s="181"/>
      <c r="G623" s="9"/>
      <c r="J623" s="9"/>
      <c r="L623" s="293"/>
      <c r="M623" s="180"/>
      <c r="O623" s="180"/>
      <c r="P623" s="180"/>
      <c r="Q623" s="180"/>
      <c r="R623" s="180"/>
      <c r="S623" s="180"/>
    </row>
    <row r="624" spans="1:19" ht="16.5" customHeight="1">
      <c r="A624" s="180"/>
      <c r="B624" s="180"/>
      <c r="C624" s="180"/>
      <c r="D624" s="181"/>
      <c r="F624" s="181"/>
      <c r="G624" s="9"/>
      <c r="J624" s="9"/>
      <c r="L624" s="293"/>
      <c r="M624" s="180"/>
      <c r="O624" s="180"/>
      <c r="P624" s="180"/>
      <c r="Q624" s="180"/>
      <c r="R624" s="180"/>
      <c r="S624" s="180"/>
    </row>
    <row r="625" spans="1:19" ht="16.5" customHeight="1">
      <c r="A625" s="180"/>
      <c r="B625" s="180"/>
      <c r="C625" s="180"/>
      <c r="D625" s="181"/>
      <c r="F625" s="181"/>
      <c r="G625" s="9"/>
      <c r="J625" s="9"/>
      <c r="L625" s="293"/>
      <c r="M625" s="180"/>
      <c r="O625" s="180"/>
      <c r="P625" s="180"/>
      <c r="Q625" s="180"/>
      <c r="R625" s="180"/>
      <c r="S625" s="180"/>
    </row>
    <row r="626" spans="1:19" ht="16.5" customHeight="1">
      <c r="A626" s="180"/>
      <c r="B626" s="180"/>
      <c r="C626" s="180"/>
      <c r="D626" s="181"/>
      <c r="F626" s="181"/>
      <c r="G626" s="9"/>
      <c r="J626" s="9"/>
      <c r="L626" s="293"/>
      <c r="M626" s="180"/>
      <c r="O626" s="180"/>
      <c r="P626" s="180"/>
      <c r="Q626" s="180"/>
      <c r="R626" s="180"/>
      <c r="S626" s="180"/>
    </row>
    <row r="627" spans="1:19" ht="16.5" customHeight="1">
      <c r="A627" s="180"/>
      <c r="B627" s="180"/>
      <c r="C627" s="180"/>
      <c r="D627" s="181"/>
      <c r="F627" s="181"/>
      <c r="G627" s="9"/>
      <c r="J627" s="9"/>
      <c r="L627" s="293"/>
      <c r="M627" s="180"/>
      <c r="O627" s="180"/>
      <c r="P627" s="180"/>
      <c r="Q627" s="180"/>
      <c r="R627" s="180"/>
      <c r="S627" s="180"/>
    </row>
    <row r="628" spans="1:19" ht="16.5" customHeight="1">
      <c r="A628" s="180"/>
      <c r="B628" s="180"/>
      <c r="C628" s="180"/>
      <c r="D628" s="181"/>
      <c r="F628" s="181"/>
      <c r="G628" s="9"/>
      <c r="J628" s="9"/>
      <c r="L628" s="293"/>
      <c r="M628" s="180"/>
      <c r="O628" s="180"/>
      <c r="P628" s="180"/>
      <c r="Q628" s="180"/>
      <c r="R628" s="180"/>
      <c r="S628" s="180"/>
    </row>
    <row r="629" spans="1:19" ht="16.5" customHeight="1">
      <c r="A629" s="180"/>
      <c r="B629" s="180"/>
      <c r="C629" s="180"/>
      <c r="D629" s="181"/>
      <c r="F629" s="181"/>
      <c r="G629" s="9"/>
      <c r="J629" s="9"/>
      <c r="L629" s="293"/>
      <c r="M629" s="180"/>
      <c r="O629" s="180"/>
      <c r="P629" s="180"/>
      <c r="Q629" s="180"/>
      <c r="R629" s="180"/>
      <c r="S629" s="180"/>
    </row>
    <row r="630" spans="1:19" ht="16.5" customHeight="1">
      <c r="A630" s="180"/>
      <c r="B630" s="180"/>
      <c r="C630" s="180"/>
      <c r="D630" s="181"/>
      <c r="F630" s="181"/>
      <c r="G630" s="9"/>
      <c r="J630" s="9"/>
      <c r="L630" s="293"/>
      <c r="M630" s="180"/>
      <c r="O630" s="180"/>
      <c r="P630" s="180"/>
      <c r="Q630" s="180"/>
      <c r="R630" s="180"/>
      <c r="S630" s="180"/>
    </row>
    <row r="631" spans="1:19" ht="16.5" customHeight="1">
      <c r="A631" s="180"/>
      <c r="B631" s="180"/>
      <c r="C631" s="180"/>
      <c r="D631" s="181"/>
      <c r="F631" s="181"/>
      <c r="G631" s="9"/>
      <c r="J631" s="9"/>
      <c r="L631" s="293"/>
      <c r="M631" s="180"/>
      <c r="O631" s="180"/>
      <c r="P631" s="180"/>
      <c r="Q631" s="180"/>
      <c r="R631" s="180"/>
      <c r="S631" s="180"/>
    </row>
    <row r="632" spans="1:19" ht="16.5" customHeight="1">
      <c r="A632" s="180"/>
      <c r="B632" s="180"/>
      <c r="C632" s="180"/>
      <c r="D632" s="181"/>
      <c r="F632" s="181"/>
      <c r="G632" s="9"/>
      <c r="J632" s="9"/>
      <c r="L632" s="293"/>
      <c r="M632" s="180"/>
      <c r="O632" s="180"/>
      <c r="P632" s="180"/>
      <c r="Q632" s="180"/>
      <c r="R632" s="180"/>
      <c r="S632" s="180"/>
    </row>
    <row r="633" spans="1:19" ht="16.5" customHeight="1">
      <c r="A633" s="180"/>
      <c r="B633" s="180"/>
      <c r="C633" s="180"/>
      <c r="D633" s="181"/>
      <c r="F633" s="181"/>
      <c r="G633" s="9"/>
      <c r="J633" s="9"/>
      <c r="L633" s="293"/>
      <c r="M633" s="180"/>
      <c r="O633" s="180"/>
      <c r="P633" s="180"/>
      <c r="Q633" s="180"/>
      <c r="R633" s="180"/>
      <c r="S633" s="180"/>
    </row>
    <row r="634" spans="1:19" ht="16.5" customHeight="1">
      <c r="A634" s="180"/>
      <c r="B634" s="180"/>
      <c r="C634" s="180"/>
      <c r="D634" s="181"/>
      <c r="F634" s="181"/>
      <c r="G634" s="9"/>
      <c r="J634" s="9"/>
      <c r="L634" s="293"/>
      <c r="M634" s="180"/>
      <c r="O634" s="180"/>
      <c r="P634" s="180"/>
      <c r="Q634" s="180"/>
      <c r="R634" s="180"/>
      <c r="S634" s="180"/>
    </row>
    <row r="635" spans="1:19" ht="16.5" customHeight="1">
      <c r="A635" s="180"/>
      <c r="B635" s="180"/>
      <c r="C635" s="180"/>
      <c r="D635" s="181"/>
      <c r="F635" s="181"/>
      <c r="G635" s="9"/>
      <c r="J635" s="9"/>
      <c r="L635" s="293"/>
      <c r="M635" s="180"/>
      <c r="O635" s="180"/>
      <c r="P635" s="180"/>
      <c r="Q635" s="180"/>
      <c r="R635" s="180"/>
      <c r="S635" s="180"/>
    </row>
    <row r="636" spans="1:19" ht="16.5" customHeight="1">
      <c r="A636" s="180"/>
      <c r="B636" s="180"/>
      <c r="C636" s="180"/>
      <c r="D636" s="181"/>
      <c r="F636" s="181"/>
      <c r="G636" s="9"/>
      <c r="J636" s="9"/>
      <c r="L636" s="293"/>
      <c r="M636" s="180"/>
      <c r="O636" s="180"/>
      <c r="P636" s="180"/>
      <c r="Q636" s="180"/>
      <c r="R636" s="180"/>
      <c r="S636" s="180"/>
    </row>
    <row r="637" spans="1:19" ht="16.5" customHeight="1">
      <c r="A637" s="180"/>
      <c r="B637" s="180"/>
      <c r="C637" s="180"/>
      <c r="D637" s="181"/>
      <c r="F637" s="181"/>
      <c r="G637" s="9"/>
      <c r="J637" s="9"/>
      <c r="L637" s="293"/>
      <c r="M637" s="180"/>
      <c r="O637" s="180"/>
      <c r="P637" s="180"/>
      <c r="Q637" s="180"/>
      <c r="R637" s="180"/>
      <c r="S637" s="180"/>
    </row>
    <row r="638" spans="1:19" ht="16.5" customHeight="1">
      <c r="A638" s="180"/>
      <c r="B638" s="180"/>
      <c r="C638" s="180"/>
      <c r="D638" s="181"/>
      <c r="F638" s="181"/>
      <c r="G638" s="9"/>
      <c r="J638" s="9"/>
      <c r="L638" s="293"/>
      <c r="M638" s="180"/>
      <c r="O638" s="180"/>
      <c r="P638" s="180"/>
      <c r="Q638" s="180"/>
      <c r="R638" s="180"/>
      <c r="S638" s="180"/>
    </row>
    <row r="639" spans="1:19" ht="16.5" customHeight="1">
      <c r="A639" s="180"/>
      <c r="B639" s="180"/>
      <c r="C639" s="180"/>
      <c r="D639" s="181"/>
      <c r="F639" s="181"/>
      <c r="G639" s="9"/>
      <c r="J639" s="9"/>
      <c r="L639" s="293"/>
      <c r="M639" s="180"/>
      <c r="O639" s="180"/>
      <c r="P639" s="180"/>
      <c r="Q639" s="180"/>
      <c r="R639" s="180"/>
      <c r="S639" s="180"/>
    </row>
    <row r="640" spans="1:19" ht="16.5" customHeight="1">
      <c r="A640" s="180"/>
      <c r="B640" s="180"/>
      <c r="C640" s="180"/>
      <c r="D640" s="181"/>
      <c r="F640" s="181"/>
      <c r="G640" s="9"/>
      <c r="J640" s="9"/>
      <c r="L640" s="293"/>
      <c r="M640" s="180"/>
      <c r="O640" s="180"/>
      <c r="P640" s="180"/>
      <c r="Q640" s="180"/>
      <c r="R640" s="180"/>
      <c r="S640" s="180"/>
    </row>
    <row r="641" spans="1:19" ht="16.5" customHeight="1">
      <c r="A641" s="180"/>
      <c r="B641" s="180"/>
      <c r="C641" s="180"/>
      <c r="D641" s="181"/>
      <c r="F641" s="181"/>
      <c r="G641" s="9"/>
      <c r="J641" s="9"/>
      <c r="L641" s="293"/>
      <c r="M641" s="180"/>
      <c r="O641" s="180"/>
      <c r="P641" s="180"/>
      <c r="Q641" s="180"/>
      <c r="R641" s="180"/>
      <c r="S641" s="180"/>
    </row>
    <row r="642" spans="1:19" ht="16.5" customHeight="1">
      <c r="A642" s="180"/>
      <c r="B642" s="180"/>
      <c r="C642" s="180"/>
      <c r="D642" s="181"/>
      <c r="F642" s="181"/>
      <c r="G642" s="9"/>
      <c r="J642" s="9"/>
      <c r="L642" s="293"/>
      <c r="M642" s="180"/>
      <c r="O642" s="180"/>
      <c r="P642" s="180"/>
      <c r="Q642" s="180"/>
      <c r="R642" s="180"/>
      <c r="S642" s="180"/>
    </row>
    <row r="643" spans="1:19" ht="16.5" customHeight="1">
      <c r="A643" s="180"/>
      <c r="B643" s="180"/>
      <c r="C643" s="180"/>
      <c r="D643" s="181"/>
      <c r="F643" s="181"/>
      <c r="G643" s="9"/>
      <c r="J643" s="9"/>
      <c r="L643" s="293"/>
      <c r="M643" s="180"/>
      <c r="O643" s="180"/>
      <c r="P643" s="180"/>
      <c r="Q643" s="180"/>
      <c r="R643" s="180"/>
      <c r="S643" s="180"/>
    </row>
    <row r="644" spans="1:19" ht="16.5" customHeight="1">
      <c r="A644" s="180"/>
      <c r="B644" s="180"/>
      <c r="C644" s="180"/>
      <c r="D644" s="181"/>
      <c r="F644" s="181"/>
      <c r="G644" s="9"/>
      <c r="J644" s="9"/>
      <c r="L644" s="293"/>
      <c r="M644" s="180"/>
      <c r="O644" s="180"/>
      <c r="P644" s="180"/>
      <c r="Q644" s="180"/>
      <c r="R644" s="180"/>
      <c r="S644" s="180"/>
    </row>
    <row r="645" spans="1:19" ht="16.5" customHeight="1">
      <c r="A645" s="180"/>
      <c r="B645" s="180"/>
      <c r="C645" s="180"/>
      <c r="D645" s="181"/>
      <c r="F645" s="181"/>
      <c r="G645" s="9"/>
      <c r="J645" s="9"/>
      <c r="L645" s="293"/>
      <c r="M645" s="180"/>
      <c r="O645" s="180"/>
      <c r="P645" s="180"/>
      <c r="Q645" s="180"/>
      <c r="R645" s="180"/>
      <c r="S645" s="180"/>
    </row>
    <row r="646" spans="1:19" ht="16.5" customHeight="1">
      <c r="A646" s="180"/>
      <c r="B646" s="180"/>
      <c r="C646" s="180"/>
      <c r="D646" s="181"/>
      <c r="F646" s="181"/>
      <c r="G646" s="9"/>
      <c r="J646" s="9"/>
      <c r="L646" s="293"/>
      <c r="M646" s="180"/>
      <c r="O646" s="180"/>
      <c r="P646" s="180"/>
      <c r="Q646" s="180"/>
      <c r="R646" s="180"/>
      <c r="S646" s="180"/>
    </row>
    <row r="647" spans="1:19" ht="16.5" customHeight="1">
      <c r="A647" s="180"/>
      <c r="B647" s="180"/>
      <c r="C647" s="180"/>
      <c r="D647" s="181"/>
      <c r="F647" s="181"/>
      <c r="G647" s="9"/>
      <c r="J647" s="9"/>
      <c r="L647" s="293"/>
      <c r="M647" s="180"/>
      <c r="O647" s="180"/>
      <c r="P647" s="180"/>
      <c r="Q647" s="180"/>
      <c r="R647" s="180"/>
      <c r="S647" s="180"/>
    </row>
    <row r="648" spans="1:19" ht="16.5" customHeight="1">
      <c r="A648" s="180"/>
      <c r="B648" s="180"/>
      <c r="C648" s="180"/>
      <c r="D648" s="181"/>
      <c r="F648" s="181"/>
      <c r="G648" s="9"/>
      <c r="J648" s="9"/>
      <c r="L648" s="293"/>
      <c r="M648" s="180"/>
      <c r="O648" s="180"/>
      <c r="P648" s="180"/>
      <c r="Q648" s="180"/>
      <c r="R648" s="180"/>
      <c r="S648" s="180"/>
    </row>
    <row r="649" spans="1:19" ht="16.5" customHeight="1">
      <c r="A649" s="180"/>
      <c r="B649" s="180"/>
      <c r="C649" s="180"/>
      <c r="D649" s="181"/>
      <c r="F649" s="181"/>
      <c r="G649" s="9"/>
      <c r="J649" s="9"/>
      <c r="L649" s="293"/>
      <c r="M649" s="180"/>
      <c r="O649" s="180"/>
      <c r="P649" s="180"/>
      <c r="Q649" s="180"/>
      <c r="R649" s="180"/>
      <c r="S649" s="180"/>
    </row>
    <row r="650" spans="1:19" ht="16.5" customHeight="1">
      <c r="A650" s="180"/>
      <c r="B650" s="180"/>
      <c r="C650" s="180"/>
      <c r="D650" s="181"/>
      <c r="F650" s="181"/>
      <c r="G650" s="9"/>
      <c r="J650" s="9"/>
      <c r="L650" s="293"/>
      <c r="M650" s="180"/>
      <c r="O650" s="180"/>
      <c r="P650" s="180"/>
      <c r="Q650" s="180"/>
      <c r="R650" s="180"/>
      <c r="S650" s="180"/>
    </row>
    <row r="651" spans="1:19" ht="16.5" customHeight="1">
      <c r="A651" s="180"/>
      <c r="B651" s="180"/>
      <c r="C651" s="180"/>
      <c r="D651" s="181"/>
      <c r="F651" s="181"/>
      <c r="G651" s="9"/>
      <c r="J651" s="9"/>
      <c r="L651" s="293"/>
      <c r="M651" s="180"/>
      <c r="O651" s="180"/>
      <c r="P651" s="180"/>
      <c r="Q651" s="180"/>
      <c r="R651" s="180"/>
      <c r="S651" s="180"/>
    </row>
    <row r="652" spans="1:19" ht="16.5" customHeight="1">
      <c r="A652" s="180"/>
      <c r="B652" s="180"/>
      <c r="C652" s="180"/>
      <c r="D652" s="181"/>
      <c r="F652" s="181"/>
      <c r="G652" s="9"/>
      <c r="J652" s="9"/>
      <c r="L652" s="293"/>
      <c r="M652" s="180"/>
      <c r="O652" s="180"/>
      <c r="P652" s="180"/>
      <c r="Q652" s="180"/>
      <c r="R652" s="180"/>
      <c r="S652" s="180"/>
    </row>
    <row r="653" spans="1:19" ht="16.5" customHeight="1">
      <c r="A653" s="180"/>
      <c r="B653" s="180"/>
      <c r="C653" s="180"/>
      <c r="D653" s="181"/>
      <c r="F653" s="181"/>
      <c r="G653" s="9"/>
      <c r="J653" s="9"/>
      <c r="L653" s="293"/>
      <c r="M653" s="180"/>
      <c r="O653" s="180"/>
      <c r="P653" s="180"/>
      <c r="Q653" s="180"/>
      <c r="R653" s="180"/>
      <c r="S653" s="180"/>
    </row>
    <row r="654" spans="1:19" ht="16.5" customHeight="1">
      <c r="A654" s="180"/>
      <c r="B654" s="180"/>
      <c r="C654" s="180"/>
      <c r="D654" s="181"/>
      <c r="F654" s="181"/>
      <c r="G654" s="9"/>
      <c r="J654" s="9"/>
      <c r="L654" s="293"/>
      <c r="M654" s="180"/>
      <c r="O654" s="180"/>
      <c r="P654" s="180"/>
      <c r="Q654" s="180"/>
      <c r="R654" s="180"/>
      <c r="S654" s="180"/>
    </row>
    <row r="655" spans="1:19" ht="16.5" customHeight="1">
      <c r="A655" s="180"/>
      <c r="B655" s="180"/>
      <c r="C655" s="180"/>
      <c r="D655" s="181"/>
      <c r="F655" s="181"/>
      <c r="G655" s="9"/>
      <c r="J655" s="9"/>
      <c r="L655" s="293"/>
      <c r="M655" s="180"/>
      <c r="O655" s="180"/>
      <c r="P655" s="180"/>
      <c r="Q655" s="180"/>
      <c r="R655" s="180"/>
      <c r="S655" s="180"/>
    </row>
    <row r="656" spans="1:19" ht="16.5" customHeight="1">
      <c r="A656" s="180"/>
      <c r="B656" s="180"/>
      <c r="C656" s="180"/>
      <c r="D656" s="181"/>
      <c r="F656" s="181"/>
      <c r="G656" s="9"/>
      <c r="J656" s="9"/>
      <c r="L656" s="293"/>
      <c r="M656" s="180"/>
      <c r="O656" s="180"/>
      <c r="P656" s="180"/>
      <c r="Q656" s="180"/>
      <c r="R656" s="180"/>
      <c r="S656" s="180"/>
    </row>
    <row r="657" spans="1:19" ht="16.5" customHeight="1">
      <c r="A657" s="180"/>
      <c r="B657" s="180"/>
      <c r="C657" s="180"/>
      <c r="D657" s="181"/>
      <c r="F657" s="181"/>
      <c r="G657" s="9"/>
      <c r="J657" s="9"/>
      <c r="L657" s="293"/>
      <c r="M657" s="180"/>
      <c r="O657" s="180"/>
      <c r="P657" s="180"/>
      <c r="Q657" s="180"/>
      <c r="R657" s="180"/>
      <c r="S657" s="180"/>
    </row>
    <row r="658" spans="1:19" ht="16.5" customHeight="1">
      <c r="A658" s="180"/>
      <c r="B658" s="180"/>
      <c r="C658" s="180"/>
      <c r="D658" s="181"/>
      <c r="F658" s="181"/>
      <c r="G658" s="9"/>
      <c r="J658" s="9"/>
      <c r="L658" s="293"/>
      <c r="M658" s="180"/>
      <c r="O658" s="180"/>
      <c r="P658" s="180"/>
      <c r="Q658" s="180"/>
      <c r="R658" s="180"/>
      <c r="S658" s="180"/>
    </row>
    <row r="659" spans="1:19" ht="16.5" customHeight="1">
      <c r="A659" s="180"/>
      <c r="B659" s="180"/>
      <c r="C659" s="180"/>
      <c r="D659" s="181"/>
      <c r="F659" s="181"/>
      <c r="G659" s="9"/>
      <c r="J659" s="9"/>
      <c r="L659" s="293"/>
      <c r="M659" s="180"/>
      <c r="O659" s="180"/>
      <c r="P659" s="180"/>
      <c r="Q659" s="180"/>
      <c r="R659" s="180"/>
      <c r="S659" s="180"/>
    </row>
    <row r="660" spans="1:19" ht="16.5" customHeight="1">
      <c r="A660" s="180"/>
      <c r="B660" s="180"/>
      <c r="C660" s="180"/>
      <c r="D660" s="181"/>
      <c r="F660" s="181"/>
      <c r="G660" s="9"/>
      <c r="J660" s="9"/>
      <c r="L660" s="293"/>
      <c r="M660" s="180"/>
      <c r="O660" s="180"/>
      <c r="P660" s="180"/>
      <c r="Q660" s="180"/>
      <c r="R660" s="180"/>
      <c r="S660" s="180"/>
    </row>
    <row r="661" spans="1:19" ht="16.5" customHeight="1">
      <c r="A661" s="180"/>
      <c r="B661" s="180"/>
      <c r="C661" s="180"/>
      <c r="D661" s="181"/>
      <c r="F661" s="181"/>
      <c r="G661" s="9"/>
      <c r="J661" s="9"/>
      <c r="L661" s="293"/>
      <c r="M661" s="180"/>
      <c r="O661" s="180"/>
      <c r="P661" s="180"/>
      <c r="Q661" s="180"/>
      <c r="R661" s="180"/>
      <c r="S661" s="180"/>
    </row>
    <row r="662" spans="1:19" ht="16.5" customHeight="1">
      <c r="A662" s="180"/>
      <c r="B662" s="180"/>
      <c r="C662" s="180"/>
      <c r="D662" s="181"/>
      <c r="F662" s="181"/>
      <c r="G662" s="9"/>
      <c r="J662" s="9"/>
      <c r="L662" s="293"/>
      <c r="M662" s="180"/>
      <c r="O662" s="180"/>
      <c r="P662" s="180"/>
      <c r="Q662" s="180"/>
      <c r="R662" s="180"/>
      <c r="S662" s="180"/>
    </row>
    <row r="663" spans="1:19" ht="16.5" customHeight="1">
      <c r="A663" s="180"/>
      <c r="B663" s="180"/>
      <c r="C663" s="180"/>
      <c r="D663" s="181"/>
      <c r="F663" s="181"/>
      <c r="G663" s="9"/>
      <c r="J663" s="9"/>
      <c r="L663" s="293"/>
      <c r="M663" s="180"/>
      <c r="O663" s="180"/>
      <c r="P663" s="180"/>
      <c r="Q663" s="180"/>
      <c r="R663" s="180"/>
      <c r="S663" s="180"/>
    </row>
    <row r="664" spans="1:19" ht="16.5" customHeight="1">
      <c r="A664" s="180"/>
      <c r="B664" s="180"/>
      <c r="C664" s="180"/>
      <c r="D664" s="181"/>
      <c r="F664" s="181"/>
      <c r="G664" s="9"/>
      <c r="J664" s="9"/>
      <c r="L664" s="293"/>
      <c r="M664" s="180"/>
      <c r="O664" s="180"/>
      <c r="P664" s="180"/>
      <c r="Q664" s="180"/>
      <c r="R664" s="180"/>
      <c r="S664" s="180"/>
    </row>
    <row r="665" spans="1:19" ht="16.5" customHeight="1">
      <c r="A665" s="180"/>
      <c r="B665" s="180"/>
      <c r="C665" s="180"/>
      <c r="D665" s="181"/>
      <c r="F665" s="181"/>
      <c r="G665" s="9"/>
      <c r="J665" s="9"/>
      <c r="L665" s="293"/>
      <c r="M665" s="180"/>
      <c r="O665" s="180"/>
      <c r="P665" s="180"/>
      <c r="Q665" s="180"/>
      <c r="R665" s="180"/>
      <c r="S665" s="180"/>
    </row>
    <row r="666" spans="1:19" ht="16.5" customHeight="1">
      <c r="A666" s="180"/>
      <c r="B666" s="180"/>
      <c r="C666" s="180"/>
      <c r="D666" s="181"/>
      <c r="F666" s="181"/>
      <c r="G666" s="9"/>
      <c r="J666" s="9"/>
      <c r="L666" s="293"/>
      <c r="M666" s="180"/>
      <c r="O666" s="180"/>
      <c r="P666" s="180"/>
      <c r="Q666" s="180"/>
      <c r="R666" s="180"/>
      <c r="S666" s="180"/>
    </row>
    <row r="667" spans="1:19" ht="16.5" customHeight="1">
      <c r="A667" s="180"/>
      <c r="B667" s="180"/>
      <c r="C667" s="180"/>
      <c r="D667" s="181"/>
      <c r="F667" s="181"/>
      <c r="G667" s="9"/>
      <c r="J667" s="9"/>
      <c r="L667" s="293"/>
      <c r="M667" s="180"/>
      <c r="O667" s="180"/>
      <c r="P667" s="180"/>
      <c r="Q667" s="180"/>
      <c r="R667" s="180"/>
      <c r="S667" s="180"/>
    </row>
    <row r="668" spans="1:19" ht="16.5" customHeight="1">
      <c r="A668" s="180"/>
      <c r="B668" s="180"/>
      <c r="C668" s="180"/>
      <c r="D668" s="181"/>
      <c r="F668" s="181"/>
      <c r="G668" s="9"/>
      <c r="J668" s="9"/>
      <c r="L668" s="293"/>
      <c r="M668" s="180"/>
      <c r="O668" s="180"/>
      <c r="P668" s="180"/>
      <c r="Q668" s="180"/>
      <c r="R668" s="180"/>
      <c r="S668" s="180"/>
    </row>
    <row r="669" spans="1:19" ht="16.5" customHeight="1">
      <c r="A669" s="180"/>
      <c r="B669" s="180"/>
      <c r="C669" s="180"/>
      <c r="D669" s="181"/>
      <c r="F669" s="181"/>
      <c r="G669" s="9"/>
      <c r="J669" s="9"/>
      <c r="L669" s="293"/>
      <c r="M669" s="180"/>
      <c r="O669" s="180"/>
      <c r="P669" s="180"/>
      <c r="Q669" s="180"/>
      <c r="R669" s="180"/>
      <c r="S669" s="180"/>
    </row>
    <row r="670" spans="1:19" ht="16.5" customHeight="1">
      <c r="A670" s="180"/>
      <c r="B670" s="180"/>
      <c r="C670" s="180"/>
      <c r="D670" s="181"/>
      <c r="F670" s="181"/>
      <c r="G670" s="9"/>
      <c r="J670" s="9"/>
      <c r="L670" s="293"/>
      <c r="M670" s="180"/>
      <c r="O670" s="180"/>
      <c r="P670" s="180"/>
      <c r="Q670" s="180"/>
      <c r="R670" s="180"/>
      <c r="S670" s="180"/>
    </row>
    <row r="671" spans="1:19" ht="16.5" customHeight="1">
      <c r="A671" s="180"/>
      <c r="B671" s="180"/>
      <c r="C671" s="180"/>
      <c r="D671" s="181"/>
      <c r="F671" s="181"/>
      <c r="G671" s="9"/>
      <c r="J671" s="9"/>
      <c r="L671" s="293"/>
      <c r="M671" s="180"/>
      <c r="O671" s="180"/>
      <c r="P671" s="180"/>
      <c r="Q671" s="180"/>
      <c r="R671" s="180"/>
      <c r="S671" s="180"/>
    </row>
    <row r="672" spans="1:19" ht="16.5" customHeight="1">
      <c r="A672" s="180"/>
      <c r="B672" s="180"/>
      <c r="C672" s="180"/>
      <c r="D672" s="181"/>
      <c r="F672" s="181"/>
      <c r="G672" s="9"/>
      <c r="J672" s="9"/>
      <c r="L672" s="293"/>
      <c r="M672" s="180"/>
      <c r="O672" s="180"/>
      <c r="P672" s="180"/>
      <c r="Q672" s="180"/>
      <c r="R672" s="180"/>
      <c r="S672" s="180"/>
    </row>
    <row r="673" spans="1:19" ht="16.5" customHeight="1">
      <c r="A673" s="180"/>
      <c r="B673" s="180"/>
      <c r="C673" s="180"/>
      <c r="D673" s="181"/>
      <c r="F673" s="181"/>
      <c r="G673" s="9"/>
      <c r="J673" s="9"/>
      <c r="L673" s="293"/>
      <c r="M673" s="180"/>
      <c r="O673" s="180"/>
      <c r="P673" s="180"/>
      <c r="Q673" s="180"/>
      <c r="R673" s="180"/>
      <c r="S673" s="180"/>
    </row>
    <row r="674" spans="1:19" ht="16.5" customHeight="1">
      <c r="A674" s="180"/>
      <c r="B674" s="180"/>
      <c r="C674" s="180"/>
      <c r="D674" s="181"/>
      <c r="F674" s="181"/>
      <c r="G674" s="9"/>
      <c r="J674" s="9"/>
      <c r="L674" s="293"/>
      <c r="M674" s="180"/>
      <c r="O674" s="180"/>
      <c r="P674" s="180"/>
      <c r="Q674" s="180"/>
      <c r="R674" s="180"/>
      <c r="S674" s="180"/>
    </row>
    <row r="675" spans="1:19" ht="16.5" customHeight="1">
      <c r="A675" s="180"/>
      <c r="B675" s="180"/>
      <c r="C675" s="180"/>
      <c r="D675" s="181"/>
      <c r="F675" s="181"/>
      <c r="G675" s="9"/>
      <c r="J675" s="9"/>
      <c r="L675" s="293"/>
      <c r="M675" s="180"/>
      <c r="O675" s="180"/>
      <c r="P675" s="180"/>
      <c r="Q675" s="180"/>
      <c r="R675" s="180"/>
      <c r="S675" s="180"/>
    </row>
    <row r="676" spans="1:19" ht="16.5" customHeight="1">
      <c r="A676" s="180"/>
      <c r="B676" s="180"/>
      <c r="C676" s="180"/>
      <c r="D676" s="181"/>
      <c r="F676" s="181"/>
      <c r="G676" s="9"/>
      <c r="J676" s="9"/>
      <c r="L676" s="293"/>
      <c r="M676" s="180"/>
      <c r="O676" s="180"/>
      <c r="P676" s="180"/>
      <c r="Q676" s="180"/>
      <c r="R676" s="180"/>
      <c r="S676" s="180"/>
    </row>
    <row r="677" spans="1:19" ht="16.5" customHeight="1">
      <c r="A677" s="180"/>
      <c r="B677" s="180"/>
      <c r="C677" s="180"/>
      <c r="D677" s="181"/>
      <c r="F677" s="181"/>
      <c r="G677" s="9"/>
      <c r="J677" s="9"/>
      <c r="L677" s="293"/>
      <c r="M677" s="180"/>
      <c r="O677" s="180"/>
      <c r="P677" s="180"/>
      <c r="Q677" s="180"/>
      <c r="R677" s="180"/>
      <c r="S677" s="180"/>
    </row>
    <row r="678" spans="1:19" ht="16.5" customHeight="1">
      <c r="A678" s="180"/>
      <c r="B678" s="180"/>
      <c r="C678" s="180"/>
      <c r="D678" s="181"/>
      <c r="F678" s="181"/>
      <c r="G678" s="9"/>
      <c r="J678" s="9"/>
      <c r="L678" s="293"/>
      <c r="M678" s="180"/>
      <c r="O678" s="180"/>
      <c r="P678" s="180"/>
      <c r="Q678" s="180"/>
      <c r="R678" s="180"/>
      <c r="S678" s="180"/>
    </row>
    <row r="679" spans="1:19" ht="16.5" customHeight="1">
      <c r="A679" s="180"/>
      <c r="B679" s="180"/>
      <c r="C679" s="180"/>
      <c r="D679" s="181"/>
      <c r="F679" s="181"/>
      <c r="G679" s="9"/>
      <c r="J679" s="9"/>
      <c r="L679" s="293"/>
      <c r="M679" s="180"/>
      <c r="O679" s="180"/>
      <c r="P679" s="180"/>
      <c r="Q679" s="180"/>
      <c r="R679" s="180"/>
      <c r="S679" s="180"/>
    </row>
    <row r="680" spans="1:19" ht="16.5" customHeight="1">
      <c r="A680" s="180"/>
      <c r="B680" s="180"/>
      <c r="C680" s="180"/>
      <c r="D680" s="181"/>
      <c r="F680" s="181"/>
      <c r="G680" s="9"/>
      <c r="J680" s="9"/>
      <c r="L680" s="293"/>
      <c r="M680" s="180"/>
      <c r="O680" s="180"/>
      <c r="P680" s="180"/>
      <c r="Q680" s="180"/>
      <c r="R680" s="180"/>
      <c r="S680" s="180"/>
    </row>
    <row r="681" spans="1:19" ht="16.5" customHeight="1">
      <c r="A681" s="180"/>
      <c r="B681" s="180"/>
      <c r="C681" s="180"/>
      <c r="D681" s="181"/>
      <c r="F681" s="181"/>
      <c r="G681" s="9"/>
      <c r="J681" s="9"/>
      <c r="L681" s="293"/>
      <c r="M681" s="180"/>
      <c r="O681" s="180"/>
      <c r="P681" s="180"/>
      <c r="Q681" s="180"/>
      <c r="R681" s="180"/>
      <c r="S681" s="180"/>
    </row>
    <row r="682" spans="1:19" ht="16.5" customHeight="1">
      <c r="A682" s="180"/>
      <c r="B682" s="180"/>
      <c r="C682" s="180"/>
      <c r="D682" s="181"/>
      <c r="F682" s="181"/>
      <c r="G682" s="9"/>
      <c r="J682" s="9"/>
      <c r="L682" s="293"/>
      <c r="M682" s="180"/>
      <c r="O682" s="180"/>
      <c r="P682" s="180"/>
      <c r="Q682" s="180"/>
      <c r="R682" s="180"/>
      <c r="S682" s="180"/>
    </row>
    <row r="683" spans="1:19" ht="16.5" customHeight="1">
      <c r="A683" s="180"/>
      <c r="B683" s="180"/>
      <c r="C683" s="180"/>
      <c r="D683" s="181"/>
      <c r="F683" s="181"/>
      <c r="G683" s="9"/>
      <c r="J683" s="9"/>
      <c r="L683" s="293"/>
      <c r="M683" s="180"/>
      <c r="O683" s="180"/>
      <c r="P683" s="180"/>
      <c r="Q683" s="180"/>
      <c r="R683" s="180"/>
      <c r="S683" s="180"/>
    </row>
    <row r="684" spans="1:19" ht="16.5" customHeight="1">
      <c r="A684" s="180"/>
      <c r="B684" s="180"/>
      <c r="C684" s="180"/>
      <c r="D684" s="181"/>
      <c r="F684" s="181"/>
      <c r="G684" s="9"/>
      <c r="J684" s="9"/>
      <c r="L684" s="293"/>
      <c r="M684" s="180"/>
      <c r="O684" s="180"/>
      <c r="P684" s="180"/>
      <c r="Q684" s="180"/>
      <c r="R684" s="180"/>
      <c r="S684" s="180"/>
    </row>
    <row r="685" spans="1:19" ht="16.5" customHeight="1">
      <c r="A685" s="180"/>
      <c r="B685" s="180"/>
      <c r="C685" s="180"/>
      <c r="D685" s="181"/>
      <c r="F685" s="181"/>
      <c r="G685" s="9"/>
      <c r="J685" s="9"/>
      <c r="L685" s="293"/>
      <c r="M685" s="180"/>
      <c r="O685" s="180"/>
      <c r="P685" s="180"/>
      <c r="Q685" s="180"/>
      <c r="R685" s="180"/>
      <c r="S685" s="180"/>
    </row>
    <row r="686" spans="1:19" ht="16.5" customHeight="1">
      <c r="A686" s="180"/>
      <c r="B686" s="180"/>
      <c r="C686" s="180"/>
      <c r="D686" s="181"/>
      <c r="F686" s="181"/>
      <c r="G686" s="9"/>
      <c r="J686" s="9"/>
      <c r="L686" s="293"/>
      <c r="M686" s="180"/>
      <c r="O686" s="180"/>
      <c r="P686" s="180"/>
      <c r="Q686" s="180"/>
      <c r="R686" s="180"/>
      <c r="S686" s="180"/>
    </row>
    <row r="687" spans="1:19" ht="16.5" customHeight="1">
      <c r="A687" s="180"/>
      <c r="B687" s="180"/>
      <c r="C687" s="180"/>
      <c r="D687" s="181"/>
      <c r="F687" s="181"/>
      <c r="G687" s="9"/>
      <c r="J687" s="9"/>
      <c r="L687" s="293"/>
      <c r="M687" s="180"/>
      <c r="O687" s="180"/>
      <c r="P687" s="180"/>
      <c r="Q687" s="180"/>
      <c r="R687" s="180"/>
      <c r="S687" s="180"/>
    </row>
    <row r="688" spans="1:19" ht="16.5" customHeight="1">
      <c r="A688" s="180"/>
      <c r="B688" s="180"/>
      <c r="C688" s="180"/>
      <c r="D688" s="181"/>
      <c r="F688" s="181"/>
      <c r="G688" s="9"/>
      <c r="J688" s="9"/>
      <c r="L688" s="293"/>
      <c r="M688" s="180"/>
      <c r="O688" s="180"/>
      <c r="P688" s="180"/>
      <c r="Q688" s="180"/>
      <c r="R688" s="180"/>
      <c r="S688" s="180"/>
    </row>
    <row r="689" spans="1:19" ht="16.5" customHeight="1">
      <c r="A689" s="180"/>
      <c r="B689" s="180"/>
      <c r="C689" s="180"/>
      <c r="D689" s="181"/>
      <c r="F689" s="181"/>
      <c r="G689" s="9"/>
      <c r="J689" s="9"/>
      <c r="L689" s="293"/>
      <c r="M689" s="180"/>
      <c r="O689" s="180"/>
      <c r="P689" s="180"/>
      <c r="Q689" s="180"/>
      <c r="R689" s="180"/>
      <c r="S689" s="180"/>
    </row>
    <row r="690" spans="1:19" ht="16.5" customHeight="1">
      <c r="A690" s="180"/>
      <c r="B690" s="180"/>
      <c r="C690" s="180"/>
      <c r="D690" s="181"/>
      <c r="F690" s="181"/>
      <c r="G690" s="9"/>
      <c r="J690" s="9"/>
      <c r="L690" s="293"/>
      <c r="M690" s="180"/>
      <c r="O690" s="180"/>
      <c r="P690" s="180"/>
      <c r="Q690" s="180"/>
      <c r="R690" s="180"/>
      <c r="S690" s="180"/>
    </row>
    <row r="691" spans="1:19" ht="16.5" customHeight="1">
      <c r="A691" s="180"/>
      <c r="B691" s="180"/>
      <c r="C691" s="180"/>
      <c r="D691" s="181"/>
      <c r="F691" s="181"/>
      <c r="G691" s="9"/>
      <c r="J691" s="9"/>
      <c r="L691" s="293"/>
      <c r="M691" s="180"/>
      <c r="O691" s="180"/>
      <c r="P691" s="180"/>
      <c r="Q691" s="180"/>
      <c r="R691" s="180"/>
      <c r="S691" s="180"/>
    </row>
    <row r="692" spans="1:19" ht="16.5" customHeight="1">
      <c r="A692" s="180"/>
      <c r="B692" s="180"/>
      <c r="C692" s="180"/>
      <c r="D692" s="181"/>
      <c r="F692" s="181"/>
      <c r="G692" s="9"/>
      <c r="J692" s="9"/>
      <c r="L692" s="293"/>
      <c r="M692" s="180"/>
      <c r="O692" s="180"/>
      <c r="P692" s="180"/>
      <c r="Q692" s="180"/>
      <c r="R692" s="180"/>
      <c r="S692" s="180"/>
    </row>
    <row r="693" spans="1:19" ht="16.5" customHeight="1">
      <c r="A693" s="180"/>
      <c r="B693" s="180"/>
      <c r="C693" s="180"/>
      <c r="D693" s="181"/>
      <c r="F693" s="181"/>
      <c r="G693" s="9"/>
      <c r="J693" s="9"/>
      <c r="L693" s="293"/>
      <c r="M693" s="180"/>
      <c r="O693" s="180"/>
      <c r="P693" s="180"/>
      <c r="Q693" s="180"/>
      <c r="R693" s="180"/>
      <c r="S693" s="180"/>
    </row>
    <row r="694" spans="1:19" ht="16.5" customHeight="1">
      <c r="A694" s="180"/>
      <c r="B694" s="180"/>
      <c r="C694" s="180"/>
      <c r="D694" s="181"/>
      <c r="F694" s="181"/>
      <c r="G694" s="9"/>
      <c r="J694" s="9"/>
      <c r="L694" s="293"/>
      <c r="M694" s="180"/>
      <c r="O694" s="180"/>
      <c r="P694" s="180"/>
      <c r="Q694" s="180"/>
      <c r="R694" s="180"/>
      <c r="S694" s="180"/>
    </row>
    <row r="695" spans="1:19" ht="16.5" customHeight="1">
      <c r="A695" s="180"/>
      <c r="B695" s="180"/>
      <c r="C695" s="180"/>
      <c r="D695" s="181"/>
      <c r="F695" s="181"/>
      <c r="G695" s="9"/>
      <c r="J695" s="9"/>
      <c r="L695" s="293"/>
      <c r="M695" s="180"/>
      <c r="O695" s="180"/>
      <c r="P695" s="180"/>
      <c r="Q695" s="180"/>
      <c r="R695" s="180"/>
      <c r="S695" s="180"/>
    </row>
    <row r="696" spans="1:19" ht="16.5" customHeight="1">
      <c r="A696" s="180"/>
      <c r="B696" s="180"/>
      <c r="C696" s="180"/>
      <c r="D696" s="181"/>
      <c r="F696" s="181"/>
      <c r="G696" s="9"/>
      <c r="J696" s="9"/>
      <c r="L696" s="293"/>
      <c r="M696" s="180"/>
      <c r="O696" s="180"/>
      <c r="P696" s="180"/>
      <c r="Q696" s="180"/>
      <c r="R696" s="180"/>
      <c r="S696" s="180"/>
    </row>
    <row r="697" spans="1:19" ht="16.5" customHeight="1">
      <c r="A697" s="180"/>
      <c r="B697" s="180"/>
      <c r="C697" s="180"/>
      <c r="D697" s="181"/>
      <c r="F697" s="181"/>
      <c r="G697" s="9"/>
      <c r="J697" s="9"/>
      <c r="L697" s="293"/>
      <c r="M697" s="180"/>
      <c r="O697" s="180"/>
      <c r="P697" s="180"/>
      <c r="Q697" s="180"/>
      <c r="R697" s="180"/>
      <c r="S697" s="180"/>
    </row>
    <row r="698" spans="1:19" ht="16.5" customHeight="1">
      <c r="A698" s="180"/>
      <c r="B698" s="180"/>
      <c r="C698" s="180"/>
      <c r="D698" s="181"/>
      <c r="F698" s="181"/>
      <c r="G698" s="9"/>
      <c r="J698" s="9"/>
      <c r="L698" s="293"/>
      <c r="M698" s="180"/>
      <c r="O698" s="180"/>
      <c r="P698" s="180"/>
      <c r="Q698" s="180"/>
      <c r="R698" s="180"/>
      <c r="S698" s="180"/>
    </row>
    <row r="699" spans="1:19" ht="16.5" customHeight="1">
      <c r="A699" s="180"/>
      <c r="B699" s="180"/>
      <c r="C699" s="180"/>
      <c r="D699" s="181"/>
      <c r="F699" s="181"/>
      <c r="G699" s="9"/>
      <c r="J699" s="9"/>
      <c r="L699" s="293"/>
      <c r="M699" s="180"/>
      <c r="O699" s="180"/>
      <c r="P699" s="180"/>
      <c r="Q699" s="180"/>
      <c r="R699" s="180"/>
      <c r="S699" s="180"/>
    </row>
    <row r="700" spans="1:19" ht="16.5" customHeight="1">
      <c r="A700" s="180"/>
      <c r="B700" s="180"/>
      <c r="C700" s="180"/>
      <c r="D700" s="181"/>
      <c r="F700" s="181"/>
      <c r="G700" s="9"/>
      <c r="J700" s="9"/>
      <c r="L700" s="293"/>
      <c r="M700" s="180"/>
      <c r="O700" s="180"/>
      <c r="P700" s="180"/>
      <c r="Q700" s="180"/>
      <c r="R700" s="180"/>
      <c r="S700" s="180"/>
    </row>
    <row r="701" spans="1:19" ht="16.5" customHeight="1">
      <c r="A701" s="180"/>
      <c r="B701" s="180"/>
      <c r="C701" s="180"/>
      <c r="D701" s="181"/>
      <c r="F701" s="181"/>
      <c r="G701" s="9"/>
      <c r="J701" s="9"/>
      <c r="L701" s="293"/>
      <c r="M701" s="180"/>
      <c r="O701" s="180"/>
      <c r="P701" s="180"/>
      <c r="Q701" s="180"/>
      <c r="R701" s="180"/>
      <c r="S701" s="180"/>
    </row>
    <row r="702" spans="1:19" ht="16.5" customHeight="1">
      <c r="A702" s="180"/>
      <c r="B702" s="180"/>
      <c r="C702" s="180"/>
      <c r="D702" s="181"/>
      <c r="F702" s="181"/>
      <c r="G702" s="9"/>
      <c r="J702" s="9"/>
      <c r="L702" s="293"/>
      <c r="M702" s="180"/>
      <c r="O702" s="180"/>
      <c r="P702" s="180"/>
      <c r="Q702" s="180"/>
      <c r="R702" s="180"/>
      <c r="S702" s="180"/>
    </row>
    <row r="703" spans="1:19" ht="16.5" customHeight="1">
      <c r="A703" s="180"/>
      <c r="B703" s="180"/>
      <c r="C703" s="180"/>
      <c r="D703" s="181"/>
      <c r="F703" s="181"/>
      <c r="G703" s="9"/>
      <c r="J703" s="9"/>
      <c r="L703" s="293"/>
      <c r="M703" s="180"/>
      <c r="O703" s="180"/>
      <c r="P703" s="180"/>
      <c r="Q703" s="180"/>
      <c r="R703" s="180"/>
      <c r="S703" s="180"/>
    </row>
    <row r="704" spans="1:19" ht="16.5" customHeight="1">
      <c r="A704" s="180"/>
      <c r="B704" s="180"/>
      <c r="C704" s="180"/>
      <c r="D704" s="181"/>
      <c r="F704" s="181"/>
      <c r="G704" s="9"/>
      <c r="J704" s="9"/>
      <c r="L704" s="293"/>
      <c r="M704" s="180"/>
      <c r="O704" s="180"/>
      <c r="P704" s="180"/>
      <c r="Q704" s="180"/>
      <c r="R704" s="180"/>
      <c r="S704" s="180"/>
    </row>
    <row r="705" spans="1:19" ht="16.5" customHeight="1">
      <c r="A705" s="180"/>
      <c r="B705" s="180"/>
      <c r="C705" s="180"/>
      <c r="D705" s="181"/>
      <c r="F705" s="181"/>
      <c r="G705" s="9"/>
      <c r="J705" s="9"/>
      <c r="L705" s="293"/>
      <c r="M705" s="180"/>
      <c r="O705" s="180"/>
      <c r="P705" s="180"/>
      <c r="Q705" s="180"/>
      <c r="R705" s="180"/>
      <c r="S705" s="180"/>
    </row>
    <row r="706" spans="1:19" ht="16.5" customHeight="1">
      <c r="A706" s="180"/>
      <c r="B706" s="180"/>
      <c r="C706" s="180"/>
      <c r="D706" s="181"/>
      <c r="F706" s="181"/>
      <c r="G706" s="9"/>
      <c r="J706" s="9"/>
      <c r="L706" s="293"/>
      <c r="M706" s="180"/>
      <c r="O706" s="180"/>
      <c r="P706" s="180"/>
      <c r="Q706" s="180"/>
      <c r="R706" s="180"/>
      <c r="S706" s="180"/>
    </row>
    <row r="707" spans="1:19" ht="16.5" customHeight="1">
      <c r="A707" s="180"/>
      <c r="B707" s="180"/>
      <c r="C707" s="180"/>
      <c r="D707" s="181"/>
      <c r="F707" s="181"/>
      <c r="G707" s="9"/>
      <c r="J707" s="9"/>
      <c r="L707" s="293"/>
      <c r="M707" s="180"/>
      <c r="O707" s="180"/>
      <c r="P707" s="180"/>
      <c r="Q707" s="180"/>
      <c r="R707" s="180"/>
      <c r="S707" s="180"/>
    </row>
    <row r="708" spans="1:19" ht="16.5" customHeight="1">
      <c r="A708" s="180"/>
      <c r="B708" s="180"/>
      <c r="C708" s="180"/>
      <c r="D708" s="181"/>
      <c r="F708" s="181"/>
      <c r="G708" s="9"/>
      <c r="J708" s="9"/>
      <c r="L708" s="293"/>
      <c r="M708" s="180"/>
      <c r="O708" s="180"/>
      <c r="P708" s="180"/>
      <c r="Q708" s="180"/>
      <c r="R708" s="180"/>
      <c r="S708" s="180"/>
    </row>
    <row r="709" spans="1:19" ht="16.5" customHeight="1">
      <c r="A709" s="180"/>
      <c r="B709" s="180"/>
      <c r="C709" s="180"/>
      <c r="D709" s="181"/>
      <c r="F709" s="181"/>
      <c r="G709" s="9"/>
      <c r="J709" s="9"/>
      <c r="L709" s="293"/>
      <c r="M709" s="180"/>
      <c r="O709" s="180"/>
      <c r="P709" s="180"/>
      <c r="Q709" s="180"/>
      <c r="R709" s="180"/>
      <c r="S709" s="180"/>
    </row>
    <row r="710" spans="1:19" ht="16.5" customHeight="1">
      <c r="A710" s="180"/>
      <c r="B710" s="180"/>
      <c r="C710" s="180"/>
      <c r="D710" s="181"/>
      <c r="F710" s="181"/>
      <c r="G710" s="9"/>
      <c r="J710" s="9"/>
      <c r="L710" s="293"/>
      <c r="M710" s="180"/>
      <c r="O710" s="180"/>
      <c r="P710" s="180"/>
      <c r="Q710" s="180"/>
      <c r="R710" s="180"/>
      <c r="S710" s="180"/>
    </row>
    <row r="711" spans="1:19" ht="16.5" customHeight="1">
      <c r="A711" s="180"/>
      <c r="B711" s="180"/>
      <c r="C711" s="180"/>
      <c r="D711" s="181"/>
      <c r="F711" s="181"/>
      <c r="G711" s="9"/>
      <c r="J711" s="9"/>
      <c r="L711" s="293"/>
      <c r="M711" s="180"/>
      <c r="O711" s="180"/>
      <c r="P711" s="180"/>
      <c r="Q711" s="180"/>
      <c r="R711" s="180"/>
      <c r="S711" s="180"/>
    </row>
    <row r="712" spans="1:19" ht="16.5" customHeight="1">
      <c r="A712" s="180"/>
      <c r="B712" s="180"/>
      <c r="C712" s="180"/>
      <c r="D712" s="181"/>
      <c r="F712" s="181"/>
      <c r="G712" s="9"/>
      <c r="J712" s="9"/>
      <c r="L712" s="293"/>
      <c r="M712" s="180"/>
      <c r="O712" s="180"/>
      <c r="P712" s="180"/>
      <c r="Q712" s="180"/>
      <c r="R712" s="180"/>
      <c r="S712" s="180"/>
    </row>
    <row r="713" spans="1:19" ht="16.5" customHeight="1">
      <c r="A713" s="180"/>
      <c r="B713" s="180"/>
      <c r="C713" s="180"/>
      <c r="D713" s="181"/>
      <c r="F713" s="181"/>
      <c r="G713" s="9"/>
      <c r="J713" s="9"/>
      <c r="L713" s="293"/>
      <c r="M713" s="180"/>
      <c r="O713" s="180"/>
      <c r="P713" s="180"/>
      <c r="Q713" s="180"/>
      <c r="R713" s="180"/>
      <c r="S713" s="180"/>
    </row>
    <row r="714" spans="1:19" ht="16.5" customHeight="1">
      <c r="A714" s="180"/>
      <c r="B714" s="180"/>
      <c r="C714" s="180"/>
      <c r="D714" s="181"/>
      <c r="F714" s="181"/>
      <c r="G714" s="9"/>
      <c r="J714" s="9"/>
      <c r="L714" s="293"/>
      <c r="M714" s="180"/>
      <c r="O714" s="180"/>
      <c r="P714" s="180"/>
      <c r="Q714" s="180"/>
      <c r="R714" s="180"/>
      <c r="S714" s="180"/>
    </row>
    <row r="715" spans="1:19" ht="16.5" customHeight="1">
      <c r="A715" s="180"/>
      <c r="B715" s="180"/>
      <c r="C715" s="180"/>
      <c r="D715" s="181"/>
      <c r="F715" s="181"/>
      <c r="G715" s="9"/>
      <c r="J715" s="9"/>
      <c r="L715" s="293"/>
      <c r="M715" s="180"/>
      <c r="O715" s="180"/>
      <c r="P715" s="180"/>
      <c r="Q715" s="180"/>
      <c r="R715" s="180"/>
      <c r="S715" s="180"/>
    </row>
    <row r="716" spans="1:19" ht="16.5" customHeight="1">
      <c r="A716" s="180"/>
      <c r="B716" s="180"/>
      <c r="C716" s="180"/>
      <c r="D716" s="181"/>
      <c r="F716" s="181"/>
      <c r="G716" s="9"/>
      <c r="J716" s="9"/>
      <c r="L716" s="293"/>
      <c r="M716" s="180"/>
      <c r="O716" s="180"/>
      <c r="P716" s="180"/>
      <c r="Q716" s="180"/>
      <c r="R716" s="180"/>
      <c r="S716" s="180"/>
    </row>
    <row r="717" spans="1:19" ht="16.5" customHeight="1">
      <c r="A717" s="180"/>
      <c r="B717" s="180"/>
      <c r="C717" s="180"/>
      <c r="D717" s="181"/>
      <c r="F717" s="181"/>
      <c r="G717" s="9"/>
      <c r="J717" s="9"/>
      <c r="L717" s="293"/>
      <c r="M717" s="180"/>
      <c r="O717" s="180"/>
      <c r="P717" s="180"/>
      <c r="Q717" s="180"/>
      <c r="R717" s="180"/>
      <c r="S717" s="180"/>
    </row>
    <row r="718" spans="1:19" ht="16.5" customHeight="1">
      <c r="A718" s="180"/>
      <c r="B718" s="180"/>
      <c r="C718" s="180"/>
      <c r="D718" s="181"/>
      <c r="F718" s="181"/>
      <c r="G718" s="9"/>
      <c r="J718" s="9"/>
      <c r="L718" s="293"/>
      <c r="M718" s="180"/>
      <c r="O718" s="180"/>
      <c r="P718" s="180"/>
      <c r="Q718" s="180"/>
      <c r="R718" s="180"/>
      <c r="S718" s="180"/>
    </row>
    <row r="719" spans="1:19" ht="16.5" customHeight="1">
      <c r="A719" s="180"/>
      <c r="B719" s="180"/>
      <c r="C719" s="180"/>
      <c r="D719" s="181"/>
      <c r="F719" s="181"/>
      <c r="G719" s="9"/>
      <c r="J719" s="9"/>
      <c r="L719" s="293"/>
      <c r="M719" s="180"/>
      <c r="O719" s="180"/>
      <c r="P719" s="180"/>
      <c r="Q719" s="180"/>
      <c r="R719" s="180"/>
      <c r="S719" s="180"/>
    </row>
    <row r="720" spans="1:19" ht="16.5" customHeight="1">
      <c r="A720" s="180"/>
      <c r="B720" s="180"/>
      <c r="C720" s="180"/>
      <c r="D720" s="181"/>
      <c r="F720" s="181"/>
      <c r="G720" s="9"/>
      <c r="J720" s="9"/>
      <c r="L720" s="293"/>
      <c r="M720" s="180"/>
      <c r="O720" s="180"/>
      <c r="P720" s="180"/>
      <c r="Q720" s="180"/>
      <c r="R720" s="180"/>
      <c r="S720" s="180"/>
    </row>
    <row r="721" spans="1:19" ht="16.5" customHeight="1">
      <c r="A721" s="180"/>
      <c r="B721" s="180"/>
      <c r="C721" s="180"/>
      <c r="D721" s="181"/>
      <c r="F721" s="181"/>
      <c r="G721" s="9"/>
      <c r="J721" s="9"/>
      <c r="L721" s="293"/>
      <c r="M721" s="180"/>
      <c r="O721" s="180"/>
      <c r="P721" s="180"/>
      <c r="Q721" s="180"/>
      <c r="R721" s="180"/>
      <c r="S721" s="180"/>
    </row>
    <row r="722" spans="1:19" ht="16.5" customHeight="1">
      <c r="A722" s="180"/>
      <c r="B722" s="180"/>
      <c r="C722" s="180"/>
      <c r="D722" s="181"/>
      <c r="F722" s="181"/>
      <c r="G722" s="9"/>
      <c r="J722" s="9"/>
      <c r="L722" s="293"/>
      <c r="M722" s="180"/>
      <c r="O722" s="180"/>
      <c r="P722" s="180"/>
      <c r="Q722" s="180"/>
      <c r="R722" s="180"/>
      <c r="S722" s="180"/>
    </row>
    <row r="723" spans="1:19" ht="16.5" customHeight="1">
      <c r="A723" s="180"/>
      <c r="B723" s="180"/>
      <c r="C723" s="180"/>
      <c r="D723" s="181"/>
      <c r="F723" s="181"/>
      <c r="G723" s="9"/>
      <c r="J723" s="9"/>
      <c r="L723" s="293"/>
      <c r="M723" s="180"/>
      <c r="O723" s="180"/>
      <c r="P723" s="180"/>
      <c r="Q723" s="180"/>
      <c r="R723" s="180"/>
      <c r="S723" s="180"/>
    </row>
    <row r="724" spans="1:19" ht="16.5" customHeight="1">
      <c r="A724" s="180"/>
      <c r="B724" s="180"/>
      <c r="C724" s="180"/>
      <c r="D724" s="181"/>
      <c r="F724" s="181"/>
      <c r="G724" s="9"/>
      <c r="J724" s="9"/>
      <c r="L724" s="293"/>
      <c r="M724" s="180"/>
      <c r="O724" s="180"/>
      <c r="P724" s="180"/>
      <c r="Q724" s="180"/>
      <c r="R724" s="180"/>
      <c r="S724" s="180"/>
    </row>
    <row r="725" spans="1:19" ht="16.5" customHeight="1">
      <c r="A725" s="180"/>
      <c r="B725" s="180"/>
      <c r="C725" s="180"/>
      <c r="D725" s="181"/>
      <c r="F725" s="181"/>
      <c r="G725" s="9"/>
      <c r="J725" s="9"/>
      <c r="L725" s="293"/>
      <c r="M725" s="180"/>
      <c r="O725" s="180"/>
      <c r="P725" s="180"/>
      <c r="Q725" s="180"/>
      <c r="R725" s="180"/>
      <c r="S725" s="180"/>
    </row>
    <row r="726" spans="1:19" ht="16.5" customHeight="1">
      <c r="A726" s="180"/>
      <c r="B726" s="180"/>
      <c r="C726" s="180"/>
      <c r="D726" s="181"/>
      <c r="F726" s="181"/>
      <c r="G726" s="9"/>
      <c r="J726" s="9"/>
      <c r="L726" s="293"/>
      <c r="M726" s="180"/>
      <c r="O726" s="180"/>
      <c r="P726" s="180"/>
      <c r="Q726" s="180"/>
      <c r="R726" s="180"/>
      <c r="S726" s="180"/>
    </row>
    <row r="727" spans="1:19" ht="16.5" customHeight="1">
      <c r="A727" s="180"/>
      <c r="B727" s="180"/>
      <c r="C727" s="180"/>
      <c r="D727" s="181"/>
      <c r="F727" s="181"/>
      <c r="G727" s="9"/>
      <c r="J727" s="9"/>
      <c r="L727" s="293"/>
      <c r="M727" s="180"/>
      <c r="O727" s="180"/>
      <c r="P727" s="180"/>
      <c r="Q727" s="180"/>
      <c r="R727" s="180"/>
      <c r="S727" s="180"/>
    </row>
    <row r="728" spans="1:19" ht="16.5" customHeight="1">
      <c r="A728" s="180"/>
      <c r="B728" s="180"/>
      <c r="C728" s="180"/>
      <c r="D728" s="181"/>
      <c r="F728" s="181"/>
      <c r="G728" s="9"/>
      <c r="J728" s="9"/>
      <c r="L728" s="293"/>
      <c r="M728" s="180"/>
      <c r="O728" s="180"/>
      <c r="P728" s="180"/>
      <c r="Q728" s="180"/>
      <c r="R728" s="180"/>
      <c r="S728" s="180"/>
    </row>
    <row r="729" spans="1:19" ht="16.5" customHeight="1">
      <c r="A729" s="180"/>
      <c r="B729" s="180"/>
      <c r="C729" s="180"/>
      <c r="D729" s="181"/>
      <c r="F729" s="181"/>
      <c r="G729" s="9"/>
      <c r="J729" s="9"/>
      <c r="L729" s="293"/>
      <c r="M729" s="180"/>
      <c r="O729" s="180"/>
      <c r="P729" s="180"/>
      <c r="Q729" s="180"/>
      <c r="R729" s="180"/>
      <c r="S729" s="180"/>
    </row>
    <row r="730" spans="1:19" ht="16.5" customHeight="1">
      <c r="A730" s="180"/>
      <c r="B730" s="180"/>
      <c r="C730" s="180"/>
      <c r="D730" s="181"/>
      <c r="F730" s="181"/>
      <c r="G730" s="9"/>
      <c r="J730" s="9"/>
      <c r="L730" s="293"/>
      <c r="M730" s="180"/>
      <c r="O730" s="180"/>
      <c r="P730" s="180"/>
      <c r="Q730" s="180"/>
      <c r="R730" s="180"/>
      <c r="S730" s="180"/>
    </row>
    <row r="731" spans="1:19" ht="16.5" customHeight="1">
      <c r="A731" s="180"/>
      <c r="B731" s="180"/>
      <c r="C731" s="180"/>
      <c r="D731" s="181"/>
      <c r="F731" s="181"/>
      <c r="G731" s="9"/>
      <c r="J731" s="9"/>
      <c r="L731" s="293"/>
      <c r="M731" s="180"/>
      <c r="O731" s="180"/>
      <c r="P731" s="180"/>
      <c r="Q731" s="180"/>
      <c r="R731" s="180"/>
      <c r="S731" s="180"/>
    </row>
    <row r="732" spans="1:19" ht="16.5" customHeight="1">
      <c r="A732" s="180"/>
      <c r="B732" s="180"/>
      <c r="C732" s="180"/>
      <c r="D732" s="181"/>
      <c r="F732" s="181"/>
      <c r="G732" s="9"/>
      <c r="J732" s="9"/>
      <c r="L732" s="293"/>
      <c r="M732" s="180"/>
      <c r="O732" s="180"/>
      <c r="P732" s="180"/>
      <c r="Q732" s="180"/>
      <c r="R732" s="180"/>
      <c r="S732" s="180"/>
    </row>
    <row r="733" spans="1:19" ht="16.5" customHeight="1">
      <c r="A733" s="180"/>
      <c r="B733" s="180"/>
      <c r="C733" s="180"/>
      <c r="D733" s="181"/>
      <c r="F733" s="181"/>
      <c r="G733" s="9"/>
      <c r="J733" s="9"/>
      <c r="L733" s="293"/>
      <c r="M733" s="180"/>
      <c r="O733" s="180"/>
      <c r="P733" s="180"/>
      <c r="Q733" s="180"/>
      <c r="R733" s="180"/>
      <c r="S733" s="180"/>
    </row>
    <row r="734" spans="1:19" ht="16.5" customHeight="1">
      <c r="A734" s="180"/>
      <c r="B734" s="180"/>
      <c r="C734" s="180"/>
      <c r="D734" s="181"/>
      <c r="F734" s="181"/>
      <c r="G734" s="9"/>
      <c r="J734" s="9"/>
      <c r="L734" s="293"/>
      <c r="M734" s="180"/>
      <c r="O734" s="180"/>
      <c r="P734" s="180"/>
      <c r="Q734" s="180"/>
      <c r="R734" s="180"/>
      <c r="S734" s="180"/>
    </row>
    <row r="735" spans="1:19" ht="16.5" customHeight="1">
      <c r="A735" s="180"/>
      <c r="B735" s="180"/>
      <c r="C735" s="180"/>
      <c r="D735" s="181"/>
      <c r="F735" s="181"/>
      <c r="G735" s="9"/>
      <c r="J735" s="9"/>
      <c r="L735" s="293"/>
      <c r="M735" s="180"/>
      <c r="O735" s="180"/>
      <c r="P735" s="180"/>
      <c r="Q735" s="180"/>
      <c r="R735" s="180"/>
      <c r="S735" s="180"/>
    </row>
    <row r="736" spans="1:19" ht="16.5" customHeight="1">
      <c r="A736" s="180"/>
      <c r="B736" s="180"/>
      <c r="C736" s="180"/>
      <c r="D736" s="181"/>
      <c r="F736" s="181"/>
      <c r="G736" s="9"/>
      <c r="J736" s="9"/>
      <c r="L736" s="293"/>
      <c r="M736" s="180"/>
      <c r="O736" s="180"/>
      <c r="P736" s="180"/>
      <c r="Q736" s="180"/>
      <c r="R736" s="180"/>
      <c r="S736" s="180"/>
    </row>
    <row r="737" spans="1:19" ht="16.5" customHeight="1">
      <c r="A737" s="180"/>
      <c r="B737" s="180"/>
      <c r="C737" s="180"/>
      <c r="D737" s="181"/>
      <c r="F737" s="181"/>
      <c r="G737" s="9"/>
      <c r="J737" s="9"/>
      <c r="L737" s="293"/>
      <c r="M737" s="180"/>
      <c r="O737" s="180"/>
      <c r="P737" s="180"/>
      <c r="Q737" s="180"/>
      <c r="R737" s="180"/>
      <c r="S737" s="180"/>
    </row>
    <row r="738" spans="1:19" ht="16.5" customHeight="1">
      <c r="A738" s="180"/>
      <c r="B738" s="180"/>
      <c r="C738" s="180"/>
      <c r="D738" s="181"/>
      <c r="F738" s="181"/>
      <c r="G738" s="9"/>
      <c r="J738" s="9"/>
      <c r="L738" s="293"/>
      <c r="M738" s="180"/>
      <c r="O738" s="180"/>
      <c r="P738" s="180"/>
      <c r="Q738" s="180"/>
      <c r="R738" s="180"/>
      <c r="S738" s="180"/>
    </row>
    <row r="739" spans="1:19" ht="16.5" customHeight="1">
      <c r="A739" s="180"/>
      <c r="B739" s="180"/>
      <c r="C739" s="180"/>
      <c r="D739" s="181"/>
      <c r="F739" s="181"/>
      <c r="G739" s="9"/>
      <c r="J739" s="9"/>
      <c r="L739" s="293"/>
      <c r="M739" s="180"/>
      <c r="O739" s="180"/>
      <c r="P739" s="180"/>
      <c r="Q739" s="180"/>
      <c r="R739" s="180"/>
      <c r="S739" s="180"/>
    </row>
    <row r="740" spans="1:19" ht="16.5" customHeight="1">
      <c r="A740" s="180"/>
      <c r="B740" s="180"/>
      <c r="C740" s="180"/>
      <c r="D740" s="181"/>
      <c r="F740" s="181"/>
      <c r="G740" s="9"/>
      <c r="J740" s="9"/>
      <c r="L740" s="293"/>
      <c r="M740" s="180"/>
      <c r="O740" s="180"/>
      <c r="P740" s="180"/>
      <c r="Q740" s="180"/>
      <c r="R740" s="180"/>
      <c r="S740" s="180"/>
    </row>
    <row r="741" spans="1:19" ht="16.5" customHeight="1">
      <c r="A741" s="180"/>
      <c r="B741" s="180"/>
      <c r="C741" s="180"/>
      <c r="D741" s="181"/>
      <c r="F741" s="181"/>
      <c r="G741" s="9"/>
      <c r="J741" s="9"/>
      <c r="L741" s="293"/>
      <c r="M741" s="180"/>
      <c r="O741" s="180"/>
      <c r="P741" s="180"/>
      <c r="Q741" s="180"/>
      <c r="R741" s="180"/>
      <c r="S741" s="180"/>
    </row>
    <row r="742" spans="1:19" ht="16.5" customHeight="1">
      <c r="A742" s="180"/>
      <c r="B742" s="180"/>
      <c r="C742" s="180"/>
      <c r="D742" s="181"/>
      <c r="F742" s="181"/>
      <c r="G742" s="9"/>
      <c r="J742" s="9"/>
      <c r="L742" s="293"/>
      <c r="M742" s="180"/>
      <c r="O742" s="180"/>
      <c r="P742" s="180"/>
      <c r="Q742" s="180"/>
      <c r="R742" s="180"/>
      <c r="S742" s="180"/>
    </row>
    <row r="743" spans="1:19" ht="16.5" customHeight="1">
      <c r="A743" s="180"/>
      <c r="B743" s="180"/>
      <c r="C743" s="180"/>
      <c r="D743" s="181"/>
      <c r="F743" s="181"/>
      <c r="G743" s="9"/>
      <c r="J743" s="9"/>
      <c r="L743" s="293"/>
      <c r="M743" s="180"/>
      <c r="O743" s="180"/>
      <c r="P743" s="180"/>
      <c r="Q743" s="180"/>
      <c r="R743" s="180"/>
      <c r="S743" s="180"/>
    </row>
    <row r="744" spans="1:19" ht="16.5" customHeight="1">
      <c r="A744" s="180"/>
      <c r="B744" s="180"/>
      <c r="C744" s="180"/>
      <c r="D744" s="181"/>
      <c r="F744" s="181"/>
      <c r="G744" s="9"/>
      <c r="J744" s="9"/>
      <c r="L744" s="293"/>
      <c r="M744" s="180"/>
      <c r="O744" s="180"/>
      <c r="P744" s="180"/>
      <c r="Q744" s="180"/>
      <c r="R744" s="180"/>
      <c r="S744" s="180"/>
    </row>
    <row r="745" spans="1:19" ht="16.5" customHeight="1">
      <c r="A745" s="180"/>
      <c r="B745" s="180"/>
      <c r="C745" s="180"/>
      <c r="D745" s="181"/>
      <c r="F745" s="181"/>
      <c r="G745" s="9"/>
      <c r="J745" s="9"/>
      <c r="L745" s="293"/>
      <c r="M745" s="180"/>
      <c r="O745" s="180"/>
      <c r="P745" s="180"/>
      <c r="Q745" s="180"/>
      <c r="R745" s="180"/>
      <c r="S745" s="180"/>
    </row>
    <row r="746" spans="1:19" ht="16.5" customHeight="1">
      <c r="A746" s="180"/>
      <c r="B746" s="180"/>
      <c r="C746" s="180"/>
      <c r="D746" s="181"/>
      <c r="F746" s="181"/>
      <c r="G746" s="9"/>
      <c r="J746" s="9"/>
      <c r="L746" s="293"/>
      <c r="M746" s="180"/>
      <c r="O746" s="180"/>
      <c r="P746" s="180"/>
      <c r="Q746" s="180"/>
      <c r="R746" s="180"/>
      <c r="S746" s="180"/>
    </row>
    <row r="747" spans="1:19" ht="16.5" customHeight="1">
      <c r="A747" s="180"/>
      <c r="B747" s="180"/>
      <c r="C747" s="180"/>
      <c r="D747" s="181"/>
      <c r="F747" s="181"/>
      <c r="G747" s="9"/>
      <c r="J747" s="9"/>
      <c r="L747" s="293"/>
      <c r="M747" s="180"/>
      <c r="O747" s="180"/>
      <c r="P747" s="180"/>
      <c r="Q747" s="180"/>
      <c r="R747" s="180"/>
      <c r="S747" s="180"/>
    </row>
    <row r="748" spans="1:19" ht="16.5" customHeight="1">
      <c r="A748" s="180"/>
      <c r="B748" s="180"/>
      <c r="C748" s="180"/>
      <c r="D748" s="181"/>
      <c r="F748" s="181"/>
      <c r="G748" s="9"/>
      <c r="J748" s="9"/>
      <c r="L748" s="293"/>
      <c r="M748" s="180"/>
      <c r="O748" s="180"/>
      <c r="P748" s="180"/>
      <c r="Q748" s="180"/>
      <c r="R748" s="180"/>
      <c r="S748" s="180"/>
    </row>
    <row r="749" spans="1:19" ht="16.5" customHeight="1">
      <c r="A749" s="180"/>
      <c r="B749" s="180"/>
      <c r="C749" s="180"/>
      <c r="D749" s="181"/>
      <c r="F749" s="181"/>
      <c r="G749" s="9"/>
      <c r="J749" s="9"/>
      <c r="L749" s="293"/>
      <c r="M749" s="180"/>
      <c r="O749" s="180"/>
      <c r="P749" s="180"/>
      <c r="Q749" s="180"/>
      <c r="R749" s="180"/>
      <c r="S749" s="180"/>
    </row>
    <row r="750" spans="1:19" ht="16.5" customHeight="1">
      <c r="A750" s="180"/>
      <c r="B750" s="180"/>
      <c r="C750" s="180"/>
      <c r="D750" s="181"/>
      <c r="F750" s="181"/>
      <c r="G750" s="9"/>
      <c r="J750" s="9"/>
      <c r="L750" s="293"/>
      <c r="M750" s="180"/>
      <c r="O750" s="180"/>
      <c r="P750" s="180"/>
      <c r="Q750" s="180"/>
      <c r="R750" s="180"/>
      <c r="S750" s="180"/>
    </row>
    <row r="751" spans="1:19" ht="16.5" customHeight="1">
      <c r="A751" s="180"/>
      <c r="B751" s="180"/>
      <c r="C751" s="180"/>
      <c r="D751" s="181"/>
      <c r="F751" s="181"/>
      <c r="G751" s="9"/>
      <c r="J751" s="9"/>
      <c r="L751" s="293"/>
      <c r="M751" s="180"/>
      <c r="O751" s="180"/>
      <c r="P751" s="180"/>
      <c r="Q751" s="180"/>
      <c r="R751" s="180"/>
      <c r="S751" s="180"/>
    </row>
    <row r="752" spans="1:19" ht="16.5" customHeight="1">
      <c r="A752" s="180"/>
      <c r="B752" s="180"/>
      <c r="C752" s="180"/>
      <c r="D752" s="181"/>
      <c r="F752" s="181"/>
      <c r="G752" s="9"/>
      <c r="J752" s="9"/>
      <c r="L752" s="293"/>
      <c r="M752" s="180"/>
      <c r="O752" s="180"/>
      <c r="P752" s="180"/>
      <c r="Q752" s="180"/>
      <c r="R752" s="180"/>
      <c r="S752" s="180"/>
    </row>
    <row r="753" spans="1:19" ht="16.5" customHeight="1">
      <c r="A753" s="180"/>
      <c r="B753" s="180"/>
      <c r="C753" s="180"/>
      <c r="D753" s="181"/>
      <c r="F753" s="181"/>
      <c r="G753" s="9"/>
      <c r="J753" s="9"/>
      <c r="L753" s="293"/>
      <c r="M753" s="180"/>
      <c r="O753" s="180"/>
      <c r="P753" s="180"/>
      <c r="Q753" s="180"/>
      <c r="R753" s="180"/>
      <c r="S753" s="180"/>
    </row>
    <row r="754" spans="1:19" ht="16.5" customHeight="1">
      <c r="A754" s="180"/>
      <c r="B754" s="180"/>
      <c r="C754" s="180"/>
      <c r="D754" s="181"/>
      <c r="F754" s="181"/>
      <c r="G754" s="9"/>
      <c r="J754" s="9"/>
      <c r="L754" s="293"/>
      <c r="M754" s="180"/>
      <c r="O754" s="180"/>
      <c r="P754" s="180"/>
      <c r="Q754" s="180"/>
      <c r="R754" s="180"/>
      <c r="S754" s="180"/>
    </row>
    <row r="755" spans="1:19" ht="16.5" customHeight="1">
      <c r="A755" s="180"/>
      <c r="B755" s="180"/>
      <c r="C755" s="180"/>
      <c r="D755" s="181"/>
      <c r="F755" s="181"/>
      <c r="G755" s="9"/>
      <c r="J755" s="9"/>
      <c r="L755" s="293"/>
      <c r="M755" s="180"/>
      <c r="O755" s="180"/>
      <c r="P755" s="180"/>
      <c r="Q755" s="180"/>
      <c r="R755" s="180"/>
      <c r="S755" s="180"/>
    </row>
    <row r="756" spans="1:19" ht="16.5" customHeight="1">
      <c r="A756" s="180"/>
      <c r="B756" s="180"/>
      <c r="C756" s="180"/>
      <c r="D756" s="181"/>
      <c r="F756" s="181"/>
      <c r="G756" s="9"/>
      <c r="J756" s="9"/>
      <c r="L756" s="293"/>
      <c r="M756" s="180"/>
      <c r="O756" s="180"/>
      <c r="P756" s="180"/>
      <c r="Q756" s="180"/>
      <c r="R756" s="180"/>
      <c r="S756" s="180"/>
    </row>
    <row r="757" spans="1:19" ht="16.5" customHeight="1">
      <c r="A757" s="180"/>
      <c r="B757" s="180"/>
      <c r="C757" s="180"/>
      <c r="D757" s="181"/>
      <c r="F757" s="181"/>
      <c r="G757" s="9"/>
      <c r="J757" s="9"/>
      <c r="L757" s="293"/>
      <c r="M757" s="180"/>
      <c r="O757" s="180"/>
      <c r="P757" s="180"/>
      <c r="Q757" s="180"/>
      <c r="R757" s="180"/>
      <c r="S757" s="180"/>
    </row>
    <row r="758" spans="1:19" ht="16.5" customHeight="1">
      <c r="A758" s="180"/>
      <c r="B758" s="180"/>
      <c r="C758" s="180"/>
      <c r="D758" s="181"/>
      <c r="F758" s="181"/>
      <c r="G758" s="9"/>
      <c r="J758" s="9"/>
      <c r="L758" s="293"/>
      <c r="M758" s="180"/>
      <c r="O758" s="180"/>
      <c r="P758" s="180"/>
      <c r="Q758" s="180"/>
      <c r="R758" s="180"/>
      <c r="S758" s="180"/>
    </row>
    <row r="759" spans="1:19" ht="16.5" customHeight="1">
      <c r="A759" s="180"/>
      <c r="B759" s="180"/>
      <c r="C759" s="180"/>
      <c r="D759" s="181"/>
      <c r="F759" s="181"/>
      <c r="G759" s="9"/>
      <c r="J759" s="9"/>
      <c r="L759" s="293"/>
      <c r="M759" s="180"/>
      <c r="O759" s="180"/>
      <c r="P759" s="180"/>
      <c r="Q759" s="180"/>
      <c r="R759" s="180"/>
      <c r="S759" s="180"/>
    </row>
    <row r="760" spans="1:19" ht="16.5" customHeight="1">
      <c r="A760" s="180"/>
      <c r="B760" s="180"/>
      <c r="C760" s="180"/>
      <c r="D760" s="181"/>
      <c r="F760" s="181"/>
      <c r="G760" s="9"/>
      <c r="J760" s="9"/>
      <c r="L760" s="293"/>
      <c r="M760" s="180"/>
      <c r="O760" s="180"/>
      <c r="P760" s="180"/>
      <c r="Q760" s="180"/>
      <c r="R760" s="180"/>
      <c r="S760" s="180"/>
    </row>
    <row r="761" spans="1:19" ht="16.5" customHeight="1">
      <c r="A761" s="180"/>
      <c r="B761" s="180"/>
      <c r="C761" s="180"/>
      <c r="D761" s="181"/>
      <c r="F761" s="181"/>
      <c r="G761" s="9"/>
      <c r="J761" s="9"/>
      <c r="L761" s="293"/>
      <c r="M761" s="180"/>
      <c r="O761" s="180"/>
      <c r="P761" s="180"/>
      <c r="Q761" s="180"/>
      <c r="R761" s="180"/>
      <c r="S761" s="180"/>
    </row>
    <row r="762" spans="1:19" ht="16.5" customHeight="1">
      <c r="A762" s="180"/>
      <c r="B762" s="180"/>
      <c r="C762" s="180"/>
      <c r="D762" s="181"/>
      <c r="F762" s="181"/>
      <c r="G762" s="9"/>
      <c r="J762" s="9"/>
      <c r="L762" s="293"/>
      <c r="M762" s="180"/>
      <c r="O762" s="180"/>
      <c r="P762" s="180"/>
      <c r="Q762" s="180"/>
      <c r="R762" s="180"/>
      <c r="S762" s="180"/>
    </row>
    <row r="763" spans="1:19" ht="16.5" customHeight="1">
      <c r="A763" s="180"/>
      <c r="B763" s="180"/>
      <c r="C763" s="180"/>
      <c r="D763" s="181"/>
      <c r="F763" s="181"/>
      <c r="G763" s="9"/>
      <c r="J763" s="9"/>
      <c r="L763" s="293"/>
      <c r="M763" s="180"/>
      <c r="O763" s="180"/>
      <c r="P763" s="180"/>
      <c r="Q763" s="180"/>
      <c r="R763" s="180"/>
      <c r="S763" s="180"/>
    </row>
    <row r="764" spans="1:19" ht="16.5" customHeight="1">
      <c r="A764" s="180"/>
      <c r="B764" s="180"/>
      <c r="C764" s="180"/>
      <c r="D764" s="181"/>
      <c r="F764" s="181"/>
      <c r="G764" s="9"/>
      <c r="J764" s="9"/>
      <c r="L764" s="293"/>
      <c r="M764" s="180"/>
      <c r="O764" s="180"/>
      <c r="P764" s="180"/>
      <c r="Q764" s="180"/>
      <c r="R764" s="180"/>
      <c r="S764" s="180"/>
    </row>
    <row r="765" spans="1:19" ht="16.5" customHeight="1">
      <c r="A765" s="180"/>
      <c r="B765" s="180"/>
      <c r="C765" s="180"/>
      <c r="D765" s="181"/>
      <c r="F765" s="181"/>
      <c r="G765" s="9"/>
      <c r="J765" s="9"/>
      <c r="L765" s="293"/>
      <c r="M765" s="180"/>
      <c r="O765" s="180"/>
      <c r="P765" s="180"/>
      <c r="Q765" s="180"/>
      <c r="R765" s="180"/>
      <c r="S765" s="180"/>
    </row>
    <row r="766" spans="1:19" ht="16.5" customHeight="1">
      <c r="A766" s="180"/>
      <c r="B766" s="180"/>
      <c r="C766" s="180"/>
      <c r="D766" s="181"/>
      <c r="F766" s="181"/>
      <c r="G766" s="9"/>
      <c r="J766" s="9"/>
      <c r="L766" s="293"/>
      <c r="M766" s="180"/>
      <c r="O766" s="180"/>
      <c r="P766" s="180"/>
      <c r="Q766" s="180"/>
      <c r="R766" s="180"/>
      <c r="S766" s="180"/>
    </row>
    <row r="767" spans="1:19" ht="16.5" customHeight="1">
      <c r="A767" s="180"/>
      <c r="B767" s="180"/>
      <c r="C767" s="180"/>
      <c r="D767" s="181"/>
      <c r="F767" s="181"/>
      <c r="G767" s="9"/>
      <c r="J767" s="9"/>
      <c r="L767" s="293"/>
      <c r="M767" s="180"/>
      <c r="O767" s="180"/>
      <c r="P767" s="180"/>
      <c r="Q767" s="180"/>
      <c r="R767" s="180"/>
      <c r="S767" s="180"/>
    </row>
    <row r="768" spans="1:19" ht="16.5" customHeight="1">
      <c r="A768" s="180"/>
      <c r="B768" s="180"/>
      <c r="C768" s="180"/>
      <c r="D768" s="181"/>
      <c r="F768" s="181"/>
      <c r="G768" s="9"/>
      <c r="J768" s="9"/>
      <c r="L768" s="293"/>
      <c r="M768" s="180"/>
      <c r="O768" s="180"/>
      <c r="P768" s="180"/>
      <c r="Q768" s="180"/>
      <c r="R768" s="180"/>
      <c r="S768" s="180"/>
    </row>
    <row r="769" spans="1:19" ht="16.5" customHeight="1">
      <c r="A769" s="180"/>
      <c r="B769" s="180"/>
      <c r="C769" s="180"/>
      <c r="D769" s="181"/>
      <c r="F769" s="181"/>
      <c r="G769" s="9"/>
      <c r="J769" s="9"/>
      <c r="L769" s="293"/>
      <c r="M769" s="180"/>
      <c r="O769" s="180"/>
      <c r="P769" s="180"/>
      <c r="Q769" s="180"/>
      <c r="R769" s="180"/>
      <c r="S769" s="180"/>
    </row>
    <row r="770" spans="1:19" ht="16.5" customHeight="1">
      <c r="A770" s="180"/>
      <c r="B770" s="180"/>
      <c r="C770" s="180"/>
      <c r="D770" s="181"/>
      <c r="F770" s="181"/>
      <c r="G770" s="9"/>
      <c r="J770" s="9"/>
      <c r="L770" s="293"/>
      <c r="M770" s="180"/>
      <c r="O770" s="180"/>
      <c r="P770" s="180"/>
      <c r="Q770" s="180"/>
      <c r="R770" s="180"/>
      <c r="S770" s="180"/>
    </row>
    <row r="771" spans="1:19" ht="16.5" customHeight="1">
      <c r="A771" s="180"/>
      <c r="B771" s="180"/>
      <c r="C771" s="180"/>
      <c r="D771" s="181"/>
      <c r="F771" s="181"/>
      <c r="G771" s="9"/>
      <c r="J771" s="9"/>
      <c r="L771" s="293"/>
      <c r="M771" s="180"/>
      <c r="O771" s="180"/>
      <c r="P771" s="180"/>
      <c r="Q771" s="180"/>
      <c r="R771" s="180"/>
      <c r="S771" s="180"/>
    </row>
    <row r="772" spans="1:19" ht="16.5" customHeight="1">
      <c r="A772" s="180"/>
      <c r="B772" s="180"/>
      <c r="C772" s="180"/>
      <c r="D772" s="181"/>
      <c r="F772" s="181"/>
      <c r="G772" s="9"/>
      <c r="J772" s="9"/>
      <c r="L772" s="293"/>
      <c r="M772" s="180"/>
      <c r="O772" s="180"/>
      <c r="P772" s="180"/>
      <c r="Q772" s="180"/>
      <c r="R772" s="180"/>
      <c r="S772" s="180"/>
    </row>
    <row r="773" spans="1:19" ht="16.5" customHeight="1">
      <c r="A773" s="180"/>
      <c r="B773" s="180"/>
      <c r="C773" s="180"/>
      <c r="D773" s="181"/>
      <c r="F773" s="181"/>
      <c r="G773" s="9"/>
      <c r="J773" s="9"/>
      <c r="L773" s="293"/>
      <c r="M773" s="180"/>
      <c r="O773" s="180"/>
      <c r="P773" s="180"/>
      <c r="Q773" s="180"/>
      <c r="R773" s="180"/>
      <c r="S773" s="180"/>
    </row>
    <row r="774" spans="1:19" ht="16.5" customHeight="1">
      <c r="A774" s="180"/>
      <c r="B774" s="180"/>
      <c r="C774" s="180"/>
      <c r="D774" s="181"/>
      <c r="F774" s="181"/>
      <c r="G774" s="9"/>
      <c r="J774" s="9"/>
      <c r="L774" s="293"/>
      <c r="M774" s="180"/>
      <c r="O774" s="180"/>
      <c r="P774" s="180"/>
      <c r="Q774" s="180"/>
      <c r="R774" s="180"/>
      <c r="S774" s="180"/>
    </row>
    <row r="775" spans="1:19" ht="16.5" customHeight="1">
      <c r="A775" s="180"/>
      <c r="B775" s="180"/>
      <c r="C775" s="180"/>
      <c r="D775" s="181"/>
      <c r="F775" s="181"/>
      <c r="G775" s="9"/>
      <c r="J775" s="9"/>
      <c r="L775" s="293"/>
      <c r="M775" s="180"/>
      <c r="O775" s="180"/>
      <c r="P775" s="180"/>
      <c r="Q775" s="180"/>
      <c r="R775" s="180"/>
      <c r="S775" s="180"/>
    </row>
    <row r="776" spans="1:19" ht="16.5" customHeight="1">
      <c r="A776" s="180"/>
      <c r="B776" s="180"/>
      <c r="C776" s="180"/>
      <c r="D776" s="181"/>
      <c r="F776" s="181"/>
      <c r="G776" s="9"/>
      <c r="J776" s="9"/>
      <c r="L776" s="293"/>
      <c r="M776" s="180"/>
      <c r="O776" s="180"/>
      <c r="P776" s="180"/>
      <c r="Q776" s="180"/>
      <c r="R776" s="180"/>
      <c r="S776" s="180"/>
    </row>
    <row r="777" spans="1:19" ht="16.5" customHeight="1">
      <c r="A777" s="180"/>
      <c r="B777" s="180"/>
      <c r="C777" s="180"/>
      <c r="D777" s="181"/>
      <c r="F777" s="181"/>
      <c r="G777" s="9"/>
      <c r="J777" s="9"/>
      <c r="L777" s="293"/>
      <c r="M777" s="180"/>
      <c r="O777" s="180"/>
      <c r="P777" s="180"/>
      <c r="Q777" s="180"/>
      <c r="R777" s="180"/>
      <c r="S777" s="180"/>
    </row>
    <row r="778" spans="1:19" ht="16.5" customHeight="1">
      <c r="A778" s="180"/>
      <c r="B778" s="180"/>
      <c r="C778" s="180"/>
      <c r="D778" s="181"/>
      <c r="F778" s="181"/>
      <c r="G778" s="9"/>
      <c r="J778" s="9"/>
      <c r="L778" s="293"/>
      <c r="M778" s="180"/>
      <c r="O778" s="180"/>
      <c r="P778" s="180"/>
      <c r="Q778" s="180"/>
      <c r="R778" s="180"/>
      <c r="S778" s="180"/>
    </row>
    <row r="779" spans="1:19" ht="16.5" customHeight="1">
      <c r="A779" s="180"/>
      <c r="B779" s="180"/>
      <c r="C779" s="180"/>
      <c r="D779" s="181"/>
      <c r="F779" s="181"/>
      <c r="G779" s="9"/>
      <c r="J779" s="9"/>
      <c r="L779" s="293"/>
      <c r="M779" s="180"/>
      <c r="O779" s="180"/>
      <c r="P779" s="180"/>
      <c r="Q779" s="180"/>
      <c r="R779" s="180"/>
      <c r="S779" s="180"/>
    </row>
    <row r="780" spans="1:19" ht="16.5" customHeight="1">
      <c r="A780" s="180"/>
      <c r="B780" s="180"/>
      <c r="C780" s="180"/>
      <c r="D780" s="181"/>
      <c r="F780" s="181"/>
      <c r="G780" s="9"/>
      <c r="J780" s="9"/>
      <c r="L780" s="293"/>
      <c r="M780" s="180"/>
      <c r="O780" s="180"/>
      <c r="P780" s="180"/>
      <c r="Q780" s="180"/>
      <c r="R780" s="180"/>
      <c r="S780" s="180"/>
    </row>
    <row r="781" spans="1:19" ht="16.5" customHeight="1">
      <c r="A781" s="180"/>
      <c r="B781" s="180"/>
      <c r="C781" s="180"/>
      <c r="D781" s="181"/>
      <c r="F781" s="181"/>
      <c r="G781" s="9"/>
      <c r="J781" s="9"/>
      <c r="L781" s="293"/>
      <c r="M781" s="180"/>
      <c r="O781" s="180"/>
      <c r="P781" s="180"/>
      <c r="Q781" s="180"/>
      <c r="R781" s="180"/>
      <c r="S781" s="180"/>
    </row>
    <row r="782" spans="1:19" ht="16.5" customHeight="1">
      <c r="A782" s="180"/>
      <c r="B782" s="180"/>
      <c r="C782" s="180"/>
      <c r="D782" s="181"/>
      <c r="F782" s="181"/>
      <c r="G782" s="9"/>
      <c r="J782" s="9"/>
      <c r="L782" s="293"/>
      <c r="M782" s="180"/>
      <c r="O782" s="180"/>
      <c r="P782" s="180"/>
      <c r="Q782" s="180"/>
      <c r="R782" s="180"/>
      <c r="S782" s="180"/>
    </row>
    <row r="783" spans="1:19" ht="16.5" customHeight="1">
      <c r="A783" s="180"/>
      <c r="B783" s="180"/>
      <c r="C783" s="180"/>
      <c r="D783" s="181"/>
      <c r="F783" s="181"/>
      <c r="G783" s="9"/>
      <c r="J783" s="9"/>
      <c r="L783" s="293"/>
      <c r="M783" s="180"/>
      <c r="O783" s="180"/>
      <c r="P783" s="180"/>
      <c r="Q783" s="180"/>
      <c r="R783" s="180"/>
      <c r="S783" s="180"/>
    </row>
    <row r="784" spans="1:19" ht="16.5" customHeight="1">
      <c r="A784" s="180"/>
      <c r="B784" s="180"/>
      <c r="C784" s="180"/>
      <c r="D784" s="181"/>
      <c r="F784" s="181"/>
      <c r="G784" s="9"/>
      <c r="J784" s="9"/>
      <c r="L784" s="293"/>
      <c r="M784" s="180"/>
      <c r="O784" s="180"/>
      <c r="P784" s="180"/>
      <c r="Q784" s="180"/>
      <c r="R784" s="180"/>
      <c r="S784" s="180"/>
    </row>
    <row r="785" spans="1:19" ht="16.5" customHeight="1">
      <c r="A785" s="180"/>
      <c r="B785" s="180"/>
      <c r="C785" s="180"/>
      <c r="D785" s="181"/>
      <c r="F785" s="181"/>
      <c r="G785" s="9"/>
      <c r="J785" s="9"/>
      <c r="L785" s="293"/>
      <c r="M785" s="180"/>
      <c r="O785" s="180"/>
      <c r="P785" s="180"/>
      <c r="Q785" s="180"/>
      <c r="R785" s="180"/>
      <c r="S785" s="180"/>
    </row>
    <row r="786" spans="1:19" ht="16.5" customHeight="1">
      <c r="A786" s="180"/>
      <c r="B786" s="180"/>
      <c r="C786" s="180"/>
      <c r="D786" s="181"/>
      <c r="F786" s="181"/>
      <c r="G786" s="9"/>
      <c r="J786" s="9"/>
      <c r="L786" s="293"/>
      <c r="M786" s="180"/>
      <c r="O786" s="180"/>
      <c r="P786" s="180"/>
      <c r="Q786" s="180"/>
      <c r="R786" s="180"/>
      <c r="S786" s="180"/>
    </row>
    <row r="787" spans="1:19" ht="16.5" customHeight="1">
      <c r="A787" s="180"/>
      <c r="B787" s="180"/>
      <c r="C787" s="180"/>
      <c r="D787" s="181"/>
      <c r="F787" s="181"/>
      <c r="G787" s="9"/>
      <c r="J787" s="9"/>
      <c r="L787" s="293"/>
      <c r="M787" s="180"/>
      <c r="O787" s="180"/>
      <c r="P787" s="180"/>
      <c r="Q787" s="180"/>
      <c r="R787" s="180"/>
      <c r="S787" s="180"/>
    </row>
    <row r="788" spans="1:19" ht="16.5" customHeight="1">
      <c r="A788" s="180"/>
      <c r="B788" s="180"/>
      <c r="C788" s="180"/>
      <c r="D788" s="181"/>
      <c r="F788" s="181"/>
      <c r="G788" s="9"/>
      <c r="J788" s="9"/>
      <c r="L788" s="293"/>
      <c r="M788" s="180"/>
      <c r="O788" s="180"/>
      <c r="P788" s="180"/>
      <c r="Q788" s="180"/>
      <c r="R788" s="180"/>
      <c r="S788" s="180"/>
    </row>
    <row r="789" spans="1:19" ht="16.5" customHeight="1">
      <c r="A789" s="180"/>
      <c r="B789" s="180"/>
      <c r="C789" s="180"/>
      <c r="D789" s="181"/>
      <c r="F789" s="181"/>
      <c r="G789" s="9"/>
      <c r="J789" s="9"/>
      <c r="L789" s="293"/>
      <c r="M789" s="180"/>
      <c r="O789" s="180"/>
      <c r="P789" s="180"/>
      <c r="Q789" s="180"/>
      <c r="R789" s="180"/>
      <c r="S789" s="180"/>
    </row>
    <row r="790" spans="1:19" ht="16.5" customHeight="1">
      <c r="A790" s="180"/>
      <c r="B790" s="180"/>
      <c r="C790" s="180"/>
      <c r="D790" s="181"/>
      <c r="F790" s="181"/>
      <c r="G790" s="9"/>
      <c r="J790" s="9"/>
      <c r="L790" s="293"/>
      <c r="M790" s="180"/>
      <c r="O790" s="180"/>
      <c r="P790" s="180"/>
      <c r="Q790" s="180"/>
      <c r="R790" s="180"/>
      <c r="S790" s="180"/>
    </row>
    <row r="791" spans="1:19" ht="16.5" customHeight="1">
      <c r="A791" s="180"/>
      <c r="B791" s="180"/>
      <c r="C791" s="180"/>
      <c r="D791" s="181"/>
      <c r="F791" s="181"/>
      <c r="G791" s="9"/>
      <c r="J791" s="9"/>
      <c r="L791" s="293"/>
      <c r="M791" s="180"/>
      <c r="O791" s="180"/>
      <c r="P791" s="180"/>
      <c r="Q791" s="180"/>
      <c r="R791" s="180"/>
      <c r="S791" s="180"/>
    </row>
    <row r="792" spans="1:19" ht="16.5" customHeight="1">
      <c r="A792" s="180"/>
      <c r="B792" s="180"/>
      <c r="C792" s="180"/>
      <c r="D792" s="181"/>
      <c r="F792" s="181"/>
      <c r="G792" s="9"/>
      <c r="J792" s="9"/>
      <c r="L792" s="293"/>
      <c r="M792" s="180"/>
      <c r="O792" s="180"/>
      <c r="P792" s="180"/>
      <c r="Q792" s="180"/>
      <c r="R792" s="180"/>
      <c r="S792" s="180"/>
    </row>
    <row r="793" spans="1:19" ht="16.5" customHeight="1">
      <c r="A793" s="180"/>
      <c r="B793" s="180"/>
      <c r="C793" s="180"/>
      <c r="D793" s="181"/>
      <c r="F793" s="181"/>
      <c r="G793" s="9"/>
      <c r="J793" s="9"/>
      <c r="L793" s="293"/>
      <c r="M793" s="180"/>
      <c r="O793" s="180"/>
      <c r="P793" s="180"/>
      <c r="Q793" s="180"/>
      <c r="R793" s="180"/>
      <c r="S793" s="180"/>
    </row>
    <row r="794" spans="1:19" ht="16.5" customHeight="1">
      <c r="A794" s="180"/>
      <c r="B794" s="180"/>
      <c r="C794" s="180"/>
      <c r="D794" s="181"/>
      <c r="F794" s="181"/>
      <c r="G794" s="9"/>
      <c r="J794" s="9"/>
      <c r="L794" s="293"/>
      <c r="M794" s="180"/>
      <c r="O794" s="180"/>
      <c r="P794" s="180"/>
      <c r="Q794" s="180"/>
      <c r="R794" s="180"/>
      <c r="S794" s="180"/>
    </row>
    <row r="795" spans="1:19" ht="16.5" customHeight="1">
      <c r="A795" s="180"/>
      <c r="B795" s="180"/>
      <c r="C795" s="180"/>
      <c r="D795" s="181"/>
      <c r="F795" s="181"/>
      <c r="G795" s="9"/>
      <c r="J795" s="9"/>
      <c r="L795" s="293"/>
      <c r="M795" s="180"/>
      <c r="O795" s="180"/>
      <c r="P795" s="180"/>
      <c r="Q795" s="180"/>
      <c r="R795" s="180"/>
      <c r="S795" s="180"/>
    </row>
    <row r="796" spans="1:19" ht="16.5" customHeight="1">
      <c r="A796" s="180"/>
      <c r="B796" s="180"/>
      <c r="C796" s="180"/>
      <c r="D796" s="181"/>
      <c r="F796" s="181"/>
      <c r="G796" s="9"/>
      <c r="J796" s="9"/>
      <c r="L796" s="293"/>
      <c r="M796" s="180"/>
      <c r="O796" s="180"/>
      <c r="P796" s="180"/>
      <c r="Q796" s="180"/>
      <c r="R796" s="180"/>
      <c r="S796" s="180"/>
    </row>
    <row r="797" spans="1:19" ht="16.5" customHeight="1">
      <c r="A797" s="180"/>
      <c r="B797" s="180"/>
      <c r="C797" s="180"/>
      <c r="D797" s="181"/>
      <c r="F797" s="181"/>
      <c r="G797" s="9"/>
      <c r="J797" s="9"/>
      <c r="L797" s="293"/>
      <c r="M797" s="180"/>
      <c r="O797" s="180"/>
      <c r="P797" s="180"/>
      <c r="Q797" s="180"/>
      <c r="R797" s="180"/>
      <c r="S797" s="180"/>
    </row>
    <row r="798" spans="1:19" ht="16.5" customHeight="1">
      <c r="A798" s="180"/>
      <c r="B798" s="180"/>
      <c r="C798" s="180"/>
      <c r="D798" s="181"/>
      <c r="F798" s="181"/>
      <c r="G798" s="9"/>
      <c r="J798" s="9"/>
      <c r="L798" s="293"/>
      <c r="M798" s="180"/>
      <c r="O798" s="180"/>
      <c r="P798" s="180"/>
      <c r="Q798" s="180"/>
      <c r="R798" s="180"/>
      <c r="S798" s="180"/>
    </row>
    <row r="799" spans="1:19" ht="16.5" customHeight="1">
      <c r="A799" s="180"/>
      <c r="B799" s="180"/>
      <c r="C799" s="180"/>
      <c r="D799" s="181"/>
      <c r="F799" s="181"/>
      <c r="G799" s="9"/>
      <c r="J799" s="9"/>
      <c r="L799" s="293"/>
      <c r="M799" s="180"/>
      <c r="O799" s="180"/>
      <c r="P799" s="180"/>
      <c r="Q799" s="180"/>
      <c r="R799" s="180"/>
      <c r="S799" s="180"/>
    </row>
    <row r="800" spans="1:19" ht="16.5" customHeight="1">
      <c r="A800" s="180"/>
      <c r="B800" s="180"/>
      <c r="C800" s="180"/>
      <c r="D800" s="181"/>
      <c r="F800" s="181"/>
      <c r="G800" s="9"/>
      <c r="J800" s="9"/>
      <c r="L800" s="293"/>
      <c r="M800" s="180"/>
      <c r="O800" s="180"/>
      <c r="P800" s="180"/>
      <c r="Q800" s="180"/>
      <c r="R800" s="180"/>
      <c r="S800" s="180"/>
    </row>
    <row r="801" spans="1:19" ht="16.5" customHeight="1">
      <c r="A801" s="180"/>
      <c r="B801" s="180"/>
      <c r="C801" s="180"/>
      <c r="D801" s="181"/>
      <c r="F801" s="181"/>
      <c r="G801" s="9"/>
      <c r="J801" s="9"/>
      <c r="L801" s="293"/>
      <c r="M801" s="180"/>
      <c r="O801" s="180"/>
      <c r="P801" s="180"/>
      <c r="Q801" s="180"/>
      <c r="R801" s="180"/>
      <c r="S801" s="180"/>
    </row>
    <row r="802" spans="1:19" ht="16.5" customHeight="1">
      <c r="A802" s="180"/>
      <c r="B802" s="180"/>
      <c r="C802" s="180"/>
      <c r="D802" s="181"/>
      <c r="F802" s="181"/>
      <c r="G802" s="9"/>
      <c r="J802" s="9"/>
      <c r="L802" s="293"/>
      <c r="M802" s="180"/>
      <c r="O802" s="180"/>
      <c r="P802" s="180"/>
      <c r="Q802" s="180"/>
      <c r="R802" s="180"/>
      <c r="S802" s="180"/>
    </row>
    <row r="803" spans="1:19" ht="16.5" customHeight="1">
      <c r="A803" s="180"/>
      <c r="B803" s="180"/>
      <c r="C803" s="180"/>
      <c r="D803" s="181"/>
      <c r="F803" s="181"/>
      <c r="G803" s="9"/>
      <c r="J803" s="9"/>
      <c r="L803" s="293"/>
      <c r="M803" s="180"/>
      <c r="O803" s="180"/>
      <c r="P803" s="180"/>
      <c r="Q803" s="180"/>
      <c r="R803" s="180"/>
      <c r="S803" s="180"/>
    </row>
    <row r="804" spans="1:19" ht="16.5" customHeight="1">
      <c r="A804" s="180"/>
      <c r="B804" s="180"/>
      <c r="C804" s="180"/>
      <c r="D804" s="181"/>
      <c r="F804" s="181"/>
      <c r="G804" s="9"/>
      <c r="J804" s="9"/>
      <c r="L804" s="293"/>
      <c r="M804" s="180"/>
      <c r="O804" s="180"/>
      <c r="P804" s="180"/>
      <c r="Q804" s="180"/>
      <c r="R804" s="180"/>
      <c r="S804" s="180"/>
    </row>
    <row r="805" spans="1:19" ht="16.5" customHeight="1">
      <c r="A805" s="180"/>
      <c r="B805" s="180"/>
      <c r="C805" s="180"/>
      <c r="D805" s="181"/>
      <c r="F805" s="181"/>
      <c r="G805" s="9"/>
      <c r="J805" s="9"/>
      <c r="L805" s="293"/>
      <c r="M805" s="180"/>
      <c r="O805" s="180"/>
      <c r="P805" s="180"/>
      <c r="Q805" s="180"/>
      <c r="R805" s="180"/>
      <c r="S805" s="180"/>
    </row>
    <row r="806" spans="1:19" ht="16.5" customHeight="1">
      <c r="A806" s="180"/>
      <c r="B806" s="180"/>
      <c r="C806" s="180"/>
      <c r="D806" s="181"/>
      <c r="F806" s="181"/>
      <c r="G806" s="9"/>
      <c r="J806" s="9"/>
      <c r="L806" s="293"/>
      <c r="M806" s="180"/>
      <c r="O806" s="180"/>
      <c r="P806" s="180"/>
      <c r="Q806" s="180"/>
      <c r="R806" s="180"/>
      <c r="S806" s="180"/>
    </row>
    <row r="807" spans="1:19" ht="16.5" customHeight="1">
      <c r="A807" s="180"/>
      <c r="B807" s="180"/>
      <c r="C807" s="180"/>
      <c r="D807" s="181"/>
      <c r="F807" s="181"/>
      <c r="G807" s="9"/>
      <c r="J807" s="9"/>
      <c r="L807" s="293"/>
      <c r="M807" s="180"/>
      <c r="O807" s="180"/>
      <c r="P807" s="180"/>
      <c r="Q807" s="180"/>
      <c r="R807" s="180"/>
      <c r="S807" s="180"/>
    </row>
    <row r="808" spans="1:19" ht="16.5" customHeight="1">
      <c r="A808" s="180"/>
      <c r="B808" s="180"/>
      <c r="C808" s="180"/>
      <c r="D808" s="181"/>
      <c r="F808" s="181"/>
      <c r="G808" s="9"/>
      <c r="J808" s="9"/>
      <c r="L808" s="293"/>
      <c r="M808" s="180"/>
      <c r="O808" s="180"/>
      <c r="P808" s="180"/>
      <c r="Q808" s="180"/>
      <c r="R808" s="180"/>
      <c r="S808" s="180"/>
    </row>
    <row r="809" spans="1:19" ht="16.5" customHeight="1">
      <c r="A809" s="180"/>
      <c r="B809" s="180"/>
      <c r="C809" s="180"/>
      <c r="D809" s="181"/>
      <c r="F809" s="181"/>
      <c r="G809" s="9"/>
      <c r="J809" s="9"/>
      <c r="L809" s="293"/>
      <c r="M809" s="180"/>
      <c r="O809" s="180"/>
      <c r="P809" s="180"/>
      <c r="Q809" s="180"/>
      <c r="R809" s="180"/>
      <c r="S809" s="180"/>
    </row>
    <row r="810" spans="1:19" ht="16.5" customHeight="1">
      <c r="A810" s="180"/>
      <c r="B810" s="180"/>
      <c r="C810" s="180"/>
      <c r="D810" s="181"/>
      <c r="F810" s="181"/>
      <c r="G810" s="9"/>
      <c r="J810" s="9"/>
      <c r="L810" s="293"/>
      <c r="M810" s="180"/>
      <c r="O810" s="180"/>
      <c r="P810" s="180"/>
      <c r="Q810" s="180"/>
      <c r="R810" s="180"/>
      <c r="S810" s="180"/>
    </row>
    <row r="811" spans="1:19" ht="16.5" customHeight="1">
      <c r="A811" s="180"/>
      <c r="B811" s="180"/>
      <c r="C811" s="180"/>
      <c r="D811" s="181"/>
      <c r="F811" s="181"/>
      <c r="G811" s="9"/>
      <c r="J811" s="9"/>
      <c r="L811" s="293"/>
      <c r="M811" s="180"/>
      <c r="O811" s="180"/>
      <c r="P811" s="180"/>
      <c r="Q811" s="180"/>
      <c r="R811" s="180"/>
      <c r="S811" s="180"/>
    </row>
    <row r="812" spans="1:19" ht="16.5" customHeight="1">
      <c r="A812" s="180"/>
      <c r="B812" s="180"/>
      <c r="C812" s="180"/>
      <c r="D812" s="181"/>
      <c r="F812" s="181"/>
      <c r="G812" s="9"/>
      <c r="J812" s="9"/>
      <c r="L812" s="293"/>
      <c r="M812" s="180"/>
      <c r="O812" s="180"/>
      <c r="P812" s="180"/>
      <c r="Q812" s="180"/>
      <c r="R812" s="180"/>
      <c r="S812" s="180"/>
    </row>
    <row r="813" spans="1:19" ht="16.5" customHeight="1">
      <c r="A813" s="180"/>
      <c r="B813" s="180"/>
      <c r="C813" s="180"/>
      <c r="D813" s="181"/>
      <c r="F813" s="181"/>
      <c r="G813" s="9"/>
      <c r="J813" s="9"/>
      <c r="L813" s="293"/>
      <c r="M813" s="180"/>
      <c r="O813" s="180"/>
      <c r="P813" s="180"/>
      <c r="Q813" s="180"/>
      <c r="R813" s="180"/>
      <c r="S813" s="180"/>
    </row>
    <row r="814" spans="1:19" ht="16.5" customHeight="1">
      <c r="A814" s="180"/>
      <c r="B814" s="180"/>
      <c r="C814" s="180"/>
      <c r="D814" s="181"/>
      <c r="F814" s="181"/>
      <c r="G814" s="9"/>
      <c r="J814" s="9"/>
      <c r="L814" s="293"/>
      <c r="M814" s="180"/>
      <c r="O814" s="180"/>
      <c r="P814" s="180"/>
      <c r="Q814" s="180"/>
      <c r="R814" s="180"/>
      <c r="S814" s="180"/>
    </row>
    <row r="815" spans="1:19" ht="16.5" customHeight="1">
      <c r="A815" s="180"/>
      <c r="B815" s="180"/>
      <c r="C815" s="180"/>
      <c r="D815" s="181"/>
      <c r="F815" s="181"/>
      <c r="G815" s="9"/>
      <c r="J815" s="9"/>
      <c r="L815" s="293"/>
      <c r="M815" s="180"/>
      <c r="O815" s="180"/>
      <c r="P815" s="180"/>
      <c r="Q815" s="180"/>
      <c r="R815" s="180"/>
      <c r="S815" s="180"/>
    </row>
    <row r="816" spans="1:19" ht="16.5" customHeight="1">
      <c r="A816" s="180"/>
      <c r="B816" s="180"/>
      <c r="C816" s="180"/>
      <c r="D816" s="181"/>
      <c r="F816" s="181"/>
      <c r="G816" s="9"/>
      <c r="J816" s="9"/>
      <c r="L816" s="293"/>
      <c r="M816" s="180"/>
      <c r="O816" s="180"/>
      <c r="P816" s="180"/>
      <c r="Q816" s="180"/>
      <c r="R816" s="180"/>
      <c r="S816" s="180"/>
    </row>
    <row r="817" spans="1:19" ht="16.5" customHeight="1">
      <c r="A817" s="180"/>
      <c r="B817" s="180"/>
      <c r="C817" s="180"/>
      <c r="D817" s="181"/>
      <c r="F817" s="181"/>
      <c r="G817" s="9"/>
      <c r="J817" s="9"/>
      <c r="L817" s="293"/>
      <c r="M817" s="180"/>
      <c r="O817" s="180"/>
      <c r="P817" s="180"/>
      <c r="Q817" s="180"/>
      <c r="R817" s="180"/>
      <c r="S817" s="180"/>
    </row>
    <row r="818" spans="1:19" ht="16.5" customHeight="1">
      <c r="A818" s="180"/>
      <c r="B818" s="180"/>
      <c r="C818" s="180"/>
      <c r="D818" s="181"/>
      <c r="F818" s="181"/>
      <c r="G818" s="9"/>
      <c r="J818" s="9"/>
      <c r="L818" s="293"/>
      <c r="M818" s="180"/>
      <c r="O818" s="180"/>
      <c r="P818" s="180"/>
      <c r="Q818" s="180"/>
      <c r="R818" s="180"/>
      <c r="S818" s="180"/>
    </row>
    <row r="819" spans="1:19" ht="16.5" customHeight="1">
      <c r="A819" s="180"/>
      <c r="B819" s="180"/>
      <c r="C819" s="180"/>
      <c r="D819" s="181"/>
      <c r="F819" s="181"/>
      <c r="G819" s="9"/>
      <c r="J819" s="9"/>
      <c r="L819" s="293"/>
      <c r="M819" s="180"/>
      <c r="O819" s="180"/>
      <c r="P819" s="180"/>
      <c r="Q819" s="180"/>
      <c r="R819" s="180"/>
      <c r="S819" s="180"/>
    </row>
    <row r="820" spans="1:19" ht="16.5" customHeight="1">
      <c r="A820" s="180"/>
      <c r="B820" s="180"/>
      <c r="C820" s="180"/>
      <c r="D820" s="181"/>
      <c r="F820" s="181"/>
      <c r="G820" s="9"/>
      <c r="J820" s="9"/>
      <c r="L820" s="293"/>
      <c r="M820" s="180"/>
      <c r="O820" s="180"/>
      <c r="P820" s="180"/>
      <c r="Q820" s="180"/>
      <c r="R820" s="180"/>
      <c r="S820" s="180"/>
    </row>
    <row r="821" spans="1:19" ht="16.5" customHeight="1">
      <c r="A821" s="180"/>
      <c r="B821" s="180"/>
      <c r="C821" s="180"/>
      <c r="D821" s="181"/>
      <c r="F821" s="181"/>
      <c r="G821" s="9"/>
      <c r="J821" s="9"/>
      <c r="L821" s="293"/>
      <c r="M821" s="180"/>
      <c r="O821" s="180"/>
      <c r="P821" s="180"/>
      <c r="Q821" s="180"/>
      <c r="R821" s="180"/>
      <c r="S821" s="180"/>
    </row>
    <row r="822" spans="1:19" ht="16.5" customHeight="1">
      <c r="A822" s="180"/>
      <c r="B822" s="180"/>
      <c r="C822" s="180"/>
      <c r="D822" s="181"/>
      <c r="F822" s="181"/>
      <c r="G822" s="9"/>
      <c r="J822" s="9"/>
      <c r="L822" s="293"/>
      <c r="M822" s="180"/>
      <c r="O822" s="180"/>
      <c r="P822" s="180"/>
      <c r="Q822" s="180"/>
      <c r="R822" s="180"/>
      <c r="S822" s="180"/>
    </row>
    <row r="823" spans="1:19" ht="16.5" customHeight="1">
      <c r="A823" s="180"/>
      <c r="B823" s="180"/>
      <c r="C823" s="180"/>
      <c r="D823" s="181"/>
      <c r="F823" s="181"/>
      <c r="G823" s="9"/>
      <c r="J823" s="9"/>
      <c r="L823" s="293"/>
      <c r="M823" s="180"/>
      <c r="O823" s="180"/>
      <c r="P823" s="180"/>
      <c r="Q823" s="180"/>
      <c r="R823" s="180"/>
      <c r="S823" s="180"/>
    </row>
    <row r="824" spans="1:19" ht="16.5" customHeight="1">
      <c r="A824" s="180"/>
      <c r="B824" s="180"/>
      <c r="C824" s="180"/>
      <c r="D824" s="181"/>
      <c r="F824" s="181"/>
      <c r="G824" s="9"/>
      <c r="J824" s="9"/>
      <c r="L824" s="293"/>
      <c r="M824" s="180"/>
      <c r="O824" s="180"/>
      <c r="P824" s="180"/>
      <c r="Q824" s="180"/>
      <c r="R824" s="180"/>
      <c r="S824" s="180"/>
    </row>
    <row r="825" spans="1:19" ht="16.5" customHeight="1">
      <c r="A825" s="180"/>
      <c r="B825" s="180"/>
      <c r="C825" s="180"/>
      <c r="D825" s="181"/>
      <c r="F825" s="181"/>
      <c r="G825" s="9"/>
      <c r="J825" s="9"/>
      <c r="L825" s="293"/>
      <c r="M825" s="180"/>
      <c r="O825" s="180"/>
      <c r="P825" s="180"/>
      <c r="Q825" s="180"/>
      <c r="R825" s="180"/>
      <c r="S825" s="180"/>
    </row>
    <row r="826" spans="1:19" ht="16.5" customHeight="1">
      <c r="A826" s="180"/>
      <c r="B826" s="180"/>
      <c r="C826" s="180"/>
      <c r="D826" s="181"/>
      <c r="F826" s="181"/>
      <c r="G826" s="9"/>
      <c r="J826" s="9"/>
      <c r="L826" s="293"/>
      <c r="M826" s="180"/>
      <c r="O826" s="180"/>
      <c r="P826" s="180"/>
      <c r="Q826" s="180"/>
      <c r="R826" s="180"/>
      <c r="S826" s="180"/>
    </row>
    <row r="827" spans="1:19" ht="16.5" customHeight="1">
      <c r="A827" s="180"/>
      <c r="B827" s="180"/>
      <c r="C827" s="180"/>
      <c r="D827" s="181"/>
      <c r="F827" s="181"/>
      <c r="G827" s="9"/>
      <c r="J827" s="9"/>
      <c r="L827" s="293"/>
      <c r="M827" s="180"/>
      <c r="O827" s="180"/>
      <c r="P827" s="180"/>
      <c r="Q827" s="180"/>
      <c r="R827" s="180"/>
      <c r="S827" s="180"/>
    </row>
    <row r="828" spans="1:19" ht="16.5" customHeight="1">
      <c r="A828" s="180"/>
      <c r="B828" s="180"/>
      <c r="C828" s="180"/>
      <c r="D828" s="181"/>
      <c r="F828" s="181"/>
      <c r="G828" s="9"/>
      <c r="J828" s="9"/>
      <c r="L828" s="293"/>
      <c r="M828" s="180"/>
      <c r="O828" s="180"/>
      <c r="P828" s="180"/>
      <c r="Q828" s="180"/>
      <c r="R828" s="180"/>
      <c r="S828" s="180"/>
    </row>
    <row r="829" spans="1:19" ht="16.5" customHeight="1">
      <c r="A829" s="180"/>
      <c r="B829" s="180"/>
      <c r="C829" s="180"/>
      <c r="D829" s="181"/>
      <c r="F829" s="181"/>
      <c r="G829" s="9"/>
      <c r="J829" s="9"/>
      <c r="L829" s="293"/>
      <c r="M829" s="180"/>
      <c r="O829" s="180"/>
      <c r="P829" s="180"/>
      <c r="Q829" s="180"/>
      <c r="R829" s="180"/>
      <c r="S829" s="180"/>
    </row>
    <row r="830" spans="1:19" ht="16.5" customHeight="1">
      <c r="A830" s="180"/>
      <c r="B830" s="180"/>
      <c r="C830" s="180"/>
      <c r="D830" s="181"/>
      <c r="F830" s="181"/>
      <c r="G830" s="9"/>
      <c r="J830" s="9"/>
      <c r="L830" s="293"/>
      <c r="M830" s="180"/>
      <c r="O830" s="180"/>
      <c r="P830" s="180"/>
      <c r="Q830" s="180"/>
      <c r="R830" s="180"/>
      <c r="S830" s="180"/>
    </row>
    <row r="831" spans="1:19" ht="16.5" customHeight="1">
      <c r="A831" s="180"/>
      <c r="B831" s="180"/>
      <c r="C831" s="180"/>
      <c r="D831" s="181"/>
      <c r="F831" s="181"/>
      <c r="G831" s="9"/>
      <c r="J831" s="9"/>
      <c r="L831" s="293"/>
      <c r="M831" s="180"/>
      <c r="O831" s="180"/>
      <c r="P831" s="180"/>
      <c r="Q831" s="180"/>
      <c r="R831" s="180"/>
      <c r="S831" s="180"/>
    </row>
    <row r="832" spans="1:19" ht="16.5" customHeight="1">
      <c r="A832" s="180"/>
      <c r="B832" s="180"/>
      <c r="C832" s="180"/>
      <c r="D832" s="181"/>
      <c r="F832" s="181"/>
      <c r="G832" s="9"/>
      <c r="J832" s="9"/>
      <c r="L832" s="293"/>
      <c r="M832" s="180"/>
      <c r="O832" s="180"/>
      <c r="P832" s="180"/>
      <c r="Q832" s="180"/>
      <c r="R832" s="180"/>
      <c r="S832" s="180"/>
    </row>
    <row r="833" spans="1:19" ht="16.5" customHeight="1">
      <c r="A833" s="180"/>
      <c r="B833" s="180"/>
      <c r="C833" s="180"/>
      <c r="D833" s="181"/>
      <c r="F833" s="181"/>
      <c r="G833" s="9"/>
      <c r="J833" s="9"/>
      <c r="L833" s="293"/>
      <c r="M833" s="180"/>
      <c r="O833" s="180"/>
      <c r="P833" s="180"/>
      <c r="Q833" s="180"/>
      <c r="R833" s="180"/>
      <c r="S833" s="180"/>
    </row>
    <row r="834" spans="1:19" ht="16.5" customHeight="1">
      <c r="A834" s="180"/>
      <c r="B834" s="180"/>
      <c r="C834" s="180"/>
      <c r="D834" s="181"/>
      <c r="F834" s="181"/>
      <c r="G834" s="9"/>
      <c r="J834" s="9"/>
      <c r="L834" s="293"/>
      <c r="M834" s="180"/>
      <c r="O834" s="180"/>
      <c r="P834" s="180"/>
      <c r="Q834" s="180"/>
      <c r="R834" s="180"/>
      <c r="S834" s="180"/>
    </row>
    <row r="835" spans="1:19" ht="16.5" customHeight="1">
      <c r="A835" s="180"/>
      <c r="B835" s="180"/>
      <c r="C835" s="180"/>
      <c r="D835" s="181"/>
      <c r="F835" s="181"/>
      <c r="G835" s="9"/>
      <c r="J835" s="9"/>
      <c r="L835" s="293"/>
      <c r="M835" s="180"/>
      <c r="O835" s="180"/>
      <c r="P835" s="180"/>
      <c r="Q835" s="180"/>
      <c r="R835" s="180"/>
      <c r="S835" s="180"/>
    </row>
    <row r="836" spans="1:19" ht="16.5" customHeight="1">
      <c r="A836" s="180"/>
      <c r="B836" s="180"/>
      <c r="C836" s="180"/>
      <c r="D836" s="181"/>
      <c r="F836" s="181"/>
      <c r="G836" s="9"/>
      <c r="J836" s="9"/>
      <c r="L836" s="293"/>
      <c r="M836" s="180"/>
      <c r="O836" s="180"/>
      <c r="P836" s="180"/>
      <c r="Q836" s="180"/>
      <c r="R836" s="180"/>
      <c r="S836" s="180"/>
    </row>
    <row r="837" spans="1:19" ht="16.5" customHeight="1">
      <c r="A837" s="180"/>
      <c r="B837" s="180"/>
      <c r="C837" s="180"/>
      <c r="D837" s="181"/>
      <c r="F837" s="181"/>
      <c r="G837" s="9"/>
      <c r="J837" s="9"/>
      <c r="L837" s="293"/>
      <c r="M837" s="180"/>
      <c r="O837" s="180"/>
      <c r="P837" s="180"/>
      <c r="Q837" s="180"/>
      <c r="R837" s="180"/>
      <c r="S837" s="180"/>
    </row>
    <row r="838" spans="1:19" ht="16.5" customHeight="1">
      <c r="A838" s="180"/>
      <c r="B838" s="180"/>
      <c r="C838" s="180"/>
      <c r="D838" s="181"/>
      <c r="F838" s="181"/>
      <c r="G838" s="9"/>
      <c r="J838" s="9"/>
      <c r="L838" s="293"/>
      <c r="M838" s="180"/>
      <c r="O838" s="180"/>
      <c r="P838" s="180"/>
      <c r="Q838" s="180"/>
      <c r="R838" s="180"/>
      <c r="S838" s="180"/>
    </row>
    <row r="839" spans="1:19" ht="16.5" customHeight="1">
      <c r="A839" s="180"/>
      <c r="B839" s="180"/>
      <c r="C839" s="180"/>
      <c r="D839" s="181"/>
      <c r="F839" s="181"/>
      <c r="G839" s="9"/>
      <c r="J839" s="9"/>
      <c r="L839" s="293"/>
      <c r="M839" s="180"/>
      <c r="O839" s="180"/>
      <c r="P839" s="180"/>
      <c r="Q839" s="180"/>
      <c r="R839" s="180"/>
      <c r="S839" s="180"/>
    </row>
    <row r="840" spans="1:19" ht="16.5" customHeight="1">
      <c r="A840" s="180"/>
      <c r="B840" s="180"/>
      <c r="C840" s="180"/>
      <c r="D840" s="181"/>
      <c r="F840" s="181"/>
      <c r="G840" s="9"/>
      <c r="J840" s="9"/>
      <c r="L840" s="293"/>
      <c r="M840" s="180"/>
      <c r="O840" s="180"/>
      <c r="P840" s="180"/>
      <c r="Q840" s="180"/>
      <c r="R840" s="180"/>
      <c r="S840" s="180"/>
    </row>
    <row r="841" spans="1:19" ht="16.5" customHeight="1">
      <c r="A841" s="180"/>
      <c r="B841" s="180"/>
      <c r="C841" s="180"/>
      <c r="D841" s="181"/>
      <c r="F841" s="181"/>
      <c r="G841" s="9"/>
      <c r="J841" s="9"/>
      <c r="L841" s="293"/>
      <c r="M841" s="180"/>
      <c r="O841" s="180"/>
      <c r="P841" s="180"/>
      <c r="Q841" s="180"/>
      <c r="R841" s="180"/>
      <c r="S841" s="180"/>
    </row>
    <row r="842" spans="1:19" ht="16.5" customHeight="1">
      <c r="A842" s="180"/>
      <c r="B842" s="180"/>
      <c r="C842" s="180"/>
      <c r="D842" s="181"/>
      <c r="F842" s="181"/>
      <c r="G842" s="9"/>
      <c r="J842" s="9"/>
      <c r="L842" s="293"/>
      <c r="M842" s="180"/>
      <c r="O842" s="180"/>
      <c r="P842" s="180"/>
      <c r="Q842" s="180"/>
      <c r="R842" s="180"/>
      <c r="S842" s="180"/>
    </row>
    <row r="843" spans="1:19" ht="16.5" customHeight="1">
      <c r="A843" s="180"/>
      <c r="B843" s="180"/>
      <c r="C843" s="180"/>
      <c r="D843" s="181"/>
      <c r="F843" s="181"/>
      <c r="G843" s="9"/>
      <c r="J843" s="9"/>
      <c r="L843" s="293"/>
      <c r="M843" s="180"/>
      <c r="O843" s="180"/>
      <c r="P843" s="180"/>
      <c r="Q843" s="180"/>
      <c r="R843" s="180"/>
      <c r="S843" s="180"/>
    </row>
    <row r="844" spans="1:19" ht="16.5" customHeight="1">
      <c r="A844" s="180"/>
      <c r="B844" s="180"/>
      <c r="C844" s="180"/>
      <c r="D844" s="181"/>
      <c r="F844" s="181"/>
      <c r="G844" s="9"/>
      <c r="J844" s="9"/>
      <c r="L844" s="293"/>
      <c r="M844" s="180"/>
      <c r="O844" s="180"/>
      <c r="P844" s="180"/>
      <c r="Q844" s="180"/>
      <c r="R844" s="180"/>
      <c r="S844" s="180"/>
    </row>
    <row r="845" spans="1:19" ht="16.5" customHeight="1">
      <c r="A845" s="180"/>
      <c r="B845" s="180"/>
      <c r="C845" s="180"/>
      <c r="D845" s="181"/>
      <c r="F845" s="181"/>
      <c r="G845" s="9"/>
      <c r="J845" s="9"/>
      <c r="L845" s="293"/>
      <c r="M845" s="180"/>
      <c r="O845" s="180"/>
      <c r="P845" s="180"/>
      <c r="Q845" s="180"/>
      <c r="R845" s="180"/>
      <c r="S845" s="180"/>
    </row>
    <row r="846" spans="1:19" ht="16.5" customHeight="1">
      <c r="A846" s="180"/>
      <c r="B846" s="180"/>
      <c r="C846" s="180"/>
      <c r="D846" s="181"/>
      <c r="F846" s="181"/>
      <c r="G846" s="9"/>
      <c r="J846" s="9"/>
      <c r="L846" s="293"/>
      <c r="M846" s="180"/>
      <c r="O846" s="180"/>
      <c r="P846" s="180"/>
      <c r="Q846" s="180"/>
      <c r="R846" s="180"/>
      <c r="S846" s="180"/>
    </row>
    <row r="847" spans="1:19" ht="16.5" customHeight="1">
      <c r="A847" s="180"/>
      <c r="B847" s="180"/>
      <c r="C847" s="180"/>
      <c r="D847" s="181"/>
      <c r="F847" s="181"/>
      <c r="G847" s="9"/>
      <c r="J847" s="9"/>
      <c r="L847" s="293"/>
      <c r="M847" s="180"/>
      <c r="O847" s="180"/>
      <c r="P847" s="180"/>
      <c r="Q847" s="180"/>
      <c r="R847" s="180"/>
      <c r="S847" s="180"/>
    </row>
    <row r="848" spans="1:19" ht="16.5" customHeight="1">
      <c r="A848" s="180"/>
      <c r="B848" s="180"/>
      <c r="C848" s="180"/>
      <c r="D848" s="181"/>
      <c r="F848" s="181"/>
      <c r="G848" s="9"/>
      <c r="J848" s="9"/>
      <c r="L848" s="293"/>
      <c r="M848" s="180"/>
      <c r="O848" s="180"/>
      <c r="P848" s="180"/>
      <c r="Q848" s="180"/>
      <c r="R848" s="180"/>
      <c r="S848" s="180"/>
    </row>
    <row r="849" spans="1:19" ht="16.5" customHeight="1">
      <c r="A849" s="180"/>
      <c r="B849" s="180"/>
      <c r="C849" s="180"/>
      <c r="D849" s="181"/>
      <c r="F849" s="181"/>
      <c r="G849" s="9"/>
      <c r="J849" s="9"/>
      <c r="L849" s="293"/>
      <c r="M849" s="180"/>
      <c r="O849" s="180"/>
      <c r="P849" s="180"/>
      <c r="Q849" s="180"/>
      <c r="R849" s="180"/>
      <c r="S849" s="180"/>
    </row>
    <row r="850" spans="1:19" ht="16.5" customHeight="1">
      <c r="A850" s="180"/>
      <c r="B850" s="180"/>
      <c r="C850" s="180"/>
      <c r="D850" s="181"/>
      <c r="F850" s="181"/>
      <c r="G850" s="9"/>
      <c r="J850" s="9"/>
      <c r="L850" s="293"/>
      <c r="M850" s="180"/>
      <c r="O850" s="180"/>
      <c r="P850" s="180"/>
      <c r="Q850" s="180"/>
      <c r="R850" s="180"/>
      <c r="S850" s="180"/>
    </row>
    <row r="851" spans="1:19" ht="16.5" customHeight="1">
      <c r="A851" s="180"/>
      <c r="B851" s="180"/>
      <c r="C851" s="180"/>
      <c r="D851" s="181"/>
      <c r="F851" s="181"/>
      <c r="G851" s="9"/>
      <c r="J851" s="9"/>
      <c r="L851" s="293"/>
      <c r="M851" s="180"/>
      <c r="O851" s="180"/>
      <c r="P851" s="180"/>
      <c r="Q851" s="180"/>
      <c r="R851" s="180"/>
      <c r="S851" s="180"/>
    </row>
    <row r="852" spans="1:19" ht="16.5" customHeight="1">
      <c r="A852" s="180"/>
      <c r="B852" s="180"/>
      <c r="C852" s="180"/>
      <c r="D852" s="181"/>
      <c r="F852" s="181"/>
      <c r="G852" s="9"/>
      <c r="J852" s="9"/>
      <c r="L852" s="293"/>
      <c r="M852" s="180"/>
      <c r="O852" s="180"/>
      <c r="P852" s="180"/>
      <c r="Q852" s="180"/>
      <c r="R852" s="180"/>
      <c r="S852" s="180"/>
    </row>
    <row r="853" spans="1:19" ht="16.5" customHeight="1">
      <c r="A853" s="180"/>
      <c r="B853" s="180"/>
      <c r="C853" s="180"/>
      <c r="D853" s="181"/>
      <c r="F853" s="181"/>
      <c r="G853" s="9"/>
      <c r="J853" s="9"/>
      <c r="L853" s="293"/>
      <c r="M853" s="180"/>
      <c r="O853" s="180"/>
      <c r="P853" s="180"/>
      <c r="Q853" s="180"/>
      <c r="R853" s="180"/>
      <c r="S853" s="180"/>
    </row>
    <row r="854" spans="1:19" ht="16.5" customHeight="1">
      <c r="A854" s="180"/>
      <c r="B854" s="180"/>
      <c r="C854" s="180"/>
      <c r="D854" s="181"/>
      <c r="F854" s="181"/>
      <c r="G854" s="9"/>
      <c r="J854" s="9"/>
      <c r="L854" s="293"/>
      <c r="M854" s="180"/>
      <c r="O854" s="180"/>
      <c r="P854" s="180"/>
      <c r="Q854" s="180"/>
      <c r="R854" s="180"/>
      <c r="S854" s="180"/>
    </row>
    <row r="855" spans="1:19" ht="16.5" customHeight="1">
      <c r="A855" s="180"/>
      <c r="B855" s="180"/>
      <c r="C855" s="180"/>
      <c r="D855" s="181"/>
      <c r="F855" s="181"/>
      <c r="G855" s="9"/>
      <c r="J855" s="9"/>
      <c r="L855" s="293"/>
      <c r="M855" s="180"/>
      <c r="O855" s="180"/>
      <c r="P855" s="180"/>
      <c r="Q855" s="180"/>
      <c r="R855" s="180"/>
      <c r="S855" s="180"/>
    </row>
    <row r="856" spans="1:19" ht="16.5" customHeight="1">
      <c r="A856" s="180"/>
      <c r="B856" s="180"/>
      <c r="C856" s="180"/>
      <c r="D856" s="181"/>
      <c r="F856" s="181"/>
      <c r="G856" s="9"/>
      <c r="J856" s="9"/>
      <c r="L856" s="293"/>
      <c r="M856" s="180"/>
      <c r="O856" s="180"/>
      <c r="P856" s="180"/>
      <c r="Q856" s="180"/>
      <c r="R856" s="180"/>
      <c r="S856" s="180"/>
    </row>
    <row r="857" spans="1:19" ht="16.5" customHeight="1">
      <c r="A857" s="180"/>
      <c r="B857" s="180"/>
      <c r="C857" s="180"/>
      <c r="D857" s="181"/>
      <c r="F857" s="181"/>
      <c r="G857" s="9"/>
      <c r="J857" s="9"/>
      <c r="L857" s="293"/>
      <c r="M857" s="180"/>
      <c r="O857" s="180"/>
      <c r="P857" s="180"/>
      <c r="Q857" s="180"/>
      <c r="R857" s="180"/>
      <c r="S857" s="180"/>
    </row>
    <row r="858" spans="1:19" ht="16.5" customHeight="1">
      <c r="A858" s="180"/>
      <c r="B858" s="180"/>
      <c r="C858" s="180"/>
      <c r="D858" s="181"/>
      <c r="F858" s="181"/>
      <c r="G858" s="9"/>
      <c r="J858" s="9"/>
      <c r="L858" s="293"/>
      <c r="M858" s="180"/>
      <c r="O858" s="180"/>
      <c r="P858" s="180"/>
      <c r="Q858" s="180"/>
      <c r="R858" s="180"/>
      <c r="S858" s="180"/>
    </row>
    <row r="859" spans="1:19" ht="16.5" customHeight="1">
      <c r="A859" s="180"/>
      <c r="B859" s="180"/>
      <c r="C859" s="180"/>
      <c r="D859" s="181"/>
      <c r="F859" s="181"/>
      <c r="G859" s="9"/>
      <c r="J859" s="9"/>
      <c r="L859" s="293"/>
      <c r="M859" s="180"/>
      <c r="O859" s="180"/>
      <c r="P859" s="180"/>
      <c r="Q859" s="180"/>
      <c r="R859" s="180"/>
      <c r="S859" s="180"/>
    </row>
    <row r="860" spans="1:19" ht="16.5" customHeight="1">
      <c r="A860" s="180"/>
      <c r="B860" s="180"/>
      <c r="C860" s="180"/>
      <c r="D860" s="181"/>
      <c r="F860" s="181"/>
      <c r="G860" s="9"/>
      <c r="J860" s="9"/>
      <c r="L860" s="293"/>
      <c r="M860" s="180"/>
      <c r="O860" s="180"/>
      <c r="P860" s="180"/>
      <c r="Q860" s="180"/>
      <c r="R860" s="180"/>
      <c r="S860" s="180"/>
    </row>
    <row r="861" spans="1:19" ht="16.5" customHeight="1">
      <c r="A861" s="180"/>
      <c r="B861" s="180"/>
      <c r="C861" s="180"/>
      <c r="D861" s="181"/>
      <c r="F861" s="181"/>
      <c r="G861" s="9"/>
      <c r="J861" s="9"/>
      <c r="L861" s="293"/>
      <c r="M861" s="180"/>
      <c r="O861" s="180"/>
      <c r="P861" s="180"/>
      <c r="Q861" s="180"/>
      <c r="R861" s="180"/>
      <c r="S861" s="180"/>
    </row>
    <row r="862" spans="1:19" ht="16.5" customHeight="1">
      <c r="A862" s="180"/>
      <c r="B862" s="180"/>
      <c r="C862" s="180"/>
      <c r="D862" s="181"/>
      <c r="F862" s="181"/>
      <c r="G862" s="9"/>
      <c r="J862" s="9"/>
      <c r="L862" s="293"/>
      <c r="M862" s="180"/>
      <c r="O862" s="180"/>
      <c r="P862" s="180"/>
      <c r="Q862" s="180"/>
      <c r="R862" s="180"/>
      <c r="S862" s="180"/>
    </row>
    <row r="863" spans="1:19" ht="16.5" customHeight="1">
      <c r="A863" s="180"/>
      <c r="B863" s="180"/>
      <c r="C863" s="180"/>
      <c r="D863" s="181"/>
      <c r="F863" s="181"/>
      <c r="G863" s="9"/>
      <c r="J863" s="9"/>
      <c r="L863" s="293"/>
      <c r="M863" s="180"/>
      <c r="O863" s="180"/>
      <c r="P863" s="180"/>
      <c r="Q863" s="180"/>
      <c r="R863" s="180"/>
      <c r="S863" s="180"/>
    </row>
    <row r="864" spans="1:19" ht="16.5" customHeight="1">
      <c r="A864" s="180"/>
      <c r="B864" s="180"/>
      <c r="C864" s="180"/>
      <c r="D864" s="181"/>
      <c r="F864" s="181"/>
      <c r="G864" s="9"/>
      <c r="J864" s="9"/>
      <c r="L864" s="293"/>
      <c r="M864" s="180"/>
      <c r="O864" s="180"/>
      <c r="P864" s="180"/>
      <c r="Q864" s="180"/>
      <c r="R864" s="180"/>
      <c r="S864" s="180"/>
    </row>
    <row r="865" spans="1:19" ht="16.5" customHeight="1">
      <c r="A865" s="180"/>
      <c r="B865" s="180"/>
      <c r="C865" s="180"/>
      <c r="D865" s="181"/>
      <c r="F865" s="181"/>
      <c r="G865" s="9"/>
      <c r="J865" s="9"/>
      <c r="L865" s="293"/>
      <c r="M865" s="180"/>
      <c r="O865" s="180"/>
      <c r="P865" s="180"/>
      <c r="Q865" s="180"/>
      <c r="R865" s="180"/>
      <c r="S865" s="180"/>
    </row>
    <row r="866" spans="1:19" ht="16.5" customHeight="1">
      <c r="A866" s="180"/>
      <c r="B866" s="180"/>
      <c r="C866" s="180"/>
      <c r="D866" s="181"/>
      <c r="F866" s="181"/>
      <c r="G866" s="9"/>
      <c r="J866" s="9"/>
      <c r="L866" s="293"/>
      <c r="M866" s="180"/>
      <c r="O866" s="180"/>
      <c r="P866" s="180"/>
      <c r="Q866" s="180"/>
      <c r="R866" s="180"/>
      <c r="S866" s="180"/>
    </row>
    <row r="867" spans="1:19" ht="16.5" customHeight="1">
      <c r="A867" s="180"/>
      <c r="B867" s="180"/>
      <c r="C867" s="180"/>
      <c r="D867" s="181"/>
      <c r="F867" s="181"/>
      <c r="G867" s="9"/>
      <c r="J867" s="9"/>
      <c r="L867" s="293"/>
      <c r="M867" s="180"/>
      <c r="O867" s="180"/>
      <c r="P867" s="180"/>
      <c r="Q867" s="180"/>
      <c r="R867" s="180"/>
      <c r="S867" s="180"/>
    </row>
    <row r="868" spans="1:19" ht="16.5" customHeight="1">
      <c r="A868" s="180"/>
      <c r="B868" s="180"/>
      <c r="C868" s="180"/>
      <c r="D868" s="181"/>
      <c r="F868" s="181"/>
      <c r="G868" s="9"/>
      <c r="J868" s="9"/>
      <c r="L868" s="293"/>
      <c r="M868" s="180"/>
      <c r="O868" s="180"/>
      <c r="P868" s="180"/>
      <c r="Q868" s="180"/>
      <c r="R868" s="180"/>
      <c r="S868" s="180"/>
    </row>
    <row r="869" spans="1:19" ht="16.5" customHeight="1">
      <c r="A869" s="180"/>
      <c r="B869" s="180"/>
      <c r="C869" s="180"/>
      <c r="D869" s="181"/>
      <c r="F869" s="181"/>
      <c r="G869" s="9"/>
      <c r="J869" s="9"/>
      <c r="L869" s="293"/>
      <c r="M869" s="180"/>
      <c r="O869" s="180"/>
      <c r="P869" s="180"/>
      <c r="Q869" s="180"/>
      <c r="R869" s="180"/>
      <c r="S869" s="180"/>
    </row>
    <row r="870" spans="1:19" ht="16.5" customHeight="1">
      <c r="A870" s="180"/>
      <c r="B870" s="180"/>
      <c r="C870" s="180"/>
      <c r="D870" s="181"/>
      <c r="F870" s="181"/>
      <c r="G870" s="9"/>
      <c r="J870" s="9"/>
      <c r="L870" s="293"/>
      <c r="M870" s="180"/>
      <c r="O870" s="180"/>
      <c r="P870" s="180"/>
      <c r="Q870" s="180"/>
      <c r="R870" s="180"/>
      <c r="S870" s="180"/>
    </row>
    <row r="871" spans="1:19" ht="16.5" customHeight="1">
      <c r="A871" s="180"/>
      <c r="B871" s="180"/>
      <c r="C871" s="180"/>
      <c r="D871" s="181"/>
      <c r="F871" s="181"/>
      <c r="G871" s="9"/>
      <c r="J871" s="9"/>
      <c r="L871" s="293"/>
      <c r="M871" s="180"/>
      <c r="O871" s="180"/>
      <c r="P871" s="180"/>
      <c r="Q871" s="180"/>
      <c r="R871" s="180"/>
      <c r="S871" s="180"/>
    </row>
    <row r="872" spans="1:19" ht="16.5" customHeight="1">
      <c r="A872" s="180"/>
      <c r="B872" s="180"/>
      <c r="C872" s="180"/>
      <c r="D872" s="181"/>
      <c r="F872" s="181"/>
      <c r="G872" s="9"/>
      <c r="J872" s="9"/>
      <c r="L872" s="293"/>
      <c r="M872" s="180"/>
      <c r="O872" s="180"/>
      <c r="P872" s="180"/>
      <c r="Q872" s="180"/>
      <c r="R872" s="180"/>
      <c r="S872" s="180"/>
    </row>
    <row r="873" spans="1:19" ht="16.5" customHeight="1">
      <c r="A873" s="180"/>
      <c r="B873" s="180"/>
      <c r="C873" s="180"/>
      <c r="D873" s="181"/>
      <c r="F873" s="181"/>
      <c r="G873" s="9"/>
      <c r="J873" s="9"/>
      <c r="L873" s="293"/>
      <c r="M873" s="180"/>
      <c r="O873" s="180"/>
      <c r="P873" s="180"/>
      <c r="Q873" s="180"/>
      <c r="R873" s="180"/>
      <c r="S873" s="180"/>
    </row>
    <row r="874" spans="1:19" ht="16.5" customHeight="1">
      <c r="A874" s="180"/>
      <c r="B874" s="180"/>
      <c r="C874" s="180"/>
      <c r="D874" s="181"/>
      <c r="F874" s="181"/>
      <c r="G874" s="9"/>
      <c r="J874" s="9"/>
      <c r="L874" s="293"/>
      <c r="M874" s="180"/>
      <c r="O874" s="180"/>
      <c r="P874" s="180"/>
      <c r="Q874" s="180"/>
      <c r="R874" s="180"/>
      <c r="S874" s="180"/>
    </row>
    <row r="875" spans="1:19" ht="16.5" customHeight="1">
      <c r="A875" s="180"/>
      <c r="B875" s="180"/>
      <c r="C875" s="180"/>
      <c r="D875" s="181"/>
      <c r="F875" s="181"/>
      <c r="G875" s="9"/>
      <c r="J875" s="9"/>
      <c r="L875" s="293"/>
      <c r="M875" s="180"/>
      <c r="O875" s="180"/>
      <c r="P875" s="180"/>
      <c r="Q875" s="180"/>
      <c r="R875" s="180"/>
      <c r="S875" s="180"/>
    </row>
    <row r="876" spans="1:19" ht="16.5" customHeight="1">
      <c r="A876" s="180"/>
      <c r="B876" s="180"/>
      <c r="C876" s="180"/>
      <c r="D876" s="181"/>
      <c r="F876" s="181"/>
      <c r="G876" s="9"/>
      <c r="J876" s="9"/>
      <c r="L876" s="293"/>
      <c r="M876" s="180"/>
      <c r="O876" s="180"/>
      <c r="P876" s="180"/>
      <c r="Q876" s="180"/>
      <c r="R876" s="180"/>
      <c r="S876" s="180"/>
    </row>
    <row r="877" spans="1:19" ht="16.5" customHeight="1">
      <c r="A877" s="180"/>
      <c r="B877" s="180"/>
      <c r="C877" s="180"/>
      <c r="D877" s="181"/>
      <c r="F877" s="181"/>
      <c r="G877" s="9"/>
      <c r="J877" s="9"/>
      <c r="L877" s="293"/>
      <c r="M877" s="180"/>
      <c r="O877" s="180"/>
      <c r="P877" s="180"/>
      <c r="Q877" s="180"/>
      <c r="R877" s="180"/>
      <c r="S877" s="180"/>
    </row>
    <row r="878" spans="1:19" ht="16.5" customHeight="1">
      <c r="A878" s="180"/>
      <c r="B878" s="180"/>
      <c r="C878" s="180"/>
      <c r="D878" s="181"/>
      <c r="F878" s="181"/>
      <c r="G878" s="9"/>
      <c r="J878" s="9"/>
      <c r="L878" s="293"/>
      <c r="M878" s="180"/>
      <c r="O878" s="180"/>
      <c r="P878" s="180"/>
      <c r="Q878" s="180"/>
      <c r="R878" s="180"/>
      <c r="S878" s="180"/>
    </row>
    <row r="879" spans="1:19" ht="16.5" customHeight="1">
      <c r="A879" s="180"/>
      <c r="B879" s="180"/>
      <c r="C879" s="180"/>
      <c r="D879" s="181"/>
      <c r="F879" s="181"/>
      <c r="G879" s="9"/>
      <c r="J879" s="9"/>
      <c r="L879" s="293"/>
      <c r="M879" s="180"/>
      <c r="O879" s="180"/>
      <c r="P879" s="180"/>
      <c r="Q879" s="180"/>
      <c r="R879" s="180"/>
      <c r="S879" s="180"/>
    </row>
    <row r="880" spans="1:19" ht="16.5" customHeight="1">
      <c r="A880" s="180"/>
      <c r="B880" s="180"/>
      <c r="C880" s="180"/>
      <c r="D880" s="181"/>
      <c r="F880" s="181"/>
      <c r="G880" s="9"/>
      <c r="J880" s="9"/>
      <c r="L880" s="293"/>
      <c r="M880" s="180"/>
      <c r="O880" s="180"/>
      <c r="P880" s="180"/>
      <c r="Q880" s="180"/>
      <c r="R880" s="180"/>
      <c r="S880" s="180"/>
    </row>
    <row r="881" spans="1:19" ht="16.5" customHeight="1">
      <c r="A881" s="180"/>
      <c r="B881" s="180"/>
      <c r="C881" s="180"/>
      <c r="D881" s="181"/>
      <c r="F881" s="181"/>
      <c r="G881" s="9"/>
      <c r="J881" s="9"/>
      <c r="L881" s="293"/>
      <c r="M881" s="180"/>
      <c r="O881" s="180"/>
      <c r="P881" s="180"/>
      <c r="Q881" s="180"/>
      <c r="R881" s="180"/>
      <c r="S881" s="180"/>
    </row>
    <row r="882" spans="1:19" ht="16.5" customHeight="1">
      <c r="A882" s="180"/>
      <c r="B882" s="180"/>
      <c r="C882" s="180"/>
      <c r="D882" s="181"/>
      <c r="F882" s="181"/>
      <c r="G882" s="9"/>
      <c r="J882" s="9"/>
      <c r="L882" s="293"/>
      <c r="M882" s="180"/>
      <c r="O882" s="180"/>
      <c r="P882" s="180"/>
      <c r="Q882" s="180"/>
      <c r="R882" s="180"/>
      <c r="S882" s="180"/>
    </row>
    <row r="883" spans="1:19" ht="16.5" customHeight="1">
      <c r="A883" s="180"/>
      <c r="B883" s="180"/>
      <c r="C883" s="180"/>
      <c r="D883" s="181"/>
      <c r="F883" s="181"/>
      <c r="G883" s="9"/>
      <c r="J883" s="9"/>
      <c r="L883" s="293"/>
      <c r="M883" s="180"/>
      <c r="O883" s="180"/>
      <c r="P883" s="180"/>
      <c r="Q883" s="180"/>
      <c r="R883" s="180"/>
      <c r="S883" s="180"/>
    </row>
    <row r="884" spans="1:19" ht="16.5" customHeight="1">
      <c r="A884" s="180"/>
      <c r="B884" s="180"/>
      <c r="C884" s="180"/>
      <c r="D884" s="181"/>
      <c r="F884" s="181"/>
      <c r="G884" s="9"/>
      <c r="J884" s="9"/>
      <c r="L884" s="293"/>
      <c r="M884" s="180"/>
      <c r="O884" s="180"/>
      <c r="P884" s="180"/>
      <c r="Q884" s="180"/>
      <c r="R884" s="180"/>
      <c r="S884" s="180"/>
    </row>
    <row r="885" spans="1:19" ht="16.5" customHeight="1">
      <c r="A885" s="180"/>
      <c r="B885" s="180"/>
      <c r="C885" s="180"/>
      <c r="D885" s="181"/>
      <c r="F885" s="181"/>
      <c r="G885" s="9"/>
      <c r="J885" s="9"/>
      <c r="L885" s="293"/>
      <c r="M885" s="180"/>
      <c r="O885" s="180"/>
      <c r="P885" s="180"/>
      <c r="Q885" s="180"/>
      <c r="R885" s="180"/>
      <c r="S885" s="180"/>
    </row>
    <row r="886" spans="1:19" ht="16.5" customHeight="1">
      <c r="A886" s="180"/>
      <c r="B886" s="180"/>
      <c r="C886" s="180"/>
      <c r="D886" s="181"/>
      <c r="F886" s="181"/>
      <c r="G886" s="9"/>
      <c r="J886" s="9"/>
      <c r="L886" s="293"/>
      <c r="M886" s="180"/>
      <c r="O886" s="180"/>
      <c r="P886" s="180"/>
      <c r="Q886" s="180"/>
      <c r="R886" s="180"/>
      <c r="S886" s="180"/>
    </row>
    <row r="887" spans="1:19" ht="16.5" customHeight="1">
      <c r="A887" s="180"/>
      <c r="B887" s="180"/>
      <c r="C887" s="180"/>
      <c r="D887" s="181"/>
      <c r="F887" s="181"/>
      <c r="G887" s="9"/>
      <c r="J887" s="9"/>
      <c r="L887" s="293"/>
      <c r="M887" s="180"/>
      <c r="O887" s="180"/>
      <c r="P887" s="180"/>
      <c r="Q887" s="180"/>
      <c r="R887" s="180"/>
      <c r="S887" s="180"/>
    </row>
    <row r="888" spans="1:19" ht="16.5" customHeight="1">
      <c r="A888" s="180"/>
      <c r="B888" s="180"/>
      <c r="C888" s="180"/>
      <c r="D888" s="181"/>
      <c r="F888" s="181"/>
      <c r="G888" s="9"/>
      <c r="J888" s="9"/>
      <c r="L888" s="293"/>
      <c r="M888" s="180"/>
      <c r="O888" s="180"/>
      <c r="P888" s="180"/>
      <c r="Q888" s="180"/>
      <c r="R888" s="180"/>
      <c r="S888" s="180"/>
    </row>
    <row r="889" spans="1:19" ht="16.5" customHeight="1">
      <c r="A889" s="180"/>
      <c r="B889" s="180"/>
      <c r="C889" s="180"/>
      <c r="D889" s="181"/>
      <c r="F889" s="181"/>
      <c r="G889" s="9"/>
      <c r="J889" s="9"/>
      <c r="L889" s="293"/>
      <c r="M889" s="180"/>
      <c r="O889" s="180"/>
      <c r="P889" s="180"/>
      <c r="Q889" s="180"/>
      <c r="R889" s="180"/>
      <c r="S889" s="180"/>
    </row>
    <row r="890" spans="1:19" ht="16.5" customHeight="1">
      <c r="A890" s="180"/>
      <c r="B890" s="180"/>
      <c r="C890" s="180"/>
      <c r="D890" s="181"/>
      <c r="F890" s="181"/>
      <c r="G890" s="9"/>
      <c r="J890" s="9"/>
      <c r="L890" s="293"/>
      <c r="M890" s="180"/>
      <c r="O890" s="180"/>
      <c r="P890" s="180"/>
      <c r="Q890" s="180"/>
      <c r="R890" s="180"/>
      <c r="S890" s="180"/>
    </row>
    <row r="891" spans="1:19" ht="16.5" customHeight="1">
      <c r="A891" s="180"/>
      <c r="B891" s="180"/>
      <c r="C891" s="180"/>
      <c r="D891" s="181"/>
      <c r="F891" s="181"/>
      <c r="G891" s="9"/>
      <c r="J891" s="9"/>
      <c r="L891" s="293"/>
      <c r="M891" s="180"/>
      <c r="O891" s="180"/>
      <c r="P891" s="180"/>
      <c r="Q891" s="180"/>
      <c r="R891" s="180"/>
      <c r="S891" s="180"/>
    </row>
    <row r="892" spans="1:19" ht="16.5" customHeight="1">
      <c r="A892" s="180"/>
      <c r="B892" s="180"/>
      <c r="C892" s="180"/>
      <c r="D892" s="181"/>
      <c r="F892" s="181"/>
      <c r="G892" s="9"/>
      <c r="J892" s="9"/>
      <c r="L892" s="293"/>
      <c r="M892" s="180"/>
      <c r="O892" s="180"/>
      <c r="P892" s="180"/>
      <c r="Q892" s="180"/>
      <c r="R892" s="180"/>
      <c r="S892" s="180"/>
    </row>
    <row r="893" spans="1:19" ht="16.5" customHeight="1">
      <c r="A893" s="180"/>
      <c r="B893" s="180"/>
      <c r="C893" s="180"/>
      <c r="D893" s="181"/>
      <c r="F893" s="181"/>
      <c r="G893" s="9"/>
      <c r="J893" s="9"/>
      <c r="L893" s="293"/>
      <c r="M893" s="180"/>
      <c r="O893" s="180"/>
      <c r="P893" s="180"/>
      <c r="Q893" s="180"/>
      <c r="R893" s="180"/>
      <c r="S893" s="180"/>
    </row>
    <row r="894" spans="1:19" ht="16.5" customHeight="1">
      <c r="A894" s="180"/>
      <c r="B894" s="180"/>
      <c r="C894" s="180"/>
      <c r="D894" s="181"/>
      <c r="F894" s="181"/>
      <c r="G894" s="9"/>
      <c r="J894" s="9"/>
      <c r="L894" s="293"/>
      <c r="M894" s="180"/>
      <c r="O894" s="180"/>
      <c r="P894" s="180"/>
      <c r="Q894" s="180"/>
      <c r="R894" s="180"/>
      <c r="S894" s="180"/>
    </row>
    <row r="895" spans="1:19" ht="16.5" customHeight="1">
      <c r="A895" s="180"/>
      <c r="B895" s="180"/>
      <c r="C895" s="180"/>
      <c r="D895" s="181"/>
      <c r="F895" s="181"/>
      <c r="G895" s="9"/>
      <c r="J895" s="9"/>
      <c r="L895" s="293"/>
      <c r="M895" s="180"/>
      <c r="O895" s="180"/>
      <c r="P895" s="180"/>
      <c r="Q895" s="180"/>
      <c r="R895" s="180"/>
      <c r="S895" s="180"/>
    </row>
    <row r="896" spans="1:19" ht="16.5" customHeight="1">
      <c r="A896" s="180"/>
      <c r="B896" s="180"/>
      <c r="C896" s="180"/>
      <c r="D896" s="181"/>
      <c r="F896" s="181"/>
      <c r="G896" s="9"/>
      <c r="J896" s="9"/>
      <c r="L896" s="293"/>
      <c r="M896" s="180"/>
      <c r="O896" s="180"/>
      <c r="P896" s="180"/>
      <c r="Q896" s="180"/>
      <c r="R896" s="180"/>
      <c r="S896" s="180"/>
    </row>
    <row r="897" spans="1:19" ht="16.5" customHeight="1">
      <c r="A897" s="180"/>
      <c r="B897" s="180"/>
      <c r="C897" s="180"/>
      <c r="D897" s="181"/>
      <c r="F897" s="181"/>
      <c r="G897" s="9"/>
      <c r="J897" s="9"/>
      <c r="L897" s="293"/>
      <c r="M897" s="180"/>
      <c r="O897" s="180"/>
      <c r="P897" s="180"/>
      <c r="Q897" s="180"/>
      <c r="R897" s="180"/>
      <c r="S897" s="180"/>
    </row>
    <row r="898" spans="1:19" ht="16.5" customHeight="1">
      <c r="A898" s="180"/>
      <c r="B898" s="180"/>
      <c r="C898" s="180"/>
      <c r="D898" s="181"/>
      <c r="F898" s="181"/>
      <c r="G898" s="9"/>
      <c r="J898" s="9"/>
      <c r="L898" s="293"/>
      <c r="M898" s="180"/>
      <c r="O898" s="180"/>
      <c r="P898" s="180"/>
      <c r="Q898" s="180"/>
      <c r="R898" s="180"/>
      <c r="S898" s="180"/>
    </row>
    <row r="899" spans="1:19" ht="16.5" customHeight="1">
      <c r="A899" s="180"/>
      <c r="B899" s="180"/>
      <c r="C899" s="180"/>
      <c r="D899" s="181"/>
      <c r="F899" s="181"/>
      <c r="G899" s="9"/>
      <c r="J899" s="9"/>
      <c r="L899" s="293"/>
      <c r="M899" s="180"/>
      <c r="O899" s="180"/>
      <c r="P899" s="180"/>
      <c r="Q899" s="180"/>
      <c r="R899" s="180"/>
      <c r="S899" s="180"/>
    </row>
    <row r="900" spans="1:19" ht="16.5" customHeight="1">
      <c r="A900" s="180"/>
      <c r="B900" s="180"/>
      <c r="C900" s="180"/>
      <c r="D900" s="181"/>
      <c r="F900" s="181"/>
      <c r="G900" s="9"/>
      <c r="J900" s="9"/>
      <c r="L900" s="293"/>
      <c r="M900" s="180"/>
      <c r="O900" s="180"/>
      <c r="P900" s="180"/>
      <c r="Q900" s="180"/>
      <c r="R900" s="180"/>
      <c r="S900" s="180"/>
    </row>
    <row r="901" spans="1:19" ht="16.5" customHeight="1">
      <c r="A901" s="180"/>
      <c r="B901" s="180"/>
      <c r="C901" s="180"/>
      <c r="D901" s="181"/>
      <c r="F901" s="181"/>
      <c r="G901" s="9"/>
      <c r="J901" s="9"/>
      <c r="L901" s="293"/>
      <c r="M901" s="180"/>
      <c r="O901" s="180"/>
      <c r="P901" s="180"/>
      <c r="Q901" s="180"/>
      <c r="R901" s="180"/>
      <c r="S901" s="180"/>
    </row>
    <row r="902" spans="1:19" ht="16.5" customHeight="1">
      <c r="A902" s="180"/>
      <c r="B902" s="180"/>
      <c r="C902" s="180"/>
      <c r="D902" s="181"/>
      <c r="F902" s="181"/>
      <c r="G902" s="9"/>
      <c r="J902" s="9"/>
      <c r="L902" s="293"/>
      <c r="M902" s="180"/>
      <c r="O902" s="180"/>
      <c r="P902" s="180"/>
      <c r="Q902" s="180"/>
      <c r="R902" s="180"/>
      <c r="S902" s="180"/>
    </row>
    <row r="903" spans="1:19" ht="16.5" customHeight="1">
      <c r="A903" s="180"/>
      <c r="B903" s="180"/>
      <c r="C903" s="180"/>
      <c r="D903" s="181"/>
      <c r="F903" s="181"/>
      <c r="G903" s="9"/>
      <c r="J903" s="9"/>
      <c r="L903" s="293"/>
      <c r="M903" s="180"/>
      <c r="O903" s="180"/>
      <c r="P903" s="180"/>
      <c r="Q903" s="180"/>
      <c r="R903" s="180"/>
      <c r="S903" s="180"/>
    </row>
    <row r="904" spans="1:19" ht="16.5" customHeight="1">
      <c r="A904" s="180"/>
      <c r="B904" s="180"/>
      <c r="C904" s="180"/>
      <c r="D904" s="181"/>
      <c r="F904" s="181"/>
      <c r="G904" s="9"/>
      <c r="J904" s="9"/>
      <c r="L904" s="293"/>
      <c r="M904" s="180"/>
      <c r="O904" s="180"/>
      <c r="P904" s="180"/>
      <c r="Q904" s="180"/>
      <c r="R904" s="180"/>
      <c r="S904" s="180"/>
    </row>
    <row r="905" spans="1:19" ht="16.5" customHeight="1">
      <c r="A905" s="180"/>
      <c r="B905" s="180"/>
      <c r="C905" s="180"/>
      <c r="D905" s="181"/>
      <c r="F905" s="181"/>
      <c r="G905" s="9"/>
      <c r="J905" s="9"/>
      <c r="L905" s="293"/>
      <c r="M905" s="180"/>
      <c r="O905" s="180"/>
      <c r="P905" s="180"/>
      <c r="Q905" s="180"/>
      <c r="R905" s="180"/>
      <c r="S905" s="180"/>
    </row>
    <row r="906" spans="1:19" ht="16.5" customHeight="1">
      <c r="A906" s="180"/>
      <c r="B906" s="180"/>
      <c r="C906" s="180"/>
      <c r="D906" s="181"/>
      <c r="F906" s="181"/>
      <c r="G906" s="9"/>
      <c r="J906" s="9"/>
      <c r="L906" s="293"/>
      <c r="M906" s="180"/>
      <c r="O906" s="180"/>
      <c r="P906" s="180"/>
      <c r="Q906" s="180"/>
      <c r="R906" s="180"/>
      <c r="S906" s="180"/>
    </row>
    <row r="907" spans="1:19" ht="16.5" customHeight="1">
      <c r="A907" s="180"/>
      <c r="B907" s="180"/>
      <c r="C907" s="180"/>
      <c r="D907" s="181"/>
      <c r="F907" s="181"/>
      <c r="G907" s="9"/>
      <c r="J907" s="9"/>
      <c r="L907" s="293"/>
      <c r="M907" s="180"/>
      <c r="O907" s="180"/>
      <c r="P907" s="180"/>
      <c r="Q907" s="180"/>
      <c r="R907" s="180"/>
      <c r="S907" s="180"/>
    </row>
    <row r="908" spans="1:19" ht="16.5" customHeight="1">
      <c r="A908" s="180"/>
      <c r="B908" s="180"/>
      <c r="C908" s="180"/>
      <c r="D908" s="181"/>
      <c r="F908" s="181"/>
      <c r="G908" s="9"/>
      <c r="J908" s="9"/>
      <c r="L908" s="293"/>
      <c r="M908" s="180"/>
      <c r="O908" s="180"/>
      <c r="P908" s="180"/>
      <c r="Q908" s="180"/>
      <c r="R908" s="180"/>
      <c r="S908" s="180"/>
    </row>
    <row r="909" spans="1:19" ht="16.5" customHeight="1">
      <c r="A909" s="180"/>
      <c r="B909" s="180"/>
      <c r="C909" s="180"/>
      <c r="D909" s="181"/>
      <c r="F909" s="181"/>
      <c r="G909" s="9"/>
      <c r="J909" s="9"/>
      <c r="L909" s="293"/>
      <c r="M909" s="180"/>
      <c r="O909" s="180"/>
      <c r="P909" s="180"/>
      <c r="Q909" s="180"/>
      <c r="R909" s="180"/>
      <c r="S909" s="180"/>
    </row>
    <row r="910" spans="1:19" ht="16.5" customHeight="1">
      <c r="A910" s="180"/>
      <c r="B910" s="180"/>
      <c r="C910" s="180"/>
      <c r="D910" s="181"/>
      <c r="F910" s="181"/>
      <c r="G910" s="9"/>
      <c r="J910" s="9"/>
      <c r="L910" s="293"/>
      <c r="M910" s="180"/>
      <c r="O910" s="180"/>
      <c r="P910" s="180"/>
      <c r="Q910" s="180"/>
      <c r="R910" s="180"/>
      <c r="S910" s="180"/>
    </row>
    <row r="911" spans="1:19" ht="16.5" customHeight="1">
      <c r="A911" s="180"/>
      <c r="B911" s="180"/>
      <c r="C911" s="180"/>
      <c r="D911" s="181"/>
      <c r="F911" s="181"/>
      <c r="G911" s="9"/>
      <c r="J911" s="9"/>
      <c r="L911" s="293"/>
      <c r="M911" s="180"/>
      <c r="O911" s="180"/>
      <c r="P911" s="180"/>
      <c r="Q911" s="180"/>
      <c r="R911" s="180"/>
      <c r="S911" s="180"/>
    </row>
    <row r="912" spans="1:19" ht="16.5" customHeight="1">
      <c r="A912" s="180"/>
      <c r="B912" s="180"/>
      <c r="C912" s="180"/>
      <c r="D912" s="181"/>
      <c r="F912" s="181"/>
      <c r="G912" s="9"/>
      <c r="J912" s="9"/>
      <c r="L912" s="293"/>
      <c r="M912" s="180"/>
      <c r="O912" s="180"/>
      <c r="P912" s="180"/>
      <c r="Q912" s="180"/>
      <c r="R912" s="180"/>
      <c r="S912" s="180"/>
    </row>
    <row r="913" spans="1:19" ht="16.5" customHeight="1">
      <c r="A913" s="180"/>
      <c r="B913" s="180"/>
      <c r="C913" s="180"/>
      <c r="D913" s="181"/>
      <c r="F913" s="181"/>
      <c r="G913" s="9"/>
      <c r="J913" s="9"/>
      <c r="L913" s="293"/>
      <c r="M913" s="180"/>
      <c r="O913" s="180"/>
      <c r="P913" s="180"/>
      <c r="Q913" s="180"/>
      <c r="R913" s="180"/>
      <c r="S913" s="180"/>
    </row>
    <row r="914" spans="1:19" ht="16.5" customHeight="1">
      <c r="A914" s="180"/>
      <c r="B914" s="180"/>
      <c r="C914" s="180"/>
      <c r="D914" s="181"/>
      <c r="F914" s="181"/>
      <c r="G914" s="9"/>
      <c r="J914" s="9"/>
      <c r="L914" s="293"/>
      <c r="M914" s="180"/>
      <c r="O914" s="180"/>
      <c r="P914" s="180"/>
      <c r="Q914" s="180"/>
      <c r="R914" s="180"/>
      <c r="S914" s="180"/>
    </row>
    <row r="915" spans="1:19" ht="16.5" customHeight="1">
      <c r="A915" s="180"/>
      <c r="B915" s="180"/>
      <c r="C915" s="180"/>
      <c r="D915" s="181"/>
      <c r="F915" s="181"/>
      <c r="G915" s="9"/>
      <c r="J915" s="9"/>
      <c r="L915" s="293"/>
      <c r="M915" s="180"/>
      <c r="O915" s="180"/>
      <c r="P915" s="180"/>
      <c r="Q915" s="180"/>
      <c r="R915" s="180"/>
      <c r="S915" s="180"/>
    </row>
    <row r="916" spans="1:19" ht="16.5" customHeight="1">
      <c r="A916" s="180"/>
      <c r="B916" s="180"/>
      <c r="C916" s="180"/>
      <c r="D916" s="181"/>
      <c r="F916" s="181"/>
      <c r="G916" s="9"/>
      <c r="J916" s="9"/>
      <c r="L916" s="293"/>
      <c r="M916" s="180"/>
      <c r="O916" s="180"/>
      <c r="P916" s="180"/>
      <c r="Q916" s="180"/>
      <c r="R916" s="180"/>
      <c r="S916" s="180"/>
    </row>
    <row r="917" spans="1:19" ht="16.5" customHeight="1">
      <c r="A917" s="180"/>
      <c r="B917" s="180"/>
      <c r="C917" s="180"/>
      <c r="D917" s="181"/>
      <c r="F917" s="181"/>
      <c r="G917" s="9"/>
      <c r="J917" s="9"/>
      <c r="L917" s="293"/>
      <c r="M917" s="180"/>
      <c r="O917" s="180"/>
      <c r="P917" s="180"/>
      <c r="Q917" s="180"/>
      <c r="R917" s="180"/>
      <c r="S917" s="180"/>
    </row>
    <row r="918" spans="1:19" ht="16.5" customHeight="1">
      <c r="A918" s="180"/>
      <c r="B918" s="180"/>
      <c r="C918" s="180"/>
      <c r="D918" s="181"/>
      <c r="F918" s="181"/>
      <c r="G918" s="9"/>
      <c r="J918" s="9"/>
      <c r="L918" s="293"/>
      <c r="M918" s="180"/>
      <c r="O918" s="180"/>
      <c r="P918" s="180"/>
      <c r="Q918" s="180"/>
      <c r="R918" s="180"/>
      <c r="S918" s="180"/>
    </row>
    <row r="919" spans="1:19" ht="16.5" customHeight="1">
      <c r="A919" s="180"/>
      <c r="B919" s="180"/>
      <c r="C919" s="180"/>
      <c r="D919" s="181"/>
      <c r="F919" s="181"/>
      <c r="G919" s="9"/>
      <c r="J919" s="9"/>
      <c r="L919" s="293"/>
      <c r="M919" s="180"/>
      <c r="O919" s="180"/>
      <c r="P919" s="180"/>
      <c r="Q919" s="180"/>
      <c r="R919" s="180"/>
      <c r="S919" s="180"/>
    </row>
    <row r="920" spans="1:19" ht="16.5" customHeight="1">
      <c r="A920" s="180"/>
      <c r="B920" s="180"/>
      <c r="C920" s="180"/>
      <c r="D920" s="181"/>
      <c r="F920" s="181"/>
      <c r="G920" s="9"/>
      <c r="J920" s="9"/>
      <c r="L920" s="293"/>
      <c r="M920" s="180"/>
      <c r="O920" s="180"/>
      <c r="P920" s="180"/>
      <c r="Q920" s="180"/>
      <c r="R920" s="180"/>
      <c r="S920" s="180"/>
    </row>
    <row r="921" spans="1:19" ht="16.5" customHeight="1">
      <c r="A921" s="180"/>
      <c r="B921" s="180"/>
      <c r="C921" s="180"/>
      <c r="D921" s="181"/>
      <c r="F921" s="181"/>
      <c r="G921" s="9"/>
      <c r="J921" s="9"/>
      <c r="L921" s="293"/>
      <c r="M921" s="180"/>
      <c r="O921" s="180"/>
      <c r="P921" s="180"/>
      <c r="Q921" s="180"/>
      <c r="R921" s="180"/>
      <c r="S921" s="180"/>
    </row>
    <row r="922" spans="1:19" ht="16.5" customHeight="1">
      <c r="A922" s="180"/>
      <c r="B922" s="180"/>
      <c r="C922" s="180"/>
      <c r="D922" s="181"/>
      <c r="F922" s="181"/>
      <c r="G922" s="9"/>
      <c r="J922" s="9"/>
      <c r="L922" s="293"/>
      <c r="M922" s="180"/>
      <c r="O922" s="180"/>
      <c r="P922" s="180"/>
      <c r="Q922" s="180"/>
      <c r="R922" s="180"/>
      <c r="S922" s="180"/>
    </row>
    <row r="923" spans="1:19" ht="16.5" customHeight="1">
      <c r="A923" s="180"/>
      <c r="B923" s="180"/>
      <c r="C923" s="180"/>
      <c r="D923" s="181"/>
      <c r="F923" s="181"/>
      <c r="G923" s="9"/>
      <c r="J923" s="9"/>
      <c r="L923" s="293"/>
      <c r="M923" s="180"/>
      <c r="O923" s="180"/>
      <c r="P923" s="180"/>
      <c r="Q923" s="180"/>
      <c r="R923" s="180"/>
      <c r="S923" s="180"/>
    </row>
    <row r="924" spans="1:19" ht="16.5" customHeight="1">
      <c r="A924" s="180"/>
      <c r="B924" s="180"/>
      <c r="C924" s="180"/>
      <c r="D924" s="181"/>
      <c r="F924" s="181"/>
      <c r="G924" s="9"/>
      <c r="J924" s="9"/>
      <c r="L924" s="293"/>
      <c r="M924" s="180"/>
      <c r="O924" s="180"/>
      <c r="P924" s="180"/>
      <c r="Q924" s="180"/>
      <c r="R924" s="180"/>
      <c r="S924" s="180"/>
    </row>
    <row r="925" spans="1:19" ht="16.5" customHeight="1">
      <c r="A925" s="180"/>
      <c r="B925" s="180"/>
      <c r="C925" s="180"/>
      <c r="D925" s="181"/>
      <c r="F925" s="181"/>
      <c r="G925" s="9"/>
      <c r="J925" s="9"/>
      <c r="L925" s="293"/>
      <c r="M925" s="180"/>
      <c r="O925" s="180"/>
      <c r="P925" s="180"/>
      <c r="Q925" s="180"/>
      <c r="R925" s="180"/>
      <c r="S925" s="180"/>
    </row>
    <row r="926" spans="1:19" ht="16.5" customHeight="1">
      <c r="A926" s="180"/>
      <c r="B926" s="180"/>
      <c r="C926" s="180"/>
      <c r="D926" s="181"/>
      <c r="F926" s="181"/>
      <c r="G926" s="9"/>
      <c r="J926" s="9"/>
      <c r="L926" s="293"/>
      <c r="M926" s="180"/>
      <c r="O926" s="180"/>
      <c r="P926" s="180"/>
      <c r="Q926" s="180"/>
      <c r="R926" s="180"/>
      <c r="S926" s="180"/>
    </row>
    <row r="927" spans="1:19" ht="16.5" customHeight="1">
      <c r="A927" s="180"/>
      <c r="B927" s="180"/>
      <c r="C927" s="180"/>
      <c r="D927" s="181"/>
      <c r="F927" s="181"/>
      <c r="G927" s="9"/>
      <c r="J927" s="9"/>
      <c r="L927" s="293"/>
      <c r="M927" s="180"/>
      <c r="O927" s="180"/>
      <c r="P927" s="180"/>
      <c r="Q927" s="180"/>
      <c r="R927" s="180"/>
      <c r="S927" s="180"/>
    </row>
    <row r="928" spans="1:19" ht="16.5" customHeight="1">
      <c r="A928" s="180"/>
      <c r="B928" s="180"/>
      <c r="C928" s="180"/>
      <c r="D928" s="181"/>
      <c r="F928" s="181"/>
      <c r="G928" s="9"/>
      <c r="J928" s="9"/>
      <c r="L928" s="293"/>
      <c r="M928" s="180"/>
      <c r="O928" s="180"/>
      <c r="P928" s="180"/>
      <c r="Q928" s="180"/>
      <c r="R928" s="180"/>
      <c r="S928" s="180"/>
    </row>
    <row r="929" spans="1:19" ht="16.5" customHeight="1">
      <c r="A929" s="180"/>
      <c r="B929" s="180"/>
      <c r="C929" s="180"/>
      <c r="D929" s="181"/>
      <c r="F929" s="181"/>
      <c r="G929" s="9"/>
      <c r="J929" s="9"/>
      <c r="L929" s="293"/>
      <c r="M929" s="180"/>
      <c r="O929" s="180"/>
      <c r="P929" s="180"/>
      <c r="Q929" s="180"/>
      <c r="R929" s="180"/>
      <c r="S929" s="180"/>
    </row>
    <row r="930" spans="1:19" ht="16.5" customHeight="1">
      <c r="A930" s="180"/>
      <c r="B930" s="180"/>
      <c r="C930" s="180"/>
      <c r="D930" s="181"/>
      <c r="F930" s="181"/>
      <c r="G930" s="9"/>
      <c r="J930" s="9"/>
      <c r="L930" s="293"/>
      <c r="M930" s="180"/>
      <c r="O930" s="180"/>
      <c r="P930" s="180"/>
      <c r="Q930" s="180"/>
      <c r="R930" s="180"/>
      <c r="S930" s="180"/>
    </row>
    <row r="931" spans="1:19" ht="16.5" customHeight="1">
      <c r="A931" s="180"/>
      <c r="B931" s="180"/>
      <c r="C931" s="180"/>
      <c r="D931" s="181"/>
      <c r="F931" s="181"/>
      <c r="G931" s="9"/>
      <c r="J931" s="9"/>
      <c r="L931" s="293"/>
      <c r="M931" s="180"/>
      <c r="O931" s="180"/>
      <c r="P931" s="180"/>
      <c r="Q931" s="180"/>
      <c r="R931" s="180"/>
      <c r="S931" s="180"/>
    </row>
    <row r="932" spans="1:19" ht="16.5" customHeight="1">
      <c r="A932" s="180"/>
      <c r="B932" s="180"/>
      <c r="C932" s="180"/>
      <c r="D932" s="181"/>
      <c r="F932" s="181"/>
      <c r="G932" s="9"/>
      <c r="J932" s="9"/>
      <c r="L932" s="293"/>
      <c r="M932" s="180"/>
      <c r="O932" s="180"/>
      <c r="P932" s="180"/>
      <c r="Q932" s="180"/>
      <c r="R932" s="180"/>
      <c r="S932" s="180"/>
    </row>
    <row r="933" spans="1:19" ht="16.5" customHeight="1">
      <c r="A933" s="180"/>
      <c r="B933" s="180"/>
      <c r="C933" s="180"/>
      <c r="D933" s="181"/>
      <c r="F933" s="181"/>
      <c r="G933" s="9"/>
      <c r="J933" s="9"/>
      <c r="L933" s="293"/>
      <c r="M933" s="180"/>
      <c r="O933" s="180"/>
      <c r="P933" s="180"/>
      <c r="Q933" s="180"/>
      <c r="R933" s="180"/>
      <c r="S933" s="180"/>
    </row>
    <row r="934" spans="1:19" ht="16.5" customHeight="1">
      <c r="A934" s="180"/>
      <c r="B934" s="180"/>
      <c r="C934" s="180"/>
      <c r="D934" s="181"/>
      <c r="F934" s="181"/>
      <c r="G934" s="9"/>
      <c r="J934" s="9"/>
      <c r="L934" s="293"/>
      <c r="M934" s="180"/>
      <c r="O934" s="180"/>
      <c r="P934" s="180"/>
      <c r="Q934" s="180"/>
      <c r="R934" s="180"/>
      <c r="S934" s="180"/>
    </row>
    <row r="935" spans="1:19" ht="16.5" customHeight="1">
      <c r="A935" s="180"/>
      <c r="B935" s="180"/>
      <c r="C935" s="180"/>
      <c r="D935" s="181"/>
      <c r="F935" s="181"/>
      <c r="G935" s="9"/>
      <c r="J935" s="9"/>
      <c r="L935" s="293"/>
      <c r="M935" s="180"/>
      <c r="O935" s="180"/>
      <c r="P935" s="180"/>
      <c r="Q935" s="180"/>
      <c r="R935" s="180"/>
      <c r="S935" s="180"/>
    </row>
    <row r="936" spans="1:19" ht="16.5" customHeight="1">
      <c r="A936" s="180"/>
      <c r="B936" s="180"/>
      <c r="C936" s="180"/>
      <c r="D936" s="181"/>
      <c r="F936" s="181"/>
      <c r="G936" s="9"/>
      <c r="J936" s="9"/>
      <c r="L936" s="293"/>
      <c r="M936" s="180"/>
      <c r="O936" s="180"/>
      <c r="P936" s="180"/>
      <c r="Q936" s="180"/>
      <c r="R936" s="180"/>
      <c r="S936" s="180"/>
    </row>
    <row r="937" spans="1:19" ht="16.5" customHeight="1">
      <c r="A937" s="180"/>
      <c r="B937" s="180"/>
      <c r="C937" s="180"/>
      <c r="D937" s="181"/>
      <c r="F937" s="181"/>
      <c r="G937" s="9"/>
      <c r="J937" s="9"/>
      <c r="L937" s="293"/>
      <c r="M937" s="180"/>
      <c r="O937" s="180"/>
      <c r="P937" s="180"/>
      <c r="Q937" s="180"/>
      <c r="R937" s="180"/>
      <c r="S937" s="180"/>
    </row>
    <row r="938" spans="1:19" ht="16.5" customHeight="1">
      <c r="A938" s="180"/>
      <c r="B938" s="180"/>
      <c r="C938" s="180"/>
      <c r="D938" s="181"/>
      <c r="F938" s="181"/>
      <c r="G938" s="9"/>
      <c r="J938" s="9"/>
      <c r="L938" s="293"/>
      <c r="M938" s="180"/>
      <c r="O938" s="180"/>
      <c r="P938" s="180"/>
      <c r="Q938" s="180"/>
      <c r="R938" s="180"/>
      <c r="S938" s="180"/>
    </row>
    <row r="939" spans="1:19" ht="16.5" customHeight="1">
      <c r="A939" s="180"/>
      <c r="B939" s="180"/>
      <c r="C939" s="180"/>
      <c r="D939" s="181"/>
      <c r="F939" s="181"/>
      <c r="G939" s="9"/>
      <c r="J939" s="9"/>
      <c r="L939" s="293"/>
      <c r="M939" s="180"/>
      <c r="O939" s="180"/>
      <c r="P939" s="180"/>
      <c r="Q939" s="180"/>
      <c r="R939" s="180"/>
      <c r="S939" s="180"/>
    </row>
    <row r="940" spans="1:19" ht="16.5" customHeight="1">
      <c r="A940" s="180"/>
      <c r="B940" s="180"/>
      <c r="C940" s="180"/>
      <c r="D940" s="181"/>
      <c r="F940" s="181"/>
      <c r="G940" s="9"/>
      <c r="J940" s="9"/>
      <c r="L940" s="293"/>
      <c r="M940" s="180"/>
      <c r="O940" s="180"/>
      <c r="P940" s="180"/>
      <c r="Q940" s="180"/>
      <c r="R940" s="180"/>
      <c r="S940" s="180"/>
    </row>
    <row r="941" spans="1:19" ht="16.5" customHeight="1">
      <c r="A941" s="180"/>
      <c r="B941" s="180"/>
      <c r="C941" s="180"/>
      <c r="D941" s="181"/>
      <c r="F941" s="181"/>
      <c r="G941" s="9"/>
      <c r="J941" s="9"/>
      <c r="L941" s="293"/>
      <c r="M941" s="180"/>
      <c r="O941" s="180"/>
      <c r="P941" s="180"/>
      <c r="Q941" s="180"/>
      <c r="R941" s="180"/>
      <c r="S941" s="180"/>
    </row>
    <row r="942" spans="1:19" ht="16.5" customHeight="1">
      <c r="A942" s="180"/>
      <c r="B942" s="180"/>
      <c r="C942" s="180"/>
      <c r="D942" s="181"/>
      <c r="F942" s="181"/>
      <c r="G942" s="9"/>
      <c r="J942" s="9"/>
      <c r="L942" s="293"/>
      <c r="M942" s="180"/>
      <c r="O942" s="180"/>
      <c r="P942" s="180"/>
      <c r="Q942" s="180"/>
      <c r="R942" s="180"/>
      <c r="S942" s="180"/>
    </row>
    <row r="943" spans="1:19" ht="16.5" customHeight="1">
      <c r="A943" s="180"/>
      <c r="B943" s="180"/>
      <c r="C943" s="180"/>
      <c r="D943" s="181"/>
      <c r="F943" s="181"/>
      <c r="G943" s="9"/>
      <c r="J943" s="9"/>
      <c r="L943" s="293"/>
      <c r="M943" s="180"/>
      <c r="O943" s="180"/>
      <c r="P943" s="180"/>
      <c r="Q943" s="180"/>
      <c r="R943" s="180"/>
      <c r="S943" s="180"/>
    </row>
    <row r="944" spans="1:19" ht="16.5" customHeight="1">
      <c r="A944" s="180"/>
      <c r="B944" s="180"/>
      <c r="C944" s="180"/>
      <c r="D944" s="181"/>
      <c r="F944" s="181"/>
      <c r="G944" s="9"/>
      <c r="J944" s="9"/>
      <c r="L944" s="293"/>
      <c r="M944" s="180"/>
      <c r="O944" s="180"/>
      <c r="P944" s="180"/>
      <c r="Q944" s="180"/>
      <c r="R944" s="180"/>
      <c r="S944" s="180"/>
    </row>
    <row r="945" spans="1:19" ht="16.5" customHeight="1">
      <c r="A945" s="180"/>
      <c r="B945" s="180"/>
      <c r="C945" s="180"/>
      <c r="D945" s="181"/>
      <c r="F945" s="181"/>
      <c r="G945" s="9"/>
      <c r="J945" s="9"/>
      <c r="L945" s="293"/>
      <c r="M945" s="180"/>
      <c r="O945" s="180"/>
      <c r="P945" s="180"/>
      <c r="Q945" s="180"/>
      <c r="R945" s="180"/>
      <c r="S945" s="180"/>
    </row>
    <row r="946" spans="1:19" ht="16.5" customHeight="1">
      <c r="A946" s="180"/>
      <c r="B946" s="180"/>
      <c r="C946" s="180"/>
      <c r="D946" s="181"/>
      <c r="F946" s="181"/>
      <c r="G946" s="9"/>
      <c r="J946" s="9"/>
      <c r="L946" s="293"/>
      <c r="M946" s="180"/>
      <c r="O946" s="180"/>
      <c r="P946" s="180"/>
      <c r="Q946" s="180"/>
      <c r="R946" s="180"/>
      <c r="S946" s="180"/>
    </row>
    <row r="947" spans="1:19" ht="16.5" customHeight="1">
      <c r="A947" s="180"/>
      <c r="B947" s="180"/>
      <c r="C947" s="180"/>
      <c r="D947" s="181"/>
      <c r="F947" s="181"/>
      <c r="G947" s="9"/>
      <c r="J947" s="9"/>
      <c r="L947" s="293"/>
      <c r="M947" s="180"/>
      <c r="O947" s="180"/>
      <c r="P947" s="180"/>
      <c r="Q947" s="180"/>
      <c r="R947" s="180"/>
      <c r="S947" s="180"/>
    </row>
    <row r="948" spans="1:19" ht="16.5" customHeight="1">
      <c r="A948" s="180"/>
      <c r="B948" s="180"/>
      <c r="C948" s="180"/>
      <c r="D948" s="181"/>
      <c r="F948" s="181"/>
      <c r="G948" s="9"/>
      <c r="J948" s="9"/>
      <c r="L948" s="293"/>
      <c r="M948" s="180"/>
      <c r="O948" s="180"/>
      <c r="P948" s="180"/>
      <c r="Q948" s="180"/>
      <c r="R948" s="180"/>
      <c r="S948" s="180"/>
    </row>
    <row r="949" spans="1:19" ht="16.5" customHeight="1">
      <c r="A949" s="180"/>
      <c r="B949" s="180"/>
      <c r="C949" s="180"/>
      <c r="D949" s="181"/>
      <c r="F949" s="181"/>
      <c r="G949" s="9"/>
      <c r="J949" s="9"/>
      <c r="L949" s="293"/>
      <c r="M949" s="180"/>
      <c r="O949" s="180"/>
      <c r="P949" s="180"/>
      <c r="Q949" s="180"/>
      <c r="R949" s="180"/>
      <c r="S949" s="180"/>
    </row>
    <row r="950" spans="1:19" ht="16.5" customHeight="1">
      <c r="A950" s="180"/>
      <c r="B950" s="180"/>
      <c r="C950" s="180"/>
      <c r="D950" s="181"/>
      <c r="F950" s="181"/>
      <c r="G950" s="9"/>
      <c r="J950" s="9"/>
      <c r="L950" s="293"/>
      <c r="M950" s="180"/>
      <c r="O950" s="180"/>
      <c r="P950" s="180"/>
      <c r="Q950" s="180"/>
      <c r="R950" s="180"/>
      <c r="S950" s="180"/>
    </row>
    <row r="951" spans="1:19" ht="16.5" customHeight="1">
      <c r="A951" s="180"/>
      <c r="B951" s="180"/>
      <c r="C951" s="180"/>
      <c r="D951" s="181"/>
      <c r="F951" s="181"/>
      <c r="G951" s="9"/>
      <c r="J951" s="9"/>
      <c r="L951" s="293"/>
      <c r="M951" s="180"/>
      <c r="O951" s="180"/>
      <c r="P951" s="180"/>
      <c r="Q951" s="180"/>
      <c r="R951" s="180"/>
      <c r="S951" s="180"/>
    </row>
    <row r="952" spans="1:19" ht="16.5" customHeight="1">
      <c r="A952" s="180"/>
      <c r="B952" s="180"/>
      <c r="C952" s="180"/>
      <c r="D952" s="181"/>
      <c r="F952" s="181"/>
      <c r="G952" s="9"/>
      <c r="J952" s="9"/>
      <c r="L952" s="293"/>
      <c r="M952" s="180"/>
      <c r="O952" s="180"/>
      <c r="P952" s="180"/>
      <c r="Q952" s="180"/>
      <c r="R952" s="180"/>
      <c r="S952" s="180"/>
    </row>
    <row r="953" spans="1:19" ht="16.5" customHeight="1">
      <c r="A953" s="180"/>
      <c r="B953" s="180"/>
      <c r="C953" s="180"/>
      <c r="D953" s="181"/>
      <c r="F953" s="181"/>
      <c r="G953" s="9"/>
      <c r="J953" s="9"/>
      <c r="L953" s="293"/>
      <c r="M953" s="180"/>
      <c r="O953" s="180"/>
      <c r="P953" s="180"/>
      <c r="Q953" s="180"/>
      <c r="R953" s="180"/>
      <c r="S953" s="180"/>
    </row>
    <row r="954" spans="1:19" ht="16.5" customHeight="1">
      <c r="A954" s="180"/>
      <c r="B954" s="180"/>
      <c r="C954" s="180"/>
      <c r="D954" s="181"/>
      <c r="F954" s="181"/>
      <c r="G954" s="9"/>
      <c r="J954" s="9"/>
      <c r="L954" s="293"/>
      <c r="M954" s="180"/>
      <c r="O954" s="180"/>
      <c r="P954" s="180"/>
      <c r="Q954" s="180"/>
      <c r="R954" s="180"/>
      <c r="S954" s="180"/>
    </row>
    <row r="955" spans="1:19" ht="16.5" customHeight="1">
      <c r="A955" s="180"/>
      <c r="B955" s="180"/>
      <c r="C955" s="180"/>
      <c r="D955" s="181"/>
      <c r="F955" s="181"/>
      <c r="G955" s="9"/>
      <c r="J955" s="9"/>
      <c r="L955" s="293"/>
      <c r="M955" s="180"/>
      <c r="O955" s="180"/>
      <c r="P955" s="180"/>
      <c r="Q955" s="180"/>
      <c r="R955" s="180"/>
      <c r="S955" s="180"/>
    </row>
    <row r="956" spans="1:19" ht="16.5" customHeight="1">
      <c r="A956" s="180"/>
      <c r="B956" s="180"/>
      <c r="C956" s="180"/>
      <c r="D956" s="181"/>
      <c r="F956" s="181"/>
      <c r="G956" s="9"/>
      <c r="J956" s="9"/>
      <c r="L956" s="293"/>
      <c r="M956" s="180"/>
      <c r="O956" s="180"/>
      <c r="P956" s="180"/>
      <c r="Q956" s="180"/>
      <c r="R956" s="180"/>
      <c r="S956" s="180"/>
    </row>
    <row r="957" spans="1:19" ht="16.5" customHeight="1">
      <c r="A957" s="180"/>
      <c r="B957" s="180"/>
      <c r="C957" s="180"/>
      <c r="D957" s="181"/>
      <c r="F957" s="181"/>
      <c r="G957" s="9"/>
      <c r="J957" s="9"/>
      <c r="L957" s="293"/>
      <c r="M957" s="180"/>
      <c r="O957" s="180"/>
      <c r="P957" s="180"/>
      <c r="Q957" s="180"/>
      <c r="R957" s="180"/>
      <c r="S957" s="180"/>
    </row>
    <row r="958" spans="1:19" ht="16.5" customHeight="1">
      <c r="A958" s="180"/>
      <c r="B958" s="180"/>
      <c r="C958" s="180"/>
      <c r="D958" s="181"/>
      <c r="F958" s="181"/>
      <c r="G958" s="9"/>
      <c r="J958" s="9"/>
      <c r="L958" s="293"/>
      <c r="M958" s="180"/>
      <c r="O958" s="180"/>
      <c r="P958" s="180"/>
      <c r="Q958" s="180"/>
      <c r="R958" s="180"/>
      <c r="S958" s="180"/>
    </row>
    <row r="959" spans="1:19" ht="16.5" customHeight="1">
      <c r="A959" s="180"/>
      <c r="B959" s="180"/>
      <c r="C959" s="180"/>
      <c r="D959" s="181"/>
      <c r="F959" s="181"/>
      <c r="G959" s="9"/>
      <c r="J959" s="9"/>
      <c r="L959" s="293"/>
      <c r="M959" s="180"/>
      <c r="O959" s="180"/>
      <c r="P959" s="180"/>
      <c r="Q959" s="180"/>
      <c r="R959" s="180"/>
      <c r="S959" s="180"/>
    </row>
    <row r="960" spans="1:19" ht="16.5" customHeight="1">
      <c r="A960" s="180"/>
      <c r="B960" s="180"/>
      <c r="C960" s="180"/>
      <c r="D960" s="181"/>
      <c r="F960" s="181"/>
      <c r="G960" s="9"/>
      <c r="J960" s="9"/>
      <c r="L960" s="293"/>
      <c r="M960" s="180"/>
      <c r="O960" s="180"/>
      <c r="P960" s="180"/>
      <c r="Q960" s="180"/>
      <c r="R960" s="180"/>
      <c r="S960" s="180"/>
    </row>
    <row r="961" spans="1:19" ht="16.5" customHeight="1">
      <c r="A961" s="180"/>
      <c r="B961" s="180"/>
      <c r="C961" s="180"/>
      <c r="D961" s="181"/>
      <c r="F961" s="181"/>
      <c r="G961" s="9"/>
      <c r="J961" s="9"/>
      <c r="L961" s="293"/>
      <c r="M961" s="180"/>
      <c r="O961" s="180"/>
      <c r="P961" s="180"/>
      <c r="Q961" s="180"/>
      <c r="R961" s="180"/>
      <c r="S961" s="180"/>
    </row>
    <row r="962" spans="1:19" ht="16.5" customHeight="1">
      <c r="A962" s="180"/>
      <c r="B962" s="180"/>
      <c r="C962" s="180"/>
      <c r="D962" s="181"/>
      <c r="F962" s="181"/>
      <c r="G962" s="9"/>
      <c r="J962" s="9"/>
      <c r="L962" s="293"/>
      <c r="M962" s="180"/>
      <c r="O962" s="180"/>
      <c r="P962" s="180"/>
      <c r="Q962" s="180"/>
      <c r="R962" s="180"/>
      <c r="S962" s="180"/>
    </row>
    <row r="963" spans="1:19" ht="16.5" customHeight="1">
      <c r="A963" s="180"/>
      <c r="B963" s="180"/>
      <c r="C963" s="180"/>
      <c r="D963" s="181"/>
      <c r="F963" s="181"/>
      <c r="G963" s="9"/>
      <c r="J963" s="9"/>
      <c r="L963" s="293"/>
      <c r="M963" s="180"/>
      <c r="O963" s="180"/>
      <c r="P963" s="180"/>
      <c r="Q963" s="180"/>
      <c r="R963" s="180"/>
      <c r="S963" s="180"/>
    </row>
    <row r="964" spans="1:19" ht="16.5" customHeight="1">
      <c r="A964" s="180"/>
      <c r="B964" s="180"/>
      <c r="C964" s="180"/>
      <c r="D964" s="181"/>
      <c r="F964" s="181"/>
      <c r="G964" s="9"/>
      <c r="J964" s="9"/>
      <c r="L964" s="293"/>
      <c r="M964" s="180"/>
      <c r="O964" s="180"/>
      <c r="P964" s="180"/>
      <c r="Q964" s="180"/>
      <c r="R964" s="180"/>
      <c r="S964" s="180"/>
    </row>
    <row r="965" spans="1:19" ht="16.5" customHeight="1">
      <c r="A965" s="180"/>
      <c r="B965" s="180"/>
      <c r="C965" s="180"/>
      <c r="D965" s="181"/>
      <c r="F965" s="181"/>
      <c r="G965" s="9"/>
      <c r="J965" s="9"/>
      <c r="L965" s="293"/>
      <c r="M965" s="180"/>
      <c r="O965" s="180"/>
      <c r="P965" s="180"/>
      <c r="Q965" s="180"/>
      <c r="R965" s="180"/>
      <c r="S965" s="180"/>
    </row>
    <row r="966" spans="1:19" ht="16.5" customHeight="1">
      <c r="A966" s="180"/>
      <c r="B966" s="180"/>
      <c r="C966" s="180"/>
      <c r="D966" s="181"/>
      <c r="F966" s="181"/>
      <c r="G966" s="9"/>
      <c r="J966" s="9"/>
      <c r="L966" s="293"/>
      <c r="M966" s="180"/>
      <c r="O966" s="180"/>
      <c r="P966" s="180"/>
      <c r="Q966" s="180"/>
      <c r="R966" s="180"/>
      <c r="S966" s="180"/>
    </row>
    <row r="967" spans="1:19" ht="16.5" customHeight="1">
      <c r="A967" s="180"/>
      <c r="B967" s="180"/>
      <c r="C967" s="180"/>
      <c r="D967" s="181"/>
      <c r="F967" s="181"/>
      <c r="G967" s="9"/>
      <c r="J967" s="9"/>
      <c r="L967" s="293"/>
      <c r="M967" s="180"/>
      <c r="O967" s="180"/>
      <c r="P967" s="180"/>
      <c r="Q967" s="180"/>
      <c r="R967" s="180"/>
      <c r="S967" s="180"/>
    </row>
    <row r="968" spans="1:19" ht="16.5" customHeight="1">
      <c r="A968" s="180"/>
      <c r="B968" s="180"/>
      <c r="C968" s="180"/>
      <c r="D968" s="181"/>
      <c r="F968" s="181"/>
      <c r="G968" s="9"/>
      <c r="J968" s="9"/>
      <c r="L968" s="293"/>
      <c r="M968" s="180"/>
      <c r="O968" s="180"/>
      <c r="P968" s="180"/>
      <c r="Q968" s="180"/>
      <c r="R968" s="180"/>
      <c r="S968" s="180"/>
    </row>
    <row r="969" spans="1:19" ht="16.5" customHeight="1">
      <c r="A969" s="180"/>
      <c r="B969" s="180"/>
      <c r="C969" s="180"/>
      <c r="D969" s="181"/>
      <c r="F969" s="181"/>
      <c r="G969" s="9"/>
      <c r="J969" s="9"/>
      <c r="L969" s="293"/>
      <c r="M969" s="180"/>
      <c r="O969" s="180"/>
      <c r="P969" s="180"/>
      <c r="Q969" s="180"/>
      <c r="R969" s="180"/>
      <c r="S969" s="180"/>
    </row>
    <row r="970" spans="1:19" ht="16.5" customHeight="1">
      <c r="A970" s="180"/>
      <c r="B970" s="180"/>
      <c r="C970" s="180"/>
      <c r="D970" s="181"/>
      <c r="F970" s="181"/>
      <c r="G970" s="9"/>
      <c r="J970" s="9"/>
      <c r="L970" s="293"/>
      <c r="M970" s="180"/>
      <c r="O970" s="180"/>
      <c r="P970" s="180"/>
      <c r="Q970" s="180"/>
      <c r="R970" s="180"/>
      <c r="S970" s="180"/>
    </row>
    <row r="971" spans="1:19" ht="16.5" customHeight="1">
      <c r="A971" s="180"/>
      <c r="B971" s="180"/>
      <c r="C971" s="180"/>
      <c r="D971" s="181"/>
      <c r="F971" s="181"/>
      <c r="G971" s="9"/>
      <c r="J971" s="9"/>
      <c r="L971" s="293"/>
      <c r="M971" s="180"/>
      <c r="O971" s="180"/>
      <c r="P971" s="180"/>
      <c r="Q971" s="180"/>
      <c r="R971" s="180"/>
      <c r="S971" s="180"/>
    </row>
    <row r="972" spans="1:19" ht="16.5" customHeight="1">
      <c r="A972" s="180"/>
      <c r="B972" s="180"/>
      <c r="C972" s="180"/>
      <c r="D972" s="181"/>
      <c r="F972" s="181"/>
      <c r="G972" s="9"/>
      <c r="J972" s="9"/>
      <c r="L972" s="293"/>
      <c r="M972" s="180"/>
      <c r="O972" s="180"/>
      <c r="P972" s="180"/>
      <c r="Q972" s="180"/>
      <c r="R972" s="180"/>
      <c r="S972" s="180"/>
    </row>
    <row r="973" spans="1:19" ht="16.5" customHeight="1">
      <c r="A973" s="180"/>
      <c r="B973" s="180"/>
      <c r="C973" s="180"/>
      <c r="D973" s="181"/>
      <c r="F973" s="181"/>
      <c r="G973" s="9"/>
      <c r="J973" s="9"/>
      <c r="L973" s="293"/>
      <c r="M973" s="180"/>
      <c r="O973" s="180"/>
      <c r="P973" s="180"/>
      <c r="Q973" s="180"/>
      <c r="R973" s="180"/>
      <c r="S973" s="180"/>
    </row>
    <row r="974" spans="1:19" ht="16.5" customHeight="1">
      <c r="A974" s="180"/>
      <c r="B974" s="180"/>
      <c r="C974" s="180"/>
      <c r="D974" s="181"/>
      <c r="F974" s="181"/>
      <c r="G974" s="9"/>
      <c r="J974" s="9"/>
      <c r="L974" s="293"/>
      <c r="M974" s="180"/>
      <c r="O974" s="180"/>
      <c r="P974" s="180"/>
      <c r="Q974" s="180"/>
      <c r="R974" s="180"/>
      <c r="S974" s="180"/>
    </row>
    <row r="975" spans="1:19" ht="16.5" customHeight="1">
      <c r="A975" s="180"/>
      <c r="B975" s="180"/>
      <c r="C975" s="180"/>
      <c r="D975" s="181"/>
      <c r="F975" s="181"/>
      <c r="G975" s="9"/>
      <c r="J975" s="9"/>
      <c r="L975" s="293"/>
      <c r="M975" s="180"/>
      <c r="O975" s="180"/>
      <c r="P975" s="180"/>
      <c r="Q975" s="180"/>
      <c r="R975" s="180"/>
      <c r="S975" s="180"/>
    </row>
    <row r="976" spans="1:19" ht="16.5" customHeight="1">
      <c r="A976" s="180"/>
      <c r="B976" s="180"/>
      <c r="C976" s="180"/>
      <c r="D976" s="181"/>
      <c r="F976" s="181"/>
      <c r="G976" s="9"/>
      <c r="J976" s="9"/>
      <c r="L976" s="293"/>
      <c r="M976" s="180"/>
      <c r="O976" s="180"/>
      <c r="P976" s="180"/>
      <c r="Q976" s="180"/>
      <c r="R976" s="180"/>
      <c r="S976" s="180"/>
    </row>
    <row r="977" spans="1:19" ht="16.5" customHeight="1">
      <c r="A977" s="180"/>
      <c r="B977" s="180"/>
      <c r="C977" s="180"/>
      <c r="D977" s="181"/>
      <c r="F977" s="181"/>
      <c r="G977" s="9"/>
      <c r="J977" s="9"/>
      <c r="L977" s="293"/>
      <c r="M977" s="180"/>
      <c r="O977" s="180"/>
      <c r="P977" s="180"/>
      <c r="Q977" s="180"/>
      <c r="R977" s="180"/>
      <c r="S977" s="180"/>
    </row>
    <row r="978" spans="1:19" ht="16.5" customHeight="1">
      <c r="A978" s="180"/>
      <c r="B978" s="180"/>
      <c r="C978" s="180"/>
      <c r="D978" s="181"/>
      <c r="F978" s="181"/>
      <c r="G978" s="9"/>
      <c r="J978" s="9"/>
      <c r="L978" s="293"/>
      <c r="M978" s="180"/>
      <c r="O978" s="180"/>
      <c r="P978" s="180"/>
      <c r="Q978" s="180"/>
      <c r="R978" s="180"/>
      <c r="S978" s="180"/>
    </row>
    <row r="979" spans="1:19" ht="16.5" customHeight="1">
      <c r="A979" s="180"/>
      <c r="B979" s="180"/>
      <c r="C979" s="180"/>
      <c r="D979" s="181"/>
      <c r="F979" s="181"/>
      <c r="G979" s="9"/>
      <c r="J979" s="9"/>
      <c r="L979" s="293"/>
      <c r="M979" s="180"/>
      <c r="O979" s="180"/>
      <c r="P979" s="180"/>
      <c r="Q979" s="180"/>
      <c r="R979" s="180"/>
      <c r="S979" s="180"/>
    </row>
    <row r="980" spans="1:19" ht="16.5" customHeight="1">
      <c r="A980" s="180"/>
      <c r="B980" s="180"/>
      <c r="C980" s="180"/>
      <c r="D980" s="181"/>
      <c r="F980" s="181"/>
      <c r="G980" s="9"/>
      <c r="J980" s="9"/>
      <c r="L980" s="293"/>
      <c r="M980" s="180"/>
      <c r="O980" s="180"/>
      <c r="P980" s="180"/>
      <c r="Q980" s="180"/>
      <c r="R980" s="180"/>
      <c r="S980" s="180"/>
    </row>
    <row r="981" spans="1:19" ht="16.5" customHeight="1">
      <c r="A981" s="180"/>
      <c r="B981" s="180"/>
      <c r="C981" s="180"/>
      <c r="D981" s="181"/>
      <c r="F981" s="181"/>
      <c r="G981" s="9"/>
      <c r="J981" s="9"/>
      <c r="L981" s="293"/>
      <c r="M981" s="180"/>
      <c r="O981" s="180"/>
      <c r="P981" s="180"/>
      <c r="Q981" s="180"/>
      <c r="R981" s="180"/>
      <c r="S981" s="180"/>
    </row>
    <row r="982" spans="1:19" ht="16.5" customHeight="1">
      <c r="A982" s="180"/>
      <c r="B982" s="180"/>
      <c r="C982" s="180"/>
      <c r="D982" s="181"/>
      <c r="F982" s="181"/>
      <c r="G982" s="9"/>
      <c r="J982" s="9"/>
      <c r="L982" s="293"/>
      <c r="M982" s="180"/>
      <c r="O982" s="180"/>
      <c r="P982" s="180"/>
      <c r="Q982" s="180"/>
      <c r="R982" s="180"/>
      <c r="S982" s="180"/>
    </row>
    <row r="983" spans="1:19" ht="16.5" customHeight="1">
      <c r="A983" s="180"/>
      <c r="B983" s="180"/>
      <c r="C983" s="180"/>
      <c r="D983" s="181"/>
      <c r="F983" s="181"/>
      <c r="G983" s="9"/>
      <c r="J983" s="9"/>
      <c r="L983" s="293"/>
      <c r="M983" s="180"/>
      <c r="O983" s="180"/>
      <c r="P983" s="180"/>
      <c r="Q983" s="180"/>
      <c r="R983" s="180"/>
      <c r="S983" s="180"/>
    </row>
    <row r="984" spans="1:19" ht="16.5" customHeight="1">
      <c r="A984" s="180"/>
      <c r="B984" s="180"/>
      <c r="C984" s="180"/>
      <c r="D984" s="181"/>
      <c r="F984" s="181"/>
      <c r="G984" s="9"/>
      <c r="J984" s="9"/>
      <c r="L984" s="293"/>
      <c r="M984" s="180"/>
      <c r="O984" s="180"/>
      <c r="P984" s="180"/>
      <c r="Q984" s="180"/>
      <c r="R984" s="180"/>
      <c r="S984" s="180"/>
    </row>
    <row r="985" spans="1:19" ht="16.5" customHeight="1">
      <c r="A985" s="180"/>
      <c r="B985" s="180"/>
      <c r="C985" s="180"/>
      <c r="D985" s="181"/>
      <c r="F985" s="181"/>
      <c r="G985" s="9"/>
      <c r="J985" s="9"/>
      <c r="L985" s="293"/>
      <c r="M985" s="180"/>
      <c r="O985" s="180"/>
      <c r="P985" s="180"/>
      <c r="Q985" s="180"/>
      <c r="R985" s="180"/>
      <c r="S985" s="180"/>
    </row>
    <row r="986" spans="1:19" ht="16.5" customHeight="1">
      <c r="A986" s="180"/>
      <c r="B986" s="180"/>
      <c r="C986" s="180"/>
      <c r="D986" s="181"/>
      <c r="F986" s="181"/>
      <c r="G986" s="9"/>
      <c r="J986" s="9"/>
      <c r="L986" s="293"/>
      <c r="M986" s="180"/>
      <c r="O986" s="180"/>
      <c r="P986" s="180"/>
      <c r="Q986" s="180"/>
      <c r="R986" s="180"/>
      <c r="S986" s="180"/>
    </row>
    <row r="987" spans="1:19" ht="16.5" customHeight="1">
      <c r="A987" s="180"/>
      <c r="B987" s="180"/>
      <c r="C987" s="180"/>
      <c r="D987" s="181"/>
      <c r="F987" s="181"/>
      <c r="G987" s="9"/>
      <c r="J987" s="9"/>
      <c r="L987" s="293"/>
      <c r="M987" s="180"/>
      <c r="O987" s="180"/>
      <c r="P987" s="180"/>
      <c r="Q987" s="180"/>
      <c r="R987" s="180"/>
      <c r="S987" s="180"/>
    </row>
    <row r="988" spans="1:19" ht="16.5" customHeight="1">
      <c r="A988" s="180"/>
      <c r="B988" s="180"/>
      <c r="C988" s="180"/>
      <c r="D988" s="181"/>
      <c r="F988" s="181"/>
      <c r="G988" s="9"/>
      <c r="J988" s="9"/>
      <c r="L988" s="293"/>
      <c r="M988" s="180"/>
      <c r="O988" s="180"/>
      <c r="P988" s="180"/>
      <c r="Q988" s="180"/>
      <c r="R988" s="180"/>
      <c r="S988" s="180"/>
    </row>
    <row r="989" spans="1:19" ht="16.5" customHeight="1">
      <c r="A989" s="180"/>
      <c r="B989" s="180"/>
      <c r="C989" s="180"/>
      <c r="D989" s="181"/>
      <c r="F989" s="181"/>
      <c r="G989" s="9"/>
      <c r="J989" s="9"/>
      <c r="L989" s="293"/>
      <c r="M989" s="180"/>
      <c r="O989" s="180"/>
      <c r="P989" s="180"/>
      <c r="Q989" s="180"/>
      <c r="R989" s="180"/>
      <c r="S989" s="180"/>
    </row>
    <row r="990" spans="1:19" ht="16.5" customHeight="1">
      <c r="A990" s="180"/>
      <c r="B990" s="180"/>
      <c r="C990" s="180"/>
      <c r="D990" s="181"/>
      <c r="F990" s="181"/>
      <c r="G990" s="9"/>
      <c r="J990" s="9"/>
      <c r="L990" s="293"/>
      <c r="M990" s="180"/>
      <c r="O990" s="180"/>
      <c r="P990" s="180"/>
      <c r="Q990" s="180"/>
      <c r="R990" s="180"/>
      <c r="S990" s="180"/>
    </row>
    <row r="991" spans="1:19" ht="16.5" customHeight="1">
      <c r="A991" s="180"/>
      <c r="B991" s="180"/>
      <c r="C991" s="180"/>
      <c r="D991" s="181"/>
      <c r="F991" s="181"/>
      <c r="G991" s="9"/>
      <c r="J991" s="9"/>
      <c r="L991" s="293"/>
      <c r="M991" s="180"/>
      <c r="O991" s="180"/>
      <c r="P991" s="180"/>
      <c r="Q991" s="180"/>
      <c r="R991" s="180"/>
      <c r="S991" s="180"/>
    </row>
    <row r="992" spans="1:19" ht="16.5" customHeight="1">
      <c r="A992" s="180"/>
      <c r="B992" s="180"/>
      <c r="C992" s="180"/>
      <c r="D992" s="181"/>
      <c r="F992" s="181"/>
      <c r="G992" s="9"/>
      <c r="J992" s="9"/>
      <c r="L992" s="293"/>
      <c r="M992" s="180"/>
      <c r="O992" s="180"/>
      <c r="P992" s="180"/>
      <c r="Q992" s="180"/>
      <c r="R992" s="180"/>
      <c r="S992" s="180"/>
    </row>
    <row r="993" spans="1:19" ht="16.5" customHeight="1">
      <c r="A993" s="180"/>
      <c r="B993" s="180"/>
      <c r="C993" s="180"/>
      <c r="D993" s="181"/>
      <c r="F993" s="181"/>
      <c r="G993" s="9"/>
      <c r="J993" s="9"/>
      <c r="L993" s="293"/>
      <c r="M993" s="180"/>
      <c r="O993" s="180"/>
      <c r="P993" s="180"/>
      <c r="Q993" s="180"/>
      <c r="R993" s="180"/>
      <c r="S993" s="180"/>
    </row>
    <row r="994" spans="1:19" ht="16.5" customHeight="1">
      <c r="A994" s="180"/>
      <c r="B994" s="180"/>
      <c r="C994" s="180"/>
      <c r="D994" s="181"/>
      <c r="F994" s="181"/>
      <c r="G994" s="9"/>
      <c r="J994" s="9"/>
      <c r="L994" s="293"/>
      <c r="M994" s="180"/>
      <c r="O994" s="180"/>
      <c r="P994" s="180"/>
      <c r="Q994" s="180"/>
      <c r="R994" s="180"/>
      <c r="S994" s="180"/>
    </row>
    <row r="995" spans="1:19" ht="16.5" customHeight="1">
      <c r="A995" s="180"/>
      <c r="B995" s="180"/>
      <c r="C995" s="180"/>
      <c r="D995" s="181"/>
      <c r="F995" s="181"/>
      <c r="G995" s="9"/>
      <c r="J995" s="9"/>
      <c r="L995" s="293"/>
      <c r="M995" s="180"/>
      <c r="O995" s="180"/>
      <c r="P995" s="180"/>
      <c r="Q995" s="180"/>
      <c r="R995" s="180"/>
      <c r="S995" s="180"/>
    </row>
    <row r="996" spans="1:19" ht="16.5" customHeight="1">
      <c r="A996" s="180"/>
      <c r="B996" s="180"/>
      <c r="C996" s="180"/>
      <c r="D996" s="181"/>
      <c r="F996" s="181"/>
      <c r="G996" s="9"/>
      <c r="J996" s="9"/>
      <c r="L996" s="293"/>
      <c r="M996" s="180"/>
      <c r="O996" s="180"/>
      <c r="P996" s="180"/>
      <c r="Q996" s="180"/>
      <c r="R996" s="180"/>
      <c r="S996" s="180"/>
    </row>
    <row r="997" spans="1:19" ht="16.5" customHeight="1">
      <c r="A997" s="180"/>
      <c r="B997" s="180"/>
      <c r="C997" s="180"/>
      <c r="D997" s="181"/>
      <c r="F997" s="181"/>
      <c r="G997" s="9"/>
      <c r="J997" s="9"/>
      <c r="L997" s="293"/>
      <c r="M997" s="180"/>
      <c r="O997" s="180"/>
      <c r="P997" s="180"/>
      <c r="Q997" s="180"/>
      <c r="R997" s="180"/>
      <c r="S997" s="180"/>
    </row>
    <row r="998" spans="1:19" ht="16.5" customHeight="1">
      <c r="A998" s="180"/>
      <c r="B998" s="180"/>
      <c r="C998" s="180"/>
      <c r="D998" s="181"/>
      <c r="F998" s="181"/>
      <c r="G998" s="9"/>
      <c r="J998" s="9"/>
      <c r="L998" s="293"/>
      <c r="M998" s="180"/>
      <c r="O998" s="180"/>
      <c r="P998" s="180"/>
      <c r="Q998" s="180"/>
      <c r="R998" s="180"/>
      <c r="S998" s="180"/>
    </row>
    <row r="999" spans="1:19" ht="16.5" customHeight="1">
      <c r="A999" s="180"/>
      <c r="B999" s="180"/>
      <c r="C999" s="180"/>
      <c r="D999" s="181"/>
      <c r="F999" s="181"/>
      <c r="G999" s="9"/>
      <c r="J999" s="9"/>
      <c r="L999" s="293"/>
      <c r="M999" s="180"/>
      <c r="O999" s="180"/>
      <c r="P999" s="180"/>
      <c r="Q999" s="180"/>
      <c r="R999" s="180"/>
      <c r="S999" s="180"/>
    </row>
    <row r="1000" spans="1:19" ht="16.5" customHeight="1">
      <c r="A1000" s="180"/>
      <c r="B1000" s="180"/>
      <c r="C1000" s="180"/>
      <c r="D1000" s="181"/>
      <c r="F1000" s="181"/>
      <c r="G1000" s="9"/>
      <c r="J1000" s="9"/>
      <c r="L1000" s="293"/>
      <c r="M1000" s="180"/>
      <c r="O1000" s="180"/>
      <c r="P1000" s="180"/>
      <c r="Q1000" s="180"/>
      <c r="R1000" s="180"/>
      <c r="S1000" s="180"/>
    </row>
  </sheetData>
  <autoFilter ref="A2:S115"/>
  <mergeCells count="112">
    <mergeCell ref="M15:M17"/>
    <mergeCell ref="L20:L22"/>
    <mergeCell ref="L27:L28"/>
    <mergeCell ref="L37:L44"/>
    <mergeCell ref="L45:L54"/>
    <mergeCell ref="L58:L61"/>
    <mergeCell ref="A37:A44"/>
    <mergeCell ref="B37:B44"/>
    <mergeCell ref="C37:C44"/>
    <mergeCell ref="D37:D44"/>
    <mergeCell ref="E37:E44"/>
    <mergeCell ref="F37:F44"/>
    <mergeCell ref="A45:A54"/>
    <mergeCell ref="F45:F54"/>
    <mergeCell ref="L15:L16"/>
    <mergeCell ref="B20:B22"/>
    <mergeCell ref="C20:C22"/>
    <mergeCell ref="D20:D22"/>
    <mergeCell ref="E20:E22"/>
    <mergeCell ref="F20:F22"/>
    <mergeCell ref="A20:A22"/>
    <mergeCell ref="A27:A28"/>
    <mergeCell ref="B27:B28"/>
    <mergeCell ref="C27:C28"/>
    <mergeCell ref="D27:D28"/>
    <mergeCell ref="E27:E28"/>
    <mergeCell ref="F27:F28"/>
    <mergeCell ref="D15:D16"/>
    <mergeCell ref="E15:E16"/>
    <mergeCell ref="A13:A14"/>
    <mergeCell ref="B13:B14"/>
    <mergeCell ref="C13:C14"/>
    <mergeCell ref="D13:D14"/>
    <mergeCell ref="E13:E14"/>
    <mergeCell ref="L13:L14"/>
    <mergeCell ref="A15:A16"/>
    <mergeCell ref="B15:B16"/>
    <mergeCell ref="C15:C16"/>
    <mergeCell ref="L110:L113"/>
    <mergeCell ref="L114:L115"/>
    <mergeCell ref="L64:L65"/>
    <mergeCell ref="L67:L70"/>
    <mergeCell ref="L72:L87"/>
    <mergeCell ref="L91:L93"/>
    <mergeCell ref="L94:L96"/>
    <mergeCell ref="L97:L105"/>
    <mergeCell ref="L106:L108"/>
    <mergeCell ref="D114:D115"/>
    <mergeCell ref="F114:F115"/>
    <mergeCell ref="B106:B108"/>
    <mergeCell ref="C106:C108"/>
    <mergeCell ref="A110:A113"/>
    <mergeCell ref="B110:B113"/>
    <mergeCell ref="C110:C113"/>
    <mergeCell ref="D110:D113"/>
    <mergeCell ref="F110:F113"/>
    <mergeCell ref="A91:A93"/>
    <mergeCell ref="B91:B93"/>
    <mergeCell ref="E72:E73"/>
    <mergeCell ref="C91:C93"/>
    <mergeCell ref="A94:A96"/>
    <mergeCell ref="B94:B96"/>
    <mergeCell ref="C94:C96"/>
    <mergeCell ref="A114:A115"/>
    <mergeCell ref="B114:B115"/>
    <mergeCell ref="C114:C115"/>
    <mergeCell ref="E78:E79"/>
    <mergeCell ref="E80:E81"/>
    <mergeCell ref="E82:E83"/>
    <mergeCell ref="E84:E85"/>
    <mergeCell ref="E88:E89"/>
    <mergeCell ref="D91:D93"/>
    <mergeCell ref="A97:A105"/>
    <mergeCell ref="B97:B105"/>
    <mergeCell ref="C97:C105"/>
    <mergeCell ref="A106:A108"/>
    <mergeCell ref="B45:B54"/>
    <mergeCell ref="C45:C54"/>
    <mergeCell ref="A58:A61"/>
    <mergeCell ref="B58:B61"/>
    <mergeCell ref="C58:C61"/>
    <mergeCell ref="A64:A65"/>
    <mergeCell ref="A67:A70"/>
    <mergeCell ref="B72:B87"/>
    <mergeCell ref="C72:C87"/>
    <mergeCell ref="A72:A87"/>
    <mergeCell ref="B67:B70"/>
    <mergeCell ref="C67:C70"/>
    <mergeCell ref="D45:D54"/>
    <mergeCell ref="E45:E54"/>
    <mergeCell ref="D58:D61"/>
    <mergeCell ref="E58:E61"/>
    <mergeCell ref="F58:F61"/>
    <mergeCell ref="E64:E65"/>
    <mergeCell ref="F64:F65"/>
    <mergeCell ref="D106:D108"/>
    <mergeCell ref="E106:E108"/>
    <mergeCell ref="D97:D105"/>
    <mergeCell ref="E97:E105"/>
    <mergeCell ref="F97:F105"/>
    <mergeCell ref="F106:F108"/>
    <mergeCell ref="F91:F93"/>
    <mergeCell ref="D94:D96"/>
    <mergeCell ref="F94:F96"/>
    <mergeCell ref="D72:D87"/>
    <mergeCell ref="F72:F87"/>
    <mergeCell ref="E74:E75"/>
    <mergeCell ref="E76:E77"/>
    <mergeCell ref="E86:E87"/>
    <mergeCell ref="D67:D70"/>
    <mergeCell ref="E67:E70"/>
    <mergeCell ref="F67:F70"/>
  </mergeCells>
  <conditionalFormatting sqref="K67 K69">
    <cfRule type="containsText" dxfId="2306" priority="1" operator="containsText" text="NG">
      <formula>NOT(ISERROR(SEARCH(("NG"),(K67))))</formula>
    </cfRule>
  </conditionalFormatting>
  <conditionalFormatting sqref="K67 K69">
    <cfRule type="containsText" dxfId="2305" priority="2" operator="containsText" text="OK">
      <formula>NOT(ISERROR(SEARCH(("OK"),(K67))))</formula>
    </cfRule>
  </conditionalFormatting>
  <conditionalFormatting sqref="K70">
    <cfRule type="containsText" dxfId="2304" priority="3" operator="containsText" text="NG">
      <formula>NOT(ISERROR(SEARCH(("NG"),(K70))))</formula>
    </cfRule>
  </conditionalFormatting>
  <conditionalFormatting sqref="K70">
    <cfRule type="containsText" dxfId="2303" priority="4" operator="containsText" text="OK">
      <formula>NOT(ISERROR(SEARCH(("OK"),(K70))))</formula>
    </cfRule>
  </conditionalFormatting>
  <conditionalFormatting sqref="K68">
    <cfRule type="containsText" dxfId="2302" priority="5" operator="containsText" text="NG">
      <formula>NOT(ISERROR(SEARCH(("NG"),(K68))))</formula>
    </cfRule>
  </conditionalFormatting>
  <conditionalFormatting sqref="K68">
    <cfRule type="containsText" dxfId="2301" priority="6" operator="containsText" text="OK">
      <formula>NOT(ISERROR(SEARCH(("OK"),(K68))))</formula>
    </cfRule>
  </conditionalFormatting>
  <conditionalFormatting sqref="K91:K93">
    <cfRule type="containsText" dxfId="2300" priority="7" operator="containsText" text="NG">
      <formula>NOT(ISERROR(SEARCH(("NG"),(K91))))</formula>
    </cfRule>
  </conditionalFormatting>
  <conditionalFormatting sqref="K91:K93">
    <cfRule type="containsText" dxfId="2299" priority="8" operator="containsText" text="OK">
      <formula>NOT(ISERROR(SEARCH(("OK"),(K91))))</formula>
    </cfRule>
  </conditionalFormatting>
  <conditionalFormatting sqref="K94:K96">
    <cfRule type="containsText" dxfId="2298" priority="9" operator="containsText" text="NG">
      <formula>NOT(ISERROR(SEARCH(("NG"),(K94))))</formula>
    </cfRule>
  </conditionalFormatting>
  <conditionalFormatting sqref="K94:K96">
    <cfRule type="containsText" dxfId="2297" priority="10" operator="containsText" text="OK">
      <formula>NOT(ISERROR(SEARCH(("OK"),(K94))))</formula>
    </cfRule>
  </conditionalFormatting>
  <conditionalFormatting sqref="K97:K108">
    <cfRule type="containsText" dxfId="2296" priority="11" operator="containsText" text="NG">
      <formula>NOT(ISERROR(SEARCH(("NG"),(K97))))</formula>
    </cfRule>
  </conditionalFormatting>
  <conditionalFormatting sqref="K97:K108">
    <cfRule type="containsText" dxfId="2295" priority="12" operator="containsText" text="OK">
      <formula>NOT(ISERROR(SEARCH(("OK"),(K97))))</formula>
    </cfRule>
  </conditionalFormatting>
  <conditionalFormatting sqref="K4:K10">
    <cfRule type="containsText" dxfId="2294" priority="13" operator="containsText" text="NG">
      <formula>NOT(ISERROR(SEARCH(("NG"),(K4))))</formula>
    </cfRule>
  </conditionalFormatting>
  <conditionalFormatting sqref="K4:K10">
    <cfRule type="containsText" dxfId="2293" priority="14" operator="containsText" text="OK">
      <formula>NOT(ISERROR(SEARCH(("OK"),(K4))))</formula>
    </cfRule>
  </conditionalFormatting>
  <conditionalFormatting sqref="K12:K16">
    <cfRule type="containsText" dxfId="2292" priority="15" operator="containsText" text="NG">
      <formula>NOT(ISERROR(SEARCH(("NG"),(K12))))</formula>
    </cfRule>
  </conditionalFormatting>
  <conditionalFormatting sqref="K12:K16">
    <cfRule type="containsText" dxfId="2291" priority="16" operator="containsText" text="OK">
      <formula>NOT(ISERROR(SEARCH(("OK"),(K12))))</formula>
    </cfRule>
  </conditionalFormatting>
  <conditionalFormatting sqref="K24:K34">
    <cfRule type="containsText" dxfId="2290" priority="17" operator="containsText" text="NG">
      <formula>NOT(ISERROR(SEARCH(("NG"),(K24))))</formula>
    </cfRule>
  </conditionalFormatting>
  <conditionalFormatting sqref="K24:K34">
    <cfRule type="containsText" dxfId="2289" priority="18" operator="containsText" text="OK">
      <formula>NOT(ISERROR(SEARCH(("OK"),(K24))))</formula>
    </cfRule>
  </conditionalFormatting>
  <conditionalFormatting sqref="K63">
    <cfRule type="containsText" dxfId="2288" priority="19" operator="containsText" text="NG">
      <formula>NOT(ISERROR(SEARCH(("NG"),(K63))))</formula>
    </cfRule>
  </conditionalFormatting>
  <conditionalFormatting sqref="K63">
    <cfRule type="containsText" dxfId="2287" priority="20" operator="containsText" text="OK">
      <formula>NOT(ISERROR(SEARCH(("OK"),(K63))))</formula>
    </cfRule>
  </conditionalFormatting>
  <conditionalFormatting sqref="K60:K61">
    <cfRule type="containsText" dxfId="2286" priority="21" operator="containsText" text="NG">
      <formula>NOT(ISERROR(SEARCH(("NG"),(K60))))</formula>
    </cfRule>
  </conditionalFormatting>
  <conditionalFormatting sqref="K60:K61">
    <cfRule type="containsText" dxfId="2285" priority="22" operator="containsText" text="OK">
      <formula>NOT(ISERROR(SEARCH(("OK"),(K60))))</formula>
    </cfRule>
  </conditionalFormatting>
  <conditionalFormatting sqref="K64:K65">
    <cfRule type="containsText" dxfId="2284" priority="23" operator="containsText" text="NG">
      <formula>NOT(ISERROR(SEARCH(("NG"),(K64))))</formula>
    </cfRule>
  </conditionalFormatting>
  <conditionalFormatting sqref="K64:K65">
    <cfRule type="containsText" dxfId="2283" priority="24" operator="containsText" text="OK">
      <formula>NOT(ISERROR(SEARCH(("OK"),(K64))))</formula>
    </cfRule>
  </conditionalFormatting>
  <conditionalFormatting sqref="K21">
    <cfRule type="containsText" dxfId="2282" priority="25" operator="containsText" text="NG">
      <formula>NOT(ISERROR(SEARCH(("NG"),(K21))))</formula>
    </cfRule>
  </conditionalFormatting>
  <conditionalFormatting sqref="K21">
    <cfRule type="containsText" dxfId="2281" priority="26" operator="containsText" text="OK">
      <formula>NOT(ISERROR(SEARCH(("OK"),(K21))))</formula>
    </cfRule>
  </conditionalFormatting>
  <conditionalFormatting sqref="I45">
    <cfRule type="cellIs" dxfId="2280" priority="27" stopIfTrue="1" operator="equal">
      <formula>"OK"</formula>
    </cfRule>
  </conditionalFormatting>
  <conditionalFormatting sqref="I45">
    <cfRule type="cellIs" dxfId="2279" priority="28" stopIfTrue="1" operator="equal">
      <formula>"Fail"</formula>
    </cfRule>
  </conditionalFormatting>
  <conditionalFormatting sqref="I45">
    <cfRule type="cellIs" dxfId="2278" priority="29" stopIfTrue="1" operator="equal">
      <formula>"OK"</formula>
    </cfRule>
  </conditionalFormatting>
  <conditionalFormatting sqref="I45">
    <cfRule type="cellIs" dxfId="2277" priority="30" stopIfTrue="1" operator="equal">
      <formula>"Fail"</formula>
    </cfRule>
  </conditionalFormatting>
  <conditionalFormatting sqref="I46">
    <cfRule type="cellIs" dxfId="2276" priority="31" stopIfTrue="1" operator="equal">
      <formula>"OK"</formula>
    </cfRule>
  </conditionalFormatting>
  <conditionalFormatting sqref="I46">
    <cfRule type="cellIs" dxfId="2275" priority="32" stopIfTrue="1" operator="equal">
      <formula>"Fail"</formula>
    </cfRule>
  </conditionalFormatting>
  <conditionalFormatting sqref="I46">
    <cfRule type="cellIs" dxfId="2274" priority="33" stopIfTrue="1" operator="equal">
      <formula>"OK"</formula>
    </cfRule>
  </conditionalFormatting>
  <conditionalFormatting sqref="I46">
    <cfRule type="cellIs" dxfId="2273" priority="34" stopIfTrue="1" operator="equal">
      <formula>"Fail"</formula>
    </cfRule>
  </conditionalFormatting>
  <conditionalFormatting sqref="I47">
    <cfRule type="cellIs" dxfId="2272" priority="35" stopIfTrue="1" operator="equal">
      <formula>"OK"</formula>
    </cfRule>
  </conditionalFormatting>
  <conditionalFormatting sqref="I47">
    <cfRule type="cellIs" dxfId="2271" priority="36" stopIfTrue="1" operator="equal">
      <formula>"Fail"</formula>
    </cfRule>
  </conditionalFormatting>
  <conditionalFormatting sqref="I47">
    <cfRule type="cellIs" dxfId="2270" priority="37" stopIfTrue="1" operator="equal">
      <formula>"OK"</formula>
    </cfRule>
  </conditionalFormatting>
  <conditionalFormatting sqref="I47">
    <cfRule type="cellIs" dxfId="2269" priority="38" stopIfTrue="1" operator="equal">
      <formula>"Fail"</formula>
    </cfRule>
  </conditionalFormatting>
  <conditionalFormatting sqref="I49">
    <cfRule type="cellIs" dxfId="2268" priority="39" stopIfTrue="1" operator="equal">
      <formula>"OK"</formula>
    </cfRule>
  </conditionalFormatting>
  <conditionalFormatting sqref="I49">
    <cfRule type="cellIs" dxfId="2267" priority="40" stopIfTrue="1" operator="equal">
      <formula>"Fail"</formula>
    </cfRule>
  </conditionalFormatting>
  <conditionalFormatting sqref="I49">
    <cfRule type="cellIs" dxfId="2266" priority="41" stopIfTrue="1" operator="equal">
      <formula>"OK"</formula>
    </cfRule>
  </conditionalFormatting>
  <conditionalFormatting sqref="I49">
    <cfRule type="cellIs" dxfId="2265" priority="42" stopIfTrue="1" operator="equal">
      <formula>"Fail"</formula>
    </cfRule>
  </conditionalFormatting>
  <conditionalFormatting sqref="I51">
    <cfRule type="cellIs" dxfId="2264" priority="43" stopIfTrue="1" operator="equal">
      <formula>"OK"</formula>
    </cfRule>
  </conditionalFormatting>
  <conditionalFormatting sqref="I51">
    <cfRule type="cellIs" dxfId="2263" priority="44" stopIfTrue="1" operator="equal">
      <formula>"Fail"</formula>
    </cfRule>
  </conditionalFormatting>
  <conditionalFormatting sqref="I51">
    <cfRule type="cellIs" dxfId="2262" priority="45" stopIfTrue="1" operator="equal">
      <formula>"OK"</formula>
    </cfRule>
  </conditionalFormatting>
  <conditionalFormatting sqref="I51">
    <cfRule type="cellIs" dxfId="2261" priority="46" stopIfTrue="1" operator="equal">
      <formula>"Fail"</formula>
    </cfRule>
  </conditionalFormatting>
  <conditionalFormatting sqref="I3 I35:I44 I48 I50 I52:I56">
    <cfRule type="cellIs" dxfId="2260" priority="47" stopIfTrue="1" operator="equal">
      <formula>"OK"</formula>
    </cfRule>
  </conditionalFormatting>
  <conditionalFormatting sqref="I3 I35:I44 I48 I50 I52:I56">
    <cfRule type="cellIs" dxfId="2259" priority="48" stopIfTrue="1" operator="equal">
      <formula>"Fail"</formula>
    </cfRule>
  </conditionalFormatting>
  <conditionalFormatting sqref="I3 I35:I44 I48 I50 I52:I56">
    <cfRule type="cellIs" dxfId="2258" priority="49" stopIfTrue="1" operator="equal">
      <formula>"OK"</formula>
    </cfRule>
  </conditionalFormatting>
  <conditionalFormatting sqref="I3 I35:I44 I48 I50 I52:I56">
    <cfRule type="cellIs" dxfId="2257" priority="50" stopIfTrue="1" operator="equal">
      <formula>"Fail"</formula>
    </cfRule>
  </conditionalFormatting>
  <conditionalFormatting sqref="K3 K11 K35:K59 K62 K66 K71 K90 K109">
    <cfRule type="containsText" dxfId="2256" priority="51" operator="containsText" text="NG">
      <formula>NOT(ISERROR(SEARCH(("NG"),(K3))))</formula>
    </cfRule>
  </conditionalFormatting>
  <conditionalFormatting sqref="K3 K11 K35:K59 K62 K66 K71 K90 K109">
    <cfRule type="containsText" dxfId="2255" priority="52" operator="containsText" text="OK">
      <formula>NOT(ISERROR(SEARCH(("OK"),(K3))))</formula>
    </cfRule>
  </conditionalFormatting>
  <conditionalFormatting sqref="I11 I57 I66 I71 I90 I109">
    <cfRule type="cellIs" dxfId="2254" priority="53" stopIfTrue="1" operator="equal">
      <formula>"OK"</formula>
    </cfRule>
  </conditionalFormatting>
  <conditionalFormatting sqref="I11 I57 I66 I71 I90 I109">
    <cfRule type="cellIs" dxfId="2253" priority="54" stopIfTrue="1" operator="equal">
      <formula>"Fail"</formula>
    </cfRule>
  </conditionalFormatting>
  <conditionalFormatting sqref="I11 I57 I66 I71 I90 I109">
    <cfRule type="cellIs" dxfId="2252" priority="55" stopIfTrue="1" operator="equal">
      <formula>"OK"</formula>
    </cfRule>
  </conditionalFormatting>
  <conditionalFormatting sqref="I11 I57 I66 I71 I90 I109">
    <cfRule type="cellIs" dxfId="2251" priority="56" stopIfTrue="1" operator="equal">
      <formula>"Fail"</formula>
    </cfRule>
  </conditionalFormatting>
  <conditionalFormatting sqref="K18">
    <cfRule type="containsText" dxfId="2250" priority="57" operator="containsText" text="NG">
      <formula>NOT(ISERROR(SEARCH(("NG"),(K18))))</formula>
    </cfRule>
  </conditionalFormatting>
  <conditionalFormatting sqref="K18">
    <cfRule type="containsText" dxfId="2249" priority="58" operator="containsText" text="OK">
      <formula>NOT(ISERROR(SEARCH(("OK"),(K18))))</formula>
    </cfRule>
  </conditionalFormatting>
  <conditionalFormatting sqref="K20 K22:K23">
    <cfRule type="containsText" dxfId="2248" priority="59" operator="containsText" text="NG">
      <formula>NOT(ISERROR(SEARCH(("NG"),(K20))))</formula>
    </cfRule>
  </conditionalFormatting>
  <conditionalFormatting sqref="K20 K22:K23">
    <cfRule type="containsText" dxfId="2247" priority="60" operator="containsText" text="OK">
      <formula>NOT(ISERROR(SEARCH(("OK"),(K20))))</formula>
    </cfRule>
  </conditionalFormatting>
  <conditionalFormatting sqref="N24:N34">
    <cfRule type="containsText" dxfId="2246" priority="61" operator="containsText" text="미해당">
      <formula>NOT(ISERROR(SEARCH(("미해당"),(N24))))</formula>
    </cfRule>
  </conditionalFormatting>
  <dataValidations count="6">
    <dataValidation type="list" allowBlank="1" showInputMessage="1" showErrorMessage="1" prompt="[사양 무관: 빈칸]_x000a_[해당 사양에서만 사용되는 T/C 일 경우에만 선택]_x000a_" sqref="R67:R70">
      <formula1>$BH$2:$BH$71</formula1>
    </dataValidation>
    <dataValidation type="list" allowBlank="1" showErrorMessage="1" sqref="M110:M115">
      <formula1>"필수,중요,선택"</formula1>
    </dataValidation>
    <dataValidation type="list" allowBlank="1" showInputMessage="1" showErrorMessage="1" prompt="[사양 무관: 빈칸]_x000a_[해당 사양에서만 사용되는 T/C 일 경우에만 선택]_x000a_" sqref="R72:R77 R82:R85">
      <formula1>$BI$2:$BI$34</formula1>
    </dataValidation>
    <dataValidation type="list" allowBlank="1" showErrorMessage="1" sqref="L11 L35 L57 L66 L71 L109 J4:J115">
      <formula1>"Pass,Fail,NA"</formula1>
    </dataValidation>
    <dataValidation type="list" allowBlank="1" showErrorMessage="1" sqref="L1:L10 L12:L13 L15 L17:L20 L23:L27 L29:L34 L36:L37 L45 L55:L56 L58 L62:L64 L67 L72 L88:L91 L94 L97 L106 L110 L114 L116:L1000">
      <formula1>"Pass,Fail,N/A"</formula1>
    </dataValidation>
    <dataValidation type="list" allowBlank="1" showInputMessage="1" showErrorMessage="1" prompt="[사양 무관: 빈칸]_x000a_[해당 사양에서만 사용되는 T/C 일 경우에만 선택]_x000a_" sqref="R58:R59">
      <formula1>$BH$2:$BH$54</formula1>
    </dataValidation>
  </dataValidations>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Z1000"/>
  <sheetViews>
    <sheetView tabSelected="1" workbookViewId="0">
      <pane ySplit="2" topLeftCell="A3" activePane="bottomLeft" state="frozen"/>
      <selection pane="bottomLeft" activeCell="B4" sqref="B4"/>
    </sheetView>
  </sheetViews>
  <sheetFormatPr defaultColWidth="14.42578125" defaultRowHeight="15" customHeight="1"/>
  <cols>
    <col min="1" max="1" width="14.140625" customWidth="1"/>
    <col min="2" max="3" width="24.28515625" customWidth="1"/>
    <col min="4" max="4" width="43.28515625" customWidth="1"/>
    <col min="5" max="6" width="59" customWidth="1"/>
    <col min="7" max="7" width="9" customWidth="1"/>
    <col min="8" max="8" width="84.42578125" customWidth="1"/>
    <col min="9" max="9" width="83.7109375" customWidth="1"/>
    <col min="10" max="10" width="9" customWidth="1"/>
    <col min="11" max="11" width="15.28515625" customWidth="1"/>
    <col min="12" max="12" width="14.140625" customWidth="1"/>
    <col min="13" max="13" width="13.7109375" customWidth="1"/>
    <col min="14" max="14" width="9" customWidth="1"/>
    <col min="15" max="17" width="20" customWidth="1"/>
    <col min="18" max="18" width="22.42578125" customWidth="1"/>
    <col min="19" max="19" width="14" customWidth="1"/>
    <col min="20" max="26" width="9" customWidth="1"/>
  </cols>
  <sheetData>
    <row r="1" spans="1:26" ht="39.75" customHeight="1">
      <c r="A1" s="64" t="str">
        <f t="array" ref="A1">"CCS_"&amp;TEXT(MAX(IFERROR(--MID($A$2:$A$4952,5,3),0)),"000")</f>
        <v>CCS_093</v>
      </c>
      <c r="B1" s="64"/>
      <c r="C1" s="64"/>
      <c r="D1" s="65" t="s">
        <v>331</v>
      </c>
      <c r="E1" s="66"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7731</v>
      </c>
      <c r="B3" s="75"/>
      <c r="C3" s="75"/>
      <c r="D3" s="72"/>
      <c r="E3" s="75"/>
      <c r="F3" s="75"/>
      <c r="G3" s="75"/>
      <c r="H3" s="72"/>
      <c r="I3" s="75"/>
      <c r="J3" s="75"/>
      <c r="K3" s="75"/>
      <c r="L3" s="72"/>
      <c r="M3" s="75"/>
      <c r="N3" s="96"/>
      <c r="O3" s="75"/>
      <c r="P3" s="75"/>
      <c r="Q3" s="75"/>
      <c r="R3" s="75"/>
      <c r="S3" s="75"/>
      <c r="T3" s="97"/>
      <c r="U3" s="97"/>
      <c r="V3" s="97"/>
      <c r="W3" s="97"/>
      <c r="X3" s="97"/>
      <c r="Y3" s="97"/>
      <c r="Z3" s="97"/>
    </row>
    <row r="4" spans="1:26" ht="16.5" customHeight="1">
      <c r="A4" s="213" t="s">
        <v>7735</v>
      </c>
      <c r="B4" s="213" t="s">
        <v>363</v>
      </c>
      <c r="C4" s="213" t="s">
        <v>7737</v>
      </c>
      <c r="D4" s="95" t="s">
        <v>7739</v>
      </c>
      <c r="E4" s="82" t="s">
        <v>7740</v>
      </c>
      <c r="F4" s="82" t="s">
        <v>2854</v>
      </c>
      <c r="G4" s="101">
        <v>1</v>
      </c>
      <c r="H4" s="82" t="s">
        <v>7743</v>
      </c>
      <c r="I4" s="82" t="s">
        <v>7744</v>
      </c>
      <c r="J4" s="86"/>
      <c r="K4" s="104"/>
      <c r="L4" s="143"/>
      <c r="M4" s="84"/>
      <c r="N4" s="130"/>
      <c r="O4" s="86" t="s">
        <v>380</v>
      </c>
      <c r="P4" s="86" t="s">
        <v>380</v>
      </c>
      <c r="Q4" s="86" t="s">
        <v>380</v>
      </c>
      <c r="R4" s="83" t="s">
        <v>103</v>
      </c>
      <c r="S4" s="86"/>
      <c r="T4" s="123"/>
      <c r="U4" s="123"/>
      <c r="V4" s="123"/>
      <c r="W4" s="123"/>
      <c r="X4" s="123"/>
      <c r="Y4" s="123"/>
      <c r="Z4" s="123"/>
    </row>
    <row r="5" spans="1:26" ht="16.5" customHeight="1">
      <c r="A5" s="72" t="s">
        <v>7759</v>
      </c>
      <c r="B5" s="75"/>
      <c r="C5" s="75"/>
      <c r="D5" s="72"/>
      <c r="E5" s="75"/>
      <c r="F5" s="75"/>
      <c r="G5" s="75"/>
      <c r="H5" s="72"/>
      <c r="I5" s="75"/>
      <c r="J5" s="75"/>
      <c r="K5" s="75"/>
      <c r="L5" s="72"/>
      <c r="M5" s="75"/>
      <c r="N5" s="96"/>
      <c r="O5" s="75"/>
      <c r="P5" s="75"/>
      <c r="Q5" s="75"/>
      <c r="R5" s="75"/>
      <c r="S5" s="75"/>
      <c r="T5" s="97"/>
      <c r="U5" s="97"/>
      <c r="V5" s="97"/>
      <c r="W5" s="97"/>
      <c r="X5" s="97"/>
      <c r="Y5" s="97"/>
      <c r="Z5" s="97"/>
    </row>
    <row r="6" spans="1:26" ht="16.5" customHeight="1">
      <c r="A6" s="80" t="s">
        <v>5818</v>
      </c>
      <c r="B6" s="80" t="s">
        <v>363</v>
      </c>
      <c r="C6" s="80" t="s">
        <v>7737</v>
      </c>
      <c r="D6" s="171" t="s">
        <v>7769</v>
      </c>
      <c r="E6" s="98" t="s">
        <v>7771</v>
      </c>
      <c r="F6" s="98" t="s">
        <v>2854</v>
      </c>
      <c r="G6" s="80">
        <v>1</v>
      </c>
      <c r="H6" s="98" t="s">
        <v>7773</v>
      </c>
      <c r="I6" s="98" t="s">
        <v>7774</v>
      </c>
      <c r="J6" s="83" t="s">
        <v>158</v>
      </c>
      <c r="K6" s="104"/>
      <c r="L6" s="83"/>
      <c r="M6" s="117"/>
      <c r="N6" s="130"/>
      <c r="O6" s="86" t="s">
        <v>379</v>
      </c>
      <c r="P6" s="86" t="s">
        <v>380</v>
      </c>
      <c r="Q6" s="86" t="s">
        <v>7778</v>
      </c>
      <c r="R6" s="83" t="s">
        <v>108</v>
      </c>
      <c r="S6" s="86"/>
    </row>
    <row r="7" spans="1:26" ht="16.5" customHeight="1">
      <c r="A7" s="246" t="s">
        <v>7779</v>
      </c>
      <c r="B7" s="80" t="s">
        <v>363</v>
      </c>
      <c r="C7" s="80" t="s">
        <v>7737</v>
      </c>
      <c r="D7" s="171" t="s">
        <v>7769</v>
      </c>
      <c r="E7" s="98" t="s">
        <v>7780</v>
      </c>
      <c r="F7" s="98" t="s">
        <v>2854</v>
      </c>
      <c r="G7" s="80">
        <v>1</v>
      </c>
      <c r="H7" s="98" t="s">
        <v>7773</v>
      </c>
      <c r="I7" s="98" t="s">
        <v>7781</v>
      </c>
      <c r="J7" s="83" t="s">
        <v>158</v>
      </c>
      <c r="K7" s="104"/>
      <c r="L7" s="83"/>
      <c r="M7" s="117"/>
      <c r="N7" s="106"/>
      <c r="O7" s="86" t="s">
        <v>379</v>
      </c>
      <c r="P7" s="86" t="s">
        <v>380</v>
      </c>
      <c r="Q7" s="86" t="s">
        <v>7786</v>
      </c>
      <c r="R7" s="83" t="s">
        <v>108</v>
      </c>
      <c r="S7" s="86"/>
    </row>
    <row r="8" spans="1:26" ht="16.5" customHeight="1">
      <c r="A8" s="749" t="s">
        <v>6268</v>
      </c>
      <c r="B8" s="749" t="s">
        <v>363</v>
      </c>
      <c r="C8" s="749" t="s">
        <v>7737</v>
      </c>
      <c r="D8" s="738" t="s">
        <v>7793</v>
      </c>
      <c r="E8" s="741" t="s">
        <v>7795</v>
      </c>
      <c r="F8" s="738" t="s">
        <v>2854</v>
      </c>
      <c r="G8" s="101">
        <v>1</v>
      </c>
      <c r="H8" s="82" t="s">
        <v>7799</v>
      </c>
      <c r="I8" s="82" t="s">
        <v>7801</v>
      </c>
      <c r="J8" s="86" t="s">
        <v>158</v>
      </c>
      <c r="K8" s="104"/>
      <c r="L8" s="748"/>
      <c r="M8" s="84"/>
      <c r="N8" s="106"/>
      <c r="O8" s="111" t="s">
        <v>379</v>
      </c>
      <c r="P8" s="86" t="s">
        <v>7806</v>
      </c>
      <c r="Q8" s="86" t="s">
        <v>7807</v>
      </c>
      <c r="R8" s="83" t="s">
        <v>108</v>
      </c>
      <c r="S8" s="86"/>
      <c r="T8" s="87"/>
      <c r="U8" s="87"/>
      <c r="V8" s="87"/>
      <c r="W8" s="87"/>
      <c r="X8" s="87"/>
      <c r="Y8" s="87"/>
      <c r="Z8" s="87"/>
    </row>
    <row r="9" spans="1:26" ht="16.5" customHeight="1">
      <c r="A9" s="665"/>
      <c r="B9" s="665"/>
      <c r="C9" s="665"/>
      <c r="D9" s="665"/>
      <c r="E9" s="665"/>
      <c r="F9" s="665"/>
      <c r="G9" s="101">
        <v>2</v>
      </c>
      <c r="H9" s="103" t="s">
        <v>7810</v>
      </c>
      <c r="I9" s="82" t="s">
        <v>7812</v>
      </c>
      <c r="J9" s="86" t="s">
        <v>158</v>
      </c>
      <c r="K9" s="104"/>
      <c r="L9" s="665"/>
      <c r="M9" s="84"/>
      <c r="N9" s="106"/>
      <c r="O9" s="111" t="s">
        <v>379</v>
      </c>
      <c r="P9" s="86" t="s">
        <v>7806</v>
      </c>
      <c r="Q9" s="86" t="s">
        <v>7807</v>
      </c>
      <c r="R9" s="83" t="s">
        <v>108</v>
      </c>
      <c r="S9" s="86"/>
      <c r="T9" s="87"/>
      <c r="U9" s="87"/>
      <c r="V9" s="87"/>
      <c r="W9" s="87"/>
      <c r="X9" s="87"/>
      <c r="Y9" s="87"/>
      <c r="Z9" s="87"/>
    </row>
    <row r="10" spans="1:26" ht="16.5" customHeight="1">
      <c r="A10" s="665"/>
      <c r="B10" s="665"/>
      <c r="C10" s="665"/>
      <c r="D10" s="665"/>
      <c r="E10" s="666"/>
      <c r="F10" s="665"/>
      <c r="G10" s="101">
        <v>3</v>
      </c>
      <c r="H10" s="82" t="s">
        <v>7817</v>
      </c>
      <c r="I10" s="82" t="s">
        <v>7818</v>
      </c>
      <c r="J10" s="86" t="s">
        <v>158</v>
      </c>
      <c r="K10" s="104"/>
      <c r="L10" s="665"/>
      <c r="M10" s="84"/>
      <c r="N10" s="106"/>
      <c r="O10" s="111" t="s">
        <v>379</v>
      </c>
      <c r="P10" s="86" t="s">
        <v>7806</v>
      </c>
      <c r="Q10" s="86" t="s">
        <v>7807</v>
      </c>
      <c r="R10" s="83" t="s">
        <v>108</v>
      </c>
      <c r="S10" s="86"/>
      <c r="T10" s="87"/>
      <c r="U10" s="87"/>
      <c r="V10" s="87"/>
      <c r="W10" s="87"/>
      <c r="X10" s="87"/>
      <c r="Y10" s="87"/>
      <c r="Z10" s="87"/>
    </row>
    <row r="11" spans="1:26" ht="16.5" customHeight="1">
      <c r="A11" s="665"/>
      <c r="B11" s="665"/>
      <c r="C11" s="665"/>
      <c r="D11" s="665"/>
      <c r="E11" s="741" t="s">
        <v>7822</v>
      </c>
      <c r="F11" s="665"/>
      <c r="G11" s="101">
        <v>4</v>
      </c>
      <c r="H11" s="103" t="s">
        <v>7823</v>
      </c>
      <c r="I11" s="82" t="s">
        <v>7825</v>
      </c>
      <c r="J11" s="86" t="s">
        <v>158</v>
      </c>
      <c r="K11" s="104"/>
      <c r="L11" s="665"/>
      <c r="M11" s="84"/>
      <c r="N11" s="106"/>
      <c r="O11" s="111" t="s">
        <v>379</v>
      </c>
      <c r="P11" s="86" t="s">
        <v>380</v>
      </c>
      <c r="Q11" s="86" t="s">
        <v>7807</v>
      </c>
      <c r="R11" s="83" t="s">
        <v>108</v>
      </c>
      <c r="S11" s="86"/>
      <c r="T11" s="118"/>
      <c r="U11" s="118"/>
      <c r="V11" s="118"/>
      <c r="W11" s="118"/>
      <c r="X11" s="118"/>
      <c r="Y11" s="118"/>
      <c r="Z11" s="118"/>
    </row>
    <row r="12" spans="1:26" ht="16.5" customHeight="1">
      <c r="A12" s="665"/>
      <c r="B12" s="665"/>
      <c r="C12" s="665"/>
      <c r="D12" s="665"/>
      <c r="E12" s="666"/>
      <c r="F12" s="665"/>
      <c r="G12" s="101">
        <v>5</v>
      </c>
      <c r="H12" s="103" t="s">
        <v>7829</v>
      </c>
      <c r="I12" s="82" t="s">
        <v>7831</v>
      </c>
      <c r="J12" s="86" t="s">
        <v>158</v>
      </c>
      <c r="K12" s="104"/>
      <c r="L12" s="665"/>
      <c r="M12" s="84"/>
      <c r="N12" s="106"/>
      <c r="O12" s="111" t="s">
        <v>379</v>
      </c>
      <c r="P12" s="86" t="s">
        <v>380</v>
      </c>
      <c r="Q12" s="86" t="s">
        <v>7807</v>
      </c>
      <c r="R12" s="83" t="s">
        <v>108</v>
      </c>
      <c r="S12" s="86"/>
      <c r="T12" s="118"/>
      <c r="U12" s="118"/>
      <c r="V12" s="118"/>
      <c r="W12" s="118"/>
      <c r="X12" s="118"/>
      <c r="Y12" s="118"/>
      <c r="Z12" s="118"/>
    </row>
    <row r="13" spans="1:26" ht="33" customHeight="1">
      <c r="A13" s="666"/>
      <c r="B13" s="666"/>
      <c r="C13" s="666"/>
      <c r="D13" s="666"/>
      <c r="E13" s="103" t="s">
        <v>7837</v>
      </c>
      <c r="F13" s="666"/>
      <c r="G13" s="101">
        <v>6</v>
      </c>
      <c r="H13" s="82" t="s">
        <v>7839</v>
      </c>
      <c r="I13" s="82" t="s">
        <v>7840</v>
      </c>
      <c r="J13" s="86" t="s">
        <v>158</v>
      </c>
      <c r="K13" s="104"/>
      <c r="L13" s="666"/>
      <c r="M13" s="84"/>
      <c r="N13" s="106"/>
      <c r="O13" s="111" t="s">
        <v>379</v>
      </c>
      <c r="P13" s="86" t="s">
        <v>380</v>
      </c>
      <c r="Q13" s="86" t="s">
        <v>7807</v>
      </c>
      <c r="R13" s="83" t="s">
        <v>108</v>
      </c>
      <c r="S13" s="86"/>
      <c r="T13" s="118"/>
      <c r="U13" s="118"/>
      <c r="V13" s="118"/>
      <c r="W13" s="118"/>
      <c r="X13" s="118"/>
      <c r="Y13" s="118"/>
      <c r="Z13" s="118"/>
    </row>
    <row r="14" spans="1:26" ht="16.5" customHeight="1">
      <c r="A14" s="80" t="s">
        <v>7845</v>
      </c>
      <c r="B14" s="88" t="s">
        <v>363</v>
      </c>
      <c r="C14" s="88" t="s">
        <v>7737</v>
      </c>
      <c r="D14" s="103" t="s">
        <v>7793</v>
      </c>
      <c r="E14" s="103" t="s">
        <v>7846</v>
      </c>
      <c r="F14" s="103" t="s">
        <v>7848</v>
      </c>
      <c r="G14" s="101">
        <v>1</v>
      </c>
      <c r="H14" s="82" t="s">
        <v>7851</v>
      </c>
      <c r="I14" s="82" t="s">
        <v>1679</v>
      </c>
      <c r="J14" s="86" t="s">
        <v>158</v>
      </c>
      <c r="K14" s="104"/>
      <c r="L14" s="83"/>
      <c r="M14" s="84"/>
      <c r="N14" s="106"/>
      <c r="O14" s="86" t="s">
        <v>380</v>
      </c>
      <c r="P14" s="86" t="s">
        <v>380</v>
      </c>
      <c r="Q14" s="86" t="s">
        <v>7856</v>
      </c>
      <c r="R14" s="83" t="s">
        <v>108</v>
      </c>
      <c r="S14" s="86"/>
      <c r="T14" s="118"/>
      <c r="U14" s="118"/>
      <c r="V14" s="118"/>
      <c r="W14" s="118"/>
      <c r="X14" s="118"/>
      <c r="Y14" s="118"/>
      <c r="Z14" s="118"/>
    </row>
    <row r="15" spans="1:26" ht="16.5" customHeight="1">
      <c r="A15" s="80" t="s">
        <v>7858</v>
      </c>
      <c r="B15" s="88" t="s">
        <v>363</v>
      </c>
      <c r="C15" s="88" t="s">
        <v>7737</v>
      </c>
      <c r="D15" s="103" t="s">
        <v>7793</v>
      </c>
      <c r="E15" s="103" t="s">
        <v>7860</v>
      </c>
      <c r="F15" s="103" t="s">
        <v>7861</v>
      </c>
      <c r="G15" s="101">
        <v>1</v>
      </c>
      <c r="H15" s="82" t="s">
        <v>7862</v>
      </c>
      <c r="I15" s="82" t="s">
        <v>7863</v>
      </c>
      <c r="J15" s="86" t="s">
        <v>158</v>
      </c>
      <c r="K15" s="104"/>
      <c r="L15" s="83"/>
      <c r="M15" s="84"/>
      <c r="N15" s="106"/>
      <c r="O15" s="86" t="s">
        <v>380</v>
      </c>
      <c r="P15" s="86" t="s">
        <v>380</v>
      </c>
      <c r="Q15" s="86" t="s">
        <v>7866</v>
      </c>
      <c r="R15" s="83" t="s">
        <v>108</v>
      </c>
      <c r="S15" s="86"/>
      <c r="T15" s="118"/>
      <c r="U15" s="118"/>
      <c r="V15" s="118"/>
      <c r="W15" s="118"/>
      <c r="X15" s="118"/>
      <c r="Y15" s="118"/>
      <c r="Z15" s="118"/>
    </row>
    <row r="16" spans="1:26" ht="16.5" customHeight="1">
      <c r="A16" s="80" t="s">
        <v>7872</v>
      </c>
      <c r="B16" s="88" t="s">
        <v>363</v>
      </c>
      <c r="C16" s="88" t="s">
        <v>7737</v>
      </c>
      <c r="D16" s="103" t="s">
        <v>7793</v>
      </c>
      <c r="E16" s="103" t="s">
        <v>7875</v>
      </c>
      <c r="F16" s="103" t="s">
        <v>7876</v>
      </c>
      <c r="G16" s="101">
        <v>1</v>
      </c>
      <c r="H16" s="82" t="s">
        <v>7862</v>
      </c>
      <c r="I16" s="82" t="s">
        <v>7863</v>
      </c>
      <c r="J16" s="86" t="s">
        <v>158</v>
      </c>
      <c r="K16" s="104"/>
      <c r="L16" s="83"/>
      <c r="M16" s="84"/>
      <c r="N16" s="106"/>
      <c r="O16" s="86" t="s">
        <v>380</v>
      </c>
      <c r="P16" s="86" t="s">
        <v>380</v>
      </c>
      <c r="Q16" s="86" t="s">
        <v>7878</v>
      </c>
      <c r="R16" s="83" t="s">
        <v>108</v>
      </c>
      <c r="S16" s="86"/>
      <c r="T16" s="118"/>
      <c r="U16" s="118"/>
      <c r="V16" s="118"/>
      <c r="W16" s="118"/>
      <c r="X16" s="118"/>
      <c r="Y16" s="118"/>
      <c r="Z16" s="118"/>
    </row>
    <row r="17" spans="1:26" ht="16.5" customHeight="1">
      <c r="A17" s="80" t="s">
        <v>7879</v>
      </c>
      <c r="B17" s="88" t="s">
        <v>363</v>
      </c>
      <c r="C17" s="88" t="s">
        <v>7737</v>
      </c>
      <c r="D17" s="103" t="s">
        <v>7793</v>
      </c>
      <c r="E17" s="110" t="s">
        <v>7882</v>
      </c>
      <c r="F17" s="110" t="s">
        <v>7876</v>
      </c>
      <c r="G17" s="101">
        <v>1</v>
      </c>
      <c r="H17" s="82" t="s">
        <v>7884</v>
      </c>
      <c r="I17" s="82" t="s">
        <v>7886</v>
      </c>
      <c r="J17" s="86" t="s">
        <v>158</v>
      </c>
      <c r="K17" s="104"/>
      <c r="L17" s="83"/>
      <c r="M17" s="84"/>
      <c r="N17" s="106"/>
      <c r="O17" s="86" t="s">
        <v>380</v>
      </c>
      <c r="P17" s="86" t="s">
        <v>380</v>
      </c>
      <c r="Q17" s="86" t="s">
        <v>7889</v>
      </c>
      <c r="R17" s="83" t="s">
        <v>108</v>
      </c>
      <c r="S17" s="86"/>
      <c r="T17" s="118"/>
      <c r="U17" s="118"/>
      <c r="V17" s="118"/>
      <c r="W17" s="118"/>
      <c r="X17" s="118"/>
      <c r="Y17" s="118"/>
      <c r="Z17" s="118"/>
    </row>
    <row r="18" spans="1:26" ht="16.5" customHeight="1">
      <c r="A18" s="80" t="s">
        <v>7892</v>
      </c>
      <c r="B18" s="88" t="s">
        <v>363</v>
      </c>
      <c r="C18" s="88" t="s">
        <v>7737</v>
      </c>
      <c r="D18" s="103" t="s">
        <v>7793</v>
      </c>
      <c r="E18" s="110" t="s">
        <v>7895</v>
      </c>
      <c r="F18" s="110" t="s">
        <v>7876</v>
      </c>
      <c r="G18" s="101">
        <v>1</v>
      </c>
      <c r="H18" s="82" t="s">
        <v>7896</v>
      </c>
      <c r="I18" s="82" t="s">
        <v>7886</v>
      </c>
      <c r="J18" s="86" t="s">
        <v>158</v>
      </c>
      <c r="K18" s="104"/>
      <c r="L18" s="83"/>
      <c r="M18" s="84"/>
      <c r="N18" s="106"/>
      <c r="O18" s="86" t="s">
        <v>380</v>
      </c>
      <c r="P18" s="86" t="s">
        <v>380</v>
      </c>
      <c r="Q18" s="86" t="s">
        <v>7899</v>
      </c>
      <c r="R18" s="83" t="s">
        <v>108</v>
      </c>
      <c r="S18" s="86"/>
      <c r="T18" s="118"/>
      <c r="U18" s="118"/>
      <c r="V18" s="118"/>
      <c r="W18" s="118"/>
      <c r="X18" s="118"/>
      <c r="Y18" s="118"/>
      <c r="Z18" s="118"/>
    </row>
    <row r="19" spans="1:26" ht="16.5" customHeight="1">
      <c r="A19" s="80" t="s">
        <v>7901</v>
      </c>
      <c r="B19" s="88" t="s">
        <v>363</v>
      </c>
      <c r="C19" s="88" t="s">
        <v>7737</v>
      </c>
      <c r="D19" s="103" t="s">
        <v>7793</v>
      </c>
      <c r="E19" s="110" t="s">
        <v>7903</v>
      </c>
      <c r="F19" s="110" t="s">
        <v>7876</v>
      </c>
      <c r="G19" s="101">
        <v>1</v>
      </c>
      <c r="H19" s="82" t="s">
        <v>7904</v>
      </c>
      <c r="I19" s="82" t="s">
        <v>7886</v>
      </c>
      <c r="J19" s="86" t="s">
        <v>158</v>
      </c>
      <c r="K19" s="104"/>
      <c r="L19" s="83"/>
      <c r="M19" s="84"/>
      <c r="N19" s="106"/>
      <c r="O19" s="86" t="s">
        <v>380</v>
      </c>
      <c r="P19" s="86" t="s">
        <v>380</v>
      </c>
      <c r="Q19" s="86" t="s">
        <v>7910</v>
      </c>
      <c r="R19" s="83" t="s">
        <v>108</v>
      </c>
      <c r="S19" s="86"/>
      <c r="T19" s="118"/>
      <c r="U19" s="118"/>
      <c r="V19" s="118"/>
      <c r="W19" s="118"/>
      <c r="X19" s="118"/>
      <c r="Y19" s="118"/>
      <c r="Z19" s="118"/>
    </row>
    <row r="20" spans="1:26" ht="16.5" customHeight="1">
      <c r="A20" s="80" t="s">
        <v>7911</v>
      </c>
      <c r="B20" s="88" t="s">
        <v>363</v>
      </c>
      <c r="C20" s="88" t="s">
        <v>7737</v>
      </c>
      <c r="D20" s="103" t="s">
        <v>7793</v>
      </c>
      <c r="E20" s="110" t="s">
        <v>7912</v>
      </c>
      <c r="F20" s="110" t="s">
        <v>7876</v>
      </c>
      <c r="G20" s="101">
        <v>1</v>
      </c>
      <c r="H20" s="82" t="s">
        <v>7916</v>
      </c>
      <c r="I20" s="82" t="s">
        <v>7886</v>
      </c>
      <c r="J20" s="86" t="s">
        <v>158</v>
      </c>
      <c r="K20" s="104"/>
      <c r="L20" s="83"/>
      <c r="M20" s="84"/>
      <c r="N20" s="106"/>
      <c r="O20" s="86" t="s">
        <v>380</v>
      </c>
      <c r="P20" s="86" t="s">
        <v>380</v>
      </c>
      <c r="Q20" s="86" t="s">
        <v>7924</v>
      </c>
      <c r="R20" s="83" t="s">
        <v>108</v>
      </c>
      <c r="S20" s="86"/>
      <c r="T20" s="118"/>
      <c r="U20" s="118"/>
      <c r="V20" s="118"/>
      <c r="W20" s="118"/>
      <c r="X20" s="118"/>
      <c r="Y20" s="118"/>
      <c r="Z20" s="118"/>
    </row>
    <row r="21" spans="1:26" ht="16.5" customHeight="1">
      <c r="A21" s="80" t="s">
        <v>7928</v>
      </c>
      <c r="B21" s="88" t="s">
        <v>363</v>
      </c>
      <c r="C21" s="88" t="s">
        <v>7737</v>
      </c>
      <c r="D21" s="103" t="s">
        <v>7793</v>
      </c>
      <c r="E21" s="110" t="s">
        <v>7929</v>
      </c>
      <c r="F21" s="110" t="s">
        <v>7876</v>
      </c>
      <c r="G21" s="101">
        <v>1</v>
      </c>
      <c r="H21" s="82" t="s">
        <v>7930</v>
      </c>
      <c r="I21" s="82" t="s">
        <v>7886</v>
      </c>
      <c r="J21" s="86" t="s">
        <v>158</v>
      </c>
      <c r="K21" s="104"/>
      <c r="L21" s="83"/>
      <c r="M21" s="84"/>
      <c r="N21" s="106"/>
      <c r="O21" s="86" t="s">
        <v>380</v>
      </c>
      <c r="P21" s="86" t="s">
        <v>380</v>
      </c>
      <c r="Q21" s="86" t="s">
        <v>7934</v>
      </c>
      <c r="R21" s="83" t="s">
        <v>108</v>
      </c>
      <c r="S21" s="86"/>
      <c r="T21" s="118"/>
      <c r="U21" s="118"/>
      <c r="V21" s="118"/>
      <c r="W21" s="118"/>
      <c r="X21" s="118"/>
      <c r="Y21" s="118"/>
      <c r="Z21" s="118"/>
    </row>
    <row r="22" spans="1:26" ht="16.5" customHeight="1">
      <c r="A22" s="80" t="s">
        <v>7937</v>
      </c>
      <c r="B22" s="88" t="s">
        <v>363</v>
      </c>
      <c r="C22" s="88" t="s">
        <v>7737</v>
      </c>
      <c r="D22" s="103" t="s">
        <v>7793</v>
      </c>
      <c r="E22" s="82" t="s">
        <v>7938</v>
      </c>
      <c r="F22" s="82" t="s">
        <v>7876</v>
      </c>
      <c r="G22" s="101">
        <v>1</v>
      </c>
      <c r="H22" s="82" t="s">
        <v>7939</v>
      </c>
      <c r="I22" s="129" t="s">
        <v>7941</v>
      </c>
      <c r="J22" s="86" t="s">
        <v>158</v>
      </c>
      <c r="K22" s="104"/>
      <c r="L22" s="83"/>
      <c r="M22" s="84"/>
      <c r="N22" s="106"/>
      <c r="O22" s="86" t="s">
        <v>380</v>
      </c>
      <c r="P22" s="86" t="s">
        <v>380</v>
      </c>
      <c r="Q22" s="86" t="s">
        <v>7943</v>
      </c>
      <c r="R22" s="83" t="s">
        <v>108</v>
      </c>
      <c r="S22" s="86"/>
      <c r="T22" s="118"/>
      <c r="U22" s="118"/>
      <c r="V22" s="118"/>
      <c r="W22" s="118"/>
      <c r="X22" s="118"/>
      <c r="Y22" s="118"/>
      <c r="Z22" s="118"/>
    </row>
    <row r="23" spans="1:26" ht="115.5" customHeight="1">
      <c r="A23" s="747" t="s">
        <v>7946</v>
      </c>
      <c r="B23" s="749" t="s">
        <v>363</v>
      </c>
      <c r="C23" s="749" t="s">
        <v>7737</v>
      </c>
      <c r="D23" s="738" t="s">
        <v>7793</v>
      </c>
      <c r="E23" s="738" t="s">
        <v>7949</v>
      </c>
      <c r="F23" s="738" t="s">
        <v>7876</v>
      </c>
      <c r="G23" s="101">
        <v>1</v>
      </c>
      <c r="H23" s="81" t="s">
        <v>7951</v>
      </c>
      <c r="I23" s="81" t="s">
        <v>7886</v>
      </c>
      <c r="J23" s="86"/>
      <c r="K23" s="104"/>
      <c r="L23" s="748"/>
      <c r="M23" s="84"/>
      <c r="N23" s="106"/>
      <c r="O23" s="86" t="s">
        <v>380</v>
      </c>
      <c r="P23" s="86" t="s">
        <v>380</v>
      </c>
      <c r="Q23" s="86" t="s">
        <v>380</v>
      </c>
      <c r="R23" s="83" t="s">
        <v>108</v>
      </c>
      <c r="S23" s="86"/>
      <c r="T23" s="118"/>
      <c r="U23" s="118"/>
      <c r="V23" s="118"/>
      <c r="W23" s="118"/>
      <c r="X23" s="118"/>
      <c r="Y23" s="118"/>
      <c r="Z23" s="118"/>
    </row>
    <row r="24" spans="1:26" ht="16.5" customHeight="1">
      <c r="A24" s="666"/>
      <c r="B24" s="666"/>
      <c r="C24" s="666"/>
      <c r="D24" s="666"/>
      <c r="E24" s="666"/>
      <c r="F24" s="666"/>
      <c r="G24" s="101">
        <v>2</v>
      </c>
      <c r="H24" s="81" t="s">
        <v>7955</v>
      </c>
      <c r="I24" s="81" t="s">
        <v>7956</v>
      </c>
      <c r="J24" s="86"/>
      <c r="K24" s="104"/>
      <c r="L24" s="666"/>
      <c r="M24" s="84"/>
      <c r="N24" s="106"/>
      <c r="O24" s="86" t="s">
        <v>380</v>
      </c>
      <c r="P24" s="86" t="s">
        <v>380</v>
      </c>
      <c r="Q24" s="86" t="s">
        <v>380</v>
      </c>
      <c r="R24" s="83" t="s">
        <v>108</v>
      </c>
      <c r="S24" s="86"/>
      <c r="T24" s="118"/>
      <c r="U24" s="118"/>
      <c r="V24" s="118"/>
      <c r="W24" s="118"/>
      <c r="X24" s="118"/>
      <c r="Y24" s="118"/>
      <c r="Z24" s="118"/>
    </row>
    <row r="25" spans="1:26" ht="16.5" customHeight="1">
      <c r="A25" s="747" t="s">
        <v>7961</v>
      </c>
      <c r="B25" s="749" t="s">
        <v>363</v>
      </c>
      <c r="C25" s="749" t="s">
        <v>7737</v>
      </c>
      <c r="D25" s="738" t="s">
        <v>7793</v>
      </c>
      <c r="E25" s="738" t="s">
        <v>7962</v>
      </c>
      <c r="F25" s="738" t="s">
        <v>7876</v>
      </c>
      <c r="G25" s="101">
        <v>1</v>
      </c>
      <c r="H25" s="81" t="s">
        <v>7965</v>
      </c>
      <c r="I25" s="81" t="s">
        <v>7886</v>
      </c>
      <c r="J25" s="86"/>
      <c r="K25" s="104"/>
      <c r="L25" s="748"/>
      <c r="M25" s="84"/>
      <c r="N25" s="106"/>
      <c r="O25" s="86" t="s">
        <v>380</v>
      </c>
      <c r="P25" s="86" t="s">
        <v>380</v>
      </c>
      <c r="Q25" s="86" t="s">
        <v>380</v>
      </c>
      <c r="R25" s="83" t="s">
        <v>108</v>
      </c>
      <c r="S25" s="86"/>
      <c r="T25" s="118"/>
      <c r="U25" s="118"/>
      <c r="V25" s="118"/>
      <c r="W25" s="118"/>
      <c r="X25" s="118"/>
      <c r="Y25" s="118"/>
      <c r="Z25" s="118"/>
    </row>
    <row r="26" spans="1:26" ht="16.5" customHeight="1">
      <c r="A26" s="666"/>
      <c r="B26" s="666"/>
      <c r="C26" s="666"/>
      <c r="D26" s="666"/>
      <c r="E26" s="666"/>
      <c r="F26" s="666"/>
      <c r="G26" s="101">
        <v>2</v>
      </c>
      <c r="H26" s="81" t="s">
        <v>7955</v>
      </c>
      <c r="I26" s="81" t="s">
        <v>7956</v>
      </c>
      <c r="J26" s="86"/>
      <c r="K26" s="104"/>
      <c r="L26" s="666"/>
      <c r="M26" s="84"/>
      <c r="N26" s="106"/>
      <c r="O26" s="86" t="s">
        <v>380</v>
      </c>
      <c r="P26" s="86" t="s">
        <v>380</v>
      </c>
      <c r="Q26" s="86" t="s">
        <v>380</v>
      </c>
      <c r="R26" s="83" t="s">
        <v>108</v>
      </c>
      <c r="S26" s="86"/>
      <c r="T26" s="118"/>
      <c r="U26" s="118"/>
      <c r="V26" s="118"/>
      <c r="W26" s="118"/>
      <c r="X26" s="118"/>
      <c r="Y26" s="118"/>
      <c r="Z26" s="118"/>
    </row>
    <row r="27" spans="1:26" ht="16.5" customHeight="1">
      <c r="A27" s="747" t="s">
        <v>7976</v>
      </c>
      <c r="B27" s="749" t="s">
        <v>363</v>
      </c>
      <c r="C27" s="749" t="s">
        <v>7737</v>
      </c>
      <c r="D27" s="738" t="s">
        <v>7793</v>
      </c>
      <c r="E27" s="738" t="s">
        <v>7980</v>
      </c>
      <c r="F27" s="738" t="s">
        <v>7876</v>
      </c>
      <c r="G27" s="101">
        <v>1</v>
      </c>
      <c r="H27" s="81" t="s">
        <v>7983</v>
      </c>
      <c r="I27" s="81" t="s">
        <v>7886</v>
      </c>
      <c r="J27" s="86"/>
      <c r="K27" s="104"/>
      <c r="L27" s="748"/>
      <c r="M27" s="84"/>
      <c r="N27" s="106"/>
      <c r="O27" s="86" t="s">
        <v>380</v>
      </c>
      <c r="P27" s="86" t="s">
        <v>380</v>
      </c>
      <c r="Q27" s="86" t="s">
        <v>380</v>
      </c>
      <c r="R27" s="83" t="s">
        <v>108</v>
      </c>
      <c r="S27" s="86"/>
      <c r="T27" s="118"/>
      <c r="U27" s="118"/>
      <c r="V27" s="118"/>
      <c r="W27" s="118"/>
      <c r="X27" s="118"/>
      <c r="Y27" s="118"/>
      <c r="Z27" s="118"/>
    </row>
    <row r="28" spans="1:26" ht="16.5" customHeight="1">
      <c r="A28" s="666"/>
      <c r="B28" s="666"/>
      <c r="C28" s="666"/>
      <c r="D28" s="666"/>
      <c r="E28" s="666"/>
      <c r="F28" s="666"/>
      <c r="G28" s="101">
        <v>2</v>
      </c>
      <c r="H28" s="81" t="s">
        <v>7955</v>
      </c>
      <c r="I28" s="81" t="s">
        <v>7956</v>
      </c>
      <c r="J28" s="86"/>
      <c r="K28" s="104"/>
      <c r="L28" s="666"/>
      <c r="M28" s="84"/>
      <c r="N28" s="106"/>
      <c r="O28" s="86" t="s">
        <v>380</v>
      </c>
      <c r="P28" s="86" t="s">
        <v>380</v>
      </c>
      <c r="Q28" s="86" t="s">
        <v>380</v>
      </c>
      <c r="R28" s="83" t="s">
        <v>108</v>
      </c>
      <c r="S28" s="86"/>
      <c r="T28" s="118"/>
      <c r="U28" s="118"/>
      <c r="V28" s="118"/>
      <c r="W28" s="118"/>
      <c r="X28" s="118"/>
      <c r="Y28" s="118"/>
      <c r="Z28" s="118"/>
    </row>
    <row r="29" spans="1:26" ht="16.5" customHeight="1">
      <c r="A29" s="80" t="s">
        <v>8000</v>
      </c>
      <c r="B29" s="88" t="s">
        <v>363</v>
      </c>
      <c r="C29" s="88" t="s">
        <v>7737</v>
      </c>
      <c r="D29" s="171" t="s">
        <v>8001</v>
      </c>
      <c r="E29" s="167" t="s">
        <v>8002</v>
      </c>
      <c r="F29" s="103" t="s">
        <v>7876</v>
      </c>
      <c r="G29" s="101">
        <v>1</v>
      </c>
      <c r="H29" s="82" t="s">
        <v>8004</v>
      </c>
      <c r="I29" s="82" t="s">
        <v>8005</v>
      </c>
      <c r="J29" s="86" t="s">
        <v>158</v>
      </c>
      <c r="K29" s="104"/>
      <c r="L29" s="83"/>
      <c r="M29" s="84"/>
      <c r="N29" s="106"/>
      <c r="O29" s="111" t="s">
        <v>379</v>
      </c>
      <c r="P29" s="86" t="s">
        <v>8010</v>
      </c>
      <c r="Q29" s="86" t="s">
        <v>8011</v>
      </c>
      <c r="R29" s="83" t="s">
        <v>108</v>
      </c>
      <c r="S29" s="86"/>
      <c r="T29" s="87"/>
      <c r="U29" s="87"/>
      <c r="V29" s="87"/>
      <c r="W29" s="87"/>
      <c r="X29" s="87"/>
      <c r="Y29" s="87"/>
      <c r="Z29" s="87"/>
    </row>
    <row r="30" spans="1:26" ht="16.5" customHeight="1">
      <c r="A30" s="80" t="s">
        <v>8014</v>
      </c>
      <c r="B30" s="88" t="s">
        <v>363</v>
      </c>
      <c r="C30" s="88" t="s">
        <v>7737</v>
      </c>
      <c r="D30" s="171" t="s">
        <v>8001</v>
      </c>
      <c r="E30" s="167" t="s">
        <v>8016</v>
      </c>
      <c r="F30" s="103" t="s">
        <v>7876</v>
      </c>
      <c r="G30" s="101">
        <v>1</v>
      </c>
      <c r="H30" s="82" t="s">
        <v>8018</v>
      </c>
      <c r="I30" s="82" t="s">
        <v>8005</v>
      </c>
      <c r="J30" s="86" t="s">
        <v>158</v>
      </c>
      <c r="K30" s="104"/>
      <c r="L30" s="83"/>
      <c r="M30" s="84"/>
      <c r="N30" s="106"/>
      <c r="O30" s="86" t="s">
        <v>380</v>
      </c>
      <c r="P30" s="86" t="s">
        <v>8022</v>
      </c>
      <c r="Q30" s="86" t="s">
        <v>8023</v>
      </c>
      <c r="R30" s="83" t="s">
        <v>108</v>
      </c>
      <c r="S30" s="86"/>
      <c r="T30" s="87"/>
      <c r="U30" s="87"/>
      <c r="V30" s="87"/>
      <c r="W30" s="87"/>
      <c r="X30" s="87"/>
      <c r="Y30" s="87"/>
      <c r="Z30" s="87"/>
    </row>
    <row r="31" spans="1:26" ht="16.5" customHeight="1">
      <c r="A31" s="80" t="s">
        <v>8027</v>
      </c>
      <c r="B31" s="88" t="s">
        <v>363</v>
      </c>
      <c r="C31" s="88" t="s">
        <v>7737</v>
      </c>
      <c r="D31" s="171" t="s">
        <v>8001</v>
      </c>
      <c r="E31" s="167" t="s">
        <v>8029</v>
      </c>
      <c r="F31" s="103" t="s">
        <v>7876</v>
      </c>
      <c r="G31" s="101">
        <v>1</v>
      </c>
      <c r="H31" s="82" t="s">
        <v>8031</v>
      </c>
      <c r="I31" s="82" t="s">
        <v>8005</v>
      </c>
      <c r="J31" s="86" t="s">
        <v>158</v>
      </c>
      <c r="K31" s="104"/>
      <c r="L31" s="83"/>
      <c r="M31" s="84"/>
      <c r="N31" s="106"/>
      <c r="O31" s="86" t="s">
        <v>380</v>
      </c>
      <c r="P31" s="86" t="s">
        <v>380</v>
      </c>
      <c r="Q31" s="86" t="s">
        <v>8036</v>
      </c>
      <c r="R31" s="83" t="s">
        <v>108</v>
      </c>
      <c r="S31" s="86"/>
      <c r="T31" s="87"/>
      <c r="U31" s="87"/>
      <c r="V31" s="87"/>
      <c r="W31" s="87"/>
      <c r="X31" s="87"/>
      <c r="Y31" s="87"/>
      <c r="Z31" s="87"/>
    </row>
    <row r="32" spans="1:26" ht="16.5" customHeight="1">
      <c r="A32" s="80" t="s">
        <v>8039</v>
      </c>
      <c r="B32" s="88" t="s">
        <v>363</v>
      </c>
      <c r="C32" s="88" t="s">
        <v>7737</v>
      </c>
      <c r="D32" s="171" t="s">
        <v>8001</v>
      </c>
      <c r="E32" s="167" t="s">
        <v>8042</v>
      </c>
      <c r="F32" s="103" t="s">
        <v>7876</v>
      </c>
      <c r="G32" s="101">
        <v>1</v>
      </c>
      <c r="H32" s="82" t="s">
        <v>8044</v>
      </c>
      <c r="I32" s="82" t="s">
        <v>8005</v>
      </c>
      <c r="J32" s="86" t="s">
        <v>158</v>
      </c>
      <c r="K32" s="104"/>
      <c r="L32" s="83"/>
      <c r="M32" s="84"/>
      <c r="N32" s="106"/>
      <c r="O32" s="86" t="s">
        <v>380</v>
      </c>
      <c r="P32" s="86" t="s">
        <v>380</v>
      </c>
      <c r="Q32" s="86" t="s">
        <v>8047</v>
      </c>
      <c r="R32" s="83" t="s">
        <v>108</v>
      </c>
      <c r="S32" s="86"/>
      <c r="T32" s="87"/>
      <c r="U32" s="87"/>
      <c r="V32" s="87"/>
      <c r="W32" s="87"/>
      <c r="X32" s="87"/>
      <c r="Y32" s="87"/>
      <c r="Z32" s="87"/>
    </row>
    <row r="33" spans="1:26" ht="16.5" customHeight="1">
      <c r="A33" s="80" t="s">
        <v>8048</v>
      </c>
      <c r="B33" s="88" t="s">
        <v>363</v>
      </c>
      <c r="C33" s="88" t="s">
        <v>7737</v>
      </c>
      <c r="D33" s="171" t="s">
        <v>8001</v>
      </c>
      <c r="E33" s="167" t="s">
        <v>8051</v>
      </c>
      <c r="F33" s="103" t="s">
        <v>7876</v>
      </c>
      <c r="G33" s="101">
        <v>1</v>
      </c>
      <c r="H33" s="82" t="s">
        <v>8052</v>
      </c>
      <c r="I33" s="82" t="s">
        <v>8005</v>
      </c>
      <c r="J33" s="86" t="s">
        <v>158</v>
      </c>
      <c r="K33" s="104"/>
      <c r="L33" s="83"/>
      <c r="M33" s="84"/>
      <c r="N33" s="106"/>
      <c r="O33" s="86" t="s">
        <v>380</v>
      </c>
      <c r="P33" s="86" t="s">
        <v>380</v>
      </c>
      <c r="Q33" s="86" t="s">
        <v>8056</v>
      </c>
      <c r="R33" s="83" t="s">
        <v>108</v>
      </c>
      <c r="S33" s="86"/>
      <c r="T33" s="87"/>
      <c r="U33" s="87"/>
      <c r="V33" s="87"/>
      <c r="W33" s="87"/>
      <c r="X33" s="87"/>
      <c r="Y33" s="87"/>
      <c r="Z33" s="87"/>
    </row>
    <row r="34" spans="1:26" ht="16.5" customHeight="1">
      <c r="A34" s="80" t="s">
        <v>8059</v>
      </c>
      <c r="B34" s="88" t="s">
        <v>363</v>
      </c>
      <c r="C34" s="88" t="s">
        <v>7737</v>
      </c>
      <c r="D34" s="171" t="s">
        <v>8001</v>
      </c>
      <c r="E34" s="167" t="s">
        <v>8060</v>
      </c>
      <c r="F34" s="103" t="s">
        <v>7876</v>
      </c>
      <c r="G34" s="101">
        <v>1</v>
      </c>
      <c r="H34" s="82" t="s">
        <v>8064</v>
      </c>
      <c r="I34" s="82" t="s">
        <v>8005</v>
      </c>
      <c r="J34" s="86" t="s">
        <v>158</v>
      </c>
      <c r="K34" s="104"/>
      <c r="L34" s="83"/>
      <c r="M34" s="84"/>
      <c r="N34" s="106"/>
      <c r="O34" s="86" t="s">
        <v>380</v>
      </c>
      <c r="P34" s="86" t="s">
        <v>380</v>
      </c>
      <c r="Q34" s="86" t="s">
        <v>8065</v>
      </c>
      <c r="R34" s="83" t="s">
        <v>108</v>
      </c>
      <c r="S34" s="86"/>
      <c r="T34" s="87"/>
      <c r="U34" s="87"/>
      <c r="V34" s="87"/>
      <c r="W34" s="87"/>
      <c r="X34" s="87"/>
      <c r="Y34" s="87"/>
      <c r="Z34" s="87"/>
    </row>
    <row r="35" spans="1:26" ht="16.5" customHeight="1">
      <c r="A35" s="80" t="s">
        <v>8067</v>
      </c>
      <c r="B35" s="88" t="s">
        <v>363</v>
      </c>
      <c r="C35" s="88" t="s">
        <v>7737</v>
      </c>
      <c r="D35" s="171" t="s">
        <v>8001</v>
      </c>
      <c r="E35" s="167" t="s">
        <v>8069</v>
      </c>
      <c r="F35" s="103" t="s">
        <v>7876</v>
      </c>
      <c r="G35" s="101">
        <v>1</v>
      </c>
      <c r="H35" s="82" t="s">
        <v>8071</v>
      </c>
      <c r="I35" s="82" t="s">
        <v>8005</v>
      </c>
      <c r="J35" s="86" t="s">
        <v>158</v>
      </c>
      <c r="K35" s="104"/>
      <c r="L35" s="83"/>
      <c r="M35" s="84"/>
      <c r="N35" s="106"/>
      <c r="O35" s="86" t="s">
        <v>380</v>
      </c>
      <c r="P35" s="86" t="s">
        <v>380</v>
      </c>
      <c r="Q35" s="86" t="s">
        <v>8074</v>
      </c>
      <c r="R35" s="83" t="s">
        <v>108</v>
      </c>
      <c r="S35" s="86"/>
      <c r="T35" s="87"/>
      <c r="U35" s="87"/>
      <c r="V35" s="87"/>
      <c r="W35" s="87"/>
      <c r="X35" s="87"/>
      <c r="Y35" s="87"/>
      <c r="Z35" s="87"/>
    </row>
    <row r="36" spans="1:26" ht="16.5" customHeight="1">
      <c r="A36" s="80" t="s">
        <v>8076</v>
      </c>
      <c r="B36" s="88" t="s">
        <v>363</v>
      </c>
      <c r="C36" s="88" t="s">
        <v>7737</v>
      </c>
      <c r="D36" s="171" t="s">
        <v>8001</v>
      </c>
      <c r="E36" s="167" t="s">
        <v>8077</v>
      </c>
      <c r="F36" s="103" t="s">
        <v>7876</v>
      </c>
      <c r="G36" s="101">
        <v>1</v>
      </c>
      <c r="H36" s="82" t="s">
        <v>8018</v>
      </c>
      <c r="I36" s="82" t="s">
        <v>8005</v>
      </c>
      <c r="J36" s="86" t="s">
        <v>158</v>
      </c>
      <c r="K36" s="104"/>
      <c r="L36" s="83"/>
      <c r="M36" s="84"/>
      <c r="N36" s="106"/>
      <c r="O36" s="86" t="s">
        <v>380</v>
      </c>
      <c r="P36" s="86" t="s">
        <v>380</v>
      </c>
      <c r="Q36" s="86" t="s">
        <v>8082</v>
      </c>
      <c r="R36" s="83" t="s">
        <v>108</v>
      </c>
      <c r="S36" s="86"/>
      <c r="T36" s="87"/>
      <c r="U36" s="87"/>
      <c r="V36" s="87"/>
      <c r="W36" s="87"/>
      <c r="X36" s="87"/>
      <c r="Y36" s="87"/>
      <c r="Z36" s="87"/>
    </row>
    <row r="37" spans="1:26" ht="16.5" customHeight="1">
      <c r="A37" s="80" t="s">
        <v>8083</v>
      </c>
      <c r="B37" s="88" t="s">
        <v>363</v>
      </c>
      <c r="C37" s="88" t="s">
        <v>7737</v>
      </c>
      <c r="D37" s="171" t="s">
        <v>8001</v>
      </c>
      <c r="E37" s="167" t="s">
        <v>8087</v>
      </c>
      <c r="F37" s="103" t="s">
        <v>7876</v>
      </c>
      <c r="G37" s="101">
        <v>1</v>
      </c>
      <c r="H37" s="82" t="s">
        <v>8089</v>
      </c>
      <c r="I37" s="82" t="s">
        <v>8090</v>
      </c>
      <c r="J37" s="86" t="s">
        <v>158</v>
      </c>
      <c r="K37" s="104"/>
      <c r="L37" s="83"/>
      <c r="M37" s="84"/>
      <c r="N37" s="106"/>
      <c r="O37" s="86" t="s">
        <v>380</v>
      </c>
      <c r="P37" s="86" t="s">
        <v>380</v>
      </c>
      <c r="Q37" s="86" t="s">
        <v>8094</v>
      </c>
      <c r="R37" s="83" t="s">
        <v>108</v>
      </c>
      <c r="S37" s="86"/>
      <c r="T37" s="87"/>
      <c r="U37" s="87"/>
      <c r="V37" s="87"/>
      <c r="W37" s="87"/>
      <c r="X37" s="87"/>
      <c r="Y37" s="87"/>
      <c r="Z37" s="87"/>
    </row>
    <row r="38" spans="1:26" ht="16.5" customHeight="1">
      <c r="A38" s="80" t="s">
        <v>8096</v>
      </c>
      <c r="B38" s="88" t="s">
        <v>363</v>
      </c>
      <c r="C38" s="88" t="s">
        <v>7737</v>
      </c>
      <c r="D38" s="171" t="s">
        <v>8001</v>
      </c>
      <c r="E38" s="167" t="s">
        <v>8097</v>
      </c>
      <c r="F38" s="103" t="s">
        <v>7876</v>
      </c>
      <c r="G38" s="101">
        <v>1</v>
      </c>
      <c r="H38" s="82" t="s">
        <v>8098</v>
      </c>
      <c r="I38" s="82" t="s">
        <v>8005</v>
      </c>
      <c r="J38" s="86" t="s">
        <v>158</v>
      </c>
      <c r="K38" s="104"/>
      <c r="L38" s="83"/>
      <c r="M38" s="84"/>
      <c r="N38" s="106"/>
      <c r="O38" s="86" t="s">
        <v>380</v>
      </c>
      <c r="P38" s="86" t="s">
        <v>380</v>
      </c>
      <c r="Q38" s="86" t="s">
        <v>8101</v>
      </c>
      <c r="R38" s="83" t="s">
        <v>108</v>
      </c>
      <c r="S38" s="86"/>
      <c r="T38" s="87"/>
      <c r="U38" s="87"/>
      <c r="V38" s="87"/>
      <c r="W38" s="87"/>
      <c r="X38" s="87"/>
      <c r="Y38" s="87"/>
      <c r="Z38" s="87"/>
    </row>
    <row r="39" spans="1:26" ht="16.5" customHeight="1">
      <c r="A39" s="80" t="s">
        <v>8103</v>
      </c>
      <c r="B39" s="88" t="s">
        <v>363</v>
      </c>
      <c r="C39" s="88" t="s">
        <v>7737</v>
      </c>
      <c r="D39" s="171" t="s">
        <v>8001</v>
      </c>
      <c r="E39" s="167" t="s">
        <v>8105</v>
      </c>
      <c r="F39" s="103" t="s">
        <v>7876</v>
      </c>
      <c r="G39" s="101">
        <v>1</v>
      </c>
      <c r="H39" s="82" t="s">
        <v>8106</v>
      </c>
      <c r="I39" s="82" t="s">
        <v>8090</v>
      </c>
      <c r="J39" s="86" t="s">
        <v>158</v>
      </c>
      <c r="K39" s="104"/>
      <c r="L39" s="83"/>
      <c r="M39" s="84"/>
      <c r="N39" s="106"/>
      <c r="O39" s="86" t="s">
        <v>380</v>
      </c>
      <c r="P39" s="86" t="s">
        <v>8109</v>
      </c>
      <c r="Q39" s="86" t="s">
        <v>8110</v>
      </c>
      <c r="R39" s="83" t="s">
        <v>108</v>
      </c>
      <c r="S39" s="86"/>
      <c r="T39" s="87"/>
      <c r="U39" s="87"/>
      <c r="V39" s="87"/>
      <c r="W39" s="87"/>
      <c r="X39" s="87"/>
      <c r="Y39" s="87"/>
      <c r="Z39" s="87"/>
    </row>
    <row r="40" spans="1:26" ht="16.5" customHeight="1">
      <c r="A40" s="80" t="s">
        <v>8114</v>
      </c>
      <c r="B40" s="88" t="s">
        <v>363</v>
      </c>
      <c r="C40" s="88" t="s">
        <v>7737</v>
      </c>
      <c r="D40" s="171" t="s">
        <v>8001</v>
      </c>
      <c r="E40" s="167" t="s">
        <v>8118</v>
      </c>
      <c r="F40" s="103" t="s">
        <v>7876</v>
      </c>
      <c r="G40" s="101">
        <v>1</v>
      </c>
      <c r="H40" s="82" t="s">
        <v>8121</v>
      </c>
      <c r="I40" s="82" t="s">
        <v>8005</v>
      </c>
      <c r="J40" s="86" t="s">
        <v>158</v>
      </c>
      <c r="K40" s="104"/>
      <c r="L40" s="83"/>
      <c r="M40" s="84"/>
      <c r="N40" s="106"/>
      <c r="O40" s="86" t="s">
        <v>380</v>
      </c>
      <c r="P40" s="86" t="s">
        <v>8126</v>
      </c>
      <c r="Q40" s="86" t="s">
        <v>8127</v>
      </c>
      <c r="R40" s="83" t="s">
        <v>108</v>
      </c>
      <c r="S40" s="86"/>
      <c r="T40" s="87"/>
      <c r="U40" s="87"/>
      <c r="V40" s="87"/>
      <c r="W40" s="87"/>
      <c r="X40" s="87"/>
      <c r="Y40" s="87"/>
      <c r="Z40" s="87"/>
    </row>
    <row r="41" spans="1:26" ht="16.5" customHeight="1">
      <c r="A41" s="80" t="s">
        <v>8129</v>
      </c>
      <c r="B41" s="88" t="s">
        <v>363</v>
      </c>
      <c r="C41" s="88" t="s">
        <v>7737</v>
      </c>
      <c r="D41" s="171" t="s">
        <v>8001</v>
      </c>
      <c r="E41" s="167" t="s">
        <v>8130</v>
      </c>
      <c r="F41" s="103" t="s">
        <v>7876</v>
      </c>
      <c r="G41" s="101">
        <v>1</v>
      </c>
      <c r="H41" s="82" t="s">
        <v>8132</v>
      </c>
      <c r="I41" s="82" t="s">
        <v>8090</v>
      </c>
      <c r="J41" s="86" t="s">
        <v>158</v>
      </c>
      <c r="K41" s="104"/>
      <c r="L41" s="83"/>
      <c r="M41" s="84"/>
      <c r="N41" s="106"/>
      <c r="O41" s="86" t="s">
        <v>380</v>
      </c>
      <c r="P41" s="86" t="s">
        <v>380</v>
      </c>
      <c r="Q41" s="86" t="s">
        <v>8137</v>
      </c>
      <c r="R41" s="83" t="s">
        <v>108</v>
      </c>
      <c r="S41" s="86"/>
      <c r="T41" s="87"/>
      <c r="U41" s="87"/>
      <c r="V41" s="87"/>
      <c r="W41" s="87"/>
      <c r="X41" s="87"/>
      <c r="Y41" s="87"/>
      <c r="Z41" s="87"/>
    </row>
    <row r="42" spans="1:26" ht="16.5" customHeight="1">
      <c r="A42" s="80" t="s">
        <v>8139</v>
      </c>
      <c r="B42" s="88" t="s">
        <v>363</v>
      </c>
      <c r="C42" s="88" t="s">
        <v>7737</v>
      </c>
      <c r="D42" s="171" t="s">
        <v>8001</v>
      </c>
      <c r="E42" s="167" t="s">
        <v>8140</v>
      </c>
      <c r="F42" s="103" t="s">
        <v>7876</v>
      </c>
      <c r="G42" s="101">
        <v>1</v>
      </c>
      <c r="H42" s="82" t="s">
        <v>8143</v>
      </c>
      <c r="I42" s="82" t="s">
        <v>8005</v>
      </c>
      <c r="J42" s="86" t="s">
        <v>158</v>
      </c>
      <c r="K42" s="104"/>
      <c r="L42" s="83"/>
      <c r="M42" s="84"/>
      <c r="N42" s="106"/>
      <c r="O42" s="86" t="s">
        <v>380</v>
      </c>
      <c r="P42" s="86" t="s">
        <v>380</v>
      </c>
      <c r="Q42" s="86" t="s">
        <v>8147</v>
      </c>
      <c r="R42" s="83" t="s">
        <v>108</v>
      </c>
      <c r="S42" s="86"/>
      <c r="T42" s="87"/>
      <c r="U42" s="87"/>
      <c r="V42" s="87"/>
      <c r="W42" s="87"/>
      <c r="X42" s="87"/>
      <c r="Y42" s="87"/>
      <c r="Z42" s="87"/>
    </row>
    <row r="43" spans="1:26" ht="16.5" customHeight="1">
      <c r="A43" s="80" t="s">
        <v>8150</v>
      </c>
      <c r="B43" s="88" t="s">
        <v>363</v>
      </c>
      <c r="C43" s="88" t="s">
        <v>7737</v>
      </c>
      <c r="D43" s="171" t="s">
        <v>8001</v>
      </c>
      <c r="E43" s="167" t="s">
        <v>8151</v>
      </c>
      <c r="F43" s="103" t="s">
        <v>7876</v>
      </c>
      <c r="G43" s="101">
        <v>1</v>
      </c>
      <c r="H43" s="82" t="s">
        <v>8154</v>
      </c>
      <c r="I43" s="82" t="s">
        <v>8090</v>
      </c>
      <c r="J43" s="86" t="s">
        <v>158</v>
      </c>
      <c r="K43" s="104"/>
      <c r="L43" s="83"/>
      <c r="M43" s="84"/>
      <c r="N43" s="106"/>
      <c r="O43" s="86" t="s">
        <v>380</v>
      </c>
      <c r="P43" s="86" t="s">
        <v>380</v>
      </c>
      <c r="Q43" s="86" t="s">
        <v>8158</v>
      </c>
      <c r="R43" s="83" t="s">
        <v>108</v>
      </c>
      <c r="S43" s="86"/>
      <c r="T43" s="87"/>
      <c r="U43" s="87"/>
      <c r="V43" s="87"/>
      <c r="W43" s="87"/>
      <c r="X43" s="87"/>
      <c r="Y43" s="87"/>
      <c r="Z43" s="87"/>
    </row>
    <row r="44" spans="1:26" ht="16.5" customHeight="1">
      <c r="A44" s="80" t="s">
        <v>8160</v>
      </c>
      <c r="B44" s="88" t="s">
        <v>363</v>
      </c>
      <c r="C44" s="88" t="s">
        <v>7737</v>
      </c>
      <c r="D44" s="171" t="s">
        <v>8001</v>
      </c>
      <c r="E44" s="167" t="s">
        <v>8162</v>
      </c>
      <c r="F44" s="103" t="s">
        <v>7876</v>
      </c>
      <c r="G44" s="101">
        <v>1</v>
      </c>
      <c r="H44" s="82" t="s">
        <v>8163</v>
      </c>
      <c r="I44" s="82" t="s">
        <v>8005</v>
      </c>
      <c r="J44" s="86" t="s">
        <v>158</v>
      </c>
      <c r="K44" s="104"/>
      <c r="L44" s="83"/>
      <c r="M44" s="84"/>
      <c r="N44" s="106"/>
      <c r="O44" s="86" t="s">
        <v>380</v>
      </c>
      <c r="P44" s="86" t="s">
        <v>380</v>
      </c>
      <c r="Q44" s="86" t="s">
        <v>8167</v>
      </c>
      <c r="R44" s="83" t="s">
        <v>108</v>
      </c>
      <c r="S44" s="86"/>
      <c r="T44" s="87"/>
      <c r="U44" s="87"/>
      <c r="V44" s="87"/>
      <c r="W44" s="87"/>
      <c r="X44" s="87"/>
      <c r="Y44" s="87"/>
      <c r="Z44" s="87"/>
    </row>
    <row r="45" spans="1:26" ht="16.5" customHeight="1">
      <c r="A45" s="80" t="s">
        <v>8169</v>
      </c>
      <c r="B45" s="88" t="s">
        <v>363</v>
      </c>
      <c r="C45" s="88" t="s">
        <v>7737</v>
      </c>
      <c r="D45" s="171" t="s">
        <v>8171</v>
      </c>
      <c r="E45" s="167" t="s">
        <v>8172</v>
      </c>
      <c r="F45" s="103" t="s">
        <v>7876</v>
      </c>
      <c r="G45" s="101">
        <v>1</v>
      </c>
      <c r="H45" s="82" t="s">
        <v>8176</v>
      </c>
      <c r="I45" s="82" t="s">
        <v>8090</v>
      </c>
      <c r="J45" s="86" t="s">
        <v>158</v>
      </c>
      <c r="K45" s="104"/>
      <c r="L45" s="83"/>
      <c r="M45" s="84"/>
      <c r="N45" s="106"/>
      <c r="O45" s="86" t="s">
        <v>380</v>
      </c>
      <c r="P45" s="86" t="s">
        <v>380</v>
      </c>
      <c r="Q45" s="86" t="s">
        <v>8178</v>
      </c>
      <c r="R45" s="83" t="s">
        <v>108</v>
      </c>
      <c r="S45" s="86"/>
      <c r="T45" s="87"/>
      <c r="U45" s="87"/>
      <c r="V45" s="87"/>
      <c r="W45" s="87"/>
      <c r="X45" s="87"/>
      <c r="Y45" s="87"/>
      <c r="Z45" s="87"/>
    </row>
    <row r="46" spans="1:26" ht="16.5" customHeight="1">
      <c r="A46" s="80" t="s">
        <v>8180</v>
      </c>
      <c r="B46" s="88" t="s">
        <v>363</v>
      </c>
      <c r="C46" s="88" t="s">
        <v>7737</v>
      </c>
      <c r="D46" s="171" t="s">
        <v>8171</v>
      </c>
      <c r="E46" s="167" t="s">
        <v>8181</v>
      </c>
      <c r="F46" s="103" t="s">
        <v>7876</v>
      </c>
      <c r="G46" s="101">
        <v>1</v>
      </c>
      <c r="H46" s="82" t="s">
        <v>8182</v>
      </c>
      <c r="I46" s="82" t="s">
        <v>8005</v>
      </c>
      <c r="J46" s="86" t="s">
        <v>158</v>
      </c>
      <c r="K46" s="104"/>
      <c r="L46" s="83"/>
      <c r="M46" s="84"/>
      <c r="N46" s="106"/>
      <c r="O46" s="86" t="s">
        <v>380</v>
      </c>
      <c r="P46" s="86" t="s">
        <v>380</v>
      </c>
      <c r="Q46" s="86" t="s">
        <v>8185</v>
      </c>
      <c r="R46" s="83" t="s">
        <v>108</v>
      </c>
      <c r="S46" s="86"/>
      <c r="T46" s="87"/>
      <c r="U46" s="87"/>
      <c r="V46" s="87"/>
      <c r="W46" s="87"/>
      <c r="X46" s="87"/>
      <c r="Y46" s="87"/>
      <c r="Z46" s="87"/>
    </row>
    <row r="47" spans="1:26" ht="16.5" customHeight="1">
      <c r="A47" s="80" t="s">
        <v>8187</v>
      </c>
      <c r="B47" s="88" t="s">
        <v>363</v>
      </c>
      <c r="C47" s="88" t="s">
        <v>7737</v>
      </c>
      <c r="D47" s="171" t="s">
        <v>8171</v>
      </c>
      <c r="E47" s="167" t="s">
        <v>8190</v>
      </c>
      <c r="F47" s="103" t="s">
        <v>7876</v>
      </c>
      <c r="G47" s="101">
        <v>1</v>
      </c>
      <c r="H47" s="82" t="s">
        <v>8191</v>
      </c>
      <c r="I47" s="82" t="s">
        <v>8090</v>
      </c>
      <c r="J47" s="86" t="s">
        <v>158</v>
      </c>
      <c r="K47" s="104"/>
      <c r="L47" s="83"/>
      <c r="M47" s="84"/>
      <c r="N47" s="106"/>
      <c r="O47" s="86" t="s">
        <v>380</v>
      </c>
      <c r="P47" s="86" t="s">
        <v>380</v>
      </c>
      <c r="Q47" s="86" t="s">
        <v>8195</v>
      </c>
      <c r="R47" s="83" t="s">
        <v>108</v>
      </c>
      <c r="S47" s="86"/>
      <c r="T47" s="87"/>
      <c r="U47" s="87"/>
      <c r="V47" s="87"/>
      <c r="W47" s="87"/>
      <c r="X47" s="87"/>
      <c r="Y47" s="87"/>
      <c r="Z47" s="87"/>
    </row>
    <row r="48" spans="1:26" ht="16.5" customHeight="1">
      <c r="A48" s="80" t="s">
        <v>8197</v>
      </c>
      <c r="B48" s="88" t="s">
        <v>363</v>
      </c>
      <c r="C48" s="88" t="s">
        <v>7737</v>
      </c>
      <c r="D48" s="171" t="s">
        <v>8171</v>
      </c>
      <c r="E48" s="167" t="s">
        <v>8200</v>
      </c>
      <c r="F48" s="103" t="s">
        <v>7876</v>
      </c>
      <c r="G48" s="101">
        <v>1</v>
      </c>
      <c r="H48" s="82" t="s">
        <v>8202</v>
      </c>
      <c r="I48" s="82" t="s">
        <v>8005</v>
      </c>
      <c r="J48" s="86" t="s">
        <v>158</v>
      </c>
      <c r="K48" s="104"/>
      <c r="L48" s="83"/>
      <c r="M48" s="84"/>
      <c r="N48" s="106"/>
      <c r="O48" s="86" t="s">
        <v>380</v>
      </c>
      <c r="P48" s="86" t="s">
        <v>380</v>
      </c>
      <c r="Q48" s="86" t="s">
        <v>8205</v>
      </c>
      <c r="R48" s="83" t="s">
        <v>108</v>
      </c>
      <c r="S48" s="86"/>
      <c r="T48" s="87"/>
      <c r="U48" s="87"/>
      <c r="V48" s="87"/>
      <c r="W48" s="87"/>
      <c r="X48" s="87"/>
      <c r="Y48" s="87"/>
      <c r="Z48" s="87"/>
    </row>
    <row r="49" spans="1:26" ht="16.5" customHeight="1">
      <c r="A49" s="80" t="s">
        <v>8206</v>
      </c>
      <c r="B49" s="88" t="s">
        <v>363</v>
      </c>
      <c r="C49" s="88" t="s">
        <v>7737</v>
      </c>
      <c r="D49" s="171" t="s">
        <v>8171</v>
      </c>
      <c r="E49" s="167" t="s">
        <v>8207</v>
      </c>
      <c r="F49" s="103" t="s">
        <v>7876</v>
      </c>
      <c r="G49" s="101">
        <v>1</v>
      </c>
      <c r="H49" s="82" t="s">
        <v>8208</v>
      </c>
      <c r="I49" s="82" t="s">
        <v>8090</v>
      </c>
      <c r="J49" s="86" t="s">
        <v>158</v>
      </c>
      <c r="K49" s="104"/>
      <c r="L49" s="83"/>
      <c r="M49" s="84"/>
      <c r="N49" s="106"/>
      <c r="O49" s="86" t="s">
        <v>380</v>
      </c>
      <c r="P49" s="86" t="s">
        <v>380</v>
      </c>
      <c r="Q49" s="86" t="s">
        <v>8212</v>
      </c>
      <c r="R49" s="83" t="s">
        <v>108</v>
      </c>
      <c r="S49" s="86"/>
      <c r="T49" s="87"/>
      <c r="U49" s="87"/>
      <c r="V49" s="87"/>
      <c r="W49" s="87"/>
      <c r="X49" s="87"/>
      <c r="Y49" s="87"/>
      <c r="Z49" s="87"/>
    </row>
    <row r="50" spans="1:26" ht="16.5" customHeight="1">
      <c r="A50" s="80" t="s">
        <v>8213</v>
      </c>
      <c r="B50" s="88" t="s">
        <v>363</v>
      </c>
      <c r="C50" s="88" t="s">
        <v>7737</v>
      </c>
      <c r="D50" s="171" t="s">
        <v>8171</v>
      </c>
      <c r="E50" s="167" t="s">
        <v>8214</v>
      </c>
      <c r="F50" s="103" t="s">
        <v>7876</v>
      </c>
      <c r="G50" s="101">
        <v>1</v>
      </c>
      <c r="H50" s="82" t="s">
        <v>8215</v>
      </c>
      <c r="I50" s="82" t="s">
        <v>8005</v>
      </c>
      <c r="J50" s="86" t="s">
        <v>158</v>
      </c>
      <c r="K50" s="104"/>
      <c r="L50" s="83"/>
      <c r="M50" s="84"/>
      <c r="N50" s="106"/>
      <c r="O50" s="86" t="s">
        <v>380</v>
      </c>
      <c r="P50" s="86" t="s">
        <v>380</v>
      </c>
      <c r="Q50" s="86" t="s">
        <v>8218</v>
      </c>
      <c r="R50" s="83" t="s">
        <v>108</v>
      </c>
      <c r="S50" s="86"/>
      <c r="T50" s="87"/>
      <c r="U50" s="87"/>
      <c r="V50" s="87"/>
      <c r="W50" s="87"/>
      <c r="X50" s="87"/>
      <c r="Y50" s="87"/>
      <c r="Z50" s="87"/>
    </row>
    <row r="51" spans="1:26" ht="16.5" customHeight="1">
      <c r="A51" s="80" t="s">
        <v>8220</v>
      </c>
      <c r="B51" s="88" t="s">
        <v>363</v>
      </c>
      <c r="C51" s="88" t="s">
        <v>7737</v>
      </c>
      <c r="D51" s="171" t="s">
        <v>8171</v>
      </c>
      <c r="E51" s="167" t="s">
        <v>8223</v>
      </c>
      <c r="F51" s="103" t="s">
        <v>7876</v>
      </c>
      <c r="G51" s="101">
        <v>1</v>
      </c>
      <c r="H51" s="82" t="s">
        <v>8224</v>
      </c>
      <c r="I51" s="82" t="s">
        <v>8090</v>
      </c>
      <c r="J51" s="86" t="s">
        <v>158</v>
      </c>
      <c r="K51" s="104"/>
      <c r="L51" s="83"/>
      <c r="M51" s="84"/>
      <c r="N51" s="106"/>
      <c r="O51" s="86" t="s">
        <v>380</v>
      </c>
      <c r="P51" s="86" t="s">
        <v>380</v>
      </c>
      <c r="Q51" s="86" t="s">
        <v>8226</v>
      </c>
      <c r="R51" s="83" t="s">
        <v>108</v>
      </c>
      <c r="S51" s="86"/>
      <c r="T51" s="87"/>
      <c r="U51" s="87"/>
      <c r="V51" s="87"/>
      <c r="W51" s="87"/>
      <c r="X51" s="87"/>
      <c r="Y51" s="87"/>
      <c r="Z51" s="87"/>
    </row>
    <row r="52" spans="1:26" ht="16.5" customHeight="1">
      <c r="A52" s="80" t="s">
        <v>8227</v>
      </c>
      <c r="B52" s="88" t="s">
        <v>363</v>
      </c>
      <c r="C52" s="88" t="s">
        <v>7737</v>
      </c>
      <c r="D52" s="171" t="s">
        <v>8171</v>
      </c>
      <c r="E52" s="167" t="s">
        <v>8228</v>
      </c>
      <c r="F52" s="103" t="s">
        <v>7876</v>
      </c>
      <c r="G52" s="101">
        <v>1</v>
      </c>
      <c r="H52" s="82" t="s">
        <v>8229</v>
      </c>
      <c r="I52" s="82" t="s">
        <v>8005</v>
      </c>
      <c r="J52" s="86" t="s">
        <v>158</v>
      </c>
      <c r="K52" s="104"/>
      <c r="L52" s="83"/>
      <c r="M52" s="84"/>
      <c r="N52" s="106"/>
      <c r="O52" s="86" t="s">
        <v>380</v>
      </c>
      <c r="P52" s="86" t="s">
        <v>380</v>
      </c>
      <c r="Q52" s="86" t="s">
        <v>8232</v>
      </c>
      <c r="R52" s="83" t="s">
        <v>108</v>
      </c>
      <c r="S52" s="86"/>
      <c r="T52" s="87"/>
      <c r="U52" s="87"/>
      <c r="V52" s="87"/>
      <c r="W52" s="87"/>
      <c r="X52" s="87"/>
      <c r="Y52" s="87"/>
      <c r="Z52" s="87"/>
    </row>
    <row r="53" spans="1:26" ht="16.5" customHeight="1">
      <c r="A53" s="80" t="s">
        <v>8233</v>
      </c>
      <c r="B53" s="88" t="s">
        <v>363</v>
      </c>
      <c r="C53" s="88" t="s">
        <v>7737</v>
      </c>
      <c r="D53" s="171" t="s">
        <v>8171</v>
      </c>
      <c r="E53" s="167" t="s">
        <v>8234</v>
      </c>
      <c r="F53" s="103" t="s">
        <v>7876</v>
      </c>
      <c r="G53" s="101">
        <v>1</v>
      </c>
      <c r="H53" s="82" t="s">
        <v>8235</v>
      </c>
      <c r="I53" s="82" t="s">
        <v>8090</v>
      </c>
      <c r="J53" s="86" t="s">
        <v>158</v>
      </c>
      <c r="K53" s="104"/>
      <c r="L53" s="83"/>
      <c r="M53" s="84"/>
      <c r="N53" s="106"/>
      <c r="O53" s="86" t="s">
        <v>380</v>
      </c>
      <c r="P53" s="86" t="s">
        <v>380</v>
      </c>
      <c r="Q53" s="86" t="s">
        <v>8238</v>
      </c>
      <c r="R53" s="83" t="s">
        <v>108</v>
      </c>
      <c r="S53" s="86"/>
      <c r="T53" s="87"/>
      <c r="U53" s="87"/>
      <c r="V53" s="87"/>
      <c r="W53" s="87"/>
      <c r="X53" s="87"/>
      <c r="Y53" s="87"/>
      <c r="Z53" s="87"/>
    </row>
    <row r="54" spans="1:26" ht="16.5" customHeight="1">
      <c r="A54" s="80" t="s">
        <v>8241</v>
      </c>
      <c r="B54" s="88" t="s">
        <v>363</v>
      </c>
      <c r="C54" s="88" t="s">
        <v>7737</v>
      </c>
      <c r="D54" s="171" t="s">
        <v>8171</v>
      </c>
      <c r="E54" s="167" t="s">
        <v>8243</v>
      </c>
      <c r="F54" s="103" t="s">
        <v>7876</v>
      </c>
      <c r="G54" s="101">
        <v>1</v>
      </c>
      <c r="H54" s="82" t="s">
        <v>8246</v>
      </c>
      <c r="I54" s="82" t="s">
        <v>8005</v>
      </c>
      <c r="J54" s="86" t="s">
        <v>158</v>
      </c>
      <c r="K54" s="104"/>
      <c r="L54" s="83"/>
      <c r="M54" s="84"/>
      <c r="N54" s="106"/>
      <c r="O54" s="86" t="s">
        <v>380</v>
      </c>
      <c r="P54" s="86" t="s">
        <v>380</v>
      </c>
      <c r="Q54" s="86" t="s">
        <v>8247</v>
      </c>
      <c r="R54" s="83" t="s">
        <v>108</v>
      </c>
      <c r="S54" s="86"/>
      <c r="T54" s="87"/>
      <c r="U54" s="87"/>
      <c r="V54" s="87"/>
      <c r="W54" s="87"/>
      <c r="X54" s="87"/>
      <c r="Y54" s="87"/>
      <c r="Z54" s="87"/>
    </row>
    <row r="55" spans="1:26" ht="16.5" customHeight="1">
      <c r="A55" s="80" t="s">
        <v>8248</v>
      </c>
      <c r="B55" s="88" t="s">
        <v>363</v>
      </c>
      <c r="C55" s="88" t="s">
        <v>7737</v>
      </c>
      <c r="D55" s="171" t="s">
        <v>8171</v>
      </c>
      <c r="E55" s="167" t="s">
        <v>8249</v>
      </c>
      <c r="F55" s="103" t="s">
        <v>7876</v>
      </c>
      <c r="G55" s="101">
        <v>1</v>
      </c>
      <c r="H55" s="82" t="s">
        <v>8250</v>
      </c>
      <c r="I55" s="82" t="s">
        <v>8090</v>
      </c>
      <c r="J55" s="86" t="s">
        <v>158</v>
      </c>
      <c r="K55" s="104"/>
      <c r="L55" s="83"/>
      <c r="M55" s="84"/>
      <c r="N55" s="106"/>
      <c r="O55" s="86" t="s">
        <v>380</v>
      </c>
      <c r="P55" s="86" t="s">
        <v>380</v>
      </c>
      <c r="Q55" s="86" t="s">
        <v>8252</v>
      </c>
      <c r="R55" s="83" t="s">
        <v>108</v>
      </c>
      <c r="S55" s="86"/>
      <c r="T55" s="87"/>
      <c r="U55" s="87"/>
      <c r="V55" s="87"/>
      <c r="W55" s="87"/>
      <c r="X55" s="87"/>
      <c r="Y55" s="87"/>
      <c r="Z55" s="87"/>
    </row>
    <row r="56" spans="1:26" ht="16.5" customHeight="1">
      <c r="A56" s="80" t="s">
        <v>8253</v>
      </c>
      <c r="B56" s="88" t="s">
        <v>363</v>
      </c>
      <c r="C56" s="88" t="s">
        <v>7737</v>
      </c>
      <c r="D56" s="171" t="s">
        <v>8171</v>
      </c>
      <c r="E56" s="167" t="s">
        <v>8255</v>
      </c>
      <c r="F56" s="103" t="s">
        <v>7876</v>
      </c>
      <c r="G56" s="101">
        <v>1</v>
      </c>
      <c r="H56" s="82" t="s">
        <v>8257</v>
      </c>
      <c r="I56" s="82" t="s">
        <v>8005</v>
      </c>
      <c r="J56" s="86" t="s">
        <v>158</v>
      </c>
      <c r="K56" s="104"/>
      <c r="L56" s="83"/>
      <c r="M56" s="84"/>
      <c r="N56" s="106"/>
      <c r="O56" s="86" t="s">
        <v>380</v>
      </c>
      <c r="P56" s="86" t="s">
        <v>380</v>
      </c>
      <c r="Q56" s="86" t="s">
        <v>8260</v>
      </c>
      <c r="R56" s="83" t="s">
        <v>108</v>
      </c>
      <c r="S56" s="86"/>
      <c r="T56" s="87"/>
      <c r="U56" s="87"/>
      <c r="V56" s="87"/>
      <c r="W56" s="87"/>
      <c r="X56" s="87"/>
      <c r="Y56" s="87"/>
      <c r="Z56" s="87"/>
    </row>
    <row r="57" spans="1:26" ht="16.5" customHeight="1">
      <c r="A57" s="80" t="s">
        <v>8262</v>
      </c>
      <c r="B57" s="88" t="s">
        <v>363</v>
      </c>
      <c r="C57" s="88" t="s">
        <v>7737</v>
      </c>
      <c r="D57" s="171" t="s">
        <v>8171</v>
      </c>
      <c r="E57" s="167" t="s">
        <v>8264</v>
      </c>
      <c r="F57" s="103" t="s">
        <v>7876</v>
      </c>
      <c r="G57" s="101">
        <v>1</v>
      </c>
      <c r="H57" s="82" t="s">
        <v>8266</v>
      </c>
      <c r="I57" s="82" t="s">
        <v>8090</v>
      </c>
      <c r="J57" s="86" t="s">
        <v>158</v>
      </c>
      <c r="K57" s="104"/>
      <c r="L57" s="83"/>
      <c r="M57" s="84"/>
      <c r="N57" s="106"/>
      <c r="O57" s="86" t="s">
        <v>380</v>
      </c>
      <c r="P57" s="86" t="s">
        <v>380</v>
      </c>
      <c r="Q57" s="86" t="s">
        <v>8267</v>
      </c>
      <c r="R57" s="83" t="s">
        <v>108</v>
      </c>
      <c r="S57" s="86"/>
      <c r="T57" s="87"/>
      <c r="U57" s="87"/>
      <c r="V57" s="87"/>
      <c r="W57" s="87"/>
      <c r="X57" s="87"/>
      <c r="Y57" s="87"/>
      <c r="Z57" s="87"/>
    </row>
    <row r="58" spans="1:26" ht="16.5" customHeight="1">
      <c r="A58" s="80" t="s">
        <v>8269</v>
      </c>
      <c r="B58" s="88" t="s">
        <v>363</v>
      </c>
      <c r="C58" s="88" t="s">
        <v>7737</v>
      </c>
      <c r="D58" s="171" t="s">
        <v>8171</v>
      </c>
      <c r="E58" s="167" t="s">
        <v>8270</v>
      </c>
      <c r="F58" s="103" t="s">
        <v>7876</v>
      </c>
      <c r="G58" s="101">
        <v>1</v>
      </c>
      <c r="H58" s="82" t="s">
        <v>8271</v>
      </c>
      <c r="I58" s="82" t="s">
        <v>8005</v>
      </c>
      <c r="J58" s="86" t="s">
        <v>158</v>
      </c>
      <c r="K58" s="104"/>
      <c r="L58" s="83"/>
      <c r="M58" s="84"/>
      <c r="N58" s="106"/>
      <c r="O58" s="86" t="s">
        <v>380</v>
      </c>
      <c r="P58" s="86" t="s">
        <v>380</v>
      </c>
      <c r="Q58" s="86" t="s">
        <v>8273</v>
      </c>
      <c r="R58" s="83" t="s">
        <v>108</v>
      </c>
      <c r="S58" s="86"/>
      <c r="T58" s="87"/>
      <c r="U58" s="87"/>
      <c r="V58" s="87"/>
      <c r="W58" s="87"/>
      <c r="X58" s="87"/>
      <c r="Y58" s="87"/>
      <c r="Z58" s="87"/>
    </row>
    <row r="59" spans="1:26" ht="16.5" customHeight="1">
      <c r="A59" s="80" t="s">
        <v>8274</v>
      </c>
      <c r="B59" s="88" t="s">
        <v>363</v>
      </c>
      <c r="C59" s="88" t="s">
        <v>7737</v>
      </c>
      <c r="D59" s="171" t="s">
        <v>8171</v>
      </c>
      <c r="E59" s="167" t="s">
        <v>8275</v>
      </c>
      <c r="F59" s="103" t="s">
        <v>7876</v>
      </c>
      <c r="G59" s="101">
        <v>1</v>
      </c>
      <c r="H59" s="82" t="s">
        <v>8277</v>
      </c>
      <c r="I59" s="82" t="s">
        <v>8090</v>
      </c>
      <c r="J59" s="86" t="s">
        <v>158</v>
      </c>
      <c r="K59" s="104"/>
      <c r="L59" s="83"/>
      <c r="M59" s="84"/>
      <c r="N59" s="106"/>
      <c r="O59" s="86" t="s">
        <v>380</v>
      </c>
      <c r="P59" s="86" t="s">
        <v>380</v>
      </c>
      <c r="Q59" s="86" t="s">
        <v>8279</v>
      </c>
      <c r="R59" s="83" t="s">
        <v>108</v>
      </c>
      <c r="S59" s="86"/>
      <c r="T59" s="87"/>
      <c r="U59" s="87"/>
      <c r="V59" s="87"/>
      <c r="W59" s="87"/>
      <c r="X59" s="87"/>
      <c r="Y59" s="87"/>
      <c r="Z59" s="87"/>
    </row>
    <row r="60" spans="1:26" ht="16.5" customHeight="1">
      <c r="A60" s="80" t="s">
        <v>8282</v>
      </c>
      <c r="B60" s="88" t="s">
        <v>363</v>
      </c>
      <c r="C60" s="88" t="s">
        <v>7737</v>
      </c>
      <c r="D60" s="171" t="s">
        <v>8171</v>
      </c>
      <c r="E60" s="167" t="s">
        <v>8284</v>
      </c>
      <c r="F60" s="103" t="s">
        <v>7876</v>
      </c>
      <c r="G60" s="101">
        <v>1</v>
      </c>
      <c r="H60" s="82" t="s">
        <v>8286</v>
      </c>
      <c r="I60" s="82" t="s">
        <v>8005</v>
      </c>
      <c r="J60" s="86" t="s">
        <v>158</v>
      </c>
      <c r="K60" s="104"/>
      <c r="L60" s="83"/>
      <c r="M60" s="84"/>
      <c r="N60" s="106"/>
      <c r="O60" s="86" t="s">
        <v>380</v>
      </c>
      <c r="P60" s="86" t="s">
        <v>380</v>
      </c>
      <c r="Q60" s="86" t="s">
        <v>8288</v>
      </c>
      <c r="R60" s="83" t="s">
        <v>108</v>
      </c>
      <c r="S60" s="86"/>
      <c r="T60" s="87"/>
      <c r="U60" s="87"/>
      <c r="V60" s="87"/>
      <c r="W60" s="87"/>
      <c r="X60" s="87"/>
      <c r="Y60" s="87"/>
      <c r="Z60" s="87"/>
    </row>
    <row r="61" spans="1:26" ht="16.5" customHeight="1">
      <c r="A61" s="80" t="s">
        <v>8290</v>
      </c>
      <c r="B61" s="88" t="s">
        <v>363</v>
      </c>
      <c r="C61" s="88" t="s">
        <v>7737</v>
      </c>
      <c r="D61" s="171" t="s">
        <v>8291</v>
      </c>
      <c r="E61" s="167" t="s">
        <v>8292</v>
      </c>
      <c r="F61" s="103" t="s">
        <v>7876</v>
      </c>
      <c r="G61" s="101">
        <v>1</v>
      </c>
      <c r="H61" s="82" t="s">
        <v>8294</v>
      </c>
      <c r="I61" s="82" t="s">
        <v>8005</v>
      </c>
      <c r="J61" s="86" t="s">
        <v>158</v>
      </c>
      <c r="K61" s="104"/>
      <c r="L61" s="83"/>
      <c r="M61" s="84"/>
      <c r="N61" s="106"/>
      <c r="O61" s="86" t="s">
        <v>380</v>
      </c>
      <c r="P61" s="86" t="s">
        <v>380</v>
      </c>
      <c r="Q61" s="86" t="s">
        <v>8296</v>
      </c>
      <c r="R61" s="83" t="s">
        <v>108</v>
      </c>
      <c r="S61" s="86"/>
      <c r="T61" s="87"/>
      <c r="U61" s="87"/>
      <c r="V61" s="87"/>
      <c r="W61" s="87"/>
      <c r="X61" s="87"/>
      <c r="Y61" s="87"/>
      <c r="Z61" s="87"/>
    </row>
    <row r="62" spans="1:26" ht="16.5" customHeight="1">
      <c r="A62" s="80" t="s">
        <v>8298</v>
      </c>
      <c r="B62" s="88" t="s">
        <v>363</v>
      </c>
      <c r="C62" s="88" t="s">
        <v>7737</v>
      </c>
      <c r="D62" s="171" t="s">
        <v>8291</v>
      </c>
      <c r="E62" s="167" t="s">
        <v>8299</v>
      </c>
      <c r="F62" s="103" t="s">
        <v>7876</v>
      </c>
      <c r="G62" s="101">
        <v>1</v>
      </c>
      <c r="H62" s="82" t="s">
        <v>8301</v>
      </c>
      <c r="I62" s="82" t="s">
        <v>8005</v>
      </c>
      <c r="J62" s="86" t="s">
        <v>158</v>
      </c>
      <c r="K62" s="104"/>
      <c r="L62" s="83"/>
      <c r="M62" s="84"/>
      <c r="N62" s="106"/>
      <c r="O62" s="86" t="s">
        <v>380</v>
      </c>
      <c r="P62" s="86" t="s">
        <v>380</v>
      </c>
      <c r="Q62" s="86" t="s">
        <v>8303</v>
      </c>
      <c r="R62" s="83" t="s">
        <v>108</v>
      </c>
      <c r="S62" s="86"/>
      <c r="T62" s="87"/>
      <c r="U62" s="87"/>
      <c r="V62" s="87"/>
      <c r="W62" s="87"/>
      <c r="X62" s="87"/>
      <c r="Y62" s="87"/>
      <c r="Z62" s="87"/>
    </row>
    <row r="63" spans="1:26" ht="16.5" customHeight="1">
      <c r="A63" s="80" t="s">
        <v>8305</v>
      </c>
      <c r="B63" s="88" t="s">
        <v>363</v>
      </c>
      <c r="C63" s="88" t="s">
        <v>7737</v>
      </c>
      <c r="D63" s="171" t="s">
        <v>8291</v>
      </c>
      <c r="E63" s="167" t="s">
        <v>8306</v>
      </c>
      <c r="F63" s="103" t="s">
        <v>7876</v>
      </c>
      <c r="G63" s="101">
        <v>1</v>
      </c>
      <c r="H63" s="82" t="s">
        <v>8308</v>
      </c>
      <c r="I63" s="82" t="s">
        <v>8005</v>
      </c>
      <c r="J63" s="86" t="s">
        <v>158</v>
      </c>
      <c r="K63" s="104"/>
      <c r="L63" s="83"/>
      <c r="M63" s="84"/>
      <c r="N63" s="106"/>
      <c r="O63" s="86" t="s">
        <v>380</v>
      </c>
      <c r="P63" s="86" t="s">
        <v>380</v>
      </c>
      <c r="Q63" s="86" t="s">
        <v>8311</v>
      </c>
      <c r="R63" s="83" t="s">
        <v>108</v>
      </c>
      <c r="S63" s="86"/>
      <c r="T63" s="87"/>
      <c r="U63" s="87"/>
      <c r="V63" s="87"/>
      <c r="W63" s="87"/>
      <c r="X63" s="87"/>
      <c r="Y63" s="87"/>
      <c r="Z63" s="87"/>
    </row>
    <row r="64" spans="1:26" ht="16.5" customHeight="1">
      <c r="A64" s="80" t="s">
        <v>8312</v>
      </c>
      <c r="B64" s="88" t="s">
        <v>363</v>
      </c>
      <c r="C64" s="88" t="s">
        <v>7737</v>
      </c>
      <c r="D64" s="171" t="s">
        <v>8291</v>
      </c>
      <c r="E64" s="167" t="s">
        <v>8313</v>
      </c>
      <c r="F64" s="103" t="s">
        <v>7876</v>
      </c>
      <c r="G64" s="101">
        <v>1</v>
      </c>
      <c r="H64" s="82" t="s">
        <v>8315</v>
      </c>
      <c r="I64" s="82" t="s">
        <v>8005</v>
      </c>
      <c r="J64" s="86" t="s">
        <v>158</v>
      </c>
      <c r="K64" s="104"/>
      <c r="L64" s="83"/>
      <c r="M64" s="84"/>
      <c r="N64" s="106"/>
      <c r="O64" s="86" t="s">
        <v>380</v>
      </c>
      <c r="P64" s="86" t="s">
        <v>380</v>
      </c>
      <c r="Q64" s="86" t="s">
        <v>8316</v>
      </c>
      <c r="R64" s="83" t="s">
        <v>108</v>
      </c>
      <c r="S64" s="86"/>
      <c r="T64" s="87"/>
      <c r="U64" s="87"/>
      <c r="V64" s="87"/>
      <c r="W64" s="87"/>
      <c r="X64" s="87"/>
      <c r="Y64" s="87"/>
      <c r="Z64" s="87"/>
    </row>
    <row r="65" spans="1:26" ht="16.5" customHeight="1">
      <c r="A65" s="80" t="s">
        <v>8318</v>
      </c>
      <c r="B65" s="88" t="s">
        <v>363</v>
      </c>
      <c r="C65" s="88" t="s">
        <v>7737</v>
      </c>
      <c r="D65" s="171" t="s">
        <v>8291</v>
      </c>
      <c r="E65" s="167" t="s">
        <v>8320</v>
      </c>
      <c r="F65" s="103" t="s">
        <v>7876</v>
      </c>
      <c r="G65" s="101">
        <v>1</v>
      </c>
      <c r="H65" s="82" t="s">
        <v>8323</v>
      </c>
      <c r="I65" s="82" t="s">
        <v>8005</v>
      </c>
      <c r="J65" s="86" t="s">
        <v>158</v>
      </c>
      <c r="K65" s="104"/>
      <c r="L65" s="83"/>
      <c r="M65" s="84"/>
      <c r="N65" s="106"/>
      <c r="O65" s="86" t="s">
        <v>380</v>
      </c>
      <c r="P65" s="86" t="s">
        <v>380</v>
      </c>
      <c r="Q65" s="86" t="s">
        <v>8324</v>
      </c>
      <c r="R65" s="83" t="s">
        <v>108</v>
      </c>
      <c r="S65" s="86"/>
      <c r="T65" s="87"/>
      <c r="U65" s="87"/>
      <c r="V65" s="87"/>
      <c r="W65" s="87"/>
      <c r="X65" s="87"/>
      <c r="Y65" s="87"/>
      <c r="Z65" s="87"/>
    </row>
    <row r="66" spans="1:26" ht="16.5" customHeight="1">
      <c r="A66" s="80" t="s">
        <v>8326</v>
      </c>
      <c r="B66" s="88" t="s">
        <v>363</v>
      </c>
      <c r="C66" s="88" t="s">
        <v>7737</v>
      </c>
      <c r="D66" s="171" t="s">
        <v>8291</v>
      </c>
      <c r="E66" s="167" t="s">
        <v>8328</v>
      </c>
      <c r="F66" s="103" t="s">
        <v>7876</v>
      </c>
      <c r="G66" s="101">
        <v>1</v>
      </c>
      <c r="H66" s="82" t="s">
        <v>8329</v>
      </c>
      <c r="I66" s="82" t="s">
        <v>8090</v>
      </c>
      <c r="J66" s="86" t="s">
        <v>158</v>
      </c>
      <c r="K66" s="104"/>
      <c r="L66" s="83"/>
      <c r="M66" s="84"/>
      <c r="N66" s="106"/>
      <c r="O66" s="86" t="s">
        <v>380</v>
      </c>
      <c r="P66" s="86" t="s">
        <v>380</v>
      </c>
      <c r="Q66" s="86" t="s">
        <v>8332</v>
      </c>
      <c r="R66" s="83" t="s">
        <v>108</v>
      </c>
      <c r="S66" s="86"/>
      <c r="T66" s="87"/>
      <c r="U66" s="87"/>
      <c r="V66" s="87"/>
      <c r="W66" s="87"/>
      <c r="X66" s="87"/>
      <c r="Y66" s="87"/>
      <c r="Z66" s="87"/>
    </row>
    <row r="67" spans="1:26" ht="72" customHeight="1">
      <c r="A67" s="747" t="s">
        <v>8333</v>
      </c>
      <c r="B67" s="749" t="s">
        <v>363</v>
      </c>
      <c r="C67" s="749" t="s">
        <v>7737</v>
      </c>
      <c r="D67" s="749" t="s">
        <v>8334</v>
      </c>
      <c r="E67" s="738" t="s">
        <v>8335</v>
      </c>
      <c r="F67" s="738" t="s">
        <v>7876</v>
      </c>
      <c r="G67" s="101">
        <v>1</v>
      </c>
      <c r="H67" s="103" t="s">
        <v>8336</v>
      </c>
      <c r="I67" s="82" t="s">
        <v>8337</v>
      </c>
      <c r="J67" s="86" t="s">
        <v>158</v>
      </c>
      <c r="K67" s="104"/>
      <c r="L67" s="748"/>
      <c r="M67" s="84"/>
      <c r="N67" s="106"/>
      <c r="O67" s="86" t="s">
        <v>380</v>
      </c>
      <c r="P67" s="86" t="s">
        <v>380</v>
      </c>
      <c r="Q67" s="86" t="s">
        <v>8339</v>
      </c>
      <c r="R67" s="83" t="s">
        <v>108</v>
      </c>
      <c r="S67" s="86"/>
      <c r="T67" s="118"/>
      <c r="U67" s="118"/>
      <c r="V67" s="118"/>
      <c r="W67" s="118"/>
      <c r="X67" s="118"/>
      <c r="Y67" s="118"/>
      <c r="Z67" s="118"/>
    </row>
    <row r="68" spans="1:26" ht="72" customHeight="1">
      <c r="A68" s="666"/>
      <c r="B68" s="666"/>
      <c r="C68" s="666"/>
      <c r="D68" s="666"/>
      <c r="E68" s="666"/>
      <c r="F68" s="666"/>
      <c r="G68" s="101">
        <v>2</v>
      </c>
      <c r="H68" s="103" t="s">
        <v>8341</v>
      </c>
      <c r="I68" s="82" t="s">
        <v>8342</v>
      </c>
      <c r="J68" s="86" t="s">
        <v>158</v>
      </c>
      <c r="K68" s="104"/>
      <c r="L68" s="666"/>
      <c r="M68" s="84"/>
      <c r="N68" s="106"/>
      <c r="O68" s="86" t="s">
        <v>380</v>
      </c>
      <c r="P68" s="86" t="s">
        <v>380</v>
      </c>
      <c r="Q68" s="86" t="s">
        <v>8339</v>
      </c>
      <c r="R68" s="83" t="s">
        <v>108</v>
      </c>
      <c r="S68" s="86"/>
      <c r="T68" s="118"/>
      <c r="U68" s="118"/>
      <c r="V68" s="118"/>
      <c r="W68" s="118"/>
      <c r="X68" s="118"/>
      <c r="Y68" s="118"/>
      <c r="Z68" s="118"/>
    </row>
    <row r="69" spans="1:26" ht="48" customHeight="1">
      <c r="A69" s="747" t="s">
        <v>8345</v>
      </c>
      <c r="B69" s="749" t="s">
        <v>363</v>
      </c>
      <c r="C69" s="749" t="s">
        <v>7737</v>
      </c>
      <c r="D69" s="738" t="s">
        <v>8334</v>
      </c>
      <c r="E69" s="738" t="s">
        <v>8347</v>
      </c>
      <c r="F69" s="738" t="s">
        <v>7876</v>
      </c>
      <c r="G69" s="101">
        <v>1</v>
      </c>
      <c r="H69" s="82" t="s">
        <v>8348</v>
      </c>
      <c r="I69" s="81" t="s">
        <v>8005</v>
      </c>
      <c r="J69" s="86" t="s">
        <v>158</v>
      </c>
      <c r="K69" s="104"/>
      <c r="L69" s="748"/>
      <c r="M69" s="84"/>
      <c r="N69" s="106"/>
      <c r="O69" s="86" t="s">
        <v>380</v>
      </c>
      <c r="P69" s="86" t="s">
        <v>380</v>
      </c>
      <c r="Q69" s="86" t="s">
        <v>8350</v>
      </c>
      <c r="R69" s="83" t="s">
        <v>108</v>
      </c>
      <c r="S69" s="86"/>
      <c r="T69" s="118"/>
      <c r="U69" s="118"/>
      <c r="V69" s="118"/>
      <c r="W69" s="118"/>
      <c r="X69" s="118"/>
      <c r="Y69" s="118"/>
      <c r="Z69" s="118"/>
    </row>
    <row r="70" spans="1:26" ht="48" customHeight="1">
      <c r="A70" s="665"/>
      <c r="B70" s="665"/>
      <c r="C70" s="665"/>
      <c r="D70" s="665"/>
      <c r="E70" s="665"/>
      <c r="F70" s="665"/>
      <c r="G70" s="101">
        <v>2</v>
      </c>
      <c r="H70" s="82" t="s">
        <v>8351</v>
      </c>
      <c r="I70" s="81" t="s">
        <v>8352</v>
      </c>
      <c r="J70" s="86" t="s">
        <v>158</v>
      </c>
      <c r="K70" s="104"/>
      <c r="L70" s="665"/>
      <c r="M70" s="84"/>
      <c r="N70" s="106"/>
      <c r="O70" s="86" t="s">
        <v>380</v>
      </c>
      <c r="P70" s="86" t="s">
        <v>380</v>
      </c>
      <c r="Q70" s="86" t="s">
        <v>8350</v>
      </c>
      <c r="R70" s="83" t="s">
        <v>108</v>
      </c>
      <c r="S70" s="86"/>
      <c r="T70" s="118"/>
      <c r="U70" s="118"/>
      <c r="V70" s="118"/>
      <c r="W70" s="118"/>
      <c r="X70" s="118"/>
      <c r="Y70" s="118"/>
      <c r="Z70" s="118"/>
    </row>
    <row r="71" spans="1:26" ht="48" customHeight="1">
      <c r="A71" s="666"/>
      <c r="B71" s="666"/>
      <c r="C71" s="666"/>
      <c r="D71" s="666"/>
      <c r="E71" s="666"/>
      <c r="F71" s="666"/>
      <c r="G71" s="101">
        <v>3</v>
      </c>
      <c r="H71" s="82" t="s">
        <v>8354</v>
      </c>
      <c r="I71" s="81" t="s">
        <v>8355</v>
      </c>
      <c r="J71" s="86" t="s">
        <v>158</v>
      </c>
      <c r="K71" s="104"/>
      <c r="L71" s="666"/>
      <c r="M71" s="84"/>
      <c r="N71" s="106"/>
      <c r="O71" s="86" t="s">
        <v>380</v>
      </c>
      <c r="P71" s="86" t="s">
        <v>380</v>
      </c>
      <c r="Q71" s="86" t="s">
        <v>8350</v>
      </c>
      <c r="R71" s="83" t="s">
        <v>108</v>
      </c>
      <c r="S71" s="86"/>
      <c r="T71" s="118"/>
      <c r="U71" s="118"/>
      <c r="V71" s="118"/>
      <c r="W71" s="118"/>
      <c r="X71" s="118"/>
      <c r="Y71" s="118"/>
      <c r="Z71" s="118"/>
    </row>
    <row r="72" spans="1:26" ht="16.5" customHeight="1">
      <c r="A72" s="80" t="s">
        <v>8359</v>
      </c>
      <c r="B72" s="88" t="s">
        <v>363</v>
      </c>
      <c r="C72" s="88" t="s">
        <v>7737</v>
      </c>
      <c r="D72" s="103" t="s">
        <v>8334</v>
      </c>
      <c r="E72" s="103" t="s">
        <v>8360</v>
      </c>
      <c r="F72" s="82" t="s">
        <v>7876</v>
      </c>
      <c r="G72" s="101">
        <v>1</v>
      </c>
      <c r="H72" s="82" t="s">
        <v>8361</v>
      </c>
      <c r="I72" s="82" t="s">
        <v>8362</v>
      </c>
      <c r="J72" s="86" t="s">
        <v>158</v>
      </c>
      <c r="K72" s="104"/>
      <c r="L72" s="83"/>
      <c r="M72" s="84"/>
      <c r="N72" s="106"/>
      <c r="O72" s="86" t="s">
        <v>380</v>
      </c>
      <c r="P72" s="86" t="s">
        <v>380</v>
      </c>
      <c r="Q72" s="86" t="s">
        <v>8364</v>
      </c>
      <c r="R72" s="83" t="s">
        <v>108</v>
      </c>
      <c r="S72" s="86"/>
      <c r="T72" s="118"/>
      <c r="U72" s="118"/>
      <c r="V72" s="118"/>
      <c r="W72" s="118"/>
      <c r="X72" s="118"/>
      <c r="Y72" s="118"/>
      <c r="Z72" s="118"/>
    </row>
    <row r="73" spans="1:26" ht="16.5" customHeight="1">
      <c r="A73" s="80" t="s">
        <v>8366</v>
      </c>
      <c r="B73" s="88" t="s">
        <v>363</v>
      </c>
      <c r="C73" s="88" t="s">
        <v>7737</v>
      </c>
      <c r="D73" s="103" t="s">
        <v>8334</v>
      </c>
      <c r="E73" s="103" t="s">
        <v>8367</v>
      </c>
      <c r="F73" s="103" t="s">
        <v>7876</v>
      </c>
      <c r="G73" s="101">
        <v>1</v>
      </c>
      <c r="H73" s="82" t="s">
        <v>8368</v>
      </c>
      <c r="I73" s="82" t="s">
        <v>8369</v>
      </c>
      <c r="J73" s="86" t="s">
        <v>158</v>
      </c>
      <c r="K73" s="104"/>
      <c r="L73" s="83"/>
      <c r="M73" s="84"/>
      <c r="N73" s="106"/>
      <c r="O73" s="86" t="s">
        <v>380</v>
      </c>
      <c r="P73" s="86" t="s">
        <v>380</v>
      </c>
      <c r="Q73" s="86" t="s">
        <v>8371</v>
      </c>
      <c r="R73" s="83" t="s">
        <v>108</v>
      </c>
      <c r="S73" s="86"/>
      <c r="T73" s="118"/>
      <c r="U73" s="118"/>
      <c r="V73" s="118"/>
      <c r="W73" s="118"/>
      <c r="X73" s="118"/>
      <c r="Y73" s="118"/>
      <c r="Z73" s="118"/>
    </row>
    <row r="74" spans="1:26" ht="16.5" customHeight="1">
      <c r="A74" s="80" t="s">
        <v>8372</v>
      </c>
      <c r="B74" s="88" t="s">
        <v>363</v>
      </c>
      <c r="C74" s="88" t="s">
        <v>7737</v>
      </c>
      <c r="D74" s="103" t="s">
        <v>8334</v>
      </c>
      <c r="E74" s="103" t="s">
        <v>8373</v>
      </c>
      <c r="F74" s="103" t="s">
        <v>7876</v>
      </c>
      <c r="G74" s="101">
        <v>1</v>
      </c>
      <c r="H74" s="82" t="s">
        <v>8374</v>
      </c>
      <c r="I74" s="82" t="s">
        <v>8369</v>
      </c>
      <c r="J74" s="86" t="s">
        <v>158</v>
      </c>
      <c r="K74" s="104"/>
      <c r="L74" s="83"/>
      <c r="M74" s="84"/>
      <c r="N74" s="106"/>
      <c r="O74" s="86" t="s">
        <v>380</v>
      </c>
      <c r="P74" s="86" t="s">
        <v>380</v>
      </c>
      <c r="Q74" s="86" t="s">
        <v>8375</v>
      </c>
      <c r="R74" s="83" t="s">
        <v>108</v>
      </c>
      <c r="S74" s="86"/>
      <c r="T74" s="118"/>
      <c r="U74" s="118"/>
      <c r="V74" s="118"/>
      <c r="W74" s="118"/>
      <c r="X74" s="118"/>
      <c r="Y74" s="118"/>
      <c r="Z74" s="118"/>
    </row>
    <row r="75" spans="1:26" ht="16.5" customHeight="1">
      <c r="A75" s="80" t="s">
        <v>8377</v>
      </c>
      <c r="B75" s="88" t="s">
        <v>363</v>
      </c>
      <c r="C75" s="88" t="s">
        <v>7737</v>
      </c>
      <c r="D75" s="103" t="s">
        <v>8334</v>
      </c>
      <c r="E75" s="103" t="s">
        <v>8378</v>
      </c>
      <c r="F75" s="103" t="s">
        <v>7876</v>
      </c>
      <c r="G75" s="101">
        <v>1</v>
      </c>
      <c r="H75" s="82" t="s">
        <v>8379</v>
      </c>
      <c r="I75" s="82" t="s">
        <v>8369</v>
      </c>
      <c r="J75" s="86" t="s">
        <v>158</v>
      </c>
      <c r="K75" s="104"/>
      <c r="L75" s="83"/>
      <c r="M75" s="84"/>
      <c r="N75" s="106"/>
      <c r="O75" s="86" t="s">
        <v>380</v>
      </c>
      <c r="P75" s="86" t="s">
        <v>380</v>
      </c>
      <c r="Q75" s="86" t="s">
        <v>8382</v>
      </c>
      <c r="R75" s="83" t="s">
        <v>108</v>
      </c>
      <c r="S75" s="86"/>
      <c r="T75" s="118"/>
      <c r="U75" s="118"/>
      <c r="V75" s="118"/>
      <c r="W75" s="118"/>
      <c r="X75" s="118"/>
      <c r="Y75" s="118"/>
      <c r="Z75" s="118"/>
    </row>
    <row r="76" spans="1:26" ht="16.5" customHeight="1">
      <c r="A76" s="80" t="s">
        <v>8383</v>
      </c>
      <c r="B76" s="88" t="s">
        <v>363</v>
      </c>
      <c r="C76" s="88" t="s">
        <v>7737</v>
      </c>
      <c r="D76" s="103" t="s">
        <v>8334</v>
      </c>
      <c r="E76" s="103" t="s">
        <v>8384</v>
      </c>
      <c r="F76" s="103" t="s">
        <v>7876</v>
      </c>
      <c r="G76" s="101">
        <v>1</v>
      </c>
      <c r="H76" s="82" t="s">
        <v>8386</v>
      </c>
      <c r="I76" s="82" t="s">
        <v>8369</v>
      </c>
      <c r="J76" s="86" t="s">
        <v>158</v>
      </c>
      <c r="K76" s="104"/>
      <c r="L76" s="83"/>
      <c r="M76" s="84"/>
      <c r="N76" s="106"/>
      <c r="O76" s="86" t="s">
        <v>380</v>
      </c>
      <c r="P76" s="86" t="s">
        <v>380</v>
      </c>
      <c r="Q76" s="86" t="s">
        <v>8388</v>
      </c>
      <c r="R76" s="83" t="s">
        <v>108</v>
      </c>
      <c r="S76" s="86"/>
      <c r="T76" s="118"/>
      <c r="U76" s="118"/>
      <c r="V76" s="118"/>
      <c r="W76" s="118"/>
      <c r="X76" s="118"/>
      <c r="Y76" s="118"/>
      <c r="Z76" s="118"/>
    </row>
    <row r="77" spans="1:26" ht="16.5" customHeight="1">
      <c r="A77" s="80" t="s">
        <v>8389</v>
      </c>
      <c r="B77" s="88" t="s">
        <v>363</v>
      </c>
      <c r="C77" s="88" t="s">
        <v>7737</v>
      </c>
      <c r="D77" s="103" t="s">
        <v>8334</v>
      </c>
      <c r="E77" s="103" t="s">
        <v>8390</v>
      </c>
      <c r="F77" s="103" t="s">
        <v>7876</v>
      </c>
      <c r="G77" s="101">
        <v>1</v>
      </c>
      <c r="H77" s="82" t="s">
        <v>8391</v>
      </c>
      <c r="I77" s="82" t="s">
        <v>8369</v>
      </c>
      <c r="J77" s="86" t="s">
        <v>158</v>
      </c>
      <c r="K77" s="104"/>
      <c r="L77" s="83"/>
      <c r="M77" s="84"/>
      <c r="N77" s="106"/>
      <c r="O77" s="86" t="s">
        <v>380</v>
      </c>
      <c r="P77" s="86" t="s">
        <v>380</v>
      </c>
      <c r="Q77" s="86" t="s">
        <v>8394</v>
      </c>
      <c r="R77" s="83" t="s">
        <v>108</v>
      </c>
      <c r="S77" s="86"/>
      <c r="T77" s="118"/>
      <c r="U77" s="118"/>
      <c r="V77" s="118"/>
      <c r="W77" s="118"/>
      <c r="X77" s="118"/>
      <c r="Y77" s="118"/>
      <c r="Z77" s="118"/>
    </row>
    <row r="78" spans="1:26" ht="16.5" customHeight="1">
      <c r="A78" s="747" t="s">
        <v>3958</v>
      </c>
      <c r="B78" s="747" t="s">
        <v>363</v>
      </c>
      <c r="C78" s="747" t="s">
        <v>7737</v>
      </c>
      <c r="D78" s="746" t="s">
        <v>8397</v>
      </c>
      <c r="E78" s="746" t="s">
        <v>8398</v>
      </c>
      <c r="F78" s="746" t="s">
        <v>7876</v>
      </c>
      <c r="G78" s="80">
        <v>1</v>
      </c>
      <c r="H78" s="98" t="s">
        <v>8400</v>
      </c>
      <c r="I78" s="98" t="s">
        <v>8402</v>
      </c>
      <c r="J78" s="83"/>
      <c r="K78" s="104"/>
      <c r="L78" s="748"/>
      <c r="M78" s="758" t="s">
        <v>8403</v>
      </c>
      <c r="N78" s="130"/>
      <c r="O78" s="86" t="s">
        <v>380</v>
      </c>
      <c r="P78" s="86" t="s">
        <v>380</v>
      </c>
      <c r="Q78" s="86" t="s">
        <v>380</v>
      </c>
      <c r="R78" s="83" t="s">
        <v>108</v>
      </c>
      <c r="S78" s="86"/>
      <c r="T78" s="118"/>
      <c r="U78" s="118"/>
      <c r="V78" s="118"/>
      <c r="W78" s="118"/>
      <c r="X78" s="118"/>
      <c r="Y78" s="118"/>
      <c r="Z78" s="118"/>
    </row>
    <row r="79" spans="1:26" ht="16.5" customHeight="1">
      <c r="A79" s="666"/>
      <c r="B79" s="666"/>
      <c r="C79" s="666"/>
      <c r="D79" s="666"/>
      <c r="E79" s="666"/>
      <c r="F79" s="666"/>
      <c r="G79" s="80">
        <v>2</v>
      </c>
      <c r="H79" s="98" t="s">
        <v>8405</v>
      </c>
      <c r="I79" s="98" t="s">
        <v>8406</v>
      </c>
      <c r="J79" s="83"/>
      <c r="K79" s="104"/>
      <c r="L79" s="666"/>
      <c r="M79" s="666"/>
      <c r="N79" s="106"/>
      <c r="O79" s="86" t="s">
        <v>380</v>
      </c>
      <c r="P79" s="86" t="s">
        <v>380</v>
      </c>
      <c r="Q79" s="86" t="s">
        <v>380</v>
      </c>
      <c r="R79" s="83" t="s">
        <v>108</v>
      </c>
      <c r="S79" s="86"/>
      <c r="T79" s="118"/>
      <c r="U79" s="118"/>
      <c r="V79" s="118"/>
      <c r="W79" s="118"/>
      <c r="X79" s="118"/>
      <c r="Y79" s="118"/>
      <c r="Z79" s="118"/>
    </row>
    <row r="80" spans="1:26" ht="115.5" customHeight="1">
      <c r="A80" s="26" t="s">
        <v>6235</v>
      </c>
      <c r="B80" s="26" t="s">
        <v>363</v>
      </c>
      <c r="C80" s="26" t="s">
        <v>7737</v>
      </c>
      <c r="D80" s="124" t="s">
        <v>8408</v>
      </c>
      <c r="E80" s="93" t="s">
        <v>8409</v>
      </c>
      <c r="F80" s="93" t="s">
        <v>7876</v>
      </c>
      <c r="G80" s="26">
        <v>1</v>
      </c>
      <c r="H80" s="124" t="s">
        <v>8410</v>
      </c>
      <c r="I80" s="124" t="s">
        <v>8411</v>
      </c>
      <c r="J80" s="86" t="s">
        <v>158</v>
      </c>
      <c r="K80" s="104"/>
      <c r="L80" s="86"/>
      <c r="M80" s="117"/>
      <c r="N80" s="130"/>
      <c r="O80" s="86" t="s">
        <v>380</v>
      </c>
      <c r="P80" s="86" t="s">
        <v>380</v>
      </c>
      <c r="Q80" s="86" t="s">
        <v>8414</v>
      </c>
      <c r="R80" s="83" t="s">
        <v>108</v>
      </c>
      <c r="S80" s="86"/>
    </row>
    <row r="81" spans="1:19" ht="16.5" customHeight="1">
      <c r="A81" s="26" t="s">
        <v>8416</v>
      </c>
      <c r="B81" s="26" t="s">
        <v>363</v>
      </c>
      <c r="C81" s="26" t="s">
        <v>7737</v>
      </c>
      <c r="D81" s="124" t="s">
        <v>8408</v>
      </c>
      <c r="E81" s="92" t="s">
        <v>8417</v>
      </c>
      <c r="F81" s="92" t="s">
        <v>7876</v>
      </c>
      <c r="G81" s="26">
        <v>1</v>
      </c>
      <c r="H81" s="124" t="s">
        <v>8418</v>
      </c>
      <c r="I81" s="124" t="s">
        <v>8411</v>
      </c>
      <c r="J81" s="86" t="s">
        <v>158</v>
      </c>
      <c r="K81" s="104"/>
      <c r="L81" s="86"/>
      <c r="M81" s="117"/>
      <c r="N81" s="130"/>
      <c r="O81" s="86" t="s">
        <v>380</v>
      </c>
      <c r="P81" s="86" t="s">
        <v>380</v>
      </c>
      <c r="Q81" s="86" t="s">
        <v>8419</v>
      </c>
      <c r="R81" s="83" t="s">
        <v>108</v>
      </c>
      <c r="S81" s="86"/>
    </row>
    <row r="82" spans="1:19" ht="16.5" customHeight="1">
      <c r="A82" s="26" t="s">
        <v>8420</v>
      </c>
      <c r="B82" s="26" t="s">
        <v>363</v>
      </c>
      <c r="C82" s="26" t="s">
        <v>7737</v>
      </c>
      <c r="D82" s="124" t="s">
        <v>8408</v>
      </c>
      <c r="E82" s="93" t="s">
        <v>8421</v>
      </c>
      <c r="F82" s="93" t="s">
        <v>7876</v>
      </c>
      <c r="G82" s="26">
        <v>1</v>
      </c>
      <c r="H82" s="124" t="s">
        <v>8422</v>
      </c>
      <c r="I82" s="124" t="s">
        <v>8411</v>
      </c>
      <c r="J82" s="86" t="s">
        <v>158</v>
      </c>
      <c r="K82" s="104"/>
      <c r="L82" s="86"/>
      <c r="M82" s="117"/>
      <c r="N82" s="130"/>
      <c r="O82" s="86" t="s">
        <v>380</v>
      </c>
      <c r="P82" s="86" t="s">
        <v>380</v>
      </c>
      <c r="Q82" s="86" t="s">
        <v>8426</v>
      </c>
      <c r="R82" s="83" t="s">
        <v>108</v>
      </c>
      <c r="S82" s="86"/>
    </row>
    <row r="83" spans="1:19" ht="16.5" customHeight="1">
      <c r="A83" s="26" t="s">
        <v>8427</v>
      </c>
      <c r="B83" s="26" t="s">
        <v>363</v>
      </c>
      <c r="C83" s="26" t="s">
        <v>7737</v>
      </c>
      <c r="D83" s="124" t="s">
        <v>8408</v>
      </c>
      <c r="E83" s="93" t="s">
        <v>8428</v>
      </c>
      <c r="F83" s="93" t="s">
        <v>7876</v>
      </c>
      <c r="G83" s="26">
        <v>1</v>
      </c>
      <c r="H83" s="124" t="s">
        <v>8430</v>
      </c>
      <c r="I83" s="124" t="s">
        <v>8411</v>
      </c>
      <c r="J83" s="86" t="s">
        <v>158</v>
      </c>
      <c r="K83" s="104"/>
      <c r="L83" s="86"/>
      <c r="M83" s="117"/>
      <c r="N83" s="130"/>
      <c r="O83" s="86" t="s">
        <v>380</v>
      </c>
      <c r="P83" s="86" t="s">
        <v>380</v>
      </c>
      <c r="Q83" s="86" t="s">
        <v>8433</v>
      </c>
      <c r="R83" s="83" t="s">
        <v>108</v>
      </c>
      <c r="S83" s="86"/>
    </row>
    <row r="84" spans="1:19" ht="16.5" customHeight="1">
      <c r="A84" s="26" t="s">
        <v>6239</v>
      </c>
      <c r="B84" s="26" t="s">
        <v>363</v>
      </c>
      <c r="C84" s="26" t="s">
        <v>7737</v>
      </c>
      <c r="D84" s="124" t="s">
        <v>8435</v>
      </c>
      <c r="E84" s="93" t="s">
        <v>8409</v>
      </c>
      <c r="F84" s="93" t="s">
        <v>7876</v>
      </c>
      <c r="G84" s="26">
        <v>1</v>
      </c>
      <c r="H84" s="124" t="s">
        <v>8436</v>
      </c>
      <c r="I84" s="124" t="s">
        <v>8411</v>
      </c>
      <c r="J84" s="86" t="s">
        <v>158</v>
      </c>
      <c r="K84" s="104"/>
      <c r="L84" s="86"/>
      <c r="M84" s="117"/>
      <c r="N84" s="130"/>
      <c r="O84" s="86" t="s">
        <v>380</v>
      </c>
      <c r="P84" s="86" t="s">
        <v>380</v>
      </c>
      <c r="Q84" s="86" t="s">
        <v>8437</v>
      </c>
      <c r="R84" s="83" t="s">
        <v>108</v>
      </c>
      <c r="S84" s="86"/>
    </row>
    <row r="85" spans="1:19" ht="16.5" customHeight="1">
      <c r="A85" s="26" t="s">
        <v>8438</v>
      </c>
      <c r="B85" s="26" t="s">
        <v>363</v>
      </c>
      <c r="C85" s="26" t="s">
        <v>7737</v>
      </c>
      <c r="D85" s="124" t="s">
        <v>8435</v>
      </c>
      <c r="E85" s="92" t="s">
        <v>8417</v>
      </c>
      <c r="F85" s="92" t="s">
        <v>7876</v>
      </c>
      <c r="G85" s="26">
        <v>1</v>
      </c>
      <c r="H85" s="124" t="s">
        <v>8439</v>
      </c>
      <c r="I85" s="124" t="s">
        <v>8411</v>
      </c>
      <c r="J85" s="86" t="s">
        <v>158</v>
      </c>
      <c r="K85" s="104"/>
      <c r="L85" s="86"/>
      <c r="M85" s="117"/>
      <c r="N85" s="130"/>
      <c r="O85" s="86" t="s">
        <v>380</v>
      </c>
      <c r="P85" s="86" t="s">
        <v>380</v>
      </c>
      <c r="Q85" s="86" t="s">
        <v>8441</v>
      </c>
      <c r="R85" s="83" t="s">
        <v>108</v>
      </c>
      <c r="S85" s="86"/>
    </row>
    <row r="86" spans="1:19" ht="16.5" customHeight="1">
      <c r="A86" s="26" t="s">
        <v>8442</v>
      </c>
      <c r="B86" s="26" t="s">
        <v>363</v>
      </c>
      <c r="C86" s="26" t="s">
        <v>7737</v>
      </c>
      <c r="D86" s="124" t="s">
        <v>8435</v>
      </c>
      <c r="E86" s="93" t="s">
        <v>8421</v>
      </c>
      <c r="F86" s="93" t="s">
        <v>7876</v>
      </c>
      <c r="G86" s="26">
        <v>1</v>
      </c>
      <c r="H86" s="124" t="s">
        <v>8444</v>
      </c>
      <c r="I86" s="124" t="s">
        <v>8411</v>
      </c>
      <c r="J86" s="86" t="s">
        <v>158</v>
      </c>
      <c r="K86" s="104"/>
      <c r="L86" s="86"/>
      <c r="M86" s="117"/>
      <c r="N86" s="130"/>
      <c r="O86" s="86" t="s">
        <v>380</v>
      </c>
      <c r="P86" s="86" t="s">
        <v>380</v>
      </c>
      <c r="Q86" s="86" t="s">
        <v>8446</v>
      </c>
      <c r="R86" s="83" t="s">
        <v>108</v>
      </c>
      <c r="S86" s="86"/>
    </row>
    <row r="87" spans="1:19" ht="16.5" customHeight="1">
      <c r="A87" s="26" t="s">
        <v>8447</v>
      </c>
      <c r="B87" s="26" t="s">
        <v>363</v>
      </c>
      <c r="C87" s="26" t="s">
        <v>7737</v>
      </c>
      <c r="D87" s="124" t="s">
        <v>8435</v>
      </c>
      <c r="E87" s="93" t="s">
        <v>8428</v>
      </c>
      <c r="F87" s="93" t="s">
        <v>7876</v>
      </c>
      <c r="G87" s="26">
        <v>1</v>
      </c>
      <c r="H87" s="124" t="s">
        <v>8450</v>
      </c>
      <c r="I87" s="124" t="s">
        <v>8411</v>
      </c>
      <c r="J87" s="86" t="s">
        <v>158</v>
      </c>
      <c r="K87" s="104"/>
      <c r="L87" s="86"/>
      <c r="M87" s="117"/>
      <c r="N87" s="130"/>
      <c r="O87" s="86" t="s">
        <v>380</v>
      </c>
      <c r="P87" s="86" t="s">
        <v>380</v>
      </c>
      <c r="Q87" s="86" t="s">
        <v>8451</v>
      </c>
      <c r="R87" s="83" t="s">
        <v>108</v>
      </c>
      <c r="S87" s="86"/>
    </row>
    <row r="88" spans="1:19" ht="90" customHeight="1">
      <c r="A88" s="735" t="s">
        <v>8452</v>
      </c>
      <c r="B88" s="735" t="s">
        <v>363</v>
      </c>
      <c r="C88" s="735" t="s">
        <v>7737</v>
      </c>
      <c r="D88" s="788" t="s">
        <v>8453</v>
      </c>
      <c r="E88" s="788" t="s">
        <v>8455</v>
      </c>
      <c r="F88" s="789" t="s">
        <v>8456</v>
      </c>
      <c r="G88" s="300">
        <v>1</v>
      </c>
      <c r="H88" s="81" t="s">
        <v>8457</v>
      </c>
      <c r="I88" s="220" t="s">
        <v>8458</v>
      </c>
      <c r="J88" s="301" t="s">
        <v>158</v>
      </c>
      <c r="K88" s="104"/>
      <c r="L88" s="734"/>
      <c r="M88" s="117"/>
      <c r="N88" s="130"/>
      <c r="O88" s="86" t="s">
        <v>380</v>
      </c>
      <c r="P88" s="86" t="s">
        <v>380</v>
      </c>
      <c r="Q88" s="86" t="s">
        <v>8459</v>
      </c>
      <c r="R88" s="83" t="s">
        <v>108</v>
      </c>
      <c r="S88" s="86"/>
    </row>
    <row r="89" spans="1:19" ht="90" customHeight="1">
      <c r="A89" s="666"/>
      <c r="B89" s="666"/>
      <c r="C89" s="666"/>
      <c r="D89" s="682"/>
      <c r="E89" s="682"/>
      <c r="F89" s="680"/>
      <c r="G89" s="300">
        <v>2</v>
      </c>
      <c r="H89" s="120" t="s">
        <v>8461</v>
      </c>
      <c r="I89" s="302" t="s">
        <v>8462</v>
      </c>
      <c r="J89" s="301"/>
      <c r="K89" s="104"/>
      <c r="L89" s="666"/>
      <c r="M89" s="117"/>
      <c r="N89" s="130"/>
      <c r="O89" s="86" t="s">
        <v>380</v>
      </c>
      <c r="P89" s="86" t="s">
        <v>380</v>
      </c>
      <c r="Q89" s="86" t="s">
        <v>380</v>
      </c>
      <c r="R89" s="83" t="s">
        <v>108</v>
      </c>
      <c r="S89" s="86"/>
    </row>
    <row r="90" spans="1:19" ht="16.5" customHeight="1">
      <c r="A90" s="26" t="s">
        <v>8463</v>
      </c>
      <c r="B90" s="26" t="s">
        <v>363</v>
      </c>
      <c r="C90" s="26" t="s">
        <v>7737</v>
      </c>
      <c r="D90" s="120" t="s">
        <v>8453</v>
      </c>
      <c r="E90" s="92" t="s">
        <v>8464</v>
      </c>
      <c r="F90" s="247" t="s">
        <v>8456</v>
      </c>
      <c r="G90" s="300">
        <v>1</v>
      </c>
      <c r="H90" s="120" t="s">
        <v>8466</v>
      </c>
      <c r="I90" s="302" t="s">
        <v>8411</v>
      </c>
      <c r="J90" s="301"/>
      <c r="K90" s="104"/>
      <c r="L90" s="86"/>
      <c r="M90" s="117"/>
      <c r="N90" s="130"/>
      <c r="O90" s="86" t="s">
        <v>380</v>
      </c>
      <c r="P90" s="86" t="s">
        <v>380</v>
      </c>
      <c r="Q90" s="86" t="s">
        <v>380</v>
      </c>
      <c r="R90" s="83" t="s">
        <v>108</v>
      </c>
      <c r="S90" s="86"/>
    </row>
    <row r="91" spans="1:19" ht="16.5" customHeight="1">
      <c r="A91" s="26" t="s">
        <v>8468</v>
      </c>
      <c r="B91" s="26" t="s">
        <v>363</v>
      </c>
      <c r="C91" s="26" t="s">
        <v>7737</v>
      </c>
      <c r="D91" s="120" t="s">
        <v>8453</v>
      </c>
      <c r="E91" s="120" t="s">
        <v>8469</v>
      </c>
      <c r="F91" s="303" t="s">
        <v>7876</v>
      </c>
      <c r="G91" s="300">
        <v>1</v>
      </c>
      <c r="H91" s="120" t="s">
        <v>8470</v>
      </c>
      <c r="I91" s="302" t="s">
        <v>8471</v>
      </c>
      <c r="J91" s="301" t="s">
        <v>158</v>
      </c>
      <c r="K91" s="104"/>
      <c r="L91" s="86"/>
      <c r="M91" s="117"/>
      <c r="N91" s="130"/>
      <c r="O91" s="86" t="s">
        <v>380</v>
      </c>
      <c r="P91" s="86" t="s">
        <v>380</v>
      </c>
      <c r="Q91" s="86" t="s">
        <v>8473</v>
      </c>
      <c r="R91" s="83" t="s">
        <v>108</v>
      </c>
      <c r="S91" s="86"/>
    </row>
    <row r="92" spans="1:19" ht="16.5" customHeight="1">
      <c r="A92" s="26" t="s">
        <v>8474</v>
      </c>
      <c r="B92" s="26" t="s">
        <v>363</v>
      </c>
      <c r="C92" s="26" t="s">
        <v>7737</v>
      </c>
      <c r="D92" s="120" t="s">
        <v>8453</v>
      </c>
      <c r="E92" s="120" t="s">
        <v>8476</v>
      </c>
      <c r="F92" s="303" t="s">
        <v>7876</v>
      </c>
      <c r="G92" s="300">
        <v>1</v>
      </c>
      <c r="H92" s="120" t="s">
        <v>8477</v>
      </c>
      <c r="I92" s="302" t="s">
        <v>8478</v>
      </c>
      <c r="J92" s="301" t="s">
        <v>158</v>
      </c>
      <c r="K92" s="104"/>
      <c r="L92" s="86"/>
      <c r="M92" s="117"/>
      <c r="N92" s="130"/>
      <c r="O92" s="86" t="s">
        <v>380</v>
      </c>
      <c r="P92" s="86" t="s">
        <v>380</v>
      </c>
      <c r="Q92" s="86" t="s">
        <v>8480</v>
      </c>
      <c r="R92" s="83" t="s">
        <v>108</v>
      </c>
      <c r="S92" s="86"/>
    </row>
    <row r="93" spans="1:19" ht="16.5" customHeight="1">
      <c r="A93" s="26" t="s">
        <v>8481</v>
      </c>
      <c r="B93" s="26" t="s">
        <v>363</v>
      </c>
      <c r="C93" s="26" t="s">
        <v>7737</v>
      </c>
      <c r="D93" s="304" t="s">
        <v>8453</v>
      </c>
      <c r="E93" s="305" t="s">
        <v>8482</v>
      </c>
      <c r="F93" s="305" t="s">
        <v>7876</v>
      </c>
      <c r="G93" s="300">
        <v>1</v>
      </c>
      <c r="H93" s="120" t="s">
        <v>8483</v>
      </c>
      <c r="I93" s="302" t="s">
        <v>8484</v>
      </c>
      <c r="J93" s="301" t="s">
        <v>158</v>
      </c>
      <c r="K93" s="104"/>
      <c r="L93" s="86"/>
      <c r="M93" s="117"/>
      <c r="N93" s="130"/>
      <c r="O93" s="86" t="s">
        <v>380</v>
      </c>
      <c r="P93" s="86" t="s">
        <v>380</v>
      </c>
      <c r="Q93" s="86" t="s">
        <v>8485</v>
      </c>
      <c r="R93" s="83" t="s">
        <v>108</v>
      </c>
      <c r="S93" s="86"/>
    </row>
    <row r="94" spans="1:19" ht="16.5" customHeight="1">
      <c r="A94" s="735" t="s">
        <v>6305</v>
      </c>
      <c r="B94" s="735" t="s">
        <v>363</v>
      </c>
      <c r="C94" s="735" t="s">
        <v>7737</v>
      </c>
      <c r="D94" s="740" t="s">
        <v>8486</v>
      </c>
      <c r="E94" s="740" t="s">
        <v>8487</v>
      </c>
      <c r="F94" s="740" t="s">
        <v>7876</v>
      </c>
      <c r="G94" s="26">
        <v>1</v>
      </c>
      <c r="H94" s="120" t="s">
        <v>8489</v>
      </c>
      <c r="I94" s="120" t="s">
        <v>8490</v>
      </c>
      <c r="J94" s="86"/>
      <c r="K94" s="104"/>
      <c r="L94" s="734"/>
      <c r="M94" s="83" t="s">
        <v>8491</v>
      </c>
      <c r="N94" s="130"/>
      <c r="O94" s="86" t="s">
        <v>380</v>
      </c>
      <c r="P94" s="86" t="s">
        <v>380</v>
      </c>
      <c r="Q94" s="86" t="s">
        <v>380</v>
      </c>
      <c r="R94" s="83" t="s">
        <v>108</v>
      </c>
      <c r="S94" s="86"/>
    </row>
    <row r="95" spans="1:19" ht="16.5" customHeight="1">
      <c r="A95" s="665"/>
      <c r="B95" s="665"/>
      <c r="C95" s="665"/>
      <c r="D95" s="665"/>
      <c r="E95" s="665"/>
      <c r="F95" s="665"/>
      <c r="G95" s="26">
        <v>2</v>
      </c>
      <c r="H95" s="120" t="s">
        <v>8493</v>
      </c>
      <c r="I95" s="120" t="s">
        <v>8490</v>
      </c>
      <c r="J95" s="86"/>
      <c r="K95" s="104"/>
      <c r="L95" s="665"/>
      <c r="M95" s="83" t="s">
        <v>8491</v>
      </c>
      <c r="N95" s="130"/>
      <c r="O95" s="86" t="s">
        <v>380</v>
      </c>
      <c r="P95" s="86" t="s">
        <v>380</v>
      </c>
      <c r="Q95" s="86" t="s">
        <v>380</v>
      </c>
      <c r="R95" s="83" t="s">
        <v>108</v>
      </c>
      <c r="S95" s="86"/>
    </row>
    <row r="96" spans="1:19" ht="16.5" customHeight="1">
      <c r="A96" s="665"/>
      <c r="B96" s="665"/>
      <c r="C96" s="665"/>
      <c r="D96" s="665"/>
      <c r="E96" s="665"/>
      <c r="F96" s="665"/>
      <c r="G96" s="26">
        <v>3</v>
      </c>
      <c r="H96" s="120" t="s">
        <v>8494</v>
      </c>
      <c r="I96" s="120" t="s">
        <v>8490</v>
      </c>
      <c r="J96" s="86"/>
      <c r="K96" s="104"/>
      <c r="L96" s="665"/>
      <c r="M96" s="83" t="s">
        <v>8491</v>
      </c>
      <c r="N96" s="130"/>
      <c r="O96" s="86" t="s">
        <v>380</v>
      </c>
      <c r="P96" s="86" t="s">
        <v>380</v>
      </c>
      <c r="Q96" s="86" t="s">
        <v>380</v>
      </c>
      <c r="R96" s="83" t="s">
        <v>108</v>
      </c>
      <c r="S96" s="86"/>
    </row>
    <row r="97" spans="1:26" ht="16.5" customHeight="1">
      <c r="A97" s="666"/>
      <c r="B97" s="666"/>
      <c r="C97" s="666"/>
      <c r="D97" s="666"/>
      <c r="E97" s="666"/>
      <c r="F97" s="666"/>
      <c r="G97" s="26">
        <v>4</v>
      </c>
      <c r="H97" s="120" t="s">
        <v>8498</v>
      </c>
      <c r="I97" s="120" t="s">
        <v>8490</v>
      </c>
      <c r="J97" s="86"/>
      <c r="K97" s="104"/>
      <c r="L97" s="666"/>
      <c r="M97" s="83" t="s">
        <v>8491</v>
      </c>
      <c r="N97" s="130"/>
      <c r="O97" s="86" t="s">
        <v>380</v>
      </c>
      <c r="P97" s="86" t="s">
        <v>380</v>
      </c>
      <c r="Q97" s="86" t="s">
        <v>380</v>
      </c>
      <c r="R97" s="83" t="s">
        <v>108</v>
      </c>
      <c r="S97" s="86"/>
    </row>
    <row r="98" spans="1:26" ht="16.5" customHeight="1">
      <c r="A98" s="203" t="s">
        <v>8500</v>
      </c>
      <c r="B98" s="138"/>
      <c r="C98" s="138"/>
      <c r="D98" s="146"/>
      <c r="E98" s="147"/>
      <c r="F98" s="147"/>
      <c r="G98" s="138"/>
      <c r="H98" s="146"/>
      <c r="I98" s="148"/>
      <c r="J98" s="138"/>
      <c r="K98" s="138"/>
      <c r="L98" s="203"/>
      <c r="M98" s="148"/>
      <c r="N98" s="1"/>
      <c r="O98" s="138"/>
      <c r="P98" s="138"/>
      <c r="Q98" s="138"/>
      <c r="R98" s="138"/>
      <c r="S98" s="138"/>
    </row>
    <row r="99" spans="1:26" ht="16.5" customHeight="1">
      <c r="A99" s="747" t="s">
        <v>3468</v>
      </c>
      <c r="B99" s="749" t="s">
        <v>363</v>
      </c>
      <c r="C99" s="749" t="s">
        <v>7737</v>
      </c>
      <c r="D99" s="738" t="s">
        <v>8503</v>
      </c>
      <c r="E99" s="738" t="s">
        <v>8504</v>
      </c>
      <c r="F99" s="738" t="s">
        <v>3734</v>
      </c>
      <c r="G99" s="88">
        <v>1</v>
      </c>
      <c r="H99" s="82" t="s">
        <v>8506</v>
      </c>
      <c r="I99" s="82" t="s">
        <v>8507</v>
      </c>
      <c r="J99" s="83"/>
      <c r="K99" s="104"/>
      <c r="L99" s="748"/>
      <c r="M99" s="207"/>
      <c r="N99" s="106"/>
      <c r="O99" s="86" t="s">
        <v>380</v>
      </c>
      <c r="P99" s="86" t="s">
        <v>380</v>
      </c>
      <c r="Q99" s="86" t="s">
        <v>380</v>
      </c>
      <c r="R99" s="83" t="s">
        <v>103</v>
      </c>
      <c r="S99" s="86"/>
      <c r="T99" s="118"/>
      <c r="U99" s="118"/>
      <c r="V99" s="118"/>
      <c r="W99" s="118"/>
      <c r="X99" s="118"/>
      <c r="Y99" s="118"/>
      <c r="Z99" s="118"/>
    </row>
    <row r="100" spans="1:26" ht="16.5" customHeight="1">
      <c r="A100" s="665"/>
      <c r="B100" s="665"/>
      <c r="C100" s="665"/>
      <c r="D100" s="665"/>
      <c r="E100" s="665"/>
      <c r="F100" s="665"/>
      <c r="G100" s="88">
        <v>2</v>
      </c>
      <c r="H100" s="82" t="s">
        <v>8509</v>
      </c>
      <c r="I100" s="82" t="s">
        <v>8511</v>
      </c>
      <c r="J100" s="83"/>
      <c r="K100" s="104"/>
      <c r="L100" s="665"/>
      <c r="M100" s="207"/>
      <c r="N100" s="106"/>
      <c r="O100" s="86" t="s">
        <v>380</v>
      </c>
      <c r="P100" s="86" t="s">
        <v>380</v>
      </c>
      <c r="Q100" s="86" t="s">
        <v>380</v>
      </c>
      <c r="R100" s="83" t="s">
        <v>103</v>
      </c>
      <c r="S100" s="86"/>
      <c r="T100" s="118"/>
      <c r="U100" s="118"/>
      <c r="V100" s="118"/>
      <c r="W100" s="118"/>
      <c r="X100" s="118"/>
      <c r="Y100" s="118"/>
      <c r="Z100" s="118"/>
    </row>
    <row r="101" spans="1:26" ht="16.5" customHeight="1">
      <c r="A101" s="665"/>
      <c r="B101" s="665"/>
      <c r="C101" s="665"/>
      <c r="D101" s="665"/>
      <c r="E101" s="665"/>
      <c r="F101" s="665"/>
      <c r="G101" s="88">
        <v>3</v>
      </c>
      <c r="H101" s="82" t="s">
        <v>7661</v>
      </c>
      <c r="I101" s="82" t="s">
        <v>8514</v>
      </c>
      <c r="J101" s="83"/>
      <c r="K101" s="104"/>
      <c r="L101" s="665"/>
      <c r="M101" s="207"/>
      <c r="N101" s="106"/>
      <c r="O101" s="86" t="s">
        <v>380</v>
      </c>
      <c r="P101" s="86" t="s">
        <v>380</v>
      </c>
      <c r="Q101" s="86" t="s">
        <v>380</v>
      </c>
      <c r="R101" s="83" t="s">
        <v>103</v>
      </c>
      <c r="S101" s="86"/>
      <c r="T101" s="118"/>
      <c r="U101" s="118"/>
      <c r="V101" s="118"/>
      <c r="W101" s="118"/>
      <c r="X101" s="118"/>
      <c r="Y101" s="118"/>
      <c r="Z101" s="118"/>
    </row>
    <row r="102" spans="1:26" ht="16.5" customHeight="1">
      <c r="A102" s="666"/>
      <c r="B102" s="666"/>
      <c r="C102" s="666"/>
      <c r="D102" s="666"/>
      <c r="E102" s="666"/>
      <c r="F102" s="666"/>
      <c r="G102" s="88">
        <v>4</v>
      </c>
      <c r="H102" s="82" t="s">
        <v>8516</v>
      </c>
      <c r="I102" s="82" t="s">
        <v>8518</v>
      </c>
      <c r="J102" s="83"/>
      <c r="K102" s="104"/>
      <c r="L102" s="666"/>
      <c r="M102" s="207"/>
      <c r="N102" s="106"/>
      <c r="O102" s="86" t="s">
        <v>380</v>
      </c>
      <c r="P102" s="86" t="s">
        <v>380</v>
      </c>
      <c r="Q102" s="86" t="s">
        <v>380</v>
      </c>
      <c r="R102" s="83" t="s">
        <v>103</v>
      </c>
      <c r="S102" s="86"/>
      <c r="T102" s="118"/>
      <c r="U102" s="118"/>
      <c r="V102" s="118"/>
      <c r="W102" s="118"/>
      <c r="X102" s="118"/>
      <c r="Y102" s="118"/>
      <c r="Z102" s="118"/>
    </row>
    <row r="103" spans="1:26" ht="16.5" customHeight="1">
      <c r="A103" s="80" t="s">
        <v>8519</v>
      </c>
      <c r="B103" s="88" t="s">
        <v>363</v>
      </c>
      <c r="C103" s="88" t="s">
        <v>7737</v>
      </c>
      <c r="D103" s="103" t="s">
        <v>8503</v>
      </c>
      <c r="E103" s="103" t="s">
        <v>8521</v>
      </c>
      <c r="F103" s="103" t="s">
        <v>3734</v>
      </c>
      <c r="G103" s="88">
        <v>1</v>
      </c>
      <c r="H103" s="81" t="s">
        <v>8522</v>
      </c>
      <c r="I103" s="82" t="s">
        <v>8523</v>
      </c>
      <c r="J103" s="83" t="s">
        <v>158</v>
      </c>
      <c r="K103" s="104"/>
      <c r="L103" s="83"/>
      <c r="M103" s="207"/>
      <c r="N103" s="106"/>
      <c r="O103" s="86" t="s">
        <v>380</v>
      </c>
      <c r="P103" s="86" t="s">
        <v>380</v>
      </c>
      <c r="Q103" s="86" t="s">
        <v>8524</v>
      </c>
      <c r="R103" s="83" t="s">
        <v>103</v>
      </c>
      <c r="S103" s="86"/>
      <c r="T103" s="118"/>
      <c r="U103" s="118"/>
      <c r="V103" s="118"/>
      <c r="W103" s="118"/>
      <c r="X103" s="118"/>
      <c r="Y103" s="118"/>
      <c r="Z103" s="118"/>
    </row>
    <row r="104" spans="1:26" ht="67.5" customHeight="1">
      <c r="A104" s="747" t="s">
        <v>8525</v>
      </c>
      <c r="B104" s="749" t="s">
        <v>363</v>
      </c>
      <c r="C104" s="749" t="s">
        <v>7737</v>
      </c>
      <c r="D104" s="738" t="s">
        <v>8503</v>
      </c>
      <c r="E104" s="746" t="s">
        <v>8527</v>
      </c>
      <c r="F104" s="746" t="s">
        <v>3734</v>
      </c>
      <c r="G104" s="88">
        <v>1</v>
      </c>
      <c r="H104" s="81" t="s">
        <v>8528</v>
      </c>
      <c r="I104" s="81" t="s">
        <v>8530</v>
      </c>
      <c r="J104" s="83" t="s">
        <v>158</v>
      </c>
      <c r="K104" s="104"/>
      <c r="L104" s="748"/>
      <c r="M104" s="207"/>
      <c r="N104" s="106"/>
      <c r="O104" s="86" t="s">
        <v>380</v>
      </c>
      <c r="P104" s="86" t="s">
        <v>380</v>
      </c>
      <c r="Q104" s="86" t="s">
        <v>8531</v>
      </c>
      <c r="R104" s="83" t="s">
        <v>103</v>
      </c>
      <c r="S104" s="86"/>
      <c r="T104" s="118"/>
      <c r="U104" s="118"/>
      <c r="V104" s="118"/>
      <c r="W104" s="118"/>
      <c r="X104" s="118"/>
      <c r="Y104" s="118"/>
      <c r="Z104" s="118"/>
    </row>
    <row r="105" spans="1:26" ht="67.5" customHeight="1">
      <c r="A105" s="666"/>
      <c r="B105" s="666"/>
      <c r="C105" s="666"/>
      <c r="D105" s="666"/>
      <c r="E105" s="666"/>
      <c r="F105" s="666"/>
      <c r="G105" s="88">
        <v>2</v>
      </c>
      <c r="H105" s="81" t="s">
        <v>8533</v>
      </c>
      <c r="I105" s="81" t="s">
        <v>8369</v>
      </c>
      <c r="J105" s="83" t="s">
        <v>158</v>
      </c>
      <c r="K105" s="104"/>
      <c r="L105" s="666"/>
      <c r="M105" s="207"/>
      <c r="N105" s="106"/>
      <c r="O105" s="86" t="s">
        <v>380</v>
      </c>
      <c r="P105" s="86" t="s">
        <v>380</v>
      </c>
      <c r="Q105" s="86" t="s">
        <v>8531</v>
      </c>
      <c r="R105" s="83" t="s">
        <v>103</v>
      </c>
      <c r="S105" s="86"/>
      <c r="T105" s="118"/>
      <c r="U105" s="118"/>
      <c r="V105" s="118"/>
      <c r="W105" s="118"/>
      <c r="X105" s="118"/>
      <c r="Y105" s="118"/>
      <c r="Z105" s="118"/>
    </row>
    <row r="106" spans="1:26" ht="72" customHeight="1">
      <c r="A106" s="747" t="s">
        <v>8535</v>
      </c>
      <c r="B106" s="749" t="s">
        <v>363</v>
      </c>
      <c r="C106" s="749" t="s">
        <v>7737</v>
      </c>
      <c r="D106" s="738" t="s">
        <v>8503</v>
      </c>
      <c r="E106" s="746" t="s">
        <v>8537</v>
      </c>
      <c r="F106" s="746" t="s">
        <v>3734</v>
      </c>
      <c r="G106" s="88">
        <v>1</v>
      </c>
      <c r="H106" s="81" t="s">
        <v>8539</v>
      </c>
      <c r="I106" s="81" t="s">
        <v>8530</v>
      </c>
      <c r="J106" s="83" t="s">
        <v>158</v>
      </c>
      <c r="K106" s="104"/>
      <c r="L106" s="748"/>
      <c r="M106" s="207"/>
      <c r="N106" s="106"/>
      <c r="O106" s="86" t="s">
        <v>380</v>
      </c>
      <c r="P106" s="86" t="s">
        <v>380</v>
      </c>
      <c r="Q106" s="86" t="s">
        <v>8542</v>
      </c>
      <c r="R106" s="83" t="s">
        <v>103</v>
      </c>
      <c r="S106" s="86"/>
      <c r="T106" s="118"/>
      <c r="U106" s="118"/>
      <c r="V106" s="118"/>
      <c r="W106" s="118"/>
      <c r="X106" s="118"/>
      <c r="Y106" s="118"/>
      <c r="Z106" s="118"/>
    </row>
    <row r="107" spans="1:26" ht="72" customHeight="1">
      <c r="A107" s="666"/>
      <c r="B107" s="666"/>
      <c r="C107" s="666"/>
      <c r="D107" s="666"/>
      <c r="E107" s="666"/>
      <c r="F107" s="666"/>
      <c r="G107" s="88">
        <v>2</v>
      </c>
      <c r="H107" s="81" t="s">
        <v>8533</v>
      </c>
      <c r="I107" s="81" t="s">
        <v>8369</v>
      </c>
      <c r="J107" s="83" t="s">
        <v>158</v>
      </c>
      <c r="K107" s="104"/>
      <c r="L107" s="666"/>
      <c r="M107" s="207"/>
      <c r="N107" s="106"/>
      <c r="O107" s="86" t="s">
        <v>380</v>
      </c>
      <c r="P107" s="86" t="s">
        <v>380</v>
      </c>
      <c r="Q107" s="86" t="s">
        <v>8542</v>
      </c>
      <c r="R107" s="83" t="s">
        <v>103</v>
      </c>
      <c r="S107" s="86"/>
      <c r="T107" s="118"/>
      <c r="U107" s="118"/>
      <c r="V107" s="118"/>
      <c r="W107" s="118"/>
      <c r="X107" s="118"/>
      <c r="Y107" s="118"/>
      <c r="Z107" s="118"/>
    </row>
    <row r="108" spans="1:26" ht="121.5" customHeight="1">
      <c r="A108" s="80" t="s">
        <v>8543</v>
      </c>
      <c r="B108" s="88" t="s">
        <v>363</v>
      </c>
      <c r="C108" s="88" t="s">
        <v>7737</v>
      </c>
      <c r="D108" s="103" t="s">
        <v>8503</v>
      </c>
      <c r="E108" s="103" t="s">
        <v>8544</v>
      </c>
      <c r="F108" s="103" t="s">
        <v>3734</v>
      </c>
      <c r="G108" s="88">
        <v>1</v>
      </c>
      <c r="H108" s="82" t="s">
        <v>8546</v>
      </c>
      <c r="I108" s="82" t="s">
        <v>8547</v>
      </c>
      <c r="J108" s="83"/>
      <c r="K108" s="104"/>
      <c r="L108" s="83"/>
      <c r="M108" s="207"/>
      <c r="N108" s="106"/>
      <c r="O108" s="86" t="s">
        <v>380</v>
      </c>
      <c r="P108" s="86" t="s">
        <v>380</v>
      </c>
      <c r="Q108" s="86" t="s">
        <v>380</v>
      </c>
      <c r="R108" s="83" t="s">
        <v>103</v>
      </c>
      <c r="S108" s="86"/>
      <c r="T108" s="118"/>
      <c r="U108" s="118"/>
      <c r="V108" s="118"/>
      <c r="W108" s="118"/>
      <c r="X108" s="118"/>
      <c r="Y108" s="118"/>
      <c r="Z108" s="118"/>
    </row>
    <row r="109" spans="1:26" ht="16.5" customHeight="1">
      <c r="A109" s="80" t="s">
        <v>8551</v>
      </c>
      <c r="B109" s="88" t="s">
        <v>363</v>
      </c>
      <c r="C109" s="88" t="s">
        <v>7737</v>
      </c>
      <c r="D109" s="103" t="s">
        <v>8503</v>
      </c>
      <c r="E109" s="103" t="s">
        <v>8552</v>
      </c>
      <c r="F109" s="103" t="s">
        <v>3734</v>
      </c>
      <c r="G109" s="88">
        <v>1</v>
      </c>
      <c r="H109" s="82" t="s">
        <v>8555</v>
      </c>
      <c r="I109" s="82" t="s">
        <v>8556</v>
      </c>
      <c r="J109" s="83"/>
      <c r="K109" s="104"/>
      <c r="L109" s="83"/>
      <c r="M109" s="207"/>
      <c r="N109" s="106"/>
      <c r="O109" s="86" t="s">
        <v>380</v>
      </c>
      <c r="P109" s="86" t="s">
        <v>380</v>
      </c>
      <c r="Q109" s="306" t="s">
        <v>413</v>
      </c>
      <c r="R109" s="83" t="s">
        <v>103</v>
      </c>
      <c r="S109" s="86"/>
      <c r="T109" s="118"/>
      <c r="U109" s="118"/>
      <c r="V109" s="118"/>
      <c r="W109" s="118"/>
      <c r="X109" s="118"/>
      <c r="Y109" s="118"/>
      <c r="Z109" s="118"/>
    </row>
    <row r="110" spans="1:26" ht="16.5" customHeight="1">
      <c r="A110" s="80" t="s">
        <v>8558</v>
      </c>
      <c r="B110" s="88" t="s">
        <v>363</v>
      </c>
      <c r="C110" s="88" t="s">
        <v>7737</v>
      </c>
      <c r="D110" s="103" t="s">
        <v>8503</v>
      </c>
      <c r="E110" s="98" t="s">
        <v>8559</v>
      </c>
      <c r="F110" s="98" t="s">
        <v>2231</v>
      </c>
      <c r="G110" s="88">
        <v>1</v>
      </c>
      <c r="H110" s="120" t="s">
        <v>8522</v>
      </c>
      <c r="I110" s="120" t="s">
        <v>8561</v>
      </c>
      <c r="J110" s="83" t="s">
        <v>158</v>
      </c>
      <c r="K110" s="104"/>
      <c r="L110" s="83"/>
      <c r="M110" s="207"/>
      <c r="N110" s="106"/>
      <c r="O110" s="86" t="s">
        <v>380</v>
      </c>
      <c r="P110" s="86" t="s">
        <v>380</v>
      </c>
      <c r="Q110" s="86" t="s">
        <v>8562</v>
      </c>
      <c r="R110" s="83" t="s">
        <v>103</v>
      </c>
      <c r="S110" s="86"/>
    </row>
    <row r="111" spans="1:26" ht="16.5" customHeight="1">
      <c r="A111" s="180"/>
      <c r="B111" s="180"/>
      <c r="C111" s="180"/>
      <c r="D111" s="307"/>
      <c r="E111" s="181"/>
      <c r="F111" s="181"/>
      <c r="H111" s="308"/>
      <c r="I111" s="309"/>
      <c r="L111" s="180"/>
      <c r="M111" s="180"/>
      <c r="O111" s="180"/>
      <c r="P111" s="180"/>
      <c r="Q111" s="310"/>
      <c r="S111" s="180"/>
    </row>
    <row r="112" spans="1:26" ht="16.5" customHeight="1">
      <c r="A112" s="180"/>
      <c r="B112" s="180"/>
      <c r="C112" s="180"/>
      <c r="D112" s="180"/>
      <c r="E112" s="181"/>
      <c r="F112" s="181"/>
      <c r="L112" s="180"/>
      <c r="M112" s="180"/>
      <c r="O112" s="180"/>
      <c r="P112" s="180"/>
      <c r="Q112" s="310"/>
      <c r="R112" s="180"/>
      <c r="S112" s="180"/>
    </row>
    <row r="113" spans="1:19" ht="16.5" customHeight="1">
      <c r="A113" s="180"/>
      <c r="B113" s="180"/>
      <c r="C113" s="180"/>
      <c r="D113" s="180"/>
      <c r="E113" s="181"/>
      <c r="F113" s="181"/>
      <c r="L113" s="180"/>
      <c r="M113" s="180"/>
      <c r="O113" s="180"/>
      <c r="P113" s="180"/>
      <c r="Q113" s="310"/>
      <c r="R113" s="180"/>
      <c r="S113" s="180"/>
    </row>
    <row r="114" spans="1:19" ht="16.5" customHeight="1">
      <c r="A114" s="180"/>
      <c r="B114" s="180"/>
      <c r="C114" s="180"/>
      <c r="D114" s="180"/>
      <c r="E114" s="181"/>
      <c r="F114" s="181"/>
      <c r="L114" s="180"/>
      <c r="M114" s="180"/>
      <c r="O114" s="180"/>
      <c r="P114" s="180"/>
      <c r="Q114" s="310"/>
      <c r="R114" s="180"/>
      <c r="S114" s="180"/>
    </row>
    <row r="115" spans="1:19" ht="16.5" customHeight="1">
      <c r="A115" s="180"/>
      <c r="B115" s="180"/>
      <c r="C115" s="180"/>
      <c r="D115" s="180"/>
      <c r="E115" s="181"/>
      <c r="F115" s="181"/>
      <c r="L115" s="180"/>
      <c r="M115" s="180"/>
      <c r="O115" s="180"/>
      <c r="P115" s="180"/>
      <c r="Q115" s="310"/>
      <c r="R115" s="180"/>
      <c r="S115" s="180"/>
    </row>
    <row r="116" spans="1:19" ht="16.5" customHeight="1">
      <c r="A116" s="180"/>
      <c r="B116" s="180"/>
      <c r="C116" s="180"/>
      <c r="D116" s="180"/>
      <c r="E116" s="181"/>
      <c r="F116" s="181"/>
      <c r="L116" s="180"/>
      <c r="M116" s="180"/>
      <c r="O116" s="180"/>
      <c r="P116" s="180"/>
      <c r="Q116" s="310"/>
      <c r="R116" s="180"/>
      <c r="S116" s="180"/>
    </row>
    <row r="117" spans="1:19" ht="16.5" customHeight="1">
      <c r="A117" s="180"/>
      <c r="B117" s="180"/>
      <c r="C117" s="180"/>
      <c r="D117" s="180"/>
      <c r="E117" s="181"/>
      <c r="F117" s="181"/>
      <c r="L117" s="180"/>
      <c r="M117" s="180"/>
      <c r="O117" s="180"/>
      <c r="P117" s="180"/>
      <c r="Q117" s="310"/>
      <c r="R117" s="180"/>
      <c r="S117" s="180"/>
    </row>
    <row r="118" spans="1:19" ht="16.5" customHeight="1">
      <c r="A118" s="180"/>
      <c r="B118" s="180"/>
      <c r="C118" s="180"/>
      <c r="D118" s="180"/>
      <c r="E118" s="181"/>
      <c r="F118" s="181"/>
      <c r="L118" s="180"/>
      <c r="M118" s="180"/>
      <c r="O118" s="180"/>
      <c r="P118" s="180"/>
      <c r="Q118" s="310"/>
      <c r="R118" s="180"/>
      <c r="S118" s="180"/>
    </row>
    <row r="119" spans="1:19" ht="16.5" customHeight="1">
      <c r="A119" s="180"/>
      <c r="B119" s="180"/>
      <c r="C119" s="180"/>
      <c r="D119" s="180"/>
      <c r="E119" s="181"/>
      <c r="F119" s="181"/>
      <c r="L119" s="180"/>
      <c r="M119" s="180"/>
      <c r="O119" s="180"/>
      <c r="P119" s="180"/>
      <c r="Q119" s="310"/>
      <c r="R119" s="180"/>
      <c r="S119" s="180"/>
    </row>
    <row r="120" spans="1:19" ht="16.5" customHeight="1">
      <c r="A120" s="180"/>
      <c r="B120" s="180"/>
      <c r="C120" s="180"/>
      <c r="D120" s="180"/>
      <c r="E120" s="181"/>
      <c r="F120" s="181"/>
      <c r="L120" s="180"/>
      <c r="M120" s="180"/>
      <c r="O120" s="180"/>
      <c r="P120" s="180"/>
      <c r="Q120" s="310"/>
      <c r="R120" s="180"/>
      <c r="S120" s="180"/>
    </row>
    <row r="121" spans="1:19" ht="16.5" customHeight="1">
      <c r="A121" s="180"/>
      <c r="B121" s="180"/>
      <c r="C121" s="180"/>
      <c r="D121" s="180"/>
      <c r="E121" s="181"/>
      <c r="F121" s="181"/>
      <c r="L121" s="180"/>
      <c r="M121" s="180"/>
      <c r="O121" s="180"/>
      <c r="P121" s="180"/>
      <c r="Q121" s="310"/>
      <c r="R121" s="180"/>
      <c r="S121" s="180"/>
    </row>
    <row r="122" spans="1:19" ht="16.5" customHeight="1">
      <c r="A122" s="180"/>
      <c r="B122" s="180"/>
      <c r="C122" s="180"/>
      <c r="D122" s="180"/>
      <c r="E122" s="181"/>
      <c r="F122" s="181"/>
      <c r="L122" s="180"/>
      <c r="M122" s="180"/>
      <c r="O122" s="180"/>
      <c r="P122" s="180"/>
      <c r="Q122" s="310"/>
      <c r="R122" s="180"/>
      <c r="S122" s="180"/>
    </row>
    <row r="123" spans="1:19" ht="16.5" customHeight="1">
      <c r="A123" s="180"/>
      <c r="B123" s="180"/>
      <c r="C123" s="180"/>
      <c r="D123" s="180"/>
      <c r="E123" s="181"/>
      <c r="F123" s="181"/>
      <c r="L123" s="180"/>
      <c r="M123" s="180"/>
      <c r="O123" s="180"/>
      <c r="P123" s="180"/>
      <c r="Q123" s="310"/>
      <c r="R123" s="180"/>
      <c r="S123" s="180"/>
    </row>
    <row r="124" spans="1:19" ht="16.5" customHeight="1">
      <c r="A124" s="180"/>
      <c r="B124" s="180"/>
      <c r="C124" s="180"/>
      <c r="D124" s="180"/>
      <c r="E124" s="181"/>
      <c r="F124" s="181"/>
      <c r="L124" s="180"/>
      <c r="M124" s="180"/>
      <c r="O124" s="180"/>
      <c r="P124" s="180"/>
      <c r="Q124" s="310"/>
      <c r="R124" s="180"/>
      <c r="S124" s="180"/>
    </row>
    <row r="125" spans="1:19" ht="16.5" customHeight="1">
      <c r="A125" s="180"/>
      <c r="B125" s="180"/>
      <c r="C125" s="180"/>
      <c r="D125" s="180"/>
      <c r="E125" s="181"/>
      <c r="F125" s="181"/>
      <c r="L125" s="180"/>
      <c r="M125" s="180"/>
      <c r="O125" s="180"/>
      <c r="P125" s="180"/>
      <c r="Q125" s="310"/>
      <c r="R125" s="180"/>
      <c r="S125" s="180"/>
    </row>
    <row r="126" spans="1:19" ht="16.5" customHeight="1">
      <c r="A126" s="180"/>
      <c r="B126" s="180"/>
      <c r="C126" s="180"/>
      <c r="D126" s="180"/>
      <c r="E126" s="181"/>
      <c r="F126" s="181"/>
      <c r="L126" s="180"/>
      <c r="M126" s="180"/>
      <c r="O126" s="180"/>
      <c r="P126" s="180"/>
      <c r="Q126" s="310"/>
      <c r="R126" s="180"/>
      <c r="S126" s="180"/>
    </row>
    <row r="127" spans="1:19" ht="16.5" customHeight="1">
      <c r="A127" s="180"/>
      <c r="B127" s="180"/>
      <c r="C127" s="180"/>
      <c r="D127" s="180"/>
      <c r="E127" s="181"/>
      <c r="F127" s="181"/>
      <c r="L127" s="180"/>
      <c r="M127" s="180"/>
      <c r="O127" s="180"/>
      <c r="P127" s="180"/>
      <c r="Q127" s="310"/>
      <c r="R127" s="180"/>
      <c r="S127" s="180"/>
    </row>
    <row r="128" spans="1:19" ht="16.5" customHeight="1">
      <c r="A128" s="180"/>
      <c r="B128" s="180"/>
      <c r="C128" s="180"/>
      <c r="D128" s="180"/>
      <c r="E128" s="181"/>
      <c r="F128" s="181"/>
      <c r="L128" s="180"/>
      <c r="M128" s="180"/>
      <c r="O128" s="180"/>
      <c r="P128" s="180"/>
      <c r="Q128" s="310"/>
      <c r="R128" s="180"/>
      <c r="S128" s="180"/>
    </row>
    <row r="129" spans="1:19" ht="16.5" customHeight="1">
      <c r="A129" s="180"/>
      <c r="B129" s="180"/>
      <c r="C129" s="180"/>
      <c r="D129" s="180"/>
      <c r="E129" s="181"/>
      <c r="F129" s="181"/>
      <c r="L129" s="180"/>
      <c r="M129" s="180"/>
      <c r="O129" s="180"/>
      <c r="P129" s="180"/>
      <c r="Q129" s="310"/>
      <c r="R129" s="180"/>
      <c r="S129" s="180"/>
    </row>
    <row r="130" spans="1:19" ht="16.5" customHeight="1">
      <c r="A130" s="180"/>
      <c r="B130" s="180"/>
      <c r="C130" s="180"/>
      <c r="D130" s="180"/>
      <c r="E130" s="181"/>
      <c r="F130" s="181"/>
      <c r="L130" s="180"/>
      <c r="M130" s="180"/>
      <c r="O130" s="180"/>
      <c r="P130" s="180"/>
      <c r="Q130" s="310"/>
      <c r="R130" s="180"/>
      <c r="S130" s="180"/>
    </row>
    <row r="131" spans="1:19" ht="16.5" customHeight="1">
      <c r="A131" s="180"/>
      <c r="B131" s="180"/>
      <c r="C131" s="180"/>
      <c r="D131" s="180"/>
      <c r="E131" s="181"/>
      <c r="F131" s="181"/>
      <c r="L131" s="180"/>
      <c r="M131" s="180"/>
      <c r="O131" s="180"/>
      <c r="P131" s="180"/>
      <c r="Q131" s="310"/>
      <c r="R131" s="180"/>
      <c r="S131" s="180"/>
    </row>
    <row r="132" spans="1:19" ht="16.5" customHeight="1">
      <c r="A132" s="180"/>
      <c r="B132" s="180"/>
      <c r="C132" s="180"/>
      <c r="D132" s="180"/>
      <c r="E132" s="181"/>
      <c r="F132" s="181"/>
      <c r="L132" s="180"/>
      <c r="M132" s="180"/>
      <c r="O132" s="180"/>
      <c r="P132" s="180"/>
      <c r="Q132" s="310"/>
      <c r="R132" s="180"/>
      <c r="S132" s="180"/>
    </row>
    <row r="133" spans="1:19" ht="16.5" customHeight="1">
      <c r="A133" s="180"/>
      <c r="B133" s="180"/>
      <c r="C133" s="180"/>
      <c r="D133" s="180"/>
      <c r="E133" s="181"/>
      <c r="F133" s="181"/>
      <c r="L133" s="180"/>
      <c r="M133" s="180"/>
      <c r="O133" s="180"/>
      <c r="P133" s="180"/>
      <c r="Q133" s="310"/>
      <c r="R133" s="180"/>
      <c r="S133" s="180"/>
    </row>
    <row r="134" spans="1:19" ht="16.5" customHeight="1">
      <c r="A134" s="180"/>
      <c r="B134" s="180"/>
      <c r="C134" s="180"/>
      <c r="D134" s="180"/>
      <c r="E134" s="181"/>
      <c r="F134" s="181"/>
      <c r="L134" s="180"/>
      <c r="M134" s="180"/>
      <c r="O134" s="180"/>
      <c r="P134" s="180"/>
      <c r="Q134" s="310"/>
      <c r="R134" s="180"/>
      <c r="S134" s="180"/>
    </row>
    <row r="135" spans="1:19" ht="16.5" customHeight="1">
      <c r="A135" s="180"/>
      <c r="B135" s="180"/>
      <c r="C135" s="180"/>
      <c r="D135" s="180"/>
      <c r="E135" s="181"/>
      <c r="F135" s="181"/>
      <c r="L135" s="180"/>
      <c r="M135" s="180"/>
      <c r="O135" s="180"/>
      <c r="P135" s="180"/>
      <c r="Q135" s="310"/>
      <c r="R135" s="180"/>
      <c r="S135" s="180"/>
    </row>
    <row r="136" spans="1:19" ht="16.5" customHeight="1">
      <c r="A136" s="180"/>
      <c r="B136" s="180"/>
      <c r="C136" s="180"/>
      <c r="D136" s="180"/>
      <c r="E136" s="181"/>
      <c r="F136" s="181"/>
      <c r="L136" s="180"/>
      <c r="M136" s="180"/>
      <c r="O136" s="180"/>
      <c r="P136" s="180"/>
      <c r="Q136" s="310"/>
      <c r="R136" s="180"/>
      <c r="S136" s="180"/>
    </row>
    <row r="137" spans="1:19" ht="16.5" customHeight="1">
      <c r="A137" s="180"/>
      <c r="B137" s="180"/>
      <c r="C137" s="180"/>
      <c r="D137" s="180"/>
      <c r="E137" s="181"/>
      <c r="F137" s="181"/>
      <c r="L137" s="180"/>
      <c r="M137" s="180"/>
      <c r="O137" s="180"/>
      <c r="P137" s="180"/>
      <c r="Q137" s="310"/>
      <c r="R137" s="180"/>
      <c r="S137" s="180"/>
    </row>
    <row r="138" spans="1:19" ht="16.5" customHeight="1">
      <c r="A138" s="180"/>
      <c r="B138" s="180"/>
      <c r="C138" s="180"/>
      <c r="D138" s="180"/>
      <c r="E138" s="181"/>
      <c r="F138" s="181"/>
      <c r="L138" s="180"/>
      <c r="M138" s="180"/>
      <c r="O138" s="180"/>
      <c r="P138" s="180"/>
      <c r="Q138" s="310"/>
      <c r="R138" s="180"/>
      <c r="S138" s="180"/>
    </row>
    <row r="139" spans="1:19" ht="16.5" customHeight="1">
      <c r="A139" s="180"/>
      <c r="B139" s="180"/>
      <c r="C139" s="180"/>
      <c r="D139" s="180"/>
      <c r="E139" s="181"/>
      <c r="F139" s="181"/>
      <c r="L139" s="180"/>
      <c r="M139" s="180"/>
      <c r="O139" s="180"/>
      <c r="P139" s="180"/>
      <c r="Q139" s="310"/>
      <c r="R139" s="180"/>
      <c r="S139" s="180"/>
    </row>
    <row r="140" spans="1:19" ht="16.5" customHeight="1">
      <c r="A140" s="180"/>
      <c r="B140" s="180"/>
      <c r="C140" s="180"/>
      <c r="D140" s="180"/>
      <c r="E140" s="181"/>
      <c r="F140" s="181"/>
      <c r="L140" s="180"/>
      <c r="M140" s="180"/>
      <c r="O140" s="180"/>
      <c r="P140" s="180"/>
      <c r="Q140" s="310"/>
      <c r="R140" s="180"/>
      <c r="S140" s="180"/>
    </row>
    <row r="141" spans="1:19" ht="16.5" customHeight="1">
      <c r="A141" s="180"/>
      <c r="B141" s="180"/>
      <c r="C141" s="180"/>
      <c r="D141" s="180"/>
      <c r="E141" s="181"/>
      <c r="F141" s="181"/>
      <c r="L141" s="180"/>
      <c r="M141" s="180"/>
      <c r="O141" s="180"/>
      <c r="P141" s="180"/>
      <c r="Q141" s="310"/>
      <c r="R141" s="180"/>
      <c r="S141" s="180"/>
    </row>
    <row r="142" spans="1:19" ht="16.5" customHeight="1">
      <c r="A142" s="180"/>
      <c r="B142" s="180"/>
      <c r="C142" s="180"/>
      <c r="D142" s="180"/>
      <c r="E142" s="181"/>
      <c r="F142" s="181"/>
      <c r="L142" s="180"/>
      <c r="M142" s="180"/>
      <c r="O142" s="180"/>
      <c r="P142" s="180"/>
      <c r="Q142" s="310"/>
      <c r="R142" s="180"/>
      <c r="S142" s="180"/>
    </row>
    <row r="143" spans="1:19" ht="16.5" customHeight="1">
      <c r="A143" s="180"/>
      <c r="B143" s="180"/>
      <c r="C143" s="180"/>
      <c r="D143" s="180"/>
      <c r="E143" s="181"/>
      <c r="F143" s="181"/>
      <c r="L143" s="180"/>
      <c r="M143" s="180"/>
      <c r="O143" s="180"/>
      <c r="P143" s="180"/>
      <c r="Q143" s="310"/>
      <c r="R143" s="180"/>
      <c r="S143" s="180"/>
    </row>
    <row r="144" spans="1:19" ht="16.5" customHeight="1">
      <c r="A144" s="180"/>
      <c r="B144" s="180"/>
      <c r="C144" s="180"/>
      <c r="D144" s="180"/>
      <c r="E144" s="181"/>
      <c r="F144" s="181"/>
      <c r="L144" s="180"/>
      <c r="M144" s="180"/>
      <c r="O144" s="180"/>
      <c r="P144" s="180"/>
      <c r="Q144" s="310"/>
      <c r="R144" s="180"/>
      <c r="S144" s="180"/>
    </row>
    <row r="145" spans="1:19" ht="16.5" customHeight="1">
      <c r="A145" s="180"/>
      <c r="B145" s="180"/>
      <c r="C145" s="180"/>
      <c r="D145" s="180"/>
      <c r="E145" s="181"/>
      <c r="F145" s="181"/>
      <c r="L145" s="180"/>
      <c r="M145" s="180"/>
      <c r="O145" s="180"/>
      <c r="P145" s="180"/>
      <c r="Q145" s="310"/>
      <c r="R145" s="180"/>
      <c r="S145" s="180"/>
    </row>
    <row r="146" spans="1:19" ht="16.5" customHeight="1">
      <c r="A146" s="180"/>
      <c r="B146" s="180"/>
      <c r="C146" s="180"/>
      <c r="D146" s="180"/>
      <c r="E146" s="181"/>
      <c r="F146" s="181"/>
      <c r="L146" s="180"/>
      <c r="M146" s="180"/>
      <c r="O146" s="180"/>
      <c r="P146" s="180"/>
      <c r="Q146" s="310"/>
      <c r="R146" s="180"/>
      <c r="S146" s="180"/>
    </row>
    <row r="147" spans="1:19" ht="16.5" customHeight="1">
      <c r="A147" s="180"/>
      <c r="B147" s="180"/>
      <c r="C147" s="180"/>
      <c r="D147" s="180"/>
      <c r="E147" s="181"/>
      <c r="F147" s="181"/>
      <c r="L147" s="180"/>
      <c r="M147" s="180"/>
      <c r="O147" s="180"/>
      <c r="P147" s="180"/>
      <c r="Q147" s="310"/>
      <c r="R147" s="180"/>
      <c r="S147" s="180"/>
    </row>
    <row r="148" spans="1:19" ht="16.5" customHeight="1">
      <c r="A148" s="180"/>
      <c r="B148" s="180"/>
      <c r="C148" s="180"/>
      <c r="D148" s="180"/>
      <c r="E148" s="181"/>
      <c r="F148" s="181"/>
      <c r="L148" s="180"/>
      <c r="M148" s="180"/>
      <c r="O148" s="180"/>
      <c r="P148" s="180"/>
      <c r="Q148" s="310"/>
      <c r="R148" s="180"/>
      <c r="S148" s="180"/>
    </row>
    <row r="149" spans="1:19" ht="16.5" customHeight="1">
      <c r="A149" s="180"/>
      <c r="B149" s="180"/>
      <c r="C149" s="180"/>
      <c r="D149" s="180"/>
      <c r="E149" s="181"/>
      <c r="F149" s="181"/>
      <c r="L149" s="180"/>
      <c r="M149" s="180"/>
      <c r="O149" s="180"/>
      <c r="P149" s="180"/>
      <c r="Q149" s="310"/>
      <c r="R149" s="180"/>
      <c r="S149" s="180"/>
    </row>
    <row r="150" spans="1:19" ht="16.5" customHeight="1">
      <c r="A150" s="180"/>
      <c r="B150" s="180"/>
      <c r="C150" s="180"/>
      <c r="D150" s="180"/>
      <c r="E150" s="181"/>
      <c r="F150" s="181"/>
      <c r="L150" s="180"/>
      <c r="M150" s="180"/>
      <c r="O150" s="180"/>
      <c r="P150" s="180"/>
      <c r="Q150" s="310"/>
      <c r="R150" s="180"/>
      <c r="S150" s="180"/>
    </row>
    <row r="151" spans="1:19" ht="16.5" customHeight="1">
      <c r="A151" s="180"/>
      <c r="B151" s="180"/>
      <c r="C151" s="180"/>
      <c r="D151" s="180"/>
      <c r="E151" s="181"/>
      <c r="F151" s="181"/>
      <c r="L151" s="180"/>
      <c r="M151" s="180"/>
      <c r="O151" s="180"/>
      <c r="P151" s="180"/>
      <c r="Q151" s="310"/>
      <c r="R151" s="180"/>
      <c r="S151" s="180"/>
    </row>
    <row r="152" spans="1:19" ht="16.5" customHeight="1">
      <c r="A152" s="180"/>
      <c r="B152" s="180"/>
      <c r="C152" s="180"/>
      <c r="D152" s="180"/>
      <c r="E152" s="181"/>
      <c r="F152" s="181"/>
      <c r="L152" s="180"/>
      <c r="M152" s="180"/>
      <c r="O152" s="180"/>
      <c r="P152" s="180"/>
      <c r="Q152" s="310"/>
      <c r="R152" s="180"/>
      <c r="S152" s="180"/>
    </row>
    <row r="153" spans="1:19" ht="16.5" customHeight="1">
      <c r="A153" s="180"/>
      <c r="B153" s="180"/>
      <c r="C153" s="180"/>
      <c r="D153" s="180"/>
      <c r="E153" s="181"/>
      <c r="F153" s="181"/>
      <c r="L153" s="180"/>
      <c r="M153" s="180"/>
      <c r="O153" s="180"/>
      <c r="P153" s="180"/>
      <c r="Q153" s="310"/>
      <c r="R153" s="180"/>
      <c r="S153" s="180"/>
    </row>
    <row r="154" spans="1:19" ht="16.5" customHeight="1">
      <c r="A154" s="180"/>
      <c r="B154" s="180"/>
      <c r="C154" s="180"/>
      <c r="D154" s="180"/>
      <c r="E154" s="181"/>
      <c r="F154" s="181"/>
      <c r="L154" s="180"/>
      <c r="M154" s="180"/>
      <c r="O154" s="180"/>
      <c r="P154" s="180"/>
      <c r="Q154" s="310"/>
      <c r="R154" s="180"/>
      <c r="S154" s="180"/>
    </row>
    <row r="155" spans="1:19" ht="16.5" customHeight="1">
      <c r="A155" s="180"/>
      <c r="B155" s="180"/>
      <c r="C155" s="180"/>
      <c r="D155" s="180"/>
      <c r="E155" s="181"/>
      <c r="F155" s="181"/>
      <c r="L155" s="180"/>
      <c r="M155" s="180"/>
      <c r="O155" s="180"/>
      <c r="P155" s="180"/>
      <c r="Q155" s="310"/>
      <c r="R155" s="180"/>
      <c r="S155" s="180"/>
    </row>
    <row r="156" spans="1:19" ht="16.5" customHeight="1">
      <c r="A156" s="180"/>
      <c r="B156" s="180"/>
      <c r="C156" s="180"/>
      <c r="D156" s="180"/>
      <c r="E156" s="181"/>
      <c r="F156" s="181"/>
      <c r="L156" s="180"/>
      <c r="M156" s="180"/>
      <c r="O156" s="180"/>
      <c r="P156" s="180"/>
      <c r="Q156" s="310"/>
      <c r="R156" s="180"/>
      <c r="S156" s="180"/>
    </row>
    <row r="157" spans="1:19" ht="16.5" customHeight="1">
      <c r="A157" s="180"/>
      <c r="B157" s="180"/>
      <c r="C157" s="180"/>
      <c r="D157" s="180"/>
      <c r="E157" s="181"/>
      <c r="F157" s="181"/>
      <c r="L157" s="180"/>
      <c r="M157" s="180"/>
      <c r="O157" s="180"/>
      <c r="P157" s="180"/>
      <c r="Q157" s="310"/>
      <c r="R157" s="180"/>
      <c r="S157" s="180"/>
    </row>
    <row r="158" spans="1:19" ht="16.5" customHeight="1">
      <c r="A158" s="180"/>
      <c r="B158" s="180"/>
      <c r="C158" s="180"/>
      <c r="D158" s="180"/>
      <c r="E158" s="181"/>
      <c r="F158" s="181"/>
      <c r="L158" s="180"/>
      <c r="M158" s="180"/>
      <c r="O158" s="180"/>
      <c r="P158" s="180"/>
      <c r="Q158" s="310"/>
      <c r="R158" s="180"/>
      <c r="S158" s="180"/>
    </row>
    <row r="159" spans="1:19" ht="16.5" customHeight="1">
      <c r="A159" s="180"/>
      <c r="B159" s="180"/>
      <c r="C159" s="180"/>
      <c r="D159" s="180"/>
      <c r="E159" s="181"/>
      <c r="F159" s="181"/>
      <c r="L159" s="180"/>
      <c r="M159" s="180"/>
      <c r="O159" s="180"/>
      <c r="P159" s="180"/>
      <c r="Q159" s="310"/>
      <c r="R159" s="180"/>
      <c r="S159" s="180"/>
    </row>
    <row r="160" spans="1:19" ht="16.5" customHeight="1">
      <c r="A160" s="180"/>
      <c r="B160" s="180"/>
      <c r="C160" s="180"/>
      <c r="D160" s="180"/>
      <c r="E160" s="181"/>
      <c r="F160" s="181"/>
      <c r="L160" s="180"/>
      <c r="M160" s="180"/>
      <c r="O160" s="180"/>
      <c r="P160" s="180"/>
      <c r="Q160" s="310"/>
      <c r="R160" s="180"/>
      <c r="S160" s="180"/>
    </row>
    <row r="161" spans="1:19" ht="16.5" customHeight="1">
      <c r="A161" s="180"/>
      <c r="B161" s="180"/>
      <c r="C161" s="180"/>
      <c r="D161" s="180"/>
      <c r="E161" s="181"/>
      <c r="F161" s="181"/>
      <c r="L161" s="180"/>
      <c r="M161" s="180"/>
      <c r="O161" s="180"/>
      <c r="P161" s="180"/>
      <c r="Q161" s="310"/>
      <c r="R161" s="180"/>
      <c r="S161" s="180"/>
    </row>
    <row r="162" spans="1:19" ht="16.5" customHeight="1">
      <c r="A162" s="180"/>
      <c r="B162" s="180"/>
      <c r="C162" s="180"/>
      <c r="D162" s="180"/>
      <c r="E162" s="181"/>
      <c r="F162" s="181"/>
      <c r="L162" s="180"/>
      <c r="M162" s="180"/>
      <c r="O162" s="180"/>
      <c r="P162" s="180"/>
      <c r="Q162" s="310"/>
      <c r="R162" s="180"/>
      <c r="S162" s="180"/>
    </row>
    <row r="163" spans="1:19" ht="16.5" customHeight="1">
      <c r="A163" s="180"/>
      <c r="B163" s="180"/>
      <c r="C163" s="180"/>
      <c r="D163" s="180"/>
      <c r="E163" s="181"/>
      <c r="F163" s="181"/>
      <c r="L163" s="180"/>
      <c r="M163" s="180"/>
      <c r="O163" s="180"/>
      <c r="P163" s="180"/>
      <c r="Q163" s="310"/>
      <c r="R163" s="180"/>
      <c r="S163" s="180"/>
    </row>
    <row r="164" spans="1:19" ht="16.5" customHeight="1">
      <c r="A164" s="180"/>
      <c r="B164" s="180"/>
      <c r="C164" s="180"/>
      <c r="D164" s="180"/>
      <c r="E164" s="181"/>
      <c r="F164" s="181"/>
      <c r="L164" s="180"/>
      <c r="M164" s="180"/>
      <c r="O164" s="180"/>
      <c r="P164" s="180"/>
      <c r="Q164" s="310"/>
      <c r="R164" s="180"/>
      <c r="S164" s="180"/>
    </row>
    <row r="165" spans="1:19" ht="16.5" customHeight="1">
      <c r="A165" s="180"/>
      <c r="B165" s="180"/>
      <c r="C165" s="180"/>
      <c r="D165" s="180"/>
      <c r="E165" s="181"/>
      <c r="F165" s="181"/>
      <c r="L165" s="180"/>
      <c r="M165" s="180"/>
      <c r="O165" s="180"/>
      <c r="P165" s="180"/>
      <c r="Q165" s="310"/>
      <c r="R165" s="180"/>
      <c r="S165" s="180"/>
    </row>
    <row r="166" spans="1:19" ht="16.5" customHeight="1">
      <c r="A166" s="180"/>
      <c r="B166" s="180"/>
      <c r="C166" s="180"/>
      <c r="D166" s="180"/>
      <c r="E166" s="181"/>
      <c r="F166" s="181"/>
      <c r="L166" s="180"/>
      <c r="M166" s="180"/>
      <c r="O166" s="180"/>
      <c r="P166" s="180"/>
      <c r="Q166" s="310"/>
      <c r="R166" s="180"/>
      <c r="S166" s="180"/>
    </row>
    <row r="167" spans="1:19" ht="16.5" customHeight="1">
      <c r="A167" s="180"/>
      <c r="B167" s="180"/>
      <c r="C167" s="180"/>
      <c r="D167" s="180"/>
      <c r="E167" s="181"/>
      <c r="F167" s="181"/>
      <c r="L167" s="180"/>
      <c r="M167" s="180"/>
      <c r="O167" s="180"/>
      <c r="P167" s="180"/>
      <c r="Q167" s="310"/>
      <c r="R167" s="180"/>
      <c r="S167" s="180"/>
    </row>
    <row r="168" spans="1:19" ht="16.5" customHeight="1">
      <c r="A168" s="180"/>
      <c r="B168" s="180"/>
      <c r="C168" s="180"/>
      <c r="D168" s="180"/>
      <c r="E168" s="181"/>
      <c r="F168" s="181"/>
      <c r="L168" s="180"/>
      <c r="M168" s="180"/>
      <c r="O168" s="180"/>
      <c r="P168" s="180"/>
      <c r="Q168" s="310"/>
      <c r="R168" s="180"/>
      <c r="S168" s="180"/>
    </row>
    <row r="169" spans="1:19" ht="16.5" customHeight="1">
      <c r="A169" s="180"/>
      <c r="B169" s="180"/>
      <c r="C169" s="180"/>
      <c r="D169" s="180"/>
      <c r="E169" s="181"/>
      <c r="F169" s="181"/>
      <c r="L169" s="180"/>
      <c r="M169" s="180"/>
      <c r="O169" s="180"/>
      <c r="P169" s="180"/>
      <c r="Q169" s="310"/>
      <c r="R169" s="180"/>
      <c r="S169" s="180"/>
    </row>
    <row r="170" spans="1:19" ht="16.5" customHeight="1">
      <c r="A170" s="180"/>
      <c r="B170" s="180"/>
      <c r="C170" s="180"/>
      <c r="D170" s="180"/>
      <c r="E170" s="181"/>
      <c r="F170" s="181"/>
      <c r="L170" s="180"/>
      <c r="M170" s="180"/>
      <c r="O170" s="180"/>
      <c r="P170" s="180"/>
      <c r="Q170" s="310"/>
      <c r="R170" s="180"/>
      <c r="S170" s="180"/>
    </row>
    <row r="171" spans="1:19" ht="16.5" customHeight="1">
      <c r="A171" s="180"/>
      <c r="B171" s="180"/>
      <c r="C171" s="180"/>
      <c r="D171" s="180"/>
      <c r="E171" s="181"/>
      <c r="F171" s="181"/>
      <c r="L171" s="180"/>
      <c r="M171" s="180"/>
      <c r="O171" s="180"/>
      <c r="P171" s="180"/>
      <c r="Q171" s="310"/>
      <c r="R171" s="180"/>
      <c r="S171" s="180"/>
    </row>
    <row r="172" spans="1:19" ht="16.5" customHeight="1">
      <c r="A172" s="180"/>
      <c r="B172" s="180"/>
      <c r="C172" s="180"/>
      <c r="D172" s="180"/>
      <c r="E172" s="181"/>
      <c r="F172" s="181"/>
      <c r="L172" s="180"/>
      <c r="M172" s="180"/>
      <c r="O172" s="180"/>
      <c r="P172" s="180"/>
      <c r="Q172" s="310"/>
      <c r="R172" s="180"/>
      <c r="S172" s="180"/>
    </row>
    <row r="173" spans="1:19" ht="16.5" customHeight="1">
      <c r="A173" s="180"/>
      <c r="B173" s="180"/>
      <c r="C173" s="180"/>
      <c r="D173" s="180"/>
      <c r="E173" s="181"/>
      <c r="F173" s="181"/>
      <c r="L173" s="180"/>
      <c r="M173" s="180"/>
      <c r="O173" s="180"/>
      <c r="P173" s="180"/>
      <c r="Q173" s="310"/>
      <c r="R173" s="180"/>
      <c r="S173" s="180"/>
    </row>
    <row r="174" spans="1:19" ht="16.5" customHeight="1">
      <c r="A174" s="180"/>
      <c r="B174" s="180"/>
      <c r="C174" s="180"/>
      <c r="D174" s="180"/>
      <c r="E174" s="181"/>
      <c r="F174" s="181"/>
      <c r="L174" s="180"/>
      <c r="M174" s="180"/>
      <c r="O174" s="180"/>
      <c r="P174" s="180"/>
      <c r="Q174" s="310"/>
      <c r="R174" s="180"/>
      <c r="S174" s="180"/>
    </row>
    <row r="175" spans="1:19" ht="16.5" customHeight="1">
      <c r="A175" s="180"/>
      <c r="B175" s="180"/>
      <c r="C175" s="180"/>
      <c r="D175" s="180"/>
      <c r="E175" s="181"/>
      <c r="F175" s="181"/>
      <c r="L175" s="180"/>
      <c r="M175" s="180"/>
      <c r="O175" s="180"/>
      <c r="P175" s="180"/>
      <c r="Q175" s="310"/>
      <c r="R175" s="180"/>
      <c r="S175" s="180"/>
    </row>
    <row r="176" spans="1:19" ht="16.5" customHeight="1">
      <c r="A176" s="180"/>
      <c r="B176" s="180"/>
      <c r="C176" s="180"/>
      <c r="D176" s="180"/>
      <c r="E176" s="181"/>
      <c r="F176" s="181"/>
      <c r="L176" s="180"/>
      <c r="M176" s="180"/>
      <c r="O176" s="180"/>
      <c r="P176" s="180"/>
      <c r="Q176" s="310"/>
      <c r="R176" s="180"/>
      <c r="S176" s="180"/>
    </row>
    <row r="177" spans="1:19" ht="16.5" customHeight="1">
      <c r="A177" s="180"/>
      <c r="B177" s="180"/>
      <c r="C177" s="180"/>
      <c r="D177" s="180"/>
      <c r="E177" s="181"/>
      <c r="F177" s="181"/>
      <c r="L177" s="180"/>
      <c r="M177" s="180"/>
      <c r="O177" s="180"/>
      <c r="P177" s="180"/>
      <c r="Q177" s="310"/>
      <c r="R177" s="180"/>
      <c r="S177" s="180"/>
    </row>
    <row r="178" spans="1:19" ht="16.5" customHeight="1">
      <c r="A178" s="180"/>
      <c r="B178" s="180"/>
      <c r="C178" s="180"/>
      <c r="D178" s="180"/>
      <c r="E178" s="181"/>
      <c r="F178" s="181"/>
      <c r="L178" s="180"/>
      <c r="M178" s="180"/>
      <c r="O178" s="180"/>
      <c r="P178" s="180"/>
      <c r="Q178" s="310"/>
      <c r="R178" s="180"/>
      <c r="S178" s="180"/>
    </row>
    <row r="179" spans="1:19" ht="16.5" customHeight="1">
      <c r="A179" s="180"/>
      <c r="B179" s="180"/>
      <c r="C179" s="180"/>
      <c r="D179" s="180"/>
      <c r="E179" s="181"/>
      <c r="F179" s="181"/>
      <c r="L179" s="180"/>
      <c r="M179" s="180"/>
      <c r="O179" s="180"/>
      <c r="P179" s="180"/>
      <c r="Q179" s="310"/>
      <c r="R179" s="180"/>
      <c r="S179" s="180"/>
    </row>
    <row r="180" spans="1:19" ht="16.5" customHeight="1">
      <c r="A180" s="180"/>
      <c r="B180" s="180"/>
      <c r="C180" s="180"/>
      <c r="D180" s="180"/>
      <c r="E180" s="181"/>
      <c r="F180" s="181"/>
      <c r="L180" s="180"/>
      <c r="M180" s="180"/>
      <c r="O180" s="180"/>
      <c r="P180" s="180"/>
      <c r="Q180" s="310"/>
      <c r="R180" s="180"/>
      <c r="S180" s="180"/>
    </row>
    <row r="181" spans="1:19" ht="16.5" customHeight="1">
      <c r="A181" s="180"/>
      <c r="B181" s="180"/>
      <c r="C181" s="180"/>
      <c r="D181" s="180"/>
      <c r="E181" s="181"/>
      <c r="F181" s="181"/>
      <c r="L181" s="180"/>
      <c r="M181" s="180"/>
      <c r="O181" s="180"/>
      <c r="P181" s="180"/>
      <c r="Q181" s="310"/>
      <c r="R181" s="180"/>
      <c r="S181" s="180"/>
    </row>
    <row r="182" spans="1:19" ht="16.5" customHeight="1">
      <c r="A182" s="180"/>
      <c r="B182" s="180"/>
      <c r="C182" s="180"/>
      <c r="D182" s="180"/>
      <c r="E182" s="181"/>
      <c r="F182" s="181"/>
      <c r="L182" s="180"/>
      <c r="M182" s="180"/>
      <c r="O182" s="180"/>
      <c r="P182" s="180"/>
      <c r="Q182" s="310"/>
      <c r="R182" s="180"/>
      <c r="S182" s="180"/>
    </row>
    <row r="183" spans="1:19" ht="16.5" customHeight="1">
      <c r="A183" s="180"/>
      <c r="B183" s="180"/>
      <c r="C183" s="180"/>
      <c r="D183" s="180"/>
      <c r="E183" s="181"/>
      <c r="F183" s="181"/>
      <c r="L183" s="180"/>
      <c r="M183" s="180"/>
      <c r="O183" s="180"/>
      <c r="P183" s="180"/>
      <c r="Q183" s="310"/>
      <c r="R183" s="180"/>
      <c r="S183" s="180"/>
    </row>
    <row r="184" spans="1:19" ht="16.5" customHeight="1">
      <c r="A184" s="180"/>
      <c r="B184" s="180"/>
      <c r="C184" s="180"/>
      <c r="D184" s="180"/>
      <c r="E184" s="181"/>
      <c r="F184" s="181"/>
      <c r="L184" s="180"/>
      <c r="M184" s="180"/>
      <c r="O184" s="180"/>
      <c r="P184" s="180"/>
      <c r="Q184" s="310"/>
      <c r="R184" s="180"/>
      <c r="S184" s="180"/>
    </row>
    <row r="185" spans="1:19" ht="16.5" customHeight="1">
      <c r="A185" s="180"/>
      <c r="B185" s="180"/>
      <c r="C185" s="180"/>
      <c r="D185" s="180"/>
      <c r="E185" s="181"/>
      <c r="F185" s="181"/>
      <c r="L185" s="180"/>
      <c r="M185" s="180"/>
      <c r="O185" s="180"/>
      <c r="P185" s="180"/>
      <c r="Q185" s="310"/>
      <c r="R185" s="180"/>
      <c r="S185" s="180"/>
    </row>
    <row r="186" spans="1:19" ht="16.5" customHeight="1">
      <c r="A186" s="180"/>
      <c r="B186" s="180"/>
      <c r="C186" s="180"/>
      <c r="D186" s="180"/>
      <c r="E186" s="181"/>
      <c r="F186" s="181"/>
      <c r="L186" s="180"/>
      <c r="M186" s="180"/>
      <c r="O186" s="180"/>
      <c r="P186" s="180"/>
      <c r="Q186" s="310"/>
      <c r="R186" s="180"/>
      <c r="S186" s="180"/>
    </row>
    <row r="187" spans="1:19" ht="16.5" customHeight="1">
      <c r="A187" s="180"/>
      <c r="B187" s="180"/>
      <c r="C187" s="180"/>
      <c r="D187" s="180"/>
      <c r="E187" s="181"/>
      <c r="F187" s="181"/>
      <c r="L187" s="180"/>
      <c r="M187" s="180"/>
      <c r="O187" s="180"/>
      <c r="P187" s="180"/>
      <c r="Q187" s="310"/>
      <c r="R187" s="180"/>
      <c r="S187" s="180"/>
    </row>
    <row r="188" spans="1:19" ht="16.5" customHeight="1">
      <c r="A188" s="180"/>
      <c r="B188" s="180"/>
      <c r="C188" s="180"/>
      <c r="D188" s="180"/>
      <c r="E188" s="181"/>
      <c r="F188" s="181"/>
      <c r="L188" s="180"/>
      <c r="M188" s="180"/>
      <c r="O188" s="180"/>
      <c r="P188" s="180"/>
      <c r="Q188" s="310"/>
      <c r="R188" s="180"/>
      <c r="S188" s="180"/>
    </row>
    <row r="189" spans="1:19" ht="16.5" customHeight="1">
      <c r="A189" s="180"/>
      <c r="B189" s="180"/>
      <c r="C189" s="180"/>
      <c r="D189" s="180"/>
      <c r="E189" s="181"/>
      <c r="F189" s="181"/>
      <c r="L189" s="180"/>
      <c r="M189" s="180"/>
      <c r="O189" s="180"/>
      <c r="P189" s="180"/>
      <c r="Q189" s="310"/>
      <c r="R189" s="180"/>
      <c r="S189" s="180"/>
    </row>
    <row r="190" spans="1:19" ht="16.5" customHeight="1">
      <c r="A190" s="180"/>
      <c r="B190" s="180"/>
      <c r="C190" s="180"/>
      <c r="D190" s="180"/>
      <c r="E190" s="181"/>
      <c r="F190" s="181"/>
      <c r="L190" s="180"/>
      <c r="M190" s="180"/>
      <c r="O190" s="180"/>
      <c r="P190" s="180"/>
      <c r="Q190" s="310"/>
      <c r="R190" s="180"/>
      <c r="S190" s="180"/>
    </row>
    <row r="191" spans="1:19" ht="16.5" customHeight="1">
      <c r="A191" s="180"/>
      <c r="B191" s="180"/>
      <c r="C191" s="180"/>
      <c r="D191" s="180"/>
      <c r="E191" s="181"/>
      <c r="F191" s="181"/>
      <c r="L191" s="180"/>
      <c r="M191" s="180"/>
      <c r="O191" s="180"/>
      <c r="P191" s="180"/>
      <c r="Q191" s="310"/>
      <c r="R191" s="180"/>
      <c r="S191" s="180"/>
    </row>
    <row r="192" spans="1:19" ht="16.5" customHeight="1">
      <c r="A192" s="180"/>
      <c r="B192" s="180"/>
      <c r="C192" s="180"/>
      <c r="D192" s="180"/>
      <c r="E192" s="181"/>
      <c r="F192" s="181"/>
      <c r="L192" s="180"/>
      <c r="M192" s="180"/>
      <c r="O192" s="180"/>
      <c r="P192" s="180"/>
      <c r="Q192" s="310"/>
      <c r="R192" s="180"/>
      <c r="S192" s="180"/>
    </row>
    <row r="193" spans="1:19" ht="16.5" customHeight="1">
      <c r="A193" s="180"/>
      <c r="B193" s="180"/>
      <c r="C193" s="180"/>
      <c r="D193" s="180"/>
      <c r="E193" s="181"/>
      <c r="F193" s="181"/>
      <c r="L193" s="180"/>
      <c r="M193" s="180"/>
      <c r="O193" s="180"/>
      <c r="P193" s="180"/>
      <c r="Q193" s="310"/>
      <c r="R193" s="180"/>
      <c r="S193" s="180"/>
    </row>
    <row r="194" spans="1:19" ht="16.5" customHeight="1">
      <c r="A194" s="180"/>
      <c r="B194" s="180"/>
      <c r="C194" s="180"/>
      <c r="D194" s="180"/>
      <c r="E194" s="181"/>
      <c r="F194" s="181"/>
      <c r="L194" s="180"/>
      <c r="M194" s="180"/>
      <c r="O194" s="180"/>
      <c r="P194" s="180"/>
      <c r="Q194" s="310"/>
      <c r="R194" s="180"/>
      <c r="S194" s="180"/>
    </row>
    <row r="195" spans="1:19" ht="16.5" customHeight="1">
      <c r="A195" s="180"/>
      <c r="B195" s="180"/>
      <c r="C195" s="180"/>
      <c r="D195" s="180"/>
      <c r="E195" s="181"/>
      <c r="F195" s="181"/>
      <c r="L195" s="180"/>
      <c r="M195" s="180"/>
      <c r="O195" s="180"/>
      <c r="P195" s="180"/>
      <c r="Q195" s="310"/>
      <c r="R195" s="180"/>
      <c r="S195" s="180"/>
    </row>
    <row r="196" spans="1:19" ht="16.5" customHeight="1">
      <c r="A196" s="180"/>
      <c r="B196" s="180"/>
      <c r="C196" s="180"/>
      <c r="D196" s="180"/>
      <c r="E196" s="181"/>
      <c r="F196" s="181"/>
      <c r="L196" s="180"/>
      <c r="M196" s="180"/>
      <c r="O196" s="180"/>
      <c r="P196" s="180"/>
      <c r="Q196" s="310"/>
      <c r="R196" s="180"/>
      <c r="S196" s="180"/>
    </row>
    <row r="197" spans="1:19" ht="16.5" customHeight="1">
      <c r="A197" s="180"/>
      <c r="B197" s="180"/>
      <c r="C197" s="180"/>
      <c r="D197" s="180"/>
      <c r="E197" s="181"/>
      <c r="F197" s="181"/>
      <c r="L197" s="180"/>
      <c r="M197" s="180"/>
      <c r="O197" s="180"/>
      <c r="P197" s="180"/>
      <c r="Q197" s="310"/>
      <c r="R197" s="180"/>
      <c r="S197" s="180"/>
    </row>
    <row r="198" spans="1:19" ht="16.5" customHeight="1">
      <c r="A198" s="180"/>
      <c r="B198" s="180"/>
      <c r="C198" s="180"/>
      <c r="D198" s="180"/>
      <c r="E198" s="181"/>
      <c r="F198" s="181"/>
      <c r="L198" s="180"/>
      <c r="M198" s="180"/>
      <c r="O198" s="180"/>
      <c r="P198" s="180"/>
      <c r="Q198" s="310"/>
      <c r="R198" s="180"/>
      <c r="S198" s="180"/>
    </row>
    <row r="199" spans="1:19" ht="16.5" customHeight="1">
      <c r="A199" s="180"/>
      <c r="B199" s="180"/>
      <c r="C199" s="180"/>
      <c r="D199" s="180"/>
      <c r="E199" s="181"/>
      <c r="F199" s="181"/>
      <c r="L199" s="180"/>
      <c r="M199" s="180"/>
      <c r="O199" s="180"/>
      <c r="P199" s="180"/>
      <c r="Q199" s="310"/>
      <c r="R199" s="180"/>
      <c r="S199" s="180"/>
    </row>
    <row r="200" spans="1:19" ht="16.5" customHeight="1">
      <c r="A200" s="180"/>
      <c r="B200" s="180"/>
      <c r="C200" s="180"/>
      <c r="D200" s="180"/>
      <c r="E200" s="181"/>
      <c r="F200" s="181"/>
      <c r="L200" s="180"/>
      <c r="M200" s="180"/>
      <c r="O200" s="180"/>
      <c r="P200" s="180"/>
      <c r="Q200" s="310"/>
      <c r="R200" s="180"/>
      <c r="S200" s="180"/>
    </row>
    <row r="201" spans="1:19" ht="16.5" customHeight="1">
      <c r="A201" s="180"/>
      <c r="B201" s="180"/>
      <c r="C201" s="180"/>
      <c r="D201" s="180"/>
      <c r="E201" s="181"/>
      <c r="F201" s="181"/>
      <c r="L201" s="180"/>
      <c r="M201" s="180"/>
      <c r="O201" s="180"/>
      <c r="P201" s="180"/>
      <c r="Q201" s="310"/>
      <c r="R201" s="180"/>
      <c r="S201" s="180"/>
    </row>
    <row r="202" spans="1:19" ht="16.5" customHeight="1">
      <c r="A202" s="180"/>
      <c r="B202" s="180"/>
      <c r="C202" s="180"/>
      <c r="D202" s="180"/>
      <c r="E202" s="181"/>
      <c r="F202" s="181"/>
      <c r="L202" s="180"/>
      <c r="M202" s="180"/>
      <c r="O202" s="180"/>
      <c r="P202" s="180"/>
      <c r="Q202" s="310"/>
      <c r="R202" s="180"/>
      <c r="S202" s="180"/>
    </row>
    <row r="203" spans="1:19" ht="16.5" customHeight="1">
      <c r="A203" s="180"/>
      <c r="B203" s="180"/>
      <c r="C203" s="180"/>
      <c r="D203" s="180"/>
      <c r="E203" s="181"/>
      <c r="F203" s="181"/>
      <c r="L203" s="180"/>
      <c r="M203" s="180"/>
      <c r="O203" s="180"/>
      <c r="P203" s="180"/>
      <c r="Q203" s="310"/>
      <c r="R203" s="180"/>
      <c r="S203" s="180"/>
    </row>
    <row r="204" spans="1:19" ht="16.5" customHeight="1">
      <c r="A204" s="180"/>
      <c r="B204" s="180"/>
      <c r="C204" s="180"/>
      <c r="D204" s="180"/>
      <c r="E204" s="181"/>
      <c r="F204" s="181"/>
      <c r="L204" s="180"/>
      <c r="M204" s="180"/>
      <c r="O204" s="180"/>
      <c r="P204" s="180"/>
      <c r="Q204" s="310"/>
      <c r="R204" s="180"/>
      <c r="S204" s="180"/>
    </row>
    <row r="205" spans="1:19" ht="16.5" customHeight="1">
      <c r="A205" s="180"/>
      <c r="B205" s="180"/>
      <c r="C205" s="180"/>
      <c r="D205" s="180"/>
      <c r="E205" s="181"/>
      <c r="F205" s="181"/>
      <c r="L205" s="180"/>
      <c r="M205" s="180"/>
      <c r="O205" s="180"/>
      <c r="P205" s="180"/>
      <c r="Q205" s="310"/>
      <c r="R205" s="180"/>
      <c r="S205" s="180"/>
    </row>
    <row r="206" spans="1:19" ht="16.5" customHeight="1">
      <c r="A206" s="180"/>
      <c r="B206" s="180"/>
      <c r="C206" s="180"/>
      <c r="D206" s="180"/>
      <c r="E206" s="181"/>
      <c r="F206" s="181"/>
      <c r="L206" s="180"/>
      <c r="M206" s="180"/>
      <c r="O206" s="180"/>
      <c r="P206" s="180"/>
      <c r="Q206" s="310"/>
      <c r="R206" s="180"/>
      <c r="S206" s="180"/>
    </row>
    <row r="207" spans="1:19" ht="16.5" customHeight="1">
      <c r="A207" s="180"/>
      <c r="B207" s="180"/>
      <c r="C207" s="180"/>
      <c r="D207" s="180"/>
      <c r="E207" s="181"/>
      <c r="F207" s="181"/>
      <c r="L207" s="180"/>
      <c r="M207" s="180"/>
      <c r="O207" s="180"/>
      <c r="P207" s="180"/>
      <c r="Q207" s="310"/>
      <c r="R207" s="180"/>
      <c r="S207" s="180"/>
    </row>
    <row r="208" spans="1:19" ht="16.5" customHeight="1">
      <c r="A208" s="180"/>
      <c r="B208" s="180"/>
      <c r="C208" s="180"/>
      <c r="D208" s="180"/>
      <c r="E208" s="181"/>
      <c r="F208" s="181"/>
      <c r="L208" s="180"/>
      <c r="M208" s="180"/>
      <c r="O208" s="180"/>
      <c r="P208" s="180"/>
      <c r="Q208" s="310"/>
      <c r="R208" s="180"/>
      <c r="S208" s="180"/>
    </row>
    <row r="209" spans="1:19" ht="16.5" customHeight="1">
      <c r="A209" s="180"/>
      <c r="B209" s="180"/>
      <c r="C209" s="180"/>
      <c r="D209" s="180"/>
      <c r="E209" s="181"/>
      <c r="F209" s="181"/>
      <c r="L209" s="180"/>
      <c r="M209" s="180"/>
      <c r="O209" s="180"/>
      <c r="P209" s="180"/>
      <c r="Q209" s="310"/>
      <c r="R209" s="180"/>
      <c r="S209" s="180"/>
    </row>
    <row r="210" spans="1:19" ht="16.5" customHeight="1">
      <c r="A210" s="180"/>
      <c r="B210" s="180"/>
      <c r="C210" s="180"/>
      <c r="D210" s="180"/>
      <c r="E210" s="181"/>
      <c r="F210" s="181"/>
      <c r="L210" s="180"/>
      <c r="M210" s="180"/>
      <c r="O210" s="180"/>
      <c r="P210" s="180"/>
      <c r="Q210" s="310"/>
      <c r="R210" s="180"/>
      <c r="S210" s="180"/>
    </row>
    <row r="211" spans="1:19" ht="16.5" customHeight="1">
      <c r="A211" s="180"/>
      <c r="B211" s="180"/>
      <c r="C211" s="180"/>
      <c r="D211" s="180"/>
      <c r="E211" s="181"/>
      <c r="F211" s="181"/>
      <c r="L211" s="180"/>
      <c r="M211" s="180"/>
      <c r="O211" s="180"/>
      <c r="P211" s="180"/>
      <c r="Q211" s="310"/>
      <c r="R211" s="180"/>
      <c r="S211" s="180"/>
    </row>
    <row r="212" spans="1:19" ht="16.5" customHeight="1">
      <c r="A212" s="180"/>
      <c r="B212" s="180"/>
      <c r="C212" s="180"/>
      <c r="D212" s="180"/>
      <c r="E212" s="181"/>
      <c r="F212" s="181"/>
      <c r="L212" s="180"/>
      <c r="M212" s="180"/>
      <c r="O212" s="180"/>
      <c r="P212" s="180"/>
      <c r="Q212" s="310"/>
      <c r="R212" s="180"/>
      <c r="S212" s="180"/>
    </row>
    <row r="213" spans="1:19" ht="16.5" customHeight="1">
      <c r="A213" s="180"/>
      <c r="B213" s="180"/>
      <c r="C213" s="180"/>
      <c r="D213" s="180"/>
      <c r="E213" s="181"/>
      <c r="F213" s="181"/>
      <c r="L213" s="180"/>
      <c r="M213" s="180"/>
      <c r="O213" s="180"/>
      <c r="P213" s="180"/>
      <c r="Q213" s="310"/>
      <c r="R213" s="180"/>
      <c r="S213" s="180"/>
    </row>
    <row r="214" spans="1:19" ht="16.5" customHeight="1">
      <c r="A214" s="180"/>
      <c r="B214" s="180"/>
      <c r="C214" s="180"/>
      <c r="D214" s="180"/>
      <c r="E214" s="181"/>
      <c r="F214" s="181"/>
      <c r="L214" s="180"/>
      <c r="M214" s="180"/>
      <c r="O214" s="180"/>
      <c r="P214" s="180"/>
      <c r="Q214" s="310"/>
      <c r="R214" s="180"/>
      <c r="S214" s="180"/>
    </row>
    <row r="215" spans="1:19" ht="16.5" customHeight="1">
      <c r="A215" s="180"/>
      <c r="B215" s="180"/>
      <c r="C215" s="180"/>
      <c r="D215" s="180"/>
      <c r="E215" s="181"/>
      <c r="F215" s="181"/>
      <c r="L215" s="180"/>
      <c r="M215" s="180"/>
      <c r="O215" s="180"/>
      <c r="P215" s="180"/>
      <c r="Q215" s="310"/>
      <c r="R215" s="180"/>
      <c r="S215" s="180"/>
    </row>
    <row r="216" spans="1:19" ht="16.5" customHeight="1">
      <c r="A216" s="180"/>
      <c r="B216" s="180"/>
      <c r="C216" s="180"/>
      <c r="D216" s="180"/>
      <c r="E216" s="181"/>
      <c r="F216" s="181"/>
      <c r="L216" s="180"/>
      <c r="M216" s="180"/>
      <c r="O216" s="180"/>
      <c r="P216" s="180"/>
      <c r="Q216" s="310"/>
      <c r="R216" s="180"/>
      <c r="S216" s="180"/>
    </row>
    <row r="217" spans="1:19" ht="16.5" customHeight="1">
      <c r="A217" s="180"/>
      <c r="B217" s="180"/>
      <c r="C217" s="180"/>
      <c r="D217" s="180"/>
      <c r="E217" s="181"/>
      <c r="F217" s="181"/>
      <c r="L217" s="180"/>
      <c r="M217" s="180"/>
      <c r="O217" s="180"/>
      <c r="P217" s="180"/>
      <c r="Q217" s="310"/>
      <c r="R217" s="180"/>
      <c r="S217" s="180"/>
    </row>
    <row r="218" spans="1:19" ht="16.5" customHeight="1">
      <c r="A218" s="180"/>
      <c r="B218" s="180"/>
      <c r="C218" s="180"/>
      <c r="D218" s="180"/>
      <c r="E218" s="181"/>
      <c r="F218" s="181"/>
      <c r="L218" s="180"/>
      <c r="M218" s="180"/>
      <c r="O218" s="180"/>
      <c r="P218" s="180"/>
      <c r="Q218" s="310"/>
      <c r="R218" s="180"/>
      <c r="S218" s="180"/>
    </row>
    <row r="219" spans="1:19" ht="16.5" customHeight="1">
      <c r="A219" s="180"/>
      <c r="B219" s="180"/>
      <c r="C219" s="180"/>
      <c r="D219" s="180"/>
      <c r="E219" s="181"/>
      <c r="F219" s="181"/>
      <c r="L219" s="180"/>
      <c r="M219" s="180"/>
      <c r="O219" s="180"/>
      <c r="P219" s="180"/>
      <c r="Q219" s="310"/>
      <c r="R219" s="180"/>
      <c r="S219" s="180"/>
    </row>
    <row r="220" spans="1:19" ht="16.5" customHeight="1">
      <c r="A220" s="180"/>
      <c r="B220" s="180"/>
      <c r="C220" s="180"/>
      <c r="D220" s="180"/>
      <c r="E220" s="181"/>
      <c r="F220" s="181"/>
      <c r="L220" s="180"/>
      <c r="M220" s="180"/>
      <c r="O220" s="180"/>
      <c r="P220" s="180"/>
      <c r="Q220" s="310"/>
      <c r="R220" s="180"/>
      <c r="S220" s="180"/>
    </row>
    <row r="221" spans="1:19" ht="16.5" customHeight="1">
      <c r="A221" s="180"/>
      <c r="B221" s="180"/>
      <c r="C221" s="180"/>
      <c r="D221" s="180"/>
      <c r="E221" s="181"/>
      <c r="F221" s="181"/>
      <c r="L221" s="180"/>
      <c r="M221" s="180"/>
      <c r="O221" s="180"/>
      <c r="P221" s="180"/>
      <c r="Q221" s="310"/>
      <c r="R221" s="180"/>
      <c r="S221" s="180"/>
    </row>
    <row r="222" spans="1:19" ht="16.5" customHeight="1">
      <c r="A222" s="180"/>
      <c r="B222" s="180"/>
      <c r="C222" s="180"/>
      <c r="D222" s="180"/>
      <c r="E222" s="181"/>
      <c r="F222" s="181"/>
      <c r="L222" s="180"/>
      <c r="M222" s="180"/>
      <c r="O222" s="180"/>
      <c r="P222" s="180"/>
      <c r="Q222" s="310"/>
      <c r="R222" s="180"/>
      <c r="S222" s="180"/>
    </row>
    <row r="223" spans="1:19" ht="16.5" customHeight="1">
      <c r="A223" s="180"/>
      <c r="B223" s="180"/>
      <c r="C223" s="180"/>
      <c r="D223" s="180"/>
      <c r="E223" s="181"/>
      <c r="F223" s="181"/>
      <c r="L223" s="180"/>
      <c r="M223" s="180"/>
      <c r="O223" s="180"/>
      <c r="P223" s="180"/>
      <c r="Q223" s="310"/>
      <c r="R223" s="180"/>
      <c r="S223" s="180"/>
    </row>
    <row r="224" spans="1:19" ht="16.5" customHeight="1">
      <c r="A224" s="180"/>
      <c r="B224" s="180"/>
      <c r="C224" s="180"/>
      <c r="D224" s="180"/>
      <c r="E224" s="181"/>
      <c r="F224" s="181"/>
      <c r="L224" s="180"/>
      <c r="M224" s="180"/>
      <c r="O224" s="180"/>
      <c r="P224" s="180"/>
      <c r="Q224" s="310"/>
      <c r="R224" s="180"/>
      <c r="S224" s="180"/>
    </row>
    <row r="225" spans="1:19" ht="16.5" customHeight="1">
      <c r="A225" s="180"/>
      <c r="B225" s="180"/>
      <c r="C225" s="180"/>
      <c r="D225" s="180"/>
      <c r="E225" s="181"/>
      <c r="F225" s="181"/>
      <c r="L225" s="180"/>
      <c r="M225" s="180"/>
      <c r="O225" s="180"/>
      <c r="P225" s="180"/>
      <c r="Q225" s="310"/>
      <c r="R225" s="180"/>
      <c r="S225" s="180"/>
    </row>
    <row r="226" spans="1:19" ht="16.5" customHeight="1">
      <c r="A226" s="180"/>
      <c r="B226" s="180"/>
      <c r="C226" s="180"/>
      <c r="D226" s="180"/>
      <c r="E226" s="181"/>
      <c r="F226" s="181"/>
      <c r="L226" s="180"/>
      <c r="M226" s="180"/>
      <c r="O226" s="180"/>
      <c r="P226" s="180"/>
      <c r="Q226" s="310"/>
      <c r="R226" s="180"/>
      <c r="S226" s="180"/>
    </row>
    <row r="227" spans="1:19" ht="16.5" customHeight="1">
      <c r="A227" s="180"/>
      <c r="B227" s="180"/>
      <c r="C227" s="180"/>
      <c r="D227" s="180"/>
      <c r="E227" s="181"/>
      <c r="F227" s="181"/>
      <c r="L227" s="180"/>
      <c r="M227" s="180"/>
      <c r="O227" s="180"/>
      <c r="P227" s="180"/>
      <c r="Q227" s="310"/>
      <c r="R227" s="180"/>
      <c r="S227" s="180"/>
    </row>
    <row r="228" spans="1:19" ht="16.5" customHeight="1">
      <c r="A228" s="180"/>
      <c r="B228" s="180"/>
      <c r="C228" s="180"/>
      <c r="D228" s="180"/>
      <c r="E228" s="181"/>
      <c r="F228" s="181"/>
      <c r="L228" s="180"/>
      <c r="M228" s="180"/>
      <c r="O228" s="180"/>
      <c r="P228" s="180"/>
      <c r="Q228" s="310"/>
      <c r="R228" s="180"/>
      <c r="S228" s="180"/>
    </row>
    <row r="229" spans="1:19" ht="16.5" customHeight="1">
      <c r="A229" s="180"/>
      <c r="B229" s="180"/>
      <c r="C229" s="180"/>
      <c r="D229" s="180"/>
      <c r="E229" s="181"/>
      <c r="F229" s="181"/>
      <c r="L229" s="180"/>
      <c r="M229" s="180"/>
      <c r="O229" s="180"/>
      <c r="P229" s="180"/>
      <c r="Q229" s="310"/>
      <c r="R229" s="180"/>
      <c r="S229" s="180"/>
    </row>
    <row r="230" spans="1:19" ht="16.5" customHeight="1">
      <c r="A230" s="180"/>
      <c r="B230" s="180"/>
      <c r="C230" s="180"/>
      <c r="D230" s="180"/>
      <c r="E230" s="181"/>
      <c r="F230" s="181"/>
      <c r="L230" s="180"/>
      <c r="M230" s="180"/>
      <c r="O230" s="180"/>
      <c r="P230" s="180"/>
      <c r="Q230" s="310"/>
      <c r="R230" s="180"/>
      <c r="S230" s="180"/>
    </row>
    <row r="231" spans="1:19" ht="16.5" customHeight="1">
      <c r="A231" s="180"/>
      <c r="B231" s="180"/>
      <c r="C231" s="180"/>
      <c r="D231" s="180"/>
      <c r="E231" s="181"/>
      <c r="F231" s="181"/>
      <c r="L231" s="180"/>
      <c r="M231" s="180"/>
      <c r="O231" s="180"/>
      <c r="P231" s="180"/>
      <c r="Q231" s="310"/>
      <c r="R231" s="180"/>
      <c r="S231" s="180"/>
    </row>
    <row r="232" spans="1:19" ht="16.5" customHeight="1">
      <c r="A232" s="180"/>
      <c r="B232" s="180"/>
      <c r="C232" s="180"/>
      <c r="D232" s="180"/>
      <c r="E232" s="181"/>
      <c r="F232" s="181"/>
      <c r="L232" s="180"/>
      <c r="M232" s="180"/>
      <c r="O232" s="180"/>
      <c r="P232" s="180"/>
      <c r="Q232" s="310"/>
      <c r="R232" s="180"/>
      <c r="S232" s="180"/>
    </row>
    <row r="233" spans="1:19" ht="16.5" customHeight="1">
      <c r="A233" s="180"/>
      <c r="B233" s="180"/>
      <c r="C233" s="180"/>
      <c r="D233" s="180"/>
      <c r="E233" s="181"/>
      <c r="F233" s="181"/>
      <c r="L233" s="180"/>
      <c r="M233" s="180"/>
      <c r="O233" s="180"/>
      <c r="P233" s="180"/>
      <c r="Q233" s="310"/>
      <c r="R233" s="180"/>
      <c r="S233" s="180"/>
    </row>
    <row r="234" spans="1:19" ht="16.5" customHeight="1">
      <c r="A234" s="180"/>
      <c r="B234" s="180"/>
      <c r="C234" s="180"/>
      <c r="D234" s="180"/>
      <c r="E234" s="181"/>
      <c r="F234" s="181"/>
      <c r="L234" s="180"/>
      <c r="M234" s="180"/>
      <c r="O234" s="180"/>
      <c r="P234" s="180"/>
      <c r="Q234" s="310"/>
      <c r="R234" s="180"/>
      <c r="S234" s="180"/>
    </row>
    <row r="235" spans="1:19" ht="16.5" customHeight="1">
      <c r="A235" s="180"/>
      <c r="B235" s="180"/>
      <c r="C235" s="180"/>
      <c r="D235" s="180"/>
      <c r="E235" s="181"/>
      <c r="F235" s="181"/>
      <c r="L235" s="180"/>
      <c r="M235" s="180"/>
      <c r="O235" s="180"/>
      <c r="P235" s="180"/>
      <c r="Q235" s="310"/>
      <c r="R235" s="180"/>
      <c r="S235" s="180"/>
    </row>
    <row r="236" spans="1:19" ht="16.5" customHeight="1">
      <c r="A236" s="180"/>
      <c r="B236" s="180"/>
      <c r="C236" s="180"/>
      <c r="D236" s="180"/>
      <c r="E236" s="181"/>
      <c r="F236" s="181"/>
      <c r="L236" s="180"/>
      <c r="M236" s="180"/>
      <c r="O236" s="180"/>
      <c r="P236" s="180"/>
      <c r="Q236" s="310"/>
      <c r="R236" s="180"/>
      <c r="S236" s="180"/>
    </row>
    <row r="237" spans="1:19" ht="16.5" customHeight="1">
      <c r="A237" s="180"/>
      <c r="B237" s="180"/>
      <c r="C237" s="180"/>
      <c r="D237" s="180"/>
      <c r="E237" s="181"/>
      <c r="F237" s="181"/>
      <c r="L237" s="180"/>
      <c r="M237" s="180"/>
      <c r="O237" s="180"/>
      <c r="P237" s="180"/>
      <c r="Q237" s="310"/>
      <c r="R237" s="180"/>
      <c r="S237" s="180"/>
    </row>
    <row r="238" spans="1:19" ht="16.5" customHeight="1">
      <c r="A238" s="180"/>
      <c r="B238" s="180"/>
      <c r="C238" s="180"/>
      <c r="D238" s="180"/>
      <c r="E238" s="181"/>
      <c r="F238" s="181"/>
      <c r="L238" s="180"/>
      <c r="M238" s="180"/>
      <c r="O238" s="180"/>
      <c r="P238" s="180"/>
      <c r="Q238" s="310"/>
      <c r="R238" s="180"/>
      <c r="S238" s="180"/>
    </row>
    <row r="239" spans="1:19" ht="16.5" customHeight="1">
      <c r="A239" s="180"/>
      <c r="B239" s="180"/>
      <c r="C239" s="180"/>
      <c r="D239" s="180"/>
      <c r="E239" s="181"/>
      <c r="F239" s="181"/>
      <c r="L239" s="180"/>
      <c r="M239" s="180"/>
      <c r="O239" s="180"/>
      <c r="P239" s="180"/>
      <c r="Q239" s="310"/>
      <c r="R239" s="180"/>
      <c r="S239" s="180"/>
    </row>
    <row r="240" spans="1:19" ht="16.5" customHeight="1">
      <c r="A240" s="180"/>
      <c r="B240" s="180"/>
      <c r="C240" s="180"/>
      <c r="D240" s="180"/>
      <c r="E240" s="181"/>
      <c r="F240" s="181"/>
      <c r="L240" s="180"/>
      <c r="M240" s="180"/>
      <c r="O240" s="180"/>
      <c r="P240" s="180"/>
      <c r="Q240" s="310"/>
      <c r="R240" s="180"/>
      <c r="S240" s="180"/>
    </row>
    <row r="241" spans="1:19" ht="16.5" customHeight="1">
      <c r="A241" s="180"/>
      <c r="B241" s="180"/>
      <c r="C241" s="180"/>
      <c r="D241" s="180"/>
      <c r="E241" s="181"/>
      <c r="F241" s="181"/>
      <c r="L241" s="180"/>
      <c r="M241" s="180"/>
      <c r="O241" s="180"/>
      <c r="P241" s="180"/>
      <c r="Q241" s="310"/>
      <c r="R241" s="180"/>
      <c r="S241" s="180"/>
    </row>
    <row r="242" spans="1:19" ht="16.5" customHeight="1">
      <c r="A242" s="180"/>
      <c r="B242" s="180"/>
      <c r="C242" s="180"/>
      <c r="D242" s="180"/>
      <c r="E242" s="181"/>
      <c r="F242" s="181"/>
      <c r="L242" s="180"/>
      <c r="M242" s="180"/>
      <c r="O242" s="180"/>
      <c r="P242" s="180"/>
      <c r="Q242" s="310"/>
      <c r="R242" s="180"/>
      <c r="S242" s="180"/>
    </row>
    <row r="243" spans="1:19" ht="16.5" customHeight="1">
      <c r="A243" s="180"/>
      <c r="B243" s="180"/>
      <c r="C243" s="180"/>
      <c r="D243" s="180"/>
      <c r="E243" s="181"/>
      <c r="F243" s="181"/>
      <c r="L243" s="180"/>
      <c r="M243" s="180"/>
      <c r="O243" s="180"/>
      <c r="P243" s="180"/>
      <c r="Q243" s="310"/>
      <c r="R243" s="180"/>
      <c r="S243" s="180"/>
    </row>
    <row r="244" spans="1:19" ht="16.5" customHeight="1">
      <c r="A244" s="180"/>
      <c r="B244" s="180"/>
      <c r="C244" s="180"/>
      <c r="D244" s="180"/>
      <c r="E244" s="181"/>
      <c r="F244" s="181"/>
      <c r="L244" s="180"/>
      <c r="M244" s="180"/>
      <c r="O244" s="180"/>
      <c r="P244" s="180"/>
      <c r="Q244" s="310"/>
      <c r="R244" s="180"/>
      <c r="S244" s="180"/>
    </row>
    <row r="245" spans="1:19" ht="16.5" customHeight="1">
      <c r="A245" s="180"/>
      <c r="B245" s="180"/>
      <c r="C245" s="180"/>
      <c r="D245" s="180"/>
      <c r="E245" s="181"/>
      <c r="F245" s="181"/>
      <c r="L245" s="180"/>
      <c r="M245" s="180"/>
      <c r="O245" s="180"/>
      <c r="P245" s="180"/>
      <c r="Q245" s="310"/>
      <c r="R245" s="180"/>
      <c r="S245" s="180"/>
    </row>
    <row r="246" spans="1:19" ht="16.5" customHeight="1">
      <c r="A246" s="180"/>
      <c r="B246" s="180"/>
      <c r="C246" s="180"/>
      <c r="D246" s="180"/>
      <c r="E246" s="181"/>
      <c r="F246" s="181"/>
      <c r="L246" s="180"/>
      <c r="M246" s="180"/>
      <c r="O246" s="180"/>
      <c r="P246" s="180"/>
      <c r="Q246" s="310"/>
      <c r="R246" s="180"/>
      <c r="S246" s="180"/>
    </row>
    <row r="247" spans="1:19" ht="16.5" customHeight="1">
      <c r="A247" s="180"/>
      <c r="B247" s="180"/>
      <c r="C247" s="180"/>
      <c r="D247" s="180"/>
      <c r="E247" s="181"/>
      <c r="F247" s="181"/>
      <c r="L247" s="180"/>
      <c r="M247" s="180"/>
      <c r="O247" s="180"/>
      <c r="P247" s="180"/>
      <c r="Q247" s="310"/>
      <c r="R247" s="180"/>
      <c r="S247" s="180"/>
    </row>
    <row r="248" spans="1:19" ht="16.5" customHeight="1">
      <c r="A248" s="180"/>
      <c r="B248" s="180"/>
      <c r="C248" s="180"/>
      <c r="D248" s="180"/>
      <c r="E248" s="181"/>
      <c r="F248" s="181"/>
      <c r="L248" s="180"/>
      <c r="M248" s="180"/>
      <c r="O248" s="180"/>
      <c r="P248" s="180"/>
      <c r="Q248" s="310"/>
      <c r="R248" s="180"/>
      <c r="S248" s="180"/>
    </row>
    <row r="249" spans="1:19" ht="16.5" customHeight="1">
      <c r="A249" s="180"/>
      <c r="B249" s="180"/>
      <c r="C249" s="180"/>
      <c r="D249" s="180"/>
      <c r="E249" s="181"/>
      <c r="F249" s="181"/>
      <c r="L249" s="180"/>
      <c r="M249" s="180"/>
      <c r="O249" s="180"/>
      <c r="P249" s="180"/>
      <c r="Q249" s="310"/>
      <c r="R249" s="180"/>
      <c r="S249" s="180"/>
    </row>
    <row r="250" spans="1:19" ht="16.5" customHeight="1">
      <c r="A250" s="180"/>
      <c r="B250" s="180"/>
      <c r="C250" s="180"/>
      <c r="D250" s="180"/>
      <c r="E250" s="181"/>
      <c r="F250" s="181"/>
      <c r="L250" s="180"/>
      <c r="M250" s="180"/>
      <c r="O250" s="180"/>
      <c r="P250" s="180"/>
      <c r="Q250" s="310"/>
      <c r="R250" s="180"/>
      <c r="S250" s="180"/>
    </row>
    <row r="251" spans="1:19" ht="16.5" customHeight="1">
      <c r="A251" s="180"/>
      <c r="B251" s="180"/>
      <c r="C251" s="180"/>
      <c r="D251" s="180"/>
      <c r="E251" s="181"/>
      <c r="F251" s="181"/>
      <c r="L251" s="180"/>
      <c r="M251" s="180"/>
      <c r="O251" s="180"/>
      <c r="P251" s="180"/>
      <c r="Q251" s="310"/>
      <c r="R251" s="180"/>
      <c r="S251" s="180"/>
    </row>
    <row r="252" spans="1:19" ht="16.5" customHeight="1">
      <c r="A252" s="180"/>
      <c r="B252" s="180"/>
      <c r="C252" s="180"/>
      <c r="D252" s="180"/>
      <c r="E252" s="181"/>
      <c r="F252" s="181"/>
      <c r="L252" s="180"/>
      <c r="M252" s="180"/>
      <c r="O252" s="180"/>
      <c r="P252" s="180"/>
      <c r="Q252" s="310"/>
      <c r="R252" s="180"/>
      <c r="S252" s="180"/>
    </row>
    <row r="253" spans="1:19" ht="16.5" customHeight="1">
      <c r="A253" s="180"/>
      <c r="B253" s="180"/>
      <c r="C253" s="180"/>
      <c r="D253" s="180"/>
      <c r="E253" s="181"/>
      <c r="F253" s="181"/>
      <c r="L253" s="180"/>
      <c r="M253" s="180"/>
      <c r="O253" s="180"/>
      <c r="P253" s="180"/>
      <c r="Q253" s="310"/>
      <c r="R253" s="180"/>
      <c r="S253" s="180"/>
    </row>
    <row r="254" spans="1:19" ht="16.5" customHeight="1">
      <c r="A254" s="180"/>
      <c r="B254" s="180"/>
      <c r="C254" s="180"/>
      <c r="D254" s="180"/>
      <c r="E254" s="181"/>
      <c r="F254" s="181"/>
      <c r="L254" s="180"/>
      <c r="M254" s="180"/>
      <c r="O254" s="180"/>
      <c r="P254" s="180"/>
      <c r="Q254" s="310"/>
      <c r="R254" s="180"/>
      <c r="S254" s="180"/>
    </row>
    <row r="255" spans="1:19" ht="16.5" customHeight="1">
      <c r="A255" s="180"/>
      <c r="B255" s="180"/>
      <c r="C255" s="180"/>
      <c r="D255" s="180"/>
      <c r="E255" s="181"/>
      <c r="F255" s="181"/>
      <c r="L255" s="180"/>
      <c r="M255" s="180"/>
      <c r="O255" s="180"/>
      <c r="P255" s="180"/>
      <c r="Q255" s="310"/>
      <c r="R255" s="180"/>
      <c r="S255" s="180"/>
    </row>
    <row r="256" spans="1:19" ht="16.5" customHeight="1">
      <c r="A256" s="180"/>
      <c r="B256" s="180"/>
      <c r="C256" s="180"/>
      <c r="D256" s="180"/>
      <c r="E256" s="181"/>
      <c r="F256" s="181"/>
      <c r="L256" s="180"/>
      <c r="M256" s="180"/>
      <c r="O256" s="180"/>
      <c r="P256" s="180"/>
      <c r="Q256" s="310"/>
      <c r="R256" s="180"/>
      <c r="S256" s="180"/>
    </row>
    <row r="257" spans="1:19" ht="16.5" customHeight="1">
      <c r="A257" s="180"/>
      <c r="B257" s="180"/>
      <c r="C257" s="180"/>
      <c r="D257" s="180"/>
      <c r="E257" s="181"/>
      <c r="F257" s="181"/>
      <c r="L257" s="180"/>
      <c r="M257" s="180"/>
      <c r="O257" s="180"/>
      <c r="P257" s="180"/>
      <c r="Q257" s="310"/>
      <c r="R257" s="180"/>
      <c r="S257" s="180"/>
    </row>
    <row r="258" spans="1:19" ht="16.5" customHeight="1">
      <c r="A258" s="180"/>
      <c r="B258" s="180"/>
      <c r="C258" s="180"/>
      <c r="D258" s="180"/>
      <c r="E258" s="181"/>
      <c r="F258" s="181"/>
      <c r="L258" s="180"/>
      <c r="M258" s="180"/>
      <c r="O258" s="180"/>
      <c r="P258" s="180"/>
      <c r="Q258" s="310"/>
      <c r="R258" s="180"/>
      <c r="S258" s="180"/>
    </row>
    <row r="259" spans="1:19" ht="16.5" customHeight="1">
      <c r="A259" s="180"/>
      <c r="B259" s="180"/>
      <c r="C259" s="180"/>
      <c r="D259" s="180"/>
      <c r="E259" s="181"/>
      <c r="F259" s="181"/>
      <c r="L259" s="180"/>
      <c r="M259" s="180"/>
      <c r="O259" s="180"/>
      <c r="P259" s="180"/>
      <c r="Q259" s="310"/>
      <c r="R259" s="180"/>
      <c r="S259" s="180"/>
    </row>
    <row r="260" spans="1:19" ht="16.5" customHeight="1">
      <c r="A260" s="180"/>
      <c r="B260" s="180"/>
      <c r="C260" s="180"/>
      <c r="D260" s="180"/>
      <c r="E260" s="181"/>
      <c r="F260" s="181"/>
      <c r="L260" s="180"/>
      <c r="M260" s="180"/>
      <c r="O260" s="180"/>
      <c r="P260" s="180"/>
      <c r="Q260" s="310"/>
      <c r="R260" s="180"/>
      <c r="S260" s="180"/>
    </row>
    <row r="261" spans="1:19" ht="16.5" customHeight="1">
      <c r="A261" s="180"/>
      <c r="B261" s="180"/>
      <c r="C261" s="180"/>
      <c r="D261" s="180"/>
      <c r="E261" s="181"/>
      <c r="F261" s="181"/>
      <c r="L261" s="180"/>
      <c r="M261" s="180"/>
      <c r="O261" s="180"/>
      <c r="P261" s="180"/>
      <c r="Q261" s="310"/>
      <c r="R261" s="180"/>
      <c r="S261" s="180"/>
    </row>
    <row r="262" spans="1:19" ht="16.5" customHeight="1">
      <c r="A262" s="180"/>
      <c r="B262" s="180"/>
      <c r="C262" s="180"/>
      <c r="D262" s="180"/>
      <c r="E262" s="181"/>
      <c r="F262" s="181"/>
      <c r="L262" s="180"/>
      <c r="M262" s="180"/>
      <c r="O262" s="180"/>
      <c r="P262" s="180"/>
      <c r="Q262" s="310"/>
      <c r="R262" s="180"/>
      <c r="S262" s="180"/>
    </row>
    <row r="263" spans="1:19" ht="16.5" customHeight="1">
      <c r="A263" s="180"/>
      <c r="B263" s="180"/>
      <c r="C263" s="180"/>
      <c r="D263" s="180"/>
      <c r="E263" s="181"/>
      <c r="F263" s="181"/>
      <c r="L263" s="180"/>
      <c r="M263" s="180"/>
      <c r="O263" s="180"/>
      <c r="P263" s="180"/>
      <c r="Q263" s="310"/>
      <c r="R263" s="180"/>
      <c r="S263" s="180"/>
    </row>
    <row r="264" spans="1:19" ht="16.5" customHeight="1">
      <c r="A264" s="180"/>
      <c r="B264" s="180"/>
      <c r="C264" s="180"/>
      <c r="D264" s="180"/>
      <c r="E264" s="181"/>
      <c r="F264" s="181"/>
      <c r="L264" s="180"/>
      <c r="M264" s="180"/>
      <c r="O264" s="180"/>
      <c r="P264" s="180"/>
      <c r="Q264" s="310"/>
      <c r="R264" s="180"/>
      <c r="S264" s="180"/>
    </row>
    <row r="265" spans="1:19" ht="16.5" customHeight="1">
      <c r="A265" s="180"/>
      <c r="B265" s="180"/>
      <c r="C265" s="180"/>
      <c r="D265" s="180"/>
      <c r="E265" s="181"/>
      <c r="F265" s="181"/>
      <c r="L265" s="180"/>
      <c r="M265" s="180"/>
      <c r="O265" s="180"/>
      <c r="P265" s="180"/>
      <c r="Q265" s="310"/>
      <c r="R265" s="180"/>
      <c r="S265" s="180"/>
    </row>
    <row r="266" spans="1:19" ht="16.5" customHeight="1">
      <c r="A266" s="180"/>
      <c r="B266" s="180"/>
      <c r="C266" s="180"/>
      <c r="D266" s="180"/>
      <c r="E266" s="181"/>
      <c r="F266" s="181"/>
      <c r="L266" s="180"/>
      <c r="M266" s="180"/>
      <c r="O266" s="180"/>
      <c r="P266" s="180"/>
      <c r="Q266" s="310"/>
      <c r="R266" s="180"/>
      <c r="S266" s="180"/>
    </row>
    <row r="267" spans="1:19" ht="16.5" customHeight="1">
      <c r="A267" s="180"/>
      <c r="B267" s="180"/>
      <c r="C267" s="180"/>
      <c r="D267" s="180"/>
      <c r="E267" s="181"/>
      <c r="F267" s="181"/>
      <c r="L267" s="180"/>
      <c r="M267" s="180"/>
      <c r="O267" s="180"/>
      <c r="P267" s="180"/>
      <c r="Q267" s="310"/>
      <c r="R267" s="180"/>
      <c r="S267" s="180"/>
    </row>
    <row r="268" spans="1:19" ht="16.5" customHeight="1">
      <c r="A268" s="180"/>
      <c r="B268" s="180"/>
      <c r="C268" s="180"/>
      <c r="D268" s="180"/>
      <c r="E268" s="181"/>
      <c r="F268" s="181"/>
      <c r="L268" s="180"/>
      <c r="M268" s="180"/>
      <c r="O268" s="180"/>
      <c r="P268" s="180"/>
      <c r="Q268" s="310"/>
      <c r="R268" s="180"/>
      <c r="S268" s="180"/>
    </row>
    <row r="269" spans="1:19" ht="16.5" customHeight="1">
      <c r="A269" s="180"/>
      <c r="B269" s="180"/>
      <c r="C269" s="180"/>
      <c r="D269" s="180"/>
      <c r="E269" s="181"/>
      <c r="F269" s="181"/>
      <c r="L269" s="180"/>
      <c r="M269" s="180"/>
      <c r="O269" s="180"/>
      <c r="P269" s="180"/>
      <c r="Q269" s="310"/>
      <c r="R269" s="180"/>
      <c r="S269" s="180"/>
    </row>
    <row r="270" spans="1:19" ht="16.5" customHeight="1">
      <c r="A270" s="180"/>
      <c r="B270" s="180"/>
      <c r="C270" s="180"/>
      <c r="D270" s="180"/>
      <c r="E270" s="181"/>
      <c r="F270" s="181"/>
      <c r="L270" s="180"/>
      <c r="M270" s="180"/>
      <c r="O270" s="180"/>
      <c r="P270" s="180"/>
      <c r="Q270" s="310"/>
      <c r="R270" s="180"/>
      <c r="S270" s="180"/>
    </row>
    <row r="271" spans="1:19" ht="16.5" customHeight="1">
      <c r="A271" s="180"/>
      <c r="B271" s="180"/>
      <c r="C271" s="180"/>
      <c r="D271" s="180"/>
      <c r="E271" s="181"/>
      <c r="F271" s="181"/>
      <c r="L271" s="180"/>
      <c r="M271" s="180"/>
      <c r="O271" s="180"/>
      <c r="P271" s="180"/>
      <c r="Q271" s="310"/>
      <c r="R271" s="180"/>
      <c r="S271" s="180"/>
    </row>
    <row r="272" spans="1:19" ht="16.5" customHeight="1">
      <c r="A272" s="180"/>
      <c r="B272" s="180"/>
      <c r="C272" s="180"/>
      <c r="D272" s="180"/>
      <c r="E272" s="181"/>
      <c r="F272" s="181"/>
      <c r="L272" s="180"/>
      <c r="M272" s="180"/>
      <c r="O272" s="180"/>
      <c r="P272" s="180"/>
      <c r="Q272" s="310"/>
      <c r="R272" s="180"/>
      <c r="S272" s="180"/>
    </row>
    <row r="273" spans="1:19" ht="16.5" customHeight="1">
      <c r="A273" s="180"/>
      <c r="B273" s="180"/>
      <c r="C273" s="180"/>
      <c r="D273" s="180"/>
      <c r="E273" s="181"/>
      <c r="F273" s="181"/>
      <c r="L273" s="180"/>
      <c r="M273" s="180"/>
      <c r="O273" s="180"/>
      <c r="P273" s="180"/>
      <c r="Q273" s="310"/>
      <c r="R273" s="180"/>
      <c r="S273" s="180"/>
    </row>
    <row r="274" spans="1:19" ht="16.5" customHeight="1">
      <c r="A274" s="180"/>
      <c r="B274" s="180"/>
      <c r="C274" s="180"/>
      <c r="D274" s="180"/>
      <c r="E274" s="181"/>
      <c r="F274" s="181"/>
      <c r="L274" s="180"/>
      <c r="M274" s="180"/>
      <c r="O274" s="180"/>
      <c r="P274" s="180"/>
      <c r="Q274" s="310"/>
      <c r="R274" s="180"/>
      <c r="S274" s="180"/>
    </row>
    <row r="275" spans="1:19" ht="16.5" customHeight="1">
      <c r="A275" s="180"/>
      <c r="B275" s="180"/>
      <c r="C275" s="180"/>
      <c r="D275" s="180"/>
      <c r="E275" s="181"/>
      <c r="F275" s="181"/>
      <c r="L275" s="180"/>
      <c r="M275" s="180"/>
      <c r="O275" s="180"/>
      <c r="P275" s="180"/>
      <c r="Q275" s="310"/>
      <c r="R275" s="180"/>
      <c r="S275" s="180"/>
    </row>
    <row r="276" spans="1:19" ht="16.5" customHeight="1">
      <c r="A276" s="180"/>
      <c r="B276" s="180"/>
      <c r="C276" s="180"/>
      <c r="D276" s="180"/>
      <c r="E276" s="181"/>
      <c r="F276" s="181"/>
      <c r="L276" s="180"/>
      <c r="M276" s="180"/>
      <c r="O276" s="180"/>
      <c r="P276" s="180"/>
      <c r="Q276" s="310"/>
      <c r="R276" s="180"/>
      <c r="S276" s="180"/>
    </row>
    <row r="277" spans="1:19" ht="16.5" customHeight="1">
      <c r="A277" s="180"/>
      <c r="B277" s="180"/>
      <c r="C277" s="180"/>
      <c r="D277" s="180"/>
      <c r="E277" s="181"/>
      <c r="F277" s="181"/>
      <c r="L277" s="180"/>
      <c r="M277" s="180"/>
      <c r="O277" s="180"/>
      <c r="P277" s="180"/>
      <c r="Q277" s="310"/>
      <c r="R277" s="180"/>
      <c r="S277" s="180"/>
    </row>
    <row r="278" spans="1:19" ht="16.5" customHeight="1">
      <c r="A278" s="180"/>
      <c r="B278" s="180"/>
      <c r="C278" s="180"/>
      <c r="D278" s="180"/>
      <c r="E278" s="181"/>
      <c r="F278" s="181"/>
      <c r="L278" s="180"/>
      <c r="M278" s="180"/>
      <c r="O278" s="180"/>
      <c r="P278" s="180"/>
      <c r="Q278" s="310"/>
      <c r="R278" s="180"/>
      <c r="S278" s="180"/>
    </row>
    <row r="279" spans="1:19" ht="16.5" customHeight="1">
      <c r="A279" s="180"/>
      <c r="B279" s="180"/>
      <c r="C279" s="180"/>
      <c r="D279" s="180"/>
      <c r="E279" s="181"/>
      <c r="F279" s="181"/>
      <c r="L279" s="180"/>
      <c r="M279" s="180"/>
      <c r="O279" s="180"/>
      <c r="P279" s="180"/>
      <c r="Q279" s="310"/>
      <c r="R279" s="180"/>
      <c r="S279" s="180"/>
    </row>
    <row r="280" spans="1:19" ht="16.5" customHeight="1">
      <c r="A280" s="180"/>
      <c r="B280" s="180"/>
      <c r="C280" s="180"/>
      <c r="D280" s="180"/>
      <c r="E280" s="181"/>
      <c r="F280" s="181"/>
      <c r="L280" s="180"/>
      <c r="M280" s="180"/>
      <c r="O280" s="180"/>
      <c r="P280" s="180"/>
      <c r="Q280" s="310"/>
      <c r="R280" s="180"/>
      <c r="S280" s="180"/>
    </row>
    <row r="281" spans="1:19" ht="16.5" customHeight="1">
      <c r="A281" s="180"/>
      <c r="B281" s="180"/>
      <c r="C281" s="180"/>
      <c r="D281" s="180"/>
      <c r="E281" s="181"/>
      <c r="F281" s="181"/>
      <c r="L281" s="180"/>
      <c r="M281" s="180"/>
      <c r="O281" s="180"/>
      <c r="P281" s="180"/>
      <c r="Q281" s="310"/>
      <c r="R281" s="180"/>
      <c r="S281" s="180"/>
    </row>
    <row r="282" spans="1:19" ht="16.5" customHeight="1">
      <c r="A282" s="180"/>
      <c r="B282" s="180"/>
      <c r="C282" s="180"/>
      <c r="D282" s="180"/>
      <c r="E282" s="181"/>
      <c r="F282" s="181"/>
      <c r="L282" s="180"/>
      <c r="M282" s="180"/>
      <c r="O282" s="180"/>
      <c r="P282" s="180"/>
      <c r="Q282" s="310"/>
      <c r="R282" s="180"/>
      <c r="S282" s="180"/>
    </row>
    <row r="283" spans="1:19" ht="16.5" customHeight="1">
      <c r="A283" s="180"/>
      <c r="B283" s="180"/>
      <c r="C283" s="180"/>
      <c r="D283" s="180"/>
      <c r="E283" s="181"/>
      <c r="F283" s="181"/>
      <c r="L283" s="180"/>
      <c r="M283" s="180"/>
      <c r="O283" s="180"/>
      <c r="P283" s="180"/>
      <c r="Q283" s="310"/>
      <c r="R283" s="180"/>
      <c r="S283" s="180"/>
    </row>
    <row r="284" spans="1:19" ht="16.5" customHeight="1">
      <c r="A284" s="180"/>
      <c r="B284" s="180"/>
      <c r="C284" s="180"/>
      <c r="D284" s="180"/>
      <c r="E284" s="181"/>
      <c r="F284" s="181"/>
      <c r="L284" s="180"/>
      <c r="M284" s="180"/>
      <c r="O284" s="180"/>
      <c r="P284" s="180"/>
      <c r="Q284" s="310"/>
      <c r="R284" s="180"/>
      <c r="S284" s="180"/>
    </row>
    <row r="285" spans="1:19" ht="16.5" customHeight="1">
      <c r="A285" s="180"/>
      <c r="B285" s="180"/>
      <c r="C285" s="180"/>
      <c r="D285" s="180"/>
      <c r="E285" s="181"/>
      <c r="F285" s="181"/>
      <c r="L285" s="180"/>
      <c r="M285" s="180"/>
      <c r="O285" s="180"/>
      <c r="P285" s="180"/>
      <c r="Q285" s="310"/>
      <c r="R285" s="180"/>
      <c r="S285" s="180"/>
    </row>
    <row r="286" spans="1:19" ht="16.5" customHeight="1">
      <c r="A286" s="180"/>
      <c r="B286" s="180"/>
      <c r="C286" s="180"/>
      <c r="D286" s="180"/>
      <c r="E286" s="181"/>
      <c r="F286" s="181"/>
      <c r="L286" s="180"/>
      <c r="M286" s="180"/>
      <c r="O286" s="180"/>
      <c r="P286" s="180"/>
      <c r="Q286" s="310"/>
      <c r="R286" s="180"/>
      <c r="S286" s="180"/>
    </row>
    <row r="287" spans="1:19" ht="16.5" customHeight="1">
      <c r="A287" s="180"/>
      <c r="B287" s="180"/>
      <c r="C287" s="180"/>
      <c r="D287" s="180"/>
      <c r="E287" s="181"/>
      <c r="F287" s="181"/>
      <c r="L287" s="180"/>
      <c r="M287" s="180"/>
      <c r="O287" s="180"/>
      <c r="P287" s="180"/>
      <c r="Q287" s="310"/>
      <c r="R287" s="180"/>
      <c r="S287" s="180"/>
    </row>
    <row r="288" spans="1:19" ht="16.5" customHeight="1">
      <c r="A288" s="180"/>
      <c r="B288" s="180"/>
      <c r="C288" s="180"/>
      <c r="D288" s="180"/>
      <c r="E288" s="181"/>
      <c r="F288" s="181"/>
      <c r="L288" s="180"/>
      <c r="M288" s="180"/>
      <c r="O288" s="180"/>
      <c r="P288" s="180"/>
      <c r="Q288" s="310"/>
      <c r="R288" s="180"/>
      <c r="S288" s="180"/>
    </row>
    <row r="289" spans="1:19" ht="16.5" customHeight="1">
      <c r="A289" s="180"/>
      <c r="B289" s="180"/>
      <c r="C289" s="180"/>
      <c r="D289" s="180"/>
      <c r="E289" s="181"/>
      <c r="F289" s="181"/>
      <c r="L289" s="180"/>
      <c r="M289" s="180"/>
      <c r="O289" s="180"/>
      <c r="P289" s="180"/>
      <c r="Q289" s="310"/>
      <c r="R289" s="180"/>
      <c r="S289" s="180"/>
    </row>
    <row r="290" spans="1:19" ht="16.5" customHeight="1">
      <c r="A290" s="180"/>
      <c r="B290" s="180"/>
      <c r="C290" s="180"/>
      <c r="D290" s="180"/>
      <c r="E290" s="181"/>
      <c r="F290" s="181"/>
      <c r="L290" s="180"/>
      <c r="M290" s="180"/>
      <c r="O290" s="180"/>
      <c r="P290" s="180"/>
      <c r="Q290" s="310"/>
      <c r="R290" s="180"/>
      <c r="S290" s="180"/>
    </row>
    <row r="291" spans="1:19" ht="16.5" customHeight="1">
      <c r="A291" s="180"/>
      <c r="B291" s="180"/>
      <c r="C291" s="180"/>
      <c r="D291" s="180"/>
      <c r="E291" s="181"/>
      <c r="F291" s="181"/>
      <c r="L291" s="180"/>
      <c r="M291" s="180"/>
      <c r="O291" s="180"/>
      <c r="P291" s="180"/>
      <c r="Q291" s="310"/>
      <c r="R291" s="180"/>
      <c r="S291" s="180"/>
    </row>
    <row r="292" spans="1:19" ht="16.5" customHeight="1">
      <c r="A292" s="180"/>
      <c r="B292" s="180"/>
      <c r="C292" s="180"/>
      <c r="D292" s="180"/>
      <c r="E292" s="181"/>
      <c r="F292" s="181"/>
      <c r="L292" s="180"/>
      <c r="M292" s="180"/>
      <c r="O292" s="180"/>
      <c r="P292" s="180"/>
      <c r="Q292" s="310"/>
      <c r="R292" s="180"/>
      <c r="S292" s="180"/>
    </row>
    <row r="293" spans="1:19" ht="16.5" customHeight="1">
      <c r="A293" s="180"/>
      <c r="B293" s="180"/>
      <c r="C293" s="180"/>
      <c r="D293" s="180"/>
      <c r="E293" s="181"/>
      <c r="F293" s="181"/>
      <c r="L293" s="180"/>
      <c r="M293" s="180"/>
      <c r="O293" s="180"/>
      <c r="P293" s="180"/>
      <c r="Q293" s="310"/>
      <c r="R293" s="180"/>
      <c r="S293" s="180"/>
    </row>
    <row r="294" spans="1:19" ht="16.5" customHeight="1">
      <c r="A294" s="180"/>
      <c r="B294" s="180"/>
      <c r="C294" s="180"/>
      <c r="D294" s="180"/>
      <c r="E294" s="181"/>
      <c r="F294" s="181"/>
      <c r="L294" s="180"/>
      <c r="M294" s="180"/>
      <c r="O294" s="180"/>
      <c r="P294" s="180"/>
      <c r="Q294" s="310"/>
      <c r="R294" s="180"/>
      <c r="S294" s="180"/>
    </row>
    <row r="295" spans="1:19" ht="16.5" customHeight="1">
      <c r="A295" s="180"/>
      <c r="B295" s="180"/>
      <c r="C295" s="180"/>
      <c r="D295" s="180"/>
      <c r="E295" s="181"/>
      <c r="F295" s="181"/>
      <c r="L295" s="180"/>
      <c r="M295" s="180"/>
      <c r="O295" s="180"/>
      <c r="P295" s="180"/>
      <c r="Q295" s="310"/>
      <c r="R295" s="180"/>
      <c r="S295" s="180"/>
    </row>
    <row r="296" spans="1:19" ht="16.5" customHeight="1">
      <c r="A296" s="180"/>
      <c r="B296" s="180"/>
      <c r="C296" s="180"/>
      <c r="D296" s="180"/>
      <c r="E296" s="181"/>
      <c r="F296" s="181"/>
      <c r="L296" s="180"/>
      <c r="M296" s="180"/>
      <c r="O296" s="180"/>
      <c r="P296" s="180"/>
      <c r="Q296" s="310"/>
      <c r="R296" s="180"/>
      <c r="S296" s="180"/>
    </row>
    <row r="297" spans="1:19" ht="16.5" customHeight="1">
      <c r="A297" s="180"/>
      <c r="B297" s="180"/>
      <c r="C297" s="180"/>
      <c r="D297" s="180"/>
      <c r="E297" s="181"/>
      <c r="F297" s="181"/>
      <c r="L297" s="180"/>
      <c r="M297" s="180"/>
      <c r="O297" s="180"/>
      <c r="P297" s="180"/>
      <c r="Q297" s="310"/>
      <c r="R297" s="180"/>
      <c r="S297" s="180"/>
    </row>
    <row r="298" spans="1:19" ht="16.5" customHeight="1">
      <c r="A298" s="180"/>
      <c r="B298" s="180"/>
      <c r="C298" s="180"/>
      <c r="D298" s="180"/>
      <c r="E298" s="181"/>
      <c r="F298" s="181"/>
      <c r="L298" s="180"/>
      <c r="M298" s="180"/>
      <c r="O298" s="180"/>
      <c r="P298" s="180"/>
      <c r="Q298" s="310"/>
      <c r="R298" s="180"/>
      <c r="S298" s="180"/>
    </row>
    <row r="299" spans="1:19" ht="16.5" customHeight="1">
      <c r="A299" s="180"/>
      <c r="B299" s="180"/>
      <c r="C299" s="180"/>
      <c r="D299" s="180"/>
      <c r="E299" s="181"/>
      <c r="F299" s="181"/>
      <c r="L299" s="180"/>
      <c r="M299" s="180"/>
      <c r="O299" s="180"/>
      <c r="P299" s="180"/>
      <c r="Q299" s="310"/>
      <c r="R299" s="180"/>
      <c r="S299" s="180"/>
    </row>
    <row r="300" spans="1:19" ht="16.5" customHeight="1">
      <c r="A300" s="180"/>
      <c r="B300" s="180"/>
      <c r="C300" s="180"/>
      <c r="D300" s="180"/>
      <c r="E300" s="181"/>
      <c r="F300" s="181"/>
      <c r="L300" s="180"/>
      <c r="M300" s="180"/>
      <c r="O300" s="180"/>
      <c r="P300" s="180"/>
      <c r="Q300" s="310"/>
      <c r="R300" s="180"/>
      <c r="S300" s="180"/>
    </row>
    <row r="301" spans="1:19" ht="16.5" customHeight="1">
      <c r="A301" s="180"/>
      <c r="B301" s="180"/>
      <c r="C301" s="180"/>
      <c r="D301" s="180"/>
      <c r="E301" s="181"/>
      <c r="F301" s="181"/>
      <c r="L301" s="180"/>
      <c r="M301" s="180"/>
      <c r="O301" s="180"/>
      <c r="P301" s="180"/>
      <c r="Q301" s="310"/>
      <c r="R301" s="180"/>
      <c r="S301" s="180"/>
    </row>
    <row r="302" spans="1:19" ht="16.5" customHeight="1">
      <c r="A302" s="180"/>
      <c r="B302" s="180"/>
      <c r="C302" s="180"/>
      <c r="D302" s="180"/>
      <c r="E302" s="181"/>
      <c r="F302" s="181"/>
      <c r="L302" s="180"/>
      <c r="M302" s="180"/>
      <c r="O302" s="180"/>
      <c r="P302" s="180"/>
      <c r="Q302" s="310"/>
      <c r="R302" s="180"/>
      <c r="S302" s="180"/>
    </row>
    <row r="303" spans="1:19" ht="16.5" customHeight="1">
      <c r="A303" s="180"/>
      <c r="B303" s="180"/>
      <c r="C303" s="180"/>
      <c r="D303" s="180"/>
      <c r="E303" s="181"/>
      <c r="F303" s="181"/>
      <c r="L303" s="180"/>
      <c r="M303" s="180"/>
      <c r="O303" s="180"/>
      <c r="P303" s="180"/>
      <c r="Q303" s="310"/>
      <c r="R303" s="180"/>
      <c r="S303" s="180"/>
    </row>
    <row r="304" spans="1:19" ht="16.5" customHeight="1">
      <c r="A304" s="180"/>
      <c r="B304" s="180"/>
      <c r="C304" s="180"/>
      <c r="D304" s="180"/>
      <c r="E304" s="181"/>
      <c r="F304" s="181"/>
      <c r="L304" s="180"/>
      <c r="M304" s="180"/>
      <c r="O304" s="180"/>
      <c r="P304" s="180"/>
      <c r="Q304" s="310"/>
      <c r="R304" s="180"/>
      <c r="S304" s="180"/>
    </row>
    <row r="305" spans="1:19" ht="16.5" customHeight="1">
      <c r="A305" s="180"/>
      <c r="B305" s="180"/>
      <c r="C305" s="180"/>
      <c r="D305" s="180"/>
      <c r="E305" s="181"/>
      <c r="F305" s="181"/>
      <c r="L305" s="180"/>
      <c r="M305" s="180"/>
      <c r="O305" s="180"/>
      <c r="P305" s="180"/>
      <c r="Q305" s="310"/>
      <c r="R305" s="180"/>
      <c r="S305" s="180"/>
    </row>
    <row r="306" spans="1:19" ht="16.5" customHeight="1">
      <c r="A306" s="180"/>
      <c r="B306" s="180"/>
      <c r="C306" s="180"/>
      <c r="D306" s="180"/>
      <c r="E306" s="181"/>
      <c r="F306" s="181"/>
      <c r="L306" s="180"/>
      <c r="M306" s="180"/>
      <c r="O306" s="180"/>
      <c r="P306" s="180"/>
      <c r="Q306" s="310"/>
      <c r="R306" s="180"/>
      <c r="S306" s="180"/>
    </row>
    <row r="307" spans="1:19" ht="16.5" customHeight="1">
      <c r="A307" s="180"/>
      <c r="B307" s="180"/>
      <c r="C307" s="180"/>
      <c r="D307" s="180"/>
      <c r="E307" s="181"/>
      <c r="F307" s="181"/>
      <c r="L307" s="180"/>
      <c r="M307" s="180"/>
      <c r="O307" s="180"/>
      <c r="P307" s="180"/>
      <c r="Q307" s="310"/>
      <c r="R307" s="180"/>
      <c r="S307" s="180"/>
    </row>
    <row r="308" spans="1:19" ht="16.5" customHeight="1">
      <c r="A308" s="180"/>
      <c r="B308" s="180"/>
      <c r="C308" s="180"/>
      <c r="D308" s="180"/>
      <c r="E308" s="181"/>
      <c r="F308" s="181"/>
      <c r="L308" s="180"/>
      <c r="M308" s="180"/>
      <c r="O308" s="180"/>
      <c r="P308" s="180"/>
      <c r="Q308" s="310"/>
      <c r="R308" s="180"/>
      <c r="S308" s="180"/>
    </row>
    <row r="309" spans="1:19" ht="16.5" customHeight="1">
      <c r="A309" s="180"/>
      <c r="B309" s="180"/>
      <c r="C309" s="180"/>
      <c r="D309" s="180"/>
      <c r="E309" s="181"/>
      <c r="F309" s="181"/>
      <c r="L309" s="180"/>
      <c r="M309" s="180"/>
      <c r="O309" s="180"/>
      <c r="P309" s="180"/>
      <c r="Q309" s="310"/>
      <c r="R309" s="180"/>
      <c r="S309" s="180"/>
    </row>
    <row r="310" spans="1:19" ht="16.5" customHeight="1">
      <c r="A310" s="180"/>
      <c r="B310" s="180"/>
      <c r="C310" s="180"/>
      <c r="D310" s="180"/>
      <c r="E310" s="181"/>
      <c r="F310" s="181"/>
      <c r="L310" s="180"/>
      <c r="M310" s="180"/>
      <c r="O310" s="180"/>
      <c r="P310" s="180"/>
      <c r="Q310" s="310"/>
      <c r="R310" s="180"/>
      <c r="S310" s="180"/>
    </row>
    <row r="311" spans="1:19" ht="16.5" customHeight="1">
      <c r="A311" s="180"/>
      <c r="B311" s="180"/>
      <c r="C311" s="180"/>
      <c r="D311" s="180"/>
      <c r="E311" s="181"/>
      <c r="F311" s="181"/>
      <c r="L311" s="180"/>
      <c r="M311" s="180"/>
      <c r="O311" s="180"/>
      <c r="P311" s="180"/>
      <c r="Q311" s="310"/>
      <c r="R311" s="180"/>
      <c r="S311" s="180"/>
    </row>
    <row r="312" spans="1:19" ht="16.5" customHeight="1">
      <c r="A312" s="180"/>
      <c r="B312" s="180"/>
      <c r="C312" s="180"/>
      <c r="D312" s="180"/>
      <c r="E312" s="181"/>
      <c r="F312" s="181"/>
      <c r="L312" s="180"/>
      <c r="M312" s="180"/>
      <c r="O312" s="180"/>
      <c r="P312" s="180"/>
      <c r="Q312" s="310"/>
      <c r="R312" s="180"/>
      <c r="S312" s="180"/>
    </row>
    <row r="313" spans="1:19" ht="16.5" customHeight="1">
      <c r="A313" s="180"/>
      <c r="B313" s="180"/>
      <c r="C313" s="180"/>
      <c r="D313" s="180"/>
      <c r="E313" s="181"/>
      <c r="F313" s="181"/>
      <c r="L313" s="180"/>
      <c r="M313" s="180"/>
      <c r="O313" s="180"/>
      <c r="P313" s="180"/>
      <c r="Q313" s="310"/>
      <c r="R313" s="180"/>
      <c r="S313" s="180"/>
    </row>
    <row r="314" spans="1:19" ht="16.5" customHeight="1">
      <c r="A314" s="180"/>
      <c r="B314" s="180"/>
      <c r="C314" s="180"/>
      <c r="D314" s="180"/>
      <c r="E314" s="181"/>
      <c r="F314" s="181"/>
      <c r="L314" s="180"/>
      <c r="M314" s="180"/>
      <c r="O314" s="180"/>
      <c r="P314" s="180"/>
      <c r="Q314" s="310"/>
      <c r="R314" s="180"/>
      <c r="S314" s="180"/>
    </row>
    <row r="315" spans="1:19" ht="16.5" customHeight="1">
      <c r="A315" s="180"/>
      <c r="B315" s="180"/>
      <c r="C315" s="180"/>
      <c r="D315" s="180"/>
      <c r="E315" s="181"/>
      <c r="F315" s="181"/>
      <c r="L315" s="180"/>
      <c r="M315" s="180"/>
      <c r="O315" s="180"/>
      <c r="P315" s="180"/>
      <c r="Q315" s="310"/>
      <c r="R315" s="180"/>
      <c r="S315" s="180"/>
    </row>
    <row r="316" spans="1:19" ht="16.5" customHeight="1">
      <c r="A316" s="180"/>
      <c r="B316" s="180"/>
      <c r="C316" s="180"/>
      <c r="D316" s="180"/>
      <c r="E316" s="181"/>
      <c r="F316" s="181"/>
      <c r="L316" s="180"/>
      <c r="M316" s="180"/>
      <c r="O316" s="180"/>
      <c r="P316" s="180"/>
      <c r="Q316" s="310"/>
      <c r="R316" s="180"/>
      <c r="S316" s="180"/>
    </row>
    <row r="317" spans="1:19" ht="16.5" customHeight="1">
      <c r="A317" s="180"/>
      <c r="B317" s="180"/>
      <c r="C317" s="180"/>
      <c r="D317" s="180"/>
      <c r="E317" s="181"/>
      <c r="F317" s="181"/>
      <c r="L317" s="180"/>
      <c r="M317" s="180"/>
      <c r="O317" s="180"/>
      <c r="P317" s="180"/>
      <c r="Q317" s="310"/>
      <c r="R317" s="180"/>
      <c r="S317" s="180"/>
    </row>
    <row r="318" spans="1:19" ht="16.5" customHeight="1">
      <c r="A318" s="180"/>
      <c r="B318" s="180"/>
      <c r="C318" s="180"/>
      <c r="D318" s="180"/>
      <c r="E318" s="181"/>
      <c r="F318" s="181"/>
      <c r="L318" s="180"/>
      <c r="M318" s="180"/>
      <c r="O318" s="180"/>
      <c r="P318" s="180"/>
      <c r="Q318" s="310"/>
      <c r="R318" s="180"/>
      <c r="S318" s="180"/>
    </row>
    <row r="319" spans="1:19" ht="16.5" customHeight="1">
      <c r="A319" s="180"/>
      <c r="B319" s="180"/>
      <c r="C319" s="180"/>
      <c r="D319" s="180"/>
      <c r="E319" s="181"/>
      <c r="F319" s="181"/>
      <c r="L319" s="180"/>
      <c r="M319" s="180"/>
      <c r="O319" s="180"/>
      <c r="P319" s="180"/>
      <c r="Q319" s="310"/>
      <c r="R319" s="180"/>
      <c r="S319" s="180"/>
    </row>
    <row r="320" spans="1:19" ht="16.5" customHeight="1">
      <c r="A320" s="180"/>
      <c r="B320" s="180"/>
      <c r="C320" s="180"/>
      <c r="D320" s="180"/>
      <c r="E320" s="181"/>
      <c r="F320" s="181"/>
      <c r="L320" s="180"/>
      <c r="M320" s="180"/>
      <c r="O320" s="180"/>
      <c r="P320" s="180"/>
      <c r="Q320" s="310"/>
      <c r="R320" s="180"/>
      <c r="S320" s="180"/>
    </row>
    <row r="321" spans="1:19" ht="16.5" customHeight="1">
      <c r="A321" s="180"/>
      <c r="B321" s="180"/>
      <c r="C321" s="180"/>
      <c r="D321" s="180"/>
      <c r="E321" s="181"/>
      <c r="F321" s="181"/>
      <c r="L321" s="180"/>
      <c r="M321" s="180"/>
      <c r="O321" s="180"/>
      <c r="P321" s="180"/>
      <c r="Q321" s="310"/>
      <c r="R321" s="180"/>
      <c r="S321" s="180"/>
    </row>
    <row r="322" spans="1:19" ht="16.5" customHeight="1">
      <c r="A322" s="180"/>
      <c r="B322" s="180"/>
      <c r="C322" s="180"/>
      <c r="D322" s="180"/>
      <c r="E322" s="181"/>
      <c r="F322" s="181"/>
      <c r="L322" s="180"/>
      <c r="M322" s="180"/>
      <c r="O322" s="180"/>
      <c r="P322" s="180"/>
      <c r="Q322" s="310"/>
      <c r="R322" s="180"/>
      <c r="S322" s="180"/>
    </row>
    <row r="323" spans="1:19" ht="16.5" customHeight="1">
      <c r="A323" s="180"/>
      <c r="B323" s="180"/>
      <c r="C323" s="180"/>
      <c r="D323" s="180"/>
      <c r="E323" s="181"/>
      <c r="F323" s="181"/>
      <c r="L323" s="180"/>
      <c r="M323" s="180"/>
      <c r="O323" s="180"/>
      <c r="P323" s="180"/>
      <c r="Q323" s="310"/>
      <c r="R323" s="180"/>
      <c r="S323" s="180"/>
    </row>
    <row r="324" spans="1:19" ht="16.5" customHeight="1">
      <c r="A324" s="180"/>
      <c r="B324" s="180"/>
      <c r="C324" s="180"/>
      <c r="D324" s="180"/>
      <c r="E324" s="181"/>
      <c r="F324" s="181"/>
      <c r="L324" s="180"/>
      <c r="M324" s="180"/>
      <c r="O324" s="180"/>
      <c r="P324" s="180"/>
      <c r="Q324" s="310"/>
      <c r="R324" s="180"/>
      <c r="S324" s="180"/>
    </row>
    <row r="325" spans="1:19" ht="16.5" customHeight="1">
      <c r="A325" s="180"/>
      <c r="B325" s="180"/>
      <c r="C325" s="180"/>
      <c r="D325" s="180"/>
      <c r="E325" s="181"/>
      <c r="F325" s="181"/>
      <c r="L325" s="180"/>
      <c r="M325" s="180"/>
      <c r="O325" s="180"/>
      <c r="P325" s="180"/>
      <c r="Q325" s="310"/>
      <c r="R325" s="180"/>
      <c r="S325" s="180"/>
    </row>
    <row r="326" spans="1:19" ht="16.5" customHeight="1">
      <c r="A326" s="180"/>
      <c r="B326" s="180"/>
      <c r="C326" s="180"/>
      <c r="D326" s="180"/>
      <c r="E326" s="181"/>
      <c r="F326" s="181"/>
      <c r="L326" s="180"/>
      <c r="M326" s="180"/>
      <c r="O326" s="180"/>
      <c r="P326" s="180"/>
      <c r="Q326" s="310"/>
      <c r="R326" s="180"/>
      <c r="S326" s="180"/>
    </row>
    <row r="327" spans="1:19" ht="16.5" customHeight="1">
      <c r="A327" s="180"/>
      <c r="B327" s="180"/>
      <c r="C327" s="180"/>
      <c r="D327" s="180"/>
      <c r="E327" s="181"/>
      <c r="F327" s="181"/>
      <c r="L327" s="180"/>
      <c r="M327" s="180"/>
      <c r="O327" s="180"/>
      <c r="P327" s="180"/>
      <c r="Q327" s="310"/>
      <c r="R327" s="180"/>
      <c r="S327" s="180"/>
    </row>
    <row r="328" spans="1:19" ht="16.5" customHeight="1">
      <c r="A328" s="180"/>
      <c r="B328" s="180"/>
      <c r="C328" s="180"/>
      <c r="D328" s="180"/>
      <c r="E328" s="181"/>
      <c r="F328" s="181"/>
      <c r="L328" s="180"/>
      <c r="M328" s="180"/>
      <c r="O328" s="180"/>
      <c r="P328" s="180"/>
      <c r="Q328" s="310"/>
      <c r="R328" s="180"/>
      <c r="S328" s="180"/>
    </row>
    <row r="329" spans="1:19" ht="16.5" customHeight="1">
      <c r="A329" s="180"/>
      <c r="B329" s="180"/>
      <c r="C329" s="180"/>
      <c r="D329" s="180"/>
      <c r="E329" s="181"/>
      <c r="F329" s="181"/>
      <c r="L329" s="180"/>
      <c r="M329" s="180"/>
      <c r="O329" s="180"/>
      <c r="P329" s="180"/>
      <c r="Q329" s="310"/>
      <c r="R329" s="180"/>
      <c r="S329" s="180"/>
    </row>
    <row r="330" spans="1:19" ht="16.5" customHeight="1">
      <c r="A330" s="180"/>
      <c r="B330" s="180"/>
      <c r="C330" s="180"/>
      <c r="D330" s="180"/>
      <c r="E330" s="181"/>
      <c r="F330" s="181"/>
      <c r="L330" s="180"/>
      <c r="M330" s="180"/>
      <c r="O330" s="180"/>
      <c r="P330" s="180"/>
      <c r="Q330" s="310"/>
      <c r="R330" s="180"/>
      <c r="S330" s="180"/>
    </row>
    <row r="331" spans="1:19" ht="16.5" customHeight="1">
      <c r="A331" s="180"/>
      <c r="B331" s="180"/>
      <c r="C331" s="180"/>
      <c r="D331" s="180"/>
      <c r="E331" s="181"/>
      <c r="F331" s="181"/>
      <c r="L331" s="180"/>
      <c r="M331" s="180"/>
      <c r="O331" s="180"/>
      <c r="P331" s="180"/>
      <c r="Q331" s="310"/>
      <c r="R331" s="180"/>
      <c r="S331" s="180"/>
    </row>
    <row r="332" spans="1:19" ht="16.5" customHeight="1">
      <c r="A332" s="180"/>
      <c r="B332" s="180"/>
      <c r="C332" s="180"/>
      <c r="D332" s="180"/>
      <c r="E332" s="181"/>
      <c r="F332" s="181"/>
      <c r="L332" s="180"/>
      <c r="M332" s="180"/>
      <c r="O332" s="180"/>
      <c r="P332" s="180"/>
      <c r="Q332" s="310"/>
      <c r="R332" s="180"/>
      <c r="S332" s="180"/>
    </row>
    <row r="333" spans="1:19" ht="16.5" customHeight="1">
      <c r="A333" s="180"/>
      <c r="B333" s="180"/>
      <c r="C333" s="180"/>
      <c r="D333" s="180"/>
      <c r="E333" s="181"/>
      <c r="F333" s="181"/>
      <c r="L333" s="180"/>
      <c r="M333" s="180"/>
      <c r="O333" s="180"/>
      <c r="P333" s="180"/>
      <c r="Q333" s="310"/>
      <c r="R333" s="180"/>
      <c r="S333" s="180"/>
    </row>
    <row r="334" spans="1:19" ht="16.5" customHeight="1">
      <c r="A334" s="180"/>
      <c r="B334" s="180"/>
      <c r="C334" s="180"/>
      <c r="D334" s="180"/>
      <c r="E334" s="181"/>
      <c r="F334" s="181"/>
      <c r="L334" s="180"/>
      <c r="M334" s="180"/>
      <c r="O334" s="180"/>
      <c r="P334" s="180"/>
      <c r="Q334" s="310"/>
      <c r="R334" s="180"/>
      <c r="S334" s="180"/>
    </row>
    <row r="335" spans="1:19" ht="16.5" customHeight="1">
      <c r="A335" s="180"/>
      <c r="B335" s="180"/>
      <c r="C335" s="180"/>
      <c r="D335" s="180"/>
      <c r="E335" s="181"/>
      <c r="F335" s="181"/>
      <c r="L335" s="180"/>
      <c r="M335" s="180"/>
      <c r="O335" s="180"/>
      <c r="P335" s="180"/>
      <c r="Q335" s="310"/>
      <c r="R335" s="180"/>
      <c r="S335" s="180"/>
    </row>
    <row r="336" spans="1:19" ht="16.5" customHeight="1">
      <c r="A336" s="180"/>
      <c r="B336" s="180"/>
      <c r="C336" s="180"/>
      <c r="D336" s="180"/>
      <c r="E336" s="181"/>
      <c r="F336" s="181"/>
      <c r="L336" s="180"/>
      <c r="M336" s="180"/>
      <c r="O336" s="180"/>
      <c r="P336" s="180"/>
      <c r="Q336" s="310"/>
      <c r="R336" s="180"/>
      <c r="S336" s="180"/>
    </row>
    <row r="337" spans="1:19" ht="16.5" customHeight="1">
      <c r="A337" s="180"/>
      <c r="B337" s="180"/>
      <c r="C337" s="180"/>
      <c r="D337" s="180"/>
      <c r="E337" s="181"/>
      <c r="F337" s="181"/>
      <c r="L337" s="180"/>
      <c r="M337" s="180"/>
      <c r="O337" s="180"/>
      <c r="P337" s="180"/>
      <c r="Q337" s="310"/>
      <c r="R337" s="180"/>
      <c r="S337" s="180"/>
    </row>
    <row r="338" spans="1:19" ht="16.5" customHeight="1">
      <c r="A338" s="180"/>
      <c r="B338" s="180"/>
      <c r="C338" s="180"/>
      <c r="D338" s="180"/>
      <c r="E338" s="181"/>
      <c r="F338" s="181"/>
      <c r="L338" s="180"/>
      <c r="M338" s="180"/>
      <c r="O338" s="180"/>
      <c r="P338" s="180"/>
      <c r="Q338" s="310"/>
      <c r="R338" s="180"/>
      <c r="S338" s="180"/>
    </row>
    <row r="339" spans="1:19" ht="16.5" customHeight="1">
      <c r="A339" s="180"/>
      <c r="B339" s="180"/>
      <c r="C339" s="180"/>
      <c r="D339" s="180"/>
      <c r="E339" s="181"/>
      <c r="F339" s="181"/>
      <c r="L339" s="180"/>
      <c r="M339" s="180"/>
      <c r="O339" s="180"/>
      <c r="P339" s="180"/>
      <c r="Q339" s="310"/>
      <c r="R339" s="180"/>
      <c r="S339" s="180"/>
    </row>
    <row r="340" spans="1:19" ht="16.5" customHeight="1">
      <c r="A340" s="180"/>
      <c r="B340" s="180"/>
      <c r="C340" s="180"/>
      <c r="D340" s="180"/>
      <c r="E340" s="181"/>
      <c r="F340" s="181"/>
      <c r="L340" s="180"/>
      <c r="M340" s="180"/>
      <c r="O340" s="180"/>
      <c r="P340" s="180"/>
      <c r="Q340" s="310"/>
      <c r="R340" s="180"/>
      <c r="S340" s="180"/>
    </row>
    <row r="341" spans="1:19" ht="16.5" customHeight="1">
      <c r="A341" s="180"/>
      <c r="B341" s="180"/>
      <c r="C341" s="180"/>
      <c r="D341" s="180"/>
      <c r="E341" s="181"/>
      <c r="F341" s="181"/>
      <c r="L341" s="180"/>
      <c r="M341" s="180"/>
      <c r="O341" s="180"/>
      <c r="P341" s="180"/>
      <c r="Q341" s="310"/>
      <c r="R341" s="180"/>
      <c r="S341" s="180"/>
    </row>
    <row r="342" spans="1:19" ht="16.5" customHeight="1">
      <c r="A342" s="180"/>
      <c r="B342" s="180"/>
      <c r="C342" s="180"/>
      <c r="D342" s="180"/>
      <c r="E342" s="181"/>
      <c r="F342" s="181"/>
      <c r="L342" s="180"/>
      <c r="M342" s="180"/>
      <c r="O342" s="180"/>
      <c r="P342" s="180"/>
      <c r="Q342" s="310"/>
      <c r="R342" s="180"/>
      <c r="S342" s="180"/>
    </row>
    <row r="343" spans="1:19" ht="16.5" customHeight="1">
      <c r="A343" s="180"/>
      <c r="B343" s="180"/>
      <c r="C343" s="180"/>
      <c r="D343" s="180"/>
      <c r="E343" s="181"/>
      <c r="F343" s="181"/>
      <c r="L343" s="180"/>
      <c r="M343" s="180"/>
      <c r="O343" s="180"/>
      <c r="P343" s="180"/>
      <c r="Q343" s="310"/>
      <c r="R343" s="180"/>
      <c r="S343" s="180"/>
    </row>
    <row r="344" spans="1:19" ht="16.5" customHeight="1">
      <c r="A344" s="180"/>
      <c r="B344" s="180"/>
      <c r="C344" s="180"/>
      <c r="D344" s="180"/>
      <c r="E344" s="181"/>
      <c r="F344" s="181"/>
      <c r="L344" s="180"/>
      <c r="M344" s="180"/>
      <c r="O344" s="180"/>
      <c r="P344" s="180"/>
      <c r="Q344" s="310"/>
      <c r="R344" s="180"/>
      <c r="S344" s="180"/>
    </row>
    <row r="345" spans="1:19" ht="16.5" customHeight="1">
      <c r="A345" s="180"/>
      <c r="B345" s="180"/>
      <c r="C345" s="180"/>
      <c r="D345" s="180"/>
      <c r="E345" s="181"/>
      <c r="F345" s="181"/>
      <c r="L345" s="180"/>
      <c r="M345" s="180"/>
      <c r="O345" s="180"/>
      <c r="P345" s="180"/>
      <c r="Q345" s="310"/>
      <c r="R345" s="180"/>
      <c r="S345" s="180"/>
    </row>
    <row r="346" spans="1:19" ht="16.5" customHeight="1">
      <c r="A346" s="180"/>
      <c r="B346" s="180"/>
      <c r="C346" s="180"/>
      <c r="D346" s="180"/>
      <c r="E346" s="181"/>
      <c r="F346" s="181"/>
      <c r="L346" s="180"/>
      <c r="M346" s="180"/>
      <c r="O346" s="180"/>
      <c r="P346" s="180"/>
      <c r="Q346" s="310"/>
      <c r="R346" s="180"/>
      <c r="S346" s="180"/>
    </row>
    <row r="347" spans="1:19" ht="16.5" customHeight="1">
      <c r="A347" s="180"/>
      <c r="B347" s="180"/>
      <c r="C347" s="180"/>
      <c r="D347" s="180"/>
      <c r="E347" s="181"/>
      <c r="F347" s="181"/>
      <c r="L347" s="180"/>
      <c r="M347" s="180"/>
      <c r="O347" s="180"/>
      <c r="P347" s="180"/>
      <c r="Q347" s="310"/>
      <c r="R347" s="180"/>
      <c r="S347" s="180"/>
    </row>
    <row r="348" spans="1:19" ht="16.5" customHeight="1">
      <c r="A348" s="180"/>
      <c r="B348" s="180"/>
      <c r="C348" s="180"/>
      <c r="D348" s="180"/>
      <c r="E348" s="181"/>
      <c r="F348" s="181"/>
      <c r="L348" s="180"/>
      <c r="M348" s="180"/>
      <c r="O348" s="180"/>
      <c r="P348" s="180"/>
      <c r="Q348" s="310"/>
      <c r="R348" s="180"/>
      <c r="S348" s="180"/>
    </row>
    <row r="349" spans="1:19" ht="16.5" customHeight="1">
      <c r="A349" s="180"/>
      <c r="B349" s="180"/>
      <c r="C349" s="180"/>
      <c r="D349" s="180"/>
      <c r="E349" s="181"/>
      <c r="F349" s="181"/>
      <c r="L349" s="180"/>
      <c r="M349" s="180"/>
      <c r="O349" s="180"/>
      <c r="P349" s="180"/>
      <c r="Q349" s="310"/>
      <c r="R349" s="180"/>
      <c r="S349" s="180"/>
    </row>
    <row r="350" spans="1:19" ht="16.5" customHeight="1">
      <c r="A350" s="180"/>
      <c r="B350" s="180"/>
      <c r="C350" s="180"/>
      <c r="D350" s="180"/>
      <c r="E350" s="181"/>
      <c r="F350" s="181"/>
      <c r="L350" s="180"/>
      <c r="M350" s="180"/>
      <c r="O350" s="180"/>
      <c r="P350" s="180"/>
      <c r="Q350" s="310"/>
      <c r="R350" s="180"/>
      <c r="S350" s="180"/>
    </row>
    <row r="351" spans="1:19" ht="16.5" customHeight="1">
      <c r="A351" s="180"/>
      <c r="B351" s="180"/>
      <c r="C351" s="180"/>
      <c r="D351" s="180"/>
      <c r="E351" s="181"/>
      <c r="F351" s="181"/>
      <c r="L351" s="180"/>
      <c r="M351" s="180"/>
      <c r="O351" s="180"/>
      <c r="P351" s="180"/>
      <c r="Q351" s="310"/>
      <c r="R351" s="180"/>
      <c r="S351" s="180"/>
    </row>
    <row r="352" spans="1:19" ht="16.5" customHeight="1">
      <c r="A352" s="180"/>
      <c r="B352" s="180"/>
      <c r="C352" s="180"/>
      <c r="D352" s="180"/>
      <c r="E352" s="181"/>
      <c r="F352" s="181"/>
      <c r="L352" s="180"/>
      <c r="M352" s="180"/>
      <c r="O352" s="180"/>
      <c r="P352" s="180"/>
      <c r="Q352" s="310"/>
      <c r="R352" s="180"/>
      <c r="S352" s="180"/>
    </row>
    <row r="353" spans="1:19" ht="16.5" customHeight="1">
      <c r="A353" s="180"/>
      <c r="B353" s="180"/>
      <c r="C353" s="180"/>
      <c r="D353" s="180"/>
      <c r="E353" s="181"/>
      <c r="F353" s="181"/>
      <c r="L353" s="180"/>
      <c r="M353" s="180"/>
      <c r="O353" s="180"/>
      <c r="P353" s="180"/>
      <c r="Q353" s="310"/>
      <c r="R353" s="180"/>
      <c r="S353" s="180"/>
    </row>
    <row r="354" spans="1:19" ht="16.5" customHeight="1">
      <c r="A354" s="180"/>
      <c r="B354" s="180"/>
      <c r="C354" s="180"/>
      <c r="D354" s="180"/>
      <c r="E354" s="181"/>
      <c r="F354" s="181"/>
      <c r="L354" s="180"/>
      <c r="M354" s="180"/>
      <c r="O354" s="180"/>
      <c r="P354" s="180"/>
      <c r="Q354" s="310"/>
      <c r="R354" s="180"/>
      <c r="S354" s="180"/>
    </row>
    <row r="355" spans="1:19" ht="16.5" customHeight="1">
      <c r="A355" s="180"/>
      <c r="B355" s="180"/>
      <c r="C355" s="180"/>
      <c r="D355" s="180"/>
      <c r="E355" s="181"/>
      <c r="F355" s="181"/>
      <c r="L355" s="180"/>
      <c r="M355" s="180"/>
      <c r="O355" s="180"/>
      <c r="P355" s="180"/>
      <c r="Q355" s="310"/>
      <c r="R355" s="180"/>
      <c r="S355" s="180"/>
    </row>
    <row r="356" spans="1:19" ht="16.5" customHeight="1">
      <c r="A356" s="180"/>
      <c r="B356" s="180"/>
      <c r="C356" s="180"/>
      <c r="D356" s="180"/>
      <c r="E356" s="181"/>
      <c r="F356" s="181"/>
      <c r="L356" s="180"/>
      <c r="M356" s="180"/>
      <c r="O356" s="180"/>
      <c r="P356" s="180"/>
      <c r="Q356" s="310"/>
      <c r="R356" s="180"/>
      <c r="S356" s="180"/>
    </row>
    <row r="357" spans="1:19" ht="16.5" customHeight="1">
      <c r="A357" s="180"/>
      <c r="B357" s="180"/>
      <c r="C357" s="180"/>
      <c r="D357" s="180"/>
      <c r="E357" s="181"/>
      <c r="F357" s="181"/>
      <c r="L357" s="180"/>
      <c r="M357" s="180"/>
      <c r="O357" s="180"/>
      <c r="P357" s="180"/>
      <c r="Q357" s="310"/>
      <c r="R357" s="180"/>
      <c r="S357" s="180"/>
    </row>
    <row r="358" spans="1:19" ht="16.5" customHeight="1">
      <c r="A358" s="180"/>
      <c r="B358" s="180"/>
      <c r="C358" s="180"/>
      <c r="D358" s="180"/>
      <c r="E358" s="181"/>
      <c r="F358" s="181"/>
      <c r="L358" s="180"/>
      <c r="M358" s="180"/>
      <c r="O358" s="180"/>
      <c r="P358" s="180"/>
      <c r="Q358" s="310"/>
      <c r="R358" s="180"/>
      <c r="S358" s="180"/>
    </row>
    <row r="359" spans="1:19" ht="16.5" customHeight="1">
      <c r="A359" s="180"/>
      <c r="B359" s="180"/>
      <c r="C359" s="180"/>
      <c r="D359" s="180"/>
      <c r="E359" s="181"/>
      <c r="F359" s="181"/>
      <c r="L359" s="180"/>
      <c r="M359" s="180"/>
      <c r="O359" s="180"/>
      <c r="P359" s="180"/>
      <c r="Q359" s="310"/>
      <c r="R359" s="180"/>
      <c r="S359" s="180"/>
    </row>
    <row r="360" spans="1:19" ht="16.5" customHeight="1">
      <c r="A360" s="180"/>
      <c r="B360" s="180"/>
      <c r="C360" s="180"/>
      <c r="D360" s="180"/>
      <c r="E360" s="181"/>
      <c r="F360" s="181"/>
      <c r="L360" s="180"/>
      <c r="M360" s="180"/>
      <c r="O360" s="180"/>
      <c r="P360" s="180"/>
      <c r="Q360" s="310"/>
      <c r="R360" s="180"/>
      <c r="S360" s="180"/>
    </row>
    <row r="361" spans="1:19" ht="16.5" customHeight="1">
      <c r="A361" s="180"/>
      <c r="B361" s="180"/>
      <c r="C361" s="180"/>
      <c r="D361" s="180"/>
      <c r="E361" s="181"/>
      <c r="F361" s="181"/>
      <c r="L361" s="180"/>
      <c r="M361" s="180"/>
      <c r="O361" s="180"/>
      <c r="P361" s="180"/>
      <c r="Q361" s="310"/>
      <c r="R361" s="180"/>
      <c r="S361" s="180"/>
    </row>
    <row r="362" spans="1:19" ht="16.5" customHeight="1">
      <c r="A362" s="180"/>
      <c r="B362" s="180"/>
      <c r="C362" s="180"/>
      <c r="D362" s="180"/>
      <c r="E362" s="181"/>
      <c r="F362" s="181"/>
      <c r="L362" s="180"/>
      <c r="M362" s="180"/>
      <c r="O362" s="180"/>
      <c r="P362" s="180"/>
      <c r="Q362" s="310"/>
      <c r="R362" s="180"/>
      <c r="S362" s="180"/>
    </row>
    <row r="363" spans="1:19" ht="16.5" customHeight="1">
      <c r="A363" s="180"/>
      <c r="B363" s="180"/>
      <c r="C363" s="180"/>
      <c r="D363" s="180"/>
      <c r="E363" s="181"/>
      <c r="F363" s="181"/>
      <c r="L363" s="180"/>
      <c r="M363" s="180"/>
      <c r="O363" s="180"/>
      <c r="P363" s="180"/>
      <c r="Q363" s="310"/>
      <c r="R363" s="180"/>
      <c r="S363" s="180"/>
    </row>
    <row r="364" spans="1:19" ht="16.5" customHeight="1">
      <c r="A364" s="180"/>
      <c r="B364" s="180"/>
      <c r="C364" s="180"/>
      <c r="D364" s="180"/>
      <c r="E364" s="181"/>
      <c r="F364" s="181"/>
      <c r="L364" s="180"/>
      <c r="M364" s="180"/>
      <c r="O364" s="180"/>
      <c r="P364" s="180"/>
      <c r="Q364" s="310"/>
      <c r="R364" s="180"/>
      <c r="S364" s="180"/>
    </row>
    <row r="365" spans="1:19" ht="16.5" customHeight="1">
      <c r="A365" s="180"/>
      <c r="B365" s="180"/>
      <c r="C365" s="180"/>
      <c r="D365" s="180"/>
      <c r="E365" s="181"/>
      <c r="F365" s="181"/>
      <c r="L365" s="180"/>
      <c r="M365" s="180"/>
      <c r="O365" s="180"/>
      <c r="P365" s="180"/>
      <c r="Q365" s="310"/>
      <c r="R365" s="180"/>
      <c r="S365" s="180"/>
    </row>
    <row r="366" spans="1:19" ht="16.5" customHeight="1">
      <c r="A366" s="180"/>
      <c r="B366" s="180"/>
      <c r="C366" s="180"/>
      <c r="D366" s="180"/>
      <c r="E366" s="181"/>
      <c r="F366" s="181"/>
      <c r="L366" s="180"/>
      <c r="M366" s="180"/>
      <c r="O366" s="180"/>
      <c r="P366" s="180"/>
      <c r="Q366" s="310"/>
      <c r="R366" s="180"/>
      <c r="S366" s="180"/>
    </row>
    <row r="367" spans="1:19" ht="16.5" customHeight="1">
      <c r="A367" s="180"/>
      <c r="B367" s="180"/>
      <c r="C367" s="180"/>
      <c r="D367" s="180"/>
      <c r="E367" s="181"/>
      <c r="F367" s="181"/>
      <c r="L367" s="180"/>
      <c r="M367" s="180"/>
      <c r="O367" s="180"/>
      <c r="P367" s="180"/>
      <c r="Q367" s="310"/>
      <c r="R367" s="180"/>
      <c r="S367" s="180"/>
    </row>
    <row r="368" spans="1:19" ht="16.5" customHeight="1">
      <c r="A368" s="180"/>
      <c r="B368" s="180"/>
      <c r="C368" s="180"/>
      <c r="D368" s="180"/>
      <c r="E368" s="181"/>
      <c r="F368" s="181"/>
      <c r="L368" s="180"/>
      <c r="M368" s="180"/>
      <c r="O368" s="180"/>
      <c r="P368" s="180"/>
      <c r="Q368" s="310"/>
      <c r="R368" s="180"/>
      <c r="S368" s="180"/>
    </row>
    <row r="369" spans="1:19" ht="16.5" customHeight="1">
      <c r="A369" s="180"/>
      <c r="B369" s="180"/>
      <c r="C369" s="180"/>
      <c r="D369" s="180"/>
      <c r="E369" s="181"/>
      <c r="F369" s="181"/>
      <c r="L369" s="180"/>
      <c r="M369" s="180"/>
      <c r="O369" s="180"/>
      <c r="P369" s="180"/>
      <c r="Q369" s="310"/>
      <c r="R369" s="180"/>
      <c r="S369" s="180"/>
    </row>
    <row r="370" spans="1:19" ht="16.5" customHeight="1">
      <c r="A370" s="180"/>
      <c r="B370" s="180"/>
      <c r="C370" s="180"/>
      <c r="D370" s="180"/>
      <c r="E370" s="181"/>
      <c r="F370" s="181"/>
      <c r="L370" s="180"/>
      <c r="M370" s="180"/>
      <c r="O370" s="180"/>
      <c r="P370" s="180"/>
      <c r="Q370" s="310"/>
      <c r="R370" s="180"/>
      <c r="S370" s="180"/>
    </row>
    <row r="371" spans="1:19" ht="16.5" customHeight="1">
      <c r="A371" s="180"/>
      <c r="B371" s="180"/>
      <c r="C371" s="180"/>
      <c r="D371" s="180"/>
      <c r="E371" s="181"/>
      <c r="F371" s="181"/>
      <c r="L371" s="180"/>
      <c r="M371" s="180"/>
      <c r="O371" s="180"/>
      <c r="P371" s="180"/>
      <c r="Q371" s="310"/>
      <c r="R371" s="180"/>
      <c r="S371" s="180"/>
    </row>
    <row r="372" spans="1:19" ht="16.5" customHeight="1">
      <c r="A372" s="180"/>
      <c r="B372" s="180"/>
      <c r="C372" s="180"/>
      <c r="D372" s="180"/>
      <c r="E372" s="181"/>
      <c r="F372" s="181"/>
      <c r="L372" s="180"/>
      <c r="M372" s="180"/>
      <c r="O372" s="180"/>
      <c r="P372" s="180"/>
      <c r="Q372" s="310"/>
      <c r="R372" s="180"/>
      <c r="S372" s="180"/>
    </row>
    <row r="373" spans="1:19" ht="16.5" customHeight="1">
      <c r="A373" s="180"/>
      <c r="B373" s="180"/>
      <c r="C373" s="180"/>
      <c r="D373" s="180"/>
      <c r="E373" s="181"/>
      <c r="F373" s="181"/>
      <c r="L373" s="180"/>
      <c r="M373" s="180"/>
      <c r="O373" s="180"/>
      <c r="P373" s="180"/>
      <c r="Q373" s="310"/>
      <c r="R373" s="180"/>
      <c r="S373" s="180"/>
    </row>
    <row r="374" spans="1:19" ht="16.5" customHeight="1">
      <c r="A374" s="180"/>
      <c r="B374" s="180"/>
      <c r="C374" s="180"/>
      <c r="D374" s="180"/>
      <c r="E374" s="181"/>
      <c r="F374" s="181"/>
      <c r="L374" s="180"/>
      <c r="M374" s="180"/>
      <c r="O374" s="180"/>
      <c r="P374" s="180"/>
      <c r="Q374" s="310"/>
      <c r="R374" s="180"/>
      <c r="S374" s="180"/>
    </row>
    <row r="375" spans="1:19" ht="16.5" customHeight="1">
      <c r="A375" s="180"/>
      <c r="B375" s="180"/>
      <c r="C375" s="180"/>
      <c r="D375" s="180"/>
      <c r="E375" s="181"/>
      <c r="F375" s="181"/>
      <c r="L375" s="180"/>
      <c r="M375" s="180"/>
      <c r="O375" s="180"/>
      <c r="P375" s="180"/>
      <c r="Q375" s="310"/>
      <c r="R375" s="180"/>
      <c r="S375" s="180"/>
    </row>
    <row r="376" spans="1:19" ht="16.5" customHeight="1">
      <c r="A376" s="180"/>
      <c r="B376" s="180"/>
      <c r="C376" s="180"/>
      <c r="D376" s="180"/>
      <c r="E376" s="181"/>
      <c r="F376" s="181"/>
      <c r="L376" s="180"/>
      <c r="M376" s="180"/>
      <c r="O376" s="180"/>
      <c r="P376" s="180"/>
      <c r="Q376" s="310"/>
      <c r="R376" s="180"/>
      <c r="S376" s="180"/>
    </row>
    <row r="377" spans="1:19" ht="16.5" customHeight="1">
      <c r="A377" s="180"/>
      <c r="B377" s="180"/>
      <c r="C377" s="180"/>
      <c r="D377" s="180"/>
      <c r="E377" s="181"/>
      <c r="F377" s="181"/>
      <c r="L377" s="180"/>
      <c r="M377" s="180"/>
      <c r="O377" s="180"/>
      <c r="P377" s="180"/>
      <c r="Q377" s="310"/>
      <c r="R377" s="180"/>
      <c r="S377" s="180"/>
    </row>
    <row r="378" spans="1:19" ht="16.5" customHeight="1">
      <c r="A378" s="180"/>
      <c r="B378" s="180"/>
      <c r="C378" s="180"/>
      <c r="D378" s="180"/>
      <c r="E378" s="181"/>
      <c r="F378" s="181"/>
      <c r="L378" s="180"/>
      <c r="M378" s="180"/>
      <c r="O378" s="180"/>
      <c r="P378" s="180"/>
      <c r="Q378" s="310"/>
      <c r="R378" s="180"/>
      <c r="S378" s="180"/>
    </row>
    <row r="379" spans="1:19" ht="16.5" customHeight="1">
      <c r="A379" s="180"/>
      <c r="B379" s="180"/>
      <c r="C379" s="180"/>
      <c r="D379" s="180"/>
      <c r="E379" s="181"/>
      <c r="F379" s="181"/>
      <c r="L379" s="180"/>
      <c r="M379" s="180"/>
      <c r="O379" s="180"/>
      <c r="P379" s="180"/>
      <c r="Q379" s="310"/>
      <c r="R379" s="180"/>
      <c r="S379" s="180"/>
    </row>
    <row r="380" spans="1:19" ht="16.5" customHeight="1">
      <c r="A380" s="180"/>
      <c r="B380" s="180"/>
      <c r="C380" s="180"/>
      <c r="D380" s="180"/>
      <c r="E380" s="181"/>
      <c r="F380" s="181"/>
      <c r="L380" s="180"/>
      <c r="M380" s="180"/>
      <c r="O380" s="180"/>
      <c r="P380" s="180"/>
      <c r="Q380" s="310"/>
      <c r="R380" s="180"/>
      <c r="S380" s="180"/>
    </row>
    <row r="381" spans="1:19" ht="16.5" customHeight="1">
      <c r="A381" s="180"/>
      <c r="B381" s="180"/>
      <c r="C381" s="180"/>
      <c r="D381" s="180"/>
      <c r="E381" s="181"/>
      <c r="F381" s="181"/>
      <c r="L381" s="180"/>
      <c r="M381" s="180"/>
      <c r="O381" s="180"/>
      <c r="P381" s="180"/>
      <c r="Q381" s="310"/>
      <c r="R381" s="180"/>
      <c r="S381" s="180"/>
    </row>
    <row r="382" spans="1:19" ht="16.5" customHeight="1">
      <c r="A382" s="180"/>
      <c r="B382" s="180"/>
      <c r="C382" s="180"/>
      <c r="D382" s="180"/>
      <c r="E382" s="181"/>
      <c r="F382" s="181"/>
      <c r="L382" s="180"/>
      <c r="M382" s="180"/>
      <c r="O382" s="180"/>
      <c r="P382" s="180"/>
      <c r="Q382" s="310"/>
      <c r="R382" s="180"/>
      <c r="S382" s="180"/>
    </row>
    <row r="383" spans="1:19" ht="16.5" customHeight="1">
      <c r="A383" s="180"/>
      <c r="B383" s="180"/>
      <c r="C383" s="180"/>
      <c r="D383" s="180"/>
      <c r="E383" s="181"/>
      <c r="F383" s="181"/>
      <c r="L383" s="180"/>
      <c r="M383" s="180"/>
      <c r="O383" s="180"/>
      <c r="P383" s="180"/>
      <c r="Q383" s="310"/>
      <c r="R383" s="180"/>
      <c r="S383" s="180"/>
    </row>
    <row r="384" spans="1:19" ht="16.5" customHeight="1">
      <c r="A384" s="180"/>
      <c r="B384" s="180"/>
      <c r="C384" s="180"/>
      <c r="D384" s="180"/>
      <c r="E384" s="181"/>
      <c r="F384" s="181"/>
      <c r="L384" s="180"/>
      <c r="M384" s="180"/>
      <c r="O384" s="180"/>
      <c r="P384" s="180"/>
      <c r="Q384" s="310"/>
      <c r="R384" s="180"/>
      <c r="S384" s="180"/>
    </row>
    <row r="385" spans="1:19" ht="16.5" customHeight="1">
      <c r="A385" s="180"/>
      <c r="B385" s="180"/>
      <c r="C385" s="180"/>
      <c r="D385" s="180"/>
      <c r="E385" s="181"/>
      <c r="F385" s="181"/>
      <c r="L385" s="180"/>
      <c r="M385" s="180"/>
      <c r="O385" s="180"/>
      <c r="P385" s="180"/>
      <c r="Q385" s="310"/>
      <c r="R385" s="180"/>
      <c r="S385" s="180"/>
    </row>
    <row r="386" spans="1:19" ht="16.5" customHeight="1">
      <c r="A386" s="180"/>
      <c r="B386" s="180"/>
      <c r="C386" s="180"/>
      <c r="D386" s="180"/>
      <c r="E386" s="181"/>
      <c r="F386" s="181"/>
      <c r="L386" s="180"/>
      <c r="M386" s="180"/>
      <c r="O386" s="180"/>
      <c r="P386" s="180"/>
      <c r="Q386" s="310"/>
      <c r="R386" s="180"/>
      <c r="S386" s="180"/>
    </row>
    <row r="387" spans="1:19" ht="16.5" customHeight="1">
      <c r="A387" s="180"/>
      <c r="B387" s="180"/>
      <c r="C387" s="180"/>
      <c r="D387" s="180"/>
      <c r="E387" s="181"/>
      <c r="F387" s="181"/>
      <c r="L387" s="180"/>
      <c r="M387" s="180"/>
      <c r="O387" s="180"/>
      <c r="P387" s="180"/>
      <c r="Q387" s="310"/>
      <c r="R387" s="180"/>
      <c r="S387" s="180"/>
    </row>
    <row r="388" spans="1:19" ht="16.5" customHeight="1">
      <c r="A388" s="180"/>
      <c r="B388" s="180"/>
      <c r="C388" s="180"/>
      <c r="D388" s="180"/>
      <c r="E388" s="181"/>
      <c r="F388" s="181"/>
      <c r="L388" s="180"/>
      <c r="M388" s="180"/>
      <c r="O388" s="180"/>
      <c r="P388" s="180"/>
      <c r="Q388" s="310"/>
      <c r="R388" s="180"/>
      <c r="S388" s="180"/>
    </row>
    <row r="389" spans="1:19" ht="16.5" customHeight="1">
      <c r="A389" s="180"/>
      <c r="B389" s="180"/>
      <c r="C389" s="180"/>
      <c r="D389" s="180"/>
      <c r="E389" s="181"/>
      <c r="F389" s="181"/>
      <c r="L389" s="180"/>
      <c r="M389" s="180"/>
      <c r="O389" s="180"/>
      <c r="P389" s="180"/>
      <c r="Q389" s="310"/>
      <c r="R389" s="180"/>
      <c r="S389" s="180"/>
    </row>
    <row r="390" spans="1:19" ht="16.5" customHeight="1">
      <c r="A390" s="180"/>
      <c r="B390" s="180"/>
      <c r="C390" s="180"/>
      <c r="D390" s="180"/>
      <c r="E390" s="181"/>
      <c r="F390" s="181"/>
      <c r="L390" s="180"/>
      <c r="M390" s="180"/>
      <c r="O390" s="180"/>
      <c r="P390" s="180"/>
      <c r="Q390" s="310"/>
      <c r="R390" s="180"/>
      <c r="S390" s="180"/>
    </row>
    <row r="391" spans="1:19" ht="16.5" customHeight="1">
      <c r="A391" s="180"/>
      <c r="B391" s="180"/>
      <c r="C391" s="180"/>
      <c r="D391" s="180"/>
      <c r="E391" s="181"/>
      <c r="F391" s="181"/>
      <c r="L391" s="180"/>
      <c r="M391" s="180"/>
      <c r="O391" s="180"/>
      <c r="P391" s="180"/>
      <c r="Q391" s="310"/>
      <c r="R391" s="180"/>
      <c r="S391" s="180"/>
    </row>
    <row r="392" spans="1:19" ht="16.5" customHeight="1">
      <c r="A392" s="180"/>
      <c r="B392" s="180"/>
      <c r="C392" s="180"/>
      <c r="D392" s="180"/>
      <c r="E392" s="181"/>
      <c r="F392" s="181"/>
      <c r="L392" s="180"/>
      <c r="M392" s="180"/>
      <c r="O392" s="180"/>
      <c r="P392" s="180"/>
      <c r="Q392" s="310"/>
      <c r="R392" s="180"/>
      <c r="S392" s="180"/>
    </row>
    <row r="393" spans="1:19" ht="16.5" customHeight="1">
      <c r="A393" s="180"/>
      <c r="B393" s="180"/>
      <c r="C393" s="180"/>
      <c r="D393" s="180"/>
      <c r="E393" s="181"/>
      <c r="F393" s="181"/>
      <c r="L393" s="180"/>
      <c r="M393" s="180"/>
      <c r="O393" s="180"/>
      <c r="P393" s="180"/>
      <c r="Q393" s="310"/>
      <c r="R393" s="180"/>
      <c r="S393" s="180"/>
    </row>
    <row r="394" spans="1:19" ht="16.5" customHeight="1">
      <c r="A394" s="180"/>
      <c r="B394" s="180"/>
      <c r="C394" s="180"/>
      <c r="D394" s="180"/>
      <c r="E394" s="181"/>
      <c r="F394" s="181"/>
      <c r="L394" s="180"/>
      <c r="M394" s="180"/>
      <c r="O394" s="180"/>
      <c r="P394" s="180"/>
      <c r="Q394" s="310"/>
      <c r="R394" s="180"/>
      <c r="S394" s="180"/>
    </row>
    <row r="395" spans="1:19" ht="16.5" customHeight="1">
      <c r="A395" s="180"/>
      <c r="B395" s="180"/>
      <c r="C395" s="180"/>
      <c r="D395" s="180"/>
      <c r="E395" s="181"/>
      <c r="F395" s="181"/>
      <c r="L395" s="180"/>
      <c r="M395" s="180"/>
      <c r="O395" s="180"/>
      <c r="P395" s="180"/>
      <c r="Q395" s="310"/>
      <c r="R395" s="180"/>
      <c r="S395" s="180"/>
    </row>
    <row r="396" spans="1:19" ht="16.5" customHeight="1">
      <c r="A396" s="180"/>
      <c r="B396" s="180"/>
      <c r="C396" s="180"/>
      <c r="D396" s="180"/>
      <c r="E396" s="181"/>
      <c r="F396" s="181"/>
      <c r="L396" s="180"/>
      <c r="M396" s="180"/>
      <c r="O396" s="180"/>
      <c r="P396" s="180"/>
      <c r="Q396" s="310"/>
      <c r="R396" s="180"/>
      <c r="S396" s="180"/>
    </row>
    <row r="397" spans="1:19" ht="16.5" customHeight="1">
      <c r="A397" s="180"/>
      <c r="B397" s="180"/>
      <c r="C397" s="180"/>
      <c r="D397" s="180"/>
      <c r="E397" s="181"/>
      <c r="F397" s="181"/>
      <c r="L397" s="180"/>
      <c r="M397" s="180"/>
      <c r="O397" s="180"/>
      <c r="P397" s="180"/>
      <c r="Q397" s="310"/>
      <c r="R397" s="180"/>
      <c r="S397" s="180"/>
    </row>
    <row r="398" spans="1:19" ht="16.5" customHeight="1">
      <c r="A398" s="180"/>
      <c r="B398" s="180"/>
      <c r="C398" s="180"/>
      <c r="D398" s="180"/>
      <c r="E398" s="181"/>
      <c r="F398" s="181"/>
      <c r="L398" s="180"/>
      <c r="M398" s="180"/>
      <c r="O398" s="180"/>
      <c r="P398" s="180"/>
      <c r="Q398" s="310"/>
      <c r="R398" s="180"/>
      <c r="S398" s="180"/>
    </row>
    <row r="399" spans="1:19" ht="16.5" customHeight="1">
      <c r="A399" s="180"/>
      <c r="B399" s="180"/>
      <c r="C399" s="180"/>
      <c r="D399" s="180"/>
      <c r="E399" s="181"/>
      <c r="F399" s="181"/>
      <c r="L399" s="180"/>
      <c r="M399" s="180"/>
      <c r="O399" s="180"/>
      <c r="P399" s="180"/>
      <c r="Q399" s="310"/>
      <c r="R399" s="180"/>
      <c r="S399" s="180"/>
    </row>
    <row r="400" spans="1:19" ht="16.5" customHeight="1">
      <c r="A400" s="180"/>
      <c r="B400" s="180"/>
      <c r="C400" s="180"/>
      <c r="D400" s="180"/>
      <c r="E400" s="181"/>
      <c r="F400" s="181"/>
      <c r="L400" s="180"/>
      <c r="M400" s="180"/>
      <c r="O400" s="180"/>
      <c r="P400" s="180"/>
      <c r="Q400" s="310"/>
      <c r="R400" s="180"/>
      <c r="S400" s="180"/>
    </row>
    <row r="401" spans="1:19" ht="16.5" customHeight="1">
      <c r="A401" s="180"/>
      <c r="B401" s="180"/>
      <c r="C401" s="180"/>
      <c r="D401" s="180"/>
      <c r="E401" s="181"/>
      <c r="F401" s="181"/>
      <c r="L401" s="180"/>
      <c r="M401" s="180"/>
      <c r="O401" s="180"/>
      <c r="P401" s="180"/>
      <c r="Q401" s="310"/>
      <c r="R401" s="180"/>
      <c r="S401" s="180"/>
    </row>
    <row r="402" spans="1:19" ht="16.5" customHeight="1">
      <c r="A402" s="180"/>
      <c r="B402" s="180"/>
      <c r="C402" s="180"/>
      <c r="D402" s="180"/>
      <c r="E402" s="181"/>
      <c r="F402" s="181"/>
      <c r="L402" s="180"/>
      <c r="M402" s="180"/>
      <c r="O402" s="180"/>
      <c r="P402" s="180"/>
      <c r="Q402" s="310"/>
      <c r="R402" s="180"/>
      <c r="S402" s="180"/>
    </row>
    <row r="403" spans="1:19" ht="16.5" customHeight="1">
      <c r="A403" s="180"/>
      <c r="B403" s="180"/>
      <c r="C403" s="180"/>
      <c r="D403" s="180"/>
      <c r="E403" s="181"/>
      <c r="F403" s="181"/>
      <c r="L403" s="180"/>
      <c r="M403" s="180"/>
      <c r="O403" s="180"/>
      <c r="P403" s="180"/>
      <c r="Q403" s="310"/>
      <c r="R403" s="180"/>
      <c r="S403" s="180"/>
    </row>
    <row r="404" spans="1:19" ht="16.5" customHeight="1">
      <c r="A404" s="180"/>
      <c r="B404" s="180"/>
      <c r="C404" s="180"/>
      <c r="D404" s="180"/>
      <c r="E404" s="181"/>
      <c r="F404" s="181"/>
      <c r="L404" s="180"/>
      <c r="M404" s="180"/>
      <c r="O404" s="180"/>
      <c r="P404" s="180"/>
      <c r="Q404" s="310"/>
      <c r="R404" s="180"/>
      <c r="S404" s="180"/>
    </row>
    <row r="405" spans="1:19" ht="16.5" customHeight="1">
      <c r="A405" s="180"/>
      <c r="B405" s="180"/>
      <c r="C405" s="180"/>
      <c r="D405" s="180"/>
      <c r="E405" s="181"/>
      <c r="F405" s="181"/>
      <c r="L405" s="180"/>
      <c r="M405" s="180"/>
      <c r="O405" s="180"/>
      <c r="P405" s="180"/>
      <c r="Q405" s="310"/>
      <c r="R405" s="180"/>
      <c r="S405" s="180"/>
    </row>
    <row r="406" spans="1:19" ht="16.5" customHeight="1">
      <c r="A406" s="180"/>
      <c r="B406" s="180"/>
      <c r="C406" s="180"/>
      <c r="D406" s="180"/>
      <c r="E406" s="181"/>
      <c r="F406" s="181"/>
      <c r="L406" s="180"/>
      <c r="M406" s="180"/>
      <c r="O406" s="180"/>
      <c r="P406" s="180"/>
      <c r="Q406" s="310"/>
      <c r="R406" s="180"/>
      <c r="S406" s="180"/>
    </row>
    <row r="407" spans="1:19" ht="16.5" customHeight="1">
      <c r="A407" s="180"/>
      <c r="B407" s="180"/>
      <c r="C407" s="180"/>
      <c r="D407" s="180"/>
      <c r="E407" s="181"/>
      <c r="F407" s="181"/>
      <c r="L407" s="180"/>
      <c r="M407" s="180"/>
      <c r="O407" s="180"/>
      <c r="P407" s="180"/>
      <c r="Q407" s="310"/>
      <c r="R407" s="180"/>
      <c r="S407" s="180"/>
    </row>
    <row r="408" spans="1:19" ht="16.5" customHeight="1">
      <c r="A408" s="180"/>
      <c r="B408" s="180"/>
      <c r="C408" s="180"/>
      <c r="D408" s="180"/>
      <c r="E408" s="181"/>
      <c r="F408" s="181"/>
      <c r="L408" s="180"/>
      <c r="M408" s="180"/>
      <c r="O408" s="180"/>
      <c r="P408" s="180"/>
      <c r="Q408" s="310"/>
      <c r="R408" s="180"/>
      <c r="S408" s="180"/>
    </row>
    <row r="409" spans="1:19" ht="16.5" customHeight="1">
      <c r="A409" s="180"/>
      <c r="B409" s="180"/>
      <c r="C409" s="180"/>
      <c r="D409" s="180"/>
      <c r="E409" s="181"/>
      <c r="F409" s="181"/>
      <c r="L409" s="180"/>
      <c r="M409" s="180"/>
      <c r="O409" s="180"/>
      <c r="P409" s="180"/>
      <c r="Q409" s="310"/>
      <c r="R409" s="180"/>
      <c r="S409" s="180"/>
    </row>
    <row r="410" spans="1:19" ht="16.5" customHeight="1">
      <c r="A410" s="180"/>
      <c r="B410" s="180"/>
      <c r="C410" s="180"/>
      <c r="D410" s="180"/>
      <c r="E410" s="181"/>
      <c r="F410" s="181"/>
      <c r="L410" s="180"/>
      <c r="M410" s="180"/>
      <c r="O410" s="180"/>
      <c r="P410" s="180"/>
      <c r="Q410" s="310"/>
      <c r="R410" s="180"/>
      <c r="S410" s="180"/>
    </row>
    <row r="411" spans="1:19" ht="16.5" customHeight="1">
      <c r="A411" s="180"/>
      <c r="B411" s="180"/>
      <c r="C411" s="180"/>
      <c r="D411" s="180"/>
      <c r="E411" s="181"/>
      <c r="F411" s="181"/>
      <c r="L411" s="180"/>
      <c r="M411" s="180"/>
      <c r="O411" s="180"/>
      <c r="P411" s="180"/>
      <c r="Q411" s="310"/>
      <c r="R411" s="180"/>
      <c r="S411" s="180"/>
    </row>
    <row r="412" spans="1:19" ht="16.5" customHeight="1">
      <c r="A412" s="180"/>
      <c r="B412" s="180"/>
      <c r="C412" s="180"/>
      <c r="D412" s="180"/>
      <c r="E412" s="181"/>
      <c r="F412" s="181"/>
      <c r="L412" s="180"/>
      <c r="M412" s="180"/>
      <c r="O412" s="180"/>
      <c r="P412" s="180"/>
      <c r="Q412" s="310"/>
      <c r="R412" s="180"/>
      <c r="S412" s="180"/>
    </row>
    <row r="413" spans="1:19" ht="16.5" customHeight="1">
      <c r="A413" s="180"/>
      <c r="B413" s="180"/>
      <c r="C413" s="180"/>
      <c r="D413" s="180"/>
      <c r="E413" s="181"/>
      <c r="F413" s="181"/>
      <c r="L413" s="180"/>
      <c r="M413" s="180"/>
      <c r="O413" s="180"/>
      <c r="P413" s="180"/>
      <c r="Q413" s="310"/>
      <c r="R413" s="180"/>
      <c r="S413" s="180"/>
    </row>
    <row r="414" spans="1:19" ht="16.5" customHeight="1">
      <c r="A414" s="180"/>
      <c r="B414" s="180"/>
      <c r="C414" s="180"/>
      <c r="D414" s="180"/>
      <c r="E414" s="181"/>
      <c r="F414" s="181"/>
      <c r="L414" s="180"/>
      <c r="M414" s="180"/>
      <c r="O414" s="180"/>
      <c r="P414" s="180"/>
      <c r="Q414" s="310"/>
      <c r="R414" s="180"/>
      <c r="S414" s="180"/>
    </row>
    <row r="415" spans="1:19" ht="16.5" customHeight="1">
      <c r="A415" s="180"/>
      <c r="B415" s="180"/>
      <c r="C415" s="180"/>
      <c r="D415" s="180"/>
      <c r="E415" s="181"/>
      <c r="F415" s="181"/>
      <c r="L415" s="180"/>
      <c r="M415" s="180"/>
      <c r="O415" s="180"/>
      <c r="P415" s="180"/>
      <c r="Q415" s="310"/>
      <c r="R415" s="180"/>
      <c r="S415" s="180"/>
    </row>
    <row r="416" spans="1:19" ht="16.5" customHeight="1">
      <c r="A416" s="180"/>
      <c r="B416" s="180"/>
      <c r="C416" s="180"/>
      <c r="D416" s="180"/>
      <c r="E416" s="181"/>
      <c r="F416" s="181"/>
      <c r="L416" s="180"/>
      <c r="M416" s="180"/>
      <c r="O416" s="180"/>
      <c r="P416" s="180"/>
      <c r="Q416" s="310"/>
      <c r="R416" s="180"/>
      <c r="S416" s="180"/>
    </row>
    <row r="417" spans="1:19" ht="16.5" customHeight="1">
      <c r="A417" s="180"/>
      <c r="B417" s="180"/>
      <c r="C417" s="180"/>
      <c r="D417" s="180"/>
      <c r="E417" s="181"/>
      <c r="F417" s="181"/>
      <c r="L417" s="180"/>
      <c r="M417" s="180"/>
      <c r="O417" s="180"/>
      <c r="P417" s="180"/>
      <c r="Q417" s="310"/>
      <c r="R417" s="180"/>
      <c r="S417" s="180"/>
    </row>
    <row r="418" spans="1:19" ht="16.5" customHeight="1">
      <c r="A418" s="180"/>
      <c r="B418" s="180"/>
      <c r="C418" s="180"/>
      <c r="D418" s="180"/>
      <c r="E418" s="181"/>
      <c r="F418" s="181"/>
      <c r="L418" s="180"/>
      <c r="M418" s="180"/>
      <c r="O418" s="180"/>
      <c r="P418" s="180"/>
      <c r="Q418" s="310"/>
      <c r="R418" s="180"/>
      <c r="S418" s="180"/>
    </row>
    <row r="419" spans="1:19" ht="16.5" customHeight="1">
      <c r="A419" s="180"/>
      <c r="B419" s="180"/>
      <c r="C419" s="180"/>
      <c r="D419" s="180"/>
      <c r="E419" s="181"/>
      <c r="F419" s="181"/>
      <c r="L419" s="180"/>
      <c r="M419" s="180"/>
      <c r="O419" s="180"/>
      <c r="P419" s="180"/>
      <c r="Q419" s="310"/>
      <c r="R419" s="180"/>
      <c r="S419" s="180"/>
    </row>
    <row r="420" spans="1:19" ht="16.5" customHeight="1">
      <c r="A420" s="180"/>
      <c r="B420" s="180"/>
      <c r="C420" s="180"/>
      <c r="D420" s="180"/>
      <c r="E420" s="181"/>
      <c r="F420" s="181"/>
      <c r="L420" s="180"/>
      <c r="M420" s="180"/>
      <c r="O420" s="180"/>
      <c r="P420" s="180"/>
      <c r="Q420" s="310"/>
      <c r="R420" s="180"/>
      <c r="S420" s="180"/>
    </row>
    <row r="421" spans="1:19" ht="16.5" customHeight="1">
      <c r="A421" s="180"/>
      <c r="B421" s="180"/>
      <c r="C421" s="180"/>
      <c r="D421" s="180"/>
      <c r="E421" s="181"/>
      <c r="F421" s="181"/>
      <c r="L421" s="180"/>
      <c r="M421" s="180"/>
      <c r="O421" s="180"/>
      <c r="P421" s="180"/>
      <c r="Q421" s="310"/>
      <c r="R421" s="180"/>
      <c r="S421" s="180"/>
    </row>
    <row r="422" spans="1:19" ht="16.5" customHeight="1">
      <c r="A422" s="180"/>
      <c r="B422" s="180"/>
      <c r="C422" s="180"/>
      <c r="D422" s="180"/>
      <c r="E422" s="181"/>
      <c r="F422" s="181"/>
      <c r="L422" s="180"/>
      <c r="M422" s="180"/>
      <c r="O422" s="180"/>
      <c r="P422" s="180"/>
      <c r="Q422" s="310"/>
      <c r="R422" s="180"/>
      <c r="S422" s="180"/>
    </row>
    <row r="423" spans="1:19" ht="16.5" customHeight="1">
      <c r="A423" s="180"/>
      <c r="B423" s="180"/>
      <c r="C423" s="180"/>
      <c r="D423" s="180"/>
      <c r="E423" s="181"/>
      <c r="F423" s="181"/>
      <c r="L423" s="180"/>
      <c r="M423" s="180"/>
      <c r="O423" s="180"/>
      <c r="P423" s="180"/>
      <c r="Q423" s="310"/>
      <c r="R423" s="180"/>
      <c r="S423" s="180"/>
    </row>
    <row r="424" spans="1:19" ht="16.5" customHeight="1">
      <c r="A424" s="180"/>
      <c r="B424" s="180"/>
      <c r="C424" s="180"/>
      <c r="D424" s="180"/>
      <c r="E424" s="181"/>
      <c r="F424" s="181"/>
      <c r="L424" s="180"/>
      <c r="M424" s="180"/>
      <c r="O424" s="180"/>
      <c r="P424" s="180"/>
      <c r="Q424" s="310"/>
      <c r="R424" s="180"/>
      <c r="S424" s="180"/>
    </row>
    <row r="425" spans="1:19" ht="16.5" customHeight="1">
      <c r="A425" s="180"/>
      <c r="B425" s="180"/>
      <c r="C425" s="180"/>
      <c r="D425" s="180"/>
      <c r="E425" s="181"/>
      <c r="F425" s="181"/>
      <c r="L425" s="180"/>
      <c r="M425" s="180"/>
      <c r="O425" s="180"/>
      <c r="P425" s="180"/>
      <c r="Q425" s="310"/>
      <c r="R425" s="180"/>
      <c r="S425" s="180"/>
    </row>
    <row r="426" spans="1:19" ht="16.5" customHeight="1">
      <c r="A426" s="180"/>
      <c r="B426" s="180"/>
      <c r="C426" s="180"/>
      <c r="D426" s="180"/>
      <c r="E426" s="181"/>
      <c r="F426" s="181"/>
      <c r="L426" s="180"/>
      <c r="M426" s="180"/>
      <c r="O426" s="180"/>
      <c r="P426" s="180"/>
      <c r="Q426" s="310"/>
      <c r="R426" s="180"/>
      <c r="S426" s="180"/>
    </row>
    <row r="427" spans="1:19" ht="16.5" customHeight="1">
      <c r="A427" s="180"/>
      <c r="B427" s="180"/>
      <c r="C427" s="180"/>
      <c r="D427" s="180"/>
      <c r="E427" s="181"/>
      <c r="F427" s="181"/>
      <c r="L427" s="180"/>
      <c r="M427" s="180"/>
      <c r="O427" s="180"/>
      <c r="P427" s="180"/>
      <c r="Q427" s="310"/>
      <c r="R427" s="180"/>
      <c r="S427" s="180"/>
    </row>
    <row r="428" spans="1:19" ht="16.5" customHeight="1">
      <c r="A428" s="180"/>
      <c r="B428" s="180"/>
      <c r="C428" s="180"/>
      <c r="D428" s="180"/>
      <c r="E428" s="181"/>
      <c r="F428" s="181"/>
      <c r="L428" s="180"/>
      <c r="M428" s="180"/>
      <c r="O428" s="180"/>
      <c r="P428" s="180"/>
      <c r="Q428" s="310"/>
      <c r="R428" s="180"/>
      <c r="S428" s="180"/>
    </row>
    <row r="429" spans="1:19" ht="16.5" customHeight="1">
      <c r="A429" s="180"/>
      <c r="B429" s="180"/>
      <c r="C429" s="180"/>
      <c r="D429" s="180"/>
      <c r="E429" s="181"/>
      <c r="F429" s="181"/>
      <c r="L429" s="180"/>
      <c r="M429" s="180"/>
      <c r="O429" s="180"/>
      <c r="P429" s="180"/>
      <c r="Q429" s="310"/>
      <c r="R429" s="180"/>
      <c r="S429" s="180"/>
    </row>
    <row r="430" spans="1:19" ht="16.5" customHeight="1">
      <c r="A430" s="180"/>
      <c r="B430" s="180"/>
      <c r="C430" s="180"/>
      <c r="D430" s="180"/>
      <c r="E430" s="181"/>
      <c r="F430" s="181"/>
      <c r="L430" s="180"/>
      <c r="M430" s="180"/>
      <c r="O430" s="180"/>
      <c r="P430" s="180"/>
      <c r="Q430" s="310"/>
      <c r="R430" s="180"/>
      <c r="S430" s="180"/>
    </row>
    <row r="431" spans="1:19" ht="16.5" customHeight="1">
      <c r="A431" s="180"/>
      <c r="B431" s="180"/>
      <c r="C431" s="180"/>
      <c r="D431" s="180"/>
      <c r="E431" s="181"/>
      <c r="F431" s="181"/>
      <c r="L431" s="180"/>
      <c r="M431" s="180"/>
      <c r="O431" s="180"/>
      <c r="P431" s="180"/>
      <c r="Q431" s="310"/>
      <c r="R431" s="180"/>
      <c r="S431" s="180"/>
    </row>
    <row r="432" spans="1:19" ht="16.5" customHeight="1">
      <c r="A432" s="180"/>
      <c r="B432" s="180"/>
      <c r="C432" s="180"/>
      <c r="D432" s="180"/>
      <c r="E432" s="181"/>
      <c r="F432" s="181"/>
      <c r="L432" s="180"/>
      <c r="M432" s="180"/>
      <c r="O432" s="180"/>
      <c r="P432" s="180"/>
      <c r="Q432" s="310"/>
      <c r="R432" s="180"/>
      <c r="S432" s="180"/>
    </row>
    <row r="433" spans="1:19" ht="16.5" customHeight="1">
      <c r="A433" s="180"/>
      <c r="B433" s="180"/>
      <c r="C433" s="180"/>
      <c r="D433" s="180"/>
      <c r="E433" s="181"/>
      <c r="F433" s="181"/>
      <c r="L433" s="180"/>
      <c r="M433" s="180"/>
      <c r="O433" s="180"/>
      <c r="P433" s="180"/>
      <c r="Q433" s="310"/>
      <c r="R433" s="180"/>
      <c r="S433" s="180"/>
    </row>
    <row r="434" spans="1:19" ht="16.5" customHeight="1">
      <c r="A434" s="180"/>
      <c r="B434" s="180"/>
      <c r="C434" s="180"/>
      <c r="D434" s="180"/>
      <c r="E434" s="181"/>
      <c r="F434" s="181"/>
      <c r="L434" s="180"/>
      <c r="M434" s="180"/>
      <c r="O434" s="180"/>
      <c r="P434" s="180"/>
      <c r="Q434" s="310"/>
      <c r="R434" s="180"/>
      <c r="S434" s="180"/>
    </row>
    <row r="435" spans="1:19" ht="16.5" customHeight="1">
      <c r="A435" s="180"/>
      <c r="B435" s="180"/>
      <c r="C435" s="180"/>
      <c r="D435" s="180"/>
      <c r="E435" s="181"/>
      <c r="F435" s="181"/>
      <c r="L435" s="180"/>
      <c r="M435" s="180"/>
      <c r="O435" s="180"/>
      <c r="P435" s="180"/>
      <c r="Q435" s="310"/>
      <c r="R435" s="180"/>
      <c r="S435" s="180"/>
    </row>
    <row r="436" spans="1:19" ht="16.5" customHeight="1">
      <c r="A436" s="180"/>
      <c r="B436" s="180"/>
      <c r="C436" s="180"/>
      <c r="D436" s="180"/>
      <c r="E436" s="181"/>
      <c r="F436" s="181"/>
      <c r="L436" s="180"/>
      <c r="M436" s="180"/>
      <c r="O436" s="180"/>
      <c r="P436" s="180"/>
      <c r="Q436" s="310"/>
      <c r="R436" s="180"/>
      <c r="S436" s="180"/>
    </row>
    <row r="437" spans="1:19" ht="16.5" customHeight="1">
      <c r="A437" s="180"/>
      <c r="B437" s="180"/>
      <c r="C437" s="180"/>
      <c r="D437" s="180"/>
      <c r="E437" s="181"/>
      <c r="F437" s="181"/>
      <c r="L437" s="180"/>
      <c r="M437" s="180"/>
      <c r="O437" s="180"/>
      <c r="P437" s="180"/>
      <c r="Q437" s="310"/>
      <c r="R437" s="180"/>
      <c r="S437" s="180"/>
    </row>
    <row r="438" spans="1:19" ht="16.5" customHeight="1">
      <c r="A438" s="180"/>
      <c r="B438" s="180"/>
      <c r="C438" s="180"/>
      <c r="D438" s="180"/>
      <c r="E438" s="181"/>
      <c r="F438" s="181"/>
      <c r="L438" s="180"/>
      <c r="M438" s="180"/>
      <c r="O438" s="180"/>
      <c r="P438" s="180"/>
      <c r="Q438" s="310"/>
      <c r="R438" s="180"/>
      <c r="S438" s="180"/>
    </row>
    <row r="439" spans="1:19" ht="16.5" customHeight="1">
      <c r="A439" s="180"/>
      <c r="B439" s="180"/>
      <c r="C439" s="180"/>
      <c r="D439" s="180"/>
      <c r="E439" s="181"/>
      <c r="F439" s="181"/>
      <c r="L439" s="180"/>
      <c r="M439" s="180"/>
      <c r="O439" s="180"/>
      <c r="P439" s="180"/>
      <c r="Q439" s="310"/>
      <c r="R439" s="180"/>
      <c r="S439" s="180"/>
    </row>
    <row r="440" spans="1:19" ht="16.5" customHeight="1">
      <c r="A440" s="180"/>
      <c r="B440" s="180"/>
      <c r="C440" s="180"/>
      <c r="D440" s="180"/>
      <c r="E440" s="181"/>
      <c r="F440" s="181"/>
      <c r="L440" s="180"/>
      <c r="M440" s="180"/>
      <c r="O440" s="180"/>
      <c r="P440" s="180"/>
      <c r="Q440" s="310"/>
      <c r="R440" s="180"/>
      <c r="S440" s="180"/>
    </row>
    <row r="441" spans="1:19" ht="16.5" customHeight="1">
      <c r="A441" s="180"/>
      <c r="B441" s="180"/>
      <c r="C441" s="180"/>
      <c r="D441" s="180"/>
      <c r="E441" s="181"/>
      <c r="F441" s="181"/>
      <c r="L441" s="180"/>
      <c r="M441" s="180"/>
      <c r="O441" s="180"/>
      <c r="P441" s="180"/>
      <c r="Q441" s="310"/>
      <c r="R441" s="180"/>
      <c r="S441" s="180"/>
    </row>
    <row r="442" spans="1:19" ht="16.5" customHeight="1">
      <c r="A442" s="180"/>
      <c r="B442" s="180"/>
      <c r="C442" s="180"/>
      <c r="D442" s="180"/>
      <c r="E442" s="181"/>
      <c r="F442" s="181"/>
      <c r="L442" s="180"/>
      <c r="M442" s="180"/>
      <c r="O442" s="180"/>
      <c r="P442" s="180"/>
      <c r="Q442" s="310"/>
      <c r="R442" s="180"/>
      <c r="S442" s="180"/>
    </row>
    <row r="443" spans="1:19" ht="16.5" customHeight="1">
      <c r="A443" s="180"/>
      <c r="B443" s="180"/>
      <c r="C443" s="180"/>
      <c r="D443" s="180"/>
      <c r="E443" s="181"/>
      <c r="F443" s="181"/>
      <c r="L443" s="180"/>
      <c r="M443" s="180"/>
      <c r="O443" s="180"/>
      <c r="P443" s="180"/>
      <c r="Q443" s="310"/>
      <c r="R443" s="180"/>
      <c r="S443" s="180"/>
    </row>
    <row r="444" spans="1:19" ht="16.5" customHeight="1">
      <c r="A444" s="180"/>
      <c r="B444" s="180"/>
      <c r="C444" s="180"/>
      <c r="D444" s="180"/>
      <c r="E444" s="181"/>
      <c r="F444" s="181"/>
      <c r="L444" s="180"/>
      <c r="M444" s="180"/>
      <c r="O444" s="180"/>
      <c r="P444" s="180"/>
      <c r="Q444" s="310"/>
      <c r="R444" s="180"/>
      <c r="S444" s="180"/>
    </row>
    <row r="445" spans="1:19" ht="16.5" customHeight="1">
      <c r="A445" s="180"/>
      <c r="B445" s="180"/>
      <c r="C445" s="180"/>
      <c r="D445" s="180"/>
      <c r="E445" s="181"/>
      <c r="F445" s="181"/>
      <c r="L445" s="180"/>
      <c r="M445" s="180"/>
      <c r="O445" s="180"/>
      <c r="P445" s="180"/>
      <c r="Q445" s="310"/>
      <c r="R445" s="180"/>
      <c r="S445" s="180"/>
    </row>
    <row r="446" spans="1:19" ht="16.5" customHeight="1">
      <c r="A446" s="180"/>
      <c r="B446" s="180"/>
      <c r="C446" s="180"/>
      <c r="D446" s="180"/>
      <c r="E446" s="181"/>
      <c r="F446" s="181"/>
      <c r="L446" s="180"/>
      <c r="M446" s="180"/>
      <c r="O446" s="180"/>
      <c r="P446" s="180"/>
      <c r="Q446" s="310"/>
      <c r="R446" s="180"/>
      <c r="S446" s="180"/>
    </row>
    <row r="447" spans="1:19" ht="16.5" customHeight="1">
      <c r="A447" s="180"/>
      <c r="B447" s="180"/>
      <c r="C447" s="180"/>
      <c r="D447" s="180"/>
      <c r="E447" s="181"/>
      <c r="F447" s="181"/>
      <c r="L447" s="180"/>
      <c r="M447" s="180"/>
      <c r="O447" s="180"/>
      <c r="P447" s="180"/>
      <c r="Q447" s="310"/>
      <c r="R447" s="180"/>
      <c r="S447" s="180"/>
    </row>
    <row r="448" spans="1:19" ht="16.5" customHeight="1">
      <c r="A448" s="180"/>
      <c r="B448" s="180"/>
      <c r="C448" s="180"/>
      <c r="D448" s="180"/>
      <c r="E448" s="181"/>
      <c r="F448" s="181"/>
      <c r="L448" s="180"/>
      <c r="M448" s="180"/>
      <c r="O448" s="180"/>
      <c r="P448" s="180"/>
      <c r="Q448" s="310"/>
      <c r="R448" s="180"/>
      <c r="S448" s="180"/>
    </row>
    <row r="449" spans="1:19" ht="16.5" customHeight="1">
      <c r="A449" s="180"/>
      <c r="B449" s="180"/>
      <c r="C449" s="180"/>
      <c r="D449" s="180"/>
      <c r="E449" s="181"/>
      <c r="F449" s="181"/>
      <c r="L449" s="180"/>
      <c r="M449" s="180"/>
      <c r="O449" s="180"/>
      <c r="P449" s="180"/>
      <c r="Q449" s="310"/>
      <c r="R449" s="180"/>
      <c r="S449" s="180"/>
    </row>
    <row r="450" spans="1:19" ht="16.5" customHeight="1">
      <c r="A450" s="180"/>
      <c r="B450" s="180"/>
      <c r="C450" s="180"/>
      <c r="D450" s="180"/>
      <c r="E450" s="181"/>
      <c r="F450" s="181"/>
      <c r="L450" s="180"/>
      <c r="M450" s="180"/>
      <c r="O450" s="180"/>
      <c r="P450" s="180"/>
      <c r="Q450" s="310"/>
      <c r="R450" s="180"/>
      <c r="S450" s="180"/>
    </row>
    <row r="451" spans="1:19" ht="16.5" customHeight="1">
      <c r="A451" s="180"/>
      <c r="B451" s="180"/>
      <c r="C451" s="180"/>
      <c r="D451" s="180"/>
      <c r="E451" s="181"/>
      <c r="F451" s="181"/>
      <c r="L451" s="180"/>
      <c r="M451" s="180"/>
      <c r="O451" s="180"/>
      <c r="P451" s="180"/>
      <c r="Q451" s="310"/>
      <c r="R451" s="180"/>
      <c r="S451" s="180"/>
    </row>
    <row r="452" spans="1:19" ht="16.5" customHeight="1">
      <c r="A452" s="180"/>
      <c r="B452" s="180"/>
      <c r="C452" s="180"/>
      <c r="D452" s="180"/>
      <c r="E452" s="181"/>
      <c r="F452" s="181"/>
      <c r="L452" s="180"/>
      <c r="M452" s="180"/>
      <c r="O452" s="180"/>
      <c r="P452" s="180"/>
      <c r="Q452" s="310"/>
      <c r="R452" s="180"/>
      <c r="S452" s="180"/>
    </row>
    <row r="453" spans="1:19" ht="16.5" customHeight="1">
      <c r="A453" s="180"/>
      <c r="B453" s="180"/>
      <c r="C453" s="180"/>
      <c r="D453" s="180"/>
      <c r="E453" s="181"/>
      <c r="F453" s="181"/>
      <c r="L453" s="180"/>
      <c r="M453" s="180"/>
      <c r="O453" s="180"/>
      <c r="P453" s="180"/>
      <c r="Q453" s="310"/>
      <c r="R453" s="180"/>
      <c r="S453" s="180"/>
    </row>
    <row r="454" spans="1:19" ht="16.5" customHeight="1">
      <c r="A454" s="180"/>
      <c r="B454" s="180"/>
      <c r="C454" s="180"/>
      <c r="D454" s="180"/>
      <c r="E454" s="181"/>
      <c r="F454" s="181"/>
      <c r="L454" s="180"/>
      <c r="M454" s="180"/>
      <c r="O454" s="180"/>
      <c r="P454" s="180"/>
      <c r="Q454" s="310"/>
      <c r="R454" s="180"/>
      <c r="S454" s="180"/>
    </row>
    <row r="455" spans="1:19" ht="16.5" customHeight="1">
      <c r="A455" s="180"/>
      <c r="B455" s="180"/>
      <c r="C455" s="180"/>
      <c r="D455" s="180"/>
      <c r="E455" s="181"/>
      <c r="F455" s="181"/>
      <c r="L455" s="180"/>
      <c r="M455" s="180"/>
      <c r="O455" s="180"/>
      <c r="P455" s="180"/>
      <c r="Q455" s="310"/>
      <c r="R455" s="180"/>
      <c r="S455" s="180"/>
    </row>
    <row r="456" spans="1:19" ht="16.5" customHeight="1">
      <c r="A456" s="180"/>
      <c r="B456" s="180"/>
      <c r="C456" s="180"/>
      <c r="D456" s="180"/>
      <c r="E456" s="181"/>
      <c r="F456" s="181"/>
      <c r="L456" s="180"/>
      <c r="M456" s="180"/>
      <c r="O456" s="180"/>
      <c r="P456" s="180"/>
      <c r="Q456" s="310"/>
      <c r="R456" s="180"/>
      <c r="S456" s="180"/>
    </row>
    <row r="457" spans="1:19" ht="16.5" customHeight="1">
      <c r="A457" s="180"/>
      <c r="B457" s="180"/>
      <c r="C457" s="180"/>
      <c r="D457" s="180"/>
      <c r="E457" s="181"/>
      <c r="F457" s="181"/>
      <c r="L457" s="180"/>
      <c r="M457" s="180"/>
      <c r="O457" s="180"/>
      <c r="P457" s="180"/>
      <c r="Q457" s="310"/>
      <c r="R457" s="180"/>
      <c r="S457" s="180"/>
    </row>
    <row r="458" spans="1:19" ht="16.5" customHeight="1">
      <c r="A458" s="180"/>
      <c r="B458" s="180"/>
      <c r="C458" s="180"/>
      <c r="D458" s="180"/>
      <c r="E458" s="181"/>
      <c r="F458" s="181"/>
      <c r="L458" s="180"/>
      <c r="M458" s="180"/>
      <c r="O458" s="180"/>
      <c r="P458" s="180"/>
      <c r="Q458" s="310"/>
      <c r="R458" s="180"/>
      <c r="S458" s="180"/>
    </row>
    <row r="459" spans="1:19" ht="16.5" customHeight="1">
      <c r="A459" s="180"/>
      <c r="B459" s="180"/>
      <c r="C459" s="180"/>
      <c r="D459" s="180"/>
      <c r="E459" s="181"/>
      <c r="F459" s="181"/>
      <c r="L459" s="180"/>
      <c r="M459" s="180"/>
      <c r="O459" s="180"/>
      <c r="P459" s="180"/>
      <c r="Q459" s="310"/>
      <c r="R459" s="180"/>
      <c r="S459" s="180"/>
    </row>
    <row r="460" spans="1:19" ht="16.5" customHeight="1">
      <c r="A460" s="180"/>
      <c r="B460" s="180"/>
      <c r="C460" s="180"/>
      <c r="D460" s="180"/>
      <c r="E460" s="181"/>
      <c r="F460" s="181"/>
      <c r="L460" s="180"/>
      <c r="M460" s="180"/>
      <c r="O460" s="180"/>
      <c r="P460" s="180"/>
      <c r="Q460" s="310"/>
      <c r="R460" s="180"/>
      <c r="S460" s="180"/>
    </row>
    <row r="461" spans="1:19" ht="16.5" customHeight="1">
      <c r="A461" s="180"/>
      <c r="B461" s="180"/>
      <c r="C461" s="180"/>
      <c r="D461" s="180"/>
      <c r="E461" s="181"/>
      <c r="F461" s="181"/>
      <c r="L461" s="180"/>
      <c r="M461" s="180"/>
      <c r="O461" s="180"/>
      <c r="P461" s="180"/>
      <c r="Q461" s="310"/>
      <c r="R461" s="180"/>
      <c r="S461" s="180"/>
    </row>
    <row r="462" spans="1:19" ht="16.5" customHeight="1">
      <c r="A462" s="180"/>
      <c r="B462" s="180"/>
      <c r="C462" s="180"/>
      <c r="D462" s="180"/>
      <c r="E462" s="181"/>
      <c r="F462" s="181"/>
      <c r="L462" s="180"/>
      <c r="M462" s="180"/>
      <c r="O462" s="180"/>
      <c r="P462" s="180"/>
      <c r="Q462" s="310"/>
      <c r="R462" s="180"/>
      <c r="S462" s="180"/>
    </row>
    <row r="463" spans="1:19" ht="16.5" customHeight="1">
      <c r="A463" s="180"/>
      <c r="B463" s="180"/>
      <c r="C463" s="180"/>
      <c r="D463" s="180"/>
      <c r="E463" s="181"/>
      <c r="F463" s="181"/>
      <c r="L463" s="180"/>
      <c r="M463" s="180"/>
      <c r="O463" s="180"/>
      <c r="P463" s="180"/>
      <c r="Q463" s="310"/>
      <c r="R463" s="180"/>
      <c r="S463" s="180"/>
    </row>
    <row r="464" spans="1:19" ht="16.5" customHeight="1">
      <c r="A464" s="180"/>
      <c r="B464" s="180"/>
      <c r="C464" s="180"/>
      <c r="D464" s="180"/>
      <c r="E464" s="181"/>
      <c r="F464" s="181"/>
      <c r="L464" s="180"/>
      <c r="M464" s="180"/>
      <c r="O464" s="180"/>
      <c r="P464" s="180"/>
      <c r="Q464" s="310"/>
      <c r="R464" s="180"/>
      <c r="S464" s="180"/>
    </row>
    <row r="465" spans="1:19" ht="16.5" customHeight="1">
      <c r="A465" s="180"/>
      <c r="B465" s="180"/>
      <c r="C465" s="180"/>
      <c r="D465" s="180"/>
      <c r="E465" s="181"/>
      <c r="F465" s="181"/>
      <c r="L465" s="180"/>
      <c r="M465" s="180"/>
      <c r="O465" s="180"/>
      <c r="P465" s="180"/>
      <c r="Q465" s="310"/>
      <c r="R465" s="180"/>
      <c r="S465" s="180"/>
    </row>
    <row r="466" spans="1:19" ht="16.5" customHeight="1">
      <c r="A466" s="180"/>
      <c r="B466" s="180"/>
      <c r="C466" s="180"/>
      <c r="D466" s="180"/>
      <c r="E466" s="181"/>
      <c r="F466" s="181"/>
      <c r="L466" s="180"/>
      <c r="M466" s="180"/>
      <c r="O466" s="180"/>
      <c r="P466" s="180"/>
      <c r="Q466" s="310"/>
      <c r="R466" s="180"/>
      <c r="S466" s="180"/>
    </row>
    <row r="467" spans="1:19" ht="16.5" customHeight="1">
      <c r="A467" s="180"/>
      <c r="B467" s="180"/>
      <c r="C467" s="180"/>
      <c r="D467" s="180"/>
      <c r="E467" s="181"/>
      <c r="F467" s="181"/>
      <c r="L467" s="180"/>
      <c r="M467" s="180"/>
      <c r="O467" s="180"/>
      <c r="P467" s="180"/>
      <c r="Q467" s="310"/>
      <c r="R467" s="180"/>
      <c r="S467" s="180"/>
    </row>
    <row r="468" spans="1:19" ht="16.5" customHeight="1">
      <c r="A468" s="180"/>
      <c r="B468" s="180"/>
      <c r="C468" s="180"/>
      <c r="D468" s="180"/>
      <c r="E468" s="181"/>
      <c r="F468" s="181"/>
      <c r="L468" s="180"/>
      <c r="M468" s="180"/>
      <c r="O468" s="180"/>
      <c r="P468" s="180"/>
      <c r="Q468" s="310"/>
      <c r="R468" s="180"/>
      <c r="S468" s="180"/>
    </row>
    <row r="469" spans="1:19" ht="16.5" customHeight="1">
      <c r="A469" s="180"/>
      <c r="B469" s="180"/>
      <c r="C469" s="180"/>
      <c r="D469" s="180"/>
      <c r="E469" s="181"/>
      <c r="F469" s="181"/>
      <c r="L469" s="180"/>
      <c r="M469" s="180"/>
      <c r="O469" s="180"/>
      <c r="P469" s="180"/>
      <c r="Q469" s="310"/>
      <c r="R469" s="180"/>
      <c r="S469" s="180"/>
    </row>
    <row r="470" spans="1:19" ht="16.5" customHeight="1">
      <c r="A470" s="180"/>
      <c r="B470" s="180"/>
      <c r="C470" s="180"/>
      <c r="D470" s="180"/>
      <c r="E470" s="181"/>
      <c r="F470" s="181"/>
      <c r="L470" s="180"/>
      <c r="M470" s="180"/>
      <c r="O470" s="180"/>
      <c r="P470" s="180"/>
      <c r="Q470" s="310"/>
      <c r="R470" s="180"/>
      <c r="S470" s="180"/>
    </row>
    <row r="471" spans="1:19" ht="16.5" customHeight="1">
      <c r="A471" s="180"/>
      <c r="B471" s="180"/>
      <c r="C471" s="180"/>
      <c r="D471" s="180"/>
      <c r="E471" s="181"/>
      <c r="F471" s="181"/>
      <c r="L471" s="180"/>
      <c r="M471" s="180"/>
      <c r="O471" s="180"/>
      <c r="P471" s="180"/>
      <c r="Q471" s="310"/>
      <c r="R471" s="180"/>
      <c r="S471" s="180"/>
    </row>
    <row r="472" spans="1:19" ht="16.5" customHeight="1">
      <c r="A472" s="180"/>
      <c r="B472" s="180"/>
      <c r="C472" s="180"/>
      <c r="D472" s="180"/>
      <c r="E472" s="181"/>
      <c r="F472" s="181"/>
      <c r="L472" s="180"/>
      <c r="M472" s="180"/>
      <c r="O472" s="180"/>
      <c r="P472" s="180"/>
      <c r="Q472" s="310"/>
      <c r="R472" s="180"/>
      <c r="S472" s="180"/>
    </row>
    <row r="473" spans="1:19" ht="16.5" customHeight="1">
      <c r="A473" s="180"/>
      <c r="B473" s="180"/>
      <c r="C473" s="180"/>
      <c r="D473" s="180"/>
      <c r="E473" s="181"/>
      <c r="F473" s="181"/>
      <c r="L473" s="180"/>
      <c r="M473" s="180"/>
      <c r="O473" s="180"/>
      <c r="P473" s="180"/>
      <c r="Q473" s="310"/>
      <c r="R473" s="180"/>
      <c r="S473" s="180"/>
    </row>
    <row r="474" spans="1:19" ht="16.5" customHeight="1">
      <c r="A474" s="180"/>
      <c r="B474" s="180"/>
      <c r="C474" s="180"/>
      <c r="D474" s="180"/>
      <c r="E474" s="181"/>
      <c r="F474" s="181"/>
      <c r="L474" s="180"/>
      <c r="M474" s="180"/>
      <c r="O474" s="180"/>
      <c r="P474" s="180"/>
      <c r="Q474" s="310"/>
      <c r="R474" s="180"/>
      <c r="S474" s="180"/>
    </row>
    <row r="475" spans="1:19" ht="16.5" customHeight="1">
      <c r="A475" s="180"/>
      <c r="B475" s="180"/>
      <c r="C475" s="180"/>
      <c r="D475" s="180"/>
      <c r="E475" s="181"/>
      <c r="F475" s="181"/>
      <c r="L475" s="180"/>
      <c r="M475" s="180"/>
      <c r="O475" s="180"/>
      <c r="P475" s="180"/>
      <c r="Q475" s="310"/>
      <c r="R475" s="180"/>
      <c r="S475" s="180"/>
    </row>
    <row r="476" spans="1:19" ht="16.5" customHeight="1">
      <c r="A476" s="180"/>
      <c r="B476" s="180"/>
      <c r="C476" s="180"/>
      <c r="D476" s="180"/>
      <c r="E476" s="181"/>
      <c r="F476" s="181"/>
      <c r="L476" s="180"/>
      <c r="M476" s="180"/>
      <c r="O476" s="180"/>
      <c r="P476" s="180"/>
      <c r="Q476" s="310"/>
      <c r="R476" s="180"/>
      <c r="S476" s="180"/>
    </row>
    <row r="477" spans="1:19" ht="16.5" customHeight="1">
      <c r="A477" s="180"/>
      <c r="B477" s="180"/>
      <c r="C477" s="180"/>
      <c r="D477" s="180"/>
      <c r="E477" s="181"/>
      <c r="F477" s="181"/>
      <c r="L477" s="180"/>
      <c r="M477" s="180"/>
      <c r="O477" s="180"/>
      <c r="P477" s="180"/>
      <c r="Q477" s="310"/>
      <c r="R477" s="180"/>
      <c r="S477" s="180"/>
    </row>
    <row r="478" spans="1:19" ht="16.5" customHeight="1">
      <c r="A478" s="180"/>
      <c r="B478" s="180"/>
      <c r="C478" s="180"/>
      <c r="D478" s="180"/>
      <c r="E478" s="181"/>
      <c r="F478" s="181"/>
      <c r="L478" s="180"/>
      <c r="M478" s="180"/>
      <c r="O478" s="180"/>
      <c r="P478" s="180"/>
      <c r="Q478" s="310"/>
      <c r="R478" s="180"/>
      <c r="S478" s="180"/>
    </row>
    <row r="479" spans="1:19" ht="16.5" customHeight="1">
      <c r="A479" s="180"/>
      <c r="B479" s="180"/>
      <c r="C479" s="180"/>
      <c r="D479" s="180"/>
      <c r="E479" s="181"/>
      <c r="F479" s="181"/>
      <c r="L479" s="180"/>
      <c r="M479" s="180"/>
      <c r="O479" s="180"/>
      <c r="P479" s="180"/>
      <c r="Q479" s="310"/>
      <c r="R479" s="180"/>
      <c r="S479" s="180"/>
    </row>
    <row r="480" spans="1:19" ht="16.5" customHeight="1">
      <c r="A480" s="180"/>
      <c r="B480" s="180"/>
      <c r="C480" s="180"/>
      <c r="D480" s="180"/>
      <c r="E480" s="181"/>
      <c r="F480" s="181"/>
      <c r="L480" s="180"/>
      <c r="M480" s="180"/>
      <c r="O480" s="180"/>
      <c r="P480" s="180"/>
      <c r="Q480" s="310"/>
      <c r="R480" s="180"/>
      <c r="S480" s="180"/>
    </row>
    <row r="481" spans="1:19" ht="16.5" customHeight="1">
      <c r="A481" s="180"/>
      <c r="B481" s="180"/>
      <c r="C481" s="180"/>
      <c r="D481" s="180"/>
      <c r="E481" s="181"/>
      <c r="F481" s="181"/>
      <c r="L481" s="180"/>
      <c r="M481" s="180"/>
      <c r="O481" s="180"/>
      <c r="P481" s="180"/>
      <c r="Q481" s="310"/>
      <c r="R481" s="180"/>
      <c r="S481" s="180"/>
    </row>
    <row r="482" spans="1:19" ht="16.5" customHeight="1">
      <c r="A482" s="180"/>
      <c r="B482" s="180"/>
      <c r="C482" s="180"/>
      <c r="D482" s="180"/>
      <c r="E482" s="181"/>
      <c r="F482" s="181"/>
      <c r="L482" s="180"/>
      <c r="M482" s="180"/>
      <c r="O482" s="180"/>
      <c r="P482" s="180"/>
      <c r="Q482" s="310"/>
      <c r="R482" s="180"/>
      <c r="S482" s="180"/>
    </row>
    <row r="483" spans="1:19" ht="16.5" customHeight="1">
      <c r="A483" s="180"/>
      <c r="B483" s="180"/>
      <c r="C483" s="180"/>
      <c r="D483" s="180"/>
      <c r="E483" s="181"/>
      <c r="F483" s="181"/>
      <c r="L483" s="180"/>
      <c r="M483" s="180"/>
      <c r="O483" s="180"/>
      <c r="P483" s="180"/>
      <c r="Q483" s="310"/>
      <c r="R483" s="180"/>
      <c r="S483" s="180"/>
    </row>
    <row r="484" spans="1:19" ht="16.5" customHeight="1">
      <c r="A484" s="180"/>
      <c r="B484" s="180"/>
      <c r="C484" s="180"/>
      <c r="D484" s="180"/>
      <c r="E484" s="181"/>
      <c r="F484" s="181"/>
      <c r="L484" s="180"/>
      <c r="M484" s="180"/>
      <c r="O484" s="180"/>
      <c r="P484" s="180"/>
      <c r="Q484" s="310"/>
      <c r="R484" s="180"/>
      <c r="S484" s="180"/>
    </row>
    <row r="485" spans="1:19" ht="16.5" customHeight="1">
      <c r="A485" s="180"/>
      <c r="B485" s="180"/>
      <c r="C485" s="180"/>
      <c r="D485" s="180"/>
      <c r="E485" s="181"/>
      <c r="F485" s="181"/>
      <c r="L485" s="180"/>
      <c r="M485" s="180"/>
      <c r="O485" s="180"/>
      <c r="P485" s="180"/>
      <c r="Q485" s="310"/>
      <c r="R485" s="180"/>
      <c r="S485" s="180"/>
    </row>
    <row r="486" spans="1:19" ht="16.5" customHeight="1">
      <c r="A486" s="180"/>
      <c r="B486" s="180"/>
      <c r="C486" s="180"/>
      <c r="D486" s="180"/>
      <c r="E486" s="181"/>
      <c r="F486" s="181"/>
      <c r="L486" s="180"/>
      <c r="M486" s="180"/>
      <c r="O486" s="180"/>
      <c r="P486" s="180"/>
      <c r="Q486" s="310"/>
      <c r="R486" s="180"/>
      <c r="S486" s="180"/>
    </row>
    <row r="487" spans="1:19" ht="16.5" customHeight="1">
      <c r="A487" s="180"/>
      <c r="B487" s="180"/>
      <c r="C487" s="180"/>
      <c r="D487" s="180"/>
      <c r="E487" s="181"/>
      <c r="F487" s="181"/>
      <c r="L487" s="180"/>
      <c r="M487" s="180"/>
      <c r="O487" s="180"/>
      <c r="P487" s="180"/>
      <c r="Q487" s="310"/>
      <c r="R487" s="180"/>
      <c r="S487" s="180"/>
    </row>
    <row r="488" spans="1:19" ht="16.5" customHeight="1">
      <c r="A488" s="180"/>
      <c r="B488" s="180"/>
      <c r="C488" s="180"/>
      <c r="D488" s="180"/>
      <c r="E488" s="181"/>
      <c r="F488" s="181"/>
      <c r="L488" s="180"/>
      <c r="M488" s="180"/>
      <c r="O488" s="180"/>
      <c r="P488" s="180"/>
      <c r="Q488" s="310"/>
      <c r="R488" s="180"/>
      <c r="S488" s="180"/>
    </row>
    <row r="489" spans="1:19" ht="16.5" customHeight="1">
      <c r="A489" s="180"/>
      <c r="B489" s="180"/>
      <c r="C489" s="180"/>
      <c r="D489" s="180"/>
      <c r="E489" s="181"/>
      <c r="F489" s="181"/>
      <c r="L489" s="180"/>
      <c r="M489" s="180"/>
      <c r="O489" s="180"/>
      <c r="P489" s="180"/>
      <c r="Q489" s="310"/>
      <c r="R489" s="180"/>
      <c r="S489" s="180"/>
    </row>
    <row r="490" spans="1:19" ht="16.5" customHeight="1">
      <c r="A490" s="180"/>
      <c r="B490" s="180"/>
      <c r="C490" s="180"/>
      <c r="D490" s="180"/>
      <c r="E490" s="181"/>
      <c r="F490" s="181"/>
      <c r="L490" s="180"/>
      <c r="M490" s="180"/>
      <c r="O490" s="180"/>
      <c r="P490" s="180"/>
      <c r="Q490" s="310"/>
      <c r="R490" s="180"/>
      <c r="S490" s="180"/>
    </row>
    <row r="491" spans="1:19" ht="16.5" customHeight="1">
      <c r="A491" s="180"/>
      <c r="B491" s="180"/>
      <c r="C491" s="180"/>
      <c r="D491" s="180"/>
      <c r="E491" s="181"/>
      <c r="F491" s="181"/>
      <c r="L491" s="180"/>
      <c r="M491" s="180"/>
      <c r="O491" s="180"/>
      <c r="P491" s="180"/>
      <c r="Q491" s="310"/>
      <c r="R491" s="180"/>
      <c r="S491" s="180"/>
    </row>
    <row r="492" spans="1:19" ht="16.5" customHeight="1">
      <c r="A492" s="180"/>
      <c r="B492" s="180"/>
      <c r="C492" s="180"/>
      <c r="D492" s="180"/>
      <c r="E492" s="181"/>
      <c r="F492" s="181"/>
      <c r="L492" s="180"/>
      <c r="M492" s="180"/>
      <c r="O492" s="180"/>
      <c r="P492" s="180"/>
      <c r="Q492" s="310"/>
      <c r="R492" s="180"/>
      <c r="S492" s="180"/>
    </row>
    <row r="493" spans="1:19" ht="16.5" customHeight="1">
      <c r="A493" s="180"/>
      <c r="B493" s="180"/>
      <c r="C493" s="180"/>
      <c r="D493" s="180"/>
      <c r="E493" s="181"/>
      <c r="F493" s="181"/>
      <c r="L493" s="180"/>
      <c r="M493" s="180"/>
      <c r="O493" s="180"/>
      <c r="P493" s="180"/>
      <c r="Q493" s="310"/>
      <c r="R493" s="180"/>
      <c r="S493" s="180"/>
    </row>
    <row r="494" spans="1:19" ht="16.5" customHeight="1">
      <c r="A494" s="180"/>
      <c r="B494" s="180"/>
      <c r="C494" s="180"/>
      <c r="D494" s="180"/>
      <c r="E494" s="181"/>
      <c r="F494" s="181"/>
      <c r="L494" s="180"/>
      <c r="M494" s="180"/>
      <c r="O494" s="180"/>
      <c r="P494" s="180"/>
      <c r="Q494" s="310"/>
      <c r="R494" s="180"/>
      <c r="S494" s="180"/>
    </row>
    <row r="495" spans="1:19" ht="16.5" customHeight="1">
      <c r="A495" s="180"/>
      <c r="B495" s="180"/>
      <c r="C495" s="180"/>
      <c r="D495" s="180"/>
      <c r="E495" s="181"/>
      <c r="F495" s="181"/>
      <c r="L495" s="180"/>
      <c r="M495" s="180"/>
      <c r="O495" s="180"/>
      <c r="P495" s="180"/>
      <c r="Q495" s="310"/>
      <c r="R495" s="180"/>
      <c r="S495" s="180"/>
    </row>
    <row r="496" spans="1:19" ht="16.5" customHeight="1">
      <c r="A496" s="180"/>
      <c r="B496" s="180"/>
      <c r="C496" s="180"/>
      <c r="D496" s="180"/>
      <c r="E496" s="181"/>
      <c r="F496" s="181"/>
      <c r="L496" s="180"/>
      <c r="M496" s="180"/>
      <c r="O496" s="180"/>
      <c r="P496" s="180"/>
      <c r="Q496" s="310"/>
      <c r="R496" s="180"/>
      <c r="S496" s="180"/>
    </row>
    <row r="497" spans="1:19" ht="16.5" customHeight="1">
      <c r="A497" s="180"/>
      <c r="B497" s="180"/>
      <c r="C497" s="180"/>
      <c r="D497" s="180"/>
      <c r="E497" s="181"/>
      <c r="F497" s="181"/>
      <c r="L497" s="180"/>
      <c r="M497" s="180"/>
      <c r="O497" s="180"/>
      <c r="P497" s="180"/>
      <c r="Q497" s="310"/>
      <c r="R497" s="180"/>
      <c r="S497" s="180"/>
    </row>
    <row r="498" spans="1:19" ht="16.5" customHeight="1">
      <c r="A498" s="180"/>
      <c r="B498" s="180"/>
      <c r="C498" s="180"/>
      <c r="D498" s="180"/>
      <c r="E498" s="181"/>
      <c r="F498" s="181"/>
      <c r="L498" s="180"/>
      <c r="M498" s="180"/>
      <c r="O498" s="180"/>
      <c r="P498" s="180"/>
      <c r="Q498" s="310"/>
      <c r="R498" s="180"/>
      <c r="S498" s="180"/>
    </row>
    <row r="499" spans="1:19" ht="16.5" customHeight="1">
      <c r="A499" s="180"/>
      <c r="B499" s="180"/>
      <c r="C499" s="180"/>
      <c r="D499" s="180"/>
      <c r="E499" s="181"/>
      <c r="F499" s="181"/>
      <c r="L499" s="180"/>
      <c r="M499" s="180"/>
      <c r="O499" s="180"/>
      <c r="P499" s="180"/>
      <c r="Q499" s="310"/>
      <c r="R499" s="180"/>
      <c r="S499" s="180"/>
    </row>
    <row r="500" spans="1:19" ht="16.5" customHeight="1">
      <c r="A500" s="180"/>
      <c r="B500" s="180"/>
      <c r="C500" s="180"/>
      <c r="D500" s="180"/>
      <c r="E500" s="181"/>
      <c r="F500" s="181"/>
      <c r="L500" s="180"/>
      <c r="M500" s="180"/>
      <c r="O500" s="180"/>
      <c r="P500" s="180"/>
      <c r="Q500" s="310"/>
      <c r="R500" s="180"/>
      <c r="S500" s="180"/>
    </row>
    <row r="501" spans="1:19" ht="16.5" customHeight="1">
      <c r="A501" s="180"/>
      <c r="B501" s="180"/>
      <c r="C501" s="180"/>
      <c r="D501" s="180"/>
      <c r="E501" s="181"/>
      <c r="F501" s="181"/>
      <c r="L501" s="180"/>
      <c r="M501" s="180"/>
      <c r="O501" s="180"/>
      <c r="P501" s="180"/>
      <c r="Q501" s="310"/>
      <c r="R501" s="180"/>
      <c r="S501" s="180"/>
    </row>
    <row r="502" spans="1:19" ht="16.5" customHeight="1">
      <c r="A502" s="180"/>
      <c r="B502" s="180"/>
      <c r="C502" s="180"/>
      <c r="D502" s="180"/>
      <c r="E502" s="181"/>
      <c r="F502" s="181"/>
      <c r="L502" s="180"/>
      <c r="M502" s="180"/>
      <c r="O502" s="180"/>
      <c r="P502" s="180"/>
      <c r="Q502" s="310"/>
      <c r="R502" s="180"/>
      <c r="S502" s="180"/>
    </row>
    <row r="503" spans="1:19" ht="16.5" customHeight="1">
      <c r="A503" s="180"/>
      <c r="B503" s="180"/>
      <c r="C503" s="180"/>
      <c r="D503" s="180"/>
      <c r="E503" s="181"/>
      <c r="F503" s="181"/>
      <c r="L503" s="180"/>
      <c r="M503" s="180"/>
      <c r="O503" s="180"/>
      <c r="P503" s="180"/>
      <c r="Q503" s="310"/>
      <c r="R503" s="180"/>
      <c r="S503" s="180"/>
    </row>
    <row r="504" spans="1:19" ht="16.5" customHeight="1">
      <c r="A504" s="180"/>
      <c r="B504" s="180"/>
      <c r="C504" s="180"/>
      <c r="D504" s="180"/>
      <c r="E504" s="181"/>
      <c r="F504" s="181"/>
      <c r="L504" s="180"/>
      <c r="M504" s="180"/>
      <c r="O504" s="180"/>
      <c r="P504" s="180"/>
      <c r="Q504" s="310"/>
      <c r="R504" s="180"/>
      <c r="S504" s="180"/>
    </row>
    <row r="505" spans="1:19" ht="16.5" customHeight="1">
      <c r="A505" s="180"/>
      <c r="B505" s="180"/>
      <c r="C505" s="180"/>
      <c r="D505" s="180"/>
      <c r="E505" s="181"/>
      <c r="F505" s="181"/>
      <c r="L505" s="180"/>
      <c r="M505" s="180"/>
      <c r="O505" s="180"/>
      <c r="P505" s="180"/>
      <c r="Q505" s="310"/>
      <c r="R505" s="180"/>
      <c r="S505" s="180"/>
    </row>
    <row r="506" spans="1:19" ht="16.5" customHeight="1">
      <c r="A506" s="180"/>
      <c r="B506" s="180"/>
      <c r="C506" s="180"/>
      <c r="D506" s="180"/>
      <c r="E506" s="181"/>
      <c r="F506" s="181"/>
      <c r="L506" s="180"/>
      <c r="M506" s="180"/>
      <c r="O506" s="180"/>
      <c r="P506" s="180"/>
      <c r="Q506" s="310"/>
      <c r="R506" s="180"/>
      <c r="S506" s="180"/>
    </row>
    <row r="507" spans="1:19" ht="16.5" customHeight="1">
      <c r="A507" s="180"/>
      <c r="B507" s="180"/>
      <c r="C507" s="180"/>
      <c r="D507" s="180"/>
      <c r="E507" s="181"/>
      <c r="F507" s="181"/>
      <c r="L507" s="180"/>
      <c r="M507" s="180"/>
      <c r="O507" s="180"/>
      <c r="P507" s="180"/>
      <c r="Q507" s="310"/>
      <c r="R507" s="180"/>
      <c r="S507" s="180"/>
    </row>
    <row r="508" spans="1:19" ht="16.5" customHeight="1">
      <c r="A508" s="180"/>
      <c r="B508" s="180"/>
      <c r="C508" s="180"/>
      <c r="D508" s="180"/>
      <c r="E508" s="181"/>
      <c r="F508" s="181"/>
      <c r="L508" s="180"/>
      <c r="M508" s="180"/>
      <c r="O508" s="180"/>
      <c r="P508" s="180"/>
      <c r="Q508" s="310"/>
      <c r="R508" s="180"/>
      <c r="S508" s="180"/>
    </row>
    <row r="509" spans="1:19" ht="16.5" customHeight="1">
      <c r="A509" s="180"/>
      <c r="B509" s="180"/>
      <c r="C509" s="180"/>
      <c r="D509" s="180"/>
      <c r="E509" s="181"/>
      <c r="F509" s="181"/>
      <c r="L509" s="180"/>
      <c r="M509" s="180"/>
      <c r="O509" s="180"/>
      <c r="P509" s="180"/>
      <c r="Q509" s="310"/>
      <c r="R509" s="180"/>
      <c r="S509" s="180"/>
    </row>
    <row r="510" spans="1:19" ht="16.5" customHeight="1">
      <c r="A510" s="180"/>
      <c r="B510" s="180"/>
      <c r="C510" s="180"/>
      <c r="D510" s="180"/>
      <c r="E510" s="181"/>
      <c r="F510" s="181"/>
      <c r="L510" s="180"/>
      <c r="M510" s="180"/>
      <c r="O510" s="180"/>
      <c r="P510" s="180"/>
      <c r="Q510" s="310"/>
      <c r="R510" s="180"/>
      <c r="S510" s="180"/>
    </row>
    <row r="511" spans="1:19" ht="16.5" customHeight="1">
      <c r="A511" s="180"/>
      <c r="B511" s="180"/>
      <c r="C511" s="180"/>
      <c r="D511" s="180"/>
      <c r="E511" s="181"/>
      <c r="F511" s="181"/>
      <c r="L511" s="180"/>
      <c r="M511" s="180"/>
      <c r="O511" s="180"/>
      <c r="P511" s="180"/>
      <c r="Q511" s="310"/>
      <c r="R511" s="180"/>
      <c r="S511" s="180"/>
    </row>
    <row r="512" spans="1:19" ht="16.5" customHeight="1">
      <c r="A512" s="180"/>
      <c r="B512" s="180"/>
      <c r="C512" s="180"/>
      <c r="D512" s="180"/>
      <c r="E512" s="181"/>
      <c r="F512" s="181"/>
      <c r="L512" s="180"/>
      <c r="M512" s="180"/>
      <c r="O512" s="180"/>
      <c r="P512" s="180"/>
      <c r="Q512" s="310"/>
      <c r="R512" s="180"/>
      <c r="S512" s="180"/>
    </row>
    <row r="513" spans="1:19" ht="16.5" customHeight="1">
      <c r="A513" s="180"/>
      <c r="B513" s="180"/>
      <c r="C513" s="180"/>
      <c r="D513" s="180"/>
      <c r="E513" s="181"/>
      <c r="F513" s="181"/>
      <c r="L513" s="180"/>
      <c r="M513" s="180"/>
      <c r="O513" s="180"/>
      <c r="P513" s="180"/>
      <c r="Q513" s="310"/>
      <c r="R513" s="180"/>
      <c r="S513" s="180"/>
    </row>
    <row r="514" spans="1:19" ht="16.5" customHeight="1">
      <c r="A514" s="180"/>
      <c r="B514" s="180"/>
      <c r="C514" s="180"/>
      <c r="D514" s="180"/>
      <c r="E514" s="181"/>
      <c r="F514" s="181"/>
      <c r="L514" s="180"/>
      <c r="M514" s="180"/>
      <c r="O514" s="180"/>
      <c r="P514" s="180"/>
      <c r="Q514" s="310"/>
      <c r="R514" s="180"/>
      <c r="S514" s="180"/>
    </row>
    <row r="515" spans="1:19" ht="16.5" customHeight="1">
      <c r="A515" s="180"/>
      <c r="B515" s="180"/>
      <c r="C515" s="180"/>
      <c r="D515" s="180"/>
      <c r="E515" s="181"/>
      <c r="F515" s="181"/>
      <c r="L515" s="180"/>
      <c r="M515" s="180"/>
      <c r="O515" s="180"/>
      <c r="P515" s="180"/>
      <c r="Q515" s="310"/>
      <c r="R515" s="180"/>
      <c r="S515" s="180"/>
    </row>
    <row r="516" spans="1:19" ht="16.5" customHeight="1">
      <c r="A516" s="180"/>
      <c r="B516" s="180"/>
      <c r="C516" s="180"/>
      <c r="D516" s="180"/>
      <c r="E516" s="181"/>
      <c r="F516" s="181"/>
      <c r="L516" s="180"/>
      <c r="M516" s="180"/>
      <c r="O516" s="180"/>
      <c r="P516" s="180"/>
      <c r="Q516" s="310"/>
      <c r="R516" s="180"/>
      <c r="S516" s="180"/>
    </row>
    <row r="517" spans="1:19" ht="16.5" customHeight="1">
      <c r="A517" s="180"/>
      <c r="B517" s="180"/>
      <c r="C517" s="180"/>
      <c r="D517" s="180"/>
      <c r="E517" s="181"/>
      <c r="F517" s="181"/>
      <c r="L517" s="180"/>
      <c r="M517" s="180"/>
      <c r="O517" s="180"/>
      <c r="P517" s="180"/>
      <c r="Q517" s="310"/>
      <c r="R517" s="180"/>
      <c r="S517" s="180"/>
    </row>
    <row r="518" spans="1:19" ht="16.5" customHeight="1">
      <c r="A518" s="180"/>
      <c r="B518" s="180"/>
      <c r="C518" s="180"/>
      <c r="D518" s="180"/>
      <c r="E518" s="181"/>
      <c r="F518" s="181"/>
      <c r="L518" s="180"/>
      <c r="M518" s="180"/>
      <c r="O518" s="180"/>
      <c r="P518" s="180"/>
      <c r="Q518" s="310"/>
      <c r="R518" s="180"/>
      <c r="S518" s="180"/>
    </row>
    <row r="519" spans="1:19" ht="16.5" customHeight="1">
      <c r="A519" s="180"/>
      <c r="B519" s="180"/>
      <c r="C519" s="180"/>
      <c r="D519" s="180"/>
      <c r="E519" s="181"/>
      <c r="F519" s="181"/>
      <c r="L519" s="180"/>
      <c r="M519" s="180"/>
      <c r="O519" s="180"/>
      <c r="P519" s="180"/>
      <c r="Q519" s="310"/>
      <c r="R519" s="180"/>
      <c r="S519" s="180"/>
    </row>
    <row r="520" spans="1:19" ht="16.5" customHeight="1">
      <c r="A520" s="180"/>
      <c r="B520" s="180"/>
      <c r="C520" s="180"/>
      <c r="D520" s="180"/>
      <c r="E520" s="181"/>
      <c r="F520" s="181"/>
      <c r="L520" s="180"/>
      <c r="M520" s="180"/>
      <c r="O520" s="180"/>
      <c r="P520" s="180"/>
      <c r="Q520" s="310"/>
      <c r="R520" s="180"/>
      <c r="S520" s="180"/>
    </row>
    <row r="521" spans="1:19" ht="16.5" customHeight="1">
      <c r="A521" s="180"/>
      <c r="B521" s="180"/>
      <c r="C521" s="180"/>
      <c r="D521" s="180"/>
      <c r="E521" s="181"/>
      <c r="F521" s="181"/>
      <c r="L521" s="180"/>
      <c r="M521" s="180"/>
      <c r="O521" s="180"/>
      <c r="P521" s="180"/>
      <c r="Q521" s="310"/>
      <c r="R521" s="180"/>
      <c r="S521" s="180"/>
    </row>
    <row r="522" spans="1:19" ht="16.5" customHeight="1">
      <c r="A522" s="180"/>
      <c r="B522" s="180"/>
      <c r="C522" s="180"/>
      <c r="D522" s="180"/>
      <c r="E522" s="181"/>
      <c r="F522" s="181"/>
      <c r="L522" s="180"/>
      <c r="M522" s="180"/>
      <c r="O522" s="180"/>
      <c r="P522" s="180"/>
      <c r="Q522" s="310"/>
      <c r="R522" s="180"/>
      <c r="S522" s="180"/>
    </row>
    <row r="523" spans="1:19" ht="16.5" customHeight="1">
      <c r="A523" s="180"/>
      <c r="B523" s="180"/>
      <c r="C523" s="180"/>
      <c r="D523" s="180"/>
      <c r="E523" s="181"/>
      <c r="F523" s="181"/>
      <c r="L523" s="180"/>
      <c r="M523" s="180"/>
      <c r="O523" s="180"/>
      <c r="P523" s="180"/>
      <c r="Q523" s="310"/>
      <c r="R523" s="180"/>
      <c r="S523" s="180"/>
    </row>
    <row r="524" spans="1:19" ht="16.5" customHeight="1">
      <c r="A524" s="180"/>
      <c r="B524" s="180"/>
      <c r="C524" s="180"/>
      <c r="D524" s="180"/>
      <c r="E524" s="181"/>
      <c r="F524" s="181"/>
      <c r="L524" s="180"/>
      <c r="M524" s="180"/>
      <c r="O524" s="180"/>
      <c r="P524" s="180"/>
      <c r="Q524" s="310"/>
      <c r="R524" s="180"/>
      <c r="S524" s="180"/>
    </row>
    <row r="525" spans="1:19" ht="16.5" customHeight="1">
      <c r="A525" s="180"/>
      <c r="B525" s="180"/>
      <c r="C525" s="180"/>
      <c r="D525" s="180"/>
      <c r="E525" s="181"/>
      <c r="F525" s="181"/>
      <c r="L525" s="180"/>
      <c r="M525" s="180"/>
      <c r="O525" s="180"/>
      <c r="P525" s="180"/>
      <c r="Q525" s="310"/>
      <c r="R525" s="180"/>
      <c r="S525" s="180"/>
    </row>
    <row r="526" spans="1:19" ht="16.5" customHeight="1">
      <c r="A526" s="180"/>
      <c r="B526" s="180"/>
      <c r="C526" s="180"/>
      <c r="D526" s="180"/>
      <c r="E526" s="181"/>
      <c r="F526" s="181"/>
      <c r="L526" s="180"/>
      <c r="M526" s="180"/>
      <c r="O526" s="180"/>
      <c r="P526" s="180"/>
      <c r="Q526" s="310"/>
      <c r="R526" s="180"/>
      <c r="S526" s="180"/>
    </row>
    <row r="527" spans="1:19" ht="16.5" customHeight="1">
      <c r="A527" s="180"/>
      <c r="B527" s="180"/>
      <c r="C527" s="180"/>
      <c r="D527" s="180"/>
      <c r="E527" s="181"/>
      <c r="F527" s="181"/>
      <c r="L527" s="180"/>
      <c r="M527" s="180"/>
      <c r="O527" s="180"/>
      <c r="P527" s="180"/>
      <c r="Q527" s="310"/>
      <c r="R527" s="180"/>
      <c r="S527" s="180"/>
    </row>
    <row r="528" spans="1:19" ht="16.5" customHeight="1">
      <c r="A528" s="180"/>
      <c r="B528" s="180"/>
      <c r="C528" s="180"/>
      <c r="D528" s="180"/>
      <c r="E528" s="181"/>
      <c r="F528" s="181"/>
      <c r="L528" s="180"/>
      <c r="M528" s="180"/>
      <c r="O528" s="180"/>
      <c r="P528" s="180"/>
      <c r="Q528" s="310"/>
      <c r="R528" s="180"/>
      <c r="S528" s="180"/>
    </row>
    <row r="529" spans="1:19" ht="16.5" customHeight="1">
      <c r="A529" s="180"/>
      <c r="B529" s="180"/>
      <c r="C529" s="180"/>
      <c r="D529" s="180"/>
      <c r="E529" s="181"/>
      <c r="F529" s="181"/>
      <c r="L529" s="180"/>
      <c r="M529" s="180"/>
      <c r="O529" s="180"/>
      <c r="P529" s="180"/>
      <c r="Q529" s="310"/>
      <c r="R529" s="180"/>
      <c r="S529" s="180"/>
    </row>
    <row r="530" spans="1:19" ht="16.5" customHeight="1">
      <c r="A530" s="180"/>
      <c r="B530" s="180"/>
      <c r="C530" s="180"/>
      <c r="D530" s="180"/>
      <c r="E530" s="181"/>
      <c r="F530" s="181"/>
      <c r="L530" s="180"/>
      <c r="M530" s="180"/>
      <c r="O530" s="180"/>
      <c r="P530" s="180"/>
      <c r="Q530" s="310"/>
      <c r="R530" s="180"/>
      <c r="S530" s="180"/>
    </row>
    <row r="531" spans="1:19" ht="16.5" customHeight="1">
      <c r="A531" s="180"/>
      <c r="B531" s="180"/>
      <c r="C531" s="180"/>
      <c r="D531" s="180"/>
      <c r="E531" s="181"/>
      <c r="F531" s="181"/>
      <c r="L531" s="180"/>
      <c r="M531" s="180"/>
      <c r="O531" s="180"/>
      <c r="P531" s="180"/>
      <c r="Q531" s="310"/>
      <c r="R531" s="180"/>
      <c r="S531" s="180"/>
    </row>
    <row r="532" spans="1:19" ht="16.5" customHeight="1">
      <c r="A532" s="180"/>
      <c r="B532" s="180"/>
      <c r="C532" s="180"/>
      <c r="D532" s="180"/>
      <c r="E532" s="181"/>
      <c r="F532" s="181"/>
      <c r="L532" s="180"/>
      <c r="M532" s="180"/>
      <c r="O532" s="180"/>
      <c r="P532" s="180"/>
      <c r="Q532" s="310"/>
      <c r="R532" s="180"/>
      <c r="S532" s="180"/>
    </row>
    <row r="533" spans="1:19" ht="16.5" customHeight="1">
      <c r="A533" s="180"/>
      <c r="B533" s="180"/>
      <c r="C533" s="180"/>
      <c r="D533" s="180"/>
      <c r="E533" s="181"/>
      <c r="F533" s="181"/>
      <c r="L533" s="180"/>
      <c r="M533" s="180"/>
      <c r="O533" s="180"/>
      <c r="P533" s="180"/>
      <c r="Q533" s="310"/>
      <c r="R533" s="180"/>
      <c r="S533" s="180"/>
    </row>
    <row r="534" spans="1:19" ht="16.5" customHeight="1">
      <c r="A534" s="180"/>
      <c r="B534" s="180"/>
      <c r="C534" s="180"/>
      <c r="D534" s="180"/>
      <c r="E534" s="181"/>
      <c r="F534" s="181"/>
      <c r="L534" s="180"/>
      <c r="M534" s="180"/>
      <c r="O534" s="180"/>
      <c r="P534" s="180"/>
      <c r="Q534" s="310"/>
      <c r="R534" s="180"/>
      <c r="S534" s="180"/>
    </row>
    <row r="535" spans="1:19" ht="16.5" customHeight="1">
      <c r="A535" s="180"/>
      <c r="B535" s="180"/>
      <c r="C535" s="180"/>
      <c r="D535" s="180"/>
      <c r="E535" s="181"/>
      <c r="F535" s="181"/>
      <c r="L535" s="180"/>
      <c r="M535" s="180"/>
      <c r="O535" s="180"/>
      <c r="P535" s="180"/>
      <c r="Q535" s="310"/>
      <c r="R535" s="180"/>
      <c r="S535" s="180"/>
    </row>
    <row r="536" spans="1:19" ht="16.5" customHeight="1">
      <c r="A536" s="180"/>
      <c r="B536" s="180"/>
      <c r="C536" s="180"/>
      <c r="D536" s="180"/>
      <c r="E536" s="181"/>
      <c r="F536" s="181"/>
      <c r="L536" s="180"/>
      <c r="M536" s="180"/>
      <c r="O536" s="180"/>
      <c r="P536" s="180"/>
      <c r="Q536" s="310"/>
      <c r="R536" s="180"/>
      <c r="S536" s="180"/>
    </row>
    <row r="537" spans="1:19" ht="16.5" customHeight="1">
      <c r="A537" s="180"/>
      <c r="B537" s="180"/>
      <c r="C537" s="180"/>
      <c r="D537" s="180"/>
      <c r="E537" s="181"/>
      <c r="F537" s="181"/>
      <c r="L537" s="180"/>
      <c r="M537" s="180"/>
      <c r="O537" s="180"/>
      <c r="P537" s="180"/>
      <c r="Q537" s="310"/>
      <c r="R537" s="180"/>
      <c r="S537" s="180"/>
    </row>
    <row r="538" spans="1:19" ht="16.5" customHeight="1">
      <c r="A538" s="180"/>
      <c r="B538" s="180"/>
      <c r="C538" s="180"/>
      <c r="D538" s="180"/>
      <c r="E538" s="181"/>
      <c r="F538" s="181"/>
      <c r="L538" s="180"/>
      <c r="M538" s="180"/>
      <c r="O538" s="180"/>
      <c r="P538" s="180"/>
      <c r="Q538" s="310"/>
      <c r="R538" s="180"/>
      <c r="S538" s="180"/>
    </row>
    <row r="539" spans="1:19" ht="16.5" customHeight="1">
      <c r="A539" s="180"/>
      <c r="B539" s="180"/>
      <c r="C539" s="180"/>
      <c r="D539" s="180"/>
      <c r="E539" s="181"/>
      <c r="F539" s="181"/>
      <c r="L539" s="180"/>
      <c r="M539" s="180"/>
      <c r="O539" s="180"/>
      <c r="P539" s="180"/>
      <c r="Q539" s="310"/>
      <c r="R539" s="180"/>
      <c r="S539" s="180"/>
    </row>
    <row r="540" spans="1:19" ht="16.5" customHeight="1">
      <c r="A540" s="180"/>
      <c r="B540" s="180"/>
      <c r="C540" s="180"/>
      <c r="D540" s="180"/>
      <c r="E540" s="181"/>
      <c r="F540" s="181"/>
      <c r="L540" s="180"/>
      <c r="M540" s="180"/>
      <c r="O540" s="180"/>
      <c r="P540" s="180"/>
      <c r="Q540" s="310"/>
      <c r="R540" s="180"/>
      <c r="S540" s="180"/>
    </row>
    <row r="541" spans="1:19" ht="16.5" customHeight="1">
      <c r="A541" s="180"/>
      <c r="B541" s="180"/>
      <c r="C541" s="180"/>
      <c r="D541" s="180"/>
      <c r="E541" s="181"/>
      <c r="F541" s="181"/>
      <c r="L541" s="180"/>
      <c r="M541" s="180"/>
      <c r="O541" s="180"/>
      <c r="P541" s="180"/>
      <c r="Q541" s="310"/>
      <c r="R541" s="180"/>
      <c r="S541" s="180"/>
    </row>
    <row r="542" spans="1:19" ht="16.5" customHeight="1">
      <c r="A542" s="180"/>
      <c r="B542" s="180"/>
      <c r="C542" s="180"/>
      <c r="D542" s="180"/>
      <c r="E542" s="181"/>
      <c r="F542" s="181"/>
      <c r="L542" s="180"/>
      <c r="M542" s="180"/>
      <c r="O542" s="180"/>
      <c r="P542" s="180"/>
      <c r="Q542" s="310"/>
      <c r="R542" s="180"/>
      <c r="S542" s="180"/>
    </row>
    <row r="543" spans="1:19" ht="16.5" customHeight="1">
      <c r="A543" s="180"/>
      <c r="B543" s="180"/>
      <c r="C543" s="180"/>
      <c r="D543" s="180"/>
      <c r="E543" s="181"/>
      <c r="F543" s="181"/>
      <c r="L543" s="180"/>
      <c r="M543" s="180"/>
      <c r="O543" s="180"/>
      <c r="P543" s="180"/>
      <c r="Q543" s="310"/>
      <c r="R543" s="180"/>
      <c r="S543" s="180"/>
    </row>
    <row r="544" spans="1:19" ht="16.5" customHeight="1">
      <c r="A544" s="180"/>
      <c r="B544" s="180"/>
      <c r="C544" s="180"/>
      <c r="D544" s="180"/>
      <c r="E544" s="181"/>
      <c r="F544" s="181"/>
      <c r="L544" s="180"/>
      <c r="M544" s="180"/>
      <c r="O544" s="180"/>
      <c r="P544" s="180"/>
      <c r="Q544" s="310"/>
      <c r="R544" s="180"/>
      <c r="S544" s="180"/>
    </row>
    <row r="545" spans="1:19" ht="16.5" customHeight="1">
      <c r="A545" s="180"/>
      <c r="B545" s="180"/>
      <c r="C545" s="180"/>
      <c r="D545" s="180"/>
      <c r="E545" s="181"/>
      <c r="F545" s="181"/>
      <c r="L545" s="180"/>
      <c r="M545" s="180"/>
      <c r="O545" s="180"/>
      <c r="P545" s="180"/>
      <c r="Q545" s="310"/>
      <c r="R545" s="180"/>
      <c r="S545" s="180"/>
    </row>
    <row r="546" spans="1:19" ht="16.5" customHeight="1">
      <c r="A546" s="180"/>
      <c r="B546" s="180"/>
      <c r="C546" s="180"/>
      <c r="D546" s="180"/>
      <c r="E546" s="181"/>
      <c r="F546" s="181"/>
      <c r="L546" s="180"/>
      <c r="M546" s="180"/>
      <c r="O546" s="180"/>
      <c r="P546" s="180"/>
      <c r="Q546" s="310"/>
      <c r="R546" s="180"/>
      <c r="S546" s="180"/>
    </row>
    <row r="547" spans="1:19" ht="16.5" customHeight="1">
      <c r="A547" s="180"/>
      <c r="B547" s="180"/>
      <c r="C547" s="180"/>
      <c r="D547" s="180"/>
      <c r="E547" s="181"/>
      <c r="F547" s="181"/>
      <c r="L547" s="180"/>
      <c r="M547" s="180"/>
      <c r="O547" s="180"/>
      <c r="P547" s="180"/>
      <c r="Q547" s="310"/>
      <c r="R547" s="180"/>
      <c r="S547" s="180"/>
    </row>
    <row r="548" spans="1:19" ht="16.5" customHeight="1">
      <c r="A548" s="180"/>
      <c r="B548" s="180"/>
      <c r="C548" s="180"/>
      <c r="D548" s="180"/>
      <c r="E548" s="181"/>
      <c r="F548" s="181"/>
      <c r="L548" s="180"/>
      <c r="M548" s="180"/>
      <c r="O548" s="180"/>
      <c r="P548" s="180"/>
      <c r="Q548" s="310"/>
      <c r="R548" s="180"/>
      <c r="S548" s="180"/>
    </row>
    <row r="549" spans="1:19" ht="16.5" customHeight="1">
      <c r="A549" s="180"/>
      <c r="B549" s="180"/>
      <c r="C549" s="180"/>
      <c r="D549" s="180"/>
      <c r="E549" s="181"/>
      <c r="F549" s="181"/>
      <c r="L549" s="180"/>
      <c r="M549" s="180"/>
      <c r="O549" s="180"/>
      <c r="P549" s="180"/>
      <c r="Q549" s="310"/>
      <c r="R549" s="180"/>
      <c r="S549" s="180"/>
    </row>
    <row r="550" spans="1:19" ht="16.5" customHeight="1">
      <c r="A550" s="180"/>
      <c r="B550" s="180"/>
      <c r="C550" s="180"/>
      <c r="D550" s="180"/>
      <c r="E550" s="181"/>
      <c r="F550" s="181"/>
      <c r="L550" s="180"/>
      <c r="M550" s="180"/>
      <c r="O550" s="180"/>
      <c r="P550" s="180"/>
      <c r="Q550" s="310"/>
      <c r="R550" s="180"/>
      <c r="S550" s="180"/>
    </row>
    <row r="551" spans="1:19" ht="16.5" customHeight="1">
      <c r="A551" s="180"/>
      <c r="B551" s="180"/>
      <c r="C551" s="180"/>
      <c r="D551" s="180"/>
      <c r="E551" s="181"/>
      <c r="F551" s="181"/>
      <c r="L551" s="180"/>
      <c r="M551" s="180"/>
      <c r="O551" s="180"/>
      <c r="P551" s="180"/>
      <c r="Q551" s="310"/>
      <c r="R551" s="180"/>
      <c r="S551" s="180"/>
    </row>
    <row r="552" spans="1:19" ht="16.5" customHeight="1">
      <c r="A552" s="180"/>
      <c r="B552" s="180"/>
      <c r="C552" s="180"/>
      <c r="D552" s="180"/>
      <c r="E552" s="181"/>
      <c r="F552" s="181"/>
      <c r="L552" s="180"/>
      <c r="M552" s="180"/>
      <c r="O552" s="180"/>
      <c r="P552" s="180"/>
      <c r="Q552" s="310"/>
      <c r="R552" s="180"/>
      <c r="S552" s="180"/>
    </row>
    <row r="553" spans="1:19" ht="16.5" customHeight="1">
      <c r="A553" s="180"/>
      <c r="B553" s="180"/>
      <c r="C553" s="180"/>
      <c r="D553" s="180"/>
      <c r="E553" s="181"/>
      <c r="F553" s="181"/>
      <c r="L553" s="180"/>
      <c r="M553" s="180"/>
      <c r="O553" s="180"/>
      <c r="P553" s="180"/>
      <c r="Q553" s="310"/>
      <c r="R553" s="180"/>
      <c r="S553" s="180"/>
    </row>
    <row r="554" spans="1:19" ht="16.5" customHeight="1">
      <c r="A554" s="180"/>
      <c r="B554" s="180"/>
      <c r="C554" s="180"/>
      <c r="D554" s="180"/>
      <c r="E554" s="181"/>
      <c r="F554" s="181"/>
      <c r="L554" s="180"/>
      <c r="M554" s="180"/>
      <c r="O554" s="180"/>
      <c r="P554" s="180"/>
      <c r="Q554" s="310"/>
      <c r="R554" s="180"/>
      <c r="S554" s="180"/>
    </row>
    <row r="555" spans="1:19" ht="16.5" customHeight="1">
      <c r="A555" s="180"/>
      <c r="B555" s="180"/>
      <c r="C555" s="180"/>
      <c r="D555" s="180"/>
      <c r="E555" s="181"/>
      <c r="F555" s="181"/>
      <c r="L555" s="180"/>
      <c r="M555" s="180"/>
      <c r="O555" s="180"/>
      <c r="P555" s="180"/>
      <c r="Q555" s="310"/>
      <c r="R555" s="180"/>
      <c r="S555" s="180"/>
    </row>
    <row r="556" spans="1:19" ht="16.5" customHeight="1">
      <c r="A556" s="180"/>
      <c r="B556" s="180"/>
      <c r="C556" s="180"/>
      <c r="D556" s="180"/>
      <c r="E556" s="181"/>
      <c r="F556" s="181"/>
      <c r="L556" s="180"/>
      <c r="M556" s="180"/>
      <c r="O556" s="180"/>
      <c r="P556" s="180"/>
      <c r="Q556" s="310"/>
      <c r="R556" s="180"/>
      <c r="S556" s="180"/>
    </row>
    <row r="557" spans="1:19" ht="16.5" customHeight="1">
      <c r="A557" s="180"/>
      <c r="B557" s="180"/>
      <c r="C557" s="180"/>
      <c r="D557" s="180"/>
      <c r="E557" s="181"/>
      <c r="F557" s="181"/>
      <c r="L557" s="180"/>
      <c r="M557" s="180"/>
      <c r="O557" s="180"/>
      <c r="P557" s="180"/>
      <c r="Q557" s="310"/>
      <c r="R557" s="180"/>
      <c r="S557" s="180"/>
    </row>
    <row r="558" spans="1:19" ht="16.5" customHeight="1">
      <c r="A558" s="180"/>
      <c r="B558" s="180"/>
      <c r="C558" s="180"/>
      <c r="D558" s="180"/>
      <c r="E558" s="181"/>
      <c r="F558" s="181"/>
      <c r="L558" s="180"/>
      <c r="M558" s="180"/>
      <c r="O558" s="180"/>
      <c r="P558" s="180"/>
      <c r="Q558" s="310"/>
      <c r="R558" s="180"/>
      <c r="S558" s="180"/>
    </row>
    <row r="559" spans="1:19" ht="16.5" customHeight="1">
      <c r="A559" s="180"/>
      <c r="B559" s="180"/>
      <c r="C559" s="180"/>
      <c r="D559" s="180"/>
      <c r="E559" s="181"/>
      <c r="F559" s="181"/>
      <c r="L559" s="180"/>
      <c r="M559" s="180"/>
      <c r="O559" s="180"/>
      <c r="P559" s="180"/>
      <c r="Q559" s="310"/>
      <c r="R559" s="180"/>
      <c r="S559" s="180"/>
    </row>
    <row r="560" spans="1:19" ht="16.5" customHeight="1">
      <c r="A560" s="180"/>
      <c r="B560" s="180"/>
      <c r="C560" s="180"/>
      <c r="D560" s="180"/>
      <c r="E560" s="181"/>
      <c r="F560" s="181"/>
      <c r="L560" s="180"/>
      <c r="M560" s="180"/>
      <c r="O560" s="180"/>
      <c r="P560" s="180"/>
      <c r="Q560" s="310"/>
      <c r="R560" s="180"/>
      <c r="S560" s="180"/>
    </row>
    <row r="561" spans="1:19" ht="16.5" customHeight="1">
      <c r="A561" s="180"/>
      <c r="B561" s="180"/>
      <c r="C561" s="180"/>
      <c r="D561" s="180"/>
      <c r="E561" s="181"/>
      <c r="F561" s="181"/>
      <c r="L561" s="180"/>
      <c r="M561" s="180"/>
      <c r="O561" s="180"/>
      <c r="P561" s="180"/>
      <c r="Q561" s="310"/>
      <c r="R561" s="180"/>
      <c r="S561" s="180"/>
    </row>
    <row r="562" spans="1:19" ht="16.5" customHeight="1">
      <c r="A562" s="180"/>
      <c r="B562" s="180"/>
      <c r="C562" s="180"/>
      <c r="D562" s="180"/>
      <c r="E562" s="181"/>
      <c r="F562" s="181"/>
      <c r="L562" s="180"/>
      <c r="M562" s="180"/>
      <c r="O562" s="180"/>
      <c r="P562" s="180"/>
      <c r="Q562" s="310"/>
      <c r="R562" s="180"/>
      <c r="S562" s="180"/>
    </row>
    <row r="563" spans="1:19" ht="16.5" customHeight="1">
      <c r="A563" s="180"/>
      <c r="B563" s="180"/>
      <c r="C563" s="180"/>
      <c r="D563" s="180"/>
      <c r="E563" s="181"/>
      <c r="F563" s="181"/>
      <c r="L563" s="180"/>
      <c r="M563" s="180"/>
      <c r="O563" s="180"/>
      <c r="P563" s="180"/>
      <c r="Q563" s="310"/>
      <c r="R563" s="180"/>
      <c r="S563" s="180"/>
    </row>
    <row r="564" spans="1:19" ht="16.5" customHeight="1">
      <c r="A564" s="180"/>
      <c r="B564" s="180"/>
      <c r="C564" s="180"/>
      <c r="D564" s="180"/>
      <c r="E564" s="181"/>
      <c r="F564" s="181"/>
      <c r="L564" s="180"/>
      <c r="M564" s="180"/>
      <c r="O564" s="180"/>
      <c r="P564" s="180"/>
      <c r="Q564" s="310"/>
      <c r="R564" s="180"/>
      <c r="S564" s="180"/>
    </row>
    <row r="565" spans="1:19" ht="16.5" customHeight="1">
      <c r="A565" s="180"/>
      <c r="B565" s="180"/>
      <c r="C565" s="180"/>
      <c r="D565" s="180"/>
      <c r="E565" s="181"/>
      <c r="F565" s="181"/>
      <c r="L565" s="180"/>
      <c r="M565" s="180"/>
      <c r="O565" s="180"/>
      <c r="P565" s="180"/>
      <c r="Q565" s="310"/>
      <c r="R565" s="180"/>
      <c r="S565" s="180"/>
    </row>
    <row r="566" spans="1:19" ht="16.5" customHeight="1">
      <c r="A566" s="180"/>
      <c r="B566" s="180"/>
      <c r="C566" s="180"/>
      <c r="D566" s="180"/>
      <c r="E566" s="181"/>
      <c r="F566" s="181"/>
      <c r="L566" s="180"/>
      <c r="M566" s="180"/>
      <c r="O566" s="180"/>
      <c r="P566" s="180"/>
      <c r="Q566" s="310"/>
      <c r="R566" s="180"/>
      <c r="S566" s="180"/>
    </row>
    <row r="567" spans="1:19" ht="16.5" customHeight="1">
      <c r="A567" s="180"/>
      <c r="B567" s="180"/>
      <c r="C567" s="180"/>
      <c r="D567" s="180"/>
      <c r="E567" s="181"/>
      <c r="F567" s="181"/>
      <c r="L567" s="180"/>
      <c r="M567" s="180"/>
      <c r="O567" s="180"/>
      <c r="P567" s="180"/>
      <c r="Q567" s="310"/>
      <c r="R567" s="180"/>
      <c r="S567" s="180"/>
    </row>
    <row r="568" spans="1:19" ht="16.5" customHeight="1">
      <c r="A568" s="180"/>
      <c r="B568" s="180"/>
      <c r="C568" s="180"/>
      <c r="D568" s="180"/>
      <c r="E568" s="181"/>
      <c r="F568" s="181"/>
      <c r="L568" s="180"/>
      <c r="M568" s="180"/>
      <c r="O568" s="180"/>
      <c r="P568" s="180"/>
      <c r="Q568" s="310"/>
      <c r="R568" s="180"/>
      <c r="S568" s="180"/>
    </row>
    <row r="569" spans="1:19" ht="16.5" customHeight="1">
      <c r="A569" s="180"/>
      <c r="B569" s="180"/>
      <c r="C569" s="180"/>
      <c r="D569" s="180"/>
      <c r="E569" s="181"/>
      <c r="F569" s="181"/>
      <c r="L569" s="180"/>
      <c r="M569" s="180"/>
      <c r="O569" s="180"/>
      <c r="P569" s="180"/>
      <c r="Q569" s="310"/>
      <c r="R569" s="180"/>
      <c r="S569" s="180"/>
    </row>
    <row r="570" spans="1:19" ht="16.5" customHeight="1">
      <c r="A570" s="180"/>
      <c r="B570" s="180"/>
      <c r="C570" s="180"/>
      <c r="D570" s="180"/>
      <c r="E570" s="181"/>
      <c r="F570" s="181"/>
      <c r="L570" s="180"/>
      <c r="M570" s="180"/>
      <c r="O570" s="180"/>
      <c r="P570" s="180"/>
      <c r="Q570" s="310"/>
      <c r="R570" s="180"/>
      <c r="S570" s="180"/>
    </row>
    <row r="571" spans="1:19" ht="16.5" customHeight="1">
      <c r="A571" s="180"/>
      <c r="B571" s="180"/>
      <c r="C571" s="180"/>
      <c r="D571" s="180"/>
      <c r="E571" s="181"/>
      <c r="F571" s="181"/>
      <c r="L571" s="180"/>
      <c r="M571" s="180"/>
      <c r="O571" s="180"/>
      <c r="P571" s="180"/>
      <c r="Q571" s="310"/>
      <c r="R571" s="180"/>
      <c r="S571" s="180"/>
    </row>
    <row r="572" spans="1:19" ht="16.5" customHeight="1">
      <c r="A572" s="180"/>
      <c r="B572" s="180"/>
      <c r="C572" s="180"/>
      <c r="D572" s="180"/>
      <c r="E572" s="181"/>
      <c r="F572" s="181"/>
      <c r="L572" s="180"/>
      <c r="M572" s="180"/>
      <c r="O572" s="180"/>
      <c r="P572" s="180"/>
      <c r="Q572" s="310"/>
      <c r="R572" s="180"/>
      <c r="S572" s="180"/>
    </row>
    <row r="573" spans="1:19" ht="16.5" customHeight="1">
      <c r="A573" s="180"/>
      <c r="B573" s="180"/>
      <c r="C573" s="180"/>
      <c r="D573" s="180"/>
      <c r="E573" s="181"/>
      <c r="F573" s="181"/>
      <c r="L573" s="180"/>
      <c r="M573" s="180"/>
      <c r="O573" s="180"/>
      <c r="P573" s="180"/>
      <c r="Q573" s="310"/>
      <c r="R573" s="180"/>
      <c r="S573" s="180"/>
    </row>
    <row r="574" spans="1:19" ht="16.5" customHeight="1">
      <c r="A574" s="180"/>
      <c r="B574" s="180"/>
      <c r="C574" s="180"/>
      <c r="D574" s="180"/>
      <c r="E574" s="181"/>
      <c r="F574" s="181"/>
      <c r="L574" s="180"/>
      <c r="M574" s="180"/>
      <c r="O574" s="180"/>
      <c r="P574" s="180"/>
      <c r="Q574" s="310"/>
      <c r="R574" s="180"/>
      <c r="S574" s="180"/>
    </row>
    <row r="575" spans="1:19" ht="16.5" customHeight="1">
      <c r="A575" s="180"/>
      <c r="B575" s="180"/>
      <c r="C575" s="180"/>
      <c r="D575" s="180"/>
      <c r="E575" s="181"/>
      <c r="F575" s="181"/>
      <c r="L575" s="180"/>
      <c r="M575" s="180"/>
      <c r="O575" s="180"/>
      <c r="P575" s="180"/>
      <c r="Q575" s="310"/>
      <c r="R575" s="180"/>
      <c r="S575" s="180"/>
    </row>
    <row r="576" spans="1:19" ht="16.5" customHeight="1">
      <c r="A576" s="180"/>
      <c r="B576" s="180"/>
      <c r="C576" s="180"/>
      <c r="D576" s="180"/>
      <c r="E576" s="181"/>
      <c r="F576" s="181"/>
      <c r="L576" s="180"/>
      <c r="M576" s="180"/>
      <c r="O576" s="180"/>
      <c r="P576" s="180"/>
      <c r="Q576" s="310"/>
      <c r="R576" s="180"/>
      <c r="S576" s="180"/>
    </row>
    <row r="577" spans="1:19" ht="16.5" customHeight="1">
      <c r="A577" s="180"/>
      <c r="B577" s="180"/>
      <c r="C577" s="180"/>
      <c r="D577" s="180"/>
      <c r="E577" s="181"/>
      <c r="F577" s="181"/>
      <c r="L577" s="180"/>
      <c r="M577" s="180"/>
      <c r="O577" s="180"/>
      <c r="P577" s="180"/>
      <c r="Q577" s="310"/>
      <c r="R577" s="180"/>
      <c r="S577" s="180"/>
    </row>
    <row r="578" spans="1:19" ht="16.5" customHeight="1">
      <c r="A578" s="180"/>
      <c r="B578" s="180"/>
      <c r="C578" s="180"/>
      <c r="D578" s="180"/>
      <c r="E578" s="181"/>
      <c r="F578" s="181"/>
      <c r="L578" s="180"/>
      <c r="M578" s="180"/>
      <c r="O578" s="180"/>
      <c r="P578" s="180"/>
      <c r="Q578" s="310"/>
      <c r="R578" s="180"/>
      <c r="S578" s="180"/>
    </row>
    <row r="579" spans="1:19" ht="16.5" customHeight="1">
      <c r="A579" s="180"/>
      <c r="B579" s="180"/>
      <c r="C579" s="180"/>
      <c r="D579" s="180"/>
      <c r="E579" s="181"/>
      <c r="F579" s="181"/>
      <c r="L579" s="180"/>
      <c r="M579" s="180"/>
      <c r="O579" s="180"/>
      <c r="P579" s="180"/>
      <c r="Q579" s="310"/>
      <c r="R579" s="180"/>
      <c r="S579" s="180"/>
    </row>
    <row r="580" spans="1:19" ht="16.5" customHeight="1">
      <c r="A580" s="180"/>
      <c r="B580" s="180"/>
      <c r="C580" s="180"/>
      <c r="D580" s="180"/>
      <c r="E580" s="181"/>
      <c r="F580" s="181"/>
      <c r="L580" s="180"/>
      <c r="M580" s="180"/>
      <c r="O580" s="180"/>
      <c r="P580" s="180"/>
      <c r="Q580" s="310"/>
      <c r="R580" s="180"/>
      <c r="S580" s="180"/>
    </row>
    <row r="581" spans="1:19" ht="16.5" customHeight="1">
      <c r="A581" s="180"/>
      <c r="B581" s="180"/>
      <c r="C581" s="180"/>
      <c r="D581" s="180"/>
      <c r="E581" s="181"/>
      <c r="F581" s="181"/>
      <c r="L581" s="180"/>
      <c r="M581" s="180"/>
      <c r="O581" s="180"/>
      <c r="P581" s="180"/>
      <c r="Q581" s="310"/>
      <c r="R581" s="180"/>
      <c r="S581" s="180"/>
    </row>
    <row r="582" spans="1:19" ht="16.5" customHeight="1">
      <c r="A582" s="180"/>
      <c r="B582" s="180"/>
      <c r="C582" s="180"/>
      <c r="D582" s="180"/>
      <c r="E582" s="181"/>
      <c r="F582" s="181"/>
      <c r="L582" s="180"/>
      <c r="M582" s="180"/>
      <c r="O582" s="180"/>
      <c r="P582" s="180"/>
      <c r="Q582" s="310"/>
      <c r="R582" s="180"/>
      <c r="S582" s="180"/>
    </row>
    <row r="583" spans="1:19" ht="16.5" customHeight="1">
      <c r="A583" s="180"/>
      <c r="B583" s="180"/>
      <c r="C583" s="180"/>
      <c r="D583" s="180"/>
      <c r="E583" s="181"/>
      <c r="F583" s="181"/>
      <c r="L583" s="180"/>
      <c r="M583" s="180"/>
      <c r="O583" s="180"/>
      <c r="P583" s="180"/>
      <c r="Q583" s="310"/>
      <c r="R583" s="180"/>
      <c r="S583" s="180"/>
    </row>
    <row r="584" spans="1:19" ht="16.5" customHeight="1">
      <c r="A584" s="180"/>
      <c r="B584" s="180"/>
      <c r="C584" s="180"/>
      <c r="D584" s="180"/>
      <c r="E584" s="181"/>
      <c r="F584" s="181"/>
      <c r="L584" s="180"/>
      <c r="M584" s="180"/>
      <c r="O584" s="180"/>
      <c r="P584" s="180"/>
      <c r="Q584" s="310"/>
      <c r="R584" s="180"/>
      <c r="S584" s="180"/>
    </row>
    <row r="585" spans="1:19" ht="16.5" customHeight="1">
      <c r="A585" s="180"/>
      <c r="B585" s="180"/>
      <c r="C585" s="180"/>
      <c r="D585" s="180"/>
      <c r="E585" s="181"/>
      <c r="F585" s="181"/>
      <c r="L585" s="180"/>
      <c r="M585" s="180"/>
      <c r="O585" s="180"/>
      <c r="P585" s="180"/>
      <c r="Q585" s="310"/>
      <c r="R585" s="180"/>
      <c r="S585" s="180"/>
    </row>
    <row r="586" spans="1:19" ht="16.5" customHeight="1">
      <c r="A586" s="180"/>
      <c r="B586" s="180"/>
      <c r="C586" s="180"/>
      <c r="D586" s="180"/>
      <c r="E586" s="181"/>
      <c r="F586" s="181"/>
      <c r="L586" s="180"/>
      <c r="M586" s="180"/>
      <c r="O586" s="180"/>
      <c r="P586" s="180"/>
      <c r="Q586" s="310"/>
      <c r="R586" s="180"/>
      <c r="S586" s="180"/>
    </row>
    <row r="587" spans="1:19" ht="16.5" customHeight="1">
      <c r="A587" s="180"/>
      <c r="B587" s="180"/>
      <c r="C587" s="180"/>
      <c r="D587" s="180"/>
      <c r="E587" s="181"/>
      <c r="F587" s="181"/>
      <c r="L587" s="180"/>
      <c r="M587" s="180"/>
      <c r="O587" s="180"/>
      <c r="P587" s="180"/>
      <c r="Q587" s="310"/>
      <c r="R587" s="180"/>
      <c r="S587" s="180"/>
    </row>
    <row r="588" spans="1:19" ht="16.5" customHeight="1">
      <c r="A588" s="180"/>
      <c r="B588" s="180"/>
      <c r="C588" s="180"/>
      <c r="D588" s="180"/>
      <c r="E588" s="181"/>
      <c r="F588" s="181"/>
      <c r="L588" s="180"/>
      <c r="M588" s="180"/>
      <c r="O588" s="180"/>
      <c r="P588" s="180"/>
      <c r="Q588" s="310"/>
      <c r="R588" s="180"/>
      <c r="S588" s="180"/>
    </row>
    <row r="589" spans="1:19" ht="16.5" customHeight="1">
      <c r="A589" s="180"/>
      <c r="B589" s="180"/>
      <c r="C589" s="180"/>
      <c r="D589" s="180"/>
      <c r="E589" s="181"/>
      <c r="F589" s="181"/>
      <c r="L589" s="180"/>
      <c r="M589" s="180"/>
      <c r="O589" s="180"/>
      <c r="P589" s="180"/>
      <c r="Q589" s="310"/>
      <c r="R589" s="180"/>
      <c r="S589" s="180"/>
    </row>
    <row r="590" spans="1:19" ht="16.5" customHeight="1">
      <c r="A590" s="180"/>
      <c r="B590" s="180"/>
      <c r="C590" s="180"/>
      <c r="D590" s="180"/>
      <c r="E590" s="181"/>
      <c r="F590" s="181"/>
      <c r="L590" s="180"/>
      <c r="M590" s="180"/>
      <c r="O590" s="180"/>
      <c r="P590" s="180"/>
      <c r="Q590" s="310"/>
      <c r="R590" s="180"/>
      <c r="S590" s="180"/>
    </row>
    <row r="591" spans="1:19" ht="16.5" customHeight="1">
      <c r="A591" s="180"/>
      <c r="B591" s="180"/>
      <c r="C591" s="180"/>
      <c r="D591" s="180"/>
      <c r="E591" s="181"/>
      <c r="F591" s="181"/>
      <c r="L591" s="180"/>
      <c r="M591" s="180"/>
      <c r="O591" s="180"/>
      <c r="P591" s="180"/>
      <c r="Q591" s="310"/>
      <c r="R591" s="180"/>
      <c r="S591" s="180"/>
    </row>
    <row r="592" spans="1:19" ht="16.5" customHeight="1">
      <c r="A592" s="180"/>
      <c r="B592" s="180"/>
      <c r="C592" s="180"/>
      <c r="D592" s="180"/>
      <c r="E592" s="181"/>
      <c r="F592" s="181"/>
      <c r="L592" s="180"/>
      <c r="M592" s="180"/>
      <c r="O592" s="180"/>
      <c r="P592" s="180"/>
      <c r="Q592" s="310"/>
      <c r="R592" s="180"/>
      <c r="S592" s="180"/>
    </row>
    <row r="593" spans="1:19" ht="16.5" customHeight="1">
      <c r="A593" s="180"/>
      <c r="B593" s="180"/>
      <c r="C593" s="180"/>
      <c r="D593" s="180"/>
      <c r="E593" s="181"/>
      <c r="F593" s="181"/>
      <c r="L593" s="180"/>
      <c r="M593" s="180"/>
      <c r="O593" s="180"/>
      <c r="P593" s="180"/>
      <c r="Q593" s="310"/>
      <c r="R593" s="180"/>
      <c r="S593" s="180"/>
    </row>
    <row r="594" spans="1:19" ht="16.5" customHeight="1">
      <c r="A594" s="180"/>
      <c r="B594" s="180"/>
      <c r="C594" s="180"/>
      <c r="D594" s="180"/>
      <c r="E594" s="181"/>
      <c r="F594" s="181"/>
      <c r="L594" s="180"/>
      <c r="M594" s="180"/>
      <c r="O594" s="180"/>
      <c r="P594" s="180"/>
      <c r="Q594" s="310"/>
      <c r="R594" s="180"/>
      <c r="S594" s="180"/>
    </row>
    <row r="595" spans="1:19" ht="16.5" customHeight="1">
      <c r="A595" s="180"/>
      <c r="B595" s="180"/>
      <c r="C595" s="180"/>
      <c r="D595" s="180"/>
      <c r="E595" s="181"/>
      <c r="F595" s="181"/>
      <c r="L595" s="180"/>
      <c r="M595" s="180"/>
      <c r="O595" s="180"/>
      <c r="P595" s="180"/>
      <c r="Q595" s="310"/>
      <c r="R595" s="180"/>
      <c r="S595" s="180"/>
    </row>
    <row r="596" spans="1:19" ht="16.5" customHeight="1">
      <c r="A596" s="180"/>
      <c r="B596" s="180"/>
      <c r="C596" s="180"/>
      <c r="D596" s="180"/>
      <c r="E596" s="181"/>
      <c r="F596" s="181"/>
      <c r="L596" s="180"/>
      <c r="M596" s="180"/>
      <c r="O596" s="180"/>
      <c r="P596" s="180"/>
      <c r="Q596" s="310"/>
      <c r="R596" s="180"/>
      <c r="S596" s="180"/>
    </row>
    <row r="597" spans="1:19" ht="16.5" customHeight="1">
      <c r="A597" s="180"/>
      <c r="B597" s="180"/>
      <c r="C597" s="180"/>
      <c r="D597" s="180"/>
      <c r="E597" s="181"/>
      <c r="F597" s="181"/>
      <c r="L597" s="180"/>
      <c r="M597" s="180"/>
      <c r="O597" s="180"/>
      <c r="P597" s="180"/>
      <c r="Q597" s="310"/>
      <c r="R597" s="180"/>
      <c r="S597" s="180"/>
    </row>
    <row r="598" spans="1:19" ht="16.5" customHeight="1">
      <c r="A598" s="180"/>
      <c r="B598" s="180"/>
      <c r="C598" s="180"/>
      <c r="D598" s="180"/>
      <c r="E598" s="181"/>
      <c r="F598" s="181"/>
      <c r="L598" s="180"/>
      <c r="M598" s="180"/>
      <c r="O598" s="180"/>
      <c r="P598" s="180"/>
      <c r="Q598" s="310"/>
      <c r="R598" s="180"/>
      <c r="S598" s="180"/>
    </row>
    <row r="599" spans="1:19" ht="16.5" customHeight="1">
      <c r="A599" s="180"/>
      <c r="B599" s="180"/>
      <c r="C599" s="180"/>
      <c r="D599" s="180"/>
      <c r="E599" s="181"/>
      <c r="F599" s="181"/>
      <c r="L599" s="180"/>
      <c r="M599" s="180"/>
      <c r="O599" s="180"/>
      <c r="P599" s="180"/>
      <c r="Q599" s="310"/>
      <c r="R599" s="180"/>
      <c r="S599" s="180"/>
    </row>
    <row r="600" spans="1:19" ht="16.5" customHeight="1">
      <c r="A600" s="180"/>
      <c r="B600" s="180"/>
      <c r="C600" s="180"/>
      <c r="D600" s="180"/>
      <c r="E600" s="181"/>
      <c r="F600" s="181"/>
      <c r="L600" s="180"/>
      <c r="M600" s="180"/>
      <c r="O600" s="180"/>
      <c r="P600" s="180"/>
      <c r="Q600" s="310"/>
      <c r="R600" s="180"/>
      <c r="S600" s="180"/>
    </row>
    <row r="601" spans="1:19" ht="16.5" customHeight="1">
      <c r="A601" s="180"/>
      <c r="B601" s="180"/>
      <c r="C601" s="180"/>
      <c r="D601" s="180"/>
      <c r="E601" s="181"/>
      <c r="F601" s="181"/>
      <c r="L601" s="180"/>
      <c r="M601" s="180"/>
      <c r="O601" s="180"/>
      <c r="P601" s="180"/>
      <c r="Q601" s="310"/>
      <c r="R601" s="180"/>
      <c r="S601" s="180"/>
    </row>
    <row r="602" spans="1:19" ht="16.5" customHeight="1">
      <c r="A602" s="180"/>
      <c r="B602" s="180"/>
      <c r="C602" s="180"/>
      <c r="D602" s="180"/>
      <c r="E602" s="181"/>
      <c r="F602" s="181"/>
      <c r="L602" s="180"/>
      <c r="M602" s="180"/>
      <c r="O602" s="180"/>
      <c r="P602" s="180"/>
      <c r="Q602" s="310"/>
      <c r="R602" s="180"/>
      <c r="S602" s="180"/>
    </row>
    <row r="603" spans="1:19" ht="16.5" customHeight="1">
      <c r="A603" s="180"/>
      <c r="B603" s="180"/>
      <c r="C603" s="180"/>
      <c r="D603" s="180"/>
      <c r="E603" s="181"/>
      <c r="F603" s="181"/>
      <c r="L603" s="180"/>
      <c r="M603" s="180"/>
      <c r="O603" s="180"/>
      <c r="P603" s="180"/>
      <c r="Q603" s="310"/>
      <c r="R603" s="180"/>
      <c r="S603" s="180"/>
    </row>
    <row r="604" spans="1:19" ht="16.5" customHeight="1">
      <c r="A604" s="180"/>
      <c r="B604" s="180"/>
      <c r="C604" s="180"/>
      <c r="D604" s="180"/>
      <c r="E604" s="181"/>
      <c r="F604" s="181"/>
      <c r="L604" s="180"/>
      <c r="M604" s="180"/>
      <c r="O604" s="180"/>
      <c r="P604" s="180"/>
      <c r="Q604" s="310"/>
      <c r="R604" s="180"/>
      <c r="S604" s="180"/>
    </row>
    <row r="605" spans="1:19" ht="16.5" customHeight="1">
      <c r="A605" s="180"/>
      <c r="B605" s="180"/>
      <c r="C605" s="180"/>
      <c r="D605" s="180"/>
      <c r="E605" s="181"/>
      <c r="F605" s="181"/>
      <c r="L605" s="180"/>
      <c r="M605" s="180"/>
      <c r="O605" s="180"/>
      <c r="P605" s="180"/>
      <c r="Q605" s="310"/>
      <c r="R605" s="180"/>
      <c r="S605" s="180"/>
    </row>
    <row r="606" spans="1:19" ht="16.5" customHeight="1">
      <c r="A606" s="180"/>
      <c r="B606" s="180"/>
      <c r="C606" s="180"/>
      <c r="D606" s="180"/>
      <c r="E606" s="181"/>
      <c r="F606" s="181"/>
      <c r="L606" s="180"/>
      <c r="M606" s="180"/>
      <c r="O606" s="180"/>
      <c r="P606" s="180"/>
      <c r="Q606" s="310"/>
      <c r="R606" s="180"/>
      <c r="S606" s="180"/>
    </row>
    <row r="607" spans="1:19" ht="16.5" customHeight="1">
      <c r="A607" s="180"/>
      <c r="B607" s="180"/>
      <c r="C607" s="180"/>
      <c r="D607" s="180"/>
      <c r="E607" s="181"/>
      <c r="F607" s="181"/>
      <c r="L607" s="180"/>
      <c r="M607" s="180"/>
      <c r="O607" s="180"/>
      <c r="P607" s="180"/>
      <c r="Q607" s="310"/>
      <c r="R607" s="180"/>
      <c r="S607" s="180"/>
    </row>
    <row r="608" spans="1:19" ht="16.5" customHeight="1">
      <c r="A608" s="180"/>
      <c r="B608" s="180"/>
      <c r="C608" s="180"/>
      <c r="D608" s="180"/>
      <c r="E608" s="181"/>
      <c r="F608" s="181"/>
      <c r="L608" s="180"/>
      <c r="M608" s="180"/>
      <c r="O608" s="180"/>
      <c r="P608" s="180"/>
      <c r="Q608" s="310"/>
      <c r="R608" s="180"/>
      <c r="S608" s="180"/>
    </row>
    <row r="609" spans="1:19" ht="16.5" customHeight="1">
      <c r="A609" s="180"/>
      <c r="B609" s="180"/>
      <c r="C609" s="180"/>
      <c r="D609" s="180"/>
      <c r="E609" s="181"/>
      <c r="F609" s="181"/>
      <c r="L609" s="180"/>
      <c r="M609" s="180"/>
      <c r="O609" s="180"/>
      <c r="P609" s="180"/>
      <c r="Q609" s="310"/>
      <c r="R609" s="180"/>
      <c r="S609" s="180"/>
    </row>
    <row r="610" spans="1:19" ht="16.5" customHeight="1">
      <c r="A610" s="180"/>
      <c r="B610" s="180"/>
      <c r="C610" s="180"/>
      <c r="D610" s="180"/>
      <c r="E610" s="181"/>
      <c r="F610" s="181"/>
      <c r="L610" s="180"/>
      <c r="M610" s="180"/>
      <c r="O610" s="180"/>
      <c r="P610" s="180"/>
      <c r="Q610" s="310"/>
      <c r="R610" s="180"/>
      <c r="S610" s="180"/>
    </row>
    <row r="611" spans="1:19" ht="16.5" customHeight="1">
      <c r="A611" s="180"/>
      <c r="B611" s="180"/>
      <c r="C611" s="180"/>
      <c r="D611" s="180"/>
      <c r="E611" s="181"/>
      <c r="F611" s="181"/>
      <c r="L611" s="180"/>
      <c r="M611" s="180"/>
      <c r="O611" s="180"/>
      <c r="P611" s="180"/>
      <c r="Q611" s="310"/>
      <c r="R611" s="180"/>
      <c r="S611" s="180"/>
    </row>
    <row r="612" spans="1:19" ht="16.5" customHeight="1">
      <c r="A612" s="180"/>
      <c r="B612" s="180"/>
      <c r="C612" s="180"/>
      <c r="D612" s="180"/>
      <c r="E612" s="181"/>
      <c r="F612" s="181"/>
      <c r="L612" s="180"/>
      <c r="M612" s="180"/>
      <c r="O612" s="180"/>
      <c r="P612" s="180"/>
      <c r="Q612" s="310"/>
      <c r="R612" s="180"/>
      <c r="S612" s="180"/>
    </row>
    <row r="613" spans="1:19" ht="16.5" customHeight="1">
      <c r="A613" s="180"/>
      <c r="B613" s="180"/>
      <c r="C613" s="180"/>
      <c r="D613" s="180"/>
      <c r="E613" s="181"/>
      <c r="F613" s="181"/>
      <c r="L613" s="180"/>
      <c r="M613" s="180"/>
      <c r="O613" s="180"/>
      <c r="P613" s="180"/>
      <c r="Q613" s="310"/>
      <c r="R613" s="180"/>
      <c r="S613" s="180"/>
    </row>
    <row r="614" spans="1:19" ht="16.5" customHeight="1">
      <c r="A614" s="180"/>
      <c r="B614" s="180"/>
      <c r="C614" s="180"/>
      <c r="D614" s="180"/>
      <c r="E614" s="181"/>
      <c r="F614" s="181"/>
      <c r="L614" s="180"/>
      <c r="M614" s="180"/>
      <c r="O614" s="180"/>
      <c r="P614" s="180"/>
      <c r="Q614" s="310"/>
      <c r="R614" s="180"/>
      <c r="S614" s="180"/>
    </row>
    <row r="615" spans="1:19" ht="16.5" customHeight="1">
      <c r="A615" s="180"/>
      <c r="B615" s="180"/>
      <c r="C615" s="180"/>
      <c r="D615" s="180"/>
      <c r="E615" s="181"/>
      <c r="F615" s="181"/>
      <c r="L615" s="180"/>
      <c r="M615" s="180"/>
      <c r="O615" s="180"/>
      <c r="P615" s="180"/>
      <c r="Q615" s="310"/>
      <c r="R615" s="180"/>
      <c r="S615" s="180"/>
    </row>
    <row r="616" spans="1:19" ht="16.5" customHeight="1">
      <c r="A616" s="180"/>
      <c r="B616" s="180"/>
      <c r="C616" s="180"/>
      <c r="D616" s="180"/>
      <c r="E616" s="181"/>
      <c r="F616" s="181"/>
      <c r="L616" s="180"/>
      <c r="M616" s="180"/>
      <c r="O616" s="180"/>
      <c r="P616" s="180"/>
      <c r="Q616" s="310"/>
      <c r="R616" s="180"/>
      <c r="S616" s="180"/>
    </row>
    <row r="617" spans="1:19" ht="16.5" customHeight="1">
      <c r="A617" s="180"/>
      <c r="B617" s="180"/>
      <c r="C617" s="180"/>
      <c r="D617" s="180"/>
      <c r="E617" s="181"/>
      <c r="F617" s="181"/>
      <c r="L617" s="180"/>
      <c r="M617" s="180"/>
      <c r="O617" s="180"/>
      <c r="P617" s="180"/>
      <c r="Q617" s="310"/>
      <c r="R617" s="180"/>
      <c r="S617" s="180"/>
    </row>
    <row r="618" spans="1:19" ht="16.5" customHeight="1">
      <c r="A618" s="180"/>
      <c r="B618" s="180"/>
      <c r="C618" s="180"/>
      <c r="D618" s="180"/>
      <c r="E618" s="181"/>
      <c r="F618" s="181"/>
      <c r="L618" s="180"/>
      <c r="M618" s="180"/>
      <c r="O618" s="180"/>
      <c r="P618" s="180"/>
      <c r="Q618" s="310"/>
      <c r="R618" s="180"/>
      <c r="S618" s="180"/>
    </row>
    <row r="619" spans="1:19" ht="16.5" customHeight="1">
      <c r="A619" s="180"/>
      <c r="B619" s="180"/>
      <c r="C619" s="180"/>
      <c r="D619" s="180"/>
      <c r="E619" s="181"/>
      <c r="F619" s="181"/>
      <c r="L619" s="180"/>
      <c r="M619" s="180"/>
      <c r="O619" s="180"/>
      <c r="P619" s="180"/>
      <c r="Q619" s="310"/>
      <c r="R619" s="180"/>
      <c r="S619" s="180"/>
    </row>
    <row r="620" spans="1:19" ht="16.5" customHeight="1">
      <c r="A620" s="180"/>
      <c r="B620" s="180"/>
      <c r="C620" s="180"/>
      <c r="D620" s="180"/>
      <c r="E620" s="181"/>
      <c r="F620" s="181"/>
      <c r="L620" s="180"/>
      <c r="M620" s="180"/>
      <c r="O620" s="180"/>
      <c r="P620" s="180"/>
      <c r="Q620" s="310"/>
      <c r="R620" s="180"/>
      <c r="S620" s="180"/>
    </row>
    <row r="621" spans="1:19" ht="16.5" customHeight="1">
      <c r="A621" s="180"/>
      <c r="B621" s="180"/>
      <c r="C621" s="180"/>
      <c r="D621" s="180"/>
      <c r="E621" s="181"/>
      <c r="F621" s="181"/>
      <c r="L621" s="180"/>
      <c r="M621" s="180"/>
      <c r="O621" s="180"/>
      <c r="P621" s="180"/>
      <c r="Q621" s="310"/>
      <c r="R621" s="180"/>
      <c r="S621" s="180"/>
    </row>
    <row r="622" spans="1:19" ht="16.5" customHeight="1">
      <c r="A622" s="180"/>
      <c r="B622" s="180"/>
      <c r="C622" s="180"/>
      <c r="D622" s="180"/>
      <c r="E622" s="181"/>
      <c r="F622" s="181"/>
      <c r="L622" s="180"/>
      <c r="M622" s="180"/>
      <c r="O622" s="180"/>
      <c r="P622" s="180"/>
      <c r="Q622" s="310"/>
      <c r="R622" s="180"/>
      <c r="S622" s="180"/>
    </row>
    <row r="623" spans="1:19" ht="16.5" customHeight="1">
      <c r="A623" s="180"/>
      <c r="B623" s="180"/>
      <c r="C623" s="180"/>
      <c r="D623" s="180"/>
      <c r="E623" s="181"/>
      <c r="F623" s="181"/>
      <c r="L623" s="180"/>
      <c r="M623" s="180"/>
      <c r="O623" s="180"/>
      <c r="P623" s="180"/>
      <c r="Q623" s="310"/>
      <c r="R623" s="180"/>
      <c r="S623" s="180"/>
    </row>
    <row r="624" spans="1:19" ht="16.5" customHeight="1">
      <c r="A624" s="180"/>
      <c r="B624" s="180"/>
      <c r="C624" s="180"/>
      <c r="D624" s="180"/>
      <c r="E624" s="181"/>
      <c r="F624" s="181"/>
      <c r="L624" s="180"/>
      <c r="M624" s="180"/>
      <c r="O624" s="180"/>
      <c r="P624" s="180"/>
      <c r="Q624" s="310"/>
      <c r="R624" s="180"/>
      <c r="S624" s="180"/>
    </row>
    <row r="625" spans="1:19" ht="16.5" customHeight="1">
      <c r="A625" s="180"/>
      <c r="B625" s="180"/>
      <c r="C625" s="180"/>
      <c r="D625" s="180"/>
      <c r="E625" s="181"/>
      <c r="F625" s="181"/>
      <c r="L625" s="180"/>
      <c r="M625" s="180"/>
      <c r="O625" s="180"/>
      <c r="P625" s="180"/>
      <c r="Q625" s="310"/>
      <c r="R625" s="180"/>
      <c r="S625" s="180"/>
    </row>
    <row r="626" spans="1:19" ht="16.5" customHeight="1">
      <c r="A626" s="180"/>
      <c r="B626" s="180"/>
      <c r="C626" s="180"/>
      <c r="D626" s="180"/>
      <c r="E626" s="181"/>
      <c r="F626" s="181"/>
      <c r="L626" s="180"/>
      <c r="M626" s="180"/>
      <c r="O626" s="180"/>
      <c r="P626" s="180"/>
      <c r="Q626" s="310"/>
      <c r="R626" s="180"/>
      <c r="S626" s="180"/>
    </row>
    <row r="627" spans="1:19" ht="16.5" customHeight="1">
      <c r="A627" s="180"/>
      <c r="B627" s="180"/>
      <c r="C627" s="180"/>
      <c r="D627" s="180"/>
      <c r="E627" s="181"/>
      <c r="F627" s="181"/>
      <c r="L627" s="180"/>
      <c r="M627" s="180"/>
      <c r="O627" s="180"/>
      <c r="P627" s="180"/>
      <c r="Q627" s="310"/>
      <c r="R627" s="180"/>
      <c r="S627" s="180"/>
    </row>
    <row r="628" spans="1:19" ht="16.5" customHeight="1">
      <c r="A628" s="180"/>
      <c r="B628" s="180"/>
      <c r="C628" s="180"/>
      <c r="D628" s="180"/>
      <c r="E628" s="181"/>
      <c r="F628" s="181"/>
      <c r="L628" s="180"/>
      <c r="M628" s="180"/>
      <c r="O628" s="180"/>
      <c r="P628" s="180"/>
      <c r="Q628" s="310"/>
      <c r="R628" s="180"/>
      <c r="S628" s="180"/>
    </row>
    <row r="629" spans="1:19" ht="16.5" customHeight="1">
      <c r="A629" s="180"/>
      <c r="B629" s="180"/>
      <c r="C629" s="180"/>
      <c r="D629" s="180"/>
      <c r="E629" s="181"/>
      <c r="F629" s="181"/>
      <c r="L629" s="180"/>
      <c r="M629" s="180"/>
      <c r="O629" s="180"/>
      <c r="P629" s="180"/>
      <c r="Q629" s="310"/>
      <c r="R629" s="180"/>
      <c r="S629" s="180"/>
    </row>
    <row r="630" spans="1:19" ht="16.5" customHeight="1">
      <c r="A630" s="180"/>
      <c r="B630" s="180"/>
      <c r="C630" s="180"/>
      <c r="D630" s="180"/>
      <c r="E630" s="181"/>
      <c r="F630" s="181"/>
      <c r="L630" s="180"/>
      <c r="M630" s="180"/>
      <c r="O630" s="180"/>
      <c r="P630" s="180"/>
      <c r="Q630" s="310"/>
      <c r="R630" s="180"/>
      <c r="S630" s="180"/>
    </row>
    <row r="631" spans="1:19" ht="16.5" customHeight="1">
      <c r="A631" s="180"/>
      <c r="B631" s="180"/>
      <c r="C631" s="180"/>
      <c r="D631" s="180"/>
      <c r="E631" s="181"/>
      <c r="F631" s="181"/>
      <c r="L631" s="180"/>
      <c r="M631" s="180"/>
      <c r="O631" s="180"/>
      <c r="P631" s="180"/>
      <c r="Q631" s="310"/>
      <c r="R631" s="180"/>
      <c r="S631" s="180"/>
    </row>
    <row r="632" spans="1:19" ht="16.5" customHeight="1">
      <c r="A632" s="180"/>
      <c r="B632" s="180"/>
      <c r="C632" s="180"/>
      <c r="D632" s="180"/>
      <c r="E632" s="181"/>
      <c r="F632" s="181"/>
      <c r="L632" s="180"/>
      <c r="M632" s="180"/>
      <c r="O632" s="180"/>
      <c r="P632" s="180"/>
      <c r="Q632" s="310"/>
      <c r="R632" s="180"/>
      <c r="S632" s="180"/>
    </row>
    <row r="633" spans="1:19" ht="16.5" customHeight="1">
      <c r="A633" s="180"/>
      <c r="B633" s="180"/>
      <c r="C633" s="180"/>
      <c r="D633" s="180"/>
      <c r="E633" s="181"/>
      <c r="F633" s="181"/>
      <c r="L633" s="180"/>
      <c r="M633" s="180"/>
      <c r="O633" s="180"/>
      <c r="P633" s="180"/>
      <c r="Q633" s="310"/>
      <c r="R633" s="180"/>
      <c r="S633" s="180"/>
    </row>
    <row r="634" spans="1:19" ht="16.5" customHeight="1">
      <c r="A634" s="180"/>
      <c r="B634" s="180"/>
      <c r="C634" s="180"/>
      <c r="D634" s="180"/>
      <c r="E634" s="181"/>
      <c r="F634" s="181"/>
      <c r="L634" s="180"/>
      <c r="M634" s="180"/>
      <c r="O634" s="180"/>
      <c r="P634" s="180"/>
      <c r="Q634" s="310"/>
      <c r="R634" s="180"/>
      <c r="S634" s="180"/>
    </row>
    <row r="635" spans="1:19" ht="16.5" customHeight="1">
      <c r="A635" s="180"/>
      <c r="B635" s="180"/>
      <c r="C635" s="180"/>
      <c r="D635" s="180"/>
      <c r="E635" s="181"/>
      <c r="F635" s="181"/>
      <c r="L635" s="180"/>
      <c r="M635" s="180"/>
      <c r="O635" s="180"/>
      <c r="P635" s="180"/>
      <c r="Q635" s="310"/>
      <c r="R635" s="180"/>
      <c r="S635" s="180"/>
    </row>
    <row r="636" spans="1:19" ht="16.5" customHeight="1">
      <c r="A636" s="180"/>
      <c r="B636" s="180"/>
      <c r="C636" s="180"/>
      <c r="D636" s="180"/>
      <c r="E636" s="181"/>
      <c r="F636" s="181"/>
      <c r="L636" s="180"/>
      <c r="M636" s="180"/>
      <c r="O636" s="180"/>
      <c r="P636" s="180"/>
      <c r="Q636" s="310"/>
      <c r="R636" s="180"/>
      <c r="S636" s="180"/>
    </row>
    <row r="637" spans="1:19" ht="16.5" customHeight="1">
      <c r="A637" s="180"/>
      <c r="B637" s="180"/>
      <c r="C637" s="180"/>
      <c r="D637" s="180"/>
      <c r="E637" s="181"/>
      <c r="F637" s="181"/>
      <c r="L637" s="180"/>
      <c r="M637" s="180"/>
      <c r="O637" s="180"/>
      <c r="P637" s="180"/>
      <c r="Q637" s="310"/>
      <c r="R637" s="180"/>
      <c r="S637" s="180"/>
    </row>
    <row r="638" spans="1:19" ht="16.5" customHeight="1">
      <c r="A638" s="180"/>
      <c r="B638" s="180"/>
      <c r="C638" s="180"/>
      <c r="D638" s="180"/>
      <c r="E638" s="181"/>
      <c r="F638" s="181"/>
      <c r="L638" s="180"/>
      <c r="M638" s="180"/>
      <c r="O638" s="180"/>
      <c r="P638" s="180"/>
      <c r="Q638" s="310"/>
      <c r="R638" s="180"/>
      <c r="S638" s="180"/>
    </row>
    <row r="639" spans="1:19" ht="16.5" customHeight="1">
      <c r="A639" s="180"/>
      <c r="B639" s="180"/>
      <c r="C639" s="180"/>
      <c r="D639" s="180"/>
      <c r="E639" s="181"/>
      <c r="F639" s="181"/>
      <c r="L639" s="180"/>
      <c r="M639" s="180"/>
      <c r="O639" s="180"/>
      <c r="P639" s="180"/>
      <c r="Q639" s="310"/>
      <c r="R639" s="180"/>
      <c r="S639" s="180"/>
    </row>
    <row r="640" spans="1:19" ht="16.5" customHeight="1">
      <c r="A640" s="180"/>
      <c r="B640" s="180"/>
      <c r="C640" s="180"/>
      <c r="D640" s="180"/>
      <c r="E640" s="181"/>
      <c r="F640" s="181"/>
      <c r="L640" s="180"/>
      <c r="M640" s="180"/>
      <c r="O640" s="180"/>
      <c r="P640" s="180"/>
      <c r="Q640" s="310"/>
      <c r="R640" s="180"/>
      <c r="S640" s="180"/>
    </row>
    <row r="641" spans="1:19" ht="16.5" customHeight="1">
      <c r="A641" s="180"/>
      <c r="B641" s="180"/>
      <c r="C641" s="180"/>
      <c r="D641" s="180"/>
      <c r="E641" s="181"/>
      <c r="F641" s="181"/>
      <c r="L641" s="180"/>
      <c r="M641" s="180"/>
      <c r="O641" s="180"/>
      <c r="P641" s="180"/>
      <c r="Q641" s="310"/>
      <c r="R641" s="180"/>
      <c r="S641" s="180"/>
    </row>
    <row r="642" spans="1:19" ht="16.5" customHeight="1">
      <c r="A642" s="180"/>
      <c r="B642" s="180"/>
      <c r="C642" s="180"/>
      <c r="D642" s="180"/>
      <c r="E642" s="181"/>
      <c r="F642" s="181"/>
      <c r="L642" s="180"/>
      <c r="M642" s="180"/>
      <c r="O642" s="180"/>
      <c r="P642" s="180"/>
      <c r="Q642" s="310"/>
      <c r="R642" s="180"/>
      <c r="S642" s="180"/>
    </row>
    <row r="643" spans="1:19" ht="16.5" customHeight="1">
      <c r="A643" s="180"/>
      <c r="B643" s="180"/>
      <c r="C643" s="180"/>
      <c r="D643" s="180"/>
      <c r="E643" s="181"/>
      <c r="F643" s="181"/>
      <c r="L643" s="180"/>
      <c r="M643" s="180"/>
      <c r="O643" s="180"/>
      <c r="P643" s="180"/>
      <c r="Q643" s="310"/>
      <c r="R643" s="180"/>
      <c r="S643" s="180"/>
    </row>
    <row r="644" spans="1:19" ht="16.5" customHeight="1">
      <c r="A644" s="180"/>
      <c r="B644" s="180"/>
      <c r="C644" s="180"/>
      <c r="D644" s="180"/>
      <c r="E644" s="181"/>
      <c r="F644" s="181"/>
      <c r="L644" s="180"/>
      <c r="M644" s="180"/>
      <c r="O644" s="180"/>
      <c r="P644" s="180"/>
      <c r="Q644" s="310"/>
      <c r="R644" s="180"/>
      <c r="S644" s="180"/>
    </row>
    <row r="645" spans="1:19" ht="16.5" customHeight="1">
      <c r="A645" s="180"/>
      <c r="B645" s="180"/>
      <c r="C645" s="180"/>
      <c r="D645" s="180"/>
      <c r="E645" s="181"/>
      <c r="F645" s="181"/>
      <c r="L645" s="180"/>
      <c r="M645" s="180"/>
      <c r="O645" s="180"/>
      <c r="P645" s="180"/>
      <c r="Q645" s="310"/>
      <c r="R645" s="180"/>
      <c r="S645" s="180"/>
    </row>
    <row r="646" spans="1:19" ht="16.5" customHeight="1">
      <c r="A646" s="180"/>
      <c r="B646" s="180"/>
      <c r="C646" s="180"/>
      <c r="D646" s="180"/>
      <c r="E646" s="181"/>
      <c r="F646" s="181"/>
      <c r="L646" s="180"/>
      <c r="M646" s="180"/>
      <c r="O646" s="180"/>
      <c r="P646" s="180"/>
      <c r="Q646" s="310"/>
      <c r="R646" s="180"/>
      <c r="S646" s="180"/>
    </row>
    <row r="647" spans="1:19" ht="16.5" customHeight="1">
      <c r="A647" s="180"/>
      <c r="B647" s="180"/>
      <c r="C647" s="180"/>
      <c r="D647" s="180"/>
      <c r="E647" s="181"/>
      <c r="F647" s="181"/>
      <c r="L647" s="180"/>
      <c r="M647" s="180"/>
      <c r="O647" s="180"/>
      <c r="P647" s="180"/>
      <c r="Q647" s="310"/>
      <c r="R647" s="180"/>
      <c r="S647" s="180"/>
    </row>
    <row r="648" spans="1:19" ht="16.5" customHeight="1">
      <c r="A648" s="180"/>
      <c r="B648" s="180"/>
      <c r="C648" s="180"/>
      <c r="D648" s="180"/>
      <c r="E648" s="181"/>
      <c r="F648" s="181"/>
      <c r="L648" s="180"/>
      <c r="M648" s="180"/>
      <c r="O648" s="180"/>
      <c r="P648" s="180"/>
      <c r="Q648" s="310"/>
      <c r="R648" s="180"/>
      <c r="S648" s="180"/>
    </row>
    <row r="649" spans="1:19" ht="16.5" customHeight="1">
      <c r="A649" s="180"/>
      <c r="B649" s="180"/>
      <c r="C649" s="180"/>
      <c r="D649" s="180"/>
      <c r="E649" s="181"/>
      <c r="F649" s="181"/>
      <c r="L649" s="180"/>
      <c r="M649" s="180"/>
      <c r="O649" s="180"/>
      <c r="P649" s="180"/>
      <c r="Q649" s="310"/>
      <c r="R649" s="180"/>
      <c r="S649" s="180"/>
    </row>
    <row r="650" spans="1:19" ht="16.5" customHeight="1">
      <c r="A650" s="180"/>
      <c r="B650" s="180"/>
      <c r="C650" s="180"/>
      <c r="D650" s="180"/>
      <c r="E650" s="181"/>
      <c r="F650" s="181"/>
      <c r="L650" s="180"/>
      <c r="M650" s="180"/>
      <c r="O650" s="180"/>
      <c r="P650" s="180"/>
      <c r="Q650" s="310"/>
      <c r="R650" s="180"/>
      <c r="S650" s="180"/>
    </row>
    <row r="651" spans="1:19" ht="16.5" customHeight="1">
      <c r="A651" s="180"/>
      <c r="B651" s="180"/>
      <c r="C651" s="180"/>
      <c r="D651" s="180"/>
      <c r="E651" s="181"/>
      <c r="F651" s="181"/>
      <c r="L651" s="180"/>
      <c r="M651" s="180"/>
      <c r="O651" s="180"/>
      <c r="P651" s="180"/>
      <c r="Q651" s="310"/>
      <c r="R651" s="180"/>
      <c r="S651" s="180"/>
    </row>
    <row r="652" spans="1:19" ht="16.5" customHeight="1">
      <c r="A652" s="180"/>
      <c r="B652" s="180"/>
      <c r="C652" s="180"/>
      <c r="D652" s="180"/>
      <c r="E652" s="181"/>
      <c r="F652" s="181"/>
      <c r="L652" s="180"/>
      <c r="M652" s="180"/>
      <c r="O652" s="180"/>
      <c r="P652" s="180"/>
      <c r="Q652" s="310"/>
      <c r="R652" s="180"/>
      <c r="S652" s="180"/>
    </row>
    <row r="653" spans="1:19" ht="16.5" customHeight="1">
      <c r="A653" s="180"/>
      <c r="B653" s="180"/>
      <c r="C653" s="180"/>
      <c r="D653" s="180"/>
      <c r="E653" s="181"/>
      <c r="F653" s="181"/>
      <c r="L653" s="180"/>
      <c r="M653" s="180"/>
      <c r="O653" s="180"/>
      <c r="P653" s="180"/>
      <c r="Q653" s="310"/>
      <c r="R653" s="180"/>
      <c r="S653" s="180"/>
    </row>
    <row r="654" spans="1:19" ht="16.5" customHeight="1">
      <c r="A654" s="180"/>
      <c r="B654" s="180"/>
      <c r="C654" s="180"/>
      <c r="D654" s="180"/>
      <c r="E654" s="181"/>
      <c r="F654" s="181"/>
      <c r="L654" s="180"/>
      <c r="M654" s="180"/>
      <c r="O654" s="180"/>
      <c r="P654" s="180"/>
      <c r="Q654" s="310"/>
      <c r="R654" s="180"/>
      <c r="S654" s="180"/>
    </row>
    <row r="655" spans="1:19" ht="16.5" customHeight="1">
      <c r="A655" s="180"/>
      <c r="B655" s="180"/>
      <c r="C655" s="180"/>
      <c r="D655" s="180"/>
      <c r="E655" s="181"/>
      <c r="F655" s="181"/>
      <c r="L655" s="180"/>
      <c r="M655" s="180"/>
      <c r="O655" s="180"/>
      <c r="P655" s="180"/>
      <c r="Q655" s="310"/>
      <c r="R655" s="180"/>
      <c r="S655" s="180"/>
    </row>
    <row r="656" spans="1:19" ht="16.5" customHeight="1">
      <c r="A656" s="180"/>
      <c r="B656" s="180"/>
      <c r="C656" s="180"/>
      <c r="D656" s="180"/>
      <c r="E656" s="181"/>
      <c r="F656" s="181"/>
      <c r="L656" s="180"/>
      <c r="M656" s="180"/>
      <c r="O656" s="180"/>
      <c r="P656" s="180"/>
      <c r="Q656" s="310"/>
      <c r="R656" s="180"/>
      <c r="S656" s="180"/>
    </row>
    <row r="657" spans="1:19" ht="16.5" customHeight="1">
      <c r="A657" s="180"/>
      <c r="B657" s="180"/>
      <c r="C657" s="180"/>
      <c r="D657" s="180"/>
      <c r="E657" s="181"/>
      <c r="F657" s="181"/>
      <c r="L657" s="180"/>
      <c r="M657" s="180"/>
      <c r="O657" s="180"/>
      <c r="P657" s="180"/>
      <c r="Q657" s="310"/>
      <c r="R657" s="180"/>
      <c r="S657" s="180"/>
    </row>
    <row r="658" spans="1:19" ht="16.5" customHeight="1">
      <c r="A658" s="180"/>
      <c r="B658" s="180"/>
      <c r="C658" s="180"/>
      <c r="D658" s="180"/>
      <c r="E658" s="181"/>
      <c r="F658" s="181"/>
      <c r="L658" s="180"/>
      <c r="M658" s="180"/>
      <c r="O658" s="180"/>
      <c r="P658" s="180"/>
      <c r="Q658" s="310"/>
      <c r="R658" s="180"/>
      <c r="S658" s="180"/>
    </row>
    <row r="659" spans="1:19" ht="16.5" customHeight="1">
      <c r="A659" s="180"/>
      <c r="B659" s="180"/>
      <c r="C659" s="180"/>
      <c r="D659" s="180"/>
      <c r="E659" s="181"/>
      <c r="F659" s="181"/>
      <c r="L659" s="180"/>
      <c r="M659" s="180"/>
      <c r="O659" s="180"/>
      <c r="P659" s="180"/>
      <c r="Q659" s="310"/>
      <c r="R659" s="180"/>
      <c r="S659" s="180"/>
    </row>
    <row r="660" spans="1:19" ht="16.5" customHeight="1">
      <c r="A660" s="180"/>
      <c r="B660" s="180"/>
      <c r="C660" s="180"/>
      <c r="D660" s="180"/>
      <c r="E660" s="181"/>
      <c r="F660" s="181"/>
      <c r="L660" s="180"/>
      <c r="M660" s="180"/>
      <c r="O660" s="180"/>
      <c r="P660" s="180"/>
      <c r="Q660" s="310"/>
      <c r="R660" s="180"/>
      <c r="S660" s="180"/>
    </row>
    <row r="661" spans="1:19" ht="16.5" customHeight="1">
      <c r="A661" s="180"/>
      <c r="B661" s="180"/>
      <c r="C661" s="180"/>
      <c r="D661" s="180"/>
      <c r="E661" s="181"/>
      <c r="F661" s="181"/>
      <c r="L661" s="180"/>
      <c r="M661" s="180"/>
      <c r="O661" s="180"/>
      <c r="P661" s="180"/>
      <c r="Q661" s="310"/>
      <c r="R661" s="180"/>
      <c r="S661" s="180"/>
    </row>
    <row r="662" spans="1:19" ht="16.5" customHeight="1">
      <c r="A662" s="180"/>
      <c r="B662" s="180"/>
      <c r="C662" s="180"/>
      <c r="D662" s="180"/>
      <c r="E662" s="181"/>
      <c r="F662" s="181"/>
      <c r="L662" s="180"/>
      <c r="M662" s="180"/>
      <c r="O662" s="180"/>
      <c r="P662" s="180"/>
      <c r="Q662" s="310"/>
      <c r="R662" s="180"/>
      <c r="S662" s="180"/>
    </row>
    <row r="663" spans="1:19" ht="16.5" customHeight="1">
      <c r="A663" s="180"/>
      <c r="B663" s="180"/>
      <c r="C663" s="180"/>
      <c r="D663" s="180"/>
      <c r="E663" s="181"/>
      <c r="F663" s="181"/>
      <c r="L663" s="180"/>
      <c r="M663" s="180"/>
      <c r="O663" s="180"/>
      <c r="P663" s="180"/>
      <c r="Q663" s="310"/>
      <c r="R663" s="180"/>
      <c r="S663" s="180"/>
    </row>
    <row r="664" spans="1:19" ht="16.5" customHeight="1">
      <c r="A664" s="180"/>
      <c r="B664" s="180"/>
      <c r="C664" s="180"/>
      <c r="D664" s="180"/>
      <c r="E664" s="181"/>
      <c r="F664" s="181"/>
      <c r="L664" s="180"/>
      <c r="M664" s="180"/>
      <c r="O664" s="180"/>
      <c r="P664" s="180"/>
      <c r="Q664" s="310"/>
      <c r="R664" s="180"/>
      <c r="S664" s="180"/>
    </row>
    <row r="665" spans="1:19" ht="16.5" customHeight="1">
      <c r="A665" s="180"/>
      <c r="B665" s="180"/>
      <c r="C665" s="180"/>
      <c r="D665" s="180"/>
      <c r="E665" s="181"/>
      <c r="F665" s="181"/>
      <c r="L665" s="180"/>
      <c r="M665" s="180"/>
      <c r="O665" s="180"/>
      <c r="P665" s="180"/>
      <c r="Q665" s="310"/>
      <c r="R665" s="180"/>
      <c r="S665" s="180"/>
    </row>
    <row r="666" spans="1:19" ht="16.5" customHeight="1">
      <c r="A666" s="180"/>
      <c r="B666" s="180"/>
      <c r="C666" s="180"/>
      <c r="D666" s="180"/>
      <c r="E666" s="181"/>
      <c r="F666" s="181"/>
      <c r="L666" s="180"/>
      <c r="M666" s="180"/>
      <c r="O666" s="180"/>
      <c r="P666" s="180"/>
      <c r="Q666" s="310"/>
      <c r="R666" s="180"/>
      <c r="S666" s="180"/>
    </row>
    <row r="667" spans="1:19" ht="16.5" customHeight="1">
      <c r="A667" s="180"/>
      <c r="B667" s="180"/>
      <c r="C667" s="180"/>
      <c r="D667" s="180"/>
      <c r="E667" s="181"/>
      <c r="F667" s="181"/>
      <c r="L667" s="180"/>
      <c r="M667" s="180"/>
      <c r="O667" s="180"/>
      <c r="P667" s="180"/>
      <c r="Q667" s="310"/>
      <c r="R667" s="180"/>
      <c r="S667" s="180"/>
    </row>
    <row r="668" spans="1:19" ht="16.5" customHeight="1">
      <c r="A668" s="180"/>
      <c r="B668" s="180"/>
      <c r="C668" s="180"/>
      <c r="D668" s="180"/>
      <c r="E668" s="181"/>
      <c r="F668" s="181"/>
      <c r="L668" s="180"/>
      <c r="M668" s="180"/>
      <c r="O668" s="180"/>
      <c r="P668" s="180"/>
      <c r="Q668" s="310"/>
      <c r="R668" s="180"/>
      <c r="S668" s="180"/>
    </row>
    <row r="669" spans="1:19" ht="16.5" customHeight="1">
      <c r="A669" s="180"/>
      <c r="B669" s="180"/>
      <c r="C669" s="180"/>
      <c r="D669" s="180"/>
      <c r="E669" s="181"/>
      <c r="F669" s="181"/>
      <c r="L669" s="180"/>
      <c r="M669" s="180"/>
      <c r="O669" s="180"/>
      <c r="P669" s="180"/>
      <c r="Q669" s="310"/>
      <c r="R669" s="180"/>
      <c r="S669" s="180"/>
    </row>
    <row r="670" spans="1:19" ht="16.5" customHeight="1">
      <c r="A670" s="180"/>
      <c r="B670" s="180"/>
      <c r="C670" s="180"/>
      <c r="D670" s="180"/>
      <c r="E670" s="181"/>
      <c r="F670" s="181"/>
      <c r="L670" s="180"/>
      <c r="M670" s="180"/>
      <c r="O670" s="180"/>
      <c r="P670" s="180"/>
      <c r="Q670" s="310"/>
      <c r="R670" s="180"/>
      <c r="S670" s="180"/>
    </row>
    <row r="671" spans="1:19" ht="16.5" customHeight="1">
      <c r="A671" s="180"/>
      <c r="B671" s="180"/>
      <c r="C671" s="180"/>
      <c r="D671" s="180"/>
      <c r="E671" s="181"/>
      <c r="F671" s="181"/>
      <c r="L671" s="180"/>
      <c r="M671" s="180"/>
      <c r="O671" s="180"/>
      <c r="P671" s="180"/>
      <c r="Q671" s="310"/>
      <c r="R671" s="180"/>
      <c r="S671" s="180"/>
    </row>
    <row r="672" spans="1:19" ht="16.5" customHeight="1">
      <c r="A672" s="180"/>
      <c r="B672" s="180"/>
      <c r="C672" s="180"/>
      <c r="D672" s="180"/>
      <c r="E672" s="181"/>
      <c r="F672" s="181"/>
      <c r="L672" s="180"/>
      <c r="M672" s="180"/>
      <c r="O672" s="180"/>
      <c r="P672" s="180"/>
      <c r="Q672" s="310"/>
      <c r="R672" s="180"/>
      <c r="S672" s="180"/>
    </row>
    <row r="673" spans="1:19" ht="16.5" customHeight="1">
      <c r="A673" s="180"/>
      <c r="B673" s="180"/>
      <c r="C673" s="180"/>
      <c r="D673" s="180"/>
      <c r="E673" s="181"/>
      <c r="F673" s="181"/>
      <c r="L673" s="180"/>
      <c r="M673" s="180"/>
      <c r="O673" s="180"/>
      <c r="P673" s="180"/>
      <c r="Q673" s="310"/>
      <c r="R673" s="180"/>
      <c r="S673" s="180"/>
    </row>
    <row r="674" spans="1:19" ht="16.5" customHeight="1">
      <c r="A674" s="180"/>
      <c r="B674" s="180"/>
      <c r="C674" s="180"/>
      <c r="D674" s="180"/>
      <c r="E674" s="181"/>
      <c r="F674" s="181"/>
      <c r="L674" s="180"/>
      <c r="M674" s="180"/>
      <c r="O674" s="180"/>
      <c r="P674" s="180"/>
      <c r="Q674" s="310"/>
      <c r="R674" s="180"/>
      <c r="S674" s="180"/>
    </row>
    <row r="675" spans="1:19" ht="16.5" customHeight="1">
      <c r="A675" s="180"/>
      <c r="B675" s="180"/>
      <c r="C675" s="180"/>
      <c r="D675" s="180"/>
      <c r="E675" s="181"/>
      <c r="F675" s="181"/>
      <c r="L675" s="180"/>
      <c r="M675" s="180"/>
      <c r="O675" s="180"/>
      <c r="P675" s="180"/>
      <c r="Q675" s="310"/>
      <c r="R675" s="180"/>
      <c r="S675" s="180"/>
    </row>
    <row r="676" spans="1:19" ht="16.5" customHeight="1">
      <c r="A676" s="180"/>
      <c r="B676" s="180"/>
      <c r="C676" s="180"/>
      <c r="D676" s="180"/>
      <c r="E676" s="181"/>
      <c r="F676" s="181"/>
      <c r="L676" s="180"/>
      <c r="M676" s="180"/>
      <c r="O676" s="180"/>
      <c r="P676" s="180"/>
      <c r="Q676" s="310"/>
      <c r="R676" s="180"/>
      <c r="S676" s="180"/>
    </row>
    <row r="677" spans="1:19" ht="16.5" customHeight="1">
      <c r="A677" s="180"/>
      <c r="B677" s="180"/>
      <c r="C677" s="180"/>
      <c r="D677" s="180"/>
      <c r="E677" s="181"/>
      <c r="F677" s="181"/>
      <c r="L677" s="180"/>
      <c r="M677" s="180"/>
      <c r="O677" s="180"/>
      <c r="P677" s="180"/>
      <c r="Q677" s="310"/>
      <c r="R677" s="180"/>
      <c r="S677" s="180"/>
    </row>
    <row r="678" spans="1:19" ht="16.5" customHeight="1">
      <c r="A678" s="180"/>
      <c r="B678" s="180"/>
      <c r="C678" s="180"/>
      <c r="D678" s="180"/>
      <c r="E678" s="181"/>
      <c r="F678" s="181"/>
      <c r="L678" s="180"/>
      <c r="M678" s="180"/>
      <c r="O678" s="180"/>
      <c r="P678" s="180"/>
      <c r="Q678" s="310"/>
      <c r="R678" s="180"/>
      <c r="S678" s="180"/>
    </row>
    <row r="679" spans="1:19" ht="16.5" customHeight="1">
      <c r="A679" s="180"/>
      <c r="B679" s="180"/>
      <c r="C679" s="180"/>
      <c r="D679" s="180"/>
      <c r="E679" s="181"/>
      <c r="F679" s="181"/>
      <c r="L679" s="180"/>
      <c r="M679" s="180"/>
      <c r="O679" s="180"/>
      <c r="P679" s="180"/>
      <c r="Q679" s="310"/>
      <c r="R679" s="180"/>
      <c r="S679" s="180"/>
    </row>
    <row r="680" spans="1:19" ht="16.5" customHeight="1">
      <c r="A680" s="180"/>
      <c r="B680" s="180"/>
      <c r="C680" s="180"/>
      <c r="D680" s="180"/>
      <c r="E680" s="181"/>
      <c r="F680" s="181"/>
      <c r="L680" s="180"/>
      <c r="M680" s="180"/>
      <c r="O680" s="180"/>
      <c r="P680" s="180"/>
      <c r="Q680" s="310"/>
      <c r="R680" s="180"/>
      <c r="S680" s="180"/>
    </row>
    <row r="681" spans="1:19" ht="16.5" customHeight="1">
      <c r="A681" s="180"/>
      <c r="B681" s="180"/>
      <c r="C681" s="180"/>
      <c r="D681" s="180"/>
      <c r="E681" s="181"/>
      <c r="F681" s="181"/>
      <c r="L681" s="180"/>
      <c r="M681" s="180"/>
      <c r="O681" s="180"/>
      <c r="P681" s="180"/>
      <c r="Q681" s="310"/>
      <c r="R681" s="180"/>
      <c r="S681" s="180"/>
    </row>
    <row r="682" spans="1:19" ht="16.5" customHeight="1">
      <c r="A682" s="180"/>
      <c r="B682" s="180"/>
      <c r="C682" s="180"/>
      <c r="D682" s="180"/>
      <c r="E682" s="181"/>
      <c r="F682" s="181"/>
      <c r="L682" s="180"/>
      <c r="M682" s="180"/>
      <c r="O682" s="180"/>
      <c r="P682" s="180"/>
      <c r="Q682" s="310"/>
      <c r="R682" s="180"/>
      <c r="S682" s="180"/>
    </row>
    <row r="683" spans="1:19" ht="16.5" customHeight="1">
      <c r="A683" s="180"/>
      <c r="B683" s="180"/>
      <c r="C683" s="180"/>
      <c r="D683" s="180"/>
      <c r="E683" s="181"/>
      <c r="F683" s="181"/>
      <c r="L683" s="180"/>
      <c r="M683" s="180"/>
      <c r="O683" s="180"/>
      <c r="P683" s="180"/>
      <c r="Q683" s="310"/>
      <c r="R683" s="180"/>
      <c r="S683" s="180"/>
    </row>
    <row r="684" spans="1:19" ht="16.5" customHeight="1">
      <c r="A684" s="180"/>
      <c r="B684" s="180"/>
      <c r="C684" s="180"/>
      <c r="D684" s="180"/>
      <c r="E684" s="181"/>
      <c r="F684" s="181"/>
      <c r="L684" s="180"/>
      <c r="M684" s="180"/>
      <c r="O684" s="180"/>
      <c r="P684" s="180"/>
      <c r="Q684" s="310"/>
      <c r="R684" s="180"/>
      <c r="S684" s="180"/>
    </row>
    <row r="685" spans="1:19" ht="16.5" customHeight="1">
      <c r="A685" s="180"/>
      <c r="B685" s="180"/>
      <c r="C685" s="180"/>
      <c r="D685" s="180"/>
      <c r="E685" s="181"/>
      <c r="F685" s="181"/>
      <c r="L685" s="180"/>
      <c r="M685" s="180"/>
      <c r="O685" s="180"/>
      <c r="P685" s="180"/>
      <c r="Q685" s="310"/>
      <c r="R685" s="180"/>
      <c r="S685" s="180"/>
    </row>
    <row r="686" spans="1:19" ht="16.5" customHeight="1">
      <c r="A686" s="180"/>
      <c r="B686" s="180"/>
      <c r="C686" s="180"/>
      <c r="D686" s="180"/>
      <c r="E686" s="181"/>
      <c r="F686" s="181"/>
      <c r="L686" s="180"/>
      <c r="M686" s="180"/>
      <c r="O686" s="180"/>
      <c r="P686" s="180"/>
      <c r="Q686" s="310"/>
      <c r="R686" s="180"/>
      <c r="S686" s="180"/>
    </row>
    <row r="687" spans="1:19" ht="16.5" customHeight="1">
      <c r="A687" s="180"/>
      <c r="B687" s="180"/>
      <c r="C687" s="180"/>
      <c r="D687" s="180"/>
      <c r="E687" s="181"/>
      <c r="F687" s="181"/>
      <c r="L687" s="180"/>
      <c r="M687" s="180"/>
      <c r="O687" s="180"/>
      <c r="P687" s="180"/>
      <c r="Q687" s="310"/>
      <c r="R687" s="180"/>
      <c r="S687" s="180"/>
    </row>
    <row r="688" spans="1:19" ht="16.5" customHeight="1">
      <c r="A688" s="180"/>
      <c r="B688" s="180"/>
      <c r="C688" s="180"/>
      <c r="D688" s="180"/>
      <c r="E688" s="181"/>
      <c r="F688" s="181"/>
      <c r="L688" s="180"/>
      <c r="M688" s="180"/>
      <c r="O688" s="180"/>
      <c r="P688" s="180"/>
      <c r="Q688" s="310"/>
      <c r="R688" s="180"/>
      <c r="S688" s="180"/>
    </row>
    <row r="689" spans="1:19" ht="16.5" customHeight="1">
      <c r="A689" s="180"/>
      <c r="B689" s="180"/>
      <c r="C689" s="180"/>
      <c r="D689" s="180"/>
      <c r="E689" s="181"/>
      <c r="F689" s="181"/>
      <c r="L689" s="180"/>
      <c r="M689" s="180"/>
      <c r="O689" s="180"/>
      <c r="P689" s="180"/>
      <c r="Q689" s="310"/>
      <c r="R689" s="180"/>
      <c r="S689" s="180"/>
    </row>
    <row r="690" spans="1:19" ht="16.5" customHeight="1">
      <c r="A690" s="180"/>
      <c r="B690" s="180"/>
      <c r="C690" s="180"/>
      <c r="D690" s="180"/>
      <c r="E690" s="181"/>
      <c r="F690" s="181"/>
      <c r="L690" s="180"/>
      <c r="M690" s="180"/>
      <c r="O690" s="180"/>
      <c r="P690" s="180"/>
      <c r="Q690" s="310"/>
      <c r="R690" s="180"/>
      <c r="S690" s="180"/>
    </row>
    <row r="691" spans="1:19" ht="16.5" customHeight="1">
      <c r="A691" s="180"/>
      <c r="B691" s="180"/>
      <c r="C691" s="180"/>
      <c r="D691" s="180"/>
      <c r="E691" s="181"/>
      <c r="F691" s="181"/>
      <c r="L691" s="180"/>
      <c r="M691" s="180"/>
      <c r="O691" s="180"/>
      <c r="P691" s="180"/>
      <c r="Q691" s="310"/>
      <c r="R691" s="180"/>
      <c r="S691" s="180"/>
    </row>
    <row r="692" spans="1:19" ht="16.5" customHeight="1">
      <c r="A692" s="180"/>
      <c r="B692" s="180"/>
      <c r="C692" s="180"/>
      <c r="D692" s="180"/>
      <c r="E692" s="181"/>
      <c r="F692" s="181"/>
      <c r="L692" s="180"/>
      <c r="M692" s="180"/>
      <c r="O692" s="180"/>
      <c r="P692" s="180"/>
      <c r="Q692" s="310"/>
      <c r="R692" s="180"/>
      <c r="S692" s="180"/>
    </row>
    <row r="693" spans="1:19" ht="16.5" customHeight="1">
      <c r="A693" s="180"/>
      <c r="B693" s="180"/>
      <c r="C693" s="180"/>
      <c r="D693" s="180"/>
      <c r="E693" s="181"/>
      <c r="F693" s="181"/>
      <c r="L693" s="180"/>
      <c r="M693" s="180"/>
      <c r="O693" s="180"/>
      <c r="P693" s="180"/>
      <c r="Q693" s="310"/>
      <c r="R693" s="180"/>
      <c r="S693" s="180"/>
    </row>
    <row r="694" spans="1:19" ht="16.5" customHeight="1">
      <c r="A694" s="180"/>
      <c r="B694" s="180"/>
      <c r="C694" s="180"/>
      <c r="D694" s="180"/>
      <c r="E694" s="181"/>
      <c r="F694" s="181"/>
      <c r="L694" s="180"/>
      <c r="M694" s="180"/>
      <c r="O694" s="180"/>
      <c r="P694" s="180"/>
      <c r="Q694" s="310"/>
      <c r="R694" s="180"/>
      <c r="S694" s="180"/>
    </row>
    <row r="695" spans="1:19" ht="16.5" customHeight="1">
      <c r="A695" s="180"/>
      <c r="B695" s="180"/>
      <c r="C695" s="180"/>
      <c r="D695" s="180"/>
      <c r="E695" s="181"/>
      <c r="F695" s="181"/>
      <c r="L695" s="180"/>
      <c r="M695" s="180"/>
      <c r="O695" s="180"/>
      <c r="P695" s="180"/>
      <c r="Q695" s="310"/>
      <c r="R695" s="180"/>
      <c r="S695" s="180"/>
    </row>
    <row r="696" spans="1:19" ht="16.5" customHeight="1">
      <c r="A696" s="180"/>
      <c r="B696" s="180"/>
      <c r="C696" s="180"/>
      <c r="D696" s="180"/>
      <c r="E696" s="181"/>
      <c r="F696" s="181"/>
      <c r="L696" s="180"/>
      <c r="M696" s="180"/>
      <c r="O696" s="180"/>
      <c r="P696" s="180"/>
      <c r="Q696" s="310"/>
      <c r="R696" s="180"/>
      <c r="S696" s="180"/>
    </row>
    <row r="697" spans="1:19" ht="16.5" customHeight="1">
      <c r="A697" s="180"/>
      <c r="B697" s="180"/>
      <c r="C697" s="180"/>
      <c r="D697" s="180"/>
      <c r="E697" s="181"/>
      <c r="F697" s="181"/>
      <c r="L697" s="180"/>
      <c r="M697" s="180"/>
      <c r="O697" s="180"/>
      <c r="P697" s="180"/>
      <c r="Q697" s="310"/>
      <c r="R697" s="180"/>
      <c r="S697" s="180"/>
    </row>
    <row r="698" spans="1:19" ht="16.5" customHeight="1">
      <c r="A698" s="180"/>
      <c r="B698" s="180"/>
      <c r="C698" s="180"/>
      <c r="D698" s="180"/>
      <c r="E698" s="181"/>
      <c r="F698" s="181"/>
      <c r="L698" s="180"/>
      <c r="M698" s="180"/>
      <c r="O698" s="180"/>
      <c r="P698" s="180"/>
      <c r="Q698" s="310"/>
      <c r="R698" s="180"/>
      <c r="S698" s="180"/>
    </row>
    <row r="699" spans="1:19" ht="16.5" customHeight="1">
      <c r="A699" s="180"/>
      <c r="B699" s="180"/>
      <c r="C699" s="180"/>
      <c r="D699" s="180"/>
      <c r="E699" s="181"/>
      <c r="F699" s="181"/>
      <c r="L699" s="180"/>
      <c r="M699" s="180"/>
      <c r="O699" s="180"/>
      <c r="P699" s="180"/>
      <c r="Q699" s="310"/>
      <c r="R699" s="180"/>
      <c r="S699" s="180"/>
    </row>
    <row r="700" spans="1:19" ht="16.5" customHeight="1">
      <c r="A700" s="180"/>
      <c r="B700" s="180"/>
      <c r="C700" s="180"/>
      <c r="D700" s="180"/>
      <c r="E700" s="181"/>
      <c r="F700" s="181"/>
      <c r="L700" s="180"/>
      <c r="M700" s="180"/>
      <c r="O700" s="180"/>
      <c r="P700" s="180"/>
      <c r="Q700" s="310"/>
      <c r="R700" s="180"/>
      <c r="S700" s="180"/>
    </row>
    <row r="701" spans="1:19" ht="16.5" customHeight="1">
      <c r="A701" s="180"/>
      <c r="B701" s="180"/>
      <c r="C701" s="180"/>
      <c r="D701" s="180"/>
      <c r="E701" s="181"/>
      <c r="F701" s="181"/>
      <c r="L701" s="180"/>
      <c r="M701" s="180"/>
      <c r="O701" s="180"/>
      <c r="P701" s="180"/>
      <c r="Q701" s="310"/>
      <c r="R701" s="180"/>
      <c r="S701" s="180"/>
    </row>
    <row r="702" spans="1:19" ht="16.5" customHeight="1">
      <c r="A702" s="180"/>
      <c r="B702" s="180"/>
      <c r="C702" s="180"/>
      <c r="D702" s="180"/>
      <c r="E702" s="181"/>
      <c r="F702" s="181"/>
      <c r="L702" s="180"/>
      <c r="M702" s="180"/>
      <c r="O702" s="180"/>
      <c r="P702" s="180"/>
      <c r="Q702" s="310"/>
      <c r="R702" s="180"/>
      <c r="S702" s="180"/>
    </row>
    <row r="703" spans="1:19" ht="16.5" customHeight="1">
      <c r="A703" s="180"/>
      <c r="B703" s="180"/>
      <c r="C703" s="180"/>
      <c r="D703" s="180"/>
      <c r="E703" s="181"/>
      <c r="F703" s="181"/>
      <c r="L703" s="180"/>
      <c r="M703" s="180"/>
      <c r="O703" s="180"/>
      <c r="P703" s="180"/>
      <c r="Q703" s="310"/>
      <c r="R703" s="180"/>
      <c r="S703" s="180"/>
    </row>
    <row r="704" spans="1:19" ht="16.5" customHeight="1">
      <c r="A704" s="180"/>
      <c r="B704" s="180"/>
      <c r="C704" s="180"/>
      <c r="D704" s="180"/>
      <c r="E704" s="181"/>
      <c r="F704" s="181"/>
      <c r="L704" s="180"/>
      <c r="M704" s="180"/>
      <c r="O704" s="180"/>
      <c r="P704" s="180"/>
      <c r="Q704" s="310"/>
      <c r="R704" s="180"/>
      <c r="S704" s="180"/>
    </row>
    <row r="705" spans="1:19" ht="16.5" customHeight="1">
      <c r="A705" s="180"/>
      <c r="B705" s="180"/>
      <c r="C705" s="180"/>
      <c r="D705" s="180"/>
      <c r="E705" s="181"/>
      <c r="F705" s="181"/>
      <c r="L705" s="180"/>
      <c r="M705" s="180"/>
      <c r="O705" s="180"/>
      <c r="P705" s="180"/>
      <c r="Q705" s="310"/>
      <c r="R705" s="180"/>
      <c r="S705" s="180"/>
    </row>
    <row r="706" spans="1:19" ht="16.5" customHeight="1">
      <c r="A706" s="180"/>
      <c r="B706" s="180"/>
      <c r="C706" s="180"/>
      <c r="D706" s="180"/>
      <c r="E706" s="181"/>
      <c r="F706" s="181"/>
      <c r="L706" s="180"/>
      <c r="M706" s="180"/>
      <c r="O706" s="180"/>
      <c r="P706" s="180"/>
      <c r="Q706" s="310"/>
      <c r="R706" s="180"/>
      <c r="S706" s="180"/>
    </row>
    <row r="707" spans="1:19" ht="16.5" customHeight="1">
      <c r="A707" s="180"/>
      <c r="B707" s="180"/>
      <c r="C707" s="180"/>
      <c r="D707" s="180"/>
      <c r="E707" s="181"/>
      <c r="F707" s="181"/>
      <c r="L707" s="180"/>
      <c r="M707" s="180"/>
      <c r="O707" s="180"/>
      <c r="P707" s="180"/>
      <c r="Q707" s="310"/>
      <c r="R707" s="180"/>
      <c r="S707" s="180"/>
    </row>
    <row r="708" spans="1:19" ht="16.5" customHeight="1">
      <c r="A708" s="180"/>
      <c r="B708" s="180"/>
      <c r="C708" s="180"/>
      <c r="D708" s="180"/>
      <c r="E708" s="181"/>
      <c r="F708" s="181"/>
      <c r="L708" s="180"/>
      <c r="M708" s="180"/>
      <c r="O708" s="180"/>
      <c r="P708" s="180"/>
      <c r="Q708" s="310"/>
      <c r="R708" s="180"/>
      <c r="S708" s="180"/>
    </row>
    <row r="709" spans="1:19" ht="16.5" customHeight="1">
      <c r="A709" s="180"/>
      <c r="B709" s="180"/>
      <c r="C709" s="180"/>
      <c r="D709" s="180"/>
      <c r="E709" s="181"/>
      <c r="F709" s="181"/>
      <c r="L709" s="180"/>
      <c r="M709" s="180"/>
      <c r="O709" s="180"/>
      <c r="P709" s="180"/>
      <c r="Q709" s="310"/>
      <c r="R709" s="180"/>
      <c r="S709" s="180"/>
    </row>
    <row r="710" spans="1:19" ht="16.5" customHeight="1">
      <c r="A710" s="180"/>
      <c r="B710" s="180"/>
      <c r="C710" s="180"/>
      <c r="D710" s="180"/>
      <c r="E710" s="181"/>
      <c r="F710" s="181"/>
      <c r="L710" s="180"/>
      <c r="M710" s="180"/>
      <c r="O710" s="180"/>
      <c r="P710" s="180"/>
      <c r="Q710" s="310"/>
      <c r="R710" s="180"/>
      <c r="S710" s="180"/>
    </row>
    <row r="711" spans="1:19" ht="16.5" customHeight="1">
      <c r="A711" s="180"/>
      <c r="B711" s="180"/>
      <c r="C711" s="180"/>
      <c r="D711" s="180"/>
      <c r="E711" s="181"/>
      <c r="F711" s="181"/>
      <c r="L711" s="180"/>
      <c r="M711" s="180"/>
      <c r="O711" s="180"/>
      <c r="P711" s="180"/>
      <c r="Q711" s="310"/>
      <c r="R711" s="180"/>
      <c r="S711" s="180"/>
    </row>
    <row r="712" spans="1:19" ht="16.5" customHeight="1">
      <c r="A712" s="180"/>
      <c r="B712" s="180"/>
      <c r="C712" s="180"/>
      <c r="D712" s="180"/>
      <c r="E712" s="181"/>
      <c r="F712" s="181"/>
      <c r="L712" s="180"/>
      <c r="M712" s="180"/>
      <c r="O712" s="180"/>
      <c r="P712" s="180"/>
      <c r="Q712" s="310"/>
      <c r="R712" s="180"/>
      <c r="S712" s="180"/>
    </row>
    <row r="713" spans="1:19" ht="16.5" customHeight="1">
      <c r="A713" s="180"/>
      <c r="B713" s="180"/>
      <c r="C713" s="180"/>
      <c r="D713" s="180"/>
      <c r="E713" s="181"/>
      <c r="F713" s="181"/>
      <c r="L713" s="180"/>
      <c r="M713" s="180"/>
      <c r="O713" s="180"/>
      <c r="P713" s="180"/>
      <c r="Q713" s="310"/>
      <c r="R713" s="180"/>
      <c r="S713" s="180"/>
    </row>
    <row r="714" spans="1:19" ht="16.5" customHeight="1">
      <c r="A714" s="180"/>
      <c r="B714" s="180"/>
      <c r="C714" s="180"/>
      <c r="D714" s="180"/>
      <c r="E714" s="181"/>
      <c r="F714" s="181"/>
      <c r="L714" s="180"/>
      <c r="M714" s="180"/>
      <c r="O714" s="180"/>
      <c r="P714" s="180"/>
      <c r="Q714" s="310"/>
      <c r="R714" s="180"/>
      <c r="S714" s="180"/>
    </row>
    <row r="715" spans="1:19" ht="16.5" customHeight="1">
      <c r="A715" s="180"/>
      <c r="B715" s="180"/>
      <c r="C715" s="180"/>
      <c r="D715" s="180"/>
      <c r="E715" s="181"/>
      <c r="F715" s="181"/>
      <c r="L715" s="180"/>
      <c r="M715" s="180"/>
      <c r="O715" s="180"/>
      <c r="P715" s="180"/>
      <c r="Q715" s="310"/>
      <c r="R715" s="180"/>
      <c r="S715" s="180"/>
    </row>
    <row r="716" spans="1:19" ht="16.5" customHeight="1">
      <c r="A716" s="180"/>
      <c r="B716" s="180"/>
      <c r="C716" s="180"/>
      <c r="D716" s="180"/>
      <c r="E716" s="181"/>
      <c r="F716" s="181"/>
      <c r="L716" s="180"/>
      <c r="M716" s="180"/>
      <c r="O716" s="180"/>
      <c r="P716" s="180"/>
      <c r="Q716" s="310"/>
      <c r="R716" s="180"/>
      <c r="S716" s="180"/>
    </row>
    <row r="717" spans="1:19" ht="16.5" customHeight="1">
      <c r="A717" s="180"/>
      <c r="B717" s="180"/>
      <c r="C717" s="180"/>
      <c r="D717" s="180"/>
      <c r="E717" s="181"/>
      <c r="F717" s="181"/>
      <c r="L717" s="180"/>
      <c r="M717" s="180"/>
      <c r="O717" s="180"/>
      <c r="P717" s="180"/>
      <c r="Q717" s="310"/>
      <c r="R717" s="180"/>
      <c r="S717" s="180"/>
    </row>
    <row r="718" spans="1:19" ht="16.5" customHeight="1">
      <c r="A718" s="180"/>
      <c r="B718" s="180"/>
      <c r="C718" s="180"/>
      <c r="D718" s="180"/>
      <c r="E718" s="181"/>
      <c r="F718" s="181"/>
      <c r="L718" s="180"/>
      <c r="M718" s="180"/>
      <c r="O718" s="180"/>
      <c r="P718" s="180"/>
      <c r="Q718" s="310"/>
      <c r="R718" s="180"/>
      <c r="S718" s="180"/>
    </row>
    <row r="719" spans="1:19" ht="16.5" customHeight="1">
      <c r="A719" s="180"/>
      <c r="B719" s="180"/>
      <c r="C719" s="180"/>
      <c r="D719" s="180"/>
      <c r="E719" s="181"/>
      <c r="F719" s="181"/>
      <c r="L719" s="180"/>
      <c r="M719" s="180"/>
      <c r="O719" s="180"/>
      <c r="P719" s="180"/>
      <c r="Q719" s="310"/>
      <c r="R719" s="180"/>
      <c r="S719" s="180"/>
    </row>
    <row r="720" spans="1:19" ht="16.5" customHeight="1">
      <c r="A720" s="180"/>
      <c r="B720" s="180"/>
      <c r="C720" s="180"/>
      <c r="D720" s="180"/>
      <c r="E720" s="181"/>
      <c r="F720" s="181"/>
      <c r="L720" s="180"/>
      <c r="M720" s="180"/>
      <c r="O720" s="180"/>
      <c r="P720" s="180"/>
      <c r="Q720" s="310"/>
      <c r="R720" s="180"/>
      <c r="S720" s="180"/>
    </row>
    <row r="721" spans="1:19" ht="16.5" customHeight="1">
      <c r="A721" s="180"/>
      <c r="B721" s="180"/>
      <c r="C721" s="180"/>
      <c r="D721" s="180"/>
      <c r="E721" s="181"/>
      <c r="F721" s="181"/>
      <c r="L721" s="180"/>
      <c r="M721" s="180"/>
      <c r="O721" s="180"/>
      <c r="P721" s="180"/>
      <c r="Q721" s="310"/>
      <c r="R721" s="180"/>
      <c r="S721" s="180"/>
    </row>
    <row r="722" spans="1:19" ht="16.5" customHeight="1">
      <c r="A722" s="180"/>
      <c r="B722" s="180"/>
      <c r="C722" s="180"/>
      <c r="D722" s="180"/>
      <c r="E722" s="181"/>
      <c r="F722" s="181"/>
      <c r="L722" s="180"/>
      <c r="M722" s="180"/>
      <c r="O722" s="180"/>
      <c r="P722" s="180"/>
      <c r="Q722" s="310"/>
      <c r="R722" s="180"/>
      <c r="S722" s="180"/>
    </row>
    <row r="723" spans="1:19" ht="16.5" customHeight="1">
      <c r="A723" s="180"/>
      <c r="B723" s="180"/>
      <c r="C723" s="180"/>
      <c r="D723" s="180"/>
      <c r="E723" s="181"/>
      <c r="F723" s="181"/>
      <c r="L723" s="180"/>
      <c r="M723" s="180"/>
      <c r="O723" s="180"/>
      <c r="P723" s="180"/>
      <c r="Q723" s="310"/>
      <c r="R723" s="180"/>
      <c r="S723" s="180"/>
    </row>
    <row r="724" spans="1:19" ht="16.5" customHeight="1">
      <c r="A724" s="180"/>
      <c r="B724" s="180"/>
      <c r="C724" s="180"/>
      <c r="D724" s="180"/>
      <c r="E724" s="181"/>
      <c r="F724" s="181"/>
      <c r="L724" s="180"/>
      <c r="M724" s="180"/>
      <c r="O724" s="180"/>
      <c r="P724" s="180"/>
      <c r="Q724" s="310"/>
      <c r="R724" s="180"/>
      <c r="S724" s="180"/>
    </row>
    <row r="725" spans="1:19" ht="16.5" customHeight="1">
      <c r="A725" s="180"/>
      <c r="B725" s="180"/>
      <c r="C725" s="180"/>
      <c r="D725" s="180"/>
      <c r="E725" s="181"/>
      <c r="F725" s="181"/>
      <c r="L725" s="180"/>
      <c r="M725" s="180"/>
      <c r="O725" s="180"/>
      <c r="P725" s="180"/>
      <c r="Q725" s="310"/>
      <c r="R725" s="180"/>
      <c r="S725" s="180"/>
    </row>
    <row r="726" spans="1:19" ht="16.5" customHeight="1">
      <c r="A726" s="180"/>
      <c r="B726" s="180"/>
      <c r="C726" s="180"/>
      <c r="D726" s="180"/>
      <c r="E726" s="181"/>
      <c r="F726" s="181"/>
      <c r="L726" s="180"/>
      <c r="M726" s="180"/>
      <c r="O726" s="180"/>
      <c r="P726" s="180"/>
      <c r="Q726" s="310"/>
      <c r="R726" s="180"/>
      <c r="S726" s="180"/>
    </row>
    <row r="727" spans="1:19" ht="16.5" customHeight="1">
      <c r="A727" s="180"/>
      <c r="B727" s="180"/>
      <c r="C727" s="180"/>
      <c r="D727" s="180"/>
      <c r="E727" s="181"/>
      <c r="F727" s="181"/>
      <c r="L727" s="180"/>
      <c r="M727" s="180"/>
      <c r="O727" s="180"/>
      <c r="P727" s="180"/>
      <c r="Q727" s="310"/>
      <c r="R727" s="180"/>
      <c r="S727" s="180"/>
    </row>
    <row r="728" spans="1:19" ht="16.5" customHeight="1">
      <c r="A728" s="180"/>
      <c r="B728" s="180"/>
      <c r="C728" s="180"/>
      <c r="D728" s="180"/>
      <c r="E728" s="181"/>
      <c r="F728" s="181"/>
      <c r="L728" s="180"/>
      <c r="M728" s="180"/>
      <c r="O728" s="180"/>
      <c r="P728" s="180"/>
      <c r="Q728" s="310"/>
      <c r="R728" s="180"/>
      <c r="S728" s="180"/>
    </row>
    <row r="729" spans="1:19" ht="16.5" customHeight="1">
      <c r="A729" s="180"/>
      <c r="B729" s="180"/>
      <c r="C729" s="180"/>
      <c r="D729" s="180"/>
      <c r="E729" s="181"/>
      <c r="F729" s="181"/>
      <c r="L729" s="180"/>
      <c r="M729" s="180"/>
      <c r="O729" s="180"/>
      <c r="P729" s="180"/>
      <c r="Q729" s="310"/>
      <c r="R729" s="180"/>
      <c r="S729" s="180"/>
    </row>
    <row r="730" spans="1:19" ht="16.5" customHeight="1">
      <c r="A730" s="180"/>
      <c r="B730" s="180"/>
      <c r="C730" s="180"/>
      <c r="D730" s="180"/>
      <c r="E730" s="181"/>
      <c r="F730" s="181"/>
      <c r="L730" s="180"/>
      <c r="M730" s="180"/>
      <c r="O730" s="180"/>
      <c r="P730" s="180"/>
      <c r="Q730" s="310"/>
      <c r="R730" s="180"/>
      <c r="S730" s="180"/>
    </row>
    <row r="731" spans="1:19" ht="16.5" customHeight="1">
      <c r="A731" s="180"/>
      <c r="B731" s="180"/>
      <c r="C731" s="180"/>
      <c r="D731" s="180"/>
      <c r="E731" s="181"/>
      <c r="F731" s="181"/>
      <c r="L731" s="180"/>
      <c r="M731" s="180"/>
      <c r="O731" s="180"/>
      <c r="P731" s="180"/>
      <c r="Q731" s="310"/>
      <c r="R731" s="180"/>
      <c r="S731" s="180"/>
    </row>
    <row r="732" spans="1:19" ht="16.5" customHeight="1">
      <c r="A732" s="180"/>
      <c r="B732" s="180"/>
      <c r="C732" s="180"/>
      <c r="D732" s="180"/>
      <c r="E732" s="181"/>
      <c r="F732" s="181"/>
      <c r="L732" s="180"/>
      <c r="M732" s="180"/>
      <c r="O732" s="180"/>
      <c r="P732" s="180"/>
      <c r="Q732" s="310"/>
      <c r="R732" s="180"/>
      <c r="S732" s="180"/>
    </row>
    <row r="733" spans="1:19" ht="16.5" customHeight="1">
      <c r="A733" s="180"/>
      <c r="B733" s="180"/>
      <c r="C733" s="180"/>
      <c r="D733" s="180"/>
      <c r="E733" s="181"/>
      <c r="F733" s="181"/>
      <c r="L733" s="180"/>
      <c r="M733" s="180"/>
      <c r="O733" s="180"/>
      <c r="P733" s="180"/>
      <c r="Q733" s="310"/>
      <c r="R733" s="180"/>
      <c r="S733" s="180"/>
    </row>
    <row r="734" spans="1:19" ht="16.5" customHeight="1">
      <c r="A734" s="180"/>
      <c r="B734" s="180"/>
      <c r="C734" s="180"/>
      <c r="D734" s="180"/>
      <c r="E734" s="181"/>
      <c r="F734" s="181"/>
      <c r="L734" s="180"/>
      <c r="M734" s="180"/>
      <c r="O734" s="180"/>
      <c r="P734" s="180"/>
      <c r="Q734" s="310"/>
      <c r="R734" s="180"/>
      <c r="S734" s="180"/>
    </row>
    <row r="735" spans="1:19" ht="16.5" customHeight="1">
      <c r="A735" s="180"/>
      <c r="B735" s="180"/>
      <c r="C735" s="180"/>
      <c r="D735" s="180"/>
      <c r="E735" s="181"/>
      <c r="F735" s="181"/>
      <c r="L735" s="180"/>
      <c r="M735" s="180"/>
      <c r="O735" s="180"/>
      <c r="P735" s="180"/>
      <c r="Q735" s="310"/>
      <c r="R735" s="180"/>
      <c r="S735" s="180"/>
    </row>
    <row r="736" spans="1:19" ht="16.5" customHeight="1">
      <c r="A736" s="180"/>
      <c r="B736" s="180"/>
      <c r="C736" s="180"/>
      <c r="D736" s="180"/>
      <c r="E736" s="181"/>
      <c r="F736" s="181"/>
      <c r="L736" s="180"/>
      <c r="M736" s="180"/>
      <c r="O736" s="180"/>
      <c r="P736" s="180"/>
      <c r="Q736" s="310"/>
      <c r="R736" s="180"/>
      <c r="S736" s="180"/>
    </row>
    <row r="737" spans="1:19" ht="16.5" customHeight="1">
      <c r="A737" s="180"/>
      <c r="B737" s="180"/>
      <c r="C737" s="180"/>
      <c r="D737" s="180"/>
      <c r="E737" s="181"/>
      <c r="F737" s="181"/>
      <c r="L737" s="180"/>
      <c r="M737" s="180"/>
      <c r="O737" s="180"/>
      <c r="P737" s="180"/>
      <c r="Q737" s="310"/>
      <c r="R737" s="180"/>
      <c r="S737" s="180"/>
    </row>
    <row r="738" spans="1:19" ht="16.5" customHeight="1">
      <c r="A738" s="180"/>
      <c r="B738" s="180"/>
      <c r="C738" s="180"/>
      <c r="D738" s="180"/>
      <c r="E738" s="181"/>
      <c r="F738" s="181"/>
      <c r="L738" s="180"/>
      <c r="M738" s="180"/>
      <c r="O738" s="180"/>
      <c r="P738" s="180"/>
      <c r="Q738" s="310"/>
      <c r="R738" s="180"/>
      <c r="S738" s="180"/>
    </row>
    <row r="739" spans="1:19" ht="16.5" customHeight="1">
      <c r="A739" s="180"/>
      <c r="B739" s="180"/>
      <c r="C739" s="180"/>
      <c r="D739" s="180"/>
      <c r="E739" s="181"/>
      <c r="F739" s="181"/>
      <c r="L739" s="180"/>
      <c r="M739" s="180"/>
      <c r="O739" s="180"/>
      <c r="P739" s="180"/>
      <c r="Q739" s="310"/>
      <c r="R739" s="180"/>
      <c r="S739" s="180"/>
    </row>
    <row r="740" spans="1:19" ht="16.5" customHeight="1">
      <c r="A740" s="180"/>
      <c r="B740" s="180"/>
      <c r="C740" s="180"/>
      <c r="D740" s="180"/>
      <c r="E740" s="181"/>
      <c r="F740" s="181"/>
      <c r="L740" s="180"/>
      <c r="M740" s="180"/>
      <c r="O740" s="180"/>
      <c r="P740" s="180"/>
      <c r="Q740" s="310"/>
      <c r="R740" s="180"/>
      <c r="S740" s="180"/>
    </row>
    <row r="741" spans="1:19" ht="16.5" customHeight="1">
      <c r="A741" s="180"/>
      <c r="B741" s="180"/>
      <c r="C741" s="180"/>
      <c r="D741" s="180"/>
      <c r="E741" s="181"/>
      <c r="F741" s="181"/>
      <c r="L741" s="180"/>
      <c r="M741" s="180"/>
      <c r="O741" s="180"/>
      <c r="P741" s="180"/>
      <c r="Q741" s="310"/>
      <c r="R741" s="180"/>
      <c r="S741" s="180"/>
    </row>
    <row r="742" spans="1:19" ht="16.5" customHeight="1">
      <c r="A742" s="180"/>
      <c r="B742" s="180"/>
      <c r="C742" s="180"/>
      <c r="D742" s="180"/>
      <c r="E742" s="181"/>
      <c r="F742" s="181"/>
      <c r="L742" s="180"/>
      <c r="M742" s="180"/>
      <c r="O742" s="180"/>
      <c r="P742" s="180"/>
      <c r="Q742" s="310"/>
      <c r="R742" s="180"/>
      <c r="S742" s="180"/>
    </row>
    <row r="743" spans="1:19" ht="16.5" customHeight="1">
      <c r="A743" s="180"/>
      <c r="B743" s="180"/>
      <c r="C743" s="180"/>
      <c r="D743" s="180"/>
      <c r="E743" s="181"/>
      <c r="F743" s="181"/>
      <c r="L743" s="180"/>
      <c r="M743" s="180"/>
      <c r="O743" s="180"/>
      <c r="P743" s="180"/>
      <c r="Q743" s="310"/>
      <c r="R743" s="180"/>
      <c r="S743" s="180"/>
    </row>
    <row r="744" spans="1:19" ht="16.5" customHeight="1">
      <c r="A744" s="180"/>
      <c r="B744" s="180"/>
      <c r="C744" s="180"/>
      <c r="D744" s="180"/>
      <c r="E744" s="181"/>
      <c r="F744" s="181"/>
      <c r="L744" s="180"/>
      <c r="M744" s="180"/>
      <c r="O744" s="180"/>
      <c r="P744" s="180"/>
      <c r="Q744" s="310"/>
      <c r="R744" s="180"/>
      <c r="S744" s="180"/>
    </row>
    <row r="745" spans="1:19" ht="16.5" customHeight="1">
      <c r="A745" s="180"/>
      <c r="B745" s="180"/>
      <c r="C745" s="180"/>
      <c r="D745" s="180"/>
      <c r="E745" s="181"/>
      <c r="F745" s="181"/>
      <c r="L745" s="180"/>
      <c r="M745" s="180"/>
      <c r="O745" s="180"/>
      <c r="P745" s="180"/>
      <c r="Q745" s="310"/>
      <c r="R745" s="180"/>
      <c r="S745" s="180"/>
    </row>
    <row r="746" spans="1:19" ht="16.5" customHeight="1">
      <c r="A746" s="180"/>
      <c r="B746" s="180"/>
      <c r="C746" s="180"/>
      <c r="D746" s="180"/>
      <c r="E746" s="181"/>
      <c r="F746" s="181"/>
      <c r="L746" s="180"/>
      <c r="M746" s="180"/>
      <c r="O746" s="180"/>
      <c r="P746" s="180"/>
      <c r="Q746" s="310"/>
      <c r="R746" s="180"/>
      <c r="S746" s="180"/>
    </row>
    <row r="747" spans="1:19" ht="16.5" customHeight="1">
      <c r="A747" s="180"/>
      <c r="B747" s="180"/>
      <c r="C747" s="180"/>
      <c r="D747" s="180"/>
      <c r="E747" s="181"/>
      <c r="F747" s="181"/>
      <c r="L747" s="180"/>
      <c r="M747" s="180"/>
      <c r="O747" s="180"/>
      <c r="P747" s="180"/>
      <c r="Q747" s="310"/>
      <c r="R747" s="180"/>
      <c r="S747" s="180"/>
    </row>
    <row r="748" spans="1:19" ht="16.5" customHeight="1">
      <c r="A748" s="180"/>
      <c r="B748" s="180"/>
      <c r="C748" s="180"/>
      <c r="D748" s="180"/>
      <c r="E748" s="181"/>
      <c r="F748" s="181"/>
      <c r="L748" s="180"/>
      <c r="M748" s="180"/>
      <c r="O748" s="180"/>
      <c r="P748" s="180"/>
      <c r="Q748" s="310"/>
      <c r="R748" s="180"/>
      <c r="S748" s="180"/>
    </row>
    <row r="749" spans="1:19" ht="16.5" customHeight="1">
      <c r="A749" s="180"/>
      <c r="B749" s="180"/>
      <c r="C749" s="180"/>
      <c r="D749" s="180"/>
      <c r="E749" s="181"/>
      <c r="F749" s="181"/>
      <c r="L749" s="180"/>
      <c r="M749" s="180"/>
      <c r="O749" s="180"/>
      <c r="P749" s="180"/>
      <c r="Q749" s="310"/>
      <c r="R749" s="180"/>
      <c r="S749" s="180"/>
    </row>
    <row r="750" spans="1:19" ht="16.5" customHeight="1">
      <c r="A750" s="180"/>
      <c r="B750" s="180"/>
      <c r="C750" s="180"/>
      <c r="D750" s="180"/>
      <c r="E750" s="181"/>
      <c r="F750" s="181"/>
      <c r="L750" s="180"/>
      <c r="M750" s="180"/>
      <c r="O750" s="180"/>
      <c r="P750" s="180"/>
      <c r="Q750" s="310"/>
      <c r="R750" s="180"/>
      <c r="S750" s="180"/>
    </row>
    <row r="751" spans="1:19" ht="16.5" customHeight="1">
      <c r="A751" s="180"/>
      <c r="B751" s="180"/>
      <c r="C751" s="180"/>
      <c r="D751" s="180"/>
      <c r="E751" s="181"/>
      <c r="F751" s="181"/>
      <c r="L751" s="180"/>
      <c r="M751" s="180"/>
      <c r="O751" s="180"/>
      <c r="P751" s="180"/>
      <c r="Q751" s="310"/>
      <c r="R751" s="180"/>
      <c r="S751" s="180"/>
    </row>
    <row r="752" spans="1:19" ht="16.5" customHeight="1">
      <c r="A752" s="180"/>
      <c r="B752" s="180"/>
      <c r="C752" s="180"/>
      <c r="D752" s="180"/>
      <c r="E752" s="181"/>
      <c r="F752" s="181"/>
      <c r="L752" s="180"/>
      <c r="M752" s="180"/>
      <c r="O752" s="180"/>
      <c r="P752" s="180"/>
      <c r="Q752" s="310"/>
      <c r="R752" s="180"/>
      <c r="S752" s="180"/>
    </row>
    <row r="753" spans="1:19" ht="16.5" customHeight="1">
      <c r="A753" s="180"/>
      <c r="B753" s="180"/>
      <c r="C753" s="180"/>
      <c r="D753" s="180"/>
      <c r="E753" s="181"/>
      <c r="F753" s="181"/>
      <c r="L753" s="180"/>
      <c r="M753" s="180"/>
      <c r="O753" s="180"/>
      <c r="P753" s="180"/>
      <c r="Q753" s="310"/>
      <c r="R753" s="180"/>
      <c r="S753" s="180"/>
    </row>
    <row r="754" spans="1:19" ht="16.5" customHeight="1">
      <c r="A754" s="180"/>
      <c r="B754" s="180"/>
      <c r="C754" s="180"/>
      <c r="D754" s="180"/>
      <c r="E754" s="181"/>
      <c r="F754" s="181"/>
      <c r="L754" s="180"/>
      <c r="M754" s="180"/>
      <c r="O754" s="180"/>
      <c r="P754" s="180"/>
      <c r="Q754" s="310"/>
      <c r="R754" s="180"/>
      <c r="S754" s="180"/>
    </row>
    <row r="755" spans="1:19" ht="16.5" customHeight="1">
      <c r="A755" s="180"/>
      <c r="B755" s="180"/>
      <c r="C755" s="180"/>
      <c r="D755" s="180"/>
      <c r="E755" s="181"/>
      <c r="F755" s="181"/>
      <c r="L755" s="180"/>
      <c r="M755" s="180"/>
      <c r="O755" s="180"/>
      <c r="P755" s="180"/>
      <c r="Q755" s="310"/>
      <c r="R755" s="180"/>
      <c r="S755" s="180"/>
    </row>
    <row r="756" spans="1:19" ht="16.5" customHeight="1">
      <c r="A756" s="180"/>
      <c r="B756" s="180"/>
      <c r="C756" s="180"/>
      <c r="D756" s="180"/>
      <c r="E756" s="181"/>
      <c r="F756" s="181"/>
      <c r="L756" s="180"/>
      <c r="M756" s="180"/>
      <c r="O756" s="180"/>
      <c r="P756" s="180"/>
      <c r="Q756" s="310"/>
      <c r="R756" s="180"/>
      <c r="S756" s="180"/>
    </row>
    <row r="757" spans="1:19" ht="16.5" customHeight="1">
      <c r="A757" s="180"/>
      <c r="B757" s="180"/>
      <c r="C757" s="180"/>
      <c r="D757" s="180"/>
      <c r="E757" s="181"/>
      <c r="F757" s="181"/>
      <c r="L757" s="180"/>
      <c r="M757" s="180"/>
      <c r="O757" s="180"/>
      <c r="P757" s="180"/>
      <c r="Q757" s="310"/>
      <c r="R757" s="180"/>
      <c r="S757" s="180"/>
    </row>
    <row r="758" spans="1:19" ht="16.5" customHeight="1">
      <c r="A758" s="180"/>
      <c r="B758" s="180"/>
      <c r="C758" s="180"/>
      <c r="D758" s="180"/>
      <c r="E758" s="181"/>
      <c r="F758" s="181"/>
      <c r="L758" s="180"/>
      <c r="M758" s="180"/>
      <c r="O758" s="180"/>
      <c r="P758" s="180"/>
      <c r="Q758" s="310"/>
      <c r="R758" s="180"/>
      <c r="S758" s="180"/>
    </row>
    <row r="759" spans="1:19" ht="16.5" customHeight="1">
      <c r="A759" s="180"/>
      <c r="B759" s="180"/>
      <c r="C759" s="180"/>
      <c r="D759" s="180"/>
      <c r="E759" s="181"/>
      <c r="F759" s="181"/>
      <c r="L759" s="180"/>
      <c r="M759" s="180"/>
      <c r="O759" s="180"/>
      <c r="P759" s="180"/>
      <c r="Q759" s="310"/>
      <c r="R759" s="180"/>
      <c r="S759" s="180"/>
    </row>
    <row r="760" spans="1:19" ht="16.5" customHeight="1">
      <c r="A760" s="180"/>
      <c r="B760" s="180"/>
      <c r="C760" s="180"/>
      <c r="D760" s="180"/>
      <c r="E760" s="181"/>
      <c r="F760" s="181"/>
      <c r="L760" s="180"/>
      <c r="M760" s="180"/>
      <c r="O760" s="180"/>
      <c r="P760" s="180"/>
      <c r="Q760" s="310"/>
      <c r="R760" s="180"/>
      <c r="S760" s="180"/>
    </row>
    <row r="761" spans="1:19" ht="16.5" customHeight="1">
      <c r="A761" s="180"/>
      <c r="B761" s="180"/>
      <c r="C761" s="180"/>
      <c r="D761" s="180"/>
      <c r="E761" s="181"/>
      <c r="F761" s="181"/>
      <c r="L761" s="180"/>
      <c r="M761" s="180"/>
      <c r="O761" s="180"/>
      <c r="P761" s="180"/>
      <c r="Q761" s="310"/>
      <c r="R761" s="180"/>
      <c r="S761" s="180"/>
    </row>
    <row r="762" spans="1:19" ht="16.5" customHeight="1">
      <c r="A762" s="180"/>
      <c r="B762" s="180"/>
      <c r="C762" s="180"/>
      <c r="D762" s="180"/>
      <c r="E762" s="181"/>
      <c r="F762" s="181"/>
      <c r="L762" s="180"/>
      <c r="M762" s="180"/>
      <c r="O762" s="180"/>
      <c r="P762" s="180"/>
      <c r="Q762" s="310"/>
      <c r="R762" s="180"/>
      <c r="S762" s="180"/>
    </row>
    <row r="763" spans="1:19" ht="16.5" customHeight="1">
      <c r="A763" s="180"/>
      <c r="B763" s="180"/>
      <c r="C763" s="180"/>
      <c r="D763" s="180"/>
      <c r="E763" s="181"/>
      <c r="F763" s="181"/>
      <c r="L763" s="180"/>
      <c r="M763" s="180"/>
      <c r="O763" s="180"/>
      <c r="P763" s="180"/>
      <c r="Q763" s="310"/>
      <c r="R763" s="180"/>
      <c r="S763" s="180"/>
    </row>
    <row r="764" spans="1:19" ht="16.5" customHeight="1">
      <c r="A764" s="180"/>
      <c r="B764" s="180"/>
      <c r="C764" s="180"/>
      <c r="D764" s="180"/>
      <c r="E764" s="181"/>
      <c r="F764" s="181"/>
      <c r="L764" s="180"/>
      <c r="M764" s="180"/>
      <c r="O764" s="180"/>
      <c r="P764" s="180"/>
      <c r="Q764" s="310"/>
      <c r="R764" s="180"/>
      <c r="S764" s="180"/>
    </row>
    <row r="765" spans="1:19" ht="16.5" customHeight="1">
      <c r="A765" s="180"/>
      <c r="B765" s="180"/>
      <c r="C765" s="180"/>
      <c r="D765" s="180"/>
      <c r="E765" s="181"/>
      <c r="F765" s="181"/>
      <c r="L765" s="180"/>
      <c r="M765" s="180"/>
      <c r="O765" s="180"/>
      <c r="P765" s="180"/>
      <c r="Q765" s="310"/>
      <c r="R765" s="180"/>
      <c r="S765" s="180"/>
    </row>
    <row r="766" spans="1:19" ht="16.5" customHeight="1">
      <c r="A766" s="180"/>
      <c r="B766" s="180"/>
      <c r="C766" s="180"/>
      <c r="D766" s="180"/>
      <c r="E766" s="181"/>
      <c r="F766" s="181"/>
      <c r="L766" s="180"/>
      <c r="M766" s="180"/>
      <c r="O766" s="180"/>
      <c r="P766" s="180"/>
      <c r="Q766" s="310"/>
      <c r="R766" s="180"/>
      <c r="S766" s="180"/>
    </row>
    <row r="767" spans="1:19" ht="16.5" customHeight="1">
      <c r="A767" s="180"/>
      <c r="B767" s="180"/>
      <c r="C767" s="180"/>
      <c r="D767" s="180"/>
      <c r="E767" s="181"/>
      <c r="F767" s="181"/>
      <c r="L767" s="180"/>
      <c r="M767" s="180"/>
      <c r="O767" s="180"/>
      <c r="P767" s="180"/>
      <c r="Q767" s="310"/>
      <c r="R767" s="180"/>
      <c r="S767" s="180"/>
    </row>
    <row r="768" spans="1:19" ht="16.5" customHeight="1">
      <c r="A768" s="180"/>
      <c r="B768" s="180"/>
      <c r="C768" s="180"/>
      <c r="D768" s="180"/>
      <c r="E768" s="181"/>
      <c r="F768" s="181"/>
      <c r="L768" s="180"/>
      <c r="M768" s="180"/>
      <c r="O768" s="180"/>
      <c r="P768" s="180"/>
      <c r="Q768" s="310"/>
      <c r="R768" s="180"/>
      <c r="S768" s="180"/>
    </row>
    <row r="769" spans="1:19" ht="16.5" customHeight="1">
      <c r="A769" s="180"/>
      <c r="B769" s="180"/>
      <c r="C769" s="180"/>
      <c r="D769" s="180"/>
      <c r="E769" s="181"/>
      <c r="F769" s="181"/>
      <c r="L769" s="180"/>
      <c r="M769" s="180"/>
      <c r="O769" s="180"/>
      <c r="P769" s="180"/>
      <c r="Q769" s="310"/>
      <c r="R769" s="180"/>
      <c r="S769" s="180"/>
    </row>
    <row r="770" spans="1:19" ht="16.5" customHeight="1">
      <c r="A770" s="180"/>
      <c r="B770" s="180"/>
      <c r="C770" s="180"/>
      <c r="D770" s="180"/>
      <c r="E770" s="181"/>
      <c r="F770" s="181"/>
      <c r="L770" s="180"/>
      <c r="M770" s="180"/>
      <c r="O770" s="180"/>
      <c r="P770" s="180"/>
      <c r="Q770" s="310"/>
      <c r="R770" s="180"/>
      <c r="S770" s="180"/>
    </row>
    <row r="771" spans="1:19" ht="16.5" customHeight="1">
      <c r="A771" s="180"/>
      <c r="B771" s="180"/>
      <c r="C771" s="180"/>
      <c r="D771" s="180"/>
      <c r="E771" s="181"/>
      <c r="F771" s="181"/>
      <c r="L771" s="180"/>
      <c r="M771" s="180"/>
      <c r="O771" s="180"/>
      <c r="P771" s="180"/>
      <c r="Q771" s="310"/>
      <c r="R771" s="180"/>
      <c r="S771" s="180"/>
    </row>
    <row r="772" spans="1:19" ht="16.5" customHeight="1">
      <c r="A772" s="180"/>
      <c r="B772" s="180"/>
      <c r="C772" s="180"/>
      <c r="D772" s="180"/>
      <c r="E772" s="181"/>
      <c r="F772" s="181"/>
      <c r="L772" s="180"/>
      <c r="M772" s="180"/>
      <c r="O772" s="180"/>
      <c r="P772" s="180"/>
      <c r="Q772" s="310"/>
      <c r="R772" s="180"/>
      <c r="S772" s="180"/>
    </row>
    <row r="773" spans="1:19" ht="16.5" customHeight="1">
      <c r="A773" s="180"/>
      <c r="B773" s="180"/>
      <c r="C773" s="180"/>
      <c r="D773" s="180"/>
      <c r="E773" s="181"/>
      <c r="F773" s="181"/>
      <c r="L773" s="180"/>
      <c r="M773" s="180"/>
      <c r="O773" s="180"/>
      <c r="P773" s="180"/>
      <c r="Q773" s="310"/>
      <c r="R773" s="180"/>
      <c r="S773" s="180"/>
    </row>
    <row r="774" spans="1:19" ht="16.5" customHeight="1">
      <c r="A774" s="180"/>
      <c r="B774" s="180"/>
      <c r="C774" s="180"/>
      <c r="D774" s="180"/>
      <c r="E774" s="181"/>
      <c r="F774" s="181"/>
      <c r="L774" s="180"/>
      <c r="M774" s="180"/>
      <c r="O774" s="180"/>
      <c r="P774" s="180"/>
      <c r="Q774" s="310"/>
      <c r="R774" s="180"/>
      <c r="S774" s="180"/>
    </row>
    <row r="775" spans="1:19" ht="16.5" customHeight="1">
      <c r="A775" s="180"/>
      <c r="B775" s="180"/>
      <c r="C775" s="180"/>
      <c r="D775" s="180"/>
      <c r="E775" s="181"/>
      <c r="F775" s="181"/>
      <c r="L775" s="180"/>
      <c r="M775" s="180"/>
      <c r="O775" s="180"/>
      <c r="P775" s="180"/>
      <c r="Q775" s="310"/>
      <c r="R775" s="180"/>
      <c r="S775" s="180"/>
    </row>
    <row r="776" spans="1:19" ht="16.5" customHeight="1">
      <c r="A776" s="180"/>
      <c r="B776" s="180"/>
      <c r="C776" s="180"/>
      <c r="D776" s="180"/>
      <c r="E776" s="181"/>
      <c r="F776" s="181"/>
      <c r="L776" s="180"/>
      <c r="M776" s="180"/>
      <c r="O776" s="180"/>
      <c r="P776" s="180"/>
      <c r="Q776" s="310"/>
      <c r="R776" s="180"/>
      <c r="S776" s="180"/>
    </row>
    <row r="777" spans="1:19" ht="16.5" customHeight="1">
      <c r="A777" s="180"/>
      <c r="B777" s="180"/>
      <c r="C777" s="180"/>
      <c r="D777" s="180"/>
      <c r="E777" s="181"/>
      <c r="F777" s="181"/>
      <c r="L777" s="180"/>
      <c r="M777" s="180"/>
      <c r="O777" s="180"/>
      <c r="P777" s="180"/>
      <c r="Q777" s="310"/>
      <c r="R777" s="180"/>
      <c r="S777" s="180"/>
    </row>
    <row r="778" spans="1:19" ht="16.5" customHeight="1">
      <c r="A778" s="180"/>
      <c r="B778" s="180"/>
      <c r="C778" s="180"/>
      <c r="D778" s="180"/>
      <c r="E778" s="181"/>
      <c r="F778" s="181"/>
      <c r="L778" s="180"/>
      <c r="M778" s="180"/>
      <c r="O778" s="180"/>
      <c r="P778" s="180"/>
      <c r="Q778" s="310"/>
      <c r="R778" s="180"/>
      <c r="S778" s="180"/>
    </row>
    <row r="779" spans="1:19" ht="16.5" customHeight="1">
      <c r="A779" s="180"/>
      <c r="B779" s="180"/>
      <c r="C779" s="180"/>
      <c r="D779" s="180"/>
      <c r="E779" s="181"/>
      <c r="F779" s="181"/>
      <c r="L779" s="180"/>
      <c r="M779" s="180"/>
      <c r="O779" s="180"/>
      <c r="P779" s="180"/>
      <c r="Q779" s="310"/>
      <c r="R779" s="180"/>
      <c r="S779" s="180"/>
    </row>
    <row r="780" spans="1:19" ht="16.5" customHeight="1">
      <c r="A780" s="180"/>
      <c r="B780" s="180"/>
      <c r="C780" s="180"/>
      <c r="D780" s="180"/>
      <c r="E780" s="181"/>
      <c r="F780" s="181"/>
      <c r="L780" s="180"/>
      <c r="M780" s="180"/>
      <c r="O780" s="180"/>
      <c r="P780" s="180"/>
      <c r="Q780" s="310"/>
      <c r="R780" s="180"/>
      <c r="S780" s="180"/>
    </row>
    <row r="781" spans="1:19" ht="16.5" customHeight="1">
      <c r="A781" s="180"/>
      <c r="B781" s="180"/>
      <c r="C781" s="180"/>
      <c r="D781" s="180"/>
      <c r="E781" s="181"/>
      <c r="F781" s="181"/>
      <c r="L781" s="180"/>
      <c r="M781" s="180"/>
      <c r="O781" s="180"/>
      <c r="P781" s="180"/>
      <c r="Q781" s="310"/>
      <c r="R781" s="180"/>
      <c r="S781" s="180"/>
    </row>
    <row r="782" spans="1:19" ht="16.5" customHeight="1">
      <c r="A782" s="180"/>
      <c r="B782" s="180"/>
      <c r="C782" s="180"/>
      <c r="D782" s="180"/>
      <c r="E782" s="181"/>
      <c r="F782" s="181"/>
      <c r="L782" s="180"/>
      <c r="M782" s="180"/>
      <c r="O782" s="180"/>
      <c r="P782" s="180"/>
      <c r="Q782" s="310"/>
      <c r="R782" s="180"/>
      <c r="S782" s="180"/>
    </row>
    <row r="783" spans="1:19" ht="16.5" customHeight="1">
      <c r="A783" s="180"/>
      <c r="B783" s="180"/>
      <c r="C783" s="180"/>
      <c r="D783" s="180"/>
      <c r="E783" s="181"/>
      <c r="F783" s="181"/>
      <c r="L783" s="180"/>
      <c r="M783" s="180"/>
      <c r="O783" s="180"/>
      <c r="P783" s="180"/>
      <c r="Q783" s="310"/>
      <c r="R783" s="180"/>
      <c r="S783" s="180"/>
    </row>
    <row r="784" spans="1:19" ht="16.5" customHeight="1">
      <c r="A784" s="180"/>
      <c r="B784" s="180"/>
      <c r="C784" s="180"/>
      <c r="D784" s="180"/>
      <c r="E784" s="181"/>
      <c r="F784" s="181"/>
      <c r="L784" s="180"/>
      <c r="M784" s="180"/>
      <c r="O784" s="180"/>
      <c r="P784" s="180"/>
      <c r="Q784" s="310"/>
      <c r="R784" s="180"/>
      <c r="S784" s="180"/>
    </row>
    <row r="785" spans="1:19" ht="16.5" customHeight="1">
      <c r="A785" s="180"/>
      <c r="B785" s="180"/>
      <c r="C785" s="180"/>
      <c r="D785" s="180"/>
      <c r="E785" s="181"/>
      <c r="F785" s="181"/>
      <c r="L785" s="180"/>
      <c r="M785" s="180"/>
      <c r="O785" s="180"/>
      <c r="P785" s="180"/>
      <c r="Q785" s="310"/>
      <c r="R785" s="180"/>
      <c r="S785" s="180"/>
    </row>
    <row r="786" spans="1:19" ht="16.5" customHeight="1">
      <c r="A786" s="180"/>
      <c r="B786" s="180"/>
      <c r="C786" s="180"/>
      <c r="D786" s="180"/>
      <c r="E786" s="181"/>
      <c r="F786" s="181"/>
      <c r="L786" s="180"/>
      <c r="M786" s="180"/>
      <c r="O786" s="180"/>
      <c r="P786" s="180"/>
      <c r="Q786" s="310"/>
      <c r="R786" s="180"/>
      <c r="S786" s="180"/>
    </row>
    <row r="787" spans="1:19" ht="16.5" customHeight="1">
      <c r="A787" s="180"/>
      <c r="B787" s="180"/>
      <c r="C787" s="180"/>
      <c r="D787" s="180"/>
      <c r="E787" s="181"/>
      <c r="F787" s="181"/>
      <c r="L787" s="180"/>
      <c r="M787" s="180"/>
      <c r="O787" s="180"/>
      <c r="P787" s="180"/>
      <c r="Q787" s="310"/>
      <c r="R787" s="180"/>
      <c r="S787" s="180"/>
    </row>
    <row r="788" spans="1:19" ht="16.5" customHeight="1">
      <c r="A788" s="180"/>
      <c r="B788" s="180"/>
      <c r="C788" s="180"/>
      <c r="D788" s="180"/>
      <c r="E788" s="181"/>
      <c r="F788" s="181"/>
      <c r="L788" s="180"/>
      <c r="M788" s="180"/>
      <c r="O788" s="180"/>
      <c r="P788" s="180"/>
      <c r="Q788" s="310"/>
      <c r="R788" s="180"/>
      <c r="S788" s="180"/>
    </row>
    <row r="789" spans="1:19" ht="16.5" customHeight="1">
      <c r="A789" s="180"/>
      <c r="B789" s="180"/>
      <c r="C789" s="180"/>
      <c r="D789" s="180"/>
      <c r="E789" s="181"/>
      <c r="F789" s="181"/>
      <c r="L789" s="180"/>
      <c r="M789" s="180"/>
      <c r="O789" s="180"/>
      <c r="P789" s="180"/>
      <c r="Q789" s="310"/>
      <c r="R789" s="180"/>
      <c r="S789" s="180"/>
    </row>
    <row r="790" spans="1:19" ht="16.5" customHeight="1">
      <c r="A790" s="180"/>
      <c r="B790" s="180"/>
      <c r="C790" s="180"/>
      <c r="D790" s="180"/>
      <c r="E790" s="181"/>
      <c r="F790" s="181"/>
      <c r="L790" s="180"/>
      <c r="M790" s="180"/>
      <c r="O790" s="180"/>
      <c r="P790" s="180"/>
      <c r="Q790" s="310"/>
      <c r="R790" s="180"/>
      <c r="S790" s="180"/>
    </row>
    <row r="791" spans="1:19" ht="16.5" customHeight="1">
      <c r="A791" s="180"/>
      <c r="B791" s="180"/>
      <c r="C791" s="180"/>
      <c r="D791" s="180"/>
      <c r="E791" s="181"/>
      <c r="F791" s="181"/>
      <c r="L791" s="180"/>
      <c r="M791" s="180"/>
      <c r="O791" s="180"/>
      <c r="P791" s="180"/>
      <c r="Q791" s="310"/>
      <c r="R791" s="180"/>
      <c r="S791" s="180"/>
    </row>
    <row r="792" spans="1:19" ht="16.5" customHeight="1">
      <c r="A792" s="180"/>
      <c r="B792" s="180"/>
      <c r="C792" s="180"/>
      <c r="D792" s="180"/>
      <c r="E792" s="181"/>
      <c r="F792" s="181"/>
      <c r="L792" s="180"/>
      <c r="M792" s="180"/>
      <c r="O792" s="180"/>
      <c r="P792" s="180"/>
      <c r="Q792" s="310"/>
      <c r="R792" s="180"/>
      <c r="S792" s="180"/>
    </row>
    <row r="793" spans="1:19" ht="16.5" customHeight="1">
      <c r="A793" s="180"/>
      <c r="B793" s="180"/>
      <c r="C793" s="180"/>
      <c r="D793" s="180"/>
      <c r="E793" s="181"/>
      <c r="F793" s="181"/>
      <c r="L793" s="180"/>
      <c r="M793" s="180"/>
      <c r="O793" s="180"/>
      <c r="P793" s="180"/>
      <c r="Q793" s="310"/>
      <c r="R793" s="180"/>
      <c r="S793" s="180"/>
    </row>
    <row r="794" spans="1:19" ht="16.5" customHeight="1">
      <c r="A794" s="180"/>
      <c r="B794" s="180"/>
      <c r="C794" s="180"/>
      <c r="D794" s="180"/>
      <c r="E794" s="181"/>
      <c r="F794" s="181"/>
      <c r="L794" s="180"/>
      <c r="M794" s="180"/>
      <c r="O794" s="180"/>
      <c r="P794" s="180"/>
      <c r="Q794" s="310"/>
      <c r="R794" s="180"/>
      <c r="S794" s="180"/>
    </row>
    <row r="795" spans="1:19" ht="16.5" customHeight="1">
      <c r="A795" s="180"/>
      <c r="B795" s="180"/>
      <c r="C795" s="180"/>
      <c r="D795" s="180"/>
      <c r="E795" s="181"/>
      <c r="F795" s="181"/>
      <c r="L795" s="180"/>
      <c r="M795" s="180"/>
      <c r="O795" s="180"/>
      <c r="P795" s="180"/>
      <c r="Q795" s="310"/>
      <c r="R795" s="180"/>
      <c r="S795" s="180"/>
    </row>
    <row r="796" spans="1:19" ht="16.5" customHeight="1">
      <c r="A796" s="180"/>
      <c r="B796" s="180"/>
      <c r="C796" s="180"/>
      <c r="D796" s="180"/>
      <c r="E796" s="181"/>
      <c r="F796" s="181"/>
      <c r="L796" s="180"/>
      <c r="M796" s="180"/>
      <c r="O796" s="180"/>
      <c r="P796" s="180"/>
      <c r="Q796" s="310"/>
      <c r="R796" s="180"/>
      <c r="S796" s="180"/>
    </row>
    <row r="797" spans="1:19" ht="16.5" customHeight="1">
      <c r="A797" s="180"/>
      <c r="B797" s="180"/>
      <c r="C797" s="180"/>
      <c r="D797" s="180"/>
      <c r="E797" s="181"/>
      <c r="F797" s="181"/>
      <c r="L797" s="180"/>
      <c r="M797" s="180"/>
      <c r="O797" s="180"/>
      <c r="P797" s="180"/>
      <c r="Q797" s="310"/>
      <c r="R797" s="180"/>
      <c r="S797" s="180"/>
    </row>
    <row r="798" spans="1:19" ht="16.5" customHeight="1">
      <c r="A798" s="180"/>
      <c r="B798" s="180"/>
      <c r="C798" s="180"/>
      <c r="D798" s="180"/>
      <c r="E798" s="181"/>
      <c r="F798" s="181"/>
      <c r="L798" s="180"/>
      <c r="M798" s="180"/>
      <c r="O798" s="180"/>
      <c r="P798" s="180"/>
      <c r="Q798" s="310"/>
      <c r="R798" s="180"/>
      <c r="S798" s="180"/>
    </row>
    <row r="799" spans="1:19" ht="16.5" customHeight="1">
      <c r="A799" s="180"/>
      <c r="B799" s="180"/>
      <c r="C799" s="180"/>
      <c r="D799" s="180"/>
      <c r="E799" s="181"/>
      <c r="F799" s="181"/>
      <c r="L799" s="180"/>
      <c r="M799" s="180"/>
      <c r="O799" s="180"/>
      <c r="P799" s="180"/>
      <c r="Q799" s="310"/>
      <c r="R799" s="180"/>
      <c r="S799" s="180"/>
    </row>
    <row r="800" spans="1:19" ht="16.5" customHeight="1">
      <c r="A800" s="180"/>
      <c r="B800" s="180"/>
      <c r="C800" s="180"/>
      <c r="D800" s="180"/>
      <c r="E800" s="181"/>
      <c r="F800" s="181"/>
      <c r="L800" s="180"/>
      <c r="M800" s="180"/>
      <c r="O800" s="180"/>
      <c r="P800" s="180"/>
      <c r="Q800" s="310"/>
      <c r="R800" s="180"/>
      <c r="S800" s="180"/>
    </row>
    <row r="801" spans="1:19" ht="16.5" customHeight="1">
      <c r="A801" s="180"/>
      <c r="B801" s="180"/>
      <c r="C801" s="180"/>
      <c r="D801" s="180"/>
      <c r="E801" s="181"/>
      <c r="F801" s="181"/>
      <c r="L801" s="180"/>
      <c r="M801" s="180"/>
      <c r="O801" s="180"/>
      <c r="P801" s="180"/>
      <c r="Q801" s="310"/>
      <c r="R801" s="180"/>
      <c r="S801" s="180"/>
    </row>
    <row r="802" spans="1:19" ht="16.5" customHeight="1">
      <c r="A802" s="180"/>
      <c r="B802" s="180"/>
      <c r="C802" s="180"/>
      <c r="D802" s="180"/>
      <c r="E802" s="181"/>
      <c r="F802" s="181"/>
      <c r="L802" s="180"/>
      <c r="M802" s="180"/>
      <c r="O802" s="180"/>
      <c r="P802" s="180"/>
      <c r="Q802" s="310"/>
      <c r="R802" s="180"/>
      <c r="S802" s="180"/>
    </row>
    <row r="803" spans="1:19" ht="16.5" customHeight="1">
      <c r="A803" s="180"/>
      <c r="B803" s="180"/>
      <c r="C803" s="180"/>
      <c r="D803" s="180"/>
      <c r="E803" s="181"/>
      <c r="F803" s="181"/>
      <c r="L803" s="180"/>
      <c r="M803" s="180"/>
      <c r="O803" s="180"/>
      <c r="P803" s="180"/>
      <c r="Q803" s="310"/>
      <c r="R803" s="180"/>
      <c r="S803" s="180"/>
    </row>
    <row r="804" spans="1:19" ht="16.5" customHeight="1">
      <c r="A804" s="180"/>
      <c r="B804" s="180"/>
      <c r="C804" s="180"/>
      <c r="D804" s="180"/>
      <c r="E804" s="181"/>
      <c r="F804" s="181"/>
      <c r="L804" s="180"/>
      <c r="M804" s="180"/>
      <c r="O804" s="180"/>
      <c r="P804" s="180"/>
      <c r="Q804" s="310"/>
      <c r="R804" s="180"/>
      <c r="S804" s="180"/>
    </row>
    <row r="805" spans="1:19" ht="16.5" customHeight="1">
      <c r="A805" s="180"/>
      <c r="B805" s="180"/>
      <c r="C805" s="180"/>
      <c r="D805" s="180"/>
      <c r="E805" s="181"/>
      <c r="F805" s="181"/>
      <c r="L805" s="180"/>
      <c r="M805" s="180"/>
      <c r="O805" s="180"/>
      <c r="P805" s="180"/>
      <c r="Q805" s="310"/>
      <c r="R805" s="180"/>
      <c r="S805" s="180"/>
    </row>
    <row r="806" spans="1:19" ht="16.5" customHeight="1">
      <c r="A806" s="180"/>
      <c r="B806" s="180"/>
      <c r="C806" s="180"/>
      <c r="D806" s="180"/>
      <c r="E806" s="181"/>
      <c r="F806" s="181"/>
      <c r="L806" s="180"/>
      <c r="M806" s="180"/>
      <c r="O806" s="180"/>
      <c r="P806" s="180"/>
      <c r="Q806" s="310"/>
      <c r="R806" s="180"/>
      <c r="S806" s="180"/>
    </row>
    <row r="807" spans="1:19" ht="16.5" customHeight="1">
      <c r="A807" s="180"/>
      <c r="B807" s="180"/>
      <c r="C807" s="180"/>
      <c r="D807" s="180"/>
      <c r="E807" s="181"/>
      <c r="F807" s="181"/>
      <c r="L807" s="180"/>
      <c r="M807" s="180"/>
      <c r="O807" s="180"/>
      <c r="P807" s="180"/>
      <c r="Q807" s="310"/>
      <c r="R807" s="180"/>
      <c r="S807" s="180"/>
    </row>
    <row r="808" spans="1:19" ht="16.5" customHeight="1">
      <c r="A808" s="180"/>
      <c r="B808" s="180"/>
      <c r="C808" s="180"/>
      <c r="D808" s="180"/>
      <c r="E808" s="181"/>
      <c r="F808" s="181"/>
      <c r="L808" s="180"/>
      <c r="M808" s="180"/>
      <c r="O808" s="180"/>
      <c r="P808" s="180"/>
      <c r="Q808" s="310"/>
      <c r="R808" s="180"/>
      <c r="S808" s="180"/>
    </row>
    <row r="809" spans="1:19" ht="16.5" customHeight="1">
      <c r="A809" s="180"/>
      <c r="B809" s="180"/>
      <c r="C809" s="180"/>
      <c r="D809" s="180"/>
      <c r="E809" s="181"/>
      <c r="F809" s="181"/>
      <c r="L809" s="180"/>
      <c r="M809" s="180"/>
      <c r="O809" s="180"/>
      <c r="P809" s="180"/>
      <c r="Q809" s="310"/>
      <c r="R809" s="180"/>
      <c r="S809" s="180"/>
    </row>
    <row r="810" spans="1:19" ht="16.5" customHeight="1">
      <c r="A810" s="180"/>
      <c r="B810" s="180"/>
      <c r="C810" s="180"/>
      <c r="D810" s="180"/>
      <c r="E810" s="181"/>
      <c r="F810" s="181"/>
      <c r="L810" s="180"/>
      <c r="M810" s="180"/>
      <c r="O810" s="180"/>
      <c r="P810" s="180"/>
      <c r="Q810" s="310"/>
      <c r="R810" s="180"/>
      <c r="S810" s="180"/>
    </row>
    <row r="811" spans="1:19" ht="16.5" customHeight="1">
      <c r="A811" s="180"/>
      <c r="B811" s="180"/>
      <c r="C811" s="180"/>
      <c r="D811" s="180"/>
      <c r="E811" s="181"/>
      <c r="F811" s="181"/>
      <c r="L811" s="180"/>
      <c r="M811" s="180"/>
      <c r="O811" s="180"/>
      <c r="P811" s="180"/>
      <c r="Q811" s="310"/>
      <c r="R811" s="180"/>
      <c r="S811" s="180"/>
    </row>
    <row r="812" spans="1:19" ht="16.5" customHeight="1">
      <c r="A812" s="180"/>
      <c r="B812" s="180"/>
      <c r="C812" s="180"/>
      <c r="D812" s="180"/>
      <c r="E812" s="181"/>
      <c r="F812" s="181"/>
      <c r="L812" s="180"/>
      <c r="M812" s="180"/>
      <c r="O812" s="180"/>
      <c r="P812" s="180"/>
      <c r="Q812" s="310"/>
      <c r="R812" s="180"/>
      <c r="S812" s="180"/>
    </row>
    <row r="813" spans="1:19" ht="16.5" customHeight="1">
      <c r="A813" s="180"/>
      <c r="B813" s="180"/>
      <c r="C813" s="180"/>
      <c r="D813" s="180"/>
      <c r="E813" s="181"/>
      <c r="F813" s="181"/>
      <c r="L813" s="180"/>
      <c r="M813" s="180"/>
      <c r="O813" s="180"/>
      <c r="P813" s="180"/>
      <c r="Q813" s="310"/>
      <c r="R813" s="180"/>
      <c r="S813" s="180"/>
    </row>
    <row r="814" spans="1:19" ht="16.5" customHeight="1">
      <c r="A814" s="180"/>
      <c r="B814" s="180"/>
      <c r="C814" s="180"/>
      <c r="D814" s="180"/>
      <c r="E814" s="181"/>
      <c r="F814" s="181"/>
      <c r="L814" s="180"/>
      <c r="M814" s="180"/>
      <c r="O814" s="180"/>
      <c r="P814" s="180"/>
      <c r="Q814" s="310"/>
      <c r="R814" s="180"/>
      <c r="S814" s="180"/>
    </row>
    <row r="815" spans="1:19" ht="16.5" customHeight="1">
      <c r="A815" s="180"/>
      <c r="B815" s="180"/>
      <c r="C815" s="180"/>
      <c r="D815" s="180"/>
      <c r="E815" s="181"/>
      <c r="F815" s="181"/>
      <c r="L815" s="180"/>
      <c r="M815" s="180"/>
      <c r="O815" s="180"/>
      <c r="P815" s="180"/>
      <c r="Q815" s="310"/>
      <c r="R815" s="180"/>
      <c r="S815" s="180"/>
    </row>
    <row r="816" spans="1:19" ht="16.5" customHeight="1">
      <c r="A816" s="180"/>
      <c r="B816" s="180"/>
      <c r="C816" s="180"/>
      <c r="D816" s="180"/>
      <c r="E816" s="181"/>
      <c r="F816" s="181"/>
      <c r="L816" s="180"/>
      <c r="M816" s="180"/>
      <c r="O816" s="180"/>
      <c r="P816" s="180"/>
      <c r="Q816" s="310"/>
      <c r="R816" s="180"/>
      <c r="S816" s="180"/>
    </row>
    <row r="817" spans="1:19" ht="16.5" customHeight="1">
      <c r="A817" s="180"/>
      <c r="B817" s="180"/>
      <c r="C817" s="180"/>
      <c r="D817" s="180"/>
      <c r="E817" s="181"/>
      <c r="F817" s="181"/>
      <c r="L817" s="180"/>
      <c r="M817" s="180"/>
      <c r="O817" s="180"/>
      <c r="P817" s="180"/>
      <c r="Q817" s="310"/>
      <c r="R817" s="180"/>
      <c r="S817" s="180"/>
    </row>
    <row r="818" spans="1:19" ht="16.5" customHeight="1">
      <c r="A818" s="180"/>
      <c r="B818" s="180"/>
      <c r="C818" s="180"/>
      <c r="D818" s="180"/>
      <c r="E818" s="181"/>
      <c r="F818" s="181"/>
      <c r="L818" s="180"/>
      <c r="M818" s="180"/>
      <c r="O818" s="180"/>
      <c r="P818" s="180"/>
      <c r="Q818" s="310"/>
      <c r="R818" s="180"/>
      <c r="S818" s="180"/>
    </row>
    <row r="819" spans="1:19" ht="16.5" customHeight="1">
      <c r="A819" s="180"/>
      <c r="B819" s="180"/>
      <c r="C819" s="180"/>
      <c r="D819" s="180"/>
      <c r="E819" s="181"/>
      <c r="F819" s="181"/>
      <c r="L819" s="180"/>
      <c r="M819" s="180"/>
      <c r="O819" s="180"/>
      <c r="P819" s="180"/>
      <c r="Q819" s="310"/>
      <c r="R819" s="180"/>
      <c r="S819" s="180"/>
    </row>
    <row r="820" spans="1:19" ht="16.5" customHeight="1">
      <c r="A820" s="180"/>
      <c r="B820" s="180"/>
      <c r="C820" s="180"/>
      <c r="D820" s="180"/>
      <c r="E820" s="181"/>
      <c r="F820" s="181"/>
      <c r="L820" s="180"/>
      <c r="M820" s="180"/>
      <c r="O820" s="180"/>
      <c r="P820" s="180"/>
      <c r="Q820" s="310"/>
      <c r="R820" s="180"/>
      <c r="S820" s="180"/>
    </row>
    <row r="821" spans="1:19" ht="16.5" customHeight="1">
      <c r="A821" s="180"/>
      <c r="B821" s="180"/>
      <c r="C821" s="180"/>
      <c r="D821" s="180"/>
      <c r="E821" s="181"/>
      <c r="F821" s="181"/>
      <c r="L821" s="180"/>
      <c r="M821" s="180"/>
      <c r="O821" s="180"/>
      <c r="P821" s="180"/>
      <c r="Q821" s="310"/>
      <c r="R821" s="180"/>
      <c r="S821" s="180"/>
    </row>
    <row r="822" spans="1:19" ht="16.5" customHeight="1">
      <c r="A822" s="180"/>
      <c r="B822" s="180"/>
      <c r="C822" s="180"/>
      <c r="D822" s="180"/>
      <c r="E822" s="181"/>
      <c r="F822" s="181"/>
      <c r="L822" s="180"/>
      <c r="M822" s="180"/>
      <c r="O822" s="180"/>
      <c r="P822" s="180"/>
      <c r="Q822" s="310"/>
      <c r="R822" s="180"/>
      <c r="S822" s="180"/>
    </row>
    <row r="823" spans="1:19" ht="16.5" customHeight="1">
      <c r="A823" s="180"/>
      <c r="B823" s="180"/>
      <c r="C823" s="180"/>
      <c r="D823" s="180"/>
      <c r="E823" s="181"/>
      <c r="F823" s="181"/>
      <c r="L823" s="180"/>
      <c r="M823" s="180"/>
      <c r="O823" s="180"/>
      <c r="P823" s="180"/>
      <c r="Q823" s="310"/>
      <c r="R823" s="180"/>
      <c r="S823" s="180"/>
    </row>
    <row r="824" spans="1:19" ht="16.5" customHeight="1">
      <c r="A824" s="180"/>
      <c r="B824" s="180"/>
      <c r="C824" s="180"/>
      <c r="D824" s="180"/>
      <c r="E824" s="181"/>
      <c r="F824" s="181"/>
      <c r="L824" s="180"/>
      <c r="M824" s="180"/>
      <c r="O824" s="180"/>
      <c r="P824" s="180"/>
      <c r="Q824" s="310"/>
      <c r="R824" s="180"/>
      <c r="S824" s="180"/>
    </row>
    <row r="825" spans="1:19" ht="16.5" customHeight="1">
      <c r="A825" s="180"/>
      <c r="B825" s="180"/>
      <c r="C825" s="180"/>
      <c r="D825" s="180"/>
      <c r="E825" s="181"/>
      <c r="F825" s="181"/>
      <c r="L825" s="180"/>
      <c r="M825" s="180"/>
      <c r="O825" s="180"/>
      <c r="P825" s="180"/>
      <c r="Q825" s="310"/>
      <c r="R825" s="180"/>
      <c r="S825" s="180"/>
    </row>
    <row r="826" spans="1:19" ht="16.5" customHeight="1">
      <c r="A826" s="180"/>
      <c r="B826" s="180"/>
      <c r="C826" s="180"/>
      <c r="D826" s="180"/>
      <c r="E826" s="181"/>
      <c r="F826" s="181"/>
      <c r="L826" s="180"/>
      <c r="M826" s="180"/>
      <c r="O826" s="180"/>
      <c r="P826" s="180"/>
      <c r="Q826" s="310"/>
      <c r="R826" s="180"/>
      <c r="S826" s="180"/>
    </row>
    <row r="827" spans="1:19" ht="16.5" customHeight="1">
      <c r="A827" s="180"/>
      <c r="B827" s="180"/>
      <c r="C827" s="180"/>
      <c r="D827" s="180"/>
      <c r="E827" s="181"/>
      <c r="F827" s="181"/>
      <c r="L827" s="180"/>
      <c r="M827" s="180"/>
      <c r="O827" s="180"/>
      <c r="P827" s="180"/>
      <c r="Q827" s="310"/>
      <c r="R827" s="180"/>
      <c r="S827" s="180"/>
    </row>
    <row r="828" spans="1:19" ht="16.5" customHeight="1">
      <c r="A828" s="180"/>
      <c r="B828" s="180"/>
      <c r="C828" s="180"/>
      <c r="D828" s="180"/>
      <c r="E828" s="181"/>
      <c r="F828" s="181"/>
      <c r="L828" s="180"/>
      <c r="M828" s="180"/>
      <c r="O828" s="180"/>
      <c r="P828" s="180"/>
      <c r="Q828" s="310"/>
      <c r="R828" s="180"/>
      <c r="S828" s="180"/>
    </row>
    <row r="829" spans="1:19" ht="16.5" customHeight="1">
      <c r="A829" s="180"/>
      <c r="B829" s="180"/>
      <c r="C829" s="180"/>
      <c r="D829" s="180"/>
      <c r="E829" s="181"/>
      <c r="F829" s="181"/>
      <c r="L829" s="180"/>
      <c r="M829" s="180"/>
      <c r="O829" s="180"/>
      <c r="P829" s="180"/>
      <c r="Q829" s="310"/>
      <c r="R829" s="180"/>
      <c r="S829" s="180"/>
    </row>
    <row r="830" spans="1:19" ht="16.5" customHeight="1">
      <c r="A830" s="180"/>
      <c r="B830" s="180"/>
      <c r="C830" s="180"/>
      <c r="D830" s="180"/>
      <c r="E830" s="181"/>
      <c r="F830" s="181"/>
      <c r="L830" s="180"/>
      <c r="M830" s="180"/>
      <c r="O830" s="180"/>
      <c r="P830" s="180"/>
      <c r="Q830" s="310"/>
      <c r="R830" s="180"/>
      <c r="S830" s="180"/>
    </row>
    <row r="831" spans="1:19" ht="16.5" customHeight="1">
      <c r="A831" s="180"/>
      <c r="B831" s="180"/>
      <c r="C831" s="180"/>
      <c r="D831" s="180"/>
      <c r="E831" s="181"/>
      <c r="F831" s="181"/>
      <c r="L831" s="180"/>
      <c r="M831" s="180"/>
      <c r="O831" s="180"/>
      <c r="P831" s="180"/>
      <c r="Q831" s="310"/>
      <c r="R831" s="180"/>
      <c r="S831" s="180"/>
    </row>
    <row r="832" spans="1:19" ht="16.5" customHeight="1">
      <c r="A832" s="180"/>
      <c r="B832" s="180"/>
      <c r="C832" s="180"/>
      <c r="D832" s="180"/>
      <c r="E832" s="181"/>
      <c r="F832" s="181"/>
      <c r="L832" s="180"/>
      <c r="M832" s="180"/>
      <c r="O832" s="180"/>
      <c r="P832" s="180"/>
      <c r="Q832" s="310"/>
      <c r="R832" s="180"/>
      <c r="S832" s="180"/>
    </row>
    <row r="833" spans="1:19" ht="16.5" customHeight="1">
      <c r="A833" s="180"/>
      <c r="B833" s="180"/>
      <c r="C833" s="180"/>
      <c r="D833" s="180"/>
      <c r="E833" s="181"/>
      <c r="F833" s="181"/>
      <c r="L833" s="180"/>
      <c r="M833" s="180"/>
      <c r="O833" s="180"/>
      <c r="P833" s="180"/>
      <c r="Q833" s="310"/>
      <c r="R833" s="180"/>
      <c r="S833" s="180"/>
    </row>
    <row r="834" spans="1:19" ht="16.5" customHeight="1">
      <c r="A834" s="180"/>
      <c r="B834" s="180"/>
      <c r="C834" s="180"/>
      <c r="D834" s="180"/>
      <c r="E834" s="181"/>
      <c r="F834" s="181"/>
      <c r="L834" s="180"/>
      <c r="M834" s="180"/>
      <c r="O834" s="180"/>
      <c r="P834" s="180"/>
      <c r="Q834" s="310"/>
      <c r="R834" s="180"/>
      <c r="S834" s="180"/>
    </row>
    <row r="835" spans="1:19" ht="16.5" customHeight="1">
      <c r="A835" s="180"/>
      <c r="B835" s="180"/>
      <c r="C835" s="180"/>
      <c r="D835" s="180"/>
      <c r="E835" s="181"/>
      <c r="F835" s="181"/>
      <c r="L835" s="180"/>
      <c r="M835" s="180"/>
      <c r="O835" s="180"/>
      <c r="P835" s="180"/>
      <c r="Q835" s="310"/>
      <c r="R835" s="180"/>
      <c r="S835" s="180"/>
    </row>
    <row r="836" spans="1:19" ht="16.5" customHeight="1">
      <c r="A836" s="180"/>
      <c r="B836" s="180"/>
      <c r="C836" s="180"/>
      <c r="D836" s="180"/>
      <c r="E836" s="181"/>
      <c r="F836" s="181"/>
      <c r="L836" s="180"/>
      <c r="M836" s="180"/>
      <c r="O836" s="180"/>
      <c r="P836" s="180"/>
      <c r="Q836" s="310"/>
      <c r="R836" s="180"/>
      <c r="S836" s="180"/>
    </row>
    <row r="837" spans="1:19" ht="16.5" customHeight="1">
      <c r="A837" s="180"/>
      <c r="B837" s="180"/>
      <c r="C837" s="180"/>
      <c r="D837" s="180"/>
      <c r="E837" s="181"/>
      <c r="F837" s="181"/>
      <c r="L837" s="180"/>
      <c r="M837" s="180"/>
      <c r="O837" s="180"/>
      <c r="P837" s="180"/>
      <c r="Q837" s="310"/>
      <c r="R837" s="180"/>
      <c r="S837" s="180"/>
    </row>
    <row r="838" spans="1:19" ht="16.5" customHeight="1">
      <c r="A838" s="180"/>
      <c r="B838" s="180"/>
      <c r="C838" s="180"/>
      <c r="D838" s="180"/>
      <c r="E838" s="181"/>
      <c r="F838" s="181"/>
      <c r="L838" s="180"/>
      <c r="M838" s="180"/>
      <c r="O838" s="180"/>
      <c r="P838" s="180"/>
      <c r="Q838" s="310"/>
      <c r="R838" s="180"/>
      <c r="S838" s="180"/>
    </row>
    <row r="839" spans="1:19" ht="16.5" customHeight="1">
      <c r="A839" s="180"/>
      <c r="B839" s="180"/>
      <c r="C839" s="180"/>
      <c r="D839" s="180"/>
      <c r="E839" s="181"/>
      <c r="F839" s="181"/>
      <c r="L839" s="180"/>
      <c r="M839" s="180"/>
      <c r="O839" s="180"/>
      <c r="P839" s="180"/>
      <c r="Q839" s="310"/>
      <c r="R839" s="180"/>
      <c r="S839" s="180"/>
    </row>
    <row r="840" spans="1:19" ht="16.5" customHeight="1">
      <c r="A840" s="180"/>
      <c r="B840" s="180"/>
      <c r="C840" s="180"/>
      <c r="D840" s="180"/>
      <c r="E840" s="181"/>
      <c r="F840" s="181"/>
      <c r="L840" s="180"/>
      <c r="M840" s="180"/>
      <c r="O840" s="180"/>
      <c r="P840" s="180"/>
      <c r="Q840" s="310"/>
      <c r="R840" s="180"/>
      <c r="S840" s="180"/>
    </row>
    <row r="841" spans="1:19" ht="16.5" customHeight="1">
      <c r="A841" s="180"/>
      <c r="B841" s="180"/>
      <c r="C841" s="180"/>
      <c r="D841" s="180"/>
      <c r="E841" s="181"/>
      <c r="F841" s="181"/>
      <c r="L841" s="180"/>
      <c r="M841" s="180"/>
      <c r="O841" s="180"/>
      <c r="P841" s="180"/>
      <c r="Q841" s="310"/>
      <c r="R841" s="180"/>
      <c r="S841" s="180"/>
    </row>
    <row r="842" spans="1:19" ht="16.5" customHeight="1">
      <c r="A842" s="180"/>
      <c r="B842" s="180"/>
      <c r="C842" s="180"/>
      <c r="D842" s="180"/>
      <c r="E842" s="181"/>
      <c r="F842" s="181"/>
      <c r="L842" s="180"/>
      <c r="M842" s="180"/>
      <c r="O842" s="180"/>
      <c r="P842" s="180"/>
      <c r="Q842" s="310"/>
      <c r="R842" s="180"/>
      <c r="S842" s="180"/>
    </row>
    <row r="843" spans="1:19" ht="16.5" customHeight="1">
      <c r="A843" s="180"/>
      <c r="B843" s="180"/>
      <c r="C843" s="180"/>
      <c r="D843" s="180"/>
      <c r="E843" s="181"/>
      <c r="F843" s="181"/>
      <c r="L843" s="180"/>
      <c r="M843" s="180"/>
      <c r="O843" s="180"/>
      <c r="P843" s="180"/>
      <c r="Q843" s="310"/>
      <c r="R843" s="180"/>
      <c r="S843" s="180"/>
    </row>
    <row r="844" spans="1:19" ht="16.5" customHeight="1">
      <c r="A844" s="180"/>
      <c r="B844" s="180"/>
      <c r="C844" s="180"/>
      <c r="D844" s="180"/>
      <c r="E844" s="181"/>
      <c r="F844" s="181"/>
      <c r="L844" s="180"/>
      <c r="M844" s="180"/>
      <c r="O844" s="180"/>
      <c r="P844" s="180"/>
      <c r="Q844" s="310"/>
      <c r="R844" s="180"/>
      <c r="S844" s="180"/>
    </row>
    <row r="845" spans="1:19" ht="16.5" customHeight="1">
      <c r="A845" s="180"/>
      <c r="B845" s="180"/>
      <c r="C845" s="180"/>
      <c r="D845" s="180"/>
      <c r="E845" s="181"/>
      <c r="F845" s="181"/>
      <c r="L845" s="180"/>
      <c r="M845" s="180"/>
      <c r="O845" s="180"/>
      <c r="P845" s="180"/>
      <c r="Q845" s="310"/>
      <c r="R845" s="180"/>
      <c r="S845" s="180"/>
    </row>
    <row r="846" spans="1:19" ht="16.5" customHeight="1">
      <c r="A846" s="180"/>
      <c r="B846" s="180"/>
      <c r="C846" s="180"/>
      <c r="D846" s="180"/>
      <c r="E846" s="181"/>
      <c r="F846" s="181"/>
      <c r="L846" s="180"/>
      <c r="M846" s="180"/>
      <c r="O846" s="180"/>
      <c r="P846" s="180"/>
      <c r="Q846" s="310"/>
      <c r="R846" s="180"/>
      <c r="S846" s="180"/>
    </row>
    <row r="847" spans="1:19" ht="16.5" customHeight="1">
      <c r="A847" s="180"/>
      <c r="B847" s="180"/>
      <c r="C847" s="180"/>
      <c r="D847" s="180"/>
      <c r="E847" s="181"/>
      <c r="F847" s="181"/>
      <c r="L847" s="180"/>
      <c r="M847" s="180"/>
      <c r="O847" s="180"/>
      <c r="P847" s="180"/>
      <c r="Q847" s="310"/>
      <c r="R847" s="180"/>
      <c r="S847" s="180"/>
    </row>
    <row r="848" spans="1:19" ht="16.5" customHeight="1">
      <c r="A848" s="180"/>
      <c r="B848" s="180"/>
      <c r="C848" s="180"/>
      <c r="D848" s="180"/>
      <c r="E848" s="181"/>
      <c r="F848" s="181"/>
      <c r="L848" s="180"/>
      <c r="M848" s="180"/>
      <c r="O848" s="180"/>
      <c r="P848" s="180"/>
      <c r="Q848" s="310"/>
      <c r="R848" s="180"/>
      <c r="S848" s="180"/>
    </row>
    <row r="849" spans="1:19" ht="16.5" customHeight="1">
      <c r="A849" s="180"/>
      <c r="B849" s="180"/>
      <c r="C849" s="180"/>
      <c r="D849" s="180"/>
      <c r="E849" s="181"/>
      <c r="F849" s="181"/>
      <c r="L849" s="180"/>
      <c r="M849" s="180"/>
      <c r="O849" s="180"/>
      <c r="P849" s="180"/>
      <c r="Q849" s="310"/>
      <c r="R849" s="180"/>
      <c r="S849" s="180"/>
    </row>
    <row r="850" spans="1:19" ht="16.5" customHeight="1">
      <c r="A850" s="180"/>
      <c r="B850" s="180"/>
      <c r="C850" s="180"/>
      <c r="D850" s="180"/>
      <c r="E850" s="181"/>
      <c r="F850" s="181"/>
      <c r="L850" s="180"/>
      <c r="M850" s="180"/>
      <c r="O850" s="180"/>
      <c r="P850" s="180"/>
      <c r="Q850" s="310"/>
      <c r="R850" s="180"/>
      <c r="S850" s="180"/>
    </row>
    <row r="851" spans="1:19" ht="16.5" customHeight="1">
      <c r="A851" s="180"/>
      <c r="B851" s="180"/>
      <c r="C851" s="180"/>
      <c r="D851" s="180"/>
      <c r="E851" s="181"/>
      <c r="F851" s="181"/>
      <c r="L851" s="180"/>
      <c r="M851" s="180"/>
      <c r="O851" s="180"/>
      <c r="P851" s="180"/>
      <c r="Q851" s="310"/>
      <c r="R851" s="180"/>
      <c r="S851" s="180"/>
    </row>
    <row r="852" spans="1:19" ht="16.5" customHeight="1">
      <c r="A852" s="180"/>
      <c r="B852" s="180"/>
      <c r="C852" s="180"/>
      <c r="D852" s="180"/>
      <c r="E852" s="181"/>
      <c r="F852" s="181"/>
      <c r="L852" s="180"/>
      <c r="M852" s="180"/>
      <c r="O852" s="180"/>
      <c r="P852" s="180"/>
      <c r="Q852" s="310"/>
      <c r="R852" s="180"/>
      <c r="S852" s="180"/>
    </row>
    <row r="853" spans="1:19" ht="16.5" customHeight="1">
      <c r="A853" s="180"/>
      <c r="B853" s="180"/>
      <c r="C853" s="180"/>
      <c r="D853" s="180"/>
      <c r="E853" s="181"/>
      <c r="F853" s="181"/>
      <c r="L853" s="180"/>
      <c r="M853" s="180"/>
      <c r="O853" s="180"/>
      <c r="P853" s="180"/>
      <c r="Q853" s="310"/>
      <c r="R853" s="180"/>
      <c r="S853" s="180"/>
    </row>
    <row r="854" spans="1:19" ht="16.5" customHeight="1">
      <c r="A854" s="180"/>
      <c r="B854" s="180"/>
      <c r="C854" s="180"/>
      <c r="D854" s="180"/>
      <c r="E854" s="181"/>
      <c r="F854" s="181"/>
      <c r="L854" s="180"/>
      <c r="M854" s="180"/>
      <c r="O854" s="180"/>
      <c r="P854" s="180"/>
      <c r="Q854" s="310"/>
      <c r="R854" s="180"/>
      <c r="S854" s="180"/>
    </row>
    <row r="855" spans="1:19" ht="16.5" customHeight="1">
      <c r="A855" s="180"/>
      <c r="B855" s="180"/>
      <c r="C855" s="180"/>
      <c r="D855" s="180"/>
      <c r="E855" s="181"/>
      <c r="F855" s="181"/>
      <c r="L855" s="180"/>
      <c r="M855" s="180"/>
      <c r="O855" s="180"/>
      <c r="P855" s="180"/>
      <c r="Q855" s="310"/>
      <c r="R855" s="180"/>
      <c r="S855" s="180"/>
    </row>
    <row r="856" spans="1:19" ht="16.5" customHeight="1">
      <c r="A856" s="180"/>
      <c r="B856" s="180"/>
      <c r="C856" s="180"/>
      <c r="D856" s="180"/>
      <c r="E856" s="181"/>
      <c r="F856" s="181"/>
      <c r="L856" s="180"/>
      <c r="M856" s="180"/>
      <c r="O856" s="180"/>
      <c r="P856" s="180"/>
      <c r="Q856" s="310"/>
      <c r="R856" s="180"/>
      <c r="S856" s="180"/>
    </row>
    <row r="857" spans="1:19" ht="16.5" customHeight="1">
      <c r="A857" s="180"/>
      <c r="B857" s="180"/>
      <c r="C857" s="180"/>
      <c r="D857" s="180"/>
      <c r="E857" s="181"/>
      <c r="F857" s="181"/>
      <c r="L857" s="180"/>
      <c r="M857" s="180"/>
      <c r="O857" s="180"/>
      <c r="P857" s="180"/>
      <c r="Q857" s="310"/>
      <c r="R857" s="180"/>
      <c r="S857" s="180"/>
    </row>
    <row r="858" spans="1:19" ht="16.5" customHeight="1">
      <c r="A858" s="180"/>
      <c r="B858" s="180"/>
      <c r="C858" s="180"/>
      <c r="D858" s="180"/>
      <c r="E858" s="181"/>
      <c r="F858" s="181"/>
      <c r="L858" s="180"/>
      <c r="M858" s="180"/>
      <c r="O858" s="180"/>
      <c r="P858" s="180"/>
      <c r="Q858" s="310"/>
      <c r="R858" s="180"/>
      <c r="S858" s="180"/>
    </row>
    <row r="859" spans="1:19" ht="16.5" customHeight="1">
      <c r="A859" s="180"/>
      <c r="B859" s="180"/>
      <c r="C859" s="180"/>
      <c r="D859" s="180"/>
      <c r="E859" s="181"/>
      <c r="F859" s="181"/>
      <c r="L859" s="180"/>
      <c r="M859" s="180"/>
      <c r="O859" s="180"/>
      <c r="P859" s="180"/>
      <c r="Q859" s="310"/>
      <c r="R859" s="180"/>
      <c r="S859" s="180"/>
    </row>
    <row r="860" spans="1:19" ht="16.5" customHeight="1">
      <c r="A860" s="180"/>
      <c r="B860" s="180"/>
      <c r="C860" s="180"/>
      <c r="D860" s="180"/>
      <c r="E860" s="181"/>
      <c r="F860" s="181"/>
      <c r="L860" s="180"/>
      <c r="M860" s="180"/>
      <c r="O860" s="180"/>
      <c r="P860" s="180"/>
      <c r="Q860" s="310"/>
      <c r="R860" s="180"/>
      <c r="S860" s="180"/>
    </row>
    <row r="861" spans="1:19" ht="16.5" customHeight="1">
      <c r="A861" s="180"/>
      <c r="B861" s="180"/>
      <c r="C861" s="180"/>
      <c r="D861" s="180"/>
      <c r="E861" s="181"/>
      <c r="F861" s="181"/>
      <c r="L861" s="180"/>
      <c r="M861" s="180"/>
      <c r="O861" s="180"/>
      <c r="P861" s="180"/>
      <c r="Q861" s="310"/>
      <c r="R861" s="180"/>
      <c r="S861" s="180"/>
    </row>
    <row r="862" spans="1:19" ht="16.5" customHeight="1">
      <c r="A862" s="180"/>
      <c r="B862" s="180"/>
      <c r="C862" s="180"/>
      <c r="D862" s="180"/>
      <c r="E862" s="181"/>
      <c r="F862" s="181"/>
      <c r="L862" s="180"/>
      <c r="M862" s="180"/>
      <c r="O862" s="180"/>
      <c r="P862" s="180"/>
      <c r="Q862" s="310"/>
      <c r="R862" s="180"/>
      <c r="S862" s="180"/>
    </row>
    <row r="863" spans="1:19" ht="16.5" customHeight="1">
      <c r="A863" s="180"/>
      <c r="B863" s="180"/>
      <c r="C863" s="180"/>
      <c r="D863" s="180"/>
      <c r="E863" s="181"/>
      <c r="F863" s="181"/>
      <c r="L863" s="180"/>
      <c r="M863" s="180"/>
      <c r="O863" s="180"/>
      <c r="P863" s="180"/>
      <c r="Q863" s="310"/>
      <c r="R863" s="180"/>
      <c r="S863" s="180"/>
    </row>
    <row r="864" spans="1:19" ht="16.5" customHeight="1">
      <c r="A864" s="180"/>
      <c r="B864" s="180"/>
      <c r="C864" s="180"/>
      <c r="D864" s="180"/>
      <c r="E864" s="181"/>
      <c r="F864" s="181"/>
      <c r="L864" s="180"/>
      <c r="M864" s="180"/>
      <c r="O864" s="180"/>
      <c r="P864" s="180"/>
      <c r="Q864" s="310"/>
      <c r="R864" s="180"/>
      <c r="S864" s="180"/>
    </row>
    <row r="865" spans="1:19" ht="16.5" customHeight="1">
      <c r="A865" s="180"/>
      <c r="B865" s="180"/>
      <c r="C865" s="180"/>
      <c r="D865" s="180"/>
      <c r="E865" s="181"/>
      <c r="F865" s="181"/>
      <c r="L865" s="180"/>
      <c r="M865" s="180"/>
      <c r="O865" s="180"/>
      <c r="P865" s="180"/>
      <c r="Q865" s="310"/>
      <c r="R865" s="180"/>
      <c r="S865" s="180"/>
    </row>
    <row r="866" spans="1:19" ht="16.5" customHeight="1">
      <c r="A866" s="180"/>
      <c r="B866" s="180"/>
      <c r="C866" s="180"/>
      <c r="D866" s="180"/>
      <c r="E866" s="181"/>
      <c r="F866" s="181"/>
      <c r="L866" s="180"/>
      <c r="M866" s="180"/>
      <c r="O866" s="180"/>
      <c r="P866" s="180"/>
      <c r="Q866" s="310"/>
      <c r="R866" s="180"/>
      <c r="S866" s="180"/>
    </row>
    <row r="867" spans="1:19" ht="16.5" customHeight="1">
      <c r="A867" s="180"/>
      <c r="B867" s="180"/>
      <c r="C867" s="180"/>
      <c r="D867" s="180"/>
      <c r="E867" s="181"/>
      <c r="F867" s="181"/>
      <c r="L867" s="180"/>
      <c r="M867" s="180"/>
      <c r="O867" s="180"/>
      <c r="P867" s="180"/>
      <c r="Q867" s="310"/>
      <c r="R867" s="180"/>
      <c r="S867" s="180"/>
    </row>
    <row r="868" spans="1:19" ht="16.5" customHeight="1">
      <c r="A868" s="180"/>
      <c r="B868" s="180"/>
      <c r="C868" s="180"/>
      <c r="D868" s="180"/>
      <c r="E868" s="181"/>
      <c r="F868" s="181"/>
      <c r="L868" s="180"/>
      <c r="M868" s="180"/>
      <c r="O868" s="180"/>
      <c r="P868" s="180"/>
      <c r="Q868" s="310"/>
      <c r="R868" s="180"/>
      <c r="S868" s="180"/>
    </row>
    <row r="869" spans="1:19" ht="16.5" customHeight="1">
      <c r="A869" s="180"/>
      <c r="B869" s="180"/>
      <c r="C869" s="180"/>
      <c r="D869" s="180"/>
      <c r="E869" s="181"/>
      <c r="F869" s="181"/>
      <c r="L869" s="180"/>
      <c r="M869" s="180"/>
      <c r="O869" s="180"/>
      <c r="P869" s="180"/>
      <c r="Q869" s="310"/>
      <c r="R869" s="180"/>
      <c r="S869" s="180"/>
    </row>
    <row r="870" spans="1:19" ht="16.5" customHeight="1">
      <c r="A870" s="180"/>
      <c r="B870" s="180"/>
      <c r="C870" s="180"/>
      <c r="D870" s="180"/>
      <c r="E870" s="181"/>
      <c r="F870" s="181"/>
      <c r="L870" s="180"/>
      <c r="M870" s="180"/>
      <c r="O870" s="180"/>
      <c r="P870" s="180"/>
      <c r="Q870" s="310"/>
      <c r="R870" s="180"/>
      <c r="S870" s="180"/>
    </row>
    <row r="871" spans="1:19" ht="16.5" customHeight="1">
      <c r="A871" s="180"/>
      <c r="B871" s="180"/>
      <c r="C871" s="180"/>
      <c r="D871" s="180"/>
      <c r="E871" s="181"/>
      <c r="F871" s="181"/>
      <c r="L871" s="180"/>
      <c r="M871" s="180"/>
      <c r="O871" s="180"/>
      <c r="P871" s="180"/>
      <c r="Q871" s="310"/>
      <c r="R871" s="180"/>
      <c r="S871" s="180"/>
    </row>
    <row r="872" spans="1:19" ht="16.5" customHeight="1">
      <c r="A872" s="180"/>
      <c r="B872" s="180"/>
      <c r="C872" s="180"/>
      <c r="D872" s="180"/>
      <c r="E872" s="181"/>
      <c r="F872" s="181"/>
      <c r="L872" s="180"/>
      <c r="M872" s="180"/>
      <c r="O872" s="180"/>
      <c r="P872" s="180"/>
      <c r="Q872" s="310"/>
      <c r="R872" s="180"/>
      <c r="S872" s="180"/>
    </row>
    <row r="873" spans="1:19" ht="16.5" customHeight="1">
      <c r="A873" s="180"/>
      <c r="B873" s="180"/>
      <c r="C873" s="180"/>
      <c r="D873" s="180"/>
      <c r="E873" s="181"/>
      <c r="F873" s="181"/>
      <c r="L873" s="180"/>
      <c r="M873" s="180"/>
      <c r="O873" s="180"/>
      <c r="P873" s="180"/>
      <c r="Q873" s="310"/>
      <c r="R873" s="180"/>
      <c r="S873" s="180"/>
    </row>
    <row r="874" spans="1:19" ht="16.5" customHeight="1">
      <c r="A874" s="180"/>
      <c r="B874" s="180"/>
      <c r="C874" s="180"/>
      <c r="D874" s="180"/>
      <c r="E874" s="181"/>
      <c r="F874" s="181"/>
      <c r="L874" s="180"/>
      <c r="M874" s="180"/>
      <c r="O874" s="180"/>
      <c r="P874" s="180"/>
      <c r="Q874" s="310"/>
      <c r="R874" s="180"/>
      <c r="S874" s="180"/>
    </row>
    <row r="875" spans="1:19" ht="16.5" customHeight="1">
      <c r="A875" s="180"/>
      <c r="B875" s="180"/>
      <c r="C875" s="180"/>
      <c r="D875" s="180"/>
      <c r="E875" s="181"/>
      <c r="F875" s="181"/>
      <c r="L875" s="180"/>
      <c r="M875" s="180"/>
      <c r="O875" s="180"/>
      <c r="P875" s="180"/>
      <c r="Q875" s="310"/>
      <c r="R875" s="180"/>
      <c r="S875" s="180"/>
    </row>
    <row r="876" spans="1:19" ht="16.5" customHeight="1">
      <c r="A876" s="180"/>
      <c r="B876" s="180"/>
      <c r="C876" s="180"/>
      <c r="D876" s="180"/>
      <c r="E876" s="181"/>
      <c r="F876" s="181"/>
      <c r="L876" s="180"/>
      <c r="M876" s="180"/>
      <c r="O876" s="180"/>
      <c r="P876" s="180"/>
      <c r="Q876" s="310"/>
      <c r="R876" s="180"/>
      <c r="S876" s="180"/>
    </row>
    <row r="877" spans="1:19" ht="16.5" customHeight="1">
      <c r="A877" s="180"/>
      <c r="B877" s="180"/>
      <c r="C877" s="180"/>
      <c r="D877" s="180"/>
      <c r="E877" s="181"/>
      <c r="F877" s="181"/>
      <c r="L877" s="180"/>
      <c r="M877" s="180"/>
      <c r="O877" s="180"/>
      <c r="P877" s="180"/>
      <c r="Q877" s="310"/>
      <c r="R877" s="180"/>
      <c r="S877" s="180"/>
    </row>
    <row r="878" spans="1:19" ht="16.5" customHeight="1">
      <c r="A878" s="180"/>
      <c r="B878" s="180"/>
      <c r="C878" s="180"/>
      <c r="D878" s="180"/>
      <c r="E878" s="181"/>
      <c r="F878" s="181"/>
      <c r="L878" s="180"/>
      <c r="M878" s="180"/>
      <c r="O878" s="180"/>
      <c r="P878" s="180"/>
      <c r="Q878" s="310"/>
      <c r="R878" s="180"/>
      <c r="S878" s="180"/>
    </row>
    <row r="879" spans="1:19" ht="16.5" customHeight="1">
      <c r="A879" s="180"/>
      <c r="B879" s="180"/>
      <c r="C879" s="180"/>
      <c r="D879" s="180"/>
      <c r="E879" s="181"/>
      <c r="F879" s="181"/>
      <c r="L879" s="180"/>
      <c r="M879" s="180"/>
      <c r="O879" s="180"/>
      <c r="P879" s="180"/>
      <c r="Q879" s="310"/>
      <c r="R879" s="180"/>
      <c r="S879" s="180"/>
    </row>
    <row r="880" spans="1:19" ht="16.5" customHeight="1">
      <c r="A880" s="180"/>
      <c r="B880" s="180"/>
      <c r="C880" s="180"/>
      <c r="D880" s="180"/>
      <c r="E880" s="181"/>
      <c r="F880" s="181"/>
      <c r="L880" s="180"/>
      <c r="M880" s="180"/>
      <c r="O880" s="180"/>
      <c r="P880" s="180"/>
      <c r="Q880" s="310"/>
      <c r="R880" s="180"/>
      <c r="S880" s="180"/>
    </row>
    <row r="881" spans="1:19" ht="16.5" customHeight="1">
      <c r="A881" s="180"/>
      <c r="B881" s="180"/>
      <c r="C881" s="180"/>
      <c r="D881" s="180"/>
      <c r="E881" s="181"/>
      <c r="F881" s="181"/>
      <c r="L881" s="180"/>
      <c r="M881" s="180"/>
      <c r="O881" s="180"/>
      <c r="P881" s="180"/>
      <c r="Q881" s="310"/>
      <c r="R881" s="180"/>
      <c r="S881" s="180"/>
    </row>
    <row r="882" spans="1:19" ht="16.5" customHeight="1">
      <c r="A882" s="180"/>
      <c r="B882" s="180"/>
      <c r="C882" s="180"/>
      <c r="D882" s="180"/>
      <c r="E882" s="181"/>
      <c r="F882" s="181"/>
      <c r="L882" s="180"/>
      <c r="M882" s="180"/>
      <c r="O882" s="180"/>
      <c r="P882" s="180"/>
      <c r="Q882" s="310"/>
      <c r="R882" s="180"/>
      <c r="S882" s="180"/>
    </row>
    <row r="883" spans="1:19" ht="16.5" customHeight="1">
      <c r="A883" s="180"/>
      <c r="B883" s="180"/>
      <c r="C883" s="180"/>
      <c r="D883" s="180"/>
      <c r="E883" s="181"/>
      <c r="F883" s="181"/>
      <c r="L883" s="180"/>
      <c r="M883" s="180"/>
      <c r="O883" s="180"/>
      <c r="P883" s="180"/>
      <c r="Q883" s="310"/>
      <c r="R883" s="180"/>
      <c r="S883" s="180"/>
    </row>
    <row r="884" spans="1:19" ht="16.5" customHeight="1">
      <c r="A884" s="180"/>
      <c r="B884" s="180"/>
      <c r="C884" s="180"/>
      <c r="D884" s="180"/>
      <c r="E884" s="181"/>
      <c r="F884" s="181"/>
      <c r="L884" s="180"/>
      <c r="M884" s="180"/>
      <c r="O884" s="180"/>
      <c r="P884" s="180"/>
      <c r="Q884" s="310"/>
      <c r="R884" s="180"/>
      <c r="S884" s="180"/>
    </row>
    <row r="885" spans="1:19" ht="16.5" customHeight="1">
      <c r="A885" s="180"/>
      <c r="B885" s="180"/>
      <c r="C885" s="180"/>
      <c r="D885" s="180"/>
      <c r="E885" s="181"/>
      <c r="F885" s="181"/>
      <c r="L885" s="180"/>
      <c r="M885" s="180"/>
      <c r="O885" s="180"/>
      <c r="P885" s="180"/>
      <c r="Q885" s="310"/>
      <c r="R885" s="180"/>
      <c r="S885" s="180"/>
    </row>
    <row r="886" spans="1:19" ht="16.5" customHeight="1">
      <c r="A886" s="180"/>
      <c r="B886" s="180"/>
      <c r="C886" s="180"/>
      <c r="D886" s="180"/>
      <c r="E886" s="181"/>
      <c r="F886" s="181"/>
      <c r="L886" s="180"/>
      <c r="M886" s="180"/>
      <c r="O886" s="180"/>
      <c r="P886" s="180"/>
      <c r="Q886" s="310"/>
      <c r="R886" s="180"/>
      <c r="S886" s="180"/>
    </row>
    <row r="887" spans="1:19" ht="16.5" customHeight="1">
      <c r="A887" s="180"/>
      <c r="B887" s="180"/>
      <c r="C887" s="180"/>
      <c r="D887" s="180"/>
      <c r="E887" s="181"/>
      <c r="F887" s="181"/>
      <c r="L887" s="180"/>
      <c r="M887" s="180"/>
      <c r="O887" s="180"/>
      <c r="P887" s="180"/>
      <c r="Q887" s="310"/>
      <c r="R887" s="180"/>
      <c r="S887" s="180"/>
    </row>
    <row r="888" spans="1:19" ht="16.5" customHeight="1">
      <c r="A888" s="180"/>
      <c r="B888" s="180"/>
      <c r="C888" s="180"/>
      <c r="D888" s="180"/>
      <c r="E888" s="181"/>
      <c r="F888" s="181"/>
      <c r="L888" s="180"/>
      <c r="M888" s="180"/>
      <c r="O888" s="180"/>
      <c r="P888" s="180"/>
      <c r="Q888" s="310"/>
      <c r="R888" s="180"/>
      <c r="S888" s="180"/>
    </row>
    <row r="889" spans="1:19" ht="16.5" customHeight="1">
      <c r="A889" s="180"/>
      <c r="B889" s="180"/>
      <c r="C889" s="180"/>
      <c r="D889" s="180"/>
      <c r="E889" s="181"/>
      <c r="F889" s="181"/>
      <c r="L889" s="180"/>
      <c r="M889" s="180"/>
      <c r="O889" s="180"/>
      <c r="P889" s="180"/>
      <c r="Q889" s="310"/>
      <c r="R889" s="180"/>
      <c r="S889" s="180"/>
    </row>
    <row r="890" spans="1:19" ht="16.5" customHeight="1">
      <c r="A890" s="180"/>
      <c r="B890" s="180"/>
      <c r="C890" s="180"/>
      <c r="D890" s="180"/>
      <c r="E890" s="181"/>
      <c r="F890" s="181"/>
      <c r="L890" s="180"/>
      <c r="M890" s="180"/>
      <c r="O890" s="180"/>
      <c r="P890" s="180"/>
      <c r="Q890" s="310"/>
      <c r="R890" s="180"/>
      <c r="S890" s="180"/>
    </row>
    <row r="891" spans="1:19" ht="16.5" customHeight="1">
      <c r="A891" s="180"/>
      <c r="B891" s="180"/>
      <c r="C891" s="180"/>
      <c r="D891" s="180"/>
      <c r="E891" s="181"/>
      <c r="F891" s="181"/>
      <c r="L891" s="180"/>
      <c r="M891" s="180"/>
      <c r="O891" s="180"/>
      <c r="P891" s="180"/>
      <c r="Q891" s="310"/>
      <c r="R891" s="180"/>
      <c r="S891" s="180"/>
    </row>
    <row r="892" spans="1:19" ht="16.5" customHeight="1">
      <c r="A892" s="180"/>
      <c r="B892" s="180"/>
      <c r="C892" s="180"/>
      <c r="D892" s="180"/>
      <c r="E892" s="181"/>
      <c r="F892" s="181"/>
      <c r="L892" s="180"/>
      <c r="M892" s="180"/>
      <c r="O892" s="180"/>
      <c r="P892" s="180"/>
      <c r="Q892" s="310"/>
      <c r="R892" s="180"/>
      <c r="S892" s="180"/>
    </row>
    <row r="893" spans="1:19" ht="16.5" customHeight="1">
      <c r="A893" s="180"/>
      <c r="B893" s="180"/>
      <c r="C893" s="180"/>
      <c r="D893" s="180"/>
      <c r="E893" s="181"/>
      <c r="F893" s="181"/>
      <c r="L893" s="180"/>
      <c r="M893" s="180"/>
      <c r="O893" s="180"/>
      <c r="P893" s="180"/>
      <c r="Q893" s="310"/>
      <c r="R893" s="180"/>
      <c r="S893" s="180"/>
    </row>
    <row r="894" spans="1:19" ht="16.5" customHeight="1">
      <c r="A894" s="180"/>
      <c r="B894" s="180"/>
      <c r="C894" s="180"/>
      <c r="D894" s="180"/>
      <c r="E894" s="181"/>
      <c r="F894" s="181"/>
      <c r="L894" s="180"/>
      <c r="M894" s="180"/>
      <c r="O894" s="180"/>
      <c r="P894" s="180"/>
      <c r="Q894" s="310"/>
      <c r="R894" s="180"/>
      <c r="S894" s="180"/>
    </row>
    <row r="895" spans="1:19" ht="16.5" customHeight="1">
      <c r="A895" s="180"/>
      <c r="B895" s="180"/>
      <c r="C895" s="180"/>
      <c r="D895" s="180"/>
      <c r="E895" s="181"/>
      <c r="F895" s="181"/>
      <c r="L895" s="180"/>
      <c r="M895" s="180"/>
      <c r="O895" s="180"/>
      <c r="P895" s="180"/>
      <c r="Q895" s="310"/>
      <c r="R895" s="180"/>
      <c r="S895" s="180"/>
    </row>
    <row r="896" spans="1:19" ht="16.5" customHeight="1">
      <c r="A896" s="180"/>
      <c r="B896" s="180"/>
      <c r="C896" s="180"/>
      <c r="D896" s="180"/>
      <c r="E896" s="181"/>
      <c r="F896" s="181"/>
      <c r="L896" s="180"/>
      <c r="M896" s="180"/>
      <c r="O896" s="180"/>
      <c r="P896" s="180"/>
      <c r="Q896" s="310"/>
      <c r="R896" s="180"/>
      <c r="S896" s="180"/>
    </row>
    <row r="897" spans="1:19" ht="16.5" customHeight="1">
      <c r="A897" s="180"/>
      <c r="B897" s="180"/>
      <c r="C897" s="180"/>
      <c r="D897" s="180"/>
      <c r="E897" s="181"/>
      <c r="F897" s="181"/>
      <c r="L897" s="180"/>
      <c r="M897" s="180"/>
      <c r="O897" s="180"/>
      <c r="P897" s="180"/>
      <c r="Q897" s="310"/>
      <c r="R897" s="180"/>
      <c r="S897" s="180"/>
    </row>
    <row r="898" spans="1:19" ht="16.5" customHeight="1">
      <c r="A898" s="180"/>
      <c r="B898" s="180"/>
      <c r="C898" s="180"/>
      <c r="D898" s="180"/>
      <c r="E898" s="181"/>
      <c r="F898" s="181"/>
      <c r="L898" s="180"/>
      <c r="M898" s="180"/>
      <c r="O898" s="180"/>
      <c r="P898" s="180"/>
      <c r="Q898" s="310"/>
      <c r="R898" s="180"/>
      <c r="S898" s="180"/>
    </row>
    <row r="899" spans="1:19" ht="16.5" customHeight="1">
      <c r="A899" s="180"/>
      <c r="B899" s="180"/>
      <c r="C899" s="180"/>
      <c r="D899" s="180"/>
      <c r="E899" s="181"/>
      <c r="F899" s="181"/>
      <c r="L899" s="180"/>
      <c r="M899" s="180"/>
      <c r="O899" s="180"/>
      <c r="P899" s="180"/>
      <c r="Q899" s="310"/>
      <c r="R899" s="180"/>
      <c r="S899" s="180"/>
    </row>
    <row r="900" spans="1:19" ht="16.5" customHeight="1">
      <c r="A900" s="180"/>
      <c r="B900" s="180"/>
      <c r="C900" s="180"/>
      <c r="D900" s="180"/>
      <c r="E900" s="181"/>
      <c r="F900" s="181"/>
      <c r="L900" s="180"/>
      <c r="M900" s="180"/>
      <c r="O900" s="180"/>
      <c r="P900" s="180"/>
      <c r="Q900" s="310"/>
      <c r="R900" s="180"/>
      <c r="S900" s="180"/>
    </row>
    <row r="901" spans="1:19" ht="16.5" customHeight="1">
      <c r="A901" s="180"/>
      <c r="B901" s="180"/>
      <c r="C901" s="180"/>
      <c r="D901" s="180"/>
      <c r="E901" s="181"/>
      <c r="F901" s="181"/>
      <c r="L901" s="180"/>
      <c r="M901" s="180"/>
      <c r="O901" s="180"/>
      <c r="P901" s="180"/>
      <c r="Q901" s="310"/>
      <c r="R901" s="180"/>
      <c r="S901" s="180"/>
    </row>
    <row r="902" spans="1:19" ht="16.5" customHeight="1">
      <c r="A902" s="180"/>
      <c r="B902" s="180"/>
      <c r="C902" s="180"/>
      <c r="D902" s="180"/>
      <c r="E902" s="181"/>
      <c r="F902" s="181"/>
      <c r="L902" s="180"/>
      <c r="M902" s="180"/>
      <c r="O902" s="180"/>
      <c r="P902" s="180"/>
      <c r="Q902" s="310"/>
      <c r="R902" s="180"/>
      <c r="S902" s="180"/>
    </row>
    <row r="903" spans="1:19" ht="16.5" customHeight="1">
      <c r="A903" s="180"/>
      <c r="B903" s="180"/>
      <c r="C903" s="180"/>
      <c r="D903" s="180"/>
      <c r="E903" s="181"/>
      <c r="F903" s="181"/>
      <c r="L903" s="180"/>
      <c r="M903" s="180"/>
      <c r="O903" s="180"/>
      <c r="P903" s="180"/>
      <c r="Q903" s="310"/>
      <c r="R903" s="180"/>
      <c r="S903" s="180"/>
    </row>
    <row r="904" spans="1:19" ht="16.5" customHeight="1">
      <c r="A904" s="180"/>
      <c r="B904" s="180"/>
      <c r="C904" s="180"/>
      <c r="D904" s="180"/>
      <c r="E904" s="181"/>
      <c r="F904" s="181"/>
      <c r="L904" s="180"/>
      <c r="M904" s="180"/>
      <c r="O904" s="180"/>
      <c r="P904" s="180"/>
      <c r="Q904" s="310"/>
      <c r="R904" s="180"/>
      <c r="S904" s="180"/>
    </row>
    <row r="905" spans="1:19" ht="16.5" customHeight="1">
      <c r="A905" s="180"/>
      <c r="B905" s="180"/>
      <c r="C905" s="180"/>
      <c r="D905" s="180"/>
      <c r="E905" s="181"/>
      <c r="F905" s="181"/>
      <c r="L905" s="180"/>
      <c r="M905" s="180"/>
      <c r="O905" s="180"/>
      <c r="P905" s="180"/>
      <c r="Q905" s="310"/>
      <c r="R905" s="180"/>
      <c r="S905" s="180"/>
    </row>
    <row r="906" spans="1:19" ht="16.5" customHeight="1">
      <c r="A906" s="180"/>
      <c r="B906" s="180"/>
      <c r="C906" s="180"/>
      <c r="D906" s="180"/>
      <c r="E906" s="181"/>
      <c r="F906" s="181"/>
      <c r="L906" s="180"/>
      <c r="M906" s="180"/>
      <c r="O906" s="180"/>
      <c r="P906" s="180"/>
      <c r="Q906" s="310"/>
      <c r="R906" s="180"/>
      <c r="S906" s="180"/>
    </row>
    <row r="907" spans="1:19" ht="16.5" customHeight="1">
      <c r="A907" s="180"/>
      <c r="B907" s="180"/>
      <c r="C907" s="180"/>
      <c r="D907" s="180"/>
      <c r="E907" s="181"/>
      <c r="F907" s="181"/>
      <c r="L907" s="180"/>
      <c r="M907" s="180"/>
      <c r="O907" s="180"/>
      <c r="P907" s="180"/>
      <c r="Q907" s="310"/>
      <c r="R907" s="180"/>
      <c r="S907" s="180"/>
    </row>
    <row r="908" spans="1:19" ht="16.5" customHeight="1">
      <c r="A908" s="180"/>
      <c r="B908" s="180"/>
      <c r="C908" s="180"/>
      <c r="D908" s="180"/>
      <c r="E908" s="181"/>
      <c r="F908" s="181"/>
      <c r="L908" s="180"/>
      <c r="M908" s="180"/>
      <c r="O908" s="180"/>
      <c r="P908" s="180"/>
      <c r="Q908" s="310"/>
      <c r="R908" s="180"/>
      <c r="S908" s="180"/>
    </row>
    <row r="909" spans="1:19" ht="16.5" customHeight="1">
      <c r="A909" s="180"/>
      <c r="B909" s="180"/>
      <c r="C909" s="180"/>
      <c r="D909" s="180"/>
      <c r="E909" s="181"/>
      <c r="F909" s="181"/>
      <c r="L909" s="180"/>
      <c r="M909" s="180"/>
      <c r="O909" s="180"/>
      <c r="P909" s="180"/>
      <c r="Q909" s="310"/>
      <c r="R909" s="180"/>
      <c r="S909" s="180"/>
    </row>
    <row r="910" spans="1:19" ht="16.5" customHeight="1">
      <c r="A910" s="180"/>
      <c r="B910" s="180"/>
      <c r="C910" s="180"/>
      <c r="D910" s="180"/>
      <c r="E910" s="181"/>
      <c r="F910" s="181"/>
      <c r="L910" s="180"/>
      <c r="M910" s="180"/>
      <c r="O910" s="180"/>
      <c r="P910" s="180"/>
      <c r="Q910" s="310"/>
      <c r="R910" s="180"/>
      <c r="S910" s="180"/>
    </row>
    <row r="911" spans="1:19" ht="16.5" customHeight="1">
      <c r="A911" s="180"/>
      <c r="B911" s="180"/>
      <c r="C911" s="180"/>
      <c r="D911" s="180"/>
      <c r="E911" s="181"/>
      <c r="F911" s="181"/>
      <c r="L911" s="180"/>
      <c r="M911" s="180"/>
      <c r="O911" s="180"/>
      <c r="P911" s="180"/>
      <c r="Q911" s="310"/>
      <c r="R911" s="180"/>
      <c r="S911" s="180"/>
    </row>
    <row r="912" spans="1:19" ht="16.5" customHeight="1">
      <c r="A912" s="180"/>
      <c r="B912" s="180"/>
      <c r="C912" s="180"/>
      <c r="D912" s="180"/>
      <c r="E912" s="181"/>
      <c r="F912" s="181"/>
      <c r="L912" s="180"/>
      <c r="M912" s="180"/>
      <c r="O912" s="180"/>
      <c r="P912" s="180"/>
      <c r="Q912" s="310"/>
      <c r="R912" s="180"/>
      <c r="S912" s="180"/>
    </row>
    <row r="913" spans="1:19" ht="16.5" customHeight="1">
      <c r="A913" s="180"/>
      <c r="B913" s="180"/>
      <c r="C913" s="180"/>
      <c r="D913" s="180"/>
      <c r="E913" s="181"/>
      <c r="F913" s="181"/>
      <c r="L913" s="180"/>
      <c r="M913" s="180"/>
      <c r="O913" s="180"/>
      <c r="P913" s="180"/>
      <c r="Q913" s="310"/>
      <c r="R913" s="180"/>
      <c r="S913" s="180"/>
    </row>
    <row r="914" spans="1:19" ht="16.5" customHeight="1">
      <c r="A914" s="180"/>
      <c r="B914" s="180"/>
      <c r="C914" s="180"/>
      <c r="D914" s="180"/>
      <c r="E914" s="181"/>
      <c r="F914" s="181"/>
      <c r="L914" s="180"/>
      <c r="M914" s="180"/>
      <c r="O914" s="180"/>
      <c r="P914" s="180"/>
      <c r="Q914" s="310"/>
      <c r="R914" s="180"/>
      <c r="S914" s="180"/>
    </row>
    <row r="915" spans="1:19" ht="16.5" customHeight="1">
      <c r="A915" s="180"/>
      <c r="B915" s="180"/>
      <c r="C915" s="180"/>
      <c r="D915" s="180"/>
      <c r="E915" s="181"/>
      <c r="F915" s="181"/>
      <c r="L915" s="180"/>
      <c r="M915" s="180"/>
      <c r="O915" s="180"/>
      <c r="P915" s="180"/>
      <c r="Q915" s="310"/>
      <c r="R915" s="180"/>
      <c r="S915" s="180"/>
    </row>
    <row r="916" spans="1:19" ht="16.5" customHeight="1">
      <c r="A916" s="180"/>
      <c r="B916" s="180"/>
      <c r="C916" s="180"/>
      <c r="D916" s="180"/>
      <c r="E916" s="181"/>
      <c r="F916" s="181"/>
      <c r="L916" s="180"/>
      <c r="M916" s="180"/>
      <c r="O916" s="180"/>
      <c r="P916" s="180"/>
      <c r="Q916" s="310"/>
      <c r="R916" s="180"/>
      <c r="S916" s="180"/>
    </row>
    <row r="917" spans="1:19" ht="16.5" customHeight="1">
      <c r="A917" s="180"/>
      <c r="B917" s="180"/>
      <c r="C917" s="180"/>
      <c r="D917" s="180"/>
      <c r="E917" s="181"/>
      <c r="F917" s="181"/>
      <c r="L917" s="180"/>
      <c r="M917" s="180"/>
      <c r="O917" s="180"/>
      <c r="P917" s="180"/>
      <c r="Q917" s="310"/>
      <c r="R917" s="180"/>
      <c r="S917" s="180"/>
    </row>
    <row r="918" spans="1:19" ht="16.5" customHeight="1">
      <c r="A918" s="180"/>
      <c r="B918" s="180"/>
      <c r="C918" s="180"/>
      <c r="D918" s="180"/>
      <c r="E918" s="181"/>
      <c r="F918" s="181"/>
      <c r="L918" s="180"/>
      <c r="M918" s="180"/>
      <c r="O918" s="180"/>
      <c r="P918" s="180"/>
      <c r="Q918" s="310"/>
      <c r="R918" s="180"/>
      <c r="S918" s="180"/>
    </row>
    <row r="919" spans="1:19" ht="16.5" customHeight="1">
      <c r="A919" s="180"/>
      <c r="B919" s="180"/>
      <c r="C919" s="180"/>
      <c r="D919" s="180"/>
      <c r="E919" s="181"/>
      <c r="F919" s="181"/>
      <c r="L919" s="180"/>
      <c r="M919" s="180"/>
      <c r="O919" s="180"/>
      <c r="P919" s="180"/>
      <c r="Q919" s="310"/>
      <c r="R919" s="180"/>
      <c r="S919" s="180"/>
    </row>
    <row r="920" spans="1:19" ht="16.5" customHeight="1">
      <c r="A920" s="180"/>
      <c r="B920" s="180"/>
      <c r="C920" s="180"/>
      <c r="D920" s="180"/>
      <c r="E920" s="181"/>
      <c r="F920" s="181"/>
      <c r="L920" s="180"/>
      <c r="M920" s="180"/>
      <c r="O920" s="180"/>
      <c r="P920" s="180"/>
      <c r="Q920" s="310"/>
      <c r="R920" s="180"/>
      <c r="S920" s="180"/>
    </row>
    <row r="921" spans="1:19" ht="16.5" customHeight="1">
      <c r="A921" s="180"/>
      <c r="B921" s="180"/>
      <c r="C921" s="180"/>
      <c r="D921" s="180"/>
      <c r="E921" s="181"/>
      <c r="F921" s="181"/>
      <c r="L921" s="180"/>
      <c r="M921" s="180"/>
      <c r="O921" s="180"/>
      <c r="P921" s="180"/>
      <c r="Q921" s="310"/>
      <c r="R921" s="180"/>
      <c r="S921" s="180"/>
    </row>
    <row r="922" spans="1:19" ht="16.5" customHeight="1">
      <c r="A922" s="180"/>
      <c r="B922" s="180"/>
      <c r="C922" s="180"/>
      <c r="D922" s="180"/>
      <c r="E922" s="181"/>
      <c r="F922" s="181"/>
      <c r="L922" s="180"/>
      <c r="M922" s="180"/>
      <c r="O922" s="180"/>
      <c r="P922" s="180"/>
      <c r="Q922" s="310"/>
      <c r="R922" s="180"/>
      <c r="S922" s="180"/>
    </row>
    <row r="923" spans="1:19" ht="16.5" customHeight="1">
      <c r="A923" s="180"/>
      <c r="B923" s="180"/>
      <c r="C923" s="180"/>
      <c r="D923" s="180"/>
      <c r="E923" s="181"/>
      <c r="F923" s="181"/>
      <c r="L923" s="180"/>
      <c r="M923" s="180"/>
      <c r="O923" s="180"/>
      <c r="P923" s="180"/>
      <c r="Q923" s="310"/>
      <c r="R923" s="180"/>
      <c r="S923" s="180"/>
    </row>
    <row r="924" spans="1:19" ht="16.5" customHeight="1">
      <c r="A924" s="180"/>
      <c r="B924" s="180"/>
      <c r="C924" s="180"/>
      <c r="D924" s="180"/>
      <c r="E924" s="181"/>
      <c r="F924" s="181"/>
      <c r="L924" s="180"/>
      <c r="M924" s="180"/>
      <c r="O924" s="180"/>
      <c r="P924" s="180"/>
      <c r="Q924" s="310"/>
      <c r="R924" s="180"/>
      <c r="S924" s="180"/>
    </row>
    <row r="925" spans="1:19" ht="16.5" customHeight="1">
      <c r="A925" s="180"/>
      <c r="B925" s="180"/>
      <c r="C925" s="180"/>
      <c r="D925" s="180"/>
      <c r="E925" s="181"/>
      <c r="F925" s="181"/>
      <c r="L925" s="180"/>
      <c r="M925" s="180"/>
      <c r="O925" s="180"/>
      <c r="P925" s="180"/>
      <c r="Q925" s="310"/>
      <c r="R925" s="180"/>
      <c r="S925" s="180"/>
    </row>
    <row r="926" spans="1:19" ht="16.5" customHeight="1">
      <c r="A926" s="180"/>
      <c r="B926" s="180"/>
      <c r="C926" s="180"/>
      <c r="D926" s="180"/>
      <c r="E926" s="181"/>
      <c r="F926" s="181"/>
      <c r="L926" s="180"/>
      <c r="M926" s="180"/>
      <c r="O926" s="180"/>
      <c r="P926" s="180"/>
      <c r="Q926" s="310"/>
      <c r="R926" s="180"/>
      <c r="S926" s="180"/>
    </row>
    <row r="927" spans="1:19" ht="16.5" customHeight="1">
      <c r="A927" s="180"/>
      <c r="B927" s="180"/>
      <c r="C927" s="180"/>
      <c r="D927" s="180"/>
      <c r="E927" s="181"/>
      <c r="F927" s="181"/>
      <c r="L927" s="180"/>
      <c r="M927" s="180"/>
      <c r="O927" s="180"/>
      <c r="P927" s="180"/>
      <c r="Q927" s="310"/>
      <c r="R927" s="180"/>
      <c r="S927" s="180"/>
    </row>
    <row r="928" spans="1:19" ht="16.5" customHeight="1">
      <c r="A928" s="180"/>
      <c r="B928" s="180"/>
      <c r="C928" s="180"/>
      <c r="D928" s="180"/>
      <c r="E928" s="181"/>
      <c r="F928" s="181"/>
      <c r="L928" s="180"/>
      <c r="M928" s="180"/>
      <c r="O928" s="180"/>
      <c r="P928" s="180"/>
      <c r="Q928" s="310"/>
      <c r="R928" s="180"/>
      <c r="S928" s="180"/>
    </row>
    <row r="929" spans="1:19" ht="16.5" customHeight="1">
      <c r="A929" s="180"/>
      <c r="B929" s="180"/>
      <c r="C929" s="180"/>
      <c r="D929" s="180"/>
      <c r="E929" s="181"/>
      <c r="F929" s="181"/>
      <c r="L929" s="180"/>
      <c r="M929" s="180"/>
      <c r="O929" s="180"/>
      <c r="P929" s="180"/>
      <c r="Q929" s="310"/>
      <c r="R929" s="180"/>
      <c r="S929" s="180"/>
    </row>
    <row r="930" spans="1:19" ht="16.5" customHeight="1">
      <c r="A930" s="180"/>
      <c r="B930" s="180"/>
      <c r="C930" s="180"/>
      <c r="D930" s="180"/>
      <c r="E930" s="181"/>
      <c r="F930" s="181"/>
      <c r="L930" s="180"/>
      <c r="M930" s="180"/>
      <c r="O930" s="180"/>
      <c r="P930" s="180"/>
      <c r="Q930" s="310"/>
      <c r="R930" s="180"/>
      <c r="S930" s="180"/>
    </row>
    <row r="931" spans="1:19" ht="16.5" customHeight="1">
      <c r="A931" s="180"/>
      <c r="B931" s="180"/>
      <c r="C931" s="180"/>
      <c r="D931" s="180"/>
      <c r="E931" s="181"/>
      <c r="F931" s="181"/>
      <c r="L931" s="180"/>
      <c r="M931" s="180"/>
      <c r="O931" s="180"/>
      <c r="P931" s="180"/>
      <c r="Q931" s="310"/>
      <c r="R931" s="180"/>
      <c r="S931" s="180"/>
    </row>
    <row r="932" spans="1:19" ht="16.5" customHeight="1">
      <c r="A932" s="180"/>
      <c r="B932" s="180"/>
      <c r="C932" s="180"/>
      <c r="D932" s="180"/>
      <c r="E932" s="181"/>
      <c r="F932" s="181"/>
      <c r="L932" s="180"/>
      <c r="M932" s="180"/>
      <c r="O932" s="180"/>
      <c r="P932" s="180"/>
      <c r="Q932" s="310"/>
      <c r="R932" s="180"/>
      <c r="S932" s="180"/>
    </row>
    <row r="933" spans="1:19" ht="16.5" customHeight="1">
      <c r="A933" s="180"/>
      <c r="B933" s="180"/>
      <c r="C933" s="180"/>
      <c r="D933" s="180"/>
      <c r="E933" s="181"/>
      <c r="F933" s="181"/>
      <c r="L933" s="180"/>
      <c r="M933" s="180"/>
      <c r="O933" s="180"/>
      <c r="P933" s="180"/>
      <c r="Q933" s="310"/>
      <c r="R933" s="180"/>
      <c r="S933" s="180"/>
    </row>
    <row r="934" spans="1:19" ht="16.5" customHeight="1">
      <c r="A934" s="180"/>
      <c r="B934" s="180"/>
      <c r="C934" s="180"/>
      <c r="D934" s="180"/>
      <c r="E934" s="181"/>
      <c r="F934" s="181"/>
      <c r="L934" s="180"/>
      <c r="M934" s="180"/>
      <c r="O934" s="180"/>
      <c r="P934" s="180"/>
      <c r="Q934" s="310"/>
      <c r="R934" s="180"/>
      <c r="S934" s="180"/>
    </row>
    <row r="935" spans="1:19" ht="16.5" customHeight="1">
      <c r="A935" s="180"/>
      <c r="B935" s="180"/>
      <c r="C935" s="180"/>
      <c r="D935" s="180"/>
      <c r="E935" s="181"/>
      <c r="F935" s="181"/>
      <c r="L935" s="180"/>
      <c r="M935" s="180"/>
      <c r="O935" s="180"/>
      <c r="P935" s="180"/>
      <c r="Q935" s="310"/>
      <c r="R935" s="180"/>
      <c r="S935" s="180"/>
    </row>
    <row r="936" spans="1:19" ht="16.5" customHeight="1">
      <c r="A936" s="180"/>
      <c r="B936" s="180"/>
      <c r="C936" s="180"/>
      <c r="D936" s="180"/>
      <c r="E936" s="181"/>
      <c r="F936" s="181"/>
      <c r="L936" s="180"/>
      <c r="M936" s="180"/>
      <c r="O936" s="180"/>
      <c r="P936" s="180"/>
      <c r="Q936" s="310"/>
      <c r="R936" s="180"/>
      <c r="S936" s="180"/>
    </row>
    <row r="937" spans="1:19" ht="16.5" customHeight="1">
      <c r="A937" s="180"/>
      <c r="B937" s="180"/>
      <c r="C937" s="180"/>
      <c r="D937" s="180"/>
      <c r="E937" s="181"/>
      <c r="F937" s="181"/>
      <c r="L937" s="180"/>
      <c r="M937" s="180"/>
      <c r="O937" s="180"/>
      <c r="P937" s="180"/>
      <c r="Q937" s="310"/>
      <c r="R937" s="180"/>
      <c r="S937" s="180"/>
    </row>
    <row r="938" spans="1:19" ht="16.5" customHeight="1">
      <c r="A938" s="180"/>
      <c r="B938" s="180"/>
      <c r="C938" s="180"/>
      <c r="D938" s="180"/>
      <c r="E938" s="181"/>
      <c r="F938" s="181"/>
      <c r="L938" s="180"/>
      <c r="M938" s="180"/>
      <c r="O938" s="180"/>
      <c r="P938" s="180"/>
      <c r="Q938" s="310"/>
      <c r="R938" s="180"/>
      <c r="S938" s="180"/>
    </row>
    <row r="939" spans="1:19" ht="16.5" customHeight="1">
      <c r="A939" s="180"/>
      <c r="B939" s="180"/>
      <c r="C939" s="180"/>
      <c r="D939" s="180"/>
      <c r="E939" s="181"/>
      <c r="F939" s="181"/>
      <c r="L939" s="180"/>
      <c r="M939" s="180"/>
      <c r="O939" s="180"/>
      <c r="P939" s="180"/>
      <c r="Q939" s="310"/>
      <c r="R939" s="180"/>
      <c r="S939" s="180"/>
    </row>
    <row r="940" spans="1:19" ht="16.5" customHeight="1">
      <c r="A940" s="180"/>
      <c r="B940" s="180"/>
      <c r="C940" s="180"/>
      <c r="D940" s="180"/>
      <c r="E940" s="181"/>
      <c r="F940" s="181"/>
      <c r="L940" s="180"/>
      <c r="M940" s="180"/>
      <c r="O940" s="180"/>
      <c r="P940" s="180"/>
      <c r="Q940" s="310"/>
      <c r="R940" s="180"/>
      <c r="S940" s="180"/>
    </row>
    <row r="941" spans="1:19" ht="16.5" customHeight="1">
      <c r="A941" s="180"/>
      <c r="B941" s="180"/>
      <c r="C941" s="180"/>
      <c r="D941" s="180"/>
      <c r="E941" s="181"/>
      <c r="F941" s="181"/>
      <c r="L941" s="180"/>
      <c r="M941" s="180"/>
      <c r="O941" s="180"/>
      <c r="P941" s="180"/>
      <c r="Q941" s="310"/>
      <c r="R941" s="180"/>
      <c r="S941" s="180"/>
    </row>
    <row r="942" spans="1:19" ht="16.5" customHeight="1">
      <c r="A942" s="180"/>
      <c r="B942" s="180"/>
      <c r="C942" s="180"/>
      <c r="D942" s="180"/>
      <c r="E942" s="181"/>
      <c r="F942" s="181"/>
      <c r="L942" s="180"/>
      <c r="M942" s="180"/>
      <c r="O942" s="180"/>
      <c r="P942" s="180"/>
      <c r="Q942" s="310"/>
      <c r="R942" s="180"/>
      <c r="S942" s="180"/>
    </row>
    <row r="943" spans="1:19" ht="16.5" customHeight="1">
      <c r="A943" s="180"/>
      <c r="B943" s="180"/>
      <c r="C943" s="180"/>
      <c r="D943" s="180"/>
      <c r="E943" s="181"/>
      <c r="F943" s="181"/>
      <c r="L943" s="180"/>
      <c r="M943" s="180"/>
      <c r="O943" s="180"/>
      <c r="P943" s="180"/>
      <c r="Q943" s="310"/>
      <c r="R943" s="180"/>
      <c r="S943" s="180"/>
    </row>
    <row r="944" spans="1:19" ht="16.5" customHeight="1">
      <c r="A944" s="180"/>
      <c r="B944" s="180"/>
      <c r="C944" s="180"/>
      <c r="D944" s="180"/>
      <c r="E944" s="181"/>
      <c r="F944" s="181"/>
      <c r="L944" s="180"/>
      <c r="M944" s="180"/>
      <c r="O944" s="180"/>
      <c r="P944" s="180"/>
      <c r="Q944" s="310"/>
      <c r="R944" s="180"/>
      <c r="S944" s="180"/>
    </row>
    <row r="945" spans="1:19" ht="16.5" customHeight="1">
      <c r="A945" s="180"/>
      <c r="B945" s="180"/>
      <c r="C945" s="180"/>
      <c r="D945" s="180"/>
      <c r="E945" s="181"/>
      <c r="F945" s="181"/>
      <c r="L945" s="180"/>
      <c r="M945" s="180"/>
      <c r="O945" s="180"/>
      <c r="P945" s="180"/>
      <c r="Q945" s="310"/>
      <c r="R945" s="180"/>
      <c r="S945" s="180"/>
    </row>
    <row r="946" spans="1:19" ht="16.5" customHeight="1">
      <c r="A946" s="180"/>
      <c r="B946" s="180"/>
      <c r="C946" s="180"/>
      <c r="D946" s="180"/>
      <c r="E946" s="181"/>
      <c r="F946" s="181"/>
      <c r="L946" s="180"/>
      <c r="M946" s="180"/>
      <c r="O946" s="180"/>
      <c r="P946" s="180"/>
      <c r="Q946" s="310"/>
      <c r="R946" s="180"/>
      <c r="S946" s="180"/>
    </row>
    <row r="947" spans="1:19" ht="16.5" customHeight="1">
      <c r="A947" s="180"/>
      <c r="B947" s="180"/>
      <c r="C947" s="180"/>
      <c r="D947" s="180"/>
      <c r="E947" s="181"/>
      <c r="F947" s="181"/>
      <c r="L947" s="180"/>
      <c r="M947" s="180"/>
      <c r="O947" s="180"/>
      <c r="P947" s="180"/>
      <c r="Q947" s="310"/>
      <c r="R947" s="180"/>
      <c r="S947" s="180"/>
    </row>
    <row r="948" spans="1:19" ht="16.5" customHeight="1">
      <c r="A948" s="180"/>
      <c r="B948" s="180"/>
      <c r="C948" s="180"/>
      <c r="D948" s="180"/>
      <c r="E948" s="181"/>
      <c r="F948" s="181"/>
      <c r="L948" s="180"/>
      <c r="M948" s="180"/>
      <c r="O948" s="180"/>
      <c r="P948" s="180"/>
      <c r="Q948" s="310"/>
      <c r="R948" s="180"/>
      <c r="S948" s="180"/>
    </row>
    <row r="949" spans="1:19" ht="16.5" customHeight="1">
      <c r="A949" s="180"/>
      <c r="B949" s="180"/>
      <c r="C949" s="180"/>
      <c r="D949" s="180"/>
      <c r="E949" s="181"/>
      <c r="F949" s="181"/>
      <c r="L949" s="180"/>
      <c r="M949" s="180"/>
      <c r="O949" s="180"/>
      <c r="P949" s="180"/>
      <c r="Q949" s="310"/>
      <c r="R949" s="180"/>
      <c r="S949" s="180"/>
    </row>
    <row r="950" spans="1:19" ht="16.5" customHeight="1">
      <c r="A950" s="180"/>
      <c r="B950" s="180"/>
      <c r="C950" s="180"/>
      <c r="D950" s="180"/>
      <c r="E950" s="181"/>
      <c r="F950" s="181"/>
      <c r="L950" s="180"/>
      <c r="M950" s="180"/>
      <c r="O950" s="180"/>
      <c r="P950" s="180"/>
      <c r="Q950" s="310"/>
      <c r="R950" s="180"/>
      <c r="S950" s="180"/>
    </row>
    <row r="951" spans="1:19" ht="16.5" customHeight="1">
      <c r="A951" s="180"/>
      <c r="B951" s="180"/>
      <c r="C951" s="180"/>
      <c r="D951" s="180"/>
      <c r="E951" s="181"/>
      <c r="F951" s="181"/>
      <c r="L951" s="180"/>
      <c r="M951" s="180"/>
      <c r="O951" s="180"/>
      <c r="P951" s="180"/>
      <c r="Q951" s="310"/>
      <c r="R951" s="180"/>
      <c r="S951" s="180"/>
    </row>
    <row r="952" spans="1:19" ht="16.5" customHeight="1">
      <c r="A952" s="180"/>
      <c r="B952" s="180"/>
      <c r="C952" s="180"/>
      <c r="D952" s="180"/>
      <c r="E952" s="181"/>
      <c r="F952" s="181"/>
      <c r="L952" s="180"/>
      <c r="M952" s="180"/>
      <c r="O952" s="180"/>
      <c r="P952" s="180"/>
      <c r="Q952" s="310"/>
      <c r="R952" s="180"/>
      <c r="S952" s="180"/>
    </row>
    <row r="953" spans="1:19" ht="16.5" customHeight="1">
      <c r="A953" s="180"/>
      <c r="B953" s="180"/>
      <c r="C953" s="180"/>
      <c r="D953" s="180"/>
      <c r="E953" s="181"/>
      <c r="F953" s="181"/>
      <c r="L953" s="180"/>
      <c r="M953" s="180"/>
      <c r="O953" s="180"/>
      <c r="P953" s="180"/>
      <c r="Q953" s="310"/>
      <c r="R953" s="180"/>
      <c r="S953" s="180"/>
    </row>
    <row r="954" spans="1:19" ht="16.5" customHeight="1">
      <c r="A954" s="180"/>
      <c r="B954" s="180"/>
      <c r="C954" s="180"/>
      <c r="D954" s="180"/>
      <c r="E954" s="181"/>
      <c r="F954" s="181"/>
      <c r="L954" s="180"/>
      <c r="M954" s="180"/>
      <c r="O954" s="180"/>
      <c r="P954" s="180"/>
      <c r="Q954" s="310"/>
      <c r="R954" s="180"/>
      <c r="S954" s="180"/>
    </row>
    <row r="955" spans="1:19" ht="16.5" customHeight="1">
      <c r="A955" s="180"/>
      <c r="B955" s="180"/>
      <c r="C955" s="180"/>
      <c r="D955" s="180"/>
      <c r="E955" s="181"/>
      <c r="F955" s="181"/>
      <c r="L955" s="180"/>
      <c r="M955" s="180"/>
      <c r="O955" s="180"/>
      <c r="P955" s="180"/>
      <c r="Q955" s="310"/>
      <c r="R955" s="180"/>
      <c r="S955" s="180"/>
    </row>
    <row r="956" spans="1:19" ht="16.5" customHeight="1">
      <c r="A956" s="180"/>
      <c r="B956" s="180"/>
      <c r="C956" s="180"/>
      <c r="D956" s="180"/>
      <c r="E956" s="181"/>
      <c r="F956" s="181"/>
      <c r="L956" s="180"/>
      <c r="M956" s="180"/>
      <c r="O956" s="180"/>
      <c r="P956" s="180"/>
      <c r="Q956" s="310"/>
      <c r="R956" s="180"/>
      <c r="S956" s="180"/>
    </row>
    <row r="957" spans="1:19" ht="16.5" customHeight="1">
      <c r="A957" s="180"/>
      <c r="B957" s="180"/>
      <c r="C957" s="180"/>
      <c r="D957" s="180"/>
      <c r="E957" s="181"/>
      <c r="F957" s="181"/>
      <c r="L957" s="180"/>
      <c r="M957" s="180"/>
      <c r="O957" s="180"/>
      <c r="P957" s="180"/>
      <c r="Q957" s="310"/>
      <c r="R957" s="180"/>
      <c r="S957" s="180"/>
    </row>
    <row r="958" spans="1:19" ht="16.5" customHeight="1">
      <c r="A958" s="180"/>
      <c r="B958" s="180"/>
      <c r="C958" s="180"/>
      <c r="D958" s="180"/>
      <c r="E958" s="181"/>
      <c r="F958" s="181"/>
      <c r="L958" s="180"/>
      <c r="M958" s="180"/>
      <c r="O958" s="180"/>
      <c r="P958" s="180"/>
      <c r="Q958" s="310"/>
      <c r="R958" s="180"/>
      <c r="S958" s="180"/>
    </row>
    <row r="959" spans="1:19" ht="16.5" customHeight="1">
      <c r="A959" s="180"/>
      <c r="B959" s="180"/>
      <c r="C959" s="180"/>
      <c r="D959" s="180"/>
      <c r="E959" s="181"/>
      <c r="F959" s="181"/>
      <c r="L959" s="180"/>
      <c r="M959" s="180"/>
      <c r="O959" s="180"/>
      <c r="P959" s="180"/>
      <c r="Q959" s="310"/>
      <c r="R959" s="180"/>
      <c r="S959" s="180"/>
    </row>
    <row r="960" spans="1:19" ht="16.5" customHeight="1">
      <c r="A960" s="180"/>
      <c r="B960" s="180"/>
      <c r="C960" s="180"/>
      <c r="D960" s="180"/>
      <c r="E960" s="181"/>
      <c r="F960" s="181"/>
      <c r="L960" s="180"/>
      <c r="M960" s="180"/>
      <c r="O960" s="180"/>
      <c r="P960" s="180"/>
      <c r="Q960" s="310"/>
      <c r="R960" s="180"/>
      <c r="S960" s="180"/>
    </row>
    <row r="961" spans="1:19" ht="16.5" customHeight="1">
      <c r="A961" s="180"/>
      <c r="B961" s="180"/>
      <c r="C961" s="180"/>
      <c r="D961" s="180"/>
      <c r="E961" s="181"/>
      <c r="F961" s="181"/>
      <c r="L961" s="180"/>
      <c r="M961" s="180"/>
      <c r="O961" s="180"/>
      <c r="P961" s="180"/>
      <c r="Q961" s="310"/>
      <c r="R961" s="180"/>
      <c r="S961" s="180"/>
    </row>
    <row r="962" spans="1:19" ht="16.5" customHeight="1">
      <c r="A962" s="180"/>
      <c r="B962" s="180"/>
      <c r="C962" s="180"/>
      <c r="D962" s="180"/>
      <c r="E962" s="181"/>
      <c r="F962" s="181"/>
      <c r="L962" s="180"/>
      <c r="M962" s="180"/>
      <c r="O962" s="180"/>
      <c r="P962" s="180"/>
      <c r="Q962" s="310"/>
      <c r="R962" s="180"/>
      <c r="S962" s="180"/>
    </row>
    <row r="963" spans="1:19" ht="16.5" customHeight="1">
      <c r="A963" s="180"/>
      <c r="B963" s="180"/>
      <c r="C963" s="180"/>
      <c r="D963" s="180"/>
      <c r="E963" s="181"/>
      <c r="F963" s="181"/>
      <c r="L963" s="180"/>
      <c r="M963" s="180"/>
      <c r="O963" s="180"/>
      <c r="P963" s="180"/>
      <c r="Q963" s="310"/>
      <c r="R963" s="180"/>
      <c r="S963" s="180"/>
    </row>
    <row r="964" spans="1:19" ht="16.5" customHeight="1">
      <c r="A964" s="180"/>
      <c r="B964" s="180"/>
      <c r="C964" s="180"/>
      <c r="D964" s="180"/>
      <c r="E964" s="181"/>
      <c r="F964" s="181"/>
      <c r="L964" s="180"/>
      <c r="M964" s="180"/>
      <c r="O964" s="180"/>
      <c r="P964" s="180"/>
      <c r="Q964" s="310"/>
      <c r="R964" s="180"/>
      <c r="S964" s="180"/>
    </row>
    <row r="965" spans="1:19" ht="16.5" customHeight="1">
      <c r="A965" s="180"/>
      <c r="B965" s="180"/>
      <c r="C965" s="180"/>
      <c r="D965" s="180"/>
      <c r="E965" s="181"/>
      <c r="F965" s="181"/>
      <c r="L965" s="180"/>
      <c r="M965" s="180"/>
      <c r="O965" s="180"/>
      <c r="P965" s="180"/>
      <c r="Q965" s="310"/>
      <c r="R965" s="180"/>
      <c r="S965" s="180"/>
    </row>
    <row r="966" spans="1:19" ht="16.5" customHeight="1">
      <c r="A966" s="180"/>
      <c r="B966" s="180"/>
      <c r="C966" s="180"/>
      <c r="D966" s="180"/>
      <c r="E966" s="181"/>
      <c r="F966" s="181"/>
      <c r="L966" s="180"/>
      <c r="M966" s="180"/>
      <c r="O966" s="180"/>
      <c r="P966" s="180"/>
      <c r="Q966" s="310"/>
      <c r="R966" s="180"/>
      <c r="S966" s="180"/>
    </row>
    <row r="967" spans="1:19" ht="16.5" customHeight="1">
      <c r="A967" s="180"/>
      <c r="B967" s="180"/>
      <c r="C967" s="180"/>
      <c r="D967" s="180"/>
      <c r="E967" s="181"/>
      <c r="F967" s="181"/>
      <c r="L967" s="180"/>
      <c r="M967" s="180"/>
      <c r="O967" s="180"/>
      <c r="P967" s="180"/>
      <c r="Q967" s="310"/>
      <c r="R967" s="180"/>
      <c r="S967" s="180"/>
    </row>
    <row r="968" spans="1:19" ht="16.5" customHeight="1">
      <c r="A968" s="180"/>
      <c r="B968" s="180"/>
      <c r="C968" s="180"/>
      <c r="D968" s="180"/>
      <c r="E968" s="181"/>
      <c r="F968" s="181"/>
      <c r="L968" s="180"/>
      <c r="M968" s="180"/>
      <c r="O968" s="180"/>
      <c r="P968" s="180"/>
      <c r="Q968" s="310"/>
      <c r="R968" s="180"/>
      <c r="S968" s="180"/>
    </row>
    <row r="969" spans="1:19" ht="16.5" customHeight="1">
      <c r="A969" s="180"/>
      <c r="B969" s="180"/>
      <c r="C969" s="180"/>
      <c r="D969" s="180"/>
      <c r="E969" s="181"/>
      <c r="F969" s="181"/>
      <c r="L969" s="180"/>
      <c r="M969" s="180"/>
      <c r="O969" s="180"/>
      <c r="P969" s="180"/>
      <c r="Q969" s="310"/>
      <c r="R969" s="180"/>
      <c r="S969" s="180"/>
    </row>
    <row r="970" spans="1:19" ht="16.5" customHeight="1">
      <c r="A970" s="180"/>
      <c r="B970" s="180"/>
      <c r="C970" s="180"/>
      <c r="D970" s="180"/>
      <c r="E970" s="181"/>
      <c r="F970" s="181"/>
      <c r="L970" s="180"/>
      <c r="M970" s="180"/>
      <c r="O970" s="180"/>
      <c r="P970" s="180"/>
      <c r="Q970" s="310"/>
      <c r="R970" s="180"/>
      <c r="S970" s="180"/>
    </row>
    <row r="971" spans="1:19" ht="16.5" customHeight="1">
      <c r="A971" s="180"/>
      <c r="B971" s="180"/>
      <c r="C971" s="180"/>
      <c r="D971" s="180"/>
      <c r="E971" s="181"/>
      <c r="F971" s="181"/>
      <c r="L971" s="180"/>
      <c r="M971" s="180"/>
      <c r="O971" s="180"/>
      <c r="P971" s="180"/>
      <c r="Q971" s="310"/>
      <c r="R971" s="180"/>
      <c r="S971" s="180"/>
    </row>
    <row r="972" spans="1:19" ht="16.5" customHeight="1">
      <c r="A972" s="180"/>
      <c r="B972" s="180"/>
      <c r="C972" s="180"/>
      <c r="D972" s="180"/>
      <c r="E972" s="181"/>
      <c r="F972" s="181"/>
      <c r="L972" s="180"/>
      <c r="M972" s="180"/>
      <c r="O972" s="180"/>
      <c r="P972" s="180"/>
      <c r="Q972" s="310"/>
      <c r="R972" s="180"/>
      <c r="S972" s="180"/>
    </row>
    <row r="973" spans="1:19" ht="16.5" customHeight="1">
      <c r="A973" s="180"/>
      <c r="B973" s="180"/>
      <c r="C973" s="180"/>
      <c r="D973" s="180"/>
      <c r="E973" s="181"/>
      <c r="F973" s="181"/>
      <c r="L973" s="180"/>
      <c r="M973" s="180"/>
      <c r="O973" s="180"/>
      <c r="P973" s="180"/>
      <c r="Q973" s="310"/>
      <c r="R973" s="180"/>
      <c r="S973" s="180"/>
    </row>
    <row r="974" spans="1:19" ht="16.5" customHeight="1">
      <c r="A974" s="180"/>
      <c r="B974" s="180"/>
      <c r="C974" s="180"/>
      <c r="D974" s="180"/>
      <c r="E974" s="181"/>
      <c r="F974" s="181"/>
      <c r="L974" s="180"/>
      <c r="M974" s="180"/>
      <c r="O974" s="180"/>
      <c r="P974" s="180"/>
      <c r="Q974" s="310"/>
      <c r="R974" s="180"/>
      <c r="S974" s="180"/>
    </row>
    <row r="975" spans="1:19" ht="16.5" customHeight="1">
      <c r="A975" s="180"/>
      <c r="B975" s="180"/>
      <c r="C975" s="180"/>
      <c r="D975" s="180"/>
      <c r="E975" s="181"/>
      <c r="F975" s="181"/>
      <c r="L975" s="180"/>
      <c r="M975" s="180"/>
      <c r="O975" s="180"/>
      <c r="P975" s="180"/>
      <c r="Q975" s="310"/>
      <c r="R975" s="180"/>
      <c r="S975" s="180"/>
    </row>
    <row r="976" spans="1:19" ht="16.5" customHeight="1">
      <c r="A976" s="180"/>
      <c r="B976" s="180"/>
      <c r="C976" s="180"/>
      <c r="D976" s="180"/>
      <c r="E976" s="181"/>
      <c r="F976" s="181"/>
      <c r="L976" s="180"/>
      <c r="M976" s="180"/>
      <c r="O976" s="180"/>
      <c r="P976" s="180"/>
      <c r="Q976" s="310"/>
      <c r="R976" s="180"/>
      <c r="S976" s="180"/>
    </row>
    <row r="977" spans="1:19" ht="16.5" customHeight="1">
      <c r="A977" s="180"/>
      <c r="B977" s="180"/>
      <c r="C977" s="180"/>
      <c r="D977" s="180"/>
      <c r="E977" s="181"/>
      <c r="F977" s="181"/>
      <c r="L977" s="180"/>
      <c r="M977" s="180"/>
      <c r="O977" s="180"/>
      <c r="P977" s="180"/>
      <c r="Q977" s="310"/>
      <c r="R977" s="180"/>
      <c r="S977" s="180"/>
    </row>
    <row r="978" spans="1:19" ht="16.5" customHeight="1">
      <c r="A978" s="180"/>
      <c r="B978" s="180"/>
      <c r="C978" s="180"/>
      <c r="D978" s="180"/>
      <c r="E978" s="181"/>
      <c r="F978" s="181"/>
      <c r="L978" s="180"/>
      <c r="M978" s="180"/>
      <c r="O978" s="180"/>
      <c r="P978" s="180"/>
      <c r="Q978" s="310"/>
      <c r="R978" s="180"/>
      <c r="S978" s="180"/>
    </row>
    <row r="979" spans="1:19" ht="16.5" customHeight="1">
      <c r="A979" s="180"/>
      <c r="B979" s="180"/>
      <c r="C979" s="180"/>
      <c r="D979" s="180"/>
      <c r="E979" s="181"/>
      <c r="F979" s="181"/>
      <c r="L979" s="180"/>
      <c r="M979" s="180"/>
      <c r="O979" s="180"/>
      <c r="P979" s="180"/>
      <c r="Q979" s="310"/>
      <c r="R979" s="180"/>
      <c r="S979" s="180"/>
    </row>
    <row r="980" spans="1:19" ht="16.5" customHeight="1">
      <c r="A980" s="180"/>
      <c r="B980" s="180"/>
      <c r="C980" s="180"/>
      <c r="D980" s="180"/>
      <c r="E980" s="181"/>
      <c r="F980" s="181"/>
      <c r="L980" s="180"/>
      <c r="M980" s="180"/>
      <c r="O980" s="180"/>
      <c r="P980" s="180"/>
      <c r="Q980" s="310"/>
      <c r="R980" s="180"/>
      <c r="S980" s="180"/>
    </row>
    <row r="981" spans="1:19" ht="16.5" customHeight="1">
      <c r="A981" s="180"/>
      <c r="B981" s="180"/>
      <c r="C981" s="180"/>
      <c r="D981" s="180"/>
      <c r="E981" s="181"/>
      <c r="F981" s="181"/>
      <c r="L981" s="180"/>
      <c r="M981" s="180"/>
      <c r="O981" s="180"/>
      <c r="P981" s="180"/>
      <c r="Q981" s="310"/>
      <c r="R981" s="180"/>
      <c r="S981" s="180"/>
    </row>
    <row r="982" spans="1:19" ht="16.5" customHeight="1">
      <c r="A982" s="180"/>
      <c r="B982" s="180"/>
      <c r="C982" s="180"/>
      <c r="D982" s="180"/>
      <c r="E982" s="181"/>
      <c r="F982" s="181"/>
      <c r="L982" s="180"/>
      <c r="M982" s="180"/>
      <c r="O982" s="180"/>
      <c r="P982" s="180"/>
      <c r="Q982" s="310"/>
      <c r="R982" s="180"/>
      <c r="S982" s="180"/>
    </row>
    <row r="983" spans="1:19" ht="16.5" customHeight="1">
      <c r="A983" s="180"/>
      <c r="B983" s="180"/>
      <c r="C983" s="180"/>
      <c r="D983" s="180"/>
      <c r="E983" s="181"/>
      <c r="F983" s="181"/>
      <c r="L983" s="180"/>
      <c r="M983" s="180"/>
      <c r="O983" s="180"/>
      <c r="P983" s="180"/>
      <c r="Q983" s="310"/>
      <c r="R983" s="180"/>
      <c r="S983" s="180"/>
    </row>
    <row r="984" spans="1:19" ht="16.5" customHeight="1">
      <c r="A984" s="180"/>
      <c r="B984" s="180"/>
      <c r="C984" s="180"/>
      <c r="D984" s="180"/>
      <c r="E984" s="181"/>
      <c r="F984" s="181"/>
      <c r="L984" s="180"/>
      <c r="M984" s="180"/>
      <c r="O984" s="180"/>
      <c r="P984" s="180"/>
      <c r="Q984" s="310"/>
      <c r="R984" s="180"/>
      <c r="S984" s="180"/>
    </row>
    <row r="985" spans="1:19" ht="16.5" customHeight="1">
      <c r="A985" s="180"/>
      <c r="B985" s="180"/>
      <c r="C985" s="180"/>
      <c r="D985" s="180"/>
      <c r="E985" s="181"/>
      <c r="F985" s="181"/>
      <c r="L985" s="180"/>
      <c r="M985" s="180"/>
      <c r="O985" s="180"/>
      <c r="P985" s="180"/>
      <c r="Q985" s="310"/>
      <c r="R985" s="180"/>
      <c r="S985" s="180"/>
    </row>
    <row r="986" spans="1:19" ht="16.5" customHeight="1">
      <c r="A986" s="180"/>
      <c r="B986" s="180"/>
      <c r="C986" s="180"/>
      <c r="D986" s="180"/>
      <c r="E986" s="181"/>
      <c r="F986" s="181"/>
      <c r="L986" s="180"/>
      <c r="M986" s="180"/>
      <c r="O986" s="180"/>
      <c r="P986" s="180"/>
      <c r="Q986" s="310"/>
      <c r="R986" s="180"/>
      <c r="S986" s="180"/>
    </row>
    <row r="987" spans="1:19" ht="16.5" customHeight="1">
      <c r="A987" s="180"/>
      <c r="B987" s="180"/>
      <c r="C987" s="180"/>
      <c r="D987" s="180"/>
      <c r="E987" s="181"/>
      <c r="F987" s="181"/>
      <c r="L987" s="180"/>
      <c r="M987" s="180"/>
      <c r="O987" s="180"/>
      <c r="P987" s="180"/>
      <c r="Q987" s="310"/>
      <c r="R987" s="180"/>
      <c r="S987" s="180"/>
    </row>
    <row r="988" spans="1:19" ht="16.5" customHeight="1">
      <c r="A988" s="180"/>
      <c r="B988" s="180"/>
      <c r="C988" s="180"/>
      <c r="D988" s="180"/>
      <c r="E988" s="181"/>
      <c r="F988" s="181"/>
      <c r="L988" s="180"/>
      <c r="M988" s="180"/>
      <c r="O988" s="180"/>
      <c r="P988" s="180"/>
      <c r="Q988" s="310"/>
      <c r="R988" s="180"/>
      <c r="S988" s="180"/>
    </row>
    <row r="989" spans="1:19" ht="16.5" customHeight="1">
      <c r="A989" s="180"/>
      <c r="B989" s="180"/>
      <c r="C989" s="180"/>
      <c r="D989" s="180"/>
      <c r="E989" s="181"/>
      <c r="F989" s="181"/>
      <c r="L989" s="180"/>
      <c r="M989" s="180"/>
      <c r="O989" s="180"/>
      <c r="P989" s="180"/>
      <c r="Q989" s="310"/>
      <c r="R989" s="180"/>
      <c r="S989" s="180"/>
    </row>
    <row r="990" spans="1:19" ht="16.5" customHeight="1">
      <c r="A990" s="180"/>
      <c r="B990" s="180"/>
      <c r="C990" s="180"/>
      <c r="D990" s="180"/>
      <c r="E990" s="181"/>
      <c r="F990" s="181"/>
      <c r="L990" s="180"/>
      <c r="M990" s="180"/>
      <c r="O990" s="180"/>
      <c r="P990" s="180"/>
      <c r="Q990" s="310"/>
      <c r="R990" s="180"/>
      <c r="S990" s="180"/>
    </row>
    <row r="991" spans="1:19" ht="16.5" customHeight="1">
      <c r="A991" s="180"/>
      <c r="B991" s="180"/>
      <c r="C991" s="180"/>
      <c r="D991" s="180"/>
      <c r="E991" s="181"/>
      <c r="F991" s="181"/>
      <c r="L991" s="180"/>
      <c r="M991" s="180"/>
      <c r="O991" s="180"/>
      <c r="P991" s="180"/>
      <c r="Q991" s="310"/>
      <c r="R991" s="180"/>
      <c r="S991" s="180"/>
    </row>
    <row r="992" spans="1:19" ht="16.5" customHeight="1">
      <c r="A992" s="180"/>
      <c r="B992" s="180"/>
      <c r="C992" s="180"/>
      <c r="D992" s="180"/>
      <c r="E992" s="181"/>
      <c r="F992" s="181"/>
      <c r="L992" s="180"/>
      <c r="M992" s="180"/>
      <c r="O992" s="180"/>
      <c r="P992" s="180"/>
      <c r="Q992" s="310"/>
      <c r="R992" s="180"/>
      <c r="S992" s="180"/>
    </row>
    <row r="993" spans="1:19" ht="16.5" customHeight="1">
      <c r="A993" s="180"/>
      <c r="B993" s="180"/>
      <c r="C993" s="180"/>
      <c r="D993" s="180"/>
      <c r="E993" s="181"/>
      <c r="F993" s="181"/>
      <c r="L993" s="180"/>
      <c r="M993" s="180"/>
      <c r="O993" s="180"/>
      <c r="P993" s="180"/>
      <c r="Q993" s="310"/>
      <c r="R993" s="180"/>
      <c r="S993" s="180"/>
    </row>
    <row r="994" spans="1:19" ht="16.5" customHeight="1">
      <c r="A994" s="180"/>
      <c r="B994" s="180"/>
      <c r="C994" s="180"/>
      <c r="D994" s="180"/>
      <c r="E994" s="181"/>
      <c r="F994" s="181"/>
      <c r="L994" s="180"/>
      <c r="M994" s="180"/>
      <c r="O994" s="180"/>
      <c r="P994" s="180"/>
      <c r="Q994" s="310"/>
      <c r="R994" s="180"/>
      <c r="S994" s="180"/>
    </row>
    <row r="995" spans="1:19" ht="16.5" customHeight="1">
      <c r="A995" s="180"/>
      <c r="B995" s="180"/>
      <c r="C995" s="180"/>
      <c r="D995" s="180"/>
      <c r="E995" s="181"/>
      <c r="F995" s="181"/>
      <c r="L995" s="180"/>
      <c r="M995" s="180"/>
      <c r="O995" s="180"/>
      <c r="P995" s="180"/>
      <c r="Q995" s="310"/>
      <c r="R995" s="180"/>
      <c r="S995" s="180"/>
    </row>
    <row r="996" spans="1:19" ht="16.5" customHeight="1">
      <c r="A996" s="180"/>
      <c r="B996" s="180"/>
      <c r="C996" s="180"/>
      <c r="D996" s="180"/>
      <c r="E996" s="181"/>
      <c r="F996" s="181"/>
      <c r="L996" s="180"/>
      <c r="M996" s="180"/>
      <c r="O996" s="180"/>
      <c r="P996" s="180"/>
      <c r="Q996" s="310"/>
      <c r="R996" s="180"/>
      <c r="S996" s="180"/>
    </row>
    <row r="997" spans="1:19" ht="16.5" customHeight="1">
      <c r="A997" s="180"/>
      <c r="B997" s="180"/>
      <c r="C997" s="180"/>
      <c r="D997" s="180"/>
      <c r="E997" s="181"/>
      <c r="F997" s="181"/>
      <c r="L997" s="180"/>
      <c r="M997" s="180"/>
      <c r="O997" s="180"/>
      <c r="P997" s="180"/>
      <c r="Q997" s="310"/>
      <c r="R997" s="180"/>
      <c r="S997" s="180"/>
    </row>
    <row r="998" spans="1:19" ht="16.5" customHeight="1">
      <c r="A998" s="180"/>
      <c r="B998" s="180"/>
      <c r="C998" s="180"/>
      <c r="D998" s="180"/>
      <c r="E998" s="181"/>
      <c r="F998" s="181"/>
      <c r="L998" s="180"/>
      <c r="M998" s="180"/>
      <c r="O998" s="180"/>
      <c r="P998" s="180"/>
      <c r="Q998" s="310"/>
      <c r="R998" s="180"/>
      <c r="S998" s="180"/>
    </row>
    <row r="999" spans="1:19" ht="16.5" customHeight="1">
      <c r="A999" s="180"/>
      <c r="B999" s="180"/>
      <c r="C999" s="180"/>
      <c r="D999" s="180"/>
      <c r="E999" s="181"/>
      <c r="F999" s="181"/>
      <c r="L999" s="180"/>
      <c r="M999" s="180"/>
      <c r="O999" s="180"/>
      <c r="P999" s="180"/>
      <c r="Q999" s="310"/>
      <c r="R999" s="180"/>
      <c r="S999" s="180"/>
    </row>
    <row r="1000" spans="1:19" ht="16.5" customHeight="1">
      <c r="A1000" s="180"/>
      <c r="B1000" s="180"/>
      <c r="C1000" s="180"/>
      <c r="D1000" s="180"/>
      <c r="E1000" s="181"/>
      <c r="F1000" s="181"/>
      <c r="L1000" s="180"/>
      <c r="M1000" s="180"/>
      <c r="O1000" s="180"/>
      <c r="P1000" s="180"/>
      <c r="Q1000" s="310"/>
      <c r="R1000" s="180"/>
      <c r="S1000" s="180"/>
    </row>
  </sheetData>
  <autoFilter ref="A2:S110"/>
  <mergeCells count="86">
    <mergeCell ref="L104:L105"/>
    <mergeCell ref="L106:L107"/>
    <mergeCell ref="E106:E107"/>
    <mergeCell ref="F106:F107"/>
    <mergeCell ref="A99:A102"/>
    <mergeCell ref="B104:B105"/>
    <mergeCell ref="C104:C105"/>
    <mergeCell ref="D104:D105"/>
    <mergeCell ref="E104:E105"/>
    <mergeCell ref="F104:F105"/>
    <mergeCell ref="A104:A105"/>
    <mergeCell ref="A106:A107"/>
    <mergeCell ref="B106:B107"/>
    <mergeCell ref="C106:C107"/>
    <mergeCell ref="D106:D107"/>
    <mergeCell ref="F67:F68"/>
    <mergeCell ref="L67:L68"/>
    <mergeCell ref="A69:A71"/>
    <mergeCell ref="B69:B71"/>
    <mergeCell ref="C69:C71"/>
    <mergeCell ref="D69:D71"/>
    <mergeCell ref="E69:E71"/>
    <mergeCell ref="F69:F71"/>
    <mergeCell ref="L69:L71"/>
    <mergeCell ref="A67:A68"/>
    <mergeCell ref="B67:B68"/>
    <mergeCell ref="C67:C68"/>
    <mergeCell ref="D67:D68"/>
    <mergeCell ref="E67:E68"/>
    <mergeCell ref="L25:L26"/>
    <mergeCell ref="A27:A28"/>
    <mergeCell ref="B27:B28"/>
    <mergeCell ref="C27:C28"/>
    <mergeCell ref="D27:D28"/>
    <mergeCell ref="E27:E28"/>
    <mergeCell ref="F27:F28"/>
    <mergeCell ref="L27:L28"/>
    <mergeCell ref="A25:A26"/>
    <mergeCell ref="B25:B26"/>
    <mergeCell ref="C25:C26"/>
    <mergeCell ref="D25:D26"/>
    <mergeCell ref="E25:E26"/>
    <mergeCell ref="F25:F26"/>
    <mergeCell ref="L8:L13"/>
    <mergeCell ref="E11:E12"/>
    <mergeCell ref="A8:A13"/>
    <mergeCell ref="B23:B24"/>
    <mergeCell ref="C23:C24"/>
    <mergeCell ref="D23:D24"/>
    <mergeCell ref="E23:E24"/>
    <mergeCell ref="F23:F24"/>
    <mergeCell ref="L23:L24"/>
    <mergeCell ref="A23:A24"/>
    <mergeCell ref="B8:B13"/>
    <mergeCell ref="C8:C13"/>
    <mergeCell ref="D8:D13"/>
    <mergeCell ref="E8:E10"/>
    <mergeCell ref="F8:F13"/>
    <mergeCell ref="L94:L97"/>
    <mergeCell ref="A94:A97"/>
    <mergeCell ref="B99:B102"/>
    <mergeCell ref="C99:C102"/>
    <mergeCell ref="D99:D102"/>
    <mergeCell ref="E99:E102"/>
    <mergeCell ref="F99:F102"/>
    <mergeCell ref="L99:L102"/>
    <mergeCell ref="B94:B97"/>
    <mergeCell ref="C94:C97"/>
    <mergeCell ref="D94:D97"/>
    <mergeCell ref="E94:E97"/>
    <mergeCell ref="F94:F97"/>
    <mergeCell ref="L78:L79"/>
    <mergeCell ref="M78:M79"/>
    <mergeCell ref="A78:A79"/>
    <mergeCell ref="B88:B89"/>
    <mergeCell ref="C88:C89"/>
    <mergeCell ref="D88:D89"/>
    <mergeCell ref="E88:E89"/>
    <mergeCell ref="F88:F89"/>
    <mergeCell ref="L88:L89"/>
    <mergeCell ref="A88:A89"/>
    <mergeCell ref="B78:B79"/>
    <mergeCell ref="C78:C79"/>
    <mergeCell ref="D78:D79"/>
    <mergeCell ref="E78:E79"/>
    <mergeCell ref="F78:F79"/>
  </mergeCells>
  <conditionalFormatting sqref="K6:K7 K22:K28 K80:K87 K98">
    <cfRule type="containsText" dxfId="2245" priority="1" operator="containsText" text="NG">
      <formula>NOT(ISERROR(SEARCH(("NG"),(K6))))</formula>
    </cfRule>
  </conditionalFormatting>
  <conditionalFormatting sqref="K6:K7 K22:K28 K80:K87 K98">
    <cfRule type="containsText" dxfId="2244" priority="2" operator="containsText" text="OK">
      <formula>NOT(ISERROR(SEARCH(("OK"),(K6))))</formula>
    </cfRule>
  </conditionalFormatting>
  <conditionalFormatting sqref="K8:K17">
    <cfRule type="containsText" dxfId="2243" priority="3" operator="containsText" text="NG">
      <formula>NOT(ISERROR(SEARCH(("NG"),(K8))))</formula>
    </cfRule>
  </conditionalFormatting>
  <conditionalFormatting sqref="K8:K17">
    <cfRule type="containsText" dxfId="2242" priority="4" operator="containsText" text="OK">
      <formula>NOT(ISERROR(SEARCH(("OK"),(K8))))</formula>
    </cfRule>
  </conditionalFormatting>
  <conditionalFormatting sqref="K78:K79">
    <cfRule type="containsText" dxfId="2241" priority="5" operator="containsText" text="NG">
      <formula>NOT(ISERROR(SEARCH(("NG"),(K78))))</formula>
    </cfRule>
  </conditionalFormatting>
  <conditionalFormatting sqref="K78:K79">
    <cfRule type="containsText" dxfId="2240" priority="6" operator="containsText" text="OK">
      <formula>NOT(ISERROR(SEARCH(("OK"),(K78))))</formula>
    </cfRule>
  </conditionalFormatting>
  <conditionalFormatting sqref="K110">
    <cfRule type="containsText" dxfId="2239" priority="7" operator="containsText" text="NG">
      <formula>NOT(ISERROR(SEARCH(("NG"),(K110))))</formula>
    </cfRule>
  </conditionalFormatting>
  <conditionalFormatting sqref="K110">
    <cfRule type="containsText" dxfId="2238" priority="8" operator="containsText" text="OK">
      <formula>NOT(ISERROR(SEARCH(("OK"),(K110))))</formula>
    </cfRule>
  </conditionalFormatting>
  <conditionalFormatting sqref="K106:K107">
    <cfRule type="containsText" dxfId="2237" priority="9" operator="containsText" text="NG">
      <formula>NOT(ISERROR(SEARCH(("NG"),(K106))))</formula>
    </cfRule>
  </conditionalFormatting>
  <conditionalFormatting sqref="K106:K107">
    <cfRule type="containsText" dxfId="2236" priority="10" operator="containsText" text="OK">
      <formula>NOT(ISERROR(SEARCH(("OK"),(K106))))</formula>
    </cfRule>
  </conditionalFormatting>
  <conditionalFormatting sqref="K88:K97">
    <cfRule type="containsText" dxfId="2235" priority="11" operator="containsText" text="NG">
      <formula>NOT(ISERROR(SEARCH(("NG"),(K88))))</formula>
    </cfRule>
  </conditionalFormatting>
  <conditionalFormatting sqref="K88:K97">
    <cfRule type="containsText" dxfId="2234" priority="12" operator="containsText" text="OK">
      <formula>NOT(ISERROR(SEARCH(("OK"),(K88))))</formula>
    </cfRule>
  </conditionalFormatting>
  <conditionalFormatting sqref="K3">
    <cfRule type="containsText" dxfId="2233" priority="13" operator="containsText" text="NG">
      <formula>NOT(ISERROR(SEARCH(("NG"),(K3))))</formula>
    </cfRule>
  </conditionalFormatting>
  <conditionalFormatting sqref="K3">
    <cfRule type="containsText" dxfId="2232" priority="14" operator="containsText" text="OK">
      <formula>NOT(ISERROR(SEARCH(("OK"),(K3))))</formula>
    </cfRule>
  </conditionalFormatting>
  <conditionalFormatting sqref="I3">
    <cfRule type="cellIs" dxfId="2231" priority="15" stopIfTrue="1" operator="equal">
      <formula>"OK"</formula>
    </cfRule>
  </conditionalFormatting>
  <conditionalFormatting sqref="I3">
    <cfRule type="cellIs" dxfId="2230" priority="16" stopIfTrue="1" operator="equal">
      <formula>"Fail"</formula>
    </cfRule>
  </conditionalFormatting>
  <conditionalFormatting sqref="I3">
    <cfRule type="cellIs" dxfId="2229" priority="17" stopIfTrue="1" operator="equal">
      <formula>"OK"</formula>
    </cfRule>
  </conditionalFormatting>
  <conditionalFormatting sqref="I3">
    <cfRule type="cellIs" dxfId="2228" priority="18" stopIfTrue="1" operator="equal">
      <formula>"Fail"</formula>
    </cfRule>
  </conditionalFormatting>
  <conditionalFormatting sqref="I5">
    <cfRule type="cellIs" dxfId="2227" priority="19" stopIfTrue="1" operator="equal">
      <formula>"OK"</formula>
    </cfRule>
  </conditionalFormatting>
  <conditionalFormatting sqref="I5">
    <cfRule type="cellIs" dxfId="2226" priority="20" stopIfTrue="1" operator="equal">
      <formula>"Fail"</formula>
    </cfRule>
  </conditionalFormatting>
  <conditionalFormatting sqref="I5">
    <cfRule type="cellIs" dxfId="2225" priority="21" stopIfTrue="1" operator="equal">
      <formula>"OK"</formula>
    </cfRule>
  </conditionalFormatting>
  <conditionalFormatting sqref="I5">
    <cfRule type="cellIs" dxfId="2224" priority="22" stopIfTrue="1" operator="equal">
      <formula>"Fail"</formula>
    </cfRule>
  </conditionalFormatting>
  <conditionalFormatting sqref="K5">
    <cfRule type="cellIs" dxfId="2223" priority="23" stopIfTrue="1" operator="equal">
      <formula>"OK"</formula>
    </cfRule>
  </conditionalFormatting>
  <conditionalFormatting sqref="K5">
    <cfRule type="cellIs" dxfId="2222" priority="24" stopIfTrue="1" operator="equal">
      <formula>"Fail"</formula>
    </cfRule>
  </conditionalFormatting>
  <conditionalFormatting sqref="K5">
    <cfRule type="cellIs" dxfId="2221" priority="25" stopIfTrue="1" operator="equal">
      <formula>"OK"</formula>
    </cfRule>
  </conditionalFormatting>
  <conditionalFormatting sqref="K5">
    <cfRule type="cellIs" dxfId="2220" priority="26" stopIfTrue="1" operator="equal">
      <formula>"Fail"</formula>
    </cfRule>
  </conditionalFormatting>
  <conditionalFormatting sqref="I6:I7 I98">
    <cfRule type="cellIs" dxfId="2219" priority="27" stopIfTrue="1" operator="equal">
      <formula>"OK"</formula>
    </cfRule>
  </conditionalFormatting>
  <conditionalFormatting sqref="I6:I7 I98">
    <cfRule type="cellIs" dxfId="2218" priority="28" stopIfTrue="1" operator="equal">
      <formula>"Fail"</formula>
    </cfRule>
  </conditionalFormatting>
  <conditionalFormatting sqref="I6:I7 I98">
    <cfRule type="cellIs" dxfId="2217" priority="29" stopIfTrue="1" operator="equal">
      <formula>"OK"</formula>
    </cfRule>
  </conditionalFormatting>
  <conditionalFormatting sqref="I6:I7 I98">
    <cfRule type="cellIs" dxfId="2216" priority="30" stopIfTrue="1" operator="equal">
      <formula>"Fail"</formula>
    </cfRule>
  </conditionalFormatting>
  <conditionalFormatting sqref="K29:K66">
    <cfRule type="containsText" dxfId="2215" priority="31" operator="containsText" text="NG">
      <formula>NOT(ISERROR(SEARCH(("NG"),(K29))))</formula>
    </cfRule>
  </conditionalFormatting>
  <conditionalFormatting sqref="K29:K66">
    <cfRule type="containsText" dxfId="2214" priority="32" operator="containsText" text="OK">
      <formula>NOT(ISERROR(SEARCH(("OK"),(K29))))</formula>
    </cfRule>
  </conditionalFormatting>
  <conditionalFormatting sqref="K67:K77">
    <cfRule type="containsText" dxfId="2213" priority="33" operator="containsText" text="NG">
      <formula>NOT(ISERROR(SEARCH(("NG"),(K67))))</formula>
    </cfRule>
  </conditionalFormatting>
  <conditionalFormatting sqref="K67:K77">
    <cfRule type="containsText" dxfId="2212" priority="34" operator="containsText" text="OK">
      <formula>NOT(ISERROR(SEARCH(("OK"),(K67))))</formula>
    </cfRule>
  </conditionalFormatting>
  <conditionalFormatting sqref="K99:K105 K108:K109">
    <cfRule type="containsText" dxfId="2211" priority="35" operator="containsText" text="NG">
      <formula>NOT(ISERROR(SEARCH(("NG"),(K99))))</formula>
    </cfRule>
  </conditionalFormatting>
  <conditionalFormatting sqref="K99:K105 K108:K109">
    <cfRule type="containsText" dxfId="2210" priority="36" operator="containsText" text="OK">
      <formula>NOT(ISERROR(SEARCH(("OK"),(K99))))</formula>
    </cfRule>
  </conditionalFormatting>
  <conditionalFormatting sqref="K78:K79">
    <cfRule type="containsText" dxfId="2209" priority="37" operator="containsText" text="NG">
      <formula>NOT(ISERROR(SEARCH(("NG"),(K78))))</formula>
    </cfRule>
  </conditionalFormatting>
  <conditionalFormatting sqref="K78:K79">
    <cfRule type="containsText" dxfId="2208" priority="38" operator="containsText" text="OK">
      <formula>NOT(ISERROR(SEARCH(("OK"),(K78))))</formula>
    </cfRule>
  </conditionalFormatting>
  <conditionalFormatting sqref="K4">
    <cfRule type="containsText" dxfId="2207" priority="39" operator="containsText" text="NG">
      <formula>NOT(ISERROR(SEARCH(("NG"),(K4))))</formula>
    </cfRule>
  </conditionalFormatting>
  <conditionalFormatting sqref="K4">
    <cfRule type="containsText" dxfId="2206" priority="40" operator="containsText" text="OK">
      <formula>NOT(ISERROR(SEARCH(("OK"),(K4))))</formula>
    </cfRule>
  </conditionalFormatting>
  <conditionalFormatting sqref="I4">
    <cfRule type="cellIs" dxfId="2205" priority="41" stopIfTrue="1" operator="equal">
      <formula>"OK"</formula>
    </cfRule>
  </conditionalFormatting>
  <conditionalFormatting sqref="I4">
    <cfRule type="cellIs" dxfId="2204" priority="42" stopIfTrue="1" operator="equal">
      <formula>"Fail"</formula>
    </cfRule>
  </conditionalFormatting>
  <conditionalFormatting sqref="I4">
    <cfRule type="cellIs" dxfId="2203" priority="43" stopIfTrue="1" operator="equal">
      <formula>"OK"</formula>
    </cfRule>
  </conditionalFormatting>
  <conditionalFormatting sqref="I4">
    <cfRule type="cellIs" dxfId="2202" priority="44" stopIfTrue="1" operator="equal">
      <formula>"Fail"</formula>
    </cfRule>
  </conditionalFormatting>
  <conditionalFormatting sqref="K4">
    <cfRule type="containsText" dxfId="2201" priority="45" operator="containsText" text="NG">
      <formula>NOT(ISERROR(SEARCH(("NG"),(K4))))</formula>
    </cfRule>
  </conditionalFormatting>
  <conditionalFormatting sqref="K4">
    <cfRule type="containsText" dxfId="2200" priority="46" operator="containsText" text="OK">
      <formula>NOT(ISERROR(SEARCH(("OK"),(K4))))</formula>
    </cfRule>
  </conditionalFormatting>
  <conditionalFormatting sqref="K4">
    <cfRule type="containsText" dxfId="2199" priority="47" operator="containsText" text="NG">
      <formula>NOT(ISERROR(SEARCH(("NG"),(K4))))</formula>
    </cfRule>
  </conditionalFormatting>
  <conditionalFormatting sqref="K4">
    <cfRule type="containsText" dxfId="2198" priority="48" operator="containsText" text="OK">
      <formula>NOT(ISERROR(SEARCH(("OK"),(K4))))</formula>
    </cfRule>
  </conditionalFormatting>
  <dataValidations count="5">
    <dataValidation type="list" allowBlank="1" showInputMessage="1" showErrorMessage="1" prompt="[사양 무관: 빈칸]_x000a_[해당 사양에서만 사용되는 T/C 일 경우에만 선택]_x000a_" sqref="R4 R99:R110">
      <formula1>$BI$2:$BI$5</formula1>
    </dataValidation>
    <dataValidation type="list" allowBlank="1" showErrorMessage="1" sqref="O8:O13 O29 P98">
      <formula1>"필수,중요,선택"</formula1>
    </dataValidation>
    <dataValidation type="list" allowBlank="1" showErrorMessage="1" sqref="L98 J4:J110">
      <formula1>"Pass,Fail,NA"</formula1>
    </dataValidation>
    <dataValidation type="list" allowBlank="1" showErrorMessage="1" sqref="L1 L3:L4 L6:L8 L14:L23 L25 L27 L29:L67 L69 L72:L78 L80:L88 L90:L94 L99 L103:L104 L106 L108:L1000">
      <formula1>"Pass,Fail,N/A"</formula1>
    </dataValidation>
    <dataValidation type="list" allowBlank="1" showInputMessage="1" showErrorMessage="1" prompt="[사양 무관: 빈칸]_x000a_[해당 사양에서만 사용되는 T/C 일 경우에만 선택]_x000a_" sqref="R6:R77 R80:R97">
      <formula1>$BH$2:$BH$11</formula1>
    </dataValidation>
  </dataValidations>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Z1000"/>
  <sheetViews>
    <sheetView workbookViewId="0">
      <pane ySplit="2" topLeftCell="A3" activePane="bottomLeft" state="frozen"/>
      <selection pane="bottomLeft" activeCell="B4" sqref="B4:B7"/>
    </sheetView>
  </sheetViews>
  <sheetFormatPr defaultColWidth="14.42578125" defaultRowHeight="15" customHeight="1"/>
  <cols>
    <col min="1" max="1" width="9" customWidth="1"/>
    <col min="2" max="2" width="24.28515625" customWidth="1"/>
    <col min="3" max="3" width="25.140625" customWidth="1"/>
    <col min="4" max="5" width="43.28515625" customWidth="1"/>
    <col min="6" max="6" width="56.85546875" customWidth="1"/>
    <col min="7" max="7" width="9" customWidth="1"/>
    <col min="8" max="8" width="75.42578125" customWidth="1"/>
    <col min="9" max="9" width="60.28515625" customWidth="1"/>
    <col min="10" max="10" width="9" customWidth="1"/>
    <col min="11" max="11" width="15.28515625" customWidth="1"/>
    <col min="12" max="14" width="9" customWidth="1"/>
    <col min="15" max="17" width="20" customWidth="1"/>
    <col min="18" max="18" width="23.140625" customWidth="1"/>
    <col min="19" max="19" width="7.42578125" customWidth="1"/>
    <col min="20" max="26" width="9" customWidth="1"/>
  </cols>
  <sheetData>
    <row r="1" spans="1:26" ht="39.75" customHeight="1">
      <c r="A1" s="64" t="str">
        <f t="array" ref="A1">"INF_"&amp;TEXT(MAX(IFERROR(--MID($A$2:$A$5008,5,3),0)),"000")</f>
        <v>INF_129</v>
      </c>
      <c r="B1" s="64"/>
      <c r="C1" s="64"/>
      <c r="D1" s="66" t="s">
        <v>331</v>
      </c>
      <c r="E1" s="66" t="s">
        <v>331</v>
      </c>
      <c r="F1" s="66" t="s">
        <v>331</v>
      </c>
      <c r="G1" s="4"/>
      <c r="H1" s="67" t="s">
        <v>331</v>
      </c>
      <c r="I1" s="67" t="s">
        <v>331</v>
      </c>
      <c r="J1" s="4"/>
      <c r="K1" s="4"/>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8939</v>
      </c>
      <c r="B3" s="338"/>
      <c r="C3" s="338"/>
      <c r="D3" s="72"/>
      <c r="E3" s="72"/>
      <c r="F3" s="340"/>
      <c r="G3" s="338"/>
      <c r="H3" s="72"/>
      <c r="I3" s="72"/>
      <c r="J3" s="338"/>
      <c r="K3" s="338"/>
      <c r="L3" s="72"/>
      <c r="M3" s="72"/>
      <c r="N3" s="341"/>
      <c r="O3" s="338"/>
      <c r="P3" s="338"/>
      <c r="Q3" s="338"/>
      <c r="R3" s="338"/>
      <c r="S3" s="338"/>
      <c r="T3" s="342"/>
      <c r="U3" s="342"/>
      <c r="V3" s="342"/>
      <c r="W3" s="342"/>
      <c r="X3" s="342"/>
      <c r="Y3" s="342"/>
      <c r="Z3" s="342"/>
    </row>
    <row r="4" spans="1:26" ht="30" customHeight="1">
      <c r="A4" s="735" t="s">
        <v>5049</v>
      </c>
      <c r="B4" s="736" t="s">
        <v>8942</v>
      </c>
      <c r="C4" s="736" t="s">
        <v>8943</v>
      </c>
      <c r="D4" s="740" t="s">
        <v>8945</v>
      </c>
      <c r="E4" s="740" t="s">
        <v>8947</v>
      </c>
      <c r="F4" s="740" t="s">
        <v>2893</v>
      </c>
      <c r="G4" s="88">
        <v>1</v>
      </c>
      <c r="H4" s="171" t="s">
        <v>8950</v>
      </c>
      <c r="I4" s="167" t="s">
        <v>8952</v>
      </c>
      <c r="J4" s="83"/>
      <c r="K4" s="104"/>
      <c r="L4" s="734"/>
      <c r="M4" s="84"/>
      <c r="N4" s="106"/>
      <c r="O4" s="83" t="s">
        <v>380</v>
      </c>
      <c r="P4" s="83" t="s">
        <v>380</v>
      </c>
      <c r="Q4" s="83" t="s">
        <v>380</v>
      </c>
      <c r="R4" s="83"/>
      <c r="S4" s="114"/>
      <c r="T4" s="87"/>
      <c r="U4" s="87"/>
      <c r="V4" s="87"/>
      <c r="W4" s="87"/>
      <c r="X4" s="87"/>
      <c r="Y4" s="87"/>
      <c r="Z4" s="87"/>
    </row>
    <row r="5" spans="1:26" ht="30" customHeight="1">
      <c r="A5" s="665"/>
      <c r="B5" s="665"/>
      <c r="C5" s="665"/>
      <c r="D5" s="665"/>
      <c r="E5" s="665"/>
      <c r="F5" s="665"/>
      <c r="G5" s="88">
        <v>2</v>
      </c>
      <c r="H5" s="171" t="s">
        <v>8956</v>
      </c>
      <c r="I5" s="167" t="s">
        <v>8957</v>
      </c>
      <c r="J5" s="83"/>
      <c r="K5" s="104"/>
      <c r="L5" s="665"/>
      <c r="M5" s="84"/>
      <c r="N5" s="106"/>
      <c r="O5" s="111" t="s">
        <v>379</v>
      </c>
      <c r="P5" s="83" t="s">
        <v>380</v>
      </c>
      <c r="Q5" s="83" t="s">
        <v>380</v>
      </c>
      <c r="R5" s="83"/>
      <c r="S5" s="83"/>
      <c r="T5" s="87"/>
      <c r="U5" s="87"/>
      <c r="V5" s="87"/>
      <c r="W5" s="87"/>
      <c r="X5" s="87"/>
      <c r="Y5" s="87"/>
      <c r="Z5" s="87"/>
    </row>
    <row r="6" spans="1:26" ht="30" customHeight="1">
      <c r="A6" s="665"/>
      <c r="B6" s="665"/>
      <c r="C6" s="665"/>
      <c r="D6" s="665"/>
      <c r="E6" s="665"/>
      <c r="F6" s="665"/>
      <c r="G6" s="88">
        <v>3</v>
      </c>
      <c r="H6" s="171" t="s">
        <v>8963</v>
      </c>
      <c r="I6" s="167" t="s">
        <v>8964</v>
      </c>
      <c r="J6" s="83"/>
      <c r="K6" s="104"/>
      <c r="L6" s="665"/>
      <c r="M6" s="84"/>
      <c r="N6" s="106"/>
      <c r="O6" s="83" t="s">
        <v>380</v>
      </c>
      <c r="P6" s="83" t="s">
        <v>380</v>
      </c>
      <c r="Q6" s="83" t="s">
        <v>380</v>
      </c>
      <c r="R6" s="83"/>
      <c r="S6" s="114"/>
      <c r="T6" s="87"/>
      <c r="U6" s="87"/>
      <c r="V6" s="87"/>
      <c r="W6" s="87"/>
      <c r="X6" s="87"/>
      <c r="Y6" s="87"/>
      <c r="Z6" s="87"/>
    </row>
    <row r="7" spans="1:26" ht="30" customHeight="1">
      <c r="A7" s="666"/>
      <c r="B7" s="666"/>
      <c r="C7" s="666"/>
      <c r="D7" s="666"/>
      <c r="E7" s="666"/>
      <c r="F7" s="666"/>
      <c r="G7" s="88">
        <v>4</v>
      </c>
      <c r="H7" s="171" t="s">
        <v>8956</v>
      </c>
      <c r="I7" s="167" t="s">
        <v>8967</v>
      </c>
      <c r="J7" s="83"/>
      <c r="K7" s="104"/>
      <c r="L7" s="666"/>
      <c r="M7" s="84"/>
      <c r="N7" s="106"/>
      <c r="O7" s="111" t="s">
        <v>379</v>
      </c>
      <c r="P7" s="83" t="s">
        <v>380</v>
      </c>
      <c r="Q7" s="83" t="s">
        <v>380</v>
      </c>
      <c r="R7" s="83"/>
      <c r="S7" s="83"/>
      <c r="T7" s="87"/>
      <c r="U7" s="87"/>
      <c r="V7" s="87"/>
      <c r="W7" s="87"/>
      <c r="X7" s="87"/>
      <c r="Y7" s="87"/>
      <c r="Z7" s="87"/>
    </row>
    <row r="8" spans="1:26" ht="30" customHeight="1">
      <c r="A8" s="735" t="s">
        <v>8970</v>
      </c>
      <c r="B8" s="736" t="s">
        <v>8942</v>
      </c>
      <c r="C8" s="736" t="s">
        <v>8943</v>
      </c>
      <c r="D8" s="740" t="s">
        <v>8945</v>
      </c>
      <c r="E8" s="740" t="s">
        <v>8974</v>
      </c>
      <c r="F8" s="740" t="s">
        <v>2893</v>
      </c>
      <c r="G8" s="88">
        <v>1</v>
      </c>
      <c r="H8" s="171" t="s">
        <v>8976</v>
      </c>
      <c r="I8" s="167" t="s">
        <v>8977</v>
      </c>
      <c r="J8" s="83"/>
      <c r="K8" s="104"/>
      <c r="L8" s="734"/>
      <c r="M8" s="84"/>
      <c r="N8" s="106"/>
      <c r="O8" s="83" t="s">
        <v>380</v>
      </c>
      <c r="P8" s="83" t="s">
        <v>380</v>
      </c>
      <c r="Q8" s="83" t="s">
        <v>380</v>
      </c>
      <c r="R8" s="83"/>
      <c r="S8" s="114"/>
      <c r="T8" s="87"/>
      <c r="U8" s="87"/>
      <c r="V8" s="87"/>
      <c r="W8" s="87"/>
      <c r="X8" s="87"/>
      <c r="Y8" s="87"/>
      <c r="Z8" s="87"/>
    </row>
    <row r="9" spans="1:26" ht="30" customHeight="1">
      <c r="A9" s="665"/>
      <c r="B9" s="665"/>
      <c r="C9" s="665"/>
      <c r="D9" s="665"/>
      <c r="E9" s="665"/>
      <c r="F9" s="665"/>
      <c r="G9" s="88">
        <v>2</v>
      </c>
      <c r="H9" s="171" t="s">
        <v>8956</v>
      </c>
      <c r="I9" s="167" t="s">
        <v>8980</v>
      </c>
      <c r="J9" s="83"/>
      <c r="K9" s="104"/>
      <c r="L9" s="665"/>
      <c r="M9" s="84"/>
      <c r="N9" s="106"/>
      <c r="O9" s="111" t="s">
        <v>379</v>
      </c>
      <c r="P9" s="83" t="s">
        <v>380</v>
      </c>
      <c r="Q9" s="83" t="s">
        <v>380</v>
      </c>
      <c r="R9" s="83"/>
      <c r="S9" s="83"/>
      <c r="T9" s="87"/>
      <c r="U9" s="87"/>
      <c r="V9" s="87"/>
      <c r="W9" s="87"/>
      <c r="X9" s="87"/>
      <c r="Y9" s="87"/>
      <c r="Z9" s="87"/>
    </row>
    <row r="10" spans="1:26" ht="30" customHeight="1">
      <c r="A10" s="665"/>
      <c r="B10" s="665"/>
      <c r="C10" s="665"/>
      <c r="D10" s="665"/>
      <c r="E10" s="665"/>
      <c r="F10" s="665"/>
      <c r="G10" s="88">
        <v>3</v>
      </c>
      <c r="H10" s="171" t="s">
        <v>8983</v>
      </c>
      <c r="I10" s="167" t="s">
        <v>8984</v>
      </c>
      <c r="J10" s="83"/>
      <c r="K10" s="104"/>
      <c r="L10" s="665"/>
      <c r="M10" s="84"/>
      <c r="N10" s="106"/>
      <c r="O10" s="83" t="s">
        <v>380</v>
      </c>
      <c r="P10" s="83" t="s">
        <v>380</v>
      </c>
      <c r="Q10" s="83" t="s">
        <v>380</v>
      </c>
      <c r="R10" s="83"/>
      <c r="S10" s="114"/>
      <c r="T10" s="87"/>
      <c r="U10" s="87"/>
      <c r="V10" s="87"/>
      <c r="W10" s="87"/>
      <c r="X10" s="87"/>
      <c r="Y10" s="87"/>
      <c r="Z10" s="87"/>
    </row>
    <row r="11" spans="1:26" ht="30" customHeight="1">
      <c r="A11" s="666"/>
      <c r="B11" s="666"/>
      <c r="C11" s="666"/>
      <c r="D11" s="666"/>
      <c r="E11" s="666"/>
      <c r="F11" s="666"/>
      <c r="G11" s="88">
        <v>4</v>
      </c>
      <c r="H11" s="171" t="s">
        <v>8956</v>
      </c>
      <c r="I11" s="167" t="s">
        <v>8991</v>
      </c>
      <c r="J11" s="83"/>
      <c r="K11" s="104"/>
      <c r="L11" s="666"/>
      <c r="M11" s="84"/>
      <c r="N11" s="106"/>
      <c r="O11" s="111" t="s">
        <v>379</v>
      </c>
      <c r="P11" s="83" t="s">
        <v>380</v>
      </c>
      <c r="Q11" s="83" t="s">
        <v>380</v>
      </c>
      <c r="R11" s="83"/>
      <c r="S11" s="83"/>
      <c r="T11" s="87"/>
      <c r="U11" s="87"/>
      <c r="V11" s="87"/>
      <c r="W11" s="87"/>
      <c r="X11" s="87"/>
      <c r="Y11" s="87"/>
      <c r="Z11" s="87"/>
    </row>
    <row r="12" spans="1:26" ht="30" customHeight="1">
      <c r="A12" s="735" t="s">
        <v>8995</v>
      </c>
      <c r="B12" s="736" t="s">
        <v>8942</v>
      </c>
      <c r="C12" s="736" t="s">
        <v>8943</v>
      </c>
      <c r="D12" s="740" t="s">
        <v>8945</v>
      </c>
      <c r="E12" s="740" t="s">
        <v>8996</v>
      </c>
      <c r="F12" s="740" t="s">
        <v>2893</v>
      </c>
      <c r="G12" s="88">
        <v>1</v>
      </c>
      <c r="H12" s="171" t="s">
        <v>8997</v>
      </c>
      <c r="I12" s="167" t="s">
        <v>8998</v>
      </c>
      <c r="J12" s="83"/>
      <c r="K12" s="104"/>
      <c r="L12" s="734"/>
      <c r="M12" s="84"/>
      <c r="N12" s="106"/>
      <c r="O12" s="83" t="s">
        <v>380</v>
      </c>
      <c r="P12" s="83" t="s">
        <v>380</v>
      </c>
      <c r="Q12" s="83" t="s">
        <v>380</v>
      </c>
      <c r="R12" s="83"/>
      <c r="S12" s="114"/>
      <c r="T12" s="87"/>
      <c r="U12" s="87"/>
      <c r="V12" s="87"/>
      <c r="W12" s="87"/>
      <c r="X12" s="87"/>
      <c r="Y12" s="87"/>
      <c r="Z12" s="87"/>
    </row>
    <row r="13" spans="1:26" ht="30" customHeight="1">
      <c r="A13" s="665"/>
      <c r="B13" s="665"/>
      <c r="C13" s="665"/>
      <c r="D13" s="665"/>
      <c r="E13" s="665"/>
      <c r="F13" s="665"/>
      <c r="G13" s="88">
        <v>2</v>
      </c>
      <c r="H13" s="171" t="s">
        <v>8956</v>
      </c>
      <c r="I13" s="167" t="s">
        <v>9001</v>
      </c>
      <c r="J13" s="83"/>
      <c r="K13" s="104"/>
      <c r="L13" s="665"/>
      <c r="M13" s="84"/>
      <c r="N13" s="106"/>
      <c r="O13" s="111" t="s">
        <v>379</v>
      </c>
      <c r="P13" s="83" t="s">
        <v>380</v>
      </c>
      <c r="Q13" s="83" t="s">
        <v>380</v>
      </c>
      <c r="R13" s="83"/>
      <c r="S13" s="83"/>
      <c r="T13" s="87"/>
      <c r="U13" s="87"/>
      <c r="V13" s="87"/>
      <c r="W13" s="87"/>
      <c r="X13" s="87"/>
      <c r="Y13" s="87"/>
      <c r="Z13" s="87"/>
    </row>
    <row r="14" spans="1:26" ht="30" customHeight="1">
      <c r="A14" s="665"/>
      <c r="B14" s="665"/>
      <c r="C14" s="665"/>
      <c r="D14" s="665"/>
      <c r="E14" s="665"/>
      <c r="F14" s="665"/>
      <c r="G14" s="88">
        <v>3</v>
      </c>
      <c r="H14" s="171" t="s">
        <v>9006</v>
      </c>
      <c r="I14" s="167" t="s">
        <v>9007</v>
      </c>
      <c r="J14" s="83"/>
      <c r="K14" s="104"/>
      <c r="L14" s="665"/>
      <c r="M14" s="84"/>
      <c r="N14" s="106"/>
      <c r="O14" s="83" t="s">
        <v>380</v>
      </c>
      <c r="P14" s="83" t="s">
        <v>380</v>
      </c>
      <c r="Q14" s="83" t="s">
        <v>380</v>
      </c>
      <c r="R14" s="83"/>
      <c r="S14" s="114"/>
      <c r="T14" s="87"/>
      <c r="U14" s="87"/>
      <c r="V14" s="87"/>
      <c r="W14" s="87"/>
      <c r="X14" s="87"/>
      <c r="Y14" s="87"/>
      <c r="Z14" s="87"/>
    </row>
    <row r="15" spans="1:26" ht="30" customHeight="1">
      <c r="A15" s="666"/>
      <c r="B15" s="666"/>
      <c r="C15" s="666"/>
      <c r="D15" s="666"/>
      <c r="E15" s="666"/>
      <c r="F15" s="666"/>
      <c r="G15" s="88">
        <v>4</v>
      </c>
      <c r="H15" s="171" t="s">
        <v>8956</v>
      </c>
      <c r="I15" s="167" t="s">
        <v>9012</v>
      </c>
      <c r="J15" s="83"/>
      <c r="K15" s="104"/>
      <c r="L15" s="666"/>
      <c r="M15" s="84"/>
      <c r="N15" s="106"/>
      <c r="O15" s="111" t="s">
        <v>379</v>
      </c>
      <c r="P15" s="83" t="s">
        <v>380</v>
      </c>
      <c r="Q15" s="83" t="s">
        <v>380</v>
      </c>
      <c r="R15" s="83"/>
      <c r="S15" s="83"/>
      <c r="T15" s="87"/>
      <c r="U15" s="87"/>
      <c r="V15" s="87"/>
      <c r="W15" s="87"/>
      <c r="X15" s="87"/>
      <c r="Y15" s="87"/>
      <c r="Z15" s="87"/>
    </row>
    <row r="16" spans="1:26" ht="30" customHeight="1">
      <c r="A16" s="735" t="s">
        <v>9015</v>
      </c>
      <c r="B16" s="736" t="s">
        <v>8942</v>
      </c>
      <c r="C16" s="736" t="s">
        <v>8943</v>
      </c>
      <c r="D16" s="740" t="s">
        <v>8945</v>
      </c>
      <c r="E16" s="740" t="s">
        <v>9016</v>
      </c>
      <c r="F16" s="740" t="s">
        <v>2893</v>
      </c>
      <c r="G16" s="88">
        <v>1</v>
      </c>
      <c r="H16" s="171" t="s">
        <v>9017</v>
      </c>
      <c r="I16" s="167" t="s">
        <v>9018</v>
      </c>
      <c r="J16" s="83"/>
      <c r="K16" s="104"/>
      <c r="L16" s="734"/>
      <c r="M16" s="84"/>
      <c r="N16" s="106"/>
      <c r="O16" s="83" t="s">
        <v>380</v>
      </c>
      <c r="P16" s="83" t="s">
        <v>380</v>
      </c>
      <c r="Q16" s="83" t="s">
        <v>380</v>
      </c>
      <c r="R16" s="83"/>
      <c r="S16" s="114"/>
      <c r="T16" s="87"/>
      <c r="U16" s="87"/>
      <c r="V16" s="87"/>
      <c r="W16" s="87"/>
      <c r="X16" s="87"/>
      <c r="Y16" s="87"/>
      <c r="Z16" s="87"/>
    </row>
    <row r="17" spans="1:26" ht="30" customHeight="1">
      <c r="A17" s="665"/>
      <c r="B17" s="665"/>
      <c r="C17" s="665"/>
      <c r="D17" s="665"/>
      <c r="E17" s="665"/>
      <c r="F17" s="665"/>
      <c r="G17" s="88">
        <v>2</v>
      </c>
      <c r="H17" s="171" t="s">
        <v>8956</v>
      </c>
      <c r="I17" s="167" t="s">
        <v>9019</v>
      </c>
      <c r="J17" s="83"/>
      <c r="K17" s="104"/>
      <c r="L17" s="665"/>
      <c r="M17" s="84"/>
      <c r="N17" s="106"/>
      <c r="O17" s="111" t="s">
        <v>379</v>
      </c>
      <c r="P17" s="83" t="s">
        <v>380</v>
      </c>
      <c r="Q17" s="83" t="s">
        <v>380</v>
      </c>
      <c r="R17" s="83"/>
      <c r="S17" s="83"/>
      <c r="T17" s="87"/>
      <c r="U17" s="87"/>
      <c r="V17" s="87"/>
      <c r="W17" s="87"/>
      <c r="X17" s="87"/>
      <c r="Y17" s="87"/>
      <c r="Z17" s="87"/>
    </row>
    <row r="18" spans="1:26" ht="30" customHeight="1">
      <c r="A18" s="665"/>
      <c r="B18" s="665"/>
      <c r="C18" s="665"/>
      <c r="D18" s="665"/>
      <c r="E18" s="665"/>
      <c r="F18" s="665"/>
      <c r="G18" s="88">
        <v>3</v>
      </c>
      <c r="H18" s="171" t="s">
        <v>9022</v>
      </c>
      <c r="I18" s="167" t="s">
        <v>9023</v>
      </c>
      <c r="J18" s="83"/>
      <c r="K18" s="104"/>
      <c r="L18" s="665"/>
      <c r="M18" s="84"/>
      <c r="N18" s="106"/>
      <c r="O18" s="83" t="s">
        <v>380</v>
      </c>
      <c r="P18" s="83" t="s">
        <v>380</v>
      </c>
      <c r="Q18" s="83" t="s">
        <v>380</v>
      </c>
      <c r="R18" s="83"/>
      <c r="S18" s="114"/>
      <c r="T18" s="87"/>
      <c r="U18" s="87"/>
      <c r="V18" s="87"/>
      <c r="W18" s="87"/>
      <c r="X18" s="87"/>
      <c r="Y18" s="87"/>
      <c r="Z18" s="87"/>
    </row>
    <row r="19" spans="1:26" ht="30" customHeight="1">
      <c r="A19" s="666"/>
      <c r="B19" s="666"/>
      <c r="C19" s="666"/>
      <c r="D19" s="666"/>
      <c r="E19" s="666"/>
      <c r="F19" s="666"/>
      <c r="G19" s="88">
        <v>4</v>
      </c>
      <c r="H19" s="171" t="s">
        <v>8956</v>
      </c>
      <c r="I19" s="167" t="s">
        <v>9030</v>
      </c>
      <c r="J19" s="83"/>
      <c r="K19" s="104"/>
      <c r="L19" s="666"/>
      <c r="M19" s="84"/>
      <c r="N19" s="106"/>
      <c r="O19" s="111" t="s">
        <v>379</v>
      </c>
      <c r="P19" s="83" t="s">
        <v>380</v>
      </c>
      <c r="Q19" s="83" t="s">
        <v>380</v>
      </c>
      <c r="R19" s="83"/>
      <c r="S19" s="83"/>
      <c r="T19" s="87"/>
      <c r="U19" s="87"/>
      <c r="V19" s="87"/>
      <c r="W19" s="87"/>
      <c r="X19" s="87"/>
      <c r="Y19" s="87"/>
      <c r="Z19" s="87"/>
    </row>
    <row r="20" spans="1:26" ht="30" customHeight="1">
      <c r="A20" s="735" t="s">
        <v>9034</v>
      </c>
      <c r="B20" s="736" t="s">
        <v>8942</v>
      </c>
      <c r="C20" s="736" t="s">
        <v>8943</v>
      </c>
      <c r="D20" s="740" t="s">
        <v>8945</v>
      </c>
      <c r="E20" s="740" t="s">
        <v>9035</v>
      </c>
      <c r="F20" s="740" t="s">
        <v>2893</v>
      </c>
      <c r="G20" s="88">
        <v>1</v>
      </c>
      <c r="H20" s="171" t="s">
        <v>9036</v>
      </c>
      <c r="I20" s="167" t="s">
        <v>9037</v>
      </c>
      <c r="J20" s="83"/>
      <c r="K20" s="104"/>
      <c r="L20" s="734"/>
      <c r="M20" s="84"/>
      <c r="N20" s="106"/>
      <c r="O20" s="83" t="s">
        <v>380</v>
      </c>
      <c r="P20" s="83" t="s">
        <v>380</v>
      </c>
      <c r="Q20" s="83" t="s">
        <v>380</v>
      </c>
      <c r="R20" s="83"/>
      <c r="S20" s="114"/>
      <c r="T20" s="87"/>
      <c r="U20" s="87"/>
      <c r="V20" s="87"/>
      <c r="W20" s="87"/>
      <c r="X20" s="87"/>
      <c r="Y20" s="87"/>
      <c r="Z20" s="87"/>
    </row>
    <row r="21" spans="1:26" ht="30" customHeight="1">
      <c r="A21" s="665"/>
      <c r="B21" s="665"/>
      <c r="C21" s="665"/>
      <c r="D21" s="665"/>
      <c r="E21" s="665"/>
      <c r="F21" s="665"/>
      <c r="G21" s="88">
        <v>2</v>
      </c>
      <c r="H21" s="171" t="s">
        <v>8956</v>
      </c>
      <c r="I21" s="167" t="s">
        <v>9044</v>
      </c>
      <c r="J21" s="83"/>
      <c r="K21" s="104"/>
      <c r="L21" s="665"/>
      <c r="M21" s="84"/>
      <c r="N21" s="106"/>
      <c r="O21" s="111" t="s">
        <v>379</v>
      </c>
      <c r="P21" s="83" t="s">
        <v>380</v>
      </c>
      <c r="Q21" s="83" t="s">
        <v>380</v>
      </c>
      <c r="R21" s="83"/>
      <c r="S21" s="83"/>
      <c r="T21" s="87"/>
      <c r="U21" s="87"/>
      <c r="V21" s="87"/>
      <c r="W21" s="87"/>
      <c r="X21" s="87"/>
      <c r="Y21" s="87"/>
      <c r="Z21" s="87"/>
    </row>
    <row r="22" spans="1:26" ht="30" customHeight="1">
      <c r="A22" s="665"/>
      <c r="B22" s="665"/>
      <c r="C22" s="665"/>
      <c r="D22" s="665"/>
      <c r="E22" s="665"/>
      <c r="F22" s="665"/>
      <c r="G22" s="88">
        <v>3</v>
      </c>
      <c r="H22" s="171" t="s">
        <v>9050</v>
      </c>
      <c r="I22" s="167" t="s">
        <v>9051</v>
      </c>
      <c r="J22" s="83"/>
      <c r="K22" s="104"/>
      <c r="L22" s="665"/>
      <c r="M22" s="84"/>
      <c r="N22" s="106"/>
      <c r="O22" s="83" t="s">
        <v>380</v>
      </c>
      <c r="P22" s="83" t="s">
        <v>380</v>
      </c>
      <c r="Q22" s="83" t="s">
        <v>380</v>
      </c>
      <c r="R22" s="83"/>
      <c r="S22" s="114"/>
      <c r="T22" s="87"/>
      <c r="U22" s="87"/>
      <c r="V22" s="87"/>
      <c r="W22" s="87"/>
      <c r="X22" s="87"/>
      <c r="Y22" s="87"/>
      <c r="Z22" s="87"/>
    </row>
    <row r="23" spans="1:26" ht="30" customHeight="1">
      <c r="A23" s="666"/>
      <c r="B23" s="666"/>
      <c r="C23" s="666"/>
      <c r="D23" s="666"/>
      <c r="E23" s="666"/>
      <c r="F23" s="666"/>
      <c r="G23" s="88">
        <v>4</v>
      </c>
      <c r="H23" s="171" t="s">
        <v>8956</v>
      </c>
      <c r="I23" s="167" t="s">
        <v>9057</v>
      </c>
      <c r="J23" s="83"/>
      <c r="K23" s="104"/>
      <c r="L23" s="666"/>
      <c r="M23" s="84"/>
      <c r="N23" s="106"/>
      <c r="O23" s="111" t="s">
        <v>379</v>
      </c>
      <c r="P23" s="83" t="s">
        <v>380</v>
      </c>
      <c r="Q23" s="83" t="s">
        <v>380</v>
      </c>
      <c r="R23" s="83"/>
      <c r="S23" s="83"/>
      <c r="T23" s="87"/>
      <c r="U23" s="87"/>
      <c r="V23" s="87"/>
      <c r="W23" s="87"/>
      <c r="X23" s="87"/>
      <c r="Y23" s="87"/>
      <c r="Z23" s="87"/>
    </row>
    <row r="24" spans="1:26" ht="30" customHeight="1">
      <c r="A24" s="735" t="s">
        <v>9058</v>
      </c>
      <c r="B24" s="736" t="s">
        <v>8942</v>
      </c>
      <c r="C24" s="736" t="s">
        <v>8943</v>
      </c>
      <c r="D24" s="740" t="s">
        <v>8945</v>
      </c>
      <c r="E24" s="740" t="s">
        <v>9059</v>
      </c>
      <c r="F24" s="740" t="s">
        <v>2893</v>
      </c>
      <c r="G24" s="88">
        <v>1</v>
      </c>
      <c r="H24" s="171" t="s">
        <v>9060</v>
      </c>
      <c r="I24" s="167" t="s">
        <v>9061</v>
      </c>
      <c r="J24" s="83"/>
      <c r="K24" s="104"/>
      <c r="L24" s="734"/>
      <c r="M24" s="84"/>
      <c r="N24" s="106"/>
      <c r="O24" s="83" t="s">
        <v>380</v>
      </c>
      <c r="P24" s="83" t="s">
        <v>380</v>
      </c>
      <c r="Q24" s="83" t="s">
        <v>380</v>
      </c>
      <c r="R24" s="83"/>
      <c r="S24" s="114"/>
      <c r="T24" s="87"/>
      <c r="U24" s="87"/>
      <c r="V24" s="87"/>
      <c r="W24" s="87"/>
      <c r="X24" s="87"/>
      <c r="Y24" s="87"/>
      <c r="Z24" s="87"/>
    </row>
    <row r="25" spans="1:26" ht="30" customHeight="1">
      <c r="A25" s="665"/>
      <c r="B25" s="665"/>
      <c r="C25" s="665"/>
      <c r="D25" s="665"/>
      <c r="E25" s="665"/>
      <c r="F25" s="665"/>
      <c r="G25" s="88">
        <v>2</v>
      </c>
      <c r="H25" s="171" t="s">
        <v>8956</v>
      </c>
      <c r="I25" s="167" t="s">
        <v>9067</v>
      </c>
      <c r="J25" s="83"/>
      <c r="K25" s="104"/>
      <c r="L25" s="665"/>
      <c r="M25" s="84"/>
      <c r="N25" s="106"/>
      <c r="O25" s="111" t="s">
        <v>379</v>
      </c>
      <c r="P25" s="83" t="s">
        <v>380</v>
      </c>
      <c r="Q25" s="83" t="s">
        <v>380</v>
      </c>
      <c r="R25" s="83"/>
      <c r="S25" s="83"/>
      <c r="T25" s="87"/>
      <c r="U25" s="87"/>
      <c r="V25" s="87"/>
      <c r="W25" s="87"/>
      <c r="X25" s="87"/>
      <c r="Y25" s="87"/>
      <c r="Z25" s="87"/>
    </row>
    <row r="26" spans="1:26" ht="30" customHeight="1">
      <c r="A26" s="665"/>
      <c r="B26" s="665"/>
      <c r="C26" s="665"/>
      <c r="D26" s="665"/>
      <c r="E26" s="665"/>
      <c r="F26" s="665"/>
      <c r="G26" s="88">
        <v>3</v>
      </c>
      <c r="H26" s="171" t="s">
        <v>9068</v>
      </c>
      <c r="I26" s="167" t="s">
        <v>9069</v>
      </c>
      <c r="J26" s="83"/>
      <c r="K26" s="104"/>
      <c r="L26" s="665"/>
      <c r="M26" s="84"/>
      <c r="N26" s="106"/>
      <c r="O26" s="83" t="s">
        <v>380</v>
      </c>
      <c r="P26" s="83" t="s">
        <v>380</v>
      </c>
      <c r="Q26" s="83" t="s">
        <v>380</v>
      </c>
      <c r="R26" s="83"/>
      <c r="S26" s="114"/>
      <c r="T26" s="87"/>
      <c r="U26" s="87"/>
      <c r="V26" s="87"/>
      <c r="W26" s="87"/>
      <c r="X26" s="87"/>
      <c r="Y26" s="87"/>
      <c r="Z26" s="87"/>
    </row>
    <row r="27" spans="1:26" ht="30" customHeight="1">
      <c r="A27" s="666"/>
      <c r="B27" s="666"/>
      <c r="C27" s="666"/>
      <c r="D27" s="666"/>
      <c r="E27" s="666"/>
      <c r="F27" s="666"/>
      <c r="G27" s="88">
        <v>4</v>
      </c>
      <c r="H27" s="171" t="s">
        <v>8956</v>
      </c>
      <c r="I27" s="167" t="s">
        <v>9074</v>
      </c>
      <c r="J27" s="83"/>
      <c r="K27" s="104"/>
      <c r="L27" s="666"/>
      <c r="M27" s="84"/>
      <c r="N27" s="106"/>
      <c r="O27" s="111" t="s">
        <v>379</v>
      </c>
      <c r="P27" s="83" t="s">
        <v>380</v>
      </c>
      <c r="Q27" s="83" t="s">
        <v>380</v>
      </c>
      <c r="R27" s="83"/>
      <c r="S27" s="83"/>
      <c r="T27" s="87"/>
      <c r="U27" s="87"/>
      <c r="V27" s="87"/>
      <c r="W27" s="87"/>
      <c r="X27" s="87"/>
      <c r="Y27" s="87"/>
      <c r="Z27" s="87"/>
    </row>
    <row r="28" spans="1:26" ht="139.5" customHeight="1">
      <c r="A28" s="78" t="s">
        <v>4082</v>
      </c>
      <c r="B28" s="199" t="s">
        <v>9082</v>
      </c>
      <c r="C28" s="199" t="s">
        <v>365</v>
      </c>
      <c r="D28" s="93" t="s">
        <v>9083</v>
      </c>
      <c r="E28" s="92" t="s">
        <v>9078</v>
      </c>
      <c r="F28" s="120" t="s">
        <v>2893</v>
      </c>
      <c r="G28" s="26">
        <v>1</v>
      </c>
      <c r="H28" s="92" t="s">
        <v>9084</v>
      </c>
      <c r="I28" s="92" t="s">
        <v>9085</v>
      </c>
      <c r="J28" s="86"/>
      <c r="K28" s="104"/>
      <c r="L28" s="91"/>
      <c r="M28" s="84"/>
      <c r="N28" s="85"/>
      <c r="O28" s="83" t="s">
        <v>380</v>
      </c>
      <c r="P28" s="83" t="s">
        <v>380</v>
      </c>
      <c r="Q28" s="83" t="s">
        <v>380</v>
      </c>
      <c r="R28" s="83"/>
      <c r="S28" s="83"/>
      <c r="T28" s="118"/>
      <c r="U28" s="118"/>
      <c r="V28" s="118"/>
      <c r="W28" s="118"/>
      <c r="X28" s="118"/>
      <c r="Y28" s="118"/>
      <c r="Z28" s="118"/>
    </row>
    <row r="29" spans="1:26" ht="139.5" customHeight="1">
      <c r="A29" s="26" t="s">
        <v>9092</v>
      </c>
      <c r="B29" s="199" t="s">
        <v>9082</v>
      </c>
      <c r="C29" s="199" t="s">
        <v>365</v>
      </c>
      <c r="D29" s="93" t="s">
        <v>9083</v>
      </c>
      <c r="E29" s="92" t="s">
        <v>1114</v>
      </c>
      <c r="F29" s="120" t="s">
        <v>3734</v>
      </c>
      <c r="G29" s="26">
        <v>1</v>
      </c>
      <c r="H29" s="92" t="s">
        <v>9093</v>
      </c>
      <c r="I29" s="92" t="s">
        <v>9094</v>
      </c>
      <c r="J29" s="86"/>
      <c r="K29" s="104"/>
      <c r="L29" s="86"/>
      <c r="M29" s="84"/>
      <c r="N29" s="85"/>
      <c r="O29" s="83" t="s">
        <v>380</v>
      </c>
      <c r="P29" s="83" t="s">
        <v>380</v>
      </c>
      <c r="Q29" s="83" t="s">
        <v>380</v>
      </c>
      <c r="R29" s="83" t="s">
        <v>103</v>
      </c>
      <c r="S29" s="83"/>
      <c r="T29" s="118"/>
      <c r="U29" s="118"/>
      <c r="V29" s="118"/>
      <c r="W29" s="118"/>
      <c r="X29" s="118"/>
      <c r="Y29" s="118"/>
      <c r="Z29" s="118"/>
    </row>
    <row r="30" spans="1:26" ht="139.5" customHeight="1">
      <c r="A30" s="26" t="s">
        <v>9101</v>
      </c>
      <c r="B30" s="199" t="s">
        <v>9082</v>
      </c>
      <c r="C30" s="199" t="s">
        <v>365</v>
      </c>
      <c r="D30" s="93" t="s">
        <v>9083</v>
      </c>
      <c r="E30" s="92" t="s">
        <v>9104</v>
      </c>
      <c r="F30" s="120" t="s">
        <v>9105</v>
      </c>
      <c r="G30" s="26">
        <v>1</v>
      </c>
      <c r="H30" s="92" t="s">
        <v>9106</v>
      </c>
      <c r="I30" s="92" t="s">
        <v>9085</v>
      </c>
      <c r="J30" s="86"/>
      <c r="K30" s="104"/>
      <c r="L30" s="86"/>
      <c r="M30" s="84"/>
      <c r="N30" s="85"/>
      <c r="O30" s="83" t="s">
        <v>380</v>
      </c>
      <c r="P30" s="83" t="s">
        <v>380</v>
      </c>
      <c r="Q30" s="83" t="s">
        <v>380</v>
      </c>
      <c r="R30" s="83"/>
      <c r="S30" s="83"/>
      <c r="T30" s="118"/>
      <c r="U30" s="118"/>
      <c r="V30" s="118"/>
      <c r="W30" s="118"/>
      <c r="X30" s="118"/>
      <c r="Y30" s="118"/>
      <c r="Z30" s="118"/>
    </row>
    <row r="31" spans="1:26" ht="139.5" customHeight="1">
      <c r="A31" s="26" t="s">
        <v>9110</v>
      </c>
      <c r="B31" s="199" t="s">
        <v>9082</v>
      </c>
      <c r="C31" s="199" t="s">
        <v>365</v>
      </c>
      <c r="D31" s="93" t="s">
        <v>9083</v>
      </c>
      <c r="E31" s="92" t="s">
        <v>9113</v>
      </c>
      <c r="F31" s="120" t="s">
        <v>7848</v>
      </c>
      <c r="G31" s="26">
        <v>1</v>
      </c>
      <c r="H31" s="92" t="s">
        <v>9114</v>
      </c>
      <c r="I31" s="92" t="s">
        <v>9094</v>
      </c>
      <c r="J31" s="86"/>
      <c r="K31" s="104"/>
      <c r="L31" s="86"/>
      <c r="M31" s="84"/>
      <c r="N31" s="85"/>
      <c r="O31" s="83" t="s">
        <v>380</v>
      </c>
      <c r="P31" s="83" t="s">
        <v>380</v>
      </c>
      <c r="Q31" s="83" t="s">
        <v>380</v>
      </c>
      <c r="R31" s="83" t="s">
        <v>103</v>
      </c>
      <c r="S31" s="83"/>
      <c r="T31" s="118"/>
      <c r="U31" s="118"/>
      <c r="V31" s="118"/>
      <c r="W31" s="118"/>
      <c r="X31" s="118"/>
      <c r="Y31" s="118"/>
      <c r="Z31" s="118"/>
    </row>
    <row r="32" spans="1:26" ht="139.5" customHeight="1">
      <c r="A32" s="26" t="s">
        <v>9118</v>
      </c>
      <c r="B32" s="199" t="s">
        <v>9082</v>
      </c>
      <c r="C32" s="199" t="s">
        <v>365</v>
      </c>
      <c r="D32" s="93" t="s">
        <v>9083</v>
      </c>
      <c r="E32" s="92" t="s">
        <v>9120</v>
      </c>
      <c r="F32" s="120" t="s">
        <v>2893</v>
      </c>
      <c r="G32" s="26">
        <v>1</v>
      </c>
      <c r="H32" s="92" t="s">
        <v>9122</v>
      </c>
      <c r="I32" s="92" t="s">
        <v>9085</v>
      </c>
      <c r="J32" s="86"/>
      <c r="K32" s="104"/>
      <c r="L32" s="86"/>
      <c r="M32" s="84"/>
      <c r="N32" s="85"/>
      <c r="O32" s="83" t="s">
        <v>380</v>
      </c>
      <c r="P32" s="83" t="s">
        <v>380</v>
      </c>
      <c r="Q32" s="83" t="s">
        <v>380</v>
      </c>
      <c r="R32" s="83"/>
      <c r="S32" s="83"/>
      <c r="T32" s="118"/>
      <c r="U32" s="118"/>
      <c r="V32" s="118"/>
      <c r="W32" s="118"/>
      <c r="X32" s="118"/>
      <c r="Y32" s="118"/>
      <c r="Z32" s="118"/>
    </row>
    <row r="33" spans="1:26" ht="139.5" customHeight="1">
      <c r="A33" s="26" t="s">
        <v>9126</v>
      </c>
      <c r="B33" s="199" t="s">
        <v>9082</v>
      </c>
      <c r="C33" s="199" t="s">
        <v>365</v>
      </c>
      <c r="D33" s="93" t="s">
        <v>9083</v>
      </c>
      <c r="E33" s="92" t="s">
        <v>1130</v>
      </c>
      <c r="F33" s="120" t="s">
        <v>3734</v>
      </c>
      <c r="G33" s="26">
        <v>1</v>
      </c>
      <c r="H33" s="92" t="s">
        <v>9130</v>
      </c>
      <c r="I33" s="92" t="s">
        <v>9094</v>
      </c>
      <c r="J33" s="86"/>
      <c r="K33" s="104"/>
      <c r="L33" s="86"/>
      <c r="M33" s="84"/>
      <c r="N33" s="85"/>
      <c r="O33" s="83" t="s">
        <v>380</v>
      </c>
      <c r="P33" s="83" t="s">
        <v>380</v>
      </c>
      <c r="Q33" s="83" t="s">
        <v>380</v>
      </c>
      <c r="R33" s="83" t="s">
        <v>103</v>
      </c>
      <c r="S33" s="83"/>
      <c r="T33" s="118"/>
      <c r="U33" s="118"/>
      <c r="V33" s="118"/>
      <c r="W33" s="118"/>
      <c r="X33" s="118"/>
      <c r="Y33" s="118"/>
      <c r="Z33" s="118"/>
    </row>
    <row r="34" spans="1:26" ht="139.5" customHeight="1">
      <c r="A34" s="26" t="s">
        <v>9135</v>
      </c>
      <c r="B34" s="199" t="s">
        <v>9082</v>
      </c>
      <c r="C34" s="199" t="s">
        <v>365</v>
      </c>
      <c r="D34" s="93" t="s">
        <v>9083</v>
      </c>
      <c r="E34" s="92" t="s">
        <v>9136</v>
      </c>
      <c r="F34" s="120" t="s">
        <v>2893</v>
      </c>
      <c r="G34" s="26">
        <v>1</v>
      </c>
      <c r="H34" s="92" t="s">
        <v>9137</v>
      </c>
      <c r="I34" s="92" t="s">
        <v>9138</v>
      </c>
      <c r="J34" s="86"/>
      <c r="K34" s="104"/>
      <c r="L34" s="86"/>
      <c r="M34" s="84"/>
      <c r="N34" s="85"/>
      <c r="O34" s="83" t="s">
        <v>380</v>
      </c>
      <c r="P34" s="83" t="s">
        <v>380</v>
      </c>
      <c r="Q34" s="83" t="s">
        <v>380</v>
      </c>
      <c r="R34" s="83"/>
      <c r="S34" s="83"/>
      <c r="T34" s="118"/>
      <c r="U34" s="118"/>
      <c r="V34" s="118"/>
      <c r="W34" s="118"/>
      <c r="X34" s="118"/>
      <c r="Y34" s="118"/>
      <c r="Z34" s="118"/>
    </row>
    <row r="35" spans="1:26" ht="139.5" customHeight="1">
      <c r="A35" s="26" t="s">
        <v>9142</v>
      </c>
      <c r="B35" s="199" t="s">
        <v>9082</v>
      </c>
      <c r="C35" s="199" t="s">
        <v>365</v>
      </c>
      <c r="D35" s="93" t="s">
        <v>9083</v>
      </c>
      <c r="E35" s="92" t="s">
        <v>1150</v>
      </c>
      <c r="F35" s="120" t="s">
        <v>2231</v>
      </c>
      <c r="G35" s="26">
        <v>1</v>
      </c>
      <c r="H35" s="92" t="s">
        <v>9146</v>
      </c>
      <c r="I35" s="92" t="s">
        <v>9094</v>
      </c>
      <c r="J35" s="86"/>
      <c r="K35" s="104"/>
      <c r="L35" s="86"/>
      <c r="M35" s="84"/>
      <c r="N35" s="85"/>
      <c r="O35" s="83" t="s">
        <v>380</v>
      </c>
      <c r="P35" s="83" t="s">
        <v>380</v>
      </c>
      <c r="Q35" s="83" t="s">
        <v>380</v>
      </c>
      <c r="R35" s="83" t="s">
        <v>67</v>
      </c>
      <c r="S35" s="83"/>
      <c r="T35" s="118"/>
      <c r="U35" s="118"/>
      <c r="V35" s="118"/>
      <c r="W35" s="118"/>
      <c r="X35" s="118"/>
      <c r="Y35" s="118"/>
      <c r="Z35" s="118"/>
    </row>
    <row r="36" spans="1:26" ht="139.5" customHeight="1">
      <c r="A36" s="608" t="s">
        <v>9148</v>
      </c>
      <c r="B36" s="625" t="s">
        <v>9082</v>
      </c>
      <c r="C36" s="625" t="s">
        <v>365</v>
      </c>
      <c r="D36" s="610" t="s">
        <v>9083</v>
      </c>
      <c r="E36" s="612" t="s">
        <v>9149</v>
      </c>
      <c r="F36" s="609" t="s">
        <v>9150</v>
      </c>
      <c r="G36" s="608">
        <v>1</v>
      </c>
      <c r="H36" s="612" t="s">
        <v>9151</v>
      </c>
      <c r="I36" s="612" t="s">
        <v>9152</v>
      </c>
      <c r="J36" s="86"/>
      <c r="K36" s="104"/>
      <c r="L36" s="86"/>
      <c r="M36" s="84"/>
      <c r="N36" s="85"/>
      <c r="O36" s="83" t="s">
        <v>380</v>
      </c>
      <c r="P36" s="83" t="s">
        <v>380</v>
      </c>
      <c r="Q36" s="83" t="s">
        <v>9156</v>
      </c>
      <c r="R36" s="83" t="s">
        <v>101</v>
      </c>
      <c r="S36" s="83"/>
      <c r="T36" s="118"/>
      <c r="U36" s="118"/>
      <c r="V36" s="118"/>
      <c r="W36" s="118"/>
      <c r="X36" s="118"/>
      <c r="Y36" s="118"/>
      <c r="Z36" s="118"/>
    </row>
    <row r="37" spans="1:26" ht="139.5" customHeight="1">
      <c r="A37" s="26" t="s">
        <v>4091</v>
      </c>
      <c r="B37" s="101" t="s">
        <v>9082</v>
      </c>
      <c r="C37" s="101" t="s">
        <v>365</v>
      </c>
      <c r="D37" s="92" t="s">
        <v>9158</v>
      </c>
      <c r="E37" s="92" t="s">
        <v>208</v>
      </c>
      <c r="F37" s="120" t="s">
        <v>2893</v>
      </c>
      <c r="G37" s="26">
        <v>1</v>
      </c>
      <c r="H37" s="92" t="s">
        <v>9161</v>
      </c>
      <c r="I37" s="92" t="s">
        <v>9163</v>
      </c>
      <c r="J37" s="86"/>
      <c r="K37" s="104"/>
      <c r="L37" s="86"/>
      <c r="M37" s="84"/>
      <c r="N37" s="343"/>
      <c r="O37" s="83" t="s">
        <v>380</v>
      </c>
      <c r="P37" s="83" t="s">
        <v>380</v>
      </c>
      <c r="Q37" s="83" t="s">
        <v>380</v>
      </c>
      <c r="R37" s="86"/>
      <c r="S37" s="83"/>
      <c r="T37" s="123"/>
      <c r="U37" s="123"/>
      <c r="V37" s="123"/>
      <c r="W37" s="123"/>
      <c r="X37" s="123"/>
      <c r="Y37" s="123"/>
      <c r="Z37" s="123"/>
    </row>
    <row r="38" spans="1:26" ht="139.5" customHeight="1">
      <c r="A38" s="26" t="s">
        <v>9169</v>
      </c>
      <c r="B38" s="101" t="s">
        <v>9082</v>
      </c>
      <c r="C38" s="101" t="s">
        <v>365</v>
      </c>
      <c r="D38" s="92" t="s">
        <v>9158</v>
      </c>
      <c r="E38" s="92" t="s">
        <v>9172</v>
      </c>
      <c r="F38" s="120" t="s">
        <v>3734</v>
      </c>
      <c r="G38" s="26">
        <v>1</v>
      </c>
      <c r="H38" s="92" t="s">
        <v>9161</v>
      </c>
      <c r="I38" s="92" t="s">
        <v>9163</v>
      </c>
      <c r="J38" s="86"/>
      <c r="K38" s="104"/>
      <c r="L38" s="86"/>
      <c r="M38" s="84"/>
      <c r="N38" s="343"/>
      <c r="O38" s="83" t="s">
        <v>380</v>
      </c>
      <c r="P38" s="83" t="s">
        <v>380</v>
      </c>
      <c r="Q38" s="83" t="s">
        <v>380</v>
      </c>
      <c r="R38" s="86"/>
      <c r="S38" s="83"/>
      <c r="T38" s="123"/>
      <c r="U38" s="123"/>
      <c r="V38" s="123"/>
      <c r="W38" s="123"/>
      <c r="X38" s="123"/>
      <c r="Y38" s="123"/>
      <c r="Z38" s="123"/>
    </row>
    <row r="39" spans="1:26" ht="139.5" customHeight="1">
      <c r="A39" s="26" t="s">
        <v>9178</v>
      </c>
      <c r="B39" s="101" t="s">
        <v>9082</v>
      </c>
      <c r="C39" s="101" t="s">
        <v>365</v>
      </c>
      <c r="D39" s="92" t="s">
        <v>9158</v>
      </c>
      <c r="E39" s="92" t="s">
        <v>9179</v>
      </c>
      <c r="F39" s="120" t="s">
        <v>9105</v>
      </c>
      <c r="G39" s="26">
        <v>1</v>
      </c>
      <c r="H39" s="92" t="s">
        <v>9161</v>
      </c>
      <c r="I39" s="92" t="s">
        <v>9163</v>
      </c>
      <c r="J39" s="86"/>
      <c r="K39" s="104"/>
      <c r="L39" s="86"/>
      <c r="M39" s="84"/>
      <c r="N39" s="343"/>
      <c r="O39" s="83" t="s">
        <v>380</v>
      </c>
      <c r="P39" s="83" t="s">
        <v>380</v>
      </c>
      <c r="Q39" s="83" t="s">
        <v>380</v>
      </c>
      <c r="R39" s="86"/>
      <c r="S39" s="83"/>
      <c r="T39" s="123"/>
      <c r="U39" s="123"/>
      <c r="V39" s="123"/>
      <c r="W39" s="123"/>
      <c r="X39" s="123"/>
      <c r="Y39" s="123"/>
      <c r="Z39" s="123"/>
    </row>
    <row r="40" spans="1:26" ht="139.5" customHeight="1">
      <c r="A40" s="26" t="s">
        <v>9186</v>
      </c>
      <c r="B40" s="101" t="s">
        <v>9082</v>
      </c>
      <c r="C40" s="101" t="s">
        <v>365</v>
      </c>
      <c r="D40" s="92" t="s">
        <v>9158</v>
      </c>
      <c r="E40" s="92" t="s">
        <v>222</v>
      </c>
      <c r="F40" s="120" t="s">
        <v>7848</v>
      </c>
      <c r="G40" s="26">
        <v>1</v>
      </c>
      <c r="H40" s="92" t="s">
        <v>9161</v>
      </c>
      <c r="I40" s="92" t="s">
        <v>9163</v>
      </c>
      <c r="J40" s="86"/>
      <c r="K40" s="104"/>
      <c r="L40" s="86"/>
      <c r="M40" s="84"/>
      <c r="N40" s="206"/>
      <c r="O40" s="83" t="s">
        <v>380</v>
      </c>
      <c r="P40" s="83" t="s">
        <v>380</v>
      </c>
      <c r="Q40" s="83" t="s">
        <v>380</v>
      </c>
      <c r="R40" s="83"/>
      <c r="S40" s="83"/>
      <c r="T40" s="123"/>
      <c r="U40" s="123"/>
      <c r="V40" s="123"/>
      <c r="W40" s="123"/>
      <c r="X40" s="123"/>
      <c r="Y40" s="123"/>
      <c r="Z40" s="123"/>
    </row>
    <row r="41" spans="1:26" ht="139.5" customHeight="1">
      <c r="A41" s="26" t="s">
        <v>9195</v>
      </c>
      <c r="B41" s="101" t="s">
        <v>9082</v>
      </c>
      <c r="C41" s="101" t="s">
        <v>365</v>
      </c>
      <c r="D41" s="92" t="s">
        <v>9158</v>
      </c>
      <c r="E41" s="92" t="s">
        <v>9199</v>
      </c>
      <c r="F41" s="120" t="s">
        <v>2893</v>
      </c>
      <c r="G41" s="26">
        <v>1</v>
      </c>
      <c r="H41" s="92" t="s">
        <v>9161</v>
      </c>
      <c r="I41" s="92" t="s">
        <v>9163</v>
      </c>
      <c r="J41" s="86"/>
      <c r="K41" s="104"/>
      <c r="L41" s="86"/>
      <c r="M41" s="84"/>
      <c r="N41" s="206"/>
      <c r="O41" s="83" t="s">
        <v>380</v>
      </c>
      <c r="P41" s="83" t="s">
        <v>380</v>
      </c>
      <c r="Q41" s="83" t="s">
        <v>380</v>
      </c>
      <c r="R41" s="83"/>
      <c r="S41" s="83"/>
      <c r="T41" s="123"/>
      <c r="U41" s="123"/>
      <c r="V41" s="123"/>
      <c r="W41" s="123"/>
      <c r="X41" s="123"/>
      <c r="Y41" s="123"/>
      <c r="Z41" s="123"/>
    </row>
    <row r="42" spans="1:26" ht="139.5" customHeight="1">
      <c r="A42" s="26" t="s">
        <v>9205</v>
      </c>
      <c r="B42" s="101" t="s">
        <v>9082</v>
      </c>
      <c r="C42" s="101" t="s">
        <v>365</v>
      </c>
      <c r="D42" s="92" t="s">
        <v>9158</v>
      </c>
      <c r="E42" s="92" t="s">
        <v>9207</v>
      </c>
      <c r="F42" s="120" t="s">
        <v>3734</v>
      </c>
      <c r="G42" s="26">
        <v>1</v>
      </c>
      <c r="H42" s="92" t="s">
        <v>9161</v>
      </c>
      <c r="I42" s="92" t="s">
        <v>9163</v>
      </c>
      <c r="J42" s="86"/>
      <c r="K42" s="104"/>
      <c r="L42" s="86"/>
      <c r="M42" s="84"/>
      <c r="N42" s="206"/>
      <c r="O42" s="83" t="s">
        <v>380</v>
      </c>
      <c r="P42" s="83" t="s">
        <v>380</v>
      </c>
      <c r="Q42" s="83" t="s">
        <v>380</v>
      </c>
      <c r="R42" s="83"/>
      <c r="S42" s="83"/>
      <c r="T42" s="123"/>
      <c r="U42" s="123"/>
      <c r="V42" s="123"/>
      <c r="W42" s="123"/>
      <c r="X42" s="123"/>
      <c r="Y42" s="123"/>
      <c r="Z42" s="123"/>
    </row>
    <row r="43" spans="1:26" ht="139.5" customHeight="1">
      <c r="A43" s="26" t="s">
        <v>9216</v>
      </c>
      <c r="B43" s="101" t="s">
        <v>9082</v>
      </c>
      <c r="C43" s="101" t="s">
        <v>365</v>
      </c>
      <c r="D43" s="92" t="s">
        <v>9158</v>
      </c>
      <c r="E43" s="92" t="s">
        <v>9218</v>
      </c>
      <c r="F43" s="120" t="s">
        <v>2893</v>
      </c>
      <c r="G43" s="26">
        <v>1</v>
      </c>
      <c r="H43" s="92" t="s">
        <v>9161</v>
      </c>
      <c r="I43" s="92" t="s">
        <v>9163</v>
      </c>
      <c r="J43" s="86"/>
      <c r="K43" s="104"/>
      <c r="L43" s="86"/>
      <c r="M43" s="84"/>
      <c r="N43" s="343"/>
      <c r="O43" s="83" t="s">
        <v>380</v>
      </c>
      <c r="P43" s="83" t="s">
        <v>380</v>
      </c>
      <c r="Q43" s="83" t="s">
        <v>380</v>
      </c>
      <c r="R43" s="86"/>
      <c r="S43" s="83"/>
      <c r="T43" s="123"/>
      <c r="U43" s="123"/>
      <c r="V43" s="123"/>
      <c r="W43" s="123"/>
      <c r="X43" s="123"/>
      <c r="Y43" s="123"/>
      <c r="Z43" s="123"/>
    </row>
    <row r="44" spans="1:26" ht="139.5" customHeight="1">
      <c r="A44" s="26" t="s">
        <v>9229</v>
      </c>
      <c r="B44" s="101" t="s">
        <v>9082</v>
      </c>
      <c r="C44" s="101" t="s">
        <v>365</v>
      </c>
      <c r="D44" s="92" t="s">
        <v>9158</v>
      </c>
      <c r="E44" s="92" t="s">
        <v>9232</v>
      </c>
      <c r="F44" s="120" t="s">
        <v>2231</v>
      </c>
      <c r="G44" s="26">
        <v>1</v>
      </c>
      <c r="H44" s="92" t="s">
        <v>9161</v>
      </c>
      <c r="I44" s="92" t="s">
        <v>9163</v>
      </c>
      <c r="J44" s="86" t="s">
        <v>158</v>
      </c>
      <c r="K44" s="104"/>
      <c r="L44" s="86"/>
      <c r="M44" s="84"/>
      <c r="N44" s="343"/>
      <c r="O44" s="83" t="s">
        <v>380</v>
      </c>
      <c r="P44" s="83" t="s">
        <v>380</v>
      </c>
      <c r="Q44" s="83" t="s">
        <v>9156</v>
      </c>
      <c r="R44" s="86" t="s">
        <v>67</v>
      </c>
      <c r="S44" s="83"/>
      <c r="T44" s="123"/>
      <c r="U44" s="123"/>
      <c r="V44" s="123"/>
      <c r="W44" s="123"/>
      <c r="X44" s="123"/>
      <c r="Y44" s="123"/>
      <c r="Z44" s="123"/>
    </row>
    <row r="45" spans="1:26" ht="139.5" customHeight="1">
      <c r="A45" s="608" t="s">
        <v>9242</v>
      </c>
      <c r="B45" s="616" t="s">
        <v>9082</v>
      </c>
      <c r="C45" s="616" t="s">
        <v>365</v>
      </c>
      <c r="D45" s="612" t="s">
        <v>9158</v>
      </c>
      <c r="E45" s="612" t="s">
        <v>9181</v>
      </c>
      <c r="F45" s="609" t="s">
        <v>9150</v>
      </c>
      <c r="G45" s="608">
        <v>1</v>
      </c>
      <c r="H45" s="612" t="s">
        <v>9161</v>
      </c>
      <c r="I45" s="612" t="s">
        <v>9163</v>
      </c>
      <c r="J45" s="86"/>
      <c r="K45" s="104"/>
      <c r="L45" s="86"/>
      <c r="M45" s="84"/>
      <c r="N45" s="343"/>
      <c r="O45" s="83" t="s">
        <v>380</v>
      </c>
      <c r="P45" s="83" t="s">
        <v>380</v>
      </c>
      <c r="Q45" s="83" t="s">
        <v>9156</v>
      </c>
      <c r="R45" s="86" t="s">
        <v>101</v>
      </c>
      <c r="S45" s="83"/>
      <c r="T45" s="123"/>
      <c r="U45" s="123"/>
      <c r="V45" s="123"/>
      <c r="W45" s="123"/>
      <c r="X45" s="123"/>
      <c r="Y45" s="123"/>
      <c r="Z45" s="123"/>
    </row>
    <row r="46" spans="1:26" ht="139.5" customHeight="1">
      <c r="A46" s="26" t="s">
        <v>9248</v>
      </c>
      <c r="B46" s="142" t="s">
        <v>8942</v>
      </c>
      <c r="C46" s="102" t="s">
        <v>8943</v>
      </c>
      <c r="D46" s="92" t="s">
        <v>9252</v>
      </c>
      <c r="E46" s="81" t="s">
        <v>8947</v>
      </c>
      <c r="F46" s="98" t="s">
        <v>9255</v>
      </c>
      <c r="G46" s="88">
        <v>1</v>
      </c>
      <c r="H46" s="81" t="s">
        <v>9257</v>
      </c>
      <c r="I46" s="81" t="s">
        <v>9258</v>
      </c>
      <c r="J46" s="83"/>
      <c r="K46" s="104"/>
      <c r="L46" s="86"/>
      <c r="M46" s="84"/>
      <c r="N46" s="106"/>
      <c r="O46" s="83" t="s">
        <v>380</v>
      </c>
      <c r="P46" s="83" t="s">
        <v>380</v>
      </c>
      <c r="Q46" s="83" t="s">
        <v>380</v>
      </c>
      <c r="R46" s="83"/>
      <c r="S46" s="83"/>
      <c r="T46" s="87"/>
      <c r="U46" s="87"/>
      <c r="V46" s="87"/>
      <c r="W46" s="87"/>
      <c r="X46" s="87"/>
      <c r="Y46" s="87"/>
      <c r="Z46" s="87"/>
    </row>
    <row r="47" spans="1:26" ht="139.5" customHeight="1">
      <c r="A47" s="26" t="s">
        <v>9264</v>
      </c>
      <c r="B47" s="142" t="s">
        <v>8942</v>
      </c>
      <c r="C47" s="102" t="s">
        <v>8943</v>
      </c>
      <c r="D47" s="92" t="s">
        <v>9252</v>
      </c>
      <c r="E47" s="81" t="s">
        <v>8974</v>
      </c>
      <c r="F47" s="98" t="s">
        <v>9255</v>
      </c>
      <c r="G47" s="26">
        <v>1</v>
      </c>
      <c r="H47" s="81" t="s">
        <v>9257</v>
      </c>
      <c r="I47" s="81" t="s">
        <v>9258</v>
      </c>
      <c r="J47" s="86"/>
      <c r="K47" s="104"/>
      <c r="L47" s="86"/>
      <c r="M47" s="84"/>
      <c r="N47" s="106"/>
      <c r="O47" s="83" t="s">
        <v>380</v>
      </c>
      <c r="P47" s="83" t="s">
        <v>380</v>
      </c>
      <c r="Q47" s="83" t="s">
        <v>380</v>
      </c>
      <c r="R47" s="83"/>
      <c r="S47" s="83"/>
      <c r="T47" s="87"/>
      <c r="U47" s="87"/>
      <c r="V47" s="87"/>
      <c r="W47" s="87"/>
      <c r="X47" s="87"/>
      <c r="Y47" s="87"/>
      <c r="Z47" s="87"/>
    </row>
    <row r="48" spans="1:26" ht="139.5" customHeight="1">
      <c r="A48" s="26" t="s">
        <v>9276</v>
      </c>
      <c r="B48" s="142" t="s">
        <v>8942</v>
      </c>
      <c r="C48" s="102" t="s">
        <v>8943</v>
      </c>
      <c r="D48" s="92" t="s">
        <v>9252</v>
      </c>
      <c r="E48" s="81" t="s">
        <v>8996</v>
      </c>
      <c r="F48" s="98" t="s">
        <v>9255</v>
      </c>
      <c r="G48" s="88">
        <v>1</v>
      </c>
      <c r="H48" s="81" t="s">
        <v>9257</v>
      </c>
      <c r="I48" s="81" t="s">
        <v>9258</v>
      </c>
      <c r="J48" s="83"/>
      <c r="K48" s="104"/>
      <c r="L48" s="86"/>
      <c r="M48" s="84"/>
      <c r="N48" s="106"/>
      <c r="O48" s="83" t="s">
        <v>380</v>
      </c>
      <c r="P48" s="83" t="s">
        <v>380</v>
      </c>
      <c r="Q48" s="83" t="s">
        <v>380</v>
      </c>
      <c r="R48" s="83"/>
      <c r="S48" s="83"/>
      <c r="T48" s="87"/>
      <c r="U48" s="87"/>
      <c r="V48" s="87"/>
      <c r="W48" s="87"/>
      <c r="X48" s="87"/>
      <c r="Y48" s="87"/>
      <c r="Z48" s="87"/>
    </row>
    <row r="49" spans="1:26" ht="139.5" customHeight="1">
      <c r="A49" s="26" t="s">
        <v>9289</v>
      </c>
      <c r="B49" s="142" t="s">
        <v>8942</v>
      </c>
      <c r="C49" s="102" t="s">
        <v>8943</v>
      </c>
      <c r="D49" s="92" t="s">
        <v>9252</v>
      </c>
      <c r="E49" s="81" t="s">
        <v>9016</v>
      </c>
      <c r="F49" s="98" t="s">
        <v>9255</v>
      </c>
      <c r="G49" s="26">
        <v>1</v>
      </c>
      <c r="H49" s="81" t="s">
        <v>9257</v>
      </c>
      <c r="I49" s="81" t="s">
        <v>9258</v>
      </c>
      <c r="J49" s="86"/>
      <c r="K49" s="104"/>
      <c r="L49" s="86"/>
      <c r="M49" s="84"/>
      <c r="N49" s="106"/>
      <c r="O49" s="83" t="s">
        <v>380</v>
      </c>
      <c r="P49" s="83" t="s">
        <v>380</v>
      </c>
      <c r="Q49" s="83" t="s">
        <v>380</v>
      </c>
      <c r="R49" s="83"/>
      <c r="S49" s="83"/>
      <c r="T49" s="87"/>
      <c r="U49" s="87"/>
      <c r="V49" s="87"/>
      <c r="W49" s="87"/>
      <c r="X49" s="87"/>
      <c r="Y49" s="87"/>
      <c r="Z49" s="87"/>
    </row>
    <row r="50" spans="1:26" ht="139.5" customHeight="1">
      <c r="A50" s="26" t="s">
        <v>9299</v>
      </c>
      <c r="B50" s="142" t="s">
        <v>8942</v>
      </c>
      <c r="C50" s="102" t="s">
        <v>8943</v>
      </c>
      <c r="D50" s="92" t="s">
        <v>9252</v>
      </c>
      <c r="E50" s="81" t="s">
        <v>9302</v>
      </c>
      <c r="F50" s="98" t="s">
        <v>9255</v>
      </c>
      <c r="G50" s="88">
        <v>1</v>
      </c>
      <c r="H50" s="81" t="s">
        <v>9303</v>
      </c>
      <c r="I50" s="81" t="s">
        <v>9304</v>
      </c>
      <c r="J50" s="83"/>
      <c r="K50" s="104"/>
      <c r="L50" s="86"/>
      <c r="M50" s="84"/>
      <c r="N50" s="106"/>
      <c r="O50" s="83" t="s">
        <v>380</v>
      </c>
      <c r="P50" s="83" t="s">
        <v>380</v>
      </c>
      <c r="Q50" s="83" t="s">
        <v>380</v>
      </c>
      <c r="R50" s="83"/>
      <c r="S50" s="83"/>
      <c r="T50" s="87"/>
      <c r="U50" s="87"/>
      <c r="V50" s="87"/>
      <c r="W50" s="87"/>
      <c r="X50" s="87"/>
      <c r="Y50" s="87"/>
      <c r="Z50" s="87"/>
    </row>
    <row r="51" spans="1:26" ht="139.5" customHeight="1">
      <c r="A51" s="26" t="s">
        <v>9311</v>
      </c>
      <c r="B51" s="142" t="s">
        <v>8942</v>
      </c>
      <c r="C51" s="102" t="s">
        <v>8943</v>
      </c>
      <c r="D51" s="92" t="s">
        <v>9252</v>
      </c>
      <c r="E51" s="81" t="s">
        <v>9314</v>
      </c>
      <c r="F51" s="98" t="s">
        <v>9255</v>
      </c>
      <c r="G51" s="26">
        <v>1</v>
      </c>
      <c r="H51" s="81" t="s">
        <v>9316</v>
      </c>
      <c r="I51" s="81" t="s">
        <v>9317</v>
      </c>
      <c r="J51" s="86"/>
      <c r="K51" s="104"/>
      <c r="L51" s="86"/>
      <c r="M51" s="84"/>
      <c r="N51" s="106"/>
      <c r="O51" s="83" t="s">
        <v>380</v>
      </c>
      <c r="P51" s="83" t="s">
        <v>380</v>
      </c>
      <c r="Q51" s="83" t="s">
        <v>380</v>
      </c>
      <c r="R51" s="83"/>
      <c r="S51" s="83"/>
      <c r="T51" s="87"/>
      <c r="U51" s="87"/>
      <c r="V51" s="87"/>
      <c r="W51" s="87"/>
      <c r="X51" s="87"/>
      <c r="Y51" s="87"/>
      <c r="Z51" s="87"/>
    </row>
    <row r="52" spans="1:26" ht="139.5" customHeight="1">
      <c r="A52" s="26" t="s">
        <v>9323</v>
      </c>
      <c r="B52" s="142" t="s">
        <v>8942</v>
      </c>
      <c r="C52" s="102" t="s">
        <v>8943</v>
      </c>
      <c r="D52" s="92" t="s">
        <v>9252</v>
      </c>
      <c r="E52" s="81" t="s">
        <v>9059</v>
      </c>
      <c r="F52" s="98" t="s">
        <v>9255</v>
      </c>
      <c r="G52" s="88">
        <v>1</v>
      </c>
      <c r="H52" s="81" t="s">
        <v>9331</v>
      </c>
      <c r="I52" s="81" t="s">
        <v>9332</v>
      </c>
      <c r="J52" s="83"/>
      <c r="K52" s="104"/>
      <c r="L52" s="86"/>
      <c r="M52" s="84"/>
      <c r="N52" s="106"/>
      <c r="O52" s="83" t="s">
        <v>380</v>
      </c>
      <c r="P52" s="83" t="s">
        <v>380</v>
      </c>
      <c r="Q52" s="83" t="s">
        <v>380</v>
      </c>
      <c r="R52" s="83"/>
      <c r="S52" s="83"/>
      <c r="T52" s="87"/>
      <c r="U52" s="87"/>
      <c r="V52" s="87"/>
      <c r="W52" s="87"/>
      <c r="X52" s="87"/>
      <c r="Y52" s="87"/>
      <c r="Z52" s="87"/>
    </row>
    <row r="53" spans="1:26" ht="139.5" customHeight="1">
      <c r="A53" s="26" t="s">
        <v>9341</v>
      </c>
      <c r="B53" s="142" t="s">
        <v>8942</v>
      </c>
      <c r="C53" s="102" t="s">
        <v>8943</v>
      </c>
      <c r="D53" s="92" t="s">
        <v>9252</v>
      </c>
      <c r="E53" s="81" t="s">
        <v>9344</v>
      </c>
      <c r="F53" s="98" t="s">
        <v>9255</v>
      </c>
      <c r="G53" s="26">
        <v>1</v>
      </c>
      <c r="H53" s="81" t="s">
        <v>9345</v>
      </c>
      <c r="I53" s="81" t="s">
        <v>9332</v>
      </c>
      <c r="J53" s="86"/>
      <c r="K53" s="104"/>
      <c r="L53" s="86"/>
      <c r="M53" s="84"/>
      <c r="N53" s="106"/>
      <c r="O53" s="83" t="s">
        <v>380</v>
      </c>
      <c r="P53" s="83" t="s">
        <v>380</v>
      </c>
      <c r="Q53" s="83" t="s">
        <v>380</v>
      </c>
      <c r="R53" s="83"/>
      <c r="S53" s="83"/>
      <c r="T53" s="87"/>
      <c r="U53" s="87"/>
      <c r="V53" s="87"/>
      <c r="W53" s="87"/>
      <c r="X53" s="87"/>
      <c r="Y53" s="87"/>
      <c r="Z53" s="87"/>
    </row>
    <row r="54" spans="1:26" ht="139.5" customHeight="1">
      <c r="A54" s="26" t="s">
        <v>9351</v>
      </c>
      <c r="B54" s="142" t="s">
        <v>8942</v>
      </c>
      <c r="C54" s="102" t="s">
        <v>8943</v>
      </c>
      <c r="D54" s="92" t="s">
        <v>9252</v>
      </c>
      <c r="E54" s="81" t="s">
        <v>9355</v>
      </c>
      <c r="F54" s="98" t="s">
        <v>9255</v>
      </c>
      <c r="G54" s="88">
        <v>1</v>
      </c>
      <c r="H54" s="81" t="s">
        <v>9356</v>
      </c>
      <c r="I54" s="81" t="s">
        <v>9357</v>
      </c>
      <c r="J54" s="83"/>
      <c r="K54" s="104"/>
      <c r="L54" s="86"/>
      <c r="M54" s="84"/>
      <c r="N54" s="106"/>
      <c r="O54" s="83" t="s">
        <v>380</v>
      </c>
      <c r="P54" s="83" t="s">
        <v>380</v>
      </c>
      <c r="Q54" s="83" t="s">
        <v>380</v>
      </c>
      <c r="R54" s="83"/>
      <c r="S54" s="83"/>
      <c r="T54" s="87"/>
      <c r="U54" s="87"/>
      <c r="V54" s="87"/>
      <c r="W54" s="87"/>
      <c r="X54" s="87"/>
      <c r="Y54" s="87"/>
      <c r="Z54" s="87"/>
    </row>
    <row r="55" spans="1:26" ht="139.5" customHeight="1">
      <c r="A55" s="26" t="s">
        <v>9364</v>
      </c>
      <c r="B55" s="142" t="s">
        <v>8942</v>
      </c>
      <c r="C55" s="102" t="s">
        <v>8943</v>
      </c>
      <c r="D55" s="92" t="s">
        <v>9252</v>
      </c>
      <c r="E55" s="81" t="s">
        <v>9366</v>
      </c>
      <c r="F55" s="98" t="s">
        <v>9255</v>
      </c>
      <c r="G55" s="26">
        <v>1</v>
      </c>
      <c r="H55" s="81" t="s">
        <v>9367</v>
      </c>
      <c r="I55" s="81" t="s">
        <v>9369</v>
      </c>
      <c r="J55" s="86"/>
      <c r="K55" s="104"/>
      <c r="L55" s="86"/>
      <c r="M55" s="84"/>
      <c r="N55" s="106"/>
      <c r="O55" s="83" t="s">
        <v>380</v>
      </c>
      <c r="P55" s="83" t="s">
        <v>380</v>
      </c>
      <c r="Q55" s="83" t="s">
        <v>380</v>
      </c>
      <c r="R55" s="83"/>
      <c r="S55" s="83"/>
      <c r="T55" s="87"/>
      <c r="U55" s="87"/>
      <c r="V55" s="87"/>
      <c r="W55" s="87"/>
      <c r="X55" s="87"/>
      <c r="Y55" s="87"/>
      <c r="Z55" s="87"/>
    </row>
    <row r="56" spans="1:26" ht="139.5" customHeight="1">
      <c r="A56" s="26" t="s">
        <v>9375</v>
      </c>
      <c r="B56" s="101" t="s">
        <v>8942</v>
      </c>
      <c r="C56" s="224" t="s">
        <v>8943</v>
      </c>
      <c r="D56" s="129" t="s">
        <v>9376</v>
      </c>
      <c r="E56" s="82" t="s">
        <v>8947</v>
      </c>
      <c r="F56" s="98" t="s">
        <v>9255</v>
      </c>
      <c r="G56" s="88">
        <v>1</v>
      </c>
      <c r="H56" s="82" t="s">
        <v>9379</v>
      </c>
      <c r="I56" s="82" t="s">
        <v>9381</v>
      </c>
      <c r="J56" s="83"/>
      <c r="K56" s="104"/>
      <c r="L56" s="86"/>
      <c r="M56" s="84"/>
      <c r="N56" s="106"/>
      <c r="O56" s="83" t="s">
        <v>380</v>
      </c>
      <c r="P56" s="83" t="s">
        <v>380</v>
      </c>
      <c r="Q56" s="83" t="s">
        <v>380</v>
      </c>
      <c r="R56" s="83"/>
      <c r="S56" s="83"/>
      <c r="T56" s="87"/>
      <c r="U56" s="87"/>
      <c r="V56" s="87"/>
      <c r="W56" s="87"/>
      <c r="X56" s="87"/>
      <c r="Y56" s="87"/>
      <c r="Z56" s="87"/>
    </row>
    <row r="57" spans="1:26" ht="139.5" customHeight="1">
      <c r="A57" s="26" t="s">
        <v>9389</v>
      </c>
      <c r="B57" s="101" t="s">
        <v>8942</v>
      </c>
      <c r="C57" s="224" t="s">
        <v>8943</v>
      </c>
      <c r="D57" s="129" t="s">
        <v>9376</v>
      </c>
      <c r="E57" s="82" t="s">
        <v>8974</v>
      </c>
      <c r="F57" s="98" t="s">
        <v>9255</v>
      </c>
      <c r="G57" s="26">
        <v>1</v>
      </c>
      <c r="H57" s="82" t="s">
        <v>9379</v>
      </c>
      <c r="I57" s="82" t="s">
        <v>9381</v>
      </c>
      <c r="J57" s="86"/>
      <c r="K57" s="104"/>
      <c r="L57" s="86"/>
      <c r="M57" s="84"/>
      <c r="N57" s="106"/>
      <c r="O57" s="83" t="s">
        <v>380</v>
      </c>
      <c r="P57" s="83" t="s">
        <v>380</v>
      </c>
      <c r="Q57" s="83" t="s">
        <v>380</v>
      </c>
      <c r="R57" s="83"/>
      <c r="S57" s="83"/>
      <c r="T57" s="87"/>
      <c r="U57" s="87"/>
      <c r="V57" s="87"/>
      <c r="W57" s="87"/>
      <c r="X57" s="87"/>
      <c r="Y57" s="87"/>
      <c r="Z57" s="87"/>
    </row>
    <row r="58" spans="1:26" ht="139.5" customHeight="1">
      <c r="A58" s="26" t="s">
        <v>9400</v>
      </c>
      <c r="B58" s="101" t="s">
        <v>8942</v>
      </c>
      <c r="C58" s="224" t="s">
        <v>8943</v>
      </c>
      <c r="D58" s="129" t="s">
        <v>9376</v>
      </c>
      <c r="E58" s="129" t="s">
        <v>8996</v>
      </c>
      <c r="F58" s="98" t="s">
        <v>9255</v>
      </c>
      <c r="G58" s="88">
        <v>1</v>
      </c>
      <c r="H58" s="129" t="s">
        <v>9379</v>
      </c>
      <c r="I58" s="129" t="s">
        <v>9405</v>
      </c>
      <c r="J58" s="83"/>
      <c r="K58" s="104"/>
      <c r="L58" s="86"/>
      <c r="M58" s="121"/>
      <c r="N58" s="4"/>
      <c r="O58" s="83" t="s">
        <v>380</v>
      </c>
      <c r="P58" s="83" t="s">
        <v>380</v>
      </c>
      <c r="Q58" s="83" t="s">
        <v>380</v>
      </c>
      <c r="R58" s="86"/>
      <c r="S58" s="83"/>
      <c r="T58" s="123"/>
      <c r="U58" s="123"/>
      <c r="V58" s="123"/>
      <c r="W58" s="123"/>
      <c r="X58" s="123"/>
      <c r="Y58" s="123"/>
      <c r="Z58" s="123"/>
    </row>
    <row r="59" spans="1:26" ht="139.5" customHeight="1">
      <c r="A59" s="26" t="s">
        <v>9411</v>
      </c>
      <c r="B59" s="101" t="s">
        <v>8942</v>
      </c>
      <c r="C59" s="224" t="s">
        <v>8943</v>
      </c>
      <c r="D59" s="129" t="s">
        <v>9376</v>
      </c>
      <c r="E59" s="82" t="s">
        <v>9016</v>
      </c>
      <c r="F59" s="98" t="s">
        <v>9255</v>
      </c>
      <c r="G59" s="26">
        <v>1</v>
      </c>
      <c r="H59" s="82" t="s">
        <v>9379</v>
      </c>
      <c r="I59" s="82" t="s">
        <v>9381</v>
      </c>
      <c r="J59" s="86"/>
      <c r="K59" s="104"/>
      <c r="L59" s="86"/>
      <c r="M59" s="84"/>
      <c r="N59" s="106"/>
      <c r="O59" s="83" t="s">
        <v>380</v>
      </c>
      <c r="P59" s="83" t="s">
        <v>380</v>
      </c>
      <c r="Q59" s="83" t="s">
        <v>380</v>
      </c>
      <c r="R59" s="83"/>
      <c r="S59" s="83"/>
      <c r="T59" s="87"/>
      <c r="U59" s="87"/>
      <c r="V59" s="87"/>
      <c r="W59" s="87"/>
      <c r="X59" s="87"/>
      <c r="Y59" s="87"/>
      <c r="Z59" s="87"/>
    </row>
    <row r="60" spans="1:26" ht="139.5" customHeight="1">
      <c r="A60" s="26" t="s">
        <v>9419</v>
      </c>
      <c r="B60" s="101" t="s">
        <v>8942</v>
      </c>
      <c r="C60" s="224" t="s">
        <v>8943</v>
      </c>
      <c r="D60" s="129" t="s">
        <v>9376</v>
      </c>
      <c r="E60" s="82" t="s">
        <v>9302</v>
      </c>
      <c r="F60" s="98" t="s">
        <v>9255</v>
      </c>
      <c r="G60" s="88">
        <v>1</v>
      </c>
      <c r="H60" s="82" t="s">
        <v>9424</v>
      </c>
      <c r="I60" s="82" t="s">
        <v>9425</v>
      </c>
      <c r="J60" s="83"/>
      <c r="K60" s="104"/>
      <c r="L60" s="86"/>
      <c r="M60" s="84"/>
      <c r="N60" s="106"/>
      <c r="O60" s="83" t="s">
        <v>380</v>
      </c>
      <c r="P60" s="83" t="s">
        <v>380</v>
      </c>
      <c r="Q60" s="83" t="s">
        <v>380</v>
      </c>
      <c r="R60" s="83"/>
      <c r="S60" s="83"/>
      <c r="T60" s="87"/>
      <c r="U60" s="87"/>
      <c r="V60" s="87"/>
      <c r="W60" s="87"/>
      <c r="X60" s="87"/>
      <c r="Y60" s="87"/>
      <c r="Z60" s="87"/>
    </row>
    <row r="61" spans="1:26" ht="139.5" customHeight="1">
      <c r="A61" s="26" t="s">
        <v>9431</v>
      </c>
      <c r="B61" s="101" t="s">
        <v>8942</v>
      </c>
      <c r="C61" s="224" t="s">
        <v>8943</v>
      </c>
      <c r="D61" s="129" t="s">
        <v>9376</v>
      </c>
      <c r="E61" s="82" t="s">
        <v>9314</v>
      </c>
      <c r="F61" s="98" t="s">
        <v>9255</v>
      </c>
      <c r="G61" s="26">
        <v>1</v>
      </c>
      <c r="H61" s="82" t="s">
        <v>9424</v>
      </c>
      <c r="I61" s="82" t="s">
        <v>9438</v>
      </c>
      <c r="J61" s="86"/>
      <c r="K61" s="104"/>
      <c r="L61" s="86"/>
      <c r="M61" s="84"/>
      <c r="N61" s="106"/>
      <c r="O61" s="83" t="s">
        <v>380</v>
      </c>
      <c r="P61" s="83" t="s">
        <v>380</v>
      </c>
      <c r="Q61" s="83" t="s">
        <v>380</v>
      </c>
      <c r="R61" s="83"/>
      <c r="S61" s="83"/>
      <c r="T61" s="87"/>
      <c r="U61" s="87"/>
      <c r="V61" s="87"/>
      <c r="W61" s="87"/>
      <c r="X61" s="87"/>
      <c r="Y61" s="87"/>
      <c r="Z61" s="87"/>
    </row>
    <row r="62" spans="1:26" ht="139.5" customHeight="1">
      <c r="A62" s="26" t="s">
        <v>9450</v>
      </c>
      <c r="B62" s="101" t="s">
        <v>8942</v>
      </c>
      <c r="C62" s="224" t="s">
        <v>8943</v>
      </c>
      <c r="D62" s="129" t="s">
        <v>9376</v>
      </c>
      <c r="E62" s="82" t="s">
        <v>9059</v>
      </c>
      <c r="F62" s="98" t="s">
        <v>9255</v>
      </c>
      <c r="G62" s="88">
        <v>1</v>
      </c>
      <c r="H62" s="82" t="s">
        <v>9457</v>
      </c>
      <c r="I62" s="82" t="s">
        <v>9459</v>
      </c>
      <c r="J62" s="83"/>
      <c r="K62" s="104"/>
      <c r="L62" s="86"/>
      <c r="M62" s="84"/>
      <c r="N62" s="106"/>
      <c r="O62" s="83" t="s">
        <v>380</v>
      </c>
      <c r="P62" s="83" t="s">
        <v>380</v>
      </c>
      <c r="Q62" s="83" t="s">
        <v>380</v>
      </c>
      <c r="R62" s="83"/>
      <c r="S62" s="83"/>
      <c r="T62" s="87"/>
      <c r="U62" s="87"/>
      <c r="V62" s="87"/>
      <c r="W62" s="87"/>
      <c r="X62" s="87"/>
      <c r="Y62" s="87"/>
      <c r="Z62" s="87"/>
    </row>
    <row r="63" spans="1:26" ht="139.5" customHeight="1">
      <c r="A63" s="26" t="s">
        <v>9467</v>
      </c>
      <c r="B63" s="101" t="s">
        <v>8942</v>
      </c>
      <c r="C63" s="224" t="s">
        <v>8943</v>
      </c>
      <c r="D63" s="129" t="s">
        <v>9376</v>
      </c>
      <c r="E63" s="82" t="s">
        <v>9344</v>
      </c>
      <c r="F63" s="98" t="s">
        <v>9255</v>
      </c>
      <c r="G63" s="26">
        <v>1</v>
      </c>
      <c r="H63" s="82" t="s">
        <v>9457</v>
      </c>
      <c r="I63" s="82" t="s">
        <v>9471</v>
      </c>
      <c r="J63" s="86"/>
      <c r="K63" s="104"/>
      <c r="L63" s="86"/>
      <c r="M63" s="84"/>
      <c r="N63" s="106"/>
      <c r="O63" s="83" t="s">
        <v>380</v>
      </c>
      <c r="P63" s="83" t="s">
        <v>380</v>
      </c>
      <c r="Q63" s="83" t="s">
        <v>380</v>
      </c>
      <c r="R63" s="83"/>
      <c r="S63" s="83"/>
      <c r="T63" s="87"/>
      <c r="U63" s="87"/>
      <c r="V63" s="87"/>
      <c r="W63" s="87"/>
      <c r="X63" s="87"/>
      <c r="Y63" s="87"/>
      <c r="Z63" s="87"/>
    </row>
    <row r="64" spans="1:26" ht="139.5" customHeight="1">
      <c r="A64" s="80" t="s">
        <v>9478</v>
      </c>
      <c r="B64" s="88" t="s">
        <v>8942</v>
      </c>
      <c r="C64" s="209" t="s">
        <v>8943</v>
      </c>
      <c r="D64" s="82" t="s">
        <v>9480</v>
      </c>
      <c r="E64" s="82" t="s">
        <v>8947</v>
      </c>
      <c r="F64" s="98" t="s">
        <v>9483</v>
      </c>
      <c r="G64" s="88">
        <v>1</v>
      </c>
      <c r="H64" s="82" t="s">
        <v>9485</v>
      </c>
      <c r="I64" s="82" t="s">
        <v>9381</v>
      </c>
      <c r="J64" s="83"/>
      <c r="K64" s="104"/>
      <c r="L64" s="83"/>
      <c r="M64" s="84"/>
      <c r="N64" s="106"/>
      <c r="O64" s="83" t="s">
        <v>380</v>
      </c>
      <c r="P64" s="83" t="s">
        <v>380</v>
      </c>
      <c r="Q64" s="83" t="s">
        <v>380</v>
      </c>
      <c r="R64" s="83" t="s">
        <v>103</v>
      </c>
      <c r="S64" s="83"/>
      <c r="T64" s="87"/>
      <c r="U64" s="87"/>
      <c r="V64" s="87"/>
      <c r="W64" s="87"/>
      <c r="X64" s="87"/>
      <c r="Y64" s="87"/>
      <c r="Z64" s="87"/>
    </row>
    <row r="65" spans="1:26" ht="139.5" customHeight="1">
      <c r="A65" s="80" t="s">
        <v>9490</v>
      </c>
      <c r="B65" s="88" t="s">
        <v>8942</v>
      </c>
      <c r="C65" s="209" t="s">
        <v>8943</v>
      </c>
      <c r="D65" s="82" t="s">
        <v>9480</v>
      </c>
      <c r="E65" s="82" t="s">
        <v>8974</v>
      </c>
      <c r="F65" s="98" t="s">
        <v>9483</v>
      </c>
      <c r="G65" s="26">
        <v>1</v>
      </c>
      <c r="H65" s="82" t="s">
        <v>9493</v>
      </c>
      <c r="I65" s="82" t="s">
        <v>9495</v>
      </c>
      <c r="J65" s="86"/>
      <c r="K65" s="104"/>
      <c r="L65" s="83"/>
      <c r="M65" s="84"/>
      <c r="N65" s="106"/>
      <c r="O65" s="83" t="s">
        <v>380</v>
      </c>
      <c r="P65" s="83" t="s">
        <v>380</v>
      </c>
      <c r="Q65" s="83" t="s">
        <v>380</v>
      </c>
      <c r="R65" s="83" t="s">
        <v>103</v>
      </c>
      <c r="S65" s="83"/>
      <c r="T65" s="87"/>
      <c r="U65" s="87"/>
      <c r="V65" s="87"/>
      <c r="W65" s="87"/>
      <c r="X65" s="87"/>
      <c r="Y65" s="87"/>
      <c r="Z65" s="87"/>
    </row>
    <row r="66" spans="1:26" ht="139.5" customHeight="1">
      <c r="A66" s="80" t="s">
        <v>9499</v>
      </c>
      <c r="B66" s="88" t="s">
        <v>8942</v>
      </c>
      <c r="C66" s="209" t="s">
        <v>8943</v>
      </c>
      <c r="D66" s="82" t="s">
        <v>9480</v>
      </c>
      <c r="E66" s="82" t="s">
        <v>8996</v>
      </c>
      <c r="F66" s="98" t="s">
        <v>9483</v>
      </c>
      <c r="G66" s="88">
        <v>1</v>
      </c>
      <c r="H66" s="82" t="s">
        <v>9503</v>
      </c>
      <c r="I66" s="82" t="s">
        <v>9505</v>
      </c>
      <c r="J66" s="83"/>
      <c r="K66" s="104"/>
      <c r="L66" s="83"/>
      <c r="M66" s="84"/>
      <c r="N66" s="106"/>
      <c r="O66" s="83" t="s">
        <v>380</v>
      </c>
      <c r="P66" s="83" t="s">
        <v>380</v>
      </c>
      <c r="Q66" s="83" t="s">
        <v>380</v>
      </c>
      <c r="R66" s="83" t="s">
        <v>103</v>
      </c>
      <c r="S66" s="83"/>
      <c r="T66" s="123"/>
      <c r="U66" s="123"/>
      <c r="V66" s="123"/>
      <c r="W66" s="123"/>
      <c r="X66" s="123"/>
      <c r="Y66" s="123"/>
      <c r="Z66" s="123"/>
    </row>
    <row r="67" spans="1:26" ht="139.5" customHeight="1">
      <c r="A67" s="80" t="s">
        <v>9507</v>
      </c>
      <c r="B67" s="88" t="s">
        <v>8942</v>
      </c>
      <c r="C67" s="209" t="s">
        <v>8943</v>
      </c>
      <c r="D67" s="82" t="s">
        <v>9480</v>
      </c>
      <c r="E67" s="82" t="s">
        <v>9016</v>
      </c>
      <c r="F67" s="98" t="s">
        <v>9483</v>
      </c>
      <c r="G67" s="26">
        <v>1</v>
      </c>
      <c r="H67" s="82" t="s">
        <v>9512</v>
      </c>
      <c r="I67" s="82" t="s">
        <v>9495</v>
      </c>
      <c r="J67" s="86"/>
      <c r="K67" s="104"/>
      <c r="L67" s="83"/>
      <c r="M67" s="84"/>
      <c r="N67" s="106"/>
      <c r="O67" s="83" t="s">
        <v>380</v>
      </c>
      <c r="P67" s="83" t="s">
        <v>380</v>
      </c>
      <c r="Q67" s="83" t="s">
        <v>380</v>
      </c>
      <c r="R67" s="83" t="s">
        <v>103</v>
      </c>
      <c r="S67" s="83"/>
      <c r="T67" s="87"/>
      <c r="U67" s="87"/>
      <c r="V67" s="87"/>
      <c r="W67" s="87"/>
      <c r="X67" s="87"/>
      <c r="Y67" s="87"/>
      <c r="Z67" s="87"/>
    </row>
    <row r="68" spans="1:26" ht="139.5" customHeight="1">
      <c r="A68" s="80" t="s">
        <v>9516</v>
      </c>
      <c r="B68" s="88" t="s">
        <v>8942</v>
      </c>
      <c r="C68" s="209" t="s">
        <v>8943</v>
      </c>
      <c r="D68" s="82" t="s">
        <v>9480</v>
      </c>
      <c r="E68" s="82" t="s">
        <v>9302</v>
      </c>
      <c r="F68" s="98" t="s">
        <v>9483</v>
      </c>
      <c r="G68" s="88">
        <v>1</v>
      </c>
      <c r="H68" s="81" t="s">
        <v>9520</v>
      </c>
      <c r="I68" s="81" t="s">
        <v>9304</v>
      </c>
      <c r="J68" s="83"/>
      <c r="K68" s="104"/>
      <c r="L68" s="83"/>
      <c r="M68" s="84"/>
      <c r="N68" s="106"/>
      <c r="O68" s="83" t="s">
        <v>380</v>
      </c>
      <c r="P68" s="83" t="s">
        <v>380</v>
      </c>
      <c r="Q68" s="83" t="s">
        <v>380</v>
      </c>
      <c r="R68" s="83" t="s">
        <v>103</v>
      </c>
      <c r="S68" s="83"/>
      <c r="T68" s="87"/>
      <c r="U68" s="87"/>
      <c r="V68" s="87"/>
      <c r="W68" s="87"/>
      <c r="X68" s="87"/>
      <c r="Y68" s="87"/>
      <c r="Z68" s="87"/>
    </row>
    <row r="69" spans="1:26" ht="139.5" customHeight="1">
      <c r="A69" s="80" t="s">
        <v>9523</v>
      </c>
      <c r="B69" s="88" t="s">
        <v>8942</v>
      </c>
      <c r="C69" s="209" t="s">
        <v>8943</v>
      </c>
      <c r="D69" s="82" t="s">
        <v>9480</v>
      </c>
      <c r="E69" s="82" t="s">
        <v>9314</v>
      </c>
      <c r="F69" s="98" t="s">
        <v>9483</v>
      </c>
      <c r="G69" s="26">
        <v>1</v>
      </c>
      <c r="H69" s="82" t="s">
        <v>9526</v>
      </c>
      <c r="I69" s="82" t="s">
        <v>9438</v>
      </c>
      <c r="J69" s="86"/>
      <c r="K69" s="104"/>
      <c r="L69" s="83"/>
      <c r="M69" s="84"/>
      <c r="N69" s="106"/>
      <c r="O69" s="83" t="s">
        <v>380</v>
      </c>
      <c r="P69" s="83" t="s">
        <v>380</v>
      </c>
      <c r="Q69" s="83" t="s">
        <v>380</v>
      </c>
      <c r="R69" s="83" t="s">
        <v>103</v>
      </c>
      <c r="S69" s="83"/>
      <c r="T69" s="87"/>
      <c r="U69" s="87"/>
      <c r="V69" s="87"/>
      <c r="W69" s="87"/>
      <c r="X69" s="87"/>
      <c r="Y69" s="87"/>
      <c r="Z69" s="87"/>
    </row>
    <row r="70" spans="1:26" ht="139.5" customHeight="1">
      <c r="A70" s="80" t="s">
        <v>9536</v>
      </c>
      <c r="B70" s="88" t="s">
        <v>8942</v>
      </c>
      <c r="C70" s="209" t="s">
        <v>8943</v>
      </c>
      <c r="D70" s="82" t="s">
        <v>9480</v>
      </c>
      <c r="E70" s="82" t="s">
        <v>9059</v>
      </c>
      <c r="F70" s="98" t="s">
        <v>9483</v>
      </c>
      <c r="G70" s="88">
        <v>1</v>
      </c>
      <c r="H70" s="82" t="s">
        <v>9541</v>
      </c>
      <c r="I70" s="82" t="s">
        <v>9542</v>
      </c>
      <c r="J70" s="83"/>
      <c r="K70" s="104"/>
      <c r="L70" s="83"/>
      <c r="M70" s="84"/>
      <c r="N70" s="106"/>
      <c r="O70" s="83" t="s">
        <v>380</v>
      </c>
      <c r="P70" s="83" t="s">
        <v>380</v>
      </c>
      <c r="Q70" s="83" t="s">
        <v>380</v>
      </c>
      <c r="R70" s="83" t="s">
        <v>103</v>
      </c>
      <c r="S70" s="83"/>
      <c r="T70" s="87"/>
      <c r="U70" s="87"/>
      <c r="V70" s="87"/>
      <c r="W70" s="87"/>
      <c r="X70" s="87"/>
      <c r="Y70" s="87"/>
      <c r="Z70" s="87"/>
    </row>
    <row r="71" spans="1:26" ht="139.5" customHeight="1">
      <c r="A71" s="80" t="s">
        <v>9551</v>
      </c>
      <c r="B71" s="88" t="s">
        <v>8942</v>
      </c>
      <c r="C71" s="209" t="s">
        <v>8943</v>
      </c>
      <c r="D71" s="82" t="s">
        <v>9480</v>
      </c>
      <c r="E71" s="82" t="s">
        <v>9344</v>
      </c>
      <c r="F71" s="98" t="s">
        <v>9483</v>
      </c>
      <c r="G71" s="26">
        <v>1</v>
      </c>
      <c r="H71" s="82" t="s">
        <v>9556</v>
      </c>
      <c r="I71" s="82" t="s">
        <v>9557</v>
      </c>
      <c r="J71" s="86"/>
      <c r="K71" s="104"/>
      <c r="L71" s="83"/>
      <c r="M71" s="84"/>
      <c r="N71" s="106"/>
      <c r="O71" s="83" t="s">
        <v>380</v>
      </c>
      <c r="P71" s="83" t="s">
        <v>380</v>
      </c>
      <c r="Q71" s="83" t="s">
        <v>380</v>
      </c>
      <c r="R71" s="83" t="s">
        <v>103</v>
      </c>
      <c r="S71" s="83"/>
      <c r="T71" s="87"/>
      <c r="U71" s="87"/>
      <c r="V71" s="87"/>
      <c r="W71" s="87"/>
      <c r="X71" s="87"/>
      <c r="Y71" s="87"/>
      <c r="Z71" s="87"/>
    </row>
    <row r="72" spans="1:26" ht="139.5" customHeight="1">
      <c r="A72" s="80" t="s">
        <v>9564</v>
      </c>
      <c r="B72" s="88" t="s">
        <v>8942</v>
      </c>
      <c r="C72" s="209" t="s">
        <v>8943</v>
      </c>
      <c r="D72" s="82" t="s">
        <v>9567</v>
      </c>
      <c r="E72" s="82" t="s">
        <v>8947</v>
      </c>
      <c r="F72" s="98" t="s">
        <v>9483</v>
      </c>
      <c r="G72" s="88">
        <v>1</v>
      </c>
      <c r="H72" s="82" t="s">
        <v>9571</v>
      </c>
      <c r="I72" s="82" t="s">
        <v>9573</v>
      </c>
      <c r="J72" s="83"/>
      <c r="K72" s="104"/>
      <c r="L72" s="83"/>
      <c r="M72" s="84"/>
      <c r="N72" s="106"/>
      <c r="O72" s="83" t="s">
        <v>380</v>
      </c>
      <c r="P72" s="83" t="s">
        <v>380</v>
      </c>
      <c r="Q72" s="83" t="s">
        <v>380</v>
      </c>
      <c r="R72" s="83" t="s">
        <v>103</v>
      </c>
      <c r="S72" s="83"/>
      <c r="T72" s="87"/>
      <c r="U72" s="87"/>
      <c r="V72" s="87"/>
      <c r="W72" s="87"/>
      <c r="X72" s="87"/>
      <c r="Y72" s="87"/>
      <c r="Z72" s="87"/>
    </row>
    <row r="73" spans="1:26" ht="139.5" customHeight="1">
      <c r="A73" s="80" t="s">
        <v>9577</v>
      </c>
      <c r="B73" s="88" t="s">
        <v>8942</v>
      </c>
      <c r="C73" s="209" t="s">
        <v>8943</v>
      </c>
      <c r="D73" s="82" t="s">
        <v>9567</v>
      </c>
      <c r="E73" s="82" t="s">
        <v>9302</v>
      </c>
      <c r="F73" s="98" t="s">
        <v>9483</v>
      </c>
      <c r="G73" s="26">
        <v>1</v>
      </c>
      <c r="H73" s="82" t="s">
        <v>9581</v>
      </c>
      <c r="I73" s="82" t="s">
        <v>9583</v>
      </c>
      <c r="J73" s="86"/>
      <c r="K73" s="104"/>
      <c r="L73" s="83"/>
      <c r="M73" s="84"/>
      <c r="N73" s="106"/>
      <c r="O73" s="83" t="s">
        <v>380</v>
      </c>
      <c r="P73" s="83" t="s">
        <v>380</v>
      </c>
      <c r="Q73" s="83" t="s">
        <v>380</v>
      </c>
      <c r="R73" s="83" t="s">
        <v>103</v>
      </c>
      <c r="S73" s="83"/>
      <c r="T73" s="87"/>
      <c r="U73" s="87"/>
      <c r="V73" s="87"/>
      <c r="W73" s="87"/>
      <c r="X73" s="87"/>
      <c r="Y73" s="87"/>
      <c r="Z73" s="87"/>
    </row>
    <row r="74" spans="1:26" ht="139.5" customHeight="1">
      <c r="A74" s="80" t="s">
        <v>9592</v>
      </c>
      <c r="B74" s="88" t="s">
        <v>8942</v>
      </c>
      <c r="C74" s="209" t="s">
        <v>8943</v>
      </c>
      <c r="D74" s="82" t="s">
        <v>9567</v>
      </c>
      <c r="E74" s="82" t="s">
        <v>9314</v>
      </c>
      <c r="F74" s="98" t="s">
        <v>9483</v>
      </c>
      <c r="G74" s="88">
        <v>1</v>
      </c>
      <c r="H74" s="82" t="s">
        <v>9581</v>
      </c>
      <c r="I74" s="82" t="s">
        <v>9594</v>
      </c>
      <c r="J74" s="83"/>
      <c r="K74" s="104"/>
      <c r="L74" s="83"/>
      <c r="M74" s="84"/>
      <c r="N74" s="106"/>
      <c r="O74" s="83" t="s">
        <v>380</v>
      </c>
      <c r="P74" s="83" t="s">
        <v>380</v>
      </c>
      <c r="Q74" s="83" t="s">
        <v>380</v>
      </c>
      <c r="R74" s="83" t="s">
        <v>103</v>
      </c>
      <c r="S74" s="83"/>
      <c r="T74" s="87"/>
      <c r="U74" s="87"/>
      <c r="V74" s="87"/>
      <c r="W74" s="87"/>
      <c r="X74" s="87"/>
      <c r="Y74" s="87"/>
      <c r="Z74" s="87"/>
    </row>
    <row r="75" spans="1:26" ht="139.5" customHeight="1">
      <c r="A75" s="80" t="s">
        <v>9598</v>
      </c>
      <c r="B75" s="88" t="s">
        <v>8942</v>
      </c>
      <c r="C75" s="209" t="s">
        <v>8943</v>
      </c>
      <c r="D75" s="82" t="s">
        <v>9567</v>
      </c>
      <c r="E75" s="82" t="s">
        <v>9059</v>
      </c>
      <c r="F75" s="98" t="s">
        <v>9483</v>
      </c>
      <c r="G75" s="26">
        <v>1</v>
      </c>
      <c r="H75" s="82" t="s">
        <v>9601</v>
      </c>
      <c r="I75" s="82" t="s">
        <v>9602</v>
      </c>
      <c r="J75" s="86"/>
      <c r="K75" s="104"/>
      <c r="L75" s="83"/>
      <c r="M75" s="84"/>
      <c r="N75" s="106"/>
      <c r="O75" s="83" t="s">
        <v>380</v>
      </c>
      <c r="P75" s="83" t="s">
        <v>380</v>
      </c>
      <c r="Q75" s="83" t="s">
        <v>380</v>
      </c>
      <c r="R75" s="83" t="s">
        <v>103</v>
      </c>
      <c r="S75" s="83"/>
      <c r="T75" s="87"/>
      <c r="U75" s="87"/>
      <c r="V75" s="87"/>
      <c r="W75" s="87"/>
      <c r="X75" s="87"/>
      <c r="Y75" s="87"/>
      <c r="Z75" s="87"/>
    </row>
    <row r="76" spans="1:26" ht="139.5" customHeight="1">
      <c r="A76" s="80" t="s">
        <v>9608</v>
      </c>
      <c r="B76" s="88" t="s">
        <v>8942</v>
      </c>
      <c r="C76" s="209" t="s">
        <v>8943</v>
      </c>
      <c r="D76" s="82" t="s">
        <v>9567</v>
      </c>
      <c r="E76" s="82" t="s">
        <v>9344</v>
      </c>
      <c r="F76" s="98" t="s">
        <v>9483</v>
      </c>
      <c r="G76" s="88">
        <v>1</v>
      </c>
      <c r="H76" s="82" t="s">
        <v>9601</v>
      </c>
      <c r="I76" s="82" t="s">
        <v>9609</v>
      </c>
      <c r="J76" s="83"/>
      <c r="K76" s="104"/>
      <c r="L76" s="83"/>
      <c r="M76" s="84"/>
      <c r="N76" s="106"/>
      <c r="O76" s="83" t="s">
        <v>380</v>
      </c>
      <c r="P76" s="83" t="s">
        <v>380</v>
      </c>
      <c r="Q76" s="83" t="s">
        <v>380</v>
      </c>
      <c r="R76" s="83" t="s">
        <v>103</v>
      </c>
      <c r="S76" s="83"/>
      <c r="T76" s="87"/>
      <c r="U76" s="87"/>
      <c r="V76" s="87"/>
      <c r="W76" s="87"/>
      <c r="X76" s="87"/>
      <c r="Y76" s="87"/>
      <c r="Z76" s="87"/>
    </row>
    <row r="77" spans="1:26" ht="139.5" customHeight="1">
      <c r="A77" s="78" t="s">
        <v>9617</v>
      </c>
      <c r="B77" s="199" t="s">
        <v>8942</v>
      </c>
      <c r="C77" s="346" t="s">
        <v>8943</v>
      </c>
      <c r="D77" s="79" t="s">
        <v>9620</v>
      </c>
      <c r="E77" s="82" t="s">
        <v>8947</v>
      </c>
      <c r="F77" s="98" t="s">
        <v>9483</v>
      </c>
      <c r="G77" s="26">
        <v>1</v>
      </c>
      <c r="H77" s="82" t="s">
        <v>9623</v>
      </c>
      <c r="I77" s="82" t="s">
        <v>9381</v>
      </c>
      <c r="J77" s="86"/>
      <c r="K77" s="104"/>
      <c r="L77" s="91"/>
      <c r="M77" s="84"/>
      <c r="N77" s="106"/>
      <c r="O77" s="83" t="s">
        <v>380</v>
      </c>
      <c r="P77" s="83" t="s">
        <v>380</v>
      </c>
      <c r="Q77" s="83" t="s">
        <v>380</v>
      </c>
      <c r="R77" s="83" t="s">
        <v>103</v>
      </c>
      <c r="S77" s="83"/>
      <c r="T77" s="87"/>
      <c r="U77" s="87"/>
      <c r="V77" s="87"/>
      <c r="W77" s="87"/>
      <c r="X77" s="87"/>
      <c r="Y77" s="87"/>
      <c r="Z77" s="87"/>
    </row>
    <row r="78" spans="1:26" ht="139.5" customHeight="1">
      <c r="A78" s="26" t="s">
        <v>9627</v>
      </c>
      <c r="B78" s="199" t="s">
        <v>8942</v>
      </c>
      <c r="C78" s="346" t="s">
        <v>8943</v>
      </c>
      <c r="D78" s="79" t="s">
        <v>9620</v>
      </c>
      <c r="E78" s="82" t="s">
        <v>8974</v>
      </c>
      <c r="F78" s="98" t="s">
        <v>9483</v>
      </c>
      <c r="G78" s="88">
        <v>1</v>
      </c>
      <c r="H78" s="82" t="s">
        <v>9631</v>
      </c>
      <c r="I78" s="82" t="s">
        <v>9495</v>
      </c>
      <c r="J78" s="83"/>
      <c r="K78" s="104"/>
      <c r="L78" s="86"/>
      <c r="M78" s="84"/>
      <c r="N78" s="106"/>
      <c r="O78" s="83" t="s">
        <v>380</v>
      </c>
      <c r="P78" s="83" t="s">
        <v>380</v>
      </c>
      <c r="Q78" s="83" t="s">
        <v>380</v>
      </c>
      <c r="R78" s="83" t="s">
        <v>103</v>
      </c>
      <c r="S78" s="83"/>
      <c r="T78" s="87"/>
      <c r="U78" s="87"/>
      <c r="V78" s="87"/>
      <c r="W78" s="87"/>
      <c r="X78" s="87"/>
      <c r="Y78" s="87"/>
      <c r="Z78" s="87"/>
    </row>
    <row r="79" spans="1:26" ht="139.5" customHeight="1">
      <c r="A79" s="26" t="s">
        <v>9636</v>
      </c>
      <c r="B79" s="199" t="s">
        <v>8942</v>
      </c>
      <c r="C79" s="346" t="s">
        <v>8943</v>
      </c>
      <c r="D79" s="79" t="s">
        <v>9620</v>
      </c>
      <c r="E79" s="82" t="s">
        <v>8996</v>
      </c>
      <c r="F79" s="98" t="s">
        <v>9483</v>
      </c>
      <c r="G79" s="26">
        <v>1</v>
      </c>
      <c r="H79" s="82" t="s">
        <v>9638</v>
      </c>
      <c r="I79" s="82" t="s">
        <v>9505</v>
      </c>
      <c r="J79" s="86"/>
      <c r="K79" s="104"/>
      <c r="L79" s="86"/>
      <c r="M79" s="84"/>
      <c r="N79" s="106"/>
      <c r="O79" s="83" t="s">
        <v>380</v>
      </c>
      <c r="P79" s="83" t="s">
        <v>380</v>
      </c>
      <c r="Q79" s="83" t="s">
        <v>380</v>
      </c>
      <c r="R79" s="83" t="s">
        <v>103</v>
      </c>
      <c r="S79" s="83"/>
      <c r="T79" s="123"/>
      <c r="U79" s="123"/>
      <c r="V79" s="123"/>
      <c r="W79" s="123"/>
      <c r="X79" s="123"/>
      <c r="Y79" s="123"/>
      <c r="Z79" s="123"/>
    </row>
    <row r="80" spans="1:26" ht="139.5" customHeight="1">
      <c r="A80" s="26" t="s">
        <v>9642</v>
      </c>
      <c r="B80" s="199" t="s">
        <v>8942</v>
      </c>
      <c r="C80" s="346" t="s">
        <v>8943</v>
      </c>
      <c r="D80" s="79" t="s">
        <v>9620</v>
      </c>
      <c r="E80" s="82" t="s">
        <v>9016</v>
      </c>
      <c r="F80" s="98" t="s">
        <v>9483</v>
      </c>
      <c r="G80" s="88">
        <v>1</v>
      </c>
      <c r="H80" s="82" t="s">
        <v>9643</v>
      </c>
      <c r="I80" s="82" t="s">
        <v>9495</v>
      </c>
      <c r="J80" s="83"/>
      <c r="K80" s="104"/>
      <c r="L80" s="86"/>
      <c r="M80" s="84"/>
      <c r="N80" s="106"/>
      <c r="O80" s="83" t="s">
        <v>380</v>
      </c>
      <c r="P80" s="83" t="s">
        <v>380</v>
      </c>
      <c r="Q80" s="83" t="s">
        <v>380</v>
      </c>
      <c r="R80" s="83" t="s">
        <v>103</v>
      </c>
      <c r="S80" s="83"/>
      <c r="T80" s="87"/>
      <c r="U80" s="87"/>
      <c r="V80" s="87"/>
      <c r="W80" s="87"/>
      <c r="X80" s="87"/>
      <c r="Y80" s="87"/>
      <c r="Z80" s="87"/>
    </row>
    <row r="81" spans="1:26" ht="139.5" customHeight="1">
      <c r="A81" s="26" t="s">
        <v>9649</v>
      </c>
      <c r="B81" s="199" t="s">
        <v>8942</v>
      </c>
      <c r="C81" s="346" t="s">
        <v>8943</v>
      </c>
      <c r="D81" s="79" t="s">
        <v>9620</v>
      </c>
      <c r="E81" s="82" t="s">
        <v>9302</v>
      </c>
      <c r="F81" s="98" t="s">
        <v>9483</v>
      </c>
      <c r="G81" s="26">
        <v>1</v>
      </c>
      <c r="H81" s="82" t="s">
        <v>9652</v>
      </c>
      <c r="I81" s="82" t="s">
        <v>9425</v>
      </c>
      <c r="J81" s="86"/>
      <c r="K81" s="104"/>
      <c r="L81" s="86"/>
      <c r="M81" s="84"/>
      <c r="N81" s="106"/>
      <c r="O81" s="83" t="s">
        <v>380</v>
      </c>
      <c r="P81" s="83" t="s">
        <v>380</v>
      </c>
      <c r="Q81" s="83" t="s">
        <v>380</v>
      </c>
      <c r="R81" s="83" t="s">
        <v>103</v>
      </c>
      <c r="S81" s="83"/>
      <c r="T81" s="87"/>
      <c r="U81" s="87"/>
      <c r="V81" s="87"/>
      <c r="W81" s="87"/>
      <c r="X81" s="87"/>
      <c r="Y81" s="87"/>
      <c r="Z81" s="87"/>
    </row>
    <row r="82" spans="1:26" ht="139.5" customHeight="1">
      <c r="A82" s="26" t="s">
        <v>9656</v>
      </c>
      <c r="B82" s="199" t="s">
        <v>8942</v>
      </c>
      <c r="C82" s="346" t="s">
        <v>8943</v>
      </c>
      <c r="D82" s="79" t="s">
        <v>9620</v>
      </c>
      <c r="E82" s="82" t="s">
        <v>9314</v>
      </c>
      <c r="F82" s="98" t="s">
        <v>9483</v>
      </c>
      <c r="G82" s="88">
        <v>1</v>
      </c>
      <c r="H82" s="82" t="s">
        <v>9652</v>
      </c>
      <c r="I82" s="82" t="s">
        <v>9438</v>
      </c>
      <c r="J82" s="83"/>
      <c r="K82" s="104"/>
      <c r="L82" s="86"/>
      <c r="M82" s="84"/>
      <c r="N82" s="106"/>
      <c r="O82" s="83" t="s">
        <v>380</v>
      </c>
      <c r="P82" s="83" t="s">
        <v>380</v>
      </c>
      <c r="Q82" s="83" t="s">
        <v>380</v>
      </c>
      <c r="R82" s="83" t="s">
        <v>103</v>
      </c>
      <c r="S82" s="83"/>
      <c r="T82" s="87"/>
      <c r="U82" s="87"/>
      <c r="V82" s="87"/>
      <c r="W82" s="87"/>
      <c r="X82" s="87"/>
      <c r="Y82" s="87"/>
      <c r="Z82" s="87"/>
    </row>
    <row r="83" spans="1:26" ht="139.5" customHeight="1">
      <c r="A83" s="26" t="s">
        <v>9663</v>
      </c>
      <c r="B83" s="199" t="s">
        <v>8942</v>
      </c>
      <c r="C83" s="346" t="s">
        <v>8943</v>
      </c>
      <c r="D83" s="79" t="s">
        <v>9620</v>
      </c>
      <c r="E83" s="82" t="s">
        <v>9059</v>
      </c>
      <c r="F83" s="98" t="s">
        <v>9483</v>
      </c>
      <c r="G83" s="26">
        <v>1</v>
      </c>
      <c r="H83" s="82" t="s">
        <v>9665</v>
      </c>
      <c r="I83" s="82" t="s">
        <v>9542</v>
      </c>
      <c r="J83" s="86"/>
      <c r="K83" s="104"/>
      <c r="L83" s="86"/>
      <c r="M83" s="84"/>
      <c r="N83" s="106"/>
      <c r="O83" s="83" t="s">
        <v>380</v>
      </c>
      <c r="P83" s="83" t="s">
        <v>380</v>
      </c>
      <c r="Q83" s="83" t="s">
        <v>380</v>
      </c>
      <c r="R83" s="83" t="s">
        <v>103</v>
      </c>
      <c r="S83" s="83"/>
      <c r="T83" s="87"/>
      <c r="U83" s="87"/>
      <c r="V83" s="87"/>
      <c r="W83" s="87"/>
      <c r="X83" s="87"/>
      <c r="Y83" s="87"/>
      <c r="Z83" s="87"/>
    </row>
    <row r="84" spans="1:26" ht="139.5" customHeight="1">
      <c r="A84" s="26" t="s">
        <v>9672</v>
      </c>
      <c r="B84" s="199" t="s">
        <v>8942</v>
      </c>
      <c r="C84" s="346" t="s">
        <v>8943</v>
      </c>
      <c r="D84" s="79" t="s">
        <v>9620</v>
      </c>
      <c r="E84" s="82" t="s">
        <v>9344</v>
      </c>
      <c r="F84" s="98" t="s">
        <v>9483</v>
      </c>
      <c r="G84" s="88">
        <v>1</v>
      </c>
      <c r="H84" s="82" t="s">
        <v>9665</v>
      </c>
      <c r="I84" s="82" t="s">
        <v>9557</v>
      </c>
      <c r="J84" s="83"/>
      <c r="K84" s="104"/>
      <c r="L84" s="86"/>
      <c r="M84" s="84"/>
      <c r="N84" s="106"/>
      <c r="O84" s="83" t="s">
        <v>380</v>
      </c>
      <c r="P84" s="83" t="s">
        <v>380</v>
      </c>
      <c r="Q84" s="83" t="s">
        <v>380</v>
      </c>
      <c r="R84" s="83" t="s">
        <v>103</v>
      </c>
      <c r="S84" s="83"/>
      <c r="T84" s="87"/>
      <c r="U84" s="87"/>
      <c r="V84" s="87"/>
      <c r="W84" s="87"/>
      <c r="X84" s="87"/>
      <c r="Y84" s="87"/>
      <c r="Z84" s="87"/>
    </row>
    <row r="85" spans="1:26" ht="139.5" customHeight="1">
      <c r="A85" s="26" t="s">
        <v>6671</v>
      </c>
      <c r="B85" s="101" t="s">
        <v>8942</v>
      </c>
      <c r="C85" s="224" t="s">
        <v>8943</v>
      </c>
      <c r="D85" s="129" t="s">
        <v>9678</v>
      </c>
      <c r="E85" s="82" t="s">
        <v>8947</v>
      </c>
      <c r="F85" s="98" t="s">
        <v>9255</v>
      </c>
      <c r="G85" s="88">
        <v>1</v>
      </c>
      <c r="H85" s="82" t="s">
        <v>9680</v>
      </c>
      <c r="I85" s="82" t="s">
        <v>9381</v>
      </c>
      <c r="J85" s="83"/>
      <c r="K85" s="104"/>
      <c r="L85" s="86"/>
      <c r="M85" s="84"/>
      <c r="N85" s="106"/>
      <c r="O85" s="83" t="s">
        <v>380</v>
      </c>
      <c r="P85" s="83" t="s">
        <v>380</v>
      </c>
      <c r="Q85" s="83" t="s">
        <v>380</v>
      </c>
      <c r="R85" s="83"/>
      <c r="S85" s="83"/>
      <c r="T85" s="87"/>
      <c r="U85" s="87"/>
      <c r="V85" s="87"/>
      <c r="W85" s="87"/>
      <c r="X85" s="87"/>
      <c r="Y85" s="87"/>
      <c r="Z85" s="87"/>
    </row>
    <row r="86" spans="1:26" ht="139.5" customHeight="1">
      <c r="A86" s="26" t="s">
        <v>9684</v>
      </c>
      <c r="B86" s="101" t="s">
        <v>8942</v>
      </c>
      <c r="C86" s="224" t="s">
        <v>8943</v>
      </c>
      <c r="D86" s="129" t="s">
        <v>9678</v>
      </c>
      <c r="E86" s="82" t="s">
        <v>8974</v>
      </c>
      <c r="F86" s="98" t="s">
        <v>9255</v>
      </c>
      <c r="G86" s="88">
        <v>1</v>
      </c>
      <c r="H86" s="82" t="s">
        <v>9689</v>
      </c>
      <c r="I86" s="82" t="s">
        <v>9691</v>
      </c>
      <c r="J86" s="83"/>
      <c r="K86" s="104"/>
      <c r="L86" s="86"/>
      <c r="M86" s="84"/>
      <c r="N86" s="106"/>
      <c r="O86" s="83" t="s">
        <v>380</v>
      </c>
      <c r="P86" s="83" t="s">
        <v>380</v>
      </c>
      <c r="Q86" s="83" t="s">
        <v>380</v>
      </c>
      <c r="R86" s="83"/>
      <c r="S86" s="83"/>
      <c r="T86" s="87"/>
      <c r="U86" s="87"/>
      <c r="V86" s="87"/>
      <c r="W86" s="87"/>
      <c r="X86" s="87"/>
      <c r="Y86" s="87"/>
      <c r="Z86" s="87"/>
    </row>
    <row r="87" spans="1:26" ht="139.5" customHeight="1">
      <c r="A87" s="26" t="s">
        <v>9699</v>
      </c>
      <c r="B87" s="101" t="s">
        <v>8942</v>
      </c>
      <c r="C87" s="224" t="s">
        <v>8943</v>
      </c>
      <c r="D87" s="129" t="s">
        <v>9678</v>
      </c>
      <c r="E87" s="129" t="s">
        <v>8996</v>
      </c>
      <c r="F87" s="98" t="s">
        <v>9255</v>
      </c>
      <c r="G87" s="88">
        <v>1</v>
      </c>
      <c r="H87" s="129" t="s">
        <v>9702</v>
      </c>
      <c r="I87" s="129" t="s">
        <v>9703</v>
      </c>
      <c r="J87" s="83"/>
      <c r="K87" s="104"/>
      <c r="L87" s="86"/>
      <c r="M87" s="121"/>
      <c r="N87" s="4"/>
      <c r="O87" s="83" t="s">
        <v>380</v>
      </c>
      <c r="P87" s="83" t="s">
        <v>380</v>
      </c>
      <c r="Q87" s="83" t="s">
        <v>380</v>
      </c>
      <c r="R87" s="86"/>
      <c r="S87" s="83"/>
      <c r="T87" s="123"/>
      <c r="U87" s="123"/>
      <c r="V87" s="123"/>
      <c r="W87" s="123"/>
      <c r="X87" s="123"/>
      <c r="Y87" s="123"/>
      <c r="Z87" s="123"/>
    </row>
    <row r="88" spans="1:26" ht="139.5" customHeight="1">
      <c r="A88" s="26" t="s">
        <v>9707</v>
      </c>
      <c r="B88" s="101" t="s">
        <v>8942</v>
      </c>
      <c r="C88" s="224" t="s">
        <v>8943</v>
      </c>
      <c r="D88" s="129" t="s">
        <v>9678</v>
      </c>
      <c r="E88" s="82" t="s">
        <v>9016</v>
      </c>
      <c r="F88" s="98" t="s">
        <v>9255</v>
      </c>
      <c r="G88" s="88">
        <v>1</v>
      </c>
      <c r="H88" s="82" t="s">
        <v>9702</v>
      </c>
      <c r="I88" s="82" t="s">
        <v>9381</v>
      </c>
      <c r="J88" s="83"/>
      <c r="K88" s="104"/>
      <c r="L88" s="86"/>
      <c r="M88" s="84"/>
      <c r="N88" s="106"/>
      <c r="O88" s="83" t="s">
        <v>380</v>
      </c>
      <c r="P88" s="83" t="s">
        <v>380</v>
      </c>
      <c r="Q88" s="83" t="s">
        <v>380</v>
      </c>
      <c r="R88" s="83"/>
      <c r="S88" s="83"/>
      <c r="T88" s="87"/>
      <c r="U88" s="87"/>
      <c r="V88" s="87"/>
      <c r="W88" s="87"/>
      <c r="X88" s="87"/>
      <c r="Y88" s="87"/>
      <c r="Z88" s="87"/>
    </row>
    <row r="89" spans="1:26" ht="139.5" customHeight="1">
      <c r="A89" s="26" t="s">
        <v>9716</v>
      </c>
      <c r="B89" s="101" t="s">
        <v>8942</v>
      </c>
      <c r="C89" s="224" t="s">
        <v>8943</v>
      </c>
      <c r="D89" s="129" t="s">
        <v>9678</v>
      </c>
      <c r="E89" s="82" t="s">
        <v>9302</v>
      </c>
      <c r="F89" s="98" t="s">
        <v>9255</v>
      </c>
      <c r="G89" s="88">
        <v>1</v>
      </c>
      <c r="H89" s="82" t="s">
        <v>9721</v>
      </c>
      <c r="I89" s="82" t="s">
        <v>9425</v>
      </c>
      <c r="J89" s="83"/>
      <c r="K89" s="104"/>
      <c r="L89" s="86"/>
      <c r="M89" s="84"/>
      <c r="N89" s="106"/>
      <c r="O89" s="83" t="s">
        <v>380</v>
      </c>
      <c r="P89" s="83" t="s">
        <v>380</v>
      </c>
      <c r="Q89" s="83" t="s">
        <v>380</v>
      </c>
      <c r="R89" s="83"/>
      <c r="S89" s="83"/>
      <c r="T89" s="87"/>
      <c r="U89" s="87"/>
      <c r="V89" s="87"/>
      <c r="W89" s="87"/>
      <c r="X89" s="87"/>
      <c r="Y89" s="87"/>
      <c r="Z89" s="87"/>
    </row>
    <row r="90" spans="1:26" ht="139.5" customHeight="1">
      <c r="A90" s="26" t="s">
        <v>9730</v>
      </c>
      <c r="B90" s="101" t="s">
        <v>8942</v>
      </c>
      <c r="C90" s="224" t="s">
        <v>8943</v>
      </c>
      <c r="D90" s="129" t="s">
        <v>9678</v>
      </c>
      <c r="E90" s="82" t="s">
        <v>9314</v>
      </c>
      <c r="F90" s="98" t="s">
        <v>9255</v>
      </c>
      <c r="G90" s="88">
        <v>1</v>
      </c>
      <c r="H90" s="82" t="s">
        <v>9721</v>
      </c>
      <c r="I90" s="82" t="s">
        <v>9438</v>
      </c>
      <c r="J90" s="83"/>
      <c r="K90" s="104"/>
      <c r="L90" s="86"/>
      <c r="M90" s="84"/>
      <c r="N90" s="106"/>
      <c r="O90" s="83" t="s">
        <v>380</v>
      </c>
      <c r="P90" s="83" t="s">
        <v>380</v>
      </c>
      <c r="Q90" s="83" t="s">
        <v>380</v>
      </c>
      <c r="R90" s="83"/>
      <c r="S90" s="83"/>
      <c r="T90" s="87"/>
      <c r="U90" s="87"/>
      <c r="V90" s="87"/>
      <c r="W90" s="87"/>
      <c r="X90" s="87"/>
      <c r="Y90" s="87"/>
      <c r="Z90" s="87"/>
    </row>
    <row r="91" spans="1:26" ht="139.5" customHeight="1">
      <c r="A91" s="26" t="s">
        <v>9738</v>
      </c>
      <c r="B91" s="101" t="s">
        <v>8942</v>
      </c>
      <c r="C91" s="224" t="s">
        <v>8943</v>
      </c>
      <c r="D91" s="129" t="s">
        <v>9678</v>
      </c>
      <c r="E91" s="82" t="s">
        <v>9059</v>
      </c>
      <c r="F91" s="98" t="s">
        <v>9255</v>
      </c>
      <c r="G91" s="88">
        <v>1</v>
      </c>
      <c r="H91" s="82" t="s">
        <v>9745</v>
      </c>
      <c r="I91" s="82" t="s">
        <v>9746</v>
      </c>
      <c r="J91" s="83"/>
      <c r="K91" s="104"/>
      <c r="L91" s="86"/>
      <c r="M91" s="84"/>
      <c r="N91" s="106"/>
      <c r="O91" s="83" t="s">
        <v>380</v>
      </c>
      <c r="P91" s="83" t="s">
        <v>380</v>
      </c>
      <c r="Q91" s="83" t="s">
        <v>380</v>
      </c>
      <c r="R91" s="83"/>
      <c r="S91" s="83"/>
      <c r="T91" s="87"/>
      <c r="U91" s="87"/>
      <c r="V91" s="87"/>
      <c r="W91" s="87"/>
      <c r="X91" s="87"/>
      <c r="Y91" s="87"/>
      <c r="Z91" s="87"/>
    </row>
    <row r="92" spans="1:26" ht="139.5" customHeight="1">
      <c r="A92" s="26" t="s">
        <v>9754</v>
      </c>
      <c r="B92" s="101" t="s">
        <v>8942</v>
      </c>
      <c r="C92" s="224" t="s">
        <v>8943</v>
      </c>
      <c r="D92" s="129" t="s">
        <v>9678</v>
      </c>
      <c r="E92" s="82" t="s">
        <v>9344</v>
      </c>
      <c r="F92" s="98" t="s">
        <v>9255</v>
      </c>
      <c r="G92" s="88">
        <v>1</v>
      </c>
      <c r="H92" s="82" t="s">
        <v>9757</v>
      </c>
      <c r="I92" s="82" t="s">
        <v>9758</v>
      </c>
      <c r="J92" s="83"/>
      <c r="K92" s="104"/>
      <c r="L92" s="86"/>
      <c r="M92" s="84"/>
      <c r="N92" s="106"/>
      <c r="O92" s="83" t="s">
        <v>380</v>
      </c>
      <c r="P92" s="83" t="s">
        <v>380</v>
      </c>
      <c r="Q92" s="83" t="s">
        <v>380</v>
      </c>
      <c r="R92" s="83"/>
      <c r="S92" s="83"/>
      <c r="T92" s="87"/>
      <c r="U92" s="87"/>
      <c r="V92" s="87"/>
      <c r="W92" s="87"/>
      <c r="X92" s="87"/>
      <c r="Y92" s="87"/>
      <c r="Z92" s="87"/>
    </row>
    <row r="93" spans="1:26" ht="139.5" customHeight="1">
      <c r="A93" s="26" t="s">
        <v>9768</v>
      </c>
      <c r="B93" s="101" t="s">
        <v>8942</v>
      </c>
      <c r="C93" s="224" t="s">
        <v>8943</v>
      </c>
      <c r="D93" s="129" t="s">
        <v>9770</v>
      </c>
      <c r="E93" s="82" t="s">
        <v>8947</v>
      </c>
      <c r="F93" s="98" t="s">
        <v>9483</v>
      </c>
      <c r="G93" s="88">
        <v>1</v>
      </c>
      <c r="H93" s="82" t="s">
        <v>9771</v>
      </c>
      <c r="I93" s="82" t="s">
        <v>9381</v>
      </c>
      <c r="J93" s="83"/>
      <c r="K93" s="104"/>
      <c r="L93" s="86"/>
      <c r="M93" s="84"/>
      <c r="N93" s="106"/>
      <c r="O93" s="83" t="s">
        <v>380</v>
      </c>
      <c r="P93" s="83" t="s">
        <v>380</v>
      </c>
      <c r="Q93" s="83" t="s">
        <v>380</v>
      </c>
      <c r="R93" s="83" t="s">
        <v>103</v>
      </c>
      <c r="S93" s="83"/>
      <c r="T93" s="87"/>
      <c r="U93" s="87"/>
      <c r="V93" s="87"/>
      <c r="W93" s="87"/>
      <c r="X93" s="87"/>
      <c r="Y93" s="87"/>
      <c r="Z93" s="87"/>
    </row>
    <row r="94" spans="1:26" ht="139.5" customHeight="1">
      <c r="A94" s="26" t="s">
        <v>9777</v>
      </c>
      <c r="B94" s="101" t="s">
        <v>8942</v>
      </c>
      <c r="C94" s="224" t="s">
        <v>8943</v>
      </c>
      <c r="D94" s="129" t="s">
        <v>9770</v>
      </c>
      <c r="E94" s="82" t="s">
        <v>8974</v>
      </c>
      <c r="F94" s="98" t="s">
        <v>9483</v>
      </c>
      <c r="G94" s="88">
        <v>1</v>
      </c>
      <c r="H94" s="82" t="s">
        <v>9781</v>
      </c>
      <c r="I94" s="82" t="s">
        <v>9691</v>
      </c>
      <c r="J94" s="83"/>
      <c r="K94" s="104"/>
      <c r="L94" s="86"/>
      <c r="M94" s="84"/>
      <c r="N94" s="106"/>
      <c r="O94" s="83" t="s">
        <v>380</v>
      </c>
      <c r="P94" s="83" t="s">
        <v>380</v>
      </c>
      <c r="Q94" s="83" t="s">
        <v>380</v>
      </c>
      <c r="R94" s="83" t="s">
        <v>103</v>
      </c>
      <c r="S94" s="83"/>
      <c r="T94" s="87"/>
      <c r="U94" s="87"/>
      <c r="V94" s="87"/>
      <c r="W94" s="87"/>
      <c r="X94" s="87"/>
      <c r="Y94" s="87"/>
      <c r="Z94" s="87"/>
    </row>
    <row r="95" spans="1:26" ht="139.5" customHeight="1">
      <c r="A95" s="26" t="s">
        <v>9787</v>
      </c>
      <c r="B95" s="101" t="s">
        <v>8942</v>
      </c>
      <c r="C95" s="224" t="s">
        <v>8943</v>
      </c>
      <c r="D95" s="129" t="s">
        <v>9770</v>
      </c>
      <c r="E95" s="129" t="s">
        <v>8996</v>
      </c>
      <c r="F95" s="98" t="s">
        <v>9483</v>
      </c>
      <c r="G95" s="88">
        <v>1</v>
      </c>
      <c r="H95" s="129" t="s">
        <v>9791</v>
      </c>
      <c r="I95" s="129" t="s">
        <v>9703</v>
      </c>
      <c r="J95" s="83"/>
      <c r="K95" s="104"/>
      <c r="L95" s="86"/>
      <c r="M95" s="84"/>
      <c r="N95" s="106"/>
      <c r="O95" s="83" t="s">
        <v>380</v>
      </c>
      <c r="P95" s="83" t="s">
        <v>380</v>
      </c>
      <c r="Q95" s="83" t="s">
        <v>380</v>
      </c>
      <c r="R95" s="83" t="s">
        <v>103</v>
      </c>
      <c r="S95" s="83"/>
      <c r="T95" s="87"/>
      <c r="U95" s="87"/>
      <c r="V95" s="87"/>
      <c r="W95" s="87"/>
      <c r="X95" s="87"/>
      <c r="Y95" s="87"/>
      <c r="Z95" s="87"/>
    </row>
    <row r="96" spans="1:26" ht="139.5" customHeight="1">
      <c r="A96" s="26" t="s">
        <v>9798</v>
      </c>
      <c r="B96" s="101" t="s">
        <v>8942</v>
      </c>
      <c r="C96" s="224" t="s">
        <v>8943</v>
      </c>
      <c r="D96" s="129" t="s">
        <v>9770</v>
      </c>
      <c r="E96" s="82" t="s">
        <v>9016</v>
      </c>
      <c r="F96" s="98" t="s">
        <v>9483</v>
      </c>
      <c r="G96" s="88">
        <v>1</v>
      </c>
      <c r="H96" s="82" t="s">
        <v>9791</v>
      </c>
      <c r="I96" s="82" t="s">
        <v>9381</v>
      </c>
      <c r="J96" s="83"/>
      <c r="K96" s="104"/>
      <c r="L96" s="86"/>
      <c r="M96" s="84"/>
      <c r="N96" s="106"/>
      <c r="O96" s="83" t="s">
        <v>380</v>
      </c>
      <c r="P96" s="83" t="s">
        <v>380</v>
      </c>
      <c r="Q96" s="83" t="s">
        <v>380</v>
      </c>
      <c r="R96" s="83" t="s">
        <v>103</v>
      </c>
      <c r="S96" s="83"/>
      <c r="T96" s="87"/>
      <c r="U96" s="87"/>
      <c r="V96" s="87"/>
      <c r="W96" s="87"/>
      <c r="X96" s="87"/>
      <c r="Y96" s="87"/>
      <c r="Z96" s="87"/>
    </row>
    <row r="97" spans="1:26" ht="139.5" customHeight="1">
      <c r="A97" s="26" t="s">
        <v>9805</v>
      </c>
      <c r="B97" s="101" t="s">
        <v>8942</v>
      </c>
      <c r="C97" s="224" t="s">
        <v>8943</v>
      </c>
      <c r="D97" s="129" t="s">
        <v>9770</v>
      </c>
      <c r="E97" s="82" t="s">
        <v>9302</v>
      </c>
      <c r="F97" s="98" t="s">
        <v>9483</v>
      </c>
      <c r="G97" s="88">
        <v>1</v>
      </c>
      <c r="H97" s="82" t="s">
        <v>9808</v>
      </c>
      <c r="I97" s="82" t="s">
        <v>9425</v>
      </c>
      <c r="J97" s="83"/>
      <c r="K97" s="104"/>
      <c r="L97" s="86"/>
      <c r="M97" s="84"/>
      <c r="N97" s="106"/>
      <c r="O97" s="83" t="s">
        <v>380</v>
      </c>
      <c r="P97" s="83" t="s">
        <v>380</v>
      </c>
      <c r="Q97" s="83" t="s">
        <v>380</v>
      </c>
      <c r="R97" s="83" t="s">
        <v>103</v>
      </c>
      <c r="S97" s="83"/>
      <c r="T97" s="87"/>
      <c r="U97" s="87"/>
      <c r="V97" s="87"/>
      <c r="W97" s="87"/>
      <c r="X97" s="87"/>
      <c r="Y97" s="87"/>
      <c r="Z97" s="87"/>
    </row>
    <row r="98" spans="1:26" ht="139.5" customHeight="1">
      <c r="A98" s="26" t="s">
        <v>9809</v>
      </c>
      <c r="B98" s="101" t="s">
        <v>8942</v>
      </c>
      <c r="C98" s="224" t="s">
        <v>8943</v>
      </c>
      <c r="D98" s="129" t="s">
        <v>9770</v>
      </c>
      <c r="E98" s="82" t="s">
        <v>9314</v>
      </c>
      <c r="F98" s="98" t="s">
        <v>9483</v>
      </c>
      <c r="G98" s="88">
        <v>1</v>
      </c>
      <c r="H98" s="82" t="s">
        <v>9808</v>
      </c>
      <c r="I98" s="82" t="s">
        <v>9438</v>
      </c>
      <c r="J98" s="83"/>
      <c r="K98" s="104"/>
      <c r="L98" s="86"/>
      <c r="M98" s="84"/>
      <c r="N98" s="106"/>
      <c r="O98" s="83" t="s">
        <v>380</v>
      </c>
      <c r="P98" s="83" t="s">
        <v>380</v>
      </c>
      <c r="Q98" s="83" t="s">
        <v>380</v>
      </c>
      <c r="R98" s="83" t="s">
        <v>103</v>
      </c>
      <c r="S98" s="83"/>
      <c r="T98" s="87"/>
      <c r="U98" s="87"/>
      <c r="V98" s="87"/>
      <c r="W98" s="87"/>
      <c r="X98" s="87"/>
      <c r="Y98" s="87"/>
      <c r="Z98" s="87"/>
    </row>
    <row r="99" spans="1:26" ht="139.5" customHeight="1">
      <c r="A99" s="26" t="s">
        <v>9813</v>
      </c>
      <c r="B99" s="101" t="s">
        <v>8942</v>
      </c>
      <c r="C99" s="224" t="s">
        <v>8943</v>
      </c>
      <c r="D99" s="129" t="s">
        <v>9770</v>
      </c>
      <c r="E99" s="82" t="s">
        <v>9059</v>
      </c>
      <c r="F99" s="98" t="s">
        <v>9483</v>
      </c>
      <c r="G99" s="88">
        <v>1</v>
      </c>
      <c r="H99" s="82" t="s">
        <v>9817</v>
      </c>
      <c r="I99" s="82" t="s">
        <v>9746</v>
      </c>
      <c r="J99" s="83"/>
      <c r="K99" s="104"/>
      <c r="L99" s="86"/>
      <c r="M99" s="84"/>
      <c r="N99" s="106"/>
      <c r="O99" s="83" t="s">
        <v>380</v>
      </c>
      <c r="P99" s="83" t="s">
        <v>380</v>
      </c>
      <c r="Q99" s="83" t="s">
        <v>380</v>
      </c>
      <c r="R99" s="83" t="s">
        <v>103</v>
      </c>
      <c r="S99" s="83"/>
      <c r="T99" s="87"/>
      <c r="U99" s="87"/>
      <c r="V99" s="87"/>
      <c r="W99" s="87"/>
      <c r="X99" s="87"/>
      <c r="Y99" s="87"/>
      <c r="Z99" s="87"/>
    </row>
    <row r="100" spans="1:26" ht="139.5" customHeight="1">
      <c r="A100" s="26" t="s">
        <v>9822</v>
      </c>
      <c r="B100" s="101" t="s">
        <v>8942</v>
      </c>
      <c r="C100" s="224" t="s">
        <v>8943</v>
      </c>
      <c r="D100" s="129" t="s">
        <v>9770</v>
      </c>
      <c r="E100" s="82" t="s">
        <v>9344</v>
      </c>
      <c r="F100" s="98" t="s">
        <v>9483</v>
      </c>
      <c r="G100" s="88">
        <v>1</v>
      </c>
      <c r="H100" s="82" t="s">
        <v>9825</v>
      </c>
      <c r="I100" s="82" t="s">
        <v>9758</v>
      </c>
      <c r="J100" s="83"/>
      <c r="K100" s="104"/>
      <c r="L100" s="86"/>
      <c r="M100" s="84"/>
      <c r="N100" s="106"/>
      <c r="O100" s="83" t="s">
        <v>380</v>
      </c>
      <c r="P100" s="83" t="s">
        <v>380</v>
      </c>
      <c r="Q100" s="83" t="s">
        <v>380</v>
      </c>
      <c r="R100" s="83" t="s">
        <v>103</v>
      </c>
      <c r="S100" s="83"/>
      <c r="T100" s="87"/>
      <c r="U100" s="87"/>
      <c r="V100" s="87"/>
      <c r="W100" s="87"/>
      <c r="X100" s="87"/>
      <c r="Y100" s="87"/>
      <c r="Z100" s="87"/>
    </row>
    <row r="101" spans="1:26" ht="139.5" customHeight="1">
      <c r="A101" s="78" t="s">
        <v>4103</v>
      </c>
      <c r="B101" s="78" t="s">
        <v>8942</v>
      </c>
      <c r="C101" s="347" t="s">
        <v>8943</v>
      </c>
      <c r="D101" s="93" t="s">
        <v>9829</v>
      </c>
      <c r="E101" s="92" t="s">
        <v>8947</v>
      </c>
      <c r="F101" s="120" t="s">
        <v>9830</v>
      </c>
      <c r="G101" s="88">
        <v>1</v>
      </c>
      <c r="H101" s="92" t="s">
        <v>9831</v>
      </c>
      <c r="I101" s="167" t="s">
        <v>9381</v>
      </c>
      <c r="J101" s="83"/>
      <c r="K101" s="104"/>
      <c r="L101" s="91"/>
      <c r="M101" s="84"/>
      <c r="N101" s="106"/>
      <c r="O101" s="83" t="s">
        <v>380</v>
      </c>
      <c r="P101" s="83" t="s">
        <v>380</v>
      </c>
      <c r="Q101" s="83" t="s">
        <v>380</v>
      </c>
      <c r="R101" s="83" t="s">
        <v>67</v>
      </c>
      <c r="S101" s="83"/>
      <c r="T101" s="87"/>
      <c r="U101" s="87"/>
      <c r="V101" s="87"/>
      <c r="W101" s="87"/>
      <c r="X101" s="87"/>
      <c r="Y101" s="87"/>
      <c r="Z101" s="87"/>
    </row>
    <row r="102" spans="1:26" ht="139.5" customHeight="1">
      <c r="A102" s="26" t="s">
        <v>9835</v>
      </c>
      <c r="B102" s="78" t="s">
        <v>8942</v>
      </c>
      <c r="C102" s="347" t="s">
        <v>8943</v>
      </c>
      <c r="D102" s="93" t="s">
        <v>9829</v>
      </c>
      <c r="E102" s="92" t="s">
        <v>8974</v>
      </c>
      <c r="F102" s="120" t="s">
        <v>9830</v>
      </c>
      <c r="G102" s="88">
        <v>1</v>
      </c>
      <c r="H102" s="92" t="s">
        <v>9838</v>
      </c>
      <c r="I102" s="167" t="s">
        <v>9495</v>
      </c>
      <c r="J102" s="83"/>
      <c r="K102" s="104"/>
      <c r="L102" s="86"/>
      <c r="M102" s="84"/>
      <c r="N102" s="106"/>
      <c r="O102" s="83" t="s">
        <v>380</v>
      </c>
      <c r="P102" s="83" t="s">
        <v>380</v>
      </c>
      <c r="Q102" s="83" t="s">
        <v>380</v>
      </c>
      <c r="R102" s="83" t="s">
        <v>67</v>
      </c>
      <c r="S102" s="83"/>
      <c r="T102" s="87"/>
      <c r="U102" s="87"/>
      <c r="V102" s="87"/>
      <c r="W102" s="87"/>
      <c r="X102" s="87"/>
      <c r="Y102" s="87"/>
      <c r="Z102" s="87"/>
    </row>
    <row r="103" spans="1:26" ht="139.5" customHeight="1">
      <c r="A103" s="26" t="s">
        <v>9840</v>
      </c>
      <c r="B103" s="78" t="s">
        <v>8942</v>
      </c>
      <c r="C103" s="347" t="s">
        <v>8943</v>
      </c>
      <c r="D103" s="93" t="s">
        <v>9829</v>
      </c>
      <c r="E103" s="92" t="s">
        <v>8996</v>
      </c>
      <c r="F103" s="120" t="s">
        <v>9830</v>
      </c>
      <c r="G103" s="88">
        <v>1</v>
      </c>
      <c r="H103" s="92" t="s">
        <v>9842</v>
      </c>
      <c r="I103" s="167" t="s">
        <v>9505</v>
      </c>
      <c r="J103" s="83"/>
      <c r="K103" s="104"/>
      <c r="L103" s="86"/>
      <c r="M103" s="84"/>
      <c r="N103" s="106"/>
      <c r="O103" s="83" t="s">
        <v>380</v>
      </c>
      <c r="P103" s="83" t="s">
        <v>380</v>
      </c>
      <c r="Q103" s="83" t="s">
        <v>380</v>
      </c>
      <c r="R103" s="83" t="s">
        <v>67</v>
      </c>
      <c r="S103" s="83"/>
      <c r="T103" s="87"/>
      <c r="U103" s="87"/>
      <c r="V103" s="87"/>
      <c r="W103" s="87"/>
      <c r="X103" s="87"/>
      <c r="Y103" s="87"/>
      <c r="Z103" s="87"/>
    </row>
    <row r="104" spans="1:26" ht="139.5" customHeight="1">
      <c r="A104" s="26" t="s">
        <v>9843</v>
      </c>
      <c r="B104" s="78" t="s">
        <v>8942</v>
      </c>
      <c r="C104" s="347" t="s">
        <v>8943</v>
      </c>
      <c r="D104" s="93" t="s">
        <v>9829</v>
      </c>
      <c r="E104" s="92" t="s">
        <v>9016</v>
      </c>
      <c r="F104" s="120" t="s">
        <v>9830</v>
      </c>
      <c r="G104" s="88">
        <v>1</v>
      </c>
      <c r="H104" s="92" t="s">
        <v>9845</v>
      </c>
      <c r="I104" s="167" t="s">
        <v>9495</v>
      </c>
      <c r="J104" s="83"/>
      <c r="K104" s="104"/>
      <c r="L104" s="86"/>
      <c r="M104" s="84"/>
      <c r="N104" s="106"/>
      <c r="O104" s="83" t="s">
        <v>380</v>
      </c>
      <c r="P104" s="83" t="s">
        <v>380</v>
      </c>
      <c r="Q104" s="83" t="s">
        <v>380</v>
      </c>
      <c r="R104" s="83" t="s">
        <v>67</v>
      </c>
      <c r="S104" s="83"/>
      <c r="T104" s="87"/>
      <c r="U104" s="87"/>
      <c r="V104" s="87"/>
      <c r="W104" s="87"/>
      <c r="X104" s="87"/>
      <c r="Y104" s="87"/>
      <c r="Z104" s="87"/>
    </row>
    <row r="105" spans="1:26" ht="139.5" customHeight="1">
      <c r="A105" s="26" t="s">
        <v>9848</v>
      </c>
      <c r="B105" s="78" t="s">
        <v>8942</v>
      </c>
      <c r="C105" s="347" t="s">
        <v>8943</v>
      </c>
      <c r="D105" s="93" t="s">
        <v>9829</v>
      </c>
      <c r="E105" s="92" t="s">
        <v>9302</v>
      </c>
      <c r="F105" s="120" t="s">
        <v>9830</v>
      </c>
      <c r="G105" s="88">
        <v>1</v>
      </c>
      <c r="H105" s="92" t="s">
        <v>9850</v>
      </c>
      <c r="I105" s="167" t="s">
        <v>9304</v>
      </c>
      <c r="J105" s="83"/>
      <c r="K105" s="104"/>
      <c r="L105" s="86"/>
      <c r="M105" s="84"/>
      <c r="N105" s="106"/>
      <c r="O105" s="83" t="s">
        <v>380</v>
      </c>
      <c r="P105" s="83" t="s">
        <v>380</v>
      </c>
      <c r="Q105" s="83" t="s">
        <v>380</v>
      </c>
      <c r="R105" s="83" t="s">
        <v>67</v>
      </c>
      <c r="S105" s="83"/>
      <c r="T105" s="87"/>
      <c r="U105" s="87"/>
      <c r="V105" s="87"/>
      <c r="W105" s="87"/>
      <c r="X105" s="87"/>
      <c r="Y105" s="87"/>
      <c r="Z105" s="87"/>
    </row>
    <row r="106" spans="1:26" ht="139.5" customHeight="1">
      <c r="A106" s="26" t="s">
        <v>9851</v>
      </c>
      <c r="B106" s="78" t="s">
        <v>8942</v>
      </c>
      <c r="C106" s="347" t="s">
        <v>8943</v>
      </c>
      <c r="D106" s="93" t="s">
        <v>9829</v>
      </c>
      <c r="E106" s="92" t="s">
        <v>9314</v>
      </c>
      <c r="F106" s="120" t="s">
        <v>9830</v>
      </c>
      <c r="G106" s="88">
        <v>1</v>
      </c>
      <c r="H106" s="92" t="s">
        <v>9852</v>
      </c>
      <c r="I106" s="167" t="s">
        <v>9438</v>
      </c>
      <c r="J106" s="83"/>
      <c r="K106" s="104"/>
      <c r="L106" s="86"/>
      <c r="M106" s="84"/>
      <c r="N106" s="106"/>
      <c r="O106" s="83" t="s">
        <v>380</v>
      </c>
      <c r="P106" s="83" t="s">
        <v>380</v>
      </c>
      <c r="Q106" s="83" t="s">
        <v>380</v>
      </c>
      <c r="R106" s="83" t="s">
        <v>67</v>
      </c>
      <c r="S106" s="83"/>
      <c r="T106" s="87"/>
      <c r="U106" s="87"/>
      <c r="V106" s="87"/>
      <c r="W106" s="87"/>
      <c r="X106" s="87"/>
      <c r="Y106" s="87"/>
      <c r="Z106" s="87"/>
    </row>
    <row r="107" spans="1:26" ht="139.5" customHeight="1">
      <c r="A107" s="26" t="s">
        <v>9853</v>
      </c>
      <c r="B107" s="78" t="s">
        <v>8942</v>
      </c>
      <c r="C107" s="347" t="s">
        <v>8943</v>
      </c>
      <c r="D107" s="93" t="s">
        <v>9829</v>
      </c>
      <c r="E107" s="92" t="s">
        <v>9059</v>
      </c>
      <c r="F107" s="120" t="s">
        <v>9830</v>
      </c>
      <c r="G107" s="88">
        <v>1</v>
      </c>
      <c r="H107" s="92" t="s">
        <v>9854</v>
      </c>
      <c r="I107" s="167" t="s">
        <v>9542</v>
      </c>
      <c r="J107" s="83"/>
      <c r="K107" s="104"/>
      <c r="L107" s="86"/>
      <c r="M107" s="84"/>
      <c r="N107" s="106"/>
      <c r="O107" s="83" t="s">
        <v>380</v>
      </c>
      <c r="P107" s="83" t="s">
        <v>380</v>
      </c>
      <c r="Q107" s="83" t="s">
        <v>380</v>
      </c>
      <c r="R107" s="83" t="s">
        <v>67</v>
      </c>
      <c r="S107" s="83"/>
      <c r="T107" s="87"/>
      <c r="U107" s="87"/>
      <c r="V107" s="87"/>
      <c r="W107" s="87"/>
      <c r="X107" s="87"/>
      <c r="Y107" s="87"/>
      <c r="Z107" s="87"/>
    </row>
    <row r="108" spans="1:26" ht="139.5" customHeight="1">
      <c r="A108" s="26" t="s">
        <v>9855</v>
      </c>
      <c r="B108" s="78" t="s">
        <v>8942</v>
      </c>
      <c r="C108" s="347" t="s">
        <v>8943</v>
      </c>
      <c r="D108" s="93" t="s">
        <v>9829</v>
      </c>
      <c r="E108" s="92" t="s">
        <v>9344</v>
      </c>
      <c r="F108" s="120" t="s">
        <v>9830</v>
      </c>
      <c r="G108" s="88">
        <v>1</v>
      </c>
      <c r="H108" s="92" t="s">
        <v>9856</v>
      </c>
      <c r="I108" s="167" t="s">
        <v>9557</v>
      </c>
      <c r="J108" s="83"/>
      <c r="K108" s="104"/>
      <c r="L108" s="86"/>
      <c r="M108" s="84"/>
      <c r="N108" s="106"/>
      <c r="O108" s="83" t="s">
        <v>380</v>
      </c>
      <c r="P108" s="83" t="s">
        <v>380</v>
      </c>
      <c r="Q108" s="83" t="s">
        <v>380</v>
      </c>
      <c r="R108" s="83" t="s">
        <v>67</v>
      </c>
      <c r="S108" s="83"/>
      <c r="T108" s="87"/>
      <c r="U108" s="87"/>
      <c r="V108" s="87"/>
      <c r="W108" s="87"/>
      <c r="X108" s="87"/>
      <c r="Y108" s="87"/>
      <c r="Z108" s="87"/>
    </row>
    <row r="109" spans="1:26" ht="139.5" customHeight="1">
      <c r="A109" s="78" t="s">
        <v>4113</v>
      </c>
      <c r="B109" s="78" t="s">
        <v>8942</v>
      </c>
      <c r="C109" s="347" t="s">
        <v>8943</v>
      </c>
      <c r="D109" s="93" t="s">
        <v>9858</v>
      </c>
      <c r="E109" s="92" t="s">
        <v>8947</v>
      </c>
      <c r="F109" s="120" t="s">
        <v>9830</v>
      </c>
      <c r="G109" s="88">
        <v>1</v>
      </c>
      <c r="H109" s="92" t="s">
        <v>9859</v>
      </c>
      <c r="I109" s="167" t="s">
        <v>9381</v>
      </c>
      <c r="J109" s="83"/>
      <c r="K109" s="104"/>
      <c r="L109" s="91"/>
      <c r="M109" s="84"/>
      <c r="N109" s="106"/>
      <c r="O109" s="83" t="s">
        <v>380</v>
      </c>
      <c r="P109" s="83" t="s">
        <v>380</v>
      </c>
      <c r="Q109" s="83" t="s">
        <v>380</v>
      </c>
      <c r="R109" s="83" t="s">
        <v>67</v>
      </c>
      <c r="S109" s="83"/>
      <c r="T109" s="87"/>
      <c r="U109" s="87"/>
      <c r="V109" s="87"/>
      <c r="W109" s="87"/>
      <c r="X109" s="87"/>
      <c r="Y109" s="87"/>
      <c r="Z109" s="87"/>
    </row>
    <row r="110" spans="1:26" ht="139.5" customHeight="1">
      <c r="A110" s="26" t="s">
        <v>9863</v>
      </c>
      <c r="B110" s="78" t="s">
        <v>8942</v>
      </c>
      <c r="C110" s="347" t="s">
        <v>8943</v>
      </c>
      <c r="D110" s="93" t="s">
        <v>9858</v>
      </c>
      <c r="E110" s="92" t="s">
        <v>8974</v>
      </c>
      <c r="F110" s="120" t="s">
        <v>9830</v>
      </c>
      <c r="G110" s="88">
        <v>1</v>
      </c>
      <c r="H110" s="92" t="s">
        <v>9866</v>
      </c>
      <c r="I110" s="167" t="s">
        <v>9495</v>
      </c>
      <c r="J110" s="83"/>
      <c r="K110" s="104"/>
      <c r="L110" s="86"/>
      <c r="M110" s="84"/>
      <c r="N110" s="106"/>
      <c r="O110" s="83" t="s">
        <v>380</v>
      </c>
      <c r="P110" s="83" t="s">
        <v>380</v>
      </c>
      <c r="Q110" s="83" t="s">
        <v>380</v>
      </c>
      <c r="R110" s="83" t="s">
        <v>67</v>
      </c>
      <c r="S110" s="83"/>
      <c r="T110" s="87"/>
      <c r="U110" s="87"/>
      <c r="V110" s="87"/>
      <c r="W110" s="87"/>
      <c r="X110" s="87"/>
      <c r="Y110" s="87"/>
      <c r="Z110" s="87"/>
    </row>
    <row r="111" spans="1:26" ht="139.5" customHeight="1">
      <c r="A111" s="26" t="s">
        <v>9869</v>
      </c>
      <c r="B111" s="78" t="s">
        <v>8942</v>
      </c>
      <c r="C111" s="347" t="s">
        <v>8943</v>
      </c>
      <c r="D111" s="93" t="s">
        <v>9858</v>
      </c>
      <c r="E111" s="92" t="s">
        <v>8996</v>
      </c>
      <c r="F111" s="120" t="s">
        <v>9830</v>
      </c>
      <c r="G111" s="88">
        <v>1</v>
      </c>
      <c r="H111" s="92" t="s">
        <v>9870</v>
      </c>
      <c r="I111" s="167" t="s">
        <v>9505</v>
      </c>
      <c r="J111" s="83"/>
      <c r="K111" s="104"/>
      <c r="L111" s="86"/>
      <c r="M111" s="84"/>
      <c r="N111" s="106"/>
      <c r="O111" s="83" t="s">
        <v>380</v>
      </c>
      <c r="P111" s="83" t="s">
        <v>380</v>
      </c>
      <c r="Q111" s="83" t="s">
        <v>380</v>
      </c>
      <c r="R111" s="83" t="s">
        <v>67</v>
      </c>
      <c r="S111" s="83"/>
      <c r="T111" s="87"/>
      <c r="U111" s="87"/>
      <c r="V111" s="87"/>
      <c r="W111" s="87"/>
      <c r="X111" s="87"/>
      <c r="Y111" s="87"/>
      <c r="Z111" s="87"/>
    </row>
    <row r="112" spans="1:26" ht="139.5" customHeight="1">
      <c r="A112" s="26" t="s">
        <v>9874</v>
      </c>
      <c r="B112" s="78" t="s">
        <v>8942</v>
      </c>
      <c r="C112" s="347" t="s">
        <v>8943</v>
      </c>
      <c r="D112" s="93" t="s">
        <v>9858</v>
      </c>
      <c r="E112" s="92" t="s">
        <v>9016</v>
      </c>
      <c r="F112" s="120" t="s">
        <v>9830</v>
      </c>
      <c r="G112" s="88">
        <v>1</v>
      </c>
      <c r="H112" s="92" t="s">
        <v>9875</v>
      </c>
      <c r="I112" s="167" t="s">
        <v>9495</v>
      </c>
      <c r="J112" s="83"/>
      <c r="K112" s="104"/>
      <c r="L112" s="86"/>
      <c r="M112" s="84"/>
      <c r="N112" s="106"/>
      <c r="O112" s="83" t="s">
        <v>380</v>
      </c>
      <c r="P112" s="83" t="s">
        <v>380</v>
      </c>
      <c r="Q112" s="83" t="s">
        <v>380</v>
      </c>
      <c r="R112" s="83" t="s">
        <v>67</v>
      </c>
      <c r="S112" s="83"/>
      <c r="T112" s="87"/>
      <c r="U112" s="87"/>
      <c r="V112" s="87"/>
      <c r="W112" s="87"/>
      <c r="X112" s="87"/>
      <c r="Y112" s="87"/>
      <c r="Z112" s="87"/>
    </row>
    <row r="113" spans="1:26" ht="139.5" customHeight="1">
      <c r="A113" s="26" t="s">
        <v>9877</v>
      </c>
      <c r="B113" s="78" t="s">
        <v>8942</v>
      </c>
      <c r="C113" s="347" t="s">
        <v>8943</v>
      </c>
      <c r="D113" s="93" t="s">
        <v>9858</v>
      </c>
      <c r="E113" s="92" t="s">
        <v>9302</v>
      </c>
      <c r="F113" s="120" t="s">
        <v>9830</v>
      </c>
      <c r="G113" s="88">
        <v>1</v>
      </c>
      <c r="H113" s="92" t="s">
        <v>9881</v>
      </c>
      <c r="I113" s="167" t="s">
        <v>9304</v>
      </c>
      <c r="J113" s="83"/>
      <c r="K113" s="104"/>
      <c r="L113" s="86"/>
      <c r="M113" s="84"/>
      <c r="N113" s="106"/>
      <c r="O113" s="83" t="s">
        <v>380</v>
      </c>
      <c r="P113" s="83" t="s">
        <v>380</v>
      </c>
      <c r="Q113" s="83" t="s">
        <v>380</v>
      </c>
      <c r="R113" s="83" t="s">
        <v>67</v>
      </c>
      <c r="S113" s="83"/>
      <c r="T113" s="87"/>
      <c r="U113" s="87"/>
      <c r="V113" s="87"/>
      <c r="W113" s="87"/>
      <c r="X113" s="87"/>
      <c r="Y113" s="87"/>
      <c r="Z113" s="87"/>
    </row>
    <row r="114" spans="1:26" ht="139.5" customHeight="1">
      <c r="A114" s="26" t="s">
        <v>9884</v>
      </c>
      <c r="B114" s="78" t="s">
        <v>8942</v>
      </c>
      <c r="C114" s="347" t="s">
        <v>8943</v>
      </c>
      <c r="D114" s="93" t="s">
        <v>9858</v>
      </c>
      <c r="E114" s="92" t="s">
        <v>9314</v>
      </c>
      <c r="F114" s="120" t="s">
        <v>9830</v>
      </c>
      <c r="G114" s="88">
        <v>1</v>
      </c>
      <c r="H114" s="92" t="s">
        <v>9885</v>
      </c>
      <c r="I114" s="167" t="s">
        <v>9438</v>
      </c>
      <c r="J114" s="83"/>
      <c r="K114" s="104"/>
      <c r="L114" s="86"/>
      <c r="M114" s="84"/>
      <c r="N114" s="106"/>
      <c r="O114" s="83" t="s">
        <v>380</v>
      </c>
      <c r="P114" s="83" t="s">
        <v>380</v>
      </c>
      <c r="Q114" s="83" t="s">
        <v>380</v>
      </c>
      <c r="R114" s="83" t="s">
        <v>67</v>
      </c>
      <c r="S114" s="83"/>
      <c r="T114" s="87"/>
      <c r="U114" s="87"/>
      <c r="V114" s="87"/>
      <c r="W114" s="87"/>
      <c r="X114" s="87"/>
      <c r="Y114" s="87"/>
      <c r="Z114" s="87"/>
    </row>
    <row r="115" spans="1:26" ht="139.5" customHeight="1">
      <c r="A115" s="26" t="s">
        <v>9886</v>
      </c>
      <c r="B115" s="78" t="s">
        <v>8942</v>
      </c>
      <c r="C115" s="347" t="s">
        <v>8943</v>
      </c>
      <c r="D115" s="93" t="s">
        <v>9858</v>
      </c>
      <c r="E115" s="92" t="s">
        <v>9059</v>
      </c>
      <c r="F115" s="120" t="s">
        <v>9830</v>
      </c>
      <c r="G115" s="88">
        <v>1</v>
      </c>
      <c r="H115" s="92" t="s">
        <v>9888</v>
      </c>
      <c r="I115" s="167" t="s">
        <v>9542</v>
      </c>
      <c r="J115" s="83"/>
      <c r="K115" s="104"/>
      <c r="L115" s="86"/>
      <c r="M115" s="84"/>
      <c r="N115" s="106"/>
      <c r="O115" s="83" t="s">
        <v>380</v>
      </c>
      <c r="P115" s="83" t="s">
        <v>380</v>
      </c>
      <c r="Q115" s="83" t="s">
        <v>380</v>
      </c>
      <c r="R115" s="83" t="s">
        <v>67</v>
      </c>
      <c r="S115" s="83"/>
      <c r="T115" s="87"/>
      <c r="U115" s="87"/>
      <c r="V115" s="87"/>
      <c r="W115" s="87"/>
      <c r="X115" s="87"/>
      <c r="Y115" s="87"/>
      <c r="Z115" s="87"/>
    </row>
    <row r="116" spans="1:26" ht="139.5" customHeight="1">
      <c r="A116" s="26" t="s">
        <v>9890</v>
      </c>
      <c r="B116" s="78" t="s">
        <v>8942</v>
      </c>
      <c r="C116" s="347" t="s">
        <v>8943</v>
      </c>
      <c r="D116" s="93" t="s">
        <v>9858</v>
      </c>
      <c r="E116" s="92" t="s">
        <v>9344</v>
      </c>
      <c r="F116" s="120" t="s">
        <v>9830</v>
      </c>
      <c r="G116" s="88">
        <v>1</v>
      </c>
      <c r="H116" s="92" t="s">
        <v>9891</v>
      </c>
      <c r="I116" s="167" t="s">
        <v>9557</v>
      </c>
      <c r="J116" s="83"/>
      <c r="K116" s="104"/>
      <c r="L116" s="86"/>
      <c r="M116" s="84"/>
      <c r="N116" s="106"/>
      <c r="O116" s="83" t="s">
        <v>380</v>
      </c>
      <c r="P116" s="83" t="s">
        <v>380</v>
      </c>
      <c r="Q116" s="83" t="s">
        <v>380</v>
      </c>
      <c r="R116" s="83" t="s">
        <v>67</v>
      </c>
      <c r="S116" s="83"/>
      <c r="T116" s="87"/>
      <c r="U116" s="87"/>
      <c r="V116" s="87"/>
      <c r="W116" s="87"/>
      <c r="X116" s="87"/>
      <c r="Y116" s="87"/>
      <c r="Z116" s="87"/>
    </row>
    <row r="117" spans="1:26" ht="139.5" customHeight="1">
      <c r="A117" s="26" t="s">
        <v>9893</v>
      </c>
      <c r="B117" s="101" t="s">
        <v>8942</v>
      </c>
      <c r="C117" s="224" t="s">
        <v>8943</v>
      </c>
      <c r="D117" s="129" t="s">
        <v>9894</v>
      </c>
      <c r="E117" s="82" t="s">
        <v>9078</v>
      </c>
      <c r="F117" s="120" t="s">
        <v>2893</v>
      </c>
      <c r="G117" s="88">
        <v>1</v>
      </c>
      <c r="H117" s="82" t="s">
        <v>9367</v>
      </c>
      <c r="I117" s="82" t="s">
        <v>9896</v>
      </c>
      <c r="J117" s="83"/>
      <c r="K117" s="104"/>
      <c r="L117" s="86"/>
      <c r="M117" s="84"/>
      <c r="N117" s="106"/>
      <c r="O117" s="83" t="s">
        <v>380</v>
      </c>
      <c r="P117" s="83" t="s">
        <v>380</v>
      </c>
      <c r="Q117" s="83" t="s">
        <v>380</v>
      </c>
      <c r="R117" s="83"/>
      <c r="S117" s="83"/>
      <c r="T117" s="87"/>
      <c r="U117" s="87"/>
      <c r="V117" s="87"/>
      <c r="W117" s="87"/>
      <c r="X117" s="87"/>
      <c r="Y117" s="87"/>
      <c r="Z117" s="87"/>
    </row>
    <row r="118" spans="1:26" ht="139.5" customHeight="1">
      <c r="A118" s="26" t="s">
        <v>9898</v>
      </c>
      <c r="B118" s="101" t="s">
        <v>8942</v>
      </c>
      <c r="C118" s="224" t="s">
        <v>8943</v>
      </c>
      <c r="D118" s="129" t="s">
        <v>9894</v>
      </c>
      <c r="E118" s="82" t="s">
        <v>1114</v>
      </c>
      <c r="F118" s="120" t="s">
        <v>3734</v>
      </c>
      <c r="G118" s="88">
        <v>1</v>
      </c>
      <c r="H118" s="82" t="s">
        <v>9900</v>
      </c>
      <c r="I118" s="82" t="s">
        <v>9896</v>
      </c>
      <c r="J118" s="83"/>
      <c r="K118" s="104"/>
      <c r="L118" s="86"/>
      <c r="M118" s="84"/>
      <c r="N118" s="106"/>
      <c r="O118" s="83" t="s">
        <v>380</v>
      </c>
      <c r="P118" s="83" t="s">
        <v>380</v>
      </c>
      <c r="Q118" s="83" t="s">
        <v>380</v>
      </c>
      <c r="R118" s="83" t="s">
        <v>103</v>
      </c>
      <c r="S118" s="83"/>
      <c r="T118" s="87"/>
      <c r="U118" s="87"/>
      <c r="V118" s="87"/>
      <c r="W118" s="87"/>
      <c r="X118" s="87"/>
      <c r="Y118" s="87"/>
      <c r="Z118" s="87"/>
    </row>
    <row r="119" spans="1:26" ht="33" customHeight="1">
      <c r="A119" s="735" t="s">
        <v>6553</v>
      </c>
      <c r="B119" s="736" t="s">
        <v>8942</v>
      </c>
      <c r="C119" s="736" t="s">
        <v>8943</v>
      </c>
      <c r="D119" s="737" t="s">
        <v>9901</v>
      </c>
      <c r="E119" s="737" t="s">
        <v>9902</v>
      </c>
      <c r="F119" s="737" t="s">
        <v>2893</v>
      </c>
      <c r="G119" s="88">
        <v>1</v>
      </c>
      <c r="H119" s="92" t="s">
        <v>9904</v>
      </c>
      <c r="I119" s="120" t="s">
        <v>9905</v>
      </c>
      <c r="J119" s="83"/>
      <c r="K119" s="104"/>
      <c r="L119" s="734"/>
      <c r="M119" s="84"/>
      <c r="N119" s="106"/>
      <c r="O119" s="83" t="s">
        <v>380</v>
      </c>
      <c r="P119" s="83" t="s">
        <v>380</v>
      </c>
      <c r="Q119" s="83" t="s">
        <v>380</v>
      </c>
      <c r="R119" s="83"/>
      <c r="S119" s="83"/>
      <c r="T119" s="118"/>
      <c r="U119" s="118"/>
      <c r="V119" s="118"/>
      <c r="W119" s="118"/>
      <c r="X119" s="118"/>
      <c r="Y119" s="118"/>
      <c r="Z119" s="118"/>
    </row>
    <row r="120" spans="1:26" ht="16.5" customHeight="1">
      <c r="A120" s="665"/>
      <c r="B120" s="665"/>
      <c r="C120" s="665"/>
      <c r="D120" s="665"/>
      <c r="E120" s="665"/>
      <c r="F120" s="665"/>
      <c r="G120" s="88">
        <v>2</v>
      </c>
      <c r="H120" s="92" t="s">
        <v>9908</v>
      </c>
      <c r="I120" s="120" t="s">
        <v>9905</v>
      </c>
      <c r="J120" s="83"/>
      <c r="K120" s="104"/>
      <c r="L120" s="665"/>
      <c r="M120" s="84"/>
      <c r="N120" s="106"/>
      <c r="O120" s="83" t="s">
        <v>380</v>
      </c>
      <c r="P120" s="83" t="s">
        <v>380</v>
      </c>
      <c r="Q120" s="83" t="s">
        <v>380</v>
      </c>
      <c r="R120" s="83"/>
      <c r="S120" s="83"/>
      <c r="T120" s="118"/>
      <c r="U120" s="118"/>
      <c r="V120" s="118"/>
      <c r="W120" s="118"/>
      <c r="X120" s="118"/>
      <c r="Y120" s="118"/>
      <c r="Z120" s="118"/>
    </row>
    <row r="121" spans="1:26" ht="16.5" customHeight="1">
      <c r="A121" s="665"/>
      <c r="B121" s="665"/>
      <c r="C121" s="665"/>
      <c r="D121" s="665"/>
      <c r="E121" s="665"/>
      <c r="F121" s="665"/>
      <c r="G121" s="88">
        <v>3</v>
      </c>
      <c r="H121" s="92" t="s">
        <v>9910</v>
      </c>
      <c r="I121" s="120" t="s">
        <v>9905</v>
      </c>
      <c r="J121" s="83"/>
      <c r="K121" s="104"/>
      <c r="L121" s="665"/>
      <c r="M121" s="84"/>
      <c r="N121" s="106"/>
      <c r="O121" s="83" t="s">
        <v>380</v>
      </c>
      <c r="P121" s="83" t="s">
        <v>380</v>
      </c>
      <c r="Q121" s="83" t="s">
        <v>380</v>
      </c>
      <c r="R121" s="83"/>
      <c r="S121" s="83"/>
      <c r="T121" s="118"/>
      <c r="U121" s="118"/>
      <c r="V121" s="118"/>
      <c r="W121" s="118"/>
      <c r="X121" s="118"/>
      <c r="Y121" s="118"/>
      <c r="Z121" s="118"/>
    </row>
    <row r="122" spans="1:26" ht="16.5" customHeight="1">
      <c r="A122" s="665"/>
      <c r="B122" s="665"/>
      <c r="C122" s="665"/>
      <c r="D122" s="665"/>
      <c r="E122" s="665"/>
      <c r="F122" s="665"/>
      <c r="G122" s="88">
        <v>4</v>
      </c>
      <c r="H122" s="92" t="s">
        <v>9912</v>
      </c>
      <c r="I122" s="120" t="s">
        <v>9905</v>
      </c>
      <c r="J122" s="83"/>
      <c r="K122" s="104"/>
      <c r="L122" s="665"/>
      <c r="M122" s="84"/>
      <c r="N122" s="106"/>
      <c r="O122" s="83" t="s">
        <v>380</v>
      </c>
      <c r="P122" s="83" t="s">
        <v>380</v>
      </c>
      <c r="Q122" s="83" t="s">
        <v>380</v>
      </c>
      <c r="R122" s="83"/>
      <c r="S122" s="83"/>
      <c r="T122" s="118"/>
      <c r="U122" s="118"/>
      <c r="V122" s="118"/>
      <c r="W122" s="118"/>
      <c r="X122" s="118"/>
      <c r="Y122" s="118"/>
      <c r="Z122" s="118"/>
    </row>
    <row r="123" spans="1:26" ht="16.5" customHeight="1">
      <c r="A123" s="665"/>
      <c r="B123" s="665"/>
      <c r="C123" s="665"/>
      <c r="D123" s="665"/>
      <c r="E123" s="665"/>
      <c r="F123" s="665"/>
      <c r="G123" s="88">
        <v>5</v>
      </c>
      <c r="H123" s="92" t="s">
        <v>9915</v>
      </c>
      <c r="I123" s="120" t="s">
        <v>9916</v>
      </c>
      <c r="J123" s="83"/>
      <c r="K123" s="104"/>
      <c r="L123" s="665"/>
      <c r="M123" s="84"/>
      <c r="N123" s="106"/>
      <c r="O123" s="83" t="s">
        <v>380</v>
      </c>
      <c r="P123" s="83" t="s">
        <v>380</v>
      </c>
      <c r="Q123" s="83" t="s">
        <v>380</v>
      </c>
      <c r="R123" s="83"/>
      <c r="S123" s="83"/>
      <c r="T123" s="118"/>
      <c r="U123" s="118"/>
      <c r="V123" s="118"/>
      <c r="W123" s="118"/>
      <c r="X123" s="118"/>
      <c r="Y123" s="118"/>
      <c r="Z123" s="118"/>
    </row>
    <row r="124" spans="1:26" ht="16.5" customHeight="1">
      <c r="A124" s="666"/>
      <c r="B124" s="666"/>
      <c r="C124" s="666"/>
      <c r="D124" s="666"/>
      <c r="E124" s="666"/>
      <c r="F124" s="666"/>
      <c r="G124" s="88">
        <v>6</v>
      </c>
      <c r="H124" s="92" t="s">
        <v>9918</v>
      </c>
      <c r="I124" s="120" t="s">
        <v>9905</v>
      </c>
      <c r="J124" s="83"/>
      <c r="K124" s="104"/>
      <c r="L124" s="666"/>
      <c r="M124" s="84"/>
      <c r="N124" s="106"/>
      <c r="O124" s="83" t="s">
        <v>380</v>
      </c>
      <c r="P124" s="83" t="s">
        <v>380</v>
      </c>
      <c r="Q124" s="83" t="s">
        <v>380</v>
      </c>
      <c r="R124" s="83"/>
      <c r="S124" s="83"/>
      <c r="T124" s="118"/>
      <c r="U124" s="118"/>
      <c r="V124" s="118"/>
      <c r="W124" s="118"/>
      <c r="X124" s="118"/>
      <c r="Y124" s="118"/>
      <c r="Z124" s="118"/>
    </row>
    <row r="125" spans="1:26" ht="16.5" customHeight="1">
      <c r="A125" s="735" t="s">
        <v>9919</v>
      </c>
      <c r="B125" s="736" t="s">
        <v>8942</v>
      </c>
      <c r="C125" s="736" t="s">
        <v>8943</v>
      </c>
      <c r="D125" s="737" t="s">
        <v>9901</v>
      </c>
      <c r="E125" s="737" t="s">
        <v>9920</v>
      </c>
      <c r="F125" s="737" t="s">
        <v>2893</v>
      </c>
      <c r="G125" s="88">
        <v>1</v>
      </c>
      <c r="H125" s="92" t="s">
        <v>9923</v>
      </c>
      <c r="I125" s="120" t="s">
        <v>9905</v>
      </c>
      <c r="J125" s="83"/>
      <c r="K125" s="104"/>
      <c r="L125" s="734"/>
      <c r="M125" s="84"/>
      <c r="N125" s="106"/>
      <c r="O125" s="83" t="s">
        <v>380</v>
      </c>
      <c r="P125" s="83" t="s">
        <v>380</v>
      </c>
      <c r="Q125" s="83" t="s">
        <v>380</v>
      </c>
      <c r="R125" s="83"/>
      <c r="S125" s="83"/>
      <c r="T125" s="118"/>
      <c r="U125" s="118"/>
      <c r="V125" s="118"/>
      <c r="W125" s="118"/>
      <c r="X125" s="118"/>
      <c r="Y125" s="118"/>
      <c r="Z125" s="118"/>
    </row>
    <row r="126" spans="1:26" ht="33" customHeight="1">
      <c r="A126" s="665"/>
      <c r="B126" s="665"/>
      <c r="C126" s="665"/>
      <c r="D126" s="665"/>
      <c r="E126" s="665"/>
      <c r="F126" s="665"/>
      <c r="G126" s="88">
        <v>2</v>
      </c>
      <c r="H126" s="92" t="s">
        <v>9926</v>
      </c>
      <c r="I126" s="120" t="s">
        <v>9905</v>
      </c>
      <c r="J126" s="83"/>
      <c r="K126" s="104"/>
      <c r="L126" s="665"/>
      <c r="M126" s="84"/>
      <c r="N126" s="106"/>
      <c r="O126" s="83" t="s">
        <v>380</v>
      </c>
      <c r="P126" s="83" t="s">
        <v>380</v>
      </c>
      <c r="Q126" s="83" t="s">
        <v>380</v>
      </c>
      <c r="R126" s="83"/>
      <c r="S126" s="83"/>
      <c r="T126" s="118"/>
      <c r="U126" s="118"/>
      <c r="V126" s="118"/>
      <c r="W126" s="118"/>
      <c r="X126" s="118"/>
      <c r="Y126" s="118"/>
      <c r="Z126" s="118"/>
    </row>
    <row r="127" spans="1:26" ht="16.5" customHeight="1">
      <c r="A127" s="665"/>
      <c r="B127" s="665"/>
      <c r="C127" s="665"/>
      <c r="D127" s="665"/>
      <c r="E127" s="665"/>
      <c r="F127" s="665"/>
      <c r="G127" s="88">
        <v>3</v>
      </c>
      <c r="H127" s="92" t="s">
        <v>9928</v>
      </c>
      <c r="I127" s="120" t="s">
        <v>9905</v>
      </c>
      <c r="J127" s="83"/>
      <c r="K127" s="104"/>
      <c r="L127" s="665"/>
      <c r="M127" s="84"/>
      <c r="N127" s="106"/>
      <c r="O127" s="83" t="s">
        <v>380</v>
      </c>
      <c r="P127" s="83" t="s">
        <v>380</v>
      </c>
      <c r="Q127" s="83" t="s">
        <v>380</v>
      </c>
      <c r="R127" s="83"/>
      <c r="S127" s="83"/>
      <c r="T127" s="118"/>
      <c r="U127" s="118"/>
      <c r="V127" s="118"/>
      <c r="W127" s="118"/>
      <c r="X127" s="118"/>
      <c r="Y127" s="118"/>
      <c r="Z127" s="118"/>
    </row>
    <row r="128" spans="1:26" ht="16.5" customHeight="1">
      <c r="A128" s="665"/>
      <c r="B128" s="665"/>
      <c r="C128" s="665"/>
      <c r="D128" s="665"/>
      <c r="E128" s="665"/>
      <c r="F128" s="665"/>
      <c r="G128" s="88">
        <v>4</v>
      </c>
      <c r="H128" s="92" t="s">
        <v>9931</v>
      </c>
      <c r="I128" s="120" t="s">
        <v>9905</v>
      </c>
      <c r="J128" s="83"/>
      <c r="K128" s="104"/>
      <c r="L128" s="665"/>
      <c r="M128" s="84"/>
      <c r="N128" s="106"/>
      <c r="O128" s="83" t="s">
        <v>380</v>
      </c>
      <c r="P128" s="83" t="s">
        <v>380</v>
      </c>
      <c r="Q128" s="83" t="s">
        <v>380</v>
      </c>
      <c r="R128" s="83"/>
      <c r="S128" s="83"/>
      <c r="T128" s="118"/>
      <c r="U128" s="118"/>
      <c r="V128" s="118"/>
      <c r="W128" s="118"/>
      <c r="X128" s="118"/>
      <c r="Y128" s="118"/>
      <c r="Z128" s="118"/>
    </row>
    <row r="129" spans="1:26" ht="16.5" customHeight="1">
      <c r="A129" s="665"/>
      <c r="B129" s="665"/>
      <c r="C129" s="665"/>
      <c r="D129" s="665"/>
      <c r="E129" s="665"/>
      <c r="F129" s="665"/>
      <c r="G129" s="88">
        <v>5</v>
      </c>
      <c r="H129" s="92" t="s">
        <v>9915</v>
      </c>
      <c r="I129" s="120" t="s">
        <v>9916</v>
      </c>
      <c r="J129" s="83"/>
      <c r="K129" s="104"/>
      <c r="L129" s="665"/>
      <c r="M129" s="84"/>
      <c r="N129" s="106"/>
      <c r="O129" s="83" t="s">
        <v>380</v>
      </c>
      <c r="P129" s="83" t="s">
        <v>380</v>
      </c>
      <c r="Q129" s="83" t="s">
        <v>380</v>
      </c>
      <c r="R129" s="83"/>
      <c r="S129" s="83"/>
      <c r="T129" s="118"/>
      <c r="U129" s="118"/>
      <c r="V129" s="118"/>
      <c r="W129" s="118"/>
      <c r="X129" s="118"/>
      <c r="Y129" s="118"/>
      <c r="Z129" s="118"/>
    </row>
    <row r="130" spans="1:26" ht="16.5" customHeight="1">
      <c r="A130" s="666"/>
      <c r="B130" s="666"/>
      <c r="C130" s="666"/>
      <c r="D130" s="666"/>
      <c r="E130" s="666"/>
      <c r="F130" s="666"/>
      <c r="G130" s="88">
        <v>6</v>
      </c>
      <c r="H130" s="92" t="s">
        <v>9918</v>
      </c>
      <c r="I130" s="120" t="s">
        <v>9905</v>
      </c>
      <c r="J130" s="83"/>
      <c r="K130" s="104"/>
      <c r="L130" s="666"/>
      <c r="M130" s="84"/>
      <c r="N130" s="106"/>
      <c r="O130" s="83" t="s">
        <v>380</v>
      </c>
      <c r="P130" s="83" t="s">
        <v>380</v>
      </c>
      <c r="Q130" s="83" t="s">
        <v>380</v>
      </c>
      <c r="R130" s="83"/>
      <c r="S130" s="83"/>
      <c r="T130" s="118"/>
      <c r="U130" s="118"/>
      <c r="V130" s="118"/>
      <c r="W130" s="118"/>
      <c r="X130" s="118"/>
      <c r="Y130" s="118"/>
      <c r="Z130" s="118"/>
    </row>
    <row r="131" spans="1:26" ht="16.5" customHeight="1">
      <c r="A131" s="26" t="s">
        <v>9936</v>
      </c>
      <c r="B131" s="101" t="s">
        <v>8942</v>
      </c>
      <c r="C131" s="224" t="s">
        <v>8943</v>
      </c>
      <c r="D131" s="129" t="s">
        <v>9901</v>
      </c>
      <c r="E131" s="129" t="s">
        <v>9939</v>
      </c>
      <c r="F131" s="102" t="s">
        <v>2893</v>
      </c>
      <c r="G131" s="88">
        <v>1</v>
      </c>
      <c r="H131" s="82" t="s">
        <v>9940</v>
      </c>
      <c r="I131" s="103" t="s">
        <v>9905</v>
      </c>
      <c r="J131" s="83"/>
      <c r="K131" s="104"/>
      <c r="L131" s="86"/>
      <c r="M131" s="84"/>
      <c r="N131" s="106"/>
      <c r="O131" s="83" t="s">
        <v>380</v>
      </c>
      <c r="P131" s="83" t="s">
        <v>380</v>
      </c>
      <c r="Q131" s="83" t="s">
        <v>380</v>
      </c>
      <c r="R131" s="83"/>
      <c r="S131" s="83"/>
      <c r="T131" s="118"/>
      <c r="U131" s="118"/>
      <c r="V131" s="118"/>
      <c r="W131" s="118"/>
      <c r="X131" s="118"/>
      <c r="Y131" s="118"/>
      <c r="Z131" s="118"/>
    </row>
    <row r="132" spans="1:26" ht="16.5" customHeight="1">
      <c r="A132" s="26" t="s">
        <v>9941</v>
      </c>
      <c r="B132" s="101" t="s">
        <v>8942</v>
      </c>
      <c r="C132" s="224" t="s">
        <v>8943</v>
      </c>
      <c r="D132" s="129" t="s">
        <v>9901</v>
      </c>
      <c r="E132" s="129" t="s">
        <v>9942</v>
      </c>
      <c r="F132" s="102" t="s">
        <v>2893</v>
      </c>
      <c r="G132" s="88">
        <v>1</v>
      </c>
      <c r="H132" s="82" t="s">
        <v>9944</v>
      </c>
      <c r="I132" s="103" t="s">
        <v>9905</v>
      </c>
      <c r="J132" s="83"/>
      <c r="K132" s="104"/>
      <c r="L132" s="86"/>
      <c r="M132" s="84"/>
      <c r="N132" s="106"/>
      <c r="O132" s="83" t="s">
        <v>380</v>
      </c>
      <c r="P132" s="83" t="s">
        <v>380</v>
      </c>
      <c r="Q132" s="83" t="s">
        <v>380</v>
      </c>
      <c r="R132" s="83"/>
      <c r="S132" s="83"/>
      <c r="T132" s="118"/>
      <c r="U132" s="118"/>
      <c r="V132" s="118"/>
      <c r="W132" s="118"/>
      <c r="X132" s="118"/>
      <c r="Y132" s="118"/>
      <c r="Z132" s="118"/>
    </row>
    <row r="133" spans="1:26" ht="16.5" customHeight="1">
      <c r="A133" s="26" t="s">
        <v>9945</v>
      </c>
      <c r="B133" s="101" t="s">
        <v>8942</v>
      </c>
      <c r="C133" s="224" t="s">
        <v>8943</v>
      </c>
      <c r="D133" s="129" t="s">
        <v>9901</v>
      </c>
      <c r="E133" s="129" t="s">
        <v>9947</v>
      </c>
      <c r="F133" s="102" t="s">
        <v>2893</v>
      </c>
      <c r="G133" s="88">
        <v>1</v>
      </c>
      <c r="H133" s="82" t="s">
        <v>9948</v>
      </c>
      <c r="I133" s="103" t="s">
        <v>9905</v>
      </c>
      <c r="J133" s="83"/>
      <c r="K133" s="104"/>
      <c r="L133" s="86"/>
      <c r="M133" s="84" t="s">
        <v>9949</v>
      </c>
      <c r="N133" s="106"/>
      <c r="O133" s="83" t="s">
        <v>380</v>
      </c>
      <c r="P133" s="83" t="s">
        <v>380</v>
      </c>
      <c r="Q133" s="83" t="s">
        <v>380</v>
      </c>
      <c r="R133" s="83"/>
      <c r="S133" s="83"/>
      <c r="T133" s="118"/>
      <c r="U133" s="118"/>
      <c r="V133" s="118"/>
      <c r="W133" s="118"/>
      <c r="X133" s="118"/>
      <c r="Y133" s="118"/>
      <c r="Z133" s="118"/>
    </row>
    <row r="134" spans="1:26" ht="16.5" customHeight="1">
      <c r="A134" s="26" t="s">
        <v>9950</v>
      </c>
      <c r="B134" s="101" t="s">
        <v>8942</v>
      </c>
      <c r="C134" s="224" t="s">
        <v>8943</v>
      </c>
      <c r="D134" s="129" t="s">
        <v>9901</v>
      </c>
      <c r="E134" s="129" t="s">
        <v>9951</v>
      </c>
      <c r="F134" s="102" t="s">
        <v>2893</v>
      </c>
      <c r="G134" s="88">
        <v>1</v>
      </c>
      <c r="H134" s="82" t="s">
        <v>9952</v>
      </c>
      <c r="I134" s="103" t="s">
        <v>9905</v>
      </c>
      <c r="J134" s="83"/>
      <c r="K134" s="104"/>
      <c r="L134" s="86"/>
      <c r="M134" s="84" t="s">
        <v>9954</v>
      </c>
      <c r="N134" s="106"/>
      <c r="O134" s="83" t="s">
        <v>380</v>
      </c>
      <c r="P134" s="83" t="s">
        <v>380</v>
      </c>
      <c r="Q134" s="83" t="s">
        <v>380</v>
      </c>
      <c r="R134" s="83"/>
      <c r="S134" s="83"/>
      <c r="T134" s="118"/>
      <c r="U134" s="118"/>
      <c r="V134" s="118"/>
      <c r="W134" s="118"/>
      <c r="X134" s="118"/>
      <c r="Y134" s="118"/>
      <c r="Z134" s="118"/>
    </row>
    <row r="135" spans="1:26" ht="16.5" customHeight="1">
      <c r="A135" s="735" t="s">
        <v>9956</v>
      </c>
      <c r="B135" s="736" t="s">
        <v>8942</v>
      </c>
      <c r="C135" s="736" t="s">
        <v>8943</v>
      </c>
      <c r="D135" s="737" t="s">
        <v>9957</v>
      </c>
      <c r="E135" s="737" t="s">
        <v>9958</v>
      </c>
      <c r="F135" s="737" t="s">
        <v>2893</v>
      </c>
      <c r="G135" s="88">
        <v>1</v>
      </c>
      <c r="H135" s="82" t="s">
        <v>9959</v>
      </c>
      <c r="I135" s="103" t="s">
        <v>9905</v>
      </c>
      <c r="J135" s="83"/>
      <c r="K135" s="104"/>
      <c r="L135" s="734"/>
      <c r="M135" s="84"/>
      <c r="N135" s="106"/>
      <c r="O135" s="83" t="s">
        <v>380</v>
      </c>
      <c r="P135" s="83" t="s">
        <v>380</v>
      </c>
      <c r="Q135" s="83" t="s">
        <v>380</v>
      </c>
      <c r="R135" s="83"/>
      <c r="S135" s="83"/>
      <c r="T135" s="118"/>
      <c r="U135" s="118"/>
      <c r="V135" s="118"/>
      <c r="W135" s="118"/>
      <c r="X135" s="118"/>
      <c r="Y135" s="118"/>
      <c r="Z135" s="118"/>
    </row>
    <row r="136" spans="1:26" ht="16.5" customHeight="1">
      <c r="A136" s="665"/>
      <c r="B136" s="665"/>
      <c r="C136" s="665"/>
      <c r="D136" s="665"/>
      <c r="E136" s="665"/>
      <c r="F136" s="665"/>
      <c r="G136" s="88">
        <v>2</v>
      </c>
      <c r="H136" s="82" t="s">
        <v>9963</v>
      </c>
      <c r="I136" s="103" t="s">
        <v>9905</v>
      </c>
      <c r="J136" s="83"/>
      <c r="K136" s="104"/>
      <c r="L136" s="665"/>
      <c r="M136" s="84"/>
      <c r="N136" s="106"/>
      <c r="O136" s="83" t="s">
        <v>380</v>
      </c>
      <c r="P136" s="83" t="s">
        <v>380</v>
      </c>
      <c r="Q136" s="83" t="s">
        <v>380</v>
      </c>
      <c r="R136" s="83"/>
      <c r="S136" s="83"/>
      <c r="T136" s="118"/>
      <c r="U136" s="118"/>
      <c r="V136" s="118"/>
      <c r="W136" s="118"/>
      <c r="X136" s="118"/>
      <c r="Y136" s="118"/>
      <c r="Z136" s="118"/>
    </row>
    <row r="137" spans="1:26" ht="16.5" customHeight="1">
      <c r="A137" s="665"/>
      <c r="B137" s="665"/>
      <c r="C137" s="665"/>
      <c r="D137" s="665"/>
      <c r="E137" s="665"/>
      <c r="F137" s="665"/>
      <c r="G137" s="88">
        <v>3</v>
      </c>
      <c r="H137" s="82" t="s">
        <v>9965</v>
      </c>
      <c r="I137" s="103" t="s">
        <v>9905</v>
      </c>
      <c r="J137" s="83"/>
      <c r="K137" s="104"/>
      <c r="L137" s="665"/>
      <c r="M137" s="84"/>
      <c r="N137" s="106"/>
      <c r="O137" s="83" t="s">
        <v>380</v>
      </c>
      <c r="P137" s="83" t="s">
        <v>380</v>
      </c>
      <c r="Q137" s="83" t="s">
        <v>380</v>
      </c>
      <c r="R137" s="83"/>
      <c r="S137" s="83"/>
      <c r="T137" s="118"/>
      <c r="U137" s="118"/>
      <c r="V137" s="118"/>
      <c r="W137" s="118"/>
      <c r="X137" s="118"/>
      <c r="Y137" s="118"/>
      <c r="Z137" s="118"/>
    </row>
    <row r="138" spans="1:26" ht="16.5" customHeight="1">
      <c r="A138" s="665"/>
      <c r="B138" s="665"/>
      <c r="C138" s="665"/>
      <c r="D138" s="665"/>
      <c r="E138" s="665"/>
      <c r="F138" s="665"/>
      <c r="G138" s="88">
        <v>4</v>
      </c>
      <c r="H138" s="82" t="s">
        <v>9971</v>
      </c>
      <c r="I138" s="103" t="s">
        <v>9905</v>
      </c>
      <c r="J138" s="83"/>
      <c r="K138" s="104"/>
      <c r="L138" s="665"/>
      <c r="M138" s="84"/>
      <c r="N138" s="106"/>
      <c r="O138" s="83" t="s">
        <v>380</v>
      </c>
      <c r="P138" s="83" t="s">
        <v>380</v>
      </c>
      <c r="Q138" s="83" t="s">
        <v>380</v>
      </c>
      <c r="R138" s="83"/>
      <c r="S138" s="83"/>
      <c r="T138" s="118"/>
      <c r="U138" s="118"/>
      <c r="V138" s="118"/>
      <c r="W138" s="118"/>
      <c r="X138" s="118"/>
      <c r="Y138" s="118"/>
      <c r="Z138" s="118"/>
    </row>
    <row r="139" spans="1:26" ht="16.5" customHeight="1">
      <c r="A139" s="665"/>
      <c r="B139" s="665"/>
      <c r="C139" s="665"/>
      <c r="D139" s="665"/>
      <c r="E139" s="665"/>
      <c r="F139" s="665"/>
      <c r="G139" s="88">
        <v>5</v>
      </c>
      <c r="H139" s="82" t="s">
        <v>9915</v>
      </c>
      <c r="I139" s="120" t="s">
        <v>9916</v>
      </c>
      <c r="J139" s="83"/>
      <c r="K139" s="104"/>
      <c r="L139" s="665"/>
      <c r="M139" s="84"/>
      <c r="N139" s="106"/>
      <c r="O139" s="83" t="s">
        <v>380</v>
      </c>
      <c r="P139" s="83" t="s">
        <v>380</v>
      </c>
      <c r="Q139" s="83" t="s">
        <v>380</v>
      </c>
      <c r="R139" s="83"/>
      <c r="S139" s="83"/>
      <c r="T139" s="118"/>
      <c r="U139" s="118"/>
      <c r="V139" s="118"/>
      <c r="W139" s="118"/>
      <c r="X139" s="118"/>
      <c r="Y139" s="118"/>
      <c r="Z139" s="118"/>
    </row>
    <row r="140" spans="1:26" ht="16.5" customHeight="1">
      <c r="A140" s="666"/>
      <c r="B140" s="666"/>
      <c r="C140" s="666"/>
      <c r="D140" s="666"/>
      <c r="E140" s="666"/>
      <c r="F140" s="666"/>
      <c r="G140" s="88">
        <v>6</v>
      </c>
      <c r="H140" s="82" t="s">
        <v>9918</v>
      </c>
      <c r="I140" s="103" t="s">
        <v>9905</v>
      </c>
      <c r="J140" s="83"/>
      <c r="K140" s="104"/>
      <c r="L140" s="666"/>
      <c r="M140" s="84"/>
      <c r="N140" s="106"/>
      <c r="O140" s="83" t="s">
        <v>380</v>
      </c>
      <c r="P140" s="83" t="s">
        <v>380</v>
      </c>
      <c r="Q140" s="83" t="s">
        <v>380</v>
      </c>
      <c r="R140" s="83"/>
      <c r="S140" s="83"/>
      <c r="T140" s="118"/>
      <c r="U140" s="118"/>
      <c r="V140" s="118"/>
      <c r="W140" s="118"/>
      <c r="X140" s="118"/>
      <c r="Y140" s="118"/>
      <c r="Z140" s="118"/>
    </row>
    <row r="141" spans="1:26" ht="16.5" customHeight="1">
      <c r="A141" s="735" t="s">
        <v>9976</v>
      </c>
      <c r="B141" s="736" t="s">
        <v>8942</v>
      </c>
      <c r="C141" s="736" t="s">
        <v>8943</v>
      </c>
      <c r="D141" s="737" t="s">
        <v>9957</v>
      </c>
      <c r="E141" s="737" t="s">
        <v>9979</v>
      </c>
      <c r="F141" s="737" t="s">
        <v>2893</v>
      </c>
      <c r="G141" s="88">
        <v>1</v>
      </c>
      <c r="H141" s="82" t="s">
        <v>9982</v>
      </c>
      <c r="I141" s="103" t="s">
        <v>9905</v>
      </c>
      <c r="J141" s="83"/>
      <c r="K141" s="104"/>
      <c r="L141" s="734"/>
      <c r="M141" s="84"/>
      <c r="N141" s="106"/>
      <c r="O141" s="83" t="s">
        <v>380</v>
      </c>
      <c r="P141" s="83" t="s">
        <v>380</v>
      </c>
      <c r="Q141" s="83" t="s">
        <v>380</v>
      </c>
      <c r="R141" s="83"/>
      <c r="S141" s="83"/>
      <c r="T141" s="118"/>
      <c r="U141" s="118"/>
      <c r="V141" s="118"/>
      <c r="W141" s="118"/>
      <c r="X141" s="118"/>
      <c r="Y141" s="118"/>
      <c r="Z141" s="118"/>
    </row>
    <row r="142" spans="1:26" ht="16.5" customHeight="1">
      <c r="A142" s="665"/>
      <c r="B142" s="665"/>
      <c r="C142" s="665"/>
      <c r="D142" s="665"/>
      <c r="E142" s="665"/>
      <c r="F142" s="665"/>
      <c r="G142" s="88">
        <v>2</v>
      </c>
      <c r="H142" s="82" t="s">
        <v>9988</v>
      </c>
      <c r="I142" s="103" t="s">
        <v>9905</v>
      </c>
      <c r="J142" s="83"/>
      <c r="K142" s="104"/>
      <c r="L142" s="665"/>
      <c r="M142" s="84"/>
      <c r="N142" s="106"/>
      <c r="O142" s="83" t="s">
        <v>380</v>
      </c>
      <c r="P142" s="83" t="s">
        <v>380</v>
      </c>
      <c r="Q142" s="83" t="s">
        <v>380</v>
      </c>
      <c r="R142" s="83"/>
      <c r="S142" s="83"/>
      <c r="T142" s="118"/>
      <c r="U142" s="118"/>
      <c r="V142" s="118"/>
      <c r="W142" s="118"/>
      <c r="X142" s="118"/>
      <c r="Y142" s="118"/>
      <c r="Z142" s="118"/>
    </row>
    <row r="143" spans="1:26" ht="16.5" customHeight="1">
      <c r="A143" s="665"/>
      <c r="B143" s="665"/>
      <c r="C143" s="665"/>
      <c r="D143" s="665"/>
      <c r="E143" s="665"/>
      <c r="F143" s="665"/>
      <c r="G143" s="88">
        <v>3</v>
      </c>
      <c r="H143" s="82" t="s">
        <v>9992</v>
      </c>
      <c r="I143" s="103" t="s">
        <v>9905</v>
      </c>
      <c r="J143" s="83"/>
      <c r="K143" s="104"/>
      <c r="L143" s="665"/>
      <c r="M143" s="84"/>
      <c r="N143" s="106"/>
      <c r="O143" s="83" t="s">
        <v>380</v>
      </c>
      <c r="P143" s="83" t="s">
        <v>380</v>
      </c>
      <c r="Q143" s="83" t="s">
        <v>380</v>
      </c>
      <c r="R143" s="83"/>
      <c r="S143" s="83"/>
      <c r="T143" s="118"/>
      <c r="U143" s="118"/>
      <c r="V143" s="118"/>
      <c r="W143" s="118"/>
      <c r="X143" s="118"/>
      <c r="Y143" s="118"/>
      <c r="Z143" s="118"/>
    </row>
    <row r="144" spans="1:26" ht="16.5" customHeight="1">
      <c r="A144" s="665"/>
      <c r="B144" s="665"/>
      <c r="C144" s="665"/>
      <c r="D144" s="665"/>
      <c r="E144" s="665"/>
      <c r="F144" s="665"/>
      <c r="G144" s="88">
        <v>4</v>
      </c>
      <c r="H144" s="82" t="s">
        <v>9995</v>
      </c>
      <c r="I144" s="103" t="s">
        <v>9905</v>
      </c>
      <c r="J144" s="83"/>
      <c r="K144" s="104"/>
      <c r="L144" s="665"/>
      <c r="M144" s="84"/>
      <c r="N144" s="106"/>
      <c r="O144" s="83" t="s">
        <v>380</v>
      </c>
      <c r="P144" s="83" t="s">
        <v>380</v>
      </c>
      <c r="Q144" s="83" t="s">
        <v>380</v>
      </c>
      <c r="R144" s="83"/>
      <c r="S144" s="83"/>
      <c r="T144" s="118"/>
      <c r="U144" s="118"/>
      <c r="V144" s="118"/>
      <c r="W144" s="118"/>
      <c r="X144" s="118"/>
      <c r="Y144" s="118"/>
      <c r="Z144" s="118"/>
    </row>
    <row r="145" spans="1:26" ht="16.5" customHeight="1">
      <c r="A145" s="665"/>
      <c r="B145" s="665"/>
      <c r="C145" s="665"/>
      <c r="D145" s="665"/>
      <c r="E145" s="665"/>
      <c r="F145" s="665"/>
      <c r="G145" s="88">
        <v>5</v>
      </c>
      <c r="H145" s="82" t="s">
        <v>9915</v>
      </c>
      <c r="I145" s="120" t="s">
        <v>9916</v>
      </c>
      <c r="J145" s="83"/>
      <c r="K145" s="104"/>
      <c r="L145" s="665"/>
      <c r="M145" s="84"/>
      <c r="N145" s="106"/>
      <c r="O145" s="83" t="s">
        <v>380</v>
      </c>
      <c r="P145" s="83" t="s">
        <v>380</v>
      </c>
      <c r="Q145" s="83" t="s">
        <v>380</v>
      </c>
      <c r="R145" s="83"/>
      <c r="S145" s="83"/>
      <c r="T145" s="118"/>
      <c r="U145" s="118"/>
      <c r="V145" s="118"/>
      <c r="W145" s="118"/>
      <c r="X145" s="118"/>
      <c r="Y145" s="118"/>
      <c r="Z145" s="118"/>
    </row>
    <row r="146" spans="1:26" ht="16.5" customHeight="1">
      <c r="A146" s="666"/>
      <c r="B146" s="666"/>
      <c r="C146" s="666"/>
      <c r="D146" s="666"/>
      <c r="E146" s="666"/>
      <c r="F146" s="666"/>
      <c r="G146" s="88">
        <v>6</v>
      </c>
      <c r="H146" s="82" t="s">
        <v>9918</v>
      </c>
      <c r="I146" s="103" t="s">
        <v>9905</v>
      </c>
      <c r="J146" s="83"/>
      <c r="K146" s="104"/>
      <c r="L146" s="666"/>
      <c r="M146" s="84"/>
      <c r="N146" s="106"/>
      <c r="O146" s="83" t="s">
        <v>380</v>
      </c>
      <c r="P146" s="83" t="s">
        <v>380</v>
      </c>
      <c r="Q146" s="83" t="s">
        <v>380</v>
      </c>
      <c r="R146" s="83"/>
      <c r="S146" s="83"/>
      <c r="T146" s="118"/>
      <c r="U146" s="118"/>
      <c r="V146" s="118"/>
      <c r="W146" s="118"/>
      <c r="X146" s="118"/>
      <c r="Y146" s="118"/>
      <c r="Z146" s="118"/>
    </row>
    <row r="147" spans="1:26" ht="116.25" customHeight="1">
      <c r="A147" s="26" t="s">
        <v>10006</v>
      </c>
      <c r="B147" s="101" t="s">
        <v>8942</v>
      </c>
      <c r="C147" s="224" t="s">
        <v>8943</v>
      </c>
      <c r="D147" s="129" t="s">
        <v>9957</v>
      </c>
      <c r="E147" s="129" t="s">
        <v>9958</v>
      </c>
      <c r="F147" s="102" t="s">
        <v>2893</v>
      </c>
      <c r="G147" s="88">
        <v>1</v>
      </c>
      <c r="H147" s="82" t="s">
        <v>10010</v>
      </c>
      <c r="I147" s="103" t="s">
        <v>9905</v>
      </c>
      <c r="J147" s="83"/>
      <c r="K147" s="104"/>
      <c r="L147" s="86"/>
      <c r="M147" s="84"/>
      <c r="N147" s="106"/>
      <c r="O147" s="83" t="s">
        <v>380</v>
      </c>
      <c r="P147" s="83" t="s">
        <v>380</v>
      </c>
      <c r="Q147" s="83" t="s">
        <v>380</v>
      </c>
      <c r="R147" s="83"/>
      <c r="S147" s="83"/>
      <c r="T147" s="118"/>
      <c r="U147" s="118"/>
      <c r="V147" s="118"/>
      <c r="W147" s="118"/>
      <c r="X147" s="118"/>
      <c r="Y147" s="118"/>
      <c r="Z147" s="118"/>
    </row>
    <row r="148" spans="1:26" ht="141.75" customHeight="1">
      <c r="A148" s="26" t="s">
        <v>10014</v>
      </c>
      <c r="B148" s="101" t="s">
        <v>8942</v>
      </c>
      <c r="C148" s="224" t="s">
        <v>8943</v>
      </c>
      <c r="D148" s="129" t="s">
        <v>9957</v>
      </c>
      <c r="E148" s="129" t="s">
        <v>9979</v>
      </c>
      <c r="F148" s="102" t="s">
        <v>2893</v>
      </c>
      <c r="G148" s="88">
        <v>1</v>
      </c>
      <c r="H148" s="82" t="s">
        <v>10016</v>
      </c>
      <c r="I148" s="103" t="s">
        <v>9905</v>
      </c>
      <c r="J148" s="83"/>
      <c r="K148" s="104"/>
      <c r="L148" s="86"/>
      <c r="M148" s="84"/>
      <c r="N148" s="106"/>
      <c r="O148" s="83" t="s">
        <v>380</v>
      </c>
      <c r="P148" s="83" t="s">
        <v>380</v>
      </c>
      <c r="Q148" s="83" t="s">
        <v>380</v>
      </c>
      <c r="R148" s="83"/>
      <c r="S148" s="83"/>
      <c r="T148" s="118"/>
      <c r="U148" s="118"/>
      <c r="V148" s="118"/>
      <c r="W148" s="118"/>
      <c r="X148" s="118"/>
      <c r="Y148" s="118"/>
      <c r="Z148" s="118"/>
    </row>
    <row r="149" spans="1:26" ht="16.5" customHeight="1">
      <c r="A149" s="730" t="s">
        <v>10019</v>
      </c>
      <c r="B149" s="761" t="s">
        <v>8942</v>
      </c>
      <c r="C149" s="761" t="s">
        <v>8943</v>
      </c>
      <c r="D149" s="762" t="s">
        <v>10027</v>
      </c>
      <c r="E149" s="762" t="s">
        <v>10028</v>
      </c>
      <c r="F149" s="762" t="s">
        <v>10030</v>
      </c>
      <c r="G149" s="616">
        <v>1</v>
      </c>
      <c r="H149" s="618" t="s">
        <v>10031</v>
      </c>
      <c r="I149" s="619" t="s">
        <v>10032</v>
      </c>
      <c r="J149" s="83"/>
      <c r="K149" s="104"/>
      <c r="L149" s="748"/>
      <c r="M149" s="84"/>
      <c r="N149" s="106"/>
      <c r="O149" s="83" t="s">
        <v>380</v>
      </c>
      <c r="P149" s="83" t="s">
        <v>380</v>
      </c>
      <c r="Q149" s="83" t="s">
        <v>380</v>
      </c>
      <c r="R149" s="83" t="s">
        <v>79</v>
      </c>
      <c r="S149" s="83"/>
      <c r="T149" s="118"/>
      <c r="U149" s="118"/>
      <c r="V149" s="118"/>
      <c r="W149" s="118"/>
      <c r="X149" s="118"/>
      <c r="Y149" s="118"/>
      <c r="Z149" s="118"/>
    </row>
    <row r="150" spans="1:26" ht="16.5" customHeight="1">
      <c r="A150" s="731"/>
      <c r="B150" s="731"/>
      <c r="C150" s="731"/>
      <c r="D150" s="731"/>
      <c r="E150" s="731"/>
      <c r="F150" s="731"/>
      <c r="G150" s="616">
        <v>2</v>
      </c>
      <c r="H150" s="618" t="s">
        <v>10036</v>
      </c>
      <c r="I150" s="619" t="s">
        <v>10037</v>
      </c>
      <c r="J150" s="83"/>
      <c r="K150" s="104"/>
      <c r="L150" s="665"/>
      <c r="M150" s="84"/>
      <c r="N150" s="106"/>
      <c r="O150" s="83" t="s">
        <v>380</v>
      </c>
      <c r="P150" s="83" t="s">
        <v>380</v>
      </c>
      <c r="Q150" s="83" t="s">
        <v>380</v>
      </c>
      <c r="R150" s="83" t="s">
        <v>79</v>
      </c>
      <c r="S150" s="83"/>
      <c r="T150" s="118"/>
      <c r="U150" s="118"/>
      <c r="V150" s="118"/>
      <c r="W150" s="118"/>
      <c r="X150" s="118"/>
      <c r="Y150" s="118"/>
      <c r="Z150" s="118"/>
    </row>
    <row r="151" spans="1:26" ht="16.5" customHeight="1">
      <c r="A151" s="731"/>
      <c r="B151" s="731"/>
      <c r="C151" s="731"/>
      <c r="D151" s="731"/>
      <c r="E151" s="731"/>
      <c r="F151" s="731"/>
      <c r="G151" s="616">
        <v>3</v>
      </c>
      <c r="H151" s="619" t="s">
        <v>10041</v>
      </c>
      <c r="I151" s="619" t="s">
        <v>10043</v>
      </c>
      <c r="J151" s="83"/>
      <c r="K151" s="104"/>
      <c r="L151" s="665"/>
      <c r="M151" s="83"/>
      <c r="N151" s="106"/>
      <c r="O151" s="83" t="s">
        <v>380</v>
      </c>
      <c r="P151" s="83" t="s">
        <v>380</v>
      </c>
      <c r="Q151" s="83" t="s">
        <v>380</v>
      </c>
      <c r="R151" s="83" t="s">
        <v>79</v>
      </c>
      <c r="S151" s="83"/>
      <c r="T151" s="118"/>
      <c r="U151" s="118"/>
      <c r="V151" s="118"/>
      <c r="W151" s="118"/>
      <c r="X151" s="118"/>
      <c r="Y151" s="118"/>
      <c r="Z151" s="118"/>
    </row>
    <row r="152" spans="1:26" ht="16.5" customHeight="1">
      <c r="A152" s="731"/>
      <c r="B152" s="731"/>
      <c r="C152" s="731"/>
      <c r="D152" s="731"/>
      <c r="E152" s="731"/>
      <c r="F152" s="731"/>
      <c r="G152" s="616">
        <v>4</v>
      </c>
      <c r="H152" s="619" t="s">
        <v>10045</v>
      </c>
      <c r="I152" s="619" t="s">
        <v>10046</v>
      </c>
      <c r="J152" s="83"/>
      <c r="K152" s="104"/>
      <c r="L152" s="665"/>
      <c r="M152" s="83"/>
      <c r="N152" s="106"/>
      <c r="O152" s="83" t="s">
        <v>380</v>
      </c>
      <c r="P152" s="83" t="s">
        <v>380</v>
      </c>
      <c r="Q152" s="83" t="s">
        <v>380</v>
      </c>
      <c r="R152" s="83" t="s">
        <v>79</v>
      </c>
      <c r="S152" s="83"/>
      <c r="T152" s="118"/>
      <c r="U152" s="118"/>
      <c r="V152" s="118"/>
      <c r="W152" s="118"/>
      <c r="X152" s="118"/>
      <c r="Y152" s="118"/>
      <c r="Z152" s="118"/>
    </row>
    <row r="153" spans="1:26" ht="16.5" customHeight="1">
      <c r="A153" s="731"/>
      <c r="B153" s="731"/>
      <c r="C153" s="731"/>
      <c r="D153" s="731"/>
      <c r="E153" s="731"/>
      <c r="F153" s="731"/>
      <c r="G153" s="616">
        <v>5</v>
      </c>
      <c r="H153" s="619" t="s">
        <v>10050</v>
      </c>
      <c r="I153" s="619" t="s">
        <v>10051</v>
      </c>
      <c r="J153" s="83"/>
      <c r="K153" s="104"/>
      <c r="L153" s="665"/>
      <c r="M153" s="83"/>
      <c r="N153" s="106"/>
      <c r="O153" s="83" t="s">
        <v>380</v>
      </c>
      <c r="P153" s="83" t="s">
        <v>380</v>
      </c>
      <c r="Q153" s="83" t="s">
        <v>380</v>
      </c>
      <c r="R153" s="83" t="s">
        <v>79</v>
      </c>
      <c r="S153" s="83"/>
      <c r="T153" s="118"/>
      <c r="U153" s="118"/>
      <c r="V153" s="118"/>
      <c r="W153" s="118"/>
      <c r="X153" s="118"/>
      <c r="Y153" s="118"/>
      <c r="Z153" s="118"/>
    </row>
    <row r="154" spans="1:26" ht="16.5" customHeight="1">
      <c r="A154" s="731"/>
      <c r="B154" s="731"/>
      <c r="C154" s="731"/>
      <c r="D154" s="731"/>
      <c r="E154" s="731"/>
      <c r="F154" s="731"/>
      <c r="G154" s="616">
        <v>6</v>
      </c>
      <c r="H154" s="619" t="s">
        <v>10059</v>
      </c>
      <c r="I154" s="619" t="s">
        <v>10060</v>
      </c>
      <c r="J154" s="83"/>
      <c r="K154" s="104"/>
      <c r="L154" s="665"/>
      <c r="M154" s="83"/>
      <c r="N154" s="106"/>
      <c r="O154" s="83" t="s">
        <v>380</v>
      </c>
      <c r="P154" s="83" t="s">
        <v>380</v>
      </c>
      <c r="Q154" s="83" t="s">
        <v>380</v>
      </c>
      <c r="R154" s="83" t="s">
        <v>79</v>
      </c>
      <c r="S154" s="83"/>
      <c r="T154" s="118"/>
      <c r="U154" s="118"/>
      <c r="V154" s="118"/>
      <c r="W154" s="118"/>
      <c r="X154" s="118"/>
      <c r="Y154" s="118"/>
      <c r="Z154" s="118"/>
    </row>
    <row r="155" spans="1:26" ht="16.5" customHeight="1">
      <c r="A155" s="731"/>
      <c r="B155" s="731"/>
      <c r="C155" s="731"/>
      <c r="D155" s="731"/>
      <c r="E155" s="731"/>
      <c r="F155" s="731"/>
      <c r="G155" s="616">
        <v>7</v>
      </c>
      <c r="H155" s="619" t="s">
        <v>10064</v>
      </c>
      <c r="I155" s="619" t="s">
        <v>10065</v>
      </c>
      <c r="J155" s="83"/>
      <c r="K155" s="104"/>
      <c r="L155" s="665"/>
      <c r="M155" s="83"/>
      <c r="N155" s="106"/>
      <c r="O155" s="83" t="s">
        <v>380</v>
      </c>
      <c r="P155" s="83" t="s">
        <v>380</v>
      </c>
      <c r="Q155" s="83" t="s">
        <v>380</v>
      </c>
      <c r="R155" s="83" t="s">
        <v>79</v>
      </c>
      <c r="S155" s="83"/>
      <c r="T155" s="118"/>
      <c r="U155" s="118"/>
      <c r="V155" s="118"/>
      <c r="W155" s="118"/>
      <c r="X155" s="118"/>
      <c r="Y155" s="118"/>
      <c r="Z155" s="118"/>
    </row>
    <row r="156" spans="1:26" ht="16.5" customHeight="1">
      <c r="A156" s="731"/>
      <c r="B156" s="731"/>
      <c r="C156" s="731"/>
      <c r="D156" s="731"/>
      <c r="E156" s="731"/>
      <c r="F156" s="731"/>
      <c r="G156" s="616">
        <v>8</v>
      </c>
      <c r="H156" s="619" t="s">
        <v>10068</v>
      </c>
      <c r="I156" s="619" t="s">
        <v>10037</v>
      </c>
      <c r="J156" s="83"/>
      <c r="K156" s="104"/>
      <c r="L156" s="665"/>
      <c r="M156" s="83"/>
      <c r="N156" s="106"/>
      <c r="O156" s="83" t="s">
        <v>380</v>
      </c>
      <c r="P156" s="83" t="s">
        <v>380</v>
      </c>
      <c r="Q156" s="83" t="s">
        <v>380</v>
      </c>
      <c r="R156" s="83" t="s">
        <v>79</v>
      </c>
      <c r="S156" s="83"/>
      <c r="T156" s="118"/>
      <c r="U156" s="118"/>
      <c r="V156" s="118"/>
      <c r="W156" s="118"/>
      <c r="X156" s="118"/>
      <c r="Y156" s="118"/>
      <c r="Z156" s="118"/>
    </row>
    <row r="157" spans="1:26" ht="16.5" customHeight="1">
      <c r="A157" s="731"/>
      <c r="B157" s="731"/>
      <c r="C157" s="731"/>
      <c r="D157" s="731"/>
      <c r="E157" s="731"/>
      <c r="F157" s="731"/>
      <c r="G157" s="616">
        <v>9</v>
      </c>
      <c r="H157" s="619" t="s">
        <v>10071</v>
      </c>
      <c r="I157" s="619" t="s">
        <v>10072</v>
      </c>
      <c r="J157" s="83"/>
      <c r="K157" s="104"/>
      <c r="L157" s="665"/>
      <c r="M157" s="83"/>
      <c r="N157" s="106"/>
      <c r="O157" s="83" t="s">
        <v>380</v>
      </c>
      <c r="P157" s="83" t="s">
        <v>380</v>
      </c>
      <c r="Q157" s="83" t="s">
        <v>380</v>
      </c>
      <c r="R157" s="83" t="s">
        <v>79</v>
      </c>
      <c r="S157" s="83"/>
      <c r="T157" s="118"/>
      <c r="U157" s="118"/>
      <c r="V157" s="118"/>
      <c r="W157" s="118"/>
      <c r="X157" s="118"/>
      <c r="Y157" s="118"/>
      <c r="Z157" s="118"/>
    </row>
    <row r="158" spans="1:26" ht="16.5" customHeight="1">
      <c r="A158" s="731"/>
      <c r="B158" s="731"/>
      <c r="C158" s="731"/>
      <c r="D158" s="731"/>
      <c r="E158" s="731"/>
      <c r="F158" s="731"/>
      <c r="G158" s="616">
        <v>10</v>
      </c>
      <c r="H158" s="619" t="s">
        <v>10076</v>
      </c>
      <c r="I158" s="619" t="s">
        <v>10077</v>
      </c>
      <c r="J158" s="83"/>
      <c r="K158" s="104"/>
      <c r="L158" s="665"/>
      <c r="M158" s="83"/>
      <c r="N158" s="106"/>
      <c r="O158" s="83" t="s">
        <v>380</v>
      </c>
      <c r="P158" s="83" t="s">
        <v>380</v>
      </c>
      <c r="Q158" s="83" t="s">
        <v>380</v>
      </c>
      <c r="R158" s="83" t="s">
        <v>79</v>
      </c>
      <c r="S158" s="83"/>
      <c r="T158" s="118"/>
      <c r="U158" s="118"/>
      <c r="V158" s="118"/>
      <c r="W158" s="118"/>
      <c r="X158" s="118"/>
      <c r="Y158" s="118"/>
      <c r="Z158" s="118"/>
    </row>
    <row r="159" spans="1:26" ht="49.5" customHeight="1">
      <c r="A159" s="731"/>
      <c r="B159" s="731"/>
      <c r="C159" s="731"/>
      <c r="D159" s="731"/>
      <c r="E159" s="731"/>
      <c r="F159" s="731"/>
      <c r="G159" s="616">
        <v>11</v>
      </c>
      <c r="H159" s="619" t="s">
        <v>10079</v>
      </c>
      <c r="I159" s="619" t="s">
        <v>10065</v>
      </c>
      <c r="J159" s="83"/>
      <c r="K159" s="104"/>
      <c r="L159" s="665"/>
      <c r="M159" s="83"/>
      <c r="N159" s="106"/>
      <c r="O159" s="83" t="s">
        <v>380</v>
      </c>
      <c r="P159" s="83" t="s">
        <v>380</v>
      </c>
      <c r="Q159" s="83" t="s">
        <v>380</v>
      </c>
      <c r="R159" s="83" t="s">
        <v>79</v>
      </c>
      <c r="S159" s="83"/>
      <c r="T159" s="118"/>
      <c r="U159" s="118"/>
      <c r="V159" s="118"/>
      <c r="W159" s="118"/>
      <c r="X159" s="118"/>
      <c r="Y159" s="118"/>
      <c r="Z159" s="118"/>
    </row>
    <row r="160" spans="1:26" ht="16.5" customHeight="1">
      <c r="A160" s="731"/>
      <c r="B160" s="731"/>
      <c r="C160" s="731"/>
      <c r="D160" s="731"/>
      <c r="E160" s="731"/>
      <c r="F160" s="731"/>
      <c r="G160" s="616">
        <v>12</v>
      </c>
      <c r="H160" s="619" t="s">
        <v>10084</v>
      </c>
      <c r="I160" s="619" t="s">
        <v>10085</v>
      </c>
      <c r="J160" s="83"/>
      <c r="K160" s="104"/>
      <c r="L160" s="665"/>
      <c r="M160" s="83"/>
      <c r="N160" s="106"/>
      <c r="O160" s="83" t="s">
        <v>380</v>
      </c>
      <c r="P160" s="83" t="s">
        <v>380</v>
      </c>
      <c r="Q160" s="83" t="s">
        <v>380</v>
      </c>
      <c r="R160" s="83" t="s">
        <v>79</v>
      </c>
      <c r="S160" s="83"/>
      <c r="T160" s="118"/>
      <c r="U160" s="118"/>
      <c r="V160" s="118"/>
      <c r="W160" s="118"/>
      <c r="X160" s="118"/>
      <c r="Y160" s="118"/>
      <c r="Z160" s="118"/>
    </row>
    <row r="161" spans="1:26" ht="49.5" customHeight="1">
      <c r="A161" s="731"/>
      <c r="B161" s="731"/>
      <c r="C161" s="731"/>
      <c r="D161" s="731"/>
      <c r="E161" s="731"/>
      <c r="F161" s="731"/>
      <c r="G161" s="616">
        <v>13</v>
      </c>
      <c r="H161" s="619" t="s">
        <v>10089</v>
      </c>
      <c r="I161" s="619" t="s">
        <v>10085</v>
      </c>
      <c r="J161" s="83"/>
      <c r="K161" s="104"/>
      <c r="L161" s="665"/>
      <c r="M161" s="83"/>
      <c r="N161" s="106"/>
      <c r="O161" s="83" t="s">
        <v>380</v>
      </c>
      <c r="P161" s="83" t="s">
        <v>380</v>
      </c>
      <c r="Q161" s="83" t="s">
        <v>380</v>
      </c>
      <c r="R161" s="83" t="s">
        <v>79</v>
      </c>
      <c r="S161" s="83"/>
      <c r="T161" s="118"/>
      <c r="U161" s="118"/>
      <c r="V161" s="118"/>
      <c r="W161" s="118"/>
      <c r="X161" s="118"/>
      <c r="Y161" s="118"/>
      <c r="Z161" s="118"/>
    </row>
    <row r="162" spans="1:26" ht="49.5" customHeight="1">
      <c r="A162" s="731"/>
      <c r="B162" s="731"/>
      <c r="C162" s="731"/>
      <c r="D162" s="731"/>
      <c r="E162" s="731"/>
      <c r="F162" s="731"/>
      <c r="G162" s="616">
        <v>14</v>
      </c>
      <c r="H162" s="619" t="s">
        <v>10091</v>
      </c>
      <c r="I162" s="619" t="s">
        <v>10085</v>
      </c>
      <c r="J162" s="83"/>
      <c r="K162" s="104"/>
      <c r="L162" s="665"/>
      <c r="M162" s="83"/>
      <c r="N162" s="106"/>
      <c r="O162" s="83" t="s">
        <v>380</v>
      </c>
      <c r="P162" s="83" t="s">
        <v>380</v>
      </c>
      <c r="Q162" s="83" t="s">
        <v>380</v>
      </c>
      <c r="R162" s="83" t="s">
        <v>79</v>
      </c>
      <c r="S162" s="83"/>
      <c r="T162" s="118"/>
      <c r="U162" s="118"/>
      <c r="V162" s="118"/>
      <c r="W162" s="118"/>
      <c r="X162" s="118"/>
      <c r="Y162" s="118"/>
      <c r="Z162" s="118"/>
    </row>
    <row r="163" spans="1:26" ht="49.5" customHeight="1">
      <c r="A163" s="731"/>
      <c r="B163" s="731"/>
      <c r="C163" s="731"/>
      <c r="D163" s="731"/>
      <c r="E163" s="731"/>
      <c r="F163" s="731"/>
      <c r="G163" s="616">
        <v>15</v>
      </c>
      <c r="H163" s="619" t="s">
        <v>10095</v>
      </c>
      <c r="I163" s="619" t="s">
        <v>10037</v>
      </c>
      <c r="J163" s="83"/>
      <c r="K163" s="104"/>
      <c r="L163" s="665"/>
      <c r="M163" s="83"/>
      <c r="N163" s="106"/>
      <c r="O163" s="83" t="s">
        <v>380</v>
      </c>
      <c r="P163" s="83" t="s">
        <v>380</v>
      </c>
      <c r="Q163" s="83" t="s">
        <v>380</v>
      </c>
      <c r="R163" s="83" t="s">
        <v>79</v>
      </c>
      <c r="S163" s="83"/>
      <c r="T163" s="118"/>
      <c r="U163" s="118"/>
      <c r="V163" s="118"/>
      <c r="W163" s="118"/>
      <c r="X163" s="118"/>
      <c r="Y163" s="118"/>
      <c r="Z163" s="118"/>
    </row>
    <row r="164" spans="1:26" ht="16.5" customHeight="1">
      <c r="A164" s="731"/>
      <c r="B164" s="731"/>
      <c r="C164" s="731"/>
      <c r="D164" s="731"/>
      <c r="E164" s="731"/>
      <c r="F164" s="731"/>
      <c r="G164" s="616">
        <v>16</v>
      </c>
      <c r="H164" s="619" t="s">
        <v>10100</v>
      </c>
      <c r="I164" s="619" t="s">
        <v>10101</v>
      </c>
      <c r="J164" s="83"/>
      <c r="K164" s="104"/>
      <c r="L164" s="665"/>
      <c r="M164" s="84"/>
      <c r="N164" s="106"/>
      <c r="O164" s="83" t="s">
        <v>380</v>
      </c>
      <c r="P164" s="83" t="s">
        <v>380</v>
      </c>
      <c r="Q164" s="83" t="s">
        <v>380</v>
      </c>
      <c r="R164" s="83" t="s">
        <v>79</v>
      </c>
      <c r="S164" s="83"/>
      <c r="T164" s="118"/>
      <c r="U164" s="118"/>
      <c r="V164" s="118"/>
      <c r="W164" s="118"/>
      <c r="X164" s="118"/>
      <c r="Y164" s="118"/>
      <c r="Z164" s="118"/>
    </row>
    <row r="165" spans="1:26" ht="16.5" customHeight="1">
      <c r="A165" s="731"/>
      <c r="B165" s="731"/>
      <c r="C165" s="731"/>
      <c r="D165" s="731"/>
      <c r="E165" s="731"/>
      <c r="F165" s="731"/>
      <c r="G165" s="616">
        <v>17</v>
      </c>
      <c r="H165" s="619" t="s">
        <v>10105</v>
      </c>
      <c r="I165" s="619" t="s">
        <v>10032</v>
      </c>
      <c r="J165" s="83"/>
      <c r="K165" s="104"/>
      <c r="L165" s="665"/>
      <c r="M165" s="84"/>
      <c r="N165" s="106"/>
      <c r="O165" s="83" t="s">
        <v>380</v>
      </c>
      <c r="P165" s="83" t="s">
        <v>380</v>
      </c>
      <c r="Q165" s="83" t="s">
        <v>380</v>
      </c>
      <c r="R165" s="83" t="s">
        <v>79</v>
      </c>
      <c r="S165" s="83"/>
      <c r="T165" s="118"/>
      <c r="U165" s="118"/>
      <c r="V165" s="118"/>
      <c r="W165" s="118"/>
      <c r="X165" s="118"/>
      <c r="Y165" s="118"/>
      <c r="Z165" s="118"/>
    </row>
    <row r="166" spans="1:26" ht="16.5" customHeight="1">
      <c r="A166" s="731"/>
      <c r="B166" s="731"/>
      <c r="C166" s="731"/>
      <c r="D166" s="731"/>
      <c r="E166" s="731"/>
      <c r="F166" s="731"/>
      <c r="G166" s="616">
        <v>18</v>
      </c>
      <c r="H166" s="619" t="s">
        <v>10107</v>
      </c>
      <c r="I166" s="619" t="s">
        <v>10085</v>
      </c>
      <c r="J166" s="83"/>
      <c r="K166" s="104"/>
      <c r="L166" s="665"/>
      <c r="M166" s="84"/>
      <c r="N166" s="106"/>
      <c r="O166" s="83" t="s">
        <v>380</v>
      </c>
      <c r="P166" s="83" t="s">
        <v>380</v>
      </c>
      <c r="Q166" s="83" t="s">
        <v>380</v>
      </c>
      <c r="R166" s="83" t="s">
        <v>79</v>
      </c>
      <c r="S166" s="83"/>
      <c r="T166" s="118"/>
      <c r="U166" s="118"/>
      <c r="V166" s="118"/>
      <c r="W166" s="118"/>
      <c r="X166" s="118"/>
      <c r="Y166" s="118"/>
      <c r="Z166" s="118"/>
    </row>
    <row r="167" spans="1:26" ht="16.5" customHeight="1">
      <c r="A167" s="732"/>
      <c r="B167" s="732"/>
      <c r="C167" s="732"/>
      <c r="D167" s="732"/>
      <c r="E167" s="732"/>
      <c r="F167" s="732"/>
      <c r="G167" s="616">
        <v>19</v>
      </c>
      <c r="H167" s="640" t="s">
        <v>10110</v>
      </c>
      <c r="I167" s="609" t="s">
        <v>10085</v>
      </c>
      <c r="J167" s="83"/>
      <c r="K167" s="104"/>
      <c r="L167" s="666"/>
      <c r="M167" s="84"/>
      <c r="N167" s="106"/>
      <c r="O167" s="83" t="s">
        <v>380</v>
      </c>
      <c r="P167" s="83" t="s">
        <v>380</v>
      </c>
      <c r="Q167" s="83" t="s">
        <v>380</v>
      </c>
      <c r="R167" s="83" t="s">
        <v>79</v>
      </c>
      <c r="S167" s="83"/>
      <c r="T167" s="118"/>
      <c r="U167" s="118"/>
      <c r="V167" s="118"/>
      <c r="W167" s="118"/>
      <c r="X167" s="118"/>
      <c r="Y167" s="118"/>
      <c r="Z167" s="118"/>
    </row>
    <row r="168" spans="1:26" ht="33" customHeight="1">
      <c r="A168" s="730" t="s">
        <v>5806</v>
      </c>
      <c r="B168" s="768" t="s">
        <v>8942</v>
      </c>
      <c r="C168" s="768" t="s">
        <v>8943</v>
      </c>
      <c r="D168" s="765" t="s">
        <v>10118</v>
      </c>
      <c r="E168" s="765" t="s">
        <v>10119</v>
      </c>
      <c r="F168" s="762" t="s">
        <v>10030</v>
      </c>
      <c r="G168" s="633">
        <v>1</v>
      </c>
      <c r="H168" s="618" t="s">
        <v>10122</v>
      </c>
      <c r="I168" s="619" t="s">
        <v>10123</v>
      </c>
      <c r="J168" s="83"/>
      <c r="K168" s="104"/>
      <c r="L168" s="748"/>
      <c r="M168" s="83"/>
      <c r="N168" s="106"/>
      <c r="O168" s="83" t="s">
        <v>380</v>
      </c>
      <c r="P168" s="83" t="s">
        <v>380</v>
      </c>
      <c r="Q168" s="83" t="s">
        <v>380</v>
      </c>
      <c r="R168" s="83" t="s">
        <v>79</v>
      </c>
      <c r="S168" s="83"/>
      <c r="T168" s="118"/>
      <c r="U168" s="118"/>
      <c r="V168" s="118"/>
      <c r="W168" s="118"/>
      <c r="X168" s="118"/>
      <c r="Y168" s="118"/>
      <c r="Z168" s="118"/>
    </row>
    <row r="169" spans="1:26" ht="16.5" customHeight="1">
      <c r="A169" s="731"/>
      <c r="B169" s="731"/>
      <c r="C169" s="731"/>
      <c r="D169" s="731"/>
      <c r="E169" s="731"/>
      <c r="F169" s="731"/>
      <c r="G169" s="633">
        <v>2</v>
      </c>
      <c r="H169" s="618" t="s">
        <v>10126</v>
      </c>
      <c r="I169" s="619" t="s">
        <v>10037</v>
      </c>
      <c r="J169" s="83"/>
      <c r="K169" s="104"/>
      <c r="L169" s="665"/>
      <c r="M169" s="83"/>
      <c r="N169" s="106"/>
      <c r="O169" s="83" t="s">
        <v>380</v>
      </c>
      <c r="P169" s="83" t="s">
        <v>380</v>
      </c>
      <c r="Q169" s="83" t="s">
        <v>380</v>
      </c>
      <c r="R169" s="83" t="s">
        <v>79</v>
      </c>
      <c r="S169" s="83"/>
      <c r="T169" s="118"/>
      <c r="U169" s="118"/>
      <c r="V169" s="118"/>
      <c r="W169" s="118"/>
      <c r="X169" s="118"/>
      <c r="Y169" s="118"/>
      <c r="Z169" s="118"/>
    </row>
    <row r="170" spans="1:26" ht="16.5" customHeight="1">
      <c r="A170" s="731"/>
      <c r="B170" s="731"/>
      <c r="C170" s="731"/>
      <c r="D170" s="731"/>
      <c r="E170" s="731"/>
      <c r="F170" s="731"/>
      <c r="G170" s="633">
        <v>3</v>
      </c>
      <c r="H170" s="619" t="s">
        <v>10130</v>
      </c>
      <c r="I170" s="619" t="s">
        <v>10043</v>
      </c>
      <c r="J170" s="83"/>
      <c r="K170" s="104"/>
      <c r="L170" s="665"/>
      <c r="M170" s="83"/>
      <c r="N170" s="106"/>
      <c r="O170" s="83" t="s">
        <v>380</v>
      </c>
      <c r="P170" s="83" t="s">
        <v>380</v>
      </c>
      <c r="Q170" s="83" t="s">
        <v>380</v>
      </c>
      <c r="R170" s="83" t="s">
        <v>79</v>
      </c>
      <c r="S170" s="83"/>
      <c r="T170" s="118"/>
      <c r="U170" s="118"/>
      <c r="V170" s="118"/>
      <c r="W170" s="118"/>
      <c r="X170" s="118"/>
      <c r="Y170" s="118"/>
      <c r="Z170" s="118"/>
    </row>
    <row r="171" spans="1:26" ht="16.5" customHeight="1">
      <c r="A171" s="731"/>
      <c r="B171" s="731"/>
      <c r="C171" s="731"/>
      <c r="D171" s="731"/>
      <c r="E171" s="731"/>
      <c r="F171" s="731"/>
      <c r="G171" s="633">
        <v>4</v>
      </c>
      <c r="H171" s="619" t="s">
        <v>10133</v>
      </c>
      <c r="I171" s="619" t="s">
        <v>10046</v>
      </c>
      <c r="J171" s="83"/>
      <c r="K171" s="104"/>
      <c r="L171" s="665"/>
      <c r="M171" s="83"/>
      <c r="N171" s="106"/>
      <c r="O171" s="83" t="s">
        <v>380</v>
      </c>
      <c r="P171" s="83" t="s">
        <v>380</v>
      </c>
      <c r="Q171" s="83" t="s">
        <v>380</v>
      </c>
      <c r="R171" s="83" t="s">
        <v>79</v>
      </c>
      <c r="S171" s="83"/>
      <c r="T171" s="118"/>
      <c r="U171" s="118"/>
      <c r="V171" s="118"/>
      <c r="W171" s="118"/>
      <c r="X171" s="118"/>
      <c r="Y171" s="118"/>
      <c r="Z171" s="118"/>
    </row>
    <row r="172" spans="1:26" ht="16.5" customHeight="1">
      <c r="A172" s="731"/>
      <c r="B172" s="731"/>
      <c r="C172" s="731"/>
      <c r="D172" s="731"/>
      <c r="E172" s="731"/>
      <c r="F172" s="731"/>
      <c r="G172" s="633">
        <v>5</v>
      </c>
      <c r="H172" s="619" t="s">
        <v>10136</v>
      </c>
      <c r="I172" s="619" t="s">
        <v>10051</v>
      </c>
      <c r="J172" s="83"/>
      <c r="K172" s="104"/>
      <c r="L172" s="665"/>
      <c r="M172" s="83"/>
      <c r="N172" s="106"/>
      <c r="O172" s="83" t="s">
        <v>380</v>
      </c>
      <c r="P172" s="83" t="s">
        <v>380</v>
      </c>
      <c r="Q172" s="83" t="s">
        <v>380</v>
      </c>
      <c r="R172" s="83" t="s">
        <v>79</v>
      </c>
      <c r="S172" s="83"/>
      <c r="T172" s="118"/>
      <c r="U172" s="118"/>
      <c r="V172" s="118"/>
      <c r="W172" s="118"/>
      <c r="X172" s="118"/>
      <c r="Y172" s="118"/>
      <c r="Z172" s="118"/>
    </row>
    <row r="173" spans="1:26" ht="16.5" customHeight="1">
      <c r="A173" s="731"/>
      <c r="B173" s="731"/>
      <c r="C173" s="731"/>
      <c r="D173" s="731"/>
      <c r="E173" s="731"/>
      <c r="F173" s="731"/>
      <c r="G173" s="633">
        <v>6</v>
      </c>
      <c r="H173" s="619" t="s">
        <v>10138</v>
      </c>
      <c r="I173" s="619" t="s">
        <v>10060</v>
      </c>
      <c r="J173" s="83"/>
      <c r="K173" s="104"/>
      <c r="L173" s="665"/>
      <c r="M173" s="83"/>
      <c r="N173" s="106"/>
      <c r="O173" s="83" t="s">
        <v>380</v>
      </c>
      <c r="P173" s="83" t="s">
        <v>380</v>
      </c>
      <c r="Q173" s="83" t="s">
        <v>380</v>
      </c>
      <c r="R173" s="83" t="s">
        <v>79</v>
      </c>
      <c r="S173" s="83"/>
      <c r="T173" s="118"/>
      <c r="U173" s="118"/>
      <c r="V173" s="118"/>
      <c r="W173" s="118"/>
      <c r="X173" s="118"/>
      <c r="Y173" s="118"/>
      <c r="Z173" s="118"/>
    </row>
    <row r="174" spans="1:26" ht="16.5" customHeight="1">
      <c r="A174" s="731"/>
      <c r="B174" s="731"/>
      <c r="C174" s="731"/>
      <c r="D174" s="731"/>
      <c r="E174" s="731"/>
      <c r="F174" s="731"/>
      <c r="G174" s="633">
        <v>7</v>
      </c>
      <c r="H174" s="619" t="s">
        <v>10143</v>
      </c>
      <c r="I174" s="619" t="s">
        <v>10065</v>
      </c>
      <c r="J174" s="83"/>
      <c r="K174" s="104"/>
      <c r="L174" s="665"/>
      <c r="M174" s="83"/>
      <c r="N174" s="106"/>
      <c r="O174" s="83" t="s">
        <v>380</v>
      </c>
      <c r="P174" s="83" t="s">
        <v>380</v>
      </c>
      <c r="Q174" s="83" t="s">
        <v>380</v>
      </c>
      <c r="R174" s="83" t="s">
        <v>79</v>
      </c>
      <c r="S174" s="83"/>
      <c r="T174" s="118"/>
      <c r="U174" s="118"/>
      <c r="V174" s="118"/>
      <c r="W174" s="118"/>
      <c r="X174" s="118"/>
      <c r="Y174" s="118"/>
      <c r="Z174" s="118"/>
    </row>
    <row r="175" spans="1:26" ht="16.5" customHeight="1">
      <c r="A175" s="731"/>
      <c r="B175" s="731"/>
      <c r="C175" s="731"/>
      <c r="D175" s="731"/>
      <c r="E175" s="731"/>
      <c r="F175" s="731"/>
      <c r="G175" s="633">
        <v>8</v>
      </c>
      <c r="H175" s="619" t="s">
        <v>10146</v>
      </c>
      <c r="I175" s="619" t="s">
        <v>10037</v>
      </c>
      <c r="J175" s="83"/>
      <c r="K175" s="104"/>
      <c r="L175" s="665"/>
      <c r="M175" s="83"/>
      <c r="N175" s="106"/>
      <c r="O175" s="83" t="s">
        <v>380</v>
      </c>
      <c r="P175" s="83" t="s">
        <v>380</v>
      </c>
      <c r="Q175" s="83" t="s">
        <v>380</v>
      </c>
      <c r="R175" s="83" t="s">
        <v>79</v>
      </c>
      <c r="S175" s="83"/>
      <c r="T175" s="118"/>
      <c r="U175" s="118"/>
      <c r="V175" s="118"/>
      <c r="W175" s="118"/>
      <c r="X175" s="118"/>
      <c r="Y175" s="118"/>
      <c r="Z175" s="118"/>
    </row>
    <row r="176" spans="1:26" ht="16.5" customHeight="1">
      <c r="A176" s="731"/>
      <c r="B176" s="731"/>
      <c r="C176" s="731"/>
      <c r="D176" s="731"/>
      <c r="E176" s="731"/>
      <c r="F176" s="731"/>
      <c r="G176" s="633">
        <v>9</v>
      </c>
      <c r="H176" s="619" t="s">
        <v>10150</v>
      </c>
      <c r="I176" s="619" t="s">
        <v>10072</v>
      </c>
      <c r="J176" s="83"/>
      <c r="K176" s="104"/>
      <c r="L176" s="665"/>
      <c r="M176" s="83"/>
      <c r="N176" s="106"/>
      <c r="O176" s="83" t="s">
        <v>380</v>
      </c>
      <c r="P176" s="83" t="s">
        <v>380</v>
      </c>
      <c r="Q176" s="83" t="s">
        <v>380</v>
      </c>
      <c r="R176" s="83" t="s">
        <v>79</v>
      </c>
      <c r="S176" s="83"/>
      <c r="T176" s="118"/>
      <c r="U176" s="118"/>
      <c r="V176" s="118"/>
      <c r="W176" s="118"/>
      <c r="X176" s="118"/>
      <c r="Y176" s="118"/>
      <c r="Z176" s="118"/>
    </row>
    <row r="177" spans="1:26" ht="16.5" customHeight="1">
      <c r="A177" s="731"/>
      <c r="B177" s="731"/>
      <c r="C177" s="731"/>
      <c r="D177" s="731"/>
      <c r="E177" s="731"/>
      <c r="F177" s="731"/>
      <c r="G177" s="633">
        <v>10</v>
      </c>
      <c r="H177" s="619" t="s">
        <v>10153</v>
      </c>
      <c r="I177" s="619" t="s">
        <v>10077</v>
      </c>
      <c r="J177" s="83"/>
      <c r="K177" s="104"/>
      <c r="L177" s="665"/>
      <c r="M177" s="83"/>
      <c r="N177" s="106"/>
      <c r="O177" s="83" t="s">
        <v>380</v>
      </c>
      <c r="P177" s="83" t="s">
        <v>380</v>
      </c>
      <c r="Q177" s="83" t="s">
        <v>380</v>
      </c>
      <c r="R177" s="83" t="s">
        <v>79</v>
      </c>
      <c r="S177" s="83"/>
      <c r="T177" s="118"/>
      <c r="U177" s="118"/>
      <c r="V177" s="118"/>
      <c r="W177" s="118"/>
      <c r="X177" s="118"/>
      <c r="Y177" s="118"/>
      <c r="Z177" s="118"/>
    </row>
    <row r="178" spans="1:26" ht="16.5" customHeight="1">
      <c r="A178" s="731"/>
      <c r="B178" s="731"/>
      <c r="C178" s="731"/>
      <c r="D178" s="731"/>
      <c r="E178" s="731"/>
      <c r="F178" s="731"/>
      <c r="G178" s="633">
        <v>11</v>
      </c>
      <c r="H178" s="619" t="s">
        <v>10155</v>
      </c>
      <c r="I178" s="619" t="s">
        <v>10065</v>
      </c>
      <c r="J178" s="83"/>
      <c r="K178" s="104"/>
      <c r="L178" s="665"/>
      <c r="M178" s="83"/>
      <c r="N178" s="106"/>
      <c r="O178" s="83" t="s">
        <v>380</v>
      </c>
      <c r="P178" s="83" t="s">
        <v>380</v>
      </c>
      <c r="Q178" s="83" t="s">
        <v>380</v>
      </c>
      <c r="R178" s="83" t="s">
        <v>79</v>
      </c>
      <c r="S178" s="83"/>
      <c r="T178" s="118"/>
      <c r="U178" s="118"/>
      <c r="V178" s="118"/>
      <c r="W178" s="118"/>
      <c r="X178" s="118"/>
      <c r="Y178" s="118"/>
      <c r="Z178" s="118"/>
    </row>
    <row r="179" spans="1:26" ht="16.5" customHeight="1">
      <c r="A179" s="731"/>
      <c r="B179" s="731"/>
      <c r="C179" s="731"/>
      <c r="D179" s="731"/>
      <c r="E179" s="731"/>
      <c r="F179" s="731"/>
      <c r="G179" s="633">
        <v>12</v>
      </c>
      <c r="H179" s="619" t="s">
        <v>10160</v>
      </c>
      <c r="I179" s="619" t="s">
        <v>10085</v>
      </c>
      <c r="J179" s="83"/>
      <c r="K179" s="104"/>
      <c r="L179" s="665"/>
      <c r="M179" s="83"/>
      <c r="N179" s="106"/>
      <c r="O179" s="83" t="s">
        <v>380</v>
      </c>
      <c r="P179" s="83" t="s">
        <v>380</v>
      </c>
      <c r="Q179" s="83" t="s">
        <v>380</v>
      </c>
      <c r="R179" s="83" t="s">
        <v>79</v>
      </c>
      <c r="S179" s="83"/>
      <c r="T179" s="118"/>
      <c r="U179" s="118"/>
      <c r="V179" s="118"/>
      <c r="W179" s="118"/>
      <c r="X179" s="118"/>
      <c r="Y179" s="118"/>
      <c r="Z179" s="118"/>
    </row>
    <row r="180" spans="1:26" ht="16.5" customHeight="1">
      <c r="A180" s="731"/>
      <c r="B180" s="731"/>
      <c r="C180" s="731"/>
      <c r="D180" s="731"/>
      <c r="E180" s="731"/>
      <c r="F180" s="731"/>
      <c r="G180" s="633">
        <v>13</v>
      </c>
      <c r="H180" s="619" t="s">
        <v>10161</v>
      </c>
      <c r="I180" s="619" t="s">
        <v>10085</v>
      </c>
      <c r="J180" s="83"/>
      <c r="K180" s="104"/>
      <c r="L180" s="665"/>
      <c r="M180" s="83"/>
      <c r="N180" s="106"/>
      <c r="O180" s="83" t="s">
        <v>380</v>
      </c>
      <c r="P180" s="83" t="s">
        <v>380</v>
      </c>
      <c r="Q180" s="83" t="s">
        <v>380</v>
      </c>
      <c r="R180" s="83" t="s">
        <v>79</v>
      </c>
      <c r="S180" s="83"/>
      <c r="T180" s="118"/>
      <c r="U180" s="118"/>
      <c r="V180" s="118"/>
      <c r="W180" s="118"/>
      <c r="X180" s="118"/>
      <c r="Y180" s="118"/>
      <c r="Z180" s="118"/>
    </row>
    <row r="181" spans="1:26" ht="16.5" customHeight="1">
      <c r="A181" s="731"/>
      <c r="B181" s="731"/>
      <c r="C181" s="731"/>
      <c r="D181" s="731"/>
      <c r="E181" s="731"/>
      <c r="F181" s="731"/>
      <c r="G181" s="633">
        <v>14</v>
      </c>
      <c r="H181" s="619" t="s">
        <v>10164</v>
      </c>
      <c r="I181" s="619" t="s">
        <v>10085</v>
      </c>
      <c r="J181" s="83"/>
      <c r="K181" s="104"/>
      <c r="L181" s="665"/>
      <c r="M181" s="83"/>
      <c r="N181" s="106"/>
      <c r="O181" s="83" t="s">
        <v>380</v>
      </c>
      <c r="P181" s="83" t="s">
        <v>380</v>
      </c>
      <c r="Q181" s="83" t="s">
        <v>380</v>
      </c>
      <c r="R181" s="83" t="s">
        <v>79</v>
      </c>
      <c r="S181" s="83"/>
      <c r="T181" s="118"/>
      <c r="U181" s="118"/>
      <c r="V181" s="118"/>
      <c r="W181" s="118"/>
      <c r="X181" s="118"/>
      <c r="Y181" s="118"/>
      <c r="Z181" s="118"/>
    </row>
    <row r="182" spans="1:26" ht="16.5" customHeight="1">
      <c r="A182" s="731"/>
      <c r="B182" s="731"/>
      <c r="C182" s="731"/>
      <c r="D182" s="731"/>
      <c r="E182" s="731"/>
      <c r="F182" s="731"/>
      <c r="G182" s="633">
        <v>15</v>
      </c>
      <c r="H182" s="619" t="s">
        <v>10167</v>
      </c>
      <c r="I182" s="619" t="s">
        <v>10037</v>
      </c>
      <c r="J182" s="83"/>
      <c r="K182" s="104"/>
      <c r="L182" s="665"/>
      <c r="M182" s="83"/>
      <c r="N182" s="106"/>
      <c r="O182" s="83" t="s">
        <v>380</v>
      </c>
      <c r="P182" s="83" t="s">
        <v>380</v>
      </c>
      <c r="Q182" s="83" t="s">
        <v>380</v>
      </c>
      <c r="R182" s="83" t="s">
        <v>79</v>
      </c>
      <c r="S182" s="83"/>
      <c r="T182" s="118"/>
      <c r="U182" s="118"/>
      <c r="V182" s="118"/>
      <c r="W182" s="118"/>
      <c r="X182" s="118"/>
      <c r="Y182" s="118"/>
      <c r="Z182" s="118"/>
    </row>
    <row r="183" spans="1:26" ht="16.5" customHeight="1">
      <c r="A183" s="731"/>
      <c r="B183" s="731"/>
      <c r="C183" s="731"/>
      <c r="D183" s="731"/>
      <c r="E183" s="731"/>
      <c r="F183" s="731"/>
      <c r="G183" s="633">
        <v>16</v>
      </c>
      <c r="H183" s="619" t="s">
        <v>10171</v>
      </c>
      <c r="I183" s="619" t="s">
        <v>10101</v>
      </c>
      <c r="J183" s="83"/>
      <c r="K183" s="104"/>
      <c r="L183" s="665"/>
      <c r="M183" s="84"/>
      <c r="N183" s="106"/>
      <c r="O183" s="83" t="s">
        <v>380</v>
      </c>
      <c r="P183" s="83" t="s">
        <v>380</v>
      </c>
      <c r="Q183" s="83" t="s">
        <v>380</v>
      </c>
      <c r="R183" s="83" t="s">
        <v>79</v>
      </c>
      <c r="S183" s="83"/>
      <c r="T183" s="118"/>
      <c r="U183" s="118"/>
      <c r="V183" s="118"/>
      <c r="W183" s="118"/>
      <c r="X183" s="118"/>
      <c r="Y183" s="118"/>
      <c r="Z183" s="118"/>
    </row>
    <row r="184" spans="1:26" ht="16.5" customHeight="1">
      <c r="A184" s="731"/>
      <c r="B184" s="731"/>
      <c r="C184" s="731"/>
      <c r="D184" s="731"/>
      <c r="E184" s="731"/>
      <c r="F184" s="731"/>
      <c r="G184" s="633">
        <v>17</v>
      </c>
      <c r="H184" s="619" t="s">
        <v>10173</v>
      </c>
      <c r="I184" s="619" t="s">
        <v>10032</v>
      </c>
      <c r="J184" s="83"/>
      <c r="K184" s="104"/>
      <c r="L184" s="665"/>
      <c r="M184" s="84"/>
      <c r="N184" s="106"/>
      <c r="O184" s="83" t="s">
        <v>380</v>
      </c>
      <c r="P184" s="83" t="s">
        <v>380</v>
      </c>
      <c r="Q184" s="83" t="s">
        <v>380</v>
      </c>
      <c r="R184" s="83" t="s">
        <v>79</v>
      </c>
      <c r="S184" s="83"/>
      <c r="T184" s="118"/>
      <c r="U184" s="118"/>
      <c r="V184" s="118"/>
      <c r="W184" s="118"/>
      <c r="X184" s="118"/>
      <c r="Y184" s="118"/>
      <c r="Z184" s="118"/>
    </row>
    <row r="185" spans="1:26" ht="16.5" customHeight="1">
      <c r="A185" s="731"/>
      <c r="B185" s="731"/>
      <c r="C185" s="731"/>
      <c r="D185" s="731"/>
      <c r="E185" s="731"/>
      <c r="F185" s="731"/>
      <c r="G185" s="633">
        <v>18</v>
      </c>
      <c r="H185" s="619" t="s">
        <v>10176</v>
      </c>
      <c r="I185" s="619" t="s">
        <v>10085</v>
      </c>
      <c r="J185" s="83"/>
      <c r="K185" s="104"/>
      <c r="L185" s="665"/>
      <c r="M185" s="84"/>
      <c r="N185" s="106"/>
      <c r="O185" s="83" t="s">
        <v>380</v>
      </c>
      <c r="P185" s="83" t="s">
        <v>380</v>
      </c>
      <c r="Q185" s="83" t="s">
        <v>380</v>
      </c>
      <c r="R185" s="83" t="s">
        <v>79</v>
      </c>
      <c r="S185" s="83"/>
      <c r="T185" s="118"/>
      <c r="U185" s="118"/>
      <c r="V185" s="118"/>
      <c r="W185" s="118"/>
      <c r="X185" s="118"/>
      <c r="Y185" s="118"/>
      <c r="Z185" s="118"/>
    </row>
    <row r="186" spans="1:26" ht="16.5" customHeight="1">
      <c r="A186" s="732"/>
      <c r="B186" s="732"/>
      <c r="C186" s="732"/>
      <c r="D186" s="732"/>
      <c r="E186" s="732"/>
      <c r="F186" s="732"/>
      <c r="G186" s="633">
        <v>19</v>
      </c>
      <c r="H186" s="640" t="s">
        <v>10177</v>
      </c>
      <c r="I186" s="609" t="s">
        <v>10085</v>
      </c>
      <c r="J186" s="83"/>
      <c r="K186" s="104"/>
      <c r="L186" s="666"/>
      <c r="M186" s="84"/>
      <c r="N186" s="106"/>
      <c r="O186" s="83" t="s">
        <v>380</v>
      </c>
      <c r="P186" s="83" t="s">
        <v>380</v>
      </c>
      <c r="Q186" s="83" t="s">
        <v>380</v>
      </c>
      <c r="R186" s="83" t="s">
        <v>79</v>
      </c>
      <c r="S186" s="83"/>
      <c r="T186" s="118"/>
      <c r="U186" s="118"/>
      <c r="V186" s="118"/>
      <c r="W186" s="118"/>
      <c r="X186" s="118"/>
      <c r="Y186" s="118"/>
      <c r="Z186" s="118"/>
    </row>
    <row r="187" spans="1:26" ht="16.5" customHeight="1">
      <c r="A187" s="730" t="s">
        <v>10183</v>
      </c>
      <c r="B187" s="761" t="s">
        <v>8942</v>
      </c>
      <c r="C187" s="761" t="s">
        <v>8943</v>
      </c>
      <c r="D187" s="762" t="s">
        <v>10185</v>
      </c>
      <c r="E187" s="762" t="s">
        <v>10187</v>
      </c>
      <c r="F187" s="762" t="s">
        <v>10030</v>
      </c>
      <c r="G187" s="616">
        <v>1</v>
      </c>
      <c r="H187" s="618" t="s">
        <v>10188</v>
      </c>
      <c r="I187" s="619" t="s">
        <v>10123</v>
      </c>
      <c r="J187" s="83"/>
      <c r="K187" s="104"/>
      <c r="L187" s="748"/>
      <c r="M187" s="83"/>
      <c r="N187" s="106"/>
      <c r="O187" s="83" t="s">
        <v>380</v>
      </c>
      <c r="P187" s="83" t="s">
        <v>380</v>
      </c>
      <c r="Q187" s="83" t="s">
        <v>380</v>
      </c>
      <c r="R187" s="83" t="s">
        <v>79</v>
      </c>
      <c r="S187" s="83"/>
      <c r="T187" s="118"/>
      <c r="U187" s="118"/>
      <c r="V187" s="118"/>
      <c r="W187" s="118"/>
      <c r="X187" s="118"/>
      <c r="Y187" s="118"/>
      <c r="Z187" s="118"/>
    </row>
    <row r="188" spans="1:26" ht="16.5" customHeight="1">
      <c r="A188" s="731"/>
      <c r="B188" s="731"/>
      <c r="C188" s="731"/>
      <c r="D188" s="731"/>
      <c r="E188" s="731"/>
      <c r="F188" s="731"/>
      <c r="G188" s="616">
        <v>2</v>
      </c>
      <c r="H188" s="618" t="s">
        <v>10191</v>
      </c>
      <c r="I188" s="619" t="s">
        <v>10037</v>
      </c>
      <c r="J188" s="83"/>
      <c r="K188" s="104"/>
      <c r="L188" s="665"/>
      <c r="M188" s="83"/>
      <c r="N188" s="106"/>
      <c r="O188" s="83" t="s">
        <v>380</v>
      </c>
      <c r="P188" s="83" t="s">
        <v>380</v>
      </c>
      <c r="Q188" s="83" t="s">
        <v>380</v>
      </c>
      <c r="R188" s="83" t="s">
        <v>79</v>
      </c>
      <c r="S188" s="83"/>
      <c r="T188" s="118"/>
      <c r="U188" s="118"/>
      <c r="V188" s="118"/>
      <c r="W188" s="118"/>
      <c r="X188" s="118"/>
      <c r="Y188" s="118"/>
      <c r="Z188" s="118"/>
    </row>
    <row r="189" spans="1:26" ht="16.5" customHeight="1">
      <c r="A189" s="731"/>
      <c r="B189" s="731"/>
      <c r="C189" s="731"/>
      <c r="D189" s="731"/>
      <c r="E189" s="731"/>
      <c r="F189" s="731"/>
      <c r="G189" s="616">
        <v>3</v>
      </c>
      <c r="H189" s="619" t="s">
        <v>10193</v>
      </c>
      <c r="I189" s="619" t="s">
        <v>10043</v>
      </c>
      <c r="J189" s="83"/>
      <c r="K189" s="104"/>
      <c r="L189" s="665"/>
      <c r="M189" s="83"/>
      <c r="N189" s="106"/>
      <c r="O189" s="83" t="s">
        <v>380</v>
      </c>
      <c r="P189" s="83" t="s">
        <v>380</v>
      </c>
      <c r="Q189" s="83" t="s">
        <v>380</v>
      </c>
      <c r="R189" s="83" t="s">
        <v>79</v>
      </c>
      <c r="S189" s="83"/>
      <c r="T189" s="118"/>
      <c r="U189" s="118"/>
      <c r="V189" s="118"/>
      <c r="W189" s="118"/>
      <c r="X189" s="118"/>
      <c r="Y189" s="118"/>
      <c r="Z189" s="118"/>
    </row>
    <row r="190" spans="1:26" ht="16.5" customHeight="1">
      <c r="A190" s="731"/>
      <c r="B190" s="731"/>
      <c r="C190" s="731"/>
      <c r="D190" s="731"/>
      <c r="E190" s="731"/>
      <c r="F190" s="731"/>
      <c r="G190" s="616">
        <v>4</v>
      </c>
      <c r="H190" s="619" t="s">
        <v>10197</v>
      </c>
      <c r="I190" s="619" t="s">
        <v>10046</v>
      </c>
      <c r="J190" s="83"/>
      <c r="K190" s="104"/>
      <c r="L190" s="665"/>
      <c r="M190" s="83"/>
      <c r="N190" s="106"/>
      <c r="O190" s="83" t="s">
        <v>380</v>
      </c>
      <c r="P190" s="83" t="s">
        <v>380</v>
      </c>
      <c r="Q190" s="83" t="s">
        <v>380</v>
      </c>
      <c r="R190" s="83" t="s">
        <v>79</v>
      </c>
      <c r="S190" s="83"/>
      <c r="T190" s="118"/>
      <c r="U190" s="118"/>
      <c r="V190" s="118"/>
      <c r="W190" s="118"/>
      <c r="X190" s="118"/>
      <c r="Y190" s="118"/>
      <c r="Z190" s="118"/>
    </row>
    <row r="191" spans="1:26" ht="16.5" customHeight="1">
      <c r="A191" s="731"/>
      <c r="B191" s="731"/>
      <c r="C191" s="731"/>
      <c r="D191" s="731"/>
      <c r="E191" s="731"/>
      <c r="F191" s="731"/>
      <c r="G191" s="616">
        <v>5</v>
      </c>
      <c r="H191" s="619" t="s">
        <v>10199</v>
      </c>
      <c r="I191" s="619" t="s">
        <v>10051</v>
      </c>
      <c r="J191" s="83"/>
      <c r="K191" s="104"/>
      <c r="L191" s="665"/>
      <c r="M191" s="83"/>
      <c r="N191" s="106"/>
      <c r="O191" s="83" t="s">
        <v>380</v>
      </c>
      <c r="P191" s="83" t="s">
        <v>380</v>
      </c>
      <c r="Q191" s="83" t="s">
        <v>380</v>
      </c>
      <c r="R191" s="83" t="s">
        <v>79</v>
      </c>
      <c r="S191" s="83"/>
      <c r="T191" s="118"/>
      <c r="U191" s="118"/>
      <c r="V191" s="118"/>
      <c r="W191" s="118"/>
      <c r="X191" s="118"/>
      <c r="Y191" s="118"/>
      <c r="Z191" s="118"/>
    </row>
    <row r="192" spans="1:26" ht="16.5" customHeight="1">
      <c r="A192" s="731"/>
      <c r="B192" s="731"/>
      <c r="C192" s="731"/>
      <c r="D192" s="731"/>
      <c r="E192" s="731"/>
      <c r="F192" s="731"/>
      <c r="G192" s="616">
        <v>6</v>
      </c>
      <c r="H192" s="619" t="s">
        <v>10201</v>
      </c>
      <c r="I192" s="619" t="s">
        <v>10060</v>
      </c>
      <c r="J192" s="83"/>
      <c r="K192" s="104"/>
      <c r="L192" s="665"/>
      <c r="M192" s="83"/>
      <c r="N192" s="106"/>
      <c r="O192" s="83" t="s">
        <v>380</v>
      </c>
      <c r="P192" s="83" t="s">
        <v>380</v>
      </c>
      <c r="Q192" s="83" t="s">
        <v>380</v>
      </c>
      <c r="R192" s="83" t="s">
        <v>79</v>
      </c>
      <c r="S192" s="83"/>
      <c r="T192" s="118"/>
      <c r="U192" s="118"/>
      <c r="V192" s="118"/>
      <c r="W192" s="118"/>
      <c r="X192" s="118"/>
      <c r="Y192" s="118"/>
      <c r="Z192" s="118"/>
    </row>
    <row r="193" spans="1:26" ht="16.5" customHeight="1">
      <c r="A193" s="731"/>
      <c r="B193" s="731"/>
      <c r="C193" s="731"/>
      <c r="D193" s="731"/>
      <c r="E193" s="731"/>
      <c r="F193" s="731"/>
      <c r="G193" s="616">
        <v>7</v>
      </c>
      <c r="H193" s="619" t="s">
        <v>10205</v>
      </c>
      <c r="I193" s="619" t="s">
        <v>10065</v>
      </c>
      <c r="J193" s="83"/>
      <c r="K193" s="104"/>
      <c r="L193" s="665"/>
      <c r="M193" s="83"/>
      <c r="N193" s="106"/>
      <c r="O193" s="83" t="s">
        <v>380</v>
      </c>
      <c r="P193" s="83" t="s">
        <v>380</v>
      </c>
      <c r="Q193" s="83" t="s">
        <v>380</v>
      </c>
      <c r="R193" s="83" t="s">
        <v>79</v>
      </c>
      <c r="S193" s="83"/>
      <c r="T193" s="118"/>
      <c r="U193" s="118"/>
      <c r="V193" s="118"/>
      <c r="W193" s="118"/>
      <c r="X193" s="118"/>
      <c r="Y193" s="118"/>
      <c r="Z193" s="118"/>
    </row>
    <row r="194" spans="1:26" ht="16.5" customHeight="1">
      <c r="A194" s="731"/>
      <c r="B194" s="731"/>
      <c r="C194" s="731"/>
      <c r="D194" s="731"/>
      <c r="E194" s="731"/>
      <c r="F194" s="731"/>
      <c r="G194" s="616">
        <v>8</v>
      </c>
      <c r="H194" s="619" t="s">
        <v>10208</v>
      </c>
      <c r="I194" s="619" t="s">
        <v>10037</v>
      </c>
      <c r="J194" s="83"/>
      <c r="K194" s="104"/>
      <c r="L194" s="665"/>
      <c r="M194" s="83"/>
      <c r="N194" s="106"/>
      <c r="O194" s="83" t="s">
        <v>380</v>
      </c>
      <c r="P194" s="83" t="s">
        <v>380</v>
      </c>
      <c r="Q194" s="83" t="s">
        <v>380</v>
      </c>
      <c r="R194" s="83" t="s">
        <v>79</v>
      </c>
      <c r="S194" s="83"/>
      <c r="T194" s="118"/>
      <c r="U194" s="118"/>
      <c r="V194" s="118"/>
      <c r="W194" s="118"/>
      <c r="X194" s="118"/>
      <c r="Y194" s="118"/>
      <c r="Z194" s="118"/>
    </row>
    <row r="195" spans="1:26" ht="16.5" customHeight="1">
      <c r="A195" s="731"/>
      <c r="B195" s="731"/>
      <c r="C195" s="731"/>
      <c r="D195" s="731"/>
      <c r="E195" s="731"/>
      <c r="F195" s="731"/>
      <c r="G195" s="616">
        <v>9</v>
      </c>
      <c r="H195" s="619" t="s">
        <v>10209</v>
      </c>
      <c r="I195" s="619" t="s">
        <v>10072</v>
      </c>
      <c r="J195" s="83"/>
      <c r="K195" s="104"/>
      <c r="L195" s="665"/>
      <c r="M195" s="83"/>
      <c r="N195" s="106"/>
      <c r="O195" s="83" t="s">
        <v>380</v>
      </c>
      <c r="P195" s="83" t="s">
        <v>380</v>
      </c>
      <c r="Q195" s="83" t="s">
        <v>380</v>
      </c>
      <c r="R195" s="83" t="s">
        <v>79</v>
      </c>
      <c r="S195" s="83"/>
      <c r="T195" s="118"/>
      <c r="U195" s="118"/>
      <c r="V195" s="118"/>
      <c r="W195" s="118"/>
      <c r="X195" s="118"/>
      <c r="Y195" s="118"/>
      <c r="Z195" s="118"/>
    </row>
    <row r="196" spans="1:26" ht="16.5" customHeight="1">
      <c r="A196" s="731"/>
      <c r="B196" s="731"/>
      <c r="C196" s="731"/>
      <c r="D196" s="731"/>
      <c r="E196" s="731"/>
      <c r="F196" s="731"/>
      <c r="G196" s="616">
        <v>10</v>
      </c>
      <c r="H196" s="619" t="s">
        <v>10212</v>
      </c>
      <c r="I196" s="619" t="s">
        <v>10077</v>
      </c>
      <c r="J196" s="83"/>
      <c r="K196" s="104"/>
      <c r="L196" s="665"/>
      <c r="M196" s="83"/>
      <c r="N196" s="106"/>
      <c r="O196" s="83" t="s">
        <v>380</v>
      </c>
      <c r="P196" s="83" t="s">
        <v>380</v>
      </c>
      <c r="Q196" s="83" t="s">
        <v>380</v>
      </c>
      <c r="R196" s="83" t="s">
        <v>79</v>
      </c>
      <c r="S196" s="83"/>
      <c r="T196" s="118"/>
      <c r="U196" s="118"/>
      <c r="V196" s="118"/>
      <c r="W196" s="118"/>
      <c r="X196" s="118"/>
      <c r="Y196" s="118"/>
      <c r="Z196" s="118"/>
    </row>
    <row r="197" spans="1:26" ht="16.5" customHeight="1">
      <c r="A197" s="731"/>
      <c r="B197" s="731"/>
      <c r="C197" s="731"/>
      <c r="D197" s="731"/>
      <c r="E197" s="731"/>
      <c r="F197" s="731"/>
      <c r="G197" s="616">
        <v>11</v>
      </c>
      <c r="H197" s="619" t="s">
        <v>10214</v>
      </c>
      <c r="I197" s="619" t="s">
        <v>10065</v>
      </c>
      <c r="J197" s="83"/>
      <c r="K197" s="104"/>
      <c r="L197" s="665"/>
      <c r="M197" s="83"/>
      <c r="N197" s="106"/>
      <c r="O197" s="83" t="s">
        <v>380</v>
      </c>
      <c r="P197" s="83" t="s">
        <v>380</v>
      </c>
      <c r="Q197" s="83" t="s">
        <v>380</v>
      </c>
      <c r="R197" s="83" t="s">
        <v>79</v>
      </c>
      <c r="S197" s="83"/>
      <c r="T197" s="118"/>
      <c r="U197" s="118"/>
      <c r="V197" s="118"/>
      <c r="W197" s="118"/>
      <c r="X197" s="118"/>
      <c r="Y197" s="118"/>
      <c r="Z197" s="118"/>
    </row>
    <row r="198" spans="1:26" ht="16.5" customHeight="1">
      <c r="A198" s="731"/>
      <c r="B198" s="731"/>
      <c r="C198" s="731"/>
      <c r="D198" s="731"/>
      <c r="E198" s="731"/>
      <c r="F198" s="731"/>
      <c r="G198" s="616">
        <v>12</v>
      </c>
      <c r="H198" s="619" t="s">
        <v>10218</v>
      </c>
      <c r="I198" s="619" t="s">
        <v>10085</v>
      </c>
      <c r="J198" s="83"/>
      <c r="K198" s="104"/>
      <c r="L198" s="665"/>
      <c r="M198" s="83"/>
      <c r="N198" s="106"/>
      <c r="O198" s="83" t="s">
        <v>380</v>
      </c>
      <c r="P198" s="83" t="s">
        <v>380</v>
      </c>
      <c r="Q198" s="83" t="s">
        <v>380</v>
      </c>
      <c r="R198" s="83" t="s">
        <v>79</v>
      </c>
      <c r="S198" s="83"/>
      <c r="T198" s="118"/>
      <c r="U198" s="118"/>
      <c r="V198" s="118"/>
      <c r="W198" s="118"/>
      <c r="X198" s="118"/>
      <c r="Y198" s="118"/>
      <c r="Z198" s="118"/>
    </row>
    <row r="199" spans="1:26" ht="16.5" customHeight="1">
      <c r="A199" s="731"/>
      <c r="B199" s="731"/>
      <c r="C199" s="731"/>
      <c r="D199" s="731"/>
      <c r="E199" s="731"/>
      <c r="F199" s="731"/>
      <c r="G199" s="616">
        <v>13</v>
      </c>
      <c r="H199" s="619" t="s">
        <v>10220</v>
      </c>
      <c r="I199" s="619" t="s">
        <v>10085</v>
      </c>
      <c r="J199" s="83"/>
      <c r="K199" s="104"/>
      <c r="L199" s="665"/>
      <c r="M199" s="83"/>
      <c r="N199" s="106"/>
      <c r="O199" s="83" t="s">
        <v>380</v>
      </c>
      <c r="P199" s="83" t="s">
        <v>380</v>
      </c>
      <c r="Q199" s="83" t="s">
        <v>380</v>
      </c>
      <c r="R199" s="83" t="s">
        <v>79</v>
      </c>
      <c r="S199" s="83"/>
      <c r="T199" s="118"/>
      <c r="U199" s="118"/>
      <c r="V199" s="118"/>
      <c r="W199" s="118"/>
      <c r="X199" s="118"/>
      <c r="Y199" s="118"/>
      <c r="Z199" s="118"/>
    </row>
    <row r="200" spans="1:26" ht="16.5" customHeight="1">
      <c r="A200" s="731"/>
      <c r="B200" s="731"/>
      <c r="C200" s="731"/>
      <c r="D200" s="731"/>
      <c r="E200" s="731"/>
      <c r="F200" s="731"/>
      <c r="G200" s="616">
        <v>14</v>
      </c>
      <c r="H200" s="619" t="s">
        <v>10222</v>
      </c>
      <c r="I200" s="619" t="s">
        <v>10085</v>
      </c>
      <c r="J200" s="83"/>
      <c r="K200" s="104"/>
      <c r="L200" s="665"/>
      <c r="M200" s="83"/>
      <c r="N200" s="106"/>
      <c r="O200" s="83" t="s">
        <v>380</v>
      </c>
      <c r="P200" s="83" t="s">
        <v>380</v>
      </c>
      <c r="Q200" s="83" t="s">
        <v>380</v>
      </c>
      <c r="R200" s="83" t="s">
        <v>79</v>
      </c>
      <c r="S200" s="83"/>
      <c r="T200" s="118"/>
      <c r="U200" s="118"/>
      <c r="V200" s="118"/>
      <c r="W200" s="118"/>
      <c r="X200" s="118"/>
      <c r="Y200" s="118"/>
      <c r="Z200" s="118"/>
    </row>
    <row r="201" spans="1:26" ht="16.5" customHeight="1">
      <c r="A201" s="731"/>
      <c r="B201" s="731"/>
      <c r="C201" s="731"/>
      <c r="D201" s="731"/>
      <c r="E201" s="731"/>
      <c r="F201" s="731"/>
      <c r="G201" s="616">
        <v>15</v>
      </c>
      <c r="H201" s="619" t="s">
        <v>10224</v>
      </c>
      <c r="I201" s="619" t="s">
        <v>10037</v>
      </c>
      <c r="J201" s="83"/>
      <c r="K201" s="104"/>
      <c r="L201" s="665"/>
      <c r="M201" s="83"/>
      <c r="N201" s="106"/>
      <c r="O201" s="83" t="s">
        <v>380</v>
      </c>
      <c r="P201" s="83" t="s">
        <v>380</v>
      </c>
      <c r="Q201" s="83" t="s">
        <v>380</v>
      </c>
      <c r="R201" s="83" t="s">
        <v>79</v>
      </c>
      <c r="S201" s="83"/>
      <c r="T201" s="118"/>
      <c r="U201" s="118"/>
      <c r="V201" s="118"/>
      <c r="W201" s="118"/>
      <c r="X201" s="118"/>
      <c r="Y201" s="118"/>
      <c r="Z201" s="118"/>
    </row>
    <row r="202" spans="1:26" ht="16.5" customHeight="1">
      <c r="A202" s="731"/>
      <c r="B202" s="731"/>
      <c r="C202" s="731"/>
      <c r="D202" s="731"/>
      <c r="E202" s="731"/>
      <c r="F202" s="731"/>
      <c r="G202" s="616">
        <v>16</v>
      </c>
      <c r="H202" s="619" t="s">
        <v>10227</v>
      </c>
      <c r="I202" s="619" t="s">
        <v>10101</v>
      </c>
      <c r="J202" s="83"/>
      <c r="K202" s="104"/>
      <c r="L202" s="665"/>
      <c r="M202" s="84"/>
      <c r="N202" s="106"/>
      <c r="O202" s="83" t="s">
        <v>380</v>
      </c>
      <c r="P202" s="83" t="s">
        <v>380</v>
      </c>
      <c r="Q202" s="83" t="s">
        <v>380</v>
      </c>
      <c r="R202" s="83" t="s">
        <v>79</v>
      </c>
      <c r="S202" s="83"/>
      <c r="T202" s="118"/>
      <c r="U202" s="118"/>
      <c r="V202" s="118"/>
      <c r="W202" s="118"/>
      <c r="X202" s="118"/>
      <c r="Y202" s="118"/>
      <c r="Z202" s="118"/>
    </row>
    <row r="203" spans="1:26" ht="16.5" customHeight="1">
      <c r="A203" s="731"/>
      <c r="B203" s="731"/>
      <c r="C203" s="731"/>
      <c r="D203" s="731"/>
      <c r="E203" s="731"/>
      <c r="F203" s="731"/>
      <c r="G203" s="616">
        <v>17</v>
      </c>
      <c r="H203" s="619" t="s">
        <v>10230</v>
      </c>
      <c r="I203" s="619" t="s">
        <v>10032</v>
      </c>
      <c r="J203" s="83"/>
      <c r="K203" s="104"/>
      <c r="L203" s="665"/>
      <c r="M203" s="84"/>
      <c r="N203" s="106"/>
      <c r="O203" s="83" t="s">
        <v>380</v>
      </c>
      <c r="P203" s="83" t="s">
        <v>380</v>
      </c>
      <c r="Q203" s="83" t="s">
        <v>380</v>
      </c>
      <c r="R203" s="83" t="s">
        <v>79</v>
      </c>
      <c r="S203" s="83"/>
      <c r="T203" s="118"/>
      <c r="U203" s="118"/>
      <c r="V203" s="118"/>
      <c r="W203" s="118"/>
      <c r="X203" s="118"/>
      <c r="Y203" s="118"/>
      <c r="Z203" s="118"/>
    </row>
    <row r="204" spans="1:26" ht="16.5" customHeight="1">
      <c r="A204" s="731"/>
      <c r="B204" s="731"/>
      <c r="C204" s="731"/>
      <c r="D204" s="731"/>
      <c r="E204" s="731"/>
      <c r="F204" s="731"/>
      <c r="G204" s="616">
        <v>18</v>
      </c>
      <c r="H204" s="619" t="s">
        <v>10231</v>
      </c>
      <c r="I204" s="619" t="s">
        <v>10085</v>
      </c>
      <c r="J204" s="83"/>
      <c r="K204" s="104"/>
      <c r="L204" s="665"/>
      <c r="M204" s="84"/>
      <c r="N204" s="106"/>
      <c r="O204" s="83" t="s">
        <v>380</v>
      </c>
      <c r="P204" s="83" t="s">
        <v>380</v>
      </c>
      <c r="Q204" s="83" t="s">
        <v>380</v>
      </c>
      <c r="R204" s="83" t="s">
        <v>79</v>
      </c>
      <c r="S204" s="83"/>
      <c r="T204" s="118"/>
      <c r="U204" s="118"/>
      <c r="V204" s="118"/>
      <c r="W204" s="118"/>
      <c r="X204" s="118"/>
      <c r="Y204" s="118"/>
      <c r="Z204" s="118"/>
    </row>
    <row r="205" spans="1:26" ht="16.5" customHeight="1">
      <c r="A205" s="732"/>
      <c r="B205" s="732"/>
      <c r="C205" s="732"/>
      <c r="D205" s="732"/>
      <c r="E205" s="732"/>
      <c r="F205" s="732"/>
      <c r="G205" s="616">
        <v>19</v>
      </c>
      <c r="H205" s="640" t="s">
        <v>10235</v>
      </c>
      <c r="I205" s="609" t="s">
        <v>10085</v>
      </c>
      <c r="J205" s="83"/>
      <c r="K205" s="104"/>
      <c r="L205" s="666"/>
      <c r="M205" s="84"/>
      <c r="N205" s="106"/>
      <c r="O205" s="83" t="s">
        <v>380</v>
      </c>
      <c r="P205" s="83" t="s">
        <v>380</v>
      </c>
      <c r="Q205" s="83" t="s">
        <v>380</v>
      </c>
      <c r="R205" s="83" t="s">
        <v>79</v>
      </c>
      <c r="S205" s="83"/>
      <c r="T205" s="118"/>
      <c r="U205" s="118"/>
      <c r="V205" s="118"/>
      <c r="W205" s="118"/>
      <c r="X205" s="118"/>
      <c r="Y205" s="118"/>
      <c r="Z205" s="118"/>
    </row>
    <row r="206" spans="1:26" ht="16.5" customHeight="1">
      <c r="A206" s="730" t="s">
        <v>10237</v>
      </c>
      <c r="B206" s="761" t="s">
        <v>8942</v>
      </c>
      <c r="C206" s="761" t="s">
        <v>8943</v>
      </c>
      <c r="D206" s="762" t="s">
        <v>10241</v>
      </c>
      <c r="E206" s="762" t="s">
        <v>10242</v>
      </c>
      <c r="F206" s="762" t="s">
        <v>10030</v>
      </c>
      <c r="G206" s="616">
        <v>1</v>
      </c>
      <c r="H206" s="618" t="s">
        <v>10245</v>
      </c>
      <c r="I206" s="619" t="s">
        <v>10123</v>
      </c>
      <c r="J206" s="83"/>
      <c r="K206" s="104"/>
      <c r="L206" s="748"/>
      <c r="M206" s="83"/>
      <c r="N206" s="106"/>
      <c r="O206" s="83" t="s">
        <v>380</v>
      </c>
      <c r="P206" s="83" t="s">
        <v>380</v>
      </c>
      <c r="Q206" s="83" t="s">
        <v>380</v>
      </c>
      <c r="R206" s="86" t="s">
        <v>81</v>
      </c>
      <c r="S206" s="83"/>
      <c r="T206" s="118"/>
      <c r="U206" s="118"/>
      <c r="V206" s="118"/>
      <c r="W206" s="118"/>
      <c r="X206" s="118"/>
      <c r="Y206" s="118"/>
      <c r="Z206" s="118"/>
    </row>
    <row r="207" spans="1:26" ht="16.5" customHeight="1">
      <c r="A207" s="731"/>
      <c r="B207" s="731"/>
      <c r="C207" s="731"/>
      <c r="D207" s="731"/>
      <c r="E207" s="731"/>
      <c r="F207" s="731"/>
      <c r="G207" s="616">
        <v>2</v>
      </c>
      <c r="H207" s="618" t="s">
        <v>10262</v>
      </c>
      <c r="I207" s="619" t="s">
        <v>10037</v>
      </c>
      <c r="J207" s="83"/>
      <c r="K207" s="104"/>
      <c r="L207" s="665"/>
      <c r="M207" s="83"/>
      <c r="N207" s="106"/>
      <c r="O207" s="83" t="s">
        <v>380</v>
      </c>
      <c r="P207" s="83" t="s">
        <v>380</v>
      </c>
      <c r="Q207" s="83" t="s">
        <v>380</v>
      </c>
      <c r="R207" s="86" t="s">
        <v>81</v>
      </c>
      <c r="S207" s="83"/>
      <c r="T207" s="118"/>
      <c r="U207" s="118"/>
      <c r="V207" s="118"/>
      <c r="W207" s="118"/>
      <c r="X207" s="118"/>
      <c r="Y207" s="118"/>
      <c r="Z207" s="118"/>
    </row>
    <row r="208" spans="1:26" ht="16.5" customHeight="1">
      <c r="A208" s="731"/>
      <c r="B208" s="731"/>
      <c r="C208" s="731"/>
      <c r="D208" s="731"/>
      <c r="E208" s="731"/>
      <c r="F208" s="731"/>
      <c r="G208" s="616">
        <v>3</v>
      </c>
      <c r="H208" s="619" t="s">
        <v>10266</v>
      </c>
      <c r="I208" s="619" t="s">
        <v>10043</v>
      </c>
      <c r="J208" s="83"/>
      <c r="K208" s="104"/>
      <c r="L208" s="665"/>
      <c r="M208" s="83"/>
      <c r="N208" s="106"/>
      <c r="O208" s="83" t="s">
        <v>380</v>
      </c>
      <c r="P208" s="83" t="s">
        <v>380</v>
      </c>
      <c r="Q208" s="83" t="s">
        <v>380</v>
      </c>
      <c r="R208" s="86" t="s">
        <v>81</v>
      </c>
      <c r="S208" s="83"/>
      <c r="T208" s="118"/>
      <c r="U208" s="118"/>
      <c r="V208" s="118"/>
      <c r="W208" s="118"/>
      <c r="X208" s="118"/>
      <c r="Y208" s="118"/>
      <c r="Z208" s="118"/>
    </row>
    <row r="209" spans="1:26" ht="16.5" customHeight="1">
      <c r="A209" s="731"/>
      <c r="B209" s="731"/>
      <c r="C209" s="731"/>
      <c r="D209" s="731"/>
      <c r="E209" s="731"/>
      <c r="F209" s="731"/>
      <c r="G209" s="616">
        <v>4</v>
      </c>
      <c r="H209" s="619" t="s">
        <v>10273</v>
      </c>
      <c r="I209" s="619" t="s">
        <v>10085</v>
      </c>
      <c r="J209" s="83"/>
      <c r="K209" s="104"/>
      <c r="L209" s="665"/>
      <c r="M209" s="83"/>
      <c r="N209" s="106"/>
      <c r="O209" s="83" t="s">
        <v>380</v>
      </c>
      <c r="P209" s="83" t="s">
        <v>380</v>
      </c>
      <c r="Q209" s="83" t="s">
        <v>380</v>
      </c>
      <c r="R209" s="86" t="s">
        <v>81</v>
      </c>
      <c r="S209" s="83"/>
      <c r="T209" s="118"/>
      <c r="U209" s="118"/>
      <c r="V209" s="118"/>
      <c r="W209" s="118"/>
      <c r="X209" s="118"/>
      <c r="Y209" s="118"/>
      <c r="Z209" s="118"/>
    </row>
    <row r="210" spans="1:26" ht="16.5" customHeight="1">
      <c r="A210" s="731"/>
      <c r="B210" s="731"/>
      <c r="C210" s="731"/>
      <c r="D210" s="731"/>
      <c r="E210" s="731"/>
      <c r="F210" s="731"/>
      <c r="G210" s="616">
        <v>5</v>
      </c>
      <c r="H210" s="619" t="s">
        <v>10276</v>
      </c>
      <c r="I210" s="619" t="s">
        <v>10085</v>
      </c>
      <c r="J210" s="83"/>
      <c r="K210" s="104"/>
      <c r="L210" s="665"/>
      <c r="M210" s="83"/>
      <c r="N210" s="106"/>
      <c r="O210" s="83" t="s">
        <v>380</v>
      </c>
      <c r="P210" s="83" t="s">
        <v>380</v>
      </c>
      <c r="Q210" s="83" t="s">
        <v>380</v>
      </c>
      <c r="R210" s="86" t="s">
        <v>81</v>
      </c>
      <c r="S210" s="83"/>
      <c r="T210" s="118"/>
      <c r="U210" s="118"/>
      <c r="V210" s="118"/>
      <c r="W210" s="118"/>
      <c r="X210" s="118"/>
      <c r="Y210" s="118"/>
      <c r="Z210" s="118"/>
    </row>
    <row r="211" spans="1:26" ht="16.5" customHeight="1">
      <c r="A211" s="731"/>
      <c r="B211" s="731"/>
      <c r="C211" s="731"/>
      <c r="D211" s="731"/>
      <c r="E211" s="731"/>
      <c r="F211" s="731"/>
      <c r="G211" s="616">
        <v>6</v>
      </c>
      <c r="H211" s="619" t="s">
        <v>10280</v>
      </c>
      <c r="I211" s="619" t="s">
        <v>10085</v>
      </c>
      <c r="J211" s="83"/>
      <c r="K211" s="104"/>
      <c r="L211" s="665"/>
      <c r="M211" s="83"/>
      <c r="N211" s="106"/>
      <c r="O211" s="83" t="s">
        <v>380</v>
      </c>
      <c r="P211" s="83" t="s">
        <v>380</v>
      </c>
      <c r="Q211" s="83" t="s">
        <v>380</v>
      </c>
      <c r="R211" s="86" t="s">
        <v>81</v>
      </c>
      <c r="S211" s="83"/>
      <c r="T211" s="118"/>
      <c r="U211" s="118"/>
      <c r="V211" s="118"/>
      <c r="W211" s="118"/>
      <c r="X211" s="118"/>
      <c r="Y211" s="118"/>
      <c r="Z211" s="118"/>
    </row>
    <row r="212" spans="1:26" ht="16.5" customHeight="1">
      <c r="A212" s="731"/>
      <c r="B212" s="731"/>
      <c r="C212" s="731"/>
      <c r="D212" s="731"/>
      <c r="E212" s="731"/>
      <c r="F212" s="731"/>
      <c r="G212" s="616">
        <v>7</v>
      </c>
      <c r="H212" s="619" t="s">
        <v>10285</v>
      </c>
      <c r="I212" s="619" t="s">
        <v>10085</v>
      </c>
      <c r="J212" s="83"/>
      <c r="K212" s="104"/>
      <c r="L212" s="665"/>
      <c r="M212" s="83"/>
      <c r="N212" s="106"/>
      <c r="O212" s="83" t="s">
        <v>380</v>
      </c>
      <c r="P212" s="83" t="s">
        <v>380</v>
      </c>
      <c r="Q212" s="83" t="s">
        <v>380</v>
      </c>
      <c r="R212" s="86" t="s">
        <v>81</v>
      </c>
      <c r="S212" s="83"/>
      <c r="T212" s="118"/>
      <c r="U212" s="118"/>
      <c r="V212" s="118"/>
      <c r="W212" s="118"/>
      <c r="X212" s="118"/>
      <c r="Y212" s="118"/>
      <c r="Z212" s="118"/>
    </row>
    <row r="213" spans="1:26" ht="16.5" customHeight="1">
      <c r="A213" s="731"/>
      <c r="B213" s="731"/>
      <c r="C213" s="731"/>
      <c r="D213" s="731"/>
      <c r="E213" s="731"/>
      <c r="F213" s="731"/>
      <c r="G213" s="616">
        <v>8</v>
      </c>
      <c r="H213" s="619" t="s">
        <v>10288</v>
      </c>
      <c r="I213" s="619" t="s">
        <v>10037</v>
      </c>
      <c r="J213" s="83"/>
      <c r="K213" s="104"/>
      <c r="L213" s="665"/>
      <c r="M213" s="83"/>
      <c r="N213" s="106"/>
      <c r="O213" s="83" t="s">
        <v>380</v>
      </c>
      <c r="P213" s="83" t="s">
        <v>380</v>
      </c>
      <c r="Q213" s="83" t="s">
        <v>380</v>
      </c>
      <c r="R213" s="86" t="s">
        <v>81</v>
      </c>
      <c r="S213" s="83"/>
      <c r="T213" s="118"/>
      <c r="U213" s="118"/>
      <c r="V213" s="118"/>
      <c r="W213" s="118"/>
      <c r="X213" s="118"/>
      <c r="Y213" s="118"/>
      <c r="Z213" s="118"/>
    </row>
    <row r="214" spans="1:26" ht="16.5" customHeight="1">
      <c r="A214" s="731"/>
      <c r="B214" s="731"/>
      <c r="C214" s="731"/>
      <c r="D214" s="731"/>
      <c r="E214" s="731"/>
      <c r="F214" s="731"/>
      <c r="G214" s="616">
        <v>9</v>
      </c>
      <c r="H214" s="619" t="s">
        <v>10293</v>
      </c>
      <c r="I214" s="619" t="s">
        <v>10072</v>
      </c>
      <c r="J214" s="83"/>
      <c r="K214" s="104"/>
      <c r="L214" s="665"/>
      <c r="M214" s="83"/>
      <c r="N214" s="106"/>
      <c r="O214" s="83" t="s">
        <v>380</v>
      </c>
      <c r="P214" s="83" t="s">
        <v>380</v>
      </c>
      <c r="Q214" s="83" t="s">
        <v>380</v>
      </c>
      <c r="R214" s="86" t="s">
        <v>81</v>
      </c>
      <c r="S214" s="83"/>
      <c r="T214" s="118"/>
      <c r="U214" s="118"/>
      <c r="V214" s="118"/>
      <c r="W214" s="118"/>
      <c r="X214" s="118"/>
      <c r="Y214" s="118"/>
      <c r="Z214" s="118"/>
    </row>
    <row r="215" spans="1:26" ht="16.5" customHeight="1">
      <c r="A215" s="731"/>
      <c r="B215" s="731"/>
      <c r="C215" s="731"/>
      <c r="D215" s="731"/>
      <c r="E215" s="731"/>
      <c r="F215" s="731"/>
      <c r="G215" s="616">
        <v>10</v>
      </c>
      <c r="H215" s="619" t="s">
        <v>10296</v>
      </c>
      <c r="I215" s="619" t="s">
        <v>10077</v>
      </c>
      <c r="J215" s="83"/>
      <c r="K215" s="104"/>
      <c r="L215" s="665"/>
      <c r="M215" s="83"/>
      <c r="N215" s="106"/>
      <c r="O215" s="83" t="s">
        <v>380</v>
      </c>
      <c r="P215" s="83" t="s">
        <v>380</v>
      </c>
      <c r="Q215" s="83" t="s">
        <v>380</v>
      </c>
      <c r="R215" s="86" t="s">
        <v>81</v>
      </c>
      <c r="S215" s="83"/>
      <c r="T215" s="118"/>
      <c r="U215" s="118"/>
      <c r="V215" s="118"/>
      <c r="W215" s="118"/>
      <c r="X215" s="118"/>
      <c r="Y215" s="118"/>
      <c r="Z215" s="118"/>
    </row>
    <row r="216" spans="1:26" ht="16.5" customHeight="1">
      <c r="A216" s="731"/>
      <c r="B216" s="731"/>
      <c r="C216" s="731"/>
      <c r="D216" s="731"/>
      <c r="E216" s="731"/>
      <c r="F216" s="731"/>
      <c r="G216" s="616">
        <v>11</v>
      </c>
      <c r="H216" s="619" t="s">
        <v>10299</v>
      </c>
      <c r="I216" s="619" t="s">
        <v>10085</v>
      </c>
      <c r="J216" s="83"/>
      <c r="K216" s="104"/>
      <c r="L216" s="665"/>
      <c r="M216" s="83"/>
      <c r="N216" s="106"/>
      <c r="O216" s="83" t="s">
        <v>380</v>
      </c>
      <c r="P216" s="83" t="s">
        <v>380</v>
      </c>
      <c r="Q216" s="83" t="s">
        <v>380</v>
      </c>
      <c r="R216" s="86" t="s">
        <v>81</v>
      </c>
      <c r="S216" s="83"/>
      <c r="T216" s="118"/>
      <c r="U216" s="118"/>
      <c r="V216" s="118"/>
      <c r="W216" s="118"/>
      <c r="X216" s="118"/>
      <c r="Y216" s="118"/>
      <c r="Z216" s="118"/>
    </row>
    <row r="217" spans="1:26" ht="16.5" customHeight="1">
      <c r="A217" s="731"/>
      <c r="B217" s="731"/>
      <c r="C217" s="731"/>
      <c r="D217" s="731"/>
      <c r="E217" s="731"/>
      <c r="F217" s="731"/>
      <c r="G217" s="616">
        <v>12</v>
      </c>
      <c r="H217" s="619" t="s">
        <v>10304</v>
      </c>
      <c r="I217" s="619" t="s">
        <v>10085</v>
      </c>
      <c r="J217" s="83"/>
      <c r="K217" s="104"/>
      <c r="L217" s="665"/>
      <c r="M217" s="83"/>
      <c r="N217" s="106"/>
      <c r="O217" s="83" t="s">
        <v>380</v>
      </c>
      <c r="P217" s="83" t="s">
        <v>380</v>
      </c>
      <c r="Q217" s="83" t="s">
        <v>380</v>
      </c>
      <c r="R217" s="86" t="s">
        <v>81</v>
      </c>
      <c r="S217" s="83"/>
      <c r="T217" s="118"/>
      <c r="U217" s="118"/>
      <c r="V217" s="118"/>
      <c r="W217" s="118"/>
      <c r="X217" s="118"/>
      <c r="Y217" s="118"/>
      <c r="Z217" s="118"/>
    </row>
    <row r="218" spans="1:26" ht="16.5" customHeight="1">
      <c r="A218" s="731"/>
      <c r="B218" s="731"/>
      <c r="C218" s="731"/>
      <c r="D218" s="731"/>
      <c r="E218" s="731"/>
      <c r="F218" s="731"/>
      <c r="G218" s="616">
        <v>13</v>
      </c>
      <c r="H218" s="619" t="s">
        <v>10307</v>
      </c>
      <c r="I218" s="619" t="s">
        <v>10085</v>
      </c>
      <c r="J218" s="83"/>
      <c r="K218" s="104"/>
      <c r="L218" s="665"/>
      <c r="M218" s="83"/>
      <c r="N218" s="106"/>
      <c r="O218" s="83" t="s">
        <v>380</v>
      </c>
      <c r="P218" s="83" t="s">
        <v>380</v>
      </c>
      <c r="Q218" s="83" t="s">
        <v>380</v>
      </c>
      <c r="R218" s="86" t="s">
        <v>81</v>
      </c>
      <c r="S218" s="83"/>
      <c r="T218" s="118"/>
      <c r="U218" s="118"/>
      <c r="V218" s="118"/>
      <c r="W218" s="118"/>
      <c r="X218" s="118"/>
      <c r="Y218" s="118"/>
      <c r="Z218" s="118"/>
    </row>
    <row r="219" spans="1:26" ht="16.5" customHeight="1">
      <c r="A219" s="731"/>
      <c r="B219" s="731"/>
      <c r="C219" s="731"/>
      <c r="D219" s="731"/>
      <c r="E219" s="731"/>
      <c r="F219" s="731"/>
      <c r="G219" s="616">
        <v>14</v>
      </c>
      <c r="H219" s="619" t="s">
        <v>10311</v>
      </c>
      <c r="I219" s="619" t="s">
        <v>10085</v>
      </c>
      <c r="J219" s="83"/>
      <c r="K219" s="104"/>
      <c r="L219" s="665"/>
      <c r="M219" s="83"/>
      <c r="N219" s="106"/>
      <c r="O219" s="83" t="s">
        <v>380</v>
      </c>
      <c r="P219" s="83" t="s">
        <v>380</v>
      </c>
      <c r="Q219" s="83" t="s">
        <v>380</v>
      </c>
      <c r="R219" s="86" t="s">
        <v>81</v>
      </c>
      <c r="S219" s="83"/>
      <c r="T219" s="118"/>
      <c r="U219" s="118"/>
      <c r="V219" s="118"/>
      <c r="W219" s="118"/>
      <c r="X219" s="118"/>
      <c r="Y219" s="118"/>
      <c r="Z219" s="118"/>
    </row>
    <row r="220" spans="1:26" ht="16.5" customHeight="1">
      <c r="A220" s="731"/>
      <c r="B220" s="731"/>
      <c r="C220" s="731"/>
      <c r="D220" s="731"/>
      <c r="E220" s="731"/>
      <c r="F220" s="731"/>
      <c r="G220" s="616">
        <v>15</v>
      </c>
      <c r="H220" s="619" t="s">
        <v>10315</v>
      </c>
      <c r="I220" s="619" t="s">
        <v>10085</v>
      </c>
      <c r="J220" s="83"/>
      <c r="K220" s="104"/>
      <c r="L220" s="665"/>
      <c r="M220" s="83"/>
      <c r="N220" s="106"/>
      <c r="O220" s="83" t="s">
        <v>380</v>
      </c>
      <c r="P220" s="83" t="s">
        <v>380</v>
      </c>
      <c r="Q220" s="83" t="s">
        <v>380</v>
      </c>
      <c r="R220" s="86" t="s">
        <v>81</v>
      </c>
      <c r="S220" s="83"/>
      <c r="T220" s="118"/>
      <c r="U220" s="118"/>
      <c r="V220" s="118"/>
      <c r="W220" s="118"/>
      <c r="X220" s="118"/>
      <c r="Y220" s="118"/>
      <c r="Z220" s="118"/>
    </row>
    <row r="221" spans="1:26" ht="16.5" customHeight="1">
      <c r="A221" s="731"/>
      <c r="B221" s="731"/>
      <c r="C221" s="731"/>
      <c r="D221" s="731"/>
      <c r="E221" s="731"/>
      <c r="F221" s="731"/>
      <c r="G221" s="616">
        <v>16</v>
      </c>
      <c r="H221" s="619" t="s">
        <v>10318</v>
      </c>
      <c r="I221" s="619" t="s">
        <v>10085</v>
      </c>
      <c r="J221" s="83"/>
      <c r="K221" s="104"/>
      <c r="L221" s="665"/>
      <c r="M221" s="84"/>
      <c r="N221" s="106"/>
      <c r="O221" s="83" t="s">
        <v>380</v>
      </c>
      <c r="P221" s="83" t="s">
        <v>380</v>
      </c>
      <c r="Q221" s="83" t="s">
        <v>380</v>
      </c>
      <c r="R221" s="86" t="s">
        <v>81</v>
      </c>
      <c r="S221" s="83"/>
      <c r="T221" s="118"/>
      <c r="U221" s="118"/>
      <c r="V221" s="118"/>
      <c r="W221" s="118"/>
      <c r="X221" s="118"/>
      <c r="Y221" s="118"/>
      <c r="Z221" s="118"/>
    </row>
    <row r="222" spans="1:26" ht="16.5" customHeight="1">
      <c r="A222" s="731"/>
      <c r="B222" s="731"/>
      <c r="C222" s="731"/>
      <c r="D222" s="731"/>
      <c r="E222" s="731"/>
      <c r="F222" s="731"/>
      <c r="G222" s="616">
        <v>17</v>
      </c>
      <c r="H222" s="619" t="s">
        <v>10322</v>
      </c>
      <c r="I222" s="619" t="s">
        <v>10085</v>
      </c>
      <c r="J222" s="83"/>
      <c r="K222" s="104"/>
      <c r="L222" s="665"/>
      <c r="M222" s="84"/>
      <c r="N222" s="106"/>
      <c r="O222" s="83" t="s">
        <v>380</v>
      </c>
      <c r="P222" s="83" t="s">
        <v>380</v>
      </c>
      <c r="Q222" s="83" t="s">
        <v>380</v>
      </c>
      <c r="R222" s="86" t="s">
        <v>81</v>
      </c>
      <c r="S222" s="83"/>
      <c r="T222" s="118"/>
      <c r="U222" s="118"/>
      <c r="V222" s="118"/>
      <c r="W222" s="118"/>
      <c r="X222" s="118"/>
      <c r="Y222" s="118"/>
      <c r="Z222" s="118"/>
    </row>
    <row r="223" spans="1:26" ht="16.5" customHeight="1">
      <c r="A223" s="731"/>
      <c r="B223" s="731"/>
      <c r="C223" s="731"/>
      <c r="D223" s="731"/>
      <c r="E223" s="731"/>
      <c r="F223" s="731"/>
      <c r="G223" s="616">
        <v>18</v>
      </c>
      <c r="H223" s="619" t="s">
        <v>10327</v>
      </c>
      <c r="I223" s="619" t="s">
        <v>10085</v>
      </c>
      <c r="J223" s="83"/>
      <c r="K223" s="104"/>
      <c r="L223" s="665"/>
      <c r="M223" s="83"/>
      <c r="N223" s="106"/>
      <c r="O223" s="83" t="s">
        <v>380</v>
      </c>
      <c r="P223" s="83" t="s">
        <v>380</v>
      </c>
      <c r="Q223" s="83" t="s">
        <v>380</v>
      </c>
      <c r="R223" s="86" t="s">
        <v>81</v>
      </c>
      <c r="S223" s="83"/>
      <c r="T223" s="118"/>
      <c r="U223" s="118"/>
      <c r="V223" s="118"/>
      <c r="W223" s="118"/>
      <c r="X223" s="118"/>
      <c r="Y223" s="118"/>
      <c r="Z223" s="118"/>
    </row>
    <row r="224" spans="1:26" ht="16.5" customHeight="1">
      <c r="A224" s="732"/>
      <c r="B224" s="732"/>
      <c r="C224" s="732"/>
      <c r="D224" s="732"/>
      <c r="E224" s="732"/>
      <c r="F224" s="732"/>
      <c r="G224" s="616">
        <v>19</v>
      </c>
      <c r="H224" s="640" t="s">
        <v>10332</v>
      </c>
      <c r="I224" s="609" t="s">
        <v>10085</v>
      </c>
      <c r="J224" s="83"/>
      <c r="K224" s="104"/>
      <c r="L224" s="666"/>
      <c r="M224" s="83"/>
      <c r="N224" s="106"/>
      <c r="O224" s="83" t="s">
        <v>380</v>
      </c>
      <c r="P224" s="83" t="s">
        <v>380</v>
      </c>
      <c r="Q224" s="83" t="s">
        <v>380</v>
      </c>
      <c r="R224" s="86" t="s">
        <v>81</v>
      </c>
      <c r="S224" s="83"/>
      <c r="T224" s="118"/>
      <c r="U224" s="118"/>
      <c r="V224" s="118"/>
      <c r="W224" s="118"/>
      <c r="X224" s="118"/>
      <c r="Y224" s="118"/>
      <c r="Z224" s="118"/>
    </row>
    <row r="225" spans="1:26" ht="33" customHeight="1">
      <c r="A225" s="735" t="s">
        <v>7240</v>
      </c>
      <c r="B225" s="736" t="s">
        <v>8942</v>
      </c>
      <c r="C225" s="736" t="s">
        <v>8943</v>
      </c>
      <c r="D225" s="737" t="s">
        <v>10341</v>
      </c>
      <c r="E225" s="737" t="s">
        <v>10342</v>
      </c>
      <c r="F225" s="737" t="s">
        <v>10030</v>
      </c>
      <c r="G225" s="88">
        <v>1</v>
      </c>
      <c r="H225" s="103" t="s">
        <v>10343</v>
      </c>
      <c r="I225" s="103" t="s">
        <v>10085</v>
      </c>
      <c r="J225" s="83"/>
      <c r="K225" s="104"/>
      <c r="L225" s="734"/>
      <c r="M225" s="83"/>
      <c r="N225" s="106"/>
      <c r="O225" s="83" t="s">
        <v>380</v>
      </c>
      <c r="P225" s="83" t="s">
        <v>380</v>
      </c>
      <c r="Q225" s="83" t="s">
        <v>380</v>
      </c>
      <c r="R225" s="83"/>
      <c r="S225" s="83"/>
      <c r="T225" s="118"/>
      <c r="U225" s="118"/>
      <c r="V225" s="118"/>
      <c r="W225" s="118"/>
      <c r="X225" s="118"/>
      <c r="Y225" s="118"/>
      <c r="Z225" s="118"/>
    </row>
    <row r="226" spans="1:26" ht="16.5" customHeight="1">
      <c r="A226" s="665"/>
      <c r="B226" s="665"/>
      <c r="C226" s="665"/>
      <c r="D226" s="665"/>
      <c r="E226" s="665"/>
      <c r="F226" s="665"/>
      <c r="G226" s="88">
        <v>2</v>
      </c>
      <c r="H226" s="82" t="s">
        <v>10349</v>
      </c>
      <c r="I226" s="103" t="s">
        <v>10350</v>
      </c>
      <c r="J226" s="83"/>
      <c r="K226" s="104"/>
      <c r="L226" s="665"/>
      <c r="M226" s="84"/>
      <c r="N226" s="106"/>
      <c r="O226" s="83" t="s">
        <v>380</v>
      </c>
      <c r="P226" s="83" t="s">
        <v>380</v>
      </c>
      <c r="Q226" s="83" t="s">
        <v>380</v>
      </c>
      <c r="R226" s="83"/>
      <c r="S226" s="83"/>
      <c r="T226" s="118"/>
      <c r="U226" s="118"/>
      <c r="V226" s="118"/>
      <c r="W226" s="118"/>
      <c r="X226" s="118"/>
      <c r="Y226" s="118"/>
      <c r="Z226" s="118"/>
    </row>
    <row r="227" spans="1:26" ht="16.5" customHeight="1">
      <c r="A227" s="665"/>
      <c r="B227" s="665"/>
      <c r="C227" s="665"/>
      <c r="D227" s="665"/>
      <c r="E227" s="665"/>
      <c r="F227" s="665"/>
      <c r="G227" s="88">
        <v>3</v>
      </c>
      <c r="H227" s="82" t="s">
        <v>10357</v>
      </c>
      <c r="I227" s="103" t="s">
        <v>10358</v>
      </c>
      <c r="J227" s="83"/>
      <c r="K227" s="104"/>
      <c r="L227" s="665"/>
      <c r="M227" s="84"/>
      <c r="N227" s="106"/>
      <c r="O227" s="83" t="s">
        <v>380</v>
      </c>
      <c r="P227" s="83" t="s">
        <v>380</v>
      </c>
      <c r="Q227" s="83" t="s">
        <v>380</v>
      </c>
      <c r="R227" s="83"/>
      <c r="S227" s="83"/>
      <c r="T227" s="118"/>
      <c r="U227" s="118"/>
      <c r="V227" s="118"/>
      <c r="W227" s="118"/>
      <c r="X227" s="118"/>
      <c r="Y227" s="118"/>
      <c r="Z227" s="118"/>
    </row>
    <row r="228" spans="1:26" ht="16.5" customHeight="1">
      <c r="A228" s="666"/>
      <c r="B228" s="666"/>
      <c r="C228" s="666"/>
      <c r="D228" s="666"/>
      <c r="E228" s="666"/>
      <c r="F228" s="666"/>
      <c r="G228" s="88">
        <v>4</v>
      </c>
      <c r="H228" s="103" t="s">
        <v>10362</v>
      </c>
      <c r="I228" s="103" t="s">
        <v>10085</v>
      </c>
      <c r="J228" s="83"/>
      <c r="K228" s="104"/>
      <c r="L228" s="666"/>
      <c r="M228" s="83"/>
      <c r="N228" s="106"/>
      <c r="O228" s="83" t="s">
        <v>380</v>
      </c>
      <c r="P228" s="83" t="s">
        <v>380</v>
      </c>
      <c r="Q228" s="83" t="s">
        <v>380</v>
      </c>
      <c r="R228" s="83"/>
      <c r="S228" s="83"/>
      <c r="T228" s="118"/>
      <c r="U228" s="118"/>
      <c r="V228" s="118"/>
      <c r="W228" s="118"/>
      <c r="X228" s="118"/>
      <c r="Y228" s="118"/>
      <c r="Z228" s="118"/>
    </row>
    <row r="229" spans="1:26" ht="16.5" customHeight="1">
      <c r="A229" s="735" t="s">
        <v>10368</v>
      </c>
      <c r="B229" s="736" t="s">
        <v>8942</v>
      </c>
      <c r="C229" s="736" t="s">
        <v>8943</v>
      </c>
      <c r="D229" s="737" t="s">
        <v>10341</v>
      </c>
      <c r="E229" s="737" t="s">
        <v>10371</v>
      </c>
      <c r="F229" s="737" t="s">
        <v>10030</v>
      </c>
      <c r="G229" s="88">
        <v>1</v>
      </c>
      <c r="H229" s="103" t="s">
        <v>10375</v>
      </c>
      <c r="I229" s="103" t="s">
        <v>10376</v>
      </c>
      <c r="J229" s="83"/>
      <c r="K229" s="104"/>
      <c r="L229" s="734"/>
      <c r="M229" s="83"/>
      <c r="N229" s="106"/>
      <c r="O229" s="83" t="s">
        <v>380</v>
      </c>
      <c r="P229" s="83" t="s">
        <v>380</v>
      </c>
      <c r="Q229" s="83" t="s">
        <v>380</v>
      </c>
      <c r="R229" s="83"/>
      <c r="S229" s="83"/>
      <c r="T229" s="118"/>
      <c r="U229" s="118"/>
      <c r="V229" s="118"/>
      <c r="W229" s="118"/>
      <c r="X229" s="118"/>
      <c r="Y229" s="118"/>
      <c r="Z229" s="118"/>
    </row>
    <row r="230" spans="1:26" ht="16.5" customHeight="1">
      <c r="A230" s="665"/>
      <c r="B230" s="665"/>
      <c r="C230" s="665"/>
      <c r="D230" s="665"/>
      <c r="E230" s="665"/>
      <c r="F230" s="665"/>
      <c r="G230" s="88">
        <v>2</v>
      </c>
      <c r="H230" s="103" t="s">
        <v>10379</v>
      </c>
      <c r="I230" s="103" t="s">
        <v>10380</v>
      </c>
      <c r="J230" s="83"/>
      <c r="K230" s="104"/>
      <c r="L230" s="665"/>
      <c r="M230" s="83"/>
      <c r="N230" s="106"/>
      <c r="O230" s="83" t="s">
        <v>380</v>
      </c>
      <c r="P230" s="83" t="s">
        <v>380</v>
      </c>
      <c r="Q230" s="83" t="s">
        <v>380</v>
      </c>
      <c r="R230" s="83"/>
      <c r="S230" s="83"/>
      <c r="T230" s="118"/>
      <c r="U230" s="118"/>
      <c r="V230" s="118"/>
      <c r="W230" s="118"/>
      <c r="X230" s="118"/>
      <c r="Y230" s="118"/>
      <c r="Z230" s="118"/>
    </row>
    <row r="231" spans="1:26" ht="16.5" customHeight="1">
      <c r="A231" s="665"/>
      <c r="B231" s="665"/>
      <c r="C231" s="665"/>
      <c r="D231" s="665"/>
      <c r="E231" s="665"/>
      <c r="F231" s="665"/>
      <c r="G231" s="88">
        <v>3</v>
      </c>
      <c r="H231" s="103" t="s">
        <v>10386</v>
      </c>
      <c r="I231" s="103" t="s">
        <v>10376</v>
      </c>
      <c r="J231" s="83"/>
      <c r="K231" s="104"/>
      <c r="L231" s="665"/>
      <c r="M231" s="83"/>
      <c r="N231" s="106"/>
      <c r="O231" s="83" t="s">
        <v>380</v>
      </c>
      <c r="P231" s="83" t="s">
        <v>380</v>
      </c>
      <c r="Q231" s="83" t="s">
        <v>380</v>
      </c>
      <c r="R231" s="83"/>
      <c r="S231" s="83"/>
      <c r="T231" s="118"/>
      <c r="U231" s="118"/>
      <c r="V231" s="118"/>
      <c r="W231" s="118"/>
      <c r="X231" s="118"/>
      <c r="Y231" s="118"/>
      <c r="Z231" s="118"/>
    </row>
    <row r="232" spans="1:26" ht="16.5" customHeight="1">
      <c r="A232" s="665"/>
      <c r="B232" s="665"/>
      <c r="C232" s="665"/>
      <c r="D232" s="665"/>
      <c r="E232" s="665"/>
      <c r="F232" s="665"/>
      <c r="G232" s="88">
        <v>4</v>
      </c>
      <c r="H232" s="103" t="s">
        <v>10390</v>
      </c>
      <c r="I232" s="103" t="s">
        <v>10391</v>
      </c>
      <c r="J232" s="83"/>
      <c r="K232" s="104"/>
      <c r="L232" s="665"/>
      <c r="M232" s="84"/>
      <c r="N232" s="106"/>
      <c r="O232" s="83" t="s">
        <v>380</v>
      </c>
      <c r="P232" s="83" t="s">
        <v>380</v>
      </c>
      <c r="Q232" s="83" t="s">
        <v>380</v>
      </c>
      <c r="R232" s="83"/>
      <c r="S232" s="83"/>
      <c r="T232" s="118"/>
      <c r="U232" s="118"/>
      <c r="V232" s="118"/>
      <c r="W232" s="118"/>
      <c r="X232" s="118"/>
      <c r="Y232" s="118"/>
      <c r="Z232" s="118"/>
    </row>
    <row r="233" spans="1:26" ht="16.5" customHeight="1">
      <c r="A233" s="665"/>
      <c r="B233" s="665"/>
      <c r="C233" s="665"/>
      <c r="D233" s="665"/>
      <c r="E233" s="665"/>
      <c r="F233" s="665"/>
      <c r="G233" s="88">
        <v>5</v>
      </c>
      <c r="H233" s="103" t="s">
        <v>10398</v>
      </c>
      <c r="I233" s="103" t="s">
        <v>10399</v>
      </c>
      <c r="J233" s="83"/>
      <c r="K233" s="104"/>
      <c r="L233" s="665"/>
      <c r="M233" s="84"/>
      <c r="N233" s="106"/>
      <c r="O233" s="83" t="s">
        <v>380</v>
      </c>
      <c r="P233" s="83" t="s">
        <v>380</v>
      </c>
      <c r="Q233" s="83" t="s">
        <v>380</v>
      </c>
      <c r="R233" s="83"/>
      <c r="S233" s="83"/>
      <c r="T233" s="118"/>
      <c r="U233" s="118"/>
      <c r="V233" s="118"/>
      <c r="W233" s="118"/>
      <c r="X233" s="118"/>
      <c r="Y233" s="118"/>
      <c r="Z233" s="118"/>
    </row>
    <row r="234" spans="1:26" ht="16.5" customHeight="1">
      <c r="A234" s="666"/>
      <c r="B234" s="666"/>
      <c r="C234" s="666"/>
      <c r="D234" s="666"/>
      <c r="E234" s="666"/>
      <c r="F234" s="666"/>
      <c r="G234" s="88">
        <v>6</v>
      </c>
      <c r="H234" s="103" t="s">
        <v>10404</v>
      </c>
      <c r="I234" s="103" t="s">
        <v>10399</v>
      </c>
      <c r="J234" s="83"/>
      <c r="K234" s="104"/>
      <c r="L234" s="666"/>
      <c r="M234" s="84"/>
      <c r="N234" s="106"/>
      <c r="O234" s="83" t="s">
        <v>380</v>
      </c>
      <c r="P234" s="83" t="s">
        <v>380</v>
      </c>
      <c r="Q234" s="83" t="s">
        <v>380</v>
      </c>
      <c r="R234" s="83"/>
      <c r="S234" s="83"/>
      <c r="T234" s="118"/>
      <c r="U234" s="118"/>
      <c r="V234" s="118"/>
      <c r="W234" s="118"/>
      <c r="X234" s="118"/>
      <c r="Y234" s="118"/>
      <c r="Z234" s="118"/>
    </row>
    <row r="235" spans="1:26" ht="81.75" customHeight="1">
      <c r="A235" s="735" t="s">
        <v>10407</v>
      </c>
      <c r="B235" s="736" t="s">
        <v>8942</v>
      </c>
      <c r="C235" s="736" t="s">
        <v>8943</v>
      </c>
      <c r="D235" s="737" t="s">
        <v>10341</v>
      </c>
      <c r="E235" s="744" t="s">
        <v>10409</v>
      </c>
      <c r="F235" s="744" t="s">
        <v>10030</v>
      </c>
      <c r="G235" s="88">
        <v>1</v>
      </c>
      <c r="H235" s="171" t="s">
        <v>10410</v>
      </c>
      <c r="I235" s="171" t="s">
        <v>10412</v>
      </c>
      <c r="J235" s="83"/>
      <c r="K235" s="104"/>
      <c r="L235" s="734"/>
      <c r="M235" s="739" t="s">
        <v>10414</v>
      </c>
      <c r="N235" s="106"/>
      <c r="O235" s="83" t="s">
        <v>380</v>
      </c>
      <c r="P235" s="83" t="s">
        <v>380</v>
      </c>
      <c r="Q235" s="83" t="s">
        <v>380</v>
      </c>
      <c r="R235" s="83"/>
      <c r="S235" s="83"/>
      <c r="T235" s="118"/>
      <c r="U235" s="118"/>
      <c r="V235" s="118"/>
      <c r="W235" s="118"/>
      <c r="X235" s="118"/>
      <c r="Y235" s="118"/>
      <c r="Z235" s="118"/>
    </row>
    <row r="236" spans="1:26" ht="65.25" customHeight="1">
      <c r="A236" s="666"/>
      <c r="B236" s="666"/>
      <c r="C236" s="666"/>
      <c r="D236" s="666"/>
      <c r="E236" s="666"/>
      <c r="F236" s="666"/>
      <c r="G236" s="88">
        <v>2</v>
      </c>
      <c r="H236" s="171" t="s">
        <v>10416</v>
      </c>
      <c r="I236" s="171" t="s">
        <v>10417</v>
      </c>
      <c r="J236" s="83"/>
      <c r="K236" s="104"/>
      <c r="L236" s="666"/>
      <c r="M236" s="666"/>
      <c r="N236" s="106"/>
      <c r="O236" s="83" t="s">
        <v>380</v>
      </c>
      <c r="P236" s="83" t="s">
        <v>380</v>
      </c>
      <c r="Q236" s="83" t="s">
        <v>380</v>
      </c>
      <c r="R236" s="83"/>
      <c r="S236" s="83"/>
      <c r="T236" s="118"/>
      <c r="U236" s="118"/>
      <c r="V236" s="118"/>
      <c r="W236" s="118"/>
      <c r="X236" s="118"/>
      <c r="Y236" s="118"/>
      <c r="Z236" s="118"/>
    </row>
    <row r="237" spans="1:26" ht="150.75" customHeight="1">
      <c r="A237" s="608" t="s">
        <v>6066</v>
      </c>
      <c r="B237" s="633" t="s">
        <v>8942</v>
      </c>
      <c r="C237" s="633" t="s">
        <v>8943</v>
      </c>
      <c r="D237" s="627" t="s">
        <v>10418</v>
      </c>
      <c r="E237" s="627" t="s">
        <v>10419</v>
      </c>
      <c r="F237" s="634" t="s">
        <v>10421</v>
      </c>
      <c r="G237" s="633">
        <v>1</v>
      </c>
      <c r="H237" s="627" t="s">
        <v>10423</v>
      </c>
      <c r="I237" s="627" t="s">
        <v>10424</v>
      </c>
      <c r="J237" s="83"/>
      <c r="K237" s="178"/>
      <c r="L237" s="86"/>
      <c r="M237" s="86"/>
      <c r="N237" s="1"/>
      <c r="O237" s="83" t="s">
        <v>380</v>
      </c>
      <c r="P237" s="83" t="s">
        <v>380</v>
      </c>
      <c r="Q237" s="83" t="s">
        <v>380</v>
      </c>
      <c r="R237" s="86" t="s">
        <v>101</v>
      </c>
      <c r="S237" s="83"/>
    </row>
    <row r="238" spans="1:26" ht="143.25" customHeight="1">
      <c r="A238" s="608" t="s">
        <v>10428</v>
      </c>
      <c r="B238" s="633" t="s">
        <v>8942</v>
      </c>
      <c r="C238" s="633" t="s">
        <v>8943</v>
      </c>
      <c r="D238" s="627" t="s">
        <v>10418</v>
      </c>
      <c r="E238" s="627" t="s">
        <v>10429</v>
      </c>
      <c r="F238" s="634" t="s">
        <v>10421</v>
      </c>
      <c r="G238" s="633">
        <v>1</v>
      </c>
      <c r="H238" s="627" t="s">
        <v>10431</v>
      </c>
      <c r="I238" s="627" t="s">
        <v>10424</v>
      </c>
      <c r="J238" s="83"/>
      <c r="K238" s="178"/>
      <c r="L238" s="86"/>
      <c r="M238" s="86"/>
      <c r="N238" s="1"/>
      <c r="O238" s="83" t="s">
        <v>380</v>
      </c>
      <c r="P238" s="83" t="s">
        <v>380</v>
      </c>
      <c r="Q238" s="83" t="s">
        <v>380</v>
      </c>
      <c r="R238" s="86" t="s">
        <v>101</v>
      </c>
      <c r="S238" s="83"/>
    </row>
    <row r="239" spans="1:26" ht="16.5" customHeight="1">
      <c r="A239" s="730" t="s">
        <v>10433</v>
      </c>
      <c r="B239" s="768" t="s">
        <v>8942</v>
      </c>
      <c r="C239" s="768" t="s">
        <v>8943</v>
      </c>
      <c r="D239" s="765" t="s">
        <v>10418</v>
      </c>
      <c r="E239" s="733" t="s">
        <v>10439</v>
      </c>
      <c r="F239" s="733" t="s">
        <v>10421</v>
      </c>
      <c r="G239" s="633">
        <v>1</v>
      </c>
      <c r="H239" s="612" t="s">
        <v>10440</v>
      </c>
      <c r="I239" s="612" t="s">
        <v>10442</v>
      </c>
      <c r="J239" s="83"/>
      <c r="K239" s="178"/>
      <c r="L239" s="734"/>
      <c r="M239" s="86"/>
      <c r="N239" s="1"/>
      <c r="O239" s="83" t="s">
        <v>380</v>
      </c>
      <c r="P239" s="83" t="s">
        <v>380</v>
      </c>
      <c r="Q239" s="83" t="s">
        <v>380</v>
      </c>
      <c r="R239" s="86" t="s">
        <v>101</v>
      </c>
      <c r="S239" s="83"/>
    </row>
    <row r="240" spans="1:26" ht="16.5" customHeight="1">
      <c r="A240" s="731"/>
      <c r="B240" s="731"/>
      <c r="C240" s="731"/>
      <c r="D240" s="731"/>
      <c r="E240" s="731"/>
      <c r="F240" s="731"/>
      <c r="G240" s="633">
        <v>2</v>
      </c>
      <c r="H240" s="612" t="s">
        <v>10445</v>
      </c>
      <c r="I240" s="612" t="s">
        <v>10446</v>
      </c>
      <c r="J240" s="83"/>
      <c r="K240" s="178"/>
      <c r="L240" s="665"/>
      <c r="M240" s="86"/>
      <c r="N240" s="1"/>
      <c r="O240" s="83" t="s">
        <v>380</v>
      </c>
      <c r="P240" s="83" t="s">
        <v>380</v>
      </c>
      <c r="Q240" s="83" t="s">
        <v>380</v>
      </c>
      <c r="R240" s="86" t="s">
        <v>101</v>
      </c>
      <c r="S240" s="83"/>
    </row>
    <row r="241" spans="1:19" ht="16.5" customHeight="1">
      <c r="A241" s="732"/>
      <c r="B241" s="732"/>
      <c r="C241" s="732"/>
      <c r="D241" s="732"/>
      <c r="E241" s="732"/>
      <c r="F241" s="732"/>
      <c r="G241" s="633">
        <v>3</v>
      </c>
      <c r="H241" s="612" t="s">
        <v>10449</v>
      </c>
      <c r="I241" s="612" t="s">
        <v>10442</v>
      </c>
      <c r="J241" s="83"/>
      <c r="K241" s="178"/>
      <c r="L241" s="666"/>
      <c r="M241" s="86"/>
      <c r="N241" s="1"/>
      <c r="O241" s="83" t="s">
        <v>380</v>
      </c>
      <c r="P241" s="83" t="s">
        <v>380</v>
      </c>
      <c r="Q241" s="83" t="s">
        <v>380</v>
      </c>
      <c r="R241" s="86" t="s">
        <v>101</v>
      </c>
      <c r="S241" s="83"/>
    </row>
    <row r="242" spans="1:19" ht="181.5" customHeight="1">
      <c r="A242" s="608" t="s">
        <v>10453</v>
      </c>
      <c r="B242" s="633" t="s">
        <v>8942</v>
      </c>
      <c r="C242" s="633" t="s">
        <v>8943</v>
      </c>
      <c r="D242" s="627" t="s">
        <v>10418</v>
      </c>
      <c r="E242" s="612" t="s">
        <v>10455</v>
      </c>
      <c r="F242" s="612" t="s">
        <v>10421</v>
      </c>
      <c r="G242" s="633">
        <v>1</v>
      </c>
      <c r="H242" s="612" t="s">
        <v>10457</v>
      </c>
      <c r="I242" s="612" t="s">
        <v>10458</v>
      </c>
      <c r="J242" s="83"/>
      <c r="K242" s="178"/>
      <c r="L242" s="86"/>
      <c r="M242" s="86"/>
      <c r="N242" s="1"/>
      <c r="O242" s="83" t="s">
        <v>380</v>
      </c>
      <c r="P242" s="83" t="s">
        <v>380</v>
      </c>
      <c r="Q242" s="83" t="s">
        <v>380</v>
      </c>
      <c r="R242" s="86" t="s">
        <v>101</v>
      </c>
      <c r="S242" s="83"/>
    </row>
    <row r="243" spans="1:19" ht="177" customHeight="1">
      <c r="A243" s="608" t="s">
        <v>10461</v>
      </c>
      <c r="B243" s="633" t="s">
        <v>8942</v>
      </c>
      <c r="C243" s="633" t="s">
        <v>8943</v>
      </c>
      <c r="D243" s="627" t="s">
        <v>10418</v>
      </c>
      <c r="E243" s="627" t="s">
        <v>10462</v>
      </c>
      <c r="F243" s="634" t="s">
        <v>10421</v>
      </c>
      <c r="G243" s="633">
        <v>1</v>
      </c>
      <c r="H243" s="627" t="s">
        <v>10464</v>
      </c>
      <c r="I243" s="627" t="s">
        <v>10465</v>
      </c>
      <c r="J243" s="83"/>
      <c r="K243" s="178"/>
      <c r="L243" s="86"/>
      <c r="M243" s="86"/>
      <c r="N243" s="1"/>
      <c r="O243" s="83" t="s">
        <v>380</v>
      </c>
      <c r="P243" s="83" t="s">
        <v>380</v>
      </c>
      <c r="Q243" s="83" t="s">
        <v>380</v>
      </c>
      <c r="R243" s="86" t="s">
        <v>101</v>
      </c>
      <c r="S243" s="83"/>
    </row>
    <row r="244" spans="1:19" ht="16.5" customHeight="1">
      <c r="A244" s="730" t="s">
        <v>10469</v>
      </c>
      <c r="B244" s="768" t="s">
        <v>8942</v>
      </c>
      <c r="C244" s="768" t="s">
        <v>8943</v>
      </c>
      <c r="D244" s="765" t="s">
        <v>10418</v>
      </c>
      <c r="E244" s="765" t="s">
        <v>8974</v>
      </c>
      <c r="F244" s="765" t="s">
        <v>10421</v>
      </c>
      <c r="G244" s="633">
        <v>1</v>
      </c>
      <c r="H244" s="627" t="s">
        <v>10471</v>
      </c>
      <c r="I244" s="627" t="s">
        <v>10472</v>
      </c>
      <c r="J244" s="83"/>
      <c r="K244" s="178"/>
      <c r="L244" s="734"/>
      <c r="M244" s="86"/>
      <c r="N244" s="1"/>
      <c r="O244" s="83" t="s">
        <v>380</v>
      </c>
      <c r="P244" s="83" t="s">
        <v>380</v>
      </c>
      <c r="Q244" s="83" t="s">
        <v>380</v>
      </c>
      <c r="R244" s="86" t="s">
        <v>101</v>
      </c>
      <c r="S244" s="83"/>
    </row>
    <row r="245" spans="1:19" ht="16.5" customHeight="1">
      <c r="A245" s="732"/>
      <c r="B245" s="732"/>
      <c r="C245" s="732"/>
      <c r="D245" s="732"/>
      <c r="E245" s="732"/>
      <c r="F245" s="732"/>
      <c r="G245" s="633">
        <v>2</v>
      </c>
      <c r="H245" s="627" t="s">
        <v>10477</v>
      </c>
      <c r="I245" s="627" t="s">
        <v>10478</v>
      </c>
      <c r="J245" s="83"/>
      <c r="K245" s="178"/>
      <c r="L245" s="666"/>
      <c r="M245" s="86"/>
      <c r="N245" s="1"/>
      <c r="O245" s="83" t="s">
        <v>380</v>
      </c>
      <c r="P245" s="83" t="s">
        <v>380</v>
      </c>
      <c r="Q245" s="83" t="s">
        <v>380</v>
      </c>
      <c r="R245" s="86" t="s">
        <v>101</v>
      </c>
      <c r="S245" s="83"/>
    </row>
    <row r="246" spans="1:19" ht="120.75" customHeight="1">
      <c r="A246" s="730" t="s">
        <v>10482</v>
      </c>
      <c r="B246" s="768" t="s">
        <v>8942</v>
      </c>
      <c r="C246" s="768" t="s">
        <v>8943</v>
      </c>
      <c r="D246" s="765" t="s">
        <v>10418</v>
      </c>
      <c r="E246" s="765" t="s">
        <v>10488</v>
      </c>
      <c r="F246" s="765" t="s">
        <v>10421</v>
      </c>
      <c r="G246" s="633">
        <v>1</v>
      </c>
      <c r="H246" s="627" t="s">
        <v>10489</v>
      </c>
      <c r="I246" s="627" t="s">
        <v>10424</v>
      </c>
      <c r="J246" s="83"/>
      <c r="K246" s="178"/>
      <c r="L246" s="734"/>
      <c r="M246" s="86"/>
      <c r="N246" s="1"/>
      <c r="O246" s="83" t="s">
        <v>380</v>
      </c>
      <c r="P246" s="83" t="s">
        <v>380</v>
      </c>
      <c r="Q246" s="83" t="s">
        <v>380</v>
      </c>
      <c r="R246" s="86" t="s">
        <v>101</v>
      </c>
      <c r="S246" s="83"/>
    </row>
    <row r="247" spans="1:19" ht="76.5" customHeight="1">
      <c r="A247" s="732"/>
      <c r="B247" s="732"/>
      <c r="C247" s="732"/>
      <c r="D247" s="732"/>
      <c r="E247" s="732"/>
      <c r="F247" s="732"/>
      <c r="G247" s="633">
        <v>2</v>
      </c>
      <c r="H247" s="627" t="s">
        <v>10492</v>
      </c>
      <c r="I247" s="627" t="s">
        <v>10478</v>
      </c>
      <c r="J247" s="83"/>
      <c r="K247" s="178"/>
      <c r="L247" s="666"/>
      <c r="M247" s="86"/>
      <c r="N247" s="1"/>
      <c r="O247" s="83" t="s">
        <v>380</v>
      </c>
      <c r="P247" s="83" t="s">
        <v>380</v>
      </c>
      <c r="Q247" s="83" t="s">
        <v>380</v>
      </c>
      <c r="R247" s="86" t="s">
        <v>101</v>
      </c>
      <c r="S247" s="83"/>
    </row>
    <row r="248" spans="1:19" ht="114.75" customHeight="1">
      <c r="A248" s="730" t="s">
        <v>10494</v>
      </c>
      <c r="B248" s="768" t="s">
        <v>8942</v>
      </c>
      <c r="C248" s="768" t="s">
        <v>8943</v>
      </c>
      <c r="D248" s="765" t="s">
        <v>10418</v>
      </c>
      <c r="E248" s="765" t="s">
        <v>10496</v>
      </c>
      <c r="F248" s="765" t="s">
        <v>10421</v>
      </c>
      <c r="G248" s="633">
        <v>1</v>
      </c>
      <c r="H248" s="627" t="s">
        <v>10497</v>
      </c>
      <c r="I248" s="627" t="s">
        <v>10424</v>
      </c>
      <c r="J248" s="83"/>
      <c r="K248" s="178"/>
      <c r="L248" s="734"/>
      <c r="M248" s="86"/>
      <c r="N248" s="1"/>
      <c r="O248" s="83" t="s">
        <v>380</v>
      </c>
      <c r="P248" s="83" t="s">
        <v>380</v>
      </c>
      <c r="Q248" s="83" t="s">
        <v>380</v>
      </c>
      <c r="R248" s="86" t="s">
        <v>101</v>
      </c>
      <c r="S248" s="83"/>
    </row>
    <row r="249" spans="1:19" ht="72" customHeight="1">
      <c r="A249" s="732"/>
      <c r="B249" s="732"/>
      <c r="C249" s="732"/>
      <c r="D249" s="732"/>
      <c r="E249" s="732"/>
      <c r="F249" s="732"/>
      <c r="G249" s="633">
        <v>2</v>
      </c>
      <c r="H249" s="627" t="s">
        <v>10492</v>
      </c>
      <c r="I249" s="627" t="s">
        <v>10478</v>
      </c>
      <c r="J249" s="83"/>
      <c r="K249" s="178"/>
      <c r="L249" s="666"/>
      <c r="M249" s="86"/>
      <c r="N249" s="1"/>
      <c r="O249" s="83" t="s">
        <v>380</v>
      </c>
      <c r="P249" s="83" t="s">
        <v>380</v>
      </c>
      <c r="Q249" s="83" t="s">
        <v>380</v>
      </c>
      <c r="R249" s="86" t="s">
        <v>101</v>
      </c>
      <c r="S249" s="83"/>
    </row>
    <row r="250" spans="1:19" ht="157.5" customHeight="1">
      <c r="A250" s="608" t="s">
        <v>10503</v>
      </c>
      <c r="B250" s="633" t="s">
        <v>8942</v>
      </c>
      <c r="C250" s="633" t="s">
        <v>8943</v>
      </c>
      <c r="D250" s="627" t="s">
        <v>10418</v>
      </c>
      <c r="E250" s="627" t="s">
        <v>10506</v>
      </c>
      <c r="F250" s="627" t="s">
        <v>10421</v>
      </c>
      <c r="G250" s="633">
        <v>1</v>
      </c>
      <c r="H250" s="627" t="s">
        <v>10507</v>
      </c>
      <c r="I250" s="627" t="s">
        <v>10509</v>
      </c>
      <c r="J250" s="83"/>
      <c r="K250" s="178"/>
      <c r="L250" s="86"/>
      <c r="M250" s="86"/>
      <c r="N250" s="1"/>
      <c r="O250" s="83" t="s">
        <v>380</v>
      </c>
      <c r="P250" s="83" t="s">
        <v>380</v>
      </c>
      <c r="Q250" s="83" t="s">
        <v>380</v>
      </c>
      <c r="R250" s="86" t="s">
        <v>101</v>
      </c>
      <c r="S250" s="83"/>
    </row>
    <row r="251" spans="1:19" ht="177" customHeight="1">
      <c r="A251" s="608" t="s">
        <v>10512</v>
      </c>
      <c r="B251" s="633" t="s">
        <v>8942</v>
      </c>
      <c r="C251" s="633" t="s">
        <v>8943</v>
      </c>
      <c r="D251" s="627" t="s">
        <v>10418</v>
      </c>
      <c r="E251" s="627" t="s">
        <v>10513</v>
      </c>
      <c r="F251" s="634" t="s">
        <v>10421</v>
      </c>
      <c r="G251" s="633">
        <v>1</v>
      </c>
      <c r="H251" s="627" t="s">
        <v>10515</v>
      </c>
      <c r="I251" s="627" t="s">
        <v>10517</v>
      </c>
      <c r="J251" s="83"/>
      <c r="K251" s="178"/>
      <c r="L251" s="86"/>
      <c r="M251" s="86"/>
      <c r="N251" s="1"/>
      <c r="O251" s="83" t="s">
        <v>380</v>
      </c>
      <c r="P251" s="83" t="s">
        <v>380</v>
      </c>
      <c r="Q251" s="83" t="s">
        <v>380</v>
      </c>
      <c r="R251" s="86" t="s">
        <v>101</v>
      </c>
      <c r="S251" s="83"/>
    </row>
    <row r="252" spans="1:19" ht="168.75" customHeight="1">
      <c r="A252" s="608" t="s">
        <v>10518</v>
      </c>
      <c r="B252" s="633" t="s">
        <v>8942</v>
      </c>
      <c r="C252" s="633" t="s">
        <v>8943</v>
      </c>
      <c r="D252" s="627" t="s">
        <v>10418</v>
      </c>
      <c r="E252" s="627" t="s">
        <v>10519</v>
      </c>
      <c r="F252" s="634" t="s">
        <v>10421</v>
      </c>
      <c r="G252" s="633">
        <v>1</v>
      </c>
      <c r="H252" s="627" t="s">
        <v>10520</v>
      </c>
      <c r="I252" s="627" t="s">
        <v>10522</v>
      </c>
      <c r="J252" s="83"/>
      <c r="K252" s="178"/>
      <c r="L252" s="86"/>
      <c r="M252" s="86"/>
      <c r="N252" s="1"/>
      <c r="O252" s="83" t="s">
        <v>380</v>
      </c>
      <c r="P252" s="83" t="s">
        <v>380</v>
      </c>
      <c r="Q252" s="83" t="s">
        <v>380</v>
      </c>
      <c r="R252" s="86" t="s">
        <v>101</v>
      </c>
      <c r="S252" s="83"/>
    </row>
    <row r="253" spans="1:19" ht="194.25" customHeight="1">
      <c r="A253" s="608" t="s">
        <v>10524</v>
      </c>
      <c r="B253" s="633" t="s">
        <v>8942</v>
      </c>
      <c r="C253" s="633" t="s">
        <v>8943</v>
      </c>
      <c r="D253" s="627" t="s">
        <v>10418</v>
      </c>
      <c r="E253" s="627" t="s">
        <v>10525</v>
      </c>
      <c r="F253" s="634" t="s">
        <v>10421</v>
      </c>
      <c r="G253" s="633">
        <v>1</v>
      </c>
      <c r="H253" s="627" t="s">
        <v>10527</v>
      </c>
      <c r="I253" s="627" t="s">
        <v>10528</v>
      </c>
      <c r="J253" s="83"/>
      <c r="K253" s="178"/>
      <c r="L253" s="86"/>
      <c r="M253" s="86"/>
      <c r="N253" s="1"/>
      <c r="O253" s="83" t="s">
        <v>380</v>
      </c>
      <c r="P253" s="83" t="s">
        <v>380</v>
      </c>
      <c r="Q253" s="83" t="s">
        <v>380</v>
      </c>
      <c r="R253" s="86" t="s">
        <v>101</v>
      </c>
      <c r="S253" s="83"/>
    </row>
    <row r="254" spans="1:19" ht="171.75" customHeight="1">
      <c r="A254" s="608" t="s">
        <v>10531</v>
      </c>
      <c r="B254" s="633" t="s">
        <v>8942</v>
      </c>
      <c r="C254" s="633" t="s">
        <v>8943</v>
      </c>
      <c r="D254" s="627" t="s">
        <v>10418</v>
      </c>
      <c r="E254" s="627" t="s">
        <v>10533</v>
      </c>
      <c r="F254" s="634" t="s">
        <v>10421</v>
      </c>
      <c r="G254" s="633">
        <v>1</v>
      </c>
      <c r="H254" s="627" t="s">
        <v>10536</v>
      </c>
      <c r="I254" s="627" t="s">
        <v>10538</v>
      </c>
      <c r="J254" s="83"/>
      <c r="K254" s="178"/>
      <c r="L254" s="86"/>
      <c r="M254" s="86"/>
      <c r="N254" s="1"/>
      <c r="O254" s="83" t="s">
        <v>380</v>
      </c>
      <c r="P254" s="83" t="s">
        <v>380</v>
      </c>
      <c r="Q254" s="83" t="s">
        <v>380</v>
      </c>
      <c r="R254" s="86" t="s">
        <v>101</v>
      </c>
      <c r="S254" s="83"/>
    </row>
    <row r="255" spans="1:19" ht="185.25" customHeight="1">
      <c r="A255" s="608" t="s">
        <v>10540</v>
      </c>
      <c r="B255" s="633" t="s">
        <v>8942</v>
      </c>
      <c r="C255" s="633" t="s">
        <v>8943</v>
      </c>
      <c r="D255" s="627" t="s">
        <v>10418</v>
      </c>
      <c r="E255" s="627" t="s">
        <v>10543</v>
      </c>
      <c r="F255" s="634" t="s">
        <v>10421</v>
      </c>
      <c r="G255" s="633">
        <v>1</v>
      </c>
      <c r="H255" s="627" t="s">
        <v>10545</v>
      </c>
      <c r="I255" s="627" t="s">
        <v>10546</v>
      </c>
      <c r="J255" s="83"/>
      <c r="K255" s="178"/>
      <c r="L255" s="86"/>
      <c r="M255" s="86"/>
      <c r="N255" s="1"/>
      <c r="O255" s="83" t="s">
        <v>380</v>
      </c>
      <c r="P255" s="83" t="s">
        <v>380</v>
      </c>
      <c r="Q255" s="83" t="s">
        <v>380</v>
      </c>
      <c r="R255" s="86" t="s">
        <v>101</v>
      </c>
      <c r="S255" s="83"/>
    </row>
    <row r="256" spans="1:19" ht="187.5" customHeight="1">
      <c r="A256" s="608" t="s">
        <v>10549</v>
      </c>
      <c r="B256" s="633" t="s">
        <v>8942</v>
      </c>
      <c r="C256" s="633" t="s">
        <v>8943</v>
      </c>
      <c r="D256" s="627" t="s">
        <v>10418</v>
      </c>
      <c r="E256" s="612" t="s">
        <v>10550</v>
      </c>
      <c r="F256" s="634" t="s">
        <v>10421</v>
      </c>
      <c r="G256" s="633">
        <v>1</v>
      </c>
      <c r="H256" s="612" t="s">
        <v>10551</v>
      </c>
      <c r="I256" s="612" t="s">
        <v>10552</v>
      </c>
      <c r="J256" s="83"/>
      <c r="K256" s="178"/>
      <c r="L256" s="86"/>
      <c r="M256" s="86"/>
      <c r="N256" s="1"/>
      <c r="O256" s="83" t="s">
        <v>380</v>
      </c>
      <c r="P256" s="83" t="s">
        <v>380</v>
      </c>
      <c r="Q256" s="83" t="s">
        <v>380</v>
      </c>
      <c r="R256" s="86" t="s">
        <v>101</v>
      </c>
      <c r="S256" s="83"/>
    </row>
    <row r="257" spans="1:19" ht="16.5" customHeight="1">
      <c r="A257" s="180"/>
      <c r="B257" s="180"/>
      <c r="C257" s="180"/>
      <c r="D257" s="181"/>
      <c r="E257" s="181"/>
      <c r="F257" s="181"/>
      <c r="L257" s="180"/>
      <c r="M257" s="180"/>
      <c r="O257" s="180"/>
      <c r="P257" s="180"/>
      <c r="Q257" s="180"/>
      <c r="R257" s="180"/>
      <c r="S257" s="180"/>
    </row>
    <row r="258" spans="1:19" ht="16.5" customHeight="1">
      <c r="A258" s="180"/>
      <c r="B258" s="180"/>
      <c r="C258" s="180"/>
      <c r="D258" s="181"/>
      <c r="E258" s="181"/>
      <c r="F258" s="181"/>
      <c r="L258" s="180"/>
      <c r="M258" s="180"/>
      <c r="O258" s="180"/>
      <c r="P258" s="180"/>
      <c r="Q258" s="180"/>
      <c r="R258" s="180"/>
      <c r="S258" s="180"/>
    </row>
    <row r="259" spans="1:19" ht="16.5" customHeight="1">
      <c r="A259" s="180"/>
      <c r="B259" s="180"/>
      <c r="C259" s="180"/>
      <c r="D259" s="181"/>
      <c r="E259" s="181"/>
      <c r="F259" s="181"/>
      <c r="L259" s="180"/>
      <c r="M259" s="180"/>
      <c r="O259" s="180"/>
      <c r="P259" s="180"/>
      <c r="Q259" s="180"/>
      <c r="R259" s="180"/>
      <c r="S259" s="180"/>
    </row>
    <row r="260" spans="1:19" ht="16.5" customHeight="1">
      <c r="A260" s="180"/>
      <c r="B260" s="180"/>
      <c r="C260" s="180"/>
      <c r="D260" s="181"/>
      <c r="E260" s="181"/>
      <c r="F260" s="181"/>
      <c r="L260" s="180"/>
      <c r="M260" s="180"/>
      <c r="O260" s="180"/>
      <c r="P260" s="180"/>
      <c r="Q260" s="180"/>
      <c r="R260" s="180"/>
      <c r="S260" s="180"/>
    </row>
    <row r="261" spans="1:19" ht="16.5" customHeight="1">
      <c r="A261" s="180"/>
      <c r="B261" s="180"/>
      <c r="C261" s="180"/>
      <c r="D261" s="181"/>
      <c r="E261" s="181"/>
      <c r="F261" s="181"/>
      <c r="L261" s="180"/>
      <c r="M261" s="180"/>
      <c r="O261" s="180"/>
      <c r="P261" s="180"/>
      <c r="Q261" s="180"/>
      <c r="R261" s="180"/>
      <c r="S261" s="180"/>
    </row>
    <row r="262" spans="1:19" ht="16.5" customHeight="1">
      <c r="A262" s="180"/>
      <c r="B262" s="180"/>
      <c r="C262" s="180"/>
      <c r="D262" s="181"/>
      <c r="E262" s="181"/>
      <c r="F262" s="181"/>
      <c r="L262" s="180"/>
      <c r="M262" s="180"/>
      <c r="O262" s="180"/>
      <c r="P262" s="180"/>
      <c r="Q262" s="180"/>
      <c r="R262" s="180"/>
      <c r="S262" s="180"/>
    </row>
    <row r="263" spans="1:19" ht="16.5" customHeight="1">
      <c r="A263" s="180"/>
      <c r="B263" s="180"/>
      <c r="C263" s="180"/>
      <c r="D263" s="181"/>
      <c r="E263" s="181"/>
      <c r="F263" s="181"/>
      <c r="L263" s="180"/>
      <c r="M263" s="180"/>
      <c r="O263" s="180"/>
      <c r="P263" s="180"/>
      <c r="Q263" s="180"/>
      <c r="R263" s="180"/>
      <c r="S263" s="180"/>
    </row>
    <row r="264" spans="1:19" ht="16.5" customHeight="1">
      <c r="A264" s="180"/>
      <c r="B264" s="180"/>
      <c r="C264" s="180"/>
      <c r="D264" s="181"/>
      <c r="E264" s="181"/>
      <c r="F264" s="181"/>
      <c r="L264" s="180"/>
      <c r="M264" s="180"/>
      <c r="O264" s="180"/>
      <c r="P264" s="180"/>
      <c r="Q264" s="180"/>
      <c r="R264" s="180"/>
      <c r="S264" s="180"/>
    </row>
    <row r="265" spans="1:19" ht="16.5" customHeight="1">
      <c r="A265" s="180"/>
      <c r="B265" s="180"/>
      <c r="C265" s="180"/>
      <c r="D265" s="181"/>
      <c r="E265" s="181"/>
      <c r="F265" s="181"/>
      <c r="L265" s="180"/>
      <c r="M265" s="180"/>
      <c r="O265" s="180"/>
      <c r="P265" s="180"/>
      <c r="Q265" s="180"/>
      <c r="R265" s="180"/>
      <c r="S265" s="180"/>
    </row>
    <row r="266" spans="1:19" ht="16.5" customHeight="1">
      <c r="A266" s="180"/>
      <c r="B266" s="180"/>
      <c r="C266" s="180"/>
      <c r="D266" s="181"/>
      <c r="E266" s="181"/>
      <c r="F266" s="181"/>
      <c r="L266" s="180"/>
      <c r="M266" s="180"/>
      <c r="O266" s="180"/>
      <c r="P266" s="180"/>
      <c r="Q266" s="180"/>
      <c r="R266" s="180"/>
      <c r="S266" s="180"/>
    </row>
    <row r="267" spans="1:19" ht="16.5" customHeight="1">
      <c r="A267" s="180"/>
      <c r="B267" s="180"/>
      <c r="C267" s="180"/>
      <c r="D267" s="181"/>
      <c r="E267" s="181"/>
      <c r="F267" s="181"/>
      <c r="L267" s="180"/>
      <c r="M267" s="180"/>
      <c r="O267" s="180"/>
      <c r="P267" s="180"/>
      <c r="Q267" s="180"/>
      <c r="R267" s="180"/>
      <c r="S267" s="180"/>
    </row>
    <row r="268" spans="1:19" ht="16.5" customHeight="1">
      <c r="A268" s="180"/>
      <c r="B268" s="180"/>
      <c r="C268" s="180"/>
      <c r="D268" s="181"/>
      <c r="E268" s="181"/>
      <c r="F268" s="181"/>
      <c r="L268" s="180"/>
      <c r="M268" s="180"/>
      <c r="O268" s="180"/>
      <c r="P268" s="180"/>
      <c r="Q268" s="180"/>
      <c r="R268" s="180"/>
      <c r="S268" s="180"/>
    </row>
    <row r="269" spans="1:19" ht="16.5" customHeight="1">
      <c r="A269" s="180"/>
      <c r="B269" s="180"/>
      <c r="C269" s="180"/>
      <c r="D269" s="181"/>
      <c r="E269" s="181"/>
      <c r="F269" s="181"/>
      <c r="L269" s="180"/>
      <c r="M269" s="180"/>
      <c r="O269" s="180"/>
      <c r="P269" s="180"/>
      <c r="Q269" s="180"/>
      <c r="R269" s="180"/>
      <c r="S269" s="180"/>
    </row>
    <row r="270" spans="1:19" ht="16.5" customHeight="1">
      <c r="A270" s="180"/>
      <c r="B270" s="180"/>
      <c r="C270" s="180"/>
      <c r="D270" s="181"/>
      <c r="E270" s="181"/>
      <c r="F270" s="181"/>
      <c r="L270" s="180"/>
      <c r="M270" s="180"/>
      <c r="O270" s="180"/>
      <c r="P270" s="180"/>
      <c r="Q270" s="180"/>
      <c r="R270" s="180"/>
      <c r="S270" s="180"/>
    </row>
    <row r="271" spans="1:19" ht="16.5" customHeight="1">
      <c r="A271" s="180"/>
      <c r="B271" s="180"/>
      <c r="C271" s="180"/>
      <c r="D271" s="181"/>
      <c r="E271" s="181"/>
      <c r="F271" s="181"/>
      <c r="L271" s="180"/>
      <c r="M271" s="180"/>
      <c r="O271" s="180"/>
      <c r="P271" s="180"/>
      <c r="Q271" s="180"/>
      <c r="R271" s="180"/>
      <c r="S271" s="180"/>
    </row>
    <row r="272" spans="1:19" ht="16.5" customHeight="1">
      <c r="A272" s="180"/>
      <c r="B272" s="180"/>
      <c r="C272" s="180"/>
      <c r="D272" s="181"/>
      <c r="E272" s="181"/>
      <c r="F272" s="181"/>
      <c r="L272" s="180"/>
      <c r="M272" s="180"/>
      <c r="O272" s="180"/>
      <c r="P272" s="180"/>
      <c r="Q272" s="180"/>
      <c r="R272" s="180"/>
      <c r="S272" s="180"/>
    </row>
    <row r="273" spans="1:19" ht="16.5" customHeight="1">
      <c r="A273" s="180"/>
      <c r="B273" s="180"/>
      <c r="C273" s="180"/>
      <c r="D273" s="181"/>
      <c r="E273" s="181"/>
      <c r="F273" s="181"/>
      <c r="L273" s="180"/>
      <c r="M273" s="180"/>
      <c r="O273" s="180"/>
      <c r="P273" s="180"/>
      <c r="Q273" s="180"/>
      <c r="R273" s="180"/>
      <c r="S273" s="180"/>
    </row>
    <row r="274" spans="1:19" ht="16.5" customHeight="1">
      <c r="A274" s="180"/>
      <c r="B274" s="180"/>
      <c r="C274" s="180"/>
      <c r="D274" s="181"/>
      <c r="E274" s="181"/>
      <c r="F274" s="181"/>
      <c r="L274" s="180"/>
      <c r="M274" s="180"/>
      <c r="O274" s="180"/>
      <c r="P274" s="180"/>
      <c r="Q274" s="180"/>
      <c r="R274" s="180"/>
      <c r="S274" s="180"/>
    </row>
    <row r="275" spans="1:19" ht="16.5" customHeight="1">
      <c r="A275" s="180"/>
      <c r="B275" s="180"/>
      <c r="C275" s="180"/>
      <c r="D275" s="181"/>
      <c r="E275" s="181"/>
      <c r="F275" s="181"/>
      <c r="L275" s="180"/>
      <c r="M275" s="180"/>
      <c r="O275" s="180"/>
      <c r="P275" s="180"/>
      <c r="Q275" s="180"/>
      <c r="R275" s="180"/>
      <c r="S275" s="180"/>
    </row>
    <row r="276" spans="1:19" ht="16.5" customHeight="1">
      <c r="A276" s="180"/>
      <c r="B276" s="180"/>
      <c r="C276" s="180"/>
      <c r="D276" s="181"/>
      <c r="E276" s="181"/>
      <c r="F276" s="181"/>
      <c r="L276" s="180"/>
      <c r="M276" s="180"/>
      <c r="O276" s="180"/>
      <c r="P276" s="180"/>
      <c r="Q276" s="180"/>
      <c r="R276" s="180"/>
      <c r="S276" s="180"/>
    </row>
    <row r="277" spans="1:19" ht="16.5" customHeight="1">
      <c r="A277" s="180"/>
      <c r="B277" s="180"/>
      <c r="C277" s="180"/>
      <c r="D277" s="181"/>
      <c r="E277" s="181"/>
      <c r="F277" s="181"/>
      <c r="L277" s="180"/>
      <c r="M277" s="180"/>
      <c r="O277" s="180"/>
      <c r="P277" s="180"/>
      <c r="Q277" s="180"/>
      <c r="R277" s="180"/>
      <c r="S277" s="180"/>
    </row>
    <row r="278" spans="1:19" ht="16.5" customHeight="1">
      <c r="A278" s="180"/>
      <c r="B278" s="180"/>
      <c r="C278" s="180"/>
      <c r="D278" s="181"/>
      <c r="E278" s="181"/>
      <c r="F278" s="181"/>
      <c r="L278" s="180"/>
      <c r="M278" s="180"/>
      <c r="O278" s="180"/>
      <c r="P278" s="180"/>
      <c r="Q278" s="180"/>
      <c r="R278" s="180"/>
      <c r="S278" s="180"/>
    </row>
    <row r="279" spans="1:19" ht="16.5" customHeight="1">
      <c r="A279" s="180"/>
      <c r="B279" s="180"/>
      <c r="C279" s="180"/>
      <c r="D279" s="181"/>
      <c r="E279" s="181"/>
      <c r="F279" s="181"/>
      <c r="L279" s="180"/>
      <c r="M279" s="180"/>
      <c r="O279" s="180"/>
      <c r="P279" s="180"/>
      <c r="Q279" s="180"/>
      <c r="R279" s="180"/>
      <c r="S279" s="180"/>
    </row>
    <row r="280" spans="1:19" ht="16.5" customHeight="1">
      <c r="A280" s="180"/>
      <c r="B280" s="180"/>
      <c r="C280" s="180"/>
      <c r="D280" s="181"/>
      <c r="E280" s="181"/>
      <c r="F280" s="181"/>
      <c r="L280" s="180"/>
      <c r="M280" s="180"/>
      <c r="O280" s="180"/>
      <c r="P280" s="180"/>
      <c r="Q280" s="180"/>
      <c r="R280" s="180"/>
      <c r="S280" s="180"/>
    </row>
    <row r="281" spans="1:19" ht="16.5" customHeight="1">
      <c r="A281" s="180"/>
      <c r="B281" s="180"/>
      <c r="C281" s="180"/>
      <c r="D281" s="181"/>
      <c r="E281" s="181"/>
      <c r="F281" s="181"/>
      <c r="L281" s="180"/>
      <c r="M281" s="180"/>
      <c r="O281" s="180"/>
      <c r="P281" s="180"/>
      <c r="Q281" s="180"/>
      <c r="R281" s="180"/>
      <c r="S281" s="180"/>
    </row>
    <row r="282" spans="1:19" ht="16.5" customHeight="1">
      <c r="A282" s="180"/>
      <c r="B282" s="180"/>
      <c r="C282" s="180"/>
      <c r="D282" s="181"/>
      <c r="E282" s="181"/>
      <c r="F282" s="181"/>
      <c r="L282" s="180"/>
      <c r="M282" s="180"/>
      <c r="O282" s="180"/>
      <c r="P282" s="180"/>
      <c r="Q282" s="180"/>
      <c r="R282" s="180"/>
      <c r="S282" s="180"/>
    </row>
    <row r="283" spans="1:19" ht="16.5" customHeight="1">
      <c r="A283" s="180"/>
      <c r="B283" s="180"/>
      <c r="C283" s="180"/>
      <c r="D283" s="181"/>
      <c r="E283" s="181"/>
      <c r="F283" s="181"/>
      <c r="L283" s="180"/>
      <c r="M283" s="180"/>
      <c r="O283" s="180"/>
      <c r="P283" s="180"/>
      <c r="Q283" s="180"/>
      <c r="R283" s="180"/>
      <c r="S283" s="180"/>
    </row>
    <row r="284" spans="1:19" ht="16.5" customHeight="1">
      <c r="A284" s="180"/>
      <c r="B284" s="180"/>
      <c r="C284" s="180"/>
      <c r="D284" s="181"/>
      <c r="E284" s="181"/>
      <c r="F284" s="181"/>
      <c r="L284" s="180"/>
      <c r="M284" s="180"/>
      <c r="O284" s="180"/>
      <c r="P284" s="180"/>
      <c r="Q284" s="180"/>
      <c r="R284" s="180"/>
      <c r="S284" s="180"/>
    </row>
    <row r="285" spans="1:19" ht="16.5" customHeight="1">
      <c r="A285" s="180"/>
      <c r="B285" s="180"/>
      <c r="C285" s="180"/>
      <c r="D285" s="181"/>
      <c r="E285" s="181"/>
      <c r="F285" s="181"/>
      <c r="L285" s="180"/>
      <c r="M285" s="180"/>
      <c r="O285" s="180"/>
      <c r="P285" s="180"/>
      <c r="Q285" s="180"/>
      <c r="R285" s="180"/>
      <c r="S285" s="180"/>
    </row>
    <row r="286" spans="1:19" ht="16.5" customHeight="1">
      <c r="A286" s="180"/>
      <c r="B286" s="180"/>
      <c r="C286" s="180"/>
      <c r="D286" s="181"/>
      <c r="E286" s="181"/>
      <c r="F286" s="181"/>
      <c r="L286" s="180"/>
      <c r="M286" s="180"/>
      <c r="O286" s="180"/>
      <c r="P286" s="180"/>
      <c r="Q286" s="180"/>
      <c r="R286" s="180"/>
      <c r="S286" s="180"/>
    </row>
    <row r="287" spans="1:19" ht="16.5" customHeight="1">
      <c r="A287" s="180"/>
      <c r="B287" s="180"/>
      <c r="C287" s="180"/>
      <c r="D287" s="181"/>
      <c r="E287" s="181"/>
      <c r="F287" s="181"/>
      <c r="L287" s="180"/>
      <c r="M287" s="180"/>
      <c r="O287" s="180"/>
      <c r="P287" s="180"/>
      <c r="Q287" s="180"/>
      <c r="R287" s="180"/>
      <c r="S287" s="180"/>
    </row>
    <row r="288" spans="1:19" ht="16.5" customHeight="1">
      <c r="A288" s="180"/>
      <c r="B288" s="180"/>
      <c r="C288" s="180"/>
      <c r="D288" s="181"/>
      <c r="E288" s="181"/>
      <c r="F288" s="181"/>
      <c r="L288" s="180"/>
      <c r="M288" s="180"/>
      <c r="O288" s="180"/>
      <c r="P288" s="180"/>
      <c r="Q288" s="180"/>
      <c r="R288" s="180"/>
      <c r="S288" s="180"/>
    </row>
    <row r="289" spans="1:19" ht="16.5" customHeight="1">
      <c r="A289" s="180"/>
      <c r="B289" s="180"/>
      <c r="C289" s="180"/>
      <c r="D289" s="181"/>
      <c r="E289" s="181"/>
      <c r="F289" s="181"/>
      <c r="L289" s="180"/>
      <c r="M289" s="180"/>
      <c r="O289" s="180"/>
      <c r="P289" s="180"/>
      <c r="Q289" s="180"/>
      <c r="R289" s="180"/>
      <c r="S289" s="180"/>
    </row>
    <row r="290" spans="1:19" ht="16.5" customHeight="1">
      <c r="A290" s="180"/>
      <c r="B290" s="180"/>
      <c r="C290" s="180"/>
      <c r="D290" s="181"/>
      <c r="E290" s="181"/>
      <c r="F290" s="181"/>
      <c r="L290" s="180"/>
      <c r="M290" s="180"/>
      <c r="O290" s="180"/>
      <c r="P290" s="180"/>
      <c r="Q290" s="180"/>
      <c r="R290" s="180"/>
      <c r="S290" s="180"/>
    </row>
    <row r="291" spans="1:19" ht="16.5" customHeight="1">
      <c r="A291" s="180"/>
      <c r="B291" s="180"/>
      <c r="C291" s="180"/>
      <c r="D291" s="181"/>
      <c r="E291" s="181"/>
      <c r="F291" s="181"/>
      <c r="L291" s="180"/>
      <c r="M291" s="180"/>
      <c r="O291" s="180"/>
      <c r="P291" s="180"/>
      <c r="Q291" s="180"/>
      <c r="R291" s="180"/>
      <c r="S291" s="180"/>
    </row>
    <row r="292" spans="1:19" ht="16.5" customHeight="1">
      <c r="A292" s="180"/>
      <c r="B292" s="180"/>
      <c r="C292" s="180"/>
      <c r="D292" s="181"/>
      <c r="E292" s="181"/>
      <c r="F292" s="181"/>
      <c r="L292" s="180"/>
      <c r="M292" s="180"/>
      <c r="O292" s="180"/>
      <c r="P292" s="180"/>
      <c r="Q292" s="180"/>
      <c r="R292" s="180"/>
      <c r="S292" s="180"/>
    </row>
    <row r="293" spans="1:19" ht="16.5" customHeight="1">
      <c r="A293" s="180"/>
      <c r="B293" s="180"/>
      <c r="C293" s="180"/>
      <c r="D293" s="181"/>
      <c r="E293" s="181"/>
      <c r="F293" s="181"/>
      <c r="L293" s="180"/>
      <c r="M293" s="180"/>
      <c r="O293" s="180"/>
      <c r="P293" s="180"/>
      <c r="Q293" s="180"/>
      <c r="R293" s="180"/>
      <c r="S293" s="180"/>
    </row>
    <row r="294" spans="1:19" ht="16.5" customHeight="1">
      <c r="A294" s="180"/>
      <c r="B294" s="180"/>
      <c r="C294" s="180"/>
      <c r="D294" s="181"/>
      <c r="E294" s="181"/>
      <c r="F294" s="181"/>
      <c r="L294" s="180"/>
      <c r="M294" s="180"/>
      <c r="O294" s="180"/>
      <c r="P294" s="180"/>
      <c r="Q294" s="180"/>
      <c r="R294" s="180"/>
      <c r="S294" s="180"/>
    </row>
    <row r="295" spans="1:19" ht="16.5" customHeight="1">
      <c r="A295" s="180"/>
      <c r="B295" s="180"/>
      <c r="C295" s="180"/>
      <c r="D295" s="181"/>
      <c r="E295" s="181"/>
      <c r="F295" s="181"/>
      <c r="L295" s="180"/>
      <c r="M295" s="180"/>
      <c r="O295" s="180"/>
      <c r="P295" s="180"/>
      <c r="Q295" s="180"/>
      <c r="R295" s="180"/>
      <c r="S295" s="180"/>
    </row>
    <row r="296" spans="1:19" ht="16.5" customHeight="1">
      <c r="A296" s="180"/>
      <c r="B296" s="180"/>
      <c r="C296" s="180"/>
      <c r="D296" s="181"/>
      <c r="E296" s="181"/>
      <c r="F296" s="181"/>
      <c r="L296" s="180"/>
      <c r="M296" s="180"/>
      <c r="O296" s="180"/>
      <c r="P296" s="180"/>
      <c r="Q296" s="180"/>
      <c r="R296" s="180"/>
      <c r="S296" s="180"/>
    </row>
    <row r="297" spans="1:19" ht="16.5" customHeight="1">
      <c r="A297" s="180"/>
      <c r="B297" s="180"/>
      <c r="C297" s="180"/>
      <c r="D297" s="181"/>
      <c r="E297" s="181"/>
      <c r="F297" s="181"/>
      <c r="L297" s="180"/>
      <c r="M297" s="180"/>
      <c r="O297" s="180"/>
      <c r="P297" s="180"/>
      <c r="Q297" s="180"/>
      <c r="R297" s="180"/>
      <c r="S297" s="180"/>
    </row>
    <row r="298" spans="1:19" ht="16.5" customHeight="1">
      <c r="A298" s="180"/>
      <c r="B298" s="180"/>
      <c r="C298" s="180"/>
      <c r="D298" s="181"/>
      <c r="E298" s="181"/>
      <c r="F298" s="181"/>
      <c r="L298" s="180"/>
      <c r="M298" s="180"/>
      <c r="O298" s="180"/>
      <c r="P298" s="180"/>
      <c r="Q298" s="180"/>
      <c r="R298" s="180"/>
      <c r="S298" s="180"/>
    </row>
    <row r="299" spans="1:19" ht="16.5" customHeight="1">
      <c r="A299" s="180"/>
      <c r="B299" s="180"/>
      <c r="C299" s="180"/>
      <c r="D299" s="181"/>
      <c r="E299" s="181"/>
      <c r="F299" s="181"/>
      <c r="L299" s="180"/>
      <c r="M299" s="180"/>
      <c r="O299" s="180"/>
      <c r="P299" s="180"/>
      <c r="Q299" s="180"/>
      <c r="R299" s="180"/>
      <c r="S299" s="180"/>
    </row>
    <row r="300" spans="1:19" ht="16.5" customHeight="1">
      <c r="A300" s="180"/>
      <c r="B300" s="180"/>
      <c r="C300" s="180"/>
      <c r="D300" s="181"/>
      <c r="E300" s="181"/>
      <c r="F300" s="181"/>
      <c r="L300" s="180"/>
      <c r="M300" s="180"/>
      <c r="O300" s="180"/>
      <c r="P300" s="180"/>
      <c r="Q300" s="180"/>
      <c r="R300" s="180"/>
      <c r="S300" s="180"/>
    </row>
    <row r="301" spans="1:19" ht="16.5" customHeight="1">
      <c r="A301" s="180"/>
      <c r="B301" s="180"/>
      <c r="C301" s="180"/>
      <c r="D301" s="181"/>
      <c r="E301" s="181"/>
      <c r="F301" s="181"/>
      <c r="L301" s="180"/>
      <c r="M301" s="180"/>
      <c r="O301" s="180"/>
      <c r="P301" s="180"/>
      <c r="Q301" s="180"/>
      <c r="R301" s="180"/>
      <c r="S301" s="180"/>
    </row>
    <row r="302" spans="1:19" ht="16.5" customHeight="1">
      <c r="A302" s="180"/>
      <c r="B302" s="180"/>
      <c r="C302" s="180"/>
      <c r="D302" s="181"/>
      <c r="E302" s="181"/>
      <c r="F302" s="181"/>
      <c r="L302" s="180"/>
      <c r="M302" s="180"/>
      <c r="O302" s="180"/>
      <c r="P302" s="180"/>
      <c r="Q302" s="180"/>
      <c r="R302" s="180"/>
      <c r="S302" s="180"/>
    </row>
    <row r="303" spans="1:19" ht="16.5" customHeight="1">
      <c r="A303" s="180"/>
      <c r="B303" s="180"/>
      <c r="C303" s="180"/>
      <c r="D303" s="181"/>
      <c r="E303" s="181"/>
      <c r="F303" s="181"/>
      <c r="L303" s="180"/>
      <c r="M303" s="180"/>
      <c r="O303" s="180"/>
      <c r="P303" s="180"/>
      <c r="Q303" s="180"/>
      <c r="R303" s="180"/>
      <c r="S303" s="180"/>
    </row>
    <row r="304" spans="1:19" ht="16.5" customHeight="1">
      <c r="A304" s="180"/>
      <c r="B304" s="180"/>
      <c r="C304" s="180"/>
      <c r="D304" s="181"/>
      <c r="E304" s="181"/>
      <c r="F304" s="181"/>
      <c r="L304" s="180"/>
      <c r="M304" s="180"/>
      <c r="O304" s="180"/>
      <c r="P304" s="180"/>
      <c r="Q304" s="180"/>
      <c r="R304" s="180"/>
      <c r="S304" s="180"/>
    </row>
    <row r="305" spans="1:19" ht="16.5" customHeight="1">
      <c r="A305" s="180"/>
      <c r="B305" s="180"/>
      <c r="C305" s="180"/>
      <c r="D305" s="181"/>
      <c r="E305" s="181"/>
      <c r="F305" s="181"/>
      <c r="L305" s="180"/>
      <c r="M305" s="180"/>
      <c r="O305" s="180"/>
      <c r="P305" s="180"/>
      <c r="Q305" s="180"/>
      <c r="R305" s="180"/>
      <c r="S305" s="180"/>
    </row>
    <row r="306" spans="1:19" ht="16.5" customHeight="1">
      <c r="A306" s="180"/>
      <c r="B306" s="180"/>
      <c r="C306" s="180"/>
      <c r="D306" s="181"/>
      <c r="E306" s="181"/>
      <c r="F306" s="181"/>
      <c r="L306" s="180"/>
      <c r="M306" s="180"/>
      <c r="O306" s="180"/>
      <c r="P306" s="180"/>
      <c r="Q306" s="180"/>
      <c r="R306" s="180"/>
      <c r="S306" s="180"/>
    </row>
    <row r="307" spans="1:19" ht="16.5" customHeight="1">
      <c r="A307" s="180"/>
      <c r="B307" s="180"/>
      <c r="C307" s="180"/>
      <c r="D307" s="181"/>
      <c r="E307" s="181"/>
      <c r="F307" s="181"/>
      <c r="L307" s="180"/>
      <c r="M307" s="180"/>
      <c r="O307" s="180"/>
      <c r="P307" s="180"/>
      <c r="Q307" s="180"/>
      <c r="R307" s="180"/>
      <c r="S307" s="180"/>
    </row>
    <row r="308" spans="1:19" ht="16.5" customHeight="1">
      <c r="A308" s="180"/>
      <c r="B308" s="180"/>
      <c r="C308" s="180"/>
      <c r="D308" s="181"/>
      <c r="E308" s="181"/>
      <c r="F308" s="181"/>
      <c r="L308" s="180"/>
      <c r="M308" s="180"/>
      <c r="O308" s="180"/>
      <c r="P308" s="180"/>
      <c r="Q308" s="180"/>
      <c r="R308" s="180"/>
      <c r="S308" s="180"/>
    </row>
    <row r="309" spans="1:19" ht="16.5" customHeight="1">
      <c r="A309" s="180"/>
      <c r="B309" s="180"/>
      <c r="C309" s="180"/>
      <c r="D309" s="181"/>
      <c r="E309" s="181"/>
      <c r="F309" s="181"/>
      <c r="L309" s="180"/>
      <c r="M309" s="180"/>
      <c r="O309" s="180"/>
      <c r="P309" s="180"/>
      <c r="Q309" s="180"/>
      <c r="R309" s="180"/>
      <c r="S309" s="180"/>
    </row>
    <row r="310" spans="1:19" ht="16.5" customHeight="1">
      <c r="A310" s="180"/>
      <c r="B310" s="180"/>
      <c r="C310" s="180"/>
      <c r="D310" s="181"/>
      <c r="E310" s="181"/>
      <c r="F310" s="181"/>
      <c r="L310" s="180"/>
      <c r="M310" s="180"/>
      <c r="O310" s="180"/>
      <c r="P310" s="180"/>
      <c r="Q310" s="180"/>
      <c r="R310" s="180"/>
      <c r="S310" s="180"/>
    </row>
    <row r="311" spans="1:19" ht="16.5" customHeight="1">
      <c r="A311" s="180"/>
      <c r="B311" s="180"/>
      <c r="C311" s="180"/>
      <c r="D311" s="181"/>
      <c r="E311" s="181"/>
      <c r="F311" s="181"/>
      <c r="L311" s="180"/>
      <c r="M311" s="180"/>
      <c r="O311" s="180"/>
      <c r="P311" s="180"/>
      <c r="Q311" s="180"/>
      <c r="R311" s="180"/>
      <c r="S311" s="180"/>
    </row>
    <row r="312" spans="1:19" ht="16.5" customHeight="1">
      <c r="A312" s="180"/>
      <c r="B312" s="180"/>
      <c r="C312" s="180"/>
      <c r="D312" s="181"/>
      <c r="E312" s="181"/>
      <c r="F312" s="181"/>
      <c r="L312" s="180"/>
      <c r="M312" s="180"/>
      <c r="O312" s="180"/>
      <c r="P312" s="180"/>
      <c r="Q312" s="180"/>
      <c r="R312" s="180"/>
      <c r="S312" s="180"/>
    </row>
    <row r="313" spans="1:19" ht="16.5" customHeight="1">
      <c r="A313" s="180"/>
      <c r="B313" s="180"/>
      <c r="C313" s="180"/>
      <c r="D313" s="181"/>
      <c r="E313" s="181"/>
      <c r="F313" s="181"/>
      <c r="L313" s="180"/>
      <c r="M313" s="180"/>
      <c r="O313" s="180"/>
      <c r="P313" s="180"/>
      <c r="Q313" s="180"/>
      <c r="R313" s="180"/>
      <c r="S313" s="180"/>
    </row>
    <row r="314" spans="1:19" ht="16.5" customHeight="1">
      <c r="A314" s="180"/>
      <c r="B314" s="180"/>
      <c r="C314" s="180"/>
      <c r="D314" s="181"/>
      <c r="E314" s="181"/>
      <c r="F314" s="181"/>
      <c r="L314" s="180"/>
      <c r="M314" s="180"/>
      <c r="O314" s="180"/>
      <c r="P314" s="180"/>
      <c r="Q314" s="180"/>
      <c r="R314" s="180"/>
      <c r="S314" s="180"/>
    </row>
    <row r="315" spans="1:19" ht="16.5" customHeight="1">
      <c r="A315" s="180"/>
      <c r="B315" s="180"/>
      <c r="C315" s="180"/>
      <c r="D315" s="181"/>
      <c r="E315" s="181"/>
      <c r="F315" s="181"/>
      <c r="L315" s="180"/>
      <c r="M315" s="180"/>
      <c r="O315" s="180"/>
      <c r="P315" s="180"/>
      <c r="Q315" s="180"/>
      <c r="R315" s="180"/>
      <c r="S315" s="180"/>
    </row>
    <row r="316" spans="1:19" ht="16.5" customHeight="1">
      <c r="A316" s="180"/>
      <c r="B316" s="180"/>
      <c r="C316" s="180"/>
      <c r="D316" s="181"/>
      <c r="E316" s="181"/>
      <c r="F316" s="181"/>
      <c r="L316" s="180"/>
      <c r="M316" s="180"/>
      <c r="O316" s="180"/>
      <c r="P316" s="180"/>
      <c r="Q316" s="180"/>
      <c r="R316" s="180"/>
      <c r="S316" s="180"/>
    </row>
    <row r="317" spans="1:19" ht="16.5" customHeight="1">
      <c r="A317" s="180"/>
      <c r="B317" s="180"/>
      <c r="C317" s="180"/>
      <c r="D317" s="181"/>
      <c r="E317" s="181"/>
      <c r="F317" s="181"/>
      <c r="L317" s="180"/>
      <c r="M317" s="180"/>
      <c r="O317" s="180"/>
      <c r="P317" s="180"/>
      <c r="Q317" s="180"/>
      <c r="R317" s="180"/>
      <c r="S317" s="180"/>
    </row>
    <row r="318" spans="1:19" ht="16.5" customHeight="1">
      <c r="A318" s="180"/>
      <c r="B318" s="180"/>
      <c r="C318" s="180"/>
      <c r="D318" s="181"/>
      <c r="E318" s="181"/>
      <c r="F318" s="181"/>
      <c r="L318" s="180"/>
      <c r="M318" s="180"/>
      <c r="O318" s="180"/>
      <c r="P318" s="180"/>
      <c r="Q318" s="180"/>
      <c r="R318" s="180"/>
      <c r="S318" s="180"/>
    </row>
    <row r="319" spans="1:19" ht="16.5" customHeight="1">
      <c r="A319" s="180"/>
      <c r="B319" s="180"/>
      <c r="C319" s="180"/>
      <c r="D319" s="181"/>
      <c r="E319" s="181"/>
      <c r="F319" s="181"/>
      <c r="L319" s="180"/>
      <c r="M319" s="180"/>
      <c r="O319" s="180"/>
      <c r="P319" s="180"/>
      <c r="Q319" s="180"/>
      <c r="R319" s="180"/>
      <c r="S319" s="180"/>
    </row>
    <row r="320" spans="1:19" ht="16.5" customHeight="1">
      <c r="A320" s="180"/>
      <c r="B320" s="180"/>
      <c r="C320" s="180"/>
      <c r="D320" s="181"/>
      <c r="E320" s="181"/>
      <c r="F320" s="181"/>
      <c r="L320" s="180"/>
      <c r="M320" s="180"/>
      <c r="O320" s="180"/>
      <c r="P320" s="180"/>
      <c r="Q320" s="180"/>
      <c r="R320" s="180"/>
      <c r="S320" s="180"/>
    </row>
    <row r="321" spans="1:19" ht="16.5" customHeight="1">
      <c r="A321" s="180"/>
      <c r="B321" s="180"/>
      <c r="C321" s="180"/>
      <c r="D321" s="181"/>
      <c r="E321" s="181"/>
      <c r="F321" s="181"/>
      <c r="L321" s="180"/>
      <c r="M321" s="180"/>
      <c r="O321" s="180"/>
      <c r="P321" s="180"/>
      <c r="Q321" s="180"/>
      <c r="R321" s="180"/>
      <c r="S321" s="180"/>
    </row>
    <row r="322" spans="1:19" ht="16.5" customHeight="1">
      <c r="A322" s="180"/>
      <c r="B322" s="180"/>
      <c r="C322" s="180"/>
      <c r="D322" s="181"/>
      <c r="E322" s="181"/>
      <c r="F322" s="181"/>
      <c r="L322" s="180"/>
      <c r="M322" s="180"/>
      <c r="O322" s="180"/>
      <c r="P322" s="180"/>
      <c r="Q322" s="180"/>
      <c r="R322" s="180"/>
      <c r="S322" s="180"/>
    </row>
    <row r="323" spans="1:19" ht="16.5" customHeight="1">
      <c r="A323" s="180"/>
      <c r="B323" s="180"/>
      <c r="C323" s="180"/>
      <c r="D323" s="181"/>
      <c r="E323" s="181"/>
      <c r="F323" s="181"/>
      <c r="L323" s="180"/>
      <c r="M323" s="180"/>
      <c r="O323" s="180"/>
      <c r="P323" s="180"/>
      <c r="Q323" s="180"/>
      <c r="R323" s="180"/>
      <c r="S323" s="180"/>
    </row>
    <row r="324" spans="1:19" ht="16.5" customHeight="1">
      <c r="A324" s="180"/>
      <c r="B324" s="180"/>
      <c r="C324" s="180"/>
      <c r="D324" s="181"/>
      <c r="E324" s="181"/>
      <c r="F324" s="181"/>
      <c r="L324" s="180"/>
      <c r="M324" s="180"/>
      <c r="O324" s="180"/>
      <c r="P324" s="180"/>
      <c r="Q324" s="180"/>
      <c r="R324" s="180"/>
      <c r="S324" s="180"/>
    </row>
    <row r="325" spans="1:19" ht="16.5" customHeight="1">
      <c r="A325" s="180"/>
      <c r="B325" s="180"/>
      <c r="C325" s="180"/>
      <c r="D325" s="181"/>
      <c r="E325" s="181"/>
      <c r="F325" s="181"/>
      <c r="L325" s="180"/>
      <c r="M325" s="180"/>
      <c r="O325" s="180"/>
      <c r="P325" s="180"/>
      <c r="Q325" s="180"/>
      <c r="R325" s="180"/>
      <c r="S325" s="180"/>
    </row>
    <row r="326" spans="1:19" ht="16.5" customHeight="1">
      <c r="A326" s="180"/>
      <c r="B326" s="180"/>
      <c r="C326" s="180"/>
      <c r="D326" s="181"/>
      <c r="E326" s="181"/>
      <c r="F326" s="181"/>
      <c r="L326" s="180"/>
      <c r="M326" s="180"/>
      <c r="O326" s="180"/>
      <c r="P326" s="180"/>
      <c r="Q326" s="180"/>
      <c r="R326" s="180"/>
      <c r="S326" s="180"/>
    </row>
    <row r="327" spans="1:19" ht="16.5" customHeight="1">
      <c r="A327" s="180"/>
      <c r="B327" s="180"/>
      <c r="C327" s="180"/>
      <c r="D327" s="181"/>
      <c r="E327" s="181"/>
      <c r="F327" s="181"/>
      <c r="L327" s="180"/>
      <c r="M327" s="180"/>
      <c r="O327" s="180"/>
      <c r="P327" s="180"/>
      <c r="Q327" s="180"/>
      <c r="R327" s="180"/>
      <c r="S327" s="180"/>
    </row>
    <row r="328" spans="1:19" ht="16.5" customHeight="1">
      <c r="A328" s="180"/>
      <c r="B328" s="180"/>
      <c r="C328" s="180"/>
      <c r="D328" s="181"/>
      <c r="E328" s="181"/>
      <c r="F328" s="181"/>
      <c r="L328" s="180"/>
      <c r="M328" s="180"/>
      <c r="O328" s="180"/>
      <c r="P328" s="180"/>
      <c r="Q328" s="180"/>
      <c r="R328" s="180"/>
      <c r="S328" s="180"/>
    </row>
    <row r="329" spans="1:19" ht="16.5" customHeight="1">
      <c r="A329" s="180"/>
      <c r="B329" s="180"/>
      <c r="C329" s="180"/>
      <c r="D329" s="181"/>
      <c r="E329" s="181"/>
      <c r="F329" s="181"/>
      <c r="L329" s="180"/>
      <c r="M329" s="180"/>
      <c r="O329" s="180"/>
      <c r="P329" s="180"/>
      <c r="Q329" s="180"/>
      <c r="R329" s="180"/>
      <c r="S329" s="180"/>
    </row>
    <row r="330" spans="1:19" ht="16.5" customHeight="1">
      <c r="A330" s="180"/>
      <c r="B330" s="180"/>
      <c r="C330" s="180"/>
      <c r="D330" s="181"/>
      <c r="E330" s="181"/>
      <c r="F330" s="181"/>
      <c r="L330" s="180"/>
      <c r="M330" s="180"/>
      <c r="O330" s="180"/>
      <c r="P330" s="180"/>
      <c r="Q330" s="180"/>
      <c r="R330" s="180"/>
      <c r="S330" s="180"/>
    </row>
    <row r="331" spans="1:19" ht="16.5" customHeight="1">
      <c r="A331" s="180"/>
      <c r="B331" s="180"/>
      <c r="C331" s="180"/>
      <c r="D331" s="181"/>
      <c r="E331" s="181"/>
      <c r="F331" s="181"/>
      <c r="L331" s="180"/>
      <c r="M331" s="180"/>
      <c r="O331" s="180"/>
      <c r="P331" s="180"/>
      <c r="Q331" s="180"/>
      <c r="R331" s="180"/>
      <c r="S331" s="180"/>
    </row>
    <row r="332" spans="1:19" ht="16.5" customHeight="1">
      <c r="A332" s="180"/>
      <c r="B332" s="180"/>
      <c r="C332" s="180"/>
      <c r="D332" s="181"/>
      <c r="E332" s="181"/>
      <c r="F332" s="181"/>
      <c r="L332" s="180"/>
      <c r="M332" s="180"/>
      <c r="O332" s="180"/>
      <c r="P332" s="180"/>
      <c r="Q332" s="180"/>
      <c r="R332" s="180"/>
      <c r="S332" s="180"/>
    </row>
    <row r="333" spans="1:19" ht="16.5" customHeight="1">
      <c r="A333" s="180"/>
      <c r="B333" s="180"/>
      <c r="C333" s="180"/>
      <c r="D333" s="181"/>
      <c r="E333" s="181"/>
      <c r="F333" s="181"/>
      <c r="L333" s="180"/>
      <c r="M333" s="180"/>
      <c r="O333" s="180"/>
      <c r="P333" s="180"/>
      <c r="Q333" s="180"/>
      <c r="R333" s="180"/>
      <c r="S333" s="180"/>
    </row>
    <row r="334" spans="1:19" ht="16.5" customHeight="1">
      <c r="A334" s="180"/>
      <c r="B334" s="180"/>
      <c r="C334" s="180"/>
      <c r="D334" s="181"/>
      <c r="E334" s="181"/>
      <c r="F334" s="181"/>
      <c r="L334" s="180"/>
      <c r="M334" s="180"/>
      <c r="O334" s="180"/>
      <c r="P334" s="180"/>
      <c r="Q334" s="180"/>
      <c r="R334" s="180"/>
      <c r="S334" s="180"/>
    </row>
    <row r="335" spans="1:19" ht="16.5" customHeight="1">
      <c r="A335" s="180"/>
      <c r="B335" s="180"/>
      <c r="C335" s="180"/>
      <c r="D335" s="181"/>
      <c r="E335" s="181"/>
      <c r="F335" s="181"/>
      <c r="L335" s="180"/>
      <c r="M335" s="180"/>
      <c r="O335" s="180"/>
      <c r="P335" s="180"/>
      <c r="Q335" s="180"/>
      <c r="R335" s="180"/>
      <c r="S335" s="180"/>
    </row>
    <row r="336" spans="1:19" ht="16.5" customHeight="1">
      <c r="A336" s="180"/>
      <c r="B336" s="180"/>
      <c r="C336" s="180"/>
      <c r="D336" s="181"/>
      <c r="E336" s="181"/>
      <c r="F336" s="181"/>
      <c r="L336" s="180"/>
      <c r="M336" s="180"/>
      <c r="O336" s="180"/>
      <c r="P336" s="180"/>
      <c r="Q336" s="180"/>
      <c r="R336" s="180"/>
      <c r="S336" s="180"/>
    </row>
    <row r="337" spans="1:19" ht="16.5" customHeight="1">
      <c r="A337" s="180"/>
      <c r="B337" s="180"/>
      <c r="C337" s="180"/>
      <c r="D337" s="181"/>
      <c r="E337" s="181"/>
      <c r="F337" s="181"/>
      <c r="L337" s="180"/>
      <c r="M337" s="180"/>
      <c r="O337" s="180"/>
      <c r="P337" s="180"/>
      <c r="Q337" s="180"/>
      <c r="R337" s="180"/>
      <c r="S337" s="180"/>
    </row>
    <row r="338" spans="1:19" ht="16.5" customHeight="1">
      <c r="A338" s="180"/>
      <c r="B338" s="180"/>
      <c r="C338" s="180"/>
      <c r="D338" s="181"/>
      <c r="E338" s="181"/>
      <c r="F338" s="181"/>
      <c r="L338" s="180"/>
      <c r="M338" s="180"/>
      <c r="O338" s="180"/>
      <c r="P338" s="180"/>
      <c r="Q338" s="180"/>
      <c r="R338" s="180"/>
      <c r="S338" s="180"/>
    </row>
    <row r="339" spans="1:19" ht="16.5" customHeight="1">
      <c r="A339" s="180"/>
      <c r="B339" s="180"/>
      <c r="C339" s="180"/>
      <c r="D339" s="181"/>
      <c r="E339" s="181"/>
      <c r="F339" s="181"/>
      <c r="L339" s="180"/>
      <c r="M339" s="180"/>
      <c r="O339" s="180"/>
      <c r="P339" s="180"/>
      <c r="Q339" s="180"/>
      <c r="R339" s="180"/>
      <c r="S339" s="180"/>
    </row>
    <row r="340" spans="1:19" ht="16.5" customHeight="1">
      <c r="A340" s="180"/>
      <c r="B340" s="180"/>
      <c r="C340" s="180"/>
      <c r="D340" s="181"/>
      <c r="E340" s="181"/>
      <c r="F340" s="181"/>
      <c r="L340" s="180"/>
      <c r="M340" s="180"/>
      <c r="O340" s="180"/>
      <c r="P340" s="180"/>
      <c r="Q340" s="180"/>
      <c r="R340" s="180"/>
      <c r="S340" s="180"/>
    </row>
    <row r="341" spans="1:19" ht="16.5" customHeight="1">
      <c r="A341" s="180"/>
      <c r="B341" s="180"/>
      <c r="C341" s="180"/>
      <c r="D341" s="181"/>
      <c r="E341" s="181"/>
      <c r="F341" s="181"/>
      <c r="L341" s="180"/>
      <c r="M341" s="180"/>
      <c r="O341" s="180"/>
      <c r="P341" s="180"/>
      <c r="Q341" s="180"/>
      <c r="R341" s="180"/>
      <c r="S341" s="180"/>
    </row>
    <row r="342" spans="1:19" ht="16.5" customHeight="1">
      <c r="A342" s="180"/>
      <c r="B342" s="180"/>
      <c r="C342" s="180"/>
      <c r="D342" s="181"/>
      <c r="E342" s="181"/>
      <c r="F342" s="181"/>
      <c r="L342" s="180"/>
      <c r="M342" s="180"/>
      <c r="O342" s="180"/>
      <c r="P342" s="180"/>
      <c r="Q342" s="180"/>
      <c r="R342" s="180"/>
      <c r="S342" s="180"/>
    </row>
    <row r="343" spans="1:19" ht="16.5" customHeight="1">
      <c r="A343" s="180"/>
      <c r="B343" s="180"/>
      <c r="C343" s="180"/>
      <c r="D343" s="181"/>
      <c r="E343" s="181"/>
      <c r="F343" s="181"/>
      <c r="L343" s="180"/>
      <c r="M343" s="180"/>
      <c r="O343" s="180"/>
      <c r="P343" s="180"/>
      <c r="Q343" s="180"/>
      <c r="R343" s="180"/>
      <c r="S343" s="180"/>
    </row>
    <row r="344" spans="1:19" ht="16.5" customHeight="1">
      <c r="A344" s="180"/>
      <c r="B344" s="180"/>
      <c r="C344" s="180"/>
      <c r="D344" s="181"/>
      <c r="E344" s="181"/>
      <c r="F344" s="181"/>
      <c r="L344" s="180"/>
      <c r="M344" s="180"/>
      <c r="O344" s="180"/>
      <c r="P344" s="180"/>
      <c r="Q344" s="180"/>
      <c r="R344" s="180"/>
      <c r="S344" s="180"/>
    </row>
    <row r="345" spans="1:19" ht="16.5" customHeight="1">
      <c r="A345" s="180"/>
      <c r="B345" s="180"/>
      <c r="C345" s="180"/>
      <c r="D345" s="181"/>
      <c r="E345" s="181"/>
      <c r="F345" s="181"/>
      <c r="L345" s="180"/>
      <c r="M345" s="180"/>
      <c r="O345" s="180"/>
      <c r="P345" s="180"/>
      <c r="Q345" s="180"/>
      <c r="R345" s="180"/>
      <c r="S345" s="180"/>
    </row>
    <row r="346" spans="1:19" ht="16.5" customHeight="1">
      <c r="A346" s="180"/>
      <c r="B346" s="180"/>
      <c r="C346" s="180"/>
      <c r="D346" s="181"/>
      <c r="E346" s="181"/>
      <c r="F346" s="181"/>
      <c r="L346" s="180"/>
      <c r="M346" s="180"/>
      <c r="O346" s="180"/>
      <c r="P346" s="180"/>
      <c r="Q346" s="180"/>
      <c r="R346" s="180"/>
      <c r="S346" s="180"/>
    </row>
    <row r="347" spans="1:19" ht="16.5" customHeight="1">
      <c r="A347" s="180"/>
      <c r="B347" s="180"/>
      <c r="C347" s="180"/>
      <c r="D347" s="181"/>
      <c r="E347" s="181"/>
      <c r="F347" s="181"/>
      <c r="L347" s="180"/>
      <c r="M347" s="180"/>
      <c r="O347" s="180"/>
      <c r="P347" s="180"/>
      <c r="Q347" s="180"/>
      <c r="R347" s="180"/>
      <c r="S347" s="180"/>
    </row>
    <row r="348" spans="1:19" ht="16.5" customHeight="1">
      <c r="A348" s="180"/>
      <c r="B348" s="180"/>
      <c r="C348" s="180"/>
      <c r="D348" s="181"/>
      <c r="E348" s="181"/>
      <c r="F348" s="181"/>
      <c r="L348" s="180"/>
      <c r="M348" s="180"/>
      <c r="O348" s="180"/>
      <c r="P348" s="180"/>
      <c r="Q348" s="180"/>
      <c r="R348" s="180"/>
      <c r="S348" s="180"/>
    </row>
    <row r="349" spans="1:19" ht="16.5" customHeight="1">
      <c r="A349" s="180"/>
      <c r="B349" s="180"/>
      <c r="C349" s="180"/>
      <c r="D349" s="181"/>
      <c r="E349" s="181"/>
      <c r="F349" s="181"/>
      <c r="L349" s="180"/>
      <c r="M349" s="180"/>
      <c r="O349" s="180"/>
      <c r="P349" s="180"/>
      <c r="Q349" s="180"/>
      <c r="R349" s="180"/>
      <c r="S349" s="180"/>
    </row>
    <row r="350" spans="1:19" ht="16.5" customHeight="1">
      <c r="A350" s="180"/>
      <c r="B350" s="180"/>
      <c r="C350" s="180"/>
      <c r="D350" s="181"/>
      <c r="E350" s="181"/>
      <c r="F350" s="181"/>
      <c r="L350" s="180"/>
      <c r="M350" s="180"/>
      <c r="O350" s="180"/>
      <c r="P350" s="180"/>
      <c r="Q350" s="180"/>
      <c r="R350" s="180"/>
      <c r="S350" s="180"/>
    </row>
    <row r="351" spans="1:19" ht="16.5" customHeight="1">
      <c r="A351" s="180"/>
      <c r="B351" s="180"/>
      <c r="C351" s="180"/>
      <c r="D351" s="181"/>
      <c r="E351" s="181"/>
      <c r="F351" s="181"/>
      <c r="L351" s="180"/>
      <c r="M351" s="180"/>
      <c r="O351" s="180"/>
      <c r="P351" s="180"/>
      <c r="Q351" s="180"/>
      <c r="R351" s="180"/>
      <c r="S351" s="180"/>
    </row>
    <row r="352" spans="1:19" ht="16.5" customHeight="1">
      <c r="A352" s="180"/>
      <c r="B352" s="180"/>
      <c r="C352" s="180"/>
      <c r="D352" s="181"/>
      <c r="E352" s="181"/>
      <c r="F352" s="181"/>
      <c r="L352" s="180"/>
      <c r="M352" s="180"/>
      <c r="O352" s="180"/>
      <c r="P352" s="180"/>
      <c r="Q352" s="180"/>
      <c r="R352" s="180"/>
      <c r="S352" s="180"/>
    </row>
    <row r="353" spans="1:19" ht="16.5" customHeight="1">
      <c r="A353" s="180"/>
      <c r="B353" s="180"/>
      <c r="C353" s="180"/>
      <c r="D353" s="181"/>
      <c r="E353" s="181"/>
      <c r="F353" s="181"/>
      <c r="L353" s="180"/>
      <c r="M353" s="180"/>
      <c r="O353" s="180"/>
      <c r="P353" s="180"/>
      <c r="Q353" s="180"/>
      <c r="R353" s="180"/>
      <c r="S353" s="180"/>
    </row>
    <row r="354" spans="1:19" ht="16.5" customHeight="1">
      <c r="A354" s="180"/>
      <c r="B354" s="180"/>
      <c r="C354" s="180"/>
      <c r="D354" s="181"/>
      <c r="E354" s="181"/>
      <c r="F354" s="181"/>
      <c r="L354" s="180"/>
      <c r="M354" s="180"/>
      <c r="O354" s="180"/>
      <c r="P354" s="180"/>
      <c r="Q354" s="180"/>
      <c r="R354" s="180"/>
      <c r="S354" s="180"/>
    </row>
    <row r="355" spans="1:19" ht="16.5" customHeight="1">
      <c r="A355" s="180"/>
      <c r="B355" s="180"/>
      <c r="C355" s="180"/>
      <c r="D355" s="181"/>
      <c r="E355" s="181"/>
      <c r="F355" s="181"/>
      <c r="L355" s="180"/>
      <c r="M355" s="180"/>
      <c r="O355" s="180"/>
      <c r="P355" s="180"/>
      <c r="Q355" s="180"/>
      <c r="R355" s="180"/>
      <c r="S355" s="180"/>
    </row>
    <row r="356" spans="1:19" ht="16.5" customHeight="1">
      <c r="A356" s="180"/>
      <c r="B356" s="180"/>
      <c r="C356" s="180"/>
      <c r="D356" s="181"/>
      <c r="E356" s="181"/>
      <c r="F356" s="181"/>
      <c r="L356" s="180"/>
      <c r="M356" s="180"/>
      <c r="O356" s="180"/>
      <c r="P356" s="180"/>
      <c r="Q356" s="180"/>
      <c r="R356" s="180"/>
      <c r="S356" s="180"/>
    </row>
    <row r="357" spans="1:19" ht="16.5" customHeight="1">
      <c r="A357" s="180"/>
      <c r="B357" s="180"/>
      <c r="C357" s="180"/>
      <c r="D357" s="181"/>
      <c r="E357" s="181"/>
      <c r="F357" s="181"/>
      <c r="L357" s="180"/>
      <c r="M357" s="180"/>
      <c r="O357" s="180"/>
      <c r="P357" s="180"/>
      <c r="Q357" s="180"/>
      <c r="R357" s="180"/>
      <c r="S357" s="180"/>
    </row>
    <row r="358" spans="1:19" ht="16.5" customHeight="1">
      <c r="A358" s="180"/>
      <c r="B358" s="180"/>
      <c r="C358" s="180"/>
      <c r="D358" s="181"/>
      <c r="E358" s="181"/>
      <c r="F358" s="181"/>
      <c r="L358" s="180"/>
      <c r="M358" s="180"/>
      <c r="O358" s="180"/>
      <c r="P358" s="180"/>
      <c r="Q358" s="180"/>
      <c r="R358" s="180"/>
      <c r="S358" s="180"/>
    </row>
    <row r="359" spans="1:19" ht="16.5" customHeight="1">
      <c r="A359" s="180"/>
      <c r="B359" s="180"/>
      <c r="C359" s="180"/>
      <c r="D359" s="181"/>
      <c r="E359" s="181"/>
      <c r="F359" s="181"/>
      <c r="L359" s="180"/>
      <c r="M359" s="180"/>
      <c r="O359" s="180"/>
      <c r="P359" s="180"/>
      <c r="Q359" s="180"/>
      <c r="R359" s="180"/>
      <c r="S359" s="180"/>
    </row>
    <row r="360" spans="1:19" ht="16.5" customHeight="1">
      <c r="A360" s="180"/>
      <c r="B360" s="180"/>
      <c r="C360" s="180"/>
      <c r="D360" s="181"/>
      <c r="E360" s="181"/>
      <c r="F360" s="181"/>
      <c r="L360" s="180"/>
      <c r="M360" s="180"/>
      <c r="O360" s="180"/>
      <c r="P360" s="180"/>
      <c r="Q360" s="180"/>
      <c r="R360" s="180"/>
      <c r="S360" s="180"/>
    </row>
    <row r="361" spans="1:19" ht="16.5" customHeight="1">
      <c r="A361" s="180"/>
      <c r="B361" s="180"/>
      <c r="C361" s="180"/>
      <c r="D361" s="181"/>
      <c r="E361" s="181"/>
      <c r="F361" s="181"/>
      <c r="L361" s="180"/>
      <c r="M361" s="180"/>
      <c r="O361" s="180"/>
      <c r="P361" s="180"/>
      <c r="Q361" s="180"/>
      <c r="R361" s="180"/>
      <c r="S361" s="180"/>
    </row>
    <row r="362" spans="1:19" ht="16.5" customHeight="1">
      <c r="A362" s="180"/>
      <c r="B362" s="180"/>
      <c r="C362" s="180"/>
      <c r="D362" s="181"/>
      <c r="E362" s="181"/>
      <c r="F362" s="181"/>
      <c r="L362" s="180"/>
      <c r="M362" s="180"/>
      <c r="O362" s="180"/>
      <c r="P362" s="180"/>
      <c r="Q362" s="180"/>
      <c r="R362" s="180"/>
      <c r="S362" s="180"/>
    </row>
    <row r="363" spans="1:19" ht="16.5" customHeight="1">
      <c r="A363" s="180"/>
      <c r="B363" s="180"/>
      <c r="C363" s="180"/>
      <c r="D363" s="181"/>
      <c r="E363" s="181"/>
      <c r="F363" s="181"/>
      <c r="L363" s="180"/>
      <c r="M363" s="180"/>
      <c r="O363" s="180"/>
      <c r="P363" s="180"/>
      <c r="Q363" s="180"/>
      <c r="R363" s="180"/>
      <c r="S363" s="180"/>
    </row>
    <row r="364" spans="1:19" ht="16.5" customHeight="1">
      <c r="A364" s="180"/>
      <c r="B364" s="180"/>
      <c r="C364" s="180"/>
      <c r="D364" s="181"/>
      <c r="E364" s="181"/>
      <c r="F364" s="181"/>
      <c r="L364" s="180"/>
      <c r="M364" s="180"/>
      <c r="O364" s="180"/>
      <c r="P364" s="180"/>
      <c r="Q364" s="180"/>
      <c r="R364" s="180"/>
      <c r="S364" s="180"/>
    </row>
    <row r="365" spans="1:19" ht="16.5" customHeight="1">
      <c r="A365" s="180"/>
      <c r="B365" s="180"/>
      <c r="C365" s="180"/>
      <c r="D365" s="181"/>
      <c r="E365" s="181"/>
      <c r="F365" s="181"/>
      <c r="L365" s="180"/>
      <c r="M365" s="180"/>
      <c r="O365" s="180"/>
      <c r="P365" s="180"/>
      <c r="Q365" s="180"/>
      <c r="R365" s="180"/>
      <c r="S365" s="180"/>
    </row>
    <row r="366" spans="1:19" ht="16.5" customHeight="1">
      <c r="A366" s="180"/>
      <c r="B366" s="180"/>
      <c r="C366" s="180"/>
      <c r="D366" s="181"/>
      <c r="E366" s="181"/>
      <c r="F366" s="181"/>
      <c r="L366" s="180"/>
      <c r="M366" s="180"/>
      <c r="O366" s="180"/>
      <c r="P366" s="180"/>
      <c r="Q366" s="180"/>
      <c r="R366" s="180"/>
      <c r="S366" s="180"/>
    </row>
    <row r="367" spans="1:19" ht="16.5" customHeight="1">
      <c r="A367" s="180"/>
      <c r="B367" s="180"/>
      <c r="C367" s="180"/>
      <c r="D367" s="181"/>
      <c r="E367" s="181"/>
      <c r="F367" s="181"/>
      <c r="L367" s="180"/>
      <c r="M367" s="180"/>
      <c r="O367" s="180"/>
      <c r="P367" s="180"/>
      <c r="Q367" s="180"/>
      <c r="R367" s="180"/>
      <c r="S367" s="180"/>
    </row>
    <row r="368" spans="1:19" ht="16.5" customHeight="1">
      <c r="A368" s="180"/>
      <c r="B368" s="180"/>
      <c r="C368" s="180"/>
      <c r="D368" s="181"/>
      <c r="E368" s="181"/>
      <c r="F368" s="181"/>
      <c r="L368" s="180"/>
      <c r="M368" s="180"/>
      <c r="O368" s="180"/>
      <c r="P368" s="180"/>
      <c r="Q368" s="180"/>
      <c r="R368" s="180"/>
      <c r="S368" s="180"/>
    </row>
    <row r="369" spans="1:19" ht="16.5" customHeight="1">
      <c r="A369" s="180"/>
      <c r="B369" s="180"/>
      <c r="C369" s="180"/>
      <c r="D369" s="181"/>
      <c r="E369" s="181"/>
      <c r="F369" s="181"/>
      <c r="L369" s="180"/>
      <c r="M369" s="180"/>
      <c r="O369" s="180"/>
      <c r="P369" s="180"/>
      <c r="Q369" s="180"/>
      <c r="R369" s="180"/>
      <c r="S369" s="180"/>
    </row>
    <row r="370" spans="1:19" ht="16.5" customHeight="1">
      <c r="A370" s="180"/>
      <c r="B370" s="180"/>
      <c r="C370" s="180"/>
      <c r="D370" s="181"/>
      <c r="E370" s="181"/>
      <c r="F370" s="181"/>
      <c r="L370" s="180"/>
      <c r="M370" s="180"/>
      <c r="O370" s="180"/>
      <c r="P370" s="180"/>
      <c r="Q370" s="180"/>
      <c r="R370" s="180"/>
      <c r="S370" s="180"/>
    </row>
    <row r="371" spans="1:19" ht="16.5" customHeight="1">
      <c r="A371" s="180"/>
      <c r="B371" s="180"/>
      <c r="C371" s="180"/>
      <c r="D371" s="181"/>
      <c r="E371" s="181"/>
      <c r="F371" s="181"/>
      <c r="L371" s="180"/>
      <c r="M371" s="180"/>
      <c r="O371" s="180"/>
      <c r="P371" s="180"/>
      <c r="Q371" s="180"/>
      <c r="R371" s="180"/>
      <c r="S371" s="180"/>
    </row>
    <row r="372" spans="1:19" ht="16.5" customHeight="1">
      <c r="A372" s="180"/>
      <c r="B372" s="180"/>
      <c r="C372" s="180"/>
      <c r="D372" s="181"/>
      <c r="E372" s="181"/>
      <c r="F372" s="181"/>
      <c r="L372" s="180"/>
      <c r="M372" s="180"/>
      <c r="O372" s="180"/>
      <c r="P372" s="180"/>
      <c r="Q372" s="180"/>
      <c r="R372" s="180"/>
      <c r="S372" s="180"/>
    </row>
    <row r="373" spans="1:19" ht="16.5" customHeight="1">
      <c r="A373" s="180"/>
      <c r="B373" s="180"/>
      <c r="C373" s="180"/>
      <c r="D373" s="181"/>
      <c r="E373" s="181"/>
      <c r="F373" s="181"/>
      <c r="L373" s="180"/>
      <c r="M373" s="180"/>
      <c r="O373" s="180"/>
      <c r="P373" s="180"/>
      <c r="Q373" s="180"/>
      <c r="R373" s="180"/>
      <c r="S373" s="180"/>
    </row>
    <row r="374" spans="1:19" ht="16.5" customHeight="1">
      <c r="A374" s="180"/>
      <c r="B374" s="180"/>
      <c r="C374" s="180"/>
      <c r="D374" s="181"/>
      <c r="E374" s="181"/>
      <c r="F374" s="181"/>
      <c r="L374" s="180"/>
      <c r="M374" s="180"/>
      <c r="O374" s="180"/>
      <c r="P374" s="180"/>
      <c r="Q374" s="180"/>
      <c r="R374" s="180"/>
      <c r="S374" s="180"/>
    </row>
    <row r="375" spans="1:19" ht="16.5" customHeight="1">
      <c r="A375" s="180"/>
      <c r="B375" s="180"/>
      <c r="C375" s="180"/>
      <c r="D375" s="181"/>
      <c r="E375" s="181"/>
      <c r="F375" s="181"/>
      <c r="L375" s="180"/>
      <c r="M375" s="180"/>
      <c r="O375" s="180"/>
      <c r="P375" s="180"/>
      <c r="Q375" s="180"/>
      <c r="R375" s="180"/>
      <c r="S375" s="180"/>
    </row>
    <row r="376" spans="1:19" ht="16.5" customHeight="1">
      <c r="A376" s="180"/>
      <c r="B376" s="180"/>
      <c r="C376" s="180"/>
      <c r="D376" s="181"/>
      <c r="E376" s="181"/>
      <c r="F376" s="181"/>
      <c r="L376" s="180"/>
      <c r="M376" s="180"/>
      <c r="O376" s="180"/>
      <c r="P376" s="180"/>
      <c r="Q376" s="180"/>
      <c r="R376" s="180"/>
      <c r="S376" s="180"/>
    </row>
    <row r="377" spans="1:19" ht="16.5" customHeight="1">
      <c r="A377" s="180"/>
      <c r="B377" s="180"/>
      <c r="C377" s="180"/>
      <c r="D377" s="181"/>
      <c r="E377" s="181"/>
      <c r="F377" s="181"/>
      <c r="L377" s="180"/>
      <c r="M377" s="180"/>
      <c r="O377" s="180"/>
      <c r="P377" s="180"/>
      <c r="Q377" s="180"/>
      <c r="R377" s="180"/>
      <c r="S377" s="180"/>
    </row>
    <row r="378" spans="1:19" ht="16.5" customHeight="1">
      <c r="A378" s="180"/>
      <c r="B378" s="180"/>
      <c r="C378" s="180"/>
      <c r="D378" s="181"/>
      <c r="E378" s="181"/>
      <c r="F378" s="181"/>
      <c r="L378" s="180"/>
      <c r="M378" s="180"/>
      <c r="O378" s="180"/>
      <c r="P378" s="180"/>
      <c r="Q378" s="180"/>
      <c r="R378" s="180"/>
      <c r="S378" s="180"/>
    </row>
    <row r="379" spans="1:19" ht="16.5" customHeight="1">
      <c r="A379" s="180"/>
      <c r="B379" s="180"/>
      <c r="C379" s="180"/>
      <c r="D379" s="181"/>
      <c r="E379" s="181"/>
      <c r="F379" s="181"/>
      <c r="L379" s="180"/>
      <c r="M379" s="180"/>
      <c r="O379" s="180"/>
      <c r="P379" s="180"/>
      <c r="Q379" s="180"/>
      <c r="R379" s="180"/>
      <c r="S379" s="180"/>
    </row>
    <row r="380" spans="1:19" ht="16.5" customHeight="1">
      <c r="A380" s="180"/>
      <c r="B380" s="180"/>
      <c r="C380" s="180"/>
      <c r="D380" s="181"/>
      <c r="E380" s="181"/>
      <c r="F380" s="181"/>
      <c r="L380" s="180"/>
      <c r="M380" s="180"/>
      <c r="O380" s="180"/>
      <c r="P380" s="180"/>
      <c r="Q380" s="180"/>
      <c r="R380" s="180"/>
      <c r="S380" s="180"/>
    </row>
    <row r="381" spans="1:19" ht="16.5" customHeight="1">
      <c r="A381" s="180"/>
      <c r="B381" s="180"/>
      <c r="C381" s="180"/>
      <c r="D381" s="181"/>
      <c r="E381" s="181"/>
      <c r="F381" s="181"/>
      <c r="L381" s="180"/>
      <c r="M381" s="180"/>
      <c r="O381" s="180"/>
      <c r="P381" s="180"/>
      <c r="Q381" s="180"/>
      <c r="R381" s="180"/>
      <c r="S381" s="180"/>
    </row>
    <row r="382" spans="1:19" ht="16.5" customHeight="1">
      <c r="A382" s="180"/>
      <c r="B382" s="180"/>
      <c r="C382" s="180"/>
      <c r="D382" s="181"/>
      <c r="E382" s="181"/>
      <c r="F382" s="181"/>
      <c r="L382" s="180"/>
      <c r="M382" s="180"/>
      <c r="O382" s="180"/>
      <c r="P382" s="180"/>
      <c r="Q382" s="180"/>
      <c r="R382" s="180"/>
      <c r="S382" s="180"/>
    </row>
    <row r="383" spans="1:19" ht="16.5" customHeight="1">
      <c r="A383" s="180"/>
      <c r="B383" s="180"/>
      <c r="C383" s="180"/>
      <c r="D383" s="181"/>
      <c r="E383" s="181"/>
      <c r="F383" s="181"/>
      <c r="L383" s="180"/>
      <c r="M383" s="180"/>
      <c r="O383" s="180"/>
      <c r="P383" s="180"/>
      <c r="Q383" s="180"/>
      <c r="R383" s="180"/>
      <c r="S383" s="180"/>
    </row>
    <row r="384" spans="1:19" ht="16.5" customHeight="1">
      <c r="A384" s="180"/>
      <c r="B384" s="180"/>
      <c r="C384" s="180"/>
      <c r="D384" s="181"/>
      <c r="E384" s="181"/>
      <c r="F384" s="181"/>
      <c r="L384" s="180"/>
      <c r="M384" s="180"/>
      <c r="O384" s="180"/>
      <c r="P384" s="180"/>
      <c r="Q384" s="180"/>
      <c r="R384" s="180"/>
      <c r="S384" s="180"/>
    </row>
    <row r="385" spans="1:19" ht="16.5" customHeight="1">
      <c r="A385" s="180"/>
      <c r="B385" s="180"/>
      <c r="C385" s="180"/>
      <c r="D385" s="181"/>
      <c r="E385" s="181"/>
      <c r="F385" s="181"/>
      <c r="L385" s="180"/>
      <c r="M385" s="180"/>
      <c r="O385" s="180"/>
      <c r="P385" s="180"/>
      <c r="Q385" s="180"/>
      <c r="R385" s="180"/>
      <c r="S385" s="180"/>
    </row>
    <row r="386" spans="1:19" ht="16.5" customHeight="1">
      <c r="A386" s="180"/>
      <c r="B386" s="180"/>
      <c r="C386" s="180"/>
      <c r="D386" s="181"/>
      <c r="E386" s="181"/>
      <c r="F386" s="181"/>
      <c r="L386" s="180"/>
      <c r="M386" s="180"/>
      <c r="O386" s="180"/>
      <c r="P386" s="180"/>
      <c r="Q386" s="180"/>
      <c r="R386" s="180"/>
      <c r="S386" s="180"/>
    </row>
    <row r="387" spans="1:19" ht="16.5" customHeight="1">
      <c r="A387" s="180"/>
      <c r="B387" s="180"/>
      <c r="C387" s="180"/>
      <c r="D387" s="181"/>
      <c r="E387" s="181"/>
      <c r="F387" s="181"/>
      <c r="L387" s="180"/>
      <c r="M387" s="180"/>
      <c r="O387" s="180"/>
      <c r="P387" s="180"/>
      <c r="Q387" s="180"/>
      <c r="R387" s="180"/>
      <c r="S387" s="180"/>
    </row>
    <row r="388" spans="1:19" ht="16.5" customHeight="1">
      <c r="A388" s="180"/>
      <c r="B388" s="180"/>
      <c r="C388" s="180"/>
      <c r="D388" s="181"/>
      <c r="E388" s="181"/>
      <c r="F388" s="181"/>
      <c r="L388" s="180"/>
      <c r="M388" s="180"/>
      <c r="O388" s="180"/>
      <c r="P388" s="180"/>
      <c r="Q388" s="180"/>
      <c r="R388" s="180"/>
      <c r="S388" s="180"/>
    </row>
    <row r="389" spans="1:19" ht="16.5" customHeight="1">
      <c r="A389" s="180"/>
      <c r="B389" s="180"/>
      <c r="C389" s="180"/>
      <c r="D389" s="181"/>
      <c r="E389" s="181"/>
      <c r="F389" s="181"/>
      <c r="L389" s="180"/>
      <c r="M389" s="180"/>
      <c r="O389" s="180"/>
      <c r="P389" s="180"/>
      <c r="Q389" s="180"/>
      <c r="R389" s="180"/>
      <c r="S389" s="180"/>
    </row>
    <row r="390" spans="1:19" ht="16.5" customHeight="1">
      <c r="A390" s="180"/>
      <c r="B390" s="180"/>
      <c r="C390" s="180"/>
      <c r="D390" s="181"/>
      <c r="E390" s="181"/>
      <c r="F390" s="181"/>
      <c r="L390" s="180"/>
      <c r="M390" s="180"/>
      <c r="O390" s="180"/>
      <c r="P390" s="180"/>
      <c r="Q390" s="180"/>
      <c r="R390" s="180"/>
      <c r="S390" s="180"/>
    </row>
    <row r="391" spans="1:19" ht="16.5" customHeight="1">
      <c r="A391" s="180"/>
      <c r="B391" s="180"/>
      <c r="C391" s="180"/>
      <c r="D391" s="181"/>
      <c r="E391" s="181"/>
      <c r="F391" s="181"/>
      <c r="L391" s="180"/>
      <c r="M391" s="180"/>
      <c r="O391" s="180"/>
      <c r="P391" s="180"/>
      <c r="Q391" s="180"/>
      <c r="R391" s="180"/>
      <c r="S391" s="180"/>
    </row>
    <row r="392" spans="1:19" ht="16.5" customHeight="1">
      <c r="A392" s="180"/>
      <c r="B392" s="180"/>
      <c r="C392" s="180"/>
      <c r="D392" s="181"/>
      <c r="E392" s="181"/>
      <c r="F392" s="181"/>
      <c r="L392" s="180"/>
      <c r="M392" s="180"/>
      <c r="O392" s="180"/>
      <c r="P392" s="180"/>
      <c r="Q392" s="180"/>
      <c r="R392" s="180"/>
      <c r="S392" s="180"/>
    </row>
    <row r="393" spans="1:19" ht="16.5" customHeight="1">
      <c r="A393" s="180"/>
      <c r="B393" s="180"/>
      <c r="C393" s="180"/>
      <c r="D393" s="181"/>
      <c r="E393" s="181"/>
      <c r="F393" s="181"/>
      <c r="L393" s="180"/>
      <c r="M393" s="180"/>
      <c r="O393" s="180"/>
      <c r="P393" s="180"/>
      <c r="Q393" s="180"/>
      <c r="R393" s="180"/>
      <c r="S393" s="180"/>
    </row>
    <row r="394" spans="1:19" ht="16.5" customHeight="1">
      <c r="A394" s="180"/>
      <c r="B394" s="180"/>
      <c r="C394" s="180"/>
      <c r="D394" s="181"/>
      <c r="E394" s="181"/>
      <c r="F394" s="181"/>
      <c r="L394" s="180"/>
      <c r="M394" s="180"/>
      <c r="O394" s="180"/>
      <c r="P394" s="180"/>
      <c r="Q394" s="180"/>
      <c r="R394" s="180"/>
      <c r="S394" s="180"/>
    </row>
    <row r="395" spans="1:19" ht="16.5" customHeight="1">
      <c r="A395" s="180"/>
      <c r="B395" s="180"/>
      <c r="C395" s="180"/>
      <c r="D395" s="181"/>
      <c r="E395" s="181"/>
      <c r="F395" s="181"/>
      <c r="L395" s="180"/>
      <c r="M395" s="180"/>
      <c r="O395" s="180"/>
      <c r="P395" s="180"/>
      <c r="Q395" s="180"/>
      <c r="R395" s="180"/>
      <c r="S395" s="180"/>
    </row>
    <row r="396" spans="1:19" ht="16.5" customHeight="1">
      <c r="A396" s="180"/>
      <c r="B396" s="180"/>
      <c r="C396" s="180"/>
      <c r="D396" s="181"/>
      <c r="E396" s="181"/>
      <c r="F396" s="181"/>
      <c r="L396" s="180"/>
      <c r="M396" s="180"/>
      <c r="O396" s="180"/>
      <c r="P396" s="180"/>
      <c r="Q396" s="180"/>
      <c r="R396" s="180"/>
      <c r="S396" s="180"/>
    </row>
    <row r="397" spans="1:19" ht="16.5" customHeight="1">
      <c r="A397" s="180"/>
      <c r="B397" s="180"/>
      <c r="C397" s="180"/>
      <c r="D397" s="181"/>
      <c r="E397" s="181"/>
      <c r="F397" s="181"/>
      <c r="L397" s="180"/>
      <c r="M397" s="180"/>
      <c r="O397" s="180"/>
      <c r="P397" s="180"/>
      <c r="Q397" s="180"/>
      <c r="R397" s="180"/>
      <c r="S397" s="180"/>
    </row>
    <row r="398" spans="1:19" ht="16.5" customHeight="1">
      <c r="A398" s="180"/>
      <c r="B398" s="180"/>
      <c r="C398" s="180"/>
      <c r="D398" s="181"/>
      <c r="E398" s="181"/>
      <c r="F398" s="181"/>
      <c r="L398" s="180"/>
      <c r="M398" s="180"/>
      <c r="O398" s="180"/>
      <c r="P398" s="180"/>
      <c r="Q398" s="180"/>
      <c r="R398" s="180"/>
      <c r="S398" s="180"/>
    </row>
    <row r="399" spans="1:19" ht="16.5" customHeight="1">
      <c r="A399" s="180"/>
      <c r="B399" s="180"/>
      <c r="C399" s="180"/>
      <c r="D399" s="181"/>
      <c r="E399" s="181"/>
      <c r="F399" s="181"/>
      <c r="L399" s="180"/>
      <c r="M399" s="180"/>
      <c r="O399" s="180"/>
      <c r="P399" s="180"/>
      <c r="Q399" s="180"/>
      <c r="R399" s="180"/>
      <c r="S399" s="180"/>
    </row>
    <row r="400" spans="1:19" ht="16.5" customHeight="1">
      <c r="A400" s="180"/>
      <c r="B400" s="180"/>
      <c r="C400" s="180"/>
      <c r="D400" s="181"/>
      <c r="E400" s="181"/>
      <c r="F400" s="181"/>
      <c r="L400" s="180"/>
      <c r="M400" s="180"/>
      <c r="O400" s="180"/>
      <c r="P400" s="180"/>
      <c r="Q400" s="180"/>
      <c r="R400" s="180"/>
      <c r="S400" s="180"/>
    </row>
    <row r="401" spans="1:19" ht="16.5" customHeight="1">
      <c r="A401" s="180"/>
      <c r="B401" s="180"/>
      <c r="C401" s="180"/>
      <c r="D401" s="181"/>
      <c r="E401" s="181"/>
      <c r="F401" s="181"/>
      <c r="L401" s="180"/>
      <c r="M401" s="180"/>
      <c r="O401" s="180"/>
      <c r="P401" s="180"/>
      <c r="Q401" s="180"/>
      <c r="R401" s="180"/>
      <c r="S401" s="180"/>
    </row>
    <row r="402" spans="1:19" ht="16.5" customHeight="1">
      <c r="A402" s="180"/>
      <c r="B402" s="180"/>
      <c r="C402" s="180"/>
      <c r="D402" s="181"/>
      <c r="E402" s="181"/>
      <c r="F402" s="181"/>
      <c r="L402" s="180"/>
      <c r="M402" s="180"/>
      <c r="O402" s="180"/>
      <c r="P402" s="180"/>
      <c r="Q402" s="180"/>
      <c r="R402" s="180"/>
      <c r="S402" s="180"/>
    </row>
    <row r="403" spans="1:19" ht="16.5" customHeight="1">
      <c r="A403" s="180"/>
      <c r="B403" s="180"/>
      <c r="C403" s="180"/>
      <c r="D403" s="181"/>
      <c r="E403" s="181"/>
      <c r="F403" s="181"/>
      <c r="L403" s="180"/>
      <c r="M403" s="180"/>
      <c r="O403" s="180"/>
      <c r="P403" s="180"/>
      <c r="Q403" s="180"/>
      <c r="R403" s="180"/>
      <c r="S403" s="180"/>
    </row>
    <row r="404" spans="1:19" ht="16.5" customHeight="1">
      <c r="A404" s="180"/>
      <c r="B404" s="180"/>
      <c r="C404" s="180"/>
      <c r="D404" s="181"/>
      <c r="E404" s="181"/>
      <c r="F404" s="181"/>
      <c r="L404" s="180"/>
      <c r="M404" s="180"/>
      <c r="O404" s="180"/>
      <c r="P404" s="180"/>
      <c r="Q404" s="180"/>
      <c r="R404" s="180"/>
      <c r="S404" s="180"/>
    </row>
    <row r="405" spans="1:19" ht="16.5" customHeight="1">
      <c r="A405" s="180"/>
      <c r="B405" s="180"/>
      <c r="C405" s="180"/>
      <c r="D405" s="181"/>
      <c r="E405" s="181"/>
      <c r="F405" s="181"/>
      <c r="L405" s="180"/>
      <c r="M405" s="180"/>
      <c r="O405" s="180"/>
      <c r="P405" s="180"/>
      <c r="Q405" s="180"/>
      <c r="R405" s="180"/>
      <c r="S405" s="180"/>
    </row>
    <row r="406" spans="1:19" ht="16.5" customHeight="1">
      <c r="A406" s="180"/>
      <c r="B406" s="180"/>
      <c r="C406" s="180"/>
      <c r="D406" s="181"/>
      <c r="E406" s="181"/>
      <c r="F406" s="181"/>
      <c r="L406" s="180"/>
      <c r="M406" s="180"/>
      <c r="O406" s="180"/>
      <c r="P406" s="180"/>
      <c r="Q406" s="180"/>
      <c r="R406" s="180"/>
      <c r="S406" s="180"/>
    </row>
    <row r="407" spans="1:19" ht="16.5" customHeight="1">
      <c r="A407" s="180"/>
      <c r="B407" s="180"/>
      <c r="C407" s="180"/>
      <c r="D407" s="181"/>
      <c r="E407" s="181"/>
      <c r="F407" s="181"/>
      <c r="L407" s="180"/>
      <c r="M407" s="180"/>
      <c r="O407" s="180"/>
      <c r="P407" s="180"/>
      <c r="Q407" s="180"/>
      <c r="R407" s="180"/>
      <c r="S407" s="180"/>
    </row>
    <row r="408" spans="1:19" ht="16.5" customHeight="1">
      <c r="A408" s="180"/>
      <c r="B408" s="180"/>
      <c r="C408" s="180"/>
      <c r="D408" s="181"/>
      <c r="E408" s="181"/>
      <c r="F408" s="181"/>
      <c r="L408" s="180"/>
      <c r="M408" s="180"/>
      <c r="O408" s="180"/>
      <c r="P408" s="180"/>
      <c r="Q408" s="180"/>
      <c r="R408" s="180"/>
      <c r="S408" s="180"/>
    </row>
    <row r="409" spans="1:19" ht="16.5" customHeight="1">
      <c r="A409" s="180"/>
      <c r="B409" s="180"/>
      <c r="C409" s="180"/>
      <c r="D409" s="181"/>
      <c r="E409" s="181"/>
      <c r="F409" s="181"/>
      <c r="L409" s="180"/>
      <c r="M409" s="180"/>
      <c r="O409" s="180"/>
      <c r="P409" s="180"/>
      <c r="Q409" s="180"/>
      <c r="R409" s="180"/>
      <c r="S409" s="180"/>
    </row>
    <row r="410" spans="1:19" ht="16.5" customHeight="1">
      <c r="A410" s="180"/>
      <c r="B410" s="180"/>
      <c r="C410" s="180"/>
      <c r="D410" s="181"/>
      <c r="E410" s="181"/>
      <c r="F410" s="181"/>
      <c r="L410" s="180"/>
      <c r="M410" s="180"/>
      <c r="O410" s="180"/>
      <c r="P410" s="180"/>
      <c r="Q410" s="180"/>
      <c r="R410" s="180"/>
      <c r="S410" s="180"/>
    </row>
    <row r="411" spans="1:19" ht="16.5" customHeight="1">
      <c r="A411" s="180"/>
      <c r="B411" s="180"/>
      <c r="C411" s="180"/>
      <c r="D411" s="181"/>
      <c r="E411" s="181"/>
      <c r="F411" s="181"/>
      <c r="L411" s="180"/>
      <c r="M411" s="180"/>
      <c r="O411" s="180"/>
      <c r="P411" s="180"/>
      <c r="Q411" s="180"/>
      <c r="R411" s="180"/>
      <c r="S411" s="180"/>
    </row>
    <row r="412" spans="1:19" ht="16.5" customHeight="1">
      <c r="A412" s="180"/>
      <c r="B412" s="180"/>
      <c r="C412" s="180"/>
      <c r="D412" s="181"/>
      <c r="E412" s="181"/>
      <c r="F412" s="181"/>
      <c r="L412" s="180"/>
      <c r="M412" s="180"/>
      <c r="O412" s="180"/>
      <c r="P412" s="180"/>
      <c r="Q412" s="180"/>
      <c r="R412" s="180"/>
      <c r="S412" s="180"/>
    </row>
    <row r="413" spans="1:19" ht="16.5" customHeight="1">
      <c r="A413" s="180"/>
      <c r="B413" s="180"/>
      <c r="C413" s="180"/>
      <c r="D413" s="181"/>
      <c r="E413" s="181"/>
      <c r="F413" s="181"/>
      <c r="L413" s="180"/>
      <c r="M413" s="180"/>
      <c r="O413" s="180"/>
      <c r="P413" s="180"/>
      <c r="Q413" s="180"/>
      <c r="R413" s="180"/>
      <c r="S413" s="180"/>
    </row>
    <row r="414" spans="1:19" ht="16.5" customHeight="1">
      <c r="A414" s="180"/>
      <c r="B414" s="180"/>
      <c r="C414" s="180"/>
      <c r="D414" s="181"/>
      <c r="E414" s="181"/>
      <c r="F414" s="181"/>
      <c r="L414" s="180"/>
      <c r="M414" s="180"/>
      <c r="O414" s="180"/>
      <c r="P414" s="180"/>
      <c r="Q414" s="180"/>
      <c r="R414" s="180"/>
      <c r="S414" s="180"/>
    </row>
    <row r="415" spans="1:19" ht="16.5" customHeight="1">
      <c r="A415" s="180"/>
      <c r="B415" s="180"/>
      <c r="C415" s="180"/>
      <c r="D415" s="181"/>
      <c r="E415" s="181"/>
      <c r="F415" s="181"/>
      <c r="L415" s="180"/>
      <c r="M415" s="180"/>
      <c r="O415" s="180"/>
      <c r="P415" s="180"/>
      <c r="Q415" s="180"/>
      <c r="R415" s="180"/>
      <c r="S415" s="180"/>
    </row>
    <row r="416" spans="1:19" ht="16.5" customHeight="1">
      <c r="A416" s="180"/>
      <c r="B416" s="180"/>
      <c r="C416" s="180"/>
      <c r="D416" s="181"/>
      <c r="E416" s="181"/>
      <c r="F416" s="181"/>
      <c r="L416" s="180"/>
      <c r="M416" s="180"/>
      <c r="O416" s="180"/>
      <c r="P416" s="180"/>
      <c r="Q416" s="180"/>
      <c r="R416" s="180"/>
      <c r="S416" s="180"/>
    </row>
    <row r="417" spans="1:19" ht="16.5" customHeight="1">
      <c r="A417" s="180"/>
      <c r="B417" s="180"/>
      <c r="C417" s="180"/>
      <c r="D417" s="181"/>
      <c r="E417" s="181"/>
      <c r="F417" s="181"/>
      <c r="L417" s="180"/>
      <c r="M417" s="180"/>
      <c r="O417" s="180"/>
      <c r="P417" s="180"/>
      <c r="Q417" s="180"/>
      <c r="R417" s="180"/>
      <c r="S417" s="180"/>
    </row>
    <row r="418" spans="1:19" ht="16.5" customHeight="1">
      <c r="A418" s="180"/>
      <c r="B418" s="180"/>
      <c r="C418" s="180"/>
      <c r="D418" s="181"/>
      <c r="E418" s="181"/>
      <c r="F418" s="181"/>
      <c r="L418" s="180"/>
      <c r="M418" s="180"/>
      <c r="O418" s="180"/>
      <c r="P418" s="180"/>
      <c r="Q418" s="180"/>
      <c r="R418" s="180"/>
      <c r="S418" s="180"/>
    </row>
    <row r="419" spans="1:19" ht="16.5" customHeight="1">
      <c r="A419" s="180"/>
      <c r="B419" s="180"/>
      <c r="C419" s="180"/>
      <c r="D419" s="181"/>
      <c r="E419" s="181"/>
      <c r="F419" s="181"/>
      <c r="L419" s="180"/>
      <c r="M419" s="180"/>
      <c r="O419" s="180"/>
      <c r="P419" s="180"/>
      <c r="Q419" s="180"/>
      <c r="R419" s="180"/>
      <c r="S419" s="180"/>
    </row>
    <row r="420" spans="1:19" ht="16.5" customHeight="1">
      <c r="A420" s="180"/>
      <c r="B420" s="180"/>
      <c r="C420" s="180"/>
      <c r="D420" s="181"/>
      <c r="E420" s="181"/>
      <c r="F420" s="181"/>
      <c r="L420" s="180"/>
      <c r="M420" s="180"/>
      <c r="O420" s="180"/>
      <c r="P420" s="180"/>
      <c r="Q420" s="180"/>
      <c r="R420" s="180"/>
      <c r="S420" s="180"/>
    </row>
    <row r="421" spans="1:19" ht="16.5" customHeight="1">
      <c r="A421" s="180"/>
      <c r="B421" s="180"/>
      <c r="C421" s="180"/>
      <c r="D421" s="181"/>
      <c r="E421" s="181"/>
      <c r="F421" s="181"/>
      <c r="L421" s="180"/>
      <c r="M421" s="180"/>
      <c r="O421" s="180"/>
      <c r="P421" s="180"/>
      <c r="Q421" s="180"/>
      <c r="R421" s="180"/>
      <c r="S421" s="180"/>
    </row>
    <row r="422" spans="1:19" ht="16.5" customHeight="1">
      <c r="A422" s="180"/>
      <c r="B422" s="180"/>
      <c r="C422" s="180"/>
      <c r="D422" s="181"/>
      <c r="E422" s="181"/>
      <c r="F422" s="181"/>
      <c r="L422" s="180"/>
      <c r="M422" s="180"/>
      <c r="O422" s="180"/>
      <c r="P422" s="180"/>
      <c r="Q422" s="180"/>
      <c r="R422" s="180"/>
      <c r="S422" s="180"/>
    </row>
    <row r="423" spans="1:19" ht="16.5" customHeight="1">
      <c r="A423" s="180"/>
      <c r="B423" s="180"/>
      <c r="C423" s="180"/>
      <c r="D423" s="181"/>
      <c r="E423" s="181"/>
      <c r="F423" s="181"/>
      <c r="L423" s="180"/>
      <c r="M423" s="180"/>
      <c r="O423" s="180"/>
      <c r="P423" s="180"/>
      <c r="Q423" s="180"/>
      <c r="R423" s="180"/>
      <c r="S423" s="180"/>
    </row>
    <row r="424" spans="1:19" ht="16.5" customHeight="1">
      <c r="A424" s="180"/>
      <c r="B424" s="180"/>
      <c r="C424" s="180"/>
      <c r="D424" s="181"/>
      <c r="E424" s="181"/>
      <c r="F424" s="181"/>
      <c r="L424" s="180"/>
      <c r="M424" s="180"/>
      <c r="O424" s="180"/>
      <c r="P424" s="180"/>
      <c r="Q424" s="180"/>
      <c r="R424" s="180"/>
      <c r="S424" s="180"/>
    </row>
    <row r="425" spans="1:19" ht="16.5" customHeight="1">
      <c r="A425" s="180"/>
      <c r="B425" s="180"/>
      <c r="C425" s="180"/>
      <c r="D425" s="181"/>
      <c r="E425" s="181"/>
      <c r="F425" s="181"/>
      <c r="L425" s="180"/>
      <c r="M425" s="180"/>
      <c r="O425" s="180"/>
      <c r="P425" s="180"/>
      <c r="Q425" s="180"/>
      <c r="R425" s="180"/>
      <c r="S425" s="180"/>
    </row>
    <row r="426" spans="1:19" ht="16.5" customHeight="1">
      <c r="A426" s="180"/>
      <c r="B426" s="180"/>
      <c r="C426" s="180"/>
      <c r="D426" s="181"/>
      <c r="E426" s="181"/>
      <c r="F426" s="181"/>
      <c r="L426" s="180"/>
      <c r="M426" s="180"/>
      <c r="O426" s="180"/>
      <c r="P426" s="180"/>
      <c r="Q426" s="180"/>
      <c r="R426" s="180"/>
      <c r="S426" s="180"/>
    </row>
    <row r="427" spans="1:19" ht="16.5" customHeight="1">
      <c r="A427" s="180"/>
      <c r="B427" s="180"/>
      <c r="C427" s="180"/>
      <c r="D427" s="181"/>
      <c r="E427" s="181"/>
      <c r="F427" s="181"/>
      <c r="L427" s="180"/>
      <c r="M427" s="180"/>
      <c r="O427" s="180"/>
      <c r="P427" s="180"/>
      <c r="Q427" s="180"/>
      <c r="R427" s="180"/>
      <c r="S427" s="180"/>
    </row>
    <row r="428" spans="1:19" ht="16.5" customHeight="1">
      <c r="A428" s="180"/>
      <c r="B428" s="180"/>
      <c r="C428" s="180"/>
      <c r="D428" s="181"/>
      <c r="E428" s="181"/>
      <c r="F428" s="181"/>
      <c r="L428" s="180"/>
      <c r="M428" s="180"/>
      <c r="O428" s="180"/>
      <c r="P428" s="180"/>
      <c r="Q428" s="180"/>
      <c r="R428" s="180"/>
      <c r="S428" s="180"/>
    </row>
    <row r="429" spans="1:19" ht="16.5" customHeight="1">
      <c r="A429" s="180"/>
      <c r="B429" s="180"/>
      <c r="C429" s="180"/>
      <c r="D429" s="181"/>
      <c r="E429" s="181"/>
      <c r="F429" s="181"/>
      <c r="L429" s="180"/>
      <c r="M429" s="180"/>
      <c r="O429" s="180"/>
      <c r="P429" s="180"/>
      <c r="Q429" s="180"/>
      <c r="R429" s="180"/>
      <c r="S429" s="180"/>
    </row>
    <row r="430" spans="1:19" ht="16.5" customHeight="1">
      <c r="A430" s="180"/>
      <c r="B430" s="180"/>
      <c r="C430" s="180"/>
      <c r="D430" s="181"/>
      <c r="E430" s="181"/>
      <c r="F430" s="181"/>
      <c r="L430" s="180"/>
      <c r="M430" s="180"/>
      <c r="O430" s="180"/>
      <c r="P430" s="180"/>
      <c r="Q430" s="180"/>
      <c r="R430" s="180"/>
      <c r="S430" s="180"/>
    </row>
    <row r="431" spans="1:19" ht="16.5" customHeight="1">
      <c r="A431" s="180"/>
      <c r="B431" s="180"/>
      <c r="C431" s="180"/>
      <c r="D431" s="181"/>
      <c r="E431" s="181"/>
      <c r="F431" s="181"/>
      <c r="L431" s="180"/>
      <c r="M431" s="180"/>
      <c r="O431" s="180"/>
      <c r="P431" s="180"/>
      <c r="Q431" s="180"/>
      <c r="R431" s="180"/>
      <c r="S431" s="180"/>
    </row>
    <row r="432" spans="1:19" ht="16.5" customHeight="1">
      <c r="A432" s="180"/>
      <c r="B432" s="180"/>
      <c r="C432" s="180"/>
      <c r="D432" s="181"/>
      <c r="E432" s="181"/>
      <c r="F432" s="181"/>
      <c r="L432" s="180"/>
      <c r="M432" s="180"/>
      <c r="O432" s="180"/>
      <c r="P432" s="180"/>
      <c r="Q432" s="180"/>
      <c r="R432" s="180"/>
      <c r="S432" s="180"/>
    </row>
    <row r="433" spans="1:19" ht="16.5" customHeight="1">
      <c r="A433" s="180"/>
      <c r="B433" s="180"/>
      <c r="C433" s="180"/>
      <c r="D433" s="181"/>
      <c r="E433" s="181"/>
      <c r="F433" s="181"/>
      <c r="L433" s="180"/>
      <c r="M433" s="180"/>
      <c r="O433" s="180"/>
      <c r="P433" s="180"/>
      <c r="Q433" s="180"/>
      <c r="R433" s="180"/>
      <c r="S433" s="180"/>
    </row>
    <row r="434" spans="1:19" ht="16.5" customHeight="1">
      <c r="A434" s="180"/>
      <c r="B434" s="180"/>
      <c r="C434" s="180"/>
      <c r="D434" s="181"/>
      <c r="E434" s="181"/>
      <c r="F434" s="181"/>
      <c r="L434" s="180"/>
      <c r="M434" s="180"/>
      <c r="O434" s="180"/>
      <c r="P434" s="180"/>
      <c r="Q434" s="180"/>
      <c r="R434" s="180"/>
      <c r="S434" s="180"/>
    </row>
    <row r="435" spans="1:19" ht="16.5" customHeight="1">
      <c r="A435" s="180"/>
      <c r="B435" s="180"/>
      <c r="C435" s="180"/>
      <c r="D435" s="181"/>
      <c r="E435" s="181"/>
      <c r="F435" s="181"/>
      <c r="L435" s="180"/>
      <c r="M435" s="180"/>
      <c r="O435" s="180"/>
      <c r="P435" s="180"/>
      <c r="Q435" s="180"/>
      <c r="R435" s="180"/>
      <c r="S435" s="180"/>
    </row>
    <row r="436" spans="1:19" ht="16.5" customHeight="1">
      <c r="A436" s="180"/>
      <c r="B436" s="180"/>
      <c r="C436" s="180"/>
      <c r="D436" s="181"/>
      <c r="E436" s="181"/>
      <c r="F436" s="181"/>
      <c r="L436" s="180"/>
      <c r="M436" s="180"/>
      <c r="O436" s="180"/>
      <c r="P436" s="180"/>
      <c r="Q436" s="180"/>
      <c r="R436" s="180"/>
      <c r="S436" s="180"/>
    </row>
    <row r="437" spans="1:19" ht="16.5" customHeight="1">
      <c r="A437" s="180"/>
      <c r="B437" s="180"/>
      <c r="C437" s="180"/>
      <c r="D437" s="181"/>
      <c r="E437" s="181"/>
      <c r="F437" s="181"/>
      <c r="L437" s="180"/>
      <c r="M437" s="180"/>
      <c r="O437" s="180"/>
      <c r="P437" s="180"/>
      <c r="Q437" s="180"/>
      <c r="R437" s="180"/>
      <c r="S437" s="180"/>
    </row>
    <row r="438" spans="1:19" ht="16.5" customHeight="1">
      <c r="A438" s="180"/>
      <c r="B438" s="180"/>
      <c r="C438" s="180"/>
      <c r="D438" s="181"/>
      <c r="E438" s="181"/>
      <c r="F438" s="181"/>
      <c r="L438" s="180"/>
      <c r="M438" s="180"/>
      <c r="O438" s="180"/>
      <c r="P438" s="180"/>
      <c r="Q438" s="180"/>
      <c r="R438" s="180"/>
      <c r="S438" s="180"/>
    </row>
    <row r="439" spans="1:19" ht="16.5" customHeight="1">
      <c r="A439" s="180"/>
      <c r="B439" s="180"/>
      <c r="C439" s="180"/>
      <c r="D439" s="181"/>
      <c r="E439" s="181"/>
      <c r="F439" s="181"/>
      <c r="L439" s="180"/>
      <c r="M439" s="180"/>
      <c r="O439" s="180"/>
      <c r="P439" s="180"/>
      <c r="Q439" s="180"/>
      <c r="R439" s="180"/>
      <c r="S439" s="180"/>
    </row>
    <row r="440" spans="1:19" ht="16.5" customHeight="1">
      <c r="A440" s="180"/>
      <c r="B440" s="180"/>
      <c r="C440" s="180"/>
      <c r="D440" s="181"/>
      <c r="E440" s="181"/>
      <c r="F440" s="181"/>
      <c r="L440" s="180"/>
      <c r="M440" s="180"/>
      <c r="O440" s="180"/>
      <c r="P440" s="180"/>
      <c r="Q440" s="180"/>
      <c r="R440" s="180"/>
      <c r="S440" s="180"/>
    </row>
    <row r="441" spans="1:19" ht="16.5" customHeight="1">
      <c r="A441" s="180"/>
      <c r="B441" s="180"/>
      <c r="C441" s="180"/>
      <c r="D441" s="181"/>
      <c r="E441" s="181"/>
      <c r="F441" s="181"/>
      <c r="L441" s="180"/>
      <c r="M441" s="180"/>
      <c r="O441" s="180"/>
      <c r="P441" s="180"/>
      <c r="Q441" s="180"/>
      <c r="R441" s="180"/>
      <c r="S441" s="180"/>
    </row>
    <row r="442" spans="1:19" ht="16.5" customHeight="1">
      <c r="A442" s="180"/>
      <c r="B442" s="180"/>
      <c r="C442" s="180"/>
      <c r="D442" s="181"/>
      <c r="E442" s="181"/>
      <c r="F442" s="181"/>
      <c r="L442" s="180"/>
      <c r="M442" s="180"/>
      <c r="O442" s="180"/>
      <c r="P442" s="180"/>
      <c r="Q442" s="180"/>
      <c r="R442" s="180"/>
      <c r="S442" s="180"/>
    </row>
    <row r="443" spans="1:19" ht="16.5" customHeight="1">
      <c r="A443" s="180"/>
      <c r="B443" s="180"/>
      <c r="C443" s="180"/>
      <c r="D443" s="181"/>
      <c r="E443" s="181"/>
      <c r="F443" s="181"/>
      <c r="L443" s="180"/>
      <c r="M443" s="180"/>
      <c r="O443" s="180"/>
      <c r="P443" s="180"/>
      <c r="Q443" s="180"/>
      <c r="R443" s="180"/>
      <c r="S443" s="180"/>
    </row>
    <row r="444" spans="1:19" ht="16.5" customHeight="1">
      <c r="A444" s="180"/>
      <c r="B444" s="180"/>
      <c r="C444" s="180"/>
      <c r="D444" s="181"/>
      <c r="E444" s="181"/>
      <c r="F444" s="181"/>
      <c r="L444" s="180"/>
      <c r="M444" s="180"/>
      <c r="O444" s="180"/>
      <c r="P444" s="180"/>
      <c r="Q444" s="180"/>
      <c r="R444" s="180"/>
      <c r="S444" s="180"/>
    </row>
    <row r="445" spans="1:19" ht="16.5" customHeight="1">
      <c r="A445" s="180"/>
      <c r="B445" s="180"/>
      <c r="C445" s="180"/>
      <c r="D445" s="181"/>
      <c r="E445" s="181"/>
      <c r="F445" s="181"/>
      <c r="L445" s="180"/>
      <c r="M445" s="180"/>
      <c r="O445" s="180"/>
      <c r="P445" s="180"/>
      <c r="Q445" s="180"/>
      <c r="R445" s="180"/>
      <c r="S445" s="180"/>
    </row>
    <row r="446" spans="1:19" ht="16.5" customHeight="1">
      <c r="A446" s="180"/>
      <c r="B446" s="180"/>
      <c r="C446" s="180"/>
      <c r="D446" s="181"/>
      <c r="E446" s="181"/>
      <c r="F446" s="181"/>
      <c r="L446" s="180"/>
      <c r="M446" s="180"/>
      <c r="O446" s="180"/>
      <c r="P446" s="180"/>
      <c r="Q446" s="180"/>
      <c r="R446" s="180"/>
      <c r="S446" s="180"/>
    </row>
    <row r="447" spans="1:19" ht="16.5" customHeight="1">
      <c r="A447" s="180"/>
      <c r="B447" s="180"/>
      <c r="C447" s="180"/>
      <c r="D447" s="181"/>
      <c r="E447" s="181"/>
      <c r="F447" s="181"/>
      <c r="L447" s="180"/>
      <c r="M447" s="180"/>
      <c r="O447" s="180"/>
      <c r="P447" s="180"/>
      <c r="Q447" s="180"/>
      <c r="R447" s="180"/>
      <c r="S447" s="180"/>
    </row>
    <row r="448" spans="1:19" ht="16.5" customHeight="1">
      <c r="A448" s="180"/>
      <c r="B448" s="180"/>
      <c r="C448" s="180"/>
      <c r="D448" s="181"/>
      <c r="E448" s="181"/>
      <c r="F448" s="181"/>
      <c r="L448" s="180"/>
      <c r="M448" s="180"/>
      <c r="O448" s="180"/>
      <c r="P448" s="180"/>
      <c r="Q448" s="180"/>
      <c r="R448" s="180"/>
      <c r="S448" s="180"/>
    </row>
    <row r="449" spans="1:19" ht="16.5" customHeight="1">
      <c r="A449" s="180"/>
      <c r="B449" s="180"/>
      <c r="C449" s="180"/>
      <c r="D449" s="181"/>
      <c r="E449" s="181"/>
      <c r="F449" s="181"/>
      <c r="L449" s="180"/>
      <c r="M449" s="180"/>
      <c r="O449" s="180"/>
      <c r="P449" s="180"/>
      <c r="Q449" s="180"/>
      <c r="R449" s="180"/>
      <c r="S449" s="180"/>
    </row>
    <row r="450" spans="1:19" ht="16.5" customHeight="1">
      <c r="A450" s="180"/>
      <c r="B450" s="180"/>
      <c r="C450" s="180"/>
      <c r="D450" s="181"/>
      <c r="E450" s="181"/>
      <c r="F450" s="181"/>
      <c r="L450" s="180"/>
      <c r="M450" s="180"/>
      <c r="O450" s="180"/>
      <c r="P450" s="180"/>
      <c r="Q450" s="180"/>
      <c r="R450" s="180"/>
      <c r="S450" s="180"/>
    </row>
    <row r="451" spans="1:19" ht="16.5" customHeight="1">
      <c r="A451" s="180"/>
      <c r="B451" s="180"/>
      <c r="C451" s="180"/>
      <c r="D451" s="181"/>
      <c r="E451" s="181"/>
      <c r="F451" s="181"/>
      <c r="L451" s="180"/>
      <c r="M451" s="180"/>
      <c r="O451" s="180"/>
      <c r="P451" s="180"/>
      <c r="Q451" s="180"/>
      <c r="R451" s="180"/>
      <c r="S451" s="180"/>
    </row>
    <row r="452" spans="1:19" ht="16.5" customHeight="1">
      <c r="A452" s="180"/>
      <c r="B452" s="180"/>
      <c r="C452" s="180"/>
      <c r="D452" s="181"/>
      <c r="E452" s="181"/>
      <c r="F452" s="181"/>
      <c r="L452" s="180"/>
      <c r="M452" s="180"/>
      <c r="O452" s="180"/>
      <c r="P452" s="180"/>
      <c r="Q452" s="180"/>
      <c r="R452" s="180"/>
      <c r="S452" s="180"/>
    </row>
    <row r="453" spans="1:19" ht="16.5" customHeight="1">
      <c r="A453" s="180"/>
      <c r="B453" s="180"/>
      <c r="C453" s="180"/>
      <c r="D453" s="181"/>
      <c r="E453" s="181"/>
      <c r="F453" s="181"/>
      <c r="L453" s="180"/>
      <c r="M453" s="180"/>
      <c r="O453" s="180"/>
      <c r="P453" s="180"/>
      <c r="Q453" s="180"/>
      <c r="R453" s="180"/>
      <c r="S453" s="180"/>
    </row>
    <row r="454" spans="1:19" ht="16.5" customHeight="1">
      <c r="A454" s="180"/>
      <c r="B454" s="180"/>
      <c r="C454" s="180"/>
      <c r="D454" s="181"/>
      <c r="E454" s="181"/>
      <c r="F454" s="181"/>
      <c r="L454" s="180"/>
      <c r="M454" s="180"/>
      <c r="O454" s="180"/>
      <c r="P454" s="180"/>
      <c r="Q454" s="180"/>
      <c r="R454" s="180"/>
      <c r="S454" s="180"/>
    </row>
    <row r="455" spans="1:19" ht="16.5" customHeight="1">
      <c r="A455" s="180"/>
      <c r="B455" s="180"/>
      <c r="C455" s="180"/>
      <c r="D455" s="181"/>
      <c r="E455" s="181"/>
      <c r="F455" s="181"/>
      <c r="L455" s="180"/>
      <c r="M455" s="180"/>
      <c r="O455" s="180"/>
      <c r="P455" s="180"/>
      <c r="Q455" s="180"/>
      <c r="R455" s="180"/>
      <c r="S455" s="180"/>
    </row>
    <row r="456" spans="1:19" ht="16.5" customHeight="1">
      <c r="A456" s="180"/>
      <c r="B456" s="180"/>
      <c r="C456" s="180"/>
      <c r="D456" s="181"/>
      <c r="E456" s="181"/>
      <c r="F456" s="181"/>
      <c r="L456" s="180"/>
      <c r="M456" s="180"/>
      <c r="O456" s="180"/>
      <c r="P456" s="180"/>
      <c r="Q456" s="180"/>
      <c r="R456" s="180"/>
      <c r="S456" s="180"/>
    </row>
    <row r="457" spans="1:19" ht="16.5" customHeight="1">
      <c r="A457" s="180"/>
      <c r="B457" s="180"/>
      <c r="C457" s="180"/>
      <c r="D457" s="181"/>
      <c r="E457" s="181"/>
      <c r="F457" s="181"/>
      <c r="L457" s="180"/>
      <c r="M457" s="180"/>
      <c r="O457" s="180"/>
      <c r="P457" s="180"/>
      <c r="Q457" s="180"/>
      <c r="R457" s="180"/>
      <c r="S457" s="180"/>
    </row>
    <row r="458" spans="1:19" ht="16.5" customHeight="1">
      <c r="A458" s="180"/>
      <c r="B458" s="180"/>
      <c r="C458" s="180"/>
      <c r="D458" s="181"/>
      <c r="E458" s="181"/>
      <c r="F458" s="181"/>
      <c r="L458" s="180"/>
      <c r="M458" s="180"/>
      <c r="O458" s="180"/>
      <c r="P458" s="180"/>
      <c r="Q458" s="180"/>
      <c r="R458" s="180"/>
      <c r="S458" s="180"/>
    </row>
    <row r="459" spans="1:19" ht="16.5" customHeight="1">
      <c r="A459" s="180"/>
      <c r="B459" s="180"/>
      <c r="C459" s="180"/>
      <c r="D459" s="181"/>
      <c r="E459" s="181"/>
      <c r="F459" s="181"/>
      <c r="L459" s="180"/>
      <c r="M459" s="180"/>
      <c r="O459" s="180"/>
      <c r="P459" s="180"/>
      <c r="Q459" s="180"/>
      <c r="R459" s="180"/>
      <c r="S459" s="180"/>
    </row>
    <row r="460" spans="1:19" ht="16.5" customHeight="1">
      <c r="A460" s="180"/>
      <c r="B460" s="180"/>
      <c r="C460" s="180"/>
      <c r="D460" s="181"/>
      <c r="E460" s="181"/>
      <c r="F460" s="181"/>
      <c r="L460" s="180"/>
      <c r="M460" s="180"/>
      <c r="O460" s="180"/>
      <c r="P460" s="180"/>
      <c r="Q460" s="180"/>
      <c r="R460" s="180"/>
      <c r="S460" s="180"/>
    </row>
    <row r="461" spans="1:19" ht="16.5" customHeight="1">
      <c r="A461" s="180"/>
      <c r="B461" s="180"/>
      <c r="C461" s="180"/>
      <c r="D461" s="181"/>
      <c r="E461" s="181"/>
      <c r="F461" s="181"/>
      <c r="L461" s="180"/>
      <c r="M461" s="180"/>
      <c r="O461" s="180"/>
      <c r="P461" s="180"/>
      <c r="Q461" s="180"/>
      <c r="R461" s="180"/>
      <c r="S461" s="180"/>
    </row>
    <row r="462" spans="1:19" ht="16.5" customHeight="1">
      <c r="A462" s="180"/>
      <c r="B462" s="180"/>
      <c r="C462" s="180"/>
      <c r="D462" s="181"/>
      <c r="E462" s="181"/>
      <c r="F462" s="181"/>
      <c r="L462" s="180"/>
      <c r="M462" s="180"/>
      <c r="O462" s="180"/>
      <c r="P462" s="180"/>
      <c r="Q462" s="180"/>
      <c r="R462" s="180"/>
      <c r="S462" s="180"/>
    </row>
    <row r="463" spans="1:19" ht="16.5" customHeight="1">
      <c r="A463" s="180"/>
      <c r="B463" s="180"/>
      <c r="C463" s="180"/>
      <c r="D463" s="181"/>
      <c r="E463" s="181"/>
      <c r="F463" s="181"/>
      <c r="L463" s="180"/>
      <c r="M463" s="180"/>
      <c r="O463" s="180"/>
      <c r="P463" s="180"/>
      <c r="Q463" s="180"/>
      <c r="R463" s="180"/>
      <c r="S463" s="180"/>
    </row>
    <row r="464" spans="1:19" ht="16.5" customHeight="1">
      <c r="A464" s="180"/>
      <c r="B464" s="180"/>
      <c r="C464" s="180"/>
      <c r="D464" s="181"/>
      <c r="E464" s="181"/>
      <c r="F464" s="181"/>
      <c r="L464" s="180"/>
      <c r="M464" s="180"/>
      <c r="O464" s="180"/>
      <c r="P464" s="180"/>
      <c r="Q464" s="180"/>
      <c r="R464" s="180"/>
      <c r="S464" s="180"/>
    </row>
    <row r="465" spans="1:19" ht="16.5" customHeight="1">
      <c r="A465" s="180"/>
      <c r="B465" s="180"/>
      <c r="C465" s="180"/>
      <c r="D465" s="181"/>
      <c r="E465" s="181"/>
      <c r="F465" s="181"/>
      <c r="L465" s="180"/>
      <c r="M465" s="180"/>
      <c r="O465" s="180"/>
      <c r="P465" s="180"/>
      <c r="Q465" s="180"/>
      <c r="R465" s="180"/>
      <c r="S465" s="180"/>
    </row>
    <row r="466" spans="1:19" ht="16.5" customHeight="1">
      <c r="A466" s="180"/>
      <c r="B466" s="180"/>
      <c r="C466" s="180"/>
      <c r="D466" s="181"/>
      <c r="E466" s="181"/>
      <c r="F466" s="181"/>
      <c r="L466" s="180"/>
      <c r="M466" s="180"/>
      <c r="O466" s="180"/>
      <c r="P466" s="180"/>
      <c r="Q466" s="180"/>
      <c r="R466" s="180"/>
      <c r="S466" s="180"/>
    </row>
    <row r="467" spans="1:19" ht="16.5" customHeight="1">
      <c r="A467" s="180"/>
      <c r="B467" s="180"/>
      <c r="C467" s="180"/>
      <c r="D467" s="181"/>
      <c r="E467" s="181"/>
      <c r="F467" s="181"/>
      <c r="L467" s="180"/>
      <c r="M467" s="180"/>
      <c r="O467" s="180"/>
      <c r="P467" s="180"/>
      <c r="Q467" s="180"/>
      <c r="R467" s="180"/>
      <c r="S467" s="180"/>
    </row>
    <row r="468" spans="1:19" ht="16.5" customHeight="1">
      <c r="A468" s="180"/>
      <c r="B468" s="180"/>
      <c r="C468" s="180"/>
      <c r="D468" s="181"/>
      <c r="E468" s="181"/>
      <c r="F468" s="181"/>
      <c r="L468" s="180"/>
      <c r="M468" s="180"/>
      <c r="O468" s="180"/>
      <c r="P468" s="180"/>
      <c r="Q468" s="180"/>
      <c r="R468" s="180"/>
      <c r="S468" s="180"/>
    </row>
    <row r="469" spans="1:19" ht="16.5" customHeight="1">
      <c r="A469" s="180"/>
      <c r="B469" s="180"/>
      <c r="C469" s="180"/>
      <c r="D469" s="181"/>
      <c r="E469" s="181"/>
      <c r="F469" s="181"/>
      <c r="L469" s="180"/>
      <c r="M469" s="180"/>
      <c r="O469" s="180"/>
      <c r="P469" s="180"/>
      <c r="Q469" s="180"/>
      <c r="R469" s="180"/>
      <c r="S469" s="180"/>
    </row>
    <row r="470" spans="1:19" ht="16.5" customHeight="1">
      <c r="A470" s="180"/>
      <c r="B470" s="180"/>
      <c r="C470" s="180"/>
      <c r="D470" s="181"/>
      <c r="E470" s="181"/>
      <c r="F470" s="181"/>
      <c r="L470" s="180"/>
      <c r="M470" s="180"/>
      <c r="O470" s="180"/>
      <c r="P470" s="180"/>
      <c r="Q470" s="180"/>
      <c r="R470" s="180"/>
      <c r="S470" s="180"/>
    </row>
    <row r="471" spans="1:19" ht="16.5" customHeight="1">
      <c r="A471" s="180"/>
      <c r="B471" s="180"/>
      <c r="C471" s="180"/>
      <c r="D471" s="181"/>
      <c r="E471" s="181"/>
      <c r="F471" s="181"/>
      <c r="L471" s="180"/>
      <c r="M471" s="180"/>
      <c r="O471" s="180"/>
      <c r="P471" s="180"/>
      <c r="Q471" s="180"/>
      <c r="R471" s="180"/>
      <c r="S471" s="180"/>
    </row>
    <row r="472" spans="1:19" ht="16.5" customHeight="1">
      <c r="A472" s="180"/>
      <c r="B472" s="180"/>
      <c r="C472" s="180"/>
      <c r="D472" s="181"/>
      <c r="E472" s="181"/>
      <c r="F472" s="181"/>
      <c r="L472" s="180"/>
      <c r="M472" s="180"/>
      <c r="O472" s="180"/>
      <c r="P472" s="180"/>
      <c r="Q472" s="180"/>
      <c r="R472" s="180"/>
      <c r="S472" s="180"/>
    </row>
    <row r="473" spans="1:19" ht="16.5" customHeight="1">
      <c r="A473" s="180"/>
      <c r="B473" s="180"/>
      <c r="C473" s="180"/>
      <c r="D473" s="181"/>
      <c r="E473" s="181"/>
      <c r="F473" s="181"/>
      <c r="L473" s="180"/>
      <c r="M473" s="180"/>
      <c r="O473" s="180"/>
      <c r="P473" s="180"/>
      <c r="Q473" s="180"/>
      <c r="R473" s="180"/>
      <c r="S473" s="180"/>
    </row>
    <row r="474" spans="1:19" ht="16.5" customHeight="1">
      <c r="A474" s="180"/>
      <c r="B474" s="180"/>
      <c r="C474" s="180"/>
      <c r="D474" s="181"/>
      <c r="E474" s="181"/>
      <c r="F474" s="181"/>
      <c r="L474" s="180"/>
      <c r="M474" s="180"/>
      <c r="O474" s="180"/>
      <c r="P474" s="180"/>
      <c r="Q474" s="180"/>
      <c r="R474" s="180"/>
      <c r="S474" s="180"/>
    </row>
    <row r="475" spans="1:19" ht="16.5" customHeight="1">
      <c r="A475" s="180"/>
      <c r="B475" s="180"/>
      <c r="C475" s="180"/>
      <c r="D475" s="181"/>
      <c r="E475" s="181"/>
      <c r="F475" s="181"/>
      <c r="L475" s="180"/>
      <c r="M475" s="180"/>
      <c r="O475" s="180"/>
      <c r="P475" s="180"/>
      <c r="Q475" s="180"/>
      <c r="R475" s="180"/>
      <c r="S475" s="180"/>
    </row>
    <row r="476" spans="1:19" ht="16.5" customHeight="1">
      <c r="A476" s="180"/>
      <c r="B476" s="180"/>
      <c r="C476" s="180"/>
      <c r="D476" s="181"/>
      <c r="E476" s="181"/>
      <c r="F476" s="181"/>
      <c r="L476" s="180"/>
      <c r="M476" s="180"/>
      <c r="O476" s="180"/>
      <c r="P476" s="180"/>
      <c r="Q476" s="180"/>
      <c r="R476" s="180"/>
      <c r="S476" s="180"/>
    </row>
    <row r="477" spans="1:19" ht="16.5" customHeight="1">
      <c r="A477" s="180"/>
      <c r="B477" s="180"/>
      <c r="C477" s="180"/>
      <c r="D477" s="181"/>
      <c r="E477" s="181"/>
      <c r="F477" s="181"/>
      <c r="L477" s="180"/>
      <c r="M477" s="180"/>
      <c r="O477" s="180"/>
      <c r="P477" s="180"/>
      <c r="Q477" s="180"/>
      <c r="R477" s="180"/>
      <c r="S477" s="180"/>
    </row>
    <row r="478" spans="1:19" ht="16.5" customHeight="1">
      <c r="A478" s="180"/>
      <c r="B478" s="180"/>
      <c r="C478" s="180"/>
      <c r="D478" s="181"/>
      <c r="E478" s="181"/>
      <c r="F478" s="181"/>
      <c r="L478" s="180"/>
      <c r="M478" s="180"/>
      <c r="O478" s="180"/>
      <c r="P478" s="180"/>
      <c r="Q478" s="180"/>
      <c r="R478" s="180"/>
      <c r="S478" s="180"/>
    </row>
    <row r="479" spans="1:19" ht="16.5" customHeight="1">
      <c r="A479" s="180"/>
      <c r="B479" s="180"/>
      <c r="C479" s="180"/>
      <c r="D479" s="181"/>
      <c r="E479" s="181"/>
      <c r="F479" s="181"/>
      <c r="L479" s="180"/>
      <c r="M479" s="180"/>
      <c r="O479" s="180"/>
      <c r="P479" s="180"/>
      <c r="Q479" s="180"/>
      <c r="R479" s="180"/>
      <c r="S479" s="180"/>
    </row>
    <row r="480" spans="1:19" ht="16.5" customHeight="1">
      <c r="A480" s="180"/>
      <c r="B480" s="180"/>
      <c r="C480" s="180"/>
      <c r="D480" s="181"/>
      <c r="E480" s="181"/>
      <c r="F480" s="181"/>
      <c r="L480" s="180"/>
      <c r="M480" s="180"/>
      <c r="O480" s="180"/>
      <c r="P480" s="180"/>
      <c r="Q480" s="180"/>
      <c r="R480" s="180"/>
      <c r="S480" s="180"/>
    </row>
    <row r="481" spans="1:19" ht="16.5" customHeight="1">
      <c r="A481" s="180"/>
      <c r="B481" s="180"/>
      <c r="C481" s="180"/>
      <c r="D481" s="181"/>
      <c r="E481" s="181"/>
      <c r="F481" s="181"/>
      <c r="L481" s="180"/>
      <c r="M481" s="180"/>
      <c r="O481" s="180"/>
      <c r="P481" s="180"/>
      <c r="Q481" s="180"/>
      <c r="R481" s="180"/>
      <c r="S481" s="180"/>
    </row>
    <row r="482" spans="1:19" ht="16.5" customHeight="1">
      <c r="A482" s="180"/>
      <c r="B482" s="180"/>
      <c r="C482" s="180"/>
      <c r="D482" s="181"/>
      <c r="E482" s="181"/>
      <c r="F482" s="181"/>
      <c r="L482" s="180"/>
      <c r="M482" s="180"/>
      <c r="O482" s="180"/>
      <c r="P482" s="180"/>
      <c r="Q482" s="180"/>
      <c r="R482" s="180"/>
      <c r="S482" s="180"/>
    </row>
    <row r="483" spans="1:19" ht="16.5" customHeight="1">
      <c r="A483" s="180"/>
      <c r="B483" s="180"/>
      <c r="C483" s="180"/>
      <c r="D483" s="181"/>
      <c r="E483" s="181"/>
      <c r="F483" s="181"/>
      <c r="L483" s="180"/>
      <c r="M483" s="180"/>
      <c r="O483" s="180"/>
      <c r="P483" s="180"/>
      <c r="Q483" s="180"/>
      <c r="R483" s="180"/>
      <c r="S483" s="180"/>
    </row>
    <row r="484" spans="1:19" ht="16.5" customHeight="1">
      <c r="A484" s="180"/>
      <c r="B484" s="180"/>
      <c r="C484" s="180"/>
      <c r="D484" s="181"/>
      <c r="E484" s="181"/>
      <c r="F484" s="181"/>
      <c r="L484" s="180"/>
      <c r="M484" s="180"/>
      <c r="O484" s="180"/>
      <c r="P484" s="180"/>
      <c r="Q484" s="180"/>
      <c r="R484" s="180"/>
      <c r="S484" s="180"/>
    </row>
    <row r="485" spans="1:19" ht="16.5" customHeight="1">
      <c r="A485" s="180"/>
      <c r="B485" s="180"/>
      <c r="C485" s="180"/>
      <c r="D485" s="181"/>
      <c r="E485" s="181"/>
      <c r="F485" s="181"/>
      <c r="L485" s="180"/>
      <c r="M485" s="180"/>
      <c r="O485" s="180"/>
      <c r="P485" s="180"/>
      <c r="Q485" s="180"/>
      <c r="R485" s="180"/>
      <c r="S485" s="180"/>
    </row>
    <row r="486" spans="1:19" ht="16.5" customHeight="1">
      <c r="A486" s="180"/>
      <c r="B486" s="180"/>
      <c r="C486" s="180"/>
      <c r="D486" s="181"/>
      <c r="E486" s="181"/>
      <c r="F486" s="181"/>
      <c r="L486" s="180"/>
      <c r="M486" s="180"/>
      <c r="O486" s="180"/>
      <c r="P486" s="180"/>
      <c r="Q486" s="180"/>
      <c r="R486" s="180"/>
      <c r="S486" s="180"/>
    </row>
    <row r="487" spans="1:19" ht="16.5" customHeight="1">
      <c r="A487" s="180"/>
      <c r="B487" s="180"/>
      <c r="C487" s="180"/>
      <c r="D487" s="181"/>
      <c r="E487" s="181"/>
      <c r="F487" s="181"/>
      <c r="L487" s="180"/>
      <c r="M487" s="180"/>
      <c r="O487" s="180"/>
      <c r="P487" s="180"/>
      <c r="Q487" s="180"/>
      <c r="R487" s="180"/>
      <c r="S487" s="180"/>
    </row>
    <row r="488" spans="1:19" ht="16.5" customHeight="1">
      <c r="A488" s="180"/>
      <c r="B488" s="180"/>
      <c r="C488" s="180"/>
      <c r="D488" s="181"/>
      <c r="E488" s="181"/>
      <c r="F488" s="181"/>
      <c r="L488" s="180"/>
      <c r="M488" s="180"/>
      <c r="O488" s="180"/>
      <c r="P488" s="180"/>
      <c r="Q488" s="180"/>
      <c r="R488" s="180"/>
      <c r="S488" s="180"/>
    </row>
    <row r="489" spans="1:19" ht="16.5" customHeight="1">
      <c r="A489" s="180"/>
      <c r="B489" s="180"/>
      <c r="C489" s="180"/>
      <c r="D489" s="181"/>
      <c r="E489" s="181"/>
      <c r="F489" s="181"/>
      <c r="L489" s="180"/>
      <c r="M489" s="180"/>
      <c r="O489" s="180"/>
      <c r="P489" s="180"/>
      <c r="Q489" s="180"/>
      <c r="R489" s="180"/>
      <c r="S489" s="180"/>
    </row>
    <row r="490" spans="1:19" ht="16.5" customHeight="1">
      <c r="A490" s="180"/>
      <c r="B490" s="180"/>
      <c r="C490" s="180"/>
      <c r="D490" s="181"/>
      <c r="E490" s="181"/>
      <c r="F490" s="181"/>
      <c r="L490" s="180"/>
      <c r="M490" s="180"/>
      <c r="O490" s="180"/>
      <c r="P490" s="180"/>
      <c r="Q490" s="180"/>
      <c r="R490" s="180"/>
      <c r="S490" s="180"/>
    </row>
    <row r="491" spans="1:19" ht="16.5" customHeight="1">
      <c r="A491" s="180"/>
      <c r="B491" s="180"/>
      <c r="C491" s="180"/>
      <c r="D491" s="181"/>
      <c r="E491" s="181"/>
      <c r="F491" s="181"/>
      <c r="L491" s="180"/>
      <c r="M491" s="180"/>
      <c r="O491" s="180"/>
      <c r="P491" s="180"/>
      <c r="Q491" s="180"/>
      <c r="R491" s="180"/>
      <c r="S491" s="180"/>
    </row>
    <row r="492" spans="1:19" ht="16.5" customHeight="1">
      <c r="A492" s="180"/>
      <c r="B492" s="180"/>
      <c r="C492" s="180"/>
      <c r="D492" s="181"/>
      <c r="E492" s="181"/>
      <c r="F492" s="181"/>
      <c r="L492" s="180"/>
      <c r="M492" s="180"/>
      <c r="O492" s="180"/>
      <c r="P492" s="180"/>
      <c r="Q492" s="180"/>
      <c r="R492" s="180"/>
      <c r="S492" s="180"/>
    </row>
    <row r="493" spans="1:19" ht="16.5" customHeight="1">
      <c r="A493" s="180"/>
      <c r="B493" s="180"/>
      <c r="C493" s="180"/>
      <c r="D493" s="181"/>
      <c r="E493" s="181"/>
      <c r="F493" s="181"/>
      <c r="L493" s="180"/>
      <c r="M493" s="180"/>
      <c r="O493" s="180"/>
      <c r="P493" s="180"/>
      <c r="Q493" s="180"/>
      <c r="R493" s="180"/>
      <c r="S493" s="180"/>
    </row>
    <row r="494" spans="1:19" ht="16.5" customHeight="1">
      <c r="A494" s="180"/>
      <c r="B494" s="180"/>
      <c r="C494" s="180"/>
      <c r="D494" s="181"/>
      <c r="E494" s="181"/>
      <c r="F494" s="181"/>
      <c r="L494" s="180"/>
      <c r="M494" s="180"/>
      <c r="O494" s="180"/>
      <c r="P494" s="180"/>
      <c r="Q494" s="180"/>
      <c r="R494" s="180"/>
      <c r="S494" s="180"/>
    </row>
    <row r="495" spans="1:19" ht="16.5" customHeight="1">
      <c r="A495" s="180"/>
      <c r="B495" s="180"/>
      <c r="C495" s="180"/>
      <c r="D495" s="181"/>
      <c r="E495" s="181"/>
      <c r="F495" s="181"/>
      <c r="L495" s="180"/>
      <c r="M495" s="180"/>
      <c r="O495" s="180"/>
      <c r="P495" s="180"/>
      <c r="Q495" s="180"/>
      <c r="R495" s="180"/>
      <c r="S495" s="180"/>
    </row>
    <row r="496" spans="1:19" ht="16.5" customHeight="1">
      <c r="A496" s="180"/>
      <c r="B496" s="180"/>
      <c r="C496" s="180"/>
      <c r="D496" s="181"/>
      <c r="E496" s="181"/>
      <c r="F496" s="181"/>
      <c r="L496" s="180"/>
      <c r="M496" s="180"/>
      <c r="O496" s="180"/>
      <c r="P496" s="180"/>
      <c r="Q496" s="180"/>
      <c r="R496" s="180"/>
      <c r="S496" s="180"/>
    </row>
    <row r="497" spans="1:19" ht="16.5" customHeight="1">
      <c r="A497" s="180"/>
      <c r="B497" s="180"/>
      <c r="C497" s="180"/>
      <c r="D497" s="181"/>
      <c r="E497" s="181"/>
      <c r="F497" s="181"/>
      <c r="L497" s="180"/>
      <c r="M497" s="180"/>
      <c r="O497" s="180"/>
      <c r="P497" s="180"/>
      <c r="Q497" s="180"/>
      <c r="R497" s="180"/>
      <c r="S497" s="180"/>
    </row>
    <row r="498" spans="1:19" ht="16.5" customHeight="1">
      <c r="A498" s="180"/>
      <c r="B498" s="180"/>
      <c r="C498" s="180"/>
      <c r="D498" s="181"/>
      <c r="E498" s="181"/>
      <c r="F498" s="181"/>
      <c r="L498" s="180"/>
      <c r="M498" s="180"/>
      <c r="O498" s="180"/>
      <c r="P498" s="180"/>
      <c r="Q498" s="180"/>
      <c r="R498" s="180"/>
      <c r="S498" s="180"/>
    </row>
    <row r="499" spans="1:19" ht="16.5" customHeight="1">
      <c r="A499" s="180"/>
      <c r="B499" s="180"/>
      <c r="C499" s="180"/>
      <c r="D499" s="181"/>
      <c r="E499" s="181"/>
      <c r="F499" s="181"/>
      <c r="L499" s="180"/>
      <c r="M499" s="180"/>
      <c r="O499" s="180"/>
      <c r="P499" s="180"/>
      <c r="Q499" s="180"/>
      <c r="R499" s="180"/>
      <c r="S499" s="180"/>
    </row>
    <row r="500" spans="1:19" ht="16.5" customHeight="1">
      <c r="A500" s="180"/>
      <c r="B500" s="180"/>
      <c r="C500" s="180"/>
      <c r="D500" s="181"/>
      <c r="E500" s="181"/>
      <c r="F500" s="181"/>
      <c r="L500" s="180"/>
      <c r="M500" s="180"/>
      <c r="O500" s="180"/>
      <c r="P500" s="180"/>
      <c r="Q500" s="180"/>
      <c r="R500" s="180"/>
      <c r="S500" s="180"/>
    </row>
    <row r="501" spans="1:19" ht="16.5" customHeight="1">
      <c r="A501" s="180"/>
      <c r="B501" s="180"/>
      <c r="C501" s="180"/>
      <c r="D501" s="181"/>
      <c r="E501" s="181"/>
      <c r="F501" s="181"/>
      <c r="L501" s="180"/>
      <c r="M501" s="180"/>
      <c r="O501" s="180"/>
      <c r="P501" s="180"/>
      <c r="Q501" s="180"/>
      <c r="R501" s="180"/>
      <c r="S501" s="180"/>
    </row>
    <row r="502" spans="1:19" ht="16.5" customHeight="1">
      <c r="A502" s="180"/>
      <c r="B502" s="180"/>
      <c r="C502" s="180"/>
      <c r="D502" s="181"/>
      <c r="E502" s="181"/>
      <c r="F502" s="181"/>
      <c r="L502" s="180"/>
      <c r="M502" s="180"/>
      <c r="O502" s="180"/>
      <c r="P502" s="180"/>
      <c r="Q502" s="180"/>
      <c r="R502" s="180"/>
      <c r="S502" s="180"/>
    </row>
    <row r="503" spans="1:19" ht="16.5" customHeight="1">
      <c r="A503" s="180"/>
      <c r="B503" s="180"/>
      <c r="C503" s="180"/>
      <c r="D503" s="181"/>
      <c r="E503" s="181"/>
      <c r="F503" s="181"/>
      <c r="L503" s="180"/>
      <c r="M503" s="180"/>
      <c r="O503" s="180"/>
      <c r="P503" s="180"/>
      <c r="Q503" s="180"/>
      <c r="R503" s="180"/>
      <c r="S503" s="180"/>
    </row>
    <row r="504" spans="1:19" ht="16.5" customHeight="1">
      <c r="A504" s="180"/>
      <c r="B504" s="180"/>
      <c r="C504" s="180"/>
      <c r="D504" s="181"/>
      <c r="E504" s="181"/>
      <c r="F504" s="181"/>
      <c r="L504" s="180"/>
      <c r="M504" s="180"/>
      <c r="O504" s="180"/>
      <c r="P504" s="180"/>
      <c r="Q504" s="180"/>
      <c r="R504" s="180"/>
      <c r="S504" s="180"/>
    </row>
    <row r="505" spans="1:19" ht="16.5" customHeight="1">
      <c r="A505" s="180"/>
      <c r="B505" s="180"/>
      <c r="C505" s="180"/>
      <c r="D505" s="181"/>
      <c r="E505" s="181"/>
      <c r="F505" s="181"/>
      <c r="L505" s="180"/>
      <c r="M505" s="180"/>
      <c r="O505" s="180"/>
      <c r="P505" s="180"/>
      <c r="Q505" s="180"/>
      <c r="R505" s="180"/>
      <c r="S505" s="180"/>
    </row>
    <row r="506" spans="1:19" ht="16.5" customHeight="1">
      <c r="A506" s="180"/>
      <c r="B506" s="180"/>
      <c r="C506" s="180"/>
      <c r="D506" s="181"/>
      <c r="E506" s="181"/>
      <c r="F506" s="181"/>
      <c r="L506" s="180"/>
      <c r="M506" s="180"/>
      <c r="O506" s="180"/>
      <c r="P506" s="180"/>
      <c r="Q506" s="180"/>
      <c r="R506" s="180"/>
      <c r="S506" s="180"/>
    </row>
    <row r="507" spans="1:19" ht="16.5" customHeight="1">
      <c r="A507" s="180"/>
      <c r="B507" s="180"/>
      <c r="C507" s="180"/>
      <c r="D507" s="181"/>
      <c r="E507" s="181"/>
      <c r="F507" s="181"/>
      <c r="L507" s="180"/>
      <c r="M507" s="180"/>
      <c r="O507" s="180"/>
      <c r="P507" s="180"/>
      <c r="Q507" s="180"/>
      <c r="R507" s="180"/>
      <c r="S507" s="180"/>
    </row>
    <row r="508" spans="1:19" ht="16.5" customHeight="1">
      <c r="A508" s="180"/>
      <c r="B508" s="180"/>
      <c r="C508" s="180"/>
      <c r="D508" s="181"/>
      <c r="E508" s="181"/>
      <c r="F508" s="181"/>
      <c r="L508" s="180"/>
      <c r="M508" s="180"/>
      <c r="O508" s="180"/>
      <c r="P508" s="180"/>
      <c r="Q508" s="180"/>
      <c r="R508" s="180"/>
      <c r="S508" s="180"/>
    </row>
    <row r="509" spans="1:19" ht="16.5" customHeight="1">
      <c r="A509" s="180"/>
      <c r="B509" s="180"/>
      <c r="C509" s="180"/>
      <c r="D509" s="181"/>
      <c r="E509" s="181"/>
      <c r="F509" s="181"/>
      <c r="L509" s="180"/>
      <c r="M509" s="180"/>
      <c r="O509" s="180"/>
      <c r="P509" s="180"/>
      <c r="Q509" s="180"/>
      <c r="R509" s="180"/>
      <c r="S509" s="180"/>
    </row>
    <row r="510" spans="1:19" ht="16.5" customHeight="1">
      <c r="A510" s="180"/>
      <c r="B510" s="180"/>
      <c r="C510" s="180"/>
      <c r="D510" s="181"/>
      <c r="E510" s="181"/>
      <c r="F510" s="181"/>
      <c r="L510" s="180"/>
      <c r="M510" s="180"/>
      <c r="O510" s="180"/>
      <c r="P510" s="180"/>
      <c r="Q510" s="180"/>
      <c r="R510" s="180"/>
      <c r="S510" s="180"/>
    </row>
    <row r="511" spans="1:19" ht="16.5" customHeight="1">
      <c r="A511" s="180"/>
      <c r="B511" s="180"/>
      <c r="C511" s="180"/>
      <c r="D511" s="181"/>
      <c r="E511" s="181"/>
      <c r="F511" s="181"/>
      <c r="L511" s="180"/>
      <c r="M511" s="180"/>
      <c r="O511" s="180"/>
      <c r="P511" s="180"/>
      <c r="Q511" s="180"/>
      <c r="R511" s="180"/>
      <c r="S511" s="180"/>
    </row>
    <row r="512" spans="1:19" ht="16.5" customHeight="1">
      <c r="A512" s="180"/>
      <c r="B512" s="180"/>
      <c r="C512" s="180"/>
      <c r="D512" s="181"/>
      <c r="E512" s="181"/>
      <c r="F512" s="181"/>
      <c r="L512" s="180"/>
      <c r="M512" s="180"/>
      <c r="O512" s="180"/>
      <c r="P512" s="180"/>
      <c r="Q512" s="180"/>
      <c r="R512" s="180"/>
      <c r="S512" s="180"/>
    </row>
    <row r="513" spans="1:19" ht="16.5" customHeight="1">
      <c r="A513" s="180"/>
      <c r="B513" s="180"/>
      <c r="C513" s="180"/>
      <c r="D513" s="181"/>
      <c r="E513" s="181"/>
      <c r="F513" s="181"/>
      <c r="L513" s="180"/>
      <c r="M513" s="180"/>
      <c r="O513" s="180"/>
      <c r="P513" s="180"/>
      <c r="Q513" s="180"/>
      <c r="R513" s="180"/>
      <c r="S513" s="180"/>
    </row>
    <row r="514" spans="1:19" ht="16.5" customHeight="1">
      <c r="A514" s="180"/>
      <c r="B514" s="180"/>
      <c r="C514" s="180"/>
      <c r="D514" s="181"/>
      <c r="E514" s="181"/>
      <c r="F514" s="181"/>
      <c r="L514" s="180"/>
      <c r="M514" s="180"/>
      <c r="O514" s="180"/>
      <c r="P514" s="180"/>
      <c r="Q514" s="180"/>
      <c r="R514" s="180"/>
      <c r="S514" s="180"/>
    </row>
    <row r="515" spans="1:19" ht="16.5" customHeight="1">
      <c r="A515" s="180"/>
      <c r="B515" s="180"/>
      <c r="C515" s="180"/>
      <c r="D515" s="181"/>
      <c r="E515" s="181"/>
      <c r="F515" s="181"/>
      <c r="L515" s="180"/>
      <c r="M515" s="180"/>
      <c r="O515" s="180"/>
      <c r="P515" s="180"/>
      <c r="Q515" s="180"/>
      <c r="R515" s="180"/>
      <c r="S515" s="180"/>
    </row>
    <row r="516" spans="1:19" ht="16.5" customHeight="1">
      <c r="A516" s="180"/>
      <c r="B516" s="180"/>
      <c r="C516" s="180"/>
      <c r="D516" s="181"/>
      <c r="E516" s="181"/>
      <c r="F516" s="181"/>
      <c r="L516" s="180"/>
      <c r="M516" s="180"/>
      <c r="O516" s="180"/>
      <c r="P516" s="180"/>
      <c r="Q516" s="180"/>
      <c r="R516" s="180"/>
      <c r="S516" s="180"/>
    </row>
    <row r="517" spans="1:19" ht="16.5" customHeight="1">
      <c r="A517" s="180"/>
      <c r="B517" s="180"/>
      <c r="C517" s="180"/>
      <c r="D517" s="181"/>
      <c r="E517" s="181"/>
      <c r="F517" s="181"/>
      <c r="L517" s="180"/>
      <c r="M517" s="180"/>
      <c r="O517" s="180"/>
      <c r="P517" s="180"/>
      <c r="Q517" s="180"/>
      <c r="R517" s="180"/>
      <c r="S517" s="180"/>
    </row>
    <row r="518" spans="1:19" ht="16.5" customHeight="1">
      <c r="A518" s="180"/>
      <c r="B518" s="180"/>
      <c r="C518" s="180"/>
      <c r="D518" s="181"/>
      <c r="E518" s="181"/>
      <c r="F518" s="181"/>
      <c r="L518" s="180"/>
      <c r="M518" s="180"/>
      <c r="O518" s="180"/>
      <c r="P518" s="180"/>
      <c r="Q518" s="180"/>
      <c r="R518" s="180"/>
      <c r="S518" s="180"/>
    </row>
    <row r="519" spans="1:19" ht="16.5" customHeight="1">
      <c r="A519" s="180"/>
      <c r="B519" s="180"/>
      <c r="C519" s="180"/>
      <c r="D519" s="181"/>
      <c r="E519" s="181"/>
      <c r="F519" s="181"/>
      <c r="L519" s="180"/>
      <c r="M519" s="180"/>
      <c r="O519" s="180"/>
      <c r="P519" s="180"/>
      <c r="Q519" s="180"/>
      <c r="R519" s="180"/>
      <c r="S519" s="180"/>
    </row>
    <row r="520" spans="1:19" ht="16.5" customHeight="1">
      <c r="A520" s="180"/>
      <c r="B520" s="180"/>
      <c r="C520" s="180"/>
      <c r="D520" s="181"/>
      <c r="E520" s="181"/>
      <c r="F520" s="181"/>
      <c r="L520" s="180"/>
      <c r="M520" s="180"/>
      <c r="O520" s="180"/>
      <c r="P520" s="180"/>
      <c r="Q520" s="180"/>
      <c r="R520" s="180"/>
      <c r="S520" s="180"/>
    </row>
    <row r="521" spans="1:19" ht="16.5" customHeight="1">
      <c r="A521" s="180"/>
      <c r="B521" s="180"/>
      <c r="C521" s="180"/>
      <c r="D521" s="181"/>
      <c r="E521" s="181"/>
      <c r="F521" s="181"/>
      <c r="L521" s="180"/>
      <c r="M521" s="180"/>
      <c r="O521" s="180"/>
      <c r="P521" s="180"/>
      <c r="Q521" s="180"/>
      <c r="R521" s="180"/>
      <c r="S521" s="180"/>
    </row>
    <row r="522" spans="1:19" ht="16.5" customHeight="1">
      <c r="A522" s="180"/>
      <c r="B522" s="180"/>
      <c r="C522" s="180"/>
      <c r="D522" s="181"/>
      <c r="E522" s="181"/>
      <c r="F522" s="181"/>
      <c r="L522" s="180"/>
      <c r="M522" s="180"/>
      <c r="O522" s="180"/>
      <c r="P522" s="180"/>
      <c r="Q522" s="180"/>
      <c r="R522" s="180"/>
      <c r="S522" s="180"/>
    </row>
    <row r="523" spans="1:19" ht="16.5" customHeight="1">
      <c r="A523" s="180"/>
      <c r="B523" s="180"/>
      <c r="C523" s="180"/>
      <c r="D523" s="181"/>
      <c r="E523" s="181"/>
      <c r="F523" s="181"/>
      <c r="L523" s="180"/>
      <c r="M523" s="180"/>
      <c r="O523" s="180"/>
      <c r="P523" s="180"/>
      <c r="Q523" s="180"/>
      <c r="R523" s="180"/>
      <c r="S523" s="180"/>
    </row>
    <row r="524" spans="1:19" ht="16.5" customHeight="1">
      <c r="A524" s="180"/>
      <c r="B524" s="180"/>
      <c r="C524" s="180"/>
      <c r="D524" s="181"/>
      <c r="E524" s="181"/>
      <c r="F524" s="181"/>
      <c r="L524" s="180"/>
      <c r="M524" s="180"/>
      <c r="O524" s="180"/>
      <c r="P524" s="180"/>
      <c r="Q524" s="180"/>
      <c r="R524" s="180"/>
      <c r="S524" s="180"/>
    </row>
    <row r="525" spans="1:19" ht="16.5" customHeight="1">
      <c r="A525" s="180"/>
      <c r="B525" s="180"/>
      <c r="C525" s="180"/>
      <c r="D525" s="181"/>
      <c r="E525" s="181"/>
      <c r="F525" s="181"/>
      <c r="L525" s="180"/>
      <c r="M525" s="180"/>
      <c r="O525" s="180"/>
      <c r="P525" s="180"/>
      <c r="Q525" s="180"/>
      <c r="R525" s="180"/>
      <c r="S525" s="180"/>
    </row>
    <row r="526" spans="1:19" ht="16.5" customHeight="1">
      <c r="A526" s="180"/>
      <c r="B526" s="180"/>
      <c r="C526" s="180"/>
      <c r="D526" s="181"/>
      <c r="E526" s="181"/>
      <c r="F526" s="181"/>
      <c r="L526" s="180"/>
      <c r="M526" s="180"/>
      <c r="O526" s="180"/>
      <c r="P526" s="180"/>
      <c r="Q526" s="180"/>
      <c r="R526" s="180"/>
      <c r="S526" s="180"/>
    </row>
    <row r="527" spans="1:19" ht="16.5" customHeight="1">
      <c r="A527" s="180"/>
      <c r="B527" s="180"/>
      <c r="C527" s="180"/>
      <c r="D527" s="181"/>
      <c r="E527" s="181"/>
      <c r="F527" s="181"/>
      <c r="L527" s="180"/>
      <c r="M527" s="180"/>
      <c r="O527" s="180"/>
      <c r="P527" s="180"/>
      <c r="Q527" s="180"/>
      <c r="R527" s="180"/>
      <c r="S527" s="180"/>
    </row>
    <row r="528" spans="1:19" ht="16.5" customHeight="1">
      <c r="A528" s="180"/>
      <c r="B528" s="180"/>
      <c r="C528" s="180"/>
      <c r="D528" s="181"/>
      <c r="E528" s="181"/>
      <c r="F528" s="181"/>
      <c r="L528" s="180"/>
      <c r="M528" s="180"/>
      <c r="O528" s="180"/>
      <c r="P528" s="180"/>
      <c r="Q528" s="180"/>
      <c r="R528" s="180"/>
      <c r="S528" s="180"/>
    </row>
    <row r="529" spans="1:19" ht="16.5" customHeight="1">
      <c r="A529" s="180"/>
      <c r="B529" s="180"/>
      <c r="C529" s="180"/>
      <c r="D529" s="181"/>
      <c r="E529" s="181"/>
      <c r="F529" s="181"/>
      <c r="L529" s="180"/>
      <c r="M529" s="180"/>
      <c r="O529" s="180"/>
      <c r="P529" s="180"/>
      <c r="Q529" s="180"/>
      <c r="R529" s="180"/>
      <c r="S529" s="180"/>
    </row>
    <row r="530" spans="1:19" ht="16.5" customHeight="1">
      <c r="A530" s="180"/>
      <c r="B530" s="180"/>
      <c r="C530" s="180"/>
      <c r="D530" s="181"/>
      <c r="E530" s="181"/>
      <c r="F530" s="181"/>
      <c r="L530" s="180"/>
      <c r="M530" s="180"/>
      <c r="O530" s="180"/>
      <c r="P530" s="180"/>
      <c r="Q530" s="180"/>
      <c r="R530" s="180"/>
      <c r="S530" s="180"/>
    </row>
    <row r="531" spans="1:19" ht="16.5" customHeight="1">
      <c r="A531" s="180"/>
      <c r="B531" s="180"/>
      <c r="C531" s="180"/>
      <c r="D531" s="181"/>
      <c r="E531" s="181"/>
      <c r="F531" s="181"/>
      <c r="L531" s="180"/>
      <c r="M531" s="180"/>
      <c r="O531" s="180"/>
      <c r="P531" s="180"/>
      <c r="Q531" s="180"/>
      <c r="R531" s="180"/>
      <c r="S531" s="180"/>
    </row>
    <row r="532" spans="1:19" ht="16.5" customHeight="1">
      <c r="A532" s="180"/>
      <c r="B532" s="180"/>
      <c r="C532" s="180"/>
      <c r="D532" s="181"/>
      <c r="E532" s="181"/>
      <c r="F532" s="181"/>
      <c r="L532" s="180"/>
      <c r="M532" s="180"/>
      <c r="O532" s="180"/>
      <c r="P532" s="180"/>
      <c r="Q532" s="180"/>
      <c r="R532" s="180"/>
      <c r="S532" s="180"/>
    </row>
    <row r="533" spans="1:19" ht="16.5" customHeight="1">
      <c r="A533" s="180"/>
      <c r="B533" s="180"/>
      <c r="C533" s="180"/>
      <c r="D533" s="181"/>
      <c r="E533" s="181"/>
      <c r="F533" s="181"/>
      <c r="L533" s="180"/>
      <c r="M533" s="180"/>
      <c r="O533" s="180"/>
      <c r="P533" s="180"/>
      <c r="Q533" s="180"/>
      <c r="R533" s="180"/>
      <c r="S533" s="180"/>
    </row>
    <row r="534" spans="1:19" ht="16.5" customHeight="1">
      <c r="A534" s="180"/>
      <c r="B534" s="180"/>
      <c r="C534" s="180"/>
      <c r="D534" s="181"/>
      <c r="E534" s="181"/>
      <c r="F534" s="181"/>
      <c r="L534" s="180"/>
      <c r="M534" s="180"/>
      <c r="O534" s="180"/>
      <c r="P534" s="180"/>
      <c r="Q534" s="180"/>
      <c r="R534" s="180"/>
      <c r="S534" s="180"/>
    </row>
    <row r="535" spans="1:19" ht="16.5" customHeight="1">
      <c r="A535" s="180"/>
      <c r="B535" s="180"/>
      <c r="C535" s="180"/>
      <c r="D535" s="181"/>
      <c r="E535" s="181"/>
      <c r="F535" s="181"/>
      <c r="L535" s="180"/>
      <c r="M535" s="180"/>
      <c r="O535" s="180"/>
      <c r="P535" s="180"/>
      <c r="Q535" s="180"/>
      <c r="R535" s="180"/>
      <c r="S535" s="180"/>
    </row>
    <row r="536" spans="1:19" ht="16.5" customHeight="1">
      <c r="A536" s="180"/>
      <c r="B536" s="180"/>
      <c r="C536" s="180"/>
      <c r="D536" s="181"/>
      <c r="E536" s="181"/>
      <c r="F536" s="181"/>
      <c r="L536" s="180"/>
      <c r="M536" s="180"/>
      <c r="O536" s="180"/>
      <c r="P536" s="180"/>
      <c r="Q536" s="180"/>
      <c r="R536" s="180"/>
      <c r="S536" s="180"/>
    </row>
    <row r="537" spans="1:19" ht="16.5" customHeight="1">
      <c r="A537" s="180"/>
      <c r="B537" s="180"/>
      <c r="C537" s="180"/>
      <c r="D537" s="181"/>
      <c r="E537" s="181"/>
      <c r="F537" s="181"/>
      <c r="L537" s="180"/>
      <c r="M537" s="180"/>
      <c r="O537" s="180"/>
      <c r="P537" s="180"/>
      <c r="Q537" s="180"/>
      <c r="R537" s="180"/>
      <c r="S537" s="180"/>
    </row>
    <row r="538" spans="1:19" ht="16.5" customHeight="1">
      <c r="A538" s="180"/>
      <c r="B538" s="180"/>
      <c r="C538" s="180"/>
      <c r="D538" s="181"/>
      <c r="E538" s="181"/>
      <c r="F538" s="181"/>
      <c r="L538" s="180"/>
      <c r="M538" s="180"/>
      <c r="O538" s="180"/>
      <c r="P538" s="180"/>
      <c r="Q538" s="180"/>
      <c r="R538" s="180"/>
      <c r="S538" s="180"/>
    </row>
    <row r="539" spans="1:19" ht="16.5" customHeight="1">
      <c r="A539" s="180"/>
      <c r="B539" s="180"/>
      <c r="C539" s="180"/>
      <c r="D539" s="181"/>
      <c r="E539" s="181"/>
      <c r="F539" s="181"/>
      <c r="L539" s="180"/>
      <c r="M539" s="180"/>
      <c r="O539" s="180"/>
      <c r="P539" s="180"/>
      <c r="Q539" s="180"/>
      <c r="R539" s="180"/>
      <c r="S539" s="180"/>
    </row>
    <row r="540" spans="1:19" ht="16.5" customHeight="1">
      <c r="A540" s="180"/>
      <c r="B540" s="180"/>
      <c r="C540" s="180"/>
      <c r="D540" s="181"/>
      <c r="E540" s="181"/>
      <c r="F540" s="181"/>
      <c r="L540" s="180"/>
      <c r="M540" s="180"/>
      <c r="O540" s="180"/>
      <c r="P540" s="180"/>
      <c r="Q540" s="180"/>
      <c r="R540" s="180"/>
      <c r="S540" s="180"/>
    </row>
    <row r="541" spans="1:19" ht="16.5" customHeight="1">
      <c r="A541" s="180"/>
      <c r="B541" s="180"/>
      <c r="C541" s="180"/>
      <c r="D541" s="181"/>
      <c r="E541" s="181"/>
      <c r="F541" s="181"/>
      <c r="L541" s="180"/>
      <c r="M541" s="180"/>
      <c r="O541" s="180"/>
      <c r="P541" s="180"/>
      <c r="Q541" s="180"/>
      <c r="R541" s="180"/>
      <c r="S541" s="180"/>
    </row>
    <row r="542" spans="1:19" ht="16.5" customHeight="1">
      <c r="A542" s="180"/>
      <c r="B542" s="180"/>
      <c r="C542" s="180"/>
      <c r="D542" s="181"/>
      <c r="E542" s="181"/>
      <c r="F542" s="181"/>
      <c r="L542" s="180"/>
      <c r="M542" s="180"/>
      <c r="O542" s="180"/>
      <c r="P542" s="180"/>
      <c r="Q542" s="180"/>
      <c r="R542" s="180"/>
      <c r="S542" s="180"/>
    </row>
    <row r="543" spans="1:19" ht="16.5" customHeight="1">
      <c r="A543" s="180"/>
      <c r="B543" s="180"/>
      <c r="C543" s="180"/>
      <c r="D543" s="181"/>
      <c r="E543" s="181"/>
      <c r="F543" s="181"/>
      <c r="L543" s="180"/>
      <c r="M543" s="180"/>
      <c r="O543" s="180"/>
      <c r="P543" s="180"/>
      <c r="Q543" s="180"/>
      <c r="R543" s="180"/>
      <c r="S543" s="180"/>
    </row>
    <row r="544" spans="1:19" ht="16.5" customHeight="1">
      <c r="A544" s="180"/>
      <c r="B544" s="180"/>
      <c r="C544" s="180"/>
      <c r="D544" s="181"/>
      <c r="E544" s="181"/>
      <c r="F544" s="181"/>
      <c r="L544" s="180"/>
      <c r="M544" s="180"/>
      <c r="O544" s="180"/>
      <c r="P544" s="180"/>
      <c r="Q544" s="180"/>
      <c r="R544" s="180"/>
      <c r="S544" s="180"/>
    </row>
    <row r="545" spans="1:19" ht="16.5" customHeight="1">
      <c r="A545" s="180"/>
      <c r="B545" s="180"/>
      <c r="C545" s="180"/>
      <c r="D545" s="181"/>
      <c r="E545" s="181"/>
      <c r="F545" s="181"/>
      <c r="L545" s="180"/>
      <c r="M545" s="180"/>
      <c r="O545" s="180"/>
      <c r="P545" s="180"/>
      <c r="Q545" s="180"/>
      <c r="R545" s="180"/>
      <c r="S545" s="180"/>
    </row>
    <row r="546" spans="1:19" ht="16.5" customHeight="1">
      <c r="A546" s="180"/>
      <c r="B546" s="180"/>
      <c r="C546" s="180"/>
      <c r="D546" s="181"/>
      <c r="E546" s="181"/>
      <c r="F546" s="181"/>
      <c r="L546" s="180"/>
      <c r="M546" s="180"/>
      <c r="O546" s="180"/>
      <c r="P546" s="180"/>
      <c r="Q546" s="180"/>
      <c r="R546" s="180"/>
      <c r="S546" s="180"/>
    </row>
    <row r="547" spans="1:19" ht="16.5" customHeight="1">
      <c r="A547" s="180"/>
      <c r="B547" s="180"/>
      <c r="C547" s="180"/>
      <c r="D547" s="181"/>
      <c r="E547" s="181"/>
      <c r="F547" s="181"/>
      <c r="L547" s="180"/>
      <c r="M547" s="180"/>
      <c r="O547" s="180"/>
      <c r="P547" s="180"/>
      <c r="Q547" s="180"/>
      <c r="R547" s="180"/>
      <c r="S547" s="180"/>
    </row>
    <row r="548" spans="1:19" ht="16.5" customHeight="1">
      <c r="A548" s="180"/>
      <c r="B548" s="180"/>
      <c r="C548" s="180"/>
      <c r="D548" s="181"/>
      <c r="E548" s="181"/>
      <c r="F548" s="181"/>
      <c r="L548" s="180"/>
      <c r="M548" s="180"/>
      <c r="O548" s="180"/>
      <c r="P548" s="180"/>
      <c r="Q548" s="180"/>
      <c r="R548" s="180"/>
      <c r="S548" s="180"/>
    </row>
    <row r="549" spans="1:19" ht="16.5" customHeight="1">
      <c r="A549" s="180"/>
      <c r="B549" s="180"/>
      <c r="C549" s="180"/>
      <c r="D549" s="181"/>
      <c r="E549" s="181"/>
      <c r="F549" s="181"/>
      <c r="L549" s="180"/>
      <c r="M549" s="180"/>
      <c r="O549" s="180"/>
      <c r="P549" s="180"/>
      <c r="Q549" s="180"/>
      <c r="R549" s="180"/>
      <c r="S549" s="180"/>
    </row>
    <row r="550" spans="1:19" ht="16.5" customHeight="1">
      <c r="A550" s="180"/>
      <c r="B550" s="180"/>
      <c r="C550" s="180"/>
      <c r="D550" s="181"/>
      <c r="E550" s="181"/>
      <c r="F550" s="181"/>
      <c r="L550" s="180"/>
      <c r="M550" s="180"/>
      <c r="O550" s="180"/>
      <c r="P550" s="180"/>
      <c r="Q550" s="180"/>
      <c r="R550" s="180"/>
      <c r="S550" s="180"/>
    </row>
    <row r="551" spans="1:19" ht="16.5" customHeight="1">
      <c r="A551" s="180"/>
      <c r="B551" s="180"/>
      <c r="C551" s="180"/>
      <c r="D551" s="181"/>
      <c r="E551" s="181"/>
      <c r="F551" s="181"/>
      <c r="L551" s="180"/>
      <c r="M551" s="180"/>
      <c r="O551" s="180"/>
      <c r="P551" s="180"/>
      <c r="Q551" s="180"/>
      <c r="R551" s="180"/>
      <c r="S551" s="180"/>
    </row>
    <row r="552" spans="1:19" ht="16.5" customHeight="1">
      <c r="A552" s="180"/>
      <c r="B552" s="180"/>
      <c r="C552" s="180"/>
      <c r="D552" s="181"/>
      <c r="E552" s="181"/>
      <c r="F552" s="181"/>
      <c r="L552" s="180"/>
      <c r="M552" s="180"/>
      <c r="O552" s="180"/>
      <c r="P552" s="180"/>
      <c r="Q552" s="180"/>
      <c r="R552" s="180"/>
      <c r="S552" s="180"/>
    </row>
    <row r="553" spans="1:19" ht="16.5" customHeight="1">
      <c r="A553" s="180"/>
      <c r="B553" s="180"/>
      <c r="C553" s="180"/>
      <c r="D553" s="181"/>
      <c r="E553" s="181"/>
      <c r="F553" s="181"/>
      <c r="L553" s="180"/>
      <c r="M553" s="180"/>
      <c r="O553" s="180"/>
      <c r="P553" s="180"/>
      <c r="Q553" s="180"/>
      <c r="R553" s="180"/>
      <c r="S553" s="180"/>
    </row>
    <row r="554" spans="1:19" ht="16.5" customHeight="1">
      <c r="A554" s="180"/>
      <c r="B554" s="180"/>
      <c r="C554" s="180"/>
      <c r="D554" s="181"/>
      <c r="E554" s="181"/>
      <c r="F554" s="181"/>
      <c r="L554" s="180"/>
      <c r="M554" s="180"/>
      <c r="O554" s="180"/>
      <c r="P554" s="180"/>
      <c r="Q554" s="180"/>
      <c r="R554" s="180"/>
      <c r="S554" s="180"/>
    </row>
    <row r="555" spans="1:19" ht="16.5" customHeight="1">
      <c r="A555" s="180"/>
      <c r="B555" s="180"/>
      <c r="C555" s="180"/>
      <c r="D555" s="181"/>
      <c r="E555" s="181"/>
      <c r="F555" s="181"/>
      <c r="L555" s="180"/>
      <c r="M555" s="180"/>
      <c r="O555" s="180"/>
      <c r="P555" s="180"/>
      <c r="Q555" s="180"/>
      <c r="R555" s="180"/>
      <c r="S555" s="180"/>
    </row>
    <row r="556" spans="1:19" ht="16.5" customHeight="1">
      <c r="A556" s="180"/>
      <c r="B556" s="180"/>
      <c r="C556" s="180"/>
      <c r="D556" s="181"/>
      <c r="E556" s="181"/>
      <c r="F556" s="181"/>
      <c r="L556" s="180"/>
      <c r="M556" s="180"/>
      <c r="O556" s="180"/>
      <c r="P556" s="180"/>
      <c r="Q556" s="180"/>
      <c r="R556" s="180"/>
      <c r="S556" s="180"/>
    </row>
    <row r="557" spans="1:19" ht="16.5" customHeight="1">
      <c r="A557" s="180"/>
      <c r="B557" s="180"/>
      <c r="C557" s="180"/>
      <c r="D557" s="181"/>
      <c r="E557" s="181"/>
      <c r="F557" s="181"/>
      <c r="L557" s="180"/>
      <c r="M557" s="180"/>
      <c r="O557" s="180"/>
      <c r="P557" s="180"/>
      <c r="Q557" s="180"/>
      <c r="R557" s="180"/>
      <c r="S557" s="180"/>
    </row>
    <row r="558" spans="1:19" ht="16.5" customHeight="1">
      <c r="A558" s="180"/>
      <c r="B558" s="180"/>
      <c r="C558" s="180"/>
      <c r="D558" s="181"/>
      <c r="E558" s="181"/>
      <c r="F558" s="181"/>
      <c r="L558" s="180"/>
      <c r="M558" s="180"/>
      <c r="O558" s="180"/>
      <c r="P558" s="180"/>
      <c r="Q558" s="180"/>
      <c r="R558" s="180"/>
      <c r="S558" s="180"/>
    </row>
    <row r="559" spans="1:19" ht="16.5" customHeight="1">
      <c r="A559" s="180"/>
      <c r="B559" s="180"/>
      <c r="C559" s="180"/>
      <c r="D559" s="181"/>
      <c r="E559" s="181"/>
      <c r="F559" s="181"/>
      <c r="L559" s="180"/>
      <c r="M559" s="180"/>
      <c r="O559" s="180"/>
      <c r="P559" s="180"/>
      <c r="Q559" s="180"/>
      <c r="R559" s="180"/>
      <c r="S559" s="180"/>
    </row>
    <row r="560" spans="1:19" ht="16.5" customHeight="1">
      <c r="A560" s="180"/>
      <c r="B560" s="180"/>
      <c r="C560" s="180"/>
      <c r="D560" s="181"/>
      <c r="E560" s="181"/>
      <c r="F560" s="181"/>
      <c r="L560" s="180"/>
      <c r="M560" s="180"/>
      <c r="O560" s="180"/>
      <c r="P560" s="180"/>
      <c r="Q560" s="180"/>
      <c r="R560" s="180"/>
      <c r="S560" s="180"/>
    </row>
    <row r="561" spans="1:19" ht="16.5" customHeight="1">
      <c r="A561" s="180"/>
      <c r="B561" s="180"/>
      <c r="C561" s="180"/>
      <c r="D561" s="181"/>
      <c r="E561" s="181"/>
      <c r="F561" s="181"/>
      <c r="L561" s="180"/>
      <c r="M561" s="180"/>
      <c r="O561" s="180"/>
      <c r="P561" s="180"/>
      <c r="Q561" s="180"/>
      <c r="R561" s="180"/>
      <c r="S561" s="180"/>
    </row>
    <row r="562" spans="1:19" ht="16.5" customHeight="1">
      <c r="A562" s="180"/>
      <c r="B562" s="180"/>
      <c r="C562" s="180"/>
      <c r="D562" s="181"/>
      <c r="E562" s="181"/>
      <c r="F562" s="181"/>
      <c r="L562" s="180"/>
      <c r="M562" s="180"/>
      <c r="O562" s="180"/>
      <c r="P562" s="180"/>
      <c r="Q562" s="180"/>
      <c r="R562" s="180"/>
      <c r="S562" s="180"/>
    </row>
    <row r="563" spans="1:19" ht="16.5" customHeight="1">
      <c r="A563" s="180"/>
      <c r="B563" s="180"/>
      <c r="C563" s="180"/>
      <c r="D563" s="181"/>
      <c r="E563" s="181"/>
      <c r="F563" s="181"/>
      <c r="L563" s="180"/>
      <c r="M563" s="180"/>
      <c r="O563" s="180"/>
      <c r="P563" s="180"/>
      <c r="Q563" s="180"/>
      <c r="R563" s="180"/>
      <c r="S563" s="180"/>
    </row>
    <row r="564" spans="1:19" ht="16.5" customHeight="1">
      <c r="A564" s="180"/>
      <c r="B564" s="180"/>
      <c r="C564" s="180"/>
      <c r="D564" s="181"/>
      <c r="E564" s="181"/>
      <c r="F564" s="181"/>
      <c r="L564" s="180"/>
      <c r="M564" s="180"/>
      <c r="O564" s="180"/>
      <c r="P564" s="180"/>
      <c r="Q564" s="180"/>
      <c r="R564" s="180"/>
      <c r="S564" s="180"/>
    </row>
    <row r="565" spans="1:19" ht="16.5" customHeight="1">
      <c r="A565" s="180"/>
      <c r="B565" s="180"/>
      <c r="C565" s="180"/>
      <c r="D565" s="181"/>
      <c r="E565" s="181"/>
      <c r="F565" s="181"/>
      <c r="L565" s="180"/>
      <c r="M565" s="180"/>
      <c r="O565" s="180"/>
      <c r="P565" s="180"/>
      <c r="Q565" s="180"/>
      <c r="R565" s="180"/>
      <c r="S565" s="180"/>
    </row>
    <row r="566" spans="1:19" ht="16.5" customHeight="1">
      <c r="A566" s="180"/>
      <c r="B566" s="180"/>
      <c r="C566" s="180"/>
      <c r="D566" s="181"/>
      <c r="E566" s="181"/>
      <c r="F566" s="181"/>
      <c r="L566" s="180"/>
      <c r="M566" s="180"/>
      <c r="O566" s="180"/>
      <c r="P566" s="180"/>
      <c r="Q566" s="180"/>
      <c r="R566" s="180"/>
      <c r="S566" s="180"/>
    </row>
    <row r="567" spans="1:19" ht="16.5" customHeight="1">
      <c r="A567" s="180"/>
      <c r="B567" s="180"/>
      <c r="C567" s="180"/>
      <c r="D567" s="181"/>
      <c r="E567" s="181"/>
      <c r="F567" s="181"/>
      <c r="L567" s="180"/>
      <c r="M567" s="180"/>
      <c r="O567" s="180"/>
      <c r="P567" s="180"/>
      <c r="Q567" s="180"/>
      <c r="R567" s="180"/>
      <c r="S567" s="180"/>
    </row>
    <row r="568" spans="1:19" ht="16.5" customHeight="1">
      <c r="A568" s="180"/>
      <c r="B568" s="180"/>
      <c r="C568" s="180"/>
      <c r="D568" s="181"/>
      <c r="E568" s="181"/>
      <c r="F568" s="181"/>
      <c r="L568" s="180"/>
      <c r="M568" s="180"/>
      <c r="O568" s="180"/>
      <c r="P568" s="180"/>
      <c r="Q568" s="180"/>
      <c r="R568" s="180"/>
      <c r="S568" s="180"/>
    </row>
    <row r="569" spans="1:19" ht="16.5" customHeight="1">
      <c r="A569" s="180"/>
      <c r="B569" s="180"/>
      <c r="C569" s="180"/>
      <c r="D569" s="181"/>
      <c r="E569" s="181"/>
      <c r="F569" s="181"/>
      <c r="L569" s="180"/>
      <c r="M569" s="180"/>
      <c r="O569" s="180"/>
      <c r="P569" s="180"/>
      <c r="Q569" s="180"/>
      <c r="R569" s="180"/>
      <c r="S569" s="180"/>
    </row>
    <row r="570" spans="1:19" ht="16.5" customHeight="1">
      <c r="A570" s="180"/>
      <c r="B570" s="180"/>
      <c r="C570" s="180"/>
      <c r="D570" s="181"/>
      <c r="E570" s="181"/>
      <c r="F570" s="181"/>
      <c r="L570" s="180"/>
      <c r="M570" s="180"/>
      <c r="O570" s="180"/>
      <c r="P570" s="180"/>
      <c r="Q570" s="180"/>
      <c r="R570" s="180"/>
      <c r="S570" s="180"/>
    </row>
    <row r="571" spans="1:19" ht="16.5" customHeight="1">
      <c r="A571" s="180"/>
      <c r="B571" s="180"/>
      <c r="C571" s="180"/>
      <c r="D571" s="181"/>
      <c r="E571" s="181"/>
      <c r="F571" s="181"/>
      <c r="L571" s="180"/>
      <c r="M571" s="180"/>
      <c r="O571" s="180"/>
      <c r="P571" s="180"/>
      <c r="Q571" s="180"/>
      <c r="R571" s="180"/>
      <c r="S571" s="180"/>
    </row>
    <row r="572" spans="1:19" ht="16.5" customHeight="1">
      <c r="A572" s="180"/>
      <c r="B572" s="180"/>
      <c r="C572" s="180"/>
      <c r="D572" s="181"/>
      <c r="E572" s="181"/>
      <c r="F572" s="181"/>
      <c r="L572" s="180"/>
      <c r="M572" s="180"/>
      <c r="O572" s="180"/>
      <c r="P572" s="180"/>
      <c r="Q572" s="180"/>
      <c r="R572" s="180"/>
      <c r="S572" s="180"/>
    </row>
    <row r="573" spans="1:19" ht="16.5" customHeight="1">
      <c r="A573" s="180"/>
      <c r="B573" s="180"/>
      <c r="C573" s="180"/>
      <c r="D573" s="181"/>
      <c r="E573" s="181"/>
      <c r="F573" s="181"/>
      <c r="L573" s="180"/>
      <c r="M573" s="180"/>
      <c r="O573" s="180"/>
      <c r="P573" s="180"/>
      <c r="Q573" s="180"/>
      <c r="R573" s="180"/>
      <c r="S573" s="180"/>
    </row>
    <row r="574" spans="1:19" ht="16.5" customHeight="1">
      <c r="A574" s="180"/>
      <c r="B574" s="180"/>
      <c r="C574" s="180"/>
      <c r="D574" s="181"/>
      <c r="E574" s="181"/>
      <c r="F574" s="181"/>
      <c r="L574" s="180"/>
      <c r="M574" s="180"/>
      <c r="O574" s="180"/>
      <c r="P574" s="180"/>
      <c r="Q574" s="180"/>
      <c r="R574" s="180"/>
      <c r="S574" s="180"/>
    </row>
    <row r="575" spans="1:19" ht="16.5" customHeight="1">
      <c r="A575" s="180"/>
      <c r="B575" s="180"/>
      <c r="C575" s="180"/>
      <c r="D575" s="181"/>
      <c r="E575" s="181"/>
      <c r="F575" s="181"/>
      <c r="L575" s="180"/>
      <c r="M575" s="180"/>
      <c r="O575" s="180"/>
      <c r="P575" s="180"/>
      <c r="Q575" s="180"/>
      <c r="R575" s="180"/>
      <c r="S575" s="180"/>
    </row>
    <row r="576" spans="1:19" ht="16.5" customHeight="1">
      <c r="A576" s="180"/>
      <c r="B576" s="180"/>
      <c r="C576" s="180"/>
      <c r="D576" s="181"/>
      <c r="E576" s="181"/>
      <c r="F576" s="181"/>
      <c r="L576" s="180"/>
      <c r="M576" s="180"/>
      <c r="O576" s="180"/>
      <c r="P576" s="180"/>
      <c r="Q576" s="180"/>
      <c r="R576" s="180"/>
      <c r="S576" s="180"/>
    </row>
    <row r="577" spans="1:19" ht="16.5" customHeight="1">
      <c r="A577" s="180"/>
      <c r="B577" s="180"/>
      <c r="C577" s="180"/>
      <c r="D577" s="181"/>
      <c r="E577" s="181"/>
      <c r="F577" s="181"/>
      <c r="L577" s="180"/>
      <c r="M577" s="180"/>
      <c r="O577" s="180"/>
      <c r="P577" s="180"/>
      <c r="Q577" s="180"/>
      <c r="R577" s="180"/>
      <c r="S577" s="180"/>
    </row>
    <row r="578" spans="1:19" ht="16.5" customHeight="1">
      <c r="A578" s="180"/>
      <c r="B578" s="180"/>
      <c r="C578" s="180"/>
      <c r="D578" s="181"/>
      <c r="E578" s="181"/>
      <c r="F578" s="181"/>
      <c r="L578" s="180"/>
      <c r="M578" s="180"/>
      <c r="O578" s="180"/>
      <c r="P578" s="180"/>
      <c r="Q578" s="180"/>
      <c r="R578" s="180"/>
      <c r="S578" s="180"/>
    </row>
    <row r="579" spans="1:19" ht="16.5" customHeight="1">
      <c r="A579" s="180"/>
      <c r="B579" s="180"/>
      <c r="C579" s="180"/>
      <c r="D579" s="181"/>
      <c r="E579" s="181"/>
      <c r="F579" s="181"/>
      <c r="L579" s="180"/>
      <c r="M579" s="180"/>
      <c r="O579" s="180"/>
      <c r="P579" s="180"/>
      <c r="Q579" s="180"/>
      <c r="R579" s="180"/>
      <c r="S579" s="180"/>
    </row>
    <row r="580" spans="1:19" ht="16.5" customHeight="1">
      <c r="A580" s="180"/>
      <c r="B580" s="180"/>
      <c r="C580" s="180"/>
      <c r="D580" s="181"/>
      <c r="E580" s="181"/>
      <c r="F580" s="181"/>
      <c r="L580" s="180"/>
      <c r="M580" s="180"/>
      <c r="O580" s="180"/>
      <c r="P580" s="180"/>
      <c r="Q580" s="180"/>
      <c r="R580" s="180"/>
      <c r="S580" s="180"/>
    </row>
    <row r="581" spans="1:19" ht="16.5" customHeight="1">
      <c r="A581" s="180"/>
      <c r="B581" s="180"/>
      <c r="C581" s="180"/>
      <c r="D581" s="181"/>
      <c r="E581" s="181"/>
      <c r="F581" s="181"/>
      <c r="L581" s="180"/>
      <c r="M581" s="180"/>
      <c r="O581" s="180"/>
      <c r="P581" s="180"/>
      <c r="Q581" s="180"/>
      <c r="R581" s="180"/>
      <c r="S581" s="180"/>
    </row>
    <row r="582" spans="1:19" ht="16.5" customHeight="1">
      <c r="A582" s="180"/>
      <c r="B582" s="180"/>
      <c r="C582" s="180"/>
      <c r="D582" s="181"/>
      <c r="E582" s="181"/>
      <c r="F582" s="181"/>
      <c r="L582" s="180"/>
      <c r="M582" s="180"/>
      <c r="O582" s="180"/>
      <c r="P582" s="180"/>
      <c r="Q582" s="180"/>
      <c r="R582" s="180"/>
      <c r="S582" s="180"/>
    </row>
    <row r="583" spans="1:19" ht="16.5" customHeight="1">
      <c r="A583" s="180"/>
      <c r="B583" s="180"/>
      <c r="C583" s="180"/>
      <c r="D583" s="181"/>
      <c r="E583" s="181"/>
      <c r="F583" s="181"/>
      <c r="L583" s="180"/>
      <c r="M583" s="180"/>
      <c r="O583" s="180"/>
      <c r="P583" s="180"/>
      <c r="Q583" s="180"/>
      <c r="R583" s="180"/>
      <c r="S583" s="180"/>
    </row>
    <row r="584" spans="1:19" ht="16.5" customHeight="1">
      <c r="A584" s="180"/>
      <c r="B584" s="180"/>
      <c r="C584" s="180"/>
      <c r="D584" s="181"/>
      <c r="E584" s="181"/>
      <c r="F584" s="181"/>
      <c r="L584" s="180"/>
      <c r="M584" s="180"/>
      <c r="O584" s="180"/>
      <c r="P584" s="180"/>
      <c r="Q584" s="180"/>
      <c r="R584" s="180"/>
      <c r="S584" s="180"/>
    </row>
    <row r="585" spans="1:19" ht="16.5" customHeight="1">
      <c r="A585" s="180"/>
      <c r="B585" s="180"/>
      <c r="C585" s="180"/>
      <c r="D585" s="181"/>
      <c r="E585" s="181"/>
      <c r="F585" s="181"/>
      <c r="L585" s="180"/>
      <c r="M585" s="180"/>
      <c r="O585" s="180"/>
      <c r="P585" s="180"/>
      <c r="Q585" s="180"/>
      <c r="R585" s="180"/>
      <c r="S585" s="180"/>
    </row>
    <row r="586" spans="1:19" ht="16.5" customHeight="1">
      <c r="A586" s="180"/>
      <c r="B586" s="180"/>
      <c r="C586" s="180"/>
      <c r="D586" s="181"/>
      <c r="E586" s="181"/>
      <c r="F586" s="181"/>
      <c r="L586" s="180"/>
      <c r="M586" s="180"/>
      <c r="O586" s="180"/>
      <c r="P586" s="180"/>
      <c r="Q586" s="180"/>
      <c r="R586" s="180"/>
      <c r="S586" s="180"/>
    </row>
    <row r="587" spans="1:19" ht="16.5" customHeight="1">
      <c r="A587" s="180"/>
      <c r="B587" s="180"/>
      <c r="C587" s="180"/>
      <c r="D587" s="181"/>
      <c r="E587" s="181"/>
      <c r="F587" s="181"/>
      <c r="L587" s="180"/>
      <c r="M587" s="180"/>
      <c r="O587" s="180"/>
      <c r="P587" s="180"/>
      <c r="Q587" s="180"/>
      <c r="R587" s="180"/>
      <c r="S587" s="180"/>
    </row>
    <row r="588" spans="1:19" ht="16.5" customHeight="1">
      <c r="A588" s="180"/>
      <c r="B588" s="180"/>
      <c r="C588" s="180"/>
      <c r="D588" s="181"/>
      <c r="E588" s="181"/>
      <c r="F588" s="181"/>
      <c r="L588" s="180"/>
      <c r="M588" s="180"/>
      <c r="O588" s="180"/>
      <c r="P588" s="180"/>
      <c r="Q588" s="180"/>
      <c r="R588" s="180"/>
      <c r="S588" s="180"/>
    </row>
    <row r="589" spans="1:19" ht="16.5" customHeight="1">
      <c r="A589" s="180"/>
      <c r="B589" s="180"/>
      <c r="C589" s="180"/>
      <c r="D589" s="181"/>
      <c r="E589" s="181"/>
      <c r="F589" s="181"/>
      <c r="L589" s="180"/>
      <c r="M589" s="180"/>
      <c r="O589" s="180"/>
      <c r="P589" s="180"/>
      <c r="Q589" s="180"/>
      <c r="R589" s="180"/>
      <c r="S589" s="180"/>
    </row>
    <row r="590" spans="1:19" ht="16.5" customHeight="1">
      <c r="A590" s="180"/>
      <c r="B590" s="180"/>
      <c r="C590" s="180"/>
      <c r="D590" s="181"/>
      <c r="E590" s="181"/>
      <c r="F590" s="181"/>
      <c r="L590" s="180"/>
      <c r="M590" s="180"/>
      <c r="O590" s="180"/>
      <c r="P590" s="180"/>
      <c r="Q590" s="180"/>
      <c r="R590" s="180"/>
      <c r="S590" s="180"/>
    </row>
    <row r="591" spans="1:19" ht="16.5" customHeight="1">
      <c r="A591" s="180"/>
      <c r="B591" s="180"/>
      <c r="C591" s="180"/>
      <c r="D591" s="181"/>
      <c r="E591" s="181"/>
      <c r="F591" s="181"/>
      <c r="L591" s="180"/>
      <c r="M591" s="180"/>
      <c r="O591" s="180"/>
      <c r="P591" s="180"/>
      <c r="Q591" s="180"/>
      <c r="R591" s="180"/>
      <c r="S591" s="180"/>
    </row>
    <row r="592" spans="1:19" ht="16.5" customHeight="1">
      <c r="A592" s="180"/>
      <c r="B592" s="180"/>
      <c r="C592" s="180"/>
      <c r="D592" s="181"/>
      <c r="E592" s="181"/>
      <c r="F592" s="181"/>
      <c r="L592" s="180"/>
      <c r="M592" s="180"/>
      <c r="O592" s="180"/>
      <c r="P592" s="180"/>
      <c r="Q592" s="180"/>
      <c r="R592" s="180"/>
      <c r="S592" s="180"/>
    </row>
    <row r="593" spans="1:19" ht="16.5" customHeight="1">
      <c r="A593" s="180"/>
      <c r="B593" s="180"/>
      <c r="C593" s="180"/>
      <c r="D593" s="181"/>
      <c r="E593" s="181"/>
      <c r="F593" s="181"/>
      <c r="L593" s="180"/>
      <c r="M593" s="180"/>
      <c r="O593" s="180"/>
      <c r="P593" s="180"/>
      <c r="Q593" s="180"/>
      <c r="R593" s="180"/>
      <c r="S593" s="180"/>
    </row>
    <row r="594" spans="1:19" ht="16.5" customHeight="1">
      <c r="A594" s="180"/>
      <c r="B594" s="180"/>
      <c r="C594" s="180"/>
      <c r="D594" s="181"/>
      <c r="E594" s="181"/>
      <c r="F594" s="181"/>
      <c r="L594" s="180"/>
      <c r="M594" s="180"/>
      <c r="O594" s="180"/>
      <c r="P594" s="180"/>
      <c r="Q594" s="180"/>
      <c r="R594" s="180"/>
      <c r="S594" s="180"/>
    </row>
    <row r="595" spans="1:19" ht="16.5" customHeight="1">
      <c r="A595" s="180"/>
      <c r="B595" s="180"/>
      <c r="C595" s="180"/>
      <c r="D595" s="181"/>
      <c r="E595" s="181"/>
      <c r="F595" s="181"/>
      <c r="L595" s="180"/>
      <c r="M595" s="180"/>
      <c r="O595" s="180"/>
      <c r="P595" s="180"/>
      <c r="Q595" s="180"/>
      <c r="R595" s="180"/>
      <c r="S595" s="180"/>
    </row>
    <row r="596" spans="1:19" ht="16.5" customHeight="1">
      <c r="A596" s="180"/>
      <c r="B596" s="180"/>
      <c r="C596" s="180"/>
      <c r="D596" s="181"/>
      <c r="E596" s="181"/>
      <c r="F596" s="181"/>
      <c r="L596" s="180"/>
      <c r="M596" s="180"/>
      <c r="O596" s="180"/>
      <c r="P596" s="180"/>
      <c r="Q596" s="180"/>
      <c r="R596" s="180"/>
      <c r="S596" s="180"/>
    </row>
    <row r="597" spans="1:19" ht="16.5" customHeight="1">
      <c r="A597" s="180"/>
      <c r="B597" s="180"/>
      <c r="C597" s="180"/>
      <c r="D597" s="181"/>
      <c r="E597" s="181"/>
      <c r="F597" s="181"/>
      <c r="L597" s="180"/>
      <c r="M597" s="180"/>
      <c r="O597" s="180"/>
      <c r="P597" s="180"/>
      <c r="Q597" s="180"/>
      <c r="R597" s="180"/>
      <c r="S597" s="180"/>
    </row>
    <row r="598" spans="1:19" ht="16.5" customHeight="1">
      <c r="A598" s="180"/>
      <c r="B598" s="180"/>
      <c r="C598" s="180"/>
      <c r="D598" s="181"/>
      <c r="E598" s="181"/>
      <c r="F598" s="181"/>
      <c r="L598" s="180"/>
      <c r="M598" s="180"/>
      <c r="O598" s="180"/>
      <c r="P598" s="180"/>
      <c r="Q598" s="180"/>
      <c r="R598" s="180"/>
      <c r="S598" s="180"/>
    </row>
    <row r="599" spans="1:19" ht="16.5" customHeight="1">
      <c r="A599" s="180"/>
      <c r="B599" s="180"/>
      <c r="C599" s="180"/>
      <c r="D599" s="181"/>
      <c r="E599" s="181"/>
      <c r="F599" s="181"/>
      <c r="L599" s="180"/>
      <c r="M599" s="180"/>
      <c r="O599" s="180"/>
      <c r="P599" s="180"/>
      <c r="Q599" s="180"/>
      <c r="R599" s="180"/>
      <c r="S599" s="180"/>
    </row>
    <row r="600" spans="1:19" ht="16.5" customHeight="1">
      <c r="A600" s="180"/>
      <c r="B600" s="180"/>
      <c r="C600" s="180"/>
      <c r="D600" s="181"/>
      <c r="E600" s="181"/>
      <c r="F600" s="181"/>
      <c r="L600" s="180"/>
      <c r="M600" s="180"/>
      <c r="O600" s="180"/>
      <c r="P600" s="180"/>
      <c r="Q600" s="180"/>
      <c r="R600" s="180"/>
      <c r="S600" s="180"/>
    </row>
    <row r="601" spans="1:19" ht="16.5" customHeight="1">
      <c r="A601" s="180"/>
      <c r="B601" s="180"/>
      <c r="C601" s="180"/>
      <c r="D601" s="181"/>
      <c r="E601" s="181"/>
      <c r="F601" s="181"/>
      <c r="L601" s="180"/>
      <c r="M601" s="180"/>
      <c r="O601" s="180"/>
      <c r="P601" s="180"/>
      <c r="Q601" s="180"/>
      <c r="R601" s="180"/>
      <c r="S601" s="180"/>
    </row>
    <row r="602" spans="1:19" ht="16.5" customHeight="1">
      <c r="A602" s="180"/>
      <c r="B602" s="180"/>
      <c r="C602" s="180"/>
      <c r="D602" s="181"/>
      <c r="E602" s="181"/>
      <c r="F602" s="181"/>
      <c r="L602" s="180"/>
      <c r="M602" s="180"/>
      <c r="O602" s="180"/>
      <c r="P602" s="180"/>
      <c r="Q602" s="180"/>
      <c r="R602" s="180"/>
      <c r="S602" s="180"/>
    </row>
    <row r="603" spans="1:19" ht="16.5" customHeight="1">
      <c r="A603" s="180"/>
      <c r="B603" s="180"/>
      <c r="C603" s="180"/>
      <c r="D603" s="181"/>
      <c r="E603" s="181"/>
      <c r="F603" s="181"/>
      <c r="L603" s="180"/>
      <c r="M603" s="180"/>
      <c r="O603" s="180"/>
      <c r="P603" s="180"/>
      <c r="Q603" s="180"/>
      <c r="R603" s="180"/>
      <c r="S603" s="180"/>
    </row>
    <row r="604" spans="1:19" ht="16.5" customHeight="1">
      <c r="A604" s="180"/>
      <c r="B604" s="180"/>
      <c r="C604" s="180"/>
      <c r="D604" s="181"/>
      <c r="E604" s="181"/>
      <c r="F604" s="181"/>
      <c r="L604" s="180"/>
      <c r="M604" s="180"/>
      <c r="O604" s="180"/>
      <c r="P604" s="180"/>
      <c r="Q604" s="180"/>
      <c r="R604" s="180"/>
      <c r="S604" s="180"/>
    </row>
    <row r="605" spans="1:19" ht="16.5" customHeight="1">
      <c r="A605" s="180"/>
      <c r="B605" s="180"/>
      <c r="C605" s="180"/>
      <c r="D605" s="181"/>
      <c r="E605" s="181"/>
      <c r="F605" s="181"/>
      <c r="L605" s="180"/>
      <c r="M605" s="180"/>
      <c r="O605" s="180"/>
      <c r="P605" s="180"/>
      <c r="Q605" s="180"/>
      <c r="R605" s="180"/>
      <c r="S605" s="180"/>
    </row>
    <row r="606" spans="1:19" ht="16.5" customHeight="1">
      <c r="A606" s="180"/>
      <c r="B606" s="180"/>
      <c r="C606" s="180"/>
      <c r="D606" s="181"/>
      <c r="E606" s="181"/>
      <c r="F606" s="181"/>
      <c r="L606" s="180"/>
      <c r="M606" s="180"/>
      <c r="O606" s="180"/>
      <c r="P606" s="180"/>
      <c r="Q606" s="180"/>
      <c r="R606" s="180"/>
      <c r="S606" s="180"/>
    </row>
    <row r="607" spans="1:19" ht="16.5" customHeight="1">
      <c r="A607" s="180"/>
      <c r="B607" s="180"/>
      <c r="C607" s="180"/>
      <c r="D607" s="181"/>
      <c r="E607" s="181"/>
      <c r="F607" s="181"/>
      <c r="L607" s="180"/>
      <c r="M607" s="180"/>
      <c r="O607" s="180"/>
      <c r="P607" s="180"/>
      <c r="Q607" s="180"/>
      <c r="R607" s="180"/>
      <c r="S607" s="180"/>
    </row>
    <row r="608" spans="1:19" ht="16.5" customHeight="1">
      <c r="A608" s="180"/>
      <c r="B608" s="180"/>
      <c r="C608" s="180"/>
      <c r="D608" s="181"/>
      <c r="E608" s="181"/>
      <c r="F608" s="181"/>
      <c r="L608" s="180"/>
      <c r="M608" s="180"/>
      <c r="O608" s="180"/>
      <c r="P608" s="180"/>
      <c r="Q608" s="180"/>
      <c r="R608" s="180"/>
      <c r="S608" s="180"/>
    </row>
    <row r="609" spans="1:19" ht="16.5" customHeight="1">
      <c r="A609" s="180"/>
      <c r="B609" s="180"/>
      <c r="C609" s="180"/>
      <c r="D609" s="181"/>
      <c r="E609" s="181"/>
      <c r="F609" s="181"/>
      <c r="L609" s="180"/>
      <c r="M609" s="180"/>
      <c r="O609" s="180"/>
      <c r="P609" s="180"/>
      <c r="Q609" s="180"/>
      <c r="R609" s="180"/>
      <c r="S609" s="180"/>
    </row>
    <row r="610" spans="1:19" ht="16.5" customHeight="1">
      <c r="A610" s="180"/>
      <c r="B610" s="180"/>
      <c r="C610" s="180"/>
      <c r="D610" s="181"/>
      <c r="E610" s="181"/>
      <c r="F610" s="181"/>
      <c r="L610" s="180"/>
      <c r="M610" s="180"/>
      <c r="O610" s="180"/>
      <c r="P610" s="180"/>
      <c r="Q610" s="180"/>
      <c r="R610" s="180"/>
      <c r="S610" s="180"/>
    </row>
    <row r="611" spans="1:19" ht="16.5" customHeight="1">
      <c r="A611" s="180"/>
      <c r="B611" s="180"/>
      <c r="C611" s="180"/>
      <c r="D611" s="181"/>
      <c r="E611" s="181"/>
      <c r="F611" s="181"/>
      <c r="L611" s="180"/>
      <c r="M611" s="180"/>
      <c r="O611" s="180"/>
      <c r="P611" s="180"/>
      <c r="Q611" s="180"/>
      <c r="R611" s="180"/>
      <c r="S611" s="180"/>
    </row>
    <row r="612" spans="1:19" ht="16.5" customHeight="1">
      <c r="A612" s="180"/>
      <c r="B612" s="180"/>
      <c r="C612" s="180"/>
      <c r="D612" s="181"/>
      <c r="E612" s="181"/>
      <c r="F612" s="181"/>
      <c r="L612" s="180"/>
      <c r="M612" s="180"/>
      <c r="O612" s="180"/>
      <c r="P612" s="180"/>
      <c r="Q612" s="180"/>
      <c r="R612" s="180"/>
      <c r="S612" s="180"/>
    </row>
    <row r="613" spans="1:19" ht="16.5" customHeight="1">
      <c r="A613" s="180"/>
      <c r="B613" s="180"/>
      <c r="C613" s="180"/>
      <c r="D613" s="181"/>
      <c r="E613" s="181"/>
      <c r="F613" s="181"/>
      <c r="L613" s="180"/>
      <c r="M613" s="180"/>
      <c r="O613" s="180"/>
      <c r="P613" s="180"/>
      <c r="Q613" s="180"/>
      <c r="R613" s="180"/>
      <c r="S613" s="180"/>
    </row>
    <row r="614" spans="1:19" ht="16.5" customHeight="1">
      <c r="A614" s="180"/>
      <c r="B614" s="180"/>
      <c r="C614" s="180"/>
      <c r="D614" s="181"/>
      <c r="E614" s="181"/>
      <c r="F614" s="181"/>
      <c r="L614" s="180"/>
      <c r="M614" s="180"/>
      <c r="O614" s="180"/>
      <c r="P614" s="180"/>
      <c r="Q614" s="180"/>
      <c r="R614" s="180"/>
      <c r="S614" s="180"/>
    </row>
    <row r="615" spans="1:19" ht="16.5" customHeight="1">
      <c r="A615" s="180"/>
      <c r="B615" s="180"/>
      <c r="C615" s="180"/>
      <c r="D615" s="181"/>
      <c r="E615" s="181"/>
      <c r="F615" s="181"/>
      <c r="L615" s="180"/>
      <c r="M615" s="180"/>
      <c r="O615" s="180"/>
      <c r="P615" s="180"/>
      <c r="Q615" s="180"/>
      <c r="R615" s="180"/>
      <c r="S615" s="180"/>
    </row>
    <row r="616" spans="1:19" ht="16.5" customHeight="1">
      <c r="A616" s="180"/>
      <c r="B616" s="180"/>
      <c r="C616" s="180"/>
      <c r="D616" s="181"/>
      <c r="E616" s="181"/>
      <c r="F616" s="181"/>
      <c r="L616" s="180"/>
      <c r="M616" s="180"/>
      <c r="O616" s="180"/>
      <c r="P616" s="180"/>
      <c r="Q616" s="180"/>
      <c r="R616" s="180"/>
      <c r="S616" s="180"/>
    </row>
    <row r="617" spans="1:19" ht="16.5" customHeight="1">
      <c r="A617" s="180"/>
      <c r="B617" s="180"/>
      <c r="C617" s="180"/>
      <c r="D617" s="181"/>
      <c r="E617" s="181"/>
      <c r="F617" s="181"/>
      <c r="L617" s="180"/>
      <c r="M617" s="180"/>
      <c r="O617" s="180"/>
      <c r="P617" s="180"/>
      <c r="Q617" s="180"/>
      <c r="R617" s="180"/>
      <c r="S617" s="180"/>
    </row>
    <row r="618" spans="1:19" ht="16.5" customHeight="1">
      <c r="A618" s="180"/>
      <c r="B618" s="180"/>
      <c r="C618" s="180"/>
      <c r="D618" s="181"/>
      <c r="E618" s="181"/>
      <c r="F618" s="181"/>
      <c r="L618" s="180"/>
      <c r="M618" s="180"/>
      <c r="O618" s="180"/>
      <c r="P618" s="180"/>
      <c r="Q618" s="180"/>
      <c r="R618" s="180"/>
      <c r="S618" s="180"/>
    </row>
    <row r="619" spans="1:19" ht="16.5" customHeight="1">
      <c r="A619" s="180"/>
      <c r="B619" s="180"/>
      <c r="C619" s="180"/>
      <c r="D619" s="181"/>
      <c r="E619" s="181"/>
      <c r="F619" s="181"/>
      <c r="L619" s="180"/>
      <c r="M619" s="180"/>
      <c r="O619" s="180"/>
      <c r="P619" s="180"/>
      <c r="Q619" s="180"/>
      <c r="R619" s="180"/>
      <c r="S619" s="180"/>
    </row>
    <row r="620" spans="1:19" ht="16.5" customHeight="1">
      <c r="A620" s="180"/>
      <c r="B620" s="180"/>
      <c r="C620" s="180"/>
      <c r="D620" s="181"/>
      <c r="E620" s="181"/>
      <c r="F620" s="181"/>
      <c r="L620" s="180"/>
      <c r="M620" s="180"/>
      <c r="O620" s="180"/>
      <c r="P620" s="180"/>
      <c r="Q620" s="180"/>
      <c r="R620" s="180"/>
      <c r="S620" s="180"/>
    </row>
    <row r="621" spans="1:19" ht="16.5" customHeight="1">
      <c r="A621" s="180"/>
      <c r="B621" s="180"/>
      <c r="C621" s="180"/>
      <c r="D621" s="181"/>
      <c r="E621" s="181"/>
      <c r="F621" s="181"/>
      <c r="L621" s="180"/>
      <c r="M621" s="180"/>
      <c r="O621" s="180"/>
      <c r="P621" s="180"/>
      <c r="Q621" s="180"/>
      <c r="R621" s="180"/>
      <c r="S621" s="180"/>
    </row>
    <row r="622" spans="1:19" ht="16.5" customHeight="1">
      <c r="A622" s="180"/>
      <c r="B622" s="180"/>
      <c r="C622" s="180"/>
      <c r="D622" s="181"/>
      <c r="E622" s="181"/>
      <c r="F622" s="181"/>
      <c r="L622" s="180"/>
      <c r="M622" s="180"/>
      <c r="O622" s="180"/>
      <c r="P622" s="180"/>
      <c r="Q622" s="180"/>
      <c r="R622" s="180"/>
      <c r="S622" s="180"/>
    </row>
    <row r="623" spans="1:19" ht="16.5" customHeight="1">
      <c r="A623" s="180"/>
      <c r="B623" s="180"/>
      <c r="C623" s="180"/>
      <c r="D623" s="181"/>
      <c r="E623" s="181"/>
      <c r="F623" s="181"/>
      <c r="L623" s="180"/>
      <c r="M623" s="180"/>
      <c r="O623" s="180"/>
      <c r="P623" s="180"/>
      <c r="Q623" s="180"/>
      <c r="R623" s="180"/>
      <c r="S623" s="180"/>
    </row>
    <row r="624" spans="1:19" ht="16.5" customHeight="1">
      <c r="A624" s="180"/>
      <c r="B624" s="180"/>
      <c r="C624" s="180"/>
      <c r="D624" s="181"/>
      <c r="E624" s="181"/>
      <c r="F624" s="181"/>
      <c r="L624" s="180"/>
      <c r="M624" s="180"/>
      <c r="O624" s="180"/>
      <c r="P624" s="180"/>
      <c r="Q624" s="180"/>
      <c r="R624" s="180"/>
      <c r="S624" s="180"/>
    </row>
    <row r="625" spans="1:19" ht="16.5" customHeight="1">
      <c r="A625" s="180"/>
      <c r="B625" s="180"/>
      <c r="C625" s="180"/>
      <c r="D625" s="181"/>
      <c r="E625" s="181"/>
      <c r="F625" s="181"/>
      <c r="L625" s="180"/>
      <c r="M625" s="180"/>
      <c r="O625" s="180"/>
      <c r="P625" s="180"/>
      <c r="Q625" s="180"/>
      <c r="R625" s="180"/>
      <c r="S625" s="180"/>
    </row>
    <row r="626" spans="1:19" ht="16.5" customHeight="1">
      <c r="A626" s="180"/>
      <c r="B626" s="180"/>
      <c r="C626" s="180"/>
      <c r="D626" s="181"/>
      <c r="E626" s="181"/>
      <c r="F626" s="181"/>
      <c r="L626" s="180"/>
      <c r="M626" s="180"/>
      <c r="O626" s="180"/>
      <c r="P626" s="180"/>
      <c r="Q626" s="180"/>
      <c r="R626" s="180"/>
      <c r="S626" s="180"/>
    </row>
    <row r="627" spans="1:19" ht="16.5" customHeight="1">
      <c r="A627" s="180"/>
      <c r="B627" s="180"/>
      <c r="C627" s="180"/>
      <c r="D627" s="181"/>
      <c r="E627" s="181"/>
      <c r="F627" s="181"/>
      <c r="L627" s="180"/>
      <c r="M627" s="180"/>
      <c r="O627" s="180"/>
      <c r="P627" s="180"/>
      <c r="Q627" s="180"/>
      <c r="R627" s="180"/>
      <c r="S627" s="180"/>
    </row>
    <row r="628" spans="1:19" ht="16.5" customHeight="1">
      <c r="A628" s="180"/>
      <c r="B628" s="180"/>
      <c r="C628" s="180"/>
      <c r="D628" s="181"/>
      <c r="E628" s="181"/>
      <c r="F628" s="181"/>
      <c r="L628" s="180"/>
      <c r="M628" s="180"/>
      <c r="O628" s="180"/>
      <c r="P628" s="180"/>
      <c r="Q628" s="180"/>
      <c r="R628" s="180"/>
      <c r="S628" s="180"/>
    </row>
    <row r="629" spans="1:19" ht="16.5" customHeight="1">
      <c r="A629" s="180"/>
      <c r="B629" s="180"/>
      <c r="C629" s="180"/>
      <c r="D629" s="181"/>
      <c r="E629" s="181"/>
      <c r="F629" s="181"/>
      <c r="L629" s="180"/>
      <c r="M629" s="180"/>
      <c r="O629" s="180"/>
      <c r="P629" s="180"/>
      <c r="Q629" s="180"/>
      <c r="R629" s="180"/>
      <c r="S629" s="180"/>
    </row>
    <row r="630" spans="1:19" ht="16.5" customHeight="1">
      <c r="A630" s="180"/>
      <c r="B630" s="180"/>
      <c r="C630" s="180"/>
      <c r="D630" s="181"/>
      <c r="E630" s="181"/>
      <c r="F630" s="181"/>
      <c r="L630" s="180"/>
      <c r="M630" s="180"/>
      <c r="O630" s="180"/>
      <c r="P630" s="180"/>
      <c r="Q630" s="180"/>
      <c r="R630" s="180"/>
      <c r="S630" s="180"/>
    </row>
    <row r="631" spans="1:19" ht="16.5" customHeight="1">
      <c r="A631" s="180"/>
      <c r="B631" s="180"/>
      <c r="C631" s="180"/>
      <c r="D631" s="181"/>
      <c r="E631" s="181"/>
      <c r="F631" s="181"/>
      <c r="L631" s="180"/>
      <c r="M631" s="180"/>
      <c r="O631" s="180"/>
      <c r="P631" s="180"/>
      <c r="Q631" s="180"/>
      <c r="R631" s="180"/>
      <c r="S631" s="180"/>
    </row>
    <row r="632" spans="1:19" ht="16.5" customHeight="1">
      <c r="A632" s="180"/>
      <c r="B632" s="180"/>
      <c r="C632" s="180"/>
      <c r="D632" s="181"/>
      <c r="E632" s="181"/>
      <c r="F632" s="181"/>
      <c r="L632" s="180"/>
      <c r="M632" s="180"/>
      <c r="O632" s="180"/>
      <c r="P632" s="180"/>
      <c r="Q632" s="180"/>
      <c r="R632" s="180"/>
      <c r="S632" s="180"/>
    </row>
    <row r="633" spans="1:19" ht="16.5" customHeight="1">
      <c r="A633" s="180"/>
      <c r="B633" s="180"/>
      <c r="C633" s="180"/>
      <c r="D633" s="181"/>
      <c r="E633" s="181"/>
      <c r="F633" s="181"/>
      <c r="L633" s="180"/>
      <c r="M633" s="180"/>
      <c r="O633" s="180"/>
      <c r="P633" s="180"/>
      <c r="Q633" s="180"/>
      <c r="R633" s="180"/>
      <c r="S633" s="180"/>
    </row>
    <row r="634" spans="1:19" ht="16.5" customHeight="1">
      <c r="A634" s="180"/>
      <c r="B634" s="180"/>
      <c r="C634" s="180"/>
      <c r="D634" s="181"/>
      <c r="E634" s="181"/>
      <c r="F634" s="181"/>
      <c r="L634" s="180"/>
      <c r="M634" s="180"/>
      <c r="O634" s="180"/>
      <c r="P634" s="180"/>
      <c r="Q634" s="180"/>
      <c r="R634" s="180"/>
      <c r="S634" s="180"/>
    </row>
    <row r="635" spans="1:19" ht="16.5" customHeight="1">
      <c r="A635" s="180"/>
      <c r="B635" s="180"/>
      <c r="C635" s="180"/>
      <c r="D635" s="181"/>
      <c r="E635" s="181"/>
      <c r="F635" s="181"/>
      <c r="L635" s="180"/>
      <c r="M635" s="180"/>
      <c r="O635" s="180"/>
      <c r="P635" s="180"/>
      <c r="Q635" s="180"/>
      <c r="R635" s="180"/>
      <c r="S635" s="180"/>
    </row>
    <row r="636" spans="1:19" ht="16.5" customHeight="1">
      <c r="A636" s="180"/>
      <c r="B636" s="180"/>
      <c r="C636" s="180"/>
      <c r="D636" s="181"/>
      <c r="E636" s="181"/>
      <c r="F636" s="181"/>
      <c r="L636" s="180"/>
      <c r="M636" s="180"/>
      <c r="O636" s="180"/>
      <c r="P636" s="180"/>
      <c r="Q636" s="180"/>
      <c r="R636" s="180"/>
      <c r="S636" s="180"/>
    </row>
    <row r="637" spans="1:19" ht="16.5" customHeight="1">
      <c r="A637" s="180"/>
      <c r="B637" s="180"/>
      <c r="C637" s="180"/>
      <c r="D637" s="181"/>
      <c r="E637" s="181"/>
      <c r="F637" s="181"/>
      <c r="L637" s="180"/>
      <c r="M637" s="180"/>
      <c r="O637" s="180"/>
      <c r="P637" s="180"/>
      <c r="Q637" s="180"/>
      <c r="R637" s="180"/>
      <c r="S637" s="180"/>
    </row>
    <row r="638" spans="1:19" ht="16.5" customHeight="1">
      <c r="A638" s="180"/>
      <c r="B638" s="180"/>
      <c r="C638" s="180"/>
      <c r="D638" s="181"/>
      <c r="E638" s="181"/>
      <c r="F638" s="181"/>
      <c r="L638" s="180"/>
      <c r="M638" s="180"/>
      <c r="O638" s="180"/>
      <c r="P638" s="180"/>
      <c r="Q638" s="180"/>
      <c r="R638" s="180"/>
      <c r="S638" s="180"/>
    </row>
    <row r="639" spans="1:19" ht="16.5" customHeight="1">
      <c r="A639" s="180"/>
      <c r="B639" s="180"/>
      <c r="C639" s="180"/>
      <c r="D639" s="181"/>
      <c r="E639" s="181"/>
      <c r="F639" s="181"/>
      <c r="L639" s="180"/>
      <c r="M639" s="180"/>
      <c r="O639" s="180"/>
      <c r="P639" s="180"/>
      <c r="Q639" s="180"/>
      <c r="R639" s="180"/>
      <c r="S639" s="180"/>
    </row>
    <row r="640" spans="1:19" ht="16.5" customHeight="1">
      <c r="A640" s="180"/>
      <c r="B640" s="180"/>
      <c r="C640" s="180"/>
      <c r="D640" s="181"/>
      <c r="E640" s="181"/>
      <c r="F640" s="181"/>
      <c r="L640" s="180"/>
      <c r="M640" s="180"/>
      <c r="O640" s="180"/>
      <c r="P640" s="180"/>
      <c r="Q640" s="180"/>
      <c r="R640" s="180"/>
      <c r="S640" s="180"/>
    </row>
    <row r="641" spans="1:19" ht="16.5" customHeight="1">
      <c r="A641" s="180"/>
      <c r="B641" s="180"/>
      <c r="C641" s="180"/>
      <c r="D641" s="181"/>
      <c r="E641" s="181"/>
      <c r="F641" s="181"/>
      <c r="L641" s="180"/>
      <c r="M641" s="180"/>
      <c r="O641" s="180"/>
      <c r="P641" s="180"/>
      <c r="Q641" s="180"/>
      <c r="R641" s="180"/>
      <c r="S641" s="180"/>
    </row>
    <row r="642" spans="1:19" ht="16.5" customHeight="1">
      <c r="A642" s="180"/>
      <c r="B642" s="180"/>
      <c r="C642" s="180"/>
      <c r="D642" s="181"/>
      <c r="E642" s="181"/>
      <c r="F642" s="181"/>
      <c r="L642" s="180"/>
      <c r="M642" s="180"/>
      <c r="O642" s="180"/>
      <c r="P642" s="180"/>
      <c r="Q642" s="180"/>
      <c r="R642" s="180"/>
      <c r="S642" s="180"/>
    </row>
    <row r="643" spans="1:19" ht="16.5" customHeight="1">
      <c r="A643" s="180"/>
      <c r="B643" s="180"/>
      <c r="C643" s="180"/>
      <c r="D643" s="181"/>
      <c r="E643" s="181"/>
      <c r="F643" s="181"/>
      <c r="L643" s="180"/>
      <c r="M643" s="180"/>
      <c r="O643" s="180"/>
      <c r="P643" s="180"/>
      <c r="Q643" s="180"/>
      <c r="R643" s="180"/>
      <c r="S643" s="180"/>
    </row>
    <row r="644" spans="1:19" ht="16.5" customHeight="1">
      <c r="A644" s="180"/>
      <c r="B644" s="180"/>
      <c r="C644" s="180"/>
      <c r="D644" s="181"/>
      <c r="E644" s="181"/>
      <c r="F644" s="181"/>
      <c r="L644" s="180"/>
      <c r="M644" s="180"/>
      <c r="O644" s="180"/>
      <c r="P644" s="180"/>
      <c r="Q644" s="180"/>
      <c r="R644" s="180"/>
      <c r="S644" s="180"/>
    </row>
    <row r="645" spans="1:19" ht="16.5" customHeight="1">
      <c r="A645" s="180"/>
      <c r="B645" s="180"/>
      <c r="C645" s="180"/>
      <c r="D645" s="181"/>
      <c r="E645" s="181"/>
      <c r="F645" s="181"/>
      <c r="L645" s="180"/>
      <c r="M645" s="180"/>
      <c r="O645" s="180"/>
      <c r="P645" s="180"/>
      <c r="Q645" s="180"/>
      <c r="R645" s="180"/>
      <c r="S645" s="180"/>
    </row>
    <row r="646" spans="1:19" ht="16.5" customHeight="1">
      <c r="A646" s="180"/>
      <c r="B646" s="180"/>
      <c r="C646" s="180"/>
      <c r="D646" s="181"/>
      <c r="E646" s="181"/>
      <c r="F646" s="181"/>
      <c r="L646" s="180"/>
      <c r="M646" s="180"/>
      <c r="O646" s="180"/>
      <c r="P646" s="180"/>
      <c r="Q646" s="180"/>
      <c r="R646" s="180"/>
      <c r="S646" s="180"/>
    </row>
    <row r="647" spans="1:19" ht="16.5" customHeight="1">
      <c r="A647" s="180"/>
      <c r="B647" s="180"/>
      <c r="C647" s="180"/>
      <c r="D647" s="181"/>
      <c r="E647" s="181"/>
      <c r="F647" s="181"/>
      <c r="L647" s="180"/>
      <c r="M647" s="180"/>
      <c r="O647" s="180"/>
      <c r="P647" s="180"/>
      <c r="Q647" s="180"/>
      <c r="R647" s="180"/>
      <c r="S647" s="180"/>
    </row>
    <row r="648" spans="1:19" ht="16.5" customHeight="1">
      <c r="A648" s="180"/>
      <c r="B648" s="180"/>
      <c r="C648" s="180"/>
      <c r="D648" s="181"/>
      <c r="E648" s="181"/>
      <c r="F648" s="181"/>
      <c r="L648" s="180"/>
      <c r="M648" s="180"/>
      <c r="O648" s="180"/>
      <c r="P648" s="180"/>
      <c r="Q648" s="180"/>
      <c r="R648" s="180"/>
      <c r="S648" s="180"/>
    </row>
    <row r="649" spans="1:19" ht="16.5" customHeight="1">
      <c r="A649" s="180"/>
      <c r="B649" s="180"/>
      <c r="C649" s="180"/>
      <c r="D649" s="181"/>
      <c r="E649" s="181"/>
      <c r="F649" s="181"/>
      <c r="L649" s="180"/>
      <c r="M649" s="180"/>
      <c r="O649" s="180"/>
      <c r="P649" s="180"/>
      <c r="Q649" s="180"/>
      <c r="R649" s="180"/>
      <c r="S649" s="180"/>
    </row>
    <row r="650" spans="1:19" ht="16.5" customHeight="1">
      <c r="A650" s="180"/>
      <c r="B650" s="180"/>
      <c r="C650" s="180"/>
      <c r="D650" s="181"/>
      <c r="E650" s="181"/>
      <c r="F650" s="181"/>
      <c r="L650" s="180"/>
      <c r="M650" s="180"/>
      <c r="O650" s="180"/>
      <c r="P650" s="180"/>
      <c r="Q650" s="180"/>
      <c r="R650" s="180"/>
      <c r="S650" s="180"/>
    </row>
    <row r="651" spans="1:19" ht="16.5" customHeight="1">
      <c r="A651" s="180"/>
      <c r="B651" s="180"/>
      <c r="C651" s="180"/>
      <c r="D651" s="181"/>
      <c r="E651" s="181"/>
      <c r="F651" s="181"/>
      <c r="L651" s="180"/>
      <c r="M651" s="180"/>
      <c r="O651" s="180"/>
      <c r="P651" s="180"/>
      <c r="Q651" s="180"/>
      <c r="R651" s="180"/>
      <c r="S651" s="180"/>
    </row>
    <row r="652" spans="1:19" ht="16.5" customHeight="1">
      <c r="A652" s="180"/>
      <c r="B652" s="180"/>
      <c r="C652" s="180"/>
      <c r="D652" s="181"/>
      <c r="E652" s="181"/>
      <c r="F652" s="181"/>
      <c r="L652" s="180"/>
      <c r="M652" s="180"/>
      <c r="O652" s="180"/>
      <c r="P652" s="180"/>
      <c r="Q652" s="180"/>
      <c r="R652" s="180"/>
      <c r="S652" s="180"/>
    </row>
    <row r="653" spans="1:19" ht="16.5" customHeight="1">
      <c r="A653" s="180"/>
      <c r="B653" s="180"/>
      <c r="C653" s="180"/>
      <c r="D653" s="181"/>
      <c r="E653" s="181"/>
      <c r="F653" s="181"/>
      <c r="L653" s="180"/>
      <c r="M653" s="180"/>
      <c r="O653" s="180"/>
      <c r="P653" s="180"/>
      <c r="Q653" s="180"/>
      <c r="R653" s="180"/>
      <c r="S653" s="180"/>
    </row>
    <row r="654" spans="1:19" ht="16.5" customHeight="1">
      <c r="A654" s="180"/>
      <c r="B654" s="180"/>
      <c r="C654" s="180"/>
      <c r="D654" s="181"/>
      <c r="E654" s="181"/>
      <c r="F654" s="181"/>
      <c r="L654" s="180"/>
      <c r="M654" s="180"/>
      <c r="O654" s="180"/>
      <c r="P654" s="180"/>
      <c r="Q654" s="180"/>
      <c r="R654" s="180"/>
      <c r="S654" s="180"/>
    </row>
    <row r="655" spans="1:19" ht="16.5" customHeight="1">
      <c r="A655" s="180"/>
      <c r="B655" s="180"/>
      <c r="C655" s="180"/>
      <c r="D655" s="181"/>
      <c r="E655" s="181"/>
      <c r="F655" s="181"/>
      <c r="L655" s="180"/>
      <c r="M655" s="180"/>
      <c r="O655" s="180"/>
      <c r="P655" s="180"/>
      <c r="Q655" s="180"/>
      <c r="R655" s="180"/>
      <c r="S655" s="180"/>
    </row>
    <row r="656" spans="1:19" ht="16.5" customHeight="1">
      <c r="A656" s="180"/>
      <c r="B656" s="180"/>
      <c r="C656" s="180"/>
      <c r="D656" s="181"/>
      <c r="E656" s="181"/>
      <c r="F656" s="181"/>
      <c r="L656" s="180"/>
      <c r="M656" s="180"/>
      <c r="O656" s="180"/>
      <c r="P656" s="180"/>
      <c r="Q656" s="180"/>
      <c r="R656" s="180"/>
      <c r="S656" s="180"/>
    </row>
    <row r="657" spans="1:19" ht="16.5" customHeight="1">
      <c r="A657" s="180"/>
      <c r="B657" s="180"/>
      <c r="C657" s="180"/>
      <c r="D657" s="181"/>
      <c r="E657" s="181"/>
      <c r="F657" s="181"/>
      <c r="L657" s="180"/>
      <c r="M657" s="180"/>
      <c r="O657" s="180"/>
      <c r="P657" s="180"/>
      <c r="Q657" s="180"/>
      <c r="R657" s="180"/>
      <c r="S657" s="180"/>
    </row>
    <row r="658" spans="1:19" ht="16.5" customHeight="1">
      <c r="A658" s="180"/>
      <c r="B658" s="180"/>
      <c r="C658" s="180"/>
      <c r="D658" s="181"/>
      <c r="E658" s="181"/>
      <c r="F658" s="181"/>
      <c r="L658" s="180"/>
      <c r="M658" s="180"/>
      <c r="O658" s="180"/>
      <c r="P658" s="180"/>
      <c r="Q658" s="180"/>
      <c r="R658" s="180"/>
      <c r="S658" s="180"/>
    </row>
    <row r="659" spans="1:19" ht="16.5" customHeight="1">
      <c r="A659" s="180"/>
      <c r="B659" s="180"/>
      <c r="C659" s="180"/>
      <c r="D659" s="181"/>
      <c r="E659" s="181"/>
      <c r="F659" s="181"/>
      <c r="L659" s="180"/>
      <c r="M659" s="180"/>
      <c r="O659" s="180"/>
      <c r="P659" s="180"/>
      <c r="Q659" s="180"/>
      <c r="R659" s="180"/>
      <c r="S659" s="180"/>
    </row>
    <row r="660" spans="1:19" ht="16.5" customHeight="1">
      <c r="A660" s="180"/>
      <c r="B660" s="180"/>
      <c r="C660" s="180"/>
      <c r="D660" s="181"/>
      <c r="E660" s="181"/>
      <c r="F660" s="181"/>
      <c r="L660" s="180"/>
      <c r="M660" s="180"/>
      <c r="O660" s="180"/>
      <c r="P660" s="180"/>
      <c r="Q660" s="180"/>
      <c r="R660" s="180"/>
      <c r="S660" s="180"/>
    </row>
    <row r="661" spans="1:19" ht="16.5" customHeight="1">
      <c r="A661" s="180"/>
      <c r="B661" s="180"/>
      <c r="C661" s="180"/>
      <c r="D661" s="181"/>
      <c r="E661" s="181"/>
      <c r="F661" s="181"/>
      <c r="L661" s="180"/>
      <c r="M661" s="180"/>
      <c r="O661" s="180"/>
      <c r="P661" s="180"/>
      <c r="Q661" s="180"/>
      <c r="R661" s="180"/>
      <c r="S661" s="180"/>
    </row>
    <row r="662" spans="1:19" ht="16.5" customHeight="1">
      <c r="A662" s="180"/>
      <c r="B662" s="180"/>
      <c r="C662" s="180"/>
      <c r="D662" s="181"/>
      <c r="E662" s="181"/>
      <c r="F662" s="181"/>
      <c r="L662" s="180"/>
      <c r="M662" s="180"/>
      <c r="O662" s="180"/>
      <c r="P662" s="180"/>
      <c r="Q662" s="180"/>
      <c r="R662" s="180"/>
      <c r="S662" s="180"/>
    </row>
    <row r="663" spans="1:19" ht="16.5" customHeight="1">
      <c r="A663" s="180"/>
      <c r="B663" s="180"/>
      <c r="C663" s="180"/>
      <c r="D663" s="181"/>
      <c r="E663" s="181"/>
      <c r="F663" s="181"/>
      <c r="L663" s="180"/>
      <c r="M663" s="180"/>
      <c r="O663" s="180"/>
      <c r="P663" s="180"/>
      <c r="Q663" s="180"/>
      <c r="R663" s="180"/>
      <c r="S663" s="180"/>
    </row>
    <row r="664" spans="1:19" ht="16.5" customHeight="1">
      <c r="A664" s="180"/>
      <c r="B664" s="180"/>
      <c r="C664" s="180"/>
      <c r="D664" s="181"/>
      <c r="E664" s="181"/>
      <c r="F664" s="181"/>
      <c r="L664" s="180"/>
      <c r="M664" s="180"/>
      <c r="O664" s="180"/>
      <c r="P664" s="180"/>
      <c r="Q664" s="180"/>
      <c r="R664" s="180"/>
      <c r="S664" s="180"/>
    </row>
    <row r="665" spans="1:19" ht="16.5" customHeight="1">
      <c r="A665" s="180"/>
      <c r="B665" s="180"/>
      <c r="C665" s="180"/>
      <c r="D665" s="181"/>
      <c r="E665" s="181"/>
      <c r="F665" s="181"/>
      <c r="L665" s="180"/>
      <c r="M665" s="180"/>
      <c r="O665" s="180"/>
      <c r="P665" s="180"/>
      <c r="Q665" s="180"/>
      <c r="R665" s="180"/>
      <c r="S665" s="180"/>
    </row>
    <row r="666" spans="1:19" ht="16.5" customHeight="1">
      <c r="A666" s="180"/>
      <c r="B666" s="180"/>
      <c r="C666" s="180"/>
      <c r="D666" s="181"/>
      <c r="E666" s="181"/>
      <c r="F666" s="181"/>
      <c r="L666" s="180"/>
      <c r="M666" s="180"/>
      <c r="O666" s="180"/>
      <c r="P666" s="180"/>
      <c r="Q666" s="180"/>
      <c r="R666" s="180"/>
      <c r="S666" s="180"/>
    </row>
    <row r="667" spans="1:19" ht="16.5" customHeight="1">
      <c r="A667" s="180"/>
      <c r="B667" s="180"/>
      <c r="C667" s="180"/>
      <c r="D667" s="181"/>
      <c r="E667" s="181"/>
      <c r="F667" s="181"/>
      <c r="L667" s="180"/>
      <c r="M667" s="180"/>
      <c r="O667" s="180"/>
      <c r="P667" s="180"/>
      <c r="Q667" s="180"/>
      <c r="R667" s="180"/>
      <c r="S667" s="180"/>
    </row>
    <row r="668" spans="1:19" ht="16.5" customHeight="1">
      <c r="A668" s="180"/>
      <c r="B668" s="180"/>
      <c r="C668" s="180"/>
      <c r="D668" s="181"/>
      <c r="E668" s="181"/>
      <c r="F668" s="181"/>
      <c r="L668" s="180"/>
      <c r="M668" s="180"/>
      <c r="O668" s="180"/>
      <c r="P668" s="180"/>
      <c r="Q668" s="180"/>
      <c r="R668" s="180"/>
      <c r="S668" s="180"/>
    </row>
    <row r="669" spans="1:19" ht="16.5" customHeight="1">
      <c r="A669" s="180"/>
      <c r="B669" s="180"/>
      <c r="C669" s="180"/>
      <c r="D669" s="181"/>
      <c r="E669" s="181"/>
      <c r="F669" s="181"/>
      <c r="L669" s="180"/>
      <c r="M669" s="180"/>
      <c r="O669" s="180"/>
      <c r="P669" s="180"/>
      <c r="Q669" s="180"/>
      <c r="R669" s="180"/>
      <c r="S669" s="180"/>
    </row>
    <row r="670" spans="1:19" ht="16.5" customHeight="1">
      <c r="A670" s="180"/>
      <c r="B670" s="180"/>
      <c r="C670" s="180"/>
      <c r="D670" s="181"/>
      <c r="E670" s="181"/>
      <c r="F670" s="181"/>
      <c r="L670" s="180"/>
      <c r="M670" s="180"/>
      <c r="O670" s="180"/>
      <c r="P670" s="180"/>
      <c r="Q670" s="180"/>
      <c r="R670" s="180"/>
      <c r="S670" s="180"/>
    </row>
    <row r="671" spans="1:19" ht="16.5" customHeight="1">
      <c r="A671" s="180"/>
      <c r="B671" s="180"/>
      <c r="C671" s="180"/>
      <c r="D671" s="181"/>
      <c r="E671" s="181"/>
      <c r="F671" s="181"/>
      <c r="L671" s="180"/>
      <c r="M671" s="180"/>
      <c r="O671" s="180"/>
      <c r="P671" s="180"/>
      <c r="Q671" s="180"/>
      <c r="R671" s="180"/>
      <c r="S671" s="180"/>
    </row>
    <row r="672" spans="1:19" ht="16.5" customHeight="1">
      <c r="A672" s="180"/>
      <c r="B672" s="180"/>
      <c r="C672" s="180"/>
      <c r="D672" s="181"/>
      <c r="E672" s="181"/>
      <c r="F672" s="181"/>
      <c r="L672" s="180"/>
      <c r="M672" s="180"/>
      <c r="O672" s="180"/>
      <c r="P672" s="180"/>
      <c r="Q672" s="180"/>
      <c r="R672" s="180"/>
      <c r="S672" s="180"/>
    </row>
    <row r="673" spans="1:19" ht="16.5" customHeight="1">
      <c r="A673" s="180"/>
      <c r="B673" s="180"/>
      <c r="C673" s="180"/>
      <c r="D673" s="181"/>
      <c r="E673" s="181"/>
      <c r="F673" s="181"/>
      <c r="L673" s="180"/>
      <c r="M673" s="180"/>
      <c r="O673" s="180"/>
      <c r="P673" s="180"/>
      <c r="Q673" s="180"/>
      <c r="R673" s="180"/>
      <c r="S673" s="180"/>
    </row>
    <row r="674" spans="1:19" ht="16.5" customHeight="1">
      <c r="A674" s="180"/>
      <c r="B674" s="180"/>
      <c r="C674" s="180"/>
      <c r="D674" s="181"/>
      <c r="E674" s="181"/>
      <c r="F674" s="181"/>
      <c r="L674" s="180"/>
      <c r="M674" s="180"/>
      <c r="O674" s="180"/>
      <c r="P674" s="180"/>
      <c r="Q674" s="180"/>
      <c r="R674" s="180"/>
      <c r="S674" s="180"/>
    </row>
    <row r="675" spans="1:19" ht="16.5" customHeight="1">
      <c r="A675" s="180"/>
      <c r="B675" s="180"/>
      <c r="C675" s="180"/>
      <c r="D675" s="181"/>
      <c r="E675" s="181"/>
      <c r="F675" s="181"/>
      <c r="L675" s="180"/>
      <c r="M675" s="180"/>
      <c r="O675" s="180"/>
      <c r="P675" s="180"/>
      <c r="Q675" s="180"/>
      <c r="R675" s="180"/>
      <c r="S675" s="180"/>
    </row>
    <row r="676" spans="1:19" ht="16.5" customHeight="1">
      <c r="A676" s="180"/>
      <c r="B676" s="180"/>
      <c r="C676" s="180"/>
      <c r="D676" s="181"/>
      <c r="E676" s="181"/>
      <c r="F676" s="181"/>
      <c r="L676" s="180"/>
      <c r="M676" s="180"/>
      <c r="O676" s="180"/>
      <c r="P676" s="180"/>
      <c r="Q676" s="180"/>
      <c r="R676" s="180"/>
      <c r="S676" s="180"/>
    </row>
    <row r="677" spans="1:19" ht="16.5" customHeight="1">
      <c r="A677" s="180"/>
      <c r="B677" s="180"/>
      <c r="C677" s="180"/>
      <c r="D677" s="181"/>
      <c r="E677" s="181"/>
      <c r="F677" s="181"/>
      <c r="L677" s="180"/>
      <c r="M677" s="180"/>
      <c r="O677" s="180"/>
      <c r="P677" s="180"/>
      <c r="Q677" s="180"/>
      <c r="R677" s="180"/>
      <c r="S677" s="180"/>
    </row>
    <row r="678" spans="1:19" ht="16.5" customHeight="1">
      <c r="A678" s="180"/>
      <c r="B678" s="180"/>
      <c r="C678" s="180"/>
      <c r="D678" s="181"/>
      <c r="E678" s="181"/>
      <c r="F678" s="181"/>
      <c r="L678" s="180"/>
      <c r="M678" s="180"/>
      <c r="O678" s="180"/>
      <c r="P678" s="180"/>
      <c r="Q678" s="180"/>
      <c r="R678" s="180"/>
      <c r="S678" s="180"/>
    </row>
    <row r="679" spans="1:19" ht="16.5" customHeight="1">
      <c r="A679" s="180"/>
      <c r="B679" s="180"/>
      <c r="C679" s="180"/>
      <c r="D679" s="181"/>
      <c r="E679" s="181"/>
      <c r="F679" s="181"/>
      <c r="L679" s="180"/>
      <c r="M679" s="180"/>
      <c r="O679" s="180"/>
      <c r="P679" s="180"/>
      <c r="Q679" s="180"/>
      <c r="R679" s="180"/>
      <c r="S679" s="180"/>
    </row>
    <row r="680" spans="1:19" ht="16.5" customHeight="1">
      <c r="A680" s="180"/>
      <c r="B680" s="180"/>
      <c r="C680" s="180"/>
      <c r="D680" s="181"/>
      <c r="E680" s="181"/>
      <c r="F680" s="181"/>
      <c r="L680" s="180"/>
      <c r="M680" s="180"/>
      <c r="O680" s="180"/>
      <c r="P680" s="180"/>
      <c r="Q680" s="180"/>
      <c r="R680" s="180"/>
      <c r="S680" s="180"/>
    </row>
    <row r="681" spans="1:19" ht="16.5" customHeight="1">
      <c r="A681" s="180"/>
      <c r="B681" s="180"/>
      <c r="C681" s="180"/>
      <c r="D681" s="181"/>
      <c r="E681" s="181"/>
      <c r="F681" s="181"/>
      <c r="L681" s="180"/>
      <c r="M681" s="180"/>
      <c r="O681" s="180"/>
      <c r="P681" s="180"/>
      <c r="Q681" s="180"/>
      <c r="R681" s="180"/>
      <c r="S681" s="180"/>
    </row>
    <row r="682" spans="1:19" ht="16.5" customHeight="1">
      <c r="A682" s="180"/>
      <c r="B682" s="180"/>
      <c r="C682" s="180"/>
      <c r="D682" s="181"/>
      <c r="E682" s="181"/>
      <c r="F682" s="181"/>
      <c r="L682" s="180"/>
      <c r="M682" s="180"/>
      <c r="O682" s="180"/>
      <c r="P682" s="180"/>
      <c r="Q682" s="180"/>
      <c r="R682" s="180"/>
      <c r="S682" s="180"/>
    </row>
    <row r="683" spans="1:19" ht="16.5" customHeight="1">
      <c r="A683" s="180"/>
      <c r="B683" s="180"/>
      <c r="C683" s="180"/>
      <c r="D683" s="181"/>
      <c r="E683" s="181"/>
      <c r="F683" s="181"/>
      <c r="L683" s="180"/>
      <c r="M683" s="180"/>
      <c r="O683" s="180"/>
      <c r="P683" s="180"/>
      <c r="Q683" s="180"/>
      <c r="R683" s="180"/>
      <c r="S683" s="180"/>
    </row>
    <row r="684" spans="1:19" ht="16.5" customHeight="1">
      <c r="A684" s="180"/>
      <c r="B684" s="180"/>
      <c r="C684" s="180"/>
      <c r="D684" s="181"/>
      <c r="E684" s="181"/>
      <c r="F684" s="181"/>
      <c r="L684" s="180"/>
      <c r="M684" s="180"/>
      <c r="O684" s="180"/>
      <c r="P684" s="180"/>
      <c r="Q684" s="180"/>
      <c r="R684" s="180"/>
      <c r="S684" s="180"/>
    </row>
    <row r="685" spans="1:19" ht="16.5" customHeight="1">
      <c r="A685" s="180"/>
      <c r="B685" s="180"/>
      <c r="C685" s="180"/>
      <c r="D685" s="181"/>
      <c r="E685" s="181"/>
      <c r="F685" s="181"/>
      <c r="L685" s="180"/>
      <c r="M685" s="180"/>
      <c r="O685" s="180"/>
      <c r="P685" s="180"/>
      <c r="Q685" s="180"/>
      <c r="R685" s="180"/>
      <c r="S685" s="180"/>
    </row>
    <row r="686" spans="1:19" ht="16.5" customHeight="1">
      <c r="A686" s="180"/>
      <c r="B686" s="180"/>
      <c r="C686" s="180"/>
      <c r="D686" s="181"/>
      <c r="E686" s="181"/>
      <c r="F686" s="181"/>
      <c r="L686" s="180"/>
      <c r="M686" s="180"/>
      <c r="O686" s="180"/>
      <c r="P686" s="180"/>
      <c r="Q686" s="180"/>
      <c r="R686" s="180"/>
      <c r="S686" s="180"/>
    </row>
    <row r="687" spans="1:19" ht="16.5" customHeight="1">
      <c r="A687" s="180"/>
      <c r="B687" s="180"/>
      <c r="C687" s="180"/>
      <c r="D687" s="181"/>
      <c r="E687" s="181"/>
      <c r="F687" s="181"/>
      <c r="L687" s="180"/>
      <c r="M687" s="180"/>
      <c r="O687" s="180"/>
      <c r="P687" s="180"/>
      <c r="Q687" s="180"/>
      <c r="R687" s="180"/>
      <c r="S687" s="180"/>
    </row>
    <row r="688" spans="1:19" ht="16.5" customHeight="1">
      <c r="A688" s="180"/>
      <c r="B688" s="180"/>
      <c r="C688" s="180"/>
      <c r="D688" s="181"/>
      <c r="E688" s="181"/>
      <c r="F688" s="181"/>
      <c r="L688" s="180"/>
      <c r="M688" s="180"/>
      <c r="O688" s="180"/>
      <c r="P688" s="180"/>
      <c r="Q688" s="180"/>
      <c r="R688" s="180"/>
      <c r="S688" s="180"/>
    </row>
    <row r="689" spans="1:19" ht="16.5" customHeight="1">
      <c r="A689" s="180"/>
      <c r="B689" s="180"/>
      <c r="C689" s="180"/>
      <c r="D689" s="181"/>
      <c r="E689" s="181"/>
      <c r="F689" s="181"/>
      <c r="L689" s="180"/>
      <c r="M689" s="180"/>
      <c r="O689" s="180"/>
      <c r="P689" s="180"/>
      <c r="Q689" s="180"/>
      <c r="R689" s="180"/>
      <c r="S689" s="180"/>
    </row>
    <row r="690" spans="1:19" ht="16.5" customHeight="1">
      <c r="A690" s="180"/>
      <c r="B690" s="180"/>
      <c r="C690" s="180"/>
      <c r="D690" s="181"/>
      <c r="E690" s="181"/>
      <c r="F690" s="181"/>
      <c r="L690" s="180"/>
      <c r="M690" s="180"/>
      <c r="O690" s="180"/>
      <c r="P690" s="180"/>
      <c r="Q690" s="180"/>
      <c r="R690" s="180"/>
      <c r="S690" s="180"/>
    </row>
    <row r="691" spans="1:19" ht="16.5" customHeight="1">
      <c r="A691" s="180"/>
      <c r="B691" s="180"/>
      <c r="C691" s="180"/>
      <c r="D691" s="181"/>
      <c r="E691" s="181"/>
      <c r="F691" s="181"/>
      <c r="L691" s="180"/>
      <c r="M691" s="180"/>
      <c r="O691" s="180"/>
      <c r="P691" s="180"/>
      <c r="Q691" s="180"/>
      <c r="R691" s="180"/>
      <c r="S691" s="180"/>
    </row>
    <row r="692" spans="1:19" ht="16.5" customHeight="1">
      <c r="A692" s="180"/>
      <c r="B692" s="180"/>
      <c r="C692" s="180"/>
      <c r="D692" s="181"/>
      <c r="E692" s="181"/>
      <c r="F692" s="181"/>
      <c r="L692" s="180"/>
      <c r="M692" s="180"/>
      <c r="O692" s="180"/>
      <c r="P692" s="180"/>
      <c r="Q692" s="180"/>
      <c r="R692" s="180"/>
      <c r="S692" s="180"/>
    </row>
    <row r="693" spans="1:19" ht="16.5" customHeight="1">
      <c r="A693" s="180"/>
      <c r="B693" s="180"/>
      <c r="C693" s="180"/>
      <c r="D693" s="181"/>
      <c r="E693" s="181"/>
      <c r="F693" s="181"/>
      <c r="L693" s="180"/>
      <c r="M693" s="180"/>
      <c r="O693" s="180"/>
      <c r="P693" s="180"/>
      <c r="Q693" s="180"/>
      <c r="R693" s="180"/>
      <c r="S693" s="180"/>
    </row>
    <row r="694" spans="1:19" ht="16.5" customHeight="1">
      <c r="A694" s="180"/>
      <c r="B694" s="180"/>
      <c r="C694" s="180"/>
      <c r="D694" s="181"/>
      <c r="E694" s="181"/>
      <c r="F694" s="181"/>
      <c r="L694" s="180"/>
      <c r="M694" s="180"/>
      <c r="O694" s="180"/>
      <c r="P694" s="180"/>
      <c r="Q694" s="180"/>
      <c r="R694" s="180"/>
      <c r="S694" s="180"/>
    </row>
    <row r="695" spans="1:19" ht="16.5" customHeight="1">
      <c r="A695" s="180"/>
      <c r="B695" s="180"/>
      <c r="C695" s="180"/>
      <c r="D695" s="181"/>
      <c r="E695" s="181"/>
      <c r="F695" s="181"/>
      <c r="L695" s="180"/>
      <c r="M695" s="180"/>
      <c r="O695" s="180"/>
      <c r="P695" s="180"/>
      <c r="Q695" s="180"/>
      <c r="R695" s="180"/>
      <c r="S695" s="180"/>
    </row>
    <row r="696" spans="1:19" ht="16.5" customHeight="1">
      <c r="A696" s="180"/>
      <c r="B696" s="180"/>
      <c r="C696" s="180"/>
      <c r="D696" s="181"/>
      <c r="E696" s="181"/>
      <c r="F696" s="181"/>
      <c r="L696" s="180"/>
      <c r="M696" s="180"/>
      <c r="O696" s="180"/>
      <c r="P696" s="180"/>
      <c r="Q696" s="180"/>
      <c r="R696" s="180"/>
      <c r="S696" s="180"/>
    </row>
    <row r="697" spans="1:19" ht="16.5" customHeight="1">
      <c r="A697" s="180"/>
      <c r="B697" s="180"/>
      <c r="C697" s="180"/>
      <c r="D697" s="181"/>
      <c r="E697" s="181"/>
      <c r="F697" s="181"/>
      <c r="L697" s="180"/>
      <c r="M697" s="180"/>
      <c r="O697" s="180"/>
      <c r="P697" s="180"/>
      <c r="Q697" s="180"/>
      <c r="R697" s="180"/>
      <c r="S697" s="180"/>
    </row>
    <row r="698" spans="1:19" ht="16.5" customHeight="1">
      <c r="A698" s="180"/>
      <c r="B698" s="180"/>
      <c r="C698" s="180"/>
      <c r="D698" s="181"/>
      <c r="E698" s="181"/>
      <c r="F698" s="181"/>
      <c r="L698" s="180"/>
      <c r="M698" s="180"/>
      <c r="O698" s="180"/>
      <c r="P698" s="180"/>
      <c r="Q698" s="180"/>
      <c r="R698" s="180"/>
      <c r="S698" s="180"/>
    </row>
    <row r="699" spans="1:19" ht="16.5" customHeight="1">
      <c r="A699" s="180"/>
      <c r="B699" s="180"/>
      <c r="C699" s="180"/>
      <c r="D699" s="181"/>
      <c r="E699" s="181"/>
      <c r="F699" s="181"/>
      <c r="L699" s="180"/>
      <c r="M699" s="180"/>
      <c r="O699" s="180"/>
      <c r="P699" s="180"/>
      <c r="Q699" s="180"/>
      <c r="R699" s="180"/>
      <c r="S699" s="180"/>
    </row>
    <row r="700" spans="1:19" ht="16.5" customHeight="1">
      <c r="A700" s="180"/>
      <c r="B700" s="180"/>
      <c r="C700" s="180"/>
      <c r="D700" s="181"/>
      <c r="E700" s="181"/>
      <c r="F700" s="181"/>
      <c r="L700" s="180"/>
      <c r="M700" s="180"/>
      <c r="O700" s="180"/>
      <c r="P700" s="180"/>
      <c r="Q700" s="180"/>
      <c r="R700" s="180"/>
      <c r="S700" s="180"/>
    </row>
    <row r="701" spans="1:19" ht="16.5" customHeight="1">
      <c r="A701" s="180"/>
      <c r="B701" s="180"/>
      <c r="C701" s="180"/>
      <c r="D701" s="181"/>
      <c r="E701" s="181"/>
      <c r="F701" s="181"/>
      <c r="L701" s="180"/>
      <c r="M701" s="180"/>
      <c r="O701" s="180"/>
      <c r="P701" s="180"/>
      <c r="Q701" s="180"/>
      <c r="R701" s="180"/>
      <c r="S701" s="180"/>
    </row>
    <row r="702" spans="1:19" ht="16.5" customHeight="1">
      <c r="A702" s="180"/>
      <c r="B702" s="180"/>
      <c r="C702" s="180"/>
      <c r="D702" s="181"/>
      <c r="E702" s="181"/>
      <c r="F702" s="181"/>
      <c r="L702" s="180"/>
      <c r="M702" s="180"/>
      <c r="O702" s="180"/>
      <c r="P702" s="180"/>
      <c r="Q702" s="180"/>
      <c r="R702" s="180"/>
      <c r="S702" s="180"/>
    </row>
    <row r="703" spans="1:19" ht="16.5" customHeight="1">
      <c r="A703" s="180"/>
      <c r="B703" s="180"/>
      <c r="C703" s="180"/>
      <c r="D703" s="181"/>
      <c r="E703" s="181"/>
      <c r="F703" s="181"/>
      <c r="L703" s="180"/>
      <c r="M703" s="180"/>
      <c r="O703" s="180"/>
      <c r="P703" s="180"/>
      <c r="Q703" s="180"/>
      <c r="R703" s="180"/>
      <c r="S703" s="180"/>
    </row>
    <row r="704" spans="1:19" ht="16.5" customHeight="1">
      <c r="A704" s="180"/>
      <c r="B704" s="180"/>
      <c r="C704" s="180"/>
      <c r="D704" s="181"/>
      <c r="E704" s="181"/>
      <c r="F704" s="181"/>
      <c r="L704" s="180"/>
      <c r="M704" s="180"/>
      <c r="O704" s="180"/>
      <c r="P704" s="180"/>
      <c r="Q704" s="180"/>
      <c r="R704" s="180"/>
      <c r="S704" s="180"/>
    </row>
    <row r="705" spans="1:19" ht="16.5" customHeight="1">
      <c r="A705" s="180"/>
      <c r="B705" s="180"/>
      <c r="C705" s="180"/>
      <c r="D705" s="181"/>
      <c r="E705" s="181"/>
      <c r="F705" s="181"/>
      <c r="L705" s="180"/>
      <c r="M705" s="180"/>
      <c r="O705" s="180"/>
      <c r="P705" s="180"/>
      <c r="Q705" s="180"/>
      <c r="R705" s="180"/>
      <c r="S705" s="180"/>
    </row>
    <row r="706" spans="1:19" ht="16.5" customHeight="1">
      <c r="A706" s="180"/>
      <c r="B706" s="180"/>
      <c r="C706" s="180"/>
      <c r="D706" s="181"/>
      <c r="E706" s="181"/>
      <c r="F706" s="181"/>
      <c r="L706" s="180"/>
      <c r="M706" s="180"/>
      <c r="O706" s="180"/>
      <c r="P706" s="180"/>
      <c r="Q706" s="180"/>
      <c r="R706" s="180"/>
      <c r="S706" s="180"/>
    </row>
    <row r="707" spans="1:19" ht="16.5" customHeight="1">
      <c r="A707" s="180"/>
      <c r="B707" s="180"/>
      <c r="C707" s="180"/>
      <c r="D707" s="181"/>
      <c r="E707" s="181"/>
      <c r="F707" s="181"/>
      <c r="L707" s="180"/>
      <c r="M707" s="180"/>
      <c r="O707" s="180"/>
      <c r="P707" s="180"/>
      <c r="Q707" s="180"/>
      <c r="R707" s="180"/>
      <c r="S707" s="180"/>
    </row>
    <row r="708" spans="1:19" ht="16.5" customHeight="1">
      <c r="A708" s="180"/>
      <c r="B708" s="180"/>
      <c r="C708" s="180"/>
      <c r="D708" s="181"/>
      <c r="E708" s="181"/>
      <c r="F708" s="181"/>
      <c r="L708" s="180"/>
      <c r="M708" s="180"/>
      <c r="O708" s="180"/>
      <c r="P708" s="180"/>
      <c r="Q708" s="180"/>
      <c r="R708" s="180"/>
      <c r="S708" s="180"/>
    </row>
    <row r="709" spans="1:19" ht="16.5" customHeight="1">
      <c r="A709" s="180"/>
      <c r="B709" s="180"/>
      <c r="C709" s="180"/>
      <c r="D709" s="181"/>
      <c r="E709" s="181"/>
      <c r="F709" s="181"/>
      <c r="L709" s="180"/>
      <c r="M709" s="180"/>
      <c r="O709" s="180"/>
      <c r="P709" s="180"/>
      <c r="Q709" s="180"/>
      <c r="R709" s="180"/>
      <c r="S709" s="180"/>
    </row>
    <row r="710" spans="1:19" ht="16.5" customHeight="1">
      <c r="A710" s="180"/>
      <c r="B710" s="180"/>
      <c r="C710" s="180"/>
      <c r="D710" s="181"/>
      <c r="E710" s="181"/>
      <c r="F710" s="181"/>
      <c r="L710" s="180"/>
      <c r="M710" s="180"/>
      <c r="O710" s="180"/>
      <c r="P710" s="180"/>
      <c r="Q710" s="180"/>
      <c r="R710" s="180"/>
      <c r="S710" s="180"/>
    </row>
    <row r="711" spans="1:19" ht="16.5" customHeight="1">
      <c r="A711" s="180"/>
      <c r="B711" s="180"/>
      <c r="C711" s="180"/>
      <c r="D711" s="181"/>
      <c r="E711" s="181"/>
      <c r="F711" s="181"/>
      <c r="L711" s="180"/>
      <c r="M711" s="180"/>
      <c r="O711" s="180"/>
      <c r="P711" s="180"/>
      <c r="Q711" s="180"/>
      <c r="R711" s="180"/>
      <c r="S711" s="180"/>
    </row>
    <row r="712" spans="1:19" ht="16.5" customHeight="1">
      <c r="A712" s="180"/>
      <c r="B712" s="180"/>
      <c r="C712" s="180"/>
      <c r="D712" s="181"/>
      <c r="E712" s="181"/>
      <c r="F712" s="181"/>
      <c r="L712" s="180"/>
      <c r="M712" s="180"/>
      <c r="O712" s="180"/>
      <c r="P712" s="180"/>
      <c r="Q712" s="180"/>
      <c r="R712" s="180"/>
      <c r="S712" s="180"/>
    </row>
    <row r="713" spans="1:19" ht="16.5" customHeight="1">
      <c r="A713" s="180"/>
      <c r="B713" s="180"/>
      <c r="C713" s="180"/>
      <c r="D713" s="181"/>
      <c r="E713" s="181"/>
      <c r="F713" s="181"/>
      <c r="L713" s="180"/>
      <c r="M713" s="180"/>
      <c r="O713" s="180"/>
      <c r="P713" s="180"/>
      <c r="Q713" s="180"/>
      <c r="R713" s="180"/>
      <c r="S713" s="180"/>
    </row>
    <row r="714" spans="1:19" ht="16.5" customHeight="1">
      <c r="A714" s="180"/>
      <c r="B714" s="180"/>
      <c r="C714" s="180"/>
      <c r="D714" s="181"/>
      <c r="E714" s="181"/>
      <c r="F714" s="181"/>
      <c r="L714" s="180"/>
      <c r="M714" s="180"/>
      <c r="O714" s="180"/>
      <c r="P714" s="180"/>
      <c r="Q714" s="180"/>
      <c r="R714" s="180"/>
      <c r="S714" s="180"/>
    </row>
    <row r="715" spans="1:19" ht="16.5" customHeight="1">
      <c r="A715" s="180"/>
      <c r="B715" s="180"/>
      <c r="C715" s="180"/>
      <c r="D715" s="181"/>
      <c r="E715" s="181"/>
      <c r="F715" s="181"/>
      <c r="L715" s="180"/>
      <c r="M715" s="180"/>
      <c r="O715" s="180"/>
      <c r="P715" s="180"/>
      <c r="Q715" s="180"/>
      <c r="R715" s="180"/>
      <c r="S715" s="180"/>
    </row>
    <row r="716" spans="1:19" ht="16.5" customHeight="1">
      <c r="A716" s="180"/>
      <c r="B716" s="180"/>
      <c r="C716" s="180"/>
      <c r="D716" s="181"/>
      <c r="E716" s="181"/>
      <c r="F716" s="181"/>
      <c r="L716" s="180"/>
      <c r="M716" s="180"/>
      <c r="O716" s="180"/>
      <c r="P716" s="180"/>
      <c r="Q716" s="180"/>
      <c r="R716" s="180"/>
      <c r="S716" s="180"/>
    </row>
    <row r="717" spans="1:19" ht="16.5" customHeight="1">
      <c r="A717" s="180"/>
      <c r="B717" s="180"/>
      <c r="C717" s="180"/>
      <c r="D717" s="181"/>
      <c r="E717" s="181"/>
      <c r="F717" s="181"/>
      <c r="L717" s="180"/>
      <c r="M717" s="180"/>
      <c r="O717" s="180"/>
      <c r="P717" s="180"/>
      <c r="Q717" s="180"/>
      <c r="R717" s="180"/>
      <c r="S717" s="180"/>
    </row>
    <row r="718" spans="1:19" ht="16.5" customHeight="1">
      <c r="A718" s="180"/>
      <c r="B718" s="180"/>
      <c r="C718" s="180"/>
      <c r="D718" s="181"/>
      <c r="E718" s="181"/>
      <c r="F718" s="181"/>
      <c r="L718" s="180"/>
      <c r="M718" s="180"/>
      <c r="O718" s="180"/>
      <c r="P718" s="180"/>
      <c r="Q718" s="180"/>
      <c r="R718" s="180"/>
      <c r="S718" s="180"/>
    </row>
    <row r="719" spans="1:19" ht="16.5" customHeight="1">
      <c r="A719" s="180"/>
      <c r="B719" s="180"/>
      <c r="C719" s="180"/>
      <c r="D719" s="181"/>
      <c r="E719" s="181"/>
      <c r="F719" s="181"/>
      <c r="L719" s="180"/>
      <c r="M719" s="180"/>
      <c r="O719" s="180"/>
      <c r="P719" s="180"/>
      <c r="Q719" s="180"/>
      <c r="R719" s="180"/>
      <c r="S719" s="180"/>
    </row>
    <row r="720" spans="1:19" ht="16.5" customHeight="1">
      <c r="A720" s="180"/>
      <c r="B720" s="180"/>
      <c r="C720" s="180"/>
      <c r="D720" s="181"/>
      <c r="E720" s="181"/>
      <c r="F720" s="181"/>
      <c r="L720" s="180"/>
      <c r="M720" s="180"/>
      <c r="O720" s="180"/>
      <c r="P720" s="180"/>
      <c r="Q720" s="180"/>
      <c r="R720" s="180"/>
      <c r="S720" s="180"/>
    </row>
    <row r="721" spans="1:19" ht="16.5" customHeight="1">
      <c r="A721" s="180"/>
      <c r="B721" s="180"/>
      <c r="C721" s="180"/>
      <c r="D721" s="181"/>
      <c r="E721" s="181"/>
      <c r="F721" s="181"/>
      <c r="L721" s="180"/>
      <c r="M721" s="180"/>
      <c r="O721" s="180"/>
      <c r="P721" s="180"/>
      <c r="Q721" s="180"/>
      <c r="R721" s="180"/>
      <c r="S721" s="180"/>
    </row>
    <row r="722" spans="1:19" ht="16.5" customHeight="1">
      <c r="A722" s="180"/>
      <c r="B722" s="180"/>
      <c r="C722" s="180"/>
      <c r="D722" s="181"/>
      <c r="E722" s="181"/>
      <c r="F722" s="181"/>
      <c r="L722" s="180"/>
      <c r="M722" s="180"/>
      <c r="O722" s="180"/>
      <c r="P722" s="180"/>
      <c r="Q722" s="180"/>
      <c r="R722" s="180"/>
      <c r="S722" s="180"/>
    </row>
    <row r="723" spans="1:19" ht="16.5" customHeight="1">
      <c r="A723" s="180"/>
      <c r="B723" s="180"/>
      <c r="C723" s="180"/>
      <c r="D723" s="181"/>
      <c r="E723" s="181"/>
      <c r="F723" s="181"/>
      <c r="L723" s="180"/>
      <c r="M723" s="180"/>
      <c r="O723" s="180"/>
      <c r="P723" s="180"/>
      <c r="Q723" s="180"/>
      <c r="R723" s="180"/>
      <c r="S723" s="180"/>
    </row>
    <row r="724" spans="1:19" ht="16.5" customHeight="1">
      <c r="A724" s="180"/>
      <c r="B724" s="180"/>
      <c r="C724" s="180"/>
      <c r="D724" s="181"/>
      <c r="E724" s="181"/>
      <c r="F724" s="181"/>
      <c r="L724" s="180"/>
      <c r="M724" s="180"/>
      <c r="O724" s="180"/>
      <c r="P724" s="180"/>
      <c r="Q724" s="180"/>
      <c r="R724" s="180"/>
      <c r="S724" s="180"/>
    </row>
    <row r="725" spans="1:19" ht="16.5" customHeight="1">
      <c r="A725" s="180"/>
      <c r="B725" s="180"/>
      <c r="C725" s="180"/>
      <c r="D725" s="181"/>
      <c r="E725" s="181"/>
      <c r="F725" s="181"/>
      <c r="L725" s="180"/>
      <c r="M725" s="180"/>
      <c r="O725" s="180"/>
      <c r="P725" s="180"/>
      <c r="Q725" s="180"/>
      <c r="R725" s="180"/>
      <c r="S725" s="180"/>
    </row>
    <row r="726" spans="1:19" ht="16.5" customHeight="1">
      <c r="A726" s="180"/>
      <c r="B726" s="180"/>
      <c r="C726" s="180"/>
      <c r="D726" s="181"/>
      <c r="E726" s="181"/>
      <c r="F726" s="181"/>
      <c r="L726" s="180"/>
      <c r="M726" s="180"/>
      <c r="O726" s="180"/>
      <c r="P726" s="180"/>
      <c r="Q726" s="180"/>
      <c r="R726" s="180"/>
      <c r="S726" s="180"/>
    </row>
    <row r="727" spans="1:19" ht="16.5" customHeight="1">
      <c r="A727" s="180"/>
      <c r="B727" s="180"/>
      <c r="C727" s="180"/>
      <c r="D727" s="181"/>
      <c r="E727" s="181"/>
      <c r="F727" s="181"/>
      <c r="L727" s="180"/>
      <c r="M727" s="180"/>
      <c r="O727" s="180"/>
      <c r="P727" s="180"/>
      <c r="Q727" s="180"/>
      <c r="R727" s="180"/>
      <c r="S727" s="180"/>
    </row>
    <row r="728" spans="1:19" ht="16.5" customHeight="1">
      <c r="A728" s="180"/>
      <c r="B728" s="180"/>
      <c r="C728" s="180"/>
      <c r="D728" s="181"/>
      <c r="E728" s="181"/>
      <c r="F728" s="181"/>
      <c r="L728" s="180"/>
      <c r="M728" s="180"/>
      <c r="O728" s="180"/>
      <c r="P728" s="180"/>
      <c r="Q728" s="180"/>
      <c r="R728" s="180"/>
      <c r="S728" s="180"/>
    </row>
    <row r="729" spans="1:19" ht="16.5" customHeight="1">
      <c r="A729" s="180"/>
      <c r="B729" s="180"/>
      <c r="C729" s="180"/>
      <c r="D729" s="181"/>
      <c r="E729" s="181"/>
      <c r="F729" s="181"/>
      <c r="L729" s="180"/>
      <c r="M729" s="180"/>
      <c r="O729" s="180"/>
      <c r="P729" s="180"/>
      <c r="Q729" s="180"/>
      <c r="R729" s="180"/>
      <c r="S729" s="180"/>
    </row>
    <row r="730" spans="1:19" ht="16.5" customHeight="1">
      <c r="A730" s="180"/>
      <c r="B730" s="180"/>
      <c r="C730" s="180"/>
      <c r="D730" s="181"/>
      <c r="E730" s="181"/>
      <c r="F730" s="181"/>
      <c r="L730" s="180"/>
      <c r="M730" s="180"/>
      <c r="O730" s="180"/>
      <c r="P730" s="180"/>
      <c r="Q730" s="180"/>
      <c r="R730" s="180"/>
      <c r="S730" s="180"/>
    </row>
    <row r="731" spans="1:19" ht="16.5" customHeight="1">
      <c r="A731" s="180"/>
      <c r="B731" s="180"/>
      <c r="C731" s="180"/>
      <c r="D731" s="181"/>
      <c r="E731" s="181"/>
      <c r="F731" s="181"/>
      <c r="L731" s="180"/>
      <c r="M731" s="180"/>
      <c r="O731" s="180"/>
      <c r="P731" s="180"/>
      <c r="Q731" s="180"/>
      <c r="R731" s="180"/>
      <c r="S731" s="180"/>
    </row>
    <row r="732" spans="1:19" ht="16.5" customHeight="1">
      <c r="A732" s="180"/>
      <c r="B732" s="180"/>
      <c r="C732" s="180"/>
      <c r="D732" s="181"/>
      <c r="E732" s="181"/>
      <c r="F732" s="181"/>
      <c r="L732" s="180"/>
      <c r="M732" s="180"/>
      <c r="O732" s="180"/>
      <c r="P732" s="180"/>
      <c r="Q732" s="180"/>
      <c r="R732" s="180"/>
      <c r="S732" s="180"/>
    </row>
    <row r="733" spans="1:19" ht="16.5" customHeight="1">
      <c r="A733" s="180"/>
      <c r="B733" s="180"/>
      <c r="C733" s="180"/>
      <c r="D733" s="181"/>
      <c r="E733" s="181"/>
      <c r="F733" s="181"/>
      <c r="L733" s="180"/>
      <c r="M733" s="180"/>
      <c r="O733" s="180"/>
      <c r="P733" s="180"/>
      <c r="Q733" s="180"/>
      <c r="R733" s="180"/>
      <c r="S733" s="180"/>
    </row>
    <row r="734" spans="1:19" ht="16.5" customHeight="1">
      <c r="A734" s="180"/>
      <c r="B734" s="180"/>
      <c r="C734" s="180"/>
      <c r="D734" s="181"/>
      <c r="E734" s="181"/>
      <c r="F734" s="181"/>
      <c r="L734" s="180"/>
      <c r="M734" s="180"/>
      <c r="O734" s="180"/>
      <c r="P734" s="180"/>
      <c r="Q734" s="180"/>
      <c r="R734" s="180"/>
      <c r="S734" s="180"/>
    </row>
    <row r="735" spans="1:19" ht="16.5" customHeight="1">
      <c r="A735" s="180"/>
      <c r="B735" s="180"/>
      <c r="C735" s="180"/>
      <c r="D735" s="181"/>
      <c r="E735" s="181"/>
      <c r="F735" s="181"/>
      <c r="L735" s="180"/>
      <c r="M735" s="180"/>
      <c r="O735" s="180"/>
      <c r="P735" s="180"/>
      <c r="Q735" s="180"/>
      <c r="R735" s="180"/>
      <c r="S735" s="180"/>
    </row>
    <row r="736" spans="1:19" ht="16.5" customHeight="1">
      <c r="A736" s="180"/>
      <c r="B736" s="180"/>
      <c r="C736" s="180"/>
      <c r="D736" s="181"/>
      <c r="E736" s="181"/>
      <c r="F736" s="181"/>
      <c r="L736" s="180"/>
      <c r="M736" s="180"/>
      <c r="O736" s="180"/>
      <c r="P736" s="180"/>
      <c r="Q736" s="180"/>
      <c r="R736" s="180"/>
      <c r="S736" s="180"/>
    </row>
    <row r="737" spans="1:19" ht="16.5" customHeight="1">
      <c r="A737" s="180"/>
      <c r="B737" s="180"/>
      <c r="C737" s="180"/>
      <c r="D737" s="181"/>
      <c r="E737" s="181"/>
      <c r="F737" s="181"/>
      <c r="L737" s="180"/>
      <c r="M737" s="180"/>
      <c r="O737" s="180"/>
      <c r="P737" s="180"/>
      <c r="Q737" s="180"/>
      <c r="R737" s="180"/>
      <c r="S737" s="180"/>
    </row>
    <row r="738" spans="1:19" ht="16.5" customHeight="1">
      <c r="A738" s="180"/>
      <c r="B738" s="180"/>
      <c r="C738" s="180"/>
      <c r="D738" s="181"/>
      <c r="E738" s="181"/>
      <c r="F738" s="181"/>
      <c r="L738" s="180"/>
      <c r="M738" s="180"/>
      <c r="O738" s="180"/>
      <c r="P738" s="180"/>
      <c r="Q738" s="180"/>
      <c r="R738" s="180"/>
      <c r="S738" s="180"/>
    </row>
    <row r="739" spans="1:19" ht="16.5" customHeight="1">
      <c r="A739" s="180"/>
      <c r="B739" s="180"/>
      <c r="C739" s="180"/>
      <c r="D739" s="181"/>
      <c r="E739" s="181"/>
      <c r="F739" s="181"/>
      <c r="L739" s="180"/>
      <c r="M739" s="180"/>
      <c r="O739" s="180"/>
      <c r="P739" s="180"/>
      <c r="Q739" s="180"/>
      <c r="R739" s="180"/>
      <c r="S739" s="180"/>
    </row>
    <row r="740" spans="1:19" ht="16.5" customHeight="1">
      <c r="A740" s="180"/>
      <c r="B740" s="180"/>
      <c r="C740" s="180"/>
      <c r="D740" s="181"/>
      <c r="E740" s="181"/>
      <c r="F740" s="181"/>
      <c r="L740" s="180"/>
      <c r="M740" s="180"/>
      <c r="O740" s="180"/>
      <c r="P740" s="180"/>
      <c r="Q740" s="180"/>
      <c r="R740" s="180"/>
      <c r="S740" s="180"/>
    </row>
    <row r="741" spans="1:19" ht="16.5" customHeight="1">
      <c r="A741" s="180"/>
      <c r="B741" s="180"/>
      <c r="C741" s="180"/>
      <c r="D741" s="181"/>
      <c r="E741" s="181"/>
      <c r="F741" s="181"/>
      <c r="L741" s="180"/>
      <c r="M741" s="180"/>
      <c r="O741" s="180"/>
      <c r="P741" s="180"/>
      <c r="Q741" s="180"/>
      <c r="R741" s="180"/>
      <c r="S741" s="180"/>
    </row>
    <row r="742" spans="1:19" ht="16.5" customHeight="1">
      <c r="A742" s="180"/>
      <c r="B742" s="180"/>
      <c r="C742" s="180"/>
      <c r="D742" s="181"/>
      <c r="E742" s="181"/>
      <c r="F742" s="181"/>
      <c r="L742" s="180"/>
      <c r="M742" s="180"/>
      <c r="O742" s="180"/>
      <c r="P742" s="180"/>
      <c r="Q742" s="180"/>
      <c r="R742" s="180"/>
      <c r="S742" s="180"/>
    </row>
    <row r="743" spans="1:19" ht="16.5" customHeight="1">
      <c r="A743" s="180"/>
      <c r="B743" s="180"/>
      <c r="C743" s="180"/>
      <c r="D743" s="181"/>
      <c r="E743" s="181"/>
      <c r="F743" s="181"/>
      <c r="L743" s="180"/>
      <c r="M743" s="180"/>
      <c r="O743" s="180"/>
      <c r="P743" s="180"/>
      <c r="Q743" s="180"/>
      <c r="R743" s="180"/>
      <c r="S743" s="180"/>
    </row>
    <row r="744" spans="1:19" ht="16.5" customHeight="1">
      <c r="A744" s="180"/>
      <c r="B744" s="180"/>
      <c r="C744" s="180"/>
      <c r="D744" s="181"/>
      <c r="E744" s="181"/>
      <c r="F744" s="181"/>
      <c r="L744" s="180"/>
      <c r="M744" s="180"/>
      <c r="O744" s="180"/>
      <c r="P744" s="180"/>
      <c r="Q744" s="180"/>
      <c r="R744" s="180"/>
      <c r="S744" s="180"/>
    </row>
    <row r="745" spans="1:19" ht="16.5" customHeight="1">
      <c r="A745" s="180"/>
      <c r="B745" s="180"/>
      <c r="C745" s="180"/>
      <c r="D745" s="181"/>
      <c r="E745" s="181"/>
      <c r="F745" s="181"/>
      <c r="L745" s="180"/>
      <c r="M745" s="180"/>
      <c r="O745" s="180"/>
      <c r="P745" s="180"/>
      <c r="Q745" s="180"/>
      <c r="R745" s="180"/>
      <c r="S745" s="180"/>
    </row>
    <row r="746" spans="1:19" ht="16.5" customHeight="1">
      <c r="A746" s="180"/>
      <c r="B746" s="180"/>
      <c r="C746" s="180"/>
      <c r="D746" s="181"/>
      <c r="E746" s="181"/>
      <c r="F746" s="181"/>
      <c r="L746" s="180"/>
      <c r="M746" s="180"/>
      <c r="O746" s="180"/>
      <c r="P746" s="180"/>
      <c r="Q746" s="180"/>
      <c r="R746" s="180"/>
      <c r="S746" s="180"/>
    </row>
    <row r="747" spans="1:19" ht="16.5" customHeight="1">
      <c r="A747" s="180"/>
      <c r="B747" s="180"/>
      <c r="C747" s="180"/>
      <c r="D747" s="181"/>
      <c r="E747" s="181"/>
      <c r="F747" s="181"/>
      <c r="L747" s="180"/>
      <c r="M747" s="180"/>
      <c r="O747" s="180"/>
      <c r="P747" s="180"/>
      <c r="Q747" s="180"/>
      <c r="R747" s="180"/>
      <c r="S747" s="180"/>
    </row>
    <row r="748" spans="1:19" ht="16.5" customHeight="1">
      <c r="A748" s="180"/>
      <c r="B748" s="180"/>
      <c r="C748" s="180"/>
      <c r="D748" s="181"/>
      <c r="E748" s="181"/>
      <c r="F748" s="181"/>
      <c r="L748" s="180"/>
      <c r="M748" s="180"/>
      <c r="O748" s="180"/>
      <c r="P748" s="180"/>
      <c r="Q748" s="180"/>
      <c r="R748" s="180"/>
      <c r="S748" s="180"/>
    </row>
    <row r="749" spans="1:19" ht="16.5" customHeight="1">
      <c r="A749" s="180"/>
      <c r="B749" s="180"/>
      <c r="C749" s="180"/>
      <c r="D749" s="181"/>
      <c r="E749" s="181"/>
      <c r="F749" s="181"/>
      <c r="L749" s="180"/>
      <c r="M749" s="180"/>
      <c r="O749" s="180"/>
      <c r="P749" s="180"/>
      <c r="Q749" s="180"/>
      <c r="R749" s="180"/>
      <c r="S749" s="180"/>
    </row>
    <row r="750" spans="1:19" ht="16.5" customHeight="1">
      <c r="A750" s="180"/>
      <c r="B750" s="180"/>
      <c r="C750" s="180"/>
      <c r="D750" s="181"/>
      <c r="E750" s="181"/>
      <c r="F750" s="181"/>
      <c r="L750" s="180"/>
      <c r="M750" s="180"/>
      <c r="O750" s="180"/>
      <c r="P750" s="180"/>
      <c r="Q750" s="180"/>
      <c r="R750" s="180"/>
      <c r="S750" s="180"/>
    </row>
    <row r="751" spans="1:19" ht="16.5" customHeight="1">
      <c r="A751" s="180"/>
      <c r="B751" s="180"/>
      <c r="C751" s="180"/>
      <c r="D751" s="181"/>
      <c r="E751" s="181"/>
      <c r="F751" s="181"/>
      <c r="L751" s="180"/>
      <c r="M751" s="180"/>
      <c r="O751" s="180"/>
      <c r="P751" s="180"/>
      <c r="Q751" s="180"/>
      <c r="R751" s="180"/>
      <c r="S751" s="180"/>
    </row>
    <row r="752" spans="1:19" ht="16.5" customHeight="1">
      <c r="A752" s="180"/>
      <c r="B752" s="180"/>
      <c r="C752" s="180"/>
      <c r="D752" s="181"/>
      <c r="E752" s="181"/>
      <c r="F752" s="181"/>
      <c r="L752" s="180"/>
      <c r="M752" s="180"/>
      <c r="O752" s="180"/>
      <c r="P752" s="180"/>
      <c r="Q752" s="180"/>
      <c r="R752" s="180"/>
      <c r="S752" s="180"/>
    </row>
    <row r="753" spans="1:19" ht="16.5" customHeight="1">
      <c r="A753" s="180"/>
      <c r="B753" s="180"/>
      <c r="C753" s="180"/>
      <c r="D753" s="181"/>
      <c r="E753" s="181"/>
      <c r="F753" s="181"/>
      <c r="L753" s="180"/>
      <c r="M753" s="180"/>
      <c r="O753" s="180"/>
      <c r="P753" s="180"/>
      <c r="Q753" s="180"/>
      <c r="R753" s="180"/>
      <c r="S753" s="180"/>
    </row>
    <row r="754" spans="1:19" ht="16.5" customHeight="1">
      <c r="A754" s="180"/>
      <c r="B754" s="180"/>
      <c r="C754" s="180"/>
      <c r="D754" s="181"/>
      <c r="E754" s="181"/>
      <c r="F754" s="181"/>
      <c r="L754" s="180"/>
      <c r="M754" s="180"/>
      <c r="O754" s="180"/>
      <c r="P754" s="180"/>
      <c r="Q754" s="180"/>
      <c r="R754" s="180"/>
      <c r="S754" s="180"/>
    </row>
    <row r="755" spans="1:19" ht="16.5" customHeight="1">
      <c r="A755" s="180"/>
      <c r="B755" s="180"/>
      <c r="C755" s="180"/>
      <c r="D755" s="181"/>
      <c r="E755" s="181"/>
      <c r="F755" s="181"/>
      <c r="L755" s="180"/>
      <c r="M755" s="180"/>
      <c r="O755" s="180"/>
      <c r="P755" s="180"/>
      <c r="Q755" s="180"/>
      <c r="R755" s="180"/>
      <c r="S755" s="180"/>
    </row>
    <row r="756" spans="1:19" ht="16.5" customHeight="1">
      <c r="A756" s="180"/>
      <c r="B756" s="180"/>
      <c r="C756" s="180"/>
      <c r="D756" s="181"/>
      <c r="E756" s="181"/>
      <c r="F756" s="181"/>
      <c r="L756" s="180"/>
      <c r="M756" s="180"/>
      <c r="O756" s="180"/>
      <c r="P756" s="180"/>
      <c r="Q756" s="180"/>
      <c r="R756" s="180"/>
      <c r="S756" s="180"/>
    </row>
    <row r="757" spans="1:19" ht="16.5" customHeight="1">
      <c r="A757" s="180"/>
      <c r="B757" s="180"/>
      <c r="C757" s="180"/>
      <c r="D757" s="181"/>
      <c r="E757" s="181"/>
      <c r="F757" s="181"/>
      <c r="L757" s="180"/>
      <c r="M757" s="180"/>
      <c r="O757" s="180"/>
      <c r="P757" s="180"/>
      <c r="Q757" s="180"/>
      <c r="R757" s="180"/>
      <c r="S757" s="180"/>
    </row>
    <row r="758" spans="1:19" ht="16.5" customHeight="1">
      <c r="A758" s="180"/>
      <c r="B758" s="180"/>
      <c r="C758" s="180"/>
      <c r="D758" s="181"/>
      <c r="E758" s="181"/>
      <c r="F758" s="181"/>
      <c r="L758" s="180"/>
      <c r="M758" s="180"/>
      <c r="O758" s="180"/>
      <c r="P758" s="180"/>
      <c r="Q758" s="180"/>
      <c r="R758" s="180"/>
      <c r="S758" s="180"/>
    </row>
    <row r="759" spans="1:19" ht="16.5" customHeight="1">
      <c r="A759" s="180"/>
      <c r="B759" s="180"/>
      <c r="C759" s="180"/>
      <c r="D759" s="181"/>
      <c r="E759" s="181"/>
      <c r="F759" s="181"/>
      <c r="L759" s="180"/>
      <c r="M759" s="180"/>
      <c r="O759" s="180"/>
      <c r="P759" s="180"/>
      <c r="Q759" s="180"/>
      <c r="R759" s="180"/>
      <c r="S759" s="180"/>
    </row>
    <row r="760" spans="1:19" ht="16.5" customHeight="1">
      <c r="A760" s="180"/>
      <c r="B760" s="180"/>
      <c r="C760" s="180"/>
      <c r="D760" s="181"/>
      <c r="E760" s="181"/>
      <c r="F760" s="181"/>
      <c r="L760" s="180"/>
      <c r="M760" s="180"/>
      <c r="O760" s="180"/>
      <c r="P760" s="180"/>
      <c r="Q760" s="180"/>
      <c r="R760" s="180"/>
      <c r="S760" s="180"/>
    </row>
    <row r="761" spans="1:19" ht="16.5" customHeight="1">
      <c r="A761" s="180"/>
      <c r="B761" s="180"/>
      <c r="C761" s="180"/>
      <c r="D761" s="181"/>
      <c r="E761" s="181"/>
      <c r="F761" s="181"/>
      <c r="L761" s="180"/>
      <c r="M761" s="180"/>
      <c r="O761" s="180"/>
      <c r="P761" s="180"/>
      <c r="Q761" s="180"/>
      <c r="R761" s="180"/>
      <c r="S761" s="180"/>
    </row>
    <row r="762" spans="1:19" ht="16.5" customHeight="1">
      <c r="A762" s="180"/>
      <c r="B762" s="180"/>
      <c r="C762" s="180"/>
      <c r="D762" s="181"/>
      <c r="E762" s="181"/>
      <c r="F762" s="181"/>
      <c r="L762" s="180"/>
      <c r="M762" s="180"/>
      <c r="O762" s="180"/>
      <c r="P762" s="180"/>
      <c r="Q762" s="180"/>
      <c r="R762" s="180"/>
      <c r="S762" s="180"/>
    </row>
    <row r="763" spans="1:19" ht="16.5" customHeight="1">
      <c r="A763" s="180"/>
      <c r="B763" s="180"/>
      <c r="C763" s="180"/>
      <c r="D763" s="181"/>
      <c r="E763" s="181"/>
      <c r="F763" s="181"/>
      <c r="L763" s="180"/>
      <c r="M763" s="180"/>
      <c r="O763" s="180"/>
      <c r="P763" s="180"/>
      <c r="Q763" s="180"/>
      <c r="R763" s="180"/>
      <c r="S763" s="180"/>
    </row>
    <row r="764" spans="1:19" ht="16.5" customHeight="1">
      <c r="A764" s="180"/>
      <c r="B764" s="180"/>
      <c r="C764" s="180"/>
      <c r="D764" s="181"/>
      <c r="E764" s="181"/>
      <c r="F764" s="181"/>
      <c r="L764" s="180"/>
      <c r="M764" s="180"/>
      <c r="O764" s="180"/>
      <c r="P764" s="180"/>
      <c r="Q764" s="180"/>
      <c r="R764" s="180"/>
      <c r="S764" s="180"/>
    </row>
    <row r="765" spans="1:19" ht="16.5" customHeight="1">
      <c r="A765" s="180"/>
      <c r="B765" s="180"/>
      <c r="C765" s="180"/>
      <c r="D765" s="181"/>
      <c r="E765" s="181"/>
      <c r="F765" s="181"/>
      <c r="L765" s="180"/>
      <c r="M765" s="180"/>
      <c r="O765" s="180"/>
      <c r="P765" s="180"/>
      <c r="Q765" s="180"/>
      <c r="R765" s="180"/>
      <c r="S765" s="180"/>
    </row>
    <row r="766" spans="1:19" ht="16.5" customHeight="1">
      <c r="A766" s="180"/>
      <c r="B766" s="180"/>
      <c r="C766" s="180"/>
      <c r="D766" s="181"/>
      <c r="E766" s="181"/>
      <c r="F766" s="181"/>
      <c r="L766" s="180"/>
      <c r="M766" s="180"/>
      <c r="O766" s="180"/>
      <c r="P766" s="180"/>
      <c r="Q766" s="180"/>
      <c r="R766" s="180"/>
      <c r="S766" s="180"/>
    </row>
    <row r="767" spans="1:19" ht="16.5" customHeight="1">
      <c r="A767" s="180"/>
      <c r="B767" s="180"/>
      <c r="C767" s="180"/>
      <c r="D767" s="181"/>
      <c r="E767" s="181"/>
      <c r="F767" s="181"/>
      <c r="L767" s="180"/>
      <c r="M767" s="180"/>
      <c r="O767" s="180"/>
      <c r="P767" s="180"/>
      <c r="Q767" s="180"/>
      <c r="R767" s="180"/>
      <c r="S767" s="180"/>
    </row>
    <row r="768" spans="1:19" ht="16.5" customHeight="1">
      <c r="A768" s="180"/>
      <c r="B768" s="180"/>
      <c r="C768" s="180"/>
      <c r="D768" s="181"/>
      <c r="E768" s="181"/>
      <c r="F768" s="181"/>
      <c r="L768" s="180"/>
      <c r="M768" s="180"/>
      <c r="O768" s="180"/>
      <c r="P768" s="180"/>
      <c r="Q768" s="180"/>
      <c r="R768" s="180"/>
      <c r="S768" s="180"/>
    </row>
    <row r="769" spans="1:19" ht="16.5" customHeight="1">
      <c r="A769" s="180"/>
      <c r="B769" s="180"/>
      <c r="C769" s="180"/>
      <c r="D769" s="181"/>
      <c r="E769" s="181"/>
      <c r="F769" s="181"/>
      <c r="L769" s="180"/>
      <c r="M769" s="180"/>
      <c r="O769" s="180"/>
      <c r="P769" s="180"/>
      <c r="Q769" s="180"/>
      <c r="R769" s="180"/>
      <c r="S769" s="180"/>
    </row>
    <row r="770" spans="1:19" ht="16.5" customHeight="1">
      <c r="A770" s="180"/>
      <c r="B770" s="180"/>
      <c r="C770" s="180"/>
      <c r="D770" s="181"/>
      <c r="E770" s="181"/>
      <c r="F770" s="181"/>
      <c r="L770" s="180"/>
      <c r="M770" s="180"/>
      <c r="O770" s="180"/>
      <c r="P770" s="180"/>
      <c r="Q770" s="180"/>
      <c r="R770" s="180"/>
      <c r="S770" s="180"/>
    </row>
    <row r="771" spans="1:19" ht="16.5" customHeight="1">
      <c r="A771" s="180"/>
      <c r="B771" s="180"/>
      <c r="C771" s="180"/>
      <c r="D771" s="181"/>
      <c r="E771" s="181"/>
      <c r="F771" s="181"/>
      <c r="L771" s="180"/>
      <c r="M771" s="180"/>
      <c r="O771" s="180"/>
      <c r="P771" s="180"/>
      <c r="Q771" s="180"/>
      <c r="R771" s="180"/>
      <c r="S771" s="180"/>
    </row>
    <row r="772" spans="1:19" ht="16.5" customHeight="1">
      <c r="A772" s="180"/>
      <c r="B772" s="180"/>
      <c r="C772" s="180"/>
      <c r="D772" s="181"/>
      <c r="E772" s="181"/>
      <c r="F772" s="181"/>
      <c r="L772" s="180"/>
      <c r="M772" s="180"/>
      <c r="O772" s="180"/>
      <c r="P772" s="180"/>
      <c r="Q772" s="180"/>
      <c r="R772" s="180"/>
      <c r="S772" s="180"/>
    </row>
    <row r="773" spans="1:19" ht="16.5" customHeight="1">
      <c r="A773" s="180"/>
      <c r="B773" s="180"/>
      <c r="C773" s="180"/>
      <c r="D773" s="181"/>
      <c r="E773" s="181"/>
      <c r="F773" s="181"/>
      <c r="L773" s="180"/>
      <c r="M773" s="180"/>
      <c r="O773" s="180"/>
      <c r="P773" s="180"/>
      <c r="Q773" s="180"/>
      <c r="R773" s="180"/>
      <c r="S773" s="180"/>
    </row>
    <row r="774" spans="1:19" ht="16.5" customHeight="1">
      <c r="A774" s="180"/>
      <c r="B774" s="180"/>
      <c r="C774" s="180"/>
      <c r="D774" s="181"/>
      <c r="E774" s="181"/>
      <c r="F774" s="181"/>
      <c r="L774" s="180"/>
      <c r="M774" s="180"/>
      <c r="O774" s="180"/>
      <c r="P774" s="180"/>
      <c r="Q774" s="180"/>
      <c r="R774" s="180"/>
      <c r="S774" s="180"/>
    </row>
    <row r="775" spans="1:19" ht="16.5" customHeight="1">
      <c r="A775" s="180"/>
      <c r="B775" s="180"/>
      <c r="C775" s="180"/>
      <c r="D775" s="181"/>
      <c r="E775" s="181"/>
      <c r="F775" s="181"/>
      <c r="L775" s="180"/>
      <c r="M775" s="180"/>
      <c r="O775" s="180"/>
      <c r="P775" s="180"/>
      <c r="Q775" s="180"/>
      <c r="R775" s="180"/>
      <c r="S775" s="180"/>
    </row>
    <row r="776" spans="1:19" ht="16.5" customHeight="1">
      <c r="A776" s="180"/>
      <c r="B776" s="180"/>
      <c r="C776" s="180"/>
      <c r="D776" s="181"/>
      <c r="E776" s="181"/>
      <c r="F776" s="181"/>
      <c r="L776" s="180"/>
      <c r="M776" s="180"/>
      <c r="O776" s="180"/>
      <c r="P776" s="180"/>
      <c r="Q776" s="180"/>
      <c r="R776" s="180"/>
      <c r="S776" s="180"/>
    </row>
    <row r="777" spans="1:19" ht="16.5" customHeight="1">
      <c r="A777" s="180"/>
      <c r="B777" s="180"/>
      <c r="C777" s="180"/>
      <c r="D777" s="181"/>
      <c r="E777" s="181"/>
      <c r="F777" s="181"/>
      <c r="L777" s="180"/>
      <c r="M777" s="180"/>
      <c r="O777" s="180"/>
      <c r="P777" s="180"/>
      <c r="Q777" s="180"/>
      <c r="R777" s="180"/>
      <c r="S777" s="180"/>
    </row>
    <row r="778" spans="1:19" ht="16.5" customHeight="1">
      <c r="A778" s="180"/>
      <c r="B778" s="180"/>
      <c r="C778" s="180"/>
      <c r="D778" s="181"/>
      <c r="E778" s="181"/>
      <c r="F778" s="181"/>
      <c r="L778" s="180"/>
      <c r="M778" s="180"/>
      <c r="O778" s="180"/>
      <c r="P778" s="180"/>
      <c r="Q778" s="180"/>
      <c r="R778" s="180"/>
      <c r="S778" s="180"/>
    </row>
    <row r="779" spans="1:19" ht="16.5" customHeight="1">
      <c r="A779" s="180"/>
      <c r="B779" s="180"/>
      <c r="C779" s="180"/>
      <c r="D779" s="181"/>
      <c r="E779" s="181"/>
      <c r="F779" s="181"/>
      <c r="L779" s="180"/>
      <c r="M779" s="180"/>
      <c r="O779" s="180"/>
      <c r="P779" s="180"/>
      <c r="Q779" s="180"/>
      <c r="R779" s="180"/>
      <c r="S779" s="180"/>
    </row>
    <row r="780" spans="1:19" ht="16.5" customHeight="1">
      <c r="A780" s="180"/>
      <c r="B780" s="180"/>
      <c r="C780" s="180"/>
      <c r="D780" s="181"/>
      <c r="E780" s="181"/>
      <c r="F780" s="181"/>
      <c r="L780" s="180"/>
      <c r="M780" s="180"/>
      <c r="O780" s="180"/>
      <c r="P780" s="180"/>
      <c r="Q780" s="180"/>
      <c r="R780" s="180"/>
      <c r="S780" s="180"/>
    </row>
    <row r="781" spans="1:19" ht="16.5" customHeight="1">
      <c r="A781" s="180"/>
      <c r="B781" s="180"/>
      <c r="C781" s="180"/>
      <c r="D781" s="181"/>
      <c r="E781" s="181"/>
      <c r="F781" s="181"/>
      <c r="L781" s="180"/>
      <c r="M781" s="180"/>
      <c r="O781" s="180"/>
      <c r="P781" s="180"/>
      <c r="Q781" s="180"/>
      <c r="R781" s="180"/>
      <c r="S781" s="180"/>
    </row>
    <row r="782" spans="1:19" ht="16.5" customHeight="1">
      <c r="A782" s="180"/>
      <c r="B782" s="180"/>
      <c r="C782" s="180"/>
      <c r="D782" s="181"/>
      <c r="E782" s="181"/>
      <c r="F782" s="181"/>
      <c r="L782" s="180"/>
      <c r="M782" s="180"/>
      <c r="O782" s="180"/>
      <c r="P782" s="180"/>
      <c r="Q782" s="180"/>
      <c r="R782" s="180"/>
      <c r="S782" s="180"/>
    </row>
    <row r="783" spans="1:19" ht="16.5" customHeight="1">
      <c r="A783" s="180"/>
      <c r="B783" s="180"/>
      <c r="C783" s="180"/>
      <c r="D783" s="181"/>
      <c r="E783" s="181"/>
      <c r="F783" s="181"/>
      <c r="L783" s="180"/>
      <c r="M783" s="180"/>
      <c r="O783" s="180"/>
      <c r="P783" s="180"/>
      <c r="Q783" s="180"/>
      <c r="R783" s="180"/>
      <c r="S783" s="180"/>
    </row>
    <row r="784" spans="1:19" ht="16.5" customHeight="1">
      <c r="A784" s="180"/>
      <c r="B784" s="180"/>
      <c r="C784" s="180"/>
      <c r="D784" s="181"/>
      <c r="E784" s="181"/>
      <c r="F784" s="181"/>
      <c r="L784" s="180"/>
      <c r="M784" s="180"/>
      <c r="O784" s="180"/>
      <c r="P784" s="180"/>
      <c r="Q784" s="180"/>
      <c r="R784" s="180"/>
      <c r="S784" s="180"/>
    </row>
    <row r="785" spans="1:19" ht="16.5" customHeight="1">
      <c r="A785" s="180"/>
      <c r="B785" s="180"/>
      <c r="C785" s="180"/>
      <c r="D785" s="181"/>
      <c r="E785" s="181"/>
      <c r="F785" s="181"/>
      <c r="L785" s="180"/>
      <c r="M785" s="180"/>
      <c r="O785" s="180"/>
      <c r="P785" s="180"/>
      <c r="Q785" s="180"/>
      <c r="R785" s="180"/>
      <c r="S785" s="180"/>
    </row>
    <row r="786" spans="1:19" ht="16.5" customHeight="1">
      <c r="A786" s="180"/>
      <c r="B786" s="180"/>
      <c r="C786" s="180"/>
      <c r="D786" s="181"/>
      <c r="E786" s="181"/>
      <c r="F786" s="181"/>
      <c r="L786" s="180"/>
      <c r="M786" s="180"/>
      <c r="O786" s="180"/>
      <c r="P786" s="180"/>
      <c r="Q786" s="180"/>
      <c r="R786" s="180"/>
      <c r="S786" s="180"/>
    </row>
    <row r="787" spans="1:19" ht="16.5" customHeight="1">
      <c r="A787" s="180"/>
      <c r="B787" s="180"/>
      <c r="C787" s="180"/>
      <c r="D787" s="181"/>
      <c r="E787" s="181"/>
      <c r="F787" s="181"/>
      <c r="L787" s="180"/>
      <c r="M787" s="180"/>
      <c r="O787" s="180"/>
      <c r="P787" s="180"/>
      <c r="Q787" s="180"/>
      <c r="R787" s="180"/>
      <c r="S787" s="180"/>
    </row>
    <row r="788" spans="1:19" ht="16.5" customHeight="1">
      <c r="A788" s="180"/>
      <c r="B788" s="180"/>
      <c r="C788" s="180"/>
      <c r="D788" s="181"/>
      <c r="E788" s="181"/>
      <c r="F788" s="181"/>
      <c r="L788" s="180"/>
      <c r="M788" s="180"/>
      <c r="O788" s="180"/>
      <c r="P788" s="180"/>
      <c r="Q788" s="180"/>
      <c r="R788" s="180"/>
      <c r="S788" s="180"/>
    </row>
    <row r="789" spans="1:19" ht="16.5" customHeight="1">
      <c r="A789" s="180"/>
      <c r="B789" s="180"/>
      <c r="C789" s="180"/>
      <c r="D789" s="181"/>
      <c r="E789" s="181"/>
      <c r="F789" s="181"/>
      <c r="L789" s="180"/>
      <c r="M789" s="180"/>
      <c r="O789" s="180"/>
      <c r="P789" s="180"/>
      <c r="Q789" s="180"/>
      <c r="R789" s="180"/>
      <c r="S789" s="180"/>
    </row>
    <row r="790" spans="1:19" ht="16.5" customHeight="1">
      <c r="A790" s="180"/>
      <c r="B790" s="180"/>
      <c r="C790" s="180"/>
      <c r="D790" s="181"/>
      <c r="E790" s="181"/>
      <c r="F790" s="181"/>
      <c r="L790" s="180"/>
      <c r="M790" s="180"/>
      <c r="O790" s="180"/>
      <c r="P790" s="180"/>
      <c r="Q790" s="180"/>
      <c r="R790" s="180"/>
      <c r="S790" s="180"/>
    </row>
    <row r="791" spans="1:19" ht="16.5" customHeight="1">
      <c r="A791" s="180"/>
      <c r="B791" s="180"/>
      <c r="C791" s="180"/>
      <c r="D791" s="181"/>
      <c r="E791" s="181"/>
      <c r="F791" s="181"/>
      <c r="L791" s="180"/>
      <c r="M791" s="180"/>
      <c r="O791" s="180"/>
      <c r="P791" s="180"/>
      <c r="Q791" s="180"/>
      <c r="R791" s="180"/>
      <c r="S791" s="180"/>
    </row>
    <row r="792" spans="1:19" ht="16.5" customHeight="1">
      <c r="A792" s="180"/>
      <c r="B792" s="180"/>
      <c r="C792" s="180"/>
      <c r="D792" s="181"/>
      <c r="E792" s="181"/>
      <c r="F792" s="181"/>
      <c r="L792" s="180"/>
      <c r="M792" s="180"/>
      <c r="O792" s="180"/>
      <c r="P792" s="180"/>
      <c r="Q792" s="180"/>
      <c r="R792" s="180"/>
      <c r="S792" s="180"/>
    </row>
    <row r="793" spans="1:19" ht="16.5" customHeight="1">
      <c r="A793" s="180"/>
      <c r="B793" s="180"/>
      <c r="C793" s="180"/>
      <c r="D793" s="181"/>
      <c r="E793" s="181"/>
      <c r="F793" s="181"/>
      <c r="L793" s="180"/>
      <c r="M793" s="180"/>
      <c r="O793" s="180"/>
      <c r="P793" s="180"/>
      <c r="Q793" s="180"/>
      <c r="R793" s="180"/>
      <c r="S793" s="180"/>
    </row>
    <row r="794" spans="1:19" ht="16.5" customHeight="1">
      <c r="A794" s="180"/>
      <c r="B794" s="180"/>
      <c r="C794" s="180"/>
      <c r="D794" s="181"/>
      <c r="E794" s="181"/>
      <c r="F794" s="181"/>
      <c r="L794" s="180"/>
      <c r="M794" s="180"/>
      <c r="O794" s="180"/>
      <c r="P794" s="180"/>
      <c r="Q794" s="180"/>
      <c r="R794" s="180"/>
      <c r="S794" s="180"/>
    </row>
    <row r="795" spans="1:19" ht="16.5" customHeight="1">
      <c r="A795" s="180"/>
      <c r="B795" s="180"/>
      <c r="C795" s="180"/>
      <c r="D795" s="181"/>
      <c r="E795" s="181"/>
      <c r="F795" s="181"/>
      <c r="L795" s="180"/>
      <c r="M795" s="180"/>
      <c r="O795" s="180"/>
      <c r="P795" s="180"/>
      <c r="Q795" s="180"/>
      <c r="R795" s="180"/>
      <c r="S795" s="180"/>
    </row>
    <row r="796" spans="1:19" ht="16.5" customHeight="1">
      <c r="A796" s="180"/>
      <c r="B796" s="180"/>
      <c r="C796" s="180"/>
      <c r="D796" s="181"/>
      <c r="E796" s="181"/>
      <c r="F796" s="181"/>
      <c r="L796" s="180"/>
      <c r="M796" s="180"/>
      <c r="O796" s="180"/>
      <c r="P796" s="180"/>
      <c r="Q796" s="180"/>
      <c r="R796" s="180"/>
      <c r="S796" s="180"/>
    </row>
    <row r="797" spans="1:19" ht="16.5" customHeight="1">
      <c r="A797" s="180"/>
      <c r="B797" s="180"/>
      <c r="C797" s="180"/>
      <c r="D797" s="181"/>
      <c r="E797" s="181"/>
      <c r="F797" s="181"/>
      <c r="L797" s="180"/>
      <c r="M797" s="180"/>
      <c r="O797" s="180"/>
      <c r="P797" s="180"/>
      <c r="Q797" s="180"/>
      <c r="R797" s="180"/>
      <c r="S797" s="180"/>
    </row>
    <row r="798" spans="1:19" ht="16.5" customHeight="1">
      <c r="A798" s="180"/>
      <c r="B798" s="180"/>
      <c r="C798" s="180"/>
      <c r="D798" s="181"/>
      <c r="E798" s="181"/>
      <c r="F798" s="181"/>
      <c r="L798" s="180"/>
      <c r="M798" s="180"/>
      <c r="O798" s="180"/>
      <c r="P798" s="180"/>
      <c r="Q798" s="180"/>
      <c r="R798" s="180"/>
      <c r="S798" s="180"/>
    </row>
    <row r="799" spans="1:19" ht="16.5" customHeight="1">
      <c r="A799" s="180"/>
      <c r="B799" s="180"/>
      <c r="C799" s="180"/>
      <c r="D799" s="181"/>
      <c r="E799" s="181"/>
      <c r="F799" s="181"/>
      <c r="L799" s="180"/>
      <c r="M799" s="180"/>
      <c r="O799" s="180"/>
      <c r="P799" s="180"/>
      <c r="Q799" s="180"/>
      <c r="R799" s="180"/>
      <c r="S799" s="180"/>
    </row>
    <row r="800" spans="1:19" ht="16.5" customHeight="1">
      <c r="A800" s="180"/>
      <c r="B800" s="180"/>
      <c r="C800" s="180"/>
      <c r="D800" s="181"/>
      <c r="E800" s="181"/>
      <c r="F800" s="181"/>
      <c r="L800" s="180"/>
      <c r="M800" s="180"/>
      <c r="O800" s="180"/>
      <c r="P800" s="180"/>
      <c r="Q800" s="180"/>
      <c r="R800" s="180"/>
      <c r="S800" s="180"/>
    </row>
    <row r="801" spans="1:19" ht="16.5" customHeight="1">
      <c r="A801" s="180"/>
      <c r="B801" s="180"/>
      <c r="C801" s="180"/>
      <c r="D801" s="181"/>
      <c r="E801" s="181"/>
      <c r="F801" s="181"/>
      <c r="L801" s="180"/>
      <c r="M801" s="180"/>
      <c r="O801" s="180"/>
      <c r="P801" s="180"/>
      <c r="Q801" s="180"/>
      <c r="R801" s="180"/>
      <c r="S801" s="180"/>
    </row>
    <row r="802" spans="1:19" ht="16.5" customHeight="1">
      <c r="A802" s="180"/>
      <c r="B802" s="180"/>
      <c r="C802" s="180"/>
      <c r="D802" s="181"/>
      <c r="E802" s="181"/>
      <c r="F802" s="181"/>
      <c r="L802" s="180"/>
      <c r="M802" s="180"/>
      <c r="O802" s="180"/>
      <c r="P802" s="180"/>
      <c r="Q802" s="180"/>
      <c r="R802" s="180"/>
      <c r="S802" s="180"/>
    </row>
    <row r="803" spans="1:19" ht="16.5" customHeight="1">
      <c r="A803" s="180"/>
      <c r="B803" s="180"/>
      <c r="C803" s="180"/>
      <c r="D803" s="181"/>
      <c r="E803" s="181"/>
      <c r="F803" s="181"/>
      <c r="L803" s="180"/>
      <c r="M803" s="180"/>
      <c r="O803" s="180"/>
      <c r="P803" s="180"/>
      <c r="Q803" s="180"/>
      <c r="R803" s="180"/>
      <c r="S803" s="180"/>
    </row>
    <row r="804" spans="1:19" ht="16.5" customHeight="1">
      <c r="A804" s="180"/>
      <c r="B804" s="180"/>
      <c r="C804" s="180"/>
      <c r="D804" s="181"/>
      <c r="E804" s="181"/>
      <c r="F804" s="181"/>
      <c r="L804" s="180"/>
      <c r="M804" s="180"/>
      <c r="O804" s="180"/>
      <c r="P804" s="180"/>
      <c r="Q804" s="180"/>
      <c r="R804" s="180"/>
      <c r="S804" s="180"/>
    </row>
    <row r="805" spans="1:19" ht="16.5" customHeight="1">
      <c r="A805" s="180"/>
      <c r="B805" s="180"/>
      <c r="C805" s="180"/>
      <c r="D805" s="181"/>
      <c r="E805" s="181"/>
      <c r="F805" s="181"/>
      <c r="L805" s="180"/>
      <c r="M805" s="180"/>
      <c r="O805" s="180"/>
      <c r="P805" s="180"/>
      <c r="Q805" s="180"/>
      <c r="R805" s="180"/>
      <c r="S805" s="180"/>
    </row>
    <row r="806" spans="1:19" ht="16.5" customHeight="1">
      <c r="A806" s="180"/>
      <c r="B806" s="180"/>
      <c r="C806" s="180"/>
      <c r="D806" s="181"/>
      <c r="E806" s="181"/>
      <c r="F806" s="181"/>
      <c r="L806" s="180"/>
      <c r="M806" s="180"/>
      <c r="O806" s="180"/>
      <c r="P806" s="180"/>
      <c r="Q806" s="180"/>
      <c r="R806" s="180"/>
      <c r="S806" s="180"/>
    </row>
    <row r="807" spans="1:19" ht="16.5" customHeight="1">
      <c r="A807" s="180"/>
      <c r="B807" s="180"/>
      <c r="C807" s="180"/>
      <c r="D807" s="181"/>
      <c r="E807" s="181"/>
      <c r="F807" s="181"/>
      <c r="L807" s="180"/>
      <c r="M807" s="180"/>
      <c r="O807" s="180"/>
      <c r="P807" s="180"/>
      <c r="Q807" s="180"/>
      <c r="R807" s="180"/>
      <c r="S807" s="180"/>
    </row>
    <row r="808" spans="1:19" ht="16.5" customHeight="1">
      <c r="A808" s="180"/>
      <c r="B808" s="180"/>
      <c r="C808" s="180"/>
      <c r="D808" s="181"/>
      <c r="E808" s="181"/>
      <c r="F808" s="181"/>
      <c r="L808" s="180"/>
      <c r="M808" s="180"/>
      <c r="O808" s="180"/>
      <c r="P808" s="180"/>
      <c r="Q808" s="180"/>
      <c r="R808" s="180"/>
      <c r="S808" s="180"/>
    </row>
    <row r="809" spans="1:19" ht="16.5" customHeight="1">
      <c r="A809" s="180"/>
      <c r="B809" s="180"/>
      <c r="C809" s="180"/>
      <c r="D809" s="181"/>
      <c r="E809" s="181"/>
      <c r="F809" s="181"/>
      <c r="L809" s="180"/>
      <c r="M809" s="180"/>
      <c r="O809" s="180"/>
      <c r="P809" s="180"/>
      <c r="Q809" s="180"/>
      <c r="R809" s="180"/>
      <c r="S809" s="180"/>
    </row>
    <row r="810" spans="1:19" ht="16.5" customHeight="1">
      <c r="A810" s="180"/>
      <c r="B810" s="180"/>
      <c r="C810" s="180"/>
      <c r="D810" s="181"/>
      <c r="E810" s="181"/>
      <c r="F810" s="181"/>
      <c r="L810" s="180"/>
      <c r="M810" s="180"/>
      <c r="O810" s="180"/>
      <c r="P810" s="180"/>
      <c r="Q810" s="180"/>
      <c r="R810" s="180"/>
      <c r="S810" s="180"/>
    </row>
    <row r="811" spans="1:19" ht="16.5" customHeight="1">
      <c r="A811" s="180"/>
      <c r="B811" s="180"/>
      <c r="C811" s="180"/>
      <c r="D811" s="181"/>
      <c r="E811" s="181"/>
      <c r="F811" s="181"/>
      <c r="L811" s="180"/>
      <c r="M811" s="180"/>
      <c r="O811" s="180"/>
      <c r="P811" s="180"/>
      <c r="Q811" s="180"/>
      <c r="R811" s="180"/>
      <c r="S811" s="180"/>
    </row>
    <row r="812" spans="1:19" ht="16.5" customHeight="1">
      <c r="A812" s="180"/>
      <c r="B812" s="180"/>
      <c r="C812" s="180"/>
      <c r="D812" s="181"/>
      <c r="E812" s="181"/>
      <c r="F812" s="181"/>
      <c r="L812" s="180"/>
      <c r="M812" s="180"/>
      <c r="O812" s="180"/>
      <c r="P812" s="180"/>
      <c r="Q812" s="180"/>
      <c r="R812" s="180"/>
      <c r="S812" s="180"/>
    </row>
    <row r="813" spans="1:19" ht="16.5" customHeight="1">
      <c r="A813" s="180"/>
      <c r="B813" s="180"/>
      <c r="C813" s="180"/>
      <c r="D813" s="181"/>
      <c r="E813" s="181"/>
      <c r="F813" s="181"/>
      <c r="L813" s="180"/>
      <c r="M813" s="180"/>
      <c r="O813" s="180"/>
      <c r="P813" s="180"/>
      <c r="Q813" s="180"/>
      <c r="R813" s="180"/>
      <c r="S813" s="180"/>
    </row>
    <row r="814" spans="1:19" ht="16.5" customHeight="1">
      <c r="A814" s="180"/>
      <c r="B814" s="180"/>
      <c r="C814" s="180"/>
      <c r="D814" s="181"/>
      <c r="E814" s="181"/>
      <c r="F814" s="181"/>
      <c r="L814" s="180"/>
      <c r="M814" s="180"/>
      <c r="O814" s="180"/>
      <c r="P814" s="180"/>
      <c r="Q814" s="180"/>
      <c r="R814" s="180"/>
      <c r="S814" s="180"/>
    </row>
    <row r="815" spans="1:19" ht="16.5" customHeight="1">
      <c r="A815" s="180"/>
      <c r="B815" s="180"/>
      <c r="C815" s="180"/>
      <c r="D815" s="181"/>
      <c r="E815" s="181"/>
      <c r="F815" s="181"/>
      <c r="L815" s="180"/>
      <c r="M815" s="180"/>
      <c r="O815" s="180"/>
      <c r="P815" s="180"/>
      <c r="Q815" s="180"/>
      <c r="R815" s="180"/>
      <c r="S815" s="180"/>
    </row>
    <row r="816" spans="1:19" ht="16.5" customHeight="1">
      <c r="A816" s="180"/>
      <c r="B816" s="180"/>
      <c r="C816" s="180"/>
      <c r="D816" s="181"/>
      <c r="E816" s="181"/>
      <c r="F816" s="181"/>
      <c r="L816" s="180"/>
      <c r="M816" s="180"/>
      <c r="O816" s="180"/>
      <c r="P816" s="180"/>
      <c r="Q816" s="180"/>
      <c r="R816" s="180"/>
      <c r="S816" s="180"/>
    </row>
    <row r="817" spans="1:19" ht="16.5" customHeight="1">
      <c r="A817" s="180"/>
      <c r="B817" s="180"/>
      <c r="C817" s="180"/>
      <c r="D817" s="181"/>
      <c r="E817" s="181"/>
      <c r="F817" s="181"/>
      <c r="L817" s="180"/>
      <c r="M817" s="180"/>
      <c r="O817" s="180"/>
      <c r="P817" s="180"/>
      <c r="Q817" s="180"/>
      <c r="R817" s="180"/>
      <c r="S817" s="180"/>
    </row>
    <row r="818" spans="1:19" ht="16.5" customHeight="1">
      <c r="A818" s="180"/>
      <c r="B818" s="180"/>
      <c r="C818" s="180"/>
      <c r="D818" s="181"/>
      <c r="E818" s="181"/>
      <c r="F818" s="181"/>
      <c r="L818" s="180"/>
      <c r="M818" s="180"/>
      <c r="O818" s="180"/>
      <c r="P818" s="180"/>
      <c r="Q818" s="180"/>
      <c r="R818" s="180"/>
      <c r="S818" s="180"/>
    </row>
    <row r="819" spans="1:19" ht="16.5" customHeight="1">
      <c r="A819" s="180"/>
      <c r="B819" s="180"/>
      <c r="C819" s="180"/>
      <c r="D819" s="181"/>
      <c r="E819" s="181"/>
      <c r="F819" s="181"/>
      <c r="L819" s="180"/>
      <c r="M819" s="180"/>
      <c r="O819" s="180"/>
      <c r="P819" s="180"/>
      <c r="Q819" s="180"/>
      <c r="R819" s="180"/>
      <c r="S819" s="180"/>
    </row>
    <row r="820" spans="1:19" ht="16.5" customHeight="1">
      <c r="A820" s="180"/>
      <c r="B820" s="180"/>
      <c r="C820" s="180"/>
      <c r="D820" s="181"/>
      <c r="E820" s="181"/>
      <c r="F820" s="181"/>
      <c r="L820" s="180"/>
      <c r="M820" s="180"/>
      <c r="O820" s="180"/>
      <c r="P820" s="180"/>
      <c r="Q820" s="180"/>
      <c r="R820" s="180"/>
      <c r="S820" s="180"/>
    </row>
    <row r="821" spans="1:19" ht="16.5" customHeight="1">
      <c r="A821" s="180"/>
      <c r="B821" s="180"/>
      <c r="C821" s="180"/>
      <c r="D821" s="181"/>
      <c r="E821" s="181"/>
      <c r="F821" s="181"/>
      <c r="L821" s="180"/>
      <c r="M821" s="180"/>
      <c r="O821" s="180"/>
      <c r="P821" s="180"/>
      <c r="Q821" s="180"/>
      <c r="R821" s="180"/>
      <c r="S821" s="180"/>
    </row>
    <row r="822" spans="1:19" ht="16.5" customHeight="1">
      <c r="A822" s="180"/>
      <c r="B822" s="180"/>
      <c r="C822" s="180"/>
      <c r="D822" s="181"/>
      <c r="E822" s="181"/>
      <c r="F822" s="181"/>
      <c r="L822" s="180"/>
      <c r="M822" s="180"/>
      <c r="O822" s="180"/>
      <c r="P822" s="180"/>
      <c r="Q822" s="180"/>
      <c r="R822" s="180"/>
      <c r="S822" s="180"/>
    </row>
    <row r="823" spans="1:19" ht="16.5" customHeight="1">
      <c r="A823" s="180"/>
      <c r="B823" s="180"/>
      <c r="C823" s="180"/>
      <c r="D823" s="181"/>
      <c r="E823" s="181"/>
      <c r="F823" s="181"/>
      <c r="L823" s="180"/>
      <c r="M823" s="180"/>
      <c r="O823" s="180"/>
      <c r="P823" s="180"/>
      <c r="Q823" s="180"/>
      <c r="R823" s="180"/>
      <c r="S823" s="180"/>
    </row>
    <row r="824" spans="1:19" ht="16.5" customHeight="1">
      <c r="A824" s="180"/>
      <c r="B824" s="180"/>
      <c r="C824" s="180"/>
      <c r="D824" s="181"/>
      <c r="E824" s="181"/>
      <c r="F824" s="181"/>
      <c r="L824" s="180"/>
      <c r="M824" s="180"/>
      <c r="O824" s="180"/>
      <c r="P824" s="180"/>
      <c r="Q824" s="180"/>
      <c r="R824" s="180"/>
      <c r="S824" s="180"/>
    </row>
    <row r="825" spans="1:19" ht="16.5" customHeight="1">
      <c r="A825" s="180"/>
      <c r="B825" s="180"/>
      <c r="C825" s="180"/>
      <c r="D825" s="181"/>
      <c r="E825" s="181"/>
      <c r="F825" s="181"/>
      <c r="L825" s="180"/>
      <c r="M825" s="180"/>
      <c r="O825" s="180"/>
      <c r="P825" s="180"/>
      <c r="Q825" s="180"/>
      <c r="R825" s="180"/>
      <c r="S825" s="180"/>
    </row>
    <row r="826" spans="1:19" ht="16.5" customHeight="1">
      <c r="A826" s="180"/>
      <c r="B826" s="180"/>
      <c r="C826" s="180"/>
      <c r="D826" s="181"/>
      <c r="E826" s="181"/>
      <c r="F826" s="181"/>
      <c r="L826" s="180"/>
      <c r="M826" s="180"/>
      <c r="O826" s="180"/>
      <c r="P826" s="180"/>
      <c r="Q826" s="180"/>
      <c r="R826" s="180"/>
      <c r="S826" s="180"/>
    </row>
    <row r="827" spans="1:19" ht="16.5" customHeight="1">
      <c r="A827" s="180"/>
      <c r="B827" s="180"/>
      <c r="C827" s="180"/>
      <c r="D827" s="181"/>
      <c r="E827" s="181"/>
      <c r="F827" s="181"/>
      <c r="L827" s="180"/>
      <c r="M827" s="180"/>
      <c r="O827" s="180"/>
      <c r="P827" s="180"/>
      <c r="Q827" s="180"/>
      <c r="R827" s="180"/>
      <c r="S827" s="180"/>
    </row>
    <row r="828" spans="1:19" ht="16.5" customHeight="1">
      <c r="A828" s="180"/>
      <c r="B828" s="180"/>
      <c r="C828" s="180"/>
      <c r="D828" s="181"/>
      <c r="E828" s="181"/>
      <c r="F828" s="181"/>
      <c r="L828" s="180"/>
      <c r="M828" s="180"/>
      <c r="O828" s="180"/>
      <c r="P828" s="180"/>
      <c r="Q828" s="180"/>
      <c r="R828" s="180"/>
      <c r="S828" s="180"/>
    </row>
    <row r="829" spans="1:19" ht="16.5" customHeight="1">
      <c r="A829" s="180"/>
      <c r="B829" s="180"/>
      <c r="C829" s="180"/>
      <c r="D829" s="181"/>
      <c r="E829" s="181"/>
      <c r="F829" s="181"/>
      <c r="L829" s="180"/>
      <c r="M829" s="180"/>
      <c r="O829" s="180"/>
      <c r="P829" s="180"/>
      <c r="Q829" s="180"/>
      <c r="R829" s="180"/>
      <c r="S829" s="180"/>
    </row>
    <row r="830" spans="1:19" ht="16.5" customHeight="1">
      <c r="A830" s="180"/>
      <c r="B830" s="180"/>
      <c r="C830" s="180"/>
      <c r="D830" s="181"/>
      <c r="E830" s="181"/>
      <c r="F830" s="181"/>
      <c r="L830" s="180"/>
      <c r="M830" s="180"/>
      <c r="O830" s="180"/>
      <c r="P830" s="180"/>
      <c r="Q830" s="180"/>
      <c r="R830" s="180"/>
      <c r="S830" s="180"/>
    </row>
    <row r="831" spans="1:19" ht="16.5" customHeight="1">
      <c r="A831" s="180"/>
      <c r="B831" s="180"/>
      <c r="C831" s="180"/>
      <c r="D831" s="181"/>
      <c r="E831" s="181"/>
      <c r="F831" s="181"/>
      <c r="L831" s="180"/>
      <c r="M831" s="180"/>
      <c r="O831" s="180"/>
      <c r="P831" s="180"/>
      <c r="Q831" s="180"/>
      <c r="R831" s="180"/>
      <c r="S831" s="180"/>
    </row>
    <row r="832" spans="1:19" ht="16.5" customHeight="1">
      <c r="A832" s="180"/>
      <c r="B832" s="180"/>
      <c r="C832" s="180"/>
      <c r="D832" s="181"/>
      <c r="E832" s="181"/>
      <c r="F832" s="181"/>
      <c r="L832" s="180"/>
      <c r="M832" s="180"/>
      <c r="O832" s="180"/>
      <c r="P832" s="180"/>
      <c r="Q832" s="180"/>
      <c r="R832" s="180"/>
      <c r="S832" s="180"/>
    </row>
    <row r="833" spans="1:19" ht="16.5" customHeight="1">
      <c r="A833" s="180"/>
      <c r="B833" s="180"/>
      <c r="C833" s="180"/>
      <c r="D833" s="181"/>
      <c r="E833" s="181"/>
      <c r="F833" s="181"/>
      <c r="L833" s="180"/>
      <c r="M833" s="180"/>
      <c r="O833" s="180"/>
      <c r="P833" s="180"/>
      <c r="Q833" s="180"/>
      <c r="R833" s="180"/>
      <c r="S833" s="180"/>
    </row>
    <row r="834" spans="1:19" ht="16.5" customHeight="1">
      <c r="A834" s="180"/>
      <c r="B834" s="180"/>
      <c r="C834" s="180"/>
      <c r="D834" s="181"/>
      <c r="E834" s="181"/>
      <c r="F834" s="181"/>
      <c r="L834" s="180"/>
      <c r="M834" s="180"/>
      <c r="O834" s="180"/>
      <c r="P834" s="180"/>
      <c r="Q834" s="180"/>
      <c r="R834" s="180"/>
      <c r="S834" s="180"/>
    </row>
    <row r="835" spans="1:19" ht="16.5" customHeight="1">
      <c r="A835" s="180"/>
      <c r="B835" s="180"/>
      <c r="C835" s="180"/>
      <c r="D835" s="181"/>
      <c r="E835" s="181"/>
      <c r="F835" s="181"/>
      <c r="L835" s="180"/>
      <c r="M835" s="180"/>
      <c r="O835" s="180"/>
      <c r="P835" s="180"/>
      <c r="Q835" s="180"/>
      <c r="R835" s="180"/>
      <c r="S835" s="180"/>
    </row>
    <row r="836" spans="1:19" ht="16.5" customHeight="1">
      <c r="A836" s="180"/>
      <c r="B836" s="180"/>
      <c r="C836" s="180"/>
      <c r="D836" s="181"/>
      <c r="E836" s="181"/>
      <c r="F836" s="181"/>
      <c r="L836" s="180"/>
      <c r="M836" s="180"/>
      <c r="O836" s="180"/>
      <c r="P836" s="180"/>
      <c r="Q836" s="180"/>
      <c r="R836" s="180"/>
      <c r="S836" s="180"/>
    </row>
    <row r="837" spans="1:19" ht="16.5" customHeight="1">
      <c r="A837" s="180"/>
      <c r="B837" s="180"/>
      <c r="C837" s="180"/>
      <c r="D837" s="181"/>
      <c r="E837" s="181"/>
      <c r="F837" s="181"/>
      <c r="L837" s="180"/>
      <c r="M837" s="180"/>
      <c r="O837" s="180"/>
      <c r="P837" s="180"/>
      <c r="Q837" s="180"/>
      <c r="R837" s="180"/>
      <c r="S837" s="180"/>
    </row>
    <row r="838" spans="1:19" ht="16.5" customHeight="1">
      <c r="A838" s="180"/>
      <c r="B838" s="180"/>
      <c r="C838" s="180"/>
      <c r="D838" s="181"/>
      <c r="E838" s="181"/>
      <c r="F838" s="181"/>
      <c r="L838" s="180"/>
      <c r="M838" s="180"/>
      <c r="O838" s="180"/>
      <c r="P838" s="180"/>
      <c r="Q838" s="180"/>
      <c r="R838" s="180"/>
      <c r="S838" s="180"/>
    </row>
    <row r="839" spans="1:19" ht="16.5" customHeight="1">
      <c r="A839" s="180"/>
      <c r="B839" s="180"/>
      <c r="C839" s="180"/>
      <c r="D839" s="181"/>
      <c r="E839" s="181"/>
      <c r="F839" s="181"/>
      <c r="L839" s="180"/>
      <c r="M839" s="180"/>
      <c r="O839" s="180"/>
      <c r="P839" s="180"/>
      <c r="Q839" s="180"/>
      <c r="R839" s="180"/>
      <c r="S839" s="180"/>
    </row>
    <row r="840" spans="1:19" ht="16.5" customHeight="1">
      <c r="A840" s="180"/>
      <c r="B840" s="180"/>
      <c r="C840" s="180"/>
      <c r="D840" s="181"/>
      <c r="E840" s="181"/>
      <c r="F840" s="181"/>
      <c r="L840" s="180"/>
      <c r="M840" s="180"/>
      <c r="O840" s="180"/>
      <c r="P840" s="180"/>
      <c r="Q840" s="180"/>
      <c r="R840" s="180"/>
      <c r="S840" s="180"/>
    </row>
    <row r="841" spans="1:19" ht="16.5" customHeight="1">
      <c r="A841" s="180"/>
      <c r="B841" s="180"/>
      <c r="C841" s="180"/>
      <c r="D841" s="181"/>
      <c r="E841" s="181"/>
      <c r="F841" s="181"/>
      <c r="L841" s="180"/>
      <c r="M841" s="180"/>
      <c r="O841" s="180"/>
      <c r="P841" s="180"/>
      <c r="Q841" s="180"/>
      <c r="R841" s="180"/>
      <c r="S841" s="180"/>
    </row>
    <row r="842" spans="1:19" ht="16.5" customHeight="1">
      <c r="A842" s="180"/>
      <c r="B842" s="180"/>
      <c r="C842" s="180"/>
      <c r="D842" s="181"/>
      <c r="E842" s="181"/>
      <c r="F842" s="181"/>
      <c r="L842" s="180"/>
      <c r="M842" s="180"/>
      <c r="O842" s="180"/>
      <c r="P842" s="180"/>
      <c r="Q842" s="180"/>
      <c r="R842" s="180"/>
      <c r="S842" s="180"/>
    </row>
    <row r="843" spans="1:19" ht="16.5" customHeight="1">
      <c r="A843" s="180"/>
      <c r="B843" s="180"/>
      <c r="C843" s="180"/>
      <c r="D843" s="181"/>
      <c r="E843" s="181"/>
      <c r="F843" s="181"/>
      <c r="L843" s="180"/>
      <c r="M843" s="180"/>
      <c r="O843" s="180"/>
      <c r="P843" s="180"/>
      <c r="Q843" s="180"/>
      <c r="R843" s="180"/>
      <c r="S843" s="180"/>
    </row>
    <row r="844" spans="1:19" ht="16.5" customHeight="1">
      <c r="A844" s="180"/>
      <c r="B844" s="180"/>
      <c r="C844" s="180"/>
      <c r="D844" s="181"/>
      <c r="E844" s="181"/>
      <c r="F844" s="181"/>
      <c r="L844" s="180"/>
      <c r="M844" s="180"/>
      <c r="O844" s="180"/>
      <c r="P844" s="180"/>
      <c r="Q844" s="180"/>
      <c r="R844" s="180"/>
      <c r="S844" s="180"/>
    </row>
    <row r="845" spans="1:19" ht="16.5" customHeight="1">
      <c r="A845" s="180"/>
      <c r="B845" s="180"/>
      <c r="C845" s="180"/>
      <c r="D845" s="181"/>
      <c r="E845" s="181"/>
      <c r="F845" s="181"/>
      <c r="L845" s="180"/>
      <c r="M845" s="180"/>
      <c r="O845" s="180"/>
      <c r="P845" s="180"/>
      <c r="Q845" s="180"/>
      <c r="R845" s="180"/>
      <c r="S845" s="180"/>
    </row>
    <row r="846" spans="1:19" ht="16.5" customHeight="1">
      <c r="A846" s="180"/>
      <c r="B846" s="180"/>
      <c r="C846" s="180"/>
      <c r="D846" s="181"/>
      <c r="E846" s="181"/>
      <c r="F846" s="181"/>
      <c r="L846" s="180"/>
      <c r="M846" s="180"/>
      <c r="O846" s="180"/>
      <c r="P846" s="180"/>
      <c r="Q846" s="180"/>
      <c r="R846" s="180"/>
      <c r="S846" s="180"/>
    </row>
    <row r="847" spans="1:19" ht="16.5" customHeight="1">
      <c r="A847" s="180"/>
      <c r="B847" s="180"/>
      <c r="C847" s="180"/>
      <c r="D847" s="181"/>
      <c r="E847" s="181"/>
      <c r="F847" s="181"/>
      <c r="L847" s="180"/>
      <c r="M847" s="180"/>
      <c r="O847" s="180"/>
      <c r="P847" s="180"/>
      <c r="Q847" s="180"/>
      <c r="R847" s="180"/>
      <c r="S847" s="180"/>
    </row>
    <row r="848" spans="1:19" ht="16.5" customHeight="1">
      <c r="A848" s="180"/>
      <c r="B848" s="180"/>
      <c r="C848" s="180"/>
      <c r="D848" s="181"/>
      <c r="E848" s="181"/>
      <c r="F848" s="181"/>
      <c r="L848" s="180"/>
      <c r="M848" s="180"/>
      <c r="O848" s="180"/>
      <c r="P848" s="180"/>
      <c r="Q848" s="180"/>
      <c r="R848" s="180"/>
      <c r="S848" s="180"/>
    </row>
    <row r="849" spans="1:19" ht="16.5" customHeight="1">
      <c r="A849" s="180"/>
      <c r="B849" s="180"/>
      <c r="C849" s="180"/>
      <c r="D849" s="181"/>
      <c r="E849" s="181"/>
      <c r="F849" s="181"/>
      <c r="L849" s="180"/>
      <c r="M849" s="180"/>
      <c r="O849" s="180"/>
      <c r="P849" s="180"/>
      <c r="Q849" s="180"/>
      <c r="R849" s="180"/>
      <c r="S849" s="180"/>
    </row>
    <row r="850" spans="1:19" ht="16.5" customHeight="1">
      <c r="A850" s="180"/>
      <c r="B850" s="180"/>
      <c r="C850" s="180"/>
      <c r="D850" s="181"/>
      <c r="E850" s="181"/>
      <c r="F850" s="181"/>
      <c r="L850" s="180"/>
      <c r="M850" s="180"/>
      <c r="O850" s="180"/>
      <c r="P850" s="180"/>
      <c r="Q850" s="180"/>
      <c r="R850" s="180"/>
      <c r="S850" s="180"/>
    </row>
    <row r="851" spans="1:19" ht="16.5" customHeight="1">
      <c r="A851" s="180"/>
      <c r="B851" s="180"/>
      <c r="C851" s="180"/>
      <c r="D851" s="181"/>
      <c r="E851" s="181"/>
      <c r="F851" s="181"/>
      <c r="L851" s="180"/>
      <c r="M851" s="180"/>
      <c r="O851" s="180"/>
      <c r="P851" s="180"/>
      <c r="Q851" s="180"/>
      <c r="R851" s="180"/>
      <c r="S851" s="180"/>
    </row>
    <row r="852" spans="1:19" ht="16.5" customHeight="1">
      <c r="A852" s="180"/>
      <c r="B852" s="180"/>
      <c r="C852" s="180"/>
      <c r="D852" s="181"/>
      <c r="E852" s="181"/>
      <c r="F852" s="181"/>
      <c r="L852" s="180"/>
      <c r="M852" s="180"/>
      <c r="O852" s="180"/>
      <c r="P852" s="180"/>
      <c r="Q852" s="180"/>
      <c r="R852" s="180"/>
      <c r="S852" s="180"/>
    </row>
    <row r="853" spans="1:19" ht="16.5" customHeight="1">
      <c r="A853" s="180"/>
      <c r="B853" s="180"/>
      <c r="C853" s="180"/>
      <c r="D853" s="181"/>
      <c r="E853" s="181"/>
      <c r="F853" s="181"/>
      <c r="L853" s="180"/>
      <c r="M853" s="180"/>
      <c r="O853" s="180"/>
      <c r="P853" s="180"/>
      <c r="Q853" s="180"/>
      <c r="R853" s="180"/>
      <c r="S853" s="180"/>
    </row>
    <row r="854" spans="1:19" ht="16.5" customHeight="1">
      <c r="A854" s="180"/>
      <c r="B854" s="180"/>
      <c r="C854" s="180"/>
      <c r="D854" s="181"/>
      <c r="E854" s="181"/>
      <c r="F854" s="181"/>
      <c r="L854" s="180"/>
      <c r="M854" s="180"/>
      <c r="O854" s="180"/>
      <c r="P854" s="180"/>
      <c r="Q854" s="180"/>
      <c r="R854" s="180"/>
      <c r="S854" s="180"/>
    </row>
    <row r="855" spans="1:19" ht="16.5" customHeight="1">
      <c r="A855" s="180"/>
      <c r="B855" s="180"/>
      <c r="C855" s="180"/>
      <c r="D855" s="181"/>
      <c r="E855" s="181"/>
      <c r="F855" s="181"/>
      <c r="L855" s="180"/>
      <c r="M855" s="180"/>
      <c r="O855" s="180"/>
      <c r="P855" s="180"/>
      <c r="Q855" s="180"/>
      <c r="R855" s="180"/>
      <c r="S855" s="180"/>
    </row>
    <row r="856" spans="1:19" ht="16.5" customHeight="1">
      <c r="A856" s="180"/>
      <c r="B856" s="180"/>
      <c r="C856" s="180"/>
      <c r="D856" s="181"/>
      <c r="E856" s="181"/>
      <c r="F856" s="181"/>
      <c r="L856" s="180"/>
      <c r="M856" s="180"/>
      <c r="O856" s="180"/>
      <c r="P856" s="180"/>
      <c r="Q856" s="180"/>
      <c r="R856" s="180"/>
      <c r="S856" s="180"/>
    </row>
    <row r="857" spans="1:19" ht="16.5" customHeight="1">
      <c r="A857" s="180"/>
      <c r="B857" s="180"/>
      <c r="C857" s="180"/>
      <c r="D857" s="181"/>
      <c r="E857" s="181"/>
      <c r="F857" s="181"/>
      <c r="L857" s="180"/>
      <c r="M857" s="180"/>
      <c r="O857" s="180"/>
      <c r="P857" s="180"/>
      <c r="Q857" s="180"/>
      <c r="R857" s="180"/>
      <c r="S857" s="180"/>
    </row>
    <row r="858" spans="1:19" ht="16.5" customHeight="1">
      <c r="A858" s="180"/>
      <c r="B858" s="180"/>
      <c r="C858" s="180"/>
      <c r="D858" s="181"/>
      <c r="E858" s="181"/>
      <c r="F858" s="181"/>
      <c r="L858" s="180"/>
      <c r="M858" s="180"/>
      <c r="O858" s="180"/>
      <c r="P858" s="180"/>
      <c r="Q858" s="180"/>
      <c r="R858" s="180"/>
      <c r="S858" s="180"/>
    </row>
    <row r="859" spans="1:19" ht="16.5" customHeight="1">
      <c r="A859" s="180"/>
      <c r="B859" s="180"/>
      <c r="C859" s="180"/>
      <c r="D859" s="181"/>
      <c r="E859" s="181"/>
      <c r="F859" s="181"/>
      <c r="L859" s="180"/>
      <c r="M859" s="180"/>
      <c r="O859" s="180"/>
      <c r="P859" s="180"/>
      <c r="Q859" s="180"/>
      <c r="R859" s="180"/>
      <c r="S859" s="180"/>
    </row>
    <row r="860" spans="1:19" ht="16.5" customHeight="1">
      <c r="A860" s="180"/>
      <c r="B860" s="180"/>
      <c r="C860" s="180"/>
      <c r="D860" s="181"/>
      <c r="E860" s="181"/>
      <c r="F860" s="181"/>
      <c r="L860" s="180"/>
      <c r="M860" s="180"/>
      <c r="O860" s="180"/>
      <c r="P860" s="180"/>
      <c r="Q860" s="180"/>
      <c r="R860" s="180"/>
      <c r="S860" s="180"/>
    </row>
    <row r="861" spans="1:19" ht="16.5" customHeight="1">
      <c r="A861" s="180"/>
      <c r="B861" s="180"/>
      <c r="C861" s="180"/>
      <c r="D861" s="181"/>
      <c r="E861" s="181"/>
      <c r="F861" s="181"/>
      <c r="L861" s="180"/>
      <c r="M861" s="180"/>
      <c r="O861" s="180"/>
      <c r="P861" s="180"/>
      <c r="Q861" s="180"/>
      <c r="R861" s="180"/>
      <c r="S861" s="180"/>
    </row>
    <row r="862" spans="1:19" ht="16.5" customHeight="1">
      <c r="A862" s="180"/>
      <c r="B862" s="180"/>
      <c r="C862" s="180"/>
      <c r="D862" s="181"/>
      <c r="E862" s="181"/>
      <c r="F862" s="181"/>
      <c r="L862" s="180"/>
      <c r="M862" s="180"/>
      <c r="O862" s="180"/>
      <c r="P862" s="180"/>
      <c r="Q862" s="180"/>
      <c r="R862" s="180"/>
      <c r="S862" s="180"/>
    </row>
    <row r="863" spans="1:19" ht="16.5" customHeight="1">
      <c r="A863" s="180"/>
      <c r="B863" s="180"/>
      <c r="C863" s="180"/>
      <c r="D863" s="181"/>
      <c r="E863" s="181"/>
      <c r="F863" s="181"/>
      <c r="L863" s="180"/>
      <c r="M863" s="180"/>
      <c r="O863" s="180"/>
      <c r="P863" s="180"/>
      <c r="Q863" s="180"/>
      <c r="R863" s="180"/>
      <c r="S863" s="180"/>
    </row>
    <row r="864" spans="1:19" ht="16.5" customHeight="1">
      <c r="A864" s="180"/>
      <c r="B864" s="180"/>
      <c r="C864" s="180"/>
      <c r="D864" s="181"/>
      <c r="E864" s="181"/>
      <c r="F864" s="181"/>
      <c r="L864" s="180"/>
      <c r="M864" s="180"/>
      <c r="O864" s="180"/>
      <c r="P864" s="180"/>
      <c r="Q864" s="180"/>
      <c r="R864" s="180"/>
      <c r="S864" s="180"/>
    </row>
    <row r="865" spans="1:19" ht="16.5" customHeight="1">
      <c r="A865" s="180"/>
      <c r="B865" s="180"/>
      <c r="C865" s="180"/>
      <c r="D865" s="181"/>
      <c r="E865" s="181"/>
      <c r="F865" s="181"/>
      <c r="L865" s="180"/>
      <c r="M865" s="180"/>
      <c r="O865" s="180"/>
      <c r="P865" s="180"/>
      <c r="Q865" s="180"/>
      <c r="R865" s="180"/>
      <c r="S865" s="180"/>
    </row>
    <row r="866" spans="1:19" ht="16.5" customHeight="1">
      <c r="A866" s="180"/>
      <c r="B866" s="180"/>
      <c r="C866" s="180"/>
      <c r="D866" s="181"/>
      <c r="E866" s="181"/>
      <c r="F866" s="181"/>
      <c r="L866" s="180"/>
      <c r="M866" s="180"/>
      <c r="O866" s="180"/>
      <c r="P866" s="180"/>
      <c r="Q866" s="180"/>
      <c r="R866" s="180"/>
      <c r="S866" s="180"/>
    </row>
    <row r="867" spans="1:19" ht="16.5" customHeight="1">
      <c r="A867" s="180"/>
      <c r="B867" s="180"/>
      <c r="C867" s="180"/>
      <c r="D867" s="181"/>
      <c r="E867" s="181"/>
      <c r="F867" s="181"/>
      <c r="L867" s="180"/>
      <c r="M867" s="180"/>
      <c r="O867" s="180"/>
      <c r="P867" s="180"/>
      <c r="Q867" s="180"/>
      <c r="R867" s="180"/>
      <c r="S867" s="180"/>
    </row>
    <row r="868" spans="1:19" ht="16.5" customHeight="1">
      <c r="A868" s="180"/>
      <c r="B868" s="180"/>
      <c r="C868" s="180"/>
      <c r="D868" s="181"/>
      <c r="E868" s="181"/>
      <c r="F868" s="181"/>
      <c r="L868" s="180"/>
      <c r="M868" s="180"/>
      <c r="O868" s="180"/>
      <c r="P868" s="180"/>
      <c r="Q868" s="180"/>
      <c r="R868" s="180"/>
      <c r="S868" s="180"/>
    </row>
    <row r="869" spans="1:19" ht="16.5" customHeight="1">
      <c r="A869" s="180"/>
      <c r="B869" s="180"/>
      <c r="C869" s="180"/>
      <c r="D869" s="181"/>
      <c r="E869" s="181"/>
      <c r="F869" s="181"/>
      <c r="L869" s="180"/>
      <c r="M869" s="180"/>
      <c r="O869" s="180"/>
      <c r="P869" s="180"/>
      <c r="Q869" s="180"/>
      <c r="R869" s="180"/>
      <c r="S869" s="180"/>
    </row>
    <row r="870" spans="1:19" ht="16.5" customHeight="1">
      <c r="A870" s="180"/>
      <c r="B870" s="180"/>
      <c r="C870" s="180"/>
      <c r="D870" s="181"/>
      <c r="E870" s="181"/>
      <c r="F870" s="181"/>
      <c r="L870" s="180"/>
      <c r="M870" s="180"/>
      <c r="O870" s="180"/>
      <c r="P870" s="180"/>
      <c r="Q870" s="180"/>
      <c r="R870" s="180"/>
      <c r="S870" s="180"/>
    </row>
    <row r="871" spans="1:19" ht="16.5" customHeight="1">
      <c r="A871" s="180"/>
      <c r="B871" s="180"/>
      <c r="C871" s="180"/>
      <c r="D871" s="181"/>
      <c r="E871" s="181"/>
      <c r="F871" s="181"/>
      <c r="L871" s="180"/>
      <c r="M871" s="180"/>
      <c r="O871" s="180"/>
      <c r="P871" s="180"/>
      <c r="Q871" s="180"/>
      <c r="R871" s="180"/>
      <c r="S871" s="180"/>
    </row>
    <row r="872" spans="1:19" ht="16.5" customHeight="1">
      <c r="A872" s="180"/>
      <c r="B872" s="180"/>
      <c r="C872" s="180"/>
      <c r="D872" s="181"/>
      <c r="E872" s="181"/>
      <c r="F872" s="181"/>
      <c r="L872" s="180"/>
      <c r="M872" s="180"/>
      <c r="O872" s="180"/>
      <c r="P872" s="180"/>
      <c r="Q872" s="180"/>
      <c r="R872" s="180"/>
      <c r="S872" s="180"/>
    </row>
    <row r="873" spans="1:19" ht="16.5" customHeight="1">
      <c r="A873" s="180"/>
      <c r="B873" s="180"/>
      <c r="C873" s="180"/>
      <c r="D873" s="181"/>
      <c r="E873" s="181"/>
      <c r="F873" s="181"/>
      <c r="L873" s="180"/>
      <c r="M873" s="180"/>
      <c r="O873" s="180"/>
      <c r="P873" s="180"/>
      <c r="Q873" s="180"/>
      <c r="R873" s="180"/>
      <c r="S873" s="180"/>
    </row>
    <row r="874" spans="1:19" ht="16.5" customHeight="1">
      <c r="A874" s="180"/>
      <c r="B874" s="180"/>
      <c r="C874" s="180"/>
      <c r="D874" s="181"/>
      <c r="E874" s="181"/>
      <c r="F874" s="181"/>
      <c r="L874" s="180"/>
      <c r="M874" s="180"/>
      <c r="O874" s="180"/>
      <c r="P874" s="180"/>
      <c r="Q874" s="180"/>
      <c r="R874" s="180"/>
      <c r="S874" s="180"/>
    </row>
    <row r="875" spans="1:19" ht="16.5" customHeight="1">
      <c r="A875" s="180"/>
      <c r="B875" s="180"/>
      <c r="C875" s="180"/>
      <c r="D875" s="181"/>
      <c r="E875" s="181"/>
      <c r="F875" s="181"/>
      <c r="L875" s="180"/>
      <c r="M875" s="180"/>
      <c r="O875" s="180"/>
      <c r="P875" s="180"/>
      <c r="Q875" s="180"/>
      <c r="R875" s="180"/>
      <c r="S875" s="180"/>
    </row>
    <row r="876" spans="1:19" ht="16.5" customHeight="1">
      <c r="A876" s="180"/>
      <c r="B876" s="180"/>
      <c r="C876" s="180"/>
      <c r="D876" s="181"/>
      <c r="E876" s="181"/>
      <c r="F876" s="181"/>
      <c r="L876" s="180"/>
      <c r="M876" s="180"/>
      <c r="O876" s="180"/>
      <c r="P876" s="180"/>
      <c r="Q876" s="180"/>
      <c r="R876" s="180"/>
      <c r="S876" s="180"/>
    </row>
    <row r="877" spans="1:19" ht="16.5" customHeight="1">
      <c r="A877" s="180"/>
      <c r="B877" s="180"/>
      <c r="C877" s="180"/>
      <c r="D877" s="181"/>
      <c r="E877" s="181"/>
      <c r="F877" s="181"/>
      <c r="L877" s="180"/>
      <c r="M877" s="180"/>
      <c r="O877" s="180"/>
      <c r="P877" s="180"/>
      <c r="Q877" s="180"/>
      <c r="R877" s="180"/>
      <c r="S877" s="180"/>
    </row>
    <row r="878" spans="1:19" ht="16.5" customHeight="1">
      <c r="A878" s="180"/>
      <c r="B878" s="180"/>
      <c r="C878" s="180"/>
      <c r="D878" s="181"/>
      <c r="E878" s="181"/>
      <c r="F878" s="181"/>
      <c r="L878" s="180"/>
      <c r="M878" s="180"/>
      <c r="O878" s="180"/>
      <c r="P878" s="180"/>
      <c r="Q878" s="180"/>
      <c r="R878" s="180"/>
      <c r="S878" s="180"/>
    </row>
    <row r="879" spans="1:19" ht="16.5" customHeight="1">
      <c r="A879" s="180"/>
      <c r="B879" s="180"/>
      <c r="C879" s="180"/>
      <c r="D879" s="181"/>
      <c r="E879" s="181"/>
      <c r="F879" s="181"/>
      <c r="L879" s="180"/>
      <c r="M879" s="180"/>
      <c r="O879" s="180"/>
      <c r="P879" s="180"/>
      <c r="Q879" s="180"/>
      <c r="R879" s="180"/>
      <c r="S879" s="180"/>
    </row>
    <row r="880" spans="1:19" ht="16.5" customHeight="1">
      <c r="A880" s="180"/>
      <c r="B880" s="180"/>
      <c r="C880" s="180"/>
      <c r="D880" s="181"/>
      <c r="E880" s="181"/>
      <c r="F880" s="181"/>
      <c r="L880" s="180"/>
      <c r="M880" s="180"/>
      <c r="O880" s="180"/>
      <c r="P880" s="180"/>
      <c r="Q880" s="180"/>
      <c r="R880" s="180"/>
      <c r="S880" s="180"/>
    </row>
    <row r="881" spans="1:19" ht="16.5" customHeight="1">
      <c r="A881" s="180"/>
      <c r="B881" s="180"/>
      <c r="C881" s="180"/>
      <c r="D881" s="181"/>
      <c r="E881" s="181"/>
      <c r="F881" s="181"/>
      <c r="L881" s="180"/>
      <c r="M881" s="180"/>
      <c r="O881" s="180"/>
      <c r="P881" s="180"/>
      <c r="Q881" s="180"/>
      <c r="R881" s="180"/>
      <c r="S881" s="180"/>
    </row>
    <row r="882" spans="1:19" ht="16.5" customHeight="1">
      <c r="A882" s="180"/>
      <c r="B882" s="180"/>
      <c r="C882" s="180"/>
      <c r="D882" s="181"/>
      <c r="E882" s="181"/>
      <c r="F882" s="181"/>
      <c r="L882" s="180"/>
      <c r="M882" s="180"/>
      <c r="O882" s="180"/>
      <c r="P882" s="180"/>
      <c r="Q882" s="180"/>
      <c r="R882" s="180"/>
      <c r="S882" s="180"/>
    </row>
    <row r="883" spans="1:19" ht="16.5" customHeight="1">
      <c r="A883" s="180"/>
      <c r="B883" s="180"/>
      <c r="C883" s="180"/>
      <c r="D883" s="181"/>
      <c r="E883" s="181"/>
      <c r="F883" s="181"/>
      <c r="L883" s="180"/>
      <c r="M883" s="180"/>
      <c r="O883" s="180"/>
      <c r="P883" s="180"/>
      <c r="Q883" s="180"/>
      <c r="R883" s="180"/>
      <c r="S883" s="180"/>
    </row>
    <row r="884" spans="1:19" ht="16.5" customHeight="1">
      <c r="A884" s="180"/>
      <c r="B884" s="180"/>
      <c r="C884" s="180"/>
      <c r="D884" s="181"/>
      <c r="E884" s="181"/>
      <c r="F884" s="181"/>
      <c r="L884" s="180"/>
      <c r="M884" s="180"/>
      <c r="O884" s="180"/>
      <c r="P884" s="180"/>
      <c r="Q884" s="180"/>
      <c r="R884" s="180"/>
      <c r="S884" s="180"/>
    </row>
    <row r="885" spans="1:19" ht="16.5" customHeight="1">
      <c r="A885" s="180"/>
      <c r="B885" s="180"/>
      <c r="C885" s="180"/>
      <c r="D885" s="181"/>
      <c r="E885" s="181"/>
      <c r="F885" s="181"/>
      <c r="L885" s="180"/>
      <c r="M885" s="180"/>
      <c r="O885" s="180"/>
      <c r="P885" s="180"/>
      <c r="Q885" s="180"/>
      <c r="R885" s="180"/>
      <c r="S885" s="180"/>
    </row>
    <row r="886" spans="1:19" ht="16.5" customHeight="1">
      <c r="A886" s="180"/>
      <c r="B886" s="180"/>
      <c r="C886" s="180"/>
      <c r="D886" s="181"/>
      <c r="E886" s="181"/>
      <c r="F886" s="181"/>
      <c r="L886" s="180"/>
      <c r="M886" s="180"/>
      <c r="O886" s="180"/>
      <c r="P886" s="180"/>
      <c r="Q886" s="180"/>
      <c r="R886" s="180"/>
      <c r="S886" s="180"/>
    </row>
    <row r="887" spans="1:19" ht="16.5" customHeight="1">
      <c r="A887" s="180"/>
      <c r="B887" s="180"/>
      <c r="C887" s="180"/>
      <c r="D887" s="181"/>
      <c r="E887" s="181"/>
      <c r="F887" s="181"/>
      <c r="L887" s="180"/>
      <c r="M887" s="180"/>
      <c r="O887" s="180"/>
      <c r="P887" s="180"/>
      <c r="Q887" s="180"/>
      <c r="R887" s="180"/>
      <c r="S887" s="180"/>
    </row>
    <row r="888" spans="1:19" ht="16.5" customHeight="1">
      <c r="A888" s="180"/>
      <c r="B888" s="180"/>
      <c r="C888" s="180"/>
      <c r="D888" s="181"/>
      <c r="E888" s="181"/>
      <c r="F888" s="181"/>
      <c r="L888" s="180"/>
      <c r="M888" s="180"/>
      <c r="O888" s="180"/>
      <c r="P888" s="180"/>
      <c r="Q888" s="180"/>
      <c r="R888" s="180"/>
      <c r="S888" s="180"/>
    </row>
    <row r="889" spans="1:19" ht="16.5" customHeight="1">
      <c r="A889" s="180"/>
      <c r="B889" s="180"/>
      <c r="C889" s="180"/>
      <c r="D889" s="181"/>
      <c r="E889" s="181"/>
      <c r="F889" s="181"/>
      <c r="L889" s="180"/>
      <c r="M889" s="180"/>
      <c r="O889" s="180"/>
      <c r="P889" s="180"/>
      <c r="Q889" s="180"/>
      <c r="R889" s="180"/>
      <c r="S889" s="180"/>
    </row>
    <row r="890" spans="1:19" ht="16.5" customHeight="1">
      <c r="A890" s="180"/>
      <c r="B890" s="180"/>
      <c r="C890" s="180"/>
      <c r="D890" s="181"/>
      <c r="E890" s="181"/>
      <c r="F890" s="181"/>
      <c r="L890" s="180"/>
      <c r="M890" s="180"/>
      <c r="O890" s="180"/>
      <c r="P890" s="180"/>
      <c r="Q890" s="180"/>
      <c r="R890" s="180"/>
      <c r="S890" s="180"/>
    </row>
    <row r="891" spans="1:19" ht="16.5" customHeight="1">
      <c r="A891" s="180"/>
      <c r="B891" s="180"/>
      <c r="C891" s="180"/>
      <c r="D891" s="181"/>
      <c r="E891" s="181"/>
      <c r="F891" s="181"/>
      <c r="L891" s="180"/>
      <c r="M891" s="180"/>
      <c r="O891" s="180"/>
      <c r="P891" s="180"/>
      <c r="Q891" s="180"/>
      <c r="R891" s="180"/>
      <c r="S891" s="180"/>
    </row>
    <row r="892" spans="1:19" ht="16.5" customHeight="1">
      <c r="A892" s="180"/>
      <c r="B892" s="180"/>
      <c r="C892" s="180"/>
      <c r="D892" s="181"/>
      <c r="E892" s="181"/>
      <c r="F892" s="181"/>
      <c r="L892" s="180"/>
      <c r="M892" s="180"/>
      <c r="O892" s="180"/>
      <c r="P892" s="180"/>
      <c r="Q892" s="180"/>
      <c r="R892" s="180"/>
      <c r="S892" s="180"/>
    </row>
    <row r="893" spans="1:19" ht="16.5" customHeight="1">
      <c r="A893" s="180"/>
      <c r="B893" s="180"/>
      <c r="C893" s="180"/>
      <c r="D893" s="181"/>
      <c r="E893" s="181"/>
      <c r="F893" s="181"/>
      <c r="L893" s="180"/>
      <c r="M893" s="180"/>
      <c r="O893" s="180"/>
      <c r="P893" s="180"/>
      <c r="Q893" s="180"/>
      <c r="R893" s="180"/>
      <c r="S893" s="180"/>
    </row>
    <row r="894" spans="1:19" ht="16.5" customHeight="1">
      <c r="A894" s="180"/>
      <c r="B894" s="180"/>
      <c r="C894" s="180"/>
      <c r="D894" s="181"/>
      <c r="E894" s="181"/>
      <c r="F894" s="181"/>
      <c r="L894" s="180"/>
      <c r="M894" s="180"/>
      <c r="O894" s="180"/>
      <c r="P894" s="180"/>
      <c r="Q894" s="180"/>
      <c r="R894" s="180"/>
      <c r="S894" s="180"/>
    </row>
    <row r="895" spans="1:19" ht="16.5" customHeight="1">
      <c r="A895" s="180"/>
      <c r="B895" s="180"/>
      <c r="C895" s="180"/>
      <c r="D895" s="181"/>
      <c r="E895" s="181"/>
      <c r="F895" s="181"/>
      <c r="L895" s="180"/>
      <c r="M895" s="180"/>
      <c r="O895" s="180"/>
      <c r="P895" s="180"/>
      <c r="Q895" s="180"/>
      <c r="R895" s="180"/>
      <c r="S895" s="180"/>
    </row>
    <row r="896" spans="1:19" ht="16.5" customHeight="1">
      <c r="A896" s="180"/>
      <c r="B896" s="180"/>
      <c r="C896" s="180"/>
      <c r="D896" s="181"/>
      <c r="E896" s="181"/>
      <c r="F896" s="181"/>
      <c r="L896" s="180"/>
      <c r="M896" s="180"/>
      <c r="O896" s="180"/>
      <c r="P896" s="180"/>
      <c r="Q896" s="180"/>
      <c r="R896" s="180"/>
      <c r="S896" s="180"/>
    </row>
    <row r="897" spans="1:19" ht="16.5" customHeight="1">
      <c r="A897" s="180"/>
      <c r="B897" s="180"/>
      <c r="C897" s="180"/>
      <c r="D897" s="181"/>
      <c r="E897" s="181"/>
      <c r="F897" s="181"/>
      <c r="L897" s="180"/>
      <c r="M897" s="180"/>
      <c r="O897" s="180"/>
      <c r="P897" s="180"/>
      <c r="Q897" s="180"/>
      <c r="R897" s="180"/>
      <c r="S897" s="180"/>
    </row>
    <row r="898" spans="1:19" ht="16.5" customHeight="1">
      <c r="A898" s="180"/>
      <c r="B898" s="180"/>
      <c r="C898" s="180"/>
      <c r="D898" s="181"/>
      <c r="E898" s="181"/>
      <c r="F898" s="181"/>
      <c r="L898" s="180"/>
      <c r="M898" s="180"/>
      <c r="O898" s="180"/>
      <c r="P898" s="180"/>
      <c r="Q898" s="180"/>
      <c r="R898" s="180"/>
      <c r="S898" s="180"/>
    </row>
    <row r="899" spans="1:19" ht="16.5" customHeight="1">
      <c r="A899" s="180"/>
      <c r="B899" s="180"/>
      <c r="C899" s="180"/>
      <c r="D899" s="181"/>
      <c r="E899" s="181"/>
      <c r="F899" s="181"/>
      <c r="L899" s="180"/>
      <c r="M899" s="180"/>
      <c r="O899" s="180"/>
      <c r="P899" s="180"/>
      <c r="Q899" s="180"/>
      <c r="R899" s="180"/>
      <c r="S899" s="180"/>
    </row>
    <row r="900" spans="1:19" ht="16.5" customHeight="1">
      <c r="A900" s="180"/>
      <c r="B900" s="180"/>
      <c r="C900" s="180"/>
      <c r="D900" s="181"/>
      <c r="E900" s="181"/>
      <c r="F900" s="181"/>
      <c r="L900" s="180"/>
      <c r="M900" s="180"/>
      <c r="O900" s="180"/>
      <c r="P900" s="180"/>
      <c r="Q900" s="180"/>
      <c r="R900" s="180"/>
      <c r="S900" s="180"/>
    </row>
    <row r="901" spans="1:19" ht="16.5" customHeight="1">
      <c r="A901" s="180"/>
      <c r="B901" s="180"/>
      <c r="C901" s="180"/>
      <c r="D901" s="181"/>
      <c r="E901" s="181"/>
      <c r="F901" s="181"/>
      <c r="L901" s="180"/>
      <c r="M901" s="180"/>
      <c r="O901" s="180"/>
      <c r="P901" s="180"/>
      <c r="Q901" s="180"/>
      <c r="R901" s="180"/>
      <c r="S901" s="180"/>
    </row>
    <row r="902" spans="1:19" ht="16.5" customHeight="1">
      <c r="A902" s="180"/>
      <c r="B902" s="180"/>
      <c r="C902" s="180"/>
      <c r="D902" s="181"/>
      <c r="E902" s="181"/>
      <c r="F902" s="181"/>
      <c r="L902" s="180"/>
      <c r="M902" s="180"/>
      <c r="O902" s="180"/>
      <c r="P902" s="180"/>
      <c r="Q902" s="180"/>
      <c r="R902" s="180"/>
      <c r="S902" s="180"/>
    </row>
    <row r="903" spans="1:19" ht="16.5" customHeight="1">
      <c r="A903" s="180"/>
      <c r="B903" s="180"/>
      <c r="C903" s="180"/>
      <c r="D903" s="181"/>
      <c r="E903" s="181"/>
      <c r="F903" s="181"/>
      <c r="L903" s="180"/>
      <c r="M903" s="180"/>
      <c r="O903" s="180"/>
      <c r="P903" s="180"/>
      <c r="Q903" s="180"/>
      <c r="R903" s="180"/>
      <c r="S903" s="180"/>
    </row>
    <row r="904" spans="1:19" ht="16.5" customHeight="1">
      <c r="A904" s="180"/>
      <c r="B904" s="180"/>
      <c r="C904" s="180"/>
      <c r="D904" s="181"/>
      <c r="E904" s="181"/>
      <c r="F904" s="181"/>
      <c r="L904" s="180"/>
      <c r="M904" s="180"/>
      <c r="O904" s="180"/>
      <c r="P904" s="180"/>
      <c r="Q904" s="180"/>
      <c r="R904" s="180"/>
      <c r="S904" s="180"/>
    </row>
    <row r="905" spans="1:19" ht="16.5" customHeight="1">
      <c r="A905" s="180"/>
      <c r="B905" s="180"/>
      <c r="C905" s="180"/>
      <c r="D905" s="181"/>
      <c r="E905" s="181"/>
      <c r="F905" s="181"/>
      <c r="L905" s="180"/>
      <c r="M905" s="180"/>
      <c r="O905" s="180"/>
      <c r="P905" s="180"/>
      <c r="Q905" s="180"/>
      <c r="R905" s="180"/>
      <c r="S905" s="180"/>
    </row>
    <row r="906" spans="1:19" ht="16.5" customHeight="1">
      <c r="A906" s="180"/>
      <c r="B906" s="180"/>
      <c r="C906" s="180"/>
      <c r="D906" s="181"/>
      <c r="E906" s="181"/>
      <c r="F906" s="181"/>
      <c r="L906" s="180"/>
      <c r="M906" s="180"/>
      <c r="O906" s="180"/>
      <c r="P906" s="180"/>
      <c r="Q906" s="180"/>
      <c r="R906" s="180"/>
      <c r="S906" s="180"/>
    </row>
    <row r="907" spans="1:19" ht="16.5" customHeight="1">
      <c r="A907" s="180"/>
      <c r="B907" s="180"/>
      <c r="C907" s="180"/>
      <c r="D907" s="181"/>
      <c r="E907" s="181"/>
      <c r="F907" s="181"/>
      <c r="L907" s="180"/>
      <c r="M907" s="180"/>
      <c r="O907" s="180"/>
      <c r="P907" s="180"/>
      <c r="Q907" s="180"/>
      <c r="R907" s="180"/>
      <c r="S907" s="180"/>
    </row>
    <row r="908" spans="1:19" ht="16.5" customHeight="1">
      <c r="A908" s="180"/>
      <c r="B908" s="180"/>
      <c r="C908" s="180"/>
      <c r="D908" s="181"/>
      <c r="E908" s="181"/>
      <c r="F908" s="181"/>
      <c r="L908" s="180"/>
      <c r="M908" s="180"/>
      <c r="O908" s="180"/>
      <c r="P908" s="180"/>
      <c r="Q908" s="180"/>
      <c r="R908" s="180"/>
      <c r="S908" s="180"/>
    </row>
    <row r="909" spans="1:19" ht="16.5" customHeight="1">
      <c r="A909" s="180"/>
      <c r="B909" s="180"/>
      <c r="C909" s="180"/>
      <c r="D909" s="181"/>
      <c r="E909" s="181"/>
      <c r="F909" s="181"/>
      <c r="L909" s="180"/>
      <c r="M909" s="180"/>
      <c r="O909" s="180"/>
      <c r="P909" s="180"/>
      <c r="Q909" s="180"/>
      <c r="R909" s="180"/>
      <c r="S909" s="180"/>
    </row>
    <row r="910" spans="1:19" ht="16.5" customHeight="1">
      <c r="A910" s="180"/>
      <c r="B910" s="180"/>
      <c r="C910" s="180"/>
      <c r="D910" s="181"/>
      <c r="E910" s="181"/>
      <c r="F910" s="181"/>
      <c r="L910" s="180"/>
      <c r="M910" s="180"/>
      <c r="O910" s="180"/>
      <c r="P910" s="180"/>
      <c r="Q910" s="180"/>
      <c r="R910" s="180"/>
      <c r="S910" s="180"/>
    </row>
    <row r="911" spans="1:19" ht="16.5" customHeight="1">
      <c r="A911" s="180"/>
      <c r="B911" s="180"/>
      <c r="C911" s="180"/>
      <c r="D911" s="181"/>
      <c r="E911" s="181"/>
      <c r="F911" s="181"/>
      <c r="L911" s="180"/>
      <c r="M911" s="180"/>
      <c r="O911" s="180"/>
      <c r="P911" s="180"/>
      <c r="Q911" s="180"/>
      <c r="R911" s="180"/>
      <c r="S911" s="180"/>
    </row>
    <row r="912" spans="1:19" ht="16.5" customHeight="1">
      <c r="A912" s="180"/>
      <c r="B912" s="180"/>
      <c r="C912" s="180"/>
      <c r="D912" s="181"/>
      <c r="E912" s="181"/>
      <c r="F912" s="181"/>
      <c r="L912" s="180"/>
      <c r="M912" s="180"/>
      <c r="O912" s="180"/>
      <c r="P912" s="180"/>
      <c r="Q912" s="180"/>
      <c r="R912" s="180"/>
      <c r="S912" s="180"/>
    </row>
    <row r="913" spans="1:19" ht="16.5" customHeight="1">
      <c r="A913" s="180"/>
      <c r="B913" s="180"/>
      <c r="C913" s="180"/>
      <c r="D913" s="181"/>
      <c r="E913" s="181"/>
      <c r="F913" s="181"/>
      <c r="L913" s="180"/>
      <c r="M913" s="180"/>
      <c r="O913" s="180"/>
      <c r="P913" s="180"/>
      <c r="Q913" s="180"/>
      <c r="R913" s="180"/>
      <c r="S913" s="180"/>
    </row>
    <row r="914" spans="1:19" ht="16.5" customHeight="1">
      <c r="A914" s="180"/>
      <c r="B914" s="180"/>
      <c r="C914" s="180"/>
      <c r="D914" s="181"/>
      <c r="E914" s="181"/>
      <c r="F914" s="181"/>
      <c r="L914" s="180"/>
      <c r="M914" s="180"/>
      <c r="O914" s="180"/>
      <c r="P914" s="180"/>
      <c r="Q914" s="180"/>
      <c r="R914" s="180"/>
      <c r="S914" s="180"/>
    </row>
    <row r="915" spans="1:19" ht="16.5" customHeight="1">
      <c r="A915" s="180"/>
      <c r="B915" s="180"/>
      <c r="C915" s="180"/>
      <c r="D915" s="181"/>
      <c r="E915" s="181"/>
      <c r="F915" s="181"/>
      <c r="L915" s="180"/>
      <c r="M915" s="180"/>
      <c r="O915" s="180"/>
      <c r="P915" s="180"/>
      <c r="Q915" s="180"/>
      <c r="R915" s="180"/>
      <c r="S915" s="180"/>
    </row>
    <row r="916" spans="1:19" ht="16.5" customHeight="1">
      <c r="A916" s="180"/>
      <c r="B916" s="180"/>
      <c r="C916" s="180"/>
      <c r="D916" s="181"/>
      <c r="E916" s="181"/>
      <c r="F916" s="181"/>
      <c r="L916" s="180"/>
      <c r="M916" s="180"/>
      <c r="O916" s="180"/>
      <c r="P916" s="180"/>
      <c r="Q916" s="180"/>
      <c r="R916" s="180"/>
      <c r="S916" s="180"/>
    </row>
    <row r="917" spans="1:19" ht="16.5" customHeight="1">
      <c r="A917" s="180"/>
      <c r="B917" s="180"/>
      <c r="C917" s="180"/>
      <c r="D917" s="181"/>
      <c r="E917" s="181"/>
      <c r="F917" s="181"/>
      <c r="L917" s="180"/>
      <c r="M917" s="180"/>
      <c r="O917" s="180"/>
      <c r="P917" s="180"/>
      <c r="Q917" s="180"/>
      <c r="R917" s="180"/>
      <c r="S917" s="180"/>
    </row>
    <row r="918" spans="1:19" ht="16.5" customHeight="1">
      <c r="A918" s="180"/>
      <c r="B918" s="180"/>
      <c r="C918" s="180"/>
      <c r="D918" s="181"/>
      <c r="E918" s="181"/>
      <c r="F918" s="181"/>
      <c r="L918" s="180"/>
      <c r="M918" s="180"/>
      <c r="O918" s="180"/>
      <c r="P918" s="180"/>
      <c r="Q918" s="180"/>
      <c r="R918" s="180"/>
      <c r="S918" s="180"/>
    </row>
    <row r="919" spans="1:19" ht="16.5" customHeight="1">
      <c r="A919" s="180"/>
      <c r="B919" s="180"/>
      <c r="C919" s="180"/>
      <c r="D919" s="181"/>
      <c r="E919" s="181"/>
      <c r="F919" s="181"/>
      <c r="L919" s="180"/>
      <c r="M919" s="180"/>
      <c r="O919" s="180"/>
      <c r="P919" s="180"/>
      <c r="Q919" s="180"/>
      <c r="R919" s="180"/>
      <c r="S919" s="180"/>
    </row>
    <row r="920" spans="1:19" ht="16.5" customHeight="1">
      <c r="A920" s="180"/>
      <c r="B920" s="180"/>
      <c r="C920" s="180"/>
      <c r="D920" s="181"/>
      <c r="E920" s="181"/>
      <c r="F920" s="181"/>
      <c r="L920" s="180"/>
      <c r="M920" s="180"/>
      <c r="O920" s="180"/>
      <c r="P920" s="180"/>
      <c r="Q920" s="180"/>
      <c r="R920" s="180"/>
      <c r="S920" s="180"/>
    </row>
    <row r="921" spans="1:19" ht="16.5" customHeight="1">
      <c r="A921" s="180"/>
      <c r="B921" s="180"/>
      <c r="C921" s="180"/>
      <c r="D921" s="181"/>
      <c r="E921" s="181"/>
      <c r="F921" s="181"/>
      <c r="L921" s="180"/>
      <c r="M921" s="180"/>
      <c r="O921" s="180"/>
      <c r="P921" s="180"/>
      <c r="Q921" s="180"/>
      <c r="R921" s="180"/>
      <c r="S921" s="180"/>
    </row>
    <row r="922" spans="1:19" ht="16.5" customHeight="1">
      <c r="A922" s="180"/>
      <c r="B922" s="180"/>
      <c r="C922" s="180"/>
      <c r="D922" s="181"/>
      <c r="E922" s="181"/>
      <c r="F922" s="181"/>
      <c r="L922" s="180"/>
      <c r="M922" s="180"/>
      <c r="O922" s="180"/>
      <c r="P922" s="180"/>
      <c r="Q922" s="180"/>
      <c r="R922" s="180"/>
      <c r="S922" s="180"/>
    </row>
    <row r="923" spans="1:19" ht="16.5" customHeight="1">
      <c r="A923" s="180"/>
      <c r="B923" s="180"/>
      <c r="C923" s="180"/>
      <c r="D923" s="181"/>
      <c r="E923" s="181"/>
      <c r="F923" s="181"/>
      <c r="L923" s="180"/>
      <c r="M923" s="180"/>
      <c r="O923" s="180"/>
      <c r="P923" s="180"/>
      <c r="Q923" s="180"/>
      <c r="R923" s="180"/>
      <c r="S923" s="180"/>
    </row>
    <row r="924" spans="1:19" ht="16.5" customHeight="1">
      <c r="A924" s="180"/>
      <c r="B924" s="180"/>
      <c r="C924" s="180"/>
      <c r="D924" s="181"/>
      <c r="E924" s="181"/>
      <c r="F924" s="181"/>
      <c r="L924" s="180"/>
      <c r="M924" s="180"/>
      <c r="O924" s="180"/>
      <c r="P924" s="180"/>
      <c r="Q924" s="180"/>
      <c r="R924" s="180"/>
      <c r="S924" s="180"/>
    </row>
    <row r="925" spans="1:19" ht="16.5" customHeight="1">
      <c r="A925" s="180"/>
      <c r="B925" s="180"/>
      <c r="C925" s="180"/>
      <c r="D925" s="181"/>
      <c r="E925" s="181"/>
      <c r="F925" s="181"/>
      <c r="L925" s="180"/>
      <c r="M925" s="180"/>
      <c r="O925" s="180"/>
      <c r="P925" s="180"/>
      <c r="Q925" s="180"/>
      <c r="R925" s="180"/>
      <c r="S925" s="180"/>
    </row>
    <row r="926" spans="1:19" ht="16.5" customHeight="1">
      <c r="A926" s="180"/>
      <c r="B926" s="180"/>
      <c r="C926" s="180"/>
      <c r="D926" s="181"/>
      <c r="E926" s="181"/>
      <c r="F926" s="181"/>
      <c r="L926" s="180"/>
      <c r="M926" s="180"/>
      <c r="O926" s="180"/>
      <c r="P926" s="180"/>
      <c r="Q926" s="180"/>
      <c r="R926" s="180"/>
      <c r="S926" s="180"/>
    </row>
    <row r="927" spans="1:19" ht="16.5" customHeight="1">
      <c r="A927" s="180"/>
      <c r="B927" s="180"/>
      <c r="C927" s="180"/>
      <c r="D927" s="181"/>
      <c r="E927" s="181"/>
      <c r="F927" s="181"/>
      <c r="L927" s="180"/>
      <c r="M927" s="180"/>
      <c r="O927" s="180"/>
      <c r="P927" s="180"/>
      <c r="Q927" s="180"/>
      <c r="R927" s="180"/>
      <c r="S927" s="180"/>
    </row>
    <row r="928" spans="1:19" ht="16.5" customHeight="1">
      <c r="A928" s="180"/>
      <c r="B928" s="180"/>
      <c r="C928" s="180"/>
      <c r="D928" s="181"/>
      <c r="E928" s="181"/>
      <c r="F928" s="181"/>
      <c r="L928" s="180"/>
      <c r="M928" s="180"/>
      <c r="O928" s="180"/>
      <c r="P928" s="180"/>
      <c r="Q928" s="180"/>
      <c r="R928" s="180"/>
      <c r="S928" s="180"/>
    </row>
    <row r="929" spans="1:19" ht="16.5" customHeight="1">
      <c r="A929" s="180"/>
      <c r="B929" s="180"/>
      <c r="C929" s="180"/>
      <c r="D929" s="181"/>
      <c r="E929" s="181"/>
      <c r="F929" s="181"/>
      <c r="L929" s="180"/>
      <c r="M929" s="180"/>
      <c r="O929" s="180"/>
      <c r="P929" s="180"/>
      <c r="Q929" s="180"/>
      <c r="R929" s="180"/>
      <c r="S929" s="180"/>
    </row>
    <row r="930" spans="1:19" ht="16.5" customHeight="1">
      <c r="A930" s="180"/>
      <c r="B930" s="180"/>
      <c r="C930" s="180"/>
      <c r="D930" s="181"/>
      <c r="E930" s="181"/>
      <c r="F930" s="181"/>
      <c r="L930" s="180"/>
      <c r="M930" s="180"/>
      <c r="O930" s="180"/>
      <c r="P930" s="180"/>
      <c r="Q930" s="180"/>
      <c r="R930" s="180"/>
      <c r="S930" s="180"/>
    </row>
    <row r="931" spans="1:19" ht="16.5" customHeight="1">
      <c r="A931" s="180"/>
      <c r="B931" s="180"/>
      <c r="C931" s="180"/>
      <c r="D931" s="181"/>
      <c r="E931" s="181"/>
      <c r="F931" s="181"/>
      <c r="L931" s="180"/>
      <c r="M931" s="180"/>
      <c r="O931" s="180"/>
      <c r="P931" s="180"/>
      <c r="Q931" s="180"/>
      <c r="R931" s="180"/>
      <c r="S931" s="180"/>
    </row>
    <row r="932" spans="1:19" ht="16.5" customHeight="1">
      <c r="A932" s="180"/>
      <c r="B932" s="180"/>
      <c r="C932" s="180"/>
      <c r="D932" s="181"/>
      <c r="E932" s="181"/>
      <c r="F932" s="181"/>
      <c r="L932" s="180"/>
      <c r="M932" s="180"/>
      <c r="O932" s="180"/>
      <c r="P932" s="180"/>
      <c r="Q932" s="180"/>
      <c r="R932" s="180"/>
      <c r="S932" s="180"/>
    </row>
    <row r="933" spans="1:19" ht="16.5" customHeight="1">
      <c r="A933" s="180"/>
      <c r="B933" s="180"/>
      <c r="C933" s="180"/>
      <c r="D933" s="181"/>
      <c r="E933" s="181"/>
      <c r="F933" s="181"/>
      <c r="L933" s="180"/>
      <c r="M933" s="180"/>
      <c r="O933" s="180"/>
      <c r="P933" s="180"/>
      <c r="Q933" s="180"/>
      <c r="R933" s="180"/>
      <c r="S933" s="180"/>
    </row>
    <row r="934" spans="1:19" ht="16.5" customHeight="1">
      <c r="A934" s="180"/>
      <c r="B934" s="180"/>
      <c r="C934" s="180"/>
      <c r="D934" s="181"/>
      <c r="E934" s="181"/>
      <c r="F934" s="181"/>
      <c r="L934" s="180"/>
      <c r="M934" s="180"/>
      <c r="O934" s="180"/>
      <c r="P934" s="180"/>
      <c r="Q934" s="180"/>
      <c r="R934" s="180"/>
      <c r="S934" s="180"/>
    </row>
    <row r="935" spans="1:19" ht="16.5" customHeight="1">
      <c r="A935" s="180"/>
      <c r="B935" s="180"/>
      <c r="C935" s="180"/>
      <c r="D935" s="181"/>
      <c r="E935" s="181"/>
      <c r="F935" s="181"/>
      <c r="L935" s="180"/>
      <c r="M935" s="180"/>
      <c r="O935" s="180"/>
      <c r="P935" s="180"/>
      <c r="Q935" s="180"/>
      <c r="R935" s="180"/>
      <c r="S935" s="180"/>
    </row>
    <row r="936" spans="1:19" ht="16.5" customHeight="1">
      <c r="A936" s="180"/>
      <c r="B936" s="180"/>
      <c r="C936" s="180"/>
      <c r="D936" s="181"/>
      <c r="E936" s="181"/>
      <c r="F936" s="181"/>
      <c r="L936" s="180"/>
      <c r="M936" s="180"/>
      <c r="O936" s="180"/>
      <c r="P936" s="180"/>
      <c r="Q936" s="180"/>
      <c r="R936" s="180"/>
      <c r="S936" s="180"/>
    </row>
    <row r="937" spans="1:19" ht="16.5" customHeight="1">
      <c r="A937" s="180"/>
      <c r="B937" s="180"/>
      <c r="C937" s="180"/>
      <c r="D937" s="181"/>
      <c r="E937" s="181"/>
      <c r="F937" s="181"/>
      <c r="L937" s="180"/>
      <c r="M937" s="180"/>
      <c r="O937" s="180"/>
      <c r="P937" s="180"/>
      <c r="Q937" s="180"/>
      <c r="R937" s="180"/>
      <c r="S937" s="180"/>
    </row>
    <row r="938" spans="1:19" ht="16.5" customHeight="1">
      <c r="A938" s="180"/>
      <c r="B938" s="180"/>
      <c r="C938" s="180"/>
      <c r="D938" s="181"/>
      <c r="E938" s="181"/>
      <c r="F938" s="181"/>
      <c r="L938" s="180"/>
      <c r="M938" s="180"/>
      <c r="O938" s="180"/>
      <c r="P938" s="180"/>
      <c r="Q938" s="180"/>
      <c r="R938" s="180"/>
      <c r="S938" s="180"/>
    </row>
    <row r="939" spans="1:19" ht="16.5" customHeight="1">
      <c r="A939" s="180"/>
      <c r="B939" s="180"/>
      <c r="C939" s="180"/>
      <c r="D939" s="181"/>
      <c r="E939" s="181"/>
      <c r="F939" s="181"/>
      <c r="L939" s="180"/>
      <c r="M939" s="180"/>
      <c r="O939" s="180"/>
      <c r="P939" s="180"/>
      <c r="Q939" s="180"/>
      <c r="R939" s="180"/>
      <c r="S939" s="180"/>
    </row>
    <row r="940" spans="1:19" ht="16.5" customHeight="1">
      <c r="A940" s="180"/>
      <c r="B940" s="180"/>
      <c r="C940" s="180"/>
      <c r="D940" s="181"/>
      <c r="E940" s="181"/>
      <c r="F940" s="181"/>
      <c r="L940" s="180"/>
      <c r="M940" s="180"/>
      <c r="O940" s="180"/>
      <c r="P940" s="180"/>
      <c r="Q940" s="180"/>
      <c r="R940" s="180"/>
      <c r="S940" s="180"/>
    </row>
    <row r="941" spans="1:19" ht="16.5" customHeight="1">
      <c r="A941" s="180"/>
      <c r="B941" s="180"/>
      <c r="C941" s="180"/>
      <c r="D941" s="181"/>
      <c r="E941" s="181"/>
      <c r="F941" s="181"/>
      <c r="L941" s="180"/>
      <c r="M941" s="180"/>
      <c r="O941" s="180"/>
      <c r="P941" s="180"/>
      <c r="Q941" s="180"/>
      <c r="R941" s="180"/>
      <c r="S941" s="180"/>
    </row>
    <row r="942" spans="1:19" ht="16.5" customHeight="1">
      <c r="A942" s="180"/>
      <c r="B942" s="180"/>
      <c r="C942" s="180"/>
      <c r="D942" s="181"/>
      <c r="E942" s="181"/>
      <c r="F942" s="181"/>
      <c r="L942" s="180"/>
      <c r="M942" s="180"/>
      <c r="O942" s="180"/>
      <c r="P942" s="180"/>
      <c r="Q942" s="180"/>
      <c r="R942" s="180"/>
      <c r="S942" s="180"/>
    </row>
    <row r="943" spans="1:19" ht="16.5" customHeight="1">
      <c r="A943" s="180"/>
      <c r="B943" s="180"/>
      <c r="C943" s="180"/>
      <c r="D943" s="181"/>
      <c r="E943" s="181"/>
      <c r="F943" s="181"/>
      <c r="L943" s="180"/>
      <c r="M943" s="180"/>
      <c r="O943" s="180"/>
      <c r="P943" s="180"/>
      <c r="Q943" s="180"/>
      <c r="R943" s="180"/>
      <c r="S943" s="180"/>
    </row>
    <row r="944" spans="1:19" ht="16.5" customHeight="1">
      <c r="A944" s="180"/>
      <c r="B944" s="180"/>
      <c r="C944" s="180"/>
      <c r="D944" s="181"/>
      <c r="E944" s="181"/>
      <c r="F944" s="181"/>
      <c r="L944" s="180"/>
      <c r="M944" s="180"/>
      <c r="O944" s="180"/>
      <c r="P944" s="180"/>
      <c r="Q944" s="180"/>
      <c r="R944" s="180"/>
      <c r="S944" s="180"/>
    </row>
    <row r="945" spans="1:19" ht="16.5" customHeight="1">
      <c r="A945" s="180"/>
      <c r="B945" s="180"/>
      <c r="C945" s="180"/>
      <c r="D945" s="181"/>
      <c r="E945" s="181"/>
      <c r="F945" s="181"/>
      <c r="L945" s="180"/>
      <c r="M945" s="180"/>
      <c r="O945" s="180"/>
      <c r="P945" s="180"/>
      <c r="Q945" s="180"/>
      <c r="R945" s="180"/>
      <c r="S945" s="180"/>
    </row>
    <row r="946" spans="1:19" ht="16.5" customHeight="1">
      <c r="A946" s="180"/>
      <c r="B946" s="180"/>
      <c r="C946" s="180"/>
      <c r="D946" s="181"/>
      <c r="E946" s="181"/>
      <c r="F946" s="181"/>
      <c r="L946" s="180"/>
      <c r="M946" s="180"/>
      <c r="O946" s="180"/>
      <c r="P946" s="180"/>
      <c r="Q946" s="180"/>
      <c r="R946" s="180"/>
      <c r="S946" s="180"/>
    </row>
    <row r="947" spans="1:19" ht="16.5" customHeight="1">
      <c r="A947" s="180"/>
      <c r="B947" s="180"/>
      <c r="C947" s="180"/>
      <c r="D947" s="181"/>
      <c r="E947" s="181"/>
      <c r="F947" s="181"/>
      <c r="L947" s="180"/>
      <c r="M947" s="180"/>
      <c r="O947" s="180"/>
      <c r="P947" s="180"/>
      <c r="Q947" s="180"/>
      <c r="R947" s="180"/>
      <c r="S947" s="180"/>
    </row>
    <row r="948" spans="1:19" ht="16.5" customHeight="1">
      <c r="A948" s="180"/>
      <c r="B948" s="180"/>
      <c r="C948" s="180"/>
      <c r="D948" s="181"/>
      <c r="E948" s="181"/>
      <c r="F948" s="181"/>
      <c r="L948" s="180"/>
      <c r="M948" s="180"/>
      <c r="O948" s="180"/>
      <c r="P948" s="180"/>
      <c r="Q948" s="180"/>
      <c r="R948" s="180"/>
      <c r="S948" s="180"/>
    </row>
    <row r="949" spans="1:19" ht="16.5" customHeight="1">
      <c r="A949" s="180"/>
      <c r="B949" s="180"/>
      <c r="C949" s="180"/>
      <c r="D949" s="181"/>
      <c r="E949" s="181"/>
      <c r="F949" s="181"/>
      <c r="L949" s="180"/>
      <c r="M949" s="180"/>
      <c r="O949" s="180"/>
      <c r="P949" s="180"/>
      <c r="Q949" s="180"/>
      <c r="R949" s="180"/>
      <c r="S949" s="180"/>
    </row>
    <row r="950" spans="1:19" ht="16.5" customHeight="1">
      <c r="A950" s="180"/>
      <c r="B950" s="180"/>
      <c r="C950" s="180"/>
      <c r="D950" s="181"/>
      <c r="E950" s="181"/>
      <c r="F950" s="181"/>
      <c r="L950" s="180"/>
      <c r="M950" s="180"/>
      <c r="O950" s="180"/>
      <c r="P950" s="180"/>
      <c r="Q950" s="180"/>
      <c r="R950" s="180"/>
      <c r="S950" s="180"/>
    </row>
    <row r="951" spans="1:19" ht="16.5" customHeight="1">
      <c r="A951" s="180"/>
      <c r="B951" s="180"/>
      <c r="C951" s="180"/>
      <c r="D951" s="181"/>
      <c r="E951" s="181"/>
      <c r="F951" s="181"/>
      <c r="L951" s="180"/>
      <c r="M951" s="180"/>
      <c r="O951" s="180"/>
      <c r="P951" s="180"/>
      <c r="Q951" s="180"/>
      <c r="R951" s="180"/>
      <c r="S951" s="180"/>
    </row>
    <row r="952" spans="1:19" ht="16.5" customHeight="1">
      <c r="A952" s="180"/>
      <c r="B952" s="180"/>
      <c r="C952" s="180"/>
      <c r="D952" s="181"/>
      <c r="E952" s="181"/>
      <c r="F952" s="181"/>
      <c r="L952" s="180"/>
      <c r="M952" s="180"/>
      <c r="O952" s="180"/>
      <c r="P952" s="180"/>
      <c r="Q952" s="180"/>
      <c r="R952" s="180"/>
      <c r="S952" s="180"/>
    </row>
    <row r="953" spans="1:19" ht="16.5" customHeight="1">
      <c r="A953" s="180"/>
      <c r="B953" s="180"/>
      <c r="C953" s="180"/>
      <c r="D953" s="181"/>
      <c r="E953" s="181"/>
      <c r="F953" s="181"/>
      <c r="L953" s="180"/>
      <c r="M953" s="180"/>
      <c r="O953" s="180"/>
      <c r="P953" s="180"/>
      <c r="Q953" s="180"/>
      <c r="R953" s="180"/>
      <c r="S953" s="180"/>
    </row>
    <row r="954" spans="1:19" ht="16.5" customHeight="1">
      <c r="A954" s="180"/>
      <c r="B954" s="180"/>
      <c r="C954" s="180"/>
      <c r="D954" s="181"/>
      <c r="E954" s="181"/>
      <c r="F954" s="181"/>
      <c r="L954" s="180"/>
      <c r="M954" s="180"/>
      <c r="O954" s="180"/>
      <c r="P954" s="180"/>
      <c r="Q954" s="180"/>
      <c r="R954" s="180"/>
      <c r="S954" s="180"/>
    </row>
    <row r="955" spans="1:19" ht="16.5" customHeight="1">
      <c r="A955" s="180"/>
      <c r="B955" s="180"/>
      <c r="C955" s="180"/>
      <c r="D955" s="181"/>
      <c r="E955" s="181"/>
      <c r="F955" s="181"/>
      <c r="L955" s="180"/>
      <c r="M955" s="180"/>
      <c r="O955" s="180"/>
      <c r="P955" s="180"/>
      <c r="Q955" s="180"/>
      <c r="R955" s="180"/>
      <c r="S955" s="180"/>
    </row>
    <row r="956" spans="1:19" ht="16.5" customHeight="1">
      <c r="A956" s="180"/>
      <c r="B956" s="180"/>
      <c r="C956" s="180"/>
      <c r="D956" s="181"/>
      <c r="E956" s="181"/>
      <c r="F956" s="181"/>
      <c r="L956" s="180"/>
      <c r="M956" s="180"/>
      <c r="O956" s="180"/>
      <c r="P956" s="180"/>
      <c r="Q956" s="180"/>
      <c r="R956" s="180"/>
      <c r="S956" s="180"/>
    </row>
    <row r="957" spans="1:19" ht="16.5" customHeight="1">
      <c r="A957" s="180"/>
      <c r="B957" s="180"/>
      <c r="C957" s="180"/>
      <c r="D957" s="181"/>
      <c r="E957" s="181"/>
      <c r="F957" s="181"/>
      <c r="L957" s="180"/>
      <c r="M957" s="180"/>
      <c r="O957" s="180"/>
      <c r="P957" s="180"/>
      <c r="Q957" s="180"/>
      <c r="R957" s="180"/>
      <c r="S957" s="180"/>
    </row>
    <row r="958" spans="1:19" ht="16.5" customHeight="1">
      <c r="A958" s="180"/>
      <c r="B958" s="180"/>
      <c r="C958" s="180"/>
      <c r="D958" s="181"/>
      <c r="E958" s="181"/>
      <c r="F958" s="181"/>
      <c r="L958" s="180"/>
      <c r="M958" s="180"/>
      <c r="O958" s="180"/>
      <c r="P958" s="180"/>
      <c r="Q958" s="180"/>
      <c r="R958" s="180"/>
      <c r="S958" s="180"/>
    </row>
    <row r="959" spans="1:19" ht="16.5" customHeight="1">
      <c r="A959" s="180"/>
      <c r="B959" s="180"/>
      <c r="C959" s="180"/>
      <c r="D959" s="181"/>
      <c r="E959" s="181"/>
      <c r="F959" s="181"/>
      <c r="L959" s="180"/>
      <c r="M959" s="180"/>
      <c r="O959" s="180"/>
      <c r="P959" s="180"/>
      <c r="Q959" s="180"/>
      <c r="R959" s="180"/>
      <c r="S959" s="180"/>
    </row>
    <row r="960" spans="1:19" ht="16.5" customHeight="1">
      <c r="A960" s="180"/>
      <c r="B960" s="180"/>
      <c r="C960" s="180"/>
      <c r="D960" s="181"/>
      <c r="E960" s="181"/>
      <c r="F960" s="181"/>
      <c r="L960" s="180"/>
      <c r="M960" s="180"/>
      <c r="O960" s="180"/>
      <c r="P960" s="180"/>
      <c r="Q960" s="180"/>
      <c r="R960" s="180"/>
      <c r="S960" s="180"/>
    </row>
    <row r="961" spans="1:19" ht="16.5" customHeight="1">
      <c r="A961" s="180"/>
      <c r="B961" s="180"/>
      <c r="C961" s="180"/>
      <c r="D961" s="181"/>
      <c r="E961" s="181"/>
      <c r="F961" s="181"/>
      <c r="L961" s="180"/>
      <c r="M961" s="180"/>
      <c r="O961" s="180"/>
      <c r="P961" s="180"/>
      <c r="Q961" s="180"/>
      <c r="R961" s="180"/>
      <c r="S961" s="180"/>
    </row>
    <row r="962" spans="1:19" ht="16.5" customHeight="1">
      <c r="A962" s="180"/>
      <c r="B962" s="180"/>
      <c r="C962" s="180"/>
      <c r="D962" s="181"/>
      <c r="E962" s="181"/>
      <c r="F962" s="181"/>
      <c r="L962" s="180"/>
      <c r="M962" s="180"/>
      <c r="O962" s="180"/>
      <c r="P962" s="180"/>
      <c r="Q962" s="180"/>
      <c r="R962" s="180"/>
      <c r="S962" s="180"/>
    </row>
    <row r="963" spans="1:19" ht="16.5" customHeight="1">
      <c r="A963" s="180"/>
      <c r="B963" s="180"/>
      <c r="C963" s="180"/>
      <c r="D963" s="181"/>
      <c r="E963" s="181"/>
      <c r="F963" s="181"/>
      <c r="L963" s="180"/>
      <c r="M963" s="180"/>
      <c r="O963" s="180"/>
      <c r="P963" s="180"/>
      <c r="Q963" s="180"/>
      <c r="R963" s="180"/>
      <c r="S963" s="180"/>
    </row>
    <row r="964" spans="1:19" ht="16.5" customHeight="1">
      <c r="A964" s="180"/>
      <c r="B964" s="180"/>
      <c r="C964" s="180"/>
      <c r="D964" s="181"/>
      <c r="E964" s="181"/>
      <c r="F964" s="181"/>
      <c r="L964" s="180"/>
      <c r="M964" s="180"/>
      <c r="O964" s="180"/>
      <c r="P964" s="180"/>
      <c r="Q964" s="180"/>
      <c r="R964" s="180"/>
      <c r="S964" s="180"/>
    </row>
    <row r="965" spans="1:19" ht="16.5" customHeight="1">
      <c r="A965" s="180"/>
      <c r="B965" s="180"/>
      <c r="C965" s="180"/>
      <c r="D965" s="181"/>
      <c r="E965" s="181"/>
      <c r="F965" s="181"/>
      <c r="L965" s="180"/>
      <c r="M965" s="180"/>
      <c r="O965" s="180"/>
      <c r="P965" s="180"/>
      <c r="Q965" s="180"/>
      <c r="R965" s="180"/>
      <c r="S965" s="180"/>
    </row>
    <row r="966" spans="1:19" ht="16.5" customHeight="1">
      <c r="A966" s="180"/>
      <c r="B966" s="180"/>
      <c r="C966" s="180"/>
      <c r="D966" s="181"/>
      <c r="E966" s="181"/>
      <c r="F966" s="181"/>
      <c r="L966" s="180"/>
      <c r="M966" s="180"/>
      <c r="O966" s="180"/>
      <c r="P966" s="180"/>
      <c r="Q966" s="180"/>
      <c r="R966" s="180"/>
      <c r="S966" s="180"/>
    </row>
    <row r="967" spans="1:19" ht="16.5" customHeight="1">
      <c r="A967" s="180"/>
      <c r="B967" s="180"/>
      <c r="C967" s="180"/>
      <c r="D967" s="181"/>
      <c r="E967" s="181"/>
      <c r="F967" s="181"/>
      <c r="L967" s="180"/>
      <c r="M967" s="180"/>
      <c r="O967" s="180"/>
      <c r="P967" s="180"/>
      <c r="Q967" s="180"/>
      <c r="R967" s="180"/>
      <c r="S967" s="180"/>
    </row>
    <row r="968" spans="1:19" ht="16.5" customHeight="1">
      <c r="A968" s="180"/>
      <c r="B968" s="180"/>
      <c r="C968" s="180"/>
      <c r="D968" s="181"/>
      <c r="E968" s="181"/>
      <c r="F968" s="181"/>
      <c r="L968" s="180"/>
      <c r="M968" s="180"/>
      <c r="O968" s="180"/>
      <c r="P968" s="180"/>
      <c r="Q968" s="180"/>
      <c r="R968" s="180"/>
      <c r="S968" s="180"/>
    </row>
    <row r="969" spans="1:19" ht="16.5" customHeight="1">
      <c r="A969" s="180"/>
      <c r="B969" s="180"/>
      <c r="C969" s="180"/>
      <c r="D969" s="181"/>
      <c r="E969" s="181"/>
      <c r="F969" s="181"/>
      <c r="L969" s="180"/>
      <c r="M969" s="180"/>
      <c r="O969" s="180"/>
      <c r="P969" s="180"/>
      <c r="Q969" s="180"/>
      <c r="R969" s="180"/>
      <c r="S969" s="180"/>
    </row>
    <row r="970" spans="1:19" ht="16.5" customHeight="1">
      <c r="A970" s="180"/>
      <c r="B970" s="180"/>
      <c r="C970" s="180"/>
      <c r="D970" s="181"/>
      <c r="E970" s="181"/>
      <c r="F970" s="181"/>
      <c r="L970" s="180"/>
      <c r="M970" s="180"/>
      <c r="O970" s="180"/>
      <c r="P970" s="180"/>
      <c r="Q970" s="180"/>
      <c r="R970" s="180"/>
      <c r="S970" s="180"/>
    </row>
    <row r="971" spans="1:19" ht="16.5" customHeight="1">
      <c r="A971" s="180"/>
      <c r="B971" s="180"/>
      <c r="C971" s="180"/>
      <c r="D971" s="181"/>
      <c r="E971" s="181"/>
      <c r="F971" s="181"/>
      <c r="L971" s="180"/>
      <c r="M971" s="180"/>
      <c r="O971" s="180"/>
      <c r="P971" s="180"/>
      <c r="Q971" s="180"/>
      <c r="R971" s="180"/>
      <c r="S971" s="180"/>
    </row>
    <row r="972" spans="1:19" ht="16.5" customHeight="1">
      <c r="A972" s="180"/>
      <c r="B972" s="180"/>
      <c r="C972" s="180"/>
      <c r="D972" s="181"/>
      <c r="E972" s="181"/>
      <c r="F972" s="181"/>
      <c r="L972" s="180"/>
      <c r="M972" s="180"/>
      <c r="O972" s="180"/>
      <c r="P972" s="180"/>
      <c r="Q972" s="180"/>
      <c r="R972" s="180"/>
      <c r="S972" s="180"/>
    </row>
    <row r="973" spans="1:19" ht="16.5" customHeight="1">
      <c r="A973" s="180"/>
      <c r="B973" s="180"/>
      <c r="C973" s="180"/>
      <c r="D973" s="181"/>
      <c r="E973" s="181"/>
      <c r="F973" s="181"/>
      <c r="L973" s="180"/>
      <c r="M973" s="180"/>
      <c r="O973" s="180"/>
      <c r="P973" s="180"/>
      <c r="Q973" s="180"/>
      <c r="R973" s="180"/>
      <c r="S973" s="180"/>
    </row>
    <row r="974" spans="1:19" ht="16.5" customHeight="1">
      <c r="A974" s="180"/>
      <c r="B974" s="180"/>
      <c r="C974" s="180"/>
      <c r="D974" s="181"/>
      <c r="E974" s="181"/>
      <c r="F974" s="181"/>
      <c r="L974" s="180"/>
      <c r="M974" s="180"/>
      <c r="O974" s="180"/>
      <c r="P974" s="180"/>
      <c r="Q974" s="180"/>
      <c r="R974" s="180"/>
      <c r="S974" s="180"/>
    </row>
    <row r="975" spans="1:19" ht="16.5" customHeight="1">
      <c r="A975" s="180"/>
      <c r="B975" s="180"/>
      <c r="C975" s="180"/>
      <c r="D975" s="181"/>
      <c r="E975" s="181"/>
      <c r="F975" s="181"/>
      <c r="L975" s="180"/>
      <c r="M975" s="180"/>
      <c r="O975" s="180"/>
      <c r="P975" s="180"/>
      <c r="Q975" s="180"/>
      <c r="R975" s="180"/>
      <c r="S975" s="180"/>
    </row>
    <row r="976" spans="1:19" ht="16.5" customHeight="1">
      <c r="A976" s="180"/>
      <c r="B976" s="180"/>
      <c r="C976" s="180"/>
      <c r="D976" s="181"/>
      <c r="E976" s="181"/>
      <c r="F976" s="181"/>
      <c r="L976" s="180"/>
      <c r="M976" s="180"/>
      <c r="O976" s="180"/>
      <c r="P976" s="180"/>
      <c r="Q976" s="180"/>
      <c r="R976" s="180"/>
      <c r="S976" s="180"/>
    </row>
    <row r="977" spans="1:19" ht="16.5" customHeight="1">
      <c r="A977" s="180"/>
      <c r="B977" s="180"/>
      <c r="C977" s="180"/>
      <c r="D977" s="181"/>
      <c r="E977" s="181"/>
      <c r="F977" s="181"/>
      <c r="L977" s="180"/>
      <c r="M977" s="180"/>
      <c r="O977" s="180"/>
      <c r="P977" s="180"/>
      <c r="Q977" s="180"/>
      <c r="R977" s="180"/>
      <c r="S977" s="180"/>
    </row>
    <row r="978" spans="1:19" ht="16.5" customHeight="1">
      <c r="A978" s="180"/>
      <c r="B978" s="180"/>
      <c r="C978" s="180"/>
      <c r="D978" s="181"/>
      <c r="E978" s="181"/>
      <c r="F978" s="181"/>
      <c r="L978" s="180"/>
      <c r="M978" s="180"/>
      <c r="O978" s="180"/>
      <c r="P978" s="180"/>
      <c r="Q978" s="180"/>
      <c r="R978" s="180"/>
      <c r="S978" s="180"/>
    </row>
    <row r="979" spans="1:19" ht="16.5" customHeight="1">
      <c r="A979" s="180"/>
      <c r="B979" s="180"/>
      <c r="C979" s="180"/>
      <c r="D979" s="181"/>
      <c r="E979" s="181"/>
      <c r="F979" s="181"/>
      <c r="L979" s="180"/>
      <c r="M979" s="180"/>
      <c r="O979" s="180"/>
      <c r="P979" s="180"/>
      <c r="Q979" s="180"/>
      <c r="R979" s="180"/>
      <c r="S979" s="180"/>
    </row>
    <row r="980" spans="1:19" ht="16.5" customHeight="1">
      <c r="A980" s="180"/>
      <c r="B980" s="180"/>
      <c r="C980" s="180"/>
      <c r="D980" s="181"/>
      <c r="E980" s="181"/>
      <c r="F980" s="181"/>
      <c r="L980" s="180"/>
      <c r="M980" s="180"/>
      <c r="O980" s="180"/>
      <c r="P980" s="180"/>
      <c r="Q980" s="180"/>
      <c r="R980" s="180"/>
      <c r="S980" s="180"/>
    </row>
    <row r="981" spans="1:19" ht="16.5" customHeight="1">
      <c r="A981" s="180"/>
      <c r="B981" s="180"/>
      <c r="C981" s="180"/>
      <c r="D981" s="181"/>
      <c r="E981" s="181"/>
      <c r="F981" s="181"/>
      <c r="L981" s="180"/>
      <c r="M981" s="180"/>
      <c r="O981" s="180"/>
      <c r="P981" s="180"/>
      <c r="Q981" s="180"/>
      <c r="R981" s="180"/>
      <c r="S981" s="180"/>
    </row>
    <row r="982" spans="1:19" ht="16.5" customHeight="1">
      <c r="A982" s="180"/>
      <c r="B982" s="180"/>
      <c r="C982" s="180"/>
      <c r="D982" s="181"/>
      <c r="E982" s="181"/>
      <c r="F982" s="181"/>
      <c r="L982" s="180"/>
      <c r="M982" s="180"/>
      <c r="O982" s="180"/>
      <c r="P982" s="180"/>
      <c r="Q982" s="180"/>
      <c r="R982" s="180"/>
      <c r="S982" s="180"/>
    </row>
    <row r="983" spans="1:19" ht="16.5" customHeight="1">
      <c r="A983" s="180"/>
      <c r="B983" s="180"/>
      <c r="C983" s="180"/>
      <c r="D983" s="181"/>
      <c r="E983" s="181"/>
      <c r="F983" s="181"/>
      <c r="L983" s="180"/>
      <c r="M983" s="180"/>
      <c r="O983" s="180"/>
      <c r="P983" s="180"/>
      <c r="Q983" s="180"/>
      <c r="R983" s="180"/>
      <c r="S983" s="180"/>
    </row>
    <row r="984" spans="1:19" ht="16.5" customHeight="1">
      <c r="A984" s="180"/>
      <c r="B984" s="180"/>
      <c r="C984" s="180"/>
      <c r="D984" s="181"/>
      <c r="E984" s="181"/>
      <c r="F984" s="181"/>
      <c r="L984" s="180"/>
      <c r="M984" s="180"/>
      <c r="O984" s="180"/>
      <c r="P984" s="180"/>
      <c r="Q984" s="180"/>
      <c r="R984" s="180"/>
      <c r="S984" s="180"/>
    </row>
    <row r="985" spans="1:19" ht="16.5" customHeight="1">
      <c r="A985" s="180"/>
      <c r="B985" s="180"/>
      <c r="C985" s="180"/>
      <c r="D985" s="181"/>
      <c r="E985" s="181"/>
      <c r="F985" s="181"/>
      <c r="L985" s="180"/>
      <c r="M985" s="180"/>
      <c r="O985" s="180"/>
      <c r="P985" s="180"/>
      <c r="Q985" s="180"/>
      <c r="R985" s="180"/>
      <c r="S985" s="180"/>
    </row>
    <row r="986" spans="1:19" ht="16.5" customHeight="1">
      <c r="A986" s="180"/>
      <c r="B986" s="180"/>
      <c r="C986" s="180"/>
      <c r="D986" s="181"/>
      <c r="E986" s="181"/>
      <c r="F986" s="181"/>
      <c r="L986" s="180"/>
      <c r="M986" s="180"/>
      <c r="O986" s="180"/>
      <c r="P986" s="180"/>
      <c r="Q986" s="180"/>
      <c r="R986" s="180"/>
      <c r="S986" s="180"/>
    </row>
    <row r="987" spans="1:19" ht="16.5" customHeight="1">
      <c r="A987" s="180"/>
      <c r="B987" s="180"/>
      <c r="C987" s="180"/>
      <c r="D987" s="181"/>
      <c r="E987" s="181"/>
      <c r="F987" s="181"/>
      <c r="L987" s="180"/>
      <c r="M987" s="180"/>
      <c r="O987" s="180"/>
      <c r="P987" s="180"/>
      <c r="Q987" s="180"/>
      <c r="R987" s="180"/>
      <c r="S987" s="180"/>
    </row>
    <row r="988" spans="1:19" ht="16.5" customHeight="1">
      <c r="A988" s="180"/>
      <c r="B988" s="180"/>
      <c r="C988" s="180"/>
      <c r="D988" s="181"/>
      <c r="E988" s="181"/>
      <c r="F988" s="181"/>
      <c r="L988" s="180"/>
      <c r="M988" s="180"/>
      <c r="O988" s="180"/>
      <c r="P988" s="180"/>
      <c r="Q988" s="180"/>
      <c r="R988" s="180"/>
      <c r="S988" s="180"/>
    </row>
    <row r="989" spans="1:19" ht="16.5" customHeight="1">
      <c r="A989" s="180"/>
      <c r="B989" s="180"/>
      <c r="C989" s="180"/>
      <c r="D989" s="181"/>
      <c r="E989" s="181"/>
      <c r="F989" s="181"/>
      <c r="L989" s="180"/>
      <c r="M989" s="180"/>
      <c r="O989" s="180"/>
      <c r="P989" s="180"/>
      <c r="Q989" s="180"/>
      <c r="R989" s="180"/>
      <c r="S989" s="180"/>
    </row>
    <row r="990" spans="1:19" ht="16.5" customHeight="1">
      <c r="A990" s="180"/>
      <c r="B990" s="180"/>
      <c r="C990" s="180"/>
      <c r="D990" s="181"/>
      <c r="E990" s="181"/>
      <c r="F990" s="181"/>
      <c r="L990" s="180"/>
      <c r="M990" s="180"/>
      <c r="O990" s="180"/>
      <c r="P990" s="180"/>
      <c r="Q990" s="180"/>
      <c r="R990" s="180"/>
      <c r="S990" s="180"/>
    </row>
    <row r="991" spans="1:19" ht="16.5" customHeight="1">
      <c r="A991" s="180"/>
      <c r="B991" s="180"/>
      <c r="C991" s="180"/>
      <c r="D991" s="181"/>
      <c r="E991" s="181"/>
      <c r="F991" s="181"/>
      <c r="L991" s="180"/>
      <c r="M991" s="180"/>
      <c r="O991" s="180"/>
      <c r="P991" s="180"/>
      <c r="Q991" s="180"/>
      <c r="R991" s="180"/>
      <c r="S991" s="180"/>
    </row>
    <row r="992" spans="1:19" ht="16.5" customHeight="1">
      <c r="A992" s="180"/>
      <c r="B992" s="180"/>
      <c r="C992" s="180"/>
      <c r="D992" s="181"/>
      <c r="E992" s="181"/>
      <c r="F992" s="181"/>
      <c r="L992" s="180"/>
      <c r="M992" s="180"/>
      <c r="O992" s="180"/>
      <c r="P992" s="180"/>
      <c r="Q992" s="180"/>
      <c r="R992" s="180"/>
      <c r="S992" s="180"/>
    </row>
    <row r="993" spans="1:19" ht="16.5" customHeight="1">
      <c r="A993" s="180"/>
      <c r="B993" s="180"/>
      <c r="C993" s="180"/>
      <c r="D993" s="181"/>
      <c r="E993" s="181"/>
      <c r="F993" s="181"/>
      <c r="L993" s="180"/>
      <c r="M993" s="180"/>
      <c r="O993" s="180"/>
      <c r="P993" s="180"/>
      <c r="Q993" s="180"/>
      <c r="R993" s="180"/>
      <c r="S993" s="180"/>
    </row>
    <row r="994" spans="1:19" ht="16.5" customHeight="1">
      <c r="A994" s="180"/>
      <c r="B994" s="180"/>
      <c r="C994" s="180"/>
      <c r="D994" s="181"/>
      <c r="E994" s="181"/>
      <c r="F994" s="181"/>
      <c r="L994" s="180"/>
      <c r="M994" s="180"/>
      <c r="O994" s="180"/>
      <c r="P994" s="180"/>
      <c r="Q994" s="180"/>
      <c r="R994" s="180"/>
      <c r="S994" s="180"/>
    </row>
    <row r="995" spans="1:19" ht="16.5" customHeight="1">
      <c r="A995" s="180"/>
      <c r="B995" s="180"/>
      <c r="C995" s="180"/>
      <c r="D995" s="181"/>
      <c r="E995" s="181"/>
      <c r="F995" s="181"/>
      <c r="L995" s="180"/>
      <c r="M995" s="180"/>
      <c r="O995" s="180"/>
      <c r="P995" s="180"/>
      <c r="Q995" s="180"/>
      <c r="R995" s="180"/>
      <c r="S995" s="180"/>
    </row>
    <row r="996" spans="1:19" ht="16.5" customHeight="1">
      <c r="A996" s="180"/>
      <c r="B996" s="180"/>
      <c r="C996" s="180"/>
      <c r="D996" s="181"/>
      <c r="E996" s="181"/>
      <c r="F996" s="181"/>
      <c r="L996" s="180"/>
      <c r="M996" s="180"/>
      <c r="O996" s="180"/>
      <c r="P996" s="180"/>
      <c r="Q996" s="180"/>
      <c r="R996" s="180"/>
      <c r="S996" s="180"/>
    </row>
    <row r="997" spans="1:19" ht="16.5" customHeight="1">
      <c r="A997" s="180"/>
      <c r="B997" s="180"/>
      <c r="C997" s="180"/>
      <c r="D997" s="181"/>
      <c r="E997" s="181"/>
      <c r="F997" s="181"/>
      <c r="L997" s="180"/>
      <c r="M997" s="180"/>
      <c r="O997" s="180"/>
      <c r="P997" s="180"/>
      <c r="Q997" s="180"/>
      <c r="R997" s="180"/>
      <c r="S997" s="180"/>
    </row>
    <row r="998" spans="1:19" ht="16.5" customHeight="1">
      <c r="A998" s="180"/>
      <c r="B998" s="180"/>
      <c r="C998" s="180"/>
      <c r="D998" s="181"/>
      <c r="E998" s="181"/>
      <c r="F998" s="181"/>
      <c r="L998" s="180"/>
      <c r="M998" s="180"/>
      <c r="O998" s="180"/>
      <c r="P998" s="180"/>
      <c r="Q998" s="180"/>
      <c r="R998" s="180"/>
      <c r="S998" s="180"/>
    </row>
    <row r="999" spans="1:19" ht="16.5" customHeight="1">
      <c r="A999" s="180"/>
      <c r="B999" s="180"/>
      <c r="C999" s="180"/>
      <c r="D999" s="181"/>
      <c r="E999" s="181"/>
      <c r="F999" s="181"/>
      <c r="L999" s="180"/>
      <c r="M999" s="180"/>
      <c r="O999" s="180"/>
      <c r="P999" s="180"/>
      <c r="Q999" s="180"/>
      <c r="R999" s="180"/>
      <c r="S999" s="180"/>
    </row>
    <row r="1000" spans="1:19" ht="16.5" customHeight="1">
      <c r="A1000" s="180"/>
      <c r="B1000" s="180"/>
      <c r="C1000" s="180"/>
      <c r="D1000" s="181"/>
      <c r="E1000" s="181"/>
      <c r="F1000" s="181"/>
      <c r="L1000" s="180"/>
      <c r="M1000" s="180"/>
      <c r="O1000" s="180"/>
      <c r="P1000" s="180"/>
      <c r="Q1000" s="180"/>
      <c r="R1000" s="180"/>
      <c r="S1000" s="180"/>
    </row>
  </sheetData>
  <autoFilter ref="A2:S256"/>
  <mergeCells count="148">
    <mergeCell ref="A248:A249"/>
    <mergeCell ref="B248:B249"/>
    <mergeCell ref="C248:C249"/>
    <mergeCell ref="D248:D249"/>
    <mergeCell ref="E248:E249"/>
    <mergeCell ref="F248:F249"/>
    <mergeCell ref="L248:L249"/>
    <mergeCell ref="A20:A23"/>
    <mergeCell ref="B20:B23"/>
    <mergeCell ref="C20:C23"/>
    <mergeCell ref="D20:D23"/>
    <mergeCell ref="E20:E23"/>
    <mergeCell ref="F20:F23"/>
    <mergeCell ref="L20:L23"/>
    <mergeCell ref="A24:A27"/>
    <mergeCell ref="B24:B27"/>
    <mergeCell ref="C24:C27"/>
    <mergeCell ref="D24:D27"/>
    <mergeCell ref="E24:E27"/>
    <mergeCell ref="F24:F27"/>
    <mergeCell ref="L24:L27"/>
    <mergeCell ref="A244:A245"/>
    <mergeCell ref="B244:B245"/>
    <mergeCell ref="C244:C245"/>
    <mergeCell ref="A12:A15"/>
    <mergeCell ref="B12:B15"/>
    <mergeCell ref="C12:C15"/>
    <mergeCell ref="D12:D15"/>
    <mergeCell ref="E12:E15"/>
    <mergeCell ref="F12:F15"/>
    <mergeCell ref="L12:L15"/>
    <mergeCell ref="A16:A19"/>
    <mergeCell ref="B16:B19"/>
    <mergeCell ref="C16:C19"/>
    <mergeCell ref="D16:D19"/>
    <mergeCell ref="E16:E19"/>
    <mergeCell ref="F16:F19"/>
    <mergeCell ref="L16:L19"/>
    <mergeCell ref="A4:A7"/>
    <mergeCell ref="B4:B7"/>
    <mergeCell ref="C4:C7"/>
    <mergeCell ref="D4:D7"/>
    <mergeCell ref="E4:E7"/>
    <mergeCell ref="F4:F7"/>
    <mergeCell ref="L4:L7"/>
    <mergeCell ref="A8:A11"/>
    <mergeCell ref="B8:B11"/>
    <mergeCell ref="C8:C11"/>
    <mergeCell ref="D8:D11"/>
    <mergeCell ref="E8:E11"/>
    <mergeCell ref="F8:F11"/>
    <mergeCell ref="L8:L11"/>
    <mergeCell ref="D244:D245"/>
    <mergeCell ref="E244:E245"/>
    <mergeCell ref="F244:F245"/>
    <mergeCell ref="L244:L245"/>
    <mergeCell ref="A246:A247"/>
    <mergeCell ref="B246:B247"/>
    <mergeCell ref="C246:C247"/>
    <mergeCell ref="D246:D247"/>
    <mergeCell ref="E246:E247"/>
    <mergeCell ref="F246:F247"/>
    <mergeCell ref="L246:L247"/>
    <mergeCell ref="M235:M236"/>
    <mergeCell ref="A235:A236"/>
    <mergeCell ref="B235:B236"/>
    <mergeCell ref="C235:C236"/>
    <mergeCell ref="D235:D236"/>
    <mergeCell ref="E235:E236"/>
    <mergeCell ref="F235:F236"/>
    <mergeCell ref="L235:L236"/>
    <mergeCell ref="A239:A241"/>
    <mergeCell ref="B239:B241"/>
    <mergeCell ref="C239:C241"/>
    <mergeCell ref="D239:D241"/>
    <mergeCell ref="E239:E241"/>
    <mergeCell ref="F239:F241"/>
    <mergeCell ref="L239:L241"/>
    <mergeCell ref="A225:A228"/>
    <mergeCell ref="B225:B228"/>
    <mergeCell ref="C225:C228"/>
    <mergeCell ref="D225:D228"/>
    <mergeCell ref="E225:E228"/>
    <mergeCell ref="F225:F228"/>
    <mergeCell ref="L225:L228"/>
    <mergeCell ref="A229:A234"/>
    <mergeCell ref="B229:B234"/>
    <mergeCell ref="C229:C234"/>
    <mergeCell ref="D229:D234"/>
    <mergeCell ref="E229:E234"/>
    <mergeCell ref="F229:F234"/>
    <mergeCell ref="L229:L234"/>
    <mergeCell ref="A187:A205"/>
    <mergeCell ref="B187:B205"/>
    <mergeCell ref="C187:C205"/>
    <mergeCell ref="D187:D205"/>
    <mergeCell ref="E187:E205"/>
    <mergeCell ref="F187:F205"/>
    <mergeCell ref="L187:L205"/>
    <mergeCell ref="A206:A224"/>
    <mergeCell ref="B206:B224"/>
    <mergeCell ref="C206:C224"/>
    <mergeCell ref="D206:D224"/>
    <mergeCell ref="E206:E224"/>
    <mergeCell ref="F206:F224"/>
    <mergeCell ref="L206:L224"/>
    <mergeCell ref="A149:A167"/>
    <mergeCell ref="B149:B167"/>
    <mergeCell ref="C149:C167"/>
    <mergeCell ref="D149:D167"/>
    <mergeCell ref="E149:E167"/>
    <mergeCell ref="F149:F167"/>
    <mergeCell ref="L149:L167"/>
    <mergeCell ref="A168:A186"/>
    <mergeCell ref="B168:B186"/>
    <mergeCell ref="C168:C186"/>
    <mergeCell ref="D168:D186"/>
    <mergeCell ref="E168:E186"/>
    <mergeCell ref="F168:F186"/>
    <mergeCell ref="L168:L186"/>
    <mergeCell ref="A135:A140"/>
    <mergeCell ref="B135:B140"/>
    <mergeCell ref="C135:C140"/>
    <mergeCell ref="D135:D140"/>
    <mergeCell ref="E135:E140"/>
    <mergeCell ref="F135:F140"/>
    <mergeCell ref="L135:L140"/>
    <mergeCell ref="A141:A146"/>
    <mergeCell ref="B141:B146"/>
    <mergeCell ref="C141:C146"/>
    <mergeCell ref="D141:D146"/>
    <mergeCell ref="E141:E146"/>
    <mergeCell ref="F141:F146"/>
    <mergeCell ref="L141:L146"/>
    <mergeCell ref="A119:A124"/>
    <mergeCell ref="B119:B124"/>
    <mergeCell ref="C119:C124"/>
    <mergeCell ref="D119:D124"/>
    <mergeCell ref="E119:E124"/>
    <mergeCell ref="F119:F124"/>
    <mergeCell ref="L119:L124"/>
    <mergeCell ref="A125:A130"/>
    <mergeCell ref="B125:B130"/>
    <mergeCell ref="C125:C130"/>
    <mergeCell ref="D125:D130"/>
    <mergeCell ref="E125:E130"/>
    <mergeCell ref="F125:F130"/>
    <mergeCell ref="L125:L130"/>
  </mergeCells>
  <conditionalFormatting sqref="I3">
    <cfRule type="cellIs" dxfId="2197" priority="1" stopIfTrue="1" operator="equal">
      <formula>"OK"</formula>
    </cfRule>
  </conditionalFormatting>
  <conditionalFormatting sqref="I3">
    <cfRule type="cellIs" dxfId="2196" priority="2" stopIfTrue="1" operator="equal">
      <formula>"Fail"</formula>
    </cfRule>
  </conditionalFormatting>
  <conditionalFormatting sqref="I3">
    <cfRule type="cellIs" dxfId="2195" priority="3" stopIfTrue="1" operator="equal">
      <formula>"OK"</formula>
    </cfRule>
  </conditionalFormatting>
  <conditionalFormatting sqref="I3">
    <cfRule type="cellIs" dxfId="2194" priority="4" stopIfTrue="1" operator="equal">
      <formula>"Fail"</formula>
    </cfRule>
  </conditionalFormatting>
  <conditionalFormatting sqref="K3 K37:K45 K119:K164 K167:K204 K206:K222 K225:K233">
    <cfRule type="containsText" dxfId="2193" priority="5" operator="containsText" text="NG">
      <formula>NOT(ISERROR(SEARCH(("NG"),(K3))))</formula>
    </cfRule>
  </conditionalFormatting>
  <conditionalFormatting sqref="K3 K37:K45 K119:K164 K167:K204 K206:K222 K225:K233">
    <cfRule type="containsText" dxfId="2192" priority="6" operator="containsText" text="OK">
      <formula>NOT(ISERROR(SEARCH(("OK"),(K3))))</formula>
    </cfRule>
  </conditionalFormatting>
  <conditionalFormatting sqref="K4:K27">
    <cfRule type="containsText" dxfId="2191" priority="7" operator="containsText" text="NG">
      <formula>NOT(ISERROR(SEARCH(("NG"),(K4))))</formula>
    </cfRule>
  </conditionalFormatting>
  <conditionalFormatting sqref="K4:K27">
    <cfRule type="containsText" dxfId="2190" priority="8" operator="containsText" text="OK">
      <formula>NOT(ISERROR(SEARCH(("OK"),(K4))))</formula>
    </cfRule>
  </conditionalFormatting>
  <conditionalFormatting sqref="K46:K55">
    <cfRule type="containsText" dxfId="2189" priority="9" operator="containsText" text="NG">
      <formula>NOT(ISERROR(SEARCH(("NG"),(K46))))</formula>
    </cfRule>
  </conditionalFormatting>
  <conditionalFormatting sqref="K46:K55">
    <cfRule type="containsText" dxfId="2188" priority="10" operator="containsText" text="OK">
      <formula>NOT(ISERROR(SEARCH(("OK"),(K46))))</formula>
    </cfRule>
  </conditionalFormatting>
  <conditionalFormatting sqref="K56:K63">
    <cfRule type="containsText" dxfId="2187" priority="11" operator="containsText" text="NG">
      <formula>NOT(ISERROR(SEARCH(("NG"),(K56))))</formula>
    </cfRule>
  </conditionalFormatting>
  <conditionalFormatting sqref="K56:K63">
    <cfRule type="containsText" dxfId="2186" priority="12" operator="containsText" text="OK">
      <formula>NOT(ISERROR(SEARCH(("OK"),(K56))))</formula>
    </cfRule>
  </conditionalFormatting>
  <conditionalFormatting sqref="K64:K71">
    <cfRule type="containsText" dxfId="2185" priority="13" operator="containsText" text="NG">
      <formula>NOT(ISERROR(SEARCH(("NG"),(K64))))</formula>
    </cfRule>
  </conditionalFormatting>
  <conditionalFormatting sqref="K64:K71">
    <cfRule type="containsText" dxfId="2184" priority="14" operator="containsText" text="OK">
      <formula>NOT(ISERROR(SEARCH(("OK"),(K64))))</formula>
    </cfRule>
  </conditionalFormatting>
  <conditionalFormatting sqref="K72:K76">
    <cfRule type="containsText" dxfId="2183" priority="15" operator="containsText" text="NG">
      <formula>NOT(ISERROR(SEARCH(("NG"),(K72))))</formula>
    </cfRule>
  </conditionalFormatting>
  <conditionalFormatting sqref="K72:K76">
    <cfRule type="containsText" dxfId="2182" priority="16" operator="containsText" text="OK">
      <formula>NOT(ISERROR(SEARCH(("OK"),(K72))))</formula>
    </cfRule>
  </conditionalFormatting>
  <conditionalFormatting sqref="K77:K84">
    <cfRule type="containsText" dxfId="2181" priority="17" operator="containsText" text="NG">
      <formula>NOT(ISERROR(SEARCH(("NG"),(K77))))</formula>
    </cfRule>
  </conditionalFormatting>
  <conditionalFormatting sqref="K77:K84">
    <cfRule type="containsText" dxfId="2180" priority="18" operator="containsText" text="OK">
      <formula>NOT(ISERROR(SEARCH(("OK"),(K77))))</formula>
    </cfRule>
  </conditionalFormatting>
  <conditionalFormatting sqref="K85:K116">
    <cfRule type="containsText" dxfId="2179" priority="19" operator="containsText" text="NG">
      <formula>NOT(ISERROR(SEARCH(("NG"),(K85))))</formula>
    </cfRule>
  </conditionalFormatting>
  <conditionalFormatting sqref="K85:K116">
    <cfRule type="containsText" dxfId="2178" priority="20" operator="containsText" text="OK">
      <formula>NOT(ISERROR(SEARCH(("OK"),(K85))))</formula>
    </cfRule>
  </conditionalFormatting>
  <conditionalFormatting sqref="K117:K118">
    <cfRule type="containsText" dxfId="2177" priority="21" operator="containsText" text="NG">
      <formula>NOT(ISERROR(SEARCH(("NG"),(K117))))</formula>
    </cfRule>
  </conditionalFormatting>
  <conditionalFormatting sqref="K117:K118">
    <cfRule type="containsText" dxfId="2176" priority="22" operator="containsText" text="OK">
      <formula>NOT(ISERROR(SEARCH(("OK"),(K117))))</formula>
    </cfRule>
  </conditionalFormatting>
  <conditionalFormatting sqref="K28:K36">
    <cfRule type="containsText" dxfId="2175" priority="23" operator="containsText" text="NG">
      <formula>NOT(ISERROR(SEARCH(("NG"),(K28))))</formula>
    </cfRule>
  </conditionalFormatting>
  <conditionalFormatting sqref="K28:K36">
    <cfRule type="containsText" dxfId="2174" priority="24" operator="containsText" text="OK">
      <formula>NOT(ISERROR(SEARCH(("OK"),(K28))))</formula>
    </cfRule>
  </conditionalFormatting>
  <conditionalFormatting sqref="N28:N36">
    <cfRule type="containsText" dxfId="2173" priority="25" operator="containsText" text="미해당">
      <formula>NOT(ISERROR(SEARCH(("미해당"),(N28))))</formula>
    </cfRule>
  </conditionalFormatting>
  <conditionalFormatting sqref="K28:K36">
    <cfRule type="containsText" dxfId="2172" priority="26" operator="containsText" text="NG">
      <formula>NOT(ISERROR(SEARCH(("NG"),(K28))))</formula>
    </cfRule>
  </conditionalFormatting>
  <conditionalFormatting sqref="K28:K36">
    <cfRule type="containsText" dxfId="2171" priority="27" operator="containsText" text="OK">
      <formula>NOT(ISERROR(SEARCH(("OK"),(K28))))</formula>
    </cfRule>
  </conditionalFormatting>
  <conditionalFormatting sqref="I38:I44">
    <cfRule type="cellIs" dxfId="2170" priority="28" stopIfTrue="1" operator="equal">
      <formula>"OK"</formula>
    </cfRule>
  </conditionalFormatting>
  <conditionalFormatting sqref="I38:I44">
    <cfRule type="cellIs" dxfId="2169" priority="29" stopIfTrue="1" operator="equal">
      <formula>"Fail"</formula>
    </cfRule>
  </conditionalFormatting>
  <conditionalFormatting sqref="I38:I44">
    <cfRule type="cellIs" dxfId="2168" priority="30" stopIfTrue="1" operator="equal">
      <formula>"OK"</formula>
    </cfRule>
  </conditionalFormatting>
  <conditionalFormatting sqref="I38:I44">
    <cfRule type="cellIs" dxfId="2167" priority="31" stopIfTrue="1" operator="equal">
      <formula>"Fail"</formula>
    </cfRule>
  </conditionalFormatting>
  <conditionalFormatting sqref="N37:N45">
    <cfRule type="containsText" dxfId="2166" priority="32" operator="containsText" text="미해당">
      <formula>NOT(ISERROR(SEARCH(("미해당"),(N37))))</formula>
    </cfRule>
  </conditionalFormatting>
  <conditionalFormatting sqref="K37:K45">
    <cfRule type="containsText" dxfId="2165" priority="33" operator="containsText" text="NG">
      <formula>NOT(ISERROR(SEARCH(("NG"),(K37))))</formula>
    </cfRule>
  </conditionalFormatting>
  <conditionalFormatting sqref="K37:K45">
    <cfRule type="containsText" dxfId="2164" priority="34" operator="containsText" text="OK">
      <formula>NOT(ISERROR(SEARCH(("OK"),(K37))))</formula>
    </cfRule>
  </conditionalFormatting>
  <conditionalFormatting sqref="K37:K45">
    <cfRule type="containsText" dxfId="2163" priority="35" operator="containsText" text="NG">
      <formula>NOT(ISERROR(SEARCH(("NG"),(K37))))</formula>
    </cfRule>
  </conditionalFormatting>
  <conditionalFormatting sqref="K37:K45">
    <cfRule type="containsText" dxfId="2162" priority="36" operator="containsText" text="OK">
      <formula>NOT(ISERROR(SEARCH(("OK"),(K37))))</formula>
    </cfRule>
  </conditionalFormatting>
  <conditionalFormatting sqref="K165">
    <cfRule type="containsText" dxfId="2161" priority="37" operator="containsText" text="NG">
      <formula>NOT(ISERROR(SEARCH(("NG"),(K165))))</formula>
    </cfRule>
  </conditionalFormatting>
  <conditionalFormatting sqref="K165">
    <cfRule type="containsText" dxfId="2160" priority="38" operator="containsText" text="OK">
      <formula>NOT(ISERROR(SEARCH(("OK"),(K165))))</formula>
    </cfRule>
  </conditionalFormatting>
  <conditionalFormatting sqref="K204">
    <cfRule type="containsText" dxfId="2159" priority="39" operator="containsText" text="NG">
      <formula>NOT(ISERROR(SEARCH(("NG"),(K204))))</formula>
    </cfRule>
  </conditionalFormatting>
  <conditionalFormatting sqref="K204">
    <cfRule type="containsText" dxfId="2158" priority="40" operator="containsText" text="OK">
      <formula>NOT(ISERROR(SEARCH(("OK"),(K204))))</formula>
    </cfRule>
  </conditionalFormatting>
  <conditionalFormatting sqref="K224">
    <cfRule type="containsText" dxfId="2157" priority="41" operator="containsText" text="NG">
      <formula>NOT(ISERROR(SEARCH(("NG"),(K224))))</formula>
    </cfRule>
  </conditionalFormatting>
  <conditionalFormatting sqref="K224">
    <cfRule type="containsText" dxfId="2156" priority="42" operator="containsText" text="OK">
      <formula>NOT(ISERROR(SEARCH(("OK"),(K224))))</formula>
    </cfRule>
  </conditionalFormatting>
  <conditionalFormatting sqref="K168:K188">
    <cfRule type="containsText" dxfId="2155" priority="43" operator="containsText" text="NG">
      <formula>NOT(ISERROR(SEARCH(("NG"),(K168))))</formula>
    </cfRule>
  </conditionalFormatting>
  <conditionalFormatting sqref="K168:K188">
    <cfRule type="containsText" dxfId="2154" priority="44" operator="containsText" text="OK">
      <formula>NOT(ISERROR(SEARCH(("OK"),(K168))))</formula>
    </cfRule>
  </conditionalFormatting>
  <conditionalFormatting sqref="K185:K188">
    <cfRule type="containsText" dxfId="2153" priority="45" operator="containsText" text="NG">
      <formula>NOT(ISERROR(SEARCH(("NG"),(K185))))</formula>
    </cfRule>
  </conditionalFormatting>
  <conditionalFormatting sqref="K185:K188">
    <cfRule type="containsText" dxfId="2152" priority="46" operator="containsText" text="OK">
      <formula>NOT(ISERROR(SEARCH(("OK"),(K185))))</formula>
    </cfRule>
  </conditionalFormatting>
  <conditionalFormatting sqref="K234">
    <cfRule type="containsText" dxfId="2151" priority="47" operator="containsText" text="NG">
      <formula>NOT(ISERROR(SEARCH(("NG"),(K234))))</formula>
    </cfRule>
  </conditionalFormatting>
  <conditionalFormatting sqref="K234">
    <cfRule type="containsText" dxfId="2150" priority="48" operator="containsText" text="OK">
      <formula>NOT(ISERROR(SEARCH(("OK"),(K234))))</formula>
    </cfRule>
  </conditionalFormatting>
  <conditionalFormatting sqref="K166">
    <cfRule type="containsText" dxfId="2149" priority="49" operator="containsText" text="NG">
      <formula>NOT(ISERROR(SEARCH(("NG"),(K166))))</formula>
    </cfRule>
  </conditionalFormatting>
  <conditionalFormatting sqref="K166">
    <cfRule type="containsText" dxfId="2148" priority="50" operator="containsText" text="OK">
      <formula>NOT(ISERROR(SEARCH(("OK"),(K166))))</formula>
    </cfRule>
  </conditionalFormatting>
  <conditionalFormatting sqref="K205">
    <cfRule type="containsText" dxfId="2147" priority="51" operator="containsText" text="NG">
      <formula>NOT(ISERROR(SEARCH(("NG"),(K205))))</formula>
    </cfRule>
  </conditionalFormatting>
  <conditionalFormatting sqref="K205">
    <cfRule type="containsText" dxfId="2146" priority="52" operator="containsText" text="OK">
      <formula>NOT(ISERROR(SEARCH(("OK"),(K205))))</formula>
    </cfRule>
  </conditionalFormatting>
  <conditionalFormatting sqref="K205">
    <cfRule type="containsText" dxfId="2145" priority="53" operator="containsText" text="NG">
      <formula>NOT(ISERROR(SEARCH(("NG"),(K205))))</formula>
    </cfRule>
  </conditionalFormatting>
  <conditionalFormatting sqref="K205">
    <cfRule type="containsText" dxfId="2144" priority="54" operator="containsText" text="OK">
      <formula>NOT(ISERROR(SEARCH(("OK"),(K205))))</formula>
    </cfRule>
  </conditionalFormatting>
  <conditionalFormatting sqref="K223">
    <cfRule type="containsText" dxfId="2143" priority="55" operator="containsText" text="NG">
      <formula>NOT(ISERROR(SEARCH(("NG"),(K223))))</formula>
    </cfRule>
  </conditionalFormatting>
  <conditionalFormatting sqref="K223">
    <cfRule type="containsText" dxfId="2142" priority="56" operator="containsText" text="OK">
      <formula>NOT(ISERROR(SEARCH(("OK"),(K223))))</formula>
    </cfRule>
  </conditionalFormatting>
  <conditionalFormatting sqref="I45">
    <cfRule type="cellIs" dxfId="2141" priority="57" stopIfTrue="1" operator="equal">
      <formula>"OK"</formula>
    </cfRule>
  </conditionalFormatting>
  <conditionalFormatting sqref="I45">
    <cfRule type="cellIs" dxfId="2140" priority="58" stopIfTrue="1" operator="equal">
      <formula>"Fail"</formula>
    </cfRule>
  </conditionalFormatting>
  <conditionalFormatting sqref="I45">
    <cfRule type="cellIs" dxfId="2139" priority="59" stopIfTrue="1" operator="equal">
      <formula>"OK"</formula>
    </cfRule>
  </conditionalFormatting>
  <conditionalFormatting sqref="I45">
    <cfRule type="cellIs" dxfId="2138" priority="60" stopIfTrue="1" operator="equal">
      <formula>"Fail"</formula>
    </cfRule>
  </conditionalFormatting>
  <conditionalFormatting sqref="K235:K236">
    <cfRule type="containsText" dxfId="2137" priority="61" operator="containsText" text="NG">
      <formula>NOT(ISERROR(SEARCH(("NG"),(K235))))</formula>
    </cfRule>
  </conditionalFormatting>
  <conditionalFormatting sqref="K235:K236">
    <cfRule type="containsText" dxfId="2136" priority="62" operator="containsText" text="OK">
      <formula>NOT(ISERROR(SEARCH(("OK"),(K235))))</formula>
    </cfRule>
  </conditionalFormatting>
  <dataValidations count="4">
    <dataValidation type="list" allowBlank="1" showErrorMessage="1" sqref="O5 O7 O9 O11 O13 O15 O17 O19 O21 O23 O25 O27">
      <formula1>"필수,중요,선택"</formula1>
    </dataValidation>
    <dataValidation type="list" allowBlank="1" showInputMessage="1" showErrorMessage="1" prompt="[사양 무관: 빈칸]_x000a_[해당 사양에서만 사용되는 T/C 일 경우에만 선택]_x000a_" sqref="R206:R224">
      <formula1>$BH$2</formula1>
    </dataValidation>
    <dataValidation type="list" allowBlank="1" showErrorMessage="1" sqref="J4:J256">
      <formula1>"Pass,Fail,NA"</formula1>
    </dataValidation>
    <dataValidation type="list" allowBlank="1" showErrorMessage="1" sqref="L1:L4 L8 L12 L16 L20 L24 L28:L119 L125 L131:L135 L141 L147:L149 L168 L187 L206 L225 L229 L235 L237:L239 L242:L244 L246 L248 L250:L1000">
      <formula1>"Pass,Fail,N/A"</formula1>
    </dataValidation>
  </dataValidation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A1000"/>
  <sheetViews>
    <sheetView workbookViewId="0">
      <pane ySplit="2" topLeftCell="A3" activePane="bottomLeft" state="frozen"/>
      <selection pane="bottomLeft" activeCell="B4" sqref="B4"/>
    </sheetView>
  </sheetViews>
  <sheetFormatPr defaultColWidth="14.42578125" defaultRowHeight="15" customHeight="1"/>
  <cols>
    <col min="1" max="1" width="9" customWidth="1"/>
    <col min="2" max="2" width="24.42578125" customWidth="1"/>
    <col min="3" max="3" width="18.85546875" customWidth="1"/>
    <col min="4" max="7" width="43.28515625" customWidth="1"/>
    <col min="8" max="8" width="9" customWidth="1"/>
    <col min="9" max="9" width="49.28515625" customWidth="1"/>
    <col min="10" max="10" width="72.42578125" customWidth="1"/>
    <col min="11" max="11" width="9" customWidth="1"/>
    <col min="12" max="12" width="15.28515625" customWidth="1"/>
    <col min="13" max="15" width="9" customWidth="1"/>
    <col min="16" max="18" width="20.140625" customWidth="1"/>
    <col min="19" max="19" width="22.42578125" customWidth="1"/>
    <col min="20" max="20" width="7.42578125" customWidth="1"/>
    <col min="21" max="27" width="9" customWidth="1"/>
  </cols>
  <sheetData>
    <row r="1" spans="1:27" ht="39.75" customHeight="1">
      <c r="A1" s="64" t="str">
        <f t="array" ref="A1">"FIL_"&amp;TEXT(MAX(IFERROR(--MID($A$2:$A$4973,5,3),0)),"000")</f>
        <v>FIL_062</v>
      </c>
      <c r="B1" s="64"/>
      <c r="C1" s="64"/>
      <c r="D1" s="64"/>
      <c r="E1" s="65" t="s">
        <v>331</v>
      </c>
      <c r="F1" s="66" t="s">
        <v>331</v>
      </c>
      <c r="G1" s="66" t="s">
        <v>331</v>
      </c>
      <c r="H1" s="1"/>
      <c r="I1" s="190" t="s">
        <v>331</v>
      </c>
      <c r="J1" s="190" t="s">
        <v>331</v>
      </c>
      <c r="K1" s="1"/>
      <c r="L1" s="64"/>
      <c r="M1" s="64"/>
      <c r="N1" s="64"/>
      <c r="O1" s="1"/>
      <c r="P1" s="64"/>
      <c r="Q1" s="64"/>
      <c r="R1" s="64"/>
      <c r="S1" s="64"/>
      <c r="T1" s="64"/>
    </row>
    <row r="2" spans="1:27" ht="39" customHeight="1">
      <c r="A2" s="336" t="s">
        <v>335</v>
      </c>
      <c r="B2" s="336" t="s">
        <v>338</v>
      </c>
      <c r="C2" s="336" t="s">
        <v>340</v>
      </c>
      <c r="D2" s="336" t="s">
        <v>8938</v>
      </c>
      <c r="E2" s="337" t="s">
        <v>341</v>
      </c>
      <c r="F2" s="337" t="s">
        <v>342</v>
      </c>
      <c r="G2" s="337" t="s">
        <v>343</v>
      </c>
      <c r="H2" s="336" t="s">
        <v>344</v>
      </c>
      <c r="I2" s="337" t="s">
        <v>345</v>
      </c>
      <c r="J2" s="337" t="s">
        <v>346</v>
      </c>
      <c r="K2" s="336" t="s">
        <v>134</v>
      </c>
      <c r="L2" s="336" t="s">
        <v>347</v>
      </c>
      <c r="M2" s="336" t="s">
        <v>137</v>
      </c>
      <c r="N2" s="336" t="s">
        <v>140</v>
      </c>
      <c r="O2" s="61"/>
      <c r="P2" s="336" t="s">
        <v>348</v>
      </c>
      <c r="Q2" s="336" t="s">
        <v>349</v>
      </c>
      <c r="R2" s="336" t="s">
        <v>350</v>
      </c>
      <c r="S2" s="336" t="s">
        <v>28</v>
      </c>
      <c r="T2" s="336" t="s">
        <v>352</v>
      </c>
      <c r="U2" s="329"/>
      <c r="V2" s="329"/>
      <c r="W2" s="329"/>
      <c r="X2" s="329"/>
      <c r="Y2" s="329"/>
      <c r="Z2" s="329"/>
      <c r="AA2" s="329"/>
    </row>
    <row r="3" spans="1:27" ht="16.5" customHeight="1">
      <c r="A3" s="339" t="s">
        <v>8941</v>
      </c>
      <c r="B3" s="138"/>
      <c r="C3" s="138"/>
      <c r="D3" s="339"/>
      <c r="E3" s="339"/>
      <c r="F3" s="147"/>
      <c r="G3" s="147"/>
      <c r="H3" s="138"/>
      <c r="I3" s="339"/>
      <c r="J3" s="148"/>
      <c r="K3" s="138"/>
      <c r="L3" s="138"/>
      <c r="M3" s="339"/>
      <c r="N3" s="288"/>
      <c r="O3" s="1"/>
      <c r="P3" s="138"/>
      <c r="Q3" s="138"/>
      <c r="R3" s="138"/>
      <c r="S3" s="138"/>
      <c r="T3" s="138"/>
    </row>
    <row r="4" spans="1:27" ht="16.5" customHeight="1">
      <c r="A4" s="101" t="s">
        <v>4001</v>
      </c>
      <c r="B4" s="101" t="s">
        <v>8944</v>
      </c>
      <c r="C4" s="101" t="s">
        <v>8946</v>
      </c>
      <c r="D4" s="2" t="s">
        <v>4002</v>
      </c>
      <c r="E4" s="120" t="s">
        <v>8948</v>
      </c>
      <c r="F4" s="120" t="s">
        <v>8949</v>
      </c>
      <c r="G4" s="120" t="s">
        <v>2854</v>
      </c>
      <c r="H4" s="26">
        <v>1</v>
      </c>
      <c r="I4" s="92" t="s">
        <v>8951</v>
      </c>
      <c r="J4" s="103" t="s">
        <v>8953</v>
      </c>
      <c r="K4" s="86"/>
      <c r="L4" s="104"/>
      <c r="M4" s="86"/>
      <c r="N4" s="84"/>
      <c r="O4" s="206"/>
      <c r="P4" s="83" t="s">
        <v>380</v>
      </c>
      <c r="Q4" s="83" t="s">
        <v>380</v>
      </c>
      <c r="R4" s="83" t="s">
        <v>380</v>
      </c>
      <c r="S4" s="83"/>
      <c r="T4" s="83"/>
      <c r="U4" s="118"/>
      <c r="V4" s="118"/>
      <c r="W4" s="118"/>
      <c r="X4" s="118"/>
      <c r="Y4" s="118"/>
      <c r="Z4" s="118"/>
      <c r="AA4" s="118"/>
    </row>
    <row r="5" spans="1:27" ht="99" customHeight="1">
      <c r="A5" s="736" t="s">
        <v>8955</v>
      </c>
      <c r="B5" s="736" t="s">
        <v>8958</v>
      </c>
      <c r="C5" s="736" t="s">
        <v>8959</v>
      </c>
      <c r="D5" s="740" t="s">
        <v>4002</v>
      </c>
      <c r="E5" s="740" t="s">
        <v>8948</v>
      </c>
      <c r="F5" s="740" t="s">
        <v>8960</v>
      </c>
      <c r="G5" s="740" t="s">
        <v>2854</v>
      </c>
      <c r="H5" s="26">
        <v>2</v>
      </c>
      <c r="I5" s="92" t="s">
        <v>8961</v>
      </c>
      <c r="J5" s="103" t="s">
        <v>8962</v>
      </c>
      <c r="K5" s="86"/>
      <c r="L5" s="104"/>
      <c r="M5" s="734"/>
      <c r="N5" s="84"/>
      <c r="O5" s="206"/>
      <c r="P5" s="83" t="s">
        <v>380</v>
      </c>
      <c r="Q5" s="83" t="s">
        <v>380</v>
      </c>
      <c r="R5" s="83" t="s">
        <v>380</v>
      </c>
      <c r="S5" s="83"/>
      <c r="T5" s="83"/>
      <c r="U5" s="118"/>
      <c r="V5" s="118"/>
      <c r="W5" s="118"/>
      <c r="X5" s="118"/>
      <c r="Y5" s="118"/>
      <c r="Z5" s="118"/>
      <c r="AA5" s="118"/>
    </row>
    <row r="6" spans="1:27" ht="99" customHeight="1">
      <c r="A6" s="666"/>
      <c r="B6" s="666"/>
      <c r="C6" s="666"/>
      <c r="D6" s="666"/>
      <c r="E6" s="666"/>
      <c r="F6" s="666"/>
      <c r="G6" s="666"/>
      <c r="H6" s="26">
        <v>3</v>
      </c>
      <c r="I6" s="92" t="s">
        <v>8968</v>
      </c>
      <c r="J6" s="103" t="s">
        <v>8969</v>
      </c>
      <c r="K6" s="86"/>
      <c r="L6" s="104"/>
      <c r="M6" s="666"/>
      <c r="N6" s="84"/>
      <c r="O6" s="206"/>
      <c r="P6" s="83" t="s">
        <v>380</v>
      </c>
      <c r="Q6" s="83" t="s">
        <v>380</v>
      </c>
      <c r="R6" s="83" t="s">
        <v>380</v>
      </c>
      <c r="S6" s="83"/>
      <c r="T6" s="83"/>
      <c r="U6" s="118"/>
      <c r="V6" s="118"/>
      <c r="W6" s="118"/>
      <c r="X6" s="118"/>
      <c r="Y6" s="118"/>
      <c r="Z6" s="118"/>
      <c r="AA6" s="118"/>
    </row>
    <row r="7" spans="1:27" ht="63.75" customHeight="1">
      <c r="A7" s="736" t="s">
        <v>8971</v>
      </c>
      <c r="B7" s="736" t="s">
        <v>8972</v>
      </c>
      <c r="C7" s="736" t="s">
        <v>8973</v>
      </c>
      <c r="D7" s="740" t="s">
        <v>4002</v>
      </c>
      <c r="E7" s="740" t="s">
        <v>8948</v>
      </c>
      <c r="F7" s="740" t="s">
        <v>8975</v>
      </c>
      <c r="G7" s="740" t="s">
        <v>2854</v>
      </c>
      <c r="H7" s="26">
        <v>1</v>
      </c>
      <c r="I7" s="92" t="s">
        <v>8978</v>
      </c>
      <c r="J7" s="103" t="s">
        <v>8962</v>
      </c>
      <c r="K7" s="86"/>
      <c r="L7" s="104"/>
      <c r="M7" s="734"/>
      <c r="N7" s="84"/>
      <c r="O7" s="206"/>
      <c r="P7" s="83" t="s">
        <v>380</v>
      </c>
      <c r="Q7" s="83" t="s">
        <v>380</v>
      </c>
      <c r="R7" s="83" t="s">
        <v>380</v>
      </c>
      <c r="S7" s="83" t="s">
        <v>103</v>
      </c>
      <c r="T7" s="83"/>
      <c r="U7" s="118"/>
      <c r="V7" s="118"/>
      <c r="W7" s="118"/>
      <c r="X7" s="118"/>
      <c r="Y7" s="118"/>
      <c r="Z7" s="118"/>
      <c r="AA7" s="118"/>
    </row>
    <row r="8" spans="1:27" ht="63.75" customHeight="1">
      <c r="A8" s="666"/>
      <c r="B8" s="666"/>
      <c r="C8" s="666"/>
      <c r="D8" s="666"/>
      <c r="E8" s="666"/>
      <c r="F8" s="666"/>
      <c r="G8" s="666"/>
      <c r="H8" s="26">
        <v>2</v>
      </c>
      <c r="I8" s="92" t="s">
        <v>8968</v>
      </c>
      <c r="J8" s="103" t="s">
        <v>8969</v>
      </c>
      <c r="K8" s="86"/>
      <c r="L8" s="104"/>
      <c r="M8" s="666"/>
      <c r="N8" s="84"/>
      <c r="O8" s="206"/>
      <c r="P8" s="83" t="s">
        <v>380</v>
      </c>
      <c r="Q8" s="83" t="s">
        <v>380</v>
      </c>
      <c r="R8" s="83" t="s">
        <v>380</v>
      </c>
      <c r="S8" s="83" t="s">
        <v>103</v>
      </c>
      <c r="T8" s="83"/>
      <c r="U8" s="118"/>
      <c r="V8" s="118"/>
      <c r="W8" s="118"/>
      <c r="X8" s="118"/>
      <c r="Y8" s="118"/>
      <c r="Z8" s="118"/>
      <c r="AA8" s="118"/>
    </row>
    <row r="9" spans="1:27" ht="63.75" customHeight="1">
      <c r="A9" s="736" t="s">
        <v>8987</v>
      </c>
      <c r="B9" s="736" t="s">
        <v>8988</v>
      </c>
      <c r="C9" s="736" t="s">
        <v>8989</v>
      </c>
      <c r="D9" s="740" t="s">
        <v>4002</v>
      </c>
      <c r="E9" s="740" t="s">
        <v>8948</v>
      </c>
      <c r="F9" s="740" t="s">
        <v>8990</v>
      </c>
      <c r="G9" s="740" t="s">
        <v>2854</v>
      </c>
      <c r="H9" s="26">
        <v>1</v>
      </c>
      <c r="I9" s="92" t="s">
        <v>8992</v>
      </c>
      <c r="J9" s="103" t="s">
        <v>8962</v>
      </c>
      <c r="K9" s="86"/>
      <c r="L9" s="104"/>
      <c r="M9" s="734"/>
      <c r="N9" s="84"/>
      <c r="O9" s="206"/>
      <c r="P9" s="83" t="s">
        <v>380</v>
      </c>
      <c r="Q9" s="83" t="s">
        <v>380</v>
      </c>
      <c r="R9" s="83" t="s">
        <v>380</v>
      </c>
      <c r="S9" s="83"/>
      <c r="T9" s="83"/>
      <c r="U9" s="118"/>
      <c r="V9" s="118"/>
      <c r="W9" s="118"/>
      <c r="X9" s="118"/>
      <c r="Y9" s="118"/>
      <c r="Z9" s="118"/>
      <c r="AA9" s="118"/>
    </row>
    <row r="10" spans="1:27" ht="63.75" customHeight="1">
      <c r="A10" s="666"/>
      <c r="B10" s="666"/>
      <c r="C10" s="666"/>
      <c r="D10" s="666"/>
      <c r="E10" s="666"/>
      <c r="F10" s="666"/>
      <c r="G10" s="666"/>
      <c r="H10" s="26">
        <v>2</v>
      </c>
      <c r="I10" s="92" t="s">
        <v>8968</v>
      </c>
      <c r="J10" s="103" t="s">
        <v>8999</v>
      </c>
      <c r="K10" s="86"/>
      <c r="L10" s="104"/>
      <c r="M10" s="666"/>
      <c r="N10" s="84"/>
      <c r="O10" s="206"/>
      <c r="P10" s="83" t="s">
        <v>380</v>
      </c>
      <c r="Q10" s="83" t="s">
        <v>380</v>
      </c>
      <c r="R10" s="83" t="s">
        <v>380</v>
      </c>
      <c r="S10" s="83"/>
      <c r="T10" s="83"/>
      <c r="U10" s="118"/>
      <c r="V10" s="118"/>
      <c r="W10" s="118"/>
      <c r="X10" s="118"/>
      <c r="Y10" s="118"/>
      <c r="Z10" s="118"/>
      <c r="AA10" s="118"/>
    </row>
    <row r="11" spans="1:27" ht="63.75" customHeight="1">
      <c r="A11" s="736" t="s">
        <v>9002</v>
      </c>
      <c r="B11" s="736" t="s">
        <v>9004</v>
      </c>
      <c r="C11" s="736" t="s">
        <v>9009</v>
      </c>
      <c r="D11" s="740" t="s">
        <v>4002</v>
      </c>
      <c r="E11" s="740" t="s">
        <v>8948</v>
      </c>
      <c r="F11" s="740" t="s">
        <v>9011</v>
      </c>
      <c r="G11" s="740" t="s">
        <v>2854</v>
      </c>
      <c r="H11" s="26">
        <v>1</v>
      </c>
      <c r="I11" s="92" t="s">
        <v>9013</v>
      </c>
      <c r="J11" s="103" t="s">
        <v>8962</v>
      </c>
      <c r="K11" s="86"/>
      <c r="L11" s="104"/>
      <c r="M11" s="734"/>
      <c r="N11" s="84"/>
      <c r="O11" s="206"/>
      <c r="P11" s="83" t="s">
        <v>380</v>
      </c>
      <c r="Q11" s="83" t="s">
        <v>380</v>
      </c>
      <c r="R11" s="83" t="s">
        <v>380</v>
      </c>
      <c r="S11" s="83" t="s">
        <v>103</v>
      </c>
      <c r="T11" s="83"/>
      <c r="U11" s="118"/>
      <c r="V11" s="118"/>
      <c r="W11" s="118"/>
      <c r="X11" s="118"/>
      <c r="Y11" s="118"/>
      <c r="Z11" s="118"/>
      <c r="AA11" s="118"/>
    </row>
    <row r="12" spans="1:27" ht="63.75" customHeight="1">
      <c r="A12" s="666"/>
      <c r="B12" s="666"/>
      <c r="C12" s="666"/>
      <c r="D12" s="666"/>
      <c r="E12" s="666"/>
      <c r="F12" s="666"/>
      <c r="G12" s="666"/>
      <c r="H12" s="26">
        <v>2</v>
      </c>
      <c r="I12" s="92" t="s">
        <v>8968</v>
      </c>
      <c r="J12" s="103" t="s">
        <v>8999</v>
      </c>
      <c r="K12" s="86"/>
      <c r="L12" s="104"/>
      <c r="M12" s="666"/>
      <c r="N12" s="84"/>
      <c r="O12" s="206"/>
      <c r="P12" s="83" t="s">
        <v>380</v>
      </c>
      <c r="Q12" s="83" t="s">
        <v>380</v>
      </c>
      <c r="R12" s="83" t="s">
        <v>380</v>
      </c>
      <c r="S12" s="83" t="s">
        <v>103</v>
      </c>
      <c r="T12" s="83"/>
      <c r="U12" s="118"/>
      <c r="V12" s="118"/>
      <c r="W12" s="118"/>
      <c r="X12" s="118"/>
      <c r="Y12" s="118"/>
      <c r="Z12" s="118"/>
      <c r="AA12" s="118"/>
    </row>
    <row r="13" spans="1:27" ht="63.75" customHeight="1">
      <c r="A13" s="736" t="s">
        <v>9025</v>
      </c>
      <c r="B13" s="736" t="s">
        <v>9026</v>
      </c>
      <c r="C13" s="736" t="s">
        <v>9028</v>
      </c>
      <c r="D13" s="740" t="s">
        <v>4002</v>
      </c>
      <c r="E13" s="740" t="s">
        <v>8948</v>
      </c>
      <c r="F13" s="740" t="s">
        <v>9029</v>
      </c>
      <c r="G13" s="740" t="s">
        <v>2854</v>
      </c>
      <c r="H13" s="26">
        <v>1</v>
      </c>
      <c r="I13" s="92" t="s">
        <v>9031</v>
      </c>
      <c r="J13" s="103" t="s">
        <v>8962</v>
      </c>
      <c r="K13" s="86"/>
      <c r="L13" s="104"/>
      <c r="M13" s="734"/>
      <c r="N13" s="84"/>
      <c r="O13" s="206"/>
      <c r="P13" s="83" t="s">
        <v>380</v>
      </c>
      <c r="Q13" s="83" t="s">
        <v>380</v>
      </c>
      <c r="R13" s="83" t="s">
        <v>380</v>
      </c>
      <c r="S13" s="83" t="s">
        <v>67</v>
      </c>
      <c r="T13" s="83"/>
      <c r="U13" s="118"/>
      <c r="V13" s="118"/>
      <c r="W13" s="118"/>
      <c r="X13" s="118"/>
      <c r="Y13" s="118"/>
      <c r="Z13" s="118"/>
      <c r="AA13" s="118"/>
    </row>
    <row r="14" spans="1:27" ht="63.75" customHeight="1">
      <c r="A14" s="666"/>
      <c r="B14" s="666"/>
      <c r="C14" s="666"/>
      <c r="D14" s="666"/>
      <c r="E14" s="666"/>
      <c r="F14" s="666"/>
      <c r="G14" s="666"/>
      <c r="H14" s="26">
        <v>2</v>
      </c>
      <c r="I14" s="92" t="s">
        <v>8968</v>
      </c>
      <c r="J14" s="103" t="s">
        <v>8969</v>
      </c>
      <c r="K14" s="86"/>
      <c r="L14" s="104"/>
      <c r="M14" s="666"/>
      <c r="N14" s="84"/>
      <c r="O14" s="206"/>
      <c r="P14" s="83" t="s">
        <v>380</v>
      </c>
      <c r="Q14" s="83" t="s">
        <v>380</v>
      </c>
      <c r="R14" s="83" t="s">
        <v>380</v>
      </c>
      <c r="S14" s="83" t="s">
        <v>67</v>
      </c>
      <c r="T14" s="83"/>
      <c r="U14" s="118"/>
      <c r="V14" s="118"/>
      <c r="W14" s="118"/>
      <c r="X14" s="118"/>
      <c r="Y14" s="118"/>
      <c r="Z14" s="118"/>
      <c r="AA14" s="118"/>
    </row>
    <row r="15" spans="1:27" ht="63.75" customHeight="1">
      <c r="A15" s="736" t="s">
        <v>9038</v>
      </c>
      <c r="B15" s="736" t="s">
        <v>9039</v>
      </c>
      <c r="C15" s="736" t="s">
        <v>9040</v>
      </c>
      <c r="D15" s="740" t="s">
        <v>4002</v>
      </c>
      <c r="E15" s="740" t="s">
        <v>8948</v>
      </c>
      <c r="F15" s="740" t="s">
        <v>9041</v>
      </c>
      <c r="G15" s="740" t="s">
        <v>2854</v>
      </c>
      <c r="H15" s="26">
        <v>1</v>
      </c>
      <c r="I15" s="92" t="s">
        <v>9042</v>
      </c>
      <c r="J15" s="103" t="s">
        <v>8962</v>
      </c>
      <c r="K15" s="86"/>
      <c r="L15" s="104"/>
      <c r="M15" s="734"/>
      <c r="N15" s="84"/>
      <c r="O15" s="206"/>
      <c r="P15" s="83" t="s">
        <v>380</v>
      </c>
      <c r="Q15" s="83" t="s">
        <v>380</v>
      </c>
      <c r="R15" s="83" t="s">
        <v>380</v>
      </c>
      <c r="S15" s="83"/>
      <c r="T15" s="83"/>
      <c r="U15" s="118"/>
      <c r="V15" s="118"/>
      <c r="W15" s="118"/>
      <c r="X15" s="118"/>
      <c r="Y15" s="118"/>
      <c r="Z15" s="118"/>
      <c r="AA15" s="118"/>
    </row>
    <row r="16" spans="1:27" ht="63.75" customHeight="1">
      <c r="A16" s="666"/>
      <c r="B16" s="666"/>
      <c r="C16" s="666"/>
      <c r="D16" s="666"/>
      <c r="E16" s="666"/>
      <c r="F16" s="666"/>
      <c r="G16" s="666"/>
      <c r="H16" s="26">
        <v>2</v>
      </c>
      <c r="I16" s="92" t="s">
        <v>8968</v>
      </c>
      <c r="J16" s="103" t="s">
        <v>9047</v>
      </c>
      <c r="K16" s="86"/>
      <c r="L16" s="104"/>
      <c r="M16" s="666"/>
      <c r="N16" s="84"/>
      <c r="O16" s="206"/>
      <c r="P16" s="83" t="s">
        <v>380</v>
      </c>
      <c r="Q16" s="83" t="s">
        <v>380</v>
      </c>
      <c r="R16" s="83" t="s">
        <v>380</v>
      </c>
      <c r="S16" s="83"/>
      <c r="T16" s="83"/>
      <c r="U16" s="118"/>
      <c r="V16" s="118"/>
      <c r="W16" s="118"/>
      <c r="X16" s="118"/>
      <c r="Y16" s="118"/>
      <c r="Z16" s="118"/>
      <c r="AA16" s="118"/>
    </row>
    <row r="17" spans="1:27" ht="63.75" customHeight="1">
      <c r="A17" s="736" t="s">
        <v>9049</v>
      </c>
      <c r="B17" s="736" t="s">
        <v>9052</v>
      </c>
      <c r="C17" s="736" t="s">
        <v>9053</v>
      </c>
      <c r="D17" s="740" t="s">
        <v>4002</v>
      </c>
      <c r="E17" s="740" t="s">
        <v>8948</v>
      </c>
      <c r="F17" s="740" t="s">
        <v>9055</v>
      </c>
      <c r="G17" s="740" t="s">
        <v>2854</v>
      </c>
      <c r="H17" s="26">
        <v>1</v>
      </c>
      <c r="I17" s="92" t="s">
        <v>9056</v>
      </c>
      <c r="J17" s="103" t="s">
        <v>8962</v>
      </c>
      <c r="K17" s="86"/>
      <c r="L17" s="104"/>
      <c r="M17" s="734"/>
      <c r="N17" s="84"/>
      <c r="O17" s="206"/>
      <c r="P17" s="83" t="s">
        <v>380</v>
      </c>
      <c r="Q17" s="83" t="s">
        <v>380</v>
      </c>
      <c r="R17" s="83" t="s">
        <v>380</v>
      </c>
      <c r="S17" s="83"/>
      <c r="T17" s="83"/>
      <c r="U17" s="118"/>
      <c r="V17" s="118"/>
      <c r="W17" s="118"/>
      <c r="X17" s="118"/>
      <c r="Y17" s="118"/>
      <c r="Z17" s="118"/>
      <c r="AA17" s="118"/>
    </row>
    <row r="18" spans="1:27" ht="63.75" customHeight="1">
      <c r="A18" s="666"/>
      <c r="B18" s="666"/>
      <c r="C18" s="666"/>
      <c r="D18" s="666"/>
      <c r="E18" s="666"/>
      <c r="F18" s="666"/>
      <c r="G18" s="666"/>
      <c r="H18" s="26">
        <v>2</v>
      </c>
      <c r="I18" s="92" t="s">
        <v>8968</v>
      </c>
      <c r="J18" s="103" t="s">
        <v>8969</v>
      </c>
      <c r="K18" s="86"/>
      <c r="L18" s="104"/>
      <c r="M18" s="666"/>
      <c r="N18" s="84"/>
      <c r="O18" s="206"/>
      <c r="P18" s="83" t="s">
        <v>380</v>
      </c>
      <c r="Q18" s="83" t="s">
        <v>380</v>
      </c>
      <c r="R18" s="83" t="s">
        <v>380</v>
      </c>
      <c r="S18" s="83"/>
      <c r="T18" s="83"/>
      <c r="U18" s="118"/>
      <c r="V18" s="118"/>
      <c r="W18" s="118"/>
      <c r="X18" s="118"/>
      <c r="Y18" s="118"/>
      <c r="Z18" s="118"/>
      <c r="AA18" s="118"/>
    </row>
    <row r="19" spans="1:27" ht="63.75" customHeight="1">
      <c r="A19" s="736" t="s">
        <v>9062</v>
      </c>
      <c r="B19" s="736" t="s">
        <v>9063</v>
      </c>
      <c r="C19" s="736" t="s">
        <v>9064</v>
      </c>
      <c r="D19" s="740" t="s">
        <v>4002</v>
      </c>
      <c r="E19" s="740" t="s">
        <v>8948</v>
      </c>
      <c r="F19" s="740" t="s">
        <v>9065</v>
      </c>
      <c r="G19" s="740" t="s">
        <v>2854</v>
      </c>
      <c r="H19" s="26">
        <v>1</v>
      </c>
      <c r="I19" s="92" t="s">
        <v>9066</v>
      </c>
      <c r="J19" s="103" t="s">
        <v>8962</v>
      </c>
      <c r="K19" s="86"/>
      <c r="L19" s="104"/>
      <c r="M19" s="734"/>
      <c r="N19" s="84"/>
      <c r="O19" s="206"/>
      <c r="P19" s="83" t="s">
        <v>380</v>
      </c>
      <c r="Q19" s="83" t="s">
        <v>380</v>
      </c>
      <c r="R19" s="83" t="s">
        <v>380</v>
      </c>
      <c r="S19" s="83"/>
      <c r="T19" s="83"/>
      <c r="U19" s="118"/>
      <c r="V19" s="118"/>
      <c r="W19" s="118"/>
      <c r="X19" s="118"/>
      <c r="Y19" s="118"/>
      <c r="Z19" s="118"/>
      <c r="AA19" s="118"/>
    </row>
    <row r="20" spans="1:27" ht="63.75" customHeight="1">
      <c r="A20" s="666"/>
      <c r="B20" s="666"/>
      <c r="C20" s="666"/>
      <c r="D20" s="666"/>
      <c r="E20" s="666"/>
      <c r="F20" s="666"/>
      <c r="G20" s="666"/>
      <c r="H20" s="26">
        <v>2</v>
      </c>
      <c r="I20" s="92" t="s">
        <v>8968</v>
      </c>
      <c r="J20" s="103" t="s">
        <v>8969</v>
      </c>
      <c r="K20" s="86"/>
      <c r="L20" s="104"/>
      <c r="M20" s="666"/>
      <c r="N20" s="84"/>
      <c r="O20" s="206"/>
      <c r="P20" s="83" t="s">
        <v>380</v>
      </c>
      <c r="Q20" s="83" t="s">
        <v>380</v>
      </c>
      <c r="R20" s="83" t="s">
        <v>380</v>
      </c>
      <c r="S20" s="83"/>
      <c r="T20" s="83"/>
      <c r="U20" s="118"/>
      <c r="V20" s="118"/>
      <c r="W20" s="118"/>
      <c r="X20" s="118"/>
      <c r="Y20" s="118"/>
      <c r="Z20" s="118"/>
      <c r="AA20" s="118"/>
    </row>
    <row r="21" spans="1:27" ht="16.5" customHeight="1">
      <c r="A21" s="26" t="s">
        <v>9071</v>
      </c>
      <c r="B21" s="101" t="s">
        <v>9072</v>
      </c>
      <c r="C21" s="101" t="s">
        <v>9075</v>
      </c>
      <c r="D21" s="2" t="s">
        <v>9076</v>
      </c>
      <c r="E21" s="120" t="s">
        <v>9077</v>
      </c>
      <c r="F21" s="120" t="s">
        <v>9078</v>
      </c>
      <c r="G21" s="120" t="s">
        <v>2854</v>
      </c>
      <c r="H21" s="26">
        <v>1</v>
      </c>
      <c r="I21" s="92" t="s">
        <v>9079</v>
      </c>
      <c r="J21" s="92" t="s">
        <v>9080</v>
      </c>
      <c r="K21" s="86"/>
      <c r="L21" s="104"/>
      <c r="M21" s="86"/>
      <c r="N21" s="84"/>
      <c r="O21" s="206"/>
      <c r="P21" s="83" t="s">
        <v>380</v>
      </c>
      <c r="Q21" s="83" t="s">
        <v>380</v>
      </c>
      <c r="R21" s="83" t="s">
        <v>380</v>
      </c>
      <c r="S21" s="83"/>
      <c r="T21" s="83"/>
      <c r="U21" s="87"/>
      <c r="V21" s="87"/>
      <c r="W21" s="87"/>
      <c r="X21" s="87"/>
      <c r="Y21" s="87"/>
      <c r="Z21" s="87"/>
      <c r="AA21" s="87"/>
    </row>
    <row r="22" spans="1:27" ht="16.5" customHeight="1">
      <c r="A22" s="26" t="s">
        <v>9086</v>
      </c>
      <c r="B22" s="101" t="s">
        <v>9087</v>
      </c>
      <c r="C22" s="101" t="s">
        <v>9088</v>
      </c>
      <c r="D22" s="2" t="s">
        <v>9076</v>
      </c>
      <c r="E22" s="120" t="s">
        <v>9077</v>
      </c>
      <c r="F22" s="120" t="s">
        <v>9089</v>
      </c>
      <c r="G22" s="120" t="s">
        <v>2854</v>
      </c>
      <c r="H22" s="26">
        <v>1</v>
      </c>
      <c r="I22" s="92" t="s">
        <v>9090</v>
      </c>
      <c r="J22" s="92" t="s">
        <v>9091</v>
      </c>
      <c r="K22" s="86"/>
      <c r="L22" s="104"/>
      <c r="M22" s="86"/>
      <c r="N22" s="84"/>
      <c r="O22" s="206"/>
      <c r="P22" s="83" t="s">
        <v>380</v>
      </c>
      <c r="Q22" s="83" t="s">
        <v>380</v>
      </c>
      <c r="R22" s="83" t="s">
        <v>380</v>
      </c>
      <c r="S22" s="83"/>
      <c r="T22" s="83"/>
      <c r="U22" s="87"/>
      <c r="V22" s="87"/>
      <c r="W22" s="87"/>
      <c r="X22" s="87"/>
      <c r="Y22" s="87"/>
      <c r="Z22" s="87"/>
      <c r="AA22" s="87"/>
    </row>
    <row r="23" spans="1:27" ht="16.5" customHeight="1">
      <c r="A23" s="26" t="s">
        <v>9095</v>
      </c>
      <c r="B23" s="101" t="s">
        <v>9096</v>
      </c>
      <c r="C23" s="101" t="s">
        <v>9098</v>
      </c>
      <c r="D23" s="2" t="s">
        <v>9076</v>
      </c>
      <c r="E23" s="120" t="s">
        <v>9077</v>
      </c>
      <c r="F23" s="120" t="s">
        <v>9100</v>
      </c>
      <c r="G23" s="120" t="s">
        <v>2854</v>
      </c>
      <c r="H23" s="26">
        <v>1</v>
      </c>
      <c r="I23" s="92" t="s">
        <v>9102</v>
      </c>
      <c r="J23" s="92" t="s">
        <v>9103</v>
      </c>
      <c r="K23" s="86"/>
      <c r="L23" s="104"/>
      <c r="M23" s="86"/>
      <c r="N23" s="84"/>
      <c r="O23" s="206"/>
      <c r="P23" s="83" t="s">
        <v>380</v>
      </c>
      <c r="Q23" s="83" t="s">
        <v>380</v>
      </c>
      <c r="R23" s="83" t="s">
        <v>380</v>
      </c>
      <c r="S23" s="83"/>
      <c r="T23" s="83"/>
      <c r="U23" s="87"/>
      <c r="V23" s="87"/>
      <c r="W23" s="87"/>
      <c r="X23" s="87"/>
      <c r="Y23" s="87"/>
      <c r="Z23" s="87"/>
      <c r="AA23" s="87"/>
    </row>
    <row r="24" spans="1:27" ht="16.5" customHeight="1">
      <c r="A24" s="26" t="s">
        <v>9107</v>
      </c>
      <c r="B24" s="101" t="s">
        <v>9108</v>
      </c>
      <c r="C24" s="101" t="s">
        <v>9109</v>
      </c>
      <c r="D24" s="2" t="s">
        <v>9076</v>
      </c>
      <c r="E24" s="120" t="s">
        <v>9077</v>
      </c>
      <c r="F24" s="120" t="s">
        <v>216</v>
      </c>
      <c r="G24" s="120" t="s">
        <v>2854</v>
      </c>
      <c r="H24" s="26">
        <v>1</v>
      </c>
      <c r="I24" s="92" t="s">
        <v>9111</v>
      </c>
      <c r="J24" s="92" t="s">
        <v>9112</v>
      </c>
      <c r="K24" s="86"/>
      <c r="L24" s="104"/>
      <c r="M24" s="86"/>
      <c r="N24" s="84"/>
      <c r="O24" s="206"/>
      <c r="P24" s="83" t="s">
        <v>380</v>
      </c>
      <c r="Q24" s="83" t="s">
        <v>380</v>
      </c>
      <c r="R24" s="83" t="s">
        <v>380</v>
      </c>
      <c r="S24" s="83"/>
      <c r="T24" s="83"/>
      <c r="U24" s="87"/>
      <c r="V24" s="87"/>
      <c r="W24" s="87"/>
      <c r="X24" s="87"/>
      <c r="Y24" s="87"/>
      <c r="Z24" s="87"/>
      <c r="AA24" s="87"/>
    </row>
    <row r="25" spans="1:27" ht="16.5" customHeight="1">
      <c r="A25" s="26" t="s">
        <v>9115</v>
      </c>
      <c r="B25" s="101" t="s">
        <v>9116</v>
      </c>
      <c r="C25" s="101" t="s">
        <v>9117</v>
      </c>
      <c r="D25" s="2" t="s">
        <v>9076</v>
      </c>
      <c r="E25" s="120" t="s">
        <v>9077</v>
      </c>
      <c r="F25" s="120" t="s">
        <v>218</v>
      </c>
      <c r="G25" s="120" t="s">
        <v>2854</v>
      </c>
      <c r="H25" s="26">
        <v>1</v>
      </c>
      <c r="I25" s="92" t="s">
        <v>9119</v>
      </c>
      <c r="J25" s="92" t="s">
        <v>9121</v>
      </c>
      <c r="K25" s="86"/>
      <c r="L25" s="104"/>
      <c r="M25" s="86"/>
      <c r="N25" s="84"/>
      <c r="O25" s="206"/>
      <c r="P25" s="83" t="s">
        <v>380</v>
      </c>
      <c r="Q25" s="83" t="s">
        <v>380</v>
      </c>
      <c r="R25" s="83" t="s">
        <v>380</v>
      </c>
      <c r="S25" s="83" t="s">
        <v>103</v>
      </c>
      <c r="T25" s="83"/>
      <c r="U25" s="87"/>
      <c r="V25" s="87"/>
      <c r="W25" s="87"/>
      <c r="X25" s="87"/>
      <c r="Y25" s="87"/>
      <c r="Z25" s="87"/>
      <c r="AA25" s="87"/>
    </row>
    <row r="26" spans="1:27" ht="16.5" customHeight="1">
      <c r="A26" s="26" t="s">
        <v>9124</v>
      </c>
      <c r="B26" s="101" t="s">
        <v>9125</v>
      </c>
      <c r="C26" s="101" t="s">
        <v>9127</v>
      </c>
      <c r="D26" s="2" t="s">
        <v>9128</v>
      </c>
      <c r="E26" s="120" t="s">
        <v>9129</v>
      </c>
      <c r="F26" s="120" t="s">
        <v>1114</v>
      </c>
      <c r="G26" s="120" t="s">
        <v>2854</v>
      </c>
      <c r="H26" s="26">
        <v>1</v>
      </c>
      <c r="I26" s="92" t="s">
        <v>9132</v>
      </c>
      <c r="J26" s="92" t="s">
        <v>9121</v>
      </c>
      <c r="K26" s="86"/>
      <c r="L26" s="104"/>
      <c r="M26" s="86"/>
      <c r="N26" s="84"/>
      <c r="O26" s="206"/>
      <c r="P26" s="83" t="s">
        <v>380</v>
      </c>
      <c r="Q26" s="83" t="s">
        <v>380</v>
      </c>
      <c r="R26" s="83" t="s">
        <v>380</v>
      </c>
      <c r="S26" s="83" t="s">
        <v>103</v>
      </c>
      <c r="T26" s="83"/>
      <c r="U26" s="87"/>
      <c r="V26" s="87"/>
      <c r="W26" s="87"/>
      <c r="X26" s="87"/>
      <c r="Y26" s="87"/>
      <c r="Z26" s="87"/>
      <c r="AA26" s="87"/>
    </row>
    <row r="27" spans="1:27" ht="16.5" customHeight="1">
      <c r="A27" s="26" t="s">
        <v>9139</v>
      </c>
      <c r="B27" s="101" t="s">
        <v>9140</v>
      </c>
      <c r="C27" s="101" t="s">
        <v>9141</v>
      </c>
      <c r="D27" s="120" t="s">
        <v>9128</v>
      </c>
      <c r="E27" s="120" t="s">
        <v>9129</v>
      </c>
      <c r="F27" s="120" t="s">
        <v>9143</v>
      </c>
      <c r="G27" s="120" t="s">
        <v>2854</v>
      </c>
      <c r="H27" s="26">
        <v>1</v>
      </c>
      <c r="I27" s="92" t="s">
        <v>9145</v>
      </c>
      <c r="J27" s="92" t="s">
        <v>9147</v>
      </c>
      <c r="K27" s="86"/>
      <c r="L27" s="104"/>
      <c r="M27" s="86"/>
      <c r="N27" s="84"/>
      <c r="O27" s="206"/>
      <c r="P27" s="83" t="s">
        <v>380</v>
      </c>
      <c r="Q27" s="83" t="s">
        <v>380</v>
      </c>
      <c r="R27" s="83" t="s">
        <v>380</v>
      </c>
      <c r="S27" s="83" t="s">
        <v>103</v>
      </c>
      <c r="T27" s="83"/>
      <c r="U27" s="87"/>
      <c r="V27" s="87"/>
      <c r="W27" s="87"/>
      <c r="X27" s="87"/>
      <c r="Y27" s="87"/>
      <c r="Z27" s="87"/>
      <c r="AA27" s="87"/>
    </row>
    <row r="28" spans="1:27" ht="16.5" customHeight="1">
      <c r="A28" s="26" t="s">
        <v>9153</v>
      </c>
      <c r="B28" s="101" t="s">
        <v>9154</v>
      </c>
      <c r="C28" s="101" t="s">
        <v>9155</v>
      </c>
      <c r="D28" s="2" t="s">
        <v>9128</v>
      </c>
      <c r="E28" s="120" t="s">
        <v>9129</v>
      </c>
      <c r="F28" s="120" t="s">
        <v>9157</v>
      </c>
      <c r="G28" s="120" t="s">
        <v>2854</v>
      </c>
      <c r="H28" s="26">
        <v>1</v>
      </c>
      <c r="I28" s="92" t="s">
        <v>9159</v>
      </c>
      <c r="J28" s="92" t="s">
        <v>9160</v>
      </c>
      <c r="K28" s="86"/>
      <c r="L28" s="104"/>
      <c r="M28" s="86"/>
      <c r="N28" s="84"/>
      <c r="O28" s="206"/>
      <c r="P28" s="83" t="s">
        <v>380</v>
      </c>
      <c r="Q28" s="83" t="s">
        <v>380</v>
      </c>
      <c r="R28" s="83" t="s">
        <v>380</v>
      </c>
      <c r="S28" s="83" t="s">
        <v>103</v>
      </c>
      <c r="T28" s="83"/>
      <c r="U28" s="87"/>
      <c r="V28" s="87"/>
      <c r="W28" s="87"/>
      <c r="X28" s="87"/>
      <c r="Y28" s="87"/>
      <c r="Z28" s="87"/>
      <c r="AA28" s="87"/>
    </row>
    <row r="29" spans="1:27" ht="16.5" customHeight="1">
      <c r="A29" s="78" t="s">
        <v>4029</v>
      </c>
      <c r="B29" s="101" t="s">
        <v>9165</v>
      </c>
      <c r="C29" s="101" t="s">
        <v>9167</v>
      </c>
      <c r="D29" s="264" t="s">
        <v>4031</v>
      </c>
      <c r="E29" s="124" t="s">
        <v>9168</v>
      </c>
      <c r="F29" s="120" t="s">
        <v>1150</v>
      </c>
      <c r="G29" s="120" t="s">
        <v>2854</v>
      </c>
      <c r="H29" s="26">
        <v>1</v>
      </c>
      <c r="I29" s="92" t="s">
        <v>9170</v>
      </c>
      <c r="J29" s="92" t="s">
        <v>9171</v>
      </c>
      <c r="K29" s="86"/>
      <c r="L29" s="104"/>
      <c r="M29" s="91"/>
      <c r="N29" s="84"/>
      <c r="O29" s="206"/>
      <c r="P29" s="83" t="s">
        <v>380</v>
      </c>
      <c r="Q29" s="83" t="s">
        <v>380</v>
      </c>
      <c r="R29" s="83" t="s">
        <v>380</v>
      </c>
      <c r="S29" s="83" t="s">
        <v>67</v>
      </c>
      <c r="T29" s="83"/>
      <c r="U29" s="87"/>
      <c r="V29" s="87"/>
      <c r="W29" s="87"/>
      <c r="X29" s="87"/>
      <c r="Y29" s="87"/>
      <c r="Z29" s="87"/>
      <c r="AA29" s="87"/>
    </row>
    <row r="30" spans="1:27" ht="16.5" customHeight="1">
      <c r="A30" s="153" t="s">
        <v>9174</v>
      </c>
      <c r="B30" s="101" t="s">
        <v>9175</v>
      </c>
      <c r="C30" s="101" t="s">
        <v>9176</v>
      </c>
      <c r="D30" s="264" t="s">
        <v>4031</v>
      </c>
      <c r="E30" s="124" t="s">
        <v>9168</v>
      </c>
      <c r="F30" s="120" t="s">
        <v>9157</v>
      </c>
      <c r="G30" s="120" t="s">
        <v>2854</v>
      </c>
      <c r="H30" s="26">
        <v>1</v>
      </c>
      <c r="I30" s="92" t="s">
        <v>9177</v>
      </c>
      <c r="J30" s="92" t="s">
        <v>9160</v>
      </c>
      <c r="K30" s="86"/>
      <c r="L30" s="104"/>
      <c r="M30" s="155"/>
      <c r="N30" s="84"/>
      <c r="O30" s="206"/>
      <c r="P30" s="83" t="s">
        <v>380</v>
      </c>
      <c r="Q30" s="83" t="s">
        <v>380</v>
      </c>
      <c r="R30" s="83" t="s">
        <v>380</v>
      </c>
      <c r="S30" s="83" t="s">
        <v>67</v>
      </c>
      <c r="T30" s="83"/>
      <c r="U30" s="87"/>
      <c r="V30" s="87"/>
      <c r="W30" s="87"/>
      <c r="X30" s="87"/>
      <c r="Y30" s="87"/>
      <c r="Z30" s="87"/>
      <c r="AA30" s="87"/>
    </row>
    <row r="31" spans="1:27" ht="16.5" customHeight="1">
      <c r="A31" s="656" t="s">
        <v>6087</v>
      </c>
      <c r="B31" s="616" t="s">
        <v>20867</v>
      </c>
      <c r="C31" s="616" t="s">
        <v>20859</v>
      </c>
      <c r="D31" s="657" t="s">
        <v>6088</v>
      </c>
      <c r="E31" s="641" t="s">
        <v>9180</v>
      </c>
      <c r="F31" s="634" t="s">
        <v>9181</v>
      </c>
      <c r="G31" s="609" t="s">
        <v>2854</v>
      </c>
      <c r="H31" s="608">
        <v>1</v>
      </c>
      <c r="I31" s="627" t="s">
        <v>9182</v>
      </c>
      <c r="J31" s="167" t="s">
        <v>9183</v>
      </c>
      <c r="K31" s="86"/>
      <c r="L31" s="104"/>
      <c r="M31" s="143"/>
      <c r="N31" s="84"/>
      <c r="O31" s="206"/>
      <c r="P31" s="83" t="s">
        <v>380</v>
      </c>
      <c r="Q31" s="83" t="s">
        <v>380</v>
      </c>
      <c r="R31" s="83" t="s">
        <v>380</v>
      </c>
      <c r="S31" s="83" t="s">
        <v>101</v>
      </c>
      <c r="T31" s="83"/>
      <c r="U31" s="87"/>
      <c r="V31" s="87"/>
      <c r="W31" s="87"/>
      <c r="X31" s="87"/>
      <c r="Y31" s="87"/>
      <c r="Z31" s="87"/>
      <c r="AA31" s="87"/>
    </row>
    <row r="32" spans="1:27" ht="16.5" customHeight="1">
      <c r="A32" s="199" t="s">
        <v>4498</v>
      </c>
      <c r="B32" s="101" t="s">
        <v>9187</v>
      </c>
      <c r="C32" s="101" t="s">
        <v>9188</v>
      </c>
      <c r="D32" s="2" t="s">
        <v>6074</v>
      </c>
      <c r="E32" s="120" t="s">
        <v>9190</v>
      </c>
      <c r="F32" s="92" t="s">
        <v>9191</v>
      </c>
      <c r="G32" s="120" t="s">
        <v>2854</v>
      </c>
      <c r="H32" s="26">
        <v>1</v>
      </c>
      <c r="I32" s="120" t="s">
        <v>9192</v>
      </c>
      <c r="J32" s="98" t="s">
        <v>9193</v>
      </c>
      <c r="K32" s="86"/>
      <c r="L32" s="104"/>
      <c r="M32" s="91"/>
      <c r="N32" s="117"/>
      <c r="O32" s="106"/>
      <c r="P32" s="111" t="s">
        <v>379</v>
      </c>
      <c r="Q32" s="83" t="s">
        <v>380</v>
      </c>
      <c r="R32" s="83" t="s">
        <v>380</v>
      </c>
      <c r="S32" s="83"/>
      <c r="T32" s="83"/>
      <c r="U32" s="118"/>
      <c r="V32" s="118"/>
      <c r="W32" s="118"/>
      <c r="X32" s="118"/>
      <c r="Y32" s="118"/>
      <c r="Z32" s="118"/>
      <c r="AA32" s="118"/>
    </row>
    <row r="33" spans="1:27" ht="16.5" customHeight="1">
      <c r="A33" s="101" t="s">
        <v>9196</v>
      </c>
      <c r="B33" s="101" t="s">
        <v>9197</v>
      </c>
      <c r="C33" s="101" t="s">
        <v>9198</v>
      </c>
      <c r="D33" s="2" t="s">
        <v>6074</v>
      </c>
      <c r="E33" s="120" t="s">
        <v>9190</v>
      </c>
      <c r="F33" s="92" t="s">
        <v>9200</v>
      </c>
      <c r="G33" s="120" t="s">
        <v>2854</v>
      </c>
      <c r="H33" s="26">
        <v>1</v>
      </c>
      <c r="I33" s="120" t="s">
        <v>9201</v>
      </c>
      <c r="J33" s="98" t="s">
        <v>9193</v>
      </c>
      <c r="K33" s="86"/>
      <c r="L33" s="104"/>
      <c r="M33" s="86"/>
      <c r="N33" s="117"/>
      <c r="O33" s="106"/>
      <c r="P33" s="83" t="s">
        <v>380</v>
      </c>
      <c r="Q33" s="83" t="s">
        <v>380</v>
      </c>
      <c r="R33" s="83" t="s">
        <v>380</v>
      </c>
      <c r="S33" s="83"/>
      <c r="T33" s="83"/>
      <c r="U33" s="118"/>
      <c r="V33" s="118"/>
      <c r="W33" s="118"/>
      <c r="X33" s="118"/>
      <c r="Y33" s="118"/>
      <c r="Z33" s="118"/>
      <c r="AA33" s="118"/>
    </row>
    <row r="34" spans="1:27" ht="16.5" customHeight="1">
      <c r="A34" s="101" t="s">
        <v>9202</v>
      </c>
      <c r="B34" s="101" t="s">
        <v>9203</v>
      </c>
      <c r="C34" s="101" t="s">
        <v>9204</v>
      </c>
      <c r="D34" s="2" t="s">
        <v>6074</v>
      </c>
      <c r="E34" s="120" t="s">
        <v>9190</v>
      </c>
      <c r="F34" s="92" t="s">
        <v>9206</v>
      </c>
      <c r="G34" s="120" t="s">
        <v>2854</v>
      </c>
      <c r="H34" s="26">
        <v>1</v>
      </c>
      <c r="I34" s="120" t="s">
        <v>9208</v>
      </c>
      <c r="J34" s="98" t="s">
        <v>9193</v>
      </c>
      <c r="K34" s="86"/>
      <c r="L34" s="104"/>
      <c r="M34" s="86"/>
      <c r="N34" s="117"/>
      <c r="O34" s="106"/>
      <c r="P34" s="83" t="s">
        <v>380</v>
      </c>
      <c r="Q34" s="83" t="s">
        <v>380</v>
      </c>
      <c r="R34" s="83" t="s">
        <v>380</v>
      </c>
      <c r="S34" s="83"/>
      <c r="T34" s="83"/>
      <c r="U34" s="118"/>
      <c r="V34" s="118"/>
      <c r="W34" s="118"/>
      <c r="X34" s="118"/>
      <c r="Y34" s="118"/>
      <c r="Z34" s="118"/>
      <c r="AA34" s="118"/>
    </row>
    <row r="35" spans="1:27" ht="16.5" customHeight="1">
      <c r="A35" s="101" t="s">
        <v>9212</v>
      </c>
      <c r="B35" s="101" t="s">
        <v>9213</v>
      </c>
      <c r="C35" s="101" t="s">
        <v>9214</v>
      </c>
      <c r="D35" s="2" t="s">
        <v>6074</v>
      </c>
      <c r="E35" s="120" t="s">
        <v>9190</v>
      </c>
      <c r="F35" s="92" t="s">
        <v>9215</v>
      </c>
      <c r="G35" s="120" t="s">
        <v>2854</v>
      </c>
      <c r="H35" s="26">
        <v>1</v>
      </c>
      <c r="I35" s="92" t="s">
        <v>9217</v>
      </c>
      <c r="J35" s="98" t="s">
        <v>9193</v>
      </c>
      <c r="K35" s="86"/>
      <c r="L35" s="104"/>
      <c r="M35" s="86"/>
      <c r="N35" s="117"/>
      <c r="O35" s="106"/>
      <c r="P35" s="83" t="s">
        <v>380</v>
      </c>
      <c r="Q35" s="83" t="s">
        <v>380</v>
      </c>
      <c r="R35" s="83" t="s">
        <v>380</v>
      </c>
      <c r="S35" s="83"/>
      <c r="T35" s="83"/>
      <c r="U35" s="118"/>
      <c r="V35" s="118"/>
      <c r="W35" s="118"/>
      <c r="X35" s="118"/>
      <c r="Y35" s="118"/>
      <c r="Z35" s="118"/>
      <c r="AA35" s="118"/>
    </row>
    <row r="36" spans="1:27" ht="16.5" customHeight="1">
      <c r="A36" s="101" t="s">
        <v>9220</v>
      </c>
      <c r="B36" s="101" t="s">
        <v>9221</v>
      </c>
      <c r="C36" s="101" t="s">
        <v>9222</v>
      </c>
      <c r="D36" s="2" t="s">
        <v>6074</v>
      </c>
      <c r="E36" s="120" t="s">
        <v>9190</v>
      </c>
      <c r="F36" s="92" t="s">
        <v>9223</v>
      </c>
      <c r="G36" s="120" t="s">
        <v>2854</v>
      </c>
      <c r="H36" s="26">
        <v>1</v>
      </c>
      <c r="I36" s="92" t="s">
        <v>9224</v>
      </c>
      <c r="J36" s="98" t="s">
        <v>9193</v>
      </c>
      <c r="K36" s="86"/>
      <c r="L36" s="104"/>
      <c r="M36" s="86"/>
      <c r="N36" s="117"/>
      <c r="O36" s="106"/>
      <c r="P36" s="83" t="s">
        <v>380</v>
      </c>
      <c r="Q36" s="83" t="s">
        <v>380</v>
      </c>
      <c r="R36" s="83" t="s">
        <v>380</v>
      </c>
      <c r="S36" s="83"/>
      <c r="T36" s="83"/>
      <c r="U36" s="118"/>
      <c r="V36" s="118"/>
      <c r="W36" s="118"/>
      <c r="X36" s="118"/>
      <c r="Y36" s="118"/>
      <c r="Z36" s="118"/>
      <c r="AA36" s="118"/>
    </row>
    <row r="37" spans="1:27" ht="16.5" customHeight="1">
      <c r="A37" s="101" t="s">
        <v>9233</v>
      </c>
      <c r="B37" s="101" t="s">
        <v>9234</v>
      </c>
      <c r="C37" s="101" t="s">
        <v>9235</v>
      </c>
      <c r="D37" s="2" t="s">
        <v>6074</v>
      </c>
      <c r="E37" s="120" t="s">
        <v>9190</v>
      </c>
      <c r="F37" s="92" t="s">
        <v>9236</v>
      </c>
      <c r="G37" s="120" t="s">
        <v>2854</v>
      </c>
      <c r="H37" s="26">
        <v>1</v>
      </c>
      <c r="I37" s="92" t="s">
        <v>9241</v>
      </c>
      <c r="J37" s="98" t="s">
        <v>9193</v>
      </c>
      <c r="K37" s="86"/>
      <c r="L37" s="104"/>
      <c r="M37" s="86"/>
      <c r="N37" s="117"/>
      <c r="O37" s="106"/>
      <c r="P37" s="83" t="s">
        <v>380</v>
      </c>
      <c r="Q37" s="83" t="s">
        <v>380</v>
      </c>
      <c r="R37" s="83" t="s">
        <v>380</v>
      </c>
      <c r="S37" s="83"/>
      <c r="T37" s="83"/>
      <c r="U37" s="118"/>
      <c r="V37" s="118"/>
      <c r="W37" s="118"/>
      <c r="X37" s="118"/>
      <c r="Y37" s="118"/>
      <c r="Z37" s="118"/>
      <c r="AA37" s="118"/>
    </row>
    <row r="38" spans="1:27" ht="16.5" customHeight="1">
      <c r="A38" s="101" t="s">
        <v>9249</v>
      </c>
      <c r="B38" s="101" t="s">
        <v>9251</v>
      </c>
      <c r="C38" s="101" t="s">
        <v>9254</v>
      </c>
      <c r="D38" s="2" t="s">
        <v>6074</v>
      </c>
      <c r="E38" s="120" t="s">
        <v>9190</v>
      </c>
      <c r="F38" s="92" t="s">
        <v>9259</v>
      </c>
      <c r="G38" s="120" t="s">
        <v>2854</v>
      </c>
      <c r="H38" s="26">
        <v>1</v>
      </c>
      <c r="I38" s="92" t="s">
        <v>9262</v>
      </c>
      <c r="J38" s="98" t="s">
        <v>9193</v>
      </c>
      <c r="K38" s="86"/>
      <c r="L38" s="104"/>
      <c r="M38" s="86"/>
      <c r="N38" s="117"/>
      <c r="O38" s="106"/>
      <c r="P38" s="83" t="s">
        <v>380</v>
      </c>
      <c r="Q38" s="83" t="s">
        <v>380</v>
      </c>
      <c r="R38" s="83" t="s">
        <v>380</v>
      </c>
      <c r="S38" s="83"/>
      <c r="T38" s="83"/>
      <c r="U38" s="118"/>
      <c r="V38" s="118"/>
      <c r="W38" s="118"/>
      <c r="X38" s="118"/>
      <c r="Y38" s="118"/>
      <c r="Z38" s="118"/>
      <c r="AA38" s="118"/>
    </row>
    <row r="39" spans="1:27" ht="16.5" customHeight="1">
      <c r="A39" s="101" t="s">
        <v>9268</v>
      </c>
      <c r="B39" s="101" t="s">
        <v>9269</v>
      </c>
      <c r="C39" s="101" t="s">
        <v>9272</v>
      </c>
      <c r="D39" s="2" t="s">
        <v>6074</v>
      </c>
      <c r="E39" s="120" t="s">
        <v>9190</v>
      </c>
      <c r="F39" s="92" t="s">
        <v>9274</v>
      </c>
      <c r="G39" s="120" t="s">
        <v>2854</v>
      </c>
      <c r="H39" s="26">
        <v>1</v>
      </c>
      <c r="I39" s="92" t="s">
        <v>9277</v>
      </c>
      <c r="J39" s="98" t="s">
        <v>9278</v>
      </c>
      <c r="K39" s="86"/>
      <c r="L39" s="104"/>
      <c r="M39" s="86"/>
      <c r="N39" s="117"/>
      <c r="O39" s="106"/>
      <c r="P39" s="83" t="s">
        <v>380</v>
      </c>
      <c r="Q39" s="83" t="s">
        <v>380</v>
      </c>
      <c r="R39" s="83" t="s">
        <v>380</v>
      </c>
      <c r="S39" s="83" t="s">
        <v>103</v>
      </c>
      <c r="T39" s="83"/>
      <c r="U39" s="118"/>
      <c r="V39" s="118"/>
      <c r="W39" s="118"/>
      <c r="X39" s="118"/>
      <c r="Y39" s="118"/>
      <c r="Z39" s="118"/>
      <c r="AA39" s="118"/>
    </row>
    <row r="40" spans="1:27" ht="16.5" customHeight="1">
      <c r="A40" s="101" t="s">
        <v>9280</v>
      </c>
      <c r="B40" s="101" t="s">
        <v>9282</v>
      </c>
      <c r="C40" s="101" t="s">
        <v>9283</v>
      </c>
      <c r="D40" s="2" t="s">
        <v>6074</v>
      </c>
      <c r="E40" s="120" t="s">
        <v>9190</v>
      </c>
      <c r="F40" s="92" t="s">
        <v>9285</v>
      </c>
      <c r="G40" s="120" t="s">
        <v>2854</v>
      </c>
      <c r="H40" s="26">
        <v>1</v>
      </c>
      <c r="I40" s="120" t="s">
        <v>9288</v>
      </c>
      <c r="J40" s="98" t="s">
        <v>9193</v>
      </c>
      <c r="K40" s="86"/>
      <c r="L40" s="104"/>
      <c r="M40" s="86"/>
      <c r="N40" s="117"/>
      <c r="O40" s="106"/>
      <c r="P40" s="83" t="s">
        <v>380</v>
      </c>
      <c r="Q40" s="83" t="s">
        <v>380</v>
      </c>
      <c r="R40" s="83" t="s">
        <v>380</v>
      </c>
      <c r="S40" s="83" t="s">
        <v>103</v>
      </c>
      <c r="T40" s="83"/>
      <c r="U40" s="118"/>
      <c r="V40" s="118"/>
      <c r="W40" s="118"/>
      <c r="X40" s="118"/>
      <c r="Y40" s="118"/>
      <c r="Z40" s="118"/>
      <c r="AA40" s="118"/>
    </row>
    <row r="41" spans="1:27" ht="16.5" customHeight="1">
      <c r="A41" s="101" t="s">
        <v>9292</v>
      </c>
      <c r="B41" s="101" t="s">
        <v>9293</v>
      </c>
      <c r="C41" s="101" t="s">
        <v>9294</v>
      </c>
      <c r="D41" s="2" t="s">
        <v>6074</v>
      </c>
      <c r="E41" s="120" t="s">
        <v>9190</v>
      </c>
      <c r="F41" s="92" t="s">
        <v>9297</v>
      </c>
      <c r="G41" s="120" t="s">
        <v>2854</v>
      </c>
      <c r="H41" s="26">
        <v>1</v>
      </c>
      <c r="I41" s="120" t="s">
        <v>9301</v>
      </c>
      <c r="J41" s="98" t="s">
        <v>9193</v>
      </c>
      <c r="K41" s="86"/>
      <c r="L41" s="104"/>
      <c r="M41" s="86"/>
      <c r="N41" s="117"/>
      <c r="O41" s="106"/>
      <c r="P41" s="83" t="s">
        <v>380</v>
      </c>
      <c r="Q41" s="83" t="s">
        <v>380</v>
      </c>
      <c r="R41" s="83" t="s">
        <v>380</v>
      </c>
      <c r="S41" s="83" t="s">
        <v>103</v>
      </c>
      <c r="T41" s="83"/>
      <c r="U41" s="118"/>
      <c r="V41" s="118"/>
      <c r="W41" s="118"/>
      <c r="X41" s="118"/>
      <c r="Y41" s="118"/>
      <c r="Z41" s="118"/>
      <c r="AA41" s="118"/>
    </row>
    <row r="42" spans="1:27" ht="16.5" customHeight="1">
      <c r="A42" s="101" t="s">
        <v>9305</v>
      </c>
      <c r="B42" s="101" t="s">
        <v>9306</v>
      </c>
      <c r="C42" s="101" t="s">
        <v>9307</v>
      </c>
      <c r="D42" s="2" t="s">
        <v>6074</v>
      </c>
      <c r="E42" s="120" t="s">
        <v>9190</v>
      </c>
      <c r="F42" s="92" t="s">
        <v>9309</v>
      </c>
      <c r="G42" s="120" t="s">
        <v>2854</v>
      </c>
      <c r="H42" s="26">
        <v>1</v>
      </c>
      <c r="I42" s="120" t="s">
        <v>9288</v>
      </c>
      <c r="J42" s="98" t="s">
        <v>9193</v>
      </c>
      <c r="K42" s="86"/>
      <c r="L42" s="104"/>
      <c r="M42" s="86"/>
      <c r="N42" s="117"/>
      <c r="O42" s="106"/>
      <c r="P42" s="83" t="s">
        <v>380</v>
      </c>
      <c r="Q42" s="83" t="s">
        <v>380</v>
      </c>
      <c r="R42" s="83" t="s">
        <v>380</v>
      </c>
      <c r="S42" s="83" t="s">
        <v>67</v>
      </c>
      <c r="T42" s="83"/>
      <c r="U42" s="118"/>
      <c r="V42" s="118"/>
      <c r="W42" s="118"/>
      <c r="X42" s="118"/>
      <c r="Y42" s="118"/>
      <c r="Z42" s="118"/>
      <c r="AA42" s="118"/>
    </row>
    <row r="43" spans="1:27" ht="16.5" customHeight="1">
      <c r="A43" s="101" t="s">
        <v>9319</v>
      </c>
      <c r="B43" s="101" t="s">
        <v>9322</v>
      </c>
      <c r="C43" s="101" t="s">
        <v>9324</v>
      </c>
      <c r="D43" s="2" t="s">
        <v>6074</v>
      </c>
      <c r="E43" s="120" t="s">
        <v>9190</v>
      </c>
      <c r="F43" s="92" t="s">
        <v>9326</v>
      </c>
      <c r="G43" s="120" t="s">
        <v>2854</v>
      </c>
      <c r="H43" s="26">
        <v>1</v>
      </c>
      <c r="I43" s="120" t="s">
        <v>9330</v>
      </c>
      <c r="J43" s="98" t="s">
        <v>9193</v>
      </c>
      <c r="K43" s="86"/>
      <c r="L43" s="104"/>
      <c r="M43" s="86"/>
      <c r="N43" s="83"/>
      <c r="O43" s="106"/>
      <c r="P43" s="83" t="s">
        <v>380</v>
      </c>
      <c r="Q43" s="83" t="s">
        <v>380</v>
      </c>
      <c r="R43" s="83" t="s">
        <v>380</v>
      </c>
      <c r="S43" s="83"/>
      <c r="T43" s="83"/>
      <c r="U43" s="118"/>
      <c r="V43" s="118"/>
      <c r="W43" s="118"/>
      <c r="X43" s="118"/>
      <c r="Y43" s="118"/>
      <c r="Z43" s="118"/>
      <c r="AA43" s="118"/>
    </row>
    <row r="44" spans="1:27" ht="16.5" customHeight="1">
      <c r="A44" s="101" t="s">
        <v>9334</v>
      </c>
      <c r="B44" s="101" t="s">
        <v>9335</v>
      </c>
      <c r="C44" s="101" t="s">
        <v>9336</v>
      </c>
      <c r="D44" s="2" t="s">
        <v>6074</v>
      </c>
      <c r="E44" s="120" t="s">
        <v>9190</v>
      </c>
      <c r="F44" s="92" t="s">
        <v>9338</v>
      </c>
      <c r="G44" s="120" t="s">
        <v>2854</v>
      </c>
      <c r="H44" s="26">
        <v>1</v>
      </c>
      <c r="I44" s="120" t="s">
        <v>9342</v>
      </c>
      <c r="J44" s="98" t="s">
        <v>9343</v>
      </c>
      <c r="K44" s="86"/>
      <c r="L44" s="104"/>
      <c r="M44" s="86"/>
      <c r="N44" s="83"/>
      <c r="O44" s="106"/>
      <c r="P44" s="83" t="s">
        <v>380</v>
      </c>
      <c r="Q44" s="83" t="s">
        <v>380</v>
      </c>
      <c r="R44" s="83" t="s">
        <v>380</v>
      </c>
      <c r="S44" s="83"/>
      <c r="T44" s="83"/>
      <c r="U44" s="118"/>
      <c r="V44" s="118"/>
      <c r="W44" s="118"/>
      <c r="X44" s="118"/>
      <c r="Y44" s="118"/>
      <c r="Z44" s="118"/>
      <c r="AA44" s="118"/>
    </row>
    <row r="45" spans="1:27" ht="82.5" customHeight="1">
      <c r="A45" s="736" t="s">
        <v>9348</v>
      </c>
      <c r="B45" s="736" t="s">
        <v>9350</v>
      </c>
      <c r="C45" s="736" t="s">
        <v>9354</v>
      </c>
      <c r="D45" s="740" t="s">
        <v>6074</v>
      </c>
      <c r="E45" s="740" t="s">
        <v>9190</v>
      </c>
      <c r="F45" s="740" t="s">
        <v>1005</v>
      </c>
      <c r="G45" s="740" t="s">
        <v>2854</v>
      </c>
      <c r="H45" s="26">
        <v>1</v>
      </c>
      <c r="I45" s="756" t="s">
        <v>9358</v>
      </c>
      <c r="J45" s="98" t="s">
        <v>9193</v>
      </c>
      <c r="K45" s="86"/>
      <c r="L45" s="104"/>
      <c r="M45" s="734"/>
      <c r="N45" s="83"/>
      <c r="O45" s="106"/>
      <c r="P45" s="83" t="s">
        <v>380</v>
      </c>
      <c r="Q45" s="83" t="s">
        <v>380</v>
      </c>
      <c r="R45" s="83" t="s">
        <v>380</v>
      </c>
      <c r="S45" s="83"/>
      <c r="T45" s="83"/>
      <c r="U45" s="118"/>
      <c r="V45" s="118"/>
      <c r="W45" s="118"/>
      <c r="X45" s="118"/>
      <c r="Y45" s="118"/>
      <c r="Z45" s="118"/>
      <c r="AA45" s="118"/>
    </row>
    <row r="46" spans="1:27" ht="99" customHeight="1">
      <c r="A46" s="750"/>
      <c r="B46" s="666"/>
      <c r="C46" s="666"/>
      <c r="D46" s="666"/>
      <c r="E46" s="666"/>
      <c r="F46" s="666"/>
      <c r="G46" s="666"/>
      <c r="H46" s="26">
        <v>2</v>
      </c>
      <c r="I46" s="666"/>
      <c r="J46" s="98" t="s">
        <v>9372</v>
      </c>
      <c r="K46" s="86"/>
      <c r="L46" s="104"/>
      <c r="M46" s="750"/>
      <c r="N46" s="83"/>
      <c r="O46" s="106"/>
      <c r="P46" s="83" t="s">
        <v>380</v>
      </c>
      <c r="Q46" s="83" t="s">
        <v>380</v>
      </c>
      <c r="R46" s="83" t="s">
        <v>380</v>
      </c>
      <c r="S46" s="83"/>
      <c r="T46" s="83"/>
      <c r="U46" s="118"/>
      <c r="V46" s="118"/>
      <c r="W46" s="118"/>
      <c r="X46" s="118"/>
      <c r="Y46" s="118"/>
      <c r="Z46" s="118"/>
      <c r="AA46" s="118"/>
    </row>
    <row r="47" spans="1:27" ht="16.5" customHeight="1">
      <c r="A47" s="101" t="s">
        <v>9377</v>
      </c>
      <c r="B47" s="101" t="s">
        <v>9378</v>
      </c>
      <c r="C47" s="101" t="s">
        <v>9380</v>
      </c>
      <c r="D47" s="2" t="s">
        <v>6074</v>
      </c>
      <c r="E47" s="120" t="s">
        <v>9190</v>
      </c>
      <c r="F47" s="92" t="s">
        <v>1015</v>
      </c>
      <c r="G47" s="120" t="s">
        <v>2854</v>
      </c>
      <c r="H47" s="26">
        <v>1</v>
      </c>
      <c r="I47" s="120" t="s">
        <v>9384</v>
      </c>
      <c r="J47" s="98" t="s">
        <v>9385</v>
      </c>
      <c r="K47" s="86"/>
      <c r="L47" s="104"/>
      <c r="M47" s="86"/>
      <c r="N47" s="83"/>
      <c r="O47" s="106"/>
      <c r="P47" s="83" t="s">
        <v>380</v>
      </c>
      <c r="Q47" s="83" t="s">
        <v>380</v>
      </c>
      <c r="R47" s="83" t="s">
        <v>380</v>
      </c>
      <c r="S47" s="83"/>
      <c r="T47" s="83"/>
      <c r="U47" s="118"/>
      <c r="V47" s="118"/>
      <c r="W47" s="118"/>
      <c r="X47" s="118"/>
      <c r="Y47" s="118"/>
      <c r="Z47" s="118"/>
      <c r="AA47" s="118"/>
    </row>
    <row r="48" spans="1:27" ht="16.5" customHeight="1">
      <c r="A48" s="101" t="s">
        <v>9390</v>
      </c>
      <c r="B48" s="101" t="s">
        <v>9391</v>
      </c>
      <c r="C48" s="101" t="s">
        <v>9392</v>
      </c>
      <c r="D48" s="2" t="s">
        <v>6074</v>
      </c>
      <c r="E48" s="120" t="s">
        <v>9190</v>
      </c>
      <c r="F48" s="92" t="s">
        <v>3046</v>
      </c>
      <c r="G48" s="120" t="s">
        <v>2854</v>
      </c>
      <c r="H48" s="26">
        <v>1</v>
      </c>
      <c r="I48" s="120" t="s">
        <v>9395</v>
      </c>
      <c r="J48" s="120" t="s">
        <v>9396</v>
      </c>
      <c r="K48" s="86"/>
      <c r="L48" s="104"/>
      <c r="M48" s="86"/>
      <c r="N48" s="86"/>
      <c r="O48" s="1"/>
      <c r="P48" s="83" t="s">
        <v>380</v>
      </c>
      <c r="Q48" s="83" t="s">
        <v>380</v>
      </c>
      <c r="R48" s="83" t="s">
        <v>380</v>
      </c>
      <c r="S48" s="86"/>
      <c r="T48" s="83"/>
    </row>
    <row r="49" spans="1:27" ht="16.5" customHeight="1">
      <c r="A49" s="616" t="s">
        <v>9401</v>
      </c>
      <c r="B49" s="616" t="s">
        <v>20867</v>
      </c>
      <c r="C49" s="616" t="s">
        <v>20859</v>
      </c>
      <c r="D49" s="609" t="s">
        <v>6074</v>
      </c>
      <c r="E49" s="609" t="s">
        <v>9190</v>
      </c>
      <c r="F49" s="612" t="s">
        <v>9404</v>
      </c>
      <c r="G49" s="609" t="s">
        <v>2854</v>
      </c>
      <c r="H49" s="608">
        <v>1</v>
      </c>
      <c r="I49" s="609" t="s">
        <v>9406</v>
      </c>
      <c r="J49" s="98" t="s">
        <v>9193</v>
      </c>
      <c r="K49" s="86"/>
      <c r="L49" s="104"/>
      <c r="M49" s="86"/>
      <c r="N49" s="86"/>
      <c r="O49" s="1"/>
      <c r="P49" s="83" t="s">
        <v>380</v>
      </c>
      <c r="Q49" s="83" t="s">
        <v>380</v>
      </c>
      <c r="R49" s="83" t="s">
        <v>380</v>
      </c>
      <c r="S49" s="83" t="s">
        <v>101</v>
      </c>
      <c r="T49" s="83"/>
    </row>
    <row r="50" spans="1:27" ht="16.5" customHeight="1">
      <c r="A50" s="616" t="s">
        <v>9410</v>
      </c>
      <c r="B50" s="616" t="s">
        <v>20867</v>
      </c>
      <c r="C50" s="616" t="s">
        <v>20859</v>
      </c>
      <c r="D50" s="609" t="s">
        <v>6074</v>
      </c>
      <c r="E50" s="609" t="s">
        <v>9190</v>
      </c>
      <c r="F50" s="612" t="s">
        <v>9326</v>
      </c>
      <c r="G50" s="609" t="s">
        <v>2854</v>
      </c>
      <c r="H50" s="608">
        <v>1</v>
      </c>
      <c r="I50" s="609" t="s">
        <v>9413</v>
      </c>
      <c r="J50" s="98" t="s">
        <v>9193</v>
      </c>
      <c r="K50" s="86"/>
      <c r="L50" s="104"/>
      <c r="M50" s="86"/>
      <c r="N50" s="86"/>
      <c r="O50" s="1"/>
      <c r="P50" s="83" t="s">
        <v>380</v>
      </c>
      <c r="Q50" s="83" t="s">
        <v>380</v>
      </c>
      <c r="R50" s="83" t="s">
        <v>380</v>
      </c>
      <c r="S50" s="83" t="s">
        <v>101</v>
      </c>
      <c r="T50" s="83"/>
    </row>
    <row r="51" spans="1:27" ht="16.5" customHeight="1">
      <c r="A51" s="616" t="s">
        <v>9417</v>
      </c>
      <c r="B51" s="616" t="s">
        <v>20867</v>
      </c>
      <c r="C51" s="616" t="s">
        <v>20859</v>
      </c>
      <c r="D51" s="609" t="s">
        <v>6074</v>
      </c>
      <c r="E51" s="609" t="s">
        <v>9190</v>
      </c>
      <c r="F51" s="612" t="s">
        <v>9338</v>
      </c>
      <c r="G51" s="609" t="s">
        <v>2854</v>
      </c>
      <c r="H51" s="608">
        <v>1</v>
      </c>
      <c r="I51" s="609" t="s">
        <v>9421</v>
      </c>
      <c r="J51" s="98" t="s">
        <v>9278</v>
      </c>
      <c r="K51" s="86"/>
      <c r="L51" s="104"/>
      <c r="M51" s="86"/>
      <c r="N51" s="86"/>
      <c r="O51" s="1"/>
      <c r="P51" s="83" t="s">
        <v>380</v>
      </c>
      <c r="Q51" s="83" t="s">
        <v>380</v>
      </c>
      <c r="R51" s="83" t="s">
        <v>380</v>
      </c>
      <c r="S51" s="83" t="s">
        <v>101</v>
      </c>
      <c r="T51" s="83"/>
    </row>
    <row r="52" spans="1:27" ht="16.5" customHeight="1">
      <c r="A52" s="339" t="s">
        <v>9428</v>
      </c>
      <c r="B52" s="138"/>
      <c r="C52" s="138"/>
      <c r="D52" s="339"/>
      <c r="E52" s="339"/>
      <c r="F52" s="147"/>
      <c r="G52" s="147"/>
      <c r="H52" s="138"/>
      <c r="I52" s="339"/>
      <c r="J52" s="148"/>
      <c r="K52" s="138"/>
      <c r="L52" s="138"/>
      <c r="M52" s="339"/>
      <c r="N52" s="288"/>
      <c r="O52" s="1"/>
      <c r="P52" s="138"/>
      <c r="Q52" s="138"/>
      <c r="R52" s="138"/>
      <c r="S52" s="138"/>
      <c r="T52" s="138"/>
    </row>
    <row r="53" spans="1:27" ht="16.5" customHeight="1">
      <c r="A53" s="735" t="s">
        <v>9440</v>
      </c>
      <c r="B53" s="78" t="s">
        <v>9441</v>
      </c>
      <c r="C53" s="78" t="s">
        <v>9442</v>
      </c>
      <c r="D53" s="93" t="s">
        <v>9443</v>
      </c>
      <c r="E53" s="93" t="s">
        <v>9444</v>
      </c>
      <c r="F53" s="81" t="s">
        <v>816</v>
      </c>
      <c r="G53" s="120" t="s">
        <v>2854</v>
      </c>
      <c r="H53" s="26">
        <v>1</v>
      </c>
      <c r="I53" s="81" t="s">
        <v>9445</v>
      </c>
      <c r="J53" s="98" t="s">
        <v>9446</v>
      </c>
      <c r="K53" s="86"/>
      <c r="L53" s="104"/>
      <c r="M53" s="734"/>
      <c r="N53" s="84"/>
      <c r="O53" s="206"/>
      <c r="P53" s="83" t="s">
        <v>380</v>
      </c>
      <c r="Q53" s="83" t="s">
        <v>380</v>
      </c>
      <c r="R53" s="83" t="s">
        <v>380</v>
      </c>
      <c r="S53" s="83"/>
      <c r="T53" s="83"/>
      <c r="U53" s="118"/>
      <c r="V53" s="118"/>
      <c r="W53" s="118"/>
      <c r="X53" s="118"/>
      <c r="Y53" s="118"/>
      <c r="Z53" s="118"/>
      <c r="AA53" s="118"/>
    </row>
    <row r="54" spans="1:27" ht="16.5" customHeight="1">
      <c r="A54" s="666"/>
      <c r="B54" s="78" t="s">
        <v>9454</v>
      </c>
      <c r="C54" s="78" t="s">
        <v>9455</v>
      </c>
      <c r="D54" s="168" t="s">
        <v>9443</v>
      </c>
      <c r="E54" s="93" t="s">
        <v>9444</v>
      </c>
      <c r="F54" s="81" t="s">
        <v>9458</v>
      </c>
      <c r="G54" s="120" t="s">
        <v>2854</v>
      </c>
      <c r="H54" s="26">
        <v>2</v>
      </c>
      <c r="I54" s="81" t="s">
        <v>9460</v>
      </c>
      <c r="J54" s="98" t="s">
        <v>9461</v>
      </c>
      <c r="K54" s="86"/>
      <c r="L54" s="104"/>
      <c r="M54" s="666"/>
      <c r="N54" s="84"/>
      <c r="O54" s="206"/>
      <c r="P54" s="83" t="s">
        <v>380</v>
      </c>
      <c r="Q54" s="83" t="s">
        <v>380</v>
      </c>
      <c r="R54" s="83" t="s">
        <v>380</v>
      </c>
      <c r="S54" s="83"/>
      <c r="T54" s="83"/>
      <c r="U54" s="118"/>
      <c r="V54" s="118"/>
      <c r="W54" s="118"/>
      <c r="X54" s="118"/>
      <c r="Y54" s="118"/>
      <c r="Z54" s="118"/>
      <c r="AA54" s="118"/>
    </row>
    <row r="55" spans="1:27" ht="16.5" customHeight="1">
      <c r="A55" s="339" t="s">
        <v>9468</v>
      </c>
      <c r="B55" s="138"/>
      <c r="C55" s="138"/>
      <c r="D55" s="339"/>
      <c r="E55" s="339"/>
      <c r="F55" s="147"/>
      <c r="G55" s="147"/>
      <c r="H55" s="138"/>
      <c r="I55" s="339"/>
      <c r="J55" s="148"/>
      <c r="K55" s="138"/>
      <c r="L55" s="138"/>
      <c r="M55" s="339"/>
      <c r="N55" s="288"/>
      <c r="O55" s="1"/>
      <c r="P55" s="138"/>
      <c r="Q55" s="138"/>
      <c r="R55" s="138"/>
      <c r="S55" s="138"/>
      <c r="T55" s="138"/>
    </row>
    <row r="56" spans="1:27" ht="16.5" customHeight="1">
      <c r="A56" s="78" t="s">
        <v>5291</v>
      </c>
      <c r="B56" s="78" t="s">
        <v>9476</v>
      </c>
      <c r="C56" s="78" t="s">
        <v>9477</v>
      </c>
      <c r="D56" s="345" t="s">
        <v>5293</v>
      </c>
      <c r="E56" s="202" t="s">
        <v>9481</v>
      </c>
      <c r="F56" s="167" t="s">
        <v>9458</v>
      </c>
      <c r="G56" s="120" t="s">
        <v>2854</v>
      </c>
      <c r="H56" s="184">
        <v>1</v>
      </c>
      <c r="I56" s="167" t="s">
        <v>9460</v>
      </c>
      <c r="J56" s="171" t="s">
        <v>9486</v>
      </c>
      <c r="K56" s="86"/>
      <c r="L56" s="104"/>
      <c r="M56" s="91"/>
      <c r="N56" s="84"/>
      <c r="O56" s="206"/>
      <c r="P56" s="83" t="s">
        <v>380</v>
      </c>
      <c r="Q56" s="83" t="s">
        <v>380</v>
      </c>
      <c r="R56" s="83" t="s">
        <v>380</v>
      </c>
      <c r="S56" s="83"/>
      <c r="T56" s="83"/>
      <c r="U56" s="118"/>
      <c r="V56" s="118"/>
      <c r="W56" s="118"/>
      <c r="X56" s="118"/>
      <c r="Y56" s="118"/>
      <c r="Z56" s="118"/>
      <c r="AA56" s="118"/>
    </row>
    <row r="57" spans="1:27" ht="16.5" customHeight="1">
      <c r="A57" s="26" t="s">
        <v>9492</v>
      </c>
      <c r="B57" s="78" t="s">
        <v>9496</v>
      </c>
      <c r="C57" s="78" t="s">
        <v>9497</v>
      </c>
      <c r="D57" s="345" t="s">
        <v>5293</v>
      </c>
      <c r="E57" s="202" t="s">
        <v>9481</v>
      </c>
      <c r="F57" s="167" t="s">
        <v>9498</v>
      </c>
      <c r="G57" s="120" t="s">
        <v>2854</v>
      </c>
      <c r="H57" s="184">
        <v>2</v>
      </c>
      <c r="I57" s="173" t="s">
        <v>9501</v>
      </c>
      <c r="J57" s="259" t="s">
        <v>9486</v>
      </c>
      <c r="K57" s="86"/>
      <c r="L57" s="104"/>
      <c r="M57" s="86"/>
      <c r="N57" s="116"/>
      <c r="O57" s="206"/>
      <c r="P57" s="111" t="s">
        <v>379</v>
      </c>
      <c r="Q57" s="83" t="s">
        <v>380</v>
      </c>
      <c r="R57" s="83" t="s">
        <v>380</v>
      </c>
      <c r="S57" s="83"/>
      <c r="T57" s="83"/>
      <c r="U57" s="118"/>
      <c r="V57" s="118"/>
      <c r="W57" s="118"/>
      <c r="X57" s="118"/>
      <c r="Y57" s="118"/>
      <c r="Z57" s="118"/>
      <c r="AA57" s="118"/>
    </row>
    <row r="58" spans="1:27" ht="16.5" customHeight="1">
      <c r="A58" s="26" t="s">
        <v>9510</v>
      </c>
      <c r="B58" s="78" t="s">
        <v>9513</v>
      </c>
      <c r="C58" s="78" t="s">
        <v>9514</v>
      </c>
      <c r="D58" s="345" t="s">
        <v>5293</v>
      </c>
      <c r="E58" s="202" t="s">
        <v>9481</v>
      </c>
      <c r="F58" s="167" t="s">
        <v>202</v>
      </c>
      <c r="G58" s="120" t="s">
        <v>2854</v>
      </c>
      <c r="H58" s="184">
        <v>3</v>
      </c>
      <c r="I58" s="173" t="s">
        <v>9518</v>
      </c>
      <c r="J58" s="259" t="s">
        <v>9519</v>
      </c>
      <c r="K58" s="86"/>
      <c r="L58" s="104"/>
      <c r="M58" s="86"/>
      <c r="N58" s="116"/>
      <c r="O58" s="206"/>
      <c r="P58" s="83" t="s">
        <v>380</v>
      </c>
      <c r="Q58" s="83" t="s">
        <v>380</v>
      </c>
      <c r="R58" s="83" t="s">
        <v>380</v>
      </c>
      <c r="S58" s="83"/>
      <c r="T58" s="83"/>
      <c r="U58" s="118"/>
      <c r="V58" s="118"/>
      <c r="W58" s="118"/>
      <c r="X58" s="118"/>
      <c r="Y58" s="118"/>
      <c r="Z58" s="118"/>
      <c r="AA58" s="118"/>
    </row>
    <row r="59" spans="1:27" ht="16.5" customHeight="1">
      <c r="A59" s="26" t="s">
        <v>9525</v>
      </c>
      <c r="B59" s="78" t="s">
        <v>9527</v>
      </c>
      <c r="C59" s="78" t="s">
        <v>9529</v>
      </c>
      <c r="D59" s="345" t="s">
        <v>5293</v>
      </c>
      <c r="E59" s="202" t="s">
        <v>9481</v>
      </c>
      <c r="F59" s="167" t="s">
        <v>1060</v>
      </c>
      <c r="G59" s="120" t="s">
        <v>2854</v>
      </c>
      <c r="H59" s="184">
        <v>4</v>
      </c>
      <c r="I59" s="173" t="s">
        <v>9531</v>
      </c>
      <c r="J59" s="259" t="s">
        <v>9532</v>
      </c>
      <c r="K59" s="86"/>
      <c r="L59" s="104"/>
      <c r="M59" s="86"/>
      <c r="N59" s="116"/>
      <c r="O59" s="206"/>
      <c r="P59" s="83" t="s">
        <v>380</v>
      </c>
      <c r="Q59" s="83" t="s">
        <v>380</v>
      </c>
      <c r="R59" s="83" t="s">
        <v>380</v>
      </c>
      <c r="S59" s="83"/>
      <c r="T59" s="83"/>
      <c r="U59" s="118"/>
      <c r="V59" s="118"/>
      <c r="W59" s="118"/>
      <c r="X59" s="118"/>
      <c r="Y59" s="118"/>
      <c r="Z59" s="118"/>
      <c r="AA59" s="118"/>
    </row>
    <row r="60" spans="1:27" ht="16.5" customHeight="1">
      <c r="A60" s="26" t="s">
        <v>9543</v>
      </c>
      <c r="B60" s="78" t="s">
        <v>9545</v>
      </c>
      <c r="C60" s="78" t="s">
        <v>9546</v>
      </c>
      <c r="D60" s="345" t="s">
        <v>5293</v>
      </c>
      <c r="E60" s="202" t="s">
        <v>9481</v>
      </c>
      <c r="F60" s="167" t="s">
        <v>9550</v>
      </c>
      <c r="G60" s="120" t="s">
        <v>2854</v>
      </c>
      <c r="H60" s="184">
        <v>5</v>
      </c>
      <c r="I60" s="173" t="s">
        <v>9552</v>
      </c>
      <c r="J60" s="259" t="s">
        <v>9553</v>
      </c>
      <c r="K60" s="86"/>
      <c r="L60" s="104"/>
      <c r="M60" s="86"/>
      <c r="N60" s="116"/>
      <c r="O60" s="206"/>
      <c r="P60" s="83" t="s">
        <v>380</v>
      </c>
      <c r="Q60" s="83" t="s">
        <v>380</v>
      </c>
      <c r="R60" s="83" t="s">
        <v>380</v>
      </c>
      <c r="S60" s="83"/>
      <c r="T60" s="83"/>
      <c r="U60" s="118"/>
      <c r="V60" s="118"/>
      <c r="W60" s="118"/>
      <c r="X60" s="118"/>
      <c r="Y60" s="118"/>
      <c r="Z60" s="118"/>
      <c r="AA60" s="118"/>
    </row>
    <row r="61" spans="1:27" ht="16.5" customHeight="1">
      <c r="A61" s="26" t="s">
        <v>9563</v>
      </c>
      <c r="B61" s="78" t="s">
        <v>9566</v>
      </c>
      <c r="C61" s="78" t="s">
        <v>9569</v>
      </c>
      <c r="D61" s="345" t="s">
        <v>5293</v>
      </c>
      <c r="E61" s="202" t="s">
        <v>9481</v>
      </c>
      <c r="F61" s="167" t="s">
        <v>9572</v>
      </c>
      <c r="G61" s="120" t="s">
        <v>2854</v>
      </c>
      <c r="H61" s="184">
        <v>6</v>
      </c>
      <c r="I61" s="173" t="s">
        <v>9574</v>
      </c>
      <c r="J61" s="259" t="s">
        <v>9575</v>
      </c>
      <c r="K61" s="86"/>
      <c r="L61" s="104"/>
      <c r="M61" s="86"/>
      <c r="N61" s="116"/>
      <c r="O61" s="206"/>
      <c r="P61" s="83" t="s">
        <v>380</v>
      </c>
      <c r="Q61" s="83" t="s">
        <v>380</v>
      </c>
      <c r="R61" s="83" t="s">
        <v>380</v>
      </c>
      <c r="S61" s="83"/>
      <c r="T61" s="83"/>
      <c r="U61" s="118"/>
      <c r="V61" s="118"/>
      <c r="W61" s="118"/>
      <c r="X61" s="118"/>
      <c r="Y61" s="118"/>
      <c r="Z61" s="118"/>
      <c r="AA61" s="118"/>
    </row>
    <row r="62" spans="1:27" ht="16.5" customHeight="1">
      <c r="A62" s="608" t="s">
        <v>9584</v>
      </c>
      <c r="B62" s="615" t="s">
        <v>20867</v>
      </c>
      <c r="C62" s="615" t="s">
        <v>20859</v>
      </c>
      <c r="D62" s="658" t="s">
        <v>5293</v>
      </c>
      <c r="E62" s="659" t="s">
        <v>9481</v>
      </c>
      <c r="F62" s="627" t="s">
        <v>9590</v>
      </c>
      <c r="G62" s="609" t="s">
        <v>2854</v>
      </c>
      <c r="H62" s="633">
        <v>7</v>
      </c>
      <c r="I62" s="627" t="s">
        <v>9460</v>
      </c>
      <c r="J62" s="171" t="s">
        <v>9486</v>
      </c>
      <c r="K62" s="86"/>
      <c r="L62" s="104"/>
      <c r="M62" s="86"/>
      <c r="N62" s="116"/>
      <c r="O62" s="206"/>
      <c r="P62" s="83" t="s">
        <v>380</v>
      </c>
      <c r="Q62" s="83" t="s">
        <v>380</v>
      </c>
      <c r="R62" s="83" t="s">
        <v>380</v>
      </c>
      <c r="S62" s="83" t="s">
        <v>101</v>
      </c>
      <c r="T62" s="83"/>
      <c r="U62" s="118"/>
      <c r="V62" s="118"/>
      <c r="W62" s="118"/>
      <c r="X62" s="118"/>
      <c r="Y62" s="118"/>
      <c r="Z62" s="118"/>
      <c r="AA62" s="118"/>
    </row>
    <row r="63" spans="1:27" ht="16.5" customHeight="1">
      <c r="A63" s="339" t="s">
        <v>9599</v>
      </c>
      <c r="B63" s="138"/>
      <c r="C63" s="138"/>
      <c r="D63" s="339"/>
      <c r="E63" s="339"/>
      <c r="F63" s="147"/>
      <c r="G63" s="147"/>
      <c r="H63" s="138"/>
      <c r="I63" s="339"/>
      <c r="J63" s="148"/>
      <c r="K63" s="138"/>
      <c r="L63" s="138"/>
      <c r="M63" s="339"/>
      <c r="N63" s="288"/>
      <c r="O63" s="1"/>
      <c r="P63" s="138"/>
      <c r="Q63" s="138"/>
      <c r="R63" s="138"/>
      <c r="S63" s="138"/>
      <c r="T63" s="138"/>
    </row>
    <row r="64" spans="1:27" ht="16.5" customHeight="1">
      <c r="A64" s="101" t="s">
        <v>4509</v>
      </c>
      <c r="B64" s="199" t="s">
        <v>9612</v>
      </c>
      <c r="C64" s="199" t="s">
        <v>9614</v>
      </c>
      <c r="D64" s="170" t="s">
        <v>4511</v>
      </c>
      <c r="E64" s="170" t="s">
        <v>9616</v>
      </c>
      <c r="F64" s="167" t="s">
        <v>816</v>
      </c>
      <c r="G64" s="120" t="s">
        <v>2854</v>
      </c>
      <c r="H64" s="184">
        <v>1</v>
      </c>
      <c r="I64" s="167" t="s">
        <v>9618</v>
      </c>
      <c r="J64" s="171" t="s">
        <v>9486</v>
      </c>
      <c r="K64" s="86"/>
      <c r="L64" s="104"/>
      <c r="M64" s="86"/>
      <c r="N64" s="84"/>
      <c r="O64" s="206"/>
      <c r="P64" s="83" t="s">
        <v>380</v>
      </c>
      <c r="Q64" s="83" t="s">
        <v>380</v>
      </c>
      <c r="R64" s="83" t="s">
        <v>380</v>
      </c>
      <c r="S64" s="83"/>
      <c r="T64" s="83"/>
      <c r="U64" s="118"/>
      <c r="V64" s="118"/>
      <c r="W64" s="118"/>
      <c r="X64" s="118"/>
      <c r="Y64" s="118"/>
      <c r="Z64" s="118"/>
      <c r="AA64" s="118"/>
    </row>
    <row r="65" spans="1:27" ht="16.5" customHeight="1">
      <c r="A65" s="101" t="s">
        <v>9629</v>
      </c>
      <c r="B65" s="199" t="s">
        <v>9632</v>
      </c>
      <c r="C65" s="199" t="s">
        <v>9635</v>
      </c>
      <c r="D65" s="170" t="s">
        <v>4511</v>
      </c>
      <c r="E65" s="170" t="s">
        <v>9616</v>
      </c>
      <c r="F65" s="167" t="s">
        <v>822</v>
      </c>
      <c r="G65" s="120" t="s">
        <v>2854</v>
      </c>
      <c r="H65" s="184">
        <v>1</v>
      </c>
      <c r="I65" s="167" t="s">
        <v>9637</v>
      </c>
      <c r="J65" s="171" t="s">
        <v>9486</v>
      </c>
      <c r="K65" s="86"/>
      <c r="L65" s="104"/>
      <c r="M65" s="86"/>
      <c r="N65" s="84"/>
      <c r="O65" s="206"/>
      <c r="P65" s="111" t="s">
        <v>379</v>
      </c>
      <c r="Q65" s="83" t="s">
        <v>380</v>
      </c>
      <c r="R65" s="83" t="s">
        <v>380</v>
      </c>
      <c r="S65" s="83"/>
      <c r="T65" s="83"/>
      <c r="U65" s="118"/>
      <c r="V65" s="118"/>
      <c r="W65" s="118"/>
      <c r="X65" s="118"/>
      <c r="Y65" s="118"/>
      <c r="Z65" s="118"/>
      <c r="AA65" s="118"/>
    </row>
    <row r="66" spans="1:27" ht="16.5" customHeight="1">
      <c r="A66" s="101" t="s">
        <v>9645</v>
      </c>
      <c r="B66" s="101" t="s">
        <v>9646</v>
      </c>
      <c r="C66" s="199" t="s">
        <v>9647</v>
      </c>
      <c r="D66" s="170" t="s">
        <v>4511</v>
      </c>
      <c r="E66" s="170" t="s">
        <v>9616</v>
      </c>
      <c r="F66" s="167" t="s">
        <v>9650</v>
      </c>
      <c r="G66" s="120" t="s">
        <v>2854</v>
      </c>
      <c r="H66" s="184">
        <v>1</v>
      </c>
      <c r="I66" s="167" t="s">
        <v>9651</v>
      </c>
      <c r="J66" s="171" t="s">
        <v>9653</v>
      </c>
      <c r="K66" s="86"/>
      <c r="L66" s="104"/>
      <c r="M66" s="86"/>
      <c r="N66" s="84"/>
      <c r="O66" s="206"/>
      <c r="P66" s="83" t="s">
        <v>380</v>
      </c>
      <c r="Q66" s="83" t="s">
        <v>380</v>
      </c>
      <c r="R66" s="83" t="s">
        <v>380</v>
      </c>
      <c r="S66" s="83"/>
      <c r="T66" s="83"/>
      <c r="U66" s="118"/>
      <c r="V66" s="118"/>
      <c r="W66" s="118"/>
      <c r="X66" s="118"/>
      <c r="Y66" s="118"/>
      <c r="Z66" s="118"/>
      <c r="AA66" s="118"/>
    </row>
    <row r="67" spans="1:27" ht="16.5" customHeight="1">
      <c r="A67" s="101" t="s">
        <v>9658</v>
      </c>
      <c r="B67" s="101" t="s">
        <v>9659</v>
      </c>
      <c r="C67" s="199" t="s">
        <v>9660</v>
      </c>
      <c r="D67" s="170" t="s">
        <v>4511</v>
      </c>
      <c r="E67" s="170" t="s">
        <v>9616</v>
      </c>
      <c r="F67" s="167" t="s">
        <v>9550</v>
      </c>
      <c r="G67" s="120" t="s">
        <v>2854</v>
      </c>
      <c r="H67" s="184">
        <v>1</v>
      </c>
      <c r="I67" s="173" t="s">
        <v>9552</v>
      </c>
      <c r="J67" s="259" t="s">
        <v>9553</v>
      </c>
      <c r="K67" s="86"/>
      <c r="L67" s="104"/>
      <c r="M67" s="86"/>
      <c r="N67" s="116"/>
      <c r="O67" s="206"/>
      <c r="P67" s="83" t="s">
        <v>380</v>
      </c>
      <c r="Q67" s="83" t="s">
        <v>380</v>
      </c>
      <c r="R67" s="83" t="s">
        <v>380</v>
      </c>
      <c r="S67" s="83"/>
      <c r="T67" s="83"/>
      <c r="U67" s="118"/>
      <c r="V67" s="118"/>
      <c r="W67" s="118"/>
      <c r="X67" s="118"/>
      <c r="Y67" s="118"/>
      <c r="Z67" s="118"/>
      <c r="AA67" s="118"/>
    </row>
    <row r="68" spans="1:27" ht="16.5" customHeight="1">
      <c r="A68" s="616" t="s">
        <v>9666</v>
      </c>
      <c r="B68" s="616" t="s">
        <v>20867</v>
      </c>
      <c r="C68" s="625" t="s">
        <v>20859</v>
      </c>
      <c r="D68" s="634" t="s">
        <v>4511</v>
      </c>
      <c r="E68" s="634" t="s">
        <v>9616</v>
      </c>
      <c r="F68" s="627" t="s">
        <v>9668</v>
      </c>
      <c r="G68" s="609" t="s">
        <v>2854</v>
      </c>
      <c r="H68" s="633">
        <v>1</v>
      </c>
      <c r="I68" s="627" t="s">
        <v>9670</v>
      </c>
      <c r="J68" s="171" t="s">
        <v>9671</v>
      </c>
      <c r="K68" s="86"/>
      <c r="L68" s="104"/>
      <c r="M68" s="86"/>
      <c r="N68" s="116"/>
      <c r="O68" s="206"/>
      <c r="P68" s="83" t="s">
        <v>380</v>
      </c>
      <c r="Q68" s="83" t="s">
        <v>380</v>
      </c>
      <c r="R68" s="83" t="s">
        <v>380</v>
      </c>
      <c r="S68" s="83" t="s">
        <v>101</v>
      </c>
      <c r="T68" s="83"/>
      <c r="U68" s="118"/>
      <c r="V68" s="118"/>
      <c r="W68" s="118"/>
      <c r="X68" s="118"/>
      <c r="Y68" s="118"/>
      <c r="Z68" s="118"/>
      <c r="AA68" s="118"/>
    </row>
    <row r="69" spans="1:27" ht="16.5" customHeight="1">
      <c r="A69" s="339" t="s">
        <v>9674</v>
      </c>
      <c r="B69" s="138"/>
      <c r="C69" s="138"/>
      <c r="D69" s="339"/>
      <c r="E69" s="339"/>
      <c r="F69" s="147"/>
      <c r="G69" s="147"/>
      <c r="H69" s="138"/>
      <c r="I69" s="339"/>
      <c r="J69" s="148"/>
      <c r="K69" s="138"/>
      <c r="L69" s="138"/>
      <c r="M69" s="339"/>
      <c r="N69" s="288"/>
      <c r="O69" s="1"/>
      <c r="P69" s="138"/>
      <c r="Q69" s="138"/>
      <c r="R69" s="138"/>
      <c r="S69" s="138"/>
      <c r="T69" s="138"/>
    </row>
    <row r="70" spans="1:27" ht="16.5" customHeight="1">
      <c r="A70" s="101" t="s">
        <v>4245</v>
      </c>
      <c r="B70" s="101" t="s">
        <v>9682</v>
      </c>
      <c r="C70" s="101" t="s">
        <v>9683</v>
      </c>
      <c r="D70" s="129" t="s">
        <v>4246</v>
      </c>
      <c r="E70" s="129" t="s">
        <v>9685</v>
      </c>
      <c r="F70" s="129" t="s">
        <v>9686</v>
      </c>
      <c r="G70" s="120" t="s">
        <v>2854</v>
      </c>
      <c r="H70" s="88">
        <v>1</v>
      </c>
      <c r="I70" s="82" t="s">
        <v>9690</v>
      </c>
      <c r="J70" s="82" t="s">
        <v>9693</v>
      </c>
      <c r="K70" s="83"/>
      <c r="L70" s="104"/>
      <c r="M70" s="86"/>
      <c r="N70" s="84"/>
      <c r="O70" s="85"/>
      <c r="P70" s="83" t="s">
        <v>380</v>
      </c>
      <c r="Q70" s="83" t="s">
        <v>380</v>
      </c>
      <c r="R70" s="83" t="s">
        <v>380</v>
      </c>
      <c r="S70" s="83"/>
      <c r="T70" s="83"/>
      <c r="U70" s="118"/>
      <c r="V70" s="118"/>
      <c r="W70" s="118"/>
      <c r="X70" s="118"/>
      <c r="Y70" s="118"/>
      <c r="Z70" s="118"/>
      <c r="AA70" s="118"/>
    </row>
    <row r="71" spans="1:27" ht="16.5" customHeight="1">
      <c r="A71" s="101" t="s">
        <v>9696</v>
      </c>
      <c r="B71" s="101" t="s">
        <v>9697</v>
      </c>
      <c r="C71" s="101" t="s">
        <v>9700</v>
      </c>
      <c r="D71" s="129" t="s">
        <v>4246</v>
      </c>
      <c r="E71" s="129" t="s">
        <v>9685</v>
      </c>
      <c r="F71" s="103" t="s">
        <v>9701</v>
      </c>
      <c r="G71" s="120" t="s">
        <v>2854</v>
      </c>
      <c r="H71" s="88">
        <v>1</v>
      </c>
      <c r="I71" s="82" t="s">
        <v>9690</v>
      </c>
      <c r="J71" s="82" t="s">
        <v>9705</v>
      </c>
      <c r="K71" s="83"/>
      <c r="L71" s="104"/>
      <c r="M71" s="86"/>
      <c r="N71" s="84"/>
      <c r="O71" s="85"/>
      <c r="P71" s="83" t="s">
        <v>380</v>
      </c>
      <c r="Q71" s="83" t="s">
        <v>380</v>
      </c>
      <c r="R71" s="83" t="s">
        <v>380</v>
      </c>
      <c r="S71" s="83"/>
      <c r="T71" s="83"/>
      <c r="U71" s="118"/>
      <c r="V71" s="118"/>
      <c r="W71" s="118"/>
      <c r="X71" s="118"/>
      <c r="Y71" s="118"/>
      <c r="Z71" s="118"/>
      <c r="AA71" s="118"/>
    </row>
    <row r="72" spans="1:27" ht="99" customHeight="1">
      <c r="A72" s="736" t="s">
        <v>9710</v>
      </c>
      <c r="B72" s="736" t="s">
        <v>9713</v>
      </c>
      <c r="C72" s="736" t="s">
        <v>9715</v>
      </c>
      <c r="D72" s="737" t="s">
        <v>4246</v>
      </c>
      <c r="E72" s="737" t="s">
        <v>9685</v>
      </c>
      <c r="F72" s="737" t="s">
        <v>9718</v>
      </c>
      <c r="G72" s="740" t="s">
        <v>2854</v>
      </c>
      <c r="H72" s="88">
        <v>1</v>
      </c>
      <c r="I72" s="82" t="s">
        <v>9722</v>
      </c>
      <c r="J72" s="82" t="s">
        <v>9723</v>
      </c>
      <c r="K72" s="83"/>
      <c r="L72" s="104"/>
      <c r="M72" s="734"/>
      <c r="N72" s="84"/>
      <c r="O72" s="85"/>
      <c r="P72" s="83" t="s">
        <v>380</v>
      </c>
      <c r="Q72" s="83" t="s">
        <v>380</v>
      </c>
      <c r="R72" s="83" t="s">
        <v>380</v>
      </c>
      <c r="S72" s="83"/>
      <c r="T72" s="83"/>
      <c r="U72" s="118"/>
      <c r="V72" s="118"/>
      <c r="W72" s="118"/>
      <c r="X72" s="118"/>
      <c r="Y72" s="118"/>
      <c r="Z72" s="118"/>
      <c r="AA72" s="118"/>
    </row>
    <row r="73" spans="1:27" ht="16.5" customHeight="1">
      <c r="A73" s="665"/>
      <c r="B73" s="665"/>
      <c r="C73" s="665"/>
      <c r="D73" s="665"/>
      <c r="E73" s="665"/>
      <c r="F73" s="665"/>
      <c r="G73" s="665"/>
      <c r="H73" s="88">
        <v>2</v>
      </c>
      <c r="I73" s="82" t="s">
        <v>9733</v>
      </c>
      <c r="J73" s="82" t="s">
        <v>9734</v>
      </c>
      <c r="K73" s="83"/>
      <c r="L73" s="104"/>
      <c r="M73" s="665"/>
      <c r="N73" s="84"/>
      <c r="O73" s="85"/>
      <c r="P73" s="83" t="s">
        <v>380</v>
      </c>
      <c r="Q73" s="83" t="s">
        <v>380</v>
      </c>
      <c r="R73" s="83" t="s">
        <v>380</v>
      </c>
      <c r="S73" s="83"/>
      <c r="T73" s="83"/>
      <c r="U73" s="118"/>
      <c r="V73" s="118"/>
      <c r="W73" s="118"/>
      <c r="X73" s="118"/>
      <c r="Y73" s="118"/>
      <c r="Z73" s="118"/>
      <c r="AA73" s="118"/>
    </row>
    <row r="74" spans="1:27" ht="16.5" customHeight="1">
      <c r="A74" s="665"/>
      <c r="B74" s="665"/>
      <c r="C74" s="665"/>
      <c r="D74" s="665"/>
      <c r="E74" s="665"/>
      <c r="F74" s="665"/>
      <c r="G74" s="665"/>
      <c r="H74" s="88">
        <v>3</v>
      </c>
      <c r="I74" s="82" t="s">
        <v>9741</v>
      </c>
      <c r="J74" s="82" t="s">
        <v>9743</v>
      </c>
      <c r="K74" s="83"/>
      <c r="L74" s="104"/>
      <c r="M74" s="665"/>
      <c r="N74" s="84"/>
      <c r="O74" s="85"/>
      <c r="P74" s="83" t="s">
        <v>380</v>
      </c>
      <c r="Q74" s="83" t="s">
        <v>380</v>
      </c>
      <c r="R74" s="83" t="s">
        <v>380</v>
      </c>
      <c r="S74" s="83"/>
      <c r="T74" s="83"/>
      <c r="U74" s="118"/>
      <c r="V74" s="118"/>
      <c r="W74" s="118"/>
      <c r="X74" s="118"/>
      <c r="Y74" s="118"/>
      <c r="Z74" s="118"/>
      <c r="AA74" s="118"/>
    </row>
    <row r="75" spans="1:27" ht="16.5" customHeight="1">
      <c r="A75" s="665"/>
      <c r="B75" s="665"/>
      <c r="C75" s="665"/>
      <c r="D75" s="665"/>
      <c r="E75" s="665"/>
      <c r="F75" s="665"/>
      <c r="G75" s="665"/>
      <c r="H75" s="88">
        <v>4</v>
      </c>
      <c r="I75" s="82" t="s">
        <v>9752</v>
      </c>
      <c r="J75" s="82" t="s">
        <v>9753</v>
      </c>
      <c r="K75" s="83"/>
      <c r="L75" s="104"/>
      <c r="M75" s="665"/>
      <c r="N75" s="84"/>
      <c r="O75" s="85"/>
      <c r="P75" s="83" t="s">
        <v>380</v>
      </c>
      <c r="Q75" s="83" t="s">
        <v>380</v>
      </c>
      <c r="R75" s="83" t="s">
        <v>380</v>
      </c>
      <c r="S75" s="83"/>
      <c r="T75" s="83"/>
      <c r="U75" s="118"/>
      <c r="V75" s="118"/>
      <c r="W75" s="118"/>
      <c r="X75" s="118"/>
      <c r="Y75" s="118"/>
      <c r="Z75" s="118"/>
      <c r="AA75" s="118"/>
    </row>
    <row r="76" spans="1:27" ht="16.5" customHeight="1">
      <c r="A76" s="665"/>
      <c r="B76" s="665"/>
      <c r="C76" s="665"/>
      <c r="D76" s="665"/>
      <c r="E76" s="665"/>
      <c r="F76" s="665"/>
      <c r="G76" s="665"/>
      <c r="H76" s="88">
        <v>5</v>
      </c>
      <c r="I76" s="82" t="s">
        <v>9760</v>
      </c>
      <c r="J76" s="82" t="s">
        <v>9761</v>
      </c>
      <c r="K76" s="83"/>
      <c r="L76" s="104"/>
      <c r="M76" s="665"/>
      <c r="N76" s="84"/>
      <c r="O76" s="85"/>
      <c r="P76" s="83" t="s">
        <v>380</v>
      </c>
      <c r="Q76" s="83" t="s">
        <v>380</v>
      </c>
      <c r="R76" s="83" t="s">
        <v>380</v>
      </c>
      <c r="S76" s="83"/>
      <c r="T76" s="83"/>
      <c r="U76" s="118"/>
      <c r="V76" s="118"/>
      <c r="W76" s="118"/>
      <c r="X76" s="118"/>
      <c r="Y76" s="118"/>
      <c r="Z76" s="118"/>
      <c r="AA76" s="118"/>
    </row>
    <row r="77" spans="1:27" ht="16.5" customHeight="1">
      <c r="A77" s="665"/>
      <c r="B77" s="665"/>
      <c r="C77" s="665"/>
      <c r="D77" s="665"/>
      <c r="E77" s="665"/>
      <c r="F77" s="665"/>
      <c r="G77" s="665"/>
      <c r="H77" s="88">
        <v>6</v>
      </c>
      <c r="I77" s="82" t="s">
        <v>9764</v>
      </c>
      <c r="J77" s="82" t="s">
        <v>9766</v>
      </c>
      <c r="K77" s="83"/>
      <c r="L77" s="104"/>
      <c r="M77" s="665"/>
      <c r="N77" s="84"/>
      <c r="O77" s="85"/>
      <c r="P77" s="83" t="s">
        <v>380</v>
      </c>
      <c r="Q77" s="83" t="s">
        <v>380</v>
      </c>
      <c r="R77" s="83" t="s">
        <v>380</v>
      </c>
      <c r="S77" s="83"/>
      <c r="T77" s="83"/>
      <c r="U77" s="118"/>
      <c r="V77" s="118"/>
      <c r="W77" s="118"/>
      <c r="X77" s="118"/>
      <c r="Y77" s="118"/>
      <c r="Z77" s="118"/>
      <c r="AA77" s="118"/>
    </row>
    <row r="78" spans="1:27" ht="16.5" customHeight="1">
      <c r="A78" s="666"/>
      <c r="B78" s="666"/>
      <c r="C78" s="666"/>
      <c r="D78" s="666"/>
      <c r="E78" s="666"/>
      <c r="F78" s="666"/>
      <c r="G78" s="666"/>
      <c r="H78" s="88">
        <v>7</v>
      </c>
      <c r="I78" s="82" t="s">
        <v>9773</v>
      </c>
      <c r="J78" s="82" t="s">
        <v>9774</v>
      </c>
      <c r="K78" s="83"/>
      <c r="L78" s="104"/>
      <c r="M78" s="666"/>
      <c r="N78" s="84"/>
      <c r="O78" s="85"/>
      <c r="P78" s="83" t="s">
        <v>380</v>
      </c>
      <c r="Q78" s="83" t="s">
        <v>380</v>
      </c>
      <c r="R78" s="83" t="s">
        <v>380</v>
      </c>
      <c r="S78" s="83"/>
      <c r="T78" s="83"/>
      <c r="U78" s="118"/>
      <c r="V78" s="118"/>
      <c r="W78" s="118"/>
      <c r="X78" s="118"/>
      <c r="Y78" s="118"/>
      <c r="Z78" s="118"/>
      <c r="AA78" s="118"/>
    </row>
    <row r="79" spans="1:27" ht="16.5" customHeight="1">
      <c r="A79" s="142" t="s">
        <v>9778</v>
      </c>
      <c r="B79" s="101" t="s">
        <v>9779</v>
      </c>
      <c r="C79" s="101" t="s">
        <v>9780</v>
      </c>
      <c r="D79" s="102" t="s">
        <v>4246</v>
      </c>
      <c r="E79" s="102" t="s">
        <v>9685</v>
      </c>
      <c r="F79" s="171" t="s">
        <v>9782</v>
      </c>
      <c r="G79" s="120" t="s">
        <v>2854</v>
      </c>
      <c r="H79" s="88">
        <v>2</v>
      </c>
      <c r="I79" s="82" t="s">
        <v>9690</v>
      </c>
      <c r="J79" s="171" t="s">
        <v>9784</v>
      </c>
      <c r="K79" s="83"/>
      <c r="L79" s="267"/>
      <c r="M79" s="178"/>
      <c r="N79" s="143"/>
      <c r="O79" s="149"/>
      <c r="P79" s="83" t="s">
        <v>380</v>
      </c>
      <c r="Q79" s="83" t="s">
        <v>380</v>
      </c>
      <c r="R79" s="143" t="s">
        <v>380</v>
      </c>
      <c r="S79" s="143"/>
      <c r="T79" s="143"/>
      <c r="U79" s="118"/>
      <c r="V79" s="118"/>
      <c r="W79" s="118"/>
      <c r="X79" s="118"/>
      <c r="Y79" s="118"/>
      <c r="Z79" s="118"/>
      <c r="AA79" s="118"/>
    </row>
    <row r="80" spans="1:27" ht="16.5" customHeight="1">
      <c r="A80" s="142" t="s">
        <v>9789</v>
      </c>
      <c r="B80" s="101" t="s">
        <v>9790</v>
      </c>
      <c r="C80" s="101" t="s">
        <v>9792</v>
      </c>
      <c r="D80" s="142" t="s">
        <v>4246</v>
      </c>
      <c r="E80" s="102" t="s">
        <v>9685</v>
      </c>
      <c r="F80" s="170" t="s">
        <v>9795</v>
      </c>
      <c r="G80" s="120" t="s">
        <v>2854</v>
      </c>
      <c r="H80" s="88">
        <v>3</v>
      </c>
      <c r="I80" s="82" t="s">
        <v>9690</v>
      </c>
      <c r="J80" s="170" t="s">
        <v>9796</v>
      </c>
      <c r="K80" s="83"/>
      <c r="L80" s="104"/>
      <c r="M80" s="178"/>
      <c r="N80" s="83"/>
      <c r="O80" s="149"/>
      <c r="P80" s="83" t="s">
        <v>380</v>
      </c>
      <c r="Q80" s="83" t="s">
        <v>380</v>
      </c>
      <c r="R80" s="83" t="s">
        <v>380</v>
      </c>
      <c r="S80" s="83"/>
      <c r="T80" s="83"/>
      <c r="U80" s="118"/>
      <c r="V80" s="118"/>
      <c r="W80" s="118"/>
      <c r="X80" s="118"/>
      <c r="Y80" s="118"/>
      <c r="Z80" s="118"/>
      <c r="AA80" s="118"/>
    </row>
    <row r="81" spans="1:20" ht="16.5" customHeight="1">
      <c r="A81" s="180"/>
      <c r="B81" s="180"/>
      <c r="C81" s="180"/>
      <c r="D81" s="180"/>
      <c r="E81" s="180"/>
      <c r="F81" s="181"/>
      <c r="G81" s="181"/>
      <c r="L81" s="180"/>
      <c r="M81" s="180"/>
      <c r="N81" s="180"/>
      <c r="P81" s="180"/>
      <c r="Q81" s="180"/>
      <c r="R81" s="180"/>
      <c r="S81" s="180"/>
      <c r="T81" s="180"/>
    </row>
    <row r="82" spans="1:20" ht="16.5" customHeight="1">
      <c r="A82" s="180"/>
      <c r="B82" s="180"/>
      <c r="C82" s="180"/>
      <c r="D82" s="180"/>
      <c r="E82" s="180"/>
      <c r="F82" s="181"/>
      <c r="G82" s="181"/>
      <c r="L82" s="180"/>
      <c r="M82" s="180"/>
      <c r="N82" s="180"/>
      <c r="P82" s="180"/>
      <c r="Q82" s="180"/>
      <c r="R82" s="180"/>
      <c r="S82" s="180"/>
      <c r="T82" s="180"/>
    </row>
    <row r="83" spans="1:20" ht="16.5" customHeight="1">
      <c r="A83" s="180"/>
      <c r="B83" s="180"/>
      <c r="C83" s="180"/>
      <c r="D83" s="180"/>
      <c r="E83" s="180"/>
      <c r="F83" s="181"/>
      <c r="G83" s="181"/>
      <c r="J83" s="308"/>
      <c r="L83" s="180"/>
      <c r="M83" s="180"/>
      <c r="N83" s="180"/>
      <c r="P83" s="180"/>
      <c r="Q83" s="180"/>
      <c r="R83" s="180"/>
      <c r="S83" s="180"/>
      <c r="T83" s="180"/>
    </row>
    <row r="84" spans="1:20" ht="16.5" customHeight="1">
      <c r="A84" s="180"/>
      <c r="B84" s="180"/>
      <c r="C84" s="180"/>
      <c r="D84" s="180"/>
      <c r="E84" s="180"/>
      <c r="F84" s="181"/>
      <c r="G84" s="181"/>
      <c r="L84" s="180"/>
      <c r="M84" s="180"/>
      <c r="N84" s="180"/>
      <c r="P84" s="180"/>
      <c r="Q84" s="180"/>
      <c r="R84" s="180"/>
      <c r="S84" s="180"/>
      <c r="T84" s="180"/>
    </row>
    <row r="85" spans="1:20" ht="16.5" customHeight="1">
      <c r="A85" s="180"/>
      <c r="B85" s="180"/>
      <c r="C85" s="180"/>
      <c r="D85" s="180"/>
      <c r="E85" s="180"/>
      <c r="F85" s="181"/>
      <c r="G85" s="181"/>
      <c r="L85" s="180"/>
      <c r="M85" s="180"/>
      <c r="N85" s="180"/>
      <c r="P85" s="180"/>
      <c r="Q85" s="180"/>
      <c r="R85" s="180"/>
      <c r="S85" s="180"/>
      <c r="T85" s="180"/>
    </row>
    <row r="86" spans="1:20" ht="16.5" customHeight="1">
      <c r="A86" s="180"/>
      <c r="B86" s="180"/>
      <c r="C86" s="180"/>
      <c r="D86" s="180"/>
      <c r="E86" s="180"/>
      <c r="F86" s="181"/>
      <c r="G86" s="181"/>
      <c r="L86" s="180"/>
      <c r="M86" s="180"/>
      <c r="N86" s="180"/>
      <c r="P86" s="180"/>
      <c r="Q86" s="180"/>
      <c r="R86" s="180"/>
      <c r="S86" s="180"/>
      <c r="T86" s="180"/>
    </row>
    <row r="87" spans="1:20" ht="16.5" customHeight="1">
      <c r="A87" s="180"/>
      <c r="B87" s="180"/>
      <c r="C87" s="180"/>
      <c r="D87" s="180"/>
      <c r="E87" s="180"/>
      <c r="F87" s="181"/>
      <c r="G87" s="181"/>
      <c r="L87" s="180"/>
      <c r="M87" s="180"/>
      <c r="N87" s="180"/>
      <c r="P87" s="180"/>
      <c r="Q87" s="180"/>
      <c r="R87" s="180"/>
      <c r="S87" s="180"/>
      <c r="T87" s="180"/>
    </row>
    <row r="88" spans="1:20" ht="16.5" customHeight="1">
      <c r="A88" s="180"/>
      <c r="B88" s="180"/>
      <c r="C88" s="180"/>
      <c r="D88" s="180"/>
      <c r="E88" s="180"/>
      <c r="F88" s="181"/>
      <c r="G88" s="181"/>
      <c r="L88" s="180"/>
      <c r="M88" s="180"/>
      <c r="N88" s="180"/>
      <c r="P88" s="180"/>
      <c r="Q88" s="180"/>
      <c r="R88" s="180"/>
      <c r="S88" s="180"/>
      <c r="T88" s="180"/>
    </row>
    <row r="89" spans="1:20" ht="16.5" customHeight="1">
      <c r="A89" s="180"/>
      <c r="B89" s="180"/>
      <c r="C89" s="180"/>
      <c r="D89" s="180"/>
      <c r="E89" s="180"/>
      <c r="F89" s="181"/>
      <c r="G89" s="181"/>
      <c r="L89" s="180"/>
      <c r="M89" s="180"/>
      <c r="N89" s="180"/>
      <c r="P89" s="180"/>
      <c r="Q89" s="180"/>
      <c r="R89" s="180"/>
      <c r="S89" s="180"/>
      <c r="T89" s="180"/>
    </row>
    <row r="90" spans="1:20" ht="16.5" customHeight="1">
      <c r="A90" s="180"/>
      <c r="B90" s="180"/>
      <c r="C90" s="180"/>
      <c r="D90" s="180"/>
      <c r="E90" s="180"/>
      <c r="F90" s="181"/>
      <c r="G90" s="181"/>
      <c r="L90" s="180"/>
      <c r="M90" s="180"/>
      <c r="N90" s="180"/>
      <c r="P90" s="180"/>
      <c r="Q90" s="180"/>
      <c r="R90" s="180"/>
      <c r="S90" s="180"/>
      <c r="T90" s="180"/>
    </row>
    <row r="91" spans="1:20" ht="16.5" customHeight="1">
      <c r="A91" s="180"/>
      <c r="B91" s="180"/>
      <c r="C91" s="180"/>
      <c r="D91" s="180"/>
      <c r="E91" s="180"/>
      <c r="F91" s="181"/>
      <c r="G91" s="181"/>
      <c r="L91" s="180"/>
      <c r="M91" s="180"/>
      <c r="N91" s="180"/>
      <c r="P91" s="180"/>
      <c r="Q91" s="180"/>
      <c r="R91" s="180"/>
      <c r="S91" s="180"/>
      <c r="T91" s="180"/>
    </row>
    <row r="92" spans="1:20" ht="16.5" customHeight="1">
      <c r="A92" s="180"/>
      <c r="B92" s="180"/>
      <c r="C92" s="180"/>
      <c r="D92" s="180"/>
      <c r="E92" s="180"/>
      <c r="F92" s="181"/>
      <c r="G92" s="181"/>
      <c r="L92" s="180"/>
      <c r="M92" s="180"/>
      <c r="N92" s="180"/>
      <c r="P92" s="180"/>
      <c r="Q92" s="180"/>
      <c r="R92" s="180"/>
      <c r="S92" s="180"/>
      <c r="T92" s="180"/>
    </row>
    <row r="93" spans="1:20" ht="16.5" customHeight="1">
      <c r="A93" s="180"/>
      <c r="B93" s="180"/>
      <c r="C93" s="180"/>
      <c r="D93" s="180"/>
      <c r="E93" s="180"/>
      <c r="F93" s="181"/>
      <c r="G93" s="181"/>
      <c r="L93" s="180"/>
      <c r="M93" s="180"/>
      <c r="N93" s="180"/>
      <c r="P93" s="180"/>
      <c r="Q93" s="180"/>
      <c r="R93" s="180"/>
      <c r="S93" s="180"/>
      <c r="T93" s="180"/>
    </row>
    <row r="94" spans="1:20" ht="16.5" customHeight="1">
      <c r="A94" s="180"/>
      <c r="B94" s="180"/>
      <c r="C94" s="180"/>
      <c r="D94" s="180"/>
      <c r="E94" s="180"/>
      <c r="F94" s="181"/>
      <c r="G94" s="181"/>
      <c r="L94" s="180"/>
      <c r="M94" s="180"/>
      <c r="N94" s="180"/>
      <c r="P94" s="180"/>
      <c r="Q94" s="180"/>
      <c r="R94" s="180"/>
      <c r="S94" s="180"/>
      <c r="T94" s="180"/>
    </row>
    <row r="95" spans="1:20" ht="16.5" customHeight="1">
      <c r="A95" s="180"/>
      <c r="B95" s="180"/>
      <c r="C95" s="180"/>
      <c r="D95" s="180"/>
      <c r="E95" s="180"/>
      <c r="F95" s="181"/>
      <c r="G95" s="181"/>
      <c r="L95" s="180"/>
      <c r="M95" s="180"/>
      <c r="N95" s="180"/>
      <c r="P95" s="180"/>
      <c r="Q95" s="180"/>
      <c r="R95" s="180"/>
      <c r="S95" s="180"/>
      <c r="T95" s="180"/>
    </row>
    <row r="96" spans="1:20" ht="16.5" customHeight="1">
      <c r="A96" s="180"/>
      <c r="B96" s="180"/>
      <c r="C96" s="180"/>
      <c r="D96" s="180"/>
      <c r="E96" s="180"/>
      <c r="F96" s="181"/>
      <c r="G96" s="181"/>
      <c r="L96" s="180"/>
      <c r="M96" s="180"/>
      <c r="N96" s="180"/>
      <c r="P96" s="180"/>
      <c r="Q96" s="180"/>
      <c r="R96" s="180"/>
      <c r="S96" s="180"/>
      <c r="T96" s="180"/>
    </row>
    <row r="97" spans="1:20" ht="16.5" customHeight="1">
      <c r="A97" s="180"/>
      <c r="B97" s="180"/>
      <c r="C97" s="180"/>
      <c r="D97" s="180"/>
      <c r="E97" s="180"/>
      <c r="F97" s="181"/>
      <c r="G97" s="181"/>
      <c r="L97" s="180"/>
      <c r="M97" s="180"/>
      <c r="N97" s="180"/>
      <c r="P97" s="180"/>
      <c r="Q97" s="180"/>
      <c r="R97" s="180"/>
      <c r="S97" s="180"/>
      <c r="T97" s="180"/>
    </row>
    <row r="98" spans="1:20" ht="16.5" customHeight="1">
      <c r="A98" s="180"/>
      <c r="B98" s="180"/>
      <c r="C98" s="180"/>
      <c r="D98" s="180"/>
      <c r="E98" s="180"/>
      <c r="F98" s="181"/>
      <c r="G98" s="181"/>
      <c r="L98" s="180"/>
      <c r="M98" s="180"/>
      <c r="N98" s="180"/>
      <c r="P98" s="180"/>
      <c r="Q98" s="180"/>
      <c r="R98" s="180"/>
      <c r="S98" s="180"/>
      <c r="T98" s="180"/>
    </row>
    <row r="99" spans="1:20" ht="16.5" customHeight="1">
      <c r="A99" s="180"/>
      <c r="B99" s="180"/>
      <c r="C99" s="180"/>
      <c r="D99" s="180"/>
      <c r="E99" s="180"/>
      <c r="F99" s="181"/>
      <c r="G99" s="181"/>
      <c r="L99" s="180"/>
      <c r="M99" s="180"/>
      <c r="N99" s="180"/>
      <c r="P99" s="180"/>
      <c r="Q99" s="180"/>
      <c r="R99" s="180"/>
      <c r="S99" s="180"/>
      <c r="T99" s="180"/>
    </row>
    <row r="100" spans="1:20" ht="16.5" customHeight="1">
      <c r="A100" s="180"/>
      <c r="B100" s="180"/>
      <c r="C100" s="180"/>
      <c r="D100" s="180"/>
      <c r="E100" s="180"/>
      <c r="F100" s="181"/>
      <c r="G100" s="181"/>
      <c r="L100" s="180"/>
      <c r="M100" s="180"/>
      <c r="N100" s="180"/>
      <c r="P100" s="180"/>
      <c r="Q100" s="180"/>
      <c r="R100" s="180"/>
      <c r="S100" s="180"/>
      <c r="T100" s="180"/>
    </row>
    <row r="101" spans="1:20" ht="16.5" customHeight="1">
      <c r="A101" s="180"/>
      <c r="B101" s="180"/>
      <c r="C101" s="180"/>
      <c r="D101" s="180"/>
      <c r="E101" s="180"/>
      <c r="F101" s="181"/>
      <c r="G101" s="181"/>
      <c r="L101" s="180"/>
      <c r="M101" s="180"/>
      <c r="N101" s="180"/>
      <c r="P101" s="180"/>
      <c r="Q101" s="180"/>
      <c r="R101" s="180"/>
      <c r="S101" s="180"/>
      <c r="T101" s="180"/>
    </row>
    <row r="102" spans="1:20" ht="16.5" customHeight="1">
      <c r="A102" s="180"/>
      <c r="B102" s="180"/>
      <c r="C102" s="180"/>
      <c r="D102" s="180"/>
      <c r="E102" s="180"/>
      <c r="F102" s="181"/>
      <c r="G102" s="181"/>
      <c r="L102" s="180"/>
      <c r="M102" s="180"/>
      <c r="N102" s="180"/>
      <c r="P102" s="180"/>
      <c r="Q102" s="180"/>
      <c r="R102" s="180"/>
      <c r="S102" s="180"/>
      <c r="T102" s="180"/>
    </row>
    <row r="103" spans="1:20" ht="16.5" customHeight="1">
      <c r="A103" s="180"/>
      <c r="B103" s="180"/>
      <c r="C103" s="180"/>
      <c r="D103" s="180"/>
      <c r="E103" s="180"/>
      <c r="F103" s="181"/>
      <c r="G103" s="181"/>
      <c r="L103" s="180"/>
      <c r="M103" s="180"/>
      <c r="N103" s="180"/>
      <c r="P103" s="180"/>
      <c r="Q103" s="180"/>
      <c r="R103" s="180"/>
      <c r="S103" s="180"/>
      <c r="T103" s="180"/>
    </row>
    <row r="104" spans="1:20" ht="16.5" customHeight="1">
      <c r="A104" s="180"/>
      <c r="B104" s="180"/>
      <c r="C104" s="180"/>
      <c r="D104" s="180"/>
      <c r="E104" s="180"/>
      <c r="F104" s="181"/>
      <c r="G104" s="181"/>
      <c r="L104" s="180"/>
      <c r="M104" s="180"/>
      <c r="N104" s="180"/>
      <c r="P104" s="180"/>
      <c r="Q104" s="180"/>
      <c r="R104" s="180"/>
      <c r="S104" s="180"/>
      <c r="T104" s="180"/>
    </row>
    <row r="105" spans="1:20" ht="16.5" customHeight="1">
      <c r="A105" s="180"/>
      <c r="B105" s="180"/>
      <c r="C105" s="180"/>
      <c r="D105" s="180"/>
      <c r="E105" s="180"/>
      <c r="F105" s="181"/>
      <c r="G105" s="181"/>
      <c r="L105" s="180"/>
      <c r="M105" s="180"/>
      <c r="N105" s="180"/>
      <c r="P105" s="180"/>
      <c r="Q105" s="180"/>
      <c r="R105" s="180"/>
      <c r="S105" s="180"/>
      <c r="T105" s="180"/>
    </row>
    <row r="106" spans="1:20" ht="16.5" customHeight="1">
      <c r="A106" s="180"/>
      <c r="B106" s="180"/>
      <c r="C106" s="180"/>
      <c r="D106" s="180"/>
      <c r="E106" s="180"/>
      <c r="F106" s="181"/>
      <c r="G106" s="181"/>
      <c r="L106" s="180"/>
      <c r="M106" s="180"/>
      <c r="N106" s="180"/>
      <c r="P106" s="180"/>
      <c r="Q106" s="180"/>
      <c r="R106" s="180"/>
      <c r="S106" s="180"/>
      <c r="T106" s="180"/>
    </row>
    <row r="107" spans="1:20" ht="16.5" customHeight="1">
      <c r="A107" s="180"/>
      <c r="B107" s="180"/>
      <c r="C107" s="180"/>
      <c r="D107" s="180"/>
      <c r="E107" s="180"/>
      <c r="F107" s="181"/>
      <c r="G107" s="181"/>
      <c r="L107" s="180"/>
      <c r="M107" s="180"/>
      <c r="N107" s="180"/>
      <c r="P107" s="180"/>
      <c r="Q107" s="180"/>
      <c r="R107" s="180"/>
      <c r="S107" s="180"/>
      <c r="T107" s="180"/>
    </row>
    <row r="108" spans="1:20" ht="16.5" customHeight="1">
      <c r="A108" s="180"/>
      <c r="B108" s="180"/>
      <c r="C108" s="180"/>
      <c r="D108" s="180"/>
      <c r="E108" s="180"/>
      <c r="F108" s="181"/>
      <c r="G108" s="181"/>
      <c r="L108" s="180"/>
      <c r="M108" s="180"/>
      <c r="N108" s="180"/>
      <c r="P108" s="180"/>
      <c r="Q108" s="180"/>
      <c r="R108" s="180"/>
      <c r="S108" s="180"/>
      <c r="T108" s="180"/>
    </row>
    <row r="109" spans="1:20" ht="16.5" customHeight="1">
      <c r="A109" s="180"/>
      <c r="B109" s="180"/>
      <c r="C109" s="180"/>
      <c r="D109" s="180"/>
      <c r="E109" s="180"/>
      <c r="F109" s="181"/>
      <c r="G109" s="181"/>
      <c r="L109" s="180"/>
      <c r="M109" s="180"/>
      <c r="N109" s="180"/>
      <c r="P109" s="180"/>
      <c r="Q109" s="180"/>
      <c r="R109" s="180"/>
      <c r="S109" s="180"/>
      <c r="T109" s="180"/>
    </row>
    <row r="110" spans="1:20" ht="16.5" customHeight="1">
      <c r="A110" s="180"/>
      <c r="B110" s="180"/>
      <c r="C110" s="180"/>
      <c r="D110" s="180"/>
      <c r="E110" s="180"/>
      <c r="F110" s="181"/>
      <c r="G110" s="181"/>
      <c r="L110" s="180"/>
      <c r="M110" s="180"/>
      <c r="N110" s="180"/>
      <c r="P110" s="180"/>
      <c r="Q110" s="180"/>
      <c r="R110" s="180"/>
      <c r="S110" s="180"/>
      <c r="T110" s="180"/>
    </row>
    <row r="111" spans="1:20" ht="16.5" customHeight="1">
      <c r="A111" s="180"/>
      <c r="B111" s="180"/>
      <c r="C111" s="180"/>
      <c r="D111" s="180"/>
      <c r="E111" s="180"/>
      <c r="F111" s="181"/>
      <c r="G111" s="181"/>
      <c r="L111" s="180"/>
      <c r="M111" s="180"/>
      <c r="N111" s="180"/>
      <c r="P111" s="180"/>
      <c r="Q111" s="180"/>
      <c r="R111" s="180"/>
      <c r="S111" s="180"/>
      <c r="T111" s="180"/>
    </row>
    <row r="112" spans="1:20" ht="16.5" customHeight="1">
      <c r="A112" s="180"/>
      <c r="B112" s="180"/>
      <c r="C112" s="180"/>
      <c r="D112" s="180"/>
      <c r="E112" s="180"/>
      <c r="F112" s="181"/>
      <c r="G112" s="181"/>
      <c r="L112" s="180"/>
      <c r="M112" s="180"/>
      <c r="N112" s="180"/>
      <c r="P112" s="180"/>
      <c r="Q112" s="180"/>
      <c r="R112" s="180"/>
      <c r="S112" s="180"/>
      <c r="T112" s="180"/>
    </row>
    <row r="113" spans="1:20" ht="16.5" customHeight="1">
      <c r="A113" s="180"/>
      <c r="B113" s="180"/>
      <c r="C113" s="180"/>
      <c r="D113" s="180"/>
      <c r="E113" s="180"/>
      <c r="F113" s="181"/>
      <c r="G113" s="181"/>
      <c r="L113" s="180"/>
      <c r="M113" s="180"/>
      <c r="N113" s="180"/>
      <c r="P113" s="180"/>
      <c r="Q113" s="180"/>
      <c r="R113" s="180"/>
      <c r="S113" s="180"/>
      <c r="T113" s="180"/>
    </row>
    <row r="114" spans="1:20" ht="16.5" customHeight="1">
      <c r="A114" s="180"/>
      <c r="B114" s="180"/>
      <c r="C114" s="180"/>
      <c r="D114" s="180"/>
      <c r="E114" s="180"/>
      <c r="F114" s="181"/>
      <c r="G114" s="181"/>
      <c r="L114" s="180"/>
      <c r="M114" s="180"/>
      <c r="N114" s="180"/>
      <c r="P114" s="180"/>
      <c r="Q114" s="180"/>
      <c r="R114" s="180"/>
      <c r="S114" s="180"/>
      <c r="T114" s="180"/>
    </row>
    <row r="115" spans="1:20" ht="16.5" customHeight="1">
      <c r="A115" s="180"/>
      <c r="B115" s="180"/>
      <c r="C115" s="180"/>
      <c r="D115" s="180"/>
      <c r="E115" s="180"/>
      <c r="F115" s="181"/>
      <c r="G115" s="181"/>
      <c r="L115" s="180"/>
      <c r="M115" s="180"/>
      <c r="N115" s="180"/>
      <c r="P115" s="180"/>
      <c r="Q115" s="180"/>
      <c r="R115" s="180"/>
      <c r="S115" s="180"/>
      <c r="T115" s="180"/>
    </row>
    <row r="116" spans="1:20" ht="16.5" customHeight="1">
      <c r="A116" s="180"/>
      <c r="B116" s="180"/>
      <c r="C116" s="180"/>
      <c r="D116" s="180"/>
      <c r="E116" s="180"/>
      <c r="F116" s="181"/>
      <c r="G116" s="181"/>
      <c r="L116" s="180"/>
      <c r="M116" s="180"/>
      <c r="N116" s="180"/>
      <c r="P116" s="180"/>
      <c r="Q116" s="180"/>
      <c r="R116" s="180"/>
      <c r="S116" s="180"/>
      <c r="T116" s="180"/>
    </row>
    <row r="117" spans="1:20" ht="16.5" customHeight="1">
      <c r="A117" s="180"/>
      <c r="B117" s="180"/>
      <c r="C117" s="180"/>
      <c r="D117" s="180"/>
      <c r="E117" s="180"/>
      <c r="F117" s="181"/>
      <c r="G117" s="181"/>
      <c r="L117" s="180"/>
      <c r="M117" s="180"/>
      <c r="N117" s="180"/>
      <c r="P117" s="180"/>
      <c r="Q117" s="180"/>
      <c r="R117" s="180"/>
      <c r="S117" s="180"/>
      <c r="T117" s="180"/>
    </row>
    <row r="118" spans="1:20" ht="16.5" customHeight="1">
      <c r="A118" s="180"/>
      <c r="B118" s="180"/>
      <c r="C118" s="180"/>
      <c r="D118" s="180"/>
      <c r="E118" s="180"/>
      <c r="F118" s="181"/>
      <c r="G118" s="181"/>
      <c r="L118" s="180"/>
      <c r="M118" s="180"/>
      <c r="N118" s="180"/>
      <c r="P118" s="180"/>
      <c r="Q118" s="180"/>
      <c r="R118" s="180"/>
      <c r="S118" s="180"/>
      <c r="T118" s="180"/>
    </row>
    <row r="119" spans="1:20" ht="16.5" customHeight="1">
      <c r="A119" s="180"/>
      <c r="B119" s="180"/>
      <c r="C119" s="180"/>
      <c r="D119" s="180"/>
      <c r="E119" s="180"/>
      <c r="F119" s="181"/>
      <c r="G119" s="181"/>
      <c r="L119" s="180"/>
      <c r="M119" s="180"/>
      <c r="N119" s="180"/>
      <c r="P119" s="180"/>
      <c r="Q119" s="180"/>
      <c r="R119" s="180"/>
      <c r="S119" s="180"/>
      <c r="T119" s="180"/>
    </row>
    <row r="120" spans="1:20" ht="16.5" customHeight="1">
      <c r="A120" s="180"/>
      <c r="B120" s="180"/>
      <c r="C120" s="180"/>
      <c r="D120" s="180"/>
      <c r="E120" s="180"/>
      <c r="F120" s="181"/>
      <c r="G120" s="181"/>
      <c r="L120" s="180"/>
      <c r="M120" s="180"/>
      <c r="N120" s="180"/>
      <c r="P120" s="180"/>
      <c r="Q120" s="180"/>
      <c r="R120" s="180"/>
      <c r="S120" s="180"/>
      <c r="T120" s="180"/>
    </row>
    <row r="121" spans="1:20" ht="16.5" customHeight="1">
      <c r="A121" s="180"/>
      <c r="B121" s="180"/>
      <c r="C121" s="180"/>
      <c r="D121" s="180"/>
      <c r="E121" s="180"/>
      <c r="F121" s="181"/>
      <c r="G121" s="181"/>
      <c r="L121" s="180"/>
      <c r="M121" s="180"/>
      <c r="N121" s="180"/>
      <c r="P121" s="180"/>
      <c r="Q121" s="180"/>
      <c r="R121" s="180"/>
      <c r="S121" s="180"/>
      <c r="T121" s="180"/>
    </row>
    <row r="122" spans="1:20" ht="16.5" customHeight="1">
      <c r="A122" s="180"/>
      <c r="B122" s="180"/>
      <c r="C122" s="180"/>
      <c r="D122" s="180"/>
      <c r="E122" s="180"/>
      <c r="F122" s="181"/>
      <c r="G122" s="181"/>
      <c r="L122" s="180"/>
      <c r="M122" s="180"/>
      <c r="N122" s="180"/>
      <c r="P122" s="180"/>
      <c r="Q122" s="180"/>
      <c r="R122" s="180"/>
      <c r="S122" s="180"/>
      <c r="T122" s="180"/>
    </row>
    <row r="123" spans="1:20" ht="16.5" customHeight="1">
      <c r="A123" s="180"/>
      <c r="B123" s="180"/>
      <c r="C123" s="180"/>
      <c r="D123" s="180"/>
      <c r="E123" s="180"/>
      <c r="F123" s="181"/>
      <c r="G123" s="181"/>
      <c r="L123" s="180"/>
      <c r="M123" s="180"/>
      <c r="N123" s="180"/>
      <c r="P123" s="180"/>
      <c r="Q123" s="180"/>
      <c r="R123" s="180"/>
      <c r="S123" s="180"/>
      <c r="T123" s="180"/>
    </row>
    <row r="124" spans="1:20" ht="16.5" customHeight="1">
      <c r="A124" s="180"/>
      <c r="B124" s="180"/>
      <c r="C124" s="180"/>
      <c r="D124" s="180"/>
      <c r="E124" s="180"/>
      <c r="F124" s="181"/>
      <c r="G124" s="181"/>
      <c r="L124" s="180"/>
      <c r="M124" s="180"/>
      <c r="N124" s="180"/>
      <c r="P124" s="180"/>
      <c r="Q124" s="180"/>
      <c r="R124" s="180"/>
      <c r="S124" s="180"/>
      <c r="T124" s="180"/>
    </row>
    <row r="125" spans="1:20" ht="16.5" customHeight="1">
      <c r="A125" s="180"/>
      <c r="B125" s="180"/>
      <c r="C125" s="180"/>
      <c r="D125" s="180"/>
      <c r="E125" s="180"/>
      <c r="F125" s="181"/>
      <c r="G125" s="181"/>
      <c r="L125" s="180"/>
      <c r="M125" s="180"/>
      <c r="N125" s="180"/>
      <c r="P125" s="180"/>
      <c r="Q125" s="180"/>
      <c r="R125" s="180"/>
      <c r="S125" s="180"/>
      <c r="T125" s="180"/>
    </row>
    <row r="126" spans="1:20" ht="16.5" customHeight="1">
      <c r="A126" s="180"/>
      <c r="B126" s="180"/>
      <c r="C126" s="180"/>
      <c r="D126" s="180"/>
      <c r="E126" s="180"/>
      <c r="F126" s="181"/>
      <c r="G126" s="181"/>
      <c r="L126" s="180"/>
      <c r="M126" s="180"/>
      <c r="N126" s="180"/>
      <c r="P126" s="180"/>
      <c r="Q126" s="180"/>
      <c r="R126" s="180"/>
      <c r="S126" s="180"/>
      <c r="T126" s="180"/>
    </row>
    <row r="127" spans="1:20" ht="16.5" customHeight="1">
      <c r="A127" s="180"/>
      <c r="B127" s="180"/>
      <c r="C127" s="180"/>
      <c r="D127" s="180"/>
      <c r="E127" s="180"/>
      <c r="F127" s="181"/>
      <c r="G127" s="181"/>
      <c r="L127" s="180"/>
      <c r="M127" s="180"/>
      <c r="N127" s="180"/>
      <c r="P127" s="180"/>
      <c r="Q127" s="180"/>
      <c r="R127" s="180"/>
      <c r="S127" s="180"/>
      <c r="T127" s="180"/>
    </row>
    <row r="128" spans="1:20" ht="16.5" customHeight="1">
      <c r="A128" s="180"/>
      <c r="B128" s="180"/>
      <c r="C128" s="180"/>
      <c r="D128" s="180"/>
      <c r="E128" s="180"/>
      <c r="F128" s="181"/>
      <c r="G128" s="181"/>
      <c r="L128" s="180"/>
      <c r="M128" s="180"/>
      <c r="N128" s="180"/>
      <c r="P128" s="180"/>
      <c r="Q128" s="180"/>
      <c r="R128" s="180"/>
      <c r="S128" s="180"/>
      <c r="T128" s="180"/>
    </row>
    <row r="129" spans="1:20" ht="16.5" customHeight="1">
      <c r="A129" s="180"/>
      <c r="B129" s="180"/>
      <c r="C129" s="180"/>
      <c r="D129" s="180"/>
      <c r="E129" s="180"/>
      <c r="F129" s="181"/>
      <c r="G129" s="181"/>
      <c r="L129" s="180"/>
      <c r="M129" s="180"/>
      <c r="N129" s="180"/>
      <c r="P129" s="180"/>
      <c r="Q129" s="180"/>
      <c r="R129" s="180"/>
      <c r="S129" s="180"/>
      <c r="T129" s="180"/>
    </row>
    <row r="130" spans="1:20" ht="16.5" customHeight="1">
      <c r="A130" s="180"/>
      <c r="B130" s="180"/>
      <c r="C130" s="180"/>
      <c r="D130" s="180"/>
      <c r="E130" s="180"/>
      <c r="F130" s="181"/>
      <c r="G130" s="181"/>
      <c r="L130" s="180"/>
      <c r="M130" s="180"/>
      <c r="N130" s="180"/>
      <c r="P130" s="180"/>
      <c r="Q130" s="180"/>
      <c r="R130" s="180"/>
      <c r="S130" s="180"/>
      <c r="T130" s="180"/>
    </row>
    <row r="131" spans="1:20" ht="16.5" customHeight="1">
      <c r="A131" s="180"/>
      <c r="B131" s="180"/>
      <c r="C131" s="180"/>
      <c r="D131" s="180"/>
      <c r="E131" s="180"/>
      <c r="F131" s="181"/>
      <c r="G131" s="181"/>
      <c r="L131" s="180"/>
      <c r="M131" s="180"/>
      <c r="N131" s="180"/>
      <c r="P131" s="180"/>
      <c r="Q131" s="180"/>
      <c r="R131" s="180"/>
      <c r="S131" s="180"/>
      <c r="T131" s="180"/>
    </row>
    <row r="132" spans="1:20" ht="16.5" customHeight="1">
      <c r="A132" s="180"/>
      <c r="B132" s="180"/>
      <c r="C132" s="180"/>
      <c r="D132" s="180"/>
      <c r="E132" s="180"/>
      <c r="F132" s="181"/>
      <c r="G132" s="181"/>
      <c r="L132" s="180"/>
      <c r="M132" s="180"/>
      <c r="N132" s="180"/>
      <c r="P132" s="180"/>
      <c r="Q132" s="180"/>
      <c r="R132" s="180"/>
      <c r="S132" s="180"/>
      <c r="T132" s="180"/>
    </row>
    <row r="133" spans="1:20" ht="16.5" customHeight="1">
      <c r="A133" s="180"/>
      <c r="B133" s="180"/>
      <c r="C133" s="180"/>
      <c r="D133" s="180"/>
      <c r="E133" s="180"/>
      <c r="F133" s="181"/>
      <c r="G133" s="181"/>
      <c r="L133" s="180"/>
      <c r="M133" s="180"/>
      <c r="N133" s="180"/>
      <c r="P133" s="180"/>
      <c r="Q133" s="180"/>
      <c r="R133" s="180"/>
      <c r="S133" s="180"/>
      <c r="T133" s="180"/>
    </row>
    <row r="134" spans="1:20" ht="16.5" customHeight="1">
      <c r="A134" s="180"/>
      <c r="B134" s="180"/>
      <c r="C134" s="180"/>
      <c r="D134" s="180"/>
      <c r="E134" s="180"/>
      <c r="F134" s="181"/>
      <c r="G134" s="181"/>
      <c r="L134" s="180"/>
      <c r="M134" s="180"/>
      <c r="N134" s="180"/>
      <c r="P134" s="180"/>
      <c r="Q134" s="180"/>
      <c r="R134" s="180"/>
      <c r="S134" s="180"/>
      <c r="T134" s="180"/>
    </row>
    <row r="135" spans="1:20" ht="16.5" customHeight="1">
      <c r="A135" s="180"/>
      <c r="B135" s="180"/>
      <c r="C135" s="180"/>
      <c r="D135" s="180"/>
      <c r="E135" s="180"/>
      <c r="F135" s="181"/>
      <c r="G135" s="181"/>
      <c r="L135" s="180"/>
      <c r="M135" s="180"/>
      <c r="N135" s="180"/>
      <c r="P135" s="180"/>
      <c r="Q135" s="180"/>
      <c r="R135" s="180"/>
      <c r="S135" s="180"/>
      <c r="T135" s="180"/>
    </row>
    <row r="136" spans="1:20" ht="16.5" customHeight="1">
      <c r="A136" s="180"/>
      <c r="B136" s="180"/>
      <c r="C136" s="180"/>
      <c r="D136" s="180"/>
      <c r="E136" s="180"/>
      <c r="F136" s="181"/>
      <c r="G136" s="181"/>
      <c r="L136" s="180"/>
      <c r="M136" s="180"/>
      <c r="N136" s="180"/>
      <c r="P136" s="180"/>
      <c r="Q136" s="180"/>
      <c r="R136" s="180"/>
      <c r="S136" s="180"/>
      <c r="T136" s="180"/>
    </row>
    <row r="137" spans="1:20" ht="16.5" customHeight="1">
      <c r="A137" s="180"/>
      <c r="B137" s="180"/>
      <c r="C137" s="180"/>
      <c r="D137" s="180"/>
      <c r="E137" s="180"/>
      <c r="F137" s="181"/>
      <c r="G137" s="181"/>
      <c r="L137" s="180"/>
      <c r="M137" s="180"/>
      <c r="N137" s="180"/>
      <c r="P137" s="180"/>
      <c r="Q137" s="180"/>
      <c r="R137" s="180"/>
      <c r="S137" s="180"/>
      <c r="T137" s="180"/>
    </row>
    <row r="138" spans="1:20" ht="16.5" customHeight="1">
      <c r="A138" s="180"/>
      <c r="B138" s="180"/>
      <c r="C138" s="180"/>
      <c r="D138" s="180"/>
      <c r="E138" s="180"/>
      <c r="F138" s="181"/>
      <c r="G138" s="181"/>
      <c r="L138" s="180"/>
      <c r="M138" s="180"/>
      <c r="N138" s="180"/>
      <c r="P138" s="180"/>
      <c r="Q138" s="180"/>
      <c r="R138" s="180"/>
      <c r="S138" s="180"/>
      <c r="T138" s="180"/>
    </row>
    <row r="139" spans="1:20" ht="16.5" customHeight="1">
      <c r="A139" s="180"/>
      <c r="B139" s="180"/>
      <c r="C139" s="180"/>
      <c r="D139" s="180"/>
      <c r="E139" s="180"/>
      <c r="F139" s="181"/>
      <c r="G139" s="181"/>
      <c r="L139" s="180"/>
      <c r="M139" s="180"/>
      <c r="N139" s="180"/>
      <c r="P139" s="180"/>
      <c r="Q139" s="180"/>
      <c r="R139" s="180"/>
      <c r="S139" s="180"/>
      <c r="T139" s="180"/>
    </row>
    <row r="140" spans="1:20" ht="16.5" customHeight="1">
      <c r="A140" s="180"/>
      <c r="B140" s="180"/>
      <c r="C140" s="180"/>
      <c r="D140" s="180"/>
      <c r="E140" s="180"/>
      <c r="F140" s="181"/>
      <c r="G140" s="181"/>
      <c r="L140" s="180"/>
      <c r="M140" s="180"/>
      <c r="N140" s="180"/>
      <c r="P140" s="180"/>
      <c r="Q140" s="180"/>
      <c r="R140" s="180"/>
      <c r="S140" s="180"/>
      <c r="T140" s="180"/>
    </row>
    <row r="141" spans="1:20" ht="16.5" customHeight="1">
      <c r="A141" s="180"/>
      <c r="B141" s="180"/>
      <c r="C141" s="180"/>
      <c r="D141" s="180"/>
      <c r="E141" s="180"/>
      <c r="F141" s="181"/>
      <c r="G141" s="181"/>
      <c r="L141" s="180"/>
      <c r="M141" s="180"/>
      <c r="N141" s="180"/>
      <c r="P141" s="180"/>
      <c r="Q141" s="180"/>
      <c r="R141" s="180"/>
      <c r="S141" s="180"/>
      <c r="T141" s="180"/>
    </row>
    <row r="142" spans="1:20" ht="16.5" customHeight="1">
      <c r="A142" s="180"/>
      <c r="B142" s="180"/>
      <c r="C142" s="180"/>
      <c r="D142" s="180"/>
      <c r="E142" s="180"/>
      <c r="F142" s="181"/>
      <c r="G142" s="181"/>
      <c r="L142" s="180"/>
      <c r="M142" s="180"/>
      <c r="N142" s="180"/>
      <c r="P142" s="180"/>
      <c r="Q142" s="180"/>
      <c r="R142" s="180"/>
      <c r="S142" s="180"/>
      <c r="T142" s="180"/>
    </row>
    <row r="143" spans="1:20" ht="16.5" customHeight="1">
      <c r="A143" s="180"/>
      <c r="B143" s="180"/>
      <c r="C143" s="180"/>
      <c r="D143" s="180"/>
      <c r="E143" s="180"/>
      <c r="F143" s="181"/>
      <c r="G143" s="181"/>
      <c r="L143" s="180"/>
      <c r="M143" s="180"/>
      <c r="N143" s="180"/>
      <c r="P143" s="180"/>
      <c r="Q143" s="180"/>
      <c r="R143" s="180"/>
      <c r="S143" s="180"/>
      <c r="T143" s="180"/>
    </row>
    <row r="144" spans="1:20" ht="16.5" customHeight="1">
      <c r="A144" s="180"/>
      <c r="B144" s="180"/>
      <c r="C144" s="180"/>
      <c r="D144" s="180"/>
      <c r="E144" s="180"/>
      <c r="F144" s="181"/>
      <c r="G144" s="181"/>
      <c r="L144" s="180"/>
      <c r="M144" s="180"/>
      <c r="N144" s="180"/>
      <c r="P144" s="180"/>
      <c r="Q144" s="180"/>
      <c r="R144" s="180"/>
      <c r="S144" s="180"/>
      <c r="T144" s="180"/>
    </row>
    <row r="145" spans="1:20" ht="16.5" customHeight="1">
      <c r="A145" s="180"/>
      <c r="B145" s="180"/>
      <c r="C145" s="180"/>
      <c r="D145" s="180"/>
      <c r="E145" s="180"/>
      <c r="F145" s="181"/>
      <c r="G145" s="181"/>
      <c r="L145" s="180"/>
      <c r="M145" s="180"/>
      <c r="N145" s="180"/>
      <c r="P145" s="180"/>
      <c r="Q145" s="180"/>
      <c r="R145" s="180"/>
      <c r="S145" s="180"/>
      <c r="T145" s="180"/>
    </row>
    <row r="146" spans="1:20" ht="16.5" customHeight="1">
      <c r="A146" s="180"/>
      <c r="B146" s="180"/>
      <c r="C146" s="180"/>
      <c r="D146" s="180"/>
      <c r="E146" s="180"/>
      <c r="F146" s="181"/>
      <c r="G146" s="181"/>
      <c r="L146" s="180"/>
      <c r="M146" s="180"/>
      <c r="N146" s="180"/>
      <c r="P146" s="180"/>
      <c r="Q146" s="180"/>
      <c r="R146" s="180"/>
      <c r="S146" s="180"/>
      <c r="T146" s="180"/>
    </row>
    <row r="147" spans="1:20" ht="16.5" customHeight="1">
      <c r="A147" s="180"/>
      <c r="B147" s="180"/>
      <c r="C147" s="180"/>
      <c r="D147" s="180"/>
      <c r="E147" s="180"/>
      <c r="F147" s="181"/>
      <c r="G147" s="181"/>
      <c r="L147" s="180"/>
      <c r="M147" s="180"/>
      <c r="N147" s="180"/>
      <c r="P147" s="180"/>
      <c r="Q147" s="180"/>
      <c r="R147" s="180"/>
      <c r="S147" s="180"/>
      <c r="T147" s="180"/>
    </row>
    <row r="148" spans="1:20" ht="16.5" customHeight="1">
      <c r="A148" s="180"/>
      <c r="B148" s="180"/>
      <c r="C148" s="180"/>
      <c r="D148" s="180"/>
      <c r="E148" s="180"/>
      <c r="F148" s="181"/>
      <c r="G148" s="181"/>
      <c r="L148" s="180"/>
      <c r="M148" s="180"/>
      <c r="N148" s="180"/>
      <c r="P148" s="180"/>
      <c r="Q148" s="180"/>
      <c r="R148" s="180"/>
      <c r="S148" s="180"/>
      <c r="T148" s="180"/>
    </row>
    <row r="149" spans="1:20" ht="16.5" customHeight="1">
      <c r="A149" s="180"/>
      <c r="B149" s="180"/>
      <c r="C149" s="180"/>
      <c r="D149" s="180"/>
      <c r="E149" s="180"/>
      <c r="F149" s="181"/>
      <c r="G149" s="181"/>
      <c r="L149" s="180"/>
      <c r="M149" s="180"/>
      <c r="N149" s="180"/>
      <c r="P149" s="180"/>
      <c r="Q149" s="180"/>
      <c r="R149" s="180"/>
      <c r="S149" s="180"/>
      <c r="T149" s="180"/>
    </row>
    <row r="150" spans="1:20" ht="16.5" customHeight="1">
      <c r="A150" s="180"/>
      <c r="B150" s="180"/>
      <c r="C150" s="180"/>
      <c r="D150" s="180"/>
      <c r="E150" s="180"/>
      <c r="F150" s="181"/>
      <c r="G150" s="181"/>
      <c r="L150" s="180"/>
      <c r="M150" s="180"/>
      <c r="N150" s="180"/>
      <c r="P150" s="180"/>
      <c r="Q150" s="180"/>
      <c r="R150" s="180"/>
      <c r="S150" s="180"/>
      <c r="T150" s="180"/>
    </row>
    <row r="151" spans="1:20" ht="16.5" customHeight="1">
      <c r="A151" s="180"/>
      <c r="B151" s="180"/>
      <c r="C151" s="180"/>
      <c r="D151" s="180"/>
      <c r="E151" s="180"/>
      <c r="F151" s="181"/>
      <c r="G151" s="181"/>
      <c r="L151" s="180"/>
      <c r="M151" s="180"/>
      <c r="N151" s="180"/>
      <c r="P151" s="180"/>
      <c r="Q151" s="180"/>
      <c r="R151" s="180"/>
      <c r="S151" s="180"/>
      <c r="T151" s="180"/>
    </row>
    <row r="152" spans="1:20" ht="16.5" customHeight="1">
      <c r="A152" s="180"/>
      <c r="B152" s="180"/>
      <c r="C152" s="180"/>
      <c r="D152" s="180"/>
      <c r="E152" s="180"/>
      <c r="F152" s="181"/>
      <c r="G152" s="181"/>
      <c r="L152" s="180"/>
      <c r="M152" s="180"/>
      <c r="N152" s="180"/>
      <c r="P152" s="180"/>
      <c r="Q152" s="180"/>
      <c r="R152" s="180"/>
      <c r="S152" s="180"/>
      <c r="T152" s="180"/>
    </row>
    <row r="153" spans="1:20" ht="16.5" customHeight="1">
      <c r="A153" s="180"/>
      <c r="B153" s="180"/>
      <c r="C153" s="180"/>
      <c r="D153" s="180"/>
      <c r="E153" s="180"/>
      <c r="F153" s="181"/>
      <c r="G153" s="181"/>
      <c r="L153" s="180"/>
      <c r="M153" s="180"/>
      <c r="N153" s="180"/>
      <c r="P153" s="180"/>
      <c r="Q153" s="180"/>
      <c r="R153" s="180"/>
      <c r="S153" s="180"/>
      <c r="T153" s="180"/>
    </row>
    <row r="154" spans="1:20" ht="16.5" customHeight="1">
      <c r="A154" s="180"/>
      <c r="B154" s="180"/>
      <c r="C154" s="180"/>
      <c r="D154" s="180"/>
      <c r="E154" s="180"/>
      <c r="F154" s="181"/>
      <c r="G154" s="181"/>
      <c r="L154" s="180"/>
      <c r="M154" s="180"/>
      <c r="N154" s="180"/>
      <c r="P154" s="180"/>
      <c r="Q154" s="180"/>
      <c r="R154" s="180"/>
      <c r="S154" s="180"/>
      <c r="T154" s="180"/>
    </row>
    <row r="155" spans="1:20" ht="16.5" customHeight="1">
      <c r="A155" s="180"/>
      <c r="B155" s="180"/>
      <c r="C155" s="180"/>
      <c r="D155" s="180"/>
      <c r="E155" s="180"/>
      <c r="F155" s="181"/>
      <c r="G155" s="181"/>
      <c r="L155" s="180"/>
      <c r="M155" s="180"/>
      <c r="N155" s="180"/>
      <c r="P155" s="180"/>
      <c r="Q155" s="180"/>
      <c r="R155" s="180"/>
      <c r="S155" s="180"/>
      <c r="T155" s="180"/>
    </row>
    <row r="156" spans="1:20" ht="16.5" customHeight="1">
      <c r="A156" s="180"/>
      <c r="B156" s="180"/>
      <c r="C156" s="180"/>
      <c r="D156" s="180"/>
      <c r="E156" s="180"/>
      <c r="F156" s="181"/>
      <c r="G156" s="181"/>
      <c r="L156" s="180"/>
      <c r="M156" s="180"/>
      <c r="N156" s="180"/>
      <c r="P156" s="180"/>
      <c r="Q156" s="180"/>
      <c r="R156" s="180"/>
      <c r="S156" s="180"/>
      <c r="T156" s="180"/>
    </row>
    <row r="157" spans="1:20" ht="16.5" customHeight="1">
      <c r="A157" s="180"/>
      <c r="B157" s="180"/>
      <c r="C157" s="180"/>
      <c r="D157" s="180"/>
      <c r="E157" s="180"/>
      <c r="F157" s="181"/>
      <c r="G157" s="181"/>
      <c r="L157" s="180"/>
      <c r="M157" s="180"/>
      <c r="N157" s="180"/>
      <c r="P157" s="180"/>
      <c r="Q157" s="180"/>
      <c r="R157" s="180"/>
      <c r="S157" s="180"/>
      <c r="T157" s="180"/>
    </row>
    <row r="158" spans="1:20" ht="16.5" customHeight="1">
      <c r="A158" s="180"/>
      <c r="B158" s="180"/>
      <c r="C158" s="180"/>
      <c r="D158" s="180"/>
      <c r="E158" s="180"/>
      <c r="F158" s="181"/>
      <c r="G158" s="181"/>
      <c r="L158" s="180"/>
      <c r="M158" s="180"/>
      <c r="N158" s="180"/>
      <c r="P158" s="180"/>
      <c r="Q158" s="180"/>
      <c r="R158" s="180"/>
      <c r="S158" s="180"/>
      <c r="T158" s="180"/>
    </row>
    <row r="159" spans="1:20" ht="16.5" customHeight="1">
      <c r="A159" s="180"/>
      <c r="B159" s="180"/>
      <c r="C159" s="180"/>
      <c r="D159" s="180"/>
      <c r="E159" s="180"/>
      <c r="F159" s="181"/>
      <c r="G159" s="181"/>
      <c r="L159" s="180"/>
      <c r="M159" s="180"/>
      <c r="N159" s="180"/>
      <c r="P159" s="180"/>
      <c r="Q159" s="180"/>
      <c r="R159" s="180"/>
      <c r="S159" s="180"/>
      <c r="T159" s="180"/>
    </row>
    <row r="160" spans="1:20" ht="16.5" customHeight="1">
      <c r="A160" s="180"/>
      <c r="B160" s="180"/>
      <c r="C160" s="180"/>
      <c r="D160" s="180"/>
      <c r="E160" s="180"/>
      <c r="F160" s="181"/>
      <c r="G160" s="181"/>
      <c r="L160" s="180"/>
      <c r="M160" s="180"/>
      <c r="N160" s="180"/>
      <c r="P160" s="180"/>
      <c r="Q160" s="180"/>
      <c r="R160" s="180"/>
      <c r="S160" s="180"/>
      <c r="T160" s="180"/>
    </row>
    <row r="161" spans="1:20" ht="16.5" customHeight="1">
      <c r="A161" s="180"/>
      <c r="B161" s="180"/>
      <c r="C161" s="180"/>
      <c r="D161" s="180"/>
      <c r="E161" s="180"/>
      <c r="F161" s="181"/>
      <c r="G161" s="181"/>
      <c r="L161" s="180"/>
      <c r="M161" s="180"/>
      <c r="N161" s="180"/>
      <c r="P161" s="180"/>
      <c r="Q161" s="180"/>
      <c r="R161" s="180"/>
      <c r="S161" s="180"/>
      <c r="T161" s="180"/>
    </row>
    <row r="162" spans="1:20" ht="16.5" customHeight="1">
      <c r="A162" s="180"/>
      <c r="B162" s="180"/>
      <c r="C162" s="180"/>
      <c r="D162" s="180"/>
      <c r="E162" s="180"/>
      <c r="F162" s="181"/>
      <c r="G162" s="181"/>
      <c r="L162" s="180"/>
      <c r="M162" s="180"/>
      <c r="N162" s="180"/>
      <c r="P162" s="180"/>
      <c r="Q162" s="180"/>
      <c r="R162" s="180"/>
      <c r="S162" s="180"/>
      <c r="T162" s="180"/>
    </row>
    <row r="163" spans="1:20" ht="16.5" customHeight="1">
      <c r="A163" s="180"/>
      <c r="B163" s="180"/>
      <c r="C163" s="180"/>
      <c r="D163" s="180"/>
      <c r="E163" s="180"/>
      <c r="F163" s="181"/>
      <c r="G163" s="181"/>
      <c r="L163" s="180"/>
      <c r="M163" s="180"/>
      <c r="N163" s="180"/>
      <c r="P163" s="180"/>
      <c r="Q163" s="180"/>
      <c r="R163" s="180"/>
      <c r="S163" s="180"/>
      <c r="T163" s="180"/>
    </row>
    <row r="164" spans="1:20" ht="16.5" customHeight="1">
      <c r="A164" s="180"/>
      <c r="B164" s="180"/>
      <c r="C164" s="180"/>
      <c r="D164" s="180"/>
      <c r="E164" s="180"/>
      <c r="F164" s="181"/>
      <c r="G164" s="181"/>
      <c r="L164" s="180"/>
      <c r="M164" s="180"/>
      <c r="N164" s="180"/>
      <c r="P164" s="180"/>
      <c r="Q164" s="180"/>
      <c r="R164" s="180"/>
      <c r="S164" s="180"/>
      <c r="T164" s="180"/>
    </row>
    <row r="165" spans="1:20" ht="16.5" customHeight="1">
      <c r="A165" s="180"/>
      <c r="B165" s="180"/>
      <c r="C165" s="180"/>
      <c r="D165" s="180"/>
      <c r="E165" s="180"/>
      <c r="F165" s="181"/>
      <c r="G165" s="181"/>
      <c r="L165" s="180"/>
      <c r="M165" s="180"/>
      <c r="N165" s="180"/>
      <c r="P165" s="180"/>
      <c r="Q165" s="180"/>
      <c r="R165" s="180"/>
      <c r="S165" s="180"/>
      <c r="T165" s="180"/>
    </row>
    <row r="166" spans="1:20" ht="16.5" customHeight="1">
      <c r="A166" s="180"/>
      <c r="B166" s="180"/>
      <c r="C166" s="180"/>
      <c r="D166" s="180"/>
      <c r="E166" s="180"/>
      <c r="F166" s="181"/>
      <c r="G166" s="181"/>
      <c r="L166" s="180"/>
      <c r="M166" s="180"/>
      <c r="N166" s="180"/>
      <c r="P166" s="180"/>
      <c r="Q166" s="180"/>
      <c r="R166" s="180"/>
      <c r="S166" s="180"/>
      <c r="T166" s="180"/>
    </row>
    <row r="167" spans="1:20" ht="16.5" customHeight="1">
      <c r="A167" s="180"/>
      <c r="B167" s="180"/>
      <c r="C167" s="180"/>
      <c r="D167" s="180"/>
      <c r="E167" s="180"/>
      <c r="F167" s="181"/>
      <c r="G167" s="181"/>
      <c r="L167" s="180"/>
      <c r="M167" s="180"/>
      <c r="N167" s="180"/>
      <c r="P167" s="180"/>
      <c r="Q167" s="180"/>
      <c r="R167" s="180"/>
      <c r="S167" s="180"/>
      <c r="T167" s="180"/>
    </row>
    <row r="168" spans="1:20" ht="16.5" customHeight="1">
      <c r="A168" s="180"/>
      <c r="B168" s="180"/>
      <c r="C168" s="180"/>
      <c r="D168" s="180"/>
      <c r="E168" s="180"/>
      <c r="F168" s="181"/>
      <c r="G168" s="181"/>
      <c r="L168" s="180"/>
      <c r="M168" s="180"/>
      <c r="N168" s="180"/>
      <c r="P168" s="180"/>
      <c r="Q168" s="180"/>
      <c r="R168" s="180"/>
      <c r="S168" s="180"/>
      <c r="T168" s="180"/>
    </row>
    <row r="169" spans="1:20" ht="16.5" customHeight="1">
      <c r="A169" s="180"/>
      <c r="B169" s="180"/>
      <c r="C169" s="180"/>
      <c r="D169" s="180"/>
      <c r="E169" s="180"/>
      <c r="F169" s="181"/>
      <c r="G169" s="181"/>
      <c r="L169" s="180"/>
      <c r="M169" s="180"/>
      <c r="N169" s="180"/>
      <c r="P169" s="180"/>
      <c r="Q169" s="180"/>
      <c r="R169" s="180"/>
      <c r="S169" s="180"/>
      <c r="T169" s="180"/>
    </row>
    <row r="170" spans="1:20" ht="16.5" customHeight="1">
      <c r="A170" s="180"/>
      <c r="B170" s="180"/>
      <c r="C170" s="180"/>
      <c r="D170" s="180"/>
      <c r="E170" s="180"/>
      <c r="F170" s="181"/>
      <c r="G170" s="181"/>
      <c r="L170" s="180"/>
      <c r="M170" s="180"/>
      <c r="N170" s="180"/>
      <c r="P170" s="180"/>
      <c r="Q170" s="180"/>
      <c r="R170" s="180"/>
      <c r="S170" s="180"/>
      <c r="T170" s="180"/>
    </row>
    <row r="171" spans="1:20" ht="16.5" customHeight="1">
      <c r="A171" s="180"/>
      <c r="B171" s="180"/>
      <c r="C171" s="180"/>
      <c r="D171" s="180"/>
      <c r="E171" s="180"/>
      <c r="F171" s="181"/>
      <c r="G171" s="181"/>
      <c r="L171" s="180"/>
      <c r="M171" s="180"/>
      <c r="N171" s="180"/>
      <c r="P171" s="180"/>
      <c r="Q171" s="180"/>
      <c r="R171" s="180"/>
      <c r="S171" s="180"/>
      <c r="T171" s="180"/>
    </row>
    <row r="172" spans="1:20" ht="16.5" customHeight="1">
      <c r="A172" s="180"/>
      <c r="B172" s="180"/>
      <c r="C172" s="180"/>
      <c r="D172" s="180"/>
      <c r="E172" s="180"/>
      <c r="F172" s="181"/>
      <c r="G172" s="181"/>
      <c r="L172" s="180"/>
      <c r="M172" s="180"/>
      <c r="N172" s="180"/>
      <c r="P172" s="180"/>
      <c r="Q172" s="180"/>
      <c r="R172" s="180"/>
      <c r="S172" s="180"/>
      <c r="T172" s="180"/>
    </row>
    <row r="173" spans="1:20" ht="16.5" customHeight="1">
      <c r="A173" s="180"/>
      <c r="B173" s="180"/>
      <c r="C173" s="180"/>
      <c r="D173" s="180"/>
      <c r="E173" s="180"/>
      <c r="F173" s="181"/>
      <c r="G173" s="181"/>
      <c r="L173" s="180"/>
      <c r="M173" s="180"/>
      <c r="N173" s="180"/>
      <c r="P173" s="180"/>
      <c r="Q173" s="180"/>
      <c r="R173" s="180"/>
      <c r="S173" s="180"/>
      <c r="T173" s="180"/>
    </row>
    <row r="174" spans="1:20" ht="16.5" customHeight="1">
      <c r="A174" s="180"/>
      <c r="B174" s="180"/>
      <c r="C174" s="180"/>
      <c r="D174" s="180"/>
      <c r="E174" s="180"/>
      <c r="F174" s="181"/>
      <c r="G174" s="181"/>
      <c r="L174" s="180"/>
      <c r="M174" s="180"/>
      <c r="N174" s="180"/>
      <c r="P174" s="180"/>
      <c r="Q174" s="180"/>
      <c r="R174" s="180"/>
      <c r="S174" s="180"/>
      <c r="T174" s="180"/>
    </row>
    <row r="175" spans="1:20" ht="16.5" customHeight="1">
      <c r="A175" s="180"/>
      <c r="B175" s="180"/>
      <c r="C175" s="180"/>
      <c r="D175" s="180"/>
      <c r="E175" s="180"/>
      <c r="F175" s="181"/>
      <c r="G175" s="181"/>
      <c r="L175" s="180"/>
      <c r="M175" s="180"/>
      <c r="N175" s="180"/>
      <c r="P175" s="180"/>
      <c r="Q175" s="180"/>
      <c r="R175" s="180"/>
      <c r="S175" s="180"/>
      <c r="T175" s="180"/>
    </row>
    <row r="176" spans="1:20" ht="16.5" customHeight="1">
      <c r="A176" s="180"/>
      <c r="B176" s="180"/>
      <c r="C176" s="180"/>
      <c r="D176" s="180"/>
      <c r="E176" s="180"/>
      <c r="F176" s="181"/>
      <c r="G176" s="181"/>
      <c r="L176" s="180"/>
      <c r="M176" s="180"/>
      <c r="N176" s="180"/>
      <c r="P176" s="180"/>
      <c r="Q176" s="180"/>
      <c r="R176" s="180"/>
      <c r="S176" s="180"/>
      <c r="T176" s="180"/>
    </row>
    <row r="177" spans="1:20" ht="16.5" customHeight="1">
      <c r="A177" s="180"/>
      <c r="B177" s="180"/>
      <c r="C177" s="180"/>
      <c r="D177" s="180"/>
      <c r="E177" s="180"/>
      <c r="F177" s="181"/>
      <c r="G177" s="181"/>
      <c r="L177" s="180"/>
      <c r="M177" s="180"/>
      <c r="N177" s="180"/>
      <c r="P177" s="180"/>
      <c r="Q177" s="180"/>
      <c r="R177" s="180"/>
      <c r="S177" s="180"/>
      <c r="T177" s="180"/>
    </row>
    <row r="178" spans="1:20" ht="16.5" customHeight="1">
      <c r="A178" s="180"/>
      <c r="B178" s="180"/>
      <c r="C178" s="180"/>
      <c r="D178" s="180"/>
      <c r="E178" s="180"/>
      <c r="F178" s="181"/>
      <c r="G178" s="181"/>
      <c r="L178" s="180"/>
      <c r="M178" s="180"/>
      <c r="N178" s="180"/>
      <c r="P178" s="180"/>
      <c r="Q178" s="180"/>
      <c r="R178" s="180"/>
      <c r="S178" s="180"/>
      <c r="T178" s="180"/>
    </row>
    <row r="179" spans="1:20" ht="16.5" customHeight="1">
      <c r="A179" s="180"/>
      <c r="B179" s="180"/>
      <c r="C179" s="180"/>
      <c r="D179" s="180"/>
      <c r="E179" s="180"/>
      <c r="F179" s="181"/>
      <c r="G179" s="181"/>
      <c r="L179" s="180"/>
      <c r="M179" s="180"/>
      <c r="N179" s="180"/>
      <c r="P179" s="180"/>
      <c r="Q179" s="180"/>
      <c r="R179" s="180"/>
      <c r="S179" s="180"/>
      <c r="T179" s="180"/>
    </row>
    <row r="180" spans="1:20" ht="16.5" customHeight="1">
      <c r="A180" s="180"/>
      <c r="B180" s="180"/>
      <c r="C180" s="180"/>
      <c r="D180" s="180"/>
      <c r="E180" s="180"/>
      <c r="F180" s="181"/>
      <c r="G180" s="181"/>
      <c r="L180" s="180"/>
      <c r="M180" s="180"/>
      <c r="N180" s="180"/>
      <c r="P180" s="180"/>
      <c r="Q180" s="180"/>
      <c r="R180" s="180"/>
      <c r="S180" s="180"/>
      <c r="T180" s="180"/>
    </row>
    <row r="181" spans="1:20" ht="16.5" customHeight="1">
      <c r="A181" s="180"/>
      <c r="B181" s="180"/>
      <c r="C181" s="180"/>
      <c r="D181" s="180"/>
      <c r="E181" s="180"/>
      <c r="F181" s="181"/>
      <c r="G181" s="181"/>
      <c r="L181" s="180"/>
      <c r="M181" s="180"/>
      <c r="N181" s="180"/>
      <c r="P181" s="180"/>
      <c r="Q181" s="180"/>
      <c r="R181" s="180"/>
      <c r="S181" s="180"/>
      <c r="T181" s="180"/>
    </row>
    <row r="182" spans="1:20" ht="16.5" customHeight="1">
      <c r="A182" s="180"/>
      <c r="B182" s="180"/>
      <c r="C182" s="180"/>
      <c r="D182" s="180"/>
      <c r="E182" s="180"/>
      <c r="F182" s="181"/>
      <c r="G182" s="181"/>
      <c r="L182" s="180"/>
      <c r="M182" s="180"/>
      <c r="N182" s="180"/>
      <c r="P182" s="180"/>
      <c r="Q182" s="180"/>
      <c r="R182" s="180"/>
      <c r="S182" s="180"/>
      <c r="T182" s="180"/>
    </row>
    <row r="183" spans="1:20" ht="16.5" customHeight="1">
      <c r="A183" s="180"/>
      <c r="B183" s="180"/>
      <c r="C183" s="180"/>
      <c r="D183" s="180"/>
      <c r="E183" s="180"/>
      <c r="F183" s="181"/>
      <c r="G183" s="181"/>
      <c r="L183" s="180"/>
      <c r="M183" s="180"/>
      <c r="N183" s="180"/>
      <c r="P183" s="180"/>
      <c r="Q183" s="180"/>
      <c r="R183" s="180"/>
      <c r="S183" s="180"/>
      <c r="T183" s="180"/>
    </row>
    <row r="184" spans="1:20" ht="16.5" customHeight="1">
      <c r="A184" s="180"/>
      <c r="B184" s="180"/>
      <c r="C184" s="180"/>
      <c r="D184" s="180"/>
      <c r="E184" s="180"/>
      <c r="F184" s="181"/>
      <c r="G184" s="181"/>
      <c r="L184" s="180"/>
      <c r="M184" s="180"/>
      <c r="N184" s="180"/>
      <c r="P184" s="180"/>
      <c r="Q184" s="180"/>
      <c r="R184" s="180"/>
      <c r="S184" s="180"/>
      <c r="T184" s="180"/>
    </row>
    <row r="185" spans="1:20" ht="16.5" customHeight="1">
      <c r="A185" s="180"/>
      <c r="B185" s="180"/>
      <c r="C185" s="180"/>
      <c r="D185" s="180"/>
      <c r="E185" s="180"/>
      <c r="F185" s="181"/>
      <c r="G185" s="181"/>
      <c r="L185" s="180"/>
      <c r="M185" s="180"/>
      <c r="N185" s="180"/>
      <c r="P185" s="180"/>
      <c r="Q185" s="180"/>
      <c r="R185" s="180"/>
      <c r="S185" s="180"/>
      <c r="T185" s="180"/>
    </row>
    <row r="186" spans="1:20" ht="16.5" customHeight="1">
      <c r="A186" s="180"/>
      <c r="B186" s="180"/>
      <c r="C186" s="180"/>
      <c r="D186" s="180"/>
      <c r="E186" s="180"/>
      <c r="F186" s="181"/>
      <c r="G186" s="181"/>
      <c r="L186" s="180"/>
      <c r="M186" s="180"/>
      <c r="N186" s="180"/>
      <c r="P186" s="180"/>
      <c r="Q186" s="180"/>
      <c r="R186" s="180"/>
      <c r="S186" s="180"/>
      <c r="T186" s="180"/>
    </row>
    <row r="187" spans="1:20" ht="16.5" customHeight="1">
      <c r="A187" s="180"/>
      <c r="B187" s="180"/>
      <c r="C187" s="180"/>
      <c r="D187" s="180"/>
      <c r="E187" s="180"/>
      <c r="F187" s="181"/>
      <c r="G187" s="181"/>
      <c r="L187" s="180"/>
      <c r="M187" s="180"/>
      <c r="N187" s="180"/>
      <c r="P187" s="180"/>
      <c r="Q187" s="180"/>
      <c r="R187" s="180"/>
      <c r="S187" s="180"/>
      <c r="T187" s="180"/>
    </row>
    <row r="188" spans="1:20" ht="16.5" customHeight="1">
      <c r="A188" s="180"/>
      <c r="B188" s="180"/>
      <c r="C188" s="180"/>
      <c r="D188" s="180"/>
      <c r="E188" s="180"/>
      <c r="F188" s="181"/>
      <c r="G188" s="181"/>
      <c r="L188" s="180"/>
      <c r="M188" s="180"/>
      <c r="N188" s="180"/>
      <c r="P188" s="180"/>
      <c r="Q188" s="180"/>
      <c r="R188" s="180"/>
      <c r="S188" s="180"/>
      <c r="T188" s="180"/>
    </row>
    <row r="189" spans="1:20" ht="16.5" customHeight="1">
      <c r="A189" s="180"/>
      <c r="B189" s="180"/>
      <c r="C189" s="180"/>
      <c r="D189" s="180"/>
      <c r="E189" s="180"/>
      <c r="F189" s="181"/>
      <c r="G189" s="181"/>
      <c r="L189" s="180"/>
      <c r="M189" s="180"/>
      <c r="N189" s="180"/>
      <c r="P189" s="180"/>
      <c r="Q189" s="180"/>
      <c r="R189" s="180"/>
      <c r="S189" s="180"/>
      <c r="T189" s="180"/>
    </row>
    <row r="190" spans="1:20" ht="16.5" customHeight="1">
      <c r="A190" s="180"/>
      <c r="B190" s="180"/>
      <c r="C190" s="180"/>
      <c r="D190" s="180"/>
      <c r="E190" s="180"/>
      <c r="F190" s="181"/>
      <c r="G190" s="181"/>
      <c r="L190" s="180"/>
      <c r="M190" s="180"/>
      <c r="N190" s="180"/>
      <c r="P190" s="180"/>
      <c r="Q190" s="180"/>
      <c r="R190" s="180"/>
      <c r="S190" s="180"/>
      <c r="T190" s="180"/>
    </row>
    <row r="191" spans="1:20" ht="16.5" customHeight="1">
      <c r="A191" s="180"/>
      <c r="B191" s="180"/>
      <c r="C191" s="180"/>
      <c r="D191" s="180"/>
      <c r="E191" s="180"/>
      <c r="F191" s="181"/>
      <c r="G191" s="181"/>
      <c r="L191" s="180"/>
      <c r="M191" s="180"/>
      <c r="N191" s="180"/>
      <c r="P191" s="180"/>
      <c r="Q191" s="180"/>
      <c r="R191" s="180"/>
      <c r="S191" s="180"/>
      <c r="T191" s="180"/>
    </row>
    <row r="192" spans="1:20" ht="16.5" customHeight="1">
      <c r="A192" s="180"/>
      <c r="B192" s="180"/>
      <c r="C192" s="180"/>
      <c r="D192" s="180"/>
      <c r="E192" s="180"/>
      <c r="F192" s="181"/>
      <c r="G192" s="181"/>
      <c r="L192" s="180"/>
      <c r="M192" s="180"/>
      <c r="N192" s="180"/>
      <c r="P192" s="180"/>
      <c r="Q192" s="180"/>
      <c r="R192" s="180"/>
      <c r="S192" s="180"/>
      <c r="T192" s="180"/>
    </row>
    <row r="193" spans="1:20" ht="16.5" customHeight="1">
      <c r="A193" s="180"/>
      <c r="B193" s="180"/>
      <c r="C193" s="180"/>
      <c r="D193" s="180"/>
      <c r="E193" s="180"/>
      <c r="F193" s="181"/>
      <c r="G193" s="181"/>
      <c r="L193" s="180"/>
      <c r="M193" s="180"/>
      <c r="N193" s="180"/>
      <c r="P193" s="180"/>
      <c r="Q193" s="180"/>
      <c r="R193" s="180"/>
      <c r="S193" s="180"/>
      <c r="T193" s="180"/>
    </row>
    <row r="194" spans="1:20" ht="16.5" customHeight="1">
      <c r="A194" s="180"/>
      <c r="B194" s="180"/>
      <c r="C194" s="180"/>
      <c r="D194" s="180"/>
      <c r="E194" s="180"/>
      <c r="F194" s="181"/>
      <c r="G194" s="181"/>
      <c r="L194" s="180"/>
      <c r="M194" s="180"/>
      <c r="N194" s="180"/>
      <c r="P194" s="180"/>
      <c r="Q194" s="180"/>
      <c r="R194" s="180"/>
      <c r="S194" s="180"/>
      <c r="T194" s="180"/>
    </row>
    <row r="195" spans="1:20" ht="16.5" customHeight="1">
      <c r="A195" s="180"/>
      <c r="B195" s="180"/>
      <c r="C195" s="180"/>
      <c r="D195" s="180"/>
      <c r="E195" s="180"/>
      <c r="F195" s="181"/>
      <c r="G195" s="181"/>
      <c r="L195" s="180"/>
      <c r="M195" s="180"/>
      <c r="N195" s="180"/>
      <c r="P195" s="180"/>
      <c r="Q195" s="180"/>
      <c r="R195" s="180"/>
      <c r="S195" s="180"/>
      <c r="T195" s="180"/>
    </row>
    <row r="196" spans="1:20" ht="16.5" customHeight="1">
      <c r="A196" s="180"/>
      <c r="B196" s="180"/>
      <c r="C196" s="180"/>
      <c r="D196" s="180"/>
      <c r="E196" s="180"/>
      <c r="F196" s="181"/>
      <c r="G196" s="181"/>
      <c r="L196" s="180"/>
      <c r="M196" s="180"/>
      <c r="N196" s="180"/>
      <c r="P196" s="180"/>
      <c r="Q196" s="180"/>
      <c r="R196" s="180"/>
      <c r="S196" s="180"/>
      <c r="T196" s="180"/>
    </row>
    <row r="197" spans="1:20" ht="16.5" customHeight="1">
      <c r="A197" s="180"/>
      <c r="B197" s="180"/>
      <c r="C197" s="180"/>
      <c r="D197" s="180"/>
      <c r="E197" s="180"/>
      <c r="F197" s="181"/>
      <c r="G197" s="181"/>
      <c r="L197" s="180"/>
      <c r="M197" s="180"/>
      <c r="N197" s="180"/>
      <c r="P197" s="180"/>
      <c r="Q197" s="180"/>
      <c r="R197" s="180"/>
      <c r="S197" s="180"/>
      <c r="T197" s="180"/>
    </row>
    <row r="198" spans="1:20" ht="16.5" customHeight="1">
      <c r="A198" s="180"/>
      <c r="B198" s="180"/>
      <c r="C198" s="180"/>
      <c r="D198" s="180"/>
      <c r="E198" s="180"/>
      <c r="F198" s="181"/>
      <c r="G198" s="181"/>
      <c r="L198" s="180"/>
      <c r="M198" s="180"/>
      <c r="N198" s="180"/>
      <c r="P198" s="180"/>
      <c r="Q198" s="180"/>
      <c r="R198" s="180"/>
      <c r="S198" s="180"/>
      <c r="T198" s="180"/>
    </row>
    <row r="199" spans="1:20" ht="16.5" customHeight="1">
      <c r="A199" s="180"/>
      <c r="B199" s="180"/>
      <c r="C199" s="180"/>
      <c r="D199" s="180"/>
      <c r="E199" s="180"/>
      <c r="F199" s="181"/>
      <c r="G199" s="181"/>
      <c r="L199" s="180"/>
      <c r="M199" s="180"/>
      <c r="N199" s="180"/>
      <c r="P199" s="180"/>
      <c r="Q199" s="180"/>
      <c r="R199" s="180"/>
      <c r="S199" s="180"/>
      <c r="T199" s="180"/>
    </row>
    <row r="200" spans="1:20" ht="16.5" customHeight="1">
      <c r="A200" s="180"/>
      <c r="B200" s="180"/>
      <c r="C200" s="180"/>
      <c r="D200" s="180"/>
      <c r="E200" s="180"/>
      <c r="F200" s="181"/>
      <c r="G200" s="181"/>
      <c r="L200" s="180"/>
      <c r="M200" s="180"/>
      <c r="N200" s="180"/>
      <c r="P200" s="180"/>
      <c r="Q200" s="180"/>
      <c r="R200" s="180"/>
      <c r="S200" s="180"/>
      <c r="T200" s="180"/>
    </row>
    <row r="201" spans="1:20" ht="16.5" customHeight="1">
      <c r="A201" s="180"/>
      <c r="B201" s="180"/>
      <c r="C201" s="180"/>
      <c r="D201" s="180"/>
      <c r="E201" s="180"/>
      <c r="F201" s="181"/>
      <c r="G201" s="181"/>
      <c r="L201" s="180"/>
      <c r="M201" s="180"/>
      <c r="N201" s="180"/>
      <c r="P201" s="180"/>
      <c r="Q201" s="180"/>
      <c r="R201" s="180"/>
      <c r="S201" s="180"/>
      <c r="T201" s="180"/>
    </row>
    <row r="202" spans="1:20" ht="16.5" customHeight="1">
      <c r="A202" s="180"/>
      <c r="B202" s="180"/>
      <c r="C202" s="180"/>
      <c r="D202" s="180"/>
      <c r="E202" s="180"/>
      <c r="F202" s="181"/>
      <c r="G202" s="181"/>
      <c r="L202" s="180"/>
      <c r="M202" s="180"/>
      <c r="N202" s="180"/>
      <c r="P202" s="180"/>
      <c r="Q202" s="180"/>
      <c r="R202" s="180"/>
      <c r="S202" s="180"/>
      <c r="T202" s="180"/>
    </row>
    <row r="203" spans="1:20" ht="16.5" customHeight="1">
      <c r="A203" s="180"/>
      <c r="B203" s="180"/>
      <c r="C203" s="180"/>
      <c r="D203" s="180"/>
      <c r="E203" s="180"/>
      <c r="F203" s="181"/>
      <c r="G203" s="181"/>
      <c r="L203" s="180"/>
      <c r="M203" s="180"/>
      <c r="N203" s="180"/>
      <c r="P203" s="180"/>
      <c r="Q203" s="180"/>
      <c r="R203" s="180"/>
      <c r="S203" s="180"/>
      <c r="T203" s="180"/>
    </row>
    <row r="204" spans="1:20" ht="16.5" customHeight="1">
      <c r="A204" s="180"/>
      <c r="B204" s="180"/>
      <c r="C204" s="180"/>
      <c r="D204" s="180"/>
      <c r="E204" s="180"/>
      <c r="F204" s="181"/>
      <c r="G204" s="181"/>
      <c r="L204" s="180"/>
      <c r="M204" s="180"/>
      <c r="N204" s="180"/>
      <c r="P204" s="180"/>
      <c r="Q204" s="180"/>
      <c r="R204" s="180"/>
      <c r="S204" s="180"/>
      <c r="T204" s="180"/>
    </row>
    <row r="205" spans="1:20" ht="16.5" customHeight="1">
      <c r="A205" s="180"/>
      <c r="B205" s="180"/>
      <c r="C205" s="180"/>
      <c r="D205" s="180"/>
      <c r="E205" s="180"/>
      <c r="F205" s="181"/>
      <c r="G205" s="181"/>
      <c r="L205" s="180"/>
      <c r="M205" s="180"/>
      <c r="N205" s="180"/>
      <c r="P205" s="180"/>
      <c r="Q205" s="180"/>
      <c r="R205" s="180"/>
      <c r="S205" s="180"/>
      <c r="T205" s="180"/>
    </row>
    <row r="206" spans="1:20" ht="16.5" customHeight="1">
      <c r="A206" s="180"/>
      <c r="B206" s="180"/>
      <c r="C206" s="180"/>
      <c r="D206" s="180"/>
      <c r="E206" s="180"/>
      <c r="F206" s="181"/>
      <c r="G206" s="181"/>
      <c r="L206" s="180"/>
      <c r="M206" s="180"/>
      <c r="N206" s="180"/>
      <c r="P206" s="180"/>
      <c r="Q206" s="180"/>
      <c r="R206" s="180"/>
      <c r="S206" s="180"/>
      <c r="T206" s="180"/>
    </row>
    <row r="207" spans="1:20" ht="16.5" customHeight="1">
      <c r="A207" s="180"/>
      <c r="B207" s="180"/>
      <c r="C207" s="180"/>
      <c r="D207" s="180"/>
      <c r="E207" s="180"/>
      <c r="F207" s="181"/>
      <c r="G207" s="181"/>
      <c r="L207" s="180"/>
      <c r="M207" s="180"/>
      <c r="N207" s="180"/>
      <c r="P207" s="180"/>
      <c r="Q207" s="180"/>
      <c r="R207" s="180"/>
      <c r="S207" s="180"/>
      <c r="T207" s="180"/>
    </row>
    <row r="208" spans="1:20" ht="16.5" customHeight="1">
      <c r="A208" s="180"/>
      <c r="B208" s="180"/>
      <c r="C208" s="180"/>
      <c r="D208" s="180"/>
      <c r="E208" s="180"/>
      <c r="F208" s="181"/>
      <c r="G208" s="181"/>
      <c r="L208" s="180"/>
      <c r="M208" s="180"/>
      <c r="N208" s="180"/>
      <c r="P208" s="180"/>
      <c r="Q208" s="180"/>
      <c r="R208" s="180"/>
      <c r="S208" s="180"/>
      <c r="T208" s="180"/>
    </row>
    <row r="209" spans="1:20" ht="16.5" customHeight="1">
      <c r="A209" s="180"/>
      <c r="B209" s="180"/>
      <c r="C209" s="180"/>
      <c r="D209" s="180"/>
      <c r="E209" s="180"/>
      <c r="F209" s="181"/>
      <c r="G209" s="181"/>
      <c r="L209" s="180"/>
      <c r="M209" s="180"/>
      <c r="N209" s="180"/>
      <c r="P209" s="180"/>
      <c r="Q209" s="180"/>
      <c r="R209" s="180"/>
      <c r="S209" s="180"/>
      <c r="T209" s="180"/>
    </row>
    <row r="210" spans="1:20" ht="16.5" customHeight="1">
      <c r="A210" s="180"/>
      <c r="B210" s="180"/>
      <c r="C210" s="180"/>
      <c r="D210" s="180"/>
      <c r="E210" s="180"/>
      <c r="F210" s="181"/>
      <c r="G210" s="181"/>
      <c r="L210" s="180"/>
      <c r="M210" s="180"/>
      <c r="N210" s="180"/>
      <c r="P210" s="180"/>
      <c r="Q210" s="180"/>
      <c r="R210" s="180"/>
      <c r="S210" s="180"/>
      <c r="T210" s="180"/>
    </row>
    <row r="211" spans="1:20" ht="16.5" customHeight="1">
      <c r="A211" s="180"/>
      <c r="B211" s="180"/>
      <c r="C211" s="180"/>
      <c r="D211" s="180"/>
      <c r="E211" s="180"/>
      <c r="F211" s="181"/>
      <c r="G211" s="181"/>
      <c r="L211" s="180"/>
      <c r="M211" s="180"/>
      <c r="N211" s="180"/>
      <c r="P211" s="180"/>
      <c r="Q211" s="180"/>
      <c r="R211" s="180"/>
      <c r="S211" s="180"/>
      <c r="T211" s="180"/>
    </row>
    <row r="212" spans="1:20" ht="16.5" customHeight="1">
      <c r="A212" s="180"/>
      <c r="B212" s="180"/>
      <c r="C212" s="180"/>
      <c r="D212" s="180"/>
      <c r="E212" s="180"/>
      <c r="F212" s="181"/>
      <c r="G212" s="181"/>
      <c r="L212" s="180"/>
      <c r="M212" s="180"/>
      <c r="N212" s="180"/>
      <c r="P212" s="180"/>
      <c r="Q212" s="180"/>
      <c r="R212" s="180"/>
      <c r="S212" s="180"/>
      <c r="T212" s="180"/>
    </row>
    <row r="213" spans="1:20" ht="16.5" customHeight="1">
      <c r="A213" s="180"/>
      <c r="B213" s="180"/>
      <c r="C213" s="180"/>
      <c r="D213" s="180"/>
      <c r="E213" s="180"/>
      <c r="F213" s="181"/>
      <c r="G213" s="181"/>
      <c r="L213" s="180"/>
      <c r="M213" s="180"/>
      <c r="N213" s="180"/>
      <c r="P213" s="180"/>
      <c r="Q213" s="180"/>
      <c r="R213" s="180"/>
      <c r="S213" s="180"/>
      <c r="T213" s="180"/>
    </row>
    <row r="214" spans="1:20" ht="16.5" customHeight="1">
      <c r="A214" s="180"/>
      <c r="B214" s="180"/>
      <c r="C214" s="180"/>
      <c r="D214" s="180"/>
      <c r="E214" s="180"/>
      <c r="F214" s="181"/>
      <c r="G214" s="181"/>
      <c r="L214" s="180"/>
      <c r="M214" s="180"/>
      <c r="N214" s="180"/>
      <c r="P214" s="180"/>
      <c r="Q214" s="180"/>
      <c r="R214" s="180"/>
      <c r="S214" s="180"/>
      <c r="T214" s="180"/>
    </row>
    <row r="215" spans="1:20" ht="16.5" customHeight="1">
      <c r="A215" s="180"/>
      <c r="B215" s="180"/>
      <c r="C215" s="180"/>
      <c r="D215" s="180"/>
      <c r="E215" s="180"/>
      <c r="F215" s="181"/>
      <c r="G215" s="181"/>
      <c r="L215" s="180"/>
      <c r="M215" s="180"/>
      <c r="N215" s="180"/>
      <c r="P215" s="180"/>
      <c r="Q215" s="180"/>
      <c r="R215" s="180"/>
      <c r="S215" s="180"/>
      <c r="T215" s="180"/>
    </row>
    <row r="216" spans="1:20" ht="16.5" customHeight="1">
      <c r="A216" s="180"/>
      <c r="B216" s="180"/>
      <c r="C216" s="180"/>
      <c r="D216" s="180"/>
      <c r="E216" s="180"/>
      <c r="F216" s="181"/>
      <c r="G216" s="181"/>
      <c r="L216" s="180"/>
      <c r="M216" s="180"/>
      <c r="N216" s="180"/>
      <c r="P216" s="180"/>
      <c r="Q216" s="180"/>
      <c r="R216" s="180"/>
      <c r="S216" s="180"/>
      <c r="T216" s="180"/>
    </row>
    <row r="217" spans="1:20" ht="16.5" customHeight="1">
      <c r="A217" s="180"/>
      <c r="B217" s="180"/>
      <c r="C217" s="180"/>
      <c r="D217" s="180"/>
      <c r="E217" s="180"/>
      <c r="F217" s="181"/>
      <c r="G217" s="181"/>
      <c r="L217" s="180"/>
      <c r="M217" s="180"/>
      <c r="N217" s="180"/>
      <c r="P217" s="180"/>
      <c r="Q217" s="180"/>
      <c r="R217" s="180"/>
      <c r="S217" s="180"/>
      <c r="T217" s="180"/>
    </row>
    <row r="218" spans="1:20" ht="16.5" customHeight="1">
      <c r="A218" s="180"/>
      <c r="B218" s="180"/>
      <c r="C218" s="180"/>
      <c r="D218" s="180"/>
      <c r="E218" s="180"/>
      <c r="F218" s="181"/>
      <c r="G218" s="181"/>
      <c r="L218" s="180"/>
      <c r="M218" s="180"/>
      <c r="N218" s="180"/>
      <c r="P218" s="180"/>
      <c r="Q218" s="180"/>
      <c r="R218" s="180"/>
      <c r="S218" s="180"/>
      <c r="T218" s="180"/>
    </row>
    <row r="219" spans="1:20" ht="16.5" customHeight="1">
      <c r="A219" s="180"/>
      <c r="B219" s="180"/>
      <c r="C219" s="180"/>
      <c r="D219" s="180"/>
      <c r="E219" s="180"/>
      <c r="F219" s="181"/>
      <c r="G219" s="181"/>
      <c r="L219" s="180"/>
      <c r="M219" s="180"/>
      <c r="N219" s="180"/>
      <c r="P219" s="180"/>
      <c r="Q219" s="180"/>
      <c r="R219" s="180"/>
      <c r="S219" s="180"/>
      <c r="T219" s="180"/>
    </row>
    <row r="220" spans="1:20" ht="16.5" customHeight="1">
      <c r="A220" s="180"/>
      <c r="B220" s="180"/>
      <c r="C220" s="180"/>
      <c r="D220" s="180"/>
      <c r="E220" s="180"/>
      <c r="F220" s="181"/>
      <c r="G220" s="181"/>
      <c r="L220" s="180"/>
      <c r="M220" s="180"/>
      <c r="N220" s="180"/>
      <c r="P220" s="180"/>
      <c r="Q220" s="180"/>
      <c r="R220" s="180"/>
      <c r="S220" s="180"/>
      <c r="T220" s="180"/>
    </row>
    <row r="221" spans="1:20" ht="16.5" customHeight="1">
      <c r="A221" s="180"/>
      <c r="B221" s="180"/>
      <c r="C221" s="180"/>
      <c r="D221" s="180"/>
      <c r="E221" s="180"/>
      <c r="F221" s="181"/>
      <c r="G221" s="181"/>
      <c r="L221" s="180"/>
      <c r="M221" s="180"/>
      <c r="N221" s="180"/>
      <c r="P221" s="180"/>
      <c r="Q221" s="180"/>
      <c r="R221" s="180"/>
      <c r="S221" s="180"/>
      <c r="T221" s="180"/>
    </row>
    <row r="222" spans="1:20" ht="16.5" customHeight="1">
      <c r="A222" s="180"/>
      <c r="B222" s="180"/>
      <c r="C222" s="180"/>
      <c r="D222" s="180"/>
      <c r="E222" s="180"/>
      <c r="F222" s="181"/>
      <c r="G222" s="181"/>
      <c r="L222" s="180"/>
      <c r="M222" s="180"/>
      <c r="N222" s="180"/>
      <c r="P222" s="180"/>
      <c r="Q222" s="180"/>
      <c r="R222" s="180"/>
      <c r="S222" s="180"/>
      <c r="T222" s="180"/>
    </row>
    <row r="223" spans="1:20" ht="16.5" customHeight="1">
      <c r="A223" s="180"/>
      <c r="B223" s="180"/>
      <c r="C223" s="180"/>
      <c r="D223" s="180"/>
      <c r="E223" s="180"/>
      <c r="F223" s="181"/>
      <c r="G223" s="181"/>
      <c r="L223" s="180"/>
      <c r="M223" s="180"/>
      <c r="N223" s="180"/>
      <c r="P223" s="180"/>
      <c r="Q223" s="180"/>
      <c r="R223" s="180"/>
      <c r="S223" s="180"/>
      <c r="T223" s="180"/>
    </row>
    <row r="224" spans="1:20" ht="16.5" customHeight="1">
      <c r="A224" s="180"/>
      <c r="B224" s="180"/>
      <c r="C224" s="180"/>
      <c r="D224" s="180"/>
      <c r="E224" s="180"/>
      <c r="F224" s="181"/>
      <c r="G224" s="181"/>
      <c r="L224" s="180"/>
      <c r="M224" s="180"/>
      <c r="N224" s="180"/>
      <c r="P224" s="180"/>
      <c r="Q224" s="180"/>
      <c r="R224" s="180"/>
      <c r="S224" s="180"/>
      <c r="T224" s="180"/>
    </row>
    <row r="225" spans="1:20" ht="16.5" customHeight="1">
      <c r="A225" s="180"/>
      <c r="B225" s="180"/>
      <c r="C225" s="180"/>
      <c r="D225" s="180"/>
      <c r="E225" s="180"/>
      <c r="F225" s="181"/>
      <c r="G225" s="181"/>
      <c r="L225" s="180"/>
      <c r="M225" s="180"/>
      <c r="N225" s="180"/>
      <c r="P225" s="180"/>
      <c r="Q225" s="180"/>
      <c r="R225" s="180"/>
      <c r="S225" s="180"/>
      <c r="T225" s="180"/>
    </row>
    <row r="226" spans="1:20" ht="16.5" customHeight="1">
      <c r="A226" s="180"/>
      <c r="B226" s="180"/>
      <c r="C226" s="180"/>
      <c r="D226" s="180"/>
      <c r="E226" s="180"/>
      <c r="F226" s="181"/>
      <c r="G226" s="181"/>
      <c r="L226" s="180"/>
      <c r="M226" s="180"/>
      <c r="N226" s="180"/>
      <c r="P226" s="180"/>
      <c r="Q226" s="180"/>
      <c r="R226" s="180"/>
      <c r="S226" s="180"/>
      <c r="T226" s="180"/>
    </row>
    <row r="227" spans="1:20" ht="16.5" customHeight="1">
      <c r="A227" s="180"/>
      <c r="B227" s="180"/>
      <c r="C227" s="180"/>
      <c r="D227" s="180"/>
      <c r="E227" s="180"/>
      <c r="F227" s="181"/>
      <c r="G227" s="181"/>
      <c r="L227" s="180"/>
      <c r="M227" s="180"/>
      <c r="N227" s="180"/>
      <c r="P227" s="180"/>
      <c r="Q227" s="180"/>
      <c r="R227" s="180"/>
      <c r="S227" s="180"/>
      <c r="T227" s="180"/>
    </row>
    <row r="228" spans="1:20" ht="16.5" customHeight="1">
      <c r="A228" s="180"/>
      <c r="B228" s="180"/>
      <c r="C228" s="180"/>
      <c r="D228" s="180"/>
      <c r="E228" s="180"/>
      <c r="F228" s="181"/>
      <c r="G228" s="181"/>
      <c r="L228" s="180"/>
      <c r="M228" s="180"/>
      <c r="N228" s="180"/>
      <c r="P228" s="180"/>
      <c r="Q228" s="180"/>
      <c r="R228" s="180"/>
      <c r="S228" s="180"/>
      <c r="T228" s="180"/>
    </row>
    <row r="229" spans="1:20" ht="16.5" customHeight="1">
      <c r="A229" s="180"/>
      <c r="B229" s="180"/>
      <c r="C229" s="180"/>
      <c r="D229" s="180"/>
      <c r="E229" s="180"/>
      <c r="F229" s="181"/>
      <c r="G229" s="181"/>
      <c r="L229" s="180"/>
      <c r="M229" s="180"/>
      <c r="N229" s="180"/>
      <c r="P229" s="180"/>
      <c r="Q229" s="180"/>
      <c r="R229" s="180"/>
      <c r="S229" s="180"/>
      <c r="T229" s="180"/>
    </row>
    <row r="230" spans="1:20" ht="16.5" customHeight="1">
      <c r="A230" s="180"/>
      <c r="B230" s="180"/>
      <c r="C230" s="180"/>
      <c r="D230" s="180"/>
      <c r="E230" s="180"/>
      <c r="F230" s="181"/>
      <c r="G230" s="181"/>
      <c r="L230" s="180"/>
      <c r="M230" s="180"/>
      <c r="N230" s="180"/>
      <c r="P230" s="180"/>
      <c r="Q230" s="180"/>
      <c r="R230" s="180"/>
      <c r="S230" s="180"/>
      <c r="T230" s="180"/>
    </row>
    <row r="231" spans="1:20" ht="16.5" customHeight="1">
      <c r="A231" s="180"/>
      <c r="B231" s="180"/>
      <c r="C231" s="180"/>
      <c r="D231" s="180"/>
      <c r="E231" s="180"/>
      <c r="F231" s="181"/>
      <c r="G231" s="181"/>
      <c r="L231" s="180"/>
      <c r="M231" s="180"/>
      <c r="N231" s="180"/>
      <c r="P231" s="180"/>
      <c r="Q231" s="180"/>
      <c r="R231" s="180"/>
      <c r="S231" s="180"/>
      <c r="T231" s="180"/>
    </row>
    <row r="232" spans="1:20" ht="16.5" customHeight="1">
      <c r="A232" s="180"/>
      <c r="B232" s="180"/>
      <c r="C232" s="180"/>
      <c r="D232" s="180"/>
      <c r="E232" s="180"/>
      <c r="F232" s="181"/>
      <c r="G232" s="181"/>
      <c r="L232" s="180"/>
      <c r="M232" s="180"/>
      <c r="N232" s="180"/>
      <c r="P232" s="180"/>
      <c r="Q232" s="180"/>
      <c r="R232" s="180"/>
      <c r="S232" s="180"/>
      <c r="T232" s="180"/>
    </row>
    <row r="233" spans="1:20" ht="16.5" customHeight="1">
      <c r="A233" s="180"/>
      <c r="B233" s="180"/>
      <c r="C233" s="180"/>
      <c r="D233" s="180"/>
      <c r="E233" s="180"/>
      <c r="F233" s="181"/>
      <c r="G233" s="181"/>
      <c r="L233" s="180"/>
      <c r="M233" s="180"/>
      <c r="N233" s="180"/>
      <c r="P233" s="180"/>
      <c r="Q233" s="180"/>
      <c r="R233" s="180"/>
      <c r="S233" s="180"/>
      <c r="T233" s="180"/>
    </row>
    <row r="234" spans="1:20" ht="16.5" customHeight="1">
      <c r="A234" s="180"/>
      <c r="B234" s="180"/>
      <c r="C234" s="180"/>
      <c r="D234" s="180"/>
      <c r="E234" s="180"/>
      <c r="F234" s="181"/>
      <c r="G234" s="181"/>
      <c r="L234" s="180"/>
      <c r="M234" s="180"/>
      <c r="N234" s="180"/>
      <c r="P234" s="180"/>
      <c r="Q234" s="180"/>
      <c r="R234" s="180"/>
      <c r="S234" s="180"/>
      <c r="T234" s="180"/>
    </row>
    <row r="235" spans="1:20" ht="16.5" customHeight="1">
      <c r="A235" s="180"/>
      <c r="B235" s="180"/>
      <c r="C235" s="180"/>
      <c r="D235" s="180"/>
      <c r="E235" s="180"/>
      <c r="F235" s="181"/>
      <c r="G235" s="181"/>
      <c r="L235" s="180"/>
      <c r="M235" s="180"/>
      <c r="N235" s="180"/>
      <c r="P235" s="180"/>
      <c r="Q235" s="180"/>
      <c r="R235" s="180"/>
      <c r="S235" s="180"/>
      <c r="T235" s="180"/>
    </row>
    <row r="236" spans="1:20" ht="16.5" customHeight="1">
      <c r="A236" s="180"/>
      <c r="B236" s="180"/>
      <c r="C236" s="180"/>
      <c r="D236" s="180"/>
      <c r="E236" s="180"/>
      <c r="F236" s="181"/>
      <c r="G236" s="181"/>
      <c r="L236" s="180"/>
      <c r="M236" s="180"/>
      <c r="N236" s="180"/>
      <c r="P236" s="180"/>
      <c r="Q236" s="180"/>
      <c r="R236" s="180"/>
      <c r="S236" s="180"/>
      <c r="T236" s="180"/>
    </row>
    <row r="237" spans="1:20" ht="16.5" customHeight="1">
      <c r="A237" s="180"/>
      <c r="B237" s="180"/>
      <c r="C237" s="180"/>
      <c r="D237" s="180"/>
      <c r="E237" s="180"/>
      <c r="F237" s="181"/>
      <c r="G237" s="181"/>
      <c r="L237" s="180"/>
      <c r="M237" s="180"/>
      <c r="N237" s="180"/>
      <c r="P237" s="180"/>
      <c r="Q237" s="180"/>
      <c r="R237" s="180"/>
      <c r="S237" s="180"/>
      <c r="T237" s="180"/>
    </row>
    <row r="238" spans="1:20" ht="16.5" customHeight="1">
      <c r="A238" s="180"/>
      <c r="B238" s="180"/>
      <c r="C238" s="180"/>
      <c r="D238" s="180"/>
      <c r="E238" s="180"/>
      <c r="F238" s="181"/>
      <c r="G238" s="181"/>
      <c r="L238" s="180"/>
      <c r="M238" s="180"/>
      <c r="N238" s="180"/>
      <c r="P238" s="180"/>
      <c r="Q238" s="180"/>
      <c r="R238" s="180"/>
      <c r="S238" s="180"/>
      <c r="T238" s="180"/>
    </row>
    <row r="239" spans="1:20" ht="16.5" customHeight="1">
      <c r="A239" s="180"/>
      <c r="B239" s="180"/>
      <c r="C239" s="180"/>
      <c r="D239" s="180"/>
      <c r="E239" s="180"/>
      <c r="F239" s="181"/>
      <c r="G239" s="181"/>
      <c r="L239" s="180"/>
      <c r="M239" s="180"/>
      <c r="N239" s="180"/>
      <c r="P239" s="180"/>
      <c r="Q239" s="180"/>
      <c r="R239" s="180"/>
      <c r="S239" s="180"/>
      <c r="T239" s="180"/>
    </row>
    <row r="240" spans="1:20" ht="16.5" customHeight="1">
      <c r="A240" s="180"/>
      <c r="B240" s="180"/>
      <c r="C240" s="180"/>
      <c r="D240" s="180"/>
      <c r="E240" s="180"/>
      <c r="F240" s="181"/>
      <c r="G240" s="181"/>
      <c r="L240" s="180"/>
      <c r="M240" s="180"/>
      <c r="N240" s="180"/>
      <c r="P240" s="180"/>
      <c r="Q240" s="180"/>
      <c r="R240" s="180"/>
      <c r="S240" s="180"/>
      <c r="T240" s="180"/>
    </row>
    <row r="241" spans="1:20" ht="16.5" customHeight="1">
      <c r="A241" s="180"/>
      <c r="B241" s="180"/>
      <c r="C241" s="180"/>
      <c r="D241" s="180"/>
      <c r="E241" s="180"/>
      <c r="F241" s="181"/>
      <c r="G241" s="181"/>
      <c r="L241" s="180"/>
      <c r="M241" s="180"/>
      <c r="N241" s="180"/>
      <c r="P241" s="180"/>
      <c r="Q241" s="180"/>
      <c r="R241" s="180"/>
      <c r="S241" s="180"/>
      <c r="T241" s="180"/>
    </row>
    <row r="242" spans="1:20" ht="16.5" customHeight="1">
      <c r="A242" s="180"/>
      <c r="B242" s="180"/>
      <c r="C242" s="180"/>
      <c r="D242" s="180"/>
      <c r="E242" s="180"/>
      <c r="F242" s="181"/>
      <c r="G242" s="181"/>
      <c r="L242" s="180"/>
      <c r="M242" s="180"/>
      <c r="N242" s="180"/>
      <c r="P242" s="180"/>
      <c r="Q242" s="180"/>
      <c r="R242" s="180"/>
      <c r="S242" s="180"/>
      <c r="T242" s="180"/>
    </row>
    <row r="243" spans="1:20" ht="16.5" customHeight="1">
      <c r="A243" s="180"/>
      <c r="B243" s="180"/>
      <c r="C243" s="180"/>
      <c r="D243" s="180"/>
      <c r="E243" s="180"/>
      <c r="F243" s="181"/>
      <c r="G243" s="181"/>
      <c r="L243" s="180"/>
      <c r="M243" s="180"/>
      <c r="N243" s="180"/>
      <c r="P243" s="180"/>
      <c r="Q243" s="180"/>
      <c r="R243" s="180"/>
      <c r="S243" s="180"/>
      <c r="T243" s="180"/>
    </row>
    <row r="244" spans="1:20" ht="16.5" customHeight="1">
      <c r="A244" s="180"/>
      <c r="B244" s="180"/>
      <c r="C244" s="180"/>
      <c r="D244" s="180"/>
      <c r="E244" s="180"/>
      <c r="F244" s="181"/>
      <c r="G244" s="181"/>
      <c r="L244" s="180"/>
      <c r="M244" s="180"/>
      <c r="N244" s="180"/>
      <c r="P244" s="180"/>
      <c r="Q244" s="180"/>
      <c r="R244" s="180"/>
      <c r="S244" s="180"/>
      <c r="T244" s="180"/>
    </row>
    <row r="245" spans="1:20" ht="16.5" customHeight="1">
      <c r="A245" s="180"/>
      <c r="B245" s="180"/>
      <c r="C245" s="180"/>
      <c r="D245" s="180"/>
      <c r="E245" s="180"/>
      <c r="F245" s="181"/>
      <c r="G245" s="181"/>
      <c r="L245" s="180"/>
      <c r="M245" s="180"/>
      <c r="N245" s="180"/>
      <c r="P245" s="180"/>
      <c r="Q245" s="180"/>
      <c r="R245" s="180"/>
      <c r="S245" s="180"/>
      <c r="T245" s="180"/>
    </row>
    <row r="246" spans="1:20" ht="16.5" customHeight="1">
      <c r="A246" s="180"/>
      <c r="B246" s="180"/>
      <c r="C246" s="180"/>
      <c r="D246" s="180"/>
      <c r="E246" s="180"/>
      <c r="F246" s="181"/>
      <c r="G246" s="181"/>
      <c r="L246" s="180"/>
      <c r="M246" s="180"/>
      <c r="N246" s="180"/>
      <c r="P246" s="180"/>
      <c r="Q246" s="180"/>
      <c r="R246" s="180"/>
      <c r="S246" s="180"/>
      <c r="T246" s="180"/>
    </row>
    <row r="247" spans="1:20" ht="16.5" customHeight="1">
      <c r="A247" s="180"/>
      <c r="B247" s="180"/>
      <c r="C247" s="180"/>
      <c r="D247" s="180"/>
      <c r="E247" s="180"/>
      <c r="F247" s="181"/>
      <c r="G247" s="181"/>
      <c r="L247" s="180"/>
      <c r="M247" s="180"/>
      <c r="N247" s="180"/>
      <c r="P247" s="180"/>
      <c r="Q247" s="180"/>
      <c r="R247" s="180"/>
      <c r="S247" s="180"/>
      <c r="T247" s="180"/>
    </row>
    <row r="248" spans="1:20" ht="16.5" customHeight="1">
      <c r="A248" s="180"/>
      <c r="B248" s="180"/>
      <c r="C248" s="180"/>
      <c r="D248" s="180"/>
      <c r="E248" s="180"/>
      <c r="F248" s="181"/>
      <c r="G248" s="181"/>
      <c r="L248" s="180"/>
      <c r="M248" s="180"/>
      <c r="N248" s="180"/>
      <c r="P248" s="180"/>
      <c r="Q248" s="180"/>
      <c r="R248" s="180"/>
      <c r="S248" s="180"/>
      <c r="T248" s="180"/>
    </row>
    <row r="249" spans="1:20" ht="16.5" customHeight="1">
      <c r="A249" s="180"/>
      <c r="B249" s="180"/>
      <c r="C249" s="180"/>
      <c r="D249" s="180"/>
      <c r="E249" s="180"/>
      <c r="F249" s="181"/>
      <c r="G249" s="181"/>
      <c r="L249" s="180"/>
      <c r="M249" s="180"/>
      <c r="N249" s="180"/>
      <c r="P249" s="180"/>
      <c r="Q249" s="180"/>
      <c r="R249" s="180"/>
      <c r="S249" s="180"/>
      <c r="T249" s="180"/>
    </row>
    <row r="250" spans="1:20" ht="16.5" customHeight="1">
      <c r="A250" s="180"/>
      <c r="B250" s="180"/>
      <c r="C250" s="180"/>
      <c r="D250" s="180"/>
      <c r="E250" s="180"/>
      <c r="F250" s="181"/>
      <c r="G250" s="181"/>
      <c r="L250" s="180"/>
      <c r="M250" s="180"/>
      <c r="N250" s="180"/>
      <c r="P250" s="180"/>
      <c r="Q250" s="180"/>
      <c r="R250" s="180"/>
      <c r="S250" s="180"/>
      <c r="T250" s="180"/>
    </row>
    <row r="251" spans="1:20" ht="16.5" customHeight="1">
      <c r="A251" s="180"/>
      <c r="B251" s="180"/>
      <c r="C251" s="180"/>
      <c r="D251" s="180"/>
      <c r="E251" s="180"/>
      <c r="F251" s="181"/>
      <c r="G251" s="181"/>
      <c r="L251" s="180"/>
      <c r="M251" s="180"/>
      <c r="N251" s="180"/>
      <c r="P251" s="180"/>
      <c r="Q251" s="180"/>
      <c r="R251" s="180"/>
      <c r="S251" s="180"/>
      <c r="T251" s="180"/>
    </row>
    <row r="252" spans="1:20" ht="16.5" customHeight="1">
      <c r="A252" s="180"/>
      <c r="B252" s="180"/>
      <c r="C252" s="180"/>
      <c r="D252" s="180"/>
      <c r="E252" s="180"/>
      <c r="F252" s="181"/>
      <c r="G252" s="181"/>
      <c r="L252" s="180"/>
      <c r="M252" s="180"/>
      <c r="N252" s="180"/>
      <c r="P252" s="180"/>
      <c r="Q252" s="180"/>
      <c r="R252" s="180"/>
      <c r="S252" s="180"/>
      <c r="T252" s="180"/>
    </row>
    <row r="253" spans="1:20" ht="16.5" customHeight="1">
      <c r="A253" s="180"/>
      <c r="B253" s="180"/>
      <c r="C253" s="180"/>
      <c r="D253" s="180"/>
      <c r="E253" s="180"/>
      <c r="F253" s="181"/>
      <c r="G253" s="181"/>
      <c r="L253" s="180"/>
      <c r="M253" s="180"/>
      <c r="N253" s="180"/>
      <c r="P253" s="180"/>
      <c r="Q253" s="180"/>
      <c r="R253" s="180"/>
      <c r="S253" s="180"/>
      <c r="T253" s="180"/>
    </row>
    <row r="254" spans="1:20" ht="16.5" customHeight="1">
      <c r="A254" s="180"/>
      <c r="B254" s="180"/>
      <c r="C254" s="180"/>
      <c r="D254" s="180"/>
      <c r="E254" s="180"/>
      <c r="F254" s="181"/>
      <c r="G254" s="181"/>
      <c r="L254" s="180"/>
      <c r="M254" s="180"/>
      <c r="N254" s="180"/>
      <c r="P254" s="180"/>
      <c r="Q254" s="180"/>
      <c r="R254" s="180"/>
      <c r="S254" s="180"/>
      <c r="T254" s="180"/>
    </row>
    <row r="255" spans="1:20" ht="16.5" customHeight="1">
      <c r="A255" s="180"/>
      <c r="B255" s="180"/>
      <c r="C255" s="180"/>
      <c r="D255" s="180"/>
      <c r="E255" s="180"/>
      <c r="F255" s="181"/>
      <c r="G255" s="181"/>
      <c r="L255" s="180"/>
      <c r="M255" s="180"/>
      <c r="N255" s="180"/>
      <c r="P255" s="180"/>
      <c r="Q255" s="180"/>
      <c r="R255" s="180"/>
      <c r="S255" s="180"/>
      <c r="T255" s="180"/>
    </row>
    <row r="256" spans="1:20" ht="16.5" customHeight="1">
      <c r="A256" s="180"/>
      <c r="B256" s="180"/>
      <c r="C256" s="180"/>
      <c r="D256" s="180"/>
      <c r="E256" s="180"/>
      <c r="F256" s="181"/>
      <c r="G256" s="181"/>
      <c r="L256" s="180"/>
      <c r="M256" s="180"/>
      <c r="N256" s="180"/>
      <c r="P256" s="180"/>
      <c r="Q256" s="180"/>
      <c r="R256" s="180"/>
      <c r="S256" s="180"/>
      <c r="T256" s="180"/>
    </row>
    <row r="257" spans="1:20" ht="16.5" customHeight="1">
      <c r="A257" s="180"/>
      <c r="B257" s="180"/>
      <c r="C257" s="180"/>
      <c r="D257" s="180"/>
      <c r="E257" s="180"/>
      <c r="F257" s="181"/>
      <c r="G257" s="181"/>
      <c r="L257" s="180"/>
      <c r="M257" s="180"/>
      <c r="N257" s="180"/>
      <c r="P257" s="180"/>
      <c r="Q257" s="180"/>
      <c r="R257" s="180"/>
      <c r="S257" s="180"/>
      <c r="T257" s="180"/>
    </row>
    <row r="258" spans="1:20" ht="16.5" customHeight="1">
      <c r="A258" s="180"/>
      <c r="B258" s="180"/>
      <c r="C258" s="180"/>
      <c r="D258" s="180"/>
      <c r="E258" s="180"/>
      <c r="F258" s="181"/>
      <c r="G258" s="181"/>
      <c r="L258" s="180"/>
      <c r="M258" s="180"/>
      <c r="N258" s="180"/>
      <c r="P258" s="180"/>
      <c r="Q258" s="180"/>
      <c r="R258" s="180"/>
      <c r="S258" s="180"/>
      <c r="T258" s="180"/>
    </row>
    <row r="259" spans="1:20" ht="16.5" customHeight="1">
      <c r="A259" s="180"/>
      <c r="B259" s="180"/>
      <c r="C259" s="180"/>
      <c r="D259" s="180"/>
      <c r="E259" s="180"/>
      <c r="F259" s="181"/>
      <c r="G259" s="181"/>
      <c r="L259" s="180"/>
      <c r="M259" s="180"/>
      <c r="N259" s="180"/>
      <c r="P259" s="180"/>
      <c r="Q259" s="180"/>
      <c r="R259" s="180"/>
      <c r="S259" s="180"/>
      <c r="T259" s="180"/>
    </row>
    <row r="260" spans="1:20" ht="16.5" customHeight="1">
      <c r="A260" s="180"/>
      <c r="B260" s="180"/>
      <c r="C260" s="180"/>
      <c r="D260" s="180"/>
      <c r="E260" s="180"/>
      <c r="F260" s="181"/>
      <c r="G260" s="181"/>
      <c r="L260" s="180"/>
      <c r="M260" s="180"/>
      <c r="N260" s="180"/>
      <c r="P260" s="180"/>
      <c r="Q260" s="180"/>
      <c r="R260" s="180"/>
      <c r="S260" s="180"/>
      <c r="T260" s="180"/>
    </row>
    <row r="261" spans="1:20" ht="16.5" customHeight="1">
      <c r="A261" s="180"/>
      <c r="B261" s="180"/>
      <c r="C261" s="180"/>
      <c r="D261" s="180"/>
      <c r="E261" s="180"/>
      <c r="F261" s="181"/>
      <c r="G261" s="181"/>
      <c r="L261" s="180"/>
      <c r="M261" s="180"/>
      <c r="N261" s="180"/>
      <c r="P261" s="180"/>
      <c r="Q261" s="180"/>
      <c r="R261" s="180"/>
      <c r="S261" s="180"/>
      <c r="T261" s="180"/>
    </row>
    <row r="262" spans="1:20" ht="16.5" customHeight="1">
      <c r="A262" s="180"/>
      <c r="B262" s="180"/>
      <c r="C262" s="180"/>
      <c r="D262" s="180"/>
      <c r="E262" s="180"/>
      <c r="F262" s="181"/>
      <c r="G262" s="181"/>
      <c r="L262" s="180"/>
      <c r="M262" s="180"/>
      <c r="N262" s="180"/>
      <c r="P262" s="180"/>
      <c r="Q262" s="180"/>
      <c r="R262" s="180"/>
      <c r="S262" s="180"/>
      <c r="T262" s="180"/>
    </row>
    <row r="263" spans="1:20" ht="16.5" customHeight="1">
      <c r="A263" s="180"/>
      <c r="B263" s="180"/>
      <c r="C263" s="180"/>
      <c r="D263" s="180"/>
      <c r="E263" s="180"/>
      <c r="F263" s="181"/>
      <c r="G263" s="181"/>
      <c r="L263" s="180"/>
      <c r="M263" s="180"/>
      <c r="N263" s="180"/>
      <c r="P263" s="180"/>
      <c r="Q263" s="180"/>
      <c r="R263" s="180"/>
      <c r="S263" s="180"/>
      <c r="T263" s="180"/>
    </row>
    <row r="264" spans="1:20" ht="16.5" customHeight="1">
      <c r="A264" s="180"/>
      <c r="B264" s="180"/>
      <c r="C264" s="180"/>
      <c r="D264" s="180"/>
      <c r="E264" s="180"/>
      <c r="F264" s="181"/>
      <c r="G264" s="181"/>
      <c r="L264" s="180"/>
      <c r="M264" s="180"/>
      <c r="N264" s="180"/>
      <c r="P264" s="180"/>
      <c r="Q264" s="180"/>
      <c r="R264" s="180"/>
      <c r="S264" s="180"/>
      <c r="T264" s="180"/>
    </row>
    <row r="265" spans="1:20" ht="16.5" customHeight="1">
      <c r="A265" s="180"/>
      <c r="B265" s="180"/>
      <c r="C265" s="180"/>
      <c r="D265" s="180"/>
      <c r="E265" s="180"/>
      <c r="F265" s="181"/>
      <c r="G265" s="181"/>
      <c r="L265" s="180"/>
      <c r="M265" s="180"/>
      <c r="N265" s="180"/>
      <c r="P265" s="180"/>
      <c r="Q265" s="180"/>
      <c r="R265" s="180"/>
      <c r="S265" s="180"/>
      <c r="T265" s="180"/>
    </row>
    <row r="266" spans="1:20" ht="16.5" customHeight="1">
      <c r="A266" s="180"/>
      <c r="B266" s="180"/>
      <c r="C266" s="180"/>
      <c r="D266" s="180"/>
      <c r="E266" s="180"/>
      <c r="F266" s="181"/>
      <c r="G266" s="181"/>
      <c r="L266" s="180"/>
      <c r="M266" s="180"/>
      <c r="N266" s="180"/>
      <c r="P266" s="180"/>
      <c r="Q266" s="180"/>
      <c r="R266" s="180"/>
      <c r="S266" s="180"/>
      <c r="T266" s="180"/>
    </row>
    <row r="267" spans="1:20" ht="16.5" customHeight="1">
      <c r="A267" s="180"/>
      <c r="B267" s="180"/>
      <c r="C267" s="180"/>
      <c r="D267" s="180"/>
      <c r="E267" s="180"/>
      <c r="F267" s="181"/>
      <c r="G267" s="181"/>
      <c r="L267" s="180"/>
      <c r="M267" s="180"/>
      <c r="N267" s="180"/>
      <c r="P267" s="180"/>
      <c r="Q267" s="180"/>
      <c r="R267" s="180"/>
      <c r="S267" s="180"/>
      <c r="T267" s="180"/>
    </row>
    <row r="268" spans="1:20" ht="16.5" customHeight="1">
      <c r="A268" s="180"/>
      <c r="B268" s="180"/>
      <c r="C268" s="180"/>
      <c r="D268" s="180"/>
      <c r="E268" s="180"/>
      <c r="F268" s="181"/>
      <c r="G268" s="181"/>
      <c r="L268" s="180"/>
      <c r="M268" s="180"/>
      <c r="N268" s="180"/>
      <c r="P268" s="180"/>
      <c r="Q268" s="180"/>
      <c r="R268" s="180"/>
      <c r="S268" s="180"/>
      <c r="T268" s="180"/>
    </row>
    <row r="269" spans="1:20" ht="16.5" customHeight="1">
      <c r="A269" s="180"/>
      <c r="B269" s="180"/>
      <c r="C269" s="180"/>
      <c r="D269" s="180"/>
      <c r="E269" s="180"/>
      <c r="F269" s="181"/>
      <c r="G269" s="181"/>
      <c r="L269" s="180"/>
      <c r="M269" s="180"/>
      <c r="N269" s="180"/>
      <c r="P269" s="180"/>
      <c r="Q269" s="180"/>
      <c r="R269" s="180"/>
      <c r="S269" s="180"/>
      <c r="T269" s="180"/>
    </row>
    <row r="270" spans="1:20" ht="16.5" customHeight="1">
      <c r="A270" s="180"/>
      <c r="B270" s="180"/>
      <c r="C270" s="180"/>
      <c r="D270" s="180"/>
      <c r="E270" s="180"/>
      <c r="F270" s="181"/>
      <c r="G270" s="181"/>
      <c r="L270" s="180"/>
      <c r="M270" s="180"/>
      <c r="N270" s="180"/>
      <c r="P270" s="180"/>
      <c r="Q270" s="180"/>
      <c r="R270" s="180"/>
      <c r="S270" s="180"/>
      <c r="T270" s="180"/>
    </row>
    <row r="271" spans="1:20" ht="16.5" customHeight="1">
      <c r="A271" s="180"/>
      <c r="B271" s="180"/>
      <c r="C271" s="180"/>
      <c r="D271" s="180"/>
      <c r="E271" s="180"/>
      <c r="F271" s="181"/>
      <c r="G271" s="181"/>
      <c r="L271" s="180"/>
      <c r="M271" s="180"/>
      <c r="N271" s="180"/>
      <c r="P271" s="180"/>
      <c r="Q271" s="180"/>
      <c r="R271" s="180"/>
      <c r="S271" s="180"/>
      <c r="T271" s="180"/>
    </row>
    <row r="272" spans="1:20" ht="16.5" customHeight="1">
      <c r="A272" s="180"/>
      <c r="B272" s="180"/>
      <c r="C272" s="180"/>
      <c r="D272" s="180"/>
      <c r="E272" s="180"/>
      <c r="F272" s="181"/>
      <c r="G272" s="181"/>
      <c r="L272" s="180"/>
      <c r="M272" s="180"/>
      <c r="N272" s="180"/>
      <c r="P272" s="180"/>
      <c r="Q272" s="180"/>
      <c r="R272" s="180"/>
      <c r="S272" s="180"/>
      <c r="T272" s="180"/>
    </row>
    <row r="273" spans="1:20" ht="16.5" customHeight="1">
      <c r="A273" s="180"/>
      <c r="B273" s="180"/>
      <c r="C273" s="180"/>
      <c r="D273" s="180"/>
      <c r="E273" s="180"/>
      <c r="F273" s="181"/>
      <c r="G273" s="181"/>
      <c r="L273" s="180"/>
      <c r="M273" s="180"/>
      <c r="N273" s="180"/>
      <c r="P273" s="180"/>
      <c r="Q273" s="180"/>
      <c r="R273" s="180"/>
      <c r="S273" s="180"/>
      <c r="T273" s="180"/>
    </row>
    <row r="274" spans="1:20" ht="16.5" customHeight="1">
      <c r="A274" s="180"/>
      <c r="B274" s="180"/>
      <c r="C274" s="180"/>
      <c r="D274" s="180"/>
      <c r="E274" s="180"/>
      <c r="F274" s="181"/>
      <c r="G274" s="181"/>
      <c r="L274" s="180"/>
      <c r="M274" s="180"/>
      <c r="N274" s="180"/>
      <c r="P274" s="180"/>
      <c r="Q274" s="180"/>
      <c r="R274" s="180"/>
      <c r="S274" s="180"/>
      <c r="T274" s="180"/>
    </row>
    <row r="275" spans="1:20" ht="16.5" customHeight="1">
      <c r="A275" s="180"/>
      <c r="B275" s="180"/>
      <c r="C275" s="180"/>
      <c r="D275" s="180"/>
      <c r="E275" s="180"/>
      <c r="F275" s="181"/>
      <c r="G275" s="181"/>
      <c r="L275" s="180"/>
      <c r="M275" s="180"/>
      <c r="N275" s="180"/>
      <c r="P275" s="180"/>
      <c r="Q275" s="180"/>
      <c r="R275" s="180"/>
      <c r="S275" s="180"/>
      <c r="T275" s="180"/>
    </row>
    <row r="276" spans="1:20" ht="16.5" customHeight="1">
      <c r="A276" s="180"/>
      <c r="B276" s="180"/>
      <c r="C276" s="180"/>
      <c r="D276" s="180"/>
      <c r="E276" s="180"/>
      <c r="F276" s="181"/>
      <c r="G276" s="181"/>
      <c r="L276" s="180"/>
      <c r="M276" s="180"/>
      <c r="N276" s="180"/>
      <c r="P276" s="180"/>
      <c r="Q276" s="180"/>
      <c r="R276" s="180"/>
      <c r="S276" s="180"/>
      <c r="T276" s="180"/>
    </row>
    <row r="277" spans="1:20" ht="16.5" customHeight="1">
      <c r="A277" s="180"/>
      <c r="B277" s="180"/>
      <c r="C277" s="180"/>
      <c r="D277" s="180"/>
      <c r="E277" s="180"/>
      <c r="F277" s="181"/>
      <c r="G277" s="181"/>
      <c r="L277" s="180"/>
      <c r="M277" s="180"/>
      <c r="N277" s="180"/>
      <c r="P277" s="180"/>
      <c r="Q277" s="180"/>
      <c r="R277" s="180"/>
      <c r="S277" s="180"/>
      <c r="T277" s="180"/>
    </row>
    <row r="278" spans="1:20" ht="16.5" customHeight="1">
      <c r="A278" s="180"/>
      <c r="B278" s="180"/>
      <c r="C278" s="180"/>
      <c r="D278" s="180"/>
      <c r="E278" s="180"/>
      <c r="F278" s="181"/>
      <c r="G278" s="181"/>
      <c r="L278" s="180"/>
      <c r="M278" s="180"/>
      <c r="N278" s="180"/>
      <c r="P278" s="180"/>
      <c r="Q278" s="180"/>
      <c r="R278" s="180"/>
      <c r="S278" s="180"/>
      <c r="T278" s="180"/>
    </row>
    <row r="279" spans="1:20" ht="16.5" customHeight="1">
      <c r="A279" s="180"/>
      <c r="B279" s="180"/>
      <c r="C279" s="180"/>
      <c r="D279" s="180"/>
      <c r="E279" s="180"/>
      <c r="F279" s="181"/>
      <c r="G279" s="181"/>
      <c r="L279" s="180"/>
      <c r="M279" s="180"/>
      <c r="N279" s="180"/>
      <c r="P279" s="180"/>
      <c r="Q279" s="180"/>
      <c r="R279" s="180"/>
      <c r="S279" s="180"/>
      <c r="T279" s="180"/>
    </row>
    <row r="280" spans="1:20" ht="16.5" customHeight="1">
      <c r="A280" s="180"/>
      <c r="B280" s="180"/>
      <c r="C280" s="180"/>
      <c r="D280" s="180"/>
      <c r="E280" s="180"/>
      <c r="F280" s="181"/>
      <c r="G280" s="181"/>
      <c r="L280" s="180"/>
      <c r="M280" s="180"/>
      <c r="N280" s="180"/>
      <c r="P280" s="180"/>
      <c r="Q280" s="180"/>
      <c r="R280" s="180"/>
      <c r="S280" s="180"/>
      <c r="T280" s="180"/>
    </row>
    <row r="281" spans="1:20" ht="16.5" customHeight="1">
      <c r="A281" s="180"/>
      <c r="B281" s="180"/>
      <c r="C281" s="180"/>
      <c r="D281" s="180"/>
      <c r="E281" s="180"/>
      <c r="F281" s="181"/>
      <c r="G281" s="181"/>
      <c r="L281" s="180"/>
      <c r="M281" s="180"/>
      <c r="N281" s="180"/>
      <c r="P281" s="180"/>
      <c r="Q281" s="180"/>
      <c r="R281" s="180"/>
      <c r="S281" s="180"/>
      <c r="T281" s="180"/>
    </row>
    <row r="282" spans="1:20" ht="16.5" customHeight="1">
      <c r="A282" s="180"/>
      <c r="B282" s="180"/>
      <c r="C282" s="180"/>
      <c r="D282" s="180"/>
      <c r="E282" s="180"/>
      <c r="F282" s="181"/>
      <c r="G282" s="181"/>
      <c r="L282" s="180"/>
      <c r="M282" s="180"/>
      <c r="N282" s="180"/>
      <c r="P282" s="180"/>
      <c r="Q282" s="180"/>
      <c r="R282" s="180"/>
      <c r="S282" s="180"/>
      <c r="T282" s="180"/>
    </row>
    <row r="283" spans="1:20" ht="16.5" customHeight="1">
      <c r="A283" s="180"/>
      <c r="B283" s="180"/>
      <c r="C283" s="180"/>
      <c r="D283" s="180"/>
      <c r="E283" s="180"/>
      <c r="F283" s="181"/>
      <c r="G283" s="181"/>
      <c r="L283" s="180"/>
      <c r="M283" s="180"/>
      <c r="N283" s="180"/>
      <c r="P283" s="180"/>
      <c r="Q283" s="180"/>
      <c r="R283" s="180"/>
      <c r="S283" s="180"/>
      <c r="T283" s="180"/>
    </row>
    <row r="284" spans="1:20" ht="16.5" customHeight="1">
      <c r="A284" s="180"/>
      <c r="B284" s="180"/>
      <c r="C284" s="180"/>
      <c r="D284" s="180"/>
      <c r="E284" s="180"/>
      <c r="F284" s="181"/>
      <c r="G284" s="181"/>
      <c r="L284" s="180"/>
      <c r="M284" s="180"/>
      <c r="N284" s="180"/>
      <c r="P284" s="180"/>
      <c r="Q284" s="180"/>
      <c r="R284" s="180"/>
      <c r="S284" s="180"/>
      <c r="T284" s="180"/>
    </row>
    <row r="285" spans="1:20" ht="16.5" customHeight="1">
      <c r="A285" s="180"/>
      <c r="B285" s="180"/>
      <c r="C285" s="180"/>
      <c r="D285" s="180"/>
      <c r="E285" s="180"/>
      <c r="F285" s="181"/>
      <c r="G285" s="181"/>
      <c r="L285" s="180"/>
      <c r="M285" s="180"/>
      <c r="N285" s="180"/>
      <c r="P285" s="180"/>
      <c r="Q285" s="180"/>
      <c r="R285" s="180"/>
      <c r="S285" s="180"/>
      <c r="T285" s="180"/>
    </row>
    <row r="286" spans="1:20" ht="16.5" customHeight="1">
      <c r="A286" s="180"/>
      <c r="B286" s="180"/>
      <c r="C286" s="180"/>
      <c r="D286" s="180"/>
      <c r="E286" s="180"/>
      <c r="F286" s="181"/>
      <c r="G286" s="181"/>
      <c r="L286" s="180"/>
      <c r="M286" s="180"/>
      <c r="N286" s="180"/>
      <c r="P286" s="180"/>
      <c r="Q286" s="180"/>
      <c r="R286" s="180"/>
      <c r="S286" s="180"/>
      <c r="T286" s="180"/>
    </row>
    <row r="287" spans="1:20" ht="16.5" customHeight="1">
      <c r="A287" s="180"/>
      <c r="B287" s="180"/>
      <c r="C287" s="180"/>
      <c r="D287" s="180"/>
      <c r="E287" s="180"/>
      <c r="F287" s="181"/>
      <c r="G287" s="181"/>
      <c r="L287" s="180"/>
      <c r="M287" s="180"/>
      <c r="N287" s="180"/>
      <c r="P287" s="180"/>
      <c r="Q287" s="180"/>
      <c r="R287" s="180"/>
      <c r="S287" s="180"/>
      <c r="T287" s="180"/>
    </row>
    <row r="288" spans="1:20" ht="16.5" customHeight="1">
      <c r="A288" s="180"/>
      <c r="B288" s="180"/>
      <c r="C288" s="180"/>
      <c r="D288" s="180"/>
      <c r="E288" s="180"/>
      <c r="F288" s="181"/>
      <c r="G288" s="181"/>
      <c r="L288" s="180"/>
      <c r="M288" s="180"/>
      <c r="N288" s="180"/>
      <c r="P288" s="180"/>
      <c r="Q288" s="180"/>
      <c r="R288" s="180"/>
      <c r="S288" s="180"/>
      <c r="T288" s="180"/>
    </row>
    <row r="289" spans="1:20" ht="16.5" customHeight="1">
      <c r="A289" s="180"/>
      <c r="B289" s="180"/>
      <c r="C289" s="180"/>
      <c r="D289" s="180"/>
      <c r="E289" s="180"/>
      <c r="F289" s="181"/>
      <c r="G289" s="181"/>
      <c r="L289" s="180"/>
      <c r="M289" s="180"/>
      <c r="N289" s="180"/>
      <c r="P289" s="180"/>
      <c r="Q289" s="180"/>
      <c r="R289" s="180"/>
      <c r="S289" s="180"/>
      <c r="T289" s="180"/>
    </row>
    <row r="290" spans="1:20" ht="16.5" customHeight="1">
      <c r="A290" s="180"/>
      <c r="B290" s="180"/>
      <c r="C290" s="180"/>
      <c r="D290" s="180"/>
      <c r="E290" s="180"/>
      <c r="F290" s="181"/>
      <c r="G290" s="181"/>
      <c r="L290" s="180"/>
      <c r="M290" s="180"/>
      <c r="N290" s="180"/>
      <c r="P290" s="180"/>
      <c r="Q290" s="180"/>
      <c r="R290" s="180"/>
      <c r="S290" s="180"/>
      <c r="T290" s="180"/>
    </row>
    <row r="291" spans="1:20" ht="16.5" customHeight="1">
      <c r="A291" s="180"/>
      <c r="B291" s="180"/>
      <c r="C291" s="180"/>
      <c r="D291" s="180"/>
      <c r="E291" s="180"/>
      <c r="F291" s="181"/>
      <c r="G291" s="181"/>
      <c r="L291" s="180"/>
      <c r="M291" s="180"/>
      <c r="N291" s="180"/>
      <c r="P291" s="180"/>
      <c r="Q291" s="180"/>
      <c r="R291" s="180"/>
      <c r="S291" s="180"/>
      <c r="T291" s="180"/>
    </row>
    <row r="292" spans="1:20" ht="16.5" customHeight="1">
      <c r="A292" s="180"/>
      <c r="B292" s="180"/>
      <c r="C292" s="180"/>
      <c r="D292" s="180"/>
      <c r="E292" s="180"/>
      <c r="F292" s="181"/>
      <c r="G292" s="181"/>
      <c r="L292" s="180"/>
      <c r="M292" s="180"/>
      <c r="N292" s="180"/>
      <c r="P292" s="180"/>
      <c r="Q292" s="180"/>
      <c r="R292" s="180"/>
      <c r="S292" s="180"/>
      <c r="T292" s="180"/>
    </row>
    <row r="293" spans="1:20" ht="16.5" customHeight="1">
      <c r="A293" s="180"/>
      <c r="B293" s="180"/>
      <c r="C293" s="180"/>
      <c r="D293" s="180"/>
      <c r="E293" s="180"/>
      <c r="F293" s="181"/>
      <c r="G293" s="181"/>
      <c r="L293" s="180"/>
      <c r="M293" s="180"/>
      <c r="N293" s="180"/>
      <c r="P293" s="180"/>
      <c r="Q293" s="180"/>
      <c r="R293" s="180"/>
      <c r="S293" s="180"/>
      <c r="T293" s="180"/>
    </row>
    <row r="294" spans="1:20" ht="16.5" customHeight="1">
      <c r="A294" s="180"/>
      <c r="B294" s="180"/>
      <c r="C294" s="180"/>
      <c r="D294" s="180"/>
      <c r="E294" s="180"/>
      <c r="F294" s="181"/>
      <c r="G294" s="181"/>
      <c r="L294" s="180"/>
      <c r="M294" s="180"/>
      <c r="N294" s="180"/>
      <c r="P294" s="180"/>
      <c r="Q294" s="180"/>
      <c r="R294" s="180"/>
      <c r="S294" s="180"/>
      <c r="T294" s="180"/>
    </row>
    <row r="295" spans="1:20" ht="16.5" customHeight="1">
      <c r="A295" s="180"/>
      <c r="B295" s="180"/>
      <c r="C295" s="180"/>
      <c r="D295" s="180"/>
      <c r="E295" s="180"/>
      <c r="F295" s="181"/>
      <c r="G295" s="181"/>
      <c r="L295" s="180"/>
      <c r="M295" s="180"/>
      <c r="N295" s="180"/>
      <c r="P295" s="180"/>
      <c r="Q295" s="180"/>
      <c r="R295" s="180"/>
      <c r="S295" s="180"/>
      <c r="T295" s="180"/>
    </row>
    <row r="296" spans="1:20" ht="16.5" customHeight="1">
      <c r="A296" s="180"/>
      <c r="B296" s="180"/>
      <c r="C296" s="180"/>
      <c r="D296" s="180"/>
      <c r="E296" s="180"/>
      <c r="F296" s="181"/>
      <c r="G296" s="181"/>
      <c r="L296" s="180"/>
      <c r="M296" s="180"/>
      <c r="N296" s="180"/>
      <c r="P296" s="180"/>
      <c r="Q296" s="180"/>
      <c r="R296" s="180"/>
      <c r="S296" s="180"/>
      <c r="T296" s="180"/>
    </row>
    <row r="297" spans="1:20" ht="16.5" customHeight="1">
      <c r="A297" s="180"/>
      <c r="B297" s="180"/>
      <c r="C297" s="180"/>
      <c r="D297" s="180"/>
      <c r="E297" s="180"/>
      <c r="F297" s="181"/>
      <c r="G297" s="181"/>
      <c r="L297" s="180"/>
      <c r="M297" s="180"/>
      <c r="N297" s="180"/>
      <c r="P297" s="180"/>
      <c r="Q297" s="180"/>
      <c r="R297" s="180"/>
      <c r="S297" s="180"/>
      <c r="T297" s="180"/>
    </row>
    <row r="298" spans="1:20" ht="16.5" customHeight="1">
      <c r="A298" s="180"/>
      <c r="B298" s="180"/>
      <c r="C298" s="180"/>
      <c r="D298" s="180"/>
      <c r="E298" s="180"/>
      <c r="F298" s="181"/>
      <c r="G298" s="181"/>
      <c r="L298" s="180"/>
      <c r="M298" s="180"/>
      <c r="N298" s="180"/>
      <c r="P298" s="180"/>
      <c r="Q298" s="180"/>
      <c r="R298" s="180"/>
      <c r="S298" s="180"/>
      <c r="T298" s="180"/>
    </row>
    <row r="299" spans="1:20" ht="16.5" customHeight="1">
      <c r="A299" s="180"/>
      <c r="B299" s="180"/>
      <c r="C299" s="180"/>
      <c r="D299" s="180"/>
      <c r="E299" s="180"/>
      <c r="F299" s="181"/>
      <c r="G299" s="181"/>
      <c r="L299" s="180"/>
      <c r="M299" s="180"/>
      <c r="N299" s="180"/>
      <c r="P299" s="180"/>
      <c r="Q299" s="180"/>
      <c r="R299" s="180"/>
      <c r="S299" s="180"/>
      <c r="T299" s="180"/>
    </row>
    <row r="300" spans="1:20" ht="16.5" customHeight="1">
      <c r="A300" s="180"/>
      <c r="B300" s="180"/>
      <c r="C300" s="180"/>
      <c r="D300" s="180"/>
      <c r="E300" s="180"/>
      <c r="F300" s="181"/>
      <c r="G300" s="181"/>
      <c r="L300" s="180"/>
      <c r="M300" s="180"/>
      <c r="N300" s="180"/>
      <c r="P300" s="180"/>
      <c r="Q300" s="180"/>
      <c r="R300" s="180"/>
      <c r="S300" s="180"/>
      <c r="T300" s="180"/>
    </row>
    <row r="301" spans="1:20" ht="16.5" customHeight="1">
      <c r="A301" s="180"/>
      <c r="B301" s="180"/>
      <c r="C301" s="180"/>
      <c r="D301" s="180"/>
      <c r="E301" s="180"/>
      <c r="F301" s="181"/>
      <c r="G301" s="181"/>
      <c r="L301" s="180"/>
      <c r="M301" s="180"/>
      <c r="N301" s="180"/>
      <c r="P301" s="180"/>
      <c r="Q301" s="180"/>
      <c r="R301" s="180"/>
      <c r="S301" s="180"/>
      <c r="T301" s="180"/>
    </row>
    <row r="302" spans="1:20" ht="16.5" customHeight="1">
      <c r="A302" s="180"/>
      <c r="B302" s="180"/>
      <c r="C302" s="180"/>
      <c r="D302" s="180"/>
      <c r="E302" s="180"/>
      <c r="F302" s="181"/>
      <c r="G302" s="181"/>
      <c r="L302" s="180"/>
      <c r="M302" s="180"/>
      <c r="N302" s="180"/>
      <c r="P302" s="180"/>
      <c r="Q302" s="180"/>
      <c r="R302" s="180"/>
      <c r="S302" s="180"/>
      <c r="T302" s="180"/>
    </row>
    <row r="303" spans="1:20" ht="16.5" customHeight="1">
      <c r="A303" s="180"/>
      <c r="B303" s="180"/>
      <c r="C303" s="180"/>
      <c r="D303" s="180"/>
      <c r="E303" s="180"/>
      <c r="F303" s="181"/>
      <c r="G303" s="181"/>
      <c r="L303" s="180"/>
      <c r="M303" s="180"/>
      <c r="N303" s="180"/>
      <c r="P303" s="180"/>
      <c r="Q303" s="180"/>
      <c r="R303" s="180"/>
      <c r="S303" s="180"/>
      <c r="T303" s="180"/>
    </row>
    <row r="304" spans="1:20" ht="16.5" customHeight="1">
      <c r="A304" s="180"/>
      <c r="B304" s="180"/>
      <c r="C304" s="180"/>
      <c r="D304" s="180"/>
      <c r="E304" s="180"/>
      <c r="F304" s="181"/>
      <c r="G304" s="181"/>
      <c r="L304" s="180"/>
      <c r="M304" s="180"/>
      <c r="N304" s="180"/>
      <c r="P304" s="180"/>
      <c r="Q304" s="180"/>
      <c r="R304" s="180"/>
      <c r="S304" s="180"/>
      <c r="T304" s="180"/>
    </row>
    <row r="305" spans="1:20" ht="16.5" customHeight="1">
      <c r="A305" s="180"/>
      <c r="B305" s="180"/>
      <c r="C305" s="180"/>
      <c r="D305" s="180"/>
      <c r="E305" s="180"/>
      <c r="F305" s="181"/>
      <c r="G305" s="181"/>
      <c r="L305" s="180"/>
      <c r="M305" s="180"/>
      <c r="N305" s="180"/>
      <c r="P305" s="180"/>
      <c r="Q305" s="180"/>
      <c r="R305" s="180"/>
      <c r="S305" s="180"/>
      <c r="T305" s="180"/>
    </row>
    <row r="306" spans="1:20" ht="16.5" customHeight="1">
      <c r="A306" s="180"/>
      <c r="B306" s="180"/>
      <c r="C306" s="180"/>
      <c r="D306" s="180"/>
      <c r="E306" s="180"/>
      <c r="F306" s="181"/>
      <c r="G306" s="181"/>
      <c r="L306" s="180"/>
      <c r="M306" s="180"/>
      <c r="N306" s="180"/>
      <c r="P306" s="180"/>
      <c r="Q306" s="180"/>
      <c r="R306" s="180"/>
      <c r="S306" s="180"/>
      <c r="T306" s="180"/>
    </row>
    <row r="307" spans="1:20" ht="16.5" customHeight="1">
      <c r="A307" s="180"/>
      <c r="B307" s="180"/>
      <c r="C307" s="180"/>
      <c r="D307" s="180"/>
      <c r="E307" s="180"/>
      <c r="F307" s="181"/>
      <c r="G307" s="181"/>
      <c r="L307" s="180"/>
      <c r="M307" s="180"/>
      <c r="N307" s="180"/>
      <c r="P307" s="180"/>
      <c r="Q307" s="180"/>
      <c r="R307" s="180"/>
      <c r="S307" s="180"/>
      <c r="T307" s="180"/>
    </row>
    <row r="308" spans="1:20" ht="16.5" customHeight="1">
      <c r="A308" s="180"/>
      <c r="B308" s="180"/>
      <c r="C308" s="180"/>
      <c r="D308" s="180"/>
      <c r="E308" s="180"/>
      <c r="F308" s="181"/>
      <c r="G308" s="181"/>
      <c r="L308" s="180"/>
      <c r="M308" s="180"/>
      <c r="N308" s="180"/>
      <c r="P308" s="180"/>
      <c r="Q308" s="180"/>
      <c r="R308" s="180"/>
      <c r="S308" s="180"/>
      <c r="T308" s="180"/>
    </row>
    <row r="309" spans="1:20" ht="16.5" customHeight="1">
      <c r="A309" s="180"/>
      <c r="B309" s="180"/>
      <c r="C309" s="180"/>
      <c r="D309" s="180"/>
      <c r="E309" s="180"/>
      <c r="F309" s="181"/>
      <c r="G309" s="181"/>
      <c r="L309" s="180"/>
      <c r="M309" s="180"/>
      <c r="N309" s="180"/>
      <c r="P309" s="180"/>
      <c r="Q309" s="180"/>
      <c r="R309" s="180"/>
      <c r="S309" s="180"/>
      <c r="T309" s="180"/>
    </row>
    <row r="310" spans="1:20" ht="16.5" customHeight="1">
      <c r="A310" s="180"/>
      <c r="B310" s="180"/>
      <c r="C310" s="180"/>
      <c r="D310" s="180"/>
      <c r="E310" s="180"/>
      <c r="F310" s="181"/>
      <c r="G310" s="181"/>
      <c r="L310" s="180"/>
      <c r="M310" s="180"/>
      <c r="N310" s="180"/>
      <c r="P310" s="180"/>
      <c r="Q310" s="180"/>
      <c r="R310" s="180"/>
      <c r="S310" s="180"/>
      <c r="T310" s="180"/>
    </row>
    <row r="311" spans="1:20" ht="16.5" customHeight="1">
      <c r="A311" s="180"/>
      <c r="B311" s="180"/>
      <c r="C311" s="180"/>
      <c r="D311" s="180"/>
      <c r="E311" s="180"/>
      <c r="F311" s="181"/>
      <c r="G311" s="181"/>
      <c r="L311" s="180"/>
      <c r="M311" s="180"/>
      <c r="N311" s="180"/>
      <c r="P311" s="180"/>
      <c r="Q311" s="180"/>
      <c r="R311" s="180"/>
      <c r="S311" s="180"/>
      <c r="T311" s="180"/>
    </row>
    <row r="312" spans="1:20" ht="16.5" customHeight="1">
      <c r="A312" s="180"/>
      <c r="B312" s="180"/>
      <c r="C312" s="180"/>
      <c r="D312" s="180"/>
      <c r="E312" s="180"/>
      <c r="F312" s="181"/>
      <c r="G312" s="181"/>
      <c r="L312" s="180"/>
      <c r="M312" s="180"/>
      <c r="N312" s="180"/>
      <c r="P312" s="180"/>
      <c r="Q312" s="180"/>
      <c r="R312" s="180"/>
      <c r="S312" s="180"/>
      <c r="T312" s="180"/>
    </row>
    <row r="313" spans="1:20" ht="16.5" customHeight="1">
      <c r="A313" s="180"/>
      <c r="B313" s="180"/>
      <c r="C313" s="180"/>
      <c r="D313" s="180"/>
      <c r="E313" s="180"/>
      <c r="F313" s="181"/>
      <c r="G313" s="181"/>
      <c r="L313" s="180"/>
      <c r="M313" s="180"/>
      <c r="N313" s="180"/>
      <c r="P313" s="180"/>
      <c r="Q313" s="180"/>
      <c r="R313" s="180"/>
      <c r="S313" s="180"/>
      <c r="T313" s="180"/>
    </row>
    <row r="314" spans="1:20" ht="16.5" customHeight="1">
      <c r="A314" s="180"/>
      <c r="B314" s="180"/>
      <c r="C314" s="180"/>
      <c r="D314" s="180"/>
      <c r="E314" s="180"/>
      <c r="F314" s="181"/>
      <c r="G314" s="181"/>
      <c r="L314" s="180"/>
      <c r="M314" s="180"/>
      <c r="N314" s="180"/>
      <c r="P314" s="180"/>
      <c r="Q314" s="180"/>
      <c r="R314" s="180"/>
      <c r="S314" s="180"/>
      <c r="T314" s="180"/>
    </row>
    <row r="315" spans="1:20" ht="16.5" customHeight="1">
      <c r="A315" s="180"/>
      <c r="B315" s="180"/>
      <c r="C315" s="180"/>
      <c r="D315" s="180"/>
      <c r="E315" s="180"/>
      <c r="F315" s="181"/>
      <c r="G315" s="181"/>
      <c r="L315" s="180"/>
      <c r="M315" s="180"/>
      <c r="N315" s="180"/>
      <c r="P315" s="180"/>
      <c r="Q315" s="180"/>
      <c r="R315" s="180"/>
      <c r="S315" s="180"/>
      <c r="T315" s="180"/>
    </row>
    <row r="316" spans="1:20" ht="16.5" customHeight="1">
      <c r="A316" s="180"/>
      <c r="B316" s="180"/>
      <c r="C316" s="180"/>
      <c r="D316" s="180"/>
      <c r="E316" s="180"/>
      <c r="F316" s="181"/>
      <c r="G316" s="181"/>
      <c r="L316" s="180"/>
      <c r="M316" s="180"/>
      <c r="N316" s="180"/>
      <c r="P316" s="180"/>
      <c r="Q316" s="180"/>
      <c r="R316" s="180"/>
      <c r="S316" s="180"/>
      <c r="T316" s="180"/>
    </row>
    <row r="317" spans="1:20" ht="16.5" customHeight="1">
      <c r="A317" s="180"/>
      <c r="B317" s="180"/>
      <c r="C317" s="180"/>
      <c r="D317" s="180"/>
      <c r="E317" s="180"/>
      <c r="F317" s="181"/>
      <c r="G317" s="181"/>
      <c r="L317" s="180"/>
      <c r="M317" s="180"/>
      <c r="N317" s="180"/>
      <c r="P317" s="180"/>
      <c r="Q317" s="180"/>
      <c r="R317" s="180"/>
      <c r="S317" s="180"/>
      <c r="T317" s="180"/>
    </row>
    <row r="318" spans="1:20" ht="16.5" customHeight="1">
      <c r="A318" s="180"/>
      <c r="B318" s="180"/>
      <c r="C318" s="180"/>
      <c r="D318" s="180"/>
      <c r="E318" s="180"/>
      <c r="F318" s="181"/>
      <c r="G318" s="181"/>
      <c r="L318" s="180"/>
      <c r="M318" s="180"/>
      <c r="N318" s="180"/>
      <c r="P318" s="180"/>
      <c r="Q318" s="180"/>
      <c r="R318" s="180"/>
      <c r="S318" s="180"/>
      <c r="T318" s="180"/>
    </row>
    <row r="319" spans="1:20" ht="16.5" customHeight="1">
      <c r="A319" s="180"/>
      <c r="B319" s="180"/>
      <c r="C319" s="180"/>
      <c r="D319" s="180"/>
      <c r="E319" s="180"/>
      <c r="F319" s="181"/>
      <c r="G319" s="181"/>
      <c r="L319" s="180"/>
      <c r="M319" s="180"/>
      <c r="N319" s="180"/>
      <c r="P319" s="180"/>
      <c r="Q319" s="180"/>
      <c r="R319" s="180"/>
      <c r="S319" s="180"/>
      <c r="T319" s="180"/>
    </row>
    <row r="320" spans="1:20" ht="16.5" customHeight="1">
      <c r="A320" s="180"/>
      <c r="B320" s="180"/>
      <c r="C320" s="180"/>
      <c r="D320" s="180"/>
      <c r="E320" s="180"/>
      <c r="F320" s="181"/>
      <c r="G320" s="181"/>
      <c r="L320" s="180"/>
      <c r="M320" s="180"/>
      <c r="N320" s="180"/>
      <c r="P320" s="180"/>
      <c r="Q320" s="180"/>
      <c r="R320" s="180"/>
      <c r="S320" s="180"/>
      <c r="T320" s="180"/>
    </row>
    <row r="321" spans="1:20" ht="16.5" customHeight="1">
      <c r="A321" s="180"/>
      <c r="B321" s="180"/>
      <c r="C321" s="180"/>
      <c r="D321" s="180"/>
      <c r="E321" s="180"/>
      <c r="F321" s="181"/>
      <c r="G321" s="181"/>
      <c r="L321" s="180"/>
      <c r="M321" s="180"/>
      <c r="N321" s="180"/>
      <c r="P321" s="180"/>
      <c r="Q321" s="180"/>
      <c r="R321" s="180"/>
      <c r="S321" s="180"/>
      <c r="T321" s="180"/>
    </row>
    <row r="322" spans="1:20" ht="16.5" customHeight="1">
      <c r="A322" s="180"/>
      <c r="B322" s="180"/>
      <c r="C322" s="180"/>
      <c r="D322" s="180"/>
      <c r="E322" s="180"/>
      <c r="F322" s="181"/>
      <c r="G322" s="181"/>
      <c r="L322" s="180"/>
      <c r="M322" s="180"/>
      <c r="N322" s="180"/>
      <c r="P322" s="180"/>
      <c r="Q322" s="180"/>
      <c r="R322" s="180"/>
      <c r="S322" s="180"/>
      <c r="T322" s="180"/>
    </row>
    <row r="323" spans="1:20" ht="16.5" customHeight="1">
      <c r="A323" s="180"/>
      <c r="B323" s="180"/>
      <c r="C323" s="180"/>
      <c r="D323" s="180"/>
      <c r="E323" s="180"/>
      <c r="F323" s="181"/>
      <c r="G323" s="181"/>
      <c r="L323" s="180"/>
      <c r="M323" s="180"/>
      <c r="N323" s="180"/>
      <c r="P323" s="180"/>
      <c r="Q323" s="180"/>
      <c r="R323" s="180"/>
      <c r="S323" s="180"/>
      <c r="T323" s="180"/>
    </row>
    <row r="324" spans="1:20" ht="16.5" customHeight="1">
      <c r="A324" s="180"/>
      <c r="B324" s="180"/>
      <c r="C324" s="180"/>
      <c r="D324" s="180"/>
      <c r="E324" s="180"/>
      <c r="F324" s="181"/>
      <c r="G324" s="181"/>
      <c r="L324" s="180"/>
      <c r="M324" s="180"/>
      <c r="N324" s="180"/>
      <c r="P324" s="180"/>
      <c r="Q324" s="180"/>
      <c r="R324" s="180"/>
      <c r="S324" s="180"/>
      <c r="T324" s="180"/>
    </row>
    <row r="325" spans="1:20" ht="16.5" customHeight="1">
      <c r="A325" s="180"/>
      <c r="B325" s="180"/>
      <c r="C325" s="180"/>
      <c r="D325" s="180"/>
      <c r="E325" s="180"/>
      <c r="F325" s="181"/>
      <c r="G325" s="181"/>
      <c r="L325" s="180"/>
      <c r="M325" s="180"/>
      <c r="N325" s="180"/>
      <c r="P325" s="180"/>
      <c r="Q325" s="180"/>
      <c r="R325" s="180"/>
      <c r="S325" s="180"/>
      <c r="T325" s="180"/>
    </row>
    <row r="326" spans="1:20" ht="16.5" customHeight="1">
      <c r="A326" s="180"/>
      <c r="B326" s="180"/>
      <c r="C326" s="180"/>
      <c r="D326" s="180"/>
      <c r="E326" s="180"/>
      <c r="F326" s="181"/>
      <c r="G326" s="181"/>
      <c r="L326" s="180"/>
      <c r="M326" s="180"/>
      <c r="N326" s="180"/>
      <c r="P326" s="180"/>
      <c r="Q326" s="180"/>
      <c r="R326" s="180"/>
      <c r="S326" s="180"/>
      <c r="T326" s="180"/>
    </row>
    <row r="327" spans="1:20" ht="16.5" customHeight="1">
      <c r="A327" s="180"/>
      <c r="B327" s="180"/>
      <c r="C327" s="180"/>
      <c r="D327" s="180"/>
      <c r="E327" s="180"/>
      <c r="F327" s="181"/>
      <c r="G327" s="181"/>
      <c r="L327" s="180"/>
      <c r="M327" s="180"/>
      <c r="N327" s="180"/>
      <c r="P327" s="180"/>
      <c r="Q327" s="180"/>
      <c r="R327" s="180"/>
      <c r="S327" s="180"/>
      <c r="T327" s="180"/>
    </row>
    <row r="328" spans="1:20" ht="16.5" customHeight="1">
      <c r="A328" s="180"/>
      <c r="B328" s="180"/>
      <c r="C328" s="180"/>
      <c r="D328" s="180"/>
      <c r="E328" s="180"/>
      <c r="F328" s="181"/>
      <c r="G328" s="181"/>
      <c r="L328" s="180"/>
      <c r="M328" s="180"/>
      <c r="N328" s="180"/>
      <c r="P328" s="180"/>
      <c r="Q328" s="180"/>
      <c r="R328" s="180"/>
      <c r="S328" s="180"/>
      <c r="T328" s="180"/>
    </row>
    <row r="329" spans="1:20" ht="16.5" customHeight="1">
      <c r="A329" s="180"/>
      <c r="B329" s="180"/>
      <c r="C329" s="180"/>
      <c r="D329" s="180"/>
      <c r="E329" s="180"/>
      <c r="F329" s="181"/>
      <c r="G329" s="181"/>
      <c r="L329" s="180"/>
      <c r="M329" s="180"/>
      <c r="N329" s="180"/>
      <c r="P329" s="180"/>
      <c r="Q329" s="180"/>
      <c r="R329" s="180"/>
      <c r="S329" s="180"/>
      <c r="T329" s="180"/>
    </row>
    <row r="330" spans="1:20" ht="16.5" customHeight="1">
      <c r="A330" s="180"/>
      <c r="B330" s="180"/>
      <c r="C330" s="180"/>
      <c r="D330" s="180"/>
      <c r="E330" s="180"/>
      <c r="F330" s="181"/>
      <c r="G330" s="181"/>
      <c r="L330" s="180"/>
      <c r="M330" s="180"/>
      <c r="N330" s="180"/>
      <c r="P330" s="180"/>
      <c r="Q330" s="180"/>
      <c r="R330" s="180"/>
      <c r="S330" s="180"/>
      <c r="T330" s="180"/>
    </row>
    <row r="331" spans="1:20" ht="16.5" customHeight="1">
      <c r="A331" s="180"/>
      <c r="B331" s="180"/>
      <c r="C331" s="180"/>
      <c r="D331" s="180"/>
      <c r="E331" s="180"/>
      <c r="F331" s="181"/>
      <c r="G331" s="181"/>
      <c r="L331" s="180"/>
      <c r="M331" s="180"/>
      <c r="N331" s="180"/>
      <c r="P331" s="180"/>
      <c r="Q331" s="180"/>
      <c r="R331" s="180"/>
      <c r="S331" s="180"/>
      <c r="T331" s="180"/>
    </row>
    <row r="332" spans="1:20" ht="16.5" customHeight="1">
      <c r="A332" s="180"/>
      <c r="B332" s="180"/>
      <c r="C332" s="180"/>
      <c r="D332" s="180"/>
      <c r="E332" s="180"/>
      <c r="F332" s="181"/>
      <c r="G332" s="181"/>
      <c r="L332" s="180"/>
      <c r="M332" s="180"/>
      <c r="N332" s="180"/>
      <c r="P332" s="180"/>
      <c r="Q332" s="180"/>
      <c r="R332" s="180"/>
      <c r="S332" s="180"/>
      <c r="T332" s="180"/>
    </row>
    <row r="333" spans="1:20" ht="16.5" customHeight="1">
      <c r="A333" s="180"/>
      <c r="B333" s="180"/>
      <c r="C333" s="180"/>
      <c r="D333" s="180"/>
      <c r="E333" s="180"/>
      <c r="F333" s="181"/>
      <c r="G333" s="181"/>
      <c r="L333" s="180"/>
      <c r="M333" s="180"/>
      <c r="N333" s="180"/>
      <c r="P333" s="180"/>
      <c r="Q333" s="180"/>
      <c r="R333" s="180"/>
      <c r="S333" s="180"/>
      <c r="T333" s="180"/>
    </row>
    <row r="334" spans="1:20" ht="16.5" customHeight="1">
      <c r="A334" s="180"/>
      <c r="B334" s="180"/>
      <c r="C334" s="180"/>
      <c r="D334" s="180"/>
      <c r="E334" s="180"/>
      <c r="F334" s="181"/>
      <c r="G334" s="181"/>
      <c r="L334" s="180"/>
      <c r="M334" s="180"/>
      <c r="N334" s="180"/>
      <c r="P334" s="180"/>
      <c r="Q334" s="180"/>
      <c r="R334" s="180"/>
      <c r="S334" s="180"/>
      <c r="T334" s="180"/>
    </row>
    <row r="335" spans="1:20" ht="16.5" customHeight="1">
      <c r="A335" s="180"/>
      <c r="B335" s="180"/>
      <c r="C335" s="180"/>
      <c r="D335" s="180"/>
      <c r="E335" s="180"/>
      <c r="F335" s="181"/>
      <c r="G335" s="181"/>
      <c r="L335" s="180"/>
      <c r="M335" s="180"/>
      <c r="N335" s="180"/>
      <c r="P335" s="180"/>
      <c r="Q335" s="180"/>
      <c r="R335" s="180"/>
      <c r="S335" s="180"/>
      <c r="T335" s="180"/>
    </row>
    <row r="336" spans="1:20" ht="16.5" customHeight="1">
      <c r="A336" s="180"/>
      <c r="B336" s="180"/>
      <c r="C336" s="180"/>
      <c r="D336" s="180"/>
      <c r="E336" s="180"/>
      <c r="F336" s="181"/>
      <c r="G336" s="181"/>
      <c r="L336" s="180"/>
      <c r="M336" s="180"/>
      <c r="N336" s="180"/>
      <c r="P336" s="180"/>
      <c r="Q336" s="180"/>
      <c r="R336" s="180"/>
      <c r="S336" s="180"/>
      <c r="T336" s="180"/>
    </row>
    <row r="337" spans="1:27" ht="16.5" customHeight="1">
      <c r="A337" s="180"/>
      <c r="B337" s="180"/>
      <c r="C337" s="180"/>
      <c r="D337" s="180"/>
      <c r="E337" s="180"/>
      <c r="F337" s="181"/>
      <c r="G337" s="181"/>
      <c r="L337" s="180"/>
      <c r="M337" s="180"/>
      <c r="N337" s="180"/>
      <c r="P337" s="180"/>
      <c r="Q337" s="180"/>
      <c r="R337" s="180"/>
      <c r="S337" s="180"/>
      <c r="T337" s="180"/>
    </row>
    <row r="338" spans="1:27" ht="16.5" customHeight="1">
      <c r="A338" s="180"/>
      <c r="B338" s="180"/>
      <c r="C338" s="180"/>
      <c r="D338" s="180"/>
      <c r="E338" s="180"/>
      <c r="F338" s="181"/>
      <c r="G338" s="181"/>
      <c r="L338" s="180"/>
      <c r="M338" s="180"/>
      <c r="N338" s="180"/>
      <c r="P338" s="180"/>
      <c r="Q338" s="180"/>
      <c r="R338" s="180"/>
      <c r="S338" s="180"/>
      <c r="T338" s="180"/>
    </row>
    <row r="339" spans="1:27" ht="16.5" customHeight="1">
      <c r="A339" s="180"/>
      <c r="B339" s="180"/>
      <c r="C339" s="180"/>
      <c r="D339" s="180"/>
      <c r="E339" s="180"/>
      <c r="F339" s="181"/>
      <c r="G339" s="181"/>
      <c r="L339" s="180"/>
      <c r="M339" s="180"/>
      <c r="N339" s="180"/>
      <c r="P339" s="180"/>
      <c r="Q339" s="180"/>
      <c r="R339" s="180"/>
      <c r="S339" s="180"/>
      <c r="T339" s="180"/>
    </row>
    <row r="340" spans="1:27" ht="16.5" customHeight="1">
      <c r="A340" s="180"/>
      <c r="B340" s="180"/>
      <c r="C340" s="180"/>
      <c r="D340" s="180"/>
      <c r="E340" s="180"/>
      <c r="F340" s="181"/>
      <c r="G340" s="181"/>
      <c r="L340" s="180"/>
      <c r="M340" s="180"/>
      <c r="N340" s="180"/>
      <c r="P340" s="180"/>
      <c r="Q340" s="180"/>
      <c r="R340" s="180"/>
      <c r="S340" s="180"/>
      <c r="T340" s="180"/>
    </row>
    <row r="341" spans="1:27" ht="16.5" customHeight="1">
      <c r="A341" s="180"/>
      <c r="B341" s="180"/>
      <c r="C341" s="180"/>
      <c r="D341" s="180"/>
      <c r="E341" s="180"/>
      <c r="F341" s="181"/>
      <c r="G341" s="181"/>
      <c r="L341" s="180"/>
      <c r="M341" s="180"/>
      <c r="N341" s="180"/>
      <c r="P341" s="180"/>
      <c r="Q341" s="180"/>
      <c r="R341" s="180"/>
      <c r="S341" s="180"/>
      <c r="T341" s="180"/>
    </row>
    <row r="342" spans="1:27" ht="16.5" customHeight="1">
      <c r="A342" s="180"/>
      <c r="B342" s="180"/>
      <c r="C342" s="180"/>
      <c r="D342" s="180"/>
      <c r="E342" s="180"/>
      <c r="F342" s="181"/>
      <c r="G342" s="181"/>
      <c r="L342" s="180"/>
      <c r="M342" s="180"/>
      <c r="N342" s="180"/>
      <c r="P342" s="180"/>
      <c r="Q342" s="180"/>
      <c r="R342" s="180"/>
      <c r="S342" s="180"/>
      <c r="T342" s="180"/>
    </row>
    <row r="343" spans="1:27" ht="16.5" customHeight="1">
      <c r="A343" s="180"/>
      <c r="B343" s="180"/>
      <c r="C343" s="180"/>
      <c r="D343" s="180"/>
      <c r="E343" s="180"/>
      <c r="F343" s="181"/>
      <c r="G343" s="181"/>
      <c r="L343" s="180"/>
      <c r="M343" s="180"/>
      <c r="N343" s="180"/>
      <c r="P343" s="180"/>
      <c r="Q343" s="180"/>
      <c r="R343" s="180"/>
      <c r="S343" s="180"/>
      <c r="T343" s="180"/>
    </row>
    <row r="344" spans="1:27" ht="16.5" customHeight="1">
      <c r="A344" s="180"/>
      <c r="B344" s="180"/>
      <c r="C344" s="180"/>
      <c r="D344" s="180"/>
      <c r="E344" s="180"/>
      <c r="F344" s="181"/>
      <c r="G344" s="181"/>
      <c r="L344" s="180"/>
      <c r="M344" s="180"/>
      <c r="N344" s="180"/>
      <c r="P344" s="180"/>
      <c r="Q344" s="180"/>
      <c r="R344" s="180"/>
      <c r="S344" s="180"/>
      <c r="T344" s="180"/>
    </row>
    <row r="345" spans="1:27" ht="16.5" customHeight="1">
      <c r="A345" s="180"/>
      <c r="B345" s="180"/>
      <c r="C345" s="180"/>
      <c r="D345" s="180"/>
      <c r="E345" s="180"/>
      <c r="F345" s="181"/>
      <c r="G345" s="181"/>
      <c r="L345" s="180"/>
      <c r="M345" s="180"/>
      <c r="N345" s="180"/>
      <c r="P345" s="180"/>
      <c r="Q345" s="180"/>
      <c r="R345" s="180"/>
      <c r="S345" s="180"/>
      <c r="T345" s="180"/>
    </row>
    <row r="346" spans="1:27" ht="16.5" customHeight="1">
      <c r="A346" s="180"/>
      <c r="B346" s="180"/>
      <c r="C346" s="180"/>
      <c r="D346" s="180"/>
      <c r="E346" s="180"/>
      <c r="F346" s="181"/>
      <c r="G346" s="181"/>
      <c r="L346" s="180"/>
      <c r="M346" s="180"/>
      <c r="N346" s="180"/>
      <c r="P346" s="180"/>
      <c r="Q346" s="180"/>
      <c r="R346" s="180"/>
      <c r="S346" s="180"/>
      <c r="T346" s="180"/>
    </row>
    <row r="347" spans="1:27" ht="16.5" customHeight="1">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row>
    <row r="348" spans="1:27" ht="16.5" customHeight="1">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row>
    <row r="349" spans="1:27" ht="16.5" customHeight="1">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row>
    <row r="350" spans="1:27" ht="16.5" customHeight="1">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row>
    <row r="351" spans="1:27" ht="16.5" customHeight="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row>
    <row r="352" spans="1:27" ht="16.5" customHeight="1">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row>
    <row r="353" spans="1:27" ht="16.5" customHeight="1">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row>
    <row r="354" spans="1:27" ht="16.5" customHeight="1">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row>
    <row r="355" spans="1:27" ht="16.5" customHeight="1">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row>
    <row r="356" spans="1:27" ht="16.5" customHeight="1">
      <c r="A356" s="180"/>
      <c r="B356" s="180"/>
      <c r="C356" s="180"/>
      <c r="D356" s="180"/>
      <c r="E356" s="180"/>
      <c r="F356" s="181"/>
      <c r="G356" s="181"/>
      <c r="L356" s="180"/>
      <c r="M356" s="180"/>
      <c r="N356" s="180"/>
      <c r="P356" s="180"/>
      <c r="Q356" s="180"/>
      <c r="R356" s="180"/>
      <c r="S356" s="180"/>
      <c r="T356" s="180"/>
    </row>
    <row r="357" spans="1:27" ht="16.5" customHeight="1">
      <c r="A357" s="180"/>
      <c r="B357" s="180"/>
      <c r="C357" s="180"/>
      <c r="D357" s="180"/>
      <c r="E357" s="180"/>
      <c r="F357" s="181"/>
      <c r="G357" s="181"/>
      <c r="L357" s="180"/>
      <c r="M357" s="180"/>
      <c r="N357" s="180"/>
      <c r="P357" s="180"/>
      <c r="Q357" s="180"/>
      <c r="R357" s="180"/>
      <c r="S357" s="180"/>
      <c r="T357" s="180"/>
    </row>
    <row r="358" spans="1:27" ht="16.5" customHeight="1">
      <c r="A358" s="180"/>
      <c r="B358" s="180"/>
      <c r="C358" s="180"/>
      <c r="D358" s="180"/>
      <c r="E358" s="180"/>
      <c r="F358" s="181"/>
      <c r="G358" s="181"/>
      <c r="L358" s="180"/>
      <c r="M358" s="180"/>
      <c r="N358" s="180"/>
      <c r="P358" s="180"/>
      <c r="Q358" s="180"/>
      <c r="R358" s="180"/>
      <c r="S358" s="180"/>
      <c r="T358" s="180"/>
    </row>
    <row r="359" spans="1:27" ht="16.5" customHeight="1">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row>
    <row r="360" spans="1:27" ht="16.5" customHeight="1">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row>
    <row r="361" spans="1:27" ht="16.5" customHeight="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row>
    <row r="362" spans="1:27" ht="16.5" customHeight="1">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row>
    <row r="363" spans="1:27" ht="16.5" customHeight="1">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row>
    <row r="364" spans="1:27" ht="16.5" customHeight="1">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row>
    <row r="365" spans="1:27" ht="16.5" customHeight="1">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row>
    <row r="366" spans="1:27" ht="16.5" customHeight="1">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row>
    <row r="367" spans="1:27" ht="16.5" customHeight="1">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row>
    <row r="368" spans="1:27" ht="16.5" customHeight="1">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row>
    <row r="369" spans="1:27" ht="16.5" customHeight="1">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row>
    <row r="370" spans="1:27" ht="16.5" customHeight="1">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row>
    <row r="371" spans="1:27" ht="16.5" customHeight="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row>
    <row r="372" spans="1:27" ht="16.5" customHeight="1">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row>
    <row r="373" spans="1:27" ht="16.5" customHeight="1">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row>
    <row r="374" spans="1:27" ht="16.5" customHeight="1">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row>
    <row r="375" spans="1:27" ht="16.5" customHeight="1">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row>
    <row r="376" spans="1:27" ht="16.5" customHeight="1">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row>
    <row r="377" spans="1:27" ht="16.5" customHeight="1">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row>
    <row r="378" spans="1:27" ht="16.5" customHeight="1">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row>
    <row r="379" spans="1:27" ht="16.5" customHeight="1">
      <c r="A379" s="180"/>
      <c r="B379" s="180"/>
      <c r="C379" s="180"/>
      <c r="D379" s="180"/>
      <c r="E379" s="180"/>
      <c r="F379" s="181"/>
      <c r="G379" s="181"/>
      <c r="L379" s="180"/>
      <c r="M379" s="180"/>
      <c r="N379" s="180"/>
      <c r="P379" s="180"/>
      <c r="Q379" s="180"/>
      <c r="R379" s="180"/>
      <c r="S379" s="180"/>
      <c r="T379" s="180"/>
    </row>
    <row r="380" spans="1:27" ht="16.5" customHeight="1">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row>
    <row r="381" spans="1:27" ht="16.5" customHeight="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row>
    <row r="382" spans="1:27" ht="16.5" customHeight="1">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row>
    <row r="383" spans="1:27" ht="16.5" customHeight="1">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row>
    <row r="384" spans="1:27" ht="16.5" customHeight="1">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row>
    <row r="385" spans="1:27" ht="16.5" customHeight="1">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row>
    <row r="386" spans="1:27" ht="16.5" customHeight="1">
      <c r="A386" s="180"/>
      <c r="B386" s="180"/>
      <c r="C386" s="180"/>
      <c r="D386" s="180"/>
      <c r="E386" s="180"/>
      <c r="F386" s="181"/>
      <c r="G386" s="181"/>
      <c r="L386" s="180"/>
      <c r="M386" s="180"/>
      <c r="N386" s="180"/>
      <c r="P386" s="180"/>
      <c r="Q386" s="180"/>
      <c r="R386" s="180"/>
      <c r="S386" s="180"/>
      <c r="T386" s="180"/>
    </row>
    <row r="387" spans="1:27" ht="16.5" customHeight="1">
      <c r="A387" s="180"/>
      <c r="B387" s="180"/>
      <c r="C387" s="180"/>
      <c r="D387" s="180"/>
      <c r="E387" s="180"/>
      <c r="F387" s="181"/>
      <c r="G387" s="181"/>
      <c r="L387" s="180"/>
      <c r="M387" s="180"/>
      <c r="N387" s="180"/>
      <c r="P387" s="180"/>
      <c r="Q387" s="180"/>
      <c r="R387" s="180"/>
      <c r="S387" s="180"/>
      <c r="T387" s="180"/>
    </row>
    <row r="388" spans="1:27" ht="16.5" customHeight="1">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row>
    <row r="389" spans="1:27" ht="16.5" customHeight="1">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row>
    <row r="390" spans="1:27" ht="16.5" customHeight="1">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row>
    <row r="391" spans="1:27" ht="16.5" customHeight="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row>
    <row r="392" spans="1:27" ht="16.5" customHeight="1">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row>
    <row r="393" spans="1:27" ht="16.5" customHeight="1">
      <c r="A393" s="180"/>
      <c r="B393" s="180"/>
      <c r="C393" s="180"/>
      <c r="D393" s="180"/>
      <c r="E393" s="180"/>
      <c r="F393" s="181"/>
      <c r="G393" s="181"/>
      <c r="L393" s="180"/>
      <c r="M393" s="180"/>
      <c r="N393" s="180"/>
      <c r="P393" s="180"/>
      <c r="Q393" s="180"/>
      <c r="R393" s="180"/>
      <c r="S393" s="180"/>
      <c r="T393" s="180"/>
    </row>
    <row r="394" spans="1:27" ht="16.5" customHeight="1">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row>
    <row r="395" spans="1:27" ht="16.5" customHeight="1">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row>
    <row r="396" spans="1:27" ht="16.5" customHeight="1">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row>
    <row r="397" spans="1:27" ht="16.5" customHeight="1">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row>
    <row r="398" spans="1:27" ht="16.5" customHeight="1">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row>
    <row r="399" spans="1:27" ht="16.5" customHeight="1">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row>
    <row r="400" spans="1:27" ht="16.5" customHeight="1">
      <c r="A400" s="180"/>
      <c r="B400" s="180"/>
      <c r="C400" s="180"/>
      <c r="D400" s="180"/>
      <c r="E400" s="180"/>
      <c r="F400" s="181"/>
      <c r="G400" s="181"/>
      <c r="L400" s="180"/>
      <c r="M400" s="180"/>
      <c r="N400" s="180"/>
      <c r="P400" s="180"/>
      <c r="Q400" s="180"/>
      <c r="R400" s="180"/>
      <c r="S400" s="180"/>
      <c r="T400" s="180"/>
    </row>
    <row r="401" spans="1:27" ht="16.5" customHeight="1">
      <c r="A401" s="180"/>
      <c r="B401" s="180"/>
      <c r="C401" s="180"/>
      <c r="D401" s="180"/>
      <c r="E401" s="180"/>
      <c r="F401" s="181"/>
      <c r="G401" s="181"/>
      <c r="L401" s="180"/>
      <c r="M401" s="180"/>
      <c r="N401" s="180"/>
      <c r="P401" s="180"/>
      <c r="Q401" s="180"/>
      <c r="R401" s="180"/>
      <c r="S401" s="180"/>
      <c r="T401" s="180"/>
    </row>
    <row r="402" spans="1:27" ht="16.5" customHeight="1">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row>
    <row r="403" spans="1:27" ht="16.5" customHeight="1">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row>
    <row r="404" spans="1:27" ht="16.5" customHeight="1">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row>
    <row r="405" spans="1:27" ht="16.5" customHeight="1">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row>
    <row r="406" spans="1:27" ht="16.5" customHeight="1">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row>
    <row r="407" spans="1:27" ht="16.5" customHeight="1">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row>
    <row r="408" spans="1:27" ht="16.5" customHeight="1">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row>
    <row r="409" spans="1:27" ht="16.5" customHeight="1">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row>
    <row r="410" spans="1:27" ht="16.5" customHeight="1">
      <c r="A410" s="180"/>
      <c r="B410" s="180"/>
      <c r="C410" s="180"/>
      <c r="D410" s="180"/>
      <c r="E410" s="180"/>
      <c r="F410" s="181"/>
      <c r="G410" s="181"/>
      <c r="L410" s="180"/>
      <c r="M410" s="180"/>
      <c r="N410" s="180"/>
      <c r="P410" s="180"/>
      <c r="Q410" s="180"/>
      <c r="R410" s="180"/>
      <c r="S410" s="180"/>
      <c r="T410" s="180"/>
    </row>
    <row r="411" spans="1:27" ht="16.5" customHeight="1">
      <c r="A411" s="180"/>
      <c r="B411" s="180"/>
      <c r="C411" s="180"/>
      <c r="D411" s="180"/>
      <c r="E411" s="180"/>
      <c r="F411" s="181"/>
      <c r="G411" s="181"/>
      <c r="L411" s="180"/>
      <c r="M411" s="180"/>
      <c r="N411" s="180"/>
      <c r="P411" s="180"/>
      <c r="Q411" s="180"/>
      <c r="R411" s="180"/>
      <c r="S411" s="180"/>
      <c r="T411" s="180"/>
    </row>
    <row r="412" spans="1:27" ht="16.5" customHeight="1">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row>
    <row r="413" spans="1:27" ht="16.5" customHeight="1">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row>
    <row r="414" spans="1:27" ht="16.5" customHeight="1">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row>
    <row r="415" spans="1:27" ht="16.5" customHeight="1">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row>
    <row r="416" spans="1:27" ht="16.5" customHeight="1">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row>
    <row r="417" spans="1:27" ht="16.5" customHeight="1">
      <c r="A417" s="180"/>
      <c r="B417" s="180"/>
      <c r="C417" s="180"/>
      <c r="D417" s="180"/>
      <c r="E417" s="180"/>
      <c r="F417" s="181"/>
      <c r="G417" s="181"/>
      <c r="L417" s="180"/>
      <c r="M417" s="180"/>
      <c r="N417" s="180"/>
      <c r="P417" s="180"/>
      <c r="Q417" s="180"/>
      <c r="R417" s="180"/>
      <c r="S417" s="180"/>
      <c r="T417" s="180"/>
    </row>
    <row r="418" spans="1:27" ht="16.5" customHeight="1">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row>
    <row r="419" spans="1:27" ht="16.5" customHeight="1">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row>
    <row r="420" spans="1:27" ht="16.5" customHeight="1">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row>
    <row r="421" spans="1:27" ht="16.5" customHeight="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row>
    <row r="422" spans="1:27" ht="16.5" customHeight="1">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row>
    <row r="423" spans="1:27" ht="16.5" customHeight="1">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row>
    <row r="424" spans="1:27" ht="16.5" customHeight="1">
      <c r="A424" s="180"/>
      <c r="B424" s="180"/>
      <c r="C424" s="180"/>
      <c r="D424" s="180"/>
      <c r="E424" s="180"/>
      <c r="F424" s="181"/>
      <c r="G424" s="181"/>
      <c r="L424" s="180"/>
      <c r="M424" s="180"/>
      <c r="N424" s="180"/>
      <c r="P424" s="180"/>
      <c r="Q424" s="180"/>
      <c r="R424" s="180"/>
      <c r="S424" s="180"/>
      <c r="T424" s="180"/>
    </row>
    <row r="425" spans="1:27" ht="16.5" customHeight="1">
      <c r="A425" s="180"/>
      <c r="B425" s="180"/>
      <c r="C425" s="180"/>
      <c r="D425" s="180"/>
      <c r="E425" s="180"/>
      <c r="F425" s="181"/>
      <c r="G425" s="181"/>
      <c r="L425" s="180"/>
      <c r="M425" s="180"/>
      <c r="N425" s="180"/>
      <c r="P425" s="180"/>
      <c r="Q425" s="180"/>
      <c r="R425" s="180"/>
      <c r="S425" s="180"/>
      <c r="T425" s="180"/>
    </row>
    <row r="426" spans="1:27" ht="16.5" customHeight="1">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row>
    <row r="427" spans="1:27" ht="16.5" customHeight="1">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row>
    <row r="428" spans="1:27" ht="16.5" customHeight="1">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row>
    <row r="429" spans="1:27" ht="16.5" customHeight="1">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row>
    <row r="430" spans="1:27" ht="16.5" customHeight="1">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row>
    <row r="431" spans="1:27" ht="16.5" customHeight="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row>
    <row r="432" spans="1:27" ht="16.5" customHeight="1">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row>
    <row r="433" spans="1:27" ht="16.5" customHeight="1">
      <c r="A433" s="180"/>
      <c r="B433" s="180"/>
      <c r="C433" s="180"/>
      <c r="D433" s="180"/>
      <c r="E433" s="180"/>
      <c r="F433" s="181"/>
      <c r="G433" s="181"/>
      <c r="L433" s="180"/>
      <c r="M433" s="180"/>
      <c r="N433" s="180"/>
      <c r="P433" s="180"/>
      <c r="Q433" s="180"/>
      <c r="R433" s="180"/>
      <c r="S433" s="180"/>
      <c r="T433" s="180"/>
    </row>
    <row r="434" spans="1:27" ht="16.5" customHeight="1">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row>
    <row r="435" spans="1:27" ht="16.5" customHeight="1">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row>
    <row r="436" spans="1:27" ht="16.5" customHeight="1">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row>
    <row r="437" spans="1:27" ht="16.5" customHeight="1">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row>
    <row r="438" spans="1:27" ht="16.5" customHeight="1">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row>
    <row r="439" spans="1:27" ht="16.5" customHeight="1">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row>
    <row r="440" spans="1:27" ht="16.5" customHeight="1">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row>
    <row r="441" spans="1:27" ht="16.5" customHeight="1">
      <c r="A441" s="180"/>
      <c r="B441" s="180"/>
      <c r="C441" s="180"/>
      <c r="D441" s="180"/>
      <c r="E441" s="180"/>
      <c r="F441" s="181"/>
      <c r="G441" s="181"/>
      <c r="L441" s="180"/>
      <c r="M441" s="180"/>
      <c r="N441" s="180"/>
      <c r="P441" s="180"/>
      <c r="Q441" s="180"/>
      <c r="R441" s="180"/>
      <c r="S441" s="180"/>
      <c r="T441" s="180"/>
    </row>
    <row r="442" spans="1:27" ht="16.5" customHeight="1">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row>
    <row r="443" spans="1:27" ht="16.5" customHeight="1">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row>
    <row r="444" spans="1:27" ht="16.5" customHeight="1">
      <c r="A444" s="180"/>
      <c r="B444" s="180"/>
      <c r="C444" s="180"/>
      <c r="D444" s="180"/>
      <c r="E444" s="180"/>
      <c r="F444" s="181"/>
      <c r="G444" s="181"/>
      <c r="L444" s="180"/>
      <c r="M444" s="180"/>
      <c r="N444" s="180"/>
      <c r="P444" s="180"/>
      <c r="Q444" s="180"/>
      <c r="R444" s="180"/>
      <c r="S444" s="180"/>
      <c r="T444" s="180"/>
    </row>
    <row r="445" spans="1:27" ht="16.5" customHeight="1">
      <c r="A445" s="180"/>
      <c r="B445" s="180"/>
      <c r="C445" s="180"/>
      <c r="D445" s="180"/>
      <c r="E445" s="180"/>
      <c r="F445" s="181"/>
      <c r="G445" s="181"/>
      <c r="L445" s="180"/>
      <c r="M445" s="180"/>
      <c r="N445" s="180"/>
      <c r="P445" s="180"/>
      <c r="Q445" s="180"/>
      <c r="R445" s="180"/>
      <c r="S445" s="180"/>
      <c r="T445" s="180"/>
    </row>
    <row r="446" spans="1:27" ht="16.5" customHeight="1">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row>
    <row r="447" spans="1:27" ht="16.5" customHeight="1">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row>
    <row r="448" spans="1:27" ht="16.5" customHeight="1">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row>
    <row r="449" spans="1:27" ht="16.5" customHeight="1">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row>
    <row r="450" spans="1:27" ht="16.5" customHeight="1">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row>
    <row r="451" spans="1:27" ht="16.5" customHeight="1">
      <c r="A451" s="180"/>
      <c r="B451" s="180"/>
      <c r="C451" s="180"/>
      <c r="D451" s="180"/>
      <c r="E451" s="180"/>
      <c r="F451" s="181"/>
      <c r="G451" s="181"/>
      <c r="L451" s="180"/>
      <c r="M451" s="180"/>
      <c r="N451" s="180"/>
      <c r="P451" s="180"/>
      <c r="Q451" s="180"/>
      <c r="R451" s="180"/>
      <c r="S451" s="180"/>
      <c r="T451" s="180"/>
    </row>
    <row r="452" spans="1:27" ht="16.5" customHeight="1">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row>
    <row r="453" spans="1:27" ht="16.5" customHeight="1">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row>
    <row r="454" spans="1:27" ht="16.5" customHeight="1">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row>
    <row r="455" spans="1:27" ht="16.5" customHeight="1">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row>
    <row r="456" spans="1:27" ht="16.5" customHeight="1">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row>
    <row r="457" spans="1:27" ht="16.5" customHeight="1">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row>
    <row r="458" spans="1:27" ht="16.5" customHeight="1">
      <c r="A458" s="180"/>
      <c r="B458" s="180"/>
      <c r="C458" s="180"/>
      <c r="D458" s="180"/>
      <c r="E458" s="180"/>
      <c r="F458" s="181"/>
      <c r="G458" s="181"/>
      <c r="L458" s="180"/>
      <c r="M458" s="180"/>
      <c r="N458" s="180"/>
      <c r="P458" s="180"/>
      <c r="Q458" s="180"/>
      <c r="R458" s="180"/>
      <c r="S458" s="180"/>
      <c r="T458" s="180"/>
    </row>
    <row r="459" spans="1:27" ht="16.5" customHeight="1">
      <c r="A459" s="180"/>
      <c r="B459" s="180"/>
      <c r="C459" s="180"/>
      <c r="D459" s="180"/>
      <c r="E459" s="180"/>
      <c r="F459" s="181"/>
      <c r="G459" s="181"/>
      <c r="L459" s="180"/>
      <c r="M459" s="180"/>
      <c r="N459" s="180"/>
      <c r="P459" s="180"/>
      <c r="Q459" s="180"/>
      <c r="R459" s="180"/>
      <c r="S459" s="180"/>
      <c r="T459" s="180"/>
    </row>
    <row r="460" spans="1:27" ht="16.5" customHeight="1">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row>
    <row r="461" spans="1:27" ht="16.5" customHeight="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row>
    <row r="462" spans="1:27" ht="16.5" customHeight="1">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row>
    <row r="463" spans="1:27" ht="16.5" customHeight="1">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row>
    <row r="464" spans="1:27" ht="16.5" customHeight="1">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row>
    <row r="465" spans="1:27" ht="16.5" customHeight="1">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row>
    <row r="466" spans="1:27" ht="16.5" customHeight="1">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row>
    <row r="467" spans="1:27" ht="16.5" customHeight="1">
      <c r="A467" s="180"/>
      <c r="B467" s="180"/>
      <c r="C467" s="180"/>
      <c r="D467" s="180"/>
      <c r="E467" s="180"/>
      <c r="F467" s="181"/>
      <c r="G467" s="181"/>
      <c r="L467" s="180"/>
      <c r="M467" s="180"/>
      <c r="N467" s="180"/>
      <c r="P467" s="180"/>
      <c r="Q467" s="180"/>
      <c r="R467" s="180"/>
      <c r="S467" s="180"/>
      <c r="T467" s="180"/>
    </row>
    <row r="468" spans="1:27" ht="16.5" customHeight="1">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row>
    <row r="469" spans="1:27" ht="16.5" customHeight="1">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row>
    <row r="470" spans="1:27" ht="16.5" customHeight="1">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row>
    <row r="471" spans="1:27" ht="16.5" customHeight="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row>
    <row r="472" spans="1:27" ht="16.5" customHeight="1">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row>
    <row r="473" spans="1:27" ht="16.5" customHeight="1">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row>
    <row r="474" spans="1:27" ht="16.5" customHeight="1">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row>
    <row r="475" spans="1:27" ht="16.5" customHeight="1">
      <c r="A475" s="180"/>
      <c r="B475" s="180"/>
      <c r="C475" s="180"/>
      <c r="D475" s="180"/>
      <c r="E475" s="180"/>
      <c r="F475" s="181"/>
      <c r="G475" s="181"/>
      <c r="L475" s="180"/>
      <c r="M475" s="180"/>
      <c r="N475" s="180"/>
      <c r="P475" s="180"/>
      <c r="Q475" s="180"/>
      <c r="R475" s="180"/>
      <c r="S475" s="180"/>
      <c r="T475" s="180"/>
    </row>
    <row r="476" spans="1:27" ht="16.5" customHeight="1">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row>
    <row r="477" spans="1:27" ht="16.5" customHeight="1">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row>
    <row r="478" spans="1:27" ht="16.5" customHeight="1">
      <c r="A478" s="180"/>
      <c r="B478" s="180"/>
      <c r="C478" s="180"/>
      <c r="D478" s="180"/>
      <c r="E478" s="180"/>
      <c r="F478" s="181"/>
      <c r="G478" s="181"/>
      <c r="L478" s="180"/>
      <c r="M478" s="180"/>
      <c r="N478" s="180"/>
      <c r="P478" s="180"/>
      <c r="Q478" s="180"/>
      <c r="R478" s="180"/>
      <c r="S478" s="180"/>
      <c r="T478" s="180"/>
    </row>
    <row r="479" spans="1:27" ht="16.5" customHeight="1">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row>
    <row r="480" spans="1:27" ht="16.5" customHeight="1">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row>
    <row r="481" spans="1:27" ht="16.5" customHeight="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row>
    <row r="482" spans="1:27" ht="16.5" customHeight="1">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row>
    <row r="483" spans="1:27" ht="16.5" customHeight="1">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row>
    <row r="484" spans="1:27" ht="16.5" customHeight="1">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row>
    <row r="485" spans="1:27" ht="16.5" customHeight="1">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row>
    <row r="486" spans="1:27" ht="16.5" customHeight="1">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row>
    <row r="487" spans="1:27" ht="16.5" customHeight="1">
      <c r="A487" s="180"/>
      <c r="B487" s="180"/>
      <c r="C487" s="180"/>
      <c r="D487" s="180"/>
      <c r="E487" s="180"/>
      <c r="F487" s="181"/>
      <c r="G487" s="181"/>
      <c r="L487" s="180"/>
      <c r="M487" s="180"/>
      <c r="N487" s="180"/>
      <c r="P487" s="180"/>
      <c r="Q487" s="180"/>
      <c r="R487" s="180"/>
      <c r="S487" s="180"/>
      <c r="T487" s="180"/>
    </row>
    <row r="488" spans="1:27" ht="16.5" customHeight="1">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row>
    <row r="489" spans="1:27" ht="16.5" customHeight="1">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row>
    <row r="490" spans="1:27" ht="16.5" customHeight="1">
      <c r="A490" s="180"/>
      <c r="B490" s="180"/>
      <c r="C490" s="180"/>
      <c r="D490" s="180"/>
      <c r="E490" s="180"/>
      <c r="F490" s="181"/>
      <c r="G490" s="181"/>
      <c r="L490" s="180"/>
      <c r="M490" s="180"/>
      <c r="N490" s="180"/>
      <c r="P490" s="180"/>
      <c r="Q490" s="180"/>
      <c r="R490" s="180"/>
      <c r="S490" s="180"/>
      <c r="T490" s="180"/>
    </row>
    <row r="491" spans="1:27" ht="16.5" customHeight="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row>
    <row r="492" spans="1:27" ht="16.5" customHeight="1">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row>
    <row r="493" spans="1:27" ht="16.5" customHeight="1">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row>
    <row r="494" spans="1:27" ht="16.5" customHeight="1">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row>
    <row r="495" spans="1:27" ht="16.5" customHeight="1">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row>
    <row r="496" spans="1:27" ht="16.5" customHeight="1">
      <c r="A496" s="180"/>
      <c r="B496" s="180"/>
      <c r="C496" s="180"/>
      <c r="D496" s="180"/>
      <c r="E496" s="180"/>
      <c r="F496" s="181"/>
      <c r="G496" s="181"/>
      <c r="L496" s="180"/>
      <c r="M496" s="180"/>
      <c r="N496" s="180"/>
      <c r="P496" s="180"/>
      <c r="Q496" s="180"/>
      <c r="R496" s="180"/>
      <c r="S496" s="180"/>
      <c r="T496" s="180"/>
    </row>
    <row r="497" spans="1:20" ht="16.5" customHeight="1">
      <c r="A497" s="180"/>
      <c r="B497" s="180"/>
      <c r="C497" s="180"/>
      <c r="D497" s="180"/>
      <c r="E497" s="180"/>
      <c r="F497" s="181"/>
      <c r="G497" s="181"/>
      <c r="L497" s="180"/>
      <c r="M497" s="180"/>
      <c r="N497" s="180"/>
      <c r="P497" s="180"/>
      <c r="Q497" s="180"/>
      <c r="R497" s="180"/>
      <c r="S497" s="180"/>
      <c r="T497" s="180"/>
    </row>
    <row r="498" spans="1:20" ht="16.5" customHeight="1">
      <c r="A498" s="180"/>
      <c r="B498" s="180"/>
      <c r="C498" s="180"/>
      <c r="D498" s="180"/>
      <c r="E498" s="180"/>
      <c r="F498" s="181"/>
      <c r="G498" s="181"/>
      <c r="L498" s="180"/>
      <c r="M498" s="180"/>
      <c r="N498" s="180"/>
      <c r="P498" s="180"/>
      <c r="Q498" s="180"/>
      <c r="R498" s="180"/>
      <c r="S498" s="180"/>
      <c r="T498" s="180"/>
    </row>
    <row r="499" spans="1:20" ht="16.5" customHeight="1">
      <c r="A499" s="180"/>
      <c r="B499" s="180"/>
      <c r="C499" s="180"/>
      <c r="D499" s="180"/>
      <c r="E499" s="180"/>
      <c r="F499" s="181"/>
      <c r="G499" s="181"/>
      <c r="L499" s="180"/>
      <c r="M499" s="180"/>
      <c r="N499" s="180"/>
      <c r="P499" s="180"/>
      <c r="Q499" s="180"/>
      <c r="R499" s="180"/>
      <c r="S499" s="180"/>
      <c r="T499" s="180"/>
    </row>
    <row r="500" spans="1:20" ht="16.5" customHeight="1">
      <c r="A500" s="180"/>
      <c r="B500" s="180"/>
      <c r="C500" s="180"/>
      <c r="D500" s="180"/>
      <c r="E500" s="180"/>
      <c r="F500" s="181"/>
      <c r="G500" s="181"/>
      <c r="L500" s="180"/>
      <c r="M500" s="180"/>
      <c r="N500" s="180"/>
      <c r="P500" s="180"/>
      <c r="Q500" s="180"/>
      <c r="R500" s="180"/>
      <c r="S500" s="180"/>
      <c r="T500" s="180"/>
    </row>
    <row r="501" spans="1:20" ht="16.5" customHeight="1">
      <c r="A501" s="180"/>
      <c r="B501" s="180"/>
      <c r="C501" s="180"/>
      <c r="D501" s="180"/>
      <c r="E501" s="180"/>
      <c r="F501" s="181"/>
      <c r="G501" s="181"/>
      <c r="L501" s="180"/>
      <c r="M501" s="180"/>
      <c r="N501" s="180"/>
      <c r="P501" s="180"/>
      <c r="Q501" s="180"/>
      <c r="R501" s="180"/>
      <c r="S501" s="180"/>
      <c r="T501" s="180"/>
    </row>
    <row r="502" spans="1:20" ht="16.5" customHeight="1">
      <c r="A502" s="180"/>
      <c r="B502" s="180"/>
      <c r="C502" s="180"/>
      <c r="D502" s="180"/>
      <c r="E502" s="180"/>
      <c r="F502" s="181"/>
      <c r="G502" s="181"/>
      <c r="L502" s="180"/>
      <c r="M502" s="180"/>
      <c r="N502" s="180"/>
      <c r="P502" s="180"/>
      <c r="Q502" s="180"/>
      <c r="R502" s="180"/>
      <c r="S502" s="180"/>
      <c r="T502" s="180"/>
    </row>
    <row r="503" spans="1:20" ht="16.5" customHeight="1">
      <c r="A503" s="180"/>
      <c r="B503" s="180"/>
      <c r="C503" s="180"/>
      <c r="D503" s="180"/>
      <c r="E503" s="180"/>
      <c r="F503" s="181"/>
      <c r="G503" s="181"/>
      <c r="L503" s="180"/>
      <c r="M503" s="180"/>
      <c r="N503" s="180"/>
      <c r="P503" s="180"/>
      <c r="Q503" s="180"/>
      <c r="R503" s="180"/>
      <c r="S503" s="180"/>
      <c r="T503" s="180"/>
    </row>
    <row r="504" spans="1:20" ht="16.5" customHeight="1">
      <c r="A504" s="180"/>
      <c r="B504" s="180"/>
      <c r="C504" s="180"/>
      <c r="D504" s="180"/>
      <c r="E504" s="180"/>
      <c r="F504" s="181"/>
      <c r="G504" s="181"/>
      <c r="L504" s="180"/>
      <c r="M504" s="180"/>
      <c r="N504" s="180"/>
      <c r="P504" s="180"/>
      <c r="Q504" s="180"/>
      <c r="R504" s="180"/>
      <c r="S504" s="180"/>
      <c r="T504" s="180"/>
    </row>
    <row r="505" spans="1:20" ht="16.5" customHeight="1">
      <c r="A505" s="180"/>
      <c r="B505" s="180"/>
      <c r="C505" s="180"/>
      <c r="D505" s="180"/>
      <c r="E505" s="180"/>
      <c r="F505" s="181"/>
      <c r="G505" s="181"/>
      <c r="L505" s="180"/>
      <c r="M505" s="180"/>
      <c r="N505" s="180"/>
      <c r="P505" s="180"/>
      <c r="Q505" s="180"/>
      <c r="R505" s="180"/>
      <c r="S505" s="180"/>
      <c r="T505" s="180"/>
    </row>
    <row r="506" spans="1:20" ht="16.5" customHeight="1">
      <c r="A506" s="180"/>
      <c r="B506" s="180"/>
      <c r="C506" s="180"/>
      <c r="D506" s="180"/>
      <c r="E506" s="180"/>
      <c r="F506" s="181"/>
      <c r="G506" s="181"/>
      <c r="L506" s="180"/>
      <c r="M506" s="180"/>
      <c r="N506" s="180"/>
      <c r="P506" s="180"/>
      <c r="Q506" s="180"/>
      <c r="R506" s="180"/>
      <c r="S506" s="180"/>
      <c r="T506" s="180"/>
    </row>
    <row r="507" spans="1:20" ht="16.5" customHeight="1">
      <c r="A507" s="180"/>
      <c r="B507" s="180"/>
      <c r="C507" s="180"/>
      <c r="D507" s="180"/>
      <c r="E507" s="180"/>
      <c r="F507" s="181"/>
      <c r="G507" s="181"/>
      <c r="L507" s="180"/>
      <c r="M507" s="180"/>
      <c r="N507" s="180"/>
      <c r="P507" s="180"/>
      <c r="Q507" s="180"/>
      <c r="R507" s="180"/>
      <c r="S507" s="180"/>
      <c r="T507" s="180"/>
    </row>
    <row r="508" spans="1:20" ht="16.5" customHeight="1">
      <c r="A508" s="180"/>
      <c r="B508" s="180"/>
      <c r="C508" s="180"/>
      <c r="D508" s="180"/>
      <c r="E508" s="180"/>
      <c r="F508" s="181"/>
      <c r="G508" s="181"/>
      <c r="L508" s="180"/>
      <c r="M508" s="180"/>
      <c r="N508" s="180"/>
      <c r="P508" s="180"/>
      <c r="Q508" s="180"/>
      <c r="R508" s="180"/>
      <c r="S508" s="180"/>
      <c r="T508" s="180"/>
    </row>
    <row r="509" spans="1:20" ht="16.5" customHeight="1">
      <c r="A509" s="180"/>
      <c r="B509" s="180"/>
      <c r="C509" s="180"/>
      <c r="D509" s="180"/>
      <c r="E509" s="180"/>
      <c r="F509" s="181"/>
      <c r="G509" s="181"/>
      <c r="L509" s="180"/>
      <c r="M509" s="180"/>
      <c r="N509" s="180"/>
      <c r="P509" s="180"/>
      <c r="Q509" s="180"/>
      <c r="R509" s="180"/>
      <c r="S509" s="180"/>
      <c r="T509" s="180"/>
    </row>
    <row r="510" spans="1:20" ht="16.5" customHeight="1">
      <c r="A510" s="180"/>
      <c r="B510" s="180"/>
      <c r="C510" s="180"/>
      <c r="D510" s="180"/>
      <c r="E510" s="180"/>
      <c r="F510" s="181"/>
      <c r="G510" s="181"/>
      <c r="L510" s="180"/>
      <c r="M510" s="180"/>
      <c r="N510" s="180"/>
      <c r="P510" s="180"/>
      <c r="Q510" s="180"/>
      <c r="R510" s="180"/>
      <c r="S510" s="180"/>
      <c r="T510" s="180"/>
    </row>
    <row r="511" spans="1:20" ht="16.5" customHeight="1">
      <c r="A511" s="180"/>
      <c r="B511" s="180"/>
      <c r="C511" s="180"/>
      <c r="D511" s="180"/>
      <c r="E511" s="180"/>
      <c r="F511" s="181"/>
      <c r="G511" s="181"/>
      <c r="L511" s="180"/>
      <c r="M511" s="180"/>
      <c r="N511" s="180"/>
      <c r="P511" s="180"/>
      <c r="Q511" s="180"/>
      <c r="R511" s="180"/>
      <c r="S511" s="180"/>
      <c r="T511" s="180"/>
    </row>
    <row r="512" spans="1:20" ht="16.5" customHeight="1">
      <c r="A512" s="180"/>
      <c r="B512" s="180"/>
      <c r="C512" s="180"/>
      <c r="D512" s="180"/>
      <c r="E512" s="180"/>
      <c r="F512" s="181"/>
      <c r="G512" s="181"/>
      <c r="L512" s="180"/>
      <c r="M512" s="180"/>
      <c r="N512" s="180"/>
      <c r="P512" s="180"/>
      <c r="Q512" s="180"/>
      <c r="R512" s="180"/>
      <c r="S512" s="180"/>
      <c r="T512" s="180"/>
    </row>
    <row r="513" spans="1:20" ht="16.5" customHeight="1">
      <c r="A513" s="180"/>
      <c r="B513" s="180"/>
      <c r="C513" s="180"/>
      <c r="D513" s="180"/>
      <c r="E513" s="180"/>
      <c r="F513" s="181"/>
      <c r="G513" s="181"/>
      <c r="L513" s="180"/>
      <c r="M513" s="180"/>
      <c r="N513" s="180"/>
      <c r="P513" s="180"/>
      <c r="Q513" s="180"/>
      <c r="R513" s="180"/>
      <c r="S513" s="180"/>
      <c r="T513" s="180"/>
    </row>
    <row r="514" spans="1:20" ht="16.5" customHeight="1">
      <c r="A514" s="180"/>
      <c r="B514" s="180"/>
      <c r="C514" s="180"/>
      <c r="D514" s="180"/>
      <c r="E514" s="180"/>
      <c r="F514" s="181"/>
      <c r="G514" s="181"/>
      <c r="L514" s="180"/>
      <c r="M514" s="180"/>
      <c r="N514" s="180"/>
      <c r="P514" s="180"/>
      <c r="Q514" s="180"/>
      <c r="R514" s="180"/>
      <c r="S514" s="180"/>
      <c r="T514" s="180"/>
    </row>
    <row r="515" spans="1:20" ht="16.5" customHeight="1">
      <c r="A515" s="180"/>
      <c r="B515" s="180"/>
      <c r="C515" s="180"/>
      <c r="D515" s="180"/>
      <c r="E515" s="180"/>
      <c r="F515" s="181"/>
      <c r="G515" s="181"/>
      <c r="L515" s="180"/>
      <c r="M515" s="180"/>
      <c r="N515" s="180"/>
      <c r="P515" s="180"/>
      <c r="Q515" s="180"/>
      <c r="R515" s="180"/>
      <c r="S515" s="180"/>
      <c r="T515" s="180"/>
    </row>
    <row r="516" spans="1:20" ht="16.5" customHeight="1">
      <c r="A516" s="180"/>
      <c r="B516" s="180"/>
      <c r="C516" s="180"/>
      <c r="D516" s="180"/>
      <c r="E516" s="180"/>
      <c r="F516" s="181"/>
      <c r="G516" s="181"/>
      <c r="L516" s="180"/>
      <c r="M516" s="180"/>
      <c r="N516" s="180"/>
      <c r="P516" s="180"/>
      <c r="Q516" s="180"/>
      <c r="R516" s="180"/>
      <c r="S516" s="180"/>
      <c r="T516" s="180"/>
    </row>
    <row r="517" spans="1:20" ht="16.5" customHeight="1">
      <c r="A517" s="180"/>
      <c r="B517" s="180"/>
      <c r="C517" s="180"/>
      <c r="D517" s="180"/>
      <c r="E517" s="180"/>
      <c r="F517" s="181"/>
      <c r="G517" s="181"/>
      <c r="L517" s="180"/>
      <c r="M517" s="180"/>
      <c r="N517" s="180"/>
      <c r="P517" s="180"/>
      <c r="Q517" s="180"/>
      <c r="R517" s="180"/>
      <c r="S517" s="180"/>
      <c r="T517" s="180"/>
    </row>
    <row r="518" spans="1:20" ht="16.5" customHeight="1">
      <c r="A518" s="180"/>
      <c r="B518" s="180"/>
      <c r="C518" s="180"/>
      <c r="D518" s="180"/>
      <c r="E518" s="180"/>
      <c r="F518" s="181"/>
      <c r="G518" s="181"/>
      <c r="L518" s="180"/>
      <c r="M518" s="180"/>
      <c r="N518" s="180"/>
      <c r="P518" s="180"/>
      <c r="Q518" s="180"/>
      <c r="R518" s="180"/>
      <c r="S518" s="180"/>
      <c r="T518" s="180"/>
    </row>
    <row r="519" spans="1:20" ht="16.5" customHeight="1">
      <c r="A519" s="180"/>
      <c r="B519" s="180"/>
      <c r="C519" s="180"/>
      <c r="D519" s="180"/>
      <c r="E519" s="180"/>
      <c r="F519" s="181"/>
      <c r="G519" s="181"/>
      <c r="L519" s="180"/>
      <c r="M519" s="180"/>
      <c r="N519" s="180"/>
      <c r="P519" s="180"/>
      <c r="Q519" s="180"/>
      <c r="R519" s="180"/>
      <c r="S519" s="180"/>
      <c r="T519" s="180"/>
    </row>
    <row r="520" spans="1:20" ht="16.5" customHeight="1">
      <c r="A520" s="180"/>
      <c r="B520" s="180"/>
      <c r="C520" s="180"/>
      <c r="D520" s="180"/>
      <c r="E520" s="180"/>
      <c r="F520" s="181"/>
      <c r="G520" s="181"/>
      <c r="L520" s="180"/>
      <c r="M520" s="180"/>
      <c r="N520" s="180"/>
      <c r="P520" s="180"/>
      <c r="Q520" s="180"/>
      <c r="R520" s="180"/>
      <c r="S520" s="180"/>
      <c r="T520" s="180"/>
    </row>
    <row r="521" spans="1:20" ht="16.5" customHeight="1">
      <c r="A521" s="180"/>
      <c r="B521" s="180"/>
      <c r="C521" s="180"/>
      <c r="D521" s="180"/>
      <c r="E521" s="180"/>
      <c r="F521" s="181"/>
      <c r="G521" s="181"/>
      <c r="L521" s="180"/>
      <c r="M521" s="180"/>
      <c r="N521" s="180"/>
      <c r="P521" s="180"/>
      <c r="Q521" s="180"/>
      <c r="R521" s="180"/>
      <c r="S521" s="180"/>
      <c r="T521" s="180"/>
    </row>
    <row r="522" spans="1:20" ht="16.5" customHeight="1">
      <c r="A522" s="180"/>
      <c r="B522" s="180"/>
      <c r="C522" s="180"/>
      <c r="D522" s="180"/>
      <c r="E522" s="180"/>
      <c r="F522" s="181"/>
      <c r="G522" s="181"/>
      <c r="L522" s="180"/>
      <c r="M522" s="180"/>
      <c r="N522" s="180"/>
      <c r="P522" s="180"/>
      <c r="Q522" s="180"/>
      <c r="R522" s="180"/>
      <c r="S522" s="180"/>
      <c r="T522" s="180"/>
    </row>
    <row r="523" spans="1:20" ht="16.5" customHeight="1">
      <c r="A523" s="180"/>
      <c r="B523" s="180"/>
      <c r="C523" s="180"/>
      <c r="D523" s="180"/>
      <c r="E523" s="180"/>
      <c r="F523" s="181"/>
      <c r="G523" s="181"/>
      <c r="L523" s="180"/>
      <c r="M523" s="180"/>
      <c r="N523" s="180"/>
      <c r="P523" s="180"/>
      <c r="Q523" s="180"/>
      <c r="R523" s="180"/>
      <c r="S523" s="180"/>
      <c r="T523" s="180"/>
    </row>
    <row r="524" spans="1:20" ht="16.5" customHeight="1">
      <c r="A524" s="180"/>
      <c r="B524" s="180"/>
      <c r="C524" s="180"/>
      <c r="D524" s="180"/>
      <c r="E524" s="180"/>
      <c r="F524" s="181"/>
      <c r="G524" s="181"/>
      <c r="L524" s="180"/>
      <c r="M524" s="180"/>
      <c r="N524" s="180"/>
      <c r="P524" s="180"/>
      <c r="Q524" s="180"/>
      <c r="R524" s="180"/>
      <c r="S524" s="180"/>
      <c r="T524" s="180"/>
    </row>
    <row r="525" spans="1:20" ht="16.5" customHeight="1">
      <c r="A525" s="180"/>
      <c r="B525" s="180"/>
      <c r="C525" s="180"/>
      <c r="D525" s="180"/>
      <c r="E525" s="180"/>
      <c r="F525" s="181"/>
      <c r="G525" s="181"/>
      <c r="L525" s="180"/>
      <c r="M525" s="180"/>
      <c r="N525" s="180"/>
      <c r="P525" s="180"/>
      <c r="Q525" s="180"/>
      <c r="R525" s="180"/>
      <c r="S525" s="180"/>
      <c r="T525" s="180"/>
    </row>
    <row r="526" spans="1:20" ht="16.5" customHeight="1">
      <c r="A526" s="180"/>
      <c r="B526" s="180"/>
      <c r="C526" s="180"/>
      <c r="D526" s="180"/>
      <c r="E526" s="180"/>
      <c r="F526" s="181"/>
      <c r="G526" s="181"/>
      <c r="L526" s="180"/>
      <c r="M526" s="180"/>
      <c r="N526" s="180"/>
      <c r="P526" s="180"/>
      <c r="Q526" s="180"/>
      <c r="R526" s="180"/>
      <c r="S526" s="180"/>
      <c r="T526" s="180"/>
    </row>
    <row r="527" spans="1:20" ht="16.5" customHeight="1">
      <c r="A527" s="180"/>
      <c r="B527" s="180"/>
      <c r="C527" s="180"/>
      <c r="D527" s="180"/>
      <c r="E527" s="180"/>
      <c r="F527" s="181"/>
      <c r="G527" s="181"/>
      <c r="L527" s="180"/>
      <c r="M527" s="180"/>
      <c r="N527" s="180"/>
      <c r="P527" s="180"/>
      <c r="Q527" s="180"/>
      <c r="R527" s="180"/>
      <c r="S527" s="180"/>
      <c r="T527" s="180"/>
    </row>
    <row r="528" spans="1:20" ht="16.5" customHeight="1">
      <c r="A528" s="180"/>
      <c r="B528" s="180"/>
      <c r="C528" s="180"/>
      <c r="D528" s="180"/>
      <c r="E528" s="180"/>
      <c r="F528" s="181"/>
      <c r="G528" s="181"/>
      <c r="L528" s="180"/>
      <c r="M528" s="180"/>
      <c r="N528" s="180"/>
      <c r="P528" s="180"/>
      <c r="Q528" s="180"/>
      <c r="R528" s="180"/>
      <c r="S528" s="180"/>
      <c r="T528" s="180"/>
    </row>
    <row r="529" spans="1:20" ht="16.5" customHeight="1">
      <c r="A529" s="180"/>
      <c r="B529" s="180"/>
      <c r="C529" s="180"/>
      <c r="D529" s="180"/>
      <c r="E529" s="180"/>
      <c r="F529" s="181"/>
      <c r="G529" s="181"/>
      <c r="L529" s="180"/>
      <c r="M529" s="180"/>
      <c r="N529" s="180"/>
      <c r="P529" s="180"/>
      <c r="Q529" s="180"/>
      <c r="R529" s="180"/>
      <c r="S529" s="180"/>
      <c r="T529" s="180"/>
    </row>
    <row r="530" spans="1:20" ht="16.5" customHeight="1">
      <c r="A530" s="180"/>
      <c r="B530" s="180"/>
      <c r="C530" s="180"/>
      <c r="D530" s="180"/>
      <c r="E530" s="180"/>
      <c r="F530" s="181"/>
      <c r="G530" s="181"/>
      <c r="L530" s="180"/>
      <c r="M530" s="180"/>
      <c r="N530" s="180"/>
      <c r="P530" s="180"/>
      <c r="Q530" s="180"/>
      <c r="R530" s="180"/>
      <c r="S530" s="180"/>
      <c r="T530" s="180"/>
    </row>
    <row r="531" spans="1:20" ht="16.5" customHeight="1">
      <c r="A531" s="180"/>
      <c r="B531" s="180"/>
      <c r="C531" s="180"/>
      <c r="D531" s="180"/>
      <c r="E531" s="180"/>
      <c r="F531" s="181"/>
      <c r="G531" s="181"/>
      <c r="L531" s="180"/>
      <c r="M531" s="180"/>
      <c r="N531" s="180"/>
      <c r="P531" s="180"/>
      <c r="Q531" s="180"/>
      <c r="R531" s="180"/>
      <c r="S531" s="180"/>
      <c r="T531" s="180"/>
    </row>
    <row r="532" spans="1:20" ht="16.5" customHeight="1">
      <c r="A532" s="180"/>
      <c r="B532" s="180"/>
      <c r="C532" s="180"/>
      <c r="D532" s="180"/>
      <c r="E532" s="180"/>
      <c r="F532" s="181"/>
      <c r="G532" s="181"/>
      <c r="L532" s="180"/>
      <c r="M532" s="180"/>
      <c r="N532" s="180"/>
      <c r="P532" s="180"/>
      <c r="Q532" s="180"/>
      <c r="R532" s="180"/>
      <c r="S532" s="180"/>
      <c r="T532" s="180"/>
    </row>
    <row r="533" spans="1:20" ht="16.5" customHeight="1">
      <c r="A533" s="180"/>
      <c r="B533" s="180"/>
      <c r="C533" s="180"/>
      <c r="D533" s="180"/>
      <c r="E533" s="180"/>
      <c r="F533" s="181"/>
      <c r="G533" s="181"/>
      <c r="L533" s="180"/>
      <c r="M533" s="180"/>
      <c r="N533" s="180"/>
      <c r="P533" s="180"/>
      <c r="Q533" s="180"/>
      <c r="R533" s="180"/>
      <c r="S533" s="180"/>
      <c r="T533" s="180"/>
    </row>
    <row r="534" spans="1:20" ht="16.5" customHeight="1">
      <c r="A534" s="180"/>
      <c r="B534" s="180"/>
      <c r="C534" s="180"/>
      <c r="D534" s="180"/>
      <c r="E534" s="180"/>
      <c r="F534" s="181"/>
      <c r="G534" s="181"/>
      <c r="L534" s="180"/>
      <c r="M534" s="180"/>
      <c r="N534" s="180"/>
      <c r="P534" s="180"/>
      <c r="Q534" s="180"/>
      <c r="R534" s="180"/>
      <c r="S534" s="180"/>
      <c r="T534" s="180"/>
    </row>
    <row r="535" spans="1:20" ht="16.5" customHeight="1">
      <c r="A535" s="180"/>
      <c r="B535" s="180"/>
      <c r="C535" s="180"/>
      <c r="D535" s="180"/>
      <c r="E535" s="180"/>
      <c r="F535" s="181"/>
      <c r="G535" s="181"/>
      <c r="L535" s="180"/>
      <c r="M535" s="180"/>
      <c r="N535" s="180"/>
      <c r="P535" s="180"/>
      <c r="Q535" s="180"/>
      <c r="R535" s="180"/>
      <c r="S535" s="180"/>
      <c r="T535" s="180"/>
    </row>
    <row r="536" spans="1:20" ht="16.5" customHeight="1">
      <c r="A536" s="180"/>
      <c r="B536" s="180"/>
      <c r="C536" s="180"/>
      <c r="D536" s="180"/>
      <c r="E536" s="180"/>
      <c r="F536" s="181"/>
      <c r="G536" s="181"/>
      <c r="L536" s="180"/>
      <c r="M536" s="180"/>
      <c r="N536" s="180"/>
      <c r="P536" s="180"/>
      <c r="Q536" s="180"/>
      <c r="R536" s="180"/>
      <c r="S536" s="180"/>
      <c r="T536" s="180"/>
    </row>
    <row r="537" spans="1:20" ht="16.5" customHeight="1">
      <c r="A537" s="180"/>
      <c r="B537" s="180"/>
      <c r="C537" s="180"/>
      <c r="D537" s="180"/>
      <c r="E537" s="180"/>
      <c r="F537" s="181"/>
      <c r="G537" s="181"/>
      <c r="L537" s="180"/>
      <c r="M537" s="180"/>
      <c r="N537" s="180"/>
      <c r="P537" s="180"/>
      <c r="Q537" s="180"/>
      <c r="R537" s="180"/>
      <c r="S537" s="180"/>
      <c r="T537" s="180"/>
    </row>
    <row r="538" spans="1:20" ht="16.5" customHeight="1">
      <c r="A538" s="180"/>
      <c r="B538" s="180"/>
      <c r="C538" s="180"/>
      <c r="D538" s="180"/>
      <c r="E538" s="180"/>
      <c r="F538" s="181"/>
      <c r="G538" s="181"/>
      <c r="L538" s="180"/>
      <c r="M538" s="180"/>
      <c r="N538" s="180"/>
      <c r="P538" s="180"/>
      <c r="Q538" s="180"/>
      <c r="R538" s="180"/>
      <c r="S538" s="180"/>
      <c r="T538" s="180"/>
    </row>
    <row r="539" spans="1:20" ht="16.5" customHeight="1">
      <c r="A539" s="180"/>
      <c r="B539" s="180"/>
      <c r="C539" s="180"/>
      <c r="D539" s="180"/>
      <c r="E539" s="180"/>
      <c r="F539" s="181"/>
      <c r="G539" s="181"/>
      <c r="L539" s="180"/>
      <c r="M539" s="180"/>
      <c r="N539" s="180"/>
      <c r="P539" s="180"/>
      <c r="Q539" s="180"/>
      <c r="R539" s="180"/>
      <c r="S539" s="180"/>
      <c r="T539" s="180"/>
    </row>
    <row r="540" spans="1:20" ht="16.5" customHeight="1">
      <c r="A540" s="180"/>
      <c r="B540" s="180"/>
      <c r="C540" s="180"/>
      <c r="D540" s="180"/>
      <c r="E540" s="180"/>
      <c r="F540" s="181"/>
      <c r="G540" s="181"/>
      <c r="L540" s="180"/>
      <c r="M540" s="180"/>
      <c r="N540" s="180"/>
      <c r="P540" s="180"/>
      <c r="Q540" s="180"/>
      <c r="R540" s="180"/>
      <c r="S540" s="180"/>
      <c r="T540" s="180"/>
    </row>
    <row r="541" spans="1:20" ht="16.5" customHeight="1">
      <c r="A541" s="180"/>
      <c r="B541" s="180"/>
      <c r="C541" s="180"/>
      <c r="D541" s="180"/>
      <c r="E541" s="180"/>
      <c r="F541" s="181"/>
      <c r="G541" s="181"/>
      <c r="L541" s="180"/>
      <c r="M541" s="180"/>
      <c r="N541" s="180"/>
      <c r="P541" s="180"/>
      <c r="Q541" s="180"/>
      <c r="R541" s="180"/>
      <c r="S541" s="180"/>
      <c r="T541" s="180"/>
    </row>
    <row r="542" spans="1:20" ht="16.5" customHeight="1">
      <c r="A542" s="180"/>
      <c r="B542" s="180"/>
      <c r="C542" s="180"/>
      <c r="D542" s="180"/>
      <c r="E542" s="180"/>
      <c r="F542" s="181"/>
      <c r="G542" s="181"/>
      <c r="L542" s="180"/>
      <c r="M542" s="180"/>
      <c r="N542" s="180"/>
      <c r="P542" s="180"/>
      <c r="Q542" s="180"/>
      <c r="R542" s="180"/>
      <c r="S542" s="180"/>
      <c r="T542" s="180"/>
    </row>
    <row r="543" spans="1:20" ht="16.5" customHeight="1">
      <c r="A543" s="180"/>
      <c r="B543" s="180"/>
      <c r="C543" s="180"/>
      <c r="D543" s="180"/>
      <c r="E543" s="180"/>
      <c r="F543" s="181"/>
      <c r="G543" s="181"/>
      <c r="L543" s="180"/>
      <c r="M543" s="180"/>
      <c r="N543" s="180"/>
      <c r="P543" s="180"/>
      <c r="Q543" s="180"/>
      <c r="R543" s="180"/>
      <c r="S543" s="180"/>
      <c r="T543" s="180"/>
    </row>
    <row r="544" spans="1:20" ht="16.5" customHeight="1">
      <c r="A544" s="180"/>
      <c r="B544" s="180"/>
      <c r="C544" s="180"/>
      <c r="D544" s="180"/>
      <c r="E544" s="180"/>
      <c r="F544" s="181"/>
      <c r="G544" s="181"/>
      <c r="L544" s="180"/>
      <c r="M544" s="180"/>
      <c r="N544" s="180"/>
      <c r="P544" s="180"/>
      <c r="Q544" s="180"/>
      <c r="R544" s="180"/>
      <c r="S544" s="180"/>
      <c r="T544" s="180"/>
    </row>
    <row r="545" spans="1:20" ht="16.5" customHeight="1">
      <c r="A545" s="180"/>
      <c r="B545" s="180"/>
      <c r="C545" s="180"/>
      <c r="D545" s="180"/>
      <c r="E545" s="180"/>
      <c r="F545" s="181"/>
      <c r="G545" s="181"/>
      <c r="L545" s="180"/>
      <c r="M545" s="180"/>
      <c r="N545" s="180"/>
      <c r="P545" s="180"/>
      <c r="Q545" s="180"/>
      <c r="R545" s="180"/>
      <c r="S545" s="180"/>
      <c r="T545" s="180"/>
    </row>
    <row r="546" spans="1:20" ht="16.5" customHeight="1">
      <c r="A546" s="180"/>
      <c r="B546" s="180"/>
      <c r="C546" s="180"/>
      <c r="D546" s="180"/>
      <c r="E546" s="180"/>
      <c r="F546" s="181"/>
      <c r="G546" s="181"/>
      <c r="L546" s="180"/>
      <c r="M546" s="180"/>
      <c r="N546" s="180"/>
      <c r="P546" s="180"/>
      <c r="Q546" s="180"/>
      <c r="R546" s="180"/>
      <c r="S546" s="180"/>
      <c r="T546" s="180"/>
    </row>
    <row r="547" spans="1:20" ht="16.5" customHeight="1">
      <c r="A547" s="180"/>
      <c r="B547" s="180"/>
      <c r="C547" s="180"/>
      <c r="D547" s="180"/>
      <c r="E547" s="180"/>
      <c r="F547" s="181"/>
      <c r="G547" s="181"/>
      <c r="L547" s="180"/>
      <c r="M547" s="180"/>
      <c r="N547" s="180"/>
      <c r="P547" s="180"/>
      <c r="Q547" s="180"/>
      <c r="R547" s="180"/>
      <c r="S547" s="180"/>
      <c r="T547" s="180"/>
    </row>
    <row r="548" spans="1:20" ht="16.5" customHeight="1">
      <c r="A548" s="180"/>
      <c r="B548" s="180"/>
      <c r="C548" s="180"/>
      <c r="D548" s="180"/>
      <c r="E548" s="180"/>
      <c r="F548" s="181"/>
      <c r="G548" s="181"/>
      <c r="L548" s="180"/>
      <c r="M548" s="180"/>
      <c r="N548" s="180"/>
      <c r="P548" s="180"/>
      <c r="Q548" s="180"/>
      <c r="R548" s="180"/>
      <c r="S548" s="180"/>
      <c r="T548" s="180"/>
    </row>
    <row r="549" spans="1:20" ht="16.5" customHeight="1">
      <c r="A549" s="180"/>
      <c r="B549" s="180"/>
      <c r="C549" s="180"/>
      <c r="D549" s="180"/>
      <c r="E549" s="180"/>
      <c r="F549" s="181"/>
      <c r="G549" s="181"/>
      <c r="L549" s="180"/>
      <c r="M549" s="180"/>
      <c r="N549" s="180"/>
      <c r="P549" s="180"/>
      <c r="Q549" s="180"/>
      <c r="R549" s="180"/>
      <c r="S549" s="180"/>
      <c r="T549" s="180"/>
    </row>
    <row r="550" spans="1:20" ht="16.5" customHeight="1">
      <c r="A550" s="180"/>
      <c r="B550" s="180"/>
      <c r="C550" s="180"/>
      <c r="D550" s="180"/>
      <c r="E550" s="180"/>
      <c r="F550" s="181"/>
      <c r="G550" s="181"/>
      <c r="L550" s="180"/>
      <c r="M550" s="180"/>
      <c r="N550" s="180"/>
      <c r="P550" s="180"/>
      <c r="Q550" s="180"/>
      <c r="R550" s="180"/>
      <c r="S550" s="180"/>
      <c r="T550" s="180"/>
    </row>
    <row r="551" spans="1:20" ht="16.5" customHeight="1">
      <c r="A551" s="180"/>
      <c r="B551" s="180"/>
      <c r="C551" s="180"/>
      <c r="D551" s="180"/>
      <c r="E551" s="180"/>
      <c r="F551" s="181"/>
      <c r="G551" s="181"/>
      <c r="L551" s="180"/>
      <c r="M551" s="180"/>
      <c r="N551" s="180"/>
      <c r="P551" s="180"/>
      <c r="Q551" s="180"/>
      <c r="R551" s="180"/>
      <c r="S551" s="180"/>
      <c r="T551" s="180"/>
    </row>
    <row r="552" spans="1:20" ht="16.5" customHeight="1">
      <c r="A552" s="180"/>
      <c r="B552" s="180"/>
      <c r="C552" s="180"/>
      <c r="D552" s="180"/>
      <c r="E552" s="180"/>
      <c r="F552" s="181"/>
      <c r="G552" s="181"/>
      <c r="L552" s="180"/>
      <c r="M552" s="180"/>
      <c r="N552" s="180"/>
      <c r="P552" s="180"/>
      <c r="Q552" s="180"/>
      <c r="R552" s="180"/>
      <c r="S552" s="180"/>
      <c r="T552" s="180"/>
    </row>
    <row r="553" spans="1:20" ht="16.5" customHeight="1">
      <c r="A553" s="180"/>
      <c r="B553" s="180"/>
      <c r="C553" s="180"/>
      <c r="D553" s="180"/>
      <c r="E553" s="180"/>
      <c r="F553" s="181"/>
      <c r="G553" s="181"/>
      <c r="L553" s="180"/>
      <c r="M553" s="180"/>
      <c r="N553" s="180"/>
      <c r="P553" s="180"/>
      <c r="Q553" s="180"/>
      <c r="R553" s="180"/>
      <c r="S553" s="180"/>
      <c r="T553" s="180"/>
    </row>
    <row r="554" spans="1:20" ht="16.5" customHeight="1">
      <c r="A554" s="180"/>
      <c r="B554" s="180"/>
      <c r="C554" s="180"/>
      <c r="D554" s="180"/>
      <c r="E554" s="180"/>
      <c r="F554" s="181"/>
      <c r="G554" s="181"/>
      <c r="L554" s="180"/>
      <c r="M554" s="180"/>
      <c r="N554" s="180"/>
      <c r="P554" s="180"/>
      <c r="Q554" s="180"/>
      <c r="R554" s="180"/>
      <c r="S554" s="180"/>
      <c r="T554" s="180"/>
    </row>
    <row r="555" spans="1:20" ht="16.5" customHeight="1">
      <c r="A555" s="180"/>
      <c r="B555" s="180"/>
      <c r="C555" s="180"/>
      <c r="D555" s="180"/>
      <c r="E555" s="180"/>
      <c r="F555" s="181"/>
      <c r="G555" s="181"/>
      <c r="L555" s="180"/>
      <c r="M555" s="180"/>
      <c r="N555" s="180"/>
      <c r="P555" s="180"/>
      <c r="Q555" s="180"/>
      <c r="R555" s="180"/>
      <c r="S555" s="180"/>
      <c r="T555" s="180"/>
    </row>
    <row r="556" spans="1:20" ht="16.5" customHeight="1">
      <c r="A556" s="180"/>
      <c r="B556" s="180"/>
      <c r="C556" s="180"/>
      <c r="D556" s="180"/>
      <c r="E556" s="180"/>
      <c r="F556" s="181"/>
      <c r="G556" s="181"/>
      <c r="L556" s="180"/>
      <c r="M556" s="180"/>
      <c r="N556" s="180"/>
      <c r="P556" s="180"/>
      <c r="Q556" s="180"/>
      <c r="R556" s="180"/>
      <c r="S556" s="180"/>
      <c r="T556" s="180"/>
    </row>
    <row r="557" spans="1:20" ht="16.5" customHeight="1">
      <c r="A557" s="180"/>
      <c r="B557" s="180"/>
      <c r="C557" s="180"/>
      <c r="D557" s="180"/>
      <c r="E557" s="180"/>
      <c r="F557" s="181"/>
      <c r="G557" s="181"/>
      <c r="L557" s="180"/>
      <c r="M557" s="180"/>
      <c r="N557" s="180"/>
      <c r="P557" s="180"/>
      <c r="Q557" s="180"/>
      <c r="R557" s="180"/>
      <c r="S557" s="180"/>
      <c r="T557" s="180"/>
    </row>
    <row r="558" spans="1:20" ht="16.5" customHeight="1">
      <c r="A558" s="180"/>
      <c r="B558" s="180"/>
      <c r="C558" s="180"/>
      <c r="D558" s="180"/>
      <c r="E558" s="180"/>
      <c r="F558" s="181"/>
      <c r="G558" s="181"/>
      <c r="L558" s="180"/>
      <c r="M558" s="180"/>
      <c r="N558" s="180"/>
      <c r="P558" s="180"/>
      <c r="Q558" s="180"/>
      <c r="R558" s="180"/>
      <c r="S558" s="180"/>
      <c r="T558" s="180"/>
    </row>
    <row r="559" spans="1:20" ht="16.5" customHeight="1">
      <c r="A559" s="180"/>
      <c r="B559" s="180"/>
      <c r="C559" s="180"/>
      <c r="D559" s="180"/>
      <c r="E559" s="180"/>
      <c r="F559" s="181"/>
      <c r="G559" s="181"/>
      <c r="L559" s="180"/>
      <c r="M559" s="180"/>
      <c r="N559" s="180"/>
      <c r="P559" s="180"/>
      <c r="Q559" s="180"/>
      <c r="R559" s="180"/>
      <c r="S559" s="180"/>
      <c r="T559" s="180"/>
    </row>
    <row r="560" spans="1:20" ht="16.5" customHeight="1">
      <c r="A560" s="180"/>
      <c r="B560" s="180"/>
      <c r="C560" s="180"/>
      <c r="D560" s="180"/>
      <c r="E560" s="180"/>
      <c r="F560" s="181"/>
      <c r="G560" s="181"/>
      <c r="L560" s="180"/>
      <c r="M560" s="180"/>
      <c r="N560" s="180"/>
      <c r="P560" s="180"/>
      <c r="Q560" s="180"/>
      <c r="R560" s="180"/>
      <c r="S560" s="180"/>
      <c r="T560" s="180"/>
    </row>
    <row r="561" spans="1:20" ht="16.5" customHeight="1">
      <c r="A561" s="180"/>
      <c r="B561" s="180"/>
      <c r="C561" s="180"/>
      <c r="D561" s="180"/>
      <c r="E561" s="180"/>
      <c r="F561" s="181"/>
      <c r="G561" s="181"/>
      <c r="L561" s="180"/>
      <c r="M561" s="180"/>
      <c r="N561" s="180"/>
      <c r="P561" s="180"/>
      <c r="Q561" s="180"/>
      <c r="R561" s="180"/>
      <c r="S561" s="180"/>
      <c r="T561" s="180"/>
    </row>
    <row r="562" spans="1:20" ht="16.5" customHeight="1">
      <c r="A562" s="180"/>
      <c r="B562" s="180"/>
      <c r="C562" s="180"/>
      <c r="D562" s="180"/>
      <c r="E562" s="180"/>
      <c r="F562" s="181"/>
      <c r="G562" s="181"/>
      <c r="L562" s="180"/>
      <c r="M562" s="180"/>
      <c r="N562" s="180"/>
      <c r="P562" s="180"/>
      <c r="Q562" s="180"/>
      <c r="R562" s="180"/>
      <c r="S562" s="180"/>
      <c r="T562" s="180"/>
    </row>
    <row r="563" spans="1:20" ht="16.5" customHeight="1">
      <c r="A563" s="180"/>
      <c r="B563" s="180"/>
      <c r="C563" s="180"/>
      <c r="D563" s="180"/>
      <c r="E563" s="180"/>
      <c r="F563" s="181"/>
      <c r="G563" s="181"/>
      <c r="L563" s="180"/>
      <c r="M563" s="180"/>
      <c r="N563" s="180"/>
      <c r="P563" s="180"/>
      <c r="Q563" s="180"/>
      <c r="R563" s="180"/>
      <c r="S563" s="180"/>
      <c r="T563" s="180"/>
    </row>
    <row r="564" spans="1:20" ht="16.5" customHeight="1">
      <c r="A564" s="180"/>
      <c r="B564" s="180"/>
      <c r="C564" s="180"/>
      <c r="D564" s="180"/>
      <c r="E564" s="180"/>
      <c r="F564" s="181"/>
      <c r="G564" s="181"/>
      <c r="L564" s="180"/>
      <c r="M564" s="180"/>
      <c r="N564" s="180"/>
      <c r="P564" s="180"/>
      <c r="Q564" s="180"/>
      <c r="R564" s="180"/>
      <c r="S564" s="180"/>
      <c r="T564" s="180"/>
    </row>
    <row r="565" spans="1:20" ht="16.5" customHeight="1">
      <c r="A565" s="180"/>
      <c r="B565" s="180"/>
      <c r="C565" s="180"/>
      <c r="D565" s="180"/>
      <c r="E565" s="180"/>
      <c r="F565" s="181"/>
      <c r="G565" s="181"/>
      <c r="L565" s="180"/>
      <c r="M565" s="180"/>
      <c r="N565" s="180"/>
      <c r="P565" s="180"/>
      <c r="Q565" s="180"/>
      <c r="R565" s="180"/>
      <c r="S565" s="180"/>
      <c r="T565" s="180"/>
    </row>
    <row r="566" spans="1:20" ht="16.5" customHeight="1">
      <c r="A566" s="180"/>
      <c r="B566" s="180"/>
      <c r="C566" s="180"/>
      <c r="D566" s="180"/>
      <c r="E566" s="180"/>
      <c r="F566" s="181"/>
      <c r="G566" s="181"/>
      <c r="L566" s="180"/>
      <c r="M566" s="180"/>
      <c r="N566" s="180"/>
      <c r="P566" s="180"/>
      <c r="Q566" s="180"/>
      <c r="R566" s="180"/>
      <c r="S566" s="180"/>
      <c r="T566" s="180"/>
    </row>
    <row r="567" spans="1:20" ht="16.5" customHeight="1">
      <c r="A567" s="180"/>
      <c r="B567" s="180"/>
      <c r="C567" s="180"/>
      <c r="D567" s="180"/>
      <c r="E567" s="180"/>
      <c r="F567" s="181"/>
      <c r="G567" s="181"/>
      <c r="L567" s="180"/>
      <c r="M567" s="180"/>
      <c r="N567" s="180"/>
      <c r="P567" s="180"/>
      <c r="Q567" s="180"/>
      <c r="R567" s="180"/>
      <c r="S567" s="180"/>
      <c r="T567" s="180"/>
    </row>
    <row r="568" spans="1:20" ht="16.5" customHeight="1">
      <c r="A568" s="180"/>
      <c r="B568" s="180"/>
      <c r="C568" s="180"/>
      <c r="D568" s="180"/>
      <c r="E568" s="180"/>
      <c r="F568" s="181"/>
      <c r="G568" s="181"/>
      <c r="L568" s="180"/>
      <c r="M568" s="180"/>
      <c r="N568" s="180"/>
      <c r="P568" s="180"/>
      <c r="Q568" s="180"/>
      <c r="R568" s="180"/>
      <c r="S568" s="180"/>
      <c r="T568" s="180"/>
    </row>
    <row r="569" spans="1:20" ht="16.5" customHeight="1">
      <c r="A569" s="180"/>
      <c r="B569" s="180"/>
      <c r="C569" s="180"/>
      <c r="D569" s="180"/>
      <c r="E569" s="180"/>
      <c r="F569" s="181"/>
      <c r="G569" s="181"/>
      <c r="L569" s="180"/>
      <c r="M569" s="180"/>
      <c r="N569" s="180"/>
      <c r="P569" s="180"/>
      <c r="Q569" s="180"/>
      <c r="R569" s="180"/>
      <c r="S569" s="180"/>
      <c r="T569" s="180"/>
    </row>
    <row r="570" spans="1:20" ht="16.5" customHeight="1">
      <c r="A570" s="180"/>
      <c r="B570" s="180"/>
      <c r="C570" s="180"/>
      <c r="D570" s="180"/>
      <c r="E570" s="180"/>
      <c r="F570" s="181"/>
      <c r="G570" s="181"/>
      <c r="L570" s="180"/>
      <c r="M570" s="180"/>
      <c r="N570" s="180"/>
      <c r="P570" s="180"/>
      <c r="Q570" s="180"/>
      <c r="R570" s="180"/>
      <c r="S570" s="180"/>
      <c r="T570" s="180"/>
    </row>
    <row r="571" spans="1:20" ht="16.5" customHeight="1">
      <c r="A571" s="180"/>
      <c r="B571" s="180"/>
      <c r="C571" s="180"/>
      <c r="D571" s="180"/>
      <c r="E571" s="180"/>
      <c r="F571" s="181"/>
      <c r="G571" s="181"/>
      <c r="L571" s="180"/>
      <c r="M571" s="180"/>
      <c r="N571" s="180"/>
      <c r="P571" s="180"/>
      <c r="Q571" s="180"/>
      <c r="R571" s="180"/>
      <c r="S571" s="180"/>
      <c r="T571" s="180"/>
    </row>
    <row r="572" spans="1:20" ht="16.5" customHeight="1">
      <c r="A572" s="180"/>
      <c r="B572" s="180"/>
      <c r="C572" s="180"/>
      <c r="D572" s="180"/>
      <c r="E572" s="180"/>
      <c r="F572" s="181"/>
      <c r="G572" s="181"/>
      <c r="L572" s="180"/>
      <c r="M572" s="180"/>
      <c r="N572" s="180"/>
      <c r="P572" s="180"/>
      <c r="Q572" s="180"/>
      <c r="R572" s="180"/>
      <c r="S572" s="180"/>
      <c r="T572" s="180"/>
    </row>
    <row r="573" spans="1:20" ht="16.5" customHeight="1">
      <c r="A573" s="180"/>
      <c r="B573" s="180"/>
      <c r="C573" s="180"/>
      <c r="D573" s="180"/>
      <c r="E573" s="180"/>
      <c r="F573" s="181"/>
      <c r="G573" s="181"/>
      <c r="L573" s="180"/>
      <c r="M573" s="180"/>
      <c r="N573" s="180"/>
      <c r="P573" s="180"/>
      <c r="Q573" s="180"/>
      <c r="R573" s="180"/>
      <c r="S573" s="180"/>
      <c r="T573" s="180"/>
    </row>
    <row r="574" spans="1:20" ht="16.5" customHeight="1">
      <c r="A574" s="180"/>
      <c r="B574" s="180"/>
      <c r="C574" s="180"/>
      <c r="D574" s="180"/>
      <c r="E574" s="180"/>
      <c r="F574" s="181"/>
      <c r="G574" s="181"/>
      <c r="L574" s="180"/>
      <c r="M574" s="180"/>
      <c r="N574" s="180"/>
      <c r="P574" s="180"/>
      <c r="Q574" s="180"/>
      <c r="R574" s="180"/>
      <c r="S574" s="180"/>
      <c r="T574" s="180"/>
    </row>
    <row r="575" spans="1:20" ht="16.5" customHeight="1">
      <c r="A575" s="180"/>
      <c r="B575" s="180"/>
      <c r="C575" s="180"/>
      <c r="D575" s="180"/>
      <c r="E575" s="180"/>
      <c r="F575" s="181"/>
      <c r="G575" s="181"/>
      <c r="L575" s="180"/>
      <c r="M575" s="180"/>
      <c r="N575" s="180"/>
      <c r="P575" s="180"/>
      <c r="Q575" s="180"/>
      <c r="R575" s="180"/>
      <c r="S575" s="180"/>
      <c r="T575" s="180"/>
    </row>
    <row r="576" spans="1:20" ht="16.5" customHeight="1">
      <c r="A576" s="180"/>
      <c r="B576" s="180"/>
      <c r="C576" s="180"/>
      <c r="D576" s="180"/>
      <c r="E576" s="180"/>
      <c r="F576" s="181"/>
      <c r="G576" s="181"/>
      <c r="L576" s="180"/>
      <c r="M576" s="180"/>
      <c r="N576" s="180"/>
      <c r="P576" s="180"/>
      <c r="Q576" s="180"/>
      <c r="R576" s="180"/>
      <c r="S576" s="180"/>
      <c r="T576" s="180"/>
    </row>
    <row r="577" spans="1:20" ht="16.5" customHeight="1">
      <c r="A577" s="180"/>
      <c r="B577" s="180"/>
      <c r="C577" s="180"/>
      <c r="D577" s="180"/>
      <c r="E577" s="180"/>
      <c r="F577" s="181"/>
      <c r="G577" s="181"/>
      <c r="L577" s="180"/>
      <c r="M577" s="180"/>
      <c r="N577" s="180"/>
      <c r="P577" s="180"/>
      <c r="Q577" s="180"/>
      <c r="R577" s="180"/>
      <c r="S577" s="180"/>
      <c r="T577" s="180"/>
    </row>
    <row r="578" spans="1:20" ht="16.5" customHeight="1">
      <c r="A578" s="180"/>
      <c r="B578" s="180"/>
      <c r="C578" s="180"/>
      <c r="D578" s="180"/>
      <c r="E578" s="180"/>
      <c r="F578" s="181"/>
      <c r="G578" s="181"/>
      <c r="L578" s="180"/>
      <c r="M578" s="180"/>
      <c r="N578" s="180"/>
      <c r="P578" s="180"/>
      <c r="Q578" s="180"/>
      <c r="R578" s="180"/>
      <c r="S578" s="180"/>
      <c r="T578" s="180"/>
    </row>
    <row r="579" spans="1:20" ht="16.5" customHeight="1">
      <c r="A579" s="180"/>
      <c r="B579" s="180"/>
      <c r="C579" s="180"/>
      <c r="D579" s="180"/>
      <c r="E579" s="180"/>
      <c r="F579" s="181"/>
      <c r="G579" s="181"/>
      <c r="L579" s="180"/>
      <c r="M579" s="180"/>
      <c r="N579" s="180"/>
      <c r="P579" s="180"/>
      <c r="Q579" s="180"/>
      <c r="R579" s="180"/>
      <c r="S579" s="180"/>
      <c r="T579" s="180"/>
    </row>
    <row r="580" spans="1:20" ht="16.5" customHeight="1">
      <c r="A580" s="180"/>
      <c r="B580" s="180"/>
      <c r="C580" s="180"/>
      <c r="D580" s="180"/>
      <c r="E580" s="180"/>
      <c r="F580" s="181"/>
      <c r="G580" s="181"/>
      <c r="L580" s="180"/>
      <c r="M580" s="180"/>
      <c r="N580" s="180"/>
      <c r="P580" s="180"/>
      <c r="Q580" s="180"/>
      <c r="R580" s="180"/>
      <c r="S580" s="180"/>
      <c r="T580" s="180"/>
    </row>
    <row r="581" spans="1:20" ht="16.5" customHeight="1">
      <c r="A581" s="180"/>
      <c r="B581" s="180"/>
      <c r="C581" s="180"/>
      <c r="D581" s="180"/>
      <c r="E581" s="180"/>
      <c r="F581" s="181"/>
      <c r="G581" s="181"/>
      <c r="L581" s="180"/>
      <c r="M581" s="180"/>
      <c r="N581" s="180"/>
      <c r="P581" s="180"/>
      <c r="Q581" s="180"/>
      <c r="R581" s="180"/>
      <c r="S581" s="180"/>
      <c r="T581" s="180"/>
    </row>
    <row r="582" spans="1:20" ht="16.5" customHeight="1">
      <c r="A582" s="180"/>
      <c r="B582" s="180"/>
      <c r="C582" s="180"/>
      <c r="D582" s="180"/>
      <c r="E582" s="180"/>
      <c r="F582" s="181"/>
      <c r="G582" s="181"/>
      <c r="L582" s="180"/>
      <c r="M582" s="180"/>
      <c r="N582" s="180"/>
      <c r="P582" s="180"/>
      <c r="Q582" s="180"/>
      <c r="R582" s="180"/>
      <c r="S582" s="180"/>
      <c r="T582" s="180"/>
    </row>
    <row r="583" spans="1:20" ht="16.5" customHeight="1">
      <c r="A583" s="180"/>
      <c r="B583" s="180"/>
      <c r="C583" s="180"/>
      <c r="D583" s="180"/>
      <c r="E583" s="180"/>
      <c r="F583" s="181"/>
      <c r="G583" s="181"/>
      <c r="L583" s="180"/>
      <c r="M583" s="180"/>
      <c r="N583" s="180"/>
      <c r="P583" s="180"/>
      <c r="Q583" s="180"/>
      <c r="R583" s="180"/>
      <c r="S583" s="180"/>
      <c r="T583" s="180"/>
    </row>
    <row r="584" spans="1:20" ht="16.5" customHeight="1">
      <c r="A584" s="180"/>
      <c r="B584" s="180"/>
      <c r="C584" s="180"/>
      <c r="D584" s="180"/>
      <c r="E584" s="180"/>
      <c r="F584" s="181"/>
      <c r="G584" s="181"/>
      <c r="L584" s="180"/>
      <c r="M584" s="180"/>
      <c r="N584" s="180"/>
      <c r="P584" s="180"/>
      <c r="Q584" s="180"/>
      <c r="R584" s="180"/>
      <c r="S584" s="180"/>
      <c r="T584" s="180"/>
    </row>
    <row r="585" spans="1:20" ht="16.5" customHeight="1">
      <c r="A585" s="180"/>
      <c r="B585" s="180"/>
      <c r="C585" s="180"/>
      <c r="D585" s="180"/>
      <c r="E585" s="180"/>
      <c r="F585" s="181"/>
      <c r="G585" s="181"/>
      <c r="L585" s="180"/>
      <c r="M585" s="180"/>
      <c r="N585" s="180"/>
      <c r="P585" s="180"/>
      <c r="Q585" s="180"/>
      <c r="R585" s="180"/>
      <c r="S585" s="180"/>
      <c r="T585" s="180"/>
    </row>
    <row r="586" spans="1:20" ht="16.5" customHeight="1">
      <c r="A586" s="180"/>
      <c r="B586" s="180"/>
      <c r="C586" s="180"/>
      <c r="D586" s="180"/>
      <c r="E586" s="180"/>
      <c r="F586" s="181"/>
      <c r="G586" s="181"/>
      <c r="L586" s="180"/>
      <c r="M586" s="180"/>
      <c r="N586" s="180"/>
      <c r="P586" s="180"/>
      <c r="Q586" s="180"/>
      <c r="R586" s="180"/>
      <c r="S586" s="180"/>
      <c r="T586" s="180"/>
    </row>
    <row r="587" spans="1:20" ht="16.5" customHeight="1">
      <c r="A587" s="180"/>
      <c r="B587" s="180"/>
      <c r="C587" s="180"/>
      <c r="D587" s="180"/>
      <c r="E587" s="180"/>
      <c r="F587" s="181"/>
      <c r="G587" s="181"/>
      <c r="L587" s="180"/>
      <c r="M587" s="180"/>
      <c r="N587" s="180"/>
      <c r="P587" s="180"/>
      <c r="Q587" s="180"/>
      <c r="R587" s="180"/>
      <c r="S587" s="180"/>
      <c r="T587" s="180"/>
    </row>
    <row r="588" spans="1:20" ht="16.5" customHeight="1">
      <c r="A588" s="180"/>
      <c r="B588" s="180"/>
      <c r="C588" s="180"/>
      <c r="D588" s="180"/>
      <c r="E588" s="180"/>
      <c r="F588" s="181"/>
      <c r="G588" s="181"/>
      <c r="L588" s="180"/>
      <c r="M588" s="180"/>
      <c r="N588" s="180"/>
      <c r="P588" s="180"/>
      <c r="Q588" s="180"/>
      <c r="R588" s="180"/>
      <c r="S588" s="180"/>
      <c r="T588" s="180"/>
    </row>
    <row r="589" spans="1:20" ht="16.5" customHeight="1">
      <c r="A589" s="180"/>
      <c r="B589" s="180"/>
      <c r="C589" s="180"/>
      <c r="D589" s="180"/>
      <c r="E589" s="180"/>
      <c r="F589" s="181"/>
      <c r="G589" s="181"/>
      <c r="L589" s="180"/>
      <c r="M589" s="180"/>
      <c r="N589" s="180"/>
      <c r="P589" s="180"/>
      <c r="Q589" s="180"/>
      <c r="R589" s="180"/>
      <c r="S589" s="180"/>
      <c r="T589" s="180"/>
    </row>
    <row r="590" spans="1:20" ht="16.5" customHeight="1">
      <c r="A590" s="180"/>
      <c r="B590" s="180"/>
      <c r="C590" s="180"/>
      <c r="D590" s="180"/>
      <c r="E590" s="180"/>
      <c r="F590" s="181"/>
      <c r="G590" s="181"/>
      <c r="L590" s="180"/>
      <c r="M590" s="180"/>
      <c r="N590" s="180"/>
      <c r="P590" s="180"/>
      <c r="Q590" s="180"/>
      <c r="R590" s="180"/>
      <c r="S590" s="180"/>
      <c r="T590" s="180"/>
    </row>
    <row r="591" spans="1:20" ht="16.5" customHeight="1">
      <c r="A591" s="180"/>
      <c r="B591" s="180"/>
      <c r="C591" s="180"/>
      <c r="D591" s="180"/>
      <c r="E591" s="180"/>
      <c r="F591" s="181"/>
      <c r="G591" s="181"/>
      <c r="L591" s="180"/>
      <c r="M591" s="180"/>
      <c r="N591" s="180"/>
      <c r="P591" s="180"/>
      <c r="Q591" s="180"/>
      <c r="R591" s="180"/>
      <c r="S591" s="180"/>
      <c r="T591" s="180"/>
    </row>
    <row r="592" spans="1:20" ht="16.5" customHeight="1">
      <c r="A592" s="180"/>
      <c r="B592" s="180"/>
      <c r="C592" s="180"/>
      <c r="D592" s="180"/>
      <c r="E592" s="180"/>
      <c r="F592" s="181"/>
      <c r="G592" s="181"/>
      <c r="L592" s="180"/>
      <c r="M592" s="180"/>
      <c r="N592" s="180"/>
      <c r="P592" s="180"/>
      <c r="Q592" s="180"/>
      <c r="R592" s="180"/>
      <c r="S592" s="180"/>
      <c r="T592" s="180"/>
    </row>
    <row r="593" spans="1:20" ht="16.5" customHeight="1">
      <c r="A593" s="180"/>
      <c r="B593" s="180"/>
      <c r="C593" s="180"/>
      <c r="D593" s="180"/>
      <c r="E593" s="180"/>
      <c r="F593" s="181"/>
      <c r="G593" s="181"/>
      <c r="L593" s="180"/>
      <c r="M593" s="180"/>
      <c r="N593" s="180"/>
      <c r="P593" s="180"/>
      <c r="Q593" s="180"/>
      <c r="R593" s="180"/>
      <c r="S593" s="180"/>
      <c r="T593" s="180"/>
    </row>
    <row r="594" spans="1:20" ht="16.5" customHeight="1">
      <c r="A594" s="180"/>
      <c r="B594" s="180"/>
      <c r="C594" s="180"/>
      <c r="D594" s="180"/>
      <c r="E594" s="180"/>
      <c r="F594" s="181"/>
      <c r="G594" s="181"/>
      <c r="L594" s="180"/>
      <c r="M594" s="180"/>
      <c r="N594" s="180"/>
      <c r="P594" s="180"/>
      <c r="Q594" s="180"/>
      <c r="R594" s="180"/>
      <c r="S594" s="180"/>
      <c r="T594" s="180"/>
    </row>
    <row r="595" spans="1:20" ht="16.5" customHeight="1">
      <c r="A595" s="180"/>
      <c r="B595" s="180"/>
      <c r="C595" s="180"/>
      <c r="D595" s="180"/>
      <c r="E595" s="180"/>
      <c r="F595" s="181"/>
      <c r="G595" s="181"/>
      <c r="L595" s="180"/>
      <c r="M595" s="180"/>
      <c r="N595" s="180"/>
      <c r="P595" s="180"/>
      <c r="Q595" s="180"/>
      <c r="R595" s="180"/>
      <c r="S595" s="180"/>
      <c r="T595" s="180"/>
    </row>
    <row r="596" spans="1:20" ht="16.5" customHeight="1">
      <c r="A596" s="180"/>
      <c r="B596" s="180"/>
      <c r="C596" s="180"/>
      <c r="D596" s="180"/>
      <c r="E596" s="180"/>
      <c r="F596" s="181"/>
      <c r="G596" s="181"/>
      <c r="L596" s="180"/>
      <c r="M596" s="180"/>
      <c r="N596" s="180"/>
      <c r="P596" s="180"/>
      <c r="Q596" s="180"/>
      <c r="R596" s="180"/>
      <c r="S596" s="180"/>
      <c r="T596" s="180"/>
    </row>
    <row r="597" spans="1:20" ht="16.5" customHeight="1">
      <c r="A597" s="180"/>
      <c r="B597" s="180"/>
      <c r="C597" s="180"/>
      <c r="D597" s="180"/>
      <c r="E597" s="180"/>
      <c r="F597" s="181"/>
      <c r="G597" s="181"/>
      <c r="L597" s="180"/>
      <c r="M597" s="180"/>
      <c r="N597" s="180"/>
      <c r="P597" s="180"/>
      <c r="Q597" s="180"/>
      <c r="R597" s="180"/>
      <c r="S597" s="180"/>
      <c r="T597" s="180"/>
    </row>
    <row r="598" spans="1:20" ht="16.5" customHeight="1">
      <c r="A598" s="180"/>
      <c r="B598" s="180"/>
      <c r="C598" s="180"/>
      <c r="D598" s="180"/>
      <c r="E598" s="180"/>
      <c r="F598" s="181"/>
      <c r="G598" s="181"/>
      <c r="L598" s="180"/>
      <c r="M598" s="180"/>
      <c r="N598" s="180"/>
      <c r="P598" s="180"/>
      <c r="Q598" s="180"/>
      <c r="R598" s="180"/>
      <c r="S598" s="180"/>
      <c r="T598" s="180"/>
    </row>
    <row r="599" spans="1:20" ht="16.5" customHeight="1">
      <c r="A599" s="180"/>
      <c r="B599" s="180"/>
      <c r="C599" s="180"/>
      <c r="D599" s="180"/>
      <c r="E599" s="180"/>
      <c r="F599" s="181"/>
      <c r="G599" s="181"/>
      <c r="L599" s="180"/>
      <c r="M599" s="180"/>
      <c r="N599" s="180"/>
      <c r="P599" s="180"/>
      <c r="Q599" s="180"/>
      <c r="R599" s="180"/>
      <c r="S599" s="180"/>
      <c r="T599" s="180"/>
    </row>
    <row r="600" spans="1:20" ht="16.5" customHeight="1">
      <c r="A600" s="180"/>
      <c r="B600" s="180"/>
      <c r="C600" s="180"/>
      <c r="D600" s="180"/>
      <c r="E600" s="180"/>
      <c r="F600" s="181"/>
      <c r="G600" s="181"/>
      <c r="L600" s="180"/>
      <c r="M600" s="180"/>
      <c r="N600" s="180"/>
      <c r="P600" s="180"/>
      <c r="Q600" s="180"/>
      <c r="R600" s="180"/>
      <c r="S600" s="180"/>
      <c r="T600" s="180"/>
    </row>
    <row r="601" spans="1:20" ht="16.5" customHeight="1">
      <c r="A601" s="180"/>
      <c r="B601" s="180"/>
      <c r="C601" s="180"/>
      <c r="D601" s="180"/>
      <c r="E601" s="180"/>
      <c r="F601" s="181"/>
      <c r="G601" s="181"/>
      <c r="L601" s="180"/>
      <c r="M601" s="180"/>
      <c r="N601" s="180"/>
      <c r="P601" s="180"/>
      <c r="Q601" s="180"/>
      <c r="R601" s="180"/>
      <c r="S601" s="180"/>
      <c r="T601" s="180"/>
    </row>
    <row r="602" spans="1:20" ht="16.5" customHeight="1">
      <c r="A602" s="180"/>
      <c r="B602" s="180"/>
      <c r="C602" s="180"/>
      <c r="D602" s="180"/>
      <c r="E602" s="180"/>
      <c r="F602" s="181"/>
      <c r="G602" s="181"/>
      <c r="L602" s="180"/>
      <c r="M602" s="180"/>
      <c r="N602" s="180"/>
      <c r="P602" s="180"/>
      <c r="Q602" s="180"/>
      <c r="R602" s="180"/>
      <c r="S602" s="180"/>
      <c r="T602" s="180"/>
    </row>
    <row r="603" spans="1:20" ht="16.5" customHeight="1">
      <c r="A603" s="180"/>
      <c r="B603" s="180"/>
      <c r="C603" s="180"/>
      <c r="D603" s="180"/>
      <c r="E603" s="180"/>
      <c r="F603" s="181"/>
      <c r="G603" s="181"/>
      <c r="L603" s="180"/>
      <c r="M603" s="180"/>
      <c r="N603" s="180"/>
      <c r="P603" s="180"/>
      <c r="Q603" s="180"/>
      <c r="R603" s="180"/>
      <c r="S603" s="180"/>
      <c r="T603" s="180"/>
    </row>
    <row r="604" spans="1:20" ht="16.5" customHeight="1">
      <c r="A604" s="180"/>
      <c r="B604" s="180"/>
      <c r="C604" s="180"/>
      <c r="D604" s="180"/>
      <c r="E604" s="180"/>
      <c r="F604" s="181"/>
      <c r="G604" s="181"/>
      <c r="L604" s="180"/>
      <c r="M604" s="180"/>
      <c r="N604" s="180"/>
      <c r="P604" s="180"/>
      <c r="Q604" s="180"/>
      <c r="R604" s="180"/>
      <c r="S604" s="180"/>
      <c r="T604" s="180"/>
    </row>
    <row r="605" spans="1:20" ht="16.5" customHeight="1">
      <c r="A605" s="180"/>
      <c r="B605" s="180"/>
      <c r="C605" s="180"/>
      <c r="D605" s="180"/>
      <c r="E605" s="180"/>
      <c r="F605" s="181"/>
      <c r="G605" s="181"/>
      <c r="L605" s="180"/>
      <c r="M605" s="180"/>
      <c r="N605" s="180"/>
      <c r="P605" s="180"/>
      <c r="Q605" s="180"/>
      <c r="R605" s="180"/>
      <c r="S605" s="180"/>
      <c r="T605" s="180"/>
    </row>
    <row r="606" spans="1:20" ht="16.5" customHeight="1">
      <c r="A606" s="180"/>
      <c r="B606" s="180"/>
      <c r="C606" s="180"/>
      <c r="D606" s="180"/>
      <c r="E606" s="180"/>
      <c r="F606" s="181"/>
      <c r="G606" s="181"/>
      <c r="L606" s="180"/>
      <c r="M606" s="180"/>
      <c r="N606" s="180"/>
      <c r="P606" s="180"/>
      <c r="Q606" s="180"/>
      <c r="R606" s="180"/>
      <c r="S606" s="180"/>
      <c r="T606" s="180"/>
    </row>
    <row r="607" spans="1:20" ht="16.5" customHeight="1">
      <c r="A607" s="180"/>
      <c r="B607" s="180"/>
      <c r="C607" s="180"/>
      <c r="D607" s="180"/>
      <c r="E607" s="180"/>
      <c r="F607" s="181"/>
      <c r="G607" s="181"/>
      <c r="L607" s="180"/>
      <c r="M607" s="180"/>
      <c r="N607" s="180"/>
      <c r="P607" s="180"/>
      <c r="Q607" s="180"/>
      <c r="R607" s="180"/>
      <c r="S607" s="180"/>
      <c r="T607" s="180"/>
    </row>
    <row r="608" spans="1:20" ht="16.5" customHeight="1">
      <c r="A608" s="180"/>
      <c r="B608" s="180"/>
      <c r="C608" s="180"/>
      <c r="D608" s="180"/>
      <c r="E608" s="180"/>
      <c r="F608" s="181"/>
      <c r="G608" s="181"/>
      <c r="L608" s="180"/>
      <c r="M608" s="180"/>
      <c r="N608" s="180"/>
      <c r="P608" s="180"/>
      <c r="Q608" s="180"/>
      <c r="R608" s="180"/>
      <c r="S608" s="180"/>
      <c r="T608" s="180"/>
    </row>
    <row r="609" spans="1:20" ht="16.5" customHeight="1">
      <c r="A609" s="180"/>
      <c r="B609" s="180"/>
      <c r="C609" s="180"/>
      <c r="D609" s="180"/>
      <c r="E609" s="180"/>
      <c r="F609" s="181"/>
      <c r="G609" s="181"/>
      <c r="L609" s="180"/>
      <c r="M609" s="180"/>
      <c r="N609" s="180"/>
      <c r="P609" s="180"/>
      <c r="Q609" s="180"/>
      <c r="R609" s="180"/>
      <c r="S609" s="180"/>
      <c r="T609" s="180"/>
    </row>
    <row r="610" spans="1:20" ht="16.5" customHeight="1">
      <c r="A610" s="180"/>
      <c r="B610" s="180"/>
      <c r="C610" s="180"/>
      <c r="D610" s="180"/>
      <c r="E610" s="180"/>
      <c r="F610" s="181"/>
      <c r="G610" s="181"/>
      <c r="L610" s="180"/>
      <c r="M610" s="180"/>
      <c r="N610" s="180"/>
      <c r="P610" s="180"/>
      <c r="Q610" s="180"/>
      <c r="R610" s="180"/>
      <c r="S610" s="180"/>
      <c r="T610" s="180"/>
    </row>
    <row r="611" spans="1:20" ht="16.5" customHeight="1">
      <c r="A611" s="180"/>
      <c r="B611" s="180"/>
      <c r="C611" s="180"/>
      <c r="D611" s="180"/>
      <c r="E611" s="180"/>
      <c r="F611" s="181"/>
      <c r="G611" s="181"/>
      <c r="L611" s="180"/>
      <c r="M611" s="180"/>
      <c r="N611" s="180"/>
      <c r="P611" s="180"/>
      <c r="Q611" s="180"/>
      <c r="R611" s="180"/>
      <c r="S611" s="180"/>
      <c r="T611" s="180"/>
    </row>
    <row r="612" spans="1:20" ht="16.5" customHeight="1">
      <c r="A612" s="180"/>
      <c r="B612" s="180"/>
      <c r="C612" s="180"/>
      <c r="D612" s="180"/>
      <c r="E612" s="180"/>
      <c r="F612" s="181"/>
      <c r="G612" s="181"/>
      <c r="L612" s="180"/>
      <c r="M612" s="180"/>
      <c r="N612" s="180"/>
      <c r="P612" s="180"/>
      <c r="Q612" s="180"/>
      <c r="R612" s="180"/>
      <c r="S612" s="180"/>
      <c r="T612" s="180"/>
    </row>
    <row r="613" spans="1:20" ht="16.5" customHeight="1">
      <c r="A613" s="180"/>
      <c r="B613" s="180"/>
      <c r="C613" s="180"/>
      <c r="D613" s="180"/>
      <c r="E613" s="180"/>
      <c r="F613" s="181"/>
      <c r="G613" s="181"/>
      <c r="L613" s="180"/>
      <c r="M613" s="180"/>
      <c r="N613" s="180"/>
      <c r="P613" s="180"/>
      <c r="Q613" s="180"/>
      <c r="R613" s="180"/>
      <c r="S613" s="180"/>
      <c r="T613" s="180"/>
    </row>
    <row r="614" spans="1:20" ht="16.5" customHeight="1">
      <c r="A614" s="180"/>
      <c r="B614" s="180"/>
      <c r="C614" s="180"/>
      <c r="D614" s="180"/>
      <c r="E614" s="180"/>
      <c r="F614" s="181"/>
      <c r="G614" s="181"/>
      <c r="L614" s="180"/>
      <c r="M614" s="180"/>
      <c r="N614" s="180"/>
      <c r="P614" s="180"/>
      <c r="Q614" s="180"/>
      <c r="R614" s="180"/>
      <c r="S614" s="180"/>
      <c r="T614" s="180"/>
    </row>
    <row r="615" spans="1:20" ht="16.5" customHeight="1">
      <c r="A615" s="180"/>
      <c r="B615" s="180"/>
      <c r="C615" s="180"/>
      <c r="D615" s="180"/>
      <c r="E615" s="180"/>
      <c r="F615" s="181"/>
      <c r="G615" s="181"/>
      <c r="L615" s="180"/>
      <c r="M615" s="180"/>
      <c r="N615" s="180"/>
      <c r="P615" s="180"/>
      <c r="Q615" s="180"/>
      <c r="R615" s="180"/>
      <c r="S615" s="180"/>
      <c r="T615" s="180"/>
    </row>
    <row r="616" spans="1:20" ht="16.5" customHeight="1">
      <c r="A616" s="180"/>
      <c r="B616" s="180"/>
      <c r="C616" s="180"/>
      <c r="D616" s="180"/>
      <c r="E616" s="180"/>
      <c r="F616" s="181"/>
      <c r="G616" s="181"/>
      <c r="L616" s="180"/>
      <c r="M616" s="180"/>
      <c r="N616" s="180"/>
      <c r="P616" s="180"/>
      <c r="Q616" s="180"/>
      <c r="R616" s="180"/>
      <c r="S616" s="180"/>
      <c r="T616" s="180"/>
    </row>
    <row r="617" spans="1:20" ht="16.5" customHeight="1">
      <c r="A617" s="180"/>
      <c r="B617" s="180"/>
      <c r="C617" s="180"/>
      <c r="D617" s="180"/>
      <c r="E617" s="180"/>
      <c r="F617" s="181"/>
      <c r="G617" s="181"/>
      <c r="L617" s="180"/>
      <c r="M617" s="180"/>
      <c r="N617" s="180"/>
      <c r="P617" s="180"/>
      <c r="Q617" s="180"/>
      <c r="R617" s="180"/>
      <c r="S617" s="180"/>
      <c r="T617" s="180"/>
    </row>
    <row r="618" spans="1:20" ht="16.5" customHeight="1">
      <c r="A618" s="180"/>
      <c r="B618" s="180"/>
      <c r="C618" s="180"/>
      <c r="D618" s="180"/>
      <c r="E618" s="180"/>
      <c r="F618" s="181"/>
      <c r="G618" s="181"/>
      <c r="L618" s="180"/>
      <c r="M618" s="180"/>
      <c r="N618" s="180"/>
      <c r="P618" s="180"/>
      <c r="Q618" s="180"/>
      <c r="R618" s="180"/>
      <c r="S618" s="180"/>
      <c r="T618" s="180"/>
    </row>
    <row r="619" spans="1:20" ht="16.5" customHeight="1">
      <c r="A619" s="180"/>
      <c r="B619" s="180"/>
      <c r="C619" s="180"/>
      <c r="D619" s="180"/>
      <c r="E619" s="180"/>
      <c r="F619" s="181"/>
      <c r="G619" s="181"/>
      <c r="L619" s="180"/>
      <c r="M619" s="180"/>
      <c r="N619" s="180"/>
      <c r="P619" s="180"/>
      <c r="Q619" s="180"/>
      <c r="R619" s="180"/>
      <c r="S619" s="180"/>
      <c r="T619" s="180"/>
    </row>
    <row r="620" spans="1:20" ht="16.5" customHeight="1">
      <c r="A620" s="180"/>
      <c r="B620" s="180"/>
      <c r="C620" s="180"/>
      <c r="D620" s="180"/>
      <c r="E620" s="180"/>
      <c r="F620" s="181"/>
      <c r="G620" s="181"/>
      <c r="L620" s="180"/>
      <c r="M620" s="180"/>
      <c r="N620" s="180"/>
      <c r="P620" s="180"/>
      <c r="Q620" s="180"/>
      <c r="R620" s="180"/>
      <c r="S620" s="180"/>
      <c r="T620" s="180"/>
    </row>
    <row r="621" spans="1:20" ht="16.5" customHeight="1">
      <c r="A621" s="180"/>
      <c r="B621" s="180"/>
      <c r="C621" s="180"/>
      <c r="D621" s="180"/>
      <c r="E621" s="180"/>
      <c r="F621" s="181"/>
      <c r="G621" s="181"/>
      <c r="L621" s="180"/>
      <c r="M621" s="180"/>
      <c r="N621" s="180"/>
      <c r="P621" s="180"/>
      <c r="Q621" s="180"/>
      <c r="R621" s="180"/>
      <c r="S621" s="180"/>
      <c r="T621" s="180"/>
    </row>
    <row r="622" spans="1:20" ht="16.5" customHeight="1">
      <c r="A622" s="180"/>
      <c r="B622" s="180"/>
      <c r="C622" s="180"/>
      <c r="D622" s="180"/>
      <c r="E622" s="180"/>
      <c r="F622" s="181"/>
      <c r="G622" s="181"/>
      <c r="L622" s="180"/>
      <c r="M622" s="180"/>
      <c r="N622" s="180"/>
      <c r="P622" s="180"/>
      <c r="Q622" s="180"/>
      <c r="R622" s="180"/>
      <c r="S622" s="180"/>
      <c r="T622" s="180"/>
    </row>
    <row r="623" spans="1:20" ht="16.5" customHeight="1">
      <c r="A623" s="180"/>
      <c r="B623" s="180"/>
      <c r="C623" s="180"/>
      <c r="D623" s="180"/>
      <c r="E623" s="180"/>
      <c r="F623" s="181"/>
      <c r="G623" s="181"/>
      <c r="L623" s="180"/>
      <c r="M623" s="180"/>
      <c r="N623" s="180"/>
      <c r="P623" s="180"/>
      <c r="Q623" s="180"/>
      <c r="R623" s="180"/>
      <c r="S623" s="180"/>
      <c r="T623" s="180"/>
    </row>
    <row r="624" spans="1:20" ht="16.5" customHeight="1">
      <c r="A624" s="180"/>
      <c r="B624" s="180"/>
      <c r="C624" s="180"/>
      <c r="D624" s="180"/>
      <c r="E624" s="180"/>
      <c r="F624" s="181"/>
      <c r="G624" s="181"/>
      <c r="L624" s="180"/>
      <c r="M624" s="180"/>
      <c r="N624" s="180"/>
      <c r="P624" s="180"/>
      <c r="Q624" s="180"/>
      <c r="R624" s="180"/>
      <c r="S624" s="180"/>
      <c r="T624" s="180"/>
    </row>
    <row r="625" spans="1:20" ht="16.5" customHeight="1">
      <c r="A625" s="180"/>
      <c r="B625" s="180"/>
      <c r="C625" s="180"/>
      <c r="D625" s="180"/>
      <c r="E625" s="180"/>
      <c r="F625" s="181"/>
      <c r="G625" s="181"/>
      <c r="L625" s="180"/>
      <c r="M625" s="180"/>
      <c r="N625" s="180"/>
      <c r="P625" s="180"/>
      <c r="Q625" s="180"/>
      <c r="R625" s="180"/>
      <c r="S625" s="180"/>
      <c r="T625" s="180"/>
    </row>
    <row r="626" spans="1:20" ht="16.5" customHeight="1">
      <c r="A626" s="180"/>
      <c r="B626" s="180"/>
      <c r="C626" s="180"/>
      <c r="D626" s="180"/>
      <c r="E626" s="180"/>
      <c r="F626" s="181"/>
      <c r="G626" s="181"/>
      <c r="L626" s="180"/>
      <c r="M626" s="180"/>
      <c r="N626" s="180"/>
      <c r="P626" s="180"/>
      <c r="Q626" s="180"/>
      <c r="R626" s="180"/>
      <c r="S626" s="180"/>
      <c r="T626" s="180"/>
    </row>
    <row r="627" spans="1:20" ht="16.5" customHeight="1">
      <c r="A627" s="180"/>
      <c r="B627" s="180"/>
      <c r="C627" s="180"/>
      <c r="D627" s="180"/>
      <c r="E627" s="180"/>
      <c r="F627" s="181"/>
      <c r="G627" s="181"/>
      <c r="L627" s="180"/>
      <c r="M627" s="180"/>
      <c r="N627" s="180"/>
      <c r="P627" s="180"/>
      <c r="Q627" s="180"/>
      <c r="R627" s="180"/>
      <c r="S627" s="180"/>
      <c r="T627" s="180"/>
    </row>
    <row r="628" spans="1:20" ht="16.5" customHeight="1">
      <c r="A628" s="180"/>
      <c r="B628" s="180"/>
      <c r="C628" s="180"/>
      <c r="D628" s="180"/>
      <c r="E628" s="180"/>
      <c r="F628" s="181"/>
      <c r="G628" s="181"/>
      <c r="L628" s="180"/>
      <c r="M628" s="180"/>
      <c r="N628" s="180"/>
      <c r="P628" s="180"/>
      <c r="Q628" s="180"/>
      <c r="R628" s="180"/>
      <c r="S628" s="180"/>
      <c r="T628" s="180"/>
    </row>
    <row r="629" spans="1:20" ht="16.5" customHeight="1">
      <c r="A629" s="180"/>
      <c r="B629" s="180"/>
      <c r="C629" s="180"/>
      <c r="D629" s="180"/>
      <c r="E629" s="180"/>
      <c r="F629" s="181"/>
      <c r="G629" s="181"/>
      <c r="L629" s="180"/>
      <c r="M629" s="180"/>
      <c r="N629" s="180"/>
      <c r="P629" s="180"/>
      <c r="Q629" s="180"/>
      <c r="R629" s="180"/>
      <c r="S629" s="180"/>
      <c r="T629" s="180"/>
    </row>
    <row r="630" spans="1:20" ht="16.5" customHeight="1">
      <c r="A630" s="180"/>
      <c r="B630" s="180"/>
      <c r="C630" s="180"/>
      <c r="D630" s="180"/>
      <c r="E630" s="180"/>
      <c r="F630" s="181"/>
      <c r="G630" s="181"/>
      <c r="L630" s="180"/>
      <c r="M630" s="180"/>
      <c r="N630" s="180"/>
      <c r="P630" s="180"/>
      <c r="Q630" s="180"/>
      <c r="R630" s="180"/>
      <c r="S630" s="180"/>
      <c r="T630" s="180"/>
    </row>
    <row r="631" spans="1:20" ht="16.5" customHeight="1">
      <c r="A631" s="180"/>
      <c r="B631" s="180"/>
      <c r="C631" s="180"/>
      <c r="D631" s="180"/>
      <c r="E631" s="180"/>
      <c r="F631" s="181"/>
      <c r="G631" s="181"/>
      <c r="L631" s="180"/>
      <c r="M631" s="180"/>
      <c r="N631" s="180"/>
      <c r="P631" s="180"/>
      <c r="Q631" s="180"/>
      <c r="R631" s="180"/>
      <c r="S631" s="180"/>
      <c r="T631" s="180"/>
    </row>
    <row r="632" spans="1:20" ht="16.5" customHeight="1">
      <c r="A632" s="180"/>
      <c r="B632" s="180"/>
      <c r="C632" s="180"/>
      <c r="D632" s="180"/>
      <c r="E632" s="180"/>
      <c r="F632" s="181"/>
      <c r="G632" s="181"/>
      <c r="L632" s="180"/>
      <c r="M632" s="180"/>
      <c r="N632" s="180"/>
      <c r="P632" s="180"/>
      <c r="Q632" s="180"/>
      <c r="R632" s="180"/>
      <c r="S632" s="180"/>
      <c r="T632" s="180"/>
    </row>
    <row r="633" spans="1:20" ht="16.5" customHeight="1">
      <c r="A633" s="180"/>
      <c r="B633" s="180"/>
      <c r="C633" s="180"/>
      <c r="D633" s="180"/>
      <c r="E633" s="180"/>
      <c r="F633" s="181"/>
      <c r="G633" s="181"/>
      <c r="L633" s="180"/>
      <c r="M633" s="180"/>
      <c r="N633" s="180"/>
      <c r="P633" s="180"/>
      <c r="Q633" s="180"/>
      <c r="R633" s="180"/>
      <c r="S633" s="180"/>
      <c r="T633" s="180"/>
    </row>
    <row r="634" spans="1:20" ht="16.5" customHeight="1">
      <c r="A634" s="180"/>
      <c r="B634" s="180"/>
      <c r="C634" s="180"/>
      <c r="D634" s="180"/>
      <c r="E634" s="180"/>
      <c r="F634" s="181"/>
      <c r="G634" s="181"/>
      <c r="L634" s="180"/>
      <c r="M634" s="180"/>
      <c r="N634" s="180"/>
      <c r="P634" s="180"/>
      <c r="Q634" s="180"/>
      <c r="R634" s="180"/>
      <c r="S634" s="180"/>
      <c r="T634" s="180"/>
    </row>
    <row r="635" spans="1:20" ht="16.5" customHeight="1">
      <c r="A635" s="180"/>
      <c r="B635" s="180"/>
      <c r="C635" s="180"/>
      <c r="D635" s="180"/>
      <c r="E635" s="180"/>
      <c r="F635" s="181"/>
      <c r="G635" s="181"/>
      <c r="L635" s="180"/>
      <c r="M635" s="180"/>
      <c r="N635" s="180"/>
      <c r="P635" s="180"/>
      <c r="Q635" s="180"/>
      <c r="R635" s="180"/>
      <c r="S635" s="180"/>
      <c r="T635" s="180"/>
    </row>
    <row r="636" spans="1:20" ht="16.5" customHeight="1">
      <c r="A636" s="180"/>
      <c r="B636" s="180"/>
      <c r="C636" s="180"/>
      <c r="D636" s="180"/>
      <c r="E636" s="180"/>
      <c r="F636" s="181"/>
      <c r="G636" s="181"/>
      <c r="L636" s="180"/>
      <c r="M636" s="180"/>
      <c r="N636" s="180"/>
      <c r="P636" s="180"/>
      <c r="Q636" s="180"/>
      <c r="R636" s="180"/>
      <c r="S636" s="180"/>
      <c r="T636" s="180"/>
    </row>
    <row r="637" spans="1:20" ht="16.5" customHeight="1">
      <c r="A637" s="180"/>
      <c r="B637" s="180"/>
      <c r="C637" s="180"/>
      <c r="D637" s="180"/>
      <c r="E637" s="180"/>
      <c r="F637" s="181"/>
      <c r="G637" s="181"/>
      <c r="L637" s="180"/>
      <c r="M637" s="180"/>
      <c r="N637" s="180"/>
      <c r="P637" s="180"/>
      <c r="Q637" s="180"/>
      <c r="R637" s="180"/>
      <c r="S637" s="180"/>
      <c r="T637" s="180"/>
    </row>
    <row r="638" spans="1:20" ht="16.5" customHeight="1">
      <c r="A638" s="180"/>
      <c r="B638" s="180"/>
      <c r="C638" s="180"/>
      <c r="D638" s="180"/>
      <c r="E638" s="180"/>
      <c r="F638" s="181"/>
      <c r="G638" s="181"/>
      <c r="L638" s="180"/>
      <c r="M638" s="180"/>
      <c r="N638" s="180"/>
      <c r="P638" s="180"/>
      <c r="Q638" s="180"/>
      <c r="R638" s="180"/>
      <c r="S638" s="180"/>
      <c r="T638" s="180"/>
    </row>
    <row r="639" spans="1:20" ht="16.5" customHeight="1">
      <c r="A639" s="180"/>
      <c r="B639" s="180"/>
      <c r="C639" s="180"/>
      <c r="D639" s="180"/>
      <c r="E639" s="180"/>
      <c r="F639" s="181"/>
      <c r="G639" s="181"/>
      <c r="L639" s="180"/>
      <c r="M639" s="180"/>
      <c r="N639" s="180"/>
      <c r="P639" s="180"/>
      <c r="Q639" s="180"/>
      <c r="R639" s="180"/>
      <c r="S639" s="180"/>
      <c r="T639" s="180"/>
    </row>
    <row r="640" spans="1:20" ht="16.5" customHeight="1">
      <c r="A640" s="180"/>
      <c r="B640" s="180"/>
      <c r="C640" s="180"/>
      <c r="D640" s="180"/>
      <c r="E640" s="180"/>
      <c r="F640" s="181"/>
      <c r="G640" s="181"/>
      <c r="L640" s="180"/>
      <c r="M640" s="180"/>
      <c r="N640" s="180"/>
      <c r="P640" s="180"/>
      <c r="Q640" s="180"/>
      <c r="R640" s="180"/>
      <c r="S640" s="180"/>
      <c r="T640" s="180"/>
    </row>
    <row r="641" spans="1:20" ht="16.5" customHeight="1">
      <c r="A641" s="180"/>
      <c r="B641" s="180"/>
      <c r="C641" s="180"/>
      <c r="D641" s="180"/>
      <c r="E641" s="180"/>
      <c r="F641" s="181"/>
      <c r="G641" s="181"/>
      <c r="L641" s="180"/>
      <c r="M641" s="180"/>
      <c r="N641" s="180"/>
      <c r="P641" s="180"/>
      <c r="Q641" s="180"/>
      <c r="R641" s="180"/>
      <c r="S641" s="180"/>
      <c r="T641" s="180"/>
    </row>
    <row r="642" spans="1:20" ht="16.5" customHeight="1">
      <c r="A642" s="180"/>
      <c r="B642" s="180"/>
      <c r="C642" s="180"/>
      <c r="D642" s="180"/>
      <c r="E642" s="180"/>
      <c r="F642" s="181"/>
      <c r="G642" s="181"/>
      <c r="L642" s="180"/>
      <c r="M642" s="180"/>
      <c r="N642" s="180"/>
      <c r="P642" s="180"/>
      <c r="Q642" s="180"/>
      <c r="R642" s="180"/>
      <c r="S642" s="180"/>
      <c r="T642" s="180"/>
    </row>
    <row r="643" spans="1:20" ht="16.5" customHeight="1">
      <c r="A643" s="180"/>
      <c r="B643" s="180"/>
      <c r="C643" s="180"/>
      <c r="D643" s="180"/>
      <c r="E643" s="180"/>
      <c r="F643" s="181"/>
      <c r="G643" s="181"/>
      <c r="L643" s="180"/>
      <c r="M643" s="180"/>
      <c r="N643" s="180"/>
      <c r="P643" s="180"/>
      <c r="Q643" s="180"/>
      <c r="R643" s="180"/>
      <c r="S643" s="180"/>
      <c r="T643" s="180"/>
    </row>
    <row r="644" spans="1:20" ht="16.5" customHeight="1">
      <c r="A644" s="180"/>
      <c r="B644" s="180"/>
      <c r="C644" s="180"/>
      <c r="D644" s="180"/>
      <c r="E644" s="180"/>
      <c r="F644" s="181"/>
      <c r="G644" s="181"/>
      <c r="L644" s="180"/>
      <c r="M644" s="180"/>
      <c r="N644" s="180"/>
      <c r="P644" s="180"/>
      <c r="Q644" s="180"/>
      <c r="R644" s="180"/>
      <c r="S644" s="180"/>
      <c r="T644" s="180"/>
    </row>
    <row r="645" spans="1:20" ht="16.5" customHeight="1">
      <c r="A645" s="180"/>
      <c r="B645" s="180"/>
      <c r="C645" s="180"/>
      <c r="D645" s="180"/>
      <c r="E645" s="180"/>
      <c r="F645" s="181"/>
      <c r="G645" s="181"/>
      <c r="L645" s="180"/>
      <c r="M645" s="180"/>
      <c r="N645" s="180"/>
      <c r="P645" s="180"/>
      <c r="Q645" s="180"/>
      <c r="R645" s="180"/>
      <c r="S645" s="180"/>
      <c r="T645" s="180"/>
    </row>
    <row r="646" spans="1:20" ht="16.5" customHeight="1">
      <c r="A646" s="180"/>
      <c r="B646" s="180"/>
      <c r="C646" s="180"/>
      <c r="D646" s="180"/>
      <c r="E646" s="180"/>
      <c r="F646" s="181"/>
      <c r="G646" s="181"/>
      <c r="L646" s="180"/>
      <c r="M646" s="180"/>
      <c r="N646" s="180"/>
      <c r="P646" s="180"/>
      <c r="Q646" s="180"/>
      <c r="R646" s="180"/>
      <c r="S646" s="180"/>
      <c r="T646" s="180"/>
    </row>
    <row r="647" spans="1:20" ht="16.5" customHeight="1">
      <c r="A647" s="180"/>
      <c r="B647" s="180"/>
      <c r="C647" s="180"/>
      <c r="D647" s="180"/>
      <c r="E647" s="180"/>
      <c r="F647" s="181"/>
      <c r="G647" s="181"/>
      <c r="L647" s="180"/>
      <c r="M647" s="180"/>
      <c r="N647" s="180"/>
      <c r="P647" s="180"/>
      <c r="Q647" s="180"/>
      <c r="R647" s="180"/>
      <c r="S647" s="180"/>
      <c r="T647" s="180"/>
    </row>
    <row r="648" spans="1:20" ht="16.5" customHeight="1">
      <c r="A648" s="180"/>
      <c r="B648" s="180"/>
      <c r="C648" s="180"/>
      <c r="D648" s="180"/>
      <c r="E648" s="180"/>
      <c r="F648" s="181"/>
      <c r="G648" s="181"/>
      <c r="L648" s="180"/>
      <c r="M648" s="180"/>
      <c r="N648" s="180"/>
      <c r="P648" s="180"/>
      <c r="Q648" s="180"/>
      <c r="R648" s="180"/>
      <c r="S648" s="180"/>
      <c r="T648" s="180"/>
    </row>
    <row r="649" spans="1:20" ht="16.5" customHeight="1">
      <c r="A649" s="180"/>
      <c r="B649" s="180"/>
      <c r="C649" s="180"/>
      <c r="D649" s="180"/>
      <c r="E649" s="180"/>
      <c r="F649" s="181"/>
      <c r="G649" s="181"/>
      <c r="L649" s="180"/>
      <c r="M649" s="180"/>
      <c r="N649" s="180"/>
      <c r="P649" s="180"/>
      <c r="Q649" s="180"/>
      <c r="R649" s="180"/>
      <c r="S649" s="180"/>
      <c r="T649" s="180"/>
    </row>
    <row r="650" spans="1:20" ht="16.5" customHeight="1">
      <c r="A650" s="180"/>
      <c r="B650" s="180"/>
      <c r="C650" s="180"/>
      <c r="D650" s="180"/>
      <c r="E650" s="180"/>
      <c r="F650" s="181"/>
      <c r="G650" s="181"/>
      <c r="L650" s="180"/>
      <c r="M650" s="180"/>
      <c r="N650" s="180"/>
      <c r="P650" s="180"/>
      <c r="Q650" s="180"/>
      <c r="R650" s="180"/>
      <c r="S650" s="180"/>
      <c r="T650" s="180"/>
    </row>
    <row r="651" spans="1:20" ht="16.5" customHeight="1">
      <c r="A651" s="180"/>
      <c r="B651" s="180"/>
      <c r="C651" s="180"/>
      <c r="D651" s="180"/>
      <c r="E651" s="180"/>
      <c r="F651" s="181"/>
      <c r="G651" s="181"/>
      <c r="L651" s="180"/>
      <c r="M651" s="180"/>
      <c r="N651" s="180"/>
      <c r="P651" s="180"/>
      <c r="Q651" s="180"/>
      <c r="R651" s="180"/>
      <c r="S651" s="180"/>
      <c r="T651" s="180"/>
    </row>
    <row r="652" spans="1:20" ht="16.5" customHeight="1">
      <c r="A652" s="180"/>
      <c r="B652" s="180"/>
      <c r="C652" s="180"/>
      <c r="D652" s="180"/>
      <c r="E652" s="180"/>
      <c r="F652" s="181"/>
      <c r="G652" s="181"/>
      <c r="L652" s="180"/>
      <c r="M652" s="180"/>
      <c r="N652" s="180"/>
      <c r="P652" s="180"/>
      <c r="Q652" s="180"/>
      <c r="R652" s="180"/>
      <c r="S652" s="180"/>
      <c r="T652" s="180"/>
    </row>
    <row r="653" spans="1:20" ht="16.5" customHeight="1">
      <c r="A653" s="180"/>
      <c r="B653" s="180"/>
      <c r="C653" s="180"/>
      <c r="D653" s="180"/>
      <c r="E653" s="180"/>
      <c r="F653" s="181"/>
      <c r="G653" s="181"/>
      <c r="L653" s="180"/>
      <c r="M653" s="180"/>
      <c r="N653" s="180"/>
      <c r="P653" s="180"/>
      <c r="Q653" s="180"/>
      <c r="R653" s="180"/>
      <c r="S653" s="180"/>
      <c r="T653" s="180"/>
    </row>
    <row r="654" spans="1:20" ht="16.5" customHeight="1">
      <c r="A654" s="180"/>
      <c r="B654" s="180"/>
      <c r="C654" s="180"/>
      <c r="D654" s="180"/>
      <c r="E654" s="180"/>
      <c r="F654" s="181"/>
      <c r="G654" s="181"/>
      <c r="L654" s="180"/>
      <c r="M654" s="180"/>
      <c r="N654" s="180"/>
      <c r="P654" s="180"/>
      <c r="Q654" s="180"/>
      <c r="R654" s="180"/>
      <c r="S654" s="180"/>
      <c r="T654" s="180"/>
    </row>
    <row r="655" spans="1:20" ht="16.5" customHeight="1">
      <c r="A655" s="180"/>
      <c r="B655" s="180"/>
      <c r="C655" s="180"/>
      <c r="D655" s="180"/>
      <c r="E655" s="180"/>
      <c r="F655" s="181"/>
      <c r="G655" s="181"/>
      <c r="L655" s="180"/>
      <c r="M655" s="180"/>
      <c r="N655" s="180"/>
      <c r="P655" s="180"/>
      <c r="Q655" s="180"/>
      <c r="R655" s="180"/>
      <c r="S655" s="180"/>
      <c r="T655" s="180"/>
    </row>
    <row r="656" spans="1:20" ht="16.5" customHeight="1">
      <c r="A656" s="180"/>
      <c r="B656" s="180"/>
      <c r="C656" s="180"/>
      <c r="D656" s="180"/>
      <c r="E656" s="180"/>
      <c r="F656" s="181"/>
      <c r="G656" s="181"/>
      <c r="L656" s="180"/>
      <c r="M656" s="180"/>
      <c r="N656" s="180"/>
      <c r="P656" s="180"/>
      <c r="Q656" s="180"/>
      <c r="R656" s="180"/>
      <c r="S656" s="180"/>
      <c r="T656" s="180"/>
    </row>
    <row r="657" spans="1:20" ht="16.5" customHeight="1">
      <c r="A657" s="180"/>
      <c r="B657" s="180"/>
      <c r="C657" s="180"/>
      <c r="D657" s="180"/>
      <c r="E657" s="180"/>
      <c r="F657" s="181"/>
      <c r="G657" s="181"/>
      <c r="L657" s="180"/>
      <c r="M657" s="180"/>
      <c r="N657" s="180"/>
      <c r="P657" s="180"/>
      <c r="Q657" s="180"/>
      <c r="R657" s="180"/>
      <c r="S657" s="180"/>
      <c r="T657" s="180"/>
    </row>
    <row r="658" spans="1:20" ht="16.5" customHeight="1">
      <c r="A658" s="180"/>
      <c r="B658" s="180"/>
      <c r="C658" s="180"/>
      <c r="D658" s="180"/>
      <c r="E658" s="180"/>
      <c r="F658" s="181"/>
      <c r="G658" s="181"/>
      <c r="L658" s="180"/>
      <c r="M658" s="180"/>
      <c r="N658" s="180"/>
      <c r="P658" s="180"/>
      <c r="Q658" s="180"/>
      <c r="R658" s="180"/>
      <c r="S658" s="180"/>
      <c r="T658" s="180"/>
    </row>
    <row r="659" spans="1:20" ht="16.5" customHeight="1">
      <c r="A659" s="180"/>
      <c r="B659" s="180"/>
      <c r="C659" s="180"/>
      <c r="D659" s="180"/>
      <c r="E659" s="180"/>
      <c r="F659" s="181"/>
      <c r="G659" s="181"/>
      <c r="L659" s="180"/>
      <c r="M659" s="180"/>
      <c r="N659" s="180"/>
      <c r="P659" s="180"/>
      <c r="Q659" s="180"/>
      <c r="R659" s="180"/>
      <c r="S659" s="180"/>
      <c r="T659" s="180"/>
    </row>
    <row r="660" spans="1:20" ht="16.5" customHeight="1">
      <c r="A660" s="180"/>
      <c r="B660" s="180"/>
      <c r="C660" s="180"/>
      <c r="D660" s="180"/>
      <c r="E660" s="180"/>
      <c r="F660" s="181"/>
      <c r="G660" s="181"/>
      <c r="L660" s="180"/>
      <c r="M660" s="180"/>
      <c r="N660" s="180"/>
      <c r="P660" s="180"/>
      <c r="Q660" s="180"/>
      <c r="R660" s="180"/>
      <c r="S660" s="180"/>
      <c r="T660" s="180"/>
    </row>
    <row r="661" spans="1:20" ht="16.5" customHeight="1">
      <c r="A661" s="180"/>
      <c r="B661" s="180"/>
      <c r="C661" s="180"/>
      <c r="D661" s="180"/>
      <c r="E661" s="180"/>
      <c r="F661" s="181"/>
      <c r="G661" s="181"/>
      <c r="L661" s="180"/>
      <c r="M661" s="180"/>
      <c r="N661" s="180"/>
      <c r="P661" s="180"/>
      <c r="Q661" s="180"/>
      <c r="R661" s="180"/>
      <c r="S661" s="180"/>
      <c r="T661" s="180"/>
    </row>
    <row r="662" spans="1:20" ht="16.5" customHeight="1">
      <c r="A662" s="180"/>
      <c r="B662" s="180"/>
      <c r="C662" s="180"/>
      <c r="D662" s="180"/>
      <c r="E662" s="180"/>
      <c r="F662" s="181"/>
      <c r="G662" s="181"/>
      <c r="L662" s="180"/>
      <c r="M662" s="180"/>
      <c r="N662" s="180"/>
      <c r="P662" s="180"/>
      <c r="Q662" s="180"/>
      <c r="R662" s="180"/>
      <c r="S662" s="180"/>
      <c r="T662" s="180"/>
    </row>
    <row r="663" spans="1:20" ht="16.5" customHeight="1">
      <c r="A663" s="180"/>
      <c r="B663" s="180"/>
      <c r="C663" s="180"/>
      <c r="D663" s="180"/>
      <c r="E663" s="180"/>
      <c r="F663" s="181"/>
      <c r="G663" s="181"/>
      <c r="L663" s="180"/>
      <c r="M663" s="180"/>
      <c r="N663" s="180"/>
      <c r="P663" s="180"/>
      <c r="Q663" s="180"/>
      <c r="R663" s="180"/>
      <c r="S663" s="180"/>
      <c r="T663" s="180"/>
    </row>
    <row r="664" spans="1:20" ht="16.5" customHeight="1">
      <c r="A664" s="180"/>
      <c r="B664" s="180"/>
      <c r="C664" s="180"/>
      <c r="D664" s="180"/>
      <c r="E664" s="180"/>
      <c r="F664" s="181"/>
      <c r="G664" s="181"/>
      <c r="L664" s="180"/>
      <c r="M664" s="180"/>
      <c r="N664" s="180"/>
      <c r="P664" s="180"/>
      <c r="Q664" s="180"/>
      <c r="R664" s="180"/>
      <c r="S664" s="180"/>
      <c r="T664" s="180"/>
    </row>
    <row r="665" spans="1:20" ht="16.5" customHeight="1">
      <c r="A665" s="180"/>
      <c r="B665" s="180"/>
      <c r="C665" s="180"/>
      <c r="D665" s="180"/>
      <c r="E665" s="180"/>
      <c r="F665" s="181"/>
      <c r="G665" s="181"/>
      <c r="L665" s="180"/>
      <c r="M665" s="180"/>
      <c r="N665" s="180"/>
      <c r="P665" s="180"/>
      <c r="Q665" s="180"/>
      <c r="R665" s="180"/>
      <c r="S665" s="180"/>
      <c r="T665" s="180"/>
    </row>
    <row r="666" spans="1:20" ht="16.5" customHeight="1">
      <c r="A666" s="180"/>
      <c r="B666" s="180"/>
      <c r="C666" s="180"/>
      <c r="D666" s="180"/>
      <c r="E666" s="180"/>
      <c r="F666" s="181"/>
      <c r="G666" s="181"/>
      <c r="L666" s="180"/>
      <c r="M666" s="180"/>
      <c r="N666" s="180"/>
      <c r="P666" s="180"/>
      <c r="Q666" s="180"/>
      <c r="R666" s="180"/>
      <c r="S666" s="180"/>
      <c r="T666" s="180"/>
    </row>
    <row r="667" spans="1:20" ht="16.5" customHeight="1">
      <c r="A667" s="180"/>
      <c r="B667" s="180"/>
      <c r="C667" s="180"/>
      <c r="D667" s="180"/>
      <c r="E667" s="180"/>
      <c r="F667" s="181"/>
      <c r="G667" s="181"/>
      <c r="L667" s="180"/>
      <c r="M667" s="180"/>
      <c r="N667" s="180"/>
      <c r="P667" s="180"/>
      <c r="Q667" s="180"/>
      <c r="R667" s="180"/>
      <c r="S667" s="180"/>
      <c r="T667" s="180"/>
    </row>
    <row r="668" spans="1:20" ht="16.5" customHeight="1">
      <c r="A668" s="180"/>
      <c r="B668" s="180"/>
      <c r="C668" s="180"/>
      <c r="D668" s="180"/>
      <c r="E668" s="180"/>
      <c r="F668" s="181"/>
      <c r="G668" s="181"/>
      <c r="L668" s="180"/>
      <c r="M668" s="180"/>
      <c r="N668" s="180"/>
      <c r="P668" s="180"/>
      <c r="Q668" s="180"/>
      <c r="R668" s="180"/>
      <c r="S668" s="180"/>
      <c r="T668" s="180"/>
    </row>
    <row r="669" spans="1:20" ht="16.5" customHeight="1">
      <c r="A669" s="180"/>
      <c r="B669" s="180"/>
      <c r="C669" s="180"/>
      <c r="D669" s="180"/>
      <c r="E669" s="180"/>
      <c r="F669" s="181"/>
      <c r="G669" s="181"/>
      <c r="L669" s="180"/>
      <c r="M669" s="180"/>
      <c r="N669" s="180"/>
      <c r="P669" s="180"/>
      <c r="Q669" s="180"/>
      <c r="R669" s="180"/>
      <c r="S669" s="180"/>
      <c r="T669" s="180"/>
    </row>
    <row r="670" spans="1:20" ht="16.5" customHeight="1">
      <c r="A670" s="180"/>
      <c r="B670" s="180"/>
      <c r="C670" s="180"/>
      <c r="D670" s="180"/>
      <c r="E670" s="180"/>
      <c r="F670" s="181"/>
      <c r="G670" s="181"/>
      <c r="L670" s="180"/>
      <c r="M670" s="180"/>
      <c r="N670" s="180"/>
      <c r="P670" s="180"/>
      <c r="Q670" s="180"/>
      <c r="R670" s="180"/>
      <c r="S670" s="180"/>
      <c r="T670" s="180"/>
    </row>
    <row r="671" spans="1:20" ht="16.5" customHeight="1">
      <c r="A671" s="180"/>
      <c r="B671" s="180"/>
      <c r="C671" s="180"/>
      <c r="D671" s="180"/>
      <c r="E671" s="180"/>
      <c r="F671" s="181"/>
      <c r="G671" s="181"/>
      <c r="L671" s="180"/>
      <c r="M671" s="180"/>
      <c r="N671" s="180"/>
      <c r="P671" s="180"/>
      <c r="Q671" s="180"/>
      <c r="R671" s="180"/>
      <c r="S671" s="180"/>
      <c r="T671" s="180"/>
    </row>
    <row r="672" spans="1:20" ht="16.5" customHeight="1">
      <c r="A672" s="180"/>
      <c r="B672" s="180"/>
      <c r="C672" s="180"/>
      <c r="D672" s="180"/>
      <c r="E672" s="180"/>
      <c r="F672" s="181"/>
      <c r="G672" s="181"/>
      <c r="L672" s="180"/>
      <c r="M672" s="180"/>
      <c r="N672" s="180"/>
      <c r="P672" s="180"/>
      <c r="Q672" s="180"/>
      <c r="R672" s="180"/>
      <c r="S672" s="180"/>
      <c r="T672" s="180"/>
    </row>
    <row r="673" spans="1:20" ht="16.5" customHeight="1">
      <c r="A673" s="180"/>
      <c r="B673" s="180"/>
      <c r="C673" s="180"/>
      <c r="D673" s="180"/>
      <c r="E673" s="180"/>
      <c r="F673" s="181"/>
      <c r="G673" s="181"/>
      <c r="L673" s="180"/>
      <c r="M673" s="180"/>
      <c r="N673" s="180"/>
      <c r="P673" s="180"/>
      <c r="Q673" s="180"/>
      <c r="R673" s="180"/>
      <c r="S673" s="180"/>
      <c r="T673" s="180"/>
    </row>
    <row r="674" spans="1:20" ht="16.5" customHeight="1">
      <c r="A674" s="180"/>
      <c r="B674" s="180"/>
      <c r="C674" s="180"/>
      <c r="D674" s="180"/>
      <c r="E674" s="180"/>
      <c r="F674" s="181"/>
      <c r="G674" s="181"/>
      <c r="L674" s="180"/>
      <c r="M674" s="180"/>
      <c r="N674" s="180"/>
      <c r="P674" s="180"/>
      <c r="Q674" s="180"/>
      <c r="R674" s="180"/>
      <c r="S674" s="180"/>
      <c r="T674" s="180"/>
    </row>
    <row r="675" spans="1:20" ht="16.5" customHeight="1">
      <c r="A675" s="180"/>
      <c r="B675" s="180"/>
      <c r="C675" s="180"/>
      <c r="D675" s="180"/>
      <c r="E675" s="180"/>
      <c r="F675" s="181"/>
      <c r="G675" s="181"/>
      <c r="L675" s="180"/>
      <c r="M675" s="180"/>
      <c r="N675" s="180"/>
      <c r="P675" s="180"/>
      <c r="Q675" s="180"/>
      <c r="R675" s="180"/>
      <c r="S675" s="180"/>
      <c r="T675" s="180"/>
    </row>
    <row r="676" spans="1:20" ht="16.5" customHeight="1">
      <c r="A676" s="180"/>
      <c r="B676" s="180"/>
      <c r="C676" s="180"/>
      <c r="D676" s="180"/>
      <c r="E676" s="180"/>
      <c r="F676" s="181"/>
      <c r="G676" s="181"/>
      <c r="L676" s="180"/>
      <c r="M676" s="180"/>
      <c r="N676" s="180"/>
      <c r="P676" s="180"/>
      <c r="Q676" s="180"/>
      <c r="R676" s="180"/>
      <c r="S676" s="180"/>
      <c r="T676" s="180"/>
    </row>
    <row r="677" spans="1:20" ht="16.5" customHeight="1">
      <c r="A677" s="180"/>
      <c r="B677" s="180"/>
      <c r="C677" s="180"/>
      <c r="D677" s="180"/>
      <c r="E677" s="180"/>
      <c r="F677" s="181"/>
      <c r="G677" s="181"/>
      <c r="L677" s="180"/>
      <c r="M677" s="180"/>
      <c r="N677" s="180"/>
      <c r="P677" s="180"/>
      <c r="Q677" s="180"/>
      <c r="R677" s="180"/>
      <c r="S677" s="180"/>
      <c r="T677" s="180"/>
    </row>
    <row r="678" spans="1:20" ht="16.5" customHeight="1">
      <c r="A678" s="180"/>
      <c r="B678" s="180"/>
      <c r="C678" s="180"/>
      <c r="D678" s="180"/>
      <c r="E678" s="180"/>
      <c r="F678" s="181"/>
      <c r="G678" s="181"/>
      <c r="L678" s="180"/>
      <c r="M678" s="180"/>
      <c r="N678" s="180"/>
      <c r="P678" s="180"/>
      <c r="Q678" s="180"/>
      <c r="R678" s="180"/>
      <c r="S678" s="180"/>
      <c r="T678" s="180"/>
    </row>
    <row r="679" spans="1:20" ht="16.5" customHeight="1">
      <c r="A679" s="180"/>
      <c r="B679" s="180"/>
      <c r="C679" s="180"/>
      <c r="D679" s="180"/>
      <c r="E679" s="180"/>
      <c r="F679" s="181"/>
      <c r="G679" s="181"/>
      <c r="L679" s="180"/>
      <c r="M679" s="180"/>
      <c r="N679" s="180"/>
      <c r="P679" s="180"/>
      <c r="Q679" s="180"/>
      <c r="R679" s="180"/>
      <c r="S679" s="180"/>
      <c r="T679" s="180"/>
    </row>
    <row r="680" spans="1:20" ht="16.5" customHeight="1">
      <c r="A680" s="180"/>
      <c r="B680" s="180"/>
      <c r="C680" s="180"/>
      <c r="D680" s="180"/>
      <c r="E680" s="180"/>
      <c r="F680" s="181"/>
      <c r="G680" s="181"/>
      <c r="L680" s="180"/>
      <c r="M680" s="180"/>
      <c r="N680" s="180"/>
      <c r="P680" s="180"/>
      <c r="Q680" s="180"/>
      <c r="R680" s="180"/>
      <c r="S680" s="180"/>
      <c r="T680" s="180"/>
    </row>
    <row r="681" spans="1:20" ht="16.5" customHeight="1">
      <c r="A681" s="180"/>
      <c r="B681" s="180"/>
      <c r="C681" s="180"/>
      <c r="D681" s="180"/>
      <c r="E681" s="180"/>
      <c r="F681" s="181"/>
      <c r="G681" s="181"/>
      <c r="L681" s="180"/>
      <c r="M681" s="180"/>
      <c r="N681" s="180"/>
      <c r="P681" s="180"/>
      <c r="Q681" s="180"/>
      <c r="R681" s="180"/>
      <c r="S681" s="180"/>
      <c r="T681" s="180"/>
    </row>
    <row r="682" spans="1:20" ht="16.5" customHeight="1">
      <c r="A682" s="180"/>
      <c r="B682" s="180"/>
      <c r="C682" s="180"/>
      <c r="D682" s="180"/>
      <c r="E682" s="180"/>
      <c r="F682" s="181"/>
      <c r="G682" s="181"/>
      <c r="L682" s="180"/>
      <c r="M682" s="180"/>
      <c r="N682" s="180"/>
      <c r="P682" s="180"/>
      <c r="Q682" s="180"/>
      <c r="R682" s="180"/>
      <c r="S682" s="180"/>
      <c r="T682" s="180"/>
    </row>
    <row r="683" spans="1:20" ht="16.5" customHeight="1">
      <c r="A683" s="180"/>
      <c r="B683" s="180"/>
      <c r="C683" s="180"/>
      <c r="D683" s="180"/>
      <c r="E683" s="180"/>
      <c r="F683" s="181"/>
      <c r="G683" s="181"/>
      <c r="L683" s="180"/>
      <c r="M683" s="180"/>
      <c r="N683" s="180"/>
      <c r="P683" s="180"/>
      <c r="Q683" s="180"/>
      <c r="R683" s="180"/>
      <c r="S683" s="180"/>
      <c r="T683" s="180"/>
    </row>
    <row r="684" spans="1:20" ht="16.5" customHeight="1">
      <c r="A684" s="180"/>
      <c r="B684" s="180"/>
      <c r="C684" s="180"/>
      <c r="D684" s="180"/>
      <c r="E684" s="180"/>
      <c r="F684" s="181"/>
      <c r="G684" s="181"/>
      <c r="L684" s="180"/>
      <c r="M684" s="180"/>
      <c r="N684" s="180"/>
      <c r="P684" s="180"/>
      <c r="Q684" s="180"/>
      <c r="R684" s="180"/>
      <c r="S684" s="180"/>
      <c r="T684" s="180"/>
    </row>
    <row r="685" spans="1:20" ht="16.5" customHeight="1">
      <c r="A685" s="180"/>
      <c r="B685" s="180"/>
      <c r="C685" s="180"/>
      <c r="D685" s="180"/>
      <c r="E685" s="180"/>
      <c r="F685" s="181"/>
      <c r="G685" s="181"/>
      <c r="L685" s="180"/>
      <c r="M685" s="180"/>
      <c r="N685" s="180"/>
      <c r="P685" s="180"/>
      <c r="Q685" s="180"/>
      <c r="R685" s="180"/>
      <c r="S685" s="180"/>
      <c r="T685" s="180"/>
    </row>
    <row r="686" spans="1:20" ht="16.5" customHeight="1">
      <c r="A686" s="180"/>
      <c r="B686" s="180"/>
      <c r="C686" s="180"/>
      <c r="D686" s="180"/>
      <c r="E686" s="180"/>
      <c r="F686" s="181"/>
      <c r="G686" s="181"/>
      <c r="L686" s="180"/>
      <c r="M686" s="180"/>
      <c r="N686" s="180"/>
      <c r="P686" s="180"/>
      <c r="Q686" s="180"/>
      <c r="R686" s="180"/>
      <c r="S686" s="180"/>
      <c r="T686" s="180"/>
    </row>
    <row r="687" spans="1:20" ht="16.5" customHeight="1">
      <c r="A687" s="180"/>
      <c r="B687" s="180"/>
      <c r="C687" s="180"/>
      <c r="D687" s="180"/>
      <c r="E687" s="180"/>
      <c r="F687" s="181"/>
      <c r="G687" s="181"/>
      <c r="L687" s="180"/>
      <c r="M687" s="180"/>
      <c r="N687" s="180"/>
      <c r="P687" s="180"/>
      <c r="Q687" s="180"/>
      <c r="R687" s="180"/>
      <c r="S687" s="180"/>
      <c r="T687" s="180"/>
    </row>
    <row r="688" spans="1:20" ht="16.5" customHeight="1">
      <c r="A688" s="180"/>
      <c r="B688" s="180"/>
      <c r="C688" s="180"/>
      <c r="D688" s="180"/>
      <c r="E688" s="180"/>
      <c r="F688" s="181"/>
      <c r="G688" s="181"/>
      <c r="L688" s="180"/>
      <c r="M688" s="180"/>
      <c r="N688" s="180"/>
      <c r="P688" s="180"/>
      <c r="Q688" s="180"/>
      <c r="R688" s="180"/>
      <c r="S688" s="180"/>
      <c r="T688" s="180"/>
    </row>
    <row r="689" spans="1:20" ht="16.5" customHeight="1">
      <c r="A689" s="180"/>
      <c r="B689" s="180"/>
      <c r="C689" s="180"/>
      <c r="D689" s="180"/>
      <c r="E689" s="180"/>
      <c r="F689" s="181"/>
      <c r="G689" s="181"/>
      <c r="L689" s="180"/>
      <c r="M689" s="180"/>
      <c r="N689" s="180"/>
      <c r="P689" s="180"/>
      <c r="Q689" s="180"/>
      <c r="R689" s="180"/>
      <c r="S689" s="180"/>
      <c r="T689" s="180"/>
    </row>
    <row r="690" spans="1:20" ht="16.5" customHeight="1">
      <c r="A690" s="180"/>
      <c r="B690" s="180"/>
      <c r="C690" s="180"/>
      <c r="D690" s="180"/>
      <c r="E690" s="180"/>
      <c r="F690" s="181"/>
      <c r="G690" s="181"/>
      <c r="L690" s="180"/>
      <c r="M690" s="180"/>
      <c r="N690" s="180"/>
      <c r="P690" s="180"/>
      <c r="Q690" s="180"/>
      <c r="R690" s="180"/>
      <c r="S690" s="180"/>
      <c r="T690" s="180"/>
    </row>
    <row r="691" spans="1:20" ht="16.5" customHeight="1">
      <c r="A691" s="180"/>
      <c r="B691" s="180"/>
      <c r="C691" s="180"/>
      <c r="D691" s="180"/>
      <c r="E691" s="180"/>
      <c r="F691" s="181"/>
      <c r="G691" s="181"/>
      <c r="L691" s="180"/>
      <c r="M691" s="180"/>
      <c r="N691" s="180"/>
      <c r="P691" s="180"/>
      <c r="Q691" s="180"/>
      <c r="R691" s="180"/>
      <c r="S691" s="180"/>
      <c r="T691" s="180"/>
    </row>
    <row r="692" spans="1:20" ht="16.5" customHeight="1">
      <c r="A692" s="180"/>
      <c r="B692" s="180"/>
      <c r="C692" s="180"/>
      <c r="D692" s="180"/>
      <c r="E692" s="180"/>
      <c r="F692" s="181"/>
      <c r="G692" s="181"/>
      <c r="L692" s="180"/>
      <c r="M692" s="180"/>
      <c r="N692" s="180"/>
      <c r="P692" s="180"/>
      <c r="Q692" s="180"/>
      <c r="R692" s="180"/>
      <c r="S692" s="180"/>
      <c r="T692" s="180"/>
    </row>
    <row r="693" spans="1:20" ht="16.5" customHeight="1">
      <c r="A693" s="180"/>
      <c r="B693" s="180"/>
      <c r="C693" s="180"/>
      <c r="D693" s="180"/>
      <c r="E693" s="180"/>
      <c r="F693" s="181"/>
      <c r="G693" s="181"/>
      <c r="L693" s="180"/>
      <c r="M693" s="180"/>
      <c r="N693" s="180"/>
      <c r="P693" s="180"/>
      <c r="Q693" s="180"/>
      <c r="R693" s="180"/>
      <c r="S693" s="180"/>
      <c r="T693" s="180"/>
    </row>
    <row r="694" spans="1:20" ht="16.5" customHeight="1">
      <c r="A694" s="180"/>
      <c r="B694" s="180"/>
      <c r="C694" s="180"/>
      <c r="D694" s="180"/>
      <c r="E694" s="180"/>
      <c r="F694" s="181"/>
      <c r="G694" s="181"/>
      <c r="L694" s="180"/>
      <c r="M694" s="180"/>
      <c r="N694" s="180"/>
      <c r="P694" s="180"/>
      <c r="Q694" s="180"/>
      <c r="R694" s="180"/>
      <c r="S694" s="180"/>
      <c r="T694" s="180"/>
    </row>
    <row r="695" spans="1:20" ht="16.5" customHeight="1">
      <c r="A695" s="180"/>
      <c r="B695" s="180"/>
      <c r="C695" s="180"/>
      <c r="D695" s="180"/>
      <c r="E695" s="180"/>
      <c r="F695" s="181"/>
      <c r="G695" s="181"/>
      <c r="L695" s="180"/>
      <c r="M695" s="180"/>
      <c r="N695" s="180"/>
      <c r="P695" s="180"/>
      <c r="Q695" s="180"/>
      <c r="R695" s="180"/>
      <c r="S695" s="180"/>
      <c r="T695" s="180"/>
    </row>
    <row r="696" spans="1:20" ht="16.5" customHeight="1">
      <c r="A696" s="180"/>
      <c r="B696" s="180"/>
      <c r="C696" s="180"/>
      <c r="D696" s="180"/>
      <c r="E696" s="180"/>
      <c r="F696" s="181"/>
      <c r="G696" s="181"/>
      <c r="L696" s="180"/>
      <c r="M696" s="180"/>
      <c r="N696" s="180"/>
      <c r="P696" s="180"/>
      <c r="Q696" s="180"/>
      <c r="R696" s="180"/>
      <c r="S696" s="180"/>
      <c r="T696" s="180"/>
    </row>
    <row r="697" spans="1:20" ht="16.5" customHeight="1">
      <c r="A697" s="180"/>
      <c r="B697" s="180"/>
      <c r="C697" s="180"/>
      <c r="D697" s="180"/>
      <c r="E697" s="180"/>
      <c r="F697" s="181"/>
      <c r="G697" s="181"/>
      <c r="L697" s="180"/>
      <c r="M697" s="180"/>
      <c r="N697" s="180"/>
      <c r="P697" s="180"/>
      <c r="Q697" s="180"/>
      <c r="R697" s="180"/>
      <c r="S697" s="180"/>
      <c r="T697" s="180"/>
    </row>
    <row r="698" spans="1:20" ht="16.5" customHeight="1">
      <c r="A698" s="180"/>
      <c r="B698" s="180"/>
      <c r="C698" s="180"/>
      <c r="D698" s="180"/>
      <c r="E698" s="180"/>
      <c r="F698" s="181"/>
      <c r="G698" s="181"/>
      <c r="L698" s="180"/>
      <c r="M698" s="180"/>
      <c r="N698" s="180"/>
      <c r="P698" s="180"/>
      <c r="Q698" s="180"/>
      <c r="R698" s="180"/>
      <c r="S698" s="180"/>
      <c r="T698" s="180"/>
    </row>
    <row r="699" spans="1:20" ht="16.5" customHeight="1">
      <c r="A699" s="180"/>
      <c r="B699" s="180"/>
      <c r="C699" s="180"/>
      <c r="D699" s="180"/>
      <c r="E699" s="180"/>
      <c r="F699" s="181"/>
      <c r="G699" s="181"/>
      <c r="L699" s="180"/>
      <c r="M699" s="180"/>
      <c r="N699" s="180"/>
      <c r="P699" s="180"/>
      <c r="Q699" s="180"/>
      <c r="R699" s="180"/>
      <c r="S699" s="180"/>
      <c r="T699" s="180"/>
    </row>
    <row r="700" spans="1:20" ht="16.5" customHeight="1">
      <c r="A700" s="180"/>
      <c r="B700" s="180"/>
      <c r="C700" s="180"/>
      <c r="D700" s="180"/>
      <c r="E700" s="180"/>
      <c r="F700" s="181"/>
      <c r="G700" s="181"/>
      <c r="L700" s="180"/>
      <c r="M700" s="180"/>
      <c r="N700" s="180"/>
      <c r="P700" s="180"/>
      <c r="Q700" s="180"/>
      <c r="R700" s="180"/>
      <c r="S700" s="180"/>
      <c r="T700" s="180"/>
    </row>
    <row r="701" spans="1:20" ht="16.5" customHeight="1">
      <c r="A701" s="180"/>
      <c r="B701" s="180"/>
      <c r="C701" s="180"/>
      <c r="D701" s="180"/>
      <c r="E701" s="180"/>
      <c r="F701" s="181"/>
      <c r="G701" s="181"/>
      <c r="L701" s="180"/>
      <c r="M701" s="180"/>
      <c r="N701" s="180"/>
      <c r="P701" s="180"/>
      <c r="Q701" s="180"/>
      <c r="R701" s="180"/>
      <c r="S701" s="180"/>
      <c r="T701" s="180"/>
    </row>
    <row r="702" spans="1:20" ht="16.5" customHeight="1">
      <c r="A702" s="180"/>
      <c r="B702" s="180"/>
      <c r="C702" s="180"/>
      <c r="D702" s="180"/>
      <c r="E702" s="180"/>
      <c r="F702" s="181"/>
      <c r="G702" s="181"/>
      <c r="L702" s="180"/>
      <c r="M702" s="180"/>
      <c r="N702" s="180"/>
      <c r="P702" s="180"/>
      <c r="Q702" s="180"/>
      <c r="R702" s="180"/>
      <c r="S702" s="180"/>
      <c r="T702" s="180"/>
    </row>
    <row r="703" spans="1:20" ht="16.5" customHeight="1">
      <c r="A703" s="180"/>
      <c r="B703" s="180"/>
      <c r="C703" s="180"/>
      <c r="D703" s="180"/>
      <c r="E703" s="180"/>
      <c r="F703" s="181"/>
      <c r="G703" s="181"/>
      <c r="L703" s="180"/>
      <c r="M703" s="180"/>
      <c r="N703" s="180"/>
      <c r="P703" s="180"/>
      <c r="Q703" s="180"/>
      <c r="R703" s="180"/>
      <c r="S703" s="180"/>
      <c r="T703" s="180"/>
    </row>
    <row r="704" spans="1:20" ht="16.5" customHeight="1">
      <c r="A704" s="180"/>
      <c r="B704" s="180"/>
      <c r="C704" s="180"/>
      <c r="D704" s="180"/>
      <c r="E704" s="180"/>
      <c r="F704" s="181"/>
      <c r="G704" s="181"/>
      <c r="L704" s="180"/>
      <c r="M704" s="180"/>
      <c r="N704" s="180"/>
      <c r="P704" s="180"/>
      <c r="Q704" s="180"/>
      <c r="R704" s="180"/>
      <c r="S704" s="180"/>
      <c r="T704" s="180"/>
    </row>
    <row r="705" spans="1:20" ht="16.5" customHeight="1">
      <c r="A705" s="180"/>
      <c r="B705" s="180"/>
      <c r="C705" s="180"/>
      <c r="D705" s="180"/>
      <c r="E705" s="180"/>
      <c r="F705" s="181"/>
      <c r="G705" s="181"/>
      <c r="L705" s="180"/>
      <c r="M705" s="180"/>
      <c r="N705" s="180"/>
      <c r="P705" s="180"/>
      <c r="Q705" s="180"/>
      <c r="R705" s="180"/>
      <c r="S705" s="180"/>
      <c r="T705" s="180"/>
    </row>
    <row r="706" spans="1:20" ht="16.5" customHeight="1">
      <c r="A706" s="180"/>
      <c r="B706" s="180"/>
      <c r="C706" s="180"/>
      <c r="D706" s="180"/>
      <c r="E706" s="180"/>
      <c r="F706" s="181"/>
      <c r="G706" s="181"/>
      <c r="L706" s="180"/>
      <c r="M706" s="180"/>
      <c r="N706" s="180"/>
      <c r="P706" s="180"/>
      <c r="Q706" s="180"/>
      <c r="R706" s="180"/>
      <c r="S706" s="180"/>
      <c r="T706" s="180"/>
    </row>
    <row r="707" spans="1:20" ht="16.5" customHeight="1">
      <c r="A707" s="180"/>
      <c r="B707" s="180"/>
      <c r="C707" s="180"/>
      <c r="D707" s="180"/>
      <c r="E707" s="180"/>
      <c r="F707" s="181"/>
      <c r="G707" s="181"/>
      <c r="L707" s="180"/>
      <c r="M707" s="180"/>
      <c r="N707" s="180"/>
      <c r="P707" s="180"/>
      <c r="Q707" s="180"/>
      <c r="R707" s="180"/>
      <c r="S707" s="180"/>
      <c r="T707" s="180"/>
    </row>
    <row r="708" spans="1:20" ht="16.5" customHeight="1">
      <c r="A708" s="180"/>
      <c r="B708" s="180"/>
      <c r="C708" s="180"/>
      <c r="D708" s="180"/>
      <c r="E708" s="180"/>
      <c r="F708" s="181"/>
      <c r="G708" s="181"/>
      <c r="L708" s="180"/>
      <c r="M708" s="180"/>
      <c r="N708" s="180"/>
      <c r="P708" s="180"/>
      <c r="Q708" s="180"/>
      <c r="R708" s="180"/>
      <c r="S708" s="180"/>
      <c r="T708" s="180"/>
    </row>
    <row r="709" spans="1:20" ht="16.5" customHeight="1">
      <c r="A709" s="180"/>
      <c r="B709" s="180"/>
      <c r="C709" s="180"/>
      <c r="D709" s="180"/>
      <c r="E709" s="180"/>
      <c r="F709" s="181"/>
      <c r="G709" s="181"/>
      <c r="L709" s="180"/>
      <c r="M709" s="180"/>
      <c r="N709" s="180"/>
      <c r="P709" s="180"/>
      <c r="Q709" s="180"/>
      <c r="R709" s="180"/>
      <c r="S709" s="180"/>
      <c r="T709" s="180"/>
    </row>
    <row r="710" spans="1:20" ht="16.5" customHeight="1">
      <c r="A710" s="180"/>
      <c r="B710" s="180"/>
      <c r="C710" s="180"/>
      <c r="D710" s="180"/>
      <c r="E710" s="180"/>
      <c r="F710" s="181"/>
      <c r="G710" s="181"/>
      <c r="L710" s="180"/>
      <c r="M710" s="180"/>
      <c r="N710" s="180"/>
      <c r="P710" s="180"/>
      <c r="Q710" s="180"/>
      <c r="R710" s="180"/>
      <c r="S710" s="180"/>
      <c r="T710" s="180"/>
    </row>
    <row r="711" spans="1:20" ht="16.5" customHeight="1">
      <c r="A711" s="180"/>
      <c r="B711" s="180"/>
      <c r="C711" s="180"/>
      <c r="D711" s="180"/>
      <c r="E711" s="180"/>
      <c r="F711" s="181"/>
      <c r="G711" s="181"/>
      <c r="L711" s="180"/>
      <c r="M711" s="180"/>
      <c r="N711" s="180"/>
      <c r="P711" s="180"/>
      <c r="Q711" s="180"/>
      <c r="R711" s="180"/>
      <c r="S711" s="180"/>
      <c r="T711" s="180"/>
    </row>
    <row r="712" spans="1:20" ht="16.5" customHeight="1">
      <c r="A712" s="180"/>
      <c r="B712" s="180"/>
      <c r="C712" s="180"/>
      <c r="D712" s="180"/>
      <c r="E712" s="180"/>
      <c r="F712" s="181"/>
      <c r="G712" s="181"/>
      <c r="L712" s="180"/>
      <c r="M712" s="180"/>
      <c r="N712" s="180"/>
      <c r="P712" s="180"/>
      <c r="Q712" s="180"/>
      <c r="R712" s="180"/>
      <c r="S712" s="180"/>
      <c r="T712" s="180"/>
    </row>
    <row r="713" spans="1:20" ht="16.5" customHeight="1">
      <c r="A713" s="180"/>
      <c r="B713" s="180"/>
      <c r="C713" s="180"/>
      <c r="D713" s="180"/>
      <c r="E713" s="180"/>
      <c r="F713" s="181"/>
      <c r="G713" s="181"/>
      <c r="L713" s="180"/>
      <c r="M713" s="180"/>
      <c r="N713" s="180"/>
      <c r="P713" s="180"/>
      <c r="Q713" s="180"/>
      <c r="R713" s="180"/>
      <c r="S713" s="180"/>
      <c r="T713" s="180"/>
    </row>
    <row r="714" spans="1:20" ht="16.5" customHeight="1">
      <c r="A714" s="180"/>
      <c r="B714" s="180"/>
      <c r="C714" s="180"/>
      <c r="D714" s="180"/>
      <c r="E714" s="180"/>
      <c r="F714" s="181"/>
      <c r="G714" s="181"/>
      <c r="L714" s="180"/>
      <c r="M714" s="180"/>
      <c r="N714" s="180"/>
      <c r="P714" s="180"/>
      <c r="Q714" s="180"/>
      <c r="R714" s="180"/>
      <c r="S714" s="180"/>
      <c r="T714" s="180"/>
    </row>
    <row r="715" spans="1:20" ht="16.5" customHeight="1">
      <c r="A715" s="180"/>
      <c r="B715" s="180"/>
      <c r="C715" s="180"/>
      <c r="D715" s="180"/>
      <c r="E715" s="180"/>
      <c r="F715" s="181"/>
      <c r="G715" s="181"/>
      <c r="L715" s="180"/>
      <c r="M715" s="180"/>
      <c r="N715" s="180"/>
      <c r="P715" s="180"/>
      <c r="Q715" s="180"/>
      <c r="R715" s="180"/>
      <c r="S715" s="180"/>
      <c r="T715" s="180"/>
    </row>
    <row r="716" spans="1:20" ht="16.5" customHeight="1">
      <c r="A716" s="180"/>
      <c r="B716" s="180"/>
      <c r="C716" s="180"/>
      <c r="D716" s="180"/>
      <c r="E716" s="180"/>
      <c r="F716" s="181"/>
      <c r="G716" s="181"/>
      <c r="L716" s="180"/>
      <c r="M716" s="180"/>
      <c r="N716" s="180"/>
      <c r="P716" s="180"/>
      <c r="Q716" s="180"/>
      <c r="R716" s="180"/>
      <c r="S716" s="180"/>
      <c r="T716" s="180"/>
    </row>
    <row r="717" spans="1:20" ht="16.5" customHeight="1">
      <c r="A717" s="180"/>
      <c r="B717" s="180"/>
      <c r="C717" s="180"/>
      <c r="D717" s="180"/>
      <c r="E717" s="180"/>
      <c r="F717" s="181"/>
      <c r="G717" s="181"/>
      <c r="L717" s="180"/>
      <c r="M717" s="180"/>
      <c r="N717" s="180"/>
      <c r="P717" s="180"/>
      <c r="Q717" s="180"/>
      <c r="R717" s="180"/>
      <c r="S717" s="180"/>
      <c r="T717" s="180"/>
    </row>
    <row r="718" spans="1:20" ht="16.5" customHeight="1">
      <c r="A718" s="180"/>
      <c r="B718" s="180"/>
      <c r="C718" s="180"/>
      <c r="D718" s="180"/>
      <c r="E718" s="180"/>
      <c r="F718" s="181"/>
      <c r="G718" s="181"/>
      <c r="L718" s="180"/>
      <c r="M718" s="180"/>
      <c r="N718" s="180"/>
      <c r="P718" s="180"/>
      <c r="Q718" s="180"/>
      <c r="R718" s="180"/>
      <c r="S718" s="180"/>
      <c r="T718" s="180"/>
    </row>
    <row r="719" spans="1:20" ht="16.5" customHeight="1">
      <c r="A719" s="180"/>
      <c r="B719" s="180"/>
      <c r="C719" s="180"/>
      <c r="D719" s="180"/>
      <c r="E719" s="180"/>
      <c r="F719" s="181"/>
      <c r="G719" s="181"/>
      <c r="L719" s="180"/>
      <c r="M719" s="180"/>
      <c r="N719" s="180"/>
      <c r="P719" s="180"/>
      <c r="Q719" s="180"/>
      <c r="R719" s="180"/>
      <c r="S719" s="180"/>
      <c r="T719" s="180"/>
    </row>
    <row r="720" spans="1:20" ht="16.5" customHeight="1">
      <c r="A720" s="180"/>
      <c r="B720" s="180"/>
      <c r="C720" s="180"/>
      <c r="D720" s="180"/>
      <c r="E720" s="180"/>
      <c r="F720" s="181"/>
      <c r="G720" s="181"/>
      <c r="L720" s="180"/>
      <c r="M720" s="180"/>
      <c r="N720" s="180"/>
      <c r="P720" s="180"/>
      <c r="Q720" s="180"/>
      <c r="R720" s="180"/>
      <c r="S720" s="180"/>
      <c r="T720" s="180"/>
    </row>
    <row r="721" spans="1:20" ht="16.5" customHeight="1">
      <c r="A721" s="180"/>
      <c r="B721" s="180"/>
      <c r="C721" s="180"/>
      <c r="D721" s="180"/>
      <c r="E721" s="180"/>
      <c r="F721" s="181"/>
      <c r="G721" s="181"/>
      <c r="L721" s="180"/>
      <c r="M721" s="180"/>
      <c r="N721" s="180"/>
      <c r="P721" s="180"/>
      <c r="Q721" s="180"/>
      <c r="R721" s="180"/>
      <c r="S721" s="180"/>
      <c r="T721" s="180"/>
    </row>
    <row r="722" spans="1:20" ht="16.5" customHeight="1">
      <c r="A722" s="180"/>
      <c r="B722" s="180"/>
      <c r="C722" s="180"/>
      <c r="D722" s="180"/>
      <c r="E722" s="180"/>
      <c r="F722" s="181"/>
      <c r="G722" s="181"/>
      <c r="L722" s="180"/>
      <c r="M722" s="180"/>
      <c r="N722" s="180"/>
      <c r="P722" s="180"/>
      <c r="Q722" s="180"/>
      <c r="R722" s="180"/>
      <c r="S722" s="180"/>
      <c r="T722" s="180"/>
    </row>
    <row r="723" spans="1:20" ht="16.5" customHeight="1">
      <c r="A723" s="180"/>
      <c r="B723" s="180"/>
      <c r="C723" s="180"/>
      <c r="D723" s="180"/>
      <c r="E723" s="180"/>
      <c r="F723" s="181"/>
      <c r="G723" s="181"/>
      <c r="L723" s="180"/>
      <c r="M723" s="180"/>
      <c r="N723" s="180"/>
      <c r="P723" s="180"/>
      <c r="Q723" s="180"/>
      <c r="R723" s="180"/>
      <c r="S723" s="180"/>
      <c r="T723" s="180"/>
    </row>
    <row r="724" spans="1:20" ht="16.5" customHeight="1">
      <c r="A724" s="180"/>
      <c r="B724" s="180"/>
      <c r="C724" s="180"/>
      <c r="D724" s="180"/>
      <c r="E724" s="180"/>
      <c r="F724" s="181"/>
      <c r="G724" s="181"/>
      <c r="L724" s="180"/>
      <c r="M724" s="180"/>
      <c r="N724" s="180"/>
      <c r="P724" s="180"/>
      <c r="Q724" s="180"/>
      <c r="R724" s="180"/>
      <c r="S724" s="180"/>
      <c r="T724" s="180"/>
    </row>
    <row r="725" spans="1:20" ht="16.5" customHeight="1">
      <c r="A725" s="180"/>
      <c r="B725" s="180"/>
      <c r="C725" s="180"/>
      <c r="D725" s="180"/>
      <c r="E725" s="180"/>
      <c r="F725" s="181"/>
      <c r="G725" s="181"/>
      <c r="L725" s="180"/>
      <c r="M725" s="180"/>
      <c r="N725" s="180"/>
      <c r="P725" s="180"/>
      <c r="Q725" s="180"/>
      <c r="R725" s="180"/>
      <c r="S725" s="180"/>
      <c r="T725" s="180"/>
    </row>
    <row r="726" spans="1:20" ht="16.5" customHeight="1">
      <c r="A726" s="180"/>
      <c r="B726" s="180"/>
      <c r="C726" s="180"/>
      <c r="D726" s="180"/>
      <c r="E726" s="180"/>
      <c r="F726" s="181"/>
      <c r="G726" s="181"/>
      <c r="L726" s="180"/>
      <c r="M726" s="180"/>
      <c r="N726" s="180"/>
      <c r="P726" s="180"/>
      <c r="Q726" s="180"/>
      <c r="R726" s="180"/>
      <c r="S726" s="180"/>
      <c r="T726" s="180"/>
    </row>
    <row r="727" spans="1:20" ht="16.5" customHeight="1">
      <c r="A727" s="180"/>
      <c r="B727" s="180"/>
      <c r="C727" s="180"/>
      <c r="D727" s="180"/>
      <c r="E727" s="180"/>
      <c r="F727" s="181"/>
      <c r="G727" s="181"/>
      <c r="L727" s="180"/>
      <c r="M727" s="180"/>
      <c r="N727" s="180"/>
      <c r="P727" s="180"/>
      <c r="Q727" s="180"/>
      <c r="R727" s="180"/>
      <c r="S727" s="180"/>
      <c r="T727" s="180"/>
    </row>
    <row r="728" spans="1:20" ht="16.5" customHeight="1">
      <c r="A728" s="180"/>
      <c r="B728" s="180"/>
      <c r="C728" s="180"/>
      <c r="D728" s="180"/>
      <c r="E728" s="180"/>
      <c r="F728" s="181"/>
      <c r="G728" s="181"/>
      <c r="L728" s="180"/>
      <c r="M728" s="180"/>
      <c r="N728" s="180"/>
      <c r="P728" s="180"/>
      <c r="Q728" s="180"/>
      <c r="R728" s="180"/>
      <c r="S728" s="180"/>
      <c r="T728" s="180"/>
    </row>
    <row r="729" spans="1:20" ht="16.5" customHeight="1">
      <c r="A729" s="180"/>
      <c r="B729" s="180"/>
      <c r="C729" s="180"/>
      <c r="D729" s="180"/>
      <c r="E729" s="180"/>
      <c r="F729" s="181"/>
      <c r="G729" s="181"/>
      <c r="L729" s="180"/>
      <c r="M729" s="180"/>
      <c r="N729" s="180"/>
      <c r="P729" s="180"/>
      <c r="Q729" s="180"/>
      <c r="R729" s="180"/>
      <c r="S729" s="180"/>
      <c r="T729" s="180"/>
    </row>
    <row r="730" spans="1:20" ht="16.5" customHeight="1">
      <c r="A730" s="180"/>
      <c r="B730" s="180"/>
      <c r="C730" s="180"/>
      <c r="D730" s="180"/>
      <c r="E730" s="180"/>
      <c r="F730" s="181"/>
      <c r="G730" s="181"/>
      <c r="L730" s="180"/>
      <c r="M730" s="180"/>
      <c r="N730" s="180"/>
      <c r="P730" s="180"/>
      <c r="Q730" s="180"/>
      <c r="R730" s="180"/>
      <c r="S730" s="180"/>
      <c r="T730" s="180"/>
    </row>
    <row r="731" spans="1:20" ht="16.5" customHeight="1">
      <c r="A731" s="180"/>
      <c r="B731" s="180"/>
      <c r="C731" s="180"/>
      <c r="D731" s="180"/>
      <c r="E731" s="180"/>
      <c r="F731" s="181"/>
      <c r="G731" s="181"/>
      <c r="L731" s="180"/>
      <c r="M731" s="180"/>
      <c r="N731" s="180"/>
      <c r="P731" s="180"/>
      <c r="Q731" s="180"/>
      <c r="R731" s="180"/>
      <c r="S731" s="180"/>
      <c r="T731" s="180"/>
    </row>
    <row r="732" spans="1:20" ht="16.5" customHeight="1">
      <c r="A732" s="180"/>
      <c r="B732" s="180"/>
      <c r="C732" s="180"/>
      <c r="D732" s="180"/>
      <c r="E732" s="180"/>
      <c r="F732" s="181"/>
      <c r="G732" s="181"/>
      <c r="L732" s="180"/>
      <c r="M732" s="180"/>
      <c r="N732" s="180"/>
      <c r="P732" s="180"/>
      <c r="Q732" s="180"/>
      <c r="R732" s="180"/>
      <c r="S732" s="180"/>
      <c r="T732" s="180"/>
    </row>
    <row r="733" spans="1:20" ht="16.5" customHeight="1">
      <c r="A733" s="180"/>
      <c r="B733" s="180"/>
      <c r="C733" s="180"/>
      <c r="D733" s="180"/>
      <c r="E733" s="180"/>
      <c r="F733" s="181"/>
      <c r="G733" s="181"/>
      <c r="L733" s="180"/>
      <c r="M733" s="180"/>
      <c r="N733" s="180"/>
      <c r="P733" s="180"/>
      <c r="Q733" s="180"/>
      <c r="R733" s="180"/>
      <c r="S733" s="180"/>
      <c r="T733" s="180"/>
    </row>
    <row r="734" spans="1:20" ht="16.5" customHeight="1">
      <c r="A734" s="180"/>
      <c r="B734" s="180"/>
      <c r="C734" s="180"/>
      <c r="D734" s="180"/>
      <c r="E734" s="180"/>
      <c r="F734" s="181"/>
      <c r="G734" s="181"/>
      <c r="L734" s="180"/>
      <c r="M734" s="180"/>
      <c r="N734" s="180"/>
      <c r="P734" s="180"/>
      <c r="Q734" s="180"/>
      <c r="R734" s="180"/>
      <c r="S734" s="180"/>
      <c r="T734" s="180"/>
    </row>
    <row r="735" spans="1:20" ht="16.5" customHeight="1">
      <c r="A735" s="180"/>
      <c r="B735" s="180"/>
      <c r="C735" s="180"/>
      <c r="D735" s="180"/>
      <c r="E735" s="180"/>
      <c r="F735" s="181"/>
      <c r="G735" s="181"/>
      <c r="L735" s="180"/>
      <c r="M735" s="180"/>
      <c r="N735" s="180"/>
      <c r="P735" s="180"/>
      <c r="Q735" s="180"/>
      <c r="R735" s="180"/>
      <c r="S735" s="180"/>
      <c r="T735" s="180"/>
    </row>
    <row r="736" spans="1:20" ht="16.5" customHeight="1">
      <c r="A736" s="180"/>
      <c r="B736" s="180"/>
      <c r="C736" s="180"/>
      <c r="D736" s="180"/>
      <c r="E736" s="180"/>
      <c r="F736" s="181"/>
      <c r="G736" s="181"/>
      <c r="L736" s="180"/>
      <c r="M736" s="180"/>
      <c r="N736" s="180"/>
      <c r="P736" s="180"/>
      <c r="Q736" s="180"/>
      <c r="R736" s="180"/>
      <c r="S736" s="180"/>
      <c r="T736" s="180"/>
    </row>
    <row r="737" spans="1:20" ht="16.5" customHeight="1">
      <c r="A737" s="180"/>
      <c r="B737" s="180"/>
      <c r="C737" s="180"/>
      <c r="D737" s="180"/>
      <c r="E737" s="180"/>
      <c r="F737" s="181"/>
      <c r="G737" s="181"/>
      <c r="L737" s="180"/>
      <c r="M737" s="180"/>
      <c r="N737" s="180"/>
      <c r="P737" s="180"/>
      <c r="Q737" s="180"/>
      <c r="R737" s="180"/>
      <c r="S737" s="180"/>
      <c r="T737" s="180"/>
    </row>
    <row r="738" spans="1:20" ht="16.5" customHeight="1">
      <c r="A738" s="180"/>
      <c r="B738" s="180"/>
      <c r="C738" s="180"/>
      <c r="D738" s="180"/>
      <c r="E738" s="180"/>
      <c r="F738" s="181"/>
      <c r="G738" s="181"/>
      <c r="L738" s="180"/>
      <c r="M738" s="180"/>
      <c r="N738" s="180"/>
      <c r="P738" s="180"/>
      <c r="Q738" s="180"/>
      <c r="R738" s="180"/>
      <c r="S738" s="180"/>
      <c r="T738" s="180"/>
    </row>
    <row r="739" spans="1:20" ht="16.5" customHeight="1">
      <c r="A739" s="180"/>
      <c r="B739" s="180"/>
      <c r="C739" s="180"/>
      <c r="D739" s="180"/>
      <c r="E739" s="180"/>
      <c r="F739" s="181"/>
      <c r="G739" s="181"/>
      <c r="L739" s="180"/>
      <c r="M739" s="180"/>
      <c r="N739" s="180"/>
      <c r="P739" s="180"/>
      <c r="Q739" s="180"/>
      <c r="R739" s="180"/>
      <c r="S739" s="180"/>
      <c r="T739" s="180"/>
    </row>
    <row r="740" spans="1:20" ht="16.5" customHeight="1">
      <c r="A740" s="180"/>
      <c r="B740" s="180"/>
      <c r="C740" s="180"/>
      <c r="D740" s="180"/>
      <c r="E740" s="180"/>
      <c r="F740" s="181"/>
      <c r="G740" s="181"/>
      <c r="L740" s="180"/>
      <c r="M740" s="180"/>
      <c r="N740" s="180"/>
      <c r="P740" s="180"/>
      <c r="Q740" s="180"/>
      <c r="R740" s="180"/>
      <c r="S740" s="180"/>
      <c r="T740" s="180"/>
    </row>
    <row r="741" spans="1:20" ht="16.5" customHeight="1">
      <c r="A741" s="180"/>
      <c r="B741" s="180"/>
      <c r="C741" s="180"/>
      <c r="D741" s="180"/>
      <c r="E741" s="180"/>
      <c r="F741" s="181"/>
      <c r="G741" s="181"/>
      <c r="L741" s="180"/>
      <c r="M741" s="180"/>
      <c r="N741" s="180"/>
      <c r="P741" s="180"/>
      <c r="Q741" s="180"/>
      <c r="R741" s="180"/>
      <c r="S741" s="180"/>
      <c r="T741" s="180"/>
    </row>
    <row r="742" spans="1:20" ht="16.5" customHeight="1">
      <c r="A742" s="180"/>
      <c r="B742" s="180"/>
      <c r="C742" s="180"/>
      <c r="D742" s="180"/>
      <c r="E742" s="180"/>
      <c r="F742" s="181"/>
      <c r="G742" s="181"/>
      <c r="L742" s="180"/>
      <c r="M742" s="180"/>
      <c r="N742" s="180"/>
      <c r="P742" s="180"/>
      <c r="Q742" s="180"/>
      <c r="R742" s="180"/>
      <c r="S742" s="180"/>
      <c r="T742" s="180"/>
    </row>
    <row r="743" spans="1:20" ht="16.5" customHeight="1">
      <c r="A743" s="180"/>
      <c r="B743" s="180"/>
      <c r="C743" s="180"/>
      <c r="D743" s="180"/>
      <c r="E743" s="180"/>
      <c r="F743" s="181"/>
      <c r="G743" s="181"/>
      <c r="L743" s="180"/>
      <c r="M743" s="180"/>
      <c r="N743" s="180"/>
      <c r="P743" s="180"/>
      <c r="Q743" s="180"/>
      <c r="R743" s="180"/>
      <c r="S743" s="180"/>
      <c r="T743" s="180"/>
    </row>
    <row r="744" spans="1:20" ht="16.5" customHeight="1">
      <c r="A744" s="180"/>
      <c r="B744" s="180"/>
      <c r="C744" s="180"/>
      <c r="D744" s="180"/>
      <c r="E744" s="180"/>
      <c r="F744" s="181"/>
      <c r="G744" s="181"/>
      <c r="L744" s="180"/>
      <c r="M744" s="180"/>
      <c r="N744" s="180"/>
      <c r="P744" s="180"/>
      <c r="Q744" s="180"/>
      <c r="R744" s="180"/>
      <c r="S744" s="180"/>
      <c r="T744" s="180"/>
    </row>
    <row r="745" spans="1:20" ht="16.5" customHeight="1">
      <c r="A745" s="180"/>
      <c r="B745" s="180"/>
      <c r="C745" s="180"/>
      <c r="D745" s="180"/>
      <c r="E745" s="180"/>
      <c r="F745" s="181"/>
      <c r="G745" s="181"/>
      <c r="L745" s="180"/>
      <c r="M745" s="180"/>
      <c r="N745" s="180"/>
      <c r="P745" s="180"/>
      <c r="Q745" s="180"/>
      <c r="R745" s="180"/>
      <c r="S745" s="180"/>
      <c r="T745" s="180"/>
    </row>
    <row r="746" spans="1:20" ht="16.5" customHeight="1">
      <c r="A746" s="180"/>
      <c r="B746" s="180"/>
      <c r="C746" s="180"/>
      <c r="D746" s="180"/>
      <c r="E746" s="180"/>
      <c r="F746" s="181"/>
      <c r="G746" s="181"/>
      <c r="L746" s="180"/>
      <c r="M746" s="180"/>
      <c r="N746" s="180"/>
      <c r="P746" s="180"/>
      <c r="Q746" s="180"/>
      <c r="R746" s="180"/>
      <c r="S746" s="180"/>
      <c r="T746" s="180"/>
    </row>
    <row r="747" spans="1:20" ht="16.5" customHeight="1">
      <c r="A747" s="180"/>
      <c r="B747" s="180"/>
      <c r="C747" s="180"/>
      <c r="D747" s="180"/>
      <c r="E747" s="180"/>
      <c r="F747" s="181"/>
      <c r="G747" s="181"/>
      <c r="L747" s="180"/>
      <c r="M747" s="180"/>
      <c r="N747" s="180"/>
      <c r="P747" s="180"/>
      <c r="Q747" s="180"/>
      <c r="R747" s="180"/>
      <c r="S747" s="180"/>
      <c r="T747" s="180"/>
    </row>
    <row r="748" spans="1:20" ht="16.5" customHeight="1">
      <c r="A748" s="180"/>
      <c r="B748" s="180"/>
      <c r="C748" s="180"/>
      <c r="D748" s="180"/>
      <c r="E748" s="180"/>
      <c r="F748" s="181"/>
      <c r="G748" s="181"/>
      <c r="L748" s="180"/>
      <c r="M748" s="180"/>
      <c r="N748" s="180"/>
      <c r="P748" s="180"/>
      <c r="Q748" s="180"/>
      <c r="R748" s="180"/>
      <c r="S748" s="180"/>
      <c r="T748" s="180"/>
    </row>
    <row r="749" spans="1:20" ht="16.5" customHeight="1">
      <c r="A749" s="180"/>
      <c r="B749" s="180"/>
      <c r="C749" s="180"/>
      <c r="D749" s="180"/>
      <c r="E749" s="180"/>
      <c r="F749" s="181"/>
      <c r="G749" s="181"/>
      <c r="L749" s="180"/>
      <c r="M749" s="180"/>
      <c r="N749" s="180"/>
      <c r="P749" s="180"/>
      <c r="Q749" s="180"/>
      <c r="R749" s="180"/>
      <c r="S749" s="180"/>
      <c r="T749" s="180"/>
    </row>
    <row r="750" spans="1:20" ht="16.5" customHeight="1">
      <c r="A750" s="180"/>
      <c r="B750" s="180"/>
      <c r="C750" s="180"/>
      <c r="D750" s="180"/>
      <c r="E750" s="180"/>
      <c r="F750" s="181"/>
      <c r="G750" s="181"/>
      <c r="L750" s="180"/>
      <c r="M750" s="180"/>
      <c r="N750" s="180"/>
      <c r="P750" s="180"/>
      <c r="Q750" s="180"/>
      <c r="R750" s="180"/>
      <c r="S750" s="180"/>
      <c r="T750" s="180"/>
    </row>
    <row r="751" spans="1:20" ht="16.5" customHeight="1">
      <c r="A751" s="180"/>
      <c r="B751" s="180"/>
      <c r="C751" s="180"/>
      <c r="D751" s="180"/>
      <c r="E751" s="180"/>
      <c r="F751" s="181"/>
      <c r="G751" s="181"/>
      <c r="L751" s="180"/>
      <c r="M751" s="180"/>
      <c r="N751" s="180"/>
      <c r="P751" s="180"/>
      <c r="Q751" s="180"/>
      <c r="R751" s="180"/>
      <c r="S751" s="180"/>
      <c r="T751" s="180"/>
    </row>
    <row r="752" spans="1:20" ht="16.5" customHeight="1">
      <c r="A752" s="180"/>
      <c r="B752" s="180"/>
      <c r="C752" s="180"/>
      <c r="D752" s="180"/>
      <c r="E752" s="180"/>
      <c r="F752" s="181"/>
      <c r="G752" s="181"/>
      <c r="L752" s="180"/>
      <c r="M752" s="180"/>
      <c r="N752" s="180"/>
      <c r="P752" s="180"/>
      <c r="Q752" s="180"/>
      <c r="R752" s="180"/>
      <c r="S752" s="180"/>
      <c r="T752" s="180"/>
    </row>
    <row r="753" spans="1:20" ht="16.5" customHeight="1">
      <c r="A753" s="180"/>
      <c r="B753" s="180"/>
      <c r="C753" s="180"/>
      <c r="D753" s="180"/>
      <c r="E753" s="180"/>
      <c r="F753" s="181"/>
      <c r="G753" s="181"/>
      <c r="L753" s="180"/>
      <c r="M753" s="180"/>
      <c r="N753" s="180"/>
      <c r="P753" s="180"/>
      <c r="Q753" s="180"/>
      <c r="R753" s="180"/>
      <c r="S753" s="180"/>
      <c r="T753" s="180"/>
    </row>
    <row r="754" spans="1:20" ht="16.5" customHeight="1">
      <c r="A754" s="180"/>
      <c r="B754" s="180"/>
      <c r="C754" s="180"/>
      <c r="D754" s="180"/>
      <c r="E754" s="180"/>
      <c r="F754" s="181"/>
      <c r="G754" s="181"/>
      <c r="L754" s="180"/>
      <c r="M754" s="180"/>
      <c r="N754" s="180"/>
      <c r="P754" s="180"/>
      <c r="Q754" s="180"/>
      <c r="R754" s="180"/>
      <c r="S754" s="180"/>
      <c r="T754" s="180"/>
    </row>
    <row r="755" spans="1:20" ht="16.5" customHeight="1">
      <c r="A755" s="180"/>
      <c r="B755" s="180"/>
      <c r="C755" s="180"/>
      <c r="D755" s="180"/>
      <c r="E755" s="180"/>
      <c r="F755" s="181"/>
      <c r="G755" s="181"/>
      <c r="L755" s="180"/>
      <c r="M755" s="180"/>
      <c r="N755" s="180"/>
      <c r="P755" s="180"/>
      <c r="Q755" s="180"/>
      <c r="R755" s="180"/>
      <c r="S755" s="180"/>
      <c r="T755" s="180"/>
    </row>
    <row r="756" spans="1:20" ht="16.5" customHeight="1">
      <c r="A756" s="180"/>
      <c r="B756" s="180"/>
      <c r="C756" s="180"/>
      <c r="D756" s="180"/>
      <c r="E756" s="180"/>
      <c r="F756" s="181"/>
      <c r="G756" s="181"/>
      <c r="L756" s="180"/>
      <c r="M756" s="180"/>
      <c r="N756" s="180"/>
      <c r="P756" s="180"/>
      <c r="Q756" s="180"/>
      <c r="R756" s="180"/>
      <c r="S756" s="180"/>
      <c r="T756" s="180"/>
    </row>
    <row r="757" spans="1:20" ht="16.5" customHeight="1">
      <c r="A757" s="180"/>
      <c r="B757" s="180"/>
      <c r="C757" s="180"/>
      <c r="D757" s="180"/>
      <c r="E757" s="180"/>
      <c r="F757" s="181"/>
      <c r="G757" s="181"/>
      <c r="L757" s="180"/>
      <c r="M757" s="180"/>
      <c r="N757" s="180"/>
      <c r="P757" s="180"/>
      <c r="Q757" s="180"/>
      <c r="R757" s="180"/>
      <c r="S757" s="180"/>
      <c r="T757" s="180"/>
    </row>
    <row r="758" spans="1:20" ht="16.5" customHeight="1">
      <c r="A758" s="180"/>
      <c r="B758" s="180"/>
      <c r="C758" s="180"/>
      <c r="D758" s="180"/>
      <c r="E758" s="180"/>
      <c r="F758" s="181"/>
      <c r="G758" s="181"/>
      <c r="L758" s="180"/>
      <c r="M758" s="180"/>
      <c r="N758" s="180"/>
      <c r="P758" s="180"/>
      <c r="Q758" s="180"/>
      <c r="R758" s="180"/>
      <c r="S758" s="180"/>
      <c r="T758" s="180"/>
    </row>
    <row r="759" spans="1:20" ht="16.5" customHeight="1">
      <c r="A759" s="180"/>
      <c r="B759" s="180"/>
      <c r="C759" s="180"/>
      <c r="D759" s="180"/>
      <c r="E759" s="180"/>
      <c r="F759" s="181"/>
      <c r="G759" s="181"/>
      <c r="L759" s="180"/>
      <c r="M759" s="180"/>
      <c r="N759" s="180"/>
      <c r="P759" s="180"/>
      <c r="Q759" s="180"/>
      <c r="R759" s="180"/>
      <c r="S759" s="180"/>
      <c r="T759" s="180"/>
    </row>
    <row r="760" spans="1:20" ht="16.5" customHeight="1">
      <c r="A760" s="180"/>
      <c r="B760" s="180"/>
      <c r="C760" s="180"/>
      <c r="D760" s="180"/>
      <c r="E760" s="180"/>
      <c r="F760" s="181"/>
      <c r="G760" s="181"/>
      <c r="L760" s="180"/>
      <c r="M760" s="180"/>
      <c r="N760" s="180"/>
      <c r="P760" s="180"/>
      <c r="Q760" s="180"/>
      <c r="R760" s="180"/>
      <c r="S760" s="180"/>
      <c r="T760" s="180"/>
    </row>
    <row r="761" spans="1:20" ht="16.5" customHeight="1">
      <c r="A761" s="180"/>
      <c r="B761" s="180"/>
      <c r="C761" s="180"/>
      <c r="D761" s="180"/>
      <c r="E761" s="180"/>
      <c r="F761" s="181"/>
      <c r="G761" s="181"/>
      <c r="L761" s="180"/>
      <c r="M761" s="180"/>
      <c r="N761" s="180"/>
      <c r="P761" s="180"/>
      <c r="Q761" s="180"/>
      <c r="R761" s="180"/>
      <c r="S761" s="180"/>
      <c r="T761" s="180"/>
    </row>
    <row r="762" spans="1:20" ht="16.5" customHeight="1">
      <c r="A762" s="180"/>
      <c r="B762" s="180"/>
      <c r="C762" s="180"/>
      <c r="D762" s="180"/>
      <c r="E762" s="180"/>
      <c r="F762" s="181"/>
      <c r="G762" s="181"/>
      <c r="L762" s="180"/>
      <c r="M762" s="180"/>
      <c r="N762" s="180"/>
      <c r="P762" s="180"/>
      <c r="Q762" s="180"/>
      <c r="R762" s="180"/>
      <c r="S762" s="180"/>
      <c r="T762" s="180"/>
    </row>
    <row r="763" spans="1:20" ht="16.5" customHeight="1">
      <c r="A763" s="180"/>
      <c r="B763" s="180"/>
      <c r="C763" s="180"/>
      <c r="D763" s="180"/>
      <c r="E763" s="180"/>
      <c r="F763" s="181"/>
      <c r="G763" s="181"/>
      <c r="L763" s="180"/>
      <c r="M763" s="180"/>
      <c r="N763" s="180"/>
      <c r="P763" s="180"/>
      <c r="Q763" s="180"/>
      <c r="R763" s="180"/>
      <c r="S763" s="180"/>
      <c r="T763" s="180"/>
    </row>
    <row r="764" spans="1:20" ht="16.5" customHeight="1">
      <c r="A764" s="180"/>
      <c r="B764" s="180"/>
      <c r="C764" s="180"/>
      <c r="D764" s="180"/>
      <c r="E764" s="180"/>
      <c r="F764" s="181"/>
      <c r="G764" s="181"/>
      <c r="L764" s="180"/>
      <c r="M764" s="180"/>
      <c r="N764" s="180"/>
      <c r="P764" s="180"/>
      <c r="Q764" s="180"/>
      <c r="R764" s="180"/>
      <c r="S764" s="180"/>
      <c r="T764" s="180"/>
    </row>
    <row r="765" spans="1:20" ht="16.5" customHeight="1">
      <c r="A765" s="180"/>
      <c r="B765" s="180"/>
      <c r="C765" s="180"/>
      <c r="D765" s="180"/>
      <c r="E765" s="180"/>
      <c r="F765" s="181"/>
      <c r="G765" s="181"/>
      <c r="L765" s="180"/>
      <c r="M765" s="180"/>
      <c r="N765" s="180"/>
      <c r="P765" s="180"/>
      <c r="Q765" s="180"/>
      <c r="R765" s="180"/>
      <c r="S765" s="180"/>
      <c r="T765" s="180"/>
    </row>
    <row r="766" spans="1:20" ht="16.5" customHeight="1">
      <c r="A766" s="180"/>
      <c r="B766" s="180"/>
      <c r="C766" s="180"/>
      <c r="D766" s="180"/>
      <c r="E766" s="180"/>
      <c r="F766" s="181"/>
      <c r="G766" s="181"/>
      <c r="L766" s="180"/>
      <c r="M766" s="180"/>
      <c r="N766" s="180"/>
      <c r="P766" s="180"/>
      <c r="Q766" s="180"/>
      <c r="R766" s="180"/>
      <c r="S766" s="180"/>
      <c r="T766" s="180"/>
    </row>
    <row r="767" spans="1:20" ht="16.5" customHeight="1">
      <c r="A767" s="180"/>
      <c r="B767" s="180"/>
      <c r="C767" s="180"/>
      <c r="D767" s="180"/>
      <c r="E767" s="180"/>
      <c r="F767" s="181"/>
      <c r="G767" s="181"/>
      <c r="L767" s="180"/>
      <c r="M767" s="180"/>
      <c r="N767" s="180"/>
      <c r="P767" s="180"/>
      <c r="Q767" s="180"/>
      <c r="R767" s="180"/>
      <c r="S767" s="180"/>
      <c r="T767" s="180"/>
    </row>
    <row r="768" spans="1:20" ht="16.5" customHeight="1">
      <c r="A768" s="180"/>
      <c r="B768" s="180"/>
      <c r="C768" s="180"/>
      <c r="D768" s="180"/>
      <c r="E768" s="180"/>
      <c r="F768" s="181"/>
      <c r="G768" s="181"/>
      <c r="L768" s="180"/>
      <c r="M768" s="180"/>
      <c r="N768" s="180"/>
      <c r="P768" s="180"/>
      <c r="Q768" s="180"/>
      <c r="R768" s="180"/>
      <c r="S768" s="180"/>
      <c r="T768" s="180"/>
    </row>
    <row r="769" spans="1:20" ht="16.5" customHeight="1">
      <c r="A769" s="180"/>
      <c r="B769" s="180"/>
      <c r="C769" s="180"/>
      <c r="D769" s="180"/>
      <c r="E769" s="180"/>
      <c r="F769" s="181"/>
      <c r="G769" s="181"/>
      <c r="L769" s="180"/>
      <c r="M769" s="180"/>
      <c r="N769" s="180"/>
      <c r="P769" s="180"/>
      <c r="Q769" s="180"/>
      <c r="R769" s="180"/>
      <c r="S769" s="180"/>
      <c r="T769" s="180"/>
    </row>
    <row r="770" spans="1:20" ht="16.5" customHeight="1">
      <c r="A770" s="180"/>
      <c r="B770" s="180"/>
      <c r="C770" s="180"/>
      <c r="D770" s="180"/>
      <c r="E770" s="180"/>
      <c r="F770" s="181"/>
      <c r="G770" s="181"/>
      <c r="L770" s="180"/>
      <c r="M770" s="180"/>
      <c r="N770" s="180"/>
      <c r="P770" s="180"/>
      <c r="Q770" s="180"/>
      <c r="R770" s="180"/>
      <c r="S770" s="180"/>
      <c r="T770" s="180"/>
    </row>
    <row r="771" spans="1:20" ht="16.5" customHeight="1">
      <c r="A771" s="180"/>
      <c r="B771" s="180"/>
      <c r="C771" s="180"/>
      <c r="D771" s="180"/>
      <c r="E771" s="180"/>
      <c r="F771" s="181"/>
      <c r="G771" s="181"/>
      <c r="L771" s="180"/>
      <c r="M771" s="180"/>
      <c r="N771" s="180"/>
      <c r="P771" s="180"/>
      <c r="Q771" s="180"/>
      <c r="R771" s="180"/>
      <c r="S771" s="180"/>
      <c r="T771" s="180"/>
    </row>
    <row r="772" spans="1:20" ht="16.5" customHeight="1">
      <c r="A772" s="180"/>
      <c r="B772" s="180"/>
      <c r="C772" s="180"/>
      <c r="D772" s="180"/>
      <c r="E772" s="180"/>
      <c r="F772" s="181"/>
      <c r="G772" s="181"/>
      <c r="L772" s="180"/>
      <c r="M772" s="180"/>
      <c r="N772" s="180"/>
      <c r="P772" s="180"/>
      <c r="Q772" s="180"/>
      <c r="R772" s="180"/>
      <c r="S772" s="180"/>
      <c r="T772" s="180"/>
    </row>
    <row r="773" spans="1:20" ht="16.5" customHeight="1">
      <c r="A773" s="180"/>
      <c r="B773" s="180"/>
      <c r="C773" s="180"/>
      <c r="D773" s="180"/>
      <c r="E773" s="180"/>
      <c r="F773" s="181"/>
      <c r="G773" s="181"/>
      <c r="L773" s="180"/>
      <c r="M773" s="180"/>
      <c r="N773" s="180"/>
      <c r="P773" s="180"/>
      <c r="Q773" s="180"/>
      <c r="R773" s="180"/>
      <c r="S773" s="180"/>
      <c r="T773" s="180"/>
    </row>
    <row r="774" spans="1:20" ht="16.5" customHeight="1">
      <c r="A774" s="180"/>
      <c r="B774" s="180"/>
      <c r="C774" s="180"/>
      <c r="D774" s="180"/>
      <c r="E774" s="180"/>
      <c r="F774" s="181"/>
      <c r="G774" s="181"/>
      <c r="L774" s="180"/>
      <c r="M774" s="180"/>
      <c r="N774" s="180"/>
      <c r="P774" s="180"/>
      <c r="Q774" s="180"/>
      <c r="R774" s="180"/>
      <c r="S774" s="180"/>
      <c r="T774" s="180"/>
    </row>
    <row r="775" spans="1:20" ht="16.5" customHeight="1">
      <c r="A775" s="180"/>
      <c r="B775" s="180"/>
      <c r="C775" s="180"/>
      <c r="D775" s="180"/>
      <c r="E775" s="180"/>
      <c r="F775" s="181"/>
      <c r="G775" s="181"/>
      <c r="L775" s="180"/>
      <c r="M775" s="180"/>
      <c r="N775" s="180"/>
      <c r="P775" s="180"/>
      <c r="Q775" s="180"/>
      <c r="R775" s="180"/>
      <c r="S775" s="180"/>
      <c r="T775" s="180"/>
    </row>
    <row r="776" spans="1:20" ht="16.5" customHeight="1">
      <c r="A776" s="180"/>
      <c r="B776" s="180"/>
      <c r="C776" s="180"/>
      <c r="D776" s="180"/>
      <c r="E776" s="180"/>
      <c r="F776" s="181"/>
      <c r="G776" s="181"/>
      <c r="L776" s="180"/>
      <c r="M776" s="180"/>
      <c r="N776" s="180"/>
      <c r="P776" s="180"/>
      <c r="Q776" s="180"/>
      <c r="R776" s="180"/>
      <c r="S776" s="180"/>
      <c r="T776" s="180"/>
    </row>
    <row r="777" spans="1:20" ht="16.5" customHeight="1">
      <c r="A777" s="180"/>
      <c r="B777" s="180"/>
      <c r="C777" s="180"/>
      <c r="D777" s="180"/>
      <c r="E777" s="180"/>
      <c r="F777" s="181"/>
      <c r="G777" s="181"/>
      <c r="L777" s="180"/>
      <c r="M777" s="180"/>
      <c r="N777" s="180"/>
      <c r="P777" s="180"/>
      <c r="Q777" s="180"/>
      <c r="R777" s="180"/>
      <c r="S777" s="180"/>
      <c r="T777" s="180"/>
    </row>
    <row r="778" spans="1:20" ht="16.5" customHeight="1">
      <c r="A778" s="180"/>
      <c r="B778" s="180"/>
      <c r="C778" s="180"/>
      <c r="D778" s="180"/>
      <c r="E778" s="180"/>
      <c r="F778" s="181"/>
      <c r="G778" s="181"/>
      <c r="L778" s="180"/>
      <c r="M778" s="180"/>
      <c r="N778" s="180"/>
      <c r="P778" s="180"/>
      <c r="Q778" s="180"/>
      <c r="R778" s="180"/>
      <c r="S778" s="180"/>
      <c r="T778" s="180"/>
    </row>
    <row r="779" spans="1:20" ht="16.5" customHeight="1">
      <c r="A779" s="180"/>
      <c r="B779" s="180"/>
      <c r="C779" s="180"/>
      <c r="D779" s="180"/>
      <c r="E779" s="180"/>
      <c r="F779" s="181"/>
      <c r="G779" s="181"/>
      <c r="L779" s="180"/>
      <c r="M779" s="180"/>
      <c r="N779" s="180"/>
      <c r="P779" s="180"/>
      <c r="Q779" s="180"/>
      <c r="R779" s="180"/>
      <c r="S779" s="180"/>
      <c r="T779" s="180"/>
    </row>
    <row r="780" spans="1:20" ht="16.5" customHeight="1">
      <c r="A780" s="180"/>
      <c r="B780" s="180"/>
      <c r="C780" s="180"/>
      <c r="D780" s="180"/>
      <c r="E780" s="180"/>
      <c r="F780" s="181"/>
      <c r="G780" s="181"/>
      <c r="L780" s="180"/>
      <c r="M780" s="180"/>
      <c r="N780" s="180"/>
      <c r="P780" s="180"/>
      <c r="Q780" s="180"/>
      <c r="R780" s="180"/>
      <c r="S780" s="180"/>
      <c r="T780" s="180"/>
    </row>
    <row r="781" spans="1:20" ht="16.5" customHeight="1">
      <c r="A781" s="180"/>
      <c r="B781" s="180"/>
      <c r="C781" s="180"/>
      <c r="D781" s="180"/>
      <c r="E781" s="180"/>
      <c r="F781" s="181"/>
      <c r="G781" s="181"/>
      <c r="L781" s="180"/>
      <c r="M781" s="180"/>
      <c r="N781" s="180"/>
      <c r="P781" s="180"/>
      <c r="Q781" s="180"/>
      <c r="R781" s="180"/>
      <c r="S781" s="180"/>
      <c r="T781" s="180"/>
    </row>
    <row r="782" spans="1:20" ht="16.5" customHeight="1">
      <c r="A782" s="180"/>
      <c r="B782" s="180"/>
      <c r="C782" s="180"/>
      <c r="D782" s="180"/>
      <c r="E782" s="180"/>
      <c r="F782" s="181"/>
      <c r="G782" s="181"/>
      <c r="L782" s="180"/>
      <c r="M782" s="180"/>
      <c r="N782" s="180"/>
      <c r="P782" s="180"/>
      <c r="Q782" s="180"/>
      <c r="R782" s="180"/>
      <c r="S782" s="180"/>
      <c r="T782" s="180"/>
    </row>
    <row r="783" spans="1:20" ht="16.5" customHeight="1">
      <c r="A783" s="180"/>
      <c r="B783" s="180"/>
      <c r="C783" s="180"/>
      <c r="D783" s="180"/>
      <c r="E783" s="180"/>
      <c r="F783" s="181"/>
      <c r="G783" s="181"/>
      <c r="L783" s="180"/>
      <c r="M783" s="180"/>
      <c r="N783" s="180"/>
      <c r="P783" s="180"/>
      <c r="Q783" s="180"/>
      <c r="R783" s="180"/>
      <c r="S783" s="180"/>
      <c r="T783" s="180"/>
    </row>
    <row r="784" spans="1:20" ht="16.5" customHeight="1">
      <c r="A784" s="180"/>
      <c r="B784" s="180"/>
      <c r="C784" s="180"/>
      <c r="D784" s="180"/>
      <c r="E784" s="180"/>
      <c r="F784" s="181"/>
      <c r="G784" s="181"/>
      <c r="L784" s="180"/>
      <c r="M784" s="180"/>
      <c r="N784" s="180"/>
      <c r="P784" s="180"/>
      <c r="Q784" s="180"/>
      <c r="R784" s="180"/>
      <c r="S784" s="180"/>
      <c r="T784" s="180"/>
    </row>
    <row r="785" spans="1:20" ht="16.5" customHeight="1">
      <c r="A785" s="180"/>
      <c r="B785" s="180"/>
      <c r="C785" s="180"/>
      <c r="D785" s="180"/>
      <c r="E785" s="180"/>
      <c r="F785" s="181"/>
      <c r="G785" s="181"/>
      <c r="L785" s="180"/>
      <c r="M785" s="180"/>
      <c r="N785" s="180"/>
      <c r="P785" s="180"/>
      <c r="Q785" s="180"/>
      <c r="R785" s="180"/>
      <c r="S785" s="180"/>
      <c r="T785" s="180"/>
    </row>
    <row r="786" spans="1:20" ht="16.5" customHeight="1">
      <c r="A786" s="180"/>
      <c r="B786" s="180"/>
      <c r="C786" s="180"/>
      <c r="D786" s="180"/>
      <c r="E786" s="180"/>
      <c r="F786" s="181"/>
      <c r="G786" s="181"/>
      <c r="L786" s="180"/>
      <c r="M786" s="180"/>
      <c r="N786" s="180"/>
      <c r="P786" s="180"/>
      <c r="Q786" s="180"/>
      <c r="R786" s="180"/>
      <c r="S786" s="180"/>
      <c r="T786" s="180"/>
    </row>
    <row r="787" spans="1:20" ht="16.5" customHeight="1">
      <c r="A787" s="180"/>
      <c r="B787" s="180"/>
      <c r="C787" s="180"/>
      <c r="D787" s="180"/>
      <c r="E787" s="180"/>
      <c r="F787" s="181"/>
      <c r="G787" s="181"/>
      <c r="L787" s="180"/>
      <c r="M787" s="180"/>
      <c r="N787" s="180"/>
      <c r="P787" s="180"/>
      <c r="Q787" s="180"/>
      <c r="R787" s="180"/>
      <c r="S787" s="180"/>
      <c r="T787" s="180"/>
    </row>
    <row r="788" spans="1:20" ht="16.5" customHeight="1">
      <c r="A788" s="180"/>
      <c r="B788" s="180"/>
      <c r="C788" s="180"/>
      <c r="D788" s="180"/>
      <c r="E788" s="180"/>
      <c r="F788" s="181"/>
      <c r="G788" s="181"/>
      <c r="L788" s="180"/>
      <c r="M788" s="180"/>
      <c r="N788" s="180"/>
      <c r="P788" s="180"/>
      <c r="Q788" s="180"/>
      <c r="R788" s="180"/>
      <c r="S788" s="180"/>
      <c r="T788" s="180"/>
    </row>
    <row r="789" spans="1:20" ht="16.5" customHeight="1">
      <c r="A789" s="180"/>
      <c r="B789" s="180"/>
      <c r="C789" s="180"/>
      <c r="D789" s="180"/>
      <c r="E789" s="180"/>
      <c r="F789" s="181"/>
      <c r="G789" s="181"/>
      <c r="L789" s="180"/>
      <c r="M789" s="180"/>
      <c r="N789" s="180"/>
      <c r="P789" s="180"/>
      <c r="Q789" s="180"/>
      <c r="R789" s="180"/>
      <c r="S789" s="180"/>
      <c r="T789" s="180"/>
    </row>
    <row r="790" spans="1:20" ht="16.5" customHeight="1">
      <c r="A790" s="180"/>
      <c r="B790" s="180"/>
      <c r="C790" s="180"/>
      <c r="D790" s="180"/>
      <c r="E790" s="180"/>
      <c r="F790" s="181"/>
      <c r="G790" s="181"/>
      <c r="L790" s="180"/>
      <c r="M790" s="180"/>
      <c r="N790" s="180"/>
      <c r="P790" s="180"/>
      <c r="Q790" s="180"/>
      <c r="R790" s="180"/>
      <c r="S790" s="180"/>
      <c r="T790" s="180"/>
    </row>
    <row r="791" spans="1:20" ht="16.5" customHeight="1">
      <c r="A791" s="180"/>
      <c r="B791" s="180"/>
      <c r="C791" s="180"/>
      <c r="D791" s="180"/>
      <c r="E791" s="180"/>
      <c r="F791" s="181"/>
      <c r="G791" s="181"/>
      <c r="L791" s="180"/>
      <c r="M791" s="180"/>
      <c r="N791" s="180"/>
      <c r="P791" s="180"/>
      <c r="Q791" s="180"/>
      <c r="R791" s="180"/>
      <c r="S791" s="180"/>
      <c r="T791" s="180"/>
    </row>
    <row r="792" spans="1:20" ht="16.5" customHeight="1">
      <c r="A792" s="180"/>
      <c r="B792" s="180"/>
      <c r="C792" s="180"/>
      <c r="D792" s="180"/>
      <c r="E792" s="180"/>
      <c r="F792" s="181"/>
      <c r="G792" s="181"/>
      <c r="L792" s="180"/>
      <c r="M792" s="180"/>
      <c r="N792" s="180"/>
      <c r="P792" s="180"/>
      <c r="Q792" s="180"/>
      <c r="R792" s="180"/>
      <c r="S792" s="180"/>
      <c r="T792" s="180"/>
    </row>
    <row r="793" spans="1:20" ht="16.5" customHeight="1">
      <c r="A793" s="180"/>
      <c r="B793" s="180"/>
      <c r="C793" s="180"/>
      <c r="D793" s="180"/>
      <c r="E793" s="180"/>
      <c r="F793" s="181"/>
      <c r="G793" s="181"/>
      <c r="L793" s="180"/>
      <c r="M793" s="180"/>
      <c r="N793" s="180"/>
      <c r="P793" s="180"/>
      <c r="Q793" s="180"/>
      <c r="R793" s="180"/>
      <c r="S793" s="180"/>
      <c r="T793" s="180"/>
    </row>
    <row r="794" spans="1:20" ht="16.5" customHeight="1">
      <c r="A794" s="180"/>
      <c r="B794" s="180"/>
      <c r="C794" s="180"/>
      <c r="D794" s="180"/>
      <c r="E794" s="180"/>
      <c r="F794" s="181"/>
      <c r="G794" s="181"/>
      <c r="L794" s="180"/>
      <c r="M794" s="180"/>
      <c r="N794" s="180"/>
      <c r="P794" s="180"/>
      <c r="Q794" s="180"/>
      <c r="R794" s="180"/>
      <c r="S794" s="180"/>
      <c r="T794" s="180"/>
    </row>
    <row r="795" spans="1:20" ht="16.5" customHeight="1">
      <c r="A795" s="180"/>
      <c r="B795" s="180"/>
      <c r="C795" s="180"/>
      <c r="D795" s="180"/>
      <c r="E795" s="180"/>
      <c r="F795" s="181"/>
      <c r="G795" s="181"/>
      <c r="L795" s="180"/>
      <c r="M795" s="180"/>
      <c r="N795" s="180"/>
      <c r="P795" s="180"/>
      <c r="Q795" s="180"/>
      <c r="R795" s="180"/>
      <c r="S795" s="180"/>
      <c r="T795" s="180"/>
    </row>
    <row r="796" spans="1:20" ht="16.5" customHeight="1">
      <c r="A796" s="180"/>
      <c r="B796" s="180"/>
      <c r="C796" s="180"/>
      <c r="D796" s="180"/>
      <c r="E796" s="180"/>
      <c r="F796" s="181"/>
      <c r="G796" s="181"/>
      <c r="L796" s="180"/>
      <c r="M796" s="180"/>
      <c r="N796" s="180"/>
      <c r="P796" s="180"/>
      <c r="Q796" s="180"/>
      <c r="R796" s="180"/>
      <c r="S796" s="180"/>
      <c r="T796" s="180"/>
    </row>
    <row r="797" spans="1:20" ht="16.5" customHeight="1">
      <c r="A797" s="180"/>
      <c r="B797" s="180"/>
      <c r="C797" s="180"/>
      <c r="D797" s="180"/>
      <c r="E797" s="180"/>
      <c r="F797" s="181"/>
      <c r="G797" s="181"/>
      <c r="L797" s="180"/>
      <c r="M797" s="180"/>
      <c r="N797" s="180"/>
      <c r="P797" s="180"/>
      <c r="Q797" s="180"/>
      <c r="R797" s="180"/>
      <c r="S797" s="180"/>
      <c r="T797" s="180"/>
    </row>
    <row r="798" spans="1:20" ht="16.5" customHeight="1">
      <c r="A798" s="180"/>
      <c r="B798" s="180"/>
      <c r="C798" s="180"/>
      <c r="D798" s="180"/>
      <c r="E798" s="180"/>
      <c r="F798" s="181"/>
      <c r="G798" s="181"/>
      <c r="L798" s="180"/>
      <c r="M798" s="180"/>
      <c r="N798" s="180"/>
      <c r="P798" s="180"/>
      <c r="Q798" s="180"/>
      <c r="R798" s="180"/>
      <c r="S798" s="180"/>
      <c r="T798" s="180"/>
    </row>
    <row r="799" spans="1:20" ht="16.5" customHeight="1">
      <c r="A799" s="180"/>
      <c r="B799" s="180"/>
      <c r="C799" s="180"/>
      <c r="D799" s="180"/>
      <c r="E799" s="180"/>
      <c r="F799" s="181"/>
      <c r="G799" s="181"/>
      <c r="L799" s="180"/>
      <c r="M799" s="180"/>
      <c r="N799" s="180"/>
      <c r="P799" s="180"/>
      <c r="Q799" s="180"/>
      <c r="R799" s="180"/>
      <c r="S799" s="180"/>
      <c r="T799" s="180"/>
    </row>
    <row r="800" spans="1:20" ht="16.5" customHeight="1">
      <c r="A800" s="180"/>
      <c r="B800" s="180"/>
      <c r="C800" s="180"/>
      <c r="D800" s="180"/>
      <c r="E800" s="180"/>
      <c r="F800" s="181"/>
      <c r="G800" s="181"/>
      <c r="L800" s="180"/>
      <c r="M800" s="180"/>
      <c r="N800" s="180"/>
      <c r="P800" s="180"/>
      <c r="Q800" s="180"/>
      <c r="R800" s="180"/>
      <c r="S800" s="180"/>
      <c r="T800" s="180"/>
    </row>
    <row r="801" spans="1:20" ht="16.5" customHeight="1">
      <c r="A801" s="180"/>
      <c r="B801" s="180"/>
      <c r="C801" s="180"/>
      <c r="D801" s="180"/>
      <c r="E801" s="180"/>
      <c r="F801" s="181"/>
      <c r="G801" s="181"/>
      <c r="L801" s="180"/>
      <c r="M801" s="180"/>
      <c r="N801" s="180"/>
      <c r="P801" s="180"/>
      <c r="Q801" s="180"/>
      <c r="R801" s="180"/>
      <c r="S801" s="180"/>
      <c r="T801" s="180"/>
    </row>
    <row r="802" spans="1:20" ht="16.5" customHeight="1">
      <c r="A802" s="180"/>
      <c r="B802" s="180"/>
      <c r="C802" s="180"/>
      <c r="D802" s="180"/>
      <c r="E802" s="180"/>
      <c r="F802" s="181"/>
      <c r="G802" s="181"/>
      <c r="L802" s="180"/>
      <c r="M802" s="180"/>
      <c r="N802" s="180"/>
      <c r="P802" s="180"/>
      <c r="Q802" s="180"/>
      <c r="R802" s="180"/>
      <c r="S802" s="180"/>
      <c r="T802" s="180"/>
    </row>
    <row r="803" spans="1:20" ht="16.5" customHeight="1">
      <c r="A803" s="180"/>
      <c r="B803" s="180"/>
      <c r="C803" s="180"/>
      <c r="D803" s="180"/>
      <c r="E803" s="180"/>
      <c r="F803" s="181"/>
      <c r="G803" s="181"/>
      <c r="L803" s="180"/>
      <c r="M803" s="180"/>
      <c r="N803" s="180"/>
      <c r="P803" s="180"/>
      <c r="Q803" s="180"/>
      <c r="R803" s="180"/>
      <c r="S803" s="180"/>
      <c r="T803" s="180"/>
    </row>
    <row r="804" spans="1:20" ht="16.5" customHeight="1">
      <c r="A804" s="180"/>
      <c r="B804" s="180"/>
      <c r="C804" s="180"/>
      <c r="D804" s="180"/>
      <c r="E804" s="180"/>
      <c r="F804" s="181"/>
      <c r="G804" s="181"/>
      <c r="L804" s="180"/>
      <c r="M804" s="180"/>
      <c r="N804" s="180"/>
      <c r="P804" s="180"/>
      <c r="Q804" s="180"/>
      <c r="R804" s="180"/>
      <c r="S804" s="180"/>
      <c r="T804" s="180"/>
    </row>
    <row r="805" spans="1:20" ht="16.5" customHeight="1">
      <c r="A805" s="180"/>
      <c r="B805" s="180"/>
      <c r="C805" s="180"/>
      <c r="D805" s="180"/>
      <c r="E805" s="180"/>
      <c r="F805" s="181"/>
      <c r="G805" s="181"/>
      <c r="L805" s="180"/>
      <c r="M805" s="180"/>
      <c r="N805" s="180"/>
      <c r="P805" s="180"/>
      <c r="Q805" s="180"/>
      <c r="R805" s="180"/>
      <c r="S805" s="180"/>
      <c r="T805" s="180"/>
    </row>
    <row r="806" spans="1:20" ht="16.5" customHeight="1">
      <c r="A806" s="180"/>
      <c r="B806" s="180"/>
      <c r="C806" s="180"/>
      <c r="D806" s="180"/>
      <c r="E806" s="180"/>
      <c r="F806" s="181"/>
      <c r="G806" s="181"/>
      <c r="L806" s="180"/>
      <c r="M806" s="180"/>
      <c r="N806" s="180"/>
      <c r="P806" s="180"/>
      <c r="Q806" s="180"/>
      <c r="R806" s="180"/>
      <c r="S806" s="180"/>
      <c r="T806" s="180"/>
    </row>
    <row r="807" spans="1:20" ht="16.5" customHeight="1">
      <c r="A807" s="180"/>
      <c r="B807" s="180"/>
      <c r="C807" s="180"/>
      <c r="D807" s="180"/>
      <c r="E807" s="180"/>
      <c r="F807" s="181"/>
      <c r="G807" s="181"/>
      <c r="L807" s="180"/>
      <c r="M807" s="180"/>
      <c r="N807" s="180"/>
      <c r="P807" s="180"/>
      <c r="Q807" s="180"/>
      <c r="R807" s="180"/>
      <c r="S807" s="180"/>
      <c r="T807" s="180"/>
    </row>
    <row r="808" spans="1:20" ht="16.5" customHeight="1">
      <c r="A808" s="180"/>
      <c r="B808" s="180"/>
      <c r="C808" s="180"/>
      <c r="D808" s="180"/>
      <c r="E808" s="180"/>
      <c r="F808" s="181"/>
      <c r="G808" s="181"/>
      <c r="L808" s="180"/>
      <c r="M808" s="180"/>
      <c r="N808" s="180"/>
      <c r="P808" s="180"/>
      <c r="Q808" s="180"/>
      <c r="R808" s="180"/>
      <c r="S808" s="180"/>
      <c r="T808" s="180"/>
    </row>
    <row r="809" spans="1:20" ht="16.5" customHeight="1">
      <c r="A809" s="180"/>
      <c r="B809" s="180"/>
      <c r="C809" s="180"/>
      <c r="D809" s="180"/>
      <c r="E809" s="180"/>
      <c r="F809" s="181"/>
      <c r="G809" s="181"/>
      <c r="L809" s="180"/>
      <c r="M809" s="180"/>
      <c r="N809" s="180"/>
      <c r="P809" s="180"/>
      <c r="Q809" s="180"/>
      <c r="R809" s="180"/>
      <c r="S809" s="180"/>
      <c r="T809" s="180"/>
    </row>
    <row r="810" spans="1:20" ht="16.5" customHeight="1">
      <c r="A810" s="180"/>
      <c r="B810" s="180"/>
      <c r="C810" s="180"/>
      <c r="D810" s="180"/>
      <c r="E810" s="180"/>
      <c r="F810" s="181"/>
      <c r="G810" s="181"/>
      <c r="L810" s="180"/>
      <c r="M810" s="180"/>
      <c r="N810" s="180"/>
      <c r="P810" s="180"/>
      <c r="Q810" s="180"/>
      <c r="R810" s="180"/>
      <c r="S810" s="180"/>
      <c r="T810" s="180"/>
    </row>
    <row r="811" spans="1:20" ht="16.5" customHeight="1">
      <c r="A811" s="180"/>
      <c r="B811" s="180"/>
      <c r="C811" s="180"/>
      <c r="D811" s="180"/>
      <c r="E811" s="180"/>
      <c r="F811" s="181"/>
      <c r="G811" s="181"/>
      <c r="L811" s="180"/>
      <c r="M811" s="180"/>
      <c r="N811" s="180"/>
      <c r="P811" s="180"/>
      <c r="Q811" s="180"/>
      <c r="R811" s="180"/>
      <c r="S811" s="180"/>
      <c r="T811" s="180"/>
    </row>
    <row r="812" spans="1:20" ht="16.5" customHeight="1">
      <c r="A812" s="180"/>
      <c r="B812" s="180"/>
      <c r="C812" s="180"/>
      <c r="D812" s="180"/>
      <c r="E812" s="180"/>
      <c r="F812" s="181"/>
      <c r="G812" s="181"/>
      <c r="L812" s="180"/>
      <c r="M812" s="180"/>
      <c r="N812" s="180"/>
      <c r="P812" s="180"/>
      <c r="Q812" s="180"/>
      <c r="R812" s="180"/>
      <c r="S812" s="180"/>
      <c r="T812" s="180"/>
    </row>
    <row r="813" spans="1:20" ht="16.5" customHeight="1">
      <c r="A813" s="180"/>
      <c r="B813" s="180"/>
      <c r="C813" s="180"/>
      <c r="D813" s="180"/>
      <c r="E813" s="180"/>
      <c r="F813" s="181"/>
      <c r="G813" s="181"/>
      <c r="L813" s="180"/>
      <c r="M813" s="180"/>
      <c r="N813" s="180"/>
      <c r="P813" s="180"/>
      <c r="Q813" s="180"/>
      <c r="R813" s="180"/>
      <c r="S813" s="180"/>
      <c r="T813" s="180"/>
    </row>
    <row r="814" spans="1:20" ht="16.5" customHeight="1">
      <c r="A814" s="180"/>
      <c r="B814" s="180"/>
      <c r="C814" s="180"/>
      <c r="D814" s="180"/>
      <c r="E814" s="180"/>
      <c r="F814" s="181"/>
      <c r="G814" s="181"/>
      <c r="L814" s="180"/>
      <c r="M814" s="180"/>
      <c r="N814" s="180"/>
      <c r="P814" s="180"/>
      <c r="Q814" s="180"/>
      <c r="R814" s="180"/>
      <c r="S814" s="180"/>
      <c r="T814" s="180"/>
    </row>
    <row r="815" spans="1:20" ht="16.5" customHeight="1">
      <c r="A815" s="180"/>
      <c r="B815" s="180"/>
      <c r="C815" s="180"/>
      <c r="D815" s="180"/>
      <c r="E815" s="180"/>
      <c r="F815" s="181"/>
      <c r="G815" s="181"/>
      <c r="L815" s="180"/>
      <c r="M815" s="180"/>
      <c r="N815" s="180"/>
      <c r="P815" s="180"/>
      <c r="Q815" s="180"/>
      <c r="R815" s="180"/>
      <c r="S815" s="180"/>
      <c r="T815" s="180"/>
    </row>
    <row r="816" spans="1:20" ht="16.5" customHeight="1">
      <c r="A816" s="180"/>
      <c r="B816" s="180"/>
      <c r="C816" s="180"/>
      <c r="D816" s="180"/>
      <c r="E816" s="180"/>
      <c r="F816" s="181"/>
      <c r="G816" s="181"/>
      <c r="L816" s="180"/>
      <c r="M816" s="180"/>
      <c r="N816" s="180"/>
      <c r="P816" s="180"/>
      <c r="Q816" s="180"/>
      <c r="R816" s="180"/>
      <c r="S816" s="180"/>
      <c r="T816" s="180"/>
    </row>
    <row r="817" spans="1:20" ht="16.5" customHeight="1">
      <c r="A817" s="180"/>
      <c r="B817" s="180"/>
      <c r="C817" s="180"/>
      <c r="D817" s="180"/>
      <c r="E817" s="180"/>
      <c r="F817" s="181"/>
      <c r="G817" s="181"/>
      <c r="L817" s="180"/>
      <c r="M817" s="180"/>
      <c r="N817" s="180"/>
      <c r="P817" s="180"/>
      <c r="Q817" s="180"/>
      <c r="R817" s="180"/>
      <c r="S817" s="180"/>
      <c r="T817" s="180"/>
    </row>
    <row r="818" spans="1:20" ht="16.5" customHeight="1">
      <c r="A818" s="180"/>
      <c r="B818" s="180"/>
      <c r="C818" s="180"/>
      <c r="D818" s="180"/>
      <c r="E818" s="180"/>
      <c r="F818" s="181"/>
      <c r="G818" s="181"/>
      <c r="L818" s="180"/>
      <c r="M818" s="180"/>
      <c r="N818" s="180"/>
      <c r="P818" s="180"/>
      <c r="Q818" s="180"/>
      <c r="R818" s="180"/>
      <c r="S818" s="180"/>
      <c r="T818" s="180"/>
    </row>
    <row r="819" spans="1:20" ht="16.5" customHeight="1">
      <c r="A819" s="180"/>
      <c r="B819" s="180"/>
      <c r="C819" s="180"/>
      <c r="D819" s="180"/>
      <c r="E819" s="180"/>
      <c r="F819" s="181"/>
      <c r="G819" s="181"/>
      <c r="L819" s="180"/>
      <c r="M819" s="180"/>
      <c r="N819" s="180"/>
      <c r="P819" s="180"/>
      <c r="Q819" s="180"/>
      <c r="R819" s="180"/>
      <c r="S819" s="180"/>
      <c r="T819" s="180"/>
    </row>
    <row r="820" spans="1:20" ht="16.5" customHeight="1">
      <c r="A820" s="180"/>
      <c r="B820" s="180"/>
      <c r="C820" s="180"/>
      <c r="D820" s="180"/>
      <c r="E820" s="180"/>
      <c r="F820" s="181"/>
      <c r="G820" s="181"/>
      <c r="L820" s="180"/>
      <c r="M820" s="180"/>
      <c r="N820" s="180"/>
      <c r="P820" s="180"/>
      <c r="Q820" s="180"/>
      <c r="R820" s="180"/>
      <c r="S820" s="180"/>
      <c r="T820" s="180"/>
    </row>
    <row r="821" spans="1:20" ht="16.5" customHeight="1">
      <c r="A821" s="180"/>
      <c r="B821" s="180"/>
      <c r="C821" s="180"/>
      <c r="D821" s="180"/>
      <c r="E821" s="180"/>
      <c r="F821" s="181"/>
      <c r="G821" s="181"/>
      <c r="L821" s="180"/>
      <c r="M821" s="180"/>
      <c r="N821" s="180"/>
      <c r="P821" s="180"/>
      <c r="Q821" s="180"/>
      <c r="R821" s="180"/>
      <c r="S821" s="180"/>
      <c r="T821" s="180"/>
    </row>
    <row r="822" spans="1:20" ht="16.5" customHeight="1">
      <c r="A822" s="180"/>
      <c r="B822" s="180"/>
      <c r="C822" s="180"/>
      <c r="D822" s="180"/>
      <c r="E822" s="180"/>
      <c r="F822" s="181"/>
      <c r="G822" s="181"/>
      <c r="L822" s="180"/>
      <c r="M822" s="180"/>
      <c r="N822" s="180"/>
      <c r="P822" s="180"/>
      <c r="Q822" s="180"/>
      <c r="R822" s="180"/>
      <c r="S822" s="180"/>
      <c r="T822" s="180"/>
    </row>
    <row r="823" spans="1:20" ht="16.5" customHeight="1">
      <c r="A823" s="180"/>
      <c r="B823" s="180"/>
      <c r="C823" s="180"/>
      <c r="D823" s="180"/>
      <c r="E823" s="180"/>
      <c r="F823" s="181"/>
      <c r="G823" s="181"/>
      <c r="L823" s="180"/>
      <c r="M823" s="180"/>
      <c r="N823" s="180"/>
      <c r="P823" s="180"/>
      <c r="Q823" s="180"/>
      <c r="R823" s="180"/>
      <c r="S823" s="180"/>
      <c r="T823" s="180"/>
    </row>
    <row r="824" spans="1:20" ht="16.5" customHeight="1">
      <c r="A824" s="180"/>
      <c r="B824" s="180"/>
      <c r="C824" s="180"/>
      <c r="D824" s="180"/>
      <c r="E824" s="180"/>
      <c r="F824" s="181"/>
      <c r="G824" s="181"/>
      <c r="L824" s="180"/>
      <c r="M824" s="180"/>
      <c r="N824" s="180"/>
      <c r="P824" s="180"/>
      <c r="Q824" s="180"/>
      <c r="R824" s="180"/>
      <c r="S824" s="180"/>
      <c r="T824" s="180"/>
    </row>
    <row r="825" spans="1:20" ht="16.5" customHeight="1">
      <c r="A825" s="180"/>
      <c r="B825" s="180"/>
      <c r="C825" s="180"/>
      <c r="D825" s="180"/>
      <c r="E825" s="180"/>
      <c r="F825" s="181"/>
      <c r="G825" s="181"/>
      <c r="L825" s="180"/>
      <c r="M825" s="180"/>
      <c r="N825" s="180"/>
      <c r="P825" s="180"/>
      <c r="Q825" s="180"/>
      <c r="R825" s="180"/>
      <c r="S825" s="180"/>
      <c r="T825" s="180"/>
    </row>
    <row r="826" spans="1:20" ht="16.5" customHeight="1">
      <c r="A826" s="180"/>
      <c r="B826" s="180"/>
      <c r="C826" s="180"/>
      <c r="D826" s="180"/>
      <c r="E826" s="180"/>
      <c r="F826" s="181"/>
      <c r="G826" s="181"/>
      <c r="L826" s="180"/>
      <c r="M826" s="180"/>
      <c r="N826" s="180"/>
      <c r="P826" s="180"/>
      <c r="Q826" s="180"/>
      <c r="R826" s="180"/>
      <c r="S826" s="180"/>
      <c r="T826" s="180"/>
    </row>
    <row r="827" spans="1:20" ht="16.5" customHeight="1">
      <c r="A827" s="180"/>
      <c r="B827" s="180"/>
      <c r="C827" s="180"/>
      <c r="D827" s="180"/>
      <c r="E827" s="180"/>
      <c r="F827" s="181"/>
      <c r="G827" s="181"/>
      <c r="L827" s="180"/>
      <c r="M827" s="180"/>
      <c r="N827" s="180"/>
      <c r="P827" s="180"/>
      <c r="Q827" s="180"/>
      <c r="R827" s="180"/>
      <c r="S827" s="180"/>
      <c r="T827" s="180"/>
    </row>
    <row r="828" spans="1:20" ht="16.5" customHeight="1">
      <c r="A828" s="180"/>
      <c r="B828" s="180"/>
      <c r="C828" s="180"/>
      <c r="D828" s="180"/>
      <c r="E828" s="180"/>
      <c r="F828" s="181"/>
      <c r="G828" s="181"/>
      <c r="L828" s="180"/>
      <c r="M828" s="180"/>
      <c r="N828" s="180"/>
      <c r="P828" s="180"/>
      <c r="Q828" s="180"/>
      <c r="R828" s="180"/>
      <c r="S828" s="180"/>
      <c r="T828" s="180"/>
    </row>
    <row r="829" spans="1:20" ht="16.5" customHeight="1">
      <c r="A829" s="180"/>
      <c r="B829" s="180"/>
      <c r="C829" s="180"/>
      <c r="D829" s="180"/>
      <c r="E829" s="180"/>
      <c r="F829" s="181"/>
      <c r="G829" s="181"/>
      <c r="L829" s="180"/>
      <c r="M829" s="180"/>
      <c r="N829" s="180"/>
      <c r="P829" s="180"/>
      <c r="Q829" s="180"/>
      <c r="R829" s="180"/>
      <c r="S829" s="180"/>
      <c r="T829" s="180"/>
    </row>
    <row r="830" spans="1:20" ht="16.5" customHeight="1">
      <c r="A830" s="180"/>
      <c r="B830" s="180"/>
      <c r="C830" s="180"/>
      <c r="D830" s="180"/>
      <c r="E830" s="180"/>
      <c r="F830" s="181"/>
      <c r="G830" s="181"/>
      <c r="L830" s="180"/>
      <c r="M830" s="180"/>
      <c r="N830" s="180"/>
      <c r="P830" s="180"/>
      <c r="Q830" s="180"/>
      <c r="R830" s="180"/>
      <c r="S830" s="180"/>
      <c r="T830" s="180"/>
    </row>
    <row r="831" spans="1:20" ht="16.5" customHeight="1">
      <c r="A831" s="180"/>
      <c r="B831" s="180"/>
      <c r="C831" s="180"/>
      <c r="D831" s="180"/>
      <c r="E831" s="180"/>
      <c r="F831" s="181"/>
      <c r="G831" s="181"/>
      <c r="L831" s="180"/>
      <c r="M831" s="180"/>
      <c r="N831" s="180"/>
      <c r="P831" s="180"/>
      <c r="Q831" s="180"/>
      <c r="R831" s="180"/>
      <c r="S831" s="180"/>
      <c r="T831" s="180"/>
    </row>
    <row r="832" spans="1:20" ht="16.5" customHeight="1">
      <c r="A832" s="180"/>
      <c r="B832" s="180"/>
      <c r="C832" s="180"/>
      <c r="D832" s="180"/>
      <c r="E832" s="180"/>
      <c r="F832" s="181"/>
      <c r="G832" s="181"/>
      <c r="L832" s="180"/>
      <c r="M832" s="180"/>
      <c r="N832" s="180"/>
      <c r="P832" s="180"/>
      <c r="Q832" s="180"/>
      <c r="R832" s="180"/>
      <c r="S832" s="180"/>
      <c r="T832" s="180"/>
    </row>
    <row r="833" spans="1:20" ht="16.5" customHeight="1">
      <c r="A833" s="180"/>
      <c r="B833" s="180"/>
      <c r="C833" s="180"/>
      <c r="D833" s="180"/>
      <c r="E833" s="180"/>
      <c r="F833" s="181"/>
      <c r="G833" s="181"/>
      <c r="L833" s="180"/>
      <c r="M833" s="180"/>
      <c r="N833" s="180"/>
      <c r="P833" s="180"/>
      <c r="Q833" s="180"/>
      <c r="R833" s="180"/>
      <c r="S833" s="180"/>
      <c r="T833" s="180"/>
    </row>
    <row r="834" spans="1:20" ht="16.5" customHeight="1">
      <c r="A834" s="180"/>
      <c r="B834" s="180"/>
      <c r="C834" s="180"/>
      <c r="D834" s="180"/>
      <c r="E834" s="180"/>
      <c r="F834" s="181"/>
      <c r="G834" s="181"/>
      <c r="L834" s="180"/>
      <c r="M834" s="180"/>
      <c r="N834" s="180"/>
      <c r="P834" s="180"/>
      <c r="Q834" s="180"/>
      <c r="R834" s="180"/>
      <c r="S834" s="180"/>
      <c r="T834" s="180"/>
    </row>
    <row r="835" spans="1:20" ht="16.5" customHeight="1">
      <c r="A835" s="180"/>
      <c r="B835" s="180"/>
      <c r="C835" s="180"/>
      <c r="D835" s="180"/>
      <c r="E835" s="180"/>
      <c r="F835" s="181"/>
      <c r="G835" s="181"/>
      <c r="L835" s="180"/>
      <c r="M835" s="180"/>
      <c r="N835" s="180"/>
      <c r="P835" s="180"/>
      <c r="Q835" s="180"/>
      <c r="R835" s="180"/>
      <c r="S835" s="180"/>
      <c r="T835" s="180"/>
    </row>
    <row r="836" spans="1:20" ht="16.5" customHeight="1">
      <c r="A836" s="180"/>
      <c r="B836" s="180"/>
      <c r="C836" s="180"/>
      <c r="D836" s="180"/>
      <c r="E836" s="180"/>
      <c r="F836" s="181"/>
      <c r="G836" s="181"/>
      <c r="L836" s="180"/>
      <c r="M836" s="180"/>
      <c r="N836" s="180"/>
      <c r="P836" s="180"/>
      <c r="Q836" s="180"/>
      <c r="R836" s="180"/>
      <c r="S836" s="180"/>
      <c r="T836" s="180"/>
    </row>
    <row r="837" spans="1:20" ht="16.5" customHeight="1">
      <c r="A837" s="180"/>
      <c r="B837" s="180"/>
      <c r="C837" s="180"/>
      <c r="D837" s="180"/>
      <c r="E837" s="180"/>
      <c r="F837" s="181"/>
      <c r="G837" s="181"/>
      <c r="L837" s="180"/>
      <c r="M837" s="180"/>
      <c r="N837" s="180"/>
      <c r="P837" s="180"/>
      <c r="Q837" s="180"/>
      <c r="R837" s="180"/>
      <c r="S837" s="180"/>
      <c r="T837" s="180"/>
    </row>
    <row r="838" spans="1:20" ht="16.5" customHeight="1">
      <c r="A838" s="180"/>
      <c r="B838" s="180"/>
      <c r="C838" s="180"/>
      <c r="D838" s="180"/>
      <c r="E838" s="180"/>
      <c r="F838" s="181"/>
      <c r="G838" s="181"/>
      <c r="L838" s="180"/>
      <c r="M838" s="180"/>
      <c r="N838" s="180"/>
      <c r="P838" s="180"/>
      <c r="Q838" s="180"/>
      <c r="R838" s="180"/>
      <c r="S838" s="180"/>
      <c r="T838" s="180"/>
    </row>
    <row r="839" spans="1:20" ht="16.5" customHeight="1">
      <c r="A839" s="180"/>
      <c r="B839" s="180"/>
      <c r="C839" s="180"/>
      <c r="D839" s="180"/>
      <c r="E839" s="180"/>
      <c r="F839" s="181"/>
      <c r="G839" s="181"/>
      <c r="L839" s="180"/>
      <c r="M839" s="180"/>
      <c r="N839" s="180"/>
      <c r="P839" s="180"/>
      <c r="Q839" s="180"/>
      <c r="R839" s="180"/>
      <c r="S839" s="180"/>
      <c r="T839" s="180"/>
    </row>
    <row r="840" spans="1:20" ht="16.5" customHeight="1">
      <c r="A840" s="180"/>
      <c r="B840" s="180"/>
      <c r="C840" s="180"/>
      <c r="D840" s="180"/>
      <c r="E840" s="180"/>
      <c r="F840" s="181"/>
      <c r="G840" s="181"/>
      <c r="L840" s="180"/>
      <c r="M840" s="180"/>
      <c r="N840" s="180"/>
      <c r="P840" s="180"/>
      <c r="Q840" s="180"/>
      <c r="R840" s="180"/>
      <c r="S840" s="180"/>
      <c r="T840" s="180"/>
    </row>
    <row r="841" spans="1:20" ht="16.5" customHeight="1">
      <c r="A841" s="180"/>
      <c r="B841" s="180"/>
      <c r="C841" s="180"/>
      <c r="D841" s="180"/>
      <c r="E841" s="180"/>
      <c r="F841" s="181"/>
      <c r="G841" s="181"/>
      <c r="L841" s="180"/>
      <c r="M841" s="180"/>
      <c r="N841" s="180"/>
      <c r="P841" s="180"/>
      <c r="Q841" s="180"/>
      <c r="R841" s="180"/>
      <c r="S841" s="180"/>
      <c r="T841" s="180"/>
    </row>
    <row r="842" spans="1:20" ht="16.5" customHeight="1">
      <c r="A842" s="180"/>
      <c r="B842" s="180"/>
      <c r="C842" s="180"/>
      <c r="D842" s="180"/>
      <c r="E842" s="180"/>
      <c r="F842" s="181"/>
      <c r="G842" s="181"/>
      <c r="L842" s="180"/>
      <c r="M842" s="180"/>
      <c r="N842" s="180"/>
      <c r="P842" s="180"/>
      <c r="Q842" s="180"/>
      <c r="R842" s="180"/>
      <c r="S842" s="180"/>
      <c r="T842" s="180"/>
    </row>
    <row r="843" spans="1:20" ht="16.5" customHeight="1">
      <c r="A843" s="180"/>
      <c r="B843" s="180"/>
      <c r="C843" s="180"/>
      <c r="D843" s="180"/>
      <c r="E843" s="180"/>
      <c r="F843" s="181"/>
      <c r="G843" s="181"/>
      <c r="L843" s="180"/>
      <c r="M843" s="180"/>
      <c r="N843" s="180"/>
      <c r="P843" s="180"/>
      <c r="Q843" s="180"/>
      <c r="R843" s="180"/>
      <c r="S843" s="180"/>
      <c r="T843" s="180"/>
    </row>
    <row r="844" spans="1:20" ht="16.5" customHeight="1">
      <c r="A844" s="180"/>
      <c r="B844" s="180"/>
      <c r="C844" s="180"/>
      <c r="D844" s="180"/>
      <c r="E844" s="180"/>
      <c r="F844" s="181"/>
      <c r="G844" s="181"/>
      <c r="L844" s="180"/>
      <c r="M844" s="180"/>
      <c r="N844" s="180"/>
      <c r="P844" s="180"/>
      <c r="Q844" s="180"/>
      <c r="R844" s="180"/>
      <c r="S844" s="180"/>
      <c r="T844" s="180"/>
    </row>
    <row r="845" spans="1:20" ht="16.5" customHeight="1">
      <c r="A845" s="180"/>
      <c r="B845" s="180"/>
      <c r="C845" s="180"/>
      <c r="D845" s="180"/>
      <c r="E845" s="180"/>
      <c r="F845" s="181"/>
      <c r="G845" s="181"/>
      <c r="L845" s="180"/>
      <c r="M845" s="180"/>
      <c r="N845" s="180"/>
      <c r="P845" s="180"/>
      <c r="Q845" s="180"/>
      <c r="R845" s="180"/>
      <c r="S845" s="180"/>
      <c r="T845" s="180"/>
    </row>
    <row r="846" spans="1:20" ht="16.5" customHeight="1">
      <c r="A846" s="180"/>
      <c r="B846" s="180"/>
      <c r="C846" s="180"/>
      <c r="D846" s="180"/>
      <c r="E846" s="180"/>
      <c r="F846" s="181"/>
      <c r="G846" s="181"/>
      <c r="L846" s="180"/>
      <c r="M846" s="180"/>
      <c r="N846" s="180"/>
      <c r="P846" s="180"/>
      <c r="Q846" s="180"/>
      <c r="R846" s="180"/>
      <c r="S846" s="180"/>
      <c r="T846" s="180"/>
    </row>
    <row r="847" spans="1:20" ht="16.5" customHeight="1">
      <c r="A847" s="180"/>
      <c r="B847" s="180"/>
      <c r="C847" s="180"/>
      <c r="D847" s="180"/>
      <c r="E847" s="180"/>
      <c r="F847" s="181"/>
      <c r="G847" s="181"/>
      <c r="L847" s="180"/>
      <c r="M847" s="180"/>
      <c r="N847" s="180"/>
      <c r="P847" s="180"/>
      <c r="Q847" s="180"/>
      <c r="R847" s="180"/>
      <c r="S847" s="180"/>
      <c r="T847" s="180"/>
    </row>
    <row r="848" spans="1:20" ht="16.5" customHeight="1">
      <c r="A848" s="180"/>
      <c r="B848" s="180"/>
      <c r="C848" s="180"/>
      <c r="D848" s="180"/>
      <c r="E848" s="180"/>
      <c r="F848" s="181"/>
      <c r="G848" s="181"/>
      <c r="L848" s="180"/>
      <c r="M848" s="180"/>
      <c r="N848" s="180"/>
      <c r="P848" s="180"/>
      <c r="Q848" s="180"/>
      <c r="R848" s="180"/>
      <c r="S848" s="180"/>
      <c r="T848" s="180"/>
    </row>
    <row r="849" spans="1:20" ht="16.5" customHeight="1">
      <c r="A849" s="180"/>
      <c r="B849" s="180"/>
      <c r="C849" s="180"/>
      <c r="D849" s="180"/>
      <c r="E849" s="180"/>
      <c r="F849" s="181"/>
      <c r="G849" s="181"/>
      <c r="L849" s="180"/>
      <c r="M849" s="180"/>
      <c r="N849" s="180"/>
      <c r="P849" s="180"/>
      <c r="Q849" s="180"/>
      <c r="R849" s="180"/>
      <c r="S849" s="180"/>
      <c r="T849" s="180"/>
    </row>
    <row r="850" spans="1:20" ht="16.5" customHeight="1">
      <c r="A850" s="180"/>
      <c r="B850" s="180"/>
      <c r="C850" s="180"/>
      <c r="D850" s="180"/>
      <c r="E850" s="180"/>
      <c r="F850" s="181"/>
      <c r="G850" s="181"/>
      <c r="L850" s="180"/>
      <c r="M850" s="180"/>
      <c r="N850" s="180"/>
      <c r="P850" s="180"/>
      <c r="Q850" s="180"/>
      <c r="R850" s="180"/>
      <c r="S850" s="180"/>
      <c r="T850" s="180"/>
    </row>
    <row r="851" spans="1:20" ht="16.5" customHeight="1">
      <c r="A851" s="180"/>
      <c r="B851" s="180"/>
      <c r="C851" s="180"/>
      <c r="D851" s="180"/>
      <c r="E851" s="180"/>
      <c r="F851" s="181"/>
      <c r="G851" s="181"/>
      <c r="L851" s="180"/>
      <c r="M851" s="180"/>
      <c r="N851" s="180"/>
      <c r="P851" s="180"/>
      <c r="Q851" s="180"/>
      <c r="R851" s="180"/>
      <c r="S851" s="180"/>
      <c r="T851" s="180"/>
    </row>
    <row r="852" spans="1:20" ht="16.5" customHeight="1">
      <c r="A852" s="180"/>
      <c r="B852" s="180"/>
      <c r="C852" s="180"/>
      <c r="D852" s="180"/>
      <c r="E852" s="180"/>
      <c r="F852" s="181"/>
      <c r="G852" s="181"/>
      <c r="L852" s="180"/>
      <c r="M852" s="180"/>
      <c r="N852" s="180"/>
      <c r="P852" s="180"/>
      <c r="Q852" s="180"/>
      <c r="R852" s="180"/>
      <c r="S852" s="180"/>
      <c r="T852" s="180"/>
    </row>
    <row r="853" spans="1:20" ht="16.5" customHeight="1">
      <c r="A853" s="180"/>
      <c r="B853" s="180"/>
      <c r="C853" s="180"/>
      <c r="D853" s="180"/>
      <c r="E853" s="180"/>
      <c r="F853" s="181"/>
      <c r="G853" s="181"/>
      <c r="L853" s="180"/>
      <c r="M853" s="180"/>
      <c r="N853" s="180"/>
      <c r="P853" s="180"/>
      <c r="Q853" s="180"/>
      <c r="R853" s="180"/>
      <c r="S853" s="180"/>
      <c r="T853" s="180"/>
    </row>
    <row r="854" spans="1:20" ht="16.5" customHeight="1">
      <c r="A854" s="180"/>
      <c r="B854" s="180"/>
      <c r="C854" s="180"/>
      <c r="D854" s="180"/>
      <c r="E854" s="180"/>
      <c r="F854" s="181"/>
      <c r="G854" s="181"/>
      <c r="L854" s="180"/>
      <c r="M854" s="180"/>
      <c r="N854" s="180"/>
      <c r="P854" s="180"/>
      <c r="Q854" s="180"/>
      <c r="R854" s="180"/>
      <c r="S854" s="180"/>
      <c r="T854" s="180"/>
    </row>
    <row r="855" spans="1:20" ht="16.5" customHeight="1">
      <c r="A855" s="180"/>
      <c r="B855" s="180"/>
      <c r="C855" s="180"/>
      <c r="D855" s="180"/>
      <c r="E855" s="180"/>
      <c r="F855" s="181"/>
      <c r="G855" s="181"/>
      <c r="L855" s="180"/>
      <c r="M855" s="180"/>
      <c r="N855" s="180"/>
      <c r="P855" s="180"/>
      <c r="Q855" s="180"/>
      <c r="R855" s="180"/>
      <c r="S855" s="180"/>
      <c r="T855" s="180"/>
    </row>
    <row r="856" spans="1:20" ht="16.5" customHeight="1">
      <c r="A856" s="180"/>
      <c r="B856" s="180"/>
      <c r="C856" s="180"/>
      <c r="D856" s="180"/>
      <c r="E856" s="180"/>
      <c r="F856" s="181"/>
      <c r="G856" s="181"/>
      <c r="L856" s="180"/>
      <c r="M856" s="180"/>
      <c r="N856" s="180"/>
      <c r="P856" s="180"/>
      <c r="Q856" s="180"/>
      <c r="R856" s="180"/>
      <c r="S856" s="180"/>
      <c r="T856" s="180"/>
    </row>
    <row r="857" spans="1:20" ht="16.5" customHeight="1">
      <c r="A857" s="180"/>
      <c r="B857" s="180"/>
      <c r="C857" s="180"/>
      <c r="D857" s="180"/>
      <c r="E857" s="180"/>
      <c r="F857" s="181"/>
      <c r="G857" s="181"/>
      <c r="L857" s="180"/>
      <c r="M857" s="180"/>
      <c r="N857" s="180"/>
      <c r="P857" s="180"/>
      <c r="Q857" s="180"/>
      <c r="R857" s="180"/>
      <c r="S857" s="180"/>
      <c r="T857" s="180"/>
    </row>
    <row r="858" spans="1:20" ht="16.5" customHeight="1">
      <c r="A858" s="180"/>
      <c r="B858" s="180"/>
      <c r="C858" s="180"/>
      <c r="D858" s="180"/>
      <c r="E858" s="180"/>
      <c r="F858" s="181"/>
      <c r="G858" s="181"/>
      <c r="L858" s="180"/>
      <c r="M858" s="180"/>
      <c r="N858" s="180"/>
      <c r="P858" s="180"/>
      <c r="Q858" s="180"/>
      <c r="R858" s="180"/>
      <c r="S858" s="180"/>
      <c r="T858" s="180"/>
    </row>
    <row r="859" spans="1:20" ht="16.5" customHeight="1">
      <c r="A859" s="180"/>
      <c r="B859" s="180"/>
      <c r="C859" s="180"/>
      <c r="D859" s="180"/>
      <c r="E859" s="180"/>
      <c r="F859" s="181"/>
      <c r="G859" s="181"/>
      <c r="L859" s="180"/>
      <c r="M859" s="180"/>
      <c r="N859" s="180"/>
      <c r="P859" s="180"/>
      <c r="Q859" s="180"/>
      <c r="R859" s="180"/>
      <c r="S859" s="180"/>
      <c r="T859" s="180"/>
    </row>
    <row r="860" spans="1:20" ht="16.5" customHeight="1">
      <c r="A860" s="180"/>
      <c r="B860" s="180"/>
      <c r="C860" s="180"/>
      <c r="D860" s="180"/>
      <c r="E860" s="180"/>
      <c r="F860" s="181"/>
      <c r="G860" s="181"/>
      <c r="L860" s="180"/>
      <c r="M860" s="180"/>
      <c r="N860" s="180"/>
      <c r="P860" s="180"/>
      <c r="Q860" s="180"/>
      <c r="R860" s="180"/>
      <c r="S860" s="180"/>
      <c r="T860" s="180"/>
    </row>
    <row r="861" spans="1:20" ht="16.5" customHeight="1">
      <c r="A861" s="180"/>
      <c r="B861" s="180"/>
      <c r="C861" s="180"/>
      <c r="D861" s="180"/>
      <c r="E861" s="180"/>
      <c r="F861" s="181"/>
      <c r="G861" s="181"/>
      <c r="L861" s="180"/>
      <c r="M861" s="180"/>
      <c r="N861" s="180"/>
      <c r="P861" s="180"/>
      <c r="Q861" s="180"/>
      <c r="R861" s="180"/>
      <c r="S861" s="180"/>
      <c r="T861" s="180"/>
    </row>
    <row r="862" spans="1:20" ht="16.5" customHeight="1">
      <c r="A862" s="180"/>
      <c r="B862" s="180"/>
      <c r="C862" s="180"/>
      <c r="D862" s="180"/>
      <c r="E862" s="180"/>
      <c r="F862" s="181"/>
      <c r="G862" s="181"/>
      <c r="L862" s="180"/>
      <c r="M862" s="180"/>
      <c r="N862" s="180"/>
      <c r="P862" s="180"/>
      <c r="Q862" s="180"/>
      <c r="R862" s="180"/>
      <c r="S862" s="180"/>
      <c r="T862" s="180"/>
    </row>
    <row r="863" spans="1:20" ht="16.5" customHeight="1">
      <c r="A863" s="180"/>
      <c r="B863" s="180"/>
      <c r="C863" s="180"/>
      <c r="D863" s="180"/>
      <c r="E863" s="180"/>
      <c r="F863" s="181"/>
      <c r="G863" s="181"/>
      <c r="L863" s="180"/>
      <c r="M863" s="180"/>
      <c r="N863" s="180"/>
      <c r="P863" s="180"/>
      <c r="Q863" s="180"/>
      <c r="R863" s="180"/>
      <c r="S863" s="180"/>
      <c r="T863" s="180"/>
    </row>
    <row r="864" spans="1:20" ht="16.5" customHeight="1">
      <c r="A864" s="180"/>
      <c r="B864" s="180"/>
      <c r="C864" s="180"/>
      <c r="D864" s="180"/>
      <c r="E864" s="180"/>
      <c r="F864" s="181"/>
      <c r="G864" s="181"/>
      <c r="L864" s="180"/>
      <c r="M864" s="180"/>
      <c r="N864" s="180"/>
      <c r="P864" s="180"/>
      <c r="Q864" s="180"/>
      <c r="R864" s="180"/>
      <c r="S864" s="180"/>
      <c r="T864" s="180"/>
    </row>
    <row r="865" spans="1:20" ht="16.5" customHeight="1">
      <c r="A865" s="180"/>
      <c r="B865" s="180"/>
      <c r="C865" s="180"/>
      <c r="D865" s="180"/>
      <c r="E865" s="180"/>
      <c r="F865" s="181"/>
      <c r="G865" s="181"/>
      <c r="L865" s="180"/>
      <c r="M865" s="180"/>
      <c r="N865" s="180"/>
      <c r="P865" s="180"/>
      <c r="Q865" s="180"/>
      <c r="R865" s="180"/>
      <c r="S865" s="180"/>
      <c r="T865" s="180"/>
    </row>
    <row r="866" spans="1:20" ht="16.5" customHeight="1">
      <c r="A866" s="180"/>
      <c r="B866" s="180"/>
      <c r="C866" s="180"/>
      <c r="D866" s="180"/>
      <c r="E866" s="180"/>
      <c r="F866" s="181"/>
      <c r="G866" s="181"/>
      <c r="L866" s="180"/>
      <c r="M866" s="180"/>
      <c r="N866" s="180"/>
      <c r="P866" s="180"/>
      <c r="Q866" s="180"/>
      <c r="R866" s="180"/>
      <c r="S866" s="180"/>
      <c r="T866" s="180"/>
    </row>
    <row r="867" spans="1:20" ht="16.5" customHeight="1">
      <c r="A867" s="180"/>
      <c r="B867" s="180"/>
      <c r="C867" s="180"/>
      <c r="D867" s="180"/>
      <c r="E867" s="180"/>
      <c r="F867" s="181"/>
      <c r="G867" s="181"/>
      <c r="L867" s="180"/>
      <c r="M867" s="180"/>
      <c r="N867" s="180"/>
      <c r="P867" s="180"/>
      <c r="Q867" s="180"/>
      <c r="R867" s="180"/>
      <c r="S867" s="180"/>
      <c r="T867" s="180"/>
    </row>
    <row r="868" spans="1:20" ht="16.5" customHeight="1">
      <c r="A868" s="180"/>
      <c r="B868" s="180"/>
      <c r="C868" s="180"/>
      <c r="D868" s="180"/>
      <c r="E868" s="180"/>
      <c r="F868" s="181"/>
      <c r="G868" s="181"/>
      <c r="L868" s="180"/>
      <c r="M868" s="180"/>
      <c r="N868" s="180"/>
      <c r="P868" s="180"/>
      <c r="Q868" s="180"/>
      <c r="R868" s="180"/>
      <c r="S868" s="180"/>
      <c r="T868" s="180"/>
    </row>
    <row r="869" spans="1:20" ht="16.5" customHeight="1">
      <c r="A869" s="180"/>
      <c r="B869" s="180"/>
      <c r="C869" s="180"/>
      <c r="D869" s="180"/>
      <c r="E869" s="180"/>
      <c r="F869" s="181"/>
      <c r="G869" s="181"/>
      <c r="L869" s="180"/>
      <c r="M869" s="180"/>
      <c r="N869" s="180"/>
      <c r="P869" s="180"/>
      <c r="Q869" s="180"/>
      <c r="R869" s="180"/>
      <c r="S869" s="180"/>
      <c r="T869" s="180"/>
    </row>
    <row r="870" spans="1:20" ht="16.5" customHeight="1">
      <c r="A870" s="180"/>
      <c r="B870" s="180"/>
      <c r="C870" s="180"/>
      <c r="D870" s="180"/>
      <c r="E870" s="180"/>
      <c r="F870" s="181"/>
      <c r="G870" s="181"/>
      <c r="L870" s="180"/>
      <c r="M870" s="180"/>
      <c r="N870" s="180"/>
      <c r="P870" s="180"/>
      <c r="Q870" s="180"/>
      <c r="R870" s="180"/>
      <c r="S870" s="180"/>
      <c r="T870" s="180"/>
    </row>
    <row r="871" spans="1:20" ht="16.5" customHeight="1">
      <c r="A871" s="180"/>
      <c r="B871" s="180"/>
      <c r="C871" s="180"/>
      <c r="D871" s="180"/>
      <c r="E871" s="180"/>
      <c r="F871" s="181"/>
      <c r="G871" s="181"/>
      <c r="L871" s="180"/>
      <c r="M871" s="180"/>
      <c r="N871" s="180"/>
      <c r="P871" s="180"/>
      <c r="Q871" s="180"/>
      <c r="R871" s="180"/>
      <c r="S871" s="180"/>
      <c r="T871" s="180"/>
    </row>
    <row r="872" spans="1:20" ht="16.5" customHeight="1">
      <c r="A872" s="180"/>
      <c r="B872" s="180"/>
      <c r="C872" s="180"/>
      <c r="D872" s="180"/>
      <c r="E872" s="180"/>
      <c r="F872" s="181"/>
      <c r="G872" s="181"/>
      <c r="L872" s="180"/>
      <c r="M872" s="180"/>
      <c r="N872" s="180"/>
      <c r="P872" s="180"/>
      <c r="Q872" s="180"/>
      <c r="R872" s="180"/>
      <c r="S872" s="180"/>
      <c r="T872" s="180"/>
    </row>
    <row r="873" spans="1:20" ht="16.5" customHeight="1">
      <c r="A873" s="180"/>
      <c r="B873" s="180"/>
      <c r="C873" s="180"/>
      <c r="D873" s="180"/>
      <c r="E873" s="180"/>
      <c r="F873" s="181"/>
      <c r="G873" s="181"/>
      <c r="L873" s="180"/>
      <c r="M873" s="180"/>
      <c r="N873" s="180"/>
      <c r="P873" s="180"/>
      <c r="Q873" s="180"/>
      <c r="R873" s="180"/>
      <c r="S873" s="180"/>
      <c r="T873" s="180"/>
    </row>
    <row r="874" spans="1:20" ht="16.5" customHeight="1">
      <c r="A874" s="180"/>
      <c r="B874" s="180"/>
      <c r="C874" s="180"/>
      <c r="D874" s="180"/>
      <c r="E874" s="180"/>
      <c r="F874" s="181"/>
      <c r="G874" s="181"/>
      <c r="L874" s="180"/>
      <c r="M874" s="180"/>
      <c r="N874" s="180"/>
      <c r="P874" s="180"/>
      <c r="Q874" s="180"/>
      <c r="R874" s="180"/>
      <c r="S874" s="180"/>
      <c r="T874" s="180"/>
    </row>
    <row r="875" spans="1:20" ht="16.5" customHeight="1">
      <c r="A875" s="180"/>
      <c r="B875" s="180"/>
      <c r="C875" s="180"/>
      <c r="D875" s="180"/>
      <c r="E875" s="180"/>
      <c r="F875" s="181"/>
      <c r="G875" s="181"/>
      <c r="L875" s="180"/>
      <c r="M875" s="180"/>
      <c r="N875" s="180"/>
      <c r="P875" s="180"/>
      <c r="Q875" s="180"/>
      <c r="R875" s="180"/>
      <c r="S875" s="180"/>
      <c r="T875" s="180"/>
    </row>
    <row r="876" spans="1:20" ht="16.5" customHeight="1">
      <c r="A876" s="180"/>
      <c r="B876" s="180"/>
      <c r="C876" s="180"/>
      <c r="D876" s="180"/>
      <c r="E876" s="180"/>
      <c r="F876" s="181"/>
      <c r="G876" s="181"/>
      <c r="L876" s="180"/>
      <c r="M876" s="180"/>
      <c r="N876" s="180"/>
      <c r="P876" s="180"/>
      <c r="Q876" s="180"/>
      <c r="R876" s="180"/>
      <c r="S876" s="180"/>
      <c r="T876" s="180"/>
    </row>
    <row r="877" spans="1:20" ht="16.5" customHeight="1">
      <c r="A877" s="180"/>
      <c r="B877" s="180"/>
      <c r="C877" s="180"/>
      <c r="D877" s="180"/>
      <c r="E877" s="180"/>
      <c r="F877" s="181"/>
      <c r="G877" s="181"/>
      <c r="L877" s="180"/>
      <c r="M877" s="180"/>
      <c r="N877" s="180"/>
      <c r="P877" s="180"/>
      <c r="Q877" s="180"/>
      <c r="R877" s="180"/>
      <c r="S877" s="180"/>
      <c r="T877" s="180"/>
    </row>
    <row r="878" spans="1:20" ht="16.5" customHeight="1">
      <c r="A878" s="180"/>
      <c r="B878" s="180"/>
      <c r="C878" s="180"/>
      <c r="D878" s="180"/>
      <c r="E878" s="180"/>
      <c r="F878" s="181"/>
      <c r="G878" s="181"/>
      <c r="L878" s="180"/>
      <c r="M878" s="180"/>
      <c r="N878" s="180"/>
      <c r="P878" s="180"/>
      <c r="Q878" s="180"/>
      <c r="R878" s="180"/>
      <c r="S878" s="180"/>
      <c r="T878" s="180"/>
    </row>
    <row r="879" spans="1:20" ht="16.5" customHeight="1">
      <c r="A879" s="180"/>
      <c r="B879" s="180"/>
      <c r="C879" s="180"/>
      <c r="D879" s="180"/>
      <c r="E879" s="180"/>
      <c r="F879" s="181"/>
      <c r="G879" s="181"/>
      <c r="L879" s="180"/>
      <c r="M879" s="180"/>
      <c r="N879" s="180"/>
      <c r="P879" s="180"/>
      <c r="Q879" s="180"/>
      <c r="R879" s="180"/>
      <c r="S879" s="180"/>
      <c r="T879" s="180"/>
    </row>
    <row r="880" spans="1:20" ht="16.5" customHeight="1">
      <c r="A880" s="180"/>
      <c r="B880" s="180"/>
      <c r="C880" s="180"/>
      <c r="D880" s="180"/>
      <c r="E880" s="180"/>
      <c r="F880" s="181"/>
      <c r="G880" s="181"/>
      <c r="L880" s="180"/>
      <c r="M880" s="180"/>
      <c r="N880" s="180"/>
      <c r="P880" s="180"/>
      <c r="Q880" s="180"/>
      <c r="R880" s="180"/>
      <c r="S880" s="180"/>
      <c r="T880" s="180"/>
    </row>
    <row r="881" spans="1:20" ht="16.5" customHeight="1">
      <c r="A881" s="180"/>
      <c r="B881" s="180"/>
      <c r="C881" s="180"/>
      <c r="D881" s="180"/>
      <c r="E881" s="180"/>
      <c r="F881" s="181"/>
      <c r="G881" s="181"/>
      <c r="L881" s="180"/>
      <c r="M881" s="180"/>
      <c r="N881" s="180"/>
      <c r="P881" s="180"/>
      <c r="Q881" s="180"/>
      <c r="R881" s="180"/>
      <c r="S881" s="180"/>
      <c r="T881" s="180"/>
    </row>
    <row r="882" spans="1:20" ht="16.5" customHeight="1">
      <c r="A882" s="180"/>
      <c r="B882" s="180"/>
      <c r="C882" s="180"/>
      <c r="D882" s="180"/>
      <c r="E882" s="180"/>
      <c r="F882" s="181"/>
      <c r="G882" s="181"/>
      <c r="L882" s="180"/>
      <c r="M882" s="180"/>
      <c r="N882" s="180"/>
      <c r="P882" s="180"/>
      <c r="Q882" s="180"/>
      <c r="R882" s="180"/>
      <c r="S882" s="180"/>
      <c r="T882" s="180"/>
    </row>
    <row r="883" spans="1:20" ht="16.5" customHeight="1">
      <c r="A883" s="180"/>
      <c r="B883" s="180"/>
      <c r="C883" s="180"/>
      <c r="D883" s="180"/>
      <c r="E883" s="180"/>
      <c r="F883" s="181"/>
      <c r="G883" s="181"/>
      <c r="L883" s="180"/>
      <c r="M883" s="180"/>
      <c r="N883" s="180"/>
      <c r="P883" s="180"/>
      <c r="Q883" s="180"/>
      <c r="R883" s="180"/>
      <c r="S883" s="180"/>
      <c r="T883" s="180"/>
    </row>
    <row r="884" spans="1:20" ht="16.5" customHeight="1">
      <c r="A884" s="180"/>
      <c r="B884" s="180"/>
      <c r="C884" s="180"/>
      <c r="D884" s="180"/>
      <c r="E884" s="180"/>
      <c r="F884" s="181"/>
      <c r="G884" s="181"/>
      <c r="L884" s="180"/>
      <c r="M884" s="180"/>
      <c r="N884" s="180"/>
      <c r="P884" s="180"/>
      <c r="Q884" s="180"/>
      <c r="R884" s="180"/>
      <c r="S884" s="180"/>
      <c r="T884" s="180"/>
    </row>
    <row r="885" spans="1:20" ht="16.5" customHeight="1">
      <c r="A885" s="180"/>
      <c r="B885" s="180"/>
      <c r="C885" s="180"/>
      <c r="D885" s="180"/>
      <c r="E885" s="180"/>
      <c r="F885" s="181"/>
      <c r="G885" s="181"/>
      <c r="L885" s="180"/>
      <c r="M885" s="180"/>
      <c r="N885" s="180"/>
      <c r="P885" s="180"/>
      <c r="Q885" s="180"/>
      <c r="R885" s="180"/>
      <c r="S885" s="180"/>
      <c r="T885" s="180"/>
    </row>
    <row r="886" spans="1:20" ht="16.5" customHeight="1">
      <c r="A886" s="180"/>
      <c r="B886" s="180"/>
      <c r="C886" s="180"/>
      <c r="D886" s="180"/>
      <c r="E886" s="180"/>
      <c r="F886" s="181"/>
      <c r="G886" s="181"/>
      <c r="L886" s="180"/>
      <c r="M886" s="180"/>
      <c r="N886" s="180"/>
      <c r="P886" s="180"/>
      <c r="Q886" s="180"/>
      <c r="R886" s="180"/>
      <c r="S886" s="180"/>
      <c r="T886" s="180"/>
    </row>
    <row r="887" spans="1:20" ht="16.5" customHeight="1">
      <c r="A887" s="180"/>
      <c r="B887" s="180"/>
      <c r="C887" s="180"/>
      <c r="D887" s="180"/>
      <c r="E887" s="180"/>
      <c r="F887" s="181"/>
      <c r="G887" s="181"/>
      <c r="L887" s="180"/>
      <c r="M887" s="180"/>
      <c r="N887" s="180"/>
      <c r="P887" s="180"/>
      <c r="Q887" s="180"/>
      <c r="R887" s="180"/>
      <c r="S887" s="180"/>
      <c r="T887" s="180"/>
    </row>
    <row r="888" spans="1:20" ht="16.5" customHeight="1">
      <c r="A888" s="180"/>
      <c r="B888" s="180"/>
      <c r="C888" s="180"/>
      <c r="D888" s="180"/>
      <c r="E888" s="180"/>
      <c r="F888" s="181"/>
      <c r="G888" s="181"/>
      <c r="L888" s="180"/>
      <c r="M888" s="180"/>
      <c r="N888" s="180"/>
      <c r="P888" s="180"/>
      <c r="Q888" s="180"/>
      <c r="R888" s="180"/>
      <c r="S888" s="180"/>
      <c r="T888" s="180"/>
    </row>
    <row r="889" spans="1:20" ht="16.5" customHeight="1">
      <c r="A889" s="180"/>
      <c r="B889" s="180"/>
      <c r="C889" s="180"/>
      <c r="D889" s="180"/>
      <c r="E889" s="180"/>
      <c r="F889" s="181"/>
      <c r="G889" s="181"/>
      <c r="L889" s="180"/>
      <c r="M889" s="180"/>
      <c r="N889" s="180"/>
      <c r="P889" s="180"/>
      <c r="Q889" s="180"/>
      <c r="R889" s="180"/>
      <c r="S889" s="180"/>
      <c r="T889" s="180"/>
    </row>
    <row r="890" spans="1:20" ht="16.5" customHeight="1">
      <c r="A890" s="180"/>
      <c r="B890" s="180"/>
      <c r="C890" s="180"/>
      <c r="D890" s="180"/>
      <c r="E890" s="180"/>
      <c r="F890" s="181"/>
      <c r="G890" s="181"/>
      <c r="L890" s="180"/>
      <c r="M890" s="180"/>
      <c r="N890" s="180"/>
      <c r="P890" s="180"/>
      <c r="Q890" s="180"/>
      <c r="R890" s="180"/>
      <c r="S890" s="180"/>
      <c r="T890" s="180"/>
    </row>
    <row r="891" spans="1:20" ht="16.5" customHeight="1">
      <c r="A891" s="180"/>
      <c r="B891" s="180"/>
      <c r="C891" s="180"/>
      <c r="D891" s="180"/>
      <c r="E891" s="180"/>
      <c r="F891" s="181"/>
      <c r="G891" s="181"/>
      <c r="L891" s="180"/>
      <c r="M891" s="180"/>
      <c r="N891" s="180"/>
      <c r="P891" s="180"/>
      <c r="Q891" s="180"/>
      <c r="R891" s="180"/>
      <c r="S891" s="180"/>
      <c r="T891" s="180"/>
    </row>
    <row r="892" spans="1:20" ht="16.5" customHeight="1">
      <c r="A892" s="180"/>
      <c r="B892" s="180"/>
      <c r="C892" s="180"/>
      <c r="D892" s="180"/>
      <c r="E892" s="180"/>
      <c r="F892" s="181"/>
      <c r="G892" s="181"/>
      <c r="L892" s="180"/>
      <c r="M892" s="180"/>
      <c r="N892" s="180"/>
      <c r="P892" s="180"/>
      <c r="Q892" s="180"/>
      <c r="R892" s="180"/>
      <c r="S892" s="180"/>
      <c r="T892" s="180"/>
    </row>
    <row r="893" spans="1:20" ht="16.5" customHeight="1">
      <c r="A893" s="180"/>
      <c r="B893" s="180"/>
      <c r="C893" s="180"/>
      <c r="D893" s="180"/>
      <c r="E893" s="180"/>
      <c r="F893" s="181"/>
      <c r="G893" s="181"/>
      <c r="L893" s="180"/>
      <c r="M893" s="180"/>
      <c r="N893" s="180"/>
      <c r="P893" s="180"/>
      <c r="Q893" s="180"/>
      <c r="R893" s="180"/>
      <c r="S893" s="180"/>
      <c r="T893" s="180"/>
    </row>
    <row r="894" spans="1:20" ht="16.5" customHeight="1">
      <c r="A894" s="180"/>
      <c r="B894" s="180"/>
      <c r="C894" s="180"/>
      <c r="D894" s="180"/>
      <c r="E894" s="180"/>
      <c r="F894" s="181"/>
      <c r="G894" s="181"/>
      <c r="L894" s="180"/>
      <c r="M894" s="180"/>
      <c r="N894" s="180"/>
      <c r="P894" s="180"/>
      <c r="Q894" s="180"/>
      <c r="R894" s="180"/>
      <c r="S894" s="180"/>
      <c r="T894" s="180"/>
    </row>
    <row r="895" spans="1:20" ht="16.5" customHeight="1">
      <c r="A895" s="180"/>
      <c r="B895" s="180"/>
      <c r="C895" s="180"/>
      <c r="D895" s="180"/>
      <c r="E895" s="180"/>
      <c r="F895" s="181"/>
      <c r="G895" s="181"/>
      <c r="L895" s="180"/>
      <c r="M895" s="180"/>
      <c r="N895" s="180"/>
      <c r="P895" s="180"/>
      <c r="Q895" s="180"/>
      <c r="R895" s="180"/>
      <c r="S895" s="180"/>
      <c r="T895" s="180"/>
    </row>
    <row r="896" spans="1:20" ht="16.5" customHeight="1">
      <c r="A896" s="180"/>
      <c r="B896" s="180"/>
      <c r="C896" s="180"/>
      <c r="D896" s="180"/>
      <c r="E896" s="180"/>
      <c r="F896" s="181"/>
      <c r="G896" s="181"/>
      <c r="L896" s="180"/>
      <c r="M896" s="180"/>
      <c r="N896" s="180"/>
      <c r="P896" s="180"/>
      <c r="Q896" s="180"/>
      <c r="R896" s="180"/>
      <c r="S896" s="180"/>
      <c r="T896" s="180"/>
    </row>
    <row r="897" spans="1:20" ht="16.5" customHeight="1">
      <c r="A897" s="180"/>
      <c r="B897" s="180"/>
      <c r="C897" s="180"/>
      <c r="D897" s="180"/>
      <c r="E897" s="180"/>
      <c r="F897" s="181"/>
      <c r="G897" s="181"/>
      <c r="L897" s="180"/>
      <c r="M897" s="180"/>
      <c r="N897" s="180"/>
      <c r="P897" s="180"/>
      <c r="Q897" s="180"/>
      <c r="R897" s="180"/>
      <c r="S897" s="180"/>
      <c r="T897" s="180"/>
    </row>
    <row r="898" spans="1:20" ht="16.5" customHeight="1">
      <c r="A898" s="180"/>
      <c r="B898" s="180"/>
      <c r="C898" s="180"/>
      <c r="D898" s="180"/>
      <c r="E898" s="180"/>
      <c r="F898" s="181"/>
      <c r="G898" s="181"/>
      <c r="L898" s="180"/>
      <c r="M898" s="180"/>
      <c r="N898" s="180"/>
      <c r="P898" s="180"/>
      <c r="Q898" s="180"/>
      <c r="R898" s="180"/>
      <c r="S898" s="180"/>
      <c r="T898" s="180"/>
    </row>
    <row r="899" spans="1:20" ht="16.5" customHeight="1">
      <c r="A899" s="180"/>
      <c r="B899" s="180"/>
      <c r="C899" s="180"/>
      <c r="D899" s="180"/>
      <c r="E899" s="180"/>
      <c r="F899" s="181"/>
      <c r="G899" s="181"/>
      <c r="L899" s="180"/>
      <c r="M899" s="180"/>
      <c r="N899" s="180"/>
      <c r="P899" s="180"/>
      <c r="Q899" s="180"/>
      <c r="R899" s="180"/>
      <c r="S899" s="180"/>
      <c r="T899" s="180"/>
    </row>
    <row r="900" spans="1:20" ht="16.5" customHeight="1">
      <c r="A900" s="180"/>
      <c r="B900" s="180"/>
      <c r="C900" s="180"/>
      <c r="D900" s="180"/>
      <c r="E900" s="180"/>
      <c r="F900" s="181"/>
      <c r="G900" s="181"/>
      <c r="L900" s="180"/>
      <c r="M900" s="180"/>
      <c r="N900" s="180"/>
      <c r="P900" s="180"/>
      <c r="Q900" s="180"/>
      <c r="R900" s="180"/>
      <c r="S900" s="180"/>
      <c r="T900" s="180"/>
    </row>
    <row r="901" spans="1:20" ht="16.5" customHeight="1">
      <c r="A901" s="180"/>
      <c r="B901" s="180"/>
      <c r="C901" s="180"/>
      <c r="D901" s="180"/>
      <c r="E901" s="180"/>
      <c r="F901" s="181"/>
      <c r="G901" s="181"/>
      <c r="L901" s="180"/>
      <c r="M901" s="180"/>
      <c r="N901" s="180"/>
      <c r="P901" s="180"/>
      <c r="Q901" s="180"/>
      <c r="R901" s="180"/>
      <c r="S901" s="180"/>
      <c r="T901" s="180"/>
    </row>
    <row r="902" spans="1:20" ht="16.5" customHeight="1">
      <c r="A902" s="180"/>
      <c r="B902" s="180"/>
      <c r="C902" s="180"/>
      <c r="D902" s="180"/>
      <c r="E902" s="180"/>
      <c r="F902" s="181"/>
      <c r="G902" s="181"/>
      <c r="L902" s="180"/>
      <c r="M902" s="180"/>
      <c r="N902" s="180"/>
      <c r="P902" s="180"/>
      <c r="Q902" s="180"/>
      <c r="R902" s="180"/>
      <c r="S902" s="180"/>
      <c r="T902" s="180"/>
    </row>
    <row r="903" spans="1:20" ht="16.5" customHeight="1">
      <c r="A903" s="180"/>
      <c r="B903" s="180"/>
      <c r="C903" s="180"/>
      <c r="D903" s="180"/>
      <c r="E903" s="180"/>
      <c r="F903" s="181"/>
      <c r="G903" s="181"/>
      <c r="L903" s="180"/>
      <c r="M903" s="180"/>
      <c r="N903" s="180"/>
      <c r="P903" s="180"/>
      <c r="Q903" s="180"/>
      <c r="R903" s="180"/>
      <c r="S903" s="180"/>
      <c r="T903" s="180"/>
    </row>
    <row r="904" spans="1:20" ht="16.5" customHeight="1">
      <c r="A904" s="180"/>
      <c r="B904" s="180"/>
      <c r="C904" s="180"/>
      <c r="D904" s="180"/>
      <c r="E904" s="180"/>
      <c r="F904" s="181"/>
      <c r="G904" s="181"/>
      <c r="L904" s="180"/>
      <c r="M904" s="180"/>
      <c r="N904" s="180"/>
      <c r="P904" s="180"/>
      <c r="Q904" s="180"/>
      <c r="R904" s="180"/>
      <c r="S904" s="180"/>
      <c r="T904" s="180"/>
    </row>
    <row r="905" spans="1:20" ht="16.5" customHeight="1">
      <c r="A905" s="180"/>
      <c r="B905" s="180"/>
      <c r="C905" s="180"/>
      <c r="D905" s="180"/>
      <c r="E905" s="180"/>
      <c r="F905" s="181"/>
      <c r="G905" s="181"/>
      <c r="L905" s="180"/>
      <c r="M905" s="180"/>
      <c r="N905" s="180"/>
      <c r="P905" s="180"/>
      <c r="Q905" s="180"/>
      <c r="R905" s="180"/>
      <c r="S905" s="180"/>
      <c r="T905" s="180"/>
    </row>
    <row r="906" spans="1:20" ht="16.5" customHeight="1">
      <c r="A906" s="180"/>
      <c r="B906" s="180"/>
      <c r="C906" s="180"/>
      <c r="D906" s="180"/>
      <c r="E906" s="180"/>
      <c r="F906" s="181"/>
      <c r="G906" s="181"/>
      <c r="L906" s="180"/>
      <c r="M906" s="180"/>
      <c r="N906" s="180"/>
      <c r="P906" s="180"/>
      <c r="Q906" s="180"/>
      <c r="R906" s="180"/>
      <c r="S906" s="180"/>
      <c r="T906" s="180"/>
    </row>
    <row r="907" spans="1:20" ht="16.5" customHeight="1">
      <c r="A907" s="180"/>
      <c r="B907" s="180"/>
      <c r="C907" s="180"/>
      <c r="D907" s="180"/>
      <c r="E907" s="180"/>
      <c r="F907" s="181"/>
      <c r="G907" s="181"/>
      <c r="L907" s="180"/>
      <c r="M907" s="180"/>
      <c r="N907" s="180"/>
      <c r="P907" s="180"/>
      <c r="Q907" s="180"/>
      <c r="R907" s="180"/>
      <c r="S907" s="180"/>
      <c r="T907" s="180"/>
    </row>
    <row r="908" spans="1:20" ht="16.5" customHeight="1">
      <c r="A908" s="180"/>
      <c r="B908" s="180"/>
      <c r="C908" s="180"/>
      <c r="D908" s="180"/>
      <c r="E908" s="180"/>
      <c r="F908" s="181"/>
      <c r="G908" s="181"/>
      <c r="L908" s="180"/>
      <c r="M908" s="180"/>
      <c r="N908" s="180"/>
      <c r="P908" s="180"/>
      <c r="Q908" s="180"/>
      <c r="R908" s="180"/>
      <c r="S908" s="180"/>
      <c r="T908" s="180"/>
    </row>
    <row r="909" spans="1:20" ht="16.5" customHeight="1">
      <c r="A909" s="180"/>
      <c r="B909" s="180"/>
      <c r="C909" s="180"/>
      <c r="D909" s="180"/>
      <c r="E909" s="180"/>
      <c r="F909" s="181"/>
      <c r="G909" s="181"/>
      <c r="L909" s="180"/>
      <c r="M909" s="180"/>
      <c r="N909" s="180"/>
      <c r="P909" s="180"/>
      <c r="Q909" s="180"/>
      <c r="R909" s="180"/>
      <c r="S909" s="180"/>
      <c r="T909" s="180"/>
    </row>
    <row r="910" spans="1:20" ht="16.5" customHeight="1">
      <c r="A910" s="180"/>
      <c r="B910" s="180"/>
      <c r="C910" s="180"/>
      <c r="D910" s="180"/>
      <c r="E910" s="180"/>
      <c r="F910" s="181"/>
      <c r="G910" s="181"/>
      <c r="L910" s="180"/>
      <c r="M910" s="180"/>
      <c r="N910" s="180"/>
      <c r="P910" s="180"/>
      <c r="Q910" s="180"/>
      <c r="R910" s="180"/>
      <c r="S910" s="180"/>
      <c r="T910" s="180"/>
    </row>
    <row r="911" spans="1:20" ht="16.5" customHeight="1">
      <c r="A911" s="180"/>
      <c r="B911" s="180"/>
      <c r="C911" s="180"/>
      <c r="D911" s="180"/>
      <c r="E911" s="180"/>
      <c r="F911" s="181"/>
      <c r="G911" s="181"/>
      <c r="L911" s="180"/>
      <c r="M911" s="180"/>
      <c r="N911" s="180"/>
      <c r="P911" s="180"/>
      <c r="Q911" s="180"/>
      <c r="R911" s="180"/>
      <c r="S911" s="180"/>
      <c r="T911" s="180"/>
    </row>
    <row r="912" spans="1:20" ht="16.5" customHeight="1">
      <c r="A912" s="180"/>
      <c r="B912" s="180"/>
      <c r="C912" s="180"/>
      <c r="D912" s="180"/>
      <c r="E912" s="180"/>
      <c r="F912" s="181"/>
      <c r="G912" s="181"/>
      <c r="L912" s="180"/>
      <c r="M912" s="180"/>
      <c r="N912" s="180"/>
      <c r="P912" s="180"/>
      <c r="Q912" s="180"/>
      <c r="R912" s="180"/>
      <c r="S912" s="180"/>
      <c r="T912" s="180"/>
    </row>
    <row r="913" spans="1:20" ht="16.5" customHeight="1">
      <c r="A913" s="180"/>
      <c r="B913" s="180"/>
      <c r="C913" s="180"/>
      <c r="D913" s="180"/>
      <c r="E913" s="180"/>
      <c r="F913" s="181"/>
      <c r="G913" s="181"/>
      <c r="L913" s="180"/>
      <c r="M913" s="180"/>
      <c r="N913" s="180"/>
      <c r="P913" s="180"/>
      <c r="Q913" s="180"/>
      <c r="R913" s="180"/>
      <c r="S913" s="180"/>
      <c r="T913" s="180"/>
    </row>
    <row r="914" spans="1:20" ht="16.5" customHeight="1">
      <c r="A914" s="180"/>
      <c r="B914" s="180"/>
      <c r="C914" s="180"/>
      <c r="D914" s="180"/>
      <c r="E914" s="180"/>
      <c r="F914" s="181"/>
      <c r="G914" s="181"/>
      <c r="L914" s="180"/>
      <c r="M914" s="180"/>
      <c r="N914" s="180"/>
      <c r="P914" s="180"/>
      <c r="Q914" s="180"/>
      <c r="R914" s="180"/>
      <c r="S914" s="180"/>
      <c r="T914" s="180"/>
    </row>
    <row r="915" spans="1:20" ht="16.5" customHeight="1">
      <c r="A915" s="180"/>
      <c r="B915" s="180"/>
      <c r="C915" s="180"/>
      <c r="D915" s="180"/>
      <c r="E915" s="180"/>
      <c r="F915" s="181"/>
      <c r="G915" s="181"/>
      <c r="L915" s="180"/>
      <c r="M915" s="180"/>
      <c r="N915" s="180"/>
      <c r="P915" s="180"/>
      <c r="Q915" s="180"/>
      <c r="R915" s="180"/>
      <c r="S915" s="180"/>
      <c r="T915" s="180"/>
    </row>
    <row r="916" spans="1:20" ht="16.5" customHeight="1">
      <c r="A916" s="180"/>
      <c r="B916" s="180"/>
      <c r="C916" s="180"/>
      <c r="D916" s="180"/>
      <c r="E916" s="180"/>
      <c r="F916" s="181"/>
      <c r="G916" s="181"/>
      <c r="L916" s="180"/>
      <c r="M916" s="180"/>
      <c r="N916" s="180"/>
      <c r="P916" s="180"/>
      <c r="Q916" s="180"/>
      <c r="R916" s="180"/>
      <c r="S916" s="180"/>
      <c r="T916" s="180"/>
    </row>
    <row r="917" spans="1:20" ht="16.5" customHeight="1">
      <c r="A917" s="180"/>
      <c r="B917" s="180"/>
      <c r="C917" s="180"/>
      <c r="D917" s="180"/>
      <c r="E917" s="180"/>
      <c r="F917" s="181"/>
      <c r="G917" s="181"/>
      <c r="L917" s="180"/>
      <c r="M917" s="180"/>
      <c r="N917" s="180"/>
      <c r="P917" s="180"/>
      <c r="Q917" s="180"/>
      <c r="R917" s="180"/>
      <c r="S917" s="180"/>
      <c r="T917" s="180"/>
    </row>
    <row r="918" spans="1:20" ht="16.5" customHeight="1">
      <c r="A918" s="180"/>
      <c r="B918" s="180"/>
      <c r="C918" s="180"/>
      <c r="D918" s="180"/>
      <c r="E918" s="180"/>
      <c r="F918" s="181"/>
      <c r="G918" s="181"/>
      <c r="L918" s="180"/>
      <c r="M918" s="180"/>
      <c r="N918" s="180"/>
      <c r="P918" s="180"/>
      <c r="Q918" s="180"/>
      <c r="R918" s="180"/>
      <c r="S918" s="180"/>
      <c r="T918" s="180"/>
    </row>
    <row r="919" spans="1:20" ht="16.5" customHeight="1">
      <c r="A919" s="180"/>
      <c r="B919" s="180"/>
      <c r="C919" s="180"/>
      <c r="D919" s="180"/>
      <c r="E919" s="180"/>
      <c r="F919" s="181"/>
      <c r="G919" s="181"/>
      <c r="L919" s="180"/>
      <c r="M919" s="180"/>
      <c r="N919" s="180"/>
      <c r="P919" s="180"/>
      <c r="Q919" s="180"/>
      <c r="R919" s="180"/>
      <c r="S919" s="180"/>
      <c r="T919" s="180"/>
    </row>
    <row r="920" spans="1:20" ht="16.5" customHeight="1">
      <c r="A920" s="180"/>
      <c r="B920" s="180"/>
      <c r="C920" s="180"/>
      <c r="D920" s="180"/>
      <c r="E920" s="180"/>
      <c r="F920" s="181"/>
      <c r="G920" s="181"/>
      <c r="L920" s="180"/>
      <c r="M920" s="180"/>
      <c r="N920" s="180"/>
      <c r="P920" s="180"/>
      <c r="Q920" s="180"/>
      <c r="R920" s="180"/>
      <c r="S920" s="180"/>
      <c r="T920" s="180"/>
    </row>
    <row r="921" spans="1:20" ht="16.5" customHeight="1">
      <c r="A921" s="180"/>
      <c r="B921" s="180"/>
      <c r="C921" s="180"/>
      <c r="D921" s="180"/>
      <c r="E921" s="180"/>
      <c r="F921" s="181"/>
      <c r="G921" s="181"/>
      <c r="L921" s="180"/>
      <c r="M921" s="180"/>
      <c r="N921" s="180"/>
      <c r="P921" s="180"/>
      <c r="Q921" s="180"/>
      <c r="R921" s="180"/>
      <c r="S921" s="180"/>
      <c r="T921" s="180"/>
    </row>
    <row r="922" spans="1:20" ht="16.5" customHeight="1">
      <c r="A922" s="180"/>
      <c r="B922" s="180"/>
      <c r="C922" s="180"/>
      <c r="D922" s="180"/>
      <c r="E922" s="180"/>
      <c r="F922" s="181"/>
      <c r="G922" s="181"/>
      <c r="L922" s="180"/>
      <c r="M922" s="180"/>
      <c r="N922" s="180"/>
      <c r="P922" s="180"/>
      <c r="Q922" s="180"/>
      <c r="R922" s="180"/>
      <c r="S922" s="180"/>
      <c r="T922" s="180"/>
    </row>
    <row r="923" spans="1:20" ht="16.5" customHeight="1">
      <c r="A923" s="180"/>
      <c r="B923" s="180"/>
      <c r="C923" s="180"/>
      <c r="D923" s="180"/>
      <c r="E923" s="180"/>
      <c r="F923" s="181"/>
      <c r="G923" s="181"/>
      <c r="L923" s="180"/>
      <c r="M923" s="180"/>
      <c r="N923" s="180"/>
      <c r="P923" s="180"/>
      <c r="Q923" s="180"/>
      <c r="R923" s="180"/>
      <c r="S923" s="180"/>
      <c r="T923" s="180"/>
    </row>
    <row r="924" spans="1:20" ht="16.5" customHeight="1">
      <c r="A924" s="180"/>
      <c r="B924" s="180"/>
      <c r="C924" s="180"/>
      <c r="D924" s="180"/>
      <c r="E924" s="180"/>
      <c r="F924" s="181"/>
      <c r="G924" s="181"/>
      <c r="L924" s="180"/>
      <c r="M924" s="180"/>
      <c r="N924" s="180"/>
      <c r="P924" s="180"/>
      <c r="Q924" s="180"/>
      <c r="R924" s="180"/>
      <c r="S924" s="180"/>
      <c r="T924" s="180"/>
    </row>
    <row r="925" spans="1:20" ht="16.5" customHeight="1">
      <c r="A925" s="180"/>
      <c r="B925" s="180"/>
      <c r="C925" s="180"/>
      <c r="D925" s="180"/>
      <c r="E925" s="180"/>
      <c r="F925" s="181"/>
      <c r="G925" s="181"/>
      <c r="L925" s="180"/>
      <c r="M925" s="180"/>
      <c r="N925" s="180"/>
      <c r="P925" s="180"/>
      <c r="Q925" s="180"/>
      <c r="R925" s="180"/>
      <c r="S925" s="180"/>
      <c r="T925" s="180"/>
    </row>
    <row r="926" spans="1:20" ht="16.5" customHeight="1">
      <c r="A926" s="180"/>
      <c r="B926" s="180"/>
      <c r="C926" s="180"/>
      <c r="D926" s="180"/>
      <c r="E926" s="180"/>
      <c r="F926" s="181"/>
      <c r="G926" s="181"/>
      <c r="L926" s="180"/>
      <c r="M926" s="180"/>
      <c r="N926" s="180"/>
      <c r="P926" s="180"/>
      <c r="Q926" s="180"/>
      <c r="R926" s="180"/>
      <c r="S926" s="180"/>
      <c r="T926" s="180"/>
    </row>
    <row r="927" spans="1:20" ht="16.5" customHeight="1">
      <c r="A927" s="180"/>
      <c r="B927" s="180"/>
      <c r="C927" s="180"/>
      <c r="D927" s="180"/>
      <c r="E927" s="180"/>
      <c r="F927" s="181"/>
      <c r="G927" s="181"/>
      <c r="L927" s="180"/>
      <c r="M927" s="180"/>
      <c r="N927" s="180"/>
      <c r="P927" s="180"/>
      <c r="Q927" s="180"/>
      <c r="R927" s="180"/>
      <c r="S927" s="180"/>
      <c r="T927" s="180"/>
    </row>
    <row r="928" spans="1:20" ht="16.5" customHeight="1">
      <c r="A928" s="180"/>
      <c r="B928" s="180"/>
      <c r="C928" s="180"/>
      <c r="D928" s="180"/>
      <c r="E928" s="180"/>
      <c r="F928" s="181"/>
      <c r="G928" s="181"/>
      <c r="L928" s="180"/>
      <c r="M928" s="180"/>
      <c r="N928" s="180"/>
      <c r="P928" s="180"/>
      <c r="Q928" s="180"/>
      <c r="R928" s="180"/>
      <c r="S928" s="180"/>
      <c r="T928" s="180"/>
    </row>
    <row r="929" spans="1:20" ht="16.5" customHeight="1">
      <c r="A929" s="180"/>
      <c r="B929" s="180"/>
      <c r="C929" s="180"/>
      <c r="D929" s="180"/>
      <c r="E929" s="180"/>
      <c r="F929" s="181"/>
      <c r="G929" s="181"/>
      <c r="L929" s="180"/>
      <c r="M929" s="180"/>
      <c r="N929" s="180"/>
      <c r="P929" s="180"/>
      <c r="Q929" s="180"/>
      <c r="R929" s="180"/>
      <c r="S929" s="180"/>
      <c r="T929" s="180"/>
    </row>
    <row r="930" spans="1:20" ht="16.5" customHeight="1">
      <c r="A930" s="180"/>
      <c r="B930" s="180"/>
      <c r="C930" s="180"/>
      <c r="D930" s="180"/>
      <c r="E930" s="180"/>
      <c r="F930" s="181"/>
      <c r="G930" s="181"/>
      <c r="L930" s="180"/>
      <c r="M930" s="180"/>
      <c r="N930" s="180"/>
      <c r="P930" s="180"/>
      <c r="Q930" s="180"/>
      <c r="R930" s="180"/>
      <c r="S930" s="180"/>
      <c r="T930" s="180"/>
    </row>
    <row r="931" spans="1:20" ht="16.5" customHeight="1">
      <c r="A931" s="180"/>
      <c r="B931" s="180"/>
      <c r="C931" s="180"/>
      <c r="D931" s="180"/>
      <c r="E931" s="180"/>
      <c r="F931" s="181"/>
      <c r="G931" s="181"/>
      <c r="L931" s="180"/>
      <c r="M931" s="180"/>
      <c r="N931" s="180"/>
      <c r="P931" s="180"/>
      <c r="Q931" s="180"/>
      <c r="R931" s="180"/>
      <c r="S931" s="180"/>
      <c r="T931" s="180"/>
    </row>
    <row r="932" spans="1:20" ht="16.5" customHeight="1">
      <c r="A932" s="180"/>
      <c r="B932" s="180"/>
      <c r="C932" s="180"/>
      <c r="D932" s="180"/>
      <c r="E932" s="180"/>
      <c r="F932" s="181"/>
      <c r="G932" s="181"/>
      <c r="L932" s="180"/>
      <c r="M932" s="180"/>
      <c r="N932" s="180"/>
      <c r="P932" s="180"/>
      <c r="Q932" s="180"/>
      <c r="R932" s="180"/>
      <c r="S932" s="180"/>
      <c r="T932" s="180"/>
    </row>
    <row r="933" spans="1:20" ht="16.5" customHeight="1">
      <c r="A933" s="180"/>
      <c r="B933" s="180"/>
      <c r="C933" s="180"/>
      <c r="D933" s="180"/>
      <c r="E933" s="180"/>
      <c r="F933" s="181"/>
      <c r="G933" s="181"/>
      <c r="L933" s="180"/>
      <c r="M933" s="180"/>
      <c r="N933" s="180"/>
      <c r="P933" s="180"/>
      <c r="Q933" s="180"/>
      <c r="R933" s="180"/>
      <c r="S933" s="180"/>
      <c r="T933" s="180"/>
    </row>
    <row r="934" spans="1:20" ht="16.5" customHeight="1">
      <c r="A934" s="180"/>
      <c r="B934" s="180"/>
      <c r="C934" s="180"/>
      <c r="D934" s="180"/>
      <c r="E934" s="180"/>
      <c r="F934" s="181"/>
      <c r="G934" s="181"/>
      <c r="L934" s="180"/>
      <c r="M934" s="180"/>
      <c r="N934" s="180"/>
      <c r="P934" s="180"/>
      <c r="Q934" s="180"/>
      <c r="R934" s="180"/>
      <c r="S934" s="180"/>
      <c r="T934" s="180"/>
    </row>
    <row r="935" spans="1:20" ht="16.5" customHeight="1">
      <c r="A935" s="180"/>
      <c r="B935" s="180"/>
      <c r="C935" s="180"/>
      <c r="D935" s="180"/>
      <c r="E935" s="180"/>
      <c r="F935" s="181"/>
      <c r="G935" s="181"/>
      <c r="L935" s="180"/>
      <c r="M935" s="180"/>
      <c r="N935" s="180"/>
      <c r="P935" s="180"/>
      <c r="Q935" s="180"/>
      <c r="R935" s="180"/>
      <c r="S935" s="180"/>
      <c r="T935" s="180"/>
    </row>
    <row r="936" spans="1:20" ht="16.5" customHeight="1">
      <c r="A936" s="180"/>
      <c r="B936" s="180"/>
      <c r="C936" s="180"/>
      <c r="D936" s="180"/>
      <c r="E936" s="180"/>
      <c r="F936" s="181"/>
      <c r="G936" s="181"/>
      <c r="L936" s="180"/>
      <c r="M936" s="180"/>
      <c r="N936" s="180"/>
      <c r="P936" s="180"/>
      <c r="Q936" s="180"/>
      <c r="R936" s="180"/>
      <c r="S936" s="180"/>
      <c r="T936" s="180"/>
    </row>
    <row r="937" spans="1:20" ht="16.5" customHeight="1">
      <c r="A937" s="180"/>
      <c r="B937" s="180"/>
      <c r="C937" s="180"/>
      <c r="D937" s="180"/>
      <c r="E937" s="180"/>
      <c r="F937" s="181"/>
      <c r="G937" s="181"/>
      <c r="L937" s="180"/>
      <c r="M937" s="180"/>
      <c r="N937" s="180"/>
      <c r="P937" s="180"/>
      <c r="Q937" s="180"/>
      <c r="R937" s="180"/>
      <c r="S937" s="180"/>
      <c r="T937" s="180"/>
    </row>
    <row r="938" spans="1:20" ht="16.5" customHeight="1">
      <c r="A938" s="180"/>
      <c r="B938" s="180"/>
      <c r="C938" s="180"/>
      <c r="D938" s="180"/>
      <c r="E938" s="180"/>
      <c r="F938" s="181"/>
      <c r="G938" s="181"/>
      <c r="L938" s="180"/>
      <c r="M938" s="180"/>
      <c r="N938" s="180"/>
      <c r="P938" s="180"/>
      <c r="Q938" s="180"/>
      <c r="R938" s="180"/>
      <c r="S938" s="180"/>
      <c r="T938" s="180"/>
    </row>
    <row r="939" spans="1:20" ht="16.5" customHeight="1">
      <c r="A939" s="180"/>
      <c r="B939" s="180"/>
      <c r="C939" s="180"/>
      <c r="D939" s="180"/>
      <c r="E939" s="180"/>
      <c r="F939" s="181"/>
      <c r="G939" s="181"/>
      <c r="L939" s="180"/>
      <c r="M939" s="180"/>
      <c r="N939" s="180"/>
      <c r="P939" s="180"/>
      <c r="Q939" s="180"/>
      <c r="R939" s="180"/>
      <c r="S939" s="180"/>
      <c r="T939" s="180"/>
    </row>
    <row r="940" spans="1:20" ht="16.5" customHeight="1">
      <c r="A940" s="180"/>
      <c r="B940" s="180"/>
      <c r="C940" s="180"/>
      <c r="D940" s="180"/>
      <c r="E940" s="180"/>
      <c r="F940" s="181"/>
      <c r="G940" s="181"/>
      <c r="L940" s="180"/>
      <c r="M940" s="180"/>
      <c r="N940" s="180"/>
      <c r="P940" s="180"/>
      <c r="Q940" s="180"/>
      <c r="R940" s="180"/>
      <c r="S940" s="180"/>
      <c r="T940" s="180"/>
    </row>
    <row r="941" spans="1:20" ht="16.5" customHeight="1">
      <c r="A941" s="180"/>
      <c r="B941" s="180"/>
      <c r="C941" s="180"/>
      <c r="D941" s="180"/>
      <c r="E941" s="180"/>
      <c r="F941" s="181"/>
      <c r="G941" s="181"/>
      <c r="L941" s="180"/>
      <c r="M941" s="180"/>
      <c r="N941" s="180"/>
      <c r="P941" s="180"/>
      <c r="Q941" s="180"/>
      <c r="R941" s="180"/>
      <c r="S941" s="180"/>
      <c r="T941" s="180"/>
    </row>
    <row r="942" spans="1:20" ht="16.5" customHeight="1">
      <c r="A942" s="180"/>
      <c r="B942" s="180"/>
      <c r="C942" s="180"/>
      <c r="D942" s="180"/>
      <c r="E942" s="180"/>
      <c r="F942" s="181"/>
      <c r="G942" s="181"/>
      <c r="L942" s="180"/>
      <c r="M942" s="180"/>
      <c r="N942" s="180"/>
      <c r="P942" s="180"/>
      <c r="Q942" s="180"/>
      <c r="R942" s="180"/>
      <c r="S942" s="180"/>
      <c r="T942" s="180"/>
    </row>
    <row r="943" spans="1:20" ht="16.5" customHeight="1">
      <c r="A943" s="180"/>
      <c r="B943" s="180"/>
      <c r="C943" s="180"/>
      <c r="D943" s="180"/>
      <c r="E943" s="180"/>
      <c r="F943" s="181"/>
      <c r="G943" s="181"/>
      <c r="L943" s="180"/>
      <c r="M943" s="180"/>
      <c r="N943" s="180"/>
      <c r="P943" s="180"/>
      <c r="Q943" s="180"/>
      <c r="R943" s="180"/>
      <c r="S943" s="180"/>
      <c r="T943" s="180"/>
    </row>
    <row r="944" spans="1:20" ht="16.5" customHeight="1">
      <c r="A944" s="180"/>
      <c r="B944" s="180"/>
      <c r="C944" s="180"/>
      <c r="D944" s="180"/>
      <c r="E944" s="180"/>
      <c r="F944" s="181"/>
      <c r="G944" s="181"/>
      <c r="L944" s="180"/>
      <c r="M944" s="180"/>
      <c r="N944" s="180"/>
      <c r="P944" s="180"/>
      <c r="Q944" s="180"/>
      <c r="R944" s="180"/>
      <c r="S944" s="180"/>
      <c r="T944" s="180"/>
    </row>
    <row r="945" spans="1:20" ht="16.5" customHeight="1">
      <c r="A945" s="180"/>
      <c r="B945" s="180"/>
      <c r="C945" s="180"/>
      <c r="D945" s="180"/>
      <c r="E945" s="180"/>
      <c r="F945" s="181"/>
      <c r="G945" s="181"/>
      <c r="L945" s="180"/>
      <c r="M945" s="180"/>
      <c r="N945" s="180"/>
      <c r="P945" s="180"/>
      <c r="Q945" s="180"/>
      <c r="R945" s="180"/>
      <c r="S945" s="180"/>
      <c r="T945" s="180"/>
    </row>
    <row r="946" spans="1:20" ht="16.5" customHeight="1">
      <c r="A946" s="180"/>
      <c r="B946" s="180"/>
      <c r="C946" s="180"/>
      <c r="D946" s="180"/>
      <c r="E946" s="180"/>
      <c r="F946" s="181"/>
      <c r="G946" s="181"/>
      <c r="L946" s="180"/>
      <c r="M946" s="180"/>
      <c r="N946" s="180"/>
      <c r="P946" s="180"/>
      <c r="Q946" s="180"/>
      <c r="R946" s="180"/>
      <c r="S946" s="180"/>
      <c r="T946" s="180"/>
    </row>
    <row r="947" spans="1:20" ht="16.5" customHeight="1">
      <c r="A947" s="180"/>
      <c r="B947" s="180"/>
      <c r="C947" s="180"/>
      <c r="D947" s="180"/>
      <c r="E947" s="180"/>
      <c r="F947" s="181"/>
      <c r="G947" s="181"/>
      <c r="L947" s="180"/>
      <c r="M947" s="180"/>
      <c r="N947" s="180"/>
      <c r="P947" s="180"/>
      <c r="Q947" s="180"/>
      <c r="R947" s="180"/>
      <c r="S947" s="180"/>
      <c r="T947" s="180"/>
    </row>
    <row r="948" spans="1:20" ht="16.5" customHeight="1">
      <c r="A948" s="180"/>
      <c r="B948" s="180"/>
      <c r="C948" s="180"/>
      <c r="D948" s="180"/>
      <c r="E948" s="180"/>
      <c r="F948" s="181"/>
      <c r="G948" s="181"/>
      <c r="L948" s="180"/>
      <c r="M948" s="180"/>
      <c r="N948" s="180"/>
      <c r="P948" s="180"/>
      <c r="Q948" s="180"/>
      <c r="R948" s="180"/>
      <c r="S948" s="180"/>
      <c r="T948" s="180"/>
    </row>
    <row r="949" spans="1:20" ht="16.5" customHeight="1">
      <c r="A949" s="180"/>
      <c r="B949" s="180"/>
      <c r="C949" s="180"/>
      <c r="D949" s="180"/>
      <c r="E949" s="180"/>
      <c r="F949" s="181"/>
      <c r="G949" s="181"/>
      <c r="L949" s="180"/>
      <c r="M949" s="180"/>
      <c r="N949" s="180"/>
      <c r="P949" s="180"/>
      <c r="Q949" s="180"/>
      <c r="R949" s="180"/>
      <c r="S949" s="180"/>
      <c r="T949" s="180"/>
    </row>
    <row r="950" spans="1:20" ht="16.5" customHeight="1">
      <c r="A950" s="180"/>
      <c r="B950" s="180"/>
      <c r="C950" s="180"/>
      <c r="D950" s="180"/>
      <c r="E950" s="180"/>
      <c r="F950" s="181"/>
      <c r="G950" s="181"/>
      <c r="L950" s="180"/>
      <c r="M950" s="180"/>
      <c r="N950" s="180"/>
      <c r="P950" s="180"/>
      <c r="Q950" s="180"/>
      <c r="R950" s="180"/>
      <c r="S950" s="180"/>
      <c r="T950" s="180"/>
    </row>
    <row r="951" spans="1:20" ht="16.5" customHeight="1">
      <c r="A951" s="180"/>
      <c r="B951" s="180"/>
      <c r="C951" s="180"/>
      <c r="D951" s="180"/>
      <c r="E951" s="180"/>
      <c r="F951" s="181"/>
      <c r="G951" s="181"/>
      <c r="L951" s="180"/>
      <c r="M951" s="180"/>
      <c r="N951" s="180"/>
      <c r="P951" s="180"/>
      <c r="Q951" s="180"/>
      <c r="R951" s="180"/>
      <c r="S951" s="180"/>
      <c r="T951" s="180"/>
    </row>
    <row r="952" spans="1:20" ht="16.5" customHeight="1">
      <c r="A952" s="180"/>
      <c r="B952" s="180"/>
      <c r="C952" s="180"/>
      <c r="D952" s="180"/>
      <c r="E952" s="180"/>
      <c r="F952" s="181"/>
      <c r="G952" s="181"/>
      <c r="L952" s="180"/>
      <c r="M952" s="180"/>
      <c r="N952" s="180"/>
      <c r="P952" s="180"/>
      <c r="Q952" s="180"/>
      <c r="R952" s="180"/>
      <c r="S952" s="180"/>
      <c r="T952" s="180"/>
    </row>
    <row r="953" spans="1:20" ht="16.5" customHeight="1">
      <c r="A953" s="180"/>
      <c r="B953" s="180"/>
      <c r="C953" s="180"/>
      <c r="D953" s="180"/>
      <c r="E953" s="180"/>
      <c r="F953" s="181"/>
      <c r="G953" s="181"/>
      <c r="L953" s="180"/>
      <c r="M953" s="180"/>
      <c r="N953" s="180"/>
      <c r="P953" s="180"/>
      <c r="Q953" s="180"/>
      <c r="R953" s="180"/>
      <c r="S953" s="180"/>
      <c r="T953" s="180"/>
    </row>
    <row r="954" spans="1:20" ht="16.5" customHeight="1">
      <c r="A954" s="180"/>
      <c r="B954" s="180"/>
      <c r="C954" s="180"/>
      <c r="D954" s="180"/>
      <c r="E954" s="180"/>
      <c r="F954" s="181"/>
      <c r="G954" s="181"/>
      <c r="L954" s="180"/>
      <c r="M954" s="180"/>
      <c r="N954" s="180"/>
      <c r="P954" s="180"/>
      <c r="Q954" s="180"/>
      <c r="R954" s="180"/>
      <c r="S954" s="180"/>
      <c r="T954" s="180"/>
    </row>
    <row r="955" spans="1:20" ht="16.5" customHeight="1">
      <c r="A955" s="180"/>
      <c r="B955" s="180"/>
      <c r="C955" s="180"/>
      <c r="D955" s="180"/>
      <c r="E955" s="180"/>
      <c r="F955" s="181"/>
      <c r="G955" s="181"/>
      <c r="L955" s="180"/>
      <c r="M955" s="180"/>
      <c r="N955" s="180"/>
      <c r="P955" s="180"/>
      <c r="Q955" s="180"/>
      <c r="R955" s="180"/>
      <c r="S955" s="180"/>
      <c r="T955" s="180"/>
    </row>
    <row r="956" spans="1:20" ht="16.5" customHeight="1">
      <c r="A956" s="180"/>
      <c r="B956" s="180"/>
      <c r="C956" s="180"/>
      <c r="D956" s="180"/>
      <c r="E956" s="180"/>
      <c r="F956" s="181"/>
      <c r="G956" s="181"/>
      <c r="L956" s="180"/>
      <c r="M956" s="180"/>
      <c r="N956" s="180"/>
      <c r="P956" s="180"/>
      <c r="Q956" s="180"/>
      <c r="R956" s="180"/>
      <c r="S956" s="180"/>
      <c r="T956" s="180"/>
    </row>
    <row r="957" spans="1:20" ht="16.5" customHeight="1">
      <c r="A957" s="180"/>
      <c r="B957" s="180"/>
      <c r="C957" s="180"/>
      <c r="D957" s="180"/>
      <c r="E957" s="180"/>
      <c r="F957" s="181"/>
      <c r="G957" s="181"/>
      <c r="L957" s="180"/>
      <c r="M957" s="180"/>
      <c r="N957" s="180"/>
      <c r="P957" s="180"/>
      <c r="Q957" s="180"/>
      <c r="R957" s="180"/>
      <c r="S957" s="180"/>
      <c r="T957" s="180"/>
    </row>
    <row r="958" spans="1:20" ht="16.5" customHeight="1">
      <c r="A958" s="180"/>
      <c r="B958" s="180"/>
      <c r="C958" s="180"/>
      <c r="D958" s="180"/>
      <c r="E958" s="180"/>
      <c r="F958" s="181"/>
      <c r="G958" s="181"/>
      <c r="L958" s="180"/>
      <c r="M958" s="180"/>
      <c r="N958" s="180"/>
      <c r="P958" s="180"/>
      <c r="Q958" s="180"/>
      <c r="R958" s="180"/>
      <c r="S958" s="180"/>
      <c r="T958" s="180"/>
    </row>
    <row r="959" spans="1:20" ht="16.5" customHeight="1">
      <c r="A959" s="180"/>
      <c r="B959" s="180"/>
      <c r="C959" s="180"/>
      <c r="D959" s="180"/>
      <c r="E959" s="180"/>
      <c r="F959" s="181"/>
      <c r="G959" s="181"/>
      <c r="L959" s="180"/>
      <c r="M959" s="180"/>
      <c r="N959" s="180"/>
      <c r="P959" s="180"/>
      <c r="Q959" s="180"/>
      <c r="R959" s="180"/>
      <c r="S959" s="180"/>
      <c r="T959" s="180"/>
    </row>
    <row r="960" spans="1:20" ht="16.5" customHeight="1">
      <c r="A960" s="180"/>
      <c r="B960" s="180"/>
      <c r="C960" s="180"/>
      <c r="D960" s="180"/>
      <c r="E960" s="180"/>
      <c r="F960" s="181"/>
      <c r="G960" s="181"/>
      <c r="L960" s="180"/>
      <c r="M960" s="180"/>
      <c r="N960" s="180"/>
      <c r="P960" s="180"/>
      <c r="Q960" s="180"/>
      <c r="R960" s="180"/>
      <c r="S960" s="180"/>
      <c r="T960" s="180"/>
    </row>
    <row r="961" spans="1:20" ht="16.5" customHeight="1">
      <c r="A961" s="180"/>
      <c r="B961" s="180"/>
      <c r="C961" s="180"/>
      <c r="D961" s="180"/>
      <c r="E961" s="180"/>
      <c r="F961" s="181"/>
      <c r="G961" s="181"/>
      <c r="L961" s="180"/>
      <c r="M961" s="180"/>
      <c r="N961" s="180"/>
      <c r="P961" s="180"/>
      <c r="Q961" s="180"/>
      <c r="R961" s="180"/>
      <c r="S961" s="180"/>
      <c r="T961" s="180"/>
    </row>
    <row r="962" spans="1:20" ht="16.5" customHeight="1">
      <c r="A962" s="180"/>
      <c r="B962" s="180"/>
      <c r="C962" s="180"/>
      <c r="D962" s="180"/>
      <c r="E962" s="180"/>
      <c r="F962" s="181"/>
      <c r="G962" s="181"/>
      <c r="L962" s="180"/>
      <c r="M962" s="180"/>
      <c r="N962" s="180"/>
      <c r="P962" s="180"/>
      <c r="Q962" s="180"/>
      <c r="R962" s="180"/>
      <c r="S962" s="180"/>
      <c r="T962" s="180"/>
    </row>
    <row r="963" spans="1:20" ht="16.5" customHeight="1">
      <c r="A963" s="180"/>
      <c r="B963" s="180"/>
      <c r="C963" s="180"/>
      <c r="D963" s="180"/>
      <c r="E963" s="180"/>
      <c r="F963" s="181"/>
      <c r="G963" s="181"/>
      <c r="L963" s="180"/>
      <c r="M963" s="180"/>
      <c r="N963" s="180"/>
      <c r="P963" s="180"/>
      <c r="Q963" s="180"/>
      <c r="R963" s="180"/>
      <c r="S963" s="180"/>
      <c r="T963" s="180"/>
    </row>
    <row r="964" spans="1:20" ht="16.5" customHeight="1">
      <c r="A964" s="180"/>
      <c r="B964" s="180"/>
      <c r="C964" s="180"/>
      <c r="D964" s="180"/>
      <c r="E964" s="180"/>
      <c r="F964" s="181"/>
      <c r="G964" s="181"/>
      <c r="L964" s="180"/>
      <c r="M964" s="180"/>
      <c r="N964" s="180"/>
      <c r="P964" s="180"/>
      <c r="Q964" s="180"/>
      <c r="R964" s="180"/>
      <c r="S964" s="180"/>
      <c r="T964" s="180"/>
    </row>
    <row r="965" spans="1:20" ht="16.5" customHeight="1">
      <c r="A965" s="180"/>
      <c r="B965" s="180"/>
      <c r="C965" s="180"/>
      <c r="D965" s="180"/>
      <c r="E965" s="180"/>
      <c r="F965" s="181"/>
      <c r="G965" s="181"/>
      <c r="L965" s="180"/>
      <c r="M965" s="180"/>
      <c r="N965" s="180"/>
      <c r="P965" s="180"/>
      <c r="Q965" s="180"/>
      <c r="R965" s="180"/>
      <c r="S965" s="180"/>
      <c r="T965" s="180"/>
    </row>
    <row r="966" spans="1:20" ht="16.5" customHeight="1">
      <c r="A966" s="180"/>
      <c r="B966" s="180"/>
      <c r="C966" s="180"/>
      <c r="D966" s="180"/>
      <c r="E966" s="180"/>
      <c r="F966" s="181"/>
      <c r="G966" s="181"/>
      <c r="L966" s="180"/>
      <c r="M966" s="180"/>
      <c r="N966" s="180"/>
      <c r="P966" s="180"/>
      <c r="Q966" s="180"/>
      <c r="R966" s="180"/>
      <c r="S966" s="180"/>
      <c r="T966" s="180"/>
    </row>
    <row r="967" spans="1:20" ht="16.5" customHeight="1">
      <c r="A967" s="180"/>
      <c r="B967" s="180"/>
      <c r="C967" s="180"/>
      <c r="D967" s="180"/>
      <c r="E967" s="180"/>
      <c r="F967" s="181"/>
      <c r="G967" s="181"/>
      <c r="L967" s="180"/>
      <c r="M967" s="180"/>
      <c r="N967" s="180"/>
      <c r="P967" s="180"/>
      <c r="Q967" s="180"/>
      <c r="R967" s="180"/>
      <c r="S967" s="180"/>
      <c r="T967" s="180"/>
    </row>
    <row r="968" spans="1:20" ht="16.5" customHeight="1">
      <c r="A968" s="180"/>
      <c r="B968" s="180"/>
      <c r="C968" s="180"/>
      <c r="D968" s="180"/>
      <c r="E968" s="180"/>
      <c r="F968" s="181"/>
      <c r="G968" s="181"/>
      <c r="L968" s="180"/>
      <c r="M968" s="180"/>
      <c r="N968" s="180"/>
      <c r="P968" s="180"/>
      <c r="Q968" s="180"/>
      <c r="R968" s="180"/>
      <c r="S968" s="180"/>
      <c r="T968" s="180"/>
    </row>
    <row r="969" spans="1:20" ht="16.5" customHeight="1">
      <c r="A969" s="180"/>
      <c r="B969" s="180"/>
      <c r="C969" s="180"/>
      <c r="D969" s="180"/>
      <c r="E969" s="180"/>
      <c r="F969" s="181"/>
      <c r="G969" s="181"/>
      <c r="L969" s="180"/>
      <c r="M969" s="180"/>
      <c r="N969" s="180"/>
      <c r="P969" s="180"/>
      <c r="Q969" s="180"/>
      <c r="R969" s="180"/>
      <c r="S969" s="180"/>
      <c r="T969" s="180"/>
    </row>
    <row r="970" spans="1:20" ht="16.5" customHeight="1">
      <c r="A970" s="180"/>
      <c r="B970" s="180"/>
      <c r="C970" s="180"/>
      <c r="D970" s="180"/>
      <c r="E970" s="180"/>
      <c r="F970" s="181"/>
      <c r="G970" s="181"/>
      <c r="L970" s="180"/>
      <c r="M970" s="180"/>
      <c r="N970" s="180"/>
      <c r="P970" s="180"/>
      <c r="Q970" s="180"/>
      <c r="R970" s="180"/>
      <c r="S970" s="180"/>
      <c r="T970" s="180"/>
    </row>
    <row r="971" spans="1:20" ht="16.5" customHeight="1">
      <c r="A971" s="180"/>
      <c r="B971" s="180"/>
      <c r="C971" s="180"/>
      <c r="D971" s="180"/>
      <c r="E971" s="180"/>
      <c r="F971" s="181"/>
      <c r="G971" s="181"/>
      <c r="L971" s="180"/>
      <c r="M971" s="180"/>
      <c r="N971" s="180"/>
      <c r="P971" s="180"/>
      <c r="Q971" s="180"/>
      <c r="R971" s="180"/>
      <c r="S971" s="180"/>
      <c r="T971" s="180"/>
    </row>
    <row r="972" spans="1:20" ht="16.5" customHeight="1">
      <c r="A972" s="180"/>
      <c r="B972" s="180"/>
      <c r="C972" s="180"/>
      <c r="D972" s="180"/>
      <c r="E972" s="180"/>
      <c r="F972" s="181"/>
      <c r="G972" s="181"/>
      <c r="L972" s="180"/>
      <c r="M972" s="180"/>
      <c r="N972" s="180"/>
      <c r="P972" s="180"/>
      <c r="Q972" s="180"/>
      <c r="R972" s="180"/>
      <c r="S972" s="180"/>
      <c r="T972" s="180"/>
    </row>
    <row r="973" spans="1:20" ht="16.5" customHeight="1">
      <c r="A973" s="180"/>
      <c r="B973" s="180"/>
      <c r="C973" s="180"/>
      <c r="D973" s="180"/>
      <c r="E973" s="180"/>
      <c r="F973" s="181"/>
      <c r="G973" s="181"/>
      <c r="L973" s="180"/>
      <c r="M973" s="180"/>
      <c r="N973" s="180"/>
      <c r="P973" s="180"/>
      <c r="Q973" s="180"/>
      <c r="R973" s="180"/>
      <c r="S973" s="180"/>
      <c r="T973" s="180"/>
    </row>
    <row r="974" spans="1:20" ht="16.5" customHeight="1">
      <c r="A974" s="180"/>
      <c r="B974" s="180"/>
      <c r="C974" s="180"/>
      <c r="D974" s="180"/>
      <c r="E974" s="180"/>
      <c r="F974" s="181"/>
      <c r="G974" s="181"/>
      <c r="L974" s="180"/>
      <c r="M974" s="180"/>
      <c r="N974" s="180"/>
      <c r="P974" s="180"/>
      <c r="Q974" s="180"/>
      <c r="R974" s="180"/>
      <c r="S974" s="180"/>
      <c r="T974" s="180"/>
    </row>
    <row r="975" spans="1:20" ht="16.5" customHeight="1">
      <c r="A975" s="180"/>
      <c r="B975" s="180"/>
      <c r="C975" s="180"/>
      <c r="D975" s="180"/>
      <c r="E975" s="180"/>
      <c r="F975" s="181"/>
      <c r="G975" s="181"/>
      <c r="L975" s="180"/>
      <c r="M975" s="180"/>
      <c r="N975" s="180"/>
      <c r="P975" s="180"/>
      <c r="Q975" s="180"/>
      <c r="R975" s="180"/>
      <c r="S975" s="180"/>
      <c r="T975" s="180"/>
    </row>
    <row r="976" spans="1:20" ht="16.5" customHeight="1">
      <c r="A976" s="180"/>
      <c r="B976" s="180"/>
      <c r="C976" s="180"/>
      <c r="D976" s="180"/>
      <c r="E976" s="180"/>
      <c r="F976" s="181"/>
      <c r="G976" s="181"/>
      <c r="L976" s="180"/>
      <c r="M976" s="180"/>
      <c r="N976" s="180"/>
      <c r="P976" s="180"/>
      <c r="Q976" s="180"/>
      <c r="R976" s="180"/>
      <c r="S976" s="180"/>
      <c r="T976" s="180"/>
    </row>
    <row r="977" spans="1:20" ht="16.5" customHeight="1">
      <c r="A977" s="180"/>
      <c r="B977" s="180"/>
      <c r="C977" s="180"/>
      <c r="D977" s="180"/>
      <c r="E977" s="180"/>
      <c r="F977" s="181"/>
      <c r="G977" s="181"/>
      <c r="L977" s="180"/>
      <c r="M977" s="180"/>
      <c r="N977" s="180"/>
      <c r="P977" s="180"/>
      <c r="Q977" s="180"/>
      <c r="R977" s="180"/>
      <c r="S977" s="180"/>
      <c r="T977" s="180"/>
    </row>
    <row r="978" spans="1:20" ht="16.5" customHeight="1">
      <c r="A978" s="180"/>
      <c r="B978" s="180"/>
      <c r="C978" s="180"/>
      <c r="D978" s="180"/>
      <c r="E978" s="180"/>
      <c r="F978" s="181"/>
      <c r="G978" s="181"/>
      <c r="L978" s="180"/>
      <c r="M978" s="180"/>
      <c r="N978" s="180"/>
      <c r="P978" s="180"/>
      <c r="Q978" s="180"/>
      <c r="R978" s="180"/>
      <c r="S978" s="180"/>
      <c r="T978" s="180"/>
    </row>
    <row r="979" spans="1:20" ht="16.5" customHeight="1">
      <c r="A979" s="180"/>
      <c r="B979" s="180"/>
      <c r="C979" s="180"/>
      <c r="D979" s="180"/>
      <c r="E979" s="180"/>
      <c r="F979" s="181"/>
      <c r="G979" s="181"/>
      <c r="L979" s="180"/>
      <c r="M979" s="180"/>
      <c r="N979" s="180"/>
      <c r="P979" s="180"/>
      <c r="Q979" s="180"/>
      <c r="R979" s="180"/>
      <c r="S979" s="180"/>
      <c r="T979" s="180"/>
    </row>
    <row r="980" spans="1:20" ht="16.5" customHeight="1">
      <c r="A980" s="180"/>
      <c r="B980" s="180"/>
      <c r="C980" s="180"/>
      <c r="D980" s="180"/>
      <c r="E980" s="180"/>
      <c r="F980" s="181"/>
      <c r="G980" s="181"/>
      <c r="L980" s="180"/>
      <c r="M980" s="180"/>
      <c r="N980" s="180"/>
      <c r="P980" s="180"/>
      <c r="Q980" s="180"/>
      <c r="R980" s="180"/>
      <c r="S980" s="180"/>
      <c r="T980" s="180"/>
    </row>
    <row r="981" spans="1:20" ht="16.5" customHeight="1">
      <c r="A981" s="180"/>
      <c r="B981" s="180"/>
      <c r="C981" s="180"/>
      <c r="D981" s="180"/>
      <c r="E981" s="180"/>
      <c r="F981" s="181"/>
      <c r="G981" s="181"/>
      <c r="L981" s="180"/>
      <c r="M981" s="180"/>
      <c r="N981" s="180"/>
      <c r="P981" s="180"/>
      <c r="Q981" s="180"/>
      <c r="R981" s="180"/>
      <c r="S981" s="180"/>
      <c r="T981" s="180"/>
    </row>
    <row r="982" spans="1:20" ht="16.5" customHeight="1">
      <c r="A982" s="180"/>
      <c r="B982" s="180"/>
      <c r="C982" s="180"/>
      <c r="D982" s="180"/>
      <c r="E982" s="180"/>
      <c r="F982" s="181"/>
      <c r="G982" s="181"/>
      <c r="L982" s="180"/>
      <c r="M982" s="180"/>
      <c r="N982" s="180"/>
      <c r="P982" s="180"/>
      <c r="Q982" s="180"/>
      <c r="R982" s="180"/>
      <c r="S982" s="180"/>
      <c r="T982" s="180"/>
    </row>
    <row r="983" spans="1:20" ht="16.5" customHeight="1">
      <c r="A983" s="180"/>
      <c r="B983" s="180"/>
      <c r="C983" s="180"/>
      <c r="D983" s="180"/>
      <c r="E983" s="180"/>
      <c r="F983" s="181"/>
      <c r="G983" s="181"/>
      <c r="L983" s="180"/>
      <c r="M983" s="180"/>
      <c r="N983" s="180"/>
      <c r="P983" s="180"/>
      <c r="Q983" s="180"/>
      <c r="R983" s="180"/>
      <c r="S983" s="180"/>
      <c r="T983" s="180"/>
    </row>
    <row r="984" spans="1:20" ht="16.5" customHeight="1">
      <c r="A984" s="180"/>
      <c r="B984" s="180"/>
      <c r="C984" s="180"/>
      <c r="D984" s="180"/>
      <c r="E984" s="180"/>
      <c r="F984" s="181"/>
      <c r="G984" s="181"/>
      <c r="L984" s="180"/>
      <c r="M984" s="180"/>
      <c r="N984" s="180"/>
      <c r="P984" s="180"/>
      <c r="Q984" s="180"/>
      <c r="R984" s="180"/>
      <c r="S984" s="180"/>
      <c r="T984" s="180"/>
    </row>
    <row r="985" spans="1:20" ht="16.5" customHeight="1">
      <c r="A985" s="180"/>
      <c r="B985" s="180"/>
      <c r="C985" s="180"/>
      <c r="D985" s="180"/>
      <c r="E985" s="180"/>
      <c r="F985" s="181"/>
      <c r="G985" s="181"/>
      <c r="L985" s="180"/>
      <c r="M985" s="180"/>
      <c r="N985" s="180"/>
      <c r="P985" s="180"/>
      <c r="Q985" s="180"/>
      <c r="R985" s="180"/>
      <c r="S985" s="180"/>
      <c r="T985" s="180"/>
    </row>
    <row r="986" spans="1:20" ht="16.5" customHeight="1">
      <c r="A986" s="180"/>
      <c r="B986" s="180"/>
      <c r="C986" s="180"/>
      <c r="D986" s="180"/>
      <c r="E986" s="180"/>
      <c r="F986" s="181"/>
      <c r="G986" s="181"/>
      <c r="L986" s="180"/>
      <c r="M986" s="180"/>
      <c r="N986" s="180"/>
      <c r="P986" s="180"/>
      <c r="Q986" s="180"/>
      <c r="R986" s="180"/>
      <c r="S986" s="180"/>
      <c r="T986" s="180"/>
    </row>
    <row r="987" spans="1:20" ht="16.5" customHeight="1">
      <c r="A987" s="180"/>
      <c r="B987" s="180"/>
      <c r="C987" s="180"/>
      <c r="D987" s="180"/>
      <c r="E987" s="180"/>
      <c r="F987" s="181"/>
      <c r="G987" s="181"/>
      <c r="L987" s="180"/>
      <c r="M987" s="180"/>
      <c r="N987" s="180"/>
      <c r="P987" s="180"/>
      <c r="Q987" s="180"/>
      <c r="R987" s="180"/>
      <c r="S987" s="180"/>
      <c r="T987" s="180"/>
    </row>
    <row r="988" spans="1:20" ht="16.5" customHeight="1">
      <c r="A988" s="180"/>
      <c r="B988" s="180"/>
      <c r="C988" s="180"/>
      <c r="D988" s="180"/>
      <c r="E988" s="180"/>
      <c r="F988" s="181"/>
      <c r="G988" s="181"/>
      <c r="L988" s="180"/>
      <c r="M988" s="180"/>
      <c r="N988" s="180"/>
      <c r="P988" s="180"/>
      <c r="Q988" s="180"/>
      <c r="R988" s="180"/>
      <c r="S988" s="180"/>
      <c r="T988" s="180"/>
    </row>
    <row r="989" spans="1:20" ht="16.5" customHeight="1">
      <c r="A989" s="180"/>
      <c r="B989" s="180"/>
      <c r="C989" s="180"/>
      <c r="D989" s="180"/>
      <c r="E989" s="180"/>
      <c r="F989" s="181"/>
      <c r="G989" s="181"/>
      <c r="L989" s="180"/>
      <c r="M989" s="180"/>
      <c r="N989" s="180"/>
      <c r="P989" s="180"/>
      <c r="Q989" s="180"/>
      <c r="R989" s="180"/>
      <c r="S989" s="180"/>
      <c r="T989" s="180"/>
    </row>
    <row r="990" spans="1:20" ht="16.5" customHeight="1">
      <c r="A990" s="180"/>
      <c r="B990" s="180"/>
      <c r="C990" s="180"/>
      <c r="D990" s="180"/>
      <c r="E990" s="180"/>
      <c r="F990" s="181"/>
      <c r="G990" s="181"/>
      <c r="L990" s="180"/>
      <c r="M990" s="180"/>
      <c r="N990" s="180"/>
      <c r="P990" s="180"/>
      <c r="Q990" s="180"/>
      <c r="R990" s="180"/>
      <c r="S990" s="180"/>
      <c r="T990" s="180"/>
    </row>
    <row r="991" spans="1:20" ht="16.5" customHeight="1">
      <c r="A991" s="180"/>
      <c r="B991" s="180"/>
      <c r="C991" s="180"/>
      <c r="D991" s="180"/>
      <c r="E991" s="180"/>
      <c r="F991" s="181"/>
      <c r="G991" s="181"/>
      <c r="L991" s="180"/>
      <c r="M991" s="180"/>
      <c r="N991" s="180"/>
      <c r="P991" s="180"/>
      <c r="Q991" s="180"/>
      <c r="R991" s="180"/>
      <c r="S991" s="180"/>
      <c r="T991" s="180"/>
    </row>
    <row r="992" spans="1:20" ht="16.5" customHeight="1">
      <c r="A992" s="180"/>
      <c r="B992" s="180"/>
      <c r="C992" s="180"/>
      <c r="D992" s="180"/>
      <c r="E992" s="180"/>
      <c r="F992" s="181"/>
      <c r="G992" s="181"/>
      <c r="L992" s="180"/>
      <c r="M992" s="180"/>
      <c r="N992" s="180"/>
      <c r="P992" s="180"/>
      <c r="Q992" s="180"/>
      <c r="R992" s="180"/>
      <c r="S992" s="180"/>
      <c r="T992" s="180"/>
    </row>
    <row r="993" spans="1:20" ht="16.5" customHeight="1">
      <c r="A993" s="180"/>
      <c r="B993" s="180"/>
      <c r="C993" s="180"/>
      <c r="D993" s="180"/>
      <c r="E993" s="180"/>
      <c r="F993" s="181"/>
      <c r="G993" s="181"/>
      <c r="L993" s="180"/>
      <c r="M993" s="180"/>
      <c r="N993" s="180"/>
      <c r="P993" s="180"/>
      <c r="Q993" s="180"/>
      <c r="R993" s="180"/>
      <c r="S993" s="180"/>
      <c r="T993" s="180"/>
    </row>
    <row r="994" spans="1:20" ht="16.5" customHeight="1">
      <c r="A994" s="180"/>
      <c r="B994" s="180"/>
      <c r="C994" s="180"/>
      <c r="D994" s="180"/>
      <c r="E994" s="180"/>
      <c r="F994" s="181"/>
      <c r="G994" s="181"/>
      <c r="L994" s="180"/>
      <c r="M994" s="180"/>
      <c r="N994" s="180"/>
      <c r="P994" s="180"/>
      <c r="Q994" s="180"/>
      <c r="R994" s="180"/>
      <c r="S994" s="180"/>
      <c r="T994" s="180"/>
    </row>
    <row r="995" spans="1:20" ht="16.5" customHeight="1">
      <c r="A995" s="180"/>
      <c r="B995" s="180"/>
      <c r="C995" s="180"/>
      <c r="D995" s="180"/>
      <c r="E995" s="180"/>
      <c r="F995" s="181"/>
      <c r="G995" s="181"/>
      <c r="L995" s="180"/>
      <c r="M995" s="180"/>
      <c r="N995" s="180"/>
      <c r="P995" s="180"/>
      <c r="Q995" s="180"/>
      <c r="R995" s="180"/>
      <c r="S995" s="180"/>
      <c r="T995" s="180"/>
    </row>
    <row r="996" spans="1:20" ht="16.5" customHeight="1">
      <c r="A996" s="180"/>
      <c r="B996" s="180"/>
      <c r="C996" s="180"/>
      <c r="D996" s="180"/>
      <c r="E996" s="180"/>
      <c r="F996" s="181"/>
      <c r="G996" s="181"/>
      <c r="L996" s="180"/>
      <c r="M996" s="180"/>
      <c r="N996" s="180"/>
      <c r="P996" s="180"/>
      <c r="Q996" s="180"/>
      <c r="R996" s="180"/>
      <c r="S996" s="180"/>
      <c r="T996" s="180"/>
    </row>
    <row r="997" spans="1:20" ht="16.5" customHeight="1">
      <c r="A997" s="180"/>
      <c r="B997" s="180"/>
      <c r="C997" s="180"/>
      <c r="D997" s="180"/>
      <c r="E997" s="180"/>
      <c r="F997" s="181"/>
      <c r="G997" s="181"/>
      <c r="L997" s="180"/>
      <c r="M997" s="180"/>
      <c r="N997" s="180"/>
      <c r="P997" s="180"/>
      <c r="Q997" s="180"/>
      <c r="R997" s="180"/>
      <c r="S997" s="180"/>
      <c r="T997" s="180"/>
    </row>
    <row r="998" spans="1:20" ht="16.5" customHeight="1">
      <c r="A998" s="180"/>
      <c r="B998" s="180"/>
      <c r="C998" s="180"/>
      <c r="D998" s="180"/>
      <c r="E998" s="180"/>
      <c r="F998" s="181"/>
      <c r="G998" s="181"/>
      <c r="L998" s="180"/>
      <c r="M998" s="180"/>
      <c r="N998" s="180"/>
      <c r="P998" s="180"/>
      <c r="Q998" s="180"/>
      <c r="R998" s="180"/>
      <c r="S998" s="180"/>
      <c r="T998" s="180"/>
    </row>
    <row r="999" spans="1:20" ht="16.5" customHeight="1">
      <c r="A999" s="180"/>
      <c r="B999" s="180"/>
      <c r="C999" s="180"/>
      <c r="D999" s="180"/>
      <c r="E999" s="180"/>
      <c r="F999" s="181"/>
      <c r="G999" s="181"/>
      <c r="L999" s="180"/>
      <c r="M999" s="180"/>
      <c r="N999" s="180"/>
      <c r="P999" s="180"/>
      <c r="Q999" s="180"/>
      <c r="R999" s="180"/>
      <c r="S999" s="180"/>
      <c r="T999" s="180"/>
    </row>
    <row r="1000" spans="1:20" ht="16.5" customHeight="1">
      <c r="A1000" s="180"/>
      <c r="B1000" s="180"/>
      <c r="C1000" s="180"/>
      <c r="D1000" s="180"/>
      <c r="E1000" s="180"/>
      <c r="F1000" s="181"/>
      <c r="G1000" s="181"/>
      <c r="L1000" s="180"/>
      <c r="M1000" s="180"/>
      <c r="N1000" s="180"/>
      <c r="P1000" s="180"/>
      <c r="Q1000" s="180"/>
      <c r="R1000" s="180"/>
      <c r="S1000" s="180"/>
      <c r="T1000" s="180"/>
    </row>
  </sheetData>
  <autoFilter ref="A2:T80"/>
  <mergeCells count="83">
    <mergeCell ref="M13:M14"/>
    <mergeCell ref="M15:M16"/>
    <mergeCell ref="G17:G18"/>
    <mergeCell ref="M17:M18"/>
    <mergeCell ref="M19:M20"/>
    <mergeCell ref="M9:M10"/>
    <mergeCell ref="A11:A12"/>
    <mergeCell ref="B11:B12"/>
    <mergeCell ref="C11:C12"/>
    <mergeCell ref="D11:D12"/>
    <mergeCell ref="E11:E12"/>
    <mergeCell ref="F11:F12"/>
    <mergeCell ref="G11:G12"/>
    <mergeCell ref="M11:M12"/>
    <mergeCell ref="A9:A10"/>
    <mergeCell ref="B9:B10"/>
    <mergeCell ref="C9:C10"/>
    <mergeCell ref="D9:D10"/>
    <mergeCell ref="E9:E10"/>
    <mergeCell ref="F9:F10"/>
    <mergeCell ref="M5:M6"/>
    <mergeCell ref="M7:M8"/>
    <mergeCell ref="A5:A6"/>
    <mergeCell ref="B7:B8"/>
    <mergeCell ref="C7:C8"/>
    <mergeCell ref="D7:D8"/>
    <mergeCell ref="E7:E8"/>
    <mergeCell ref="F7:F8"/>
    <mergeCell ref="G7:G8"/>
    <mergeCell ref="A7:A8"/>
    <mergeCell ref="E45:E46"/>
    <mergeCell ref="F45:F46"/>
    <mergeCell ref="G45:G46"/>
    <mergeCell ref="B5:B6"/>
    <mergeCell ref="C5:C6"/>
    <mergeCell ref="D5:D6"/>
    <mergeCell ref="E5:E6"/>
    <mergeCell ref="F5:F6"/>
    <mergeCell ref="G5:G6"/>
    <mergeCell ref="G9:G10"/>
    <mergeCell ref="B13:B14"/>
    <mergeCell ref="C13:C14"/>
    <mergeCell ref="D13:D14"/>
    <mergeCell ref="E13:E14"/>
    <mergeCell ref="F13:F14"/>
    <mergeCell ref="G13:G14"/>
    <mergeCell ref="I45:I46"/>
    <mergeCell ref="M45:M46"/>
    <mergeCell ref="M53:M54"/>
    <mergeCell ref="M72:M78"/>
    <mergeCell ref="A53:A54"/>
    <mergeCell ref="A72:A78"/>
    <mergeCell ref="B72:B78"/>
    <mergeCell ref="C72:C78"/>
    <mergeCell ref="D72:D78"/>
    <mergeCell ref="E72:E78"/>
    <mergeCell ref="F72:F78"/>
    <mergeCell ref="G72:G78"/>
    <mergeCell ref="A45:A46"/>
    <mergeCell ref="B45:B46"/>
    <mergeCell ref="C45:C46"/>
    <mergeCell ref="D45:D46"/>
    <mergeCell ref="F15:F16"/>
    <mergeCell ref="G15:G16"/>
    <mergeCell ref="A19:A20"/>
    <mergeCell ref="B19:B20"/>
    <mergeCell ref="C19:C20"/>
    <mergeCell ref="D19:D20"/>
    <mergeCell ref="E19:E20"/>
    <mergeCell ref="F19:F20"/>
    <mergeCell ref="G19:G20"/>
    <mergeCell ref="A15:A16"/>
    <mergeCell ref="A17:A18"/>
    <mergeCell ref="B17:B18"/>
    <mergeCell ref="C17:C18"/>
    <mergeCell ref="D17:D18"/>
    <mergeCell ref="E17:E18"/>
    <mergeCell ref="F17:F18"/>
    <mergeCell ref="A13:A14"/>
    <mergeCell ref="B15:B16"/>
    <mergeCell ref="C15:C16"/>
    <mergeCell ref="D15:D16"/>
    <mergeCell ref="E15:E16"/>
  </mergeCells>
  <conditionalFormatting sqref="J3">
    <cfRule type="cellIs" dxfId="2135" priority="1" stopIfTrue="1" operator="equal">
      <formula>"OK"</formula>
    </cfRule>
  </conditionalFormatting>
  <conditionalFormatting sqref="J3">
    <cfRule type="cellIs" dxfId="2134" priority="2" stopIfTrue="1" operator="equal">
      <formula>"Fail"</formula>
    </cfRule>
  </conditionalFormatting>
  <conditionalFormatting sqref="J3">
    <cfRule type="cellIs" dxfId="2133" priority="3" stopIfTrue="1" operator="equal">
      <formula>"OK"</formula>
    </cfRule>
  </conditionalFormatting>
  <conditionalFormatting sqref="J3">
    <cfRule type="cellIs" dxfId="2132" priority="4" stopIfTrue="1" operator="equal">
      <formula>"Fail"</formula>
    </cfRule>
  </conditionalFormatting>
  <conditionalFormatting sqref="L3 L32:L52 L55 L63 L69:L80">
    <cfRule type="containsText" dxfId="2131" priority="5" operator="containsText" text="NG">
      <formula>NOT(ISERROR(SEARCH(("NG"),(L3))))</formula>
    </cfRule>
  </conditionalFormatting>
  <conditionalFormatting sqref="L3 L32:L52 L55 L63 L69:L80">
    <cfRule type="containsText" dxfId="2130" priority="6" operator="containsText" text="OK">
      <formula>NOT(ISERROR(SEARCH(("OK"),(L3))))</formula>
    </cfRule>
  </conditionalFormatting>
  <conditionalFormatting sqref="J52 J55 J63 J69">
    <cfRule type="cellIs" dxfId="2129" priority="7" stopIfTrue="1" operator="equal">
      <formula>"OK"</formula>
    </cfRule>
  </conditionalFormatting>
  <conditionalFormatting sqref="J52 J55 J63 J69">
    <cfRule type="cellIs" dxfId="2128" priority="8" stopIfTrue="1" operator="equal">
      <formula>"Fail"</formula>
    </cfRule>
  </conditionalFormatting>
  <conditionalFormatting sqref="J52 J55 J63 J69">
    <cfRule type="cellIs" dxfId="2127" priority="9" stopIfTrue="1" operator="equal">
      <formula>"OK"</formula>
    </cfRule>
  </conditionalFormatting>
  <conditionalFormatting sqref="J52 J55 J63 J69">
    <cfRule type="cellIs" dxfId="2126" priority="10" stopIfTrue="1" operator="equal">
      <formula>"Fail"</formula>
    </cfRule>
  </conditionalFormatting>
  <conditionalFormatting sqref="L4:L20">
    <cfRule type="containsText" dxfId="2125" priority="11" operator="containsText" text="NG">
      <formula>NOT(ISERROR(SEARCH(("NG"),(L4))))</formula>
    </cfRule>
  </conditionalFormatting>
  <conditionalFormatting sqref="L4:L20">
    <cfRule type="containsText" dxfId="2124" priority="12" operator="containsText" text="OK">
      <formula>NOT(ISERROR(SEARCH(("OK"),(L4))))</formula>
    </cfRule>
  </conditionalFormatting>
  <conditionalFormatting sqref="L21:L25">
    <cfRule type="containsText" dxfId="2123" priority="13" operator="containsText" text="NG">
      <formula>NOT(ISERROR(SEARCH(("NG"),(L21))))</formula>
    </cfRule>
  </conditionalFormatting>
  <conditionalFormatting sqref="L21:L25">
    <cfRule type="containsText" dxfId="2122" priority="14" operator="containsText" text="OK">
      <formula>NOT(ISERROR(SEARCH(("OK"),(L21))))</formula>
    </cfRule>
  </conditionalFormatting>
  <conditionalFormatting sqref="L26:L30">
    <cfRule type="containsText" dxfId="2121" priority="15" operator="containsText" text="NG">
      <formula>NOT(ISERROR(SEARCH(("NG"),(L26))))</formula>
    </cfRule>
  </conditionalFormatting>
  <conditionalFormatting sqref="L26:L30">
    <cfRule type="containsText" dxfId="2120" priority="16" operator="containsText" text="OK">
      <formula>NOT(ISERROR(SEARCH(("OK"),(L26))))</formula>
    </cfRule>
  </conditionalFormatting>
  <conditionalFormatting sqref="O70:O80">
    <cfRule type="containsText" dxfId="2119" priority="17" operator="containsText" text="미해당">
      <formula>NOT(ISERROR(SEARCH(("미해당"),(O70))))</formula>
    </cfRule>
  </conditionalFormatting>
  <conditionalFormatting sqref="L53:L54">
    <cfRule type="containsText" dxfId="2118" priority="18" operator="containsText" text="NG">
      <formula>NOT(ISERROR(SEARCH(("NG"),(L53))))</formula>
    </cfRule>
  </conditionalFormatting>
  <conditionalFormatting sqref="L53:L54">
    <cfRule type="containsText" dxfId="2117" priority="19" operator="containsText" text="OK">
      <formula>NOT(ISERROR(SEARCH(("OK"),(L53))))</formula>
    </cfRule>
  </conditionalFormatting>
  <conditionalFormatting sqref="L64:L66">
    <cfRule type="containsText" dxfId="2116" priority="20" operator="containsText" text="NG">
      <formula>NOT(ISERROR(SEARCH(("NG"),(L64))))</formula>
    </cfRule>
  </conditionalFormatting>
  <conditionalFormatting sqref="L64:L66">
    <cfRule type="containsText" dxfId="2115" priority="21" operator="containsText" text="OK">
      <formula>NOT(ISERROR(SEARCH(("OK"),(L64))))</formula>
    </cfRule>
  </conditionalFormatting>
  <conditionalFormatting sqref="L67">
    <cfRule type="containsText" dxfId="2114" priority="22" operator="containsText" text="NG">
      <formula>NOT(ISERROR(SEARCH(("NG"),(L67))))</formula>
    </cfRule>
  </conditionalFormatting>
  <conditionalFormatting sqref="L67">
    <cfRule type="containsText" dxfId="2113" priority="23" operator="containsText" text="OK">
      <formula>NOT(ISERROR(SEARCH(("OK"),(L67))))</formula>
    </cfRule>
  </conditionalFormatting>
  <conditionalFormatting sqref="L56:L61">
    <cfRule type="containsText" dxfId="2112" priority="24" operator="containsText" text="NG">
      <formula>NOT(ISERROR(SEARCH(("NG"),(L56))))</formula>
    </cfRule>
  </conditionalFormatting>
  <conditionalFormatting sqref="L56:L61">
    <cfRule type="containsText" dxfId="2111" priority="25" operator="containsText" text="OK">
      <formula>NOT(ISERROR(SEARCH(("OK"),(L56))))</formula>
    </cfRule>
  </conditionalFormatting>
  <conditionalFormatting sqref="L31">
    <cfRule type="containsText" dxfId="2110" priority="26" operator="containsText" text="NG">
      <formula>NOT(ISERROR(SEARCH(("NG"),(L31))))</formula>
    </cfRule>
  </conditionalFormatting>
  <conditionalFormatting sqref="L31">
    <cfRule type="containsText" dxfId="2109" priority="27" operator="containsText" text="OK">
      <formula>NOT(ISERROR(SEARCH(("OK"),(L31))))</formula>
    </cfRule>
  </conditionalFormatting>
  <conditionalFormatting sqref="L62">
    <cfRule type="containsText" dxfId="2108" priority="28" operator="containsText" text="NG">
      <formula>NOT(ISERROR(SEARCH(("NG"),(L62))))</formula>
    </cfRule>
  </conditionalFormatting>
  <conditionalFormatting sqref="L62">
    <cfRule type="containsText" dxfId="2107" priority="29" operator="containsText" text="OK">
      <formula>NOT(ISERROR(SEARCH(("OK"),(L62))))</formula>
    </cfRule>
  </conditionalFormatting>
  <conditionalFormatting sqref="L68">
    <cfRule type="containsText" dxfId="2106" priority="30" operator="containsText" text="NG">
      <formula>NOT(ISERROR(SEARCH(("NG"),(L68))))</formula>
    </cfRule>
  </conditionalFormatting>
  <conditionalFormatting sqref="L68">
    <cfRule type="containsText" dxfId="2105" priority="31" operator="containsText" text="OK">
      <formula>NOT(ISERROR(SEARCH(("OK"),(L68))))</formula>
    </cfRule>
  </conditionalFormatting>
  <conditionalFormatting sqref="N70:N72 N74:N75 N77:N78 N80">
    <cfRule type="containsText" dxfId="2104" priority="32" operator="containsText" text="미해당">
      <formula>NOT(ISERROR(SEARCH(("미해당"),(N70))))</formula>
    </cfRule>
  </conditionalFormatting>
  <dataValidations count="2">
    <dataValidation type="list" allowBlank="1" showErrorMessage="1" sqref="P32 P57 P65">
      <formula1>"필수,중요,선택"</formula1>
    </dataValidation>
    <dataValidation type="list" allowBlank="1" showErrorMessage="1" sqref="K4:M5 K6:L6 K7:M7 K8:L8 K9:M9 K10:L10 K11:M11 K12:L12 K13:M13 K14:L14 K15:M15 K16:L16 K17:M17 K18:L18 K19:M19 K20:L20 K21:M45 K46:L46 K47:M53 K54:L54 K55:M72 K73:L78 K79:M80">
      <formula1>"Pass,Fail,NA"</formula1>
    </dataValidation>
  </dataValidations>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0.140625" customWidth="1"/>
    <col min="2" max="2" width="34" customWidth="1"/>
    <col min="3" max="3" width="23.42578125" customWidth="1"/>
    <col min="4" max="4" width="47.7109375" customWidth="1"/>
    <col min="5" max="6" width="61.7109375" customWidth="1"/>
    <col min="7" max="7" width="9" customWidth="1"/>
    <col min="8" max="8" width="90.7109375" customWidth="1"/>
    <col min="9" max="9" width="74.42578125" customWidth="1"/>
    <col min="10" max="10" width="9" customWidth="1"/>
    <col min="11" max="11" width="15.28515625" customWidth="1"/>
    <col min="12" max="12" width="10.140625" customWidth="1"/>
    <col min="13" max="13" width="35.85546875" customWidth="1"/>
    <col min="14" max="14" width="9" customWidth="1"/>
    <col min="15" max="17" width="20" customWidth="1"/>
    <col min="18" max="18" width="22.28515625" customWidth="1"/>
    <col min="19" max="19" width="14.5703125" customWidth="1"/>
    <col min="20" max="26" width="9" customWidth="1"/>
  </cols>
  <sheetData>
    <row r="1" spans="1:26" ht="39.75" customHeight="1">
      <c r="A1" s="64" t="str">
        <f t="array" ref="A1">"MEM_"&amp;TEXT(MAX(IFERROR(--MID($A$2:$A$5020,5,3),0)),"000")</f>
        <v>MEM_297</v>
      </c>
      <c r="B1" s="64"/>
      <c r="C1" s="64"/>
      <c r="D1" s="65" t="s">
        <v>331</v>
      </c>
      <c r="E1" s="66" t="s">
        <v>331</v>
      </c>
      <c r="F1" s="66" t="s">
        <v>331</v>
      </c>
      <c r="G1" s="248"/>
      <c r="H1" s="67" t="s">
        <v>331</v>
      </c>
      <c r="I1" s="67" t="s">
        <v>331</v>
      </c>
      <c r="J1" s="248"/>
      <c r="K1" s="4"/>
      <c r="L1" s="64"/>
      <c r="M1" s="64"/>
      <c r="N1" s="1"/>
      <c r="O1" s="64"/>
      <c r="P1" s="64"/>
      <c r="Q1" s="64"/>
      <c r="R1" s="64"/>
      <c r="S1" s="64"/>
    </row>
    <row r="2" spans="1:26" ht="39" customHeight="1">
      <c r="A2" s="68" t="s">
        <v>335</v>
      </c>
      <c r="B2" s="68" t="s">
        <v>338</v>
      </c>
      <c r="C2" s="68" t="s">
        <v>340</v>
      </c>
      <c r="D2" s="69" t="s">
        <v>341</v>
      </c>
      <c r="E2" s="69" t="s">
        <v>342</v>
      </c>
      <c r="F2" s="69" t="s">
        <v>343</v>
      </c>
      <c r="G2" s="344" t="s">
        <v>344</v>
      </c>
      <c r="H2" s="69" t="s">
        <v>345</v>
      </c>
      <c r="I2" s="69" t="s">
        <v>346</v>
      </c>
      <c r="J2" s="344"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6.5" customHeight="1">
      <c r="A3" s="72" t="s">
        <v>9225</v>
      </c>
      <c r="B3" s="75"/>
      <c r="C3" s="73"/>
      <c r="D3" s="72"/>
      <c r="E3" s="74"/>
      <c r="F3" s="74"/>
      <c r="G3" s="338"/>
      <c r="H3" s="72"/>
      <c r="I3" s="75"/>
      <c r="J3" s="338"/>
      <c r="K3" s="73"/>
      <c r="L3" s="72"/>
      <c r="M3" s="75"/>
      <c r="N3" s="76"/>
      <c r="O3" s="73"/>
      <c r="P3" s="73"/>
      <c r="Q3" s="73"/>
      <c r="R3" s="73"/>
      <c r="S3" s="73"/>
      <c r="T3" s="77"/>
      <c r="U3" s="77"/>
      <c r="V3" s="77"/>
      <c r="W3" s="77"/>
      <c r="X3" s="77"/>
      <c r="Y3" s="77"/>
      <c r="Z3" s="77"/>
    </row>
    <row r="4" spans="1:26" ht="16.5" customHeight="1">
      <c r="A4" s="101" t="s">
        <v>3697</v>
      </c>
      <c r="B4" s="224" t="s">
        <v>9237</v>
      </c>
      <c r="C4" s="224" t="s">
        <v>8943</v>
      </c>
      <c r="D4" s="202" t="s">
        <v>9238</v>
      </c>
      <c r="E4" s="171" t="s">
        <v>9240</v>
      </c>
      <c r="F4" s="171" t="s">
        <v>2854</v>
      </c>
      <c r="G4" s="172">
        <v>1</v>
      </c>
      <c r="H4" s="167" t="s">
        <v>9243</v>
      </c>
      <c r="I4" s="171" t="s">
        <v>9244</v>
      </c>
      <c r="J4" s="83"/>
      <c r="K4" s="104"/>
      <c r="L4" s="86"/>
      <c r="M4" s="117"/>
      <c r="N4" s="85"/>
      <c r="O4" s="83" t="s">
        <v>380</v>
      </c>
      <c r="P4" s="83" t="s">
        <v>380</v>
      </c>
      <c r="Q4" s="83" t="s">
        <v>380</v>
      </c>
      <c r="R4" s="83"/>
      <c r="S4" s="83"/>
      <c r="T4" s="118"/>
      <c r="U4" s="118"/>
      <c r="V4" s="118"/>
      <c r="W4" s="118"/>
      <c r="X4" s="118"/>
      <c r="Y4" s="118"/>
      <c r="Z4" s="118"/>
    </row>
    <row r="5" spans="1:26" ht="16.5" customHeight="1">
      <c r="A5" s="26" t="s">
        <v>9250</v>
      </c>
      <c r="B5" s="224" t="s">
        <v>9237</v>
      </c>
      <c r="C5" s="224" t="s">
        <v>8943</v>
      </c>
      <c r="D5" s="202" t="s">
        <v>9238</v>
      </c>
      <c r="E5" s="171" t="s">
        <v>9256</v>
      </c>
      <c r="F5" s="171" t="s">
        <v>2854</v>
      </c>
      <c r="G5" s="172">
        <v>1</v>
      </c>
      <c r="H5" s="167" t="s">
        <v>9260</v>
      </c>
      <c r="I5" s="171" t="s">
        <v>9261</v>
      </c>
      <c r="J5" s="83"/>
      <c r="K5" s="104"/>
      <c r="L5" s="86"/>
      <c r="M5" s="117"/>
      <c r="N5" s="85"/>
      <c r="O5" s="83" t="s">
        <v>380</v>
      </c>
      <c r="P5" s="83" t="s">
        <v>380</v>
      </c>
      <c r="Q5" s="83" t="s">
        <v>380</v>
      </c>
      <c r="R5" s="83"/>
      <c r="S5" s="83"/>
      <c r="T5" s="118"/>
      <c r="U5" s="118"/>
      <c r="V5" s="118"/>
      <c r="W5" s="118"/>
      <c r="X5" s="118"/>
      <c r="Y5" s="118"/>
      <c r="Z5" s="118"/>
    </row>
    <row r="6" spans="1:26" ht="16.5" customHeight="1">
      <c r="A6" s="26" t="s">
        <v>9265</v>
      </c>
      <c r="B6" s="224" t="s">
        <v>9237</v>
      </c>
      <c r="C6" s="224" t="s">
        <v>8943</v>
      </c>
      <c r="D6" s="202" t="s">
        <v>9238</v>
      </c>
      <c r="E6" s="171" t="s">
        <v>9267</v>
      </c>
      <c r="F6" s="171" t="s">
        <v>2854</v>
      </c>
      <c r="G6" s="172">
        <v>1</v>
      </c>
      <c r="H6" s="167" t="s">
        <v>9271</v>
      </c>
      <c r="I6" s="171" t="s">
        <v>9275</v>
      </c>
      <c r="J6" s="83"/>
      <c r="K6" s="104"/>
      <c r="L6" s="86"/>
      <c r="M6" s="117"/>
      <c r="N6" s="85"/>
      <c r="O6" s="83" t="s">
        <v>380</v>
      </c>
      <c r="P6" s="83" t="s">
        <v>380</v>
      </c>
      <c r="Q6" s="83" t="s">
        <v>380</v>
      </c>
      <c r="R6" s="83"/>
      <c r="S6" s="83"/>
      <c r="T6" s="118"/>
      <c r="U6" s="118"/>
      <c r="V6" s="118"/>
      <c r="W6" s="118"/>
      <c r="X6" s="118"/>
      <c r="Y6" s="118"/>
      <c r="Z6" s="118"/>
    </row>
    <row r="7" spans="1:26" ht="16.5" customHeight="1">
      <c r="A7" s="26" t="s">
        <v>9279</v>
      </c>
      <c r="B7" s="224" t="s">
        <v>9237</v>
      </c>
      <c r="C7" s="224" t="s">
        <v>8943</v>
      </c>
      <c r="D7" s="202" t="s">
        <v>9238</v>
      </c>
      <c r="E7" s="171" t="s">
        <v>9281</v>
      </c>
      <c r="F7" s="171" t="s">
        <v>2854</v>
      </c>
      <c r="G7" s="172">
        <v>1</v>
      </c>
      <c r="H7" s="167" t="s">
        <v>9284</v>
      </c>
      <c r="I7" s="171" t="s">
        <v>9286</v>
      </c>
      <c r="J7" s="83"/>
      <c r="K7" s="104"/>
      <c r="L7" s="86"/>
      <c r="M7" s="117"/>
      <c r="N7" s="85"/>
      <c r="O7" s="83" t="s">
        <v>380</v>
      </c>
      <c r="P7" s="83" t="s">
        <v>380</v>
      </c>
      <c r="Q7" s="83" t="s">
        <v>380</v>
      </c>
      <c r="R7" s="83"/>
      <c r="S7" s="83"/>
      <c r="T7" s="118"/>
      <c r="U7" s="118"/>
      <c r="V7" s="118"/>
      <c r="W7" s="118"/>
      <c r="X7" s="118"/>
      <c r="Y7" s="118"/>
      <c r="Z7" s="118"/>
    </row>
    <row r="8" spans="1:26" ht="16.5" customHeight="1">
      <c r="A8" s="26" t="s">
        <v>9290</v>
      </c>
      <c r="B8" s="224" t="s">
        <v>9237</v>
      </c>
      <c r="C8" s="224" t="s">
        <v>8943</v>
      </c>
      <c r="D8" s="202" t="s">
        <v>9238</v>
      </c>
      <c r="E8" s="171" t="s">
        <v>9295</v>
      </c>
      <c r="F8" s="171" t="s">
        <v>2854</v>
      </c>
      <c r="G8" s="172">
        <v>1</v>
      </c>
      <c r="H8" s="167" t="s">
        <v>9298</v>
      </c>
      <c r="I8" s="171" t="s">
        <v>9300</v>
      </c>
      <c r="J8" s="83"/>
      <c r="K8" s="104"/>
      <c r="L8" s="86"/>
      <c r="M8" s="117"/>
      <c r="N8" s="85"/>
      <c r="O8" s="83" t="s">
        <v>380</v>
      </c>
      <c r="P8" s="83" t="s">
        <v>380</v>
      </c>
      <c r="Q8" s="83" t="s">
        <v>380</v>
      </c>
      <c r="R8" s="83"/>
      <c r="S8" s="83"/>
      <c r="T8" s="118"/>
      <c r="U8" s="118"/>
      <c r="V8" s="118"/>
      <c r="W8" s="118"/>
      <c r="X8" s="118"/>
      <c r="Y8" s="118"/>
      <c r="Z8" s="118"/>
    </row>
    <row r="9" spans="1:26" ht="16.5" customHeight="1">
      <c r="A9" s="26" t="s">
        <v>9308</v>
      </c>
      <c r="B9" s="224" t="s">
        <v>9237</v>
      </c>
      <c r="C9" s="224" t="s">
        <v>8943</v>
      </c>
      <c r="D9" s="202" t="s">
        <v>9238</v>
      </c>
      <c r="E9" s="171" t="s">
        <v>9312</v>
      </c>
      <c r="F9" s="171" t="s">
        <v>2854</v>
      </c>
      <c r="G9" s="172">
        <v>1</v>
      </c>
      <c r="H9" s="167" t="s">
        <v>9313</v>
      </c>
      <c r="I9" s="171" t="s">
        <v>9315</v>
      </c>
      <c r="J9" s="83"/>
      <c r="K9" s="104"/>
      <c r="L9" s="86"/>
      <c r="M9" s="117"/>
      <c r="N9" s="85"/>
      <c r="O9" s="83" t="s">
        <v>380</v>
      </c>
      <c r="P9" s="83" t="s">
        <v>380</v>
      </c>
      <c r="Q9" s="83" t="s">
        <v>380</v>
      </c>
      <c r="R9" s="83"/>
      <c r="S9" s="83"/>
      <c r="T9" s="118"/>
      <c r="U9" s="118"/>
      <c r="V9" s="118"/>
      <c r="W9" s="118"/>
      <c r="X9" s="118"/>
      <c r="Y9" s="118"/>
      <c r="Z9" s="118"/>
    </row>
    <row r="10" spans="1:26" ht="16.5" customHeight="1">
      <c r="A10" s="26" t="s">
        <v>9320</v>
      </c>
      <c r="B10" s="224" t="s">
        <v>9237</v>
      </c>
      <c r="C10" s="224" t="s">
        <v>8943</v>
      </c>
      <c r="D10" s="202" t="s">
        <v>9238</v>
      </c>
      <c r="E10" s="171" t="s">
        <v>9325</v>
      </c>
      <c r="F10" s="171" t="s">
        <v>2854</v>
      </c>
      <c r="G10" s="172">
        <v>1</v>
      </c>
      <c r="H10" s="167" t="s">
        <v>9327</v>
      </c>
      <c r="I10" s="171" t="s">
        <v>9329</v>
      </c>
      <c r="J10" s="83"/>
      <c r="K10" s="104"/>
      <c r="L10" s="86"/>
      <c r="M10" s="117"/>
      <c r="N10" s="85"/>
      <c r="O10" s="83" t="s">
        <v>380</v>
      </c>
      <c r="P10" s="83" t="s">
        <v>380</v>
      </c>
      <c r="Q10" s="83" t="s">
        <v>380</v>
      </c>
      <c r="R10" s="83"/>
      <c r="S10" s="83"/>
      <c r="T10" s="118"/>
      <c r="U10" s="118"/>
      <c r="V10" s="118"/>
      <c r="W10" s="118"/>
      <c r="X10" s="118"/>
      <c r="Y10" s="118"/>
      <c r="Z10" s="118"/>
    </row>
    <row r="11" spans="1:26" ht="16.5" customHeight="1">
      <c r="A11" s="26" t="s">
        <v>9333</v>
      </c>
      <c r="B11" s="224" t="s">
        <v>9237</v>
      </c>
      <c r="C11" s="224" t="s">
        <v>8943</v>
      </c>
      <c r="D11" s="202" t="s">
        <v>9238</v>
      </c>
      <c r="E11" s="171" t="s">
        <v>9337</v>
      </c>
      <c r="F11" s="171" t="s">
        <v>2854</v>
      </c>
      <c r="G11" s="172">
        <v>1</v>
      </c>
      <c r="H11" s="167" t="s">
        <v>9339</v>
      </c>
      <c r="I11" s="171" t="s">
        <v>9340</v>
      </c>
      <c r="J11" s="83"/>
      <c r="K11" s="104"/>
      <c r="L11" s="86"/>
      <c r="M11" s="117"/>
      <c r="N11" s="85"/>
      <c r="O11" s="83" t="s">
        <v>380</v>
      </c>
      <c r="P11" s="83" t="s">
        <v>380</v>
      </c>
      <c r="Q11" s="83" t="s">
        <v>380</v>
      </c>
      <c r="R11" s="83"/>
      <c r="S11" s="83"/>
      <c r="T11" s="118"/>
      <c r="U11" s="118"/>
      <c r="V11" s="118"/>
      <c r="W11" s="118"/>
      <c r="X11" s="118"/>
      <c r="Y11" s="118"/>
      <c r="Z11" s="118"/>
    </row>
    <row r="12" spans="1:26" ht="16.5" customHeight="1">
      <c r="A12" s="608" t="s">
        <v>9347</v>
      </c>
      <c r="B12" s="616" t="s">
        <v>9237</v>
      </c>
      <c r="C12" s="616" t="s">
        <v>8943</v>
      </c>
      <c r="D12" s="659" t="s">
        <v>9238</v>
      </c>
      <c r="E12" s="634" t="s">
        <v>9349</v>
      </c>
      <c r="F12" s="634" t="s">
        <v>2854</v>
      </c>
      <c r="G12" s="633">
        <v>1</v>
      </c>
      <c r="H12" s="627" t="s">
        <v>9352</v>
      </c>
      <c r="I12" s="634" t="s">
        <v>9353</v>
      </c>
      <c r="J12" s="83"/>
      <c r="K12" s="104"/>
      <c r="L12" s="86"/>
      <c r="M12" s="117"/>
      <c r="N12" s="85"/>
      <c r="O12" s="83" t="s">
        <v>380</v>
      </c>
      <c r="P12" s="83" t="s">
        <v>380</v>
      </c>
      <c r="Q12" s="83" t="s">
        <v>380</v>
      </c>
      <c r="R12" s="83" t="s">
        <v>101</v>
      </c>
      <c r="S12" s="83"/>
      <c r="T12" s="118"/>
      <c r="U12" s="118"/>
      <c r="V12" s="118"/>
      <c r="W12" s="118"/>
      <c r="X12" s="118"/>
      <c r="Y12" s="118"/>
      <c r="Z12" s="118"/>
    </row>
    <row r="13" spans="1:26" ht="16.5" customHeight="1">
      <c r="A13" s="101" t="s">
        <v>3710</v>
      </c>
      <c r="B13" s="224" t="s">
        <v>9237</v>
      </c>
      <c r="C13" s="224" t="s">
        <v>8943</v>
      </c>
      <c r="D13" s="202" t="s">
        <v>9360</v>
      </c>
      <c r="E13" s="171" t="s">
        <v>9361</v>
      </c>
      <c r="F13" s="171" t="s">
        <v>2854</v>
      </c>
      <c r="G13" s="172">
        <v>1</v>
      </c>
      <c r="H13" s="167" t="s">
        <v>9362</v>
      </c>
      <c r="I13" s="171" t="s">
        <v>9363</v>
      </c>
      <c r="J13" s="83"/>
      <c r="K13" s="104"/>
      <c r="L13" s="86"/>
      <c r="M13" s="117"/>
      <c r="N13" s="85"/>
      <c r="O13" s="83" t="s">
        <v>380</v>
      </c>
      <c r="P13" s="83" t="s">
        <v>380</v>
      </c>
      <c r="Q13" s="83" t="s">
        <v>380</v>
      </c>
      <c r="R13" s="83"/>
      <c r="S13" s="83"/>
      <c r="T13" s="118"/>
      <c r="U13" s="118"/>
      <c r="V13" s="118"/>
      <c r="W13" s="118"/>
      <c r="X13" s="118"/>
      <c r="Y13" s="118"/>
      <c r="Z13" s="118"/>
    </row>
    <row r="14" spans="1:26" ht="16.5" customHeight="1">
      <c r="A14" s="26" t="s">
        <v>9368</v>
      </c>
      <c r="B14" s="224" t="s">
        <v>9237</v>
      </c>
      <c r="C14" s="224" t="s">
        <v>8943</v>
      </c>
      <c r="D14" s="202" t="s">
        <v>9360</v>
      </c>
      <c r="E14" s="171" t="s">
        <v>9370</v>
      </c>
      <c r="F14" s="171" t="s">
        <v>2854</v>
      </c>
      <c r="G14" s="172">
        <v>1</v>
      </c>
      <c r="H14" s="167" t="s">
        <v>9373</v>
      </c>
      <c r="I14" s="171" t="s">
        <v>9374</v>
      </c>
      <c r="J14" s="83"/>
      <c r="K14" s="104"/>
      <c r="L14" s="86"/>
      <c r="M14" s="117"/>
      <c r="N14" s="85"/>
      <c r="O14" s="83" t="s">
        <v>380</v>
      </c>
      <c r="P14" s="83" t="s">
        <v>380</v>
      </c>
      <c r="Q14" s="83" t="s">
        <v>380</v>
      </c>
      <c r="R14" s="83"/>
      <c r="S14" s="83"/>
      <c r="T14" s="118"/>
      <c r="U14" s="118"/>
      <c r="V14" s="118"/>
      <c r="W14" s="118"/>
      <c r="X14" s="118"/>
      <c r="Y14" s="118"/>
      <c r="Z14" s="118"/>
    </row>
    <row r="15" spans="1:26" ht="16.5" customHeight="1">
      <c r="A15" s="26" t="s">
        <v>9382</v>
      </c>
      <c r="B15" s="224" t="s">
        <v>9237</v>
      </c>
      <c r="C15" s="224" t="s">
        <v>8943</v>
      </c>
      <c r="D15" s="202" t="s">
        <v>9360</v>
      </c>
      <c r="E15" s="171" t="s">
        <v>9383</v>
      </c>
      <c r="F15" s="171" t="s">
        <v>2854</v>
      </c>
      <c r="G15" s="172">
        <v>1</v>
      </c>
      <c r="H15" s="167" t="s">
        <v>9386</v>
      </c>
      <c r="I15" s="171" t="s">
        <v>9387</v>
      </c>
      <c r="J15" s="83"/>
      <c r="K15" s="104"/>
      <c r="L15" s="86"/>
      <c r="M15" s="117"/>
      <c r="N15" s="85"/>
      <c r="O15" s="83" t="s">
        <v>380</v>
      </c>
      <c r="P15" s="83" t="s">
        <v>380</v>
      </c>
      <c r="Q15" s="83" t="s">
        <v>380</v>
      </c>
      <c r="R15" s="83"/>
      <c r="S15" s="83"/>
      <c r="T15" s="118"/>
      <c r="U15" s="118"/>
      <c r="V15" s="118"/>
      <c r="W15" s="118"/>
      <c r="X15" s="118"/>
      <c r="Y15" s="118"/>
      <c r="Z15" s="118"/>
    </row>
    <row r="16" spans="1:26" ht="16.5" customHeight="1">
      <c r="A16" s="26" t="s">
        <v>9393</v>
      </c>
      <c r="B16" s="224" t="s">
        <v>9237</v>
      </c>
      <c r="C16" s="224" t="s">
        <v>8943</v>
      </c>
      <c r="D16" s="202" t="s">
        <v>9360</v>
      </c>
      <c r="E16" s="171" t="s">
        <v>9394</v>
      </c>
      <c r="F16" s="171" t="s">
        <v>2854</v>
      </c>
      <c r="G16" s="172">
        <v>1</v>
      </c>
      <c r="H16" s="167" t="s">
        <v>9397</v>
      </c>
      <c r="I16" s="171" t="s">
        <v>9398</v>
      </c>
      <c r="J16" s="83"/>
      <c r="K16" s="104"/>
      <c r="L16" s="86"/>
      <c r="M16" s="117"/>
      <c r="N16" s="85"/>
      <c r="O16" s="83" t="s">
        <v>380</v>
      </c>
      <c r="P16" s="83" t="s">
        <v>380</v>
      </c>
      <c r="Q16" s="83" t="s">
        <v>380</v>
      </c>
      <c r="R16" s="83"/>
      <c r="S16" s="83"/>
      <c r="T16" s="118"/>
      <c r="U16" s="118"/>
      <c r="V16" s="118"/>
      <c r="W16" s="118"/>
      <c r="X16" s="118"/>
      <c r="Y16" s="118"/>
      <c r="Z16" s="118"/>
    </row>
    <row r="17" spans="1:26" ht="16.5" customHeight="1">
      <c r="A17" s="26" t="s">
        <v>9403</v>
      </c>
      <c r="B17" s="224" t="s">
        <v>9237</v>
      </c>
      <c r="C17" s="224" t="s">
        <v>8943</v>
      </c>
      <c r="D17" s="202" t="s">
        <v>9360</v>
      </c>
      <c r="E17" s="171" t="s">
        <v>9407</v>
      </c>
      <c r="F17" s="171" t="s">
        <v>2854</v>
      </c>
      <c r="G17" s="172">
        <v>1</v>
      </c>
      <c r="H17" s="167" t="s">
        <v>9408</v>
      </c>
      <c r="I17" s="171" t="s">
        <v>9409</v>
      </c>
      <c r="J17" s="83"/>
      <c r="K17" s="104"/>
      <c r="L17" s="86"/>
      <c r="M17" s="117"/>
      <c r="N17" s="85"/>
      <c r="O17" s="83" t="s">
        <v>380</v>
      </c>
      <c r="P17" s="83" t="s">
        <v>380</v>
      </c>
      <c r="Q17" s="83" t="s">
        <v>380</v>
      </c>
      <c r="R17" s="83"/>
      <c r="S17" s="83"/>
      <c r="T17" s="118"/>
      <c r="U17" s="118"/>
      <c r="V17" s="118"/>
      <c r="W17" s="118"/>
      <c r="X17" s="118"/>
      <c r="Y17" s="118"/>
      <c r="Z17" s="118"/>
    </row>
    <row r="18" spans="1:26" ht="16.5" customHeight="1">
      <c r="A18" s="26" t="s">
        <v>9412</v>
      </c>
      <c r="B18" s="224" t="s">
        <v>9237</v>
      </c>
      <c r="C18" s="224" t="s">
        <v>8943</v>
      </c>
      <c r="D18" s="202" t="s">
        <v>9360</v>
      </c>
      <c r="E18" s="171" t="s">
        <v>9414</v>
      </c>
      <c r="F18" s="171" t="s">
        <v>2854</v>
      </c>
      <c r="G18" s="172">
        <v>1</v>
      </c>
      <c r="H18" s="167" t="s">
        <v>9415</v>
      </c>
      <c r="I18" s="171" t="s">
        <v>9416</v>
      </c>
      <c r="J18" s="83"/>
      <c r="K18" s="104"/>
      <c r="L18" s="86"/>
      <c r="M18" s="117"/>
      <c r="N18" s="85"/>
      <c r="O18" s="83" t="s">
        <v>380</v>
      </c>
      <c r="P18" s="83" t="s">
        <v>380</v>
      </c>
      <c r="Q18" s="83" t="s">
        <v>380</v>
      </c>
      <c r="R18" s="83"/>
      <c r="S18" s="83"/>
      <c r="T18" s="118"/>
      <c r="U18" s="118"/>
      <c r="V18" s="118"/>
      <c r="W18" s="118"/>
      <c r="X18" s="118"/>
      <c r="Y18" s="118"/>
      <c r="Z18" s="118"/>
    </row>
    <row r="19" spans="1:26" ht="16.5" customHeight="1">
      <c r="A19" s="26" t="s">
        <v>9420</v>
      </c>
      <c r="B19" s="224" t="s">
        <v>9237</v>
      </c>
      <c r="C19" s="224" t="s">
        <v>8943</v>
      </c>
      <c r="D19" s="202" t="s">
        <v>9360</v>
      </c>
      <c r="E19" s="171" t="s">
        <v>9422</v>
      </c>
      <c r="F19" s="171" t="s">
        <v>2854</v>
      </c>
      <c r="G19" s="172">
        <v>1</v>
      </c>
      <c r="H19" s="167" t="s">
        <v>9423</v>
      </c>
      <c r="I19" s="171" t="s">
        <v>9426</v>
      </c>
      <c r="J19" s="83"/>
      <c r="K19" s="104"/>
      <c r="L19" s="86"/>
      <c r="M19" s="117"/>
      <c r="N19" s="85"/>
      <c r="O19" s="83" t="s">
        <v>380</v>
      </c>
      <c r="P19" s="83" t="s">
        <v>380</v>
      </c>
      <c r="Q19" s="83" t="s">
        <v>380</v>
      </c>
      <c r="R19" s="83"/>
      <c r="S19" s="83"/>
      <c r="T19" s="118"/>
      <c r="U19" s="118"/>
      <c r="V19" s="118"/>
      <c r="W19" s="118"/>
      <c r="X19" s="118"/>
      <c r="Y19" s="118"/>
      <c r="Z19" s="118"/>
    </row>
    <row r="20" spans="1:26" ht="16.5" customHeight="1">
      <c r="A20" s="608" t="s">
        <v>9432</v>
      </c>
      <c r="B20" s="616" t="s">
        <v>9237</v>
      </c>
      <c r="C20" s="616" t="s">
        <v>8943</v>
      </c>
      <c r="D20" s="659" t="s">
        <v>9360</v>
      </c>
      <c r="E20" s="634" t="s">
        <v>9434</v>
      </c>
      <c r="F20" s="634" t="s">
        <v>2854</v>
      </c>
      <c r="G20" s="633">
        <v>1</v>
      </c>
      <c r="H20" s="627" t="s">
        <v>9437</v>
      </c>
      <c r="I20" s="634" t="s">
        <v>9439</v>
      </c>
      <c r="J20" s="83"/>
      <c r="K20" s="104"/>
      <c r="L20" s="86"/>
      <c r="M20" s="117"/>
      <c r="N20" s="85"/>
      <c r="O20" s="83" t="s">
        <v>380</v>
      </c>
      <c r="P20" s="83" t="s">
        <v>380</v>
      </c>
      <c r="Q20" s="83" t="s">
        <v>380</v>
      </c>
      <c r="R20" s="83" t="s">
        <v>101</v>
      </c>
      <c r="S20" s="83"/>
      <c r="T20" s="118"/>
      <c r="U20" s="118"/>
      <c r="V20" s="118"/>
      <c r="W20" s="118"/>
      <c r="X20" s="118"/>
      <c r="Y20" s="118"/>
      <c r="Z20" s="118"/>
    </row>
    <row r="21" spans="1:26" ht="16.5" customHeight="1">
      <c r="A21" s="101" t="s">
        <v>3718</v>
      </c>
      <c r="B21" s="224" t="s">
        <v>9237</v>
      </c>
      <c r="C21" s="224" t="s">
        <v>8943</v>
      </c>
      <c r="D21" s="120" t="s">
        <v>9447</v>
      </c>
      <c r="E21" s="120" t="s">
        <v>9448</v>
      </c>
      <c r="F21" s="120" t="s">
        <v>9449</v>
      </c>
      <c r="G21" s="26">
        <v>1</v>
      </c>
      <c r="H21" s="92" t="s">
        <v>9451</v>
      </c>
      <c r="I21" s="167" t="s">
        <v>9452</v>
      </c>
      <c r="J21" s="86"/>
      <c r="K21" s="104"/>
      <c r="L21" s="86"/>
      <c r="M21" s="84"/>
      <c r="N21" s="85"/>
      <c r="O21" s="83" t="s">
        <v>380</v>
      </c>
      <c r="P21" s="83" t="s">
        <v>380</v>
      </c>
      <c r="Q21" s="83" t="s">
        <v>380</v>
      </c>
      <c r="R21" s="83"/>
      <c r="S21" s="83"/>
      <c r="T21" s="118"/>
      <c r="U21" s="118"/>
      <c r="V21" s="118"/>
      <c r="W21" s="118"/>
      <c r="X21" s="118"/>
      <c r="Y21" s="118"/>
      <c r="Z21" s="118"/>
    </row>
    <row r="22" spans="1:26" ht="16.5" customHeight="1">
      <c r="A22" s="26" t="s">
        <v>9462</v>
      </c>
      <c r="B22" s="224" t="s">
        <v>9237</v>
      </c>
      <c r="C22" s="224" t="s">
        <v>8943</v>
      </c>
      <c r="D22" s="120" t="s">
        <v>9447</v>
      </c>
      <c r="E22" s="120" t="s">
        <v>9463</v>
      </c>
      <c r="F22" s="120" t="s">
        <v>9449</v>
      </c>
      <c r="G22" s="26">
        <v>1</v>
      </c>
      <c r="H22" s="92" t="s">
        <v>9466</v>
      </c>
      <c r="I22" s="167" t="s">
        <v>9452</v>
      </c>
      <c r="J22" s="86"/>
      <c r="K22" s="104"/>
      <c r="L22" s="86"/>
      <c r="M22" s="84"/>
      <c r="N22" s="85"/>
      <c r="O22" s="83" t="s">
        <v>380</v>
      </c>
      <c r="P22" s="83" t="s">
        <v>380</v>
      </c>
      <c r="Q22" s="83" t="s">
        <v>380</v>
      </c>
      <c r="R22" s="83" t="s">
        <v>103</v>
      </c>
      <c r="S22" s="83"/>
      <c r="T22" s="118"/>
      <c r="U22" s="118"/>
      <c r="V22" s="118"/>
      <c r="W22" s="118"/>
      <c r="X22" s="118"/>
      <c r="Y22" s="118"/>
      <c r="Z22" s="118"/>
    </row>
    <row r="23" spans="1:26" ht="16.5" customHeight="1">
      <c r="A23" s="26" t="s">
        <v>9469</v>
      </c>
      <c r="B23" s="224" t="s">
        <v>9237</v>
      </c>
      <c r="C23" s="224" t="s">
        <v>8943</v>
      </c>
      <c r="D23" s="120" t="s">
        <v>9447</v>
      </c>
      <c r="E23" s="120" t="s">
        <v>9472</v>
      </c>
      <c r="F23" s="120" t="s">
        <v>9449</v>
      </c>
      <c r="G23" s="26">
        <v>1</v>
      </c>
      <c r="H23" s="92" t="s">
        <v>9473</v>
      </c>
      <c r="I23" s="167" t="s">
        <v>9452</v>
      </c>
      <c r="J23" s="86"/>
      <c r="K23" s="104"/>
      <c r="L23" s="86"/>
      <c r="M23" s="84"/>
      <c r="N23" s="85"/>
      <c r="O23" s="83" t="s">
        <v>380</v>
      </c>
      <c r="P23" s="83" t="s">
        <v>380</v>
      </c>
      <c r="Q23" s="83" t="s">
        <v>380</v>
      </c>
      <c r="R23" s="83"/>
      <c r="S23" s="83"/>
      <c r="T23" s="118"/>
      <c r="U23" s="118"/>
      <c r="V23" s="118"/>
      <c r="W23" s="118"/>
      <c r="X23" s="118"/>
      <c r="Y23" s="118"/>
      <c r="Z23" s="118"/>
    </row>
    <row r="24" spans="1:26" ht="16.5" customHeight="1">
      <c r="A24" s="26" t="s">
        <v>9475</v>
      </c>
      <c r="B24" s="224" t="s">
        <v>9237</v>
      </c>
      <c r="C24" s="224" t="s">
        <v>8943</v>
      </c>
      <c r="D24" s="120" t="s">
        <v>9447</v>
      </c>
      <c r="E24" s="120" t="s">
        <v>9479</v>
      </c>
      <c r="F24" s="120" t="s">
        <v>9449</v>
      </c>
      <c r="G24" s="26">
        <v>1</v>
      </c>
      <c r="H24" s="92" t="s">
        <v>9482</v>
      </c>
      <c r="I24" s="167" t="s">
        <v>9452</v>
      </c>
      <c r="J24" s="86"/>
      <c r="K24" s="104"/>
      <c r="L24" s="86"/>
      <c r="M24" s="84"/>
      <c r="N24" s="85"/>
      <c r="O24" s="83" t="s">
        <v>380</v>
      </c>
      <c r="P24" s="83" t="s">
        <v>380</v>
      </c>
      <c r="Q24" s="83" t="s">
        <v>380</v>
      </c>
      <c r="R24" s="83" t="s">
        <v>103</v>
      </c>
      <c r="S24" s="83"/>
      <c r="T24" s="118"/>
      <c r="U24" s="118"/>
      <c r="V24" s="118"/>
      <c r="W24" s="118"/>
      <c r="X24" s="118"/>
      <c r="Y24" s="118"/>
      <c r="Z24" s="118"/>
    </row>
    <row r="25" spans="1:26" ht="16.5" customHeight="1">
      <c r="A25" s="26" t="s">
        <v>9489</v>
      </c>
      <c r="B25" s="224" t="s">
        <v>9237</v>
      </c>
      <c r="C25" s="224" t="s">
        <v>8943</v>
      </c>
      <c r="D25" s="120" t="s">
        <v>9447</v>
      </c>
      <c r="E25" s="120" t="s">
        <v>9491</v>
      </c>
      <c r="F25" s="120" t="s">
        <v>9449</v>
      </c>
      <c r="G25" s="26">
        <v>1</v>
      </c>
      <c r="H25" s="92" t="s">
        <v>9494</v>
      </c>
      <c r="I25" s="167" t="s">
        <v>9452</v>
      </c>
      <c r="J25" s="86"/>
      <c r="K25" s="104"/>
      <c r="L25" s="86"/>
      <c r="M25" s="84"/>
      <c r="N25" s="85"/>
      <c r="O25" s="83" t="s">
        <v>380</v>
      </c>
      <c r="P25" s="83" t="s">
        <v>380</v>
      </c>
      <c r="Q25" s="83" t="s">
        <v>380</v>
      </c>
      <c r="R25" s="83"/>
      <c r="S25" s="83"/>
      <c r="T25" s="118"/>
      <c r="U25" s="118"/>
      <c r="V25" s="118"/>
      <c r="W25" s="118"/>
      <c r="X25" s="118"/>
      <c r="Y25" s="118"/>
      <c r="Z25" s="118"/>
    </row>
    <row r="26" spans="1:26" ht="16.5" customHeight="1">
      <c r="A26" s="26" t="s">
        <v>9500</v>
      </c>
      <c r="B26" s="224" t="s">
        <v>9237</v>
      </c>
      <c r="C26" s="224" t="s">
        <v>8943</v>
      </c>
      <c r="D26" s="120" t="s">
        <v>9447</v>
      </c>
      <c r="E26" s="120" t="s">
        <v>9502</v>
      </c>
      <c r="F26" s="120" t="s">
        <v>9449</v>
      </c>
      <c r="G26" s="26">
        <v>1</v>
      </c>
      <c r="H26" s="92" t="s">
        <v>9504</v>
      </c>
      <c r="I26" s="167" t="s">
        <v>9452</v>
      </c>
      <c r="J26" s="86"/>
      <c r="K26" s="104"/>
      <c r="L26" s="86"/>
      <c r="M26" s="84"/>
      <c r="N26" s="85"/>
      <c r="O26" s="83" t="s">
        <v>380</v>
      </c>
      <c r="P26" s="83" t="s">
        <v>380</v>
      </c>
      <c r="Q26" s="83" t="s">
        <v>380</v>
      </c>
      <c r="R26" s="83" t="s">
        <v>103</v>
      </c>
      <c r="S26" s="83"/>
      <c r="T26" s="118"/>
      <c r="U26" s="118"/>
      <c r="V26" s="118"/>
      <c r="W26" s="118"/>
      <c r="X26" s="118"/>
      <c r="Y26" s="118"/>
      <c r="Z26" s="118"/>
    </row>
    <row r="27" spans="1:26" ht="16.5" customHeight="1">
      <c r="A27" s="608" t="s">
        <v>9506</v>
      </c>
      <c r="B27" s="616" t="s">
        <v>9237</v>
      </c>
      <c r="C27" s="616" t="s">
        <v>8943</v>
      </c>
      <c r="D27" s="609" t="s">
        <v>9447</v>
      </c>
      <c r="E27" s="609" t="s">
        <v>9181</v>
      </c>
      <c r="F27" s="609" t="s">
        <v>9449</v>
      </c>
      <c r="G27" s="608">
        <v>1</v>
      </c>
      <c r="H27" s="612" t="s">
        <v>9509</v>
      </c>
      <c r="I27" s="627" t="s">
        <v>9511</v>
      </c>
      <c r="J27" s="86"/>
      <c r="K27" s="104"/>
      <c r="L27" s="86"/>
      <c r="M27" s="84"/>
      <c r="N27" s="85"/>
      <c r="O27" s="83" t="s">
        <v>380</v>
      </c>
      <c r="P27" s="83" t="s">
        <v>380</v>
      </c>
      <c r="Q27" s="83" t="s">
        <v>380</v>
      </c>
      <c r="R27" s="83" t="s">
        <v>101</v>
      </c>
      <c r="S27" s="83"/>
      <c r="T27" s="118"/>
      <c r="U27" s="118"/>
      <c r="V27" s="118"/>
      <c r="W27" s="118"/>
      <c r="X27" s="118"/>
      <c r="Y27" s="118"/>
      <c r="Z27" s="118"/>
    </row>
    <row r="28" spans="1:26" ht="16.5" customHeight="1">
      <c r="A28" s="26" t="s">
        <v>9517</v>
      </c>
      <c r="B28" s="224" t="s">
        <v>9237</v>
      </c>
      <c r="C28" s="224" t="s">
        <v>8943</v>
      </c>
      <c r="D28" s="120" t="s">
        <v>9447</v>
      </c>
      <c r="E28" s="120" t="s">
        <v>9218</v>
      </c>
      <c r="F28" s="120" t="s">
        <v>9449</v>
      </c>
      <c r="G28" s="26">
        <v>1</v>
      </c>
      <c r="H28" s="92" t="s">
        <v>9521</v>
      </c>
      <c r="I28" s="167" t="s">
        <v>9522</v>
      </c>
      <c r="J28" s="86"/>
      <c r="K28" s="104"/>
      <c r="L28" s="86"/>
      <c r="M28" s="84"/>
      <c r="N28" s="85"/>
      <c r="O28" s="83" t="s">
        <v>380</v>
      </c>
      <c r="P28" s="83" t="s">
        <v>380</v>
      </c>
      <c r="Q28" s="83" t="s">
        <v>380</v>
      </c>
      <c r="R28" s="83"/>
      <c r="S28" s="83"/>
      <c r="T28" s="118"/>
      <c r="U28" s="118"/>
      <c r="V28" s="118"/>
      <c r="W28" s="118"/>
      <c r="X28" s="118"/>
      <c r="Y28" s="118"/>
      <c r="Z28" s="118"/>
    </row>
    <row r="29" spans="1:26" ht="16.5" customHeight="1">
      <c r="A29" s="26" t="s">
        <v>9524</v>
      </c>
      <c r="B29" s="224" t="s">
        <v>9237</v>
      </c>
      <c r="C29" s="224" t="s">
        <v>8943</v>
      </c>
      <c r="D29" s="120" t="s">
        <v>9447</v>
      </c>
      <c r="E29" s="120" t="s">
        <v>1150</v>
      </c>
      <c r="F29" s="120" t="s">
        <v>9449</v>
      </c>
      <c r="G29" s="26">
        <v>1</v>
      </c>
      <c r="H29" s="92" t="s">
        <v>9528</v>
      </c>
      <c r="I29" s="170" t="s">
        <v>9530</v>
      </c>
      <c r="J29" s="86"/>
      <c r="K29" s="104"/>
      <c r="L29" s="86"/>
      <c r="M29" s="84"/>
      <c r="N29" s="85"/>
      <c r="O29" s="83" t="s">
        <v>380</v>
      </c>
      <c r="P29" s="83" t="s">
        <v>380</v>
      </c>
      <c r="Q29" s="83" t="s">
        <v>380</v>
      </c>
      <c r="R29" s="83" t="s">
        <v>67</v>
      </c>
      <c r="S29" s="83"/>
      <c r="T29" s="118"/>
      <c r="U29" s="118"/>
      <c r="V29" s="118"/>
      <c r="W29" s="118"/>
      <c r="X29" s="118"/>
      <c r="Y29" s="118"/>
      <c r="Z29" s="118"/>
    </row>
    <row r="30" spans="1:26" ht="16.5" customHeight="1">
      <c r="A30" s="26" t="s">
        <v>3725</v>
      </c>
      <c r="B30" s="224" t="s">
        <v>9237</v>
      </c>
      <c r="C30" s="224" t="s">
        <v>8943</v>
      </c>
      <c r="D30" s="120" t="s">
        <v>9534</v>
      </c>
      <c r="E30" s="92" t="s">
        <v>9535</v>
      </c>
      <c r="F30" s="92" t="s">
        <v>2854</v>
      </c>
      <c r="G30" s="26">
        <v>1</v>
      </c>
      <c r="H30" s="92" t="s">
        <v>9538</v>
      </c>
      <c r="I30" s="167" t="s">
        <v>9539</v>
      </c>
      <c r="J30" s="86"/>
      <c r="K30" s="104"/>
      <c r="L30" s="86"/>
      <c r="M30" s="84"/>
      <c r="N30" s="85"/>
      <c r="O30" s="83" t="s">
        <v>380</v>
      </c>
      <c r="P30" s="83" t="s">
        <v>380</v>
      </c>
      <c r="Q30" s="83" t="s">
        <v>380</v>
      </c>
      <c r="R30" s="83"/>
      <c r="S30" s="83"/>
      <c r="T30" s="118"/>
      <c r="U30" s="118"/>
      <c r="V30" s="118"/>
      <c r="W30" s="118"/>
      <c r="X30" s="118"/>
      <c r="Y30" s="118"/>
      <c r="Z30" s="118"/>
    </row>
    <row r="31" spans="1:26" ht="16.5" customHeight="1">
      <c r="A31" s="26" t="s">
        <v>9544</v>
      </c>
      <c r="B31" s="224" t="s">
        <v>9237</v>
      </c>
      <c r="C31" s="224" t="s">
        <v>8943</v>
      </c>
      <c r="D31" s="120" t="s">
        <v>9534</v>
      </c>
      <c r="E31" s="92" t="s">
        <v>9547</v>
      </c>
      <c r="F31" s="92" t="s">
        <v>2854</v>
      </c>
      <c r="G31" s="26">
        <v>1</v>
      </c>
      <c r="H31" s="92" t="s">
        <v>9548</v>
      </c>
      <c r="I31" s="167" t="s">
        <v>9549</v>
      </c>
      <c r="J31" s="86"/>
      <c r="K31" s="104"/>
      <c r="L31" s="86"/>
      <c r="M31" s="84"/>
      <c r="N31" s="85"/>
      <c r="O31" s="83" t="s">
        <v>380</v>
      </c>
      <c r="P31" s="83" t="s">
        <v>380</v>
      </c>
      <c r="Q31" s="83" t="s">
        <v>380</v>
      </c>
      <c r="R31" s="83"/>
      <c r="S31" s="83"/>
      <c r="T31" s="118"/>
      <c r="U31" s="118"/>
      <c r="V31" s="118"/>
      <c r="W31" s="118"/>
      <c r="X31" s="118"/>
      <c r="Y31" s="118"/>
      <c r="Z31" s="118"/>
    </row>
    <row r="32" spans="1:26" ht="16.5" customHeight="1">
      <c r="A32" s="26" t="s">
        <v>9555</v>
      </c>
      <c r="B32" s="224" t="s">
        <v>9237</v>
      </c>
      <c r="C32" s="224" t="s">
        <v>8943</v>
      </c>
      <c r="D32" s="120" t="s">
        <v>9534</v>
      </c>
      <c r="E32" s="92" t="s">
        <v>9558</v>
      </c>
      <c r="F32" s="92" t="s">
        <v>2854</v>
      </c>
      <c r="G32" s="26">
        <v>1</v>
      </c>
      <c r="H32" s="92" t="s">
        <v>9559</v>
      </c>
      <c r="I32" s="167" t="s">
        <v>9561</v>
      </c>
      <c r="J32" s="86"/>
      <c r="K32" s="104"/>
      <c r="L32" s="86"/>
      <c r="M32" s="84"/>
      <c r="N32" s="85"/>
      <c r="O32" s="83" t="s">
        <v>380</v>
      </c>
      <c r="P32" s="83" t="s">
        <v>380</v>
      </c>
      <c r="Q32" s="83" t="s">
        <v>380</v>
      </c>
      <c r="R32" s="83"/>
      <c r="S32" s="83"/>
      <c r="T32" s="118"/>
      <c r="U32" s="118"/>
      <c r="V32" s="118"/>
      <c r="W32" s="118"/>
      <c r="X32" s="118"/>
      <c r="Y32" s="118"/>
      <c r="Z32" s="118"/>
    </row>
    <row r="33" spans="1:26" ht="16.5" customHeight="1">
      <c r="A33" s="26" t="s">
        <v>9565</v>
      </c>
      <c r="B33" s="224" t="s">
        <v>9237</v>
      </c>
      <c r="C33" s="224" t="s">
        <v>8943</v>
      </c>
      <c r="D33" s="120" t="s">
        <v>9534</v>
      </c>
      <c r="E33" s="92" t="s">
        <v>9568</v>
      </c>
      <c r="F33" s="92" t="s">
        <v>2854</v>
      </c>
      <c r="G33" s="26">
        <v>1</v>
      </c>
      <c r="H33" s="92" t="s">
        <v>9538</v>
      </c>
      <c r="I33" s="167" t="s">
        <v>9570</v>
      </c>
      <c r="J33" s="86"/>
      <c r="K33" s="104"/>
      <c r="L33" s="86"/>
      <c r="M33" s="84"/>
      <c r="N33" s="85"/>
      <c r="O33" s="83" t="s">
        <v>380</v>
      </c>
      <c r="P33" s="83" t="s">
        <v>380</v>
      </c>
      <c r="Q33" s="83" t="s">
        <v>380</v>
      </c>
      <c r="R33" s="83"/>
      <c r="S33" s="83"/>
      <c r="T33" s="118"/>
      <c r="U33" s="118"/>
      <c r="V33" s="118"/>
      <c r="W33" s="118"/>
      <c r="X33" s="118"/>
      <c r="Y33" s="118"/>
      <c r="Z33" s="118"/>
    </row>
    <row r="34" spans="1:26" ht="16.5" customHeight="1">
      <c r="A34" s="26" t="s">
        <v>9576</v>
      </c>
      <c r="B34" s="224" t="s">
        <v>9237</v>
      </c>
      <c r="C34" s="224" t="s">
        <v>8943</v>
      </c>
      <c r="D34" s="120" t="s">
        <v>9534</v>
      </c>
      <c r="E34" s="92" t="s">
        <v>9578</v>
      </c>
      <c r="F34" s="92" t="s">
        <v>2854</v>
      </c>
      <c r="G34" s="26">
        <v>1</v>
      </c>
      <c r="H34" s="92" t="s">
        <v>9579</v>
      </c>
      <c r="I34" s="167" t="s">
        <v>9580</v>
      </c>
      <c r="J34" s="86"/>
      <c r="K34" s="104"/>
      <c r="L34" s="86"/>
      <c r="M34" s="84"/>
      <c r="N34" s="85"/>
      <c r="O34" s="83" t="s">
        <v>380</v>
      </c>
      <c r="P34" s="83" t="s">
        <v>380</v>
      </c>
      <c r="Q34" s="83" t="s">
        <v>380</v>
      </c>
      <c r="R34" s="83"/>
      <c r="S34" s="83"/>
      <c r="T34" s="118"/>
      <c r="U34" s="118"/>
      <c r="V34" s="118"/>
      <c r="W34" s="118"/>
      <c r="X34" s="118"/>
      <c r="Y34" s="118"/>
      <c r="Z34" s="118"/>
    </row>
    <row r="35" spans="1:26" ht="16.5" customHeight="1">
      <c r="A35" s="26" t="s">
        <v>9585</v>
      </c>
      <c r="B35" s="224" t="s">
        <v>9237</v>
      </c>
      <c r="C35" s="224" t="s">
        <v>8943</v>
      </c>
      <c r="D35" s="120" t="s">
        <v>9534</v>
      </c>
      <c r="E35" s="92" t="s">
        <v>9587</v>
      </c>
      <c r="F35" s="92" t="s">
        <v>2854</v>
      </c>
      <c r="G35" s="26">
        <v>1</v>
      </c>
      <c r="H35" s="92" t="s">
        <v>9589</v>
      </c>
      <c r="I35" s="167" t="s">
        <v>9591</v>
      </c>
      <c r="J35" s="86"/>
      <c r="K35" s="104"/>
      <c r="L35" s="86"/>
      <c r="M35" s="84"/>
      <c r="N35" s="85"/>
      <c r="O35" s="83" t="s">
        <v>380</v>
      </c>
      <c r="P35" s="83" t="s">
        <v>380</v>
      </c>
      <c r="Q35" s="83" t="s">
        <v>380</v>
      </c>
      <c r="R35" s="83"/>
      <c r="S35" s="83"/>
      <c r="T35" s="118"/>
      <c r="U35" s="118"/>
      <c r="V35" s="118"/>
      <c r="W35" s="118"/>
      <c r="X35" s="118"/>
      <c r="Y35" s="118"/>
      <c r="Z35" s="118"/>
    </row>
    <row r="36" spans="1:26" ht="16.5" customHeight="1">
      <c r="A36" s="26" t="s">
        <v>9593</v>
      </c>
      <c r="B36" s="224" t="s">
        <v>9237</v>
      </c>
      <c r="C36" s="224" t="s">
        <v>8943</v>
      </c>
      <c r="D36" s="120" t="s">
        <v>9534</v>
      </c>
      <c r="E36" s="120" t="s">
        <v>9595</v>
      </c>
      <c r="F36" s="92" t="s">
        <v>2854</v>
      </c>
      <c r="G36" s="26">
        <v>1</v>
      </c>
      <c r="H36" s="92" t="s">
        <v>9596</v>
      </c>
      <c r="I36" s="170" t="s">
        <v>9597</v>
      </c>
      <c r="J36" s="86"/>
      <c r="K36" s="104"/>
      <c r="L36" s="86"/>
      <c r="M36" s="84"/>
      <c r="N36" s="85"/>
      <c r="O36" s="83" t="s">
        <v>380</v>
      </c>
      <c r="P36" s="83" t="s">
        <v>380</v>
      </c>
      <c r="Q36" s="83" t="s">
        <v>380</v>
      </c>
      <c r="R36" s="83" t="s">
        <v>67</v>
      </c>
      <c r="S36" s="83"/>
      <c r="T36" s="118"/>
      <c r="U36" s="118"/>
      <c r="V36" s="118"/>
      <c r="W36" s="118"/>
      <c r="X36" s="118"/>
      <c r="Y36" s="118"/>
      <c r="Z36" s="118"/>
    </row>
    <row r="37" spans="1:26" ht="16.5" customHeight="1">
      <c r="A37" s="608" t="s">
        <v>9603</v>
      </c>
      <c r="B37" s="616" t="s">
        <v>9237</v>
      </c>
      <c r="C37" s="616" t="s">
        <v>8943</v>
      </c>
      <c r="D37" s="609" t="s">
        <v>9534</v>
      </c>
      <c r="E37" s="609" t="s">
        <v>9605</v>
      </c>
      <c r="F37" s="612" t="s">
        <v>2854</v>
      </c>
      <c r="G37" s="608">
        <v>1</v>
      </c>
      <c r="H37" s="612" t="s">
        <v>9606</v>
      </c>
      <c r="I37" s="634" t="s">
        <v>9607</v>
      </c>
      <c r="J37" s="86"/>
      <c r="K37" s="104"/>
      <c r="L37" s="86"/>
      <c r="M37" s="84"/>
      <c r="N37" s="85"/>
      <c r="O37" s="83" t="s">
        <v>380</v>
      </c>
      <c r="P37" s="83" t="s">
        <v>380</v>
      </c>
      <c r="Q37" s="83" t="s">
        <v>380</v>
      </c>
      <c r="R37" s="83" t="s">
        <v>101</v>
      </c>
      <c r="S37" s="83"/>
      <c r="T37" s="118"/>
      <c r="U37" s="118"/>
      <c r="V37" s="118"/>
      <c r="W37" s="118"/>
      <c r="X37" s="118"/>
      <c r="Y37" s="118"/>
      <c r="Z37" s="118"/>
    </row>
    <row r="38" spans="1:26" ht="16.5" customHeight="1">
      <c r="A38" s="26" t="s">
        <v>9610</v>
      </c>
      <c r="B38" s="224" t="s">
        <v>9237</v>
      </c>
      <c r="C38" s="224" t="s">
        <v>8943</v>
      </c>
      <c r="D38" s="120" t="s">
        <v>9534</v>
      </c>
      <c r="E38" s="92" t="s">
        <v>9611</v>
      </c>
      <c r="F38" s="92" t="s">
        <v>2854</v>
      </c>
      <c r="G38" s="26">
        <v>1</v>
      </c>
      <c r="H38" s="92" t="s">
        <v>9613</v>
      </c>
      <c r="I38" s="167" t="s">
        <v>9615</v>
      </c>
      <c r="J38" s="86"/>
      <c r="K38" s="104"/>
      <c r="L38" s="86"/>
      <c r="M38" s="84"/>
      <c r="N38" s="85"/>
      <c r="O38" s="83" t="s">
        <v>380</v>
      </c>
      <c r="P38" s="83" t="s">
        <v>380</v>
      </c>
      <c r="Q38" s="83" t="s">
        <v>380</v>
      </c>
      <c r="R38" s="83"/>
      <c r="S38" s="83"/>
      <c r="T38" s="118"/>
      <c r="U38" s="118"/>
      <c r="V38" s="118"/>
      <c r="W38" s="118"/>
      <c r="X38" s="118"/>
      <c r="Y38" s="118"/>
      <c r="Z38" s="118"/>
    </row>
    <row r="39" spans="1:26" ht="16.5" customHeight="1">
      <c r="A39" s="26" t="s">
        <v>9619</v>
      </c>
      <c r="B39" s="224" t="s">
        <v>9237</v>
      </c>
      <c r="C39" s="224" t="s">
        <v>8943</v>
      </c>
      <c r="D39" s="120" t="s">
        <v>9534</v>
      </c>
      <c r="E39" s="92" t="s">
        <v>9621</v>
      </c>
      <c r="F39" s="92" t="s">
        <v>2854</v>
      </c>
      <c r="G39" s="26">
        <v>1</v>
      </c>
      <c r="H39" s="92" t="s">
        <v>9624</v>
      </c>
      <c r="I39" s="167" t="s">
        <v>9625</v>
      </c>
      <c r="J39" s="86"/>
      <c r="K39" s="104"/>
      <c r="L39" s="86"/>
      <c r="M39" s="84"/>
      <c r="N39" s="85"/>
      <c r="O39" s="83" t="s">
        <v>380</v>
      </c>
      <c r="P39" s="83" t="s">
        <v>380</v>
      </c>
      <c r="Q39" s="83" t="s">
        <v>380</v>
      </c>
      <c r="R39" s="83"/>
      <c r="S39" s="83"/>
      <c r="T39" s="118"/>
      <c r="U39" s="118"/>
      <c r="V39" s="118"/>
      <c r="W39" s="118"/>
      <c r="X39" s="118"/>
      <c r="Y39" s="118"/>
      <c r="Z39" s="118"/>
    </row>
    <row r="40" spans="1:26" ht="16.5" customHeight="1">
      <c r="A40" s="26" t="s">
        <v>9628</v>
      </c>
      <c r="B40" s="224" t="s">
        <v>9237</v>
      </c>
      <c r="C40" s="224" t="s">
        <v>8943</v>
      </c>
      <c r="D40" s="120" t="s">
        <v>9534</v>
      </c>
      <c r="E40" s="92" t="s">
        <v>9630</v>
      </c>
      <c r="F40" s="92" t="s">
        <v>2854</v>
      </c>
      <c r="G40" s="26">
        <v>1</v>
      </c>
      <c r="H40" s="92" t="s">
        <v>9633</v>
      </c>
      <c r="I40" s="167" t="s">
        <v>9634</v>
      </c>
      <c r="J40" s="86"/>
      <c r="K40" s="104"/>
      <c r="L40" s="86"/>
      <c r="M40" s="84"/>
      <c r="N40" s="85"/>
      <c r="O40" s="83" t="s">
        <v>380</v>
      </c>
      <c r="P40" s="83" t="s">
        <v>380</v>
      </c>
      <c r="Q40" s="83" t="s">
        <v>380</v>
      </c>
      <c r="R40" s="83"/>
      <c r="S40" s="83"/>
      <c r="T40" s="118"/>
      <c r="U40" s="118"/>
      <c r="V40" s="118"/>
      <c r="W40" s="118"/>
      <c r="X40" s="118"/>
      <c r="Y40" s="118"/>
      <c r="Z40" s="118"/>
    </row>
    <row r="41" spans="1:26" ht="16.5" customHeight="1">
      <c r="A41" s="26" t="s">
        <v>3737</v>
      </c>
      <c r="B41" s="346" t="s">
        <v>9237</v>
      </c>
      <c r="C41" s="346" t="s">
        <v>8943</v>
      </c>
      <c r="D41" s="120" t="s">
        <v>9639</v>
      </c>
      <c r="E41" s="120" t="s">
        <v>9448</v>
      </c>
      <c r="F41" s="92" t="s">
        <v>2854</v>
      </c>
      <c r="G41" s="26">
        <v>1</v>
      </c>
      <c r="H41" s="92" t="s">
        <v>9640</v>
      </c>
      <c r="I41" s="189" t="s">
        <v>9641</v>
      </c>
      <c r="J41" s="86"/>
      <c r="K41" s="104"/>
      <c r="L41" s="86"/>
      <c r="M41" s="84"/>
      <c r="N41" s="343"/>
      <c r="O41" s="111" t="s">
        <v>379</v>
      </c>
      <c r="P41" s="83" t="s">
        <v>380</v>
      </c>
      <c r="Q41" s="83" t="s">
        <v>380</v>
      </c>
      <c r="R41" s="86"/>
      <c r="S41" s="83"/>
      <c r="T41" s="123"/>
      <c r="U41" s="123"/>
      <c r="V41" s="123"/>
      <c r="W41" s="123"/>
      <c r="X41" s="123"/>
      <c r="Y41" s="123"/>
      <c r="Z41" s="123"/>
    </row>
    <row r="42" spans="1:26" ht="16.5" customHeight="1">
      <c r="A42" s="26" t="s">
        <v>9644</v>
      </c>
      <c r="B42" s="346" t="s">
        <v>9237</v>
      </c>
      <c r="C42" s="346" t="s">
        <v>8943</v>
      </c>
      <c r="D42" s="120" t="s">
        <v>9639</v>
      </c>
      <c r="E42" s="120" t="s">
        <v>9472</v>
      </c>
      <c r="F42" s="92" t="s">
        <v>2854</v>
      </c>
      <c r="G42" s="26">
        <v>1</v>
      </c>
      <c r="H42" s="92" t="s">
        <v>9648</v>
      </c>
      <c r="I42" s="189" t="s">
        <v>9641</v>
      </c>
      <c r="J42" s="86"/>
      <c r="K42" s="104"/>
      <c r="L42" s="86"/>
      <c r="M42" s="84"/>
      <c r="N42" s="343"/>
      <c r="O42" s="111" t="s">
        <v>379</v>
      </c>
      <c r="P42" s="83" t="s">
        <v>380</v>
      </c>
      <c r="Q42" s="83" t="s">
        <v>380</v>
      </c>
      <c r="R42" s="86"/>
      <c r="S42" s="83"/>
      <c r="T42" s="123"/>
      <c r="U42" s="123"/>
      <c r="V42" s="123"/>
      <c r="W42" s="123"/>
      <c r="X42" s="123"/>
      <c r="Y42" s="123"/>
      <c r="Z42" s="123"/>
    </row>
    <row r="43" spans="1:26" ht="16.5" customHeight="1">
      <c r="A43" s="26" t="s">
        <v>9654</v>
      </c>
      <c r="B43" s="346" t="s">
        <v>9237</v>
      </c>
      <c r="C43" s="346" t="s">
        <v>8943</v>
      </c>
      <c r="D43" s="120" t="s">
        <v>9639</v>
      </c>
      <c r="E43" s="120" t="s">
        <v>9491</v>
      </c>
      <c r="F43" s="92" t="s">
        <v>2854</v>
      </c>
      <c r="G43" s="26">
        <v>1</v>
      </c>
      <c r="H43" s="92" t="s">
        <v>9655</v>
      </c>
      <c r="I43" s="189" t="s">
        <v>9641</v>
      </c>
      <c r="J43" s="86"/>
      <c r="K43" s="104"/>
      <c r="L43" s="86"/>
      <c r="M43" s="84"/>
      <c r="N43" s="343"/>
      <c r="O43" s="111" t="s">
        <v>379</v>
      </c>
      <c r="P43" s="83" t="s">
        <v>380</v>
      </c>
      <c r="Q43" s="83" t="s">
        <v>380</v>
      </c>
      <c r="R43" s="86"/>
      <c r="S43" s="83"/>
      <c r="T43" s="123"/>
      <c r="U43" s="123"/>
      <c r="V43" s="123"/>
      <c r="W43" s="123"/>
      <c r="X43" s="123"/>
      <c r="Y43" s="123"/>
      <c r="Z43" s="123"/>
    </row>
    <row r="44" spans="1:26" ht="16.5" customHeight="1">
      <c r="A44" s="26" t="s">
        <v>9661</v>
      </c>
      <c r="B44" s="346" t="s">
        <v>9237</v>
      </c>
      <c r="C44" s="346" t="s">
        <v>8943</v>
      </c>
      <c r="D44" s="120" t="s">
        <v>9639</v>
      </c>
      <c r="E44" s="120" t="s">
        <v>9463</v>
      </c>
      <c r="F44" s="92" t="s">
        <v>2854</v>
      </c>
      <c r="G44" s="26">
        <v>1</v>
      </c>
      <c r="H44" s="92" t="s">
        <v>9664</v>
      </c>
      <c r="I44" s="189" t="s">
        <v>9641</v>
      </c>
      <c r="J44" s="86"/>
      <c r="K44" s="104"/>
      <c r="L44" s="86"/>
      <c r="M44" s="84"/>
      <c r="N44" s="206"/>
      <c r="O44" s="111" t="s">
        <v>379</v>
      </c>
      <c r="P44" s="83" t="s">
        <v>380</v>
      </c>
      <c r="Q44" s="83" t="s">
        <v>380</v>
      </c>
      <c r="R44" s="83" t="s">
        <v>103</v>
      </c>
      <c r="S44" s="83"/>
      <c r="T44" s="123"/>
      <c r="U44" s="123"/>
      <c r="V44" s="123"/>
      <c r="W44" s="123"/>
      <c r="X44" s="123"/>
      <c r="Y44" s="123"/>
      <c r="Z44" s="123"/>
    </row>
    <row r="45" spans="1:26" ht="16.5" customHeight="1">
      <c r="A45" s="26" t="s">
        <v>9667</v>
      </c>
      <c r="B45" s="346" t="s">
        <v>9237</v>
      </c>
      <c r="C45" s="346" t="s">
        <v>8943</v>
      </c>
      <c r="D45" s="120" t="s">
        <v>9639</v>
      </c>
      <c r="E45" s="120" t="s">
        <v>9479</v>
      </c>
      <c r="F45" s="92" t="s">
        <v>2854</v>
      </c>
      <c r="G45" s="26">
        <v>1</v>
      </c>
      <c r="H45" s="92" t="s">
        <v>9669</v>
      </c>
      <c r="I45" s="189" t="s">
        <v>9641</v>
      </c>
      <c r="J45" s="86"/>
      <c r="K45" s="104"/>
      <c r="L45" s="86"/>
      <c r="M45" s="84"/>
      <c r="N45" s="206"/>
      <c r="O45" s="111" t="s">
        <v>379</v>
      </c>
      <c r="P45" s="83" t="s">
        <v>380</v>
      </c>
      <c r="Q45" s="83" t="s">
        <v>380</v>
      </c>
      <c r="R45" s="83" t="s">
        <v>103</v>
      </c>
      <c r="S45" s="83"/>
      <c r="T45" s="123"/>
      <c r="U45" s="123"/>
      <c r="V45" s="123"/>
      <c r="W45" s="123"/>
      <c r="X45" s="123"/>
      <c r="Y45" s="123"/>
      <c r="Z45" s="123"/>
    </row>
    <row r="46" spans="1:26" ht="16.5" customHeight="1">
      <c r="A46" s="26" t="s">
        <v>9673</v>
      </c>
      <c r="B46" s="346" t="s">
        <v>9237</v>
      </c>
      <c r="C46" s="346" t="s">
        <v>8943</v>
      </c>
      <c r="D46" s="120" t="s">
        <v>9639</v>
      </c>
      <c r="E46" s="120" t="s">
        <v>9502</v>
      </c>
      <c r="F46" s="92" t="s">
        <v>2854</v>
      </c>
      <c r="G46" s="26">
        <v>1</v>
      </c>
      <c r="H46" s="92" t="s">
        <v>9676</v>
      </c>
      <c r="I46" s="189" t="s">
        <v>9641</v>
      </c>
      <c r="J46" s="86"/>
      <c r="K46" s="104"/>
      <c r="L46" s="86"/>
      <c r="M46" s="84"/>
      <c r="N46" s="206"/>
      <c r="O46" s="111" t="s">
        <v>379</v>
      </c>
      <c r="P46" s="83" t="s">
        <v>380</v>
      </c>
      <c r="Q46" s="83" t="s">
        <v>380</v>
      </c>
      <c r="R46" s="83" t="s">
        <v>103</v>
      </c>
      <c r="S46" s="83"/>
      <c r="T46" s="123"/>
      <c r="U46" s="123"/>
      <c r="V46" s="123"/>
      <c r="W46" s="123"/>
      <c r="X46" s="123"/>
      <c r="Y46" s="123"/>
      <c r="Z46" s="123"/>
    </row>
    <row r="47" spans="1:26" ht="16.5" customHeight="1">
      <c r="A47" s="26" t="s">
        <v>9679</v>
      </c>
      <c r="B47" s="346" t="s">
        <v>9237</v>
      </c>
      <c r="C47" s="346" t="s">
        <v>8943</v>
      </c>
      <c r="D47" s="120" t="s">
        <v>9639</v>
      </c>
      <c r="E47" s="120" t="s">
        <v>9218</v>
      </c>
      <c r="F47" s="92" t="s">
        <v>2854</v>
      </c>
      <c r="G47" s="26">
        <v>1</v>
      </c>
      <c r="H47" s="92" t="s">
        <v>9681</v>
      </c>
      <c r="I47" s="189" t="s">
        <v>9641</v>
      </c>
      <c r="J47" s="86"/>
      <c r="K47" s="104"/>
      <c r="L47" s="86"/>
      <c r="M47" s="84"/>
      <c r="N47" s="343"/>
      <c r="O47" s="111" t="s">
        <v>379</v>
      </c>
      <c r="P47" s="83" t="s">
        <v>380</v>
      </c>
      <c r="Q47" s="83" t="s">
        <v>380</v>
      </c>
      <c r="R47" s="86"/>
      <c r="S47" s="83"/>
      <c r="T47" s="123"/>
      <c r="U47" s="123"/>
      <c r="V47" s="123"/>
      <c r="W47" s="123"/>
      <c r="X47" s="123"/>
      <c r="Y47" s="123"/>
      <c r="Z47" s="123"/>
    </row>
    <row r="48" spans="1:26" ht="16.5" customHeight="1">
      <c r="A48" s="26" t="s">
        <v>9688</v>
      </c>
      <c r="B48" s="346" t="s">
        <v>9237</v>
      </c>
      <c r="C48" s="346" t="s">
        <v>8943</v>
      </c>
      <c r="D48" s="67" t="s">
        <v>9639</v>
      </c>
      <c r="E48" s="67" t="s">
        <v>9692</v>
      </c>
      <c r="F48" s="92" t="s">
        <v>2854</v>
      </c>
      <c r="G48" s="26">
        <v>1</v>
      </c>
      <c r="H48" s="92" t="s">
        <v>9694</v>
      </c>
      <c r="I48" s="170" t="s">
        <v>9641</v>
      </c>
      <c r="J48" s="86"/>
      <c r="K48" s="104"/>
      <c r="L48" s="86"/>
      <c r="M48" s="84"/>
      <c r="N48" s="343"/>
      <c r="O48" s="111" t="s">
        <v>379</v>
      </c>
      <c r="P48" s="83" t="s">
        <v>380</v>
      </c>
      <c r="Q48" s="83" t="s">
        <v>380</v>
      </c>
      <c r="R48" s="86" t="s">
        <v>67</v>
      </c>
      <c r="S48" s="83"/>
      <c r="T48" s="123"/>
      <c r="U48" s="123"/>
      <c r="V48" s="123"/>
      <c r="W48" s="123"/>
      <c r="X48" s="123"/>
      <c r="Y48" s="123"/>
      <c r="Z48" s="123"/>
    </row>
    <row r="49" spans="1:26" ht="16.5" customHeight="1">
      <c r="A49" s="608" t="s">
        <v>9698</v>
      </c>
      <c r="B49" s="625" t="s">
        <v>9237</v>
      </c>
      <c r="C49" s="625" t="s">
        <v>8943</v>
      </c>
      <c r="D49" s="609" t="s">
        <v>9639</v>
      </c>
      <c r="E49" s="609" t="s">
        <v>9181</v>
      </c>
      <c r="F49" s="612" t="s">
        <v>2854</v>
      </c>
      <c r="G49" s="608">
        <v>1</v>
      </c>
      <c r="H49" s="612" t="s">
        <v>9704</v>
      </c>
      <c r="I49" s="634" t="s">
        <v>9706</v>
      </c>
      <c r="J49" s="86"/>
      <c r="K49" s="104"/>
      <c r="L49" s="86"/>
      <c r="M49" s="84"/>
      <c r="N49" s="343"/>
      <c r="O49" s="111" t="s">
        <v>379</v>
      </c>
      <c r="P49" s="83" t="s">
        <v>380</v>
      </c>
      <c r="Q49" s="83" t="s">
        <v>380</v>
      </c>
      <c r="R49" s="86" t="s">
        <v>101</v>
      </c>
      <c r="S49" s="83"/>
      <c r="T49" s="123"/>
      <c r="U49" s="123"/>
      <c r="V49" s="123"/>
      <c r="W49" s="123"/>
      <c r="X49" s="123"/>
      <c r="Y49" s="123"/>
      <c r="Z49" s="123"/>
    </row>
    <row r="50" spans="1:26" ht="16.5" customHeight="1">
      <c r="A50" s="26" t="s">
        <v>3744</v>
      </c>
      <c r="B50" s="224" t="s">
        <v>9237</v>
      </c>
      <c r="C50" s="224" t="s">
        <v>8943</v>
      </c>
      <c r="D50" s="120" t="s">
        <v>9708</v>
      </c>
      <c r="E50" s="120" t="s">
        <v>9448</v>
      </c>
      <c r="F50" s="120" t="s">
        <v>2854</v>
      </c>
      <c r="G50" s="26">
        <v>1</v>
      </c>
      <c r="H50" s="92" t="s">
        <v>9711</v>
      </c>
      <c r="I50" s="167" t="s">
        <v>9712</v>
      </c>
      <c r="J50" s="86"/>
      <c r="K50" s="104"/>
      <c r="L50" s="86"/>
      <c r="M50" s="84"/>
      <c r="N50" s="85"/>
      <c r="O50" s="83" t="s">
        <v>380</v>
      </c>
      <c r="P50" s="83" t="s">
        <v>380</v>
      </c>
      <c r="Q50" s="83" t="s">
        <v>380</v>
      </c>
      <c r="R50" s="83"/>
      <c r="S50" s="83"/>
      <c r="T50" s="118"/>
      <c r="U50" s="118"/>
      <c r="V50" s="118"/>
      <c r="W50" s="118"/>
      <c r="X50" s="118"/>
      <c r="Y50" s="118"/>
      <c r="Z50" s="118"/>
    </row>
    <row r="51" spans="1:26" ht="16.5" customHeight="1">
      <c r="A51" s="26" t="s">
        <v>9717</v>
      </c>
      <c r="B51" s="224" t="s">
        <v>9237</v>
      </c>
      <c r="C51" s="224" t="s">
        <v>8943</v>
      </c>
      <c r="D51" s="120" t="s">
        <v>9708</v>
      </c>
      <c r="E51" s="120" t="s">
        <v>9463</v>
      </c>
      <c r="F51" s="120" t="s">
        <v>2854</v>
      </c>
      <c r="G51" s="26">
        <v>1</v>
      </c>
      <c r="H51" s="92" t="s">
        <v>9719</v>
      </c>
      <c r="I51" s="167" t="s">
        <v>9720</v>
      </c>
      <c r="J51" s="86"/>
      <c r="K51" s="104"/>
      <c r="L51" s="86"/>
      <c r="M51" s="84"/>
      <c r="N51" s="85"/>
      <c r="O51" s="83" t="s">
        <v>380</v>
      </c>
      <c r="P51" s="83" t="s">
        <v>380</v>
      </c>
      <c r="Q51" s="83" t="s">
        <v>380</v>
      </c>
      <c r="R51" s="83" t="s">
        <v>103</v>
      </c>
      <c r="S51" s="83"/>
      <c r="T51" s="118"/>
      <c r="U51" s="118"/>
      <c r="V51" s="118"/>
      <c r="W51" s="118"/>
      <c r="X51" s="118"/>
      <c r="Y51" s="118"/>
      <c r="Z51" s="118"/>
    </row>
    <row r="52" spans="1:26" ht="16.5" customHeight="1">
      <c r="A52" s="26" t="s">
        <v>9724</v>
      </c>
      <c r="B52" s="224" t="s">
        <v>9237</v>
      </c>
      <c r="C52" s="224" t="s">
        <v>8943</v>
      </c>
      <c r="D52" s="120" t="s">
        <v>9708</v>
      </c>
      <c r="E52" s="120" t="s">
        <v>9726</v>
      </c>
      <c r="F52" s="120" t="s">
        <v>2854</v>
      </c>
      <c r="G52" s="26">
        <v>1</v>
      </c>
      <c r="H52" s="92" t="s">
        <v>9727</v>
      </c>
      <c r="I52" s="167" t="s">
        <v>9728</v>
      </c>
      <c r="J52" s="86"/>
      <c r="K52" s="104"/>
      <c r="L52" s="86"/>
      <c r="M52" s="84"/>
      <c r="N52" s="85"/>
      <c r="O52" s="83" t="s">
        <v>380</v>
      </c>
      <c r="P52" s="83" t="s">
        <v>380</v>
      </c>
      <c r="Q52" s="83" t="s">
        <v>380</v>
      </c>
      <c r="R52" s="83"/>
      <c r="S52" s="83"/>
      <c r="T52" s="118"/>
      <c r="U52" s="118"/>
      <c r="V52" s="118"/>
      <c r="W52" s="118"/>
      <c r="X52" s="118"/>
      <c r="Y52" s="118"/>
      <c r="Z52" s="118"/>
    </row>
    <row r="53" spans="1:26" ht="16.5" customHeight="1">
      <c r="A53" s="26" t="s">
        <v>9731</v>
      </c>
      <c r="B53" s="224" t="s">
        <v>9237</v>
      </c>
      <c r="C53" s="224" t="s">
        <v>8943</v>
      </c>
      <c r="D53" s="120" t="s">
        <v>9708</v>
      </c>
      <c r="E53" s="120" t="s">
        <v>9732</v>
      </c>
      <c r="F53" s="120" t="s">
        <v>2854</v>
      </c>
      <c r="G53" s="26">
        <v>1</v>
      </c>
      <c r="H53" s="92" t="s">
        <v>9735</v>
      </c>
      <c r="I53" s="167" t="s">
        <v>9736</v>
      </c>
      <c r="J53" s="86"/>
      <c r="K53" s="104"/>
      <c r="L53" s="86"/>
      <c r="M53" s="84"/>
      <c r="N53" s="85"/>
      <c r="O53" s="83" t="s">
        <v>380</v>
      </c>
      <c r="P53" s="83" t="s">
        <v>380</v>
      </c>
      <c r="Q53" s="83" t="s">
        <v>380</v>
      </c>
      <c r="R53" s="83"/>
      <c r="S53" s="83"/>
      <c r="T53" s="118"/>
      <c r="U53" s="118"/>
      <c r="V53" s="118"/>
      <c r="W53" s="118"/>
      <c r="X53" s="118"/>
      <c r="Y53" s="118"/>
      <c r="Z53" s="118"/>
    </row>
    <row r="54" spans="1:26" ht="16.5" customHeight="1">
      <c r="A54" s="26" t="s">
        <v>9737</v>
      </c>
      <c r="B54" s="224" t="s">
        <v>9237</v>
      </c>
      <c r="C54" s="224" t="s">
        <v>8943</v>
      </c>
      <c r="D54" s="120" t="s">
        <v>9708</v>
      </c>
      <c r="E54" s="120" t="s">
        <v>9739</v>
      </c>
      <c r="F54" s="120" t="s">
        <v>2854</v>
      </c>
      <c r="G54" s="26">
        <v>1</v>
      </c>
      <c r="H54" s="92" t="s">
        <v>9740</v>
      </c>
      <c r="I54" s="167" t="s">
        <v>9742</v>
      </c>
      <c r="J54" s="86"/>
      <c r="K54" s="104"/>
      <c r="L54" s="86"/>
      <c r="M54" s="84"/>
      <c r="N54" s="85"/>
      <c r="O54" s="83" t="s">
        <v>380</v>
      </c>
      <c r="P54" s="83" t="s">
        <v>380</v>
      </c>
      <c r="Q54" s="83" t="s">
        <v>380</v>
      </c>
      <c r="R54" s="83" t="s">
        <v>103</v>
      </c>
      <c r="S54" s="83"/>
      <c r="T54" s="118"/>
      <c r="U54" s="118"/>
      <c r="V54" s="118"/>
      <c r="W54" s="118"/>
      <c r="X54" s="118"/>
      <c r="Y54" s="118"/>
      <c r="Z54" s="118"/>
    </row>
    <row r="55" spans="1:26" ht="16.5" customHeight="1">
      <c r="A55" s="26" t="s">
        <v>9748</v>
      </c>
      <c r="B55" s="224" t="s">
        <v>9237</v>
      </c>
      <c r="C55" s="224" t="s">
        <v>8943</v>
      </c>
      <c r="D55" s="120" t="s">
        <v>9708</v>
      </c>
      <c r="E55" s="120" t="s">
        <v>9749</v>
      </c>
      <c r="F55" s="120" t="s">
        <v>2854</v>
      </c>
      <c r="G55" s="26">
        <v>1</v>
      </c>
      <c r="H55" s="92" t="s">
        <v>9750</v>
      </c>
      <c r="I55" s="167" t="s">
        <v>9751</v>
      </c>
      <c r="J55" s="86"/>
      <c r="K55" s="104"/>
      <c r="L55" s="86"/>
      <c r="M55" s="84"/>
      <c r="N55" s="85"/>
      <c r="O55" s="83" t="s">
        <v>380</v>
      </c>
      <c r="P55" s="83" t="s">
        <v>380</v>
      </c>
      <c r="Q55" s="83" t="s">
        <v>380</v>
      </c>
      <c r="R55" s="83"/>
      <c r="S55" s="83"/>
      <c r="T55" s="118"/>
      <c r="U55" s="118"/>
      <c r="V55" s="118"/>
      <c r="W55" s="118"/>
      <c r="X55" s="118"/>
      <c r="Y55" s="118"/>
      <c r="Z55" s="118"/>
    </row>
    <row r="56" spans="1:26" ht="16.5" customHeight="1">
      <c r="A56" s="26" t="s">
        <v>9755</v>
      </c>
      <c r="B56" s="224" t="s">
        <v>9237</v>
      </c>
      <c r="C56" s="224" t="s">
        <v>8943</v>
      </c>
      <c r="D56" s="120" t="s">
        <v>9708</v>
      </c>
      <c r="E56" s="120" t="s">
        <v>9756</v>
      </c>
      <c r="F56" s="120" t="s">
        <v>2854</v>
      </c>
      <c r="G56" s="26">
        <v>1</v>
      </c>
      <c r="H56" s="92" t="s">
        <v>9759</v>
      </c>
      <c r="I56" s="167" t="s">
        <v>9728</v>
      </c>
      <c r="J56" s="86"/>
      <c r="K56" s="104"/>
      <c r="L56" s="86"/>
      <c r="M56" s="84"/>
      <c r="N56" s="85"/>
      <c r="O56" s="83" t="s">
        <v>380</v>
      </c>
      <c r="P56" s="83" t="s">
        <v>380</v>
      </c>
      <c r="Q56" s="83" t="s">
        <v>380</v>
      </c>
      <c r="R56" s="83"/>
      <c r="S56" s="83"/>
      <c r="T56" s="118"/>
      <c r="U56" s="118"/>
      <c r="V56" s="118"/>
      <c r="W56" s="118"/>
      <c r="X56" s="118"/>
      <c r="Y56" s="118"/>
      <c r="Z56" s="118"/>
    </row>
    <row r="57" spans="1:26" ht="16.5" customHeight="1">
      <c r="A57" s="26" t="s">
        <v>9763</v>
      </c>
      <c r="B57" s="224" t="s">
        <v>9237</v>
      </c>
      <c r="C57" s="224" t="s">
        <v>8943</v>
      </c>
      <c r="D57" s="120" t="s">
        <v>9708</v>
      </c>
      <c r="E57" s="120" t="s">
        <v>9765</v>
      </c>
      <c r="F57" s="120" t="s">
        <v>2854</v>
      </c>
      <c r="G57" s="26">
        <v>1</v>
      </c>
      <c r="H57" s="92" t="s">
        <v>9769</v>
      </c>
      <c r="I57" s="167" t="s">
        <v>9736</v>
      </c>
      <c r="J57" s="86"/>
      <c r="K57" s="104"/>
      <c r="L57" s="86"/>
      <c r="M57" s="84"/>
      <c r="N57" s="85"/>
      <c r="O57" s="83" t="s">
        <v>380</v>
      </c>
      <c r="P57" s="83" t="s">
        <v>380</v>
      </c>
      <c r="Q57" s="83" t="s">
        <v>380</v>
      </c>
      <c r="R57" s="83"/>
      <c r="S57" s="83"/>
      <c r="T57" s="118"/>
      <c r="U57" s="118"/>
      <c r="V57" s="118"/>
      <c r="W57" s="118"/>
      <c r="X57" s="118"/>
      <c r="Y57" s="118"/>
      <c r="Z57" s="118"/>
    </row>
    <row r="58" spans="1:26" ht="16.5" customHeight="1">
      <c r="A58" s="26" t="s">
        <v>9772</v>
      </c>
      <c r="B58" s="224" t="s">
        <v>9237</v>
      </c>
      <c r="C58" s="224" t="s">
        <v>8943</v>
      </c>
      <c r="D58" s="120" t="s">
        <v>9708</v>
      </c>
      <c r="E58" s="120" t="s">
        <v>9775</v>
      </c>
      <c r="F58" s="120" t="s">
        <v>2854</v>
      </c>
      <c r="G58" s="26">
        <v>1</v>
      </c>
      <c r="H58" s="92" t="s">
        <v>9776</v>
      </c>
      <c r="I58" s="167" t="s">
        <v>9728</v>
      </c>
      <c r="J58" s="86"/>
      <c r="K58" s="104"/>
      <c r="L58" s="86"/>
      <c r="M58" s="84"/>
      <c r="N58" s="85"/>
      <c r="O58" s="83" t="s">
        <v>380</v>
      </c>
      <c r="P58" s="83" t="s">
        <v>380</v>
      </c>
      <c r="Q58" s="83" t="s">
        <v>380</v>
      </c>
      <c r="R58" s="83" t="s">
        <v>103</v>
      </c>
      <c r="S58" s="83"/>
      <c r="T58" s="118"/>
      <c r="U58" s="118"/>
      <c r="V58" s="118"/>
      <c r="W58" s="118"/>
      <c r="X58" s="118"/>
      <c r="Y58" s="118"/>
      <c r="Z58" s="118"/>
    </row>
    <row r="59" spans="1:26" ht="16.5" customHeight="1">
      <c r="A59" s="26" t="s">
        <v>9783</v>
      </c>
      <c r="B59" s="224" t="s">
        <v>9237</v>
      </c>
      <c r="C59" s="224" t="s">
        <v>8943</v>
      </c>
      <c r="D59" s="120" t="s">
        <v>9708</v>
      </c>
      <c r="E59" s="120" t="s">
        <v>9785</v>
      </c>
      <c r="F59" s="120" t="s">
        <v>2854</v>
      </c>
      <c r="G59" s="26">
        <v>1</v>
      </c>
      <c r="H59" s="92" t="s">
        <v>9786</v>
      </c>
      <c r="I59" s="167" t="s">
        <v>9736</v>
      </c>
      <c r="J59" s="86"/>
      <c r="K59" s="104"/>
      <c r="L59" s="86"/>
      <c r="M59" s="84"/>
      <c r="N59" s="85"/>
      <c r="O59" s="83" t="s">
        <v>380</v>
      </c>
      <c r="P59" s="83" t="s">
        <v>380</v>
      </c>
      <c r="Q59" s="83" t="s">
        <v>380</v>
      </c>
      <c r="R59" s="83"/>
      <c r="S59" s="83"/>
      <c r="T59" s="118"/>
      <c r="U59" s="118"/>
      <c r="V59" s="118"/>
      <c r="W59" s="118"/>
      <c r="X59" s="118"/>
      <c r="Y59" s="118"/>
      <c r="Z59" s="118"/>
    </row>
    <row r="60" spans="1:26" ht="16.5" customHeight="1">
      <c r="A60" s="26" t="s">
        <v>9788</v>
      </c>
      <c r="B60" s="224" t="s">
        <v>9237</v>
      </c>
      <c r="C60" s="224" t="s">
        <v>8943</v>
      </c>
      <c r="D60" s="120" t="s">
        <v>9708</v>
      </c>
      <c r="E60" s="120" t="s">
        <v>9218</v>
      </c>
      <c r="F60" s="120" t="s">
        <v>2854</v>
      </c>
      <c r="G60" s="26">
        <v>1</v>
      </c>
      <c r="H60" s="92" t="s">
        <v>9793</v>
      </c>
      <c r="I60" s="167" t="s">
        <v>9794</v>
      </c>
      <c r="J60" s="86"/>
      <c r="K60" s="104"/>
      <c r="L60" s="86"/>
      <c r="M60" s="84"/>
      <c r="N60" s="85"/>
      <c r="O60" s="83" t="s">
        <v>380</v>
      </c>
      <c r="P60" s="83" t="s">
        <v>380</v>
      </c>
      <c r="Q60" s="83" t="s">
        <v>380</v>
      </c>
      <c r="R60" s="83"/>
      <c r="S60" s="83"/>
      <c r="T60" s="118"/>
      <c r="U60" s="118"/>
      <c r="V60" s="118"/>
      <c r="W60" s="118"/>
      <c r="X60" s="118"/>
      <c r="Y60" s="118"/>
      <c r="Z60" s="118"/>
    </row>
    <row r="61" spans="1:26" ht="16.5" customHeight="1">
      <c r="A61" s="26" t="s">
        <v>9797</v>
      </c>
      <c r="B61" s="224" t="s">
        <v>9237</v>
      </c>
      <c r="C61" s="224" t="s">
        <v>8943</v>
      </c>
      <c r="D61" s="120" t="s">
        <v>9708</v>
      </c>
      <c r="E61" s="120" t="s">
        <v>9692</v>
      </c>
      <c r="F61" s="120" t="s">
        <v>2854</v>
      </c>
      <c r="G61" s="26">
        <v>1</v>
      </c>
      <c r="H61" s="92" t="s">
        <v>9800</v>
      </c>
      <c r="I61" s="170" t="s">
        <v>9801</v>
      </c>
      <c r="J61" s="86"/>
      <c r="K61" s="104"/>
      <c r="L61" s="86"/>
      <c r="M61" s="84"/>
      <c r="N61" s="85"/>
      <c r="O61" s="83" t="s">
        <v>380</v>
      </c>
      <c r="P61" s="83" t="s">
        <v>380</v>
      </c>
      <c r="Q61" s="83" t="s">
        <v>380</v>
      </c>
      <c r="R61" s="83" t="s">
        <v>67</v>
      </c>
      <c r="S61" s="83"/>
      <c r="T61" s="118"/>
      <c r="U61" s="118"/>
      <c r="V61" s="118"/>
      <c r="W61" s="118"/>
      <c r="X61" s="118"/>
      <c r="Y61" s="118"/>
      <c r="Z61" s="118"/>
    </row>
    <row r="62" spans="1:26" ht="16.5" customHeight="1">
      <c r="A62" s="608" t="s">
        <v>9804</v>
      </c>
      <c r="B62" s="616" t="s">
        <v>9237</v>
      </c>
      <c r="C62" s="616" t="s">
        <v>8943</v>
      </c>
      <c r="D62" s="609" t="s">
        <v>9708</v>
      </c>
      <c r="E62" s="609" t="s">
        <v>9181</v>
      </c>
      <c r="F62" s="609" t="s">
        <v>2854</v>
      </c>
      <c r="G62" s="608">
        <v>1</v>
      </c>
      <c r="H62" s="612" t="s">
        <v>9806</v>
      </c>
      <c r="I62" s="634" t="s">
        <v>9807</v>
      </c>
      <c r="J62" s="86"/>
      <c r="K62" s="104"/>
      <c r="L62" s="86"/>
      <c r="M62" s="84"/>
      <c r="N62" s="85"/>
      <c r="O62" s="83" t="s">
        <v>380</v>
      </c>
      <c r="P62" s="83" t="s">
        <v>380</v>
      </c>
      <c r="Q62" s="83" t="s">
        <v>380</v>
      </c>
      <c r="R62" s="83" t="s">
        <v>101</v>
      </c>
      <c r="S62" s="83"/>
      <c r="T62" s="118"/>
      <c r="U62" s="118"/>
      <c r="V62" s="118"/>
      <c r="W62" s="118"/>
      <c r="X62" s="118"/>
      <c r="Y62" s="118"/>
      <c r="Z62" s="118"/>
    </row>
    <row r="63" spans="1:26" ht="99" customHeight="1">
      <c r="A63" s="735" t="s">
        <v>3475</v>
      </c>
      <c r="B63" s="736" t="s">
        <v>9237</v>
      </c>
      <c r="C63" s="736" t="s">
        <v>8943</v>
      </c>
      <c r="D63" s="740" t="s">
        <v>9810</v>
      </c>
      <c r="E63" s="740" t="s">
        <v>9448</v>
      </c>
      <c r="F63" s="740" t="s">
        <v>2854</v>
      </c>
      <c r="G63" s="26">
        <v>1</v>
      </c>
      <c r="H63" s="92" t="s">
        <v>9811</v>
      </c>
      <c r="I63" s="170" t="s">
        <v>9812</v>
      </c>
      <c r="J63" s="86"/>
      <c r="K63" s="104"/>
      <c r="L63" s="734"/>
      <c r="M63" s="117"/>
      <c r="N63" s="130"/>
      <c r="O63" s="111" t="s">
        <v>379</v>
      </c>
      <c r="P63" s="83" t="s">
        <v>380</v>
      </c>
      <c r="Q63" s="83" t="s">
        <v>380</v>
      </c>
      <c r="R63" s="83"/>
      <c r="S63" s="83"/>
      <c r="T63" s="118"/>
      <c r="U63" s="118"/>
      <c r="V63" s="118"/>
      <c r="W63" s="118"/>
      <c r="X63" s="118"/>
      <c r="Y63" s="118"/>
      <c r="Z63" s="118"/>
    </row>
    <row r="64" spans="1:26" ht="16.5" customHeight="1">
      <c r="A64" s="665"/>
      <c r="B64" s="665"/>
      <c r="C64" s="665"/>
      <c r="D64" s="665"/>
      <c r="E64" s="665"/>
      <c r="F64" s="665"/>
      <c r="G64" s="26">
        <v>2</v>
      </c>
      <c r="H64" s="92" t="s">
        <v>9815</v>
      </c>
      <c r="I64" s="170" t="s">
        <v>9816</v>
      </c>
      <c r="J64" s="86"/>
      <c r="K64" s="104"/>
      <c r="L64" s="665"/>
      <c r="M64" s="117"/>
      <c r="N64" s="130"/>
      <c r="O64" s="111" t="s">
        <v>379</v>
      </c>
      <c r="P64" s="83" t="s">
        <v>380</v>
      </c>
      <c r="Q64" s="83" t="s">
        <v>380</v>
      </c>
      <c r="R64" s="83"/>
      <c r="S64" s="83"/>
      <c r="T64" s="118"/>
      <c r="U64" s="118"/>
      <c r="V64" s="118"/>
      <c r="W64" s="118"/>
      <c r="X64" s="118"/>
      <c r="Y64" s="118"/>
      <c r="Z64" s="118"/>
    </row>
    <row r="65" spans="1:26" ht="16.5" customHeight="1">
      <c r="A65" s="665"/>
      <c r="B65" s="665"/>
      <c r="C65" s="665"/>
      <c r="D65" s="665"/>
      <c r="E65" s="665"/>
      <c r="F65" s="665"/>
      <c r="G65" s="26">
        <v>3</v>
      </c>
      <c r="H65" s="92" t="s">
        <v>9820</v>
      </c>
      <c r="I65" s="170" t="s">
        <v>9821</v>
      </c>
      <c r="J65" s="86"/>
      <c r="K65" s="104"/>
      <c r="L65" s="665"/>
      <c r="M65" s="117"/>
      <c r="N65" s="130"/>
      <c r="O65" s="111" t="s">
        <v>379</v>
      </c>
      <c r="P65" s="83" t="s">
        <v>380</v>
      </c>
      <c r="Q65" s="83" t="s">
        <v>380</v>
      </c>
      <c r="R65" s="83"/>
      <c r="S65" s="83"/>
      <c r="T65" s="118"/>
      <c r="U65" s="118"/>
      <c r="V65" s="118"/>
      <c r="W65" s="118"/>
      <c r="X65" s="118"/>
      <c r="Y65" s="118"/>
      <c r="Z65" s="118"/>
    </row>
    <row r="66" spans="1:26" ht="16.5" customHeight="1">
      <c r="A66" s="665"/>
      <c r="B66" s="665"/>
      <c r="C66" s="665"/>
      <c r="D66" s="665"/>
      <c r="E66" s="665"/>
      <c r="F66" s="665"/>
      <c r="G66" s="26">
        <v>4</v>
      </c>
      <c r="H66" s="92" t="s">
        <v>9823</v>
      </c>
      <c r="I66" s="170" t="s">
        <v>9824</v>
      </c>
      <c r="J66" s="86"/>
      <c r="K66" s="104"/>
      <c r="L66" s="665"/>
      <c r="M66" s="117"/>
      <c r="N66" s="130"/>
      <c r="O66" s="111" t="s">
        <v>379</v>
      </c>
      <c r="P66" s="83" t="s">
        <v>380</v>
      </c>
      <c r="Q66" s="83" t="s">
        <v>380</v>
      </c>
      <c r="R66" s="83"/>
      <c r="S66" s="83"/>
      <c r="T66" s="118"/>
      <c r="U66" s="118"/>
      <c r="V66" s="118"/>
      <c r="W66" s="118"/>
      <c r="X66" s="118"/>
      <c r="Y66" s="118"/>
      <c r="Z66" s="118"/>
    </row>
    <row r="67" spans="1:26" ht="16.5" customHeight="1">
      <c r="A67" s="666"/>
      <c r="B67" s="666"/>
      <c r="C67" s="666"/>
      <c r="D67" s="666"/>
      <c r="E67" s="666"/>
      <c r="F67" s="666"/>
      <c r="G67" s="26">
        <v>5</v>
      </c>
      <c r="H67" s="92" t="s">
        <v>9826</v>
      </c>
      <c r="I67" s="170" t="s">
        <v>9827</v>
      </c>
      <c r="J67" s="86"/>
      <c r="K67" s="104"/>
      <c r="L67" s="666"/>
      <c r="M67" s="117"/>
      <c r="N67" s="130"/>
      <c r="O67" s="111" t="s">
        <v>379</v>
      </c>
      <c r="P67" s="83" t="s">
        <v>380</v>
      </c>
      <c r="Q67" s="83" t="s">
        <v>380</v>
      </c>
      <c r="R67" s="83"/>
      <c r="S67" s="83"/>
      <c r="T67" s="118"/>
      <c r="U67" s="118"/>
      <c r="V67" s="118"/>
      <c r="W67" s="118"/>
      <c r="X67" s="118"/>
      <c r="Y67" s="118"/>
      <c r="Z67" s="118"/>
    </row>
    <row r="68" spans="1:26" ht="99" customHeight="1">
      <c r="A68" s="735" t="s">
        <v>9828</v>
      </c>
      <c r="B68" s="736" t="s">
        <v>9237</v>
      </c>
      <c r="C68" s="736" t="s">
        <v>8943</v>
      </c>
      <c r="D68" s="740" t="s">
        <v>9810</v>
      </c>
      <c r="E68" s="740" t="s">
        <v>9463</v>
      </c>
      <c r="F68" s="740" t="s">
        <v>2854</v>
      </c>
      <c r="G68" s="26">
        <v>1</v>
      </c>
      <c r="H68" s="92" t="s">
        <v>9832</v>
      </c>
      <c r="I68" s="170" t="s">
        <v>9812</v>
      </c>
      <c r="J68" s="86"/>
      <c r="K68" s="104"/>
      <c r="L68" s="734"/>
      <c r="M68" s="117"/>
      <c r="N68" s="130"/>
      <c r="O68" s="111" t="s">
        <v>379</v>
      </c>
      <c r="P68" s="83" t="s">
        <v>380</v>
      </c>
      <c r="Q68" s="83" t="s">
        <v>380</v>
      </c>
      <c r="R68" s="83" t="s">
        <v>103</v>
      </c>
      <c r="S68" s="83"/>
      <c r="T68" s="118"/>
      <c r="U68" s="118"/>
      <c r="V68" s="118"/>
      <c r="W68" s="118"/>
      <c r="X68" s="118"/>
      <c r="Y68" s="118"/>
      <c r="Z68" s="118"/>
    </row>
    <row r="69" spans="1:26" ht="16.5" customHeight="1">
      <c r="A69" s="665"/>
      <c r="B69" s="665"/>
      <c r="C69" s="665"/>
      <c r="D69" s="665"/>
      <c r="E69" s="665"/>
      <c r="F69" s="665"/>
      <c r="G69" s="26">
        <v>2</v>
      </c>
      <c r="H69" s="92" t="s">
        <v>9815</v>
      </c>
      <c r="I69" s="170" t="s">
        <v>9834</v>
      </c>
      <c r="J69" s="86"/>
      <c r="K69" s="104"/>
      <c r="L69" s="665"/>
      <c r="M69" s="117"/>
      <c r="N69" s="130"/>
      <c r="O69" s="111" t="s">
        <v>379</v>
      </c>
      <c r="P69" s="83" t="s">
        <v>380</v>
      </c>
      <c r="Q69" s="83" t="s">
        <v>380</v>
      </c>
      <c r="R69" s="83"/>
      <c r="S69" s="83"/>
      <c r="T69" s="118"/>
      <c r="U69" s="118"/>
      <c r="V69" s="118"/>
      <c r="W69" s="118"/>
      <c r="X69" s="118"/>
      <c r="Y69" s="118"/>
      <c r="Z69" s="118"/>
    </row>
    <row r="70" spans="1:26" ht="16.5" customHeight="1">
      <c r="A70" s="665"/>
      <c r="B70" s="665"/>
      <c r="C70" s="665"/>
      <c r="D70" s="665"/>
      <c r="E70" s="665"/>
      <c r="F70" s="665"/>
      <c r="G70" s="26">
        <v>3</v>
      </c>
      <c r="H70" s="92" t="s">
        <v>9820</v>
      </c>
      <c r="I70" s="170" t="s">
        <v>9839</v>
      </c>
      <c r="J70" s="86"/>
      <c r="K70" s="104"/>
      <c r="L70" s="665"/>
      <c r="M70" s="117"/>
      <c r="N70" s="130"/>
      <c r="O70" s="111" t="s">
        <v>379</v>
      </c>
      <c r="P70" s="83" t="s">
        <v>380</v>
      </c>
      <c r="Q70" s="83" t="s">
        <v>380</v>
      </c>
      <c r="R70" s="83"/>
      <c r="S70" s="83"/>
      <c r="T70" s="118"/>
      <c r="U70" s="118"/>
      <c r="V70" s="118"/>
      <c r="W70" s="118"/>
      <c r="X70" s="118"/>
      <c r="Y70" s="118"/>
      <c r="Z70" s="118"/>
    </row>
    <row r="71" spans="1:26" ht="16.5" customHeight="1">
      <c r="A71" s="665"/>
      <c r="B71" s="665"/>
      <c r="C71" s="665"/>
      <c r="D71" s="665"/>
      <c r="E71" s="665"/>
      <c r="F71" s="665"/>
      <c r="G71" s="26">
        <v>4</v>
      </c>
      <c r="H71" s="92" t="s">
        <v>9823</v>
      </c>
      <c r="I71" s="170" t="s">
        <v>9841</v>
      </c>
      <c r="J71" s="86"/>
      <c r="K71" s="104"/>
      <c r="L71" s="665"/>
      <c r="M71" s="117"/>
      <c r="N71" s="130"/>
      <c r="O71" s="111" t="s">
        <v>379</v>
      </c>
      <c r="P71" s="83" t="s">
        <v>380</v>
      </c>
      <c r="Q71" s="83" t="s">
        <v>380</v>
      </c>
      <c r="R71" s="83"/>
      <c r="S71" s="83"/>
      <c r="T71" s="118"/>
      <c r="U71" s="118"/>
      <c r="V71" s="118"/>
      <c r="W71" s="118"/>
      <c r="X71" s="118"/>
      <c r="Y71" s="118"/>
      <c r="Z71" s="118"/>
    </row>
    <row r="72" spans="1:26" ht="16.5" customHeight="1">
      <c r="A72" s="666"/>
      <c r="B72" s="666"/>
      <c r="C72" s="666"/>
      <c r="D72" s="666"/>
      <c r="E72" s="666"/>
      <c r="F72" s="666"/>
      <c r="G72" s="26">
        <v>5</v>
      </c>
      <c r="H72" s="92" t="s">
        <v>9826</v>
      </c>
      <c r="I72" s="170" t="s">
        <v>9827</v>
      </c>
      <c r="J72" s="86"/>
      <c r="K72" s="104"/>
      <c r="L72" s="666"/>
      <c r="M72" s="117"/>
      <c r="N72" s="130"/>
      <c r="O72" s="111" t="s">
        <v>379</v>
      </c>
      <c r="P72" s="83" t="s">
        <v>380</v>
      </c>
      <c r="Q72" s="83" t="s">
        <v>380</v>
      </c>
      <c r="R72" s="83"/>
      <c r="S72" s="83"/>
      <c r="T72" s="118"/>
      <c r="U72" s="118"/>
      <c r="V72" s="118"/>
      <c r="W72" s="118"/>
      <c r="X72" s="118"/>
      <c r="Y72" s="118"/>
      <c r="Z72" s="118"/>
    </row>
    <row r="73" spans="1:26" ht="16.5" customHeight="1">
      <c r="A73" s="735" t="s">
        <v>9844</v>
      </c>
      <c r="B73" s="736" t="s">
        <v>9237</v>
      </c>
      <c r="C73" s="736" t="s">
        <v>8943</v>
      </c>
      <c r="D73" s="740" t="s">
        <v>9810</v>
      </c>
      <c r="E73" s="740" t="s">
        <v>9472</v>
      </c>
      <c r="F73" s="740" t="s">
        <v>2854</v>
      </c>
      <c r="G73" s="26">
        <v>1</v>
      </c>
      <c r="H73" s="92" t="s">
        <v>9847</v>
      </c>
      <c r="I73" s="170" t="s">
        <v>9812</v>
      </c>
      <c r="J73" s="86"/>
      <c r="K73" s="104"/>
      <c r="L73" s="734"/>
      <c r="M73" s="117"/>
      <c r="N73" s="130"/>
      <c r="O73" s="111" t="s">
        <v>379</v>
      </c>
      <c r="P73" s="83" t="s">
        <v>380</v>
      </c>
      <c r="Q73" s="83" t="s">
        <v>380</v>
      </c>
      <c r="R73" s="83"/>
      <c r="S73" s="83"/>
      <c r="T73" s="118"/>
      <c r="U73" s="118"/>
      <c r="V73" s="118"/>
      <c r="W73" s="118"/>
      <c r="X73" s="118"/>
      <c r="Y73" s="118"/>
      <c r="Z73" s="118"/>
    </row>
    <row r="74" spans="1:26" ht="16.5" customHeight="1">
      <c r="A74" s="665"/>
      <c r="B74" s="665"/>
      <c r="C74" s="665"/>
      <c r="D74" s="665"/>
      <c r="E74" s="665"/>
      <c r="F74" s="665"/>
      <c r="G74" s="26">
        <v>2</v>
      </c>
      <c r="H74" s="92" t="s">
        <v>9815</v>
      </c>
      <c r="I74" s="170" t="s">
        <v>9816</v>
      </c>
      <c r="J74" s="86"/>
      <c r="K74" s="104"/>
      <c r="L74" s="665"/>
      <c r="M74" s="117"/>
      <c r="N74" s="130"/>
      <c r="O74" s="111" t="s">
        <v>379</v>
      </c>
      <c r="P74" s="83" t="s">
        <v>380</v>
      </c>
      <c r="Q74" s="83" t="s">
        <v>380</v>
      </c>
      <c r="R74" s="83"/>
      <c r="S74" s="83"/>
      <c r="T74" s="118"/>
      <c r="U74" s="118"/>
      <c r="V74" s="118"/>
      <c r="W74" s="118"/>
      <c r="X74" s="118"/>
      <c r="Y74" s="118"/>
      <c r="Z74" s="118"/>
    </row>
    <row r="75" spans="1:26" ht="16.5" customHeight="1">
      <c r="A75" s="665"/>
      <c r="B75" s="665"/>
      <c r="C75" s="665"/>
      <c r="D75" s="665"/>
      <c r="E75" s="665"/>
      <c r="F75" s="665"/>
      <c r="G75" s="26">
        <v>3</v>
      </c>
      <c r="H75" s="92" t="s">
        <v>9820</v>
      </c>
      <c r="I75" s="170" t="s">
        <v>9821</v>
      </c>
      <c r="J75" s="86"/>
      <c r="K75" s="104"/>
      <c r="L75" s="665"/>
      <c r="M75" s="117"/>
      <c r="N75" s="130"/>
      <c r="O75" s="111" t="s">
        <v>379</v>
      </c>
      <c r="P75" s="83" t="s">
        <v>380</v>
      </c>
      <c r="Q75" s="83" t="s">
        <v>380</v>
      </c>
      <c r="R75" s="83"/>
      <c r="S75" s="83"/>
      <c r="T75" s="118"/>
      <c r="U75" s="118"/>
      <c r="V75" s="118"/>
      <c r="W75" s="118"/>
      <c r="X75" s="118"/>
      <c r="Y75" s="118"/>
      <c r="Z75" s="118"/>
    </row>
    <row r="76" spans="1:26" ht="16.5" customHeight="1">
      <c r="A76" s="665"/>
      <c r="B76" s="665"/>
      <c r="C76" s="665"/>
      <c r="D76" s="665"/>
      <c r="E76" s="665"/>
      <c r="F76" s="665"/>
      <c r="G76" s="26">
        <v>4</v>
      </c>
      <c r="H76" s="92" t="s">
        <v>9823</v>
      </c>
      <c r="I76" s="170" t="s">
        <v>9824</v>
      </c>
      <c r="J76" s="86"/>
      <c r="K76" s="104"/>
      <c r="L76" s="665"/>
      <c r="M76" s="117"/>
      <c r="N76" s="130"/>
      <c r="O76" s="111" t="s">
        <v>379</v>
      </c>
      <c r="P76" s="83" t="s">
        <v>380</v>
      </c>
      <c r="Q76" s="83" t="s">
        <v>380</v>
      </c>
      <c r="R76" s="83"/>
      <c r="S76" s="83"/>
      <c r="T76" s="118"/>
      <c r="U76" s="118"/>
      <c r="V76" s="118"/>
      <c r="W76" s="118"/>
      <c r="X76" s="118"/>
      <c r="Y76" s="118"/>
      <c r="Z76" s="118"/>
    </row>
    <row r="77" spans="1:26" ht="16.5" customHeight="1">
      <c r="A77" s="666"/>
      <c r="B77" s="666"/>
      <c r="C77" s="666"/>
      <c r="D77" s="666"/>
      <c r="E77" s="666"/>
      <c r="F77" s="666"/>
      <c r="G77" s="26">
        <v>5</v>
      </c>
      <c r="H77" s="92" t="s">
        <v>9826</v>
      </c>
      <c r="I77" s="170" t="s">
        <v>9827</v>
      </c>
      <c r="J77" s="86"/>
      <c r="K77" s="104"/>
      <c r="L77" s="666"/>
      <c r="M77" s="117"/>
      <c r="N77" s="130"/>
      <c r="O77" s="111" t="s">
        <v>379</v>
      </c>
      <c r="P77" s="83" t="s">
        <v>380</v>
      </c>
      <c r="Q77" s="83" t="s">
        <v>380</v>
      </c>
      <c r="R77" s="83"/>
      <c r="S77" s="83"/>
      <c r="T77" s="118"/>
      <c r="U77" s="118"/>
      <c r="V77" s="118"/>
      <c r="W77" s="118"/>
      <c r="X77" s="118"/>
      <c r="Y77" s="118"/>
      <c r="Z77" s="118"/>
    </row>
    <row r="78" spans="1:26" ht="16.5" customHeight="1">
      <c r="A78" s="735" t="s">
        <v>9857</v>
      </c>
      <c r="B78" s="736" t="s">
        <v>9237</v>
      </c>
      <c r="C78" s="736" t="s">
        <v>8943</v>
      </c>
      <c r="D78" s="740" t="s">
        <v>9810</v>
      </c>
      <c r="E78" s="740" t="s">
        <v>9479</v>
      </c>
      <c r="F78" s="740" t="s">
        <v>2854</v>
      </c>
      <c r="G78" s="26">
        <v>1</v>
      </c>
      <c r="H78" s="92" t="s">
        <v>9860</v>
      </c>
      <c r="I78" s="170" t="s">
        <v>9861</v>
      </c>
      <c r="J78" s="86"/>
      <c r="K78" s="104"/>
      <c r="L78" s="734"/>
      <c r="M78" s="117"/>
      <c r="N78" s="130"/>
      <c r="O78" s="111" t="s">
        <v>379</v>
      </c>
      <c r="P78" s="83" t="s">
        <v>380</v>
      </c>
      <c r="Q78" s="83" t="s">
        <v>380</v>
      </c>
      <c r="R78" s="83" t="s">
        <v>103</v>
      </c>
      <c r="S78" s="83"/>
      <c r="T78" s="118"/>
      <c r="U78" s="118"/>
      <c r="V78" s="118"/>
      <c r="W78" s="118"/>
      <c r="X78" s="118"/>
      <c r="Y78" s="118"/>
      <c r="Z78" s="118"/>
    </row>
    <row r="79" spans="1:26" ht="16.5" customHeight="1">
      <c r="A79" s="665"/>
      <c r="B79" s="665"/>
      <c r="C79" s="665"/>
      <c r="D79" s="665"/>
      <c r="E79" s="665"/>
      <c r="F79" s="665"/>
      <c r="G79" s="26">
        <v>2</v>
      </c>
      <c r="H79" s="92" t="s">
        <v>9815</v>
      </c>
      <c r="I79" s="170" t="s">
        <v>9867</v>
      </c>
      <c r="J79" s="86"/>
      <c r="K79" s="104"/>
      <c r="L79" s="665"/>
      <c r="M79" s="117"/>
      <c r="N79" s="130"/>
      <c r="O79" s="111" t="s">
        <v>379</v>
      </c>
      <c r="P79" s="83" t="s">
        <v>380</v>
      </c>
      <c r="Q79" s="83" t="s">
        <v>380</v>
      </c>
      <c r="R79" s="83"/>
      <c r="S79" s="83"/>
      <c r="T79" s="118"/>
      <c r="U79" s="118"/>
      <c r="V79" s="118"/>
      <c r="W79" s="118"/>
      <c r="X79" s="118"/>
      <c r="Y79" s="118"/>
      <c r="Z79" s="118"/>
    </row>
    <row r="80" spans="1:26" ht="16.5" customHeight="1">
      <c r="A80" s="665"/>
      <c r="B80" s="665"/>
      <c r="C80" s="665"/>
      <c r="D80" s="665"/>
      <c r="E80" s="665"/>
      <c r="F80" s="665"/>
      <c r="G80" s="26">
        <v>3</v>
      </c>
      <c r="H80" s="92" t="s">
        <v>9820</v>
      </c>
      <c r="I80" s="170" t="s">
        <v>9868</v>
      </c>
      <c r="J80" s="86"/>
      <c r="K80" s="104"/>
      <c r="L80" s="665"/>
      <c r="M80" s="117"/>
      <c r="N80" s="130"/>
      <c r="O80" s="111" t="s">
        <v>379</v>
      </c>
      <c r="P80" s="83" t="s">
        <v>380</v>
      </c>
      <c r="Q80" s="83" t="s">
        <v>380</v>
      </c>
      <c r="R80" s="83"/>
      <c r="S80" s="83"/>
      <c r="T80" s="118"/>
      <c r="U80" s="118"/>
      <c r="V80" s="118"/>
      <c r="W80" s="118"/>
      <c r="X80" s="118"/>
      <c r="Y80" s="118"/>
      <c r="Z80" s="118"/>
    </row>
    <row r="81" spans="1:26" ht="16.5" customHeight="1">
      <c r="A81" s="665"/>
      <c r="B81" s="665"/>
      <c r="C81" s="665"/>
      <c r="D81" s="665"/>
      <c r="E81" s="665"/>
      <c r="F81" s="665"/>
      <c r="G81" s="26">
        <v>4</v>
      </c>
      <c r="H81" s="92" t="s">
        <v>9823</v>
      </c>
      <c r="I81" s="170" t="s">
        <v>9824</v>
      </c>
      <c r="J81" s="86"/>
      <c r="K81" s="104"/>
      <c r="L81" s="665"/>
      <c r="M81" s="117"/>
      <c r="N81" s="130"/>
      <c r="O81" s="111" t="s">
        <v>379</v>
      </c>
      <c r="P81" s="83" t="s">
        <v>380</v>
      </c>
      <c r="Q81" s="83" t="s">
        <v>380</v>
      </c>
      <c r="R81" s="83"/>
      <c r="S81" s="83"/>
      <c r="T81" s="118"/>
      <c r="U81" s="118"/>
      <c r="V81" s="118"/>
      <c r="W81" s="118"/>
      <c r="X81" s="118"/>
      <c r="Y81" s="118"/>
      <c r="Z81" s="118"/>
    </row>
    <row r="82" spans="1:26" ht="16.5" customHeight="1">
      <c r="A82" s="666"/>
      <c r="B82" s="666"/>
      <c r="C82" s="666"/>
      <c r="D82" s="666"/>
      <c r="E82" s="666"/>
      <c r="F82" s="666"/>
      <c r="G82" s="26">
        <v>5</v>
      </c>
      <c r="H82" s="92" t="s">
        <v>9826</v>
      </c>
      <c r="I82" s="170" t="s">
        <v>9827</v>
      </c>
      <c r="J82" s="86"/>
      <c r="K82" s="104"/>
      <c r="L82" s="666"/>
      <c r="M82" s="117"/>
      <c r="N82" s="130"/>
      <c r="O82" s="111" t="s">
        <v>379</v>
      </c>
      <c r="P82" s="83" t="s">
        <v>380</v>
      </c>
      <c r="Q82" s="83" t="s">
        <v>380</v>
      </c>
      <c r="R82" s="83"/>
      <c r="S82" s="83"/>
      <c r="T82" s="118"/>
      <c r="U82" s="118"/>
      <c r="V82" s="118"/>
      <c r="W82" s="118"/>
      <c r="X82" s="118"/>
      <c r="Y82" s="118"/>
      <c r="Z82" s="118"/>
    </row>
    <row r="83" spans="1:26" ht="16.5" customHeight="1">
      <c r="A83" s="735" t="s">
        <v>9876</v>
      </c>
      <c r="B83" s="736" t="s">
        <v>9237</v>
      </c>
      <c r="C83" s="736" t="s">
        <v>8943</v>
      </c>
      <c r="D83" s="740" t="s">
        <v>9810</v>
      </c>
      <c r="E83" s="740" t="s">
        <v>9491</v>
      </c>
      <c r="F83" s="740" t="s">
        <v>2854</v>
      </c>
      <c r="G83" s="26">
        <v>1</v>
      </c>
      <c r="H83" s="92" t="s">
        <v>9878</v>
      </c>
      <c r="I83" s="170" t="s">
        <v>9880</v>
      </c>
      <c r="J83" s="86"/>
      <c r="K83" s="104"/>
      <c r="L83" s="734"/>
      <c r="M83" s="117"/>
      <c r="N83" s="130"/>
      <c r="O83" s="111" t="s">
        <v>379</v>
      </c>
      <c r="P83" s="83" t="s">
        <v>380</v>
      </c>
      <c r="Q83" s="83" t="s">
        <v>380</v>
      </c>
      <c r="R83" s="83"/>
      <c r="S83" s="83"/>
      <c r="T83" s="118"/>
      <c r="U83" s="118"/>
      <c r="V83" s="118"/>
      <c r="W83" s="118"/>
      <c r="X83" s="118"/>
      <c r="Y83" s="118"/>
      <c r="Z83" s="118"/>
    </row>
    <row r="84" spans="1:26" ht="16.5" customHeight="1">
      <c r="A84" s="665"/>
      <c r="B84" s="665"/>
      <c r="C84" s="665"/>
      <c r="D84" s="665"/>
      <c r="E84" s="665"/>
      <c r="F84" s="665"/>
      <c r="G84" s="26">
        <v>2</v>
      </c>
      <c r="H84" s="92" t="s">
        <v>9815</v>
      </c>
      <c r="I84" s="170" t="s">
        <v>9816</v>
      </c>
      <c r="J84" s="86"/>
      <c r="K84" s="104"/>
      <c r="L84" s="665"/>
      <c r="M84" s="117"/>
      <c r="N84" s="130"/>
      <c r="O84" s="111" t="s">
        <v>379</v>
      </c>
      <c r="P84" s="83" t="s">
        <v>380</v>
      </c>
      <c r="Q84" s="83" t="s">
        <v>380</v>
      </c>
      <c r="R84" s="83"/>
      <c r="S84" s="83"/>
      <c r="T84" s="118"/>
      <c r="U84" s="118"/>
      <c r="V84" s="118"/>
      <c r="W84" s="118"/>
      <c r="X84" s="118"/>
      <c r="Y84" s="118"/>
      <c r="Z84" s="118"/>
    </row>
    <row r="85" spans="1:26" ht="16.5" customHeight="1">
      <c r="A85" s="665"/>
      <c r="B85" s="665"/>
      <c r="C85" s="665"/>
      <c r="D85" s="665"/>
      <c r="E85" s="665"/>
      <c r="F85" s="665"/>
      <c r="G85" s="26">
        <v>3</v>
      </c>
      <c r="H85" s="92" t="s">
        <v>9820</v>
      </c>
      <c r="I85" s="170" t="s">
        <v>9821</v>
      </c>
      <c r="J85" s="86"/>
      <c r="K85" s="104"/>
      <c r="L85" s="665"/>
      <c r="M85" s="117"/>
      <c r="N85" s="130"/>
      <c r="O85" s="111" t="s">
        <v>379</v>
      </c>
      <c r="P85" s="83" t="s">
        <v>380</v>
      </c>
      <c r="Q85" s="83" t="s">
        <v>380</v>
      </c>
      <c r="R85" s="83"/>
      <c r="S85" s="83"/>
      <c r="T85" s="118"/>
      <c r="U85" s="118"/>
      <c r="V85" s="118"/>
      <c r="W85" s="118"/>
      <c r="X85" s="118"/>
      <c r="Y85" s="118"/>
      <c r="Z85" s="118"/>
    </row>
    <row r="86" spans="1:26" ht="16.5" customHeight="1">
      <c r="A86" s="665"/>
      <c r="B86" s="665"/>
      <c r="C86" s="665"/>
      <c r="D86" s="665"/>
      <c r="E86" s="665"/>
      <c r="F86" s="665"/>
      <c r="G86" s="26">
        <v>4</v>
      </c>
      <c r="H86" s="92" t="s">
        <v>9823</v>
      </c>
      <c r="I86" s="170" t="s">
        <v>9824</v>
      </c>
      <c r="J86" s="86"/>
      <c r="K86" s="104"/>
      <c r="L86" s="665"/>
      <c r="M86" s="117"/>
      <c r="N86" s="130"/>
      <c r="O86" s="111" t="s">
        <v>379</v>
      </c>
      <c r="P86" s="83" t="s">
        <v>380</v>
      </c>
      <c r="Q86" s="83" t="s">
        <v>380</v>
      </c>
      <c r="R86" s="83"/>
      <c r="S86" s="83"/>
      <c r="T86" s="118"/>
      <c r="U86" s="118"/>
      <c r="V86" s="118"/>
      <c r="W86" s="118"/>
      <c r="X86" s="118"/>
      <c r="Y86" s="118"/>
      <c r="Z86" s="118"/>
    </row>
    <row r="87" spans="1:26" ht="16.5" customHeight="1">
      <c r="A87" s="666"/>
      <c r="B87" s="666"/>
      <c r="C87" s="666"/>
      <c r="D87" s="666"/>
      <c r="E87" s="666"/>
      <c r="F87" s="666"/>
      <c r="G87" s="26">
        <v>5</v>
      </c>
      <c r="H87" s="92" t="s">
        <v>9826</v>
      </c>
      <c r="I87" s="170" t="s">
        <v>9827</v>
      </c>
      <c r="J87" s="86"/>
      <c r="K87" s="104"/>
      <c r="L87" s="666"/>
      <c r="M87" s="117"/>
      <c r="N87" s="130"/>
      <c r="O87" s="111" t="s">
        <v>379</v>
      </c>
      <c r="P87" s="83" t="s">
        <v>380</v>
      </c>
      <c r="Q87" s="83" t="s">
        <v>380</v>
      </c>
      <c r="R87" s="83"/>
      <c r="S87" s="83"/>
      <c r="T87" s="118"/>
      <c r="U87" s="118"/>
      <c r="V87" s="118"/>
      <c r="W87" s="118"/>
      <c r="X87" s="118"/>
      <c r="Y87" s="118"/>
      <c r="Z87" s="118"/>
    </row>
    <row r="88" spans="1:26" ht="16.5" customHeight="1">
      <c r="A88" s="735" t="s">
        <v>9892</v>
      </c>
      <c r="B88" s="736" t="s">
        <v>9237</v>
      </c>
      <c r="C88" s="736" t="s">
        <v>8943</v>
      </c>
      <c r="D88" s="740" t="s">
        <v>9810</v>
      </c>
      <c r="E88" s="740" t="s">
        <v>9502</v>
      </c>
      <c r="F88" s="740" t="s">
        <v>2854</v>
      </c>
      <c r="G88" s="26">
        <v>1</v>
      </c>
      <c r="H88" s="92" t="s">
        <v>9895</v>
      </c>
      <c r="I88" s="170" t="s">
        <v>9812</v>
      </c>
      <c r="J88" s="86"/>
      <c r="K88" s="104"/>
      <c r="L88" s="734"/>
      <c r="M88" s="117"/>
      <c r="N88" s="130"/>
      <c r="O88" s="111" t="s">
        <v>379</v>
      </c>
      <c r="P88" s="83" t="s">
        <v>380</v>
      </c>
      <c r="Q88" s="83" t="s">
        <v>380</v>
      </c>
      <c r="R88" s="83" t="s">
        <v>103</v>
      </c>
      <c r="S88" s="83"/>
      <c r="T88" s="118"/>
      <c r="U88" s="118"/>
      <c r="V88" s="118"/>
      <c r="W88" s="118"/>
      <c r="X88" s="118"/>
      <c r="Y88" s="118"/>
      <c r="Z88" s="118"/>
    </row>
    <row r="89" spans="1:26" ht="16.5" customHeight="1">
      <c r="A89" s="665"/>
      <c r="B89" s="665"/>
      <c r="C89" s="665"/>
      <c r="D89" s="665"/>
      <c r="E89" s="665"/>
      <c r="F89" s="665"/>
      <c r="G89" s="26">
        <v>2</v>
      </c>
      <c r="H89" s="92" t="s">
        <v>9815</v>
      </c>
      <c r="I89" s="170" t="s">
        <v>9867</v>
      </c>
      <c r="J89" s="86"/>
      <c r="K89" s="104"/>
      <c r="L89" s="665"/>
      <c r="M89" s="117"/>
      <c r="N89" s="106"/>
      <c r="O89" s="111" t="s">
        <v>379</v>
      </c>
      <c r="P89" s="83" t="s">
        <v>380</v>
      </c>
      <c r="Q89" s="83" t="s">
        <v>380</v>
      </c>
      <c r="R89" s="83"/>
      <c r="S89" s="83"/>
      <c r="T89" s="118"/>
      <c r="U89" s="118"/>
      <c r="V89" s="118"/>
      <c r="W89" s="118"/>
      <c r="X89" s="118"/>
      <c r="Y89" s="118"/>
      <c r="Z89" s="118"/>
    </row>
    <row r="90" spans="1:26" ht="16.5" customHeight="1">
      <c r="A90" s="665"/>
      <c r="B90" s="665"/>
      <c r="C90" s="665"/>
      <c r="D90" s="665"/>
      <c r="E90" s="665"/>
      <c r="F90" s="665"/>
      <c r="G90" s="26">
        <v>3</v>
      </c>
      <c r="H90" s="92" t="s">
        <v>9820</v>
      </c>
      <c r="I90" s="170" t="s">
        <v>9868</v>
      </c>
      <c r="J90" s="86"/>
      <c r="K90" s="104"/>
      <c r="L90" s="665"/>
      <c r="M90" s="117"/>
      <c r="N90" s="106"/>
      <c r="O90" s="111" t="s">
        <v>379</v>
      </c>
      <c r="P90" s="83" t="s">
        <v>380</v>
      </c>
      <c r="Q90" s="83" t="s">
        <v>380</v>
      </c>
      <c r="R90" s="83"/>
      <c r="S90" s="83"/>
      <c r="T90" s="118"/>
      <c r="U90" s="118"/>
      <c r="V90" s="118"/>
      <c r="W90" s="118"/>
      <c r="X90" s="118"/>
      <c r="Y90" s="118"/>
      <c r="Z90" s="118"/>
    </row>
    <row r="91" spans="1:26" ht="16.5" customHeight="1">
      <c r="A91" s="665"/>
      <c r="B91" s="665"/>
      <c r="C91" s="665"/>
      <c r="D91" s="665"/>
      <c r="E91" s="665"/>
      <c r="F91" s="665"/>
      <c r="G91" s="26">
        <v>4</v>
      </c>
      <c r="H91" s="92" t="s">
        <v>9823</v>
      </c>
      <c r="I91" s="170" t="s">
        <v>9824</v>
      </c>
      <c r="J91" s="86"/>
      <c r="K91" s="104"/>
      <c r="L91" s="665"/>
      <c r="M91" s="117"/>
      <c r="N91" s="106"/>
      <c r="O91" s="111" t="s">
        <v>379</v>
      </c>
      <c r="P91" s="83" t="s">
        <v>380</v>
      </c>
      <c r="Q91" s="83" t="s">
        <v>380</v>
      </c>
      <c r="R91" s="83"/>
      <c r="S91" s="83"/>
      <c r="T91" s="118"/>
      <c r="U91" s="118"/>
      <c r="V91" s="118"/>
      <c r="W91" s="118"/>
      <c r="X91" s="118"/>
      <c r="Y91" s="118"/>
      <c r="Z91" s="118"/>
    </row>
    <row r="92" spans="1:26" ht="16.5" customHeight="1">
      <c r="A92" s="666"/>
      <c r="B92" s="666"/>
      <c r="C92" s="666"/>
      <c r="D92" s="666"/>
      <c r="E92" s="666"/>
      <c r="F92" s="666"/>
      <c r="G92" s="26">
        <v>5</v>
      </c>
      <c r="H92" s="92" t="s">
        <v>9826</v>
      </c>
      <c r="I92" s="170" t="s">
        <v>9827</v>
      </c>
      <c r="J92" s="86"/>
      <c r="K92" s="104"/>
      <c r="L92" s="666"/>
      <c r="M92" s="117"/>
      <c r="N92" s="106"/>
      <c r="O92" s="111" t="s">
        <v>379</v>
      </c>
      <c r="P92" s="83" t="s">
        <v>380</v>
      </c>
      <c r="Q92" s="83" t="s">
        <v>380</v>
      </c>
      <c r="R92" s="83"/>
      <c r="S92" s="83"/>
      <c r="T92" s="118"/>
      <c r="U92" s="118"/>
      <c r="V92" s="118"/>
      <c r="W92" s="118"/>
      <c r="X92" s="118"/>
      <c r="Y92" s="118"/>
      <c r="Z92" s="118"/>
    </row>
    <row r="93" spans="1:26" ht="16.5" customHeight="1">
      <c r="A93" s="735" t="s">
        <v>9907</v>
      </c>
      <c r="B93" s="736" t="s">
        <v>9237</v>
      </c>
      <c r="C93" s="736" t="s">
        <v>8943</v>
      </c>
      <c r="D93" s="740" t="s">
        <v>9810</v>
      </c>
      <c r="E93" s="740" t="s">
        <v>9218</v>
      </c>
      <c r="F93" s="740" t="s">
        <v>2854</v>
      </c>
      <c r="G93" s="26">
        <v>1</v>
      </c>
      <c r="H93" s="92" t="s">
        <v>9909</v>
      </c>
      <c r="I93" s="170" t="s">
        <v>9812</v>
      </c>
      <c r="J93" s="86"/>
      <c r="K93" s="104"/>
      <c r="L93" s="734"/>
      <c r="M93" s="117"/>
      <c r="N93" s="106"/>
      <c r="O93" s="111" t="s">
        <v>379</v>
      </c>
      <c r="P93" s="83" t="s">
        <v>380</v>
      </c>
      <c r="Q93" s="83" t="s">
        <v>380</v>
      </c>
      <c r="R93" s="83" t="s">
        <v>67</v>
      </c>
      <c r="S93" s="83"/>
      <c r="T93" s="118"/>
      <c r="U93" s="118"/>
      <c r="V93" s="118"/>
      <c r="W93" s="118"/>
      <c r="X93" s="118"/>
      <c r="Y93" s="118"/>
      <c r="Z93" s="118"/>
    </row>
    <row r="94" spans="1:26" ht="16.5" customHeight="1">
      <c r="A94" s="665"/>
      <c r="B94" s="665"/>
      <c r="C94" s="665"/>
      <c r="D94" s="665"/>
      <c r="E94" s="665"/>
      <c r="F94" s="665"/>
      <c r="G94" s="26">
        <v>2</v>
      </c>
      <c r="H94" s="92" t="s">
        <v>9815</v>
      </c>
      <c r="I94" s="170" t="s">
        <v>9911</v>
      </c>
      <c r="J94" s="86"/>
      <c r="K94" s="104"/>
      <c r="L94" s="665"/>
      <c r="M94" s="117"/>
      <c r="N94" s="106"/>
      <c r="O94" s="111" t="s">
        <v>379</v>
      </c>
      <c r="P94" s="83" t="s">
        <v>380</v>
      </c>
      <c r="Q94" s="83" t="s">
        <v>380</v>
      </c>
      <c r="R94" s="83"/>
      <c r="S94" s="83"/>
      <c r="T94" s="118"/>
      <c r="U94" s="118"/>
      <c r="V94" s="118"/>
      <c r="W94" s="118"/>
      <c r="X94" s="118"/>
      <c r="Y94" s="118"/>
      <c r="Z94" s="118"/>
    </row>
    <row r="95" spans="1:26" ht="16.5" customHeight="1">
      <c r="A95" s="665"/>
      <c r="B95" s="665"/>
      <c r="C95" s="665"/>
      <c r="D95" s="665"/>
      <c r="E95" s="665"/>
      <c r="F95" s="665"/>
      <c r="G95" s="26">
        <v>3</v>
      </c>
      <c r="H95" s="92" t="s">
        <v>9820</v>
      </c>
      <c r="I95" s="170" t="s">
        <v>9913</v>
      </c>
      <c r="J95" s="86"/>
      <c r="K95" s="104"/>
      <c r="L95" s="665"/>
      <c r="M95" s="117"/>
      <c r="N95" s="106"/>
      <c r="O95" s="111" t="s">
        <v>379</v>
      </c>
      <c r="P95" s="83" t="s">
        <v>380</v>
      </c>
      <c r="Q95" s="83" t="s">
        <v>380</v>
      </c>
      <c r="R95" s="83"/>
      <c r="S95" s="83"/>
      <c r="T95" s="118"/>
      <c r="U95" s="118"/>
      <c r="V95" s="118"/>
      <c r="W95" s="118"/>
      <c r="X95" s="118"/>
      <c r="Y95" s="118"/>
      <c r="Z95" s="118"/>
    </row>
    <row r="96" spans="1:26" ht="16.5" customHeight="1">
      <c r="A96" s="665"/>
      <c r="B96" s="665"/>
      <c r="C96" s="665"/>
      <c r="D96" s="665"/>
      <c r="E96" s="665"/>
      <c r="F96" s="665"/>
      <c r="G96" s="26">
        <v>4</v>
      </c>
      <c r="H96" s="92" t="s">
        <v>9823</v>
      </c>
      <c r="I96" s="170" t="s">
        <v>9841</v>
      </c>
      <c r="J96" s="86"/>
      <c r="K96" s="104"/>
      <c r="L96" s="665"/>
      <c r="M96" s="117"/>
      <c r="N96" s="106"/>
      <c r="O96" s="111" t="s">
        <v>379</v>
      </c>
      <c r="P96" s="83" t="s">
        <v>380</v>
      </c>
      <c r="Q96" s="83" t="s">
        <v>380</v>
      </c>
      <c r="R96" s="83"/>
      <c r="S96" s="83"/>
      <c r="T96" s="118"/>
      <c r="U96" s="118"/>
      <c r="V96" s="118"/>
      <c r="W96" s="118"/>
      <c r="X96" s="118"/>
      <c r="Y96" s="118"/>
      <c r="Z96" s="118"/>
    </row>
    <row r="97" spans="1:26" ht="16.5" customHeight="1">
      <c r="A97" s="666"/>
      <c r="B97" s="666"/>
      <c r="C97" s="666"/>
      <c r="D97" s="666"/>
      <c r="E97" s="666"/>
      <c r="F97" s="666"/>
      <c r="G97" s="26">
        <v>5</v>
      </c>
      <c r="H97" s="92" t="s">
        <v>9826</v>
      </c>
      <c r="I97" s="170" t="s">
        <v>9827</v>
      </c>
      <c r="J97" s="86"/>
      <c r="K97" s="104"/>
      <c r="L97" s="666"/>
      <c r="M97" s="117"/>
      <c r="N97" s="106"/>
      <c r="O97" s="111" t="s">
        <v>379</v>
      </c>
      <c r="P97" s="83" t="s">
        <v>380</v>
      </c>
      <c r="Q97" s="83" t="s">
        <v>380</v>
      </c>
      <c r="R97" s="83"/>
      <c r="S97" s="83"/>
      <c r="T97" s="118"/>
      <c r="U97" s="118"/>
      <c r="V97" s="118"/>
      <c r="W97" s="118"/>
      <c r="X97" s="118"/>
      <c r="Y97" s="118"/>
      <c r="Z97" s="118"/>
    </row>
    <row r="98" spans="1:26" ht="16.5" customHeight="1">
      <c r="A98" s="735" t="s">
        <v>9922</v>
      </c>
      <c r="B98" s="736" t="s">
        <v>9237</v>
      </c>
      <c r="C98" s="736" t="s">
        <v>8943</v>
      </c>
      <c r="D98" s="740" t="s">
        <v>9810</v>
      </c>
      <c r="E98" s="740" t="s">
        <v>9692</v>
      </c>
      <c r="F98" s="740" t="s">
        <v>2854</v>
      </c>
      <c r="G98" s="26">
        <v>1</v>
      </c>
      <c r="H98" s="92" t="s">
        <v>9925</v>
      </c>
      <c r="I98" s="170" t="s">
        <v>9812</v>
      </c>
      <c r="J98" s="86"/>
      <c r="K98" s="104"/>
      <c r="L98" s="734"/>
      <c r="M98" s="117"/>
      <c r="N98" s="106"/>
      <c r="O98" s="111" t="s">
        <v>379</v>
      </c>
      <c r="P98" s="83" t="s">
        <v>380</v>
      </c>
      <c r="Q98" s="83" t="s">
        <v>380</v>
      </c>
      <c r="R98" s="83" t="s">
        <v>67</v>
      </c>
      <c r="S98" s="83"/>
      <c r="T98" s="118"/>
      <c r="U98" s="118"/>
      <c r="V98" s="118"/>
      <c r="W98" s="118"/>
      <c r="X98" s="118"/>
      <c r="Y98" s="118"/>
      <c r="Z98" s="118"/>
    </row>
    <row r="99" spans="1:26" ht="16.5" customHeight="1">
      <c r="A99" s="665"/>
      <c r="B99" s="665"/>
      <c r="C99" s="665"/>
      <c r="D99" s="665"/>
      <c r="E99" s="665"/>
      <c r="F99" s="665"/>
      <c r="G99" s="26">
        <v>2</v>
      </c>
      <c r="H99" s="92" t="s">
        <v>9815</v>
      </c>
      <c r="I99" s="170" t="s">
        <v>9927</v>
      </c>
      <c r="J99" s="86"/>
      <c r="K99" s="104"/>
      <c r="L99" s="665"/>
      <c r="M99" s="117"/>
      <c r="N99" s="106"/>
      <c r="O99" s="111" t="s">
        <v>379</v>
      </c>
      <c r="P99" s="83" t="s">
        <v>380</v>
      </c>
      <c r="Q99" s="83" t="s">
        <v>380</v>
      </c>
      <c r="R99" s="83"/>
      <c r="S99" s="83"/>
      <c r="T99" s="118"/>
      <c r="U99" s="118"/>
      <c r="V99" s="118"/>
      <c r="W99" s="118"/>
      <c r="X99" s="118"/>
      <c r="Y99" s="118"/>
      <c r="Z99" s="118"/>
    </row>
    <row r="100" spans="1:26" ht="16.5" customHeight="1">
      <c r="A100" s="665"/>
      <c r="B100" s="665"/>
      <c r="C100" s="665"/>
      <c r="D100" s="665"/>
      <c r="E100" s="665"/>
      <c r="F100" s="665"/>
      <c r="G100" s="26">
        <v>3</v>
      </c>
      <c r="H100" s="92" t="s">
        <v>9820</v>
      </c>
      <c r="I100" s="170" t="s">
        <v>9929</v>
      </c>
      <c r="J100" s="86"/>
      <c r="K100" s="104"/>
      <c r="L100" s="665"/>
      <c r="M100" s="117"/>
      <c r="N100" s="106"/>
      <c r="O100" s="111" t="s">
        <v>379</v>
      </c>
      <c r="P100" s="83" t="s">
        <v>380</v>
      </c>
      <c r="Q100" s="83" t="s">
        <v>380</v>
      </c>
      <c r="R100" s="83"/>
      <c r="S100" s="83"/>
      <c r="T100" s="118"/>
      <c r="U100" s="118"/>
      <c r="V100" s="118"/>
      <c r="W100" s="118"/>
      <c r="X100" s="118"/>
      <c r="Y100" s="118"/>
      <c r="Z100" s="118"/>
    </row>
    <row r="101" spans="1:26" ht="16.5" customHeight="1">
      <c r="A101" s="665"/>
      <c r="B101" s="665"/>
      <c r="C101" s="665"/>
      <c r="D101" s="665"/>
      <c r="E101" s="665"/>
      <c r="F101" s="665"/>
      <c r="G101" s="26">
        <v>4</v>
      </c>
      <c r="H101" s="92" t="s">
        <v>9823</v>
      </c>
      <c r="I101" s="170" t="s">
        <v>9824</v>
      </c>
      <c r="J101" s="86"/>
      <c r="K101" s="104"/>
      <c r="L101" s="665"/>
      <c r="M101" s="117"/>
      <c r="N101" s="106"/>
      <c r="O101" s="111" t="s">
        <v>379</v>
      </c>
      <c r="P101" s="83" t="s">
        <v>380</v>
      </c>
      <c r="Q101" s="83" t="s">
        <v>380</v>
      </c>
      <c r="R101" s="83"/>
      <c r="S101" s="83"/>
      <c r="T101" s="118"/>
      <c r="U101" s="118"/>
      <c r="V101" s="118"/>
      <c r="W101" s="118"/>
      <c r="X101" s="118"/>
      <c r="Y101" s="118"/>
      <c r="Z101" s="118"/>
    </row>
    <row r="102" spans="1:26" ht="16.5" customHeight="1">
      <c r="A102" s="666"/>
      <c r="B102" s="666"/>
      <c r="C102" s="666"/>
      <c r="D102" s="666"/>
      <c r="E102" s="666"/>
      <c r="F102" s="666"/>
      <c r="G102" s="26">
        <v>5</v>
      </c>
      <c r="H102" s="92" t="s">
        <v>9826</v>
      </c>
      <c r="I102" s="170" t="s">
        <v>9827</v>
      </c>
      <c r="J102" s="86"/>
      <c r="K102" s="104"/>
      <c r="L102" s="666"/>
      <c r="M102" s="117"/>
      <c r="N102" s="106"/>
      <c r="O102" s="111" t="s">
        <v>379</v>
      </c>
      <c r="P102" s="83" t="s">
        <v>380</v>
      </c>
      <c r="Q102" s="83" t="s">
        <v>380</v>
      </c>
      <c r="R102" s="83"/>
      <c r="S102" s="83"/>
      <c r="T102" s="118"/>
      <c r="U102" s="118"/>
      <c r="V102" s="118"/>
      <c r="W102" s="118"/>
      <c r="X102" s="118"/>
      <c r="Y102" s="118"/>
      <c r="Z102" s="118"/>
    </row>
    <row r="103" spans="1:26" ht="99" customHeight="1">
      <c r="A103" s="730" t="s">
        <v>9933</v>
      </c>
      <c r="B103" s="761" t="s">
        <v>9237</v>
      </c>
      <c r="C103" s="761" t="s">
        <v>8943</v>
      </c>
      <c r="D103" s="733" t="s">
        <v>9810</v>
      </c>
      <c r="E103" s="733" t="s">
        <v>9181</v>
      </c>
      <c r="F103" s="733" t="s">
        <v>2854</v>
      </c>
      <c r="G103" s="608">
        <v>1</v>
      </c>
      <c r="H103" s="612" t="s">
        <v>9937</v>
      </c>
      <c r="I103" s="634" t="s">
        <v>9938</v>
      </c>
      <c r="J103" s="86"/>
      <c r="K103" s="104"/>
      <c r="L103" s="734"/>
      <c r="M103" s="117"/>
      <c r="N103" s="106"/>
      <c r="O103" s="111" t="s">
        <v>379</v>
      </c>
      <c r="P103" s="83" t="s">
        <v>380</v>
      </c>
      <c r="Q103" s="83" t="s">
        <v>380</v>
      </c>
      <c r="R103" s="83" t="s">
        <v>101</v>
      </c>
      <c r="S103" s="83"/>
      <c r="T103" s="118"/>
      <c r="U103" s="118"/>
      <c r="V103" s="118"/>
      <c r="W103" s="118"/>
      <c r="X103" s="118"/>
      <c r="Y103" s="118"/>
      <c r="Z103" s="118"/>
    </row>
    <row r="104" spans="1:26" ht="16.5" customHeight="1">
      <c r="A104" s="665"/>
      <c r="B104" s="665"/>
      <c r="C104" s="665"/>
      <c r="D104" s="665"/>
      <c r="E104" s="665"/>
      <c r="F104" s="665"/>
      <c r="G104" s="26">
        <v>2</v>
      </c>
      <c r="H104" s="92" t="s">
        <v>9815</v>
      </c>
      <c r="I104" s="170" t="s">
        <v>9943</v>
      </c>
      <c r="J104" s="86"/>
      <c r="K104" s="104"/>
      <c r="L104" s="665"/>
      <c r="M104" s="117"/>
      <c r="N104" s="106"/>
      <c r="O104" s="111" t="s">
        <v>379</v>
      </c>
      <c r="P104" s="83" t="s">
        <v>380</v>
      </c>
      <c r="Q104" s="83" t="s">
        <v>380</v>
      </c>
      <c r="R104" s="83"/>
      <c r="S104" s="83"/>
      <c r="T104" s="118"/>
      <c r="U104" s="118"/>
      <c r="V104" s="118"/>
      <c r="W104" s="118"/>
      <c r="X104" s="118"/>
      <c r="Y104" s="118"/>
      <c r="Z104" s="118"/>
    </row>
    <row r="105" spans="1:26" ht="16.5" customHeight="1">
      <c r="A105" s="665"/>
      <c r="B105" s="665"/>
      <c r="C105" s="665"/>
      <c r="D105" s="665"/>
      <c r="E105" s="665"/>
      <c r="F105" s="665"/>
      <c r="G105" s="26">
        <v>3</v>
      </c>
      <c r="H105" s="92" t="s">
        <v>9820</v>
      </c>
      <c r="I105" s="170" t="s">
        <v>9946</v>
      </c>
      <c r="J105" s="86"/>
      <c r="K105" s="104"/>
      <c r="L105" s="665"/>
      <c r="M105" s="117"/>
      <c r="N105" s="106"/>
      <c r="O105" s="111" t="s">
        <v>379</v>
      </c>
      <c r="P105" s="83" t="s">
        <v>380</v>
      </c>
      <c r="Q105" s="83" t="s">
        <v>380</v>
      </c>
      <c r="R105" s="83"/>
      <c r="S105" s="83"/>
      <c r="T105" s="118"/>
      <c r="U105" s="118"/>
      <c r="V105" s="118"/>
      <c r="W105" s="118"/>
      <c r="X105" s="118"/>
      <c r="Y105" s="118"/>
      <c r="Z105" s="118"/>
    </row>
    <row r="106" spans="1:26" ht="16.5" customHeight="1">
      <c r="A106" s="665"/>
      <c r="B106" s="665"/>
      <c r="C106" s="665"/>
      <c r="D106" s="665"/>
      <c r="E106" s="665"/>
      <c r="F106" s="665"/>
      <c r="G106" s="26">
        <v>4</v>
      </c>
      <c r="H106" s="92" t="s">
        <v>9823</v>
      </c>
      <c r="I106" s="170" t="s">
        <v>9824</v>
      </c>
      <c r="J106" s="86"/>
      <c r="K106" s="104"/>
      <c r="L106" s="665"/>
      <c r="M106" s="117"/>
      <c r="N106" s="106"/>
      <c r="O106" s="111" t="s">
        <v>379</v>
      </c>
      <c r="P106" s="83" t="s">
        <v>380</v>
      </c>
      <c r="Q106" s="83" t="s">
        <v>380</v>
      </c>
      <c r="R106" s="83"/>
      <c r="S106" s="83"/>
      <c r="T106" s="118"/>
      <c r="U106" s="118"/>
      <c r="V106" s="118"/>
      <c r="W106" s="118"/>
      <c r="X106" s="118"/>
      <c r="Y106" s="118"/>
      <c r="Z106" s="118"/>
    </row>
    <row r="107" spans="1:26" ht="16.5" customHeight="1">
      <c r="A107" s="666"/>
      <c r="B107" s="666"/>
      <c r="C107" s="666"/>
      <c r="D107" s="666"/>
      <c r="E107" s="666"/>
      <c r="F107" s="666"/>
      <c r="G107" s="26">
        <v>5</v>
      </c>
      <c r="H107" s="92" t="s">
        <v>9826</v>
      </c>
      <c r="I107" s="170" t="s">
        <v>9827</v>
      </c>
      <c r="J107" s="86"/>
      <c r="K107" s="104"/>
      <c r="L107" s="666"/>
      <c r="M107" s="117"/>
      <c r="N107" s="106"/>
      <c r="O107" s="111" t="s">
        <v>379</v>
      </c>
      <c r="P107" s="83" t="s">
        <v>380</v>
      </c>
      <c r="Q107" s="83" t="s">
        <v>380</v>
      </c>
      <c r="R107" s="83"/>
      <c r="S107" s="83"/>
      <c r="T107" s="118"/>
      <c r="U107" s="118"/>
      <c r="V107" s="118"/>
      <c r="W107" s="118"/>
      <c r="X107" s="118"/>
      <c r="Y107" s="118"/>
      <c r="Z107" s="118"/>
    </row>
    <row r="108" spans="1:26" ht="16.5" customHeight="1">
      <c r="A108" s="101" t="s">
        <v>3754</v>
      </c>
      <c r="B108" s="224" t="s">
        <v>9237</v>
      </c>
      <c r="C108" s="224" t="s">
        <v>8943</v>
      </c>
      <c r="D108" s="120" t="s">
        <v>9960</v>
      </c>
      <c r="E108" s="120" t="s">
        <v>9448</v>
      </c>
      <c r="F108" s="120" t="s">
        <v>2854</v>
      </c>
      <c r="G108" s="26">
        <v>1</v>
      </c>
      <c r="H108" s="92" t="s">
        <v>9961</v>
      </c>
      <c r="I108" s="189" t="s">
        <v>9962</v>
      </c>
      <c r="J108" s="86"/>
      <c r="K108" s="104"/>
      <c r="L108" s="86"/>
      <c r="M108" s="84"/>
      <c r="N108" s="343"/>
      <c r="O108" s="83" t="s">
        <v>380</v>
      </c>
      <c r="P108" s="83" t="s">
        <v>380</v>
      </c>
      <c r="Q108" s="83" t="s">
        <v>380</v>
      </c>
      <c r="R108" s="86"/>
      <c r="S108" s="83"/>
      <c r="T108" s="123"/>
      <c r="U108" s="123"/>
      <c r="V108" s="123"/>
      <c r="W108" s="123"/>
      <c r="X108" s="123"/>
      <c r="Y108" s="123"/>
      <c r="Z108" s="123"/>
    </row>
    <row r="109" spans="1:26" ht="16.5" customHeight="1">
      <c r="A109" s="26" t="s">
        <v>9964</v>
      </c>
      <c r="B109" s="224" t="s">
        <v>9237</v>
      </c>
      <c r="C109" s="224" t="s">
        <v>8943</v>
      </c>
      <c r="D109" s="120" t="s">
        <v>9960</v>
      </c>
      <c r="E109" s="120" t="s">
        <v>9463</v>
      </c>
      <c r="F109" s="120" t="s">
        <v>2854</v>
      </c>
      <c r="G109" s="26">
        <v>1</v>
      </c>
      <c r="H109" s="92" t="s">
        <v>9966</v>
      </c>
      <c r="I109" s="189" t="s">
        <v>9968</v>
      </c>
      <c r="J109" s="86"/>
      <c r="K109" s="104"/>
      <c r="L109" s="86"/>
      <c r="M109" s="84"/>
      <c r="N109" s="206"/>
      <c r="O109" s="83" t="s">
        <v>380</v>
      </c>
      <c r="P109" s="83" t="s">
        <v>380</v>
      </c>
      <c r="Q109" s="83" t="s">
        <v>380</v>
      </c>
      <c r="R109" s="83" t="s">
        <v>103</v>
      </c>
      <c r="S109" s="83"/>
      <c r="T109" s="123"/>
      <c r="U109" s="123"/>
      <c r="V109" s="123"/>
      <c r="W109" s="123"/>
      <c r="X109" s="123"/>
      <c r="Y109" s="123"/>
      <c r="Z109" s="123"/>
    </row>
    <row r="110" spans="1:26" ht="16.5" customHeight="1">
      <c r="A110" s="26" t="s">
        <v>9970</v>
      </c>
      <c r="B110" s="224" t="s">
        <v>9237</v>
      </c>
      <c r="C110" s="224" t="s">
        <v>8943</v>
      </c>
      <c r="D110" s="120" t="s">
        <v>9960</v>
      </c>
      <c r="E110" s="120" t="s">
        <v>9472</v>
      </c>
      <c r="F110" s="120" t="s">
        <v>2854</v>
      </c>
      <c r="G110" s="26">
        <v>1</v>
      </c>
      <c r="H110" s="92" t="s">
        <v>9972</v>
      </c>
      <c r="I110" s="189" t="s">
        <v>9962</v>
      </c>
      <c r="J110" s="86"/>
      <c r="K110" s="104"/>
      <c r="L110" s="86"/>
      <c r="M110" s="84"/>
      <c r="N110" s="343"/>
      <c r="O110" s="83" t="s">
        <v>380</v>
      </c>
      <c r="P110" s="83" t="s">
        <v>380</v>
      </c>
      <c r="Q110" s="83" t="s">
        <v>380</v>
      </c>
      <c r="R110" s="86"/>
      <c r="S110" s="83"/>
      <c r="T110" s="123"/>
      <c r="U110" s="123"/>
      <c r="V110" s="123"/>
      <c r="W110" s="123"/>
      <c r="X110" s="123"/>
      <c r="Y110" s="123"/>
      <c r="Z110" s="123"/>
    </row>
    <row r="111" spans="1:26" ht="16.5" customHeight="1">
      <c r="A111" s="26" t="s">
        <v>9973</v>
      </c>
      <c r="B111" s="224" t="s">
        <v>9237</v>
      </c>
      <c r="C111" s="224" t="s">
        <v>8943</v>
      </c>
      <c r="D111" s="120" t="s">
        <v>9960</v>
      </c>
      <c r="E111" s="120" t="s">
        <v>9479</v>
      </c>
      <c r="F111" s="120" t="s">
        <v>2854</v>
      </c>
      <c r="G111" s="26">
        <v>1</v>
      </c>
      <c r="H111" s="92" t="s">
        <v>9974</v>
      </c>
      <c r="I111" s="189" t="s">
        <v>9962</v>
      </c>
      <c r="J111" s="86"/>
      <c r="K111" s="104"/>
      <c r="L111" s="86"/>
      <c r="M111" s="84"/>
      <c r="N111" s="206"/>
      <c r="O111" s="83" t="s">
        <v>380</v>
      </c>
      <c r="P111" s="83" t="s">
        <v>380</v>
      </c>
      <c r="Q111" s="83" t="s">
        <v>380</v>
      </c>
      <c r="R111" s="83" t="s">
        <v>103</v>
      </c>
      <c r="S111" s="83"/>
      <c r="T111" s="123"/>
      <c r="U111" s="123"/>
      <c r="V111" s="123"/>
      <c r="W111" s="123"/>
      <c r="X111" s="123"/>
      <c r="Y111" s="123"/>
      <c r="Z111" s="123"/>
    </row>
    <row r="112" spans="1:26" ht="16.5" customHeight="1">
      <c r="A112" s="26" t="s">
        <v>9975</v>
      </c>
      <c r="B112" s="224" t="s">
        <v>9237</v>
      </c>
      <c r="C112" s="224" t="s">
        <v>8943</v>
      </c>
      <c r="D112" s="120" t="s">
        <v>9960</v>
      </c>
      <c r="E112" s="120" t="s">
        <v>9491</v>
      </c>
      <c r="F112" s="120" t="s">
        <v>2854</v>
      </c>
      <c r="G112" s="26">
        <v>1</v>
      </c>
      <c r="H112" s="92" t="s">
        <v>9978</v>
      </c>
      <c r="I112" s="189" t="s">
        <v>9962</v>
      </c>
      <c r="J112" s="86"/>
      <c r="K112" s="104"/>
      <c r="L112" s="86"/>
      <c r="M112" s="84"/>
      <c r="N112" s="343"/>
      <c r="O112" s="83" t="s">
        <v>380</v>
      </c>
      <c r="P112" s="83" t="s">
        <v>380</v>
      </c>
      <c r="Q112" s="83" t="s">
        <v>380</v>
      </c>
      <c r="R112" s="86"/>
      <c r="S112" s="83"/>
      <c r="T112" s="123"/>
      <c r="U112" s="123"/>
      <c r="V112" s="123"/>
      <c r="W112" s="123"/>
      <c r="X112" s="123"/>
      <c r="Y112" s="123"/>
      <c r="Z112" s="123"/>
    </row>
    <row r="113" spans="1:26" ht="16.5" customHeight="1">
      <c r="A113" s="26" t="s">
        <v>9985</v>
      </c>
      <c r="B113" s="224" t="s">
        <v>9237</v>
      </c>
      <c r="C113" s="224" t="s">
        <v>8943</v>
      </c>
      <c r="D113" s="120" t="s">
        <v>9960</v>
      </c>
      <c r="E113" s="120" t="s">
        <v>9502</v>
      </c>
      <c r="F113" s="120" t="s">
        <v>2854</v>
      </c>
      <c r="G113" s="26">
        <v>1</v>
      </c>
      <c r="H113" s="92" t="s">
        <v>9986</v>
      </c>
      <c r="I113" s="189" t="s">
        <v>9962</v>
      </c>
      <c r="J113" s="86"/>
      <c r="K113" s="104"/>
      <c r="L113" s="86"/>
      <c r="M113" s="84"/>
      <c r="N113" s="206"/>
      <c r="O113" s="83" t="s">
        <v>380</v>
      </c>
      <c r="P113" s="83" t="s">
        <v>380</v>
      </c>
      <c r="Q113" s="83" t="s">
        <v>380</v>
      </c>
      <c r="R113" s="83"/>
      <c r="S113" s="83"/>
      <c r="T113" s="123"/>
      <c r="U113" s="123"/>
      <c r="V113" s="123"/>
      <c r="W113" s="123"/>
      <c r="X113" s="123"/>
      <c r="Y113" s="123"/>
      <c r="Z113" s="123"/>
    </row>
    <row r="114" spans="1:26" ht="16.5" customHeight="1">
      <c r="A114" s="26" t="s">
        <v>9987</v>
      </c>
      <c r="B114" s="224" t="s">
        <v>9237</v>
      </c>
      <c r="C114" s="224" t="s">
        <v>8943</v>
      </c>
      <c r="D114" s="120" t="s">
        <v>9960</v>
      </c>
      <c r="E114" s="120" t="s">
        <v>9218</v>
      </c>
      <c r="F114" s="120" t="s">
        <v>2854</v>
      </c>
      <c r="G114" s="26">
        <v>1</v>
      </c>
      <c r="H114" s="92" t="s">
        <v>9989</v>
      </c>
      <c r="I114" s="189" t="s">
        <v>9968</v>
      </c>
      <c r="J114" s="86"/>
      <c r="K114" s="104"/>
      <c r="L114" s="86"/>
      <c r="M114" s="84"/>
      <c r="N114" s="343"/>
      <c r="O114" s="83" t="s">
        <v>380</v>
      </c>
      <c r="P114" s="83" t="s">
        <v>380</v>
      </c>
      <c r="Q114" s="83" t="s">
        <v>380</v>
      </c>
      <c r="R114" s="86"/>
      <c r="S114" s="83"/>
      <c r="T114" s="123"/>
      <c r="U114" s="123"/>
      <c r="V114" s="123"/>
      <c r="W114" s="123"/>
      <c r="X114" s="123"/>
      <c r="Y114" s="123"/>
      <c r="Z114" s="123"/>
    </row>
    <row r="115" spans="1:26" ht="16.5" customHeight="1">
      <c r="A115" s="26" t="s">
        <v>9993</v>
      </c>
      <c r="B115" s="224" t="s">
        <v>9237</v>
      </c>
      <c r="C115" s="224" t="s">
        <v>8943</v>
      </c>
      <c r="D115" s="67" t="s">
        <v>9960</v>
      </c>
      <c r="E115" s="67" t="s">
        <v>9692</v>
      </c>
      <c r="F115" s="120" t="s">
        <v>2854</v>
      </c>
      <c r="G115" s="26">
        <v>1</v>
      </c>
      <c r="H115" s="93" t="s">
        <v>9994</v>
      </c>
      <c r="I115" s="188" t="s">
        <v>9962</v>
      </c>
      <c r="J115" s="86"/>
      <c r="K115" s="104"/>
      <c r="L115" s="86"/>
      <c r="M115" s="84"/>
      <c r="N115" s="343"/>
      <c r="O115" s="83" t="s">
        <v>380</v>
      </c>
      <c r="P115" s="83" t="s">
        <v>380</v>
      </c>
      <c r="Q115" s="83" t="s">
        <v>380</v>
      </c>
      <c r="R115" s="86" t="s">
        <v>67</v>
      </c>
      <c r="S115" s="83"/>
      <c r="T115" s="123"/>
      <c r="U115" s="123"/>
      <c r="V115" s="123"/>
      <c r="W115" s="123"/>
      <c r="X115" s="123"/>
      <c r="Y115" s="123"/>
      <c r="Z115" s="123"/>
    </row>
    <row r="116" spans="1:26" ht="16.5" customHeight="1">
      <c r="A116" s="608" t="s">
        <v>9996</v>
      </c>
      <c r="B116" s="616" t="s">
        <v>9237</v>
      </c>
      <c r="C116" s="616" t="s">
        <v>8943</v>
      </c>
      <c r="D116" s="609" t="s">
        <v>9960</v>
      </c>
      <c r="E116" s="609" t="s">
        <v>9997</v>
      </c>
      <c r="F116" s="609" t="s">
        <v>2854</v>
      </c>
      <c r="G116" s="608">
        <v>1</v>
      </c>
      <c r="H116" s="612" t="s">
        <v>9999</v>
      </c>
      <c r="I116" s="627" t="s">
        <v>9962</v>
      </c>
      <c r="J116" s="86"/>
      <c r="K116" s="104"/>
      <c r="L116" s="86"/>
      <c r="M116" s="84"/>
      <c r="N116" s="343"/>
      <c r="O116" s="83" t="s">
        <v>380</v>
      </c>
      <c r="P116" s="83" t="s">
        <v>380</v>
      </c>
      <c r="Q116" s="83" t="s">
        <v>380</v>
      </c>
      <c r="R116" s="86" t="s">
        <v>101</v>
      </c>
      <c r="S116" s="83"/>
      <c r="T116" s="123"/>
      <c r="U116" s="123"/>
      <c r="V116" s="123"/>
      <c r="W116" s="123"/>
      <c r="X116" s="123"/>
      <c r="Y116" s="123"/>
      <c r="Z116" s="123"/>
    </row>
    <row r="117" spans="1:26" ht="16.5" customHeight="1">
      <c r="A117" s="26" t="s">
        <v>3764</v>
      </c>
      <c r="B117" s="224" t="s">
        <v>9237</v>
      </c>
      <c r="C117" s="224" t="s">
        <v>8943</v>
      </c>
      <c r="D117" s="120" t="s">
        <v>10003</v>
      </c>
      <c r="E117" s="120" t="s">
        <v>9078</v>
      </c>
      <c r="F117" s="120" t="s">
        <v>2854</v>
      </c>
      <c r="G117" s="26">
        <v>1</v>
      </c>
      <c r="H117" s="92" t="s">
        <v>10004</v>
      </c>
      <c r="I117" s="82" t="s">
        <v>10005</v>
      </c>
      <c r="J117" s="86"/>
      <c r="K117" s="104"/>
      <c r="L117" s="86"/>
      <c r="M117" s="84"/>
      <c r="N117" s="85"/>
      <c r="O117" s="83" t="s">
        <v>380</v>
      </c>
      <c r="P117" s="83" t="s">
        <v>380</v>
      </c>
      <c r="Q117" s="83" t="s">
        <v>380</v>
      </c>
      <c r="R117" s="83"/>
      <c r="S117" s="83"/>
      <c r="T117" s="87"/>
      <c r="U117" s="87"/>
      <c r="V117" s="87"/>
      <c r="W117" s="87"/>
      <c r="X117" s="87"/>
      <c r="Y117" s="87"/>
      <c r="Z117" s="87"/>
    </row>
    <row r="118" spans="1:26" ht="16.5" customHeight="1">
      <c r="A118" s="26" t="s">
        <v>10007</v>
      </c>
      <c r="B118" s="224" t="s">
        <v>9237</v>
      </c>
      <c r="C118" s="224" t="s">
        <v>8943</v>
      </c>
      <c r="D118" s="120" t="s">
        <v>10003</v>
      </c>
      <c r="E118" s="120" t="s">
        <v>1114</v>
      </c>
      <c r="F118" s="120" t="s">
        <v>2854</v>
      </c>
      <c r="G118" s="26">
        <v>1</v>
      </c>
      <c r="H118" s="92" t="s">
        <v>10009</v>
      </c>
      <c r="I118" s="82" t="s">
        <v>10011</v>
      </c>
      <c r="J118" s="86"/>
      <c r="K118" s="104"/>
      <c r="L118" s="86"/>
      <c r="M118" s="84"/>
      <c r="N118" s="85"/>
      <c r="O118" s="83" t="s">
        <v>380</v>
      </c>
      <c r="P118" s="83" t="s">
        <v>380</v>
      </c>
      <c r="Q118" s="83" t="s">
        <v>380</v>
      </c>
      <c r="R118" s="83" t="s">
        <v>103</v>
      </c>
      <c r="S118" s="83"/>
      <c r="T118" s="87"/>
      <c r="U118" s="87"/>
      <c r="V118" s="87"/>
      <c r="W118" s="87"/>
      <c r="X118" s="87"/>
      <c r="Y118" s="87"/>
      <c r="Z118" s="87"/>
    </row>
    <row r="119" spans="1:26" ht="16.5" customHeight="1">
      <c r="A119" s="26" t="s">
        <v>10013</v>
      </c>
      <c r="B119" s="224" t="s">
        <v>9237</v>
      </c>
      <c r="C119" s="224" t="s">
        <v>8943</v>
      </c>
      <c r="D119" s="120" t="s">
        <v>10003</v>
      </c>
      <c r="E119" s="120" t="s">
        <v>1150</v>
      </c>
      <c r="F119" s="120" t="s">
        <v>2854</v>
      </c>
      <c r="G119" s="26">
        <v>1</v>
      </c>
      <c r="H119" s="92" t="s">
        <v>10015</v>
      </c>
      <c r="I119" s="167" t="s">
        <v>10011</v>
      </c>
      <c r="J119" s="86"/>
      <c r="K119" s="104"/>
      <c r="L119" s="86"/>
      <c r="M119" s="84"/>
      <c r="N119" s="85"/>
      <c r="O119" s="83" t="s">
        <v>380</v>
      </c>
      <c r="P119" s="83" t="s">
        <v>380</v>
      </c>
      <c r="Q119" s="83" t="s">
        <v>380</v>
      </c>
      <c r="R119" s="83" t="s">
        <v>67</v>
      </c>
      <c r="S119" s="83"/>
      <c r="T119" s="87"/>
      <c r="U119" s="87"/>
      <c r="V119" s="87"/>
      <c r="W119" s="87"/>
      <c r="X119" s="87"/>
      <c r="Y119" s="87"/>
      <c r="Z119" s="87"/>
    </row>
    <row r="120" spans="1:26" ht="16.5" customHeight="1">
      <c r="A120" s="26" t="s">
        <v>10017</v>
      </c>
      <c r="B120" s="224" t="s">
        <v>9237</v>
      </c>
      <c r="C120" s="224" t="s">
        <v>8943</v>
      </c>
      <c r="D120" s="120" t="s">
        <v>10003</v>
      </c>
      <c r="E120" s="120" t="s">
        <v>10018</v>
      </c>
      <c r="F120" s="120" t="s">
        <v>2854</v>
      </c>
      <c r="G120" s="26">
        <v>1</v>
      </c>
      <c r="H120" s="92" t="s">
        <v>10021</v>
      </c>
      <c r="I120" s="82" t="s">
        <v>10022</v>
      </c>
      <c r="J120" s="86"/>
      <c r="K120" s="104"/>
      <c r="L120" s="86"/>
      <c r="M120" s="84"/>
      <c r="N120" s="85"/>
      <c r="O120" s="83" t="s">
        <v>380</v>
      </c>
      <c r="P120" s="83" t="s">
        <v>380</v>
      </c>
      <c r="Q120" s="83" t="s">
        <v>380</v>
      </c>
      <c r="R120" s="83"/>
      <c r="S120" s="83"/>
      <c r="T120" s="87"/>
      <c r="U120" s="87"/>
      <c r="V120" s="87"/>
      <c r="W120" s="87"/>
      <c r="X120" s="87"/>
      <c r="Y120" s="87"/>
      <c r="Z120" s="87"/>
    </row>
    <row r="121" spans="1:26" ht="16.5" customHeight="1">
      <c r="A121" s="26" t="s">
        <v>10025</v>
      </c>
      <c r="B121" s="224" t="s">
        <v>9237</v>
      </c>
      <c r="C121" s="224" t="s">
        <v>8943</v>
      </c>
      <c r="D121" s="120" t="s">
        <v>10003</v>
      </c>
      <c r="E121" s="120" t="s">
        <v>9104</v>
      </c>
      <c r="F121" s="120" t="s">
        <v>2854</v>
      </c>
      <c r="G121" s="26">
        <v>1</v>
      </c>
      <c r="H121" s="92" t="s">
        <v>10029</v>
      </c>
      <c r="I121" s="82" t="s">
        <v>10022</v>
      </c>
      <c r="J121" s="86"/>
      <c r="K121" s="104"/>
      <c r="L121" s="86"/>
      <c r="M121" s="84"/>
      <c r="N121" s="85"/>
      <c r="O121" s="83" t="s">
        <v>380</v>
      </c>
      <c r="P121" s="83" t="s">
        <v>380</v>
      </c>
      <c r="Q121" s="83" t="s">
        <v>380</v>
      </c>
      <c r="R121" s="83"/>
      <c r="S121" s="83"/>
      <c r="T121" s="118"/>
      <c r="U121" s="118"/>
      <c r="V121" s="118"/>
      <c r="W121" s="118"/>
      <c r="X121" s="118"/>
      <c r="Y121" s="118"/>
      <c r="Z121" s="118"/>
    </row>
    <row r="122" spans="1:26" ht="16.5" customHeight="1">
      <c r="A122" s="26" t="s">
        <v>10033</v>
      </c>
      <c r="B122" s="224" t="s">
        <v>9237</v>
      </c>
      <c r="C122" s="224" t="s">
        <v>8943</v>
      </c>
      <c r="D122" s="120" t="s">
        <v>10003</v>
      </c>
      <c r="E122" s="120" t="s">
        <v>9113</v>
      </c>
      <c r="F122" s="120" t="s">
        <v>2854</v>
      </c>
      <c r="G122" s="26">
        <v>1</v>
      </c>
      <c r="H122" s="92" t="s">
        <v>10034</v>
      </c>
      <c r="I122" s="82" t="s">
        <v>10035</v>
      </c>
      <c r="J122" s="86"/>
      <c r="K122" s="104"/>
      <c r="L122" s="86"/>
      <c r="M122" s="84"/>
      <c r="N122" s="85"/>
      <c r="O122" s="83" t="s">
        <v>380</v>
      </c>
      <c r="P122" s="83" t="s">
        <v>380</v>
      </c>
      <c r="Q122" s="83" t="s">
        <v>380</v>
      </c>
      <c r="R122" s="83" t="s">
        <v>103</v>
      </c>
      <c r="S122" s="83"/>
      <c r="T122" s="118"/>
      <c r="U122" s="118"/>
      <c r="V122" s="118"/>
      <c r="W122" s="118"/>
      <c r="X122" s="118"/>
      <c r="Y122" s="118"/>
      <c r="Z122" s="118"/>
    </row>
    <row r="123" spans="1:26" ht="16.5" customHeight="1">
      <c r="A123" s="26" t="s">
        <v>10038</v>
      </c>
      <c r="B123" s="224" t="s">
        <v>9237</v>
      </c>
      <c r="C123" s="224" t="s">
        <v>8943</v>
      </c>
      <c r="D123" s="120" t="s">
        <v>10003</v>
      </c>
      <c r="E123" s="120" t="s">
        <v>9218</v>
      </c>
      <c r="F123" s="120" t="s">
        <v>2854</v>
      </c>
      <c r="G123" s="26">
        <v>1</v>
      </c>
      <c r="H123" s="92" t="s">
        <v>10040</v>
      </c>
      <c r="I123" s="82" t="s">
        <v>10042</v>
      </c>
      <c r="J123" s="86"/>
      <c r="K123" s="104"/>
      <c r="L123" s="86"/>
      <c r="M123" s="84"/>
      <c r="N123" s="85"/>
      <c r="O123" s="83" t="s">
        <v>380</v>
      </c>
      <c r="P123" s="83" t="s">
        <v>380</v>
      </c>
      <c r="Q123" s="83" t="s">
        <v>380</v>
      </c>
      <c r="R123" s="83"/>
      <c r="S123" s="83"/>
      <c r="T123" s="118"/>
      <c r="U123" s="118"/>
      <c r="V123" s="118"/>
      <c r="W123" s="118"/>
      <c r="X123" s="118"/>
      <c r="Y123" s="118"/>
      <c r="Z123" s="118"/>
    </row>
    <row r="124" spans="1:26" ht="16.5" customHeight="1">
      <c r="A124" s="26" t="s">
        <v>10044</v>
      </c>
      <c r="B124" s="224" t="s">
        <v>9237</v>
      </c>
      <c r="C124" s="224" t="s">
        <v>8943</v>
      </c>
      <c r="D124" s="120" t="s">
        <v>10003</v>
      </c>
      <c r="E124" s="120" t="s">
        <v>10047</v>
      </c>
      <c r="F124" s="120" t="s">
        <v>2854</v>
      </c>
      <c r="G124" s="26">
        <v>1</v>
      </c>
      <c r="H124" s="92" t="s">
        <v>10048</v>
      </c>
      <c r="I124" s="82" t="s">
        <v>10049</v>
      </c>
      <c r="J124" s="86"/>
      <c r="K124" s="104"/>
      <c r="L124" s="86"/>
      <c r="M124" s="84"/>
      <c r="N124" s="85"/>
      <c r="O124" s="83" t="s">
        <v>380</v>
      </c>
      <c r="P124" s="83" t="s">
        <v>380</v>
      </c>
      <c r="Q124" s="83" t="s">
        <v>380</v>
      </c>
      <c r="R124" s="83"/>
      <c r="S124" s="83"/>
      <c r="T124" s="118"/>
      <c r="U124" s="118"/>
      <c r="V124" s="118"/>
      <c r="W124" s="118"/>
      <c r="X124" s="118"/>
      <c r="Y124" s="118"/>
      <c r="Z124" s="118"/>
    </row>
    <row r="125" spans="1:26" ht="16.5" customHeight="1">
      <c r="A125" s="26" t="s">
        <v>10052</v>
      </c>
      <c r="B125" s="224" t="s">
        <v>9237</v>
      </c>
      <c r="C125" s="224" t="s">
        <v>8943</v>
      </c>
      <c r="D125" s="120" t="s">
        <v>10003</v>
      </c>
      <c r="E125" s="120" t="s">
        <v>10054</v>
      </c>
      <c r="F125" s="120" t="s">
        <v>2854</v>
      </c>
      <c r="G125" s="26">
        <v>1</v>
      </c>
      <c r="H125" s="92" t="s">
        <v>10055</v>
      </c>
      <c r="I125" s="82" t="s">
        <v>10056</v>
      </c>
      <c r="J125" s="86"/>
      <c r="K125" s="104"/>
      <c r="L125" s="86"/>
      <c r="M125" s="84"/>
      <c r="N125" s="85"/>
      <c r="O125" s="83" t="s">
        <v>380</v>
      </c>
      <c r="P125" s="83" t="s">
        <v>380</v>
      </c>
      <c r="Q125" s="83" t="s">
        <v>380</v>
      </c>
      <c r="R125" s="83"/>
      <c r="S125" s="83"/>
      <c r="T125" s="118"/>
      <c r="U125" s="118"/>
      <c r="V125" s="118"/>
      <c r="W125" s="118"/>
      <c r="X125" s="118"/>
      <c r="Y125" s="118"/>
      <c r="Z125" s="118"/>
    </row>
    <row r="126" spans="1:26" ht="16.5" customHeight="1">
      <c r="A126" s="26" t="s">
        <v>10061</v>
      </c>
      <c r="B126" s="224" t="s">
        <v>9237</v>
      </c>
      <c r="C126" s="224" t="s">
        <v>8943</v>
      </c>
      <c r="D126" s="120" t="s">
        <v>10063</v>
      </c>
      <c r="E126" s="120" t="s">
        <v>9078</v>
      </c>
      <c r="F126" s="120" t="s">
        <v>2854</v>
      </c>
      <c r="G126" s="26">
        <v>1</v>
      </c>
      <c r="H126" s="92" t="s">
        <v>10004</v>
      </c>
      <c r="I126" s="167" t="s">
        <v>10066</v>
      </c>
      <c r="J126" s="86"/>
      <c r="K126" s="104"/>
      <c r="L126" s="86"/>
      <c r="M126" s="84"/>
      <c r="N126" s="85"/>
      <c r="O126" s="83" t="s">
        <v>380</v>
      </c>
      <c r="P126" s="83" t="s">
        <v>380</v>
      </c>
      <c r="Q126" s="83" t="s">
        <v>380</v>
      </c>
      <c r="R126" s="83"/>
      <c r="S126" s="83"/>
      <c r="T126" s="87"/>
      <c r="U126" s="87"/>
      <c r="V126" s="87"/>
      <c r="W126" s="87"/>
      <c r="X126" s="87"/>
      <c r="Y126" s="87"/>
      <c r="Z126" s="87"/>
    </row>
    <row r="127" spans="1:26" ht="16.5" customHeight="1">
      <c r="A127" s="26" t="s">
        <v>10067</v>
      </c>
      <c r="B127" s="224" t="s">
        <v>9237</v>
      </c>
      <c r="C127" s="224" t="s">
        <v>8943</v>
      </c>
      <c r="D127" s="120" t="s">
        <v>10063</v>
      </c>
      <c r="E127" s="120" t="s">
        <v>1114</v>
      </c>
      <c r="F127" s="120" t="s">
        <v>2854</v>
      </c>
      <c r="G127" s="26">
        <v>1</v>
      </c>
      <c r="H127" s="92" t="s">
        <v>10069</v>
      </c>
      <c r="I127" s="167" t="s">
        <v>10070</v>
      </c>
      <c r="J127" s="86"/>
      <c r="K127" s="104"/>
      <c r="L127" s="86"/>
      <c r="M127" s="84"/>
      <c r="N127" s="85"/>
      <c r="O127" s="83" t="s">
        <v>380</v>
      </c>
      <c r="P127" s="83" t="s">
        <v>380</v>
      </c>
      <c r="Q127" s="83" t="s">
        <v>380</v>
      </c>
      <c r="R127" s="83" t="s">
        <v>103</v>
      </c>
      <c r="S127" s="83"/>
      <c r="T127" s="87"/>
      <c r="U127" s="87"/>
      <c r="V127" s="87"/>
      <c r="W127" s="87"/>
      <c r="X127" s="87"/>
      <c r="Y127" s="87"/>
      <c r="Z127" s="87"/>
    </row>
    <row r="128" spans="1:26" ht="16.5" customHeight="1">
      <c r="A128" s="26" t="s">
        <v>10073</v>
      </c>
      <c r="B128" s="224" t="s">
        <v>9237</v>
      </c>
      <c r="C128" s="224" t="s">
        <v>8943</v>
      </c>
      <c r="D128" s="120" t="s">
        <v>10063</v>
      </c>
      <c r="E128" s="120" t="s">
        <v>1150</v>
      </c>
      <c r="F128" s="120" t="s">
        <v>2854</v>
      </c>
      <c r="G128" s="26">
        <v>1</v>
      </c>
      <c r="H128" s="92" t="s">
        <v>10074</v>
      </c>
      <c r="I128" s="167" t="s">
        <v>10070</v>
      </c>
      <c r="J128" s="86"/>
      <c r="K128" s="104"/>
      <c r="L128" s="86"/>
      <c r="M128" s="84"/>
      <c r="N128" s="85"/>
      <c r="O128" s="83" t="s">
        <v>380</v>
      </c>
      <c r="P128" s="83" t="s">
        <v>380</v>
      </c>
      <c r="Q128" s="83" t="s">
        <v>380</v>
      </c>
      <c r="R128" s="83" t="s">
        <v>67</v>
      </c>
      <c r="S128" s="83"/>
      <c r="T128" s="87"/>
      <c r="U128" s="87"/>
      <c r="V128" s="87"/>
      <c r="W128" s="87"/>
      <c r="X128" s="87"/>
      <c r="Y128" s="87"/>
      <c r="Z128" s="87"/>
    </row>
    <row r="129" spans="1:26" ht="16.5" customHeight="1">
      <c r="A129" s="26" t="s">
        <v>10078</v>
      </c>
      <c r="B129" s="224" t="s">
        <v>9237</v>
      </c>
      <c r="C129" s="224" t="s">
        <v>8943</v>
      </c>
      <c r="D129" s="120" t="s">
        <v>10063</v>
      </c>
      <c r="E129" s="120" t="s">
        <v>10018</v>
      </c>
      <c r="F129" s="120" t="s">
        <v>2854</v>
      </c>
      <c r="G129" s="26">
        <v>1</v>
      </c>
      <c r="H129" s="92" t="s">
        <v>10080</v>
      </c>
      <c r="I129" s="167" t="s">
        <v>10081</v>
      </c>
      <c r="J129" s="86"/>
      <c r="K129" s="104"/>
      <c r="L129" s="86"/>
      <c r="M129" s="84"/>
      <c r="N129" s="85"/>
      <c r="O129" s="83" t="s">
        <v>380</v>
      </c>
      <c r="P129" s="83" t="s">
        <v>380</v>
      </c>
      <c r="Q129" s="83" t="s">
        <v>380</v>
      </c>
      <c r="R129" s="83"/>
      <c r="S129" s="83"/>
      <c r="T129" s="87"/>
      <c r="U129" s="87"/>
      <c r="V129" s="87"/>
      <c r="W129" s="87"/>
      <c r="X129" s="87"/>
      <c r="Y129" s="87"/>
      <c r="Z129" s="87"/>
    </row>
    <row r="130" spans="1:26" ht="16.5" customHeight="1">
      <c r="A130" s="26" t="s">
        <v>10086</v>
      </c>
      <c r="B130" s="224" t="s">
        <v>9237</v>
      </c>
      <c r="C130" s="224" t="s">
        <v>8943</v>
      </c>
      <c r="D130" s="120" t="s">
        <v>10063</v>
      </c>
      <c r="E130" s="120" t="s">
        <v>9104</v>
      </c>
      <c r="F130" s="120" t="s">
        <v>2854</v>
      </c>
      <c r="G130" s="26">
        <v>1</v>
      </c>
      <c r="H130" s="92" t="s">
        <v>10088</v>
      </c>
      <c r="I130" s="167" t="s">
        <v>10081</v>
      </c>
      <c r="J130" s="86"/>
      <c r="K130" s="104"/>
      <c r="L130" s="86"/>
      <c r="M130" s="84"/>
      <c r="N130" s="85"/>
      <c r="O130" s="83" t="s">
        <v>380</v>
      </c>
      <c r="P130" s="83" t="s">
        <v>380</v>
      </c>
      <c r="Q130" s="83" t="s">
        <v>380</v>
      </c>
      <c r="R130" s="83"/>
      <c r="S130" s="83"/>
      <c r="T130" s="118"/>
      <c r="U130" s="118"/>
      <c r="V130" s="118"/>
      <c r="W130" s="118"/>
      <c r="X130" s="118"/>
      <c r="Y130" s="118"/>
      <c r="Z130" s="118"/>
    </row>
    <row r="131" spans="1:26" ht="16.5" customHeight="1">
      <c r="A131" s="26" t="s">
        <v>10090</v>
      </c>
      <c r="B131" s="224" t="s">
        <v>9237</v>
      </c>
      <c r="C131" s="224" t="s">
        <v>8943</v>
      </c>
      <c r="D131" s="120" t="s">
        <v>10063</v>
      </c>
      <c r="E131" s="120" t="s">
        <v>9113</v>
      </c>
      <c r="F131" s="120" t="s">
        <v>2854</v>
      </c>
      <c r="G131" s="26">
        <v>1</v>
      </c>
      <c r="H131" s="92" t="s">
        <v>10092</v>
      </c>
      <c r="I131" s="167" t="s">
        <v>10094</v>
      </c>
      <c r="J131" s="86"/>
      <c r="K131" s="104"/>
      <c r="L131" s="86"/>
      <c r="M131" s="84"/>
      <c r="N131" s="85"/>
      <c r="O131" s="83" t="s">
        <v>380</v>
      </c>
      <c r="P131" s="83" t="s">
        <v>380</v>
      </c>
      <c r="Q131" s="83" t="s">
        <v>380</v>
      </c>
      <c r="R131" s="83" t="s">
        <v>103</v>
      </c>
      <c r="S131" s="83"/>
      <c r="T131" s="118"/>
      <c r="U131" s="118"/>
      <c r="V131" s="118"/>
      <c r="W131" s="118"/>
      <c r="X131" s="118"/>
      <c r="Y131" s="118"/>
      <c r="Z131" s="118"/>
    </row>
    <row r="132" spans="1:26" ht="16.5" customHeight="1">
      <c r="A132" s="26" t="s">
        <v>10096</v>
      </c>
      <c r="B132" s="224" t="s">
        <v>9237</v>
      </c>
      <c r="C132" s="224" t="s">
        <v>8943</v>
      </c>
      <c r="D132" s="120" t="s">
        <v>10063</v>
      </c>
      <c r="E132" s="120" t="s">
        <v>9218</v>
      </c>
      <c r="F132" s="120" t="s">
        <v>2854</v>
      </c>
      <c r="G132" s="26">
        <v>1</v>
      </c>
      <c r="H132" s="92" t="s">
        <v>10098</v>
      </c>
      <c r="I132" s="167" t="s">
        <v>10099</v>
      </c>
      <c r="J132" s="86"/>
      <c r="K132" s="104"/>
      <c r="L132" s="86"/>
      <c r="M132" s="84"/>
      <c r="N132" s="85"/>
      <c r="O132" s="83" t="s">
        <v>380</v>
      </c>
      <c r="P132" s="83" t="s">
        <v>380</v>
      </c>
      <c r="Q132" s="83" t="s">
        <v>380</v>
      </c>
      <c r="R132" s="83"/>
      <c r="S132" s="83"/>
      <c r="T132" s="118"/>
      <c r="U132" s="118"/>
      <c r="V132" s="118"/>
      <c r="W132" s="118"/>
      <c r="X132" s="118"/>
      <c r="Y132" s="118"/>
      <c r="Z132" s="118"/>
    </row>
    <row r="133" spans="1:26" ht="16.5" customHeight="1">
      <c r="A133" s="26" t="s">
        <v>10104</v>
      </c>
      <c r="B133" s="224" t="s">
        <v>9237</v>
      </c>
      <c r="C133" s="224" t="s">
        <v>8943</v>
      </c>
      <c r="D133" s="120" t="s">
        <v>10063</v>
      </c>
      <c r="E133" s="120" t="s">
        <v>10047</v>
      </c>
      <c r="F133" s="120" t="s">
        <v>2854</v>
      </c>
      <c r="G133" s="26">
        <v>1</v>
      </c>
      <c r="H133" s="92" t="s">
        <v>10048</v>
      </c>
      <c r="I133" s="167" t="s">
        <v>10106</v>
      </c>
      <c r="J133" s="86"/>
      <c r="K133" s="104"/>
      <c r="L133" s="86"/>
      <c r="M133" s="84"/>
      <c r="N133" s="85"/>
      <c r="O133" s="83" t="s">
        <v>380</v>
      </c>
      <c r="P133" s="83" t="s">
        <v>380</v>
      </c>
      <c r="Q133" s="83" t="s">
        <v>380</v>
      </c>
      <c r="R133" s="83"/>
      <c r="S133" s="83"/>
      <c r="T133" s="118"/>
      <c r="U133" s="118"/>
      <c r="V133" s="118"/>
      <c r="W133" s="118"/>
      <c r="X133" s="118"/>
      <c r="Y133" s="118"/>
      <c r="Z133" s="118"/>
    </row>
    <row r="134" spans="1:26" ht="16.5" customHeight="1">
      <c r="A134" s="26" t="s">
        <v>10108</v>
      </c>
      <c r="B134" s="224" t="s">
        <v>9237</v>
      </c>
      <c r="C134" s="224" t="s">
        <v>8943</v>
      </c>
      <c r="D134" s="120" t="s">
        <v>10063</v>
      </c>
      <c r="E134" s="120" t="s">
        <v>10054</v>
      </c>
      <c r="F134" s="120" t="s">
        <v>2854</v>
      </c>
      <c r="G134" s="26">
        <v>1</v>
      </c>
      <c r="H134" s="92" t="s">
        <v>10055</v>
      </c>
      <c r="I134" s="167" t="s">
        <v>10056</v>
      </c>
      <c r="J134" s="86"/>
      <c r="K134" s="104"/>
      <c r="L134" s="86"/>
      <c r="M134" s="84"/>
      <c r="N134" s="85"/>
      <c r="O134" s="83" t="s">
        <v>380</v>
      </c>
      <c r="P134" s="83" t="s">
        <v>380</v>
      </c>
      <c r="Q134" s="83" t="s">
        <v>380</v>
      </c>
      <c r="R134" s="83"/>
      <c r="S134" s="83"/>
      <c r="T134" s="118"/>
      <c r="U134" s="118"/>
      <c r="V134" s="118"/>
      <c r="W134" s="118"/>
      <c r="X134" s="118"/>
      <c r="Y134" s="118"/>
      <c r="Z134" s="118"/>
    </row>
    <row r="135" spans="1:26" ht="60.75" customHeight="1">
      <c r="A135" s="735" t="s">
        <v>10111</v>
      </c>
      <c r="B135" s="735" t="s">
        <v>9237</v>
      </c>
      <c r="C135" s="735" t="s">
        <v>8943</v>
      </c>
      <c r="D135" s="740" t="s">
        <v>10113</v>
      </c>
      <c r="E135" s="740" t="s">
        <v>9448</v>
      </c>
      <c r="F135" s="740" t="s">
        <v>2854</v>
      </c>
      <c r="G135" s="26">
        <v>1</v>
      </c>
      <c r="H135" s="92" t="s">
        <v>10115</v>
      </c>
      <c r="I135" s="92" t="s">
        <v>10116</v>
      </c>
      <c r="J135" s="86"/>
      <c r="K135" s="104"/>
      <c r="L135" s="734"/>
      <c r="M135" s="84"/>
      <c r="N135" s="85"/>
      <c r="O135" s="83" t="s">
        <v>380</v>
      </c>
      <c r="P135" s="83" t="s">
        <v>380</v>
      </c>
      <c r="Q135" s="83" t="s">
        <v>380</v>
      </c>
      <c r="R135" s="83"/>
      <c r="S135" s="83"/>
      <c r="T135" s="118"/>
      <c r="U135" s="118"/>
      <c r="V135" s="118"/>
      <c r="W135" s="118"/>
      <c r="X135" s="118"/>
      <c r="Y135" s="118"/>
      <c r="Z135" s="118"/>
    </row>
    <row r="136" spans="1:26" ht="60.75" customHeight="1">
      <c r="A136" s="666"/>
      <c r="B136" s="666"/>
      <c r="C136" s="666"/>
      <c r="D136" s="666"/>
      <c r="E136" s="666"/>
      <c r="F136" s="666"/>
      <c r="G136" s="26">
        <v>2</v>
      </c>
      <c r="H136" s="92" t="s">
        <v>10120</v>
      </c>
      <c r="I136" s="92" t="s">
        <v>10121</v>
      </c>
      <c r="J136" s="86"/>
      <c r="K136" s="104"/>
      <c r="L136" s="666"/>
      <c r="M136" s="84"/>
      <c r="N136" s="85"/>
      <c r="O136" s="83" t="s">
        <v>380</v>
      </c>
      <c r="P136" s="83" t="s">
        <v>380</v>
      </c>
      <c r="Q136" s="83" t="s">
        <v>380</v>
      </c>
      <c r="R136" s="83"/>
      <c r="S136" s="83"/>
      <c r="T136" s="118"/>
      <c r="U136" s="118"/>
      <c r="V136" s="118"/>
      <c r="W136" s="118"/>
      <c r="X136" s="118"/>
      <c r="Y136" s="118"/>
      <c r="Z136" s="118"/>
    </row>
    <row r="137" spans="1:26" ht="60.75" customHeight="1">
      <c r="A137" s="747" t="s">
        <v>10125</v>
      </c>
      <c r="B137" s="735" t="s">
        <v>9237</v>
      </c>
      <c r="C137" s="735" t="s">
        <v>8943</v>
      </c>
      <c r="D137" s="740" t="s">
        <v>10113</v>
      </c>
      <c r="E137" s="740" t="s">
        <v>10127</v>
      </c>
      <c r="F137" s="740" t="s">
        <v>2854</v>
      </c>
      <c r="G137" s="26">
        <v>1</v>
      </c>
      <c r="H137" s="92" t="s">
        <v>10115</v>
      </c>
      <c r="I137" s="92" t="s">
        <v>10129</v>
      </c>
      <c r="J137" s="86"/>
      <c r="K137" s="104"/>
      <c r="L137" s="748"/>
      <c r="M137" s="84"/>
      <c r="N137" s="85"/>
      <c r="O137" s="83" t="s">
        <v>380</v>
      </c>
      <c r="P137" s="83" t="s">
        <v>380</v>
      </c>
      <c r="Q137" s="83" t="s">
        <v>380</v>
      </c>
      <c r="R137" s="83" t="s">
        <v>103</v>
      </c>
      <c r="S137" s="83"/>
      <c r="T137" s="118"/>
      <c r="U137" s="118"/>
      <c r="V137" s="118"/>
      <c r="W137" s="118"/>
      <c r="X137" s="118"/>
      <c r="Y137" s="118"/>
      <c r="Z137" s="118"/>
    </row>
    <row r="138" spans="1:26" ht="60.75" customHeight="1">
      <c r="A138" s="666"/>
      <c r="B138" s="666"/>
      <c r="C138" s="666"/>
      <c r="D138" s="666"/>
      <c r="E138" s="666"/>
      <c r="F138" s="666"/>
      <c r="G138" s="26">
        <v>2</v>
      </c>
      <c r="H138" s="92" t="s">
        <v>10120</v>
      </c>
      <c r="I138" s="92" t="s">
        <v>10121</v>
      </c>
      <c r="J138" s="86"/>
      <c r="K138" s="104"/>
      <c r="L138" s="666"/>
      <c r="M138" s="84"/>
      <c r="N138" s="85"/>
      <c r="O138" s="83" t="s">
        <v>380</v>
      </c>
      <c r="P138" s="83" t="s">
        <v>380</v>
      </c>
      <c r="Q138" s="83" t="s">
        <v>380</v>
      </c>
      <c r="R138" s="83" t="s">
        <v>103</v>
      </c>
      <c r="S138" s="83"/>
      <c r="T138" s="118"/>
      <c r="U138" s="118"/>
      <c r="V138" s="118"/>
      <c r="W138" s="118"/>
      <c r="X138" s="118"/>
      <c r="Y138" s="118"/>
      <c r="Z138" s="118"/>
    </row>
    <row r="139" spans="1:26" ht="60.75" customHeight="1">
      <c r="A139" s="747" t="s">
        <v>10134</v>
      </c>
      <c r="B139" s="735" t="s">
        <v>9237</v>
      </c>
      <c r="C139" s="735" t="s">
        <v>8943</v>
      </c>
      <c r="D139" s="740" t="s">
        <v>10113</v>
      </c>
      <c r="E139" s="740" t="s">
        <v>10137</v>
      </c>
      <c r="F139" s="740" t="s">
        <v>2854</v>
      </c>
      <c r="G139" s="26">
        <v>1</v>
      </c>
      <c r="H139" s="92" t="s">
        <v>10115</v>
      </c>
      <c r="I139" s="189" t="s">
        <v>10129</v>
      </c>
      <c r="J139" s="86"/>
      <c r="K139" s="104"/>
      <c r="L139" s="748"/>
      <c r="M139" s="790" t="s">
        <v>10139</v>
      </c>
      <c r="N139" s="85"/>
      <c r="O139" s="83" t="s">
        <v>380</v>
      </c>
      <c r="P139" s="83" t="s">
        <v>380</v>
      </c>
      <c r="Q139" s="83" t="s">
        <v>380</v>
      </c>
      <c r="R139" s="83" t="s">
        <v>67</v>
      </c>
      <c r="S139" s="83"/>
      <c r="T139" s="118"/>
      <c r="U139" s="118"/>
      <c r="V139" s="118"/>
      <c r="W139" s="118"/>
      <c r="X139" s="118"/>
      <c r="Y139" s="118"/>
      <c r="Z139" s="118"/>
    </row>
    <row r="140" spans="1:26" ht="60.75" customHeight="1">
      <c r="A140" s="666"/>
      <c r="B140" s="666"/>
      <c r="C140" s="666"/>
      <c r="D140" s="666"/>
      <c r="E140" s="666"/>
      <c r="F140" s="666"/>
      <c r="G140" s="26">
        <v>2</v>
      </c>
      <c r="H140" s="92" t="s">
        <v>10120</v>
      </c>
      <c r="I140" s="189" t="s">
        <v>10144</v>
      </c>
      <c r="J140" s="86"/>
      <c r="K140" s="104"/>
      <c r="L140" s="666"/>
      <c r="M140" s="666"/>
      <c r="N140" s="85"/>
      <c r="O140" s="83" t="s">
        <v>380</v>
      </c>
      <c r="P140" s="83" t="s">
        <v>380</v>
      </c>
      <c r="Q140" s="83" t="s">
        <v>380</v>
      </c>
      <c r="R140" s="83" t="s">
        <v>67</v>
      </c>
      <c r="S140" s="83"/>
      <c r="T140" s="118"/>
      <c r="U140" s="118"/>
      <c r="V140" s="118"/>
      <c r="W140" s="118"/>
      <c r="X140" s="118"/>
      <c r="Y140" s="118"/>
      <c r="Z140" s="118"/>
    </row>
    <row r="141" spans="1:26" ht="60.75" customHeight="1">
      <c r="A141" s="747" t="s">
        <v>10147</v>
      </c>
      <c r="B141" s="735" t="s">
        <v>9237</v>
      </c>
      <c r="C141" s="735" t="s">
        <v>8943</v>
      </c>
      <c r="D141" s="740" t="s">
        <v>10113</v>
      </c>
      <c r="E141" s="740" t="s">
        <v>10148</v>
      </c>
      <c r="F141" s="740" t="s">
        <v>2854</v>
      </c>
      <c r="G141" s="26">
        <v>1</v>
      </c>
      <c r="H141" s="92" t="s">
        <v>10115</v>
      </c>
      <c r="I141" s="92" t="s">
        <v>10149</v>
      </c>
      <c r="J141" s="86"/>
      <c r="K141" s="104"/>
      <c r="L141" s="748"/>
      <c r="M141" s="84"/>
      <c r="N141" s="85"/>
      <c r="O141" s="83" t="s">
        <v>380</v>
      </c>
      <c r="P141" s="83" t="s">
        <v>380</v>
      </c>
      <c r="Q141" s="83" t="s">
        <v>380</v>
      </c>
      <c r="R141" s="83"/>
      <c r="S141" s="83"/>
      <c r="T141" s="118"/>
      <c r="U141" s="118"/>
      <c r="V141" s="118"/>
      <c r="W141" s="118"/>
      <c r="X141" s="118"/>
      <c r="Y141" s="118"/>
      <c r="Z141" s="118"/>
    </row>
    <row r="142" spans="1:26" ht="60.75" customHeight="1">
      <c r="A142" s="666"/>
      <c r="B142" s="666"/>
      <c r="C142" s="666"/>
      <c r="D142" s="666"/>
      <c r="E142" s="666"/>
      <c r="F142" s="666"/>
      <c r="G142" s="26">
        <v>2</v>
      </c>
      <c r="H142" s="92" t="s">
        <v>10120</v>
      </c>
      <c r="I142" s="92" t="s">
        <v>10121</v>
      </c>
      <c r="J142" s="86"/>
      <c r="K142" s="104"/>
      <c r="L142" s="666"/>
      <c r="M142" s="84"/>
      <c r="N142" s="85"/>
      <c r="O142" s="83" t="s">
        <v>380</v>
      </c>
      <c r="P142" s="83" t="s">
        <v>380</v>
      </c>
      <c r="Q142" s="83" t="s">
        <v>380</v>
      </c>
      <c r="R142" s="83"/>
      <c r="S142" s="83"/>
      <c r="T142" s="118"/>
      <c r="U142" s="118"/>
      <c r="V142" s="118"/>
      <c r="W142" s="118"/>
      <c r="X142" s="118"/>
      <c r="Y142" s="118"/>
      <c r="Z142" s="118"/>
    </row>
    <row r="143" spans="1:26" ht="60.75" customHeight="1">
      <c r="A143" s="747" t="s">
        <v>10154</v>
      </c>
      <c r="B143" s="735" t="s">
        <v>9237</v>
      </c>
      <c r="C143" s="735" t="s">
        <v>8943</v>
      </c>
      <c r="D143" s="740" t="s">
        <v>10113</v>
      </c>
      <c r="E143" s="740" t="s">
        <v>9472</v>
      </c>
      <c r="F143" s="740" t="s">
        <v>2854</v>
      </c>
      <c r="G143" s="26">
        <v>1</v>
      </c>
      <c r="H143" s="92" t="s">
        <v>10115</v>
      </c>
      <c r="I143" s="92" t="s">
        <v>10149</v>
      </c>
      <c r="J143" s="86"/>
      <c r="K143" s="104"/>
      <c r="L143" s="748"/>
      <c r="M143" s="84"/>
      <c r="N143" s="85"/>
      <c r="O143" s="83" t="s">
        <v>380</v>
      </c>
      <c r="P143" s="83" t="s">
        <v>380</v>
      </c>
      <c r="Q143" s="83" t="s">
        <v>380</v>
      </c>
      <c r="R143" s="83"/>
      <c r="S143" s="83"/>
      <c r="T143" s="118"/>
      <c r="U143" s="118"/>
      <c r="V143" s="118"/>
      <c r="W143" s="118"/>
      <c r="X143" s="118"/>
      <c r="Y143" s="118"/>
      <c r="Z143" s="118"/>
    </row>
    <row r="144" spans="1:26" ht="60.75" customHeight="1">
      <c r="A144" s="666"/>
      <c r="B144" s="666"/>
      <c r="C144" s="666"/>
      <c r="D144" s="666"/>
      <c r="E144" s="666"/>
      <c r="F144" s="666"/>
      <c r="G144" s="26">
        <v>2</v>
      </c>
      <c r="H144" s="92" t="s">
        <v>10120</v>
      </c>
      <c r="I144" s="92" t="s">
        <v>10121</v>
      </c>
      <c r="J144" s="86"/>
      <c r="K144" s="104"/>
      <c r="L144" s="666"/>
      <c r="M144" s="84"/>
      <c r="N144" s="85"/>
      <c r="O144" s="83" t="s">
        <v>380</v>
      </c>
      <c r="P144" s="83" t="s">
        <v>380</v>
      </c>
      <c r="Q144" s="83" t="s">
        <v>380</v>
      </c>
      <c r="R144" s="83"/>
      <c r="S144" s="83"/>
      <c r="T144" s="118"/>
      <c r="U144" s="118"/>
      <c r="V144" s="118"/>
      <c r="W144" s="118"/>
      <c r="X144" s="118"/>
      <c r="Y144" s="118"/>
      <c r="Z144" s="118"/>
    </row>
    <row r="145" spans="1:26" ht="60.75" customHeight="1">
      <c r="A145" s="747" t="s">
        <v>10163</v>
      </c>
      <c r="B145" s="735" t="s">
        <v>9237</v>
      </c>
      <c r="C145" s="735" t="s">
        <v>8943</v>
      </c>
      <c r="D145" s="740" t="s">
        <v>10113</v>
      </c>
      <c r="E145" s="740" t="s">
        <v>9479</v>
      </c>
      <c r="F145" s="740" t="s">
        <v>2854</v>
      </c>
      <c r="G145" s="26">
        <v>1</v>
      </c>
      <c r="H145" s="92" t="s">
        <v>10115</v>
      </c>
      <c r="I145" s="92" t="s">
        <v>10165</v>
      </c>
      <c r="J145" s="86"/>
      <c r="K145" s="104"/>
      <c r="L145" s="748"/>
      <c r="M145" s="84"/>
      <c r="N145" s="85"/>
      <c r="O145" s="83" t="s">
        <v>380</v>
      </c>
      <c r="P145" s="83" t="s">
        <v>380</v>
      </c>
      <c r="Q145" s="83" t="s">
        <v>380</v>
      </c>
      <c r="R145" s="83" t="s">
        <v>103</v>
      </c>
      <c r="S145" s="83"/>
      <c r="T145" s="118"/>
      <c r="U145" s="118"/>
      <c r="V145" s="118"/>
      <c r="W145" s="118"/>
      <c r="X145" s="118"/>
      <c r="Y145" s="118"/>
      <c r="Z145" s="118"/>
    </row>
    <row r="146" spans="1:26" ht="60.75" customHeight="1">
      <c r="A146" s="666"/>
      <c r="B146" s="666"/>
      <c r="C146" s="666"/>
      <c r="D146" s="666"/>
      <c r="E146" s="666"/>
      <c r="F146" s="666"/>
      <c r="G146" s="26">
        <v>2</v>
      </c>
      <c r="H146" s="92" t="s">
        <v>10120</v>
      </c>
      <c r="I146" s="92" t="s">
        <v>10121</v>
      </c>
      <c r="J146" s="86"/>
      <c r="K146" s="104"/>
      <c r="L146" s="666"/>
      <c r="M146" s="84"/>
      <c r="N146" s="85"/>
      <c r="O146" s="83" t="s">
        <v>380</v>
      </c>
      <c r="P146" s="83" t="s">
        <v>380</v>
      </c>
      <c r="Q146" s="83" t="s">
        <v>380</v>
      </c>
      <c r="R146" s="83" t="s">
        <v>103</v>
      </c>
      <c r="S146" s="83"/>
      <c r="T146" s="118"/>
      <c r="U146" s="118"/>
      <c r="V146" s="118"/>
      <c r="W146" s="118"/>
      <c r="X146" s="118"/>
      <c r="Y146" s="118"/>
      <c r="Z146" s="118"/>
    </row>
    <row r="147" spans="1:26" ht="60.75" customHeight="1">
      <c r="A147" s="747" t="s">
        <v>10172</v>
      </c>
      <c r="B147" s="735" t="s">
        <v>9237</v>
      </c>
      <c r="C147" s="735" t="s">
        <v>8943</v>
      </c>
      <c r="D147" s="740" t="s">
        <v>10113</v>
      </c>
      <c r="E147" s="740" t="s">
        <v>9218</v>
      </c>
      <c r="F147" s="740" t="s">
        <v>2854</v>
      </c>
      <c r="G147" s="26">
        <v>1</v>
      </c>
      <c r="H147" s="92" t="s">
        <v>10115</v>
      </c>
      <c r="I147" s="92" t="s">
        <v>10175</v>
      </c>
      <c r="J147" s="86"/>
      <c r="K147" s="104"/>
      <c r="L147" s="748"/>
      <c r="M147" s="84"/>
      <c r="N147" s="85"/>
      <c r="O147" s="83" t="s">
        <v>380</v>
      </c>
      <c r="P147" s="83" t="s">
        <v>380</v>
      </c>
      <c r="Q147" s="83" t="s">
        <v>380</v>
      </c>
      <c r="R147" s="83"/>
      <c r="S147" s="83"/>
      <c r="T147" s="118"/>
      <c r="U147" s="118"/>
      <c r="V147" s="118"/>
      <c r="W147" s="118"/>
      <c r="X147" s="118"/>
      <c r="Y147" s="118"/>
      <c r="Z147" s="118"/>
    </row>
    <row r="148" spans="1:26" ht="60.75" customHeight="1">
      <c r="A148" s="666"/>
      <c r="B148" s="666"/>
      <c r="C148" s="666"/>
      <c r="D148" s="666"/>
      <c r="E148" s="666"/>
      <c r="F148" s="666"/>
      <c r="G148" s="26">
        <v>2</v>
      </c>
      <c r="H148" s="92" t="s">
        <v>10120</v>
      </c>
      <c r="I148" s="92" t="s">
        <v>10121</v>
      </c>
      <c r="J148" s="86"/>
      <c r="K148" s="104"/>
      <c r="L148" s="666"/>
      <c r="M148" s="84"/>
      <c r="N148" s="85"/>
      <c r="O148" s="83" t="s">
        <v>380</v>
      </c>
      <c r="P148" s="83" t="s">
        <v>380</v>
      </c>
      <c r="Q148" s="83" t="s">
        <v>380</v>
      </c>
      <c r="R148" s="83"/>
      <c r="S148" s="83"/>
      <c r="T148" s="118"/>
      <c r="U148" s="118"/>
      <c r="V148" s="118"/>
      <c r="W148" s="118"/>
      <c r="X148" s="118"/>
      <c r="Y148" s="118"/>
      <c r="Z148" s="118"/>
    </row>
    <row r="149" spans="1:26" ht="60.75" customHeight="1">
      <c r="A149" s="747" t="s">
        <v>10181</v>
      </c>
      <c r="B149" s="735" t="s">
        <v>9237</v>
      </c>
      <c r="C149" s="735" t="s">
        <v>8943</v>
      </c>
      <c r="D149" s="740" t="s">
        <v>10184</v>
      </c>
      <c r="E149" s="740" t="s">
        <v>9448</v>
      </c>
      <c r="F149" s="740" t="s">
        <v>2854</v>
      </c>
      <c r="G149" s="26">
        <v>1</v>
      </c>
      <c r="H149" s="92" t="s">
        <v>10115</v>
      </c>
      <c r="I149" s="92" t="s">
        <v>10186</v>
      </c>
      <c r="J149" s="86"/>
      <c r="K149" s="104"/>
      <c r="L149" s="748"/>
      <c r="M149" s="84"/>
      <c r="N149" s="85"/>
      <c r="O149" s="83" t="s">
        <v>380</v>
      </c>
      <c r="P149" s="83" t="s">
        <v>380</v>
      </c>
      <c r="Q149" s="83" t="s">
        <v>380</v>
      </c>
      <c r="R149" s="83"/>
      <c r="S149" s="83"/>
      <c r="T149" s="118"/>
      <c r="U149" s="118"/>
      <c r="V149" s="118"/>
      <c r="W149" s="118"/>
      <c r="X149" s="118"/>
      <c r="Y149" s="118"/>
      <c r="Z149" s="118"/>
    </row>
    <row r="150" spans="1:26" ht="60.75" customHeight="1">
      <c r="A150" s="666"/>
      <c r="B150" s="666"/>
      <c r="C150" s="666"/>
      <c r="D150" s="666"/>
      <c r="E150" s="666"/>
      <c r="F150" s="666"/>
      <c r="G150" s="26">
        <v>2</v>
      </c>
      <c r="H150" s="92" t="s">
        <v>10120</v>
      </c>
      <c r="I150" s="92" t="s">
        <v>10121</v>
      </c>
      <c r="J150" s="86"/>
      <c r="K150" s="104"/>
      <c r="L150" s="666"/>
      <c r="M150" s="84"/>
      <c r="N150" s="85"/>
      <c r="O150" s="83" t="s">
        <v>380</v>
      </c>
      <c r="P150" s="83" t="s">
        <v>380</v>
      </c>
      <c r="Q150" s="83" t="s">
        <v>380</v>
      </c>
      <c r="R150" s="83"/>
      <c r="S150" s="83"/>
      <c r="T150" s="118"/>
      <c r="U150" s="118"/>
      <c r="V150" s="118"/>
      <c r="W150" s="118"/>
      <c r="X150" s="118"/>
      <c r="Y150" s="118"/>
      <c r="Z150" s="118"/>
    </row>
    <row r="151" spans="1:26" ht="60.75" customHeight="1">
      <c r="A151" s="747" t="s">
        <v>10190</v>
      </c>
      <c r="B151" s="735" t="s">
        <v>9237</v>
      </c>
      <c r="C151" s="735" t="s">
        <v>8943</v>
      </c>
      <c r="D151" s="740" t="s">
        <v>10184</v>
      </c>
      <c r="E151" s="740" t="s">
        <v>10127</v>
      </c>
      <c r="F151" s="740" t="s">
        <v>2854</v>
      </c>
      <c r="G151" s="26">
        <v>1</v>
      </c>
      <c r="H151" s="92" t="s">
        <v>10115</v>
      </c>
      <c r="I151" s="92" t="s">
        <v>10192</v>
      </c>
      <c r="J151" s="86"/>
      <c r="K151" s="104"/>
      <c r="L151" s="748"/>
      <c r="M151" s="84"/>
      <c r="N151" s="85"/>
      <c r="O151" s="83" t="s">
        <v>380</v>
      </c>
      <c r="P151" s="83" t="s">
        <v>380</v>
      </c>
      <c r="Q151" s="83" t="s">
        <v>380</v>
      </c>
      <c r="R151" s="83" t="s">
        <v>103</v>
      </c>
      <c r="S151" s="83"/>
      <c r="T151" s="118"/>
      <c r="U151" s="118"/>
      <c r="V151" s="118"/>
      <c r="W151" s="118"/>
      <c r="X151" s="118"/>
      <c r="Y151" s="118"/>
      <c r="Z151" s="118"/>
    </row>
    <row r="152" spans="1:26" ht="60.75" customHeight="1">
      <c r="A152" s="666"/>
      <c r="B152" s="666"/>
      <c r="C152" s="666"/>
      <c r="D152" s="666"/>
      <c r="E152" s="666"/>
      <c r="F152" s="666"/>
      <c r="G152" s="26">
        <v>2</v>
      </c>
      <c r="H152" s="92" t="s">
        <v>10120</v>
      </c>
      <c r="I152" s="92" t="s">
        <v>10121</v>
      </c>
      <c r="J152" s="86"/>
      <c r="K152" s="104"/>
      <c r="L152" s="666"/>
      <c r="M152" s="84"/>
      <c r="N152" s="85"/>
      <c r="O152" s="83" t="s">
        <v>380</v>
      </c>
      <c r="P152" s="83" t="s">
        <v>380</v>
      </c>
      <c r="Q152" s="83" t="s">
        <v>380</v>
      </c>
      <c r="R152" s="83" t="s">
        <v>103</v>
      </c>
      <c r="S152" s="83"/>
      <c r="T152" s="118"/>
      <c r="U152" s="118"/>
      <c r="V152" s="118"/>
      <c r="W152" s="118"/>
      <c r="X152" s="118"/>
      <c r="Y152" s="118"/>
      <c r="Z152" s="118"/>
    </row>
    <row r="153" spans="1:26" ht="60.75" customHeight="1">
      <c r="A153" s="747" t="s">
        <v>10198</v>
      </c>
      <c r="B153" s="735" t="s">
        <v>9237</v>
      </c>
      <c r="C153" s="735" t="s">
        <v>8943</v>
      </c>
      <c r="D153" s="740" t="s">
        <v>10184</v>
      </c>
      <c r="E153" s="740" t="s">
        <v>10137</v>
      </c>
      <c r="F153" s="740" t="s">
        <v>2854</v>
      </c>
      <c r="G153" s="26">
        <v>1</v>
      </c>
      <c r="H153" s="92" t="s">
        <v>10115</v>
      </c>
      <c r="I153" s="189" t="s">
        <v>10192</v>
      </c>
      <c r="J153" s="86"/>
      <c r="K153" s="104"/>
      <c r="L153" s="748"/>
      <c r="M153" s="790" t="s">
        <v>10139</v>
      </c>
      <c r="N153" s="85"/>
      <c r="O153" s="83" t="s">
        <v>380</v>
      </c>
      <c r="P153" s="83" t="s">
        <v>380</v>
      </c>
      <c r="Q153" s="83" t="s">
        <v>380</v>
      </c>
      <c r="R153" s="83" t="s">
        <v>67</v>
      </c>
      <c r="S153" s="83"/>
      <c r="T153" s="118"/>
      <c r="U153" s="118"/>
      <c r="V153" s="118"/>
      <c r="W153" s="118"/>
      <c r="X153" s="118"/>
      <c r="Y153" s="118"/>
      <c r="Z153" s="118"/>
    </row>
    <row r="154" spans="1:26" ht="60.75" customHeight="1">
      <c r="A154" s="666"/>
      <c r="B154" s="666"/>
      <c r="C154" s="666"/>
      <c r="D154" s="666"/>
      <c r="E154" s="666"/>
      <c r="F154" s="666"/>
      <c r="G154" s="26">
        <v>2</v>
      </c>
      <c r="H154" s="92" t="s">
        <v>10120</v>
      </c>
      <c r="I154" s="189" t="s">
        <v>10144</v>
      </c>
      <c r="J154" s="86"/>
      <c r="K154" s="104"/>
      <c r="L154" s="666"/>
      <c r="M154" s="666"/>
      <c r="N154" s="85"/>
      <c r="O154" s="83" t="s">
        <v>380</v>
      </c>
      <c r="P154" s="83" t="s">
        <v>380</v>
      </c>
      <c r="Q154" s="83" t="s">
        <v>380</v>
      </c>
      <c r="R154" s="83" t="s">
        <v>67</v>
      </c>
      <c r="S154" s="83"/>
      <c r="T154" s="118"/>
      <c r="U154" s="118"/>
      <c r="V154" s="118"/>
      <c r="W154" s="118"/>
      <c r="X154" s="118"/>
      <c r="Y154" s="118"/>
      <c r="Z154" s="118"/>
    </row>
    <row r="155" spans="1:26" ht="60.75" customHeight="1">
      <c r="A155" s="747" t="s">
        <v>10203</v>
      </c>
      <c r="B155" s="735" t="s">
        <v>9237</v>
      </c>
      <c r="C155" s="735" t="s">
        <v>8943</v>
      </c>
      <c r="D155" s="740" t="s">
        <v>10184</v>
      </c>
      <c r="E155" s="740" t="s">
        <v>10148</v>
      </c>
      <c r="F155" s="740" t="s">
        <v>2854</v>
      </c>
      <c r="G155" s="26">
        <v>1</v>
      </c>
      <c r="H155" s="92" t="s">
        <v>10115</v>
      </c>
      <c r="I155" s="92" t="s">
        <v>10207</v>
      </c>
      <c r="J155" s="86"/>
      <c r="K155" s="104"/>
      <c r="L155" s="748"/>
      <c r="M155" s="84"/>
      <c r="N155" s="85"/>
      <c r="O155" s="83" t="s">
        <v>380</v>
      </c>
      <c r="P155" s="83" t="s">
        <v>380</v>
      </c>
      <c r="Q155" s="83" t="s">
        <v>380</v>
      </c>
      <c r="R155" s="83"/>
      <c r="S155" s="83"/>
      <c r="T155" s="118"/>
      <c r="U155" s="118"/>
      <c r="V155" s="118"/>
      <c r="W155" s="118"/>
      <c r="X155" s="118"/>
      <c r="Y155" s="118"/>
      <c r="Z155" s="118"/>
    </row>
    <row r="156" spans="1:26" ht="60.75" customHeight="1">
      <c r="A156" s="666"/>
      <c r="B156" s="666"/>
      <c r="C156" s="666"/>
      <c r="D156" s="666"/>
      <c r="E156" s="666"/>
      <c r="F156" s="666"/>
      <c r="G156" s="26">
        <v>2</v>
      </c>
      <c r="H156" s="92" t="s">
        <v>10120</v>
      </c>
      <c r="I156" s="92" t="s">
        <v>10121</v>
      </c>
      <c r="J156" s="86"/>
      <c r="K156" s="104"/>
      <c r="L156" s="666"/>
      <c r="M156" s="84"/>
      <c r="N156" s="85"/>
      <c r="O156" s="83" t="s">
        <v>380</v>
      </c>
      <c r="P156" s="83" t="s">
        <v>380</v>
      </c>
      <c r="Q156" s="83" t="s">
        <v>380</v>
      </c>
      <c r="R156" s="83"/>
      <c r="S156" s="83"/>
      <c r="T156" s="118"/>
      <c r="U156" s="118"/>
      <c r="V156" s="118"/>
      <c r="W156" s="118"/>
      <c r="X156" s="118"/>
      <c r="Y156" s="118"/>
      <c r="Z156" s="118"/>
    </row>
    <row r="157" spans="1:26" ht="60.75" customHeight="1">
      <c r="A157" s="747" t="s">
        <v>10210</v>
      </c>
      <c r="B157" s="735" t="s">
        <v>9237</v>
      </c>
      <c r="C157" s="735" t="s">
        <v>8943</v>
      </c>
      <c r="D157" s="740" t="s">
        <v>10184</v>
      </c>
      <c r="E157" s="740" t="s">
        <v>9472</v>
      </c>
      <c r="F157" s="740" t="s">
        <v>2854</v>
      </c>
      <c r="G157" s="26">
        <v>1</v>
      </c>
      <c r="H157" s="92" t="s">
        <v>10115</v>
      </c>
      <c r="I157" s="92" t="s">
        <v>10207</v>
      </c>
      <c r="J157" s="86"/>
      <c r="K157" s="104"/>
      <c r="L157" s="748"/>
      <c r="M157" s="84"/>
      <c r="N157" s="85"/>
      <c r="O157" s="83" t="s">
        <v>380</v>
      </c>
      <c r="P157" s="83" t="s">
        <v>380</v>
      </c>
      <c r="Q157" s="83" t="s">
        <v>380</v>
      </c>
      <c r="R157" s="83"/>
      <c r="S157" s="83"/>
      <c r="T157" s="118"/>
      <c r="U157" s="118"/>
      <c r="V157" s="118"/>
      <c r="W157" s="118"/>
      <c r="X157" s="118"/>
      <c r="Y157" s="118"/>
      <c r="Z157" s="118"/>
    </row>
    <row r="158" spans="1:26" ht="60.75" customHeight="1">
      <c r="A158" s="666"/>
      <c r="B158" s="666"/>
      <c r="C158" s="666"/>
      <c r="D158" s="666"/>
      <c r="E158" s="666"/>
      <c r="F158" s="666"/>
      <c r="G158" s="26">
        <v>2</v>
      </c>
      <c r="H158" s="92" t="s">
        <v>10120</v>
      </c>
      <c r="I158" s="92" t="s">
        <v>10121</v>
      </c>
      <c r="J158" s="86"/>
      <c r="K158" s="104"/>
      <c r="L158" s="666"/>
      <c r="M158" s="84"/>
      <c r="N158" s="85"/>
      <c r="O158" s="83" t="s">
        <v>380</v>
      </c>
      <c r="P158" s="83" t="s">
        <v>380</v>
      </c>
      <c r="Q158" s="83" t="s">
        <v>380</v>
      </c>
      <c r="R158" s="83"/>
      <c r="S158" s="83"/>
      <c r="T158" s="118"/>
      <c r="U158" s="118"/>
      <c r="V158" s="118"/>
      <c r="W158" s="118"/>
      <c r="X158" s="118"/>
      <c r="Y158" s="118"/>
      <c r="Z158" s="118"/>
    </row>
    <row r="159" spans="1:26" ht="60.75" customHeight="1">
      <c r="A159" s="747" t="s">
        <v>10217</v>
      </c>
      <c r="B159" s="735" t="s">
        <v>9237</v>
      </c>
      <c r="C159" s="735" t="s">
        <v>8943</v>
      </c>
      <c r="D159" s="740" t="s">
        <v>10184</v>
      </c>
      <c r="E159" s="740" t="s">
        <v>9479</v>
      </c>
      <c r="F159" s="740" t="s">
        <v>2854</v>
      </c>
      <c r="G159" s="26">
        <v>1</v>
      </c>
      <c r="H159" s="92" t="s">
        <v>10115</v>
      </c>
      <c r="I159" s="92" t="s">
        <v>10219</v>
      </c>
      <c r="J159" s="86"/>
      <c r="K159" s="104"/>
      <c r="L159" s="748"/>
      <c r="M159" s="84"/>
      <c r="N159" s="85"/>
      <c r="O159" s="83" t="s">
        <v>380</v>
      </c>
      <c r="P159" s="83" t="s">
        <v>380</v>
      </c>
      <c r="Q159" s="83" t="s">
        <v>380</v>
      </c>
      <c r="R159" s="83" t="s">
        <v>103</v>
      </c>
      <c r="S159" s="83"/>
      <c r="T159" s="118"/>
      <c r="U159" s="118"/>
      <c r="V159" s="118"/>
      <c r="W159" s="118"/>
      <c r="X159" s="118"/>
      <c r="Y159" s="118"/>
      <c r="Z159" s="118"/>
    </row>
    <row r="160" spans="1:26" ht="60.75" customHeight="1">
      <c r="A160" s="666"/>
      <c r="B160" s="666"/>
      <c r="C160" s="666"/>
      <c r="D160" s="666"/>
      <c r="E160" s="666"/>
      <c r="F160" s="666"/>
      <c r="G160" s="26">
        <v>2</v>
      </c>
      <c r="H160" s="92" t="s">
        <v>10120</v>
      </c>
      <c r="I160" s="92" t="s">
        <v>10121</v>
      </c>
      <c r="J160" s="86"/>
      <c r="K160" s="104"/>
      <c r="L160" s="666"/>
      <c r="M160" s="84"/>
      <c r="N160" s="85"/>
      <c r="O160" s="83" t="s">
        <v>380</v>
      </c>
      <c r="P160" s="83" t="s">
        <v>380</v>
      </c>
      <c r="Q160" s="83" t="s">
        <v>380</v>
      </c>
      <c r="R160" s="83" t="s">
        <v>103</v>
      </c>
      <c r="S160" s="83"/>
      <c r="T160" s="118"/>
      <c r="U160" s="118"/>
      <c r="V160" s="118"/>
      <c r="W160" s="118"/>
      <c r="X160" s="118"/>
      <c r="Y160" s="118"/>
      <c r="Z160" s="118"/>
    </row>
    <row r="161" spans="1:26" ht="60.75" customHeight="1">
      <c r="A161" s="747" t="s">
        <v>10223</v>
      </c>
      <c r="B161" s="735" t="s">
        <v>9237</v>
      </c>
      <c r="C161" s="735" t="s">
        <v>8943</v>
      </c>
      <c r="D161" s="740" t="s">
        <v>10184</v>
      </c>
      <c r="E161" s="740" t="s">
        <v>9218</v>
      </c>
      <c r="F161" s="740" t="s">
        <v>2854</v>
      </c>
      <c r="G161" s="26">
        <v>1</v>
      </c>
      <c r="H161" s="92" t="s">
        <v>10115</v>
      </c>
      <c r="I161" s="92" t="s">
        <v>10226</v>
      </c>
      <c r="J161" s="86"/>
      <c r="K161" s="104"/>
      <c r="L161" s="748"/>
      <c r="M161" s="84"/>
      <c r="N161" s="85"/>
      <c r="O161" s="83" t="s">
        <v>380</v>
      </c>
      <c r="P161" s="83" t="s">
        <v>380</v>
      </c>
      <c r="Q161" s="83" t="s">
        <v>380</v>
      </c>
      <c r="R161" s="83"/>
      <c r="S161" s="83"/>
      <c r="T161" s="118"/>
      <c r="U161" s="118"/>
      <c r="V161" s="118"/>
      <c r="W161" s="118"/>
      <c r="X161" s="118"/>
      <c r="Y161" s="118"/>
      <c r="Z161" s="118"/>
    </row>
    <row r="162" spans="1:26" ht="60.75" customHeight="1">
      <c r="A162" s="666"/>
      <c r="B162" s="666"/>
      <c r="C162" s="666"/>
      <c r="D162" s="666"/>
      <c r="E162" s="666"/>
      <c r="F162" s="666"/>
      <c r="G162" s="26">
        <v>2</v>
      </c>
      <c r="H162" s="92" t="s">
        <v>10120</v>
      </c>
      <c r="I162" s="92" t="s">
        <v>10121</v>
      </c>
      <c r="J162" s="86"/>
      <c r="K162" s="104"/>
      <c r="L162" s="666"/>
      <c r="M162" s="84"/>
      <c r="N162" s="85"/>
      <c r="O162" s="83" t="s">
        <v>380</v>
      </c>
      <c r="P162" s="83" t="s">
        <v>380</v>
      </c>
      <c r="Q162" s="83" t="s">
        <v>380</v>
      </c>
      <c r="R162" s="83"/>
      <c r="S162" s="83"/>
      <c r="T162" s="118"/>
      <c r="U162" s="118"/>
      <c r="V162" s="118"/>
      <c r="W162" s="118"/>
      <c r="X162" s="118"/>
      <c r="Y162" s="118"/>
      <c r="Z162" s="118"/>
    </row>
    <row r="163" spans="1:26" ht="99" customHeight="1">
      <c r="A163" s="730" t="s">
        <v>6134</v>
      </c>
      <c r="B163" s="768" t="s">
        <v>9237</v>
      </c>
      <c r="C163" s="768" t="s">
        <v>8943</v>
      </c>
      <c r="D163" s="765" t="s">
        <v>10232</v>
      </c>
      <c r="E163" s="765" t="s">
        <v>9181</v>
      </c>
      <c r="F163" s="765" t="s">
        <v>2854</v>
      </c>
      <c r="G163" s="633">
        <v>1</v>
      </c>
      <c r="H163" s="627" t="s">
        <v>10233</v>
      </c>
      <c r="I163" s="627" t="s">
        <v>10234</v>
      </c>
      <c r="J163" s="83"/>
      <c r="K163" s="104"/>
      <c r="L163" s="734"/>
      <c r="M163" s="84"/>
      <c r="N163" s="85"/>
      <c r="O163" s="83" t="s">
        <v>380</v>
      </c>
      <c r="P163" s="83" t="s">
        <v>380</v>
      </c>
      <c r="Q163" s="83" t="s">
        <v>380</v>
      </c>
      <c r="R163" s="83" t="s">
        <v>101</v>
      </c>
      <c r="S163" s="83"/>
      <c r="T163" s="118"/>
      <c r="U163" s="118"/>
      <c r="V163" s="118"/>
      <c r="W163" s="118"/>
      <c r="X163" s="118"/>
      <c r="Y163" s="118"/>
      <c r="Z163" s="118"/>
    </row>
    <row r="164" spans="1:26" ht="16.5" customHeight="1">
      <c r="A164" s="731"/>
      <c r="B164" s="731"/>
      <c r="C164" s="731"/>
      <c r="D164" s="731"/>
      <c r="E164" s="731"/>
      <c r="F164" s="731"/>
      <c r="G164" s="633">
        <v>2</v>
      </c>
      <c r="H164" s="627" t="s">
        <v>10115</v>
      </c>
      <c r="I164" s="627" t="s">
        <v>10238</v>
      </c>
      <c r="J164" s="83"/>
      <c r="K164" s="104"/>
      <c r="L164" s="665"/>
      <c r="M164" s="84"/>
      <c r="N164" s="85"/>
      <c r="O164" s="83" t="s">
        <v>380</v>
      </c>
      <c r="P164" s="83" t="s">
        <v>380</v>
      </c>
      <c r="Q164" s="83" t="s">
        <v>380</v>
      </c>
      <c r="R164" s="83" t="s">
        <v>101</v>
      </c>
      <c r="S164" s="83"/>
      <c r="T164" s="118"/>
      <c r="U164" s="118"/>
      <c r="V164" s="118"/>
      <c r="W164" s="118"/>
      <c r="X164" s="118"/>
      <c r="Y164" s="118"/>
      <c r="Z164" s="118"/>
    </row>
    <row r="165" spans="1:26" ht="16.5" customHeight="1">
      <c r="A165" s="732"/>
      <c r="B165" s="732"/>
      <c r="C165" s="732"/>
      <c r="D165" s="732"/>
      <c r="E165" s="732"/>
      <c r="F165" s="732"/>
      <c r="G165" s="633">
        <v>3</v>
      </c>
      <c r="H165" s="627" t="s">
        <v>10120</v>
      </c>
      <c r="I165" s="627" t="s">
        <v>10239</v>
      </c>
      <c r="J165" s="83"/>
      <c r="K165" s="104"/>
      <c r="L165" s="666"/>
      <c r="M165" s="84"/>
      <c r="N165" s="85"/>
      <c r="O165" s="83" t="s">
        <v>380</v>
      </c>
      <c r="P165" s="83" t="s">
        <v>380</v>
      </c>
      <c r="Q165" s="83" t="s">
        <v>380</v>
      </c>
      <c r="R165" s="83" t="s">
        <v>101</v>
      </c>
      <c r="S165" s="83"/>
      <c r="T165" s="118"/>
      <c r="U165" s="118"/>
      <c r="V165" s="118"/>
      <c r="W165" s="118"/>
      <c r="X165" s="118"/>
      <c r="Y165" s="118"/>
      <c r="Z165" s="118"/>
    </row>
    <row r="166" spans="1:26" ht="16.5" customHeight="1">
      <c r="A166" s="26" t="s">
        <v>6124</v>
      </c>
      <c r="B166" s="349" t="s">
        <v>9237</v>
      </c>
      <c r="C166" s="349" t="s">
        <v>8943</v>
      </c>
      <c r="D166" s="170" t="s">
        <v>10248</v>
      </c>
      <c r="E166" s="171" t="s">
        <v>9078</v>
      </c>
      <c r="F166" s="171" t="s">
        <v>2854</v>
      </c>
      <c r="G166" s="172">
        <v>1</v>
      </c>
      <c r="H166" s="92" t="s">
        <v>10249</v>
      </c>
      <c r="I166" s="167" t="s">
        <v>10250</v>
      </c>
      <c r="J166" s="83"/>
      <c r="K166" s="104"/>
      <c r="L166" s="86"/>
      <c r="M166" s="84" t="s">
        <v>10251</v>
      </c>
      <c r="N166" s="85"/>
      <c r="O166" s="83" t="s">
        <v>380</v>
      </c>
      <c r="P166" s="83" t="s">
        <v>380</v>
      </c>
      <c r="Q166" s="83" t="s">
        <v>380</v>
      </c>
      <c r="R166" s="83"/>
      <c r="S166" s="83"/>
      <c r="T166" s="118"/>
      <c r="U166" s="118"/>
      <c r="V166" s="118"/>
      <c r="W166" s="118"/>
      <c r="X166" s="118"/>
      <c r="Y166" s="118"/>
      <c r="Z166" s="118"/>
    </row>
    <row r="167" spans="1:26" ht="16.5" customHeight="1">
      <c r="A167" s="26" t="s">
        <v>10254</v>
      </c>
      <c r="B167" s="349" t="s">
        <v>9237</v>
      </c>
      <c r="C167" s="349" t="s">
        <v>8943</v>
      </c>
      <c r="D167" s="170" t="s">
        <v>10248</v>
      </c>
      <c r="E167" s="171" t="s">
        <v>10148</v>
      </c>
      <c r="F167" s="171" t="s">
        <v>2854</v>
      </c>
      <c r="G167" s="172">
        <v>1</v>
      </c>
      <c r="H167" s="167" t="s">
        <v>10257</v>
      </c>
      <c r="I167" s="167" t="s">
        <v>10258</v>
      </c>
      <c r="J167" s="83"/>
      <c r="K167" s="104"/>
      <c r="L167" s="86"/>
      <c r="M167" s="84"/>
      <c r="N167" s="85"/>
      <c r="O167" s="83" t="s">
        <v>380</v>
      </c>
      <c r="P167" s="83" t="s">
        <v>380</v>
      </c>
      <c r="Q167" s="83" t="s">
        <v>380</v>
      </c>
      <c r="R167" s="83"/>
      <c r="S167" s="83"/>
      <c r="T167" s="118"/>
      <c r="U167" s="118"/>
      <c r="V167" s="118"/>
      <c r="W167" s="118"/>
      <c r="X167" s="118"/>
      <c r="Y167" s="118"/>
      <c r="Z167" s="118"/>
    </row>
    <row r="168" spans="1:26" ht="16.5" customHeight="1">
      <c r="A168" s="26" t="s">
        <v>10261</v>
      </c>
      <c r="B168" s="349" t="s">
        <v>9237</v>
      </c>
      <c r="C168" s="349" t="s">
        <v>8943</v>
      </c>
      <c r="D168" s="170" t="s">
        <v>10248</v>
      </c>
      <c r="E168" s="171" t="s">
        <v>9104</v>
      </c>
      <c r="F168" s="171" t="s">
        <v>2854</v>
      </c>
      <c r="G168" s="172">
        <v>1</v>
      </c>
      <c r="H168" s="167" t="s">
        <v>10257</v>
      </c>
      <c r="I168" s="167" t="s">
        <v>10263</v>
      </c>
      <c r="J168" s="83"/>
      <c r="K168" s="104"/>
      <c r="L168" s="86"/>
      <c r="M168" s="84"/>
      <c r="N168" s="85"/>
      <c r="O168" s="83" t="s">
        <v>380</v>
      </c>
      <c r="P168" s="83" t="s">
        <v>380</v>
      </c>
      <c r="Q168" s="83" t="s">
        <v>380</v>
      </c>
      <c r="R168" s="83"/>
      <c r="S168" s="83"/>
      <c r="T168" s="118"/>
      <c r="U168" s="118"/>
      <c r="V168" s="118"/>
      <c r="W168" s="118"/>
      <c r="X168" s="118"/>
      <c r="Y168" s="118"/>
      <c r="Z168" s="118"/>
    </row>
    <row r="169" spans="1:26" ht="16.5" customHeight="1">
      <c r="A169" s="26" t="s">
        <v>10265</v>
      </c>
      <c r="B169" s="349" t="s">
        <v>9237</v>
      </c>
      <c r="C169" s="349" t="s">
        <v>8943</v>
      </c>
      <c r="D169" s="170" t="s">
        <v>10248</v>
      </c>
      <c r="E169" s="171" t="s">
        <v>9218</v>
      </c>
      <c r="F169" s="171" t="s">
        <v>2854</v>
      </c>
      <c r="G169" s="172">
        <v>1</v>
      </c>
      <c r="H169" s="167" t="s">
        <v>10268</v>
      </c>
      <c r="I169" s="167" t="s">
        <v>10270</v>
      </c>
      <c r="J169" s="83"/>
      <c r="K169" s="104"/>
      <c r="L169" s="86"/>
      <c r="M169" s="84"/>
      <c r="N169" s="85"/>
      <c r="O169" s="83" t="s">
        <v>380</v>
      </c>
      <c r="P169" s="83" t="s">
        <v>380</v>
      </c>
      <c r="Q169" s="83" t="s">
        <v>380</v>
      </c>
      <c r="R169" s="83"/>
      <c r="S169" s="83"/>
      <c r="T169" s="118"/>
      <c r="U169" s="118"/>
      <c r="V169" s="118"/>
      <c r="W169" s="118"/>
      <c r="X169" s="118"/>
      <c r="Y169" s="118"/>
      <c r="Z169" s="118"/>
    </row>
    <row r="170" spans="1:26" ht="16.5" customHeight="1">
      <c r="A170" s="26" t="s">
        <v>10274</v>
      </c>
      <c r="B170" s="349" t="s">
        <v>9237</v>
      </c>
      <c r="C170" s="349" t="s">
        <v>8943</v>
      </c>
      <c r="D170" s="170" t="s">
        <v>10248</v>
      </c>
      <c r="E170" s="171" t="s">
        <v>10047</v>
      </c>
      <c r="F170" s="171" t="s">
        <v>2854</v>
      </c>
      <c r="G170" s="172">
        <v>1</v>
      </c>
      <c r="H170" s="167" t="s">
        <v>10048</v>
      </c>
      <c r="I170" s="167" t="s">
        <v>10275</v>
      </c>
      <c r="J170" s="83"/>
      <c r="K170" s="104"/>
      <c r="L170" s="86"/>
      <c r="M170" s="84"/>
      <c r="N170" s="85"/>
      <c r="O170" s="83" t="s">
        <v>380</v>
      </c>
      <c r="P170" s="83" t="s">
        <v>380</v>
      </c>
      <c r="Q170" s="83" t="s">
        <v>380</v>
      </c>
      <c r="R170" s="83"/>
      <c r="S170" s="83"/>
      <c r="T170" s="118"/>
      <c r="U170" s="118"/>
      <c r="V170" s="118"/>
      <c r="W170" s="118"/>
      <c r="X170" s="118"/>
      <c r="Y170" s="118"/>
      <c r="Z170" s="118"/>
    </row>
    <row r="171" spans="1:26" ht="16.5" customHeight="1">
      <c r="A171" s="26" t="s">
        <v>10278</v>
      </c>
      <c r="B171" s="349" t="s">
        <v>9237</v>
      </c>
      <c r="C171" s="349" t="s">
        <v>8943</v>
      </c>
      <c r="D171" s="170" t="s">
        <v>10248</v>
      </c>
      <c r="E171" s="171" t="s">
        <v>10054</v>
      </c>
      <c r="F171" s="171" t="s">
        <v>2854</v>
      </c>
      <c r="G171" s="172">
        <v>1</v>
      </c>
      <c r="H171" s="167" t="s">
        <v>10055</v>
      </c>
      <c r="I171" s="167" t="s">
        <v>10282</v>
      </c>
      <c r="J171" s="83"/>
      <c r="K171" s="104"/>
      <c r="L171" s="86"/>
      <c r="M171" s="84"/>
      <c r="N171" s="85"/>
      <c r="O171" s="83" t="s">
        <v>380</v>
      </c>
      <c r="P171" s="83" t="s">
        <v>380</v>
      </c>
      <c r="Q171" s="83" t="s">
        <v>380</v>
      </c>
      <c r="R171" s="83"/>
      <c r="S171" s="83"/>
      <c r="T171" s="118"/>
      <c r="U171" s="118"/>
      <c r="V171" s="118"/>
      <c r="W171" s="118"/>
      <c r="X171" s="118"/>
      <c r="Y171" s="118"/>
      <c r="Z171" s="118"/>
    </row>
    <row r="172" spans="1:26" ht="63.75" customHeight="1">
      <c r="A172" s="26" t="s">
        <v>6129</v>
      </c>
      <c r="B172" s="349" t="s">
        <v>9237</v>
      </c>
      <c r="C172" s="349" t="s">
        <v>8943</v>
      </c>
      <c r="D172" s="170" t="s">
        <v>10286</v>
      </c>
      <c r="E172" s="744" t="s">
        <v>9448</v>
      </c>
      <c r="F172" s="744" t="s">
        <v>2854</v>
      </c>
      <c r="G172" s="172">
        <v>1</v>
      </c>
      <c r="H172" s="189" t="s">
        <v>10115</v>
      </c>
      <c r="I172" s="167" t="s">
        <v>10287</v>
      </c>
      <c r="J172" s="83"/>
      <c r="K172" s="104"/>
      <c r="L172" s="86"/>
      <c r="M172" s="84"/>
      <c r="N172" s="85"/>
      <c r="O172" s="83" t="s">
        <v>380</v>
      </c>
      <c r="P172" s="83" t="s">
        <v>380</v>
      </c>
      <c r="Q172" s="83" t="s">
        <v>380</v>
      </c>
      <c r="R172" s="83"/>
      <c r="S172" s="83"/>
      <c r="T172" s="118"/>
      <c r="U172" s="118"/>
      <c r="V172" s="118"/>
      <c r="W172" s="118"/>
      <c r="X172" s="118"/>
      <c r="Y172" s="118"/>
      <c r="Z172" s="118"/>
    </row>
    <row r="173" spans="1:26" ht="63.75" customHeight="1">
      <c r="A173" s="26" t="s">
        <v>10290</v>
      </c>
      <c r="B173" s="349" t="s">
        <v>9237</v>
      </c>
      <c r="C173" s="349" t="s">
        <v>8943</v>
      </c>
      <c r="D173" s="170" t="s">
        <v>10286</v>
      </c>
      <c r="E173" s="666"/>
      <c r="F173" s="666"/>
      <c r="G173" s="172">
        <v>2</v>
      </c>
      <c r="H173" s="189" t="s">
        <v>10120</v>
      </c>
      <c r="I173" s="189" t="s">
        <v>10121</v>
      </c>
      <c r="J173" s="83"/>
      <c r="K173" s="104"/>
      <c r="L173" s="86"/>
      <c r="M173" s="84"/>
      <c r="N173" s="85"/>
      <c r="O173" s="83" t="s">
        <v>380</v>
      </c>
      <c r="P173" s="83" t="s">
        <v>380</v>
      </c>
      <c r="Q173" s="83" t="s">
        <v>380</v>
      </c>
      <c r="R173" s="83"/>
      <c r="S173" s="83"/>
      <c r="T173" s="118"/>
      <c r="U173" s="118"/>
      <c r="V173" s="118"/>
      <c r="W173" s="118"/>
      <c r="X173" s="118"/>
      <c r="Y173" s="118"/>
      <c r="Z173" s="118"/>
    </row>
    <row r="174" spans="1:26" ht="63.75" customHeight="1">
      <c r="A174" s="26" t="s">
        <v>10295</v>
      </c>
      <c r="B174" s="349" t="s">
        <v>9237</v>
      </c>
      <c r="C174" s="349" t="s">
        <v>8943</v>
      </c>
      <c r="D174" s="170" t="s">
        <v>10286</v>
      </c>
      <c r="E174" s="744" t="s">
        <v>10148</v>
      </c>
      <c r="F174" s="744" t="s">
        <v>2854</v>
      </c>
      <c r="G174" s="172">
        <v>1</v>
      </c>
      <c r="H174" s="189" t="s">
        <v>10115</v>
      </c>
      <c r="I174" s="167" t="s">
        <v>10149</v>
      </c>
      <c r="J174" s="83"/>
      <c r="K174" s="104"/>
      <c r="L174" s="86"/>
      <c r="M174" s="84"/>
      <c r="N174" s="85"/>
      <c r="O174" s="83" t="s">
        <v>380</v>
      </c>
      <c r="P174" s="83" t="s">
        <v>380</v>
      </c>
      <c r="Q174" s="83" t="s">
        <v>380</v>
      </c>
      <c r="R174" s="83"/>
      <c r="S174" s="83"/>
      <c r="T174" s="118"/>
      <c r="U174" s="118"/>
      <c r="V174" s="118"/>
      <c r="W174" s="118"/>
      <c r="X174" s="118"/>
      <c r="Y174" s="118"/>
      <c r="Z174" s="118"/>
    </row>
    <row r="175" spans="1:26" ht="63.75" customHeight="1">
      <c r="A175" s="26" t="s">
        <v>10297</v>
      </c>
      <c r="B175" s="349" t="s">
        <v>9237</v>
      </c>
      <c r="C175" s="349" t="s">
        <v>8943</v>
      </c>
      <c r="D175" s="170" t="s">
        <v>10286</v>
      </c>
      <c r="E175" s="666"/>
      <c r="F175" s="666"/>
      <c r="G175" s="172">
        <v>2</v>
      </c>
      <c r="H175" s="189" t="s">
        <v>10120</v>
      </c>
      <c r="I175" s="189" t="s">
        <v>10121</v>
      </c>
      <c r="J175" s="83"/>
      <c r="K175" s="104"/>
      <c r="L175" s="86"/>
      <c r="M175" s="84"/>
      <c r="N175" s="85"/>
      <c r="O175" s="83" t="s">
        <v>380</v>
      </c>
      <c r="P175" s="83" t="s">
        <v>380</v>
      </c>
      <c r="Q175" s="83" t="s">
        <v>380</v>
      </c>
      <c r="R175" s="83"/>
      <c r="S175" s="83"/>
      <c r="T175" s="118"/>
      <c r="U175" s="118"/>
      <c r="V175" s="118"/>
      <c r="W175" s="118"/>
      <c r="X175" s="118"/>
      <c r="Y175" s="118"/>
      <c r="Z175" s="118"/>
    </row>
    <row r="176" spans="1:26" ht="63.75" customHeight="1">
      <c r="A176" s="26" t="s">
        <v>10303</v>
      </c>
      <c r="B176" s="349" t="s">
        <v>9237</v>
      </c>
      <c r="C176" s="349" t="s">
        <v>8943</v>
      </c>
      <c r="D176" s="170" t="s">
        <v>10286</v>
      </c>
      <c r="E176" s="744" t="s">
        <v>10305</v>
      </c>
      <c r="F176" s="744" t="s">
        <v>2854</v>
      </c>
      <c r="G176" s="172">
        <v>1</v>
      </c>
      <c r="H176" s="189" t="s">
        <v>10115</v>
      </c>
      <c r="I176" s="167" t="s">
        <v>10306</v>
      </c>
      <c r="J176" s="83"/>
      <c r="K176" s="104"/>
      <c r="L176" s="86"/>
      <c r="M176" s="84"/>
      <c r="N176" s="85"/>
      <c r="O176" s="83" t="s">
        <v>380</v>
      </c>
      <c r="P176" s="83" t="s">
        <v>380</v>
      </c>
      <c r="Q176" s="83" t="s">
        <v>380</v>
      </c>
      <c r="R176" s="83"/>
      <c r="S176" s="83"/>
      <c r="T176" s="118"/>
      <c r="U176" s="118"/>
      <c r="V176" s="118"/>
      <c r="W176" s="118"/>
      <c r="X176" s="118"/>
      <c r="Y176" s="118"/>
      <c r="Z176" s="118"/>
    </row>
    <row r="177" spans="1:26" ht="63.75" customHeight="1">
      <c r="A177" s="26" t="s">
        <v>10308</v>
      </c>
      <c r="B177" s="349" t="s">
        <v>9237</v>
      </c>
      <c r="C177" s="349" t="s">
        <v>8943</v>
      </c>
      <c r="D177" s="170" t="s">
        <v>10286</v>
      </c>
      <c r="E177" s="666"/>
      <c r="F177" s="666"/>
      <c r="G177" s="172">
        <v>2</v>
      </c>
      <c r="H177" s="189" t="s">
        <v>10120</v>
      </c>
      <c r="I177" s="189" t="s">
        <v>10121</v>
      </c>
      <c r="J177" s="83"/>
      <c r="K177" s="104"/>
      <c r="L177" s="86"/>
      <c r="M177" s="84"/>
      <c r="N177" s="85"/>
      <c r="O177" s="83" t="s">
        <v>380</v>
      </c>
      <c r="P177" s="83" t="s">
        <v>380</v>
      </c>
      <c r="Q177" s="83" t="s">
        <v>380</v>
      </c>
      <c r="R177" s="83"/>
      <c r="S177" s="83"/>
      <c r="T177" s="118"/>
      <c r="U177" s="118"/>
      <c r="V177" s="118"/>
      <c r="W177" s="118"/>
      <c r="X177" s="118"/>
      <c r="Y177" s="118"/>
      <c r="Z177" s="118"/>
    </row>
    <row r="178" spans="1:26" ht="63.75" customHeight="1">
      <c r="A178" s="26" t="s">
        <v>10313</v>
      </c>
      <c r="B178" s="349" t="s">
        <v>9237</v>
      </c>
      <c r="C178" s="349" t="s">
        <v>8943</v>
      </c>
      <c r="D178" s="170" t="s">
        <v>10286</v>
      </c>
      <c r="E178" s="744" t="s">
        <v>9218</v>
      </c>
      <c r="F178" s="744" t="s">
        <v>2854</v>
      </c>
      <c r="G178" s="172">
        <v>1</v>
      </c>
      <c r="H178" s="189" t="s">
        <v>10115</v>
      </c>
      <c r="I178" s="167" t="s">
        <v>10316</v>
      </c>
      <c r="J178" s="83"/>
      <c r="K178" s="104"/>
      <c r="L178" s="86"/>
      <c r="M178" s="84"/>
      <c r="N178" s="85"/>
      <c r="O178" s="83" t="s">
        <v>380</v>
      </c>
      <c r="P178" s="83" t="s">
        <v>380</v>
      </c>
      <c r="Q178" s="83" t="s">
        <v>380</v>
      </c>
      <c r="R178" s="83"/>
      <c r="S178" s="83"/>
      <c r="T178" s="118"/>
      <c r="U178" s="118"/>
      <c r="V178" s="118"/>
      <c r="W178" s="118"/>
      <c r="X178" s="118"/>
      <c r="Y178" s="118"/>
      <c r="Z178" s="118"/>
    </row>
    <row r="179" spans="1:26" ht="63.75" customHeight="1">
      <c r="A179" s="26" t="s">
        <v>10317</v>
      </c>
      <c r="B179" s="349" t="s">
        <v>9237</v>
      </c>
      <c r="C179" s="349" t="s">
        <v>8943</v>
      </c>
      <c r="D179" s="170" t="s">
        <v>10286</v>
      </c>
      <c r="E179" s="666"/>
      <c r="F179" s="666"/>
      <c r="G179" s="172">
        <v>2</v>
      </c>
      <c r="H179" s="189" t="s">
        <v>10120</v>
      </c>
      <c r="I179" s="189" t="s">
        <v>10121</v>
      </c>
      <c r="J179" s="83"/>
      <c r="K179" s="104"/>
      <c r="L179" s="86"/>
      <c r="M179" s="84"/>
      <c r="N179" s="85"/>
      <c r="O179" s="83" t="s">
        <v>380</v>
      </c>
      <c r="P179" s="83" t="s">
        <v>380</v>
      </c>
      <c r="Q179" s="83" t="s">
        <v>380</v>
      </c>
      <c r="R179" s="83"/>
      <c r="S179" s="83"/>
      <c r="T179" s="118"/>
      <c r="U179" s="118"/>
      <c r="V179" s="118"/>
      <c r="W179" s="118"/>
      <c r="X179" s="118"/>
      <c r="Y179" s="118"/>
      <c r="Z179" s="118"/>
    </row>
    <row r="180" spans="1:26" ht="39" customHeight="1">
      <c r="A180" s="747" t="s">
        <v>10323</v>
      </c>
      <c r="B180" s="749" t="s">
        <v>9237</v>
      </c>
      <c r="C180" s="749" t="s">
        <v>8943</v>
      </c>
      <c r="D180" s="82" t="s">
        <v>10325</v>
      </c>
      <c r="E180" s="82" t="s">
        <v>10326</v>
      </c>
      <c r="F180" s="738" t="s">
        <v>2854</v>
      </c>
      <c r="G180" s="172">
        <v>1</v>
      </c>
      <c r="H180" s="82" t="s">
        <v>2939</v>
      </c>
      <c r="I180" s="82" t="s">
        <v>10328</v>
      </c>
      <c r="J180" s="83"/>
      <c r="K180" s="84"/>
      <c r="L180" s="748"/>
      <c r="M180" s="84"/>
      <c r="N180" s="106"/>
      <c r="O180" s="83" t="s">
        <v>380</v>
      </c>
      <c r="P180" s="83" t="s">
        <v>380</v>
      </c>
      <c r="Q180" s="83" t="s">
        <v>380</v>
      </c>
      <c r="R180" s="83"/>
      <c r="S180" s="83"/>
      <c r="T180" s="118"/>
      <c r="U180" s="118"/>
      <c r="V180" s="118"/>
      <c r="W180" s="118"/>
      <c r="X180" s="118"/>
      <c r="Y180" s="118"/>
      <c r="Z180" s="118"/>
    </row>
    <row r="181" spans="1:26" ht="39" customHeight="1">
      <c r="A181" s="665"/>
      <c r="B181" s="665"/>
      <c r="C181" s="665"/>
      <c r="D181" s="737" t="s">
        <v>10330</v>
      </c>
      <c r="E181" s="82" t="s">
        <v>10331</v>
      </c>
      <c r="F181" s="665"/>
      <c r="G181" s="172">
        <v>2</v>
      </c>
      <c r="H181" s="82" t="s">
        <v>10334</v>
      </c>
      <c r="I181" s="82" t="s">
        <v>10335</v>
      </c>
      <c r="J181" s="83"/>
      <c r="K181" s="84"/>
      <c r="L181" s="665"/>
      <c r="M181" s="84"/>
      <c r="N181" s="106"/>
      <c r="O181" s="83" t="s">
        <v>380</v>
      </c>
      <c r="P181" s="83" t="s">
        <v>380</v>
      </c>
      <c r="Q181" s="83" t="s">
        <v>380</v>
      </c>
      <c r="R181" s="83"/>
      <c r="S181" s="83"/>
      <c r="T181" s="118"/>
      <c r="U181" s="118"/>
      <c r="V181" s="118"/>
      <c r="W181" s="118"/>
      <c r="X181" s="118"/>
      <c r="Y181" s="118"/>
      <c r="Z181" s="118"/>
    </row>
    <row r="182" spans="1:26" ht="39" customHeight="1">
      <c r="A182" s="665"/>
      <c r="B182" s="665"/>
      <c r="C182" s="665"/>
      <c r="D182" s="665"/>
      <c r="E182" s="82" t="s">
        <v>10339</v>
      </c>
      <c r="F182" s="665"/>
      <c r="G182" s="172">
        <v>3</v>
      </c>
      <c r="H182" s="82" t="s">
        <v>10340</v>
      </c>
      <c r="I182" s="82" t="s">
        <v>10328</v>
      </c>
      <c r="J182" s="83"/>
      <c r="K182" s="84"/>
      <c r="L182" s="665"/>
      <c r="M182" s="84"/>
      <c r="N182" s="106"/>
      <c r="O182" s="83" t="s">
        <v>380</v>
      </c>
      <c r="P182" s="83" t="s">
        <v>380</v>
      </c>
      <c r="Q182" s="83" t="s">
        <v>380</v>
      </c>
      <c r="R182" s="83"/>
      <c r="S182" s="83"/>
      <c r="T182" s="118"/>
      <c r="U182" s="118"/>
      <c r="V182" s="118"/>
      <c r="W182" s="118"/>
      <c r="X182" s="118"/>
      <c r="Y182" s="118"/>
      <c r="Z182" s="118"/>
    </row>
    <row r="183" spans="1:26" ht="16.5" customHeight="1">
      <c r="A183" s="665"/>
      <c r="B183" s="750"/>
      <c r="C183" s="750"/>
      <c r="D183" s="666"/>
      <c r="E183" s="82" t="s">
        <v>10344</v>
      </c>
      <c r="F183" s="666"/>
      <c r="G183" s="172">
        <v>4</v>
      </c>
      <c r="H183" s="82" t="s">
        <v>10346</v>
      </c>
      <c r="I183" s="82" t="s">
        <v>10347</v>
      </c>
      <c r="J183" s="83"/>
      <c r="K183" s="84"/>
      <c r="L183" s="750"/>
      <c r="M183" s="84"/>
      <c r="N183" s="106"/>
      <c r="O183" s="83" t="s">
        <v>380</v>
      </c>
      <c r="P183" s="83" t="s">
        <v>380</v>
      </c>
      <c r="Q183" s="83" t="s">
        <v>380</v>
      </c>
      <c r="R183" s="83"/>
      <c r="S183" s="83"/>
      <c r="T183" s="118"/>
      <c r="U183" s="118"/>
      <c r="V183" s="118"/>
      <c r="W183" s="118"/>
      <c r="X183" s="118"/>
      <c r="Y183" s="118"/>
      <c r="Z183" s="118"/>
    </row>
    <row r="184" spans="1:26" ht="39" customHeight="1">
      <c r="A184" s="747" t="s">
        <v>10353</v>
      </c>
      <c r="B184" s="749" t="s">
        <v>9237</v>
      </c>
      <c r="C184" s="749" t="s">
        <v>8943</v>
      </c>
      <c r="D184" s="738" t="s">
        <v>10355</v>
      </c>
      <c r="E184" s="82" t="s">
        <v>10356</v>
      </c>
      <c r="F184" s="738" t="s">
        <v>2854</v>
      </c>
      <c r="G184" s="172">
        <v>1</v>
      </c>
      <c r="H184" s="82" t="s">
        <v>10359</v>
      </c>
      <c r="I184" s="82" t="s">
        <v>10360</v>
      </c>
      <c r="J184" s="83"/>
      <c r="K184" s="84"/>
      <c r="L184" s="748"/>
      <c r="M184" s="84"/>
      <c r="N184" s="106"/>
      <c r="O184" s="83" t="s">
        <v>380</v>
      </c>
      <c r="P184" s="83" t="s">
        <v>380</v>
      </c>
      <c r="Q184" s="83" t="s">
        <v>380</v>
      </c>
      <c r="R184" s="83" t="s">
        <v>10361</v>
      </c>
      <c r="S184" s="83"/>
      <c r="T184" s="118"/>
      <c r="U184" s="118"/>
      <c r="V184" s="118"/>
      <c r="W184" s="118"/>
      <c r="X184" s="118"/>
      <c r="Y184" s="118"/>
      <c r="Z184" s="118"/>
    </row>
    <row r="185" spans="1:26" ht="39" customHeight="1">
      <c r="A185" s="665"/>
      <c r="B185" s="665"/>
      <c r="C185" s="665"/>
      <c r="D185" s="665"/>
      <c r="E185" s="82" t="s">
        <v>10363</v>
      </c>
      <c r="F185" s="665"/>
      <c r="G185" s="172">
        <v>2</v>
      </c>
      <c r="H185" s="82" t="s">
        <v>10365</v>
      </c>
      <c r="I185" s="82" t="s">
        <v>10366</v>
      </c>
      <c r="J185" s="83"/>
      <c r="K185" s="84"/>
      <c r="L185" s="665"/>
      <c r="M185" s="84"/>
      <c r="N185" s="106"/>
      <c r="O185" s="83" t="s">
        <v>380</v>
      </c>
      <c r="P185" s="83" t="s">
        <v>380</v>
      </c>
      <c r="Q185" s="83" t="s">
        <v>380</v>
      </c>
      <c r="R185" s="83" t="s">
        <v>10361</v>
      </c>
      <c r="S185" s="83"/>
      <c r="T185" s="118"/>
      <c r="U185" s="118"/>
      <c r="V185" s="118"/>
      <c r="W185" s="118"/>
      <c r="X185" s="118"/>
      <c r="Y185" s="118"/>
      <c r="Z185" s="118"/>
    </row>
    <row r="186" spans="1:26" ht="39" customHeight="1">
      <c r="A186" s="665"/>
      <c r="B186" s="665"/>
      <c r="C186" s="665"/>
      <c r="D186" s="665"/>
      <c r="E186" s="82" t="s">
        <v>10372</v>
      </c>
      <c r="F186" s="665"/>
      <c r="G186" s="172">
        <v>3</v>
      </c>
      <c r="H186" s="82" t="s">
        <v>10374</v>
      </c>
      <c r="I186" s="82" t="s">
        <v>10366</v>
      </c>
      <c r="J186" s="83"/>
      <c r="K186" s="84"/>
      <c r="L186" s="665"/>
      <c r="M186" s="84"/>
      <c r="N186" s="106"/>
      <c r="O186" s="83" t="s">
        <v>380</v>
      </c>
      <c r="P186" s="83" t="s">
        <v>380</v>
      </c>
      <c r="Q186" s="83" t="s">
        <v>380</v>
      </c>
      <c r="R186" s="83" t="s">
        <v>10361</v>
      </c>
      <c r="S186" s="83"/>
      <c r="T186" s="118"/>
      <c r="U186" s="118"/>
      <c r="V186" s="118"/>
      <c r="W186" s="118"/>
      <c r="X186" s="118"/>
      <c r="Y186" s="118"/>
      <c r="Z186" s="118"/>
    </row>
    <row r="187" spans="1:26" ht="57" customHeight="1">
      <c r="A187" s="666"/>
      <c r="B187" s="666"/>
      <c r="C187" s="666"/>
      <c r="D187" s="665"/>
      <c r="E187" s="82" t="s">
        <v>10377</v>
      </c>
      <c r="F187" s="666"/>
      <c r="G187" s="172">
        <v>4</v>
      </c>
      <c r="H187" s="82" t="s">
        <v>10378</v>
      </c>
      <c r="I187" s="82" t="s">
        <v>10366</v>
      </c>
      <c r="J187" s="83"/>
      <c r="K187" s="84"/>
      <c r="L187" s="666"/>
      <c r="M187" s="84"/>
      <c r="N187" s="106"/>
      <c r="O187" s="83" t="s">
        <v>380</v>
      </c>
      <c r="P187" s="83" t="s">
        <v>380</v>
      </c>
      <c r="Q187" s="83" t="s">
        <v>380</v>
      </c>
      <c r="R187" s="83" t="s">
        <v>10361</v>
      </c>
      <c r="S187" s="83"/>
      <c r="T187" s="118"/>
      <c r="U187" s="118"/>
      <c r="V187" s="118"/>
      <c r="W187" s="118"/>
      <c r="X187" s="118"/>
      <c r="Y187" s="118"/>
      <c r="Z187" s="118"/>
    </row>
    <row r="188" spans="1:26" ht="39" customHeight="1">
      <c r="A188" s="735" t="s">
        <v>10383</v>
      </c>
      <c r="B188" s="736" t="s">
        <v>9237</v>
      </c>
      <c r="C188" s="736" t="s">
        <v>8943</v>
      </c>
      <c r="D188" s="737" t="s">
        <v>10387</v>
      </c>
      <c r="E188" s="129" t="s">
        <v>10389</v>
      </c>
      <c r="F188" s="737" t="s">
        <v>2854</v>
      </c>
      <c r="G188" s="184">
        <v>1</v>
      </c>
      <c r="H188" s="129" t="s">
        <v>10359</v>
      </c>
      <c r="I188" s="129" t="s">
        <v>10360</v>
      </c>
      <c r="J188" s="86"/>
      <c r="K188" s="84"/>
      <c r="L188" s="734"/>
      <c r="M188" s="121"/>
      <c r="N188" s="4"/>
      <c r="O188" s="83" t="s">
        <v>380</v>
      </c>
      <c r="P188" s="83" t="s">
        <v>380</v>
      </c>
      <c r="Q188" s="83" t="s">
        <v>380</v>
      </c>
      <c r="R188" s="86" t="s">
        <v>10392</v>
      </c>
      <c r="S188" s="83"/>
      <c r="T188" s="9"/>
      <c r="U188" s="9"/>
      <c r="V188" s="9"/>
      <c r="W188" s="9"/>
      <c r="X188" s="9"/>
      <c r="Y188" s="9"/>
      <c r="Z188" s="9"/>
    </row>
    <row r="189" spans="1:26" ht="16.5" customHeight="1">
      <c r="A189" s="665"/>
      <c r="B189" s="665"/>
      <c r="C189" s="665"/>
      <c r="D189" s="665"/>
      <c r="E189" s="737" t="s">
        <v>10393</v>
      </c>
      <c r="F189" s="665"/>
      <c r="G189" s="184">
        <v>2</v>
      </c>
      <c r="H189" s="129" t="s">
        <v>10395</v>
      </c>
      <c r="I189" s="129" t="s">
        <v>10396</v>
      </c>
      <c r="J189" s="86"/>
      <c r="K189" s="84"/>
      <c r="L189" s="665"/>
      <c r="M189" s="121"/>
      <c r="N189" s="4"/>
      <c r="O189" s="83" t="s">
        <v>380</v>
      </c>
      <c r="P189" s="83" t="s">
        <v>380</v>
      </c>
      <c r="Q189" s="83" t="s">
        <v>380</v>
      </c>
      <c r="R189" s="86" t="s">
        <v>10392</v>
      </c>
      <c r="S189" s="83"/>
      <c r="T189" s="9"/>
      <c r="U189" s="9"/>
      <c r="V189" s="9"/>
      <c r="W189" s="9"/>
      <c r="X189" s="9"/>
      <c r="Y189" s="9"/>
      <c r="Z189" s="9"/>
    </row>
    <row r="190" spans="1:26" ht="16.5" customHeight="1">
      <c r="A190" s="665"/>
      <c r="B190" s="665"/>
      <c r="C190" s="665"/>
      <c r="D190" s="665"/>
      <c r="E190" s="665"/>
      <c r="F190" s="665"/>
      <c r="G190" s="184">
        <v>3</v>
      </c>
      <c r="H190" s="129" t="s">
        <v>10402</v>
      </c>
      <c r="I190" s="129" t="s">
        <v>10403</v>
      </c>
      <c r="J190" s="86"/>
      <c r="K190" s="84"/>
      <c r="L190" s="665"/>
      <c r="M190" s="121"/>
      <c r="N190" s="4"/>
      <c r="O190" s="83" t="s">
        <v>380</v>
      </c>
      <c r="P190" s="83" t="s">
        <v>380</v>
      </c>
      <c r="Q190" s="83" t="s">
        <v>380</v>
      </c>
      <c r="R190" s="86" t="s">
        <v>10392</v>
      </c>
      <c r="S190" s="83"/>
      <c r="T190" s="9"/>
      <c r="U190" s="9"/>
      <c r="V190" s="9"/>
      <c r="W190" s="9"/>
      <c r="X190" s="9"/>
      <c r="Y190" s="9"/>
      <c r="Z190" s="9"/>
    </row>
    <row r="191" spans="1:26" ht="16.5" customHeight="1">
      <c r="A191" s="665"/>
      <c r="B191" s="665"/>
      <c r="C191" s="665"/>
      <c r="D191" s="665"/>
      <c r="E191" s="666"/>
      <c r="F191" s="665"/>
      <c r="G191" s="184">
        <v>4</v>
      </c>
      <c r="H191" s="129" t="s">
        <v>10405</v>
      </c>
      <c r="I191" s="129" t="s">
        <v>10406</v>
      </c>
      <c r="J191" s="86"/>
      <c r="K191" s="84"/>
      <c r="L191" s="665"/>
      <c r="M191" s="121"/>
      <c r="N191" s="4"/>
      <c r="O191" s="83" t="s">
        <v>380</v>
      </c>
      <c r="P191" s="83" t="s">
        <v>380</v>
      </c>
      <c r="Q191" s="83" t="s">
        <v>380</v>
      </c>
      <c r="R191" s="86" t="s">
        <v>10392</v>
      </c>
      <c r="S191" s="83"/>
      <c r="T191" s="9"/>
      <c r="U191" s="9"/>
      <c r="V191" s="9"/>
      <c r="W191" s="9"/>
      <c r="X191" s="9"/>
      <c r="Y191" s="9"/>
      <c r="Z191" s="9"/>
    </row>
    <row r="192" spans="1:26" ht="16.5" customHeight="1">
      <c r="A192" s="665"/>
      <c r="B192" s="665"/>
      <c r="C192" s="665"/>
      <c r="D192" s="665"/>
      <c r="E192" s="737" t="s">
        <v>10408</v>
      </c>
      <c r="F192" s="665"/>
      <c r="G192" s="184">
        <v>5</v>
      </c>
      <c r="H192" s="129" t="s">
        <v>10395</v>
      </c>
      <c r="I192" s="129" t="s">
        <v>10396</v>
      </c>
      <c r="J192" s="86"/>
      <c r="K192" s="84"/>
      <c r="L192" s="665"/>
      <c r="M192" s="121"/>
      <c r="N192" s="4"/>
      <c r="O192" s="83" t="s">
        <v>380</v>
      </c>
      <c r="P192" s="83" t="s">
        <v>380</v>
      </c>
      <c r="Q192" s="83" t="s">
        <v>380</v>
      </c>
      <c r="R192" s="86" t="s">
        <v>10392</v>
      </c>
      <c r="S192" s="83"/>
      <c r="T192" s="9"/>
      <c r="U192" s="9"/>
      <c r="V192" s="9"/>
      <c r="W192" s="9"/>
      <c r="X192" s="9"/>
      <c r="Y192" s="9"/>
      <c r="Z192" s="9"/>
    </row>
    <row r="193" spans="1:26" ht="16.5" customHeight="1">
      <c r="A193" s="665"/>
      <c r="B193" s="665"/>
      <c r="C193" s="665"/>
      <c r="D193" s="665"/>
      <c r="E193" s="665"/>
      <c r="F193" s="665"/>
      <c r="G193" s="184">
        <v>6</v>
      </c>
      <c r="H193" s="129" t="s">
        <v>10402</v>
      </c>
      <c r="I193" s="129" t="s">
        <v>10403</v>
      </c>
      <c r="J193" s="86"/>
      <c r="K193" s="84"/>
      <c r="L193" s="665"/>
      <c r="M193" s="121"/>
      <c r="N193" s="4"/>
      <c r="O193" s="83" t="s">
        <v>380</v>
      </c>
      <c r="P193" s="83" t="s">
        <v>380</v>
      </c>
      <c r="Q193" s="83" t="s">
        <v>380</v>
      </c>
      <c r="R193" s="86" t="s">
        <v>10392</v>
      </c>
      <c r="S193" s="83"/>
      <c r="T193" s="9"/>
      <c r="U193" s="9"/>
      <c r="V193" s="9"/>
      <c r="W193" s="9"/>
      <c r="X193" s="9"/>
      <c r="Y193" s="9"/>
      <c r="Z193" s="9"/>
    </row>
    <row r="194" spans="1:26" ht="16.5" customHeight="1">
      <c r="A194" s="665"/>
      <c r="B194" s="665"/>
      <c r="C194" s="665"/>
      <c r="D194" s="665"/>
      <c r="E194" s="666"/>
      <c r="F194" s="665"/>
      <c r="G194" s="184">
        <v>7</v>
      </c>
      <c r="H194" s="129" t="s">
        <v>10405</v>
      </c>
      <c r="I194" s="129" t="s">
        <v>10406</v>
      </c>
      <c r="J194" s="86"/>
      <c r="K194" s="84"/>
      <c r="L194" s="665"/>
      <c r="M194" s="121"/>
      <c r="N194" s="4"/>
      <c r="O194" s="83" t="s">
        <v>380</v>
      </c>
      <c r="P194" s="83" t="s">
        <v>380</v>
      </c>
      <c r="Q194" s="83" t="s">
        <v>380</v>
      </c>
      <c r="R194" s="86" t="s">
        <v>10392</v>
      </c>
      <c r="S194" s="83"/>
      <c r="T194" s="9"/>
      <c r="U194" s="9"/>
      <c r="V194" s="9"/>
      <c r="W194" s="9"/>
      <c r="X194" s="9"/>
      <c r="Y194" s="9"/>
      <c r="Z194" s="9"/>
    </row>
    <row r="195" spans="1:26" ht="16.5" customHeight="1">
      <c r="A195" s="666"/>
      <c r="B195" s="666"/>
      <c r="C195" s="666"/>
      <c r="D195" s="666"/>
      <c r="E195" s="129" t="s">
        <v>10422</v>
      </c>
      <c r="F195" s="666"/>
      <c r="G195" s="184">
        <v>8</v>
      </c>
      <c r="H195" s="129" t="s">
        <v>10378</v>
      </c>
      <c r="I195" s="129" t="s">
        <v>10360</v>
      </c>
      <c r="J195" s="86"/>
      <c r="K195" s="84"/>
      <c r="L195" s="666"/>
      <c r="M195" s="121"/>
      <c r="N195" s="4"/>
      <c r="O195" s="83" t="s">
        <v>380</v>
      </c>
      <c r="P195" s="83" t="s">
        <v>380</v>
      </c>
      <c r="Q195" s="83" t="s">
        <v>380</v>
      </c>
      <c r="R195" s="86" t="s">
        <v>10392</v>
      </c>
      <c r="S195" s="83"/>
      <c r="T195" s="9"/>
      <c r="U195" s="9"/>
      <c r="V195" s="9"/>
      <c r="W195" s="9"/>
      <c r="X195" s="9"/>
      <c r="Y195" s="9"/>
      <c r="Z195" s="9"/>
    </row>
    <row r="196" spans="1:26" ht="16.5" customHeight="1">
      <c r="A196" s="735" t="s">
        <v>10426</v>
      </c>
      <c r="B196" s="736" t="s">
        <v>9237</v>
      </c>
      <c r="C196" s="736" t="s">
        <v>8943</v>
      </c>
      <c r="D196" s="737" t="s">
        <v>10430</v>
      </c>
      <c r="E196" s="129" t="s">
        <v>10432</v>
      </c>
      <c r="F196" s="737" t="s">
        <v>2854</v>
      </c>
      <c r="G196" s="184">
        <v>1</v>
      </c>
      <c r="H196" s="129" t="s">
        <v>10359</v>
      </c>
      <c r="I196" s="129" t="s">
        <v>10360</v>
      </c>
      <c r="J196" s="86"/>
      <c r="K196" s="84"/>
      <c r="L196" s="734"/>
      <c r="M196" s="121"/>
      <c r="N196" s="4"/>
      <c r="O196" s="83" t="s">
        <v>380</v>
      </c>
      <c r="P196" s="83" t="s">
        <v>380</v>
      </c>
      <c r="Q196" s="83" t="s">
        <v>380</v>
      </c>
      <c r="R196" s="86" t="s">
        <v>10434</v>
      </c>
      <c r="S196" s="83"/>
      <c r="T196" s="9"/>
      <c r="U196" s="9"/>
      <c r="V196" s="9"/>
      <c r="W196" s="9"/>
      <c r="X196" s="9"/>
      <c r="Y196" s="9"/>
      <c r="Z196" s="9"/>
    </row>
    <row r="197" spans="1:26" ht="16.5" customHeight="1">
      <c r="A197" s="665"/>
      <c r="B197" s="665"/>
      <c r="C197" s="665"/>
      <c r="D197" s="665"/>
      <c r="E197" s="129" t="s">
        <v>10437</v>
      </c>
      <c r="F197" s="665"/>
      <c r="G197" s="184">
        <v>2</v>
      </c>
      <c r="H197" s="129" t="s">
        <v>10438</v>
      </c>
      <c r="I197" s="129" t="s">
        <v>10366</v>
      </c>
      <c r="J197" s="86"/>
      <c r="K197" s="84"/>
      <c r="L197" s="665"/>
      <c r="M197" s="121"/>
      <c r="N197" s="4"/>
      <c r="O197" s="83" t="s">
        <v>380</v>
      </c>
      <c r="P197" s="83" t="s">
        <v>380</v>
      </c>
      <c r="Q197" s="83" t="s">
        <v>380</v>
      </c>
      <c r="R197" s="86" t="s">
        <v>10434</v>
      </c>
      <c r="S197" s="83"/>
      <c r="T197" s="9"/>
      <c r="U197" s="9"/>
      <c r="V197" s="9"/>
      <c r="W197" s="9"/>
      <c r="X197" s="9"/>
      <c r="Y197" s="9"/>
      <c r="Z197" s="9"/>
    </row>
    <row r="198" spans="1:26" ht="16.5" customHeight="1">
      <c r="A198" s="665"/>
      <c r="B198" s="665"/>
      <c r="C198" s="665"/>
      <c r="D198" s="665"/>
      <c r="E198" s="129" t="s">
        <v>10443</v>
      </c>
      <c r="F198" s="665"/>
      <c r="G198" s="184">
        <v>3</v>
      </c>
      <c r="H198" s="129" t="s">
        <v>10444</v>
      </c>
      <c r="I198" s="129" t="s">
        <v>10360</v>
      </c>
      <c r="J198" s="86"/>
      <c r="K198" s="84"/>
      <c r="L198" s="665"/>
      <c r="M198" s="121"/>
      <c r="N198" s="4"/>
      <c r="O198" s="83" t="s">
        <v>380</v>
      </c>
      <c r="P198" s="83" t="s">
        <v>380</v>
      </c>
      <c r="Q198" s="83" t="s">
        <v>380</v>
      </c>
      <c r="R198" s="86" t="s">
        <v>10434</v>
      </c>
      <c r="S198" s="83"/>
      <c r="T198" s="9"/>
      <c r="U198" s="9"/>
      <c r="V198" s="9"/>
      <c r="W198" s="9"/>
      <c r="X198" s="9"/>
      <c r="Y198" s="9"/>
      <c r="Z198" s="9"/>
    </row>
    <row r="199" spans="1:26" ht="16.5" customHeight="1">
      <c r="A199" s="665"/>
      <c r="B199" s="665"/>
      <c r="C199" s="665"/>
      <c r="D199" s="665"/>
      <c r="E199" s="129" t="s">
        <v>10447</v>
      </c>
      <c r="F199" s="665"/>
      <c r="G199" s="184">
        <v>4</v>
      </c>
      <c r="H199" s="129" t="s">
        <v>10448</v>
      </c>
      <c r="I199" s="129" t="s">
        <v>10360</v>
      </c>
      <c r="J199" s="86"/>
      <c r="K199" s="84"/>
      <c r="L199" s="665"/>
      <c r="M199" s="121"/>
      <c r="N199" s="4"/>
      <c r="O199" s="83" t="s">
        <v>380</v>
      </c>
      <c r="P199" s="83" t="s">
        <v>380</v>
      </c>
      <c r="Q199" s="83" t="s">
        <v>380</v>
      </c>
      <c r="R199" s="86" t="s">
        <v>10434</v>
      </c>
      <c r="S199" s="83"/>
      <c r="T199" s="9"/>
      <c r="U199" s="9"/>
      <c r="V199" s="9"/>
      <c r="W199" s="9"/>
      <c r="X199" s="9"/>
      <c r="Y199" s="9"/>
      <c r="Z199" s="9"/>
    </row>
    <row r="200" spans="1:26" ht="39" customHeight="1">
      <c r="A200" s="666"/>
      <c r="B200" s="666"/>
      <c r="C200" s="666"/>
      <c r="D200" s="666"/>
      <c r="E200" s="129" t="s">
        <v>10452</v>
      </c>
      <c r="F200" s="666"/>
      <c r="G200" s="184">
        <v>5</v>
      </c>
      <c r="H200" s="129" t="s">
        <v>10448</v>
      </c>
      <c r="I200" s="129" t="s">
        <v>10360</v>
      </c>
      <c r="J200" s="86"/>
      <c r="K200" s="84"/>
      <c r="L200" s="666"/>
      <c r="M200" s="121"/>
      <c r="N200" s="4"/>
      <c r="O200" s="83" t="s">
        <v>380</v>
      </c>
      <c r="P200" s="83" t="s">
        <v>380</v>
      </c>
      <c r="Q200" s="83" t="s">
        <v>380</v>
      </c>
      <c r="R200" s="86" t="s">
        <v>10434</v>
      </c>
      <c r="S200" s="83"/>
      <c r="T200" s="9"/>
      <c r="U200" s="9"/>
      <c r="V200" s="9"/>
      <c r="W200" s="9"/>
      <c r="X200" s="9"/>
      <c r="Y200" s="9"/>
      <c r="Z200" s="9"/>
    </row>
    <row r="201" spans="1:26" ht="69" customHeight="1">
      <c r="A201" s="749" t="s">
        <v>4179</v>
      </c>
      <c r="B201" s="749" t="s">
        <v>9237</v>
      </c>
      <c r="C201" s="749" t="s">
        <v>8943</v>
      </c>
      <c r="D201" s="746" t="s">
        <v>10466</v>
      </c>
      <c r="E201" s="98" t="s">
        <v>1355</v>
      </c>
      <c r="F201" s="746" t="s">
        <v>2854</v>
      </c>
      <c r="G201" s="172">
        <v>1</v>
      </c>
      <c r="H201" s="81" t="s">
        <v>10467</v>
      </c>
      <c r="I201" s="81" t="s">
        <v>10468</v>
      </c>
      <c r="J201" s="83"/>
      <c r="K201" s="83"/>
      <c r="L201" s="748"/>
      <c r="M201" s="758" t="s">
        <v>10470</v>
      </c>
      <c r="N201" s="106"/>
      <c r="O201" s="111" t="s">
        <v>379</v>
      </c>
      <c r="P201" s="83" t="s">
        <v>380</v>
      </c>
      <c r="Q201" s="83" t="s">
        <v>380</v>
      </c>
      <c r="R201" s="83" t="s">
        <v>10473</v>
      </c>
      <c r="S201" s="83" t="s">
        <v>379</v>
      </c>
      <c r="T201" s="118"/>
      <c r="U201" s="118"/>
      <c r="V201" s="118"/>
      <c r="W201" s="118"/>
      <c r="X201" s="118"/>
      <c r="Y201" s="118"/>
      <c r="Z201" s="118"/>
    </row>
    <row r="202" spans="1:26" ht="69" customHeight="1">
      <c r="A202" s="665"/>
      <c r="B202" s="665"/>
      <c r="C202" s="665"/>
      <c r="D202" s="665"/>
      <c r="E202" s="120" t="s">
        <v>10474</v>
      </c>
      <c r="F202" s="666"/>
      <c r="G202" s="184">
        <v>1</v>
      </c>
      <c r="H202" s="92" t="s">
        <v>10475</v>
      </c>
      <c r="I202" s="92" t="s">
        <v>10476</v>
      </c>
      <c r="J202" s="86"/>
      <c r="K202" s="83"/>
      <c r="L202" s="665"/>
      <c r="M202" s="665"/>
      <c r="N202" s="4"/>
      <c r="O202" s="111" t="s">
        <v>379</v>
      </c>
      <c r="P202" s="83" t="s">
        <v>380</v>
      </c>
      <c r="Q202" s="83" t="s">
        <v>380</v>
      </c>
      <c r="R202" s="86" t="s">
        <v>10480</v>
      </c>
      <c r="S202" s="83" t="s">
        <v>379</v>
      </c>
      <c r="T202" s="9"/>
      <c r="U202" s="9"/>
      <c r="V202" s="9"/>
      <c r="W202" s="9"/>
      <c r="X202" s="9"/>
      <c r="Y202" s="9"/>
      <c r="Z202" s="9"/>
    </row>
    <row r="203" spans="1:26" ht="16.5" customHeight="1">
      <c r="A203" s="665"/>
      <c r="B203" s="665"/>
      <c r="C203" s="665"/>
      <c r="D203" s="665"/>
      <c r="E203" s="120" t="s">
        <v>10483</v>
      </c>
      <c r="F203" s="130"/>
      <c r="G203" s="184"/>
      <c r="H203" s="129" t="s">
        <v>10485</v>
      </c>
      <c r="I203" s="129" t="s">
        <v>10486</v>
      </c>
      <c r="J203" s="86"/>
      <c r="K203" s="350"/>
      <c r="L203" s="665"/>
      <c r="M203" s="665"/>
      <c r="N203" s="4"/>
      <c r="O203" s="111" t="s">
        <v>379</v>
      </c>
      <c r="P203" s="83" t="s">
        <v>380</v>
      </c>
      <c r="Q203" s="83" t="s">
        <v>380</v>
      </c>
      <c r="R203" s="86"/>
      <c r="S203" s="83" t="s">
        <v>379</v>
      </c>
      <c r="T203" s="9"/>
      <c r="U203" s="9"/>
      <c r="V203" s="9"/>
      <c r="W203" s="9"/>
      <c r="X203" s="9"/>
      <c r="Y203" s="9"/>
      <c r="Z203" s="9"/>
    </row>
    <row r="204" spans="1:26" ht="16.5" customHeight="1">
      <c r="A204" s="665"/>
      <c r="B204" s="665"/>
      <c r="C204" s="665"/>
      <c r="D204" s="665"/>
      <c r="E204" s="120" t="s">
        <v>10490</v>
      </c>
      <c r="F204" s="130"/>
      <c r="G204" s="184"/>
      <c r="H204" s="129" t="s">
        <v>10485</v>
      </c>
      <c r="I204" s="129" t="s">
        <v>10486</v>
      </c>
      <c r="J204" s="86"/>
      <c r="K204" s="350"/>
      <c r="L204" s="665"/>
      <c r="M204" s="665"/>
      <c r="N204" s="4"/>
      <c r="O204" s="111" t="s">
        <v>379</v>
      </c>
      <c r="P204" s="83" t="s">
        <v>380</v>
      </c>
      <c r="Q204" s="83" t="s">
        <v>380</v>
      </c>
      <c r="R204" s="86"/>
      <c r="S204" s="83" t="s">
        <v>379</v>
      </c>
      <c r="T204" s="9"/>
      <c r="U204" s="9"/>
      <c r="V204" s="9"/>
      <c r="W204" s="9"/>
      <c r="X204" s="9"/>
      <c r="Y204" s="9"/>
      <c r="Z204" s="9"/>
    </row>
    <row r="205" spans="1:26" ht="16.5" customHeight="1">
      <c r="A205" s="665"/>
      <c r="B205" s="665"/>
      <c r="C205" s="665"/>
      <c r="D205" s="665"/>
      <c r="E205" s="120" t="s">
        <v>10493</v>
      </c>
      <c r="F205" s="130"/>
      <c r="G205" s="184"/>
      <c r="H205" s="129" t="s">
        <v>10495</v>
      </c>
      <c r="I205" s="129" t="s">
        <v>10486</v>
      </c>
      <c r="J205" s="86"/>
      <c r="K205" s="350"/>
      <c r="L205" s="665"/>
      <c r="M205" s="665"/>
      <c r="N205" s="4"/>
      <c r="O205" s="111" t="s">
        <v>379</v>
      </c>
      <c r="P205" s="83" t="s">
        <v>380</v>
      </c>
      <c r="Q205" s="83" t="s">
        <v>380</v>
      </c>
      <c r="R205" s="86"/>
      <c r="S205" s="83" t="s">
        <v>379</v>
      </c>
      <c r="T205" s="9"/>
      <c r="U205" s="9"/>
      <c r="V205" s="9"/>
      <c r="W205" s="9"/>
      <c r="X205" s="9"/>
      <c r="Y205" s="9"/>
      <c r="Z205" s="9"/>
    </row>
    <row r="206" spans="1:26" ht="16.5" customHeight="1">
      <c r="A206" s="665"/>
      <c r="B206" s="665"/>
      <c r="C206" s="665"/>
      <c r="D206" s="665"/>
      <c r="E206" s="120" t="s">
        <v>10498</v>
      </c>
      <c r="F206" s="130"/>
      <c r="G206" s="184"/>
      <c r="H206" s="129" t="s">
        <v>10499</v>
      </c>
      <c r="I206" s="129" t="s">
        <v>10486</v>
      </c>
      <c r="J206" s="86"/>
      <c r="K206" s="350"/>
      <c r="L206" s="665"/>
      <c r="M206" s="665"/>
      <c r="N206" s="4"/>
      <c r="O206" s="111" t="s">
        <v>379</v>
      </c>
      <c r="P206" s="83" t="s">
        <v>380</v>
      </c>
      <c r="Q206" s="83" t="s">
        <v>380</v>
      </c>
      <c r="R206" s="86"/>
      <c r="S206" s="83" t="s">
        <v>379</v>
      </c>
      <c r="T206" s="9"/>
      <c r="U206" s="9"/>
      <c r="V206" s="9"/>
      <c r="W206" s="9"/>
      <c r="X206" s="9"/>
      <c r="Y206" s="9"/>
      <c r="Z206" s="9"/>
    </row>
    <row r="207" spans="1:26" ht="16.5" customHeight="1">
      <c r="A207" s="665"/>
      <c r="B207" s="665"/>
      <c r="C207" s="665"/>
      <c r="D207" s="665"/>
      <c r="E207" s="120" t="s">
        <v>10501</v>
      </c>
      <c r="F207" s="130"/>
      <c r="G207" s="184"/>
      <c r="H207" s="129" t="s">
        <v>10504</v>
      </c>
      <c r="I207" s="129" t="s">
        <v>10486</v>
      </c>
      <c r="J207" s="86"/>
      <c r="K207" s="350"/>
      <c r="L207" s="665"/>
      <c r="M207" s="665"/>
      <c r="N207" s="4"/>
      <c r="O207" s="111" t="s">
        <v>379</v>
      </c>
      <c r="P207" s="83" t="s">
        <v>380</v>
      </c>
      <c r="Q207" s="83" t="s">
        <v>380</v>
      </c>
      <c r="R207" s="86"/>
      <c r="S207" s="83" t="s">
        <v>379</v>
      </c>
      <c r="T207" s="9"/>
      <c r="U207" s="9"/>
      <c r="V207" s="9"/>
      <c r="W207" s="9"/>
      <c r="X207" s="9"/>
      <c r="Y207" s="9"/>
      <c r="Z207" s="9"/>
    </row>
    <row r="208" spans="1:26" ht="16.5" customHeight="1">
      <c r="A208" s="665"/>
      <c r="B208" s="665"/>
      <c r="C208" s="665"/>
      <c r="D208" s="665"/>
      <c r="E208" s="120" t="s">
        <v>10510</v>
      </c>
      <c r="F208" s="130"/>
      <c r="G208" s="184"/>
      <c r="H208" s="129" t="s">
        <v>10511</v>
      </c>
      <c r="I208" s="129" t="s">
        <v>10486</v>
      </c>
      <c r="J208" s="86"/>
      <c r="K208" s="350"/>
      <c r="L208" s="665"/>
      <c r="M208" s="665"/>
      <c r="N208" s="4"/>
      <c r="O208" s="111" t="s">
        <v>379</v>
      </c>
      <c r="P208" s="83" t="s">
        <v>380</v>
      </c>
      <c r="Q208" s="83" t="s">
        <v>380</v>
      </c>
      <c r="R208" s="86"/>
      <c r="S208" s="83" t="s">
        <v>379</v>
      </c>
      <c r="T208" s="9"/>
      <c r="U208" s="9"/>
      <c r="V208" s="9"/>
      <c r="W208" s="9"/>
      <c r="X208" s="9"/>
      <c r="Y208" s="9"/>
      <c r="Z208" s="9"/>
    </row>
    <row r="209" spans="1:26" ht="16.5" customHeight="1">
      <c r="A209" s="665"/>
      <c r="B209" s="665"/>
      <c r="C209" s="665"/>
      <c r="D209" s="665"/>
      <c r="E209" s="120" t="s">
        <v>10516</v>
      </c>
      <c r="F209" s="130"/>
      <c r="G209" s="184"/>
      <c r="H209" s="129" t="s">
        <v>10511</v>
      </c>
      <c r="I209" s="129" t="s">
        <v>10486</v>
      </c>
      <c r="J209" s="86"/>
      <c r="K209" s="350"/>
      <c r="L209" s="665"/>
      <c r="M209" s="665"/>
      <c r="N209" s="4"/>
      <c r="O209" s="111" t="s">
        <v>379</v>
      </c>
      <c r="P209" s="83" t="s">
        <v>380</v>
      </c>
      <c r="Q209" s="83" t="s">
        <v>380</v>
      </c>
      <c r="R209" s="86"/>
      <c r="S209" s="83" t="s">
        <v>379</v>
      </c>
      <c r="T209" s="9"/>
      <c r="U209" s="9"/>
      <c r="V209" s="9"/>
      <c r="W209" s="9"/>
      <c r="X209" s="9"/>
      <c r="Y209" s="9"/>
      <c r="Z209" s="9"/>
    </row>
    <row r="210" spans="1:26" ht="16.5" customHeight="1">
      <c r="A210" s="665"/>
      <c r="B210" s="665"/>
      <c r="C210" s="665"/>
      <c r="D210" s="665"/>
      <c r="E210" s="120" t="s">
        <v>10521</v>
      </c>
      <c r="F210" s="130"/>
      <c r="G210" s="184"/>
      <c r="H210" s="129" t="s">
        <v>10523</v>
      </c>
      <c r="I210" s="129" t="s">
        <v>10486</v>
      </c>
      <c r="J210" s="86"/>
      <c r="K210" s="350"/>
      <c r="L210" s="665"/>
      <c r="M210" s="665"/>
      <c r="N210" s="4"/>
      <c r="O210" s="111" t="s">
        <v>379</v>
      </c>
      <c r="P210" s="83" t="s">
        <v>380</v>
      </c>
      <c r="Q210" s="83" t="s">
        <v>380</v>
      </c>
      <c r="R210" s="86"/>
      <c r="S210" s="83" t="s">
        <v>379</v>
      </c>
      <c r="T210" s="9"/>
      <c r="U210" s="9"/>
      <c r="V210" s="9"/>
      <c r="W210" s="9"/>
      <c r="X210" s="9"/>
      <c r="Y210" s="9"/>
      <c r="Z210" s="9"/>
    </row>
    <row r="211" spans="1:26" ht="16.5" customHeight="1">
      <c r="A211" s="665"/>
      <c r="B211" s="665"/>
      <c r="C211" s="665"/>
      <c r="D211" s="665"/>
      <c r="E211" s="120" t="s">
        <v>10526</v>
      </c>
      <c r="F211" s="130"/>
      <c r="G211" s="184"/>
      <c r="H211" s="129" t="s">
        <v>10529</v>
      </c>
      <c r="I211" s="129" t="s">
        <v>10486</v>
      </c>
      <c r="J211" s="86"/>
      <c r="K211" s="350"/>
      <c r="L211" s="665"/>
      <c r="M211" s="665"/>
      <c r="N211" s="4"/>
      <c r="O211" s="111" t="s">
        <v>379</v>
      </c>
      <c r="P211" s="83" t="s">
        <v>380</v>
      </c>
      <c r="Q211" s="83" t="s">
        <v>380</v>
      </c>
      <c r="R211" s="86"/>
      <c r="S211" s="83" t="s">
        <v>379</v>
      </c>
      <c r="T211" s="9"/>
      <c r="U211" s="9"/>
      <c r="V211" s="9"/>
      <c r="W211" s="9"/>
      <c r="X211" s="9"/>
      <c r="Y211" s="9"/>
      <c r="Z211" s="9"/>
    </row>
    <row r="212" spans="1:26" ht="16.5" customHeight="1">
      <c r="A212" s="665"/>
      <c r="B212" s="665"/>
      <c r="C212" s="665"/>
      <c r="D212" s="665"/>
      <c r="E212" s="120" t="s">
        <v>10534</v>
      </c>
      <c r="F212" s="130"/>
      <c r="G212" s="184"/>
      <c r="H212" s="129" t="s">
        <v>10537</v>
      </c>
      <c r="I212" s="129" t="s">
        <v>10486</v>
      </c>
      <c r="J212" s="86"/>
      <c r="K212" s="350"/>
      <c r="L212" s="665"/>
      <c r="M212" s="665"/>
      <c r="N212" s="4"/>
      <c r="O212" s="111" t="s">
        <v>379</v>
      </c>
      <c r="P212" s="83" t="s">
        <v>380</v>
      </c>
      <c r="Q212" s="83" t="s">
        <v>380</v>
      </c>
      <c r="R212" s="86"/>
      <c r="S212" s="83" t="s">
        <v>379</v>
      </c>
      <c r="T212" s="9"/>
      <c r="U212" s="9"/>
      <c r="V212" s="9"/>
      <c r="W212" s="9"/>
      <c r="X212" s="9"/>
      <c r="Y212" s="9"/>
      <c r="Z212" s="9"/>
    </row>
    <row r="213" spans="1:26" ht="16.5" customHeight="1">
      <c r="A213" s="665"/>
      <c r="B213" s="665"/>
      <c r="C213" s="665"/>
      <c r="D213" s="665"/>
      <c r="E213" s="120" t="s">
        <v>10541</v>
      </c>
      <c r="F213" s="130"/>
      <c r="G213" s="184"/>
      <c r="H213" s="129" t="s">
        <v>10542</v>
      </c>
      <c r="I213" s="129" t="s">
        <v>10486</v>
      </c>
      <c r="J213" s="86"/>
      <c r="K213" s="350"/>
      <c r="L213" s="665"/>
      <c r="M213" s="665"/>
      <c r="N213" s="4"/>
      <c r="O213" s="111" t="s">
        <v>379</v>
      </c>
      <c r="P213" s="83" t="s">
        <v>380</v>
      </c>
      <c r="Q213" s="83" t="s">
        <v>380</v>
      </c>
      <c r="R213" s="86"/>
      <c r="S213" s="83" t="s">
        <v>379</v>
      </c>
      <c r="T213" s="9"/>
      <c r="U213" s="9"/>
      <c r="V213" s="9"/>
      <c r="W213" s="9"/>
      <c r="X213" s="9"/>
      <c r="Y213" s="9"/>
      <c r="Z213" s="9"/>
    </row>
    <row r="214" spans="1:26" ht="16.5" customHeight="1">
      <c r="A214" s="665"/>
      <c r="B214" s="665"/>
      <c r="C214" s="665"/>
      <c r="D214" s="665"/>
      <c r="E214" s="120" t="s">
        <v>10547</v>
      </c>
      <c r="F214" s="130"/>
      <c r="G214" s="184"/>
      <c r="H214" s="129" t="s">
        <v>10548</v>
      </c>
      <c r="I214" s="129" t="s">
        <v>10486</v>
      </c>
      <c r="J214" s="86"/>
      <c r="K214" s="350"/>
      <c r="L214" s="665"/>
      <c r="M214" s="665"/>
      <c r="N214" s="4"/>
      <c r="O214" s="111" t="s">
        <v>379</v>
      </c>
      <c r="P214" s="83" t="s">
        <v>380</v>
      </c>
      <c r="Q214" s="83" t="s">
        <v>380</v>
      </c>
      <c r="R214" s="86"/>
      <c r="S214" s="83" t="s">
        <v>379</v>
      </c>
      <c r="T214" s="9"/>
      <c r="U214" s="9"/>
      <c r="V214" s="9"/>
      <c r="W214" s="9"/>
      <c r="X214" s="9"/>
      <c r="Y214" s="9"/>
      <c r="Z214" s="9"/>
    </row>
    <row r="215" spans="1:26" ht="16.5" customHeight="1">
      <c r="A215" s="665"/>
      <c r="B215" s="665"/>
      <c r="C215" s="665"/>
      <c r="D215" s="665"/>
      <c r="E215" s="120" t="s">
        <v>10553</v>
      </c>
      <c r="F215" s="130"/>
      <c r="G215" s="184"/>
      <c r="H215" s="129" t="s">
        <v>10554</v>
      </c>
      <c r="I215" s="129" t="s">
        <v>10486</v>
      </c>
      <c r="J215" s="86"/>
      <c r="K215" s="350"/>
      <c r="L215" s="665"/>
      <c r="M215" s="665"/>
      <c r="N215" s="4"/>
      <c r="O215" s="111" t="s">
        <v>379</v>
      </c>
      <c r="P215" s="83" t="s">
        <v>380</v>
      </c>
      <c r="Q215" s="83" t="s">
        <v>380</v>
      </c>
      <c r="R215" s="86"/>
      <c r="S215" s="83" t="s">
        <v>379</v>
      </c>
      <c r="T215" s="9"/>
      <c r="U215" s="9"/>
      <c r="V215" s="9"/>
      <c r="W215" s="9"/>
      <c r="X215" s="9"/>
      <c r="Y215" s="9"/>
      <c r="Z215" s="9"/>
    </row>
    <row r="216" spans="1:26" ht="16.5" customHeight="1">
      <c r="A216" s="665"/>
      <c r="B216" s="665"/>
      <c r="C216" s="665"/>
      <c r="D216" s="665"/>
      <c r="E216" s="120" t="s">
        <v>10558</v>
      </c>
      <c r="F216" s="130"/>
      <c r="G216" s="184"/>
      <c r="H216" s="129" t="s">
        <v>10559</v>
      </c>
      <c r="I216" s="129" t="s">
        <v>10486</v>
      </c>
      <c r="J216" s="86"/>
      <c r="K216" s="350"/>
      <c r="L216" s="665"/>
      <c r="M216" s="665"/>
      <c r="N216" s="4"/>
      <c r="O216" s="111" t="s">
        <v>379</v>
      </c>
      <c r="P216" s="83" t="s">
        <v>380</v>
      </c>
      <c r="Q216" s="83" t="s">
        <v>380</v>
      </c>
      <c r="R216" s="86"/>
      <c r="S216" s="83" t="s">
        <v>379</v>
      </c>
      <c r="T216" s="9"/>
      <c r="U216" s="9"/>
      <c r="V216" s="9"/>
      <c r="W216" s="9"/>
      <c r="X216" s="9"/>
      <c r="Y216" s="9"/>
      <c r="Z216" s="9"/>
    </row>
    <row r="217" spans="1:26" ht="16.5" customHeight="1">
      <c r="A217" s="665"/>
      <c r="B217" s="665"/>
      <c r="C217" s="665"/>
      <c r="D217" s="665"/>
      <c r="E217" s="120" t="s">
        <v>10560</v>
      </c>
      <c r="F217" s="130"/>
      <c r="G217" s="184"/>
      <c r="H217" s="129" t="s">
        <v>10559</v>
      </c>
      <c r="I217" s="129" t="s">
        <v>10486</v>
      </c>
      <c r="J217" s="86"/>
      <c r="K217" s="350"/>
      <c r="L217" s="665"/>
      <c r="M217" s="665"/>
      <c r="N217" s="4"/>
      <c r="O217" s="111" t="s">
        <v>379</v>
      </c>
      <c r="P217" s="83" t="s">
        <v>380</v>
      </c>
      <c r="Q217" s="83" t="s">
        <v>380</v>
      </c>
      <c r="R217" s="86"/>
      <c r="S217" s="83" t="s">
        <v>379</v>
      </c>
      <c r="T217" s="9"/>
      <c r="U217" s="9"/>
      <c r="V217" s="9"/>
      <c r="W217" s="9"/>
      <c r="X217" s="9"/>
      <c r="Y217" s="9"/>
      <c r="Z217" s="9"/>
    </row>
    <row r="218" spans="1:26" ht="16.5" customHeight="1">
      <c r="A218" s="665"/>
      <c r="B218" s="665"/>
      <c r="C218" s="665"/>
      <c r="D218" s="665"/>
      <c r="E218" s="120" t="s">
        <v>10562</v>
      </c>
      <c r="F218" s="130"/>
      <c r="G218" s="184"/>
      <c r="H218" s="129" t="s">
        <v>10563</v>
      </c>
      <c r="I218" s="129" t="s">
        <v>10486</v>
      </c>
      <c r="J218" s="86"/>
      <c r="K218" s="350"/>
      <c r="L218" s="665"/>
      <c r="M218" s="665"/>
      <c r="N218" s="4"/>
      <c r="O218" s="111" t="s">
        <v>379</v>
      </c>
      <c r="P218" s="83" t="s">
        <v>380</v>
      </c>
      <c r="Q218" s="83" t="s">
        <v>380</v>
      </c>
      <c r="R218" s="86"/>
      <c r="S218" s="83" t="s">
        <v>379</v>
      </c>
      <c r="T218" s="9"/>
      <c r="U218" s="9"/>
      <c r="V218" s="9"/>
      <c r="W218" s="9"/>
      <c r="X218" s="9"/>
      <c r="Y218" s="9"/>
      <c r="Z218" s="9"/>
    </row>
    <row r="219" spans="1:26" ht="16.5" customHeight="1">
      <c r="A219" s="665"/>
      <c r="B219" s="665"/>
      <c r="C219" s="665"/>
      <c r="D219" s="665"/>
      <c r="E219" s="120" t="s">
        <v>10564</v>
      </c>
      <c r="F219" s="130"/>
      <c r="G219" s="184"/>
      <c r="H219" s="129" t="s">
        <v>10565</v>
      </c>
      <c r="I219" s="129" t="s">
        <v>10486</v>
      </c>
      <c r="J219" s="86"/>
      <c r="K219" s="350"/>
      <c r="L219" s="665"/>
      <c r="M219" s="665"/>
      <c r="N219" s="4"/>
      <c r="O219" s="111" t="s">
        <v>379</v>
      </c>
      <c r="P219" s="83" t="s">
        <v>380</v>
      </c>
      <c r="Q219" s="83" t="s">
        <v>380</v>
      </c>
      <c r="R219" s="86"/>
      <c r="S219" s="83" t="s">
        <v>379</v>
      </c>
      <c r="T219" s="9"/>
      <c r="U219" s="9"/>
      <c r="V219" s="9"/>
      <c r="W219" s="9"/>
      <c r="X219" s="9"/>
      <c r="Y219" s="9"/>
      <c r="Z219" s="9"/>
    </row>
    <row r="220" spans="1:26" ht="16.5" customHeight="1">
      <c r="A220" s="665"/>
      <c r="B220" s="665"/>
      <c r="C220" s="665"/>
      <c r="D220" s="665"/>
      <c r="E220" s="120" t="s">
        <v>10568</v>
      </c>
      <c r="F220" s="130"/>
      <c r="G220" s="184"/>
      <c r="H220" s="129" t="s">
        <v>10563</v>
      </c>
      <c r="I220" s="129" t="s">
        <v>10486</v>
      </c>
      <c r="J220" s="86"/>
      <c r="K220" s="350"/>
      <c r="L220" s="665"/>
      <c r="M220" s="665"/>
      <c r="N220" s="4"/>
      <c r="O220" s="111" t="s">
        <v>379</v>
      </c>
      <c r="P220" s="83" t="s">
        <v>380</v>
      </c>
      <c r="Q220" s="83" t="s">
        <v>380</v>
      </c>
      <c r="R220" s="86"/>
      <c r="S220" s="83" t="s">
        <v>379</v>
      </c>
      <c r="T220" s="9"/>
      <c r="U220" s="9"/>
      <c r="V220" s="9"/>
      <c r="W220" s="9"/>
      <c r="X220" s="9"/>
      <c r="Y220" s="9"/>
      <c r="Z220" s="9"/>
    </row>
    <row r="221" spans="1:26" ht="16.5" customHeight="1">
      <c r="A221" s="665"/>
      <c r="B221" s="665"/>
      <c r="C221" s="665"/>
      <c r="D221" s="665"/>
      <c r="E221" s="120" t="s">
        <v>10570</v>
      </c>
      <c r="F221" s="130"/>
      <c r="G221" s="184"/>
      <c r="H221" s="129" t="s">
        <v>10571</v>
      </c>
      <c r="I221" s="129" t="s">
        <v>10486</v>
      </c>
      <c r="J221" s="86"/>
      <c r="K221" s="350"/>
      <c r="L221" s="665"/>
      <c r="M221" s="665"/>
      <c r="N221" s="4"/>
      <c r="O221" s="111" t="s">
        <v>379</v>
      </c>
      <c r="P221" s="83" t="s">
        <v>380</v>
      </c>
      <c r="Q221" s="83" t="s">
        <v>380</v>
      </c>
      <c r="R221" s="86"/>
      <c r="S221" s="83" t="s">
        <v>379</v>
      </c>
      <c r="T221" s="9"/>
      <c r="U221" s="9"/>
      <c r="V221" s="9"/>
      <c r="W221" s="9"/>
      <c r="X221" s="9"/>
      <c r="Y221" s="9"/>
      <c r="Z221" s="9"/>
    </row>
    <row r="222" spans="1:26" ht="16.5" customHeight="1">
      <c r="A222" s="665"/>
      <c r="B222" s="665"/>
      <c r="C222" s="665"/>
      <c r="D222" s="665"/>
      <c r="E222" s="120" t="s">
        <v>10573</v>
      </c>
      <c r="F222" s="130"/>
      <c r="G222" s="184"/>
      <c r="H222" s="129" t="s">
        <v>10574</v>
      </c>
      <c r="I222" s="129" t="s">
        <v>10486</v>
      </c>
      <c r="J222" s="86"/>
      <c r="K222" s="350"/>
      <c r="L222" s="665"/>
      <c r="M222" s="665"/>
      <c r="N222" s="4"/>
      <c r="O222" s="111" t="s">
        <v>379</v>
      </c>
      <c r="P222" s="83" t="s">
        <v>380</v>
      </c>
      <c r="Q222" s="83" t="s">
        <v>380</v>
      </c>
      <c r="R222" s="86"/>
      <c r="S222" s="83" t="s">
        <v>379</v>
      </c>
      <c r="T222" s="9"/>
      <c r="U222" s="9"/>
      <c r="V222" s="9"/>
      <c r="W222" s="9"/>
      <c r="X222" s="9"/>
      <c r="Y222" s="9"/>
      <c r="Z222" s="9"/>
    </row>
    <row r="223" spans="1:26" ht="16.5" customHeight="1">
      <c r="A223" s="665"/>
      <c r="B223" s="665"/>
      <c r="C223" s="665"/>
      <c r="D223" s="665"/>
      <c r="E223" s="120" t="s">
        <v>10575</v>
      </c>
      <c r="F223" s="130"/>
      <c r="G223" s="184"/>
      <c r="H223" s="129" t="s">
        <v>10576</v>
      </c>
      <c r="I223" s="129" t="s">
        <v>10486</v>
      </c>
      <c r="J223" s="86"/>
      <c r="K223" s="350"/>
      <c r="L223" s="665"/>
      <c r="M223" s="665"/>
      <c r="N223" s="4"/>
      <c r="O223" s="111" t="s">
        <v>379</v>
      </c>
      <c r="P223" s="83" t="s">
        <v>380</v>
      </c>
      <c r="Q223" s="83" t="s">
        <v>380</v>
      </c>
      <c r="R223" s="86"/>
      <c r="S223" s="83" t="s">
        <v>379</v>
      </c>
      <c r="T223" s="9"/>
      <c r="U223" s="9"/>
      <c r="V223" s="9"/>
      <c r="W223" s="9"/>
      <c r="X223" s="9"/>
      <c r="Y223" s="9"/>
      <c r="Z223" s="9"/>
    </row>
    <row r="224" spans="1:26" ht="16.5" customHeight="1">
      <c r="A224" s="665"/>
      <c r="B224" s="665"/>
      <c r="C224" s="665"/>
      <c r="D224" s="665"/>
      <c r="E224" s="120" t="s">
        <v>10577</v>
      </c>
      <c r="F224" s="130"/>
      <c r="G224" s="184"/>
      <c r="H224" s="129" t="s">
        <v>10578</v>
      </c>
      <c r="I224" s="129" t="s">
        <v>10486</v>
      </c>
      <c r="J224" s="86"/>
      <c r="K224" s="83"/>
      <c r="L224" s="665"/>
      <c r="M224" s="665"/>
      <c r="N224" s="4"/>
      <c r="O224" s="111" t="s">
        <v>379</v>
      </c>
      <c r="P224" s="83" t="s">
        <v>380</v>
      </c>
      <c r="Q224" s="83" t="s">
        <v>380</v>
      </c>
      <c r="R224" s="86"/>
      <c r="S224" s="83" t="s">
        <v>379</v>
      </c>
      <c r="T224" s="9"/>
      <c r="U224" s="9"/>
      <c r="V224" s="9"/>
      <c r="W224" s="9"/>
      <c r="X224" s="9"/>
      <c r="Y224" s="9"/>
      <c r="Z224" s="9"/>
    </row>
    <row r="225" spans="1:26" ht="16.5" customHeight="1">
      <c r="A225" s="665"/>
      <c r="B225" s="665"/>
      <c r="C225" s="665"/>
      <c r="D225" s="665"/>
      <c r="E225" s="120" t="s">
        <v>10580</v>
      </c>
      <c r="F225" s="130"/>
      <c r="G225" s="184"/>
      <c r="H225" s="129" t="s">
        <v>10576</v>
      </c>
      <c r="I225" s="129" t="s">
        <v>10486</v>
      </c>
      <c r="J225" s="86"/>
      <c r="K225" s="83"/>
      <c r="L225" s="665"/>
      <c r="M225" s="665"/>
      <c r="N225" s="4"/>
      <c r="O225" s="111" t="s">
        <v>379</v>
      </c>
      <c r="P225" s="83" t="s">
        <v>380</v>
      </c>
      <c r="Q225" s="83" t="s">
        <v>380</v>
      </c>
      <c r="R225" s="86"/>
      <c r="S225" s="83" t="s">
        <v>379</v>
      </c>
      <c r="T225" s="9"/>
      <c r="U225" s="9"/>
      <c r="V225" s="9"/>
      <c r="W225" s="9"/>
      <c r="X225" s="9"/>
      <c r="Y225" s="9"/>
      <c r="Z225" s="9"/>
    </row>
    <row r="226" spans="1:26" ht="16.5" customHeight="1">
      <c r="A226" s="665"/>
      <c r="B226" s="665"/>
      <c r="C226" s="665"/>
      <c r="D226" s="665"/>
      <c r="E226" s="120" t="s">
        <v>10583</v>
      </c>
      <c r="F226" s="130"/>
      <c r="G226" s="184"/>
      <c r="H226" s="129" t="s">
        <v>10576</v>
      </c>
      <c r="I226" s="129" t="s">
        <v>10486</v>
      </c>
      <c r="J226" s="86"/>
      <c r="K226" s="83"/>
      <c r="L226" s="665"/>
      <c r="M226" s="665"/>
      <c r="N226" s="4"/>
      <c r="O226" s="111" t="s">
        <v>379</v>
      </c>
      <c r="P226" s="83" t="s">
        <v>380</v>
      </c>
      <c r="Q226" s="83" t="s">
        <v>380</v>
      </c>
      <c r="R226" s="86"/>
      <c r="S226" s="83" t="s">
        <v>379</v>
      </c>
      <c r="T226" s="9"/>
      <c r="U226" s="9"/>
      <c r="V226" s="9"/>
      <c r="W226" s="9"/>
      <c r="X226" s="9"/>
      <c r="Y226" s="9"/>
      <c r="Z226" s="9"/>
    </row>
    <row r="227" spans="1:26" ht="16.5" customHeight="1">
      <c r="A227" s="665"/>
      <c r="B227" s="665"/>
      <c r="C227" s="665"/>
      <c r="D227" s="665"/>
      <c r="E227" s="120" t="s">
        <v>10585</v>
      </c>
      <c r="F227" s="130"/>
      <c r="G227" s="184"/>
      <c r="H227" s="129" t="s">
        <v>10576</v>
      </c>
      <c r="I227" s="129" t="s">
        <v>10486</v>
      </c>
      <c r="J227" s="86"/>
      <c r="K227" s="83"/>
      <c r="L227" s="665"/>
      <c r="M227" s="665"/>
      <c r="N227" s="4"/>
      <c r="O227" s="111" t="s">
        <v>379</v>
      </c>
      <c r="P227" s="83" t="s">
        <v>380</v>
      </c>
      <c r="Q227" s="83" t="s">
        <v>380</v>
      </c>
      <c r="R227" s="86"/>
      <c r="S227" s="83" t="s">
        <v>379</v>
      </c>
      <c r="T227" s="9"/>
      <c r="U227" s="9"/>
      <c r="V227" s="9"/>
      <c r="W227" s="9"/>
      <c r="X227" s="9"/>
      <c r="Y227" s="9"/>
      <c r="Z227" s="9"/>
    </row>
    <row r="228" spans="1:26" ht="16.5" customHeight="1">
      <c r="A228" s="665"/>
      <c r="B228" s="665"/>
      <c r="C228" s="665"/>
      <c r="D228" s="665"/>
      <c r="E228" s="120" t="s">
        <v>10586</v>
      </c>
      <c r="F228" s="130"/>
      <c r="G228" s="184"/>
      <c r="H228" s="129" t="s">
        <v>10576</v>
      </c>
      <c r="I228" s="129" t="s">
        <v>10486</v>
      </c>
      <c r="J228" s="86"/>
      <c r="K228" s="83"/>
      <c r="L228" s="665"/>
      <c r="M228" s="665"/>
      <c r="N228" s="4"/>
      <c r="O228" s="111" t="s">
        <v>379</v>
      </c>
      <c r="P228" s="83" t="s">
        <v>380</v>
      </c>
      <c r="Q228" s="83" t="s">
        <v>380</v>
      </c>
      <c r="R228" s="86"/>
      <c r="S228" s="83" t="s">
        <v>379</v>
      </c>
      <c r="T228" s="9"/>
      <c r="U228" s="9"/>
      <c r="V228" s="9"/>
      <c r="W228" s="9"/>
      <c r="X228" s="9"/>
      <c r="Y228" s="9"/>
      <c r="Z228" s="9"/>
    </row>
    <row r="229" spans="1:26" ht="16.5" customHeight="1">
      <c r="A229" s="665"/>
      <c r="B229" s="665"/>
      <c r="C229" s="665"/>
      <c r="D229" s="665"/>
      <c r="E229" s="120" t="s">
        <v>10587</v>
      </c>
      <c r="F229" s="130"/>
      <c r="G229" s="184"/>
      <c r="H229" s="129" t="s">
        <v>10589</v>
      </c>
      <c r="I229" s="129" t="s">
        <v>10486</v>
      </c>
      <c r="J229" s="86"/>
      <c r="K229" s="83"/>
      <c r="L229" s="665"/>
      <c r="M229" s="665"/>
      <c r="N229" s="4"/>
      <c r="O229" s="111" t="s">
        <v>379</v>
      </c>
      <c r="P229" s="83" t="s">
        <v>380</v>
      </c>
      <c r="Q229" s="83" t="s">
        <v>380</v>
      </c>
      <c r="R229" s="86"/>
      <c r="S229" s="83" t="s">
        <v>379</v>
      </c>
      <c r="T229" s="9"/>
      <c r="U229" s="9"/>
      <c r="V229" s="9"/>
      <c r="W229" s="9"/>
      <c r="X229" s="9"/>
      <c r="Y229" s="9"/>
      <c r="Z229" s="9"/>
    </row>
    <row r="230" spans="1:26" ht="16.5" customHeight="1">
      <c r="A230" s="665"/>
      <c r="B230" s="665"/>
      <c r="C230" s="665"/>
      <c r="D230" s="665"/>
      <c r="E230" s="120" t="s">
        <v>10593</v>
      </c>
      <c r="F230" s="130"/>
      <c r="G230" s="184"/>
      <c r="H230" s="129" t="s">
        <v>10594</v>
      </c>
      <c r="I230" s="129" t="s">
        <v>10486</v>
      </c>
      <c r="J230" s="86"/>
      <c r="K230" s="83"/>
      <c r="L230" s="665"/>
      <c r="M230" s="665"/>
      <c r="N230" s="4"/>
      <c r="O230" s="111" t="s">
        <v>379</v>
      </c>
      <c r="P230" s="83" t="s">
        <v>380</v>
      </c>
      <c r="Q230" s="83" t="s">
        <v>380</v>
      </c>
      <c r="R230" s="86"/>
      <c r="S230" s="83" t="s">
        <v>379</v>
      </c>
      <c r="T230" s="9"/>
      <c r="U230" s="9"/>
      <c r="V230" s="9"/>
      <c r="W230" s="9"/>
      <c r="X230" s="9"/>
      <c r="Y230" s="9"/>
      <c r="Z230" s="9"/>
    </row>
    <row r="231" spans="1:26" ht="16.5" customHeight="1">
      <c r="A231" s="666"/>
      <c r="B231" s="666"/>
      <c r="C231" s="666"/>
      <c r="D231" s="666"/>
      <c r="E231" s="120" t="s">
        <v>10596</v>
      </c>
      <c r="F231" s="130"/>
      <c r="G231" s="184"/>
      <c r="H231" s="129" t="s">
        <v>10576</v>
      </c>
      <c r="I231" s="129" t="s">
        <v>10486</v>
      </c>
      <c r="J231" s="86"/>
      <c r="K231" s="83"/>
      <c r="L231" s="666"/>
      <c r="M231" s="666"/>
      <c r="N231" s="4"/>
      <c r="O231" s="111" t="s">
        <v>379</v>
      </c>
      <c r="P231" s="83" t="s">
        <v>380</v>
      </c>
      <c r="Q231" s="83" t="s">
        <v>380</v>
      </c>
      <c r="R231" s="86"/>
      <c r="S231" s="83" t="s">
        <v>379</v>
      </c>
      <c r="T231" s="9"/>
      <c r="U231" s="9"/>
      <c r="V231" s="9"/>
      <c r="W231" s="9"/>
      <c r="X231" s="9"/>
      <c r="Y231" s="9"/>
      <c r="Z231" s="9"/>
    </row>
    <row r="232" spans="1:26" ht="99" customHeight="1">
      <c r="A232" s="735" t="s">
        <v>3481</v>
      </c>
      <c r="B232" s="224" t="s">
        <v>9237</v>
      </c>
      <c r="C232" s="224" t="s">
        <v>8943</v>
      </c>
      <c r="D232" s="737" t="s">
        <v>10597</v>
      </c>
      <c r="E232" s="767" t="s">
        <v>10598</v>
      </c>
      <c r="F232" s="767" t="s">
        <v>2854</v>
      </c>
      <c r="G232" s="172">
        <v>1</v>
      </c>
      <c r="H232" s="82" t="s">
        <v>10599</v>
      </c>
      <c r="I232" s="82" t="s">
        <v>10600</v>
      </c>
      <c r="J232" s="83"/>
      <c r="K232" s="104"/>
      <c r="L232" s="734"/>
      <c r="M232" s="84"/>
      <c r="N232" s="85"/>
      <c r="O232" s="83" t="s">
        <v>380</v>
      </c>
      <c r="P232" s="83" t="s">
        <v>380</v>
      </c>
      <c r="Q232" s="83" t="s">
        <v>380</v>
      </c>
      <c r="R232" s="83"/>
      <c r="S232" s="83"/>
      <c r="T232" s="118"/>
      <c r="U232" s="118"/>
      <c r="V232" s="118"/>
      <c r="W232" s="118"/>
      <c r="X232" s="118"/>
      <c r="Y232" s="118"/>
      <c r="Z232" s="118"/>
    </row>
    <row r="233" spans="1:26" ht="16.5" customHeight="1">
      <c r="A233" s="665"/>
      <c r="B233" s="224" t="s">
        <v>9237</v>
      </c>
      <c r="C233" s="224" t="s">
        <v>8943</v>
      </c>
      <c r="D233" s="665"/>
      <c r="E233" s="665"/>
      <c r="F233" s="665"/>
      <c r="G233" s="172">
        <v>2</v>
      </c>
      <c r="H233" s="82" t="s">
        <v>10604</v>
      </c>
      <c r="I233" s="82" t="s">
        <v>10605</v>
      </c>
      <c r="J233" s="83"/>
      <c r="K233" s="104"/>
      <c r="L233" s="665"/>
      <c r="M233" s="84"/>
      <c r="N233" s="85"/>
      <c r="O233" s="83" t="s">
        <v>380</v>
      </c>
      <c r="P233" s="83" t="s">
        <v>380</v>
      </c>
      <c r="Q233" s="83" t="s">
        <v>380</v>
      </c>
      <c r="R233" s="83"/>
      <c r="S233" s="83"/>
      <c r="T233" s="118"/>
      <c r="U233" s="118"/>
      <c r="V233" s="118"/>
      <c r="W233" s="118"/>
      <c r="X233" s="118"/>
      <c r="Y233" s="118"/>
      <c r="Z233" s="118"/>
    </row>
    <row r="234" spans="1:26" ht="16.5" customHeight="1">
      <c r="A234" s="666"/>
      <c r="B234" s="224" t="s">
        <v>9237</v>
      </c>
      <c r="C234" s="224" t="s">
        <v>8943</v>
      </c>
      <c r="D234" s="666"/>
      <c r="E234" s="666"/>
      <c r="F234" s="666"/>
      <c r="G234" s="172">
        <v>3</v>
      </c>
      <c r="H234" s="82" t="s">
        <v>10606</v>
      </c>
      <c r="I234" s="82" t="s">
        <v>10608</v>
      </c>
      <c r="J234" s="83"/>
      <c r="K234" s="104"/>
      <c r="L234" s="666"/>
      <c r="M234" s="84"/>
      <c r="N234" s="85"/>
      <c r="O234" s="83" t="s">
        <v>380</v>
      </c>
      <c r="P234" s="83" t="s">
        <v>380</v>
      </c>
      <c r="Q234" s="83" t="s">
        <v>380</v>
      </c>
      <c r="R234" s="83"/>
      <c r="S234" s="83"/>
      <c r="T234" s="118"/>
      <c r="U234" s="118"/>
      <c r="V234" s="118"/>
      <c r="W234" s="118"/>
      <c r="X234" s="118"/>
      <c r="Y234" s="118"/>
      <c r="Z234" s="118"/>
    </row>
    <row r="235" spans="1:26" ht="16.5" customHeight="1">
      <c r="A235" s="26" t="s">
        <v>10609</v>
      </c>
      <c r="B235" s="224" t="s">
        <v>9237</v>
      </c>
      <c r="C235" s="224" t="s">
        <v>8943</v>
      </c>
      <c r="D235" s="102" t="s">
        <v>10597</v>
      </c>
      <c r="E235" s="82" t="s">
        <v>10610</v>
      </c>
      <c r="F235" s="82" t="s">
        <v>2893</v>
      </c>
      <c r="G235" s="172">
        <v>1</v>
      </c>
      <c r="H235" s="82" t="s">
        <v>10611</v>
      </c>
      <c r="I235" s="82" t="s">
        <v>10612</v>
      </c>
      <c r="J235" s="83"/>
      <c r="K235" s="104"/>
      <c r="L235" s="86"/>
      <c r="M235" s="84"/>
      <c r="N235" s="85"/>
      <c r="O235" s="83" t="s">
        <v>380</v>
      </c>
      <c r="P235" s="83" t="s">
        <v>380</v>
      </c>
      <c r="Q235" s="83" t="s">
        <v>380</v>
      </c>
      <c r="R235" s="83"/>
      <c r="S235" s="83"/>
      <c r="T235" s="118"/>
      <c r="U235" s="118"/>
      <c r="V235" s="118"/>
      <c r="W235" s="118"/>
      <c r="X235" s="118"/>
      <c r="Y235" s="118"/>
      <c r="Z235" s="118"/>
    </row>
    <row r="236" spans="1:26" ht="16.5" customHeight="1">
      <c r="A236" s="26" t="s">
        <v>10613</v>
      </c>
      <c r="B236" s="224" t="s">
        <v>9237</v>
      </c>
      <c r="C236" s="224" t="s">
        <v>8943</v>
      </c>
      <c r="D236" s="102" t="s">
        <v>10597</v>
      </c>
      <c r="E236" s="82" t="s">
        <v>10614</v>
      </c>
      <c r="F236" s="82" t="s">
        <v>10615</v>
      </c>
      <c r="G236" s="172">
        <v>1</v>
      </c>
      <c r="H236" s="82" t="s">
        <v>10616</v>
      </c>
      <c r="I236" s="82" t="s">
        <v>10617</v>
      </c>
      <c r="J236" s="83"/>
      <c r="K236" s="104"/>
      <c r="L236" s="86"/>
      <c r="M236" s="84"/>
      <c r="N236" s="85"/>
      <c r="O236" s="83" t="s">
        <v>380</v>
      </c>
      <c r="P236" s="83" t="s">
        <v>380</v>
      </c>
      <c r="Q236" s="83" t="s">
        <v>380</v>
      </c>
      <c r="R236" s="83"/>
      <c r="S236" s="83"/>
      <c r="T236" s="118"/>
      <c r="U236" s="118"/>
      <c r="V236" s="118"/>
      <c r="W236" s="118"/>
      <c r="X236" s="118"/>
      <c r="Y236" s="118"/>
      <c r="Z236" s="118"/>
    </row>
    <row r="237" spans="1:26" ht="105.75" customHeight="1">
      <c r="A237" s="26" t="s">
        <v>10621</v>
      </c>
      <c r="B237" s="224" t="s">
        <v>9237</v>
      </c>
      <c r="C237" s="224" t="s">
        <v>8943</v>
      </c>
      <c r="D237" s="102" t="s">
        <v>10597</v>
      </c>
      <c r="E237" s="81" t="s">
        <v>10623</v>
      </c>
      <c r="F237" s="81" t="s">
        <v>2854</v>
      </c>
      <c r="G237" s="172">
        <v>1</v>
      </c>
      <c r="H237" s="81" t="s">
        <v>10624</v>
      </c>
      <c r="I237" s="81" t="s">
        <v>10625</v>
      </c>
      <c r="J237" s="83"/>
      <c r="K237" s="104"/>
      <c r="L237" s="86"/>
      <c r="M237" s="84"/>
      <c r="N237" s="85"/>
      <c r="O237" s="83" t="s">
        <v>380</v>
      </c>
      <c r="P237" s="83" t="s">
        <v>380</v>
      </c>
      <c r="Q237" s="83" t="s">
        <v>380</v>
      </c>
      <c r="R237" s="83"/>
      <c r="S237" s="83"/>
      <c r="T237" s="118"/>
      <c r="U237" s="118"/>
      <c r="V237" s="118"/>
      <c r="W237" s="118"/>
      <c r="X237" s="118"/>
      <c r="Y237" s="118"/>
      <c r="Z237" s="118"/>
    </row>
    <row r="238" spans="1:26" ht="16.5" customHeight="1">
      <c r="A238" s="26" t="s">
        <v>10627</v>
      </c>
      <c r="B238" s="224" t="s">
        <v>9237</v>
      </c>
      <c r="C238" s="224" t="s">
        <v>8943</v>
      </c>
      <c r="D238" s="102" t="s">
        <v>10628</v>
      </c>
      <c r="E238" s="82" t="s">
        <v>7422</v>
      </c>
      <c r="F238" s="82" t="s">
        <v>2854</v>
      </c>
      <c r="G238" s="172">
        <v>1</v>
      </c>
      <c r="H238" s="82" t="s">
        <v>10629</v>
      </c>
      <c r="I238" s="82" t="s">
        <v>10630</v>
      </c>
      <c r="J238" s="83"/>
      <c r="K238" s="104"/>
      <c r="L238" s="86"/>
      <c r="M238" s="84"/>
      <c r="N238" s="85"/>
      <c r="O238" s="83" t="s">
        <v>380</v>
      </c>
      <c r="P238" s="83" t="s">
        <v>380</v>
      </c>
      <c r="Q238" s="83" t="s">
        <v>380</v>
      </c>
      <c r="R238" s="83"/>
      <c r="S238" s="83"/>
      <c r="T238" s="118"/>
      <c r="U238" s="118"/>
      <c r="V238" s="118"/>
      <c r="W238" s="118"/>
      <c r="X238" s="118"/>
      <c r="Y238" s="118"/>
      <c r="Z238" s="118"/>
    </row>
    <row r="239" spans="1:26" ht="16.5" customHeight="1">
      <c r="A239" s="26" t="s">
        <v>10631</v>
      </c>
      <c r="B239" s="224" t="s">
        <v>9237</v>
      </c>
      <c r="C239" s="224" t="s">
        <v>8943</v>
      </c>
      <c r="D239" s="102" t="s">
        <v>10628</v>
      </c>
      <c r="E239" s="82" t="s">
        <v>7437</v>
      </c>
      <c r="F239" s="82" t="s">
        <v>2854</v>
      </c>
      <c r="G239" s="172">
        <v>1</v>
      </c>
      <c r="H239" s="82" t="s">
        <v>10632</v>
      </c>
      <c r="I239" s="82" t="s">
        <v>10633</v>
      </c>
      <c r="J239" s="83"/>
      <c r="K239" s="104"/>
      <c r="L239" s="86"/>
      <c r="M239" s="84"/>
      <c r="N239" s="85"/>
      <c r="O239" s="83" t="s">
        <v>380</v>
      </c>
      <c r="P239" s="83" t="s">
        <v>380</v>
      </c>
      <c r="Q239" s="83" t="s">
        <v>380</v>
      </c>
      <c r="R239" s="83"/>
      <c r="S239" s="83"/>
      <c r="T239" s="118"/>
      <c r="U239" s="118"/>
      <c r="V239" s="118"/>
      <c r="W239" s="118"/>
      <c r="X239" s="118"/>
      <c r="Y239" s="118"/>
      <c r="Z239" s="118"/>
    </row>
    <row r="240" spans="1:26" ht="16.5" customHeight="1">
      <c r="A240" s="26" t="s">
        <v>10635</v>
      </c>
      <c r="B240" s="224" t="s">
        <v>9237</v>
      </c>
      <c r="C240" s="224" t="s">
        <v>8943</v>
      </c>
      <c r="D240" s="102" t="s">
        <v>10628</v>
      </c>
      <c r="E240" s="82" t="s">
        <v>7449</v>
      </c>
      <c r="F240" s="82" t="s">
        <v>2854</v>
      </c>
      <c r="G240" s="172">
        <v>1</v>
      </c>
      <c r="H240" s="82" t="s">
        <v>10639</v>
      </c>
      <c r="I240" s="82" t="s">
        <v>10640</v>
      </c>
      <c r="J240" s="83"/>
      <c r="K240" s="104"/>
      <c r="L240" s="86"/>
      <c r="M240" s="84"/>
      <c r="N240" s="85"/>
      <c r="O240" s="83" t="s">
        <v>380</v>
      </c>
      <c r="P240" s="83" t="s">
        <v>380</v>
      </c>
      <c r="Q240" s="83" t="s">
        <v>380</v>
      </c>
      <c r="R240" s="83"/>
      <c r="S240" s="83"/>
      <c r="T240" s="118"/>
      <c r="U240" s="118"/>
      <c r="V240" s="118"/>
      <c r="W240" s="118"/>
      <c r="X240" s="118"/>
      <c r="Y240" s="118"/>
      <c r="Z240" s="118"/>
    </row>
    <row r="241" spans="1:26" ht="16.5" customHeight="1">
      <c r="A241" s="26" t="s">
        <v>10641</v>
      </c>
      <c r="B241" s="224" t="s">
        <v>9237</v>
      </c>
      <c r="C241" s="224" t="s">
        <v>8943</v>
      </c>
      <c r="D241" s="102" t="s">
        <v>10628</v>
      </c>
      <c r="E241" s="82" t="s">
        <v>7461</v>
      </c>
      <c r="F241" s="82" t="s">
        <v>2854</v>
      </c>
      <c r="G241" s="172">
        <v>1</v>
      </c>
      <c r="H241" s="82" t="s">
        <v>10643</v>
      </c>
      <c r="I241" s="82" t="s">
        <v>10644</v>
      </c>
      <c r="J241" s="83"/>
      <c r="K241" s="104"/>
      <c r="L241" s="86"/>
      <c r="M241" s="84"/>
      <c r="N241" s="85"/>
      <c r="O241" s="83" t="s">
        <v>380</v>
      </c>
      <c r="P241" s="83" t="s">
        <v>380</v>
      </c>
      <c r="Q241" s="83" t="s">
        <v>380</v>
      </c>
      <c r="R241" s="83"/>
      <c r="S241" s="83"/>
      <c r="T241" s="118"/>
      <c r="U241" s="118"/>
      <c r="V241" s="118"/>
      <c r="W241" s="118"/>
      <c r="X241" s="118"/>
      <c r="Y241" s="118"/>
      <c r="Z241" s="118"/>
    </row>
    <row r="242" spans="1:26" ht="16.5" customHeight="1">
      <c r="A242" s="26" t="s">
        <v>10645</v>
      </c>
      <c r="B242" s="224" t="s">
        <v>9237</v>
      </c>
      <c r="C242" s="224" t="s">
        <v>8943</v>
      </c>
      <c r="D242" s="102" t="s">
        <v>10628</v>
      </c>
      <c r="E242" s="82" t="s">
        <v>7483</v>
      </c>
      <c r="F242" s="82" t="s">
        <v>2854</v>
      </c>
      <c r="G242" s="172">
        <v>1</v>
      </c>
      <c r="H242" s="82" t="s">
        <v>10646</v>
      </c>
      <c r="I242" s="82" t="s">
        <v>10647</v>
      </c>
      <c r="J242" s="83"/>
      <c r="K242" s="104"/>
      <c r="L242" s="86"/>
      <c r="M242" s="84"/>
      <c r="N242" s="85"/>
      <c r="O242" s="83" t="s">
        <v>380</v>
      </c>
      <c r="P242" s="83" t="s">
        <v>380</v>
      </c>
      <c r="Q242" s="83" t="s">
        <v>380</v>
      </c>
      <c r="R242" s="83"/>
      <c r="S242" s="83"/>
      <c r="T242" s="118"/>
      <c r="U242" s="118"/>
      <c r="V242" s="118"/>
      <c r="W242" s="118"/>
      <c r="X242" s="118"/>
      <c r="Y242" s="118"/>
      <c r="Z242" s="118"/>
    </row>
    <row r="243" spans="1:26" ht="16.5" customHeight="1">
      <c r="A243" s="26" t="s">
        <v>10648</v>
      </c>
      <c r="B243" s="224" t="s">
        <v>9237</v>
      </c>
      <c r="C243" s="224" t="s">
        <v>8943</v>
      </c>
      <c r="D243" s="102" t="s">
        <v>10628</v>
      </c>
      <c r="E243" s="82" t="s">
        <v>7495</v>
      </c>
      <c r="F243" s="82" t="s">
        <v>2854</v>
      </c>
      <c r="G243" s="172">
        <v>1</v>
      </c>
      <c r="H243" s="82" t="s">
        <v>10650</v>
      </c>
      <c r="I243" s="82" t="s">
        <v>10651</v>
      </c>
      <c r="J243" s="83"/>
      <c r="K243" s="104"/>
      <c r="L243" s="86"/>
      <c r="M243" s="84"/>
      <c r="N243" s="85"/>
      <c r="O243" s="83" t="s">
        <v>380</v>
      </c>
      <c r="P243" s="83" t="s">
        <v>380</v>
      </c>
      <c r="Q243" s="83" t="s">
        <v>380</v>
      </c>
      <c r="R243" s="83"/>
      <c r="S243" s="83"/>
      <c r="T243" s="118"/>
      <c r="U243" s="118"/>
      <c r="V243" s="118"/>
      <c r="W243" s="118"/>
      <c r="X243" s="118"/>
      <c r="Y243" s="118"/>
      <c r="Z243" s="118"/>
    </row>
    <row r="244" spans="1:26" ht="16.5" customHeight="1">
      <c r="A244" s="26" t="s">
        <v>10655</v>
      </c>
      <c r="B244" s="224" t="s">
        <v>9237</v>
      </c>
      <c r="C244" s="224" t="s">
        <v>8943</v>
      </c>
      <c r="D244" s="102" t="s">
        <v>10628</v>
      </c>
      <c r="E244" s="82" t="s">
        <v>7507</v>
      </c>
      <c r="F244" s="82" t="s">
        <v>2854</v>
      </c>
      <c r="G244" s="172">
        <v>1</v>
      </c>
      <c r="H244" s="82" t="s">
        <v>10657</v>
      </c>
      <c r="I244" s="82" t="s">
        <v>10658</v>
      </c>
      <c r="J244" s="83"/>
      <c r="K244" s="104"/>
      <c r="L244" s="86"/>
      <c r="M244" s="84"/>
      <c r="N244" s="85"/>
      <c r="O244" s="83" t="s">
        <v>380</v>
      </c>
      <c r="P244" s="83" t="s">
        <v>380</v>
      </c>
      <c r="Q244" s="83" t="s">
        <v>380</v>
      </c>
      <c r="R244" s="83"/>
      <c r="S244" s="83"/>
      <c r="T244" s="118"/>
      <c r="U244" s="118"/>
      <c r="V244" s="118"/>
      <c r="W244" s="118"/>
      <c r="X244" s="118"/>
      <c r="Y244" s="118"/>
      <c r="Z244" s="118"/>
    </row>
    <row r="245" spans="1:26" ht="16.5" customHeight="1">
      <c r="A245" s="26" t="s">
        <v>10660</v>
      </c>
      <c r="B245" s="224" t="s">
        <v>9237</v>
      </c>
      <c r="C245" s="224" t="s">
        <v>8943</v>
      </c>
      <c r="D245" s="102" t="s">
        <v>10628</v>
      </c>
      <c r="E245" s="82" t="s">
        <v>7519</v>
      </c>
      <c r="F245" s="82" t="s">
        <v>2854</v>
      </c>
      <c r="G245" s="172">
        <v>1</v>
      </c>
      <c r="H245" s="82" t="s">
        <v>10661</v>
      </c>
      <c r="I245" s="82" t="s">
        <v>10662</v>
      </c>
      <c r="J245" s="83"/>
      <c r="K245" s="104"/>
      <c r="L245" s="86"/>
      <c r="M245" s="84"/>
      <c r="N245" s="85"/>
      <c r="O245" s="83" t="s">
        <v>380</v>
      </c>
      <c r="P245" s="83" t="s">
        <v>380</v>
      </c>
      <c r="Q245" s="83" t="s">
        <v>380</v>
      </c>
      <c r="R245" s="83"/>
      <c r="S245" s="83"/>
      <c r="T245" s="118"/>
      <c r="U245" s="118"/>
      <c r="V245" s="118"/>
      <c r="W245" s="118"/>
      <c r="X245" s="118"/>
      <c r="Y245" s="118"/>
      <c r="Z245" s="118"/>
    </row>
    <row r="246" spans="1:26" ht="16.5" customHeight="1">
      <c r="A246" s="26" t="s">
        <v>10663</v>
      </c>
      <c r="B246" s="224" t="s">
        <v>9237</v>
      </c>
      <c r="C246" s="224" t="s">
        <v>8943</v>
      </c>
      <c r="D246" s="102" t="s">
        <v>10628</v>
      </c>
      <c r="E246" s="82" t="s">
        <v>7531</v>
      </c>
      <c r="F246" s="82" t="s">
        <v>2854</v>
      </c>
      <c r="G246" s="172">
        <v>1</v>
      </c>
      <c r="H246" s="82" t="s">
        <v>10664</v>
      </c>
      <c r="I246" s="82" t="s">
        <v>10665</v>
      </c>
      <c r="J246" s="83"/>
      <c r="K246" s="104"/>
      <c r="L246" s="86"/>
      <c r="M246" s="84"/>
      <c r="N246" s="85"/>
      <c r="O246" s="83" t="s">
        <v>380</v>
      </c>
      <c r="P246" s="83" t="s">
        <v>380</v>
      </c>
      <c r="Q246" s="83" t="s">
        <v>380</v>
      </c>
      <c r="R246" s="83"/>
      <c r="S246" s="83"/>
      <c r="T246" s="118"/>
      <c r="U246" s="118"/>
      <c r="V246" s="118"/>
      <c r="W246" s="118"/>
      <c r="X246" s="118"/>
      <c r="Y246" s="118"/>
      <c r="Z246" s="118"/>
    </row>
    <row r="247" spans="1:26" ht="16.5" customHeight="1">
      <c r="A247" s="26" t="s">
        <v>10667</v>
      </c>
      <c r="B247" s="224" t="s">
        <v>9237</v>
      </c>
      <c r="C247" s="224" t="s">
        <v>8943</v>
      </c>
      <c r="D247" s="102" t="s">
        <v>10628</v>
      </c>
      <c r="E247" s="82" t="s">
        <v>7461</v>
      </c>
      <c r="F247" s="82" t="s">
        <v>2854</v>
      </c>
      <c r="G247" s="172">
        <v>1</v>
      </c>
      <c r="H247" s="82" t="s">
        <v>10669</v>
      </c>
      <c r="I247" s="82" t="s">
        <v>10670</v>
      </c>
      <c r="J247" s="83"/>
      <c r="K247" s="104"/>
      <c r="L247" s="86"/>
      <c r="M247" s="84"/>
      <c r="N247" s="85"/>
      <c r="O247" s="83" t="s">
        <v>380</v>
      </c>
      <c r="P247" s="83" t="s">
        <v>380</v>
      </c>
      <c r="Q247" s="83" t="s">
        <v>380</v>
      </c>
      <c r="R247" s="83"/>
      <c r="S247" s="83"/>
      <c r="T247" s="118"/>
      <c r="U247" s="118"/>
      <c r="V247" s="118"/>
      <c r="W247" s="118"/>
      <c r="X247" s="118"/>
      <c r="Y247" s="118"/>
      <c r="Z247" s="118"/>
    </row>
    <row r="248" spans="1:26" ht="56.25" customHeight="1">
      <c r="A248" s="735" t="s">
        <v>10671</v>
      </c>
      <c r="B248" s="736" t="s">
        <v>9237</v>
      </c>
      <c r="C248" s="736" t="s">
        <v>8943</v>
      </c>
      <c r="D248" s="737" t="s">
        <v>10672</v>
      </c>
      <c r="E248" s="738" t="s">
        <v>10673</v>
      </c>
      <c r="F248" s="738" t="s">
        <v>2893</v>
      </c>
      <c r="G248" s="172">
        <v>1</v>
      </c>
      <c r="H248" s="82" t="s">
        <v>10675</v>
      </c>
      <c r="I248" s="82" t="s">
        <v>10676</v>
      </c>
      <c r="J248" s="83"/>
      <c r="K248" s="104"/>
      <c r="L248" s="734"/>
      <c r="M248" s="84"/>
      <c r="N248" s="85"/>
      <c r="O248" s="83" t="s">
        <v>380</v>
      </c>
      <c r="P248" s="83" t="s">
        <v>380</v>
      </c>
      <c r="Q248" s="83" t="s">
        <v>380</v>
      </c>
      <c r="R248" s="83"/>
      <c r="S248" s="83"/>
      <c r="T248" s="118"/>
      <c r="U248" s="118"/>
      <c r="V248" s="118"/>
      <c r="W248" s="118"/>
      <c r="X248" s="118"/>
      <c r="Y248" s="118"/>
      <c r="Z248" s="118"/>
    </row>
    <row r="249" spans="1:26" ht="56.25" customHeight="1">
      <c r="A249" s="666"/>
      <c r="B249" s="666"/>
      <c r="C249" s="666"/>
      <c r="D249" s="666"/>
      <c r="E249" s="666"/>
      <c r="F249" s="666"/>
      <c r="G249" s="172">
        <v>2</v>
      </c>
      <c r="H249" s="82" t="s">
        <v>10677</v>
      </c>
      <c r="I249" s="82" t="s">
        <v>10678</v>
      </c>
      <c r="J249" s="83"/>
      <c r="K249" s="104"/>
      <c r="L249" s="666"/>
      <c r="M249" s="84"/>
      <c r="N249" s="85"/>
      <c r="O249" s="83" t="s">
        <v>380</v>
      </c>
      <c r="P249" s="83" t="s">
        <v>380</v>
      </c>
      <c r="Q249" s="83" t="s">
        <v>380</v>
      </c>
      <c r="R249" s="83"/>
      <c r="S249" s="83"/>
      <c r="T249" s="118"/>
      <c r="U249" s="118"/>
      <c r="V249" s="118"/>
      <c r="W249" s="118"/>
      <c r="X249" s="118"/>
      <c r="Y249" s="118"/>
      <c r="Z249" s="118"/>
    </row>
    <row r="250" spans="1:26" ht="16.5" customHeight="1">
      <c r="A250" s="26" t="s">
        <v>10679</v>
      </c>
      <c r="B250" s="224" t="s">
        <v>9237</v>
      </c>
      <c r="C250" s="224" t="s">
        <v>8943</v>
      </c>
      <c r="D250" s="102" t="s">
        <v>10680</v>
      </c>
      <c r="E250" s="82" t="s">
        <v>3029</v>
      </c>
      <c r="F250" s="82" t="s">
        <v>3734</v>
      </c>
      <c r="G250" s="172">
        <v>1</v>
      </c>
      <c r="H250" s="82" t="s">
        <v>10681</v>
      </c>
      <c r="I250" s="82" t="s">
        <v>10682</v>
      </c>
      <c r="J250" s="83"/>
      <c r="K250" s="104"/>
      <c r="L250" s="86"/>
      <c r="M250" s="84"/>
      <c r="N250" s="85"/>
      <c r="O250" s="83" t="s">
        <v>380</v>
      </c>
      <c r="P250" s="83" t="s">
        <v>380</v>
      </c>
      <c r="Q250" s="83" t="s">
        <v>380</v>
      </c>
      <c r="R250" s="83"/>
      <c r="S250" s="83"/>
      <c r="T250" s="118"/>
      <c r="U250" s="118"/>
      <c r="V250" s="118"/>
      <c r="W250" s="118"/>
      <c r="X250" s="118"/>
      <c r="Y250" s="118"/>
      <c r="Z250" s="118"/>
    </row>
    <row r="251" spans="1:26" ht="16.5" customHeight="1">
      <c r="A251" s="26" t="s">
        <v>10685</v>
      </c>
      <c r="B251" s="224" t="s">
        <v>9237</v>
      </c>
      <c r="C251" s="224" t="s">
        <v>8943</v>
      </c>
      <c r="D251" s="102" t="s">
        <v>10680</v>
      </c>
      <c r="E251" s="82" t="s">
        <v>3032</v>
      </c>
      <c r="F251" s="82" t="s">
        <v>2893</v>
      </c>
      <c r="G251" s="172">
        <v>2</v>
      </c>
      <c r="H251" s="82" t="s">
        <v>10687</v>
      </c>
      <c r="I251" s="82" t="s">
        <v>10688</v>
      </c>
      <c r="J251" s="83"/>
      <c r="K251" s="104"/>
      <c r="L251" s="86"/>
      <c r="M251" s="84"/>
      <c r="N251" s="85"/>
      <c r="O251" s="83" t="s">
        <v>380</v>
      </c>
      <c r="P251" s="83" t="s">
        <v>380</v>
      </c>
      <c r="Q251" s="83" t="s">
        <v>380</v>
      </c>
      <c r="R251" s="83"/>
      <c r="S251" s="83"/>
      <c r="T251" s="118"/>
      <c r="U251" s="118"/>
      <c r="V251" s="118"/>
      <c r="W251" s="118"/>
      <c r="X251" s="118"/>
      <c r="Y251" s="118"/>
      <c r="Z251" s="118"/>
    </row>
    <row r="252" spans="1:26" ht="82.5" customHeight="1">
      <c r="A252" s="735" t="s">
        <v>10690</v>
      </c>
      <c r="B252" s="736" t="s">
        <v>9237</v>
      </c>
      <c r="C252" s="736" t="s">
        <v>8943</v>
      </c>
      <c r="D252" s="737" t="s">
        <v>10691</v>
      </c>
      <c r="E252" s="738" t="s">
        <v>10692</v>
      </c>
      <c r="F252" s="738" t="s">
        <v>2854</v>
      </c>
      <c r="G252" s="172">
        <v>1</v>
      </c>
      <c r="H252" s="82" t="s">
        <v>10693</v>
      </c>
      <c r="I252" s="82" t="s">
        <v>10694</v>
      </c>
      <c r="J252" s="83"/>
      <c r="K252" s="104"/>
      <c r="L252" s="734"/>
      <c r="M252" s="84"/>
      <c r="N252" s="85"/>
      <c r="O252" s="83" t="s">
        <v>380</v>
      </c>
      <c r="P252" s="83" t="s">
        <v>380</v>
      </c>
      <c r="Q252" s="83" t="s">
        <v>380</v>
      </c>
      <c r="R252" s="83"/>
      <c r="S252" s="83"/>
      <c r="T252" s="118"/>
      <c r="U252" s="118"/>
      <c r="V252" s="118"/>
      <c r="W252" s="118"/>
      <c r="X252" s="118"/>
      <c r="Y252" s="118"/>
      <c r="Z252" s="118"/>
    </row>
    <row r="253" spans="1:26" ht="82.5" customHeight="1">
      <c r="A253" s="665"/>
      <c r="B253" s="665"/>
      <c r="C253" s="665"/>
      <c r="D253" s="665"/>
      <c r="E253" s="665"/>
      <c r="F253" s="665"/>
      <c r="G253" s="172">
        <v>2</v>
      </c>
      <c r="H253" s="82" t="s">
        <v>10695</v>
      </c>
      <c r="I253" s="82" t="s">
        <v>10696</v>
      </c>
      <c r="J253" s="83"/>
      <c r="K253" s="104"/>
      <c r="L253" s="665"/>
      <c r="M253" s="84"/>
      <c r="N253" s="85"/>
      <c r="O253" s="83" t="s">
        <v>380</v>
      </c>
      <c r="P253" s="83" t="s">
        <v>380</v>
      </c>
      <c r="Q253" s="83" t="s">
        <v>380</v>
      </c>
      <c r="R253" s="83"/>
      <c r="S253" s="83"/>
      <c r="T253" s="118"/>
      <c r="U253" s="118"/>
      <c r="V253" s="118"/>
      <c r="W253" s="118"/>
      <c r="X253" s="118"/>
      <c r="Y253" s="118"/>
      <c r="Z253" s="118"/>
    </row>
    <row r="254" spans="1:26" ht="16.5" customHeight="1">
      <c r="A254" s="666"/>
      <c r="B254" s="666"/>
      <c r="C254" s="666"/>
      <c r="D254" s="666"/>
      <c r="E254" s="666"/>
      <c r="F254" s="666"/>
      <c r="G254" s="172">
        <v>3</v>
      </c>
      <c r="H254" s="82" t="s">
        <v>10699</v>
      </c>
      <c r="I254" s="82" t="s">
        <v>10700</v>
      </c>
      <c r="J254" s="83"/>
      <c r="K254" s="104"/>
      <c r="L254" s="666"/>
      <c r="M254" s="84"/>
      <c r="N254" s="85"/>
      <c r="O254" s="83" t="s">
        <v>380</v>
      </c>
      <c r="P254" s="83" t="s">
        <v>380</v>
      </c>
      <c r="Q254" s="83" t="s">
        <v>380</v>
      </c>
      <c r="R254" s="83"/>
      <c r="S254" s="83"/>
      <c r="T254" s="118"/>
      <c r="U254" s="118"/>
      <c r="V254" s="118"/>
      <c r="W254" s="118"/>
      <c r="X254" s="118"/>
      <c r="Y254" s="118"/>
      <c r="Z254" s="118"/>
    </row>
    <row r="255" spans="1:26" ht="115.5" customHeight="1">
      <c r="A255" s="735" t="s">
        <v>10701</v>
      </c>
      <c r="B255" s="736" t="s">
        <v>9237</v>
      </c>
      <c r="C255" s="736" t="s">
        <v>8943</v>
      </c>
      <c r="D255" s="737" t="s">
        <v>10702</v>
      </c>
      <c r="E255" s="738" t="s">
        <v>10703</v>
      </c>
      <c r="F255" s="738" t="s">
        <v>2893</v>
      </c>
      <c r="G255" s="172">
        <v>1</v>
      </c>
      <c r="H255" s="82" t="s">
        <v>10704</v>
      </c>
      <c r="I255" s="82" t="s">
        <v>10706</v>
      </c>
      <c r="J255" s="83"/>
      <c r="K255" s="104"/>
      <c r="L255" s="734"/>
      <c r="M255" s="84"/>
      <c r="N255" s="85"/>
      <c r="O255" s="83" t="s">
        <v>380</v>
      </c>
      <c r="P255" s="83" t="s">
        <v>380</v>
      </c>
      <c r="Q255" s="83" t="s">
        <v>380</v>
      </c>
      <c r="R255" s="83"/>
      <c r="S255" s="83"/>
      <c r="T255" s="118"/>
      <c r="U255" s="118"/>
      <c r="V255" s="118"/>
      <c r="W255" s="118"/>
      <c r="X255" s="118"/>
      <c r="Y255" s="118"/>
      <c r="Z255" s="118"/>
    </row>
    <row r="256" spans="1:26" ht="16.5" customHeight="1">
      <c r="A256" s="666"/>
      <c r="B256" s="666"/>
      <c r="C256" s="666"/>
      <c r="D256" s="666"/>
      <c r="E256" s="666"/>
      <c r="F256" s="666"/>
      <c r="G256" s="172">
        <v>2</v>
      </c>
      <c r="H256" s="82" t="s">
        <v>10707</v>
      </c>
      <c r="I256" s="82" t="s">
        <v>10708</v>
      </c>
      <c r="J256" s="83"/>
      <c r="K256" s="104"/>
      <c r="L256" s="666"/>
      <c r="M256" s="84"/>
      <c r="N256" s="85"/>
      <c r="O256" s="83" t="s">
        <v>380</v>
      </c>
      <c r="P256" s="83" t="s">
        <v>380</v>
      </c>
      <c r="Q256" s="83" t="s">
        <v>380</v>
      </c>
      <c r="R256" s="83"/>
      <c r="S256" s="83"/>
      <c r="T256" s="118"/>
      <c r="U256" s="118"/>
      <c r="V256" s="118"/>
      <c r="W256" s="118"/>
      <c r="X256" s="118"/>
      <c r="Y256" s="118"/>
      <c r="Z256" s="118"/>
    </row>
    <row r="257" spans="1:26" ht="16.5" customHeight="1">
      <c r="A257" s="735" t="s">
        <v>5551</v>
      </c>
      <c r="B257" s="736" t="s">
        <v>9237</v>
      </c>
      <c r="C257" s="736" t="s">
        <v>8943</v>
      </c>
      <c r="D257" s="737" t="s">
        <v>10709</v>
      </c>
      <c r="E257" s="103" t="s">
        <v>10711</v>
      </c>
      <c r="F257" s="738" t="s">
        <v>2854</v>
      </c>
      <c r="G257" s="172">
        <v>1</v>
      </c>
      <c r="H257" s="82" t="s">
        <v>10713</v>
      </c>
      <c r="I257" s="82" t="s">
        <v>10714</v>
      </c>
      <c r="J257" s="83"/>
      <c r="K257" s="104"/>
      <c r="L257" s="734"/>
      <c r="M257" s="84"/>
      <c r="N257" s="85"/>
      <c r="O257" s="83" t="s">
        <v>380</v>
      </c>
      <c r="P257" s="83" t="s">
        <v>380</v>
      </c>
      <c r="Q257" s="83" t="s">
        <v>380</v>
      </c>
      <c r="R257" s="83"/>
      <c r="S257" s="83"/>
      <c r="T257" s="118"/>
      <c r="U257" s="118"/>
      <c r="V257" s="118"/>
      <c r="W257" s="118"/>
      <c r="X257" s="118"/>
      <c r="Y257" s="118"/>
      <c r="Z257" s="118"/>
    </row>
    <row r="258" spans="1:26" ht="16.5" customHeight="1">
      <c r="A258" s="665"/>
      <c r="B258" s="665"/>
      <c r="C258" s="665"/>
      <c r="D258" s="665"/>
      <c r="E258" s="103" t="s">
        <v>10716</v>
      </c>
      <c r="F258" s="665"/>
      <c r="G258" s="172">
        <v>2</v>
      </c>
      <c r="H258" s="82" t="s">
        <v>10717</v>
      </c>
      <c r="I258" s="82" t="s">
        <v>10718</v>
      </c>
      <c r="J258" s="83"/>
      <c r="K258" s="104"/>
      <c r="L258" s="665"/>
      <c r="M258" s="84"/>
      <c r="N258" s="85"/>
      <c r="O258" s="83" t="s">
        <v>380</v>
      </c>
      <c r="P258" s="83" t="s">
        <v>380</v>
      </c>
      <c r="Q258" s="83" t="s">
        <v>380</v>
      </c>
      <c r="R258" s="83"/>
      <c r="S258" s="83"/>
      <c r="T258" s="118"/>
      <c r="U258" s="118"/>
      <c r="V258" s="118"/>
      <c r="W258" s="118"/>
      <c r="X258" s="118"/>
      <c r="Y258" s="118"/>
      <c r="Z258" s="118"/>
    </row>
    <row r="259" spans="1:26" ht="16.5" customHeight="1">
      <c r="A259" s="665"/>
      <c r="B259" s="665"/>
      <c r="C259" s="665"/>
      <c r="D259" s="665"/>
      <c r="E259" s="103" t="s">
        <v>10720</v>
      </c>
      <c r="F259" s="665"/>
      <c r="G259" s="172">
        <v>3</v>
      </c>
      <c r="H259" s="82" t="s">
        <v>10721</v>
      </c>
      <c r="I259" s="82" t="s">
        <v>10718</v>
      </c>
      <c r="J259" s="83"/>
      <c r="K259" s="104"/>
      <c r="L259" s="665"/>
      <c r="M259" s="84"/>
      <c r="N259" s="85"/>
      <c r="O259" s="83" t="s">
        <v>380</v>
      </c>
      <c r="P259" s="83" t="s">
        <v>380</v>
      </c>
      <c r="Q259" s="83" t="s">
        <v>380</v>
      </c>
      <c r="R259" s="83"/>
      <c r="S259" s="83"/>
      <c r="T259" s="118"/>
      <c r="U259" s="118"/>
      <c r="V259" s="118"/>
      <c r="W259" s="118"/>
      <c r="X259" s="118"/>
      <c r="Y259" s="118"/>
      <c r="Z259" s="118"/>
    </row>
    <row r="260" spans="1:26" ht="16.5" customHeight="1">
      <c r="A260" s="665"/>
      <c r="B260" s="665"/>
      <c r="C260" s="665"/>
      <c r="D260" s="665"/>
      <c r="E260" s="103" t="s">
        <v>10722</v>
      </c>
      <c r="F260" s="665"/>
      <c r="G260" s="172">
        <v>4</v>
      </c>
      <c r="H260" s="82" t="s">
        <v>10723</v>
      </c>
      <c r="I260" s="82" t="s">
        <v>10718</v>
      </c>
      <c r="J260" s="83"/>
      <c r="K260" s="104"/>
      <c r="L260" s="665"/>
      <c r="M260" s="84"/>
      <c r="N260" s="85"/>
      <c r="O260" s="83" t="s">
        <v>380</v>
      </c>
      <c r="P260" s="83" t="s">
        <v>380</v>
      </c>
      <c r="Q260" s="83" t="s">
        <v>380</v>
      </c>
      <c r="R260" s="83"/>
      <c r="S260" s="83"/>
      <c r="T260" s="118"/>
      <c r="U260" s="118"/>
      <c r="V260" s="118"/>
      <c r="W260" s="118"/>
      <c r="X260" s="118"/>
      <c r="Y260" s="118"/>
      <c r="Z260" s="118"/>
    </row>
    <row r="261" spans="1:26" ht="16.5" customHeight="1">
      <c r="A261" s="666"/>
      <c r="B261" s="666"/>
      <c r="C261" s="666"/>
      <c r="D261" s="666"/>
      <c r="E261" s="103" t="s">
        <v>10724</v>
      </c>
      <c r="F261" s="666"/>
      <c r="G261" s="172">
        <v>5</v>
      </c>
      <c r="H261" s="82" t="s">
        <v>10725</v>
      </c>
      <c r="I261" s="82" t="s">
        <v>10718</v>
      </c>
      <c r="J261" s="83"/>
      <c r="K261" s="104"/>
      <c r="L261" s="666"/>
      <c r="M261" s="84"/>
      <c r="N261" s="85"/>
      <c r="O261" s="83" t="s">
        <v>380</v>
      </c>
      <c r="P261" s="83" t="s">
        <v>380</v>
      </c>
      <c r="Q261" s="83" t="s">
        <v>380</v>
      </c>
      <c r="R261" s="83"/>
      <c r="S261" s="83"/>
      <c r="T261" s="118"/>
      <c r="U261" s="118"/>
      <c r="V261" s="118"/>
      <c r="W261" s="118"/>
      <c r="X261" s="118"/>
      <c r="Y261" s="118"/>
      <c r="Z261" s="118"/>
    </row>
    <row r="262" spans="1:26" ht="16.5" customHeight="1">
      <c r="A262" s="80" t="s">
        <v>10731</v>
      </c>
      <c r="B262" s="209" t="s">
        <v>9237</v>
      </c>
      <c r="C262" s="209" t="s">
        <v>8943</v>
      </c>
      <c r="D262" s="103" t="s">
        <v>10732</v>
      </c>
      <c r="E262" s="103" t="s">
        <v>10733</v>
      </c>
      <c r="F262" s="103" t="s">
        <v>10734</v>
      </c>
      <c r="G262" s="172">
        <v>1</v>
      </c>
      <c r="H262" s="82" t="s">
        <v>10736</v>
      </c>
      <c r="I262" s="82" t="s">
        <v>10738</v>
      </c>
      <c r="J262" s="83"/>
      <c r="K262" s="104"/>
      <c r="L262" s="83"/>
      <c r="M262" s="84"/>
      <c r="N262" s="85"/>
      <c r="O262" s="83" t="s">
        <v>380</v>
      </c>
      <c r="P262" s="83" t="s">
        <v>380</v>
      </c>
      <c r="Q262" s="83" t="s">
        <v>380</v>
      </c>
      <c r="R262" s="83"/>
      <c r="S262" s="83"/>
      <c r="T262" s="118"/>
      <c r="U262" s="118"/>
      <c r="V262" s="118"/>
      <c r="W262" s="118"/>
      <c r="X262" s="118"/>
      <c r="Y262" s="118"/>
      <c r="Z262" s="118"/>
    </row>
    <row r="263" spans="1:26" ht="16.5" customHeight="1">
      <c r="A263" s="80" t="s">
        <v>10741</v>
      </c>
      <c r="B263" s="209" t="s">
        <v>9237</v>
      </c>
      <c r="C263" s="209" t="s">
        <v>8943</v>
      </c>
      <c r="D263" s="103" t="s">
        <v>10732</v>
      </c>
      <c r="E263" s="103" t="s">
        <v>10742</v>
      </c>
      <c r="F263" s="103" t="s">
        <v>10744</v>
      </c>
      <c r="G263" s="172">
        <v>1</v>
      </c>
      <c r="H263" s="82" t="s">
        <v>10736</v>
      </c>
      <c r="I263" s="82" t="s">
        <v>10738</v>
      </c>
      <c r="J263" s="83"/>
      <c r="K263" s="104"/>
      <c r="L263" s="83"/>
      <c r="M263" s="84"/>
      <c r="N263" s="85"/>
      <c r="O263" s="83" t="s">
        <v>380</v>
      </c>
      <c r="P263" s="83" t="s">
        <v>380</v>
      </c>
      <c r="Q263" s="83" t="s">
        <v>380</v>
      </c>
      <c r="R263" s="83"/>
      <c r="S263" s="83"/>
      <c r="T263" s="118"/>
      <c r="U263" s="118"/>
      <c r="V263" s="118"/>
      <c r="W263" s="118"/>
      <c r="X263" s="118"/>
      <c r="Y263" s="118"/>
      <c r="Z263" s="118"/>
    </row>
    <row r="264" spans="1:26" ht="16.5" customHeight="1">
      <c r="A264" s="80" t="s">
        <v>6486</v>
      </c>
      <c r="B264" s="260" t="s">
        <v>9237</v>
      </c>
      <c r="C264" s="260" t="s">
        <v>8943</v>
      </c>
      <c r="D264" s="167" t="s">
        <v>10748</v>
      </c>
      <c r="E264" s="171" t="s">
        <v>10749</v>
      </c>
      <c r="F264" s="171" t="s">
        <v>2854</v>
      </c>
      <c r="G264" s="172">
        <v>1</v>
      </c>
      <c r="H264" s="167" t="s">
        <v>10751</v>
      </c>
      <c r="I264" s="167" t="s">
        <v>10753</v>
      </c>
      <c r="J264" s="83"/>
      <c r="K264" s="104"/>
      <c r="L264" s="83"/>
      <c r="M264" s="84"/>
      <c r="N264" s="351"/>
      <c r="O264" s="83" t="s">
        <v>380</v>
      </c>
      <c r="P264" s="83" t="s">
        <v>380</v>
      </c>
      <c r="Q264" s="83" t="s">
        <v>380</v>
      </c>
      <c r="R264" s="83"/>
      <c r="S264" s="83"/>
      <c r="T264" s="277"/>
      <c r="U264" s="277"/>
      <c r="V264" s="277"/>
      <c r="W264" s="277"/>
      <c r="X264" s="277"/>
      <c r="Y264" s="277"/>
      <c r="Z264" s="277"/>
    </row>
    <row r="265" spans="1:26" ht="33" customHeight="1">
      <c r="A265" s="735" t="s">
        <v>6978</v>
      </c>
      <c r="B265" s="736" t="s">
        <v>9237</v>
      </c>
      <c r="C265" s="736" t="s">
        <v>8943</v>
      </c>
      <c r="D265" s="737" t="s">
        <v>10760</v>
      </c>
      <c r="E265" s="738" t="s">
        <v>10762</v>
      </c>
      <c r="F265" s="738" t="s">
        <v>10763</v>
      </c>
      <c r="G265" s="172">
        <v>1</v>
      </c>
      <c r="H265" s="103" t="s">
        <v>10765</v>
      </c>
      <c r="I265" s="82" t="s">
        <v>10766</v>
      </c>
      <c r="J265" s="83"/>
      <c r="K265" s="104"/>
      <c r="L265" s="734"/>
      <c r="M265" s="117"/>
      <c r="N265" s="106"/>
      <c r="O265" s="83" t="s">
        <v>380</v>
      </c>
      <c r="P265" s="83" t="s">
        <v>380</v>
      </c>
      <c r="Q265" s="83" t="s">
        <v>380</v>
      </c>
      <c r="R265" s="83"/>
      <c r="S265" s="83"/>
      <c r="T265" s="118"/>
      <c r="U265" s="118"/>
      <c r="V265" s="118"/>
      <c r="W265" s="118"/>
      <c r="X265" s="118"/>
      <c r="Y265" s="118"/>
      <c r="Z265" s="118"/>
    </row>
    <row r="266" spans="1:26" ht="27" customHeight="1">
      <c r="A266" s="665"/>
      <c r="B266" s="665"/>
      <c r="C266" s="665"/>
      <c r="D266" s="665"/>
      <c r="E266" s="665"/>
      <c r="F266" s="665"/>
      <c r="G266" s="172">
        <v>2</v>
      </c>
      <c r="H266" s="103" t="s">
        <v>10769</v>
      </c>
      <c r="I266" s="82" t="s">
        <v>10771</v>
      </c>
      <c r="J266" s="83"/>
      <c r="K266" s="104"/>
      <c r="L266" s="665"/>
      <c r="M266" s="117"/>
      <c r="N266" s="106"/>
      <c r="O266" s="83" t="s">
        <v>380</v>
      </c>
      <c r="P266" s="83" t="s">
        <v>380</v>
      </c>
      <c r="Q266" s="83" t="s">
        <v>380</v>
      </c>
      <c r="R266" s="83"/>
      <c r="S266" s="83"/>
      <c r="T266" s="118"/>
      <c r="U266" s="118"/>
      <c r="V266" s="118"/>
      <c r="W266" s="118"/>
      <c r="X266" s="118"/>
      <c r="Y266" s="118"/>
      <c r="Z266" s="118"/>
    </row>
    <row r="267" spans="1:26" ht="16.5" customHeight="1">
      <c r="A267" s="666"/>
      <c r="B267" s="666"/>
      <c r="C267" s="666"/>
      <c r="D267" s="666"/>
      <c r="E267" s="666"/>
      <c r="F267" s="666"/>
      <c r="G267" s="172">
        <v>3</v>
      </c>
      <c r="H267" s="103" t="s">
        <v>10775</v>
      </c>
      <c r="I267" s="82" t="s">
        <v>10776</v>
      </c>
      <c r="J267" s="83"/>
      <c r="K267" s="104"/>
      <c r="L267" s="666"/>
      <c r="M267" s="117"/>
      <c r="N267" s="106"/>
      <c r="O267" s="83" t="s">
        <v>380</v>
      </c>
      <c r="P267" s="83" t="s">
        <v>380</v>
      </c>
      <c r="Q267" s="83" t="s">
        <v>380</v>
      </c>
      <c r="R267" s="83"/>
      <c r="S267" s="83"/>
      <c r="T267" s="118"/>
      <c r="U267" s="118"/>
      <c r="V267" s="118"/>
      <c r="W267" s="118"/>
      <c r="X267" s="118"/>
      <c r="Y267" s="118"/>
      <c r="Z267" s="118"/>
    </row>
    <row r="268" spans="1:26" ht="16.5" customHeight="1">
      <c r="A268" s="735" t="s">
        <v>10777</v>
      </c>
      <c r="B268" s="736" t="s">
        <v>9237</v>
      </c>
      <c r="C268" s="736" t="s">
        <v>8943</v>
      </c>
      <c r="D268" s="737" t="s">
        <v>10760</v>
      </c>
      <c r="E268" s="746" t="s">
        <v>10782</v>
      </c>
      <c r="F268" s="738" t="s">
        <v>10763</v>
      </c>
      <c r="G268" s="172">
        <v>1</v>
      </c>
      <c r="H268" s="98" t="s">
        <v>10784</v>
      </c>
      <c r="I268" s="81" t="s">
        <v>10785</v>
      </c>
      <c r="J268" s="83"/>
      <c r="K268" s="104"/>
      <c r="L268" s="734"/>
      <c r="M268" s="117"/>
      <c r="N268" s="106"/>
      <c r="O268" s="83" t="s">
        <v>380</v>
      </c>
      <c r="P268" s="83" t="s">
        <v>380</v>
      </c>
      <c r="Q268" s="83" t="s">
        <v>380</v>
      </c>
      <c r="R268" s="83"/>
      <c r="S268" s="83"/>
      <c r="T268" s="118"/>
      <c r="U268" s="118"/>
      <c r="V268" s="118"/>
      <c r="W268" s="118"/>
      <c r="X268" s="118"/>
      <c r="Y268" s="118"/>
      <c r="Z268" s="118"/>
    </row>
    <row r="269" spans="1:26" ht="26.25" customHeight="1">
      <c r="A269" s="665"/>
      <c r="B269" s="665"/>
      <c r="C269" s="665"/>
      <c r="D269" s="665"/>
      <c r="E269" s="665"/>
      <c r="F269" s="665"/>
      <c r="G269" s="172">
        <v>2</v>
      </c>
      <c r="H269" s="103" t="s">
        <v>10769</v>
      </c>
      <c r="I269" s="82" t="s">
        <v>10790</v>
      </c>
      <c r="J269" s="83"/>
      <c r="K269" s="104"/>
      <c r="L269" s="665"/>
      <c r="M269" s="117"/>
      <c r="N269" s="106"/>
      <c r="O269" s="83" t="s">
        <v>380</v>
      </c>
      <c r="P269" s="83" t="s">
        <v>380</v>
      </c>
      <c r="Q269" s="83" t="s">
        <v>380</v>
      </c>
      <c r="R269" s="83"/>
      <c r="S269" s="83"/>
      <c r="T269" s="118"/>
      <c r="U269" s="118"/>
      <c r="V269" s="118"/>
      <c r="W269" s="118"/>
      <c r="X269" s="118"/>
      <c r="Y269" s="118"/>
      <c r="Z269" s="118"/>
    </row>
    <row r="270" spans="1:26" ht="16.5" customHeight="1">
      <c r="A270" s="666"/>
      <c r="B270" s="666"/>
      <c r="C270" s="666"/>
      <c r="D270" s="666"/>
      <c r="E270" s="666"/>
      <c r="F270" s="666"/>
      <c r="G270" s="172">
        <v>3</v>
      </c>
      <c r="H270" s="103" t="s">
        <v>10775</v>
      </c>
      <c r="I270" s="82" t="s">
        <v>10776</v>
      </c>
      <c r="J270" s="83"/>
      <c r="K270" s="104"/>
      <c r="L270" s="666"/>
      <c r="M270" s="117"/>
      <c r="N270" s="106"/>
      <c r="O270" s="83" t="s">
        <v>380</v>
      </c>
      <c r="P270" s="83" t="s">
        <v>380</v>
      </c>
      <c r="Q270" s="83" t="s">
        <v>380</v>
      </c>
      <c r="R270" s="83"/>
      <c r="S270" s="83"/>
      <c r="T270" s="118"/>
      <c r="U270" s="118"/>
      <c r="V270" s="118"/>
      <c r="W270" s="118"/>
      <c r="X270" s="118"/>
      <c r="Y270" s="118"/>
      <c r="Z270" s="118"/>
    </row>
    <row r="271" spans="1:26" ht="57.75" customHeight="1">
      <c r="A271" s="735" t="s">
        <v>10795</v>
      </c>
      <c r="B271" s="736" t="s">
        <v>9237</v>
      </c>
      <c r="C271" s="736" t="s">
        <v>8943</v>
      </c>
      <c r="D271" s="737" t="s">
        <v>10760</v>
      </c>
      <c r="E271" s="738" t="s">
        <v>10798</v>
      </c>
      <c r="F271" s="738" t="s">
        <v>10763</v>
      </c>
      <c r="G271" s="172">
        <v>1</v>
      </c>
      <c r="H271" s="103" t="s">
        <v>10799</v>
      </c>
      <c r="I271" s="82" t="s">
        <v>10800</v>
      </c>
      <c r="J271" s="83"/>
      <c r="K271" s="104"/>
      <c r="L271" s="734"/>
      <c r="M271" s="117"/>
      <c r="N271" s="223"/>
      <c r="O271" s="83" t="s">
        <v>380</v>
      </c>
      <c r="P271" s="83" t="s">
        <v>380</v>
      </c>
      <c r="Q271" s="83" t="s">
        <v>380</v>
      </c>
      <c r="R271" s="83"/>
      <c r="S271" s="83"/>
      <c r="T271" s="118"/>
      <c r="U271" s="118"/>
      <c r="V271" s="118"/>
      <c r="W271" s="118"/>
      <c r="X271" s="118"/>
      <c r="Y271" s="118"/>
      <c r="Z271" s="118"/>
    </row>
    <row r="272" spans="1:26" ht="57.75" customHeight="1">
      <c r="A272" s="666"/>
      <c r="B272" s="666"/>
      <c r="C272" s="666"/>
      <c r="D272" s="666"/>
      <c r="E272" s="666"/>
      <c r="F272" s="666"/>
      <c r="G272" s="172">
        <v>2</v>
      </c>
      <c r="H272" s="103" t="s">
        <v>10775</v>
      </c>
      <c r="I272" s="82" t="s">
        <v>10776</v>
      </c>
      <c r="J272" s="83"/>
      <c r="K272" s="104"/>
      <c r="L272" s="666"/>
      <c r="M272" s="117"/>
      <c r="N272" s="223"/>
      <c r="O272" s="83" t="s">
        <v>380</v>
      </c>
      <c r="P272" s="83" t="s">
        <v>380</v>
      </c>
      <c r="Q272" s="83" t="s">
        <v>380</v>
      </c>
      <c r="R272" s="83"/>
      <c r="S272" s="83"/>
      <c r="T272" s="118"/>
      <c r="U272" s="118"/>
      <c r="V272" s="118"/>
      <c r="W272" s="118"/>
      <c r="X272" s="118"/>
      <c r="Y272" s="118"/>
      <c r="Z272" s="118"/>
    </row>
    <row r="273" spans="1:26" ht="33" customHeight="1">
      <c r="A273" s="735" t="s">
        <v>10806</v>
      </c>
      <c r="B273" s="736" t="s">
        <v>9237</v>
      </c>
      <c r="C273" s="736" t="s">
        <v>8943</v>
      </c>
      <c r="D273" s="737" t="s">
        <v>10760</v>
      </c>
      <c r="E273" s="738" t="s">
        <v>10807</v>
      </c>
      <c r="F273" s="738" t="s">
        <v>10763</v>
      </c>
      <c r="G273" s="172">
        <v>1</v>
      </c>
      <c r="H273" s="103" t="s">
        <v>10808</v>
      </c>
      <c r="I273" s="82" t="s">
        <v>10800</v>
      </c>
      <c r="J273" s="83"/>
      <c r="K273" s="104"/>
      <c r="L273" s="734"/>
      <c r="M273" s="117"/>
      <c r="N273" s="106"/>
      <c r="O273" s="83" t="s">
        <v>380</v>
      </c>
      <c r="P273" s="83" t="s">
        <v>380</v>
      </c>
      <c r="Q273" s="83" t="s">
        <v>380</v>
      </c>
      <c r="R273" s="83"/>
      <c r="S273" s="83"/>
      <c r="T273" s="118"/>
      <c r="U273" s="118"/>
      <c r="V273" s="118"/>
      <c r="W273" s="118"/>
      <c r="X273" s="118"/>
      <c r="Y273" s="118"/>
      <c r="Z273" s="118"/>
    </row>
    <row r="274" spans="1:26" ht="16.5" customHeight="1">
      <c r="A274" s="666"/>
      <c r="B274" s="666"/>
      <c r="C274" s="666"/>
      <c r="D274" s="666"/>
      <c r="E274" s="666"/>
      <c r="F274" s="666"/>
      <c r="G274" s="172">
        <v>2</v>
      </c>
      <c r="H274" s="103" t="s">
        <v>10775</v>
      </c>
      <c r="I274" s="82" t="s">
        <v>10776</v>
      </c>
      <c r="J274" s="83"/>
      <c r="K274" s="104"/>
      <c r="L274" s="666"/>
      <c r="M274" s="117"/>
      <c r="N274" s="106"/>
      <c r="O274" s="83" t="s">
        <v>380</v>
      </c>
      <c r="P274" s="83" t="s">
        <v>380</v>
      </c>
      <c r="Q274" s="83" t="s">
        <v>380</v>
      </c>
      <c r="R274" s="83"/>
      <c r="S274" s="83"/>
      <c r="T274" s="118"/>
      <c r="U274" s="118"/>
      <c r="V274" s="118"/>
      <c r="W274" s="118"/>
      <c r="X274" s="118"/>
      <c r="Y274" s="118"/>
      <c r="Z274" s="118"/>
    </row>
    <row r="275" spans="1:26" ht="33" customHeight="1">
      <c r="A275" s="735" t="s">
        <v>10812</v>
      </c>
      <c r="B275" s="736" t="s">
        <v>9237</v>
      </c>
      <c r="C275" s="736" t="s">
        <v>8943</v>
      </c>
      <c r="D275" s="737" t="s">
        <v>10760</v>
      </c>
      <c r="E275" s="738" t="s">
        <v>10813</v>
      </c>
      <c r="F275" s="738" t="s">
        <v>10763</v>
      </c>
      <c r="G275" s="172">
        <v>1</v>
      </c>
      <c r="H275" s="103" t="s">
        <v>10816</v>
      </c>
      <c r="I275" s="82" t="s">
        <v>10800</v>
      </c>
      <c r="J275" s="83"/>
      <c r="K275" s="104"/>
      <c r="L275" s="734"/>
      <c r="M275" s="117"/>
      <c r="N275" s="106"/>
      <c r="O275" s="83" t="s">
        <v>380</v>
      </c>
      <c r="P275" s="83" t="s">
        <v>380</v>
      </c>
      <c r="Q275" s="83" t="s">
        <v>380</v>
      </c>
      <c r="R275" s="83"/>
      <c r="S275" s="83"/>
      <c r="T275" s="118"/>
      <c r="U275" s="118"/>
      <c r="V275" s="118"/>
      <c r="W275" s="118"/>
      <c r="X275" s="118"/>
      <c r="Y275" s="118"/>
      <c r="Z275" s="118"/>
    </row>
    <row r="276" spans="1:26" ht="16.5" customHeight="1">
      <c r="A276" s="666"/>
      <c r="B276" s="666"/>
      <c r="C276" s="666"/>
      <c r="D276" s="666"/>
      <c r="E276" s="666"/>
      <c r="F276" s="666"/>
      <c r="G276" s="172">
        <v>2</v>
      </c>
      <c r="H276" s="103" t="s">
        <v>10775</v>
      </c>
      <c r="I276" s="82" t="s">
        <v>10776</v>
      </c>
      <c r="J276" s="83"/>
      <c r="K276" s="104"/>
      <c r="L276" s="666"/>
      <c r="M276" s="117"/>
      <c r="N276" s="106"/>
      <c r="O276" s="83" t="s">
        <v>380</v>
      </c>
      <c r="P276" s="83" t="s">
        <v>380</v>
      </c>
      <c r="Q276" s="83" t="s">
        <v>380</v>
      </c>
      <c r="R276" s="83"/>
      <c r="S276" s="83"/>
      <c r="T276" s="118"/>
      <c r="U276" s="118"/>
      <c r="V276" s="118"/>
      <c r="W276" s="118"/>
      <c r="X276" s="118"/>
      <c r="Y276" s="118"/>
      <c r="Z276" s="118"/>
    </row>
    <row r="277" spans="1:26" ht="33" customHeight="1">
      <c r="A277" s="735" t="s">
        <v>10819</v>
      </c>
      <c r="B277" s="736" t="s">
        <v>9237</v>
      </c>
      <c r="C277" s="736" t="s">
        <v>8943</v>
      </c>
      <c r="D277" s="737" t="s">
        <v>10760</v>
      </c>
      <c r="E277" s="738" t="s">
        <v>10820</v>
      </c>
      <c r="F277" s="738" t="s">
        <v>10763</v>
      </c>
      <c r="G277" s="172">
        <v>1</v>
      </c>
      <c r="H277" s="103" t="s">
        <v>10822</v>
      </c>
      <c r="I277" s="82" t="s">
        <v>10800</v>
      </c>
      <c r="J277" s="83"/>
      <c r="K277" s="104"/>
      <c r="L277" s="734"/>
      <c r="M277" s="117"/>
      <c r="N277" s="106"/>
      <c r="O277" s="83" t="s">
        <v>380</v>
      </c>
      <c r="P277" s="83" t="s">
        <v>380</v>
      </c>
      <c r="Q277" s="83" t="s">
        <v>380</v>
      </c>
      <c r="R277" s="83"/>
      <c r="S277" s="83"/>
      <c r="T277" s="118"/>
      <c r="U277" s="118"/>
      <c r="V277" s="118"/>
      <c r="W277" s="118"/>
      <c r="X277" s="118"/>
      <c r="Y277" s="118"/>
      <c r="Z277" s="118"/>
    </row>
    <row r="278" spans="1:26" ht="16.5" customHeight="1">
      <c r="A278" s="666"/>
      <c r="B278" s="666"/>
      <c r="C278" s="666"/>
      <c r="D278" s="666"/>
      <c r="E278" s="666"/>
      <c r="F278" s="666"/>
      <c r="G278" s="172">
        <v>2</v>
      </c>
      <c r="H278" s="103" t="s">
        <v>10775</v>
      </c>
      <c r="I278" s="82" t="s">
        <v>10776</v>
      </c>
      <c r="J278" s="83"/>
      <c r="K278" s="104"/>
      <c r="L278" s="666"/>
      <c r="M278" s="117"/>
      <c r="N278" s="106"/>
      <c r="O278" s="83" t="s">
        <v>380</v>
      </c>
      <c r="P278" s="83" t="s">
        <v>380</v>
      </c>
      <c r="Q278" s="83" t="s">
        <v>380</v>
      </c>
      <c r="R278" s="83"/>
      <c r="S278" s="83"/>
      <c r="T278" s="118"/>
      <c r="U278" s="118"/>
      <c r="V278" s="118"/>
      <c r="W278" s="118"/>
      <c r="X278" s="118"/>
      <c r="Y278" s="118"/>
      <c r="Z278" s="118"/>
    </row>
    <row r="279" spans="1:26" ht="33" customHeight="1">
      <c r="A279" s="735" t="s">
        <v>10825</v>
      </c>
      <c r="B279" s="736" t="s">
        <v>9237</v>
      </c>
      <c r="C279" s="736" t="s">
        <v>8943</v>
      </c>
      <c r="D279" s="737" t="s">
        <v>10760</v>
      </c>
      <c r="E279" s="746" t="s">
        <v>10826</v>
      </c>
      <c r="F279" s="738" t="s">
        <v>10763</v>
      </c>
      <c r="G279" s="172">
        <v>1</v>
      </c>
      <c r="H279" s="98" t="s">
        <v>10828</v>
      </c>
      <c r="I279" s="82" t="s">
        <v>10800</v>
      </c>
      <c r="J279" s="83"/>
      <c r="K279" s="104"/>
      <c r="L279" s="734"/>
      <c r="M279" s="117"/>
      <c r="N279" s="106"/>
      <c r="O279" s="83" t="s">
        <v>380</v>
      </c>
      <c r="P279" s="83" t="s">
        <v>380</v>
      </c>
      <c r="Q279" s="83" t="s">
        <v>380</v>
      </c>
      <c r="R279" s="83"/>
      <c r="S279" s="83"/>
      <c r="T279" s="118"/>
      <c r="U279" s="118"/>
      <c r="V279" s="118"/>
      <c r="W279" s="118"/>
      <c r="X279" s="118"/>
      <c r="Y279" s="118"/>
      <c r="Z279" s="118"/>
    </row>
    <row r="280" spans="1:26" ht="16.5" customHeight="1">
      <c r="A280" s="666"/>
      <c r="B280" s="666"/>
      <c r="C280" s="666"/>
      <c r="D280" s="666"/>
      <c r="E280" s="666"/>
      <c r="F280" s="666"/>
      <c r="G280" s="172">
        <v>2</v>
      </c>
      <c r="H280" s="103" t="s">
        <v>10775</v>
      </c>
      <c r="I280" s="82" t="s">
        <v>10776</v>
      </c>
      <c r="J280" s="83"/>
      <c r="K280" s="104"/>
      <c r="L280" s="666"/>
      <c r="M280" s="117"/>
      <c r="N280" s="106"/>
      <c r="O280" s="83" t="s">
        <v>380</v>
      </c>
      <c r="P280" s="83" t="s">
        <v>380</v>
      </c>
      <c r="Q280" s="83" t="s">
        <v>380</v>
      </c>
      <c r="R280" s="83"/>
      <c r="S280" s="83"/>
      <c r="T280" s="118"/>
      <c r="U280" s="118"/>
      <c r="V280" s="118"/>
      <c r="W280" s="118"/>
      <c r="X280" s="118"/>
      <c r="Y280" s="118"/>
      <c r="Z280" s="118"/>
    </row>
    <row r="281" spans="1:26" ht="33" customHeight="1">
      <c r="A281" s="735" t="s">
        <v>10830</v>
      </c>
      <c r="B281" s="736" t="s">
        <v>9237</v>
      </c>
      <c r="C281" s="736" t="s">
        <v>8943</v>
      </c>
      <c r="D281" s="737" t="s">
        <v>10760</v>
      </c>
      <c r="E281" s="746" t="s">
        <v>10831</v>
      </c>
      <c r="F281" s="738" t="s">
        <v>10763</v>
      </c>
      <c r="G281" s="172">
        <v>1</v>
      </c>
      <c r="H281" s="98" t="s">
        <v>10832</v>
      </c>
      <c r="I281" s="82" t="s">
        <v>10800</v>
      </c>
      <c r="J281" s="83"/>
      <c r="K281" s="104"/>
      <c r="L281" s="734"/>
      <c r="M281" s="117"/>
      <c r="N281" s="106"/>
      <c r="O281" s="83" t="s">
        <v>380</v>
      </c>
      <c r="P281" s="83" t="s">
        <v>380</v>
      </c>
      <c r="Q281" s="83" t="s">
        <v>380</v>
      </c>
      <c r="R281" s="83"/>
      <c r="S281" s="83"/>
      <c r="T281" s="118"/>
      <c r="U281" s="118"/>
      <c r="V281" s="118"/>
      <c r="W281" s="118"/>
      <c r="X281" s="118"/>
      <c r="Y281" s="118"/>
      <c r="Z281" s="118"/>
    </row>
    <row r="282" spans="1:26" ht="16.5" customHeight="1">
      <c r="A282" s="666"/>
      <c r="B282" s="666"/>
      <c r="C282" s="666"/>
      <c r="D282" s="666"/>
      <c r="E282" s="666"/>
      <c r="F282" s="666"/>
      <c r="G282" s="172">
        <v>2</v>
      </c>
      <c r="H282" s="103" t="s">
        <v>10775</v>
      </c>
      <c r="I282" s="82" t="s">
        <v>10776</v>
      </c>
      <c r="J282" s="83"/>
      <c r="K282" s="104"/>
      <c r="L282" s="666"/>
      <c r="M282" s="117"/>
      <c r="N282" s="106"/>
      <c r="O282" s="83" t="s">
        <v>380</v>
      </c>
      <c r="P282" s="83" t="s">
        <v>380</v>
      </c>
      <c r="Q282" s="83" t="s">
        <v>380</v>
      </c>
      <c r="R282" s="83"/>
      <c r="S282" s="83"/>
      <c r="T282" s="118"/>
      <c r="U282" s="118"/>
      <c r="V282" s="118"/>
      <c r="W282" s="118"/>
      <c r="X282" s="118"/>
      <c r="Y282" s="118"/>
      <c r="Z282" s="118"/>
    </row>
    <row r="283" spans="1:26" ht="33" customHeight="1">
      <c r="A283" s="735" t="s">
        <v>10835</v>
      </c>
      <c r="B283" s="736" t="s">
        <v>9237</v>
      </c>
      <c r="C283" s="736" t="s">
        <v>8943</v>
      </c>
      <c r="D283" s="737" t="s">
        <v>10760</v>
      </c>
      <c r="E283" s="746" t="s">
        <v>10836</v>
      </c>
      <c r="F283" s="738" t="s">
        <v>10763</v>
      </c>
      <c r="G283" s="172">
        <v>1</v>
      </c>
      <c r="H283" s="98" t="s">
        <v>10837</v>
      </c>
      <c r="I283" s="82" t="s">
        <v>10800</v>
      </c>
      <c r="J283" s="83"/>
      <c r="K283" s="104"/>
      <c r="L283" s="734"/>
      <c r="M283" s="117"/>
      <c r="N283" s="106"/>
      <c r="O283" s="83" t="s">
        <v>380</v>
      </c>
      <c r="P283" s="83" t="s">
        <v>380</v>
      </c>
      <c r="Q283" s="83" t="s">
        <v>380</v>
      </c>
      <c r="R283" s="83"/>
      <c r="S283" s="83"/>
      <c r="T283" s="118"/>
      <c r="U283" s="118"/>
      <c r="V283" s="118"/>
      <c r="W283" s="118"/>
      <c r="X283" s="118"/>
      <c r="Y283" s="118"/>
      <c r="Z283" s="118"/>
    </row>
    <row r="284" spans="1:26" ht="16.5" customHeight="1">
      <c r="A284" s="666"/>
      <c r="B284" s="666"/>
      <c r="C284" s="666"/>
      <c r="D284" s="666"/>
      <c r="E284" s="666"/>
      <c r="F284" s="666"/>
      <c r="G284" s="172">
        <v>2</v>
      </c>
      <c r="H284" s="103" t="s">
        <v>10775</v>
      </c>
      <c r="I284" s="82" t="s">
        <v>10776</v>
      </c>
      <c r="J284" s="83"/>
      <c r="K284" s="104"/>
      <c r="L284" s="666"/>
      <c r="M284" s="117"/>
      <c r="N284" s="106"/>
      <c r="O284" s="83" t="s">
        <v>380</v>
      </c>
      <c r="P284" s="83" t="s">
        <v>380</v>
      </c>
      <c r="Q284" s="83" t="s">
        <v>380</v>
      </c>
      <c r="R284" s="83"/>
      <c r="S284" s="83"/>
      <c r="T284" s="118"/>
      <c r="U284" s="118"/>
      <c r="V284" s="118"/>
      <c r="W284" s="118"/>
      <c r="X284" s="118"/>
      <c r="Y284" s="118"/>
      <c r="Z284" s="118"/>
    </row>
    <row r="285" spans="1:26" ht="16.5" customHeight="1">
      <c r="A285" s="735" t="s">
        <v>10840</v>
      </c>
      <c r="B285" s="736" t="s">
        <v>9237</v>
      </c>
      <c r="C285" s="736" t="s">
        <v>8943</v>
      </c>
      <c r="D285" s="737" t="s">
        <v>10841</v>
      </c>
      <c r="E285" s="103" t="s">
        <v>10842</v>
      </c>
      <c r="F285" s="738" t="s">
        <v>10843</v>
      </c>
      <c r="G285" s="172">
        <v>1</v>
      </c>
      <c r="H285" s="103" t="s">
        <v>10844</v>
      </c>
      <c r="I285" s="103" t="s">
        <v>10845</v>
      </c>
      <c r="J285" s="83"/>
      <c r="K285" s="104"/>
      <c r="L285" s="734"/>
      <c r="M285" s="117"/>
      <c r="N285" s="130"/>
      <c r="O285" s="83" t="s">
        <v>380</v>
      </c>
      <c r="P285" s="83" t="s">
        <v>380</v>
      </c>
      <c r="Q285" s="83" t="s">
        <v>380</v>
      </c>
      <c r="R285" s="83"/>
      <c r="S285" s="83"/>
      <c r="T285" s="118"/>
      <c r="U285" s="118"/>
      <c r="V285" s="118"/>
      <c r="W285" s="118"/>
      <c r="X285" s="118"/>
      <c r="Y285" s="118"/>
      <c r="Z285" s="118"/>
    </row>
    <row r="286" spans="1:26" ht="16.5" customHeight="1">
      <c r="A286" s="666"/>
      <c r="B286" s="666"/>
      <c r="C286" s="666"/>
      <c r="D286" s="666"/>
      <c r="E286" s="103" t="s">
        <v>10847</v>
      </c>
      <c r="F286" s="666"/>
      <c r="G286" s="172">
        <v>2</v>
      </c>
      <c r="H286" s="103" t="s">
        <v>10848</v>
      </c>
      <c r="I286" s="103" t="s">
        <v>10849</v>
      </c>
      <c r="J286" s="83"/>
      <c r="K286" s="104"/>
      <c r="L286" s="666"/>
      <c r="M286" s="117"/>
      <c r="N286" s="130"/>
      <c r="O286" s="83" t="s">
        <v>380</v>
      </c>
      <c r="P286" s="83" t="s">
        <v>380</v>
      </c>
      <c r="Q286" s="83" t="s">
        <v>380</v>
      </c>
      <c r="R286" s="83" t="s">
        <v>103</v>
      </c>
      <c r="S286" s="83"/>
      <c r="T286" s="118"/>
      <c r="U286" s="118"/>
      <c r="V286" s="118"/>
      <c r="W286" s="118"/>
      <c r="X286" s="118"/>
      <c r="Y286" s="118"/>
      <c r="Z286" s="118"/>
    </row>
    <row r="287" spans="1:26" ht="16.5" customHeight="1">
      <c r="A287" s="80" t="s">
        <v>10850</v>
      </c>
      <c r="B287" s="209" t="s">
        <v>9237</v>
      </c>
      <c r="C287" s="209" t="s">
        <v>8943</v>
      </c>
      <c r="D287" s="82" t="s">
        <v>10853</v>
      </c>
      <c r="E287" s="103" t="s">
        <v>10855</v>
      </c>
      <c r="F287" s="103" t="s">
        <v>10856</v>
      </c>
      <c r="G287" s="172">
        <v>1</v>
      </c>
      <c r="H287" s="103" t="s">
        <v>10858</v>
      </c>
      <c r="I287" s="103" t="s">
        <v>10849</v>
      </c>
      <c r="J287" s="83"/>
      <c r="K287" s="104"/>
      <c r="L287" s="83"/>
      <c r="M287" s="117"/>
      <c r="N287" s="130"/>
      <c r="O287" s="83" t="s">
        <v>380</v>
      </c>
      <c r="P287" s="83" t="s">
        <v>380</v>
      </c>
      <c r="Q287" s="83" t="s">
        <v>380</v>
      </c>
      <c r="R287" s="83" t="s">
        <v>103</v>
      </c>
      <c r="S287" s="83"/>
      <c r="T287" s="118"/>
      <c r="U287" s="118"/>
      <c r="V287" s="118"/>
      <c r="W287" s="118"/>
      <c r="X287" s="118"/>
      <c r="Y287" s="118"/>
      <c r="Z287" s="118"/>
    </row>
    <row r="288" spans="1:26" ht="16.5" customHeight="1">
      <c r="A288" s="735" t="s">
        <v>10860</v>
      </c>
      <c r="B288" s="735" t="s">
        <v>9237</v>
      </c>
      <c r="C288" s="735" t="s">
        <v>8943</v>
      </c>
      <c r="D288" s="740" t="s">
        <v>10861</v>
      </c>
      <c r="E288" s="98" t="s">
        <v>10842</v>
      </c>
      <c r="F288" s="746" t="s">
        <v>10843</v>
      </c>
      <c r="G288" s="172">
        <v>1</v>
      </c>
      <c r="H288" s="98" t="s">
        <v>10844</v>
      </c>
      <c r="I288" s="98" t="s">
        <v>10865</v>
      </c>
      <c r="J288" s="83"/>
      <c r="K288" s="104"/>
      <c r="L288" s="734"/>
      <c r="M288" s="238"/>
      <c r="N288" s="130"/>
      <c r="O288" s="83" t="s">
        <v>380</v>
      </c>
      <c r="P288" s="83" t="s">
        <v>380</v>
      </c>
      <c r="Q288" s="83" t="s">
        <v>380</v>
      </c>
      <c r="R288" s="83" t="s">
        <v>63</v>
      </c>
      <c r="S288" s="83"/>
      <c r="T288" s="118"/>
      <c r="U288" s="118"/>
      <c r="V288" s="118"/>
      <c r="W288" s="118"/>
      <c r="X288" s="118"/>
      <c r="Y288" s="118"/>
      <c r="Z288" s="118"/>
    </row>
    <row r="289" spans="1:26" ht="16.5" customHeight="1">
      <c r="A289" s="666"/>
      <c r="B289" s="666"/>
      <c r="C289" s="666"/>
      <c r="D289" s="666"/>
      <c r="E289" s="98" t="s">
        <v>10847</v>
      </c>
      <c r="F289" s="666"/>
      <c r="G289" s="172">
        <v>2</v>
      </c>
      <c r="H289" s="103" t="s">
        <v>10848</v>
      </c>
      <c r="I289" s="98" t="s">
        <v>10869</v>
      </c>
      <c r="J289" s="83"/>
      <c r="K289" s="104"/>
      <c r="L289" s="666"/>
      <c r="M289" s="238"/>
      <c r="N289" s="130"/>
      <c r="O289" s="83" t="s">
        <v>380</v>
      </c>
      <c r="P289" s="83" t="s">
        <v>380</v>
      </c>
      <c r="Q289" s="83" t="s">
        <v>380</v>
      </c>
      <c r="R289" s="83" t="s">
        <v>63</v>
      </c>
      <c r="S289" s="83"/>
      <c r="T289" s="118"/>
      <c r="U289" s="118"/>
      <c r="V289" s="118"/>
      <c r="W289" s="118"/>
      <c r="X289" s="118"/>
      <c r="Y289" s="118"/>
      <c r="Z289" s="118"/>
    </row>
    <row r="290" spans="1:26" ht="16.5" customHeight="1">
      <c r="A290" s="80" t="s">
        <v>10872</v>
      </c>
      <c r="B290" s="218" t="s">
        <v>9237</v>
      </c>
      <c r="C290" s="218" t="s">
        <v>8943</v>
      </c>
      <c r="D290" s="81" t="s">
        <v>10873</v>
      </c>
      <c r="E290" s="98" t="s">
        <v>10855</v>
      </c>
      <c r="F290" s="98" t="s">
        <v>10856</v>
      </c>
      <c r="G290" s="172">
        <v>1</v>
      </c>
      <c r="H290" s="98" t="s">
        <v>10858</v>
      </c>
      <c r="I290" s="98" t="s">
        <v>10869</v>
      </c>
      <c r="J290" s="83"/>
      <c r="K290" s="104"/>
      <c r="L290" s="83"/>
      <c r="M290" s="117"/>
      <c r="N290" s="130"/>
      <c r="O290" s="83" t="s">
        <v>380</v>
      </c>
      <c r="P290" s="83" t="s">
        <v>380</v>
      </c>
      <c r="Q290" s="83" t="s">
        <v>380</v>
      </c>
      <c r="R290" s="83" t="s">
        <v>63</v>
      </c>
      <c r="S290" s="83"/>
      <c r="T290" s="118"/>
      <c r="U290" s="118"/>
      <c r="V290" s="118"/>
      <c r="W290" s="118"/>
      <c r="X290" s="118"/>
      <c r="Y290" s="118"/>
      <c r="Z290" s="118"/>
    </row>
    <row r="291" spans="1:26" ht="16.5" customHeight="1">
      <c r="A291" s="608" t="s">
        <v>6145</v>
      </c>
      <c r="B291" s="633" t="s">
        <v>9237</v>
      </c>
      <c r="C291" s="633" t="s">
        <v>8943</v>
      </c>
      <c r="D291" s="627" t="s">
        <v>10878</v>
      </c>
      <c r="E291" s="634" t="s">
        <v>10880</v>
      </c>
      <c r="F291" s="634" t="s">
        <v>10856</v>
      </c>
      <c r="G291" s="633">
        <v>1</v>
      </c>
      <c r="H291" s="634" t="s">
        <v>10882</v>
      </c>
      <c r="I291" s="634" t="s">
        <v>10883</v>
      </c>
      <c r="J291" s="83"/>
      <c r="K291" s="104"/>
      <c r="L291" s="83"/>
      <c r="M291" s="117"/>
      <c r="N291" s="130"/>
      <c r="O291" s="83" t="s">
        <v>380</v>
      </c>
      <c r="P291" s="83" t="s">
        <v>380</v>
      </c>
      <c r="Q291" s="83" t="s">
        <v>380</v>
      </c>
      <c r="R291" s="83" t="s">
        <v>101</v>
      </c>
      <c r="S291" s="83"/>
      <c r="T291" s="118"/>
      <c r="U291" s="118"/>
      <c r="V291" s="118"/>
      <c r="W291" s="118"/>
      <c r="X291" s="118"/>
      <c r="Y291" s="118"/>
      <c r="Z291" s="118"/>
    </row>
    <row r="292" spans="1:26" ht="16.5" customHeight="1">
      <c r="A292" s="80" t="s">
        <v>3491</v>
      </c>
      <c r="B292" s="209" t="s">
        <v>9237</v>
      </c>
      <c r="C292" s="209" t="s">
        <v>8943</v>
      </c>
      <c r="D292" s="302" t="s">
        <v>10886</v>
      </c>
      <c r="E292" s="302" t="s">
        <v>10887</v>
      </c>
      <c r="F292" s="120" t="s">
        <v>2893</v>
      </c>
      <c r="G292" s="26">
        <v>1</v>
      </c>
      <c r="H292" s="120" t="s">
        <v>10889</v>
      </c>
      <c r="I292" s="167" t="s">
        <v>10890</v>
      </c>
      <c r="J292" s="86"/>
      <c r="K292" s="104"/>
      <c r="L292" s="83"/>
      <c r="M292" s="117"/>
      <c r="N292" s="223"/>
      <c r="O292" s="83" t="s">
        <v>380</v>
      </c>
      <c r="P292" s="83" t="s">
        <v>380</v>
      </c>
      <c r="Q292" s="83" t="s">
        <v>380</v>
      </c>
      <c r="R292" s="83"/>
      <c r="S292" s="83"/>
      <c r="T292" s="118"/>
      <c r="U292" s="118"/>
      <c r="V292" s="118"/>
      <c r="W292" s="118"/>
      <c r="X292" s="118"/>
      <c r="Y292" s="118"/>
      <c r="Z292" s="118"/>
    </row>
    <row r="293" spans="1:26" ht="115.5" customHeight="1">
      <c r="A293" s="747" t="s">
        <v>10892</v>
      </c>
      <c r="B293" s="749" t="s">
        <v>9237</v>
      </c>
      <c r="C293" s="749" t="s">
        <v>8943</v>
      </c>
      <c r="D293" s="740" t="s">
        <v>10886</v>
      </c>
      <c r="E293" s="740" t="s">
        <v>10894</v>
      </c>
      <c r="F293" s="740" t="s">
        <v>2893</v>
      </c>
      <c r="G293" s="26">
        <v>1</v>
      </c>
      <c r="H293" s="120" t="s">
        <v>10897</v>
      </c>
      <c r="I293" s="171" t="s">
        <v>10898</v>
      </c>
      <c r="J293" s="86"/>
      <c r="K293" s="104"/>
      <c r="L293" s="748"/>
      <c r="M293" s="117"/>
      <c r="N293" s="223"/>
      <c r="O293" s="83" t="s">
        <v>380</v>
      </c>
      <c r="P293" s="83" t="s">
        <v>380</v>
      </c>
      <c r="Q293" s="83" t="s">
        <v>380</v>
      </c>
      <c r="R293" s="83"/>
      <c r="S293" s="83"/>
      <c r="T293" s="118"/>
      <c r="U293" s="118"/>
      <c r="V293" s="118"/>
      <c r="W293" s="118"/>
      <c r="X293" s="118"/>
      <c r="Y293" s="118"/>
      <c r="Z293" s="118"/>
    </row>
    <row r="294" spans="1:26" ht="16.5" customHeight="1">
      <c r="A294" s="666"/>
      <c r="B294" s="666"/>
      <c r="C294" s="666"/>
      <c r="D294" s="666"/>
      <c r="E294" s="666"/>
      <c r="F294" s="666"/>
      <c r="G294" s="26">
        <v>2</v>
      </c>
      <c r="H294" s="120" t="s">
        <v>2939</v>
      </c>
      <c r="I294" s="171" t="s">
        <v>10901</v>
      </c>
      <c r="J294" s="86"/>
      <c r="K294" s="104"/>
      <c r="L294" s="666"/>
      <c r="M294" s="117"/>
      <c r="N294" s="223"/>
      <c r="O294" s="83" t="s">
        <v>380</v>
      </c>
      <c r="P294" s="83" t="s">
        <v>380</v>
      </c>
      <c r="Q294" s="83" t="s">
        <v>380</v>
      </c>
      <c r="R294" s="83"/>
      <c r="S294" s="83"/>
      <c r="T294" s="118"/>
      <c r="U294" s="118"/>
      <c r="V294" s="118"/>
      <c r="W294" s="118"/>
      <c r="X294" s="118"/>
      <c r="Y294" s="118"/>
      <c r="Z294" s="118"/>
    </row>
    <row r="295" spans="1:26" ht="115.5" customHeight="1">
      <c r="A295" s="747" t="s">
        <v>10905</v>
      </c>
      <c r="B295" s="749" t="s">
        <v>9237</v>
      </c>
      <c r="C295" s="749" t="s">
        <v>8943</v>
      </c>
      <c r="D295" s="740" t="s">
        <v>10886</v>
      </c>
      <c r="E295" s="740" t="s">
        <v>10908</v>
      </c>
      <c r="F295" s="740" t="s">
        <v>2893</v>
      </c>
      <c r="G295" s="26">
        <v>1</v>
      </c>
      <c r="H295" s="120" t="s">
        <v>10909</v>
      </c>
      <c r="I295" s="98" t="s">
        <v>10898</v>
      </c>
      <c r="J295" s="86"/>
      <c r="K295" s="104"/>
      <c r="L295" s="748"/>
      <c r="M295" s="117"/>
      <c r="N295" s="223"/>
      <c r="O295" s="83" t="s">
        <v>380</v>
      </c>
      <c r="P295" s="83" t="s">
        <v>380</v>
      </c>
      <c r="Q295" s="83" t="s">
        <v>380</v>
      </c>
      <c r="R295" s="83"/>
      <c r="S295" s="83"/>
      <c r="T295" s="118"/>
      <c r="U295" s="118"/>
      <c r="V295" s="118"/>
      <c r="W295" s="118"/>
      <c r="X295" s="118"/>
      <c r="Y295" s="118"/>
      <c r="Z295" s="118"/>
    </row>
    <row r="296" spans="1:26" ht="16.5" customHeight="1">
      <c r="A296" s="666"/>
      <c r="B296" s="666"/>
      <c r="C296" s="666"/>
      <c r="D296" s="666"/>
      <c r="E296" s="666"/>
      <c r="F296" s="666"/>
      <c r="G296" s="26">
        <v>2</v>
      </c>
      <c r="H296" s="120" t="s">
        <v>2939</v>
      </c>
      <c r="I296" s="171" t="s">
        <v>10901</v>
      </c>
      <c r="J296" s="86"/>
      <c r="K296" s="104"/>
      <c r="L296" s="666"/>
      <c r="M296" s="117"/>
      <c r="N296" s="223"/>
      <c r="O296" s="83" t="s">
        <v>380</v>
      </c>
      <c r="P296" s="83" t="s">
        <v>380</v>
      </c>
      <c r="Q296" s="83" t="s">
        <v>380</v>
      </c>
      <c r="R296" s="83"/>
      <c r="S296" s="83"/>
      <c r="T296" s="118"/>
      <c r="U296" s="118"/>
      <c r="V296" s="118"/>
      <c r="W296" s="118"/>
      <c r="X296" s="118"/>
      <c r="Y296" s="118"/>
      <c r="Z296" s="118"/>
    </row>
    <row r="297" spans="1:26" ht="115.5" customHeight="1">
      <c r="A297" s="747" t="s">
        <v>10916</v>
      </c>
      <c r="B297" s="749" t="s">
        <v>9237</v>
      </c>
      <c r="C297" s="749" t="s">
        <v>8943</v>
      </c>
      <c r="D297" s="740" t="s">
        <v>10886</v>
      </c>
      <c r="E297" s="740" t="s">
        <v>10920</v>
      </c>
      <c r="F297" s="740" t="s">
        <v>2893</v>
      </c>
      <c r="G297" s="26">
        <v>1</v>
      </c>
      <c r="H297" s="120" t="s">
        <v>10921</v>
      </c>
      <c r="I297" s="98" t="s">
        <v>10898</v>
      </c>
      <c r="J297" s="86"/>
      <c r="K297" s="104"/>
      <c r="L297" s="748"/>
      <c r="M297" s="117"/>
      <c r="N297" s="223"/>
      <c r="O297" s="83" t="s">
        <v>380</v>
      </c>
      <c r="P297" s="83" t="s">
        <v>380</v>
      </c>
      <c r="Q297" s="83" t="s">
        <v>380</v>
      </c>
      <c r="R297" s="83"/>
      <c r="S297" s="83"/>
      <c r="T297" s="118"/>
      <c r="U297" s="118"/>
      <c r="V297" s="118"/>
      <c r="W297" s="118"/>
      <c r="X297" s="118"/>
      <c r="Y297" s="118"/>
      <c r="Z297" s="118"/>
    </row>
    <row r="298" spans="1:26" ht="16.5" customHeight="1">
      <c r="A298" s="666"/>
      <c r="B298" s="666"/>
      <c r="C298" s="666"/>
      <c r="D298" s="666"/>
      <c r="E298" s="666"/>
      <c r="F298" s="666"/>
      <c r="G298" s="26">
        <v>2</v>
      </c>
      <c r="H298" s="120" t="s">
        <v>2939</v>
      </c>
      <c r="I298" s="171" t="s">
        <v>10901</v>
      </c>
      <c r="J298" s="86"/>
      <c r="K298" s="104"/>
      <c r="L298" s="666"/>
      <c r="M298" s="117"/>
      <c r="N298" s="223"/>
      <c r="O298" s="83" t="s">
        <v>380</v>
      </c>
      <c r="P298" s="83" t="s">
        <v>380</v>
      </c>
      <c r="Q298" s="83" t="s">
        <v>380</v>
      </c>
      <c r="R298" s="83"/>
      <c r="S298" s="83"/>
      <c r="T298" s="118"/>
      <c r="U298" s="118"/>
      <c r="V298" s="118"/>
      <c r="W298" s="118"/>
      <c r="X298" s="118"/>
      <c r="Y298" s="118"/>
      <c r="Z298" s="118"/>
    </row>
    <row r="299" spans="1:26" ht="115.5" customHeight="1">
      <c r="A299" s="747" t="s">
        <v>10927</v>
      </c>
      <c r="B299" s="749" t="s">
        <v>9237</v>
      </c>
      <c r="C299" s="749" t="s">
        <v>8943</v>
      </c>
      <c r="D299" s="740" t="s">
        <v>10886</v>
      </c>
      <c r="E299" s="740" t="s">
        <v>10931</v>
      </c>
      <c r="F299" s="740" t="s">
        <v>2893</v>
      </c>
      <c r="G299" s="26">
        <v>1</v>
      </c>
      <c r="H299" s="120" t="s">
        <v>10932</v>
      </c>
      <c r="I299" s="81" t="s">
        <v>10933</v>
      </c>
      <c r="J299" s="86"/>
      <c r="K299" s="104"/>
      <c r="L299" s="748"/>
      <c r="M299" s="117"/>
      <c r="N299" s="223"/>
      <c r="O299" s="83" t="s">
        <v>380</v>
      </c>
      <c r="P299" s="83" t="s">
        <v>380</v>
      </c>
      <c r="Q299" s="83" t="s">
        <v>380</v>
      </c>
      <c r="R299" s="83"/>
      <c r="S299" s="83"/>
      <c r="T299" s="118"/>
      <c r="U299" s="118"/>
      <c r="V299" s="118"/>
      <c r="W299" s="118"/>
      <c r="X299" s="118"/>
      <c r="Y299" s="118"/>
      <c r="Z299" s="118"/>
    </row>
    <row r="300" spans="1:26" ht="16.5" customHeight="1">
      <c r="A300" s="666"/>
      <c r="B300" s="666"/>
      <c r="C300" s="666"/>
      <c r="D300" s="666"/>
      <c r="E300" s="666"/>
      <c r="F300" s="666"/>
      <c r="G300" s="26">
        <v>2</v>
      </c>
      <c r="H300" s="120" t="s">
        <v>2939</v>
      </c>
      <c r="I300" s="171" t="s">
        <v>10901</v>
      </c>
      <c r="J300" s="86"/>
      <c r="K300" s="104"/>
      <c r="L300" s="666"/>
      <c r="M300" s="117"/>
      <c r="N300" s="223"/>
      <c r="O300" s="83" t="s">
        <v>380</v>
      </c>
      <c r="P300" s="83" t="s">
        <v>380</v>
      </c>
      <c r="Q300" s="83" t="s">
        <v>380</v>
      </c>
      <c r="R300" s="83"/>
      <c r="S300" s="83"/>
      <c r="T300" s="118"/>
      <c r="U300" s="118"/>
      <c r="V300" s="118"/>
      <c r="W300" s="118"/>
      <c r="X300" s="118"/>
      <c r="Y300" s="118"/>
      <c r="Z300" s="118"/>
    </row>
    <row r="301" spans="1:26" ht="115.5" customHeight="1">
      <c r="A301" s="747" t="s">
        <v>10939</v>
      </c>
      <c r="B301" s="749" t="s">
        <v>9237</v>
      </c>
      <c r="C301" s="749" t="s">
        <v>8943</v>
      </c>
      <c r="D301" s="740" t="s">
        <v>10886</v>
      </c>
      <c r="E301" s="740" t="s">
        <v>10940</v>
      </c>
      <c r="F301" s="740" t="s">
        <v>2893</v>
      </c>
      <c r="G301" s="26">
        <v>1</v>
      </c>
      <c r="H301" s="120" t="s">
        <v>10941</v>
      </c>
      <c r="I301" s="98" t="s">
        <v>10942</v>
      </c>
      <c r="J301" s="86"/>
      <c r="K301" s="104"/>
      <c r="L301" s="748"/>
      <c r="M301" s="117"/>
      <c r="N301" s="223"/>
      <c r="O301" s="83" t="s">
        <v>380</v>
      </c>
      <c r="P301" s="83" t="s">
        <v>380</v>
      </c>
      <c r="Q301" s="83" t="s">
        <v>380</v>
      </c>
      <c r="R301" s="83"/>
      <c r="S301" s="83"/>
      <c r="T301" s="118"/>
      <c r="U301" s="118"/>
      <c r="V301" s="118"/>
      <c r="W301" s="118"/>
      <c r="X301" s="118"/>
      <c r="Y301" s="118"/>
      <c r="Z301" s="118"/>
    </row>
    <row r="302" spans="1:26" ht="16.5" customHeight="1">
      <c r="A302" s="666"/>
      <c r="B302" s="666"/>
      <c r="C302" s="666"/>
      <c r="D302" s="666"/>
      <c r="E302" s="666"/>
      <c r="F302" s="666"/>
      <c r="G302" s="26">
        <v>2</v>
      </c>
      <c r="H302" s="120" t="s">
        <v>2939</v>
      </c>
      <c r="I302" s="171" t="s">
        <v>10901</v>
      </c>
      <c r="J302" s="86"/>
      <c r="K302" s="104"/>
      <c r="L302" s="666"/>
      <c r="M302" s="117"/>
      <c r="N302" s="223"/>
      <c r="O302" s="83" t="s">
        <v>380</v>
      </c>
      <c r="P302" s="83" t="s">
        <v>380</v>
      </c>
      <c r="Q302" s="83" t="s">
        <v>380</v>
      </c>
      <c r="R302" s="83"/>
      <c r="S302" s="83"/>
      <c r="T302" s="118"/>
      <c r="U302" s="118"/>
      <c r="V302" s="118"/>
      <c r="W302" s="118"/>
      <c r="X302" s="118"/>
      <c r="Y302" s="118"/>
      <c r="Z302" s="118"/>
    </row>
    <row r="303" spans="1:26" ht="16.5" customHeight="1">
      <c r="A303" s="80" t="s">
        <v>10945</v>
      </c>
      <c r="B303" s="209" t="s">
        <v>9237</v>
      </c>
      <c r="C303" s="209" t="s">
        <v>8943</v>
      </c>
      <c r="D303" s="299" t="s">
        <v>10886</v>
      </c>
      <c r="E303" s="353" t="s">
        <v>10947</v>
      </c>
      <c r="F303" s="120" t="s">
        <v>2854</v>
      </c>
      <c r="G303" s="26">
        <v>1</v>
      </c>
      <c r="H303" s="120" t="s">
        <v>10950</v>
      </c>
      <c r="I303" s="98" t="s">
        <v>10952</v>
      </c>
      <c r="J303" s="86"/>
      <c r="K303" s="104"/>
      <c r="L303" s="83"/>
      <c r="M303" s="117"/>
      <c r="N303" s="223"/>
      <c r="O303" s="83" t="s">
        <v>380</v>
      </c>
      <c r="P303" s="83" t="s">
        <v>380</v>
      </c>
      <c r="Q303" s="83" t="s">
        <v>380</v>
      </c>
      <c r="R303" s="83"/>
      <c r="S303" s="83"/>
      <c r="T303" s="118"/>
      <c r="U303" s="118"/>
      <c r="V303" s="118"/>
      <c r="W303" s="118"/>
      <c r="X303" s="118"/>
      <c r="Y303" s="118"/>
      <c r="Z303" s="118"/>
    </row>
    <row r="304" spans="1:26" ht="99" customHeight="1">
      <c r="A304" s="747" t="s">
        <v>10954</v>
      </c>
      <c r="B304" s="749" t="s">
        <v>9237</v>
      </c>
      <c r="C304" s="749" t="s">
        <v>8943</v>
      </c>
      <c r="D304" s="740" t="s">
        <v>10886</v>
      </c>
      <c r="E304" s="740" t="s">
        <v>10960</v>
      </c>
      <c r="F304" s="740" t="s">
        <v>10843</v>
      </c>
      <c r="G304" s="26">
        <v>1</v>
      </c>
      <c r="H304" s="120" t="s">
        <v>10961</v>
      </c>
      <c r="I304" s="171" t="s">
        <v>10898</v>
      </c>
      <c r="J304" s="86"/>
      <c r="K304" s="104"/>
      <c r="L304" s="748"/>
      <c r="M304" s="117"/>
      <c r="N304" s="223"/>
      <c r="O304" s="83" t="s">
        <v>380</v>
      </c>
      <c r="P304" s="83" t="s">
        <v>380</v>
      </c>
      <c r="Q304" s="83" t="s">
        <v>380</v>
      </c>
      <c r="R304" s="83"/>
      <c r="S304" s="83"/>
      <c r="T304" s="118"/>
      <c r="U304" s="118"/>
      <c r="V304" s="118"/>
      <c r="W304" s="118"/>
      <c r="X304" s="118"/>
      <c r="Y304" s="118"/>
      <c r="Z304" s="118"/>
    </row>
    <row r="305" spans="1:26" ht="16.5" customHeight="1">
      <c r="A305" s="665"/>
      <c r="B305" s="665"/>
      <c r="C305" s="665"/>
      <c r="D305" s="665"/>
      <c r="E305" s="665"/>
      <c r="F305" s="665"/>
      <c r="G305" s="26">
        <v>2</v>
      </c>
      <c r="H305" s="120" t="s">
        <v>2939</v>
      </c>
      <c r="I305" s="171" t="s">
        <v>10901</v>
      </c>
      <c r="J305" s="86"/>
      <c r="K305" s="104"/>
      <c r="L305" s="665"/>
      <c r="M305" s="117"/>
      <c r="N305" s="223"/>
      <c r="O305" s="83" t="s">
        <v>380</v>
      </c>
      <c r="P305" s="83" t="s">
        <v>380</v>
      </c>
      <c r="Q305" s="83" t="s">
        <v>380</v>
      </c>
      <c r="R305" s="83"/>
      <c r="S305" s="83"/>
      <c r="T305" s="118"/>
      <c r="U305" s="118"/>
      <c r="V305" s="118"/>
      <c r="W305" s="118"/>
      <c r="X305" s="118"/>
      <c r="Y305" s="118"/>
      <c r="Z305" s="118"/>
    </row>
    <row r="306" spans="1:26" ht="16.5" customHeight="1">
      <c r="A306" s="665"/>
      <c r="B306" s="665"/>
      <c r="C306" s="665"/>
      <c r="D306" s="665"/>
      <c r="E306" s="665"/>
      <c r="F306" s="665"/>
      <c r="G306" s="26">
        <v>3</v>
      </c>
      <c r="H306" s="120" t="s">
        <v>10970</v>
      </c>
      <c r="I306" s="98" t="s">
        <v>10971</v>
      </c>
      <c r="J306" s="86"/>
      <c r="K306" s="104"/>
      <c r="L306" s="665"/>
      <c r="M306" s="117"/>
      <c r="N306" s="223"/>
      <c r="O306" s="83" t="s">
        <v>380</v>
      </c>
      <c r="P306" s="83" t="s">
        <v>380</v>
      </c>
      <c r="Q306" s="83" t="s">
        <v>380</v>
      </c>
      <c r="R306" s="83" t="s">
        <v>103</v>
      </c>
      <c r="S306" s="83"/>
      <c r="T306" s="118"/>
      <c r="U306" s="118"/>
      <c r="V306" s="118"/>
      <c r="W306" s="118"/>
      <c r="X306" s="118"/>
      <c r="Y306" s="118"/>
      <c r="Z306" s="118"/>
    </row>
    <row r="307" spans="1:26" ht="16.5" customHeight="1">
      <c r="A307" s="665"/>
      <c r="B307" s="665"/>
      <c r="C307" s="665"/>
      <c r="D307" s="665"/>
      <c r="E307" s="665"/>
      <c r="F307" s="665"/>
      <c r="G307" s="26">
        <v>4</v>
      </c>
      <c r="H307" s="120" t="s">
        <v>10974</v>
      </c>
      <c r="I307" s="98" t="s">
        <v>10971</v>
      </c>
      <c r="J307" s="86"/>
      <c r="K307" s="104"/>
      <c r="L307" s="665"/>
      <c r="M307" s="117"/>
      <c r="N307" s="223"/>
      <c r="O307" s="83" t="s">
        <v>380</v>
      </c>
      <c r="P307" s="83" t="s">
        <v>380</v>
      </c>
      <c r="Q307" s="83" t="s">
        <v>380</v>
      </c>
      <c r="R307" s="83"/>
      <c r="S307" s="83"/>
      <c r="T307" s="118"/>
      <c r="U307" s="118"/>
      <c r="V307" s="118"/>
      <c r="W307" s="118"/>
      <c r="X307" s="118"/>
      <c r="Y307" s="118"/>
      <c r="Z307" s="118"/>
    </row>
    <row r="308" spans="1:26" ht="16.5" customHeight="1">
      <c r="A308" s="665"/>
      <c r="B308" s="665"/>
      <c r="C308" s="665"/>
      <c r="D308" s="665"/>
      <c r="E308" s="665"/>
      <c r="F308" s="665"/>
      <c r="G308" s="26">
        <v>5</v>
      </c>
      <c r="H308" s="120" t="s">
        <v>10977</v>
      </c>
      <c r="I308" s="171" t="s">
        <v>10901</v>
      </c>
      <c r="J308" s="86"/>
      <c r="K308" s="104"/>
      <c r="L308" s="665"/>
      <c r="M308" s="117"/>
      <c r="N308" s="223"/>
      <c r="O308" s="83" t="s">
        <v>380</v>
      </c>
      <c r="P308" s="83" t="s">
        <v>380</v>
      </c>
      <c r="Q308" s="83" t="s">
        <v>380</v>
      </c>
      <c r="R308" s="83"/>
      <c r="S308" s="83"/>
      <c r="T308" s="118"/>
      <c r="U308" s="118"/>
      <c r="V308" s="118"/>
      <c r="W308" s="118"/>
      <c r="X308" s="118"/>
      <c r="Y308" s="118"/>
      <c r="Z308" s="118"/>
    </row>
    <row r="309" spans="1:26" ht="16.5" customHeight="1">
      <c r="A309" s="665"/>
      <c r="B309" s="665"/>
      <c r="C309" s="665"/>
      <c r="D309" s="665"/>
      <c r="E309" s="665"/>
      <c r="F309" s="665"/>
      <c r="G309" s="26">
        <v>6</v>
      </c>
      <c r="H309" s="120" t="s">
        <v>10981</v>
      </c>
      <c r="I309" s="98" t="s">
        <v>10982</v>
      </c>
      <c r="J309" s="86"/>
      <c r="K309" s="104"/>
      <c r="L309" s="665"/>
      <c r="M309" s="117"/>
      <c r="N309" s="223"/>
      <c r="O309" s="83" t="s">
        <v>380</v>
      </c>
      <c r="P309" s="83" t="s">
        <v>380</v>
      </c>
      <c r="Q309" s="83" t="s">
        <v>380</v>
      </c>
      <c r="R309" s="83" t="s">
        <v>67</v>
      </c>
      <c r="S309" s="83"/>
      <c r="T309" s="118"/>
      <c r="U309" s="118"/>
      <c r="V309" s="118"/>
      <c r="W309" s="118"/>
      <c r="X309" s="118"/>
      <c r="Y309" s="118"/>
      <c r="Z309" s="118"/>
    </row>
    <row r="310" spans="1:26" ht="16.5" customHeight="1">
      <c r="A310" s="665"/>
      <c r="B310" s="665"/>
      <c r="C310" s="665"/>
      <c r="D310" s="665"/>
      <c r="E310" s="665"/>
      <c r="F310" s="665"/>
      <c r="G310" s="26">
        <v>7</v>
      </c>
      <c r="H310" s="120" t="s">
        <v>10985</v>
      </c>
      <c r="I310" s="98" t="s">
        <v>10982</v>
      </c>
      <c r="J310" s="86"/>
      <c r="K310" s="104"/>
      <c r="L310" s="665"/>
      <c r="M310" s="117"/>
      <c r="N310" s="223"/>
      <c r="O310" s="83" t="s">
        <v>380</v>
      </c>
      <c r="P310" s="83" t="s">
        <v>380</v>
      </c>
      <c r="Q310" s="83" t="s">
        <v>380</v>
      </c>
      <c r="R310" s="83" t="s">
        <v>67</v>
      </c>
      <c r="S310" s="83"/>
      <c r="T310" s="118"/>
      <c r="U310" s="118"/>
      <c r="V310" s="118"/>
      <c r="W310" s="118"/>
      <c r="X310" s="118"/>
      <c r="Y310" s="118"/>
      <c r="Z310" s="118"/>
    </row>
    <row r="311" spans="1:26" ht="16.5" customHeight="1">
      <c r="A311" s="666"/>
      <c r="B311" s="666"/>
      <c r="C311" s="666"/>
      <c r="D311" s="666"/>
      <c r="E311" s="666"/>
      <c r="F311" s="666"/>
      <c r="G311" s="26">
        <v>8</v>
      </c>
      <c r="H311" s="120" t="s">
        <v>10977</v>
      </c>
      <c r="I311" s="171" t="s">
        <v>10901</v>
      </c>
      <c r="J311" s="86"/>
      <c r="K311" s="104"/>
      <c r="L311" s="666"/>
      <c r="M311" s="354"/>
      <c r="N311" s="223"/>
      <c r="O311" s="83" t="s">
        <v>380</v>
      </c>
      <c r="P311" s="83" t="s">
        <v>380</v>
      </c>
      <c r="Q311" s="83" t="s">
        <v>380</v>
      </c>
      <c r="R311" s="83"/>
      <c r="S311" s="83"/>
      <c r="T311" s="118"/>
      <c r="U311" s="118"/>
      <c r="V311" s="118"/>
      <c r="W311" s="118"/>
      <c r="X311" s="118"/>
      <c r="Y311" s="118"/>
      <c r="Z311" s="118"/>
    </row>
    <row r="312" spans="1:26" ht="16.5" customHeight="1">
      <c r="A312" s="80" t="s">
        <v>10993</v>
      </c>
      <c r="B312" s="209" t="s">
        <v>9237</v>
      </c>
      <c r="C312" s="209" t="s">
        <v>8943</v>
      </c>
      <c r="D312" s="355" t="s">
        <v>10886</v>
      </c>
      <c r="E312" s="355" t="s">
        <v>10994</v>
      </c>
      <c r="F312" s="154" t="s">
        <v>2854</v>
      </c>
      <c r="G312" s="26">
        <v>1</v>
      </c>
      <c r="H312" s="120" t="s">
        <v>10996</v>
      </c>
      <c r="I312" s="98" t="s">
        <v>10952</v>
      </c>
      <c r="J312" s="86"/>
      <c r="K312" s="104"/>
      <c r="L312" s="83"/>
      <c r="M312" s="356"/>
      <c r="N312" s="223"/>
      <c r="O312" s="83" t="s">
        <v>380</v>
      </c>
      <c r="P312" s="83" t="s">
        <v>380</v>
      </c>
      <c r="Q312" s="83" t="s">
        <v>380</v>
      </c>
      <c r="R312" s="83"/>
      <c r="S312" s="83"/>
      <c r="T312" s="118"/>
      <c r="U312" s="118"/>
      <c r="V312" s="118"/>
      <c r="W312" s="118"/>
      <c r="X312" s="118"/>
      <c r="Y312" s="118"/>
      <c r="Z312" s="118"/>
    </row>
    <row r="313" spans="1:26" ht="16.5" customHeight="1">
      <c r="A313" s="80" t="s">
        <v>11002</v>
      </c>
      <c r="B313" s="209" t="s">
        <v>9237</v>
      </c>
      <c r="C313" s="209" t="s">
        <v>8943</v>
      </c>
      <c r="D313" s="302" t="s">
        <v>10886</v>
      </c>
      <c r="E313" s="302" t="s">
        <v>611</v>
      </c>
      <c r="F313" s="120" t="s">
        <v>2854</v>
      </c>
      <c r="G313" s="26">
        <v>1</v>
      </c>
      <c r="H313" s="120" t="s">
        <v>11003</v>
      </c>
      <c r="I313" s="98" t="s">
        <v>10890</v>
      </c>
      <c r="J313" s="86"/>
      <c r="K313" s="104"/>
      <c r="L313" s="83"/>
      <c r="M313" s="117"/>
      <c r="N313" s="223"/>
      <c r="O313" s="83" t="s">
        <v>380</v>
      </c>
      <c r="P313" s="83" t="s">
        <v>380</v>
      </c>
      <c r="Q313" s="83" t="s">
        <v>380</v>
      </c>
      <c r="R313" s="83"/>
      <c r="S313" s="83"/>
      <c r="T313" s="118"/>
      <c r="U313" s="118"/>
      <c r="V313" s="118"/>
      <c r="W313" s="118"/>
      <c r="X313" s="118"/>
      <c r="Y313" s="118"/>
      <c r="Z313" s="118"/>
    </row>
    <row r="314" spans="1:26" ht="16.5" customHeight="1">
      <c r="A314" s="80" t="s">
        <v>11007</v>
      </c>
      <c r="B314" s="209" t="s">
        <v>9237</v>
      </c>
      <c r="C314" s="209" t="s">
        <v>8943</v>
      </c>
      <c r="D314" s="302" t="s">
        <v>10886</v>
      </c>
      <c r="E314" s="302" t="s">
        <v>11008</v>
      </c>
      <c r="F314" s="120" t="s">
        <v>2854</v>
      </c>
      <c r="G314" s="26">
        <v>1</v>
      </c>
      <c r="H314" s="120" t="s">
        <v>11009</v>
      </c>
      <c r="I314" s="98" t="s">
        <v>11011</v>
      </c>
      <c r="J314" s="86"/>
      <c r="K314" s="104"/>
      <c r="L314" s="83"/>
      <c r="M314" s="117"/>
      <c r="N314" s="223"/>
      <c r="O314" s="83" t="s">
        <v>380</v>
      </c>
      <c r="P314" s="83" t="s">
        <v>380</v>
      </c>
      <c r="Q314" s="83" t="s">
        <v>380</v>
      </c>
      <c r="R314" s="83"/>
      <c r="S314" s="83"/>
      <c r="T314" s="118"/>
      <c r="U314" s="118"/>
      <c r="V314" s="118"/>
      <c r="W314" s="118"/>
      <c r="X314" s="118"/>
      <c r="Y314" s="118"/>
      <c r="Z314" s="118"/>
    </row>
    <row r="315" spans="1:26" ht="16.5" customHeight="1">
      <c r="A315" s="80" t="s">
        <v>11014</v>
      </c>
      <c r="B315" s="209" t="s">
        <v>9237</v>
      </c>
      <c r="C315" s="209" t="s">
        <v>8943</v>
      </c>
      <c r="D315" s="302" t="s">
        <v>10886</v>
      </c>
      <c r="E315" s="302" t="s">
        <v>11016</v>
      </c>
      <c r="F315" s="120" t="s">
        <v>2854</v>
      </c>
      <c r="G315" s="26">
        <v>1</v>
      </c>
      <c r="H315" s="120" t="s">
        <v>11019</v>
      </c>
      <c r="I315" s="81" t="s">
        <v>11020</v>
      </c>
      <c r="J315" s="86"/>
      <c r="K315" s="104"/>
      <c r="L315" s="83"/>
      <c r="M315" s="117"/>
      <c r="N315" s="223"/>
      <c r="O315" s="83" t="s">
        <v>380</v>
      </c>
      <c r="P315" s="83" t="s">
        <v>380</v>
      </c>
      <c r="Q315" s="83" t="s">
        <v>380</v>
      </c>
      <c r="R315" s="83"/>
      <c r="S315" s="83"/>
      <c r="T315" s="118"/>
      <c r="U315" s="118"/>
      <c r="V315" s="118"/>
      <c r="W315" s="118"/>
      <c r="X315" s="118"/>
      <c r="Y315" s="118"/>
      <c r="Z315" s="118"/>
    </row>
    <row r="316" spans="1:26" ht="16.5" customHeight="1">
      <c r="A316" s="80" t="s">
        <v>11022</v>
      </c>
      <c r="B316" s="209" t="s">
        <v>9237</v>
      </c>
      <c r="C316" s="209" t="s">
        <v>8943</v>
      </c>
      <c r="D316" s="302" t="s">
        <v>10886</v>
      </c>
      <c r="E316" s="302" t="s">
        <v>11024</v>
      </c>
      <c r="F316" s="120" t="s">
        <v>2854</v>
      </c>
      <c r="G316" s="26">
        <v>1</v>
      </c>
      <c r="H316" s="120" t="s">
        <v>11026</v>
      </c>
      <c r="I316" s="81" t="s">
        <v>11027</v>
      </c>
      <c r="J316" s="86"/>
      <c r="K316" s="104"/>
      <c r="L316" s="83"/>
      <c r="M316" s="117"/>
      <c r="N316" s="223"/>
      <c r="O316" s="83" t="s">
        <v>380</v>
      </c>
      <c r="P316" s="83" t="s">
        <v>380</v>
      </c>
      <c r="Q316" s="83" t="s">
        <v>380</v>
      </c>
      <c r="R316" s="83"/>
      <c r="S316" s="83"/>
      <c r="T316" s="118"/>
      <c r="U316" s="118"/>
      <c r="V316" s="118"/>
      <c r="W316" s="118"/>
      <c r="X316" s="118"/>
      <c r="Y316" s="118"/>
      <c r="Z316" s="118"/>
    </row>
    <row r="317" spans="1:26" ht="16.5" customHeight="1">
      <c r="A317" s="80" t="s">
        <v>11031</v>
      </c>
      <c r="B317" s="209" t="s">
        <v>9237</v>
      </c>
      <c r="C317" s="209" t="s">
        <v>8943</v>
      </c>
      <c r="D317" s="302" t="s">
        <v>10886</v>
      </c>
      <c r="E317" s="302" t="s">
        <v>11032</v>
      </c>
      <c r="F317" s="120" t="s">
        <v>2854</v>
      </c>
      <c r="G317" s="26">
        <v>1</v>
      </c>
      <c r="H317" s="120" t="s">
        <v>11033</v>
      </c>
      <c r="I317" s="81" t="s">
        <v>11035</v>
      </c>
      <c r="J317" s="86"/>
      <c r="K317" s="104"/>
      <c r="L317" s="83"/>
      <c r="M317" s="117"/>
      <c r="N317" s="223"/>
      <c r="O317" s="83" t="s">
        <v>380</v>
      </c>
      <c r="P317" s="83" t="s">
        <v>380</v>
      </c>
      <c r="Q317" s="83" t="s">
        <v>380</v>
      </c>
      <c r="R317" s="83"/>
      <c r="S317" s="83"/>
      <c r="T317" s="118"/>
      <c r="U317" s="118"/>
      <c r="V317" s="118"/>
      <c r="W317" s="118"/>
      <c r="X317" s="118"/>
      <c r="Y317" s="118"/>
      <c r="Z317" s="118"/>
    </row>
    <row r="318" spans="1:26" ht="16.5" customHeight="1">
      <c r="A318" s="80" t="s">
        <v>11038</v>
      </c>
      <c r="B318" s="209" t="s">
        <v>9237</v>
      </c>
      <c r="C318" s="209" t="s">
        <v>8943</v>
      </c>
      <c r="D318" s="302" t="s">
        <v>10886</v>
      </c>
      <c r="E318" s="302" t="s">
        <v>11042</v>
      </c>
      <c r="F318" s="120" t="s">
        <v>2854</v>
      </c>
      <c r="G318" s="26">
        <v>1</v>
      </c>
      <c r="H318" s="120" t="s">
        <v>11043</v>
      </c>
      <c r="I318" s="98" t="s">
        <v>11044</v>
      </c>
      <c r="J318" s="86"/>
      <c r="K318" s="104"/>
      <c r="L318" s="83"/>
      <c r="M318" s="117"/>
      <c r="N318" s="223"/>
      <c r="O318" s="83" t="s">
        <v>380</v>
      </c>
      <c r="P318" s="83" t="s">
        <v>380</v>
      </c>
      <c r="Q318" s="83" t="s">
        <v>380</v>
      </c>
      <c r="R318" s="83"/>
      <c r="S318" s="83" t="s">
        <v>379</v>
      </c>
      <c r="T318" s="118"/>
      <c r="U318" s="118"/>
      <c r="V318" s="118"/>
      <c r="W318" s="118"/>
      <c r="X318" s="118"/>
      <c r="Y318" s="118"/>
      <c r="Z318" s="118"/>
    </row>
    <row r="319" spans="1:26" ht="16.5" customHeight="1">
      <c r="A319" s="80" t="s">
        <v>11048</v>
      </c>
      <c r="B319" s="209" t="s">
        <v>9237</v>
      </c>
      <c r="C319" s="209" t="s">
        <v>8943</v>
      </c>
      <c r="D319" s="302" t="s">
        <v>10886</v>
      </c>
      <c r="E319" s="302" t="s">
        <v>11049</v>
      </c>
      <c r="F319" s="120" t="s">
        <v>2854</v>
      </c>
      <c r="G319" s="26">
        <v>1</v>
      </c>
      <c r="H319" s="120" t="s">
        <v>11050</v>
      </c>
      <c r="I319" s="81" t="s">
        <v>11051</v>
      </c>
      <c r="J319" s="86"/>
      <c r="K319" s="104"/>
      <c r="L319" s="83"/>
      <c r="M319" s="117"/>
      <c r="N319" s="223"/>
      <c r="O319" s="83" t="s">
        <v>380</v>
      </c>
      <c r="P319" s="83" t="s">
        <v>380</v>
      </c>
      <c r="Q319" s="83" t="s">
        <v>380</v>
      </c>
      <c r="R319" s="83"/>
      <c r="S319" s="83"/>
      <c r="T319" s="118"/>
      <c r="U319" s="118"/>
      <c r="V319" s="118"/>
      <c r="W319" s="118"/>
      <c r="X319" s="118"/>
      <c r="Y319" s="118"/>
      <c r="Z319" s="118"/>
    </row>
    <row r="320" spans="1:26" ht="16.5" customHeight="1">
      <c r="A320" s="80" t="s">
        <v>11055</v>
      </c>
      <c r="B320" s="209" t="s">
        <v>9237</v>
      </c>
      <c r="C320" s="209" t="s">
        <v>8943</v>
      </c>
      <c r="D320" s="302" t="s">
        <v>10886</v>
      </c>
      <c r="E320" s="302" t="s">
        <v>11056</v>
      </c>
      <c r="F320" s="120" t="s">
        <v>2854</v>
      </c>
      <c r="G320" s="26">
        <v>1</v>
      </c>
      <c r="H320" s="120" t="s">
        <v>11057</v>
      </c>
      <c r="I320" s="81" t="s">
        <v>11058</v>
      </c>
      <c r="J320" s="86"/>
      <c r="K320" s="104"/>
      <c r="L320" s="83"/>
      <c r="M320" s="117"/>
      <c r="N320" s="223"/>
      <c r="O320" s="83" t="s">
        <v>380</v>
      </c>
      <c r="P320" s="83" t="s">
        <v>380</v>
      </c>
      <c r="Q320" s="83" t="s">
        <v>380</v>
      </c>
      <c r="R320" s="83"/>
      <c r="S320" s="83"/>
      <c r="T320" s="118"/>
      <c r="U320" s="118"/>
      <c r="V320" s="118"/>
      <c r="W320" s="118"/>
      <c r="X320" s="118"/>
      <c r="Y320" s="118"/>
      <c r="Z320" s="118"/>
    </row>
    <row r="321" spans="1:26" ht="99" customHeight="1">
      <c r="A321" s="730" t="s">
        <v>11062</v>
      </c>
      <c r="B321" s="761" t="s">
        <v>9237</v>
      </c>
      <c r="C321" s="761" t="s">
        <v>8943</v>
      </c>
      <c r="D321" s="733" t="s">
        <v>10886</v>
      </c>
      <c r="E321" s="733" t="s">
        <v>11064</v>
      </c>
      <c r="F321" s="733" t="s">
        <v>2854</v>
      </c>
      <c r="G321" s="608">
        <v>1</v>
      </c>
      <c r="H321" s="609" t="s">
        <v>11066</v>
      </c>
      <c r="I321" s="612" t="s">
        <v>11068</v>
      </c>
      <c r="J321" s="86"/>
      <c r="K321" s="104"/>
      <c r="L321" s="748"/>
      <c r="M321" s="117"/>
      <c r="N321" s="223"/>
      <c r="O321" s="83" t="s">
        <v>380</v>
      </c>
      <c r="P321" s="83" t="s">
        <v>380</v>
      </c>
      <c r="Q321" s="83" t="s">
        <v>380</v>
      </c>
      <c r="R321" s="83" t="s">
        <v>101</v>
      </c>
      <c r="S321" s="83" t="s">
        <v>379</v>
      </c>
      <c r="T321" s="118"/>
      <c r="U321" s="118"/>
      <c r="V321" s="118"/>
      <c r="W321" s="118"/>
      <c r="X321" s="118"/>
      <c r="Y321" s="118"/>
      <c r="Z321" s="118"/>
    </row>
    <row r="322" spans="1:26" ht="16.5" customHeight="1">
      <c r="A322" s="732"/>
      <c r="B322" s="732"/>
      <c r="C322" s="732"/>
      <c r="D322" s="732"/>
      <c r="E322" s="732"/>
      <c r="F322" s="732"/>
      <c r="G322" s="608">
        <v>2</v>
      </c>
      <c r="H322" s="609" t="s">
        <v>11072</v>
      </c>
      <c r="I322" s="612" t="s">
        <v>11073</v>
      </c>
      <c r="J322" s="86"/>
      <c r="K322" s="104"/>
      <c r="L322" s="666"/>
      <c r="M322" s="117"/>
      <c r="N322" s="223"/>
      <c r="O322" s="83" t="s">
        <v>380</v>
      </c>
      <c r="P322" s="83" t="s">
        <v>380</v>
      </c>
      <c r="Q322" s="83" t="s">
        <v>380</v>
      </c>
      <c r="R322" s="83" t="s">
        <v>101</v>
      </c>
      <c r="S322" s="83"/>
      <c r="T322" s="118"/>
      <c r="U322" s="118"/>
      <c r="V322" s="118"/>
      <c r="W322" s="118"/>
      <c r="X322" s="118"/>
      <c r="Y322" s="118"/>
      <c r="Z322" s="118"/>
    </row>
    <row r="323" spans="1:26" ht="16.5" customHeight="1">
      <c r="A323" s="80" t="s">
        <v>11077</v>
      </c>
      <c r="B323" s="209" t="s">
        <v>9237</v>
      </c>
      <c r="C323" s="209" t="s">
        <v>8943</v>
      </c>
      <c r="D323" s="302" t="s">
        <v>10886</v>
      </c>
      <c r="E323" s="302" t="s">
        <v>11078</v>
      </c>
      <c r="F323" s="120" t="s">
        <v>2854</v>
      </c>
      <c r="G323" s="26">
        <v>1</v>
      </c>
      <c r="H323" s="120" t="s">
        <v>11081</v>
      </c>
      <c r="I323" s="81" t="s">
        <v>11083</v>
      </c>
      <c r="J323" s="86"/>
      <c r="K323" s="104"/>
      <c r="L323" s="83"/>
      <c r="M323" s="357" t="s">
        <v>11084</v>
      </c>
      <c r="N323" s="223"/>
      <c r="O323" s="83" t="s">
        <v>380</v>
      </c>
      <c r="P323" s="83" t="s">
        <v>380</v>
      </c>
      <c r="Q323" s="83" t="s">
        <v>380</v>
      </c>
      <c r="R323" s="83"/>
      <c r="S323" s="83"/>
      <c r="T323" s="118"/>
      <c r="U323" s="118"/>
      <c r="V323" s="118"/>
      <c r="W323" s="118"/>
      <c r="X323" s="118"/>
      <c r="Y323" s="118"/>
      <c r="Z323" s="118"/>
    </row>
    <row r="324" spans="1:26" ht="16.5" customHeight="1">
      <c r="A324" s="80" t="s">
        <v>11085</v>
      </c>
      <c r="B324" s="209" t="s">
        <v>9237</v>
      </c>
      <c r="C324" s="209" t="s">
        <v>8943</v>
      </c>
      <c r="D324" s="302" t="s">
        <v>10886</v>
      </c>
      <c r="E324" s="302" t="s">
        <v>11088</v>
      </c>
      <c r="F324" s="120" t="s">
        <v>11090</v>
      </c>
      <c r="G324" s="26">
        <v>1</v>
      </c>
      <c r="H324" s="120" t="s">
        <v>11091</v>
      </c>
      <c r="I324" s="81" t="s">
        <v>11092</v>
      </c>
      <c r="J324" s="86"/>
      <c r="K324" s="104"/>
      <c r="L324" s="83"/>
      <c r="M324" s="117"/>
      <c r="N324" s="223"/>
      <c r="O324" s="83" t="s">
        <v>380</v>
      </c>
      <c r="P324" s="83" t="s">
        <v>380</v>
      </c>
      <c r="Q324" s="83" t="s">
        <v>380</v>
      </c>
      <c r="R324" s="83"/>
      <c r="S324" s="83"/>
      <c r="T324" s="118"/>
      <c r="U324" s="118"/>
      <c r="V324" s="118"/>
      <c r="W324" s="118"/>
      <c r="X324" s="118"/>
      <c r="Y324" s="118"/>
      <c r="Z324" s="118"/>
    </row>
    <row r="325" spans="1:26" ht="16.5" customHeight="1">
      <c r="A325" s="80" t="s">
        <v>11096</v>
      </c>
      <c r="B325" s="209" t="s">
        <v>9237</v>
      </c>
      <c r="C325" s="209" t="s">
        <v>8943</v>
      </c>
      <c r="D325" s="302" t="s">
        <v>10886</v>
      </c>
      <c r="E325" s="302" t="s">
        <v>11097</v>
      </c>
      <c r="F325" s="120" t="s">
        <v>11090</v>
      </c>
      <c r="G325" s="26">
        <v>1</v>
      </c>
      <c r="H325" s="120" t="s">
        <v>11098</v>
      </c>
      <c r="I325" s="81" t="s">
        <v>11092</v>
      </c>
      <c r="J325" s="86"/>
      <c r="K325" s="104"/>
      <c r="L325" s="83"/>
      <c r="M325" s="117"/>
      <c r="N325" s="223"/>
      <c r="O325" s="83" t="s">
        <v>380</v>
      </c>
      <c r="P325" s="83" t="s">
        <v>380</v>
      </c>
      <c r="Q325" s="83" t="s">
        <v>380</v>
      </c>
      <c r="R325" s="83"/>
      <c r="S325" s="83"/>
      <c r="T325" s="118"/>
      <c r="U325" s="118"/>
      <c r="V325" s="118"/>
      <c r="W325" s="118"/>
      <c r="X325" s="118"/>
      <c r="Y325" s="118"/>
      <c r="Z325" s="118"/>
    </row>
    <row r="326" spans="1:26" ht="16.5" customHeight="1">
      <c r="A326" s="80" t="s">
        <v>11102</v>
      </c>
      <c r="B326" s="209" t="s">
        <v>9237</v>
      </c>
      <c r="C326" s="209" t="s">
        <v>8943</v>
      </c>
      <c r="D326" s="67" t="s">
        <v>10886</v>
      </c>
      <c r="E326" s="358" t="s">
        <v>11103</v>
      </c>
      <c r="F326" s="359" t="s">
        <v>8456</v>
      </c>
      <c r="G326" s="26">
        <v>1</v>
      </c>
      <c r="H326" s="120" t="s">
        <v>11107</v>
      </c>
      <c r="I326" s="81" t="s">
        <v>11092</v>
      </c>
      <c r="J326" s="86"/>
      <c r="K326" s="104"/>
      <c r="L326" s="83"/>
      <c r="M326" s="117"/>
      <c r="N326" s="223"/>
      <c r="O326" s="83" t="s">
        <v>380</v>
      </c>
      <c r="P326" s="83" t="s">
        <v>380</v>
      </c>
      <c r="Q326" s="83" t="s">
        <v>380</v>
      </c>
      <c r="R326" s="83"/>
      <c r="S326" s="83"/>
      <c r="T326" s="118"/>
      <c r="U326" s="118"/>
      <c r="V326" s="118"/>
      <c r="W326" s="118"/>
      <c r="X326" s="118"/>
      <c r="Y326" s="118"/>
      <c r="Z326" s="118"/>
    </row>
    <row r="327" spans="1:26" ht="16.5" customHeight="1">
      <c r="A327" s="80" t="s">
        <v>11108</v>
      </c>
      <c r="B327" s="209" t="s">
        <v>9237</v>
      </c>
      <c r="C327" s="209" t="s">
        <v>8943</v>
      </c>
      <c r="D327" s="302" t="s">
        <v>10886</v>
      </c>
      <c r="E327" s="302" t="s">
        <v>11109</v>
      </c>
      <c r="F327" s="120" t="s">
        <v>8456</v>
      </c>
      <c r="G327" s="26">
        <v>1</v>
      </c>
      <c r="H327" s="120" t="s">
        <v>11110</v>
      </c>
      <c r="I327" s="81" t="s">
        <v>11092</v>
      </c>
      <c r="J327" s="86"/>
      <c r="K327" s="104"/>
      <c r="L327" s="83"/>
      <c r="M327" s="117"/>
      <c r="N327" s="223"/>
      <c r="O327" s="83" t="s">
        <v>380</v>
      </c>
      <c r="P327" s="83" t="s">
        <v>380</v>
      </c>
      <c r="Q327" s="83" t="s">
        <v>380</v>
      </c>
      <c r="R327" s="83"/>
      <c r="S327" s="83"/>
      <c r="T327" s="118"/>
      <c r="U327" s="118"/>
      <c r="V327" s="118"/>
      <c r="W327" s="118"/>
      <c r="X327" s="118"/>
      <c r="Y327" s="118"/>
      <c r="Z327" s="118"/>
    </row>
    <row r="328" spans="1:26" ht="16.5" customHeight="1">
      <c r="A328" s="80" t="s">
        <v>11111</v>
      </c>
      <c r="B328" s="209" t="s">
        <v>9237</v>
      </c>
      <c r="C328" s="209" t="s">
        <v>8943</v>
      </c>
      <c r="D328" s="67" t="s">
        <v>10886</v>
      </c>
      <c r="E328" s="358" t="s">
        <v>11112</v>
      </c>
      <c r="F328" s="359" t="s">
        <v>11113</v>
      </c>
      <c r="G328" s="26">
        <v>1</v>
      </c>
      <c r="H328" s="120" t="s">
        <v>11114</v>
      </c>
      <c r="I328" s="81" t="s">
        <v>11092</v>
      </c>
      <c r="J328" s="86"/>
      <c r="K328" s="104"/>
      <c r="L328" s="83"/>
      <c r="M328" s="117"/>
      <c r="N328" s="223"/>
      <c r="O328" s="83" t="s">
        <v>380</v>
      </c>
      <c r="P328" s="83" t="s">
        <v>380</v>
      </c>
      <c r="Q328" s="83" t="s">
        <v>380</v>
      </c>
      <c r="R328" s="83"/>
      <c r="S328" s="83"/>
      <c r="T328" s="118"/>
      <c r="U328" s="118"/>
      <c r="V328" s="118"/>
      <c r="W328" s="118"/>
      <c r="X328" s="118"/>
      <c r="Y328" s="118"/>
      <c r="Z328" s="118"/>
    </row>
    <row r="329" spans="1:26" ht="16.5" customHeight="1">
      <c r="A329" s="80" t="s">
        <v>11115</v>
      </c>
      <c r="B329" s="209" t="s">
        <v>9237</v>
      </c>
      <c r="C329" s="209" t="s">
        <v>8943</v>
      </c>
      <c r="D329" s="247" t="s">
        <v>10886</v>
      </c>
      <c r="E329" s="302" t="s">
        <v>11116</v>
      </c>
      <c r="F329" s="359" t="s">
        <v>11113</v>
      </c>
      <c r="G329" s="26">
        <v>1</v>
      </c>
      <c r="H329" s="120" t="s">
        <v>11117</v>
      </c>
      <c r="I329" s="81" t="s">
        <v>11092</v>
      </c>
      <c r="J329" s="86"/>
      <c r="K329" s="104"/>
      <c r="L329" s="83"/>
      <c r="M329" s="117"/>
      <c r="N329" s="223"/>
      <c r="O329" s="83" t="s">
        <v>380</v>
      </c>
      <c r="P329" s="83" t="s">
        <v>380</v>
      </c>
      <c r="Q329" s="83" t="s">
        <v>380</v>
      </c>
      <c r="R329" s="83"/>
      <c r="S329" s="83"/>
      <c r="T329" s="118"/>
      <c r="U329" s="118"/>
      <c r="V329" s="118"/>
      <c r="W329" s="118"/>
      <c r="X329" s="118"/>
      <c r="Y329" s="118"/>
      <c r="Z329" s="118"/>
    </row>
    <row r="330" spans="1:26" ht="16.5" customHeight="1">
      <c r="A330" s="26" t="s">
        <v>4301</v>
      </c>
      <c r="B330" s="224" t="s">
        <v>9237</v>
      </c>
      <c r="C330" s="224" t="s">
        <v>8943</v>
      </c>
      <c r="D330" s="247" t="s">
        <v>11118</v>
      </c>
      <c r="E330" s="302" t="s">
        <v>11119</v>
      </c>
      <c r="F330" s="120" t="s">
        <v>2854</v>
      </c>
      <c r="G330" s="26">
        <v>1</v>
      </c>
      <c r="H330" s="120" t="s">
        <v>11120</v>
      </c>
      <c r="I330" s="98" t="s">
        <v>11121</v>
      </c>
      <c r="J330" s="86"/>
      <c r="K330" s="104"/>
      <c r="L330" s="86"/>
      <c r="M330" s="117"/>
      <c r="N330" s="223"/>
      <c r="O330" s="83" t="s">
        <v>380</v>
      </c>
      <c r="P330" s="83" t="s">
        <v>380</v>
      </c>
      <c r="Q330" s="83" t="s">
        <v>380</v>
      </c>
      <c r="R330" s="83"/>
      <c r="S330" s="83"/>
      <c r="T330" s="118"/>
      <c r="U330" s="118"/>
      <c r="V330" s="118"/>
      <c r="W330" s="118"/>
      <c r="X330" s="118"/>
      <c r="Y330" s="118"/>
      <c r="Z330" s="118"/>
    </row>
    <row r="331" spans="1:26" ht="16.5" customHeight="1">
      <c r="A331" s="26" t="s">
        <v>11122</v>
      </c>
      <c r="B331" s="224" t="s">
        <v>9237</v>
      </c>
      <c r="C331" s="224" t="s">
        <v>8943</v>
      </c>
      <c r="D331" s="247" t="s">
        <v>11118</v>
      </c>
      <c r="E331" s="302" t="s">
        <v>11123</v>
      </c>
      <c r="F331" s="120" t="s">
        <v>2854</v>
      </c>
      <c r="G331" s="26">
        <v>1</v>
      </c>
      <c r="H331" s="120" t="s">
        <v>11124</v>
      </c>
      <c r="I331" s="103" t="s">
        <v>11125</v>
      </c>
      <c r="J331" s="86"/>
      <c r="K331" s="104"/>
      <c r="L331" s="86"/>
      <c r="M331" s="117"/>
      <c r="N331" s="223"/>
      <c r="O331" s="83" t="s">
        <v>380</v>
      </c>
      <c r="P331" s="83" t="s">
        <v>380</v>
      </c>
      <c r="Q331" s="83" t="s">
        <v>380</v>
      </c>
      <c r="R331" s="83"/>
      <c r="S331" s="83"/>
      <c r="T331" s="118"/>
      <c r="U331" s="118"/>
      <c r="V331" s="118"/>
      <c r="W331" s="118"/>
      <c r="X331" s="118"/>
      <c r="Y331" s="118"/>
      <c r="Z331" s="118"/>
    </row>
    <row r="332" spans="1:26" ht="99" customHeight="1">
      <c r="A332" s="735" t="s">
        <v>11126</v>
      </c>
      <c r="B332" s="736" t="s">
        <v>9237</v>
      </c>
      <c r="C332" s="736" t="s">
        <v>8943</v>
      </c>
      <c r="D332" s="740" t="s">
        <v>11118</v>
      </c>
      <c r="E332" s="740" t="s">
        <v>11127</v>
      </c>
      <c r="F332" s="740" t="s">
        <v>2854</v>
      </c>
      <c r="G332" s="26">
        <v>1</v>
      </c>
      <c r="H332" s="120" t="s">
        <v>11128</v>
      </c>
      <c r="I332" s="103" t="s">
        <v>11129</v>
      </c>
      <c r="J332" s="86"/>
      <c r="K332" s="104"/>
      <c r="L332" s="734"/>
      <c r="M332" s="117"/>
      <c r="N332" s="223"/>
      <c r="O332" s="83" t="s">
        <v>380</v>
      </c>
      <c r="P332" s="83" t="s">
        <v>380</v>
      </c>
      <c r="Q332" s="83" t="s">
        <v>380</v>
      </c>
      <c r="R332" s="83"/>
      <c r="S332" s="83"/>
      <c r="T332" s="118"/>
      <c r="U332" s="118"/>
      <c r="V332" s="118"/>
      <c r="W332" s="118"/>
      <c r="X332" s="118"/>
      <c r="Y332" s="118"/>
      <c r="Z332" s="118"/>
    </row>
    <row r="333" spans="1:26" ht="16.5" customHeight="1">
      <c r="A333" s="666"/>
      <c r="B333" s="666"/>
      <c r="C333" s="666"/>
      <c r="D333" s="666"/>
      <c r="E333" s="666"/>
      <c r="F333" s="666"/>
      <c r="G333" s="26">
        <v>2</v>
      </c>
      <c r="H333" s="120" t="s">
        <v>11130</v>
      </c>
      <c r="I333" s="103" t="s">
        <v>11131</v>
      </c>
      <c r="J333" s="86"/>
      <c r="K333" s="104"/>
      <c r="L333" s="666"/>
      <c r="M333" s="117"/>
      <c r="N333" s="223"/>
      <c r="O333" s="83" t="s">
        <v>380</v>
      </c>
      <c r="P333" s="83" t="s">
        <v>380</v>
      </c>
      <c r="Q333" s="83" t="s">
        <v>380</v>
      </c>
      <c r="R333" s="83"/>
      <c r="S333" s="83"/>
      <c r="T333" s="118"/>
      <c r="U333" s="118"/>
      <c r="V333" s="118"/>
      <c r="W333" s="118"/>
      <c r="X333" s="118"/>
      <c r="Y333" s="118"/>
      <c r="Z333" s="118"/>
    </row>
    <row r="334" spans="1:26" ht="16.5" customHeight="1">
      <c r="A334" s="735" t="s">
        <v>11132</v>
      </c>
      <c r="B334" s="736" t="s">
        <v>9237</v>
      </c>
      <c r="C334" s="736" t="s">
        <v>8943</v>
      </c>
      <c r="D334" s="789" t="s">
        <v>11118</v>
      </c>
      <c r="E334" s="791" t="s">
        <v>11133</v>
      </c>
      <c r="F334" s="740" t="s">
        <v>2893</v>
      </c>
      <c r="G334" s="26">
        <v>1</v>
      </c>
      <c r="H334" s="120" t="s">
        <v>11134</v>
      </c>
      <c r="I334" s="103" t="s">
        <v>11135</v>
      </c>
      <c r="J334" s="86"/>
      <c r="K334" s="104"/>
      <c r="L334" s="734"/>
      <c r="M334" s="117"/>
      <c r="N334" s="223"/>
      <c r="O334" s="83" t="s">
        <v>380</v>
      </c>
      <c r="P334" s="83" t="s">
        <v>380</v>
      </c>
      <c r="Q334" s="83" t="s">
        <v>380</v>
      </c>
      <c r="R334" s="83"/>
      <c r="S334" s="83"/>
      <c r="T334" s="118"/>
      <c r="U334" s="118"/>
      <c r="V334" s="118"/>
      <c r="W334" s="118"/>
      <c r="X334" s="118"/>
      <c r="Y334" s="118"/>
      <c r="Z334" s="118"/>
    </row>
    <row r="335" spans="1:26" ht="16.5" customHeight="1">
      <c r="A335" s="666"/>
      <c r="B335" s="666"/>
      <c r="C335" s="666"/>
      <c r="D335" s="680"/>
      <c r="E335" s="680"/>
      <c r="F335" s="666"/>
      <c r="G335" s="26">
        <v>2</v>
      </c>
      <c r="H335" s="120" t="s">
        <v>11130</v>
      </c>
      <c r="I335" s="103" t="s">
        <v>11131</v>
      </c>
      <c r="J335" s="86"/>
      <c r="K335" s="104"/>
      <c r="L335" s="666"/>
      <c r="M335" s="117"/>
      <c r="N335" s="223"/>
      <c r="O335" s="83" t="s">
        <v>380</v>
      </c>
      <c r="P335" s="83" t="s">
        <v>380</v>
      </c>
      <c r="Q335" s="83" t="s">
        <v>380</v>
      </c>
      <c r="R335" s="83"/>
      <c r="S335" s="83"/>
      <c r="T335" s="118"/>
      <c r="U335" s="118"/>
      <c r="V335" s="118"/>
      <c r="W335" s="118"/>
      <c r="X335" s="118"/>
      <c r="Y335" s="118"/>
      <c r="Z335" s="118"/>
    </row>
    <row r="336" spans="1:26" ht="16.5" customHeight="1">
      <c r="A336" s="735" t="s">
        <v>11136</v>
      </c>
      <c r="B336" s="736" t="s">
        <v>9237</v>
      </c>
      <c r="C336" s="736" t="s">
        <v>8943</v>
      </c>
      <c r="D336" s="789" t="s">
        <v>11118</v>
      </c>
      <c r="E336" s="791" t="s">
        <v>11137</v>
      </c>
      <c r="F336" s="740" t="s">
        <v>2893</v>
      </c>
      <c r="G336" s="26">
        <v>1</v>
      </c>
      <c r="H336" s="120" t="s">
        <v>11138</v>
      </c>
      <c r="I336" s="103" t="s">
        <v>11129</v>
      </c>
      <c r="J336" s="86"/>
      <c r="K336" s="104"/>
      <c r="L336" s="734"/>
      <c r="M336" s="117"/>
      <c r="N336" s="223"/>
      <c r="O336" s="83" t="s">
        <v>380</v>
      </c>
      <c r="P336" s="83" t="s">
        <v>380</v>
      </c>
      <c r="Q336" s="83" t="s">
        <v>380</v>
      </c>
      <c r="R336" s="83" t="s">
        <v>103</v>
      </c>
      <c r="S336" s="83"/>
      <c r="T336" s="118"/>
      <c r="U336" s="118"/>
      <c r="V336" s="118"/>
      <c r="W336" s="118"/>
      <c r="X336" s="118"/>
      <c r="Y336" s="118"/>
      <c r="Z336" s="118"/>
    </row>
    <row r="337" spans="1:26" ht="16.5" customHeight="1">
      <c r="A337" s="666"/>
      <c r="B337" s="666"/>
      <c r="C337" s="666"/>
      <c r="D337" s="680"/>
      <c r="E337" s="680"/>
      <c r="F337" s="666"/>
      <c r="G337" s="26">
        <v>2</v>
      </c>
      <c r="H337" s="120" t="s">
        <v>11130</v>
      </c>
      <c r="I337" s="103" t="s">
        <v>11139</v>
      </c>
      <c r="J337" s="86"/>
      <c r="K337" s="104"/>
      <c r="L337" s="666"/>
      <c r="M337" s="117"/>
      <c r="N337" s="223"/>
      <c r="O337" s="83" t="s">
        <v>380</v>
      </c>
      <c r="P337" s="83" t="s">
        <v>380</v>
      </c>
      <c r="Q337" s="83" t="s">
        <v>380</v>
      </c>
      <c r="R337" s="83" t="s">
        <v>103</v>
      </c>
      <c r="S337" s="83"/>
      <c r="T337" s="118"/>
      <c r="U337" s="118"/>
      <c r="V337" s="118"/>
      <c r="W337" s="118"/>
      <c r="X337" s="118"/>
      <c r="Y337" s="118"/>
      <c r="Z337" s="118"/>
    </row>
    <row r="338" spans="1:26" ht="16.5" customHeight="1">
      <c r="A338" s="735" t="s">
        <v>11140</v>
      </c>
      <c r="B338" s="736" t="s">
        <v>9237</v>
      </c>
      <c r="C338" s="736" t="s">
        <v>8943</v>
      </c>
      <c r="D338" s="789" t="s">
        <v>11118</v>
      </c>
      <c r="E338" s="789" t="s">
        <v>11141</v>
      </c>
      <c r="F338" s="740" t="s">
        <v>2893</v>
      </c>
      <c r="G338" s="26">
        <v>1</v>
      </c>
      <c r="H338" s="120" t="s">
        <v>11142</v>
      </c>
      <c r="I338" s="171" t="s">
        <v>11143</v>
      </c>
      <c r="J338" s="86"/>
      <c r="K338" s="104"/>
      <c r="L338" s="734"/>
      <c r="M338" s="117"/>
      <c r="N338" s="223"/>
      <c r="O338" s="83" t="s">
        <v>380</v>
      </c>
      <c r="P338" s="83" t="s">
        <v>380</v>
      </c>
      <c r="Q338" s="83" t="s">
        <v>380</v>
      </c>
      <c r="R338" s="83" t="s">
        <v>67</v>
      </c>
      <c r="S338" s="83"/>
      <c r="T338" s="118"/>
      <c r="U338" s="118"/>
      <c r="V338" s="118"/>
      <c r="W338" s="118"/>
      <c r="X338" s="118"/>
      <c r="Y338" s="118"/>
      <c r="Z338" s="118"/>
    </row>
    <row r="339" spans="1:26" ht="16.5" customHeight="1">
      <c r="A339" s="666"/>
      <c r="B339" s="666"/>
      <c r="C339" s="666"/>
      <c r="D339" s="680"/>
      <c r="E339" s="680"/>
      <c r="F339" s="666"/>
      <c r="G339" s="26">
        <v>2</v>
      </c>
      <c r="H339" s="120" t="s">
        <v>11130</v>
      </c>
      <c r="I339" s="171" t="s">
        <v>11144</v>
      </c>
      <c r="J339" s="86"/>
      <c r="K339" s="104"/>
      <c r="L339" s="666"/>
      <c r="M339" s="117"/>
      <c r="N339" s="223"/>
      <c r="O339" s="83" t="s">
        <v>380</v>
      </c>
      <c r="P339" s="83" t="s">
        <v>380</v>
      </c>
      <c r="Q339" s="83" t="s">
        <v>380</v>
      </c>
      <c r="R339" s="83" t="s">
        <v>67</v>
      </c>
      <c r="S339" s="83"/>
      <c r="T339" s="118"/>
      <c r="U339" s="118"/>
      <c r="V339" s="118"/>
      <c r="W339" s="118"/>
      <c r="X339" s="118"/>
      <c r="Y339" s="118"/>
      <c r="Z339" s="118"/>
    </row>
    <row r="340" spans="1:26" ht="16.5" customHeight="1">
      <c r="A340" s="735" t="s">
        <v>11145</v>
      </c>
      <c r="B340" s="736" t="s">
        <v>9237</v>
      </c>
      <c r="C340" s="736" t="s">
        <v>8943</v>
      </c>
      <c r="D340" s="789" t="s">
        <v>11118</v>
      </c>
      <c r="E340" s="789" t="s">
        <v>11146</v>
      </c>
      <c r="F340" s="740" t="s">
        <v>7848</v>
      </c>
      <c r="G340" s="26">
        <v>1</v>
      </c>
      <c r="H340" s="120" t="s">
        <v>11147</v>
      </c>
      <c r="I340" s="171" t="s">
        <v>11129</v>
      </c>
      <c r="J340" s="86"/>
      <c r="K340" s="104"/>
      <c r="L340" s="734"/>
      <c r="M340" s="117"/>
      <c r="N340" s="223"/>
      <c r="O340" s="83" t="s">
        <v>380</v>
      </c>
      <c r="P340" s="83" t="s">
        <v>380</v>
      </c>
      <c r="Q340" s="83" t="s">
        <v>380</v>
      </c>
      <c r="R340" s="83" t="s">
        <v>103</v>
      </c>
      <c r="S340" s="83"/>
      <c r="T340" s="118"/>
      <c r="U340" s="118"/>
      <c r="V340" s="118"/>
      <c r="W340" s="118"/>
      <c r="X340" s="118"/>
      <c r="Y340" s="118"/>
      <c r="Z340" s="118"/>
    </row>
    <row r="341" spans="1:26" ht="16.5" customHeight="1">
      <c r="A341" s="666"/>
      <c r="B341" s="666"/>
      <c r="C341" s="666"/>
      <c r="D341" s="680"/>
      <c r="E341" s="680"/>
      <c r="F341" s="666"/>
      <c r="G341" s="26">
        <v>2</v>
      </c>
      <c r="H341" s="120" t="s">
        <v>11130</v>
      </c>
      <c r="I341" s="171" t="s">
        <v>11144</v>
      </c>
      <c r="J341" s="86"/>
      <c r="K341" s="104"/>
      <c r="L341" s="666"/>
      <c r="M341" s="117"/>
      <c r="N341" s="223"/>
      <c r="O341" s="83" t="s">
        <v>380</v>
      </c>
      <c r="P341" s="83" t="s">
        <v>380</v>
      </c>
      <c r="Q341" s="83" t="s">
        <v>380</v>
      </c>
      <c r="R341" s="83" t="s">
        <v>103</v>
      </c>
      <c r="S341" s="83"/>
      <c r="T341" s="118"/>
      <c r="U341" s="118"/>
      <c r="V341" s="118"/>
      <c r="W341" s="118"/>
      <c r="X341" s="118"/>
      <c r="Y341" s="118"/>
      <c r="Z341" s="118"/>
    </row>
    <row r="342" spans="1:26" ht="16.5" customHeight="1">
      <c r="A342" s="735" t="s">
        <v>11148</v>
      </c>
      <c r="B342" s="736" t="s">
        <v>9237</v>
      </c>
      <c r="C342" s="736" t="s">
        <v>8943</v>
      </c>
      <c r="D342" s="789" t="s">
        <v>11118</v>
      </c>
      <c r="E342" s="789" t="s">
        <v>11149</v>
      </c>
      <c r="F342" s="740" t="s">
        <v>2231</v>
      </c>
      <c r="G342" s="26">
        <v>1</v>
      </c>
      <c r="H342" s="120" t="s">
        <v>11150</v>
      </c>
      <c r="I342" s="171" t="s">
        <v>11143</v>
      </c>
      <c r="J342" s="86"/>
      <c r="K342" s="104"/>
      <c r="L342" s="734"/>
      <c r="M342" s="117"/>
      <c r="N342" s="223"/>
      <c r="O342" s="83" t="s">
        <v>380</v>
      </c>
      <c r="P342" s="83" t="s">
        <v>380</v>
      </c>
      <c r="Q342" s="83" t="s">
        <v>380</v>
      </c>
      <c r="R342" s="83" t="s">
        <v>67</v>
      </c>
      <c r="S342" s="83"/>
      <c r="T342" s="118"/>
      <c r="U342" s="118"/>
      <c r="V342" s="118"/>
      <c r="W342" s="118"/>
      <c r="X342" s="118"/>
      <c r="Y342" s="118"/>
      <c r="Z342" s="118"/>
    </row>
    <row r="343" spans="1:26" ht="16.5" customHeight="1">
      <c r="A343" s="666"/>
      <c r="B343" s="666"/>
      <c r="C343" s="666"/>
      <c r="D343" s="680"/>
      <c r="E343" s="680"/>
      <c r="F343" s="666"/>
      <c r="G343" s="26">
        <v>2</v>
      </c>
      <c r="H343" s="120" t="s">
        <v>11130</v>
      </c>
      <c r="I343" s="171" t="s">
        <v>11144</v>
      </c>
      <c r="J343" s="86"/>
      <c r="K343" s="104"/>
      <c r="L343" s="666"/>
      <c r="M343" s="117"/>
      <c r="N343" s="223"/>
      <c r="O343" s="83" t="s">
        <v>380</v>
      </c>
      <c r="P343" s="83" t="s">
        <v>380</v>
      </c>
      <c r="Q343" s="83" t="s">
        <v>380</v>
      </c>
      <c r="R343" s="83" t="s">
        <v>67</v>
      </c>
      <c r="S343" s="83"/>
      <c r="T343" s="118"/>
      <c r="U343" s="118"/>
      <c r="V343" s="118"/>
      <c r="W343" s="118"/>
      <c r="X343" s="118"/>
      <c r="Y343" s="118"/>
      <c r="Z343" s="118"/>
    </row>
    <row r="344" spans="1:26" ht="16.5" customHeight="1">
      <c r="A344" s="26" t="s">
        <v>11151</v>
      </c>
      <c r="B344" s="224" t="s">
        <v>9237</v>
      </c>
      <c r="C344" s="101" t="s">
        <v>11152</v>
      </c>
      <c r="D344" s="360" t="s">
        <v>11118</v>
      </c>
      <c r="E344" s="360" t="s">
        <v>11153</v>
      </c>
      <c r="F344" s="92" t="s">
        <v>2854</v>
      </c>
      <c r="G344" s="26">
        <v>1</v>
      </c>
      <c r="H344" s="120" t="s">
        <v>11154</v>
      </c>
      <c r="I344" s="171" t="s">
        <v>11155</v>
      </c>
      <c r="J344" s="86"/>
      <c r="K344" s="104"/>
      <c r="L344" s="86"/>
      <c r="M344" s="117"/>
      <c r="N344" s="223"/>
      <c r="O344" s="83" t="s">
        <v>380</v>
      </c>
      <c r="P344" s="83" t="s">
        <v>380</v>
      </c>
      <c r="Q344" s="83" t="s">
        <v>380</v>
      </c>
      <c r="R344" s="83" t="s">
        <v>67</v>
      </c>
      <c r="S344" s="83"/>
      <c r="T344" s="118"/>
      <c r="U344" s="118"/>
      <c r="V344" s="118"/>
      <c r="W344" s="118"/>
      <c r="X344" s="118"/>
      <c r="Y344" s="118"/>
      <c r="Z344" s="118"/>
    </row>
    <row r="345" spans="1:26" ht="16.5" customHeight="1">
      <c r="A345" s="26" t="s">
        <v>11156</v>
      </c>
      <c r="B345" s="224" t="s">
        <v>9237</v>
      </c>
      <c r="C345" s="101" t="s">
        <v>11157</v>
      </c>
      <c r="D345" s="247" t="s">
        <v>11118</v>
      </c>
      <c r="E345" s="302" t="s">
        <v>11158</v>
      </c>
      <c r="F345" s="120" t="s">
        <v>2854</v>
      </c>
      <c r="G345" s="26">
        <v>1</v>
      </c>
      <c r="H345" s="120" t="s">
        <v>11159</v>
      </c>
      <c r="I345" s="103" t="s">
        <v>11155</v>
      </c>
      <c r="J345" s="86"/>
      <c r="K345" s="104"/>
      <c r="L345" s="86"/>
      <c r="M345" s="117"/>
      <c r="N345" s="223"/>
      <c r="O345" s="83" t="s">
        <v>380</v>
      </c>
      <c r="P345" s="83" t="s">
        <v>380</v>
      </c>
      <c r="Q345" s="83" t="s">
        <v>380</v>
      </c>
      <c r="R345" s="83" t="s">
        <v>103</v>
      </c>
      <c r="S345" s="83"/>
      <c r="T345" s="118"/>
      <c r="U345" s="118"/>
      <c r="V345" s="118"/>
      <c r="W345" s="118"/>
      <c r="X345" s="118"/>
      <c r="Y345" s="118"/>
      <c r="Z345" s="118"/>
    </row>
    <row r="346" spans="1:26" ht="16.5" customHeight="1">
      <c r="A346" s="26" t="s">
        <v>11160</v>
      </c>
      <c r="B346" s="224" t="s">
        <v>9237</v>
      </c>
      <c r="C346" s="101" t="s">
        <v>11161</v>
      </c>
      <c r="D346" s="360" t="s">
        <v>11118</v>
      </c>
      <c r="E346" s="360" t="s">
        <v>11162</v>
      </c>
      <c r="F346" s="120" t="s">
        <v>2854</v>
      </c>
      <c r="G346" s="26">
        <v>1</v>
      </c>
      <c r="H346" s="120" t="s">
        <v>11163</v>
      </c>
      <c r="I346" s="171" t="s">
        <v>11155</v>
      </c>
      <c r="J346" s="86"/>
      <c r="K346" s="104"/>
      <c r="L346" s="86"/>
      <c r="M346" s="117"/>
      <c r="N346" s="223"/>
      <c r="O346" s="83" t="s">
        <v>380</v>
      </c>
      <c r="P346" s="83" t="s">
        <v>380</v>
      </c>
      <c r="Q346" s="83" t="s">
        <v>380</v>
      </c>
      <c r="R346" s="83" t="s">
        <v>67</v>
      </c>
      <c r="S346" s="83"/>
      <c r="T346" s="118"/>
      <c r="U346" s="118"/>
      <c r="V346" s="118"/>
      <c r="W346" s="118"/>
      <c r="X346" s="118"/>
      <c r="Y346" s="118"/>
      <c r="Z346" s="118"/>
    </row>
    <row r="347" spans="1:26" ht="16.5" customHeight="1">
      <c r="A347" s="735" t="s">
        <v>11164</v>
      </c>
      <c r="B347" s="736" t="s">
        <v>9237</v>
      </c>
      <c r="C347" s="736" t="s">
        <v>11165</v>
      </c>
      <c r="D347" s="789" t="s">
        <v>11118</v>
      </c>
      <c r="E347" s="789" t="s">
        <v>11166</v>
      </c>
      <c r="F347" s="740" t="s">
        <v>8456</v>
      </c>
      <c r="G347" s="26">
        <v>1</v>
      </c>
      <c r="H347" s="120" t="s">
        <v>11167</v>
      </c>
      <c r="I347" s="98" t="s">
        <v>11168</v>
      </c>
      <c r="J347" s="86"/>
      <c r="K347" s="104"/>
      <c r="L347" s="734"/>
      <c r="M347" s="117"/>
      <c r="N347" s="223"/>
      <c r="O347" s="83" t="s">
        <v>380</v>
      </c>
      <c r="P347" s="83" t="s">
        <v>380</v>
      </c>
      <c r="Q347" s="83" t="s">
        <v>380</v>
      </c>
      <c r="R347" s="83" t="s">
        <v>103</v>
      </c>
      <c r="S347" s="83"/>
      <c r="T347" s="118"/>
      <c r="U347" s="118"/>
      <c r="V347" s="118"/>
      <c r="W347" s="118"/>
      <c r="X347" s="118"/>
      <c r="Y347" s="118"/>
      <c r="Z347" s="118"/>
    </row>
    <row r="348" spans="1:26" ht="16.5" customHeight="1">
      <c r="A348" s="666"/>
      <c r="B348" s="666"/>
      <c r="C348" s="666"/>
      <c r="D348" s="680"/>
      <c r="E348" s="680"/>
      <c r="F348" s="666"/>
      <c r="G348" s="26">
        <v>2</v>
      </c>
      <c r="H348" s="120" t="s">
        <v>1063</v>
      </c>
      <c r="I348" s="98" t="s">
        <v>11168</v>
      </c>
      <c r="J348" s="86"/>
      <c r="K348" s="104"/>
      <c r="L348" s="666"/>
      <c r="M348" s="117"/>
      <c r="N348" s="223"/>
      <c r="O348" s="83" t="s">
        <v>380</v>
      </c>
      <c r="P348" s="83" t="s">
        <v>380</v>
      </c>
      <c r="Q348" s="83" t="s">
        <v>380</v>
      </c>
      <c r="R348" s="83" t="s">
        <v>103</v>
      </c>
      <c r="S348" s="83"/>
      <c r="T348" s="118"/>
      <c r="U348" s="118"/>
      <c r="V348" s="118"/>
      <c r="W348" s="118"/>
      <c r="X348" s="118"/>
      <c r="Y348" s="118"/>
      <c r="Z348" s="118"/>
    </row>
    <row r="349" spans="1:26" ht="16.5" customHeight="1">
      <c r="A349" s="735" t="s">
        <v>11169</v>
      </c>
      <c r="B349" s="736" t="s">
        <v>9237</v>
      </c>
      <c r="C349" s="736" t="s">
        <v>11170</v>
      </c>
      <c r="D349" s="789" t="s">
        <v>11118</v>
      </c>
      <c r="E349" s="789" t="s">
        <v>11171</v>
      </c>
      <c r="F349" s="740" t="s">
        <v>11113</v>
      </c>
      <c r="G349" s="26">
        <v>1</v>
      </c>
      <c r="H349" s="120" t="s">
        <v>11172</v>
      </c>
      <c r="I349" s="98" t="s">
        <v>11173</v>
      </c>
      <c r="J349" s="86"/>
      <c r="K349" s="104"/>
      <c r="L349" s="734"/>
      <c r="M349" s="117"/>
      <c r="N349" s="223"/>
      <c r="O349" s="83" t="s">
        <v>380</v>
      </c>
      <c r="P349" s="83" t="s">
        <v>380</v>
      </c>
      <c r="Q349" s="83" t="s">
        <v>380</v>
      </c>
      <c r="R349" s="83" t="s">
        <v>67</v>
      </c>
      <c r="S349" s="83"/>
      <c r="T349" s="118"/>
      <c r="U349" s="118"/>
      <c r="V349" s="118"/>
      <c r="W349" s="118"/>
      <c r="X349" s="118"/>
      <c r="Y349" s="118"/>
      <c r="Z349" s="118"/>
    </row>
    <row r="350" spans="1:26" ht="16.5" customHeight="1">
      <c r="A350" s="666"/>
      <c r="B350" s="666"/>
      <c r="C350" s="666"/>
      <c r="D350" s="680"/>
      <c r="E350" s="680"/>
      <c r="F350" s="666"/>
      <c r="G350" s="26">
        <v>2</v>
      </c>
      <c r="H350" s="120" t="s">
        <v>1063</v>
      </c>
      <c r="I350" s="98" t="s">
        <v>11173</v>
      </c>
      <c r="J350" s="86"/>
      <c r="K350" s="104"/>
      <c r="L350" s="666"/>
      <c r="M350" s="117"/>
      <c r="N350" s="223"/>
      <c r="O350" s="83" t="s">
        <v>380</v>
      </c>
      <c r="P350" s="83" t="s">
        <v>380</v>
      </c>
      <c r="Q350" s="83" t="s">
        <v>380</v>
      </c>
      <c r="R350" s="83" t="s">
        <v>67</v>
      </c>
      <c r="S350" s="83"/>
      <c r="T350" s="118"/>
      <c r="U350" s="118"/>
      <c r="V350" s="118"/>
      <c r="W350" s="118"/>
      <c r="X350" s="118"/>
      <c r="Y350" s="118"/>
      <c r="Z350" s="118"/>
    </row>
    <row r="351" spans="1:26" ht="99" customHeight="1">
      <c r="A351" s="735" t="s">
        <v>11174</v>
      </c>
      <c r="B351" s="736" t="s">
        <v>9237</v>
      </c>
      <c r="C351" s="736" t="s">
        <v>11175</v>
      </c>
      <c r="D351" s="789" t="s">
        <v>11118</v>
      </c>
      <c r="E351" s="789" t="s">
        <v>11176</v>
      </c>
      <c r="F351" s="740" t="s">
        <v>2854</v>
      </c>
      <c r="G351" s="26">
        <v>1</v>
      </c>
      <c r="H351" s="120" t="s">
        <v>11177</v>
      </c>
      <c r="I351" s="103" t="s">
        <v>11129</v>
      </c>
      <c r="J351" s="86"/>
      <c r="K351" s="104"/>
      <c r="L351" s="734"/>
      <c r="M351" s="117"/>
      <c r="N351" s="223"/>
      <c r="O351" s="83" t="s">
        <v>380</v>
      </c>
      <c r="P351" s="83" t="s">
        <v>380</v>
      </c>
      <c r="Q351" s="83" t="s">
        <v>380</v>
      </c>
      <c r="R351" s="83"/>
      <c r="S351" s="83"/>
      <c r="T351" s="118"/>
      <c r="U351" s="118"/>
      <c r="V351" s="118"/>
      <c r="W351" s="118"/>
      <c r="X351" s="118"/>
      <c r="Y351" s="118"/>
      <c r="Z351" s="118"/>
    </row>
    <row r="352" spans="1:26" ht="16.5" customHeight="1">
      <c r="A352" s="665"/>
      <c r="B352" s="665"/>
      <c r="C352" s="665"/>
      <c r="D352" s="698"/>
      <c r="E352" s="698"/>
      <c r="F352" s="665"/>
      <c r="G352" s="26">
        <v>2</v>
      </c>
      <c r="H352" s="120" t="s">
        <v>11130</v>
      </c>
      <c r="I352" s="103" t="s">
        <v>10890</v>
      </c>
      <c r="J352" s="86"/>
      <c r="K352" s="104"/>
      <c r="L352" s="665"/>
      <c r="M352" s="117"/>
      <c r="N352" s="223"/>
      <c r="O352" s="83" t="s">
        <v>380</v>
      </c>
      <c r="P352" s="83" t="s">
        <v>380</v>
      </c>
      <c r="Q352" s="83" t="s">
        <v>380</v>
      </c>
      <c r="R352" s="83"/>
      <c r="S352" s="83"/>
      <c r="T352" s="118"/>
      <c r="U352" s="118"/>
      <c r="V352" s="118"/>
      <c r="W352" s="118"/>
      <c r="X352" s="118"/>
      <c r="Y352" s="118"/>
      <c r="Z352" s="118"/>
    </row>
    <row r="353" spans="1:26" ht="16.5" customHeight="1">
      <c r="A353" s="665"/>
      <c r="B353" s="665"/>
      <c r="C353" s="665"/>
      <c r="D353" s="698"/>
      <c r="E353" s="698"/>
      <c r="F353" s="665"/>
      <c r="G353" s="26">
        <v>3</v>
      </c>
      <c r="H353" s="120" t="s">
        <v>11178</v>
      </c>
      <c r="I353" s="103" t="s">
        <v>11129</v>
      </c>
      <c r="J353" s="86"/>
      <c r="K353" s="104"/>
      <c r="L353" s="665"/>
      <c r="M353" s="117"/>
      <c r="N353" s="223"/>
      <c r="O353" s="83" t="s">
        <v>380</v>
      </c>
      <c r="P353" s="83" t="s">
        <v>380</v>
      </c>
      <c r="Q353" s="83" t="s">
        <v>380</v>
      </c>
      <c r="R353" s="83"/>
      <c r="S353" s="83"/>
      <c r="T353" s="118"/>
      <c r="U353" s="118"/>
      <c r="V353" s="118"/>
      <c r="W353" s="118"/>
      <c r="X353" s="118"/>
      <c r="Y353" s="118"/>
      <c r="Z353" s="118"/>
    </row>
    <row r="354" spans="1:26" ht="16.5" customHeight="1">
      <c r="A354" s="665"/>
      <c r="B354" s="665"/>
      <c r="C354" s="665"/>
      <c r="D354" s="698"/>
      <c r="E354" s="698"/>
      <c r="F354" s="665"/>
      <c r="G354" s="26">
        <v>4</v>
      </c>
      <c r="H354" s="120" t="s">
        <v>11130</v>
      </c>
      <c r="I354" s="103" t="s">
        <v>10890</v>
      </c>
      <c r="J354" s="86"/>
      <c r="K354" s="104"/>
      <c r="L354" s="665"/>
      <c r="M354" s="117"/>
      <c r="N354" s="223"/>
      <c r="O354" s="83" t="s">
        <v>380</v>
      </c>
      <c r="P354" s="83" t="s">
        <v>380</v>
      </c>
      <c r="Q354" s="83" t="s">
        <v>380</v>
      </c>
      <c r="R354" s="83"/>
      <c r="S354" s="83"/>
      <c r="T354" s="118"/>
      <c r="U354" s="118"/>
      <c r="V354" s="118"/>
      <c r="W354" s="118"/>
      <c r="X354" s="118"/>
      <c r="Y354" s="118"/>
      <c r="Z354" s="118"/>
    </row>
    <row r="355" spans="1:26" ht="16.5" customHeight="1">
      <c r="A355" s="665"/>
      <c r="B355" s="665"/>
      <c r="C355" s="665"/>
      <c r="D355" s="698"/>
      <c r="E355" s="698"/>
      <c r="F355" s="665"/>
      <c r="G355" s="26">
        <v>5</v>
      </c>
      <c r="H355" s="120" t="s">
        <v>11179</v>
      </c>
      <c r="I355" s="103" t="s">
        <v>11129</v>
      </c>
      <c r="J355" s="86"/>
      <c r="K355" s="104"/>
      <c r="L355" s="665"/>
      <c r="M355" s="117"/>
      <c r="N355" s="223"/>
      <c r="O355" s="83" t="s">
        <v>380</v>
      </c>
      <c r="P355" s="83" t="s">
        <v>380</v>
      </c>
      <c r="Q355" s="83" t="s">
        <v>380</v>
      </c>
      <c r="R355" s="83"/>
      <c r="S355" s="83"/>
      <c r="T355" s="118"/>
      <c r="U355" s="118"/>
      <c r="V355" s="118"/>
      <c r="W355" s="118"/>
      <c r="X355" s="118"/>
      <c r="Y355" s="118"/>
      <c r="Z355" s="118"/>
    </row>
    <row r="356" spans="1:26" ht="16.5" customHeight="1">
      <c r="A356" s="666"/>
      <c r="B356" s="666"/>
      <c r="C356" s="666"/>
      <c r="D356" s="680"/>
      <c r="E356" s="680"/>
      <c r="F356" s="666"/>
      <c r="G356" s="26">
        <v>6</v>
      </c>
      <c r="H356" s="120" t="s">
        <v>11130</v>
      </c>
      <c r="I356" s="103" t="s">
        <v>10890</v>
      </c>
      <c r="J356" s="86"/>
      <c r="K356" s="104"/>
      <c r="L356" s="666"/>
      <c r="M356" s="117"/>
      <c r="N356" s="223"/>
      <c r="O356" s="83" t="s">
        <v>380</v>
      </c>
      <c r="P356" s="83" t="s">
        <v>380</v>
      </c>
      <c r="Q356" s="83" t="s">
        <v>380</v>
      </c>
      <c r="R356" s="83"/>
      <c r="S356" s="83"/>
      <c r="T356" s="118"/>
      <c r="U356" s="118"/>
      <c r="V356" s="118"/>
      <c r="W356" s="118"/>
      <c r="X356" s="118"/>
      <c r="Y356" s="118"/>
      <c r="Z356" s="118"/>
    </row>
    <row r="357" spans="1:26" ht="16.5" customHeight="1">
      <c r="A357" s="26" t="s">
        <v>4541</v>
      </c>
      <c r="B357" s="224" t="s">
        <v>9237</v>
      </c>
      <c r="C357" s="224" t="s">
        <v>8943</v>
      </c>
      <c r="D357" s="120" t="s">
        <v>11180</v>
      </c>
      <c r="E357" s="120" t="s">
        <v>11181</v>
      </c>
      <c r="F357" s="120" t="s">
        <v>2854</v>
      </c>
      <c r="G357" s="26">
        <v>1</v>
      </c>
      <c r="H357" s="120" t="s">
        <v>11182</v>
      </c>
      <c r="I357" s="120" t="s">
        <v>11183</v>
      </c>
      <c r="J357" s="86"/>
      <c r="K357" s="104"/>
      <c r="L357" s="86"/>
      <c r="M357" s="117"/>
      <c r="N357" s="223"/>
      <c r="O357" s="83" t="s">
        <v>380</v>
      </c>
      <c r="P357" s="83" t="s">
        <v>380</v>
      </c>
      <c r="Q357" s="83" t="s">
        <v>380</v>
      </c>
      <c r="R357" s="83"/>
      <c r="S357" s="83"/>
      <c r="T357" s="118"/>
      <c r="U357" s="118"/>
      <c r="V357" s="118"/>
      <c r="W357" s="118"/>
      <c r="X357" s="118"/>
      <c r="Y357" s="118"/>
      <c r="Z357" s="118"/>
    </row>
    <row r="358" spans="1:26" ht="67.5" customHeight="1">
      <c r="A358" s="735" t="s">
        <v>11184</v>
      </c>
      <c r="B358" s="736" t="s">
        <v>9237</v>
      </c>
      <c r="C358" s="736" t="s">
        <v>8943</v>
      </c>
      <c r="D358" s="740" t="s">
        <v>11180</v>
      </c>
      <c r="E358" s="740" t="s">
        <v>11185</v>
      </c>
      <c r="F358" s="740" t="s">
        <v>2854</v>
      </c>
      <c r="G358" s="26">
        <v>1</v>
      </c>
      <c r="H358" s="120" t="s">
        <v>11186</v>
      </c>
      <c r="I358" s="120" t="s">
        <v>11187</v>
      </c>
      <c r="J358" s="86"/>
      <c r="K358" s="104"/>
      <c r="L358" s="734"/>
      <c r="M358" s="117"/>
      <c r="N358" s="223"/>
      <c r="O358" s="83" t="s">
        <v>380</v>
      </c>
      <c r="P358" s="83" t="s">
        <v>380</v>
      </c>
      <c r="Q358" s="83" t="s">
        <v>380</v>
      </c>
      <c r="R358" s="83"/>
      <c r="S358" s="83"/>
      <c r="T358" s="118"/>
      <c r="U358" s="118"/>
      <c r="V358" s="118"/>
      <c r="W358" s="118"/>
      <c r="X358" s="118"/>
      <c r="Y358" s="118"/>
      <c r="Z358" s="118"/>
    </row>
    <row r="359" spans="1:26" ht="67.5" customHeight="1">
      <c r="A359" s="666"/>
      <c r="B359" s="666"/>
      <c r="C359" s="666"/>
      <c r="D359" s="666"/>
      <c r="E359" s="666"/>
      <c r="F359" s="666"/>
      <c r="G359" s="26">
        <v>2</v>
      </c>
      <c r="H359" s="120" t="s">
        <v>11188</v>
      </c>
      <c r="I359" s="120" t="s">
        <v>901</v>
      </c>
      <c r="J359" s="86"/>
      <c r="K359" s="104"/>
      <c r="L359" s="666"/>
      <c r="M359" s="117"/>
      <c r="N359" s="223"/>
      <c r="O359" s="83" t="s">
        <v>380</v>
      </c>
      <c r="P359" s="83" t="s">
        <v>380</v>
      </c>
      <c r="Q359" s="83" t="s">
        <v>380</v>
      </c>
      <c r="R359" s="83"/>
      <c r="S359" s="83"/>
      <c r="T359" s="118"/>
      <c r="U359" s="118"/>
      <c r="V359" s="118"/>
      <c r="W359" s="118"/>
      <c r="X359" s="118"/>
      <c r="Y359" s="118"/>
      <c r="Z359" s="118"/>
    </row>
    <row r="360" spans="1:26" ht="99" customHeight="1">
      <c r="A360" s="735" t="s">
        <v>11189</v>
      </c>
      <c r="B360" s="736" t="s">
        <v>9237</v>
      </c>
      <c r="C360" s="736" t="s">
        <v>8943</v>
      </c>
      <c r="D360" s="740" t="s">
        <v>11180</v>
      </c>
      <c r="E360" s="740" t="s">
        <v>11190</v>
      </c>
      <c r="F360" s="740" t="s">
        <v>2854</v>
      </c>
      <c r="G360" s="26">
        <v>1</v>
      </c>
      <c r="H360" s="120" t="s">
        <v>11191</v>
      </c>
      <c r="I360" s="120" t="s">
        <v>11192</v>
      </c>
      <c r="J360" s="86"/>
      <c r="K360" s="104"/>
      <c r="L360" s="734"/>
      <c r="M360" s="117"/>
      <c r="N360" s="223"/>
      <c r="O360" s="83" t="s">
        <v>380</v>
      </c>
      <c r="P360" s="83" t="s">
        <v>380</v>
      </c>
      <c r="Q360" s="83" t="s">
        <v>380</v>
      </c>
      <c r="R360" s="83" t="s">
        <v>103</v>
      </c>
      <c r="S360" s="83"/>
      <c r="T360" s="118"/>
      <c r="U360" s="118"/>
      <c r="V360" s="118"/>
      <c r="W360" s="118"/>
      <c r="X360" s="118"/>
      <c r="Y360" s="118"/>
      <c r="Z360" s="118"/>
    </row>
    <row r="361" spans="1:26" ht="16.5" customHeight="1">
      <c r="A361" s="666"/>
      <c r="B361" s="666"/>
      <c r="C361" s="666"/>
      <c r="D361" s="666"/>
      <c r="E361" s="666"/>
      <c r="F361" s="666"/>
      <c r="G361" s="26">
        <v>2</v>
      </c>
      <c r="H361" s="120" t="s">
        <v>8509</v>
      </c>
      <c r="I361" s="120" t="s">
        <v>737</v>
      </c>
      <c r="J361" s="86"/>
      <c r="K361" s="104"/>
      <c r="L361" s="666"/>
      <c r="M361" s="117"/>
      <c r="N361" s="223"/>
      <c r="O361" s="83" t="s">
        <v>380</v>
      </c>
      <c r="P361" s="83" t="s">
        <v>380</v>
      </c>
      <c r="Q361" s="83" t="s">
        <v>380</v>
      </c>
      <c r="R361" s="83" t="s">
        <v>103</v>
      </c>
      <c r="S361" s="83"/>
      <c r="T361" s="118"/>
      <c r="U361" s="118"/>
      <c r="V361" s="118"/>
      <c r="W361" s="118"/>
      <c r="X361" s="118"/>
      <c r="Y361" s="118"/>
      <c r="Z361" s="118"/>
    </row>
    <row r="362" spans="1:26" ht="77.25" customHeight="1">
      <c r="A362" s="735" t="s">
        <v>11193</v>
      </c>
      <c r="B362" s="736" t="s">
        <v>9237</v>
      </c>
      <c r="C362" s="736" t="s">
        <v>8943</v>
      </c>
      <c r="D362" s="740" t="s">
        <v>11180</v>
      </c>
      <c r="E362" s="756" t="s">
        <v>11194</v>
      </c>
      <c r="F362" s="740" t="s">
        <v>2854</v>
      </c>
      <c r="G362" s="26">
        <v>1</v>
      </c>
      <c r="H362" s="120" t="s">
        <v>11195</v>
      </c>
      <c r="I362" s="120" t="s">
        <v>11196</v>
      </c>
      <c r="J362" s="86"/>
      <c r="K362" s="104"/>
      <c r="L362" s="734"/>
      <c r="M362" s="117"/>
      <c r="N362" s="223"/>
      <c r="O362" s="83" t="s">
        <v>380</v>
      </c>
      <c r="P362" s="83" t="s">
        <v>380</v>
      </c>
      <c r="Q362" s="83" t="s">
        <v>380</v>
      </c>
      <c r="R362" s="83" t="s">
        <v>67</v>
      </c>
      <c r="S362" s="83"/>
      <c r="T362" s="118"/>
      <c r="U362" s="118"/>
      <c r="V362" s="118"/>
      <c r="W362" s="118"/>
      <c r="X362" s="118"/>
      <c r="Y362" s="118"/>
      <c r="Z362" s="118"/>
    </row>
    <row r="363" spans="1:26" ht="77.25" customHeight="1">
      <c r="A363" s="666"/>
      <c r="B363" s="666"/>
      <c r="C363" s="666"/>
      <c r="D363" s="666"/>
      <c r="E363" s="666"/>
      <c r="F363" s="666"/>
      <c r="G363" s="26">
        <v>2</v>
      </c>
      <c r="H363" s="120" t="s">
        <v>11197</v>
      </c>
      <c r="I363" s="120" t="s">
        <v>7959</v>
      </c>
      <c r="J363" s="86"/>
      <c r="K363" s="104"/>
      <c r="L363" s="666"/>
      <c r="M363" s="117"/>
      <c r="N363" s="223"/>
      <c r="O363" s="83" t="s">
        <v>380</v>
      </c>
      <c r="P363" s="83" t="s">
        <v>380</v>
      </c>
      <c r="Q363" s="83" t="s">
        <v>380</v>
      </c>
      <c r="R363" s="83" t="s">
        <v>67</v>
      </c>
      <c r="S363" s="83"/>
      <c r="T363" s="118"/>
      <c r="U363" s="118"/>
      <c r="V363" s="118"/>
      <c r="W363" s="118"/>
      <c r="X363" s="118"/>
      <c r="Y363" s="118"/>
      <c r="Z363" s="118"/>
    </row>
    <row r="364" spans="1:26" ht="77.25" customHeight="1">
      <c r="A364" s="735" t="s">
        <v>11198</v>
      </c>
      <c r="B364" s="736" t="s">
        <v>9237</v>
      </c>
      <c r="C364" s="736" t="s">
        <v>8943</v>
      </c>
      <c r="D364" s="740" t="s">
        <v>11180</v>
      </c>
      <c r="E364" s="740" t="s">
        <v>11199</v>
      </c>
      <c r="F364" s="740" t="s">
        <v>2854</v>
      </c>
      <c r="G364" s="26">
        <v>1</v>
      </c>
      <c r="H364" s="120" t="s">
        <v>11200</v>
      </c>
      <c r="I364" s="120" t="s">
        <v>11201</v>
      </c>
      <c r="J364" s="86"/>
      <c r="K364" s="104"/>
      <c r="L364" s="734"/>
      <c r="M364" s="117"/>
      <c r="N364" s="223"/>
      <c r="O364" s="83" t="s">
        <v>380</v>
      </c>
      <c r="P364" s="83" t="s">
        <v>380</v>
      </c>
      <c r="Q364" s="83" t="s">
        <v>380</v>
      </c>
      <c r="R364" s="83" t="s">
        <v>67</v>
      </c>
      <c r="S364" s="83"/>
      <c r="T364" s="118"/>
      <c r="U364" s="118"/>
      <c r="V364" s="118"/>
      <c r="W364" s="118"/>
      <c r="X364" s="118"/>
      <c r="Y364" s="118"/>
      <c r="Z364" s="118"/>
    </row>
    <row r="365" spans="1:26" ht="77.25" customHeight="1">
      <c r="A365" s="666"/>
      <c r="B365" s="666"/>
      <c r="C365" s="666"/>
      <c r="D365" s="666"/>
      <c r="E365" s="666"/>
      <c r="F365" s="666"/>
      <c r="G365" s="26">
        <v>2</v>
      </c>
      <c r="H365" s="120" t="s">
        <v>11202</v>
      </c>
      <c r="I365" s="120" t="s">
        <v>11203</v>
      </c>
      <c r="J365" s="86"/>
      <c r="K365" s="104"/>
      <c r="L365" s="666"/>
      <c r="M365" s="117"/>
      <c r="N365" s="223"/>
      <c r="O365" s="83" t="s">
        <v>380</v>
      </c>
      <c r="P365" s="83" t="s">
        <v>380</v>
      </c>
      <c r="Q365" s="83" t="s">
        <v>380</v>
      </c>
      <c r="R365" s="83" t="s">
        <v>67</v>
      </c>
      <c r="S365" s="83"/>
      <c r="T365" s="118"/>
      <c r="U365" s="118"/>
      <c r="V365" s="118"/>
      <c r="W365" s="118"/>
      <c r="X365" s="118"/>
      <c r="Y365" s="118"/>
      <c r="Z365" s="118"/>
    </row>
    <row r="366" spans="1:26" ht="77.25" customHeight="1">
      <c r="A366" s="735" t="s">
        <v>11204</v>
      </c>
      <c r="B366" s="736" t="s">
        <v>9237</v>
      </c>
      <c r="C366" s="736" t="s">
        <v>8943</v>
      </c>
      <c r="D366" s="740" t="s">
        <v>11180</v>
      </c>
      <c r="E366" s="740" t="s">
        <v>11205</v>
      </c>
      <c r="F366" s="740" t="s">
        <v>2854</v>
      </c>
      <c r="G366" s="26">
        <v>1</v>
      </c>
      <c r="H366" s="120" t="s">
        <v>11206</v>
      </c>
      <c r="I366" s="120" t="s">
        <v>11207</v>
      </c>
      <c r="J366" s="86"/>
      <c r="K366" s="104"/>
      <c r="L366" s="734"/>
      <c r="M366" s="117"/>
      <c r="N366" s="223"/>
      <c r="O366" s="83" t="s">
        <v>380</v>
      </c>
      <c r="P366" s="83" t="s">
        <v>380</v>
      </c>
      <c r="Q366" s="83" t="s">
        <v>380</v>
      </c>
      <c r="R366" s="83" t="s">
        <v>67</v>
      </c>
      <c r="S366" s="83"/>
      <c r="T366" s="118"/>
      <c r="U366" s="118"/>
      <c r="V366" s="118"/>
      <c r="W366" s="118"/>
      <c r="X366" s="118"/>
      <c r="Y366" s="118"/>
      <c r="Z366" s="118"/>
    </row>
    <row r="367" spans="1:26" ht="77.25" customHeight="1">
      <c r="A367" s="666"/>
      <c r="B367" s="666"/>
      <c r="C367" s="666"/>
      <c r="D367" s="666"/>
      <c r="E367" s="666"/>
      <c r="F367" s="666"/>
      <c r="G367" s="26">
        <v>2</v>
      </c>
      <c r="H367" s="120" t="s">
        <v>8509</v>
      </c>
      <c r="I367" s="120" t="s">
        <v>737</v>
      </c>
      <c r="J367" s="86"/>
      <c r="K367" s="104"/>
      <c r="L367" s="666"/>
      <c r="M367" s="117"/>
      <c r="N367" s="223"/>
      <c r="O367" s="83" t="s">
        <v>380</v>
      </c>
      <c r="P367" s="83" t="s">
        <v>380</v>
      </c>
      <c r="Q367" s="83" t="s">
        <v>380</v>
      </c>
      <c r="R367" s="83"/>
      <c r="S367" s="83"/>
      <c r="T367" s="118"/>
      <c r="U367" s="118"/>
      <c r="V367" s="118"/>
      <c r="W367" s="118"/>
      <c r="X367" s="118"/>
      <c r="Y367" s="118"/>
      <c r="Z367" s="118"/>
    </row>
    <row r="368" spans="1:26" ht="99" customHeight="1">
      <c r="A368" s="735" t="s">
        <v>11208</v>
      </c>
      <c r="B368" s="736" t="s">
        <v>9237</v>
      </c>
      <c r="C368" s="736" t="s">
        <v>8943</v>
      </c>
      <c r="D368" s="740" t="s">
        <v>11180</v>
      </c>
      <c r="E368" s="740" t="s">
        <v>11209</v>
      </c>
      <c r="F368" s="740" t="s">
        <v>2854</v>
      </c>
      <c r="G368" s="26">
        <v>1</v>
      </c>
      <c r="H368" s="120" t="s">
        <v>11210</v>
      </c>
      <c r="I368" s="120" t="s">
        <v>11211</v>
      </c>
      <c r="J368" s="86"/>
      <c r="K368" s="104"/>
      <c r="L368" s="734"/>
      <c r="M368" s="117"/>
      <c r="N368" s="223"/>
      <c r="O368" s="83" t="s">
        <v>380</v>
      </c>
      <c r="P368" s="83" t="s">
        <v>380</v>
      </c>
      <c r="Q368" s="83" t="s">
        <v>380</v>
      </c>
      <c r="R368" s="83"/>
      <c r="S368" s="83"/>
      <c r="T368" s="118"/>
      <c r="U368" s="118"/>
      <c r="V368" s="118"/>
      <c r="W368" s="118"/>
      <c r="X368" s="118"/>
      <c r="Y368" s="118"/>
      <c r="Z368" s="118"/>
    </row>
    <row r="369" spans="1:26" ht="16.5" customHeight="1">
      <c r="A369" s="666"/>
      <c r="B369" s="666"/>
      <c r="C369" s="666"/>
      <c r="D369" s="666"/>
      <c r="E369" s="666"/>
      <c r="F369" s="666"/>
      <c r="G369" s="26">
        <v>2</v>
      </c>
      <c r="H369" s="120" t="s">
        <v>11212</v>
      </c>
      <c r="I369" s="120" t="s">
        <v>11211</v>
      </c>
      <c r="J369" s="86"/>
      <c r="K369" s="104"/>
      <c r="L369" s="666"/>
      <c r="M369" s="117"/>
      <c r="N369" s="223"/>
      <c r="O369" s="83" t="s">
        <v>380</v>
      </c>
      <c r="P369" s="83" t="s">
        <v>380</v>
      </c>
      <c r="Q369" s="83" t="s">
        <v>380</v>
      </c>
      <c r="R369" s="83"/>
      <c r="S369" s="83"/>
      <c r="T369" s="118"/>
      <c r="U369" s="118"/>
      <c r="V369" s="118"/>
      <c r="W369" s="118"/>
      <c r="X369" s="118"/>
      <c r="Y369" s="118"/>
      <c r="Z369" s="118"/>
    </row>
    <row r="370" spans="1:26" ht="16.5" customHeight="1">
      <c r="A370" s="26" t="s">
        <v>11213</v>
      </c>
      <c r="B370" s="224" t="s">
        <v>9237</v>
      </c>
      <c r="C370" s="224" t="s">
        <v>8943</v>
      </c>
      <c r="D370" s="120" t="s">
        <v>11180</v>
      </c>
      <c r="E370" s="120" t="s">
        <v>11214</v>
      </c>
      <c r="F370" s="120" t="s">
        <v>2854</v>
      </c>
      <c r="G370" s="26">
        <v>1</v>
      </c>
      <c r="H370" s="120" t="s">
        <v>11215</v>
      </c>
      <c r="I370" s="120" t="s">
        <v>11216</v>
      </c>
      <c r="J370" s="86"/>
      <c r="K370" s="104"/>
      <c r="L370" s="86"/>
      <c r="M370" s="117"/>
      <c r="N370" s="223"/>
      <c r="O370" s="83" t="s">
        <v>380</v>
      </c>
      <c r="P370" s="83" t="s">
        <v>380</v>
      </c>
      <c r="Q370" s="83" t="s">
        <v>380</v>
      </c>
      <c r="R370" s="83"/>
      <c r="S370" s="83"/>
      <c r="T370" s="118"/>
      <c r="U370" s="118"/>
      <c r="V370" s="118"/>
      <c r="W370" s="118"/>
      <c r="X370" s="118"/>
      <c r="Y370" s="118"/>
      <c r="Z370" s="118"/>
    </row>
    <row r="371" spans="1:26" ht="16.5" customHeight="1">
      <c r="A371" s="26" t="s">
        <v>11217</v>
      </c>
      <c r="B371" s="224" t="s">
        <v>9237</v>
      </c>
      <c r="C371" s="224" t="s">
        <v>8943</v>
      </c>
      <c r="D371" s="120" t="s">
        <v>11180</v>
      </c>
      <c r="E371" s="120" t="s">
        <v>11218</v>
      </c>
      <c r="F371" s="120" t="s">
        <v>2854</v>
      </c>
      <c r="G371" s="26">
        <v>1</v>
      </c>
      <c r="H371" s="120" t="s">
        <v>11219</v>
      </c>
      <c r="I371" s="120" t="s">
        <v>11220</v>
      </c>
      <c r="J371" s="86"/>
      <c r="K371" s="104"/>
      <c r="L371" s="86"/>
      <c r="M371" s="117"/>
      <c r="N371" s="223"/>
      <c r="O371" s="83" t="s">
        <v>380</v>
      </c>
      <c r="P371" s="83" t="s">
        <v>380</v>
      </c>
      <c r="Q371" s="83" t="s">
        <v>380</v>
      </c>
      <c r="R371" s="83"/>
      <c r="S371" s="83"/>
      <c r="T371" s="118"/>
      <c r="U371" s="118"/>
      <c r="V371" s="118"/>
      <c r="W371" s="118"/>
      <c r="X371" s="118"/>
      <c r="Y371" s="118"/>
      <c r="Z371" s="118"/>
    </row>
    <row r="372" spans="1:26" ht="16.5" customHeight="1">
      <c r="A372" s="26" t="s">
        <v>11221</v>
      </c>
      <c r="B372" s="224" t="s">
        <v>9237</v>
      </c>
      <c r="C372" s="224" t="s">
        <v>8943</v>
      </c>
      <c r="D372" s="120" t="s">
        <v>11180</v>
      </c>
      <c r="E372" s="120" t="s">
        <v>783</v>
      </c>
      <c r="F372" s="120" t="s">
        <v>2854</v>
      </c>
      <c r="G372" s="26">
        <v>1</v>
      </c>
      <c r="H372" s="120" t="s">
        <v>11222</v>
      </c>
      <c r="I372" s="92" t="s">
        <v>11223</v>
      </c>
      <c r="J372" s="86"/>
      <c r="K372" s="104"/>
      <c r="L372" s="86"/>
      <c r="M372" s="117"/>
      <c r="N372" s="223"/>
      <c r="O372" s="83" t="s">
        <v>380</v>
      </c>
      <c r="P372" s="83" t="s">
        <v>380</v>
      </c>
      <c r="Q372" s="83" t="s">
        <v>380</v>
      </c>
      <c r="R372" s="83"/>
      <c r="S372" s="83"/>
      <c r="T372" s="118"/>
      <c r="U372" s="118"/>
      <c r="V372" s="118"/>
      <c r="W372" s="118"/>
      <c r="X372" s="118"/>
      <c r="Y372" s="118"/>
      <c r="Z372" s="118"/>
    </row>
    <row r="373" spans="1:26" ht="16.5" customHeight="1">
      <c r="A373" s="26" t="s">
        <v>11224</v>
      </c>
      <c r="B373" s="224" t="s">
        <v>9237</v>
      </c>
      <c r="C373" s="224" t="s">
        <v>8943</v>
      </c>
      <c r="D373" s="120" t="s">
        <v>11180</v>
      </c>
      <c r="E373" s="120" t="s">
        <v>11225</v>
      </c>
      <c r="F373" s="120" t="s">
        <v>2854</v>
      </c>
      <c r="G373" s="26">
        <v>1</v>
      </c>
      <c r="H373" s="120" t="s">
        <v>11226</v>
      </c>
      <c r="I373" s="92" t="s">
        <v>11227</v>
      </c>
      <c r="J373" s="86"/>
      <c r="K373" s="104"/>
      <c r="L373" s="86"/>
      <c r="M373" s="117"/>
      <c r="N373" s="223"/>
      <c r="O373" s="83" t="s">
        <v>380</v>
      </c>
      <c r="P373" s="83" t="s">
        <v>380</v>
      </c>
      <c r="Q373" s="83" t="s">
        <v>380</v>
      </c>
      <c r="R373" s="83"/>
      <c r="S373" s="83"/>
      <c r="T373" s="118"/>
      <c r="U373" s="118"/>
      <c r="V373" s="118"/>
      <c r="W373" s="118"/>
      <c r="X373" s="118"/>
      <c r="Y373" s="118"/>
      <c r="Z373" s="118"/>
    </row>
    <row r="374" spans="1:26" ht="16.5" customHeight="1">
      <c r="A374" s="26" t="s">
        <v>11228</v>
      </c>
      <c r="B374" s="224" t="s">
        <v>9237</v>
      </c>
      <c r="C374" s="224" t="s">
        <v>8943</v>
      </c>
      <c r="D374" s="120" t="s">
        <v>11180</v>
      </c>
      <c r="E374" s="120" t="s">
        <v>789</v>
      </c>
      <c r="F374" s="120" t="s">
        <v>2854</v>
      </c>
      <c r="G374" s="26">
        <v>1</v>
      </c>
      <c r="H374" s="120" t="s">
        <v>11229</v>
      </c>
      <c r="I374" s="92" t="s">
        <v>11230</v>
      </c>
      <c r="J374" s="86"/>
      <c r="K374" s="104"/>
      <c r="L374" s="86"/>
      <c r="M374" s="117"/>
      <c r="N374" s="223"/>
      <c r="O374" s="83" t="s">
        <v>380</v>
      </c>
      <c r="P374" s="83" t="s">
        <v>380</v>
      </c>
      <c r="Q374" s="83" t="s">
        <v>380</v>
      </c>
      <c r="R374" s="83"/>
      <c r="S374" s="83"/>
      <c r="T374" s="118"/>
      <c r="U374" s="118"/>
      <c r="V374" s="118"/>
      <c r="W374" s="118"/>
      <c r="X374" s="118"/>
      <c r="Y374" s="118"/>
      <c r="Z374" s="118"/>
    </row>
    <row r="375" spans="1:26" ht="16.5" customHeight="1">
      <c r="A375" s="26" t="s">
        <v>11231</v>
      </c>
      <c r="B375" s="224" t="s">
        <v>9237</v>
      </c>
      <c r="C375" s="224" t="s">
        <v>8943</v>
      </c>
      <c r="D375" s="120" t="s">
        <v>11180</v>
      </c>
      <c r="E375" s="120" t="s">
        <v>569</v>
      </c>
      <c r="F375" s="120" t="s">
        <v>2854</v>
      </c>
      <c r="G375" s="26">
        <v>1</v>
      </c>
      <c r="H375" s="120" t="s">
        <v>11232</v>
      </c>
      <c r="I375" s="92" t="s">
        <v>11233</v>
      </c>
      <c r="J375" s="86"/>
      <c r="K375" s="104"/>
      <c r="L375" s="86"/>
      <c r="M375" s="117"/>
      <c r="N375" s="223"/>
      <c r="O375" s="83" t="s">
        <v>380</v>
      </c>
      <c r="P375" s="83" t="s">
        <v>380</v>
      </c>
      <c r="Q375" s="83" t="s">
        <v>380</v>
      </c>
      <c r="R375" s="83"/>
      <c r="S375" s="83"/>
      <c r="T375" s="118"/>
      <c r="U375" s="118"/>
      <c r="V375" s="118"/>
      <c r="W375" s="118"/>
      <c r="X375" s="118"/>
      <c r="Y375" s="118"/>
      <c r="Z375" s="118"/>
    </row>
    <row r="376" spans="1:26" ht="16.5" customHeight="1">
      <c r="A376" s="26" t="s">
        <v>11234</v>
      </c>
      <c r="B376" s="224" t="s">
        <v>9237</v>
      </c>
      <c r="C376" s="224" t="s">
        <v>8943</v>
      </c>
      <c r="D376" s="120" t="s">
        <v>11180</v>
      </c>
      <c r="E376" s="120" t="s">
        <v>573</v>
      </c>
      <c r="F376" s="120" t="s">
        <v>2854</v>
      </c>
      <c r="G376" s="26">
        <v>1</v>
      </c>
      <c r="H376" s="120" t="s">
        <v>11235</v>
      </c>
      <c r="I376" s="92" t="s">
        <v>11236</v>
      </c>
      <c r="J376" s="86"/>
      <c r="K376" s="104"/>
      <c r="L376" s="86"/>
      <c r="M376" s="117"/>
      <c r="N376" s="223"/>
      <c r="O376" s="83" t="s">
        <v>380</v>
      </c>
      <c r="P376" s="83" t="s">
        <v>380</v>
      </c>
      <c r="Q376" s="83" t="s">
        <v>380</v>
      </c>
      <c r="R376" s="83"/>
      <c r="S376" s="83"/>
      <c r="T376" s="118"/>
      <c r="U376" s="118"/>
      <c r="V376" s="118"/>
      <c r="W376" s="118"/>
      <c r="X376" s="118"/>
      <c r="Y376" s="118"/>
      <c r="Z376" s="118"/>
    </row>
    <row r="377" spans="1:26" ht="16.5" customHeight="1">
      <c r="A377" s="26" t="s">
        <v>11237</v>
      </c>
      <c r="B377" s="224" t="s">
        <v>9237</v>
      </c>
      <c r="C377" s="224" t="s">
        <v>8943</v>
      </c>
      <c r="D377" s="120" t="s">
        <v>11180</v>
      </c>
      <c r="E377" s="120" t="s">
        <v>11238</v>
      </c>
      <c r="F377" s="120" t="s">
        <v>2854</v>
      </c>
      <c r="G377" s="26">
        <v>1</v>
      </c>
      <c r="H377" s="120" t="s">
        <v>11240</v>
      </c>
      <c r="I377" s="92" t="s">
        <v>11241</v>
      </c>
      <c r="J377" s="86"/>
      <c r="K377" s="104"/>
      <c r="L377" s="86"/>
      <c r="M377" s="117"/>
      <c r="N377" s="223"/>
      <c r="O377" s="83" t="s">
        <v>380</v>
      </c>
      <c r="P377" s="83" t="s">
        <v>380</v>
      </c>
      <c r="Q377" s="83" t="s">
        <v>380</v>
      </c>
      <c r="R377" s="83"/>
      <c r="S377" s="83"/>
      <c r="T377" s="118"/>
      <c r="U377" s="118"/>
      <c r="V377" s="118"/>
      <c r="W377" s="118"/>
      <c r="X377" s="118"/>
      <c r="Y377" s="118"/>
      <c r="Z377" s="118"/>
    </row>
    <row r="378" spans="1:26" ht="16.5" customHeight="1">
      <c r="A378" s="26" t="s">
        <v>11242</v>
      </c>
      <c r="B378" s="224" t="s">
        <v>9237</v>
      </c>
      <c r="C378" s="224" t="s">
        <v>8943</v>
      </c>
      <c r="D378" s="120" t="s">
        <v>11180</v>
      </c>
      <c r="E378" s="120" t="s">
        <v>11243</v>
      </c>
      <c r="F378" s="120" t="s">
        <v>2854</v>
      </c>
      <c r="G378" s="26">
        <v>1</v>
      </c>
      <c r="H378" s="120" t="s">
        <v>11247</v>
      </c>
      <c r="I378" s="92" t="s">
        <v>11241</v>
      </c>
      <c r="J378" s="86"/>
      <c r="K378" s="104"/>
      <c r="L378" s="86"/>
      <c r="M378" s="117"/>
      <c r="N378" s="223"/>
      <c r="O378" s="83" t="s">
        <v>380</v>
      </c>
      <c r="P378" s="83" t="s">
        <v>380</v>
      </c>
      <c r="Q378" s="83" t="s">
        <v>380</v>
      </c>
      <c r="R378" s="83"/>
      <c r="S378" s="83"/>
      <c r="T378" s="118"/>
      <c r="U378" s="118"/>
      <c r="V378" s="118"/>
      <c r="W378" s="118"/>
      <c r="X378" s="118"/>
      <c r="Y378" s="118"/>
      <c r="Z378" s="118"/>
    </row>
    <row r="379" spans="1:26" ht="16.5" customHeight="1">
      <c r="A379" s="26" t="s">
        <v>11251</v>
      </c>
      <c r="B379" s="224" t="s">
        <v>9237</v>
      </c>
      <c r="C379" s="224" t="s">
        <v>8943</v>
      </c>
      <c r="D379" s="120" t="s">
        <v>11180</v>
      </c>
      <c r="E379" s="120" t="s">
        <v>11252</v>
      </c>
      <c r="F379" s="120" t="s">
        <v>2854</v>
      </c>
      <c r="G379" s="26">
        <v>1</v>
      </c>
      <c r="H379" s="120" t="s">
        <v>11253</v>
      </c>
      <c r="I379" s="92" t="s">
        <v>11241</v>
      </c>
      <c r="J379" s="86"/>
      <c r="K379" s="104"/>
      <c r="L379" s="86"/>
      <c r="M379" s="117"/>
      <c r="N379" s="223"/>
      <c r="O379" s="83" t="s">
        <v>380</v>
      </c>
      <c r="P379" s="83" t="s">
        <v>380</v>
      </c>
      <c r="Q379" s="83" t="s">
        <v>380</v>
      </c>
      <c r="R379" s="83"/>
      <c r="S379" s="83"/>
      <c r="T379" s="118"/>
      <c r="U379" s="118"/>
      <c r="V379" s="118"/>
      <c r="W379" s="118"/>
      <c r="X379" s="118"/>
      <c r="Y379" s="118"/>
      <c r="Z379" s="118"/>
    </row>
    <row r="380" spans="1:26" ht="16.5" customHeight="1">
      <c r="A380" s="26" t="s">
        <v>11255</v>
      </c>
      <c r="B380" s="224" t="s">
        <v>9237</v>
      </c>
      <c r="C380" s="224" t="s">
        <v>8943</v>
      </c>
      <c r="D380" s="120" t="s">
        <v>11180</v>
      </c>
      <c r="E380" s="120" t="s">
        <v>11256</v>
      </c>
      <c r="F380" s="120" t="s">
        <v>2854</v>
      </c>
      <c r="G380" s="26">
        <v>1</v>
      </c>
      <c r="H380" s="120" t="s">
        <v>11257</v>
      </c>
      <c r="I380" s="92" t="s">
        <v>11241</v>
      </c>
      <c r="J380" s="86"/>
      <c r="K380" s="104"/>
      <c r="L380" s="86"/>
      <c r="M380" s="117"/>
      <c r="N380" s="223"/>
      <c r="O380" s="83" t="s">
        <v>380</v>
      </c>
      <c r="P380" s="83" t="s">
        <v>380</v>
      </c>
      <c r="Q380" s="83" t="s">
        <v>380</v>
      </c>
      <c r="R380" s="83" t="s">
        <v>103</v>
      </c>
      <c r="S380" s="83"/>
      <c r="T380" s="118"/>
      <c r="U380" s="118"/>
      <c r="V380" s="118"/>
      <c r="W380" s="118"/>
      <c r="X380" s="118"/>
      <c r="Y380" s="118"/>
      <c r="Z380" s="118"/>
    </row>
    <row r="381" spans="1:26" ht="16.5" customHeight="1">
      <c r="A381" s="26" t="s">
        <v>11260</v>
      </c>
      <c r="B381" s="224" t="s">
        <v>9237</v>
      </c>
      <c r="C381" s="224" t="s">
        <v>8943</v>
      </c>
      <c r="D381" s="120" t="s">
        <v>11180</v>
      </c>
      <c r="E381" s="120" t="s">
        <v>11261</v>
      </c>
      <c r="F381" s="120" t="s">
        <v>2854</v>
      </c>
      <c r="G381" s="26">
        <v>1</v>
      </c>
      <c r="H381" s="120" t="s">
        <v>11262</v>
      </c>
      <c r="I381" s="92" t="s">
        <v>11241</v>
      </c>
      <c r="J381" s="86"/>
      <c r="K381" s="104"/>
      <c r="L381" s="86"/>
      <c r="M381" s="117"/>
      <c r="N381" s="223"/>
      <c r="O381" s="83" t="s">
        <v>380</v>
      </c>
      <c r="P381" s="83" t="s">
        <v>380</v>
      </c>
      <c r="Q381" s="83" t="s">
        <v>380</v>
      </c>
      <c r="R381" s="83" t="s">
        <v>103</v>
      </c>
      <c r="S381" s="83"/>
      <c r="T381" s="118"/>
      <c r="U381" s="118"/>
      <c r="V381" s="118"/>
      <c r="W381" s="118"/>
      <c r="X381" s="118"/>
      <c r="Y381" s="118"/>
      <c r="Z381" s="118"/>
    </row>
    <row r="382" spans="1:26" ht="16.5" customHeight="1">
      <c r="A382" s="26" t="s">
        <v>11263</v>
      </c>
      <c r="B382" s="224" t="s">
        <v>9237</v>
      </c>
      <c r="C382" s="224" t="s">
        <v>8943</v>
      </c>
      <c r="D382" s="120" t="s">
        <v>11180</v>
      </c>
      <c r="E382" s="120" t="s">
        <v>11264</v>
      </c>
      <c r="F382" s="120" t="s">
        <v>2854</v>
      </c>
      <c r="G382" s="26">
        <v>1</v>
      </c>
      <c r="H382" s="120" t="s">
        <v>11265</v>
      </c>
      <c r="I382" s="92" t="s">
        <v>11266</v>
      </c>
      <c r="J382" s="86"/>
      <c r="K382" s="104"/>
      <c r="L382" s="86"/>
      <c r="M382" s="117"/>
      <c r="N382" s="223"/>
      <c r="O382" s="83" t="s">
        <v>380</v>
      </c>
      <c r="P382" s="83" t="s">
        <v>380</v>
      </c>
      <c r="Q382" s="83" t="s">
        <v>380</v>
      </c>
      <c r="R382" s="83"/>
      <c r="S382" s="83"/>
      <c r="T382" s="118"/>
      <c r="U382" s="118"/>
      <c r="V382" s="118"/>
      <c r="W382" s="118"/>
      <c r="X382" s="118"/>
      <c r="Y382" s="118"/>
      <c r="Z382" s="118"/>
    </row>
    <row r="383" spans="1:26" ht="99" customHeight="1">
      <c r="A383" s="735" t="s">
        <v>11269</v>
      </c>
      <c r="B383" s="736" t="s">
        <v>9237</v>
      </c>
      <c r="C383" s="736" t="s">
        <v>8943</v>
      </c>
      <c r="D383" s="740" t="s">
        <v>11180</v>
      </c>
      <c r="E383" s="740" t="s">
        <v>11270</v>
      </c>
      <c r="F383" s="740" t="s">
        <v>2854</v>
      </c>
      <c r="G383" s="26">
        <v>1</v>
      </c>
      <c r="H383" s="120" t="s">
        <v>11272</v>
      </c>
      <c r="I383" s="92" t="s">
        <v>11273</v>
      </c>
      <c r="J383" s="86"/>
      <c r="K383" s="104"/>
      <c r="L383" s="734"/>
      <c r="M383" s="117"/>
      <c r="N383" s="223"/>
      <c r="O383" s="83" t="s">
        <v>380</v>
      </c>
      <c r="P383" s="83" t="s">
        <v>380</v>
      </c>
      <c r="Q383" s="83" t="s">
        <v>380</v>
      </c>
      <c r="R383" s="83"/>
      <c r="S383" s="83"/>
      <c r="T383" s="118"/>
      <c r="U383" s="118"/>
      <c r="V383" s="118"/>
      <c r="W383" s="118"/>
      <c r="X383" s="118"/>
      <c r="Y383" s="118"/>
      <c r="Z383" s="118"/>
    </row>
    <row r="384" spans="1:26" ht="16.5" customHeight="1">
      <c r="A384" s="665"/>
      <c r="B384" s="665"/>
      <c r="C384" s="665"/>
      <c r="D384" s="665"/>
      <c r="E384" s="665"/>
      <c r="F384" s="665"/>
      <c r="G384" s="26">
        <v>2</v>
      </c>
      <c r="H384" s="120" t="s">
        <v>8509</v>
      </c>
      <c r="I384" s="92" t="s">
        <v>11278</v>
      </c>
      <c r="J384" s="86"/>
      <c r="K384" s="104"/>
      <c r="L384" s="665"/>
      <c r="M384" s="117"/>
      <c r="N384" s="223"/>
      <c r="O384" s="83" t="s">
        <v>380</v>
      </c>
      <c r="P384" s="83" t="s">
        <v>380</v>
      </c>
      <c r="Q384" s="83" t="s">
        <v>380</v>
      </c>
      <c r="R384" s="83"/>
      <c r="S384" s="83"/>
      <c r="T384" s="118"/>
      <c r="U384" s="118"/>
      <c r="V384" s="118"/>
      <c r="W384" s="118"/>
      <c r="X384" s="118"/>
      <c r="Y384" s="118"/>
      <c r="Z384" s="118"/>
    </row>
    <row r="385" spans="1:26" ht="16.5" customHeight="1">
      <c r="A385" s="666"/>
      <c r="B385" s="666"/>
      <c r="C385" s="666"/>
      <c r="D385" s="666"/>
      <c r="E385" s="666"/>
      <c r="F385" s="666"/>
      <c r="G385" s="26">
        <v>3</v>
      </c>
      <c r="H385" s="120" t="s">
        <v>2939</v>
      </c>
      <c r="I385" s="92" t="s">
        <v>11279</v>
      </c>
      <c r="J385" s="86"/>
      <c r="K385" s="104"/>
      <c r="L385" s="666"/>
      <c r="M385" s="117"/>
      <c r="N385" s="223"/>
      <c r="O385" s="83" t="s">
        <v>380</v>
      </c>
      <c r="P385" s="83" t="s">
        <v>380</v>
      </c>
      <c r="Q385" s="83" t="s">
        <v>380</v>
      </c>
      <c r="R385" s="83"/>
      <c r="S385" s="83"/>
      <c r="T385" s="118"/>
      <c r="U385" s="118"/>
      <c r="V385" s="118"/>
      <c r="W385" s="118"/>
      <c r="X385" s="118"/>
      <c r="Y385" s="118"/>
      <c r="Z385" s="118"/>
    </row>
    <row r="386" spans="1:26" ht="16.5" customHeight="1">
      <c r="A386" s="26" t="s">
        <v>11282</v>
      </c>
      <c r="B386" s="224" t="s">
        <v>9237</v>
      </c>
      <c r="C386" s="101" t="s">
        <v>11285</v>
      </c>
      <c r="D386" s="120" t="s">
        <v>11180</v>
      </c>
      <c r="E386" s="120" t="s">
        <v>580</v>
      </c>
      <c r="F386" s="120" t="s">
        <v>10843</v>
      </c>
      <c r="G386" s="26">
        <v>1</v>
      </c>
      <c r="H386" s="120" t="s">
        <v>11286</v>
      </c>
      <c r="I386" s="92" t="s">
        <v>11287</v>
      </c>
      <c r="J386" s="86"/>
      <c r="K386" s="104"/>
      <c r="L386" s="86"/>
      <c r="M386" s="117"/>
      <c r="N386" s="223"/>
      <c r="O386" s="83" t="s">
        <v>380</v>
      </c>
      <c r="P386" s="83" t="s">
        <v>380</v>
      </c>
      <c r="Q386" s="83" t="s">
        <v>380</v>
      </c>
      <c r="R386" s="83"/>
      <c r="S386" s="83"/>
      <c r="T386" s="118"/>
      <c r="U386" s="118"/>
      <c r="V386" s="118"/>
      <c r="W386" s="118"/>
      <c r="X386" s="118"/>
      <c r="Y386" s="118"/>
      <c r="Z386" s="118"/>
    </row>
    <row r="387" spans="1:26" ht="16.5" customHeight="1">
      <c r="A387" s="26" t="s">
        <v>11289</v>
      </c>
      <c r="B387" s="224" t="s">
        <v>9237</v>
      </c>
      <c r="C387" s="101" t="s">
        <v>11292</v>
      </c>
      <c r="D387" s="120" t="s">
        <v>11180</v>
      </c>
      <c r="E387" s="120" t="s">
        <v>585</v>
      </c>
      <c r="F387" s="120" t="s">
        <v>10843</v>
      </c>
      <c r="G387" s="26">
        <v>1</v>
      </c>
      <c r="H387" s="120" t="s">
        <v>11293</v>
      </c>
      <c r="I387" s="92" t="s">
        <v>11287</v>
      </c>
      <c r="J387" s="86"/>
      <c r="K387" s="104"/>
      <c r="L387" s="86"/>
      <c r="M387" s="117"/>
      <c r="N387" s="223"/>
      <c r="O387" s="83" t="s">
        <v>380</v>
      </c>
      <c r="P387" s="83" t="s">
        <v>380</v>
      </c>
      <c r="Q387" s="83" t="s">
        <v>380</v>
      </c>
      <c r="R387" s="83"/>
      <c r="S387" s="83"/>
      <c r="T387" s="118"/>
      <c r="U387" s="118"/>
      <c r="V387" s="118"/>
      <c r="W387" s="118"/>
      <c r="X387" s="118"/>
      <c r="Y387" s="118"/>
      <c r="Z387" s="118"/>
    </row>
    <row r="388" spans="1:26" ht="16.5" customHeight="1">
      <c r="A388" s="26" t="s">
        <v>11296</v>
      </c>
      <c r="B388" s="224" t="s">
        <v>9237</v>
      </c>
      <c r="C388" s="224" t="s">
        <v>8943</v>
      </c>
      <c r="D388" s="102" t="s">
        <v>11297</v>
      </c>
      <c r="E388" s="103" t="s">
        <v>11298</v>
      </c>
      <c r="F388" s="103" t="s">
        <v>10843</v>
      </c>
      <c r="G388" s="172">
        <v>1</v>
      </c>
      <c r="H388" s="103" t="s">
        <v>11299</v>
      </c>
      <c r="I388" s="82" t="s">
        <v>11279</v>
      </c>
      <c r="J388" s="83"/>
      <c r="K388" s="104"/>
      <c r="L388" s="86"/>
      <c r="M388" s="117"/>
      <c r="N388" s="223"/>
      <c r="O388" s="83" t="s">
        <v>380</v>
      </c>
      <c r="P388" s="83" t="s">
        <v>380</v>
      </c>
      <c r="Q388" s="83" t="s">
        <v>380</v>
      </c>
      <c r="R388" s="83"/>
      <c r="S388" s="83"/>
      <c r="T388" s="118"/>
      <c r="U388" s="118"/>
      <c r="V388" s="118"/>
      <c r="W388" s="118"/>
      <c r="X388" s="118"/>
      <c r="Y388" s="118"/>
      <c r="Z388" s="118"/>
    </row>
    <row r="389" spans="1:26" ht="16.5" customHeight="1">
      <c r="A389" s="26" t="s">
        <v>11301</v>
      </c>
      <c r="B389" s="224" t="s">
        <v>9237</v>
      </c>
      <c r="C389" s="224" t="s">
        <v>8943</v>
      </c>
      <c r="D389" s="102" t="s">
        <v>11297</v>
      </c>
      <c r="E389" s="103" t="s">
        <v>11302</v>
      </c>
      <c r="F389" s="103" t="s">
        <v>10843</v>
      </c>
      <c r="G389" s="172">
        <v>1</v>
      </c>
      <c r="H389" s="103" t="s">
        <v>11303</v>
      </c>
      <c r="I389" s="82" t="s">
        <v>11279</v>
      </c>
      <c r="J389" s="83"/>
      <c r="K389" s="104"/>
      <c r="L389" s="86"/>
      <c r="M389" s="117"/>
      <c r="N389" s="223"/>
      <c r="O389" s="83" t="s">
        <v>380</v>
      </c>
      <c r="P389" s="83" t="s">
        <v>380</v>
      </c>
      <c r="Q389" s="83" t="s">
        <v>380</v>
      </c>
      <c r="R389" s="83"/>
      <c r="S389" s="83"/>
      <c r="T389" s="118"/>
      <c r="U389" s="118"/>
      <c r="V389" s="118"/>
      <c r="W389" s="118"/>
      <c r="X389" s="118"/>
      <c r="Y389" s="118"/>
      <c r="Z389" s="118"/>
    </row>
    <row r="390" spans="1:26" ht="16.5" customHeight="1">
      <c r="A390" s="26" t="s">
        <v>11305</v>
      </c>
      <c r="B390" s="224" t="s">
        <v>9237</v>
      </c>
      <c r="C390" s="224" t="s">
        <v>8943</v>
      </c>
      <c r="D390" s="102" t="s">
        <v>11297</v>
      </c>
      <c r="E390" s="103" t="s">
        <v>807</v>
      </c>
      <c r="F390" s="103" t="s">
        <v>10843</v>
      </c>
      <c r="G390" s="172">
        <v>1</v>
      </c>
      <c r="H390" s="103" t="s">
        <v>11306</v>
      </c>
      <c r="I390" s="82" t="s">
        <v>11307</v>
      </c>
      <c r="J390" s="83"/>
      <c r="K390" s="104"/>
      <c r="L390" s="86"/>
      <c r="M390" s="117"/>
      <c r="N390" s="223"/>
      <c r="O390" s="83" t="s">
        <v>380</v>
      </c>
      <c r="P390" s="83" t="s">
        <v>380</v>
      </c>
      <c r="Q390" s="83" t="s">
        <v>380</v>
      </c>
      <c r="R390" s="83"/>
      <c r="S390" s="83"/>
      <c r="T390" s="118"/>
      <c r="U390" s="118"/>
      <c r="V390" s="118"/>
      <c r="W390" s="118"/>
      <c r="X390" s="118"/>
      <c r="Y390" s="118"/>
      <c r="Z390" s="118"/>
    </row>
    <row r="391" spans="1:26" ht="16.5" customHeight="1">
      <c r="A391" s="26" t="s">
        <v>11308</v>
      </c>
      <c r="B391" s="224" t="s">
        <v>9237</v>
      </c>
      <c r="C391" s="224" t="s">
        <v>8943</v>
      </c>
      <c r="D391" s="102" t="s">
        <v>11297</v>
      </c>
      <c r="E391" s="103" t="s">
        <v>626</v>
      </c>
      <c r="F391" s="103" t="s">
        <v>10843</v>
      </c>
      <c r="G391" s="172">
        <v>1</v>
      </c>
      <c r="H391" s="103" t="s">
        <v>11311</v>
      </c>
      <c r="I391" s="82" t="s">
        <v>11313</v>
      </c>
      <c r="J391" s="83"/>
      <c r="K391" s="104"/>
      <c r="L391" s="86"/>
      <c r="M391" s="117"/>
      <c r="N391" s="223"/>
      <c r="O391" s="83" t="s">
        <v>380</v>
      </c>
      <c r="P391" s="83" t="s">
        <v>380</v>
      </c>
      <c r="Q391" s="83" t="s">
        <v>380</v>
      </c>
      <c r="R391" s="83"/>
      <c r="S391" s="83"/>
      <c r="T391" s="118"/>
      <c r="U391" s="118"/>
      <c r="V391" s="118"/>
      <c r="W391" s="118"/>
      <c r="X391" s="118"/>
      <c r="Y391" s="118"/>
      <c r="Z391" s="118"/>
    </row>
    <row r="392" spans="1:26" ht="16.5" customHeight="1">
      <c r="A392" s="26" t="s">
        <v>11315</v>
      </c>
      <c r="B392" s="224" t="s">
        <v>9237</v>
      </c>
      <c r="C392" s="224" t="s">
        <v>8943</v>
      </c>
      <c r="D392" s="102" t="s">
        <v>11297</v>
      </c>
      <c r="E392" s="103" t="s">
        <v>11317</v>
      </c>
      <c r="F392" s="103" t="s">
        <v>10843</v>
      </c>
      <c r="G392" s="172">
        <v>1</v>
      </c>
      <c r="H392" s="103" t="s">
        <v>11319</v>
      </c>
      <c r="I392" s="82" t="s">
        <v>11279</v>
      </c>
      <c r="J392" s="83"/>
      <c r="K392" s="104"/>
      <c r="L392" s="86"/>
      <c r="M392" s="117"/>
      <c r="N392" s="223"/>
      <c r="O392" s="83" t="s">
        <v>380</v>
      </c>
      <c r="P392" s="83" t="s">
        <v>380</v>
      </c>
      <c r="Q392" s="83" t="s">
        <v>380</v>
      </c>
      <c r="R392" s="83"/>
      <c r="S392" s="83"/>
      <c r="T392" s="118"/>
      <c r="U392" s="118"/>
      <c r="V392" s="118"/>
      <c r="W392" s="118"/>
      <c r="X392" s="118"/>
      <c r="Y392" s="118"/>
      <c r="Z392" s="118"/>
    </row>
    <row r="393" spans="1:26" ht="16.5" customHeight="1">
      <c r="A393" s="26" t="s">
        <v>11323</v>
      </c>
      <c r="B393" s="224" t="s">
        <v>9237</v>
      </c>
      <c r="C393" s="224" t="s">
        <v>8943</v>
      </c>
      <c r="D393" s="102" t="s">
        <v>11297</v>
      </c>
      <c r="E393" s="103" t="s">
        <v>630</v>
      </c>
      <c r="F393" s="103" t="s">
        <v>10843</v>
      </c>
      <c r="G393" s="172">
        <v>1</v>
      </c>
      <c r="H393" s="103" t="s">
        <v>11325</v>
      </c>
      <c r="I393" s="82" t="s">
        <v>11313</v>
      </c>
      <c r="J393" s="83"/>
      <c r="K393" s="104"/>
      <c r="L393" s="86"/>
      <c r="M393" s="117"/>
      <c r="N393" s="223"/>
      <c r="O393" s="83" t="s">
        <v>380</v>
      </c>
      <c r="P393" s="83" t="s">
        <v>380</v>
      </c>
      <c r="Q393" s="83" t="s">
        <v>380</v>
      </c>
      <c r="R393" s="83"/>
      <c r="S393" s="83"/>
      <c r="T393" s="118"/>
      <c r="U393" s="118"/>
      <c r="V393" s="118"/>
      <c r="W393" s="118"/>
      <c r="X393" s="118"/>
      <c r="Y393" s="118"/>
      <c r="Z393" s="118"/>
    </row>
    <row r="394" spans="1:26" ht="16.5" customHeight="1">
      <c r="A394" s="26" t="s">
        <v>11328</v>
      </c>
      <c r="B394" s="224" t="s">
        <v>9237</v>
      </c>
      <c r="C394" s="224" t="s">
        <v>8943</v>
      </c>
      <c r="D394" s="102" t="s">
        <v>11297</v>
      </c>
      <c r="E394" s="103" t="s">
        <v>11330</v>
      </c>
      <c r="F394" s="103" t="s">
        <v>10843</v>
      </c>
      <c r="G394" s="172">
        <v>1</v>
      </c>
      <c r="H394" s="103" t="s">
        <v>11333</v>
      </c>
      <c r="I394" s="82" t="s">
        <v>11334</v>
      </c>
      <c r="J394" s="83"/>
      <c r="K394" s="104"/>
      <c r="L394" s="86"/>
      <c r="M394" s="117"/>
      <c r="N394" s="223"/>
      <c r="O394" s="83" t="s">
        <v>380</v>
      </c>
      <c r="P394" s="83" t="s">
        <v>380</v>
      </c>
      <c r="Q394" s="83" t="s">
        <v>380</v>
      </c>
      <c r="R394" s="83"/>
      <c r="S394" s="83"/>
      <c r="T394" s="118"/>
      <c r="U394" s="118"/>
      <c r="V394" s="118"/>
      <c r="W394" s="118"/>
      <c r="X394" s="118"/>
      <c r="Y394" s="118"/>
      <c r="Z394" s="118"/>
    </row>
    <row r="395" spans="1:26" ht="16.5" customHeight="1">
      <c r="A395" s="26" t="s">
        <v>11336</v>
      </c>
      <c r="B395" s="224" t="s">
        <v>9237</v>
      </c>
      <c r="C395" s="224" t="s">
        <v>8943</v>
      </c>
      <c r="D395" s="102" t="s">
        <v>11297</v>
      </c>
      <c r="E395" s="82" t="s">
        <v>11337</v>
      </c>
      <c r="F395" s="103" t="s">
        <v>10843</v>
      </c>
      <c r="G395" s="172">
        <v>1</v>
      </c>
      <c r="H395" s="103" t="s">
        <v>11338</v>
      </c>
      <c r="I395" s="82" t="s">
        <v>11334</v>
      </c>
      <c r="J395" s="83"/>
      <c r="K395" s="104"/>
      <c r="L395" s="86"/>
      <c r="M395" s="117"/>
      <c r="N395" s="223"/>
      <c r="O395" s="83" t="s">
        <v>380</v>
      </c>
      <c r="P395" s="83" t="s">
        <v>380</v>
      </c>
      <c r="Q395" s="83" t="s">
        <v>380</v>
      </c>
      <c r="R395" s="83"/>
      <c r="S395" s="83"/>
      <c r="T395" s="118"/>
      <c r="U395" s="118"/>
      <c r="V395" s="118"/>
      <c r="W395" s="118"/>
      <c r="X395" s="118"/>
      <c r="Y395" s="118"/>
      <c r="Z395" s="118"/>
    </row>
    <row r="396" spans="1:26" ht="16.5" customHeight="1">
      <c r="A396" s="26" t="s">
        <v>11340</v>
      </c>
      <c r="B396" s="224" t="s">
        <v>9237</v>
      </c>
      <c r="C396" s="224" t="s">
        <v>8943</v>
      </c>
      <c r="D396" s="102" t="s">
        <v>11297</v>
      </c>
      <c r="E396" s="103" t="s">
        <v>11341</v>
      </c>
      <c r="F396" s="103" t="s">
        <v>10843</v>
      </c>
      <c r="G396" s="172">
        <v>1</v>
      </c>
      <c r="H396" s="103" t="s">
        <v>11344</v>
      </c>
      <c r="I396" s="82" t="s">
        <v>11334</v>
      </c>
      <c r="J396" s="83"/>
      <c r="K396" s="104"/>
      <c r="L396" s="86"/>
      <c r="M396" s="117"/>
      <c r="N396" s="223"/>
      <c r="O396" s="83" t="s">
        <v>380</v>
      </c>
      <c r="P396" s="83" t="s">
        <v>380</v>
      </c>
      <c r="Q396" s="83" t="s">
        <v>380</v>
      </c>
      <c r="R396" s="83"/>
      <c r="S396" s="83"/>
      <c r="T396" s="118"/>
      <c r="U396" s="118"/>
      <c r="V396" s="118"/>
      <c r="W396" s="118"/>
      <c r="X396" s="118"/>
      <c r="Y396" s="118"/>
      <c r="Z396" s="118"/>
    </row>
    <row r="397" spans="1:26" ht="16.5" customHeight="1">
      <c r="A397" s="26" t="s">
        <v>11345</v>
      </c>
      <c r="B397" s="224" t="s">
        <v>9237</v>
      </c>
      <c r="C397" s="224" t="s">
        <v>8943</v>
      </c>
      <c r="D397" s="102" t="s">
        <v>11297</v>
      </c>
      <c r="E397" s="103" t="s">
        <v>11346</v>
      </c>
      <c r="F397" s="103" t="s">
        <v>10843</v>
      </c>
      <c r="G397" s="172">
        <v>1</v>
      </c>
      <c r="H397" s="103" t="s">
        <v>11347</v>
      </c>
      <c r="I397" s="82" t="s">
        <v>11334</v>
      </c>
      <c r="J397" s="83"/>
      <c r="K397" s="104"/>
      <c r="L397" s="86"/>
      <c r="M397" s="117"/>
      <c r="N397" s="223"/>
      <c r="O397" s="83" t="s">
        <v>380</v>
      </c>
      <c r="P397" s="83" t="s">
        <v>380</v>
      </c>
      <c r="Q397" s="83" t="s">
        <v>380</v>
      </c>
      <c r="R397" s="83"/>
      <c r="S397" s="83"/>
      <c r="T397" s="118"/>
      <c r="U397" s="118"/>
      <c r="V397" s="118"/>
      <c r="W397" s="118"/>
      <c r="X397" s="118"/>
      <c r="Y397" s="118"/>
      <c r="Z397" s="118"/>
    </row>
    <row r="398" spans="1:26" ht="16.5" customHeight="1">
      <c r="A398" s="26" t="s">
        <v>11348</v>
      </c>
      <c r="B398" s="224" t="s">
        <v>9237</v>
      </c>
      <c r="C398" s="224" t="s">
        <v>8943</v>
      </c>
      <c r="D398" s="102" t="s">
        <v>11297</v>
      </c>
      <c r="E398" s="103" t="s">
        <v>11349</v>
      </c>
      <c r="F398" s="103" t="s">
        <v>10843</v>
      </c>
      <c r="G398" s="172">
        <v>1</v>
      </c>
      <c r="H398" s="103" t="s">
        <v>11350</v>
      </c>
      <c r="I398" s="82" t="s">
        <v>11334</v>
      </c>
      <c r="J398" s="83"/>
      <c r="K398" s="104"/>
      <c r="L398" s="86"/>
      <c r="M398" s="117"/>
      <c r="N398" s="223"/>
      <c r="O398" s="83" t="s">
        <v>380</v>
      </c>
      <c r="P398" s="83" t="s">
        <v>380</v>
      </c>
      <c r="Q398" s="83" t="s">
        <v>380</v>
      </c>
      <c r="R398" s="83"/>
      <c r="S398" s="83"/>
      <c r="T398" s="118"/>
      <c r="U398" s="118"/>
      <c r="V398" s="118"/>
      <c r="W398" s="118"/>
      <c r="X398" s="118"/>
      <c r="Y398" s="118"/>
      <c r="Z398" s="118"/>
    </row>
    <row r="399" spans="1:26" ht="16.5" customHeight="1">
      <c r="A399" s="26" t="s">
        <v>11352</v>
      </c>
      <c r="B399" s="224" t="s">
        <v>9237</v>
      </c>
      <c r="C399" s="224" t="s">
        <v>8943</v>
      </c>
      <c r="D399" s="102" t="s">
        <v>11297</v>
      </c>
      <c r="E399" s="103" t="s">
        <v>11353</v>
      </c>
      <c r="F399" s="103" t="s">
        <v>10843</v>
      </c>
      <c r="G399" s="172">
        <v>1</v>
      </c>
      <c r="H399" s="103" t="s">
        <v>11354</v>
      </c>
      <c r="I399" s="82" t="s">
        <v>11334</v>
      </c>
      <c r="J399" s="83"/>
      <c r="K399" s="104"/>
      <c r="L399" s="86"/>
      <c r="M399" s="117"/>
      <c r="N399" s="223"/>
      <c r="O399" s="83" t="s">
        <v>380</v>
      </c>
      <c r="P399" s="83" t="s">
        <v>380</v>
      </c>
      <c r="Q399" s="83" t="s">
        <v>380</v>
      </c>
      <c r="R399" s="83"/>
      <c r="S399" s="83"/>
      <c r="T399" s="118"/>
      <c r="U399" s="118"/>
      <c r="V399" s="118"/>
      <c r="W399" s="118"/>
      <c r="X399" s="118"/>
      <c r="Y399" s="118"/>
      <c r="Z399" s="118"/>
    </row>
    <row r="400" spans="1:26" ht="99" customHeight="1">
      <c r="A400" s="735" t="s">
        <v>11359</v>
      </c>
      <c r="B400" s="736" t="s">
        <v>9237</v>
      </c>
      <c r="C400" s="736" t="s">
        <v>8943</v>
      </c>
      <c r="D400" s="737" t="s">
        <v>11297</v>
      </c>
      <c r="E400" s="737" t="s">
        <v>11362</v>
      </c>
      <c r="F400" s="737" t="s">
        <v>10843</v>
      </c>
      <c r="G400" s="172">
        <v>1</v>
      </c>
      <c r="H400" s="103" t="s">
        <v>11369</v>
      </c>
      <c r="I400" s="82" t="s">
        <v>10890</v>
      </c>
      <c r="J400" s="83"/>
      <c r="K400" s="104"/>
      <c r="L400" s="734"/>
      <c r="M400" s="117"/>
      <c r="N400" s="223"/>
      <c r="O400" s="83" t="s">
        <v>380</v>
      </c>
      <c r="P400" s="83" t="s">
        <v>380</v>
      </c>
      <c r="Q400" s="83" t="s">
        <v>380</v>
      </c>
      <c r="R400" s="83"/>
      <c r="S400" s="83"/>
      <c r="T400" s="118"/>
      <c r="U400" s="118"/>
      <c r="V400" s="118"/>
      <c r="W400" s="118"/>
      <c r="X400" s="118"/>
      <c r="Y400" s="118"/>
      <c r="Z400" s="118"/>
    </row>
    <row r="401" spans="1:26" ht="99" customHeight="1">
      <c r="A401" s="666"/>
      <c r="B401" s="666"/>
      <c r="C401" s="666"/>
      <c r="D401" s="666"/>
      <c r="E401" s="666"/>
      <c r="F401" s="666"/>
      <c r="G401" s="172">
        <v>2</v>
      </c>
      <c r="H401" s="103" t="s">
        <v>11372</v>
      </c>
      <c r="I401" s="82" t="s">
        <v>11374</v>
      </c>
      <c r="J401" s="83"/>
      <c r="K401" s="104"/>
      <c r="L401" s="666"/>
      <c r="M401" s="117"/>
      <c r="N401" s="223"/>
      <c r="O401" s="83" t="s">
        <v>380</v>
      </c>
      <c r="P401" s="83" t="s">
        <v>380</v>
      </c>
      <c r="Q401" s="83" t="s">
        <v>380</v>
      </c>
      <c r="R401" s="83"/>
      <c r="S401" s="83"/>
      <c r="T401" s="118"/>
      <c r="U401" s="118"/>
      <c r="V401" s="118"/>
      <c r="W401" s="118"/>
      <c r="X401" s="118"/>
      <c r="Y401" s="118"/>
      <c r="Z401" s="118"/>
    </row>
    <row r="402" spans="1:26" ht="99" customHeight="1">
      <c r="A402" s="735" t="s">
        <v>11377</v>
      </c>
      <c r="B402" s="736" t="s">
        <v>9237</v>
      </c>
      <c r="C402" s="736" t="s">
        <v>8943</v>
      </c>
      <c r="D402" s="737" t="s">
        <v>11297</v>
      </c>
      <c r="E402" s="737" t="s">
        <v>11378</v>
      </c>
      <c r="F402" s="737" t="s">
        <v>10843</v>
      </c>
      <c r="G402" s="172">
        <v>1</v>
      </c>
      <c r="H402" s="103" t="s">
        <v>11380</v>
      </c>
      <c r="I402" s="82" t="s">
        <v>10890</v>
      </c>
      <c r="J402" s="83"/>
      <c r="K402" s="104"/>
      <c r="L402" s="734"/>
      <c r="M402" s="117"/>
      <c r="N402" s="223"/>
      <c r="O402" s="83" t="s">
        <v>380</v>
      </c>
      <c r="P402" s="83" t="s">
        <v>380</v>
      </c>
      <c r="Q402" s="83" t="s">
        <v>380</v>
      </c>
      <c r="R402" s="83"/>
      <c r="S402" s="83"/>
      <c r="T402" s="118"/>
      <c r="U402" s="118"/>
      <c r="V402" s="118"/>
      <c r="W402" s="118"/>
      <c r="X402" s="118"/>
      <c r="Y402" s="118"/>
      <c r="Z402" s="118"/>
    </row>
    <row r="403" spans="1:26" ht="99" customHeight="1">
      <c r="A403" s="666"/>
      <c r="B403" s="666"/>
      <c r="C403" s="666"/>
      <c r="D403" s="666"/>
      <c r="E403" s="666"/>
      <c r="F403" s="666"/>
      <c r="G403" s="172">
        <v>2</v>
      </c>
      <c r="H403" s="103" t="s">
        <v>11372</v>
      </c>
      <c r="I403" s="82" t="s">
        <v>11374</v>
      </c>
      <c r="J403" s="83"/>
      <c r="K403" s="104"/>
      <c r="L403" s="666"/>
      <c r="M403" s="117"/>
      <c r="N403" s="223"/>
      <c r="O403" s="83" t="s">
        <v>380</v>
      </c>
      <c r="P403" s="83" t="s">
        <v>380</v>
      </c>
      <c r="Q403" s="83" t="s">
        <v>380</v>
      </c>
      <c r="R403" s="83"/>
      <c r="S403" s="83"/>
      <c r="T403" s="118"/>
      <c r="U403" s="118"/>
      <c r="V403" s="118"/>
      <c r="W403" s="118"/>
      <c r="X403" s="118"/>
      <c r="Y403" s="118"/>
      <c r="Z403" s="118"/>
    </row>
    <row r="404" spans="1:26" ht="99" customHeight="1">
      <c r="A404" s="735" t="s">
        <v>11389</v>
      </c>
      <c r="B404" s="736" t="s">
        <v>9237</v>
      </c>
      <c r="C404" s="736" t="s">
        <v>8943</v>
      </c>
      <c r="D404" s="737" t="s">
        <v>11297</v>
      </c>
      <c r="E404" s="737" t="s">
        <v>11392</v>
      </c>
      <c r="F404" s="737" t="s">
        <v>10843</v>
      </c>
      <c r="G404" s="172">
        <v>1</v>
      </c>
      <c r="H404" s="103" t="s">
        <v>11395</v>
      </c>
      <c r="I404" s="82" t="s">
        <v>10890</v>
      </c>
      <c r="J404" s="83"/>
      <c r="K404" s="104"/>
      <c r="L404" s="734"/>
      <c r="M404" s="117"/>
      <c r="N404" s="223"/>
      <c r="O404" s="83" t="s">
        <v>380</v>
      </c>
      <c r="P404" s="83" t="s">
        <v>380</v>
      </c>
      <c r="Q404" s="83" t="s">
        <v>380</v>
      </c>
      <c r="R404" s="83"/>
      <c r="S404" s="83"/>
      <c r="T404" s="118"/>
      <c r="U404" s="118"/>
      <c r="V404" s="118"/>
      <c r="W404" s="118"/>
      <c r="X404" s="118"/>
      <c r="Y404" s="118"/>
      <c r="Z404" s="118"/>
    </row>
    <row r="405" spans="1:26" ht="99" customHeight="1">
      <c r="A405" s="666"/>
      <c r="B405" s="666"/>
      <c r="C405" s="666"/>
      <c r="D405" s="666"/>
      <c r="E405" s="666"/>
      <c r="F405" s="666"/>
      <c r="G405" s="172">
        <v>2</v>
      </c>
      <c r="H405" s="103" t="s">
        <v>11372</v>
      </c>
      <c r="I405" s="82" t="s">
        <v>11374</v>
      </c>
      <c r="J405" s="83"/>
      <c r="K405" s="104"/>
      <c r="L405" s="666"/>
      <c r="M405" s="117"/>
      <c r="N405" s="223"/>
      <c r="O405" s="83" t="s">
        <v>380</v>
      </c>
      <c r="P405" s="83" t="s">
        <v>380</v>
      </c>
      <c r="Q405" s="83" t="s">
        <v>380</v>
      </c>
      <c r="R405" s="83"/>
      <c r="S405" s="83"/>
      <c r="T405" s="118"/>
      <c r="U405" s="118"/>
      <c r="V405" s="118"/>
      <c r="W405" s="118"/>
      <c r="X405" s="118"/>
      <c r="Y405" s="118"/>
      <c r="Z405" s="118"/>
    </row>
    <row r="406" spans="1:26" ht="99" customHeight="1">
      <c r="A406" s="735" t="s">
        <v>11403</v>
      </c>
      <c r="B406" s="736" t="s">
        <v>9237</v>
      </c>
      <c r="C406" s="736" t="s">
        <v>8943</v>
      </c>
      <c r="D406" s="737" t="s">
        <v>11297</v>
      </c>
      <c r="E406" s="737" t="s">
        <v>11407</v>
      </c>
      <c r="F406" s="737" t="s">
        <v>10843</v>
      </c>
      <c r="G406" s="172">
        <v>1</v>
      </c>
      <c r="H406" s="103" t="s">
        <v>11408</v>
      </c>
      <c r="I406" s="82" t="s">
        <v>10890</v>
      </c>
      <c r="J406" s="83"/>
      <c r="K406" s="104"/>
      <c r="L406" s="734"/>
      <c r="M406" s="117"/>
      <c r="N406" s="223"/>
      <c r="O406" s="83" t="s">
        <v>380</v>
      </c>
      <c r="P406" s="83" t="s">
        <v>380</v>
      </c>
      <c r="Q406" s="83" t="s">
        <v>380</v>
      </c>
      <c r="R406" s="83"/>
      <c r="S406" s="83"/>
      <c r="T406" s="118"/>
      <c r="U406" s="118"/>
      <c r="V406" s="118"/>
      <c r="W406" s="118"/>
      <c r="X406" s="118"/>
      <c r="Y406" s="118"/>
      <c r="Z406" s="118"/>
    </row>
    <row r="407" spans="1:26" ht="99" customHeight="1">
      <c r="A407" s="666"/>
      <c r="B407" s="666"/>
      <c r="C407" s="666"/>
      <c r="D407" s="666"/>
      <c r="E407" s="666"/>
      <c r="F407" s="666"/>
      <c r="G407" s="172">
        <v>2</v>
      </c>
      <c r="H407" s="103" t="s">
        <v>11372</v>
      </c>
      <c r="I407" s="82" t="s">
        <v>11374</v>
      </c>
      <c r="J407" s="83"/>
      <c r="K407" s="104"/>
      <c r="L407" s="666"/>
      <c r="M407" s="117"/>
      <c r="N407" s="223"/>
      <c r="O407" s="83" t="s">
        <v>380</v>
      </c>
      <c r="P407" s="83" t="s">
        <v>380</v>
      </c>
      <c r="Q407" s="83" t="s">
        <v>380</v>
      </c>
      <c r="R407" s="83"/>
      <c r="S407" s="83"/>
      <c r="T407" s="118"/>
      <c r="U407" s="118"/>
      <c r="V407" s="118"/>
      <c r="W407" s="118"/>
      <c r="X407" s="118"/>
      <c r="Y407" s="118"/>
      <c r="Z407" s="118"/>
    </row>
    <row r="408" spans="1:26" ht="99" customHeight="1">
      <c r="A408" s="735" t="s">
        <v>11417</v>
      </c>
      <c r="B408" s="736" t="s">
        <v>9237</v>
      </c>
      <c r="C408" s="736" t="s">
        <v>8943</v>
      </c>
      <c r="D408" s="737" t="s">
        <v>11297</v>
      </c>
      <c r="E408" s="737" t="s">
        <v>11419</v>
      </c>
      <c r="F408" s="737" t="s">
        <v>10843</v>
      </c>
      <c r="G408" s="172">
        <v>1</v>
      </c>
      <c r="H408" s="103" t="s">
        <v>11420</v>
      </c>
      <c r="I408" s="82" t="s">
        <v>10890</v>
      </c>
      <c r="J408" s="83"/>
      <c r="K408" s="104"/>
      <c r="L408" s="734"/>
      <c r="M408" s="117"/>
      <c r="N408" s="223"/>
      <c r="O408" s="83" t="s">
        <v>380</v>
      </c>
      <c r="P408" s="83" t="s">
        <v>380</v>
      </c>
      <c r="Q408" s="83" t="s">
        <v>380</v>
      </c>
      <c r="R408" s="83"/>
      <c r="S408" s="83"/>
      <c r="T408" s="118"/>
      <c r="U408" s="118"/>
      <c r="V408" s="118"/>
      <c r="W408" s="118"/>
      <c r="X408" s="118"/>
      <c r="Y408" s="118"/>
      <c r="Z408" s="118"/>
    </row>
    <row r="409" spans="1:26" ht="99" customHeight="1">
      <c r="A409" s="666"/>
      <c r="B409" s="666"/>
      <c r="C409" s="666"/>
      <c r="D409" s="666"/>
      <c r="E409" s="666"/>
      <c r="F409" s="666"/>
      <c r="G409" s="172">
        <v>2</v>
      </c>
      <c r="H409" s="103" t="s">
        <v>11372</v>
      </c>
      <c r="I409" s="82" t="s">
        <v>11374</v>
      </c>
      <c r="J409" s="83"/>
      <c r="K409" s="104"/>
      <c r="L409" s="666"/>
      <c r="M409" s="117"/>
      <c r="N409" s="223"/>
      <c r="O409" s="83" t="s">
        <v>380</v>
      </c>
      <c r="P409" s="83" t="s">
        <v>380</v>
      </c>
      <c r="Q409" s="83" t="s">
        <v>380</v>
      </c>
      <c r="R409" s="83"/>
      <c r="S409" s="83"/>
      <c r="T409" s="118"/>
      <c r="U409" s="118"/>
      <c r="V409" s="118"/>
      <c r="W409" s="118"/>
      <c r="X409" s="118"/>
      <c r="Y409" s="118"/>
      <c r="Z409" s="118"/>
    </row>
    <row r="410" spans="1:26" ht="99" customHeight="1">
      <c r="A410" s="735" t="s">
        <v>11427</v>
      </c>
      <c r="B410" s="736" t="s">
        <v>9237</v>
      </c>
      <c r="C410" s="736" t="s">
        <v>8943</v>
      </c>
      <c r="D410" s="737" t="s">
        <v>11297</v>
      </c>
      <c r="E410" s="737" t="s">
        <v>11431</v>
      </c>
      <c r="F410" s="737" t="s">
        <v>10843</v>
      </c>
      <c r="G410" s="172">
        <v>1</v>
      </c>
      <c r="H410" s="103" t="s">
        <v>11433</v>
      </c>
      <c r="I410" s="82" t="s">
        <v>10890</v>
      </c>
      <c r="J410" s="83"/>
      <c r="K410" s="104"/>
      <c r="L410" s="734"/>
      <c r="M410" s="117"/>
      <c r="N410" s="223"/>
      <c r="O410" s="83" t="s">
        <v>380</v>
      </c>
      <c r="P410" s="83" t="s">
        <v>380</v>
      </c>
      <c r="Q410" s="83" t="s">
        <v>380</v>
      </c>
      <c r="R410" s="83"/>
      <c r="S410" s="83"/>
      <c r="T410" s="118"/>
      <c r="U410" s="118"/>
      <c r="V410" s="118"/>
      <c r="W410" s="118"/>
      <c r="X410" s="118"/>
      <c r="Y410" s="118"/>
      <c r="Z410" s="118"/>
    </row>
    <row r="411" spans="1:26" ht="99" customHeight="1">
      <c r="A411" s="666"/>
      <c r="B411" s="666"/>
      <c r="C411" s="666"/>
      <c r="D411" s="666"/>
      <c r="E411" s="666"/>
      <c r="F411" s="666"/>
      <c r="G411" s="172">
        <v>2</v>
      </c>
      <c r="H411" s="103" t="s">
        <v>11372</v>
      </c>
      <c r="I411" s="82" t="s">
        <v>11374</v>
      </c>
      <c r="J411" s="83"/>
      <c r="K411" s="104"/>
      <c r="L411" s="666"/>
      <c r="M411" s="117"/>
      <c r="N411" s="223"/>
      <c r="O411" s="83" t="s">
        <v>380</v>
      </c>
      <c r="P411" s="83" t="s">
        <v>380</v>
      </c>
      <c r="Q411" s="83" t="s">
        <v>380</v>
      </c>
      <c r="R411" s="83"/>
      <c r="S411" s="83"/>
      <c r="T411" s="118"/>
      <c r="U411" s="118"/>
      <c r="V411" s="118"/>
      <c r="W411" s="118"/>
      <c r="X411" s="118"/>
      <c r="Y411" s="118"/>
      <c r="Z411" s="118"/>
    </row>
    <row r="412" spans="1:26" ht="16.5" customHeight="1">
      <c r="A412" s="26" t="s">
        <v>11445</v>
      </c>
      <c r="B412" s="224" t="s">
        <v>9237</v>
      </c>
      <c r="C412" s="224" t="s">
        <v>8943</v>
      </c>
      <c r="D412" s="102" t="s">
        <v>11447</v>
      </c>
      <c r="E412" s="103" t="s">
        <v>11448</v>
      </c>
      <c r="F412" s="103" t="s">
        <v>10843</v>
      </c>
      <c r="G412" s="172">
        <v>1</v>
      </c>
      <c r="H412" s="103" t="s">
        <v>11450</v>
      </c>
      <c r="I412" s="82" t="s">
        <v>11334</v>
      </c>
      <c r="J412" s="83"/>
      <c r="K412" s="104"/>
      <c r="L412" s="86"/>
      <c r="M412" s="117"/>
      <c r="N412" s="223"/>
      <c r="O412" s="83" t="s">
        <v>380</v>
      </c>
      <c r="P412" s="83" t="s">
        <v>380</v>
      </c>
      <c r="Q412" s="83" t="s">
        <v>380</v>
      </c>
      <c r="R412" s="83"/>
      <c r="S412" s="83"/>
      <c r="T412" s="118"/>
      <c r="U412" s="118"/>
      <c r="V412" s="118"/>
      <c r="W412" s="118"/>
      <c r="X412" s="118"/>
      <c r="Y412" s="118"/>
      <c r="Z412" s="118"/>
    </row>
    <row r="413" spans="1:26" ht="16.5" customHeight="1">
      <c r="A413" s="26" t="s">
        <v>11453</v>
      </c>
      <c r="B413" s="224" t="s">
        <v>9237</v>
      </c>
      <c r="C413" s="224" t="s">
        <v>8943</v>
      </c>
      <c r="D413" s="102" t="s">
        <v>11447</v>
      </c>
      <c r="E413" s="103" t="s">
        <v>11456</v>
      </c>
      <c r="F413" s="103" t="s">
        <v>10843</v>
      </c>
      <c r="G413" s="172">
        <v>1</v>
      </c>
      <c r="H413" s="103" t="s">
        <v>11457</v>
      </c>
      <c r="I413" s="82" t="s">
        <v>11334</v>
      </c>
      <c r="J413" s="83"/>
      <c r="K413" s="104"/>
      <c r="L413" s="86"/>
      <c r="M413" s="117"/>
      <c r="N413" s="223"/>
      <c r="O413" s="83" t="s">
        <v>380</v>
      </c>
      <c r="P413" s="83" t="s">
        <v>380</v>
      </c>
      <c r="Q413" s="83" t="s">
        <v>380</v>
      </c>
      <c r="R413" s="83"/>
      <c r="S413" s="83"/>
      <c r="T413" s="118"/>
      <c r="U413" s="118"/>
      <c r="V413" s="118"/>
      <c r="W413" s="118"/>
      <c r="X413" s="118"/>
      <c r="Y413" s="118"/>
      <c r="Z413" s="118"/>
    </row>
    <row r="414" spans="1:26" ht="16.5" customHeight="1">
      <c r="A414" s="26" t="s">
        <v>11460</v>
      </c>
      <c r="B414" s="224" t="s">
        <v>9237</v>
      </c>
      <c r="C414" s="224" t="s">
        <v>8943</v>
      </c>
      <c r="D414" s="102" t="s">
        <v>11447</v>
      </c>
      <c r="E414" s="103" t="s">
        <v>11462</v>
      </c>
      <c r="F414" s="103" t="s">
        <v>10843</v>
      </c>
      <c r="G414" s="172">
        <v>1</v>
      </c>
      <c r="H414" s="103" t="s">
        <v>11464</v>
      </c>
      <c r="I414" s="82" t="s">
        <v>11334</v>
      </c>
      <c r="J414" s="83"/>
      <c r="K414" s="104"/>
      <c r="L414" s="86"/>
      <c r="M414" s="117"/>
      <c r="N414" s="223"/>
      <c r="O414" s="83" t="s">
        <v>380</v>
      </c>
      <c r="P414" s="83" t="s">
        <v>380</v>
      </c>
      <c r="Q414" s="83" t="s">
        <v>380</v>
      </c>
      <c r="R414" s="83"/>
      <c r="S414" s="83"/>
      <c r="T414" s="118"/>
      <c r="U414" s="118"/>
      <c r="V414" s="118"/>
      <c r="W414" s="118"/>
      <c r="X414" s="118"/>
      <c r="Y414" s="118"/>
      <c r="Z414" s="118"/>
    </row>
    <row r="415" spans="1:26" ht="16.5" customHeight="1">
      <c r="A415" s="26" t="s">
        <v>11468</v>
      </c>
      <c r="B415" s="224" t="s">
        <v>9237</v>
      </c>
      <c r="C415" s="224" t="s">
        <v>8943</v>
      </c>
      <c r="D415" s="102" t="s">
        <v>11447</v>
      </c>
      <c r="E415" s="103" t="s">
        <v>11470</v>
      </c>
      <c r="F415" s="103" t="s">
        <v>10843</v>
      </c>
      <c r="G415" s="172">
        <v>1</v>
      </c>
      <c r="H415" s="103" t="s">
        <v>11471</v>
      </c>
      <c r="I415" s="82" t="s">
        <v>11334</v>
      </c>
      <c r="J415" s="83"/>
      <c r="K415" s="104"/>
      <c r="L415" s="86"/>
      <c r="M415" s="117"/>
      <c r="N415" s="223"/>
      <c r="O415" s="83" t="s">
        <v>380</v>
      </c>
      <c r="P415" s="83" t="s">
        <v>380</v>
      </c>
      <c r="Q415" s="83" t="s">
        <v>380</v>
      </c>
      <c r="R415" s="83"/>
      <c r="S415" s="83"/>
      <c r="T415" s="118"/>
      <c r="U415" s="118"/>
      <c r="V415" s="118"/>
      <c r="W415" s="118"/>
      <c r="X415" s="118"/>
      <c r="Y415" s="118"/>
      <c r="Z415" s="118"/>
    </row>
    <row r="416" spans="1:26" ht="16.5" customHeight="1">
      <c r="A416" s="26" t="s">
        <v>11476</v>
      </c>
      <c r="B416" s="224" t="s">
        <v>9237</v>
      </c>
      <c r="C416" s="224" t="s">
        <v>8943</v>
      </c>
      <c r="D416" s="102" t="s">
        <v>11447</v>
      </c>
      <c r="E416" s="103" t="s">
        <v>11478</v>
      </c>
      <c r="F416" s="103" t="s">
        <v>10843</v>
      </c>
      <c r="G416" s="172">
        <v>1</v>
      </c>
      <c r="H416" s="103" t="s">
        <v>11479</v>
      </c>
      <c r="I416" s="82" t="s">
        <v>11334</v>
      </c>
      <c r="J416" s="83"/>
      <c r="K416" s="104"/>
      <c r="L416" s="86"/>
      <c r="M416" s="117"/>
      <c r="N416" s="223"/>
      <c r="O416" s="83" t="s">
        <v>380</v>
      </c>
      <c r="P416" s="83" t="s">
        <v>380</v>
      </c>
      <c r="Q416" s="83" t="s">
        <v>380</v>
      </c>
      <c r="R416" s="83"/>
      <c r="S416" s="83"/>
      <c r="T416" s="118"/>
      <c r="U416" s="118"/>
      <c r="V416" s="118"/>
      <c r="W416" s="118"/>
      <c r="X416" s="118"/>
      <c r="Y416" s="118"/>
      <c r="Z416" s="118"/>
    </row>
    <row r="417" spans="1:26" ht="16.5" customHeight="1">
      <c r="A417" s="26" t="s">
        <v>11484</v>
      </c>
      <c r="B417" s="224" t="s">
        <v>9237</v>
      </c>
      <c r="C417" s="224" t="s">
        <v>8943</v>
      </c>
      <c r="D417" s="102" t="s">
        <v>11447</v>
      </c>
      <c r="E417" s="103" t="s">
        <v>11485</v>
      </c>
      <c r="F417" s="103" t="s">
        <v>10843</v>
      </c>
      <c r="G417" s="172">
        <v>1</v>
      </c>
      <c r="H417" s="103" t="s">
        <v>11486</v>
      </c>
      <c r="I417" s="82" t="s">
        <v>11334</v>
      </c>
      <c r="J417" s="83"/>
      <c r="K417" s="104"/>
      <c r="L417" s="86"/>
      <c r="M417" s="117"/>
      <c r="N417" s="223"/>
      <c r="O417" s="83" t="s">
        <v>380</v>
      </c>
      <c r="P417" s="83" t="s">
        <v>380</v>
      </c>
      <c r="Q417" s="83" t="s">
        <v>380</v>
      </c>
      <c r="R417" s="83"/>
      <c r="S417" s="83"/>
      <c r="T417" s="118"/>
      <c r="U417" s="118"/>
      <c r="V417" s="118"/>
      <c r="W417" s="118"/>
      <c r="X417" s="118"/>
      <c r="Y417" s="118"/>
      <c r="Z417" s="118"/>
    </row>
    <row r="418" spans="1:26" ht="115.5" customHeight="1">
      <c r="A418" s="735" t="s">
        <v>11487</v>
      </c>
      <c r="B418" s="736" t="s">
        <v>9237</v>
      </c>
      <c r="C418" s="736" t="s">
        <v>8943</v>
      </c>
      <c r="D418" s="737" t="s">
        <v>11447</v>
      </c>
      <c r="E418" s="737" t="s">
        <v>11362</v>
      </c>
      <c r="F418" s="737" t="s">
        <v>11491</v>
      </c>
      <c r="G418" s="172">
        <v>1</v>
      </c>
      <c r="H418" s="103" t="s">
        <v>11492</v>
      </c>
      <c r="I418" s="82" t="s">
        <v>10890</v>
      </c>
      <c r="J418" s="83"/>
      <c r="K418" s="104"/>
      <c r="L418" s="734"/>
      <c r="M418" s="117"/>
      <c r="N418" s="223"/>
      <c r="O418" s="83" t="s">
        <v>380</v>
      </c>
      <c r="P418" s="83" t="s">
        <v>380</v>
      </c>
      <c r="Q418" s="83" t="s">
        <v>380</v>
      </c>
      <c r="R418" s="83"/>
      <c r="S418" s="83"/>
      <c r="T418" s="118"/>
      <c r="U418" s="118"/>
      <c r="V418" s="118"/>
      <c r="W418" s="118"/>
      <c r="X418" s="118"/>
      <c r="Y418" s="118"/>
      <c r="Z418" s="118"/>
    </row>
    <row r="419" spans="1:26" ht="16.5" customHeight="1">
      <c r="A419" s="666"/>
      <c r="B419" s="666"/>
      <c r="C419" s="666"/>
      <c r="D419" s="666"/>
      <c r="E419" s="666"/>
      <c r="F419" s="666"/>
      <c r="G419" s="172">
        <v>2</v>
      </c>
      <c r="H419" s="103" t="s">
        <v>11372</v>
      </c>
      <c r="I419" s="82" t="s">
        <v>11374</v>
      </c>
      <c r="J419" s="83"/>
      <c r="K419" s="104"/>
      <c r="L419" s="666"/>
      <c r="M419" s="117"/>
      <c r="N419" s="223"/>
      <c r="O419" s="83" t="s">
        <v>380</v>
      </c>
      <c r="P419" s="83" t="s">
        <v>380</v>
      </c>
      <c r="Q419" s="83" t="s">
        <v>380</v>
      </c>
      <c r="R419" s="83"/>
      <c r="S419" s="83"/>
      <c r="T419" s="118"/>
      <c r="U419" s="118"/>
      <c r="V419" s="118"/>
      <c r="W419" s="118"/>
      <c r="X419" s="118"/>
      <c r="Y419" s="118"/>
      <c r="Z419" s="118"/>
    </row>
    <row r="420" spans="1:26" ht="79.5" customHeight="1">
      <c r="A420" s="735" t="s">
        <v>11497</v>
      </c>
      <c r="B420" s="736" t="s">
        <v>9237</v>
      </c>
      <c r="C420" s="736" t="s">
        <v>8943</v>
      </c>
      <c r="D420" s="737" t="s">
        <v>11447</v>
      </c>
      <c r="E420" s="737" t="s">
        <v>11378</v>
      </c>
      <c r="F420" s="737" t="s">
        <v>11491</v>
      </c>
      <c r="G420" s="172">
        <v>1</v>
      </c>
      <c r="H420" s="103" t="s">
        <v>11498</v>
      </c>
      <c r="I420" s="82" t="s">
        <v>10890</v>
      </c>
      <c r="J420" s="83"/>
      <c r="K420" s="104"/>
      <c r="L420" s="734"/>
      <c r="M420" s="117"/>
      <c r="N420" s="223"/>
      <c r="O420" s="83" t="s">
        <v>380</v>
      </c>
      <c r="P420" s="83" t="s">
        <v>380</v>
      </c>
      <c r="Q420" s="83" t="s">
        <v>380</v>
      </c>
      <c r="R420" s="83"/>
      <c r="S420" s="83"/>
      <c r="T420" s="118"/>
      <c r="U420" s="118"/>
      <c r="V420" s="118"/>
      <c r="W420" s="118"/>
      <c r="X420" s="118"/>
      <c r="Y420" s="118"/>
      <c r="Z420" s="118"/>
    </row>
    <row r="421" spans="1:26" ht="79.5" customHeight="1">
      <c r="A421" s="666"/>
      <c r="B421" s="666"/>
      <c r="C421" s="666"/>
      <c r="D421" s="666"/>
      <c r="E421" s="666"/>
      <c r="F421" s="666"/>
      <c r="G421" s="172">
        <v>2</v>
      </c>
      <c r="H421" s="103" t="s">
        <v>866</v>
      </c>
      <c r="I421" s="82" t="s">
        <v>11374</v>
      </c>
      <c r="J421" s="83"/>
      <c r="K421" s="104"/>
      <c r="L421" s="666"/>
      <c r="M421" s="117"/>
      <c r="N421" s="223"/>
      <c r="O421" s="83" t="s">
        <v>380</v>
      </c>
      <c r="P421" s="83" t="s">
        <v>380</v>
      </c>
      <c r="Q421" s="83" t="s">
        <v>380</v>
      </c>
      <c r="R421" s="83"/>
      <c r="S421" s="83"/>
      <c r="T421" s="118"/>
      <c r="U421" s="118"/>
      <c r="V421" s="118"/>
      <c r="W421" s="118"/>
      <c r="X421" s="118"/>
      <c r="Y421" s="118"/>
      <c r="Z421" s="118"/>
    </row>
    <row r="422" spans="1:26" ht="81" customHeight="1">
      <c r="A422" s="735" t="s">
        <v>11501</v>
      </c>
      <c r="B422" s="736" t="s">
        <v>9237</v>
      </c>
      <c r="C422" s="736" t="s">
        <v>8943</v>
      </c>
      <c r="D422" s="737" t="s">
        <v>11447</v>
      </c>
      <c r="E422" s="737" t="s">
        <v>11392</v>
      </c>
      <c r="F422" s="737" t="s">
        <v>11491</v>
      </c>
      <c r="G422" s="172">
        <v>1</v>
      </c>
      <c r="H422" s="103" t="s">
        <v>11505</v>
      </c>
      <c r="I422" s="82" t="s">
        <v>10890</v>
      </c>
      <c r="J422" s="83"/>
      <c r="K422" s="104"/>
      <c r="L422" s="734"/>
      <c r="M422" s="117"/>
      <c r="N422" s="223"/>
      <c r="O422" s="83" t="s">
        <v>380</v>
      </c>
      <c r="P422" s="83" t="s">
        <v>380</v>
      </c>
      <c r="Q422" s="83" t="s">
        <v>380</v>
      </c>
      <c r="R422" s="83"/>
      <c r="S422" s="83"/>
      <c r="T422" s="118"/>
      <c r="U422" s="118"/>
      <c r="V422" s="118"/>
      <c r="W422" s="118"/>
      <c r="X422" s="118"/>
      <c r="Y422" s="118"/>
      <c r="Z422" s="118"/>
    </row>
    <row r="423" spans="1:26" ht="81" customHeight="1">
      <c r="A423" s="666"/>
      <c r="B423" s="666"/>
      <c r="C423" s="666"/>
      <c r="D423" s="666"/>
      <c r="E423" s="666"/>
      <c r="F423" s="666"/>
      <c r="G423" s="172">
        <v>2</v>
      </c>
      <c r="H423" s="103" t="s">
        <v>11372</v>
      </c>
      <c r="I423" s="82" t="s">
        <v>11374</v>
      </c>
      <c r="J423" s="83"/>
      <c r="K423" s="104"/>
      <c r="L423" s="666"/>
      <c r="M423" s="117"/>
      <c r="N423" s="223"/>
      <c r="O423" s="83" t="s">
        <v>380</v>
      </c>
      <c r="P423" s="83" t="s">
        <v>380</v>
      </c>
      <c r="Q423" s="83" t="s">
        <v>380</v>
      </c>
      <c r="R423" s="83"/>
      <c r="S423" s="83"/>
      <c r="T423" s="118"/>
      <c r="U423" s="118"/>
      <c r="V423" s="118"/>
      <c r="W423" s="118"/>
      <c r="X423" s="118"/>
      <c r="Y423" s="118"/>
      <c r="Z423" s="118"/>
    </row>
    <row r="424" spans="1:26" ht="70.5" customHeight="1">
      <c r="A424" s="735" t="s">
        <v>11510</v>
      </c>
      <c r="B424" s="736" t="s">
        <v>9237</v>
      </c>
      <c r="C424" s="736" t="s">
        <v>8943</v>
      </c>
      <c r="D424" s="737" t="s">
        <v>11447</v>
      </c>
      <c r="E424" s="737" t="s">
        <v>11407</v>
      </c>
      <c r="F424" s="737" t="s">
        <v>11491</v>
      </c>
      <c r="G424" s="172">
        <v>1</v>
      </c>
      <c r="H424" s="103" t="s">
        <v>11513</v>
      </c>
      <c r="I424" s="82" t="s">
        <v>10890</v>
      </c>
      <c r="J424" s="83"/>
      <c r="K424" s="104"/>
      <c r="L424" s="734"/>
      <c r="M424" s="117"/>
      <c r="N424" s="223"/>
      <c r="O424" s="83" t="s">
        <v>380</v>
      </c>
      <c r="P424" s="83" t="s">
        <v>380</v>
      </c>
      <c r="Q424" s="83" t="s">
        <v>380</v>
      </c>
      <c r="R424" s="83"/>
      <c r="S424" s="83"/>
      <c r="T424" s="118"/>
      <c r="U424" s="118"/>
      <c r="V424" s="118"/>
      <c r="W424" s="118"/>
      <c r="X424" s="118"/>
      <c r="Y424" s="118"/>
      <c r="Z424" s="118"/>
    </row>
    <row r="425" spans="1:26" ht="70.5" customHeight="1">
      <c r="A425" s="666"/>
      <c r="B425" s="666"/>
      <c r="C425" s="666"/>
      <c r="D425" s="666"/>
      <c r="E425" s="666"/>
      <c r="F425" s="666"/>
      <c r="G425" s="172">
        <v>2</v>
      </c>
      <c r="H425" s="103" t="s">
        <v>11372</v>
      </c>
      <c r="I425" s="82" t="s">
        <v>11374</v>
      </c>
      <c r="J425" s="83"/>
      <c r="K425" s="104"/>
      <c r="L425" s="666"/>
      <c r="M425" s="117"/>
      <c r="N425" s="223"/>
      <c r="O425" s="83" t="s">
        <v>380</v>
      </c>
      <c r="P425" s="83" t="s">
        <v>380</v>
      </c>
      <c r="Q425" s="83" t="s">
        <v>380</v>
      </c>
      <c r="R425" s="83"/>
      <c r="S425" s="83"/>
      <c r="T425" s="118"/>
      <c r="U425" s="118"/>
      <c r="V425" s="118"/>
      <c r="W425" s="118"/>
      <c r="X425" s="118"/>
      <c r="Y425" s="118"/>
      <c r="Z425" s="118"/>
    </row>
    <row r="426" spans="1:26" ht="93" customHeight="1">
      <c r="A426" s="735" t="s">
        <v>11517</v>
      </c>
      <c r="B426" s="736" t="s">
        <v>9237</v>
      </c>
      <c r="C426" s="736" t="s">
        <v>8943</v>
      </c>
      <c r="D426" s="737" t="s">
        <v>11447</v>
      </c>
      <c r="E426" s="737" t="s">
        <v>11419</v>
      </c>
      <c r="F426" s="737" t="s">
        <v>11491</v>
      </c>
      <c r="G426" s="172">
        <v>1</v>
      </c>
      <c r="H426" s="103" t="s">
        <v>11520</v>
      </c>
      <c r="I426" s="82" t="s">
        <v>10890</v>
      </c>
      <c r="J426" s="83"/>
      <c r="K426" s="104"/>
      <c r="L426" s="734"/>
      <c r="M426" s="117"/>
      <c r="N426" s="223"/>
      <c r="O426" s="83" t="s">
        <v>380</v>
      </c>
      <c r="P426" s="83" t="s">
        <v>380</v>
      </c>
      <c r="Q426" s="83" t="s">
        <v>380</v>
      </c>
      <c r="R426" s="83"/>
      <c r="S426" s="83"/>
      <c r="T426" s="118"/>
      <c r="U426" s="118"/>
      <c r="V426" s="118"/>
      <c r="W426" s="118"/>
      <c r="X426" s="118"/>
      <c r="Y426" s="118"/>
      <c r="Z426" s="118"/>
    </row>
    <row r="427" spans="1:26" ht="93" customHeight="1">
      <c r="A427" s="666"/>
      <c r="B427" s="666"/>
      <c r="C427" s="666"/>
      <c r="D427" s="666"/>
      <c r="E427" s="666"/>
      <c r="F427" s="666"/>
      <c r="G427" s="172">
        <v>2</v>
      </c>
      <c r="H427" s="103" t="s">
        <v>11372</v>
      </c>
      <c r="I427" s="82" t="s">
        <v>11374</v>
      </c>
      <c r="J427" s="83"/>
      <c r="K427" s="104"/>
      <c r="L427" s="666"/>
      <c r="M427" s="117"/>
      <c r="N427" s="223"/>
      <c r="O427" s="83" t="s">
        <v>380</v>
      </c>
      <c r="P427" s="83" t="s">
        <v>380</v>
      </c>
      <c r="Q427" s="83" t="s">
        <v>380</v>
      </c>
      <c r="R427" s="83"/>
      <c r="S427" s="83"/>
      <c r="T427" s="118"/>
      <c r="U427" s="118"/>
      <c r="V427" s="118"/>
      <c r="W427" s="118"/>
      <c r="X427" s="118"/>
      <c r="Y427" s="118"/>
      <c r="Z427" s="118"/>
    </row>
    <row r="428" spans="1:26" ht="88.5" customHeight="1">
      <c r="A428" s="735" t="s">
        <v>11526</v>
      </c>
      <c r="B428" s="736" t="s">
        <v>9237</v>
      </c>
      <c r="C428" s="736" t="s">
        <v>8943</v>
      </c>
      <c r="D428" s="737" t="s">
        <v>11447</v>
      </c>
      <c r="E428" s="737" t="s">
        <v>11431</v>
      </c>
      <c r="F428" s="737" t="s">
        <v>11491</v>
      </c>
      <c r="G428" s="172">
        <v>1</v>
      </c>
      <c r="H428" s="103" t="s">
        <v>11527</v>
      </c>
      <c r="I428" s="82" t="s">
        <v>10890</v>
      </c>
      <c r="J428" s="83"/>
      <c r="K428" s="104"/>
      <c r="L428" s="734"/>
      <c r="M428" s="117"/>
      <c r="N428" s="223"/>
      <c r="O428" s="83" t="s">
        <v>380</v>
      </c>
      <c r="P428" s="83" t="s">
        <v>380</v>
      </c>
      <c r="Q428" s="83" t="s">
        <v>380</v>
      </c>
      <c r="R428" s="83"/>
      <c r="S428" s="83"/>
      <c r="T428" s="118"/>
      <c r="U428" s="118"/>
      <c r="V428" s="118"/>
      <c r="W428" s="118"/>
      <c r="X428" s="118"/>
      <c r="Y428" s="118"/>
      <c r="Z428" s="118"/>
    </row>
    <row r="429" spans="1:26" ht="88.5" customHeight="1">
      <c r="A429" s="666"/>
      <c r="B429" s="666"/>
      <c r="C429" s="666"/>
      <c r="D429" s="666"/>
      <c r="E429" s="666"/>
      <c r="F429" s="666"/>
      <c r="G429" s="172">
        <v>2</v>
      </c>
      <c r="H429" s="103" t="s">
        <v>11372</v>
      </c>
      <c r="I429" s="82" t="s">
        <v>11374</v>
      </c>
      <c r="J429" s="83"/>
      <c r="K429" s="104"/>
      <c r="L429" s="666"/>
      <c r="M429" s="117"/>
      <c r="N429" s="223"/>
      <c r="O429" s="83" t="s">
        <v>380</v>
      </c>
      <c r="P429" s="83" t="s">
        <v>380</v>
      </c>
      <c r="Q429" s="83" t="s">
        <v>380</v>
      </c>
      <c r="R429" s="83"/>
      <c r="S429" s="83"/>
      <c r="T429" s="118"/>
      <c r="U429" s="118"/>
      <c r="V429" s="118"/>
      <c r="W429" s="118"/>
      <c r="X429" s="118"/>
      <c r="Y429" s="118"/>
      <c r="Z429" s="118"/>
    </row>
    <row r="430" spans="1:26" ht="16.5" customHeight="1">
      <c r="A430" s="26" t="s">
        <v>11532</v>
      </c>
      <c r="B430" s="224" t="s">
        <v>9237</v>
      </c>
      <c r="C430" s="224" t="s">
        <v>8943</v>
      </c>
      <c r="D430" s="102" t="s">
        <v>11533</v>
      </c>
      <c r="E430" s="103" t="s">
        <v>11534</v>
      </c>
      <c r="F430" s="103" t="s">
        <v>2854</v>
      </c>
      <c r="G430" s="172">
        <v>1</v>
      </c>
      <c r="H430" s="103" t="s">
        <v>11535</v>
      </c>
      <c r="I430" s="82" t="s">
        <v>11334</v>
      </c>
      <c r="J430" s="83"/>
      <c r="K430" s="104"/>
      <c r="L430" s="86"/>
      <c r="M430" s="117"/>
      <c r="N430" s="223"/>
      <c r="O430" s="83" t="s">
        <v>380</v>
      </c>
      <c r="P430" s="83" t="s">
        <v>380</v>
      </c>
      <c r="Q430" s="83" t="s">
        <v>380</v>
      </c>
      <c r="R430" s="83"/>
      <c r="S430" s="83"/>
      <c r="T430" s="118"/>
      <c r="U430" s="118"/>
      <c r="V430" s="118"/>
      <c r="W430" s="118"/>
      <c r="X430" s="118"/>
      <c r="Y430" s="118"/>
      <c r="Z430" s="118"/>
    </row>
    <row r="431" spans="1:26" ht="115.5" customHeight="1">
      <c r="A431" s="735" t="s">
        <v>11536</v>
      </c>
      <c r="B431" s="736" t="s">
        <v>9237</v>
      </c>
      <c r="C431" s="736" t="s">
        <v>8943</v>
      </c>
      <c r="D431" s="737" t="s">
        <v>11533</v>
      </c>
      <c r="E431" s="737" t="s">
        <v>595</v>
      </c>
      <c r="F431" s="737" t="s">
        <v>2893</v>
      </c>
      <c r="G431" s="172">
        <v>1</v>
      </c>
      <c r="H431" s="103" t="s">
        <v>11539</v>
      </c>
      <c r="I431" s="82" t="s">
        <v>11129</v>
      </c>
      <c r="J431" s="83"/>
      <c r="K431" s="104"/>
      <c r="L431" s="734"/>
      <c r="M431" s="117"/>
      <c r="N431" s="223"/>
      <c r="O431" s="83" t="s">
        <v>380</v>
      </c>
      <c r="P431" s="83" t="s">
        <v>380</v>
      </c>
      <c r="Q431" s="83" t="s">
        <v>380</v>
      </c>
      <c r="R431" s="83"/>
      <c r="S431" s="83"/>
      <c r="T431" s="118"/>
      <c r="U431" s="118"/>
      <c r="V431" s="118"/>
      <c r="W431" s="118"/>
      <c r="X431" s="118"/>
      <c r="Y431" s="118"/>
      <c r="Z431" s="118"/>
    </row>
    <row r="432" spans="1:26" ht="16.5" customHeight="1">
      <c r="A432" s="666"/>
      <c r="B432" s="666"/>
      <c r="C432" s="666"/>
      <c r="D432" s="666"/>
      <c r="E432" s="666"/>
      <c r="F432" s="666"/>
      <c r="G432" s="172">
        <v>2</v>
      </c>
      <c r="H432" s="103" t="s">
        <v>11542</v>
      </c>
      <c r="I432" s="82" t="s">
        <v>11543</v>
      </c>
      <c r="J432" s="83"/>
      <c r="K432" s="104"/>
      <c r="L432" s="666"/>
      <c r="M432" s="117"/>
      <c r="N432" s="223"/>
      <c r="O432" s="83" t="s">
        <v>380</v>
      </c>
      <c r="P432" s="83" t="s">
        <v>380</v>
      </c>
      <c r="Q432" s="83" t="s">
        <v>380</v>
      </c>
      <c r="R432" s="83"/>
      <c r="S432" s="83"/>
      <c r="T432" s="118"/>
      <c r="U432" s="118"/>
      <c r="V432" s="118"/>
      <c r="W432" s="118"/>
      <c r="X432" s="118"/>
      <c r="Y432" s="118"/>
      <c r="Z432" s="118"/>
    </row>
    <row r="433" spans="1:26" ht="115.5" customHeight="1">
      <c r="A433" s="735" t="s">
        <v>11545</v>
      </c>
      <c r="B433" s="736" t="s">
        <v>9237</v>
      </c>
      <c r="C433" s="736" t="s">
        <v>8943</v>
      </c>
      <c r="D433" s="737" t="s">
        <v>11533</v>
      </c>
      <c r="E433" s="737" t="s">
        <v>603</v>
      </c>
      <c r="F433" s="737" t="s">
        <v>2893</v>
      </c>
      <c r="G433" s="172">
        <v>1</v>
      </c>
      <c r="H433" s="103" t="s">
        <v>11549</v>
      </c>
      <c r="I433" s="82" t="s">
        <v>11129</v>
      </c>
      <c r="J433" s="83"/>
      <c r="K433" s="104"/>
      <c r="L433" s="734"/>
      <c r="M433" s="117"/>
      <c r="N433" s="223"/>
      <c r="O433" s="83" t="s">
        <v>380</v>
      </c>
      <c r="P433" s="83" t="s">
        <v>380</v>
      </c>
      <c r="Q433" s="83" t="s">
        <v>380</v>
      </c>
      <c r="R433" s="83"/>
      <c r="S433" s="83"/>
      <c r="T433" s="118"/>
      <c r="U433" s="118"/>
      <c r="V433" s="118"/>
      <c r="W433" s="118"/>
      <c r="X433" s="118"/>
      <c r="Y433" s="118"/>
      <c r="Z433" s="118"/>
    </row>
    <row r="434" spans="1:26" ht="16.5" customHeight="1">
      <c r="A434" s="665"/>
      <c r="B434" s="665"/>
      <c r="C434" s="665"/>
      <c r="D434" s="665"/>
      <c r="E434" s="665"/>
      <c r="F434" s="665"/>
      <c r="G434" s="172">
        <v>2</v>
      </c>
      <c r="H434" s="103" t="s">
        <v>11559</v>
      </c>
      <c r="I434" s="82" t="s">
        <v>10890</v>
      </c>
      <c r="J434" s="83"/>
      <c r="K434" s="104"/>
      <c r="L434" s="665"/>
      <c r="M434" s="117"/>
      <c r="N434" s="223"/>
      <c r="O434" s="83" t="s">
        <v>380</v>
      </c>
      <c r="P434" s="83" t="s">
        <v>380</v>
      </c>
      <c r="Q434" s="83" t="s">
        <v>380</v>
      </c>
      <c r="R434" s="83"/>
      <c r="S434" s="83"/>
      <c r="T434" s="118"/>
      <c r="U434" s="118"/>
      <c r="V434" s="118"/>
      <c r="W434" s="118"/>
      <c r="X434" s="118"/>
      <c r="Y434" s="118"/>
      <c r="Z434" s="118"/>
    </row>
    <row r="435" spans="1:26" ht="16.5" customHeight="1">
      <c r="A435" s="665"/>
      <c r="B435" s="665"/>
      <c r="C435" s="665"/>
      <c r="D435" s="665"/>
      <c r="E435" s="665"/>
      <c r="F435" s="665"/>
      <c r="G435" s="172">
        <v>3</v>
      </c>
      <c r="H435" s="103" t="s">
        <v>11561</v>
      </c>
      <c r="I435" s="82" t="s">
        <v>11564</v>
      </c>
      <c r="J435" s="83"/>
      <c r="K435" s="104"/>
      <c r="L435" s="665"/>
      <c r="M435" s="178"/>
      <c r="N435" s="223"/>
      <c r="O435" s="83" t="s">
        <v>380</v>
      </c>
      <c r="P435" s="83" t="s">
        <v>380</v>
      </c>
      <c r="Q435" s="83" t="s">
        <v>380</v>
      </c>
      <c r="R435" s="83"/>
      <c r="S435" s="83"/>
      <c r="T435" s="118"/>
      <c r="U435" s="118"/>
      <c r="V435" s="118"/>
      <c r="W435" s="118"/>
      <c r="X435" s="118"/>
      <c r="Y435" s="118"/>
      <c r="Z435" s="118"/>
    </row>
    <row r="436" spans="1:26" ht="20.25" customHeight="1">
      <c r="A436" s="666"/>
      <c r="B436" s="666"/>
      <c r="C436" s="666"/>
      <c r="D436" s="666"/>
      <c r="E436" s="666"/>
      <c r="F436" s="666"/>
      <c r="G436" s="172">
        <v>4</v>
      </c>
      <c r="H436" s="103" t="s">
        <v>11571</v>
      </c>
      <c r="I436" s="82" t="s">
        <v>901</v>
      </c>
      <c r="J436" s="83"/>
      <c r="K436" s="104"/>
      <c r="L436" s="666"/>
      <c r="M436" s="178"/>
      <c r="N436" s="223"/>
      <c r="O436" s="83" t="s">
        <v>380</v>
      </c>
      <c r="P436" s="83" t="s">
        <v>380</v>
      </c>
      <c r="Q436" s="83" t="s">
        <v>380</v>
      </c>
      <c r="R436" s="83"/>
      <c r="S436" s="83"/>
      <c r="T436" s="118"/>
      <c r="U436" s="118"/>
      <c r="V436" s="118"/>
      <c r="W436" s="118"/>
      <c r="X436" s="118"/>
      <c r="Y436" s="118"/>
      <c r="Z436" s="118"/>
    </row>
    <row r="437" spans="1:26" ht="115.5" customHeight="1">
      <c r="A437" s="735" t="s">
        <v>11574</v>
      </c>
      <c r="B437" s="736" t="s">
        <v>9237</v>
      </c>
      <c r="C437" s="736" t="s">
        <v>8943</v>
      </c>
      <c r="D437" s="737" t="s">
        <v>11533</v>
      </c>
      <c r="E437" s="741" t="s">
        <v>2257</v>
      </c>
      <c r="F437" s="738" t="s">
        <v>2893</v>
      </c>
      <c r="G437" s="172">
        <v>1</v>
      </c>
      <c r="H437" s="103" t="s">
        <v>11581</v>
      </c>
      <c r="I437" s="120" t="s">
        <v>11582</v>
      </c>
      <c r="J437" s="83"/>
      <c r="K437" s="104"/>
      <c r="L437" s="734"/>
      <c r="M437" s="178"/>
      <c r="N437" s="1"/>
      <c r="O437" s="83" t="s">
        <v>380</v>
      </c>
      <c r="P437" s="83" t="s">
        <v>380</v>
      </c>
      <c r="Q437" s="83" t="s">
        <v>380</v>
      </c>
      <c r="R437" s="86"/>
      <c r="S437" s="83"/>
    </row>
    <row r="438" spans="1:26" ht="16.5" customHeight="1">
      <c r="A438" s="665"/>
      <c r="B438" s="665"/>
      <c r="C438" s="665"/>
      <c r="D438" s="665"/>
      <c r="E438" s="665"/>
      <c r="F438" s="665"/>
      <c r="G438" s="172">
        <v>2</v>
      </c>
      <c r="H438" s="103" t="s">
        <v>11588</v>
      </c>
      <c r="I438" s="102" t="s">
        <v>11589</v>
      </c>
      <c r="J438" s="83"/>
      <c r="K438" s="104"/>
      <c r="L438" s="665"/>
      <c r="M438" s="178"/>
      <c r="N438" s="1"/>
      <c r="O438" s="83" t="s">
        <v>380</v>
      </c>
      <c r="P438" s="83" t="s">
        <v>380</v>
      </c>
      <c r="Q438" s="83" t="s">
        <v>380</v>
      </c>
      <c r="R438" s="86"/>
      <c r="S438" s="83"/>
    </row>
    <row r="439" spans="1:26" ht="16.5" customHeight="1">
      <c r="A439" s="666"/>
      <c r="B439" s="666"/>
      <c r="C439" s="666"/>
      <c r="D439" s="666"/>
      <c r="E439" s="666"/>
      <c r="F439" s="666"/>
      <c r="G439" s="172">
        <v>3</v>
      </c>
      <c r="H439" s="103" t="s">
        <v>11593</v>
      </c>
      <c r="I439" s="102" t="s">
        <v>11594</v>
      </c>
      <c r="J439" s="83"/>
      <c r="K439" s="104"/>
      <c r="L439" s="666"/>
      <c r="M439" s="178"/>
      <c r="N439" s="1"/>
      <c r="O439" s="83" t="s">
        <v>380</v>
      </c>
      <c r="P439" s="83" t="s">
        <v>380</v>
      </c>
      <c r="Q439" s="83" t="s">
        <v>380</v>
      </c>
      <c r="R439" s="86"/>
      <c r="S439" s="83"/>
    </row>
    <row r="440" spans="1:26" ht="51.75" customHeight="1">
      <c r="A440" s="735" t="s">
        <v>11599</v>
      </c>
      <c r="B440" s="736" t="s">
        <v>9237</v>
      </c>
      <c r="C440" s="736" t="s">
        <v>8943</v>
      </c>
      <c r="D440" s="737" t="s">
        <v>11533</v>
      </c>
      <c r="E440" s="778" t="s">
        <v>11601</v>
      </c>
      <c r="F440" s="746" t="s">
        <v>2893</v>
      </c>
      <c r="G440" s="172">
        <v>1</v>
      </c>
      <c r="H440" s="98" t="s">
        <v>11604</v>
      </c>
      <c r="I440" s="120" t="s">
        <v>11605</v>
      </c>
      <c r="J440" s="83"/>
      <c r="K440" s="104"/>
      <c r="L440" s="734"/>
      <c r="M440" s="178"/>
      <c r="N440" s="1"/>
      <c r="O440" s="83" t="s">
        <v>380</v>
      </c>
      <c r="P440" s="83" t="s">
        <v>380</v>
      </c>
      <c r="Q440" s="83" t="s">
        <v>380</v>
      </c>
      <c r="R440" s="86"/>
      <c r="S440" s="83"/>
    </row>
    <row r="441" spans="1:26" ht="51.75" customHeight="1">
      <c r="A441" s="665"/>
      <c r="B441" s="665"/>
      <c r="C441" s="665"/>
      <c r="D441" s="665"/>
      <c r="E441" s="665"/>
      <c r="F441" s="665"/>
      <c r="G441" s="172">
        <v>2</v>
      </c>
      <c r="H441" s="98" t="s">
        <v>11608</v>
      </c>
      <c r="I441" s="120" t="s">
        <v>11609</v>
      </c>
      <c r="J441" s="83"/>
      <c r="K441" s="104"/>
      <c r="L441" s="665"/>
      <c r="M441" s="178"/>
      <c r="N441" s="1"/>
      <c r="O441" s="83" t="s">
        <v>380</v>
      </c>
      <c r="P441" s="83" t="s">
        <v>380</v>
      </c>
      <c r="Q441" s="83" t="s">
        <v>380</v>
      </c>
      <c r="R441" s="86"/>
      <c r="S441" s="83"/>
    </row>
    <row r="442" spans="1:26" ht="51.75" customHeight="1">
      <c r="A442" s="666"/>
      <c r="B442" s="666"/>
      <c r="C442" s="666"/>
      <c r="D442" s="666"/>
      <c r="E442" s="666"/>
      <c r="F442" s="666"/>
      <c r="G442" s="172">
        <v>3</v>
      </c>
      <c r="H442" s="98" t="s">
        <v>11612</v>
      </c>
      <c r="I442" s="120" t="s">
        <v>11613</v>
      </c>
      <c r="J442" s="83"/>
      <c r="K442" s="365"/>
      <c r="L442" s="666"/>
      <c r="M442" s="178"/>
      <c r="N442" s="1"/>
      <c r="O442" s="83" t="s">
        <v>380</v>
      </c>
      <c r="P442" s="83" t="s">
        <v>380</v>
      </c>
      <c r="Q442" s="83" t="s">
        <v>380</v>
      </c>
      <c r="R442" s="86"/>
      <c r="S442" s="83"/>
    </row>
    <row r="443" spans="1:26" ht="16.5" customHeight="1">
      <c r="A443" s="608" t="s">
        <v>6154</v>
      </c>
      <c r="B443" s="633" t="s">
        <v>9237</v>
      </c>
      <c r="C443" s="633" t="s">
        <v>8943</v>
      </c>
      <c r="D443" s="634" t="s">
        <v>11615</v>
      </c>
      <c r="E443" s="659" t="s">
        <v>11616</v>
      </c>
      <c r="F443" s="659" t="s">
        <v>2893</v>
      </c>
      <c r="G443" s="656">
        <v>1</v>
      </c>
      <c r="H443" s="634" t="s">
        <v>11618</v>
      </c>
      <c r="I443" s="659" t="s">
        <v>11125</v>
      </c>
      <c r="J443" s="143"/>
      <c r="K443" s="104"/>
      <c r="L443" s="86"/>
      <c r="M443" s="178"/>
      <c r="N443" s="1"/>
      <c r="O443" s="83" t="s">
        <v>380</v>
      </c>
      <c r="P443" s="83" t="s">
        <v>380</v>
      </c>
      <c r="Q443" s="83" t="s">
        <v>380</v>
      </c>
      <c r="R443" s="86" t="s">
        <v>101</v>
      </c>
      <c r="S443" s="83"/>
    </row>
    <row r="444" spans="1:26" ht="99" customHeight="1">
      <c r="A444" s="730" t="s">
        <v>11621</v>
      </c>
      <c r="B444" s="768" t="s">
        <v>9237</v>
      </c>
      <c r="C444" s="768" t="s">
        <v>8943</v>
      </c>
      <c r="D444" s="765" t="s">
        <v>11615</v>
      </c>
      <c r="E444" s="765" t="s">
        <v>11623</v>
      </c>
      <c r="F444" s="765" t="s">
        <v>2893</v>
      </c>
      <c r="G444" s="656">
        <v>1</v>
      </c>
      <c r="H444" s="634" t="s">
        <v>11625</v>
      </c>
      <c r="I444" s="659" t="s">
        <v>11129</v>
      </c>
      <c r="J444" s="143"/>
      <c r="K444" s="104"/>
      <c r="L444" s="734"/>
      <c r="M444" s="178"/>
      <c r="N444" s="1"/>
      <c r="O444" s="83" t="s">
        <v>380</v>
      </c>
      <c r="P444" s="83" t="s">
        <v>380</v>
      </c>
      <c r="Q444" s="83" t="s">
        <v>380</v>
      </c>
      <c r="R444" s="86" t="s">
        <v>101</v>
      </c>
      <c r="S444" s="83"/>
    </row>
    <row r="445" spans="1:26" ht="16.5" customHeight="1">
      <c r="A445" s="732"/>
      <c r="B445" s="732"/>
      <c r="C445" s="732"/>
      <c r="D445" s="732"/>
      <c r="E445" s="732"/>
      <c r="F445" s="731"/>
      <c r="G445" s="656">
        <v>2</v>
      </c>
      <c r="H445" s="634" t="s">
        <v>11130</v>
      </c>
      <c r="I445" s="659" t="s">
        <v>10890</v>
      </c>
      <c r="J445" s="143"/>
      <c r="K445" s="104"/>
      <c r="L445" s="666"/>
      <c r="M445" s="178"/>
      <c r="N445" s="1"/>
      <c r="O445" s="83" t="s">
        <v>380</v>
      </c>
      <c r="P445" s="83" t="s">
        <v>380</v>
      </c>
      <c r="Q445" s="83" t="s">
        <v>380</v>
      </c>
      <c r="R445" s="86" t="s">
        <v>101</v>
      </c>
      <c r="S445" s="83"/>
    </row>
    <row r="446" spans="1:26" ht="16.5" customHeight="1">
      <c r="A446" s="608" t="s">
        <v>6160</v>
      </c>
      <c r="B446" s="633" t="s">
        <v>9237</v>
      </c>
      <c r="C446" s="633" t="s">
        <v>8943</v>
      </c>
      <c r="D446" s="634" t="s">
        <v>11628</v>
      </c>
      <c r="E446" s="634" t="s">
        <v>11629</v>
      </c>
      <c r="F446" s="634" t="s">
        <v>2854</v>
      </c>
      <c r="G446" s="633">
        <v>1</v>
      </c>
      <c r="H446" s="634" t="s">
        <v>11630</v>
      </c>
      <c r="I446" s="634" t="s">
        <v>11631</v>
      </c>
      <c r="J446" s="83"/>
      <c r="K446" s="104"/>
      <c r="L446" s="86"/>
      <c r="M446" s="178"/>
      <c r="N446" s="1"/>
      <c r="O446" s="83" t="s">
        <v>380</v>
      </c>
      <c r="P446" s="83" t="s">
        <v>380</v>
      </c>
      <c r="Q446" s="83" t="s">
        <v>380</v>
      </c>
      <c r="R446" s="86" t="s">
        <v>101</v>
      </c>
      <c r="S446" s="83"/>
    </row>
    <row r="447" spans="1:26" ht="16.5" customHeight="1">
      <c r="A447" s="608" t="s">
        <v>11634</v>
      </c>
      <c r="B447" s="633" t="s">
        <v>9237</v>
      </c>
      <c r="C447" s="633" t="s">
        <v>8943</v>
      </c>
      <c r="D447" s="634" t="s">
        <v>11628</v>
      </c>
      <c r="E447" s="634" t="s">
        <v>11635</v>
      </c>
      <c r="F447" s="634" t="s">
        <v>2854</v>
      </c>
      <c r="G447" s="633">
        <v>1</v>
      </c>
      <c r="H447" s="634" t="s">
        <v>11637</v>
      </c>
      <c r="I447" s="627" t="s">
        <v>11638</v>
      </c>
      <c r="J447" s="83"/>
      <c r="K447" s="104"/>
      <c r="L447" s="86"/>
      <c r="M447" s="178"/>
      <c r="N447" s="1"/>
      <c r="O447" s="83" t="s">
        <v>380</v>
      </c>
      <c r="P447" s="83" t="s">
        <v>380</v>
      </c>
      <c r="Q447" s="83" t="s">
        <v>380</v>
      </c>
      <c r="R447" s="86" t="s">
        <v>101</v>
      </c>
      <c r="S447" s="83"/>
    </row>
    <row r="448" spans="1:26" ht="16.5" customHeight="1">
      <c r="A448" s="608" t="s">
        <v>11639</v>
      </c>
      <c r="B448" s="633" t="s">
        <v>9237</v>
      </c>
      <c r="C448" s="633" t="s">
        <v>8943</v>
      </c>
      <c r="D448" s="634" t="s">
        <v>11628</v>
      </c>
      <c r="E448" s="634" t="s">
        <v>11640</v>
      </c>
      <c r="F448" s="634" t="s">
        <v>2854</v>
      </c>
      <c r="G448" s="633">
        <v>1</v>
      </c>
      <c r="H448" s="634" t="s">
        <v>11641</v>
      </c>
      <c r="I448" s="627" t="s">
        <v>11642</v>
      </c>
      <c r="J448" s="83"/>
      <c r="K448" s="104"/>
      <c r="L448" s="86"/>
      <c r="M448" s="178"/>
      <c r="N448" s="1"/>
      <c r="O448" s="83" t="s">
        <v>380</v>
      </c>
      <c r="P448" s="83" t="s">
        <v>380</v>
      </c>
      <c r="Q448" s="83" t="s">
        <v>380</v>
      </c>
      <c r="R448" s="86" t="s">
        <v>101</v>
      </c>
      <c r="S448" s="83"/>
    </row>
    <row r="449" spans="1:19" ht="16.5" customHeight="1">
      <c r="A449" s="608" t="s">
        <v>11645</v>
      </c>
      <c r="B449" s="633" t="s">
        <v>9237</v>
      </c>
      <c r="C449" s="633" t="s">
        <v>8943</v>
      </c>
      <c r="D449" s="634" t="s">
        <v>11628</v>
      </c>
      <c r="E449" s="634" t="s">
        <v>11647</v>
      </c>
      <c r="F449" s="634" t="s">
        <v>2854</v>
      </c>
      <c r="G449" s="633">
        <v>1</v>
      </c>
      <c r="H449" s="634" t="s">
        <v>11650</v>
      </c>
      <c r="I449" s="627" t="s">
        <v>11642</v>
      </c>
      <c r="J449" s="83"/>
      <c r="K449" s="104"/>
      <c r="L449" s="86"/>
      <c r="M449" s="178"/>
      <c r="N449" s="1"/>
      <c r="O449" s="83" t="s">
        <v>380</v>
      </c>
      <c r="P449" s="83" t="s">
        <v>380</v>
      </c>
      <c r="Q449" s="83" t="s">
        <v>380</v>
      </c>
      <c r="R449" s="86" t="s">
        <v>101</v>
      </c>
      <c r="S449" s="83"/>
    </row>
    <row r="450" spans="1:19" ht="16.5" customHeight="1">
      <c r="A450" s="660" t="s">
        <v>11653</v>
      </c>
      <c r="B450" s="633" t="s">
        <v>9237</v>
      </c>
      <c r="C450" s="633" t="s">
        <v>8943</v>
      </c>
      <c r="D450" s="634" t="s">
        <v>11628</v>
      </c>
      <c r="E450" s="634" t="s">
        <v>11654</v>
      </c>
      <c r="F450" s="634" t="s">
        <v>2854</v>
      </c>
      <c r="G450" s="633">
        <v>1</v>
      </c>
      <c r="H450" s="634" t="s">
        <v>11656</v>
      </c>
      <c r="I450" s="627" t="s">
        <v>7648</v>
      </c>
      <c r="J450" s="83"/>
      <c r="K450" s="104"/>
      <c r="L450" s="86"/>
      <c r="M450" s="86"/>
      <c r="N450" s="1"/>
      <c r="O450" s="83" t="s">
        <v>380</v>
      </c>
      <c r="P450" s="83" t="s">
        <v>380</v>
      </c>
      <c r="Q450" s="83" t="s">
        <v>380</v>
      </c>
      <c r="R450" s="86" t="s">
        <v>101</v>
      </c>
      <c r="S450" s="83"/>
    </row>
    <row r="451" spans="1:19" ht="16.5" customHeight="1">
      <c r="A451" s="792" t="s">
        <v>6164</v>
      </c>
      <c r="B451" s="768" t="s">
        <v>9237</v>
      </c>
      <c r="C451" s="768" t="s">
        <v>8943</v>
      </c>
      <c r="D451" s="765" t="s">
        <v>11660</v>
      </c>
      <c r="E451" s="765" t="s">
        <v>11661</v>
      </c>
      <c r="F451" s="765" t="s">
        <v>2854</v>
      </c>
      <c r="G451" s="633">
        <v>1</v>
      </c>
      <c r="H451" s="634" t="s">
        <v>11663</v>
      </c>
      <c r="I451" s="627" t="s">
        <v>11129</v>
      </c>
      <c r="J451" s="86"/>
      <c r="K451" s="178"/>
      <c r="L451" s="734"/>
      <c r="M451" s="178"/>
      <c r="N451" s="1"/>
      <c r="O451" s="83" t="s">
        <v>380</v>
      </c>
      <c r="P451" s="83" t="s">
        <v>380</v>
      </c>
      <c r="Q451" s="83" t="s">
        <v>380</v>
      </c>
      <c r="R451" s="86" t="s">
        <v>101</v>
      </c>
      <c r="S451" s="83"/>
    </row>
    <row r="452" spans="1:19" ht="77.25" customHeight="1">
      <c r="A452" s="732"/>
      <c r="B452" s="732"/>
      <c r="C452" s="732"/>
      <c r="D452" s="732"/>
      <c r="E452" s="732"/>
      <c r="F452" s="732"/>
      <c r="G452" s="633">
        <v>2</v>
      </c>
      <c r="H452" s="634" t="s">
        <v>11667</v>
      </c>
      <c r="I452" s="627" t="s">
        <v>11543</v>
      </c>
      <c r="J452" s="86"/>
      <c r="K452" s="178"/>
      <c r="L452" s="666"/>
      <c r="M452" s="178"/>
      <c r="N452" s="1"/>
      <c r="O452" s="83" t="s">
        <v>380</v>
      </c>
      <c r="P452" s="83" t="s">
        <v>380</v>
      </c>
      <c r="Q452" s="83" t="s">
        <v>380</v>
      </c>
      <c r="R452" s="86" t="s">
        <v>101</v>
      </c>
      <c r="S452" s="83"/>
    </row>
    <row r="453" spans="1:19" ht="77.25" customHeight="1">
      <c r="A453" s="735" t="s">
        <v>11670</v>
      </c>
      <c r="B453" s="735" t="s">
        <v>9237</v>
      </c>
      <c r="C453" s="735" t="s">
        <v>8943</v>
      </c>
      <c r="D453" s="740" t="s">
        <v>11671</v>
      </c>
      <c r="E453" s="746" t="s">
        <v>11672</v>
      </c>
      <c r="F453" s="746" t="s">
        <v>2854</v>
      </c>
      <c r="G453" s="80">
        <v>1</v>
      </c>
      <c r="H453" s="98" t="s">
        <v>11674</v>
      </c>
      <c r="I453" s="81" t="s">
        <v>11675</v>
      </c>
      <c r="J453" s="83"/>
      <c r="K453" s="104"/>
      <c r="L453" s="734"/>
      <c r="M453" s="178"/>
      <c r="N453" s="2"/>
      <c r="O453" s="83" t="s">
        <v>380</v>
      </c>
      <c r="P453" s="83" t="s">
        <v>380</v>
      </c>
      <c r="Q453" s="83" t="s">
        <v>380</v>
      </c>
      <c r="R453" s="86"/>
      <c r="S453" s="83"/>
    </row>
    <row r="454" spans="1:19" ht="80.25" customHeight="1">
      <c r="A454" s="666"/>
      <c r="B454" s="666"/>
      <c r="C454" s="666"/>
      <c r="D454" s="666"/>
      <c r="E454" s="666"/>
      <c r="F454" s="666"/>
      <c r="G454" s="26">
        <v>2</v>
      </c>
      <c r="H454" s="98" t="s">
        <v>11679</v>
      </c>
      <c r="I454" s="81" t="s">
        <v>11680</v>
      </c>
      <c r="J454" s="86"/>
      <c r="K454" s="178"/>
      <c r="L454" s="666"/>
      <c r="M454" s="178"/>
      <c r="N454" s="2"/>
      <c r="O454" s="83" t="s">
        <v>380</v>
      </c>
      <c r="P454" s="83" t="s">
        <v>380</v>
      </c>
      <c r="Q454" s="83" t="s">
        <v>380</v>
      </c>
      <c r="R454" s="86"/>
      <c r="S454" s="83"/>
    </row>
    <row r="455" spans="1:19" ht="16.5" customHeight="1">
      <c r="A455" s="180"/>
      <c r="B455" s="180"/>
      <c r="C455" s="310"/>
      <c r="D455" s="180"/>
      <c r="E455" s="307"/>
      <c r="F455" s="307"/>
      <c r="G455" s="296"/>
      <c r="H455" s="308"/>
      <c r="J455" s="296"/>
      <c r="L455" s="180"/>
      <c r="M455" s="180"/>
      <c r="O455" s="180"/>
      <c r="P455" s="180"/>
      <c r="Q455" s="180"/>
      <c r="R455" s="180"/>
      <c r="S455" s="180"/>
    </row>
    <row r="456" spans="1:19" ht="16.5" customHeight="1">
      <c r="A456" s="180"/>
      <c r="B456" s="180"/>
      <c r="C456" s="180"/>
      <c r="D456" s="180"/>
      <c r="E456" s="307"/>
      <c r="F456" s="307"/>
      <c r="G456" s="296"/>
      <c r="H456" s="308"/>
      <c r="J456" s="296"/>
      <c r="L456" s="180"/>
      <c r="M456" s="180"/>
      <c r="O456" s="180"/>
      <c r="P456" s="180"/>
      <c r="Q456" s="180"/>
      <c r="R456" s="180"/>
      <c r="S456" s="180"/>
    </row>
    <row r="457" spans="1:19" ht="16.5" customHeight="1">
      <c r="A457" s="180"/>
      <c r="B457" s="180"/>
      <c r="C457" s="180"/>
      <c r="D457" s="180"/>
      <c r="E457" s="307"/>
      <c r="F457" s="307"/>
      <c r="G457" s="296"/>
      <c r="H457" s="308"/>
      <c r="J457" s="296"/>
      <c r="L457" s="180"/>
      <c r="M457" s="180"/>
      <c r="O457" s="180"/>
      <c r="P457" s="180"/>
      <c r="Q457" s="180"/>
      <c r="R457" s="180"/>
      <c r="S457" s="180"/>
    </row>
    <row r="458" spans="1:19" ht="16.5" customHeight="1">
      <c r="A458" s="180"/>
      <c r="B458" s="180"/>
      <c r="C458" s="180"/>
      <c r="D458" s="180"/>
      <c r="E458" s="307"/>
      <c r="F458" s="307"/>
      <c r="G458" s="296"/>
      <c r="H458" s="308"/>
      <c r="J458" s="296"/>
      <c r="L458" s="180"/>
      <c r="M458" s="180"/>
      <c r="O458" s="180"/>
      <c r="P458" s="180"/>
      <c r="Q458" s="180"/>
      <c r="R458" s="180"/>
      <c r="S458" s="180"/>
    </row>
    <row r="459" spans="1:19" ht="16.5" customHeight="1">
      <c r="A459" s="180"/>
      <c r="B459" s="180"/>
      <c r="C459" s="180"/>
      <c r="D459" s="180"/>
      <c r="E459" s="307"/>
      <c r="F459" s="307"/>
      <c r="G459" s="296"/>
      <c r="H459" s="308"/>
      <c r="J459" s="296"/>
      <c r="L459" s="180"/>
      <c r="M459" s="180"/>
      <c r="O459" s="180"/>
      <c r="P459" s="180"/>
      <c r="Q459" s="180"/>
      <c r="R459" s="180"/>
      <c r="S459" s="180"/>
    </row>
    <row r="460" spans="1:19" ht="16.5" customHeight="1">
      <c r="A460" s="180"/>
      <c r="B460" s="180"/>
      <c r="C460" s="180"/>
      <c r="D460" s="180"/>
      <c r="E460" s="307"/>
      <c r="F460" s="307"/>
      <c r="G460" s="296"/>
      <c r="H460" s="308"/>
      <c r="J460" s="296"/>
      <c r="L460" s="180"/>
      <c r="M460" s="180"/>
      <c r="O460" s="180"/>
      <c r="P460" s="180"/>
      <c r="Q460" s="180"/>
      <c r="R460" s="180"/>
      <c r="S460" s="180"/>
    </row>
    <row r="461" spans="1:19" ht="16.5" customHeight="1">
      <c r="A461" s="180"/>
      <c r="B461" s="180"/>
      <c r="C461" s="180"/>
      <c r="D461" s="180"/>
      <c r="E461" s="307"/>
      <c r="F461" s="307"/>
      <c r="G461" s="296"/>
      <c r="H461" s="308"/>
      <c r="J461" s="296"/>
      <c r="L461" s="180"/>
      <c r="M461" s="180"/>
      <c r="O461" s="180"/>
      <c r="P461" s="180"/>
      <c r="Q461" s="180"/>
      <c r="R461" s="180"/>
      <c r="S461" s="180"/>
    </row>
    <row r="462" spans="1:19" ht="16.5" customHeight="1">
      <c r="A462" s="180"/>
      <c r="B462" s="180"/>
      <c r="C462" s="180"/>
      <c r="D462" s="180"/>
      <c r="E462" s="307"/>
      <c r="F462" s="307"/>
      <c r="G462" s="296"/>
      <c r="H462" s="308"/>
      <c r="J462" s="296"/>
      <c r="L462" s="180"/>
      <c r="M462" s="180"/>
      <c r="O462" s="180"/>
      <c r="P462" s="180"/>
      <c r="Q462" s="180"/>
      <c r="R462" s="180"/>
      <c r="S462" s="180"/>
    </row>
    <row r="463" spans="1:19" ht="16.5" customHeight="1">
      <c r="A463" s="180"/>
      <c r="B463" s="180"/>
      <c r="C463" s="180"/>
      <c r="D463" s="180"/>
      <c r="E463" s="307"/>
      <c r="F463" s="307"/>
      <c r="G463" s="296"/>
      <c r="H463" s="308"/>
      <c r="J463" s="296"/>
      <c r="L463" s="180"/>
      <c r="M463" s="180"/>
      <c r="O463" s="180"/>
      <c r="P463" s="180"/>
      <c r="Q463" s="180"/>
      <c r="R463" s="180"/>
      <c r="S463" s="180"/>
    </row>
    <row r="464" spans="1:19" ht="16.5" customHeight="1">
      <c r="A464" s="180"/>
      <c r="B464" s="180"/>
      <c r="C464" s="180"/>
      <c r="D464" s="180"/>
      <c r="E464" s="307"/>
      <c r="F464" s="307"/>
      <c r="G464" s="296"/>
      <c r="H464" s="308"/>
      <c r="J464" s="296"/>
      <c r="L464" s="180"/>
      <c r="M464" s="180"/>
      <c r="O464" s="180"/>
      <c r="P464" s="180"/>
      <c r="Q464" s="180"/>
      <c r="R464" s="180"/>
      <c r="S464" s="180"/>
    </row>
    <row r="465" spans="1:19" ht="16.5" customHeight="1">
      <c r="A465" s="180"/>
      <c r="B465" s="180"/>
      <c r="C465" s="180"/>
      <c r="D465" s="180"/>
      <c r="E465" s="307"/>
      <c r="F465" s="307"/>
      <c r="G465" s="296"/>
      <c r="H465" s="308"/>
      <c r="J465" s="296"/>
      <c r="L465" s="180"/>
      <c r="M465" s="180"/>
      <c r="O465" s="180"/>
      <c r="P465" s="180"/>
      <c r="Q465" s="180"/>
      <c r="R465" s="180"/>
      <c r="S465" s="180"/>
    </row>
    <row r="466" spans="1:19" ht="16.5" customHeight="1">
      <c r="A466" s="180"/>
      <c r="B466" s="180"/>
      <c r="C466" s="180"/>
      <c r="D466" s="180"/>
      <c r="E466" s="307"/>
      <c r="F466" s="307"/>
      <c r="G466" s="296"/>
      <c r="H466" s="308"/>
      <c r="J466" s="296"/>
      <c r="L466" s="180"/>
      <c r="M466" s="180"/>
      <c r="O466" s="180"/>
      <c r="P466" s="180"/>
      <c r="Q466" s="180"/>
      <c r="R466" s="180"/>
      <c r="S466" s="180"/>
    </row>
    <row r="467" spans="1:19" ht="16.5" customHeight="1">
      <c r="A467" s="180"/>
      <c r="B467" s="180"/>
      <c r="C467" s="180"/>
      <c r="D467" s="180"/>
      <c r="E467" s="307"/>
      <c r="F467" s="307"/>
      <c r="G467" s="296"/>
      <c r="H467" s="308"/>
      <c r="J467" s="296"/>
      <c r="L467" s="180"/>
      <c r="M467" s="180"/>
      <c r="O467" s="180"/>
      <c r="P467" s="180"/>
      <c r="Q467" s="180"/>
      <c r="R467" s="180"/>
      <c r="S467" s="180"/>
    </row>
    <row r="468" spans="1:19" ht="16.5" customHeight="1">
      <c r="A468" s="180"/>
      <c r="B468" s="180"/>
      <c r="C468" s="180"/>
      <c r="D468" s="180"/>
      <c r="E468" s="307"/>
      <c r="F468" s="307"/>
      <c r="G468" s="296"/>
      <c r="H468" s="308"/>
      <c r="J468" s="296"/>
      <c r="L468" s="180"/>
      <c r="M468" s="180"/>
      <c r="O468" s="180"/>
      <c r="P468" s="180"/>
      <c r="Q468" s="180"/>
      <c r="R468" s="180"/>
      <c r="S468" s="180"/>
    </row>
    <row r="469" spans="1:19" ht="16.5" customHeight="1">
      <c r="A469" s="180"/>
      <c r="B469" s="180"/>
      <c r="C469" s="180"/>
      <c r="D469" s="180"/>
      <c r="E469" s="307"/>
      <c r="F469" s="307"/>
      <c r="G469" s="296"/>
      <c r="H469" s="308"/>
      <c r="J469" s="296"/>
      <c r="L469" s="180"/>
      <c r="M469" s="180"/>
      <c r="O469" s="180"/>
      <c r="P469" s="180"/>
      <c r="Q469" s="180"/>
      <c r="R469" s="180"/>
      <c r="S469" s="180"/>
    </row>
    <row r="470" spans="1:19" ht="16.5" customHeight="1">
      <c r="A470" s="180"/>
      <c r="B470" s="180"/>
      <c r="C470" s="180"/>
      <c r="D470" s="180"/>
      <c r="E470" s="307"/>
      <c r="F470" s="307"/>
      <c r="G470" s="296"/>
      <c r="H470" s="308"/>
      <c r="J470" s="296"/>
      <c r="L470" s="180"/>
      <c r="M470" s="180"/>
      <c r="O470" s="180"/>
      <c r="P470" s="180"/>
      <c r="Q470" s="180"/>
      <c r="R470" s="180"/>
      <c r="S470" s="180"/>
    </row>
    <row r="471" spans="1:19" ht="16.5" customHeight="1">
      <c r="A471" s="180"/>
      <c r="B471" s="180"/>
      <c r="C471" s="180"/>
      <c r="D471" s="180"/>
      <c r="E471" s="307"/>
      <c r="F471" s="307"/>
      <c r="G471" s="296"/>
      <c r="H471" s="308"/>
      <c r="J471" s="296"/>
      <c r="L471" s="180"/>
      <c r="M471" s="180"/>
      <c r="O471" s="180"/>
      <c r="P471" s="180"/>
      <c r="Q471" s="180"/>
      <c r="R471" s="180"/>
      <c r="S471" s="180"/>
    </row>
    <row r="472" spans="1:19" ht="16.5" customHeight="1">
      <c r="A472" s="180"/>
      <c r="B472" s="180"/>
      <c r="C472" s="180"/>
      <c r="D472" s="180"/>
      <c r="E472" s="307"/>
      <c r="F472" s="307"/>
      <c r="G472" s="296"/>
      <c r="H472" s="308"/>
      <c r="J472" s="296"/>
      <c r="L472" s="180"/>
      <c r="M472" s="180"/>
      <c r="O472" s="180"/>
      <c r="P472" s="180"/>
      <c r="Q472" s="180"/>
      <c r="R472" s="180"/>
      <c r="S472" s="180"/>
    </row>
    <row r="473" spans="1:19" ht="16.5" customHeight="1">
      <c r="A473" s="180"/>
      <c r="B473" s="180"/>
      <c r="C473" s="180"/>
      <c r="D473" s="180"/>
      <c r="E473" s="307"/>
      <c r="F473" s="307"/>
      <c r="G473" s="296"/>
      <c r="H473" s="308"/>
      <c r="J473" s="296"/>
      <c r="L473" s="180"/>
      <c r="M473" s="180"/>
      <c r="O473" s="180"/>
      <c r="P473" s="180"/>
      <c r="Q473" s="180"/>
      <c r="R473" s="180"/>
      <c r="S473" s="180"/>
    </row>
    <row r="474" spans="1:19" ht="16.5" customHeight="1">
      <c r="A474" s="180"/>
      <c r="B474" s="180"/>
      <c r="C474" s="180"/>
      <c r="D474" s="180"/>
      <c r="E474" s="307"/>
      <c r="F474" s="307"/>
      <c r="G474" s="296"/>
      <c r="H474" s="308"/>
      <c r="J474" s="296"/>
      <c r="L474" s="180"/>
      <c r="M474" s="180"/>
      <c r="O474" s="180"/>
      <c r="P474" s="180"/>
      <c r="Q474" s="180"/>
      <c r="R474" s="180"/>
      <c r="S474" s="180"/>
    </row>
    <row r="475" spans="1:19" ht="16.5" customHeight="1">
      <c r="A475" s="180"/>
      <c r="B475" s="180"/>
      <c r="C475" s="180"/>
      <c r="D475" s="180"/>
      <c r="E475" s="307"/>
      <c r="F475" s="307"/>
      <c r="G475" s="296"/>
      <c r="H475" s="308"/>
      <c r="J475" s="296"/>
      <c r="L475" s="180"/>
      <c r="M475" s="180"/>
      <c r="O475" s="180"/>
      <c r="P475" s="180"/>
      <c r="Q475" s="180"/>
      <c r="R475" s="180"/>
      <c r="S475" s="180"/>
    </row>
    <row r="476" spans="1:19" ht="16.5" customHeight="1">
      <c r="A476" s="180"/>
      <c r="B476" s="180"/>
      <c r="C476" s="180"/>
      <c r="D476" s="180"/>
      <c r="E476" s="307"/>
      <c r="F476" s="307"/>
      <c r="G476" s="296"/>
      <c r="H476" s="308"/>
      <c r="J476" s="296"/>
      <c r="L476" s="180"/>
      <c r="M476" s="180"/>
      <c r="O476" s="180"/>
      <c r="P476" s="180"/>
      <c r="Q476" s="180"/>
      <c r="R476" s="180"/>
      <c r="S476" s="180"/>
    </row>
    <row r="477" spans="1:19" ht="16.5" customHeight="1">
      <c r="A477" s="180"/>
      <c r="B477" s="180"/>
      <c r="C477" s="180"/>
      <c r="D477" s="180"/>
      <c r="E477" s="307"/>
      <c r="F477" s="307"/>
      <c r="G477" s="296"/>
      <c r="H477" s="308"/>
      <c r="J477" s="296"/>
      <c r="L477" s="180"/>
      <c r="M477" s="180"/>
      <c r="O477" s="180"/>
      <c r="P477" s="180"/>
      <c r="Q477" s="180"/>
      <c r="R477" s="180"/>
      <c r="S477" s="180"/>
    </row>
    <row r="478" spans="1:19" ht="16.5" customHeight="1">
      <c r="A478" s="180"/>
      <c r="B478" s="180"/>
      <c r="C478" s="180"/>
      <c r="D478" s="180"/>
      <c r="E478" s="307"/>
      <c r="F478" s="307"/>
      <c r="G478" s="296"/>
      <c r="H478" s="308"/>
      <c r="J478" s="296"/>
      <c r="L478" s="180"/>
      <c r="M478" s="180"/>
      <c r="O478" s="180"/>
      <c r="P478" s="180"/>
      <c r="Q478" s="180"/>
      <c r="R478" s="180"/>
      <c r="S478" s="180"/>
    </row>
    <row r="479" spans="1:19" ht="16.5" customHeight="1">
      <c r="A479" s="180"/>
      <c r="B479" s="180"/>
      <c r="C479" s="180"/>
      <c r="D479" s="180"/>
      <c r="E479" s="307"/>
      <c r="F479" s="307"/>
      <c r="G479" s="296"/>
      <c r="H479" s="308"/>
      <c r="J479" s="296"/>
      <c r="L479" s="180"/>
      <c r="M479" s="180"/>
      <c r="O479" s="180"/>
      <c r="P479" s="180"/>
      <c r="Q479" s="180"/>
      <c r="R479" s="180"/>
      <c r="S479" s="180"/>
    </row>
    <row r="480" spans="1:19" ht="16.5" customHeight="1">
      <c r="A480" s="180"/>
      <c r="B480" s="180"/>
      <c r="C480" s="180"/>
      <c r="D480" s="180"/>
      <c r="E480" s="307"/>
      <c r="F480" s="307"/>
      <c r="G480" s="296"/>
      <c r="H480" s="308"/>
      <c r="J480" s="296"/>
      <c r="L480" s="180"/>
      <c r="M480" s="180"/>
      <c r="O480" s="180"/>
      <c r="P480" s="180"/>
      <c r="Q480" s="180"/>
      <c r="R480" s="180"/>
      <c r="S480" s="180"/>
    </row>
    <row r="481" spans="1:19" ht="16.5" customHeight="1">
      <c r="A481" s="180"/>
      <c r="B481" s="180"/>
      <c r="C481" s="180"/>
      <c r="D481" s="180"/>
      <c r="E481" s="307"/>
      <c r="F481" s="307"/>
      <c r="G481" s="296"/>
      <c r="H481" s="308"/>
      <c r="J481" s="296"/>
      <c r="L481" s="180"/>
      <c r="M481" s="180"/>
      <c r="O481" s="180"/>
      <c r="P481" s="180"/>
      <c r="Q481" s="180"/>
      <c r="R481" s="180"/>
      <c r="S481" s="180"/>
    </row>
    <row r="482" spans="1:19" ht="16.5" customHeight="1">
      <c r="A482" s="180"/>
      <c r="B482" s="180"/>
      <c r="C482" s="180"/>
      <c r="D482" s="180"/>
      <c r="E482" s="307"/>
      <c r="F482" s="307"/>
      <c r="G482" s="296"/>
      <c r="H482" s="308"/>
      <c r="J482" s="296"/>
      <c r="L482" s="180"/>
      <c r="M482" s="180"/>
      <c r="O482" s="180"/>
      <c r="P482" s="180"/>
      <c r="Q482" s="180"/>
      <c r="R482" s="180"/>
      <c r="S482" s="180"/>
    </row>
    <row r="483" spans="1:19" ht="16.5" customHeight="1">
      <c r="A483" s="180"/>
      <c r="B483" s="180"/>
      <c r="C483" s="180"/>
      <c r="D483" s="180"/>
      <c r="E483" s="307"/>
      <c r="F483" s="307"/>
      <c r="G483" s="296"/>
      <c r="H483" s="308"/>
      <c r="J483" s="296"/>
      <c r="L483" s="180"/>
      <c r="M483" s="180"/>
      <c r="O483" s="180"/>
      <c r="P483" s="180"/>
      <c r="Q483" s="180"/>
      <c r="R483" s="180"/>
      <c r="S483" s="180"/>
    </row>
    <row r="484" spans="1:19" ht="16.5" customHeight="1">
      <c r="A484" s="180"/>
      <c r="B484" s="180"/>
      <c r="C484" s="180"/>
      <c r="D484" s="180"/>
      <c r="E484" s="307"/>
      <c r="F484" s="307"/>
      <c r="G484" s="296"/>
      <c r="H484" s="308"/>
      <c r="J484" s="296"/>
      <c r="L484" s="180"/>
      <c r="M484" s="180"/>
      <c r="O484" s="180"/>
      <c r="P484" s="180"/>
      <c r="Q484" s="180"/>
      <c r="R484" s="180"/>
      <c r="S484" s="180"/>
    </row>
    <row r="485" spans="1:19" ht="16.5" customHeight="1">
      <c r="A485" s="180"/>
      <c r="B485" s="180"/>
      <c r="C485" s="180"/>
      <c r="D485" s="180"/>
      <c r="E485" s="307"/>
      <c r="F485" s="307"/>
      <c r="G485" s="296"/>
      <c r="H485" s="308"/>
      <c r="J485" s="296"/>
      <c r="L485" s="180"/>
      <c r="M485" s="180"/>
      <c r="O485" s="180"/>
      <c r="P485" s="180"/>
      <c r="Q485" s="180"/>
      <c r="R485" s="180"/>
      <c r="S485" s="180"/>
    </row>
    <row r="486" spans="1:19" ht="16.5" customHeight="1">
      <c r="A486" s="180"/>
      <c r="B486" s="180"/>
      <c r="C486" s="180"/>
      <c r="D486" s="180"/>
      <c r="E486" s="307"/>
      <c r="F486" s="307"/>
      <c r="G486" s="296"/>
      <c r="H486" s="308"/>
      <c r="J486" s="296"/>
      <c r="L486" s="180"/>
      <c r="M486" s="180"/>
      <c r="O486" s="180"/>
      <c r="P486" s="180"/>
      <c r="Q486" s="180"/>
      <c r="R486" s="180"/>
      <c r="S486" s="180"/>
    </row>
    <row r="487" spans="1:19" ht="16.5" customHeight="1">
      <c r="A487" s="180"/>
      <c r="B487" s="180"/>
      <c r="C487" s="180"/>
      <c r="D487" s="180"/>
      <c r="E487" s="307"/>
      <c r="F487" s="307"/>
      <c r="G487" s="296"/>
      <c r="H487" s="308"/>
      <c r="J487" s="296"/>
      <c r="L487" s="180"/>
      <c r="M487" s="180"/>
      <c r="O487" s="180"/>
      <c r="P487" s="180"/>
      <c r="Q487" s="180"/>
      <c r="R487" s="180"/>
      <c r="S487" s="180"/>
    </row>
    <row r="488" spans="1:19" ht="16.5" customHeight="1">
      <c r="A488" s="180"/>
      <c r="B488" s="180"/>
      <c r="C488" s="180"/>
      <c r="D488" s="180"/>
      <c r="E488" s="307"/>
      <c r="F488" s="307"/>
      <c r="G488" s="296"/>
      <c r="H488" s="308"/>
      <c r="J488" s="296"/>
      <c r="L488" s="180"/>
      <c r="M488" s="180"/>
      <c r="O488" s="180"/>
      <c r="P488" s="180"/>
      <c r="Q488" s="180"/>
      <c r="R488" s="180"/>
      <c r="S488" s="180"/>
    </row>
    <row r="489" spans="1:19" ht="16.5" customHeight="1">
      <c r="A489" s="180"/>
      <c r="B489" s="180"/>
      <c r="C489" s="180"/>
      <c r="D489" s="180"/>
      <c r="E489" s="307"/>
      <c r="F489" s="307"/>
      <c r="G489" s="296"/>
      <c r="H489" s="308"/>
      <c r="J489" s="296"/>
      <c r="L489" s="180"/>
      <c r="M489" s="180"/>
      <c r="O489" s="180"/>
      <c r="P489" s="180"/>
      <c r="Q489" s="180"/>
      <c r="R489" s="180"/>
      <c r="S489" s="180"/>
    </row>
    <row r="490" spans="1:19" ht="16.5" customHeight="1">
      <c r="A490" s="180"/>
      <c r="B490" s="180"/>
      <c r="C490" s="180"/>
      <c r="D490" s="180"/>
      <c r="E490" s="307"/>
      <c r="F490" s="307"/>
      <c r="G490" s="296"/>
      <c r="H490" s="308"/>
      <c r="J490" s="296"/>
      <c r="L490" s="180"/>
      <c r="M490" s="180"/>
      <c r="O490" s="180"/>
      <c r="P490" s="180"/>
      <c r="Q490" s="180"/>
      <c r="R490" s="180"/>
      <c r="S490" s="180"/>
    </row>
    <row r="491" spans="1:19" ht="16.5" customHeight="1">
      <c r="A491" s="180"/>
      <c r="B491" s="180"/>
      <c r="C491" s="180"/>
      <c r="D491" s="180"/>
      <c r="E491" s="307"/>
      <c r="F491" s="307"/>
      <c r="G491" s="296"/>
      <c r="H491" s="308"/>
      <c r="J491" s="296"/>
      <c r="L491" s="180"/>
      <c r="M491" s="180"/>
      <c r="O491" s="180"/>
      <c r="P491" s="180"/>
      <c r="Q491" s="180"/>
      <c r="R491" s="180"/>
      <c r="S491" s="180"/>
    </row>
    <row r="492" spans="1:19" ht="16.5" customHeight="1">
      <c r="A492" s="180"/>
      <c r="B492" s="180"/>
      <c r="C492" s="180"/>
      <c r="D492" s="180"/>
      <c r="E492" s="307"/>
      <c r="F492" s="307"/>
      <c r="G492" s="296"/>
      <c r="H492" s="308"/>
      <c r="J492" s="296"/>
      <c r="L492" s="180"/>
      <c r="M492" s="180"/>
      <c r="O492" s="180"/>
      <c r="P492" s="180"/>
      <c r="Q492" s="180"/>
      <c r="R492" s="180"/>
      <c r="S492" s="180"/>
    </row>
    <row r="493" spans="1:19" ht="16.5" customHeight="1">
      <c r="A493" s="180"/>
      <c r="B493" s="180"/>
      <c r="C493" s="180"/>
      <c r="D493" s="180"/>
      <c r="E493" s="307"/>
      <c r="F493" s="307"/>
      <c r="G493" s="296"/>
      <c r="H493" s="308"/>
      <c r="J493" s="296"/>
      <c r="L493" s="180"/>
      <c r="M493" s="180"/>
      <c r="O493" s="180"/>
      <c r="P493" s="180"/>
      <c r="Q493" s="180"/>
      <c r="R493" s="180"/>
      <c r="S493" s="180"/>
    </row>
    <row r="494" spans="1:19" ht="16.5" customHeight="1">
      <c r="A494" s="180"/>
      <c r="B494" s="180"/>
      <c r="C494" s="180"/>
      <c r="D494" s="180"/>
      <c r="E494" s="307"/>
      <c r="F494" s="307"/>
      <c r="G494" s="296"/>
      <c r="H494" s="308"/>
      <c r="J494" s="296"/>
      <c r="L494" s="180"/>
      <c r="M494" s="180"/>
      <c r="O494" s="180"/>
      <c r="P494" s="180"/>
      <c r="Q494" s="180"/>
      <c r="R494" s="180"/>
      <c r="S494" s="180"/>
    </row>
    <row r="495" spans="1:19" ht="16.5" customHeight="1">
      <c r="A495" s="180"/>
      <c r="B495" s="180"/>
      <c r="C495" s="180"/>
      <c r="D495" s="180"/>
      <c r="E495" s="307"/>
      <c r="F495" s="307"/>
      <c r="G495" s="296"/>
      <c r="H495" s="308"/>
      <c r="J495" s="296"/>
      <c r="L495" s="180"/>
      <c r="M495" s="180"/>
      <c r="O495" s="180"/>
      <c r="P495" s="180"/>
      <c r="Q495" s="180"/>
      <c r="R495" s="180"/>
      <c r="S495" s="180"/>
    </row>
    <row r="496" spans="1:19" ht="16.5" customHeight="1">
      <c r="A496" s="180"/>
      <c r="B496" s="180"/>
      <c r="C496" s="180"/>
      <c r="D496" s="180"/>
      <c r="E496" s="307"/>
      <c r="F496" s="307"/>
      <c r="G496" s="296"/>
      <c r="H496" s="308"/>
      <c r="J496" s="296"/>
      <c r="L496" s="180"/>
      <c r="M496" s="180"/>
      <c r="O496" s="180"/>
      <c r="P496" s="180"/>
      <c r="Q496" s="180"/>
      <c r="R496" s="180"/>
      <c r="S496" s="180"/>
    </row>
    <row r="497" spans="1:19" ht="16.5" customHeight="1">
      <c r="A497" s="180"/>
      <c r="B497" s="180"/>
      <c r="C497" s="180"/>
      <c r="D497" s="180"/>
      <c r="E497" s="307"/>
      <c r="F497" s="307"/>
      <c r="G497" s="296"/>
      <c r="H497" s="308"/>
      <c r="J497" s="296"/>
      <c r="L497" s="180"/>
      <c r="M497" s="180"/>
      <c r="O497" s="180"/>
      <c r="P497" s="180"/>
      <c r="Q497" s="180"/>
      <c r="R497" s="180"/>
      <c r="S497" s="180"/>
    </row>
    <row r="498" spans="1:19" ht="16.5" customHeight="1">
      <c r="A498" s="180"/>
      <c r="B498" s="180"/>
      <c r="C498" s="180"/>
      <c r="D498" s="180"/>
      <c r="E498" s="307"/>
      <c r="F498" s="307"/>
      <c r="G498" s="296"/>
      <c r="H498" s="308"/>
      <c r="J498" s="296"/>
      <c r="L498" s="180"/>
      <c r="M498" s="180"/>
      <c r="O498" s="180"/>
      <c r="P498" s="180"/>
      <c r="Q498" s="180"/>
      <c r="R498" s="180"/>
      <c r="S498" s="180"/>
    </row>
    <row r="499" spans="1:19" ht="16.5" customHeight="1">
      <c r="A499" s="180"/>
      <c r="B499" s="180"/>
      <c r="C499" s="180"/>
      <c r="D499" s="180"/>
      <c r="E499" s="307"/>
      <c r="F499" s="307"/>
      <c r="G499" s="296"/>
      <c r="H499" s="308"/>
      <c r="J499" s="296"/>
      <c r="L499" s="180"/>
      <c r="M499" s="180"/>
      <c r="O499" s="180"/>
      <c r="P499" s="180"/>
      <c r="Q499" s="180"/>
      <c r="R499" s="180"/>
      <c r="S499" s="180"/>
    </row>
    <row r="500" spans="1:19" ht="16.5" customHeight="1">
      <c r="A500" s="180"/>
      <c r="B500" s="180"/>
      <c r="C500" s="180"/>
      <c r="D500" s="180"/>
      <c r="E500" s="307"/>
      <c r="F500" s="307"/>
      <c r="G500" s="296"/>
      <c r="H500" s="308"/>
      <c r="J500" s="296"/>
      <c r="L500" s="180"/>
      <c r="M500" s="180"/>
      <c r="O500" s="180"/>
      <c r="P500" s="180"/>
      <c r="Q500" s="180"/>
      <c r="R500" s="180"/>
      <c r="S500" s="180"/>
    </row>
    <row r="501" spans="1:19" ht="16.5" customHeight="1">
      <c r="A501" s="180"/>
      <c r="B501" s="180"/>
      <c r="C501" s="180"/>
      <c r="D501" s="180"/>
      <c r="E501" s="307"/>
      <c r="F501" s="307"/>
      <c r="G501" s="296"/>
      <c r="H501" s="308"/>
      <c r="J501" s="296"/>
      <c r="L501" s="180"/>
      <c r="M501" s="180"/>
      <c r="O501" s="180"/>
      <c r="P501" s="180"/>
      <c r="Q501" s="180"/>
      <c r="R501" s="180"/>
      <c r="S501" s="180"/>
    </row>
    <row r="502" spans="1:19" ht="16.5" customHeight="1">
      <c r="A502" s="180"/>
      <c r="B502" s="180"/>
      <c r="C502" s="180"/>
      <c r="D502" s="180"/>
      <c r="E502" s="307"/>
      <c r="F502" s="307"/>
      <c r="G502" s="296"/>
      <c r="H502" s="308"/>
      <c r="J502" s="296"/>
      <c r="L502" s="180"/>
      <c r="M502" s="180"/>
      <c r="O502" s="180"/>
      <c r="P502" s="180"/>
      <c r="Q502" s="180"/>
      <c r="R502" s="180"/>
      <c r="S502" s="180"/>
    </row>
    <row r="503" spans="1:19" ht="16.5" customHeight="1">
      <c r="A503" s="180"/>
      <c r="B503" s="180"/>
      <c r="C503" s="180"/>
      <c r="D503" s="180"/>
      <c r="E503" s="307"/>
      <c r="F503" s="307"/>
      <c r="G503" s="296"/>
      <c r="H503" s="308"/>
      <c r="J503" s="296"/>
      <c r="L503" s="180"/>
      <c r="M503" s="180"/>
      <c r="O503" s="180"/>
      <c r="P503" s="180"/>
      <c r="Q503" s="180"/>
      <c r="R503" s="180"/>
      <c r="S503" s="180"/>
    </row>
    <row r="504" spans="1:19" ht="16.5" customHeight="1">
      <c r="A504" s="180"/>
      <c r="B504" s="180"/>
      <c r="C504" s="180"/>
      <c r="D504" s="180"/>
      <c r="E504" s="307"/>
      <c r="F504" s="307"/>
      <c r="G504" s="296"/>
      <c r="H504" s="308"/>
      <c r="J504" s="296"/>
      <c r="L504" s="180"/>
      <c r="M504" s="180"/>
      <c r="O504" s="180"/>
      <c r="P504" s="180"/>
      <c r="Q504" s="180"/>
      <c r="R504" s="180"/>
      <c r="S504" s="180"/>
    </row>
    <row r="505" spans="1:19" ht="16.5" customHeight="1">
      <c r="A505" s="180"/>
      <c r="B505" s="180"/>
      <c r="C505" s="180"/>
      <c r="D505" s="180"/>
      <c r="E505" s="307"/>
      <c r="F505" s="307"/>
      <c r="G505" s="296"/>
      <c r="H505" s="308"/>
      <c r="J505" s="296"/>
      <c r="L505" s="180"/>
      <c r="M505" s="180"/>
      <c r="O505" s="180"/>
      <c r="P505" s="180"/>
      <c r="Q505" s="180"/>
      <c r="R505" s="180"/>
      <c r="S505" s="180"/>
    </row>
    <row r="506" spans="1:19" ht="16.5" customHeight="1">
      <c r="A506" s="180"/>
      <c r="B506" s="180"/>
      <c r="C506" s="180"/>
      <c r="D506" s="180"/>
      <c r="E506" s="307"/>
      <c r="F506" s="307"/>
      <c r="G506" s="296"/>
      <c r="H506" s="308"/>
      <c r="J506" s="296"/>
      <c r="L506" s="180"/>
      <c r="M506" s="180"/>
      <c r="O506" s="180"/>
      <c r="P506" s="180"/>
      <c r="Q506" s="180"/>
      <c r="R506" s="180"/>
      <c r="S506" s="180"/>
    </row>
    <row r="507" spans="1:19" ht="16.5" customHeight="1">
      <c r="A507" s="180"/>
      <c r="B507" s="180"/>
      <c r="C507" s="180"/>
      <c r="D507" s="180"/>
      <c r="E507" s="307"/>
      <c r="F507" s="307"/>
      <c r="G507" s="296"/>
      <c r="H507" s="308"/>
      <c r="J507" s="296"/>
      <c r="L507" s="180"/>
      <c r="M507" s="180"/>
      <c r="O507" s="180"/>
      <c r="P507" s="180"/>
      <c r="Q507" s="180"/>
      <c r="R507" s="180"/>
      <c r="S507" s="180"/>
    </row>
    <row r="508" spans="1:19" ht="16.5" customHeight="1">
      <c r="A508" s="180"/>
      <c r="B508" s="180"/>
      <c r="C508" s="180"/>
      <c r="D508" s="180"/>
      <c r="E508" s="307"/>
      <c r="F508" s="307"/>
      <c r="G508" s="296"/>
      <c r="H508" s="308"/>
      <c r="J508" s="296"/>
      <c r="L508" s="180"/>
      <c r="M508" s="180"/>
      <c r="O508" s="180"/>
      <c r="P508" s="180"/>
      <c r="Q508" s="180"/>
      <c r="R508" s="180"/>
      <c r="S508" s="180"/>
    </row>
    <row r="509" spans="1:19" ht="16.5" customHeight="1">
      <c r="A509" s="180"/>
      <c r="B509" s="180"/>
      <c r="C509" s="180"/>
      <c r="D509" s="180"/>
      <c r="E509" s="307"/>
      <c r="F509" s="307"/>
      <c r="G509" s="296"/>
      <c r="H509" s="308"/>
      <c r="J509" s="296"/>
      <c r="L509" s="180"/>
      <c r="M509" s="180"/>
      <c r="O509" s="180"/>
      <c r="P509" s="180"/>
      <c r="Q509" s="180"/>
      <c r="R509" s="180"/>
      <c r="S509" s="180"/>
    </row>
    <row r="510" spans="1:19" ht="16.5" customHeight="1">
      <c r="A510" s="180"/>
      <c r="B510" s="180"/>
      <c r="C510" s="180"/>
      <c r="D510" s="180"/>
      <c r="E510" s="307"/>
      <c r="F510" s="307"/>
      <c r="G510" s="296"/>
      <c r="H510" s="308"/>
      <c r="J510" s="296"/>
      <c r="L510" s="180"/>
      <c r="M510" s="180"/>
      <c r="O510" s="180"/>
      <c r="P510" s="180"/>
      <c r="Q510" s="180"/>
      <c r="R510" s="180"/>
      <c r="S510" s="180"/>
    </row>
    <row r="511" spans="1:19" ht="16.5" customHeight="1">
      <c r="A511" s="180"/>
      <c r="B511" s="180"/>
      <c r="C511" s="180"/>
      <c r="D511" s="180"/>
      <c r="E511" s="307"/>
      <c r="F511" s="307"/>
      <c r="G511" s="296"/>
      <c r="H511" s="308"/>
      <c r="J511" s="296"/>
      <c r="L511" s="180"/>
      <c r="M511" s="180"/>
      <c r="O511" s="180"/>
      <c r="P511" s="180"/>
      <c r="Q511" s="180"/>
      <c r="R511" s="180"/>
      <c r="S511" s="180"/>
    </row>
    <row r="512" spans="1:19" ht="16.5" customHeight="1">
      <c r="A512" s="180"/>
      <c r="B512" s="180"/>
      <c r="C512" s="180"/>
      <c r="D512" s="180"/>
      <c r="E512" s="307"/>
      <c r="F512" s="307"/>
      <c r="G512" s="296"/>
      <c r="H512" s="308"/>
      <c r="J512" s="296"/>
      <c r="L512" s="180"/>
      <c r="M512" s="180"/>
      <c r="O512" s="180"/>
      <c r="P512" s="180"/>
      <c r="Q512" s="180"/>
      <c r="R512" s="180"/>
      <c r="S512" s="180"/>
    </row>
    <row r="513" spans="1:19" ht="16.5" customHeight="1">
      <c r="A513" s="180"/>
      <c r="B513" s="180"/>
      <c r="C513" s="180"/>
      <c r="D513" s="180"/>
      <c r="E513" s="307"/>
      <c r="F513" s="307"/>
      <c r="G513" s="296"/>
      <c r="H513" s="308"/>
      <c r="J513" s="296"/>
      <c r="L513" s="180"/>
      <c r="M513" s="180"/>
      <c r="O513" s="180"/>
      <c r="P513" s="180"/>
      <c r="Q513" s="180"/>
      <c r="R513" s="180"/>
      <c r="S513" s="180"/>
    </row>
    <row r="514" spans="1:19" ht="16.5" customHeight="1">
      <c r="A514" s="180"/>
      <c r="B514" s="180"/>
      <c r="C514" s="180"/>
      <c r="D514" s="180"/>
      <c r="E514" s="307"/>
      <c r="F514" s="307"/>
      <c r="G514" s="296"/>
      <c r="H514" s="308"/>
      <c r="J514" s="296"/>
      <c r="L514" s="180"/>
      <c r="M514" s="180"/>
      <c r="O514" s="180"/>
      <c r="P514" s="180"/>
      <c r="Q514" s="180"/>
      <c r="R514" s="180"/>
      <c r="S514" s="180"/>
    </row>
    <row r="515" spans="1:19" ht="16.5" customHeight="1">
      <c r="A515" s="180"/>
      <c r="B515" s="180"/>
      <c r="C515" s="180"/>
      <c r="D515" s="180"/>
      <c r="E515" s="307"/>
      <c r="F515" s="307"/>
      <c r="G515" s="296"/>
      <c r="H515" s="308"/>
      <c r="J515" s="296"/>
      <c r="L515" s="180"/>
      <c r="M515" s="180"/>
      <c r="O515" s="180"/>
      <c r="P515" s="180"/>
      <c r="Q515" s="180"/>
      <c r="R515" s="180"/>
      <c r="S515" s="180"/>
    </row>
    <row r="516" spans="1:19" ht="16.5" customHeight="1">
      <c r="A516" s="180"/>
      <c r="B516" s="180"/>
      <c r="C516" s="180"/>
      <c r="D516" s="180"/>
      <c r="E516" s="307"/>
      <c r="F516" s="307"/>
      <c r="G516" s="296"/>
      <c r="H516" s="308"/>
      <c r="J516" s="296"/>
      <c r="L516" s="180"/>
      <c r="M516" s="180"/>
      <c r="O516" s="180"/>
      <c r="P516" s="180"/>
      <c r="Q516" s="180"/>
      <c r="R516" s="180"/>
      <c r="S516" s="180"/>
    </row>
    <row r="517" spans="1:19" ht="16.5" customHeight="1">
      <c r="A517" s="180"/>
      <c r="B517" s="180"/>
      <c r="C517" s="180"/>
      <c r="D517" s="180"/>
      <c r="E517" s="307"/>
      <c r="F517" s="307"/>
      <c r="G517" s="296"/>
      <c r="H517" s="308"/>
      <c r="J517" s="296"/>
      <c r="L517" s="180"/>
      <c r="M517" s="180"/>
      <c r="O517" s="180"/>
      <c r="P517" s="180"/>
      <c r="Q517" s="180"/>
      <c r="R517" s="180"/>
      <c r="S517" s="180"/>
    </row>
    <row r="518" spans="1:19" ht="16.5" customHeight="1">
      <c r="A518" s="180"/>
      <c r="B518" s="180"/>
      <c r="C518" s="180"/>
      <c r="D518" s="180"/>
      <c r="E518" s="307"/>
      <c r="F518" s="307"/>
      <c r="G518" s="296"/>
      <c r="H518" s="308"/>
      <c r="J518" s="296"/>
      <c r="L518" s="180"/>
      <c r="M518" s="180"/>
      <c r="O518" s="180"/>
      <c r="P518" s="180"/>
      <c r="Q518" s="180"/>
      <c r="R518" s="180"/>
      <c r="S518" s="180"/>
    </row>
    <row r="519" spans="1:19" ht="16.5" customHeight="1">
      <c r="A519" s="180"/>
      <c r="B519" s="180"/>
      <c r="C519" s="180"/>
      <c r="D519" s="180"/>
      <c r="E519" s="307"/>
      <c r="F519" s="307"/>
      <c r="G519" s="296"/>
      <c r="H519" s="308"/>
      <c r="J519" s="296"/>
      <c r="L519" s="180"/>
      <c r="M519" s="180"/>
      <c r="O519" s="180"/>
      <c r="P519" s="180"/>
      <c r="Q519" s="180"/>
      <c r="R519" s="180"/>
      <c r="S519" s="180"/>
    </row>
    <row r="520" spans="1:19" ht="16.5" customHeight="1">
      <c r="A520" s="180"/>
      <c r="B520" s="180"/>
      <c r="C520" s="180"/>
      <c r="D520" s="180"/>
      <c r="E520" s="307"/>
      <c r="F520" s="307"/>
      <c r="G520" s="296"/>
      <c r="H520" s="308"/>
      <c r="J520" s="296"/>
      <c r="L520" s="180"/>
      <c r="M520" s="180"/>
      <c r="O520" s="180"/>
      <c r="P520" s="180"/>
      <c r="Q520" s="180"/>
      <c r="R520" s="180"/>
      <c r="S520" s="180"/>
    </row>
    <row r="521" spans="1:19" ht="16.5" customHeight="1">
      <c r="A521" s="180"/>
      <c r="B521" s="180"/>
      <c r="C521" s="180"/>
      <c r="D521" s="180"/>
      <c r="E521" s="307"/>
      <c r="F521" s="307"/>
      <c r="G521" s="296"/>
      <c r="H521" s="308"/>
      <c r="J521" s="296"/>
      <c r="L521" s="180"/>
      <c r="M521" s="180"/>
      <c r="O521" s="180"/>
      <c r="P521" s="180"/>
      <c r="Q521" s="180"/>
      <c r="R521" s="180"/>
      <c r="S521" s="180"/>
    </row>
    <row r="522" spans="1:19" ht="16.5" customHeight="1">
      <c r="A522" s="180"/>
      <c r="B522" s="180"/>
      <c r="C522" s="180"/>
      <c r="D522" s="180"/>
      <c r="E522" s="307"/>
      <c r="F522" s="307"/>
      <c r="G522" s="296"/>
      <c r="H522" s="308"/>
      <c r="J522" s="296"/>
      <c r="L522" s="180"/>
      <c r="M522" s="180"/>
      <c r="O522" s="180"/>
      <c r="P522" s="180"/>
      <c r="Q522" s="180"/>
      <c r="R522" s="180"/>
      <c r="S522" s="180"/>
    </row>
    <row r="523" spans="1:19" ht="16.5" customHeight="1">
      <c r="A523" s="180"/>
      <c r="B523" s="180"/>
      <c r="C523" s="180"/>
      <c r="D523" s="180"/>
      <c r="E523" s="307"/>
      <c r="F523" s="307"/>
      <c r="G523" s="296"/>
      <c r="H523" s="308"/>
      <c r="J523" s="296"/>
      <c r="L523" s="180"/>
      <c r="M523" s="180"/>
      <c r="O523" s="180"/>
      <c r="P523" s="180"/>
      <c r="Q523" s="180"/>
      <c r="R523" s="180"/>
      <c r="S523" s="180"/>
    </row>
    <row r="524" spans="1:19" ht="16.5" customHeight="1">
      <c r="A524" s="180"/>
      <c r="B524" s="180"/>
      <c r="C524" s="180"/>
      <c r="D524" s="180"/>
      <c r="E524" s="307"/>
      <c r="F524" s="307"/>
      <c r="G524" s="296"/>
      <c r="H524" s="308"/>
      <c r="J524" s="296"/>
      <c r="L524" s="180"/>
      <c r="M524" s="180"/>
      <c r="O524" s="180"/>
      <c r="P524" s="180"/>
      <c r="Q524" s="180"/>
      <c r="R524" s="180"/>
      <c r="S524" s="180"/>
    </row>
    <row r="525" spans="1:19" ht="16.5" customHeight="1">
      <c r="A525" s="180"/>
      <c r="B525" s="180"/>
      <c r="C525" s="180"/>
      <c r="D525" s="180"/>
      <c r="E525" s="307"/>
      <c r="F525" s="307"/>
      <c r="G525" s="296"/>
      <c r="H525" s="308"/>
      <c r="J525" s="296"/>
      <c r="L525" s="180"/>
      <c r="M525" s="180"/>
      <c r="O525" s="180"/>
      <c r="P525" s="180"/>
      <c r="Q525" s="180"/>
      <c r="R525" s="180"/>
      <c r="S525" s="180"/>
    </row>
    <row r="526" spans="1:19" ht="16.5" customHeight="1">
      <c r="A526" s="180"/>
      <c r="B526" s="180"/>
      <c r="C526" s="180"/>
      <c r="D526" s="180"/>
      <c r="E526" s="307"/>
      <c r="F526" s="307"/>
      <c r="G526" s="296"/>
      <c r="H526" s="308"/>
      <c r="J526" s="296"/>
      <c r="L526" s="180"/>
      <c r="M526" s="180"/>
      <c r="O526" s="180"/>
      <c r="P526" s="180"/>
      <c r="Q526" s="180"/>
      <c r="R526" s="180"/>
      <c r="S526" s="180"/>
    </row>
    <row r="527" spans="1:19" ht="16.5" customHeight="1">
      <c r="A527" s="180"/>
      <c r="B527" s="180"/>
      <c r="C527" s="180"/>
      <c r="D527" s="180"/>
      <c r="E527" s="307"/>
      <c r="F527" s="307"/>
      <c r="G527" s="296"/>
      <c r="H527" s="308"/>
      <c r="J527" s="296"/>
      <c r="L527" s="180"/>
      <c r="M527" s="180"/>
      <c r="O527" s="180"/>
      <c r="P527" s="180"/>
      <c r="Q527" s="180"/>
      <c r="R527" s="180"/>
      <c r="S527" s="180"/>
    </row>
    <row r="528" spans="1:19" ht="16.5" customHeight="1">
      <c r="A528" s="180"/>
      <c r="B528" s="180"/>
      <c r="C528" s="180"/>
      <c r="D528" s="180"/>
      <c r="E528" s="307"/>
      <c r="F528" s="307"/>
      <c r="G528" s="296"/>
      <c r="H528" s="308"/>
      <c r="J528" s="296"/>
      <c r="L528" s="180"/>
      <c r="M528" s="180"/>
      <c r="O528" s="180"/>
      <c r="P528" s="180"/>
      <c r="Q528" s="180"/>
      <c r="R528" s="180"/>
      <c r="S528" s="180"/>
    </row>
    <row r="529" spans="1:19" ht="16.5" customHeight="1">
      <c r="A529" s="180"/>
      <c r="B529" s="180"/>
      <c r="C529" s="180"/>
      <c r="D529" s="180"/>
      <c r="E529" s="307"/>
      <c r="F529" s="307"/>
      <c r="G529" s="296"/>
      <c r="H529" s="308"/>
      <c r="J529" s="296"/>
      <c r="L529" s="180"/>
      <c r="M529" s="180"/>
      <c r="O529" s="180"/>
      <c r="P529" s="180"/>
      <c r="Q529" s="180"/>
      <c r="R529" s="180"/>
      <c r="S529" s="180"/>
    </row>
    <row r="530" spans="1:19" ht="16.5" customHeight="1">
      <c r="A530" s="180"/>
      <c r="B530" s="180"/>
      <c r="C530" s="180"/>
      <c r="D530" s="180"/>
      <c r="E530" s="307"/>
      <c r="F530" s="307"/>
      <c r="G530" s="296"/>
      <c r="H530" s="308"/>
      <c r="J530" s="296"/>
      <c r="L530" s="180"/>
      <c r="M530" s="180"/>
      <c r="O530" s="180"/>
      <c r="P530" s="180"/>
      <c r="Q530" s="180"/>
      <c r="R530" s="180"/>
      <c r="S530" s="180"/>
    </row>
    <row r="531" spans="1:19" ht="16.5" customHeight="1">
      <c r="A531" s="180"/>
      <c r="B531" s="180"/>
      <c r="C531" s="180"/>
      <c r="D531" s="180"/>
      <c r="E531" s="307"/>
      <c r="F531" s="307"/>
      <c r="G531" s="296"/>
      <c r="H531" s="308"/>
      <c r="J531" s="296"/>
      <c r="L531" s="180"/>
      <c r="M531" s="180"/>
      <c r="O531" s="180"/>
      <c r="P531" s="180"/>
      <c r="Q531" s="180"/>
      <c r="R531" s="180"/>
      <c r="S531" s="180"/>
    </row>
    <row r="532" spans="1:19" ht="16.5" customHeight="1">
      <c r="A532" s="180"/>
      <c r="B532" s="180"/>
      <c r="C532" s="180"/>
      <c r="D532" s="180"/>
      <c r="E532" s="307"/>
      <c r="F532" s="307"/>
      <c r="G532" s="296"/>
      <c r="H532" s="308"/>
      <c r="J532" s="296"/>
      <c r="L532" s="180"/>
      <c r="M532" s="180"/>
      <c r="O532" s="180"/>
      <c r="P532" s="180"/>
      <c r="Q532" s="180"/>
      <c r="R532" s="180"/>
      <c r="S532" s="180"/>
    </row>
    <row r="533" spans="1:19" ht="16.5" customHeight="1">
      <c r="A533" s="180"/>
      <c r="B533" s="180"/>
      <c r="C533" s="180"/>
      <c r="D533" s="180"/>
      <c r="E533" s="307"/>
      <c r="F533" s="307"/>
      <c r="G533" s="296"/>
      <c r="H533" s="308"/>
      <c r="J533" s="296"/>
      <c r="L533" s="180"/>
      <c r="M533" s="180"/>
      <c r="O533" s="180"/>
      <c r="P533" s="180"/>
      <c r="Q533" s="180"/>
      <c r="R533" s="180"/>
      <c r="S533" s="180"/>
    </row>
    <row r="534" spans="1:19" ht="16.5" customHeight="1">
      <c r="A534" s="180"/>
      <c r="B534" s="180"/>
      <c r="C534" s="180"/>
      <c r="D534" s="180"/>
      <c r="E534" s="307"/>
      <c r="F534" s="307"/>
      <c r="G534" s="296"/>
      <c r="H534" s="308"/>
      <c r="J534" s="296"/>
      <c r="L534" s="180"/>
      <c r="M534" s="180"/>
      <c r="O534" s="180"/>
      <c r="P534" s="180"/>
      <c r="Q534" s="180"/>
      <c r="R534" s="180"/>
      <c r="S534" s="180"/>
    </row>
    <row r="535" spans="1:19" ht="16.5" customHeight="1">
      <c r="A535" s="180"/>
      <c r="B535" s="180"/>
      <c r="C535" s="180"/>
      <c r="D535" s="180"/>
      <c r="E535" s="307"/>
      <c r="F535" s="307"/>
      <c r="G535" s="296"/>
      <c r="H535" s="308"/>
      <c r="J535" s="296"/>
      <c r="L535" s="180"/>
      <c r="M535" s="180"/>
      <c r="O535" s="180"/>
      <c r="P535" s="180"/>
      <c r="Q535" s="180"/>
      <c r="R535" s="180"/>
      <c r="S535" s="180"/>
    </row>
    <row r="536" spans="1:19" ht="16.5" customHeight="1">
      <c r="A536" s="180"/>
      <c r="B536" s="180"/>
      <c r="C536" s="180"/>
      <c r="D536" s="180"/>
      <c r="E536" s="307"/>
      <c r="F536" s="307"/>
      <c r="G536" s="296"/>
      <c r="H536" s="308"/>
      <c r="J536" s="296"/>
      <c r="L536" s="180"/>
      <c r="M536" s="180"/>
      <c r="O536" s="180"/>
      <c r="P536" s="180"/>
      <c r="Q536" s="180"/>
      <c r="R536" s="180"/>
      <c r="S536" s="180"/>
    </row>
    <row r="537" spans="1:19" ht="16.5" customHeight="1">
      <c r="A537" s="180"/>
      <c r="B537" s="180"/>
      <c r="C537" s="180"/>
      <c r="D537" s="180"/>
      <c r="E537" s="307"/>
      <c r="F537" s="307"/>
      <c r="G537" s="296"/>
      <c r="H537" s="308"/>
      <c r="J537" s="296"/>
      <c r="L537" s="180"/>
      <c r="M537" s="180"/>
      <c r="O537" s="180"/>
      <c r="P537" s="180"/>
      <c r="Q537" s="180"/>
      <c r="R537" s="180"/>
      <c r="S537" s="180"/>
    </row>
    <row r="538" spans="1:19" ht="16.5" customHeight="1">
      <c r="A538" s="180"/>
      <c r="B538" s="180"/>
      <c r="C538" s="180"/>
      <c r="D538" s="180"/>
      <c r="E538" s="307"/>
      <c r="F538" s="307"/>
      <c r="G538" s="296"/>
      <c r="H538" s="308"/>
      <c r="J538" s="296"/>
      <c r="L538" s="180"/>
      <c r="M538" s="180"/>
      <c r="O538" s="180"/>
      <c r="P538" s="180"/>
      <c r="Q538" s="180"/>
      <c r="R538" s="180"/>
      <c r="S538" s="180"/>
    </row>
    <row r="539" spans="1:19" ht="16.5" customHeight="1">
      <c r="A539" s="180"/>
      <c r="B539" s="180"/>
      <c r="C539" s="180"/>
      <c r="D539" s="180"/>
      <c r="E539" s="307"/>
      <c r="F539" s="307"/>
      <c r="G539" s="296"/>
      <c r="H539" s="308"/>
      <c r="J539" s="296"/>
      <c r="L539" s="180"/>
      <c r="M539" s="180"/>
      <c r="O539" s="180"/>
      <c r="P539" s="180"/>
      <c r="Q539" s="180"/>
      <c r="R539" s="180"/>
      <c r="S539" s="180"/>
    </row>
    <row r="540" spans="1:19" ht="16.5" customHeight="1">
      <c r="A540" s="180"/>
      <c r="B540" s="180"/>
      <c r="C540" s="180"/>
      <c r="D540" s="180"/>
      <c r="E540" s="307"/>
      <c r="F540" s="307"/>
      <c r="G540" s="296"/>
      <c r="H540" s="308"/>
      <c r="J540" s="296"/>
      <c r="L540" s="180"/>
      <c r="M540" s="180"/>
      <c r="O540" s="180"/>
      <c r="P540" s="180"/>
      <c r="Q540" s="180"/>
      <c r="R540" s="180"/>
      <c r="S540" s="180"/>
    </row>
    <row r="541" spans="1:19" ht="16.5" customHeight="1">
      <c r="A541" s="180"/>
      <c r="B541" s="180"/>
      <c r="C541" s="180"/>
      <c r="D541" s="180"/>
      <c r="E541" s="307"/>
      <c r="F541" s="307"/>
      <c r="G541" s="296"/>
      <c r="H541" s="308"/>
      <c r="J541" s="296"/>
      <c r="L541" s="180"/>
      <c r="M541" s="180"/>
      <c r="O541" s="180"/>
      <c r="P541" s="180"/>
      <c r="Q541" s="180"/>
      <c r="R541" s="180"/>
      <c r="S541" s="180"/>
    </row>
    <row r="542" spans="1:19" ht="16.5" customHeight="1">
      <c r="A542" s="180"/>
      <c r="B542" s="180"/>
      <c r="C542" s="180"/>
      <c r="D542" s="180"/>
      <c r="E542" s="307"/>
      <c r="F542" s="307"/>
      <c r="G542" s="296"/>
      <c r="H542" s="308"/>
      <c r="J542" s="296"/>
      <c r="L542" s="180"/>
      <c r="M542" s="180"/>
      <c r="O542" s="180"/>
      <c r="P542" s="180"/>
      <c r="Q542" s="180"/>
      <c r="R542" s="180"/>
      <c r="S542" s="180"/>
    </row>
    <row r="543" spans="1:19" ht="16.5" customHeight="1">
      <c r="A543" s="180"/>
      <c r="B543" s="180"/>
      <c r="C543" s="180"/>
      <c r="D543" s="180"/>
      <c r="E543" s="307"/>
      <c r="F543" s="307"/>
      <c r="G543" s="296"/>
      <c r="H543" s="308"/>
      <c r="J543" s="296"/>
      <c r="L543" s="180"/>
      <c r="M543" s="180"/>
      <c r="O543" s="180"/>
      <c r="P543" s="180"/>
      <c r="Q543" s="180"/>
      <c r="R543" s="180"/>
      <c r="S543" s="180"/>
    </row>
    <row r="544" spans="1:19" ht="16.5" customHeight="1">
      <c r="A544" s="180"/>
      <c r="B544" s="180"/>
      <c r="C544" s="180"/>
      <c r="D544" s="180"/>
      <c r="E544" s="307"/>
      <c r="F544" s="307"/>
      <c r="G544" s="296"/>
      <c r="H544" s="308"/>
      <c r="J544" s="296"/>
      <c r="L544" s="180"/>
      <c r="M544" s="180"/>
      <c r="O544" s="180"/>
      <c r="P544" s="180"/>
      <c r="Q544" s="180"/>
      <c r="R544" s="180"/>
      <c r="S544" s="180"/>
    </row>
    <row r="545" spans="1:19" ht="16.5" customHeight="1">
      <c r="A545" s="180"/>
      <c r="B545" s="180"/>
      <c r="C545" s="180"/>
      <c r="D545" s="180"/>
      <c r="E545" s="307"/>
      <c r="F545" s="307"/>
      <c r="G545" s="296"/>
      <c r="H545" s="308"/>
      <c r="J545" s="296"/>
      <c r="L545" s="180"/>
      <c r="M545" s="180"/>
      <c r="O545" s="180"/>
      <c r="P545" s="180"/>
      <c r="Q545" s="180"/>
      <c r="R545" s="180"/>
      <c r="S545" s="180"/>
    </row>
    <row r="546" spans="1:19" ht="16.5" customHeight="1">
      <c r="A546" s="180"/>
      <c r="B546" s="180"/>
      <c r="C546" s="180"/>
      <c r="D546" s="180"/>
      <c r="E546" s="307"/>
      <c r="F546" s="307"/>
      <c r="G546" s="296"/>
      <c r="H546" s="308"/>
      <c r="J546" s="296"/>
      <c r="L546" s="180"/>
      <c r="M546" s="180"/>
      <c r="O546" s="180"/>
      <c r="P546" s="180"/>
      <c r="Q546" s="180"/>
      <c r="R546" s="180"/>
      <c r="S546" s="180"/>
    </row>
    <row r="547" spans="1:19" ht="16.5" customHeight="1">
      <c r="A547" s="180"/>
      <c r="B547" s="180"/>
      <c r="C547" s="180"/>
      <c r="D547" s="180"/>
      <c r="E547" s="307"/>
      <c r="F547" s="307"/>
      <c r="G547" s="296"/>
      <c r="H547" s="308"/>
      <c r="J547" s="296"/>
      <c r="L547" s="180"/>
      <c r="M547" s="180"/>
      <c r="O547" s="180"/>
      <c r="P547" s="180"/>
      <c r="Q547" s="180"/>
      <c r="R547" s="180"/>
      <c r="S547" s="180"/>
    </row>
    <row r="548" spans="1:19" ht="16.5" customHeight="1">
      <c r="A548" s="180"/>
      <c r="B548" s="180"/>
      <c r="C548" s="180"/>
      <c r="D548" s="180"/>
      <c r="E548" s="307"/>
      <c r="F548" s="307"/>
      <c r="G548" s="296"/>
      <c r="H548" s="308"/>
      <c r="J548" s="296"/>
      <c r="L548" s="180"/>
      <c r="M548" s="180"/>
      <c r="O548" s="180"/>
      <c r="P548" s="180"/>
      <c r="Q548" s="180"/>
      <c r="R548" s="180"/>
      <c r="S548" s="180"/>
    </row>
    <row r="549" spans="1:19" ht="16.5" customHeight="1">
      <c r="A549" s="180"/>
      <c r="B549" s="180"/>
      <c r="C549" s="180"/>
      <c r="D549" s="180"/>
      <c r="E549" s="307"/>
      <c r="F549" s="307"/>
      <c r="G549" s="296"/>
      <c r="H549" s="308"/>
      <c r="J549" s="296"/>
      <c r="L549" s="180"/>
      <c r="M549" s="180"/>
      <c r="O549" s="180"/>
      <c r="P549" s="180"/>
      <c r="Q549" s="180"/>
      <c r="R549" s="180"/>
      <c r="S549" s="180"/>
    </row>
    <row r="550" spans="1:19" ht="16.5" customHeight="1">
      <c r="A550" s="180"/>
      <c r="B550" s="180"/>
      <c r="C550" s="180"/>
      <c r="D550" s="180"/>
      <c r="E550" s="307"/>
      <c r="F550" s="307"/>
      <c r="G550" s="296"/>
      <c r="H550" s="308"/>
      <c r="J550" s="296"/>
      <c r="L550" s="180"/>
      <c r="M550" s="180"/>
      <c r="O550" s="180"/>
      <c r="P550" s="180"/>
      <c r="Q550" s="180"/>
      <c r="R550" s="180"/>
      <c r="S550" s="180"/>
    </row>
    <row r="551" spans="1:19" ht="16.5" customHeight="1">
      <c r="A551" s="180"/>
      <c r="B551" s="180"/>
      <c r="C551" s="180"/>
      <c r="D551" s="180"/>
      <c r="E551" s="307"/>
      <c r="F551" s="307"/>
      <c r="G551" s="296"/>
      <c r="H551" s="308"/>
      <c r="J551" s="296"/>
      <c r="L551" s="180"/>
      <c r="M551" s="180"/>
      <c r="O551" s="180"/>
      <c r="P551" s="180"/>
      <c r="Q551" s="180"/>
      <c r="R551" s="180"/>
      <c r="S551" s="180"/>
    </row>
    <row r="552" spans="1:19" ht="16.5" customHeight="1">
      <c r="A552" s="180"/>
      <c r="B552" s="180"/>
      <c r="C552" s="180"/>
      <c r="D552" s="180"/>
      <c r="E552" s="307"/>
      <c r="F552" s="307"/>
      <c r="G552" s="296"/>
      <c r="H552" s="308"/>
      <c r="J552" s="296"/>
      <c r="L552" s="180"/>
      <c r="M552" s="180"/>
      <c r="O552" s="180"/>
      <c r="P552" s="180"/>
      <c r="Q552" s="180"/>
      <c r="R552" s="180"/>
      <c r="S552" s="180"/>
    </row>
    <row r="553" spans="1:19" ht="16.5" customHeight="1">
      <c r="A553" s="180"/>
      <c r="B553" s="180"/>
      <c r="C553" s="180"/>
      <c r="D553" s="180"/>
      <c r="E553" s="307"/>
      <c r="F553" s="307"/>
      <c r="G553" s="296"/>
      <c r="H553" s="308"/>
      <c r="J553" s="296"/>
      <c r="L553" s="180"/>
      <c r="M553" s="180"/>
      <c r="O553" s="180"/>
      <c r="P553" s="180"/>
      <c r="Q553" s="180"/>
      <c r="R553" s="180"/>
      <c r="S553" s="180"/>
    </row>
    <row r="554" spans="1:19" ht="16.5" customHeight="1">
      <c r="A554" s="180"/>
      <c r="B554" s="180"/>
      <c r="C554" s="180"/>
      <c r="D554" s="180"/>
      <c r="E554" s="307"/>
      <c r="F554" s="307"/>
      <c r="G554" s="296"/>
      <c r="H554" s="308"/>
      <c r="J554" s="296"/>
      <c r="L554" s="180"/>
      <c r="M554" s="180"/>
      <c r="O554" s="180"/>
      <c r="P554" s="180"/>
      <c r="Q554" s="180"/>
      <c r="R554" s="180"/>
      <c r="S554" s="180"/>
    </row>
    <row r="555" spans="1:19" ht="16.5" customHeight="1">
      <c r="A555" s="180"/>
      <c r="B555" s="180"/>
      <c r="C555" s="180"/>
      <c r="D555" s="180"/>
      <c r="E555" s="307"/>
      <c r="F555" s="307"/>
      <c r="G555" s="296"/>
      <c r="H555" s="308"/>
      <c r="J555" s="296"/>
      <c r="L555" s="180"/>
      <c r="M555" s="180"/>
      <c r="O555" s="180"/>
      <c r="P555" s="180"/>
      <c r="Q555" s="180"/>
      <c r="R555" s="180"/>
      <c r="S555" s="180"/>
    </row>
    <row r="556" spans="1:19" ht="16.5" customHeight="1">
      <c r="A556" s="180"/>
      <c r="B556" s="180"/>
      <c r="C556" s="180"/>
      <c r="D556" s="180"/>
      <c r="E556" s="307"/>
      <c r="F556" s="307"/>
      <c r="G556" s="296"/>
      <c r="H556" s="308"/>
      <c r="J556" s="296"/>
      <c r="L556" s="180"/>
      <c r="M556" s="180"/>
      <c r="O556" s="180"/>
      <c r="P556" s="180"/>
      <c r="Q556" s="180"/>
      <c r="R556" s="180"/>
      <c r="S556" s="180"/>
    </row>
    <row r="557" spans="1:19" ht="16.5" customHeight="1">
      <c r="A557" s="180"/>
      <c r="B557" s="180"/>
      <c r="C557" s="180"/>
      <c r="D557" s="180"/>
      <c r="E557" s="307"/>
      <c r="F557" s="307"/>
      <c r="G557" s="296"/>
      <c r="H557" s="308"/>
      <c r="J557" s="296"/>
      <c r="L557" s="180"/>
      <c r="M557" s="180"/>
      <c r="O557" s="180"/>
      <c r="P557" s="180"/>
      <c r="Q557" s="180"/>
      <c r="R557" s="180"/>
      <c r="S557" s="180"/>
    </row>
    <row r="558" spans="1:19" ht="16.5" customHeight="1">
      <c r="A558" s="180"/>
      <c r="B558" s="180"/>
      <c r="C558" s="180"/>
      <c r="D558" s="180"/>
      <c r="E558" s="307"/>
      <c r="F558" s="307"/>
      <c r="G558" s="296"/>
      <c r="H558" s="308"/>
      <c r="J558" s="296"/>
      <c r="L558" s="180"/>
      <c r="M558" s="180"/>
      <c r="O558" s="180"/>
      <c r="P558" s="180"/>
      <c r="Q558" s="180"/>
      <c r="R558" s="180"/>
      <c r="S558" s="180"/>
    </row>
    <row r="559" spans="1:19" ht="16.5" customHeight="1">
      <c r="A559" s="180"/>
      <c r="B559" s="180"/>
      <c r="C559" s="180"/>
      <c r="D559" s="180"/>
      <c r="E559" s="307"/>
      <c r="F559" s="307"/>
      <c r="G559" s="296"/>
      <c r="H559" s="308"/>
      <c r="J559" s="296"/>
      <c r="L559" s="180"/>
      <c r="M559" s="180"/>
      <c r="O559" s="180"/>
      <c r="P559" s="180"/>
      <c r="Q559" s="180"/>
      <c r="R559" s="180"/>
      <c r="S559" s="180"/>
    </row>
    <row r="560" spans="1:19" ht="16.5" customHeight="1">
      <c r="A560" s="180"/>
      <c r="B560" s="180"/>
      <c r="C560" s="180"/>
      <c r="D560" s="180"/>
      <c r="E560" s="307"/>
      <c r="F560" s="307"/>
      <c r="G560" s="296"/>
      <c r="H560" s="308"/>
      <c r="J560" s="296"/>
      <c r="L560" s="180"/>
      <c r="M560" s="180"/>
      <c r="O560" s="180"/>
      <c r="P560" s="180"/>
      <c r="Q560" s="180"/>
      <c r="R560" s="180"/>
      <c r="S560" s="180"/>
    </row>
    <row r="561" spans="1:19" ht="16.5" customHeight="1">
      <c r="A561" s="180"/>
      <c r="B561" s="180"/>
      <c r="C561" s="180"/>
      <c r="D561" s="180"/>
      <c r="E561" s="307"/>
      <c r="F561" s="307"/>
      <c r="G561" s="296"/>
      <c r="H561" s="308"/>
      <c r="J561" s="296"/>
      <c r="L561" s="180"/>
      <c r="M561" s="180"/>
      <c r="O561" s="180"/>
      <c r="P561" s="180"/>
      <c r="Q561" s="180"/>
      <c r="R561" s="180"/>
      <c r="S561" s="180"/>
    </row>
    <row r="562" spans="1:19" ht="16.5" customHeight="1">
      <c r="A562" s="180"/>
      <c r="B562" s="180"/>
      <c r="C562" s="180"/>
      <c r="D562" s="180"/>
      <c r="E562" s="307"/>
      <c r="F562" s="307"/>
      <c r="G562" s="296"/>
      <c r="H562" s="308"/>
      <c r="J562" s="296"/>
      <c r="L562" s="180"/>
      <c r="M562" s="180"/>
      <c r="O562" s="180"/>
      <c r="P562" s="180"/>
      <c r="Q562" s="180"/>
      <c r="R562" s="180"/>
      <c r="S562" s="180"/>
    </row>
    <row r="563" spans="1:19" ht="16.5" customHeight="1">
      <c r="A563" s="180"/>
      <c r="B563" s="180"/>
      <c r="C563" s="180"/>
      <c r="D563" s="180"/>
      <c r="E563" s="307"/>
      <c r="F563" s="307"/>
      <c r="G563" s="296"/>
      <c r="H563" s="308"/>
      <c r="J563" s="296"/>
      <c r="L563" s="180"/>
      <c r="M563" s="180"/>
      <c r="O563" s="180"/>
      <c r="P563" s="180"/>
      <c r="Q563" s="180"/>
      <c r="R563" s="180"/>
      <c r="S563" s="180"/>
    </row>
    <row r="564" spans="1:19" ht="16.5" customHeight="1">
      <c r="A564" s="180"/>
      <c r="B564" s="180"/>
      <c r="C564" s="180"/>
      <c r="D564" s="180"/>
      <c r="E564" s="307"/>
      <c r="F564" s="307"/>
      <c r="G564" s="296"/>
      <c r="H564" s="308"/>
      <c r="J564" s="296"/>
      <c r="L564" s="180"/>
      <c r="M564" s="180"/>
      <c r="O564" s="180"/>
      <c r="P564" s="180"/>
      <c r="Q564" s="180"/>
      <c r="R564" s="180"/>
      <c r="S564" s="180"/>
    </row>
    <row r="565" spans="1:19" ht="16.5" customHeight="1">
      <c r="A565" s="180"/>
      <c r="B565" s="180"/>
      <c r="C565" s="180"/>
      <c r="D565" s="180"/>
      <c r="E565" s="307"/>
      <c r="F565" s="307"/>
      <c r="G565" s="296"/>
      <c r="H565" s="308"/>
      <c r="J565" s="296"/>
      <c r="L565" s="180"/>
      <c r="M565" s="180"/>
      <c r="O565" s="180"/>
      <c r="P565" s="180"/>
      <c r="Q565" s="180"/>
      <c r="R565" s="180"/>
      <c r="S565" s="180"/>
    </row>
    <row r="566" spans="1:19" ht="16.5" customHeight="1">
      <c r="A566" s="180"/>
      <c r="B566" s="180"/>
      <c r="C566" s="180"/>
      <c r="D566" s="180"/>
      <c r="E566" s="307"/>
      <c r="F566" s="307"/>
      <c r="G566" s="296"/>
      <c r="H566" s="308"/>
      <c r="J566" s="296"/>
      <c r="L566" s="180"/>
      <c r="M566" s="180"/>
      <c r="O566" s="180"/>
      <c r="P566" s="180"/>
      <c r="Q566" s="180"/>
      <c r="R566" s="180"/>
      <c r="S566" s="180"/>
    </row>
    <row r="567" spans="1:19" ht="16.5" customHeight="1">
      <c r="A567" s="180"/>
      <c r="B567" s="180"/>
      <c r="C567" s="180"/>
      <c r="D567" s="180"/>
      <c r="E567" s="307"/>
      <c r="F567" s="307"/>
      <c r="G567" s="296"/>
      <c r="H567" s="308"/>
      <c r="J567" s="296"/>
      <c r="L567" s="180"/>
      <c r="M567" s="180"/>
      <c r="O567" s="180"/>
      <c r="P567" s="180"/>
      <c r="Q567" s="180"/>
      <c r="R567" s="180"/>
      <c r="S567" s="180"/>
    </row>
    <row r="568" spans="1:19" ht="16.5" customHeight="1">
      <c r="A568" s="180"/>
      <c r="B568" s="180"/>
      <c r="C568" s="180"/>
      <c r="D568" s="180"/>
      <c r="E568" s="307"/>
      <c r="F568" s="307"/>
      <c r="G568" s="296"/>
      <c r="H568" s="308"/>
      <c r="J568" s="296"/>
      <c r="L568" s="180"/>
      <c r="M568" s="180"/>
      <c r="O568" s="180"/>
      <c r="P568" s="180"/>
      <c r="Q568" s="180"/>
      <c r="R568" s="180"/>
      <c r="S568" s="180"/>
    </row>
    <row r="569" spans="1:19" ht="16.5" customHeight="1">
      <c r="A569" s="180"/>
      <c r="B569" s="180"/>
      <c r="C569" s="180"/>
      <c r="D569" s="180"/>
      <c r="E569" s="307"/>
      <c r="F569" s="307"/>
      <c r="G569" s="296"/>
      <c r="H569" s="308"/>
      <c r="J569" s="296"/>
      <c r="L569" s="180"/>
      <c r="M569" s="180"/>
      <c r="O569" s="180"/>
      <c r="P569" s="180"/>
      <c r="Q569" s="180"/>
      <c r="R569" s="180"/>
      <c r="S569" s="180"/>
    </row>
    <row r="570" spans="1:19" ht="16.5" customHeight="1">
      <c r="A570" s="180"/>
      <c r="B570" s="180"/>
      <c r="C570" s="180"/>
      <c r="D570" s="180"/>
      <c r="E570" s="307"/>
      <c r="F570" s="307"/>
      <c r="G570" s="296"/>
      <c r="H570" s="308"/>
      <c r="J570" s="296"/>
      <c r="L570" s="180"/>
      <c r="M570" s="180"/>
      <c r="O570" s="180"/>
      <c r="P570" s="180"/>
      <c r="Q570" s="180"/>
      <c r="R570" s="180"/>
      <c r="S570" s="180"/>
    </row>
    <row r="571" spans="1:19" ht="16.5" customHeight="1">
      <c r="A571" s="180"/>
      <c r="B571" s="180"/>
      <c r="C571" s="180"/>
      <c r="D571" s="180"/>
      <c r="E571" s="307"/>
      <c r="F571" s="307"/>
      <c r="G571" s="296"/>
      <c r="H571" s="308"/>
      <c r="J571" s="296"/>
      <c r="L571" s="180"/>
      <c r="M571" s="180"/>
      <c r="O571" s="180"/>
      <c r="P571" s="180"/>
      <c r="Q571" s="180"/>
      <c r="R571" s="180"/>
      <c r="S571" s="180"/>
    </row>
    <row r="572" spans="1:19" ht="16.5" customHeight="1">
      <c r="A572" s="180"/>
      <c r="B572" s="180"/>
      <c r="C572" s="180"/>
      <c r="D572" s="180"/>
      <c r="E572" s="307"/>
      <c r="F572" s="307"/>
      <c r="G572" s="296"/>
      <c r="H572" s="308"/>
      <c r="J572" s="296"/>
      <c r="L572" s="180"/>
      <c r="M572" s="180"/>
      <c r="O572" s="180"/>
      <c r="P572" s="180"/>
      <c r="Q572" s="180"/>
      <c r="R572" s="180"/>
      <c r="S572" s="180"/>
    </row>
    <row r="573" spans="1:19" ht="16.5" customHeight="1">
      <c r="A573" s="180"/>
      <c r="B573" s="180"/>
      <c r="C573" s="180"/>
      <c r="D573" s="180"/>
      <c r="E573" s="307"/>
      <c r="F573" s="307"/>
      <c r="G573" s="296"/>
      <c r="H573" s="308"/>
      <c r="J573" s="296"/>
      <c r="L573" s="180"/>
      <c r="M573" s="180"/>
      <c r="O573" s="180"/>
      <c r="P573" s="180"/>
      <c r="Q573" s="180"/>
      <c r="R573" s="180"/>
      <c r="S573" s="180"/>
    </row>
    <row r="574" spans="1:19" ht="16.5" customHeight="1">
      <c r="A574" s="180"/>
      <c r="B574" s="180"/>
      <c r="C574" s="180"/>
      <c r="D574" s="180"/>
      <c r="E574" s="307"/>
      <c r="F574" s="307"/>
      <c r="G574" s="296"/>
      <c r="H574" s="308"/>
      <c r="J574" s="296"/>
      <c r="L574" s="180"/>
      <c r="M574" s="180"/>
      <c r="O574" s="180"/>
      <c r="P574" s="180"/>
      <c r="Q574" s="180"/>
      <c r="R574" s="180"/>
      <c r="S574" s="180"/>
    </row>
    <row r="575" spans="1:19" ht="16.5" customHeight="1">
      <c r="A575" s="180"/>
      <c r="B575" s="180"/>
      <c r="C575" s="180"/>
      <c r="D575" s="180"/>
      <c r="E575" s="307"/>
      <c r="F575" s="307"/>
      <c r="G575" s="296"/>
      <c r="H575" s="308"/>
      <c r="J575" s="296"/>
      <c r="L575" s="180"/>
      <c r="M575" s="180"/>
      <c r="O575" s="180"/>
      <c r="P575" s="180"/>
      <c r="Q575" s="180"/>
      <c r="R575" s="180"/>
      <c r="S575" s="180"/>
    </row>
    <row r="576" spans="1:19" ht="16.5" customHeight="1">
      <c r="A576" s="180"/>
      <c r="B576" s="180"/>
      <c r="C576" s="180"/>
      <c r="D576" s="180"/>
      <c r="E576" s="307"/>
      <c r="F576" s="307"/>
      <c r="G576" s="296"/>
      <c r="H576" s="308"/>
      <c r="J576" s="296"/>
      <c r="L576" s="180"/>
      <c r="M576" s="180"/>
      <c r="O576" s="180"/>
      <c r="P576" s="180"/>
      <c r="Q576" s="180"/>
      <c r="R576" s="180"/>
      <c r="S576" s="180"/>
    </row>
    <row r="577" spans="1:19" ht="16.5" customHeight="1">
      <c r="A577" s="180"/>
      <c r="B577" s="180"/>
      <c r="C577" s="180"/>
      <c r="D577" s="180"/>
      <c r="E577" s="307"/>
      <c r="F577" s="307"/>
      <c r="G577" s="296"/>
      <c r="H577" s="308"/>
      <c r="J577" s="296"/>
      <c r="L577" s="180"/>
      <c r="M577" s="180"/>
      <c r="O577" s="180"/>
      <c r="P577" s="180"/>
      <c r="Q577" s="180"/>
      <c r="R577" s="180"/>
      <c r="S577" s="180"/>
    </row>
    <row r="578" spans="1:19" ht="16.5" customHeight="1">
      <c r="A578" s="180"/>
      <c r="B578" s="180"/>
      <c r="C578" s="180"/>
      <c r="D578" s="180"/>
      <c r="E578" s="307"/>
      <c r="F578" s="307"/>
      <c r="G578" s="296"/>
      <c r="H578" s="308"/>
      <c r="J578" s="296"/>
      <c r="L578" s="180"/>
      <c r="M578" s="180"/>
      <c r="O578" s="180"/>
      <c r="P578" s="180"/>
      <c r="Q578" s="180"/>
      <c r="R578" s="180"/>
      <c r="S578" s="180"/>
    </row>
    <row r="579" spans="1:19" ht="16.5" customHeight="1">
      <c r="A579" s="180"/>
      <c r="B579" s="180"/>
      <c r="C579" s="180"/>
      <c r="D579" s="180"/>
      <c r="E579" s="307"/>
      <c r="F579" s="307"/>
      <c r="G579" s="296"/>
      <c r="H579" s="308"/>
      <c r="J579" s="296"/>
      <c r="L579" s="180"/>
      <c r="M579" s="180"/>
      <c r="O579" s="180"/>
      <c r="P579" s="180"/>
      <c r="Q579" s="180"/>
      <c r="R579" s="180"/>
      <c r="S579" s="180"/>
    </row>
    <row r="580" spans="1:19" ht="16.5" customHeight="1">
      <c r="A580" s="180"/>
      <c r="B580" s="180"/>
      <c r="C580" s="180"/>
      <c r="D580" s="180"/>
      <c r="E580" s="307"/>
      <c r="F580" s="307"/>
      <c r="G580" s="296"/>
      <c r="H580" s="308"/>
      <c r="J580" s="296"/>
      <c r="L580" s="180"/>
      <c r="M580" s="180"/>
      <c r="O580" s="180"/>
      <c r="P580" s="180"/>
      <c r="Q580" s="180"/>
      <c r="R580" s="180"/>
      <c r="S580" s="180"/>
    </row>
    <row r="581" spans="1:19" ht="16.5" customHeight="1">
      <c r="A581" s="180"/>
      <c r="B581" s="180"/>
      <c r="C581" s="180"/>
      <c r="D581" s="180"/>
      <c r="E581" s="307"/>
      <c r="F581" s="307"/>
      <c r="G581" s="296"/>
      <c r="H581" s="308"/>
      <c r="J581" s="296"/>
      <c r="L581" s="180"/>
      <c r="M581" s="180"/>
      <c r="O581" s="180"/>
      <c r="P581" s="180"/>
      <c r="Q581" s="180"/>
      <c r="R581" s="180"/>
      <c r="S581" s="180"/>
    </row>
    <row r="582" spans="1:19" ht="16.5" customHeight="1">
      <c r="A582" s="180"/>
      <c r="B582" s="180"/>
      <c r="C582" s="180"/>
      <c r="D582" s="180"/>
      <c r="E582" s="307"/>
      <c r="F582" s="307"/>
      <c r="G582" s="296"/>
      <c r="H582" s="308"/>
      <c r="J582" s="296"/>
      <c r="L582" s="180"/>
      <c r="M582" s="180"/>
      <c r="O582" s="180"/>
      <c r="P582" s="180"/>
      <c r="Q582" s="180"/>
      <c r="R582" s="180"/>
      <c r="S582" s="180"/>
    </row>
    <row r="583" spans="1:19" ht="16.5" customHeight="1">
      <c r="A583" s="180"/>
      <c r="B583" s="180"/>
      <c r="C583" s="180"/>
      <c r="D583" s="180"/>
      <c r="E583" s="307"/>
      <c r="F583" s="307"/>
      <c r="G583" s="296"/>
      <c r="H583" s="308"/>
      <c r="J583" s="296"/>
      <c r="L583" s="180"/>
      <c r="M583" s="180"/>
      <c r="O583" s="180"/>
      <c r="P583" s="180"/>
      <c r="Q583" s="180"/>
      <c r="R583" s="180"/>
      <c r="S583" s="180"/>
    </row>
    <row r="584" spans="1:19" ht="16.5" customHeight="1">
      <c r="A584" s="180"/>
      <c r="B584" s="180"/>
      <c r="C584" s="180"/>
      <c r="D584" s="180"/>
      <c r="E584" s="307"/>
      <c r="F584" s="307"/>
      <c r="G584" s="296"/>
      <c r="H584" s="308"/>
      <c r="J584" s="296"/>
      <c r="L584" s="180"/>
      <c r="M584" s="180"/>
      <c r="O584" s="180"/>
      <c r="P584" s="180"/>
      <c r="Q584" s="180"/>
      <c r="R584" s="180"/>
      <c r="S584" s="180"/>
    </row>
    <row r="585" spans="1:19" ht="16.5" customHeight="1">
      <c r="A585" s="180"/>
      <c r="B585" s="180"/>
      <c r="C585" s="180"/>
      <c r="D585" s="180"/>
      <c r="E585" s="307"/>
      <c r="F585" s="307"/>
      <c r="G585" s="296"/>
      <c r="H585" s="308"/>
      <c r="J585" s="296"/>
      <c r="L585" s="180"/>
      <c r="M585" s="180"/>
      <c r="O585" s="180"/>
      <c r="P585" s="180"/>
      <c r="Q585" s="180"/>
      <c r="R585" s="180"/>
      <c r="S585" s="180"/>
    </row>
    <row r="586" spans="1:19" ht="16.5" customHeight="1">
      <c r="A586" s="180"/>
      <c r="B586" s="180"/>
      <c r="C586" s="180"/>
      <c r="D586" s="180"/>
      <c r="E586" s="307"/>
      <c r="F586" s="307"/>
      <c r="G586" s="296"/>
      <c r="H586" s="308"/>
      <c r="J586" s="296"/>
      <c r="L586" s="180"/>
      <c r="M586" s="180"/>
      <c r="O586" s="180"/>
      <c r="P586" s="180"/>
      <c r="Q586" s="180"/>
      <c r="R586" s="180"/>
      <c r="S586" s="180"/>
    </row>
    <row r="587" spans="1:19" ht="16.5" customHeight="1">
      <c r="A587" s="180"/>
      <c r="B587" s="180"/>
      <c r="C587" s="180"/>
      <c r="D587" s="180"/>
      <c r="E587" s="307"/>
      <c r="F587" s="307"/>
      <c r="G587" s="296"/>
      <c r="H587" s="308"/>
      <c r="J587" s="296"/>
      <c r="L587" s="180"/>
      <c r="M587" s="180"/>
      <c r="O587" s="180"/>
      <c r="P587" s="180"/>
      <c r="Q587" s="180"/>
      <c r="R587" s="180"/>
      <c r="S587" s="180"/>
    </row>
    <row r="588" spans="1:19" ht="16.5" customHeight="1">
      <c r="A588" s="180"/>
      <c r="B588" s="180"/>
      <c r="C588" s="180"/>
      <c r="D588" s="180"/>
      <c r="E588" s="307"/>
      <c r="F588" s="307"/>
      <c r="G588" s="296"/>
      <c r="H588" s="308"/>
      <c r="J588" s="296"/>
      <c r="L588" s="180"/>
      <c r="M588" s="180"/>
      <c r="O588" s="180"/>
      <c r="P588" s="180"/>
      <c r="Q588" s="180"/>
      <c r="R588" s="180"/>
      <c r="S588" s="180"/>
    </row>
    <row r="589" spans="1:19" ht="16.5" customHeight="1">
      <c r="A589" s="180"/>
      <c r="B589" s="180"/>
      <c r="C589" s="180"/>
      <c r="D589" s="180"/>
      <c r="E589" s="307"/>
      <c r="F589" s="307"/>
      <c r="G589" s="296"/>
      <c r="H589" s="308"/>
      <c r="J589" s="296"/>
      <c r="L589" s="180"/>
      <c r="M589" s="180"/>
      <c r="O589" s="180"/>
      <c r="P589" s="180"/>
      <c r="Q589" s="180"/>
      <c r="R589" s="180"/>
      <c r="S589" s="180"/>
    </row>
    <row r="590" spans="1:19" ht="16.5" customHeight="1">
      <c r="A590" s="180"/>
      <c r="B590" s="180"/>
      <c r="C590" s="180"/>
      <c r="D590" s="180"/>
      <c r="E590" s="307"/>
      <c r="F590" s="307"/>
      <c r="G590" s="296"/>
      <c r="H590" s="308"/>
      <c r="J590" s="296"/>
      <c r="L590" s="180"/>
      <c r="M590" s="180"/>
      <c r="O590" s="180"/>
      <c r="P590" s="180"/>
      <c r="Q590" s="180"/>
      <c r="R590" s="180"/>
      <c r="S590" s="180"/>
    </row>
    <row r="591" spans="1:19" ht="16.5" customHeight="1">
      <c r="A591" s="180"/>
      <c r="B591" s="180"/>
      <c r="C591" s="180"/>
      <c r="D591" s="180"/>
      <c r="E591" s="307"/>
      <c r="F591" s="307"/>
      <c r="G591" s="296"/>
      <c r="H591" s="308"/>
      <c r="J591" s="296"/>
      <c r="L591" s="180"/>
      <c r="M591" s="180"/>
      <c r="O591" s="180"/>
      <c r="P591" s="180"/>
      <c r="Q591" s="180"/>
      <c r="R591" s="180"/>
      <c r="S591" s="180"/>
    </row>
    <row r="592" spans="1:19" ht="16.5" customHeight="1">
      <c r="A592" s="180"/>
      <c r="B592" s="180"/>
      <c r="C592" s="180"/>
      <c r="D592" s="180"/>
      <c r="E592" s="307"/>
      <c r="F592" s="307"/>
      <c r="G592" s="296"/>
      <c r="H592" s="308"/>
      <c r="J592" s="296"/>
      <c r="L592" s="180"/>
      <c r="M592" s="180"/>
      <c r="O592" s="180"/>
      <c r="P592" s="180"/>
      <c r="Q592" s="180"/>
      <c r="R592" s="180"/>
      <c r="S592" s="180"/>
    </row>
    <row r="593" spans="1:19" ht="16.5" customHeight="1">
      <c r="A593" s="180"/>
      <c r="B593" s="180"/>
      <c r="C593" s="180"/>
      <c r="D593" s="180"/>
      <c r="E593" s="307"/>
      <c r="F593" s="307"/>
      <c r="G593" s="296"/>
      <c r="H593" s="308"/>
      <c r="J593" s="296"/>
      <c r="L593" s="180"/>
      <c r="M593" s="180"/>
      <c r="O593" s="180"/>
      <c r="P593" s="180"/>
      <c r="Q593" s="180"/>
      <c r="R593" s="180"/>
      <c r="S593" s="180"/>
    </row>
    <row r="594" spans="1:19" ht="16.5" customHeight="1">
      <c r="A594" s="180"/>
      <c r="B594" s="180"/>
      <c r="C594" s="180"/>
      <c r="D594" s="180"/>
      <c r="E594" s="307"/>
      <c r="F594" s="307"/>
      <c r="G594" s="296"/>
      <c r="H594" s="308"/>
      <c r="J594" s="296"/>
      <c r="L594" s="180"/>
      <c r="M594" s="180"/>
      <c r="O594" s="180"/>
      <c r="P594" s="180"/>
      <c r="Q594" s="180"/>
      <c r="R594" s="180"/>
      <c r="S594" s="180"/>
    </row>
    <row r="595" spans="1:19" ht="16.5" customHeight="1">
      <c r="A595" s="180"/>
      <c r="B595" s="180"/>
      <c r="C595" s="180"/>
      <c r="D595" s="180"/>
      <c r="E595" s="307"/>
      <c r="F595" s="307"/>
      <c r="G595" s="296"/>
      <c r="H595" s="308"/>
      <c r="J595" s="296"/>
      <c r="L595" s="180"/>
      <c r="M595" s="180"/>
      <c r="O595" s="180"/>
      <c r="P595" s="180"/>
      <c r="Q595" s="180"/>
      <c r="R595" s="180"/>
      <c r="S595" s="180"/>
    </row>
    <row r="596" spans="1:19" ht="16.5" customHeight="1">
      <c r="A596" s="180"/>
      <c r="B596" s="180"/>
      <c r="C596" s="180"/>
      <c r="D596" s="180"/>
      <c r="E596" s="307"/>
      <c r="F596" s="307"/>
      <c r="G596" s="296"/>
      <c r="H596" s="308"/>
      <c r="J596" s="296"/>
      <c r="L596" s="180"/>
      <c r="M596" s="180"/>
      <c r="O596" s="180"/>
      <c r="P596" s="180"/>
      <c r="Q596" s="180"/>
      <c r="R596" s="180"/>
      <c r="S596" s="180"/>
    </row>
    <row r="597" spans="1:19" ht="16.5" customHeight="1">
      <c r="A597" s="180"/>
      <c r="B597" s="180"/>
      <c r="C597" s="180"/>
      <c r="D597" s="180"/>
      <c r="E597" s="307"/>
      <c r="F597" s="307"/>
      <c r="G597" s="296"/>
      <c r="H597" s="308"/>
      <c r="J597" s="296"/>
      <c r="L597" s="180"/>
      <c r="M597" s="180"/>
      <c r="O597" s="180"/>
      <c r="P597" s="180"/>
      <c r="Q597" s="180"/>
      <c r="R597" s="180"/>
      <c r="S597" s="180"/>
    </row>
    <row r="598" spans="1:19" ht="16.5" customHeight="1">
      <c r="A598" s="180"/>
      <c r="B598" s="180"/>
      <c r="C598" s="180"/>
      <c r="D598" s="180"/>
      <c r="E598" s="307"/>
      <c r="F598" s="307"/>
      <c r="G598" s="296"/>
      <c r="H598" s="308"/>
      <c r="J598" s="296"/>
      <c r="L598" s="180"/>
      <c r="M598" s="180"/>
      <c r="O598" s="180"/>
      <c r="P598" s="180"/>
      <c r="Q598" s="180"/>
      <c r="R598" s="180"/>
      <c r="S598" s="180"/>
    </row>
    <row r="599" spans="1:19" ht="16.5" customHeight="1">
      <c r="A599" s="180"/>
      <c r="B599" s="180"/>
      <c r="C599" s="180"/>
      <c r="D599" s="180"/>
      <c r="E599" s="307"/>
      <c r="F599" s="307"/>
      <c r="G599" s="296"/>
      <c r="H599" s="308"/>
      <c r="J599" s="296"/>
      <c r="L599" s="180"/>
      <c r="M599" s="180"/>
      <c r="O599" s="180"/>
      <c r="P599" s="180"/>
      <c r="Q599" s="180"/>
      <c r="R599" s="180"/>
      <c r="S599" s="180"/>
    </row>
    <row r="600" spans="1:19" ht="16.5" customHeight="1">
      <c r="A600" s="180"/>
      <c r="B600" s="180"/>
      <c r="C600" s="180"/>
      <c r="D600" s="180"/>
      <c r="E600" s="307"/>
      <c r="F600" s="307"/>
      <c r="G600" s="296"/>
      <c r="H600" s="308"/>
      <c r="J600" s="296"/>
      <c r="L600" s="180"/>
      <c r="M600" s="180"/>
      <c r="O600" s="180"/>
      <c r="P600" s="180"/>
      <c r="Q600" s="180"/>
      <c r="R600" s="180"/>
      <c r="S600" s="180"/>
    </row>
    <row r="601" spans="1:19" ht="16.5" customHeight="1">
      <c r="A601" s="180"/>
      <c r="B601" s="180"/>
      <c r="C601" s="180"/>
      <c r="D601" s="180"/>
      <c r="E601" s="307"/>
      <c r="F601" s="307"/>
      <c r="G601" s="296"/>
      <c r="H601" s="308"/>
      <c r="J601" s="296"/>
      <c r="L601" s="180"/>
      <c r="M601" s="180"/>
      <c r="O601" s="180"/>
      <c r="P601" s="180"/>
      <c r="Q601" s="180"/>
      <c r="R601" s="180"/>
      <c r="S601" s="180"/>
    </row>
    <row r="602" spans="1:19" ht="16.5" customHeight="1">
      <c r="A602" s="180"/>
      <c r="B602" s="180"/>
      <c r="C602" s="180"/>
      <c r="D602" s="180"/>
      <c r="E602" s="307"/>
      <c r="F602" s="307"/>
      <c r="G602" s="296"/>
      <c r="H602" s="308"/>
      <c r="J602" s="296"/>
      <c r="L602" s="180"/>
      <c r="M602" s="180"/>
      <c r="O602" s="180"/>
      <c r="P602" s="180"/>
      <c r="Q602" s="180"/>
      <c r="R602" s="180"/>
      <c r="S602" s="180"/>
    </row>
    <row r="603" spans="1:19" ht="16.5" customHeight="1">
      <c r="A603" s="180"/>
      <c r="B603" s="180"/>
      <c r="C603" s="180"/>
      <c r="D603" s="180"/>
      <c r="E603" s="307"/>
      <c r="F603" s="307"/>
      <c r="G603" s="296"/>
      <c r="H603" s="308"/>
      <c r="J603" s="296"/>
      <c r="L603" s="180"/>
      <c r="M603" s="180"/>
      <c r="O603" s="180"/>
      <c r="P603" s="180"/>
      <c r="Q603" s="180"/>
      <c r="R603" s="180"/>
      <c r="S603" s="180"/>
    </row>
    <row r="604" spans="1:19" ht="16.5" customHeight="1">
      <c r="A604" s="180"/>
      <c r="B604" s="180"/>
      <c r="C604" s="180"/>
      <c r="D604" s="180"/>
      <c r="E604" s="307"/>
      <c r="F604" s="307"/>
      <c r="G604" s="296"/>
      <c r="H604" s="308"/>
      <c r="J604" s="296"/>
      <c r="L604" s="180"/>
      <c r="M604" s="180"/>
      <c r="O604" s="180"/>
      <c r="P604" s="180"/>
      <c r="Q604" s="180"/>
      <c r="R604" s="180"/>
      <c r="S604" s="180"/>
    </row>
    <row r="605" spans="1:19" ht="16.5" customHeight="1">
      <c r="A605" s="180"/>
      <c r="B605" s="180"/>
      <c r="C605" s="180"/>
      <c r="D605" s="180"/>
      <c r="E605" s="307"/>
      <c r="F605" s="307"/>
      <c r="G605" s="296"/>
      <c r="H605" s="308"/>
      <c r="J605" s="296"/>
      <c r="L605" s="180"/>
      <c r="M605" s="180"/>
      <c r="O605" s="180"/>
      <c r="P605" s="180"/>
      <c r="Q605" s="180"/>
      <c r="R605" s="180"/>
      <c r="S605" s="180"/>
    </row>
    <row r="606" spans="1:19" ht="16.5" customHeight="1">
      <c r="A606" s="180"/>
      <c r="B606" s="180"/>
      <c r="C606" s="180"/>
      <c r="D606" s="180"/>
      <c r="E606" s="307"/>
      <c r="F606" s="307"/>
      <c r="G606" s="296"/>
      <c r="H606" s="308"/>
      <c r="J606" s="296"/>
      <c r="L606" s="180"/>
      <c r="M606" s="180"/>
      <c r="O606" s="180"/>
      <c r="P606" s="180"/>
      <c r="Q606" s="180"/>
      <c r="R606" s="180"/>
      <c r="S606" s="180"/>
    </row>
    <row r="607" spans="1:19" ht="16.5" customHeight="1">
      <c r="A607" s="180"/>
      <c r="B607" s="180"/>
      <c r="C607" s="180"/>
      <c r="D607" s="180"/>
      <c r="E607" s="307"/>
      <c r="F607" s="307"/>
      <c r="G607" s="296"/>
      <c r="H607" s="308"/>
      <c r="J607" s="296"/>
      <c r="L607" s="180"/>
      <c r="M607" s="180"/>
      <c r="O607" s="180"/>
      <c r="P607" s="180"/>
      <c r="Q607" s="180"/>
      <c r="R607" s="180"/>
      <c r="S607" s="180"/>
    </row>
    <row r="608" spans="1:19" ht="16.5" customHeight="1">
      <c r="A608" s="180"/>
      <c r="B608" s="180"/>
      <c r="C608" s="180"/>
      <c r="D608" s="180"/>
      <c r="E608" s="307"/>
      <c r="F608" s="307"/>
      <c r="G608" s="296"/>
      <c r="H608" s="308"/>
      <c r="J608" s="296"/>
      <c r="L608" s="180"/>
      <c r="M608" s="180"/>
      <c r="O608" s="180"/>
      <c r="P608" s="180"/>
      <c r="Q608" s="180"/>
      <c r="R608" s="180"/>
      <c r="S608" s="180"/>
    </row>
    <row r="609" spans="1:19" ht="16.5" customHeight="1">
      <c r="A609" s="180"/>
      <c r="B609" s="180"/>
      <c r="C609" s="180"/>
      <c r="D609" s="180"/>
      <c r="E609" s="307"/>
      <c r="F609" s="307"/>
      <c r="G609" s="296"/>
      <c r="H609" s="308"/>
      <c r="J609" s="296"/>
      <c r="L609" s="180"/>
      <c r="M609" s="180"/>
      <c r="O609" s="180"/>
      <c r="P609" s="180"/>
      <c r="Q609" s="180"/>
      <c r="R609" s="180"/>
      <c r="S609" s="180"/>
    </row>
    <row r="610" spans="1:19" ht="16.5" customHeight="1">
      <c r="A610" s="180"/>
      <c r="B610" s="180"/>
      <c r="C610" s="180"/>
      <c r="D610" s="180"/>
      <c r="E610" s="307"/>
      <c r="F610" s="307"/>
      <c r="G610" s="296"/>
      <c r="H610" s="308"/>
      <c r="J610" s="296"/>
      <c r="L610" s="180"/>
      <c r="M610" s="180"/>
      <c r="O610" s="180"/>
      <c r="P610" s="180"/>
      <c r="Q610" s="180"/>
      <c r="R610" s="180"/>
      <c r="S610" s="180"/>
    </row>
    <row r="611" spans="1:19" ht="16.5" customHeight="1">
      <c r="A611" s="180"/>
      <c r="B611" s="180"/>
      <c r="C611" s="180"/>
      <c r="D611" s="180"/>
      <c r="E611" s="307"/>
      <c r="F611" s="307"/>
      <c r="G611" s="296"/>
      <c r="H611" s="308"/>
      <c r="J611" s="296"/>
      <c r="L611" s="180"/>
      <c r="M611" s="180"/>
      <c r="O611" s="180"/>
      <c r="P611" s="180"/>
      <c r="Q611" s="180"/>
      <c r="R611" s="180"/>
      <c r="S611" s="180"/>
    </row>
    <row r="612" spans="1:19" ht="16.5" customHeight="1">
      <c r="A612" s="180"/>
      <c r="B612" s="180"/>
      <c r="C612" s="180"/>
      <c r="D612" s="180"/>
      <c r="E612" s="307"/>
      <c r="F612" s="307"/>
      <c r="G612" s="296"/>
      <c r="H612" s="308"/>
      <c r="J612" s="296"/>
      <c r="L612" s="180"/>
      <c r="M612" s="180"/>
      <c r="O612" s="180"/>
      <c r="P612" s="180"/>
      <c r="Q612" s="180"/>
      <c r="R612" s="180"/>
      <c r="S612" s="180"/>
    </row>
    <row r="613" spans="1:19" ht="16.5" customHeight="1">
      <c r="A613" s="180"/>
      <c r="B613" s="180"/>
      <c r="C613" s="180"/>
      <c r="D613" s="180"/>
      <c r="E613" s="307"/>
      <c r="F613" s="307"/>
      <c r="G613" s="296"/>
      <c r="H613" s="308"/>
      <c r="J613" s="296"/>
      <c r="L613" s="180"/>
      <c r="M613" s="180"/>
      <c r="O613" s="180"/>
      <c r="P613" s="180"/>
      <c r="Q613" s="180"/>
      <c r="R613" s="180"/>
      <c r="S613" s="180"/>
    </row>
    <row r="614" spans="1:19" ht="16.5" customHeight="1">
      <c r="A614" s="180"/>
      <c r="B614" s="180"/>
      <c r="C614" s="180"/>
      <c r="D614" s="180"/>
      <c r="E614" s="307"/>
      <c r="F614" s="307"/>
      <c r="G614" s="296"/>
      <c r="H614" s="308"/>
      <c r="J614" s="296"/>
      <c r="L614" s="180"/>
      <c r="M614" s="180"/>
      <c r="O614" s="180"/>
      <c r="P614" s="180"/>
      <c r="Q614" s="180"/>
      <c r="R614" s="180"/>
      <c r="S614" s="180"/>
    </row>
    <row r="615" spans="1:19" ht="16.5" customHeight="1">
      <c r="A615" s="180"/>
      <c r="B615" s="180"/>
      <c r="C615" s="180"/>
      <c r="D615" s="180"/>
      <c r="E615" s="307"/>
      <c r="F615" s="307"/>
      <c r="G615" s="296"/>
      <c r="H615" s="308"/>
      <c r="J615" s="296"/>
      <c r="L615" s="180"/>
      <c r="M615" s="180"/>
      <c r="O615" s="180"/>
      <c r="P615" s="180"/>
      <c r="Q615" s="180"/>
      <c r="R615" s="180"/>
      <c r="S615" s="180"/>
    </row>
    <row r="616" spans="1:19" ht="16.5" customHeight="1">
      <c r="A616" s="180"/>
      <c r="B616" s="180"/>
      <c r="C616" s="180"/>
      <c r="D616" s="180"/>
      <c r="E616" s="307"/>
      <c r="F616" s="307"/>
      <c r="G616" s="296"/>
      <c r="H616" s="308"/>
      <c r="J616" s="296"/>
      <c r="L616" s="180"/>
      <c r="M616" s="180"/>
      <c r="O616" s="180"/>
      <c r="P616" s="180"/>
      <c r="Q616" s="180"/>
      <c r="R616" s="180"/>
      <c r="S616" s="180"/>
    </row>
    <row r="617" spans="1:19" ht="16.5" customHeight="1">
      <c r="A617" s="180"/>
      <c r="B617" s="180"/>
      <c r="C617" s="180"/>
      <c r="D617" s="180"/>
      <c r="E617" s="307"/>
      <c r="F617" s="307"/>
      <c r="G617" s="296"/>
      <c r="H617" s="308"/>
      <c r="J617" s="296"/>
      <c r="L617" s="180"/>
      <c r="M617" s="180"/>
      <c r="O617" s="180"/>
      <c r="P617" s="180"/>
      <c r="Q617" s="180"/>
      <c r="R617" s="180"/>
      <c r="S617" s="180"/>
    </row>
    <row r="618" spans="1:19" ht="16.5" customHeight="1">
      <c r="A618" s="180"/>
      <c r="B618" s="180"/>
      <c r="C618" s="180"/>
      <c r="D618" s="180"/>
      <c r="E618" s="307"/>
      <c r="F618" s="307"/>
      <c r="G618" s="296"/>
      <c r="H618" s="308"/>
      <c r="J618" s="296"/>
      <c r="L618" s="180"/>
      <c r="M618" s="180"/>
      <c r="O618" s="180"/>
      <c r="P618" s="180"/>
      <c r="Q618" s="180"/>
      <c r="R618" s="180"/>
      <c r="S618" s="180"/>
    </row>
    <row r="619" spans="1:19" ht="16.5" customHeight="1">
      <c r="A619" s="180"/>
      <c r="B619" s="180"/>
      <c r="C619" s="180"/>
      <c r="D619" s="180"/>
      <c r="E619" s="307"/>
      <c r="F619" s="307"/>
      <c r="G619" s="296"/>
      <c r="H619" s="308"/>
      <c r="J619" s="296"/>
      <c r="L619" s="180"/>
      <c r="M619" s="180"/>
      <c r="O619" s="180"/>
      <c r="P619" s="180"/>
      <c r="Q619" s="180"/>
      <c r="R619" s="180"/>
      <c r="S619" s="180"/>
    </row>
    <row r="620" spans="1:19" ht="16.5" customHeight="1">
      <c r="A620" s="180"/>
      <c r="B620" s="180"/>
      <c r="C620" s="180"/>
      <c r="D620" s="180"/>
      <c r="E620" s="307"/>
      <c r="F620" s="307"/>
      <c r="G620" s="296"/>
      <c r="H620" s="308"/>
      <c r="J620" s="296"/>
      <c r="L620" s="180"/>
      <c r="M620" s="180"/>
      <c r="O620" s="180"/>
      <c r="P620" s="180"/>
      <c r="Q620" s="180"/>
      <c r="R620" s="180"/>
      <c r="S620" s="180"/>
    </row>
    <row r="621" spans="1:19" ht="16.5" customHeight="1">
      <c r="A621" s="180"/>
      <c r="B621" s="180"/>
      <c r="C621" s="180"/>
      <c r="D621" s="180"/>
      <c r="E621" s="307"/>
      <c r="F621" s="307"/>
      <c r="G621" s="296"/>
      <c r="H621" s="308"/>
      <c r="J621" s="296"/>
      <c r="L621" s="180"/>
      <c r="M621" s="180"/>
      <c r="O621" s="180"/>
      <c r="P621" s="180"/>
      <c r="Q621" s="180"/>
      <c r="R621" s="180"/>
      <c r="S621" s="180"/>
    </row>
    <row r="622" spans="1:19" ht="16.5" customHeight="1">
      <c r="A622" s="180"/>
      <c r="B622" s="180"/>
      <c r="C622" s="180"/>
      <c r="D622" s="180"/>
      <c r="E622" s="307"/>
      <c r="F622" s="307"/>
      <c r="G622" s="296"/>
      <c r="H622" s="308"/>
      <c r="J622" s="296"/>
      <c r="L622" s="180"/>
      <c r="M622" s="180"/>
      <c r="O622" s="180"/>
      <c r="P622" s="180"/>
      <c r="Q622" s="180"/>
      <c r="R622" s="180"/>
      <c r="S622" s="180"/>
    </row>
    <row r="623" spans="1:19" ht="16.5" customHeight="1">
      <c r="A623" s="180"/>
      <c r="B623" s="180"/>
      <c r="C623" s="180"/>
      <c r="D623" s="180"/>
      <c r="E623" s="307"/>
      <c r="F623" s="307"/>
      <c r="G623" s="296"/>
      <c r="H623" s="308"/>
      <c r="J623" s="296"/>
      <c r="L623" s="180"/>
      <c r="M623" s="180"/>
      <c r="O623" s="180"/>
      <c r="P623" s="180"/>
      <c r="Q623" s="180"/>
      <c r="R623" s="180"/>
      <c r="S623" s="180"/>
    </row>
    <row r="624" spans="1:19" ht="16.5" customHeight="1">
      <c r="A624" s="180"/>
      <c r="B624" s="180"/>
      <c r="C624" s="180"/>
      <c r="D624" s="180"/>
      <c r="E624" s="307"/>
      <c r="F624" s="307"/>
      <c r="G624" s="296"/>
      <c r="H624" s="308"/>
      <c r="J624" s="296"/>
      <c r="L624" s="180"/>
      <c r="M624" s="180"/>
      <c r="O624" s="180"/>
      <c r="P624" s="180"/>
      <c r="Q624" s="180"/>
      <c r="R624" s="180"/>
      <c r="S624" s="180"/>
    </row>
    <row r="625" spans="1:19" ht="16.5" customHeight="1">
      <c r="A625" s="180"/>
      <c r="B625" s="180"/>
      <c r="C625" s="180"/>
      <c r="D625" s="180"/>
      <c r="E625" s="307"/>
      <c r="F625" s="307"/>
      <c r="G625" s="296"/>
      <c r="H625" s="308"/>
      <c r="J625" s="296"/>
      <c r="L625" s="180"/>
      <c r="M625" s="180"/>
      <c r="O625" s="180"/>
      <c r="P625" s="180"/>
      <c r="Q625" s="180"/>
      <c r="R625" s="180"/>
      <c r="S625" s="180"/>
    </row>
    <row r="626" spans="1:19" ht="16.5" customHeight="1">
      <c r="A626" s="180"/>
      <c r="B626" s="180"/>
      <c r="C626" s="180"/>
      <c r="D626" s="180"/>
      <c r="E626" s="307"/>
      <c r="F626" s="307"/>
      <c r="G626" s="296"/>
      <c r="H626" s="308"/>
      <c r="J626" s="296"/>
      <c r="L626" s="180"/>
      <c r="M626" s="180"/>
      <c r="O626" s="180"/>
      <c r="P626" s="180"/>
      <c r="Q626" s="180"/>
      <c r="R626" s="180"/>
      <c r="S626" s="180"/>
    </row>
    <row r="627" spans="1:19" ht="16.5" customHeight="1">
      <c r="A627" s="180"/>
      <c r="B627" s="180"/>
      <c r="C627" s="180"/>
      <c r="D627" s="180"/>
      <c r="E627" s="307"/>
      <c r="F627" s="307"/>
      <c r="G627" s="296"/>
      <c r="H627" s="308"/>
      <c r="J627" s="296"/>
      <c r="L627" s="180"/>
      <c r="M627" s="180"/>
      <c r="O627" s="180"/>
      <c r="P627" s="180"/>
      <c r="Q627" s="180"/>
      <c r="R627" s="180"/>
      <c r="S627" s="180"/>
    </row>
    <row r="628" spans="1:19" ht="16.5" customHeight="1">
      <c r="A628" s="180"/>
      <c r="B628" s="180"/>
      <c r="C628" s="180"/>
      <c r="D628" s="180"/>
      <c r="E628" s="307"/>
      <c r="F628" s="307"/>
      <c r="G628" s="296"/>
      <c r="H628" s="308"/>
      <c r="J628" s="296"/>
      <c r="L628" s="180"/>
      <c r="M628" s="180"/>
      <c r="O628" s="180"/>
      <c r="P628" s="180"/>
      <c r="Q628" s="180"/>
      <c r="R628" s="180"/>
      <c r="S628" s="180"/>
    </row>
    <row r="629" spans="1:19" ht="16.5" customHeight="1">
      <c r="A629" s="180"/>
      <c r="B629" s="180"/>
      <c r="C629" s="180"/>
      <c r="D629" s="180"/>
      <c r="E629" s="307"/>
      <c r="F629" s="307"/>
      <c r="G629" s="296"/>
      <c r="H629" s="308"/>
      <c r="J629" s="296"/>
      <c r="L629" s="180"/>
      <c r="M629" s="180"/>
      <c r="O629" s="180"/>
      <c r="P629" s="180"/>
      <c r="Q629" s="180"/>
      <c r="R629" s="180"/>
      <c r="S629" s="180"/>
    </row>
    <row r="630" spans="1:19" ht="16.5" customHeight="1">
      <c r="A630" s="180"/>
      <c r="B630" s="180"/>
      <c r="C630" s="180"/>
      <c r="D630" s="180"/>
      <c r="E630" s="307"/>
      <c r="F630" s="307"/>
      <c r="G630" s="296"/>
      <c r="H630" s="308"/>
      <c r="J630" s="296"/>
      <c r="L630" s="180"/>
      <c r="M630" s="180"/>
      <c r="O630" s="180"/>
      <c r="P630" s="180"/>
      <c r="Q630" s="180"/>
      <c r="R630" s="180"/>
      <c r="S630" s="180"/>
    </row>
    <row r="631" spans="1:19" ht="16.5" customHeight="1">
      <c r="A631" s="180"/>
      <c r="B631" s="180"/>
      <c r="C631" s="180"/>
      <c r="D631" s="180"/>
      <c r="E631" s="307"/>
      <c r="F631" s="307"/>
      <c r="G631" s="296"/>
      <c r="H631" s="308"/>
      <c r="J631" s="296"/>
      <c r="L631" s="180"/>
      <c r="M631" s="180"/>
      <c r="O631" s="180"/>
      <c r="P631" s="180"/>
      <c r="Q631" s="180"/>
      <c r="R631" s="180"/>
      <c r="S631" s="180"/>
    </row>
    <row r="632" spans="1:19" ht="16.5" customHeight="1">
      <c r="A632" s="180"/>
      <c r="B632" s="180"/>
      <c r="C632" s="180"/>
      <c r="D632" s="180"/>
      <c r="E632" s="307"/>
      <c r="F632" s="307"/>
      <c r="G632" s="296"/>
      <c r="H632" s="308"/>
      <c r="J632" s="296"/>
      <c r="L632" s="180"/>
      <c r="M632" s="180"/>
      <c r="O632" s="180"/>
      <c r="P632" s="180"/>
      <c r="Q632" s="180"/>
      <c r="R632" s="180"/>
      <c r="S632" s="180"/>
    </row>
    <row r="633" spans="1:19" ht="16.5" customHeight="1">
      <c r="A633" s="180"/>
      <c r="B633" s="180"/>
      <c r="C633" s="180"/>
      <c r="D633" s="180"/>
      <c r="E633" s="307"/>
      <c r="F633" s="307"/>
      <c r="G633" s="296"/>
      <c r="H633" s="308"/>
      <c r="J633" s="296"/>
      <c r="L633" s="180"/>
      <c r="M633" s="180"/>
      <c r="O633" s="180"/>
      <c r="P633" s="180"/>
      <c r="Q633" s="180"/>
      <c r="R633" s="180"/>
      <c r="S633" s="180"/>
    </row>
    <row r="634" spans="1:19" ht="16.5" customHeight="1">
      <c r="A634" s="180"/>
      <c r="B634" s="180"/>
      <c r="C634" s="180"/>
      <c r="D634" s="180"/>
      <c r="E634" s="307"/>
      <c r="F634" s="307"/>
      <c r="G634" s="296"/>
      <c r="H634" s="308"/>
      <c r="J634" s="296"/>
      <c r="L634" s="180"/>
      <c r="M634" s="180"/>
      <c r="O634" s="180"/>
      <c r="P634" s="180"/>
      <c r="Q634" s="180"/>
      <c r="R634" s="180"/>
      <c r="S634" s="180"/>
    </row>
    <row r="635" spans="1:19" ht="16.5" customHeight="1">
      <c r="A635" s="180"/>
      <c r="B635" s="180"/>
      <c r="C635" s="180"/>
      <c r="D635" s="180"/>
      <c r="E635" s="307"/>
      <c r="F635" s="307"/>
      <c r="G635" s="296"/>
      <c r="H635" s="308"/>
      <c r="J635" s="296"/>
      <c r="L635" s="180"/>
      <c r="M635" s="180"/>
      <c r="O635" s="180"/>
      <c r="P635" s="180"/>
      <c r="Q635" s="180"/>
      <c r="R635" s="180"/>
      <c r="S635" s="180"/>
    </row>
    <row r="636" spans="1:19" ht="16.5" customHeight="1">
      <c r="A636" s="180"/>
      <c r="B636" s="180"/>
      <c r="C636" s="180"/>
      <c r="D636" s="180"/>
      <c r="E636" s="307"/>
      <c r="F636" s="307"/>
      <c r="G636" s="296"/>
      <c r="H636" s="308"/>
      <c r="J636" s="296"/>
      <c r="L636" s="180"/>
      <c r="M636" s="180"/>
      <c r="O636" s="180"/>
      <c r="P636" s="180"/>
      <c r="Q636" s="180"/>
      <c r="R636" s="180"/>
      <c r="S636" s="180"/>
    </row>
    <row r="637" spans="1:19" ht="16.5" customHeight="1">
      <c r="A637" s="180"/>
      <c r="B637" s="180"/>
      <c r="C637" s="180"/>
      <c r="D637" s="180"/>
      <c r="E637" s="307"/>
      <c r="F637" s="307"/>
      <c r="G637" s="296"/>
      <c r="H637" s="308"/>
      <c r="J637" s="296"/>
      <c r="L637" s="180"/>
      <c r="M637" s="180"/>
      <c r="O637" s="180"/>
      <c r="P637" s="180"/>
      <c r="Q637" s="180"/>
      <c r="R637" s="180"/>
      <c r="S637" s="180"/>
    </row>
    <row r="638" spans="1:19" ht="16.5" customHeight="1">
      <c r="A638" s="180"/>
      <c r="B638" s="180"/>
      <c r="C638" s="180"/>
      <c r="D638" s="180"/>
      <c r="E638" s="307"/>
      <c r="F638" s="307"/>
      <c r="G638" s="296"/>
      <c r="H638" s="308"/>
      <c r="J638" s="296"/>
      <c r="L638" s="180"/>
      <c r="M638" s="180"/>
      <c r="O638" s="180"/>
      <c r="P638" s="180"/>
      <c r="Q638" s="180"/>
      <c r="R638" s="180"/>
      <c r="S638" s="180"/>
    </row>
    <row r="639" spans="1:19" ht="16.5" customHeight="1">
      <c r="A639" s="180"/>
      <c r="B639" s="180"/>
      <c r="C639" s="180"/>
      <c r="D639" s="180"/>
      <c r="E639" s="307"/>
      <c r="F639" s="307"/>
      <c r="G639" s="296"/>
      <c r="H639" s="308"/>
      <c r="J639" s="296"/>
      <c r="L639" s="180"/>
      <c r="M639" s="180"/>
      <c r="O639" s="180"/>
      <c r="P639" s="180"/>
      <c r="Q639" s="180"/>
      <c r="R639" s="180"/>
      <c r="S639" s="180"/>
    </row>
    <row r="640" spans="1:19" ht="16.5" customHeight="1">
      <c r="A640" s="180"/>
      <c r="B640" s="180"/>
      <c r="C640" s="180"/>
      <c r="D640" s="180"/>
      <c r="E640" s="307"/>
      <c r="F640" s="307"/>
      <c r="G640" s="296"/>
      <c r="H640" s="308"/>
      <c r="J640" s="296"/>
      <c r="L640" s="180"/>
      <c r="M640" s="180"/>
      <c r="O640" s="180"/>
      <c r="P640" s="180"/>
      <c r="Q640" s="180"/>
      <c r="R640" s="180"/>
      <c r="S640" s="180"/>
    </row>
    <row r="641" spans="1:19" ht="16.5" customHeight="1">
      <c r="A641" s="180"/>
      <c r="B641" s="180"/>
      <c r="C641" s="180"/>
      <c r="D641" s="180"/>
      <c r="E641" s="307"/>
      <c r="F641" s="307"/>
      <c r="G641" s="296"/>
      <c r="H641" s="308"/>
      <c r="J641" s="296"/>
      <c r="L641" s="180"/>
      <c r="M641" s="180"/>
      <c r="O641" s="180"/>
      <c r="P641" s="180"/>
      <c r="Q641" s="180"/>
      <c r="R641" s="180"/>
      <c r="S641" s="180"/>
    </row>
    <row r="642" spans="1:19" ht="16.5" customHeight="1">
      <c r="A642" s="180"/>
      <c r="B642" s="180"/>
      <c r="C642" s="180"/>
      <c r="D642" s="180"/>
      <c r="E642" s="307"/>
      <c r="F642" s="307"/>
      <c r="G642" s="296"/>
      <c r="H642" s="308"/>
      <c r="J642" s="296"/>
      <c r="L642" s="180"/>
      <c r="M642" s="180"/>
      <c r="O642" s="180"/>
      <c r="P642" s="180"/>
      <c r="Q642" s="180"/>
      <c r="R642" s="180"/>
      <c r="S642" s="180"/>
    </row>
    <row r="643" spans="1:19" ht="16.5" customHeight="1">
      <c r="A643" s="180"/>
      <c r="B643" s="180"/>
      <c r="C643" s="180"/>
      <c r="D643" s="180"/>
      <c r="E643" s="307"/>
      <c r="F643" s="307"/>
      <c r="G643" s="296"/>
      <c r="H643" s="308"/>
      <c r="J643" s="296"/>
      <c r="L643" s="180"/>
      <c r="M643" s="180"/>
      <c r="O643" s="180"/>
      <c r="P643" s="180"/>
      <c r="Q643" s="180"/>
      <c r="R643" s="180"/>
      <c r="S643" s="180"/>
    </row>
    <row r="644" spans="1:19" ht="16.5" customHeight="1">
      <c r="A644" s="180"/>
      <c r="B644" s="180"/>
      <c r="C644" s="180"/>
      <c r="D644" s="180"/>
      <c r="E644" s="307"/>
      <c r="F644" s="307"/>
      <c r="G644" s="296"/>
      <c r="H644" s="308"/>
      <c r="J644" s="296"/>
      <c r="L644" s="180"/>
      <c r="M644" s="180"/>
      <c r="O644" s="180"/>
      <c r="P644" s="180"/>
      <c r="Q644" s="180"/>
      <c r="R644" s="180"/>
      <c r="S644" s="180"/>
    </row>
    <row r="645" spans="1:19" ht="16.5" customHeight="1">
      <c r="A645" s="180"/>
      <c r="B645" s="180"/>
      <c r="C645" s="180"/>
      <c r="D645" s="180"/>
      <c r="E645" s="307"/>
      <c r="F645" s="307"/>
      <c r="G645" s="296"/>
      <c r="H645" s="308"/>
      <c r="J645" s="296"/>
      <c r="L645" s="180"/>
      <c r="M645" s="180"/>
      <c r="O645" s="180"/>
      <c r="P645" s="180"/>
      <c r="Q645" s="180"/>
      <c r="R645" s="180"/>
      <c r="S645" s="180"/>
    </row>
    <row r="646" spans="1:19" ht="16.5" customHeight="1">
      <c r="A646" s="180"/>
      <c r="B646" s="180"/>
      <c r="C646" s="180"/>
      <c r="D646" s="180"/>
      <c r="E646" s="307"/>
      <c r="F646" s="307"/>
      <c r="G646" s="296"/>
      <c r="H646" s="308"/>
      <c r="J646" s="296"/>
      <c r="L646" s="180"/>
      <c r="M646" s="180"/>
      <c r="O646" s="180"/>
      <c r="P646" s="180"/>
      <c r="Q646" s="180"/>
      <c r="R646" s="180"/>
      <c r="S646" s="180"/>
    </row>
    <row r="647" spans="1:19" ht="16.5" customHeight="1">
      <c r="A647" s="180"/>
      <c r="B647" s="180"/>
      <c r="C647" s="180"/>
      <c r="D647" s="180"/>
      <c r="E647" s="307"/>
      <c r="F647" s="307"/>
      <c r="G647" s="296"/>
      <c r="H647" s="308"/>
      <c r="J647" s="296"/>
      <c r="L647" s="180"/>
      <c r="M647" s="180"/>
      <c r="O647" s="180"/>
      <c r="P647" s="180"/>
      <c r="Q647" s="180"/>
      <c r="R647" s="180"/>
      <c r="S647" s="180"/>
    </row>
    <row r="648" spans="1:19" ht="16.5" customHeight="1">
      <c r="A648" s="180"/>
      <c r="B648" s="180"/>
      <c r="C648" s="180"/>
      <c r="D648" s="180"/>
      <c r="E648" s="307"/>
      <c r="F648" s="307"/>
      <c r="G648" s="296"/>
      <c r="H648" s="308"/>
      <c r="J648" s="296"/>
      <c r="L648" s="180"/>
      <c r="M648" s="180"/>
      <c r="O648" s="180"/>
      <c r="P648" s="180"/>
      <c r="Q648" s="180"/>
      <c r="R648" s="180"/>
      <c r="S648" s="180"/>
    </row>
    <row r="649" spans="1:19" ht="16.5" customHeight="1">
      <c r="A649" s="180"/>
      <c r="B649" s="180"/>
      <c r="C649" s="180"/>
      <c r="D649" s="180"/>
      <c r="E649" s="307"/>
      <c r="F649" s="307"/>
      <c r="G649" s="296"/>
      <c r="H649" s="308"/>
      <c r="J649" s="296"/>
      <c r="L649" s="180"/>
      <c r="M649" s="180"/>
      <c r="O649" s="180"/>
      <c r="P649" s="180"/>
      <c r="Q649" s="180"/>
      <c r="R649" s="180"/>
      <c r="S649" s="180"/>
    </row>
    <row r="650" spans="1:19" ht="16.5" customHeight="1">
      <c r="A650" s="180"/>
      <c r="B650" s="180"/>
      <c r="C650" s="180"/>
      <c r="D650" s="180"/>
      <c r="E650" s="307"/>
      <c r="F650" s="307"/>
      <c r="G650" s="296"/>
      <c r="H650" s="308"/>
      <c r="J650" s="296"/>
      <c r="L650" s="180"/>
      <c r="M650" s="180"/>
      <c r="O650" s="180"/>
      <c r="P650" s="180"/>
      <c r="Q650" s="180"/>
      <c r="R650" s="180"/>
      <c r="S650" s="180"/>
    </row>
    <row r="651" spans="1:19" ht="16.5" customHeight="1">
      <c r="A651" s="180"/>
      <c r="B651" s="180"/>
      <c r="C651" s="180"/>
      <c r="D651" s="180"/>
      <c r="E651" s="307"/>
      <c r="F651" s="307"/>
      <c r="G651" s="296"/>
      <c r="H651" s="308"/>
      <c r="J651" s="296"/>
      <c r="L651" s="180"/>
      <c r="M651" s="180"/>
      <c r="O651" s="180"/>
      <c r="P651" s="180"/>
      <c r="Q651" s="180"/>
      <c r="R651" s="180"/>
      <c r="S651" s="180"/>
    </row>
    <row r="652" spans="1:19" ht="16.5" customHeight="1">
      <c r="A652" s="180"/>
      <c r="B652" s="180"/>
      <c r="C652" s="180"/>
      <c r="D652" s="180"/>
      <c r="E652" s="307"/>
      <c r="F652" s="307"/>
      <c r="G652" s="296"/>
      <c r="H652" s="308"/>
      <c r="J652" s="296"/>
      <c r="L652" s="180"/>
      <c r="M652" s="180"/>
      <c r="O652" s="180"/>
      <c r="P652" s="180"/>
      <c r="Q652" s="180"/>
      <c r="R652" s="180"/>
      <c r="S652" s="180"/>
    </row>
    <row r="653" spans="1:19" ht="16.5" customHeight="1">
      <c r="A653" s="180"/>
      <c r="B653" s="180"/>
      <c r="C653" s="180"/>
      <c r="D653" s="180"/>
      <c r="E653" s="307"/>
      <c r="F653" s="307"/>
      <c r="G653" s="296"/>
      <c r="H653" s="308"/>
      <c r="J653" s="296"/>
      <c r="L653" s="180"/>
      <c r="M653" s="180"/>
      <c r="O653" s="180"/>
      <c r="P653" s="180"/>
      <c r="Q653" s="180"/>
      <c r="R653" s="180"/>
      <c r="S653" s="180"/>
    </row>
    <row r="654" spans="1:19" ht="16.5" customHeight="1">
      <c r="A654" s="180"/>
      <c r="B654" s="180"/>
      <c r="C654" s="180"/>
      <c r="D654" s="180"/>
      <c r="E654" s="307"/>
      <c r="F654" s="307"/>
      <c r="G654" s="296"/>
      <c r="H654" s="308"/>
      <c r="J654" s="296"/>
      <c r="L654" s="180"/>
      <c r="M654" s="180"/>
      <c r="O654" s="180"/>
      <c r="P654" s="180"/>
      <c r="Q654" s="180"/>
      <c r="R654" s="180"/>
      <c r="S654" s="180"/>
    </row>
    <row r="655" spans="1:19" ht="16.5" customHeight="1">
      <c r="A655" s="180"/>
      <c r="B655" s="180"/>
      <c r="C655" s="180"/>
      <c r="D655" s="180"/>
      <c r="E655" s="307"/>
      <c r="F655" s="307"/>
      <c r="G655" s="296"/>
      <c r="H655" s="308"/>
      <c r="J655" s="296"/>
      <c r="L655" s="180"/>
      <c r="M655" s="180"/>
      <c r="O655" s="180"/>
      <c r="P655" s="180"/>
      <c r="Q655" s="180"/>
      <c r="R655" s="180"/>
      <c r="S655" s="180"/>
    </row>
    <row r="656" spans="1:19" ht="16.5" customHeight="1">
      <c r="A656" s="180"/>
      <c r="B656" s="180"/>
      <c r="C656" s="180"/>
      <c r="D656" s="180"/>
      <c r="E656" s="307"/>
      <c r="F656" s="307"/>
      <c r="G656" s="296"/>
      <c r="H656" s="308"/>
      <c r="J656" s="296"/>
      <c r="L656" s="180"/>
      <c r="M656" s="180"/>
      <c r="O656" s="180"/>
      <c r="P656" s="180"/>
      <c r="Q656" s="180"/>
      <c r="R656" s="180"/>
      <c r="S656" s="180"/>
    </row>
    <row r="657" spans="1:19" ht="16.5" customHeight="1">
      <c r="A657" s="180"/>
      <c r="B657" s="180"/>
      <c r="C657" s="180"/>
      <c r="D657" s="180"/>
      <c r="E657" s="307"/>
      <c r="F657" s="307"/>
      <c r="G657" s="296"/>
      <c r="H657" s="308"/>
      <c r="J657" s="296"/>
      <c r="L657" s="180"/>
      <c r="M657" s="180"/>
      <c r="O657" s="180"/>
      <c r="P657" s="180"/>
      <c r="Q657" s="180"/>
      <c r="R657" s="180"/>
      <c r="S657" s="180"/>
    </row>
    <row r="658" spans="1:19" ht="16.5" customHeight="1">
      <c r="A658" s="180"/>
      <c r="B658" s="180"/>
      <c r="C658" s="180"/>
      <c r="D658" s="180"/>
      <c r="E658" s="307"/>
      <c r="F658" s="307"/>
      <c r="G658" s="296"/>
      <c r="H658" s="308"/>
      <c r="J658" s="296"/>
      <c r="L658" s="180"/>
      <c r="M658" s="180"/>
      <c r="O658" s="180"/>
      <c r="P658" s="180"/>
      <c r="Q658" s="180"/>
      <c r="R658" s="180"/>
      <c r="S658" s="180"/>
    </row>
    <row r="659" spans="1:19" ht="16.5" customHeight="1">
      <c r="A659" s="180"/>
      <c r="B659" s="180"/>
      <c r="C659" s="180"/>
      <c r="D659" s="180"/>
      <c r="E659" s="307"/>
      <c r="F659" s="307"/>
      <c r="G659" s="296"/>
      <c r="H659" s="308"/>
      <c r="J659" s="296"/>
      <c r="L659" s="180"/>
      <c r="M659" s="180"/>
      <c r="O659" s="180"/>
      <c r="P659" s="180"/>
      <c r="Q659" s="180"/>
      <c r="R659" s="180"/>
      <c r="S659" s="180"/>
    </row>
    <row r="660" spans="1:19" ht="16.5" customHeight="1">
      <c r="A660" s="180"/>
      <c r="B660" s="180"/>
      <c r="C660" s="180"/>
      <c r="D660" s="180"/>
      <c r="E660" s="307"/>
      <c r="F660" s="307"/>
      <c r="G660" s="296"/>
      <c r="H660" s="308"/>
      <c r="J660" s="296"/>
      <c r="L660" s="180"/>
      <c r="M660" s="180"/>
      <c r="O660" s="180"/>
      <c r="P660" s="180"/>
      <c r="Q660" s="180"/>
      <c r="R660" s="180"/>
      <c r="S660" s="180"/>
    </row>
    <row r="661" spans="1:19" ht="16.5" customHeight="1">
      <c r="A661" s="180"/>
      <c r="B661" s="180"/>
      <c r="C661" s="180"/>
      <c r="D661" s="180"/>
      <c r="E661" s="307"/>
      <c r="F661" s="307"/>
      <c r="G661" s="296"/>
      <c r="H661" s="308"/>
      <c r="J661" s="296"/>
      <c r="L661" s="180"/>
      <c r="M661" s="180"/>
      <c r="O661" s="180"/>
      <c r="P661" s="180"/>
      <c r="Q661" s="180"/>
      <c r="R661" s="180"/>
      <c r="S661" s="180"/>
    </row>
    <row r="662" spans="1:19" ht="16.5" customHeight="1">
      <c r="A662" s="180"/>
      <c r="B662" s="180"/>
      <c r="C662" s="180"/>
      <c r="D662" s="180"/>
      <c r="E662" s="307"/>
      <c r="F662" s="307"/>
      <c r="G662" s="296"/>
      <c r="H662" s="308"/>
      <c r="J662" s="296"/>
      <c r="L662" s="180"/>
      <c r="M662" s="180"/>
      <c r="O662" s="180"/>
      <c r="P662" s="180"/>
      <c r="Q662" s="180"/>
      <c r="R662" s="180"/>
      <c r="S662" s="180"/>
    </row>
    <row r="663" spans="1:19" ht="16.5" customHeight="1">
      <c r="A663" s="180"/>
      <c r="B663" s="180"/>
      <c r="C663" s="180"/>
      <c r="D663" s="180"/>
      <c r="E663" s="307"/>
      <c r="F663" s="307"/>
      <c r="G663" s="296"/>
      <c r="H663" s="308"/>
      <c r="J663" s="296"/>
      <c r="L663" s="180"/>
      <c r="M663" s="180"/>
      <c r="O663" s="180"/>
      <c r="P663" s="180"/>
      <c r="Q663" s="180"/>
      <c r="R663" s="180"/>
      <c r="S663" s="180"/>
    </row>
    <row r="664" spans="1:19" ht="16.5" customHeight="1">
      <c r="A664" s="180"/>
      <c r="B664" s="180"/>
      <c r="C664" s="180"/>
      <c r="D664" s="180"/>
      <c r="E664" s="307"/>
      <c r="F664" s="307"/>
      <c r="G664" s="296"/>
      <c r="H664" s="308"/>
      <c r="J664" s="296"/>
      <c r="L664" s="180"/>
      <c r="M664" s="180"/>
      <c r="O664" s="180"/>
      <c r="P664" s="180"/>
      <c r="Q664" s="180"/>
      <c r="R664" s="180"/>
      <c r="S664" s="180"/>
    </row>
    <row r="665" spans="1:19" ht="16.5" customHeight="1">
      <c r="A665" s="180"/>
      <c r="B665" s="180"/>
      <c r="C665" s="180"/>
      <c r="D665" s="180"/>
      <c r="E665" s="307"/>
      <c r="F665" s="307"/>
      <c r="G665" s="296"/>
      <c r="H665" s="308"/>
      <c r="J665" s="296"/>
      <c r="L665" s="180"/>
      <c r="M665" s="180"/>
      <c r="O665" s="180"/>
      <c r="P665" s="180"/>
      <c r="Q665" s="180"/>
      <c r="R665" s="180"/>
      <c r="S665" s="180"/>
    </row>
    <row r="666" spans="1:19" ht="16.5" customHeight="1">
      <c r="A666" s="180"/>
      <c r="B666" s="180"/>
      <c r="C666" s="180"/>
      <c r="D666" s="180"/>
      <c r="E666" s="307"/>
      <c r="F666" s="307"/>
      <c r="G666" s="296"/>
      <c r="H666" s="308"/>
      <c r="J666" s="296"/>
      <c r="L666" s="180"/>
      <c r="M666" s="180"/>
      <c r="O666" s="180"/>
      <c r="P666" s="180"/>
      <c r="Q666" s="180"/>
      <c r="R666" s="180"/>
      <c r="S666" s="180"/>
    </row>
    <row r="667" spans="1:19" ht="16.5" customHeight="1">
      <c r="A667" s="180"/>
      <c r="B667" s="180"/>
      <c r="C667" s="180"/>
      <c r="D667" s="180"/>
      <c r="E667" s="307"/>
      <c r="F667" s="307"/>
      <c r="G667" s="296"/>
      <c r="H667" s="308"/>
      <c r="J667" s="296"/>
      <c r="L667" s="180"/>
      <c r="M667" s="180"/>
      <c r="O667" s="180"/>
      <c r="P667" s="180"/>
      <c r="Q667" s="180"/>
      <c r="R667" s="180"/>
      <c r="S667" s="180"/>
    </row>
    <row r="668" spans="1:19" ht="16.5" customHeight="1">
      <c r="A668" s="180"/>
      <c r="B668" s="180"/>
      <c r="C668" s="180"/>
      <c r="D668" s="180"/>
      <c r="E668" s="307"/>
      <c r="F668" s="307"/>
      <c r="G668" s="296"/>
      <c r="H668" s="308"/>
      <c r="J668" s="296"/>
      <c r="L668" s="180"/>
      <c r="M668" s="180"/>
      <c r="O668" s="180"/>
      <c r="P668" s="180"/>
      <c r="Q668" s="180"/>
      <c r="R668" s="180"/>
      <c r="S668" s="180"/>
    </row>
    <row r="669" spans="1:19" ht="16.5" customHeight="1">
      <c r="A669" s="180"/>
      <c r="B669" s="180"/>
      <c r="C669" s="180"/>
      <c r="D669" s="180"/>
      <c r="E669" s="307"/>
      <c r="F669" s="307"/>
      <c r="G669" s="296"/>
      <c r="H669" s="308"/>
      <c r="J669" s="296"/>
      <c r="L669" s="180"/>
      <c r="M669" s="180"/>
      <c r="O669" s="180"/>
      <c r="P669" s="180"/>
      <c r="Q669" s="180"/>
      <c r="R669" s="180"/>
      <c r="S669" s="180"/>
    </row>
    <row r="670" spans="1:19" ht="16.5" customHeight="1">
      <c r="A670" s="180"/>
      <c r="B670" s="180"/>
      <c r="C670" s="180"/>
      <c r="D670" s="180"/>
      <c r="E670" s="307"/>
      <c r="F670" s="307"/>
      <c r="G670" s="296"/>
      <c r="H670" s="308"/>
      <c r="J670" s="296"/>
      <c r="L670" s="180"/>
      <c r="M670" s="180"/>
      <c r="O670" s="180"/>
      <c r="P670" s="180"/>
      <c r="Q670" s="180"/>
      <c r="R670" s="180"/>
      <c r="S670" s="180"/>
    </row>
    <row r="671" spans="1:19" ht="16.5" customHeight="1">
      <c r="A671" s="180"/>
      <c r="B671" s="180"/>
      <c r="C671" s="180"/>
      <c r="D671" s="180"/>
      <c r="E671" s="307"/>
      <c r="F671" s="307"/>
      <c r="G671" s="296"/>
      <c r="H671" s="308"/>
      <c r="J671" s="296"/>
      <c r="L671" s="180"/>
      <c r="M671" s="180"/>
      <c r="O671" s="180"/>
      <c r="P671" s="180"/>
      <c r="Q671" s="180"/>
      <c r="R671" s="180"/>
      <c r="S671" s="180"/>
    </row>
    <row r="672" spans="1:19" ht="16.5" customHeight="1">
      <c r="A672" s="180"/>
      <c r="B672" s="180"/>
      <c r="C672" s="180"/>
      <c r="D672" s="180"/>
      <c r="E672" s="307"/>
      <c r="F672" s="307"/>
      <c r="G672" s="296"/>
      <c r="H672" s="308"/>
      <c r="J672" s="296"/>
      <c r="L672" s="180"/>
      <c r="M672" s="180"/>
      <c r="O672" s="180"/>
      <c r="P672" s="180"/>
      <c r="Q672" s="180"/>
      <c r="R672" s="180"/>
      <c r="S672" s="180"/>
    </row>
    <row r="673" spans="1:19" ht="16.5" customHeight="1">
      <c r="A673" s="180"/>
      <c r="B673" s="180"/>
      <c r="C673" s="180"/>
      <c r="D673" s="180"/>
      <c r="E673" s="307"/>
      <c r="F673" s="307"/>
      <c r="G673" s="296"/>
      <c r="H673" s="308"/>
      <c r="J673" s="296"/>
      <c r="L673" s="180"/>
      <c r="M673" s="180"/>
      <c r="O673" s="180"/>
      <c r="P673" s="180"/>
      <c r="Q673" s="180"/>
      <c r="R673" s="180"/>
      <c r="S673" s="180"/>
    </row>
    <row r="674" spans="1:19" ht="16.5" customHeight="1">
      <c r="A674" s="180"/>
      <c r="B674" s="180"/>
      <c r="C674" s="180"/>
      <c r="D674" s="180"/>
      <c r="E674" s="307"/>
      <c r="F674" s="307"/>
      <c r="G674" s="296"/>
      <c r="H674" s="308"/>
      <c r="J674" s="296"/>
      <c r="L674" s="180"/>
      <c r="M674" s="180"/>
      <c r="O674" s="180"/>
      <c r="P674" s="180"/>
      <c r="Q674" s="180"/>
      <c r="R674" s="180"/>
      <c r="S674" s="180"/>
    </row>
    <row r="675" spans="1:19" ht="16.5" customHeight="1">
      <c r="A675" s="180"/>
      <c r="B675" s="180"/>
      <c r="C675" s="180"/>
      <c r="D675" s="180"/>
      <c r="E675" s="307"/>
      <c r="F675" s="307"/>
      <c r="G675" s="296"/>
      <c r="H675" s="308"/>
      <c r="J675" s="296"/>
      <c r="L675" s="180"/>
      <c r="M675" s="180"/>
      <c r="O675" s="180"/>
      <c r="P675" s="180"/>
      <c r="Q675" s="180"/>
      <c r="R675" s="180"/>
      <c r="S675" s="180"/>
    </row>
    <row r="676" spans="1:19" ht="16.5" customHeight="1">
      <c r="A676" s="180"/>
      <c r="B676" s="180"/>
      <c r="C676" s="180"/>
      <c r="D676" s="180"/>
      <c r="E676" s="307"/>
      <c r="F676" s="307"/>
      <c r="G676" s="296"/>
      <c r="H676" s="308"/>
      <c r="J676" s="296"/>
      <c r="L676" s="180"/>
      <c r="M676" s="180"/>
      <c r="O676" s="180"/>
      <c r="P676" s="180"/>
      <c r="Q676" s="180"/>
      <c r="R676" s="180"/>
      <c r="S676" s="180"/>
    </row>
    <row r="677" spans="1:19" ht="16.5" customHeight="1">
      <c r="A677" s="180"/>
      <c r="B677" s="180"/>
      <c r="C677" s="180"/>
      <c r="D677" s="180"/>
      <c r="E677" s="307"/>
      <c r="F677" s="307"/>
      <c r="G677" s="296"/>
      <c r="H677" s="308"/>
      <c r="J677" s="296"/>
      <c r="L677" s="180"/>
      <c r="M677" s="180"/>
      <c r="O677" s="180"/>
      <c r="P677" s="180"/>
      <c r="Q677" s="180"/>
      <c r="R677" s="180"/>
      <c r="S677" s="180"/>
    </row>
    <row r="678" spans="1:19" ht="16.5" customHeight="1">
      <c r="A678" s="180"/>
      <c r="B678" s="180"/>
      <c r="C678" s="180"/>
      <c r="D678" s="180"/>
      <c r="E678" s="307"/>
      <c r="F678" s="307"/>
      <c r="G678" s="296"/>
      <c r="H678" s="308"/>
      <c r="J678" s="296"/>
      <c r="L678" s="180"/>
      <c r="M678" s="180"/>
      <c r="O678" s="180"/>
      <c r="P678" s="180"/>
      <c r="Q678" s="180"/>
      <c r="R678" s="180"/>
      <c r="S678" s="180"/>
    </row>
    <row r="679" spans="1:19" ht="16.5" customHeight="1">
      <c r="A679" s="180"/>
      <c r="B679" s="180"/>
      <c r="C679" s="180"/>
      <c r="D679" s="180"/>
      <c r="E679" s="307"/>
      <c r="F679" s="307"/>
      <c r="G679" s="296"/>
      <c r="H679" s="308"/>
      <c r="J679" s="296"/>
      <c r="L679" s="180"/>
      <c r="M679" s="180"/>
      <c r="O679" s="180"/>
      <c r="P679" s="180"/>
      <c r="Q679" s="180"/>
      <c r="R679" s="180"/>
      <c r="S679" s="180"/>
    </row>
    <row r="680" spans="1:19" ht="16.5" customHeight="1">
      <c r="A680" s="180"/>
      <c r="B680" s="180"/>
      <c r="C680" s="180"/>
      <c r="D680" s="180"/>
      <c r="E680" s="307"/>
      <c r="F680" s="307"/>
      <c r="G680" s="296"/>
      <c r="H680" s="308"/>
      <c r="J680" s="296"/>
      <c r="L680" s="180"/>
      <c r="M680" s="180"/>
      <c r="O680" s="180"/>
      <c r="P680" s="180"/>
      <c r="Q680" s="180"/>
      <c r="R680" s="180"/>
      <c r="S680" s="180"/>
    </row>
    <row r="681" spans="1:19" ht="16.5" customHeight="1">
      <c r="A681" s="180"/>
      <c r="B681" s="180"/>
      <c r="C681" s="180"/>
      <c r="D681" s="180"/>
      <c r="E681" s="307"/>
      <c r="F681" s="307"/>
      <c r="G681" s="296"/>
      <c r="H681" s="308"/>
      <c r="J681" s="296"/>
      <c r="L681" s="180"/>
      <c r="M681" s="180"/>
      <c r="O681" s="180"/>
      <c r="P681" s="180"/>
      <c r="Q681" s="180"/>
      <c r="R681" s="180"/>
      <c r="S681" s="180"/>
    </row>
    <row r="682" spans="1:19" ht="16.5" customHeight="1">
      <c r="A682" s="180"/>
      <c r="B682" s="180"/>
      <c r="C682" s="180"/>
      <c r="D682" s="180"/>
      <c r="E682" s="307"/>
      <c r="F682" s="307"/>
      <c r="G682" s="296"/>
      <c r="H682" s="308"/>
      <c r="J682" s="296"/>
      <c r="L682" s="180"/>
      <c r="M682" s="180"/>
      <c r="O682" s="180"/>
      <c r="P682" s="180"/>
      <c r="Q682" s="180"/>
      <c r="R682" s="180"/>
      <c r="S682" s="180"/>
    </row>
    <row r="683" spans="1:19" ht="16.5" customHeight="1">
      <c r="A683" s="180"/>
      <c r="B683" s="180"/>
      <c r="C683" s="180"/>
      <c r="D683" s="180"/>
      <c r="E683" s="307"/>
      <c r="F683" s="307"/>
      <c r="G683" s="296"/>
      <c r="H683" s="308"/>
      <c r="J683" s="296"/>
      <c r="L683" s="180"/>
      <c r="M683" s="180"/>
      <c r="O683" s="180"/>
      <c r="P683" s="180"/>
      <c r="Q683" s="180"/>
      <c r="R683" s="180"/>
      <c r="S683" s="180"/>
    </row>
    <row r="684" spans="1:19" ht="16.5" customHeight="1">
      <c r="A684" s="180"/>
      <c r="B684" s="180"/>
      <c r="C684" s="180"/>
      <c r="D684" s="180"/>
      <c r="E684" s="307"/>
      <c r="F684" s="307"/>
      <c r="G684" s="296"/>
      <c r="H684" s="308"/>
      <c r="J684" s="296"/>
      <c r="L684" s="180"/>
      <c r="M684" s="180"/>
      <c r="O684" s="180"/>
      <c r="P684" s="180"/>
      <c r="Q684" s="180"/>
      <c r="R684" s="180"/>
      <c r="S684" s="180"/>
    </row>
    <row r="685" spans="1:19" ht="16.5" customHeight="1">
      <c r="A685" s="180"/>
      <c r="B685" s="180"/>
      <c r="C685" s="180"/>
      <c r="D685" s="180"/>
      <c r="E685" s="307"/>
      <c r="F685" s="307"/>
      <c r="G685" s="296"/>
      <c r="H685" s="308"/>
      <c r="J685" s="296"/>
      <c r="L685" s="180"/>
      <c r="M685" s="180"/>
      <c r="O685" s="180"/>
      <c r="P685" s="180"/>
      <c r="Q685" s="180"/>
      <c r="R685" s="180"/>
      <c r="S685" s="180"/>
    </row>
    <row r="686" spans="1:19" ht="16.5" customHeight="1">
      <c r="A686" s="180"/>
      <c r="B686" s="180"/>
      <c r="C686" s="180"/>
      <c r="D686" s="180"/>
      <c r="E686" s="307"/>
      <c r="F686" s="307"/>
      <c r="G686" s="296"/>
      <c r="H686" s="308"/>
      <c r="J686" s="296"/>
      <c r="L686" s="180"/>
      <c r="M686" s="180"/>
      <c r="O686" s="180"/>
      <c r="P686" s="180"/>
      <c r="Q686" s="180"/>
      <c r="R686" s="180"/>
      <c r="S686" s="180"/>
    </row>
    <row r="687" spans="1:19" ht="16.5" customHeight="1">
      <c r="A687" s="180"/>
      <c r="B687" s="180"/>
      <c r="C687" s="180"/>
      <c r="D687" s="180"/>
      <c r="E687" s="307"/>
      <c r="F687" s="307"/>
      <c r="G687" s="296"/>
      <c r="H687" s="308"/>
      <c r="J687" s="296"/>
      <c r="L687" s="180"/>
      <c r="M687" s="180"/>
      <c r="O687" s="180"/>
      <c r="P687" s="180"/>
      <c r="Q687" s="180"/>
      <c r="R687" s="180"/>
      <c r="S687" s="180"/>
    </row>
    <row r="688" spans="1:19" ht="16.5" customHeight="1">
      <c r="A688" s="180"/>
      <c r="B688" s="180"/>
      <c r="C688" s="180"/>
      <c r="D688" s="180"/>
      <c r="E688" s="307"/>
      <c r="F688" s="307"/>
      <c r="G688" s="296"/>
      <c r="H688" s="308"/>
      <c r="J688" s="296"/>
      <c r="L688" s="180"/>
      <c r="M688" s="180"/>
      <c r="O688" s="180"/>
      <c r="P688" s="180"/>
      <c r="Q688" s="180"/>
      <c r="R688" s="180"/>
      <c r="S688" s="180"/>
    </row>
    <row r="689" spans="1:19" ht="16.5" customHeight="1">
      <c r="A689" s="180"/>
      <c r="B689" s="180"/>
      <c r="C689" s="180"/>
      <c r="D689" s="180"/>
      <c r="E689" s="307"/>
      <c r="F689" s="307"/>
      <c r="G689" s="296"/>
      <c r="H689" s="308"/>
      <c r="J689" s="296"/>
      <c r="L689" s="180"/>
      <c r="M689" s="180"/>
      <c r="O689" s="180"/>
      <c r="P689" s="180"/>
      <c r="Q689" s="180"/>
      <c r="R689" s="180"/>
      <c r="S689" s="180"/>
    </row>
    <row r="690" spans="1:19" ht="16.5" customHeight="1">
      <c r="A690" s="180"/>
      <c r="B690" s="180"/>
      <c r="C690" s="180"/>
      <c r="D690" s="180"/>
      <c r="E690" s="307"/>
      <c r="F690" s="307"/>
      <c r="G690" s="296"/>
      <c r="H690" s="308"/>
      <c r="J690" s="296"/>
      <c r="L690" s="180"/>
      <c r="M690" s="180"/>
      <c r="O690" s="180"/>
      <c r="P690" s="180"/>
      <c r="Q690" s="180"/>
      <c r="R690" s="180"/>
      <c r="S690" s="180"/>
    </row>
    <row r="691" spans="1:19" ht="16.5" customHeight="1">
      <c r="A691" s="180"/>
      <c r="B691" s="180"/>
      <c r="C691" s="180"/>
      <c r="D691" s="180"/>
      <c r="E691" s="307"/>
      <c r="F691" s="307"/>
      <c r="G691" s="296"/>
      <c r="H691" s="308"/>
      <c r="J691" s="296"/>
      <c r="L691" s="180"/>
      <c r="M691" s="180"/>
      <c r="O691" s="180"/>
      <c r="P691" s="180"/>
      <c r="Q691" s="180"/>
      <c r="R691" s="180"/>
      <c r="S691" s="180"/>
    </row>
    <row r="692" spans="1:19" ht="16.5" customHeight="1">
      <c r="A692" s="180"/>
      <c r="B692" s="180"/>
      <c r="C692" s="180"/>
      <c r="D692" s="180"/>
      <c r="E692" s="307"/>
      <c r="F692" s="307"/>
      <c r="G692" s="296"/>
      <c r="H692" s="308"/>
      <c r="J692" s="296"/>
      <c r="L692" s="180"/>
      <c r="M692" s="180"/>
      <c r="O692" s="180"/>
      <c r="P692" s="180"/>
      <c r="Q692" s="180"/>
      <c r="R692" s="180"/>
      <c r="S692" s="180"/>
    </row>
    <row r="693" spans="1:19" ht="16.5" customHeight="1">
      <c r="A693" s="180"/>
      <c r="B693" s="180"/>
      <c r="C693" s="180"/>
      <c r="D693" s="180"/>
      <c r="E693" s="307"/>
      <c r="F693" s="307"/>
      <c r="G693" s="296"/>
      <c r="H693" s="308"/>
      <c r="J693" s="296"/>
      <c r="L693" s="180"/>
      <c r="M693" s="180"/>
      <c r="O693" s="180"/>
      <c r="P693" s="180"/>
      <c r="Q693" s="180"/>
      <c r="R693" s="180"/>
      <c r="S693" s="180"/>
    </row>
    <row r="694" spans="1:19" ht="16.5" customHeight="1">
      <c r="A694" s="180"/>
      <c r="B694" s="180"/>
      <c r="C694" s="180"/>
      <c r="D694" s="180"/>
      <c r="E694" s="307"/>
      <c r="F694" s="307"/>
      <c r="G694" s="296"/>
      <c r="H694" s="308"/>
      <c r="J694" s="296"/>
      <c r="L694" s="180"/>
      <c r="M694" s="180"/>
      <c r="O694" s="180"/>
      <c r="P694" s="180"/>
      <c r="Q694" s="180"/>
      <c r="R694" s="180"/>
      <c r="S694" s="180"/>
    </row>
    <row r="695" spans="1:19" ht="16.5" customHeight="1">
      <c r="A695" s="180"/>
      <c r="B695" s="180"/>
      <c r="C695" s="180"/>
      <c r="D695" s="180"/>
      <c r="E695" s="307"/>
      <c r="F695" s="307"/>
      <c r="G695" s="296"/>
      <c r="H695" s="308"/>
      <c r="J695" s="296"/>
      <c r="L695" s="180"/>
      <c r="M695" s="180"/>
      <c r="O695" s="180"/>
      <c r="P695" s="180"/>
      <c r="Q695" s="180"/>
      <c r="R695" s="180"/>
      <c r="S695" s="180"/>
    </row>
    <row r="696" spans="1:19" ht="16.5" customHeight="1">
      <c r="A696" s="180"/>
      <c r="B696" s="180"/>
      <c r="C696" s="180"/>
      <c r="D696" s="180"/>
      <c r="E696" s="307"/>
      <c r="F696" s="307"/>
      <c r="G696" s="296"/>
      <c r="H696" s="308"/>
      <c r="J696" s="296"/>
      <c r="L696" s="180"/>
      <c r="M696" s="180"/>
      <c r="O696" s="180"/>
      <c r="P696" s="180"/>
      <c r="Q696" s="180"/>
      <c r="R696" s="180"/>
      <c r="S696" s="180"/>
    </row>
    <row r="697" spans="1:19" ht="16.5" customHeight="1">
      <c r="A697" s="180"/>
      <c r="B697" s="180"/>
      <c r="C697" s="180"/>
      <c r="D697" s="180"/>
      <c r="E697" s="307"/>
      <c r="F697" s="307"/>
      <c r="G697" s="296"/>
      <c r="H697" s="308"/>
      <c r="J697" s="296"/>
      <c r="L697" s="180"/>
      <c r="M697" s="180"/>
      <c r="O697" s="180"/>
      <c r="P697" s="180"/>
      <c r="Q697" s="180"/>
      <c r="R697" s="180"/>
      <c r="S697" s="180"/>
    </row>
    <row r="698" spans="1:19" ht="16.5" customHeight="1">
      <c r="A698" s="180"/>
      <c r="B698" s="180"/>
      <c r="C698" s="180"/>
      <c r="D698" s="180"/>
      <c r="E698" s="307"/>
      <c r="F698" s="307"/>
      <c r="G698" s="296"/>
      <c r="H698" s="308"/>
      <c r="J698" s="296"/>
      <c r="L698" s="180"/>
      <c r="M698" s="180"/>
      <c r="O698" s="180"/>
      <c r="P698" s="180"/>
      <c r="Q698" s="180"/>
      <c r="R698" s="180"/>
      <c r="S698" s="180"/>
    </row>
    <row r="699" spans="1:19" ht="16.5" customHeight="1">
      <c r="A699" s="180"/>
      <c r="B699" s="180"/>
      <c r="C699" s="180"/>
      <c r="D699" s="180"/>
      <c r="E699" s="307"/>
      <c r="F699" s="307"/>
      <c r="G699" s="296"/>
      <c r="H699" s="308"/>
      <c r="J699" s="296"/>
      <c r="L699" s="180"/>
      <c r="M699" s="180"/>
      <c r="O699" s="180"/>
      <c r="P699" s="180"/>
      <c r="Q699" s="180"/>
      <c r="R699" s="180"/>
      <c r="S699" s="180"/>
    </row>
    <row r="700" spans="1:19" ht="16.5" customHeight="1">
      <c r="A700" s="180"/>
      <c r="B700" s="180"/>
      <c r="C700" s="180"/>
      <c r="D700" s="180"/>
      <c r="E700" s="307"/>
      <c r="F700" s="307"/>
      <c r="G700" s="296"/>
      <c r="H700" s="308"/>
      <c r="J700" s="296"/>
      <c r="L700" s="180"/>
      <c r="M700" s="180"/>
      <c r="O700" s="180"/>
      <c r="P700" s="180"/>
      <c r="Q700" s="180"/>
      <c r="R700" s="180"/>
      <c r="S700" s="180"/>
    </row>
    <row r="701" spans="1:19" ht="16.5" customHeight="1">
      <c r="A701" s="180"/>
      <c r="B701" s="180"/>
      <c r="C701" s="180"/>
      <c r="D701" s="180"/>
      <c r="E701" s="307"/>
      <c r="F701" s="307"/>
      <c r="G701" s="296"/>
      <c r="H701" s="308"/>
      <c r="J701" s="296"/>
      <c r="L701" s="180"/>
      <c r="M701" s="180"/>
      <c r="O701" s="180"/>
      <c r="P701" s="180"/>
      <c r="Q701" s="180"/>
      <c r="R701" s="180"/>
      <c r="S701" s="180"/>
    </row>
    <row r="702" spans="1:19" ht="16.5" customHeight="1">
      <c r="A702" s="180"/>
      <c r="B702" s="180"/>
      <c r="C702" s="180"/>
      <c r="D702" s="180"/>
      <c r="E702" s="307"/>
      <c r="F702" s="307"/>
      <c r="G702" s="296"/>
      <c r="H702" s="308"/>
      <c r="J702" s="296"/>
      <c r="L702" s="180"/>
      <c r="M702" s="180"/>
      <c r="O702" s="180"/>
      <c r="P702" s="180"/>
      <c r="Q702" s="180"/>
      <c r="R702" s="180"/>
      <c r="S702" s="180"/>
    </row>
    <row r="703" spans="1:19" ht="16.5" customHeight="1">
      <c r="A703" s="180"/>
      <c r="B703" s="180"/>
      <c r="C703" s="180"/>
      <c r="D703" s="180"/>
      <c r="E703" s="307"/>
      <c r="F703" s="307"/>
      <c r="G703" s="296"/>
      <c r="H703" s="308"/>
      <c r="J703" s="296"/>
      <c r="L703" s="180"/>
      <c r="M703" s="180"/>
      <c r="O703" s="180"/>
      <c r="P703" s="180"/>
      <c r="Q703" s="180"/>
      <c r="R703" s="180"/>
      <c r="S703" s="180"/>
    </row>
    <row r="704" spans="1:19" ht="16.5" customHeight="1">
      <c r="A704" s="180"/>
      <c r="B704" s="180"/>
      <c r="C704" s="180"/>
      <c r="D704" s="180"/>
      <c r="E704" s="307"/>
      <c r="F704" s="307"/>
      <c r="G704" s="296"/>
      <c r="H704" s="308"/>
      <c r="J704" s="296"/>
      <c r="L704" s="180"/>
      <c r="M704" s="180"/>
      <c r="O704" s="180"/>
      <c r="P704" s="180"/>
      <c r="Q704" s="180"/>
      <c r="R704" s="180"/>
      <c r="S704" s="180"/>
    </row>
    <row r="705" spans="1:19" ht="16.5" customHeight="1">
      <c r="A705" s="180"/>
      <c r="B705" s="180"/>
      <c r="C705" s="180"/>
      <c r="D705" s="180"/>
      <c r="E705" s="307"/>
      <c r="F705" s="307"/>
      <c r="G705" s="296"/>
      <c r="H705" s="308"/>
      <c r="J705" s="296"/>
      <c r="L705" s="180"/>
      <c r="M705" s="180"/>
      <c r="O705" s="180"/>
      <c r="P705" s="180"/>
      <c r="Q705" s="180"/>
      <c r="R705" s="180"/>
      <c r="S705" s="180"/>
    </row>
    <row r="706" spans="1:19" ht="16.5" customHeight="1">
      <c r="A706" s="180"/>
      <c r="B706" s="180"/>
      <c r="C706" s="180"/>
      <c r="D706" s="180"/>
      <c r="E706" s="307"/>
      <c r="F706" s="307"/>
      <c r="G706" s="296"/>
      <c r="H706" s="308"/>
      <c r="J706" s="296"/>
      <c r="L706" s="180"/>
      <c r="M706" s="180"/>
      <c r="O706" s="180"/>
      <c r="P706" s="180"/>
      <c r="Q706" s="180"/>
      <c r="R706" s="180"/>
      <c r="S706" s="180"/>
    </row>
    <row r="707" spans="1:19" ht="16.5" customHeight="1">
      <c r="A707" s="180"/>
      <c r="B707" s="180"/>
      <c r="C707" s="180"/>
      <c r="D707" s="180"/>
      <c r="E707" s="307"/>
      <c r="F707" s="307"/>
      <c r="G707" s="296"/>
      <c r="H707" s="308"/>
      <c r="J707" s="296"/>
      <c r="L707" s="180"/>
      <c r="M707" s="180"/>
      <c r="O707" s="180"/>
      <c r="P707" s="180"/>
      <c r="Q707" s="180"/>
      <c r="R707" s="180"/>
      <c r="S707" s="180"/>
    </row>
    <row r="708" spans="1:19" ht="16.5" customHeight="1">
      <c r="A708" s="180"/>
      <c r="B708" s="180"/>
      <c r="C708" s="180"/>
      <c r="D708" s="180"/>
      <c r="E708" s="307"/>
      <c r="F708" s="307"/>
      <c r="G708" s="296"/>
      <c r="H708" s="308"/>
      <c r="J708" s="296"/>
      <c r="L708" s="180"/>
      <c r="M708" s="180"/>
      <c r="O708" s="180"/>
      <c r="P708" s="180"/>
      <c r="Q708" s="180"/>
      <c r="R708" s="180"/>
      <c r="S708" s="180"/>
    </row>
    <row r="709" spans="1:19" ht="16.5" customHeight="1">
      <c r="A709" s="180"/>
      <c r="B709" s="180"/>
      <c r="C709" s="180"/>
      <c r="D709" s="180"/>
      <c r="E709" s="307"/>
      <c r="F709" s="307"/>
      <c r="G709" s="296"/>
      <c r="H709" s="308"/>
      <c r="J709" s="296"/>
      <c r="L709" s="180"/>
      <c r="M709" s="180"/>
      <c r="O709" s="180"/>
      <c r="P709" s="180"/>
      <c r="Q709" s="180"/>
      <c r="R709" s="180"/>
      <c r="S709" s="180"/>
    </row>
    <row r="710" spans="1:19" ht="16.5" customHeight="1">
      <c r="A710" s="180"/>
      <c r="B710" s="180"/>
      <c r="C710" s="180"/>
      <c r="D710" s="180"/>
      <c r="E710" s="307"/>
      <c r="F710" s="307"/>
      <c r="G710" s="296"/>
      <c r="H710" s="308"/>
      <c r="J710" s="296"/>
      <c r="L710" s="180"/>
      <c r="M710" s="180"/>
      <c r="O710" s="180"/>
      <c r="P710" s="180"/>
      <c r="Q710" s="180"/>
      <c r="R710" s="180"/>
      <c r="S710" s="180"/>
    </row>
    <row r="711" spans="1:19" ht="16.5" customHeight="1">
      <c r="A711" s="180"/>
      <c r="B711" s="180"/>
      <c r="C711" s="180"/>
      <c r="D711" s="180"/>
      <c r="E711" s="307"/>
      <c r="F711" s="307"/>
      <c r="G711" s="296"/>
      <c r="H711" s="308"/>
      <c r="J711" s="296"/>
      <c r="L711" s="180"/>
      <c r="M711" s="180"/>
      <c r="O711" s="180"/>
      <c r="P711" s="180"/>
      <c r="Q711" s="180"/>
      <c r="R711" s="180"/>
      <c r="S711" s="180"/>
    </row>
    <row r="712" spans="1:19" ht="16.5" customHeight="1">
      <c r="A712" s="180"/>
      <c r="B712" s="180"/>
      <c r="C712" s="180"/>
      <c r="D712" s="180"/>
      <c r="E712" s="307"/>
      <c r="F712" s="307"/>
      <c r="G712" s="296"/>
      <c r="H712" s="308"/>
      <c r="J712" s="296"/>
      <c r="L712" s="180"/>
      <c r="M712" s="180"/>
      <c r="O712" s="180"/>
      <c r="P712" s="180"/>
      <c r="Q712" s="180"/>
      <c r="R712" s="180"/>
      <c r="S712" s="180"/>
    </row>
    <row r="713" spans="1:19" ht="16.5" customHeight="1">
      <c r="A713" s="180"/>
      <c r="B713" s="180"/>
      <c r="C713" s="180"/>
      <c r="D713" s="180"/>
      <c r="E713" s="307"/>
      <c r="F713" s="307"/>
      <c r="G713" s="296"/>
      <c r="H713" s="308"/>
      <c r="J713" s="296"/>
      <c r="L713" s="180"/>
      <c r="M713" s="180"/>
      <c r="O713" s="180"/>
      <c r="P713" s="180"/>
      <c r="Q713" s="180"/>
      <c r="R713" s="180"/>
      <c r="S713" s="180"/>
    </row>
    <row r="714" spans="1:19" ht="16.5" customHeight="1">
      <c r="A714" s="180"/>
      <c r="B714" s="180"/>
      <c r="C714" s="180"/>
      <c r="D714" s="180"/>
      <c r="E714" s="307"/>
      <c r="F714" s="307"/>
      <c r="G714" s="296"/>
      <c r="H714" s="308"/>
      <c r="J714" s="296"/>
      <c r="L714" s="180"/>
      <c r="M714" s="180"/>
      <c r="O714" s="180"/>
      <c r="P714" s="180"/>
      <c r="Q714" s="180"/>
      <c r="R714" s="180"/>
      <c r="S714" s="180"/>
    </row>
    <row r="715" spans="1:19" ht="16.5" customHeight="1">
      <c r="A715" s="180"/>
      <c r="B715" s="180"/>
      <c r="C715" s="180"/>
      <c r="D715" s="180"/>
      <c r="E715" s="307"/>
      <c r="F715" s="307"/>
      <c r="G715" s="296"/>
      <c r="H715" s="308"/>
      <c r="J715" s="296"/>
      <c r="L715" s="180"/>
      <c r="M715" s="180"/>
      <c r="O715" s="180"/>
      <c r="P715" s="180"/>
      <c r="Q715" s="180"/>
      <c r="R715" s="180"/>
      <c r="S715" s="180"/>
    </row>
    <row r="716" spans="1:19" ht="16.5" customHeight="1">
      <c r="A716" s="180"/>
      <c r="B716" s="180"/>
      <c r="C716" s="180"/>
      <c r="D716" s="180"/>
      <c r="E716" s="307"/>
      <c r="F716" s="307"/>
      <c r="G716" s="296"/>
      <c r="H716" s="308"/>
      <c r="J716" s="296"/>
      <c r="L716" s="180"/>
      <c r="M716" s="180"/>
      <c r="O716" s="180"/>
      <c r="P716" s="180"/>
      <c r="Q716" s="180"/>
      <c r="R716" s="180"/>
      <c r="S716" s="180"/>
    </row>
    <row r="717" spans="1:19" ht="16.5" customHeight="1">
      <c r="A717" s="180"/>
      <c r="B717" s="180"/>
      <c r="C717" s="180"/>
      <c r="D717" s="180"/>
      <c r="E717" s="307"/>
      <c r="F717" s="307"/>
      <c r="G717" s="296"/>
      <c r="H717" s="308"/>
      <c r="J717" s="296"/>
      <c r="L717" s="180"/>
      <c r="M717" s="180"/>
      <c r="O717" s="180"/>
      <c r="P717" s="180"/>
      <c r="Q717" s="180"/>
      <c r="R717" s="180"/>
      <c r="S717" s="180"/>
    </row>
    <row r="718" spans="1:19" ht="16.5" customHeight="1">
      <c r="A718" s="180"/>
      <c r="B718" s="180"/>
      <c r="C718" s="180"/>
      <c r="D718" s="180"/>
      <c r="E718" s="307"/>
      <c r="F718" s="307"/>
      <c r="G718" s="296"/>
      <c r="H718" s="308"/>
      <c r="J718" s="296"/>
      <c r="L718" s="180"/>
      <c r="M718" s="180"/>
      <c r="O718" s="180"/>
      <c r="P718" s="180"/>
      <c r="Q718" s="180"/>
      <c r="R718" s="180"/>
      <c r="S718" s="180"/>
    </row>
    <row r="719" spans="1:19" ht="16.5" customHeight="1">
      <c r="A719" s="180"/>
      <c r="B719" s="180"/>
      <c r="C719" s="180"/>
      <c r="D719" s="180"/>
      <c r="E719" s="307"/>
      <c r="F719" s="307"/>
      <c r="G719" s="296"/>
      <c r="H719" s="308"/>
      <c r="J719" s="296"/>
      <c r="L719" s="180"/>
      <c r="M719" s="180"/>
      <c r="O719" s="180"/>
      <c r="P719" s="180"/>
      <c r="Q719" s="180"/>
      <c r="R719" s="180"/>
      <c r="S719" s="180"/>
    </row>
    <row r="720" spans="1:19" ht="16.5" customHeight="1">
      <c r="A720" s="180"/>
      <c r="B720" s="180"/>
      <c r="C720" s="180"/>
      <c r="D720" s="180"/>
      <c r="E720" s="307"/>
      <c r="F720" s="307"/>
      <c r="G720" s="296"/>
      <c r="H720" s="308"/>
      <c r="J720" s="296"/>
      <c r="L720" s="180"/>
      <c r="M720" s="180"/>
      <c r="O720" s="180"/>
      <c r="P720" s="180"/>
      <c r="Q720" s="180"/>
      <c r="R720" s="180"/>
      <c r="S720" s="180"/>
    </row>
    <row r="721" spans="1:19" ht="16.5" customHeight="1">
      <c r="A721" s="180"/>
      <c r="B721" s="180"/>
      <c r="C721" s="180"/>
      <c r="D721" s="180"/>
      <c r="E721" s="307"/>
      <c r="F721" s="307"/>
      <c r="G721" s="296"/>
      <c r="H721" s="308"/>
      <c r="J721" s="296"/>
      <c r="L721" s="180"/>
      <c r="M721" s="180"/>
      <c r="O721" s="180"/>
      <c r="P721" s="180"/>
      <c r="Q721" s="180"/>
      <c r="R721" s="180"/>
      <c r="S721" s="180"/>
    </row>
    <row r="722" spans="1:19" ht="16.5" customHeight="1">
      <c r="A722" s="180"/>
      <c r="B722" s="180"/>
      <c r="C722" s="180"/>
      <c r="D722" s="180"/>
      <c r="E722" s="307"/>
      <c r="F722" s="307"/>
      <c r="G722" s="296"/>
      <c r="H722" s="308"/>
      <c r="J722" s="296"/>
      <c r="L722" s="180"/>
      <c r="M722" s="180"/>
      <c r="O722" s="180"/>
      <c r="P722" s="180"/>
      <c r="Q722" s="180"/>
      <c r="R722" s="180"/>
      <c r="S722" s="180"/>
    </row>
    <row r="723" spans="1:19" ht="16.5" customHeight="1">
      <c r="A723" s="180"/>
      <c r="B723" s="180"/>
      <c r="C723" s="180"/>
      <c r="D723" s="180"/>
      <c r="E723" s="307"/>
      <c r="F723" s="307"/>
      <c r="G723" s="296"/>
      <c r="H723" s="308"/>
      <c r="J723" s="296"/>
      <c r="L723" s="180"/>
      <c r="M723" s="180"/>
      <c r="O723" s="180"/>
      <c r="P723" s="180"/>
      <c r="Q723" s="180"/>
      <c r="R723" s="180"/>
      <c r="S723" s="180"/>
    </row>
    <row r="724" spans="1:19" ht="16.5" customHeight="1">
      <c r="A724" s="180"/>
      <c r="B724" s="180"/>
      <c r="C724" s="180"/>
      <c r="D724" s="180"/>
      <c r="E724" s="307"/>
      <c r="F724" s="307"/>
      <c r="G724" s="296"/>
      <c r="H724" s="308"/>
      <c r="J724" s="296"/>
      <c r="L724" s="180"/>
      <c r="M724" s="180"/>
      <c r="O724" s="180"/>
      <c r="P724" s="180"/>
      <c r="Q724" s="180"/>
      <c r="R724" s="180"/>
      <c r="S724" s="180"/>
    </row>
    <row r="725" spans="1:19" ht="16.5" customHeight="1">
      <c r="A725" s="180"/>
      <c r="B725" s="180"/>
      <c r="C725" s="180"/>
      <c r="D725" s="180"/>
      <c r="E725" s="307"/>
      <c r="F725" s="307"/>
      <c r="G725" s="296"/>
      <c r="H725" s="308"/>
      <c r="J725" s="296"/>
      <c r="L725" s="180"/>
      <c r="M725" s="180"/>
      <c r="O725" s="180"/>
      <c r="P725" s="180"/>
      <c r="Q725" s="180"/>
      <c r="R725" s="180"/>
      <c r="S725" s="180"/>
    </row>
    <row r="726" spans="1:19" ht="16.5" customHeight="1">
      <c r="A726" s="180"/>
      <c r="B726" s="180"/>
      <c r="C726" s="180"/>
      <c r="D726" s="180"/>
      <c r="E726" s="307"/>
      <c r="F726" s="307"/>
      <c r="G726" s="296"/>
      <c r="H726" s="308"/>
      <c r="J726" s="296"/>
      <c r="L726" s="180"/>
      <c r="M726" s="180"/>
      <c r="O726" s="180"/>
      <c r="P726" s="180"/>
      <c r="Q726" s="180"/>
      <c r="R726" s="180"/>
      <c r="S726" s="180"/>
    </row>
    <row r="727" spans="1:19" ht="16.5" customHeight="1">
      <c r="A727" s="180"/>
      <c r="B727" s="180"/>
      <c r="C727" s="180"/>
      <c r="D727" s="180"/>
      <c r="E727" s="307"/>
      <c r="F727" s="307"/>
      <c r="G727" s="296"/>
      <c r="H727" s="308"/>
      <c r="J727" s="296"/>
      <c r="L727" s="180"/>
      <c r="M727" s="180"/>
      <c r="O727" s="180"/>
      <c r="P727" s="180"/>
      <c r="Q727" s="180"/>
      <c r="R727" s="180"/>
      <c r="S727" s="180"/>
    </row>
    <row r="728" spans="1:19" ht="16.5" customHeight="1">
      <c r="A728" s="180"/>
      <c r="B728" s="180"/>
      <c r="C728" s="180"/>
      <c r="D728" s="180"/>
      <c r="E728" s="307"/>
      <c r="F728" s="307"/>
      <c r="G728" s="296"/>
      <c r="H728" s="308"/>
      <c r="J728" s="296"/>
      <c r="L728" s="180"/>
      <c r="M728" s="180"/>
      <c r="O728" s="180"/>
      <c r="P728" s="180"/>
      <c r="Q728" s="180"/>
      <c r="R728" s="180"/>
      <c r="S728" s="180"/>
    </row>
    <row r="729" spans="1:19" ht="16.5" customHeight="1">
      <c r="A729" s="180"/>
      <c r="B729" s="180"/>
      <c r="C729" s="180"/>
      <c r="D729" s="180"/>
      <c r="E729" s="307"/>
      <c r="F729" s="307"/>
      <c r="G729" s="296"/>
      <c r="H729" s="308"/>
      <c r="J729" s="296"/>
      <c r="L729" s="180"/>
      <c r="M729" s="180"/>
      <c r="O729" s="180"/>
      <c r="P729" s="180"/>
      <c r="Q729" s="180"/>
      <c r="R729" s="180"/>
      <c r="S729" s="180"/>
    </row>
    <row r="730" spans="1:19" ht="16.5" customHeight="1">
      <c r="A730" s="180"/>
      <c r="B730" s="180"/>
      <c r="C730" s="180"/>
      <c r="D730" s="180"/>
      <c r="E730" s="307"/>
      <c r="F730" s="307"/>
      <c r="G730" s="296"/>
      <c r="H730" s="308"/>
      <c r="J730" s="296"/>
      <c r="L730" s="180"/>
      <c r="M730" s="180"/>
      <c r="O730" s="180"/>
      <c r="P730" s="180"/>
      <c r="Q730" s="180"/>
      <c r="R730" s="180"/>
      <c r="S730" s="180"/>
    </row>
    <row r="731" spans="1:19" ht="16.5" customHeight="1">
      <c r="A731" s="180"/>
      <c r="B731" s="180"/>
      <c r="C731" s="180"/>
      <c r="D731" s="180"/>
      <c r="E731" s="307"/>
      <c r="F731" s="307"/>
      <c r="G731" s="296"/>
      <c r="H731" s="308"/>
      <c r="J731" s="296"/>
      <c r="L731" s="180"/>
      <c r="M731" s="180"/>
      <c r="O731" s="180"/>
      <c r="P731" s="180"/>
      <c r="Q731" s="180"/>
      <c r="R731" s="180"/>
      <c r="S731" s="180"/>
    </row>
    <row r="732" spans="1:19" ht="16.5" customHeight="1">
      <c r="A732" s="180"/>
      <c r="B732" s="180"/>
      <c r="C732" s="180"/>
      <c r="D732" s="180"/>
      <c r="E732" s="307"/>
      <c r="F732" s="307"/>
      <c r="G732" s="296"/>
      <c r="H732" s="308"/>
      <c r="J732" s="296"/>
      <c r="L732" s="180"/>
      <c r="M732" s="180"/>
      <c r="O732" s="180"/>
      <c r="P732" s="180"/>
      <c r="Q732" s="180"/>
      <c r="R732" s="180"/>
      <c r="S732" s="180"/>
    </row>
    <row r="733" spans="1:19" ht="16.5" customHeight="1">
      <c r="A733" s="180"/>
      <c r="B733" s="180"/>
      <c r="C733" s="180"/>
      <c r="D733" s="180"/>
      <c r="E733" s="307"/>
      <c r="F733" s="307"/>
      <c r="G733" s="296"/>
      <c r="H733" s="308"/>
      <c r="J733" s="296"/>
      <c r="L733" s="180"/>
      <c r="M733" s="180"/>
      <c r="O733" s="180"/>
      <c r="P733" s="180"/>
      <c r="Q733" s="180"/>
      <c r="R733" s="180"/>
      <c r="S733" s="180"/>
    </row>
    <row r="734" spans="1:19" ht="16.5" customHeight="1">
      <c r="A734" s="180"/>
      <c r="B734" s="180"/>
      <c r="C734" s="180"/>
      <c r="D734" s="180"/>
      <c r="E734" s="307"/>
      <c r="F734" s="307"/>
      <c r="G734" s="296"/>
      <c r="H734" s="308"/>
      <c r="J734" s="296"/>
      <c r="L734" s="180"/>
      <c r="M734" s="180"/>
      <c r="O734" s="180"/>
      <c r="P734" s="180"/>
      <c r="Q734" s="180"/>
      <c r="R734" s="180"/>
      <c r="S734" s="180"/>
    </row>
    <row r="735" spans="1:19" ht="16.5" customHeight="1">
      <c r="A735" s="180"/>
      <c r="B735" s="180"/>
      <c r="C735" s="180"/>
      <c r="D735" s="180"/>
      <c r="E735" s="307"/>
      <c r="F735" s="307"/>
      <c r="G735" s="296"/>
      <c r="H735" s="308"/>
      <c r="J735" s="296"/>
      <c r="L735" s="180"/>
      <c r="M735" s="180"/>
      <c r="O735" s="180"/>
      <c r="P735" s="180"/>
      <c r="Q735" s="180"/>
      <c r="R735" s="180"/>
      <c r="S735" s="180"/>
    </row>
    <row r="736" spans="1:19" ht="16.5" customHeight="1">
      <c r="A736" s="180"/>
      <c r="B736" s="180"/>
      <c r="C736" s="180"/>
      <c r="D736" s="180"/>
      <c r="E736" s="307"/>
      <c r="F736" s="307"/>
      <c r="G736" s="296"/>
      <c r="H736" s="308"/>
      <c r="J736" s="296"/>
      <c r="L736" s="180"/>
      <c r="M736" s="180"/>
      <c r="O736" s="180"/>
      <c r="P736" s="180"/>
      <c r="Q736" s="180"/>
      <c r="R736" s="180"/>
      <c r="S736" s="180"/>
    </row>
    <row r="737" spans="1:19" ht="16.5" customHeight="1">
      <c r="A737" s="180"/>
      <c r="B737" s="180"/>
      <c r="C737" s="180"/>
      <c r="D737" s="180"/>
      <c r="E737" s="307"/>
      <c r="F737" s="307"/>
      <c r="G737" s="296"/>
      <c r="H737" s="308"/>
      <c r="J737" s="296"/>
      <c r="L737" s="180"/>
      <c r="M737" s="180"/>
      <c r="O737" s="180"/>
      <c r="P737" s="180"/>
      <c r="Q737" s="180"/>
      <c r="R737" s="180"/>
      <c r="S737" s="180"/>
    </row>
    <row r="738" spans="1:19" ht="16.5" customHeight="1">
      <c r="A738" s="180"/>
      <c r="B738" s="180"/>
      <c r="C738" s="180"/>
      <c r="D738" s="180"/>
      <c r="E738" s="307"/>
      <c r="F738" s="307"/>
      <c r="G738" s="296"/>
      <c r="H738" s="308"/>
      <c r="J738" s="296"/>
      <c r="L738" s="180"/>
      <c r="M738" s="180"/>
      <c r="O738" s="180"/>
      <c r="P738" s="180"/>
      <c r="Q738" s="180"/>
      <c r="R738" s="180"/>
      <c r="S738" s="180"/>
    </row>
    <row r="739" spans="1:19" ht="16.5" customHeight="1">
      <c r="A739" s="180"/>
      <c r="B739" s="180"/>
      <c r="C739" s="180"/>
      <c r="D739" s="180"/>
      <c r="E739" s="307"/>
      <c r="F739" s="307"/>
      <c r="G739" s="296"/>
      <c r="H739" s="308"/>
      <c r="J739" s="296"/>
      <c r="L739" s="180"/>
      <c r="M739" s="180"/>
      <c r="O739" s="180"/>
      <c r="P739" s="180"/>
      <c r="Q739" s="180"/>
      <c r="R739" s="180"/>
      <c r="S739" s="180"/>
    </row>
    <row r="740" spans="1:19" ht="16.5" customHeight="1">
      <c r="A740" s="180"/>
      <c r="B740" s="180"/>
      <c r="C740" s="180"/>
      <c r="D740" s="180"/>
      <c r="E740" s="307"/>
      <c r="F740" s="307"/>
      <c r="G740" s="296"/>
      <c r="H740" s="308"/>
      <c r="J740" s="296"/>
      <c r="L740" s="180"/>
      <c r="M740" s="180"/>
      <c r="O740" s="180"/>
      <c r="P740" s="180"/>
      <c r="Q740" s="180"/>
      <c r="R740" s="180"/>
      <c r="S740" s="180"/>
    </row>
    <row r="741" spans="1:19" ht="16.5" customHeight="1">
      <c r="A741" s="180"/>
      <c r="B741" s="180"/>
      <c r="C741" s="180"/>
      <c r="D741" s="180"/>
      <c r="E741" s="307"/>
      <c r="F741" s="307"/>
      <c r="G741" s="296"/>
      <c r="H741" s="308"/>
      <c r="J741" s="296"/>
      <c r="L741" s="180"/>
      <c r="M741" s="180"/>
      <c r="O741" s="180"/>
      <c r="P741" s="180"/>
      <c r="Q741" s="180"/>
      <c r="R741" s="180"/>
      <c r="S741" s="180"/>
    </row>
    <row r="742" spans="1:19" ht="16.5" customHeight="1">
      <c r="A742" s="180"/>
      <c r="B742" s="180"/>
      <c r="C742" s="180"/>
      <c r="D742" s="180"/>
      <c r="E742" s="307"/>
      <c r="F742" s="307"/>
      <c r="G742" s="296"/>
      <c r="H742" s="308"/>
      <c r="J742" s="296"/>
      <c r="L742" s="180"/>
      <c r="M742" s="180"/>
      <c r="O742" s="180"/>
      <c r="P742" s="180"/>
      <c r="Q742" s="180"/>
      <c r="R742" s="180"/>
      <c r="S742" s="180"/>
    </row>
    <row r="743" spans="1:19" ht="16.5" customHeight="1">
      <c r="A743" s="180"/>
      <c r="B743" s="180"/>
      <c r="C743" s="180"/>
      <c r="D743" s="180"/>
      <c r="E743" s="307"/>
      <c r="F743" s="307"/>
      <c r="G743" s="296"/>
      <c r="H743" s="308"/>
      <c r="J743" s="296"/>
      <c r="L743" s="180"/>
      <c r="M743" s="180"/>
      <c r="O743" s="180"/>
      <c r="P743" s="180"/>
      <c r="Q743" s="180"/>
      <c r="R743" s="180"/>
      <c r="S743" s="180"/>
    </row>
    <row r="744" spans="1:19" ht="16.5" customHeight="1">
      <c r="A744" s="180"/>
      <c r="B744" s="180"/>
      <c r="C744" s="180"/>
      <c r="D744" s="180"/>
      <c r="E744" s="307"/>
      <c r="F744" s="307"/>
      <c r="G744" s="296"/>
      <c r="H744" s="308"/>
      <c r="J744" s="296"/>
      <c r="L744" s="180"/>
      <c r="M744" s="180"/>
      <c r="O744" s="180"/>
      <c r="P744" s="180"/>
      <c r="Q744" s="180"/>
      <c r="R744" s="180"/>
      <c r="S744" s="180"/>
    </row>
    <row r="745" spans="1:19" ht="16.5" customHeight="1">
      <c r="A745" s="180"/>
      <c r="B745" s="180"/>
      <c r="C745" s="180"/>
      <c r="D745" s="180"/>
      <c r="E745" s="307"/>
      <c r="F745" s="307"/>
      <c r="G745" s="296"/>
      <c r="H745" s="308"/>
      <c r="J745" s="296"/>
      <c r="L745" s="180"/>
      <c r="M745" s="180"/>
      <c r="O745" s="180"/>
      <c r="P745" s="180"/>
      <c r="Q745" s="180"/>
      <c r="R745" s="180"/>
      <c r="S745" s="180"/>
    </row>
    <row r="746" spans="1:19" ht="16.5" customHeight="1">
      <c r="A746" s="180"/>
      <c r="B746" s="180"/>
      <c r="C746" s="180"/>
      <c r="D746" s="180"/>
      <c r="E746" s="307"/>
      <c r="F746" s="307"/>
      <c r="G746" s="296"/>
      <c r="H746" s="308"/>
      <c r="J746" s="296"/>
      <c r="L746" s="180"/>
      <c r="M746" s="180"/>
      <c r="O746" s="180"/>
      <c r="P746" s="180"/>
      <c r="Q746" s="180"/>
      <c r="R746" s="180"/>
      <c r="S746" s="180"/>
    </row>
    <row r="747" spans="1:19" ht="16.5" customHeight="1">
      <c r="A747" s="180"/>
      <c r="B747" s="180"/>
      <c r="C747" s="180"/>
      <c r="D747" s="180"/>
      <c r="E747" s="307"/>
      <c r="F747" s="307"/>
      <c r="G747" s="296"/>
      <c r="H747" s="308"/>
      <c r="J747" s="296"/>
      <c r="L747" s="180"/>
      <c r="M747" s="180"/>
      <c r="O747" s="180"/>
      <c r="P747" s="180"/>
      <c r="Q747" s="180"/>
      <c r="R747" s="180"/>
      <c r="S747" s="180"/>
    </row>
    <row r="748" spans="1:19" ht="16.5" customHeight="1">
      <c r="A748" s="180"/>
      <c r="B748" s="180"/>
      <c r="C748" s="180"/>
      <c r="D748" s="180"/>
      <c r="E748" s="307"/>
      <c r="F748" s="307"/>
      <c r="G748" s="296"/>
      <c r="H748" s="308"/>
      <c r="J748" s="296"/>
      <c r="L748" s="180"/>
      <c r="M748" s="180"/>
      <c r="O748" s="180"/>
      <c r="P748" s="180"/>
      <c r="Q748" s="180"/>
      <c r="R748" s="180"/>
      <c r="S748" s="180"/>
    </row>
    <row r="749" spans="1:19" ht="16.5" customHeight="1">
      <c r="A749" s="180"/>
      <c r="B749" s="180"/>
      <c r="C749" s="180"/>
      <c r="D749" s="180"/>
      <c r="E749" s="307"/>
      <c r="F749" s="307"/>
      <c r="G749" s="296"/>
      <c r="H749" s="308"/>
      <c r="J749" s="296"/>
      <c r="L749" s="180"/>
      <c r="M749" s="180"/>
      <c r="O749" s="180"/>
      <c r="P749" s="180"/>
      <c r="Q749" s="180"/>
      <c r="R749" s="180"/>
      <c r="S749" s="180"/>
    </row>
    <row r="750" spans="1:19" ht="16.5" customHeight="1">
      <c r="A750" s="180"/>
      <c r="B750" s="180"/>
      <c r="C750" s="180"/>
      <c r="D750" s="180"/>
      <c r="E750" s="307"/>
      <c r="F750" s="307"/>
      <c r="G750" s="296"/>
      <c r="H750" s="308"/>
      <c r="J750" s="296"/>
      <c r="L750" s="180"/>
      <c r="M750" s="180"/>
      <c r="O750" s="180"/>
      <c r="P750" s="180"/>
      <c r="Q750" s="180"/>
      <c r="R750" s="180"/>
      <c r="S750" s="180"/>
    </row>
    <row r="751" spans="1:19" ht="16.5" customHeight="1">
      <c r="A751" s="180"/>
      <c r="B751" s="180"/>
      <c r="C751" s="180"/>
      <c r="D751" s="180"/>
      <c r="E751" s="307"/>
      <c r="F751" s="307"/>
      <c r="G751" s="296"/>
      <c r="H751" s="308"/>
      <c r="J751" s="296"/>
      <c r="L751" s="180"/>
      <c r="M751" s="180"/>
      <c r="O751" s="180"/>
      <c r="P751" s="180"/>
      <c r="Q751" s="180"/>
      <c r="R751" s="180"/>
      <c r="S751" s="180"/>
    </row>
    <row r="752" spans="1:19" ht="16.5" customHeight="1">
      <c r="A752" s="180"/>
      <c r="B752" s="180"/>
      <c r="C752" s="180"/>
      <c r="D752" s="180"/>
      <c r="E752" s="307"/>
      <c r="F752" s="307"/>
      <c r="G752" s="296"/>
      <c r="H752" s="308"/>
      <c r="J752" s="296"/>
      <c r="L752" s="180"/>
      <c r="M752" s="180"/>
      <c r="O752" s="180"/>
      <c r="P752" s="180"/>
      <c r="Q752" s="180"/>
      <c r="R752" s="180"/>
      <c r="S752" s="180"/>
    </row>
    <row r="753" spans="1:19" ht="16.5" customHeight="1">
      <c r="A753" s="180"/>
      <c r="B753" s="180"/>
      <c r="C753" s="180"/>
      <c r="D753" s="180"/>
      <c r="E753" s="307"/>
      <c r="F753" s="307"/>
      <c r="G753" s="296"/>
      <c r="H753" s="308"/>
      <c r="J753" s="296"/>
      <c r="L753" s="180"/>
      <c r="M753" s="180"/>
      <c r="O753" s="180"/>
      <c r="P753" s="180"/>
      <c r="Q753" s="180"/>
      <c r="R753" s="180"/>
      <c r="S753" s="180"/>
    </row>
    <row r="754" spans="1:19" ht="16.5" customHeight="1">
      <c r="A754" s="180"/>
      <c r="B754" s="180"/>
      <c r="C754" s="180"/>
      <c r="D754" s="180"/>
      <c r="E754" s="307"/>
      <c r="F754" s="307"/>
      <c r="G754" s="296"/>
      <c r="H754" s="308"/>
      <c r="J754" s="296"/>
      <c r="L754" s="180"/>
      <c r="M754" s="180"/>
      <c r="O754" s="180"/>
      <c r="P754" s="180"/>
      <c r="Q754" s="180"/>
      <c r="R754" s="180"/>
      <c r="S754" s="180"/>
    </row>
    <row r="755" spans="1:19" ht="16.5" customHeight="1">
      <c r="A755" s="180"/>
      <c r="B755" s="180"/>
      <c r="C755" s="180"/>
      <c r="D755" s="180"/>
      <c r="E755" s="307"/>
      <c r="F755" s="307"/>
      <c r="G755" s="296"/>
      <c r="H755" s="308"/>
      <c r="J755" s="296"/>
      <c r="L755" s="180"/>
      <c r="M755" s="180"/>
      <c r="O755" s="180"/>
      <c r="P755" s="180"/>
      <c r="Q755" s="180"/>
      <c r="R755" s="180"/>
      <c r="S755" s="180"/>
    </row>
    <row r="756" spans="1:19" ht="16.5" customHeight="1">
      <c r="A756" s="180"/>
      <c r="B756" s="180"/>
      <c r="C756" s="180"/>
      <c r="D756" s="180"/>
      <c r="E756" s="307"/>
      <c r="F756" s="307"/>
      <c r="G756" s="296"/>
      <c r="H756" s="308"/>
      <c r="J756" s="296"/>
      <c r="L756" s="180"/>
      <c r="M756" s="180"/>
      <c r="O756" s="180"/>
      <c r="P756" s="180"/>
      <c r="Q756" s="180"/>
      <c r="R756" s="180"/>
      <c r="S756" s="180"/>
    </row>
    <row r="757" spans="1:19" ht="16.5" customHeight="1">
      <c r="A757" s="180"/>
      <c r="B757" s="180"/>
      <c r="C757" s="180"/>
      <c r="D757" s="180"/>
      <c r="E757" s="307"/>
      <c r="F757" s="307"/>
      <c r="G757" s="296"/>
      <c r="H757" s="308"/>
      <c r="J757" s="296"/>
      <c r="L757" s="180"/>
      <c r="M757" s="180"/>
      <c r="O757" s="180"/>
      <c r="P757" s="180"/>
      <c r="Q757" s="180"/>
      <c r="R757" s="180"/>
      <c r="S757" s="180"/>
    </row>
    <row r="758" spans="1:19" ht="16.5" customHeight="1">
      <c r="A758" s="180"/>
      <c r="B758" s="180"/>
      <c r="C758" s="180"/>
      <c r="D758" s="180"/>
      <c r="E758" s="307"/>
      <c r="F758" s="307"/>
      <c r="G758" s="296"/>
      <c r="H758" s="308"/>
      <c r="J758" s="296"/>
      <c r="L758" s="180"/>
      <c r="M758" s="180"/>
      <c r="O758" s="180"/>
      <c r="P758" s="180"/>
      <c r="Q758" s="180"/>
      <c r="R758" s="180"/>
      <c r="S758" s="180"/>
    </row>
    <row r="759" spans="1:19" ht="16.5" customHeight="1">
      <c r="A759" s="180"/>
      <c r="B759" s="180"/>
      <c r="C759" s="180"/>
      <c r="D759" s="180"/>
      <c r="E759" s="307"/>
      <c r="F759" s="307"/>
      <c r="G759" s="296"/>
      <c r="H759" s="308"/>
      <c r="J759" s="296"/>
      <c r="L759" s="180"/>
      <c r="M759" s="180"/>
      <c r="O759" s="180"/>
      <c r="P759" s="180"/>
      <c r="Q759" s="180"/>
      <c r="R759" s="180"/>
      <c r="S759" s="180"/>
    </row>
    <row r="760" spans="1:19" ht="16.5" customHeight="1">
      <c r="A760" s="180"/>
      <c r="B760" s="180"/>
      <c r="C760" s="180"/>
      <c r="D760" s="180"/>
      <c r="E760" s="307"/>
      <c r="F760" s="307"/>
      <c r="G760" s="296"/>
      <c r="H760" s="308"/>
      <c r="J760" s="296"/>
      <c r="L760" s="180"/>
      <c r="M760" s="180"/>
      <c r="O760" s="180"/>
      <c r="P760" s="180"/>
      <c r="Q760" s="180"/>
      <c r="R760" s="180"/>
      <c r="S760" s="180"/>
    </row>
    <row r="761" spans="1:19" ht="16.5" customHeight="1">
      <c r="A761" s="180"/>
      <c r="B761" s="180"/>
      <c r="C761" s="180"/>
      <c r="D761" s="180"/>
      <c r="E761" s="307"/>
      <c r="F761" s="307"/>
      <c r="G761" s="296"/>
      <c r="H761" s="308"/>
      <c r="J761" s="296"/>
      <c r="L761" s="180"/>
      <c r="M761" s="180"/>
      <c r="O761" s="180"/>
      <c r="P761" s="180"/>
      <c r="Q761" s="180"/>
      <c r="R761" s="180"/>
      <c r="S761" s="180"/>
    </row>
    <row r="762" spans="1:19" ht="16.5" customHeight="1">
      <c r="A762" s="180"/>
      <c r="B762" s="180"/>
      <c r="C762" s="180"/>
      <c r="D762" s="180"/>
      <c r="E762" s="307"/>
      <c r="F762" s="307"/>
      <c r="G762" s="296"/>
      <c r="H762" s="308"/>
      <c r="J762" s="296"/>
      <c r="L762" s="180"/>
      <c r="M762" s="180"/>
      <c r="O762" s="180"/>
      <c r="P762" s="180"/>
      <c r="Q762" s="180"/>
      <c r="R762" s="180"/>
      <c r="S762" s="180"/>
    </row>
    <row r="763" spans="1:19" ht="16.5" customHeight="1">
      <c r="A763" s="180"/>
      <c r="B763" s="180"/>
      <c r="C763" s="180"/>
      <c r="D763" s="180"/>
      <c r="E763" s="307"/>
      <c r="F763" s="307"/>
      <c r="G763" s="296"/>
      <c r="H763" s="308"/>
      <c r="J763" s="296"/>
      <c r="L763" s="180"/>
      <c r="M763" s="180"/>
      <c r="O763" s="180"/>
      <c r="P763" s="180"/>
      <c r="Q763" s="180"/>
      <c r="R763" s="180"/>
      <c r="S763" s="180"/>
    </row>
    <row r="764" spans="1:19" ht="16.5" customHeight="1">
      <c r="A764" s="180"/>
      <c r="B764" s="180"/>
      <c r="C764" s="180"/>
      <c r="D764" s="180"/>
      <c r="E764" s="307"/>
      <c r="F764" s="307"/>
      <c r="G764" s="296"/>
      <c r="H764" s="308"/>
      <c r="J764" s="296"/>
      <c r="L764" s="180"/>
      <c r="M764" s="180"/>
      <c r="O764" s="180"/>
      <c r="P764" s="180"/>
      <c r="Q764" s="180"/>
      <c r="R764" s="180"/>
      <c r="S764" s="180"/>
    </row>
    <row r="765" spans="1:19" ht="16.5" customHeight="1">
      <c r="A765" s="180"/>
      <c r="B765" s="180"/>
      <c r="C765" s="180"/>
      <c r="D765" s="180"/>
      <c r="E765" s="307"/>
      <c r="F765" s="307"/>
      <c r="G765" s="296"/>
      <c r="H765" s="308"/>
      <c r="J765" s="296"/>
      <c r="L765" s="180"/>
      <c r="M765" s="180"/>
      <c r="O765" s="180"/>
      <c r="P765" s="180"/>
      <c r="Q765" s="180"/>
      <c r="R765" s="180"/>
      <c r="S765" s="180"/>
    </row>
    <row r="766" spans="1:19" ht="16.5" customHeight="1">
      <c r="A766" s="180"/>
      <c r="B766" s="180"/>
      <c r="C766" s="180"/>
      <c r="D766" s="180"/>
      <c r="E766" s="307"/>
      <c r="F766" s="307"/>
      <c r="G766" s="296"/>
      <c r="H766" s="308"/>
      <c r="J766" s="296"/>
      <c r="L766" s="180"/>
      <c r="M766" s="180"/>
      <c r="O766" s="180"/>
      <c r="P766" s="180"/>
      <c r="Q766" s="180"/>
      <c r="R766" s="180"/>
      <c r="S766" s="180"/>
    </row>
    <row r="767" spans="1:19" ht="16.5" customHeight="1">
      <c r="A767" s="180"/>
      <c r="B767" s="180"/>
      <c r="C767" s="180"/>
      <c r="D767" s="180"/>
      <c r="E767" s="307"/>
      <c r="F767" s="307"/>
      <c r="G767" s="296"/>
      <c r="H767" s="308"/>
      <c r="J767" s="296"/>
      <c r="L767" s="180"/>
      <c r="M767" s="180"/>
      <c r="O767" s="180"/>
      <c r="P767" s="180"/>
      <c r="Q767" s="180"/>
      <c r="R767" s="180"/>
      <c r="S767" s="180"/>
    </row>
    <row r="768" spans="1:19" ht="16.5" customHeight="1">
      <c r="A768" s="180"/>
      <c r="B768" s="180"/>
      <c r="C768" s="180"/>
      <c r="D768" s="180"/>
      <c r="E768" s="307"/>
      <c r="F768" s="307"/>
      <c r="G768" s="296"/>
      <c r="H768" s="308"/>
      <c r="J768" s="296"/>
      <c r="L768" s="180"/>
      <c r="M768" s="180"/>
      <c r="O768" s="180"/>
      <c r="P768" s="180"/>
      <c r="Q768" s="180"/>
      <c r="R768" s="180"/>
      <c r="S768" s="180"/>
    </row>
    <row r="769" spans="1:19" ht="16.5" customHeight="1">
      <c r="A769" s="180"/>
      <c r="B769" s="180"/>
      <c r="C769" s="180"/>
      <c r="D769" s="180"/>
      <c r="E769" s="307"/>
      <c r="F769" s="307"/>
      <c r="G769" s="296"/>
      <c r="H769" s="308"/>
      <c r="J769" s="296"/>
      <c r="L769" s="180"/>
      <c r="M769" s="180"/>
      <c r="O769" s="180"/>
      <c r="P769" s="180"/>
      <c r="Q769" s="180"/>
      <c r="R769" s="180"/>
      <c r="S769" s="180"/>
    </row>
    <row r="770" spans="1:19" ht="16.5" customHeight="1">
      <c r="A770" s="180"/>
      <c r="B770" s="180"/>
      <c r="C770" s="180"/>
      <c r="D770" s="180"/>
      <c r="E770" s="307"/>
      <c r="F770" s="307"/>
      <c r="G770" s="296"/>
      <c r="H770" s="308"/>
      <c r="J770" s="296"/>
      <c r="L770" s="180"/>
      <c r="M770" s="180"/>
      <c r="O770" s="180"/>
      <c r="P770" s="180"/>
      <c r="Q770" s="180"/>
      <c r="R770" s="180"/>
      <c r="S770" s="180"/>
    </row>
    <row r="771" spans="1:19" ht="16.5" customHeight="1">
      <c r="A771" s="180"/>
      <c r="B771" s="180"/>
      <c r="C771" s="180"/>
      <c r="D771" s="180"/>
      <c r="E771" s="307"/>
      <c r="F771" s="307"/>
      <c r="G771" s="296"/>
      <c r="H771" s="308"/>
      <c r="J771" s="296"/>
      <c r="L771" s="180"/>
      <c r="M771" s="180"/>
      <c r="O771" s="180"/>
      <c r="P771" s="180"/>
      <c r="Q771" s="180"/>
      <c r="R771" s="180"/>
      <c r="S771" s="180"/>
    </row>
    <row r="772" spans="1:19" ht="16.5" customHeight="1">
      <c r="A772" s="180"/>
      <c r="B772" s="180"/>
      <c r="C772" s="180"/>
      <c r="D772" s="180"/>
      <c r="E772" s="307"/>
      <c r="F772" s="307"/>
      <c r="G772" s="296"/>
      <c r="H772" s="308"/>
      <c r="J772" s="296"/>
      <c r="L772" s="180"/>
      <c r="M772" s="180"/>
      <c r="O772" s="180"/>
      <c r="P772" s="180"/>
      <c r="Q772" s="180"/>
      <c r="R772" s="180"/>
      <c r="S772" s="180"/>
    </row>
    <row r="773" spans="1:19" ht="16.5" customHeight="1">
      <c r="A773" s="180"/>
      <c r="B773" s="180"/>
      <c r="C773" s="180"/>
      <c r="D773" s="180"/>
      <c r="E773" s="307"/>
      <c r="F773" s="307"/>
      <c r="G773" s="296"/>
      <c r="H773" s="308"/>
      <c r="J773" s="296"/>
      <c r="L773" s="180"/>
      <c r="M773" s="180"/>
      <c r="O773" s="180"/>
      <c r="P773" s="180"/>
      <c r="Q773" s="180"/>
      <c r="R773" s="180"/>
      <c r="S773" s="180"/>
    </row>
    <row r="774" spans="1:19" ht="16.5" customHeight="1">
      <c r="A774" s="180"/>
      <c r="B774" s="180"/>
      <c r="C774" s="180"/>
      <c r="D774" s="180"/>
      <c r="E774" s="307"/>
      <c r="F774" s="307"/>
      <c r="G774" s="296"/>
      <c r="H774" s="308"/>
      <c r="J774" s="296"/>
      <c r="L774" s="180"/>
      <c r="M774" s="180"/>
      <c r="O774" s="180"/>
      <c r="P774" s="180"/>
      <c r="Q774" s="180"/>
      <c r="R774" s="180"/>
      <c r="S774" s="180"/>
    </row>
    <row r="775" spans="1:19" ht="16.5" customHeight="1">
      <c r="A775" s="180"/>
      <c r="B775" s="180"/>
      <c r="C775" s="180"/>
      <c r="D775" s="180"/>
      <c r="E775" s="307"/>
      <c r="F775" s="307"/>
      <c r="G775" s="296"/>
      <c r="H775" s="308"/>
      <c r="J775" s="296"/>
      <c r="L775" s="180"/>
      <c r="M775" s="180"/>
      <c r="O775" s="180"/>
      <c r="P775" s="180"/>
      <c r="Q775" s="180"/>
      <c r="R775" s="180"/>
      <c r="S775" s="180"/>
    </row>
    <row r="776" spans="1:19" ht="16.5" customHeight="1">
      <c r="A776" s="180"/>
      <c r="B776" s="180"/>
      <c r="C776" s="180"/>
      <c r="D776" s="180"/>
      <c r="E776" s="307"/>
      <c r="F776" s="307"/>
      <c r="G776" s="296"/>
      <c r="H776" s="308"/>
      <c r="J776" s="296"/>
      <c r="L776" s="180"/>
      <c r="M776" s="180"/>
      <c r="O776" s="180"/>
      <c r="P776" s="180"/>
      <c r="Q776" s="180"/>
      <c r="R776" s="180"/>
      <c r="S776" s="180"/>
    </row>
    <row r="777" spans="1:19" ht="16.5" customHeight="1">
      <c r="A777" s="180"/>
      <c r="B777" s="180"/>
      <c r="C777" s="180"/>
      <c r="D777" s="180"/>
      <c r="E777" s="307"/>
      <c r="F777" s="307"/>
      <c r="G777" s="296"/>
      <c r="H777" s="308"/>
      <c r="J777" s="296"/>
      <c r="L777" s="180"/>
      <c r="M777" s="180"/>
      <c r="O777" s="180"/>
      <c r="P777" s="180"/>
      <c r="Q777" s="180"/>
      <c r="R777" s="180"/>
      <c r="S777" s="180"/>
    </row>
    <row r="778" spans="1:19" ht="16.5" customHeight="1">
      <c r="A778" s="180"/>
      <c r="B778" s="180"/>
      <c r="C778" s="180"/>
      <c r="D778" s="180"/>
      <c r="E778" s="307"/>
      <c r="F778" s="307"/>
      <c r="G778" s="296"/>
      <c r="H778" s="308"/>
      <c r="J778" s="296"/>
      <c r="L778" s="180"/>
      <c r="M778" s="180"/>
      <c r="O778" s="180"/>
      <c r="P778" s="180"/>
      <c r="Q778" s="180"/>
      <c r="R778" s="180"/>
      <c r="S778" s="180"/>
    </row>
    <row r="779" spans="1:19" ht="16.5" customHeight="1">
      <c r="A779" s="180"/>
      <c r="B779" s="180"/>
      <c r="C779" s="180"/>
      <c r="D779" s="180"/>
      <c r="E779" s="307"/>
      <c r="F779" s="307"/>
      <c r="G779" s="296"/>
      <c r="H779" s="308"/>
      <c r="J779" s="296"/>
      <c r="L779" s="180"/>
      <c r="M779" s="180"/>
      <c r="O779" s="180"/>
      <c r="P779" s="180"/>
      <c r="Q779" s="180"/>
      <c r="R779" s="180"/>
      <c r="S779" s="180"/>
    </row>
    <row r="780" spans="1:19" ht="16.5" customHeight="1">
      <c r="A780" s="180"/>
      <c r="B780" s="180"/>
      <c r="C780" s="180"/>
      <c r="D780" s="180"/>
      <c r="E780" s="307"/>
      <c r="F780" s="307"/>
      <c r="G780" s="296"/>
      <c r="H780" s="308"/>
      <c r="J780" s="296"/>
      <c r="L780" s="180"/>
      <c r="M780" s="180"/>
      <c r="O780" s="180"/>
      <c r="P780" s="180"/>
      <c r="Q780" s="180"/>
      <c r="R780" s="180"/>
      <c r="S780" s="180"/>
    </row>
    <row r="781" spans="1:19" ht="16.5" customHeight="1">
      <c r="A781" s="180"/>
      <c r="B781" s="180"/>
      <c r="C781" s="180"/>
      <c r="D781" s="180"/>
      <c r="E781" s="307"/>
      <c r="F781" s="307"/>
      <c r="G781" s="296"/>
      <c r="H781" s="308"/>
      <c r="J781" s="296"/>
      <c r="L781" s="180"/>
      <c r="M781" s="180"/>
      <c r="O781" s="180"/>
      <c r="P781" s="180"/>
      <c r="Q781" s="180"/>
      <c r="R781" s="180"/>
      <c r="S781" s="180"/>
    </row>
    <row r="782" spans="1:19" ht="16.5" customHeight="1">
      <c r="A782" s="180"/>
      <c r="B782" s="180"/>
      <c r="C782" s="180"/>
      <c r="D782" s="180"/>
      <c r="E782" s="307"/>
      <c r="F782" s="307"/>
      <c r="G782" s="296"/>
      <c r="H782" s="308"/>
      <c r="J782" s="296"/>
      <c r="L782" s="180"/>
      <c r="M782" s="180"/>
      <c r="O782" s="180"/>
      <c r="P782" s="180"/>
      <c r="Q782" s="180"/>
      <c r="R782" s="180"/>
      <c r="S782" s="180"/>
    </row>
    <row r="783" spans="1:19" ht="16.5" customHeight="1">
      <c r="A783" s="180"/>
      <c r="B783" s="180"/>
      <c r="C783" s="180"/>
      <c r="D783" s="180"/>
      <c r="E783" s="307"/>
      <c r="F783" s="307"/>
      <c r="G783" s="296"/>
      <c r="H783" s="308"/>
      <c r="J783" s="296"/>
      <c r="L783" s="180"/>
      <c r="M783" s="180"/>
      <c r="O783" s="180"/>
      <c r="P783" s="180"/>
      <c r="Q783" s="180"/>
      <c r="R783" s="180"/>
      <c r="S783" s="180"/>
    </row>
    <row r="784" spans="1:19" ht="16.5" customHeight="1">
      <c r="A784" s="180"/>
      <c r="B784" s="180"/>
      <c r="C784" s="180"/>
      <c r="D784" s="180"/>
      <c r="E784" s="307"/>
      <c r="F784" s="307"/>
      <c r="G784" s="296"/>
      <c r="H784" s="308"/>
      <c r="J784" s="296"/>
      <c r="L784" s="180"/>
      <c r="M784" s="180"/>
      <c r="O784" s="180"/>
      <c r="P784" s="180"/>
      <c r="Q784" s="180"/>
      <c r="R784" s="180"/>
      <c r="S784" s="180"/>
    </row>
    <row r="785" spans="1:19" ht="16.5" customHeight="1">
      <c r="A785" s="180"/>
      <c r="B785" s="180"/>
      <c r="C785" s="180"/>
      <c r="D785" s="180"/>
      <c r="E785" s="307"/>
      <c r="F785" s="307"/>
      <c r="G785" s="296"/>
      <c r="H785" s="308"/>
      <c r="J785" s="296"/>
      <c r="L785" s="180"/>
      <c r="M785" s="180"/>
      <c r="O785" s="180"/>
      <c r="P785" s="180"/>
      <c r="Q785" s="180"/>
      <c r="R785" s="180"/>
      <c r="S785" s="180"/>
    </row>
    <row r="786" spans="1:19" ht="16.5" customHeight="1">
      <c r="A786" s="180"/>
      <c r="B786" s="180"/>
      <c r="C786" s="180"/>
      <c r="D786" s="180"/>
      <c r="E786" s="307"/>
      <c r="F786" s="307"/>
      <c r="G786" s="296"/>
      <c r="H786" s="308"/>
      <c r="J786" s="296"/>
      <c r="L786" s="180"/>
      <c r="M786" s="180"/>
      <c r="O786" s="180"/>
      <c r="P786" s="180"/>
      <c r="Q786" s="180"/>
      <c r="R786" s="180"/>
      <c r="S786" s="180"/>
    </row>
    <row r="787" spans="1:19" ht="16.5" customHeight="1">
      <c r="A787" s="180"/>
      <c r="B787" s="180"/>
      <c r="C787" s="180"/>
      <c r="D787" s="180"/>
      <c r="E787" s="307"/>
      <c r="F787" s="307"/>
      <c r="G787" s="296"/>
      <c r="H787" s="308"/>
      <c r="J787" s="296"/>
      <c r="L787" s="180"/>
      <c r="M787" s="180"/>
      <c r="O787" s="180"/>
      <c r="P787" s="180"/>
      <c r="Q787" s="180"/>
      <c r="R787" s="180"/>
      <c r="S787" s="180"/>
    </row>
    <row r="788" spans="1:19" ht="16.5" customHeight="1">
      <c r="A788" s="180"/>
      <c r="B788" s="180"/>
      <c r="C788" s="180"/>
      <c r="D788" s="180"/>
      <c r="E788" s="307"/>
      <c r="F788" s="307"/>
      <c r="G788" s="296"/>
      <c r="H788" s="308"/>
      <c r="J788" s="296"/>
      <c r="L788" s="180"/>
      <c r="M788" s="180"/>
      <c r="O788" s="180"/>
      <c r="P788" s="180"/>
      <c r="Q788" s="180"/>
      <c r="R788" s="180"/>
      <c r="S788" s="180"/>
    </row>
    <row r="789" spans="1:19" ht="16.5" customHeight="1">
      <c r="A789" s="180"/>
      <c r="B789" s="180"/>
      <c r="C789" s="180"/>
      <c r="D789" s="180"/>
      <c r="E789" s="307"/>
      <c r="F789" s="307"/>
      <c r="G789" s="296"/>
      <c r="H789" s="308"/>
      <c r="J789" s="296"/>
      <c r="L789" s="180"/>
      <c r="M789" s="180"/>
      <c r="O789" s="180"/>
      <c r="P789" s="180"/>
      <c r="Q789" s="180"/>
      <c r="R789" s="180"/>
      <c r="S789" s="180"/>
    </row>
    <row r="790" spans="1:19" ht="16.5" customHeight="1">
      <c r="A790" s="180"/>
      <c r="B790" s="180"/>
      <c r="C790" s="180"/>
      <c r="D790" s="180"/>
      <c r="E790" s="307"/>
      <c r="F790" s="307"/>
      <c r="G790" s="296"/>
      <c r="H790" s="308"/>
      <c r="J790" s="296"/>
      <c r="L790" s="180"/>
      <c r="M790" s="180"/>
      <c r="O790" s="180"/>
      <c r="P790" s="180"/>
      <c r="Q790" s="180"/>
      <c r="R790" s="180"/>
      <c r="S790" s="180"/>
    </row>
    <row r="791" spans="1:19" ht="16.5" customHeight="1">
      <c r="A791" s="180"/>
      <c r="B791" s="180"/>
      <c r="C791" s="180"/>
      <c r="D791" s="180"/>
      <c r="E791" s="307"/>
      <c r="F791" s="307"/>
      <c r="G791" s="296"/>
      <c r="H791" s="308"/>
      <c r="J791" s="296"/>
      <c r="L791" s="180"/>
      <c r="M791" s="180"/>
      <c r="O791" s="180"/>
      <c r="P791" s="180"/>
      <c r="Q791" s="180"/>
      <c r="R791" s="180"/>
      <c r="S791" s="180"/>
    </row>
    <row r="792" spans="1:19" ht="16.5" customHeight="1">
      <c r="A792" s="180"/>
      <c r="B792" s="180"/>
      <c r="C792" s="180"/>
      <c r="D792" s="180"/>
      <c r="E792" s="307"/>
      <c r="F792" s="307"/>
      <c r="G792" s="296"/>
      <c r="H792" s="308"/>
      <c r="J792" s="296"/>
      <c r="L792" s="180"/>
      <c r="M792" s="180"/>
      <c r="O792" s="180"/>
      <c r="P792" s="180"/>
      <c r="Q792" s="180"/>
      <c r="R792" s="180"/>
      <c r="S792" s="180"/>
    </row>
    <row r="793" spans="1:19" ht="16.5" customHeight="1">
      <c r="A793" s="180"/>
      <c r="B793" s="180"/>
      <c r="C793" s="180"/>
      <c r="D793" s="180"/>
      <c r="E793" s="307"/>
      <c r="F793" s="307"/>
      <c r="G793" s="296"/>
      <c r="H793" s="308"/>
      <c r="J793" s="296"/>
      <c r="L793" s="180"/>
      <c r="M793" s="180"/>
      <c r="O793" s="180"/>
      <c r="P793" s="180"/>
      <c r="Q793" s="180"/>
      <c r="R793" s="180"/>
      <c r="S793" s="180"/>
    </row>
    <row r="794" spans="1:19" ht="16.5" customHeight="1">
      <c r="A794" s="180"/>
      <c r="B794" s="180"/>
      <c r="C794" s="180"/>
      <c r="D794" s="180"/>
      <c r="E794" s="307"/>
      <c r="F794" s="307"/>
      <c r="G794" s="296"/>
      <c r="H794" s="308"/>
      <c r="J794" s="296"/>
      <c r="L794" s="180"/>
      <c r="M794" s="180"/>
      <c r="O794" s="180"/>
      <c r="P794" s="180"/>
      <c r="Q794" s="180"/>
      <c r="R794" s="180"/>
      <c r="S794" s="180"/>
    </row>
    <row r="795" spans="1:19" ht="16.5" customHeight="1">
      <c r="A795" s="180"/>
      <c r="B795" s="180"/>
      <c r="C795" s="180"/>
      <c r="D795" s="180"/>
      <c r="E795" s="307"/>
      <c r="F795" s="307"/>
      <c r="G795" s="296"/>
      <c r="H795" s="308"/>
      <c r="J795" s="296"/>
      <c r="L795" s="180"/>
      <c r="M795" s="180"/>
      <c r="O795" s="180"/>
      <c r="P795" s="180"/>
      <c r="Q795" s="180"/>
      <c r="R795" s="180"/>
      <c r="S795" s="180"/>
    </row>
    <row r="796" spans="1:19" ht="16.5" customHeight="1">
      <c r="A796" s="180"/>
      <c r="B796" s="180"/>
      <c r="C796" s="180"/>
      <c r="D796" s="180"/>
      <c r="E796" s="307"/>
      <c r="F796" s="307"/>
      <c r="G796" s="296"/>
      <c r="H796" s="308"/>
      <c r="J796" s="296"/>
      <c r="L796" s="180"/>
      <c r="M796" s="180"/>
      <c r="O796" s="180"/>
      <c r="P796" s="180"/>
      <c r="Q796" s="180"/>
      <c r="R796" s="180"/>
      <c r="S796" s="180"/>
    </row>
    <row r="797" spans="1:19" ht="16.5" customHeight="1">
      <c r="A797" s="180"/>
      <c r="B797" s="180"/>
      <c r="C797" s="180"/>
      <c r="D797" s="180"/>
      <c r="E797" s="307"/>
      <c r="F797" s="307"/>
      <c r="G797" s="296"/>
      <c r="H797" s="308"/>
      <c r="J797" s="296"/>
      <c r="L797" s="180"/>
      <c r="M797" s="180"/>
      <c r="O797" s="180"/>
      <c r="P797" s="180"/>
      <c r="Q797" s="180"/>
      <c r="R797" s="180"/>
      <c r="S797" s="180"/>
    </row>
    <row r="798" spans="1:19" ht="16.5" customHeight="1">
      <c r="A798" s="180"/>
      <c r="B798" s="180"/>
      <c r="C798" s="180"/>
      <c r="D798" s="180"/>
      <c r="E798" s="307"/>
      <c r="F798" s="307"/>
      <c r="G798" s="296"/>
      <c r="H798" s="308"/>
      <c r="J798" s="296"/>
      <c r="L798" s="180"/>
      <c r="M798" s="180"/>
      <c r="O798" s="180"/>
      <c r="P798" s="180"/>
      <c r="Q798" s="180"/>
      <c r="R798" s="180"/>
      <c r="S798" s="180"/>
    </row>
    <row r="799" spans="1:19" ht="16.5" customHeight="1">
      <c r="A799" s="180"/>
      <c r="B799" s="180"/>
      <c r="C799" s="180"/>
      <c r="D799" s="180"/>
      <c r="E799" s="307"/>
      <c r="F799" s="307"/>
      <c r="G799" s="296"/>
      <c r="H799" s="308"/>
      <c r="J799" s="296"/>
      <c r="L799" s="180"/>
      <c r="M799" s="180"/>
      <c r="O799" s="180"/>
      <c r="P799" s="180"/>
      <c r="Q799" s="180"/>
      <c r="R799" s="180"/>
      <c r="S799" s="180"/>
    </row>
    <row r="800" spans="1:19" ht="16.5" customHeight="1">
      <c r="A800" s="180"/>
      <c r="B800" s="180"/>
      <c r="C800" s="180"/>
      <c r="D800" s="180"/>
      <c r="E800" s="307"/>
      <c r="F800" s="307"/>
      <c r="G800" s="296"/>
      <c r="H800" s="308"/>
      <c r="J800" s="296"/>
      <c r="L800" s="180"/>
      <c r="M800" s="180"/>
      <c r="O800" s="180"/>
      <c r="P800" s="180"/>
      <c r="Q800" s="180"/>
      <c r="R800" s="180"/>
      <c r="S800" s="180"/>
    </row>
    <row r="801" spans="1:19" ht="16.5" customHeight="1">
      <c r="A801" s="180"/>
      <c r="B801" s="180"/>
      <c r="C801" s="180"/>
      <c r="D801" s="180"/>
      <c r="E801" s="307"/>
      <c r="F801" s="307"/>
      <c r="G801" s="296"/>
      <c r="H801" s="308"/>
      <c r="J801" s="296"/>
      <c r="L801" s="180"/>
      <c r="M801" s="180"/>
      <c r="O801" s="180"/>
      <c r="P801" s="180"/>
      <c r="Q801" s="180"/>
      <c r="R801" s="180"/>
      <c r="S801" s="180"/>
    </row>
    <row r="802" spans="1:19" ht="16.5" customHeight="1">
      <c r="A802" s="180"/>
      <c r="B802" s="180"/>
      <c r="C802" s="180"/>
      <c r="D802" s="180"/>
      <c r="E802" s="307"/>
      <c r="F802" s="307"/>
      <c r="G802" s="296"/>
      <c r="H802" s="308"/>
      <c r="J802" s="296"/>
      <c r="L802" s="180"/>
      <c r="M802" s="180"/>
      <c r="O802" s="180"/>
      <c r="P802" s="180"/>
      <c r="Q802" s="180"/>
      <c r="R802" s="180"/>
      <c r="S802" s="180"/>
    </row>
    <row r="803" spans="1:19" ht="16.5" customHeight="1">
      <c r="A803" s="180"/>
      <c r="B803" s="180"/>
      <c r="C803" s="180"/>
      <c r="D803" s="180"/>
      <c r="E803" s="307"/>
      <c r="F803" s="307"/>
      <c r="G803" s="296"/>
      <c r="H803" s="308"/>
      <c r="J803" s="296"/>
      <c r="L803" s="180"/>
      <c r="M803" s="180"/>
      <c r="O803" s="180"/>
      <c r="P803" s="180"/>
      <c r="Q803" s="180"/>
      <c r="R803" s="180"/>
      <c r="S803" s="180"/>
    </row>
    <row r="804" spans="1:19" ht="16.5" customHeight="1">
      <c r="A804" s="180"/>
      <c r="B804" s="180"/>
      <c r="C804" s="180"/>
      <c r="D804" s="180"/>
      <c r="E804" s="307"/>
      <c r="F804" s="307"/>
      <c r="G804" s="296"/>
      <c r="H804" s="308"/>
      <c r="J804" s="296"/>
      <c r="L804" s="180"/>
      <c r="M804" s="180"/>
      <c r="O804" s="180"/>
      <c r="P804" s="180"/>
      <c r="Q804" s="180"/>
      <c r="R804" s="180"/>
      <c r="S804" s="180"/>
    </row>
    <row r="805" spans="1:19" ht="16.5" customHeight="1">
      <c r="A805" s="180"/>
      <c r="B805" s="180"/>
      <c r="C805" s="180"/>
      <c r="D805" s="180"/>
      <c r="E805" s="307"/>
      <c r="F805" s="307"/>
      <c r="G805" s="296"/>
      <c r="H805" s="308"/>
      <c r="J805" s="296"/>
      <c r="L805" s="180"/>
      <c r="M805" s="180"/>
      <c r="O805" s="180"/>
      <c r="P805" s="180"/>
      <c r="Q805" s="180"/>
      <c r="R805" s="180"/>
      <c r="S805" s="180"/>
    </row>
    <row r="806" spans="1:19" ht="16.5" customHeight="1">
      <c r="A806" s="180"/>
      <c r="B806" s="180"/>
      <c r="C806" s="180"/>
      <c r="D806" s="180"/>
      <c r="E806" s="307"/>
      <c r="F806" s="307"/>
      <c r="G806" s="296"/>
      <c r="H806" s="308"/>
      <c r="J806" s="296"/>
      <c r="L806" s="180"/>
      <c r="M806" s="180"/>
      <c r="O806" s="180"/>
      <c r="P806" s="180"/>
      <c r="Q806" s="180"/>
      <c r="R806" s="180"/>
      <c r="S806" s="180"/>
    </row>
    <row r="807" spans="1:19" ht="16.5" customHeight="1">
      <c r="A807" s="180"/>
      <c r="B807" s="180"/>
      <c r="C807" s="180"/>
      <c r="D807" s="180"/>
      <c r="E807" s="307"/>
      <c r="F807" s="307"/>
      <c r="G807" s="296"/>
      <c r="H807" s="308"/>
      <c r="J807" s="296"/>
      <c r="L807" s="180"/>
      <c r="M807" s="180"/>
      <c r="O807" s="180"/>
      <c r="P807" s="180"/>
      <c r="Q807" s="180"/>
      <c r="R807" s="180"/>
      <c r="S807" s="180"/>
    </row>
    <row r="808" spans="1:19" ht="16.5" customHeight="1">
      <c r="A808" s="180"/>
      <c r="B808" s="180"/>
      <c r="C808" s="180"/>
      <c r="D808" s="180"/>
      <c r="E808" s="307"/>
      <c r="F808" s="307"/>
      <c r="G808" s="296"/>
      <c r="H808" s="308"/>
      <c r="J808" s="296"/>
      <c r="L808" s="180"/>
      <c r="M808" s="180"/>
      <c r="O808" s="180"/>
      <c r="P808" s="180"/>
      <c r="Q808" s="180"/>
      <c r="R808" s="180"/>
      <c r="S808" s="180"/>
    </row>
    <row r="809" spans="1:19" ht="16.5" customHeight="1">
      <c r="A809" s="180"/>
      <c r="B809" s="180"/>
      <c r="C809" s="180"/>
      <c r="D809" s="180"/>
      <c r="E809" s="307"/>
      <c r="F809" s="307"/>
      <c r="G809" s="296"/>
      <c r="H809" s="308"/>
      <c r="J809" s="296"/>
      <c r="L809" s="180"/>
      <c r="M809" s="180"/>
      <c r="O809" s="180"/>
      <c r="P809" s="180"/>
      <c r="Q809" s="180"/>
      <c r="R809" s="180"/>
      <c r="S809" s="180"/>
    </row>
    <row r="810" spans="1:19" ht="16.5" customHeight="1">
      <c r="A810" s="180"/>
      <c r="B810" s="180"/>
      <c r="C810" s="180"/>
      <c r="D810" s="180"/>
      <c r="E810" s="307"/>
      <c r="F810" s="307"/>
      <c r="G810" s="296"/>
      <c r="H810" s="308"/>
      <c r="J810" s="296"/>
      <c r="L810" s="180"/>
      <c r="M810" s="180"/>
      <c r="O810" s="180"/>
      <c r="P810" s="180"/>
      <c r="Q810" s="180"/>
      <c r="R810" s="180"/>
      <c r="S810" s="180"/>
    </row>
    <row r="811" spans="1:19" ht="16.5" customHeight="1">
      <c r="A811" s="180"/>
      <c r="B811" s="180"/>
      <c r="C811" s="180"/>
      <c r="D811" s="180"/>
      <c r="E811" s="307"/>
      <c r="F811" s="307"/>
      <c r="G811" s="296"/>
      <c r="H811" s="308"/>
      <c r="J811" s="296"/>
      <c r="L811" s="180"/>
      <c r="M811" s="180"/>
      <c r="O811" s="180"/>
      <c r="P811" s="180"/>
      <c r="Q811" s="180"/>
      <c r="R811" s="180"/>
      <c r="S811" s="180"/>
    </row>
    <row r="812" spans="1:19" ht="16.5" customHeight="1">
      <c r="A812" s="180"/>
      <c r="B812" s="180"/>
      <c r="C812" s="180"/>
      <c r="D812" s="180"/>
      <c r="E812" s="307"/>
      <c r="F812" s="307"/>
      <c r="G812" s="296"/>
      <c r="H812" s="308"/>
      <c r="J812" s="296"/>
      <c r="L812" s="180"/>
      <c r="M812" s="180"/>
      <c r="O812" s="180"/>
      <c r="P812" s="180"/>
      <c r="Q812" s="180"/>
      <c r="R812" s="180"/>
      <c r="S812" s="180"/>
    </row>
    <row r="813" spans="1:19" ht="16.5" customHeight="1">
      <c r="A813" s="180"/>
      <c r="B813" s="180"/>
      <c r="C813" s="180"/>
      <c r="D813" s="180"/>
      <c r="E813" s="307"/>
      <c r="F813" s="307"/>
      <c r="G813" s="296"/>
      <c r="H813" s="308"/>
      <c r="J813" s="296"/>
      <c r="L813" s="180"/>
      <c r="M813" s="180"/>
      <c r="O813" s="180"/>
      <c r="P813" s="180"/>
      <c r="Q813" s="180"/>
      <c r="R813" s="180"/>
      <c r="S813" s="180"/>
    </row>
    <row r="814" spans="1:19" ht="16.5" customHeight="1">
      <c r="A814" s="180"/>
      <c r="B814" s="180"/>
      <c r="C814" s="180"/>
      <c r="D814" s="180"/>
      <c r="E814" s="307"/>
      <c r="F814" s="307"/>
      <c r="G814" s="296"/>
      <c r="H814" s="308"/>
      <c r="J814" s="296"/>
      <c r="L814" s="180"/>
      <c r="M814" s="180"/>
      <c r="O814" s="180"/>
      <c r="P814" s="180"/>
      <c r="Q814" s="180"/>
      <c r="R814" s="180"/>
      <c r="S814" s="180"/>
    </row>
    <row r="815" spans="1:19" ht="16.5" customHeight="1">
      <c r="A815" s="180"/>
      <c r="B815" s="180"/>
      <c r="C815" s="180"/>
      <c r="D815" s="180"/>
      <c r="E815" s="307"/>
      <c r="F815" s="307"/>
      <c r="G815" s="296"/>
      <c r="H815" s="308"/>
      <c r="J815" s="296"/>
      <c r="L815" s="180"/>
      <c r="M815" s="180"/>
      <c r="O815" s="180"/>
      <c r="P815" s="180"/>
      <c r="Q815" s="180"/>
      <c r="R815" s="180"/>
      <c r="S815" s="180"/>
    </row>
    <row r="816" spans="1:19" ht="16.5" customHeight="1">
      <c r="A816" s="180"/>
      <c r="B816" s="180"/>
      <c r="C816" s="180"/>
      <c r="D816" s="180"/>
      <c r="E816" s="307"/>
      <c r="F816" s="307"/>
      <c r="G816" s="296"/>
      <c r="H816" s="308"/>
      <c r="J816" s="296"/>
      <c r="L816" s="180"/>
      <c r="M816" s="180"/>
      <c r="O816" s="180"/>
      <c r="P816" s="180"/>
      <c r="Q816" s="180"/>
      <c r="R816" s="180"/>
      <c r="S816" s="180"/>
    </row>
    <row r="817" spans="1:19" ht="16.5" customHeight="1">
      <c r="A817" s="180"/>
      <c r="B817" s="180"/>
      <c r="C817" s="180"/>
      <c r="D817" s="180"/>
      <c r="E817" s="307"/>
      <c r="F817" s="307"/>
      <c r="G817" s="296"/>
      <c r="H817" s="308"/>
      <c r="J817" s="296"/>
      <c r="L817" s="180"/>
      <c r="M817" s="180"/>
      <c r="O817" s="180"/>
      <c r="P817" s="180"/>
      <c r="Q817" s="180"/>
      <c r="R817" s="180"/>
      <c r="S817" s="180"/>
    </row>
    <row r="818" spans="1:19" ht="16.5" customHeight="1">
      <c r="A818" s="180"/>
      <c r="B818" s="180"/>
      <c r="C818" s="180"/>
      <c r="D818" s="180"/>
      <c r="E818" s="307"/>
      <c r="F818" s="307"/>
      <c r="G818" s="296"/>
      <c r="H818" s="308"/>
      <c r="J818" s="296"/>
      <c r="L818" s="180"/>
      <c r="M818" s="180"/>
      <c r="O818" s="180"/>
      <c r="P818" s="180"/>
      <c r="Q818" s="180"/>
      <c r="R818" s="180"/>
      <c r="S818" s="180"/>
    </row>
    <row r="819" spans="1:19" ht="16.5" customHeight="1">
      <c r="A819" s="180"/>
      <c r="B819" s="180"/>
      <c r="C819" s="180"/>
      <c r="D819" s="180"/>
      <c r="E819" s="307"/>
      <c r="F819" s="307"/>
      <c r="G819" s="296"/>
      <c r="H819" s="308"/>
      <c r="J819" s="296"/>
      <c r="L819" s="180"/>
      <c r="M819" s="180"/>
      <c r="O819" s="180"/>
      <c r="P819" s="180"/>
      <c r="Q819" s="180"/>
      <c r="R819" s="180"/>
      <c r="S819" s="180"/>
    </row>
    <row r="820" spans="1:19" ht="16.5" customHeight="1">
      <c r="A820" s="180"/>
      <c r="B820" s="180"/>
      <c r="C820" s="180"/>
      <c r="D820" s="180"/>
      <c r="E820" s="307"/>
      <c r="F820" s="307"/>
      <c r="G820" s="296"/>
      <c r="H820" s="308"/>
      <c r="J820" s="296"/>
      <c r="L820" s="180"/>
      <c r="M820" s="180"/>
      <c r="O820" s="180"/>
      <c r="P820" s="180"/>
      <c r="Q820" s="180"/>
      <c r="R820" s="180"/>
      <c r="S820" s="180"/>
    </row>
    <row r="821" spans="1:19" ht="16.5" customHeight="1">
      <c r="A821" s="180"/>
      <c r="B821" s="180"/>
      <c r="C821" s="180"/>
      <c r="D821" s="180"/>
      <c r="E821" s="307"/>
      <c r="F821" s="307"/>
      <c r="G821" s="296"/>
      <c r="H821" s="308"/>
      <c r="J821" s="296"/>
      <c r="L821" s="180"/>
      <c r="M821" s="180"/>
      <c r="O821" s="180"/>
      <c r="P821" s="180"/>
      <c r="Q821" s="180"/>
      <c r="R821" s="180"/>
      <c r="S821" s="180"/>
    </row>
    <row r="822" spans="1:19" ht="16.5" customHeight="1">
      <c r="A822" s="180"/>
      <c r="B822" s="180"/>
      <c r="C822" s="180"/>
      <c r="D822" s="180"/>
      <c r="E822" s="307"/>
      <c r="F822" s="307"/>
      <c r="G822" s="296"/>
      <c r="H822" s="308"/>
      <c r="J822" s="296"/>
      <c r="L822" s="180"/>
      <c r="M822" s="180"/>
      <c r="O822" s="180"/>
      <c r="P822" s="180"/>
      <c r="Q822" s="180"/>
      <c r="R822" s="180"/>
      <c r="S822" s="180"/>
    </row>
    <row r="823" spans="1:19" ht="16.5" customHeight="1">
      <c r="A823" s="180"/>
      <c r="B823" s="180"/>
      <c r="C823" s="180"/>
      <c r="D823" s="180"/>
      <c r="E823" s="307"/>
      <c r="F823" s="307"/>
      <c r="G823" s="296"/>
      <c r="H823" s="308"/>
      <c r="J823" s="296"/>
      <c r="L823" s="180"/>
      <c r="M823" s="180"/>
      <c r="O823" s="180"/>
      <c r="P823" s="180"/>
      <c r="Q823" s="180"/>
      <c r="R823" s="180"/>
      <c r="S823" s="180"/>
    </row>
    <row r="824" spans="1:19" ht="16.5" customHeight="1">
      <c r="A824" s="180"/>
      <c r="B824" s="180"/>
      <c r="C824" s="180"/>
      <c r="D824" s="180"/>
      <c r="E824" s="307"/>
      <c r="F824" s="307"/>
      <c r="G824" s="296"/>
      <c r="H824" s="308"/>
      <c r="J824" s="296"/>
      <c r="L824" s="180"/>
      <c r="M824" s="180"/>
      <c r="O824" s="180"/>
      <c r="P824" s="180"/>
      <c r="Q824" s="180"/>
      <c r="R824" s="180"/>
      <c r="S824" s="180"/>
    </row>
    <row r="825" spans="1:19" ht="16.5" customHeight="1">
      <c r="A825" s="180"/>
      <c r="B825" s="180"/>
      <c r="C825" s="180"/>
      <c r="D825" s="180"/>
      <c r="E825" s="307"/>
      <c r="F825" s="307"/>
      <c r="G825" s="296"/>
      <c r="H825" s="308"/>
      <c r="J825" s="296"/>
      <c r="L825" s="180"/>
      <c r="M825" s="180"/>
      <c r="O825" s="180"/>
      <c r="P825" s="180"/>
      <c r="Q825" s="180"/>
      <c r="R825" s="180"/>
      <c r="S825" s="180"/>
    </row>
    <row r="826" spans="1:19" ht="16.5" customHeight="1">
      <c r="A826" s="180"/>
      <c r="B826" s="180"/>
      <c r="C826" s="180"/>
      <c r="D826" s="180"/>
      <c r="E826" s="307"/>
      <c r="F826" s="307"/>
      <c r="G826" s="296"/>
      <c r="H826" s="308"/>
      <c r="J826" s="296"/>
      <c r="L826" s="180"/>
      <c r="M826" s="180"/>
      <c r="O826" s="180"/>
      <c r="P826" s="180"/>
      <c r="Q826" s="180"/>
      <c r="R826" s="180"/>
      <c r="S826" s="180"/>
    </row>
    <row r="827" spans="1:19" ht="16.5" customHeight="1">
      <c r="A827" s="180"/>
      <c r="B827" s="180"/>
      <c r="C827" s="180"/>
      <c r="D827" s="180"/>
      <c r="E827" s="307"/>
      <c r="F827" s="307"/>
      <c r="G827" s="296"/>
      <c r="H827" s="308"/>
      <c r="J827" s="296"/>
      <c r="L827" s="180"/>
      <c r="M827" s="180"/>
      <c r="O827" s="180"/>
      <c r="P827" s="180"/>
      <c r="Q827" s="180"/>
      <c r="R827" s="180"/>
      <c r="S827" s="180"/>
    </row>
    <row r="828" spans="1:19" ht="16.5" customHeight="1">
      <c r="A828" s="180"/>
      <c r="B828" s="180"/>
      <c r="C828" s="180"/>
      <c r="D828" s="180"/>
      <c r="E828" s="307"/>
      <c r="F828" s="307"/>
      <c r="G828" s="296"/>
      <c r="H828" s="308"/>
      <c r="J828" s="296"/>
      <c r="L828" s="180"/>
      <c r="M828" s="180"/>
      <c r="O828" s="180"/>
      <c r="P828" s="180"/>
      <c r="Q828" s="180"/>
      <c r="R828" s="180"/>
      <c r="S828" s="180"/>
    </row>
    <row r="829" spans="1:19" ht="16.5" customHeight="1">
      <c r="A829" s="180"/>
      <c r="B829" s="180"/>
      <c r="C829" s="180"/>
      <c r="D829" s="180"/>
      <c r="E829" s="307"/>
      <c r="F829" s="307"/>
      <c r="G829" s="296"/>
      <c r="H829" s="308"/>
      <c r="J829" s="296"/>
      <c r="L829" s="180"/>
      <c r="M829" s="180"/>
      <c r="O829" s="180"/>
      <c r="P829" s="180"/>
      <c r="Q829" s="180"/>
      <c r="R829" s="180"/>
      <c r="S829" s="180"/>
    </row>
    <row r="830" spans="1:19" ht="16.5" customHeight="1">
      <c r="A830" s="180"/>
      <c r="B830" s="180"/>
      <c r="C830" s="180"/>
      <c r="D830" s="180"/>
      <c r="E830" s="307"/>
      <c r="F830" s="307"/>
      <c r="G830" s="296"/>
      <c r="H830" s="308"/>
      <c r="J830" s="296"/>
      <c r="L830" s="180"/>
      <c r="M830" s="180"/>
      <c r="O830" s="180"/>
      <c r="P830" s="180"/>
      <c r="Q830" s="180"/>
      <c r="R830" s="180"/>
      <c r="S830" s="180"/>
    </row>
    <row r="831" spans="1:19" ht="16.5" customHeight="1">
      <c r="A831" s="180"/>
      <c r="B831" s="180"/>
      <c r="C831" s="180"/>
      <c r="D831" s="180"/>
      <c r="E831" s="307"/>
      <c r="F831" s="307"/>
      <c r="G831" s="296"/>
      <c r="H831" s="308"/>
      <c r="J831" s="296"/>
      <c r="L831" s="180"/>
      <c r="M831" s="180"/>
      <c r="O831" s="180"/>
      <c r="P831" s="180"/>
      <c r="Q831" s="180"/>
      <c r="R831" s="180"/>
      <c r="S831" s="180"/>
    </row>
    <row r="832" spans="1:19" ht="16.5" customHeight="1">
      <c r="A832" s="180"/>
      <c r="B832" s="180"/>
      <c r="C832" s="180"/>
      <c r="D832" s="180"/>
      <c r="E832" s="307"/>
      <c r="F832" s="307"/>
      <c r="G832" s="296"/>
      <c r="H832" s="308"/>
      <c r="J832" s="296"/>
      <c r="L832" s="180"/>
      <c r="M832" s="180"/>
      <c r="O832" s="180"/>
      <c r="P832" s="180"/>
      <c r="Q832" s="180"/>
      <c r="R832" s="180"/>
      <c r="S832" s="180"/>
    </row>
    <row r="833" spans="1:19" ht="16.5" customHeight="1">
      <c r="A833" s="180"/>
      <c r="B833" s="180"/>
      <c r="C833" s="180"/>
      <c r="D833" s="180"/>
      <c r="E833" s="307"/>
      <c r="F833" s="307"/>
      <c r="G833" s="296"/>
      <c r="H833" s="308"/>
      <c r="J833" s="296"/>
      <c r="L833" s="180"/>
      <c r="M833" s="180"/>
      <c r="O833" s="180"/>
      <c r="P833" s="180"/>
      <c r="Q833" s="180"/>
      <c r="R833" s="180"/>
      <c r="S833" s="180"/>
    </row>
    <row r="834" spans="1:19" ht="16.5" customHeight="1">
      <c r="A834" s="180"/>
      <c r="B834" s="180"/>
      <c r="C834" s="180"/>
      <c r="D834" s="180"/>
      <c r="E834" s="307"/>
      <c r="F834" s="307"/>
      <c r="G834" s="296"/>
      <c r="H834" s="308"/>
      <c r="J834" s="296"/>
      <c r="L834" s="180"/>
      <c r="M834" s="180"/>
      <c r="O834" s="180"/>
      <c r="P834" s="180"/>
      <c r="Q834" s="180"/>
      <c r="R834" s="180"/>
      <c r="S834" s="180"/>
    </row>
    <row r="835" spans="1:19" ht="16.5" customHeight="1">
      <c r="A835" s="180"/>
      <c r="B835" s="180"/>
      <c r="C835" s="180"/>
      <c r="D835" s="180"/>
      <c r="E835" s="307"/>
      <c r="F835" s="307"/>
      <c r="G835" s="296"/>
      <c r="H835" s="308"/>
      <c r="J835" s="296"/>
      <c r="L835" s="180"/>
      <c r="M835" s="180"/>
      <c r="O835" s="180"/>
      <c r="P835" s="180"/>
      <c r="Q835" s="180"/>
      <c r="R835" s="180"/>
      <c r="S835" s="180"/>
    </row>
    <row r="836" spans="1:19" ht="16.5" customHeight="1">
      <c r="A836" s="180"/>
      <c r="B836" s="180"/>
      <c r="C836" s="180"/>
      <c r="D836" s="180"/>
      <c r="E836" s="307"/>
      <c r="F836" s="307"/>
      <c r="G836" s="296"/>
      <c r="H836" s="308"/>
      <c r="J836" s="296"/>
      <c r="L836" s="180"/>
      <c r="M836" s="180"/>
      <c r="O836" s="180"/>
      <c r="P836" s="180"/>
      <c r="Q836" s="180"/>
      <c r="R836" s="180"/>
      <c r="S836" s="180"/>
    </row>
    <row r="837" spans="1:19" ht="16.5" customHeight="1">
      <c r="A837" s="180"/>
      <c r="B837" s="180"/>
      <c r="C837" s="180"/>
      <c r="D837" s="180"/>
      <c r="E837" s="307"/>
      <c r="F837" s="307"/>
      <c r="G837" s="296"/>
      <c r="H837" s="308"/>
      <c r="J837" s="296"/>
      <c r="L837" s="180"/>
      <c r="M837" s="180"/>
      <c r="O837" s="180"/>
      <c r="P837" s="180"/>
      <c r="Q837" s="180"/>
      <c r="R837" s="180"/>
      <c r="S837" s="180"/>
    </row>
    <row r="838" spans="1:19" ht="16.5" customHeight="1">
      <c r="A838" s="180"/>
      <c r="B838" s="180"/>
      <c r="C838" s="180"/>
      <c r="D838" s="180"/>
      <c r="E838" s="307"/>
      <c r="F838" s="307"/>
      <c r="G838" s="296"/>
      <c r="H838" s="308"/>
      <c r="J838" s="296"/>
      <c r="L838" s="180"/>
      <c r="M838" s="180"/>
      <c r="O838" s="180"/>
      <c r="P838" s="180"/>
      <c r="Q838" s="180"/>
      <c r="R838" s="180"/>
      <c r="S838" s="180"/>
    </row>
    <row r="839" spans="1:19" ht="16.5" customHeight="1">
      <c r="A839" s="180"/>
      <c r="B839" s="180"/>
      <c r="C839" s="180"/>
      <c r="D839" s="180"/>
      <c r="E839" s="307"/>
      <c r="F839" s="307"/>
      <c r="G839" s="296"/>
      <c r="H839" s="308"/>
      <c r="J839" s="296"/>
      <c r="L839" s="180"/>
      <c r="M839" s="180"/>
      <c r="O839" s="180"/>
      <c r="P839" s="180"/>
      <c r="Q839" s="180"/>
      <c r="R839" s="180"/>
      <c r="S839" s="180"/>
    </row>
    <row r="840" spans="1:19" ht="16.5" customHeight="1">
      <c r="A840" s="180"/>
      <c r="B840" s="180"/>
      <c r="C840" s="180"/>
      <c r="D840" s="180"/>
      <c r="E840" s="307"/>
      <c r="F840" s="307"/>
      <c r="G840" s="296"/>
      <c r="H840" s="308"/>
      <c r="J840" s="296"/>
      <c r="L840" s="180"/>
      <c r="M840" s="180"/>
      <c r="O840" s="180"/>
      <c r="P840" s="180"/>
      <c r="Q840" s="180"/>
      <c r="R840" s="180"/>
      <c r="S840" s="180"/>
    </row>
    <row r="841" spans="1:19" ht="16.5" customHeight="1">
      <c r="A841" s="180"/>
      <c r="B841" s="180"/>
      <c r="C841" s="180"/>
      <c r="D841" s="180"/>
      <c r="E841" s="307"/>
      <c r="F841" s="307"/>
      <c r="G841" s="296"/>
      <c r="H841" s="308"/>
      <c r="J841" s="296"/>
      <c r="L841" s="180"/>
      <c r="M841" s="180"/>
      <c r="O841" s="180"/>
      <c r="P841" s="180"/>
      <c r="Q841" s="180"/>
      <c r="R841" s="180"/>
      <c r="S841" s="180"/>
    </row>
    <row r="842" spans="1:19" ht="16.5" customHeight="1">
      <c r="A842" s="180"/>
      <c r="B842" s="180"/>
      <c r="C842" s="180"/>
      <c r="D842" s="180"/>
      <c r="E842" s="307"/>
      <c r="F842" s="307"/>
      <c r="G842" s="296"/>
      <c r="H842" s="308"/>
      <c r="J842" s="296"/>
      <c r="L842" s="180"/>
      <c r="M842" s="180"/>
      <c r="O842" s="180"/>
      <c r="P842" s="180"/>
      <c r="Q842" s="180"/>
      <c r="R842" s="180"/>
      <c r="S842" s="180"/>
    </row>
    <row r="843" spans="1:19" ht="16.5" customHeight="1">
      <c r="A843" s="180"/>
      <c r="B843" s="180"/>
      <c r="C843" s="180"/>
      <c r="D843" s="180"/>
      <c r="E843" s="307"/>
      <c r="F843" s="307"/>
      <c r="G843" s="296"/>
      <c r="H843" s="308"/>
      <c r="J843" s="296"/>
      <c r="L843" s="180"/>
      <c r="M843" s="180"/>
      <c r="O843" s="180"/>
      <c r="P843" s="180"/>
      <c r="Q843" s="180"/>
      <c r="R843" s="180"/>
      <c r="S843" s="180"/>
    </row>
    <row r="844" spans="1:19" ht="16.5" customHeight="1">
      <c r="A844" s="180"/>
      <c r="B844" s="180"/>
      <c r="C844" s="180"/>
      <c r="D844" s="180"/>
      <c r="E844" s="307"/>
      <c r="F844" s="307"/>
      <c r="G844" s="296"/>
      <c r="H844" s="308"/>
      <c r="J844" s="296"/>
      <c r="L844" s="180"/>
      <c r="M844" s="180"/>
      <c r="O844" s="180"/>
      <c r="P844" s="180"/>
      <c r="Q844" s="180"/>
      <c r="R844" s="180"/>
      <c r="S844" s="180"/>
    </row>
    <row r="845" spans="1:19" ht="16.5" customHeight="1">
      <c r="A845" s="180"/>
      <c r="B845" s="180"/>
      <c r="C845" s="180"/>
      <c r="D845" s="180"/>
      <c r="E845" s="307"/>
      <c r="F845" s="307"/>
      <c r="G845" s="296"/>
      <c r="H845" s="308"/>
      <c r="J845" s="296"/>
      <c r="L845" s="180"/>
      <c r="M845" s="180"/>
      <c r="O845" s="180"/>
      <c r="P845" s="180"/>
      <c r="Q845" s="180"/>
      <c r="R845" s="180"/>
      <c r="S845" s="180"/>
    </row>
    <row r="846" spans="1:19" ht="16.5" customHeight="1">
      <c r="A846" s="180"/>
      <c r="B846" s="180"/>
      <c r="C846" s="180"/>
      <c r="D846" s="180"/>
      <c r="E846" s="307"/>
      <c r="F846" s="307"/>
      <c r="G846" s="296"/>
      <c r="H846" s="308"/>
      <c r="J846" s="296"/>
      <c r="L846" s="180"/>
      <c r="M846" s="180"/>
      <c r="O846" s="180"/>
      <c r="P846" s="180"/>
      <c r="Q846" s="180"/>
      <c r="R846" s="180"/>
      <c r="S846" s="180"/>
    </row>
    <row r="847" spans="1:19" ht="16.5" customHeight="1">
      <c r="A847" s="180"/>
      <c r="B847" s="180"/>
      <c r="C847" s="180"/>
      <c r="D847" s="180"/>
      <c r="E847" s="307"/>
      <c r="F847" s="307"/>
      <c r="G847" s="296"/>
      <c r="H847" s="308"/>
      <c r="J847" s="296"/>
      <c r="L847" s="180"/>
      <c r="M847" s="180"/>
      <c r="O847" s="180"/>
      <c r="P847" s="180"/>
      <c r="Q847" s="180"/>
      <c r="R847" s="180"/>
      <c r="S847" s="180"/>
    </row>
    <row r="848" spans="1:19" ht="16.5" customHeight="1">
      <c r="A848" s="180"/>
      <c r="B848" s="180"/>
      <c r="C848" s="180"/>
      <c r="D848" s="180"/>
      <c r="E848" s="307"/>
      <c r="F848" s="307"/>
      <c r="G848" s="296"/>
      <c r="H848" s="308"/>
      <c r="J848" s="296"/>
      <c r="L848" s="180"/>
      <c r="M848" s="180"/>
      <c r="O848" s="180"/>
      <c r="P848" s="180"/>
      <c r="Q848" s="180"/>
      <c r="R848" s="180"/>
      <c r="S848" s="180"/>
    </row>
    <row r="849" spans="1:19" ht="16.5" customHeight="1">
      <c r="A849" s="180"/>
      <c r="B849" s="180"/>
      <c r="C849" s="180"/>
      <c r="D849" s="180"/>
      <c r="E849" s="307"/>
      <c r="F849" s="307"/>
      <c r="G849" s="296"/>
      <c r="H849" s="308"/>
      <c r="J849" s="296"/>
      <c r="L849" s="180"/>
      <c r="M849" s="180"/>
      <c r="O849" s="180"/>
      <c r="P849" s="180"/>
      <c r="Q849" s="180"/>
      <c r="R849" s="180"/>
      <c r="S849" s="180"/>
    </row>
    <row r="850" spans="1:19" ht="16.5" customHeight="1">
      <c r="A850" s="180"/>
      <c r="B850" s="180"/>
      <c r="C850" s="180"/>
      <c r="D850" s="180"/>
      <c r="E850" s="307"/>
      <c r="F850" s="307"/>
      <c r="G850" s="296"/>
      <c r="H850" s="308"/>
      <c r="J850" s="296"/>
      <c r="L850" s="180"/>
      <c r="M850" s="180"/>
      <c r="O850" s="180"/>
      <c r="P850" s="180"/>
      <c r="Q850" s="180"/>
      <c r="R850" s="180"/>
      <c r="S850" s="180"/>
    </row>
    <row r="851" spans="1:19" ht="16.5" customHeight="1">
      <c r="A851" s="180"/>
      <c r="B851" s="180"/>
      <c r="C851" s="180"/>
      <c r="D851" s="180"/>
      <c r="E851" s="307"/>
      <c r="F851" s="307"/>
      <c r="G851" s="296"/>
      <c r="H851" s="308"/>
      <c r="J851" s="296"/>
      <c r="L851" s="180"/>
      <c r="M851" s="180"/>
      <c r="O851" s="180"/>
      <c r="P851" s="180"/>
      <c r="Q851" s="180"/>
      <c r="R851" s="180"/>
      <c r="S851" s="180"/>
    </row>
    <row r="852" spans="1:19" ht="16.5" customHeight="1">
      <c r="A852" s="180"/>
      <c r="B852" s="180"/>
      <c r="C852" s="180"/>
      <c r="D852" s="180"/>
      <c r="E852" s="307"/>
      <c r="F852" s="307"/>
      <c r="G852" s="296"/>
      <c r="H852" s="308"/>
      <c r="J852" s="296"/>
      <c r="L852" s="180"/>
      <c r="M852" s="180"/>
      <c r="O852" s="180"/>
      <c r="P852" s="180"/>
      <c r="Q852" s="180"/>
      <c r="R852" s="180"/>
      <c r="S852" s="180"/>
    </row>
    <row r="853" spans="1:19" ht="16.5" customHeight="1">
      <c r="A853" s="180"/>
      <c r="B853" s="180"/>
      <c r="C853" s="180"/>
      <c r="D853" s="180"/>
      <c r="E853" s="307"/>
      <c r="F853" s="307"/>
      <c r="G853" s="296"/>
      <c r="H853" s="308"/>
      <c r="J853" s="296"/>
      <c r="L853" s="180"/>
      <c r="M853" s="180"/>
      <c r="O853" s="180"/>
      <c r="P853" s="180"/>
      <c r="Q853" s="180"/>
      <c r="R853" s="180"/>
      <c r="S853" s="180"/>
    </row>
    <row r="854" spans="1:19" ht="16.5" customHeight="1">
      <c r="A854" s="180"/>
      <c r="B854" s="180"/>
      <c r="C854" s="180"/>
      <c r="D854" s="180"/>
      <c r="E854" s="307"/>
      <c r="F854" s="307"/>
      <c r="G854" s="296"/>
      <c r="H854" s="308"/>
      <c r="J854" s="296"/>
      <c r="L854" s="180"/>
      <c r="M854" s="180"/>
      <c r="O854" s="180"/>
      <c r="P854" s="180"/>
      <c r="Q854" s="180"/>
      <c r="R854" s="180"/>
      <c r="S854" s="180"/>
    </row>
    <row r="855" spans="1:19" ht="16.5" customHeight="1">
      <c r="A855" s="180"/>
      <c r="B855" s="180"/>
      <c r="C855" s="180"/>
      <c r="D855" s="180"/>
      <c r="E855" s="307"/>
      <c r="F855" s="307"/>
      <c r="G855" s="296"/>
      <c r="H855" s="308"/>
      <c r="J855" s="296"/>
      <c r="L855" s="180"/>
      <c r="M855" s="180"/>
      <c r="O855" s="180"/>
      <c r="P855" s="180"/>
      <c r="Q855" s="180"/>
      <c r="R855" s="180"/>
      <c r="S855" s="180"/>
    </row>
    <row r="856" spans="1:19" ht="16.5" customHeight="1">
      <c r="A856" s="180"/>
      <c r="B856" s="180"/>
      <c r="C856" s="180"/>
      <c r="D856" s="180"/>
      <c r="E856" s="307"/>
      <c r="F856" s="307"/>
      <c r="G856" s="296"/>
      <c r="H856" s="308"/>
      <c r="J856" s="296"/>
      <c r="L856" s="180"/>
      <c r="M856" s="180"/>
      <c r="O856" s="180"/>
      <c r="P856" s="180"/>
      <c r="Q856" s="180"/>
      <c r="R856" s="180"/>
      <c r="S856" s="180"/>
    </row>
    <row r="857" spans="1:19" ht="16.5" customHeight="1">
      <c r="A857" s="180"/>
      <c r="B857" s="180"/>
      <c r="C857" s="180"/>
      <c r="D857" s="180"/>
      <c r="E857" s="307"/>
      <c r="F857" s="307"/>
      <c r="G857" s="296"/>
      <c r="H857" s="308"/>
      <c r="J857" s="296"/>
      <c r="L857" s="180"/>
      <c r="M857" s="180"/>
      <c r="O857" s="180"/>
      <c r="P857" s="180"/>
      <c r="Q857" s="180"/>
      <c r="R857" s="180"/>
      <c r="S857" s="180"/>
    </row>
    <row r="858" spans="1:19" ht="16.5" customHeight="1">
      <c r="A858" s="180"/>
      <c r="B858" s="180"/>
      <c r="C858" s="180"/>
      <c r="D858" s="180"/>
      <c r="E858" s="307"/>
      <c r="F858" s="307"/>
      <c r="G858" s="296"/>
      <c r="H858" s="308"/>
      <c r="J858" s="296"/>
      <c r="L858" s="180"/>
      <c r="M858" s="180"/>
      <c r="O858" s="180"/>
      <c r="P858" s="180"/>
      <c r="Q858" s="180"/>
      <c r="R858" s="180"/>
      <c r="S858" s="180"/>
    </row>
    <row r="859" spans="1:19" ht="16.5" customHeight="1">
      <c r="A859" s="180"/>
      <c r="B859" s="180"/>
      <c r="C859" s="180"/>
      <c r="D859" s="180"/>
      <c r="E859" s="307"/>
      <c r="F859" s="307"/>
      <c r="G859" s="296"/>
      <c r="H859" s="308"/>
      <c r="J859" s="296"/>
      <c r="L859" s="180"/>
      <c r="M859" s="180"/>
      <c r="O859" s="180"/>
      <c r="P859" s="180"/>
      <c r="Q859" s="180"/>
      <c r="R859" s="180"/>
      <c r="S859" s="180"/>
    </row>
    <row r="860" spans="1:19" ht="16.5" customHeight="1">
      <c r="A860" s="180"/>
      <c r="B860" s="180"/>
      <c r="C860" s="180"/>
      <c r="D860" s="180"/>
      <c r="E860" s="307"/>
      <c r="F860" s="307"/>
      <c r="G860" s="296"/>
      <c r="H860" s="308"/>
      <c r="J860" s="296"/>
      <c r="L860" s="180"/>
      <c r="M860" s="180"/>
      <c r="O860" s="180"/>
      <c r="P860" s="180"/>
      <c r="Q860" s="180"/>
      <c r="R860" s="180"/>
      <c r="S860" s="180"/>
    </row>
    <row r="861" spans="1:19" ht="16.5" customHeight="1">
      <c r="A861" s="180"/>
      <c r="B861" s="180"/>
      <c r="C861" s="180"/>
      <c r="D861" s="180"/>
      <c r="E861" s="307"/>
      <c r="F861" s="307"/>
      <c r="G861" s="296"/>
      <c r="H861" s="308"/>
      <c r="J861" s="296"/>
      <c r="L861" s="180"/>
      <c r="M861" s="180"/>
      <c r="O861" s="180"/>
      <c r="P861" s="180"/>
      <c r="Q861" s="180"/>
      <c r="R861" s="180"/>
      <c r="S861" s="180"/>
    </row>
    <row r="862" spans="1:19" ht="16.5" customHeight="1">
      <c r="A862" s="180"/>
      <c r="B862" s="180"/>
      <c r="C862" s="180"/>
      <c r="D862" s="180"/>
      <c r="E862" s="307"/>
      <c r="F862" s="307"/>
      <c r="G862" s="296"/>
      <c r="H862" s="308"/>
      <c r="J862" s="296"/>
      <c r="L862" s="180"/>
      <c r="M862" s="180"/>
      <c r="O862" s="180"/>
      <c r="P862" s="180"/>
      <c r="Q862" s="180"/>
      <c r="R862" s="180"/>
      <c r="S862" s="180"/>
    </row>
    <row r="863" spans="1:19" ht="16.5" customHeight="1">
      <c r="A863" s="180"/>
      <c r="B863" s="180"/>
      <c r="C863" s="180"/>
      <c r="D863" s="180"/>
      <c r="E863" s="307"/>
      <c r="F863" s="307"/>
      <c r="G863" s="296"/>
      <c r="H863" s="308"/>
      <c r="J863" s="296"/>
      <c r="L863" s="180"/>
      <c r="M863" s="180"/>
      <c r="O863" s="180"/>
      <c r="P863" s="180"/>
      <c r="Q863" s="180"/>
      <c r="R863" s="180"/>
      <c r="S863" s="180"/>
    </row>
    <row r="864" spans="1:19" ht="16.5" customHeight="1">
      <c r="A864" s="180"/>
      <c r="B864" s="180"/>
      <c r="C864" s="180"/>
      <c r="D864" s="180"/>
      <c r="E864" s="307"/>
      <c r="F864" s="307"/>
      <c r="G864" s="296"/>
      <c r="H864" s="308"/>
      <c r="J864" s="296"/>
      <c r="L864" s="180"/>
      <c r="M864" s="180"/>
      <c r="O864" s="180"/>
      <c r="P864" s="180"/>
      <c r="Q864" s="180"/>
      <c r="R864" s="180"/>
      <c r="S864" s="180"/>
    </row>
    <row r="865" spans="1:19" ht="16.5" customHeight="1">
      <c r="A865" s="180"/>
      <c r="B865" s="180"/>
      <c r="C865" s="180"/>
      <c r="D865" s="180"/>
      <c r="E865" s="307"/>
      <c r="F865" s="307"/>
      <c r="G865" s="296"/>
      <c r="H865" s="308"/>
      <c r="J865" s="296"/>
      <c r="L865" s="180"/>
      <c r="M865" s="180"/>
      <c r="O865" s="180"/>
      <c r="P865" s="180"/>
      <c r="Q865" s="180"/>
      <c r="R865" s="180"/>
      <c r="S865" s="180"/>
    </row>
    <row r="866" spans="1:19" ht="16.5" customHeight="1">
      <c r="A866" s="180"/>
      <c r="B866" s="180"/>
      <c r="C866" s="180"/>
      <c r="D866" s="180"/>
      <c r="E866" s="307"/>
      <c r="F866" s="307"/>
      <c r="G866" s="296"/>
      <c r="H866" s="308"/>
      <c r="J866" s="296"/>
      <c r="L866" s="180"/>
      <c r="M866" s="180"/>
      <c r="O866" s="180"/>
      <c r="P866" s="180"/>
      <c r="Q866" s="180"/>
      <c r="R866" s="180"/>
      <c r="S866" s="180"/>
    </row>
    <row r="867" spans="1:19" ht="16.5" customHeight="1">
      <c r="A867" s="180"/>
      <c r="B867" s="180"/>
      <c r="C867" s="180"/>
      <c r="D867" s="180"/>
      <c r="E867" s="307"/>
      <c r="F867" s="307"/>
      <c r="G867" s="296"/>
      <c r="H867" s="308"/>
      <c r="J867" s="296"/>
      <c r="L867" s="180"/>
      <c r="M867" s="180"/>
      <c r="O867" s="180"/>
      <c r="P867" s="180"/>
      <c r="Q867" s="180"/>
      <c r="R867" s="180"/>
      <c r="S867" s="180"/>
    </row>
    <row r="868" spans="1:19" ht="16.5" customHeight="1">
      <c r="A868" s="180"/>
      <c r="B868" s="180"/>
      <c r="C868" s="180"/>
      <c r="D868" s="180"/>
      <c r="E868" s="307"/>
      <c r="F868" s="307"/>
      <c r="G868" s="296"/>
      <c r="H868" s="308"/>
      <c r="J868" s="296"/>
      <c r="L868" s="180"/>
      <c r="M868" s="180"/>
      <c r="O868" s="180"/>
      <c r="P868" s="180"/>
      <c r="Q868" s="180"/>
      <c r="R868" s="180"/>
      <c r="S868" s="180"/>
    </row>
    <row r="869" spans="1:19" ht="16.5" customHeight="1">
      <c r="A869" s="180"/>
      <c r="B869" s="180"/>
      <c r="C869" s="180"/>
      <c r="D869" s="180"/>
      <c r="E869" s="307"/>
      <c r="F869" s="307"/>
      <c r="G869" s="296"/>
      <c r="H869" s="308"/>
      <c r="J869" s="296"/>
      <c r="L869" s="180"/>
      <c r="M869" s="180"/>
      <c r="O869" s="180"/>
      <c r="P869" s="180"/>
      <c r="Q869" s="180"/>
      <c r="R869" s="180"/>
      <c r="S869" s="180"/>
    </row>
    <row r="870" spans="1:19" ht="16.5" customHeight="1">
      <c r="A870" s="180"/>
      <c r="B870" s="180"/>
      <c r="C870" s="180"/>
      <c r="D870" s="180"/>
      <c r="E870" s="307"/>
      <c r="F870" s="307"/>
      <c r="G870" s="296"/>
      <c r="H870" s="308"/>
      <c r="J870" s="296"/>
      <c r="L870" s="180"/>
      <c r="M870" s="180"/>
      <c r="O870" s="180"/>
      <c r="P870" s="180"/>
      <c r="Q870" s="180"/>
      <c r="R870" s="180"/>
      <c r="S870" s="180"/>
    </row>
    <row r="871" spans="1:19" ht="16.5" customHeight="1">
      <c r="A871" s="180"/>
      <c r="B871" s="180"/>
      <c r="C871" s="180"/>
      <c r="D871" s="180"/>
      <c r="E871" s="307"/>
      <c r="F871" s="307"/>
      <c r="G871" s="296"/>
      <c r="H871" s="308"/>
      <c r="J871" s="296"/>
      <c r="L871" s="180"/>
      <c r="M871" s="180"/>
      <c r="O871" s="180"/>
      <c r="P871" s="180"/>
      <c r="Q871" s="180"/>
      <c r="R871" s="180"/>
      <c r="S871" s="180"/>
    </row>
    <row r="872" spans="1:19" ht="16.5" customHeight="1">
      <c r="A872" s="180"/>
      <c r="B872" s="180"/>
      <c r="C872" s="180"/>
      <c r="D872" s="180"/>
      <c r="E872" s="307"/>
      <c r="F872" s="307"/>
      <c r="G872" s="296"/>
      <c r="H872" s="308"/>
      <c r="J872" s="296"/>
      <c r="L872" s="180"/>
      <c r="M872" s="180"/>
      <c r="O872" s="180"/>
      <c r="P872" s="180"/>
      <c r="Q872" s="180"/>
      <c r="R872" s="180"/>
      <c r="S872" s="180"/>
    </row>
    <row r="873" spans="1:19" ht="16.5" customHeight="1">
      <c r="A873" s="180"/>
      <c r="B873" s="180"/>
      <c r="C873" s="180"/>
      <c r="D873" s="180"/>
      <c r="E873" s="307"/>
      <c r="F873" s="307"/>
      <c r="G873" s="296"/>
      <c r="H873" s="308"/>
      <c r="J873" s="296"/>
      <c r="L873" s="180"/>
      <c r="M873" s="180"/>
      <c r="O873" s="180"/>
      <c r="P873" s="180"/>
      <c r="Q873" s="180"/>
      <c r="R873" s="180"/>
      <c r="S873" s="180"/>
    </row>
    <row r="874" spans="1:19" ht="16.5" customHeight="1">
      <c r="A874" s="180"/>
      <c r="B874" s="180"/>
      <c r="C874" s="180"/>
      <c r="D874" s="180"/>
      <c r="E874" s="307"/>
      <c r="F874" s="307"/>
      <c r="G874" s="296"/>
      <c r="H874" s="308"/>
      <c r="J874" s="296"/>
      <c r="L874" s="180"/>
      <c r="M874" s="180"/>
      <c r="O874" s="180"/>
      <c r="P874" s="180"/>
      <c r="Q874" s="180"/>
      <c r="R874" s="180"/>
      <c r="S874" s="180"/>
    </row>
    <row r="875" spans="1:19" ht="16.5" customHeight="1">
      <c r="A875" s="180"/>
      <c r="B875" s="180"/>
      <c r="C875" s="180"/>
      <c r="D875" s="180"/>
      <c r="E875" s="307"/>
      <c r="F875" s="307"/>
      <c r="G875" s="296"/>
      <c r="H875" s="308"/>
      <c r="J875" s="296"/>
      <c r="L875" s="180"/>
      <c r="M875" s="180"/>
      <c r="O875" s="180"/>
      <c r="P875" s="180"/>
      <c r="Q875" s="180"/>
      <c r="R875" s="180"/>
      <c r="S875" s="180"/>
    </row>
    <row r="876" spans="1:19" ht="16.5" customHeight="1">
      <c r="A876" s="180"/>
      <c r="B876" s="180"/>
      <c r="C876" s="180"/>
      <c r="D876" s="180"/>
      <c r="E876" s="307"/>
      <c r="F876" s="307"/>
      <c r="G876" s="296"/>
      <c r="H876" s="308"/>
      <c r="J876" s="296"/>
      <c r="L876" s="180"/>
      <c r="M876" s="180"/>
      <c r="O876" s="180"/>
      <c r="P876" s="180"/>
      <c r="Q876" s="180"/>
      <c r="R876" s="180"/>
      <c r="S876" s="180"/>
    </row>
    <row r="877" spans="1:19" ht="16.5" customHeight="1">
      <c r="A877" s="180"/>
      <c r="B877" s="180"/>
      <c r="C877" s="180"/>
      <c r="D877" s="180"/>
      <c r="E877" s="307"/>
      <c r="F877" s="307"/>
      <c r="G877" s="296"/>
      <c r="H877" s="308"/>
      <c r="J877" s="296"/>
      <c r="L877" s="180"/>
      <c r="M877" s="180"/>
      <c r="O877" s="180"/>
      <c r="P877" s="180"/>
      <c r="Q877" s="180"/>
      <c r="R877" s="180"/>
      <c r="S877" s="180"/>
    </row>
    <row r="878" spans="1:19" ht="16.5" customHeight="1">
      <c r="A878" s="180"/>
      <c r="B878" s="180"/>
      <c r="C878" s="180"/>
      <c r="D878" s="180"/>
      <c r="E878" s="307"/>
      <c r="F878" s="307"/>
      <c r="G878" s="296"/>
      <c r="H878" s="308"/>
      <c r="J878" s="296"/>
      <c r="L878" s="180"/>
      <c r="M878" s="180"/>
      <c r="O878" s="180"/>
      <c r="P878" s="180"/>
      <c r="Q878" s="180"/>
      <c r="R878" s="180"/>
      <c r="S878" s="180"/>
    </row>
    <row r="879" spans="1:19" ht="16.5" customHeight="1">
      <c r="A879" s="180"/>
      <c r="B879" s="180"/>
      <c r="C879" s="180"/>
      <c r="D879" s="180"/>
      <c r="E879" s="307"/>
      <c r="F879" s="307"/>
      <c r="G879" s="296"/>
      <c r="H879" s="308"/>
      <c r="J879" s="296"/>
      <c r="L879" s="180"/>
      <c r="M879" s="180"/>
      <c r="O879" s="180"/>
      <c r="P879" s="180"/>
      <c r="Q879" s="180"/>
      <c r="R879" s="180"/>
      <c r="S879" s="180"/>
    </row>
    <row r="880" spans="1:19" ht="16.5" customHeight="1">
      <c r="A880" s="180"/>
      <c r="B880" s="180"/>
      <c r="C880" s="180"/>
      <c r="D880" s="180"/>
      <c r="E880" s="307"/>
      <c r="F880" s="307"/>
      <c r="G880" s="296"/>
      <c r="H880" s="308"/>
      <c r="J880" s="296"/>
      <c r="L880" s="180"/>
      <c r="M880" s="180"/>
      <c r="O880" s="180"/>
      <c r="P880" s="180"/>
      <c r="Q880" s="180"/>
      <c r="R880" s="180"/>
      <c r="S880" s="180"/>
    </row>
    <row r="881" spans="1:19" ht="16.5" customHeight="1">
      <c r="A881" s="180"/>
      <c r="B881" s="180"/>
      <c r="C881" s="180"/>
      <c r="D881" s="180"/>
      <c r="E881" s="307"/>
      <c r="F881" s="307"/>
      <c r="G881" s="296"/>
      <c r="H881" s="308"/>
      <c r="J881" s="296"/>
      <c r="L881" s="180"/>
      <c r="M881" s="180"/>
      <c r="O881" s="180"/>
      <c r="P881" s="180"/>
      <c r="Q881" s="180"/>
      <c r="R881" s="180"/>
      <c r="S881" s="180"/>
    </row>
    <row r="882" spans="1:19" ht="16.5" customHeight="1">
      <c r="A882" s="180"/>
      <c r="B882" s="180"/>
      <c r="C882" s="180"/>
      <c r="D882" s="180"/>
      <c r="E882" s="307"/>
      <c r="F882" s="307"/>
      <c r="G882" s="296"/>
      <c r="H882" s="308"/>
      <c r="J882" s="296"/>
      <c r="L882" s="180"/>
      <c r="M882" s="180"/>
      <c r="O882" s="180"/>
      <c r="P882" s="180"/>
      <c r="Q882" s="180"/>
      <c r="R882" s="180"/>
      <c r="S882" s="180"/>
    </row>
    <row r="883" spans="1:19" ht="16.5" customHeight="1">
      <c r="A883" s="180"/>
      <c r="B883" s="180"/>
      <c r="C883" s="180"/>
      <c r="D883" s="180"/>
      <c r="E883" s="307"/>
      <c r="F883" s="307"/>
      <c r="G883" s="296"/>
      <c r="H883" s="308"/>
      <c r="J883" s="296"/>
      <c r="L883" s="180"/>
      <c r="M883" s="180"/>
      <c r="O883" s="180"/>
      <c r="P883" s="180"/>
      <c r="Q883" s="180"/>
      <c r="R883" s="180"/>
      <c r="S883" s="180"/>
    </row>
    <row r="884" spans="1:19" ht="16.5" customHeight="1">
      <c r="A884" s="180"/>
      <c r="B884" s="180"/>
      <c r="C884" s="180"/>
      <c r="D884" s="180"/>
      <c r="E884" s="307"/>
      <c r="F884" s="307"/>
      <c r="G884" s="296"/>
      <c r="H884" s="308"/>
      <c r="J884" s="296"/>
      <c r="L884" s="180"/>
      <c r="M884" s="180"/>
      <c r="O884" s="180"/>
      <c r="P884" s="180"/>
      <c r="Q884" s="180"/>
      <c r="R884" s="180"/>
      <c r="S884" s="180"/>
    </row>
    <row r="885" spans="1:19" ht="16.5" customHeight="1">
      <c r="A885" s="180"/>
      <c r="B885" s="180"/>
      <c r="C885" s="180"/>
      <c r="D885" s="180"/>
      <c r="E885" s="307"/>
      <c r="F885" s="307"/>
      <c r="G885" s="296"/>
      <c r="H885" s="308"/>
      <c r="J885" s="296"/>
      <c r="L885" s="180"/>
      <c r="M885" s="180"/>
      <c r="O885" s="180"/>
      <c r="P885" s="180"/>
      <c r="Q885" s="180"/>
      <c r="R885" s="180"/>
      <c r="S885" s="180"/>
    </row>
    <row r="886" spans="1:19" ht="16.5" customHeight="1">
      <c r="A886" s="180"/>
      <c r="B886" s="180"/>
      <c r="C886" s="180"/>
      <c r="D886" s="180"/>
      <c r="E886" s="307"/>
      <c r="F886" s="307"/>
      <c r="G886" s="296"/>
      <c r="H886" s="308"/>
      <c r="J886" s="296"/>
      <c r="L886" s="180"/>
      <c r="M886" s="180"/>
      <c r="O886" s="180"/>
      <c r="P886" s="180"/>
      <c r="Q886" s="180"/>
      <c r="R886" s="180"/>
      <c r="S886" s="180"/>
    </row>
    <row r="887" spans="1:19" ht="16.5" customHeight="1">
      <c r="A887" s="180"/>
      <c r="B887" s="180"/>
      <c r="C887" s="180"/>
      <c r="D887" s="180"/>
      <c r="E887" s="307"/>
      <c r="F887" s="307"/>
      <c r="G887" s="296"/>
      <c r="H887" s="308"/>
      <c r="J887" s="296"/>
      <c r="L887" s="180"/>
      <c r="M887" s="180"/>
      <c r="O887" s="180"/>
      <c r="P887" s="180"/>
      <c r="Q887" s="180"/>
      <c r="R887" s="180"/>
      <c r="S887" s="180"/>
    </row>
    <row r="888" spans="1:19" ht="16.5" customHeight="1">
      <c r="A888" s="180"/>
      <c r="B888" s="180"/>
      <c r="C888" s="180"/>
      <c r="D888" s="180"/>
      <c r="E888" s="307"/>
      <c r="F888" s="307"/>
      <c r="G888" s="296"/>
      <c r="H888" s="308"/>
      <c r="J888" s="296"/>
      <c r="L888" s="180"/>
      <c r="M888" s="180"/>
      <c r="O888" s="180"/>
      <c r="P888" s="180"/>
      <c r="Q888" s="180"/>
      <c r="R888" s="180"/>
      <c r="S888" s="180"/>
    </row>
    <row r="889" spans="1:19" ht="16.5" customHeight="1">
      <c r="A889" s="180"/>
      <c r="B889" s="180"/>
      <c r="C889" s="180"/>
      <c r="D889" s="180"/>
      <c r="E889" s="307"/>
      <c r="F889" s="307"/>
      <c r="G889" s="296"/>
      <c r="H889" s="308"/>
      <c r="J889" s="296"/>
      <c r="L889" s="180"/>
      <c r="M889" s="180"/>
      <c r="O889" s="180"/>
      <c r="P889" s="180"/>
      <c r="Q889" s="180"/>
      <c r="R889" s="180"/>
      <c r="S889" s="180"/>
    </row>
    <row r="890" spans="1:19" ht="16.5" customHeight="1">
      <c r="A890" s="180"/>
      <c r="B890" s="180"/>
      <c r="C890" s="180"/>
      <c r="D890" s="180"/>
      <c r="E890" s="307"/>
      <c r="F890" s="307"/>
      <c r="G890" s="296"/>
      <c r="H890" s="308"/>
      <c r="J890" s="296"/>
      <c r="L890" s="180"/>
      <c r="M890" s="180"/>
      <c r="O890" s="180"/>
      <c r="P890" s="180"/>
      <c r="Q890" s="180"/>
      <c r="R890" s="180"/>
      <c r="S890" s="180"/>
    </row>
    <row r="891" spans="1:19" ht="16.5" customHeight="1">
      <c r="A891" s="180"/>
      <c r="B891" s="180"/>
      <c r="C891" s="180"/>
      <c r="D891" s="180"/>
      <c r="E891" s="307"/>
      <c r="F891" s="307"/>
      <c r="G891" s="296"/>
      <c r="H891" s="308"/>
      <c r="J891" s="296"/>
      <c r="L891" s="180"/>
      <c r="M891" s="180"/>
      <c r="O891" s="180"/>
      <c r="P891" s="180"/>
      <c r="Q891" s="180"/>
      <c r="R891" s="180"/>
      <c r="S891" s="180"/>
    </row>
    <row r="892" spans="1:19" ht="16.5" customHeight="1">
      <c r="A892" s="180"/>
      <c r="B892" s="180"/>
      <c r="C892" s="180"/>
      <c r="D892" s="180"/>
      <c r="E892" s="307"/>
      <c r="F892" s="307"/>
      <c r="G892" s="296"/>
      <c r="H892" s="308"/>
      <c r="J892" s="296"/>
      <c r="L892" s="180"/>
      <c r="M892" s="180"/>
      <c r="O892" s="180"/>
      <c r="P892" s="180"/>
      <c r="Q892" s="180"/>
      <c r="R892" s="180"/>
      <c r="S892" s="180"/>
    </row>
    <row r="893" spans="1:19" ht="16.5" customHeight="1">
      <c r="A893" s="180"/>
      <c r="B893" s="180"/>
      <c r="C893" s="180"/>
      <c r="D893" s="180"/>
      <c r="E893" s="307"/>
      <c r="F893" s="307"/>
      <c r="G893" s="296"/>
      <c r="H893" s="308"/>
      <c r="J893" s="296"/>
      <c r="L893" s="180"/>
      <c r="M893" s="180"/>
      <c r="O893" s="180"/>
      <c r="P893" s="180"/>
      <c r="Q893" s="180"/>
      <c r="R893" s="180"/>
      <c r="S893" s="180"/>
    </row>
    <row r="894" spans="1:19" ht="16.5" customHeight="1">
      <c r="A894" s="180"/>
      <c r="B894" s="180"/>
      <c r="C894" s="180"/>
      <c r="D894" s="180"/>
      <c r="E894" s="307"/>
      <c r="F894" s="307"/>
      <c r="G894" s="296"/>
      <c r="H894" s="308"/>
      <c r="J894" s="296"/>
      <c r="L894" s="180"/>
      <c r="M894" s="180"/>
      <c r="O894" s="180"/>
      <c r="P894" s="180"/>
      <c r="Q894" s="180"/>
      <c r="R894" s="180"/>
      <c r="S894" s="180"/>
    </row>
    <row r="895" spans="1:19" ht="16.5" customHeight="1">
      <c r="A895" s="180"/>
      <c r="B895" s="180"/>
      <c r="C895" s="180"/>
      <c r="D895" s="180"/>
      <c r="E895" s="307"/>
      <c r="F895" s="307"/>
      <c r="G895" s="296"/>
      <c r="H895" s="308"/>
      <c r="J895" s="296"/>
      <c r="L895" s="180"/>
      <c r="M895" s="180"/>
      <c r="O895" s="180"/>
      <c r="P895" s="180"/>
      <c r="Q895" s="180"/>
      <c r="R895" s="180"/>
      <c r="S895" s="180"/>
    </row>
    <row r="896" spans="1:19" ht="16.5" customHeight="1">
      <c r="A896" s="180"/>
      <c r="B896" s="180"/>
      <c r="C896" s="180"/>
      <c r="D896" s="180"/>
      <c r="E896" s="307"/>
      <c r="F896" s="307"/>
      <c r="G896" s="296"/>
      <c r="H896" s="308"/>
      <c r="J896" s="296"/>
      <c r="L896" s="180"/>
      <c r="M896" s="180"/>
      <c r="O896" s="180"/>
      <c r="P896" s="180"/>
      <c r="Q896" s="180"/>
      <c r="R896" s="180"/>
      <c r="S896" s="180"/>
    </row>
    <row r="897" spans="1:19" ht="16.5" customHeight="1">
      <c r="A897" s="180"/>
      <c r="B897" s="180"/>
      <c r="C897" s="180"/>
      <c r="D897" s="180"/>
      <c r="E897" s="307"/>
      <c r="F897" s="307"/>
      <c r="G897" s="296"/>
      <c r="H897" s="308"/>
      <c r="J897" s="296"/>
      <c r="L897" s="180"/>
      <c r="M897" s="180"/>
      <c r="O897" s="180"/>
      <c r="P897" s="180"/>
      <c r="Q897" s="180"/>
      <c r="R897" s="180"/>
      <c r="S897" s="180"/>
    </row>
    <row r="898" spans="1:19" ht="16.5" customHeight="1">
      <c r="A898" s="180"/>
      <c r="B898" s="180"/>
      <c r="C898" s="180"/>
      <c r="D898" s="180"/>
      <c r="E898" s="307"/>
      <c r="F898" s="307"/>
      <c r="G898" s="296"/>
      <c r="H898" s="308"/>
      <c r="J898" s="296"/>
      <c r="L898" s="180"/>
      <c r="M898" s="180"/>
      <c r="O898" s="180"/>
      <c r="P898" s="180"/>
      <c r="Q898" s="180"/>
      <c r="R898" s="180"/>
      <c r="S898" s="180"/>
    </row>
    <row r="899" spans="1:19" ht="16.5" customHeight="1">
      <c r="A899" s="180"/>
      <c r="B899" s="180"/>
      <c r="C899" s="180"/>
      <c r="D899" s="180"/>
      <c r="E899" s="307"/>
      <c r="F899" s="307"/>
      <c r="G899" s="296"/>
      <c r="H899" s="308"/>
      <c r="J899" s="296"/>
      <c r="L899" s="180"/>
      <c r="M899" s="180"/>
      <c r="O899" s="180"/>
      <c r="P899" s="180"/>
      <c r="Q899" s="180"/>
      <c r="R899" s="180"/>
      <c r="S899" s="180"/>
    </row>
    <row r="900" spans="1:19" ht="16.5" customHeight="1">
      <c r="A900" s="180"/>
      <c r="B900" s="180"/>
      <c r="C900" s="180"/>
      <c r="D900" s="180"/>
      <c r="E900" s="307"/>
      <c r="F900" s="307"/>
      <c r="G900" s="296"/>
      <c r="H900" s="308"/>
      <c r="J900" s="296"/>
      <c r="L900" s="180"/>
      <c r="M900" s="180"/>
      <c r="O900" s="180"/>
      <c r="P900" s="180"/>
      <c r="Q900" s="180"/>
      <c r="R900" s="180"/>
      <c r="S900" s="180"/>
    </row>
    <row r="901" spans="1:19" ht="16.5" customHeight="1">
      <c r="A901" s="180"/>
      <c r="B901" s="180"/>
      <c r="C901" s="180"/>
      <c r="D901" s="180"/>
      <c r="E901" s="307"/>
      <c r="F901" s="307"/>
      <c r="G901" s="296"/>
      <c r="H901" s="308"/>
      <c r="J901" s="296"/>
      <c r="L901" s="180"/>
      <c r="M901" s="180"/>
      <c r="O901" s="180"/>
      <c r="P901" s="180"/>
      <c r="Q901" s="180"/>
      <c r="R901" s="180"/>
      <c r="S901" s="180"/>
    </row>
    <row r="902" spans="1:19" ht="16.5" customHeight="1">
      <c r="A902" s="180"/>
      <c r="B902" s="180"/>
      <c r="C902" s="180"/>
      <c r="D902" s="180"/>
      <c r="E902" s="307"/>
      <c r="F902" s="307"/>
      <c r="G902" s="296"/>
      <c r="H902" s="308"/>
      <c r="J902" s="296"/>
      <c r="L902" s="180"/>
      <c r="M902" s="180"/>
      <c r="O902" s="180"/>
      <c r="P902" s="180"/>
      <c r="Q902" s="180"/>
      <c r="R902" s="180"/>
      <c r="S902" s="180"/>
    </row>
    <row r="903" spans="1:19" ht="16.5" customHeight="1">
      <c r="A903" s="180"/>
      <c r="B903" s="180"/>
      <c r="C903" s="180"/>
      <c r="D903" s="180"/>
      <c r="E903" s="307"/>
      <c r="F903" s="307"/>
      <c r="G903" s="296"/>
      <c r="H903" s="308"/>
      <c r="J903" s="296"/>
      <c r="L903" s="180"/>
      <c r="M903" s="180"/>
      <c r="O903" s="180"/>
      <c r="P903" s="180"/>
      <c r="Q903" s="180"/>
      <c r="R903" s="180"/>
      <c r="S903" s="180"/>
    </row>
    <row r="904" spans="1:19" ht="16.5" customHeight="1">
      <c r="A904" s="180"/>
      <c r="B904" s="180"/>
      <c r="C904" s="180"/>
      <c r="D904" s="180"/>
      <c r="E904" s="307"/>
      <c r="F904" s="307"/>
      <c r="G904" s="296"/>
      <c r="H904" s="308"/>
      <c r="J904" s="296"/>
      <c r="L904" s="180"/>
      <c r="M904" s="180"/>
      <c r="O904" s="180"/>
      <c r="P904" s="180"/>
      <c r="Q904" s="180"/>
      <c r="R904" s="180"/>
      <c r="S904" s="180"/>
    </row>
    <row r="905" spans="1:19" ht="16.5" customHeight="1">
      <c r="A905" s="180"/>
      <c r="B905" s="180"/>
      <c r="C905" s="180"/>
      <c r="D905" s="180"/>
      <c r="E905" s="307"/>
      <c r="F905" s="307"/>
      <c r="G905" s="296"/>
      <c r="H905" s="308"/>
      <c r="J905" s="296"/>
      <c r="L905" s="180"/>
      <c r="M905" s="180"/>
      <c r="O905" s="180"/>
      <c r="P905" s="180"/>
      <c r="Q905" s="180"/>
      <c r="R905" s="180"/>
      <c r="S905" s="180"/>
    </row>
    <row r="906" spans="1:19" ht="16.5" customHeight="1">
      <c r="A906" s="180"/>
      <c r="B906" s="180"/>
      <c r="C906" s="180"/>
      <c r="D906" s="180"/>
      <c r="E906" s="307"/>
      <c r="F906" s="307"/>
      <c r="G906" s="296"/>
      <c r="H906" s="308"/>
      <c r="J906" s="296"/>
      <c r="L906" s="180"/>
      <c r="M906" s="180"/>
      <c r="O906" s="180"/>
      <c r="P906" s="180"/>
      <c r="Q906" s="180"/>
      <c r="R906" s="180"/>
      <c r="S906" s="180"/>
    </row>
    <row r="907" spans="1:19" ht="16.5" customHeight="1">
      <c r="A907" s="180"/>
      <c r="B907" s="180"/>
      <c r="C907" s="180"/>
      <c r="D907" s="180"/>
      <c r="E907" s="307"/>
      <c r="F907" s="307"/>
      <c r="G907" s="296"/>
      <c r="H907" s="308"/>
      <c r="J907" s="296"/>
      <c r="L907" s="180"/>
      <c r="M907" s="180"/>
      <c r="O907" s="180"/>
      <c r="P907" s="180"/>
      <c r="Q907" s="180"/>
      <c r="R907" s="180"/>
      <c r="S907" s="180"/>
    </row>
    <row r="908" spans="1:19" ht="16.5" customHeight="1">
      <c r="A908" s="180"/>
      <c r="B908" s="180"/>
      <c r="C908" s="180"/>
      <c r="D908" s="180"/>
      <c r="E908" s="307"/>
      <c r="F908" s="307"/>
      <c r="G908" s="296"/>
      <c r="H908" s="308"/>
      <c r="J908" s="296"/>
      <c r="L908" s="180"/>
      <c r="M908" s="180"/>
      <c r="O908" s="180"/>
      <c r="P908" s="180"/>
      <c r="Q908" s="180"/>
      <c r="R908" s="180"/>
      <c r="S908" s="180"/>
    </row>
    <row r="909" spans="1:19" ht="16.5" customHeight="1">
      <c r="A909" s="180"/>
      <c r="B909" s="180"/>
      <c r="C909" s="180"/>
      <c r="D909" s="180"/>
      <c r="E909" s="307"/>
      <c r="F909" s="307"/>
      <c r="G909" s="296"/>
      <c r="H909" s="308"/>
      <c r="J909" s="296"/>
      <c r="L909" s="180"/>
      <c r="M909" s="180"/>
      <c r="O909" s="180"/>
      <c r="P909" s="180"/>
      <c r="Q909" s="180"/>
      <c r="R909" s="180"/>
      <c r="S909" s="180"/>
    </row>
    <row r="910" spans="1:19" ht="16.5" customHeight="1">
      <c r="A910" s="180"/>
      <c r="B910" s="180"/>
      <c r="C910" s="180"/>
      <c r="D910" s="180"/>
      <c r="E910" s="307"/>
      <c r="F910" s="307"/>
      <c r="G910" s="296"/>
      <c r="H910" s="308"/>
      <c r="J910" s="296"/>
      <c r="L910" s="180"/>
      <c r="M910" s="180"/>
      <c r="O910" s="180"/>
      <c r="P910" s="180"/>
      <c r="Q910" s="180"/>
      <c r="R910" s="180"/>
      <c r="S910" s="180"/>
    </row>
    <row r="911" spans="1:19" ht="16.5" customHeight="1">
      <c r="A911" s="180"/>
      <c r="B911" s="180"/>
      <c r="C911" s="180"/>
      <c r="D911" s="180"/>
      <c r="E911" s="307"/>
      <c r="F911" s="307"/>
      <c r="G911" s="296"/>
      <c r="H911" s="308"/>
      <c r="J911" s="296"/>
      <c r="L911" s="180"/>
      <c r="M911" s="180"/>
      <c r="O911" s="180"/>
      <c r="P911" s="180"/>
      <c r="Q911" s="180"/>
      <c r="R911" s="180"/>
      <c r="S911" s="180"/>
    </row>
    <row r="912" spans="1:19" ht="16.5" customHeight="1">
      <c r="A912" s="180"/>
      <c r="B912" s="180"/>
      <c r="C912" s="180"/>
      <c r="D912" s="180"/>
      <c r="E912" s="307"/>
      <c r="F912" s="307"/>
      <c r="G912" s="296"/>
      <c r="H912" s="308"/>
      <c r="J912" s="296"/>
      <c r="L912" s="180"/>
      <c r="M912" s="180"/>
      <c r="O912" s="180"/>
      <c r="P912" s="180"/>
      <c r="Q912" s="180"/>
      <c r="R912" s="180"/>
      <c r="S912" s="180"/>
    </row>
    <row r="913" spans="1:19" ht="16.5" customHeight="1">
      <c r="A913" s="180"/>
      <c r="B913" s="180"/>
      <c r="C913" s="180"/>
      <c r="D913" s="180"/>
      <c r="E913" s="307"/>
      <c r="F913" s="307"/>
      <c r="G913" s="296"/>
      <c r="H913" s="308"/>
      <c r="J913" s="296"/>
      <c r="L913" s="180"/>
      <c r="M913" s="180"/>
      <c r="O913" s="180"/>
      <c r="P913" s="180"/>
      <c r="Q913" s="180"/>
      <c r="R913" s="180"/>
      <c r="S913" s="180"/>
    </row>
    <row r="914" spans="1:19" ht="16.5" customHeight="1">
      <c r="A914" s="180"/>
      <c r="B914" s="180"/>
      <c r="C914" s="180"/>
      <c r="D914" s="180"/>
      <c r="E914" s="307"/>
      <c r="F914" s="307"/>
      <c r="G914" s="296"/>
      <c r="H914" s="308"/>
      <c r="J914" s="296"/>
      <c r="L914" s="180"/>
      <c r="M914" s="180"/>
      <c r="O914" s="180"/>
      <c r="P914" s="180"/>
      <c r="Q914" s="180"/>
      <c r="R914" s="180"/>
      <c r="S914" s="180"/>
    </row>
    <row r="915" spans="1:19" ht="16.5" customHeight="1">
      <c r="A915" s="180"/>
      <c r="B915" s="180"/>
      <c r="C915" s="180"/>
      <c r="D915" s="180"/>
      <c r="E915" s="307"/>
      <c r="F915" s="307"/>
      <c r="G915" s="296"/>
      <c r="H915" s="308"/>
      <c r="J915" s="296"/>
      <c r="L915" s="180"/>
      <c r="M915" s="180"/>
      <c r="O915" s="180"/>
      <c r="P915" s="180"/>
      <c r="Q915" s="180"/>
      <c r="R915" s="180"/>
      <c r="S915" s="180"/>
    </row>
    <row r="916" spans="1:19" ht="16.5" customHeight="1">
      <c r="A916" s="180"/>
      <c r="B916" s="180"/>
      <c r="C916" s="180"/>
      <c r="D916" s="180"/>
      <c r="E916" s="307"/>
      <c r="F916" s="307"/>
      <c r="G916" s="296"/>
      <c r="H916" s="308"/>
      <c r="J916" s="296"/>
      <c r="L916" s="180"/>
      <c r="M916" s="180"/>
      <c r="O916" s="180"/>
      <c r="P916" s="180"/>
      <c r="Q916" s="180"/>
      <c r="R916" s="180"/>
      <c r="S916" s="180"/>
    </row>
    <row r="917" spans="1:19" ht="16.5" customHeight="1">
      <c r="A917" s="180"/>
      <c r="B917" s="180"/>
      <c r="C917" s="180"/>
      <c r="D917" s="180"/>
      <c r="E917" s="307"/>
      <c r="F917" s="307"/>
      <c r="G917" s="296"/>
      <c r="H917" s="308"/>
      <c r="J917" s="296"/>
      <c r="L917" s="180"/>
      <c r="M917" s="180"/>
      <c r="O917" s="180"/>
      <c r="P917" s="180"/>
      <c r="Q917" s="180"/>
      <c r="R917" s="180"/>
      <c r="S917" s="180"/>
    </row>
    <row r="918" spans="1:19" ht="16.5" customHeight="1">
      <c r="A918" s="180"/>
      <c r="B918" s="180"/>
      <c r="C918" s="180"/>
      <c r="D918" s="180"/>
      <c r="E918" s="307"/>
      <c r="F918" s="307"/>
      <c r="G918" s="296"/>
      <c r="H918" s="308"/>
      <c r="J918" s="296"/>
      <c r="L918" s="180"/>
      <c r="M918" s="180"/>
      <c r="O918" s="180"/>
      <c r="P918" s="180"/>
      <c r="Q918" s="180"/>
      <c r="R918" s="180"/>
      <c r="S918" s="180"/>
    </row>
    <row r="919" spans="1:19" ht="16.5" customHeight="1">
      <c r="A919" s="180"/>
      <c r="B919" s="180"/>
      <c r="C919" s="180"/>
      <c r="D919" s="180"/>
      <c r="E919" s="307"/>
      <c r="F919" s="307"/>
      <c r="G919" s="296"/>
      <c r="H919" s="308"/>
      <c r="J919" s="296"/>
      <c r="L919" s="180"/>
      <c r="M919" s="180"/>
      <c r="O919" s="180"/>
      <c r="P919" s="180"/>
      <c r="Q919" s="180"/>
      <c r="R919" s="180"/>
      <c r="S919" s="180"/>
    </row>
    <row r="920" spans="1:19" ht="16.5" customHeight="1">
      <c r="A920" s="180"/>
      <c r="B920" s="180"/>
      <c r="C920" s="180"/>
      <c r="D920" s="180"/>
      <c r="E920" s="307"/>
      <c r="F920" s="307"/>
      <c r="G920" s="296"/>
      <c r="H920" s="308"/>
      <c r="J920" s="296"/>
      <c r="L920" s="180"/>
      <c r="M920" s="180"/>
      <c r="O920" s="180"/>
      <c r="P920" s="180"/>
      <c r="Q920" s="180"/>
      <c r="R920" s="180"/>
      <c r="S920" s="180"/>
    </row>
    <row r="921" spans="1:19" ht="16.5" customHeight="1">
      <c r="A921" s="180"/>
      <c r="B921" s="180"/>
      <c r="C921" s="180"/>
      <c r="D921" s="180"/>
      <c r="E921" s="307"/>
      <c r="F921" s="307"/>
      <c r="G921" s="296"/>
      <c r="H921" s="308"/>
      <c r="J921" s="296"/>
      <c r="L921" s="180"/>
      <c r="M921" s="180"/>
      <c r="O921" s="180"/>
      <c r="P921" s="180"/>
      <c r="Q921" s="180"/>
      <c r="R921" s="180"/>
      <c r="S921" s="180"/>
    </row>
    <row r="922" spans="1:19" ht="16.5" customHeight="1">
      <c r="A922" s="180"/>
      <c r="B922" s="180"/>
      <c r="C922" s="180"/>
      <c r="D922" s="180"/>
      <c r="E922" s="307"/>
      <c r="F922" s="307"/>
      <c r="G922" s="296"/>
      <c r="H922" s="308"/>
      <c r="J922" s="296"/>
      <c r="L922" s="180"/>
      <c r="M922" s="180"/>
      <c r="O922" s="180"/>
      <c r="P922" s="180"/>
      <c r="Q922" s="180"/>
      <c r="R922" s="180"/>
      <c r="S922" s="180"/>
    </row>
    <row r="923" spans="1:19" ht="16.5" customHeight="1">
      <c r="A923" s="180"/>
      <c r="B923" s="180"/>
      <c r="C923" s="180"/>
      <c r="D923" s="180"/>
      <c r="E923" s="307"/>
      <c r="F923" s="307"/>
      <c r="G923" s="296"/>
      <c r="H923" s="308"/>
      <c r="J923" s="296"/>
      <c r="L923" s="180"/>
      <c r="M923" s="180"/>
      <c r="O923" s="180"/>
      <c r="P923" s="180"/>
      <c r="Q923" s="180"/>
      <c r="R923" s="180"/>
      <c r="S923" s="180"/>
    </row>
    <row r="924" spans="1:19" ht="16.5" customHeight="1">
      <c r="A924" s="180"/>
      <c r="B924" s="180"/>
      <c r="C924" s="180"/>
      <c r="D924" s="180"/>
      <c r="E924" s="307"/>
      <c r="F924" s="307"/>
      <c r="G924" s="296"/>
      <c r="H924" s="308"/>
      <c r="J924" s="296"/>
      <c r="L924" s="180"/>
      <c r="M924" s="180"/>
      <c r="O924" s="180"/>
      <c r="P924" s="180"/>
      <c r="Q924" s="180"/>
      <c r="R924" s="180"/>
      <c r="S924" s="180"/>
    </row>
    <row r="925" spans="1:19" ht="16.5" customHeight="1">
      <c r="A925" s="180"/>
      <c r="B925" s="180"/>
      <c r="C925" s="180"/>
      <c r="D925" s="180"/>
      <c r="E925" s="307"/>
      <c r="F925" s="307"/>
      <c r="G925" s="296"/>
      <c r="H925" s="308"/>
      <c r="J925" s="296"/>
      <c r="L925" s="180"/>
      <c r="M925" s="180"/>
      <c r="O925" s="180"/>
      <c r="P925" s="180"/>
      <c r="Q925" s="180"/>
      <c r="R925" s="180"/>
      <c r="S925" s="180"/>
    </row>
    <row r="926" spans="1:19" ht="16.5" customHeight="1">
      <c r="A926" s="180"/>
      <c r="B926" s="180"/>
      <c r="C926" s="180"/>
      <c r="D926" s="180"/>
      <c r="E926" s="307"/>
      <c r="F926" s="307"/>
      <c r="G926" s="296"/>
      <c r="H926" s="308"/>
      <c r="J926" s="296"/>
      <c r="L926" s="180"/>
      <c r="M926" s="180"/>
      <c r="O926" s="180"/>
      <c r="P926" s="180"/>
      <c r="Q926" s="180"/>
      <c r="R926" s="180"/>
      <c r="S926" s="180"/>
    </row>
    <row r="927" spans="1:19" ht="16.5" customHeight="1">
      <c r="A927" s="180"/>
      <c r="B927" s="180"/>
      <c r="C927" s="180"/>
      <c r="D927" s="180"/>
      <c r="E927" s="307"/>
      <c r="F927" s="307"/>
      <c r="G927" s="296"/>
      <c r="H927" s="308"/>
      <c r="J927" s="296"/>
      <c r="L927" s="180"/>
      <c r="M927" s="180"/>
      <c r="O927" s="180"/>
      <c r="P927" s="180"/>
      <c r="Q927" s="180"/>
      <c r="R927" s="180"/>
      <c r="S927" s="180"/>
    </row>
    <row r="928" spans="1:19" ht="16.5" customHeight="1">
      <c r="A928" s="180"/>
      <c r="B928" s="180"/>
      <c r="C928" s="180"/>
      <c r="D928" s="180"/>
      <c r="E928" s="307"/>
      <c r="F928" s="307"/>
      <c r="G928" s="296"/>
      <c r="H928" s="308"/>
      <c r="J928" s="296"/>
      <c r="L928" s="180"/>
      <c r="M928" s="180"/>
      <c r="O928" s="180"/>
      <c r="P928" s="180"/>
      <c r="Q928" s="180"/>
      <c r="R928" s="180"/>
      <c r="S928" s="180"/>
    </row>
    <row r="929" spans="1:19" ht="16.5" customHeight="1">
      <c r="A929" s="180"/>
      <c r="B929" s="180"/>
      <c r="C929" s="180"/>
      <c r="D929" s="180"/>
      <c r="E929" s="307"/>
      <c r="F929" s="307"/>
      <c r="G929" s="296"/>
      <c r="H929" s="308"/>
      <c r="J929" s="296"/>
      <c r="L929" s="180"/>
      <c r="M929" s="180"/>
      <c r="O929" s="180"/>
      <c r="P929" s="180"/>
      <c r="Q929" s="180"/>
      <c r="R929" s="180"/>
      <c r="S929" s="180"/>
    </row>
    <row r="930" spans="1:19" ht="16.5" customHeight="1">
      <c r="A930" s="180"/>
      <c r="B930" s="180"/>
      <c r="C930" s="180"/>
      <c r="D930" s="180"/>
      <c r="E930" s="307"/>
      <c r="F930" s="307"/>
      <c r="G930" s="296"/>
      <c r="H930" s="308"/>
      <c r="J930" s="296"/>
      <c r="L930" s="180"/>
      <c r="M930" s="180"/>
      <c r="O930" s="180"/>
      <c r="P930" s="180"/>
      <c r="Q930" s="180"/>
      <c r="R930" s="180"/>
      <c r="S930" s="180"/>
    </row>
    <row r="931" spans="1:19" ht="16.5" customHeight="1">
      <c r="A931" s="180"/>
      <c r="B931" s="180"/>
      <c r="C931" s="180"/>
      <c r="D931" s="180"/>
      <c r="E931" s="307"/>
      <c r="F931" s="307"/>
      <c r="G931" s="296"/>
      <c r="H931" s="308"/>
      <c r="J931" s="296"/>
      <c r="L931" s="180"/>
      <c r="M931" s="180"/>
      <c r="O931" s="180"/>
      <c r="P931" s="180"/>
      <c r="Q931" s="180"/>
      <c r="R931" s="180"/>
      <c r="S931" s="180"/>
    </row>
    <row r="932" spans="1:19" ht="16.5" customHeight="1">
      <c r="A932" s="180"/>
      <c r="B932" s="180"/>
      <c r="C932" s="180"/>
      <c r="D932" s="180"/>
      <c r="E932" s="307"/>
      <c r="F932" s="307"/>
      <c r="G932" s="296"/>
      <c r="H932" s="308"/>
      <c r="J932" s="296"/>
      <c r="L932" s="180"/>
      <c r="M932" s="180"/>
      <c r="O932" s="180"/>
      <c r="P932" s="180"/>
      <c r="Q932" s="180"/>
      <c r="R932" s="180"/>
      <c r="S932" s="180"/>
    </row>
    <row r="933" spans="1:19" ht="16.5" customHeight="1">
      <c r="A933" s="180"/>
      <c r="B933" s="180"/>
      <c r="C933" s="180"/>
      <c r="D933" s="180"/>
      <c r="E933" s="307"/>
      <c r="F933" s="307"/>
      <c r="G933" s="296"/>
      <c r="H933" s="308"/>
      <c r="J933" s="296"/>
      <c r="L933" s="180"/>
      <c r="M933" s="180"/>
      <c r="O933" s="180"/>
      <c r="P933" s="180"/>
      <c r="Q933" s="180"/>
      <c r="R933" s="180"/>
      <c r="S933" s="180"/>
    </row>
    <row r="934" spans="1:19" ht="16.5" customHeight="1">
      <c r="A934" s="180"/>
      <c r="B934" s="180"/>
      <c r="C934" s="180"/>
      <c r="D934" s="180"/>
      <c r="E934" s="307"/>
      <c r="F934" s="307"/>
      <c r="G934" s="296"/>
      <c r="H934" s="308"/>
      <c r="J934" s="296"/>
      <c r="L934" s="180"/>
      <c r="M934" s="180"/>
      <c r="O934" s="180"/>
      <c r="P934" s="180"/>
      <c r="Q934" s="180"/>
      <c r="R934" s="180"/>
      <c r="S934" s="180"/>
    </row>
    <row r="935" spans="1:19" ht="16.5" customHeight="1">
      <c r="A935" s="180"/>
      <c r="B935" s="180"/>
      <c r="C935" s="180"/>
      <c r="D935" s="180"/>
      <c r="E935" s="307"/>
      <c r="F935" s="307"/>
      <c r="G935" s="296"/>
      <c r="H935" s="308"/>
      <c r="J935" s="296"/>
      <c r="L935" s="180"/>
      <c r="M935" s="180"/>
      <c r="O935" s="180"/>
      <c r="P935" s="180"/>
      <c r="Q935" s="180"/>
      <c r="R935" s="180"/>
      <c r="S935" s="180"/>
    </row>
    <row r="936" spans="1:19" ht="16.5" customHeight="1">
      <c r="A936" s="180"/>
      <c r="B936" s="180"/>
      <c r="C936" s="180"/>
      <c r="D936" s="180"/>
      <c r="E936" s="307"/>
      <c r="F936" s="307"/>
      <c r="G936" s="296"/>
      <c r="H936" s="308"/>
      <c r="J936" s="296"/>
      <c r="L936" s="180"/>
      <c r="M936" s="180"/>
      <c r="O936" s="180"/>
      <c r="P936" s="180"/>
      <c r="Q936" s="180"/>
      <c r="R936" s="180"/>
      <c r="S936" s="180"/>
    </row>
    <row r="937" spans="1:19" ht="16.5" customHeight="1">
      <c r="A937" s="180"/>
      <c r="B937" s="180"/>
      <c r="C937" s="180"/>
      <c r="D937" s="180"/>
      <c r="E937" s="307"/>
      <c r="F937" s="307"/>
      <c r="G937" s="296"/>
      <c r="H937" s="308"/>
      <c r="J937" s="296"/>
      <c r="L937" s="180"/>
      <c r="M937" s="180"/>
      <c r="O937" s="180"/>
      <c r="P937" s="180"/>
      <c r="Q937" s="180"/>
      <c r="R937" s="180"/>
      <c r="S937" s="180"/>
    </row>
    <row r="938" spans="1:19" ht="16.5" customHeight="1">
      <c r="A938" s="180"/>
      <c r="B938" s="180"/>
      <c r="C938" s="180"/>
      <c r="D938" s="180"/>
      <c r="E938" s="307"/>
      <c r="F938" s="307"/>
      <c r="G938" s="296"/>
      <c r="H938" s="308"/>
      <c r="J938" s="296"/>
      <c r="L938" s="180"/>
      <c r="M938" s="180"/>
      <c r="O938" s="180"/>
      <c r="P938" s="180"/>
      <c r="Q938" s="180"/>
      <c r="R938" s="180"/>
      <c r="S938" s="180"/>
    </row>
    <row r="939" spans="1:19" ht="16.5" customHeight="1">
      <c r="A939" s="180"/>
      <c r="B939" s="180"/>
      <c r="C939" s="180"/>
      <c r="D939" s="180"/>
      <c r="E939" s="307"/>
      <c r="F939" s="307"/>
      <c r="G939" s="296"/>
      <c r="H939" s="308"/>
      <c r="J939" s="296"/>
      <c r="L939" s="180"/>
      <c r="M939" s="180"/>
      <c r="O939" s="180"/>
      <c r="P939" s="180"/>
      <c r="Q939" s="180"/>
      <c r="R939" s="180"/>
      <c r="S939" s="180"/>
    </row>
    <row r="940" spans="1:19" ht="16.5" customHeight="1">
      <c r="A940" s="180"/>
      <c r="B940" s="180"/>
      <c r="C940" s="180"/>
      <c r="D940" s="180"/>
      <c r="E940" s="307"/>
      <c r="F940" s="307"/>
      <c r="G940" s="296"/>
      <c r="H940" s="308"/>
      <c r="J940" s="296"/>
      <c r="L940" s="180"/>
      <c r="M940" s="180"/>
      <c r="O940" s="180"/>
      <c r="P940" s="180"/>
      <c r="Q940" s="180"/>
      <c r="R940" s="180"/>
      <c r="S940" s="180"/>
    </row>
    <row r="941" spans="1:19" ht="16.5" customHeight="1">
      <c r="A941" s="180"/>
      <c r="B941" s="180"/>
      <c r="C941" s="180"/>
      <c r="D941" s="180"/>
      <c r="E941" s="307"/>
      <c r="F941" s="307"/>
      <c r="G941" s="296"/>
      <c r="H941" s="308"/>
      <c r="J941" s="296"/>
      <c r="L941" s="180"/>
      <c r="M941" s="180"/>
      <c r="O941" s="180"/>
      <c r="P941" s="180"/>
      <c r="Q941" s="180"/>
      <c r="R941" s="180"/>
      <c r="S941" s="180"/>
    </row>
    <row r="942" spans="1:19" ht="16.5" customHeight="1">
      <c r="A942" s="180"/>
      <c r="B942" s="180"/>
      <c r="C942" s="180"/>
      <c r="D942" s="180"/>
      <c r="E942" s="307"/>
      <c r="F942" s="307"/>
      <c r="G942" s="296"/>
      <c r="H942" s="308"/>
      <c r="J942" s="296"/>
      <c r="L942" s="180"/>
      <c r="M942" s="180"/>
      <c r="O942" s="180"/>
      <c r="P942" s="180"/>
      <c r="Q942" s="180"/>
      <c r="R942" s="180"/>
      <c r="S942" s="180"/>
    </row>
    <row r="943" spans="1:19" ht="16.5" customHeight="1">
      <c r="A943" s="180"/>
      <c r="B943" s="180"/>
      <c r="C943" s="180"/>
      <c r="D943" s="180"/>
      <c r="E943" s="307"/>
      <c r="F943" s="307"/>
      <c r="G943" s="296"/>
      <c r="H943" s="308"/>
      <c r="J943" s="296"/>
      <c r="L943" s="180"/>
      <c r="M943" s="180"/>
      <c r="O943" s="180"/>
      <c r="P943" s="180"/>
      <c r="Q943" s="180"/>
      <c r="R943" s="180"/>
      <c r="S943" s="180"/>
    </row>
    <row r="944" spans="1:19" ht="16.5" customHeight="1">
      <c r="A944" s="180"/>
      <c r="B944" s="180"/>
      <c r="C944" s="180"/>
      <c r="D944" s="180"/>
      <c r="E944" s="307"/>
      <c r="F944" s="307"/>
      <c r="G944" s="296"/>
      <c r="H944" s="308"/>
      <c r="J944" s="296"/>
      <c r="L944" s="180"/>
      <c r="M944" s="180"/>
      <c r="O944" s="180"/>
      <c r="P944" s="180"/>
      <c r="Q944" s="180"/>
      <c r="R944" s="180"/>
      <c r="S944" s="180"/>
    </row>
    <row r="945" spans="1:19" ht="16.5" customHeight="1">
      <c r="A945" s="180"/>
      <c r="B945" s="180"/>
      <c r="C945" s="180"/>
      <c r="D945" s="180"/>
      <c r="E945" s="307"/>
      <c r="F945" s="307"/>
      <c r="G945" s="296"/>
      <c r="H945" s="308"/>
      <c r="J945" s="296"/>
      <c r="L945" s="180"/>
      <c r="M945" s="180"/>
      <c r="O945" s="180"/>
      <c r="P945" s="180"/>
      <c r="Q945" s="180"/>
      <c r="R945" s="180"/>
      <c r="S945" s="180"/>
    </row>
    <row r="946" spans="1:19" ht="16.5" customHeight="1">
      <c r="A946" s="180"/>
      <c r="B946" s="180"/>
      <c r="C946" s="180"/>
      <c r="D946" s="180"/>
      <c r="E946" s="307"/>
      <c r="F946" s="307"/>
      <c r="G946" s="296"/>
      <c r="H946" s="308"/>
      <c r="J946" s="296"/>
      <c r="L946" s="180"/>
      <c r="M946" s="180"/>
      <c r="O946" s="180"/>
      <c r="P946" s="180"/>
      <c r="Q946" s="180"/>
      <c r="R946" s="180"/>
      <c r="S946" s="180"/>
    </row>
    <row r="947" spans="1:19" ht="16.5" customHeight="1">
      <c r="A947" s="180"/>
      <c r="B947" s="180"/>
      <c r="C947" s="180"/>
      <c r="D947" s="180"/>
      <c r="E947" s="307"/>
      <c r="F947" s="307"/>
      <c r="G947" s="296"/>
      <c r="H947" s="308"/>
      <c r="J947" s="296"/>
      <c r="L947" s="180"/>
      <c r="M947" s="180"/>
      <c r="O947" s="180"/>
      <c r="P947" s="180"/>
      <c r="Q947" s="180"/>
      <c r="R947" s="180"/>
      <c r="S947" s="180"/>
    </row>
    <row r="948" spans="1:19" ht="16.5" customHeight="1">
      <c r="A948" s="180"/>
      <c r="B948" s="180"/>
      <c r="C948" s="180"/>
      <c r="D948" s="180"/>
      <c r="E948" s="307"/>
      <c r="F948" s="307"/>
      <c r="G948" s="296"/>
      <c r="H948" s="308"/>
      <c r="J948" s="296"/>
      <c r="L948" s="180"/>
      <c r="M948" s="180"/>
      <c r="O948" s="180"/>
      <c r="P948" s="180"/>
      <c r="Q948" s="180"/>
      <c r="R948" s="180"/>
      <c r="S948" s="180"/>
    </row>
    <row r="949" spans="1:19" ht="16.5" customHeight="1">
      <c r="A949" s="180"/>
      <c r="B949" s="180"/>
      <c r="C949" s="180"/>
      <c r="D949" s="180"/>
      <c r="E949" s="307"/>
      <c r="F949" s="307"/>
      <c r="G949" s="296"/>
      <c r="H949" s="308"/>
      <c r="J949" s="296"/>
      <c r="L949" s="180"/>
      <c r="M949" s="180"/>
      <c r="O949" s="180"/>
      <c r="P949" s="180"/>
      <c r="Q949" s="180"/>
      <c r="R949" s="180"/>
      <c r="S949" s="180"/>
    </row>
    <row r="950" spans="1:19" ht="16.5" customHeight="1">
      <c r="A950" s="180"/>
      <c r="B950" s="180"/>
      <c r="C950" s="180"/>
      <c r="D950" s="180"/>
      <c r="E950" s="307"/>
      <c r="F950" s="307"/>
      <c r="G950" s="296"/>
      <c r="H950" s="308"/>
      <c r="J950" s="296"/>
      <c r="L950" s="180"/>
      <c r="M950" s="180"/>
      <c r="O950" s="180"/>
      <c r="P950" s="180"/>
      <c r="Q950" s="180"/>
      <c r="R950" s="180"/>
      <c r="S950" s="180"/>
    </row>
    <row r="951" spans="1:19" ht="16.5" customHeight="1">
      <c r="A951" s="180"/>
      <c r="B951" s="180"/>
      <c r="C951" s="180"/>
      <c r="D951" s="180"/>
      <c r="E951" s="307"/>
      <c r="F951" s="307"/>
      <c r="G951" s="296"/>
      <c r="H951" s="308"/>
      <c r="J951" s="296"/>
      <c r="L951" s="180"/>
      <c r="M951" s="180"/>
      <c r="O951" s="180"/>
      <c r="P951" s="180"/>
      <c r="Q951" s="180"/>
      <c r="R951" s="180"/>
      <c r="S951" s="180"/>
    </row>
    <row r="952" spans="1:19" ht="16.5" customHeight="1">
      <c r="A952" s="180"/>
      <c r="B952" s="180"/>
      <c r="C952" s="180"/>
      <c r="D952" s="180"/>
      <c r="E952" s="307"/>
      <c r="F952" s="307"/>
      <c r="G952" s="296"/>
      <c r="H952" s="308"/>
      <c r="J952" s="296"/>
      <c r="L952" s="180"/>
      <c r="M952" s="180"/>
      <c r="O952" s="180"/>
      <c r="P952" s="180"/>
      <c r="Q952" s="180"/>
      <c r="R952" s="180"/>
      <c r="S952" s="180"/>
    </row>
    <row r="953" spans="1:19" ht="16.5" customHeight="1">
      <c r="A953" s="180"/>
      <c r="B953" s="180"/>
      <c r="C953" s="180"/>
      <c r="D953" s="180"/>
      <c r="E953" s="307"/>
      <c r="F953" s="307"/>
      <c r="G953" s="296"/>
      <c r="H953" s="308"/>
      <c r="J953" s="296"/>
      <c r="L953" s="180"/>
      <c r="M953" s="180"/>
      <c r="O953" s="180"/>
      <c r="P953" s="180"/>
      <c r="Q953" s="180"/>
      <c r="R953" s="180"/>
      <c r="S953" s="180"/>
    </row>
    <row r="954" spans="1:19" ht="16.5" customHeight="1">
      <c r="A954" s="180"/>
      <c r="B954" s="180"/>
      <c r="C954" s="180"/>
      <c r="D954" s="180"/>
      <c r="E954" s="307"/>
      <c r="F954" s="307"/>
      <c r="G954" s="296"/>
      <c r="H954" s="308"/>
      <c r="J954" s="296"/>
      <c r="L954" s="180"/>
      <c r="M954" s="180"/>
      <c r="O954" s="180"/>
      <c r="P954" s="180"/>
      <c r="Q954" s="180"/>
      <c r="R954" s="180"/>
      <c r="S954" s="180"/>
    </row>
    <row r="955" spans="1:19" ht="16.5" customHeight="1">
      <c r="A955" s="180"/>
      <c r="B955" s="180"/>
      <c r="C955" s="180"/>
      <c r="D955" s="180"/>
      <c r="E955" s="307"/>
      <c r="F955" s="307"/>
      <c r="G955" s="296"/>
      <c r="H955" s="308"/>
      <c r="J955" s="296"/>
      <c r="L955" s="180"/>
      <c r="M955" s="180"/>
      <c r="O955" s="180"/>
      <c r="P955" s="180"/>
      <c r="Q955" s="180"/>
      <c r="R955" s="180"/>
      <c r="S955" s="180"/>
    </row>
    <row r="956" spans="1:19" ht="16.5" customHeight="1">
      <c r="A956" s="180"/>
      <c r="B956" s="180"/>
      <c r="C956" s="180"/>
      <c r="D956" s="180"/>
      <c r="E956" s="307"/>
      <c r="F956" s="307"/>
      <c r="G956" s="296"/>
      <c r="H956" s="308"/>
      <c r="J956" s="296"/>
      <c r="L956" s="180"/>
      <c r="M956" s="180"/>
      <c r="O956" s="180"/>
      <c r="P956" s="180"/>
      <c r="Q956" s="180"/>
      <c r="R956" s="180"/>
      <c r="S956" s="180"/>
    </row>
    <row r="957" spans="1:19" ht="16.5" customHeight="1">
      <c r="A957" s="180"/>
      <c r="B957" s="180"/>
      <c r="C957" s="180"/>
      <c r="D957" s="180"/>
      <c r="E957" s="307"/>
      <c r="F957" s="307"/>
      <c r="G957" s="296"/>
      <c r="H957" s="308"/>
      <c r="J957" s="296"/>
      <c r="L957" s="180"/>
      <c r="M957" s="180"/>
      <c r="O957" s="180"/>
      <c r="P957" s="180"/>
      <c r="Q957" s="180"/>
      <c r="R957" s="180"/>
      <c r="S957" s="180"/>
    </row>
    <row r="958" spans="1:19" ht="16.5" customHeight="1">
      <c r="A958" s="180"/>
      <c r="B958" s="180"/>
      <c r="C958" s="180"/>
      <c r="D958" s="180"/>
      <c r="E958" s="307"/>
      <c r="F958" s="307"/>
      <c r="G958" s="296"/>
      <c r="H958" s="308"/>
      <c r="J958" s="296"/>
      <c r="L958" s="180"/>
      <c r="M958" s="180"/>
      <c r="O958" s="180"/>
      <c r="P958" s="180"/>
      <c r="Q958" s="180"/>
      <c r="R958" s="180"/>
      <c r="S958" s="180"/>
    </row>
    <row r="959" spans="1:19" ht="16.5" customHeight="1">
      <c r="A959" s="180"/>
      <c r="B959" s="180"/>
      <c r="C959" s="180"/>
      <c r="D959" s="180"/>
      <c r="E959" s="307"/>
      <c r="F959" s="307"/>
      <c r="G959" s="296"/>
      <c r="H959" s="308"/>
      <c r="J959" s="296"/>
      <c r="L959" s="180"/>
      <c r="M959" s="180"/>
      <c r="O959" s="180"/>
      <c r="P959" s="180"/>
      <c r="Q959" s="180"/>
      <c r="R959" s="180"/>
      <c r="S959" s="180"/>
    </row>
    <row r="960" spans="1:19" ht="16.5" customHeight="1">
      <c r="A960" s="180"/>
      <c r="B960" s="180"/>
      <c r="C960" s="180"/>
      <c r="D960" s="180"/>
      <c r="E960" s="307"/>
      <c r="F960" s="307"/>
      <c r="G960" s="296"/>
      <c r="H960" s="308"/>
      <c r="J960" s="296"/>
      <c r="L960" s="180"/>
      <c r="M960" s="180"/>
      <c r="O960" s="180"/>
      <c r="P960" s="180"/>
      <c r="Q960" s="180"/>
      <c r="R960" s="180"/>
      <c r="S960" s="180"/>
    </row>
    <row r="961" spans="1:19" ht="16.5" customHeight="1">
      <c r="A961" s="180"/>
      <c r="B961" s="180"/>
      <c r="C961" s="180"/>
      <c r="D961" s="180"/>
      <c r="E961" s="307"/>
      <c r="F961" s="307"/>
      <c r="G961" s="296"/>
      <c r="H961" s="308"/>
      <c r="J961" s="296"/>
      <c r="L961" s="180"/>
      <c r="M961" s="180"/>
      <c r="O961" s="180"/>
      <c r="P961" s="180"/>
      <c r="Q961" s="180"/>
      <c r="R961" s="180"/>
      <c r="S961" s="180"/>
    </row>
    <row r="962" spans="1:19" ht="16.5" customHeight="1">
      <c r="A962" s="180"/>
      <c r="B962" s="180"/>
      <c r="C962" s="180"/>
      <c r="D962" s="180"/>
      <c r="E962" s="307"/>
      <c r="F962" s="307"/>
      <c r="G962" s="296"/>
      <c r="H962" s="308"/>
      <c r="J962" s="296"/>
      <c r="L962" s="180"/>
      <c r="M962" s="180"/>
      <c r="O962" s="180"/>
      <c r="P962" s="180"/>
      <c r="Q962" s="180"/>
      <c r="R962" s="180"/>
      <c r="S962" s="180"/>
    </row>
    <row r="963" spans="1:19" ht="16.5" customHeight="1">
      <c r="A963" s="180"/>
      <c r="B963" s="180"/>
      <c r="C963" s="180"/>
      <c r="D963" s="180"/>
      <c r="E963" s="307"/>
      <c r="F963" s="307"/>
      <c r="G963" s="296"/>
      <c r="H963" s="308"/>
      <c r="J963" s="296"/>
      <c r="L963" s="180"/>
      <c r="M963" s="180"/>
      <c r="O963" s="180"/>
      <c r="P963" s="180"/>
      <c r="Q963" s="180"/>
      <c r="R963" s="180"/>
      <c r="S963" s="180"/>
    </row>
    <row r="964" spans="1:19" ht="16.5" customHeight="1">
      <c r="A964" s="180"/>
      <c r="B964" s="180"/>
      <c r="C964" s="180"/>
      <c r="D964" s="180"/>
      <c r="E964" s="307"/>
      <c r="F964" s="307"/>
      <c r="G964" s="296"/>
      <c r="H964" s="308"/>
      <c r="J964" s="296"/>
      <c r="L964" s="180"/>
      <c r="M964" s="180"/>
      <c r="O964" s="180"/>
      <c r="P964" s="180"/>
      <c r="Q964" s="180"/>
      <c r="R964" s="180"/>
      <c r="S964" s="180"/>
    </row>
    <row r="965" spans="1:19" ht="16.5" customHeight="1">
      <c r="A965" s="180"/>
      <c r="B965" s="180"/>
      <c r="C965" s="180"/>
      <c r="D965" s="180"/>
      <c r="E965" s="307"/>
      <c r="F965" s="307"/>
      <c r="G965" s="296"/>
      <c r="H965" s="308"/>
      <c r="J965" s="296"/>
      <c r="L965" s="180"/>
      <c r="M965" s="180"/>
      <c r="O965" s="180"/>
      <c r="P965" s="180"/>
      <c r="Q965" s="180"/>
      <c r="R965" s="180"/>
      <c r="S965" s="180"/>
    </row>
    <row r="966" spans="1:19" ht="16.5" customHeight="1">
      <c r="A966" s="180"/>
      <c r="B966" s="180"/>
      <c r="C966" s="180"/>
      <c r="D966" s="180"/>
      <c r="E966" s="307"/>
      <c r="F966" s="307"/>
      <c r="G966" s="296"/>
      <c r="H966" s="308"/>
      <c r="J966" s="296"/>
      <c r="L966" s="180"/>
      <c r="M966" s="180"/>
      <c r="O966" s="180"/>
      <c r="P966" s="180"/>
      <c r="Q966" s="180"/>
      <c r="R966" s="180"/>
      <c r="S966" s="180"/>
    </row>
    <row r="967" spans="1:19" ht="16.5" customHeight="1">
      <c r="A967" s="180"/>
      <c r="B967" s="180"/>
      <c r="C967" s="180"/>
      <c r="D967" s="180"/>
      <c r="E967" s="307"/>
      <c r="F967" s="307"/>
      <c r="G967" s="296"/>
      <c r="H967" s="308"/>
      <c r="J967" s="296"/>
      <c r="L967" s="180"/>
      <c r="M967" s="180"/>
      <c r="O967" s="180"/>
      <c r="P967" s="180"/>
      <c r="Q967" s="180"/>
      <c r="R967" s="180"/>
      <c r="S967" s="180"/>
    </row>
    <row r="968" spans="1:19" ht="16.5" customHeight="1">
      <c r="A968" s="180"/>
      <c r="B968" s="180"/>
      <c r="C968" s="180"/>
      <c r="D968" s="180"/>
      <c r="E968" s="307"/>
      <c r="F968" s="307"/>
      <c r="G968" s="296"/>
      <c r="H968" s="308"/>
      <c r="J968" s="296"/>
      <c r="L968" s="180"/>
      <c r="M968" s="180"/>
      <c r="O968" s="180"/>
      <c r="P968" s="180"/>
      <c r="Q968" s="180"/>
      <c r="R968" s="180"/>
      <c r="S968" s="180"/>
    </row>
    <row r="969" spans="1:19" ht="16.5" customHeight="1">
      <c r="A969" s="180"/>
      <c r="B969" s="180"/>
      <c r="C969" s="180"/>
      <c r="D969" s="180"/>
      <c r="E969" s="307"/>
      <c r="F969" s="307"/>
      <c r="G969" s="296"/>
      <c r="H969" s="308"/>
      <c r="J969" s="296"/>
      <c r="L969" s="180"/>
      <c r="M969" s="180"/>
      <c r="O969" s="180"/>
      <c r="P969" s="180"/>
      <c r="Q969" s="180"/>
      <c r="R969" s="180"/>
      <c r="S969" s="180"/>
    </row>
    <row r="970" spans="1:19" ht="16.5" customHeight="1">
      <c r="A970" s="180"/>
      <c r="B970" s="180"/>
      <c r="C970" s="180"/>
      <c r="D970" s="180"/>
      <c r="E970" s="307"/>
      <c r="F970" s="307"/>
      <c r="G970" s="296"/>
      <c r="H970" s="308"/>
      <c r="J970" s="296"/>
      <c r="L970" s="180"/>
      <c r="M970" s="180"/>
      <c r="O970" s="180"/>
      <c r="P970" s="180"/>
      <c r="Q970" s="180"/>
      <c r="R970" s="180"/>
      <c r="S970" s="180"/>
    </row>
    <row r="971" spans="1:19" ht="16.5" customHeight="1">
      <c r="A971" s="180"/>
      <c r="B971" s="180"/>
      <c r="C971" s="180"/>
      <c r="D971" s="180"/>
      <c r="E971" s="307"/>
      <c r="F971" s="307"/>
      <c r="G971" s="296"/>
      <c r="H971" s="308"/>
      <c r="J971" s="296"/>
      <c r="L971" s="180"/>
      <c r="M971" s="180"/>
      <c r="O971" s="180"/>
      <c r="P971" s="180"/>
      <c r="Q971" s="180"/>
      <c r="R971" s="180"/>
      <c r="S971" s="180"/>
    </row>
    <row r="972" spans="1:19" ht="16.5" customHeight="1">
      <c r="A972" s="180"/>
      <c r="B972" s="180"/>
      <c r="C972" s="180"/>
      <c r="D972" s="180"/>
      <c r="E972" s="307"/>
      <c r="F972" s="307"/>
      <c r="G972" s="296"/>
      <c r="H972" s="308"/>
      <c r="J972" s="296"/>
      <c r="L972" s="180"/>
      <c r="M972" s="180"/>
      <c r="O972" s="180"/>
      <c r="P972" s="180"/>
      <c r="Q972" s="180"/>
      <c r="R972" s="180"/>
      <c r="S972" s="180"/>
    </row>
    <row r="973" spans="1:19" ht="16.5" customHeight="1">
      <c r="A973" s="180"/>
      <c r="B973" s="180"/>
      <c r="C973" s="180"/>
      <c r="D973" s="180"/>
      <c r="E973" s="307"/>
      <c r="F973" s="307"/>
      <c r="G973" s="296"/>
      <c r="H973" s="308"/>
      <c r="J973" s="296"/>
      <c r="L973" s="180"/>
      <c r="M973" s="180"/>
      <c r="O973" s="180"/>
      <c r="P973" s="180"/>
      <c r="Q973" s="180"/>
      <c r="R973" s="180"/>
      <c r="S973" s="180"/>
    </row>
    <row r="974" spans="1:19" ht="16.5" customHeight="1">
      <c r="A974" s="180"/>
      <c r="B974" s="180"/>
      <c r="C974" s="180"/>
      <c r="D974" s="180"/>
      <c r="E974" s="307"/>
      <c r="F974" s="307"/>
      <c r="G974" s="296"/>
      <c r="H974" s="308"/>
      <c r="J974" s="296"/>
      <c r="L974" s="180"/>
      <c r="M974" s="180"/>
      <c r="O974" s="180"/>
      <c r="P974" s="180"/>
      <c r="Q974" s="180"/>
      <c r="R974" s="180"/>
      <c r="S974" s="180"/>
    </row>
    <row r="975" spans="1:19" ht="16.5" customHeight="1">
      <c r="A975" s="180"/>
      <c r="B975" s="180"/>
      <c r="C975" s="180"/>
      <c r="D975" s="180"/>
      <c r="E975" s="307"/>
      <c r="F975" s="307"/>
      <c r="G975" s="296"/>
      <c r="H975" s="308"/>
      <c r="J975" s="296"/>
      <c r="L975" s="180"/>
      <c r="M975" s="180"/>
      <c r="O975" s="180"/>
      <c r="P975" s="180"/>
      <c r="Q975" s="180"/>
      <c r="R975" s="180"/>
      <c r="S975" s="180"/>
    </row>
    <row r="976" spans="1:19" ht="16.5" customHeight="1">
      <c r="A976" s="180"/>
      <c r="B976" s="180"/>
      <c r="C976" s="180"/>
      <c r="D976" s="180"/>
      <c r="E976" s="307"/>
      <c r="F976" s="307"/>
      <c r="G976" s="296"/>
      <c r="H976" s="308"/>
      <c r="J976" s="296"/>
      <c r="L976" s="180"/>
      <c r="M976" s="180"/>
      <c r="O976" s="180"/>
      <c r="P976" s="180"/>
      <c r="Q976" s="180"/>
      <c r="R976" s="180"/>
      <c r="S976" s="180"/>
    </row>
    <row r="977" spans="1:19" ht="16.5" customHeight="1">
      <c r="A977" s="180"/>
      <c r="B977" s="180"/>
      <c r="C977" s="180"/>
      <c r="D977" s="180"/>
      <c r="E977" s="307"/>
      <c r="F977" s="307"/>
      <c r="G977" s="296"/>
      <c r="H977" s="308"/>
      <c r="J977" s="296"/>
      <c r="L977" s="180"/>
      <c r="M977" s="180"/>
      <c r="O977" s="180"/>
      <c r="P977" s="180"/>
      <c r="Q977" s="180"/>
      <c r="R977" s="180"/>
      <c r="S977" s="180"/>
    </row>
    <row r="978" spans="1:19" ht="16.5" customHeight="1">
      <c r="A978" s="180"/>
      <c r="B978" s="180"/>
      <c r="C978" s="180"/>
      <c r="D978" s="180"/>
      <c r="E978" s="307"/>
      <c r="F978" s="307"/>
      <c r="G978" s="296"/>
      <c r="H978" s="308"/>
      <c r="J978" s="296"/>
      <c r="L978" s="180"/>
      <c r="M978" s="180"/>
      <c r="O978" s="180"/>
      <c r="P978" s="180"/>
      <c r="Q978" s="180"/>
      <c r="R978" s="180"/>
      <c r="S978" s="180"/>
    </row>
    <row r="979" spans="1:19" ht="16.5" customHeight="1">
      <c r="A979" s="180"/>
      <c r="B979" s="180"/>
      <c r="C979" s="180"/>
      <c r="D979" s="180"/>
      <c r="E979" s="307"/>
      <c r="F979" s="307"/>
      <c r="G979" s="296"/>
      <c r="H979" s="308"/>
      <c r="J979" s="296"/>
      <c r="L979" s="180"/>
      <c r="M979" s="180"/>
      <c r="O979" s="180"/>
      <c r="P979" s="180"/>
      <c r="Q979" s="180"/>
      <c r="R979" s="180"/>
      <c r="S979" s="180"/>
    </row>
    <row r="980" spans="1:19" ht="16.5" customHeight="1">
      <c r="A980" s="180"/>
      <c r="B980" s="180"/>
      <c r="C980" s="180"/>
      <c r="D980" s="180"/>
      <c r="E980" s="307"/>
      <c r="F980" s="307"/>
      <c r="G980" s="296"/>
      <c r="H980" s="308"/>
      <c r="J980" s="296"/>
      <c r="L980" s="180"/>
      <c r="M980" s="180"/>
      <c r="O980" s="180"/>
      <c r="P980" s="180"/>
      <c r="Q980" s="180"/>
      <c r="R980" s="180"/>
      <c r="S980" s="180"/>
    </row>
    <row r="981" spans="1:19" ht="16.5" customHeight="1">
      <c r="A981" s="180"/>
      <c r="B981" s="180"/>
      <c r="C981" s="180"/>
      <c r="D981" s="180"/>
      <c r="E981" s="307"/>
      <c r="F981" s="307"/>
      <c r="G981" s="296"/>
      <c r="H981" s="308"/>
      <c r="J981" s="296"/>
      <c r="L981" s="180"/>
      <c r="M981" s="180"/>
      <c r="O981" s="180"/>
      <c r="P981" s="180"/>
      <c r="Q981" s="180"/>
      <c r="R981" s="180"/>
      <c r="S981" s="180"/>
    </row>
    <row r="982" spans="1:19" ht="16.5" customHeight="1">
      <c r="A982" s="180"/>
      <c r="B982" s="180"/>
      <c r="C982" s="180"/>
      <c r="D982" s="180"/>
      <c r="E982" s="307"/>
      <c r="F982" s="307"/>
      <c r="G982" s="296"/>
      <c r="H982" s="308"/>
      <c r="J982" s="296"/>
      <c r="L982" s="180"/>
      <c r="M982" s="180"/>
      <c r="O982" s="180"/>
      <c r="P982" s="180"/>
      <c r="Q982" s="180"/>
      <c r="R982" s="180"/>
      <c r="S982" s="180"/>
    </row>
    <row r="983" spans="1:19" ht="16.5" customHeight="1">
      <c r="A983" s="180"/>
      <c r="B983" s="180"/>
      <c r="C983" s="180"/>
      <c r="D983" s="180"/>
      <c r="E983" s="307"/>
      <c r="F983" s="307"/>
      <c r="G983" s="296"/>
      <c r="H983" s="308"/>
      <c r="J983" s="296"/>
      <c r="L983" s="180"/>
      <c r="M983" s="180"/>
      <c r="O983" s="180"/>
      <c r="P983" s="180"/>
      <c r="Q983" s="180"/>
      <c r="R983" s="180"/>
      <c r="S983" s="180"/>
    </row>
    <row r="984" spans="1:19" ht="16.5" customHeight="1">
      <c r="A984" s="180"/>
      <c r="B984" s="180"/>
      <c r="C984" s="180"/>
      <c r="D984" s="180"/>
      <c r="E984" s="307"/>
      <c r="F984" s="307"/>
      <c r="G984" s="296"/>
      <c r="H984" s="308"/>
      <c r="J984" s="296"/>
      <c r="L984" s="180"/>
      <c r="M984" s="180"/>
      <c r="O984" s="180"/>
      <c r="P984" s="180"/>
      <c r="Q984" s="180"/>
      <c r="R984" s="180"/>
      <c r="S984" s="180"/>
    </row>
    <row r="985" spans="1:19" ht="16.5" customHeight="1">
      <c r="A985" s="180"/>
      <c r="B985" s="180"/>
      <c r="C985" s="180"/>
      <c r="D985" s="180"/>
      <c r="E985" s="307"/>
      <c r="F985" s="307"/>
      <c r="G985" s="296"/>
      <c r="H985" s="308"/>
      <c r="J985" s="296"/>
      <c r="L985" s="180"/>
      <c r="M985" s="180"/>
      <c r="O985" s="180"/>
      <c r="P985" s="180"/>
      <c r="Q985" s="180"/>
      <c r="R985" s="180"/>
      <c r="S985" s="180"/>
    </row>
    <row r="986" spans="1:19" ht="16.5" customHeight="1">
      <c r="A986" s="180"/>
      <c r="B986" s="180"/>
      <c r="C986" s="180"/>
      <c r="D986" s="180"/>
      <c r="E986" s="307"/>
      <c r="F986" s="307"/>
      <c r="G986" s="296"/>
      <c r="H986" s="308"/>
      <c r="J986" s="296"/>
      <c r="L986" s="180"/>
      <c r="M986" s="180"/>
      <c r="O986" s="180"/>
      <c r="P986" s="180"/>
      <c r="Q986" s="180"/>
      <c r="R986" s="180"/>
      <c r="S986" s="180"/>
    </row>
    <row r="987" spans="1:19" ht="16.5" customHeight="1">
      <c r="A987" s="180"/>
      <c r="B987" s="180"/>
      <c r="C987" s="180"/>
      <c r="D987" s="180"/>
      <c r="E987" s="307"/>
      <c r="F987" s="307"/>
      <c r="G987" s="296"/>
      <c r="H987" s="308"/>
      <c r="J987" s="296"/>
      <c r="L987" s="180"/>
      <c r="M987" s="180"/>
      <c r="O987" s="180"/>
      <c r="P987" s="180"/>
      <c r="Q987" s="180"/>
      <c r="R987" s="180"/>
      <c r="S987" s="180"/>
    </row>
    <row r="988" spans="1:19" ht="16.5" customHeight="1">
      <c r="A988" s="180"/>
      <c r="B988" s="180"/>
      <c r="C988" s="180"/>
      <c r="D988" s="180"/>
      <c r="E988" s="307"/>
      <c r="F988" s="307"/>
      <c r="G988" s="296"/>
      <c r="H988" s="308"/>
      <c r="J988" s="296"/>
      <c r="L988" s="180"/>
      <c r="M988" s="180"/>
      <c r="O988" s="180"/>
      <c r="P988" s="180"/>
      <c r="Q988" s="180"/>
      <c r="R988" s="180"/>
      <c r="S988" s="180"/>
    </row>
    <row r="989" spans="1:19" ht="16.5" customHeight="1">
      <c r="A989" s="180"/>
      <c r="B989" s="180"/>
      <c r="C989" s="180"/>
      <c r="D989" s="180"/>
      <c r="E989" s="307"/>
      <c r="F989" s="307"/>
      <c r="G989" s="296"/>
      <c r="H989" s="308"/>
      <c r="J989" s="296"/>
      <c r="L989" s="180"/>
      <c r="M989" s="180"/>
      <c r="O989" s="180"/>
      <c r="P989" s="180"/>
      <c r="Q989" s="180"/>
      <c r="R989" s="180"/>
      <c r="S989" s="180"/>
    </row>
    <row r="990" spans="1:19" ht="16.5" customHeight="1">
      <c r="A990" s="180"/>
      <c r="B990" s="180"/>
      <c r="C990" s="180"/>
      <c r="D990" s="180"/>
      <c r="E990" s="307"/>
      <c r="F990" s="307"/>
      <c r="G990" s="296"/>
      <c r="H990" s="308"/>
      <c r="J990" s="296"/>
      <c r="L990" s="180"/>
      <c r="M990" s="180"/>
      <c r="O990" s="180"/>
      <c r="P990" s="180"/>
      <c r="Q990" s="180"/>
      <c r="R990" s="180"/>
      <c r="S990" s="180"/>
    </row>
    <row r="991" spans="1:19" ht="16.5" customHeight="1">
      <c r="A991" s="180"/>
      <c r="B991" s="180"/>
      <c r="C991" s="180"/>
      <c r="D991" s="180"/>
      <c r="E991" s="307"/>
      <c r="F991" s="307"/>
      <c r="G991" s="296"/>
      <c r="H991" s="308"/>
      <c r="J991" s="296"/>
      <c r="L991" s="180"/>
      <c r="M991" s="180"/>
      <c r="O991" s="180"/>
      <c r="P991" s="180"/>
      <c r="Q991" s="180"/>
      <c r="R991" s="180"/>
      <c r="S991" s="180"/>
    </row>
    <row r="992" spans="1:19" ht="16.5" customHeight="1">
      <c r="A992" s="180"/>
      <c r="B992" s="180"/>
      <c r="C992" s="180"/>
      <c r="D992" s="180"/>
      <c r="E992" s="307"/>
      <c r="F992" s="307"/>
      <c r="G992" s="296"/>
      <c r="H992" s="308"/>
      <c r="J992" s="296"/>
      <c r="L992" s="180"/>
      <c r="M992" s="180"/>
      <c r="O992" s="180"/>
      <c r="P992" s="180"/>
      <c r="Q992" s="180"/>
      <c r="R992" s="180"/>
      <c r="S992" s="180"/>
    </row>
    <row r="993" spans="1:19" ht="16.5" customHeight="1">
      <c r="A993" s="180"/>
      <c r="B993" s="180"/>
      <c r="C993" s="180"/>
      <c r="D993" s="180"/>
      <c r="E993" s="307"/>
      <c r="F993" s="307"/>
      <c r="G993" s="296"/>
      <c r="H993" s="308"/>
      <c r="J993" s="296"/>
      <c r="L993" s="180"/>
      <c r="M993" s="180"/>
      <c r="O993" s="180"/>
      <c r="P993" s="180"/>
      <c r="Q993" s="180"/>
      <c r="R993" s="180"/>
      <c r="S993" s="180"/>
    </row>
    <row r="994" spans="1:19" ht="16.5" customHeight="1">
      <c r="A994" s="180"/>
      <c r="B994" s="180"/>
      <c r="C994" s="180"/>
      <c r="D994" s="180"/>
      <c r="E994" s="307"/>
      <c r="F994" s="307"/>
      <c r="G994" s="296"/>
      <c r="H994" s="308"/>
      <c r="J994" s="296"/>
      <c r="L994" s="180"/>
      <c r="M994" s="180"/>
      <c r="O994" s="180"/>
      <c r="P994" s="180"/>
      <c r="Q994" s="180"/>
      <c r="R994" s="180"/>
      <c r="S994" s="180"/>
    </row>
    <row r="995" spans="1:19" ht="16.5" customHeight="1">
      <c r="A995" s="180"/>
      <c r="B995" s="180"/>
      <c r="C995" s="180"/>
      <c r="D995" s="180"/>
      <c r="E995" s="307"/>
      <c r="F995" s="307"/>
      <c r="G995" s="296"/>
      <c r="H995" s="308"/>
      <c r="J995" s="296"/>
      <c r="L995" s="180"/>
      <c r="M995" s="180"/>
      <c r="O995" s="180"/>
      <c r="P995" s="180"/>
      <c r="Q995" s="180"/>
      <c r="R995" s="180"/>
      <c r="S995" s="180"/>
    </row>
    <row r="996" spans="1:19" ht="16.5" customHeight="1">
      <c r="A996" s="180"/>
      <c r="B996" s="180"/>
      <c r="C996" s="180"/>
      <c r="D996" s="180"/>
      <c r="E996" s="307"/>
      <c r="F996" s="307"/>
      <c r="G996" s="296"/>
      <c r="H996" s="308"/>
      <c r="J996" s="296"/>
      <c r="L996" s="180"/>
      <c r="M996" s="180"/>
      <c r="O996" s="180"/>
      <c r="P996" s="180"/>
      <c r="Q996" s="180"/>
      <c r="R996" s="180"/>
      <c r="S996" s="180"/>
    </row>
    <row r="997" spans="1:19" ht="16.5" customHeight="1">
      <c r="A997" s="180"/>
      <c r="B997" s="180"/>
      <c r="C997" s="180"/>
      <c r="D997" s="180"/>
      <c r="E997" s="307"/>
      <c r="F997" s="307"/>
      <c r="G997" s="296"/>
      <c r="H997" s="308"/>
      <c r="J997" s="296"/>
      <c r="L997" s="180"/>
      <c r="M997" s="180"/>
      <c r="O997" s="180"/>
      <c r="P997" s="180"/>
      <c r="Q997" s="180"/>
      <c r="R997" s="180"/>
      <c r="S997" s="180"/>
    </row>
    <row r="998" spans="1:19" ht="16.5" customHeight="1">
      <c r="A998" s="180"/>
      <c r="B998" s="180"/>
      <c r="C998" s="180"/>
      <c r="D998" s="180"/>
      <c r="E998" s="307"/>
      <c r="F998" s="307"/>
      <c r="G998" s="296"/>
      <c r="H998" s="308"/>
      <c r="J998" s="296"/>
      <c r="L998" s="180"/>
      <c r="M998" s="180"/>
      <c r="O998" s="180"/>
      <c r="P998" s="180"/>
      <c r="Q998" s="180"/>
      <c r="R998" s="180"/>
      <c r="S998" s="180"/>
    </row>
    <row r="999" spans="1:19" ht="16.5" customHeight="1">
      <c r="A999" s="180"/>
      <c r="B999" s="180"/>
      <c r="C999" s="180"/>
      <c r="D999" s="180"/>
      <c r="E999" s="307"/>
      <c r="F999" s="307"/>
      <c r="G999" s="296"/>
      <c r="H999" s="308"/>
      <c r="J999" s="296"/>
      <c r="L999" s="180"/>
      <c r="M999" s="180"/>
      <c r="O999" s="180"/>
      <c r="P999" s="180"/>
      <c r="Q999" s="180"/>
      <c r="R999" s="180"/>
      <c r="S999" s="180"/>
    </row>
    <row r="1000" spans="1:19" ht="16.5" customHeight="1">
      <c r="A1000" s="180"/>
      <c r="B1000" s="180"/>
      <c r="C1000" s="180"/>
      <c r="D1000" s="180"/>
      <c r="E1000" s="307"/>
      <c r="F1000" s="307"/>
      <c r="G1000" s="296"/>
      <c r="H1000" s="308"/>
      <c r="J1000" s="296"/>
      <c r="L1000" s="180"/>
      <c r="M1000" s="180"/>
      <c r="O1000" s="180"/>
      <c r="P1000" s="180"/>
      <c r="Q1000" s="180"/>
      <c r="R1000" s="180"/>
      <c r="S1000" s="180"/>
    </row>
  </sheetData>
  <autoFilter ref="A2:S454"/>
  <mergeCells count="612">
    <mergeCell ref="A431:A432"/>
    <mergeCell ref="B431:B432"/>
    <mergeCell ref="C431:C432"/>
    <mergeCell ref="D431:D432"/>
    <mergeCell ref="E431:E432"/>
    <mergeCell ref="F431:F432"/>
    <mergeCell ref="B424:B425"/>
    <mergeCell ref="C424:C425"/>
    <mergeCell ref="A426:A427"/>
    <mergeCell ref="B426:B427"/>
    <mergeCell ref="C426:C427"/>
    <mergeCell ref="B428:B429"/>
    <mergeCell ref="C428:C429"/>
    <mergeCell ref="D424:D425"/>
    <mergeCell ref="E424:E425"/>
    <mergeCell ref="D426:D427"/>
    <mergeCell ref="E426:E427"/>
    <mergeCell ref="F426:F427"/>
    <mergeCell ref="D428:D429"/>
    <mergeCell ref="E428:E429"/>
    <mergeCell ref="F428:F429"/>
    <mergeCell ref="A422:A423"/>
    <mergeCell ref="B422:B423"/>
    <mergeCell ref="C422:C423"/>
    <mergeCell ref="D422:D423"/>
    <mergeCell ref="E422:E423"/>
    <mergeCell ref="F422:F423"/>
    <mergeCell ref="A424:A425"/>
    <mergeCell ref="F424:F425"/>
    <mergeCell ref="A428:A429"/>
    <mergeCell ref="B418:B419"/>
    <mergeCell ref="C418:C419"/>
    <mergeCell ref="D418:D419"/>
    <mergeCell ref="E418:E419"/>
    <mergeCell ref="F418:F419"/>
    <mergeCell ref="A418:A419"/>
    <mergeCell ref="A420:A421"/>
    <mergeCell ref="B420:B421"/>
    <mergeCell ref="C420:C421"/>
    <mergeCell ref="D420:D421"/>
    <mergeCell ref="E420:E421"/>
    <mergeCell ref="F420:F421"/>
    <mergeCell ref="A408:A409"/>
    <mergeCell ref="B408:B409"/>
    <mergeCell ref="C408:C409"/>
    <mergeCell ref="D408:D409"/>
    <mergeCell ref="E408:E409"/>
    <mergeCell ref="F408:F409"/>
    <mergeCell ref="A410:A411"/>
    <mergeCell ref="D410:D411"/>
    <mergeCell ref="E410:E411"/>
    <mergeCell ref="A453:A454"/>
    <mergeCell ref="B453:B454"/>
    <mergeCell ref="C453:C454"/>
    <mergeCell ref="D453:D454"/>
    <mergeCell ref="E453:E454"/>
    <mergeCell ref="F453:F454"/>
    <mergeCell ref="A444:A445"/>
    <mergeCell ref="A451:A452"/>
    <mergeCell ref="B451:B452"/>
    <mergeCell ref="C451:C452"/>
    <mergeCell ref="D451:D452"/>
    <mergeCell ref="E451:E452"/>
    <mergeCell ref="F451:F452"/>
    <mergeCell ref="D437:D439"/>
    <mergeCell ref="E437:E439"/>
    <mergeCell ref="D440:D442"/>
    <mergeCell ref="E440:E442"/>
    <mergeCell ref="F440:F442"/>
    <mergeCell ref="D444:D445"/>
    <mergeCell ref="E444:E445"/>
    <mergeCell ref="F444:F445"/>
    <mergeCell ref="A433:A436"/>
    <mergeCell ref="B433:B436"/>
    <mergeCell ref="C433:C436"/>
    <mergeCell ref="D433:D436"/>
    <mergeCell ref="E433:E436"/>
    <mergeCell ref="F433:F436"/>
    <mergeCell ref="A437:A439"/>
    <mergeCell ref="F437:F439"/>
    <mergeCell ref="B437:B439"/>
    <mergeCell ref="C437:C439"/>
    <mergeCell ref="A440:A442"/>
    <mergeCell ref="B440:B442"/>
    <mergeCell ref="C440:C442"/>
    <mergeCell ref="B444:B445"/>
    <mergeCell ref="C444:C445"/>
    <mergeCell ref="B404:B405"/>
    <mergeCell ref="C404:C405"/>
    <mergeCell ref="D404:D405"/>
    <mergeCell ref="E404:E405"/>
    <mergeCell ref="F404:F405"/>
    <mergeCell ref="A404:A405"/>
    <mergeCell ref="A406:A407"/>
    <mergeCell ref="B406:B407"/>
    <mergeCell ref="C406:C407"/>
    <mergeCell ref="D406:D407"/>
    <mergeCell ref="E406:E407"/>
    <mergeCell ref="F406:F407"/>
    <mergeCell ref="D402:D403"/>
    <mergeCell ref="E402:E403"/>
    <mergeCell ref="A400:A401"/>
    <mergeCell ref="B400:B401"/>
    <mergeCell ref="C400:C401"/>
    <mergeCell ref="D400:D401"/>
    <mergeCell ref="E400:E401"/>
    <mergeCell ref="F400:F401"/>
    <mergeCell ref="A402:A403"/>
    <mergeCell ref="F402:F403"/>
    <mergeCell ref="B402:B403"/>
    <mergeCell ref="C402:C403"/>
    <mergeCell ref="A362:A363"/>
    <mergeCell ref="B362:B363"/>
    <mergeCell ref="C362:C363"/>
    <mergeCell ref="D362:D363"/>
    <mergeCell ref="E362:E363"/>
    <mergeCell ref="F362:F363"/>
    <mergeCell ref="D366:D367"/>
    <mergeCell ref="E366:E367"/>
    <mergeCell ref="A364:A365"/>
    <mergeCell ref="B364:B365"/>
    <mergeCell ref="C364:C365"/>
    <mergeCell ref="D364:D365"/>
    <mergeCell ref="E364:E365"/>
    <mergeCell ref="F364:F365"/>
    <mergeCell ref="A366:A367"/>
    <mergeCell ref="F366:F367"/>
    <mergeCell ref="A358:A359"/>
    <mergeCell ref="F358:F359"/>
    <mergeCell ref="B358:B359"/>
    <mergeCell ref="C358:C359"/>
    <mergeCell ref="B360:B361"/>
    <mergeCell ref="C360:C361"/>
    <mergeCell ref="D360:D361"/>
    <mergeCell ref="E360:E361"/>
    <mergeCell ref="F360:F361"/>
    <mergeCell ref="A360:A361"/>
    <mergeCell ref="B336:B337"/>
    <mergeCell ref="C336:C337"/>
    <mergeCell ref="A342:A343"/>
    <mergeCell ref="F342:F343"/>
    <mergeCell ref="B410:B411"/>
    <mergeCell ref="C410:C411"/>
    <mergeCell ref="F410:F411"/>
    <mergeCell ref="B342:B343"/>
    <mergeCell ref="C342:C343"/>
    <mergeCell ref="B347:B348"/>
    <mergeCell ref="C347:C348"/>
    <mergeCell ref="D347:D348"/>
    <mergeCell ref="E347:E348"/>
    <mergeCell ref="F347:F348"/>
    <mergeCell ref="A347:A348"/>
    <mergeCell ref="A349:A350"/>
    <mergeCell ref="B349:B350"/>
    <mergeCell ref="C349:C350"/>
    <mergeCell ref="D349:D350"/>
    <mergeCell ref="E349:E350"/>
    <mergeCell ref="F349:F350"/>
    <mergeCell ref="D358:D359"/>
    <mergeCell ref="E358:E359"/>
    <mergeCell ref="A351:A356"/>
    <mergeCell ref="A368:A369"/>
    <mergeCell ref="A383:A385"/>
    <mergeCell ref="B383:B385"/>
    <mergeCell ref="C383:C385"/>
    <mergeCell ref="D383:D385"/>
    <mergeCell ref="E383:E385"/>
    <mergeCell ref="F383:F385"/>
    <mergeCell ref="D332:D333"/>
    <mergeCell ref="E332:E333"/>
    <mergeCell ref="D334:D335"/>
    <mergeCell ref="E334:E335"/>
    <mergeCell ref="F334:F335"/>
    <mergeCell ref="D336:D337"/>
    <mergeCell ref="E336:E337"/>
    <mergeCell ref="F336:F337"/>
    <mergeCell ref="A338:A339"/>
    <mergeCell ref="B338:B339"/>
    <mergeCell ref="C338:C339"/>
    <mergeCell ref="D338:D339"/>
    <mergeCell ref="E338:E339"/>
    <mergeCell ref="F338:F339"/>
    <mergeCell ref="D342:D343"/>
    <mergeCell ref="E342:E343"/>
    <mergeCell ref="A340:A341"/>
    <mergeCell ref="B368:B369"/>
    <mergeCell ref="C368:C369"/>
    <mergeCell ref="D368:D369"/>
    <mergeCell ref="E368:E369"/>
    <mergeCell ref="F368:F369"/>
    <mergeCell ref="B340:B341"/>
    <mergeCell ref="C340:C341"/>
    <mergeCell ref="D340:D341"/>
    <mergeCell ref="E340:E341"/>
    <mergeCell ref="F340:F341"/>
    <mergeCell ref="D351:D356"/>
    <mergeCell ref="E351:E356"/>
    <mergeCell ref="F351:F356"/>
    <mergeCell ref="B351:B356"/>
    <mergeCell ref="C351:C356"/>
    <mergeCell ref="A304:A311"/>
    <mergeCell ref="B304:B311"/>
    <mergeCell ref="C304:C311"/>
    <mergeCell ref="D304:D311"/>
    <mergeCell ref="E304:E311"/>
    <mergeCell ref="F304:F311"/>
    <mergeCell ref="B299:B300"/>
    <mergeCell ref="C299:C300"/>
    <mergeCell ref="B366:B367"/>
    <mergeCell ref="C366:C367"/>
    <mergeCell ref="A321:A322"/>
    <mergeCell ref="B321:B322"/>
    <mergeCell ref="C321:C322"/>
    <mergeCell ref="D321:D322"/>
    <mergeCell ref="E321:E322"/>
    <mergeCell ref="F321:F322"/>
    <mergeCell ref="A332:A333"/>
    <mergeCell ref="F332:F333"/>
    <mergeCell ref="A336:A337"/>
    <mergeCell ref="B332:B333"/>
    <mergeCell ref="C332:C333"/>
    <mergeCell ref="A334:A335"/>
    <mergeCell ref="B334:B335"/>
    <mergeCell ref="C334:C335"/>
    <mergeCell ref="A295:A296"/>
    <mergeCell ref="F295:F296"/>
    <mergeCell ref="A299:A300"/>
    <mergeCell ref="B295:B296"/>
    <mergeCell ref="C295:C296"/>
    <mergeCell ref="A297:A298"/>
    <mergeCell ref="B297:B298"/>
    <mergeCell ref="C297:C298"/>
    <mergeCell ref="A301:A302"/>
    <mergeCell ref="B301:B302"/>
    <mergeCell ref="C301:C302"/>
    <mergeCell ref="D301:D302"/>
    <mergeCell ref="E301:E302"/>
    <mergeCell ref="F301:F302"/>
    <mergeCell ref="F268:F270"/>
    <mergeCell ref="L268:L270"/>
    <mergeCell ref="L271:L272"/>
    <mergeCell ref="L273:L274"/>
    <mergeCell ref="L275:L276"/>
    <mergeCell ref="L277:L278"/>
    <mergeCell ref="L279:L280"/>
    <mergeCell ref="C288:C289"/>
    <mergeCell ref="D288:D289"/>
    <mergeCell ref="F288:F289"/>
    <mergeCell ref="C283:C284"/>
    <mergeCell ref="C285:C286"/>
    <mergeCell ref="L281:L282"/>
    <mergeCell ref="L283:L284"/>
    <mergeCell ref="L285:L286"/>
    <mergeCell ref="L288:L289"/>
    <mergeCell ref="F271:F272"/>
    <mergeCell ref="L184:L187"/>
    <mergeCell ref="A188:A195"/>
    <mergeCell ref="L188:L195"/>
    <mergeCell ref="L196:L200"/>
    <mergeCell ref="B188:B195"/>
    <mergeCell ref="C188:C195"/>
    <mergeCell ref="A196:A200"/>
    <mergeCell ref="B196:B200"/>
    <mergeCell ref="C196:C200"/>
    <mergeCell ref="F184:F187"/>
    <mergeCell ref="F188:F195"/>
    <mergeCell ref="F196:F200"/>
    <mergeCell ref="D188:D195"/>
    <mergeCell ref="E189:E191"/>
    <mergeCell ref="E192:E194"/>
    <mergeCell ref="D196:D200"/>
    <mergeCell ref="A184:A187"/>
    <mergeCell ref="B184:B187"/>
    <mergeCell ref="C184:C187"/>
    <mergeCell ref="D184:D187"/>
    <mergeCell ref="L402:L403"/>
    <mergeCell ref="L404:L405"/>
    <mergeCell ref="L406:L407"/>
    <mergeCell ref="L408:L409"/>
    <mergeCell ref="L410:L411"/>
    <mergeCell ref="L418:L419"/>
    <mergeCell ref="L420:L421"/>
    <mergeCell ref="L440:L442"/>
    <mergeCell ref="L444:L445"/>
    <mergeCell ref="L451:L452"/>
    <mergeCell ref="L453:L454"/>
    <mergeCell ref="L422:L423"/>
    <mergeCell ref="L424:L425"/>
    <mergeCell ref="L426:L427"/>
    <mergeCell ref="L428:L429"/>
    <mergeCell ref="L431:L432"/>
    <mergeCell ref="L433:L436"/>
    <mergeCell ref="L437:L439"/>
    <mergeCell ref="L364:L365"/>
    <mergeCell ref="L366:L367"/>
    <mergeCell ref="L368:L369"/>
    <mergeCell ref="L383:L385"/>
    <mergeCell ref="L400:L401"/>
    <mergeCell ref="L321:L322"/>
    <mergeCell ref="L332:L333"/>
    <mergeCell ref="L334:L335"/>
    <mergeCell ref="L336:L337"/>
    <mergeCell ref="L338:L339"/>
    <mergeCell ref="L340:L341"/>
    <mergeCell ref="L342:L343"/>
    <mergeCell ref="L347:L348"/>
    <mergeCell ref="L349:L350"/>
    <mergeCell ref="L351:L356"/>
    <mergeCell ref="L358:L359"/>
    <mergeCell ref="L360:L361"/>
    <mergeCell ref="L362:L363"/>
    <mergeCell ref="L295:L296"/>
    <mergeCell ref="L297:L298"/>
    <mergeCell ref="L299:L300"/>
    <mergeCell ref="L301:L302"/>
    <mergeCell ref="D283:D284"/>
    <mergeCell ref="E283:E284"/>
    <mergeCell ref="D285:D286"/>
    <mergeCell ref="F285:F286"/>
    <mergeCell ref="L304:L311"/>
    <mergeCell ref="D295:D296"/>
    <mergeCell ref="E295:E296"/>
    <mergeCell ref="D297:D298"/>
    <mergeCell ref="E297:E298"/>
    <mergeCell ref="F297:F298"/>
    <mergeCell ref="D299:D300"/>
    <mergeCell ref="E299:E300"/>
    <mergeCell ref="F299:F300"/>
    <mergeCell ref="D293:D294"/>
    <mergeCell ref="E293:E294"/>
    <mergeCell ref="F293:F294"/>
    <mergeCell ref="D281:D282"/>
    <mergeCell ref="E281:E282"/>
    <mergeCell ref="F281:F282"/>
    <mergeCell ref="A283:A284"/>
    <mergeCell ref="F283:F284"/>
    <mergeCell ref="B283:B284"/>
    <mergeCell ref="L293:L294"/>
    <mergeCell ref="A288:A289"/>
    <mergeCell ref="B288:B289"/>
    <mergeCell ref="A293:A294"/>
    <mergeCell ref="B293:B294"/>
    <mergeCell ref="C293:C294"/>
    <mergeCell ref="F273:F274"/>
    <mergeCell ref="A277:A278"/>
    <mergeCell ref="A285:A286"/>
    <mergeCell ref="B285:B286"/>
    <mergeCell ref="A279:A280"/>
    <mergeCell ref="B279:B280"/>
    <mergeCell ref="C279:C280"/>
    <mergeCell ref="D279:D280"/>
    <mergeCell ref="E279:E280"/>
    <mergeCell ref="F279:F280"/>
    <mergeCell ref="B273:B274"/>
    <mergeCell ref="C273:C274"/>
    <mergeCell ref="A275:A276"/>
    <mergeCell ref="B275:B276"/>
    <mergeCell ref="C275:C276"/>
    <mergeCell ref="B277:B278"/>
    <mergeCell ref="C277:C278"/>
    <mergeCell ref="F275:F276"/>
    <mergeCell ref="D277:D278"/>
    <mergeCell ref="E277:E278"/>
    <mergeCell ref="F277:F278"/>
    <mergeCell ref="A281:A282"/>
    <mergeCell ref="B281:B282"/>
    <mergeCell ref="C281:C282"/>
    <mergeCell ref="A268:A270"/>
    <mergeCell ref="B268:B270"/>
    <mergeCell ref="C268:C270"/>
    <mergeCell ref="D268:D270"/>
    <mergeCell ref="E268:E270"/>
    <mergeCell ref="D273:D274"/>
    <mergeCell ref="E273:E274"/>
    <mergeCell ref="D275:D276"/>
    <mergeCell ref="E275:E276"/>
    <mergeCell ref="A271:A272"/>
    <mergeCell ref="B271:B272"/>
    <mergeCell ref="C271:C272"/>
    <mergeCell ref="D271:D272"/>
    <mergeCell ref="E271:E272"/>
    <mergeCell ref="A273:A274"/>
    <mergeCell ref="D265:D267"/>
    <mergeCell ref="E265:E267"/>
    <mergeCell ref="L257:L261"/>
    <mergeCell ref="L265:L267"/>
    <mergeCell ref="A257:A261"/>
    <mergeCell ref="B257:B261"/>
    <mergeCell ref="C257:C261"/>
    <mergeCell ref="D257:D261"/>
    <mergeCell ref="F257:F261"/>
    <mergeCell ref="A265:A267"/>
    <mergeCell ref="F265:F267"/>
    <mergeCell ref="B265:B267"/>
    <mergeCell ref="C265:C267"/>
    <mergeCell ref="B252:B254"/>
    <mergeCell ref="C252:C254"/>
    <mergeCell ref="D252:D254"/>
    <mergeCell ref="E252:E254"/>
    <mergeCell ref="F252:F254"/>
    <mergeCell ref="L252:L254"/>
    <mergeCell ref="L255:L256"/>
    <mergeCell ref="A252:A254"/>
    <mergeCell ref="A255:A256"/>
    <mergeCell ref="B255:B256"/>
    <mergeCell ref="C255:C256"/>
    <mergeCell ref="D255:D256"/>
    <mergeCell ref="E255:E256"/>
    <mergeCell ref="F255:F256"/>
    <mergeCell ref="M201:M231"/>
    <mergeCell ref="D232:D234"/>
    <mergeCell ref="E232:E234"/>
    <mergeCell ref="F232:F234"/>
    <mergeCell ref="L232:L234"/>
    <mergeCell ref="A232:A234"/>
    <mergeCell ref="B248:B249"/>
    <mergeCell ref="C248:C249"/>
    <mergeCell ref="D248:D249"/>
    <mergeCell ref="E248:E249"/>
    <mergeCell ref="F248:F249"/>
    <mergeCell ref="L248:L249"/>
    <mergeCell ref="A248:A249"/>
    <mergeCell ref="F201:F202"/>
    <mergeCell ref="A201:A231"/>
    <mergeCell ref="B201:B231"/>
    <mergeCell ref="A163:A165"/>
    <mergeCell ref="B163:B165"/>
    <mergeCell ref="C163:C165"/>
    <mergeCell ref="D163:D165"/>
    <mergeCell ref="E163:E165"/>
    <mergeCell ref="F163:F165"/>
    <mergeCell ref="L163:L165"/>
    <mergeCell ref="C201:C231"/>
    <mergeCell ref="D201:D231"/>
    <mergeCell ref="L201:L231"/>
    <mergeCell ref="E172:E173"/>
    <mergeCell ref="F172:F173"/>
    <mergeCell ref="E174:E175"/>
    <mergeCell ref="F174:F175"/>
    <mergeCell ref="E176:E177"/>
    <mergeCell ref="F176:F177"/>
    <mergeCell ref="F178:F179"/>
    <mergeCell ref="E178:E179"/>
    <mergeCell ref="A180:A183"/>
    <mergeCell ref="B180:B183"/>
    <mergeCell ref="C180:C183"/>
    <mergeCell ref="F180:F183"/>
    <mergeCell ref="L180:L183"/>
    <mergeCell ref="D181:D183"/>
    <mergeCell ref="M139:M140"/>
    <mergeCell ref="L141:L142"/>
    <mergeCell ref="A143:A144"/>
    <mergeCell ref="B143:B144"/>
    <mergeCell ref="C143:C144"/>
    <mergeCell ref="D143:D144"/>
    <mergeCell ref="E143:E144"/>
    <mergeCell ref="F143:F144"/>
    <mergeCell ref="L143:L144"/>
    <mergeCell ref="A139:A140"/>
    <mergeCell ref="A141:A142"/>
    <mergeCell ref="B141:B142"/>
    <mergeCell ref="C141:C142"/>
    <mergeCell ref="D141:D142"/>
    <mergeCell ref="E141:E142"/>
    <mergeCell ref="F141:F142"/>
    <mergeCell ref="A161:A162"/>
    <mergeCell ref="B161:B162"/>
    <mergeCell ref="C161:C162"/>
    <mergeCell ref="D161:D162"/>
    <mergeCell ref="E161:E162"/>
    <mergeCell ref="F161:F162"/>
    <mergeCell ref="L161:L162"/>
    <mergeCell ref="A135:A136"/>
    <mergeCell ref="B135:B136"/>
    <mergeCell ref="C135:C136"/>
    <mergeCell ref="D135:D136"/>
    <mergeCell ref="E135:E136"/>
    <mergeCell ref="F135:F136"/>
    <mergeCell ref="L135:L136"/>
    <mergeCell ref="A137:A138"/>
    <mergeCell ref="B137:B138"/>
    <mergeCell ref="C137:C138"/>
    <mergeCell ref="D137:D138"/>
    <mergeCell ref="E137:E138"/>
    <mergeCell ref="F137:F138"/>
    <mergeCell ref="L137:L138"/>
    <mergeCell ref="B139:B140"/>
    <mergeCell ref="C139:C140"/>
    <mergeCell ref="D139:D140"/>
    <mergeCell ref="L157:L158"/>
    <mergeCell ref="A155:A156"/>
    <mergeCell ref="A157:A158"/>
    <mergeCell ref="B157:B158"/>
    <mergeCell ref="C157:C158"/>
    <mergeCell ref="D157:D158"/>
    <mergeCell ref="E157:E158"/>
    <mergeCell ref="F157:F158"/>
    <mergeCell ref="A159:A160"/>
    <mergeCell ref="B159:B160"/>
    <mergeCell ref="C159:C160"/>
    <mergeCell ref="D159:D160"/>
    <mergeCell ref="E159:E160"/>
    <mergeCell ref="F159:F160"/>
    <mergeCell ref="L159:L160"/>
    <mergeCell ref="B153:B154"/>
    <mergeCell ref="C153:C154"/>
    <mergeCell ref="D153:D154"/>
    <mergeCell ref="E153:E154"/>
    <mergeCell ref="F153:F154"/>
    <mergeCell ref="L153:L154"/>
    <mergeCell ref="M153:M154"/>
    <mergeCell ref="A153:A154"/>
    <mergeCell ref="B155:B156"/>
    <mergeCell ref="C155:C156"/>
    <mergeCell ref="D155:D156"/>
    <mergeCell ref="E155:E156"/>
    <mergeCell ref="F155:F156"/>
    <mergeCell ref="L155:L156"/>
    <mergeCell ref="A149:A150"/>
    <mergeCell ref="B149:B150"/>
    <mergeCell ref="C149:C150"/>
    <mergeCell ref="D149:D150"/>
    <mergeCell ref="E149:E150"/>
    <mergeCell ref="F149:F150"/>
    <mergeCell ref="L149:L150"/>
    <mergeCell ref="A151:A152"/>
    <mergeCell ref="B151:B152"/>
    <mergeCell ref="C151:C152"/>
    <mergeCell ref="D151:D152"/>
    <mergeCell ref="E151:E152"/>
    <mergeCell ref="F151:F152"/>
    <mergeCell ref="L151:L152"/>
    <mergeCell ref="A103:A107"/>
    <mergeCell ref="B103:B107"/>
    <mergeCell ref="C103:C107"/>
    <mergeCell ref="D103:D107"/>
    <mergeCell ref="E103:E107"/>
    <mergeCell ref="F103:F107"/>
    <mergeCell ref="L103:L107"/>
    <mergeCell ref="A147:A148"/>
    <mergeCell ref="B147:B148"/>
    <mergeCell ref="C147:C148"/>
    <mergeCell ref="D147:D148"/>
    <mergeCell ref="E147:E148"/>
    <mergeCell ref="F147:F148"/>
    <mergeCell ref="L147:L148"/>
    <mergeCell ref="E139:E140"/>
    <mergeCell ref="F139:F140"/>
    <mergeCell ref="L139:L140"/>
    <mergeCell ref="A145:A146"/>
    <mergeCell ref="B145:B146"/>
    <mergeCell ref="C145:C146"/>
    <mergeCell ref="D145:D146"/>
    <mergeCell ref="E145:E146"/>
    <mergeCell ref="F145:F146"/>
    <mergeCell ref="L145:L146"/>
    <mergeCell ref="A83:A87"/>
    <mergeCell ref="B83:B87"/>
    <mergeCell ref="C83:C87"/>
    <mergeCell ref="D83:D87"/>
    <mergeCell ref="E83:E87"/>
    <mergeCell ref="F83:F87"/>
    <mergeCell ref="L83:L87"/>
    <mergeCell ref="A88:A92"/>
    <mergeCell ref="B88:B92"/>
    <mergeCell ref="C88:C92"/>
    <mergeCell ref="D88:D92"/>
    <mergeCell ref="E88:E92"/>
    <mergeCell ref="F88:F92"/>
    <mergeCell ref="L88:L92"/>
    <mergeCell ref="A73:A77"/>
    <mergeCell ref="B73:B77"/>
    <mergeCell ref="C73:C77"/>
    <mergeCell ref="D73:D77"/>
    <mergeCell ref="E73:E77"/>
    <mergeCell ref="F73:F77"/>
    <mergeCell ref="L73:L77"/>
    <mergeCell ref="A78:A82"/>
    <mergeCell ref="B78:B82"/>
    <mergeCell ref="C78:C82"/>
    <mergeCell ref="D78:D82"/>
    <mergeCell ref="E78:E82"/>
    <mergeCell ref="F78:F82"/>
    <mergeCell ref="L78:L82"/>
    <mergeCell ref="A63:A67"/>
    <mergeCell ref="B63:B67"/>
    <mergeCell ref="C63:C67"/>
    <mergeCell ref="D63:D67"/>
    <mergeCell ref="E63:E67"/>
    <mergeCell ref="F63:F67"/>
    <mergeCell ref="L63:L67"/>
    <mergeCell ref="A68:A72"/>
    <mergeCell ref="B68:B72"/>
    <mergeCell ref="C68:C72"/>
    <mergeCell ref="D68:D72"/>
    <mergeCell ref="E68:E72"/>
    <mergeCell ref="F68:F72"/>
    <mergeCell ref="L68:L72"/>
    <mergeCell ref="A93:A97"/>
    <mergeCell ref="B93:B97"/>
    <mergeCell ref="C93:C97"/>
    <mergeCell ref="D93:D97"/>
    <mergeCell ref="E93:E97"/>
    <mergeCell ref="F93:F97"/>
    <mergeCell ref="L93:L97"/>
    <mergeCell ref="A98:A102"/>
    <mergeCell ref="B98:B102"/>
    <mergeCell ref="C98:C102"/>
    <mergeCell ref="D98:D102"/>
    <mergeCell ref="E98:E102"/>
    <mergeCell ref="F98:F102"/>
    <mergeCell ref="L98:L102"/>
  </mergeCells>
  <conditionalFormatting sqref="I3:I11 I30:I35 I38:I47">
    <cfRule type="cellIs" dxfId="2103" priority="1" stopIfTrue="1" operator="equal">
      <formula>"OK"</formula>
    </cfRule>
  </conditionalFormatting>
  <conditionalFormatting sqref="I3:I11 I30:I35 I38:I47">
    <cfRule type="cellIs" dxfId="2102" priority="2" stopIfTrue="1" operator="equal">
      <formula>"Fail"</formula>
    </cfRule>
  </conditionalFormatting>
  <conditionalFormatting sqref="I3:I11 I30:I35 I38:I47">
    <cfRule type="cellIs" dxfId="2101" priority="3" stopIfTrue="1" operator="equal">
      <formula>"OK"</formula>
    </cfRule>
  </conditionalFormatting>
  <conditionalFormatting sqref="I3:I11 I30:I35 I38:I47">
    <cfRule type="cellIs" dxfId="2100" priority="4" stopIfTrue="1" operator="equal">
      <formula>"Fail"</formula>
    </cfRule>
  </conditionalFormatting>
  <conditionalFormatting sqref="K3:K20 K30:K36 K38:K48 K50:K61 K73:K82 K88:K92 K98:K102 K108 K110 K112:K114 K163:K165 K201:K254 K291:K320 K330:K439 K443:K450">
    <cfRule type="containsText" dxfId="2099" priority="5" operator="containsText" text="NG">
      <formula>NOT(ISERROR(SEARCH(("NG"),(K3))))</formula>
    </cfRule>
  </conditionalFormatting>
  <conditionalFormatting sqref="K3:K20 K30:K36 K38:K48 K50:K61 K73:K82 K88:K92 K98:K102 K108 K110 K112:K114 K163:K165 K201:K254 K291:K320 K330:K439 K443:K450">
    <cfRule type="containsText" dxfId="2098" priority="6" operator="containsText" text="OK">
      <formula>NOT(ISERROR(SEARCH(("OK"),(K3))))</formula>
    </cfRule>
  </conditionalFormatting>
  <conditionalFormatting sqref="N30:N57 N60:N62 N108 N110 N112:N122 N124:N125 N135:N144 N147:N148 M166:N200 N232:N254">
    <cfRule type="containsText" dxfId="2097" priority="7" operator="containsText" text="미해당">
      <formula>NOT(ISERROR(SEARCH(("미해당"),(N30))))</formula>
    </cfRule>
  </conditionalFormatting>
  <conditionalFormatting sqref="K117:K125">
    <cfRule type="containsText" dxfId="2096" priority="8" operator="containsText" text="NG">
      <formula>NOT(ISERROR(SEARCH(("NG"),(K117))))</formula>
    </cfRule>
  </conditionalFormatting>
  <conditionalFormatting sqref="K117:K125">
    <cfRule type="containsText" dxfId="2095" priority="9" operator="containsText" text="OK">
      <formula>NOT(ISERROR(SEARCH(("OK"),(K117))))</formula>
    </cfRule>
  </conditionalFormatting>
  <conditionalFormatting sqref="K135:K148">
    <cfRule type="containsText" dxfId="2094" priority="10" operator="containsText" text="NG">
      <formula>NOT(ISERROR(SEARCH(("NG"),(K135))))</formula>
    </cfRule>
  </conditionalFormatting>
  <conditionalFormatting sqref="K135:K148">
    <cfRule type="containsText" dxfId="2093" priority="11" operator="containsText" text="OK">
      <formula>NOT(ISERROR(SEARCH(("OK"),(K135))))</formula>
    </cfRule>
  </conditionalFormatting>
  <conditionalFormatting sqref="K41:K48">
    <cfRule type="containsText" dxfId="2092" priority="12" operator="containsText" text="NG">
      <formula>NOT(ISERROR(SEARCH(("NG"),(K41))))</formula>
    </cfRule>
  </conditionalFormatting>
  <conditionalFormatting sqref="K41:K48">
    <cfRule type="containsText" dxfId="2091" priority="13" operator="containsText" text="OK">
      <formula>NOT(ISERROR(SEARCH(("OK"),(K41))))</formula>
    </cfRule>
  </conditionalFormatting>
  <conditionalFormatting sqref="N238:N247">
    <cfRule type="containsText" dxfId="2090" priority="14" operator="containsText" text="미해당">
      <formula>NOT(ISERROR(SEARCH(("미해당"),(N238))))</formula>
    </cfRule>
  </conditionalFormatting>
  <conditionalFormatting sqref="K238:K247">
    <cfRule type="containsText" dxfId="2089" priority="15" operator="containsText" text="NG">
      <formula>NOT(ISERROR(SEARCH(("NG"),(K238))))</formula>
    </cfRule>
  </conditionalFormatting>
  <conditionalFormatting sqref="K238:K247">
    <cfRule type="containsText" dxfId="2088" priority="16" operator="containsText" text="OK">
      <formula>NOT(ISERROR(SEARCH(("OK"),(K238))))</formula>
    </cfRule>
  </conditionalFormatting>
  <conditionalFormatting sqref="K248:K249">
    <cfRule type="containsText" dxfId="2087" priority="17" operator="containsText" text="NG">
      <formula>NOT(ISERROR(SEARCH(("NG"),(K248))))</formula>
    </cfRule>
  </conditionalFormatting>
  <conditionalFormatting sqref="K248:K249">
    <cfRule type="containsText" dxfId="2086" priority="18" operator="containsText" text="OK">
      <formula>NOT(ISERROR(SEARCH(("OK"),(K248))))</formula>
    </cfRule>
  </conditionalFormatting>
  <conditionalFormatting sqref="K250:K251">
    <cfRule type="containsText" dxfId="2085" priority="19" operator="containsText" text="NG">
      <formula>NOT(ISERROR(SEARCH(("NG"),(K250))))</formula>
    </cfRule>
  </conditionalFormatting>
  <conditionalFormatting sqref="K250:K251">
    <cfRule type="containsText" dxfId="2084" priority="20" operator="containsText" text="OK">
      <formula>NOT(ISERROR(SEARCH(("OK"),(K250))))</formula>
    </cfRule>
  </conditionalFormatting>
  <conditionalFormatting sqref="K232:K251">
    <cfRule type="containsText" dxfId="2083" priority="21" operator="containsText" text="NG">
      <formula>NOT(ISERROR(SEARCH(("NG"),(K232))))</formula>
    </cfRule>
  </conditionalFormatting>
  <conditionalFormatting sqref="K232:K251">
    <cfRule type="containsText" dxfId="2082" priority="22" operator="containsText" text="OK">
      <formula>NOT(ISERROR(SEARCH(("OK"),(K232))))</formula>
    </cfRule>
  </conditionalFormatting>
  <conditionalFormatting sqref="K252:K254">
    <cfRule type="containsText" dxfId="2081" priority="23" operator="containsText" text="NG">
      <formula>NOT(ISERROR(SEARCH(("NG"),(K252))))</formula>
    </cfRule>
  </conditionalFormatting>
  <conditionalFormatting sqref="K252:K254">
    <cfRule type="containsText" dxfId="2080" priority="24" operator="containsText" text="OK">
      <formula>NOT(ISERROR(SEARCH(("OK"),(K252))))</formula>
    </cfRule>
  </conditionalFormatting>
  <conditionalFormatting sqref="K30:K36 K38:K48">
    <cfRule type="containsText" dxfId="2079" priority="25" operator="containsText" text="NG">
      <formula>NOT(ISERROR(SEARCH(("NG"),(K30))))</formula>
    </cfRule>
  </conditionalFormatting>
  <conditionalFormatting sqref="K30:K36 K38:K48">
    <cfRule type="containsText" dxfId="2078" priority="26" operator="containsText" text="OK">
      <formula>NOT(ISERROR(SEARCH(("OK"),(K30))))</formula>
    </cfRule>
  </conditionalFormatting>
  <conditionalFormatting sqref="N255:N263">
    <cfRule type="containsText" dxfId="2077" priority="27" operator="containsText" text="미해당">
      <formula>NOT(ISERROR(SEARCH(("미해당"),(N255))))</formula>
    </cfRule>
  </conditionalFormatting>
  <conditionalFormatting sqref="K255:K256">
    <cfRule type="containsText" dxfId="2076" priority="28" operator="containsText" text="NG">
      <formula>NOT(ISERROR(SEARCH(("NG"),(K255))))</formula>
    </cfRule>
  </conditionalFormatting>
  <conditionalFormatting sqref="K255:K256">
    <cfRule type="containsText" dxfId="2075" priority="29" operator="containsText" text="OK">
      <formula>NOT(ISERROR(SEARCH(("OK"),(K255))))</formula>
    </cfRule>
  </conditionalFormatting>
  <conditionalFormatting sqref="K257:K261">
    <cfRule type="containsText" dxfId="2074" priority="30" operator="containsText" text="NG">
      <formula>NOT(ISERROR(SEARCH(("NG"),(K257))))</formula>
    </cfRule>
  </conditionalFormatting>
  <conditionalFormatting sqref="K257:K261">
    <cfRule type="containsText" dxfId="2073" priority="31" operator="containsText" text="OK">
      <formula>NOT(ISERROR(SEARCH(("OK"),(K257))))</formula>
    </cfRule>
  </conditionalFormatting>
  <conditionalFormatting sqref="K262:K263">
    <cfRule type="containsText" dxfId="2072" priority="32" operator="containsText" text="NG">
      <formula>NOT(ISERROR(SEARCH(("NG"),(K262))))</formula>
    </cfRule>
  </conditionalFormatting>
  <conditionalFormatting sqref="K262:K263">
    <cfRule type="containsText" dxfId="2071" priority="33" operator="containsText" text="OK">
      <formula>NOT(ISERROR(SEARCH(("OK"),(K262))))</formula>
    </cfRule>
  </conditionalFormatting>
  <conditionalFormatting sqref="K286">
    <cfRule type="containsText" dxfId="2070" priority="34" operator="containsText" text="NG">
      <formula>NOT(ISERROR(SEARCH(("NG"),(K286))))</formula>
    </cfRule>
  </conditionalFormatting>
  <conditionalFormatting sqref="K286">
    <cfRule type="containsText" dxfId="2069" priority="35" operator="containsText" text="OK">
      <formula>NOT(ISERROR(SEARCH(("OK"),(K286))))</formula>
    </cfRule>
  </conditionalFormatting>
  <conditionalFormatting sqref="K285">
    <cfRule type="containsText" dxfId="2068" priority="36" operator="containsText" text="NG">
      <formula>NOT(ISERROR(SEARCH(("NG"),(K285))))</formula>
    </cfRule>
  </conditionalFormatting>
  <conditionalFormatting sqref="K285">
    <cfRule type="containsText" dxfId="2067" priority="37" operator="containsText" text="OK">
      <formula>NOT(ISERROR(SEARCH(("OK"),(K285))))</formula>
    </cfRule>
  </conditionalFormatting>
  <conditionalFormatting sqref="K287">
    <cfRule type="containsText" dxfId="2066" priority="38" operator="containsText" text="NG">
      <formula>NOT(ISERROR(SEARCH(("NG"),(K287))))</formula>
    </cfRule>
  </conditionalFormatting>
  <conditionalFormatting sqref="K287">
    <cfRule type="containsText" dxfId="2065" priority="39" operator="containsText" text="OK">
      <formula>NOT(ISERROR(SEARCH(("OK"),(K287))))</formula>
    </cfRule>
  </conditionalFormatting>
  <conditionalFormatting sqref="K166:K200">
    <cfRule type="containsText" dxfId="2064" priority="40" operator="containsText" text="NG">
      <formula>NOT(ISERROR(SEARCH(("NG"),(K166))))</formula>
    </cfRule>
  </conditionalFormatting>
  <conditionalFormatting sqref="K166:K200">
    <cfRule type="containsText" dxfId="2063" priority="41" operator="containsText" text="OK">
      <formula>NOT(ISERROR(SEARCH(("OK"),(K166))))</formula>
    </cfRule>
  </conditionalFormatting>
  <conditionalFormatting sqref="K288:K289">
    <cfRule type="containsText" dxfId="2062" priority="42" operator="containsText" text="NG">
      <formula>NOT(ISERROR(SEARCH(("NG"),(K288))))</formula>
    </cfRule>
  </conditionalFormatting>
  <conditionalFormatting sqref="K288:K289">
    <cfRule type="containsText" dxfId="2061" priority="43" operator="containsText" text="OK">
      <formula>NOT(ISERROR(SEARCH(("OK"),(K288))))</formula>
    </cfRule>
  </conditionalFormatting>
  <conditionalFormatting sqref="K290">
    <cfRule type="containsText" dxfId="2060" priority="44" operator="containsText" text="NG">
      <formula>NOT(ISERROR(SEARCH(("NG"),(K290))))</formula>
    </cfRule>
  </conditionalFormatting>
  <conditionalFormatting sqref="K290">
    <cfRule type="containsText" dxfId="2059" priority="45" operator="containsText" text="OK">
      <formula>NOT(ISERROR(SEARCH(("OK"),(K290))))</formula>
    </cfRule>
  </conditionalFormatting>
  <conditionalFormatting sqref="K440:K442">
    <cfRule type="containsText" dxfId="2058" priority="46" operator="containsText" text="NG">
      <formula>NOT(ISERROR(SEARCH(("NG"),(K440))))</formula>
    </cfRule>
  </conditionalFormatting>
  <conditionalFormatting sqref="K440:K442">
    <cfRule type="containsText" dxfId="2057" priority="47" operator="containsText" text="OK">
      <formula>NOT(ISERROR(SEARCH(("OK"),(K440))))</formula>
    </cfRule>
  </conditionalFormatting>
  <conditionalFormatting sqref="K21:K26 K28:K29">
    <cfRule type="containsText" dxfId="2056" priority="48" operator="containsText" text="NG">
      <formula>NOT(ISERROR(SEARCH(("NG"),(K21))))</formula>
    </cfRule>
  </conditionalFormatting>
  <conditionalFormatting sqref="K21:K26 K28:K29">
    <cfRule type="containsText" dxfId="2055" priority="49" operator="containsText" text="OK">
      <formula>NOT(ISERROR(SEARCH(("OK"),(K21))))</formula>
    </cfRule>
  </conditionalFormatting>
  <conditionalFormatting sqref="N21:N29">
    <cfRule type="containsText" dxfId="2054" priority="50" operator="containsText" text="미해당">
      <formula>NOT(ISERROR(SEARCH(("미해당"),(N21))))</formula>
    </cfRule>
  </conditionalFormatting>
  <conditionalFormatting sqref="N21:N29">
    <cfRule type="containsText" dxfId="2053" priority="51" operator="containsText" text="미해당">
      <formula>NOT(ISERROR(SEARCH(("미해당"),(N21))))</formula>
    </cfRule>
  </conditionalFormatting>
  <conditionalFormatting sqref="K21:K26 K28:K29">
    <cfRule type="containsText" dxfId="2052" priority="52" operator="containsText" text="NG">
      <formula>NOT(ISERROR(SEARCH(("NG"),(K21))))</formula>
    </cfRule>
  </conditionalFormatting>
  <conditionalFormatting sqref="K21:K26 K28:K29">
    <cfRule type="containsText" dxfId="2051" priority="53" operator="containsText" text="OK">
      <formula>NOT(ISERROR(SEARCH(("OK"),(K21))))</formula>
    </cfRule>
  </conditionalFormatting>
  <conditionalFormatting sqref="K63:K72">
    <cfRule type="containsText" dxfId="2050" priority="54" operator="containsText" text="NG">
      <formula>NOT(ISERROR(SEARCH(("NG"),(K63))))</formula>
    </cfRule>
  </conditionalFormatting>
  <conditionalFormatting sqref="K63:K72">
    <cfRule type="containsText" dxfId="2049" priority="55" operator="containsText" text="OK">
      <formula>NOT(ISERROR(SEARCH(("OK"),(K63))))</formula>
    </cfRule>
  </conditionalFormatting>
  <conditionalFormatting sqref="K83:K87">
    <cfRule type="containsText" dxfId="2048" priority="56" operator="containsText" text="NG">
      <formula>NOT(ISERROR(SEARCH(("NG"),(K83))))</formula>
    </cfRule>
  </conditionalFormatting>
  <conditionalFormatting sqref="K83:K87">
    <cfRule type="containsText" dxfId="2047" priority="57" operator="containsText" text="OK">
      <formula>NOT(ISERROR(SEARCH(("OK"),(K83))))</formula>
    </cfRule>
  </conditionalFormatting>
  <conditionalFormatting sqref="I12">
    <cfRule type="cellIs" dxfId="2046" priority="58" stopIfTrue="1" operator="equal">
      <formula>"OK"</formula>
    </cfRule>
  </conditionalFormatting>
  <conditionalFormatting sqref="I12">
    <cfRule type="cellIs" dxfId="2045" priority="59" stopIfTrue="1" operator="equal">
      <formula>"Fail"</formula>
    </cfRule>
  </conditionalFormatting>
  <conditionalFormatting sqref="I12">
    <cfRule type="cellIs" dxfId="2044" priority="60" stopIfTrue="1" operator="equal">
      <formula>"OK"</formula>
    </cfRule>
  </conditionalFormatting>
  <conditionalFormatting sqref="I12">
    <cfRule type="cellIs" dxfId="2043" priority="61" stopIfTrue="1" operator="equal">
      <formula>"Fail"</formula>
    </cfRule>
  </conditionalFormatting>
  <conditionalFormatting sqref="K27">
    <cfRule type="containsText" dxfId="2042" priority="62" operator="containsText" text="NG">
      <formula>NOT(ISERROR(SEARCH(("NG"),(K27))))</formula>
    </cfRule>
  </conditionalFormatting>
  <conditionalFormatting sqref="K27">
    <cfRule type="containsText" dxfId="2041" priority="63" operator="containsText" text="OK">
      <formula>NOT(ISERROR(SEARCH(("OK"),(K27))))</formula>
    </cfRule>
  </conditionalFormatting>
  <conditionalFormatting sqref="K27">
    <cfRule type="containsText" dxfId="2040" priority="64" operator="containsText" text="NG">
      <formula>NOT(ISERROR(SEARCH(("NG"),(K27))))</formula>
    </cfRule>
  </conditionalFormatting>
  <conditionalFormatting sqref="K27">
    <cfRule type="containsText" dxfId="2039" priority="65" operator="containsText" text="OK">
      <formula>NOT(ISERROR(SEARCH(("OK"),(K27))))</formula>
    </cfRule>
  </conditionalFormatting>
  <conditionalFormatting sqref="K37">
    <cfRule type="containsText" dxfId="2038" priority="66" operator="containsText" text="NG">
      <formula>NOT(ISERROR(SEARCH(("NG"),(K37))))</formula>
    </cfRule>
  </conditionalFormatting>
  <conditionalFormatting sqref="K37">
    <cfRule type="containsText" dxfId="2037" priority="67" operator="containsText" text="OK">
      <formula>NOT(ISERROR(SEARCH(("OK"),(K37))))</formula>
    </cfRule>
  </conditionalFormatting>
  <conditionalFormatting sqref="K37">
    <cfRule type="containsText" dxfId="2036" priority="68" operator="containsText" text="NG">
      <formula>NOT(ISERROR(SEARCH(("NG"),(K37))))</formula>
    </cfRule>
  </conditionalFormatting>
  <conditionalFormatting sqref="K37">
    <cfRule type="containsText" dxfId="2035" priority="69" operator="containsText" text="OK">
      <formula>NOT(ISERROR(SEARCH(("OK"),(K37))))</formula>
    </cfRule>
  </conditionalFormatting>
  <conditionalFormatting sqref="K49">
    <cfRule type="containsText" dxfId="2034" priority="70" operator="containsText" text="NG">
      <formula>NOT(ISERROR(SEARCH(("NG"),(K49))))</formula>
    </cfRule>
  </conditionalFormatting>
  <conditionalFormatting sqref="K49">
    <cfRule type="containsText" dxfId="2033" priority="71" operator="containsText" text="OK">
      <formula>NOT(ISERROR(SEARCH(("OK"),(K49))))</formula>
    </cfRule>
  </conditionalFormatting>
  <conditionalFormatting sqref="K49">
    <cfRule type="containsText" dxfId="2032" priority="72" operator="containsText" text="NG">
      <formula>NOT(ISERROR(SEARCH(("NG"),(K49))))</formula>
    </cfRule>
  </conditionalFormatting>
  <conditionalFormatting sqref="K49">
    <cfRule type="containsText" dxfId="2031" priority="73" operator="containsText" text="OK">
      <formula>NOT(ISERROR(SEARCH(("OK"),(K49))))</formula>
    </cfRule>
  </conditionalFormatting>
  <conditionalFormatting sqref="K49">
    <cfRule type="containsText" dxfId="2030" priority="74" operator="containsText" text="NG">
      <formula>NOT(ISERROR(SEARCH(("NG"),(K49))))</formula>
    </cfRule>
  </conditionalFormatting>
  <conditionalFormatting sqref="K49">
    <cfRule type="containsText" dxfId="2029" priority="75" operator="containsText" text="OK">
      <formula>NOT(ISERROR(SEARCH(("OK"),(K49))))</formula>
    </cfRule>
  </conditionalFormatting>
  <conditionalFormatting sqref="K62">
    <cfRule type="containsText" dxfId="2028" priority="76" operator="containsText" text="NG">
      <formula>NOT(ISERROR(SEARCH(("NG"),(K62))))</formula>
    </cfRule>
  </conditionalFormatting>
  <conditionalFormatting sqref="K62">
    <cfRule type="containsText" dxfId="2027" priority="77" operator="containsText" text="OK">
      <formula>NOT(ISERROR(SEARCH(("OK"),(K62))))</formula>
    </cfRule>
  </conditionalFormatting>
  <conditionalFormatting sqref="K103:K107">
    <cfRule type="containsText" dxfId="2026" priority="78" operator="containsText" text="NG">
      <formula>NOT(ISERROR(SEARCH(("NG"),(K103))))</formula>
    </cfRule>
  </conditionalFormatting>
  <conditionalFormatting sqref="K103:K107">
    <cfRule type="containsText" dxfId="2025" priority="79" operator="containsText" text="OK">
      <formula>NOT(ISERROR(SEARCH(("OK"),(K103))))</formula>
    </cfRule>
  </conditionalFormatting>
  <conditionalFormatting sqref="K115">
    <cfRule type="containsText" dxfId="2024" priority="80" operator="containsText" text="NG">
      <formula>NOT(ISERROR(SEARCH(("NG"),(K115))))</formula>
    </cfRule>
  </conditionalFormatting>
  <conditionalFormatting sqref="K115">
    <cfRule type="containsText" dxfId="2023" priority="81" operator="containsText" text="OK">
      <formula>NOT(ISERROR(SEARCH(("OK"),(K115))))</formula>
    </cfRule>
  </conditionalFormatting>
  <conditionalFormatting sqref="K116">
    <cfRule type="containsText" dxfId="2022" priority="82" operator="containsText" text="NG">
      <formula>NOT(ISERROR(SEARCH(("NG"),(K116))))</formula>
    </cfRule>
  </conditionalFormatting>
  <conditionalFormatting sqref="K116">
    <cfRule type="containsText" dxfId="2021" priority="83" operator="containsText" text="OK">
      <formula>NOT(ISERROR(SEARCH(("OK"),(K116))))</formula>
    </cfRule>
  </conditionalFormatting>
  <conditionalFormatting sqref="N163:N165">
    <cfRule type="containsText" dxfId="2020" priority="84" operator="containsText" text="미해당">
      <formula>NOT(ISERROR(SEARCH(("미해당"),(N163))))</formula>
    </cfRule>
  </conditionalFormatting>
  <conditionalFormatting sqref="K291">
    <cfRule type="containsText" dxfId="2019" priority="85" operator="containsText" text="NG">
      <formula>NOT(ISERROR(SEARCH(("NG"),(K291))))</formula>
    </cfRule>
  </conditionalFormatting>
  <conditionalFormatting sqref="K291">
    <cfRule type="containsText" dxfId="2018" priority="86" operator="containsText" text="OK">
      <formula>NOT(ISERROR(SEARCH(("OK"),(K291))))</formula>
    </cfRule>
  </conditionalFormatting>
  <conditionalFormatting sqref="K321">
    <cfRule type="containsText" dxfId="2017" priority="87" operator="containsText" text="NG">
      <formula>NOT(ISERROR(SEARCH(("NG"),(K321))))</formula>
    </cfRule>
  </conditionalFormatting>
  <conditionalFormatting sqref="K321">
    <cfRule type="containsText" dxfId="2016" priority="88" operator="containsText" text="OK">
      <formula>NOT(ISERROR(SEARCH(("OK"),(K321))))</formula>
    </cfRule>
  </conditionalFormatting>
  <conditionalFormatting sqref="K323:K329">
    <cfRule type="containsText" dxfId="2015" priority="89" operator="containsText" text="NG">
      <formula>NOT(ISERROR(SEARCH(("NG"),(K323))))</formula>
    </cfRule>
  </conditionalFormatting>
  <conditionalFormatting sqref="K323:K329">
    <cfRule type="containsText" dxfId="2014" priority="90" operator="containsText" text="OK">
      <formula>NOT(ISERROR(SEARCH(("OK"),(K323))))</formula>
    </cfRule>
  </conditionalFormatting>
  <conditionalFormatting sqref="N264">
    <cfRule type="containsText" dxfId="2013" priority="91" operator="containsText" text="미해당">
      <formula>NOT(ISERROR(SEARCH(("미해당"),(N264))))</formula>
    </cfRule>
  </conditionalFormatting>
  <conditionalFormatting sqref="K264">
    <cfRule type="containsText" dxfId="2012" priority="92" operator="containsText" text="NG">
      <formula>NOT(ISERROR(SEARCH(("NG"),(K264))))</formula>
    </cfRule>
  </conditionalFormatting>
  <conditionalFormatting sqref="K264">
    <cfRule type="containsText" dxfId="2011" priority="93" operator="containsText" text="OK">
      <formula>NOT(ISERROR(SEARCH(("OK"),(K264))))</formula>
    </cfRule>
  </conditionalFormatting>
  <conditionalFormatting sqref="K322">
    <cfRule type="containsText" dxfId="2010" priority="94" operator="containsText" text="NG">
      <formula>NOT(ISERROR(SEARCH(("NG"),(K322))))</formula>
    </cfRule>
  </conditionalFormatting>
  <conditionalFormatting sqref="K322">
    <cfRule type="containsText" dxfId="2009" priority="95" operator="containsText" text="OK">
      <formula>NOT(ISERROR(SEARCH(("OK"),(K322))))</formula>
    </cfRule>
  </conditionalFormatting>
  <conditionalFormatting sqref="N126:N131 N133:N134">
    <cfRule type="containsText" dxfId="2008" priority="96" operator="containsText" text="미해당">
      <formula>NOT(ISERROR(SEARCH(("미해당"),(N126))))</formula>
    </cfRule>
  </conditionalFormatting>
  <conditionalFormatting sqref="K126:K134">
    <cfRule type="containsText" dxfId="2007" priority="97" operator="containsText" text="NG">
      <formula>NOT(ISERROR(SEARCH(("NG"),(K126))))</formula>
    </cfRule>
  </conditionalFormatting>
  <conditionalFormatting sqref="K126:K134">
    <cfRule type="containsText" dxfId="2006" priority="98" operator="containsText" text="OK">
      <formula>NOT(ISERROR(SEARCH(("OK"),(K126))))</formula>
    </cfRule>
  </conditionalFormatting>
  <conditionalFormatting sqref="K453">
    <cfRule type="containsText" dxfId="2005" priority="99" operator="containsText" text="NG">
      <formula>NOT(ISERROR(SEARCH(("NG"),(K453))))</formula>
    </cfRule>
  </conditionalFormatting>
  <conditionalFormatting sqref="K453">
    <cfRule type="containsText" dxfId="2004" priority="100" operator="containsText" text="OK">
      <formula>NOT(ISERROR(SEARCH(("OK"),(K453))))</formula>
    </cfRule>
  </conditionalFormatting>
  <conditionalFormatting sqref="K265:K284">
    <cfRule type="containsText" dxfId="2003" priority="101" operator="containsText" text="NG">
      <formula>NOT(ISERROR(SEARCH(("NG"),(K265))))</formula>
    </cfRule>
  </conditionalFormatting>
  <conditionalFormatting sqref="K265:K284">
    <cfRule type="containsText" dxfId="2002" priority="102" operator="containsText" text="OK">
      <formula>NOT(ISERROR(SEARCH(("OK"),(K265))))</formula>
    </cfRule>
  </conditionalFormatting>
  <conditionalFormatting sqref="M50:M51 M54:M57 M117 M120:M121 M124:M125 M137:M139 M141:M142 M147:M148">
    <cfRule type="containsText" dxfId="2001" priority="103" operator="containsText" text="미해당">
      <formula>NOT(ISERROR(SEARCH(("미해당"),(M50))))</formula>
    </cfRule>
  </conditionalFormatting>
  <conditionalFormatting sqref="M255:M256 M258:M263">
    <cfRule type="containsText" dxfId="2000" priority="104" operator="containsText" text="미해당">
      <formula>NOT(ISERROR(SEARCH(("미해당"),(M255))))</formula>
    </cfRule>
  </conditionalFormatting>
  <conditionalFormatting sqref="M163:M165">
    <cfRule type="containsText" dxfId="1999" priority="105" operator="containsText" text="미해당">
      <formula>NOT(ISERROR(SEARCH(("미해당"),(M163))))</formula>
    </cfRule>
  </conditionalFormatting>
  <conditionalFormatting sqref="M264">
    <cfRule type="containsText" dxfId="1998" priority="106" operator="containsText" text="미해당">
      <formula>NOT(ISERROR(SEARCH(("미해당"),(M264))))</formula>
    </cfRule>
  </conditionalFormatting>
  <conditionalFormatting sqref="M126 M129:M130 M133:M134">
    <cfRule type="containsText" dxfId="1997" priority="107" operator="containsText" text="미해당">
      <formula>NOT(ISERROR(SEARCH(("미해당"),(M126))))</formula>
    </cfRule>
  </conditionalFormatting>
  <conditionalFormatting sqref="I13:I20">
    <cfRule type="cellIs" dxfId="1996" priority="108" stopIfTrue="1" operator="equal">
      <formula>"OK"</formula>
    </cfRule>
  </conditionalFormatting>
  <conditionalFormatting sqref="I13:I20">
    <cfRule type="cellIs" dxfId="1995" priority="109" stopIfTrue="1" operator="equal">
      <formula>"Fail"</formula>
    </cfRule>
  </conditionalFormatting>
  <conditionalFormatting sqref="I13:I20">
    <cfRule type="cellIs" dxfId="1994" priority="110" stopIfTrue="1" operator="equal">
      <formula>"OK"</formula>
    </cfRule>
  </conditionalFormatting>
  <conditionalFormatting sqref="I13:I20">
    <cfRule type="cellIs" dxfId="1993" priority="111" stopIfTrue="1" operator="equal">
      <formula>"Fail"</formula>
    </cfRule>
  </conditionalFormatting>
  <conditionalFormatting sqref="K93:K97">
    <cfRule type="containsText" dxfId="1992" priority="112" operator="containsText" text="NG">
      <formula>NOT(ISERROR(SEARCH(("NG"),(K93))))</formula>
    </cfRule>
  </conditionalFormatting>
  <conditionalFormatting sqref="K93:K97">
    <cfRule type="containsText" dxfId="1991" priority="113" operator="containsText" text="OK">
      <formula>NOT(ISERROR(SEARCH(("OK"),(K93))))</formula>
    </cfRule>
  </conditionalFormatting>
  <conditionalFormatting sqref="K109">
    <cfRule type="containsText" dxfId="1990" priority="114" operator="containsText" text="NG">
      <formula>NOT(ISERROR(SEARCH(("NG"),(K109))))</formula>
    </cfRule>
  </conditionalFormatting>
  <conditionalFormatting sqref="K109">
    <cfRule type="containsText" dxfId="1989" priority="115" operator="containsText" text="OK">
      <formula>NOT(ISERROR(SEARCH(("OK"),(K109))))</formula>
    </cfRule>
  </conditionalFormatting>
  <conditionalFormatting sqref="N109">
    <cfRule type="containsText" dxfId="1988" priority="116" operator="containsText" text="미해당">
      <formula>NOT(ISERROR(SEARCH(("미해당"),(N109))))</formula>
    </cfRule>
  </conditionalFormatting>
  <conditionalFormatting sqref="K111">
    <cfRule type="containsText" dxfId="1987" priority="117" operator="containsText" text="NG">
      <formula>NOT(ISERROR(SEARCH(("NG"),(K111))))</formula>
    </cfRule>
  </conditionalFormatting>
  <conditionalFormatting sqref="K111">
    <cfRule type="containsText" dxfId="1986" priority="118" operator="containsText" text="OK">
      <formula>NOT(ISERROR(SEARCH(("OK"),(K111))))</formula>
    </cfRule>
  </conditionalFormatting>
  <conditionalFormatting sqref="N111">
    <cfRule type="containsText" dxfId="1985" priority="119" operator="containsText" text="미해당">
      <formula>NOT(ISERROR(SEARCH(("미해당"),(N111))))</formula>
    </cfRule>
  </conditionalFormatting>
  <conditionalFormatting sqref="N149:N158 N161:N162">
    <cfRule type="containsText" dxfId="1984" priority="120" operator="containsText" text="미해당">
      <formula>NOT(ISERROR(SEARCH(("미해당"),(N149))))</formula>
    </cfRule>
  </conditionalFormatting>
  <conditionalFormatting sqref="K149:K162">
    <cfRule type="containsText" dxfId="1983" priority="121" operator="containsText" text="NG">
      <formula>NOT(ISERROR(SEARCH(("NG"),(K149))))</formula>
    </cfRule>
  </conditionalFormatting>
  <conditionalFormatting sqref="K149:K162">
    <cfRule type="containsText" dxfId="1982" priority="122" operator="containsText" text="OK">
      <formula>NOT(ISERROR(SEARCH(("OK"),(K149))))</formula>
    </cfRule>
  </conditionalFormatting>
  <conditionalFormatting sqref="M151:M153 M155:M156 M161:M162">
    <cfRule type="containsText" dxfId="1981" priority="123" operator="containsText" text="미해당">
      <formula>NOT(ISERROR(SEARCH(("미해당"),(M151))))</formula>
    </cfRule>
  </conditionalFormatting>
  <dataValidations count="3">
    <dataValidation type="list" allowBlank="1" showErrorMessage="1" sqref="O41:O49 O63:O107 O201:O231">
      <formula1>"필수,중요,선택"</formula1>
    </dataValidation>
    <dataValidation type="list" allowBlank="1" showErrorMessage="1" sqref="J4:J454">
      <formula1>"Pass,Fail,NA"</formula1>
    </dataValidation>
    <dataValidation type="list" allowBlank="1" showErrorMessage="1" sqref="L1:L63 L68 L73 L78 L83 L88 L93 L98 L103 L108:L135 L137 L139 L141 L143 L145 L147 L149 L151 L153 L155 L157 L159 L161 L163 L166:L180 L184 L188 L196 L201 L232 L235:L248 L250:L252 L255 L257 L262:L265 L268 L271 L273 L275 L277 L279 L281 L283 L285 L287:L288 L290:L293 L295 L297 L299 L301 L303:L304 L312:L321 L323:L332 L334 L336 L338 L340 L342 L344:L347 L349 L351 L357:L358 L360 L362 L364 L366 L368 L370:L383 L386:L400 L402 L404 L406 L408 L410 L412:L418 L420 L422 L424 L426 L428 L430:L431 L433 L437 L440 L443:L444 L446:L451 L453 L455:L1000">
      <formula1>"Pass,Fail,N/A"</formula1>
    </dataValidation>
  </dataValidations>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Z1000"/>
  <sheetViews>
    <sheetView workbookViewId="0">
      <pane ySplit="2" topLeftCell="A3" activePane="bottomLeft" state="frozen"/>
      <selection pane="bottomLeft" activeCell="E16" sqref="E16"/>
    </sheetView>
  </sheetViews>
  <sheetFormatPr defaultColWidth="14.42578125" defaultRowHeight="15" customHeight="1"/>
  <cols>
    <col min="1" max="1" width="9" customWidth="1"/>
    <col min="2" max="2" width="33.7109375" customWidth="1"/>
    <col min="3" max="3" width="33.28515625" customWidth="1"/>
    <col min="4" max="5" width="43.28515625" customWidth="1"/>
    <col min="6" max="6" width="50" customWidth="1"/>
    <col min="7" max="7" width="9" customWidth="1"/>
    <col min="8" max="8" width="69.85546875" customWidth="1"/>
    <col min="9" max="9" width="43.28515625" customWidth="1"/>
    <col min="10" max="10" width="9" customWidth="1"/>
    <col min="11" max="11" width="15.28515625" customWidth="1"/>
    <col min="12" max="12" width="9" customWidth="1"/>
    <col min="13" max="13" width="15.42578125" customWidth="1"/>
    <col min="14" max="14" width="9" customWidth="1"/>
    <col min="15" max="17" width="20" customWidth="1"/>
    <col min="18" max="18" width="18" customWidth="1"/>
    <col min="19" max="19" width="14.5703125" customWidth="1"/>
    <col min="20" max="26" width="9" customWidth="1"/>
  </cols>
  <sheetData>
    <row r="1" spans="1:26" ht="39.75" customHeight="1">
      <c r="A1" s="64" t="str">
        <f t="array" ref="A1">"BAS_"&amp;TEXT(MAX(IFERROR(--MID($A$2:$A$4942,5,3),0)),"000")</f>
        <v>BAS_060</v>
      </c>
      <c r="B1" s="64"/>
      <c r="C1" s="64"/>
      <c r="D1" s="65" t="s">
        <v>331</v>
      </c>
      <c r="E1" s="66" t="s">
        <v>331</v>
      </c>
      <c r="F1" s="190" t="s">
        <v>331</v>
      </c>
      <c r="G1" s="1"/>
      <c r="H1" s="190" t="s">
        <v>331</v>
      </c>
      <c r="I1" s="190" t="s">
        <v>331</v>
      </c>
      <c r="J1" s="1"/>
      <c r="K1" s="1"/>
      <c r="L1" s="64"/>
      <c r="M1" s="64"/>
      <c r="N1" s="1"/>
      <c r="O1" s="64"/>
      <c r="P1" s="64"/>
      <c r="Q1" s="64"/>
      <c r="R1" s="64"/>
      <c r="S1" s="64"/>
    </row>
    <row r="2" spans="1:26" ht="39" customHeight="1">
      <c r="A2" s="68" t="s">
        <v>335</v>
      </c>
      <c r="B2" s="68" t="s">
        <v>338</v>
      </c>
      <c r="C2" s="68" t="s">
        <v>340</v>
      </c>
      <c r="D2" s="69" t="s">
        <v>341</v>
      </c>
      <c r="E2" s="69" t="s">
        <v>342</v>
      </c>
      <c r="F2" s="69" t="s">
        <v>343</v>
      </c>
      <c r="G2" s="68" t="s">
        <v>344</v>
      </c>
      <c r="H2" s="69" t="s">
        <v>345</v>
      </c>
      <c r="I2" s="69" t="s">
        <v>346</v>
      </c>
      <c r="J2" s="68" t="s">
        <v>134</v>
      </c>
      <c r="K2" s="68" t="s">
        <v>347</v>
      </c>
      <c r="L2" s="68" t="s">
        <v>137</v>
      </c>
      <c r="M2" s="68" t="s">
        <v>140</v>
      </c>
      <c r="N2" s="70"/>
      <c r="O2" s="68" t="s">
        <v>348</v>
      </c>
      <c r="P2" s="68" t="s">
        <v>349</v>
      </c>
      <c r="Q2" s="68" t="s">
        <v>350</v>
      </c>
      <c r="R2" s="68" t="s">
        <v>28</v>
      </c>
      <c r="S2" s="68" t="s">
        <v>352</v>
      </c>
      <c r="T2" s="71"/>
      <c r="U2" s="71"/>
      <c r="V2" s="71"/>
      <c r="W2" s="71"/>
      <c r="X2" s="71"/>
      <c r="Y2" s="71"/>
      <c r="Z2" s="71"/>
    </row>
    <row r="3" spans="1:26" ht="19.5" customHeight="1">
      <c r="A3" s="72" t="s">
        <v>11239</v>
      </c>
      <c r="B3" s="73"/>
      <c r="C3" s="73"/>
      <c r="D3" s="72"/>
      <c r="E3" s="75"/>
      <c r="F3" s="75"/>
      <c r="G3" s="75"/>
      <c r="H3" s="72"/>
      <c r="I3" s="75"/>
      <c r="J3" s="75"/>
      <c r="K3" s="75"/>
      <c r="L3" s="72"/>
      <c r="M3" s="75"/>
      <c r="N3" s="96"/>
      <c r="O3" s="75"/>
      <c r="P3" s="75"/>
      <c r="Q3" s="75"/>
      <c r="R3" s="75"/>
      <c r="S3" s="75"/>
      <c r="T3" s="97"/>
      <c r="U3" s="97"/>
      <c r="V3" s="97"/>
      <c r="W3" s="97"/>
      <c r="X3" s="97"/>
      <c r="Y3" s="97"/>
      <c r="Z3" s="97"/>
    </row>
    <row r="4" spans="1:26" ht="16.5" customHeight="1">
      <c r="A4" s="199" t="s">
        <v>11244</v>
      </c>
      <c r="B4" s="346" t="s">
        <v>9237</v>
      </c>
      <c r="C4" s="346" t="s">
        <v>11245</v>
      </c>
      <c r="D4" s="182" t="s">
        <v>11246</v>
      </c>
      <c r="E4" s="82" t="s">
        <v>11248</v>
      </c>
      <c r="F4" s="102" t="s">
        <v>2854</v>
      </c>
      <c r="G4" s="88">
        <v>1</v>
      </c>
      <c r="H4" s="82" t="s">
        <v>11249</v>
      </c>
      <c r="I4" s="82" t="s">
        <v>11250</v>
      </c>
      <c r="J4" s="83"/>
      <c r="K4" s="83"/>
      <c r="L4" s="91"/>
      <c r="M4" s="84"/>
      <c r="N4" s="106"/>
      <c r="O4" s="86" t="s">
        <v>380</v>
      </c>
      <c r="P4" s="86" t="s">
        <v>380</v>
      </c>
      <c r="Q4" s="86" t="s">
        <v>380</v>
      </c>
      <c r="R4" s="83"/>
      <c r="S4" s="86"/>
      <c r="T4" s="87"/>
      <c r="U4" s="87"/>
      <c r="V4" s="87"/>
      <c r="W4" s="87"/>
      <c r="X4" s="87"/>
      <c r="Y4" s="87"/>
      <c r="Z4" s="87"/>
    </row>
    <row r="5" spans="1:26" ht="16.5" customHeight="1">
      <c r="A5" s="735" t="s">
        <v>11254</v>
      </c>
      <c r="B5" s="736" t="s">
        <v>9237</v>
      </c>
      <c r="C5" s="736" t="s">
        <v>11245</v>
      </c>
      <c r="D5" s="737" t="s">
        <v>11246</v>
      </c>
      <c r="E5" s="82" t="s">
        <v>3111</v>
      </c>
      <c r="F5" s="742" t="s">
        <v>2854</v>
      </c>
      <c r="G5" s="80">
        <v>1</v>
      </c>
      <c r="H5" s="82" t="s">
        <v>11258</v>
      </c>
      <c r="I5" s="82" t="s">
        <v>11259</v>
      </c>
      <c r="J5" s="83"/>
      <c r="K5" s="83"/>
      <c r="L5" s="734"/>
      <c r="M5" s="84"/>
      <c r="N5" s="106"/>
      <c r="O5" s="86" t="s">
        <v>380</v>
      </c>
      <c r="P5" s="86" t="s">
        <v>380</v>
      </c>
      <c r="Q5" s="86" t="s">
        <v>380</v>
      </c>
      <c r="R5" s="83"/>
      <c r="S5" s="86"/>
      <c r="T5" s="87"/>
      <c r="U5" s="87"/>
      <c r="V5" s="87"/>
      <c r="W5" s="87"/>
      <c r="X5" s="87"/>
      <c r="Y5" s="87"/>
      <c r="Z5" s="87"/>
    </row>
    <row r="6" spans="1:26" ht="16.5" customHeight="1">
      <c r="A6" s="666"/>
      <c r="B6" s="666"/>
      <c r="C6" s="666"/>
      <c r="D6" s="666"/>
      <c r="E6" s="95" t="s">
        <v>3114</v>
      </c>
      <c r="F6" s="666"/>
      <c r="G6" s="99">
        <v>2</v>
      </c>
      <c r="H6" s="214" t="s">
        <v>11267</v>
      </c>
      <c r="I6" s="214" t="s">
        <v>11268</v>
      </c>
      <c r="J6" s="143"/>
      <c r="K6" s="83"/>
      <c r="L6" s="666"/>
      <c r="M6" s="84"/>
      <c r="N6" s="106"/>
      <c r="O6" s="86" t="s">
        <v>380</v>
      </c>
      <c r="P6" s="86" t="s">
        <v>380</v>
      </c>
      <c r="Q6" s="86" t="s">
        <v>380</v>
      </c>
      <c r="R6" s="83"/>
      <c r="S6" s="86"/>
      <c r="T6" s="87"/>
      <c r="U6" s="87"/>
      <c r="V6" s="87"/>
      <c r="W6" s="87"/>
      <c r="X6" s="87"/>
      <c r="Y6" s="87"/>
      <c r="Z6" s="87"/>
    </row>
    <row r="7" spans="1:26" ht="16.5" customHeight="1">
      <c r="A7" s="199" t="s">
        <v>11271</v>
      </c>
      <c r="B7" s="346" t="s">
        <v>9237</v>
      </c>
      <c r="C7" s="346" t="s">
        <v>11245</v>
      </c>
      <c r="D7" s="182" t="s">
        <v>11274</v>
      </c>
      <c r="E7" s="95" t="s">
        <v>11275</v>
      </c>
      <c r="F7" s="102" t="s">
        <v>2854</v>
      </c>
      <c r="G7" s="88">
        <v>1</v>
      </c>
      <c r="H7" s="82" t="s">
        <v>11276</v>
      </c>
      <c r="I7" s="82" t="s">
        <v>11277</v>
      </c>
      <c r="J7" s="83"/>
      <c r="K7" s="83"/>
      <c r="L7" s="91"/>
      <c r="M7" s="84"/>
      <c r="N7" s="106"/>
      <c r="O7" s="86" t="s">
        <v>380</v>
      </c>
      <c r="P7" s="86" t="s">
        <v>380</v>
      </c>
      <c r="Q7" s="86" t="s">
        <v>380</v>
      </c>
      <c r="R7" s="83"/>
      <c r="S7" s="86"/>
      <c r="T7" s="87"/>
      <c r="U7" s="87"/>
      <c r="V7" s="87"/>
      <c r="W7" s="87"/>
      <c r="X7" s="87"/>
      <c r="Y7" s="87"/>
      <c r="Z7" s="87"/>
    </row>
    <row r="8" spans="1:26" ht="40.5" customHeight="1">
      <c r="A8" s="736" t="s">
        <v>4037</v>
      </c>
      <c r="B8" s="736" t="s">
        <v>9237</v>
      </c>
      <c r="C8" s="736" t="s">
        <v>11245</v>
      </c>
      <c r="D8" s="737" t="s">
        <v>11280</v>
      </c>
      <c r="E8" s="82" t="s">
        <v>11281</v>
      </c>
      <c r="F8" s="741" t="s">
        <v>2854</v>
      </c>
      <c r="G8" s="88">
        <v>1</v>
      </c>
      <c r="H8" s="82" t="s">
        <v>11283</v>
      </c>
      <c r="I8" s="82" t="s">
        <v>11284</v>
      </c>
      <c r="J8" s="83"/>
      <c r="K8" s="83"/>
      <c r="L8" s="734"/>
      <c r="M8" s="84"/>
      <c r="N8" s="106"/>
      <c r="O8" s="86" t="s">
        <v>380</v>
      </c>
      <c r="P8" s="86" t="s">
        <v>380</v>
      </c>
      <c r="Q8" s="86" t="s">
        <v>380</v>
      </c>
      <c r="R8" s="83"/>
      <c r="S8" s="86"/>
      <c r="T8" s="87"/>
      <c r="U8" s="87"/>
      <c r="V8" s="87"/>
      <c r="W8" s="87"/>
      <c r="X8" s="87"/>
      <c r="Y8" s="87"/>
      <c r="Z8" s="87"/>
    </row>
    <row r="9" spans="1:26" ht="40.5" customHeight="1">
      <c r="A9" s="665"/>
      <c r="B9" s="665"/>
      <c r="C9" s="665"/>
      <c r="D9" s="665"/>
      <c r="E9" s="82" t="s">
        <v>11288</v>
      </c>
      <c r="F9" s="665"/>
      <c r="G9" s="88">
        <v>2</v>
      </c>
      <c r="H9" s="82" t="s">
        <v>11290</v>
      </c>
      <c r="I9" s="82" t="s">
        <v>11291</v>
      </c>
      <c r="J9" s="83"/>
      <c r="K9" s="83"/>
      <c r="L9" s="665"/>
      <c r="M9" s="84"/>
      <c r="N9" s="106"/>
      <c r="O9" s="86" t="s">
        <v>380</v>
      </c>
      <c r="P9" s="86" t="s">
        <v>380</v>
      </c>
      <c r="Q9" s="86" t="s">
        <v>380</v>
      </c>
      <c r="R9" s="83"/>
      <c r="S9" s="86"/>
      <c r="T9" s="87"/>
      <c r="U9" s="87"/>
      <c r="V9" s="87"/>
      <c r="W9" s="87"/>
      <c r="X9" s="87"/>
      <c r="Y9" s="87"/>
      <c r="Z9" s="87"/>
    </row>
    <row r="10" spans="1:26" ht="40.5" customHeight="1">
      <c r="A10" s="750"/>
      <c r="B10" s="750"/>
      <c r="C10" s="750"/>
      <c r="D10" s="665"/>
      <c r="E10" s="82" t="s">
        <v>11294</v>
      </c>
      <c r="F10" s="666"/>
      <c r="G10" s="88">
        <v>3</v>
      </c>
      <c r="H10" s="82" t="s">
        <v>11295</v>
      </c>
      <c r="I10" s="82" t="s">
        <v>11291</v>
      </c>
      <c r="J10" s="83"/>
      <c r="K10" s="83"/>
      <c r="L10" s="750"/>
      <c r="M10" s="84"/>
      <c r="N10" s="106"/>
      <c r="O10" s="86" t="s">
        <v>380</v>
      </c>
      <c r="P10" s="86" t="s">
        <v>380</v>
      </c>
      <c r="Q10" s="86" t="s">
        <v>380</v>
      </c>
      <c r="R10" s="83"/>
      <c r="S10" s="86"/>
      <c r="T10" s="87"/>
      <c r="U10" s="87"/>
      <c r="V10" s="87"/>
      <c r="W10" s="87"/>
      <c r="X10" s="87"/>
      <c r="Y10" s="87"/>
      <c r="Z10" s="87"/>
    </row>
    <row r="11" spans="1:26" ht="16.5" customHeight="1">
      <c r="A11" s="72" t="s">
        <v>11300</v>
      </c>
      <c r="B11" s="138"/>
      <c r="C11" s="138"/>
      <c r="D11" s="146"/>
      <c r="E11" s="136"/>
      <c r="F11" s="361"/>
      <c r="G11" s="136"/>
      <c r="H11" s="146"/>
      <c r="I11" s="148"/>
      <c r="J11" s="136"/>
      <c r="K11" s="148"/>
      <c r="L11" s="72"/>
      <c r="M11" s="148"/>
      <c r="N11" s="122"/>
      <c r="O11" s="148"/>
      <c r="P11" s="148"/>
      <c r="Q11" s="148"/>
      <c r="R11" s="148"/>
      <c r="S11" s="148"/>
      <c r="T11" s="181"/>
      <c r="U11" s="181"/>
      <c r="V11" s="181"/>
      <c r="W11" s="181"/>
      <c r="X11" s="181"/>
      <c r="Y11" s="181"/>
      <c r="Z11" s="181"/>
    </row>
    <row r="12" spans="1:26" ht="16.5" customHeight="1">
      <c r="A12" s="72" t="s">
        <v>11304</v>
      </c>
      <c r="B12" s="138"/>
      <c r="C12" s="138"/>
      <c r="D12" s="146"/>
      <c r="E12" s="362"/>
      <c r="F12" s="363"/>
      <c r="G12" s="136"/>
      <c r="H12" s="146"/>
      <c r="I12" s="148"/>
      <c r="J12" s="136"/>
      <c r="K12" s="148"/>
      <c r="L12" s="72"/>
      <c r="M12" s="148"/>
      <c r="N12" s="122"/>
      <c r="O12" s="148"/>
      <c r="P12" s="148"/>
      <c r="Q12" s="148"/>
      <c r="R12" s="148"/>
      <c r="S12" s="148"/>
      <c r="T12" s="181"/>
      <c r="U12" s="181"/>
      <c r="V12" s="181"/>
      <c r="W12" s="181"/>
      <c r="X12" s="181"/>
      <c r="Y12" s="181"/>
      <c r="Z12" s="181"/>
    </row>
    <row r="13" spans="1:26" ht="16.5" customHeight="1">
      <c r="A13" s="26" t="s">
        <v>5825</v>
      </c>
      <c r="B13" s="257" t="s">
        <v>9237</v>
      </c>
      <c r="C13" s="257" t="s">
        <v>11245</v>
      </c>
      <c r="D13" s="170" t="s">
        <v>11309</v>
      </c>
      <c r="E13" s="173" t="s">
        <v>11310</v>
      </c>
      <c r="F13" s="110" t="s">
        <v>2854</v>
      </c>
      <c r="G13" s="172">
        <v>1</v>
      </c>
      <c r="H13" s="167" t="s">
        <v>11312</v>
      </c>
      <c r="I13" s="167" t="s">
        <v>11314</v>
      </c>
      <c r="J13" s="83"/>
      <c r="K13" s="83"/>
      <c r="L13" s="86"/>
      <c r="M13" s="84"/>
      <c r="N13" s="106"/>
      <c r="O13" s="86" t="s">
        <v>380</v>
      </c>
      <c r="P13" s="86" t="s">
        <v>380</v>
      </c>
      <c r="Q13" s="86" t="s">
        <v>380</v>
      </c>
      <c r="R13" s="83"/>
      <c r="S13" s="86"/>
    </row>
    <row r="14" spans="1:26" ht="16.5" customHeight="1">
      <c r="A14" s="26" t="s">
        <v>11316</v>
      </c>
      <c r="B14" s="257" t="s">
        <v>9237</v>
      </c>
      <c r="C14" s="257" t="s">
        <v>11245</v>
      </c>
      <c r="D14" s="170" t="s">
        <v>11309</v>
      </c>
      <c r="E14" s="173" t="s">
        <v>11318</v>
      </c>
      <c r="F14" s="110" t="s">
        <v>2854</v>
      </c>
      <c r="G14" s="172">
        <v>1</v>
      </c>
      <c r="H14" s="167" t="s">
        <v>11320</v>
      </c>
      <c r="I14" s="167" t="s">
        <v>11321</v>
      </c>
      <c r="J14" s="83"/>
      <c r="K14" s="83"/>
      <c r="L14" s="86"/>
      <c r="M14" s="84"/>
      <c r="N14" s="106"/>
      <c r="O14" s="86" t="s">
        <v>380</v>
      </c>
      <c r="P14" s="86" t="s">
        <v>380</v>
      </c>
      <c r="Q14" s="86" t="s">
        <v>380</v>
      </c>
      <c r="R14" s="83"/>
      <c r="S14" s="86"/>
    </row>
    <row r="15" spans="1:26" ht="16.5" customHeight="1">
      <c r="A15" s="26" t="s">
        <v>11322</v>
      </c>
      <c r="B15" s="257" t="s">
        <v>9237</v>
      </c>
      <c r="C15" s="257" t="s">
        <v>11245</v>
      </c>
      <c r="D15" s="170" t="s">
        <v>11309</v>
      </c>
      <c r="E15" s="173" t="s">
        <v>11324</v>
      </c>
      <c r="F15" s="110" t="s">
        <v>2854</v>
      </c>
      <c r="G15" s="172">
        <v>1</v>
      </c>
      <c r="H15" s="167" t="s">
        <v>11326</v>
      </c>
      <c r="I15" s="167" t="s">
        <v>11321</v>
      </c>
      <c r="J15" s="83"/>
      <c r="K15" s="83"/>
      <c r="L15" s="86"/>
      <c r="M15" s="84"/>
      <c r="N15" s="106"/>
      <c r="O15" s="86" t="s">
        <v>380</v>
      </c>
      <c r="P15" s="86" t="s">
        <v>380</v>
      </c>
      <c r="Q15" s="86" t="s">
        <v>380</v>
      </c>
      <c r="R15" s="83"/>
      <c r="S15" s="86"/>
    </row>
    <row r="16" spans="1:26" ht="205.5" customHeight="1">
      <c r="A16" s="26" t="s">
        <v>11327</v>
      </c>
      <c r="B16" s="257" t="s">
        <v>9237</v>
      </c>
      <c r="C16" s="257" t="s">
        <v>11245</v>
      </c>
      <c r="D16" s="170" t="s">
        <v>11309</v>
      </c>
      <c r="E16" s="173" t="s">
        <v>11329</v>
      </c>
      <c r="F16" s="110" t="s">
        <v>2854</v>
      </c>
      <c r="G16" s="172">
        <v>1</v>
      </c>
      <c r="H16" s="167" t="s">
        <v>11331</v>
      </c>
      <c r="I16" s="167" t="s">
        <v>11332</v>
      </c>
      <c r="J16" s="83"/>
      <c r="K16" s="83"/>
      <c r="L16" s="86"/>
      <c r="M16" s="84"/>
      <c r="N16" s="106"/>
      <c r="O16" s="86" t="s">
        <v>380</v>
      </c>
      <c r="P16" s="86" t="s">
        <v>380</v>
      </c>
      <c r="Q16" s="86" t="s">
        <v>380</v>
      </c>
      <c r="R16" s="83"/>
      <c r="S16" s="86"/>
    </row>
    <row r="17" spans="1:26" ht="16.5" customHeight="1">
      <c r="A17" s="72" t="s">
        <v>11335</v>
      </c>
      <c r="B17" s="138"/>
      <c r="C17" s="138"/>
      <c r="D17" s="146"/>
      <c r="E17" s="147"/>
      <c r="F17" s="137"/>
      <c r="G17" s="138"/>
      <c r="H17" s="146"/>
      <c r="I17" s="148"/>
      <c r="J17" s="138"/>
      <c r="K17" s="138"/>
      <c r="L17" s="72"/>
      <c r="M17" s="148"/>
      <c r="N17" s="1"/>
      <c r="O17" s="138"/>
      <c r="P17" s="138"/>
      <c r="Q17" s="138"/>
      <c r="R17" s="138"/>
      <c r="S17" s="138"/>
    </row>
    <row r="18" spans="1:26" ht="16.5" customHeight="1">
      <c r="A18" s="736" t="s">
        <v>7035</v>
      </c>
      <c r="B18" s="736" t="s">
        <v>9237</v>
      </c>
      <c r="C18" s="736" t="s">
        <v>11245</v>
      </c>
      <c r="D18" s="742" t="s">
        <v>11339</v>
      </c>
      <c r="E18" s="129" t="s">
        <v>3168</v>
      </c>
      <c r="F18" s="741" t="s">
        <v>2854</v>
      </c>
      <c r="G18" s="101">
        <v>1</v>
      </c>
      <c r="H18" s="129" t="s">
        <v>11342</v>
      </c>
      <c r="I18" s="129" t="s">
        <v>11343</v>
      </c>
      <c r="J18" s="86"/>
      <c r="K18" s="83"/>
      <c r="L18" s="734"/>
      <c r="M18" s="121"/>
      <c r="N18" s="4"/>
      <c r="O18" s="86" t="s">
        <v>380</v>
      </c>
      <c r="P18" s="86" t="s">
        <v>380</v>
      </c>
      <c r="Q18" s="86" t="s">
        <v>380</v>
      </c>
      <c r="R18" s="86"/>
      <c r="S18" s="86"/>
      <c r="T18" s="123"/>
      <c r="U18" s="123"/>
      <c r="V18" s="123"/>
      <c r="W18" s="123"/>
      <c r="X18" s="123"/>
      <c r="Y18" s="123"/>
      <c r="Z18" s="123"/>
    </row>
    <row r="19" spans="1:26" ht="16.5" customHeight="1">
      <c r="A19" s="665"/>
      <c r="B19" s="665"/>
      <c r="C19" s="665"/>
      <c r="D19" s="665"/>
      <c r="E19" s="129" t="s">
        <v>3172</v>
      </c>
      <c r="F19" s="665"/>
      <c r="G19" s="101">
        <v>2</v>
      </c>
      <c r="H19" s="129" t="s">
        <v>11342</v>
      </c>
      <c r="I19" s="129" t="s">
        <v>11343</v>
      </c>
      <c r="J19" s="86"/>
      <c r="K19" s="83"/>
      <c r="L19" s="665"/>
      <c r="M19" s="121"/>
      <c r="N19" s="4"/>
      <c r="O19" s="86" t="s">
        <v>380</v>
      </c>
      <c r="P19" s="86" t="s">
        <v>380</v>
      </c>
      <c r="Q19" s="86" t="s">
        <v>380</v>
      </c>
      <c r="R19" s="86"/>
      <c r="S19" s="86"/>
      <c r="T19" s="123"/>
      <c r="U19" s="123"/>
      <c r="V19" s="123"/>
      <c r="W19" s="123"/>
      <c r="X19" s="123"/>
      <c r="Y19" s="123"/>
      <c r="Z19" s="123"/>
    </row>
    <row r="20" spans="1:26" ht="16.5" customHeight="1">
      <c r="A20" s="665"/>
      <c r="B20" s="665"/>
      <c r="C20" s="665"/>
      <c r="D20" s="665"/>
      <c r="E20" s="129" t="s">
        <v>3176</v>
      </c>
      <c r="F20" s="665"/>
      <c r="G20" s="101">
        <v>3</v>
      </c>
      <c r="H20" s="129" t="s">
        <v>11342</v>
      </c>
      <c r="I20" s="129" t="s">
        <v>11343</v>
      </c>
      <c r="J20" s="86"/>
      <c r="K20" s="83"/>
      <c r="L20" s="665"/>
      <c r="M20" s="121"/>
      <c r="N20" s="4"/>
      <c r="O20" s="86" t="s">
        <v>380</v>
      </c>
      <c r="P20" s="86" t="s">
        <v>380</v>
      </c>
      <c r="Q20" s="86" t="s">
        <v>380</v>
      </c>
      <c r="R20" s="86"/>
      <c r="S20" s="86"/>
      <c r="T20" s="123"/>
      <c r="U20" s="123"/>
      <c r="V20" s="123"/>
      <c r="W20" s="123"/>
      <c r="X20" s="123"/>
      <c r="Y20" s="123"/>
      <c r="Z20" s="123"/>
    </row>
    <row r="21" spans="1:26" ht="16.5" customHeight="1">
      <c r="A21" s="666"/>
      <c r="B21" s="666"/>
      <c r="C21" s="666"/>
      <c r="D21" s="665"/>
      <c r="E21" s="129" t="s">
        <v>3178</v>
      </c>
      <c r="F21" s="666"/>
      <c r="G21" s="101">
        <v>4</v>
      </c>
      <c r="H21" s="129" t="s">
        <v>11342</v>
      </c>
      <c r="I21" s="129" t="s">
        <v>11343</v>
      </c>
      <c r="J21" s="86"/>
      <c r="K21" s="83"/>
      <c r="L21" s="666"/>
      <c r="M21" s="121"/>
      <c r="N21" s="4"/>
      <c r="O21" s="86" t="s">
        <v>380</v>
      </c>
      <c r="P21" s="86" t="s">
        <v>380</v>
      </c>
      <c r="Q21" s="86" t="s">
        <v>380</v>
      </c>
      <c r="R21" s="86"/>
      <c r="S21" s="86"/>
      <c r="T21" s="123"/>
      <c r="U21" s="123"/>
      <c r="V21" s="123"/>
      <c r="W21" s="123"/>
      <c r="X21" s="123"/>
      <c r="Y21" s="123"/>
      <c r="Z21" s="123"/>
    </row>
    <row r="22" spans="1:26" ht="16.5" customHeight="1">
      <c r="A22" s="736" t="s">
        <v>11351</v>
      </c>
      <c r="B22" s="736" t="s">
        <v>9237</v>
      </c>
      <c r="C22" s="736" t="s">
        <v>11245</v>
      </c>
      <c r="D22" s="742" t="s">
        <v>11355</v>
      </c>
      <c r="E22" s="82" t="s">
        <v>11356</v>
      </c>
      <c r="F22" s="738" t="s">
        <v>2854</v>
      </c>
      <c r="G22" s="88">
        <v>1</v>
      </c>
      <c r="H22" s="82" t="s">
        <v>11357</v>
      </c>
      <c r="I22" s="82" t="s">
        <v>11358</v>
      </c>
      <c r="J22" s="83" t="s">
        <v>158</v>
      </c>
      <c r="K22" s="83"/>
      <c r="L22" s="734"/>
      <c r="M22" s="84"/>
      <c r="N22" s="106"/>
      <c r="O22" s="86" t="s">
        <v>380</v>
      </c>
      <c r="P22" s="86" t="s">
        <v>11360</v>
      </c>
      <c r="Q22" s="86" t="s">
        <v>11361</v>
      </c>
      <c r="R22" s="83"/>
      <c r="S22" s="86"/>
      <c r="T22" s="87"/>
      <c r="U22" s="87"/>
      <c r="V22" s="87"/>
      <c r="W22" s="87"/>
      <c r="X22" s="87"/>
      <c r="Y22" s="87"/>
      <c r="Z22" s="87"/>
    </row>
    <row r="23" spans="1:26" ht="16.5" customHeight="1">
      <c r="A23" s="665"/>
      <c r="B23" s="665"/>
      <c r="C23" s="665"/>
      <c r="D23" s="665"/>
      <c r="E23" s="82" t="s">
        <v>11363</v>
      </c>
      <c r="F23" s="665"/>
      <c r="G23" s="88">
        <v>2</v>
      </c>
      <c r="H23" s="82" t="s">
        <v>11364</v>
      </c>
      <c r="I23" s="82" t="s">
        <v>11365</v>
      </c>
      <c r="J23" s="83" t="s">
        <v>158</v>
      </c>
      <c r="K23" s="83"/>
      <c r="L23" s="665"/>
      <c r="M23" s="84"/>
      <c r="N23" s="106"/>
      <c r="O23" s="86" t="s">
        <v>380</v>
      </c>
      <c r="P23" s="86" t="s">
        <v>11360</v>
      </c>
      <c r="Q23" s="86" t="s">
        <v>11361</v>
      </c>
      <c r="R23" s="83"/>
      <c r="S23" s="86"/>
      <c r="T23" s="87"/>
      <c r="U23" s="87"/>
      <c r="V23" s="87"/>
      <c r="W23" s="87"/>
      <c r="X23" s="87"/>
      <c r="Y23" s="87"/>
      <c r="Z23" s="87"/>
    </row>
    <row r="24" spans="1:26" ht="16.5" customHeight="1">
      <c r="A24" s="665"/>
      <c r="B24" s="665"/>
      <c r="C24" s="665"/>
      <c r="D24" s="665"/>
      <c r="E24" s="82" t="s">
        <v>11366</v>
      </c>
      <c r="F24" s="665"/>
      <c r="G24" s="88">
        <v>3</v>
      </c>
      <c r="H24" s="82" t="s">
        <v>11367</v>
      </c>
      <c r="I24" s="82" t="s">
        <v>11368</v>
      </c>
      <c r="J24" s="83" t="s">
        <v>158</v>
      </c>
      <c r="K24" s="83"/>
      <c r="L24" s="665"/>
      <c r="M24" s="84"/>
      <c r="N24" s="106"/>
      <c r="O24" s="86" t="s">
        <v>380</v>
      </c>
      <c r="P24" s="86" t="s">
        <v>11360</v>
      </c>
      <c r="Q24" s="86" t="s">
        <v>11361</v>
      </c>
      <c r="R24" s="83"/>
      <c r="S24" s="86"/>
      <c r="T24" s="87"/>
      <c r="U24" s="87"/>
      <c r="V24" s="87"/>
      <c r="W24" s="87"/>
      <c r="X24" s="87"/>
      <c r="Y24" s="87"/>
      <c r="Z24" s="87"/>
    </row>
    <row r="25" spans="1:26" ht="16.5" customHeight="1">
      <c r="A25" s="665"/>
      <c r="B25" s="665"/>
      <c r="C25" s="665"/>
      <c r="D25" s="665"/>
      <c r="E25" s="82" t="s">
        <v>11370</v>
      </c>
      <c r="F25" s="665"/>
      <c r="G25" s="88">
        <v>4</v>
      </c>
      <c r="H25" s="82" t="s">
        <v>11371</v>
      </c>
      <c r="I25" s="82" t="s">
        <v>11358</v>
      </c>
      <c r="J25" s="83" t="s">
        <v>158</v>
      </c>
      <c r="K25" s="83"/>
      <c r="L25" s="665"/>
      <c r="M25" s="84"/>
      <c r="N25" s="106"/>
      <c r="O25" s="86" t="s">
        <v>380</v>
      </c>
      <c r="P25" s="86" t="s">
        <v>11360</v>
      </c>
      <c r="Q25" s="86" t="s">
        <v>11361</v>
      </c>
      <c r="R25" s="83"/>
      <c r="S25" s="86"/>
      <c r="T25" s="87"/>
      <c r="U25" s="87"/>
      <c r="V25" s="87"/>
      <c r="W25" s="87"/>
      <c r="X25" s="87"/>
      <c r="Y25" s="87"/>
      <c r="Z25" s="87"/>
    </row>
    <row r="26" spans="1:26" ht="16.5" customHeight="1">
      <c r="A26" s="665"/>
      <c r="B26" s="665"/>
      <c r="C26" s="665"/>
      <c r="D26" s="665"/>
      <c r="E26" s="82" t="s">
        <v>11373</v>
      </c>
      <c r="F26" s="665"/>
      <c r="G26" s="88">
        <v>5</v>
      </c>
      <c r="H26" s="82" t="s">
        <v>11375</v>
      </c>
      <c r="I26" s="103" t="s">
        <v>11376</v>
      </c>
      <c r="J26" s="83" t="s">
        <v>158</v>
      </c>
      <c r="K26" s="83"/>
      <c r="L26" s="665"/>
      <c r="M26" s="84"/>
      <c r="N26" s="106"/>
      <c r="O26" s="86" t="s">
        <v>380</v>
      </c>
      <c r="P26" s="86" t="s">
        <v>11360</v>
      </c>
      <c r="Q26" s="86" t="s">
        <v>11361</v>
      </c>
      <c r="R26" s="83"/>
      <c r="S26" s="86"/>
      <c r="T26" s="87"/>
      <c r="U26" s="87"/>
      <c r="V26" s="87"/>
      <c r="W26" s="87"/>
      <c r="X26" s="87"/>
      <c r="Y26" s="87"/>
      <c r="Z26" s="87"/>
    </row>
    <row r="27" spans="1:26" ht="16.5" customHeight="1">
      <c r="A27" s="666"/>
      <c r="B27" s="666"/>
      <c r="C27" s="666"/>
      <c r="D27" s="666"/>
      <c r="E27" s="82" t="s">
        <v>3148</v>
      </c>
      <c r="F27" s="666"/>
      <c r="G27" s="88">
        <v>6</v>
      </c>
      <c r="H27" s="82" t="s">
        <v>11379</v>
      </c>
      <c r="I27" s="103" t="s">
        <v>11376</v>
      </c>
      <c r="J27" s="83" t="s">
        <v>158</v>
      </c>
      <c r="K27" s="83"/>
      <c r="L27" s="666"/>
      <c r="M27" s="84"/>
      <c r="N27" s="106"/>
      <c r="O27" s="86" t="s">
        <v>380</v>
      </c>
      <c r="P27" s="86" t="s">
        <v>11360</v>
      </c>
      <c r="Q27" s="86" t="s">
        <v>11361</v>
      </c>
      <c r="R27" s="83"/>
      <c r="S27" s="86"/>
      <c r="T27" s="87"/>
      <c r="U27" s="87"/>
      <c r="V27" s="87"/>
      <c r="W27" s="87"/>
      <c r="X27" s="87"/>
      <c r="Y27" s="87"/>
      <c r="Z27" s="87"/>
    </row>
    <row r="28" spans="1:26" ht="16.5" customHeight="1">
      <c r="A28" s="101" t="s">
        <v>3505</v>
      </c>
      <c r="B28" s="224" t="s">
        <v>9237</v>
      </c>
      <c r="C28" s="224" t="s">
        <v>11245</v>
      </c>
      <c r="D28" s="102" t="s">
        <v>11381</v>
      </c>
      <c r="E28" s="167" t="s">
        <v>11382</v>
      </c>
      <c r="F28" s="120" t="s">
        <v>2854</v>
      </c>
      <c r="G28" s="80">
        <v>1</v>
      </c>
      <c r="H28" s="81" t="s">
        <v>11383</v>
      </c>
      <c r="I28" s="167" t="s">
        <v>11384</v>
      </c>
      <c r="J28" s="83" t="s">
        <v>158</v>
      </c>
      <c r="K28" s="83"/>
      <c r="L28" s="86"/>
      <c r="M28" s="84"/>
      <c r="N28" s="106"/>
      <c r="O28" s="86" t="s">
        <v>380</v>
      </c>
      <c r="P28" s="86" t="s">
        <v>11385</v>
      </c>
      <c r="Q28" s="86" t="s">
        <v>11386</v>
      </c>
      <c r="R28" s="83"/>
      <c r="S28" s="86"/>
      <c r="T28" s="87"/>
      <c r="U28" s="87"/>
      <c r="V28" s="87"/>
      <c r="W28" s="87"/>
      <c r="X28" s="87"/>
      <c r="Y28" s="87"/>
      <c r="Z28" s="87"/>
    </row>
    <row r="29" spans="1:26" ht="16.5" customHeight="1">
      <c r="A29" s="26" t="s">
        <v>11387</v>
      </c>
      <c r="B29" s="224" t="s">
        <v>9237</v>
      </c>
      <c r="C29" s="224" t="s">
        <v>11245</v>
      </c>
      <c r="D29" s="102" t="s">
        <v>11381</v>
      </c>
      <c r="E29" s="167" t="s">
        <v>11388</v>
      </c>
      <c r="F29" s="120" t="s">
        <v>2854</v>
      </c>
      <c r="G29" s="80">
        <v>1</v>
      </c>
      <c r="H29" s="81" t="s">
        <v>11390</v>
      </c>
      <c r="I29" s="167" t="s">
        <v>11391</v>
      </c>
      <c r="J29" s="83" t="s">
        <v>158</v>
      </c>
      <c r="K29" s="83"/>
      <c r="L29" s="86"/>
      <c r="M29" s="84"/>
      <c r="N29" s="106"/>
      <c r="O29" s="86" t="s">
        <v>380</v>
      </c>
      <c r="P29" s="86" t="s">
        <v>11393</v>
      </c>
      <c r="Q29" s="86" t="s">
        <v>11394</v>
      </c>
      <c r="R29" s="83"/>
      <c r="S29" s="86"/>
      <c r="T29" s="87"/>
      <c r="U29" s="87"/>
      <c r="V29" s="87"/>
      <c r="W29" s="87"/>
      <c r="X29" s="87"/>
      <c r="Y29" s="87"/>
      <c r="Z29" s="87"/>
    </row>
    <row r="30" spans="1:26" ht="16.5" customHeight="1">
      <c r="A30" s="26" t="s">
        <v>11396</v>
      </c>
      <c r="B30" s="224" t="s">
        <v>9237</v>
      </c>
      <c r="C30" s="224" t="s">
        <v>11245</v>
      </c>
      <c r="D30" s="102" t="s">
        <v>11381</v>
      </c>
      <c r="E30" s="167" t="s">
        <v>11397</v>
      </c>
      <c r="F30" s="120" t="s">
        <v>2854</v>
      </c>
      <c r="G30" s="80">
        <v>1</v>
      </c>
      <c r="H30" s="81" t="s">
        <v>11398</v>
      </c>
      <c r="I30" s="167" t="s">
        <v>11399</v>
      </c>
      <c r="J30" s="83" t="s">
        <v>158</v>
      </c>
      <c r="K30" s="83"/>
      <c r="L30" s="86"/>
      <c r="M30" s="84"/>
      <c r="N30" s="106"/>
      <c r="O30" s="86" t="s">
        <v>380</v>
      </c>
      <c r="P30" s="86" t="s">
        <v>11400</v>
      </c>
      <c r="Q30" s="86" t="s">
        <v>11401</v>
      </c>
      <c r="R30" s="83" t="s">
        <v>103</v>
      </c>
      <c r="S30" s="86"/>
      <c r="T30" s="87"/>
      <c r="U30" s="87"/>
      <c r="V30" s="87"/>
      <c r="W30" s="87"/>
      <c r="X30" s="87"/>
      <c r="Y30" s="87"/>
      <c r="Z30" s="87"/>
    </row>
    <row r="31" spans="1:26" ht="16.5" customHeight="1">
      <c r="A31" s="26" t="s">
        <v>11402</v>
      </c>
      <c r="B31" s="224" t="s">
        <v>9237</v>
      </c>
      <c r="C31" s="224" t="s">
        <v>11245</v>
      </c>
      <c r="D31" s="102" t="s">
        <v>11381</v>
      </c>
      <c r="E31" s="167" t="s">
        <v>11404</v>
      </c>
      <c r="F31" s="120" t="s">
        <v>2854</v>
      </c>
      <c r="G31" s="80">
        <v>1</v>
      </c>
      <c r="H31" s="81" t="s">
        <v>11405</v>
      </c>
      <c r="I31" s="167" t="s">
        <v>11406</v>
      </c>
      <c r="J31" s="83" t="s">
        <v>158</v>
      </c>
      <c r="K31" s="83"/>
      <c r="L31" s="86"/>
      <c r="M31" s="84"/>
      <c r="N31" s="106"/>
      <c r="O31" s="86" t="s">
        <v>380</v>
      </c>
      <c r="P31" s="86" t="s">
        <v>11409</v>
      </c>
      <c r="Q31" s="86" t="s">
        <v>11410</v>
      </c>
      <c r="R31" s="83" t="s">
        <v>103</v>
      </c>
      <c r="S31" s="86"/>
      <c r="T31" s="87"/>
      <c r="U31" s="87"/>
      <c r="V31" s="87"/>
      <c r="W31" s="87"/>
      <c r="X31" s="87"/>
      <c r="Y31" s="87"/>
      <c r="Z31" s="87"/>
    </row>
    <row r="32" spans="1:26" ht="16.5" customHeight="1">
      <c r="A32" s="26" t="s">
        <v>11411</v>
      </c>
      <c r="B32" s="224" t="s">
        <v>9237</v>
      </c>
      <c r="C32" s="224" t="s">
        <v>11245</v>
      </c>
      <c r="D32" s="102" t="s">
        <v>11381</v>
      </c>
      <c r="E32" s="167" t="s">
        <v>11412</v>
      </c>
      <c r="F32" s="120" t="s">
        <v>2854</v>
      </c>
      <c r="G32" s="80">
        <v>1</v>
      </c>
      <c r="H32" s="81" t="s">
        <v>11413</v>
      </c>
      <c r="I32" s="167" t="s">
        <v>11414</v>
      </c>
      <c r="J32" s="83" t="s">
        <v>158</v>
      </c>
      <c r="K32" s="83"/>
      <c r="L32" s="86"/>
      <c r="M32" s="84"/>
      <c r="N32" s="276"/>
      <c r="O32" s="86" t="s">
        <v>380</v>
      </c>
      <c r="P32" s="86" t="s">
        <v>11415</v>
      </c>
      <c r="Q32" s="86" t="s">
        <v>11416</v>
      </c>
      <c r="R32" s="83"/>
      <c r="S32" s="86"/>
      <c r="T32" s="364"/>
      <c r="U32" s="364"/>
      <c r="V32" s="364"/>
      <c r="W32" s="364"/>
      <c r="X32" s="364"/>
      <c r="Y32" s="364"/>
      <c r="Z32" s="364"/>
    </row>
    <row r="33" spans="1:26" ht="16.5" customHeight="1">
      <c r="A33" s="735" t="s">
        <v>11418</v>
      </c>
      <c r="B33" s="736" t="s">
        <v>9237</v>
      </c>
      <c r="C33" s="736" t="s">
        <v>11245</v>
      </c>
      <c r="D33" s="737" t="s">
        <v>11381</v>
      </c>
      <c r="E33" s="167" t="s">
        <v>11421</v>
      </c>
      <c r="F33" s="120" t="s">
        <v>2854</v>
      </c>
      <c r="G33" s="80">
        <v>1</v>
      </c>
      <c r="H33" s="81" t="s">
        <v>11422</v>
      </c>
      <c r="I33" s="167" t="s">
        <v>11423</v>
      </c>
      <c r="J33" s="83" t="s">
        <v>158</v>
      </c>
      <c r="K33" s="83"/>
      <c r="L33" s="734"/>
      <c r="M33" s="84"/>
      <c r="N33" s="106"/>
      <c r="O33" s="86" t="s">
        <v>380</v>
      </c>
      <c r="P33" s="86" t="s">
        <v>11424</v>
      </c>
      <c r="Q33" s="86" t="s">
        <v>11425</v>
      </c>
      <c r="R33" s="83"/>
      <c r="S33" s="86"/>
      <c r="T33" s="87"/>
      <c r="U33" s="87"/>
      <c r="V33" s="87"/>
      <c r="W33" s="87"/>
      <c r="X33" s="87"/>
      <c r="Y33" s="87"/>
      <c r="Z33" s="87"/>
    </row>
    <row r="34" spans="1:26" ht="16.5" customHeight="1">
      <c r="A34" s="666"/>
      <c r="B34" s="666"/>
      <c r="C34" s="666"/>
      <c r="D34" s="666"/>
      <c r="E34" s="167" t="s">
        <v>11426</v>
      </c>
      <c r="F34" s="120" t="s">
        <v>2854</v>
      </c>
      <c r="G34" s="80">
        <v>2</v>
      </c>
      <c r="H34" s="81" t="s">
        <v>11422</v>
      </c>
      <c r="I34" s="167" t="s">
        <v>11428</v>
      </c>
      <c r="J34" s="83" t="s">
        <v>158</v>
      </c>
      <c r="K34" s="83"/>
      <c r="L34" s="666"/>
      <c r="M34" s="84"/>
      <c r="N34" s="106"/>
      <c r="O34" s="86" t="s">
        <v>380</v>
      </c>
      <c r="P34" s="86" t="s">
        <v>11429</v>
      </c>
      <c r="Q34" s="86" t="s">
        <v>11430</v>
      </c>
      <c r="R34" s="83"/>
      <c r="S34" s="86"/>
      <c r="T34" s="87"/>
      <c r="U34" s="87"/>
      <c r="V34" s="87"/>
      <c r="W34" s="87"/>
      <c r="X34" s="87"/>
      <c r="Y34" s="87"/>
      <c r="Z34" s="87"/>
    </row>
    <row r="35" spans="1:26" ht="16.5" customHeight="1">
      <c r="A35" s="26" t="s">
        <v>11432</v>
      </c>
      <c r="B35" s="224" t="s">
        <v>9237</v>
      </c>
      <c r="C35" s="224" t="s">
        <v>11245</v>
      </c>
      <c r="D35" s="102" t="s">
        <v>11381</v>
      </c>
      <c r="E35" s="167" t="s">
        <v>11434</v>
      </c>
      <c r="F35" s="120" t="s">
        <v>2854</v>
      </c>
      <c r="G35" s="80">
        <v>1</v>
      </c>
      <c r="H35" s="81" t="s">
        <v>11435</v>
      </c>
      <c r="I35" s="167" t="s">
        <v>11436</v>
      </c>
      <c r="J35" s="83" t="s">
        <v>158</v>
      </c>
      <c r="K35" s="83"/>
      <c r="L35" s="86"/>
      <c r="M35" s="84"/>
      <c r="N35" s="106"/>
      <c r="O35" s="86" t="s">
        <v>380</v>
      </c>
      <c r="P35" s="86" t="s">
        <v>11437</v>
      </c>
      <c r="Q35" s="86" t="s">
        <v>11438</v>
      </c>
      <c r="R35" s="83"/>
      <c r="S35" s="86"/>
      <c r="T35" s="87"/>
      <c r="U35" s="87"/>
      <c r="V35" s="87"/>
      <c r="W35" s="87"/>
      <c r="X35" s="87"/>
      <c r="Y35" s="87"/>
      <c r="Z35" s="87"/>
    </row>
    <row r="36" spans="1:26" ht="16.5" customHeight="1">
      <c r="A36" s="26" t="s">
        <v>11439</v>
      </c>
      <c r="B36" s="224" t="s">
        <v>9237</v>
      </c>
      <c r="C36" s="224" t="s">
        <v>11245</v>
      </c>
      <c r="D36" s="102" t="s">
        <v>11381</v>
      </c>
      <c r="E36" s="167" t="s">
        <v>11440</v>
      </c>
      <c r="F36" s="120" t="s">
        <v>2854</v>
      </c>
      <c r="G36" s="80">
        <v>1</v>
      </c>
      <c r="H36" s="81" t="s">
        <v>11441</v>
      </c>
      <c r="I36" s="167" t="s">
        <v>11442</v>
      </c>
      <c r="J36" s="83" t="s">
        <v>158</v>
      </c>
      <c r="K36" s="83"/>
      <c r="L36" s="86"/>
      <c r="M36" s="84"/>
      <c r="N36" s="106"/>
      <c r="O36" s="86" t="s">
        <v>380</v>
      </c>
      <c r="P36" s="86" t="s">
        <v>11443</v>
      </c>
      <c r="Q36" s="86" t="s">
        <v>11444</v>
      </c>
      <c r="R36" s="83"/>
      <c r="S36" s="86"/>
      <c r="T36" s="87"/>
      <c r="U36" s="87"/>
      <c r="V36" s="87"/>
      <c r="W36" s="87"/>
      <c r="X36" s="87"/>
      <c r="Y36" s="87"/>
      <c r="Z36" s="87"/>
    </row>
    <row r="37" spans="1:26" ht="16.5" customHeight="1">
      <c r="A37" s="26" t="s">
        <v>11446</v>
      </c>
      <c r="B37" s="224" t="s">
        <v>9237</v>
      </c>
      <c r="C37" s="224" t="s">
        <v>11245</v>
      </c>
      <c r="D37" s="102" t="s">
        <v>11381</v>
      </c>
      <c r="E37" s="167" t="s">
        <v>11449</v>
      </c>
      <c r="F37" s="120" t="s">
        <v>2854</v>
      </c>
      <c r="G37" s="80">
        <v>1</v>
      </c>
      <c r="H37" s="81" t="s">
        <v>11451</v>
      </c>
      <c r="I37" s="167" t="s">
        <v>11452</v>
      </c>
      <c r="J37" s="83" t="s">
        <v>158</v>
      </c>
      <c r="K37" s="83"/>
      <c r="L37" s="86"/>
      <c r="M37" s="84"/>
      <c r="N37" s="106"/>
      <c r="O37" s="86" t="s">
        <v>380</v>
      </c>
      <c r="P37" s="86" t="s">
        <v>11454</v>
      </c>
      <c r="Q37" s="86" t="s">
        <v>11455</v>
      </c>
      <c r="R37" s="83"/>
      <c r="S37" s="86"/>
      <c r="T37" s="87"/>
      <c r="U37" s="87"/>
      <c r="V37" s="87"/>
      <c r="W37" s="87"/>
      <c r="X37" s="87"/>
      <c r="Y37" s="87"/>
      <c r="Z37" s="87"/>
    </row>
    <row r="38" spans="1:26" ht="16.5" customHeight="1">
      <c r="A38" s="26" t="s">
        <v>11458</v>
      </c>
      <c r="B38" s="224" t="s">
        <v>9237</v>
      </c>
      <c r="C38" s="224" t="s">
        <v>11245</v>
      </c>
      <c r="D38" s="102" t="s">
        <v>11381</v>
      </c>
      <c r="E38" s="167" t="s">
        <v>11459</v>
      </c>
      <c r="F38" s="120" t="s">
        <v>2854</v>
      </c>
      <c r="G38" s="80">
        <v>1</v>
      </c>
      <c r="H38" s="81" t="s">
        <v>11461</v>
      </c>
      <c r="I38" s="167" t="s">
        <v>11463</v>
      </c>
      <c r="J38" s="83" t="s">
        <v>158</v>
      </c>
      <c r="K38" s="83"/>
      <c r="L38" s="86"/>
      <c r="M38" s="84"/>
      <c r="N38" s="106"/>
      <c r="O38" s="86" t="s">
        <v>380</v>
      </c>
      <c r="P38" s="86" t="s">
        <v>11465</v>
      </c>
      <c r="Q38" s="86" t="s">
        <v>11466</v>
      </c>
      <c r="R38" s="83"/>
      <c r="S38" s="86"/>
      <c r="T38" s="87"/>
      <c r="U38" s="87"/>
      <c r="V38" s="87"/>
      <c r="W38" s="87"/>
      <c r="X38" s="87"/>
      <c r="Y38" s="87"/>
      <c r="Z38" s="87"/>
    </row>
    <row r="39" spans="1:26" ht="16.5" customHeight="1">
      <c r="A39" s="26" t="s">
        <v>11467</v>
      </c>
      <c r="B39" s="224" t="s">
        <v>9237</v>
      </c>
      <c r="C39" s="224" t="s">
        <v>11245</v>
      </c>
      <c r="D39" s="102" t="s">
        <v>11381</v>
      </c>
      <c r="E39" s="167" t="s">
        <v>11469</v>
      </c>
      <c r="F39" s="120" t="s">
        <v>2854</v>
      </c>
      <c r="G39" s="80">
        <v>1</v>
      </c>
      <c r="H39" s="81" t="s">
        <v>11472</v>
      </c>
      <c r="I39" s="167" t="s">
        <v>11473</v>
      </c>
      <c r="J39" s="83" t="s">
        <v>158</v>
      </c>
      <c r="K39" s="83"/>
      <c r="L39" s="86"/>
      <c r="M39" s="84"/>
      <c r="N39" s="106"/>
      <c r="O39" s="86" t="s">
        <v>380</v>
      </c>
      <c r="P39" s="86" t="s">
        <v>11474</v>
      </c>
      <c r="Q39" s="86" t="s">
        <v>11475</v>
      </c>
      <c r="R39" s="83"/>
      <c r="S39" s="86"/>
      <c r="T39" s="87"/>
      <c r="U39" s="87"/>
      <c r="V39" s="87"/>
      <c r="W39" s="87"/>
      <c r="X39" s="87"/>
      <c r="Y39" s="87"/>
      <c r="Z39" s="87"/>
    </row>
    <row r="40" spans="1:26" ht="33" customHeight="1">
      <c r="A40" s="735" t="s">
        <v>11477</v>
      </c>
      <c r="B40" s="736" t="s">
        <v>9237</v>
      </c>
      <c r="C40" s="736" t="s">
        <v>11245</v>
      </c>
      <c r="D40" s="737" t="s">
        <v>11480</v>
      </c>
      <c r="E40" s="767" t="s">
        <v>11481</v>
      </c>
      <c r="F40" s="738" t="s">
        <v>2854</v>
      </c>
      <c r="G40" s="80">
        <v>1</v>
      </c>
      <c r="H40" s="98" t="s">
        <v>11482</v>
      </c>
      <c r="I40" s="167" t="s">
        <v>11483</v>
      </c>
      <c r="J40" s="83"/>
      <c r="K40" s="83"/>
      <c r="L40" s="734"/>
      <c r="M40" s="84"/>
      <c r="N40" s="106"/>
      <c r="O40" s="111" t="s">
        <v>379</v>
      </c>
      <c r="P40" s="86" t="s">
        <v>380</v>
      </c>
      <c r="Q40" s="86" t="s">
        <v>380</v>
      </c>
      <c r="R40" s="83"/>
      <c r="S40" s="86"/>
      <c r="T40" s="118"/>
      <c r="U40" s="118"/>
      <c r="V40" s="118"/>
      <c r="W40" s="118"/>
      <c r="X40" s="118"/>
      <c r="Y40" s="118"/>
      <c r="Z40" s="118"/>
    </row>
    <row r="41" spans="1:26" ht="16.5" customHeight="1">
      <c r="A41" s="665"/>
      <c r="B41" s="665"/>
      <c r="C41" s="665"/>
      <c r="D41" s="665"/>
      <c r="E41" s="665"/>
      <c r="F41" s="665"/>
      <c r="G41" s="80">
        <v>2</v>
      </c>
      <c r="H41" s="98" t="s">
        <v>11488</v>
      </c>
      <c r="I41" s="167" t="s">
        <v>11489</v>
      </c>
      <c r="J41" s="83" t="s">
        <v>158</v>
      </c>
      <c r="K41" s="83"/>
      <c r="L41" s="665"/>
      <c r="M41" s="84"/>
      <c r="N41" s="106"/>
      <c r="O41" s="111" t="s">
        <v>379</v>
      </c>
      <c r="P41" s="86" t="s">
        <v>380</v>
      </c>
      <c r="Q41" s="86" t="s">
        <v>11490</v>
      </c>
      <c r="R41" s="83"/>
      <c r="S41" s="86"/>
      <c r="T41" s="118"/>
      <c r="U41" s="118"/>
      <c r="V41" s="118"/>
      <c r="W41" s="118"/>
      <c r="X41" s="118"/>
      <c r="Y41" s="118"/>
      <c r="Z41" s="118"/>
    </row>
    <row r="42" spans="1:26" ht="16.5" customHeight="1">
      <c r="A42" s="665"/>
      <c r="B42" s="666"/>
      <c r="C42" s="666"/>
      <c r="D42" s="666"/>
      <c r="E42" s="666"/>
      <c r="F42" s="666"/>
      <c r="G42" s="80">
        <v>3</v>
      </c>
      <c r="H42" s="98" t="s">
        <v>2936</v>
      </c>
      <c r="I42" s="167" t="s">
        <v>11493</v>
      </c>
      <c r="J42" s="83"/>
      <c r="K42" s="83"/>
      <c r="L42" s="750"/>
      <c r="M42" s="84"/>
      <c r="N42" s="106"/>
      <c r="O42" s="86" t="s">
        <v>380</v>
      </c>
      <c r="P42" s="86" t="s">
        <v>380</v>
      </c>
      <c r="Q42" s="86" t="s">
        <v>380</v>
      </c>
      <c r="R42" s="83"/>
      <c r="S42" s="86"/>
      <c r="T42" s="118"/>
      <c r="U42" s="118"/>
      <c r="V42" s="118"/>
      <c r="W42" s="118"/>
      <c r="X42" s="118"/>
      <c r="Y42" s="118"/>
      <c r="Z42" s="118"/>
    </row>
    <row r="43" spans="1:26" ht="33" customHeight="1">
      <c r="A43" s="735" t="s">
        <v>11494</v>
      </c>
      <c r="B43" s="736" t="s">
        <v>9237</v>
      </c>
      <c r="C43" s="736" t="s">
        <v>11245</v>
      </c>
      <c r="D43" s="737" t="s">
        <v>11480</v>
      </c>
      <c r="E43" s="738" t="s">
        <v>11495</v>
      </c>
      <c r="F43" s="738" t="s">
        <v>2854</v>
      </c>
      <c r="G43" s="80">
        <v>1</v>
      </c>
      <c r="H43" s="98" t="s">
        <v>11496</v>
      </c>
      <c r="I43" s="82" t="s">
        <v>11483</v>
      </c>
      <c r="J43" s="83"/>
      <c r="K43" s="83"/>
      <c r="L43" s="734"/>
      <c r="M43" s="84"/>
      <c r="N43" s="106"/>
      <c r="O43" s="111" t="s">
        <v>379</v>
      </c>
      <c r="P43" s="86" t="s">
        <v>380</v>
      </c>
      <c r="Q43" s="86" t="s">
        <v>380</v>
      </c>
      <c r="R43" s="83"/>
      <c r="S43" s="86"/>
      <c r="T43" s="118"/>
      <c r="U43" s="118"/>
      <c r="V43" s="118"/>
      <c r="W43" s="118"/>
      <c r="X43" s="118"/>
      <c r="Y43" s="118"/>
      <c r="Z43" s="118"/>
    </row>
    <row r="44" spans="1:26" ht="16.5" customHeight="1">
      <c r="A44" s="665"/>
      <c r="B44" s="665"/>
      <c r="C44" s="665"/>
      <c r="D44" s="665"/>
      <c r="E44" s="665"/>
      <c r="F44" s="665"/>
      <c r="G44" s="80">
        <v>2</v>
      </c>
      <c r="H44" s="98" t="s">
        <v>11488</v>
      </c>
      <c r="I44" s="82" t="s">
        <v>11489</v>
      </c>
      <c r="J44" s="83" t="s">
        <v>158</v>
      </c>
      <c r="K44" s="83"/>
      <c r="L44" s="665"/>
      <c r="M44" s="84"/>
      <c r="N44" s="106"/>
      <c r="O44" s="111" t="s">
        <v>379</v>
      </c>
      <c r="P44" s="86" t="s">
        <v>380</v>
      </c>
      <c r="Q44" s="86" t="s">
        <v>11499</v>
      </c>
      <c r="R44" s="83"/>
      <c r="S44" s="86"/>
      <c r="T44" s="118"/>
      <c r="U44" s="118"/>
      <c r="V44" s="118"/>
      <c r="W44" s="118"/>
      <c r="X44" s="118"/>
      <c r="Y44" s="118"/>
      <c r="Z44" s="118"/>
    </row>
    <row r="45" spans="1:26" ht="16.5" customHeight="1">
      <c r="A45" s="666"/>
      <c r="B45" s="666"/>
      <c r="C45" s="666"/>
      <c r="D45" s="666"/>
      <c r="E45" s="666"/>
      <c r="F45" s="666"/>
      <c r="G45" s="80">
        <v>3</v>
      </c>
      <c r="H45" s="98" t="s">
        <v>2936</v>
      </c>
      <c r="I45" s="82" t="s">
        <v>11493</v>
      </c>
      <c r="J45" s="83"/>
      <c r="K45" s="83"/>
      <c r="L45" s="666"/>
      <c r="M45" s="84"/>
      <c r="N45" s="106"/>
      <c r="O45" s="86" t="s">
        <v>380</v>
      </c>
      <c r="P45" s="86" t="s">
        <v>380</v>
      </c>
      <c r="Q45" s="86" t="s">
        <v>380</v>
      </c>
      <c r="R45" s="83"/>
      <c r="S45" s="86"/>
      <c r="T45" s="118"/>
      <c r="U45" s="118"/>
      <c r="V45" s="118"/>
      <c r="W45" s="118"/>
      <c r="X45" s="118"/>
      <c r="Y45" s="118"/>
      <c r="Z45" s="118"/>
    </row>
    <row r="46" spans="1:26" ht="16.5" customHeight="1">
      <c r="A46" s="26" t="s">
        <v>11500</v>
      </c>
      <c r="B46" s="346" t="s">
        <v>9237</v>
      </c>
      <c r="C46" s="346" t="s">
        <v>11245</v>
      </c>
      <c r="D46" s="182" t="s">
        <v>11480</v>
      </c>
      <c r="E46" s="82" t="s">
        <v>11502</v>
      </c>
      <c r="F46" s="103" t="s">
        <v>2854</v>
      </c>
      <c r="G46" s="80">
        <v>1</v>
      </c>
      <c r="H46" s="81" t="s">
        <v>11503</v>
      </c>
      <c r="I46" s="82" t="s">
        <v>11504</v>
      </c>
      <c r="J46" s="83"/>
      <c r="K46" s="83"/>
      <c r="L46" s="86"/>
      <c r="M46" s="84"/>
      <c r="N46" s="106"/>
      <c r="O46" s="111" t="s">
        <v>379</v>
      </c>
      <c r="P46" s="86" t="s">
        <v>380</v>
      </c>
      <c r="Q46" s="86" t="s">
        <v>380</v>
      </c>
      <c r="R46" s="83"/>
      <c r="S46" s="86"/>
      <c r="T46" s="118"/>
      <c r="U46" s="118"/>
      <c r="V46" s="118"/>
      <c r="W46" s="118"/>
      <c r="X46" s="118"/>
      <c r="Y46" s="118"/>
      <c r="Z46" s="118"/>
    </row>
    <row r="47" spans="1:26" ht="56.25" customHeight="1">
      <c r="A47" s="735" t="s">
        <v>6995</v>
      </c>
      <c r="B47" s="736" t="s">
        <v>9237</v>
      </c>
      <c r="C47" s="736" t="s">
        <v>11245</v>
      </c>
      <c r="D47" s="737" t="s">
        <v>11506</v>
      </c>
      <c r="E47" s="738" t="s">
        <v>11507</v>
      </c>
      <c r="F47" s="738" t="s">
        <v>2854</v>
      </c>
      <c r="G47" s="80">
        <v>1</v>
      </c>
      <c r="H47" s="98" t="s">
        <v>11508</v>
      </c>
      <c r="I47" s="82" t="s">
        <v>11509</v>
      </c>
      <c r="J47" s="83"/>
      <c r="K47" s="83"/>
      <c r="L47" s="734"/>
      <c r="M47" s="84"/>
      <c r="N47" s="106"/>
      <c r="O47" s="86" t="s">
        <v>380</v>
      </c>
      <c r="P47" s="86" t="s">
        <v>380</v>
      </c>
      <c r="Q47" s="86" t="s">
        <v>380</v>
      </c>
      <c r="R47" s="83"/>
      <c r="S47" s="86"/>
      <c r="T47" s="118"/>
      <c r="U47" s="118"/>
      <c r="V47" s="118"/>
      <c r="W47" s="118"/>
      <c r="X47" s="118"/>
      <c r="Y47" s="118"/>
      <c r="Z47" s="118"/>
    </row>
    <row r="48" spans="1:26" ht="56.25" customHeight="1">
      <c r="A48" s="665"/>
      <c r="B48" s="666"/>
      <c r="C48" s="666"/>
      <c r="D48" s="666"/>
      <c r="E48" s="665"/>
      <c r="F48" s="665"/>
      <c r="G48" s="80">
        <v>2</v>
      </c>
      <c r="H48" s="98" t="s">
        <v>11511</v>
      </c>
      <c r="I48" s="82" t="s">
        <v>11489</v>
      </c>
      <c r="J48" s="83" t="s">
        <v>158</v>
      </c>
      <c r="K48" s="83"/>
      <c r="L48" s="750"/>
      <c r="M48" s="84"/>
      <c r="N48" s="106"/>
      <c r="O48" s="86" t="s">
        <v>380</v>
      </c>
      <c r="P48" s="86" t="s">
        <v>380</v>
      </c>
      <c r="Q48" s="86" t="s">
        <v>11512</v>
      </c>
      <c r="R48" s="83"/>
      <c r="S48" s="86"/>
      <c r="T48" s="118"/>
      <c r="U48" s="118"/>
      <c r="V48" s="118"/>
      <c r="W48" s="118"/>
      <c r="X48" s="118"/>
      <c r="Y48" s="118"/>
      <c r="Z48" s="118"/>
    </row>
    <row r="49" spans="1:26" ht="55.5" customHeight="1">
      <c r="A49" s="735" t="s">
        <v>11514</v>
      </c>
      <c r="B49" s="736" t="s">
        <v>9237</v>
      </c>
      <c r="C49" s="736" t="s">
        <v>11245</v>
      </c>
      <c r="D49" s="737" t="s">
        <v>11506</v>
      </c>
      <c r="E49" s="738" t="s">
        <v>11515</v>
      </c>
      <c r="F49" s="738" t="s">
        <v>2854</v>
      </c>
      <c r="G49" s="80">
        <v>1</v>
      </c>
      <c r="H49" s="98" t="s">
        <v>11516</v>
      </c>
      <c r="I49" s="82" t="s">
        <v>11509</v>
      </c>
      <c r="J49" s="83"/>
      <c r="K49" s="83"/>
      <c r="L49" s="734"/>
      <c r="M49" s="84"/>
      <c r="N49" s="106"/>
      <c r="O49" s="86" t="s">
        <v>380</v>
      </c>
      <c r="P49" s="86" t="s">
        <v>380</v>
      </c>
      <c r="Q49" s="86" t="s">
        <v>380</v>
      </c>
      <c r="R49" s="83"/>
      <c r="S49" s="86"/>
      <c r="T49" s="118"/>
      <c r="U49" s="118"/>
      <c r="V49" s="118"/>
      <c r="W49" s="118"/>
      <c r="X49" s="118"/>
      <c r="Y49" s="118"/>
      <c r="Z49" s="118"/>
    </row>
    <row r="50" spans="1:26" ht="55.5" customHeight="1">
      <c r="A50" s="666"/>
      <c r="B50" s="666"/>
      <c r="C50" s="666"/>
      <c r="D50" s="666"/>
      <c r="E50" s="665"/>
      <c r="F50" s="665"/>
      <c r="G50" s="80">
        <v>2</v>
      </c>
      <c r="H50" s="98" t="s">
        <v>11511</v>
      </c>
      <c r="I50" s="82" t="s">
        <v>11489</v>
      </c>
      <c r="J50" s="83" t="s">
        <v>158</v>
      </c>
      <c r="K50" s="83"/>
      <c r="L50" s="666"/>
      <c r="M50" s="84"/>
      <c r="N50" s="106"/>
      <c r="O50" s="86" t="s">
        <v>380</v>
      </c>
      <c r="P50" s="86" t="s">
        <v>380</v>
      </c>
      <c r="Q50" s="86" t="s">
        <v>11518</v>
      </c>
      <c r="R50" s="83"/>
      <c r="S50" s="86"/>
      <c r="T50" s="118"/>
      <c r="U50" s="118"/>
      <c r="V50" s="118"/>
      <c r="W50" s="118"/>
      <c r="X50" s="118"/>
      <c r="Y50" s="118"/>
      <c r="Z50" s="118"/>
    </row>
    <row r="51" spans="1:26" ht="16.5" customHeight="1">
      <c r="A51" s="26" t="s">
        <v>11519</v>
      </c>
      <c r="B51" s="346" t="s">
        <v>9237</v>
      </c>
      <c r="C51" s="346" t="s">
        <v>11245</v>
      </c>
      <c r="D51" s="79" t="s">
        <v>11506</v>
      </c>
      <c r="E51" s="95" t="s">
        <v>11521</v>
      </c>
      <c r="F51" s="95" t="s">
        <v>2854</v>
      </c>
      <c r="G51" s="80">
        <v>1</v>
      </c>
      <c r="H51" s="81" t="s">
        <v>11522</v>
      </c>
      <c r="I51" s="82" t="s">
        <v>11504</v>
      </c>
      <c r="J51" s="83"/>
      <c r="K51" s="83"/>
      <c r="L51" s="86"/>
      <c r="M51" s="84"/>
      <c r="N51" s="106"/>
      <c r="O51" s="86" t="s">
        <v>380</v>
      </c>
      <c r="P51" s="86" t="s">
        <v>380</v>
      </c>
      <c r="Q51" s="86" t="s">
        <v>380</v>
      </c>
      <c r="R51" s="83"/>
      <c r="S51" s="86"/>
      <c r="T51" s="118"/>
      <c r="U51" s="118"/>
      <c r="V51" s="118"/>
      <c r="W51" s="118"/>
      <c r="X51" s="118"/>
      <c r="Y51" s="118"/>
      <c r="Z51" s="118"/>
    </row>
    <row r="52" spans="1:26" ht="54.75" customHeight="1">
      <c r="A52" s="735" t="s">
        <v>11523</v>
      </c>
      <c r="B52" s="736" t="s">
        <v>9237</v>
      </c>
      <c r="C52" s="736" t="s">
        <v>11245</v>
      </c>
      <c r="D52" s="737" t="s">
        <v>11506</v>
      </c>
      <c r="E52" s="738" t="s">
        <v>11524</v>
      </c>
      <c r="F52" s="738" t="s">
        <v>2854</v>
      </c>
      <c r="G52" s="80">
        <v>1</v>
      </c>
      <c r="H52" s="98" t="s">
        <v>11525</v>
      </c>
      <c r="I52" s="82" t="s">
        <v>11509</v>
      </c>
      <c r="J52" s="83"/>
      <c r="K52" s="83"/>
      <c r="L52" s="734"/>
      <c r="M52" s="84"/>
      <c r="N52" s="106"/>
      <c r="O52" s="86" t="s">
        <v>380</v>
      </c>
      <c r="P52" s="86" t="s">
        <v>380</v>
      </c>
      <c r="Q52" s="86" t="s">
        <v>380</v>
      </c>
      <c r="R52" s="83"/>
      <c r="S52" s="86"/>
      <c r="T52" s="118"/>
      <c r="U52" s="118"/>
      <c r="V52" s="118"/>
      <c r="W52" s="118"/>
      <c r="X52" s="118"/>
      <c r="Y52" s="118"/>
      <c r="Z52" s="118"/>
    </row>
    <row r="53" spans="1:26" ht="54.75" customHeight="1">
      <c r="A53" s="666"/>
      <c r="B53" s="666"/>
      <c r="C53" s="666"/>
      <c r="D53" s="666"/>
      <c r="E53" s="665"/>
      <c r="F53" s="665"/>
      <c r="G53" s="80">
        <v>2</v>
      </c>
      <c r="H53" s="98" t="s">
        <v>11511</v>
      </c>
      <c r="I53" s="82" t="s">
        <v>11489</v>
      </c>
      <c r="J53" s="83" t="s">
        <v>158</v>
      </c>
      <c r="K53" s="83"/>
      <c r="L53" s="666"/>
      <c r="M53" s="84"/>
      <c r="N53" s="106"/>
      <c r="O53" s="86" t="s">
        <v>380</v>
      </c>
      <c r="P53" s="86" t="s">
        <v>380</v>
      </c>
      <c r="Q53" s="86" t="s">
        <v>11528</v>
      </c>
      <c r="R53" s="83"/>
      <c r="S53" s="86"/>
      <c r="T53" s="118"/>
      <c r="U53" s="118"/>
      <c r="V53" s="118"/>
      <c r="W53" s="118"/>
      <c r="X53" s="118"/>
      <c r="Y53" s="118"/>
      <c r="Z53" s="118"/>
    </row>
    <row r="54" spans="1:26" ht="51" customHeight="1">
      <c r="A54" s="735" t="s">
        <v>11529</v>
      </c>
      <c r="B54" s="736" t="s">
        <v>9237</v>
      </c>
      <c r="C54" s="736" t="s">
        <v>11245</v>
      </c>
      <c r="D54" s="737" t="s">
        <v>11506</v>
      </c>
      <c r="E54" s="738" t="s">
        <v>11530</v>
      </c>
      <c r="F54" s="738" t="s">
        <v>2854</v>
      </c>
      <c r="G54" s="80">
        <v>1</v>
      </c>
      <c r="H54" s="98" t="s">
        <v>11531</v>
      </c>
      <c r="I54" s="82" t="s">
        <v>11509</v>
      </c>
      <c r="J54" s="83"/>
      <c r="K54" s="83"/>
      <c r="L54" s="734"/>
      <c r="M54" s="84"/>
      <c r="N54" s="106"/>
      <c r="O54" s="86" t="s">
        <v>380</v>
      </c>
      <c r="P54" s="86" t="s">
        <v>380</v>
      </c>
      <c r="Q54" s="86" t="s">
        <v>380</v>
      </c>
      <c r="R54" s="83"/>
      <c r="S54" s="86"/>
      <c r="T54" s="118"/>
      <c r="U54" s="118"/>
      <c r="V54" s="118"/>
      <c r="W54" s="118"/>
      <c r="X54" s="118"/>
      <c r="Y54" s="118"/>
      <c r="Z54" s="118"/>
    </row>
    <row r="55" spans="1:26" ht="51" customHeight="1">
      <c r="A55" s="666"/>
      <c r="B55" s="666"/>
      <c r="C55" s="666"/>
      <c r="D55" s="666"/>
      <c r="E55" s="665"/>
      <c r="F55" s="665"/>
      <c r="G55" s="80">
        <v>2</v>
      </c>
      <c r="H55" s="98" t="s">
        <v>11511</v>
      </c>
      <c r="I55" s="82" t="s">
        <v>11489</v>
      </c>
      <c r="J55" s="83" t="s">
        <v>158</v>
      </c>
      <c r="K55" s="83"/>
      <c r="L55" s="666"/>
      <c r="M55" s="84"/>
      <c r="N55" s="106"/>
      <c r="O55" s="86" t="s">
        <v>380</v>
      </c>
      <c r="P55" s="86" t="s">
        <v>380</v>
      </c>
      <c r="Q55" s="86" t="s">
        <v>11537</v>
      </c>
      <c r="R55" s="83"/>
      <c r="S55" s="86"/>
      <c r="T55" s="118"/>
      <c r="U55" s="118"/>
      <c r="V55" s="118"/>
      <c r="W55" s="118"/>
      <c r="X55" s="118"/>
      <c r="Y55" s="118"/>
      <c r="Z55" s="118"/>
    </row>
    <row r="56" spans="1:26" ht="51" customHeight="1">
      <c r="A56" s="735" t="s">
        <v>11538</v>
      </c>
      <c r="B56" s="736" t="s">
        <v>9237</v>
      </c>
      <c r="C56" s="736" t="s">
        <v>11245</v>
      </c>
      <c r="D56" s="737" t="s">
        <v>11506</v>
      </c>
      <c r="E56" s="738" t="s">
        <v>11540</v>
      </c>
      <c r="F56" s="738" t="s">
        <v>2854</v>
      </c>
      <c r="G56" s="80">
        <v>1</v>
      </c>
      <c r="H56" s="98" t="s">
        <v>11541</v>
      </c>
      <c r="I56" s="82" t="s">
        <v>11504</v>
      </c>
      <c r="J56" s="83"/>
      <c r="K56" s="83"/>
      <c r="L56" s="734"/>
      <c r="M56" s="84"/>
      <c r="N56" s="106"/>
      <c r="O56" s="86" t="s">
        <v>380</v>
      </c>
      <c r="P56" s="86" t="s">
        <v>380</v>
      </c>
      <c r="Q56" s="86" t="s">
        <v>380</v>
      </c>
      <c r="R56" s="83"/>
      <c r="S56" s="86"/>
      <c r="T56" s="118"/>
      <c r="U56" s="118"/>
      <c r="V56" s="118"/>
      <c r="W56" s="118"/>
      <c r="X56" s="118"/>
      <c r="Y56" s="118"/>
      <c r="Z56" s="118"/>
    </row>
    <row r="57" spans="1:26" ht="51" customHeight="1">
      <c r="A57" s="666"/>
      <c r="B57" s="666"/>
      <c r="C57" s="666"/>
      <c r="D57" s="666"/>
      <c r="E57" s="665"/>
      <c r="F57" s="665"/>
      <c r="G57" s="80">
        <v>2</v>
      </c>
      <c r="H57" s="98" t="s">
        <v>11511</v>
      </c>
      <c r="I57" s="82" t="s">
        <v>11546</v>
      </c>
      <c r="J57" s="83" t="s">
        <v>158</v>
      </c>
      <c r="K57" s="83"/>
      <c r="L57" s="666"/>
      <c r="M57" s="84"/>
      <c r="N57" s="106"/>
      <c r="O57" s="86" t="s">
        <v>380</v>
      </c>
      <c r="P57" s="86" t="s">
        <v>380</v>
      </c>
      <c r="Q57" s="86" t="s">
        <v>11547</v>
      </c>
      <c r="R57" s="83"/>
      <c r="S57" s="86"/>
      <c r="T57" s="118"/>
      <c r="U57" s="118"/>
      <c r="V57" s="118"/>
      <c r="W57" s="118"/>
      <c r="X57" s="118"/>
      <c r="Y57" s="118"/>
      <c r="Z57" s="118"/>
    </row>
    <row r="58" spans="1:26" ht="16.5" customHeight="1">
      <c r="A58" s="735" t="s">
        <v>11548</v>
      </c>
      <c r="B58" s="735" t="s">
        <v>9237</v>
      </c>
      <c r="C58" s="735" t="s">
        <v>11245</v>
      </c>
      <c r="D58" s="740" t="s">
        <v>7448</v>
      </c>
      <c r="E58" s="740" t="s">
        <v>11551</v>
      </c>
      <c r="F58" s="738" t="s">
        <v>2854</v>
      </c>
      <c r="G58" s="172">
        <v>1</v>
      </c>
      <c r="H58" s="81" t="s">
        <v>11555</v>
      </c>
      <c r="I58" s="120" t="s">
        <v>11556</v>
      </c>
      <c r="J58" s="83"/>
      <c r="K58" s="83"/>
      <c r="L58" s="734"/>
      <c r="M58" s="84"/>
      <c r="N58" s="1"/>
      <c r="O58" s="86" t="s">
        <v>380</v>
      </c>
      <c r="P58" s="86" t="s">
        <v>380</v>
      </c>
      <c r="Q58" s="86" t="s">
        <v>380</v>
      </c>
      <c r="R58" s="83"/>
      <c r="S58" s="86"/>
    </row>
    <row r="59" spans="1:26" ht="16.5" customHeight="1">
      <c r="A59" s="665"/>
      <c r="B59" s="665"/>
      <c r="C59" s="665"/>
      <c r="D59" s="665"/>
      <c r="E59" s="665"/>
      <c r="F59" s="665"/>
      <c r="G59" s="172">
        <v>2</v>
      </c>
      <c r="H59" s="81" t="s">
        <v>11562</v>
      </c>
      <c r="I59" s="120" t="s">
        <v>11565</v>
      </c>
      <c r="J59" s="83"/>
      <c r="K59" s="83"/>
      <c r="L59" s="665"/>
      <c r="M59" s="84"/>
      <c r="N59" s="1"/>
      <c r="O59" s="86" t="s">
        <v>380</v>
      </c>
      <c r="P59" s="86" t="s">
        <v>380</v>
      </c>
      <c r="Q59" s="86" t="s">
        <v>380</v>
      </c>
      <c r="R59" s="83"/>
      <c r="S59" s="86"/>
    </row>
    <row r="60" spans="1:26" ht="16.5" customHeight="1">
      <c r="A60" s="665"/>
      <c r="B60" s="665"/>
      <c r="C60" s="665"/>
      <c r="D60" s="665"/>
      <c r="E60" s="665"/>
      <c r="F60" s="665"/>
      <c r="G60" s="172">
        <v>3</v>
      </c>
      <c r="H60" s="81" t="s">
        <v>11568</v>
      </c>
      <c r="I60" s="120" t="s">
        <v>11569</v>
      </c>
      <c r="J60" s="83"/>
      <c r="K60" s="83"/>
      <c r="L60" s="665"/>
      <c r="M60" s="84"/>
      <c r="N60" s="1"/>
      <c r="O60" s="86" t="s">
        <v>380</v>
      </c>
      <c r="P60" s="86" t="s">
        <v>380</v>
      </c>
      <c r="Q60" s="86" t="s">
        <v>380</v>
      </c>
      <c r="R60" s="83"/>
      <c r="S60" s="86"/>
    </row>
    <row r="61" spans="1:26" ht="16.5" customHeight="1">
      <c r="A61" s="666"/>
      <c r="B61" s="666"/>
      <c r="C61" s="666"/>
      <c r="D61" s="666"/>
      <c r="E61" s="666"/>
      <c r="F61" s="666"/>
      <c r="G61" s="172">
        <v>4</v>
      </c>
      <c r="H61" s="120" t="s">
        <v>11572</v>
      </c>
      <c r="I61" s="120" t="s">
        <v>11573</v>
      </c>
      <c r="J61" s="83"/>
      <c r="K61" s="83"/>
      <c r="L61" s="666"/>
      <c r="M61" s="84"/>
      <c r="N61" s="1"/>
      <c r="O61" s="86" t="s">
        <v>380</v>
      </c>
      <c r="P61" s="86" t="s">
        <v>380</v>
      </c>
      <c r="Q61" s="86" t="s">
        <v>380</v>
      </c>
      <c r="R61" s="83"/>
      <c r="S61" s="86"/>
    </row>
    <row r="62" spans="1:26" ht="16.5" customHeight="1">
      <c r="A62" s="735" t="s">
        <v>11577</v>
      </c>
      <c r="B62" s="735" t="s">
        <v>9237</v>
      </c>
      <c r="C62" s="735" t="s">
        <v>11245</v>
      </c>
      <c r="D62" s="740" t="s">
        <v>11580</v>
      </c>
      <c r="E62" s="740" t="s">
        <v>11583</v>
      </c>
      <c r="F62" s="738" t="s">
        <v>2854</v>
      </c>
      <c r="G62" s="172">
        <v>1</v>
      </c>
      <c r="H62" s="120" t="s">
        <v>11584</v>
      </c>
      <c r="I62" s="120" t="s">
        <v>11585</v>
      </c>
      <c r="J62" s="83"/>
      <c r="K62" s="83"/>
      <c r="L62" s="734"/>
      <c r="M62" s="84"/>
      <c r="N62" s="1"/>
      <c r="O62" s="86" t="s">
        <v>380</v>
      </c>
      <c r="P62" s="86" t="s">
        <v>380</v>
      </c>
      <c r="Q62" s="86" t="s">
        <v>380</v>
      </c>
      <c r="R62" s="83"/>
      <c r="S62" s="86"/>
    </row>
    <row r="63" spans="1:26" ht="16.5" customHeight="1">
      <c r="A63" s="665"/>
      <c r="B63" s="665"/>
      <c r="C63" s="665"/>
      <c r="D63" s="665"/>
      <c r="E63" s="666"/>
      <c r="F63" s="665"/>
      <c r="G63" s="172">
        <v>2</v>
      </c>
      <c r="H63" s="81" t="s">
        <v>11591</v>
      </c>
      <c r="I63" s="120" t="s">
        <v>11592</v>
      </c>
      <c r="J63" s="83"/>
      <c r="K63" s="83"/>
      <c r="L63" s="665"/>
      <c r="M63" s="84"/>
      <c r="N63" s="1"/>
      <c r="O63" s="86" t="s">
        <v>380</v>
      </c>
      <c r="P63" s="86" t="s">
        <v>380</v>
      </c>
      <c r="Q63" s="86" t="s">
        <v>380</v>
      </c>
      <c r="R63" s="83"/>
      <c r="S63" s="86"/>
    </row>
    <row r="64" spans="1:26" ht="16.5" customHeight="1">
      <c r="A64" s="665"/>
      <c r="B64" s="665"/>
      <c r="C64" s="665"/>
      <c r="D64" s="665"/>
      <c r="E64" s="740" t="s">
        <v>11595</v>
      </c>
      <c r="F64" s="665"/>
      <c r="G64" s="172">
        <v>3</v>
      </c>
      <c r="H64" s="120" t="s">
        <v>11597</v>
      </c>
      <c r="I64" s="120" t="s">
        <v>11585</v>
      </c>
      <c r="J64" s="83"/>
      <c r="K64" s="83"/>
      <c r="L64" s="665"/>
      <c r="M64" s="84"/>
      <c r="N64" s="1"/>
      <c r="O64" s="86" t="s">
        <v>380</v>
      </c>
      <c r="P64" s="86" t="s">
        <v>380</v>
      </c>
      <c r="Q64" s="86" t="s">
        <v>380</v>
      </c>
      <c r="R64" s="83"/>
      <c r="S64" s="86"/>
    </row>
    <row r="65" spans="1:19" ht="16.5" customHeight="1">
      <c r="A65" s="666"/>
      <c r="B65" s="666"/>
      <c r="C65" s="666"/>
      <c r="D65" s="666"/>
      <c r="E65" s="666"/>
      <c r="F65" s="666"/>
      <c r="G65" s="172">
        <v>4</v>
      </c>
      <c r="H65" s="120" t="s">
        <v>11602</v>
      </c>
      <c r="I65" s="120" t="s">
        <v>11592</v>
      </c>
      <c r="J65" s="83"/>
      <c r="K65" s="83"/>
      <c r="L65" s="666"/>
      <c r="M65" s="84"/>
      <c r="N65" s="1"/>
      <c r="O65" s="86" t="s">
        <v>380</v>
      </c>
      <c r="P65" s="86" t="s">
        <v>380</v>
      </c>
      <c r="Q65" s="86" t="s">
        <v>380</v>
      </c>
      <c r="R65" s="83"/>
      <c r="S65" s="86"/>
    </row>
    <row r="66" spans="1:19" ht="16.5" customHeight="1">
      <c r="A66" s="180"/>
      <c r="B66" s="180"/>
      <c r="C66" s="180"/>
      <c r="D66" s="180"/>
      <c r="E66" s="181"/>
      <c r="L66" s="180"/>
      <c r="M66" s="181"/>
      <c r="O66" s="180"/>
      <c r="P66" s="180"/>
      <c r="Q66" s="180"/>
      <c r="R66" s="180"/>
      <c r="S66" s="180"/>
    </row>
    <row r="67" spans="1:19" ht="16.5" customHeight="1">
      <c r="A67" s="180"/>
      <c r="B67" s="180"/>
      <c r="C67" s="180"/>
      <c r="D67" s="180"/>
      <c r="E67" s="181"/>
      <c r="L67" s="180"/>
      <c r="M67" s="181"/>
      <c r="O67" s="180"/>
      <c r="P67" s="180"/>
      <c r="Q67" s="180"/>
      <c r="R67" s="180"/>
      <c r="S67" s="180"/>
    </row>
    <row r="68" spans="1:19" ht="16.5" customHeight="1">
      <c r="A68" s="180"/>
      <c r="B68" s="180"/>
      <c r="C68" s="180"/>
      <c r="D68" s="180"/>
      <c r="E68" s="181"/>
      <c r="L68" s="180"/>
      <c r="M68" s="181"/>
      <c r="O68" s="180"/>
      <c r="P68" s="180"/>
      <c r="Q68" s="180"/>
      <c r="R68" s="180"/>
      <c r="S68" s="180"/>
    </row>
    <row r="69" spans="1:19" ht="16.5" customHeight="1">
      <c r="A69" s="180"/>
      <c r="B69" s="180"/>
      <c r="C69" s="180"/>
      <c r="D69" s="180"/>
      <c r="E69" s="181"/>
      <c r="L69" s="180"/>
      <c r="M69" s="181"/>
      <c r="O69" s="180"/>
      <c r="P69" s="180"/>
      <c r="Q69" s="180"/>
      <c r="R69" s="180"/>
      <c r="S69" s="180"/>
    </row>
    <row r="70" spans="1:19" ht="16.5" customHeight="1">
      <c r="A70" s="180"/>
      <c r="B70" s="180"/>
      <c r="C70" s="180"/>
      <c r="D70" s="180"/>
      <c r="E70" s="181"/>
      <c r="L70" s="180"/>
      <c r="M70" s="181"/>
      <c r="O70" s="180"/>
      <c r="P70" s="180"/>
      <c r="Q70" s="180"/>
      <c r="R70" s="180"/>
      <c r="S70" s="180"/>
    </row>
    <row r="71" spans="1:19" ht="16.5" customHeight="1">
      <c r="A71" s="180"/>
      <c r="B71" s="180"/>
      <c r="C71" s="180"/>
      <c r="D71" s="180"/>
      <c r="E71" s="181"/>
      <c r="L71" s="180"/>
      <c r="M71" s="181"/>
      <c r="O71" s="180"/>
      <c r="P71" s="180"/>
      <c r="Q71" s="180"/>
      <c r="R71" s="180"/>
      <c r="S71" s="180"/>
    </row>
    <row r="72" spans="1:19" ht="16.5" customHeight="1">
      <c r="A72" s="180"/>
      <c r="B72" s="180"/>
      <c r="C72" s="180"/>
      <c r="D72" s="180"/>
      <c r="E72" s="181"/>
      <c r="L72" s="180"/>
      <c r="M72" s="181"/>
      <c r="O72" s="180"/>
      <c r="P72" s="180"/>
      <c r="Q72" s="180"/>
      <c r="R72" s="180"/>
      <c r="S72" s="180"/>
    </row>
    <row r="73" spans="1:19" ht="16.5" customHeight="1">
      <c r="A73" s="180"/>
      <c r="B73" s="180"/>
      <c r="C73" s="180"/>
      <c r="D73" s="180"/>
      <c r="E73" s="181"/>
      <c r="L73" s="180"/>
      <c r="M73" s="181"/>
      <c r="O73" s="180"/>
      <c r="P73" s="180"/>
      <c r="Q73" s="180"/>
      <c r="R73" s="180"/>
      <c r="S73" s="180"/>
    </row>
    <row r="74" spans="1:19" ht="16.5" customHeight="1">
      <c r="A74" s="180"/>
      <c r="B74" s="180"/>
      <c r="C74" s="180"/>
      <c r="D74" s="180"/>
      <c r="E74" s="181"/>
      <c r="L74" s="180"/>
      <c r="M74" s="181"/>
      <c r="O74" s="180"/>
      <c r="P74" s="180"/>
      <c r="Q74" s="180"/>
      <c r="R74" s="180"/>
      <c r="S74" s="180"/>
    </row>
    <row r="75" spans="1:19" ht="16.5" customHeight="1">
      <c r="A75" s="180"/>
      <c r="B75" s="180"/>
      <c r="C75" s="180"/>
      <c r="D75" s="180"/>
      <c r="E75" s="181"/>
      <c r="L75" s="180"/>
      <c r="M75" s="181"/>
      <c r="O75" s="180"/>
      <c r="P75" s="180"/>
      <c r="Q75" s="180"/>
      <c r="R75" s="180"/>
      <c r="S75" s="180"/>
    </row>
    <row r="76" spans="1:19" ht="16.5" customHeight="1">
      <c r="A76" s="180"/>
      <c r="B76" s="180"/>
      <c r="C76" s="180"/>
      <c r="D76" s="180"/>
      <c r="E76" s="181"/>
      <c r="L76" s="180"/>
      <c r="M76" s="181"/>
      <c r="O76" s="180"/>
      <c r="P76" s="180"/>
      <c r="Q76" s="180"/>
      <c r="R76" s="180"/>
      <c r="S76" s="180"/>
    </row>
    <row r="77" spans="1:19" ht="16.5" customHeight="1">
      <c r="A77" s="180"/>
      <c r="B77" s="180"/>
      <c r="C77" s="180"/>
      <c r="D77" s="180"/>
      <c r="E77" s="181"/>
      <c r="L77" s="180"/>
      <c r="M77" s="181"/>
      <c r="O77" s="180"/>
      <c r="P77" s="180"/>
      <c r="Q77" s="180"/>
      <c r="R77" s="180"/>
      <c r="S77" s="180"/>
    </row>
    <row r="78" spans="1:19" ht="16.5" customHeight="1">
      <c r="A78" s="180"/>
      <c r="B78" s="180"/>
      <c r="C78" s="180"/>
      <c r="D78" s="180"/>
      <c r="E78" s="181"/>
      <c r="L78" s="180"/>
      <c r="M78" s="181"/>
      <c r="O78" s="180"/>
      <c r="P78" s="180"/>
      <c r="Q78" s="180"/>
      <c r="R78" s="180"/>
      <c r="S78" s="180"/>
    </row>
    <row r="79" spans="1:19" ht="16.5" customHeight="1">
      <c r="A79" s="180"/>
      <c r="B79" s="180"/>
      <c r="C79" s="180"/>
      <c r="D79" s="180"/>
      <c r="E79" s="181"/>
      <c r="L79" s="180"/>
      <c r="M79" s="181"/>
      <c r="O79" s="180"/>
      <c r="P79" s="180"/>
      <c r="Q79" s="180"/>
      <c r="R79" s="180"/>
      <c r="S79" s="180"/>
    </row>
    <row r="80" spans="1:19" ht="16.5" customHeight="1">
      <c r="A80" s="180"/>
      <c r="B80" s="180"/>
      <c r="C80" s="180"/>
      <c r="D80" s="180"/>
      <c r="E80" s="181"/>
      <c r="L80" s="180"/>
      <c r="M80" s="181"/>
      <c r="O80" s="180"/>
      <c r="P80" s="180"/>
      <c r="Q80" s="180"/>
      <c r="R80" s="180"/>
      <c r="S80" s="180"/>
    </row>
    <row r="81" spans="1:19" ht="16.5" customHeight="1">
      <c r="A81" s="180"/>
      <c r="B81" s="180"/>
      <c r="C81" s="180"/>
      <c r="D81" s="180"/>
      <c r="E81" s="181"/>
      <c r="L81" s="180"/>
      <c r="M81" s="181"/>
      <c r="O81" s="180"/>
      <c r="P81" s="180"/>
      <c r="Q81" s="180"/>
      <c r="R81" s="180"/>
      <c r="S81" s="180"/>
    </row>
    <row r="82" spans="1:19" ht="16.5" customHeight="1">
      <c r="A82" s="180"/>
      <c r="B82" s="180"/>
      <c r="C82" s="180"/>
      <c r="D82" s="180"/>
      <c r="E82" s="181"/>
      <c r="L82" s="180"/>
      <c r="M82" s="181"/>
      <c r="O82" s="180"/>
      <c r="P82" s="180"/>
      <c r="Q82" s="180"/>
      <c r="R82" s="180"/>
      <c r="S82" s="180"/>
    </row>
    <row r="83" spans="1:19" ht="16.5" customHeight="1">
      <c r="A83" s="180"/>
      <c r="B83" s="180"/>
      <c r="C83" s="180"/>
      <c r="D83" s="180"/>
      <c r="E83" s="181"/>
      <c r="L83" s="180"/>
      <c r="M83" s="181"/>
      <c r="O83" s="180"/>
      <c r="P83" s="180"/>
      <c r="Q83" s="180"/>
      <c r="R83" s="180"/>
      <c r="S83" s="180"/>
    </row>
    <row r="84" spans="1:19" ht="16.5" customHeight="1">
      <c r="A84" s="180"/>
      <c r="B84" s="180"/>
      <c r="C84" s="180"/>
      <c r="D84" s="180"/>
      <c r="E84" s="181"/>
      <c r="L84" s="180"/>
      <c r="M84" s="181"/>
      <c r="O84" s="180"/>
      <c r="P84" s="180"/>
      <c r="Q84" s="180"/>
      <c r="R84" s="180"/>
      <c r="S84" s="180"/>
    </row>
    <row r="85" spans="1:19" ht="16.5" customHeight="1">
      <c r="A85" s="180"/>
      <c r="B85" s="180"/>
      <c r="C85" s="180"/>
      <c r="D85" s="180"/>
      <c r="E85" s="181"/>
      <c r="L85" s="180"/>
      <c r="M85" s="181"/>
      <c r="O85" s="180"/>
      <c r="P85" s="180"/>
      <c r="Q85" s="180"/>
      <c r="R85" s="180"/>
      <c r="S85" s="180"/>
    </row>
    <row r="86" spans="1:19" ht="16.5" customHeight="1">
      <c r="A86" s="180"/>
      <c r="B86" s="180"/>
      <c r="C86" s="180"/>
      <c r="D86" s="180"/>
      <c r="E86" s="181"/>
      <c r="L86" s="180"/>
      <c r="M86" s="181"/>
      <c r="O86" s="180"/>
      <c r="P86" s="180"/>
      <c r="Q86" s="180"/>
      <c r="R86" s="180"/>
      <c r="S86" s="180"/>
    </row>
    <row r="87" spans="1:19" ht="16.5" customHeight="1">
      <c r="A87" s="180"/>
      <c r="B87" s="180"/>
      <c r="C87" s="180"/>
      <c r="D87" s="180"/>
      <c r="E87" s="181"/>
      <c r="L87" s="180"/>
      <c r="M87" s="181"/>
      <c r="O87" s="180"/>
      <c r="P87" s="180"/>
      <c r="Q87" s="180"/>
      <c r="R87" s="180"/>
      <c r="S87" s="180"/>
    </row>
    <row r="88" spans="1:19" ht="16.5" customHeight="1">
      <c r="A88" s="180"/>
      <c r="B88" s="180"/>
      <c r="C88" s="180"/>
      <c r="D88" s="180"/>
      <c r="E88" s="181"/>
      <c r="L88" s="180"/>
      <c r="M88" s="181"/>
      <c r="O88" s="180"/>
      <c r="P88" s="180"/>
      <c r="Q88" s="180"/>
      <c r="R88" s="180"/>
      <c r="S88" s="180"/>
    </row>
    <row r="89" spans="1:19" ht="16.5" customHeight="1">
      <c r="A89" s="180"/>
      <c r="B89" s="180"/>
      <c r="C89" s="180"/>
      <c r="D89" s="180"/>
      <c r="E89" s="181"/>
      <c r="L89" s="180"/>
      <c r="M89" s="181"/>
      <c r="O89" s="180"/>
      <c r="P89" s="180"/>
      <c r="Q89" s="180"/>
      <c r="R89" s="180"/>
      <c r="S89" s="180"/>
    </row>
    <row r="90" spans="1:19" ht="16.5" customHeight="1">
      <c r="A90" s="180"/>
      <c r="B90" s="180"/>
      <c r="C90" s="180"/>
      <c r="D90" s="180"/>
      <c r="E90" s="181"/>
      <c r="L90" s="180"/>
      <c r="M90" s="181"/>
      <c r="O90" s="180"/>
      <c r="P90" s="180"/>
      <c r="Q90" s="180"/>
      <c r="R90" s="180"/>
      <c r="S90" s="180"/>
    </row>
    <row r="91" spans="1:19" ht="16.5" customHeight="1">
      <c r="A91" s="180"/>
      <c r="B91" s="180"/>
      <c r="C91" s="180"/>
      <c r="D91" s="180"/>
      <c r="E91" s="181"/>
      <c r="L91" s="180"/>
      <c r="M91" s="181"/>
      <c r="O91" s="180"/>
      <c r="P91" s="180"/>
      <c r="Q91" s="180"/>
      <c r="R91" s="180"/>
      <c r="S91" s="180"/>
    </row>
    <row r="92" spans="1:19" ht="16.5" customHeight="1">
      <c r="A92" s="180"/>
      <c r="B92" s="180"/>
      <c r="C92" s="180"/>
      <c r="D92" s="180"/>
      <c r="E92" s="181"/>
      <c r="L92" s="180"/>
      <c r="M92" s="181"/>
      <c r="O92" s="180"/>
      <c r="P92" s="180"/>
      <c r="Q92" s="180"/>
      <c r="R92" s="180"/>
      <c r="S92" s="180"/>
    </row>
    <row r="93" spans="1:19" ht="16.5" customHeight="1">
      <c r="A93" s="180"/>
      <c r="B93" s="180"/>
      <c r="C93" s="180"/>
      <c r="D93" s="180"/>
      <c r="E93" s="181"/>
      <c r="L93" s="180"/>
      <c r="M93" s="181"/>
      <c r="O93" s="180"/>
      <c r="P93" s="180"/>
      <c r="Q93" s="180"/>
      <c r="R93" s="180"/>
      <c r="S93" s="180"/>
    </row>
    <row r="94" spans="1:19" ht="16.5" customHeight="1">
      <c r="A94" s="180"/>
      <c r="B94" s="180"/>
      <c r="C94" s="180"/>
      <c r="D94" s="180"/>
      <c r="E94" s="181"/>
      <c r="L94" s="180"/>
      <c r="M94" s="181"/>
      <c r="O94" s="180"/>
      <c r="P94" s="180"/>
      <c r="Q94" s="180"/>
      <c r="R94" s="180"/>
      <c r="S94" s="180"/>
    </row>
    <row r="95" spans="1:19" ht="16.5" customHeight="1">
      <c r="A95" s="180"/>
      <c r="B95" s="180"/>
      <c r="C95" s="180"/>
      <c r="D95" s="180"/>
      <c r="E95" s="181"/>
      <c r="L95" s="180"/>
      <c r="M95" s="181"/>
      <c r="O95" s="180"/>
      <c r="P95" s="180"/>
      <c r="Q95" s="180"/>
      <c r="R95" s="180"/>
      <c r="S95" s="180"/>
    </row>
    <row r="96" spans="1:19" ht="16.5" customHeight="1">
      <c r="A96" s="180"/>
      <c r="B96" s="180"/>
      <c r="C96" s="180"/>
      <c r="D96" s="180"/>
      <c r="E96" s="181"/>
      <c r="L96" s="180"/>
      <c r="M96" s="181"/>
      <c r="O96" s="180"/>
      <c r="P96" s="180"/>
      <c r="Q96" s="180"/>
      <c r="R96" s="180"/>
      <c r="S96" s="180"/>
    </row>
    <row r="97" spans="1:19" ht="16.5" customHeight="1">
      <c r="A97" s="180"/>
      <c r="B97" s="180"/>
      <c r="C97" s="180"/>
      <c r="D97" s="180"/>
      <c r="E97" s="181"/>
      <c r="L97" s="180"/>
      <c r="M97" s="181"/>
      <c r="O97" s="180"/>
      <c r="P97" s="180"/>
      <c r="Q97" s="180"/>
      <c r="R97" s="180"/>
      <c r="S97" s="180"/>
    </row>
    <row r="98" spans="1:19" ht="16.5" customHeight="1">
      <c r="A98" s="180"/>
      <c r="B98" s="180"/>
      <c r="C98" s="180"/>
      <c r="D98" s="180"/>
      <c r="E98" s="181"/>
      <c r="L98" s="180"/>
      <c r="M98" s="181"/>
      <c r="O98" s="180"/>
      <c r="P98" s="180"/>
      <c r="Q98" s="180"/>
      <c r="R98" s="180"/>
      <c r="S98" s="180"/>
    </row>
    <row r="99" spans="1:19" ht="16.5" customHeight="1">
      <c r="A99" s="180"/>
      <c r="B99" s="180"/>
      <c r="C99" s="180"/>
      <c r="D99" s="180"/>
      <c r="E99" s="181"/>
      <c r="L99" s="180"/>
      <c r="M99" s="181"/>
      <c r="O99" s="180"/>
      <c r="P99" s="180"/>
      <c r="Q99" s="180"/>
      <c r="R99" s="180"/>
      <c r="S99" s="180"/>
    </row>
    <row r="100" spans="1:19" ht="16.5" customHeight="1">
      <c r="A100" s="180"/>
      <c r="B100" s="180"/>
      <c r="C100" s="180"/>
      <c r="D100" s="180"/>
      <c r="E100" s="181"/>
      <c r="L100" s="180"/>
      <c r="M100" s="181"/>
      <c r="O100" s="180"/>
      <c r="P100" s="180"/>
      <c r="Q100" s="180"/>
      <c r="R100" s="180"/>
      <c r="S100" s="180"/>
    </row>
    <row r="101" spans="1:19" ht="16.5" customHeight="1">
      <c r="A101" s="180"/>
      <c r="B101" s="180"/>
      <c r="C101" s="180"/>
      <c r="D101" s="180"/>
      <c r="E101" s="181"/>
      <c r="L101" s="180"/>
      <c r="M101" s="181"/>
      <c r="O101" s="180"/>
      <c r="P101" s="180"/>
      <c r="Q101" s="180"/>
      <c r="R101" s="180"/>
      <c r="S101" s="180"/>
    </row>
    <row r="102" spans="1:19" ht="16.5" customHeight="1">
      <c r="A102" s="180"/>
      <c r="B102" s="180"/>
      <c r="C102" s="180"/>
      <c r="D102" s="180"/>
      <c r="E102" s="181"/>
      <c r="L102" s="180"/>
      <c r="M102" s="181"/>
      <c r="O102" s="180"/>
      <c r="P102" s="180"/>
      <c r="Q102" s="180"/>
      <c r="R102" s="180"/>
      <c r="S102" s="180"/>
    </row>
    <row r="103" spans="1:19" ht="16.5" customHeight="1">
      <c r="A103" s="180"/>
      <c r="B103" s="180"/>
      <c r="C103" s="180"/>
      <c r="D103" s="180"/>
      <c r="E103" s="181"/>
      <c r="L103" s="180"/>
      <c r="M103" s="181"/>
      <c r="O103" s="180"/>
      <c r="P103" s="180"/>
      <c r="Q103" s="180"/>
      <c r="R103" s="180"/>
      <c r="S103" s="180"/>
    </row>
    <row r="104" spans="1:19" ht="16.5" customHeight="1">
      <c r="A104" s="180"/>
      <c r="B104" s="180"/>
      <c r="C104" s="180"/>
      <c r="D104" s="180"/>
      <c r="E104" s="181"/>
      <c r="L104" s="180"/>
      <c r="M104" s="181"/>
      <c r="O104" s="180"/>
      <c r="P104" s="180"/>
      <c r="Q104" s="180"/>
      <c r="R104" s="180"/>
      <c r="S104" s="180"/>
    </row>
    <row r="105" spans="1:19" ht="16.5" customHeight="1">
      <c r="A105" s="180"/>
      <c r="B105" s="180"/>
      <c r="C105" s="180"/>
      <c r="D105" s="180"/>
      <c r="E105" s="181"/>
      <c r="L105" s="180"/>
      <c r="M105" s="181"/>
      <c r="O105" s="180"/>
      <c r="P105" s="180"/>
      <c r="Q105" s="180"/>
      <c r="R105" s="180"/>
      <c r="S105" s="180"/>
    </row>
    <row r="106" spans="1:19" ht="16.5" customHeight="1">
      <c r="A106" s="180"/>
      <c r="B106" s="180"/>
      <c r="C106" s="180"/>
      <c r="D106" s="180"/>
      <c r="E106" s="181"/>
      <c r="L106" s="180"/>
      <c r="M106" s="181"/>
      <c r="O106" s="180"/>
      <c r="P106" s="180"/>
      <c r="Q106" s="180"/>
      <c r="R106" s="180"/>
      <c r="S106" s="180"/>
    </row>
    <row r="107" spans="1:19" ht="16.5" customHeight="1">
      <c r="A107" s="180"/>
      <c r="B107" s="180"/>
      <c r="C107" s="180"/>
      <c r="D107" s="180"/>
      <c r="E107" s="181"/>
      <c r="L107" s="180"/>
      <c r="M107" s="181"/>
      <c r="O107" s="180"/>
      <c r="P107" s="180"/>
      <c r="Q107" s="180"/>
      <c r="R107" s="180"/>
      <c r="S107" s="180"/>
    </row>
    <row r="108" spans="1:19" ht="16.5" customHeight="1">
      <c r="A108" s="180"/>
      <c r="B108" s="180"/>
      <c r="C108" s="180"/>
      <c r="D108" s="180"/>
      <c r="E108" s="181"/>
      <c r="L108" s="180"/>
      <c r="M108" s="181"/>
      <c r="O108" s="180"/>
      <c r="P108" s="180"/>
      <c r="Q108" s="180"/>
      <c r="R108" s="180"/>
      <c r="S108" s="180"/>
    </row>
    <row r="109" spans="1:19" ht="16.5" customHeight="1">
      <c r="A109" s="180"/>
      <c r="B109" s="180"/>
      <c r="C109" s="180"/>
      <c r="D109" s="180"/>
      <c r="E109" s="181"/>
      <c r="L109" s="180"/>
      <c r="M109" s="181"/>
      <c r="O109" s="180"/>
      <c r="P109" s="180"/>
      <c r="Q109" s="180"/>
      <c r="R109" s="180"/>
      <c r="S109" s="180"/>
    </row>
    <row r="110" spans="1:19" ht="16.5" customHeight="1">
      <c r="A110" s="180"/>
      <c r="B110" s="180"/>
      <c r="C110" s="180"/>
      <c r="D110" s="180"/>
      <c r="E110" s="181"/>
      <c r="L110" s="180"/>
      <c r="M110" s="181"/>
      <c r="O110" s="180"/>
      <c r="P110" s="180"/>
      <c r="Q110" s="180"/>
      <c r="R110" s="180"/>
      <c r="S110" s="180"/>
    </row>
    <row r="111" spans="1:19" ht="16.5" customHeight="1">
      <c r="A111" s="180"/>
      <c r="B111" s="180"/>
      <c r="C111" s="180"/>
      <c r="D111" s="180"/>
      <c r="E111" s="181"/>
      <c r="L111" s="180"/>
      <c r="M111" s="181"/>
      <c r="O111" s="180"/>
      <c r="P111" s="180"/>
      <c r="Q111" s="180"/>
      <c r="R111" s="180"/>
      <c r="S111" s="180"/>
    </row>
    <row r="112" spans="1:19" ht="16.5" customHeight="1">
      <c r="A112" s="180"/>
      <c r="B112" s="180"/>
      <c r="C112" s="180"/>
      <c r="D112" s="180"/>
      <c r="E112" s="181"/>
      <c r="L112" s="180"/>
      <c r="M112" s="181"/>
      <c r="O112" s="180"/>
      <c r="P112" s="180"/>
      <c r="Q112" s="180"/>
      <c r="R112" s="180"/>
      <c r="S112" s="180"/>
    </row>
    <row r="113" spans="1:19" ht="16.5" customHeight="1">
      <c r="A113" s="180"/>
      <c r="B113" s="180"/>
      <c r="C113" s="180"/>
      <c r="D113" s="180"/>
      <c r="E113" s="181"/>
      <c r="L113" s="180"/>
      <c r="M113" s="181"/>
      <c r="O113" s="180"/>
      <c r="P113" s="180"/>
      <c r="Q113" s="180"/>
      <c r="R113" s="180"/>
      <c r="S113" s="180"/>
    </row>
    <row r="114" spans="1:19" ht="16.5" customHeight="1">
      <c r="A114" s="180"/>
      <c r="B114" s="180"/>
      <c r="C114" s="180"/>
      <c r="D114" s="180"/>
      <c r="E114" s="181"/>
      <c r="L114" s="180"/>
      <c r="M114" s="181"/>
      <c r="O114" s="180"/>
      <c r="P114" s="180"/>
      <c r="Q114" s="180"/>
      <c r="R114" s="180"/>
      <c r="S114" s="180"/>
    </row>
    <row r="115" spans="1:19" ht="16.5" customHeight="1">
      <c r="A115" s="180"/>
      <c r="B115" s="180"/>
      <c r="C115" s="180"/>
      <c r="D115" s="180"/>
      <c r="E115" s="181"/>
      <c r="L115" s="180"/>
      <c r="M115" s="181"/>
      <c r="O115" s="180"/>
      <c r="P115" s="180"/>
      <c r="Q115" s="180"/>
      <c r="R115" s="180"/>
      <c r="S115" s="180"/>
    </row>
    <row r="116" spans="1:19" ht="16.5" customHeight="1">
      <c r="A116" s="180"/>
      <c r="B116" s="180"/>
      <c r="C116" s="180"/>
      <c r="D116" s="180"/>
      <c r="E116" s="181"/>
      <c r="L116" s="180"/>
      <c r="M116" s="181"/>
      <c r="O116" s="180"/>
      <c r="P116" s="180"/>
      <c r="Q116" s="180"/>
      <c r="R116" s="180"/>
      <c r="S116" s="180"/>
    </row>
    <row r="117" spans="1:19" ht="16.5" customHeight="1">
      <c r="A117" s="180"/>
      <c r="B117" s="180"/>
      <c r="C117" s="180"/>
      <c r="D117" s="180"/>
      <c r="E117" s="181"/>
      <c r="L117" s="180"/>
      <c r="M117" s="181"/>
      <c r="O117" s="180"/>
      <c r="P117" s="180"/>
      <c r="Q117" s="180"/>
      <c r="R117" s="180"/>
      <c r="S117" s="180"/>
    </row>
    <row r="118" spans="1:19" ht="16.5" customHeight="1">
      <c r="A118" s="180"/>
      <c r="B118" s="180"/>
      <c r="C118" s="180"/>
      <c r="D118" s="180"/>
      <c r="E118" s="181"/>
      <c r="L118" s="180"/>
      <c r="M118" s="181"/>
      <c r="O118" s="180"/>
      <c r="P118" s="180"/>
      <c r="Q118" s="180"/>
      <c r="R118" s="180"/>
      <c r="S118" s="180"/>
    </row>
    <row r="119" spans="1:19" ht="16.5" customHeight="1">
      <c r="A119" s="180"/>
      <c r="B119" s="180"/>
      <c r="C119" s="180"/>
      <c r="D119" s="180"/>
      <c r="E119" s="181"/>
      <c r="L119" s="180"/>
      <c r="M119" s="181"/>
      <c r="O119" s="180"/>
      <c r="P119" s="180"/>
      <c r="Q119" s="180"/>
      <c r="R119" s="180"/>
      <c r="S119" s="180"/>
    </row>
    <row r="120" spans="1:19" ht="16.5" customHeight="1">
      <c r="A120" s="180"/>
      <c r="B120" s="180"/>
      <c r="C120" s="180"/>
      <c r="D120" s="180"/>
      <c r="E120" s="181"/>
      <c r="L120" s="180"/>
      <c r="M120" s="181"/>
      <c r="O120" s="180"/>
      <c r="P120" s="180"/>
      <c r="Q120" s="180"/>
      <c r="R120" s="180"/>
      <c r="S120" s="180"/>
    </row>
    <row r="121" spans="1:19" ht="16.5" customHeight="1">
      <c r="A121" s="180"/>
      <c r="B121" s="180"/>
      <c r="C121" s="180"/>
      <c r="D121" s="180"/>
      <c r="E121" s="181"/>
      <c r="L121" s="180"/>
      <c r="M121" s="181"/>
      <c r="O121" s="180"/>
      <c r="P121" s="180"/>
      <c r="Q121" s="180"/>
      <c r="R121" s="180"/>
      <c r="S121" s="180"/>
    </row>
    <row r="122" spans="1:19" ht="16.5" customHeight="1">
      <c r="A122" s="180"/>
      <c r="B122" s="180"/>
      <c r="C122" s="180"/>
      <c r="D122" s="180"/>
      <c r="E122" s="181"/>
      <c r="L122" s="180"/>
      <c r="M122" s="181"/>
      <c r="O122" s="180"/>
      <c r="P122" s="180"/>
      <c r="Q122" s="180"/>
      <c r="R122" s="180"/>
      <c r="S122" s="180"/>
    </row>
    <row r="123" spans="1:19" ht="16.5" customHeight="1">
      <c r="A123" s="180"/>
      <c r="B123" s="180"/>
      <c r="C123" s="180"/>
      <c r="D123" s="180"/>
      <c r="E123" s="181"/>
      <c r="L123" s="180"/>
      <c r="M123" s="181"/>
      <c r="O123" s="180"/>
      <c r="P123" s="180"/>
      <c r="Q123" s="180"/>
      <c r="R123" s="180"/>
      <c r="S123" s="180"/>
    </row>
    <row r="124" spans="1:19" ht="16.5" customHeight="1">
      <c r="A124" s="180"/>
      <c r="B124" s="180"/>
      <c r="C124" s="180"/>
      <c r="D124" s="180"/>
      <c r="E124" s="181"/>
      <c r="L124" s="180"/>
      <c r="M124" s="181"/>
      <c r="O124" s="180"/>
      <c r="P124" s="180"/>
      <c r="Q124" s="180"/>
      <c r="R124" s="180"/>
      <c r="S124" s="180"/>
    </row>
    <row r="125" spans="1:19" ht="16.5" customHeight="1">
      <c r="A125" s="180"/>
      <c r="B125" s="180"/>
      <c r="C125" s="180"/>
      <c r="D125" s="180"/>
      <c r="E125" s="181"/>
      <c r="L125" s="180"/>
      <c r="M125" s="181"/>
      <c r="O125" s="180"/>
      <c r="P125" s="180"/>
      <c r="Q125" s="180"/>
      <c r="R125" s="180"/>
      <c r="S125" s="180"/>
    </row>
    <row r="126" spans="1:19" ht="16.5" customHeight="1">
      <c r="A126" s="180"/>
      <c r="B126" s="180"/>
      <c r="C126" s="180"/>
      <c r="D126" s="180"/>
      <c r="E126" s="181"/>
      <c r="L126" s="180"/>
      <c r="M126" s="181"/>
      <c r="O126" s="180"/>
      <c r="P126" s="180"/>
      <c r="Q126" s="180"/>
      <c r="R126" s="180"/>
      <c r="S126" s="180"/>
    </row>
    <row r="127" spans="1:19" ht="16.5" customHeight="1">
      <c r="A127" s="180"/>
      <c r="B127" s="180"/>
      <c r="C127" s="180"/>
      <c r="D127" s="180"/>
      <c r="E127" s="181"/>
      <c r="L127" s="180"/>
      <c r="M127" s="181"/>
      <c r="O127" s="180"/>
      <c r="P127" s="180"/>
      <c r="Q127" s="180"/>
      <c r="R127" s="180"/>
      <c r="S127" s="180"/>
    </row>
    <row r="128" spans="1:19" ht="16.5" customHeight="1">
      <c r="A128" s="180"/>
      <c r="B128" s="180"/>
      <c r="C128" s="180"/>
      <c r="D128" s="180"/>
      <c r="E128" s="181"/>
      <c r="L128" s="180"/>
      <c r="M128" s="181"/>
      <c r="O128" s="180"/>
      <c r="P128" s="180"/>
      <c r="Q128" s="180"/>
      <c r="R128" s="180"/>
      <c r="S128" s="180"/>
    </row>
    <row r="129" spans="1:19" ht="16.5" customHeight="1">
      <c r="A129" s="180"/>
      <c r="B129" s="180"/>
      <c r="C129" s="180"/>
      <c r="D129" s="180"/>
      <c r="E129" s="181"/>
      <c r="L129" s="180"/>
      <c r="M129" s="181"/>
      <c r="O129" s="180"/>
      <c r="P129" s="180"/>
      <c r="Q129" s="180"/>
      <c r="R129" s="180"/>
      <c r="S129" s="180"/>
    </row>
    <row r="130" spans="1:19" ht="16.5" customHeight="1">
      <c r="A130" s="180"/>
      <c r="B130" s="180"/>
      <c r="C130" s="180"/>
      <c r="D130" s="180"/>
      <c r="E130" s="181"/>
      <c r="L130" s="180"/>
      <c r="M130" s="181"/>
      <c r="O130" s="180"/>
      <c r="P130" s="180"/>
      <c r="Q130" s="180"/>
      <c r="R130" s="180"/>
      <c r="S130" s="180"/>
    </row>
    <row r="131" spans="1:19" ht="16.5" customHeight="1">
      <c r="A131" s="180"/>
      <c r="B131" s="180"/>
      <c r="C131" s="180"/>
      <c r="D131" s="180"/>
      <c r="E131" s="181"/>
      <c r="L131" s="180"/>
      <c r="M131" s="181"/>
      <c r="O131" s="180"/>
      <c r="P131" s="180"/>
      <c r="Q131" s="180"/>
      <c r="R131" s="180"/>
      <c r="S131" s="180"/>
    </row>
    <row r="132" spans="1:19" ht="16.5" customHeight="1">
      <c r="A132" s="180"/>
      <c r="B132" s="180"/>
      <c r="C132" s="180"/>
      <c r="D132" s="180"/>
      <c r="E132" s="181"/>
      <c r="L132" s="180"/>
      <c r="M132" s="181"/>
      <c r="O132" s="180"/>
      <c r="P132" s="180"/>
      <c r="Q132" s="180"/>
      <c r="R132" s="180"/>
      <c r="S132" s="180"/>
    </row>
    <row r="133" spans="1:19" ht="16.5" customHeight="1">
      <c r="A133" s="180"/>
      <c r="B133" s="180"/>
      <c r="C133" s="180"/>
      <c r="D133" s="180"/>
      <c r="E133" s="181"/>
      <c r="L133" s="180"/>
      <c r="M133" s="181"/>
      <c r="O133" s="180"/>
      <c r="P133" s="180"/>
      <c r="Q133" s="180"/>
      <c r="R133" s="180"/>
      <c r="S133" s="180"/>
    </row>
    <row r="134" spans="1:19" ht="16.5" customHeight="1">
      <c r="A134" s="180"/>
      <c r="B134" s="180"/>
      <c r="C134" s="180"/>
      <c r="D134" s="180"/>
      <c r="E134" s="181"/>
      <c r="L134" s="180"/>
      <c r="M134" s="181"/>
      <c r="O134" s="180"/>
      <c r="P134" s="180"/>
      <c r="Q134" s="180"/>
      <c r="R134" s="180"/>
      <c r="S134" s="180"/>
    </row>
    <row r="135" spans="1:19" ht="16.5" customHeight="1">
      <c r="A135" s="180"/>
      <c r="B135" s="180"/>
      <c r="C135" s="180"/>
      <c r="D135" s="180"/>
      <c r="E135" s="181"/>
      <c r="L135" s="180"/>
      <c r="M135" s="181"/>
      <c r="O135" s="180"/>
      <c r="P135" s="180"/>
      <c r="Q135" s="180"/>
      <c r="R135" s="180"/>
      <c r="S135" s="180"/>
    </row>
    <row r="136" spans="1:19" ht="16.5" customHeight="1">
      <c r="A136" s="180"/>
      <c r="B136" s="180"/>
      <c r="C136" s="180"/>
      <c r="D136" s="180"/>
      <c r="E136" s="181"/>
      <c r="L136" s="180"/>
      <c r="M136" s="181"/>
      <c r="O136" s="180"/>
      <c r="P136" s="180"/>
      <c r="Q136" s="180"/>
      <c r="R136" s="180"/>
      <c r="S136" s="180"/>
    </row>
    <row r="137" spans="1:19" ht="16.5" customHeight="1">
      <c r="A137" s="180"/>
      <c r="B137" s="180"/>
      <c r="C137" s="180"/>
      <c r="D137" s="180"/>
      <c r="E137" s="181"/>
      <c r="L137" s="180"/>
      <c r="M137" s="181"/>
      <c r="O137" s="180"/>
      <c r="P137" s="180"/>
      <c r="Q137" s="180"/>
      <c r="R137" s="180"/>
      <c r="S137" s="180"/>
    </row>
    <row r="138" spans="1:19" ht="16.5" customHeight="1">
      <c r="A138" s="180"/>
      <c r="B138" s="180"/>
      <c r="C138" s="180"/>
      <c r="D138" s="180"/>
      <c r="E138" s="181"/>
      <c r="L138" s="180"/>
      <c r="M138" s="181"/>
      <c r="O138" s="180"/>
      <c r="P138" s="180"/>
      <c r="Q138" s="180"/>
      <c r="R138" s="180"/>
      <c r="S138" s="180"/>
    </row>
    <row r="139" spans="1:19" ht="16.5" customHeight="1">
      <c r="A139" s="180"/>
      <c r="B139" s="180"/>
      <c r="C139" s="180"/>
      <c r="D139" s="180"/>
      <c r="E139" s="181"/>
      <c r="L139" s="180"/>
      <c r="M139" s="181"/>
      <c r="O139" s="180"/>
      <c r="P139" s="180"/>
      <c r="Q139" s="180"/>
      <c r="R139" s="180"/>
      <c r="S139" s="180"/>
    </row>
    <row r="140" spans="1:19" ht="16.5" customHeight="1">
      <c r="A140" s="180"/>
      <c r="B140" s="180"/>
      <c r="C140" s="180"/>
      <c r="D140" s="180"/>
      <c r="E140" s="181"/>
      <c r="L140" s="180"/>
      <c r="M140" s="181"/>
      <c r="O140" s="180"/>
      <c r="P140" s="180"/>
      <c r="Q140" s="180"/>
      <c r="R140" s="180"/>
      <c r="S140" s="180"/>
    </row>
    <row r="141" spans="1:19" ht="16.5" customHeight="1">
      <c r="A141" s="180"/>
      <c r="B141" s="180"/>
      <c r="C141" s="180"/>
      <c r="D141" s="180"/>
      <c r="E141" s="181"/>
      <c r="L141" s="180"/>
      <c r="M141" s="181"/>
      <c r="O141" s="180"/>
      <c r="P141" s="180"/>
      <c r="Q141" s="180"/>
      <c r="R141" s="180"/>
      <c r="S141" s="180"/>
    </row>
    <row r="142" spans="1:19" ht="16.5" customHeight="1">
      <c r="A142" s="180"/>
      <c r="B142" s="180"/>
      <c r="C142" s="180"/>
      <c r="D142" s="180"/>
      <c r="E142" s="181"/>
      <c r="L142" s="180"/>
      <c r="M142" s="181"/>
      <c r="O142" s="180"/>
      <c r="P142" s="180"/>
      <c r="Q142" s="180"/>
      <c r="R142" s="180"/>
      <c r="S142" s="180"/>
    </row>
    <row r="143" spans="1:19" ht="16.5" customHeight="1">
      <c r="A143" s="180"/>
      <c r="B143" s="180"/>
      <c r="C143" s="180"/>
      <c r="D143" s="180"/>
      <c r="E143" s="181"/>
      <c r="L143" s="180"/>
      <c r="M143" s="181"/>
      <c r="O143" s="180"/>
      <c r="P143" s="180"/>
      <c r="Q143" s="180"/>
      <c r="R143" s="180"/>
      <c r="S143" s="180"/>
    </row>
    <row r="144" spans="1:19" ht="16.5" customHeight="1">
      <c r="A144" s="180"/>
      <c r="B144" s="180"/>
      <c r="C144" s="180"/>
      <c r="D144" s="180"/>
      <c r="E144" s="181"/>
      <c r="L144" s="180"/>
      <c r="M144" s="181"/>
      <c r="O144" s="180"/>
      <c r="P144" s="180"/>
      <c r="Q144" s="180"/>
      <c r="R144" s="180"/>
      <c r="S144" s="180"/>
    </row>
    <row r="145" spans="1:19" ht="16.5" customHeight="1">
      <c r="A145" s="180"/>
      <c r="B145" s="180"/>
      <c r="C145" s="180"/>
      <c r="D145" s="180"/>
      <c r="E145" s="181"/>
      <c r="L145" s="180"/>
      <c r="M145" s="181"/>
      <c r="O145" s="180"/>
      <c r="P145" s="180"/>
      <c r="Q145" s="180"/>
      <c r="R145" s="180"/>
      <c r="S145" s="180"/>
    </row>
    <row r="146" spans="1:19" ht="16.5" customHeight="1">
      <c r="A146" s="180"/>
      <c r="B146" s="180"/>
      <c r="C146" s="180"/>
      <c r="D146" s="180"/>
      <c r="E146" s="181"/>
      <c r="L146" s="180"/>
      <c r="M146" s="181"/>
      <c r="O146" s="180"/>
      <c r="P146" s="180"/>
      <c r="Q146" s="180"/>
      <c r="R146" s="180"/>
      <c r="S146" s="180"/>
    </row>
    <row r="147" spans="1:19" ht="16.5" customHeight="1">
      <c r="A147" s="180"/>
      <c r="B147" s="180"/>
      <c r="C147" s="180"/>
      <c r="D147" s="180"/>
      <c r="E147" s="181"/>
      <c r="L147" s="180"/>
      <c r="M147" s="181"/>
      <c r="O147" s="180"/>
      <c r="P147" s="180"/>
      <c r="Q147" s="180"/>
      <c r="R147" s="180"/>
      <c r="S147" s="180"/>
    </row>
    <row r="148" spans="1:19" ht="16.5" customHeight="1">
      <c r="A148" s="180"/>
      <c r="B148" s="180"/>
      <c r="C148" s="180"/>
      <c r="D148" s="180"/>
      <c r="E148" s="181"/>
      <c r="L148" s="180"/>
      <c r="M148" s="181"/>
      <c r="O148" s="180"/>
      <c r="P148" s="180"/>
      <c r="Q148" s="180"/>
      <c r="R148" s="180"/>
      <c r="S148" s="180"/>
    </row>
    <row r="149" spans="1:19" ht="16.5" customHeight="1">
      <c r="A149" s="180"/>
      <c r="B149" s="180"/>
      <c r="C149" s="180"/>
      <c r="D149" s="180"/>
      <c r="E149" s="181"/>
      <c r="L149" s="180"/>
      <c r="M149" s="181"/>
      <c r="O149" s="180"/>
      <c r="P149" s="180"/>
      <c r="Q149" s="180"/>
      <c r="R149" s="180"/>
      <c r="S149" s="180"/>
    </row>
    <row r="150" spans="1:19" ht="16.5" customHeight="1">
      <c r="A150" s="180"/>
      <c r="B150" s="180"/>
      <c r="C150" s="180"/>
      <c r="D150" s="180"/>
      <c r="E150" s="181"/>
      <c r="L150" s="180"/>
      <c r="M150" s="181"/>
      <c r="O150" s="180"/>
      <c r="P150" s="180"/>
      <c r="Q150" s="180"/>
      <c r="R150" s="180"/>
      <c r="S150" s="180"/>
    </row>
    <row r="151" spans="1:19" ht="16.5" customHeight="1">
      <c r="A151" s="180"/>
      <c r="B151" s="180"/>
      <c r="C151" s="180"/>
      <c r="D151" s="180"/>
      <c r="E151" s="181"/>
      <c r="L151" s="180"/>
      <c r="M151" s="181"/>
      <c r="O151" s="180"/>
      <c r="P151" s="180"/>
      <c r="Q151" s="180"/>
      <c r="R151" s="180"/>
      <c r="S151" s="180"/>
    </row>
    <row r="152" spans="1:19" ht="16.5" customHeight="1">
      <c r="A152" s="180"/>
      <c r="B152" s="180"/>
      <c r="C152" s="180"/>
      <c r="D152" s="180"/>
      <c r="E152" s="181"/>
      <c r="L152" s="180"/>
      <c r="M152" s="181"/>
      <c r="O152" s="180"/>
      <c r="P152" s="180"/>
      <c r="Q152" s="180"/>
      <c r="R152" s="180"/>
      <c r="S152" s="180"/>
    </row>
    <row r="153" spans="1:19" ht="16.5" customHeight="1">
      <c r="A153" s="180"/>
      <c r="B153" s="180"/>
      <c r="C153" s="180"/>
      <c r="D153" s="180"/>
      <c r="E153" s="181"/>
      <c r="L153" s="180"/>
      <c r="M153" s="181"/>
      <c r="O153" s="180"/>
      <c r="P153" s="180"/>
      <c r="Q153" s="180"/>
      <c r="R153" s="180"/>
      <c r="S153" s="180"/>
    </row>
    <row r="154" spans="1:19" ht="16.5" customHeight="1">
      <c r="A154" s="180"/>
      <c r="B154" s="180"/>
      <c r="C154" s="180"/>
      <c r="D154" s="180"/>
      <c r="E154" s="181"/>
      <c r="L154" s="180"/>
      <c r="M154" s="181"/>
      <c r="O154" s="180"/>
      <c r="P154" s="180"/>
      <c r="Q154" s="180"/>
      <c r="R154" s="180"/>
      <c r="S154" s="180"/>
    </row>
    <row r="155" spans="1:19" ht="16.5" customHeight="1">
      <c r="A155" s="180"/>
      <c r="B155" s="180"/>
      <c r="C155" s="180"/>
      <c r="D155" s="180"/>
      <c r="E155" s="181"/>
      <c r="L155" s="180"/>
      <c r="M155" s="181"/>
      <c r="O155" s="180"/>
      <c r="P155" s="180"/>
      <c r="Q155" s="180"/>
      <c r="R155" s="180"/>
      <c r="S155" s="180"/>
    </row>
    <row r="156" spans="1:19" ht="16.5" customHeight="1">
      <c r="A156" s="180"/>
      <c r="B156" s="180"/>
      <c r="C156" s="180"/>
      <c r="D156" s="180"/>
      <c r="E156" s="181"/>
      <c r="L156" s="180"/>
      <c r="M156" s="181"/>
      <c r="O156" s="180"/>
      <c r="P156" s="180"/>
      <c r="Q156" s="180"/>
      <c r="R156" s="180"/>
      <c r="S156" s="180"/>
    </row>
    <row r="157" spans="1:19" ht="16.5" customHeight="1">
      <c r="A157" s="180"/>
      <c r="B157" s="180"/>
      <c r="C157" s="180"/>
      <c r="D157" s="180"/>
      <c r="E157" s="181"/>
      <c r="L157" s="180"/>
      <c r="M157" s="181"/>
      <c r="O157" s="180"/>
      <c r="P157" s="180"/>
      <c r="Q157" s="180"/>
      <c r="R157" s="180"/>
      <c r="S157" s="180"/>
    </row>
    <row r="158" spans="1:19" ht="16.5" customHeight="1">
      <c r="A158" s="180"/>
      <c r="B158" s="180"/>
      <c r="C158" s="180"/>
      <c r="D158" s="180"/>
      <c r="E158" s="181"/>
      <c r="L158" s="180"/>
      <c r="M158" s="181"/>
      <c r="O158" s="180"/>
      <c r="P158" s="180"/>
      <c r="Q158" s="180"/>
      <c r="R158" s="180"/>
      <c r="S158" s="180"/>
    </row>
    <row r="159" spans="1:19" ht="16.5" customHeight="1">
      <c r="A159" s="180"/>
      <c r="B159" s="180"/>
      <c r="C159" s="180"/>
      <c r="D159" s="180"/>
      <c r="E159" s="181"/>
      <c r="L159" s="180"/>
      <c r="M159" s="181"/>
      <c r="O159" s="180"/>
      <c r="P159" s="180"/>
      <c r="Q159" s="180"/>
      <c r="R159" s="180"/>
      <c r="S159" s="180"/>
    </row>
    <row r="160" spans="1:19" ht="16.5" customHeight="1">
      <c r="A160" s="180"/>
      <c r="B160" s="180"/>
      <c r="C160" s="180"/>
      <c r="D160" s="180"/>
      <c r="E160" s="181"/>
      <c r="L160" s="180"/>
      <c r="M160" s="181"/>
      <c r="O160" s="180"/>
      <c r="P160" s="180"/>
      <c r="Q160" s="180"/>
      <c r="R160" s="180"/>
      <c r="S160" s="180"/>
    </row>
    <row r="161" spans="1:19" ht="16.5" customHeight="1">
      <c r="A161" s="180"/>
      <c r="B161" s="180"/>
      <c r="C161" s="180"/>
      <c r="D161" s="180"/>
      <c r="E161" s="181"/>
      <c r="L161" s="180"/>
      <c r="M161" s="181"/>
      <c r="O161" s="180"/>
      <c r="P161" s="180"/>
      <c r="Q161" s="180"/>
      <c r="R161" s="180"/>
      <c r="S161" s="180"/>
    </row>
    <row r="162" spans="1:19" ht="16.5" customHeight="1">
      <c r="A162" s="180"/>
      <c r="B162" s="180"/>
      <c r="C162" s="180"/>
      <c r="D162" s="180"/>
      <c r="E162" s="181"/>
      <c r="L162" s="180"/>
      <c r="M162" s="181"/>
      <c r="O162" s="180"/>
      <c r="P162" s="180"/>
      <c r="Q162" s="180"/>
      <c r="R162" s="180"/>
      <c r="S162" s="180"/>
    </row>
    <row r="163" spans="1:19" ht="16.5" customHeight="1">
      <c r="A163" s="180"/>
      <c r="B163" s="180"/>
      <c r="C163" s="180"/>
      <c r="D163" s="180"/>
      <c r="E163" s="181"/>
      <c r="L163" s="180"/>
      <c r="M163" s="181"/>
      <c r="O163" s="180"/>
      <c r="P163" s="180"/>
      <c r="Q163" s="180"/>
      <c r="R163" s="180"/>
      <c r="S163" s="180"/>
    </row>
    <row r="164" spans="1:19" ht="16.5" customHeight="1">
      <c r="A164" s="180"/>
      <c r="B164" s="180"/>
      <c r="C164" s="180"/>
      <c r="D164" s="180"/>
      <c r="E164" s="181"/>
      <c r="L164" s="180"/>
      <c r="M164" s="181"/>
      <c r="O164" s="180"/>
      <c r="P164" s="180"/>
      <c r="Q164" s="180"/>
      <c r="R164" s="180"/>
      <c r="S164" s="180"/>
    </row>
    <row r="165" spans="1:19" ht="16.5" customHeight="1">
      <c r="A165" s="180"/>
      <c r="B165" s="180"/>
      <c r="C165" s="180"/>
      <c r="D165" s="180"/>
      <c r="E165" s="181"/>
      <c r="L165" s="180"/>
      <c r="M165" s="181"/>
      <c r="O165" s="180"/>
      <c r="P165" s="180"/>
      <c r="Q165" s="180"/>
      <c r="R165" s="180"/>
      <c r="S165" s="180"/>
    </row>
    <row r="166" spans="1:19" ht="16.5" customHeight="1">
      <c r="A166" s="180"/>
      <c r="B166" s="180"/>
      <c r="C166" s="180"/>
      <c r="D166" s="180"/>
      <c r="E166" s="181"/>
      <c r="L166" s="180"/>
      <c r="M166" s="181"/>
      <c r="O166" s="180"/>
      <c r="P166" s="180"/>
      <c r="Q166" s="180"/>
      <c r="R166" s="180"/>
      <c r="S166" s="180"/>
    </row>
    <row r="167" spans="1:19" ht="16.5" customHeight="1">
      <c r="A167" s="180"/>
      <c r="B167" s="180"/>
      <c r="C167" s="180"/>
      <c r="D167" s="180"/>
      <c r="E167" s="181"/>
      <c r="L167" s="180"/>
      <c r="M167" s="181"/>
      <c r="O167" s="180"/>
      <c r="P167" s="180"/>
      <c r="Q167" s="180"/>
      <c r="R167" s="180"/>
      <c r="S167" s="180"/>
    </row>
    <row r="168" spans="1:19" ht="16.5" customHeight="1">
      <c r="A168" s="180"/>
      <c r="B168" s="180"/>
      <c r="C168" s="180"/>
      <c r="D168" s="180"/>
      <c r="E168" s="181"/>
      <c r="L168" s="180"/>
      <c r="M168" s="181"/>
      <c r="O168" s="180"/>
      <c r="P168" s="180"/>
      <c r="Q168" s="180"/>
      <c r="R168" s="180"/>
      <c r="S168" s="180"/>
    </row>
    <row r="169" spans="1:19" ht="16.5" customHeight="1">
      <c r="A169" s="180"/>
      <c r="B169" s="180"/>
      <c r="C169" s="180"/>
      <c r="D169" s="180"/>
      <c r="E169" s="181"/>
      <c r="L169" s="180"/>
      <c r="M169" s="181"/>
      <c r="O169" s="180"/>
      <c r="P169" s="180"/>
      <c r="Q169" s="180"/>
      <c r="R169" s="180"/>
      <c r="S169" s="180"/>
    </row>
    <row r="170" spans="1:19" ht="16.5" customHeight="1">
      <c r="A170" s="180"/>
      <c r="B170" s="180"/>
      <c r="C170" s="180"/>
      <c r="D170" s="180"/>
      <c r="E170" s="181"/>
      <c r="L170" s="180"/>
      <c r="M170" s="181"/>
      <c r="O170" s="180"/>
      <c r="P170" s="180"/>
      <c r="Q170" s="180"/>
      <c r="R170" s="180"/>
      <c r="S170" s="180"/>
    </row>
    <row r="171" spans="1:19" ht="16.5" customHeight="1">
      <c r="A171" s="180"/>
      <c r="B171" s="180"/>
      <c r="C171" s="180"/>
      <c r="D171" s="180"/>
      <c r="E171" s="181"/>
      <c r="L171" s="180"/>
      <c r="M171" s="181"/>
      <c r="O171" s="180"/>
      <c r="P171" s="180"/>
      <c r="Q171" s="180"/>
      <c r="R171" s="180"/>
      <c r="S171" s="180"/>
    </row>
    <row r="172" spans="1:19" ht="16.5" customHeight="1">
      <c r="A172" s="180"/>
      <c r="B172" s="180"/>
      <c r="C172" s="180"/>
      <c r="D172" s="180"/>
      <c r="E172" s="181"/>
      <c r="L172" s="180"/>
      <c r="M172" s="181"/>
      <c r="O172" s="180"/>
      <c r="P172" s="180"/>
      <c r="Q172" s="180"/>
      <c r="R172" s="180"/>
      <c r="S172" s="180"/>
    </row>
    <row r="173" spans="1:19" ht="16.5" customHeight="1">
      <c r="A173" s="180"/>
      <c r="B173" s="180"/>
      <c r="C173" s="180"/>
      <c r="D173" s="180"/>
      <c r="E173" s="181"/>
      <c r="L173" s="180"/>
      <c r="M173" s="181"/>
      <c r="O173" s="180"/>
      <c r="P173" s="180"/>
      <c r="Q173" s="180"/>
      <c r="R173" s="180"/>
      <c r="S173" s="180"/>
    </row>
    <row r="174" spans="1:19" ht="16.5" customHeight="1">
      <c r="A174" s="180"/>
      <c r="B174" s="180"/>
      <c r="C174" s="180"/>
      <c r="D174" s="180"/>
      <c r="E174" s="181"/>
      <c r="L174" s="180"/>
      <c r="M174" s="181"/>
      <c r="O174" s="180"/>
      <c r="P174" s="180"/>
      <c r="Q174" s="180"/>
      <c r="R174" s="180"/>
      <c r="S174" s="180"/>
    </row>
    <row r="175" spans="1:19" ht="16.5" customHeight="1">
      <c r="A175" s="180"/>
      <c r="B175" s="180"/>
      <c r="C175" s="180"/>
      <c r="D175" s="180"/>
      <c r="E175" s="181"/>
      <c r="L175" s="180"/>
      <c r="M175" s="181"/>
      <c r="O175" s="180"/>
      <c r="P175" s="180"/>
      <c r="Q175" s="180"/>
      <c r="R175" s="180"/>
      <c r="S175" s="180"/>
    </row>
    <row r="176" spans="1:19" ht="16.5" customHeight="1">
      <c r="A176" s="180"/>
      <c r="B176" s="180"/>
      <c r="C176" s="180"/>
      <c r="D176" s="180"/>
      <c r="E176" s="181"/>
      <c r="L176" s="180"/>
      <c r="M176" s="181"/>
      <c r="O176" s="180"/>
      <c r="P176" s="180"/>
      <c r="Q176" s="180"/>
      <c r="R176" s="180"/>
      <c r="S176" s="180"/>
    </row>
    <row r="177" spans="1:19" ht="16.5" customHeight="1">
      <c r="A177" s="180"/>
      <c r="B177" s="180"/>
      <c r="C177" s="180"/>
      <c r="D177" s="180"/>
      <c r="E177" s="181"/>
      <c r="L177" s="180"/>
      <c r="M177" s="181"/>
      <c r="O177" s="180"/>
      <c r="P177" s="180"/>
      <c r="Q177" s="180"/>
      <c r="R177" s="180"/>
      <c r="S177" s="180"/>
    </row>
    <row r="178" spans="1:19" ht="16.5" customHeight="1">
      <c r="A178" s="180"/>
      <c r="B178" s="180"/>
      <c r="C178" s="180"/>
      <c r="D178" s="180"/>
      <c r="E178" s="181"/>
      <c r="L178" s="180"/>
      <c r="M178" s="181"/>
      <c r="O178" s="180"/>
      <c r="P178" s="180"/>
      <c r="Q178" s="180"/>
      <c r="R178" s="180"/>
      <c r="S178" s="180"/>
    </row>
    <row r="179" spans="1:19" ht="16.5" customHeight="1">
      <c r="A179" s="180"/>
      <c r="B179" s="180"/>
      <c r="C179" s="180"/>
      <c r="D179" s="180"/>
      <c r="E179" s="181"/>
      <c r="L179" s="180"/>
      <c r="M179" s="181"/>
      <c r="O179" s="180"/>
      <c r="P179" s="180"/>
      <c r="Q179" s="180"/>
      <c r="R179" s="180"/>
      <c r="S179" s="180"/>
    </row>
    <row r="180" spans="1:19" ht="16.5" customHeight="1">
      <c r="A180" s="180"/>
      <c r="B180" s="180"/>
      <c r="C180" s="180"/>
      <c r="D180" s="180"/>
      <c r="E180" s="181"/>
      <c r="L180" s="180"/>
      <c r="M180" s="181"/>
      <c r="O180" s="180"/>
      <c r="P180" s="180"/>
      <c r="Q180" s="180"/>
      <c r="R180" s="180"/>
      <c r="S180" s="180"/>
    </row>
    <row r="181" spans="1:19" ht="16.5" customHeight="1">
      <c r="A181" s="180"/>
      <c r="B181" s="180"/>
      <c r="C181" s="180"/>
      <c r="D181" s="180"/>
      <c r="E181" s="181"/>
      <c r="L181" s="180"/>
      <c r="M181" s="181"/>
      <c r="O181" s="180"/>
      <c r="P181" s="180"/>
      <c r="Q181" s="180"/>
      <c r="R181" s="180"/>
      <c r="S181" s="180"/>
    </row>
    <row r="182" spans="1:19" ht="16.5" customHeight="1">
      <c r="A182" s="180"/>
      <c r="B182" s="180"/>
      <c r="C182" s="180"/>
      <c r="D182" s="180"/>
      <c r="E182" s="181"/>
      <c r="L182" s="180"/>
      <c r="M182" s="181"/>
      <c r="O182" s="180"/>
      <c r="P182" s="180"/>
      <c r="Q182" s="180"/>
      <c r="R182" s="180"/>
      <c r="S182" s="180"/>
    </row>
    <row r="183" spans="1:19" ht="16.5" customHeight="1">
      <c r="A183" s="180"/>
      <c r="B183" s="180"/>
      <c r="C183" s="180"/>
      <c r="D183" s="180"/>
      <c r="E183" s="181"/>
      <c r="L183" s="180"/>
      <c r="M183" s="181"/>
      <c r="O183" s="180"/>
      <c r="P183" s="180"/>
      <c r="Q183" s="180"/>
      <c r="R183" s="180"/>
      <c r="S183" s="180"/>
    </row>
    <row r="184" spans="1:19" ht="16.5" customHeight="1">
      <c r="A184" s="180"/>
      <c r="B184" s="180"/>
      <c r="C184" s="180"/>
      <c r="D184" s="180"/>
      <c r="E184" s="181"/>
      <c r="L184" s="180"/>
      <c r="M184" s="181"/>
      <c r="O184" s="180"/>
      <c r="P184" s="180"/>
      <c r="Q184" s="180"/>
      <c r="R184" s="180"/>
      <c r="S184" s="180"/>
    </row>
    <row r="185" spans="1:19" ht="16.5" customHeight="1">
      <c r="A185" s="180"/>
      <c r="B185" s="180"/>
      <c r="C185" s="180"/>
      <c r="D185" s="180"/>
      <c r="E185" s="181"/>
      <c r="L185" s="180"/>
      <c r="M185" s="181"/>
      <c r="O185" s="180"/>
      <c r="P185" s="180"/>
      <c r="Q185" s="180"/>
      <c r="R185" s="180"/>
      <c r="S185" s="180"/>
    </row>
    <row r="186" spans="1:19" ht="16.5" customHeight="1">
      <c r="A186" s="180"/>
      <c r="B186" s="180"/>
      <c r="C186" s="180"/>
      <c r="D186" s="180"/>
      <c r="E186" s="181"/>
      <c r="L186" s="180"/>
      <c r="M186" s="181"/>
      <c r="O186" s="180"/>
      <c r="P186" s="180"/>
      <c r="Q186" s="180"/>
      <c r="R186" s="180"/>
      <c r="S186" s="180"/>
    </row>
    <row r="187" spans="1:19" ht="16.5" customHeight="1">
      <c r="A187" s="180"/>
      <c r="B187" s="180"/>
      <c r="C187" s="180"/>
      <c r="D187" s="180"/>
      <c r="E187" s="181"/>
      <c r="L187" s="180"/>
      <c r="M187" s="181"/>
      <c r="O187" s="180"/>
      <c r="P187" s="180"/>
      <c r="Q187" s="180"/>
      <c r="R187" s="180"/>
      <c r="S187" s="180"/>
    </row>
    <row r="188" spans="1:19" ht="16.5" customHeight="1">
      <c r="A188" s="180"/>
      <c r="B188" s="180"/>
      <c r="C188" s="180"/>
      <c r="D188" s="180"/>
      <c r="E188" s="181"/>
      <c r="L188" s="180"/>
      <c r="M188" s="181"/>
      <c r="O188" s="180"/>
      <c r="P188" s="180"/>
      <c r="Q188" s="180"/>
      <c r="R188" s="180"/>
      <c r="S188" s="180"/>
    </row>
    <row r="189" spans="1:19" ht="16.5" customHeight="1">
      <c r="A189" s="180"/>
      <c r="B189" s="180"/>
      <c r="C189" s="180"/>
      <c r="D189" s="180"/>
      <c r="E189" s="181"/>
      <c r="L189" s="180"/>
      <c r="M189" s="181"/>
      <c r="O189" s="180"/>
      <c r="P189" s="180"/>
      <c r="Q189" s="180"/>
      <c r="R189" s="180"/>
      <c r="S189" s="180"/>
    </row>
    <row r="190" spans="1:19" ht="16.5" customHeight="1">
      <c r="A190" s="180"/>
      <c r="B190" s="180"/>
      <c r="C190" s="180"/>
      <c r="D190" s="180"/>
      <c r="E190" s="181"/>
      <c r="L190" s="180"/>
      <c r="M190" s="181"/>
      <c r="O190" s="180"/>
      <c r="P190" s="180"/>
      <c r="Q190" s="180"/>
      <c r="R190" s="180"/>
      <c r="S190" s="180"/>
    </row>
    <row r="191" spans="1:19" ht="16.5" customHeight="1">
      <c r="A191" s="180"/>
      <c r="B191" s="180"/>
      <c r="C191" s="180"/>
      <c r="D191" s="180"/>
      <c r="E191" s="181"/>
      <c r="L191" s="180"/>
      <c r="M191" s="181"/>
      <c r="O191" s="180"/>
      <c r="P191" s="180"/>
      <c r="Q191" s="180"/>
      <c r="R191" s="180"/>
      <c r="S191" s="180"/>
    </row>
    <row r="192" spans="1:19" ht="16.5" customHeight="1">
      <c r="A192" s="180"/>
      <c r="B192" s="180"/>
      <c r="C192" s="180"/>
      <c r="D192" s="180"/>
      <c r="E192" s="181"/>
      <c r="L192" s="180"/>
      <c r="M192" s="181"/>
      <c r="O192" s="180"/>
      <c r="P192" s="180"/>
      <c r="Q192" s="180"/>
      <c r="R192" s="180"/>
      <c r="S192" s="180"/>
    </row>
    <row r="193" spans="1:19" ht="16.5" customHeight="1">
      <c r="A193" s="180"/>
      <c r="B193" s="180"/>
      <c r="C193" s="180"/>
      <c r="D193" s="180"/>
      <c r="E193" s="181"/>
      <c r="L193" s="180"/>
      <c r="M193" s="181"/>
      <c r="O193" s="180"/>
      <c r="P193" s="180"/>
      <c r="Q193" s="180"/>
      <c r="R193" s="180"/>
      <c r="S193" s="180"/>
    </row>
    <row r="194" spans="1:19" ht="16.5" customHeight="1">
      <c r="A194" s="180"/>
      <c r="B194" s="180"/>
      <c r="C194" s="180"/>
      <c r="D194" s="180"/>
      <c r="E194" s="181"/>
      <c r="L194" s="180"/>
      <c r="M194" s="181"/>
      <c r="O194" s="180"/>
      <c r="P194" s="180"/>
      <c r="Q194" s="180"/>
      <c r="R194" s="180"/>
      <c r="S194" s="180"/>
    </row>
    <row r="195" spans="1:19" ht="16.5" customHeight="1">
      <c r="A195" s="180"/>
      <c r="B195" s="180"/>
      <c r="C195" s="180"/>
      <c r="D195" s="180"/>
      <c r="E195" s="181"/>
      <c r="L195" s="180"/>
      <c r="M195" s="181"/>
      <c r="O195" s="180"/>
      <c r="P195" s="180"/>
      <c r="Q195" s="180"/>
      <c r="R195" s="180"/>
      <c r="S195" s="180"/>
    </row>
    <row r="196" spans="1:19" ht="16.5" customHeight="1">
      <c r="A196" s="180"/>
      <c r="B196" s="180"/>
      <c r="C196" s="180"/>
      <c r="D196" s="180"/>
      <c r="E196" s="181"/>
      <c r="L196" s="180"/>
      <c r="M196" s="181"/>
      <c r="O196" s="180"/>
      <c r="P196" s="180"/>
      <c r="Q196" s="180"/>
      <c r="R196" s="180"/>
      <c r="S196" s="180"/>
    </row>
    <row r="197" spans="1:19" ht="16.5" customHeight="1">
      <c r="A197" s="180"/>
      <c r="B197" s="180"/>
      <c r="C197" s="180"/>
      <c r="D197" s="180"/>
      <c r="E197" s="181"/>
      <c r="L197" s="180"/>
      <c r="M197" s="181"/>
      <c r="O197" s="180"/>
      <c r="P197" s="180"/>
      <c r="Q197" s="180"/>
      <c r="R197" s="180"/>
      <c r="S197" s="180"/>
    </row>
    <row r="198" spans="1:19" ht="16.5" customHeight="1">
      <c r="A198" s="180"/>
      <c r="B198" s="180"/>
      <c r="C198" s="180"/>
      <c r="D198" s="180"/>
      <c r="E198" s="181"/>
      <c r="L198" s="180"/>
      <c r="M198" s="181"/>
      <c r="O198" s="180"/>
      <c r="P198" s="180"/>
      <c r="Q198" s="180"/>
      <c r="R198" s="180"/>
      <c r="S198" s="180"/>
    </row>
    <row r="199" spans="1:19" ht="16.5" customHeight="1">
      <c r="A199" s="180"/>
      <c r="B199" s="180"/>
      <c r="C199" s="180"/>
      <c r="D199" s="180"/>
      <c r="E199" s="181"/>
      <c r="L199" s="180"/>
      <c r="M199" s="181"/>
      <c r="O199" s="180"/>
      <c r="P199" s="180"/>
      <c r="Q199" s="180"/>
      <c r="R199" s="180"/>
      <c r="S199" s="180"/>
    </row>
    <row r="200" spans="1:19" ht="16.5" customHeight="1">
      <c r="A200" s="180"/>
      <c r="B200" s="180"/>
      <c r="C200" s="180"/>
      <c r="D200" s="180"/>
      <c r="E200" s="181"/>
      <c r="L200" s="180"/>
      <c r="M200" s="181"/>
      <c r="O200" s="180"/>
      <c r="P200" s="180"/>
      <c r="Q200" s="180"/>
      <c r="R200" s="180"/>
      <c r="S200" s="180"/>
    </row>
    <row r="201" spans="1:19" ht="16.5" customHeight="1">
      <c r="A201" s="180"/>
      <c r="B201" s="180"/>
      <c r="C201" s="180"/>
      <c r="D201" s="180"/>
      <c r="E201" s="181"/>
      <c r="L201" s="180"/>
      <c r="M201" s="181"/>
      <c r="O201" s="180"/>
      <c r="P201" s="180"/>
      <c r="Q201" s="180"/>
      <c r="R201" s="180"/>
      <c r="S201" s="180"/>
    </row>
    <row r="202" spans="1:19" ht="16.5" customHeight="1">
      <c r="A202" s="180"/>
      <c r="B202" s="180"/>
      <c r="C202" s="180"/>
      <c r="D202" s="180"/>
      <c r="E202" s="181"/>
      <c r="L202" s="180"/>
      <c r="M202" s="181"/>
      <c r="O202" s="180"/>
      <c r="P202" s="180"/>
      <c r="Q202" s="180"/>
      <c r="R202" s="180"/>
      <c r="S202" s="180"/>
    </row>
    <row r="203" spans="1:19" ht="16.5" customHeight="1">
      <c r="A203" s="180"/>
      <c r="B203" s="180"/>
      <c r="C203" s="180"/>
      <c r="D203" s="180"/>
      <c r="E203" s="181"/>
      <c r="L203" s="180"/>
      <c r="M203" s="181"/>
      <c r="O203" s="180"/>
      <c r="P203" s="180"/>
      <c r="Q203" s="180"/>
      <c r="R203" s="180"/>
      <c r="S203" s="180"/>
    </row>
    <row r="204" spans="1:19" ht="16.5" customHeight="1">
      <c r="A204" s="180"/>
      <c r="B204" s="180"/>
      <c r="C204" s="180"/>
      <c r="D204" s="180"/>
      <c r="E204" s="181"/>
      <c r="L204" s="180"/>
      <c r="M204" s="181"/>
      <c r="O204" s="180"/>
      <c r="P204" s="180"/>
      <c r="Q204" s="180"/>
      <c r="R204" s="180"/>
      <c r="S204" s="180"/>
    </row>
    <row r="205" spans="1:19" ht="16.5" customHeight="1">
      <c r="A205" s="180"/>
      <c r="B205" s="180"/>
      <c r="C205" s="180"/>
      <c r="D205" s="180"/>
      <c r="E205" s="181"/>
      <c r="L205" s="180"/>
      <c r="M205" s="181"/>
      <c r="O205" s="180"/>
      <c r="P205" s="180"/>
      <c r="Q205" s="180"/>
      <c r="R205" s="180"/>
      <c r="S205" s="180"/>
    </row>
    <row r="206" spans="1:19" ht="16.5" customHeight="1">
      <c r="A206" s="180"/>
      <c r="B206" s="180"/>
      <c r="C206" s="180"/>
      <c r="D206" s="180"/>
      <c r="E206" s="181"/>
      <c r="L206" s="180"/>
      <c r="M206" s="181"/>
      <c r="O206" s="180"/>
      <c r="P206" s="180"/>
      <c r="Q206" s="180"/>
      <c r="R206" s="180"/>
      <c r="S206" s="180"/>
    </row>
    <row r="207" spans="1:19" ht="16.5" customHeight="1">
      <c r="A207" s="180"/>
      <c r="B207" s="180"/>
      <c r="C207" s="180"/>
      <c r="D207" s="180"/>
      <c r="E207" s="181"/>
      <c r="L207" s="180"/>
      <c r="M207" s="181"/>
      <c r="O207" s="180"/>
      <c r="P207" s="180"/>
      <c r="Q207" s="180"/>
      <c r="R207" s="180"/>
      <c r="S207" s="180"/>
    </row>
    <row r="208" spans="1:19" ht="16.5" customHeight="1">
      <c r="A208" s="180"/>
      <c r="B208" s="180"/>
      <c r="C208" s="180"/>
      <c r="D208" s="180"/>
      <c r="E208" s="181"/>
      <c r="L208" s="180"/>
      <c r="M208" s="181"/>
      <c r="O208" s="180"/>
      <c r="P208" s="180"/>
      <c r="Q208" s="180"/>
      <c r="R208" s="180"/>
      <c r="S208" s="180"/>
    </row>
    <row r="209" spans="1:19" ht="16.5" customHeight="1">
      <c r="A209" s="180"/>
      <c r="B209" s="180"/>
      <c r="C209" s="180"/>
      <c r="D209" s="180"/>
      <c r="E209" s="181"/>
      <c r="L209" s="180"/>
      <c r="M209" s="181"/>
      <c r="O209" s="180"/>
      <c r="P209" s="180"/>
      <c r="Q209" s="180"/>
      <c r="R209" s="180"/>
      <c r="S209" s="180"/>
    </row>
    <row r="210" spans="1:19" ht="16.5" customHeight="1">
      <c r="A210" s="180"/>
      <c r="B210" s="180"/>
      <c r="C210" s="180"/>
      <c r="D210" s="180"/>
      <c r="E210" s="181"/>
      <c r="L210" s="180"/>
      <c r="M210" s="181"/>
      <c r="O210" s="180"/>
      <c r="P210" s="180"/>
      <c r="Q210" s="180"/>
      <c r="R210" s="180"/>
      <c r="S210" s="180"/>
    </row>
    <row r="211" spans="1:19" ht="16.5" customHeight="1">
      <c r="A211" s="180"/>
      <c r="B211" s="180"/>
      <c r="C211" s="180"/>
      <c r="D211" s="180"/>
      <c r="E211" s="181"/>
      <c r="L211" s="180"/>
      <c r="M211" s="181"/>
      <c r="O211" s="180"/>
      <c r="P211" s="180"/>
      <c r="Q211" s="180"/>
      <c r="R211" s="180"/>
      <c r="S211" s="180"/>
    </row>
    <row r="212" spans="1:19" ht="16.5" customHeight="1">
      <c r="A212" s="180"/>
      <c r="B212" s="180"/>
      <c r="C212" s="180"/>
      <c r="D212" s="180"/>
      <c r="E212" s="181"/>
      <c r="L212" s="180"/>
      <c r="M212" s="181"/>
      <c r="O212" s="180"/>
      <c r="P212" s="180"/>
      <c r="Q212" s="180"/>
      <c r="R212" s="180"/>
      <c r="S212" s="180"/>
    </row>
    <row r="213" spans="1:19" ht="16.5" customHeight="1">
      <c r="A213" s="180"/>
      <c r="B213" s="180"/>
      <c r="C213" s="180"/>
      <c r="D213" s="180"/>
      <c r="E213" s="181"/>
      <c r="L213" s="180"/>
      <c r="M213" s="181"/>
      <c r="O213" s="180"/>
      <c r="P213" s="180"/>
      <c r="Q213" s="180"/>
      <c r="R213" s="180"/>
      <c r="S213" s="180"/>
    </row>
    <row r="214" spans="1:19" ht="16.5" customHeight="1">
      <c r="A214" s="180"/>
      <c r="B214" s="180"/>
      <c r="C214" s="180"/>
      <c r="D214" s="180"/>
      <c r="E214" s="181"/>
      <c r="L214" s="180"/>
      <c r="M214" s="181"/>
      <c r="O214" s="180"/>
      <c r="P214" s="180"/>
      <c r="Q214" s="180"/>
      <c r="R214" s="180"/>
      <c r="S214" s="180"/>
    </row>
    <row r="215" spans="1:19" ht="16.5" customHeight="1">
      <c r="A215" s="180"/>
      <c r="B215" s="180"/>
      <c r="C215" s="180"/>
      <c r="D215" s="180"/>
      <c r="E215" s="181"/>
      <c r="L215" s="180"/>
      <c r="M215" s="181"/>
      <c r="O215" s="180"/>
      <c r="P215" s="180"/>
      <c r="Q215" s="180"/>
      <c r="R215" s="180"/>
      <c r="S215" s="180"/>
    </row>
    <row r="216" spans="1:19" ht="16.5" customHeight="1">
      <c r="A216" s="180"/>
      <c r="B216" s="180"/>
      <c r="C216" s="180"/>
      <c r="D216" s="180"/>
      <c r="E216" s="181"/>
      <c r="L216" s="180"/>
      <c r="M216" s="181"/>
      <c r="O216" s="180"/>
      <c r="P216" s="180"/>
      <c r="Q216" s="180"/>
      <c r="R216" s="180"/>
      <c r="S216" s="180"/>
    </row>
    <row r="217" spans="1:19" ht="16.5" customHeight="1">
      <c r="A217" s="180"/>
      <c r="B217" s="180"/>
      <c r="C217" s="180"/>
      <c r="D217" s="180"/>
      <c r="E217" s="181"/>
      <c r="L217" s="180"/>
      <c r="M217" s="181"/>
      <c r="O217" s="180"/>
      <c r="P217" s="180"/>
      <c r="Q217" s="180"/>
      <c r="R217" s="180"/>
      <c r="S217" s="180"/>
    </row>
    <row r="218" spans="1:19" ht="16.5" customHeight="1">
      <c r="A218" s="180"/>
      <c r="B218" s="180"/>
      <c r="C218" s="180"/>
      <c r="D218" s="180"/>
      <c r="E218" s="181"/>
      <c r="L218" s="180"/>
      <c r="M218" s="181"/>
      <c r="O218" s="180"/>
      <c r="P218" s="180"/>
      <c r="Q218" s="180"/>
      <c r="R218" s="180"/>
      <c r="S218" s="180"/>
    </row>
    <row r="219" spans="1:19" ht="16.5" customHeight="1">
      <c r="A219" s="180"/>
      <c r="B219" s="180"/>
      <c r="C219" s="180"/>
      <c r="D219" s="180"/>
      <c r="E219" s="181"/>
      <c r="L219" s="180"/>
      <c r="M219" s="181"/>
      <c r="O219" s="180"/>
      <c r="P219" s="180"/>
      <c r="Q219" s="180"/>
      <c r="R219" s="180"/>
      <c r="S219" s="180"/>
    </row>
    <row r="220" spans="1:19" ht="16.5" customHeight="1">
      <c r="A220" s="180"/>
      <c r="B220" s="180"/>
      <c r="C220" s="180"/>
      <c r="D220" s="180"/>
      <c r="E220" s="181"/>
      <c r="L220" s="180"/>
      <c r="M220" s="181"/>
      <c r="O220" s="180"/>
      <c r="P220" s="180"/>
      <c r="Q220" s="180"/>
      <c r="R220" s="180"/>
      <c r="S220" s="180"/>
    </row>
    <row r="221" spans="1:19" ht="16.5" customHeight="1">
      <c r="A221" s="180"/>
      <c r="B221" s="180"/>
      <c r="C221" s="180"/>
      <c r="D221" s="180"/>
      <c r="E221" s="181"/>
      <c r="L221" s="180"/>
      <c r="M221" s="181"/>
      <c r="O221" s="180"/>
      <c r="P221" s="180"/>
      <c r="Q221" s="180"/>
      <c r="R221" s="180"/>
      <c r="S221" s="180"/>
    </row>
    <row r="222" spans="1:19" ht="16.5" customHeight="1">
      <c r="A222" s="180"/>
      <c r="B222" s="180"/>
      <c r="C222" s="180"/>
      <c r="D222" s="180"/>
      <c r="E222" s="181"/>
      <c r="L222" s="180"/>
      <c r="M222" s="181"/>
      <c r="O222" s="180"/>
      <c r="P222" s="180"/>
      <c r="Q222" s="180"/>
      <c r="R222" s="180"/>
      <c r="S222" s="180"/>
    </row>
    <row r="223" spans="1:19" ht="16.5" customHeight="1">
      <c r="A223" s="180"/>
      <c r="B223" s="180"/>
      <c r="C223" s="180"/>
      <c r="D223" s="180"/>
      <c r="E223" s="181"/>
      <c r="L223" s="180"/>
      <c r="M223" s="181"/>
      <c r="O223" s="180"/>
      <c r="P223" s="180"/>
      <c r="Q223" s="180"/>
      <c r="R223" s="180"/>
      <c r="S223" s="180"/>
    </row>
    <row r="224" spans="1:19" ht="16.5" customHeight="1">
      <c r="A224" s="180"/>
      <c r="B224" s="180"/>
      <c r="C224" s="180"/>
      <c r="D224" s="180"/>
      <c r="E224" s="181"/>
      <c r="L224" s="180"/>
      <c r="M224" s="181"/>
      <c r="O224" s="180"/>
      <c r="P224" s="180"/>
      <c r="Q224" s="180"/>
      <c r="R224" s="180"/>
      <c r="S224" s="180"/>
    </row>
    <row r="225" spans="1:19" ht="16.5" customHeight="1">
      <c r="A225" s="180"/>
      <c r="B225" s="180"/>
      <c r="C225" s="180"/>
      <c r="D225" s="180"/>
      <c r="E225" s="181"/>
      <c r="L225" s="180"/>
      <c r="M225" s="181"/>
      <c r="O225" s="180"/>
      <c r="P225" s="180"/>
      <c r="Q225" s="180"/>
      <c r="R225" s="180"/>
      <c r="S225" s="180"/>
    </row>
    <row r="226" spans="1:19" ht="16.5" customHeight="1">
      <c r="A226" s="180"/>
      <c r="B226" s="180"/>
      <c r="C226" s="180"/>
      <c r="D226" s="180"/>
      <c r="E226" s="181"/>
      <c r="L226" s="180"/>
      <c r="M226" s="181"/>
      <c r="O226" s="180"/>
      <c r="P226" s="180"/>
      <c r="Q226" s="180"/>
      <c r="R226" s="180"/>
      <c r="S226" s="180"/>
    </row>
    <row r="227" spans="1:19" ht="16.5" customHeight="1">
      <c r="A227" s="180"/>
      <c r="B227" s="180"/>
      <c r="C227" s="180"/>
      <c r="D227" s="180"/>
      <c r="E227" s="181"/>
      <c r="L227" s="180"/>
      <c r="M227" s="181"/>
      <c r="O227" s="180"/>
      <c r="P227" s="180"/>
      <c r="Q227" s="180"/>
      <c r="R227" s="180"/>
      <c r="S227" s="180"/>
    </row>
    <row r="228" spans="1:19" ht="16.5" customHeight="1">
      <c r="A228" s="180"/>
      <c r="B228" s="180"/>
      <c r="C228" s="180"/>
      <c r="D228" s="180"/>
      <c r="E228" s="181"/>
      <c r="L228" s="180"/>
      <c r="M228" s="181"/>
      <c r="O228" s="180"/>
      <c r="P228" s="180"/>
      <c r="Q228" s="180"/>
      <c r="R228" s="180"/>
      <c r="S228" s="180"/>
    </row>
    <row r="229" spans="1:19" ht="16.5" customHeight="1">
      <c r="A229" s="180"/>
      <c r="B229" s="180"/>
      <c r="C229" s="180"/>
      <c r="D229" s="180"/>
      <c r="E229" s="181"/>
      <c r="L229" s="180"/>
      <c r="M229" s="181"/>
      <c r="O229" s="180"/>
      <c r="P229" s="180"/>
      <c r="Q229" s="180"/>
      <c r="R229" s="180"/>
      <c r="S229" s="180"/>
    </row>
    <row r="230" spans="1:19" ht="16.5" customHeight="1">
      <c r="A230" s="180"/>
      <c r="B230" s="180"/>
      <c r="C230" s="180"/>
      <c r="D230" s="180"/>
      <c r="E230" s="181"/>
      <c r="L230" s="180"/>
      <c r="M230" s="181"/>
      <c r="O230" s="180"/>
      <c r="P230" s="180"/>
      <c r="Q230" s="180"/>
      <c r="R230" s="180"/>
      <c r="S230" s="180"/>
    </row>
    <row r="231" spans="1:19" ht="16.5" customHeight="1">
      <c r="A231" s="180"/>
      <c r="B231" s="180"/>
      <c r="C231" s="180"/>
      <c r="D231" s="180"/>
      <c r="E231" s="181"/>
      <c r="L231" s="180"/>
      <c r="M231" s="181"/>
      <c r="O231" s="180"/>
      <c r="P231" s="180"/>
      <c r="Q231" s="180"/>
      <c r="R231" s="180"/>
      <c r="S231" s="180"/>
    </row>
    <row r="232" spans="1:19" ht="16.5" customHeight="1">
      <c r="A232" s="180"/>
      <c r="B232" s="180"/>
      <c r="C232" s="180"/>
      <c r="D232" s="180"/>
      <c r="E232" s="181"/>
      <c r="L232" s="180"/>
      <c r="M232" s="181"/>
      <c r="O232" s="180"/>
      <c r="P232" s="180"/>
      <c r="Q232" s="180"/>
      <c r="R232" s="180"/>
      <c r="S232" s="180"/>
    </row>
    <row r="233" spans="1:19" ht="16.5" customHeight="1">
      <c r="A233" s="180"/>
      <c r="B233" s="180"/>
      <c r="C233" s="180"/>
      <c r="D233" s="180"/>
      <c r="E233" s="181"/>
      <c r="L233" s="180"/>
      <c r="M233" s="181"/>
      <c r="O233" s="180"/>
      <c r="P233" s="180"/>
      <c r="Q233" s="180"/>
      <c r="R233" s="180"/>
      <c r="S233" s="180"/>
    </row>
    <row r="234" spans="1:19" ht="16.5" customHeight="1">
      <c r="A234" s="180"/>
      <c r="B234" s="180"/>
      <c r="C234" s="180"/>
      <c r="D234" s="180"/>
      <c r="E234" s="181"/>
      <c r="L234" s="180"/>
      <c r="M234" s="181"/>
      <c r="O234" s="180"/>
      <c r="P234" s="180"/>
      <c r="Q234" s="180"/>
      <c r="R234" s="180"/>
      <c r="S234" s="180"/>
    </row>
    <row r="235" spans="1:19" ht="16.5" customHeight="1">
      <c r="A235" s="180"/>
      <c r="B235" s="180"/>
      <c r="C235" s="180"/>
      <c r="D235" s="180"/>
      <c r="E235" s="181"/>
      <c r="L235" s="180"/>
      <c r="M235" s="181"/>
      <c r="O235" s="180"/>
      <c r="P235" s="180"/>
      <c r="Q235" s="180"/>
      <c r="R235" s="180"/>
      <c r="S235" s="180"/>
    </row>
    <row r="236" spans="1:19" ht="16.5" customHeight="1">
      <c r="A236" s="180"/>
      <c r="B236" s="180"/>
      <c r="C236" s="180"/>
      <c r="D236" s="180"/>
      <c r="E236" s="181"/>
      <c r="L236" s="180"/>
      <c r="M236" s="181"/>
      <c r="O236" s="180"/>
      <c r="P236" s="180"/>
      <c r="Q236" s="180"/>
      <c r="R236" s="180"/>
      <c r="S236" s="180"/>
    </row>
    <row r="237" spans="1:19" ht="16.5" customHeight="1">
      <c r="A237" s="180"/>
      <c r="B237" s="180"/>
      <c r="C237" s="180"/>
      <c r="D237" s="180"/>
      <c r="E237" s="181"/>
      <c r="L237" s="180"/>
      <c r="M237" s="181"/>
      <c r="O237" s="180"/>
      <c r="P237" s="180"/>
      <c r="Q237" s="180"/>
      <c r="R237" s="180"/>
      <c r="S237" s="180"/>
    </row>
    <row r="238" spans="1:19" ht="16.5" customHeight="1">
      <c r="A238" s="180"/>
      <c r="B238" s="180"/>
      <c r="C238" s="180"/>
      <c r="D238" s="180"/>
      <c r="E238" s="181"/>
      <c r="L238" s="180"/>
      <c r="M238" s="181"/>
      <c r="O238" s="180"/>
      <c r="P238" s="180"/>
      <c r="Q238" s="180"/>
      <c r="R238" s="180"/>
      <c r="S238" s="180"/>
    </row>
    <row r="239" spans="1:19" ht="16.5" customHeight="1">
      <c r="A239" s="180"/>
      <c r="B239" s="180"/>
      <c r="C239" s="180"/>
      <c r="D239" s="180"/>
      <c r="E239" s="181"/>
      <c r="L239" s="180"/>
      <c r="M239" s="181"/>
      <c r="O239" s="180"/>
      <c r="P239" s="180"/>
      <c r="Q239" s="180"/>
      <c r="R239" s="180"/>
      <c r="S239" s="180"/>
    </row>
    <row r="240" spans="1:19" ht="16.5" customHeight="1">
      <c r="A240" s="180"/>
      <c r="B240" s="180"/>
      <c r="C240" s="180"/>
      <c r="D240" s="180"/>
      <c r="E240" s="181"/>
      <c r="L240" s="180"/>
      <c r="M240" s="181"/>
      <c r="O240" s="180"/>
      <c r="P240" s="180"/>
      <c r="Q240" s="180"/>
      <c r="R240" s="180"/>
      <c r="S240" s="180"/>
    </row>
    <row r="241" spans="1:19" ht="16.5" customHeight="1">
      <c r="A241" s="180"/>
      <c r="B241" s="180"/>
      <c r="C241" s="180"/>
      <c r="D241" s="180"/>
      <c r="E241" s="181"/>
      <c r="L241" s="180"/>
      <c r="M241" s="181"/>
      <c r="O241" s="180"/>
      <c r="P241" s="180"/>
      <c r="Q241" s="180"/>
      <c r="R241" s="180"/>
      <c r="S241" s="180"/>
    </row>
    <row r="242" spans="1:19" ht="16.5" customHeight="1">
      <c r="A242" s="180"/>
      <c r="B242" s="180"/>
      <c r="C242" s="180"/>
      <c r="D242" s="180"/>
      <c r="E242" s="181"/>
      <c r="L242" s="180"/>
      <c r="M242" s="181"/>
      <c r="O242" s="180"/>
      <c r="P242" s="180"/>
      <c r="Q242" s="180"/>
      <c r="R242" s="180"/>
      <c r="S242" s="180"/>
    </row>
    <row r="243" spans="1:19" ht="16.5" customHeight="1">
      <c r="A243" s="180"/>
      <c r="B243" s="180"/>
      <c r="C243" s="180"/>
      <c r="D243" s="180"/>
      <c r="E243" s="181"/>
      <c r="L243" s="180"/>
      <c r="M243" s="181"/>
      <c r="O243" s="180"/>
      <c r="P243" s="180"/>
      <c r="Q243" s="180"/>
      <c r="R243" s="180"/>
      <c r="S243" s="180"/>
    </row>
    <row r="244" spans="1:19" ht="16.5" customHeight="1">
      <c r="A244" s="180"/>
      <c r="B244" s="180"/>
      <c r="C244" s="180"/>
      <c r="D244" s="180"/>
      <c r="E244" s="181"/>
      <c r="L244" s="180"/>
      <c r="M244" s="181"/>
      <c r="O244" s="180"/>
      <c r="P244" s="180"/>
      <c r="Q244" s="180"/>
      <c r="R244" s="180"/>
      <c r="S244" s="180"/>
    </row>
    <row r="245" spans="1:19" ht="16.5" customHeight="1">
      <c r="A245" s="180"/>
      <c r="B245" s="180"/>
      <c r="C245" s="180"/>
      <c r="D245" s="180"/>
      <c r="E245" s="181"/>
      <c r="L245" s="180"/>
      <c r="M245" s="181"/>
      <c r="O245" s="180"/>
      <c r="P245" s="180"/>
      <c r="Q245" s="180"/>
      <c r="R245" s="180"/>
      <c r="S245" s="180"/>
    </row>
    <row r="246" spans="1:19" ht="16.5" customHeight="1">
      <c r="A246" s="180"/>
      <c r="B246" s="180"/>
      <c r="C246" s="180"/>
      <c r="D246" s="180"/>
      <c r="E246" s="181"/>
      <c r="L246" s="180"/>
      <c r="M246" s="181"/>
      <c r="O246" s="180"/>
      <c r="P246" s="180"/>
      <c r="Q246" s="180"/>
      <c r="R246" s="180"/>
      <c r="S246" s="180"/>
    </row>
    <row r="247" spans="1:19" ht="16.5" customHeight="1">
      <c r="A247" s="180"/>
      <c r="B247" s="180"/>
      <c r="C247" s="180"/>
      <c r="D247" s="180"/>
      <c r="E247" s="181"/>
      <c r="L247" s="180"/>
      <c r="M247" s="181"/>
      <c r="O247" s="180"/>
      <c r="P247" s="180"/>
      <c r="Q247" s="180"/>
      <c r="R247" s="180"/>
      <c r="S247" s="180"/>
    </row>
    <row r="248" spans="1:19" ht="16.5" customHeight="1">
      <c r="A248" s="180"/>
      <c r="B248" s="180"/>
      <c r="C248" s="180"/>
      <c r="D248" s="180"/>
      <c r="E248" s="181"/>
      <c r="L248" s="180"/>
      <c r="M248" s="181"/>
      <c r="O248" s="180"/>
      <c r="P248" s="180"/>
      <c r="Q248" s="180"/>
      <c r="R248" s="180"/>
      <c r="S248" s="180"/>
    </row>
    <row r="249" spans="1:19" ht="16.5" customHeight="1">
      <c r="A249" s="180"/>
      <c r="B249" s="180"/>
      <c r="C249" s="180"/>
      <c r="D249" s="180"/>
      <c r="E249" s="181"/>
      <c r="L249" s="180"/>
      <c r="M249" s="181"/>
      <c r="O249" s="180"/>
      <c r="P249" s="180"/>
      <c r="Q249" s="180"/>
      <c r="R249" s="180"/>
      <c r="S249" s="180"/>
    </row>
    <row r="250" spans="1:19" ht="16.5" customHeight="1">
      <c r="A250" s="180"/>
      <c r="B250" s="180"/>
      <c r="C250" s="180"/>
      <c r="D250" s="180"/>
      <c r="E250" s="181"/>
      <c r="L250" s="180"/>
      <c r="M250" s="181"/>
      <c r="O250" s="180"/>
      <c r="P250" s="180"/>
      <c r="Q250" s="180"/>
      <c r="R250" s="180"/>
      <c r="S250" s="180"/>
    </row>
    <row r="251" spans="1:19" ht="16.5" customHeight="1">
      <c r="A251" s="180"/>
      <c r="B251" s="180"/>
      <c r="C251" s="180"/>
      <c r="D251" s="180"/>
      <c r="E251" s="181"/>
      <c r="L251" s="180"/>
      <c r="M251" s="181"/>
      <c r="O251" s="180"/>
      <c r="P251" s="180"/>
      <c r="Q251" s="180"/>
      <c r="R251" s="180"/>
      <c r="S251" s="180"/>
    </row>
    <row r="252" spans="1:19" ht="16.5" customHeight="1">
      <c r="A252" s="180"/>
      <c r="B252" s="180"/>
      <c r="C252" s="180"/>
      <c r="D252" s="180"/>
      <c r="E252" s="181"/>
      <c r="L252" s="180"/>
      <c r="M252" s="181"/>
      <c r="O252" s="180"/>
      <c r="P252" s="180"/>
      <c r="Q252" s="180"/>
      <c r="R252" s="180"/>
      <c r="S252" s="180"/>
    </row>
    <row r="253" spans="1:19" ht="16.5" customHeight="1">
      <c r="A253" s="180"/>
      <c r="B253" s="180"/>
      <c r="C253" s="180"/>
      <c r="D253" s="180"/>
      <c r="E253" s="181"/>
      <c r="L253" s="180"/>
      <c r="M253" s="181"/>
      <c r="O253" s="180"/>
      <c r="P253" s="180"/>
      <c r="Q253" s="180"/>
      <c r="R253" s="180"/>
      <c r="S253" s="180"/>
    </row>
    <row r="254" spans="1:19" ht="16.5" customHeight="1">
      <c r="A254" s="180"/>
      <c r="B254" s="180"/>
      <c r="C254" s="180"/>
      <c r="D254" s="180"/>
      <c r="E254" s="181"/>
      <c r="L254" s="180"/>
      <c r="M254" s="181"/>
      <c r="O254" s="180"/>
      <c r="P254" s="180"/>
      <c r="Q254" s="180"/>
      <c r="R254" s="180"/>
      <c r="S254" s="180"/>
    </row>
    <row r="255" spans="1:19" ht="16.5" customHeight="1">
      <c r="A255" s="180"/>
      <c r="B255" s="180"/>
      <c r="C255" s="180"/>
      <c r="D255" s="180"/>
      <c r="E255" s="181"/>
      <c r="L255" s="180"/>
      <c r="M255" s="181"/>
      <c r="O255" s="180"/>
      <c r="P255" s="180"/>
      <c r="Q255" s="180"/>
      <c r="R255" s="180"/>
      <c r="S255" s="180"/>
    </row>
    <row r="256" spans="1:19" ht="16.5" customHeight="1">
      <c r="A256" s="180"/>
      <c r="B256" s="180"/>
      <c r="C256" s="180"/>
      <c r="D256" s="180"/>
      <c r="E256" s="181"/>
      <c r="L256" s="180"/>
      <c r="M256" s="181"/>
      <c r="O256" s="180"/>
      <c r="P256" s="180"/>
      <c r="Q256" s="180"/>
      <c r="R256" s="180"/>
      <c r="S256" s="180"/>
    </row>
    <row r="257" spans="1:19" ht="16.5" customHeight="1">
      <c r="A257" s="180"/>
      <c r="B257" s="180"/>
      <c r="C257" s="180"/>
      <c r="D257" s="180"/>
      <c r="E257" s="181"/>
      <c r="L257" s="180"/>
      <c r="M257" s="181"/>
      <c r="O257" s="180"/>
      <c r="P257" s="180"/>
      <c r="Q257" s="180"/>
      <c r="R257" s="180"/>
      <c r="S257" s="180"/>
    </row>
    <row r="258" spans="1:19" ht="16.5" customHeight="1">
      <c r="A258" s="180"/>
      <c r="B258" s="180"/>
      <c r="C258" s="180"/>
      <c r="D258" s="180"/>
      <c r="E258" s="181"/>
      <c r="L258" s="180"/>
      <c r="M258" s="181"/>
      <c r="O258" s="180"/>
      <c r="P258" s="180"/>
      <c r="Q258" s="180"/>
      <c r="R258" s="180"/>
      <c r="S258" s="180"/>
    </row>
    <row r="259" spans="1:19" ht="16.5" customHeight="1">
      <c r="A259" s="180"/>
      <c r="B259" s="180"/>
      <c r="C259" s="180"/>
      <c r="D259" s="180"/>
      <c r="E259" s="181"/>
      <c r="L259" s="180"/>
      <c r="M259" s="181"/>
      <c r="O259" s="180"/>
      <c r="P259" s="180"/>
      <c r="Q259" s="180"/>
      <c r="R259" s="180"/>
      <c r="S259" s="180"/>
    </row>
    <row r="260" spans="1:19" ht="16.5" customHeight="1">
      <c r="A260" s="180"/>
      <c r="B260" s="180"/>
      <c r="C260" s="180"/>
      <c r="D260" s="180"/>
      <c r="E260" s="181"/>
      <c r="L260" s="180"/>
      <c r="M260" s="181"/>
      <c r="O260" s="180"/>
      <c r="P260" s="180"/>
      <c r="Q260" s="180"/>
      <c r="R260" s="180"/>
      <c r="S260" s="180"/>
    </row>
    <row r="261" spans="1:19" ht="16.5" customHeight="1">
      <c r="A261" s="180"/>
      <c r="B261" s="180"/>
      <c r="C261" s="180"/>
      <c r="D261" s="180"/>
      <c r="E261" s="181"/>
      <c r="L261" s="180"/>
      <c r="M261" s="181"/>
      <c r="O261" s="180"/>
      <c r="P261" s="180"/>
      <c r="Q261" s="180"/>
      <c r="R261" s="180"/>
      <c r="S261" s="180"/>
    </row>
    <row r="262" spans="1:19" ht="16.5" customHeight="1">
      <c r="A262" s="180"/>
      <c r="B262" s="180"/>
      <c r="C262" s="180"/>
      <c r="D262" s="180"/>
      <c r="E262" s="181"/>
      <c r="L262" s="180"/>
      <c r="M262" s="181"/>
      <c r="O262" s="180"/>
      <c r="P262" s="180"/>
      <c r="Q262" s="180"/>
      <c r="R262" s="180"/>
      <c r="S262" s="180"/>
    </row>
    <row r="263" spans="1:19" ht="16.5" customHeight="1">
      <c r="A263" s="180"/>
      <c r="B263" s="180"/>
      <c r="C263" s="180"/>
      <c r="D263" s="180"/>
      <c r="E263" s="181"/>
      <c r="L263" s="180"/>
      <c r="M263" s="181"/>
      <c r="O263" s="180"/>
      <c r="P263" s="180"/>
      <c r="Q263" s="180"/>
      <c r="R263" s="180"/>
      <c r="S263" s="180"/>
    </row>
    <row r="264" spans="1:19" ht="16.5" customHeight="1">
      <c r="A264" s="180"/>
      <c r="B264" s="180"/>
      <c r="C264" s="180"/>
      <c r="D264" s="180"/>
      <c r="E264" s="181"/>
      <c r="L264" s="180"/>
      <c r="M264" s="181"/>
      <c r="O264" s="180"/>
      <c r="P264" s="180"/>
      <c r="Q264" s="180"/>
      <c r="R264" s="180"/>
      <c r="S264" s="180"/>
    </row>
    <row r="265" spans="1:19" ht="16.5" customHeight="1">
      <c r="A265" s="180"/>
      <c r="B265" s="180"/>
      <c r="C265" s="180"/>
      <c r="D265" s="180"/>
      <c r="E265" s="181"/>
      <c r="L265" s="180"/>
      <c r="M265" s="181"/>
      <c r="O265" s="180"/>
      <c r="P265" s="180"/>
      <c r="Q265" s="180"/>
      <c r="R265" s="180"/>
      <c r="S265" s="180"/>
    </row>
    <row r="266" spans="1:19" ht="16.5" customHeight="1">
      <c r="A266" s="180"/>
      <c r="B266" s="180"/>
      <c r="C266" s="180"/>
      <c r="D266" s="180"/>
      <c r="E266" s="181"/>
      <c r="L266" s="180"/>
      <c r="M266" s="181"/>
      <c r="O266" s="180"/>
      <c r="P266" s="180"/>
      <c r="Q266" s="180"/>
      <c r="R266" s="180"/>
      <c r="S266" s="180"/>
    </row>
    <row r="267" spans="1:19" ht="16.5" customHeight="1">
      <c r="A267" s="180"/>
      <c r="B267" s="180"/>
      <c r="C267" s="180"/>
      <c r="D267" s="180"/>
      <c r="E267" s="181"/>
      <c r="L267" s="180"/>
      <c r="M267" s="181"/>
      <c r="O267" s="180"/>
      <c r="P267" s="180"/>
      <c r="Q267" s="180"/>
      <c r="R267" s="180"/>
      <c r="S267" s="180"/>
    </row>
    <row r="268" spans="1:19" ht="16.5" customHeight="1">
      <c r="A268" s="180"/>
      <c r="B268" s="180"/>
      <c r="C268" s="180"/>
      <c r="D268" s="180"/>
      <c r="E268" s="181"/>
      <c r="L268" s="180"/>
      <c r="M268" s="181"/>
      <c r="O268" s="180"/>
      <c r="P268" s="180"/>
      <c r="Q268" s="180"/>
      <c r="R268" s="180"/>
      <c r="S268" s="180"/>
    </row>
    <row r="269" spans="1:19" ht="16.5" customHeight="1">
      <c r="A269" s="180"/>
      <c r="B269" s="180"/>
      <c r="C269" s="180"/>
      <c r="D269" s="180"/>
      <c r="E269" s="181"/>
      <c r="L269" s="180"/>
      <c r="M269" s="181"/>
      <c r="O269" s="180"/>
      <c r="P269" s="180"/>
      <c r="Q269" s="180"/>
      <c r="R269" s="180"/>
      <c r="S269" s="180"/>
    </row>
    <row r="270" spans="1:19" ht="16.5" customHeight="1">
      <c r="A270" s="180"/>
      <c r="B270" s="180"/>
      <c r="C270" s="180"/>
      <c r="D270" s="180"/>
      <c r="E270" s="181"/>
      <c r="L270" s="180"/>
      <c r="M270" s="181"/>
      <c r="O270" s="180"/>
      <c r="P270" s="180"/>
      <c r="Q270" s="180"/>
      <c r="R270" s="180"/>
      <c r="S270" s="180"/>
    </row>
    <row r="271" spans="1:19" ht="16.5" customHeight="1">
      <c r="A271" s="180"/>
      <c r="B271" s="180"/>
      <c r="C271" s="180"/>
      <c r="D271" s="180"/>
      <c r="E271" s="181"/>
      <c r="L271" s="180"/>
      <c r="M271" s="181"/>
      <c r="O271" s="180"/>
      <c r="P271" s="180"/>
      <c r="Q271" s="180"/>
      <c r="R271" s="180"/>
      <c r="S271" s="180"/>
    </row>
    <row r="272" spans="1:19" ht="16.5" customHeight="1">
      <c r="A272" s="180"/>
      <c r="B272" s="180"/>
      <c r="C272" s="180"/>
      <c r="D272" s="180"/>
      <c r="E272" s="181"/>
      <c r="L272" s="180"/>
      <c r="M272" s="181"/>
      <c r="O272" s="180"/>
      <c r="P272" s="180"/>
      <c r="Q272" s="180"/>
      <c r="R272" s="180"/>
      <c r="S272" s="180"/>
    </row>
    <row r="273" spans="1:19" ht="16.5" customHeight="1">
      <c r="A273" s="180"/>
      <c r="B273" s="180"/>
      <c r="C273" s="180"/>
      <c r="D273" s="180"/>
      <c r="E273" s="181"/>
      <c r="L273" s="180"/>
      <c r="M273" s="181"/>
      <c r="O273" s="180"/>
      <c r="P273" s="180"/>
      <c r="Q273" s="180"/>
      <c r="R273" s="180"/>
      <c r="S273" s="180"/>
    </row>
    <row r="274" spans="1:19" ht="16.5" customHeight="1">
      <c r="A274" s="180"/>
      <c r="B274" s="180"/>
      <c r="C274" s="180"/>
      <c r="D274" s="180"/>
      <c r="E274" s="181"/>
      <c r="L274" s="180"/>
      <c r="M274" s="181"/>
      <c r="O274" s="180"/>
      <c r="P274" s="180"/>
      <c r="Q274" s="180"/>
      <c r="R274" s="180"/>
      <c r="S274" s="180"/>
    </row>
    <row r="275" spans="1:19" ht="16.5" customHeight="1">
      <c r="A275" s="180"/>
      <c r="B275" s="180"/>
      <c r="C275" s="180"/>
      <c r="D275" s="180"/>
      <c r="E275" s="181"/>
      <c r="L275" s="180"/>
      <c r="M275" s="181"/>
      <c r="O275" s="180"/>
      <c r="P275" s="180"/>
      <c r="Q275" s="180"/>
      <c r="R275" s="180"/>
      <c r="S275" s="180"/>
    </row>
    <row r="276" spans="1:19" ht="16.5" customHeight="1">
      <c r="A276" s="180"/>
      <c r="B276" s="180"/>
      <c r="C276" s="180"/>
      <c r="D276" s="180"/>
      <c r="E276" s="181"/>
      <c r="L276" s="180"/>
      <c r="M276" s="181"/>
      <c r="O276" s="180"/>
      <c r="P276" s="180"/>
      <c r="Q276" s="180"/>
      <c r="R276" s="180"/>
      <c r="S276" s="180"/>
    </row>
    <row r="277" spans="1:19" ht="16.5" customHeight="1">
      <c r="A277" s="180"/>
      <c r="B277" s="180"/>
      <c r="C277" s="180"/>
      <c r="D277" s="180"/>
      <c r="E277" s="181"/>
      <c r="L277" s="180"/>
      <c r="M277" s="181"/>
      <c r="O277" s="180"/>
      <c r="P277" s="180"/>
      <c r="Q277" s="180"/>
      <c r="R277" s="180"/>
      <c r="S277" s="180"/>
    </row>
    <row r="278" spans="1:19" ht="16.5" customHeight="1">
      <c r="A278" s="180"/>
      <c r="B278" s="180"/>
      <c r="C278" s="180"/>
      <c r="D278" s="180"/>
      <c r="E278" s="181"/>
      <c r="L278" s="180"/>
      <c r="M278" s="181"/>
      <c r="O278" s="180"/>
      <c r="P278" s="180"/>
      <c r="Q278" s="180"/>
      <c r="R278" s="180"/>
      <c r="S278" s="180"/>
    </row>
    <row r="279" spans="1:19" ht="16.5" customHeight="1">
      <c r="A279" s="180"/>
      <c r="B279" s="180"/>
      <c r="C279" s="180"/>
      <c r="D279" s="180"/>
      <c r="E279" s="181"/>
      <c r="L279" s="180"/>
      <c r="M279" s="181"/>
      <c r="O279" s="180"/>
      <c r="P279" s="180"/>
      <c r="Q279" s="180"/>
      <c r="R279" s="180"/>
      <c r="S279" s="180"/>
    </row>
    <row r="280" spans="1:19" ht="16.5" customHeight="1">
      <c r="A280" s="180"/>
      <c r="B280" s="180"/>
      <c r="C280" s="180"/>
      <c r="D280" s="180"/>
      <c r="E280" s="181"/>
      <c r="L280" s="180"/>
      <c r="M280" s="181"/>
      <c r="O280" s="180"/>
      <c r="P280" s="180"/>
      <c r="Q280" s="180"/>
      <c r="R280" s="180"/>
      <c r="S280" s="180"/>
    </row>
    <row r="281" spans="1:19" ht="16.5" customHeight="1">
      <c r="A281" s="180"/>
      <c r="B281" s="180"/>
      <c r="C281" s="180"/>
      <c r="D281" s="180"/>
      <c r="E281" s="181"/>
      <c r="L281" s="180"/>
      <c r="M281" s="181"/>
      <c r="O281" s="180"/>
      <c r="P281" s="180"/>
      <c r="Q281" s="180"/>
      <c r="R281" s="180"/>
      <c r="S281" s="180"/>
    </row>
    <row r="282" spans="1:19" ht="16.5" customHeight="1">
      <c r="A282" s="180"/>
      <c r="B282" s="180"/>
      <c r="C282" s="180"/>
      <c r="D282" s="180"/>
      <c r="E282" s="181"/>
      <c r="L282" s="180"/>
      <c r="M282" s="181"/>
      <c r="O282" s="180"/>
      <c r="P282" s="180"/>
      <c r="Q282" s="180"/>
      <c r="R282" s="180"/>
      <c r="S282" s="180"/>
    </row>
    <row r="283" spans="1:19" ht="16.5" customHeight="1">
      <c r="A283" s="180"/>
      <c r="B283" s="180"/>
      <c r="C283" s="180"/>
      <c r="D283" s="180"/>
      <c r="E283" s="181"/>
      <c r="L283" s="180"/>
      <c r="M283" s="181"/>
      <c r="O283" s="180"/>
      <c r="P283" s="180"/>
      <c r="Q283" s="180"/>
      <c r="R283" s="180"/>
      <c r="S283" s="180"/>
    </row>
    <row r="284" spans="1:19" ht="16.5" customHeight="1">
      <c r="A284" s="180"/>
      <c r="B284" s="180"/>
      <c r="C284" s="180"/>
      <c r="D284" s="180"/>
      <c r="E284" s="181"/>
      <c r="L284" s="180"/>
      <c r="M284" s="181"/>
      <c r="O284" s="180"/>
      <c r="P284" s="180"/>
      <c r="Q284" s="180"/>
      <c r="R284" s="180"/>
      <c r="S284" s="180"/>
    </row>
    <row r="285" spans="1:19" ht="16.5" customHeight="1">
      <c r="A285" s="180"/>
      <c r="B285" s="180"/>
      <c r="C285" s="180"/>
      <c r="D285" s="180"/>
      <c r="E285" s="181"/>
      <c r="L285" s="180"/>
      <c r="M285" s="181"/>
      <c r="O285" s="180"/>
      <c r="P285" s="180"/>
      <c r="Q285" s="180"/>
      <c r="R285" s="180"/>
      <c r="S285" s="180"/>
    </row>
    <row r="286" spans="1:19" ht="16.5" customHeight="1">
      <c r="A286" s="180"/>
      <c r="B286" s="180"/>
      <c r="C286" s="180"/>
      <c r="D286" s="180"/>
      <c r="E286" s="181"/>
      <c r="L286" s="180"/>
      <c r="M286" s="181"/>
      <c r="O286" s="180"/>
      <c r="P286" s="180"/>
      <c r="Q286" s="180"/>
      <c r="R286" s="180"/>
      <c r="S286" s="180"/>
    </row>
    <row r="287" spans="1:19" ht="16.5" customHeight="1">
      <c r="A287" s="180"/>
      <c r="B287" s="180"/>
      <c r="C287" s="180"/>
      <c r="D287" s="180"/>
      <c r="E287" s="181"/>
      <c r="L287" s="180"/>
      <c r="M287" s="181"/>
      <c r="O287" s="180"/>
      <c r="P287" s="180"/>
      <c r="Q287" s="180"/>
      <c r="R287" s="180"/>
      <c r="S287" s="180"/>
    </row>
    <row r="288" spans="1:19" ht="16.5" customHeight="1">
      <c r="A288" s="180"/>
      <c r="B288" s="180"/>
      <c r="C288" s="180"/>
      <c r="D288" s="180"/>
      <c r="E288" s="181"/>
      <c r="L288" s="180"/>
      <c r="M288" s="181"/>
      <c r="O288" s="180"/>
      <c r="P288" s="180"/>
      <c r="Q288" s="180"/>
      <c r="R288" s="180"/>
      <c r="S288" s="180"/>
    </row>
    <row r="289" spans="1:19" ht="16.5" customHeight="1">
      <c r="A289" s="180"/>
      <c r="B289" s="180"/>
      <c r="C289" s="180"/>
      <c r="D289" s="180"/>
      <c r="E289" s="181"/>
      <c r="L289" s="180"/>
      <c r="M289" s="181"/>
      <c r="O289" s="180"/>
      <c r="P289" s="180"/>
      <c r="Q289" s="180"/>
      <c r="R289" s="180"/>
      <c r="S289" s="180"/>
    </row>
    <row r="290" spans="1:19" ht="16.5" customHeight="1">
      <c r="A290" s="180"/>
      <c r="B290" s="180"/>
      <c r="C290" s="180"/>
      <c r="D290" s="180"/>
      <c r="E290" s="181"/>
      <c r="L290" s="180"/>
      <c r="M290" s="181"/>
      <c r="O290" s="180"/>
      <c r="P290" s="180"/>
      <c r="Q290" s="180"/>
      <c r="R290" s="180"/>
      <c r="S290" s="180"/>
    </row>
    <row r="291" spans="1:19" ht="16.5" customHeight="1">
      <c r="A291" s="180"/>
      <c r="B291" s="180"/>
      <c r="C291" s="180"/>
      <c r="D291" s="180"/>
      <c r="E291" s="181"/>
      <c r="L291" s="180"/>
      <c r="M291" s="181"/>
      <c r="O291" s="180"/>
      <c r="P291" s="180"/>
      <c r="Q291" s="180"/>
      <c r="R291" s="180"/>
      <c r="S291" s="180"/>
    </row>
    <row r="292" spans="1:19" ht="16.5" customHeight="1">
      <c r="A292" s="180"/>
      <c r="B292" s="180"/>
      <c r="C292" s="180"/>
      <c r="D292" s="180"/>
      <c r="E292" s="181"/>
      <c r="L292" s="180"/>
      <c r="M292" s="181"/>
      <c r="O292" s="180"/>
      <c r="P292" s="180"/>
      <c r="Q292" s="180"/>
      <c r="R292" s="180"/>
      <c r="S292" s="180"/>
    </row>
    <row r="293" spans="1:19" ht="16.5" customHeight="1">
      <c r="A293" s="180"/>
      <c r="B293" s="180"/>
      <c r="C293" s="180"/>
      <c r="D293" s="180"/>
      <c r="E293" s="181"/>
      <c r="L293" s="180"/>
      <c r="M293" s="181"/>
      <c r="O293" s="180"/>
      <c r="P293" s="180"/>
      <c r="Q293" s="180"/>
      <c r="R293" s="180"/>
      <c r="S293" s="180"/>
    </row>
    <row r="294" spans="1:19" ht="16.5" customHeight="1">
      <c r="A294" s="180"/>
      <c r="B294" s="180"/>
      <c r="C294" s="180"/>
      <c r="D294" s="180"/>
      <c r="E294" s="181"/>
      <c r="L294" s="180"/>
      <c r="M294" s="181"/>
      <c r="O294" s="180"/>
      <c r="P294" s="180"/>
      <c r="Q294" s="180"/>
      <c r="R294" s="180"/>
      <c r="S294" s="180"/>
    </row>
    <row r="295" spans="1:19" ht="16.5" customHeight="1">
      <c r="A295" s="180"/>
      <c r="B295" s="180"/>
      <c r="C295" s="180"/>
      <c r="D295" s="180"/>
      <c r="E295" s="181"/>
      <c r="L295" s="180"/>
      <c r="M295" s="181"/>
      <c r="O295" s="180"/>
      <c r="P295" s="180"/>
      <c r="Q295" s="180"/>
      <c r="R295" s="180"/>
      <c r="S295" s="180"/>
    </row>
    <row r="296" spans="1:19" ht="16.5" customHeight="1">
      <c r="A296" s="180"/>
      <c r="B296" s="180"/>
      <c r="C296" s="180"/>
      <c r="D296" s="180"/>
      <c r="E296" s="181"/>
      <c r="L296" s="180"/>
      <c r="M296" s="181"/>
      <c r="O296" s="180"/>
      <c r="P296" s="180"/>
      <c r="Q296" s="180"/>
      <c r="R296" s="180"/>
      <c r="S296" s="180"/>
    </row>
    <row r="297" spans="1:19" ht="16.5" customHeight="1">
      <c r="A297" s="180"/>
      <c r="B297" s="180"/>
      <c r="C297" s="180"/>
      <c r="D297" s="180"/>
      <c r="E297" s="181"/>
      <c r="L297" s="180"/>
      <c r="M297" s="181"/>
      <c r="O297" s="180"/>
      <c r="P297" s="180"/>
      <c r="Q297" s="180"/>
      <c r="R297" s="180"/>
      <c r="S297" s="180"/>
    </row>
    <row r="298" spans="1:19" ht="16.5" customHeight="1">
      <c r="A298" s="180"/>
      <c r="B298" s="180"/>
      <c r="C298" s="180"/>
      <c r="D298" s="180"/>
      <c r="E298" s="181"/>
      <c r="L298" s="180"/>
      <c r="M298" s="181"/>
      <c r="O298" s="180"/>
      <c r="P298" s="180"/>
      <c r="Q298" s="180"/>
      <c r="R298" s="180"/>
      <c r="S298" s="180"/>
    </row>
    <row r="299" spans="1:19" ht="16.5" customHeight="1">
      <c r="A299" s="180"/>
      <c r="B299" s="180"/>
      <c r="C299" s="180"/>
      <c r="D299" s="180"/>
      <c r="E299" s="181"/>
      <c r="L299" s="180"/>
      <c r="M299" s="181"/>
      <c r="O299" s="180"/>
      <c r="P299" s="180"/>
      <c r="Q299" s="180"/>
      <c r="R299" s="180"/>
      <c r="S299" s="180"/>
    </row>
    <row r="300" spans="1:19" ht="16.5" customHeight="1">
      <c r="A300" s="180"/>
      <c r="B300" s="180"/>
      <c r="C300" s="180"/>
      <c r="D300" s="180"/>
      <c r="E300" s="181"/>
      <c r="L300" s="180"/>
      <c r="M300" s="181"/>
      <c r="O300" s="180"/>
      <c r="P300" s="180"/>
      <c r="Q300" s="180"/>
      <c r="R300" s="180"/>
      <c r="S300" s="180"/>
    </row>
    <row r="301" spans="1:19" ht="16.5" customHeight="1">
      <c r="A301" s="180"/>
      <c r="B301" s="180"/>
      <c r="C301" s="180"/>
      <c r="D301" s="180"/>
      <c r="E301" s="181"/>
      <c r="L301" s="180"/>
      <c r="M301" s="181"/>
      <c r="O301" s="180"/>
      <c r="P301" s="180"/>
      <c r="Q301" s="180"/>
      <c r="R301" s="180"/>
      <c r="S301" s="180"/>
    </row>
    <row r="302" spans="1:19" ht="16.5" customHeight="1">
      <c r="A302" s="180"/>
      <c r="B302" s="180"/>
      <c r="C302" s="180"/>
      <c r="D302" s="180"/>
      <c r="E302" s="181"/>
      <c r="L302" s="180"/>
      <c r="M302" s="181"/>
      <c r="O302" s="180"/>
      <c r="P302" s="180"/>
      <c r="Q302" s="180"/>
      <c r="R302" s="180"/>
      <c r="S302" s="180"/>
    </row>
    <row r="303" spans="1:19" ht="16.5" customHeight="1">
      <c r="A303" s="180"/>
      <c r="B303" s="180"/>
      <c r="C303" s="180"/>
      <c r="D303" s="180"/>
      <c r="E303" s="181"/>
      <c r="L303" s="180"/>
      <c r="M303" s="181"/>
      <c r="O303" s="180"/>
      <c r="P303" s="180"/>
      <c r="Q303" s="180"/>
      <c r="R303" s="180"/>
      <c r="S303" s="180"/>
    </row>
    <row r="304" spans="1:19" ht="16.5" customHeight="1">
      <c r="A304" s="180"/>
      <c r="B304" s="180"/>
      <c r="C304" s="180"/>
      <c r="D304" s="180"/>
      <c r="E304" s="181"/>
      <c r="L304" s="180"/>
      <c r="M304" s="181"/>
      <c r="O304" s="180"/>
      <c r="P304" s="180"/>
      <c r="Q304" s="180"/>
      <c r="R304" s="180"/>
      <c r="S304" s="180"/>
    </row>
    <row r="305" spans="1:19" ht="16.5" customHeight="1">
      <c r="A305" s="180"/>
      <c r="B305" s="180"/>
      <c r="C305" s="180"/>
      <c r="D305" s="180"/>
      <c r="E305" s="181"/>
      <c r="L305" s="180"/>
      <c r="M305" s="181"/>
      <c r="O305" s="180"/>
      <c r="P305" s="180"/>
      <c r="Q305" s="180"/>
      <c r="R305" s="180"/>
      <c r="S305" s="180"/>
    </row>
    <row r="306" spans="1:19" ht="16.5" customHeight="1">
      <c r="A306" s="180"/>
      <c r="B306" s="180"/>
      <c r="C306" s="180"/>
      <c r="D306" s="180"/>
      <c r="E306" s="181"/>
      <c r="L306" s="180"/>
      <c r="M306" s="181"/>
      <c r="O306" s="180"/>
      <c r="P306" s="180"/>
      <c r="Q306" s="180"/>
      <c r="R306" s="180"/>
      <c r="S306" s="180"/>
    </row>
    <row r="307" spans="1:19" ht="16.5" customHeight="1">
      <c r="A307" s="180"/>
      <c r="B307" s="180"/>
      <c r="C307" s="180"/>
      <c r="D307" s="180"/>
      <c r="E307" s="181"/>
      <c r="L307" s="180"/>
      <c r="M307" s="181"/>
      <c r="O307" s="180"/>
      <c r="P307" s="180"/>
      <c r="Q307" s="180"/>
      <c r="R307" s="180"/>
      <c r="S307" s="180"/>
    </row>
    <row r="308" spans="1:19" ht="16.5" customHeight="1">
      <c r="A308" s="180"/>
      <c r="B308" s="180"/>
      <c r="C308" s="180"/>
      <c r="D308" s="180"/>
      <c r="E308" s="181"/>
      <c r="L308" s="180"/>
      <c r="M308" s="181"/>
      <c r="O308" s="180"/>
      <c r="P308" s="180"/>
      <c r="Q308" s="180"/>
      <c r="R308" s="180"/>
      <c r="S308" s="180"/>
    </row>
    <row r="309" spans="1:19" ht="16.5" customHeight="1">
      <c r="A309" s="180"/>
      <c r="B309" s="180"/>
      <c r="C309" s="180"/>
      <c r="D309" s="180"/>
      <c r="E309" s="181"/>
      <c r="L309" s="180"/>
      <c r="M309" s="181"/>
      <c r="O309" s="180"/>
      <c r="P309" s="180"/>
      <c r="Q309" s="180"/>
      <c r="R309" s="180"/>
      <c r="S309" s="180"/>
    </row>
    <row r="310" spans="1:19" ht="16.5" customHeight="1">
      <c r="A310" s="180"/>
      <c r="B310" s="180"/>
      <c r="C310" s="180"/>
      <c r="D310" s="180"/>
      <c r="E310" s="181"/>
      <c r="L310" s="180"/>
      <c r="M310" s="181"/>
      <c r="O310" s="180"/>
      <c r="P310" s="180"/>
      <c r="Q310" s="180"/>
      <c r="R310" s="180"/>
      <c r="S310" s="180"/>
    </row>
    <row r="311" spans="1:19" ht="16.5" customHeight="1">
      <c r="A311" s="180"/>
      <c r="B311" s="180"/>
      <c r="C311" s="180"/>
      <c r="D311" s="180"/>
      <c r="E311" s="181"/>
      <c r="L311" s="180"/>
      <c r="M311" s="181"/>
      <c r="O311" s="180"/>
      <c r="P311" s="180"/>
      <c r="Q311" s="180"/>
      <c r="R311" s="180"/>
      <c r="S311" s="180"/>
    </row>
    <row r="312" spans="1:19" ht="16.5" customHeight="1">
      <c r="A312" s="180"/>
      <c r="B312" s="180"/>
      <c r="C312" s="180"/>
      <c r="D312" s="180"/>
      <c r="E312" s="181"/>
      <c r="L312" s="180"/>
      <c r="M312" s="181"/>
      <c r="O312" s="180"/>
      <c r="P312" s="180"/>
      <c r="Q312" s="180"/>
      <c r="R312" s="180"/>
      <c r="S312" s="180"/>
    </row>
    <row r="313" spans="1:19" ht="16.5" customHeight="1">
      <c r="A313" s="180"/>
      <c r="B313" s="180"/>
      <c r="C313" s="180"/>
      <c r="D313" s="180"/>
      <c r="E313" s="181"/>
      <c r="L313" s="180"/>
      <c r="M313" s="181"/>
      <c r="O313" s="180"/>
      <c r="P313" s="180"/>
      <c r="Q313" s="180"/>
      <c r="R313" s="180"/>
      <c r="S313" s="180"/>
    </row>
    <row r="314" spans="1:19" ht="16.5" customHeight="1">
      <c r="A314" s="180"/>
      <c r="B314" s="180"/>
      <c r="C314" s="180"/>
      <c r="D314" s="180"/>
      <c r="E314" s="181"/>
      <c r="L314" s="180"/>
      <c r="M314" s="181"/>
      <c r="O314" s="180"/>
      <c r="P314" s="180"/>
      <c r="Q314" s="180"/>
      <c r="R314" s="180"/>
      <c r="S314" s="180"/>
    </row>
    <row r="315" spans="1:19" ht="16.5" customHeight="1">
      <c r="A315" s="180"/>
      <c r="B315" s="180"/>
      <c r="C315" s="180"/>
      <c r="D315" s="180"/>
      <c r="E315" s="181"/>
      <c r="L315" s="180"/>
      <c r="M315" s="181"/>
      <c r="O315" s="180"/>
      <c r="P315" s="180"/>
      <c r="Q315" s="180"/>
      <c r="R315" s="180"/>
      <c r="S315" s="180"/>
    </row>
    <row r="316" spans="1:19" ht="16.5" customHeight="1">
      <c r="A316" s="180"/>
      <c r="B316" s="180"/>
      <c r="C316" s="180"/>
      <c r="D316" s="180"/>
      <c r="E316" s="181"/>
      <c r="L316" s="180"/>
      <c r="M316" s="181"/>
      <c r="O316" s="180"/>
      <c r="P316" s="180"/>
      <c r="Q316" s="180"/>
      <c r="R316" s="180"/>
      <c r="S316" s="180"/>
    </row>
    <row r="317" spans="1:19" ht="16.5" customHeight="1">
      <c r="A317" s="180"/>
      <c r="B317" s="180"/>
      <c r="C317" s="180"/>
      <c r="D317" s="180"/>
      <c r="E317" s="181"/>
      <c r="L317" s="180"/>
      <c r="M317" s="181"/>
      <c r="O317" s="180"/>
      <c r="P317" s="180"/>
      <c r="Q317" s="180"/>
      <c r="R317" s="180"/>
      <c r="S317" s="180"/>
    </row>
    <row r="318" spans="1:19" ht="16.5" customHeight="1">
      <c r="A318" s="180"/>
      <c r="B318" s="180"/>
      <c r="C318" s="180"/>
      <c r="D318" s="180"/>
      <c r="E318" s="181"/>
      <c r="L318" s="180"/>
      <c r="M318" s="181"/>
      <c r="O318" s="180"/>
      <c r="P318" s="180"/>
      <c r="Q318" s="180"/>
      <c r="R318" s="180"/>
      <c r="S318" s="180"/>
    </row>
    <row r="319" spans="1:19" ht="16.5" customHeight="1">
      <c r="A319" s="180"/>
      <c r="B319" s="180"/>
      <c r="C319" s="180"/>
      <c r="D319" s="180"/>
      <c r="E319" s="181"/>
      <c r="L319" s="180"/>
      <c r="M319" s="181"/>
      <c r="O319" s="180"/>
      <c r="P319" s="180"/>
      <c r="Q319" s="180"/>
      <c r="R319" s="180"/>
      <c r="S319" s="180"/>
    </row>
    <row r="320" spans="1:19" ht="16.5" customHeight="1">
      <c r="A320" s="180"/>
      <c r="B320" s="180"/>
      <c r="C320" s="180"/>
      <c r="D320" s="180"/>
      <c r="E320" s="181"/>
      <c r="L320" s="180"/>
      <c r="M320" s="181"/>
      <c r="O320" s="180"/>
      <c r="P320" s="180"/>
      <c r="Q320" s="180"/>
      <c r="R320" s="180"/>
      <c r="S320" s="180"/>
    </row>
    <row r="321" spans="1:19" ht="16.5" customHeight="1">
      <c r="A321" s="180"/>
      <c r="B321" s="180"/>
      <c r="C321" s="180"/>
      <c r="D321" s="180"/>
      <c r="E321" s="181"/>
      <c r="L321" s="180"/>
      <c r="M321" s="181"/>
      <c r="O321" s="180"/>
      <c r="P321" s="180"/>
      <c r="Q321" s="180"/>
      <c r="R321" s="180"/>
      <c r="S321" s="180"/>
    </row>
    <row r="322" spans="1:19" ht="16.5" customHeight="1">
      <c r="A322" s="180"/>
      <c r="B322" s="180"/>
      <c r="C322" s="180"/>
      <c r="D322" s="180"/>
      <c r="E322" s="181"/>
      <c r="L322" s="180"/>
      <c r="M322" s="181"/>
      <c r="O322" s="180"/>
      <c r="P322" s="180"/>
      <c r="Q322" s="180"/>
      <c r="R322" s="180"/>
      <c r="S322" s="180"/>
    </row>
    <row r="323" spans="1:19" ht="16.5" customHeight="1">
      <c r="A323" s="180"/>
      <c r="B323" s="180"/>
      <c r="C323" s="180"/>
      <c r="D323" s="180"/>
      <c r="E323" s="181"/>
      <c r="L323" s="180"/>
      <c r="M323" s="181"/>
      <c r="O323" s="180"/>
      <c r="P323" s="180"/>
      <c r="Q323" s="180"/>
      <c r="R323" s="180"/>
      <c r="S323" s="180"/>
    </row>
    <row r="324" spans="1:19" ht="16.5" customHeight="1">
      <c r="A324" s="180"/>
      <c r="B324" s="180"/>
      <c r="C324" s="180"/>
      <c r="D324" s="180"/>
      <c r="E324" s="181"/>
      <c r="L324" s="180"/>
      <c r="M324" s="181"/>
      <c r="O324" s="180"/>
      <c r="P324" s="180"/>
      <c r="Q324" s="180"/>
      <c r="R324" s="180"/>
      <c r="S324" s="180"/>
    </row>
    <row r="325" spans="1:19" ht="16.5" customHeight="1">
      <c r="A325" s="180"/>
      <c r="B325" s="180"/>
      <c r="C325" s="180"/>
      <c r="D325" s="180"/>
      <c r="E325" s="181"/>
      <c r="L325" s="180"/>
      <c r="M325" s="181"/>
      <c r="O325" s="180"/>
      <c r="P325" s="180"/>
      <c r="Q325" s="180"/>
      <c r="R325" s="180"/>
      <c r="S325" s="180"/>
    </row>
    <row r="326" spans="1:19" ht="16.5" customHeight="1">
      <c r="A326" s="180"/>
      <c r="B326" s="180"/>
      <c r="C326" s="180"/>
      <c r="D326" s="180"/>
      <c r="E326" s="181"/>
      <c r="L326" s="180"/>
      <c r="M326" s="181"/>
      <c r="O326" s="180"/>
      <c r="P326" s="180"/>
      <c r="Q326" s="180"/>
      <c r="R326" s="180"/>
      <c r="S326" s="180"/>
    </row>
    <row r="327" spans="1:19" ht="16.5" customHeight="1">
      <c r="A327" s="180"/>
      <c r="B327" s="180"/>
      <c r="C327" s="180"/>
      <c r="D327" s="180"/>
      <c r="E327" s="181"/>
      <c r="L327" s="180"/>
      <c r="M327" s="181"/>
      <c r="O327" s="180"/>
      <c r="P327" s="180"/>
      <c r="Q327" s="180"/>
      <c r="R327" s="180"/>
      <c r="S327" s="180"/>
    </row>
    <row r="328" spans="1:19" ht="16.5" customHeight="1">
      <c r="A328" s="180"/>
      <c r="B328" s="180"/>
      <c r="C328" s="180"/>
      <c r="D328" s="180"/>
      <c r="E328" s="181"/>
      <c r="L328" s="180"/>
      <c r="M328" s="181"/>
      <c r="O328" s="180"/>
      <c r="P328" s="180"/>
      <c r="Q328" s="180"/>
      <c r="R328" s="180"/>
      <c r="S328" s="180"/>
    </row>
    <row r="329" spans="1:19" ht="16.5" customHeight="1">
      <c r="A329" s="180"/>
      <c r="B329" s="180"/>
      <c r="C329" s="180"/>
      <c r="D329" s="180"/>
      <c r="E329" s="181"/>
      <c r="L329" s="180"/>
      <c r="M329" s="181"/>
      <c r="O329" s="180"/>
      <c r="P329" s="180"/>
      <c r="Q329" s="180"/>
      <c r="R329" s="180"/>
      <c r="S329" s="180"/>
    </row>
    <row r="330" spans="1:19" ht="16.5" customHeight="1">
      <c r="A330" s="180"/>
      <c r="B330" s="180"/>
      <c r="C330" s="180"/>
      <c r="D330" s="180"/>
      <c r="E330" s="181"/>
      <c r="L330" s="180"/>
      <c r="M330" s="181"/>
      <c r="O330" s="180"/>
      <c r="P330" s="180"/>
      <c r="Q330" s="180"/>
      <c r="R330" s="180"/>
      <c r="S330" s="180"/>
    </row>
    <row r="331" spans="1:19" ht="16.5" customHeight="1">
      <c r="A331" s="180"/>
      <c r="B331" s="180"/>
      <c r="C331" s="180"/>
      <c r="D331" s="180"/>
      <c r="E331" s="181"/>
      <c r="L331" s="180"/>
      <c r="M331" s="181"/>
      <c r="O331" s="180"/>
      <c r="P331" s="180"/>
      <c r="Q331" s="180"/>
      <c r="R331" s="180"/>
      <c r="S331" s="180"/>
    </row>
    <row r="332" spans="1:19" ht="16.5" customHeight="1">
      <c r="A332" s="180"/>
      <c r="B332" s="180"/>
      <c r="C332" s="180"/>
      <c r="D332" s="180"/>
      <c r="E332" s="181"/>
      <c r="L332" s="180"/>
      <c r="M332" s="181"/>
      <c r="O332" s="180"/>
      <c r="P332" s="180"/>
      <c r="Q332" s="180"/>
      <c r="R332" s="180"/>
      <c r="S332" s="180"/>
    </row>
    <row r="333" spans="1:19" ht="16.5" customHeight="1">
      <c r="A333" s="180"/>
      <c r="B333" s="180"/>
      <c r="C333" s="180"/>
      <c r="D333" s="180"/>
      <c r="E333" s="181"/>
      <c r="L333" s="180"/>
      <c r="M333" s="181"/>
      <c r="O333" s="180"/>
      <c r="P333" s="180"/>
      <c r="Q333" s="180"/>
      <c r="R333" s="180"/>
      <c r="S333" s="180"/>
    </row>
    <row r="334" spans="1:19" ht="16.5" customHeight="1">
      <c r="A334" s="180"/>
      <c r="B334" s="180"/>
      <c r="C334" s="180"/>
      <c r="D334" s="180"/>
      <c r="E334" s="181"/>
      <c r="L334" s="180"/>
      <c r="M334" s="181"/>
      <c r="O334" s="180"/>
      <c r="P334" s="180"/>
      <c r="Q334" s="180"/>
      <c r="R334" s="180"/>
      <c r="S334" s="180"/>
    </row>
    <row r="335" spans="1:19" ht="16.5" customHeight="1">
      <c r="A335" s="180"/>
      <c r="B335" s="180"/>
      <c r="C335" s="180"/>
      <c r="D335" s="180"/>
      <c r="E335" s="181"/>
      <c r="L335" s="180"/>
      <c r="M335" s="181"/>
      <c r="O335" s="180"/>
      <c r="P335" s="180"/>
      <c r="Q335" s="180"/>
      <c r="R335" s="180"/>
      <c r="S335" s="180"/>
    </row>
    <row r="336" spans="1:19" ht="16.5" customHeight="1">
      <c r="A336" s="180"/>
      <c r="B336" s="180"/>
      <c r="C336" s="180"/>
      <c r="D336" s="180"/>
      <c r="E336" s="181"/>
      <c r="L336" s="180"/>
      <c r="M336" s="181"/>
      <c r="O336" s="180"/>
      <c r="P336" s="180"/>
      <c r="Q336" s="180"/>
      <c r="R336" s="180"/>
      <c r="S336" s="180"/>
    </row>
    <row r="337" spans="1:19" ht="16.5" customHeight="1">
      <c r="A337" s="180"/>
      <c r="B337" s="180"/>
      <c r="C337" s="180"/>
      <c r="D337" s="180"/>
      <c r="E337" s="181"/>
      <c r="L337" s="180"/>
      <c r="M337" s="181"/>
      <c r="O337" s="180"/>
      <c r="P337" s="180"/>
      <c r="Q337" s="180"/>
      <c r="R337" s="180"/>
      <c r="S337" s="180"/>
    </row>
    <row r="338" spans="1:19" ht="16.5" customHeight="1">
      <c r="A338" s="180"/>
      <c r="B338" s="180"/>
      <c r="C338" s="180"/>
      <c r="D338" s="180"/>
      <c r="E338" s="181"/>
      <c r="L338" s="180"/>
      <c r="M338" s="181"/>
      <c r="O338" s="180"/>
      <c r="P338" s="180"/>
      <c r="Q338" s="180"/>
      <c r="R338" s="180"/>
      <c r="S338" s="180"/>
    </row>
    <row r="339" spans="1:19" ht="16.5" customHeight="1">
      <c r="A339" s="180"/>
      <c r="B339" s="180"/>
      <c r="C339" s="180"/>
      <c r="D339" s="180"/>
      <c r="E339" s="181"/>
      <c r="L339" s="180"/>
      <c r="M339" s="181"/>
      <c r="O339" s="180"/>
      <c r="P339" s="180"/>
      <c r="Q339" s="180"/>
      <c r="R339" s="180"/>
      <c r="S339" s="180"/>
    </row>
    <row r="340" spans="1:19" ht="16.5" customHeight="1">
      <c r="A340" s="180"/>
      <c r="B340" s="180"/>
      <c r="C340" s="180"/>
      <c r="D340" s="180"/>
      <c r="E340" s="181"/>
      <c r="L340" s="180"/>
      <c r="M340" s="181"/>
      <c r="O340" s="180"/>
      <c r="P340" s="180"/>
      <c r="Q340" s="180"/>
      <c r="R340" s="180"/>
      <c r="S340" s="180"/>
    </row>
    <row r="341" spans="1:19" ht="16.5" customHeight="1">
      <c r="A341" s="180"/>
      <c r="B341" s="180"/>
      <c r="C341" s="180"/>
      <c r="D341" s="180"/>
      <c r="E341" s="181"/>
      <c r="L341" s="180"/>
      <c r="M341" s="181"/>
      <c r="O341" s="180"/>
      <c r="P341" s="180"/>
      <c r="Q341" s="180"/>
      <c r="R341" s="180"/>
      <c r="S341" s="180"/>
    </row>
    <row r="342" spans="1:19" ht="16.5" customHeight="1">
      <c r="A342" s="180"/>
      <c r="B342" s="180"/>
      <c r="C342" s="180"/>
      <c r="D342" s="180"/>
      <c r="E342" s="181"/>
      <c r="L342" s="180"/>
      <c r="M342" s="181"/>
      <c r="O342" s="180"/>
      <c r="P342" s="180"/>
      <c r="Q342" s="180"/>
      <c r="R342" s="180"/>
      <c r="S342" s="180"/>
    </row>
    <row r="343" spans="1:19" ht="16.5" customHeight="1">
      <c r="A343" s="180"/>
      <c r="B343" s="180"/>
      <c r="C343" s="180"/>
      <c r="D343" s="180"/>
      <c r="E343" s="181"/>
      <c r="L343" s="180"/>
      <c r="M343" s="181"/>
      <c r="O343" s="180"/>
      <c r="P343" s="180"/>
      <c r="Q343" s="180"/>
      <c r="R343" s="180"/>
      <c r="S343" s="180"/>
    </row>
    <row r="344" spans="1:19" ht="16.5" customHeight="1">
      <c r="A344" s="180"/>
      <c r="B344" s="180"/>
      <c r="C344" s="180"/>
      <c r="D344" s="180"/>
      <c r="E344" s="181"/>
      <c r="L344" s="180"/>
      <c r="M344" s="181"/>
      <c r="O344" s="180"/>
      <c r="P344" s="180"/>
      <c r="Q344" s="180"/>
      <c r="R344" s="180"/>
      <c r="S344" s="180"/>
    </row>
    <row r="345" spans="1:19" ht="16.5" customHeight="1">
      <c r="A345" s="180"/>
      <c r="B345" s="180"/>
      <c r="C345" s="180"/>
      <c r="D345" s="180"/>
      <c r="E345" s="181"/>
      <c r="L345" s="180"/>
      <c r="M345" s="181"/>
      <c r="O345" s="180"/>
      <c r="P345" s="180"/>
      <c r="Q345" s="180"/>
      <c r="R345" s="180"/>
      <c r="S345" s="180"/>
    </row>
    <row r="346" spans="1:19" ht="16.5" customHeight="1">
      <c r="A346" s="180"/>
      <c r="B346" s="180"/>
      <c r="C346" s="180"/>
      <c r="D346" s="180"/>
      <c r="E346" s="181"/>
      <c r="L346" s="180"/>
      <c r="M346" s="181"/>
      <c r="O346" s="180"/>
      <c r="P346" s="180"/>
      <c r="Q346" s="180"/>
      <c r="R346" s="180"/>
      <c r="S346" s="180"/>
    </row>
    <row r="347" spans="1:19" ht="16.5" customHeight="1">
      <c r="A347" s="180"/>
      <c r="B347" s="180"/>
      <c r="C347" s="180"/>
      <c r="D347" s="180"/>
      <c r="E347" s="181"/>
      <c r="L347" s="180"/>
      <c r="M347" s="181"/>
      <c r="O347" s="180"/>
      <c r="P347" s="180"/>
      <c r="Q347" s="180"/>
      <c r="R347" s="180"/>
      <c r="S347" s="180"/>
    </row>
    <row r="348" spans="1:19" ht="16.5" customHeight="1">
      <c r="A348" s="180"/>
      <c r="B348" s="180"/>
      <c r="C348" s="180"/>
      <c r="D348" s="180"/>
      <c r="E348" s="181"/>
      <c r="L348" s="180"/>
      <c r="M348" s="181"/>
      <c r="O348" s="180"/>
      <c r="P348" s="180"/>
      <c r="Q348" s="180"/>
      <c r="R348" s="180"/>
      <c r="S348" s="180"/>
    </row>
    <row r="349" spans="1:19" ht="16.5" customHeight="1">
      <c r="A349" s="180"/>
      <c r="B349" s="180"/>
      <c r="C349" s="180"/>
      <c r="D349" s="180"/>
      <c r="E349" s="181"/>
      <c r="L349" s="180"/>
      <c r="M349" s="181"/>
      <c r="O349" s="180"/>
      <c r="P349" s="180"/>
      <c r="Q349" s="180"/>
      <c r="R349" s="180"/>
      <c r="S349" s="180"/>
    </row>
    <row r="350" spans="1:19" ht="16.5" customHeight="1">
      <c r="A350" s="180"/>
      <c r="B350" s="180"/>
      <c r="C350" s="180"/>
      <c r="D350" s="180"/>
      <c r="E350" s="181"/>
      <c r="L350" s="180"/>
      <c r="M350" s="181"/>
      <c r="O350" s="180"/>
      <c r="P350" s="180"/>
      <c r="Q350" s="180"/>
      <c r="R350" s="180"/>
      <c r="S350" s="180"/>
    </row>
    <row r="351" spans="1:19" ht="16.5" customHeight="1">
      <c r="A351" s="180"/>
      <c r="B351" s="180"/>
      <c r="C351" s="180"/>
      <c r="D351" s="180"/>
      <c r="E351" s="181"/>
      <c r="L351" s="180"/>
      <c r="M351" s="181"/>
      <c r="O351" s="180"/>
      <c r="P351" s="180"/>
      <c r="Q351" s="180"/>
      <c r="R351" s="180"/>
      <c r="S351" s="180"/>
    </row>
    <row r="352" spans="1:19" ht="16.5" customHeight="1">
      <c r="A352" s="180"/>
      <c r="B352" s="180"/>
      <c r="C352" s="180"/>
      <c r="D352" s="180"/>
      <c r="E352" s="181"/>
      <c r="L352" s="180"/>
      <c r="M352" s="181"/>
      <c r="O352" s="180"/>
      <c r="P352" s="180"/>
      <c r="Q352" s="180"/>
      <c r="R352" s="180"/>
      <c r="S352" s="180"/>
    </row>
    <row r="353" spans="1:19" ht="16.5" customHeight="1">
      <c r="A353" s="180"/>
      <c r="B353" s="180"/>
      <c r="C353" s="180"/>
      <c r="D353" s="180"/>
      <c r="E353" s="181"/>
      <c r="L353" s="180"/>
      <c r="M353" s="181"/>
      <c r="O353" s="180"/>
      <c r="P353" s="180"/>
      <c r="Q353" s="180"/>
      <c r="R353" s="180"/>
      <c r="S353" s="180"/>
    </row>
    <row r="354" spans="1:19" ht="16.5" customHeight="1">
      <c r="A354" s="180"/>
      <c r="B354" s="180"/>
      <c r="C354" s="180"/>
      <c r="D354" s="180"/>
      <c r="E354" s="181"/>
      <c r="L354" s="180"/>
      <c r="M354" s="181"/>
      <c r="O354" s="180"/>
      <c r="P354" s="180"/>
      <c r="Q354" s="180"/>
      <c r="R354" s="180"/>
      <c r="S354" s="180"/>
    </row>
    <row r="355" spans="1:19" ht="16.5" customHeight="1">
      <c r="A355" s="180"/>
      <c r="B355" s="180"/>
      <c r="C355" s="180"/>
      <c r="D355" s="180"/>
      <c r="E355" s="181"/>
      <c r="L355" s="180"/>
      <c r="M355" s="181"/>
      <c r="O355" s="180"/>
      <c r="P355" s="180"/>
      <c r="Q355" s="180"/>
      <c r="R355" s="180"/>
      <c r="S355" s="180"/>
    </row>
    <row r="356" spans="1:19" ht="16.5" customHeight="1">
      <c r="A356" s="180"/>
      <c r="B356" s="180"/>
      <c r="C356" s="180"/>
      <c r="D356" s="180"/>
      <c r="E356" s="181"/>
      <c r="L356" s="180"/>
      <c r="M356" s="181"/>
      <c r="O356" s="180"/>
      <c r="P356" s="180"/>
      <c r="Q356" s="180"/>
      <c r="R356" s="180"/>
      <c r="S356" s="180"/>
    </row>
    <row r="357" spans="1:19" ht="16.5" customHeight="1">
      <c r="A357" s="180"/>
      <c r="B357" s="180"/>
      <c r="C357" s="180"/>
      <c r="D357" s="180"/>
      <c r="E357" s="181"/>
      <c r="L357" s="180"/>
      <c r="M357" s="181"/>
      <c r="O357" s="180"/>
      <c r="P357" s="180"/>
      <c r="Q357" s="180"/>
      <c r="R357" s="180"/>
      <c r="S357" s="180"/>
    </row>
    <row r="358" spans="1:19" ht="16.5" customHeight="1">
      <c r="A358" s="180"/>
      <c r="B358" s="180"/>
      <c r="C358" s="180"/>
      <c r="D358" s="180"/>
      <c r="E358" s="181"/>
      <c r="L358" s="180"/>
      <c r="M358" s="181"/>
      <c r="O358" s="180"/>
      <c r="P358" s="180"/>
      <c r="Q358" s="180"/>
      <c r="R358" s="180"/>
      <c r="S358" s="180"/>
    </row>
    <row r="359" spans="1:19" ht="16.5" customHeight="1">
      <c r="A359" s="180"/>
      <c r="B359" s="180"/>
      <c r="C359" s="180"/>
      <c r="D359" s="180"/>
      <c r="E359" s="181"/>
      <c r="L359" s="180"/>
      <c r="M359" s="181"/>
      <c r="O359" s="180"/>
      <c r="P359" s="180"/>
      <c r="Q359" s="180"/>
      <c r="R359" s="180"/>
      <c r="S359" s="180"/>
    </row>
    <row r="360" spans="1:19" ht="16.5" customHeight="1">
      <c r="A360" s="180"/>
      <c r="B360" s="180"/>
      <c r="C360" s="180"/>
      <c r="D360" s="180"/>
      <c r="E360" s="181"/>
      <c r="L360" s="180"/>
      <c r="M360" s="181"/>
      <c r="O360" s="180"/>
      <c r="P360" s="180"/>
      <c r="Q360" s="180"/>
      <c r="R360" s="180"/>
      <c r="S360" s="180"/>
    </row>
    <row r="361" spans="1:19" ht="16.5" customHeight="1">
      <c r="A361" s="180"/>
      <c r="B361" s="180"/>
      <c r="C361" s="180"/>
      <c r="D361" s="180"/>
      <c r="E361" s="181"/>
      <c r="L361" s="180"/>
      <c r="M361" s="181"/>
      <c r="O361" s="180"/>
      <c r="P361" s="180"/>
      <c r="Q361" s="180"/>
      <c r="R361" s="180"/>
      <c r="S361" s="180"/>
    </row>
    <row r="362" spans="1:19" ht="16.5" customHeight="1">
      <c r="A362" s="180"/>
      <c r="B362" s="180"/>
      <c r="C362" s="180"/>
      <c r="D362" s="180"/>
      <c r="E362" s="181"/>
      <c r="L362" s="180"/>
      <c r="M362" s="181"/>
      <c r="O362" s="180"/>
      <c r="P362" s="180"/>
      <c r="Q362" s="180"/>
      <c r="R362" s="180"/>
      <c r="S362" s="180"/>
    </row>
    <row r="363" spans="1:19" ht="16.5" customHeight="1">
      <c r="A363" s="180"/>
      <c r="B363" s="180"/>
      <c r="C363" s="180"/>
      <c r="D363" s="180"/>
      <c r="E363" s="181"/>
      <c r="L363" s="180"/>
      <c r="M363" s="181"/>
      <c r="O363" s="180"/>
      <c r="P363" s="180"/>
      <c r="Q363" s="180"/>
      <c r="R363" s="180"/>
      <c r="S363" s="180"/>
    </row>
    <row r="364" spans="1:19" ht="16.5" customHeight="1">
      <c r="A364" s="180"/>
      <c r="B364" s="180"/>
      <c r="C364" s="180"/>
      <c r="D364" s="180"/>
      <c r="E364" s="181"/>
      <c r="L364" s="180"/>
      <c r="M364" s="181"/>
      <c r="O364" s="180"/>
      <c r="P364" s="180"/>
      <c r="Q364" s="180"/>
      <c r="R364" s="180"/>
      <c r="S364" s="180"/>
    </row>
    <row r="365" spans="1:19" ht="16.5" customHeight="1">
      <c r="A365" s="180"/>
      <c r="B365" s="180"/>
      <c r="C365" s="180"/>
      <c r="D365" s="180"/>
      <c r="E365" s="181"/>
      <c r="L365" s="180"/>
      <c r="M365" s="181"/>
      <c r="O365" s="180"/>
      <c r="P365" s="180"/>
      <c r="Q365" s="180"/>
      <c r="R365" s="180"/>
      <c r="S365" s="180"/>
    </row>
    <row r="366" spans="1:19" ht="16.5" customHeight="1">
      <c r="A366" s="180"/>
      <c r="B366" s="180"/>
      <c r="C366" s="180"/>
      <c r="D366" s="180"/>
      <c r="E366" s="181"/>
      <c r="L366" s="180"/>
      <c r="M366" s="181"/>
      <c r="O366" s="180"/>
      <c r="P366" s="180"/>
      <c r="Q366" s="180"/>
      <c r="R366" s="180"/>
      <c r="S366" s="180"/>
    </row>
    <row r="367" spans="1:19" ht="16.5" customHeight="1">
      <c r="A367" s="180"/>
      <c r="B367" s="180"/>
      <c r="C367" s="180"/>
      <c r="D367" s="180"/>
      <c r="E367" s="181"/>
      <c r="L367" s="180"/>
      <c r="M367" s="181"/>
      <c r="O367" s="180"/>
      <c r="P367" s="180"/>
      <c r="Q367" s="180"/>
      <c r="R367" s="180"/>
      <c r="S367" s="180"/>
    </row>
    <row r="368" spans="1:19" ht="16.5" customHeight="1">
      <c r="A368" s="180"/>
      <c r="B368" s="180"/>
      <c r="C368" s="180"/>
      <c r="D368" s="180"/>
      <c r="E368" s="181"/>
      <c r="L368" s="180"/>
      <c r="M368" s="181"/>
      <c r="O368" s="180"/>
      <c r="P368" s="180"/>
      <c r="Q368" s="180"/>
      <c r="R368" s="180"/>
      <c r="S368" s="180"/>
    </row>
    <row r="369" spans="1:19" ht="16.5" customHeight="1">
      <c r="A369" s="180"/>
      <c r="B369" s="180"/>
      <c r="C369" s="180"/>
      <c r="D369" s="180"/>
      <c r="E369" s="181"/>
      <c r="L369" s="180"/>
      <c r="M369" s="181"/>
      <c r="O369" s="180"/>
      <c r="P369" s="180"/>
      <c r="Q369" s="180"/>
      <c r="R369" s="180"/>
      <c r="S369" s="180"/>
    </row>
    <row r="370" spans="1:19" ht="16.5" customHeight="1">
      <c r="A370" s="180"/>
      <c r="B370" s="180"/>
      <c r="C370" s="180"/>
      <c r="D370" s="180"/>
      <c r="E370" s="181"/>
      <c r="L370" s="180"/>
      <c r="M370" s="181"/>
      <c r="O370" s="180"/>
      <c r="P370" s="180"/>
      <c r="Q370" s="180"/>
      <c r="R370" s="180"/>
      <c r="S370" s="180"/>
    </row>
    <row r="371" spans="1:19" ht="16.5" customHeight="1">
      <c r="A371" s="180"/>
      <c r="B371" s="180"/>
      <c r="C371" s="180"/>
      <c r="D371" s="180"/>
      <c r="E371" s="181"/>
      <c r="L371" s="180"/>
      <c r="M371" s="181"/>
      <c r="O371" s="180"/>
      <c r="P371" s="180"/>
      <c r="Q371" s="180"/>
      <c r="R371" s="180"/>
      <c r="S371" s="180"/>
    </row>
    <row r="372" spans="1:19" ht="16.5" customHeight="1">
      <c r="A372" s="180"/>
      <c r="B372" s="180"/>
      <c r="C372" s="180"/>
      <c r="D372" s="180"/>
      <c r="E372" s="181"/>
      <c r="L372" s="180"/>
      <c r="M372" s="181"/>
      <c r="O372" s="180"/>
      <c r="P372" s="180"/>
      <c r="Q372" s="180"/>
      <c r="R372" s="180"/>
      <c r="S372" s="180"/>
    </row>
    <row r="373" spans="1:19" ht="16.5" customHeight="1">
      <c r="A373" s="180"/>
      <c r="B373" s="180"/>
      <c r="C373" s="180"/>
      <c r="D373" s="180"/>
      <c r="E373" s="181"/>
      <c r="L373" s="180"/>
      <c r="M373" s="181"/>
      <c r="O373" s="180"/>
      <c r="P373" s="180"/>
      <c r="Q373" s="180"/>
      <c r="R373" s="180"/>
      <c r="S373" s="180"/>
    </row>
    <row r="374" spans="1:19" ht="16.5" customHeight="1">
      <c r="A374" s="180"/>
      <c r="B374" s="180"/>
      <c r="C374" s="180"/>
      <c r="D374" s="180"/>
      <c r="E374" s="181"/>
      <c r="L374" s="180"/>
      <c r="M374" s="181"/>
      <c r="O374" s="180"/>
      <c r="P374" s="180"/>
      <c r="Q374" s="180"/>
      <c r="R374" s="180"/>
      <c r="S374" s="180"/>
    </row>
    <row r="375" spans="1:19" ht="16.5" customHeight="1">
      <c r="A375" s="180"/>
      <c r="B375" s="180"/>
      <c r="C375" s="180"/>
      <c r="D375" s="180"/>
      <c r="E375" s="181"/>
      <c r="L375" s="180"/>
      <c r="M375" s="181"/>
      <c r="O375" s="180"/>
      <c r="P375" s="180"/>
      <c r="Q375" s="180"/>
      <c r="R375" s="180"/>
      <c r="S375" s="180"/>
    </row>
    <row r="376" spans="1:19" ht="16.5" customHeight="1">
      <c r="A376" s="180"/>
      <c r="B376" s="180"/>
      <c r="C376" s="180"/>
      <c r="D376" s="180"/>
      <c r="E376" s="181"/>
      <c r="L376" s="180"/>
      <c r="M376" s="181"/>
      <c r="O376" s="180"/>
      <c r="P376" s="180"/>
      <c r="Q376" s="180"/>
      <c r="R376" s="180"/>
      <c r="S376" s="180"/>
    </row>
    <row r="377" spans="1:19" ht="16.5" customHeight="1">
      <c r="A377" s="180"/>
      <c r="B377" s="180"/>
      <c r="C377" s="180"/>
      <c r="D377" s="180"/>
      <c r="E377" s="181"/>
      <c r="L377" s="180"/>
      <c r="M377" s="181"/>
      <c r="O377" s="180"/>
      <c r="P377" s="180"/>
      <c r="Q377" s="180"/>
      <c r="R377" s="180"/>
      <c r="S377" s="180"/>
    </row>
    <row r="378" spans="1:19" ht="16.5" customHeight="1">
      <c r="A378" s="180"/>
      <c r="B378" s="180"/>
      <c r="C378" s="180"/>
      <c r="D378" s="180"/>
      <c r="E378" s="181"/>
      <c r="L378" s="180"/>
      <c r="M378" s="181"/>
      <c r="O378" s="180"/>
      <c r="P378" s="180"/>
      <c r="Q378" s="180"/>
      <c r="R378" s="180"/>
      <c r="S378" s="180"/>
    </row>
    <row r="379" spans="1:19" ht="16.5" customHeight="1">
      <c r="A379" s="180"/>
      <c r="B379" s="180"/>
      <c r="C379" s="180"/>
      <c r="D379" s="180"/>
      <c r="E379" s="181"/>
      <c r="L379" s="180"/>
      <c r="M379" s="181"/>
      <c r="O379" s="180"/>
      <c r="P379" s="180"/>
      <c r="Q379" s="180"/>
      <c r="R379" s="180"/>
      <c r="S379" s="180"/>
    </row>
    <row r="380" spans="1:19" ht="16.5" customHeight="1">
      <c r="A380" s="180"/>
      <c r="B380" s="180"/>
      <c r="C380" s="180"/>
      <c r="D380" s="180"/>
      <c r="E380" s="181"/>
      <c r="L380" s="180"/>
      <c r="M380" s="181"/>
      <c r="O380" s="180"/>
      <c r="P380" s="180"/>
      <c r="Q380" s="180"/>
      <c r="R380" s="180"/>
      <c r="S380" s="180"/>
    </row>
    <row r="381" spans="1:19" ht="16.5" customHeight="1">
      <c r="A381" s="180"/>
      <c r="B381" s="180"/>
      <c r="C381" s="180"/>
      <c r="D381" s="180"/>
      <c r="E381" s="181"/>
      <c r="L381" s="180"/>
      <c r="M381" s="181"/>
      <c r="O381" s="180"/>
      <c r="P381" s="180"/>
      <c r="Q381" s="180"/>
      <c r="R381" s="180"/>
      <c r="S381" s="180"/>
    </row>
    <row r="382" spans="1:19" ht="16.5" customHeight="1">
      <c r="A382" s="180"/>
      <c r="B382" s="180"/>
      <c r="C382" s="180"/>
      <c r="D382" s="180"/>
      <c r="E382" s="181"/>
      <c r="L382" s="180"/>
      <c r="M382" s="181"/>
      <c r="O382" s="180"/>
      <c r="P382" s="180"/>
      <c r="Q382" s="180"/>
      <c r="R382" s="180"/>
      <c r="S382" s="180"/>
    </row>
    <row r="383" spans="1:19" ht="16.5" customHeight="1">
      <c r="A383" s="180"/>
      <c r="B383" s="180"/>
      <c r="C383" s="180"/>
      <c r="D383" s="180"/>
      <c r="E383" s="181"/>
      <c r="L383" s="180"/>
      <c r="M383" s="181"/>
      <c r="O383" s="180"/>
      <c r="P383" s="180"/>
      <c r="Q383" s="180"/>
      <c r="R383" s="180"/>
      <c r="S383" s="180"/>
    </row>
    <row r="384" spans="1:19" ht="16.5" customHeight="1">
      <c r="A384" s="180"/>
      <c r="B384" s="180"/>
      <c r="C384" s="180"/>
      <c r="D384" s="180"/>
      <c r="E384" s="181"/>
      <c r="L384" s="180"/>
      <c r="M384" s="181"/>
      <c r="O384" s="180"/>
      <c r="P384" s="180"/>
      <c r="Q384" s="180"/>
      <c r="R384" s="180"/>
      <c r="S384" s="180"/>
    </row>
    <row r="385" spans="1:19" ht="16.5" customHeight="1">
      <c r="A385" s="180"/>
      <c r="B385" s="180"/>
      <c r="C385" s="180"/>
      <c r="D385" s="180"/>
      <c r="E385" s="181"/>
      <c r="L385" s="180"/>
      <c r="M385" s="181"/>
      <c r="O385" s="180"/>
      <c r="P385" s="180"/>
      <c r="Q385" s="180"/>
      <c r="R385" s="180"/>
      <c r="S385" s="180"/>
    </row>
    <row r="386" spans="1:19" ht="16.5" customHeight="1">
      <c r="A386" s="180"/>
      <c r="B386" s="180"/>
      <c r="C386" s="180"/>
      <c r="D386" s="180"/>
      <c r="E386" s="181"/>
      <c r="L386" s="180"/>
      <c r="M386" s="181"/>
      <c r="O386" s="180"/>
      <c r="P386" s="180"/>
      <c r="Q386" s="180"/>
      <c r="R386" s="180"/>
      <c r="S386" s="180"/>
    </row>
    <row r="387" spans="1:19" ht="16.5" customHeight="1">
      <c r="A387" s="180"/>
      <c r="B387" s="180"/>
      <c r="C387" s="180"/>
      <c r="D387" s="180"/>
      <c r="E387" s="181"/>
      <c r="L387" s="180"/>
      <c r="M387" s="181"/>
      <c r="O387" s="180"/>
      <c r="P387" s="180"/>
      <c r="Q387" s="180"/>
      <c r="R387" s="180"/>
      <c r="S387" s="180"/>
    </row>
    <row r="388" spans="1:19" ht="16.5" customHeight="1">
      <c r="A388" s="180"/>
      <c r="B388" s="180"/>
      <c r="C388" s="180"/>
      <c r="D388" s="180"/>
      <c r="E388" s="181"/>
      <c r="L388" s="180"/>
      <c r="M388" s="181"/>
      <c r="O388" s="180"/>
      <c r="P388" s="180"/>
      <c r="Q388" s="180"/>
      <c r="R388" s="180"/>
      <c r="S388" s="180"/>
    </row>
    <row r="389" spans="1:19" ht="16.5" customHeight="1">
      <c r="A389" s="180"/>
      <c r="B389" s="180"/>
      <c r="C389" s="180"/>
      <c r="D389" s="180"/>
      <c r="E389" s="181"/>
      <c r="L389" s="180"/>
      <c r="M389" s="181"/>
      <c r="O389" s="180"/>
      <c r="P389" s="180"/>
      <c r="Q389" s="180"/>
      <c r="R389" s="180"/>
      <c r="S389" s="180"/>
    </row>
    <row r="390" spans="1:19" ht="16.5" customHeight="1">
      <c r="A390" s="180"/>
      <c r="B390" s="180"/>
      <c r="C390" s="180"/>
      <c r="D390" s="180"/>
      <c r="E390" s="181"/>
      <c r="L390" s="180"/>
      <c r="M390" s="181"/>
      <c r="O390" s="180"/>
      <c r="P390" s="180"/>
      <c r="Q390" s="180"/>
      <c r="R390" s="180"/>
      <c r="S390" s="180"/>
    </row>
    <row r="391" spans="1:19" ht="16.5" customHeight="1">
      <c r="A391" s="180"/>
      <c r="B391" s="180"/>
      <c r="C391" s="180"/>
      <c r="D391" s="180"/>
      <c r="E391" s="181"/>
      <c r="L391" s="180"/>
      <c r="M391" s="181"/>
      <c r="O391" s="180"/>
      <c r="P391" s="180"/>
      <c r="Q391" s="180"/>
      <c r="R391" s="180"/>
      <c r="S391" s="180"/>
    </row>
    <row r="392" spans="1:19" ht="16.5" customHeight="1">
      <c r="A392" s="180"/>
      <c r="B392" s="180"/>
      <c r="C392" s="180"/>
      <c r="D392" s="180"/>
      <c r="E392" s="181"/>
      <c r="L392" s="180"/>
      <c r="M392" s="181"/>
      <c r="O392" s="180"/>
      <c r="P392" s="180"/>
      <c r="Q392" s="180"/>
      <c r="R392" s="180"/>
      <c r="S392" s="180"/>
    </row>
    <row r="393" spans="1:19" ht="16.5" customHeight="1">
      <c r="A393" s="180"/>
      <c r="B393" s="180"/>
      <c r="C393" s="180"/>
      <c r="D393" s="180"/>
      <c r="E393" s="181"/>
      <c r="L393" s="180"/>
      <c r="M393" s="181"/>
      <c r="O393" s="180"/>
      <c r="P393" s="180"/>
      <c r="Q393" s="180"/>
      <c r="R393" s="180"/>
      <c r="S393" s="180"/>
    </row>
    <row r="394" spans="1:19" ht="16.5" customHeight="1">
      <c r="A394" s="180"/>
      <c r="B394" s="180"/>
      <c r="C394" s="180"/>
      <c r="D394" s="180"/>
      <c r="E394" s="181"/>
      <c r="L394" s="180"/>
      <c r="M394" s="181"/>
      <c r="O394" s="180"/>
      <c r="P394" s="180"/>
      <c r="Q394" s="180"/>
      <c r="R394" s="180"/>
      <c r="S394" s="180"/>
    </row>
    <row r="395" spans="1:19" ht="16.5" customHeight="1">
      <c r="A395" s="180"/>
      <c r="B395" s="180"/>
      <c r="C395" s="180"/>
      <c r="D395" s="180"/>
      <c r="E395" s="181"/>
      <c r="L395" s="180"/>
      <c r="M395" s="181"/>
      <c r="O395" s="180"/>
      <c r="P395" s="180"/>
      <c r="Q395" s="180"/>
      <c r="R395" s="180"/>
      <c r="S395" s="180"/>
    </row>
    <row r="396" spans="1:19" ht="16.5" customHeight="1">
      <c r="A396" s="180"/>
      <c r="B396" s="180"/>
      <c r="C396" s="180"/>
      <c r="D396" s="180"/>
      <c r="E396" s="181"/>
      <c r="L396" s="180"/>
      <c r="M396" s="181"/>
      <c r="O396" s="180"/>
      <c r="P396" s="180"/>
      <c r="Q396" s="180"/>
      <c r="R396" s="180"/>
      <c r="S396" s="180"/>
    </row>
    <row r="397" spans="1:19" ht="16.5" customHeight="1">
      <c r="A397" s="180"/>
      <c r="B397" s="180"/>
      <c r="C397" s="180"/>
      <c r="D397" s="180"/>
      <c r="E397" s="181"/>
      <c r="L397" s="180"/>
      <c r="M397" s="181"/>
      <c r="O397" s="180"/>
      <c r="P397" s="180"/>
      <c r="Q397" s="180"/>
      <c r="R397" s="180"/>
      <c r="S397" s="180"/>
    </row>
    <row r="398" spans="1:19" ht="16.5" customHeight="1">
      <c r="A398" s="180"/>
      <c r="B398" s="180"/>
      <c r="C398" s="180"/>
      <c r="D398" s="180"/>
      <c r="E398" s="181"/>
      <c r="L398" s="180"/>
      <c r="M398" s="181"/>
      <c r="O398" s="180"/>
      <c r="P398" s="180"/>
      <c r="Q398" s="180"/>
      <c r="R398" s="180"/>
      <c r="S398" s="180"/>
    </row>
    <row r="399" spans="1:19" ht="16.5" customHeight="1">
      <c r="A399" s="180"/>
      <c r="B399" s="180"/>
      <c r="C399" s="180"/>
      <c r="D399" s="180"/>
      <c r="E399" s="181"/>
      <c r="L399" s="180"/>
      <c r="M399" s="181"/>
      <c r="O399" s="180"/>
      <c r="P399" s="180"/>
      <c r="Q399" s="180"/>
      <c r="R399" s="180"/>
      <c r="S399" s="180"/>
    </row>
    <row r="400" spans="1:19" ht="16.5" customHeight="1">
      <c r="A400" s="180"/>
      <c r="B400" s="180"/>
      <c r="C400" s="180"/>
      <c r="D400" s="180"/>
      <c r="E400" s="181"/>
      <c r="L400" s="180"/>
      <c r="M400" s="181"/>
      <c r="O400" s="180"/>
      <c r="P400" s="180"/>
      <c r="Q400" s="180"/>
      <c r="R400" s="180"/>
      <c r="S400" s="180"/>
    </row>
    <row r="401" spans="1:19" ht="16.5" customHeight="1">
      <c r="A401" s="180"/>
      <c r="B401" s="180"/>
      <c r="C401" s="180"/>
      <c r="D401" s="180"/>
      <c r="E401" s="181"/>
      <c r="L401" s="180"/>
      <c r="M401" s="181"/>
      <c r="O401" s="180"/>
      <c r="P401" s="180"/>
      <c r="Q401" s="180"/>
      <c r="R401" s="180"/>
      <c r="S401" s="180"/>
    </row>
    <row r="402" spans="1:19" ht="16.5" customHeight="1">
      <c r="A402" s="180"/>
      <c r="B402" s="180"/>
      <c r="C402" s="180"/>
      <c r="D402" s="180"/>
      <c r="E402" s="181"/>
      <c r="L402" s="180"/>
      <c r="M402" s="181"/>
      <c r="O402" s="180"/>
      <c r="P402" s="180"/>
      <c r="Q402" s="180"/>
      <c r="R402" s="180"/>
      <c r="S402" s="180"/>
    </row>
    <row r="403" spans="1:19" ht="16.5" customHeight="1">
      <c r="A403" s="180"/>
      <c r="B403" s="180"/>
      <c r="C403" s="180"/>
      <c r="D403" s="180"/>
      <c r="E403" s="181"/>
      <c r="L403" s="180"/>
      <c r="M403" s="181"/>
      <c r="O403" s="180"/>
      <c r="P403" s="180"/>
      <c r="Q403" s="180"/>
      <c r="R403" s="180"/>
      <c r="S403" s="180"/>
    </row>
    <row r="404" spans="1:19" ht="16.5" customHeight="1">
      <c r="A404" s="180"/>
      <c r="B404" s="180"/>
      <c r="C404" s="180"/>
      <c r="D404" s="180"/>
      <c r="E404" s="181"/>
      <c r="L404" s="180"/>
      <c r="M404" s="181"/>
      <c r="O404" s="180"/>
      <c r="P404" s="180"/>
      <c r="Q404" s="180"/>
      <c r="R404" s="180"/>
      <c r="S404" s="180"/>
    </row>
    <row r="405" spans="1:19" ht="16.5" customHeight="1">
      <c r="A405" s="180"/>
      <c r="B405" s="180"/>
      <c r="C405" s="180"/>
      <c r="D405" s="180"/>
      <c r="E405" s="181"/>
      <c r="L405" s="180"/>
      <c r="M405" s="181"/>
      <c r="O405" s="180"/>
      <c r="P405" s="180"/>
      <c r="Q405" s="180"/>
      <c r="R405" s="180"/>
      <c r="S405" s="180"/>
    </row>
    <row r="406" spans="1:19" ht="16.5" customHeight="1">
      <c r="A406" s="180"/>
      <c r="B406" s="180"/>
      <c r="C406" s="180"/>
      <c r="D406" s="180"/>
      <c r="E406" s="181"/>
      <c r="L406" s="180"/>
      <c r="M406" s="181"/>
      <c r="O406" s="180"/>
      <c r="P406" s="180"/>
      <c r="Q406" s="180"/>
      <c r="R406" s="180"/>
      <c r="S406" s="180"/>
    </row>
    <row r="407" spans="1:19" ht="16.5" customHeight="1">
      <c r="A407" s="180"/>
      <c r="B407" s="180"/>
      <c r="C407" s="180"/>
      <c r="D407" s="180"/>
      <c r="E407" s="181"/>
      <c r="L407" s="180"/>
      <c r="M407" s="181"/>
      <c r="O407" s="180"/>
      <c r="P407" s="180"/>
      <c r="Q407" s="180"/>
      <c r="R407" s="180"/>
      <c r="S407" s="180"/>
    </row>
    <row r="408" spans="1:19" ht="16.5" customHeight="1">
      <c r="A408" s="180"/>
      <c r="B408" s="180"/>
      <c r="C408" s="180"/>
      <c r="D408" s="180"/>
      <c r="E408" s="181"/>
      <c r="L408" s="180"/>
      <c r="M408" s="181"/>
      <c r="O408" s="180"/>
      <c r="P408" s="180"/>
      <c r="Q408" s="180"/>
      <c r="R408" s="180"/>
      <c r="S408" s="180"/>
    </row>
    <row r="409" spans="1:19" ht="16.5" customHeight="1">
      <c r="A409" s="180"/>
      <c r="B409" s="180"/>
      <c r="C409" s="180"/>
      <c r="D409" s="180"/>
      <c r="E409" s="181"/>
      <c r="L409" s="180"/>
      <c r="M409" s="181"/>
      <c r="O409" s="180"/>
      <c r="P409" s="180"/>
      <c r="Q409" s="180"/>
      <c r="R409" s="180"/>
      <c r="S409" s="180"/>
    </row>
    <row r="410" spans="1:19" ht="16.5" customHeight="1">
      <c r="A410" s="180"/>
      <c r="B410" s="180"/>
      <c r="C410" s="180"/>
      <c r="D410" s="180"/>
      <c r="E410" s="181"/>
      <c r="L410" s="180"/>
      <c r="M410" s="181"/>
      <c r="O410" s="180"/>
      <c r="P410" s="180"/>
      <c r="Q410" s="180"/>
      <c r="R410" s="180"/>
      <c r="S410" s="180"/>
    </row>
    <row r="411" spans="1:19" ht="16.5" customHeight="1">
      <c r="A411" s="180"/>
      <c r="B411" s="180"/>
      <c r="C411" s="180"/>
      <c r="D411" s="180"/>
      <c r="E411" s="181"/>
      <c r="L411" s="180"/>
      <c r="M411" s="181"/>
      <c r="O411" s="180"/>
      <c r="P411" s="180"/>
      <c r="Q411" s="180"/>
      <c r="R411" s="180"/>
      <c r="S411" s="180"/>
    </row>
    <row r="412" spans="1:19" ht="16.5" customHeight="1">
      <c r="A412" s="180"/>
      <c r="B412" s="180"/>
      <c r="C412" s="180"/>
      <c r="D412" s="180"/>
      <c r="E412" s="181"/>
      <c r="L412" s="180"/>
      <c r="M412" s="181"/>
      <c r="O412" s="180"/>
      <c r="P412" s="180"/>
      <c r="Q412" s="180"/>
      <c r="R412" s="180"/>
      <c r="S412" s="180"/>
    </row>
    <row r="413" spans="1:19" ht="16.5" customHeight="1">
      <c r="A413" s="180"/>
      <c r="B413" s="180"/>
      <c r="C413" s="180"/>
      <c r="D413" s="180"/>
      <c r="E413" s="181"/>
      <c r="L413" s="180"/>
      <c r="M413" s="181"/>
      <c r="O413" s="180"/>
      <c r="P413" s="180"/>
      <c r="Q413" s="180"/>
      <c r="R413" s="180"/>
      <c r="S413" s="180"/>
    </row>
    <row r="414" spans="1:19" ht="16.5" customHeight="1">
      <c r="A414" s="180"/>
      <c r="B414" s="180"/>
      <c r="C414" s="180"/>
      <c r="D414" s="180"/>
      <c r="E414" s="181"/>
      <c r="L414" s="180"/>
      <c r="M414" s="181"/>
      <c r="O414" s="180"/>
      <c r="P414" s="180"/>
      <c r="Q414" s="180"/>
      <c r="R414" s="180"/>
      <c r="S414" s="180"/>
    </row>
    <row r="415" spans="1:19" ht="16.5" customHeight="1">
      <c r="A415" s="180"/>
      <c r="B415" s="180"/>
      <c r="C415" s="180"/>
      <c r="D415" s="180"/>
      <c r="E415" s="181"/>
      <c r="L415" s="180"/>
      <c r="M415" s="181"/>
      <c r="O415" s="180"/>
      <c r="P415" s="180"/>
      <c r="Q415" s="180"/>
      <c r="R415" s="180"/>
      <c r="S415" s="180"/>
    </row>
    <row r="416" spans="1:19" ht="16.5" customHeight="1">
      <c r="A416" s="180"/>
      <c r="B416" s="180"/>
      <c r="C416" s="180"/>
      <c r="D416" s="180"/>
      <c r="E416" s="181"/>
      <c r="L416" s="180"/>
      <c r="M416" s="181"/>
      <c r="O416" s="180"/>
      <c r="P416" s="180"/>
      <c r="Q416" s="180"/>
      <c r="R416" s="180"/>
      <c r="S416" s="180"/>
    </row>
    <row r="417" spans="1:19" ht="16.5" customHeight="1">
      <c r="A417" s="180"/>
      <c r="B417" s="180"/>
      <c r="C417" s="180"/>
      <c r="D417" s="180"/>
      <c r="E417" s="181"/>
      <c r="L417" s="180"/>
      <c r="M417" s="181"/>
      <c r="O417" s="180"/>
      <c r="P417" s="180"/>
      <c r="Q417" s="180"/>
      <c r="R417" s="180"/>
      <c r="S417" s="180"/>
    </row>
    <row r="418" spans="1:19" ht="16.5" customHeight="1">
      <c r="A418" s="180"/>
      <c r="B418" s="180"/>
      <c r="C418" s="180"/>
      <c r="D418" s="180"/>
      <c r="E418" s="181"/>
      <c r="L418" s="180"/>
      <c r="M418" s="181"/>
      <c r="O418" s="180"/>
      <c r="P418" s="180"/>
      <c r="Q418" s="180"/>
      <c r="R418" s="180"/>
      <c r="S418" s="180"/>
    </row>
    <row r="419" spans="1:19" ht="16.5" customHeight="1">
      <c r="A419" s="180"/>
      <c r="B419" s="180"/>
      <c r="C419" s="180"/>
      <c r="D419" s="180"/>
      <c r="E419" s="181"/>
      <c r="L419" s="180"/>
      <c r="M419" s="181"/>
      <c r="O419" s="180"/>
      <c r="P419" s="180"/>
      <c r="Q419" s="180"/>
      <c r="R419" s="180"/>
      <c r="S419" s="180"/>
    </row>
    <row r="420" spans="1:19" ht="16.5" customHeight="1">
      <c r="A420" s="180"/>
      <c r="B420" s="180"/>
      <c r="C420" s="180"/>
      <c r="D420" s="180"/>
      <c r="E420" s="181"/>
      <c r="L420" s="180"/>
      <c r="M420" s="181"/>
      <c r="O420" s="180"/>
      <c r="P420" s="180"/>
      <c r="Q420" s="180"/>
      <c r="R420" s="180"/>
      <c r="S420" s="180"/>
    </row>
    <row r="421" spans="1:19" ht="16.5" customHeight="1">
      <c r="A421" s="180"/>
      <c r="B421" s="180"/>
      <c r="C421" s="180"/>
      <c r="D421" s="180"/>
      <c r="E421" s="181"/>
      <c r="L421" s="180"/>
      <c r="M421" s="181"/>
      <c r="O421" s="180"/>
      <c r="P421" s="180"/>
      <c r="Q421" s="180"/>
      <c r="R421" s="180"/>
      <c r="S421" s="180"/>
    </row>
    <row r="422" spans="1:19" ht="16.5" customHeight="1">
      <c r="A422" s="180"/>
      <c r="B422" s="180"/>
      <c r="C422" s="180"/>
      <c r="D422" s="180"/>
      <c r="E422" s="181"/>
      <c r="L422" s="180"/>
      <c r="M422" s="181"/>
      <c r="O422" s="180"/>
      <c r="P422" s="180"/>
      <c r="Q422" s="180"/>
      <c r="R422" s="180"/>
      <c r="S422" s="180"/>
    </row>
    <row r="423" spans="1:19" ht="16.5" customHeight="1">
      <c r="A423" s="180"/>
      <c r="B423" s="180"/>
      <c r="C423" s="180"/>
      <c r="D423" s="180"/>
      <c r="E423" s="181"/>
      <c r="L423" s="180"/>
      <c r="M423" s="181"/>
      <c r="O423" s="180"/>
      <c r="P423" s="180"/>
      <c r="Q423" s="180"/>
      <c r="R423" s="180"/>
      <c r="S423" s="180"/>
    </row>
    <row r="424" spans="1:19" ht="16.5" customHeight="1">
      <c r="A424" s="180"/>
      <c r="B424" s="180"/>
      <c r="C424" s="180"/>
      <c r="D424" s="180"/>
      <c r="E424" s="181"/>
      <c r="L424" s="180"/>
      <c r="M424" s="181"/>
      <c r="O424" s="180"/>
      <c r="P424" s="180"/>
      <c r="Q424" s="180"/>
      <c r="R424" s="180"/>
      <c r="S424" s="180"/>
    </row>
    <row r="425" spans="1:19" ht="16.5" customHeight="1">
      <c r="A425" s="180"/>
      <c r="B425" s="180"/>
      <c r="C425" s="180"/>
      <c r="D425" s="180"/>
      <c r="E425" s="181"/>
      <c r="L425" s="180"/>
      <c r="M425" s="181"/>
      <c r="O425" s="180"/>
      <c r="P425" s="180"/>
      <c r="Q425" s="180"/>
      <c r="R425" s="180"/>
      <c r="S425" s="180"/>
    </row>
    <row r="426" spans="1:19" ht="16.5" customHeight="1">
      <c r="A426" s="180"/>
      <c r="B426" s="180"/>
      <c r="C426" s="180"/>
      <c r="D426" s="180"/>
      <c r="E426" s="181"/>
      <c r="L426" s="180"/>
      <c r="M426" s="181"/>
      <c r="O426" s="180"/>
      <c r="P426" s="180"/>
      <c r="Q426" s="180"/>
      <c r="R426" s="180"/>
      <c r="S426" s="180"/>
    </row>
    <row r="427" spans="1:19" ht="16.5" customHeight="1">
      <c r="A427" s="180"/>
      <c r="B427" s="180"/>
      <c r="C427" s="180"/>
      <c r="D427" s="180"/>
      <c r="E427" s="181"/>
      <c r="L427" s="180"/>
      <c r="M427" s="181"/>
      <c r="O427" s="180"/>
      <c r="P427" s="180"/>
      <c r="Q427" s="180"/>
      <c r="R427" s="180"/>
      <c r="S427" s="180"/>
    </row>
    <row r="428" spans="1:19" ht="16.5" customHeight="1">
      <c r="A428" s="180"/>
      <c r="B428" s="180"/>
      <c r="C428" s="180"/>
      <c r="D428" s="180"/>
      <c r="E428" s="181"/>
      <c r="L428" s="180"/>
      <c r="M428" s="181"/>
      <c r="O428" s="180"/>
      <c r="P428" s="180"/>
      <c r="Q428" s="180"/>
      <c r="R428" s="180"/>
      <c r="S428" s="180"/>
    </row>
    <row r="429" spans="1:19" ht="16.5" customHeight="1">
      <c r="A429" s="180"/>
      <c r="B429" s="180"/>
      <c r="C429" s="180"/>
      <c r="D429" s="180"/>
      <c r="E429" s="181"/>
      <c r="L429" s="180"/>
      <c r="M429" s="181"/>
      <c r="O429" s="180"/>
      <c r="P429" s="180"/>
      <c r="Q429" s="180"/>
      <c r="R429" s="180"/>
      <c r="S429" s="180"/>
    </row>
    <row r="430" spans="1:19" ht="16.5" customHeight="1">
      <c r="A430" s="180"/>
      <c r="B430" s="180"/>
      <c r="C430" s="180"/>
      <c r="D430" s="180"/>
      <c r="E430" s="181"/>
      <c r="L430" s="180"/>
      <c r="M430" s="181"/>
      <c r="O430" s="180"/>
      <c r="P430" s="180"/>
      <c r="Q430" s="180"/>
      <c r="R430" s="180"/>
      <c r="S430" s="180"/>
    </row>
    <row r="431" spans="1:19" ht="16.5" customHeight="1">
      <c r="A431" s="180"/>
      <c r="B431" s="180"/>
      <c r="C431" s="180"/>
      <c r="D431" s="180"/>
      <c r="E431" s="181"/>
      <c r="L431" s="180"/>
      <c r="M431" s="181"/>
      <c r="O431" s="180"/>
      <c r="P431" s="180"/>
      <c r="Q431" s="180"/>
      <c r="R431" s="180"/>
      <c r="S431" s="180"/>
    </row>
    <row r="432" spans="1:19" ht="16.5" customHeight="1">
      <c r="A432" s="180"/>
      <c r="B432" s="180"/>
      <c r="C432" s="180"/>
      <c r="D432" s="180"/>
      <c r="E432" s="181"/>
      <c r="L432" s="180"/>
      <c r="M432" s="181"/>
      <c r="O432" s="180"/>
      <c r="P432" s="180"/>
      <c r="Q432" s="180"/>
      <c r="R432" s="180"/>
      <c r="S432" s="180"/>
    </row>
    <row r="433" spans="1:19" ht="16.5" customHeight="1">
      <c r="A433" s="180"/>
      <c r="B433" s="180"/>
      <c r="C433" s="180"/>
      <c r="D433" s="180"/>
      <c r="E433" s="181"/>
      <c r="L433" s="180"/>
      <c r="M433" s="181"/>
      <c r="O433" s="180"/>
      <c r="P433" s="180"/>
      <c r="Q433" s="180"/>
      <c r="R433" s="180"/>
      <c r="S433" s="180"/>
    </row>
    <row r="434" spans="1:19" ht="16.5" customHeight="1">
      <c r="A434" s="180"/>
      <c r="B434" s="180"/>
      <c r="C434" s="180"/>
      <c r="D434" s="180"/>
      <c r="E434" s="181"/>
      <c r="L434" s="180"/>
      <c r="M434" s="181"/>
      <c r="O434" s="180"/>
      <c r="P434" s="180"/>
      <c r="Q434" s="180"/>
      <c r="R434" s="180"/>
      <c r="S434" s="180"/>
    </row>
    <row r="435" spans="1:19" ht="16.5" customHeight="1">
      <c r="A435" s="180"/>
      <c r="B435" s="180"/>
      <c r="C435" s="180"/>
      <c r="D435" s="180"/>
      <c r="E435" s="181"/>
      <c r="L435" s="180"/>
      <c r="M435" s="181"/>
      <c r="O435" s="180"/>
      <c r="P435" s="180"/>
      <c r="Q435" s="180"/>
      <c r="R435" s="180"/>
      <c r="S435" s="180"/>
    </row>
    <row r="436" spans="1:19" ht="16.5" customHeight="1">
      <c r="A436" s="180"/>
      <c r="B436" s="180"/>
      <c r="C436" s="180"/>
      <c r="D436" s="180"/>
      <c r="E436" s="181"/>
      <c r="L436" s="180"/>
      <c r="M436" s="181"/>
      <c r="O436" s="180"/>
      <c r="P436" s="180"/>
      <c r="Q436" s="180"/>
      <c r="R436" s="180"/>
      <c r="S436" s="180"/>
    </row>
    <row r="437" spans="1:19" ht="16.5" customHeight="1">
      <c r="A437" s="180"/>
      <c r="B437" s="180"/>
      <c r="C437" s="180"/>
      <c r="D437" s="180"/>
      <c r="E437" s="181"/>
      <c r="L437" s="180"/>
      <c r="M437" s="181"/>
      <c r="O437" s="180"/>
      <c r="P437" s="180"/>
      <c r="Q437" s="180"/>
      <c r="R437" s="180"/>
      <c r="S437" s="180"/>
    </row>
    <row r="438" spans="1:19" ht="16.5" customHeight="1">
      <c r="A438" s="180"/>
      <c r="B438" s="180"/>
      <c r="C438" s="180"/>
      <c r="D438" s="180"/>
      <c r="E438" s="181"/>
      <c r="L438" s="180"/>
      <c r="M438" s="181"/>
      <c r="O438" s="180"/>
      <c r="P438" s="180"/>
      <c r="Q438" s="180"/>
      <c r="R438" s="180"/>
      <c r="S438" s="180"/>
    </row>
    <row r="439" spans="1:19" ht="16.5" customHeight="1">
      <c r="A439" s="180"/>
      <c r="B439" s="180"/>
      <c r="C439" s="180"/>
      <c r="D439" s="180"/>
      <c r="E439" s="181"/>
      <c r="L439" s="180"/>
      <c r="M439" s="181"/>
      <c r="O439" s="180"/>
      <c r="P439" s="180"/>
      <c r="Q439" s="180"/>
      <c r="R439" s="180"/>
      <c r="S439" s="180"/>
    </row>
    <row r="440" spans="1:19" ht="16.5" customHeight="1">
      <c r="A440" s="180"/>
      <c r="B440" s="180"/>
      <c r="C440" s="180"/>
      <c r="D440" s="180"/>
      <c r="E440" s="181"/>
      <c r="L440" s="180"/>
      <c r="M440" s="181"/>
      <c r="O440" s="180"/>
      <c r="P440" s="180"/>
      <c r="Q440" s="180"/>
      <c r="R440" s="180"/>
      <c r="S440" s="180"/>
    </row>
    <row r="441" spans="1:19" ht="16.5" customHeight="1">
      <c r="A441" s="180"/>
      <c r="B441" s="180"/>
      <c r="C441" s="180"/>
      <c r="D441" s="180"/>
      <c r="E441" s="181"/>
      <c r="L441" s="180"/>
      <c r="M441" s="181"/>
      <c r="O441" s="180"/>
      <c r="P441" s="180"/>
      <c r="Q441" s="180"/>
      <c r="R441" s="180"/>
      <c r="S441" s="180"/>
    </row>
    <row r="442" spans="1:19" ht="16.5" customHeight="1">
      <c r="A442" s="180"/>
      <c r="B442" s="180"/>
      <c r="C442" s="180"/>
      <c r="D442" s="180"/>
      <c r="E442" s="181"/>
      <c r="L442" s="180"/>
      <c r="M442" s="181"/>
      <c r="O442" s="180"/>
      <c r="P442" s="180"/>
      <c r="Q442" s="180"/>
      <c r="R442" s="180"/>
      <c r="S442" s="180"/>
    </row>
    <row r="443" spans="1:19" ht="16.5" customHeight="1">
      <c r="A443" s="180"/>
      <c r="B443" s="180"/>
      <c r="C443" s="180"/>
      <c r="D443" s="180"/>
      <c r="E443" s="181"/>
      <c r="L443" s="180"/>
      <c r="M443" s="181"/>
      <c r="O443" s="180"/>
      <c r="P443" s="180"/>
      <c r="Q443" s="180"/>
      <c r="R443" s="180"/>
      <c r="S443" s="180"/>
    </row>
    <row r="444" spans="1:19" ht="16.5" customHeight="1">
      <c r="A444" s="180"/>
      <c r="B444" s="180"/>
      <c r="C444" s="180"/>
      <c r="D444" s="180"/>
      <c r="E444" s="181"/>
      <c r="L444" s="180"/>
      <c r="M444" s="181"/>
      <c r="O444" s="180"/>
      <c r="P444" s="180"/>
      <c r="Q444" s="180"/>
      <c r="R444" s="180"/>
      <c r="S444" s="180"/>
    </row>
    <row r="445" spans="1:19" ht="16.5" customHeight="1">
      <c r="A445" s="180"/>
      <c r="B445" s="180"/>
      <c r="C445" s="180"/>
      <c r="D445" s="180"/>
      <c r="E445" s="181"/>
      <c r="L445" s="180"/>
      <c r="M445" s="181"/>
      <c r="O445" s="180"/>
      <c r="P445" s="180"/>
      <c r="Q445" s="180"/>
      <c r="R445" s="180"/>
      <c r="S445" s="180"/>
    </row>
    <row r="446" spans="1:19" ht="16.5" customHeight="1">
      <c r="A446" s="180"/>
      <c r="B446" s="180"/>
      <c r="C446" s="180"/>
      <c r="D446" s="180"/>
      <c r="E446" s="181"/>
      <c r="L446" s="180"/>
      <c r="M446" s="181"/>
      <c r="O446" s="180"/>
      <c r="P446" s="180"/>
      <c r="Q446" s="180"/>
      <c r="R446" s="180"/>
      <c r="S446" s="180"/>
    </row>
    <row r="447" spans="1:19" ht="16.5" customHeight="1">
      <c r="A447" s="180"/>
      <c r="B447" s="180"/>
      <c r="C447" s="180"/>
      <c r="D447" s="180"/>
      <c r="E447" s="181"/>
      <c r="L447" s="180"/>
      <c r="M447" s="181"/>
      <c r="O447" s="180"/>
      <c r="P447" s="180"/>
      <c r="Q447" s="180"/>
      <c r="R447" s="180"/>
      <c r="S447" s="180"/>
    </row>
    <row r="448" spans="1:19" ht="16.5" customHeight="1">
      <c r="A448" s="180"/>
      <c r="B448" s="180"/>
      <c r="C448" s="180"/>
      <c r="D448" s="180"/>
      <c r="E448" s="181"/>
      <c r="L448" s="180"/>
      <c r="M448" s="181"/>
      <c r="O448" s="180"/>
      <c r="P448" s="180"/>
      <c r="Q448" s="180"/>
      <c r="R448" s="180"/>
      <c r="S448" s="180"/>
    </row>
    <row r="449" spans="1:19" ht="16.5" customHeight="1">
      <c r="A449" s="180"/>
      <c r="B449" s="180"/>
      <c r="C449" s="180"/>
      <c r="D449" s="180"/>
      <c r="E449" s="181"/>
      <c r="L449" s="180"/>
      <c r="M449" s="181"/>
      <c r="O449" s="180"/>
      <c r="P449" s="180"/>
      <c r="Q449" s="180"/>
      <c r="R449" s="180"/>
      <c r="S449" s="180"/>
    </row>
    <row r="450" spans="1:19" ht="16.5" customHeight="1">
      <c r="A450" s="180"/>
      <c r="B450" s="180"/>
      <c r="C450" s="180"/>
      <c r="D450" s="180"/>
      <c r="E450" s="181"/>
      <c r="L450" s="180"/>
      <c r="M450" s="181"/>
      <c r="O450" s="180"/>
      <c r="P450" s="180"/>
      <c r="Q450" s="180"/>
      <c r="R450" s="180"/>
      <c r="S450" s="180"/>
    </row>
    <row r="451" spans="1:19" ht="16.5" customHeight="1">
      <c r="A451" s="180"/>
      <c r="B451" s="180"/>
      <c r="C451" s="180"/>
      <c r="D451" s="180"/>
      <c r="E451" s="181"/>
      <c r="L451" s="180"/>
      <c r="M451" s="181"/>
      <c r="O451" s="180"/>
      <c r="P451" s="180"/>
      <c r="Q451" s="180"/>
      <c r="R451" s="180"/>
      <c r="S451" s="180"/>
    </row>
    <row r="452" spans="1:19" ht="16.5" customHeight="1">
      <c r="A452" s="180"/>
      <c r="B452" s="180"/>
      <c r="C452" s="180"/>
      <c r="D452" s="180"/>
      <c r="E452" s="181"/>
      <c r="L452" s="180"/>
      <c r="M452" s="181"/>
      <c r="O452" s="180"/>
      <c r="P452" s="180"/>
      <c r="Q452" s="180"/>
      <c r="R452" s="180"/>
      <c r="S452" s="180"/>
    </row>
    <row r="453" spans="1:19" ht="16.5" customHeight="1">
      <c r="A453" s="180"/>
      <c r="B453" s="180"/>
      <c r="C453" s="180"/>
      <c r="D453" s="180"/>
      <c r="E453" s="181"/>
      <c r="L453" s="180"/>
      <c r="M453" s="181"/>
      <c r="O453" s="180"/>
      <c r="P453" s="180"/>
      <c r="Q453" s="180"/>
      <c r="R453" s="180"/>
      <c r="S453" s="180"/>
    </row>
    <row r="454" spans="1:19" ht="16.5" customHeight="1">
      <c r="A454" s="180"/>
      <c r="B454" s="180"/>
      <c r="C454" s="180"/>
      <c r="D454" s="180"/>
      <c r="E454" s="181"/>
      <c r="L454" s="180"/>
      <c r="M454" s="181"/>
      <c r="O454" s="180"/>
      <c r="P454" s="180"/>
      <c r="Q454" s="180"/>
      <c r="R454" s="180"/>
      <c r="S454" s="180"/>
    </row>
    <row r="455" spans="1:19" ht="16.5" customHeight="1">
      <c r="A455" s="180"/>
      <c r="B455" s="180"/>
      <c r="C455" s="180"/>
      <c r="D455" s="180"/>
      <c r="E455" s="181"/>
      <c r="L455" s="180"/>
      <c r="M455" s="181"/>
      <c r="O455" s="180"/>
      <c r="P455" s="180"/>
      <c r="Q455" s="180"/>
      <c r="R455" s="180"/>
      <c r="S455" s="180"/>
    </row>
    <row r="456" spans="1:19" ht="16.5" customHeight="1">
      <c r="A456" s="180"/>
      <c r="B456" s="180"/>
      <c r="C456" s="180"/>
      <c r="D456" s="180"/>
      <c r="E456" s="181"/>
      <c r="L456" s="180"/>
      <c r="M456" s="181"/>
      <c r="O456" s="180"/>
      <c r="P456" s="180"/>
      <c r="Q456" s="180"/>
      <c r="R456" s="180"/>
      <c r="S456" s="180"/>
    </row>
    <row r="457" spans="1:19" ht="16.5" customHeight="1">
      <c r="A457" s="180"/>
      <c r="B457" s="180"/>
      <c r="C457" s="180"/>
      <c r="D457" s="180"/>
      <c r="E457" s="181"/>
      <c r="L457" s="180"/>
      <c r="M457" s="181"/>
      <c r="O457" s="180"/>
      <c r="P457" s="180"/>
      <c r="Q457" s="180"/>
      <c r="R457" s="180"/>
      <c r="S457" s="180"/>
    </row>
    <row r="458" spans="1:19" ht="16.5" customHeight="1">
      <c r="A458" s="180"/>
      <c r="B458" s="180"/>
      <c r="C458" s="180"/>
      <c r="D458" s="180"/>
      <c r="E458" s="181"/>
      <c r="L458" s="180"/>
      <c r="M458" s="181"/>
      <c r="O458" s="180"/>
      <c r="P458" s="180"/>
      <c r="Q458" s="180"/>
      <c r="R458" s="180"/>
      <c r="S458" s="180"/>
    </row>
    <row r="459" spans="1:19" ht="16.5" customHeight="1">
      <c r="A459" s="180"/>
      <c r="B459" s="180"/>
      <c r="C459" s="180"/>
      <c r="D459" s="180"/>
      <c r="E459" s="181"/>
      <c r="L459" s="180"/>
      <c r="M459" s="181"/>
      <c r="O459" s="180"/>
      <c r="P459" s="180"/>
      <c r="Q459" s="180"/>
      <c r="R459" s="180"/>
      <c r="S459" s="180"/>
    </row>
    <row r="460" spans="1:19" ht="16.5" customHeight="1">
      <c r="A460" s="180"/>
      <c r="B460" s="180"/>
      <c r="C460" s="180"/>
      <c r="D460" s="180"/>
      <c r="E460" s="181"/>
      <c r="L460" s="180"/>
      <c r="M460" s="181"/>
      <c r="O460" s="180"/>
      <c r="P460" s="180"/>
      <c r="Q460" s="180"/>
      <c r="R460" s="180"/>
      <c r="S460" s="180"/>
    </row>
    <row r="461" spans="1:19" ht="16.5" customHeight="1">
      <c r="A461" s="180"/>
      <c r="B461" s="180"/>
      <c r="C461" s="180"/>
      <c r="D461" s="180"/>
      <c r="E461" s="181"/>
      <c r="L461" s="180"/>
      <c r="M461" s="181"/>
      <c r="O461" s="180"/>
      <c r="P461" s="180"/>
      <c r="Q461" s="180"/>
      <c r="R461" s="180"/>
      <c r="S461" s="180"/>
    </row>
    <row r="462" spans="1:19" ht="16.5" customHeight="1">
      <c r="A462" s="180"/>
      <c r="B462" s="180"/>
      <c r="C462" s="180"/>
      <c r="D462" s="180"/>
      <c r="E462" s="181"/>
      <c r="L462" s="180"/>
      <c r="M462" s="181"/>
      <c r="O462" s="180"/>
      <c r="P462" s="180"/>
      <c r="Q462" s="180"/>
      <c r="R462" s="180"/>
      <c r="S462" s="180"/>
    </row>
    <row r="463" spans="1:19" ht="16.5" customHeight="1">
      <c r="A463" s="180"/>
      <c r="B463" s="180"/>
      <c r="C463" s="180"/>
      <c r="D463" s="180"/>
      <c r="E463" s="181"/>
      <c r="L463" s="180"/>
      <c r="M463" s="181"/>
      <c r="O463" s="180"/>
      <c r="P463" s="180"/>
      <c r="Q463" s="180"/>
      <c r="R463" s="180"/>
      <c r="S463" s="180"/>
    </row>
    <row r="464" spans="1:19" ht="16.5" customHeight="1">
      <c r="A464" s="180"/>
      <c r="B464" s="180"/>
      <c r="C464" s="180"/>
      <c r="D464" s="180"/>
      <c r="E464" s="181"/>
      <c r="L464" s="180"/>
      <c r="M464" s="181"/>
      <c r="O464" s="180"/>
      <c r="P464" s="180"/>
      <c r="Q464" s="180"/>
      <c r="R464" s="180"/>
      <c r="S464" s="180"/>
    </row>
    <row r="465" spans="1:19" ht="16.5" customHeight="1">
      <c r="A465" s="180"/>
      <c r="B465" s="180"/>
      <c r="C465" s="180"/>
      <c r="D465" s="180"/>
      <c r="E465" s="181"/>
      <c r="L465" s="180"/>
      <c r="M465" s="181"/>
      <c r="O465" s="180"/>
      <c r="P465" s="180"/>
      <c r="Q465" s="180"/>
      <c r="R465" s="180"/>
      <c r="S465" s="180"/>
    </row>
    <row r="466" spans="1:19" ht="16.5" customHeight="1">
      <c r="A466" s="180"/>
      <c r="B466" s="180"/>
      <c r="C466" s="180"/>
      <c r="D466" s="180"/>
      <c r="E466" s="181"/>
      <c r="L466" s="180"/>
      <c r="M466" s="181"/>
      <c r="O466" s="180"/>
      <c r="P466" s="180"/>
      <c r="Q466" s="180"/>
      <c r="R466" s="180"/>
      <c r="S466" s="180"/>
    </row>
    <row r="467" spans="1:19" ht="16.5" customHeight="1">
      <c r="A467" s="180"/>
      <c r="B467" s="180"/>
      <c r="C467" s="180"/>
      <c r="D467" s="180"/>
      <c r="E467" s="181"/>
      <c r="L467" s="180"/>
      <c r="M467" s="181"/>
      <c r="O467" s="180"/>
      <c r="P467" s="180"/>
      <c r="Q467" s="180"/>
      <c r="R467" s="180"/>
      <c r="S467" s="180"/>
    </row>
    <row r="468" spans="1:19" ht="16.5" customHeight="1">
      <c r="A468" s="180"/>
      <c r="B468" s="180"/>
      <c r="C468" s="180"/>
      <c r="D468" s="180"/>
      <c r="E468" s="181"/>
      <c r="L468" s="180"/>
      <c r="M468" s="181"/>
      <c r="O468" s="180"/>
      <c r="P468" s="180"/>
      <c r="Q468" s="180"/>
      <c r="R468" s="180"/>
      <c r="S468" s="180"/>
    </row>
    <row r="469" spans="1:19" ht="16.5" customHeight="1">
      <c r="A469" s="180"/>
      <c r="B469" s="180"/>
      <c r="C469" s="180"/>
      <c r="D469" s="180"/>
      <c r="E469" s="181"/>
      <c r="L469" s="180"/>
      <c r="M469" s="181"/>
      <c r="O469" s="180"/>
      <c r="P469" s="180"/>
      <c r="Q469" s="180"/>
      <c r="R469" s="180"/>
      <c r="S469" s="180"/>
    </row>
    <row r="470" spans="1:19" ht="16.5" customHeight="1">
      <c r="A470" s="180"/>
      <c r="B470" s="180"/>
      <c r="C470" s="180"/>
      <c r="D470" s="180"/>
      <c r="E470" s="181"/>
      <c r="L470" s="180"/>
      <c r="M470" s="181"/>
      <c r="O470" s="180"/>
      <c r="P470" s="180"/>
      <c r="Q470" s="180"/>
      <c r="R470" s="180"/>
      <c r="S470" s="180"/>
    </row>
    <row r="471" spans="1:19" ht="16.5" customHeight="1">
      <c r="A471" s="180"/>
      <c r="B471" s="180"/>
      <c r="C471" s="180"/>
      <c r="D471" s="180"/>
      <c r="E471" s="181"/>
      <c r="L471" s="180"/>
      <c r="M471" s="181"/>
      <c r="O471" s="180"/>
      <c r="P471" s="180"/>
      <c r="Q471" s="180"/>
      <c r="R471" s="180"/>
      <c r="S471" s="180"/>
    </row>
    <row r="472" spans="1:19" ht="16.5" customHeight="1">
      <c r="A472" s="180"/>
      <c r="B472" s="180"/>
      <c r="C472" s="180"/>
      <c r="D472" s="180"/>
      <c r="E472" s="181"/>
      <c r="L472" s="180"/>
      <c r="M472" s="181"/>
      <c r="O472" s="180"/>
      <c r="P472" s="180"/>
      <c r="Q472" s="180"/>
      <c r="R472" s="180"/>
      <c r="S472" s="180"/>
    </row>
    <row r="473" spans="1:19" ht="16.5" customHeight="1">
      <c r="A473" s="180"/>
      <c r="B473" s="180"/>
      <c r="C473" s="180"/>
      <c r="D473" s="180"/>
      <c r="E473" s="181"/>
      <c r="L473" s="180"/>
      <c r="M473" s="181"/>
      <c r="O473" s="180"/>
      <c r="P473" s="180"/>
      <c r="Q473" s="180"/>
      <c r="R473" s="180"/>
      <c r="S473" s="180"/>
    </row>
    <row r="474" spans="1:19" ht="16.5" customHeight="1">
      <c r="A474" s="180"/>
      <c r="B474" s="180"/>
      <c r="C474" s="180"/>
      <c r="D474" s="180"/>
      <c r="E474" s="181"/>
      <c r="L474" s="180"/>
      <c r="M474" s="181"/>
      <c r="O474" s="180"/>
      <c r="P474" s="180"/>
      <c r="Q474" s="180"/>
      <c r="R474" s="180"/>
      <c r="S474" s="180"/>
    </row>
    <row r="475" spans="1:19" ht="16.5" customHeight="1">
      <c r="A475" s="180"/>
      <c r="B475" s="180"/>
      <c r="C475" s="180"/>
      <c r="D475" s="180"/>
      <c r="E475" s="181"/>
      <c r="L475" s="180"/>
      <c r="M475" s="181"/>
      <c r="O475" s="180"/>
      <c r="P475" s="180"/>
      <c r="Q475" s="180"/>
      <c r="R475" s="180"/>
      <c r="S475" s="180"/>
    </row>
    <row r="476" spans="1:19" ht="16.5" customHeight="1">
      <c r="A476" s="180"/>
      <c r="B476" s="180"/>
      <c r="C476" s="180"/>
      <c r="D476" s="180"/>
      <c r="E476" s="181"/>
      <c r="L476" s="180"/>
      <c r="M476" s="181"/>
      <c r="O476" s="180"/>
      <c r="P476" s="180"/>
      <c r="Q476" s="180"/>
      <c r="R476" s="180"/>
      <c r="S476" s="180"/>
    </row>
    <row r="477" spans="1:19" ht="16.5" customHeight="1">
      <c r="A477" s="180"/>
      <c r="B477" s="180"/>
      <c r="C477" s="180"/>
      <c r="D477" s="180"/>
      <c r="E477" s="181"/>
      <c r="L477" s="180"/>
      <c r="M477" s="181"/>
      <c r="O477" s="180"/>
      <c r="P477" s="180"/>
      <c r="Q477" s="180"/>
      <c r="R477" s="180"/>
      <c r="S477" s="180"/>
    </row>
    <row r="478" spans="1:19" ht="16.5" customHeight="1">
      <c r="A478" s="180"/>
      <c r="B478" s="180"/>
      <c r="C478" s="180"/>
      <c r="D478" s="180"/>
      <c r="E478" s="181"/>
      <c r="L478" s="180"/>
      <c r="M478" s="181"/>
      <c r="O478" s="180"/>
      <c r="P478" s="180"/>
      <c r="Q478" s="180"/>
      <c r="R478" s="180"/>
      <c r="S478" s="180"/>
    </row>
    <row r="479" spans="1:19" ht="16.5" customHeight="1">
      <c r="A479" s="180"/>
      <c r="B479" s="180"/>
      <c r="C479" s="180"/>
      <c r="D479" s="180"/>
      <c r="E479" s="181"/>
      <c r="L479" s="180"/>
      <c r="M479" s="181"/>
      <c r="O479" s="180"/>
      <c r="P479" s="180"/>
      <c r="Q479" s="180"/>
      <c r="R479" s="180"/>
      <c r="S479" s="180"/>
    </row>
    <row r="480" spans="1:19" ht="16.5" customHeight="1">
      <c r="A480" s="180"/>
      <c r="B480" s="180"/>
      <c r="C480" s="180"/>
      <c r="D480" s="180"/>
      <c r="E480" s="181"/>
      <c r="L480" s="180"/>
      <c r="M480" s="181"/>
      <c r="O480" s="180"/>
      <c r="P480" s="180"/>
      <c r="Q480" s="180"/>
      <c r="R480" s="180"/>
      <c r="S480" s="180"/>
    </row>
    <row r="481" spans="1:19" ht="16.5" customHeight="1">
      <c r="A481" s="180"/>
      <c r="B481" s="180"/>
      <c r="C481" s="180"/>
      <c r="D481" s="180"/>
      <c r="E481" s="181"/>
      <c r="L481" s="180"/>
      <c r="M481" s="181"/>
      <c r="O481" s="180"/>
      <c r="P481" s="180"/>
      <c r="Q481" s="180"/>
      <c r="R481" s="180"/>
      <c r="S481" s="180"/>
    </row>
    <row r="482" spans="1:19" ht="16.5" customHeight="1">
      <c r="A482" s="180"/>
      <c r="B482" s="180"/>
      <c r="C482" s="180"/>
      <c r="D482" s="180"/>
      <c r="E482" s="181"/>
      <c r="L482" s="180"/>
      <c r="M482" s="181"/>
      <c r="O482" s="180"/>
      <c r="P482" s="180"/>
      <c r="Q482" s="180"/>
      <c r="R482" s="180"/>
      <c r="S482" s="180"/>
    </row>
    <row r="483" spans="1:19" ht="16.5" customHeight="1">
      <c r="A483" s="180"/>
      <c r="B483" s="180"/>
      <c r="C483" s="180"/>
      <c r="D483" s="180"/>
      <c r="E483" s="181"/>
      <c r="L483" s="180"/>
      <c r="M483" s="181"/>
      <c r="O483" s="180"/>
      <c r="P483" s="180"/>
      <c r="Q483" s="180"/>
      <c r="R483" s="180"/>
      <c r="S483" s="180"/>
    </row>
    <row r="484" spans="1:19" ht="16.5" customHeight="1">
      <c r="A484" s="180"/>
      <c r="B484" s="180"/>
      <c r="C484" s="180"/>
      <c r="D484" s="180"/>
      <c r="E484" s="181"/>
      <c r="L484" s="180"/>
      <c r="M484" s="181"/>
      <c r="O484" s="180"/>
      <c r="P484" s="180"/>
      <c r="Q484" s="180"/>
      <c r="R484" s="180"/>
      <c r="S484" s="180"/>
    </row>
    <row r="485" spans="1:19" ht="16.5" customHeight="1">
      <c r="A485" s="180"/>
      <c r="B485" s="180"/>
      <c r="C485" s="180"/>
      <c r="D485" s="180"/>
      <c r="E485" s="181"/>
      <c r="L485" s="180"/>
      <c r="M485" s="181"/>
      <c r="O485" s="180"/>
      <c r="P485" s="180"/>
      <c r="Q485" s="180"/>
      <c r="R485" s="180"/>
      <c r="S485" s="180"/>
    </row>
    <row r="486" spans="1:19" ht="16.5" customHeight="1">
      <c r="A486" s="180"/>
      <c r="B486" s="180"/>
      <c r="C486" s="180"/>
      <c r="D486" s="180"/>
      <c r="E486" s="181"/>
      <c r="L486" s="180"/>
      <c r="M486" s="181"/>
      <c r="O486" s="180"/>
      <c r="P486" s="180"/>
      <c r="Q486" s="180"/>
      <c r="R486" s="180"/>
      <c r="S486" s="180"/>
    </row>
    <row r="487" spans="1:19" ht="16.5" customHeight="1">
      <c r="A487" s="180"/>
      <c r="B487" s="180"/>
      <c r="C487" s="180"/>
      <c r="D487" s="180"/>
      <c r="E487" s="181"/>
      <c r="L487" s="180"/>
      <c r="M487" s="181"/>
      <c r="O487" s="180"/>
      <c r="P487" s="180"/>
      <c r="Q487" s="180"/>
      <c r="R487" s="180"/>
      <c r="S487" s="180"/>
    </row>
    <row r="488" spans="1:19" ht="16.5" customHeight="1">
      <c r="A488" s="180"/>
      <c r="B488" s="180"/>
      <c r="C488" s="180"/>
      <c r="D488" s="180"/>
      <c r="E488" s="181"/>
      <c r="L488" s="180"/>
      <c r="M488" s="181"/>
      <c r="O488" s="180"/>
      <c r="P488" s="180"/>
      <c r="Q488" s="180"/>
      <c r="R488" s="180"/>
      <c r="S488" s="180"/>
    </row>
    <row r="489" spans="1:19" ht="16.5" customHeight="1">
      <c r="A489" s="180"/>
      <c r="B489" s="180"/>
      <c r="C489" s="180"/>
      <c r="D489" s="180"/>
      <c r="E489" s="181"/>
      <c r="L489" s="180"/>
      <c r="M489" s="181"/>
      <c r="O489" s="180"/>
      <c r="P489" s="180"/>
      <c r="Q489" s="180"/>
      <c r="R489" s="180"/>
      <c r="S489" s="180"/>
    </row>
    <row r="490" spans="1:19" ht="16.5" customHeight="1">
      <c r="A490" s="180"/>
      <c r="B490" s="180"/>
      <c r="C490" s="180"/>
      <c r="D490" s="180"/>
      <c r="E490" s="181"/>
      <c r="L490" s="180"/>
      <c r="M490" s="181"/>
      <c r="O490" s="180"/>
      <c r="P490" s="180"/>
      <c r="Q490" s="180"/>
      <c r="R490" s="180"/>
      <c r="S490" s="180"/>
    </row>
    <row r="491" spans="1:19" ht="16.5" customHeight="1">
      <c r="A491" s="180"/>
      <c r="B491" s="180"/>
      <c r="C491" s="180"/>
      <c r="D491" s="180"/>
      <c r="E491" s="181"/>
      <c r="L491" s="180"/>
      <c r="M491" s="181"/>
      <c r="O491" s="180"/>
      <c r="P491" s="180"/>
      <c r="Q491" s="180"/>
      <c r="R491" s="180"/>
      <c r="S491" s="180"/>
    </row>
    <row r="492" spans="1:19" ht="16.5" customHeight="1">
      <c r="A492" s="180"/>
      <c r="B492" s="180"/>
      <c r="C492" s="180"/>
      <c r="D492" s="180"/>
      <c r="E492" s="181"/>
      <c r="L492" s="180"/>
      <c r="M492" s="181"/>
      <c r="O492" s="180"/>
      <c r="P492" s="180"/>
      <c r="Q492" s="180"/>
      <c r="R492" s="180"/>
      <c r="S492" s="180"/>
    </row>
    <row r="493" spans="1:19" ht="16.5" customHeight="1">
      <c r="A493" s="180"/>
      <c r="B493" s="180"/>
      <c r="C493" s="180"/>
      <c r="D493" s="180"/>
      <c r="E493" s="181"/>
      <c r="L493" s="180"/>
      <c r="M493" s="181"/>
      <c r="O493" s="180"/>
      <c r="P493" s="180"/>
      <c r="Q493" s="180"/>
      <c r="R493" s="180"/>
      <c r="S493" s="180"/>
    </row>
    <row r="494" spans="1:19" ht="16.5" customHeight="1">
      <c r="A494" s="180"/>
      <c r="B494" s="180"/>
      <c r="C494" s="180"/>
      <c r="D494" s="180"/>
      <c r="E494" s="181"/>
      <c r="L494" s="180"/>
      <c r="M494" s="181"/>
      <c r="O494" s="180"/>
      <c r="P494" s="180"/>
      <c r="Q494" s="180"/>
      <c r="R494" s="180"/>
      <c r="S494" s="180"/>
    </row>
    <row r="495" spans="1:19" ht="16.5" customHeight="1">
      <c r="A495" s="180"/>
      <c r="B495" s="180"/>
      <c r="C495" s="180"/>
      <c r="D495" s="180"/>
      <c r="E495" s="181"/>
      <c r="L495" s="180"/>
      <c r="M495" s="181"/>
      <c r="O495" s="180"/>
      <c r="P495" s="180"/>
      <c r="Q495" s="180"/>
      <c r="R495" s="180"/>
      <c r="S495" s="180"/>
    </row>
    <row r="496" spans="1:19" ht="16.5" customHeight="1">
      <c r="A496" s="180"/>
      <c r="B496" s="180"/>
      <c r="C496" s="180"/>
      <c r="D496" s="180"/>
      <c r="E496" s="181"/>
      <c r="L496" s="180"/>
      <c r="M496" s="181"/>
      <c r="O496" s="180"/>
      <c r="P496" s="180"/>
      <c r="Q496" s="180"/>
      <c r="R496" s="180"/>
      <c r="S496" s="180"/>
    </row>
    <row r="497" spans="1:19" ht="16.5" customHeight="1">
      <c r="A497" s="180"/>
      <c r="B497" s="180"/>
      <c r="C497" s="180"/>
      <c r="D497" s="180"/>
      <c r="E497" s="181"/>
      <c r="L497" s="180"/>
      <c r="M497" s="181"/>
      <c r="O497" s="180"/>
      <c r="P497" s="180"/>
      <c r="Q497" s="180"/>
      <c r="R497" s="180"/>
      <c r="S497" s="180"/>
    </row>
    <row r="498" spans="1:19" ht="16.5" customHeight="1">
      <c r="A498" s="180"/>
      <c r="B498" s="180"/>
      <c r="C498" s="180"/>
      <c r="D498" s="180"/>
      <c r="E498" s="181"/>
      <c r="L498" s="180"/>
      <c r="M498" s="181"/>
      <c r="O498" s="180"/>
      <c r="P498" s="180"/>
      <c r="Q498" s="180"/>
      <c r="R498" s="180"/>
      <c r="S498" s="180"/>
    </row>
    <row r="499" spans="1:19" ht="16.5" customHeight="1">
      <c r="A499" s="180"/>
      <c r="B499" s="180"/>
      <c r="C499" s="180"/>
      <c r="D499" s="180"/>
      <c r="E499" s="181"/>
      <c r="L499" s="180"/>
      <c r="M499" s="181"/>
      <c r="O499" s="180"/>
      <c r="P499" s="180"/>
      <c r="Q499" s="180"/>
      <c r="R499" s="180"/>
      <c r="S499" s="180"/>
    </row>
    <row r="500" spans="1:19" ht="16.5" customHeight="1">
      <c r="A500" s="180"/>
      <c r="B500" s="180"/>
      <c r="C500" s="180"/>
      <c r="D500" s="180"/>
      <c r="E500" s="181"/>
      <c r="L500" s="180"/>
      <c r="M500" s="181"/>
      <c r="O500" s="180"/>
      <c r="P500" s="180"/>
      <c r="Q500" s="180"/>
      <c r="R500" s="180"/>
      <c r="S500" s="180"/>
    </row>
    <row r="501" spans="1:19" ht="16.5" customHeight="1">
      <c r="A501" s="180"/>
      <c r="B501" s="180"/>
      <c r="C501" s="180"/>
      <c r="D501" s="180"/>
      <c r="E501" s="181"/>
      <c r="L501" s="180"/>
      <c r="M501" s="181"/>
      <c r="O501" s="180"/>
      <c r="P501" s="180"/>
      <c r="Q501" s="180"/>
      <c r="R501" s="180"/>
      <c r="S501" s="180"/>
    </row>
    <row r="502" spans="1:19" ht="16.5" customHeight="1">
      <c r="A502" s="180"/>
      <c r="B502" s="180"/>
      <c r="C502" s="180"/>
      <c r="D502" s="180"/>
      <c r="E502" s="181"/>
      <c r="L502" s="180"/>
      <c r="M502" s="181"/>
      <c r="O502" s="180"/>
      <c r="P502" s="180"/>
      <c r="Q502" s="180"/>
      <c r="R502" s="180"/>
      <c r="S502" s="180"/>
    </row>
    <row r="503" spans="1:19" ht="16.5" customHeight="1">
      <c r="A503" s="180"/>
      <c r="B503" s="180"/>
      <c r="C503" s="180"/>
      <c r="D503" s="180"/>
      <c r="E503" s="181"/>
      <c r="L503" s="180"/>
      <c r="M503" s="181"/>
      <c r="O503" s="180"/>
      <c r="P503" s="180"/>
      <c r="Q503" s="180"/>
      <c r="R503" s="180"/>
      <c r="S503" s="180"/>
    </row>
    <row r="504" spans="1:19" ht="16.5" customHeight="1">
      <c r="A504" s="180"/>
      <c r="B504" s="180"/>
      <c r="C504" s="180"/>
      <c r="D504" s="180"/>
      <c r="E504" s="181"/>
      <c r="L504" s="180"/>
      <c r="M504" s="181"/>
      <c r="O504" s="180"/>
      <c r="P504" s="180"/>
      <c r="Q504" s="180"/>
      <c r="R504" s="180"/>
      <c r="S504" s="180"/>
    </row>
    <row r="505" spans="1:19" ht="16.5" customHeight="1">
      <c r="A505" s="180"/>
      <c r="B505" s="180"/>
      <c r="C505" s="180"/>
      <c r="D505" s="180"/>
      <c r="E505" s="181"/>
      <c r="L505" s="180"/>
      <c r="M505" s="181"/>
      <c r="O505" s="180"/>
      <c r="P505" s="180"/>
      <c r="Q505" s="180"/>
      <c r="R505" s="180"/>
      <c r="S505" s="180"/>
    </row>
    <row r="506" spans="1:19" ht="16.5" customHeight="1">
      <c r="A506" s="180"/>
      <c r="B506" s="180"/>
      <c r="C506" s="180"/>
      <c r="D506" s="180"/>
      <c r="E506" s="181"/>
      <c r="L506" s="180"/>
      <c r="M506" s="181"/>
      <c r="O506" s="180"/>
      <c r="P506" s="180"/>
      <c r="Q506" s="180"/>
      <c r="R506" s="180"/>
      <c r="S506" s="180"/>
    </row>
    <row r="507" spans="1:19" ht="16.5" customHeight="1">
      <c r="A507" s="180"/>
      <c r="B507" s="180"/>
      <c r="C507" s="180"/>
      <c r="D507" s="180"/>
      <c r="E507" s="181"/>
      <c r="L507" s="180"/>
      <c r="M507" s="181"/>
      <c r="O507" s="180"/>
      <c r="P507" s="180"/>
      <c r="Q507" s="180"/>
      <c r="R507" s="180"/>
      <c r="S507" s="180"/>
    </row>
    <row r="508" spans="1:19" ht="16.5" customHeight="1">
      <c r="A508" s="180"/>
      <c r="B508" s="180"/>
      <c r="C508" s="180"/>
      <c r="D508" s="180"/>
      <c r="E508" s="181"/>
      <c r="L508" s="180"/>
      <c r="M508" s="181"/>
      <c r="O508" s="180"/>
      <c r="P508" s="180"/>
      <c r="Q508" s="180"/>
      <c r="R508" s="180"/>
      <c r="S508" s="180"/>
    </row>
    <row r="509" spans="1:19" ht="16.5" customHeight="1">
      <c r="A509" s="180"/>
      <c r="B509" s="180"/>
      <c r="C509" s="180"/>
      <c r="D509" s="180"/>
      <c r="E509" s="181"/>
      <c r="L509" s="180"/>
      <c r="M509" s="181"/>
      <c r="O509" s="180"/>
      <c r="P509" s="180"/>
      <c r="Q509" s="180"/>
      <c r="R509" s="180"/>
      <c r="S509" s="180"/>
    </row>
    <row r="510" spans="1:19" ht="16.5" customHeight="1">
      <c r="A510" s="180"/>
      <c r="B510" s="180"/>
      <c r="C510" s="180"/>
      <c r="D510" s="180"/>
      <c r="E510" s="181"/>
      <c r="L510" s="180"/>
      <c r="M510" s="181"/>
      <c r="O510" s="180"/>
      <c r="P510" s="180"/>
      <c r="Q510" s="180"/>
      <c r="R510" s="180"/>
      <c r="S510" s="180"/>
    </row>
    <row r="511" spans="1:19" ht="16.5" customHeight="1">
      <c r="A511" s="180"/>
      <c r="B511" s="180"/>
      <c r="C511" s="180"/>
      <c r="D511" s="180"/>
      <c r="E511" s="181"/>
      <c r="L511" s="180"/>
      <c r="M511" s="181"/>
      <c r="O511" s="180"/>
      <c r="P511" s="180"/>
      <c r="Q511" s="180"/>
      <c r="R511" s="180"/>
      <c r="S511" s="180"/>
    </row>
    <row r="512" spans="1:19" ht="16.5" customHeight="1">
      <c r="A512" s="180"/>
      <c r="B512" s="180"/>
      <c r="C512" s="180"/>
      <c r="D512" s="180"/>
      <c r="E512" s="181"/>
      <c r="L512" s="180"/>
      <c r="M512" s="181"/>
      <c r="O512" s="180"/>
      <c r="P512" s="180"/>
      <c r="Q512" s="180"/>
      <c r="R512" s="180"/>
      <c r="S512" s="180"/>
    </row>
    <row r="513" spans="1:19" ht="16.5" customHeight="1">
      <c r="A513" s="180"/>
      <c r="B513" s="180"/>
      <c r="C513" s="180"/>
      <c r="D513" s="180"/>
      <c r="E513" s="181"/>
      <c r="L513" s="180"/>
      <c r="M513" s="181"/>
      <c r="O513" s="180"/>
      <c r="P513" s="180"/>
      <c r="Q513" s="180"/>
      <c r="R513" s="180"/>
      <c r="S513" s="180"/>
    </row>
    <row r="514" spans="1:19" ht="16.5" customHeight="1">
      <c r="A514" s="180"/>
      <c r="B514" s="180"/>
      <c r="C514" s="180"/>
      <c r="D514" s="180"/>
      <c r="E514" s="181"/>
      <c r="L514" s="180"/>
      <c r="M514" s="181"/>
      <c r="O514" s="180"/>
      <c r="P514" s="180"/>
      <c r="Q514" s="180"/>
      <c r="R514" s="180"/>
      <c r="S514" s="180"/>
    </row>
    <row r="515" spans="1:19" ht="16.5" customHeight="1">
      <c r="A515" s="180"/>
      <c r="B515" s="180"/>
      <c r="C515" s="180"/>
      <c r="D515" s="180"/>
      <c r="E515" s="181"/>
      <c r="L515" s="180"/>
      <c r="M515" s="181"/>
      <c r="O515" s="180"/>
      <c r="P515" s="180"/>
      <c r="Q515" s="180"/>
      <c r="R515" s="180"/>
      <c r="S515" s="180"/>
    </row>
    <row r="516" spans="1:19" ht="16.5" customHeight="1">
      <c r="A516" s="180"/>
      <c r="B516" s="180"/>
      <c r="C516" s="180"/>
      <c r="D516" s="180"/>
      <c r="E516" s="181"/>
      <c r="L516" s="180"/>
      <c r="M516" s="181"/>
      <c r="O516" s="180"/>
      <c r="P516" s="180"/>
      <c r="Q516" s="180"/>
      <c r="R516" s="180"/>
      <c r="S516" s="180"/>
    </row>
    <row r="517" spans="1:19" ht="16.5" customHeight="1">
      <c r="A517" s="180"/>
      <c r="B517" s="180"/>
      <c r="C517" s="180"/>
      <c r="D517" s="180"/>
      <c r="E517" s="181"/>
      <c r="L517" s="180"/>
      <c r="M517" s="181"/>
      <c r="O517" s="180"/>
      <c r="P517" s="180"/>
      <c r="Q517" s="180"/>
      <c r="R517" s="180"/>
      <c r="S517" s="180"/>
    </row>
    <row r="518" spans="1:19" ht="16.5" customHeight="1">
      <c r="A518" s="180"/>
      <c r="B518" s="180"/>
      <c r="C518" s="180"/>
      <c r="D518" s="180"/>
      <c r="E518" s="181"/>
      <c r="L518" s="180"/>
      <c r="M518" s="181"/>
      <c r="O518" s="180"/>
      <c r="P518" s="180"/>
      <c r="Q518" s="180"/>
      <c r="R518" s="180"/>
      <c r="S518" s="180"/>
    </row>
    <row r="519" spans="1:19" ht="16.5" customHeight="1">
      <c r="A519" s="180"/>
      <c r="B519" s="180"/>
      <c r="C519" s="180"/>
      <c r="D519" s="180"/>
      <c r="E519" s="181"/>
      <c r="L519" s="180"/>
      <c r="M519" s="181"/>
      <c r="O519" s="180"/>
      <c r="P519" s="180"/>
      <c r="Q519" s="180"/>
      <c r="R519" s="180"/>
      <c r="S519" s="180"/>
    </row>
    <row r="520" spans="1:19" ht="16.5" customHeight="1">
      <c r="A520" s="180"/>
      <c r="B520" s="180"/>
      <c r="C520" s="180"/>
      <c r="D520" s="180"/>
      <c r="E520" s="181"/>
      <c r="L520" s="180"/>
      <c r="M520" s="181"/>
      <c r="O520" s="180"/>
      <c r="P520" s="180"/>
      <c r="Q520" s="180"/>
      <c r="R520" s="180"/>
      <c r="S520" s="180"/>
    </row>
    <row r="521" spans="1:19" ht="16.5" customHeight="1">
      <c r="A521" s="180"/>
      <c r="B521" s="180"/>
      <c r="C521" s="180"/>
      <c r="D521" s="180"/>
      <c r="E521" s="181"/>
      <c r="L521" s="180"/>
      <c r="M521" s="181"/>
      <c r="O521" s="180"/>
      <c r="P521" s="180"/>
      <c r="Q521" s="180"/>
      <c r="R521" s="180"/>
      <c r="S521" s="180"/>
    </row>
    <row r="522" spans="1:19" ht="16.5" customHeight="1">
      <c r="A522" s="180"/>
      <c r="B522" s="180"/>
      <c r="C522" s="180"/>
      <c r="D522" s="180"/>
      <c r="E522" s="181"/>
      <c r="L522" s="180"/>
      <c r="M522" s="181"/>
      <c r="O522" s="180"/>
      <c r="P522" s="180"/>
      <c r="Q522" s="180"/>
      <c r="R522" s="180"/>
      <c r="S522" s="180"/>
    </row>
    <row r="523" spans="1:19" ht="16.5" customHeight="1">
      <c r="A523" s="180"/>
      <c r="B523" s="180"/>
      <c r="C523" s="180"/>
      <c r="D523" s="180"/>
      <c r="E523" s="181"/>
      <c r="L523" s="180"/>
      <c r="M523" s="181"/>
      <c r="O523" s="180"/>
      <c r="P523" s="180"/>
      <c r="Q523" s="180"/>
      <c r="R523" s="180"/>
      <c r="S523" s="180"/>
    </row>
    <row r="524" spans="1:19" ht="16.5" customHeight="1">
      <c r="A524" s="180"/>
      <c r="B524" s="180"/>
      <c r="C524" s="180"/>
      <c r="D524" s="180"/>
      <c r="E524" s="181"/>
      <c r="L524" s="180"/>
      <c r="M524" s="181"/>
      <c r="O524" s="180"/>
      <c r="P524" s="180"/>
      <c r="Q524" s="180"/>
      <c r="R524" s="180"/>
      <c r="S524" s="180"/>
    </row>
    <row r="525" spans="1:19" ht="16.5" customHeight="1">
      <c r="A525" s="180"/>
      <c r="B525" s="180"/>
      <c r="C525" s="180"/>
      <c r="D525" s="180"/>
      <c r="E525" s="181"/>
      <c r="L525" s="180"/>
      <c r="M525" s="181"/>
      <c r="O525" s="180"/>
      <c r="P525" s="180"/>
      <c r="Q525" s="180"/>
      <c r="R525" s="180"/>
      <c r="S525" s="180"/>
    </row>
    <row r="526" spans="1:19" ht="16.5" customHeight="1">
      <c r="A526" s="180"/>
      <c r="B526" s="180"/>
      <c r="C526" s="180"/>
      <c r="D526" s="180"/>
      <c r="E526" s="181"/>
      <c r="L526" s="180"/>
      <c r="M526" s="181"/>
      <c r="O526" s="180"/>
      <c r="P526" s="180"/>
      <c r="Q526" s="180"/>
      <c r="R526" s="180"/>
      <c r="S526" s="180"/>
    </row>
    <row r="527" spans="1:19" ht="16.5" customHeight="1">
      <c r="A527" s="180"/>
      <c r="B527" s="180"/>
      <c r="C527" s="180"/>
      <c r="D527" s="180"/>
      <c r="E527" s="181"/>
      <c r="L527" s="180"/>
      <c r="M527" s="181"/>
      <c r="O527" s="180"/>
      <c r="P527" s="180"/>
      <c r="Q527" s="180"/>
      <c r="R527" s="180"/>
      <c r="S527" s="180"/>
    </row>
    <row r="528" spans="1:19" ht="16.5" customHeight="1">
      <c r="A528" s="180"/>
      <c r="B528" s="180"/>
      <c r="C528" s="180"/>
      <c r="D528" s="180"/>
      <c r="E528" s="181"/>
      <c r="L528" s="180"/>
      <c r="M528" s="181"/>
      <c r="O528" s="180"/>
      <c r="P528" s="180"/>
      <c r="Q528" s="180"/>
      <c r="R528" s="180"/>
      <c r="S528" s="180"/>
    </row>
    <row r="529" spans="1:19" ht="16.5" customHeight="1">
      <c r="A529" s="180"/>
      <c r="B529" s="180"/>
      <c r="C529" s="180"/>
      <c r="D529" s="180"/>
      <c r="E529" s="181"/>
      <c r="L529" s="180"/>
      <c r="M529" s="181"/>
      <c r="O529" s="180"/>
      <c r="P529" s="180"/>
      <c r="Q529" s="180"/>
      <c r="R529" s="180"/>
      <c r="S529" s="180"/>
    </row>
    <row r="530" spans="1:19" ht="16.5" customHeight="1">
      <c r="A530" s="180"/>
      <c r="B530" s="180"/>
      <c r="C530" s="180"/>
      <c r="D530" s="180"/>
      <c r="E530" s="181"/>
      <c r="L530" s="180"/>
      <c r="M530" s="181"/>
      <c r="O530" s="180"/>
      <c r="P530" s="180"/>
      <c r="Q530" s="180"/>
      <c r="R530" s="180"/>
      <c r="S530" s="180"/>
    </row>
    <row r="531" spans="1:19" ht="16.5" customHeight="1">
      <c r="A531" s="180"/>
      <c r="B531" s="180"/>
      <c r="C531" s="180"/>
      <c r="D531" s="180"/>
      <c r="E531" s="181"/>
      <c r="L531" s="180"/>
      <c r="M531" s="181"/>
      <c r="O531" s="180"/>
      <c r="P531" s="180"/>
      <c r="Q531" s="180"/>
      <c r="R531" s="180"/>
      <c r="S531" s="180"/>
    </row>
    <row r="532" spans="1:19" ht="16.5" customHeight="1">
      <c r="A532" s="180"/>
      <c r="B532" s="180"/>
      <c r="C532" s="180"/>
      <c r="D532" s="180"/>
      <c r="E532" s="181"/>
      <c r="L532" s="180"/>
      <c r="M532" s="181"/>
      <c r="O532" s="180"/>
      <c r="P532" s="180"/>
      <c r="Q532" s="180"/>
      <c r="R532" s="180"/>
      <c r="S532" s="180"/>
    </row>
    <row r="533" spans="1:19" ht="16.5" customHeight="1">
      <c r="A533" s="180"/>
      <c r="B533" s="180"/>
      <c r="C533" s="180"/>
      <c r="D533" s="180"/>
      <c r="E533" s="181"/>
      <c r="L533" s="180"/>
      <c r="M533" s="181"/>
      <c r="O533" s="180"/>
      <c r="P533" s="180"/>
      <c r="Q533" s="180"/>
      <c r="R533" s="180"/>
      <c r="S533" s="180"/>
    </row>
    <row r="534" spans="1:19" ht="16.5" customHeight="1">
      <c r="A534" s="180"/>
      <c r="B534" s="180"/>
      <c r="C534" s="180"/>
      <c r="D534" s="180"/>
      <c r="E534" s="181"/>
      <c r="L534" s="180"/>
      <c r="M534" s="181"/>
      <c r="O534" s="180"/>
      <c r="P534" s="180"/>
      <c r="Q534" s="180"/>
      <c r="R534" s="180"/>
      <c r="S534" s="180"/>
    </row>
    <row r="535" spans="1:19" ht="16.5" customHeight="1">
      <c r="A535" s="180"/>
      <c r="B535" s="180"/>
      <c r="C535" s="180"/>
      <c r="D535" s="180"/>
      <c r="E535" s="181"/>
      <c r="L535" s="180"/>
      <c r="M535" s="181"/>
      <c r="O535" s="180"/>
      <c r="P535" s="180"/>
      <c r="Q535" s="180"/>
      <c r="R535" s="180"/>
      <c r="S535" s="180"/>
    </row>
    <row r="536" spans="1:19" ht="16.5" customHeight="1">
      <c r="A536" s="180"/>
      <c r="B536" s="180"/>
      <c r="C536" s="180"/>
      <c r="D536" s="180"/>
      <c r="E536" s="181"/>
      <c r="L536" s="180"/>
      <c r="M536" s="181"/>
      <c r="O536" s="180"/>
      <c r="P536" s="180"/>
      <c r="Q536" s="180"/>
      <c r="R536" s="180"/>
      <c r="S536" s="180"/>
    </row>
    <row r="537" spans="1:19" ht="16.5" customHeight="1">
      <c r="A537" s="180"/>
      <c r="B537" s="180"/>
      <c r="C537" s="180"/>
      <c r="D537" s="180"/>
      <c r="E537" s="181"/>
      <c r="L537" s="180"/>
      <c r="M537" s="181"/>
      <c r="O537" s="180"/>
      <c r="P537" s="180"/>
      <c r="Q537" s="180"/>
      <c r="R537" s="180"/>
      <c r="S537" s="180"/>
    </row>
    <row r="538" spans="1:19" ht="16.5" customHeight="1">
      <c r="A538" s="180"/>
      <c r="B538" s="180"/>
      <c r="C538" s="180"/>
      <c r="D538" s="180"/>
      <c r="E538" s="181"/>
      <c r="L538" s="180"/>
      <c r="M538" s="181"/>
      <c r="O538" s="180"/>
      <c r="P538" s="180"/>
      <c r="Q538" s="180"/>
      <c r="R538" s="180"/>
      <c r="S538" s="180"/>
    </row>
    <row r="539" spans="1:19" ht="16.5" customHeight="1">
      <c r="A539" s="180"/>
      <c r="B539" s="180"/>
      <c r="C539" s="180"/>
      <c r="D539" s="180"/>
      <c r="E539" s="181"/>
      <c r="L539" s="180"/>
      <c r="M539" s="181"/>
      <c r="O539" s="180"/>
      <c r="P539" s="180"/>
      <c r="Q539" s="180"/>
      <c r="R539" s="180"/>
      <c r="S539" s="180"/>
    </row>
    <row r="540" spans="1:19" ht="16.5" customHeight="1">
      <c r="A540" s="180"/>
      <c r="B540" s="180"/>
      <c r="C540" s="180"/>
      <c r="D540" s="180"/>
      <c r="E540" s="181"/>
      <c r="L540" s="180"/>
      <c r="M540" s="181"/>
      <c r="O540" s="180"/>
      <c r="P540" s="180"/>
      <c r="Q540" s="180"/>
      <c r="R540" s="180"/>
      <c r="S540" s="180"/>
    </row>
    <row r="541" spans="1:19" ht="16.5" customHeight="1">
      <c r="A541" s="180"/>
      <c r="B541" s="180"/>
      <c r="C541" s="180"/>
      <c r="D541" s="180"/>
      <c r="E541" s="181"/>
      <c r="L541" s="180"/>
      <c r="M541" s="181"/>
      <c r="O541" s="180"/>
      <c r="P541" s="180"/>
      <c r="Q541" s="180"/>
      <c r="R541" s="180"/>
      <c r="S541" s="180"/>
    </row>
    <row r="542" spans="1:19" ht="16.5" customHeight="1">
      <c r="A542" s="180"/>
      <c r="B542" s="180"/>
      <c r="C542" s="180"/>
      <c r="D542" s="180"/>
      <c r="E542" s="181"/>
      <c r="L542" s="180"/>
      <c r="M542" s="181"/>
      <c r="O542" s="180"/>
      <c r="P542" s="180"/>
      <c r="Q542" s="180"/>
      <c r="R542" s="180"/>
      <c r="S542" s="180"/>
    </row>
    <row r="543" spans="1:19" ht="16.5" customHeight="1">
      <c r="A543" s="180"/>
      <c r="B543" s="180"/>
      <c r="C543" s="180"/>
      <c r="D543" s="180"/>
      <c r="E543" s="181"/>
      <c r="L543" s="180"/>
      <c r="M543" s="181"/>
      <c r="O543" s="180"/>
      <c r="P543" s="180"/>
      <c r="Q543" s="180"/>
      <c r="R543" s="180"/>
      <c r="S543" s="180"/>
    </row>
    <row r="544" spans="1:19" ht="16.5" customHeight="1">
      <c r="A544" s="180"/>
      <c r="B544" s="180"/>
      <c r="C544" s="180"/>
      <c r="D544" s="180"/>
      <c r="E544" s="181"/>
      <c r="L544" s="180"/>
      <c r="M544" s="181"/>
      <c r="O544" s="180"/>
      <c r="P544" s="180"/>
      <c r="Q544" s="180"/>
      <c r="R544" s="180"/>
      <c r="S544" s="180"/>
    </row>
    <row r="545" spans="1:19" ht="16.5" customHeight="1">
      <c r="A545" s="180"/>
      <c r="B545" s="180"/>
      <c r="C545" s="180"/>
      <c r="D545" s="180"/>
      <c r="E545" s="181"/>
      <c r="L545" s="180"/>
      <c r="M545" s="181"/>
      <c r="O545" s="180"/>
      <c r="P545" s="180"/>
      <c r="Q545" s="180"/>
      <c r="R545" s="180"/>
      <c r="S545" s="180"/>
    </row>
    <row r="546" spans="1:19" ht="16.5" customHeight="1">
      <c r="A546" s="180"/>
      <c r="B546" s="180"/>
      <c r="C546" s="180"/>
      <c r="D546" s="180"/>
      <c r="E546" s="181"/>
      <c r="L546" s="180"/>
      <c r="M546" s="181"/>
      <c r="O546" s="180"/>
      <c r="P546" s="180"/>
      <c r="Q546" s="180"/>
      <c r="R546" s="180"/>
      <c r="S546" s="180"/>
    </row>
    <row r="547" spans="1:19" ht="16.5" customHeight="1">
      <c r="A547" s="180"/>
      <c r="B547" s="180"/>
      <c r="C547" s="180"/>
      <c r="D547" s="180"/>
      <c r="E547" s="181"/>
      <c r="L547" s="180"/>
      <c r="M547" s="181"/>
      <c r="O547" s="180"/>
      <c r="P547" s="180"/>
      <c r="Q547" s="180"/>
      <c r="R547" s="180"/>
      <c r="S547" s="180"/>
    </row>
    <row r="548" spans="1:19" ht="16.5" customHeight="1">
      <c r="A548" s="180"/>
      <c r="B548" s="180"/>
      <c r="C548" s="180"/>
      <c r="D548" s="180"/>
      <c r="E548" s="181"/>
      <c r="L548" s="180"/>
      <c r="M548" s="181"/>
      <c r="O548" s="180"/>
      <c r="P548" s="180"/>
      <c r="Q548" s="180"/>
      <c r="R548" s="180"/>
      <c r="S548" s="180"/>
    </row>
    <row r="549" spans="1:19" ht="16.5" customHeight="1">
      <c r="A549" s="180"/>
      <c r="B549" s="180"/>
      <c r="C549" s="180"/>
      <c r="D549" s="180"/>
      <c r="E549" s="181"/>
      <c r="L549" s="180"/>
      <c r="M549" s="181"/>
      <c r="O549" s="180"/>
      <c r="P549" s="180"/>
      <c r="Q549" s="180"/>
      <c r="R549" s="180"/>
      <c r="S549" s="180"/>
    </row>
    <row r="550" spans="1:19" ht="16.5" customHeight="1">
      <c r="A550" s="180"/>
      <c r="B550" s="180"/>
      <c r="C550" s="180"/>
      <c r="D550" s="180"/>
      <c r="E550" s="181"/>
      <c r="L550" s="180"/>
      <c r="M550" s="181"/>
      <c r="O550" s="180"/>
      <c r="P550" s="180"/>
      <c r="Q550" s="180"/>
      <c r="R550" s="180"/>
      <c r="S550" s="180"/>
    </row>
    <row r="551" spans="1:19" ht="16.5" customHeight="1">
      <c r="A551" s="180"/>
      <c r="B551" s="180"/>
      <c r="C551" s="180"/>
      <c r="D551" s="180"/>
      <c r="E551" s="181"/>
      <c r="L551" s="180"/>
      <c r="M551" s="181"/>
      <c r="O551" s="180"/>
      <c r="P551" s="180"/>
      <c r="Q551" s="180"/>
      <c r="R551" s="180"/>
      <c r="S551" s="180"/>
    </row>
    <row r="552" spans="1:19" ht="16.5" customHeight="1">
      <c r="A552" s="180"/>
      <c r="B552" s="180"/>
      <c r="C552" s="180"/>
      <c r="D552" s="180"/>
      <c r="E552" s="181"/>
      <c r="L552" s="180"/>
      <c r="M552" s="181"/>
      <c r="O552" s="180"/>
      <c r="P552" s="180"/>
      <c r="Q552" s="180"/>
      <c r="R552" s="180"/>
      <c r="S552" s="180"/>
    </row>
    <row r="553" spans="1:19" ht="16.5" customHeight="1">
      <c r="A553" s="180"/>
      <c r="B553" s="180"/>
      <c r="C553" s="180"/>
      <c r="D553" s="180"/>
      <c r="E553" s="181"/>
      <c r="L553" s="180"/>
      <c r="M553" s="181"/>
      <c r="O553" s="180"/>
      <c r="P553" s="180"/>
      <c r="Q553" s="180"/>
      <c r="R553" s="180"/>
      <c r="S553" s="180"/>
    </row>
    <row r="554" spans="1:19" ht="16.5" customHeight="1">
      <c r="A554" s="180"/>
      <c r="B554" s="180"/>
      <c r="C554" s="180"/>
      <c r="D554" s="180"/>
      <c r="E554" s="181"/>
      <c r="L554" s="180"/>
      <c r="M554" s="181"/>
      <c r="O554" s="180"/>
      <c r="P554" s="180"/>
      <c r="Q554" s="180"/>
      <c r="R554" s="180"/>
      <c r="S554" s="180"/>
    </row>
    <row r="555" spans="1:19" ht="16.5" customHeight="1">
      <c r="A555" s="180"/>
      <c r="B555" s="180"/>
      <c r="C555" s="180"/>
      <c r="D555" s="180"/>
      <c r="E555" s="181"/>
      <c r="L555" s="180"/>
      <c r="M555" s="181"/>
      <c r="O555" s="180"/>
      <c r="P555" s="180"/>
      <c r="Q555" s="180"/>
      <c r="R555" s="180"/>
      <c r="S555" s="180"/>
    </row>
    <row r="556" spans="1:19" ht="16.5" customHeight="1">
      <c r="A556" s="180"/>
      <c r="B556" s="180"/>
      <c r="C556" s="180"/>
      <c r="D556" s="180"/>
      <c r="E556" s="181"/>
      <c r="L556" s="180"/>
      <c r="M556" s="181"/>
      <c r="O556" s="180"/>
      <c r="P556" s="180"/>
      <c r="Q556" s="180"/>
      <c r="R556" s="180"/>
      <c r="S556" s="180"/>
    </row>
    <row r="557" spans="1:19" ht="16.5" customHeight="1">
      <c r="A557" s="180"/>
      <c r="B557" s="180"/>
      <c r="C557" s="180"/>
      <c r="D557" s="180"/>
      <c r="E557" s="181"/>
      <c r="L557" s="180"/>
      <c r="M557" s="181"/>
      <c r="O557" s="180"/>
      <c r="P557" s="180"/>
      <c r="Q557" s="180"/>
      <c r="R557" s="180"/>
      <c r="S557" s="180"/>
    </row>
    <row r="558" spans="1:19" ht="16.5" customHeight="1">
      <c r="A558" s="180"/>
      <c r="B558" s="180"/>
      <c r="C558" s="180"/>
      <c r="D558" s="180"/>
      <c r="E558" s="181"/>
      <c r="L558" s="180"/>
      <c r="M558" s="181"/>
      <c r="O558" s="180"/>
      <c r="P558" s="180"/>
      <c r="Q558" s="180"/>
      <c r="R558" s="180"/>
      <c r="S558" s="180"/>
    </row>
    <row r="559" spans="1:19" ht="16.5" customHeight="1">
      <c r="A559" s="180"/>
      <c r="B559" s="180"/>
      <c r="C559" s="180"/>
      <c r="D559" s="180"/>
      <c r="E559" s="181"/>
      <c r="L559" s="180"/>
      <c r="M559" s="181"/>
      <c r="O559" s="180"/>
      <c r="P559" s="180"/>
      <c r="Q559" s="180"/>
      <c r="R559" s="180"/>
      <c r="S559" s="180"/>
    </row>
    <row r="560" spans="1:19" ht="16.5" customHeight="1">
      <c r="A560" s="180"/>
      <c r="B560" s="180"/>
      <c r="C560" s="180"/>
      <c r="D560" s="180"/>
      <c r="E560" s="181"/>
      <c r="L560" s="180"/>
      <c r="M560" s="181"/>
      <c r="O560" s="180"/>
      <c r="P560" s="180"/>
      <c r="Q560" s="180"/>
      <c r="R560" s="180"/>
      <c r="S560" s="180"/>
    </row>
    <row r="561" spans="1:19" ht="16.5" customHeight="1">
      <c r="A561" s="180"/>
      <c r="B561" s="180"/>
      <c r="C561" s="180"/>
      <c r="D561" s="180"/>
      <c r="E561" s="181"/>
      <c r="L561" s="180"/>
      <c r="M561" s="181"/>
      <c r="O561" s="180"/>
      <c r="P561" s="180"/>
      <c r="Q561" s="180"/>
      <c r="R561" s="180"/>
      <c r="S561" s="180"/>
    </row>
    <row r="562" spans="1:19" ht="16.5" customHeight="1">
      <c r="A562" s="180"/>
      <c r="B562" s="180"/>
      <c r="C562" s="180"/>
      <c r="D562" s="180"/>
      <c r="E562" s="181"/>
      <c r="L562" s="180"/>
      <c r="M562" s="181"/>
      <c r="O562" s="180"/>
      <c r="P562" s="180"/>
      <c r="Q562" s="180"/>
      <c r="R562" s="180"/>
      <c r="S562" s="180"/>
    </row>
    <row r="563" spans="1:19" ht="16.5" customHeight="1">
      <c r="A563" s="180"/>
      <c r="B563" s="180"/>
      <c r="C563" s="180"/>
      <c r="D563" s="180"/>
      <c r="E563" s="181"/>
      <c r="L563" s="180"/>
      <c r="M563" s="181"/>
      <c r="O563" s="180"/>
      <c r="P563" s="180"/>
      <c r="Q563" s="180"/>
      <c r="R563" s="180"/>
      <c r="S563" s="180"/>
    </row>
    <row r="564" spans="1:19" ht="16.5" customHeight="1">
      <c r="A564" s="180"/>
      <c r="B564" s="180"/>
      <c r="C564" s="180"/>
      <c r="D564" s="180"/>
      <c r="E564" s="181"/>
      <c r="L564" s="180"/>
      <c r="M564" s="181"/>
      <c r="O564" s="180"/>
      <c r="P564" s="180"/>
      <c r="Q564" s="180"/>
      <c r="R564" s="180"/>
      <c r="S564" s="180"/>
    </row>
    <row r="565" spans="1:19" ht="16.5" customHeight="1">
      <c r="A565" s="180"/>
      <c r="B565" s="180"/>
      <c r="C565" s="180"/>
      <c r="D565" s="180"/>
      <c r="E565" s="181"/>
      <c r="L565" s="180"/>
      <c r="M565" s="181"/>
      <c r="O565" s="180"/>
      <c r="P565" s="180"/>
      <c r="Q565" s="180"/>
      <c r="R565" s="180"/>
      <c r="S565" s="180"/>
    </row>
    <row r="566" spans="1:19" ht="16.5" customHeight="1">
      <c r="A566" s="180"/>
      <c r="B566" s="180"/>
      <c r="C566" s="180"/>
      <c r="D566" s="180"/>
      <c r="E566" s="181"/>
      <c r="L566" s="180"/>
      <c r="M566" s="181"/>
      <c r="O566" s="180"/>
      <c r="P566" s="180"/>
      <c r="Q566" s="180"/>
      <c r="R566" s="180"/>
      <c r="S566" s="180"/>
    </row>
    <row r="567" spans="1:19" ht="16.5" customHeight="1">
      <c r="A567" s="180"/>
      <c r="B567" s="180"/>
      <c r="C567" s="180"/>
      <c r="D567" s="180"/>
      <c r="E567" s="181"/>
      <c r="L567" s="180"/>
      <c r="M567" s="181"/>
      <c r="O567" s="180"/>
      <c r="P567" s="180"/>
      <c r="Q567" s="180"/>
      <c r="R567" s="180"/>
      <c r="S567" s="180"/>
    </row>
    <row r="568" spans="1:19" ht="16.5" customHeight="1">
      <c r="A568" s="180"/>
      <c r="B568" s="180"/>
      <c r="C568" s="180"/>
      <c r="D568" s="180"/>
      <c r="E568" s="181"/>
      <c r="L568" s="180"/>
      <c r="M568" s="181"/>
      <c r="O568" s="180"/>
      <c r="P568" s="180"/>
      <c r="Q568" s="180"/>
      <c r="R568" s="180"/>
      <c r="S568" s="180"/>
    </row>
    <row r="569" spans="1:19" ht="16.5" customHeight="1">
      <c r="A569" s="180"/>
      <c r="B569" s="180"/>
      <c r="C569" s="180"/>
      <c r="D569" s="180"/>
      <c r="E569" s="181"/>
      <c r="L569" s="180"/>
      <c r="M569" s="181"/>
      <c r="O569" s="180"/>
      <c r="P569" s="180"/>
      <c r="Q569" s="180"/>
      <c r="R569" s="180"/>
      <c r="S569" s="180"/>
    </row>
    <row r="570" spans="1:19" ht="16.5" customHeight="1">
      <c r="A570" s="180"/>
      <c r="B570" s="180"/>
      <c r="C570" s="180"/>
      <c r="D570" s="180"/>
      <c r="E570" s="181"/>
      <c r="L570" s="180"/>
      <c r="M570" s="181"/>
      <c r="O570" s="180"/>
      <c r="P570" s="180"/>
      <c r="Q570" s="180"/>
      <c r="R570" s="180"/>
      <c r="S570" s="180"/>
    </row>
    <row r="571" spans="1:19" ht="16.5" customHeight="1">
      <c r="A571" s="180"/>
      <c r="B571" s="180"/>
      <c r="C571" s="180"/>
      <c r="D571" s="180"/>
      <c r="E571" s="181"/>
      <c r="L571" s="180"/>
      <c r="M571" s="181"/>
      <c r="O571" s="180"/>
      <c r="P571" s="180"/>
      <c r="Q571" s="180"/>
      <c r="R571" s="180"/>
      <c r="S571" s="180"/>
    </row>
    <row r="572" spans="1:19" ht="16.5" customHeight="1">
      <c r="A572" s="180"/>
      <c r="B572" s="180"/>
      <c r="C572" s="180"/>
      <c r="D572" s="180"/>
      <c r="E572" s="181"/>
      <c r="L572" s="180"/>
      <c r="M572" s="181"/>
      <c r="O572" s="180"/>
      <c r="P572" s="180"/>
      <c r="Q572" s="180"/>
      <c r="R572" s="180"/>
      <c r="S572" s="180"/>
    </row>
    <row r="573" spans="1:19" ht="16.5" customHeight="1">
      <c r="A573" s="180"/>
      <c r="B573" s="180"/>
      <c r="C573" s="180"/>
      <c r="D573" s="180"/>
      <c r="E573" s="181"/>
      <c r="L573" s="180"/>
      <c r="M573" s="181"/>
      <c r="O573" s="180"/>
      <c r="P573" s="180"/>
      <c r="Q573" s="180"/>
      <c r="R573" s="180"/>
      <c r="S573" s="180"/>
    </row>
    <row r="574" spans="1:19" ht="16.5" customHeight="1">
      <c r="A574" s="180"/>
      <c r="B574" s="180"/>
      <c r="C574" s="180"/>
      <c r="D574" s="180"/>
      <c r="E574" s="181"/>
      <c r="L574" s="180"/>
      <c r="M574" s="181"/>
      <c r="O574" s="180"/>
      <c r="P574" s="180"/>
      <c r="Q574" s="180"/>
      <c r="R574" s="180"/>
      <c r="S574" s="180"/>
    </row>
    <row r="575" spans="1:19" ht="16.5" customHeight="1">
      <c r="A575" s="180"/>
      <c r="B575" s="180"/>
      <c r="C575" s="180"/>
      <c r="D575" s="180"/>
      <c r="E575" s="181"/>
      <c r="L575" s="180"/>
      <c r="M575" s="181"/>
      <c r="O575" s="180"/>
      <c r="P575" s="180"/>
      <c r="Q575" s="180"/>
      <c r="R575" s="180"/>
      <c r="S575" s="180"/>
    </row>
    <row r="576" spans="1:19" ht="16.5" customHeight="1">
      <c r="A576" s="180"/>
      <c r="B576" s="180"/>
      <c r="C576" s="180"/>
      <c r="D576" s="180"/>
      <c r="E576" s="181"/>
      <c r="L576" s="180"/>
      <c r="M576" s="181"/>
      <c r="O576" s="180"/>
      <c r="P576" s="180"/>
      <c r="Q576" s="180"/>
      <c r="R576" s="180"/>
      <c r="S576" s="180"/>
    </row>
    <row r="577" spans="1:19" ht="16.5" customHeight="1">
      <c r="A577" s="180"/>
      <c r="B577" s="180"/>
      <c r="C577" s="180"/>
      <c r="D577" s="180"/>
      <c r="E577" s="181"/>
      <c r="L577" s="180"/>
      <c r="M577" s="181"/>
      <c r="O577" s="180"/>
      <c r="P577" s="180"/>
      <c r="Q577" s="180"/>
      <c r="R577" s="180"/>
      <c r="S577" s="180"/>
    </row>
    <row r="578" spans="1:19" ht="16.5" customHeight="1">
      <c r="A578" s="180"/>
      <c r="B578" s="180"/>
      <c r="C578" s="180"/>
      <c r="D578" s="180"/>
      <c r="E578" s="181"/>
      <c r="L578" s="180"/>
      <c r="M578" s="181"/>
      <c r="O578" s="180"/>
      <c r="P578" s="180"/>
      <c r="Q578" s="180"/>
      <c r="R578" s="180"/>
      <c r="S578" s="180"/>
    </row>
    <row r="579" spans="1:19" ht="16.5" customHeight="1">
      <c r="A579" s="180"/>
      <c r="B579" s="180"/>
      <c r="C579" s="180"/>
      <c r="D579" s="180"/>
      <c r="E579" s="181"/>
      <c r="L579" s="180"/>
      <c r="M579" s="181"/>
      <c r="O579" s="180"/>
      <c r="P579" s="180"/>
      <c r="Q579" s="180"/>
      <c r="R579" s="180"/>
      <c r="S579" s="180"/>
    </row>
    <row r="580" spans="1:19" ht="16.5" customHeight="1">
      <c r="A580" s="180"/>
      <c r="B580" s="180"/>
      <c r="C580" s="180"/>
      <c r="D580" s="180"/>
      <c r="E580" s="181"/>
      <c r="L580" s="180"/>
      <c r="M580" s="181"/>
      <c r="O580" s="180"/>
      <c r="P580" s="180"/>
      <c r="Q580" s="180"/>
      <c r="R580" s="180"/>
      <c r="S580" s="180"/>
    </row>
    <row r="581" spans="1:19" ht="16.5" customHeight="1">
      <c r="A581" s="180"/>
      <c r="B581" s="180"/>
      <c r="C581" s="180"/>
      <c r="D581" s="180"/>
      <c r="E581" s="181"/>
      <c r="L581" s="180"/>
      <c r="M581" s="181"/>
      <c r="O581" s="180"/>
      <c r="P581" s="180"/>
      <c r="Q581" s="180"/>
      <c r="R581" s="180"/>
      <c r="S581" s="180"/>
    </row>
    <row r="582" spans="1:19" ht="16.5" customHeight="1">
      <c r="A582" s="180"/>
      <c r="B582" s="180"/>
      <c r="C582" s="180"/>
      <c r="D582" s="180"/>
      <c r="E582" s="181"/>
      <c r="L582" s="180"/>
      <c r="M582" s="181"/>
      <c r="O582" s="180"/>
      <c r="P582" s="180"/>
      <c r="Q582" s="180"/>
      <c r="R582" s="180"/>
      <c r="S582" s="180"/>
    </row>
    <row r="583" spans="1:19" ht="16.5" customHeight="1">
      <c r="A583" s="180"/>
      <c r="B583" s="180"/>
      <c r="C583" s="180"/>
      <c r="D583" s="180"/>
      <c r="E583" s="181"/>
      <c r="L583" s="180"/>
      <c r="M583" s="181"/>
      <c r="O583" s="180"/>
      <c r="P583" s="180"/>
      <c r="Q583" s="180"/>
      <c r="R583" s="180"/>
      <c r="S583" s="180"/>
    </row>
    <row r="584" spans="1:19" ht="16.5" customHeight="1">
      <c r="A584" s="180"/>
      <c r="B584" s="180"/>
      <c r="C584" s="180"/>
      <c r="D584" s="180"/>
      <c r="E584" s="181"/>
      <c r="L584" s="180"/>
      <c r="M584" s="181"/>
      <c r="O584" s="180"/>
      <c r="P584" s="180"/>
      <c r="Q584" s="180"/>
      <c r="R584" s="180"/>
      <c r="S584" s="180"/>
    </row>
    <row r="585" spans="1:19" ht="16.5" customHeight="1">
      <c r="A585" s="180"/>
      <c r="B585" s="180"/>
      <c r="C585" s="180"/>
      <c r="D585" s="180"/>
      <c r="E585" s="181"/>
      <c r="L585" s="180"/>
      <c r="M585" s="181"/>
      <c r="O585" s="180"/>
      <c r="P585" s="180"/>
      <c r="Q585" s="180"/>
      <c r="R585" s="180"/>
      <c r="S585" s="180"/>
    </row>
    <row r="586" spans="1:19" ht="16.5" customHeight="1">
      <c r="A586" s="180"/>
      <c r="B586" s="180"/>
      <c r="C586" s="180"/>
      <c r="D586" s="180"/>
      <c r="E586" s="181"/>
      <c r="L586" s="180"/>
      <c r="M586" s="181"/>
      <c r="O586" s="180"/>
      <c r="P586" s="180"/>
      <c r="Q586" s="180"/>
      <c r="R586" s="180"/>
      <c r="S586" s="180"/>
    </row>
    <row r="587" spans="1:19" ht="16.5" customHeight="1">
      <c r="A587" s="180"/>
      <c r="B587" s="180"/>
      <c r="C587" s="180"/>
      <c r="D587" s="180"/>
      <c r="E587" s="181"/>
      <c r="L587" s="180"/>
      <c r="M587" s="181"/>
      <c r="O587" s="180"/>
      <c r="P587" s="180"/>
      <c r="Q587" s="180"/>
      <c r="R587" s="180"/>
      <c r="S587" s="180"/>
    </row>
    <row r="588" spans="1:19" ht="16.5" customHeight="1">
      <c r="A588" s="180"/>
      <c r="B588" s="180"/>
      <c r="C588" s="180"/>
      <c r="D588" s="180"/>
      <c r="E588" s="181"/>
      <c r="L588" s="180"/>
      <c r="M588" s="181"/>
      <c r="O588" s="180"/>
      <c r="P588" s="180"/>
      <c r="Q588" s="180"/>
      <c r="R588" s="180"/>
      <c r="S588" s="180"/>
    </row>
    <row r="589" spans="1:19" ht="16.5" customHeight="1">
      <c r="A589" s="180"/>
      <c r="B589" s="180"/>
      <c r="C589" s="180"/>
      <c r="D589" s="180"/>
      <c r="E589" s="181"/>
      <c r="L589" s="180"/>
      <c r="M589" s="181"/>
      <c r="O589" s="180"/>
      <c r="P589" s="180"/>
      <c r="Q589" s="180"/>
      <c r="R589" s="180"/>
      <c r="S589" s="180"/>
    </row>
    <row r="590" spans="1:19" ht="16.5" customHeight="1">
      <c r="A590" s="180"/>
      <c r="B590" s="180"/>
      <c r="C590" s="180"/>
      <c r="D590" s="180"/>
      <c r="E590" s="181"/>
      <c r="L590" s="180"/>
      <c r="M590" s="181"/>
      <c r="O590" s="180"/>
      <c r="P590" s="180"/>
      <c r="Q590" s="180"/>
      <c r="R590" s="180"/>
      <c r="S590" s="180"/>
    </row>
    <row r="591" spans="1:19" ht="16.5" customHeight="1">
      <c r="A591" s="180"/>
      <c r="B591" s="180"/>
      <c r="C591" s="180"/>
      <c r="D591" s="180"/>
      <c r="E591" s="181"/>
      <c r="L591" s="180"/>
      <c r="M591" s="181"/>
      <c r="O591" s="180"/>
      <c r="P591" s="180"/>
      <c r="Q591" s="180"/>
      <c r="R591" s="180"/>
      <c r="S591" s="180"/>
    </row>
    <row r="592" spans="1:19" ht="16.5" customHeight="1">
      <c r="A592" s="180"/>
      <c r="B592" s="180"/>
      <c r="C592" s="180"/>
      <c r="D592" s="180"/>
      <c r="E592" s="181"/>
      <c r="L592" s="180"/>
      <c r="M592" s="181"/>
      <c r="O592" s="180"/>
      <c r="P592" s="180"/>
      <c r="Q592" s="180"/>
      <c r="R592" s="180"/>
      <c r="S592" s="180"/>
    </row>
    <row r="593" spans="1:19" ht="16.5" customHeight="1">
      <c r="A593" s="180"/>
      <c r="B593" s="180"/>
      <c r="C593" s="180"/>
      <c r="D593" s="180"/>
      <c r="E593" s="181"/>
      <c r="L593" s="180"/>
      <c r="M593" s="181"/>
      <c r="O593" s="180"/>
      <c r="P593" s="180"/>
      <c r="Q593" s="180"/>
      <c r="R593" s="180"/>
      <c r="S593" s="180"/>
    </row>
    <row r="594" spans="1:19" ht="16.5" customHeight="1">
      <c r="A594" s="180"/>
      <c r="B594" s="180"/>
      <c r="C594" s="180"/>
      <c r="D594" s="180"/>
      <c r="E594" s="181"/>
      <c r="L594" s="180"/>
      <c r="M594" s="181"/>
      <c r="O594" s="180"/>
      <c r="P594" s="180"/>
      <c r="Q594" s="180"/>
      <c r="R594" s="180"/>
      <c r="S594" s="180"/>
    </row>
    <row r="595" spans="1:19" ht="16.5" customHeight="1">
      <c r="A595" s="180"/>
      <c r="B595" s="180"/>
      <c r="C595" s="180"/>
      <c r="D595" s="180"/>
      <c r="E595" s="181"/>
      <c r="L595" s="180"/>
      <c r="M595" s="181"/>
      <c r="O595" s="180"/>
      <c r="P595" s="180"/>
      <c r="Q595" s="180"/>
      <c r="R595" s="180"/>
      <c r="S595" s="180"/>
    </row>
    <row r="596" spans="1:19" ht="16.5" customHeight="1">
      <c r="A596" s="180"/>
      <c r="B596" s="180"/>
      <c r="C596" s="180"/>
      <c r="D596" s="180"/>
      <c r="E596" s="181"/>
      <c r="L596" s="180"/>
      <c r="M596" s="181"/>
      <c r="O596" s="180"/>
      <c r="P596" s="180"/>
      <c r="Q596" s="180"/>
      <c r="R596" s="180"/>
      <c r="S596" s="180"/>
    </row>
    <row r="597" spans="1:19" ht="16.5" customHeight="1">
      <c r="A597" s="180"/>
      <c r="B597" s="180"/>
      <c r="C597" s="180"/>
      <c r="D597" s="180"/>
      <c r="E597" s="181"/>
      <c r="L597" s="180"/>
      <c r="M597" s="181"/>
      <c r="O597" s="180"/>
      <c r="P597" s="180"/>
      <c r="Q597" s="180"/>
      <c r="R597" s="180"/>
      <c r="S597" s="180"/>
    </row>
    <row r="598" spans="1:19" ht="16.5" customHeight="1">
      <c r="A598" s="180"/>
      <c r="B598" s="180"/>
      <c r="C598" s="180"/>
      <c r="D598" s="180"/>
      <c r="E598" s="181"/>
      <c r="L598" s="180"/>
      <c r="M598" s="181"/>
      <c r="O598" s="180"/>
      <c r="P598" s="180"/>
      <c r="Q598" s="180"/>
      <c r="R598" s="180"/>
      <c r="S598" s="180"/>
    </row>
    <row r="599" spans="1:19" ht="16.5" customHeight="1">
      <c r="A599" s="180"/>
      <c r="B599" s="180"/>
      <c r="C599" s="180"/>
      <c r="D599" s="180"/>
      <c r="E599" s="181"/>
      <c r="L599" s="180"/>
      <c r="M599" s="181"/>
      <c r="O599" s="180"/>
      <c r="P599" s="180"/>
      <c r="Q599" s="180"/>
      <c r="R599" s="180"/>
      <c r="S599" s="180"/>
    </row>
    <row r="600" spans="1:19" ht="16.5" customHeight="1">
      <c r="A600" s="180"/>
      <c r="B600" s="180"/>
      <c r="C600" s="180"/>
      <c r="D600" s="180"/>
      <c r="E600" s="181"/>
      <c r="L600" s="180"/>
      <c r="M600" s="181"/>
      <c r="O600" s="180"/>
      <c r="P600" s="180"/>
      <c r="Q600" s="180"/>
      <c r="R600" s="180"/>
      <c r="S600" s="180"/>
    </row>
    <row r="601" spans="1:19" ht="16.5" customHeight="1">
      <c r="A601" s="180"/>
      <c r="B601" s="180"/>
      <c r="C601" s="180"/>
      <c r="D601" s="180"/>
      <c r="E601" s="181"/>
      <c r="L601" s="180"/>
      <c r="M601" s="181"/>
      <c r="O601" s="180"/>
      <c r="P601" s="180"/>
      <c r="Q601" s="180"/>
      <c r="R601" s="180"/>
      <c r="S601" s="180"/>
    </row>
    <row r="602" spans="1:19" ht="16.5" customHeight="1">
      <c r="A602" s="180"/>
      <c r="B602" s="180"/>
      <c r="C602" s="180"/>
      <c r="D602" s="180"/>
      <c r="E602" s="181"/>
      <c r="L602" s="180"/>
      <c r="M602" s="181"/>
      <c r="O602" s="180"/>
      <c r="P602" s="180"/>
      <c r="Q602" s="180"/>
      <c r="R602" s="180"/>
      <c r="S602" s="180"/>
    </row>
    <row r="603" spans="1:19" ht="16.5" customHeight="1">
      <c r="A603" s="180"/>
      <c r="B603" s="180"/>
      <c r="C603" s="180"/>
      <c r="D603" s="180"/>
      <c r="E603" s="181"/>
      <c r="L603" s="180"/>
      <c r="M603" s="181"/>
      <c r="O603" s="180"/>
      <c r="P603" s="180"/>
      <c r="Q603" s="180"/>
      <c r="R603" s="180"/>
      <c r="S603" s="180"/>
    </row>
    <row r="604" spans="1:19" ht="16.5" customHeight="1">
      <c r="A604" s="180"/>
      <c r="B604" s="180"/>
      <c r="C604" s="180"/>
      <c r="D604" s="180"/>
      <c r="E604" s="181"/>
      <c r="L604" s="180"/>
      <c r="M604" s="181"/>
      <c r="O604" s="180"/>
      <c r="P604" s="180"/>
      <c r="Q604" s="180"/>
      <c r="R604" s="180"/>
      <c r="S604" s="180"/>
    </row>
    <row r="605" spans="1:19" ht="16.5" customHeight="1">
      <c r="A605" s="180"/>
      <c r="B605" s="180"/>
      <c r="C605" s="180"/>
      <c r="D605" s="180"/>
      <c r="E605" s="181"/>
      <c r="L605" s="180"/>
      <c r="M605" s="181"/>
      <c r="O605" s="180"/>
      <c r="P605" s="180"/>
      <c r="Q605" s="180"/>
      <c r="R605" s="180"/>
      <c r="S605" s="180"/>
    </row>
    <row r="606" spans="1:19" ht="16.5" customHeight="1">
      <c r="A606" s="180"/>
      <c r="B606" s="180"/>
      <c r="C606" s="180"/>
      <c r="D606" s="180"/>
      <c r="E606" s="181"/>
      <c r="L606" s="180"/>
      <c r="M606" s="181"/>
      <c r="O606" s="180"/>
      <c r="P606" s="180"/>
      <c r="Q606" s="180"/>
      <c r="R606" s="180"/>
      <c r="S606" s="180"/>
    </row>
    <row r="607" spans="1:19" ht="16.5" customHeight="1">
      <c r="A607" s="180"/>
      <c r="B607" s="180"/>
      <c r="C607" s="180"/>
      <c r="D607" s="180"/>
      <c r="E607" s="181"/>
      <c r="L607" s="180"/>
      <c r="M607" s="181"/>
      <c r="O607" s="180"/>
      <c r="P607" s="180"/>
      <c r="Q607" s="180"/>
      <c r="R607" s="180"/>
      <c r="S607" s="180"/>
    </row>
    <row r="608" spans="1:19" ht="16.5" customHeight="1">
      <c r="A608" s="180"/>
      <c r="B608" s="180"/>
      <c r="C608" s="180"/>
      <c r="D608" s="180"/>
      <c r="E608" s="181"/>
      <c r="L608" s="180"/>
      <c r="M608" s="181"/>
      <c r="O608" s="180"/>
      <c r="P608" s="180"/>
      <c r="Q608" s="180"/>
      <c r="R608" s="180"/>
      <c r="S608" s="180"/>
    </row>
    <row r="609" spans="1:19" ht="16.5" customHeight="1">
      <c r="A609" s="180"/>
      <c r="B609" s="180"/>
      <c r="C609" s="180"/>
      <c r="D609" s="180"/>
      <c r="E609" s="181"/>
      <c r="L609" s="180"/>
      <c r="M609" s="181"/>
      <c r="O609" s="180"/>
      <c r="P609" s="180"/>
      <c r="Q609" s="180"/>
      <c r="R609" s="180"/>
      <c r="S609" s="180"/>
    </row>
    <row r="610" spans="1:19" ht="16.5" customHeight="1">
      <c r="A610" s="180"/>
      <c r="B610" s="180"/>
      <c r="C610" s="180"/>
      <c r="D610" s="180"/>
      <c r="E610" s="181"/>
      <c r="L610" s="180"/>
      <c r="M610" s="181"/>
      <c r="O610" s="180"/>
      <c r="P610" s="180"/>
      <c r="Q610" s="180"/>
      <c r="R610" s="180"/>
      <c r="S610" s="180"/>
    </row>
    <row r="611" spans="1:19" ht="16.5" customHeight="1">
      <c r="A611" s="180"/>
      <c r="B611" s="180"/>
      <c r="C611" s="180"/>
      <c r="D611" s="180"/>
      <c r="E611" s="181"/>
      <c r="L611" s="180"/>
      <c r="M611" s="181"/>
      <c r="O611" s="180"/>
      <c r="P611" s="180"/>
      <c r="Q611" s="180"/>
      <c r="R611" s="180"/>
      <c r="S611" s="180"/>
    </row>
    <row r="612" spans="1:19" ht="16.5" customHeight="1">
      <c r="A612" s="180"/>
      <c r="B612" s="180"/>
      <c r="C612" s="180"/>
      <c r="D612" s="180"/>
      <c r="E612" s="181"/>
      <c r="L612" s="180"/>
      <c r="M612" s="181"/>
      <c r="O612" s="180"/>
      <c r="P612" s="180"/>
      <c r="Q612" s="180"/>
      <c r="R612" s="180"/>
      <c r="S612" s="180"/>
    </row>
    <row r="613" spans="1:19" ht="16.5" customHeight="1">
      <c r="A613" s="180"/>
      <c r="B613" s="180"/>
      <c r="C613" s="180"/>
      <c r="D613" s="180"/>
      <c r="E613" s="181"/>
      <c r="L613" s="180"/>
      <c r="M613" s="181"/>
      <c r="O613" s="180"/>
      <c r="P613" s="180"/>
      <c r="Q613" s="180"/>
      <c r="R613" s="180"/>
      <c r="S613" s="180"/>
    </row>
    <row r="614" spans="1:19" ht="16.5" customHeight="1">
      <c r="A614" s="180"/>
      <c r="B614" s="180"/>
      <c r="C614" s="180"/>
      <c r="D614" s="180"/>
      <c r="E614" s="181"/>
      <c r="L614" s="180"/>
      <c r="M614" s="181"/>
      <c r="O614" s="180"/>
      <c r="P614" s="180"/>
      <c r="Q614" s="180"/>
      <c r="R614" s="180"/>
      <c r="S614" s="180"/>
    </row>
    <row r="615" spans="1:19" ht="16.5" customHeight="1">
      <c r="A615" s="180"/>
      <c r="B615" s="180"/>
      <c r="C615" s="180"/>
      <c r="D615" s="180"/>
      <c r="E615" s="181"/>
      <c r="L615" s="180"/>
      <c r="M615" s="181"/>
      <c r="O615" s="180"/>
      <c r="P615" s="180"/>
      <c r="Q615" s="180"/>
      <c r="R615" s="180"/>
      <c r="S615" s="180"/>
    </row>
    <row r="616" spans="1:19" ht="16.5" customHeight="1">
      <c r="A616" s="180"/>
      <c r="B616" s="180"/>
      <c r="C616" s="180"/>
      <c r="D616" s="180"/>
      <c r="E616" s="181"/>
      <c r="L616" s="180"/>
      <c r="M616" s="181"/>
      <c r="O616" s="180"/>
      <c r="P616" s="180"/>
      <c r="Q616" s="180"/>
      <c r="R616" s="180"/>
      <c r="S616" s="180"/>
    </row>
    <row r="617" spans="1:19" ht="16.5" customHeight="1">
      <c r="A617" s="180"/>
      <c r="B617" s="180"/>
      <c r="C617" s="180"/>
      <c r="D617" s="180"/>
      <c r="E617" s="181"/>
      <c r="L617" s="180"/>
      <c r="M617" s="181"/>
      <c r="O617" s="180"/>
      <c r="P617" s="180"/>
      <c r="Q617" s="180"/>
      <c r="R617" s="180"/>
      <c r="S617" s="180"/>
    </row>
    <row r="618" spans="1:19" ht="16.5" customHeight="1">
      <c r="A618" s="180"/>
      <c r="B618" s="180"/>
      <c r="C618" s="180"/>
      <c r="D618" s="180"/>
      <c r="E618" s="181"/>
      <c r="L618" s="180"/>
      <c r="M618" s="181"/>
      <c r="O618" s="180"/>
      <c r="P618" s="180"/>
      <c r="Q618" s="180"/>
      <c r="R618" s="180"/>
      <c r="S618" s="180"/>
    </row>
    <row r="619" spans="1:19" ht="16.5" customHeight="1">
      <c r="A619" s="180"/>
      <c r="B619" s="180"/>
      <c r="C619" s="180"/>
      <c r="D619" s="180"/>
      <c r="E619" s="181"/>
      <c r="L619" s="180"/>
      <c r="M619" s="181"/>
      <c r="O619" s="180"/>
      <c r="P619" s="180"/>
      <c r="Q619" s="180"/>
      <c r="R619" s="180"/>
      <c r="S619" s="180"/>
    </row>
    <row r="620" spans="1:19" ht="16.5" customHeight="1">
      <c r="A620" s="180"/>
      <c r="B620" s="180"/>
      <c r="C620" s="180"/>
      <c r="D620" s="180"/>
      <c r="E620" s="181"/>
      <c r="L620" s="180"/>
      <c r="M620" s="181"/>
      <c r="O620" s="180"/>
      <c r="P620" s="180"/>
      <c r="Q620" s="180"/>
      <c r="R620" s="180"/>
      <c r="S620" s="180"/>
    </row>
    <row r="621" spans="1:19" ht="16.5" customHeight="1">
      <c r="A621" s="180"/>
      <c r="B621" s="180"/>
      <c r="C621" s="180"/>
      <c r="D621" s="180"/>
      <c r="E621" s="181"/>
      <c r="L621" s="180"/>
      <c r="M621" s="181"/>
      <c r="O621" s="180"/>
      <c r="P621" s="180"/>
      <c r="Q621" s="180"/>
      <c r="R621" s="180"/>
      <c r="S621" s="180"/>
    </row>
    <row r="622" spans="1:19" ht="16.5" customHeight="1">
      <c r="A622" s="180"/>
      <c r="B622" s="180"/>
      <c r="C622" s="180"/>
      <c r="D622" s="180"/>
      <c r="E622" s="181"/>
      <c r="L622" s="180"/>
      <c r="M622" s="181"/>
      <c r="O622" s="180"/>
      <c r="P622" s="180"/>
      <c r="Q622" s="180"/>
      <c r="R622" s="180"/>
      <c r="S622" s="180"/>
    </row>
    <row r="623" spans="1:19" ht="16.5" customHeight="1">
      <c r="A623" s="180"/>
      <c r="B623" s="180"/>
      <c r="C623" s="180"/>
      <c r="D623" s="180"/>
      <c r="E623" s="181"/>
      <c r="L623" s="180"/>
      <c r="M623" s="181"/>
      <c r="O623" s="180"/>
      <c r="P623" s="180"/>
      <c r="Q623" s="180"/>
      <c r="R623" s="180"/>
      <c r="S623" s="180"/>
    </row>
    <row r="624" spans="1:19" ht="16.5" customHeight="1">
      <c r="A624" s="180"/>
      <c r="B624" s="180"/>
      <c r="C624" s="180"/>
      <c r="D624" s="180"/>
      <c r="E624" s="181"/>
      <c r="L624" s="180"/>
      <c r="M624" s="181"/>
      <c r="O624" s="180"/>
      <c r="P624" s="180"/>
      <c r="Q624" s="180"/>
      <c r="R624" s="180"/>
      <c r="S624" s="180"/>
    </row>
    <row r="625" spans="1:19" ht="16.5" customHeight="1">
      <c r="A625" s="180"/>
      <c r="B625" s="180"/>
      <c r="C625" s="180"/>
      <c r="D625" s="180"/>
      <c r="E625" s="181"/>
      <c r="L625" s="180"/>
      <c r="M625" s="181"/>
      <c r="O625" s="180"/>
      <c r="P625" s="180"/>
      <c r="Q625" s="180"/>
      <c r="R625" s="180"/>
      <c r="S625" s="180"/>
    </row>
    <row r="626" spans="1:19" ht="16.5" customHeight="1">
      <c r="A626" s="180"/>
      <c r="B626" s="180"/>
      <c r="C626" s="180"/>
      <c r="D626" s="180"/>
      <c r="E626" s="181"/>
      <c r="L626" s="180"/>
      <c r="M626" s="181"/>
      <c r="O626" s="180"/>
      <c r="P626" s="180"/>
      <c r="Q626" s="180"/>
      <c r="R626" s="180"/>
      <c r="S626" s="180"/>
    </row>
    <row r="627" spans="1:19" ht="16.5" customHeight="1">
      <c r="A627" s="180"/>
      <c r="B627" s="180"/>
      <c r="C627" s="180"/>
      <c r="D627" s="180"/>
      <c r="E627" s="181"/>
      <c r="L627" s="180"/>
      <c r="M627" s="181"/>
      <c r="O627" s="180"/>
      <c r="P627" s="180"/>
      <c r="Q627" s="180"/>
      <c r="R627" s="180"/>
      <c r="S627" s="180"/>
    </row>
    <row r="628" spans="1:19" ht="16.5" customHeight="1">
      <c r="A628" s="180"/>
      <c r="B628" s="180"/>
      <c r="C628" s="180"/>
      <c r="D628" s="180"/>
      <c r="E628" s="181"/>
      <c r="L628" s="180"/>
      <c r="M628" s="181"/>
      <c r="O628" s="180"/>
      <c r="P628" s="180"/>
      <c r="Q628" s="180"/>
      <c r="R628" s="180"/>
      <c r="S628" s="180"/>
    </row>
    <row r="629" spans="1:19" ht="16.5" customHeight="1">
      <c r="A629" s="180"/>
      <c r="B629" s="180"/>
      <c r="C629" s="180"/>
      <c r="D629" s="180"/>
      <c r="E629" s="181"/>
      <c r="L629" s="180"/>
      <c r="M629" s="181"/>
      <c r="O629" s="180"/>
      <c r="P629" s="180"/>
      <c r="Q629" s="180"/>
      <c r="R629" s="180"/>
      <c r="S629" s="180"/>
    </row>
    <row r="630" spans="1:19" ht="16.5" customHeight="1">
      <c r="A630" s="180"/>
      <c r="B630" s="180"/>
      <c r="C630" s="180"/>
      <c r="D630" s="180"/>
      <c r="E630" s="181"/>
      <c r="L630" s="180"/>
      <c r="M630" s="181"/>
      <c r="O630" s="180"/>
      <c r="P630" s="180"/>
      <c r="Q630" s="180"/>
      <c r="R630" s="180"/>
      <c r="S630" s="180"/>
    </row>
    <row r="631" spans="1:19" ht="16.5" customHeight="1">
      <c r="A631" s="180"/>
      <c r="B631" s="180"/>
      <c r="C631" s="180"/>
      <c r="D631" s="180"/>
      <c r="E631" s="181"/>
      <c r="L631" s="180"/>
      <c r="M631" s="181"/>
      <c r="O631" s="180"/>
      <c r="P631" s="180"/>
      <c r="Q631" s="180"/>
      <c r="R631" s="180"/>
      <c r="S631" s="180"/>
    </row>
    <row r="632" spans="1:19" ht="16.5" customHeight="1">
      <c r="A632" s="180"/>
      <c r="B632" s="180"/>
      <c r="C632" s="180"/>
      <c r="D632" s="180"/>
      <c r="E632" s="181"/>
      <c r="L632" s="180"/>
      <c r="M632" s="181"/>
      <c r="O632" s="180"/>
      <c r="P632" s="180"/>
      <c r="Q632" s="180"/>
      <c r="R632" s="180"/>
      <c r="S632" s="180"/>
    </row>
    <row r="633" spans="1:19" ht="16.5" customHeight="1">
      <c r="A633" s="180"/>
      <c r="B633" s="180"/>
      <c r="C633" s="180"/>
      <c r="D633" s="180"/>
      <c r="E633" s="181"/>
      <c r="L633" s="180"/>
      <c r="M633" s="181"/>
      <c r="O633" s="180"/>
      <c r="P633" s="180"/>
      <c r="Q633" s="180"/>
      <c r="R633" s="180"/>
      <c r="S633" s="180"/>
    </row>
    <row r="634" spans="1:19" ht="16.5" customHeight="1">
      <c r="A634" s="180"/>
      <c r="B634" s="180"/>
      <c r="C634" s="180"/>
      <c r="D634" s="180"/>
      <c r="E634" s="181"/>
      <c r="L634" s="180"/>
      <c r="M634" s="181"/>
      <c r="O634" s="180"/>
      <c r="P634" s="180"/>
      <c r="Q634" s="180"/>
      <c r="R634" s="180"/>
      <c r="S634" s="180"/>
    </row>
    <row r="635" spans="1:19" ht="16.5" customHeight="1">
      <c r="A635" s="180"/>
      <c r="B635" s="180"/>
      <c r="C635" s="180"/>
      <c r="D635" s="180"/>
      <c r="E635" s="181"/>
      <c r="L635" s="180"/>
      <c r="M635" s="181"/>
      <c r="O635" s="180"/>
      <c r="P635" s="180"/>
      <c r="Q635" s="180"/>
      <c r="R635" s="180"/>
      <c r="S635" s="180"/>
    </row>
    <row r="636" spans="1:19" ht="16.5" customHeight="1">
      <c r="A636" s="180"/>
      <c r="B636" s="180"/>
      <c r="C636" s="180"/>
      <c r="D636" s="180"/>
      <c r="E636" s="181"/>
      <c r="L636" s="180"/>
      <c r="M636" s="181"/>
      <c r="O636" s="180"/>
      <c r="P636" s="180"/>
      <c r="Q636" s="180"/>
      <c r="R636" s="180"/>
      <c r="S636" s="180"/>
    </row>
    <row r="637" spans="1:19" ht="16.5" customHeight="1">
      <c r="A637" s="180"/>
      <c r="B637" s="180"/>
      <c r="C637" s="180"/>
      <c r="D637" s="180"/>
      <c r="E637" s="181"/>
      <c r="L637" s="180"/>
      <c r="M637" s="181"/>
      <c r="O637" s="180"/>
      <c r="P637" s="180"/>
      <c r="Q637" s="180"/>
      <c r="R637" s="180"/>
      <c r="S637" s="180"/>
    </row>
    <row r="638" spans="1:19" ht="16.5" customHeight="1">
      <c r="A638" s="180"/>
      <c r="B638" s="180"/>
      <c r="C638" s="180"/>
      <c r="D638" s="180"/>
      <c r="E638" s="181"/>
      <c r="L638" s="180"/>
      <c r="M638" s="181"/>
      <c r="O638" s="180"/>
      <c r="P638" s="180"/>
      <c r="Q638" s="180"/>
      <c r="R638" s="180"/>
      <c r="S638" s="180"/>
    </row>
    <row r="639" spans="1:19" ht="16.5" customHeight="1">
      <c r="A639" s="180"/>
      <c r="B639" s="180"/>
      <c r="C639" s="180"/>
      <c r="D639" s="180"/>
      <c r="E639" s="181"/>
      <c r="L639" s="180"/>
      <c r="M639" s="181"/>
      <c r="O639" s="180"/>
      <c r="P639" s="180"/>
      <c r="Q639" s="180"/>
      <c r="R639" s="180"/>
      <c r="S639" s="180"/>
    </row>
    <row r="640" spans="1:19" ht="16.5" customHeight="1">
      <c r="A640" s="180"/>
      <c r="B640" s="180"/>
      <c r="C640" s="180"/>
      <c r="D640" s="180"/>
      <c r="E640" s="181"/>
      <c r="L640" s="180"/>
      <c r="M640" s="181"/>
      <c r="O640" s="180"/>
      <c r="P640" s="180"/>
      <c r="Q640" s="180"/>
      <c r="R640" s="180"/>
      <c r="S640" s="180"/>
    </row>
    <row r="641" spans="1:19" ht="16.5" customHeight="1">
      <c r="A641" s="180"/>
      <c r="B641" s="180"/>
      <c r="C641" s="180"/>
      <c r="D641" s="180"/>
      <c r="E641" s="181"/>
      <c r="L641" s="180"/>
      <c r="M641" s="181"/>
      <c r="O641" s="180"/>
      <c r="P641" s="180"/>
      <c r="Q641" s="180"/>
      <c r="R641" s="180"/>
      <c r="S641" s="180"/>
    </row>
    <row r="642" spans="1:19" ht="16.5" customHeight="1">
      <c r="A642" s="180"/>
      <c r="B642" s="180"/>
      <c r="C642" s="180"/>
      <c r="D642" s="180"/>
      <c r="E642" s="181"/>
      <c r="L642" s="180"/>
      <c r="M642" s="181"/>
      <c r="O642" s="180"/>
      <c r="P642" s="180"/>
      <c r="Q642" s="180"/>
      <c r="R642" s="180"/>
      <c r="S642" s="180"/>
    </row>
    <row r="643" spans="1:19" ht="16.5" customHeight="1">
      <c r="A643" s="180"/>
      <c r="B643" s="180"/>
      <c r="C643" s="180"/>
      <c r="D643" s="180"/>
      <c r="E643" s="181"/>
      <c r="L643" s="180"/>
      <c r="M643" s="181"/>
      <c r="O643" s="180"/>
      <c r="P643" s="180"/>
      <c r="Q643" s="180"/>
      <c r="R643" s="180"/>
      <c r="S643" s="180"/>
    </row>
    <row r="644" spans="1:19" ht="16.5" customHeight="1">
      <c r="A644" s="180"/>
      <c r="B644" s="180"/>
      <c r="C644" s="180"/>
      <c r="D644" s="180"/>
      <c r="E644" s="181"/>
      <c r="L644" s="180"/>
      <c r="M644" s="181"/>
      <c r="O644" s="180"/>
      <c r="P644" s="180"/>
      <c r="Q644" s="180"/>
      <c r="R644" s="180"/>
      <c r="S644" s="180"/>
    </row>
    <row r="645" spans="1:19" ht="16.5" customHeight="1">
      <c r="A645" s="180"/>
      <c r="B645" s="180"/>
      <c r="C645" s="180"/>
      <c r="D645" s="180"/>
      <c r="E645" s="181"/>
      <c r="L645" s="180"/>
      <c r="M645" s="181"/>
      <c r="O645" s="180"/>
      <c r="P645" s="180"/>
      <c r="Q645" s="180"/>
      <c r="R645" s="180"/>
      <c r="S645" s="180"/>
    </row>
    <row r="646" spans="1:19" ht="16.5" customHeight="1">
      <c r="A646" s="180"/>
      <c r="B646" s="180"/>
      <c r="C646" s="180"/>
      <c r="D646" s="180"/>
      <c r="E646" s="181"/>
      <c r="L646" s="180"/>
      <c r="M646" s="181"/>
      <c r="O646" s="180"/>
      <c r="P646" s="180"/>
      <c r="Q646" s="180"/>
      <c r="R646" s="180"/>
      <c r="S646" s="180"/>
    </row>
    <row r="647" spans="1:19" ht="16.5" customHeight="1">
      <c r="A647" s="180"/>
      <c r="B647" s="180"/>
      <c r="C647" s="180"/>
      <c r="D647" s="180"/>
      <c r="E647" s="181"/>
      <c r="L647" s="180"/>
      <c r="M647" s="181"/>
      <c r="O647" s="180"/>
      <c r="P647" s="180"/>
      <c r="Q647" s="180"/>
      <c r="R647" s="180"/>
      <c r="S647" s="180"/>
    </row>
    <row r="648" spans="1:19" ht="16.5" customHeight="1">
      <c r="A648" s="180"/>
      <c r="B648" s="180"/>
      <c r="C648" s="180"/>
      <c r="D648" s="180"/>
      <c r="E648" s="181"/>
      <c r="L648" s="180"/>
      <c r="M648" s="181"/>
      <c r="O648" s="180"/>
      <c r="P648" s="180"/>
      <c r="Q648" s="180"/>
      <c r="R648" s="180"/>
      <c r="S648" s="180"/>
    </row>
    <row r="649" spans="1:19" ht="16.5" customHeight="1">
      <c r="A649" s="180"/>
      <c r="B649" s="180"/>
      <c r="C649" s="180"/>
      <c r="D649" s="180"/>
      <c r="E649" s="181"/>
      <c r="L649" s="180"/>
      <c r="M649" s="181"/>
      <c r="O649" s="180"/>
      <c r="P649" s="180"/>
      <c r="Q649" s="180"/>
      <c r="R649" s="180"/>
      <c r="S649" s="180"/>
    </row>
    <row r="650" spans="1:19" ht="16.5" customHeight="1">
      <c r="A650" s="180"/>
      <c r="B650" s="180"/>
      <c r="C650" s="180"/>
      <c r="D650" s="180"/>
      <c r="E650" s="181"/>
      <c r="L650" s="180"/>
      <c r="M650" s="181"/>
      <c r="O650" s="180"/>
      <c r="P650" s="180"/>
      <c r="Q650" s="180"/>
      <c r="R650" s="180"/>
      <c r="S650" s="180"/>
    </row>
    <row r="651" spans="1:19" ht="16.5" customHeight="1">
      <c r="A651" s="180"/>
      <c r="B651" s="180"/>
      <c r="C651" s="180"/>
      <c r="D651" s="180"/>
      <c r="E651" s="181"/>
      <c r="L651" s="180"/>
      <c r="M651" s="181"/>
      <c r="O651" s="180"/>
      <c r="P651" s="180"/>
      <c r="Q651" s="180"/>
      <c r="R651" s="180"/>
      <c r="S651" s="180"/>
    </row>
    <row r="652" spans="1:19" ht="16.5" customHeight="1">
      <c r="A652" s="180"/>
      <c r="B652" s="180"/>
      <c r="C652" s="180"/>
      <c r="D652" s="180"/>
      <c r="E652" s="181"/>
      <c r="L652" s="180"/>
      <c r="M652" s="181"/>
      <c r="O652" s="180"/>
      <c r="P652" s="180"/>
      <c r="Q652" s="180"/>
      <c r="R652" s="180"/>
      <c r="S652" s="180"/>
    </row>
    <row r="653" spans="1:19" ht="16.5" customHeight="1">
      <c r="A653" s="180"/>
      <c r="B653" s="180"/>
      <c r="C653" s="180"/>
      <c r="D653" s="180"/>
      <c r="E653" s="181"/>
      <c r="L653" s="180"/>
      <c r="M653" s="181"/>
      <c r="O653" s="180"/>
      <c r="P653" s="180"/>
      <c r="Q653" s="180"/>
      <c r="R653" s="180"/>
      <c r="S653" s="180"/>
    </row>
    <row r="654" spans="1:19" ht="16.5" customHeight="1">
      <c r="A654" s="180"/>
      <c r="B654" s="180"/>
      <c r="C654" s="180"/>
      <c r="D654" s="180"/>
      <c r="E654" s="181"/>
      <c r="L654" s="180"/>
      <c r="M654" s="181"/>
      <c r="O654" s="180"/>
      <c r="P654" s="180"/>
      <c r="Q654" s="180"/>
      <c r="R654" s="180"/>
      <c r="S654" s="180"/>
    </row>
    <row r="655" spans="1:19" ht="16.5" customHeight="1">
      <c r="A655" s="180"/>
      <c r="B655" s="180"/>
      <c r="C655" s="180"/>
      <c r="D655" s="180"/>
      <c r="E655" s="181"/>
      <c r="L655" s="180"/>
      <c r="M655" s="181"/>
      <c r="O655" s="180"/>
      <c r="P655" s="180"/>
      <c r="Q655" s="180"/>
      <c r="R655" s="180"/>
      <c r="S655" s="180"/>
    </row>
    <row r="656" spans="1:19" ht="16.5" customHeight="1">
      <c r="A656" s="180"/>
      <c r="B656" s="180"/>
      <c r="C656" s="180"/>
      <c r="D656" s="180"/>
      <c r="E656" s="181"/>
      <c r="L656" s="180"/>
      <c r="M656" s="181"/>
      <c r="O656" s="180"/>
      <c r="P656" s="180"/>
      <c r="Q656" s="180"/>
      <c r="R656" s="180"/>
      <c r="S656" s="180"/>
    </row>
    <row r="657" spans="1:19" ht="16.5" customHeight="1">
      <c r="A657" s="180"/>
      <c r="B657" s="180"/>
      <c r="C657" s="180"/>
      <c r="D657" s="180"/>
      <c r="E657" s="181"/>
      <c r="L657" s="180"/>
      <c r="M657" s="181"/>
      <c r="O657" s="180"/>
      <c r="P657" s="180"/>
      <c r="Q657" s="180"/>
      <c r="R657" s="180"/>
      <c r="S657" s="180"/>
    </row>
    <row r="658" spans="1:19" ht="16.5" customHeight="1">
      <c r="A658" s="180"/>
      <c r="B658" s="180"/>
      <c r="C658" s="180"/>
      <c r="D658" s="180"/>
      <c r="E658" s="181"/>
      <c r="L658" s="180"/>
      <c r="M658" s="181"/>
      <c r="O658" s="180"/>
      <c r="P658" s="180"/>
      <c r="Q658" s="180"/>
      <c r="R658" s="180"/>
      <c r="S658" s="180"/>
    </row>
    <row r="659" spans="1:19" ht="16.5" customHeight="1">
      <c r="A659" s="180"/>
      <c r="B659" s="180"/>
      <c r="C659" s="180"/>
      <c r="D659" s="180"/>
      <c r="E659" s="181"/>
      <c r="L659" s="180"/>
      <c r="M659" s="181"/>
      <c r="O659" s="180"/>
      <c r="P659" s="180"/>
      <c r="Q659" s="180"/>
      <c r="R659" s="180"/>
      <c r="S659" s="180"/>
    </row>
    <row r="660" spans="1:19" ht="16.5" customHeight="1">
      <c r="A660" s="180"/>
      <c r="B660" s="180"/>
      <c r="C660" s="180"/>
      <c r="D660" s="180"/>
      <c r="E660" s="181"/>
      <c r="L660" s="180"/>
      <c r="M660" s="181"/>
      <c r="O660" s="180"/>
      <c r="P660" s="180"/>
      <c r="Q660" s="180"/>
      <c r="R660" s="180"/>
      <c r="S660" s="180"/>
    </row>
    <row r="661" spans="1:19" ht="16.5" customHeight="1">
      <c r="A661" s="180"/>
      <c r="B661" s="180"/>
      <c r="C661" s="180"/>
      <c r="D661" s="180"/>
      <c r="E661" s="181"/>
      <c r="L661" s="180"/>
      <c r="M661" s="181"/>
      <c r="O661" s="180"/>
      <c r="P661" s="180"/>
      <c r="Q661" s="180"/>
      <c r="R661" s="180"/>
      <c r="S661" s="180"/>
    </row>
    <row r="662" spans="1:19" ht="16.5" customHeight="1">
      <c r="A662" s="180"/>
      <c r="B662" s="180"/>
      <c r="C662" s="180"/>
      <c r="D662" s="180"/>
      <c r="E662" s="181"/>
      <c r="L662" s="180"/>
      <c r="M662" s="181"/>
      <c r="O662" s="180"/>
      <c r="P662" s="180"/>
      <c r="Q662" s="180"/>
      <c r="R662" s="180"/>
      <c r="S662" s="180"/>
    </row>
    <row r="663" spans="1:19" ht="16.5" customHeight="1">
      <c r="A663" s="180"/>
      <c r="B663" s="180"/>
      <c r="C663" s="180"/>
      <c r="D663" s="180"/>
      <c r="E663" s="181"/>
      <c r="L663" s="180"/>
      <c r="M663" s="181"/>
      <c r="O663" s="180"/>
      <c r="P663" s="180"/>
      <c r="Q663" s="180"/>
      <c r="R663" s="180"/>
      <c r="S663" s="180"/>
    </row>
    <row r="664" spans="1:19" ht="16.5" customHeight="1">
      <c r="A664" s="180"/>
      <c r="B664" s="180"/>
      <c r="C664" s="180"/>
      <c r="D664" s="180"/>
      <c r="E664" s="181"/>
      <c r="L664" s="180"/>
      <c r="M664" s="181"/>
      <c r="O664" s="180"/>
      <c r="P664" s="180"/>
      <c r="Q664" s="180"/>
      <c r="R664" s="180"/>
      <c r="S664" s="180"/>
    </row>
    <row r="665" spans="1:19" ht="16.5" customHeight="1">
      <c r="A665" s="180"/>
      <c r="B665" s="180"/>
      <c r="C665" s="180"/>
      <c r="D665" s="180"/>
      <c r="E665" s="181"/>
      <c r="L665" s="180"/>
      <c r="M665" s="181"/>
      <c r="O665" s="180"/>
      <c r="P665" s="180"/>
      <c r="Q665" s="180"/>
      <c r="R665" s="180"/>
      <c r="S665" s="180"/>
    </row>
    <row r="666" spans="1:19" ht="16.5" customHeight="1">
      <c r="A666" s="180"/>
      <c r="B666" s="180"/>
      <c r="C666" s="180"/>
      <c r="D666" s="180"/>
      <c r="E666" s="181"/>
      <c r="L666" s="180"/>
      <c r="M666" s="181"/>
      <c r="O666" s="180"/>
      <c r="P666" s="180"/>
      <c r="Q666" s="180"/>
      <c r="R666" s="180"/>
      <c r="S666" s="180"/>
    </row>
    <row r="667" spans="1:19" ht="16.5" customHeight="1">
      <c r="A667" s="180"/>
      <c r="B667" s="180"/>
      <c r="C667" s="180"/>
      <c r="D667" s="180"/>
      <c r="E667" s="181"/>
      <c r="L667" s="180"/>
      <c r="M667" s="181"/>
      <c r="O667" s="180"/>
      <c r="P667" s="180"/>
      <c r="Q667" s="180"/>
      <c r="R667" s="180"/>
      <c r="S667" s="180"/>
    </row>
    <row r="668" spans="1:19" ht="16.5" customHeight="1">
      <c r="A668" s="180"/>
      <c r="B668" s="180"/>
      <c r="C668" s="180"/>
      <c r="D668" s="180"/>
      <c r="E668" s="181"/>
      <c r="L668" s="180"/>
      <c r="M668" s="181"/>
      <c r="O668" s="180"/>
      <c r="P668" s="180"/>
      <c r="Q668" s="180"/>
      <c r="R668" s="180"/>
      <c r="S668" s="180"/>
    </row>
    <row r="669" spans="1:19" ht="16.5" customHeight="1">
      <c r="A669" s="180"/>
      <c r="B669" s="180"/>
      <c r="C669" s="180"/>
      <c r="D669" s="180"/>
      <c r="E669" s="181"/>
      <c r="L669" s="180"/>
      <c r="M669" s="181"/>
      <c r="O669" s="180"/>
      <c r="P669" s="180"/>
      <c r="Q669" s="180"/>
      <c r="R669" s="180"/>
      <c r="S669" s="180"/>
    </row>
    <row r="670" spans="1:19" ht="16.5" customHeight="1">
      <c r="A670" s="180"/>
      <c r="B670" s="180"/>
      <c r="C670" s="180"/>
      <c r="D670" s="180"/>
      <c r="E670" s="181"/>
      <c r="L670" s="180"/>
      <c r="M670" s="181"/>
      <c r="O670" s="180"/>
      <c r="P670" s="180"/>
      <c r="Q670" s="180"/>
      <c r="R670" s="180"/>
      <c r="S670" s="180"/>
    </row>
    <row r="671" spans="1:19" ht="16.5" customHeight="1">
      <c r="A671" s="180"/>
      <c r="B671" s="180"/>
      <c r="C671" s="180"/>
      <c r="D671" s="180"/>
      <c r="E671" s="181"/>
      <c r="L671" s="180"/>
      <c r="M671" s="181"/>
      <c r="O671" s="180"/>
      <c r="P671" s="180"/>
      <c r="Q671" s="180"/>
      <c r="R671" s="180"/>
      <c r="S671" s="180"/>
    </row>
    <row r="672" spans="1:19" ht="16.5" customHeight="1">
      <c r="A672" s="180"/>
      <c r="B672" s="180"/>
      <c r="C672" s="180"/>
      <c r="D672" s="180"/>
      <c r="E672" s="181"/>
      <c r="L672" s="180"/>
      <c r="M672" s="181"/>
      <c r="O672" s="180"/>
      <c r="P672" s="180"/>
      <c r="Q672" s="180"/>
      <c r="R672" s="180"/>
      <c r="S672" s="180"/>
    </row>
    <row r="673" spans="1:19" ht="16.5" customHeight="1">
      <c r="A673" s="180"/>
      <c r="B673" s="180"/>
      <c r="C673" s="180"/>
      <c r="D673" s="180"/>
      <c r="E673" s="181"/>
      <c r="L673" s="180"/>
      <c r="M673" s="181"/>
      <c r="O673" s="180"/>
      <c r="P673" s="180"/>
      <c r="Q673" s="180"/>
      <c r="R673" s="180"/>
      <c r="S673" s="180"/>
    </row>
    <row r="674" spans="1:19" ht="16.5" customHeight="1">
      <c r="A674" s="180"/>
      <c r="B674" s="180"/>
      <c r="C674" s="180"/>
      <c r="D674" s="180"/>
      <c r="E674" s="181"/>
      <c r="L674" s="180"/>
      <c r="M674" s="181"/>
      <c r="O674" s="180"/>
      <c r="P674" s="180"/>
      <c r="Q674" s="180"/>
      <c r="R674" s="180"/>
      <c r="S674" s="180"/>
    </row>
    <row r="675" spans="1:19" ht="16.5" customHeight="1">
      <c r="A675" s="180"/>
      <c r="B675" s="180"/>
      <c r="C675" s="180"/>
      <c r="D675" s="180"/>
      <c r="E675" s="181"/>
      <c r="L675" s="180"/>
      <c r="M675" s="181"/>
      <c r="O675" s="180"/>
      <c r="P675" s="180"/>
      <c r="Q675" s="180"/>
      <c r="R675" s="180"/>
      <c r="S675" s="180"/>
    </row>
    <row r="676" spans="1:19" ht="16.5" customHeight="1">
      <c r="A676" s="180"/>
      <c r="B676" s="180"/>
      <c r="C676" s="180"/>
      <c r="D676" s="180"/>
      <c r="E676" s="181"/>
      <c r="L676" s="180"/>
      <c r="M676" s="181"/>
      <c r="O676" s="180"/>
      <c r="P676" s="180"/>
      <c r="Q676" s="180"/>
      <c r="R676" s="180"/>
      <c r="S676" s="180"/>
    </row>
    <row r="677" spans="1:19" ht="16.5" customHeight="1">
      <c r="A677" s="180"/>
      <c r="B677" s="180"/>
      <c r="C677" s="180"/>
      <c r="D677" s="180"/>
      <c r="E677" s="181"/>
      <c r="L677" s="180"/>
      <c r="M677" s="181"/>
      <c r="O677" s="180"/>
      <c r="P677" s="180"/>
      <c r="Q677" s="180"/>
      <c r="R677" s="180"/>
      <c r="S677" s="180"/>
    </row>
    <row r="678" spans="1:19" ht="16.5" customHeight="1">
      <c r="A678" s="180"/>
      <c r="B678" s="180"/>
      <c r="C678" s="180"/>
      <c r="D678" s="180"/>
      <c r="E678" s="181"/>
      <c r="L678" s="180"/>
      <c r="M678" s="181"/>
      <c r="O678" s="180"/>
      <c r="P678" s="180"/>
      <c r="Q678" s="180"/>
      <c r="R678" s="180"/>
      <c r="S678" s="180"/>
    </row>
    <row r="679" spans="1:19" ht="16.5" customHeight="1">
      <c r="A679" s="180"/>
      <c r="B679" s="180"/>
      <c r="C679" s="180"/>
      <c r="D679" s="180"/>
      <c r="E679" s="181"/>
      <c r="L679" s="180"/>
      <c r="M679" s="181"/>
      <c r="O679" s="180"/>
      <c r="P679" s="180"/>
      <c r="Q679" s="180"/>
      <c r="R679" s="180"/>
      <c r="S679" s="180"/>
    </row>
    <row r="680" spans="1:19" ht="16.5" customHeight="1">
      <c r="A680" s="180"/>
      <c r="B680" s="180"/>
      <c r="C680" s="180"/>
      <c r="D680" s="180"/>
      <c r="E680" s="181"/>
      <c r="L680" s="180"/>
      <c r="M680" s="181"/>
      <c r="O680" s="180"/>
      <c r="P680" s="180"/>
      <c r="Q680" s="180"/>
      <c r="R680" s="180"/>
      <c r="S680" s="180"/>
    </row>
    <row r="681" spans="1:19" ht="16.5" customHeight="1">
      <c r="A681" s="180"/>
      <c r="B681" s="180"/>
      <c r="C681" s="180"/>
      <c r="D681" s="180"/>
      <c r="E681" s="181"/>
      <c r="L681" s="180"/>
      <c r="M681" s="181"/>
      <c r="O681" s="180"/>
      <c r="P681" s="180"/>
      <c r="Q681" s="180"/>
      <c r="R681" s="180"/>
      <c r="S681" s="180"/>
    </row>
    <row r="682" spans="1:19" ht="16.5" customHeight="1">
      <c r="A682" s="180"/>
      <c r="B682" s="180"/>
      <c r="C682" s="180"/>
      <c r="D682" s="180"/>
      <c r="E682" s="181"/>
      <c r="L682" s="180"/>
      <c r="M682" s="181"/>
      <c r="O682" s="180"/>
      <c r="P682" s="180"/>
      <c r="Q682" s="180"/>
      <c r="R682" s="180"/>
      <c r="S682" s="180"/>
    </row>
    <row r="683" spans="1:19" ht="16.5" customHeight="1">
      <c r="A683" s="180"/>
      <c r="B683" s="180"/>
      <c r="C683" s="180"/>
      <c r="D683" s="180"/>
      <c r="E683" s="181"/>
      <c r="L683" s="180"/>
      <c r="M683" s="181"/>
      <c r="O683" s="180"/>
      <c r="P683" s="180"/>
      <c r="Q683" s="180"/>
      <c r="R683" s="180"/>
      <c r="S683" s="180"/>
    </row>
    <row r="684" spans="1:19" ht="16.5" customHeight="1">
      <c r="A684" s="180"/>
      <c r="B684" s="180"/>
      <c r="C684" s="180"/>
      <c r="D684" s="180"/>
      <c r="E684" s="181"/>
      <c r="L684" s="180"/>
      <c r="M684" s="181"/>
      <c r="O684" s="180"/>
      <c r="P684" s="180"/>
      <c r="Q684" s="180"/>
      <c r="R684" s="180"/>
      <c r="S684" s="180"/>
    </row>
    <row r="685" spans="1:19" ht="16.5" customHeight="1">
      <c r="A685" s="180"/>
      <c r="B685" s="180"/>
      <c r="C685" s="180"/>
      <c r="D685" s="180"/>
      <c r="E685" s="181"/>
      <c r="L685" s="180"/>
      <c r="M685" s="181"/>
      <c r="O685" s="180"/>
      <c r="P685" s="180"/>
      <c r="Q685" s="180"/>
      <c r="R685" s="180"/>
      <c r="S685" s="180"/>
    </row>
    <row r="686" spans="1:19" ht="16.5" customHeight="1">
      <c r="A686" s="180"/>
      <c r="B686" s="180"/>
      <c r="C686" s="180"/>
      <c r="D686" s="180"/>
      <c r="E686" s="181"/>
      <c r="L686" s="180"/>
      <c r="M686" s="181"/>
      <c r="O686" s="180"/>
      <c r="P686" s="180"/>
      <c r="Q686" s="180"/>
      <c r="R686" s="180"/>
      <c r="S686" s="180"/>
    </row>
    <row r="687" spans="1:19" ht="16.5" customHeight="1">
      <c r="A687" s="180"/>
      <c r="B687" s="180"/>
      <c r="C687" s="180"/>
      <c r="D687" s="180"/>
      <c r="E687" s="181"/>
      <c r="L687" s="180"/>
      <c r="M687" s="181"/>
      <c r="O687" s="180"/>
      <c r="P687" s="180"/>
      <c r="Q687" s="180"/>
      <c r="R687" s="180"/>
      <c r="S687" s="180"/>
    </row>
    <row r="688" spans="1:19" ht="16.5" customHeight="1">
      <c r="A688" s="180"/>
      <c r="B688" s="180"/>
      <c r="C688" s="180"/>
      <c r="D688" s="180"/>
      <c r="E688" s="181"/>
      <c r="L688" s="180"/>
      <c r="M688" s="181"/>
      <c r="O688" s="180"/>
      <c r="P688" s="180"/>
      <c r="Q688" s="180"/>
      <c r="R688" s="180"/>
      <c r="S688" s="180"/>
    </row>
    <row r="689" spans="1:19" ht="16.5" customHeight="1">
      <c r="A689" s="180"/>
      <c r="B689" s="180"/>
      <c r="C689" s="180"/>
      <c r="D689" s="180"/>
      <c r="E689" s="181"/>
      <c r="L689" s="180"/>
      <c r="M689" s="181"/>
      <c r="O689" s="180"/>
      <c r="P689" s="180"/>
      <c r="Q689" s="180"/>
      <c r="R689" s="180"/>
      <c r="S689" s="180"/>
    </row>
    <row r="690" spans="1:19" ht="16.5" customHeight="1">
      <c r="A690" s="180"/>
      <c r="B690" s="180"/>
      <c r="C690" s="180"/>
      <c r="D690" s="180"/>
      <c r="E690" s="181"/>
      <c r="L690" s="180"/>
      <c r="M690" s="181"/>
      <c r="O690" s="180"/>
      <c r="P690" s="180"/>
      <c r="Q690" s="180"/>
      <c r="R690" s="180"/>
      <c r="S690" s="180"/>
    </row>
    <row r="691" spans="1:19" ht="16.5" customHeight="1">
      <c r="A691" s="180"/>
      <c r="B691" s="180"/>
      <c r="C691" s="180"/>
      <c r="D691" s="180"/>
      <c r="E691" s="181"/>
      <c r="L691" s="180"/>
      <c r="M691" s="181"/>
      <c r="O691" s="180"/>
      <c r="P691" s="180"/>
      <c r="Q691" s="180"/>
      <c r="R691" s="180"/>
      <c r="S691" s="180"/>
    </row>
    <row r="692" spans="1:19" ht="16.5" customHeight="1">
      <c r="A692" s="180"/>
      <c r="B692" s="180"/>
      <c r="C692" s="180"/>
      <c r="D692" s="180"/>
      <c r="E692" s="181"/>
      <c r="L692" s="180"/>
      <c r="M692" s="181"/>
      <c r="O692" s="180"/>
      <c r="P692" s="180"/>
      <c r="Q692" s="180"/>
      <c r="R692" s="180"/>
      <c r="S692" s="180"/>
    </row>
    <row r="693" spans="1:19" ht="16.5" customHeight="1">
      <c r="A693" s="180"/>
      <c r="B693" s="180"/>
      <c r="C693" s="180"/>
      <c r="D693" s="180"/>
      <c r="E693" s="181"/>
      <c r="L693" s="180"/>
      <c r="M693" s="181"/>
      <c r="O693" s="180"/>
      <c r="P693" s="180"/>
      <c r="Q693" s="180"/>
      <c r="R693" s="180"/>
      <c r="S693" s="180"/>
    </row>
    <row r="694" spans="1:19" ht="16.5" customHeight="1">
      <c r="A694" s="180"/>
      <c r="B694" s="180"/>
      <c r="C694" s="180"/>
      <c r="D694" s="180"/>
      <c r="E694" s="181"/>
      <c r="L694" s="180"/>
      <c r="M694" s="181"/>
      <c r="O694" s="180"/>
      <c r="P694" s="180"/>
      <c r="Q694" s="180"/>
      <c r="R694" s="180"/>
      <c r="S694" s="180"/>
    </row>
    <row r="695" spans="1:19" ht="16.5" customHeight="1">
      <c r="A695" s="180"/>
      <c r="B695" s="180"/>
      <c r="C695" s="180"/>
      <c r="D695" s="180"/>
      <c r="E695" s="181"/>
      <c r="L695" s="180"/>
      <c r="M695" s="181"/>
      <c r="O695" s="180"/>
      <c r="P695" s="180"/>
      <c r="Q695" s="180"/>
      <c r="R695" s="180"/>
      <c r="S695" s="180"/>
    </row>
    <row r="696" spans="1:19" ht="16.5" customHeight="1">
      <c r="A696" s="180"/>
      <c r="B696" s="180"/>
      <c r="C696" s="180"/>
      <c r="D696" s="180"/>
      <c r="E696" s="181"/>
      <c r="L696" s="180"/>
      <c r="M696" s="181"/>
      <c r="O696" s="180"/>
      <c r="P696" s="180"/>
      <c r="Q696" s="180"/>
      <c r="R696" s="180"/>
      <c r="S696" s="180"/>
    </row>
    <row r="697" spans="1:19" ht="16.5" customHeight="1">
      <c r="A697" s="180"/>
      <c r="B697" s="180"/>
      <c r="C697" s="180"/>
      <c r="D697" s="180"/>
      <c r="E697" s="181"/>
      <c r="L697" s="180"/>
      <c r="M697" s="181"/>
      <c r="O697" s="180"/>
      <c r="P697" s="180"/>
      <c r="Q697" s="180"/>
      <c r="R697" s="180"/>
      <c r="S697" s="180"/>
    </row>
    <row r="698" spans="1:19" ht="16.5" customHeight="1">
      <c r="A698" s="180"/>
      <c r="B698" s="180"/>
      <c r="C698" s="180"/>
      <c r="D698" s="180"/>
      <c r="E698" s="181"/>
      <c r="L698" s="180"/>
      <c r="M698" s="181"/>
      <c r="O698" s="180"/>
      <c r="P698" s="180"/>
      <c r="Q698" s="180"/>
      <c r="R698" s="180"/>
      <c r="S698" s="180"/>
    </row>
    <row r="699" spans="1:19" ht="16.5" customHeight="1">
      <c r="A699" s="180"/>
      <c r="B699" s="180"/>
      <c r="C699" s="180"/>
      <c r="D699" s="180"/>
      <c r="E699" s="181"/>
      <c r="L699" s="180"/>
      <c r="M699" s="181"/>
      <c r="O699" s="180"/>
      <c r="P699" s="180"/>
      <c r="Q699" s="180"/>
      <c r="R699" s="180"/>
      <c r="S699" s="180"/>
    </row>
    <row r="700" spans="1:19" ht="16.5" customHeight="1">
      <c r="A700" s="180"/>
      <c r="B700" s="180"/>
      <c r="C700" s="180"/>
      <c r="D700" s="180"/>
      <c r="E700" s="181"/>
      <c r="L700" s="180"/>
      <c r="M700" s="181"/>
      <c r="O700" s="180"/>
      <c r="P700" s="180"/>
      <c r="Q700" s="180"/>
      <c r="R700" s="180"/>
      <c r="S700" s="180"/>
    </row>
    <row r="701" spans="1:19" ht="16.5" customHeight="1">
      <c r="A701" s="180"/>
      <c r="B701" s="180"/>
      <c r="C701" s="180"/>
      <c r="D701" s="180"/>
      <c r="E701" s="181"/>
      <c r="L701" s="180"/>
      <c r="M701" s="181"/>
      <c r="O701" s="180"/>
      <c r="P701" s="180"/>
      <c r="Q701" s="180"/>
      <c r="R701" s="180"/>
      <c r="S701" s="180"/>
    </row>
    <row r="702" spans="1:19" ht="16.5" customHeight="1">
      <c r="A702" s="180"/>
      <c r="B702" s="180"/>
      <c r="C702" s="180"/>
      <c r="D702" s="180"/>
      <c r="E702" s="181"/>
      <c r="L702" s="180"/>
      <c r="M702" s="181"/>
      <c r="O702" s="180"/>
      <c r="P702" s="180"/>
      <c r="Q702" s="180"/>
      <c r="R702" s="180"/>
      <c r="S702" s="180"/>
    </row>
    <row r="703" spans="1:19" ht="16.5" customHeight="1">
      <c r="A703" s="180"/>
      <c r="B703" s="180"/>
      <c r="C703" s="180"/>
      <c r="D703" s="180"/>
      <c r="E703" s="181"/>
      <c r="L703" s="180"/>
      <c r="M703" s="181"/>
      <c r="O703" s="180"/>
      <c r="P703" s="180"/>
      <c r="Q703" s="180"/>
      <c r="R703" s="180"/>
      <c r="S703" s="180"/>
    </row>
    <row r="704" spans="1:19" ht="16.5" customHeight="1">
      <c r="A704" s="180"/>
      <c r="B704" s="180"/>
      <c r="C704" s="180"/>
      <c r="D704" s="180"/>
      <c r="E704" s="181"/>
      <c r="L704" s="180"/>
      <c r="M704" s="181"/>
      <c r="O704" s="180"/>
      <c r="P704" s="180"/>
      <c r="Q704" s="180"/>
      <c r="R704" s="180"/>
      <c r="S704" s="180"/>
    </row>
    <row r="705" spans="1:19" ht="16.5" customHeight="1">
      <c r="A705" s="180"/>
      <c r="B705" s="180"/>
      <c r="C705" s="180"/>
      <c r="D705" s="180"/>
      <c r="E705" s="181"/>
      <c r="L705" s="180"/>
      <c r="M705" s="181"/>
      <c r="O705" s="180"/>
      <c r="P705" s="180"/>
      <c r="Q705" s="180"/>
      <c r="R705" s="180"/>
      <c r="S705" s="180"/>
    </row>
    <row r="706" spans="1:19" ht="16.5" customHeight="1">
      <c r="A706" s="180"/>
      <c r="B706" s="180"/>
      <c r="C706" s="180"/>
      <c r="D706" s="180"/>
      <c r="E706" s="181"/>
      <c r="L706" s="180"/>
      <c r="M706" s="181"/>
      <c r="O706" s="180"/>
      <c r="P706" s="180"/>
      <c r="Q706" s="180"/>
      <c r="R706" s="180"/>
      <c r="S706" s="180"/>
    </row>
    <row r="707" spans="1:19" ht="16.5" customHeight="1">
      <c r="A707" s="180"/>
      <c r="B707" s="180"/>
      <c r="C707" s="180"/>
      <c r="D707" s="180"/>
      <c r="E707" s="181"/>
      <c r="L707" s="180"/>
      <c r="M707" s="181"/>
      <c r="O707" s="180"/>
      <c r="P707" s="180"/>
      <c r="Q707" s="180"/>
      <c r="R707" s="180"/>
      <c r="S707" s="180"/>
    </row>
    <row r="708" spans="1:19" ht="16.5" customHeight="1">
      <c r="A708" s="180"/>
      <c r="B708" s="180"/>
      <c r="C708" s="180"/>
      <c r="D708" s="180"/>
      <c r="E708" s="181"/>
      <c r="L708" s="180"/>
      <c r="M708" s="181"/>
      <c r="O708" s="180"/>
      <c r="P708" s="180"/>
      <c r="Q708" s="180"/>
      <c r="R708" s="180"/>
      <c r="S708" s="180"/>
    </row>
    <row r="709" spans="1:19" ht="16.5" customHeight="1">
      <c r="A709" s="180"/>
      <c r="B709" s="180"/>
      <c r="C709" s="180"/>
      <c r="D709" s="180"/>
      <c r="E709" s="181"/>
      <c r="L709" s="180"/>
      <c r="M709" s="181"/>
      <c r="O709" s="180"/>
      <c r="P709" s="180"/>
      <c r="Q709" s="180"/>
      <c r="R709" s="180"/>
      <c r="S709" s="180"/>
    </row>
    <row r="710" spans="1:19" ht="16.5" customHeight="1">
      <c r="A710" s="180"/>
      <c r="B710" s="180"/>
      <c r="C710" s="180"/>
      <c r="D710" s="180"/>
      <c r="E710" s="181"/>
      <c r="L710" s="180"/>
      <c r="M710" s="181"/>
      <c r="O710" s="180"/>
      <c r="P710" s="180"/>
      <c r="Q710" s="180"/>
      <c r="R710" s="180"/>
      <c r="S710" s="180"/>
    </row>
    <row r="711" spans="1:19" ht="16.5" customHeight="1">
      <c r="A711" s="180"/>
      <c r="B711" s="180"/>
      <c r="C711" s="180"/>
      <c r="D711" s="180"/>
      <c r="E711" s="181"/>
      <c r="L711" s="180"/>
      <c r="M711" s="181"/>
      <c r="O711" s="180"/>
      <c r="P711" s="180"/>
      <c r="Q711" s="180"/>
      <c r="R711" s="180"/>
      <c r="S711" s="180"/>
    </row>
    <row r="712" spans="1:19" ht="16.5" customHeight="1">
      <c r="A712" s="180"/>
      <c r="B712" s="180"/>
      <c r="C712" s="180"/>
      <c r="D712" s="180"/>
      <c r="E712" s="181"/>
      <c r="L712" s="180"/>
      <c r="M712" s="181"/>
      <c r="O712" s="180"/>
      <c r="P712" s="180"/>
      <c r="Q712" s="180"/>
      <c r="R712" s="180"/>
      <c r="S712" s="180"/>
    </row>
    <row r="713" spans="1:19" ht="16.5" customHeight="1">
      <c r="A713" s="180"/>
      <c r="B713" s="180"/>
      <c r="C713" s="180"/>
      <c r="D713" s="180"/>
      <c r="E713" s="181"/>
      <c r="L713" s="180"/>
      <c r="M713" s="181"/>
      <c r="O713" s="180"/>
      <c r="P713" s="180"/>
      <c r="Q713" s="180"/>
      <c r="R713" s="180"/>
      <c r="S713" s="180"/>
    </row>
    <row r="714" spans="1:19" ht="16.5" customHeight="1">
      <c r="A714" s="180"/>
      <c r="B714" s="180"/>
      <c r="C714" s="180"/>
      <c r="D714" s="180"/>
      <c r="E714" s="181"/>
      <c r="L714" s="180"/>
      <c r="M714" s="181"/>
      <c r="O714" s="180"/>
      <c r="P714" s="180"/>
      <c r="Q714" s="180"/>
      <c r="R714" s="180"/>
      <c r="S714" s="180"/>
    </row>
    <row r="715" spans="1:19" ht="16.5" customHeight="1">
      <c r="A715" s="180"/>
      <c r="B715" s="180"/>
      <c r="C715" s="180"/>
      <c r="D715" s="180"/>
      <c r="E715" s="181"/>
      <c r="L715" s="180"/>
      <c r="M715" s="181"/>
      <c r="O715" s="180"/>
      <c r="P715" s="180"/>
      <c r="Q715" s="180"/>
      <c r="R715" s="180"/>
      <c r="S715" s="180"/>
    </row>
    <row r="716" spans="1:19" ht="16.5" customHeight="1">
      <c r="A716" s="180"/>
      <c r="B716" s="180"/>
      <c r="C716" s="180"/>
      <c r="D716" s="180"/>
      <c r="E716" s="181"/>
      <c r="L716" s="180"/>
      <c r="M716" s="181"/>
      <c r="O716" s="180"/>
      <c r="P716" s="180"/>
      <c r="Q716" s="180"/>
      <c r="R716" s="180"/>
      <c r="S716" s="180"/>
    </row>
    <row r="717" spans="1:19" ht="16.5" customHeight="1">
      <c r="A717" s="180"/>
      <c r="B717" s="180"/>
      <c r="C717" s="180"/>
      <c r="D717" s="180"/>
      <c r="E717" s="181"/>
      <c r="L717" s="180"/>
      <c r="M717" s="181"/>
      <c r="O717" s="180"/>
      <c r="P717" s="180"/>
      <c r="Q717" s="180"/>
      <c r="R717" s="180"/>
      <c r="S717" s="180"/>
    </row>
    <row r="718" spans="1:19" ht="16.5" customHeight="1">
      <c r="A718" s="180"/>
      <c r="B718" s="180"/>
      <c r="C718" s="180"/>
      <c r="D718" s="180"/>
      <c r="E718" s="181"/>
      <c r="L718" s="180"/>
      <c r="M718" s="181"/>
      <c r="O718" s="180"/>
      <c r="P718" s="180"/>
      <c r="Q718" s="180"/>
      <c r="R718" s="180"/>
      <c r="S718" s="180"/>
    </row>
    <row r="719" spans="1:19" ht="16.5" customHeight="1">
      <c r="A719" s="180"/>
      <c r="B719" s="180"/>
      <c r="C719" s="180"/>
      <c r="D719" s="180"/>
      <c r="E719" s="181"/>
      <c r="L719" s="180"/>
      <c r="M719" s="181"/>
      <c r="O719" s="180"/>
      <c r="P719" s="180"/>
      <c r="Q719" s="180"/>
      <c r="R719" s="180"/>
      <c r="S719" s="180"/>
    </row>
    <row r="720" spans="1:19" ht="16.5" customHeight="1">
      <c r="A720" s="180"/>
      <c r="B720" s="180"/>
      <c r="C720" s="180"/>
      <c r="D720" s="180"/>
      <c r="E720" s="181"/>
      <c r="L720" s="180"/>
      <c r="M720" s="181"/>
      <c r="O720" s="180"/>
      <c r="P720" s="180"/>
      <c r="Q720" s="180"/>
      <c r="R720" s="180"/>
      <c r="S720" s="180"/>
    </row>
    <row r="721" spans="1:19" ht="16.5" customHeight="1">
      <c r="A721" s="180"/>
      <c r="B721" s="180"/>
      <c r="C721" s="180"/>
      <c r="D721" s="180"/>
      <c r="E721" s="181"/>
      <c r="L721" s="180"/>
      <c r="M721" s="181"/>
      <c r="O721" s="180"/>
      <c r="P721" s="180"/>
      <c r="Q721" s="180"/>
      <c r="R721" s="180"/>
      <c r="S721" s="180"/>
    </row>
    <row r="722" spans="1:19" ht="16.5" customHeight="1">
      <c r="A722" s="180"/>
      <c r="B722" s="180"/>
      <c r="C722" s="180"/>
      <c r="D722" s="180"/>
      <c r="E722" s="181"/>
      <c r="L722" s="180"/>
      <c r="M722" s="181"/>
      <c r="O722" s="180"/>
      <c r="P722" s="180"/>
      <c r="Q722" s="180"/>
      <c r="R722" s="180"/>
      <c r="S722" s="180"/>
    </row>
    <row r="723" spans="1:19" ht="16.5" customHeight="1">
      <c r="A723" s="180"/>
      <c r="B723" s="180"/>
      <c r="C723" s="180"/>
      <c r="D723" s="180"/>
      <c r="E723" s="181"/>
      <c r="L723" s="180"/>
      <c r="M723" s="181"/>
      <c r="O723" s="180"/>
      <c r="P723" s="180"/>
      <c r="Q723" s="180"/>
      <c r="R723" s="180"/>
      <c r="S723" s="180"/>
    </row>
    <row r="724" spans="1:19" ht="16.5" customHeight="1">
      <c r="A724" s="180"/>
      <c r="B724" s="180"/>
      <c r="C724" s="180"/>
      <c r="D724" s="180"/>
      <c r="E724" s="181"/>
      <c r="L724" s="180"/>
      <c r="M724" s="181"/>
      <c r="O724" s="180"/>
      <c r="P724" s="180"/>
      <c r="Q724" s="180"/>
      <c r="R724" s="180"/>
      <c r="S724" s="180"/>
    </row>
    <row r="725" spans="1:19" ht="16.5" customHeight="1">
      <c r="A725" s="180"/>
      <c r="B725" s="180"/>
      <c r="C725" s="180"/>
      <c r="D725" s="180"/>
      <c r="E725" s="181"/>
      <c r="L725" s="180"/>
      <c r="M725" s="181"/>
      <c r="O725" s="180"/>
      <c r="P725" s="180"/>
      <c r="Q725" s="180"/>
      <c r="R725" s="180"/>
      <c r="S725" s="180"/>
    </row>
    <row r="726" spans="1:19" ht="16.5" customHeight="1">
      <c r="A726" s="180"/>
      <c r="B726" s="180"/>
      <c r="C726" s="180"/>
      <c r="D726" s="180"/>
      <c r="E726" s="181"/>
      <c r="L726" s="180"/>
      <c r="M726" s="181"/>
      <c r="O726" s="180"/>
      <c r="P726" s="180"/>
      <c r="Q726" s="180"/>
      <c r="R726" s="180"/>
      <c r="S726" s="180"/>
    </row>
    <row r="727" spans="1:19" ht="16.5" customHeight="1">
      <c r="A727" s="180"/>
      <c r="B727" s="180"/>
      <c r="C727" s="180"/>
      <c r="D727" s="180"/>
      <c r="E727" s="181"/>
      <c r="L727" s="180"/>
      <c r="M727" s="181"/>
      <c r="O727" s="180"/>
      <c r="P727" s="180"/>
      <c r="Q727" s="180"/>
      <c r="R727" s="180"/>
      <c r="S727" s="180"/>
    </row>
    <row r="728" spans="1:19" ht="16.5" customHeight="1">
      <c r="A728" s="180"/>
      <c r="B728" s="180"/>
      <c r="C728" s="180"/>
      <c r="D728" s="180"/>
      <c r="E728" s="181"/>
      <c r="L728" s="180"/>
      <c r="M728" s="181"/>
      <c r="O728" s="180"/>
      <c r="P728" s="180"/>
      <c r="Q728" s="180"/>
      <c r="R728" s="180"/>
      <c r="S728" s="180"/>
    </row>
    <row r="729" spans="1:19" ht="16.5" customHeight="1">
      <c r="A729" s="180"/>
      <c r="B729" s="180"/>
      <c r="C729" s="180"/>
      <c r="D729" s="180"/>
      <c r="E729" s="181"/>
      <c r="L729" s="180"/>
      <c r="M729" s="181"/>
      <c r="O729" s="180"/>
      <c r="P729" s="180"/>
      <c r="Q729" s="180"/>
      <c r="R729" s="180"/>
      <c r="S729" s="180"/>
    </row>
    <row r="730" spans="1:19" ht="16.5" customHeight="1">
      <c r="A730" s="180"/>
      <c r="B730" s="180"/>
      <c r="C730" s="180"/>
      <c r="D730" s="180"/>
      <c r="E730" s="181"/>
      <c r="L730" s="180"/>
      <c r="M730" s="181"/>
      <c r="O730" s="180"/>
      <c r="P730" s="180"/>
      <c r="Q730" s="180"/>
      <c r="R730" s="180"/>
      <c r="S730" s="180"/>
    </row>
    <row r="731" spans="1:19" ht="16.5" customHeight="1">
      <c r="A731" s="180"/>
      <c r="B731" s="180"/>
      <c r="C731" s="180"/>
      <c r="D731" s="180"/>
      <c r="E731" s="181"/>
      <c r="L731" s="180"/>
      <c r="M731" s="181"/>
      <c r="O731" s="180"/>
      <c r="P731" s="180"/>
      <c r="Q731" s="180"/>
      <c r="R731" s="180"/>
      <c r="S731" s="180"/>
    </row>
    <row r="732" spans="1:19" ht="16.5" customHeight="1">
      <c r="A732" s="180"/>
      <c r="B732" s="180"/>
      <c r="C732" s="180"/>
      <c r="D732" s="180"/>
      <c r="E732" s="181"/>
      <c r="L732" s="180"/>
      <c r="M732" s="181"/>
      <c r="O732" s="180"/>
      <c r="P732" s="180"/>
      <c r="Q732" s="180"/>
      <c r="R732" s="180"/>
      <c r="S732" s="180"/>
    </row>
    <row r="733" spans="1:19" ht="16.5" customHeight="1">
      <c r="A733" s="180"/>
      <c r="B733" s="180"/>
      <c r="C733" s="180"/>
      <c r="D733" s="180"/>
      <c r="E733" s="181"/>
      <c r="L733" s="180"/>
      <c r="M733" s="181"/>
      <c r="O733" s="180"/>
      <c r="P733" s="180"/>
      <c r="Q733" s="180"/>
      <c r="R733" s="180"/>
      <c r="S733" s="180"/>
    </row>
    <row r="734" spans="1:19" ht="16.5" customHeight="1">
      <c r="A734" s="180"/>
      <c r="B734" s="180"/>
      <c r="C734" s="180"/>
      <c r="D734" s="180"/>
      <c r="E734" s="181"/>
      <c r="L734" s="180"/>
      <c r="M734" s="181"/>
      <c r="O734" s="180"/>
      <c r="P734" s="180"/>
      <c r="Q734" s="180"/>
      <c r="R734" s="180"/>
      <c r="S734" s="180"/>
    </row>
    <row r="735" spans="1:19" ht="16.5" customHeight="1">
      <c r="A735" s="180"/>
      <c r="B735" s="180"/>
      <c r="C735" s="180"/>
      <c r="D735" s="180"/>
      <c r="E735" s="181"/>
      <c r="L735" s="180"/>
      <c r="M735" s="181"/>
      <c r="O735" s="180"/>
      <c r="P735" s="180"/>
      <c r="Q735" s="180"/>
      <c r="R735" s="180"/>
      <c r="S735" s="180"/>
    </row>
    <row r="736" spans="1:19" ht="16.5" customHeight="1">
      <c r="A736" s="180"/>
      <c r="B736" s="180"/>
      <c r="C736" s="180"/>
      <c r="D736" s="180"/>
      <c r="E736" s="181"/>
      <c r="L736" s="180"/>
      <c r="M736" s="181"/>
      <c r="O736" s="180"/>
      <c r="P736" s="180"/>
      <c r="Q736" s="180"/>
      <c r="R736" s="180"/>
      <c r="S736" s="180"/>
    </row>
    <row r="737" spans="1:19" ht="16.5" customHeight="1">
      <c r="A737" s="180"/>
      <c r="B737" s="180"/>
      <c r="C737" s="180"/>
      <c r="D737" s="180"/>
      <c r="E737" s="181"/>
      <c r="L737" s="180"/>
      <c r="M737" s="181"/>
      <c r="O737" s="180"/>
      <c r="P737" s="180"/>
      <c r="Q737" s="180"/>
      <c r="R737" s="180"/>
      <c r="S737" s="180"/>
    </row>
    <row r="738" spans="1:19" ht="16.5" customHeight="1">
      <c r="A738" s="180"/>
      <c r="B738" s="180"/>
      <c r="C738" s="180"/>
      <c r="D738" s="180"/>
      <c r="E738" s="181"/>
      <c r="L738" s="180"/>
      <c r="M738" s="181"/>
      <c r="O738" s="180"/>
      <c r="P738" s="180"/>
      <c r="Q738" s="180"/>
      <c r="R738" s="180"/>
      <c r="S738" s="180"/>
    </row>
    <row r="739" spans="1:19" ht="16.5" customHeight="1">
      <c r="A739" s="180"/>
      <c r="B739" s="180"/>
      <c r="C739" s="180"/>
      <c r="D739" s="180"/>
      <c r="E739" s="181"/>
      <c r="L739" s="180"/>
      <c r="M739" s="181"/>
      <c r="O739" s="180"/>
      <c r="P739" s="180"/>
      <c r="Q739" s="180"/>
      <c r="R739" s="180"/>
      <c r="S739" s="180"/>
    </row>
    <row r="740" spans="1:19" ht="16.5" customHeight="1">
      <c r="A740" s="180"/>
      <c r="B740" s="180"/>
      <c r="C740" s="180"/>
      <c r="D740" s="180"/>
      <c r="E740" s="181"/>
      <c r="L740" s="180"/>
      <c r="M740" s="181"/>
      <c r="O740" s="180"/>
      <c r="P740" s="180"/>
      <c r="Q740" s="180"/>
      <c r="R740" s="180"/>
      <c r="S740" s="180"/>
    </row>
    <row r="741" spans="1:19" ht="16.5" customHeight="1">
      <c r="A741" s="180"/>
      <c r="B741" s="180"/>
      <c r="C741" s="180"/>
      <c r="D741" s="180"/>
      <c r="E741" s="181"/>
      <c r="L741" s="180"/>
      <c r="M741" s="181"/>
      <c r="O741" s="180"/>
      <c r="P741" s="180"/>
      <c r="Q741" s="180"/>
      <c r="R741" s="180"/>
      <c r="S741" s="180"/>
    </row>
    <row r="742" spans="1:19" ht="16.5" customHeight="1">
      <c r="A742" s="180"/>
      <c r="B742" s="180"/>
      <c r="C742" s="180"/>
      <c r="D742" s="180"/>
      <c r="E742" s="181"/>
      <c r="L742" s="180"/>
      <c r="M742" s="181"/>
      <c r="O742" s="180"/>
      <c r="P742" s="180"/>
      <c r="Q742" s="180"/>
      <c r="R742" s="180"/>
      <c r="S742" s="180"/>
    </row>
    <row r="743" spans="1:19" ht="16.5" customHeight="1">
      <c r="A743" s="180"/>
      <c r="B743" s="180"/>
      <c r="C743" s="180"/>
      <c r="D743" s="180"/>
      <c r="E743" s="181"/>
      <c r="L743" s="180"/>
      <c r="M743" s="181"/>
      <c r="O743" s="180"/>
      <c r="P743" s="180"/>
      <c r="Q743" s="180"/>
      <c r="R743" s="180"/>
      <c r="S743" s="180"/>
    </row>
    <row r="744" spans="1:19" ht="16.5" customHeight="1">
      <c r="A744" s="180"/>
      <c r="B744" s="180"/>
      <c r="C744" s="180"/>
      <c r="D744" s="180"/>
      <c r="E744" s="181"/>
      <c r="L744" s="180"/>
      <c r="M744" s="181"/>
      <c r="O744" s="180"/>
      <c r="P744" s="180"/>
      <c r="Q744" s="180"/>
      <c r="R744" s="180"/>
      <c r="S744" s="180"/>
    </row>
    <row r="745" spans="1:19" ht="16.5" customHeight="1">
      <c r="A745" s="180"/>
      <c r="B745" s="180"/>
      <c r="C745" s="180"/>
      <c r="D745" s="180"/>
      <c r="E745" s="181"/>
      <c r="L745" s="180"/>
      <c r="M745" s="181"/>
      <c r="O745" s="180"/>
      <c r="P745" s="180"/>
      <c r="Q745" s="180"/>
      <c r="R745" s="180"/>
      <c r="S745" s="180"/>
    </row>
    <row r="746" spans="1:19" ht="16.5" customHeight="1">
      <c r="A746" s="180"/>
      <c r="B746" s="180"/>
      <c r="C746" s="180"/>
      <c r="D746" s="180"/>
      <c r="E746" s="181"/>
      <c r="L746" s="180"/>
      <c r="M746" s="181"/>
      <c r="O746" s="180"/>
      <c r="P746" s="180"/>
      <c r="Q746" s="180"/>
      <c r="R746" s="180"/>
      <c r="S746" s="180"/>
    </row>
    <row r="747" spans="1:19" ht="16.5" customHeight="1">
      <c r="A747" s="180"/>
      <c r="B747" s="180"/>
      <c r="C747" s="180"/>
      <c r="D747" s="180"/>
      <c r="E747" s="181"/>
      <c r="L747" s="180"/>
      <c r="M747" s="181"/>
      <c r="O747" s="180"/>
      <c r="P747" s="180"/>
      <c r="Q747" s="180"/>
      <c r="R747" s="180"/>
      <c r="S747" s="180"/>
    </row>
    <row r="748" spans="1:19" ht="16.5" customHeight="1">
      <c r="A748" s="180"/>
      <c r="B748" s="180"/>
      <c r="C748" s="180"/>
      <c r="D748" s="180"/>
      <c r="E748" s="181"/>
      <c r="L748" s="180"/>
      <c r="M748" s="181"/>
      <c r="O748" s="180"/>
      <c r="P748" s="180"/>
      <c r="Q748" s="180"/>
      <c r="R748" s="180"/>
      <c r="S748" s="180"/>
    </row>
    <row r="749" spans="1:19" ht="16.5" customHeight="1">
      <c r="A749" s="180"/>
      <c r="B749" s="180"/>
      <c r="C749" s="180"/>
      <c r="D749" s="180"/>
      <c r="E749" s="181"/>
      <c r="L749" s="180"/>
      <c r="M749" s="181"/>
      <c r="O749" s="180"/>
      <c r="P749" s="180"/>
      <c r="Q749" s="180"/>
      <c r="R749" s="180"/>
      <c r="S749" s="180"/>
    </row>
    <row r="750" spans="1:19" ht="16.5" customHeight="1">
      <c r="A750" s="180"/>
      <c r="B750" s="180"/>
      <c r="C750" s="180"/>
      <c r="D750" s="180"/>
      <c r="E750" s="181"/>
      <c r="L750" s="180"/>
      <c r="M750" s="181"/>
      <c r="O750" s="180"/>
      <c r="P750" s="180"/>
      <c r="Q750" s="180"/>
      <c r="R750" s="180"/>
      <c r="S750" s="180"/>
    </row>
    <row r="751" spans="1:19" ht="16.5" customHeight="1">
      <c r="A751" s="180"/>
      <c r="B751" s="180"/>
      <c r="C751" s="180"/>
      <c r="D751" s="180"/>
      <c r="E751" s="181"/>
      <c r="L751" s="180"/>
      <c r="M751" s="181"/>
      <c r="O751" s="180"/>
      <c r="P751" s="180"/>
      <c r="Q751" s="180"/>
      <c r="R751" s="180"/>
      <c r="S751" s="180"/>
    </row>
    <row r="752" spans="1:19" ht="16.5" customHeight="1">
      <c r="A752" s="180"/>
      <c r="B752" s="180"/>
      <c r="C752" s="180"/>
      <c r="D752" s="180"/>
      <c r="E752" s="181"/>
      <c r="L752" s="180"/>
      <c r="M752" s="181"/>
      <c r="O752" s="180"/>
      <c r="P752" s="180"/>
      <c r="Q752" s="180"/>
      <c r="R752" s="180"/>
      <c r="S752" s="180"/>
    </row>
    <row r="753" spans="1:19" ht="16.5" customHeight="1">
      <c r="A753" s="180"/>
      <c r="B753" s="180"/>
      <c r="C753" s="180"/>
      <c r="D753" s="180"/>
      <c r="E753" s="181"/>
      <c r="L753" s="180"/>
      <c r="M753" s="181"/>
      <c r="O753" s="180"/>
      <c r="P753" s="180"/>
      <c r="Q753" s="180"/>
      <c r="R753" s="180"/>
      <c r="S753" s="180"/>
    </row>
    <row r="754" spans="1:19" ht="16.5" customHeight="1">
      <c r="A754" s="180"/>
      <c r="B754" s="180"/>
      <c r="C754" s="180"/>
      <c r="D754" s="180"/>
      <c r="E754" s="181"/>
      <c r="L754" s="180"/>
      <c r="M754" s="181"/>
      <c r="O754" s="180"/>
      <c r="P754" s="180"/>
      <c r="Q754" s="180"/>
      <c r="R754" s="180"/>
      <c r="S754" s="180"/>
    </row>
    <row r="755" spans="1:19" ht="16.5" customHeight="1">
      <c r="A755" s="180"/>
      <c r="B755" s="180"/>
      <c r="C755" s="180"/>
      <c r="D755" s="180"/>
      <c r="E755" s="181"/>
      <c r="L755" s="180"/>
      <c r="M755" s="181"/>
      <c r="O755" s="180"/>
      <c r="P755" s="180"/>
      <c r="Q755" s="180"/>
      <c r="R755" s="180"/>
      <c r="S755" s="180"/>
    </row>
    <row r="756" spans="1:19" ht="16.5" customHeight="1">
      <c r="A756" s="180"/>
      <c r="B756" s="180"/>
      <c r="C756" s="180"/>
      <c r="D756" s="180"/>
      <c r="E756" s="181"/>
      <c r="L756" s="180"/>
      <c r="M756" s="181"/>
      <c r="O756" s="180"/>
      <c r="P756" s="180"/>
      <c r="Q756" s="180"/>
      <c r="R756" s="180"/>
      <c r="S756" s="180"/>
    </row>
    <row r="757" spans="1:19" ht="16.5" customHeight="1">
      <c r="A757" s="180"/>
      <c r="B757" s="180"/>
      <c r="C757" s="180"/>
      <c r="D757" s="180"/>
      <c r="E757" s="181"/>
      <c r="L757" s="180"/>
      <c r="M757" s="181"/>
      <c r="O757" s="180"/>
      <c r="P757" s="180"/>
      <c r="Q757" s="180"/>
      <c r="R757" s="180"/>
      <c r="S757" s="180"/>
    </row>
    <row r="758" spans="1:19" ht="16.5" customHeight="1">
      <c r="A758" s="180"/>
      <c r="B758" s="180"/>
      <c r="C758" s="180"/>
      <c r="D758" s="180"/>
      <c r="E758" s="181"/>
      <c r="L758" s="180"/>
      <c r="M758" s="181"/>
      <c r="O758" s="180"/>
      <c r="P758" s="180"/>
      <c r="Q758" s="180"/>
      <c r="R758" s="180"/>
      <c r="S758" s="180"/>
    </row>
    <row r="759" spans="1:19" ht="16.5" customHeight="1">
      <c r="A759" s="180"/>
      <c r="B759" s="180"/>
      <c r="C759" s="180"/>
      <c r="D759" s="180"/>
      <c r="E759" s="181"/>
      <c r="L759" s="180"/>
      <c r="M759" s="181"/>
      <c r="O759" s="180"/>
      <c r="P759" s="180"/>
      <c r="Q759" s="180"/>
      <c r="R759" s="180"/>
      <c r="S759" s="180"/>
    </row>
    <row r="760" spans="1:19" ht="16.5" customHeight="1">
      <c r="A760" s="180"/>
      <c r="B760" s="180"/>
      <c r="C760" s="180"/>
      <c r="D760" s="180"/>
      <c r="E760" s="181"/>
      <c r="L760" s="180"/>
      <c r="M760" s="181"/>
      <c r="O760" s="180"/>
      <c r="P760" s="180"/>
      <c r="Q760" s="180"/>
      <c r="R760" s="180"/>
      <c r="S760" s="180"/>
    </row>
    <row r="761" spans="1:19" ht="16.5" customHeight="1">
      <c r="A761" s="180"/>
      <c r="B761" s="180"/>
      <c r="C761" s="180"/>
      <c r="D761" s="180"/>
      <c r="E761" s="181"/>
      <c r="L761" s="180"/>
      <c r="M761" s="181"/>
      <c r="O761" s="180"/>
      <c r="P761" s="180"/>
      <c r="Q761" s="180"/>
      <c r="R761" s="180"/>
      <c r="S761" s="180"/>
    </row>
    <row r="762" spans="1:19" ht="16.5" customHeight="1">
      <c r="A762" s="180"/>
      <c r="B762" s="180"/>
      <c r="C762" s="180"/>
      <c r="D762" s="180"/>
      <c r="E762" s="181"/>
      <c r="L762" s="180"/>
      <c r="M762" s="181"/>
      <c r="O762" s="180"/>
      <c r="P762" s="180"/>
      <c r="Q762" s="180"/>
      <c r="R762" s="180"/>
      <c r="S762" s="180"/>
    </row>
    <row r="763" spans="1:19" ht="16.5" customHeight="1">
      <c r="A763" s="180"/>
      <c r="B763" s="180"/>
      <c r="C763" s="180"/>
      <c r="D763" s="180"/>
      <c r="E763" s="181"/>
      <c r="L763" s="180"/>
      <c r="M763" s="181"/>
      <c r="O763" s="180"/>
      <c r="P763" s="180"/>
      <c r="Q763" s="180"/>
      <c r="R763" s="180"/>
      <c r="S763" s="180"/>
    </row>
    <row r="764" spans="1:19" ht="16.5" customHeight="1">
      <c r="A764" s="180"/>
      <c r="B764" s="180"/>
      <c r="C764" s="180"/>
      <c r="D764" s="180"/>
      <c r="E764" s="181"/>
      <c r="L764" s="180"/>
      <c r="M764" s="181"/>
      <c r="O764" s="180"/>
      <c r="P764" s="180"/>
      <c r="Q764" s="180"/>
      <c r="R764" s="180"/>
      <c r="S764" s="180"/>
    </row>
    <row r="765" spans="1:19" ht="16.5" customHeight="1">
      <c r="A765" s="180"/>
      <c r="B765" s="180"/>
      <c r="C765" s="180"/>
      <c r="D765" s="180"/>
      <c r="E765" s="181"/>
      <c r="L765" s="180"/>
      <c r="M765" s="181"/>
      <c r="O765" s="180"/>
      <c r="P765" s="180"/>
      <c r="Q765" s="180"/>
      <c r="R765" s="180"/>
      <c r="S765" s="180"/>
    </row>
    <row r="766" spans="1:19" ht="16.5" customHeight="1">
      <c r="A766" s="180"/>
      <c r="B766" s="180"/>
      <c r="C766" s="180"/>
      <c r="D766" s="180"/>
      <c r="E766" s="181"/>
      <c r="L766" s="180"/>
      <c r="M766" s="181"/>
      <c r="O766" s="180"/>
      <c r="P766" s="180"/>
      <c r="Q766" s="180"/>
      <c r="R766" s="180"/>
      <c r="S766" s="180"/>
    </row>
    <row r="767" spans="1:19" ht="16.5" customHeight="1">
      <c r="A767" s="180"/>
      <c r="B767" s="180"/>
      <c r="C767" s="180"/>
      <c r="D767" s="180"/>
      <c r="E767" s="181"/>
      <c r="L767" s="180"/>
      <c r="M767" s="181"/>
      <c r="O767" s="180"/>
      <c r="P767" s="180"/>
      <c r="Q767" s="180"/>
      <c r="R767" s="180"/>
      <c r="S767" s="180"/>
    </row>
    <row r="768" spans="1:19" ht="16.5" customHeight="1">
      <c r="A768" s="180"/>
      <c r="B768" s="180"/>
      <c r="C768" s="180"/>
      <c r="D768" s="180"/>
      <c r="E768" s="181"/>
      <c r="L768" s="180"/>
      <c r="M768" s="181"/>
      <c r="O768" s="180"/>
      <c r="P768" s="180"/>
      <c r="Q768" s="180"/>
      <c r="R768" s="180"/>
      <c r="S768" s="180"/>
    </row>
    <row r="769" spans="1:19" ht="16.5" customHeight="1">
      <c r="A769" s="180"/>
      <c r="B769" s="180"/>
      <c r="C769" s="180"/>
      <c r="D769" s="180"/>
      <c r="E769" s="181"/>
      <c r="L769" s="180"/>
      <c r="M769" s="181"/>
      <c r="O769" s="180"/>
      <c r="P769" s="180"/>
      <c r="Q769" s="180"/>
      <c r="R769" s="180"/>
      <c r="S769" s="180"/>
    </row>
    <row r="770" spans="1:19" ht="16.5" customHeight="1">
      <c r="A770" s="180"/>
      <c r="B770" s="180"/>
      <c r="C770" s="180"/>
      <c r="D770" s="180"/>
      <c r="E770" s="181"/>
      <c r="L770" s="180"/>
      <c r="M770" s="181"/>
      <c r="O770" s="180"/>
      <c r="P770" s="180"/>
      <c r="Q770" s="180"/>
      <c r="R770" s="180"/>
      <c r="S770" s="180"/>
    </row>
    <row r="771" spans="1:19" ht="16.5" customHeight="1">
      <c r="A771" s="180"/>
      <c r="B771" s="180"/>
      <c r="C771" s="180"/>
      <c r="D771" s="180"/>
      <c r="E771" s="181"/>
      <c r="L771" s="180"/>
      <c r="M771" s="181"/>
      <c r="O771" s="180"/>
      <c r="P771" s="180"/>
      <c r="Q771" s="180"/>
      <c r="R771" s="180"/>
      <c r="S771" s="180"/>
    </row>
    <row r="772" spans="1:19" ht="16.5" customHeight="1">
      <c r="A772" s="180"/>
      <c r="B772" s="180"/>
      <c r="C772" s="180"/>
      <c r="D772" s="180"/>
      <c r="E772" s="181"/>
      <c r="L772" s="180"/>
      <c r="M772" s="181"/>
      <c r="O772" s="180"/>
      <c r="P772" s="180"/>
      <c r="Q772" s="180"/>
      <c r="R772" s="180"/>
      <c r="S772" s="180"/>
    </row>
    <row r="773" spans="1:19" ht="16.5" customHeight="1">
      <c r="A773" s="180"/>
      <c r="B773" s="180"/>
      <c r="C773" s="180"/>
      <c r="D773" s="180"/>
      <c r="E773" s="181"/>
      <c r="L773" s="180"/>
      <c r="M773" s="181"/>
      <c r="O773" s="180"/>
      <c r="P773" s="180"/>
      <c r="Q773" s="180"/>
      <c r="R773" s="180"/>
      <c r="S773" s="180"/>
    </row>
    <row r="774" spans="1:19" ht="16.5" customHeight="1">
      <c r="A774" s="180"/>
      <c r="B774" s="180"/>
      <c r="C774" s="180"/>
      <c r="D774" s="180"/>
      <c r="E774" s="181"/>
      <c r="L774" s="180"/>
      <c r="M774" s="181"/>
      <c r="O774" s="180"/>
      <c r="P774" s="180"/>
      <c r="Q774" s="180"/>
      <c r="R774" s="180"/>
      <c r="S774" s="180"/>
    </row>
    <row r="775" spans="1:19" ht="16.5" customHeight="1">
      <c r="A775" s="180"/>
      <c r="B775" s="180"/>
      <c r="C775" s="180"/>
      <c r="D775" s="180"/>
      <c r="E775" s="181"/>
      <c r="L775" s="180"/>
      <c r="M775" s="181"/>
      <c r="O775" s="180"/>
      <c r="P775" s="180"/>
      <c r="Q775" s="180"/>
      <c r="R775" s="180"/>
      <c r="S775" s="180"/>
    </row>
    <row r="776" spans="1:19" ht="16.5" customHeight="1">
      <c r="A776" s="180"/>
      <c r="B776" s="180"/>
      <c r="C776" s="180"/>
      <c r="D776" s="180"/>
      <c r="E776" s="181"/>
      <c r="L776" s="180"/>
      <c r="M776" s="181"/>
      <c r="O776" s="180"/>
      <c r="P776" s="180"/>
      <c r="Q776" s="180"/>
      <c r="R776" s="180"/>
      <c r="S776" s="180"/>
    </row>
    <row r="777" spans="1:19" ht="16.5" customHeight="1">
      <c r="A777" s="180"/>
      <c r="B777" s="180"/>
      <c r="C777" s="180"/>
      <c r="D777" s="180"/>
      <c r="E777" s="181"/>
      <c r="L777" s="180"/>
      <c r="M777" s="181"/>
      <c r="O777" s="180"/>
      <c r="P777" s="180"/>
      <c r="Q777" s="180"/>
      <c r="R777" s="180"/>
      <c r="S777" s="180"/>
    </row>
    <row r="778" spans="1:19" ht="16.5" customHeight="1">
      <c r="A778" s="180"/>
      <c r="B778" s="180"/>
      <c r="C778" s="180"/>
      <c r="D778" s="180"/>
      <c r="E778" s="181"/>
      <c r="L778" s="180"/>
      <c r="M778" s="181"/>
      <c r="O778" s="180"/>
      <c r="P778" s="180"/>
      <c r="Q778" s="180"/>
      <c r="R778" s="180"/>
      <c r="S778" s="180"/>
    </row>
    <row r="779" spans="1:19" ht="16.5" customHeight="1">
      <c r="A779" s="180"/>
      <c r="B779" s="180"/>
      <c r="C779" s="180"/>
      <c r="D779" s="180"/>
      <c r="E779" s="181"/>
      <c r="L779" s="180"/>
      <c r="M779" s="181"/>
      <c r="O779" s="180"/>
      <c r="P779" s="180"/>
      <c r="Q779" s="180"/>
      <c r="R779" s="180"/>
      <c r="S779" s="180"/>
    </row>
    <row r="780" spans="1:19" ht="16.5" customHeight="1">
      <c r="A780" s="180"/>
      <c r="B780" s="180"/>
      <c r="C780" s="180"/>
      <c r="D780" s="180"/>
      <c r="E780" s="181"/>
      <c r="L780" s="180"/>
      <c r="M780" s="181"/>
      <c r="O780" s="180"/>
      <c r="P780" s="180"/>
      <c r="Q780" s="180"/>
      <c r="R780" s="180"/>
      <c r="S780" s="180"/>
    </row>
    <row r="781" spans="1:19" ht="16.5" customHeight="1">
      <c r="A781" s="180"/>
      <c r="B781" s="180"/>
      <c r="C781" s="180"/>
      <c r="D781" s="180"/>
      <c r="E781" s="181"/>
      <c r="L781" s="180"/>
      <c r="M781" s="181"/>
      <c r="O781" s="180"/>
      <c r="P781" s="180"/>
      <c r="Q781" s="180"/>
      <c r="R781" s="180"/>
      <c r="S781" s="180"/>
    </row>
    <row r="782" spans="1:19" ht="16.5" customHeight="1">
      <c r="A782" s="180"/>
      <c r="B782" s="180"/>
      <c r="C782" s="180"/>
      <c r="D782" s="180"/>
      <c r="E782" s="181"/>
      <c r="L782" s="180"/>
      <c r="M782" s="181"/>
      <c r="O782" s="180"/>
      <c r="P782" s="180"/>
      <c r="Q782" s="180"/>
      <c r="R782" s="180"/>
      <c r="S782" s="180"/>
    </row>
    <row r="783" spans="1:19" ht="16.5" customHeight="1">
      <c r="A783" s="180"/>
      <c r="B783" s="180"/>
      <c r="C783" s="180"/>
      <c r="D783" s="180"/>
      <c r="E783" s="181"/>
      <c r="L783" s="180"/>
      <c r="M783" s="181"/>
      <c r="O783" s="180"/>
      <c r="P783" s="180"/>
      <c r="Q783" s="180"/>
      <c r="R783" s="180"/>
      <c r="S783" s="180"/>
    </row>
    <row r="784" spans="1:19" ht="16.5" customHeight="1">
      <c r="A784" s="180"/>
      <c r="B784" s="180"/>
      <c r="C784" s="180"/>
      <c r="D784" s="180"/>
      <c r="E784" s="181"/>
      <c r="L784" s="180"/>
      <c r="M784" s="181"/>
      <c r="O784" s="180"/>
      <c r="P784" s="180"/>
      <c r="Q784" s="180"/>
      <c r="R784" s="180"/>
      <c r="S784" s="180"/>
    </row>
    <row r="785" spans="1:19" ht="16.5" customHeight="1">
      <c r="A785" s="180"/>
      <c r="B785" s="180"/>
      <c r="C785" s="180"/>
      <c r="D785" s="180"/>
      <c r="E785" s="181"/>
      <c r="L785" s="180"/>
      <c r="M785" s="181"/>
      <c r="O785" s="180"/>
      <c r="P785" s="180"/>
      <c r="Q785" s="180"/>
      <c r="R785" s="180"/>
      <c r="S785" s="180"/>
    </row>
    <row r="786" spans="1:19" ht="16.5" customHeight="1">
      <c r="A786" s="180"/>
      <c r="B786" s="180"/>
      <c r="C786" s="180"/>
      <c r="D786" s="180"/>
      <c r="E786" s="181"/>
      <c r="L786" s="180"/>
      <c r="M786" s="181"/>
      <c r="O786" s="180"/>
      <c r="P786" s="180"/>
      <c r="Q786" s="180"/>
      <c r="R786" s="180"/>
      <c r="S786" s="180"/>
    </row>
    <row r="787" spans="1:19" ht="16.5" customHeight="1">
      <c r="A787" s="180"/>
      <c r="B787" s="180"/>
      <c r="C787" s="180"/>
      <c r="D787" s="180"/>
      <c r="E787" s="181"/>
      <c r="L787" s="180"/>
      <c r="M787" s="181"/>
      <c r="O787" s="180"/>
      <c r="P787" s="180"/>
      <c r="Q787" s="180"/>
      <c r="R787" s="180"/>
      <c r="S787" s="180"/>
    </row>
    <row r="788" spans="1:19" ht="16.5" customHeight="1">
      <c r="A788" s="180"/>
      <c r="B788" s="180"/>
      <c r="C788" s="180"/>
      <c r="D788" s="180"/>
      <c r="E788" s="181"/>
      <c r="L788" s="180"/>
      <c r="M788" s="181"/>
      <c r="O788" s="180"/>
      <c r="P788" s="180"/>
      <c r="Q788" s="180"/>
      <c r="R788" s="180"/>
      <c r="S788" s="180"/>
    </row>
    <row r="789" spans="1:19" ht="16.5" customHeight="1">
      <c r="A789" s="180"/>
      <c r="B789" s="180"/>
      <c r="C789" s="180"/>
      <c r="D789" s="180"/>
      <c r="E789" s="181"/>
      <c r="L789" s="180"/>
      <c r="M789" s="181"/>
      <c r="O789" s="180"/>
      <c r="P789" s="180"/>
      <c r="Q789" s="180"/>
      <c r="R789" s="180"/>
      <c r="S789" s="180"/>
    </row>
    <row r="790" spans="1:19" ht="16.5" customHeight="1">
      <c r="A790" s="180"/>
      <c r="B790" s="180"/>
      <c r="C790" s="180"/>
      <c r="D790" s="180"/>
      <c r="E790" s="181"/>
      <c r="L790" s="180"/>
      <c r="M790" s="181"/>
      <c r="O790" s="180"/>
      <c r="P790" s="180"/>
      <c r="Q790" s="180"/>
      <c r="R790" s="180"/>
      <c r="S790" s="180"/>
    </row>
    <row r="791" spans="1:19" ht="16.5" customHeight="1">
      <c r="A791" s="180"/>
      <c r="B791" s="180"/>
      <c r="C791" s="180"/>
      <c r="D791" s="180"/>
      <c r="E791" s="181"/>
      <c r="L791" s="180"/>
      <c r="M791" s="181"/>
      <c r="O791" s="180"/>
      <c r="P791" s="180"/>
      <c r="Q791" s="180"/>
      <c r="R791" s="180"/>
      <c r="S791" s="180"/>
    </row>
    <row r="792" spans="1:19" ht="16.5" customHeight="1">
      <c r="A792" s="180"/>
      <c r="B792" s="180"/>
      <c r="C792" s="180"/>
      <c r="D792" s="180"/>
      <c r="E792" s="181"/>
      <c r="L792" s="180"/>
      <c r="M792" s="181"/>
      <c r="O792" s="180"/>
      <c r="P792" s="180"/>
      <c r="Q792" s="180"/>
      <c r="R792" s="180"/>
      <c r="S792" s="180"/>
    </row>
    <row r="793" spans="1:19" ht="16.5" customHeight="1">
      <c r="A793" s="180"/>
      <c r="B793" s="180"/>
      <c r="C793" s="180"/>
      <c r="D793" s="180"/>
      <c r="E793" s="181"/>
      <c r="L793" s="180"/>
      <c r="M793" s="181"/>
      <c r="O793" s="180"/>
      <c r="P793" s="180"/>
      <c r="Q793" s="180"/>
      <c r="R793" s="180"/>
      <c r="S793" s="180"/>
    </row>
    <row r="794" spans="1:19" ht="16.5" customHeight="1">
      <c r="A794" s="180"/>
      <c r="B794" s="180"/>
      <c r="C794" s="180"/>
      <c r="D794" s="180"/>
      <c r="E794" s="181"/>
      <c r="L794" s="180"/>
      <c r="M794" s="181"/>
      <c r="O794" s="180"/>
      <c r="P794" s="180"/>
      <c r="Q794" s="180"/>
      <c r="R794" s="180"/>
      <c r="S794" s="180"/>
    </row>
    <row r="795" spans="1:19" ht="16.5" customHeight="1">
      <c r="A795" s="180"/>
      <c r="B795" s="180"/>
      <c r="C795" s="180"/>
      <c r="D795" s="180"/>
      <c r="E795" s="181"/>
      <c r="L795" s="180"/>
      <c r="M795" s="181"/>
      <c r="O795" s="180"/>
      <c r="P795" s="180"/>
      <c r="Q795" s="180"/>
      <c r="R795" s="180"/>
      <c r="S795" s="180"/>
    </row>
    <row r="796" spans="1:19" ht="16.5" customHeight="1">
      <c r="A796" s="180"/>
      <c r="B796" s="180"/>
      <c r="C796" s="180"/>
      <c r="D796" s="180"/>
      <c r="E796" s="181"/>
      <c r="L796" s="180"/>
      <c r="M796" s="181"/>
      <c r="O796" s="180"/>
      <c r="P796" s="180"/>
      <c r="Q796" s="180"/>
      <c r="R796" s="180"/>
      <c r="S796" s="180"/>
    </row>
    <row r="797" spans="1:19" ht="16.5" customHeight="1">
      <c r="A797" s="180"/>
      <c r="B797" s="180"/>
      <c r="C797" s="180"/>
      <c r="D797" s="180"/>
      <c r="E797" s="181"/>
      <c r="L797" s="180"/>
      <c r="M797" s="181"/>
      <c r="O797" s="180"/>
      <c r="P797" s="180"/>
      <c r="Q797" s="180"/>
      <c r="R797" s="180"/>
      <c r="S797" s="180"/>
    </row>
    <row r="798" spans="1:19" ht="16.5" customHeight="1">
      <c r="A798" s="180"/>
      <c r="B798" s="180"/>
      <c r="C798" s="180"/>
      <c r="D798" s="180"/>
      <c r="E798" s="181"/>
      <c r="L798" s="180"/>
      <c r="M798" s="181"/>
      <c r="O798" s="180"/>
      <c r="P798" s="180"/>
      <c r="Q798" s="180"/>
      <c r="R798" s="180"/>
      <c r="S798" s="180"/>
    </row>
    <row r="799" spans="1:19" ht="16.5" customHeight="1">
      <c r="A799" s="180"/>
      <c r="B799" s="180"/>
      <c r="C799" s="180"/>
      <c r="D799" s="180"/>
      <c r="E799" s="181"/>
      <c r="L799" s="180"/>
      <c r="M799" s="181"/>
      <c r="O799" s="180"/>
      <c r="P799" s="180"/>
      <c r="Q799" s="180"/>
      <c r="R799" s="180"/>
      <c r="S799" s="180"/>
    </row>
    <row r="800" spans="1:19" ht="16.5" customHeight="1">
      <c r="A800" s="180"/>
      <c r="B800" s="180"/>
      <c r="C800" s="180"/>
      <c r="D800" s="180"/>
      <c r="E800" s="181"/>
      <c r="L800" s="180"/>
      <c r="M800" s="181"/>
      <c r="O800" s="180"/>
      <c r="P800" s="180"/>
      <c r="Q800" s="180"/>
      <c r="R800" s="180"/>
      <c r="S800" s="180"/>
    </row>
    <row r="801" spans="1:19" ht="16.5" customHeight="1">
      <c r="A801" s="180"/>
      <c r="B801" s="180"/>
      <c r="C801" s="180"/>
      <c r="D801" s="180"/>
      <c r="E801" s="181"/>
      <c r="L801" s="180"/>
      <c r="M801" s="181"/>
      <c r="O801" s="180"/>
      <c r="P801" s="180"/>
      <c r="Q801" s="180"/>
      <c r="R801" s="180"/>
      <c r="S801" s="180"/>
    </row>
    <row r="802" spans="1:19" ht="16.5" customHeight="1">
      <c r="A802" s="180"/>
      <c r="B802" s="180"/>
      <c r="C802" s="180"/>
      <c r="D802" s="180"/>
      <c r="E802" s="181"/>
      <c r="L802" s="180"/>
      <c r="M802" s="181"/>
      <c r="O802" s="180"/>
      <c r="P802" s="180"/>
      <c r="Q802" s="180"/>
      <c r="R802" s="180"/>
      <c r="S802" s="180"/>
    </row>
    <row r="803" spans="1:19" ht="16.5" customHeight="1">
      <c r="A803" s="180"/>
      <c r="B803" s="180"/>
      <c r="C803" s="180"/>
      <c r="D803" s="180"/>
      <c r="E803" s="181"/>
      <c r="L803" s="180"/>
      <c r="M803" s="181"/>
      <c r="O803" s="180"/>
      <c r="P803" s="180"/>
      <c r="Q803" s="180"/>
      <c r="R803" s="180"/>
      <c r="S803" s="180"/>
    </row>
    <row r="804" spans="1:19" ht="16.5" customHeight="1">
      <c r="A804" s="180"/>
      <c r="B804" s="180"/>
      <c r="C804" s="180"/>
      <c r="D804" s="180"/>
      <c r="E804" s="181"/>
      <c r="L804" s="180"/>
      <c r="M804" s="181"/>
      <c r="O804" s="180"/>
      <c r="P804" s="180"/>
      <c r="Q804" s="180"/>
      <c r="R804" s="180"/>
      <c r="S804" s="180"/>
    </row>
    <row r="805" spans="1:19" ht="16.5" customHeight="1">
      <c r="A805" s="180"/>
      <c r="B805" s="180"/>
      <c r="C805" s="180"/>
      <c r="D805" s="180"/>
      <c r="E805" s="181"/>
      <c r="L805" s="180"/>
      <c r="M805" s="181"/>
      <c r="O805" s="180"/>
      <c r="P805" s="180"/>
      <c r="Q805" s="180"/>
      <c r="R805" s="180"/>
      <c r="S805" s="180"/>
    </row>
    <row r="806" spans="1:19" ht="16.5" customHeight="1">
      <c r="A806" s="180"/>
      <c r="B806" s="180"/>
      <c r="C806" s="180"/>
      <c r="D806" s="180"/>
      <c r="E806" s="181"/>
      <c r="L806" s="180"/>
      <c r="M806" s="181"/>
      <c r="O806" s="180"/>
      <c r="P806" s="180"/>
      <c r="Q806" s="180"/>
      <c r="R806" s="180"/>
      <c r="S806" s="180"/>
    </row>
    <row r="807" spans="1:19" ht="16.5" customHeight="1">
      <c r="A807" s="180"/>
      <c r="B807" s="180"/>
      <c r="C807" s="180"/>
      <c r="D807" s="180"/>
      <c r="E807" s="181"/>
      <c r="L807" s="180"/>
      <c r="M807" s="181"/>
      <c r="O807" s="180"/>
      <c r="P807" s="180"/>
      <c r="Q807" s="180"/>
      <c r="R807" s="180"/>
      <c r="S807" s="180"/>
    </row>
    <row r="808" spans="1:19" ht="16.5" customHeight="1">
      <c r="A808" s="180"/>
      <c r="B808" s="180"/>
      <c r="C808" s="180"/>
      <c r="D808" s="180"/>
      <c r="E808" s="181"/>
      <c r="L808" s="180"/>
      <c r="M808" s="181"/>
      <c r="O808" s="180"/>
      <c r="P808" s="180"/>
      <c r="Q808" s="180"/>
      <c r="R808" s="180"/>
      <c r="S808" s="180"/>
    </row>
    <row r="809" spans="1:19" ht="16.5" customHeight="1">
      <c r="A809" s="180"/>
      <c r="B809" s="180"/>
      <c r="C809" s="180"/>
      <c r="D809" s="180"/>
      <c r="E809" s="181"/>
      <c r="L809" s="180"/>
      <c r="M809" s="181"/>
      <c r="O809" s="180"/>
      <c r="P809" s="180"/>
      <c r="Q809" s="180"/>
      <c r="R809" s="180"/>
      <c r="S809" s="180"/>
    </row>
    <row r="810" spans="1:19" ht="16.5" customHeight="1">
      <c r="A810" s="180"/>
      <c r="B810" s="180"/>
      <c r="C810" s="180"/>
      <c r="D810" s="180"/>
      <c r="E810" s="181"/>
      <c r="L810" s="180"/>
      <c r="M810" s="181"/>
      <c r="O810" s="180"/>
      <c r="P810" s="180"/>
      <c r="Q810" s="180"/>
      <c r="R810" s="180"/>
      <c r="S810" s="180"/>
    </row>
    <row r="811" spans="1:19" ht="16.5" customHeight="1">
      <c r="A811" s="180"/>
      <c r="B811" s="180"/>
      <c r="C811" s="180"/>
      <c r="D811" s="180"/>
      <c r="E811" s="181"/>
      <c r="L811" s="180"/>
      <c r="M811" s="181"/>
      <c r="O811" s="180"/>
      <c r="P811" s="180"/>
      <c r="Q811" s="180"/>
      <c r="R811" s="180"/>
      <c r="S811" s="180"/>
    </row>
    <row r="812" spans="1:19" ht="16.5" customHeight="1">
      <c r="A812" s="180"/>
      <c r="B812" s="180"/>
      <c r="C812" s="180"/>
      <c r="D812" s="180"/>
      <c r="E812" s="181"/>
      <c r="L812" s="180"/>
      <c r="M812" s="181"/>
      <c r="O812" s="180"/>
      <c r="P812" s="180"/>
      <c r="Q812" s="180"/>
      <c r="R812" s="180"/>
      <c r="S812" s="180"/>
    </row>
    <row r="813" spans="1:19" ht="16.5" customHeight="1">
      <c r="A813" s="180"/>
      <c r="B813" s="180"/>
      <c r="C813" s="180"/>
      <c r="D813" s="180"/>
      <c r="E813" s="181"/>
      <c r="L813" s="180"/>
      <c r="M813" s="181"/>
      <c r="O813" s="180"/>
      <c r="P813" s="180"/>
      <c r="Q813" s="180"/>
      <c r="R813" s="180"/>
      <c r="S813" s="180"/>
    </row>
    <row r="814" spans="1:19" ht="16.5" customHeight="1">
      <c r="A814" s="180"/>
      <c r="B814" s="180"/>
      <c r="C814" s="180"/>
      <c r="D814" s="180"/>
      <c r="E814" s="181"/>
      <c r="L814" s="180"/>
      <c r="M814" s="181"/>
      <c r="O814" s="180"/>
      <c r="P814" s="180"/>
      <c r="Q814" s="180"/>
      <c r="R814" s="180"/>
      <c r="S814" s="180"/>
    </row>
    <row r="815" spans="1:19" ht="16.5" customHeight="1">
      <c r="A815" s="180"/>
      <c r="B815" s="180"/>
      <c r="C815" s="180"/>
      <c r="D815" s="180"/>
      <c r="E815" s="181"/>
      <c r="L815" s="180"/>
      <c r="M815" s="181"/>
      <c r="O815" s="180"/>
      <c r="P815" s="180"/>
      <c r="Q815" s="180"/>
      <c r="R815" s="180"/>
      <c r="S815" s="180"/>
    </row>
    <row r="816" spans="1:19" ht="16.5" customHeight="1">
      <c r="A816" s="180"/>
      <c r="B816" s="180"/>
      <c r="C816" s="180"/>
      <c r="D816" s="180"/>
      <c r="E816" s="181"/>
      <c r="L816" s="180"/>
      <c r="M816" s="181"/>
      <c r="O816" s="180"/>
      <c r="P816" s="180"/>
      <c r="Q816" s="180"/>
      <c r="R816" s="180"/>
      <c r="S816" s="180"/>
    </row>
    <row r="817" spans="1:19" ht="16.5" customHeight="1">
      <c r="A817" s="180"/>
      <c r="B817" s="180"/>
      <c r="C817" s="180"/>
      <c r="D817" s="180"/>
      <c r="E817" s="181"/>
      <c r="L817" s="180"/>
      <c r="M817" s="181"/>
      <c r="O817" s="180"/>
      <c r="P817" s="180"/>
      <c r="Q817" s="180"/>
      <c r="R817" s="180"/>
      <c r="S817" s="180"/>
    </row>
    <row r="818" spans="1:19" ht="16.5" customHeight="1">
      <c r="A818" s="180"/>
      <c r="B818" s="180"/>
      <c r="C818" s="180"/>
      <c r="D818" s="180"/>
      <c r="E818" s="181"/>
      <c r="L818" s="180"/>
      <c r="M818" s="181"/>
      <c r="O818" s="180"/>
      <c r="P818" s="180"/>
      <c r="Q818" s="180"/>
      <c r="R818" s="180"/>
      <c r="S818" s="180"/>
    </row>
    <row r="819" spans="1:19" ht="16.5" customHeight="1">
      <c r="A819" s="180"/>
      <c r="B819" s="180"/>
      <c r="C819" s="180"/>
      <c r="D819" s="180"/>
      <c r="E819" s="181"/>
      <c r="L819" s="180"/>
      <c r="M819" s="181"/>
      <c r="O819" s="180"/>
      <c r="P819" s="180"/>
      <c r="Q819" s="180"/>
      <c r="R819" s="180"/>
      <c r="S819" s="180"/>
    </row>
    <row r="820" spans="1:19" ht="16.5" customHeight="1">
      <c r="A820" s="180"/>
      <c r="B820" s="180"/>
      <c r="C820" s="180"/>
      <c r="D820" s="180"/>
      <c r="E820" s="181"/>
      <c r="L820" s="180"/>
      <c r="M820" s="181"/>
      <c r="O820" s="180"/>
      <c r="P820" s="180"/>
      <c r="Q820" s="180"/>
      <c r="R820" s="180"/>
      <c r="S820" s="180"/>
    </row>
    <row r="821" spans="1:19" ht="16.5" customHeight="1">
      <c r="A821" s="180"/>
      <c r="B821" s="180"/>
      <c r="C821" s="180"/>
      <c r="D821" s="180"/>
      <c r="E821" s="181"/>
      <c r="L821" s="180"/>
      <c r="M821" s="181"/>
      <c r="O821" s="180"/>
      <c r="P821" s="180"/>
      <c r="Q821" s="180"/>
      <c r="R821" s="180"/>
      <c r="S821" s="180"/>
    </row>
    <row r="822" spans="1:19" ht="16.5" customHeight="1">
      <c r="A822" s="180"/>
      <c r="B822" s="180"/>
      <c r="C822" s="180"/>
      <c r="D822" s="180"/>
      <c r="E822" s="181"/>
      <c r="L822" s="180"/>
      <c r="M822" s="181"/>
      <c r="O822" s="180"/>
      <c r="P822" s="180"/>
      <c r="Q822" s="180"/>
      <c r="R822" s="180"/>
      <c r="S822" s="180"/>
    </row>
    <row r="823" spans="1:19" ht="16.5" customHeight="1">
      <c r="A823" s="180"/>
      <c r="B823" s="180"/>
      <c r="C823" s="180"/>
      <c r="D823" s="180"/>
      <c r="E823" s="181"/>
      <c r="L823" s="180"/>
      <c r="M823" s="181"/>
      <c r="O823" s="180"/>
      <c r="P823" s="180"/>
      <c r="Q823" s="180"/>
      <c r="R823" s="180"/>
      <c r="S823" s="180"/>
    </row>
    <row r="824" spans="1:19" ht="16.5" customHeight="1">
      <c r="A824" s="180"/>
      <c r="B824" s="180"/>
      <c r="C824" s="180"/>
      <c r="D824" s="180"/>
      <c r="E824" s="181"/>
      <c r="L824" s="180"/>
      <c r="M824" s="181"/>
      <c r="O824" s="180"/>
      <c r="P824" s="180"/>
      <c r="Q824" s="180"/>
      <c r="R824" s="180"/>
      <c r="S824" s="180"/>
    </row>
    <row r="825" spans="1:19" ht="16.5" customHeight="1">
      <c r="A825" s="180"/>
      <c r="B825" s="180"/>
      <c r="C825" s="180"/>
      <c r="D825" s="180"/>
      <c r="E825" s="181"/>
      <c r="L825" s="180"/>
      <c r="M825" s="181"/>
      <c r="O825" s="180"/>
      <c r="P825" s="180"/>
      <c r="Q825" s="180"/>
      <c r="R825" s="180"/>
      <c r="S825" s="180"/>
    </row>
    <row r="826" spans="1:19" ht="16.5" customHeight="1">
      <c r="A826" s="180"/>
      <c r="B826" s="180"/>
      <c r="C826" s="180"/>
      <c r="D826" s="180"/>
      <c r="E826" s="181"/>
      <c r="L826" s="180"/>
      <c r="M826" s="181"/>
      <c r="O826" s="180"/>
      <c r="P826" s="180"/>
      <c r="Q826" s="180"/>
      <c r="R826" s="180"/>
      <c r="S826" s="180"/>
    </row>
    <row r="827" spans="1:19" ht="16.5" customHeight="1">
      <c r="A827" s="180"/>
      <c r="B827" s="180"/>
      <c r="C827" s="180"/>
      <c r="D827" s="180"/>
      <c r="E827" s="181"/>
      <c r="L827" s="180"/>
      <c r="M827" s="181"/>
      <c r="O827" s="180"/>
      <c r="P827" s="180"/>
      <c r="Q827" s="180"/>
      <c r="R827" s="180"/>
      <c r="S827" s="180"/>
    </row>
    <row r="828" spans="1:19" ht="16.5" customHeight="1">
      <c r="A828" s="180"/>
      <c r="B828" s="180"/>
      <c r="C828" s="180"/>
      <c r="D828" s="180"/>
      <c r="E828" s="181"/>
      <c r="L828" s="180"/>
      <c r="M828" s="181"/>
      <c r="O828" s="180"/>
      <c r="P828" s="180"/>
      <c r="Q828" s="180"/>
      <c r="R828" s="180"/>
      <c r="S828" s="180"/>
    </row>
    <row r="829" spans="1:19" ht="16.5" customHeight="1">
      <c r="A829" s="180"/>
      <c r="B829" s="180"/>
      <c r="C829" s="180"/>
      <c r="D829" s="180"/>
      <c r="E829" s="181"/>
      <c r="L829" s="180"/>
      <c r="M829" s="181"/>
      <c r="O829" s="180"/>
      <c r="P829" s="180"/>
      <c r="Q829" s="180"/>
      <c r="R829" s="180"/>
      <c r="S829" s="180"/>
    </row>
    <row r="830" spans="1:19" ht="16.5" customHeight="1">
      <c r="A830" s="180"/>
      <c r="B830" s="180"/>
      <c r="C830" s="180"/>
      <c r="D830" s="180"/>
      <c r="E830" s="181"/>
      <c r="L830" s="180"/>
      <c r="M830" s="181"/>
      <c r="O830" s="180"/>
      <c r="P830" s="180"/>
      <c r="Q830" s="180"/>
      <c r="R830" s="180"/>
      <c r="S830" s="180"/>
    </row>
    <row r="831" spans="1:19" ht="16.5" customHeight="1">
      <c r="A831" s="180"/>
      <c r="B831" s="180"/>
      <c r="C831" s="180"/>
      <c r="D831" s="180"/>
      <c r="E831" s="181"/>
      <c r="L831" s="180"/>
      <c r="M831" s="181"/>
      <c r="O831" s="180"/>
      <c r="P831" s="180"/>
      <c r="Q831" s="180"/>
      <c r="R831" s="180"/>
      <c r="S831" s="180"/>
    </row>
    <row r="832" spans="1:19" ht="16.5" customHeight="1">
      <c r="A832" s="180"/>
      <c r="B832" s="180"/>
      <c r="C832" s="180"/>
      <c r="D832" s="180"/>
      <c r="E832" s="181"/>
      <c r="L832" s="180"/>
      <c r="M832" s="181"/>
      <c r="O832" s="180"/>
      <c r="P832" s="180"/>
      <c r="Q832" s="180"/>
      <c r="R832" s="180"/>
      <c r="S832" s="180"/>
    </row>
    <row r="833" spans="1:19" ht="16.5" customHeight="1">
      <c r="A833" s="180"/>
      <c r="B833" s="180"/>
      <c r="C833" s="180"/>
      <c r="D833" s="180"/>
      <c r="E833" s="181"/>
      <c r="L833" s="180"/>
      <c r="M833" s="181"/>
      <c r="O833" s="180"/>
      <c r="P833" s="180"/>
      <c r="Q833" s="180"/>
      <c r="R833" s="180"/>
      <c r="S833" s="180"/>
    </row>
    <row r="834" spans="1:19" ht="16.5" customHeight="1">
      <c r="A834" s="180"/>
      <c r="B834" s="180"/>
      <c r="C834" s="180"/>
      <c r="D834" s="180"/>
      <c r="E834" s="181"/>
      <c r="L834" s="180"/>
      <c r="M834" s="181"/>
      <c r="O834" s="180"/>
      <c r="P834" s="180"/>
      <c r="Q834" s="180"/>
      <c r="R834" s="180"/>
      <c r="S834" s="180"/>
    </row>
    <row r="835" spans="1:19" ht="16.5" customHeight="1">
      <c r="A835" s="180"/>
      <c r="B835" s="180"/>
      <c r="C835" s="180"/>
      <c r="D835" s="180"/>
      <c r="E835" s="181"/>
      <c r="L835" s="180"/>
      <c r="M835" s="181"/>
      <c r="O835" s="180"/>
      <c r="P835" s="180"/>
      <c r="Q835" s="180"/>
      <c r="R835" s="180"/>
      <c r="S835" s="180"/>
    </row>
    <row r="836" spans="1:19" ht="16.5" customHeight="1">
      <c r="A836" s="180"/>
      <c r="B836" s="180"/>
      <c r="C836" s="180"/>
      <c r="D836" s="180"/>
      <c r="E836" s="181"/>
      <c r="L836" s="180"/>
      <c r="M836" s="181"/>
      <c r="O836" s="180"/>
      <c r="P836" s="180"/>
      <c r="Q836" s="180"/>
      <c r="R836" s="180"/>
      <c r="S836" s="180"/>
    </row>
    <row r="837" spans="1:19" ht="16.5" customHeight="1">
      <c r="A837" s="180"/>
      <c r="B837" s="180"/>
      <c r="C837" s="180"/>
      <c r="D837" s="180"/>
      <c r="E837" s="181"/>
      <c r="L837" s="180"/>
      <c r="M837" s="181"/>
      <c r="O837" s="180"/>
      <c r="P837" s="180"/>
      <c r="Q837" s="180"/>
      <c r="R837" s="180"/>
      <c r="S837" s="180"/>
    </row>
    <row r="838" spans="1:19" ht="16.5" customHeight="1">
      <c r="A838" s="180"/>
      <c r="B838" s="180"/>
      <c r="C838" s="180"/>
      <c r="D838" s="180"/>
      <c r="E838" s="181"/>
      <c r="L838" s="180"/>
      <c r="M838" s="181"/>
      <c r="O838" s="180"/>
      <c r="P838" s="180"/>
      <c r="Q838" s="180"/>
      <c r="R838" s="180"/>
      <c r="S838" s="180"/>
    </row>
    <row r="839" spans="1:19" ht="16.5" customHeight="1">
      <c r="A839" s="180"/>
      <c r="B839" s="180"/>
      <c r="C839" s="180"/>
      <c r="D839" s="180"/>
      <c r="E839" s="181"/>
      <c r="L839" s="180"/>
      <c r="M839" s="181"/>
      <c r="O839" s="180"/>
      <c r="P839" s="180"/>
      <c r="Q839" s="180"/>
      <c r="R839" s="180"/>
      <c r="S839" s="180"/>
    </row>
    <row r="840" spans="1:19" ht="16.5" customHeight="1">
      <c r="A840" s="180"/>
      <c r="B840" s="180"/>
      <c r="C840" s="180"/>
      <c r="D840" s="180"/>
      <c r="E840" s="181"/>
      <c r="L840" s="180"/>
      <c r="M840" s="181"/>
      <c r="O840" s="180"/>
      <c r="P840" s="180"/>
      <c r="Q840" s="180"/>
      <c r="R840" s="180"/>
      <c r="S840" s="180"/>
    </row>
    <row r="841" spans="1:19" ht="16.5" customHeight="1">
      <c r="A841" s="180"/>
      <c r="B841" s="180"/>
      <c r="C841" s="180"/>
      <c r="D841" s="180"/>
      <c r="E841" s="181"/>
      <c r="L841" s="180"/>
      <c r="M841" s="181"/>
      <c r="O841" s="180"/>
      <c r="P841" s="180"/>
      <c r="Q841" s="180"/>
      <c r="R841" s="180"/>
      <c r="S841" s="180"/>
    </row>
    <row r="842" spans="1:19" ht="16.5" customHeight="1">
      <c r="A842" s="180"/>
      <c r="B842" s="180"/>
      <c r="C842" s="180"/>
      <c r="D842" s="180"/>
      <c r="E842" s="181"/>
      <c r="L842" s="180"/>
      <c r="M842" s="181"/>
      <c r="O842" s="180"/>
      <c r="P842" s="180"/>
      <c r="Q842" s="180"/>
      <c r="R842" s="180"/>
      <c r="S842" s="180"/>
    </row>
    <row r="843" spans="1:19" ht="16.5" customHeight="1">
      <c r="A843" s="180"/>
      <c r="B843" s="180"/>
      <c r="C843" s="180"/>
      <c r="D843" s="180"/>
      <c r="E843" s="181"/>
      <c r="L843" s="180"/>
      <c r="M843" s="181"/>
      <c r="O843" s="180"/>
      <c r="P843" s="180"/>
      <c r="Q843" s="180"/>
      <c r="R843" s="180"/>
      <c r="S843" s="180"/>
    </row>
    <row r="844" spans="1:19" ht="16.5" customHeight="1">
      <c r="A844" s="180"/>
      <c r="B844" s="180"/>
      <c r="C844" s="180"/>
      <c r="D844" s="180"/>
      <c r="E844" s="181"/>
      <c r="L844" s="180"/>
      <c r="M844" s="181"/>
      <c r="O844" s="180"/>
      <c r="P844" s="180"/>
      <c r="Q844" s="180"/>
      <c r="R844" s="180"/>
      <c r="S844" s="180"/>
    </row>
    <row r="845" spans="1:19" ht="16.5" customHeight="1">
      <c r="A845" s="180"/>
      <c r="B845" s="180"/>
      <c r="C845" s="180"/>
      <c r="D845" s="180"/>
      <c r="E845" s="181"/>
      <c r="L845" s="180"/>
      <c r="M845" s="181"/>
      <c r="O845" s="180"/>
      <c r="P845" s="180"/>
      <c r="Q845" s="180"/>
      <c r="R845" s="180"/>
      <c r="S845" s="180"/>
    </row>
    <row r="846" spans="1:19" ht="16.5" customHeight="1">
      <c r="A846" s="180"/>
      <c r="B846" s="180"/>
      <c r="C846" s="180"/>
      <c r="D846" s="180"/>
      <c r="E846" s="181"/>
      <c r="L846" s="180"/>
      <c r="M846" s="181"/>
      <c r="O846" s="180"/>
      <c r="P846" s="180"/>
      <c r="Q846" s="180"/>
      <c r="R846" s="180"/>
      <c r="S846" s="180"/>
    </row>
    <row r="847" spans="1:19" ht="16.5" customHeight="1">
      <c r="A847" s="180"/>
      <c r="B847" s="180"/>
      <c r="C847" s="180"/>
      <c r="D847" s="180"/>
      <c r="E847" s="181"/>
      <c r="L847" s="180"/>
      <c r="M847" s="181"/>
      <c r="O847" s="180"/>
      <c r="P847" s="180"/>
      <c r="Q847" s="180"/>
      <c r="R847" s="180"/>
      <c r="S847" s="180"/>
    </row>
    <row r="848" spans="1:19" ht="16.5" customHeight="1">
      <c r="A848" s="180"/>
      <c r="B848" s="180"/>
      <c r="C848" s="180"/>
      <c r="D848" s="180"/>
      <c r="E848" s="181"/>
      <c r="L848" s="180"/>
      <c r="M848" s="181"/>
      <c r="O848" s="180"/>
      <c r="P848" s="180"/>
      <c r="Q848" s="180"/>
      <c r="R848" s="180"/>
      <c r="S848" s="180"/>
    </row>
    <row r="849" spans="1:19" ht="16.5" customHeight="1">
      <c r="A849" s="180"/>
      <c r="B849" s="180"/>
      <c r="C849" s="180"/>
      <c r="D849" s="180"/>
      <c r="E849" s="181"/>
      <c r="L849" s="180"/>
      <c r="M849" s="181"/>
      <c r="O849" s="180"/>
      <c r="P849" s="180"/>
      <c r="Q849" s="180"/>
      <c r="R849" s="180"/>
      <c r="S849" s="180"/>
    </row>
    <row r="850" spans="1:19" ht="16.5" customHeight="1">
      <c r="A850" s="180"/>
      <c r="B850" s="180"/>
      <c r="C850" s="180"/>
      <c r="D850" s="180"/>
      <c r="E850" s="181"/>
      <c r="L850" s="180"/>
      <c r="M850" s="181"/>
      <c r="O850" s="180"/>
      <c r="P850" s="180"/>
      <c r="Q850" s="180"/>
      <c r="R850" s="180"/>
      <c r="S850" s="180"/>
    </row>
    <row r="851" spans="1:19" ht="16.5" customHeight="1">
      <c r="A851" s="180"/>
      <c r="B851" s="180"/>
      <c r="C851" s="180"/>
      <c r="D851" s="180"/>
      <c r="E851" s="181"/>
      <c r="L851" s="180"/>
      <c r="M851" s="181"/>
      <c r="O851" s="180"/>
      <c r="P851" s="180"/>
      <c r="Q851" s="180"/>
      <c r="R851" s="180"/>
      <c r="S851" s="180"/>
    </row>
    <row r="852" spans="1:19" ht="16.5" customHeight="1">
      <c r="A852" s="180"/>
      <c r="B852" s="180"/>
      <c r="C852" s="180"/>
      <c r="D852" s="180"/>
      <c r="E852" s="181"/>
      <c r="L852" s="180"/>
      <c r="M852" s="181"/>
      <c r="O852" s="180"/>
      <c r="P852" s="180"/>
      <c r="Q852" s="180"/>
      <c r="R852" s="180"/>
      <c r="S852" s="180"/>
    </row>
    <row r="853" spans="1:19" ht="16.5" customHeight="1">
      <c r="A853" s="180"/>
      <c r="B853" s="180"/>
      <c r="C853" s="180"/>
      <c r="D853" s="180"/>
      <c r="E853" s="181"/>
      <c r="L853" s="180"/>
      <c r="M853" s="181"/>
      <c r="O853" s="180"/>
      <c r="P853" s="180"/>
      <c r="Q853" s="180"/>
      <c r="R853" s="180"/>
      <c r="S853" s="180"/>
    </row>
    <row r="854" spans="1:19" ht="16.5" customHeight="1">
      <c r="A854" s="180"/>
      <c r="B854" s="180"/>
      <c r="C854" s="180"/>
      <c r="D854" s="180"/>
      <c r="E854" s="181"/>
      <c r="L854" s="180"/>
      <c r="M854" s="181"/>
      <c r="O854" s="180"/>
      <c r="P854" s="180"/>
      <c r="Q854" s="180"/>
      <c r="R854" s="180"/>
      <c r="S854" s="180"/>
    </row>
    <row r="855" spans="1:19" ht="16.5" customHeight="1">
      <c r="A855" s="180"/>
      <c r="B855" s="180"/>
      <c r="C855" s="180"/>
      <c r="D855" s="180"/>
      <c r="E855" s="181"/>
      <c r="L855" s="180"/>
      <c r="M855" s="181"/>
      <c r="O855" s="180"/>
      <c r="P855" s="180"/>
      <c r="Q855" s="180"/>
      <c r="R855" s="180"/>
      <c r="S855" s="180"/>
    </row>
    <row r="856" spans="1:19" ht="16.5" customHeight="1">
      <c r="A856" s="180"/>
      <c r="B856" s="180"/>
      <c r="C856" s="180"/>
      <c r="D856" s="180"/>
      <c r="E856" s="181"/>
      <c r="L856" s="180"/>
      <c r="M856" s="181"/>
      <c r="O856" s="180"/>
      <c r="P856" s="180"/>
      <c r="Q856" s="180"/>
      <c r="R856" s="180"/>
      <c r="S856" s="180"/>
    </row>
    <row r="857" spans="1:19" ht="16.5" customHeight="1">
      <c r="A857" s="180"/>
      <c r="B857" s="180"/>
      <c r="C857" s="180"/>
      <c r="D857" s="180"/>
      <c r="E857" s="181"/>
      <c r="L857" s="180"/>
      <c r="M857" s="181"/>
      <c r="O857" s="180"/>
      <c r="P857" s="180"/>
      <c r="Q857" s="180"/>
      <c r="R857" s="180"/>
      <c r="S857" s="180"/>
    </row>
    <row r="858" spans="1:19" ht="16.5" customHeight="1">
      <c r="A858" s="180"/>
      <c r="B858" s="180"/>
      <c r="C858" s="180"/>
      <c r="D858" s="180"/>
      <c r="E858" s="181"/>
      <c r="L858" s="180"/>
      <c r="M858" s="181"/>
      <c r="O858" s="180"/>
      <c r="P858" s="180"/>
      <c r="Q858" s="180"/>
      <c r="R858" s="180"/>
      <c r="S858" s="180"/>
    </row>
    <row r="859" spans="1:19" ht="16.5" customHeight="1">
      <c r="A859" s="180"/>
      <c r="B859" s="180"/>
      <c r="C859" s="180"/>
      <c r="D859" s="180"/>
      <c r="E859" s="181"/>
      <c r="L859" s="180"/>
      <c r="M859" s="181"/>
      <c r="O859" s="180"/>
      <c r="P859" s="180"/>
      <c r="Q859" s="180"/>
      <c r="R859" s="180"/>
      <c r="S859" s="180"/>
    </row>
    <row r="860" spans="1:19" ht="16.5" customHeight="1">
      <c r="A860" s="180"/>
      <c r="B860" s="180"/>
      <c r="C860" s="180"/>
      <c r="D860" s="180"/>
      <c r="E860" s="181"/>
      <c r="L860" s="180"/>
      <c r="M860" s="181"/>
      <c r="O860" s="180"/>
      <c r="P860" s="180"/>
      <c r="Q860" s="180"/>
      <c r="R860" s="180"/>
      <c r="S860" s="180"/>
    </row>
    <row r="861" spans="1:19" ht="16.5" customHeight="1">
      <c r="A861" s="180"/>
      <c r="B861" s="180"/>
      <c r="C861" s="180"/>
      <c r="D861" s="180"/>
      <c r="E861" s="181"/>
      <c r="L861" s="180"/>
      <c r="M861" s="181"/>
      <c r="O861" s="180"/>
      <c r="P861" s="180"/>
      <c r="Q861" s="180"/>
      <c r="R861" s="180"/>
      <c r="S861" s="180"/>
    </row>
    <row r="862" spans="1:19" ht="16.5" customHeight="1">
      <c r="A862" s="180"/>
      <c r="B862" s="180"/>
      <c r="C862" s="180"/>
      <c r="D862" s="180"/>
      <c r="E862" s="181"/>
      <c r="L862" s="180"/>
      <c r="M862" s="181"/>
      <c r="O862" s="180"/>
      <c r="P862" s="180"/>
      <c r="Q862" s="180"/>
      <c r="R862" s="180"/>
      <c r="S862" s="180"/>
    </row>
    <row r="863" spans="1:19" ht="16.5" customHeight="1">
      <c r="A863" s="180"/>
      <c r="B863" s="180"/>
      <c r="C863" s="180"/>
      <c r="D863" s="180"/>
      <c r="E863" s="181"/>
      <c r="L863" s="180"/>
      <c r="M863" s="181"/>
      <c r="O863" s="180"/>
      <c r="P863" s="180"/>
      <c r="Q863" s="180"/>
      <c r="R863" s="180"/>
      <c r="S863" s="180"/>
    </row>
    <row r="864" spans="1:19" ht="16.5" customHeight="1">
      <c r="A864" s="180"/>
      <c r="B864" s="180"/>
      <c r="C864" s="180"/>
      <c r="D864" s="180"/>
      <c r="E864" s="181"/>
      <c r="L864" s="180"/>
      <c r="M864" s="181"/>
      <c r="O864" s="180"/>
      <c r="P864" s="180"/>
      <c r="Q864" s="180"/>
      <c r="R864" s="180"/>
      <c r="S864" s="180"/>
    </row>
    <row r="865" spans="1:19" ht="16.5" customHeight="1">
      <c r="A865" s="180"/>
      <c r="B865" s="180"/>
      <c r="C865" s="180"/>
      <c r="D865" s="180"/>
      <c r="E865" s="181"/>
      <c r="L865" s="180"/>
      <c r="M865" s="181"/>
      <c r="O865" s="180"/>
      <c r="P865" s="180"/>
      <c r="Q865" s="180"/>
      <c r="R865" s="180"/>
      <c r="S865" s="180"/>
    </row>
    <row r="866" spans="1:19" ht="16.5" customHeight="1">
      <c r="A866" s="180"/>
      <c r="B866" s="180"/>
      <c r="C866" s="180"/>
      <c r="D866" s="180"/>
      <c r="E866" s="181"/>
      <c r="L866" s="180"/>
      <c r="M866" s="181"/>
      <c r="O866" s="180"/>
      <c r="P866" s="180"/>
      <c r="Q866" s="180"/>
      <c r="R866" s="180"/>
      <c r="S866" s="180"/>
    </row>
    <row r="867" spans="1:19" ht="16.5" customHeight="1">
      <c r="A867" s="180"/>
      <c r="B867" s="180"/>
      <c r="C867" s="180"/>
      <c r="D867" s="180"/>
      <c r="E867" s="181"/>
      <c r="L867" s="180"/>
      <c r="M867" s="181"/>
      <c r="O867" s="180"/>
      <c r="P867" s="180"/>
      <c r="Q867" s="180"/>
      <c r="R867" s="180"/>
      <c r="S867" s="180"/>
    </row>
    <row r="868" spans="1:19" ht="16.5" customHeight="1">
      <c r="A868" s="180"/>
      <c r="B868" s="180"/>
      <c r="C868" s="180"/>
      <c r="D868" s="180"/>
      <c r="E868" s="181"/>
      <c r="L868" s="180"/>
      <c r="M868" s="181"/>
      <c r="O868" s="180"/>
      <c r="P868" s="180"/>
      <c r="Q868" s="180"/>
      <c r="R868" s="180"/>
      <c r="S868" s="180"/>
    </row>
    <row r="869" spans="1:19" ht="16.5" customHeight="1">
      <c r="A869" s="180"/>
      <c r="B869" s="180"/>
      <c r="C869" s="180"/>
      <c r="D869" s="180"/>
      <c r="E869" s="181"/>
      <c r="L869" s="180"/>
      <c r="M869" s="181"/>
      <c r="O869" s="180"/>
      <c r="P869" s="180"/>
      <c r="Q869" s="180"/>
      <c r="R869" s="180"/>
      <c r="S869" s="180"/>
    </row>
    <row r="870" spans="1:19" ht="16.5" customHeight="1">
      <c r="A870" s="180"/>
      <c r="B870" s="180"/>
      <c r="C870" s="180"/>
      <c r="D870" s="180"/>
      <c r="E870" s="181"/>
      <c r="L870" s="180"/>
      <c r="M870" s="181"/>
      <c r="O870" s="180"/>
      <c r="P870" s="180"/>
      <c r="Q870" s="180"/>
      <c r="R870" s="180"/>
      <c r="S870" s="180"/>
    </row>
    <row r="871" spans="1:19" ht="16.5" customHeight="1">
      <c r="A871" s="180"/>
      <c r="B871" s="180"/>
      <c r="C871" s="180"/>
      <c r="D871" s="180"/>
      <c r="E871" s="181"/>
      <c r="L871" s="180"/>
      <c r="M871" s="181"/>
      <c r="O871" s="180"/>
      <c r="P871" s="180"/>
      <c r="Q871" s="180"/>
      <c r="R871" s="180"/>
      <c r="S871" s="180"/>
    </row>
    <row r="872" spans="1:19" ht="16.5" customHeight="1">
      <c r="A872" s="180"/>
      <c r="B872" s="180"/>
      <c r="C872" s="180"/>
      <c r="D872" s="180"/>
      <c r="E872" s="181"/>
      <c r="L872" s="180"/>
      <c r="M872" s="181"/>
      <c r="O872" s="180"/>
      <c r="P872" s="180"/>
      <c r="Q872" s="180"/>
      <c r="R872" s="180"/>
      <c r="S872" s="180"/>
    </row>
    <row r="873" spans="1:19" ht="16.5" customHeight="1">
      <c r="A873" s="180"/>
      <c r="B873" s="180"/>
      <c r="C873" s="180"/>
      <c r="D873" s="180"/>
      <c r="E873" s="181"/>
      <c r="L873" s="180"/>
      <c r="M873" s="181"/>
      <c r="O873" s="180"/>
      <c r="P873" s="180"/>
      <c r="Q873" s="180"/>
      <c r="R873" s="180"/>
      <c r="S873" s="180"/>
    </row>
    <row r="874" spans="1:19" ht="16.5" customHeight="1">
      <c r="A874" s="180"/>
      <c r="B874" s="180"/>
      <c r="C874" s="180"/>
      <c r="D874" s="180"/>
      <c r="E874" s="181"/>
      <c r="L874" s="180"/>
      <c r="M874" s="181"/>
      <c r="O874" s="180"/>
      <c r="P874" s="180"/>
      <c r="Q874" s="180"/>
      <c r="R874" s="180"/>
      <c r="S874" s="180"/>
    </row>
    <row r="875" spans="1:19" ht="16.5" customHeight="1">
      <c r="A875" s="180"/>
      <c r="B875" s="180"/>
      <c r="C875" s="180"/>
      <c r="D875" s="180"/>
      <c r="E875" s="181"/>
      <c r="L875" s="180"/>
      <c r="M875" s="181"/>
      <c r="O875" s="180"/>
      <c r="P875" s="180"/>
      <c r="Q875" s="180"/>
      <c r="R875" s="180"/>
      <c r="S875" s="180"/>
    </row>
    <row r="876" spans="1:19" ht="16.5" customHeight="1">
      <c r="A876" s="180"/>
      <c r="B876" s="180"/>
      <c r="C876" s="180"/>
      <c r="D876" s="180"/>
      <c r="E876" s="181"/>
      <c r="L876" s="180"/>
      <c r="M876" s="181"/>
      <c r="O876" s="180"/>
      <c r="P876" s="180"/>
      <c r="Q876" s="180"/>
      <c r="R876" s="180"/>
      <c r="S876" s="180"/>
    </row>
    <row r="877" spans="1:19" ht="16.5" customHeight="1">
      <c r="A877" s="180"/>
      <c r="B877" s="180"/>
      <c r="C877" s="180"/>
      <c r="D877" s="180"/>
      <c r="E877" s="181"/>
      <c r="L877" s="180"/>
      <c r="M877" s="181"/>
      <c r="O877" s="180"/>
      <c r="P877" s="180"/>
      <c r="Q877" s="180"/>
      <c r="R877" s="180"/>
      <c r="S877" s="180"/>
    </row>
    <row r="878" spans="1:19" ht="16.5" customHeight="1">
      <c r="A878" s="180"/>
      <c r="B878" s="180"/>
      <c r="C878" s="180"/>
      <c r="D878" s="180"/>
      <c r="E878" s="181"/>
      <c r="L878" s="180"/>
      <c r="M878" s="181"/>
      <c r="O878" s="180"/>
      <c r="P878" s="180"/>
      <c r="Q878" s="180"/>
      <c r="R878" s="180"/>
      <c r="S878" s="180"/>
    </row>
    <row r="879" spans="1:19" ht="16.5" customHeight="1">
      <c r="A879" s="180"/>
      <c r="B879" s="180"/>
      <c r="C879" s="180"/>
      <c r="D879" s="180"/>
      <c r="E879" s="181"/>
      <c r="L879" s="180"/>
      <c r="M879" s="181"/>
      <c r="O879" s="180"/>
      <c r="P879" s="180"/>
      <c r="Q879" s="180"/>
      <c r="R879" s="180"/>
      <c r="S879" s="180"/>
    </row>
    <row r="880" spans="1:19" ht="16.5" customHeight="1">
      <c r="A880" s="180"/>
      <c r="B880" s="180"/>
      <c r="C880" s="180"/>
      <c r="D880" s="180"/>
      <c r="E880" s="181"/>
      <c r="L880" s="180"/>
      <c r="M880" s="181"/>
      <c r="O880" s="180"/>
      <c r="P880" s="180"/>
      <c r="Q880" s="180"/>
      <c r="R880" s="180"/>
      <c r="S880" s="180"/>
    </row>
    <row r="881" spans="1:19" ht="16.5" customHeight="1">
      <c r="A881" s="180"/>
      <c r="B881" s="180"/>
      <c r="C881" s="180"/>
      <c r="D881" s="180"/>
      <c r="E881" s="181"/>
      <c r="L881" s="180"/>
      <c r="M881" s="181"/>
      <c r="O881" s="180"/>
      <c r="P881" s="180"/>
      <c r="Q881" s="180"/>
      <c r="R881" s="180"/>
      <c r="S881" s="180"/>
    </row>
    <row r="882" spans="1:19" ht="16.5" customHeight="1">
      <c r="A882" s="180"/>
      <c r="B882" s="180"/>
      <c r="C882" s="180"/>
      <c r="D882" s="180"/>
      <c r="E882" s="181"/>
      <c r="L882" s="180"/>
      <c r="M882" s="181"/>
      <c r="O882" s="180"/>
      <c r="P882" s="180"/>
      <c r="Q882" s="180"/>
      <c r="R882" s="180"/>
      <c r="S882" s="180"/>
    </row>
    <row r="883" spans="1:19" ht="16.5" customHeight="1">
      <c r="A883" s="180"/>
      <c r="B883" s="180"/>
      <c r="C883" s="180"/>
      <c r="D883" s="180"/>
      <c r="E883" s="181"/>
      <c r="L883" s="180"/>
      <c r="M883" s="181"/>
      <c r="O883" s="180"/>
      <c r="P883" s="180"/>
      <c r="Q883" s="180"/>
      <c r="R883" s="180"/>
      <c r="S883" s="180"/>
    </row>
    <row r="884" spans="1:19" ht="16.5" customHeight="1">
      <c r="A884" s="180"/>
      <c r="B884" s="180"/>
      <c r="C884" s="180"/>
      <c r="D884" s="180"/>
      <c r="E884" s="181"/>
      <c r="L884" s="180"/>
      <c r="M884" s="181"/>
      <c r="O884" s="180"/>
      <c r="P884" s="180"/>
      <c r="Q884" s="180"/>
      <c r="R884" s="180"/>
      <c r="S884" s="180"/>
    </row>
    <row r="885" spans="1:19" ht="16.5" customHeight="1">
      <c r="A885" s="180"/>
      <c r="B885" s="180"/>
      <c r="C885" s="180"/>
      <c r="D885" s="180"/>
      <c r="E885" s="181"/>
      <c r="L885" s="180"/>
      <c r="M885" s="181"/>
      <c r="O885" s="180"/>
      <c r="P885" s="180"/>
      <c r="Q885" s="180"/>
      <c r="R885" s="180"/>
      <c r="S885" s="180"/>
    </row>
    <row r="886" spans="1:19" ht="16.5" customHeight="1">
      <c r="A886" s="180"/>
      <c r="B886" s="180"/>
      <c r="C886" s="180"/>
      <c r="D886" s="180"/>
      <c r="E886" s="181"/>
      <c r="L886" s="180"/>
      <c r="M886" s="181"/>
      <c r="O886" s="180"/>
      <c r="P886" s="180"/>
      <c r="Q886" s="180"/>
      <c r="R886" s="180"/>
      <c r="S886" s="180"/>
    </row>
    <row r="887" spans="1:19" ht="16.5" customHeight="1">
      <c r="A887" s="180"/>
      <c r="B887" s="180"/>
      <c r="C887" s="180"/>
      <c r="D887" s="180"/>
      <c r="E887" s="181"/>
      <c r="L887" s="180"/>
      <c r="M887" s="181"/>
      <c r="O887" s="180"/>
      <c r="P887" s="180"/>
      <c r="Q887" s="180"/>
      <c r="R887" s="180"/>
      <c r="S887" s="180"/>
    </row>
    <row r="888" spans="1:19" ht="16.5" customHeight="1">
      <c r="A888" s="180"/>
      <c r="B888" s="180"/>
      <c r="C888" s="180"/>
      <c r="D888" s="180"/>
      <c r="E888" s="181"/>
      <c r="L888" s="180"/>
      <c r="M888" s="181"/>
      <c r="O888" s="180"/>
      <c r="P888" s="180"/>
      <c r="Q888" s="180"/>
      <c r="R888" s="180"/>
      <c r="S888" s="180"/>
    </row>
    <row r="889" spans="1:19" ht="16.5" customHeight="1">
      <c r="A889" s="180"/>
      <c r="B889" s="180"/>
      <c r="C889" s="180"/>
      <c r="D889" s="180"/>
      <c r="E889" s="181"/>
      <c r="L889" s="180"/>
      <c r="M889" s="181"/>
      <c r="O889" s="180"/>
      <c r="P889" s="180"/>
      <c r="Q889" s="180"/>
      <c r="R889" s="180"/>
      <c r="S889" s="180"/>
    </row>
    <row r="890" spans="1:19" ht="16.5" customHeight="1">
      <c r="A890" s="180"/>
      <c r="B890" s="180"/>
      <c r="C890" s="180"/>
      <c r="D890" s="180"/>
      <c r="E890" s="181"/>
      <c r="L890" s="180"/>
      <c r="M890" s="181"/>
      <c r="O890" s="180"/>
      <c r="P890" s="180"/>
      <c r="Q890" s="180"/>
      <c r="R890" s="180"/>
      <c r="S890" s="180"/>
    </row>
    <row r="891" spans="1:19" ht="16.5" customHeight="1">
      <c r="A891" s="180"/>
      <c r="B891" s="180"/>
      <c r="C891" s="180"/>
      <c r="D891" s="180"/>
      <c r="E891" s="181"/>
      <c r="L891" s="180"/>
      <c r="M891" s="181"/>
      <c r="O891" s="180"/>
      <c r="P891" s="180"/>
      <c r="Q891" s="180"/>
      <c r="R891" s="180"/>
      <c r="S891" s="180"/>
    </row>
    <row r="892" spans="1:19" ht="16.5" customHeight="1">
      <c r="A892" s="180"/>
      <c r="B892" s="180"/>
      <c r="C892" s="180"/>
      <c r="D892" s="180"/>
      <c r="E892" s="181"/>
      <c r="L892" s="180"/>
      <c r="M892" s="181"/>
      <c r="O892" s="180"/>
      <c r="P892" s="180"/>
      <c r="Q892" s="180"/>
      <c r="R892" s="180"/>
      <c r="S892" s="180"/>
    </row>
    <row r="893" spans="1:19" ht="16.5" customHeight="1">
      <c r="A893" s="180"/>
      <c r="B893" s="180"/>
      <c r="C893" s="180"/>
      <c r="D893" s="180"/>
      <c r="E893" s="181"/>
      <c r="L893" s="180"/>
      <c r="M893" s="181"/>
      <c r="O893" s="180"/>
      <c r="P893" s="180"/>
      <c r="Q893" s="180"/>
      <c r="R893" s="180"/>
      <c r="S893" s="180"/>
    </row>
    <row r="894" spans="1:19" ht="16.5" customHeight="1">
      <c r="A894" s="180"/>
      <c r="B894" s="180"/>
      <c r="C894" s="180"/>
      <c r="D894" s="180"/>
      <c r="E894" s="181"/>
      <c r="L894" s="180"/>
      <c r="M894" s="181"/>
      <c r="O894" s="180"/>
      <c r="P894" s="180"/>
      <c r="Q894" s="180"/>
      <c r="R894" s="180"/>
      <c r="S894" s="180"/>
    </row>
    <row r="895" spans="1:19" ht="16.5" customHeight="1">
      <c r="A895" s="180"/>
      <c r="B895" s="180"/>
      <c r="C895" s="180"/>
      <c r="D895" s="180"/>
      <c r="E895" s="181"/>
      <c r="L895" s="180"/>
      <c r="M895" s="181"/>
      <c r="O895" s="180"/>
      <c r="P895" s="180"/>
      <c r="Q895" s="180"/>
      <c r="R895" s="180"/>
      <c r="S895" s="180"/>
    </row>
    <row r="896" spans="1:19" ht="16.5" customHeight="1">
      <c r="A896" s="180"/>
      <c r="B896" s="180"/>
      <c r="C896" s="180"/>
      <c r="D896" s="180"/>
      <c r="E896" s="181"/>
      <c r="L896" s="180"/>
      <c r="M896" s="181"/>
      <c r="O896" s="180"/>
      <c r="P896" s="180"/>
      <c r="Q896" s="180"/>
      <c r="R896" s="180"/>
      <c r="S896" s="180"/>
    </row>
    <row r="897" spans="1:19" ht="16.5" customHeight="1">
      <c r="A897" s="180"/>
      <c r="B897" s="180"/>
      <c r="C897" s="180"/>
      <c r="D897" s="180"/>
      <c r="E897" s="181"/>
      <c r="L897" s="180"/>
      <c r="M897" s="181"/>
      <c r="O897" s="180"/>
      <c r="P897" s="180"/>
      <c r="Q897" s="180"/>
      <c r="R897" s="180"/>
      <c r="S897" s="180"/>
    </row>
    <row r="898" spans="1:19" ht="16.5" customHeight="1">
      <c r="A898" s="180"/>
      <c r="B898" s="180"/>
      <c r="C898" s="180"/>
      <c r="D898" s="180"/>
      <c r="E898" s="181"/>
      <c r="L898" s="180"/>
      <c r="M898" s="181"/>
      <c r="O898" s="180"/>
      <c r="P898" s="180"/>
      <c r="Q898" s="180"/>
      <c r="R898" s="180"/>
      <c r="S898" s="180"/>
    </row>
    <row r="899" spans="1:19" ht="16.5" customHeight="1">
      <c r="A899" s="180"/>
      <c r="B899" s="180"/>
      <c r="C899" s="180"/>
      <c r="D899" s="180"/>
      <c r="E899" s="181"/>
      <c r="L899" s="180"/>
      <c r="M899" s="181"/>
      <c r="O899" s="180"/>
      <c r="P899" s="180"/>
      <c r="Q899" s="180"/>
      <c r="R899" s="180"/>
      <c r="S899" s="180"/>
    </row>
    <row r="900" spans="1:19" ht="16.5" customHeight="1">
      <c r="A900" s="180"/>
      <c r="B900" s="180"/>
      <c r="C900" s="180"/>
      <c r="D900" s="180"/>
      <c r="E900" s="181"/>
      <c r="L900" s="180"/>
      <c r="M900" s="181"/>
      <c r="O900" s="180"/>
      <c r="P900" s="180"/>
      <c r="Q900" s="180"/>
      <c r="R900" s="180"/>
      <c r="S900" s="180"/>
    </row>
    <row r="901" spans="1:19" ht="16.5" customHeight="1">
      <c r="A901" s="180"/>
      <c r="B901" s="180"/>
      <c r="C901" s="180"/>
      <c r="D901" s="180"/>
      <c r="E901" s="181"/>
      <c r="L901" s="180"/>
      <c r="M901" s="181"/>
      <c r="O901" s="180"/>
      <c r="P901" s="180"/>
      <c r="Q901" s="180"/>
      <c r="R901" s="180"/>
      <c r="S901" s="180"/>
    </row>
    <row r="902" spans="1:19" ht="16.5" customHeight="1">
      <c r="A902" s="180"/>
      <c r="B902" s="180"/>
      <c r="C902" s="180"/>
      <c r="D902" s="180"/>
      <c r="E902" s="181"/>
      <c r="L902" s="180"/>
      <c r="M902" s="181"/>
      <c r="O902" s="180"/>
      <c r="P902" s="180"/>
      <c r="Q902" s="180"/>
      <c r="R902" s="180"/>
      <c r="S902" s="180"/>
    </row>
    <row r="903" spans="1:19" ht="16.5" customHeight="1">
      <c r="A903" s="180"/>
      <c r="B903" s="180"/>
      <c r="C903" s="180"/>
      <c r="D903" s="180"/>
      <c r="E903" s="181"/>
      <c r="L903" s="180"/>
      <c r="M903" s="181"/>
      <c r="O903" s="180"/>
      <c r="P903" s="180"/>
      <c r="Q903" s="180"/>
      <c r="R903" s="180"/>
      <c r="S903" s="180"/>
    </row>
    <row r="904" spans="1:19" ht="16.5" customHeight="1">
      <c r="A904" s="180"/>
      <c r="B904" s="180"/>
      <c r="C904" s="180"/>
      <c r="D904" s="180"/>
      <c r="E904" s="181"/>
      <c r="L904" s="180"/>
      <c r="M904" s="181"/>
      <c r="O904" s="180"/>
      <c r="P904" s="180"/>
      <c r="Q904" s="180"/>
      <c r="R904" s="180"/>
      <c r="S904" s="180"/>
    </row>
    <row r="905" spans="1:19" ht="16.5" customHeight="1">
      <c r="A905" s="180"/>
      <c r="B905" s="180"/>
      <c r="C905" s="180"/>
      <c r="D905" s="180"/>
      <c r="E905" s="181"/>
      <c r="L905" s="180"/>
      <c r="M905" s="181"/>
      <c r="O905" s="180"/>
      <c r="P905" s="180"/>
      <c r="Q905" s="180"/>
      <c r="R905" s="180"/>
      <c r="S905" s="180"/>
    </row>
    <row r="906" spans="1:19" ht="16.5" customHeight="1">
      <c r="A906" s="180"/>
      <c r="B906" s="180"/>
      <c r="C906" s="180"/>
      <c r="D906" s="180"/>
      <c r="E906" s="181"/>
      <c r="L906" s="180"/>
      <c r="M906" s="181"/>
      <c r="O906" s="180"/>
      <c r="P906" s="180"/>
      <c r="Q906" s="180"/>
      <c r="R906" s="180"/>
      <c r="S906" s="180"/>
    </row>
    <row r="907" spans="1:19" ht="16.5" customHeight="1">
      <c r="A907" s="180"/>
      <c r="B907" s="180"/>
      <c r="C907" s="180"/>
      <c r="D907" s="180"/>
      <c r="E907" s="181"/>
      <c r="L907" s="180"/>
      <c r="M907" s="181"/>
      <c r="O907" s="180"/>
      <c r="P907" s="180"/>
      <c r="Q907" s="180"/>
      <c r="R907" s="180"/>
      <c r="S907" s="180"/>
    </row>
    <row r="908" spans="1:19" ht="16.5" customHeight="1">
      <c r="A908" s="180"/>
      <c r="B908" s="180"/>
      <c r="C908" s="180"/>
      <c r="D908" s="180"/>
      <c r="E908" s="181"/>
      <c r="L908" s="180"/>
      <c r="M908" s="181"/>
      <c r="O908" s="180"/>
      <c r="P908" s="180"/>
      <c r="Q908" s="180"/>
      <c r="R908" s="180"/>
      <c r="S908" s="180"/>
    </row>
    <row r="909" spans="1:19" ht="16.5" customHeight="1">
      <c r="A909" s="180"/>
      <c r="B909" s="180"/>
      <c r="C909" s="180"/>
      <c r="D909" s="180"/>
      <c r="E909" s="181"/>
      <c r="L909" s="180"/>
      <c r="M909" s="181"/>
      <c r="O909" s="180"/>
      <c r="P909" s="180"/>
      <c r="Q909" s="180"/>
      <c r="R909" s="180"/>
      <c r="S909" s="180"/>
    </row>
    <row r="910" spans="1:19" ht="16.5" customHeight="1">
      <c r="A910" s="180"/>
      <c r="B910" s="180"/>
      <c r="C910" s="180"/>
      <c r="D910" s="180"/>
      <c r="E910" s="181"/>
      <c r="L910" s="180"/>
      <c r="M910" s="181"/>
      <c r="O910" s="180"/>
      <c r="P910" s="180"/>
      <c r="Q910" s="180"/>
      <c r="R910" s="180"/>
      <c r="S910" s="180"/>
    </row>
    <row r="911" spans="1:19" ht="16.5" customHeight="1">
      <c r="A911" s="180"/>
      <c r="B911" s="180"/>
      <c r="C911" s="180"/>
      <c r="D911" s="180"/>
      <c r="E911" s="181"/>
      <c r="L911" s="180"/>
      <c r="M911" s="181"/>
      <c r="O911" s="180"/>
      <c r="P911" s="180"/>
      <c r="Q911" s="180"/>
      <c r="R911" s="180"/>
      <c r="S911" s="180"/>
    </row>
    <row r="912" spans="1:19" ht="16.5" customHeight="1">
      <c r="A912" s="180"/>
      <c r="B912" s="180"/>
      <c r="C912" s="180"/>
      <c r="D912" s="180"/>
      <c r="E912" s="181"/>
      <c r="L912" s="180"/>
      <c r="M912" s="181"/>
      <c r="O912" s="180"/>
      <c r="P912" s="180"/>
      <c r="Q912" s="180"/>
      <c r="R912" s="180"/>
      <c r="S912" s="180"/>
    </row>
    <row r="913" spans="1:19" ht="16.5" customHeight="1">
      <c r="A913" s="180"/>
      <c r="B913" s="180"/>
      <c r="C913" s="180"/>
      <c r="D913" s="180"/>
      <c r="E913" s="181"/>
      <c r="L913" s="180"/>
      <c r="M913" s="181"/>
      <c r="O913" s="180"/>
      <c r="P913" s="180"/>
      <c r="Q913" s="180"/>
      <c r="R913" s="180"/>
      <c r="S913" s="180"/>
    </row>
    <row r="914" spans="1:19" ht="16.5" customHeight="1">
      <c r="A914" s="180"/>
      <c r="B914" s="180"/>
      <c r="C914" s="180"/>
      <c r="D914" s="180"/>
      <c r="E914" s="181"/>
      <c r="L914" s="180"/>
      <c r="M914" s="181"/>
      <c r="O914" s="180"/>
      <c r="P914" s="180"/>
      <c r="Q914" s="180"/>
      <c r="R914" s="180"/>
      <c r="S914" s="180"/>
    </row>
    <row r="915" spans="1:19" ht="16.5" customHeight="1">
      <c r="A915" s="180"/>
      <c r="B915" s="180"/>
      <c r="C915" s="180"/>
      <c r="D915" s="180"/>
      <c r="E915" s="181"/>
      <c r="L915" s="180"/>
      <c r="M915" s="181"/>
      <c r="O915" s="180"/>
      <c r="P915" s="180"/>
      <c r="Q915" s="180"/>
      <c r="R915" s="180"/>
      <c r="S915" s="180"/>
    </row>
    <row r="916" spans="1:19" ht="16.5" customHeight="1">
      <c r="A916" s="180"/>
      <c r="B916" s="180"/>
      <c r="C916" s="180"/>
      <c r="D916" s="180"/>
      <c r="E916" s="181"/>
      <c r="L916" s="180"/>
      <c r="M916" s="181"/>
      <c r="O916" s="180"/>
      <c r="P916" s="180"/>
      <c r="Q916" s="180"/>
      <c r="R916" s="180"/>
      <c r="S916" s="180"/>
    </row>
    <row r="917" spans="1:19" ht="16.5" customHeight="1">
      <c r="A917" s="180"/>
      <c r="B917" s="180"/>
      <c r="C917" s="180"/>
      <c r="D917" s="180"/>
      <c r="E917" s="181"/>
      <c r="L917" s="180"/>
      <c r="M917" s="181"/>
      <c r="O917" s="180"/>
      <c r="P917" s="180"/>
      <c r="Q917" s="180"/>
      <c r="R917" s="180"/>
      <c r="S917" s="180"/>
    </row>
    <row r="918" spans="1:19" ht="16.5" customHeight="1">
      <c r="A918" s="180"/>
      <c r="B918" s="180"/>
      <c r="C918" s="180"/>
      <c r="D918" s="180"/>
      <c r="E918" s="181"/>
      <c r="L918" s="180"/>
      <c r="M918" s="181"/>
      <c r="O918" s="180"/>
      <c r="P918" s="180"/>
      <c r="Q918" s="180"/>
      <c r="R918" s="180"/>
      <c r="S918" s="180"/>
    </row>
    <row r="919" spans="1:19" ht="16.5" customHeight="1">
      <c r="A919" s="180"/>
      <c r="B919" s="180"/>
      <c r="C919" s="180"/>
      <c r="D919" s="180"/>
      <c r="E919" s="181"/>
      <c r="L919" s="180"/>
      <c r="M919" s="181"/>
      <c r="O919" s="180"/>
      <c r="P919" s="180"/>
      <c r="Q919" s="180"/>
      <c r="R919" s="180"/>
      <c r="S919" s="180"/>
    </row>
    <row r="920" spans="1:19" ht="16.5" customHeight="1">
      <c r="A920" s="180"/>
      <c r="B920" s="180"/>
      <c r="C920" s="180"/>
      <c r="D920" s="180"/>
      <c r="E920" s="181"/>
      <c r="L920" s="180"/>
      <c r="M920" s="181"/>
      <c r="O920" s="180"/>
      <c r="P920" s="180"/>
      <c r="Q920" s="180"/>
      <c r="R920" s="180"/>
      <c r="S920" s="180"/>
    </row>
    <row r="921" spans="1:19" ht="16.5" customHeight="1">
      <c r="A921" s="180"/>
      <c r="B921" s="180"/>
      <c r="C921" s="180"/>
      <c r="D921" s="180"/>
      <c r="E921" s="181"/>
      <c r="L921" s="180"/>
      <c r="M921" s="181"/>
      <c r="O921" s="180"/>
      <c r="P921" s="180"/>
      <c r="Q921" s="180"/>
      <c r="R921" s="180"/>
      <c r="S921" s="180"/>
    </row>
    <row r="922" spans="1:19" ht="16.5" customHeight="1">
      <c r="A922" s="180"/>
      <c r="B922" s="180"/>
      <c r="C922" s="180"/>
      <c r="D922" s="180"/>
      <c r="E922" s="181"/>
      <c r="L922" s="180"/>
      <c r="M922" s="181"/>
      <c r="O922" s="180"/>
      <c r="P922" s="180"/>
      <c r="Q922" s="180"/>
      <c r="R922" s="180"/>
      <c r="S922" s="180"/>
    </row>
    <row r="923" spans="1:19" ht="16.5" customHeight="1">
      <c r="A923" s="180"/>
      <c r="B923" s="180"/>
      <c r="C923" s="180"/>
      <c r="D923" s="180"/>
      <c r="E923" s="181"/>
      <c r="L923" s="180"/>
      <c r="M923" s="181"/>
      <c r="O923" s="180"/>
      <c r="P923" s="180"/>
      <c r="Q923" s="180"/>
      <c r="R923" s="180"/>
      <c r="S923" s="180"/>
    </row>
    <row r="924" spans="1:19" ht="16.5" customHeight="1">
      <c r="A924" s="180"/>
      <c r="B924" s="180"/>
      <c r="C924" s="180"/>
      <c r="D924" s="180"/>
      <c r="E924" s="181"/>
      <c r="L924" s="180"/>
      <c r="M924" s="181"/>
      <c r="O924" s="180"/>
      <c r="P924" s="180"/>
      <c r="Q924" s="180"/>
      <c r="R924" s="180"/>
      <c r="S924" s="180"/>
    </row>
    <row r="925" spans="1:19" ht="16.5" customHeight="1">
      <c r="A925" s="180"/>
      <c r="B925" s="180"/>
      <c r="C925" s="180"/>
      <c r="D925" s="180"/>
      <c r="E925" s="181"/>
      <c r="L925" s="180"/>
      <c r="M925" s="181"/>
      <c r="O925" s="180"/>
      <c r="P925" s="180"/>
      <c r="Q925" s="180"/>
      <c r="R925" s="180"/>
      <c r="S925" s="180"/>
    </row>
    <row r="926" spans="1:19" ht="16.5" customHeight="1">
      <c r="A926" s="180"/>
      <c r="B926" s="180"/>
      <c r="C926" s="180"/>
      <c r="D926" s="180"/>
      <c r="E926" s="181"/>
      <c r="L926" s="180"/>
      <c r="M926" s="181"/>
      <c r="O926" s="180"/>
      <c r="P926" s="180"/>
      <c r="Q926" s="180"/>
      <c r="R926" s="180"/>
      <c r="S926" s="180"/>
    </row>
    <row r="927" spans="1:19" ht="16.5" customHeight="1">
      <c r="A927" s="180"/>
      <c r="B927" s="180"/>
      <c r="C927" s="180"/>
      <c r="D927" s="180"/>
      <c r="E927" s="181"/>
      <c r="L927" s="180"/>
      <c r="M927" s="181"/>
      <c r="O927" s="180"/>
      <c r="P927" s="180"/>
      <c r="Q927" s="180"/>
      <c r="R927" s="180"/>
      <c r="S927" s="180"/>
    </row>
    <row r="928" spans="1:19" ht="16.5" customHeight="1">
      <c r="A928" s="180"/>
      <c r="B928" s="180"/>
      <c r="C928" s="180"/>
      <c r="D928" s="180"/>
      <c r="E928" s="181"/>
      <c r="L928" s="180"/>
      <c r="M928" s="181"/>
      <c r="O928" s="180"/>
      <c r="P928" s="180"/>
      <c r="Q928" s="180"/>
      <c r="R928" s="180"/>
      <c r="S928" s="180"/>
    </row>
    <row r="929" spans="1:19" ht="16.5" customHeight="1">
      <c r="A929" s="180"/>
      <c r="B929" s="180"/>
      <c r="C929" s="180"/>
      <c r="D929" s="180"/>
      <c r="E929" s="181"/>
      <c r="L929" s="180"/>
      <c r="M929" s="181"/>
      <c r="O929" s="180"/>
      <c r="P929" s="180"/>
      <c r="Q929" s="180"/>
      <c r="R929" s="180"/>
      <c r="S929" s="180"/>
    </row>
    <row r="930" spans="1:19" ht="16.5" customHeight="1">
      <c r="A930" s="180"/>
      <c r="B930" s="180"/>
      <c r="C930" s="180"/>
      <c r="D930" s="180"/>
      <c r="E930" s="181"/>
      <c r="L930" s="180"/>
      <c r="M930" s="181"/>
      <c r="O930" s="180"/>
      <c r="P930" s="180"/>
      <c r="Q930" s="180"/>
      <c r="R930" s="180"/>
      <c r="S930" s="180"/>
    </row>
    <row r="931" spans="1:19" ht="16.5" customHeight="1">
      <c r="A931" s="180"/>
      <c r="B931" s="180"/>
      <c r="C931" s="180"/>
      <c r="D931" s="180"/>
      <c r="E931" s="181"/>
      <c r="L931" s="180"/>
      <c r="M931" s="181"/>
      <c r="O931" s="180"/>
      <c r="P931" s="180"/>
      <c r="Q931" s="180"/>
      <c r="R931" s="180"/>
      <c r="S931" s="180"/>
    </row>
    <row r="932" spans="1:19" ht="16.5" customHeight="1">
      <c r="A932" s="180"/>
      <c r="B932" s="180"/>
      <c r="C932" s="180"/>
      <c r="D932" s="180"/>
      <c r="E932" s="181"/>
      <c r="L932" s="180"/>
      <c r="M932" s="181"/>
      <c r="O932" s="180"/>
      <c r="P932" s="180"/>
      <c r="Q932" s="180"/>
      <c r="R932" s="180"/>
      <c r="S932" s="180"/>
    </row>
    <row r="933" spans="1:19" ht="16.5" customHeight="1">
      <c r="A933" s="180"/>
      <c r="B933" s="180"/>
      <c r="C933" s="180"/>
      <c r="D933" s="180"/>
      <c r="E933" s="181"/>
      <c r="L933" s="180"/>
      <c r="M933" s="181"/>
      <c r="O933" s="180"/>
      <c r="P933" s="180"/>
      <c r="Q933" s="180"/>
      <c r="R933" s="180"/>
      <c r="S933" s="180"/>
    </row>
    <row r="934" spans="1:19" ht="16.5" customHeight="1">
      <c r="A934" s="180"/>
      <c r="B934" s="180"/>
      <c r="C934" s="180"/>
      <c r="D934" s="180"/>
      <c r="E934" s="181"/>
      <c r="L934" s="180"/>
      <c r="M934" s="181"/>
      <c r="O934" s="180"/>
      <c r="P934" s="180"/>
      <c r="Q934" s="180"/>
      <c r="R934" s="180"/>
      <c r="S934" s="180"/>
    </row>
    <row r="935" spans="1:19" ht="16.5" customHeight="1">
      <c r="A935" s="180"/>
      <c r="B935" s="180"/>
      <c r="C935" s="180"/>
      <c r="D935" s="180"/>
      <c r="E935" s="181"/>
      <c r="L935" s="180"/>
      <c r="M935" s="181"/>
      <c r="O935" s="180"/>
      <c r="P935" s="180"/>
      <c r="Q935" s="180"/>
      <c r="R935" s="180"/>
      <c r="S935" s="180"/>
    </row>
    <row r="936" spans="1:19" ht="16.5" customHeight="1">
      <c r="A936" s="180"/>
      <c r="B936" s="180"/>
      <c r="C936" s="180"/>
      <c r="D936" s="180"/>
      <c r="E936" s="181"/>
      <c r="L936" s="180"/>
      <c r="M936" s="181"/>
      <c r="O936" s="180"/>
      <c r="P936" s="180"/>
      <c r="Q936" s="180"/>
      <c r="R936" s="180"/>
      <c r="S936" s="180"/>
    </row>
    <row r="937" spans="1:19" ht="16.5" customHeight="1">
      <c r="A937" s="180"/>
      <c r="B937" s="180"/>
      <c r="C937" s="180"/>
      <c r="D937" s="180"/>
      <c r="E937" s="181"/>
      <c r="L937" s="180"/>
      <c r="M937" s="181"/>
      <c r="O937" s="180"/>
      <c r="P937" s="180"/>
      <c r="Q937" s="180"/>
      <c r="R937" s="180"/>
      <c r="S937" s="180"/>
    </row>
    <row r="938" spans="1:19" ht="16.5" customHeight="1">
      <c r="A938" s="180"/>
      <c r="B938" s="180"/>
      <c r="C938" s="180"/>
      <c r="D938" s="180"/>
      <c r="E938" s="181"/>
      <c r="L938" s="180"/>
      <c r="M938" s="181"/>
      <c r="O938" s="180"/>
      <c r="P938" s="180"/>
      <c r="Q938" s="180"/>
      <c r="R938" s="180"/>
      <c r="S938" s="180"/>
    </row>
    <row r="939" spans="1:19" ht="16.5" customHeight="1">
      <c r="A939" s="180"/>
      <c r="B939" s="180"/>
      <c r="C939" s="180"/>
      <c r="D939" s="180"/>
      <c r="E939" s="181"/>
      <c r="L939" s="180"/>
      <c r="M939" s="181"/>
      <c r="O939" s="180"/>
      <c r="P939" s="180"/>
      <c r="Q939" s="180"/>
      <c r="R939" s="180"/>
      <c r="S939" s="180"/>
    </row>
    <row r="940" spans="1:19" ht="16.5" customHeight="1">
      <c r="A940" s="180"/>
      <c r="B940" s="180"/>
      <c r="C940" s="180"/>
      <c r="D940" s="180"/>
      <c r="E940" s="181"/>
      <c r="L940" s="180"/>
      <c r="M940" s="181"/>
      <c r="O940" s="180"/>
      <c r="P940" s="180"/>
      <c r="Q940" s="180"/>
      <c r="R940" s="180"/>
      <c r="S940" s="180"/>
    </row>
    <row r="941" spans="1:19" ht="16.5" customHeight="1">
      <c r="A941" s="180"/>
      <c r="B941" s="180"/>
      <c r="C941" s="180"/>
      <c r="D941" s="180"/>
      <c r="E941" s="181"/>
      <c r="L941" s="180"/>
      <c r="M941" s="181"/>
      <c r="O941" s="180"/>
      <c r="P941" s="180"/>
      <c r="Q941" s="180"/>
      <c r="R941" s="180"/>
      <c r="S941" s="180"/>
    </row>
    <row r="942" spans="1:19" ht="16.5" customHeight="1">
      <c r="A942" s="180"/>
      <c r="B942" s="180"/>
      <c r="C942" s="180"/>
      <c r="D942" s="180"/>
      <c r="E942" s="181"/>
      <c r="L942" s="180"/>
      <c r="M942" s="181"/>
      <c r="O942" s="180"/>
      <c r="P942" s="180"/>
      <c r="Q942" s="180"/>
      <c r="R942" s="180"/>
      <c r="S942" s="180"/>
    </row>
    <row r="943" spans="1:19" ht="16.5" customHeight="1">
      <c r="A943" s="180"/>
      <c r="B943" s="180"/>
      <c r="C943" s="180"/>
      <c r="D943" s="180"/>
      <c r="E943" s="181"/>
      <c r="L943" s="180"/>
      <c r="M943" s="181"/>
      <c r="O943" s="180"/>
      <c r="P943" s="180"/>
      <c r="Q943" s="180"/>
      <c r="R943" s="180"/>
      <c r="S943" s="180"/>
    </row>
    <row r="944" spans="1:19" ht="16.5" customHeight="1">
      <c r="A944" s="180"/>
      <c r="B944" s="180"/>
      <c r="C944" s="180"/>
      <c r="D944" s="180"/>
      <c r="E944" s="181"/>
      <c r="L944" s="180"/>
      <c r="M944" s="181"/>
      <c r="O944" s="180"/>
      <c r="P944" s="180"/>
      <c r="Q944" s="180"/>
      <c r="R944" s="180"/>
      <c r="S944" s="180"/>
    </row>
    <row r="945" spans="1:19" ht="16.5" customHeight="1">
      <c r="A945" s="180"/>
      <c r="B945" s="180"/>
      <c r="C945" s="180"/>
      <c r="D945" s="180"/>
      <c r="E945" s="181"/>
      <c r="L945" s="180"/>
      <c r="M945" s="181"/>
      <c r="O945" s="180"/>
      <c r="P945" s="180"/>
      <c r="Q945" s="180"/>
      <c r="R945" s="180"/>
      <c r="S945" s="180"/>
    </row>
    <row r="946" spans="1:19" ht="16.5" customHeight="1">
      <c r="A946" s="180"/>
      <c r="B946" s="180"/>
      <c r="C946" s="180"/>
      <c r="D946" s="180"/>
      <c r="E946" s="181"/>
      <c r="L946" s="180"/>
      <c r="M946" s="181"/>
      <c r="O946" s="180"/>
      <c r="P946" s="180"/>
      <c r="Q946" s="180"/>
      <c r="R946" s="180"/>
      <c r="S946" s="180"/>
    </row>
    <row r="947" spans="1:19" ht="16.5" customHeight="1">
      <c r="A947" s="180"/>
      <c r="B947" s="180"/>
      <c r="C947" s="180"/>
      <c r="D947" s="180"/>
      <c r="E947" s="181"/>
      <c r="L947" s="180"/>
      <c r="M947" s="181"/>
      <c r="O947" s="180"/>
      <c r="P947" s="180"/>
      <c r="Q947" s="180"/>
      <c r="R947" s="180"/>
      <c r="S947" s="180"/>
    </row>
    <row r="948" spans="1:19" ht="16.5" customHeight="1">
      <c r="A948" s="180"/>
      <c r="B948" s="180"/>
      <c r="C948" s="180"/>
      <c r="D948" s="180"/>
      <c r="E948" s="181"/>
      <c r="L948" s="180"/>
      <c r="M948" s="181"/>
      <c r="O948" s="180"/>
      <c r="P948" s="180"/>
      <c r="Q948" s="180"/>
      <c r="R948" s="180"/>
      <c r="S948" s="180"/>
    </row>
    <row r="949" spans="1:19" ht="16.5" customHeight="1">
      <c r="A949" s="180"/>
      <c r="B949" s="180"/>
      <c r="C949" s="180"/>
      <c r="D949" s="180"/>
      <c r="E949" s="181"/>
      <c r="L949" s="180"/>
      <c r="M949" s="181"/>
      <c r="O949" s="180"/>
      <c r="P949" s="180"/>
      <c r="Q949" s="180"/>
      <c r="R949" s="180"/>
      <c r="S949" s="180"/>
    </row>
    <row r="950" spans="1:19" ht="16.5" customHeight="1">
      <c r="A950" s="180"/>
      <c r="B950" s="180"/>
      <c r="C950" s="180"/>
      <c r="D950" s="180"/>
      <c r="E950" s="181"/>
      <c r="L950" s="180"/>
      <c r="M950" s="181"/>
      <c r="O950" s="180"/>
      <c r="P950" s="180"/>
      <c r="Q950" s="180"/>
      <c r="R950" s="180"/>
      <c r="S950" s="180"/>
    </row>
    <row r="951" spans="1:19" ht="16.5" customHeight="1">
      <c r="A951" s="180"/>
      <c r="B951" s="180"/>
      <c r="C951" s="180"/>
      <c r="D951" s="180"/>
      <c r="E951" s="181"/>
      <c r="L951" s="180"/>
      <c r="M951" s="181"/>
      <c r="O951" s="180"/>
      <c r="P951" s="180"/>
      <c r="Q951" s="180"/>
      <c r="R951" s="180"/>
      <c r="S951" s="180"/>
    </row>
    <row r="952" spans="1:19" ht="16.5" customHeight="1">
      <c r="A952" s="180"/>
      <c r="B952" s="180"/>
      <c r="C952" s="180"/>
      <c r="D952" s="180"/>
      <c r="E952" s="181"/>
      <c r="L952" s="180"/>
      <c r="M952" s="181"/>
      <c r="O952" s="180"/>
      <c r="P952" s="180"/>
      <c r="Q952" s="180"/>
      <c r="R952" s="180"/>
      <c r="S952" s="180"/>
    </row>
    <row r="953" spans="1:19" ht="16.5" customHeight="1">
      <c r="A953" s="180"/>
      <c r="B953" s="180"/>
      <c r="C953" s="180"/>
      <c r="D953" s="180"/>
      <c r="E953" s="181"/>
      <c r="L953" s="180"/>
      <c r="M953" s="181"/>
      <c r="O953" s="180"/>
      <c r="P953" s="180"/>
      <c r="Q953" s="180"/>
      <c r="R953" s="180"/>
      <c r="S953" s="180"/>
    </row>
    <row r="954" spans="1:19" ht="16.5" customHeight="1">
      <c r="A954" s="180"/>
      <c r="B954" s="180"/>
      <c r="C954" s="180"/>
      <c r="D954" s="180"/>
      <c r="E954" s="181"/>
      <c r="L954" s="180"/>
      <c r="M954" s="181"/>
      <c r="O954" s="180"/>
      <c r="P954" s="180"/>
      <c r="Q954" s="180"/>
      <c r="R954" s="180"/>
      <c r="S954" s="180"/>
    </row>
    <row r="955" spans="1:19" ht="16.5" customHeight="1">
      <c r="A955" s="180"/>
      <c r="B955" s="180"/>
      <c r="C955" s="180"/>
      <c r="D955" s="180"/>
      <c r="E955" s="181"/>
      <c r="L955" s="180"/>
      <c r="M955" s="181"/>
      <c r="O955" s="180"/>
      <c r="P955" s="180"/>
      <c r="Q955" s="180"/>
      <c r="R955" s="180"/>
      <c r="S955" s="180"/>
    </row>
    <row r="956" spans="1:19" ht="16.5" customHeight="1">
      <c r="A956" s="180"/>
      <c r="B956" s="180"/>
      <c r="C956" s="180"/>
      <c r="D956" s="180"/>
      <c r="E956" s="181"/>
      <c r="L956" s="180"/>
      <c r="M956" s="181"/>
      <c r="O956" s="180"/>
      <c r="P956" s="180"/>
      <c r="Q956" s="180"/>
      <c r="R956" s="180"/>
      <c r="S956" s="180"/>
    </row>
    <row r="957" spans="1:19" ht="16.5" customHeight="1">
      <c r="A957" s="180"/>
      <c r="B957" s="180"/>
      <c r="C957" s="180"/>
      <c r="D957" s="180"/>
      <c r="E957" s="181"/>
      <c r="L957" s="180"/>
      <c r="M957" s="181"/>
      <c r="O957" s="180"/>
      <c r="P957" s="180"/>
      <c r="Q957" s="180"/>
      <c r="R957" s="180"/>
      <c r="S957" s="180"/>
    </row>
    <row r="958" spans="1:19" ht="16.5" customHeight="1">
      <c r="A958" s="180"/>
      <c r="B958" s="180"/>
      <c r="C958" s="180"/>
      <c r="D958" s="180"/>
      <c r="E958" s="181"/>
      <c r="L958" s="180"/>
      <c r="M958" s="181"/>
      <c r="O958" s="180"/>
      <c r="P958" s="180"/>
      <c r="Q958" s="180"/>
      <c r="R958" s="180"/>
      <c r="S958" s="180"/>
    </row>
    <row r="959" spans="1:19" ht="16.5" customHeight="1">
      <c r="A959" s="180"/>
      <c r="B959" s="180"/>
      <c r="C959" s="180"/>
      <c r="D959" s="180"/>
      <c r="E959" s="181"/>
      <c r="L959" s="180"/>
      <c r="M959" s="181"/>
      <c r="O959" s="180"/>
      <c r="P959" s="180"/>
      <c r="Q959" s="180"/>
      <c r="R959" s="180"/>
      <c r="S959" s="180"/>
    </row>
    <row r="960" spans="1:19" ht="16.5" customHeight="1">
      <c r="A960" s="180"/>
      <c r="B960" s="180"/>
      <c r="C960" s="180"/>
      <c r="D960" s="180"/>
      <c r="E960" s="181"/>
      <c r="L960" s="180"/>
      <c r="M960" s="181"/>
      <c r="O960" s="180"/>
      <c r="P960" s="180"/>
      <c r="Q960" s="180"/>
      <c r="R960" s="180"/>
      <c r="S960" s="180"/>
    </row>
    <row r="961" spans="1:19" ht="16.5" customHeight="1">
      <c r="A961" s="180"/>
      <c r="B961" s="180"/>
      <c r="C961" s="180"/>
      <c r="D961" s="180"/>
      <c r="E961" s="181"/>
      <c r="L961" s="180"/>
      <c r="M961" s="181"/>
      <c r="O961" s="180"/>
      <c r="P961" s="180"/>
      <c r="Q961" s="180"/>
      <c r="R961" s="180"/>
      <c r="S961" s="180"/>
    </row>
    <row r="962" spans="1:19" ht="16.5" customHeight="1">
      <c r="A962" s="180"/>
      <c r="B962" s="180"/>
      <c r="C962" s="180"/>
      <c r="D962" s="180"/>
      <c r="E962" s="181"/>
      <c r="L962" s="180"/>
      <c r="M962" s="181"/>
      <c r="O962" s="180"/>
      <c r="P962" s="180"/>
      <c r="Q962" s="180"/>
      <c r="R962" s="180"/>
      <c r="S962" s="180"/>
    </row>
    <row r="963" spans="1:19" ht="16.5" customHeight="1">
      <c r="A963" s="180"/>
      <c r="B963" s="180"/>
      <c r="C963" s="180"/>
      <c r="D963" s="180"/>
      <c r="E963" s="181"/>
      <c r="L963" s="180"/>
      <c r="M963" s="181"/>
      <c r="O963" s="180"/>
      <c r="P963" s="180"/>
      <c r="Q963" s="180"/>
      <c r="R963" s="180"/>
      <c r="S963" s="180"/>
    </row>
    <row r="964" spans="1:19" ht="16.5" customHeight="1">
      <c r="A964" s="180"/>
      <c r="B964" s="180"/>
      <c r="C964" s="180"/>
      <c r="D964" s="180"/>
      <c r="E964" s="181"/>
      <c r="L964" s="180"/>
      <c r="M964" s="181"/>
      <c r="O964" s="180"/>
      <c r="P964" s="180"/>
      <c r="Q964" s="180"/>
      <c r="R964" s="180"/>
      <c r="S964" s="180"/>
    </row>
    <row r="965" spans="1:19" ht="16.5" customHeight="1">
      <c r="A965" s="180"/>
      <c r="B965" s="180"/>
      <c r="C965" s="180"/>
      <c r="D965" s="180"/>
      <c r="E965" s="181"/>
      <c r="L965" s="180"/>
      <c r="M965" s="181"/>
      <c r="O965" s="180"/>
      <c r="P965" s="180"/>
      <c r="Q965" s="180"/>
      <c r="R965" s="180"/>
      <c r="S965" s="180"/>
    </row>
    <row r="966" spans="1:19" ht="16.5" customHeight="1">
      <c r="A966" s="180"/>
      <c r="B966" s="180"/>
      <c r="C966" s="180"/>
      <c r="D966" s="180"/>
      <c r="E966" s="181"/>
      <c r="L966" s="180"/>
      <c r="M966" s="181"/>
      <c r="O966" s="180"/>
      <c r="P966" s="180"/>
      <c r="Q966" s="180"/>
      <c r="R966" s="180"/>
      <c r="S966" s="180"/>
    </row>
    <row r="967" spans="1:19" ht="16.5" customHeight="1">
      <c r="A967" s="180"/>
      <c r="B967" s="180"/>
      <c r="C967" s="180"/>
      <c r="D967" s="180"/>
      <c r="E967" s="181"/>
      <c r="L967" s="180"/>
      <c r="M967" s="181"/>
      <c r="O967" s="180"/>
      <c r="P967" s="180"/>
      <c r="Q967" s="180"/>
      <c r="R967" s="180"/>
      <c r="S967" s="180"/>
    </row>
    <row r="968" spans="1:19" ht="16.5" customHeight="1">
      <c r="A968" s="180"/>
      <c r="B968" s="180"/>
      <c r="C968" s="180"/>
      <c r="D968" s="180"/>
      <c r="E968" s="181"/>
      <c r="L968" s="180"/>
      <c r="M968" s="181"/>
      <c r="O968" s="180"/>
      <c r="P968" s="180"/>
      <c r="Q968" s="180"/>
      <c r="R968" s="180"/>
      <c r="S968" s="180"/>
    </row>
    <row r="969" spans="1:19" ht="16.5" customHeight="1">
      <c r="A969" s="180"/>
      <c r="B969" s="180"/>
      <c r="C969" s="180"/>
      <c r="D969" s="180"/>
      <c r="E969" s="181"/>
      <c r="L969" s="180"/>
      <c r="M969" s="181"/>
      <c r="O969" s="180"/>
      <c r="P969" s="180"/>
      <c r="Q969" s="180"/>
      <c r="R969" s="180"/>
      <c r="S969" s="180"/>
    </row>
    <row r="970" spans="1:19" ht="16.5" customHeight="1">
      <c r="A970" s="180"/>
      <c r="B970" s="180"/>
      <c r="C970" s="180"/>
      <c r="D970" s="180"/>
      <c r="E970" s="181"/>
      <c r="L970" s="180"/>
      <c r="M970" s="181"/>
      <c r="O970" s="180"/>
      <c r="P970" s="180"/>
      <c r="Q970" s="180"/>
      <c r="R970" s="180"/>
      <c r="S970" s="180"/>
    </row>
    <row r="971" spans="1:19" ht="16.5" customHeight="1">
      <c r="A971" s="180"/>
      <c r="B971" s="180"/>
      <c r="C971" s="180"/>
      <c r="D971" s="180"/>
      <c r="E971" s="181"/>
      <c r="L971" s="180"/>
      <c r="M971" s="181"/>
      <c r="O971" s="180"/>
      <c r="P971" s="180"/>
      <c r="Q971" s="180"/>
      <c r="R971" s="180"/>
      <c r="S971" s="180"/>
    </row>
    <row r="972" spans="1:19" ht="16.5" customHeight="1">
      <c r="A972" s="180"/>
      <c r="B972" s="180"/>
      <c r="C972" s="180"/>
      <c r="D972" s="180"/>
      <c r="E972" s="181"/>
      <c r="L972" s="180"/>
      <c r="M972" s="181"/>
      <c r="O972" s="180"/>
      <c r="P972" s="180"/>
      <c r="Q972" s="180"/>
      <c r="R972" s="180"/>
      <c r="S972" s="180"/>
    </row>
    <row r="973" spans="1:19" ht="16.5" customHeight="1">
      <c r="A973" s="180"/>
      <c r="B973" s="180"/>
      <c r="C973" s="180"/>
      <c r="D973" s="180"/>
      <c r="E973" s="181"/>
      <c r="L973" s="180"/>
      <c r="M973" s="181"/>
      <c r="O973" s="180"/>
      <c r="P973" s="180"/>
      <c r="Q973" s="180"/>
      <c r="R973" s="180"/>
      <c r="S973" s="180"/>
    </row>
    <row r="974" spans="1:19" ht="16.5" customHeight="1">
      <c r="A974" s="180"/>
      <c r="B974" s="180"/>
      <c r="C974" s="180"/>
      <c r="D974" s="180"/>
      <c r="E974" s="181"/>
      <c r="L974" s="180"/>
      <c r="M974" s="181"/>
      <c r="O974" s="180"/>
      <c r="P974" s="180"/>
      <c r="Q974" s="180"/>
      <c r="R974" s="180"/>
      <c r="S974" s="180"/>
    </row>
    <row r="975" spans="1:19" ht="16.5" customHeight="1">
      <c r="A975" s="180"/>
      <c r="B975" s="180"/>
      <c r="C975" s="180"/>
      <c r="D975" s="180"/>
      <c r="E975" s="181"/>
      <c r="L975" s="180"/>
      <c r="M975" s="181"/>
      <c r="O975" s="180"/>
      <c r="P975" s="180"/>
      <c r="Q975" s="180"/>
      <c r="R975" s="180"/>
      <c r="S975" s="180"/>
    </row>
    <row r="976" spans="1:19" ht="16.5" customHeight="1">
      <c r="A976" s="180"/>
      <c r="B976" s="180"/>
      <c r="C976" s="180"/>
      <c r="D976" s="180"/>
      <c r="E976" s="181"/>
      <c r="L976" s="180"/>
      <c r="M976" s="181"/>
      <c r="O976" s="180"/>
      <c r="P976" s="180"/>
      <c r="Q976" s="180"/>
      <c r="R976" s="180"/>
      <c r="S976" s="180"/>
    </row>
    <row r="977" spans="1:19" ht="16.5" customHeight="1">
      <c r="A977" s="180"/>
      <c r="B977" s="180"/>
      <c r="C977" s="180"/>
      <c r="D977" s="180"/>
      <c r="E977" s="181"/>
      <c r="L977" s="180"/>
      <c r="M977" s="181"/>
      <c r="O977" s="180"/>
      <c r="P977" s="180"/>
      <c r="Q977" s="180"/>
      <c r="R977" s="180"/>
      <c r="S977" s="180"/>
    </row>
    <row r="978" spans="1:19" ht="16.5" customHeight="1">
      <c r="A978" s="180"/>
      <c r="B978" s="180"/>
      <c r="C978" s="180"/>
      <c r="D978" s="180"/>
      <c r="E978" s="181"/>
      <c r="L978" s="180"/>
      <c r="M978" s="181"/>
      <c r="O978" s="180"/>
      <c r="P978" s="180"/>
      <c r="Q978" s="180"/>
      <c r="R978" s="180"/>
      <c r="S978" s="180"/>
    </row>
    <row r="979" spans="1:19" ht="16.5" customHeight="1">
      <c r="A979" s="180"/>
      <c r="B979" s="180"/>
      <c r="C979" s="180"/>
      <c r="D979" s="180"/>
      <c r="E979" s="181"/>
      <c r="L979" s="180"/>
      <c r="M979" s="181"/>
      <c r="O979" s="180"/>
      <c r="P979" s="180"/>
      <c r="Q979" s="180"/>
      <c r="R979" s="180"/>
      <c r="S979" s="180"/>
    </row>
    <row r="980" spans="1:19" ht="16.5" customHeight="1">
      <c r="A980" s="180"/>
      <c r="B980" s="180"/>
      <c r="C980" s="180"/>
      <c r="D980" s="180"/>
      <c r="E980" s="181"/>
      <c r="L980" s="180"/>
      <c r="M980" s="181"/>
      <c r="O980" s="180"/>
      <c r="P980" s="180"/>
      <c r="Q980" s="180"/>
      <c r="R980" s="180"/>
      <c r="S980" s="180"/>
    </row>
    <row r="981" spans="1:19" ht="16.5" customHeight="1">
      <c r="A981" s="180"/>
      <c r="B981" s="180"/>
      <c r="C981" s="180"/>
      <c r="D981" s="180"/>
      <c r="E981" s="181"/>
      <c r="L981" s="180"/>
      <c r="M981" s="181"/>
      <c r="O981" s="180"/>
      <c r="P981" s="180"/>
      <c r="Q981" s="180"/>
      <c r="R981" s="180"/>
      <c r="S981" s="180"/>
    </row>
    <row r="982" spans="1:19" ht="16.5" customHeight="1">
      <c r="A982" s="180"/>
      <c r="B982" s="180"/>
      <c r="C982" s="180"/>
      <c r="D982" s="180"/>
      <c r="E982" s="181"/>
      <c r="L982" s="180"/>
      <c r="M982" s="181"/>
      <c r="O982" s="180"/>
      <c r="P982" s="180"/>
      <c r="Q982" s="180"/>
      <c r="R982" s="180"/>
      <c r="S982" s="180"/>
    </row>
    <row r="983" spans="1:19" ht="16.5" customHeight="1">
      <c r="A983" s="180"/>
      <c r="B983" s="180"/>
      <c r="C983" s="180"/>
      <c r="D983" s="180"/>
      <c r="E983" s="181"/>
      <c r="L983" s="180"/>
      <c r="M983" s="181"/>
      <c r="O983" s="180"/>
      <c r="P983" s="180"/>
      <c r="Q983" s="180"/>
      <c r="R983" s="180"/>
      <c r="S983" s="180"/>
    </row>
    <row r="984" spans="1:19" ht="16.5" customHeight="1">
      <c r="A984" s="180"/>
      <c r="B984" s="180"/>
      <c r="C984" s="180"/>
      <c r="D984" s="180"/>
      <c r="E984" s="181"/>
      <c r="L984" s="180"/>
      <c r="M984" s="181"/>
      <c r="O984" s="180"/>
      <c r="P984" s="180"/>
      <c r="Q984" s="180"/>
      <c r="R984" s="180"/>
      <c r="S984" s="180"/>
    </row>
    <row r="985" spans="1:19" ht="16.5" customHeight="1">
      <c r="A985" s="180"/>
      <c r="B985" s="180"/>
      <c r="C985" s="180"/>
      <c r="D985" s="180"/>
      <c r="E985" s="181"/>
      <c r="L985" s="180"/>
      <c r="M985" s="181"/>
      <c r="O985" s="180"/>
      <c r="P985" s="180"/>
      <c r="Q985" s="180"/>
      <c r="R985" s="180"/>
      <c r="S985" s="180"/>
    </row>
    <row r="986" spans="1:19" ht="16.5" customHeight="1">
      <c r="A986" s="180"/>
      <c r="B986" s="180"/>
      <c r="C986" s="180"/>
      <c r="D986" s="180"/>
      <c r="E986" s="181"/>
      <c r="L986" s="180"/>
      <c r="M986" s="181"/>
      <c r="O986" s="180"/>
      <c r="P986" s="180"/>
      <c r="Q986" s="180"/>
      <c r="R986" s="180"/>
      <c r="S986" s="180"/>
    </row>
    <row r="987" spans="1:19" ht="16.5" customHeight="1">
      <c r="A987" s="180"/>
      <c r="B987" s="180"/>
      <c r="C987" s="180"/>
      <c r="D987" s="180"/>
      <c r="E987" s="181"/>
      <c r="L987" s="180"/>
      <c r="M987" s="181"/>
      <c r="O987" s="180"/>
      <c r="P987" s="180"/>
      <c r="Q987" s="180"/>
      <c r="R987" s="180"/>
      <c r="S987" s="180"/>
    </row>
    <row r="988" spans="1:19" ht="16.5" customHeight="1">
      <c r="A988" s="180"/>
      <c r="B988" s="180"/>
      <c r="C988" s="180"/>
      <c r="D988" s="180"/>
      <c r="E988" s="181"/>
      <c r="L988" s="180"/>
      <c r="M988" s="181"/>
      <c r="O988" s="180"/>
      <c r="P988" s="180"/>
      <c r="Q988" s="180"/>
      <c r="R988" s="180"/>
      <c r="S988" s="180"/>
    </row>
    <row r="989" spans="1:19" ht="16.5" customHeight="1">
      <c r="A989" s="180"/>
      <c r="B989" s="180"/>
      <c r="C989" s="180"/>
      <c r="D989" s="180"/>
      <c r="E989" s="181"/>
      <c r="L989" s="180"/>
      <c r="M989" s="181"/>
      <c r="O989" s="180"/>
      <c r="P989" s="180"/>
      <c r="Q989" s="180"/>
      <c r="R989" s="180"/>
      <c r="S989" s="180"/>
    </row>
    <row r="990" spans="1:19" ht="16.5" customHeight="1">
      <c r="A990" s="180"/>
      <c r="B990" s="180"/>
      <c r="C990" s="180"/>
      <c r="D990" s="180"/>
      <c r="E990" s="181"/>
      <c r="L990" s="180"/>
      <c r="M990" s="181"/>
      <c r="O990" s="180"/>
      <c r="P990" s="180"/>
      <c r="Q990" s="180"/>
      <c r="R990" s="180"/>
      <c r="S990" s="180"/>
    </row>
    <row r="991" spans="1:19" ht="16.5" customHeight="1">
      <c r="A991" s="180"/>
      <c r="B991" s="180"/>
      <c r="C991" s="180"/>
      <c r="D991" s="180"/>
      <c r="E991" s="181"/>
      <c r="L991" s="180"/>
      <c r="M991" s="181"/>
      <c r="O991" s="180"/>
      <c r="P991" s="180"/>
      <c r="Q991" s="180"/>
      <c r="R991" s="180"/>
      <c r="S991" s="180"/>
    </row>
    <row r="992" spans="1:19" ht="16.5" customHeight="1">
      <c r="A992" s="180"/>
      <c r="B992" s="180"/>
      <c r="C992" s="180"/>
      <c r="D992" s="180"/>
      <c r="E992" s="181"/>
      <c r="L992" s="180"/>
      <c r="M992" s="181"/>
      <c r="O992" s="180"/>
      <c r="P992" s="180"/>
      <c r="Q992" s="180"/>
      <c r="R992" s="180"/>
      <c r="S992" s="180"/>
    </row>
    <row r="993" spans="1:19" ht="16.5" customHeight="1">
      <c r="A993" s="180"/>
      <c r="B993" s="180"/>
      <c r="C993" s="180"/>
      <c r="D993" s="180"/>
      <c r="E993" s="181"/>
      <c r="L993" s="180"/>
      <c r="M993" s="181"/>
      <c r="O993" s="180"/>
      <c r="P993" s="180"/>
      <c r="Q993" s="180"/>
      <c r="R993" s="180"/>
      <c r="S993" s="180"/>
    </row>
    <row r="994" spans="1:19" ht="16.5" customHeight="1">
      <c r="A994" s="180"/>
      <c r="B994" s="180"/>
      <c r="C994" s="180"/>
      <c r="D994" s="180"/>
      <c r="E994" s="181"/>
      <c r="L994" s="180"/>
      <c r="M994" s="181"/>
      <c r="O994" s="180"/>
      <c r="P994" s="180"/>
      <c r="Q994" s="180"/>
      <c r="R994" s="180"/>
      <c r="S994" s="180"/>
    </row>
    <row r="995" spans="1:19" ht="16.5" customHeight="1">
      <c r="A995" s="180"/>
      <c r="B995" s="180"/>
      <c r="C995" s="180"/>
      <c r="D995" s="180"/>
      <c r="E995" s="181"/>
      <c r="L995" s="180"/>
      <c r="M995" s="181"/>
      <c r="O995" s="180"/>
      <c r="P995" s="180"/>
      <c r="Q995" s="180"/>
      <c r="R995" s="180"/>
      <c r="S995" s="180"/>
    </row>
    <row r="996" spans="1:19" ht="16.5" customHeight="1">
      <c r="A996" s="180"/>
      <c r="B996" s="180"/>
      <c r="C996" s="180"/>
      <c r="D996" s="180"/>
      <c r="E996" s="181"/>
      <c r="L996" s="180"/>
      <c r="M996" s="181"/>
      <c r="O996" s="180"/>
      <c r="P996" s="180"/>
      <c r="Q996" s="180"/>
      <c r="R996" s="180"/>
      <c r="S996" s="180"/>
    </row>
    <row r="997" spans="1:19" ht="16.5" customHeight="1">
      <c r="A997" s="180"/>
      <c r="B997" s="180"/>
      <c r="C997" s="180"/>
      <c r="D997" s="180"/>
      <c r="E997" s="181"/>
      <c r="L997" s="180"/>
      <c r="M997" s="181"/>
      <c r="O997" s="180"/>
      <c r="P997" s="180"/>
      <c r="Q997" s="180"/>
      <c r="R997" s="180"/>
      <c r="S997" s="180"/>
    </row>
    <row r="998" spans="1:19" ht="16.5" customHeight="1">
      <c r="A998" s="180"/>
      <c r="B998" s="180"/>
      <c r="C998" s="180"/>
      <c r="D998" s="180"/>
      <c r="E998" s="181"/>
      <c r="L998" s="180"/>
      <c r="M998" s="181"/>
      <c r="O998" s="180"/>
      <c r="P998" s="180"/>
      <c r="Q998" s="180"/>
      <c r="R998" s="180"/>
      <c r="S998" s="180"/>
    </row>
    <row r="999" spans="1:19" ht="16.5" customHeight="1">
      <c r="A999" s="180"/>
      <c r="B999" s="180"/>
      <c r="C999" s="180"/>
      <c r="D999" s="180"/>
      <c r="E999" s="181"/>
      <c r="L999" s="180"/>
      <c r="M999" s="181"/>
      <c r="O999" s="180"/>
      <c r="P999" s="180"/>
      <c r="Q999" s="180"/>
      <c r="R999" s="180"/>
      <c r="S999" s="180"/>
    </row>
    <row r="1000" spans="1:19" ht="16.5" customHeight="1">
      <c r="A1000" s="180"/>
      <c r="B1000" s="180"/>
      <c r="C1000" s="180"/>
      <c r="D1000" s="180"/>
      <c r="E1000" s="181"/>
      <c r="L1000" s="180"/>
      <c r="M1000" s="181"/>
      <c r="O1000" s="180"/>
      <c r="P1000" s="180"/>
      <c r="Q1000" s="180"/>
      <c r="R1000" s="180"/>
      <c r="S1000" s="180"/>
    </row>
  </sheetData>
  <autoFilter ref="A2:S65"/>
  <mergeCells count="93">
    <mergeCell ref="F62:F65"/>
    <mergeCell ref="L62:L65"/>
    <mergeCell ref="E64:E65"/>
    <mergeCell ref="A58:A61"/>
    <mergeCell ref="B58:B61"/>
    <mergeCell ref="C58:C61"/>
    <mergeCell ref="D58:D61"/>
    <mergeCell ref="E58:E61"/>
    <mergeCell ref="F58:F61"/>
    <mergeCell ref="L58:L61"/>
    <mergeCell ref="A62:A65"/>
    <mergeCell ref="B62:B65"/>
    <mergeCell ref="C62:C65"/>
    <mergeCell ref="D62:D65"/>
    <mergeCell ref="E62:E63"/>
    <mergeCell ref="E40:E42"/>
    <mergeCell ref="F40:F42"/>
    <mergeCell ref="L40:L42"/>
    <mergeCell ref="A22:A27"/>
    <mergeCell ref="A33:A34"/>
    <mergeCell ref="B33:B34"/>
    <mergeCell ref="C33:C34"/>
    <mergeCell ref="D33:D34"/>
    <mergeCell ref="A40:A42"/>
    <mergeCell ref="B40:B42"/>
    <mergeCell ref="B22:B27"/>
    <mergeCell ref="F22:F27"/>
    <mergeCell ref="L22:L27"/>
    <mergeCell ref="L33:L34"/>
    <mergeCell ref="C18:C21"/>
    <mergeCell ref="D18:D21"/>
    <mergeCell ref="D22:D27"/>
    <mergeCell ref="C40:C42"/>
    <mergeCell ref="D40:D42"/>
    <mergeCell ref="C22:C27"/>
    <mergeCell ref="F5:F6"/>
    <mergeCell ref="F8:F10"/>
    <mergeCell ref="F18:F21"/>
    <mergeCell ref="L18:L21"/>
    <mergeCell ref="A5:A6"/>
    <mergeCell ref="B5:B6"/>
    <mergeCell ref="C5:C6"/>
    <mergeCell ref="D5:D6"/>
    <mergeCell ref="L5:L6"/>
    <mergeCell ref="A8:A10"/>
    <mergeCell ref="D8:D10"/>
    <mergeCell ref="L8:L10"/>
    <mergeCell ref="B8:B10"/>
    <mergeCell ref="C8:C10"/>
    <mergeCell ref="A18:A21"/>
    <mergeCell ref="B18:B21"/>
    <mergeCell ref="F54:F55"/>
    <mergeCell ref="L54:L55"/>
    <mergeCell ref="A56:A57"/>
    <mergeCell ref="B56:B57"/>
    <mergeCell ref="C56:C57"/>
    <mergeCell ref="D56:D57"/>
    <mergeCell ref="E56:E57"/>
    <mergeCell ref="F56:F57"/>
    <mergeCell ref="L56:L57"/>
    <mergeCell ref="A54:A55"/>
    <mergeCell ref="B54:B55"/>
    <mergeCell ref="C54:C55"/>
    <mergeCell ref="D54:D55"/>
    <mergeCell ref="E54:E55"/>
    <mergeCell ref="F49:F50"/>
    <mergeCell ref="L49:L50"/>
    <mergeCell ref="A52:A53"/>
    <mergeCell ref="B52:B53"/>
    <mergeCell ref="C52:C53"/>
    <mergeCell ref="D52:D53"/>
    <mergeCell ref="E52:E53"/>
    <mergeCell ref="F52:F53"/>
    <mergeCell ref="L52:L53"/>
    <mergeCell ref="A49:A50"/>
    <mergeCell ref="B49:B50"/>
    <mergeCell ref="C49:C50"/>
    <mergeCell ref="D49:D50"/>
    <mergeCell ref="E49:E50"/>
    <mergeCell ref="F43:F45"/>
    <mergeCell ref="L43:L45"/>
    <mergeCell ref="A47:A48"/>
    <mergeCell ref="B47:B48"/>
    <mergeCell ref="C47:C48"/>
    <mergeCell ref="D47:D48"/>
    <mergeCell ref="E47:E48"/>
    <mergeCell ref="F47:F48"/>
    <mergeCell ref="L47:L48"/>
    <mergeCell ref="A43:A45"/>
    <mergeCell ref="B43:B45"/>
    <mergeCell ref="C43:C45"/>
    <mergeCell ref="D43:D45"/>
    <mergeCell ref="E43:E45"/>
  </mergeCells>
  <conditionalFormatting sqref="I3:I6 I8:I10">
    <cfRule type="cellIs" dxfId="1980" priority="1" stopIfTrue="1" operator="equal">
      <formula>"OK"</formula>
    </cfRule>
  </conditionalFormatting>
  <conditionalFormatting sqref="I3:I6 I8:I10">
    <cfRule type="cellIs" dxfId="1979" priority="2" stopIfTrue="1" operator="equal">
      <formula>"Fail"</formula>
    </cfRule>
  </conditionalFormatting>
  <conditionalFormatting sqref="I3:I6 I8:I10">
    <cfRule type="cellIs" dxfId="1978" priority="3" stopIfTrue="1" operator="equal">
      <formula>"OK"</formula>
    </cfRule>
  </conditionalFormatting>
  <conditionalFormatting sqref="I3:I6 I8:I10">
    <cfRule type="cellIs" dxfId="1977" priority="4" stopIfTrue="1" operator="equal">
      <formula>"Fail"</formula>
    </cfRule>
  </conditionalFormatting>
  <conditionalFormatting sqref="K3:K17 K40:K65">
    <cfRule type="containsText" dxfId="1976" priority="5" operator="containsText" text="NG">
      <formula>NOT(ISERROR(SEARCH(("NG"),(K3))))</formula>
    </cfRule>
  </conditionalFormatting>
  <conditionalFormatting sqref="K3:K17 K40:K65">
    <cfRule type="containsText" dxfId="1975" priority="6" operator="containsText" text="OK">
      <formula>NOT(ISERROR(SEARCH(("OK"),(K3))))</formula>
    </cfRule>
  </conditionalFormatting>
  <conditionalFormatting sqref="I11:I17">
    <cfRule type="cellIs" dxfId="1974" priority="7" stopIfTrue="1" operator="equal">
      <formula>"OK"</formula>
    </cfRule>
  </conditionalFormatting>
  <conditionalFormatting sqref="I11:I17">
    <cfRule type="cellIs" dxfId="1973" priority="8" stopIfTrue="1" operator="equal">
      <formula>"Fail"</formula>
    </cfRule>
  </conditionalFormatting>
  <conditionalFormatting sqref="I11:I17">
    <cfRule type="cellIs" dxfId="1972" priority="9" stopIfTrue="1" operator="equal">
      <formula>"OK"</formula>
    </cfRule>
  </conditionalFormatting>
  <conditionalFormatting sqref="I11:I17">
    <cfRule type="cellIs" dxfId="1971" priority="10" stopIfTrue="1" operator="equal">
      <formula>"Fail"</formula>
    </cfRule>
  </conditionalFormatting>
  <conditionalFormatting sqref="K4">
    <cfRule type="containsText" dxfId="1970" priority="11" operator="containsText" text="NG">
      <formula>NOT(ISERROR(SEARCH(("NG"),(K4))))</formula>
    </cfRule>
  </conditionalFormatting>
  <conditionalFormatting sqref="K4">
    <cfRule type="containsText" dxfId="1969" priority="12" operator="containsText" text="OK">
      <formula>NOT(ISERROR(SEARCH(("OK"),(K4))))</formula>
    </cfRule>
  </conditionalFormatting>
  <conditionalFormatting sqref="K38:K39">
    <cfRule type="containsText" dxfId="1968" priority="13" operator="containsText" text="NG">
      <formula>NOT(ISERROR(SEARCH(("NG"),(K38))))</formula>
    </cfRule>
  </conditionalFormatting>
  <conditionalFormatting sqref="K38:K39">
    <cfRule type="containsText" dxfId="1967" priority="14" operator="containsText" text="OK">
      <formula>NOT(ISERROR(SEARCH(("OK"),(K38))))</formula>
    </cfRule>
  </conditionalFormatting>
  <conditionalFormatting sqref="K22:K27">
    <cfRule type="containsText" dxfId="1966" priority="15" operator="containsText" text="NG">
      <formula>NOT(ISERROR(SEARCH(("NG"),(K22))))</formula>
    </cfRule>
  </conditionalFormatting>
  <conditionalFormatting sqref="K22:K27">
    <cfRule type="containsText" dxfId="1965" priority="16" operator="containsText" text="OK">
      <formula>NOT(ISERROR(SEARCH(("OK"),(K22))))</formula>
    </cfRule>
  </conditionalFormatting>
  <conditionalFormatting sqref="K28:K37">
    <cfRule type="containsText" dxfId="1964" priority="17" operator="containsText" text="NG">
      <formula>NOT(ISERROR(SEARCH(("NG"),(K28))))</formula>
    </cfRule>
  </conditionalFormatting>
  <conditionalFormatting sqref="K28:K37">
    <cfRule type="containsText" dxfId="1963" priority="18" operator="containsText" text="OK">
      <formula>NOT(ISERROR(SEARCH(("OK"),(K28))))</formula>
    </cfRule>
  </conditionalFormatting>
  <conditionalFormatting sqref="K5">
    <cfRule type="containsText" dxfId="1962" priority="19" operator="containsText" text="NG">
      <formula>NOT(ISERROR(SEARCH(("NG"),(K5))))</formula>
    </cfRule>
  </conditionalFormatting>
  <conditionalFormatting sqref="K5">
    <cfRule type="containsText" dxfId="1961" priority="20" operator="containsText" text="OK">
      <formula>NOT(ISERROR(SEARCH(("OK"),(K5))))</formula>
    </cfRule>
  </conditionalFormatting>
  <conditionalFormatting sqref="K6">
    <cfRule type="containsText" dxfId="1960" priority="21" operator="containsText" text="NG">
      <formula>NOT(ISERROR(SEARCH(("NG"),(K6))))</formula>
    </cfRule>
  </conditionalFormatting>
  <conditionalFormatting sqref="K6">
    <cfRule type="containsText" dxfId="1959" priority="22" operator="containsText" text="OK">
      <formula>NOT(ISERROR(SEARCH(("OK"),(K6))))</formula>
    </cfRule>
  </conditionalFormatting>
  <conditionalFormatting sqref="K18:K21">
    <cfRule type="containsText" dxfId="1958" priority="23" operator="containsText" text="NG">
      <formula>NOT(ISERROR(SEARCH(("NG"),(K18))))</formula>
    </cfRule>
  </conditionalFormatting>
  <conditionalFormatting sqref="K18:K21">
    <cfRule type="containsText" dxfId="1957" priority="24" operator="containsText" text="OK">
      <formula>NOT(ISERROR(SEARCH(("OK"),(K18))))</formula>
    </cfRule>
  </conditionalFormatting>
  <conditionalFormatting sqref="I7">
    <cfRule type="cellIs" dxfId="1956" priority="25" stopIfTrue="1" operator="equal">
      <formula>"OK"</formula>
    </cfRule>
  </conditionalFormatting>
  <conditionalFormatting sqref="I7">
    <cfRule type="cellIs" dxfId="1955" priority="26" stopIfTrue="1" operator="equal">
      <formula>"Fail"</formula>
    </cfRule>
  </conditionalFormatting>
  <conditionalFormatting sqref="I7">
    <cfRule type="cellIs" dxfId="1954" priority="27" stopIfTrue="1" operator="equal">
      <formula>"OK"</formula>
    </cfRule>
  </conditionalFormatting>
  <conditionalFormatting sqref="I7">
    <cfRule type="cellIs" dxfId="1953" priority="28" stopIfTrue="1" operator="equal">
      <formula>"Fail"</formula>
    </cfRule>
  </conditionalFormatting>
  <conditionalFormatting sqref="K7">
    <cfRule type="containsText" dxfId="1952" priority="29" operator="containsText" text="NG">
      <formula>NOT(ISERROR(SEARCH(("NG"),(K7))))</formula>
    </cfRule>
  </conditionalFormatting>
  <conditionalFormatting sqref="K7">
    <cfRule type="containsText" dxfId="1951" priority="30" operator="containsText" text="OK">
      <formula>NOT(ISERROR(SEARCH(("OK"),(K7))))</formula>
    </cfRule>
  </conditionalFormatting>
  <dataValidations count="3">
    <dataValidation type="list" allowBlank="1" showErrorMessage="1" sqref="O40:O41 O43:O44 O46">
      <formula1>"필수,중요,선택"</formula1>
    </dataValidation>
    <dataValidation type="list" allowBlank="1" showErrorMessage="1" sqref="L11:L12 L17 J4:J65">
      <formula1>"Pass,Fail,NA"</formula1>
    </dataValidation>
    <dataValidation type="list" allowBlank="1" showErrorMessage="1" sqref="L1 L3:L5 L7:L8 L13:L16 L18 L22 L28:L33 L35:L40 L43 L46:L47 L49 L51:L52 L54 L56 L58 L62 L66:L1000">
      <formula1>"Pass,Fail,N/A"</formula1>
    </dataValidation>
  </dataValidation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9.7109375" customWidth="1"/>
    <col min="2" max="2" width="26.140625" customWidth="1"/>
    <col min="3" max="3" width="26.7109375" customWidth="1"/>
    <col min="4" max="4" width="39.140625" customWidth="1"/>
    <col min="5" max="5" width="63.5703125" customWidth="1"/>
    <col min="6" max="6" width="59.42578125" customWidth="1"/>
    <col min="7" max="7" width="9" customWidth="1"/>
    <col min="8" max="8" width="92.42578125" customWidth="1"/>
    <col min="9" max="9" width="53.42578125" customWidth="1"/>
    <col min="10" max="10" width="9" customWidth="1"/>
    <col min="11" max="11" width="24.42578125" customWidth="1"/>
    <col min="12" max="12" width="9.7109375" customWidth="1"/>
    <col min="13" max="13" width="12.42578125" customWidth="1"/>
    <col min="14" max="14" width="9" customWidth="1"/>
    <col min="15" max="17" width="20" customWidth="1"/>
    <col min="18" max="18" width="25.7109375" customWidth="1"/>
    <col min="19" max="19" width="7.42578125" customWidth="1"/>
    <col min="20" max="26" width="9" customWidth="1"/>
  </cols>
  <sheetData>
    <row r="1" spans="1:26" ht="39.75" customHeight="1">
      <c r="A1" s="64" t="str">
        <f t="array" ref="A1">"PER_"&amp;TEXT(MAX(IFERROR(--MID($A$2:$A$5072,5,3),0)),"000")</f>
        <v>PER_178</v>
      </c>
      <c r="B1" s="64"/>
      <c r="C1" s="64"/>
      <c r="D1" s="66" t="s">
        <v>331</v>
      </c>
      <c r="E1" s="66" t="s">
        <v>331</v>
      </c>
      <c r="F1" s="66" t="s">
        <v>331</v>
      </c>
      <c r="G1" s="1"/>
      <c r="H1" s="190" t="s">
        <v>331</v>
      </c>
      <c r="I1" s="190" t="s">
        <v>331</v>
      </c>
      <c r="J1" s="1"/>
      <c r="K1" s="1"/>
      <c r="L1" s="64"/>
      <c r="M1" s="64"/>
      <c r="N1" s="1"/>
      <c r="O1" s="64"/>
      <c r="P1" s="64"/>
      <c r="Q1" s="64"/>
      <c r="R1" s="64"/>
      <c r="S1" s="64"/>
    </row>
    <row r="2" spans="1:26" ht="39" customHeight="1">
      <c r="A2" s="336" t="s">
        <v>335</v>
      </c>
      <c r="B2" s="336" t="s">
        <v>338</v>
      </c>
      <c r="C2" s="336" t="s">
        <v>340</v>
      </c>
      <c r="D2" s="337" t="s">
        <v>341</v>
      </c>
      <c r="E2" s="337" t="s">
        <v>342</v>
      </c>
      <c r="F2" s="337" t="s">
        <v>343</v>
      </c>
      <c r="G2" s="336" t="s">
        <v>344</v>
      </c>
      <c r="H2" s="337" t="s">
        <v>345</v>
      </c>
      <c r="I2" s="337" t="s">
        <v>346</v>
      </c>
      <c r="J2" s="336" t="s">
        <v>134</v>
      </c>
      <c r="K2" s="336" t="s">
        <v>347</v>
      </c>
      <c r="L2" s="336" t="s">
        <v>137</v>
      </c>
      <c r="M2" s="336" t="s">
        <v>140</v>
      </c>
      <c r="N2" s="61"/>
      <c r="O2" s="336" t="s">
        <v>348</v>
      </c>
      <c r="P2" s="336" t="s">
        <v>349</v>
      </c>
      <c r="Q2" s="336" t="s">
        <v>350</v>
      </c>
      <c r="R2" s="336" t="s">
        <v>28</v>
      </c>
      <c r="S2" s="336" t="s">
        <v>352</v>
      </c>
      <c r="T2" s="329"/>
      <c r="U2" s="329"/>
      <c r="V2" s="329"/>
      <c r="W2" s="329"/>
      <c r="X2" s="329"/>
      <c r="Y2" s="329"/>
      <c r="Z2" s="329"/>
    </row>
    <row r="3" spans="1:26" ht="16.5" customHeight="1">
      <c r="A3" s="72" t="s">
        <v>11544</v>
      </c>
      <c r="B3" s="73"/>
      <c r="C3" s="73"/>
      <c r="D3" s="72"/>
      <c r="E3" s="74"/>
      <c r="F3" s="74"/>
      <c r="G3" s="73"/>
      <c r="H3" s="72"/>
      <c r="I3" s="75"/>
      <c r="J3" s="73"/>
      <c r="K3" s="73"/>
      <c r="L3" s="72"/>
      <c r="M3" s="75"/>
      <c r="N3" s="76"/>
      <c r="O3" s="73"/>
      <c r="P3" s="73"/>
      <c r="Q3" s="73"/>
      <c r="R3" s="73"/>
      <c r="S3" s="73"/>
      <c r="T3" s="77"/>
      <c r="U3" s="77"/>
      <c r="V3" s="77"/>
      <c r="W3" s="77"/>
      <c r="X3" s="77"/>
      <c r="Y3" s="77"/>
      <c r="Z3" s="77"/>
    </row>
    <row r="4" spans="1:26" ht="231" customHeight="1">
      <c r="A4" s="780" t="s">
        <v>3947</v>
      </c>
      <c r="B4" s="780" t="s">
        <v>11550</v>
      </c>
      <c r="C4" s="780" t="s">
        <v>365</v>
      </c>
      <c r="D4" s="740" t="s">
        <v>11552</v>
      </c>
      <c r="E4" s="740" t="s">
        <v>11553</v>
      </c>
      <c r="F4" s="767" t="s">
        <v>11554</v>
      </c>
      <c r="G4" s="78">
        <v>1</v>
      </c>
      <c r="H4" s="92" t="s">
        <v>11557</v>
      </c>
      <c r="I4" s="188" t="s">
        <v>11558</v>
      </c>
      <c r="J4" s="91" t="s">
        <v>158</v>
      </c>
      <c r="K4" s="84"/>
      <c r="L4" s="748"/>
      <c r="M4" s="84"/>
      <c r="N4" s="106"/>
      <c r="O4" s="86" t="s">
        <v>379</v>
      </c>
      <c r="P4" s="86" t="s">
        <v>11560</v>
      </c>
      <c r="Q4" s="86" t="s">
        <v>11563</v>
      </c>
      <c r="R4" s="83"/>
      <c r="S4" s="86"/>
      <c r="T4" s="118"/>
      <c r="U4" s="118"/>
      <c r="V4" s="118"/>
      <c r="W4" s="118"/>
      <c r="X4" s="118"/>
      <c r="Y4" s="118"/>
      <c r="Z4" s="118"/>
    </row>
    <row r="5" spans="1:26" ht="16.5" customHeight="1">
      <c r="A5" s="666"/>
      <c r="B5" s="666"/>
      <c r="C5" s="666"/>
      <c r="D5" s="666"/>
      <c r="E5" s="666"/>
      <c r="F5" s="665"/>
      <c r="G5" s="78">
        <v>2</v>
      </c>
      <c r="H5" s="93" t="s">
        <v>11566</v>
      </c>
      <c r="I5" s="186" t="s">
        <v>11567</v>
      </c>
      <c r="J5" s="91" t="s">
        <v>158</v>
      </c>
      <c r="K5" s="84" t="s">
        <v>11570</v>
      </c>
      <c r="L5" s="666"/>
      <c r="M5" s="84"/>
      <c r="N5" s="106"/>
      <c r="O5" s="86" t="s">
        <v>379</v>
      </c>
      <c r="P5" s="86" t="s">
        <v>11560</v>
      </c>
      <c r="Q5" s="86" t="s">
        <v>11563</v>
      </c>
      <c r="R5" s="83"/>
      <c r="S5" s="86"/>
      <c r="T5" s="118"/>
      <c r="U5" s="118"/>
      <c r="V5" s="118"/>
      <c r="W5" s="118"/>
      <c r="X5" s="118"/>
      <c r="Y5" s="118"/>
      <c r="Z5" s="118"/>
    </row>
    <row r="6" spans="1:26" ht="231" customHeight="1">
      <c r="A6" s="768" t="s">
        <v>6516</v>
      </c>
      <c r="B6" s="768" t="s">
        <v>11550</v>
      </c>
      <c r="C6" s="768" t="s">
        <v>365</v>
      </c>
      <c r="D6" s="733" t="s">
        <v>11552</v>
      </c>
      <c r="E6" s="733" t="s">
        <v>11575</v>
      </c>
      <c r="F6" s="765" t="s">
        <v>11576</v>
      </c>
      <c r="G6" s="608">
        <v>1</v>
      </c>
      <c r="H6" s="618" t="s">
        <v>11578</v>
      </c>
      <c r="I6" s="618" t="s">
        <v>11579</v>
      </c>
      <c r="J6" s="86"/>
      <c r="K6" s="84"/>
      <c r="L6" s="748"/>
      <c r="M6" s="84"/>
      <c r="N6" s="106"/>
      <c r="O6" s="86" t="s">
        <v>379</v>
      </c>
      <c r="P6" s="86" t="s">
        <v>11586</v>
      </c>
      <c r="Q6" s="86" t="s">
        <v>11587</v>
      </c>
      <c r="R6" s="83" t="s">
        <v>79</v>
      </c>
      <c r="S6" s="86"/>
      <c r="T6" s="118"/>
      <c r="U6" s="118"/>
      <c r="V6" s="118"/>
      <c r="W6" s="118"/>
      <c r="X6" s="118"/>
      <c r="Y6" s="118"/>
      <c r="Z6" s="118"/>
    </row>
    <row r="7" spans="1:26" ht="16.5" customHeight="1">
      <c r="A7" s="731"/>
      <c r="B7" s="731"/>
      <c r="C7" s="731"/>
      <c r="D7" s="731"/>
      <c r="E7" s="731"/>
      <c r="F7" s="731"/>
      <c r="G7" s="608">
        <v>2</v>
      </c>
      <c r="H7" s="618" t="s">
        <v>8061</v>
      </c>
      <c r="I7" s="618" t="s">
        <v>11590</v>
      </c>
      <c r="J7" s="86"/>
      <c r="K7" s="84"/>
      <c r="L7" s="665"/>
      <c r="M7" s="84"/>
      <c r="N7" s="106"/>
      <c r="O7" s="86" t="s">
        <v>379</v>
      </c>
      <c r="P7" s="86" t="s">
        <v>11586</v>
      </c>
      <c r="Q7" s="86" t="s">
        <v>11587</v>
      </c>
      <c r="R7" s="83" t="s">
        <v>79</v>
      </c>
      <c r="S7" s="86"/>
      <c r="T7" s="118"/>
      <c r="U7" s="118"/>
      <c r="V7" s="118"/>
      <c r="W7" s="118"/>
      <c r="X7" s="118"/>
      <c r="Y7" s="118"/>
      <c r="Z7" s="118"/>
    </row>
    <row r="8" spans="1:26" ht="16.5" customHeight="1">
      <c r="A8" s="732"/>
      <c r="B8" s="732"/>
      <c r="C8" s="732"/>
      <c r="D8" s="732"/>
      <c r="E8" s="732"/>
      <c r="F8" s="732"/>
      <c r="G8" s="608">
        <v>3</v>
      </c>
      <c r="H8" s="610" t="s">
        <v>11596</v>
      </c>
      <c r="I8" s="641" t="s">
        <v>11598</v>
      </c>
      <c r="J8" s="86"/>
      <c r="K8" s="84" t="s">
        <v>11600</v>
      </c>
      <c r="L8" s="666"/>
      <c r="M8" s="84"/>
      <c r="N8" s="106"/>
      <c r="O8" s="86" t="s">
        <v>379</v>
      </c>
      <c r="P8" s="86" t="s">
        <v>11586</v>
      </c>
      <c r="Q8" s="86" t="s">
        <v>11587</v>
      </c>
      <c r="R8" s="83" t="s">
        <v>79</v>
      </c>
      <c r="S8" s="86"/>
      <c r="T8" s="118"/>
      <c r="U8" s="118"/>
      <c r="V8" s="118"/>
      <c r="W8" s="118"/>
      <c r="X8" s="118"/>
      <c r="Y8" s="118"/>
      <c r="Z8" s="118"/>
    </row>
    <row r="9" spans="1:26" ht="94.5" customHeight="1">
      <c r="A9" s="780" t="s">
        <v>11603</v>
      </c>
      <c r="B9" s="780" t="s">
        <v>11550</v>
      </c>
      <c r="C9" s="780" t="s">
        <v>365</v>
      </c>
      <c r="D9" s="740" t="s">
        <v>11552</v>
      </c>
      <c r="E9" s="740" t="s">
        <v>11606</v>
      </c>
      <c r="F9" s="767" t="s">
        <v>11607</v>
      </c>
      <c r="G9" s="26">
        <v>1</v>
      </c>
      <c r="H9" s="82" t="s">
        <v>11578</v>
      </c>
      <c r="I9" s="82" t="s">
        <v>11579</v>
      </c>
      <c r="J9" s="86" t="s">
        <v>158</v>
      </c>
      <c r="K9" s="84"/>
      <c r="L9" s="748"/>
      <c r="M9" s="84"/>
      <c r="N9" s="106"/>
      <c r="O9" s="86" t="s">
        <v>379</v>
      </c>
      <c r="P9" s="86" t="s">
        <v>11610</v>
      </c>
      <c r="Q9" s="86" t="s">
        <v>11611</v>
      </c>
      <c r="R9" s="83" t="s">
        <v>103</v>
      </c>
      <c r="S9" s="86"/>
      <c r="T9" s="118"/>
      <c r="U9" s="118"/>
      <c r="V9" s="118"/>
      <c r="W9" s="118"/>
      <c r="X9" s="118"/>
      <c r="Y9" s="118"/>
      <c r="Z9" s="118"/>
    </row>
    <row r="10" spans="1:26" ht="94.5" customHeight="1">
      <c r="A10" s="665"/>
      <c r="B10" s="665"/>
      <c r="C10" s="665"/>
      <c r="D10" s="665"/>
      <c r="E10" s="665"/>
      <c r="F10" s="665"/>
      <c r="G10" s="26">
        <v>2</v>
      </c>
      <c r="H10" s="82" t="s">
        <v>8061</v>
      </c>
      <c r="I10" s="82" t="s">
        <v>11590</v>
      </c>
      <c r="J10" s="86" t="s">
        <v>158</v>
      </c>
      <c r="K10" s="84"/>
      <c r="L10" s="665"/>
      <c r="M10" s="84"/>
      <c r="N10" s="106"/>
      <c r="O10" s="86" t="s">
        <v>379</v>
      </c>
      <c r="P10" s="86" t="s">
        <v>11610</v>
      </c>
      <c r="Q10" s="86" t="s">
        <v>11611</v>
      </c>
      <c r="R10" s="83" t="s">
        <v>103</v>
      </c>
      <c r="S10" s="86"/>
      <c r="T10" s="118"/>
      <c r="U10" s="118"/>
      <c r="V10" s="118"/>
      <c r="W10" s="118"/>
      <c r="X10" s="118"/>
      <c r="Y10" s="118"/>
      <c r="Z10" s="118"/>
    </row>
    <row r="11" spans="1:26" ht="94.5" customHeight="1">
      <c r="A11" s="666"/>
      <c r="B11" s="666"/>
      <c r="C11" s="666"/>
      <c r="D11" s="666"/>
      <c r="E11" s="666"/>
      <c r="F11" s="666"/>
      <c r="G11" s="26">
        <v>3</v>
      </c>
      <c r="H11" s="92" t="s">
        <v>11614</v>
      </c>
      <c r="I11" s="167" t="s">
        <v>11617</v>
      </c>
      <c r="J11" s="86" t="s">
        <v>158</v>
      </c>
      <c r="K11" s="84" t="s">
        <v>11619</v>
      </c>
      <c r="L11" s="666"/>
      <c r="M11" s="84"/>
      <c r="N11" s="106"/>
      <c r="O11" s="86" t="s">
        <v>379</v>
      </c>
      <c r="P11" s="86" t="s">
        <v>11610</v>
      </c>
      <c r="Q11" s="86" t="s">
        <v>11611</v>
      </c>
      <c r="R11" s="83" t="s">
        <v>103</v>
      </c>
      <c r="S11" s="86"/>
      <c r="T11" s="118"/>
      <c r="U11" s="118"/>
      <c r="V11" s="118"/>
      <c r="W11" s="118"/>
      <c r="X11" s="118"/>
      <c r="Y11" s="118"/>
      <c r="Z11" s="118"/>
    </row>
    <row r="12" spans="1:26" ht="231" customHeight="1">
      <c r="A12" s="780" t="s">
        <v>11620</v>
      </c>
      <c r="B12" s="780" t="s">
        <v>11550</v>
      </c>
      <c r="C12" s="780" t="s">
        <v>365</v>
      </c>
      <c r="D12" s="740" t="s">
        <v>11552</v>
      </c>
      <c r="E12" s="756" t="s">
        <v>11622</v>
      </c>
      <c r="F12" s="767" t="s">
        <v>11624</v>
      </c>
      <c r="G12" s="26">
        <v>1</v>
      </c>
      <c r="H12" s="82" t="s">
        <v>11578</v>
      </c>
      <c r="I12" s="82" t="s">
        <v>11579</v>
      </c>
      <c r="J12" s="86" t="s">
        <v>158</v>
      </c>
      <c r="K12" s="84" t="s">
        <v>11619</v>
      </c>
      <c r="L12" s="748"/>
      <c r="M12" s="84"/>
      <c r="N12" s="125"/>
      <c r="O12" s="86" t="s">
        <v>379</v>
      </c>
      <c r="P12" s="86" t="s">
        <v>11626</v>
      </c>
      <c r="Q12" s="86" t="s">
        <v>11627</v>
      </c>
      <c r="R12" s="83" t="s">
        <v>103</v>
      </c>
      <c r="S12" s="86"/>
      <c r="T12" s="87"/>
      <c r="U12" s="87"/>
      <c r="V12" s="87"/>
      <c r="W12" s="87"/>
      <c r="X12" s="87"/>
      <c r="Y12" s="87"/>
      <c r="Z12" s="87"/>
    </row>
    <row r="13" spans="1:26" ht="16.5" customHeight="1">
      <c r="A13" s="665"/>
      <c r="B13" s="665"/>
      <c r="C13" s="665"/>
      <c r="D13" s="665"/>
      <c r="E13" s="665"/>
      <c r="F13" s="665"/>
      <c r="G13" s="26">
        <v>2</v>
      </c>
      <c r="H13" s="82" t="s">
        <v>8061</v>
      </c>
      <c r="I13" s="82" t="s">
        <v>11590</v>
      </c>
      <c r="J13" s="86" t="s">
        <v>158</v>
      </c>
      <c r="K13" s="84"/>
      <c r="L13" s="665"/>
      <c r="M13" s="84"/>
      <c r="N13" s="125"/>
      <c r="O13" s="86" t="s">
        <v>379</v>
      </c>
      <c r="P13" s="86" t="s">
        <v>11626</v>
      </c>
      <c r="Q13" s="86" t="s">
        <v>11627</v>
      </c>
      <c r="R13" s="83" t="s">
        <v>103</v>
      </c>
      <c r="S13" s="86"/>
      <c r="T13" s="87"/>
      <c r="U13" s="87"/>
      <c r="V13" s="87"/>
      <c r="W13" s="87"/>
      <c r="X13" s="87"/>
      <c r="Y13" s="87"/>
      <c r="Z13" s="87"/>
    </row>
    <row r="14" spans="1:26" ht="16.5" customHeight="1">
      <c r="A14" s="665"/>
      <c r="B14" s="665"/>
      <c r="C14" s="665"/>
      <c r="D14" s="665"/>
      <c r="E14" s="665"/>
      <c r="F14" s="665"/>
      <c r="G14" s="26">
        <v>3</v>
      </c>
      <c r="H14" s="92" t="s">
        <v>11632</v>
      </c>
      <c r="I14" s="189" t="s">
        <v>11633</v>
      </c>
      <c r="J14" s="86" t="s">
        <v>158</v>
      </c>
      <c r="K14" s="84"/>
      <c r="L14" s="665"/>
      <c r="M14" s="84"/>
      <c r="N14" s="125"/>
      <c r="O14" s="86" t="s">
        <v>379</v>
      </c>
      <c r="P14" s="86" t="s">
        <v>11626</v>
      </c>
      <c r="Q14" s="86" t="s">
        <v>11627</v>
      </c>
      <c r="R14" s="83" t="s">
        <v>103</v>
      </c>
      <c r="S14" s="86"/>
      <c r="T14" s="87"/>
      <c r="U14" s="87"/>
      <c r="V14" s="87"/>
      <c r="W14" s="87"/>
      <c r="X14" s="87"/>
      <c r="Y14" s="87"/>
      <c r="Z14" s="87"/>
    </row>
    <row r="15" spans="1:26" ht="16.5" customHeight="1">
      <c r="A15" s="666"/>
      <c r="B15" s="666"/>
      <c r="C15" s="666"/>
      <c r="D15" s="666"/>
      <c r="E15" s="666"/>
      <c r="F15" s="666"/>
      <c r="G15" s="26">
        <v>4</v>
      </c>
      <c r="H15" s="92" t="s">
        <v>11636</v>
      </c>
      <c r="I15" s="189" t="s">
        <v>11567</v>
      </c>
      <c r="J15" s="86" t="s">
        <v>158</v>
      </c>
      <c r="K15" s="84"/>
      <c r="L15" s="666"/>
      <c r="M15" s="84"/>
      <c r="N15" s="125"/>
      <c r="O15" s="86" t="s">
        <v>379</v>
      </c>
      <c r="P15" s="86" t="s">
        <v>11626</v>
      </c>
      <c r="Q15" s="86" t="s">
        <v>11627</v>
      </c>
      <c r="R15" s="83" t="s">
        <v>103</v>
      </c>
      <c r="S15" s="86"/>
      <c r="T15" s="87"/>
      <c r="U15" s="87"/>
      <c r="V15" s="87"/>
      <c r="W15" s="87"/>
      <c r="X15" s="87"/>
      <c r="Y15" s="87"/>
      <c r="Z15" s="87"/>
    </row>
    <row r="16" spans="1:26" ht="231" customHeight="1">
      <c r="A16" s="780" t="s">
        <v>11643</v>
      </c>
      <c r="B16" s="780" t="s">
        <v>11550</v>
      </c>
      <c r="C16" s="780" t="s">
        <v>365</v>
      </c>
      <c r="D16" s="740" t="s">
        <v>11552</v>
      </c>
      <c r="E16" s="740" t="s">
        <v>11644</v>
      </c>
      <c r="F16" s="767" t="s">
        <v>11646</v>
      </c>
      <c r="G16" s="26">
        <v>1</v>
      </c>
      <c r="H16" s="82" t="s">
        <v>11648</v>
      </c>
      <c r="I16" s="82" t="s">
        <v>11649</v>
      </c>
      <c r="J16" s="86" t="s">
        <v>158</v>
      </c>
      <c r="K16" s="84"/>
      <c r="L16" s="748"/>
      <c r="M16" s="84"/>
      <c r="N16" s="106"/>
      <c r="O16" s="86" t="s">
        <v>379</v>
      </c>
      <c r="P16" s="86" t="s">
        <v>11651</v>
      </c>
      <c r="Q16" s="86" t="s">
        <v>11652</v>
      </c>
      <c r="R16" s="83" t="s">
        <v>103</v>
      </c>
      <c r="S16" s="86"/>
      <c r="T16" s="118"/>
      <c r="U16" s="118"/>
      <c r="V16" s="118"/>
      <c r="W16" s="118"/>
      <c r="X16" s="118"/>
      <c r="Y16" s="118"/>
      <c r="Z16" s="118"/>
    </row>
    <row r="17" spans="1:26" ht="16.5" customHeight="1">
      <c r="A17" s="665"/>
      <c r="B17" s="665"/>
      <c r="C17" s="665"/>
      <c r="D17" s="665"/>
      <c r="E17" s="665"/>
      <c r="F17" s="665"/>
      <c r="G17" s="26">
        <v>2</v>
      </c>
      <c r="H17" s="82" t="s">
        <v>8061</v>
      </c>
      <c r="I17" s="82" t="s">
        <v>11655</v>
      </c>
      <c r="J17" s="86" t="s">
        <v>158</v>
      </c>
      <c r="K17" s="84"/>
      <c r="L17" s="665"/>
      <c r="M17" s="84"/>
      <c r="N17" s="106"/>
      <c r="O17" s="86" t="s">
        <v>379</v>
      </c>
      <c r="P17" s="86" t="s">
        <v>11651</v>
      </c>
      <c r="Q17" s="86" t="s">
        <v>11652</v>
      </c>
      <c r="R17" s="83" t="s">
        <v>103</v>
      </c>
      <c r="S17" s="86"/>
      <c r="T17" s="118"/>
      <c r="U17" s="118"/>
      <c r="V17" s="118"/>
      <c r="W17" s="118"/>
      <c r="X17" s="118"/>
      <c r="Y17" s="118"/>
      <c r="Z17" s="118"/>
    </row>
    <row r="18" spans="1:26" ht="16.5" customHeight="1">
      <c r="A18" s="666"/>
      <c r="B18" s="666"/>
      <c r="C18" s="666"/>
      <c r="D18" s="666"/>
      <c r="E18" s="666"/>
      <c r="F18" s="666"/>
      <c r="G18" s="26">
        <v>3</v>
      </c>
      <c r="H18" s="93" t="s">
        <v>11657</v>
      </c>
      <c r="I18" s="173" t="s">
        <v>11658</v>
      </c>
      <c r="J18" s="86" t="s">
        <v>158</v>
      </c>
      <c r="K18" s="84" t="s">
        <v>11659</v>
      </c>
      <c r="L18" s="666"/>
      <c r="M18" s="84"/>
      <c r="N18" s="106"/>
      <c r="O18" s="86" t="s">
        <v>379</v>
      </c>
      <c r="P18" s="86" t="s">
        <v>11651</v>
      </c>
      <c r="Q18" s="86" t="s">
        <v>11652</v>
      </c>
      <c r="R18" s="83" t="s">
        <v>103</v>
      </c>
      <c r="S18" s="86"/>
      <c r="T18" s="118"/>
      <c r="U18" s="118"/>
      <c r="V18" s="118"/>
      <c r="W18" s="118"/>
      <c r="X18" s="118"/>
      <c r="Y18" s="118"/>
      <c r="Z18" s="118"/>
    </row>
    <row r="19" spans="1:26" ht="83.25" customHeight="1">
      <c r="A19" s="735" t="s">
        <v>11662</v>
      </c>
      <c r="B19" s="743" t="s">
        <v>11550</v>
      </c>
      <c r="C19" s="780" t="s">
        <v>365</v>
      </c>
      <c r="D19" s="740" t="s">
        <v>11552</v>
      </c>
      <c r="E19" s="740" t="s">
        <v>11664</v>
      </c>
      <c r="F19" s="767" t="s">
        <v>11665</v>
      </c>
      <c r="G19" s="26">
        <v>1</v>
      </c>
      <c r="H19" s="92" t="s">
        <v>6266</v>
      </c>
      <c r="I19" s="167" t="s">
        <v>11666</v>
      </c>
      <c r="J19" s="86" t="s">
        <v>158</v>
      </c>
      <c r="K19" s="84"/>
      <c r="L19" s="734"/>
      <c r="M19" s="84"/>
      <c r="N19" s="106"/>
      <c r="O19" s="86" t="s">
        <v>379</v>
      </c>
      <c r="P19" s="86" t="s">
        <v>11668</v>
      </c>
      <c r="Q19" s="86" t="s">
        <v>11669</v>
      </c>
      <c r="R19" s="83" t="s">
        <v>5644</v>
      </c>
      <c r="S19" s="86"/>
      <c r="T19" s="118"/>
      <c r="U19" s="118"/>
      <c r="V19" s="118"/>
      <c r="W19" s="118"/>
      <c r="X19" s="118"/>
      <c r="Y19" s="118"/>
      <c r="Z19" s="118"/>
    </row>
    <row r="20" spans="1:26" ht="98.25" customHeight="1">
      <c r="A20" s="665"/>
      <c r="B20" s="665"/>
      <c r="C20" s="665"/>
      <c r="D20" s="665"/>
      <c r="E20" s="665"/>
      <c r="F20" s="665"/>
      <c r="G20" s="78">
        <v>2</v>
      </c>
      <c r="H20" s="92" t="s">
        <v>8061</v>
      </c>
      <c r="I20" s="173" t="s">
        <v>11673</v>
      </c>
      <c r="J20" s="91" t="s">
        <v>158</v>
      </c>
      <c r="K20" s="84"/>
      <c r="L20" s="665"/>
      <c r="M20" s="84"/>
      <c r="N20" s="106"/>
      <c r="O20" s="86" t="s">
        <v>379</v>
      </c>
      <c r="P20" s="86" t="s">
        <v>11668</v>
      </c>
      <c r="Q20" s="86" t="s">
        <v>11669</v>
      </c>
      <c r="R20" s="83" t="s">
        <v>5644</v>
      </c>
      <c r="S20" s="86"/>
      <c r="T20" s="118"/>
      <c r="U20" s="118"/>
      <c r="V20" s="118"/>
      <c r="W20" s="118"/>
      <c r="X20" s="118"/>
      <c r="Y20" s="118"/>
      <c r="Z20" s="118"/>
    </row>
    <row r="21" spans="1:26" ht="16.5" customHeight="1">
      <c r="A21" s="665"/>
      <c r="B21" s="750"/>
      <c r="C21" s="750"/>
      <c r="D21" s="665"/>
      <c r="E21" s="665"/>
      <c r="F21" s="665"/>
      <c r="G21" s="78">
        <v>3</v>
      </c>
      <c r="H21" s="92" t="s">
        <v>11676</v>
      </c>
      <c r="I21" s="173" t="s">
        <v>11677</v>
      </c>
      <c r="J21" s="91" t="s">
        <v>158</v>
      </c>
      <c r="K21" s="84" t="s">
        <v>11678</v>
      </c>
      <c r="L21" s="750"/>
      <c r="M21" s="84"/>
      <c r="N21" s="106"/>
      <c r="O21" s="86" t="s">
        <v>379</v>
      </c>
      <c r="P21" s="86" t="s">
        <v>11668</v>
      </c>
      <c r="Q21" s="86" t="s">
        <v>11669</v>
      </c>
      <c r="R21" s="83" t="s">
        <v>5644</v>
      </c>
      <c r="S21" s="86"/>
      <c r="T21" s="118"/>
      <c r="U21" s="118"/>
      <c r="V21" s="118"/>
      <c r="W21" s="118"/>
      <c r="X21" s="118"/>
      <c r="Y21" s="118"/>
      <c r="Z21" s="118"/>
    </row>
    <row r="22" spans="1:26" ht="231" customHeight="1">
      <c r="A22" s="735" t="s">
        <v>11681</v>
      </c>
      <c r="B22" s="743" t="s">
        <v>11550</v>
      </c>
      <c r="C22" s="780" t="s">
        <v>365</v>
      </c>
      <c r="D22" s="740" t="s">
        <v>11552</v>
      </c>
      <c r="E22" s="740" t="s">
        <v>11682</v>
      </c>
      <c r="F22" s="767" t="s">
        <v>11665</v>
      </c>
      <c r="G22" s="78">
        <v>1</v>
      </c>
      <c r="H22" s="92" t="s">
        <v>6266</v>
      </c>
      <c r="I22" s="173" t="s">
        <v>11666</v>
      </c>
      <c r="J22" s="91" t="s">
        <v>158</v>
      </c>
      <c r="K22" s="84"/>
      <c r="L22" s="734"/>
      <c r="M22" s="84"/>
      <c r="N22" s="106"/>
      <c r="O22" s="86" t="s">
        <v>379</v>
      </c>
      <c r="P22" s="86" t="s">
        <v>11683</v>
      </c>
      <c r="Q22" s="86" t="s">
        <v>11684</v>
      </c>
      <c r="R22" s="83" t="s">
        <v>5644</v>
      </c>
      <c r="S22" s="86"/>
      <c r="T22" s="118"/>
      <c r="U22" s="118"/>
      <c r="V22" s="118"/>
      <c r="W22" s="118"/>
      <c r="X22" s="118"/>
      <c r="Y22" s="118"/>
      <c r="Z22" s="118"/>
    </row>
    <row r="23" spans="1:26" ht="16.5" customHeight="1">
      <c r="A23" s="665"/>
      <c r="B23" s="665"/>
      <c r="C23" s="665"/>
      <c r="D23" s="665"/>
      <c r="E23" s="665"/>
      <c r="F23" s="665"/>
      <c r="G23" s="78">
        <v>2</v>
      </c>
      <c r="H23" s="92" t="s">
        <v>8061</v>
      </c>
      <c r="I23" s="173" t="s">
        <v>11673</v>
      </c>
      <c r="J23" s="91" t="s">
        <v>158</v>
      </c>
      <c r="K23" s="84"/>
      <c r="L23" s="665"/>
      <c r="M23" s="84"/>
      <c r="N23" s="106"/>
      <c r="O23" s="86" t="s">
        <v>379</v>
      </c>
      <c r="P23" s="86" t="s">
        <v>11683</v>
      </c>
      <c r="Q23" s="86" t="s">
        <v>11684</v>
      </c>
      <c r="R23" s="83" t="s">
        <v>5644</v>
      </c>
      <c r="S23" s="86"/>
      <c r="T23" s="118"/>
      <c r="U23" s="118"/>
      <c r="V23" s="118"/>
      <c r="W23" s="118"/>
      <c r="X23" s="118"/>
      <c r="Y23" s="118"/>
      <c r="Z23" s="118"/>
    </row>
    <row r="24" spans="1:26" ht="16.5" customHeight="1">
      <c r="A24" s="666"/>
      <c r="B24" s="666"/>
      <c r="C24" s="666"/>
      <c r="D24" s="666"/>
      <c r="E24" s="666"/>
      <c r="F24" s="665"/>
      <c r="G24" s="78">
        <v>3</v>
      </c>
      <c r="H24" s="92" t="s">
        <v>11685</v>
      </c>
      <c r="I24" s="188" t="s">
        <v>11686</v>
      </c>
      <c r="J24" s="91" t="s">
        <v>158</v>
      </c>
      <c r="K24" s="84" t="s">
        <v>11687</v>
      </c>
      <c r="L24" s="666"/>
      <c r="M24" s="84"/>
      <c r="N24" s="106"/>
      <c r="O24" s="86" t="s">
        <v>379</v>
      </c>
      <c r="P24" s="86" t="s">
        <v>11683</v>
      </c>
      <c r="Q24" s="86" t="s">
        <v>11684</v>
      </c>
      <c r="R24" s="83" t="s">
        <v>5644</v>
      </c>
      <c r="S24" s="86"/>
      <c r="T24" s="118"/>
      <c r="U24" s="118"/>
      <c r="V24" s="118"/>
      <c r="W24" s="118"/>
      <c r="X24" s="118"/>
      <c r="Y24" s="118"/>
      <c r="Z24" s="118"/>
    </row>
    <row r="25" spans="1:26" ht="214.5" customHeight="1">
      <c r="A25" s="768" t="s">
        <v>11688</v>
      </c>
      <c r="B25" s="768" t="s">
        <v>11550</v>
      </c>
      <c r="C25" s="768" t="s">
        <v>365</v>
      </c>
      <c r="D25" s="733" t="s">
        <v>11552</v>
      </c>
      <c r="E25" s="733" t="s">
        <v>11689</v>
      </c>
      <c r="F25" s="765" t="s">
        <v>11690</v>
      </c>
      <c r="G25" s="608">
        <v>1</v>
      </c>
      <c r="H25" s="612" t="s">
        <v>11691</v>
      </c>
      <c r="I25" s="627" t="s">
        <v>11692</v>
      </c>
      <c r="J25" s="86"/>
      <c r="K25" s="84"/>
      <c r="L25" s="748"/>
      <c r="M25" s="84"/>
      <c r="N25" s="106"/>
      <c r="O25" s="86" t="s">
        <v>379</v>
      </c>
      <c r="P25" s="86" t="s">
        <v>380</v>
      </c>
      <c r="Q25" s="86" t="s">
        <v>380</v>
      </c>
      <c r="R25" s="83" t="s">
        <v>101</v>
      </c>
      <c r="S25" s="86"/>
      <c r="T25" s="118"/>
      <c r="U25" s="118"/>
      <c r="V25" s="118"/>
      <c r="W25" s="118"/>
      <c r="X25" s="118"/>
      <c r="Y25" s="118"/>
      <c r="Z25" s="118"/>
    </row>
    <row r="26" spans="1:26" ht="16.5" customHeight="1">
      <c r="A26" s="764"/>
      <c r="B26" s="764"/>
      <c r="C26" s="764"/>
      <c r="D26" s="731"/>
      <c r="E26" s="731"/>
      <c r="F26" s="731"/>
      <c r="G26" s="615">
        <v>2</v>
      </c>
      <c r="H26" s="610" t="s">
        <v>11566</v>
      </c>
      <c r="I26" s="657" t="s">
        <v>11567</v>
      </c>
      <c r="J26" s="91"/>
      <c r="K26" s="84" t="s">
        <v>11570</v>
      </c>
      <c r="L26" s="750"/>
      <c r="M26" s="84"/>
      <c r="N26" s="106"/>
      <c r="O26" s="86" t="s">
        <v>379</v>
      </c>
      <c r="P26" s="86" t="s">
        <v>380</v>
      </c>
      <c r="Q26" s="86" t="s">
        <v>380</v>
      </c>
      <c r="R26" s="83" t="s">
        <v>101</v>
      </c>
      <c r="S26" s="86"/>
      <c r="T26" s="118"/>
      <c r="U26" s="118"/>
      <c r="V26" s="118"/>
      <c r="W26" s="118"/>
      <c r="X26" s="118"/>
      <c r="Y26" s="118"/>
      <c r="Z26" s="118"/>
    </row>
    <row r="27" spans="1:26" ht="16.5" customHeight="1">
      <c r="A27" s="72" t="s">
        <v>11693</v>
      </c>
      <c r="B27" s="73"/>
      <c r="C27" s="73"/>
      <c r="D27" s="72"/>
      <c r="E27" s="74"/>
      <c r="F27" s="74"/>
      <c r="G27" s="73"/>
      <c r="H27" s="72"/>
      <c r="I27" s="75"/>
      <c r="J27" s="73"/>
      <c r="K27" s="73"/>
      <c r="L27" s="72"/>
      <c r="M27" s="75"/>
      <c r="N27" s="76"/>
      <c r="O27" s="73"/>
      <c r="P27" s="73"/>
      <c r="Q27" s="73"/>
      <c r="R27" s="73"/>
      <c r="S27" s="73"/>
      <c r="T27" s="77"/>
      <c r="U27" s="77"/>
      <c r="V27" s="77"/>
      <c r="W27" s="77"/>
      <c r="X27" s="77"/>
      <c r="Y27" s="77"/>
      <c r="Z27" s="77"/>
    </row>
    <row r="28" spans="1:26" ht="120" customHeight="1">
      <c r="A28" s="736" t="s">
        <v>5027</v>
      </c>
      <c r="B28" s="736" t="s">
        <v>363</v>
      </c>
      <c r="C28" s="736" t="s">
        <v>11694</v>
      </c>
      <c r="D28" s="737" t="s">
        <v>11695</v>
      </c>
      <c r="E28" s="737" t="s">
        <v>3184</v>
      </c>
      <c r="F28" s="737" t="s">
        <v>11696</v>
      </c>
      <c r="G28" s="101">
        <v>1</v>
      </c>
      <c r="H28" s="82" t="s">
        <v>11697</v>
      </c>
      <c r="I28" s="82" t="s">
        <v>11558</v>
      </c>
      <c r="J28" s="86" t="s">
        <v>158</v>
      </c>
      <c r="K28" s="86"/>
      <c r="L28" s="734"/>
      <c r="M28" s="366"/>
      <c r="N28" s="61"/>
      <c r="O28" s="86" t="s">
        <v>380</v>
      </c>
      <c r="P28" s="86" t="s">
        <v>380</v>
      </c>
      <c r="Q28" s="86" t="s">
        <v>11698</v>
      </c>
      <c r="R28" s="367"/>
      <c r="S28" s="86"/>
      <c r="T28" s="329"/>
      <c r="U28" s="329"/>
      <c r="V28" s="329"/>
      <c r="W28" s="329"/>
      <c r="X28" s="329"/>
      <c r="Y28" s="329"/>
      <c r="Z28" s="329"/>
    </row>
    <row r="29" spans="1:26" ht="225.75" customHeight="1">
      <c r="A29" s="665"/>
      <c r="B29" s="665"/>
      <c r="C29" s="665"/>
      <c r="D29" s="665"/>
      <c r="E29" s="665"/>
      <c r="F29" s="665"/>
      <c r="G29" s="101">
        <v>2</v>
      </c>
      <c r="H29" s="82" t="s">
        <v>11699</v>
      </c>
      <c r="I29" s="82" t="s">
        <v>11700</v>
      </c>
      <c r="J29" s="86" t="s">
        <v>158</v>
      </c>
      <c r="K29" s="86"/>
      <c r="L29" s="665"/>
      <c r="M29" s="366"/>
      <c r="N29" s="61"/>
      <c r="O29" s="86" t="s">
        <v>380</v>
      </c>
      <c r="P29" s="86" t="s">
        <v>380</v>
      </c>
      <c r="Q29" s="86" t="s">
        <v>11698</v>
      </c>
      <c r="R29" s="367"/>
      <c r="S29" s="86"/>
      <c r="T29" s="329"/>
      <c r="U29" s="329"/>
      <c r="V29" s="329"/>
      <c r="W29" s="329"/>
      <c r="X29" s="329"/>
      <c r="Y29" s="329"/>
      <c r="Z29" s="329"/>
    </row>
    <row r="30" spans="1:26" ht="120" customHeight="1">
      <c r="A30" s="666"/>
      <c r="B30" s="666"/>
      <c r="C30" s="666"/>
      <c r="D30" s="666"/>
      <c r="E30" s="666"/>
      <c r="F30" s="666"/>
      <c r="G30" s="101">
        <v>3</v>
      </c>
      <c r="H30" s="82" t="s">
        <v>11701</v>
      </c>
      <c r="I30" s="82" t="s">
        <v>11702</v>
      </c>
      <c r="J30" s="86" t="s">
        <v>158</v>
      </c>
      <c r="K30" s="86"/>
      <c r="L30" s="666"/>
      <c r="M30" s="366"/>
      <c r="N30" s="61"/>
      <c r="O30" s="86" t="s">
        <v>380</v>
      </c>
      <c r="P30" s="86" t="s">
        <v>380</v>
      </c>
      <c r="Q30" s="86" t="s">
        <v>11698</v>
      </c>
      <c r="R30" s="367"/>
      <c r="S30" s="86"/>
      <c r="T30" s="329"/>
      <c r="U30" s="329"/>
      <c r="V30" s="329"/>
      <c r="W30" s="329"/>
      <c r="X30" s="329"/>
      <c r="Y30" s="329"/>
      <c r="Z30" s="329"/>
    </row>
    <row r="31" spans="1:26" ht="120" customHeight="1">
      <c r="A31" s="736" t="s">
        <v>11703</v>
      </c>
      <c r="B31" s="736" t="s">
        <v>363</v>
      </c>
      <c r="C31" s="736" t="s">
        <v>11704</v>
      </c>
      <c r="D31" s="737" t="s">
        <v>11695</v>
      </c>
      <c r="E31" s="737" t="s">
        <v>3192</v>
      </c>
      <c r="F31" s="737" t="s">
        <v>11696</v>
      </c>
      <c r="G31" s="101">
        <v>1</v>
      </c>
      <c r="H31" s="82" t="s">
        <v>2936</v>
      </c>
      <c r="I31" s="82" t="s">
        <v>11558</v>
      </c>
      <c r="J31" s="86" t="s">
        <v>158</v>
      </c>
      <c r="K31" s="86"/>
      <c r="L31" s="734"/>
      <c r="M31" s="366"/>
      <c r="N31" s="61"/>
      <c r="O31" s="86" t="s">
        <v>380</v>
      </c>
      <c r="P31" s="86" t="s">
        <v>380</v>
      </c>
      <c r="Q31" s="86" t="s">
        <v>11698</v>
      </c>
      <c r="R31" s="367"/>
      <c r="S31" s="86"/>
      <c r="T31" s="329"/>
      <c r="U31" s="329"/>
      <c r="V31" s="329"/>
      <c r="W31" s="329"/>
      <c r="X31" s="329"/>
      <c r="Y31" s="329"/>
      <c r="Z31" s="329"/>
    </row>
    <row r="32" spans="1:26" ht="16.5" customHeight="1">
      <c r="A32" s="665"/>
      <c r="B32" s="665"/>
      <c r="C32" s="665"/>
      <c r="D32" s="665"/>
      <c r="E32" s="665"/>
      <c r="F32" s="665"/>
      <c r="G32" s="101">
        <v>2</v>
      </c>
      <c r="H32" s="82" t="s">
        <v>11705</v>
      </c>
      <c r="I32" s="82" t="s">
        <v>11700</v>
      </c>
      <c r="J32" s="86" t="s">
        <v>158</v>
      </c>
      <c r="K32" s="86"/>
      <c r="L32" s="665"/>
      <c r="M32" s="366"/>
      <c r="N32" s="61"/>
      <c r="O32" s="86" t="s">
        <v>380</v>
      </c>
      <c r="P32" s="86" t="s">
        <v>380</v>
      </c>
      <c r="Q32" s="86" t="s">
        <v>11698</v>
      </c>
      <c r="R32" s="367"/>
      <c r="S32" s="86"/>
      <c r="T32" s="329"/>
      <c r="U32" s="329"/>
      <c r="V32" s="329"/>
      <c r="W32" s="329"/>
      <c r="X32" s="329"/>
      <c r="Y32" s="329"/>
      <c r="Z32" s="329"/>
    </row>
    <row r="33" spans="1:26" ht="120" customHeight="1">
      <c r="A33" s="666"/>
      <c r="B33" s="666"/>
      <c r="C33" s="666"/>
      <c r="D33" s="666"/>
      <c r="E33" s="666"/>
      <c r="F33" s="666"/>
      <c r="G33" s="101">
        <v>3</v>
      </c>
      <c r="H33" s="82" t="s">
        <v>11701</v>
      </c>
      <c r="I33" s="82" t="s">
        <v>11702</v>
      </c>
      <c r="J33" s="86" t="s">
        <v>158</v>
      </c>
      <c r="K33" s="86"/>
      <c r="L33" s="666"/>
      <c r="M33" s="366"/>
      <c r="N33" s="61"/>
      <c r="O33" s="86" t="s">
        <v>380</v>
      </c>
      <c r="P33" s="86" t="s">
        <v>380</v>
      </c>
      <c r="Q33" s="86" t="s">
        <v>11698</v>
      </c>
      <c r="R33" s="367"/>
      <c r="S33" s="86"/>
      <c r="T33" s="329"/>
      <c r="U33" s="329"/>
      <c r="V33" s="329"/>
      <c r="W33" s="329"/>
      <c r="X33" s="329"/>
      <c r="Y33" s="329"/>
      <c r="Z33" s="329"/>
    </row>
    <row r="34" spans="1:26" ht="120" customHeight="1">
      <c r="A34" s="736" t="s">
        <v>11706</v>
      </c>
      <c r="B34" s="736" t="s">
        <v>363</v>
      </c>
      <c r="C34" s="736" t="s">
        <v>11707</v>
      </c>
      <c r="D34" s="737" t="s">
        <v>11695</v>
      </c>
      <c r="E34" s="737" t="s">
        <v>3198</v>
      </c>
      <c r="F34" s="737" t="s">
        <v>11607</v>
      </c>
      <c r="G34" s="101">
        <v>1</v>
      </c>
      <c r="H34" s="82" t="s">
        <v>6266</v>
      </c>
      <c r="I34" s="82" t="s">
        <v>11579</v>
      </c>
      <c r="J34" s="86" t="s">
        <v>158</v>
      </c>
      <c r="K34" s="86"/>
      <c r="L34" s="734"/>
      <c r="M34" s="366"/>
      <c r="N34" s="61"/>
      <c r="O34" s="86" t="s">
        <v>380</v>
      </c>
      <c r="P34" s="86" t="s">
        <v>380</v>
      </c>
      <c r="Q34" s="86" t="s">
        <v>11698</v>
      </c>
      <c r="R34" s="367"/>
      <c r="S34" s="86"/>
      <c r="T34" s="329"/>
      <c r="U34" s="329"/>
      <c r="V34" s="329"/>
      <c r="W34" s="329"/>
      <c r="X34" s="329"/>
      <c r="Y34" s="329"/>
      <c r="Z34" s="329"/>
    </row>
    <row r="35" spans="1:26" ht="120" customHeight="1">
      <c r="A35" s="665"/>
      <c r="B35" s="665"/>
      <c r="C35" s="665"/>
      <c r="D35" s="665"/>
      <c r="E35" s="665"/>
      <c r="F35" s="665"/>
      <c r="G35" s="101">
        <v>2</v>
      </c>
      <c r="H35" s="82" t="s">
        <v>8061</v>
      </c>
      <c r="I35" s="82" t="s">
        <v>11655</v>
      </c>
      <c r="J35" s="86" t="s">
        <v>158</v>
      </c>
      <c r="K35" s="86"/>
      <c r="L35" s="665"/>
      <c r="M35" s="366"/>
      <c r="N35" s="61"/>
      <c r="O35" s="86" t="s">
        <v>380</v>
      </c>
      <c r="P35" s="86" t="s">
        <v>380</v>
      </c>
      <c r="Q35" s="86" t="s">
        <v>11698</v>
      </c>
      <c r="R35" s="367"/>
      <c r="S35" s="86"/>
      <c r="T35" s="329"/>
      <c r="U35" s="329"/>
      <c r="V35" s="329"/>
      <c r="W35" s="329"/>
      <c r="X35" s="329"/>
      <c r="Y35" s="329"/>
      <c r="Z35" s="329"/>
    </row>
    <row r="36" spans="1:26" ht="120" customHeight="1">
      <c r="A36" s="666"/>
      <c r="B36" s="666"/>
      <c r="C36" s="666"/>
      <c r="D36" s="666"/>
      <c r="E36" s="666"/>
      <c r="F36" s="666"/>
      <c r="G36" s="101">
        <v>3</v>
      </c>
      <c r="H36" s="95" t="s">
        <v>11708</v>
      </c>
      <c r="I36" s="173" t="s">
        <v>11709</v>
      </c>
      <c r="J36" s="86" t="s">
        <v>158</v>
      </c>
      <c r="K36" s="86"/>
      <c r="L36" s="666"/>
      <c r="M36" s="366"/>
      <c r="N36" s="61"/>
      <c r="O36" s="86" t="s">
        <v>380</v>
      </c>
      <c r="P36" s="86" t="s">
        <v>380</v>
      </c>
      <c r="Q36" s="86" t="s">
        <v>11698</v>
      </c>
      <c r="R36" s="367"/>
      <c r="S36" s="86"/>
      <c r="T36" s="329"/>
      <c r="U36" s="329"/>
      <c r="V36" s="329"/>
      <c r="W36" s="329"/>
      <c r="X36" s="329"/>
      <c r="Y36" s="329"/>
      <c r="Z36" s="329"/>
    </row>
    <row r="37" spans="1:26" ht="120" customHeight="1">
      <c r="A37" s="749" t="s">
        <v>5037</v>
      </c>
      <c r="B37" s="749" t="s">
        <v>363</v>
      </c>
      <c r="C37" s="749" t="s">
        <v>11710</v>
      </c>
      <c r="D37" s="737" t="s">
        <v>11711</v>
      </c>
      <c r="E37" s="737" t="s">
        <v>11712</v>
      </c>
      <c r="F37" s="737" t="s">
        <v>11696</v>
      </c>
      <c r="G37" s="88">
        <v>1</v>
      </c>
      <c r="H37" s="79" t="s">
        <v>11697</v>
      </c>
      <c r="I37" s="82" t="s">
        <v>11558</v>
      </c>
      <c r="J37" s="83" t="s">
        <v>158</v>
      </c>
      <c r="K37" s="84"/>
      <c r="L37" s="748"/>
      <c r="M37" s="84"/>
      <c r="N37" s="106"/>
      <c r="O37" s="86" t="s">
        <v>380</v>
      </c>
      <c r="P37" s="86" t="s">
        <v>380</v>
      </c>
      <c r="Q37" s="86" t="s">
        <v>11713</v>
      </c>
      <c r="R37" s="83"/>
      <c r="S37" s="86"/>
      <c r="T37" s="118"/>
      <c r="U37" s="118"/>
      <c r="V37" s="118"/>
      <c r="W37" s="118"/>
      <c r="X37" s="118"/>
      <c r="Y37" s="118"/>
      <c r="Z37" s="118"/>
    </row>
    <row r="38" spans="1:26" ht="120" customHeight="1">
      <c r="A38" s="666"/>
      <c r="B38" s="666"/>
      <c r="C38" s="666"/>
      <c r="D38" s="666"/>
      <c r="E38" s="666"/>
      <c r="F38" s="666"/>
      <c r="G38" s="88">
        <v>2</v>
      </c>
      <c r="H38" s="79" t="s">
        <v>11714</v>
      </c>
      <c r="I38" s="82" t="s">
        <v>11715</v>
      </c>
      <c r="J38" s="83"/>
      <c r="K38" s="84"/>
      <c r="L38" s="666"/>
      <c r="M38" s="84"/>
      <c r="N38" s="106"/>
      <c r="O38" s="86" t="s">
        <v>380</v>
      </c>
      <c r="P38" s="86" t="s">
        <v>380</v>
      </c>
      <c r="Q38" s="86" t="s">
        <v>380</v>
      </c>
      <c r="R38" s="83"/>
      <c r="S38" s="86"/>
      <c r="T38" s="118"/>
      <c r="U38" s="118"/>
      <c r="V38" s="118"/>
      <c r="W38" s="118"/>
      <c r="X38" s="118"/>
      <c r="Y38" s="118"/>
      <c r="Z38" s="118"/>
    </row>
    <row r="39" spans="1:26" ht="90" customHeight="1">
      <c r="A39" s="749" t="s">
        <v>11716</v>
      </c>
      <c r="B39" s="749" t="s">
        <v>363</v>
      </c>
      <c r="C39" s="749" t="s">
        <v>11717</v>
      </c>
      <c r="D39" s="737" t="s">
        <v>11718</v>
      </c>
      <c r="E39" s="738" t="s">
        <v>11719</v>
      </c>
      <c r="F39" s="737" t="s">
        <v>11720</v>
      </c>
      <c r="G39" s="88">
        <v>1</v>
      </c>
      <c r="H39" s="82" t="s">
        <v>11721</v>
      </c>
      <c r="I39" s="82" t="s">
        <v>11558</v>
      </c>
      <c r="J39" s="83"/>
      <c r="K39" s="84"/>
      <c r="L39" s="748"/>
      <c r="M39" s="227"/>
      <c r="N39" s="106"/>
      <c r="O39" s="86" t="s">
        <v>380</v>
      </c>
      <c r="P39" s="86" t="s">
        <v>380</v>
      </c>
      <c r="Q39" s="86" t="s">
        <v>380</v>
      </c>
      <c r="R39" s="83"/>
      <c r="S39" s="86"/>
      <c r="T39" s="118"/>
      <c r="U39" s="118"/>
      <c r="V39" s="118"/>
      <c r="W39" s="118"/>
      <c r="X39" s="118"/>
      <c r="Y39" s="118"/>
      <c r="Z39" s="118"/>
    </row>
    <row r="40" spans="1:26" ht="90" customHeight="1">
      <c r="A40" s="665"/>
      <c r="B40" s="665"/>
      <c r="C40" s="665"/>
      <c r="D40" s="665"/>
      <c r="E40" s="665"/>
      <c r="F40" s="665"/>
      <c r="G40" s="88">
        <v>2</v>
      </c>
      <c r="H40" s="368" t="s">
        <v>11722</v>
      </c>
      <c r="I40" s="82" t="s">
        <v>11723</v>
      </c>
      <c r="J40" s="83"/>
      <c r="K40" s="84" t="s">
        <v>11724</v>
      </c>
      <c r="L40" s="665"/>
      <c r="M40" s="227"/>
      <c r="N40" s="106"/>
      <c r="O40" s="86" t="s">
        <v>380</v>
      </c>
      <c r="P40" s="86" t="s">
        <v>380</v>
      </c>
      <c r="Q40" s="86" t="s">
        <v>380</v>
      </c>
      <c r="R40" s="83"/>
      <c r="S40" s="86"/>
      <c r="T40" s="118"/>
      <c r="U40" s="118"/>
      <c r="V40" s="118"/>
      <c r="W40" s="118"/>
      <c r="X40" s="118"/>
      <c r="Y40" s="118"/>
      <c r="Z40" s="118"/>
    </row>
    <row r="41" spans="1:26" ht="16.5" customHeight="1">
      <c r="A41" s="666"/>
      <c r="B41" s="666"/>
      <c r="C41" s="666"/>
      <c r="D41" s="666"/>
      <c r="E41" s="666"/>
      <c r="F41" s="666"/>
      <c r="G41" s="88">
        <v>3</v>
      </c>
      <c r="H41" s="82" t="s">
        <v>8061</v>
      </c>
      <c r="I41" s="82" t="s">
        <v>11590</v>
      </c>
      <c r="J41" s="83"/>
      <c r="K41" s="84"/>
      <c r="L41" s="666"/>
      <c r="M41" s="227"/>
      <c r="N41" s="106"/>
      <c r="O41" s="86" t="s">
        <v>380</v>
      </c>
      <c r="P41" s="86" t="s">
        <v>380</v>
      </c>
      <c r="Q41" s="86" t="s">
        <v>380</v>
      </c>
      <c r="R41" s="83"/>
      <c r="S41" s="86"/>
      <c r="T41" s="118"/>
      <c r="U41" s="118"/>
      <c r="V41" s="118"/>
      <c r="W41" s="118"/>
      <c r="X41" s="118"/>
      <c r="Y41" s="118"/>
      <c r="Z41" s="118"/>
    </row>
    <row r="42" spans="1:26" ht="240" customHeight="1">
      <c r="A42" s="749" t="s">
        <v>11725</v>
      </c>
      <c r="B42" s="749" t="s">
        <v>363</v>
      </c>
      <c r="C42" s="749" t="s">
        <v>11726</v>
      </c>
      <c r="D42" s="737" t="s">
        <v>11718</v>
      </c>
      <c r="E42" s="738" t="s">
        <v>11727</v>
      </c>
      <c r="F42" s="737" t="s">
        <v>11728</v>
      </c>
      <c r="G42" s="88">
        <v>1</v>
      </c>
      <c r="H42" s="368" t="s">
        <v>11729</v>
      </c>
      <c r="I42" s="82" t="s">
        <v>11590</v>
      </c>
      <c r="J42" s="83"/>
      <c r="K42" s="84"/>
      <c r="L42" s="748"/>
      <c r="M42" s="227"/>
      <c r="N42" s="106"/>
      <c r="O42" s="86" t="s">
        <v>380</v>
      </c>
      <c r="P42" s="86" t="s">
        <v>380</v>
      </c>
      <c r="Q42" s="86" t="s">
        <v>380</v>
      </c>
      <c r="R42" s="83"/>
      <c r="S42" s="86"/>
      <c r="T42" s="118"/>
      <c r="U42" s="118"/>
      <c r="V42" s="118"/>
      <c r="W42" s="118"/>
      <c r="X42" s="118"/>
      <c r="Y42" s="118"/>
      <c r="Z42" s="118"/>
    </row>
    <row r="43" spans="1:26" ht="240" customHeight="1">
      <c r="A43" s="665"/>
      <c r="B43" s="665"/>
      <c r="C43" s="665"/>
      <c r="D43" s="665"/>
      <c r="E43" s="665"/>
      <c r="F43" s="665"/>
      <c r="G43" s="88">
        <v>2</v>
      </c>
      <c r="H43" s="368" t="s">
        <v>11730</v>
      </c>
      <c r="I43" s="82" t="s">
        <v>11731</v>
      </c>
      <c r="J43" s="83"/>
      <c r="K43" s="84" t="s">
        <v>11732</v>
      </c>
      <c r="L43" s="665"/>
      <c r="M43" s="227"/>
      <c r="N43" s="106"/>
      <c r="O43" s="86" t="s">
        <v>380</v>
      </c>
      <c r="P43" s="86" t="s">
        <v>380</v>
      </c>
      <c r="Q43" s="86" t="s">
        <v>380</v>
      </c>
      <c r="R43" s="83"/>
      <c r="S43" s="86"/>
      <c r="T43" s="118"/>
      <c r="U43" s="118"/>
      <c r="V43" s="118"/>
      <c r="W43" s="118"/>
      <c r="X43" s="118"/>
      <c r="Y43" s="118"/>
      <c r="Z43" s="118"/>
    </row>
    <row r="44" spans="1:26" ht="240" customHeight="1">
      <c r="A44" s="666"/>
      <c r="B44" s="666"/>
      <c r="C44" s="666"/>
      <c r="D44" s="666"/>
      <c r="E44" s="666"/>
      <c r="F44" s="666"/>
      <c r="G44" s="88">
        <v>3</v>
      </c>
      <c r="H44" s="82" t="s">
        <v>11733</v>
      </c>
      <c r="I44" s="82" t="s">
        <v>11734</v>
      </c>
      <c r="J44" s="83"/>
      <c r="K44" s="84"/>
      <c r="L44" s="666"/>
      <c r="M44" s="227"/>
      <c r="N44" s="106"/>
      <c r="O44" s="86" t="s">
        <v>380</v>
      </c>
      <c r="P44" s="86" t="s">
        <v>380</v>
      </c>
      <c r="Q44" s="86" t="s">
        <v>380</v>
      </c>
      <c r="R44" s="83"/>
      <c r="S44" s="86"/>
      <c r="T44" s="118"/>
      <c r="U44" s="118"/>
      <c r="V44" s="118"/>
      <c r="W44" s="118"/>
      <c r="X44" s="118"/>
      <c r="Y44" s="118"/>
      <c r="Z44" s="118"/>
    </row>
    <row r="45" spans="1:26" ht="120" customHeight="1">
      <c r="A45" s="749" t="s">
        <v>3922</v>
      </c>
      <c r="B45" s="749" t="s">
        <v>363</v>
      </c>
      <c r="C45" s="749" t="s">
        <v>11735</v>
      </c>
      <c r="D45" s="737" t="s">
        <v>11736</v>
      </c>
      <c r="E45" s="737" t="s">
        <v>11737</v>
      </c>
      <c r="F45" s="737" t="s">
        <v>11696</v>
      </c>
      <c r="G45" s="88">
        <v>1</v>
      </c>
      <c r="H45" s="79" t="s">
        <v>11738</v>
      </c>
      <c r="I45" s="82" t="s">
        <v>11558</v>
      </c>
      <c r="J45" s="83" t="s">
        <v>158</v>
      </c>
      <c r="K45" s="84"/>
      <c r="L45" s="748"/>
      <c r="M45" s="84"/>
      <c r="N45" s="106"/>
      <c r="O45" s="86" t="s">
        <v>380</v>
      </c>
      <c r="P45" s="86" t="s">
        <v>380</v>
      </c>
      <c r="Q45" s="86" t="s">
        <v>11739</v>
      </c>
      <c r="R45" s="83"/>
      <c r="S45" s="86"/>
      <c r="T45" s="118"/>
      <c r="U45" s="118"/>
      <c r="V45" s="118"/>
      <c r="W45" s="118"/>
      <c r="X45" s="118"/>
      <c r="Y45" s="118"/>
      <c r="Z45" s="118"/>
    </row>
    <row r="46" spans="1:26" ht="120" customHeight="1">
      <c r="A46" s="666"/>
      <c r="B46" s="666"/>
      <c r="C46" s="666"/>
      <c r="D46" s="666"/>
      <c r="E46" s="666"/>
      <c r="F46" s="666"/>
      <c r="G46" s="88">
        <v>2</v>
      </c>
      <c r="H46" s="79" t="s">
        <v>11740</v>
      </c>
      <c r="I46" s="82" t="s">
        <v>11715</v>
      </c>
      <c r="J46" s="83"/>
      <c r="K46" s="84"/>
      <c r="L46" s="666"/>
      <c r="M46" s="84"/>
      <c r="N46" s="106"/>
      <c r="O46" s="86" t="s">
        <v>380</v>
      </c>
      <c r="P46" s="86" t="s">
        <v>380</v>
      </c>
      <c r="Q46" s="86" t="s">
        <v>380</v>
      </c>
      <c r="R46" s="83"/>
      <c r="S46" s="86"/>
      <c r="T46" s="118"/>
      <c r="U46" s="118"/>
      <c r="V46" s="118"/>
      <c r="W46" s="118"/>
      <c r="X46" s="118"/>
      <c r="Y46" s="118"/>
      <c r="Z46" s="118"/>
    </row>
    <row r="47" spans="1:26" ht="90" customHeight="1">
      <c r="A47" s="749" t="s">
        <v>11741</v>
      </c>
      <c r="B47" s="749" t="s">
        <v>363</v>
      </c>
      <c r="C47" s="749" t="s">
        <v>11742</v>
      </c>
      <c r="D47" s="737" t="s">
        <v>11743</v>
      </c>
      <c r="E47" s="738" t="s">
        <v>11744</v>
      </c>
      <c r="F47" s="737" t="s">
        <v>11720</v>
      </c>
      <c r="G47" s="88">
        <v>1</v>
      </c>
      <c r="H47" s="82" t="s">
        <v>11745</v>
      </c>
      <c r="I47" s="82" t="s">
        <v>11558</v>
      </c>
      <c r="J47" s="83"/>
      <c r="K47" s="84"/>
      <c r="L47" s="748"/>
      <c r="M47" s="227"/>
      <c r="N47" s="106"/>
      <c r="O47" s="86" t="s">
        <v>380</v>
      </c>
      <c r="P47" s="86" t="s">
        <v>380</v>
      </c>
      <c r="Q47" s="86" t="s">
        <v>380</v>
      </c>
      <c r="R47" s="83"/>
      <c r="S47" s="86"/>
      <c r="T47" s="118"/>
      <c r="U47" s="118"/>
      <c r="V47" s="118"/>
      <c r="W47" s="118"/>
      <c r="X47" s="118"/>
      <c r="Y47" s="118"/>
      <c r="Z47" s="118"/>
    </row>
    <row r="48" spans="1:26" ht="16.5" customHeight="1">
      <c r="A48" s="665"/>
      <c r="B48" s="665"/>
      <c r="C48" s="665"/>
      <c r="D48" s="665"/>
      <c r="E48" s="665"/>
      <c r="F48" s="665"/>
      <c r="G48" s="88">
        <v>2</v>
      </c>
      <c r="H48" s="368" t="s">
        <v>11746</v>
      </c>
      <c r="I48" s="82" t="s">
        <v>11747</v>
      </c>
      <c r="J48" s="83"/>
      <c r="K48" s="84" t="s">
        <v>11724</v>
      </c>
      <c r="L48" s="665"/>
      <c r="M48" s="227"/>
      <c r="N48" s="106"/>
      <c r="O48" s="86" t="s">
        <v>380</v>
      </c>
      <c r="P48" s="86" t="s">
        <v>380</v>
      </c>
      <c r="Q48" s="86" t="s">
        <v>380</v>
      </c>
      <c r="R48" s="83"/>
      <c r="S48" s="86"/>
      <c r="T48" s="118"/>
      <c r="U48" s="118"/>
      <c r="V48" s="118"/>
      <c r="W48" s="118"/>
      <c r="X48" s="118"/>
      <c r="Y48" s="118"/>
      <c r="Z48" s="118"/>
    </row>
    <row r="49" spans="1:26" ht="16.5" customHeight="1">
      <c r="A49" s="666"/>
      <c r="B49" s="666"/>
      <c r="C49" s="666"/>
      <c r="D49" s="666"/>
      <c r="E49" s="666"/>
      <c r="F49" s="666"/>
      <c r="G49" s="88">
        <v>3</v>
      </c>
      <c r="H49" s="82" t="s">
        <v>8061</v>
      </c>
      <c r="I49" s="82" t="s">
        <v>11590</v>
      </c>
      <c r="J49" s="83"/>
      <c r="K49" s="84"/>
      <c r="L49" s="666"/>
      <c r="M49" s="227"/>
      <c r="N49" s="106"/>
      <c r="O49" s="86" t="s">
        <v>380</v>
      </c>
      <c r="P49" s="86" t="s">
        <v>380</v>
      </c>
      <c r="Q49" s="86" t="s">
        <v>380</v>
      </c>
      <c r="R49" s="83"/>
      <c r="S49" s="86"/>
      <c r="T49" s="118"/>
      <c r="U49" s="118"/>
      <c r="V49" s="118"/>
      <c r="W49" s="118"/>
      <c r="X49" s="118"/>
      <c r="Y49" s="118"/>
      <c r="Z49" s="118"/>
    </row>
    <row r="50" spans="1:26" ht="16.5" customHeight="1">
      <c r="A50" s="749" t="s">
        <v>11748</v>
      </c>
      <c r="B50" s="749" t="s">
        <v>363</v>
      </c>
      <c r="C50" s="749" t="s">
        <v>11749</v>
      </c>
      <c r="D50" s="737" t="s">
        <v>11743</v>
      </c>
      <c r="E50" s="738" t="s">
        <v>11750</v>
      </c>
      <c r="F50" s="737" t="s">
        <v>11751</v>
      </c>
      <c r="G50" s="88">
        <v>1</v>
      </c>
      <c r="H50" s="368" t="s">
        <v>11729</v>
      </c>
      <c r="I50" s="82" t="s">
        <v>11590</v>
      </c>
      <c r="J50" s="83"/>
      <c r="K50" s="84"/>
      <c r="L50" s="748"/>
      <c r="M50" s="227"/>
      <c r="N50" s="106"/>
      <c r="O50" s="86" t="s">
        <v>380</v>
      </c>
      <c r="P50" s="86" t="s">
        <v>380</v>
      </c>
      <c r="Q50" s="86" t="s">
        <v>380</v>
      </c>
      <c r="R50" s="83"/>
      <c r="S50" s="86"/>
      <c r="T50" s="118"/>
      <c r="U50" s="118"/>
      <c r="V50" s="118"/>
      <c r="W50" s="118"/>
      <c r="X50" s="118"/>
      <c r="Y50" s="118"/>
      <c r="Z50" s="118"/>
    </row>
    <row r="51" spans="1:26" ht="90" customHeight="1">
      <c r="A51" s="665"/>
      <c r="B51" s="665"/>
      <c r="C51" s="665"/>
      <c r="D51" s="665"/>
      <c r="E51" s="665"/>
      <c r="F51" s="665"/>
      <c r="G51" s="88">
        <v>2</v>
      </c>
      <c r="H51" s="368" t="s">
        <v>11752</v>
      </c>
      <c r="I51" s="82" t="s">
        <v>11753</v>
      </c>
      <c r="J51" s="83"/>
      <c r="K51" s="84" t="s">
        <v>11732</v>
      </c>
      <c r="L51" s="665"/>
      <c r="M51" s="227"/>
      <c r="N51" s="106"/>
      <c r="O51" s="86" t="s">
        <v>380</v>
      </c>
      <c r="P51" s="86" t="s">
        <v>380</v>
      </c>
      <c r="Q51" s="86" t="s">
        <v>380</v>
      </c>
      <c r="R51" s="83"/>
      <c r="S51" s="86"/>
      <c r="T51" s="118"/>
      <c r="U51" s="118"/>
      <c r="V51" s="118"/>
      <c r="W51" s="118"/>
      <c r="X51" s="118"/>
      <c r="Y51" s="118"/>
      <c r="Z51" s="118"/>
    </row>
    <row r="52" spans="1:26" ht="90" customHeight="1">
      <c r="A52" s="666"/>
      <c r="B52" s="666"/>
      <c r="C52" s="666"/>
      <c r="D52" s="666"/>
      <c r="E52" s="666"/>
      <c r="F52" s="666"/>
      <c r="G52" s="88">
        <v>3</v>
      </c>
      <c r="H52" s="82" t="s">
        <v>11733</v>
      </c>
      <c r="I52" s="82" t="s">
        <v>11734</v>
      </c>
      <c r="J52" s="83"/>
      <c r="K52" s="84"/>
      <c r="L52" s="666"/>
      <c r="M52" s="227"/>
      <c r="N52" s="106"/>
      <c r="O52" s="86" t="s">
        <v>380</v>
      </c>
      <c r="P52" s="86" t="s">
        <v>380</v>
      </c>
      <c r="Q52" s="86" t="s">
        <v>380</v>
      </c>
      <c r="R52" s="83"/>
      <c r="S52" s="86"/>
      <c r="T52" s="118"/>
      <c r="U52" s="118"/>
      <c r="V52" s="118"/>
      <c r="W52" s="118"/>
      <c r="X52" s="118"/>
      <c r="Y52" s="118"/>
      <c r="Z52" s="118"/>
    </row>
    <row r="53" spans="1:26" ht="16.5" customHeight="1">
      <c r="A53" s="72" t="s">
        <v>11754</v>
      </c>
      <c r="B53" s="73"/>
      <c r="C53" s="73"/>
      <c r="D53" s="72"/>
      <c r="E53" s="74"/>
      <c r="F53" s="74"/>
      <c r="G53" s="73"/>
      <c r="H53" s="72"/>
      <c r="I53" s="75"/>
      <c r="J53" s="73"/>
      <c r="K53" s="73"/>
      <c r="L53" s="72"/>
      <c r="M53" s="75"/>
      <c r="N53" s="76"/>
      <c r="O53" s="73"/>
      <c r="P53" s="73"/>
      <c r="Q53" s="73"/>
      <c r="R53" s="73"/>
      <c r="S53" s="73"/>
      <c r="T53" s="77"/>
      <c r="U53" s="77"/>
      <c r="V53" s="77"/>
      <c r="W53" s="77"/>
      <c r="X53" s="77"/>
      <c r="Y53" s="77"/>
      <c r="Z53" s="77"/>
    </row>
    <row r="54" spans="1:26" ht="231" customHeight="1">
      <c r="A54" s="736" t="s">
        <v>7203</v>
      </c>
      <c r="B54" s="736" t="s">
        <v>11755</v>
      </c>
      <c r="C54" s="736" t="s">
        <v>11756</v>
      </c>
      <c r="D54" s="737" t="s">
        <v>11757</v>
      </c>
      <c r="E54" s="737" t="s">
        <v>3213</v>
      </c>
      <c r="F54" s="737" t="s">
        <v>11690</v>
      </c>
      <c r="G54" s="88">
        <v>1</v>
      </c>
      <c r="H54" s="82" t="s">
        <v>11758</v>
      </c>
      <c r="I54" s="82" t="s">
        <v>11759</v>
      </c>
      <c r="J54" s="83"/>
      <c r="K54" s="83"/>
      <c r="L54" s="734"/>
      <c r="M54" s="117"/>
      <c r="N54" s="106"/>
      <c r="O54" s="86" t="s">
        <v>380</v>
      </c>
      <c r="P54" s="86" t="s">
        <v>380</v>
      </c>
      <c r="Q54" s="86" t="s">
        <v>380</v>
      </c>
      <c r="R54" s="83"/>
      <c r="S54" s="86"/>
      <c r="T54" s="118"/>
      <c r="U54" s="118"/>
      <c r="V54" s="118"/>
      <c r="W54" s="118"/>
      <c r="X54" s="118"/>
      <c r="Y54" s="118"/>
      <c r="Z54" s="118"/>
    </row>
    <row r="55" spans="1:26" ht="16.5" customHeight="1">
      <c r="A55" s="665"/>
      <c r="B55" s="665"/>
      <c r="C55" s="665"/>
      <c r="D55" s="665"/>
      <c r="E55" s="665"/>
      <c r="F55" s="665"/>
      <c r="G55" s="88">
        <v>2</v>
      </c>
      <c r="H55" s="82" t="s">
        <v>11760</v>
      </c>
      <c r="I55" s="82" t="s">
        <v>11761</v>
      </c>
      <c r="J55" s="83"/>
      <c r="K55" s="83" t="s">
        <v>11762</v>
      </c>
      <c r="L55" s="665"/>
      <c r="M55" s="117"/>
      <c r="N55" s="106"/>
      <c r="O55" s="86" t="s">
        <v>380</v>
      </c>
      <c r="P55" s="86" t="s">
        <v>380</v>
      </c>
      <c r="Q55" s="86" t="s">
        <v>380</v>
      </c>
      <c r="R55" s="83"/>
      <c r="S55" s="86"/>
      <c r="T55" s="118"/>
      <c r="U55" s="118"/>
      <c r="V55" s="118"/>
      <c r="W55" s="118"/>
      <c r="X55" s="118"/>
      <c r="Y55" s="118"/>
      <c r="Z55" s="118"/>
    </row>
    <row r="56" spans="1:26" ht="16.5" customHeight="1">
      <c r="A56" s="666"/>
      <c r="B56" s="666"/>
      <c r="C56" s="666"/>
      <c r="D56" s="666"/>
      <c r="E56" s="665"/>
      <c r="F56" s="665"/>
      <c r="G56" s="88">
        <v>3</v>
      </c>
      <c r="H56" s="82" t="s">
        <v>11763</v>
      </c>
      <c r="I56" s="82" t="s">
        <v>11764</v>
      </c>
      <c r="J56" s="83"/>
      <c r="K56" s="83" t="s">
        <v>11762</v>
      </c>
      <c r="L56" s="666"/>
      <c r="M56" s="117"/>
      <c r="N56" s="106"/>
      <c r="O56" s="86" t="s">
        <v>380</v>
      </c>
      <c r="P56" s="86" t="s">
        <v>380</v>
      </c>
      <c r="Q56" s="86" t="s">
        <v>380</v>
      </c>
      <c r="R56" s="83"/>
      <c r="S56" s="86"/>
      <c r="T56" s="118"/>
      <c r="U56" s="118"/>
      <c r="V56" s="118"/>
      <c r="W56" s="118"/>
      <c r="X56" s="118"/>
      <c r="Y56" s="118"/>
      <c r="Z56" s="118"/>
    </row>
    <row r="57" spans="1:26" ht="90" customHeight="1">
      <c r="A57" s="736" t="s">
        <v>11765</v>
      </c>
      <c r="B57" s="736" t="s">
        <v>11766</v>
      </c>
      <c r="C57" s="736" t="s">
        <v>11767</v>
      </c>
      <c r="D57" s="737" t="s">
        <v>11757</v>
      </c>
      <c r="E57" s="737" t="s">
        <v>3220</v>
      </c>
      <c r="F57" s="737" t="s">
        <v>11690</v>
      </c>
      <c r="G57" s="88">
        <v>1</v>
      </c>
      <c r="H57" s="82" t="s">
        <v>11758</v>
      </c>
      <c r="I57" s="82" t="s">
        <v>11759</v>
      </c>
      <c r="J57" s="83"/>
      <c r="K57" s="86"/>
      <c r="L57" s="734"/>
      <c r="M57" s="178"/>
      <c r="N57" s="106"/>
      <c r="O57" s="86" t="s">
        <v>380</v>
      </c>
      <c r="P57" s="86" t="s">
        <v>380</v>
      </c>
      <c r="Q57" s="86" t="s">
        <v>380</v>
      </c>
      <c r="R57" s="83"/>
      <c r="S57" s="86"/>
      <c r="T57" s="118"/>
      <c r="U57" s="118"/>
      <c r="V57" s="118"/>
      <c r="W57" s="118"/>
      <c r="X57" s="118"/>
      <c r="Y57" s="118"/>
      <c r="Z57" s="118"/>
    </row>
    <row r="58" spans="1:26" ht="90" customHeight="1">
      <c r="A58" s="665"/>
      <c r="B58" s="665"/>
      <c r="C58" s="665"/>
      <c r="D58" s="665"/>
      <c r="E58" s="665"/>
      <c r="F58" s="665"/>
      <c r="G58" s="88">
        <v>2</v>
      </c>
      <c r="H58" s="82" t="s">
        <v>11768</v>
      </c>
      <c r="I58" s="82" t="s">
        <v>11769</v>
      </c>
      <c r="J58" s="83"/>
      <c r="K58" s="83" t="s">
        <v>11762</v>
      </c>
      <c r="L58" s="665"/>
      <c r="M58" s="117"/>
      <c r="N58" s="106"/>
      <c r="O58" s="86" t="s">
        <v>380</v>
      </c>
      <c r="P58" s="86" t="s">
        <v>380</v>
      </c>
      <c r="Q58" s="86" t="s">
        <v>380</v>
      </c>
      <c r="R58" s="83"/>
      <c r="S58" s="86"/>
      <c r="T58" s="118"/>
      <c r="U58" s="118"/>
      <c r="V58" s="118"/>
      <c r="W58" s="118"/>
      <c r="X58" s="118"/>
      <c r="Y58" s="118"/>
      <c r="Z58" s="118"/>
    </row>
    <row r="59" spans="1:26" ht="90" customHeight="1">
      <c r="A59" s="666"/>
      <c r="B59" s="666"/>
      <c r="C59" s="666"/>
      <c r="D59" s="666"/>
      <c r="E59" s="665"/>
      <c r="F59" s="665"/>
      <c r="G59" s="88">
        <v>3</v>
      </c>
      <c r="H59" s="82" t="s">
        <v>11770</v>
      </c>
      <c r="I59" s="82" t="s">
        <v>11771</v>
      </c>
      <c r="J59" s="83"/>
      <c r="K59" s="83" t="s">
        <v>11762</v>
      </c>
      <c r="L59" s="666"/>
      <c r="M59" s="117"/>
      <c r="N59" s="106"/>
      <c r="O59" s="86" t="s">
        <v>380</v>
      </c>
      <c r="P59" s="86" t="s">
        <v>380</v>
      </c>
      <c r="Q59" s="86" t="s">
        <v>380</v>
      </c>
      <c r="R59" s="83"/>
      <c r="S59" s="86"/>
      <c r="T59" s="118"/>
      <c r="U59" s="118"/>
      <c r="V59" s="118"/>
      <c r="W59" s="118"/>
      <c r="X59" s="118"/>
      <c r="Y59" s="118"/>
      <c r="Z59" s="118"/>
    </row>
    <row r="60" spans="1:26" ht="16.5" customHeight="1">
      <c r="A60" s="72" t="s">
        <v>11772</v>
      </c>
      <c r="B60" s="73"/>
      <c r="C60" s="73"/>
      <c r="D60" s="72"/>
      <c r="E60" s="74"/>
      <c r="F60" s="74"/>
      <c r="G60" s="73"/>
      <c r="H60" s="72"/>
      <c r="I60" s="75"/>
      <c r="J60" s="73"/>
      <c r="K60" s="73"/>
      <c r="L60" s="72"/>
      <c r="M60" s="75"/>
      <c r="N60" s="76"/>
      <c r="O60" s="73"/>
      <c r="P60" s="73"/>
      <c r="Q60" s="73"/>
      <c r="R60" s="73"/>
      <c r="S60" s="73"/>
      <c r="T60" s="77"/>
      <c r="U60" s="77"/>
      <c r="V60" s="77"/>
      <c r="W60" s="77"/>
      <c r="X60" s="77"/>
      <c r="Y60" s="77"/>
      <c r="Z60" s="77"/>
    </row>
    <row r="61" spans="1:26" ht="213.75" customHeight="1">
      <c r="A61" s="88" t="s">
        <v>11773</v>
      </c>
      <c r="B61" s="209" t="s">
        <v>363</v>
      </c>
      <c r="C61" s="88" t="s">
        <v>11774</v>
      </c>
      <c r="D61" s="129" t="s">
        <v>11775</v>
      </c>
      <c r="E61" s="95" t="s">
        <v>11776</v>
      </c>
      <c r="F61" s="95" t="s">
        <v>11777</v>
      </c>
      <c r="G61" s="88">
        <v>1</v>
      </c>
      <c r="H61" s="82" t="s">
        <v>11778</v>
      </c>
      <c r="I61" s="82" t="s">
        <v>11779</v>
      </c>
      <c r="J61" s="83" t="s">
        <v>158</v>
      </c>
      <c r="K61" s="84"/>
      <c r="L61" s="83"/>
      <c r="M61" s="84"/>
      <c r="N61" s="106"/>
      <c r="O61" s="86" t="s">
        <v>379</v>
      </c>
      <c r="P61" s="86" t="s">
        <v>11780</v>
      </c>
      <c r="Q61" s="86" t="s">
        <v>11781</v>
      </c>
      <c r="R61" s="83"/>
      <c r="S61" s="86"/>
      <c r="T61" s="118"/>
      <c r="U61" s="118"/>
      <c r="V61" s="118"/>
      <c r="W61" s="118"/>
      <c r="X61" s="118"/>
      <c r="Y61" s="118"/>
      <c r="Z61" s="118"/>
    </row>
    <row r="62" spans="1:26" ht="213.75" customHeight="1">
      <c r="A62" s="88" t="s">
        <v>11782</v>
      </c>
      <c r="B62" s="209" t="s">
        <v>363</v>
      </c>
      <c r="C62" s="88" t="s">
        <v>11783</v>
      </c>
      <c r="D62" s="129" t="s">
        <v>11775</v>
      </c>
      <c r="E62" s="95" t="s">
        <v>11784</v>
      </c>
      <c r="F62" s="95" t="s">
        <v>11777</v>
      </c>
      <c r="G62" s="88">
        <v>1</v>
      </c>
      <c r="H62" s="82" t="s">
        <v>11785</v>
      </c>
      <c r="I62" s="82" t="s">
        <v>11786</v>
      </c>
      <c r="J62" s="83" t="s">
        <v>158</v>
      </c>
      <c r="K62" s="84" t="s">
        <v>11787</v>
      </c>
      <c r="L62" s="83"/>
      <c r="M62" s="84"/>
      <c r="N62" s="106"/>
      <c r="O62" s="86" t="s">
        <v>379</v>
      </c>
      <c r="P62" s="86" t="s">
        <v>11788</v>
      </c>
      <c r="Q62" s="86" t="s">
        <v>11789</v>
      </c>
      <c r="R62" s="83"/>
      <c r="S62" s="86"/>
      <c r="T62" s="118"/>
      <c r="U62" s="118"/>
      <c r="V62" s="118"/>
      <c r="W62" s="118"/>
      <c r="X62" s="118"/>
      <c r="Y62" s="118"/>
      <c r="Z62" s="118"/>
    </row>
    <row r="63" spans="1:26" ht="213.75" customHeight="1">
      <c r="A63" s="88" t="s">
        <v>11790</v>
      </c>
      <c r="B63" s="209" t="s">
        <v>363</v>
      </c>
      <c r="C63" s="88" t="s">
        <v>11791</v>
      </c>
      <c r="D63" s="129" t="s">
        <v>11775</v>
      </c>
      <c r="E63" s="95" t="s">
        <v>11792</v>
      </c>
      <c r="F63" s="95" t="s">
        <v>11777</v>
      </c>
      <c r="G63" s="88">
        <v>1</v>
      </c>
      <c r="H63" s="82" t="s">
        <v>11793</v>
      </c>
      <c r="I63" s="82" t="s">
        <v>11794</v>
      </c>
      <c r="J63" s="83" t="s">
        <v>158</v>
      </c>
      <c r="K63" s="84" t="s">
        <v>11795</v>
      </c>
      <c r="L63" s="83"/>
      <c r="M63" s="84"/>
      <c r="N63" s="106"/>
      <c r="O63" s="86" t="s">
        <v>379</v>
      </c>
      <c r="P63" s="86" t="s">
        <v>11796</v>
      </c>
      <c r="Q63" s="86" t="s">
        <v>11797</v>
      </c>
      <c r="R63" s="83"/>
      <c r="S63" s="86"/>
      <c r="T63" s="118"/>
      <c r="U63" s="118"/>
      <c r="V63" s="118"/>
      <c r="W63" s="118"/>
      <c r="X63" s="118"/>
      <c r="Y63" s="118"/>
      <c r="Z63" s="118"/>
    </row>
    <row r="64" spans="1:26" ht="213.75" customHeight="1">
      <c r="A64" s="88" t="s">
        <v>11798</v>
      </c>
      <c r="B64" s="209" t="s">
        <v>363</v>
      </c>
      <c r="C64" s="88" t="s">
        <v>11799</v>
      </c>
      <c r="D64" s="129" t="s">
        <v>11775</v>
      </c>
      <c r="E64" s="95" t="s">
        <v>11800</v>
      </c>
      <c r="F64" s="95" t="s">
        <v>11777</v>
      </c>
      <c r="G64" s="88">
        <v>1</v>
      </c>
      <c r="H64" s="82" t="s">
        <v>11801</v>
      </c>
      <c r="I64" s="82" t="s">
        <v>11802</v>
      </c>
      <c r="J64" s="83" t="s">
        <v>158</v>
      </c>
      <c r="K64" s="84"/>
      <c r="L64" s="83"/>
      <c r="M64" s="84"/>
      <c r="N64" s="106"/>
      <c r="O64" s="86" t="s">
        <v>379</v>
      </c>
      <c r="P64" s="86" t="s">
        <v>11803</v>
      </c>
      <c r="Q64" s="86" t="s">
        <v>11804</v>
      </c>
      <c r="R64" s="83"/>
      <c r="S64" s="86"/>
      <c r="T64" s="118"/>
      <c r="U64" s="118"/>
      <c r="V64" s="118"/>
      <c r="W64" s="118"/>
      <c r="X64" s="118"/>
      <c r="Y64" s="118"/>
      <c r="Z64" s="118"/>
    </row>
    <row r="65" spans="1:26" ht="213.75" customHeight="1">
      <c r="A65" s="88" t="s">
        <v>11805</v>
      </c>
      <c r="B65" s="209" t="s">
        <v>363</v>
      </c>
      <c r="C65" s="88" t="s">
        <v>11806</v>
      </c>
      <c r="D65" s="129" t="s">
        <v>11775</v>
      </c>
      <c r="E65" s="95" t="s">
        <v>11807</v>
      </c>
      <c r="F65" s="95" t="s">
        <v>11777</v>
      </c>
      <c r="G65" s="88">
        <v>1</v>
      </c>
      <c r="H65" s="82" t="s">
        <v>11808</v>
      </c>
      <c r="I65" s="82" t="s">
        <v>11809</v>
      </c>
      <c r="J65" s="83" t="s">
        <v>158</v>
      </c>
      <c r="K65" s="84" t="s">
        <v>11795</v>
      </c>
      <c r="L65" s="83"/>
      <c r="M65" s="84"/>
      <c r="N65" s="106"/>
      <c r="O65" s="86" t="s">
        <v>379</v>
      </c>
      <c r="P65" s="86" t="s">
        <v>11810</v>
      </c>
      <c r="Q65" s="86" t="s">
        <v>11811</v>
      </c>
      <c r="R65" s="83"/>
      <c r="S65" s="86"/>
      <c r="T65" s="118"/>
      <c r="U65" s="118"/>
      <c r="V65" s="118"/>
      <c r="W65" s="118"/>
      <c r="X65" s="118"/>
      <c r="Y65" s="118"/>
      <c r="Z65" s="118"/>
    </row>
    <row r="66" spans="1:26" ht="213.75" customHeight="1">
      <c r="A66" s="88" t="s">
        <v>11812</v>
      </c>
      <c r="B66" s="209" t="s">
        <v>363</v>
      </c>
      <c r="C66" s="88" t="s">
        <v>11813</v>
      </c>
      <c r="D66" s="129" t="s">
        <v>11775</v>
      </c>
      <c r="E66" s="95" t="s">
        <v>11814</v>
      </c>
      <c r="F66" s="95" t="s">
        <v>11777</v>
      </c>
      <c r="G66" s="88">
        <v>1</v>
      </c>
      <c r="H66" s="214" t="s">
        <v>11815</v>
      </c>
      <c r="I66" s="95" t="s">
        <v>11816</v>
      </c>
      <c r="J66" s="83" t="s">
        <v>158</v>
      </c>
      <c r="K66" s="84" t="s">
        <v>11787</v>
      </c>
      <c r="L66" s="83"/>
      <c r="M66" s="116"/>
      <c r="N66" s="106"/>
      <c r="O66" s="86" t="s">
        <v>379</v>
      </c>
      <c r="P66" s="86" t="s">
        <v>11817</v>
      </c>
      <c r="Q66" s="86" t="s">
        <v>11818</v>
      </c>
      <c r="R66" s="143"/>
      <c r="S66" s="91"/>
      <c r="T66" s="118"/>
      <c r="U66" s="118"/>
      <c r="V66" s="118"/>
      <c r="W66" s="118"/>
      <c r="X66" s="118"/>
      <c r="Y66" s="118"/>
      <c r="Z66" s="118"/>
    </row>
    <row r="67" spans="1:26" ht="213.75" customHeight="1">
      <c r="A67" s="88" t="s">
        <v>11819</v>
      </c>
      <c r="B67" s="209" t="s">
        <v>363</v>
      </c>
      <c r="C67" s="88" t="s">
        <v>11820</v>
      </c>
      <c r="D67" s="129" t="s">
        <v>11821</v>
      </c>
      <c r="E67" s="95" t="s">
        <v>11776</v>
      </c>
      <c r="F67" s="95" t="s">
        <v>11777</v>
      </c>
      <c r="G67" s="88">
        <v>1</v>
      </c>
      <c r="H67" s="82" t="s">
        <v>11822</v>
      </c>
      <c r="I67" s="82" t="s">
        <v>11823</v>
      </c>
      <c r="J67" s="83"/>
      <c r="K67" s="84"/>
      <c r="L67" s="83"/>
      <c r="M67" s="84"/>
      <c r="N67" s="106"/>
      <c r="O67" s="86" t="s">
        <v>380</v>
      </c>
      <c r="P67" s="86" t="s">
        <v>380</v>
      </c>
      <c r="Q67" s="243" t="s">
        <v>413</v>
      </c>
      <c r="R67" s="83"/>
      <c r="S67" s="86"/>
      <c r="T67" s="118"/>
      <c r="U67" s="118"/>
      <c r="V67" s="118"/>
      <c r="W67" s="118"/>
      <c r="X67" s="118"/>
      <c r="Y67" s="118"/>
      <c r="Z67" s="118"/>
    </row>
    <row r="68" spans="1:26" ht="213.75" customHeight="1">
      <c r="A68" s="88" t="s">
        <v>11824</v>
      </c>
      <c r="B68" s="209" t="s">
        <v>363</v>
      </c>
      <c r="C68" s="88" t="s">
        <v>11825</v>
      </c>
      <c r="D68" s="129" t="s">
        <v>11821</v>
      </c>
      <c r="E68" s="95" t="s">
        <v>11784</v>
      </c>
      <c r="F68" s="95" t="s">
        <v>11777</v>
      </c>
      <c r="G68" s="88">
        <v>1</v>
      </c>
      <c r="H68" s="82" t="s">
        <v>11826</v>
      </c>
      <c r="I68" s="82" t="s">
        <v>11827</v>
      </c>
      <c r="J68" s="83"/>
      <c r="K68" s="84" t="s">
        <v>11787</v>
      </c>
      <c r="L68" s="83"/>
      <c r="M68" s="84"/>
      <c r="N68" s="106"/>
      <c r="O68" s="86" t="s">
        <v>380</v>
      </c>
      <c r="P68" s="86" t="s">
        <v>380</v>
      </c>
      <c r="Q68" s="243" t="s">
        <v>413</v>
      </c>
      <c r="R68" s="83"/>
      <c r="S68" s="86"/>
      <c r="T68" s="118"/>
      <c r="U68" s="118"/>
      <c r="V68" s="118"/>
      <c r="W68" s="118"/>
      <c r="X68" s="118"/>
      <c r="Y68" s="118"/>
      <c r="Z68" s="118"/>
    </row>
    <row r="69" spans="1:26" ht="213.75" customHeight="1">
      <c r="A69" s="88" t="s">
        <v>11828</v>
      </c>
      <c r="B69" s="209" t="s">
        <v>363</v>
      </c>
      <c r="C69" s="88" t="s">
        <v>11829</v>
      </c>
      <c r="D69" s="129" t="s">
        <v>11821</v>
      </c>
      <c r="E69" s="95" t="s">
        <v>11792</v>
      </c>
      <c r="F69" s="95" t="s">
        <v>11777</v>
      </c>
      <c r="G69" s="88">
        <v>1</v>
      </c>
      <c r="H69" s="82" t="s">
        <v>11830</v>
      </c>
      <c r="I69" s="82" t="s">
        <v>11831</v>
      </c>
      <c r="J69" s="83"/>
      <c r="K69" s="84" t="s">
        <v>11795</v>
      </c>
      <c r="L69" s="83"/>
      <c r="M69" s="84"/>
      <c r="N69" s="106"/>
      <c r="O69" s="86" t="s">
        <v>380</v>
      </c>
      <c r="P69" s="86" t="s">
        <v>380</v>
      </c>
      <c r="Q69" s="243" t="s">
        <v>413</v>
      </c>
      <c r="R69" s="83"/>
      <c r="S69" s="86"/>
      <c r="T69" s="118"/>
      <c r="U69" s="118"/>
      <c r="V69" s="118"/>
      <c r="W69" s="118"/>
      <c r="X69" s="118"/>
      <c r="Y69" s="118"/>
      <c r="Z69" s="118"/>
    </row>
    <row r="70" spans="1:26" ht="213.75" customHeight="1">
      <c r="A70" s="88" t="s">
        <v>11832</v>
      </c>
      <c r="B70" s="209" t="s">
        <v>363</v>
      </c>
      <c r="C70" s="88" t="s">
        <v>11833</v>
      </c>
      <c r="D70" s="129" t="s">
        <v>11821</v>
      </c>
      <c r="E70" s="95" t="s">
        <v>11800</v>
      </c>
      <c r="F70" s="95" t="s">
        <v>11777</v>
      </c>
      <c r="G70" s="88">
        <v>1</v>
      </c>
      <c r="H70" s="82" t="s">
        <v>11834</v>
      </c>
      <c r="I70" s="82" t="s">
        <v>11835</v>
      </c>
      <c r="J70" s="83"/>
      <c r="K70" s="84"/>
      <c r="L70" s="83"/>
      <c r="M70" s="84"/>
      <c r="N70" s="106"/>
      <c r="O70" s="86" t="s">
        <v>380</v>
      </c>
      <c r="P70" s="86" t="s">
        <v>380</v>
      </c>
      <c r="Q70" s="243" t="s">
        <v>413</v>
      </c>
      <c r="R70" s="83"/>
      <c r="S70" s="86"/>
      <c r="T70" s="118"/>
      <c r="U70" s="118"/>
      <c r="V70" s="118"/>
      <c r="W70" s="118"/>
      <c r="X70" s="118"/>
      <c r="Y70" s="118"/>
      <c r="Z70" s="118"/>
    </row>
    <row r="71" spans="1:26" ht="213.75" customHeight="1">
      <c r="A71" s="88" t="s">
        <v>11836</v>
      </c>
      <c r="B71" s="209" t="s">
        <v>363</v>
      </c>
      <c r="C71" s="88" t="s">
        <v>11837</v>
      </c>
      <c r="D71" s="129" t="s">
        <v>11821</v>
      </c>
      <c r="E71" s="95" t="s">
        <v>11807</v>
      </c>
      <c r="F71" s="95" t="s">
        <v>11777</v>
      </c>
      <c r="G71" s="88">
        <v>1</v>
      </c>
      <c r="H71" s="82" t="s">
        <v>11808</v>
      </c>
      <c r="I71" s="82" t="s">
        <v>11838</v>
      </c>
      <c r="J71" s="83"/>
      <c r="K71" s="84" t="s">
        <v>11795</v>
      </c>
      <c r="L71" s="83"/>
      <c r="M71" s="84"/>
      <c r="N71" s="106"/>
      <c r="O71" s="86" t="s">
        <v>380</v>
      </c>
      <c r="P71" s="86" t="s">
        <v>380</v>
      </c>
      <c r="Q71" s="243" t="s">
        <v>413</v>
      </c>
      <c r="R71" s="83"/>
      <c r="S71" s="86"/>
      <c r="T71" s="118"/>
      <c r="U71" s="118"/>
      <c r="V71" s="118"/>
      <c r="W71" s="118"/>
      <c r="X71" s="118"/>
      <c r="Y71" s="118"/>
      <c r="Z71" s="118"/>
    </row>
    <row r="72" spans="1:26" ht="213.75" customHeight="1">
      <c r="A72" s="88" t="s">
        <v>11839</v>
      </c>
      <c r="B72" s="230" t="s">
        <v>363</v>
      </c>
      <c r="C72" s="231" t="s">
        <v>11840</v>
      </c>
      <c r="D72" s="369" t="s">
        <v>11821</v>
      </c>
      <c r="E72" s="95" t="s">
        <v>11814</v>
      </c>
      <c r="F72" s="95" t="s">
        <v>11777</v>
      </c>
      <c r="G72" s="88">
        <v>1</v>
      </c>
      <c r="H72" s="82" t="s">
        <v>11815</v>
      </c>
      <c r="I72" s="82" t="s">
        <v>11841</v>
      </c>
      <c r="J72" s="83"/>
      <c r="K72" s="84" t="s">
        <v>11787</v>
      </c>
      <c r="L72" s="83"/>
      <c r="M72" s="84"/>
      <c r="N72" s="106"/>
      <c r="O72" s="86" t="s">
        <v>380</v>
      </c>
      <c r="P72" s="86" t="s">
        <v>380</v>
      </c>
      <c r="Q72" s="243" t="s">
        <v>413</v>
      </c>
      <c r="R72" s="83"/>
      <c r="S72" s="86"/>
      <c r="T72" s="118"/>
      <c r="U72" s="118"/>
      <c r="V72" s="118"/>
      <c r="W72" s="118"/>
      <c r="X72" s="118"/>
      <c r="Y72" s="118"/>
      <c r="Z72" s="118"/>
    </row>
    <row r="73" spans="1:26" ht="16.5" customHeight="1">
      <c r="A73" s="146" t="s">
        <v>11842</v>
      </c>
      <c r="B73" s="138"/>
      <c r="C73" s="138"/>
      <c r="D73" s="146"/>
      <c r="E73" s="147"/>
      <c r="F73" s="147"/>
      <c r="G73" s="138"/>
      <c r="H73" s="146"/>
      <c r="I73" s="148"/>
      <c r="J73" s="138"/>
      <c r="K73" s="138"/>
      <c r="L73" s="146"/>
      <c r="M73" s="148"/>
      <c r="N73" s="1"/>
      <c r="O73" s="138"/>
      <c r="P73" s="138"/>
      <c r="Q73" s="138"/>
      <c r="R73" s="138"/>
      <c r="S73" s="138"/>
    </row>
    <row r="74" spans="1:26" ht="90" customHeight="1">
      <c r="A74" s="736" t="s">
        <v>6181</v>
      </c>
      <c r="B74" s="736" t="s">
        <v>363</v>
      </c>
      <c r="C74" s="736" t="s">
        <v>11843</v>
      </c>
      <c r="D74" s="737" t="s">
        <v>11844</v>
      </c>
      <c r="E74" s="738" t="s">
        <v>11845</v>
      </c>
      <c r="F74" s="738" t="s">
        <v>11646</v>
      </c>
      <c r="G74" s="88">
        <v>1</v>
      </c>
      <c r="H74" s="370" t="s">
        <v>11846</v>
      </c>
      <c r="I74" s="370" t="s">
        <v>11847</v>
      </c>
      <c r="J74" s="83" t="s">
        <v>158</v>
      </c>
      <c r="K74" s="84"/>
      <c r="L74" s="734"/>
      <c r="M74" s="117"/>
      <c r="N74" s="106"/>
      <c r="O74" s="86" t="s">
        <v>380</v>
      </c>
      <c r="P74" s="86" t="s">
        <v>11848</v>
      </c>
      <c r="Q74" s="86" t="s">
        <v>11849</v>
      </c>
      <c r="R74" s="83"/>
      <c r="S74" s="86"/>
      <c r="T74" s="118"/>
      <c r="U74" s="118"/>
      <c r="V74" s="118"/>
      <c r="W74" s="118"/>
      <c r="X74" s="118"/>
      <c r="Y74" s="118"/>
      <c r="Z74" s="118"/>
    </row>
    <row r="75" spans="1:26" ht="90" customHeight="1">
      <c r="A75" s="665"/>
      <c r="B75" s="665"/>
      <c r="C75" s="665"/>
      <c r="D75" s="665"/>
      <c r="E75" s="665"/>
      <c r="F75" s="665"/>
      <c r="G75" s="88">
        <v>2</v>
      </c>
      <c r="H75" s="370" t="s">
        <v>11850</v>
      </c>
      <c r="I75" s="370" t="s">
        <v>11851</v>
      </c>
      <c r="J75" s="83" t="s">
        <v>158</v>
      </c>
      <c r="K75" s="84"/>
      <c r="L75" s="665"/>
      <c r="M75" s="117"/>
      <c r="N75" s="106"/>
      <c r="O75" s="86" t="s">
        <v>380</v>
      </c>
      <c r="P75" s="86" t="s">
        <v>11848</v>
      </c>
      <c r="Q75" s="86" t="s">
        <v>11849</v>
      </c>
      <c r="R75" s="83"/>
      <c r="S75" s="86"/>
      <c r="T75" s="118"/>
      <c r="U75" s="118"/>
      <c r="V75" s="118"/>
      <c r="W75" s="118"/>
      <c r="X75" s="118"/>
      <c r="Y75" s="118"/>
      <c r="Z75" s="118"/>
    </row>
    <row r="76" spans="1:26" ht="90" customHeight="1">
      <c r="A76" s="666"/>
      <c r="B76" s="666"/>
      <c r="C76" s="666"/>
      <c r="D76" s="666"/>
      <c r="E76" s="666"/>
      <c r="F76" s="666"/>
      <c r="G76" s="88">
        <v>3</v>
      </c>
      <c r="H76" s="82" t="s">
        <v>8061</v>
      </c>
      <c r="I76" s="82" t="s">
        <v>11852</v>
      </c>
      <c r="J76" s="83" t="s">
        <v>158</v>
      </c>
      <c r="K76" s="84"/>
      <c r="L76" s="666"/>
      <c r="M76" s="117"/>
      <c r="N76" s="106"/>
      <c r="O76" s="86" t="s">
        <v>380</v>
      </c>
      <c r="P76" s="86" t="s">
        <v>11848</v>
      </c>
      <c r="Q76" s="86" t="s">
        <v>11849</v>
      </c>
      <c r="R76" s="83"/>
      <c r="S76" s="86"/>
      <c r="T76" s="118"/>
      <c r="U76" s="118"/>
      <c r="V76" s="118"/>
      <c r="W76" s="118"/>
      <c r="X76" s="118"/>
      <c r="Y76" s="118"/>
      <c r="Z76" s="118"/>
    </row>
    <row r="77" spans="1:26" ht="124.5" customHeight="1">
      <c r="A77" s="736" t="s">
        <v>11853</v>
      </c>
      <c r="B77" s="736" t="s">
        <v>363</v>
      </c>
      <c r="C77" s="736" t="s">
        <v>11854</v>
      </c>
      <c r="D77" s="737" t="s">
        <v>11855</v>
      </c>
      <c r="E77" s="738" t="s">
        <v>11856</v>
      </c>
      <c r="F77" s="738" t="s">
        <v>11857</v>
      </c>
      <c r="G77" s="88">
        <v>1</v>
      </c>
      <c r="H77" s="370" t="s">
        <v>11858</v>
      </c>
      <c r="I77" s="370" t="s">
        <v>11851</v>
      </c>
      <c r="J77" s="83" t="s">
        <v>158</v>
      </c>
      <c r="K77" s="84"/>
      <c r="L77" s="734"/>
      <c r="M77" s="117"/>
      <c r="N77" s="106"/>
      <c r="O77" s="86" t="s">
        <v>380</v>
      </c>
      <c r="P77" s="86" t="s">
        <v>380</v>
      </c>
      <c r="Q77" s="86" t="s">
        <v>11859</v>
      </c>
      <c r="R77" s="83"/>
      <c r="S77" s="86"/>
      <c r="T77" s="118"/>
      <c r="U77" s="118"/>
      <c r="V77" s="118"/>
      <c r="W77" s="118"/>
      <c r="X77" s="118"/>
      <c r="Y77" s="118"/>
      <c r="Z77" s="118"/>
    </row>
    <row r="78" spans="1:26" ht="124.5" customHeight="1">
      <c r="A78" s="666"/>
      <c r="B78" s="666"/>
      <c r="C78" s="666"/>
      <c r="D78" s="666"/>
      <c r="E78" s="666"/>
      <c r="F78" s="666"/>
      <c r="G78" s="88">
        <v>2</v>
      </c>
      <c r="H78" s="82" t="s">
        <v>8061</v>
      </c>
      <c r="I78" s="82" t="s">
        <v>11852</v>
      </c>
      <c r="J78" s="83" t="s">
        <v>158</v>
      </c>
      <c r="K78" s="84"/>
      <c r="L78" s="666"/>
      <c r="M78" s="117"/>
      <c r="N78" s="106"/>
      <c r="O78" s="86" t="s">
        <v>380</v>
      </c>
      <c r="P78" s="86" t="s">
        <v>380</v>
      </c>
      <c r="Q78" s="86" t="s">
        <v>11859</v>
      </c>
      <c r="R78" s="83"/>
      <c r="S78" s="86"/>
      <c r="T78" s="118"/>
      <c r="U78" s="118"/>
      <c r="V78" s="118"/>
      <c r="W78" s="118"/>
      <c r="X78" s="118"/>
      <c r="Y78" s="118"/>
      <c r="Z78" s="118"/>
    </row>
    <row r="79" spans="1:26" ht="124.5" customHeight="1">
      <c r="A79" s="736" t="s">
        <v>11860</v>
      </c>
      <c r="B79" s="736" t="s">
        <v>363</v>
      </c>
      <c r="C79" s="736" t="s">
        <v>11861</v>
      </c>
      <c r="D79" s="737" t="s">
        <v>11862</v>
      </c>
      <c r="E79" s="738" t="s">
        <v>11863</v>
      </c>
      <c r="F79" s="738" t="s">
        <v>11857</v>
      </c>
      <c r="G79" s="88">
        <v>1</v>
      </c>
      <c r="H79" s="370" t="s">
        <v>11864</v>
      </c>
      <c r="I79" s="370" t="s">
        <v>11851</v>
      </c>
      <c r="J79" s="83" t="s">
        <v>158</v>
      </c>
      <c r="K79" s="84"/>
      <c r="L79" s="734"/>
      <c r="M79" s="117"/>
      <c r="N79" s="106"/>
      <c r="O79" s="86" t="s">
        <v>380</v>
      </c>
      <c r="P79" s="86" t="s">
        <v>380</v>
      </c>
      <c r="Q79" s="86" t="s">
        <v>11865</v>
      </c>
      <c r="R79" s="83"/>
      <c r="S79" s="86"/>
      <c r="T79" s="118"/>
      <c r="U79" s="118"/>
      <c r="V79" s="118"/>
      <c r="W79" s="118"/>
      <c r="X79" s="118"/>
      <c r="Y79" s="118"/>
      <c r="Z79" s="118"/>
    </row>
    <row r="80" spans="1:26" ht="124.5" customHeight="1">
      <c r="A80" s="666"/>
      <c r="B80" s="666"/>
      <c r="C80" s="666"/>
      <c r="D80" s="666"/>
      <c r="E80" s="666"/>
      <c r="F80" s="666"/>
      <c r="G80" s="88">
        <v>2</v>
      </c>
      <c r="H80" s="82" t="s">
        <v>8061</v>
      </c>
      <c r="I80" s="82" t="s">
        <v>11852</v>
      </c>
      <c r="J80" s="83" t="s">
        <v>158</v>
      </c>
      <c r="K80" s="84"/>
      <c r="L80" s="666"/>
      <c r="M80" s="117"/>
      <c r="N80" s="106"/>
      <c r="O80" s="86" t="s">
        <v>380</v>
      </c>
      <c r="P80" s="86" t="s">
        <v>380</v>
      </c>
      <c r="Q80" s="86" t="s">
        <v>11865</v>
      </c>
      <c r="R80" s="83"/>
      <c r="S80" s="86"/>
      <c r="T80" s="118"/>
      <c r="U80" s="118"/>
      <c r="V80" s="118"/>
      <c r="W80" s="118"/>
      <c r="X80" s="118"/>
      <c r="Y80" s="118"/>
      <c r="Z80" s="118"/>
    </row>
    <row r="81" spans="1:26" ht="90" customHeight="1">
      <c r="A81" s="736" t="s">
        <v>11866</v>
      </c>
      <c r="B81" s="736" t="s">
        <v>363</v>
      </c>
      <c r="C81" s="736" t="s">
        <v>11867</v>
      </c>
      <c r="D81" s="737" t="s">
        <v>11868</v>
      </c>
      <c r="E81" s="738" t="s">
        <v>11869</v>
      </c>
      <c r="F81" s="738" t="s">
        <v>11857</v>
      </c>
      <c r="G81" s="88">
        <v>1</v>
      </c>
      <c r="H81" s="370" t="s">
        <v>546</v>
      </c>
      <c r="I81" s="370" t="s">
        <v>549</v>
      </c>
      <c r="J81" s="83"/>
      <c r="K81" s="84"/>
      <c r="L81" s="734"/>
      <c r="M81" s="117"/>
      <c r="N81" s="106"/>
      <c r="O81" s="86" t="s">
        <v>380</v>
      </c>
      <c r="P81" s="86" t="s">
        <v>380</v>
      </c>
      <c r="Q81" s="86" t="s">
        <v>380</v>
      </c>
      <c r="R81" s="83"/>
      <c r="S81" s="86"/>
      <c r="T81" s="118"/>
      <c r="U81" s="118"/>
      <c r="V81" s="118"/>
      <c r="W81" s="118"/>
      <c r="X81" s="118"/>
      <c r="Y81" s="118"/>
      <c r="Z81" s="118"/>
    </row>
    <row r="82" spans="1:26" ht="90" customHeight="1">
      <c r="A82" s="665"/>
      <c r="B82" s="665"/>
      <c r="C82" s="665"/>
      <c r="D82" s="665"/>
      <c r="E82" s="665"/>
      <c r="F82" s="665"/>
      <c r="G82" s="88">
        <v>2</v>
      </c>
      <c r="H82" s="370" t="s">
        <v>11870</v>
      </c>
      <c r="I82" s="370" t="s">
        <v>11851</v>
      </c>
      <c r="J82" s="83"/>
      <c r="K82" s="84"/>
      <c r="L82" s="665"/>
      <c r="M82" s="117"/>
      <c r="N82" s="106"/>
      <c r="O82" s="86" t="s">
        <v>380</v>
      </c>
      <c r="P82" s="86" t="s">
        <v>380</v>
      </c>
      <c r="Q82" s="86" t="s">
        <v>380</v>
      </c>
      <c r="R82" s="83"/>
      <c r="S82" s="86"/>
      <c r="T82" s="118"/>
      <c r="U82" s="118"/>
      <c r="V82" s="118"/>
      <c r="W82" s="118"/>
      <c r="X82" s="118"/>
      <c r="Y82" s="118"/>
      <c r="Z82" s="118"/>
    </row>
    <row r="83" spans="1:26" ht="90" customHeight="1">
      <c r="A83" s="666"/>
      <c r="B83" s="666"/>
      <c r="C83" s="666"/>
      <c r="D83" s="666"/>
      <c r="E83" s="666"/>
      <c r="F83" s="666"/>
      <c r="G83" s="88">
        <v>3</v>
      </c>
      <c r="H83" s="82" t="s">
        <v>8061</v>
      </c>
      <c r="I83" s="82" t="s">
        <v>11852</v>
      </c>
      <c r="J83" s="83"/>
      <c r="K83" s="84"/>
      <c r="L83" s="666"/>
      <c r="M83" s="117"/>
      <c r="N83" s="106"/>
      <c r="O83" s="86" t="s">
        <v>380</v>
      </c>
      <c r="P83" s="86" t="s">
        <v>380</v>
      </c>
      <c r="Q83" s="86" t="s">
        <v>380</v>
      </c>
      <c r="R83" s="83"/>
      <c r="S83" s="86"/>
      <c r="T83" s="118"/>
      <c r="U83" s="118"/>
      <c r="V83" s="118"/>
      <c r="W83" s="118"/>
      <c r="X83" s="118"/>
      <c r="Y83" s="118"/>
      <c r="Z83" s="118"/>
    </row>
    <row r="84" spans="1:26" ht="90" customHeight="1">
      <c r="A84" s="736" t="s">
        <v>11871</v>
      </c>
      <c r="B84" s="736" t="s">
        <v>363</v>
      </c>
      <c r="C84" s="736" t="s">
        <v>11872</v>
      </c>
      <c r="D84" s="737" t="s">
        <v>11873</v>
      </c>
      <c r="E84" s="738" t="s">
        <v>11874</v>
      </c>
      <c r="F84" s="738" t="s">
        <v>11857</v>
      </c>
      <c r="G84" s="88">
        <v>1</v>
      </c>
      <c r="H84" s="370" t="s">
        <v>11875</v>
      </c>
      <c r="I84" s="370" t="s">
        <v>549</v>
      </c>
      <c r="J84" s="83"/>
      <c r="K84" s="84"/>
      <c r="L84" s="734"/>
      <c r="M84" s="117"/>
      <c r="N84" s="106"/>
      <c r="O84" s="86" t="s">
        <v>380</v>
      </c>
      <c r="P84" s="86" t="s">
        <v>380</v>
      </c>
      <c r="Q84" s="86" t="s">
        <v>380</v>
      </c>
      <c r="R84" s="83"/>
      <c r="S84" s="86"/>
      <c r="T84" s="118"/>
      <c r="U84" s="118"/>
      <c r="V84" s="118"/>
      <c r="W84" s="118"/>
      <c r="X84" s="118"/>
      <c r="Y84" s="118"/>
      <c r="Z84" s="118"/>
    </row>
    <row r="85" spans="1:26" ht="90" customHeight="1">
      <c r="A85" s="665"/>
      <c r="B85" s="665"/>
      <c r="C85" s="665"/>
      <c r="D85" s="665"/>
      <c r="E85" s="665"/>
      <c r="F85" s="665"/>
      <c r="G85" s="88">
        <v>2</v>
      </c>
      <c r="H85" s="370" t="s">
        <v>6266</v>
      </c>
      <c r="I85" s="370" t="s">
        <v>11851</v>
      </c>
      <c r="J85" s="83"/>
      <c r="K85" s="84"/>
      <c r="L85" s="665"/>
      <c r="M85" s="117"/>
      <c r="N85" s="106"/>
      <c r="O85" s="86" t="s">
        <v>380</v>
      </c>
      <c r="P85" s="86" t="s">
        <v>380</v>
      </c>
      <c r="Q85" s="86" t="s">
        <v>380</v>
      </c>
      <c r="R85" s="83"/>
      <c r="S85" s="86"/>
      <c r="T85" s="118"/>
      <c r="U85" s="118"/>
      <c r="V85" s="118"/>
      <c r="W85" s="118"/>
      <c r="X85" s="118"/>
      <c r="Y85" s="118"/>
      <c r="Z85" s="118"/>
    </row>
    <row r="86" spans="1:26" ht="90" customHeight="1">
      <c r="A86" s="666"/>
      <c r="B86" s="666"/>
      <c r="C86" s="666"/>
      <c r="D86" s="666"/>
      <c r="E86" s="666"/>
      <c r="F86" s="666"/>
      <c r="G86" s="88">
        <v>3</v>
      </c>
      <c r="H86" s="82" t="s">
        <v>8061</v>
      </c>
      <c r="I86" s="82" t="s">
        <v>11852</v>
      </c>
      <c r="J86" s="83"/>
      <c r="K86" s="84"/>
      <c r="L86" s="666"/>
      <c r="M86" s="117"/>
      <c r="N86" s="106"/>
      <c r="O86" s="86" t="s">
        <v>380</v>
      </c>
      <c r="P86" s="86" t="s">
        <v>380</v>
      </c>
      <c r="Q86" s="86" t="s">
        <v>380</v>
      </c>
      <c r="R86" s="83"/>
      <c r="S86" s="86"/>
      <c r="T86" s="118"/>
      <c r="U86" s="118"/>
      <c r="V86" s="118"/>
      <c r="W86" s="118"/>
      <c r="X86" s="118"/>
      <c r="Y86" s="118"/>
      <c r="Z86" s="118"/>
    </row>
    <row r="87" spans="1:26" ht="90" customHeight="1">
      <c r="A87" s="736" t="s">
        <v>11882</v>
      </c>
      <c r="B87" s="736" t="s">
        <v>363</v>
      </c>
      <c r="C87" s="736" t="s">
        <v>11884</v>
      </c>
      <c r="D87" s="737" t="s">
        <v>11885</v>
      </c>
      <c r="E87" s="738" t="s">
        <v>11886</v>
      </c>
      <c r="F87" s="738" t="s">
        <v>11857</v>
      </c>
      <c r="G87" s="88">
        <v>1</v>
      </c>
      <c r="H87" s="370" t="s">
        <v>11887</v>
      </c>
      <c r="I87" s="370" t="s">
        <v>549</v>
      </c>
      <c r="J87" s="83"/>
      <c r="K87" s="84"/>
      <c r="L87" s="734"/>
      <c r="M87" s="117"/>
      <c r="N87" s="106"/>
      <c r="O87" s="86" t="s">
        <v>380</v>
      </c>
      <c r="P87" s="86" t="s">
        <v>380</v>
      </c>
      <c r="Q87" s="86" t="s">
        <v>380</v>
      </c>
      <c r="R87" s="83"/>
      <c r="S87" s="86"/>
      <c r="T87" s="118"/>
      <c r="U87" s="118"/>
      <c r="V87" s="118"/>
      <c r="W87" s="118"/>
      <c r="X87" s="118"/>
      <c r="Y87" s="118"/>
      <c r="Z87" s="118"/>
    </row>
    <row r="88" spans="1:26" ht="90" customHeight="1">
      <c r="A88" s="665"/>
      <c r="B88" s="665"/>
      <c r="C88" s="665"/>
      <c r="D88" s="665"/>
      <c r="E88" s="665"/>
      <c r="F88" s="665"/>
      <c r="G88" s="88">
        <v>2</v>
      </c>
      <c r="H88" s="370" t="s">
        <v>6266</v>
      </c>
      <c r="I88" s="370" t="s">
        <v>11851</v>
      </c>
      <c r="J88" s="83"/>
      <c r="K88" s="84"/>
      <c r="L88" s="665"/>
      <c r="M88" s="117"/>
      <c r="N88" s="106"/>
      <c r="O88" s="86" t="s">
        <v>380</v>
      </c>
      <c r="P88" s="86" t="s">
        <v>380</v>
      </c>
      <c r="Q88" s="86" t="s">
        <v>380</v>
      </c>
      <c r="R88" s="83"/>
      <c r="S88" s="86"/>
      <c r="T88" s="118"/>
      <c r="U88" s="118"/>
      <c r="V88" s="118"/>
      <c r="W88" s="118"/>
      <c r="X88" s="118"/>
      <c r="Y88" s="118"/>
      <c r="Z88" s="118"/>
    </row>
    <row r="89" spans="1:26" ht="90" customHeight="1">
      <c r="A89" s="666"/>
      <c r="B89" s="666"/>
      <c r="C89" s="666"/>
      <c r="D89" s="666"/>
      <c r="E89" s="666"/>
      <c r="F89" s="666"/>
      <c r="G89" s="88">
        <v>3</v>
      </c>
      <c r="H89" s="82" t="s">
        <v>8061</v>
      </c>
      <c r="I89" s="82" t="s">
        <v>11852</v>
      </c>
      <c r="J89" s="83"/>
      <c r="K89" s="84"/>
      <c r="L89" s="666"/>
      <c r="M89" s="117"/>
      <c r="N89" s="106"/>
      <c r="O89" s="86" t="s">
        <v>380</v>
      </c>
      <c r="P89" s="86" t="s">
        <v>380</v>
      </c>
      <c r="Q89" s="86" t="s">
        <v>380</v>
      </c>
      <c r="R89" s="83"/>
      <c r="S89" s="86"/>
      <c r="T89" s="118"/>
      <c r="U89" s="118"/>
      <c r="V89" s="118"/>
      <c r="W89" s="118"/>
      <c r="X89" s="118"/>
      <c r="Y89" s="118"/>
      <c r="Z89" s="118"/>
    </row>
    <row r="90" spans="1:26" ht="90" customHeight="1">
      <c r="A90" s="736" t="s">
        <v>6186</v>
      </c>
      <c r="B90" s="736" t="s">
        <v>363</v>
      </c>
      <c r="C90" s="736" t="s">
        <v>11893</v>
      </c>
      <c r="D90" s="737" t="s">
        <v>11894</v>
      </c>
      <c r="E90" s="767" t="s">
        <v>11895</v>
      </c>
      <c r="F90" s="738" t="s">
        <v>11646</v>
      </c>
      <c r="G90" s="88">
        <v>1</v>
      </c>
      <c r="H90" s="167" t="s">
        <v>2440</v>
      </c>
      <c r="I90" s="82" t="s">
        <v>11897</v>
      </c>
      <c r="J90" s="83" t="s">
        <v>158</v>
      </c>
      <c r="K90" s="84"/>
      <c r="L90" s="734"/>
      <c r="M90" s="117"/>
      <c r="N90" s="106"/>
      <c r="O90" s="86" t="s">
        <v>380</v>
      </c>
      <c r="P90" s="86" t="s">
        <v>380</v>
      </c>
      <c r="Q90" s="86" t="s">
        <v>11899</v>
      </c>
      <c r="R90" s="83"/>
      <c r="S90" s="86"/>
      <c r="T90" s="118"/>
      <c r="U90" s="118"/>
      <c r="V90" s="118"/>
      <c r="W90" s="118"/>
      <c r="X90" s="118"/>
      <c r="Y90" s="118"/>
      <c r="Z90" s="118"/>
    </row>
    <row r="91" spans="1:26" ht="90" customHeight="1">
      <c r="A91" s="665"/>
      <c r="B91" s="665"/>
      <c r="C91" s="665"/>
      <c r="D91" s="665"/>
      <c r="E91" s="665"/>
      <c r="F91" s="665"/>
      <c r="G91" s="88">
        <v>2</v>
      </c>
      <c r="H91" s="370" t="s">
        <v>11900</v>
      </c>
      <c r="I91" s="370" t="s">
        <v>11851</v>
      </c>
      <c r="J91" s="83" t="s">
        <v>158</v>
      </c>
      <c r="K91" s="84"/>
      <c r="L91" s="665"/>
      <c r="M91" s="117"/>
      <c r="N91" s="106"/>
      <c r="O91" s="86" t="s">
        <v>380</v>
      </c>
      <c r="P91" s="86" t="s">
        <v>380</v>
      </c>
      <c r="Q91" s="86" t="s">
        <v>11899</v>
      </c>
      <c r="R91" s="83"/>
      <c r="S91" s="86"/>
      <c r="T91" s="118"/>
      <c r="U91" s="118"/>
      <c r="V91" s="118"/>
      <c r="W91" s="118"/>
      <c r="X91" s="118"/>
      <c r="Y91" s="118"/>
      <c r="Z91" s="118"/>
    </row>
    <row r="92" spans="1:26" ht="90" customHeight="1">
      <c r="A92" s="666"/>
      <c r="B92" s="666"/>
      <c r="C92" s="666"/>
      <c r="D92" s="666"/>
      <c r="E92" s="666"/>
      <c r="F92" s="666"/>
      <c r="G92" s="88">
        <v>3</v>
      </c>
      <c r="H92" s="82" t="s">
        <v>8061</v>
      </c>
      <c r="I92" s="82" t="s">
        <v>11852</v>
      </c>
      <c r="J92" s="83" t="s">
        <v>158</v>
      </c>
      <c r="K92" s="84"/>
      <c r="L92" s="666"/>
      <c r="M92" s="117"/>
      <c r="N92" s="106"/>
      <c r="O92" s="86" t="s">
        <v>380</v>
      </c>
      <c r="P92" s="86" t="s">
        <v>380</v>
      </c>
      <c r="Q92" s="86" t="s">
        <v>11899</v>
      </c>
      <c r="R92" s="83"/>
      <c r="S92" s="86"/>
      <c r="T92" s="118"/>
      <c r="U92" s="118"/>
      <c r="V92" s="118"/>
      <c r="W92" s="118"/>
      <c r="X92" s="118"/>
      <c r="Y92" s="118"/>
      <c r="Z92" s="118"/>
    </row>
    <row r="93" spans="1:26" ht="90" customHeight="1">
      <c r="A93" s="736" t="s">
        <v>11904</v>
      </c>
      <c r="B93" s="736" t="s">
        <v>363</v>
      </c>
      <c r="C93" s="736" t="s">
        <v>11905</v>
      </c>
      <c r="D93" s="737" t="s">
        <v>11906</v>
      </c>
      <c r="E93" s="767" t="s">
        <v>11907</v>
      </c>
      <c r="F93" s="738" t="s">
        <v>11646</v>
      </c>
      <c r="G93" s="88">
        <v>1</v>
      </c>
      <c r="H93" s="167" t="s">
        <v>11908</v>
      </c>
      <c r="I93" s="82" t="s">
        <v>11909</v>
      </c>
      <c r="J93" s="83" t="s">
        <v>158</v>
      </c>
      <c r="K93" s="84"/>
      <c r="L93" s="734"/>
      <c r="M93" s="117"/>
      <c r="N93" s="106"/>
      <c r="O93" s="86" t="s">
        <v>380</v>
      </c>
      <c r="P93" s="86" t="s">
        <v>380</v>
      </c>
      <c r="Q93" s="86" t="s">
        <v>11910</v>
      </c>
      <c r="R93" s="83"/>
      <c r="S93" s="86"/>
      <c r="T93" s="118"/>
      <c r="U93" s="118"/>
      <c r="V93" s="118"/>
      <c r="W93" s="118"/>
      <c r="X93" s="118"/>
      <c r="Y93" s="118"/>
      <c r="Z93" s="118"/>
    </row>
    <row r="94" spans="1:26" ht="90" customHeight="1">
      <c r="A94" s="665"/>
      <c r="B94" s="665"/>
      <c r="C94" s="665"/>
      <c r="D94" s="665"/>
      <c r="E94" s="665"/>
      <c r="F94" s="665"/>
      <c r="G94" s="88">
        <v>2</v>
      </c>
      <c r="H94" s="370" t="s">
        <v>11911</v>
      </c>
      <c r="I94" s="370" t="s">
        <v>11851</v>
      </c>
      <c r="J94" s="83" t="s">
        <v>158</v>
      </c>
      <c r="K94" s="84"/>
      <c r="L94" s="665"/>
      <c r="M94" s="117"/>
      <c r="N94" s="106"/>
      <c r="O94" s="86" t="s">
        <v>380</v>
      </c>
      <c r="P94" s="86" t="s">
        <v>380</v>
      </c>
      <c r="Q94" s="86" t="s">
        <v>11910</v>
      </c>
      <c r="R94" s="83"/>
      <c r="S94" s="86"/>
      <c r="T94" s="118"/>
      <c r="U94" s="118"/>
      <c r="V94" s="118"/>
      <c r="W94" s="118"/>
      <c r="X94" s="118"/>
      <c r="Y94" s="118"/>
      <c r="Z94" s="118"/>
    </row>
    <row r="95" spans="1:26" ht="90" customHeight="1">
      <c r="A95" s="666"/>
      <c r="B95" s="666"/>
      <c r="C95" s="666"/>
      <c r="D95" s="666"/>
      <c r="E95" s="666"/>
      <c r="F95" s="666"/>
      <c r="G95" s="88">
        <v>3</v>
      </c>
      <c r="H95" s="82" t="s">
        <v>8061</v>
      </c>
      <c r="I95" s="82" t="s">
        <v>11852</v>
      </c>
      <c r="J95" s="83" t="s">
        <v>158</v>
      </c>
      <c r="K95" s="84"/>
      <c r="L95" s="666"/>
      <c r="M95" s="117"/>
      <c r="N95" s="106"/>
      <c r="O95" s="86" t="s">
        <v>380</v>
      </c>
      <c r="P95" s="86" t="s">
        <v>380</v>
      </c>
      <c r="Q95" s="86" t="s">
        <v>11910</v>
      </c>
      <c r="R95" s="83"/>
      <c r="S95" s="86"/>
      <c r="T95" s="118"/>
      <c r="U95" s="118"/>
      <c r="V95" s="118"/>
      <c r="W95" s="118"/>
      <c r="X95" s="118"/>
      <c r="Y95" s="118"/>
      <c r="Z95" s="118"/>
    </row>
    <row r="96" spans="1:26" ht="90" customHeight="1">
      <c r="A96" s="736" t="s">
        <v>11914</v>
      </c>
      <c r="B96" s="736" t="s">
        <v>363</v>
      </c>
      <c r="C96" s="736" t="s">
        <v>11915</v>
      </c>
      <c r="D96" s="737" t="s">
        <v>11917</v>
      </c>
      <c r="E96" s="767" t="s">
        <v>11918</v>
      </c>
      <c r="F96" s="738" t="s">
        <v>11857</v>
      </c>
      <c r="G96" s="88">
        <v>1</v>
      </c>
      <c r="H96" s="372" t="s">
        <v>11919</v>
      </c>
      <c r="I96" s="372" t="s">
        <v>11920</v>
      </c>
      <c r="J96" s="83"/>
      <c r="K96" s="84"/>
      <c r="L96" s="734"/>
      <c r="M96" s="117"/>
      <c r="N96" s="106"/>
      <c r="O96" s="86" t="s">
        <v>380</v>
      </c>
      <c r="P96" s="86" t="s">
        <v>380</v>
      </c>
      <c r="Q96" s="86" t="s">
        <v>380</v>
      </c>
      <c r="R96" s="83"/>
      <c r="S96" s="86"/>
      <c r="T96" s="118"/>
      <c r="U96" s="118"/>
      <c r="V96" s="118"/>
      <c r="W96" s="118"/>
      <c r="X96" s="118"/>
      <c r="Y96" s="118"/>
      <c r="Z96" s="118"/>
    </row>
    <row r="97" spans="1:26" ht="90" customHeight="1">
      <c r="A97" s="665"/>
      <c r="B97" s="665"/>
      <c r="C97" s="665"/>
      <c r="D97" s="665"/>
      <c r="E97" s="665"/>
      <c r="F97" s="665"/>
      <c r="G97" s="88">
        <v>2</v>
      </c>
      <c r="H97" s="370" t="s">
        <v>11923</v>
      </c>
      <c r="I97" s="370" t="s">
        <v>11851</v>
      </c>
      <c r="J97" s="83"/>
      <c r="K97" s="84"/>
      <c r="L97" s="665"/>
      <c r="M97" s="117"/>
      <c r="N97" s="106"/>
      <c r="O97" s="86" t="s">
        <v>380</v>
      </c>
      <c r="P97" s="86" t="s">
        <v>380</v>
      </c>
      <c r="Q97" s="86" t="s">
        <v>380</v>
      </c>
      <c r="R97" s="83"/>
      <c r="S97" s="86"/>
      <c r="T97" s="118"/>
      <c r="U97" s="118"/>
      <c r="V97" s="118"/>
      <c r="W97" s="118"/>
      <c r="X97" s="118"/>
      <c r="Y97" s="118"/>
      <c r="Z97" s="118"/>
    </row>
    <row r="98" spans="1:26" ht="90" customHeight="1">
      <c r="A98" s="666"/>
      <c r="B98" s="666"/>
      <c r="C98" s="666"/>
      <c r="D98" s="666"/>
      <c r="E98" s="666"/>
      <c r="F98" s="666"/>
      <c r="G98" s="88">
        <v>3</v>
      </c>
      <c r="H98" s="82" t="s">
        <v>8061</v>
      </c>
      <c r="I98" s="82" t="s">
        <v>11852</v>
      </c>
      <c r="J98" s="83"/>
      <c r="K98" s="84"/>
      <c r="L98" s="666"/>
      <c r="M98" s="117"/>
      <c r="N98" s="106"/>
      <c r="O98" s="86" t="s">
        <v>380</v>
      </c>
      <c r="P98" s="86" t="s">
        <v>380</v>
      </c>
      <c r="Q98" s="86" t="s">
        <v>380</v>
      </c>
      <c r="R98" s="83"/>
      <c r="S98" s="86"/>
      <c r="T98" s="118"/>
      <c r="U98" s="118"/>
      <c r="V98" s="118"/>
      <c r="W98" s="118"/>
      <c r="X98" s="118"/>
      <c r="Y98" s="118"/>
      <c r="Z98" s="118"/>
    </row>
    <row r="99" spans="1:26" ht="90" customHeight="1">
      <c r="A99" s="736" t="s">
        <v>11925</v>
      </c>
      <c r="B99" s="736" t="s">
        <v>363</v>
      </c>
      <c r="C99" s="736" t="s">
        <v>11927</v>
      </c>
      <c r="D99" s="737" t="s">
        <v>11928</v>
      </c>
      <c r="E99" s="767" t="s">
        <v>11929</v>
      </c>
      <c r="F99" s="738" t="s">
        <v>11930</v>
      </c>
      <c r="G99" s="88">
        <v>1</v>
      </c>
      <c r="H99" s="372" t="s">
        <v>11932</v>
      </c>
      <c r="I99" s="372" t="s">
        <v>11933</v>
      </c>
      <c r="J99" s="83"/>
      <c r="K99" s="84"/>
      <c r="L99" s="734"/>
      <c r="M99" s="734"/>
      <c r="N99" s="106"/>
      <c r="O99" s="86" t="s">
        <v>380</v>
      </c>
      <c r="P99" s="86" t="s">
        <v>380</v>
      </c>
      <c r="Q99" s="86" t="s">
        <v>380</v>
      </c>
      <c r="R99" s="83"/>
      <c r="S99" s="86"/>
      <c r="T99" s="118"/>
      <c r="U99" s="118"/>
      <c r="V99" s="118"/>
      <c r="W99" s="118"/>
      <c r="X99" s="118"/>
      <c r="Y99" s="118"/>
      <c r="Z99" s="118"/>
    </row>
    <row r="100" spans="1:26" ht="90" customHeight="1">
      <c r="A100" s="665"/>
      <c r="B100" s="665"/>
      <c r="C100" s="665"/>
      <c r="D100" s="665"/>
      <c r="E100" s="665"/>
      <c r="F100" s="665"/>
      <c r="G100" s="88">
        <v>2</v>
      </c>
      <c r="H100" s="370" t="s">
        <v>6266</v>
      </c>
      <c r="I100" s="370" t="s">
        <v>11851</v>
      </c>
      <c r="J100" s="83"/>
      <c r="K100" s="84"/>
      <c r="L100" s="665"/>
      <c r="M100" s="665"/>
      <c r="N100" s="106"/>
      <c r="O100" s="86" t="s">
        <v>380</v>
      </c>
      <c r="P100" s="86" t="s">
        <v>380</v>
      </c>
      <c r="Q100" s="86" t="s">
        <v>380</v>
      </c>
      <c r="R100" s="83"/>
      <c r="S100" s="86"/>
      <c r="T100" s="118"/>
      <c r="U100" s="118"/>
      <c r="V100" s="118"/>
      <c r="W100" s="118"/>
      <c r="X100" s="118"/>
      <c r="Y100" s="118"/>
      <c r="Z100" s="118"/>
    </row>
    <row r="101" spans="1:26" ht="90" customHeight="1">
      <c r="A101" s="666"/>
      <c r="B101" s="666"/>
      <c r="C101" s="666"/>
      <c r="D101" s="666"/>
      <c r="E101" s="666"/>
      <c r="F101" s="666"/>
      <c r="G101" s="88">
        <v>3</v>
      </c>
      <c r="H101" s="82" t="s">
        <v>8061</v>
      </c>
      <c r="I101" s="82" t="s">
        <v>11852</v>
      </c>
      <c r="J101" s="83"/>
      <c r="K101" s="84"/>
      <c r="L101" s="666"/>
      <c r="M101" s="666"/>
      <c r="N101" s="106"/>
      <c r="O101" s="86" t="s">
        <v>380</v>
      </c>
      <c r="P101" s="86" t="s">
        <v>380</v>
      </c>
      <c r="Q101" s="86" t="s">
        <v>380</v>
      </c>
      <c r="R101" s="83"/>
      <c r="S101" s="86"/>
      <c r="T101" s="118"/>
      <c r="U101" s="118"/>
      <c r="V101" s="118"/>
      <c r="W101" s="118"/>
      <c r="X101" s="118"/>
      <c r="Y101" s="118"/>
      <c r="Z101" s="118"/>
    </row>
    <row r="102" spans="1:26" ht="90" customHeight="1">
      <c r="A102" s="736" t="s">
        <v>11939</v>
      </c>
      <c r="B102" s="736" t="s">
        <v>363</v>
      </c>
      <c r="C102" s="736" t="s">
        <v>11940</v>
      </c>
      <c r="D102" s="737" t="s">
        <v>11942</v>
      </c>
      <c r="E102" s="767" t="s">
        <v>11943</v>
      </c>
      <c r="F102" s="738" t="s">
        <v>11857</v>
      </c>
      <c r="G102" s="88">
        <v>1</v>
      </c>
      <c r="H102" s="372" t="s">
        <v>11945</v>
      </c>
      <c r="I102" s="372" t="s">
        <v>11946</v>
      </c>
      <c r="J102" s="83" t="s">
        <v>158</v>
      </c>
      <c r="K102" s="84"/>
      <c r="L102" s="734"/>
      <c r="M102" s="117"/>
      <c r="N102" s="106"/>
      <c r="O102" s="86" t="s">
        <v>380</v>
      </c>
      <c r="P102" s="86" t="s">
        <v>380</v>
      </c>
      <c r="Q102" s="86" t="s">
        <v>11948</v>
      </c>
      <c r="R102" s="83"/>
      <c r="S102" s="86"/>
      <c r="T102" s="118"/>
      <c r="U102" s="118"/>
      <c r="V102" s="118"/>
      <c r="W102" s="118"/>
      <c r="X102" s="118"/>
      <c r="Y102" s="118"/>
      <c r="Z102" s="118"/>
    </row>
    <row r="103" spans="1:26" ht="90" customHeight="1">
      <c r="A103" s="665"/>
      <c r="B103" s="665"/>
      <c r="C103" s="665"/>
      <c r="D103" s="665"/>
      <c r="E103" s="665"/>
      <c r="F103" s="665"/>
      <c r="G103" s="88">
        <v>2</v>
      </c>
      <c r="H103" s="370" t="s">
        <v>6266</v>
      </c>
      <c r="I103" s="370" t="s">
        <v>11851</v>
      </c>
      <c r="J103" s="83" t="s">
        <v>158</v>
      </c>
      <c r="K103" s="84"/>
      <c r="L103" s="665"/>
      <c r="M103" s="117"/>
      <c r="N103" s="106"/>
      <c r="O103" s="86" t="s">
        <v>380</v>
      </c>
      <c r="P103" s="86" t="s">
        <v>380</v>
      </c>
      <c r="Q103" s="86" t="s">
        <v>11948</v>
      </c>
      <c r="R103" s="83"/>
      <c r="S103" s="86"/>
      <c r="T103" s="118"/>
      <c r="U103" s="118"/>
      <c r="V103" s="118"/>
      <c r="W103" s="118"/>
      <c r="X103" s="118"/>
      <c r="Y103" s="118"/>
      <c r="Z103" s="118"/>
    </row>
    <row r="104" spans="1:26" ht="90" customHeight="1">
      <c r="A104" s="666"/>
      <c r="B104" s="666"/>
      <c r="C104" s="666"/>
      <c r="D104" s="666"/>
      <c r="E104" s="666"/>
      <c r="F104" s="666"/>
      <c r="G104" s="88">
        <v>3</v>
      </c>
      <c r="H104" s="82" t="s">
        <v>8061</v>
      </c>
      <c r="I104" s="82" t="s">
        <v>11852</v>
      </c>
      <c r="J104" s="83" t="s">
        <v>158</v>
      </c>
      <c r="K104" s="84"/>
      <c r="L104" s="666"/>
      <c r="M104" s="117"/>
      <c r="N104" s="106"/>
      <c r="O104" s="86" t="s">
        <v>380</v>
      </c>
      <c r="P104" s="86" t="s">
        <v>380</v>
      </c>
      <c r="Q104" s="86" t="s">
        <v>11948</v>
      </c>
      <c r="R104" s="83"/>
      <c r="S104" s="86"/>
      <c r="T104" s="118"/>
      <c r="U104" s="118"/>
      <c r="V104" s="118"/>
      <c r="W104" s="118"/>
      <c r="X104" s="118"/>
      <c r="Y104" s="118"/>
      <c r="Z104" s="118"/>
    </row>
    <row r="105" spans="1:26" ht="90" customHeight="1">
      <c r="A105" s="736" t="s">
        <v>11950</v>
      </c>
      <c r="B105" s="736" t="s">
        <v>363</v>
      </c>
      <c r="C105" s="736" t="s">
        <v>11951</v>
      </c>
      <c r="D105" s="737" t="s">
        <v>11952</v>
      </c>
      <c r="E105" s="767" t="s">
        <v>11953</v>
      </c>
      <c r="F105" s="738" t="s">
        <v>11857</v>
      </c>
      <c r="G105" s="88">
        <v>1</v>
      </c>
      <c r="H105" s="372" t="s">
        <v>11955</v>
      </c>
      <c r="I105" s="372" t="s">
        <v>11956</v>
      </c>
      <c r="J105" s="83" t="s">
        <v>158</v>
      </c>
      <c r="K105" s="84"/>
      <c r="L105" s="734"/>
      <c r="M105" s="117"/>
      <c r="N105" s="106"/>
      <c r="O105" s="86" t="s">
        <v>380</v>
      </c>
      <c r="P105" s="86" t="s">
        <v>380</v>
      </c>
      <c r="Q105" s="86" t="s">
        <v>11957</v>
      </c>
      <c r="R105" s="83"/>
      <c r="S105" s="86"/>
      <c r="T105" s="118"/>
      <c r="U105" s="118"/>
      <c r="V105" s="118"/>
      <c r="W105" s="118"/>
      <c r="X105" s="118"/>
      <c r="Y105" s="118"/>
      <c r="Z105" s="118"/>
    </row>
    <row r="106" spans="1:26" ht="90" customHeight="1">
      <c r="A106" s="665"/>
      <c r="B106" s="665"/>
      <c r="C106" s="665"/>
      <c r="D106" s="665"/>
      <c r="E106" s="665"/>
      <c r="F106" s="665"/>
      <c r="G106" s="88">
        <v>2</v>
      </c>
      <c r="H106" s="370" t="s">
        <v>11959</v>
      </c>
      <c r="I106" s="370" t="s">
        <v>11851</v>
      </c>
      <c r="J106" s="83" t="s">
        <v>158</v>
      </c>
      <c r="K106" s="84"/>
      <c r="L106" s="665"/>
      <c r="M106" s="117"/>
      <c r="N106" s="106"/>
      <c r="O106" s="86" t="s">
        <v>380</v>
      </c>
      <c r="P106" s="86" t="s">
        <v>380</v>
      </c>
      <c r="Q106" s="86" t="s">
        <v>11957</v>
      </c>
      <c r="R106" s="83"/>
      <c r="S106" s="86"/>
      <c r="T106" s="118"/>
      <c r="U106" s="118"/>
      <c r="V106" s="118"/>
      <c r="W106" s="118"/>
      <c r="X106" s="118"/>
      <c r="Y106" s="118"/>
      <c r="Z106" s="118"/>
    </row>
    <row r="107" spans="1:26" ht="90" customHeight="1">
      <c r="A107" s="666"/>
      <c r="B107" s="666"/>
      <c r="C107" s="666"/>
      <c r="D107" s="666"/>
      <c r="E107" s="666"/>
      <c r="F107" s="666"/>
      <c r="G107" s="88">
        <v>3</v>
      </c>
      <c r="H107" s="82" t="s">
        <v>8061</v>
      </c>
      <c r="I107" s="82" t="s">
        <v>11852</v>
      </c>
      <c r="J107" s="83" t="s">
        <v>158</v>
      </c>
      <c r="K107" s="84"/>
      <c r="L107" s="666"/>
      <c r="M107" s="117"/>
      <c r="N107" s="106"/>
      <c r="O107" s="86" t="s">
        <v>380</v>
      </c>
      <c r="P107" s="86" t="s">
        <v>380</v>
      </c>
      <c r="Q107" s="86" t="s">
        <v>11957</v>
      </c>
      <c r="R107" s="83"/>
      <c r="S107" s="86"/>
      <c r="T107" s="118"/>
      <c r="U107" s="118"/>
      <c r="V107" s="118"/>
      <c r="W107" s="118"/>
      <c r="X107" s="118"/>
      <c r="Y107" s="118"/>
      <c r="Z107" s="118"/>
    </row>
    <row r="108" spans="1:26" ht="90" customHeight="1">
      <c r="A108" s="736" t="s">
        <v>6191</v>
      </c>
      <c r="B108" s="736" t="s">
        <v>363</v>
      </c>
      <c r="C108" s="736" t="s">
        <v>11960</v>
      </c>
      <c r="D108" s="737" t="s">
        <v>11961</v>
      </c>
      <c r="E108" s="767" t="s">
        <v>11962</v>
      </c>
      <c r="F108" s="767" t="s">
        <v>11646</v>
      </c>
      <c r="G108" s="172">
        <v>1</v>
      </c>
      <c r="H108" s="372" t="s">
        <v>11963</v>
      </c>
      <c r="I108" s="372" t="s">
        <v>11964</v>
      </c>
      <c r="J108" s="83" t="s">
        <v>158</v>
      </c>
      <c r="K108" s="84"/>
      <c r="L108" s="734"/>
      <c r="M108" s="117"/>
      <c r="N108" s="106"/>
      <c r="O108" s="86" t="s">
        <v>380</v>
      </c>
      <c r="P108" s="86" t="s">
        <v>11965</v>
      </c>
      <c r="Q108" s="86" t="s">
        <v>11966</v>
      </c>
      <c r="R108" s="83"/>
      <c r="S108" s="86"/>
      <c r="T108" s="118"/>
      <c r="U108" s="118"/>
      <c r="V108" s="118"/>
      <c r="W108" s="118"/>
      <c r="X108" s="118"/>
      <c r="Y108" s="118"/>
      <c r="Z108" s="118"/>
    </row>
    <row r="109" spans="1:26" ht="90" customHeight="1">
      <c r="A109" s="665"/>
      <c r="B109" s="665"/>
      <c r="C109" s="665"/>
      <c r="D109" s="665"/>
      <c r="E109" s="665"/>
      <c r="F109" s="665"/>
      <c r="G109" s="88">
        <v>2</v>
      </c>
      <c r="H109" s="370" t="s">
        <v>6266</v>
      </c>
      <c r="I109" s="370" t="s">
        <v>11968</v>
      </c>
      <c r="J109" s="83" t="s">
        <v>158</v>
      </c>
      <c r="K109" s="84"/>
      <c r="L109" s="665"/>
      <c r="M109" s="117"/>
      <c r="N109" s="106"/>
      <c r="O109" s="86" t="s">
        <v>380</v>
      </c>
      <c r="P109" s="86" t="s">
        <v>11965</v>
      </c>
      <c r="Q109" s="86" t="s">
        <v>11966</v>
      </c>
      <c r="R109" s="83"/>
      <c r="S109" s="86"/>
      <c r="T109" s="118"/>
      <c r="U109" s="118"/>
      <c r="V109" s="118"/>
      <c r="W109" s="118"/>
      <c r="X109" s="118"/>
      <c r="Y109" s="118"/>
      <c r="Z109" s="118"/>
    </row>
    <row r="110" spans="1:26" ht="90" customHeight="1">
      <c r="A110" s="666"/>
      <c r="B110" s="666"/>
      <c r="C110" s="666"/>
      <c r="D110" s="666"/>
      <c r="E110" s="666"/>
      <c r="F110" s="666"/>
      <c r="G110" s="88">
        <v>3</v>
      </c>
      <c r="H110" s="82" t="s">
        <v>8061</v>
      </c>
      <c r="I110" s="82" t="s">
        <v>11852</v>
      </c>
      <c r="J110" s="83" t="s">
        <v>158</v>
      </c>
      <c r="K110" s="84"/>
      <c r="L110" s="666"/>
      <c r="M110" s="117"/>
      <c r="N110" s="106"/>
      <c r="O110" s="86" t="s">
        <v>380</v>
      </c>
      <c r="P110" s="86" t="s">
        <v>11965</v>
      </c>
      <c r="Q110" s="86" t="s">
        <v>11966</v>
      </c>
      <c r="R110" s="83"/>
      <c r="S110" s="86"/>
      <c r="T110" s="118"/>
      <c r="U110" s="118"/>
      <c r="V110" s="118"/>
      <c r="W110" s="118"/>
      <c r="X110" s="118"/>
      <c r="Y110" s="118"/>
      <c r="Z110" s="118"/>
    </row>
    <row r="111" spans="1:26" ht="90" customHeight="1">
      <c r="A111" s="736" t="s">
        <v>11971</v>
      </c>
      <c r="B111" s="736" t="s">
        <v>363</v>
      </c>
      <c r="C111" s="736" t="s">
        <v>11972</v>
      </c>
      <c r="D111" s="737" t="s">
        <v>11973</v>
      </c>
      <c r="E111" s="767" t="s">
        <v>11974</v>
      </c>
      <c r="F111" s="767" t="s">
        <v>11975</v>
      </c>
      <c r="G111" s="172">
        <v>1</v>
      </c>
      <c r="H111" s="167" t="s">
        <v>11976</v>
      </c>
      <c r="I111" s="167" t="s">
        <v>11978</v>
      </c>
      <c r="J111" s="83" t="s">
        <v>158</v>
      </c>
      <c r="K111" s="84"/>
      <c r="L111" s="734"/>
      <c r="M111" s="117"/>
      <c r="N111" s="106"/>
      <c r="O111" s="86" t="s">
        <v>380</v>
      </c>
      <c r="P111" s="86" t="s">
        <v>11979</v>
      </c>
      <c r="Q111" s="86" t="s">
        <v>11980</v>
      </c>
      <c r="R111" s="83"/>
      <c r="S111" s="86"/>
      <c r="T111" s="118"/>
      <c r="U111" s="118"/>
      <c r="V111" s="118"/>
      <c r="W111" s="118"/>
      <c r="X111" s="118"/>
      <c r="Y111" s="118"/>
      <c r="Z111" s="118"/>
    </row>
    <row r="112" spans="1:26" ht="90" customHeight="1">
      <c r="A112" s="665"/>
      <c r="B112" s="665"/>
      <c r="C112" s="665"/>
      <c r="D112" s="665"/>
      <c r="E112" s="665"/>
      <c r="F112" s="665"/>
      <c r="G112" s="88">
        <v>2</v>
      </c>
      <c r="H112" s="370" t="s">
        <v>6266</v>
      </c>
      <c r="I112" s="370" t="s">
        <v>11968</v>
      </c>
      <c r="J112" s="83" t="s">
        <v>158</v>
      </c>
      <c r="K112" s="84"/>
      <c r="L112" s="665"/>
      <c r="M112" s="117"/>
      <c r="N112" s="106"/>
      <c r="O112" s="86" t="s">
        <v>380</v>
      </c>
      <c r="P112" s="86" t="s">
        <v>11979</v>
      </c>
      <c r="Q112" s="86" t="s">
        <v>11980</v>
      </c>
      <c r="R112" s="83"/>
      <c r="S112" s="86"/>
      <c r="T112" s="118"/>
      <c r="U112" s="118"/>
      <c r="V112" s="118"/>
      <c r="W112" s="118"/>
      <c r="X112" s="118"/>
      <c r="Y112" s="118"/>
      <c r="Z112" s="118"/>
    </row>
    <row r="113" spans="1:26" ht="90" customHeight="1">
      <c r="A113" s="666"/>
      <c r="B113" s="666"/>
      <c r="C113" s="666"/>
      <c r="D113" s="666"/>
      <c r="E113" s="666"/>
      <c r="F113" s="666"/>
      <c r="G113" s="88">
        <v>3</v>
      </c>
      <c r="H113" s="82" t="s">
        <v>8061</v>
      </c>
      <c r="I113" s="82" t="s">
        <v>11852</v>
      </c>
      <c r="J113" s="83" t="s">
        <v>158</v>
      </c>
      <c r="K113" s="84"/>
      <c r="L113" s="666"/>
      <c r="M113" s="117"/>
      <c r="N113" s="106"/>
      <c r="O113" s="86" t="s">
        <v>380</v>
      </c>
      <c r="P113" s="86" t="s">
        <v>11979</v>
      </c>
      <c r="Q113" s="86" t="s">
        <v>11980</v>
      </c>
      <c r="R113" s="83"/>
      <c r="S113" s="86"/>
      <c r="T113" s="118"/>
      <c r="U113" s="118"/>
      <c r="V113" s="118"/>
      <c r="W113" s="118"/>
      <c r="X113" s="118"/>
      <c r="Y113" s="118"/>
      <c r="Z113" s="118"/>
    </row>
    <row r="114" spans="1:26" ht="90" customHeight="1">
      <c r="A114" s="749" t="s">
        <v>4467</v>
      </c>
      <c r="B114" s="749" t="s">
        <v>363</v>
      </c>
      <c r="C114" s="749" t="s">
        <v>11986</v>
      </c>
      <c r="D114" s="746" t="s">
        <v>11987</v>
      </c>
      <c r="E114" s="746" t="s">
        <v>11988</v>
      </c>
      <c r="F114" s="746" t="s">
        <v>11989</v>
      </c>
      <c r="G114" s="80">
        <v>1</v>
      </c>
      <c r="H114" s="372" t="s">
        <v>11963</v>
      </c>
      <c r="I114" s="372" t="s">
        <v>11964</v>
      </c>
      <c r="J114" s="83" t="s">
        <v>158</v>
      </c>
      <c r="K114" s="84"/>
      <c r="L114" s="748"/>
      <c r="M114" s="117"/>
      <c r="N114" s="106"/>
      <c r="O114" s="86" t="s">
        <v>380</v>
      </c>
      <c r="P114" s="86" t="s">
        <v>380</v>
      </c>
      <c r="Q114" s="86" t="s">
        <v>11990</v>
      </c>
      <c r="R114" s="83" t="s">
        <v>103</v>
      </c>
      <c r="S114" s="86"/>
      <c r="T114" s="118"/>
      <c r="U114" s="118"/>
      <c r="V114" s="118"/>
      <c r="W114" s="118"/>
      <c r="X114" s="118"/>
      <c r="Y114" s="118"/>
      <c r="Z114" s="118"/>
    </row>
    <row r="115" spans="1:26" ht="90" customHeight="1">
      <c r="A115" s="665"/>
      <c r="B115" s="665"/>
      <c r="C115" s="665"/>
      <c r="D115" s="665"/>
      <c r="E115" s="665"/>
      <c r="F115" s="665"/>
      <c r="G115" s="80">
        <v>2</v>
      </c>
      <c r="H115" s="370" t="s">
        <v>6266</v>
      </c>
      <c r="I115" s="370" t="s">
        <v>11579</v>
      </c>
      <c r="J115" s="83" t="s">
        <v>158</v>
      </c>
      <c r="K115" s="84"/>
      <c r="L115" s="665"/>
      <c r="M115" s="117"/>
      <c r="N115" s="106"/>
      <c r="O115" s="86" t="s">
        <v>380</v>
      </c>
      <c r="P115" s="86" t="s">
        <v>380</v>
      </c>
      <c r="Q115" s="86" t="s">
        <v>11990</v>
      </c>
      <c r="R115" s="83" t="s">
        <v>103</v>
      </c>
      <c r="S115" s="86"/>
      <c r="T115" s="118"/>
      <c r="U115" s="118"/>
      <c r="V115" s="118"/>
      <c r="W115" s="118"/>
      <c r="X115" s="118"/>
      <c r="Y115" s="118"/>
      <c r="Z115" s="118"/>
    </row>
    <row r="116" spans="1:26" ht="16.5" customHeight="1">
      <c r="A116" s="666"/>
      <c r="B116" s="666"/>
      <c r="C116" s="666"/>
      <c r="D116" s="666"/>
      <c r="E116" s="666"/>
      <c r="F116" s="666"/>
      <c r="G116" s="80">
        <v>3</v>
      </c>
      <c r="H116" s="370" t="s">
        <v>8061</v>
      </c>
      <c r="I116" s="373" t="s">
        <v>11993</v>
      </c>
      <c r="J116" s="83" t="s">
        <v>158</v>
      </c>
      <c r="K116" s="84"/>
      <c r="L116" s="666"/>
      <c r="M116" s="117"/>
      <c r="N116" s="106"/>
      <c r="O116" s="86" t="s">
        <v>380</v>
      </c>
      <c r="P116" s="86" t="s">
        <v>380</v>
      </c>
      <c r="Q116" s="86" t="s">
        <v>11990</v>
      </c>
      <c r="R116" s="83" t="s">
        <v>103</v>
      </c>
      <c r="S116" s="86"/>
      <c r="T116" s="118"/>
      <c r="U116" s="118"/>
      <c r="V116" s="118"/>
      <c r="W116" s="118"/>
      <c r="X116" s="118"/>
      <c r="Y116" s="118"/>
      <c r="Z116" s="118"/>
    </row>
    <row r="117" spans="1:26" ht="247.5" customHeight="1">
      <c r="A117" s="749" t="s">
        <v>11994</v>
      </c>
      <c r="B117" s="749" t="s">
        <v>363</v>
      </c>
      <c r="C117" s="749" t="s">
        <v>11996</v>
      </c>
      <c r="D117" s="746" t="s">
        <v>11997</v>
      </c>
      <c r="E117" s="746" t="s">
        <v>11856</v>
      </c>
      <c r="F117" s="746" t="s">
        <v>11998</v>
      </c>
      <c r="G117" s="80">
        <v>1</v>
      </c>
      <c r="H117" s="370" t="s">
        <v>11858</v>
      </c>
      <c r="I117" s="370" t="s">
        <v>12000</v>
      </c>
      <c r="J117" s="83" t="s">
        <v>158</v>
      </c>
      <c r="K117" s="84"/>
      <c r="L117" s="748"/>
      <c r="M117" s="117"/>
      <c r="N117" s="106"/>
      <c r="O117" s="86" t="s">
        <v>380</v>
      </c>
      <c r="P117" s="86" t="s">
        <v>380</v>
      </c>
      <c r="Q117" s="86" t="s">
        <v>12001</v>
      </c>
      <c r="R117" s="83" t="s">
        <v>103</v>
      </c>
      <c r="S117" s="86"/>
      <c r="T117" s="118"/>
      <c r="U117" s="118"/>
      <c r="V117" s="118"/>
      <c r="W117" s="118"/>
      <c r="X117" s="118"/>
      <c r="Y117" s="118"/>
      <c r="Z117" s="118"/>
    </row>
    <row r="118" spans="1:26" ht="16.5" customHeight="1">
      <c r="A118" s="666"/>
      <c r="B118" s="666"/>
      <c r="C118" s="666"/>
      <c r="D118" s="666"/>
      <c r="E118" s="666"/>
      <c r="F118" s="666"/>
      <c r="G118" s="80">
        <v>2</v>
      </c>
      <c r="H118" s="370" t="s">
        <v>8061</v>
      </c>
      <c r="I118" s="373" t="s">
        <v>11993</v>
      </c>
      <c r="J118" s="83" t="s">
        <v>158</v>
      </c>
      <c r="K118" s="84"/>
      <c r="L118" s="666"/>
      <c r="M118" s="117"/>
      <c r="N118" s="106"/>
      <c r="O118" s="86" t="s">
        <v>380</v>
      </c>
      <c r="P118" s="86" t="s">
        <v>380</v>
      </c>
      <c r="Q118" s="86" t="s">
        <v>12001</v>
      </c>
      <c r="R118" s="83" t="s">
        <v>103</v>
      </c>
      <c r="S118" s="86"/>
      <c r="T118" s="118"/>
      <c r="U118" s="118"/>
      <c r="V118" s="118"/>
      <c r="W118" s="118"/>
      <c r="X118" s="118"/>
      <c r="Y118" s="118"/>
      <c r="Z118" s="118"/>
    </row>
    <row r="119" spans="1:26" ht="231" customHeight="1">
      <c r="A119" s="749" t="s">
        <v>12002</v>
      </c>
      <c r="B119" s="749" t="s">
        <v>363</v>
      </c>
      <c r="C119" s="749" t="s">
        <v>12004</v>
      </c>
      <c r="D119" s="746" t="s">
        <v>12005</v>
      </c>
      <c r="E119" s="746" t="s">
        <v>11845</v>
      </c>
      <c r="F119" s="746" t="s">
        <v>11607</v>
      </c>
      <c r="G119" s="88">
        <v>1</v>
      </c>
      <c r="H119" s="370" t="s">
        <v>11846</v>
      </c>
      <c r="I119" s="370" t="s">
        <v>11847</v>
      </c>
      <c r="J119" s="83" t="s">
        <v>158</v>
      </c>
      <c r="K119" s="84"/>
      <c r="L119" s="748"/>
      <c r="M119" s="117"/>
      <c r="N119" s="106"/>
      <c r="O119" s="86" t="s">
        <v>380</v>
      </c>
      <c r="P119" s="86" t="s">
        <v>380</v>
      </c>
      <c r="Q119" s="86" t="s">
        <v>12009</v>
      </c>
      <c r="R119" s="83" t="s">
        <v>103</v>
      </c>
      <c r="S119" s="86"/>
      <c r="T119" s="118"/>
      <c r="U119" s="118"/>
      <c r="V119" s="118"/>
      <c r="W119" s="118"/>
      <c r="X119" s="118"/>
      <c r="Y119" s="118"/>
      <c r="Z119" s="118"/>
    </row>
    <row r="120" spans="1:26" ht="115.5" customHeight="1">
      <c r="A120" s="665"/>
      <c r="B120" s="665"/>
      <c r="C120" s="665"/>
      <c r="D120" s="665"/>
      <c r="E120" s="665"/>
      <c r="F120" s="665"/>
      <c r="G120" s="88">
        <v>2</v>
      </c>
      <c r="H120" s="370" t="s">
        <v>11850</v>
      </c>
      <c r="I120" s="370" t="s">
        <v>12000</v>
      </c>
      <c r="J120" s="83" t="s">
        <v>158</v>
      </c>
      <c r="K120" s="84"/>
      <c r="L120" s="665"/>
      <c r="M120" s="117"/>
      <c r="N120" s="106"/>
      <c r="O120" s="86" t="s">
        <v>380</v>
      </c>
      <c r="P120" s="86" t="s">
        <v>380</v>
      </c>
      <c r="Q120" s="86" t="s">
        <v>12009</v>
      </c>
      <c r="R120" s="83" t="s">
        <v>103</v>
      </c>
      <c r="S120" s="86"/>
      <c r="T120" s="118"/>
      <c r="U120" s="118"/>
      <c r="V120" s="118"/>
      <c r="W120" s="118"/>
      <c r="X120" s="118"/>
      <c r="Y120" s="118"/>
      <c r="Z120" s="118"/>
    </row>
    <row r="121" spans="1:26" ht="115.5" customHeight="1">
      <c r="A121" s="666"/>
      <c r="B121" s="666"/>
      <c r="C121" s="666"/>
      <c r="D121" s="666"/>
      <c r="E121" s="666"/>
      <c r="F121" s="666"/>
      <c r="G121" s="80">
        <v>3</v>
      </c>
      <c r="H121" s="370" t="s">
        <v>8061</v>
      </c>
      <c r="I121" s="373" t="s">
        <v>11993</v>
      </c>
      <c r="J121" s="83" t="s">
        <v>158</v>
      </c>
      <c r="K121" s="84"/>
      <c r="L121" s="666"/>
      <c r="M121" s="117"/>
      <c r="N121" s="106"/>
      <c r="O121" s="86" t="s">
        <v>380</v>
      </c>
      <c r="P121" s="86" t="s">
        <v>380</v>
      </c>
      <c r="Q121" s="86" t="s">
        <v>12009</v>
      </c>
      <c r="R121" s="83" t="s">
        <v>103</v>
      </c>
      <c r="S121" s="86"/>
      <c r="T121" s="118"/>
      <c r="U121" s="118"/>
      <c r="V121" s="118"/>
      <c r="W121" s="118"/>
      <c r="X121" s="118"/>
      <c r="Y121" s="118"/>
      <c r="Z121" s="118"/>
    </row>
    <row r="122" spans="1:26" ht="231" customHeight="1">
      <c r="A122" s="749" t="s">
        <v>12016</v>
      </c>
      <c r="B122" s="749" t="s">
        <v>363</v>
      </c>
      <c r="C122" s="749" t="s">
        <v>12017</v>
      </c>
      <c r="D122" s="746" t="s">
        <v>12018</v>
      </c>
      <c r="E122" s="746" t="s">
        <v>11974</v>
      </c>
      <c r="F122" s="746" t="s">
        <v>12019</v>
      </c>
      <c r="G122" s="172">
        <v>1</v>
      </c>
      <c r="H122" s="167" t="s">
        <v>11976</v>
      </c>
      <c r="I122" s="167" t="s">
        <v>11978</v>
      </c>
      <c r="J122" s="83" t="s">
        <v>158</v>
      </c>
      <c r="K122" s="84"/>
      <c r="L122" s="748"/>
      <c r="M122" s="117"/>
      <c r="N122" s="106"/>
      <c r="O122" s="86" t="s">
        <v>380</v>
      </c>
      <c r="P122" s="86" t="s">
        <v>380</v>
      </c>
      <c r="Q122" s="86" t="s">
        <v>12023</v>
      </c>
      <c r="R122" s="83" t="s">
        <v>103</v>
      </c>
      <c r="S122" s="86"/>
      <c r="T122" s="118"/>
      <c r="U122" s="118"/>
      <c r="V122" s="118"/>
      <c r="W122" s="118"/>
      <c r="X122" s="118"/>
      <c r="Y122" s="118"/>
      <c r="Z122" s="118"/>
    </row>
    <row r="123" spans="1:26" ht="16.5" customHeight="1">
      <c r="A123" s="665"/>
      <c r="B123" s="665"/>
      <c r="C123" s="665"/>
      <c r="D123" s="665"/>
      <c r="E123" s="665"/>
      <c r="F123" s="665"/>
      <c r="G123" s="88">
        <v>2</v>
      </c>
      <c r="H123" s="370" t="s">
        <v>6266</v>
      </c>
      <c r="I123" s="370" t="s">
        <v>12000</v>
      </c>
      <c r="J123" s="83" t="s">
        <v>158</v>
      </c>
      <c r="K123" s="84"/>
      <c r="L123" s="665"/>
      <c r="M123" s="117"/>
      <c r="N123" s="106"/>
      <c r="O123" s="86" t="s">
        <v>380</v>
      </c>
      <c r="P123" s="86" t="s">
        <v>380</v>
      </c>
      <c r="Q123" s="86" t="s">
        <v>12023</v>
      </c>
      <c r="R123" s="83" t="s">
        <v>103</v>
      </c>
      <c r="S123" s="86"/>
      <c r="T123" s="118"/>
      <c r="U123" s="118"/>
      <c r="V123" s="118"/>
      <c r="W123" s="118"/>
      <c r="X123" s="118"/>
      <c r="Y123" s="118"/>
      <c r="Z123" s="118"/>
    </row>
    <row r="124" spans="1:26" ht="16.5" customHeight="1">
      <c r="A124" s="666"/>
      <c r="B124" s="666"/>
      <c r="C124" s="666"/>
      <c r="D124" s="666"/>
      <c r="E124" s="666"/>
      <c r="F124" s="666"/>
      <c r="G124" s="88">
        <v>3</v>
      </c>
      <c r="H124" s="82" t="s">
        <v>8061</v>
      </c>
      <c r="I124" s="82" t="s">
        <v>11993</v>
      </c>
      <c r="J124" s="83" t="s">
        <v>158</v>
      </c>
      <c r="K124" s="84"/>
      <c r="L124" s="666"/>
      <c r="M124" s="117"/>
      <c r="N124" s="106"/>
      <c r="O124" s="86" t="s">
        <v>380</v>
      </c>
      <c r="P124" s="86" t="s">
        <v>380</v>
      </c>
      <c r="Q124" s="86" t="s">
        <v>12023</v>
      </c>
      <c r="R124" s="83" t="s">
        <v>103</v>
      </c>
      <c r="S124" s="86"/>
      <c r="T124" s="118"/>
      <c r="U124" s="118"/>
      <c r="V124" s="118"/>
      <c r="W124" s="118"/>
      <c r="X124" s="118"/>
      <c r="Y124" s="118"/>
      <c r="Z124" s="118"/>
    </row>
    <row r="125" spans="1:26" ht="237.75" customHeight="1">
      <c r="A125" s="736" t="s">
        <v>4601</v>
      </c>
      <c r="B125" s="736" t="s">
        <v>363</v>
      </c>
      <c r="C125" s="735" t="s">
        <v>12030</v>
      </c>
      <c r="D125" s="740" t="s">
        <v>12031</v>
      </c>
      <c r="E125" s="746" t="s">
        <v>12032</v>
      </c>
      <c r="F125" s="746" t="s">
        <v>12033</v>
      </c>
      <c r="G125" s="80">
        <v>1</v>
      </c>
      <c r="H125" s="373" t="s">
        <v>12036</v>
      </c>
      <c r="I125" s="373" t="s">
        <v>11579</v>
      </c>
      <c r="J125" s="83" t="s">
        <v>158</v>
      </c>
      <c r="K125" s="84"/>
      <c r="L125" s="734"/>
      <c r="M125" s="117"/>
      <c r="N125" s="106"/>
      <c r="O125" s="86" t="s">
        <v>380</v>
      </c>
      <c r="P125" s="86" t="s">
        <v>12037</v>
      </c>
      <c r="Q125" s="86" t="s">
        <v>12039</v>
      </c>
      <c r="R125" s="83"/>
      <c r="S125" s="86"/>
      <c r="T125" s="118"/>
      <c r="U125" s="118"/>
      <c r="V125" s="118"/>
      <c r="W125" s="118"/>
      <c r="X125" s="118"/>
      <c r="Y125" s="118"/>
      <c r="Z125" s="118"/>
    </row>
    <row r="126" spans="1:26" ht="237.75" customHeight="1">
      <c r="A126" s="666"/>
      <c r="B126" s="666"/>
      <c r="C126" s="666"/>
      <c r="D126" s="666"/>
      <c r="E126" s="666"/>
      <c r="F126" s="666"/>
      <c r="G126" s="80">
        <v>2</v>
      </c>
      <c r="H126" s="81" t="s">
        <v>8061</v>
      </c>
      <c r="I126" s="81" t="s">
        <v>11590</v>
      </c>
      <c r="J126" s="83" t="s">
        <v>158</v>
      </c>
      <c r="K126" s="84"/>
      <c r="L126" s="666"/>
      <c r="M126" s="117"/>
      <c r="N126" s="106"/>
      <c r="O126" s="86" t="s">
        <v>380</v>
      </c>
      <c r="P126" s="86" t="s">
        <v>12037</v>
      </c>
      <c r="Q126" s="86" t="s">
        <v>12039</v>
      </c>
      <c r="R126" s="83"/>
      <c r="S126" s="86"/>
      <c r="T126" s="118"/>
      <c r="U126" s="118"/>
      <c r="V126" s="118"/>
      <c r="W126" s="118"/>
      <c r="X126" s="118"/>
      <c r="Y126" s="118"/>
      <c r="Z126" s="118"/>
    </row>
    <row r="127" spans="1:26" ht="115.5" customHeight="1">
      <c r="A127" s="736" t="s">
        <v>12042</v>
      </c>
      <c r="B127" s="736" t="s">
        <v>363</v>
      </c>
      <c r="C127" s="736" t="s">
        <v>12044</v>
      </c>
      <c r="D127" s="737" t="s">
        <v>12045</v>
      </c>
      <c r="E127" s="738" t="s">
        <v>12049</v>
      </c>
      <c r="F127" s="738" t="s">
        <v>12033</v>
      </c>
      <c r="G127" s="88">
        <v>1</v>
      </c>
      <c r="H127" s="82" t="s">
        <v>12036</v>
      </c>
      <c r="I127" s="82" t="s">
        <v>11579</v>
      </c>
      <c r="J127" s="83" t="s">
        <v>158</v>
      </c>
      <c r="K127" s="84"/>
      <c r="L127" s="734"/>
      <c r="M127" s="117"/>
      <c r="N127" s="106"/>
      <c r="O127" s="86" t="s">
        <v>380</v>
      </c>
      <c r="P127" s="86" t="s">
        <v>380</v>
      </c>
      <c r="Q127" s="86" t="s">
        <v>12054</v>
      </c>
      <c r="R127" s="83"/>
      <c r="S127" s="86"/>
      <c r="T127" s="118"/>
      <c r="U127" s="118"/>
      <c r="V127" s="118"/>
      <c r="W127" s="118"/>
      <c r="X127" s="118"/>
      <c r="Y127" s="118"/>
      <c r="Z127" s="118"/>
    </row>
    <row r="128" spans="1:26" ht="16.5" customHeight="1">
      <c r="A128" s="665"/>
      <c r="B128" s="665"/>
      <c r="C128" s="665"/>
      <c r="D128" s="665"/>
      <c r="E128" s="665"/>
      <c r="F128" s="665"/>
      <c r="G128" s="88">
        <v>2</v>
      </c>
      <c r="H128" s="82" t="s">
        <v>11738</v>
      </c>
      <c r="I128" s="82" t="s">
        <v>12058</v>
      </c>
      <c r="J128" s="83" t="s">
        <v>158</v>
      </c>
      <c r="K128" s="84"/>
      <c r="L128" s="665"/>
      <c r="M128" s="117"/>
      <c r="N128" s="106"/>
      <c r="O128" s="86" t="s">
        <v>380</v>
      </c>
      <c r="P128" s="86" t="s">
        <v>380</v>
      </c>
      <c r="Q128" s="86" t="s">
        <v>12054</v>
      </c>
      <c r="R128" s="83"/>
      <c r="S128" s="86"/>
      <c r="T128" s="118"/>
      <c r="U128" s="118"/>
      <c r="V128" s="118"/>
      <c r="W128" s="118"/>
      <c r="X128" s="118"/>
      <c r="Y128" s="118"/>
      <c r="Z128" s="118"/>
    </row>
    <row r="129" spans="1:26" ht="16.5" customHeight="1">
      <c r="A129" s="665"/>
      <c r="B129" s="665"/>
      <c r="C129" s="665"/>
      <c r="D129" s="665"/>
      <c r="E129" s="665"/>
      <c r="F129" s="665"/>
      <c r="G129" s="88">
        <v>3</v>
      </c>
      <c r="H129" s="82" t="s">
        <v>12064</v>
      </c>
      <c r="I129" s="82" t="s">
        <v>12065</v>
      </c>
      <c r="J129" s="83" t="s">
        <v>158</v>
      </c>
      <c r="K129" s="84"/>
      <c r="L129" s="665"/>
      <c r="M129" s="117"/>
      <c r="N129" s="106"/>
      <c r="O129" s="86" t="s">
        <v>380</v>
      </c>
      <c r="P129" s="86" t="s">
        <v>380</v>
      </c>
      <c r="Q129" s="86" t="s">
        <v>12054</v>
      </c>
      <c r="R129" s="83"/>
      <c r="S129" s="86"/>
      <c r="T129" s="118"/>
      <c r="U129" s="118"/>
      <c r="V129" s="118"/>
      <c r="W129" s="118"/>
      <c r="X129" s="118"/>
      <c r="Y129" s="118"/>
      <c r="Z129" s="118"/>
    </row>
    <row r="130" spans="1:26" ht="16.5" customHeight="1">
      <c r="A130" s="665"/>
      <c r="B130" s="665"/>
      <c r="C130" s="665"/>
      <c r="D130" s="665"/>
      <c r="E130" s="665"/>
      <c r="F130" s="665"/>
      <c r="G130" s="88">
        <v>4</v>
      </c>
      <c r="H130" s="82" t="s">
        <v>12068</v>
      </c>
      <c r="I130" s="82" t="s">
        <v>11579</v>
      </c>
      <c r="J130" s="83" t="s">
        <v>158</v>
      </c>
      <c r="K130" s="84"/>
      <c r="L130" s="665"/>
      <c r="M130" s="117"/>
      <c r="N130" s="106"/>
      <c r="O130" s="86" t="s">
        <v>380</v>
      </c>
      <c r="P130" s="86" t="s">
        <v>380</v>
      </c>
      <c r="Q130" s="86" t="s">
        <v>12054</v>
      </c>
      <c r="R130" s="83"/>
      <c r="S130" s="86"/>
      <c r="T130" s="118"/>
      <c r="U130" s="118"/>
      <c r="V130" s="118"/>
      <c r="W130" s="118"/>
      <c r="X130" s="118"/>
      <c r="Y130" s="118"/>
      <c r="Z130" s="118"/>
    </row>
    <row r="131" spans="1:26" ht="16.5" customHeight="1">
      <c r="A131" s="666"/>
      <c r="B131" s="666"/>
      <c r="C131" s="666"/>
      <c r="D131" s="666"/>
      <c r="E131" s="666"/>
      <c r="F131" s="666"/>
      <c r="G131" s="88">
        <v>5</v>
      </c>
      <c r="H131" s="81" t="s">
        <v>8061</v>
      </c>
      <c r="I131" s="81" t="s">
        <v>11590</v>
      </c>
      <c r="J131" s="83" t="s">
        <v>158</v>
      </c>
      <c r="K131" s="84"/>
      <c r="L131" s="666"/>
      <c r="M131" s="117"/>
      <c r="N131" s="106"/>
      <c r="O131" s="86" t="s">
        <v>380</v>
      </c>
      <c r="P131" s="86" t="s">
        <v>380</v>
      </c>
      <c r="Q131" s="86" t="s">
        <v>12054</v>
      </c>
      <c r="R131" s="83"/>
      <c r="S131" s="86"/>
      <c r="T131" s="118"/>
      <c r="U131" s="118"/>
      <c r="V131" s="118"/>
      <c r="W131" s="118"/>
      <c r="X131" s="118"/>
      <c r="Y131" s="118"/>
      <c r="Z131" s="118"/>
    </row>
    <row r="132" spans="1:26" ht="90" customHeight="1">
      <c r="A132" s="736" t="s">
        <v>12075</v>
      </c>
      <c r="B132" s="736" t="s">
        <v>363</v>
      </c>
      <c r="C132" s="736" t="s">
        <v>12076</v>
      </c>
      <c r="D132" s="737" t="s">
        <v>12077</v>
      </c>
      <c r="E132" s="738" t="s">
        <v>12078</v>
      </c>
      <c r="F132" s="738" t="s">
        <v>12080</v>
      </c>
      <c r="G132" s="88">
        <v>1</v>
      </c>
      <c r="H132" s="82" t="s">
        <v>12036</v>
      </c>
      <c r="I132" s="82" t="s">
        <v>11579</v>
      </c>
      <c r="J132" s="83" t="s">
        <v>158</v>
      </c>
      <c r="K132" s="84"/>
      <c r="L132" s="734"/>
      <c r="M132" s="117"/>
      <c r="N132" s="106"/>
      <c r="O132" s="86" t="s">
        <v>380</v>
      </c>
      <c r="P132" s="86" t="s">
        <v>380</v>
      </c>
      <c r="Q132" s="105" t="s">
        <v>12082</v>
      </c>
      <c r="R132" s="83"/>
      <c r="S132" s="86"/>
      <c r="T132" s="118"/>
      <c r="U132" s="118"/>
      <c r="V132" s="118"/>
      <c r="W132" s="118"/>
      <c r="X132" s="118"/>
      <c r="Y132" s="118"/>
      <c r="Z132" s="118"/>
    </row>
    <row r="133" spans="1:26" ht="90" customHeight="1">
      <c r="A133" s="665"/>
      <c r="B133" s="665"/>
      <c r="C133" s="665"/>
      <c r="D133" s="665"/>
      <c r="E133" s="665"/>
      <c r="F133" s="665"/>
      <c r="G133" s="88">
        <v>2</v>
      </c>
      <c r="H133" s="82" t="s">
        <v>11738</v>
      </c>
      <c r="I133" s="82" t="s">
        <v>12058</v>
      </c>
      <c r="J133" s="83" t="s">
        <v>158</v>
      </c>
      <c r="K133" s="84"/>
      <c r="L133" s="665"/>
      <c r="M133" s="117"/>
      <c r="N133" s="106"/>
      <c r="O133" s="86" t="s">
        <v>380</v>
      </c>
      <c r="P133" s="86" t="s">
        <v>380</v>
      </c>
      <c r="Q133" s="105" t="s">
        <v>12082</v>
      </c>
      <c r="R133" s="83"/>
      <c r="S133" s="86"/>
      <c r="T133" s="118"/>
      <c r="U133" s="118"/>
      <c r="V133" s="118"/>
      <c r="W133" s="118"/>
      <c r="X133" s="118"/>
      <c r="Y133" s="118"/>
      <c r="Z133" s="118"/>
    </row>
    <row r="134" spans="1:26" ht="90" customHeight="1">
      <c r="A134" s="665"/>
      <c r="B134" s="665"/>
      <c r="C134" s="665"/>
      <c r="D134" s="665"/>
      <c r="E134" s="665"/>
      <c r="F134" s="665"/>
      <c r="G134" s="88">
        <v>3</v>
      </c>
      <c r="H134" s="82" t="s">
        <v>12064</v>
      </c>
      <c r="I134" s="82" t="s">
        <v>12065</v>
      </c>
      <c r="J134" s="83" t="s">
        <v>158</v>
      </c>
      <c r="K134" s="84"/>
      <c r="L134" s="665"/>
      <c r="M134" s="117"/>
      <c r="N134" s="106"/>
      <c r="O134" s="86" t="s">
        <v>380</v>
      </c>
      <c r="P134" s="86" t="s">
        <v>380</v>
      </c>
      <c r="Q134" s="105" t="s">
        <v>12082</v>
      </c>
      <c r="R134" s="83"/>
      <c r="S134" s="86"/>
      <c r="T134" s="118"/>
      <c r="U134" s="118"/>
      <c r="V134" s="118"/>
      <c r="W134" s="118"/>
      <c r="X134" s="118"/>
      <c r="Y134" s="118"/>
      <c r="Z134" s="118"/>
    </row>
    <row r="135" spans="1:26" ht="90" customHeight="1">
      <c r="A135" s="665"/>
      <c r="B135" s="665"/>
      <c r="C135" s="665"/>
      <c r="D135" s="665"/>
      <c r="E135" s="665"/>
      <c r="F135" s="665"/>
      <c r="G135" s="88">
        <v>4</v>
      </c>
      <c r="H135" s="82" t="s">
        <v>12068</v>
      </c>
      <c r="I135" s="82" t="s">
        <v>11579</v>
      </c>
      <c r="J135" s="83" t="s">
        <v>158</v>
      </c>
      <c r="K135" s="84"/>
      <c r="L135" s="665"/>
      <c r="M135" s="117"/>
      <c r="N135" s="106"/>
      <c r="O135" s="86" t="s">
        <v>380</v>
      </c>
      <c r="P135" s="86" t="s">
        <v>380</v>
      </c>
      <c r="Q135" s="105" t="s">
        <v>12082</v>
      </c>
      <c r="R135" s="83"/>
      <c r="S135" s="86"/>
      <c r="T135" s="118"/>
      <c r="U135" s="118"/>
      <c r="V135" s="118"/>
      <c r="W135" s="118"/>
      <c r="X135" s="118"/>
      <c r="Y135" s="118"/>
      <c r="Z135" s="118"/>
    </row>
    <row r="136" spans="1:26" ht="16.5" customHeight="1">
      <c r="A136" s="666"/>
      <c r="B136" s="666"/>
      <c r="C136" s="666"/>
      <c r="D136" s="666"/>
      <c r="E136" s="666"/>
      <c r="F136" s="666"/>
      <c r="G136" s="88">
        <v>5</v>
      </c>
      <c r="H136" s="81" t="s">
        <v>8061</v>
      </c>
      <c r="I136" s="81" t="s">
        <v>11590</v>
      </c>
      <c r="J136" s="83" t="s">
        <v>158</v>
      </c>
      <c r="K136" s="84"/>
      <c r="L136" s="666"/>
      <c r="M136" s="117"/>
      <c r="N136" s="106"/>
      <c r="O136" s="86" t="s">
        <v>380</v>
      </c>
      <c r="P136" s="86" t="s">
        <v>380</v>
      </c>
      <c r="Q136" s="105" t="s">
        <v>12082</v>
      </c>
      <c r="R136" s="83"/>
      <c r="S136" s="86"/>
      <c r="T136" s="118"/>
      <c r="U136" s="118"/>
      <c r="V136" s="118"/>
      <c r="W136" s="118"/>
      <c r="X136" s="118"/>
      <c r="Y136" s="118"/>
      <c r="Z136" s="118"/>
    </row>
    <row r="137" spans="1:26" ht="16.5" customHeight="1">
      <c r="A137" s="736" t="s">
        <v>12093</v>
      </c>
      <c r="B137" s="736" t="s">
        <v>363</v>
      </c>
      <c r="C137" s="736" t="s">
        <v>12094</v>
      </c>
      <c r="D137" s="740" t="s">
        <v>12095</v>
      </c>
      <c r="E137" s="740" t="s">
        <v>12096</v>
      </c>
      <c r="F137" s="746" t="s">
        <v>12097</v>
      </c>
      <c r="G137" s="80">
        <v>1</v>
      </c>
      <c r="H137" s="373" t="s">
        <v>12036</v>
      </c>
      <c r="I137" s="373" t="s">
        <v>12098</v>
      </c>
      <c r="J137" s="83" t="s">
        <v>158</v>
      </c>
      <c r="K137" s="84"/>
      <c r="L137" s="734"/>
      <c r="M137" s="117"/>
      <c r="N137" s="106"/>
      <c r="O137" s="86" t="s">
        <v>380</v>
      </c>
      <c r="P137" s="86" t="s">
        <v>380</v>
      </c>
      <c r="Q137" s="86" t="s">
        <v>12101</v>
      </c>
      <c r="R137" s="83" t="s">
        <v>5644</v>
      </c>
      <c r="S137" s="86"/>
      <c r="T137" s="118"/>
      <c r="U137" s="118"/>
      <c r="V137" s="118"/>
      <c r="W137" s="118"/>
      <c r="X137" s="118"/>
      <c r="Y137" s="118"/>
      <c r="Z137" s="118"/>
    </row>
    <row r="138" spans="1:26" ht="16.5" customHeight="1">
      <c r="A138" s="666"/>
      <c r="B138" s="666"/>
      <c r="C138" s="666"/>
      <c r="D138" s="666"/>
      <c r="E138" s="666"/>
      <c r="F138" s="666"/>
      <c r="G138" s="80">
        <v>2</v>
      </c>
      <c r="H138" s="81" t="s">
        <v>8061</v>
      </c>
      <c r="I138" s="81" t="s">
        <v>12103</v>
      </c>
      <c r="J138" s="83" t="s">
        <v>158</v>
      </c>
      <c r="K138" s="84"/>
      <c r="L138" s="666"/>
      <c r="M138" s="117"/>
      <c r="N138" s="106"/>
      <c r="O138" s="86" t="s">
        <v>380</v>
      </c>
      <c r="P138" s="86" t="s">
        <v>380</v>
      </c>
      <c r="Q138" s="86" t="s">
        <v>12101</v>
      </c>
      <c r="R138" s="83" t="s">
        <v>5644</v>
      </c>
      <c r="S138" s="86"/>
      <c r="T138" s="118"/>
      <c r="U138" s="118"/>
      <c r="V138" s="118"/>
      <c r="W138" s="118"/>
      <c r="X138" s="118"/>
      <c r="Y138" s="118"/>
      <c r="Z138" s="118"/>
    </row>
    <row r="139" spans="1:26" ht="16.5" customHeight="1">
      <c r="A139" s="736" t="s">
        <v>12106</v>
      </c>
      <c r="B139" s="736" t="s">
        <v>363</v>
      </c>
      <c r="C139" s="736" t="s">
        <v>12108</v>
      </c>
      <c r="D139" s="740" t="s">
        <v>12109</v>
      </c>
      <c r="E139" s="740" t="s">
        <v>12110</v>
      </c>
      <c r="F139" s="738" t="s">
        <v>12097</v>
      </c>
      <c r="G139" s="88">
        <v>1</v>
      </c>
      <c r="H139" s="370" t="s">
        <v>12036</v>
      </c>
      <c r="I139" s="373" t="s">
        <v>12111</v>
      </c>
      <c r="J139" s="83" t="s">
        <v>158</v>
      </c>
      <c r="K139" s="84"/>
      <c r="L139" s="734"/>
      <c r="M139" s="117"/>
      <c r="N139" s="106"/>
      <c r="O139" s="86" t="s">
        <v>380</v>
      </c>
      <c r="P139" s="86" t="s">
        <v>380</v>
      </c>
      <c r="Q139" s="86" t="s">
        <v>12114</v>
      </c>
      <c r="R139" s="83" t="s">
        <v>5644</v>
      </c>
      <c r="S139" s="86"/>
      <c r="T139" s="118"/>
      <c r="U139" s="118"/>
      <c r="V139" s="118"/>
      <c r="W139" s="118"/>
      <c r="X139" s="118"/>
      <c r="Y139" s="118"/>
      <c r="Z139" s="118"/>
    </row>
    <row r="140" spans="1:26" ht="16.5" customHeight="1">
      <c r="A140" s="665"/>
      <c r="B140" s="665"/>
      <c r="C140" s="665"/>
      <c r="D140" s="665"/>
      <c r="E140" s="665"/>
      <c r="F140" s="665"/>
      <c r="G140" s="88">
        <v>2</v>
      </c>
      <c r="H140" s="82" t="s">
        <v>11738</v>
      </c>
      <c r="I140" s="82" t="s">
        <v>12115</v>
      </c>
      <c r="J140" s="83" t="s">
        <v>158</v>
      </c>
      <c r="K140" s="84"/>
      <c r="L140" s="665"/>
      <c r="M140" s="117"/>
      <c r="N140" s="106"/>
      <c r="O140" s="86" t="s">
        <v>380</v>
      </c>
      <c r="P140" s="86" t="s">
        <v>380</v>
      </c>
      <c r="Q140" s="86" t="s">
        <v>12114</v>
      </c>
      <c r="R140" s="83" t="s">
        <v>5644</v>
      </c>
      <c r="S140" s="86"/>
      <c r="T140" s="118"/>
      <c r="U140" s="118"/>
      <c r="V140" s="118"/>
      <c r="W140" s="118"/>
      <c r="X140" s="118"/>
      <c r="Y140" s="118"/>
      <c r="Z140" s="118"/>
    </row>
    <row r="141" spans="1:26" ht="16.5" customHeight="1">
      <c r="A141" s="665"/>
      <c r="B141" s="665"/>
      <c r="C141" s="665"/>
      <c r="D141" s="665"/>
      <c r="E141" s="665"/>
      <c r="F141" s="665"/>
      <c r="G141" s="88">
        <v>3</v>
      </c>
      <c r="H141" s="82" t="s">
        <v>12064</v>
      </c>
      <c r="I141" s="82" t="s">
        <v>12122</v>
      </c>
      <c r="J141" s="83" t="s">
        <v>158</v>
      </c>
      <c r="K141" s="84"/>
      <c r="L141" s="665"/>
      <c r="M141" s="117"/>
      <c r="N141" s="106"/>
      <c r="O141" s="86" t="s">
        <v>380</v>
      </c>
      <c r="P141" s="86" t="s">
        <v>380</v>
      </c>
      <c r="Q141" s="86" t="s">
        <v>12114</v>
      </c>
      <c r="R141" s="83" t="s">
        <v>5644</v>
      </c>
      <c r="S141" s="86"/>
      <c r="T141" s="118"/>
      <c r="U141" s="118"/>
      <c r="V141" s="118"/>
      <c r="W141" s="118"/>
      <c r="X141" s="118"/>
      <c r="Y141" s="118"/>
      <c r="Z141" s="118"/>
    </row>
    <row r="142" spans="1:26" ht="16.5" customHeight="1">
      <c r="A142" s="665"/>
      <c r="B142" s="665"/>
      <c r="C142" s="665"/>
      <c r="D142" s="665"/>
      <c r="E142" s="665"/>
      <c r="F142" s="665"/>
      <c r="G142" s="88">
        <v>4</v>
      </c>
      <c r="H142" s="370" t="s">
        <v>12068</v>
      </c>
      <c r="I142" s="373" t="s">
        <v>12111</v>
      </c>
      <c r="J142" s="83" t="s">
        <v>158</v>
      </c>
      <c r="K142" s="84"/>
      <c r="L142" s="665"/>
      <c r="M142" s="117"/>
      <c r="N142" s="106"/>
      <c r="O142" s="86" t="s">
        <v>380</v>
      </c>
      <c r="P142" s="86" t="s">
        <v>380</v>
      </c>
      <c r="Q142" s="86" t="s">
        <v>12114</v>
      </c>
      <c r="R142" s="83" t="s">
        <v>5644</v>
      </c>
      <c r="S142" s="86"/>
      <c r="T142" s="118"/>
      <c r="U142" s="118"/>
      <c r="V142" s="118"/>
      <c r="W142" s="118"/>
      <c r="X142" s="118"/>
      <c r="Y142" s="118"/>
      <c r="Z142" s="118"/>
    </row>
    <row r="143" spans="1:26" ht="16.5" customHeight="1">
      <c r="A143" s="666"/>
      <c r="B143" s="666"/>
      <c r="C143" s="666"/>
      <c r="D143" s="666"/>
      <c r="E143" s="666"/>
      <c r="F143" s="666"/>
      <c r="G143" s="88">
        <v>5</v>
      </c>
      <c r="H143" s="81" t="s">
        <v>8061</v>
      </c>
      <c r="I143" s="81" t="s">
        <v>12103</v>
      </c>
      <c r="J143" s="83" t="s">
        <v>158</v>
      </c>
      <c r="K143" s="84"/>
      <c r="L143" s="666"/>
      <c r="M143" s="117"/>
      <c r="N143" s="106"/>
      <c r="O143" s="86" t="s">
        <v>380</v>
      </c>
      <c r="P143" s="86" t="s">
        <v>380</v>
      </c>
      <c r="Q143" s="86" t="s">
        <v>12114</v>
      </c>
      <c r="R143" s="83" t="s">
        <v>5644</v>
      </c>
      <c r="S143" s="86"/>
      <c r="T143" s="118"/>
      <c r="U143" s="118"/>
      <c r="V143" s="118"/>
      <c r="W143" s="118"/>
      <c r="X143" s="118"/>
      <c r="Y143" s="118"/>
      <c r="Z143" s="118"/>
    </row>
    <row r="144" spans="1:26" ht="16.5" customHeight="1">
      <c r="A144" s="736" t="s">
        <v>12131</v>
      </c>
      <c r="B144" s="736" t="s">
        <v>363</v>
      </c>
      <c r="C144" s="736" t="s">
        <v>12132</v>
      </c>
      <c r="D144" s="740" t="s">
        <v>12133</v>
      </c>
      <c r="E144" s="740" t="s">
        <v>12134</v>
      </c>
      <c r="F144" s="738" t="s">
        <v>12136</v>
      </c>
      <c r="G144" s="88">
        <v>1</v>
      </c>
      <c r="H144" s="370" t="s">
        <v>12036</v>
      </c>
      <c r="I144" s="373" t="s">
        <v>12111</v>
      </c>
      <c r="J144" s="83" t="s">
        <v>158</v>
      </c>
      <c r="K144" s="84"/>
      <c r="L144" s="734"/>
      <c r="M144" s="117"/>
      <c r="N144" s="106"/>
      <c r="O144" s="86" t="s">
        <v>380</v>
      </c>
      <c r="P144" s="86" t="s">
        <v>380</v>
      </c>
      <c r="Q144" s="105" t="s">
        <v>12141</v>
      </c>
      <c r="R144" s="83" t="s">
        <v>5644</v>
      </c>
      <c r="S144" s="86"/>
      <c r="T144" s="118"/>
      <c r="U144" s="118"/>
      <c r="V144" s="118"/>
      <c r="W144" s="118"/>
      <c r="X144" s="118"/>
      <c r="Y144" s="118"/>
      <c r="Z144" s="118"/>
    </row>
    <row r="145" spans="1:26" ht="16.5" customHeight="1">
      <c r="A145" s="665"/>
      <c r="B145" s="665"/>
      <c r="C145" s="665"/>
      <c r="D145" s="665"/>
      <c r="E145" s="665"/>
      <c r="F145" s="665"/>
      <c r="G145" s="88">
        <v>2</v>
      </c>
      <c r="H145" s="82" t="s">
        <v>11738</v>
      </c>
      <c r="I145" s="82" t="s">
        <v>12115</v>
      </c>
      <c r="J145" s="83" t="s">
        <v>158</v>
      </c>
      <c r="K145" s="84"/>
      <c r="L145" s="665"/>
      <c r="M145" s="117"/>
      <c r="N145" s="106"/>
      <c r="O145" s="86" t="s">
        <v>380</v>
      </c>
      <c r="P145" s="86" t="s">
        <v>380</v>
      </c>
      <c r="Q145" s="105" t="s">
        <v>12141</v>
      </c>
      <c r="R145" s="83" t="s">
        <v>5644</v>
      </c>
      <c r="S145" s="86"/>
      <c r="T145" s="118"/>
      <c r="U145" s="118"/>
      <c r="V145" s="118"/>
      <c r="W145" s="118"/>
      <c r="X145" s="118"/>
      <c r="Y145" s="118"/>
      <c r="Z145" s="118"/>
    </row>
    <row r="146" spans="1:26" ht="16.5" customHeight="1">
      <c r="A146" s="665"/>
      <c r="B146" s="665"/>
      <c r="C146" s="665"/>
      <c r="D146" s="665"/>
      <c r="E146" s="665"/>
      <c r="F146" s="665"/>
      <c r="G146" s="88">
        <v>3</v>
      </c>
      <c r="H146" s="82" t="s">
        <v>12064</v>
      </c>
      <c r="I146" s="82" t="s">
        <v>12122</v>
      </c>
      <c r="J146" s="83" t="s">
        <v>158</v>
      </c>
      <c r="K146" s="84"/>
      <c r="L146" s="665"/>
      <c r="M146" s="117"/>
      <c r="N146" s="106"/>
      <c r="O146" s="86" t="s">
        <v>380</v>
      </c>
      <c r="P146" s="86" t="s">
        <v>380</v>
      </c>
      <c r="Q146" s="105" t="s">
        <v>12141</v>
      </c>
      <c r="R146" s="83" t="s">
        <v>5644</v>
      </c>
      <c r="S146" s="86"/>
      <c r="T146" s="118"/>
      <c r="U146" s="118"/>
      <c r="V146" s="118"/>
      <c r="W146" s="118"/>
      <c r="X146" s="118"/>
      <c r="Y146" s="118"/>
      <c r="Z146" s="118"/>
    </row>
    <row r="147" spans="1:26" ht="16.5" customHeight="1">
      <c r="A147" s="665"/>
      <c r="B147" s="665"/>
      <c r="C147" s="665"/>
      <c r="D147" s="665"/>
      <c r="E147" s="665"/>
      <c r="F147" s="665"/>
      <c r="G147" s="88">
        <v>4</v>
      </c>
      <c r="H147" s="370" t="s">
        <v>12068</v>
      </c>
      <c r="I147" s="373" t="s">
        <v>12111</v>
      </c>
      <c r="J147" s="83" t="s">
        <v>158</v>
      </c>
      <c r="K147" s="84"/>
      <c r="L147" s="665"/>
      <c r="M147" s="117"/>
      <c r="N147" s="106"/>
      <c r="O147" s="86" t="s">
        <v>380</v>
      </c>
      <c r="P147" s="86" t="s">
        <v>380</v>
      </c>
      <c r="Q147" s="105" t="s">
        <v>12141</v>
      </c>
      <c r="R147" s="83" t="s">
        <v>5644</v>
      </c>
      <c r="S147" s="86"/>
      <c r="T147" s="118"/>
      <c r="U147" s="118"/>
      <c r="V147" s="118"/>
      <c r="W147" s="118"/>
      <c r="X147" s="118"/>
      <c r="Y147" s="118"/>
      <c r="Z147" s="118"/>
    </row>
    <row r="148" spans="1:26" ht="16.5" customHeight="1">
      <c r="A148" s="666"/>
      <c r="B148" s="666"/>
      <c r="C148" s="666"/>
      <c r="D148" s="666"/>
      <c r="E148" s="666"/>
      <c r="F148" s="666"/>
      <c r="G148" s="88">
        <v>5</v>
      </c>
      <c r="H148" s="81" t="s">
        <v>8061</v>
      </c>
      <c r="I148" s="81" t="s">
        <v>12103</v>
      </c>
      <c r="J148" s="83" t="s">
        <v>158</v>
      </c>
      <c r="K148" s="84"/>
      <c r="L148" s="666"/>
      <c r="M148" s="117"/>
      <c r="N148" s="106"/>
      <c r="O148" s="86" t="s">
        <v>380</v>
      </c>
      <c r="P148" s="86" t="s">
        <v>380</v>
      </c>
      <c r="Q148" s="105" t="s">
        <v>12141</v>
      </c>
      <c r="R148" s="83" t="s">
        <v>5644</v>
      </c>
      <c r="S148" s="86"/>
      <c r="T148" s="118"/>
      <c r="U148" s="118"/>
      <c r="V148" s="118"/>
      <c r="W148" s="118"/>
      <c r="X148" s="118"/>
      <c r="Y148" s="118"/>
      <c r="Z148" s="118"/>
    </row>
    <row r="149" spans="1:26" ht="90" customHeight="1">
      <c r="A149" s="736" t="s">
        <v>6199</v>
      </c>
      <c r="B149" s="736" t="s">
        <v>12153</v>
      </c>
      <c r="C149" s="736" t="s">
        <v>12154</v>
      </c>
      <c r="D149" s="744" t="s">
        <v>12155</v>
      </c>
      <c r="E149" s="767" t="s">
        <v>12156</v>
      </c>
      <c r="F149" s="767" t="s">
        <v>12158</v>
      </c>
      <c r="G149" s="172">
        <v>1</v>
      </c>
      <c r="H149" s="372" t="s">
        <v>12159</v>
      </c>
      <c r="I149" s="372" t="s">
        <v>12160</v>
      </c>
      <c r="J149" s="83"/>
      <c r="K149" s="84"/>
      <c r="L149" s="734"/>
      <c r="M149" s="83"/>
      <c r="N149" s="106"/>
      <c r="O149" s="86" t="s">
        <v>380</v>
      </c>
      <c r="P149" s="86" t="s">
        <v>380</v>
      </c>
      <c r="Q149" s="86" t="s">
        <v>380</v>
      </c>
      <c r="R149" s="83"/>
      <c r="S149" s="86"/>
      <c r="T149" s="118"/>
      <c r="U149" s="118"/>
      <c r="V149" s="118"/>
      <c r="W149" s="118"/>
      <c r="X149" s="118"/>
      <c r="Y149" s="118"/>
      <c r="Z149" s="118"/>
    </row>
    <row r="150" spans="1:26" ht="90" customHeight="1">
      <c r="A150" s="665"/>
      <c r="B150" s="665"/>
      <c r="C150" s="665"/>
      <c r="D150" s="665"/>
      <c r="E150" s="665"/>
      <c r="F150" s="665"/>
      <c r="G150" s="172">
        <v>2</v>
      </c>
      <c r="H150" s="370" t="s">
        <v>6266</v>
      </c>
      <c r="I150" s="370" t="s">
        <v>11579</v>
      </c>
      <c r="J150" s="83"/>
      <c r="K150" s="84"/>
      <c r="L150" s="665"/>
      <c r="M150" s="83"/>
      <c r="N150" s="106"/>
      <c r="O150" s="86" t="s">
        <v>380</v>
      </c>
      <c r="P150" s="86" t="s">
        <v>380</v>
      </c>
      <c r="Q150" s="86" t="s">
        <v>380</v>
      </c>
      <c r="R150" s="83"/>
      <c r="S150" s="86"/>
      <c r="T150" s="118"/>
      <c r="U150" s="118"/>
      <c r="V150" s="118"/>
      <c r="W150" s="118"/>
      <c r="X150" s="118"/>
      <c r="Y150" s="118"/>
      <c r="Z150" s="118"/>
    </row>
    <row r="151" spans="1:26" ht="16.5" customHeight="1">
      <c r="A151" s="666"/>
      <c r="B151" s="666"/>
      <c r="C151" s="666"/>
      <c r="D151" s="666"/>
      <c r="E151" s="666"/>
      <c r="F151" s="666"/>
      <c r="G151" s="172">
        <v>3</v>
      </c>
      <c r="H151" s="82" t="s">
        <v>8061</v>
      </c>
      <c r="I151" s="81" t="s">
        <v>11590</v>
      </c>
      <c r="J151" s="83"/>
      <c r="K151" s="84"/>
      <c r="L151" s="666"/>
      <c r="M151" s="83"/>
      <c r="N151" s="106"/>
      <c r="O151" s="86" t="s">
        <v>380</v>
      </c>
      <c r="P151" s="86" t="s">
        <v>380</v>
      </c>
      <c r="Q151" s="86" t="s">
        <v>380</v>
      </c>
      <c r="R151" s="83"/>
      <c r="S151" s="86"/>
      <c r="T151" s="118"/>
      <c r="U151" s="118"/>
      <c r="V151" s="118"/>
      <c r="W151" s="118"/>
      <c r="X151" s="118"/>
      <c r="Y151" s="118"/>
      <c r="Z151" s="118"/>
    </row>
    <row r="152" spans="1:26" ht="90" customHeight="1">
      <c r="A152" s="736" t="s">
        <v>12170</v>
      </c>
      <c r="B152" s="736" t="s">
        <v>12153</v>
      </c>
      <c r="C152" s="736" t="s">
        <v>12173</v>
      </c>
      <c r="D152" s="744" t="s">
        <v>12155</v>
      </c>
      <c r="E152" s="767" t="s">
        <v>12176</v>
      </c>
      <c r="F152" s="767" t="s">
        <v>12158</v>
      </c>
      <c r="G152" s="172">
        <v>1</v>
      </c>
      <c r="H152" s="370" t="s">
        <v>6266</v>
      </c>
      <c r="I152" s="370" t="s">
        <v>11579</v>
      </c>
      <c r="J152" s="83"/>
      <c r="K152" s="84"/>
      <c r="L152" s="734"/>
      <c r="M152" s="83"/>
      <c r="N152" s="106"/>
      <c r="O152" s="86" t="s">
        <v>380</v>
      </c>
      <c r="P152" s="86" t="s">
        <v>380</v>
      </c>
      <c r="Q152" s="86" t="s">
        <v>380</v>
      </c>
      <c r="R152" s="83"/>
      <c r="S152" s="86"/>
      <c r="T152" s="118"/>
      <c r="U152" s="118"/>
      <c r="V152" s="118"/>
      <c r="W152" s="118"/>
      <c r="X152" s="118"/>
      <c r="Y152" s="118"/>
      <c r="Z152" s="118"/>
    </row>
    <row r="153" spans="1:26" ht="90" customHeight="1">
      <c r="A153" s="665"/>
      <c r="B153" s="665"/>
      <c r="C153" s="665"/>
      <c r="D153" s="665"/>
      <c r="E153" s="665"/>
      <c r="F153" s="665"/>
      <c r="G153" s="172">
        <v>2</v>
      </c>
      <c r="H153" s="372" t="s">
        <v>12159</v>
      </c>
      <c r="I153" s="372" t="s">
        <v>12160</v>
      </c>
      <c r="J153" s="83"/>
      <c r="K153" s="84"/>
      <c r="L153" s="665"/>
      <c r="M153" s="83"/>
      <c r="N153" s="106"/>
      <c r="O153" s="86" t="s">
        <v>380</v>
      </c>
      <c r="P153" s="86" t="s">
        <v>380</v>
      </c>
      <c r="Q153" s="86" t="s">
        <v>380</v>
      </c>
      <c r="R153" s="83"/>
      <c r="S153" s="86"/>
      <c r="T153" s="118"/>
      <c r="U153" s="118"/>
      <c r="V153" s="118"/>
      <c r="W153" s="118"/>
      <c r="X153" s="118"/>
      <c r="Y153" s="118"/>
      <c r="Z153" s="118"/>
    </row>
    <row r="154" spans="1:26" ht="16.5" customHeight="1">
      <c r="A154" s="666"/>
      <c r="B154" s="666"/>
      <c r="C154" s="666"/>
      <c r="D154" s="666"/>
      <c r="E154" s="666"/>
      <c r="F154" s="666"/>
      <c r="G154" s="172">
        <v>3</v>
      </c>
      <c r="H154" s="82" t="s">
        <v>8061</v>
      </c>
      <c r="I154" s="81" t="s">
        <v>11590</v>
      </c>
      <c r="J154" s="83"/>
      <c r="K154" s="84"/>
      <c r="L154" s="666"/>
      <c r="M154" s="83"/>
      <c r="N154" s="106"/>
      <c r="O154" s="86" t="s">
        <v>380</v>
      </c>
      <c r="P154" s="86" t="s">
        <v>380</v>
      </c>
      <c r="Q154" s="86" t="s">
        <v>380</v>
      </c>
      <c r="R154" s="83"/>
      <c r="S154" s="86"/>
      <c r="T154" s="118"/>
      <c r="U154" s="118"/>
      <c r="V154" s="118"/>
      <c r="W154" s="118"/>
      <c r="X154" s="118"/>
      <c r="Y154" s="118"/>
      <c r="Z154" s="118"/>
    </row>
    <row r="155" spans="1:26" ht="90" customHeight="1">
      <c r="A155" s="736" t="s">
        <v>12186</v>
      </c>
      <c r="B155" s="736" t="s">
        <v>12153</v>
      </c>
      <c r="C155" s="736" t="s">
        <v>12187</v>
      </c>
      <c r="D155" s="744" t="s">
        <v>12155</v>
      </c>
      <c r="E155" s="767" t="s">
        <v>12189</v>
      </c>
      <c r="F155" s="767" t="s">
        <v>12158</v>
      </c>
      <c r="G155" s="172">
        <v>1</v>
      </c>
      <c r="H155" s="372" t="s">
        <v>12191</v>
      </c>
      <c r="I155" s="372" t="s">
        <v>12193</v>
      </c>
      <c r="J155" s="83"/>
      <c r="K155" s="84"/>
      <c r="L155" s="734"/>
      <c r="M155" s="83"/>
      <c r="N155" s="106"/>
      <c r="O155" s="86" t="s">
        <v>380</v>
      </c>
      <c r="P155" s="86" t="s">
        <v>380</v>
      </c>
      <c r="Q155" s="86" t="s">
        <v>380</v>
      </c>
      <c r="R155" s="83"/>
      <c r="S155" s="86"/>
      <c r="T155" s="118"/>
      <c r="U155" s="118"/>
      <c r="V155" s="118"/>
      <c r="W155" s="118"/>
      <c r="X155" s="118"/>
      <c r="Y155" s="118"/>
      <c r="Z155" s="118"/>
    </row>
    <row r="156" spans="1:26" ht="90" customHeight="1">
      <c r="A156" s="665"/>
      <c r="B156" s="665"/>
      <c r="C156" s="665"/>
      <c r="D156" s="665"/>
      <c r="E156" s="665"/>
      <c r="F156" s="665"/>
      <c r="G156" s="172">
        <v>2</v>
      </c>
      <c r="H156" s="370" t="s">
        <v>6266</v>
      </c>
      <c r="I156" s="370" t="s">
        <v>11579</v>
      </c>
      <c r="J156" s="83"/>
      <c r="K156" s="84"/>
      <c r="L156" s="665"/>
      <c r="M156" s="83"/>
      <c r="N156" s="106"/>
      <c r="O156" s="86" t="s">
        <v>380</v>
      </c>
      <c r="P156" s="86" t="s">
        <v>380</v>
      </c>
      <c r="Q156" s="86" t="s">
        <v>380</v>
      </c>
      <c r="R156" s="143"/>
      <c r="S156" s="91"/>
      <c r="T156" s="118"/>
      <c r="U156" s="118"/>
      <c r="V156" s="118"/>
      <c r="W156" s="118"/>
      <c r="X156" s="118"/>
      <c r="Y156" s="118"/>
      <c r="Z156" s="118"/>
    </row>
    <row r="157" spans="1:26" ht="90" customHeight="1">
      <c r="A157" s="666"/>
      <c r="B157" s="666"/>
      <c r="C157" s="666"/>
      <c r="D157" s="666"/>
      <c r="E157" s="666"/>
      <c r="F157" s="666"/>
      <c r="G157" s="172">
        <v>3</v>
      </c>
      <c r="H157" s="82" t="s">
        <v>8061</v>
      </c>
      <c r="I157" s="81" t="s">
        <v>11590</v>
      </c>
      <c r="J157" s="83"/>
      <c r="K157" s="84"/>
      <c r="L157" s="666"/>
      <c r="M157" s="83"/>
      <c r="N157" s="106"/>
      <c r="O157" s="86" t="s">
        <v>380</v>
      </c>
      <c r="P157" s="86" t="s">
        <v>380</v>
      </c>
      <c r="Q157" s="86" t="s">
        <v>380</v>
      </c>
      <c r="R157" s="143"/>
      <c r="S157" s="91"/>
      <c r="T157" s="118"/>
      <c r="U157" s="118"/>
      <c r="V157" s="118"/>
      <c r="W157" s="118"/>
      <c r="X157" s="118"/>
      <c r="Y157" s="118"/>
      <c r="Z157" s="118"/>
    </row>
    <row r="158" spans="1:26" ht="90" customHeight="1">
      <c r="A158" s="736" t="s">
        <v>12200</v>
      </c>
      <c r="B158" s="736" t="s">
        <v>12153</v>
      </c>
      <c r="C158" s="736" t="s">
        <v>12201</v>
      </c>
      <c r="D158" s="744" t="s">
        <v>12155</v>
      </c>
      <c r="E158" s="767" t="s">
        <v>12203</v>
      </c>
      <c r="F158" s="767" t="s">
        <v>12158</v>
      </c>
      <c r="G158" s="172">
        <v>1</v>
      </c>
      <c r="H158" s="370" t="s">
        <v>6266</v>
      </c>
      <c r="I158" s="370" t="s">
        <v>11579</v>
      </c>
      <c r="J158" s="83"/>
      <c r="K158" s="84"/>
      <c r="L158" s="734"/>
      <c r="M158" s="83"/>
      <c r="N158" s="106"/>
      <c r="O158" s="86" t="s">
        <v>380</v>
      </c>
      <c r="P158" s="86" t="s">
        <v>380</v>
      </c>
      <c r="Q158" s="86" t="s">
        <v>380</v>
      </c>
      <c r="R158" s="143"/>
      <c r="S158" s="91"/>
      <c r="T158" s="118"/>
      <c r="U158" s="118"/>
      <c r="V158" s="118"/>
      <c r="W158" s="118"/>
      <c r="X158" s="118"/>
      <c r="Y158" s="118"/>
      <c r="Z158" s="118"/>
    </row>
    <row r="159" spans="1:26" ht="90" customHeight="1">
      <c r="A159" s="665"/>
      <c r="B159" s="665"/>
      <c r="C159" s="665"/>
      <c r="D159" s="665"/>
      <c r="E159" s="665"/>
      <c r="F159" s="665"/>
      <c r="G159" s="172">
        <v>2</v>
      </c>
      <c r="H159" s="372" t="s">
        <v>12191</v>
      </c>
      <c r="I159" s="372" t="s">
        <v>12193</v>
      </c>
      <c r="J159" s="83"/>
      <c r="K159" s="84"/>
      <c r="L159" s="665"/>
      <c r="M159" s="83"/>
      <c r="N159" s="106"/>
      <c r="O159" s="86" t="s">
        <v>380</v>
      </c>
      <c r="P159" s="86" t="s">
        <v>380</v>
      </c>
      <c r="Q159" s="86" t="s">
        <v>380</v>
      </c>
      <c r="R159" s="143"/>
      <c r="S159" s="91"/>
      <c r="T159" s="118"/>
      <c r="U159" s="118"/>
      <c r="V159" s="118"/>
      <c r="W159" s="118"/>
      <c r="X159" s="118"/>
      <c r="Y159" s="118"/>
      <c r="Z159" s="118"/>
    </row>
    <row r="160" spans="1:26" ht="16.5" customHeight="1">
      <c r="A160" s="666"/>
      <c r="B160" s="666"/>
      <c r="C160" s="666"/>
      <c r="D160" s="666"/>
      <c r="E160" s="666"/>
      <c r="F160" s="666"/>
      <c r="G160" s="172">
        <v>3</v>
      </c>
      <c r="H160" s="82" t="s">
        <v>8061</v>
      </c>
      <c r="I160" s="81" t="s">
        <v>11590</v>
      </c>
      <c r="J160" s="83"/>
      <c r="K160" s="84"/>
      <c r="L160" s="666"/>
      <c r="M160" s="83"/>
      <c r="N160" s="106"/>
      <c r="O160" s="86" t="s">
        <v>380</v>
      </c>
      <c r="P160" s="86" t="s">
        <v>380</v>
      </c>
      <c r="Q160" s="86" t="s">
        <v>380</v>
      </c>
      <c r="R160" s="143"/>
      <c r="S160" s="91"/>
      <c r="T160" s="118"/>
      <c r="U160" s="118"/>
      <c r="V160" s="118"/>
      <c r="W160" s="118"/>
      <c r="X160" s="118"/>
      <c r="Y160" s="118"/>
      <c r="Z160" s="118"/>
    </row>
    <row r="161" spans="1:26" ht="90" customHeight="1">
      <c r="A161" s="736" t="s">
        <v>12212</v>
      </c>
      <c r="B161" s="736" t="s">
        <v>12153</v>
      </c>
      <c r="C161" s="736" t="s">
        <v>12213</v>
      </c>
      <c r="D161" s="744" t="s">
        <v>12155</v>
      </c>
      <c r="E161" s="767" t="s">
        <v>12215</v>
      </c>
      <c r="F161" s="767" t="s">
        <v>12158</v>
      </c>
      <c r="G161" s="172">
        <v>1</v>
      </c>
      <c r="H161" s="370" t="s">
        <v>6266</v>
      </c>
      <c r="I161" s="370" t="s">
        <v>11579</v>
      </c>
      <c r="J161" s="83"/>
      <c r="K161" s="84"/>
      <c r="L161" s="734"/>
      <c r="M161" s="83"/>
      <c r="N161" s="106"/>
      <c r="O161" s="86" t="s">
        <v>380</v>
      </c>
      <c r="P161" s="86" t="s">
        <v>380</v>
      </c>
      <c r="Q161" s="86" t="s">
        <v>380</v>
      </c>
      <c r="R161" s="143"/>
      <c r="S161" s="91"/>
      <c r="T161" s="118"/>
      <c r="U161" s="118"/>
      <c r="V161" s="118"/>
      <c r="W161" s="118"/>
      <c r="X161" s="118"/>
      <c r="Y161" s="118"/>
      <c r="Z161" s="118"/>
    </row>
    <row r="162" spans="1:26" ht="90" customHeight="1">
      <c r="A162" s="665"/>
      <c r="B162" s="665"/>
      <c r="C162" s="665"/>
      <c r="D162" s="665"/>
      <c r="E162" s="665"/>
      <c r="F162" s="665"/>
      <c r="G162" s="172">
        <v>2</v>
      </c>
      <c r="H162" s="372" t="s">
        <v>12221</v>
      </c>
      <c r="I162" s="372" t="s">
        <v>12222</v>
      </c>
      <c r="J162" s="83"/>
      <c r="K162" s="84"/>
      <c r="L162" s="665"/>
      <c r="M162" s="83"/>
      <c r="N162" s="106"/>
      <c r="O162" s="86" t="s">
        <v>380</v>
      </c>
      <c r="P162" s="86" t="s">
        <v>380</v>
      </c>
      <c r="Q162" s="86" t="s">
        <v>380</v>
      </c>
      <c r="R162" s="143"/>
      <c r="S162" s="91"/>
      <c r="T162" s="118"/>
      <c r="U162" s="118"/>
      <c r="V162" s="118"/>
      <c r="W162" s="118"/>
      <c r="X162" s="118"/>
      <c r="Y162" s="118"/>
      <c r="Z162" s="118"/>
    </row>
    <row r="163" spans="1:26" ht="16.5" customHeight="1">
      <c r="A163" s="666"/>
      <c r="B163" s="666"/>
      <c r="C163" s="666"/>
      <c r="D163" s="666"/>
      <c r="E163" s="666"/>
      <c r="F163" s="666"/>
      <c r="G163" s="172">
        <v>3</v>
      </c>
      <c r="H163" s="82" t="s">
        <v>8061</v>
      </c>
      <c r="I163" s="81" t="s">
        <v>11590</v>
      </c>
      <c r="J163" s="83"/>
      <c r="K163" s="84"/>
      <c r="L163" s="666"/>
      <c r="M163" s="83"/>
      <c r="N163" s="106"/>
      <c r="O163" s="86" t="s">
        <v>380</v>
      </c>
      <c r="P163" s="86" t="s">
        <v>380</v>
      </c>
      <c r="Q163" s="86" t="s">
        <v>380</v>
      </c>
      <c r="R163" s="143"/>
      <c r="S163" s="91"/>
      <c r="T163" s="118"/>
      <c r="U163" s="118"/>
      <c r="V163" s="118"/>
      <c r="W163" s="118"/>
      <c r="X163" s="118"/>
      <c r="Y163" s="118"/>
      <c r="Z163" s="118"/>
    </row>
    <row r="164" spans="1:26" ht="90" customHeight="1">
      <c r="A164" s="736" t="s">
        <v>12229</v>
      </c>
      <c r="B164" s="736" t="s">
        <v>12153</v>
      </c>
      <c r="C164" s="736" t="s">
        <v>12232</v>
      </c>
      <c r="D164" s="744" t="s">
        <v>12155</v>
      </c>
      <c r="E164" s="767" t="s">
        <v>12234</v>
      </c>
      <c r="F164" s="767" t="s">
        <v>12158</v>
      </c>
      <c r="G164" s="172">
        <v>1</v>
      </c>
      <c r="H164" s="370" t="s">
        <v>6266</v>
      </c>
      <c r="I164" s="370" t="s">
        <v>11579</v>
      </c>
      <c r="J164" s="83"/>
      <c r="K164" s="84"/>
      <c r="L164" s="734"/>
      <c r="M164" s="83"/>
      <c r="N164" s="106"/>
      <c r="O164" s="86" t="s">
        <v>380</v>
      </c>
      <c r="P164" s="86" t="s">
        <v>380</v>
      </c>
      <c r="Q164" s="86" t="s">
        <v>380</v>
      </c>
      <c r="R164" s="143"/>
      <c r="S164" s="91"/>
      <c r="T164" s="118"/>
      <c r="U164" s="118"/>
      <c r="V164" s="118"/>
      <c r="W164" s="118"/>
      <c r="X164" s="118"/>
      <c r="Y164" s="118"/>
      <c r="Z164" s="118"/>
    </row>
    <row r="165" spans="1:26" ht="90" customHeight="1">
      <c r="A165" s="665"/>
      <c r="B165" s="665"/>
      <c r="C165" s="665"/>
      <c r="D165" s="665"/>
      <c r="E165" s="665"/>
      <c r="F165" s="665"/>
      <c r="G165" s="172">
        <v>2</v>
      </c>
      <c r="H165" s="372" t="s">
        <v>12221</v>
      </c>
      <c r="I165" s="372" t="s">
        <v>12222</v>
      </c>
      <c r="J165" s="83"/>
      <c r="K165" s="84"/>
      <c r="L165" s="665"/>
      <c r="M165" s="83"/>
      <c r="N165" s="106"/>
      <c r="O165" s="86" t="s">
        <v>380</v>
      </c>
      <c r="P165" s="86" t="s">
        <v>380</v>
      </c>
      <c r="Q165" s="86" t="s">
        <v>380</v>
      </c>
      <c r="R165" s="143"/>
      <c r="S165" s="91"/>
      <c r="T165" s="118"/>
      <c r="U165" s="118"/>
      <c r="V165" s="118"/>
      <c r="W165" s="118"/>
      <c r="X165" s="118"/>
      <c r="Y165" s="118"/>
      <c r="Z165" s="118"/>
    </row>
    <row r="166" spans="1:26" ht="16.5" customHeight="1">
      <c r="A166" s="666"/>
      <c r="B166" s="666"/>
      <c r="C166" s="666"/>
      <c r="D166" s="666"/>
      <c r="E166" s="666"/>
      <c r="F166" s="666"/>
      <c r="G166" s="172">
        <v>3</v>
      </c>
      <c r="H166" s="82" t="s">
        <v>8061</v>
      </c>
      <c r="I166" s="81" t="s">
        <v>11590</v>
      </c>
      <c r="J166" s="83"/>
      <c r="K166" s="84"/>
      <c r="L166" s="666"/>
      <c r="M166" s="83"/>
      <c r="N166" s="106"/>
      <c r="O166" s="86" t="s">
        <v>380</v>
      </c>
      <c r="P166" s="86" t="s">
        <v>380</v>
      </c>
      <c r="Q166" s="86" t="s">
        <v>380</v>
      </c>
      <c r="R166" s="143"/>
      <c r="S166" s="91"/>
      <c r="T166" s="118"/>
      <c r="U166" s="118"/>
      <c r="V166" s="118"/>
      <c r="W166" s="118"/>
      <c r="X166" s="118"/>
      <c r="Y166" s="118"/>
      <c r="Z166" s="118"/>
    </row>
    <row r="167" spans="1:26" ht="231" customHeight="1">
      <c r="A167" s="749" t="s">
        <v>12244</v>
      </c>
      <c r="B167" s="749" t="s">
        <v>12245</v>
      </c>
      <c r="C167" s="749" t="s">
        <v>12246</v>
      </c>
      <c r="D167" s="738" t="s">
        <v>12248</v>
      </c>
      <c r="E167" s="738" t="s">
        <v>12250</v>
      </c>
      <c r="F167" s="738" t="s">
        <v>12252</v>
      </c>
      <c r="G167" s="88">
        <v>1</v>
      </c>
      <c r="H167" s="370" t="s">
        <v>6266</v>
      </c>
      <c r="I167" s="370" t="s">
        <v>11579</v>
      </c>
      <c r="J167" s="83" t="s">
        <v>158</v>
      </c>
      <c r="K167" s="84"/>
      <c r="L167" s="748"/>
      <c r="M167" s="758" t="s">
        <v>12255</v>
      </c>
      <c r="N167" s="106"/>
      <c r="O167" s="86" t="s">
        <v>380</v>
      </c>
      <c r="P167" s="86" t="s">
        <v>380</v>
      </c>
      <c r="Q167" s="86" t="s">
        <v>12257</v>
      </c>
      <c r="R167" s="83"/>
      <c r="S167" s="86" t="s">
        <v>379</v>
      </c>
      <c r="T167" s="118"/>
      <c r="U167" s="118"/>
      <c r="V167" s="118"/>
      <c r="W167" s="118"/>
      <c r="X167" s="118"/>
      <c r="Y167" s="118"/>
      <c r="Z167" s="118"/>
    </row>
    <row r="168" spans="1:26" ht="16.5" customHeight="1">
      <c r="A168" s="665"/>
      <c r="B168" s="665"/>
      <c r="C168" s="665"/>
      <c r="D168" s="665"/>
      <c r="E168" s="665"/>
      <c r="F168" s="665"/>
      <c r="G168" s="88">
        <v>2</v>
      </c>
      <c r="H168" s="103" t="s">
        <v>12260</v>
      </c>
      <c r="I168" s="82" t="s">
        <v>12261</v>
      </c>
      <c r="J168" s="83" t="s">
        <v>158</v>
      </c>
      <c r="K168" s="84"/>
      <c r="L168" s="665"/>
      <c r="M168" s="665"/>
      <c r="N168" s="106"/>
      <c r="O168" s="86" t="s">
        <v>380</v>
      </c>
      <c r="P168" s="86" t="s">
        <v>380</v>
      </c>
      <c r="Q168" s="86" t="s">
        <v>12257</v>
      </c>
      <c r="R168" s="83"/>
      <c r="S168" s="86" t="s">
        <v>379</v>
      </c>
      <c r="T168" s="118"/>
      <c r="U168" s="118"/>
      <c r="V168" s="118"/>
      <c r="W168" s="118"/>
      <c r="X168" s="118"/>
      <c r="Y168" s="118"/>
      <c r="Z168" s="118"/>
    </row>
    <row r="169" spans="1:26" ht="16.5" customHeight="1">
      <c r="A169" s="665"/>
      <c r="B169" s="665"/>
      <c r="C169" s="665"/>
      <c r="D169" s="665"/>
      <c r="E169" s="665"/>
      <c r="F169" s="665"/>
      <c r="G169" s="88">
        <v>3</v>
      </c>
      <c r="H169" s="379" t="s">
        <v>12264</v>
      </c>
      <c r="I169" s="370" t="s">
        <v>12267</v>
      </c>
      <c r="J169" s="83" t="s">
        <v>158</v>
      </c>
      <c r="K169" s="84"/>
      <c r="L169" s="665"/>
      <c r="M169" s="665"/>
      <c r="N169" s="106"/>
      <c r="O169" s="86" t="s">
        <v>380</v>
      </c>
      <c r="P169" s="86" t="s">
        <v>380</v>
      </c>
      <c r="Q169" s="86" t="s">
        <v>12257</v>
      </c>
      <c r="R169" s="83"/>
      <c r="S169" s="86" t="s">
        <v>379</v>
      </c>
      <c r="T169" s="118"/>
      <c r="U169" s="118"/>
      <c r="V169" s="118"/>
      <c r="W169" s="118"/>
      <c r="X169" s="118"/>
      <c r="Y169" s="118"/>
      <c r="Z169" s="118"/>
    </row>
    <row r="170" spans="1:26" ht="16.5" customHeight="1">
      <c r="A170" s="665"/>
      <c r="B170" s="665"/>
      <c r="C170" s="665"/>
      <c r="D170" s="665"/>
      <c r="E170" s="665"/>
      <c r="F170" s="665"/>
      <c r="G170" s="88">
        <v>4</v>
      </c>
      <c r="H170" s="379" t="s">
        <v>12269</v>
      </c>
      <c r="I170" s="370" t="s">
        <v>12261</v>
      </c>
      <c r="J170" s="83" t="s">
        <v>158</v>
      </c>
      <c r="K170" s="84"/>
      <c r="L170" s="665"/>
      <c r="M170" s="665"/>
      <c r="N170" s="106"/>
      <c r="O170" s="86" t="s">
        <v>380</v>
      </c>
      <c r="P170" s="86" t="s">
        <v>380</v>
      </c>
      <c r="Q170" s="86" t="s">
        <v>12257</v>
      </c>
      <c r="R170" s="83"/>
      <c r="S170" s="86" t="s">
        <v>379</v>
      </c>
      <c r="T170" s="118"/>
      <c r="U170" s="118"/>
      <c r="V170" s="118"/>
      <c r="W170" s="118"/>
      <c r="X170" s="118"/>
      <c r="Y170" s="118"/>
      <c r="Z170" s="118"/>
    </row>
    <row r="171" spans="1:26" ht="16.5" customHeight="1">
      <c r="A171" s="666"/>
      <c r="B171" s="666"/>
      <c r="C171" s="666"/>
      <c r="D171" s="666"/>
      <c r="E171" s="666"/>
      <c r="F171" s="666"/>
      <c r="G171" s="88">
        <v>5</v>
      </c>
      <c r="H171" s="110" t="s">
        <v>12275</v>
      </c>
      <c r="I171" s="81" t="s">
        <v>11590</v>
      </c>
      <c r="J171" s="83" t="s">
        <v>158</v>
      </c>
      <c r="K171" s="84"/>
      <c r="L171" s="666"/>
      <c r="M171" s="666"/>
      <c r="N171" s="106"/>
      <c r="O171" s="86" t="s">
        <v>380</v>
      </c>
      <c r="P171" s="86" t="s">
        <v>380</v>
      </c>
      <c r="Q171" s="86" t="s">
        <v>12257</v>
      </c>
      <c r="R171" s="83"/>
      <c r="S171" s="86" t="s">
        <v>379</v>
      </c>
      <c r="T171" s="118"/>
      <c r="U171" s="118"/>
      <c r="V171" s="118"/>
      <c r="W171" s="118"/>
      <c r="X171" s="118"/>
      <c r="Y171" s="118"/>
      <c r="Z171" s="118"/>
    </row>
    <row r="172" spans="1:26" ht="120" customHeight="1">
      <c r="A172" s="736" t="s">
        <v>4593</v>
      </c>
      <c r="B172" s="736" t="s">
        <v>363</v>
      </c>
      <c r="C172" s="736" t="s">
        <v>12276</v>
      </c>
      <c r="D172" s="740" t="s">
        <v>12277</v>
      </c>
      <c r="E172" s="740" t="s">
        <v>12278</v>
      </c>
      <c r="F172" s="740" t="s">
        <v>12280</v>
      </c>
      <c r="G172" s="26">
        <v>1</v>
      </c>
      <c r="H172" s="298" t="s">
        <v>12282</v>
      </c>
      <c r="I172" s="370" t="s">
        <v>12261</v>
      </c>
      <c r="J172" s="86" t="s">
        <v>158</v>
      </c>
      <c r="K172" s="84"/>
      <c r="L172" s="734"/>
      <c r="M172" s="117"/>
      <c r="N172" s="106"/>
      <c r="O172" s="86" t="s">
        <v>380</v>
      </c>
      <c r="P172" s="86" t="s">
        <v>380</v>
      </c>
      <c r="Q172" s="86" t="s">
        <v>12286</v>
      </c>
      <c r="R172" s="83"/>
      <c r="S172" s="86"/>
      <c r="T172" s="118"/>
      <c r="U172" s="118"/>
      <c r="V172" s="118"/>
      <c r="W172" s="118"/>
      <c r="X172" s="118"/>
      <c r="Y172" s="118"/>
      <c r="Z172" s="118"/>
    </row>
    <row r="173" spans="1:26" ht="120" customHeight="1">
      <c r="A173" s="665"/>
      <c r="B173" s="665"/>
      <c r="C173" s="665"/>
      <c r="D173" s="665"/>
      <c r="E173" s="665"/>
      <c r="F173" s="665"/>
      <c r="G173" s="26">
        <v>2</v>
      </c>
      <c r="H173" s="298" t="s">
        <v>12287</v>
      </c>
      <c r="I173" s="370" t="s">
        <v>12288</v>
      </c>
      <c r="J173" s="86" t="s">
        <v>158</v>
      </c>
      <c r="K173" s="84"/>
      <c r="L173" s="665"/>
      <c r="M173" s="117"/>
      <c r="N173" s="106"/>
      <c r="O173" s="86" t="s">
        <v>380</v>
      </c>
      <c r="P173" s="86" t="s">
        <v>380</v>
      </c>
      <c r="Q173" s="86" t="s">
        <v>12286</v>
      </c>
      <c r="R173" s="83"/>
      <c r="S173" s="86"/>
      <c r="T173" s="118"/>
      <c r="U173" s="118"/>
      <c r="V173" s="118"/>
      <c r="W173" s="118"/>
      <c r="X173" s="118"/>
      <c r="Y173" s="118"/>
      <c r="Z173" s="118"/>
    </row>
    <row r="174" spans="1:26" ht="120" customHeight="1">
      <c r="A174" s="666"/>
      <c r="B174" s="666"/>
      <c r="C174" s="666"/>
      <c r="D174" s="666"/>
      <c r="E174" s="665"/>
      <c r="F174" s="665"/>
      <c r="G174" s="26">
        <v>3</v>
      </c>
      <c r="H174" s="298" t="s">
        <v>12292</v>
      </c>
      <c r="I174" s="370" t="s">
        <v>12261</v>
      </c>
      <c r="J174" s="86" t="s">
        <v>158</v>
      </c>
      <c r="K174" s="84"/>
      <c r="L174" s="666"/>
      <c r="M174" s="117"/>
      <c r="N174" s="106"/>
      <c r="O174" s="86" t="s">
        <v>380</v>
      </c>
      <c r="P174" s="86" t="s">
        <v>380</v>
      </c>
      <c r="Q174" s="86" t="s">
        <v>12286</v>
      </c>
      <c r="R174" s="83"/>
      <c r="S174" s="86"/>
      <c r="T174" s="118"/>
      <c r="U174" s="118"/>
      <c r="V174" s="118"/>
      <c r="W174" s="118"/>
      <c r="X174" s="118"/>
      <c r="Y174" s="118"/>
      <c r="Z174" s="118"/>
    </row>
    <row r="175" spans="1:26" ht="118.5" customHeight="1">
      <c r="A175" s="736" t="s">
        <v>12296</v>
      </c>
      <c r="B175" s="736" t="s">
        <v>363</v>
      </c>
      <c r="C175" s="736" t="s">
        <v>12300</v>
      </c>
      <c r="D175" s="740" t="s">
        <v>12301</v>
      </c>
      <c r="E175" s="752" t="s">
        <v>12302</v>
      </c>
      <c r="F175" s="752" t="s">
        <v>12303</v>
      </c>
      <c r="G175" s="26">
        <v>1</v>
      </c>
      <c r="H175" s="298" t="s">
        <v>12282</v>
      </c>
      <c r="I175" s="370" t="s">
        <v>12261</v>
      </c>
      <c r="J175" s="86" t="s">
        <v>158</v>
      </c>
      <c r="K175" s="84"/>
      <c r="L175" s="734"/>
      <c r="M175" s="117"/>
      <c r="N175" s="106"/>
      <c r="O175" s="86" t="s">
        <v>380</v>
      </c>
      <c r="P175" s="86" t="s">
        <v>380</v>
      </c>
      <c r="Q175" s="86" t="s">
        <v>12306</v>
      </c>
      <c r="R175" s="83"/>
      <c r="S175" s="86"/>
      <c r="T175" s="118"/>
      <c r="U175" s="118"/>
      <c r="V175" s="118"/>
      <c r="W175" s="118"/>
      <c r="X175" s="118"/>
      <c r="Y175" s="118"/>
      <c r="Z175" s="118"/>
    </row>
    <row r="176" spans="1:26" ht="120" customHeight="1">
      <c r="A176" s="665"/>
      <c r="B176" s="665"/>
      <c r="C176" s="665"/>
      <c r="D176" s="665"/>
      <c r="E176" s="665"/>
      <c r="F176" s="665"/>
      <c r="G176" s="26">
        <v>2</v>
      </c>
      <c r="H176" s="298" t="s">
        <v>12308</v>
      </c>
      <c r="I176" s="370" t="s">
        <v>12288</v>
      </c>
      <c r="J176" s="86" t="s">
        <v>158</v>
      </c>
      <c r="K176" s="84"/>
      <c r="L176" s="665"/>
      <c r="M176" s="117"/>
      <c r="N176" s="106"/>
      <c r="O176" s="86" t="s">
        <v>380</v>
      </c>
      <c r="P176" s="86" t="s">
        <v>380</v>
      </c>
      <c r="Q176" s="86" t="s">
        <v>12306</v>
      </c>
      <c r="R176" s="83"/>
      <c r="S176" s="86"/>
      <c r="T176" s="118"/>
      <c r="U176" s="118"/>
      <c r="V176" s="118"/>
      <c r="W176" s="118"/>
      <c r="X176" s="118"/>
      <c r="Y176" s="118"/>
      <c r="Z176" s="118"/>
    </row>
    <row r="177" spans="1:26" ht="120" customHeight="1">
      <c r="A177" s="666"/>
      <c r="B177" s="666"/>
      <c r="C177" s="666"/>
      <c r="D177" s="666"/>
      <c r="E177" s="665"/>
      <c r="F177" s="665"/>
      <c r="G177" s="26">
        <v>3</v>
      </c>
      <c r="H177" s="298" t="s">
        <v>12312</v>
      </c>
      <c r="I177" s="370" t="s">
        <v>12261</v>
      </c>
      <c r="J177" s="86" t="s">
        <v>158</v>
      </c>
      <c r="K177" s="84"/>
      <c r="L177" s="666"/>
      <c r="M177" s="117"/>
      <c r="N177" s="106"/>
      <c r="O177" s="86" t="s">
        <v>380</v>
      </c>
      <c r="P177" s="86" t="s">
        <v>380</v>
      </c>
      <c r="Q177" s="86" t="s">
        <v>12306</v>
      </c>
      <c r="R177" s="83"/>
      <c r="S177" s="86"/>
      <c r="T177" s="118"/>
      <c r="U177" s="118"/>
      <c r="V177" s="118"/>
      <c r="W177" s="118"/>
      <c r="X177" s="118"/>
      <c r="Y177" s="118"/>
      <c r="Z177" s="118"/>
    </row>
    <row r="178" spans="1:26" ht="120" customHeight="1">
      <c r="A178" s="736" t="s">
        <v>12316</v>
      </c>
      <c r="B178" s="736" t="s">
        <v>363</v>
      </c>
      <c r="C178" s="736" t="s">
        <v>12320</v>
      </c>
      <c r="D178" s="740" t="s">
        <v>12321</v>
      </c>
      <c r="E178" s="752" t="s">
        <v>12322</v>
      </c>
      <c r="F178" s="752" t="s">
        <v>11607</v>
      </c>
      <c r="G178" s="26">
        <v>1</v>
      </c>
      <c r="H178" s="370" t="s">
        <v>6266</v>
      </c>
      <c r="I178" s="370" t="s">
        <v>11579</v>
      </c>
      <c r="J178" s="86" t="s">
        <v>158</v>
      </c>
      <c r="K178" s="84"/>
      <c r="L178" s="734"/>
      <c r="M178" s="758" t="s">
        <v>12323</v>
      </c>
      <c r="N178" s="106"/>
      <c r="O178" s="86" t="s">
        <v>380</v>
      </c>
      <c r="P178" s="86" t="s">
        <v>12325</v>
      </c>
      <c r="Q178" s="86" t="s">
        <v>12326</v>
      </c>
      <c r="R178" s="83"/>
      <c r="S178" s="86"/>
      <c r="T178" s="118"/>
      <c r="U178" s="118"/>
      <c r="V178" s="118"/>
      <c r="W178" s="118"/>
      <c r="X178" s="118"/>
      <c r="Y178" s="118"/>
      <c r="Z178" s="118"/>
    </row>
    <row r="179" spans="1:26" ht="120" customHeight="1">
      <c r="A179" s="665"/>
      <c r="B179" s="665"/>
      <c r="C179" s="665"/>
      <c r="D179" s="665"/>
      <c r="E179" s="665"/>
      <c r="F179" s="665"/>
      <c r="G179" s="26">
        <v>2</v>
      </c>
      <c r="H179" s="298" t="s">
        <v>8061</v>
      </c>
      <c r="I179" s="370" t="s">
        <v>12261</v>
      </c>
      <c r="J179" s="86" t="s">
        <v>158</v>
      </c>
      <c r="K179" s="84"/>
      <c r="L179" s="665"/>
      <c r="M179" s="665"/>
      <c r="N179" s="106"/>
      <c r="O179" s="86" t="s">
        <v>380</v>
      </c>
      <c r="P179" s="86" t="s">
        <v>12325</v>
      </c>
      <c r="Q179" s="86" t="s">
        <v>12326</v>
      </c>
      <c r="R179" s="83"/>
      <c r="S179" s="86"/>
      <c r="T179" s="118"/>
      <c r="U179" s="118"/>
      <c r="V179" s="118"/>
      <c r="W179" s="118"/>
      <c r="X179" s="118"/>
      <c r="Y179" s="118"/>
      <c r="Z179" s="118"/>
    </row>
    <row r="180" spans="1:26" ht="120" customHeight="1">
      <c r="A180" s="665"/>
      <c r="B180" s="665"/>
      <c r="C180" s="665"/>
      <c r="D180" s="665"/>
      <c r="E180" s="665"/>
      <c r="F180" s="665"/>
      <c r="G180" s="26">
        <v>3</v>
      </c>
      <c r="H180" s="298" t="s">
        <v>12308</v>
      </c>
      <c r="I180" s="370" t="s">
        <v>12288</v>
      </c>
      <c r="J180" s="86" t="s">
        <v>158</v>
      </c>
      <c r="K180" s="84"/>
      <c r="L180" s="665"/>
      <c r="M180" s="665"/>
      <c r="N180" s="106"/>
      <c r="O180" s="86" t="s">
        <v>380</v>
      </c>
      <c r="P180" s="86" t="s">
        <v>12325</v>
      </c>
      <c r="Q180" s="86" t="s">
        <v>12326</v>
      </c>
      <c r="R180" s="83"/>
      <c r="S180" s="86"/>
      <c r="T180" s="118"/>
      <c r="U180" s="118"/>
      <c r="V180" s="118"/>
      <c r="W180" s="118"/>
      <c r="X180" s="118"/>
      <c r="Y180" s="118"/>
      <c r="Z180" s="118"/>
    </row>
    <row r="181" spans="1:26" ht="120" customHeight="1">
      <c r="A181" s="666"/>
      <c r="B181" s="750"/>
      <c r="C181" s="750"/>
      <c r="D181" s="666"/>
      <c r="E181" s="665"/>
      <c r="F181" s="665"/>
      <c r="G181" s="26">
        <v>4</v>
      </c>
      <c r="H181" s="93" t="s">
        <v>12312</v>
      </c>
      <c r="I181" s="81" t="s">
        <v>11590</v>
      </c>
      <c r="J181" s="86" t="s">
        <v>158</v>
      </c>
      <c r="K181" s="84"/>
      <c r="L181" s="666"/>
      <c r="M181" s="666"/>
      <c r="N181" s="106"/>
      <c r="O181" s="86" t="s">
        <v>380</v>
      </c>
      <c r="P181" s="86" t="s">
        <v>12325</v>
      </c>
      <c r="Q181" s="86" t="s">
        <v>12326</v>
      </c>
      <c r="R181" s="83"/>
      <c r="S181" s="86"/>
      <c r="T181" s="118"/>
      <c r="U181" s="118"/>
      <c r="V181" s="118"/>
      <c r="W181" s="118"/>
      <c r="X181" s="118"/>
      <c r="Y181" s="118"/>
      <c r="Z181" s="118"/>
    </row>
    <row r="182" spans="1:26" ht="120" customHeight="1">
      <c r="A182" s="736" t="s">
        <v>12335</v>
      </c>
      <c r="B182" s="736" t="s">
        <v>363</v>
      </c>
      <c r="C182" s="736" t="s">
        <v>12336</v>
      </c>
      <c r="D182" s="740" t="s">
        <v>12337</v>
      </c>
      <c r="E182" s="752" t="s">
        <v>12338</v>
      </c>
      <c r="F182" s="752" t="s">
        <v>12339</v>
      </c>
      <c r="G182" s="26">
        <v>1</v>
      </c>
      <c r="H182" s="370" t="s">
        <v>12341</v>
      </c>
      <c r="I182" s="370" t="s">
        <v>12261</v>
      </c>
      <c r="J182" s="86" t="s">
        <v>158</v>
      </c>
      <c r="K182" s="84"/>
      <c r="L182" s="734"/>
      <c r="M182" s="117"/>
      <c r="N182" s="106"/>
      <c r="O182" s="86" t="s">
        <v>380</v>
      </c>
      <c r="P182" s="86" t="s">
        <v>12344</v>
      </c>
      <c r="Q182" s="86" t="s">
        <v>12345</v>
      </c>
      <c r="R182" s="83"/>
      <c r="S182" s="86"/>
      <c r="T182" s="118"/>
      <c r="U182" s="118"/>
      <c r="V182" s="118"/>
      <c r="W182" s="118"/>
      <c r="X182" s="118"/>
      <c r="Y182" s="118"/>
      <c r="Z182" s="118"/>
    </row>
    <row r="183" spans="1:26" ht="120" customHeight="1">
      <c r="A183" s="665"/>
      <c r="B183" s="665"/>
      <c r="C183" s="665"/>
      <c r="D183" s="665"/>
      <c r="E183" s="665"/>
      <c r="F183" s="665"/>
      <c r="G183" s="26">
        <v>2</v>
      </c>
      <c r="H183" s="298" t="s">
        <v>12346</v>
      </c>
      <c r="I183" s="370" t="s">
        <v>12347</v>
      </c>
      <c r="J183" s="86" t="s">
        <v>158</v>
      </c>
      <c r="K183" s="84"/>
      <c r="L183" s="665"/>
      <c r="M183" s="117"/>
      <c r="N183" s="106"/>
      <c r="O183" s="86" t="s">
        <v>380</v>
      </c>
      <c r="P183" s="86" t="s">
        <v>12344</v>
      </c>
      <c r="Q183" s="86" t="s">
        <v>12345</v>
      </c>
      <c r="R183" s="83"/>
      <c r="S183" s="86"/>
      <c r="T183" s="118"/>
      <c r="U183" s="118"/>
      <c r="V183" s="118"/>
      <c r="W183" s="118"/>
      <c r="X183" s="118"/>
      <c r="Y183" s="118"/>
      <c r="Z183" s="118"/>
    </row>
    <row r="184" spans="1:26" ht="120" customHeight="1">
      <c r="A184" s="665"/>
      <c r="B184" s="665"/>
      <c r="C184" s="665"/>
      <c r="D184" s="665"/>
      <c r="E184" s="665"/>
      <c r="F184" s="665"/>
      <c r="G184" s="26">
        <v>3</v>
      </c>
      <c r="H184" s="298" t="s">
        <v>12351</v>
      </c>
      <c r="I184" s="370" t="s">
        <v>12288</v>
      </c>
      <c r="J184" s="86" t="s">
        <v>158</v>
      </c>
      <c r="K184" s="84"/>
      <c r="L184" s="665"/>
      <c r="M184" s="117"/>
      <c r="N184" s="106"/>
      <c r="O184" s="86" t="s">
        <v>380</v>
      </c>
      <c r="P184" s="86" t="s">
        <v>12344</v>
      </c>
      <c r="Q184" s="86" t="s">
        <v>12345</v>
      </c>
      <c r="R184" s="83"/>
      <c r="S184" s="86"/>
      <c r="T184" s="118"/>
      <c r="U184" s="118"/>
      <c r="V184" s="118"/>
      <c r="W184" s="118"/>
      <c r="X184" s="118"/>
      <c r="Y184" s="118"/>
      <c r="Z184" s="118"/>
    </row>
    <row r="185" spans="1:26" ht="120" customHeight="1">
      <c r="A185" s="666"/>
      <c r="B185" s="750"/>
      <c r="C185" s="750"/>
      <c r="D185" s="666"/>
      <c r="E185" s="665"/>
      <c r="F185" s="665"/>
      <c r="G185" s="26">
        <v>4</v>
      </c>
      <c r="H185" s="93" t="s">
        <v>12312</v>
      </c>
      <c r="I185" s="81" t="s">
        <v>12354</v>
      </c>
      <c r="J185" s="86" t="s">
        <v>158</v>
      </c>
      <c r="K185" s="84"/>
      <c r="L185" s="666"/>
      <c r="M185" s="117"/>
      <c r="N185" s="106"/>
      <c r="O185" s="86" t="s">
        <v>380</v>
      </c>
      <c r="P185" s="86" t="s">
        <v>12344</v>
      </c>
      <c r="Q185" s="86" t="s">
        <v>12345</v>
      </c>
      <c r="R185" s="83"/>
      <c r="S185" s="86"/>
      <c r="T185" s="118"/>
      <c r="U185" s="118"/>
      <c r="V185" s="118"/>
      <c r="W185" s="118"/>
      <c r="X185" s="118"/>
      <c r="Y185" s="118"/>
      <c r="Z185" s="118"/>
    </row>
    <row r="186" spans="1:26" ht="120" customHeight="1">
      <c r="A186" s="736" t="s">
        <v>12356</v>
      </c>
      <c r="B186" s="736" t="s">
        <v>363</v>
      </c>
      <c r="C186" s="736" t="s">
        <v>12357</v>
      </c>
      <c r="D186" s="740" t="s">
        <v>12358</v>
      </c>
      <c r="E186" s="752" t="s">
        <v>12359</v>
      </c>
      <c r="F186" s="752" t="s">
        <v>12361</v>
      </c>
      <c r="G186" s="26">
        <v>1</v>
      </c>
      <c r="H186" s="370" t="s">
        <v>12341</v>
      </c>
      <c r="I186" s="370" t="s">
        <v>12261</v>
      </c>
      <c r="J186" s="86" t="s">
        <v>158</v>
      </c>
      <c r="K186" s="84"/>
      <c r="L186" s="734"/>
      <c r="M186" s="117"/>
      <c r="N186" s="106"/>
      <c r="O186" s="86" t="s">
        <v>380</v>
      </c>
      <c r="P186" s="86" t="s">
        <v>380</v>
      </c>
      <c r="Q186" s="86" t="s">
        <v>12364</v>
      </c>
      <c r="R186" s="83" t="s">
        <v>5644</v>
      </c>
      <c r="S186" s="86"/>
      <c r="T186" s="118"/>
      <c r="U186" s="118"/>
      <c r="V186" s="118"/>
      <c r="W186" s="118"/>
      <c r="X186" s="118"/>
      <c r="Y186" s="118"/>
      <c r="Z186" s="118"/>
    </row>
    <row r="187" spans="1:26" ht="120" customHeight="1">
      <c r="A187" s="665"/>
      <c r="B187" s="665"/>
      <c r="C187" s="665"/>
      <c r="D187" s="665"/>
      <c r="E187" s="665"/>
      <c r="F187" s="665"/>
      <c r="G187" s="26">
        <v>2</v>
      </c>
      <c r="H187" s="298" t="s">
        <v>12365</v>
      </c>
      <c r="I187" s="370" t="s">
        <v>12366</v>
      </c>
      <c r="J187" s="86" t="s">
        <v>158</v>
      </c>
      <c r="K187" s="84"/>
      <c r="L187" s="665"/>
      <c r="M187" s="117"/>
      <c r="N187" s="106"/>
      <c r="O187" s="86" t="s">
        <v>380</v>
      </c>
      <c r="P187" s="86" t="s">
        <v>380</v>
      </c>
      <c r="Q187" s="86" t="s">
        <v>12364</v>
      </c>
      <c r="R187" s="83" t="s">
        <v>5644</v>
      </c>
      <c r="S187" s="86"/>
      <c r="T187" s="118"/>
      <c r="U187" s="118"/>
      <c r="V187" s="118"/>
      <c r="W187" s="118"/>
      <c r="X187" s="118"/>
      <c r="Y187" s="118"/>
      <c r="Z187" s="118"/>
    </row>
    <row r="188" spans="1:26" ht="120" customHeight="1">
      <c r="A188" s="665"/>
      <c r="B188" s="665"/>
      <c r="C188" s="665"/>
      <c r="D188" s="665"/>
      <c r="E188" s="665"/>
      <c r="F188" s="665"/>
      <c r="G188" s="26">
        <v>3</v>
      </c>
      <c r="H188" s="298" t="s">
        <v>12370</v>
      </c>
      <c r="I188" s="370" t="s">
        <v>12288</v>
      </c>
      <c r="J188" s="86" t="s">
        <v>158</v>
      </c>
      <c r="K188" s="84"/>
      <c r="L188" s="665"/>
      <c r="M188" s="117"/>
      <c r="N188" s="106"/>
      <c r="O188" s="86" t="s">
        <v>380</v>
      </c>
      <c r="P188" s="86" t="s">
        <v>380</v>
      </c>
      <c r="Q188" s="86" t="s">
        <v>12364</v>
      </c>
      <c r="R188" s="83" t="s">
        <v>5644</v>
      </c>
      <c r="S188" s="86"/>
      <c r="T188" s="118"/>
      <c r="U188" s="118"/>
      <c r="V188" s="118"/>
      <c r="W188" s="118"/>
      <c r="X188" s="118"/>
      <c r="Y188" s="118"/>
      <c r="Z188" s="118"/>
    </row>
    <row r="189" spans="1:26" ht="120" customHeight="1">
      <c r="A189" s="666"/>
      <c r="B189" s="750"/>
      <c r="C189" s="750"/>
      <c r="D189" s="666"/>
      <c r="E189" s="665"/>
      <c r="F189" s="665"/>
      <c r="G189" s="26">
        <v>4</v>
      </c>
      <c r="H189" s="93" t="s">
        <v>12312</v>
      </c>
      <c r="I189" s="81" t="s">
        <v>12374</v>
      </c>
      <c r="J189" s="86" t="s">
        <v>158</v>
      </c>
      <c r="K189" s="84"/>
      <c r="L189" s="666"/>
      <c r="M189" s="117"/>
      <c r="N189" s="106"/>
      <c r="O189" s="86" t="s">
        <v>380</v>
      </c>
      <c r="P189" s="86" t="s">
        <v>380</v>
      </c>
      <c r="Q189" s="86" t="s">
        <v>12364</v>
      </c>
      <c r="R189" s="83" t="s">
        <v>5644</v>
      </c>
      <c r="S189" s="86"/>
      <c r="T189" s="118"/>
      <c r="U189" s="118"/>
      <c r="V189" s="118"/>
      <c r="W189" s="118"/>
      <c r="X189" s="118"/>
      <c r="Y189" s="118"/>
      <c r="Z189" s="118"/>
    </row>
    <row r="190" spans="1:26" ht="120" customHeight="1">
      <c r="A190" s="736" t="s">
        <v>12375</v>
      </c>
      <c r="B190" s="736" t="s">
        <v>363</v>
      </c>
      <c r="C190" s="736" t="s">
        <v>12376</v>
      </c>
      <c r="D190" s="737" t="s">
        <v>12378</v>
      </c>
      <c r="E190" s="738" t="s">
        <v>12379</v>
      </c>
      <c r="F190" s="738" t="s">
        <v>12380</v>
      </c>
      <c r="G190" s="26">
        <v>1</v>
      </c>
      <c r="H190" s="298" t="s">
        <v>12282</v>
      </c>
      <c r="I190" s="370" t="s">
        <v>12261</v>
      </c>
      <c r="J190" s="86" t="s">
        <v>158</v>
      </c>
      <c r="K190" s="84"/>
      <c r="L190" s="734"/>
      <c r="M190" s="117"/>
      <c r="N190" s="106"/>
      <c r="O190" s="86" t="s">
        <v>380</v>
      </c>
      <c r="P190" s="86" t="s">
        <v>380</v>
      </c>
      <c r="Q190" s="86" t="s">
        <v>12384</v>
      </c>
      <c r="R190" s="83"/>
      <c r="S190" s="86"/>
      <c r="T190" s="118"/>
      <c r="U190" s="118"/>
      <c r="V190" s="118"/>
      <c r="W190" s="118"/>
      <c r="X190" s="118"/>
      <c r="Y190" s="118"/>
      <c r="Z190" s="118"/>
    </row>
    <row r="191" spans="1:26" ht="120" customHeight="1">
      <c r="A191" s="665"/>
      <c r="B191" s="665"/>
      <c r="C191" s="665"/>
      <c r="D191" s="665"/>
      <c r="E191" s="665"/>
      <c r="F191" s="665"/>
      <c r="G191" s="26">
        <v>2</v>
      </c>
      <c r="H191" s="298" t="s">
        <v>12386</v>
      </c>
      <c r="I191" s="370" t="s">
        <v>12288</v>
      </c>
      <c r="J191" s="86" t="s">
        <v>158</v>
      </c>
      <c r="K191" s="84"/>
      <c r="L191" s="665"/>
      <c r="M191" s="117"/>
      <c r="N191" s="106"/>
      <c r="O191" s="86" t="s">
        <v>380</v>
      </c>
      <c r="P191" s="86" t="s">
        <v>380</v>
      </c>
      <c r="Q191" s="86" t="s">
        <v>12384</v>
      </c>
      <c r="R191" s="83"/>
      <c r="S191" s="86"/>
      <c r="T191" s="118"/>
      <c r="U191" s="118"/>
      <c r="V191" s="118"/>
      <c r="W191" s="118"/>
      <c r="X191" s="118"/>
      <c r="Y191" s="118"/>
      <c r="Z191" s="118"/>
    </row>
    <row r="192" spans="1:26" ht="120" customHeight="1">
      <c r="A192" s="666"/>
      <c r="B192" s="666"/>
      <c r="C192" s="666"/>
      <c r="D192" s="666"/>
      <c r="E192" s="666"/>
      <c r="F192" s="666"/>
      <c r="G192" s="26">
        <v>3</v>
      </c>
      <c r="H192" s="298" t="s">
        <v>12292</v>
      </c>
      <c r="I192" s="370" t="s">
        <v>12261</v>
      </c>
      <c r="J192" s="86" t="s">
        <v>158</v>
      </c>
      <c r="K192" s="84"/>
      <c r="L192" s="666"/>
      <c r="M192" s="117"/>
      <c r="N192" s="106"/>
      <c r="O192" s="86" t="s">
        <v>380</v>
      </c>
      <c r="P192" s="86" t="s">
        <v>380</v>
      </c>
      <c r="Q192" s="86" t="s">
        <v>12384</v>
      </c>
      <c r="R192" s="83"/>
      <c r="S192" s="86"/>
      <c r="T192" s="118"/>
      <c r="U192" s="118"/>
      <c r="V192" s="118"/>
      <c r="W192" s="118"/>
      <c r="X192" s="118"/>
      <c r="Y192" s="118"/>
      <c r="Z192" s="118"/>
    </row>
    <row r="193" spans="1:26" ht="120" customHeight="1">
      <c r="A193" s="736" t="s">
        <v>12394</v>
      </c>
      <c r="B193" s="736" t="s">
        <v>363</v>
      </c>
      <c r="C193" s="736" t="s">
        <v>12395</v>
      </c>
      <c r="D193" s="737" t="s">
        <v>12396</v>
      </c>
      <c r="E193" s="738" t="s">
        <v>12379</v>
      </c>
      <c r="F193" s="738" t="s">
        <v>12400</v>
      </c>
      <c r="G193" s="26">
        <v>1</v>
      </c>
      <c r="H193" s="370" t="s">
        <v>6266</v>
      </c>
      <c r="I193" s="370" t="s">
        <v>11579</v>
      </c>
      <c r="J193" s="86" t="s">
        <v>158</v>
      </c>
      <c r="K193" s="84"/>
      <c r="L193" s="734"/>
      <c r="M193" s="117"/>
      <c r="N193" s="106"/>
      <c r="O193" s="86" t="s">
        <v>380</v>
      </c>
      <c r="P193" s="86" t="s">
        <v>380</v>
      </c>
      <c r="Q193" s="86" t="s">
        <v>12401</v>
      </c>
      <c r="R193" s="83"/>
      <c r="S193" s="86"/>
      <c r="T193" s="118"/>
      <c r="U193" s="118"/>
      <c r="V193" s="118"/>
      <c r="W193" s="118"/>
      <c r="X193" s="118"/>
      <c r="Y193" s="118"/>
      <c r="Z193" s="118"/>
    </row>
    <row r="194" spans="1:26" ht="120" customHeight="1">
      <c r="A194" s="665"/>
      <c r="B194" s="665"/>
      <c r="C194" s="665"/>
      <c r="D194" s="665"/>
      <c r="E194" s="665"/>
      <c r="F194" s="665"/>
      <c r="G194" s="26">
        <v>2</v>
      </c>
      <c r="H194" s="298" t="s">
        <v>8061</v>
      </c>
      <c r="I194" s="370" t="s">
        <v>12261</v>
      </c>
      <c r="J194" s="86" t="s">
        <v>158</v>
      </c>
      <c r="K194" s="84"/>
      <c r="L194" s="665"/>
      <c r="M194" s="117"/>
      <c r="N194" s="106"/>
      <c r="O194" s="86" t="s">
        <v>380</v>
      </c>
      <c r="P194" s="86" t="s">
        <v>380</v>
      </c>
      <c r="Q194" s="86" t="s">
        <v>12401</v>
      </c>
      <c r="R194" s="83"/>
      <c r="S194" s="86"/>
      <c r="T194" s="118"/>
      <c r="U194" s="118"/>
      <c r="V194" s="118"/>
      <c r="W194" s="118"/>
      <c r="X194" s="118"/>
      <c r="Y194" s="118"/>
      <c r="Z194" s="118"/>
    </row>
    <row r="195" spans="1:26" ht="120" customHeight="1">
      <c r="A195" s="665"/>
      <c r="B195" s="665"/>
      <c r="C195" s="665"/>
      <c r="D195" s="665"/>
      <c r="E195" s="665"/>
      <c r="F195" s="665"/>
      <c r="G195" s="26">
        <v>3</v>
      </c>
      <c r="H195" s="298" t="s">
        <v>12386</v>
      </c>
      <c r="I195" s="370" t="s">
        <v>12288</v>
      </c>
      <c r="J195" s="86" t="s">
        <v>158</v>
      </c>
      <c r="K195" s="84"/>
      <c r="L195" s="665"/>
      <c r="M195" s="117"/>
      <c r="N195" s="106"/>
      <c r="O195" s="86" t="s">
        <v>380</v>
      </c>
      <c r="P195" s="86" t="s">
        <v>380</v>
      </c>
      <c r="Q195" s="86" t="s">
        <v>12401</v>
      </c>
      <c r="R195" s="83"/>
      <c r="S195" s="86"/>
      <c r="T195" s="118"/>
      <c r="U195" s="118"/>
      <c r="V195" s="118"/>
      <c r="W195" s="118"/>
      <c r="X195" s="118"/>
      <c r="Y195" s="118"/>
      <c r="Z195" s="118"/>
    </row>
    <row r="196" spans="1:26" ht="120" customHeight="1">
      <c r="A196" s="666"/>
      <c r="B196" s="666"/>
      <c r="C196" s="666"/>
      <c r="D196" s="666"/>
      <c r="E196" s="666"/>
      <c r="F196" s="666"/>
      <c r="G196" s="26">
        <v>4</v>
      </c>
      <c r="H196" s="93" t="s">
        <v>12312</v>
      </c>
      <c r="I196" s="81" t="s">
        <v>11590</v>
      </c>
      <c r="J196" s="86" t="s">
        <v>158</v>
      </c>
      <c r="K196" s="84"/>
      <c r="L196" s="666"/>
      <c r="M196" s="117"/>
      <c r="N196" s="106"/>
      <c r="O196" s="86" t="s">
        <v>380</v>
      </c>
      <c r="P196" s="86" t="s">
        <v>380</v>
      </c>
      <c r="Q196" s="86" t="s">
        <v>12401</v>
      </c>
      <c r="R196" s="83"/>
      <c r="S196" s="86"/>
      <c r="T196" s="118"/>
      <c r="U196" s="118"/>
      <c r="V196" s="118"/>
      <c r="W196" s="118"/>
      <c r="X196" s="118"/>
      <c r="Y196" s="118"/>
      <c r="Z196" s="118"/>
    </row>
    <row r="197" spans="1:26" ht="120" customHeight="1">
      <c r="A197" s="736" t="s">
        <v>12412</v>
      </c>
      <c r="B197" s="736" t="s">
        <v>363</v>
      </c>
      <c r="C197" s="736" t="s">
        <v>12415</v>
      </c>
      <c r="D197" s="737" t="s">
        <v>12416</v>
      </c>
      <c r="E197" s="738" t="s">
        <v>12417</v>
      </c>
      <c r="F197" s="738" t="s">
        <v>12418</v>
      </c>
      <c r="G197" s="26">
        <v>1</v>
      </c>
      <c r="H197" s="298" t="s">
        <v>12282</v>
      </c>
      <c r="I197" s="370" t="s">
        <v>12261</v>
      </c>
      <c r="J197" s="86" t="s">
        <v>158</v>
      </c>
      <c r="K197" s="84"/>
      <c r="L197" s="734"/>
      <c r="M197" s="117"/>
      <c r="N197" s="106"/>
      <c r="O197" s="86" t="s">
        <v>380</v>
      </c>
      <c r="P197" s="86" t="s">
        <v>380</v>
      </c>
      <c r="Q197" s="86" t="s">
        <v>12422</v>
      </c>
      <c r="R197" s="83"/>
      <c r="S197" s="86"/>
      <c r="T197" s="118"/>
      <c r="U197" s="118"/>
      <c r="V197" s="118"/>
      <c r="W197" s="118"/>
      <c r="X197" s="118"/>
      <c r="Y197" s="118"/>
      <c r="Z197" s="118"/>
    </row>
    <row r="198" spans="1:26" ht="120" customHeight="1">
      <c r="A198" s="666"/>
      <c r="B198" s="666"/>
      <c r="C198" s="666"/>
      <c r="D198" s="666"/>
      <c r="E198" s="666"/>
      <c r="F198" s="666"/>
      <c r="G198" s="88">
        <v>2</v>
      </c>
      <c r="H198" s="82" t="s">
        <v>12423</v>
      </c>
      <c r="I198" s="82" t="s">
        <v>12424</v>
      </c>
      <c r="J198" s="83" t="s">
        <v>158</v>
      </c>
      <c r="K198" s="84"/>
      <c r="L198" s="666"/>
      <c r="M198" s="117"/>
      <c r="N198" s="106"/>
      <c r="O198" s="86" t="s">
        <v>380</v>
      </c>
      <c r="P198" s="86" t="s">
        <v>380</v>
      </c>
      <c r="Q198" s="86" t="s">
        <v>12422</v>
      </c>
      <c r="R198" s="83"/>
      <c r="S198" s="86"/>
      <c r="T198" s="118"/>
      <c r="U198" s="118"/>
      <c r="V198" s="118"/>
      <c r="W198" s="118"/>
      <c r="X198" s="118"/>
      <c r="Y198" s="118"/>
      <c r="Z198" s="118"/>
    </row>
    <row r="199" spans="1:26" ht="120" customHeight="1">
      <c r="A199" s="736" t="s">
        <v>12428</v>
      </c>
      <c r="B199" s="736" t="s">
        <v>363</v>
      </c>
      <c r="C199" s="736" t="s">
        <v>12429</v>
      </c>
      <c r="D199" s="737" t="s">
        <v>12432</v>
      </c>
      <c r="E199" s="738" t="s">
        <v>12434</v>
      </c>
      <c r="F199" s="738" t="s">
        <v>12435</v>
      </c>
      <c r="G199" s="26">
        <v>1</v>
      </c>
      <c r="H199" s="298" t="s">
        <v>12282</v>
      </c>
      <c r="I199" s="370" t="s">
        <v>12261</v>
      </c>
      <c r="J199" s="86" t="s">
        <v>158</v>
      </c>
      <c r="K199" s="84"/>
      <c r="L199" s="734"/>
      <c r="M199" s="117"/>
      <c r="N199" s="106"/>
      <c r="O199" s="86" t="s">
        <v>380</v>
      </c>
      <c r="P199" s="86" t="s">
        <v>380</v>
      </c>
      <c r="Q199" s="86" t="s">
        <v>12439</v>
      </c>
      <c r="R199" s="83"/>
      <c r="S199" s="86"/>
      <c r="T199" s="118"/>
      <c r="U199" s="118"/>
      <c r="V199" s="118"/>
      <c r="W199" s="118"/>
      <c r="X199" s="118"/>
      <c r="Y199" s="118"/>
      <c r="Z199" s="118"/>
    </row>
    <row r="200" spans="1:26" ht="120" customHeight="1">
      <c r="A200" s="666"/>
      <c r="B200" s="666"/>
      <c r="C200" s="666"/>
      <c r="D200" s="666"/>
      <c r="E200" s="666"/>
      <c r="F200" s="666"/>
      <c r="G200" s="88">
        <v>2</v>
      </c>
      <c r="H200" s="82" t="s">
        <v>12443</v>
      </c>
      <c r="I200" s="82" t="s">
        <v>12424</v>
      </c>
      <c r="J200" s="83" t="s">
        <v>158</v>
      </c>
      <c r="K200" s="84"/>
      <c r="L200" s="666"/>
      <c r="M200" s="117"/>
      <c r="N200" s="106"/>
      <c r="O200" s="86" t="s">
        <v>380</v>
      </c>
      <c r="P200" s="86" t="s">
        <v>380</v>
      </c>
      <c r="Q200" s="86" t="s">
        <v>12439</v>
      </c>
      <c r="R200" s="83"/>
      <c r="S200" s="86"/>
      <c r="T200" s="118"/>
      <c r="U200" s="118"/>
      <c r="V200" s="118"/>
      <c r="W200" s="118"/>
      <c r="X200" s="118"/>
      <c r="Y200" s="118"/>
      <c r="Z200" s="118"/>
    </row>
    <row r="201" spans="1:26" ht="120" customHeight="1">
      <c r="A201" s="736" t="s">
        <v>12447</v>
      </c>
      <c r="B201" s="736" t="s">
        <v>363</v>
      </c>
      <c r="C201" s="736" t="s">
        <v>12448</v>
      </c>
      <c r="D201" s="737" t="s">
        <v>12450</v>
      </c>
      <c r="E201" s="738" t="s">
        <v>12452</v>
      </c>
      <c r="F201" s="738" t="s">
        <v>12454</v>
      </c>
      <c r="G201" s="26">
        <v>1</v>
      </c>
      <c r="H201" s="298" t="s">
        <v>12282</v>
      </c>
      <c r="I201" s="370" t="s">
        <v>12261</v>
      </c>
      <c r="J201" s="86" t="s">
        <v>158</v>
      </c>
      <c r="K201" s="84"/>
      <c r="L201" s="734"/>
      <c r="M201" s="117"/>
      <c r="N201" s="106"/>
      <c r="O201" s="86" t="s">
        <v>380</v>
      </c>
      <c r="P201" s="86" t="s">
        <v>380</v>
      </c>
      <c r="Q201" s="86" t="s">
        <v>12458</v>
      </c>
      <c r="R201" s="83"/>
      <c r="S201" s="86"/>
      <c r="T201" s="118"/>
      <c r="U201" s="118"/>
      <c r="V201" s="118"/>
      <c r="W201" s="118"/>
      <c r="X201" s="118"/>
      <c r="Y201" s="118"/>
      <c r="Z201" s="118"/>
    </row>
    <row r="202" spans="1:26" ht="120" customHeight="1">
      <c r="A202" s="666"/>
      <c r="B202" s="666"/>
      <c r="C202" s="750"/>
      <c r="D202" s="750"/>
      <c r="E202" s="665"/>
      <c r="F202" s="666"/>
      <c r="G202" s="88">
        <v>2</v>
      </c>
      <c r="H202" s="82" t="s">
        <v>12462</v>
      </c>
      <c r="I202" s="82" t="s">
        <v>12424</v>
      </c>
      <c r="J202" s="83" t="s">
        <v>158</v>
      </c>
      <c r="K202" s="84"/>
      <c r="L202" s="666"/>
      <c r="M202" s="117"/>
      <c r="N202" s="106"/>
      <c r="O202" s="86" t="s">
        <v>380</v>
      </c>
      <c r="P202" s="86" t="s">
        <v>380</v>
      </c>
      <c r="Q202" s="86" t="s">
        <v>12458</v>
      </c>
      <c r="R202" s="83"/>
      <c r="S202" s="86"/>
      <c r="T202" s="118"/>
      <c r="U202" s="118"/>
      <c r="V202" s="118"/>
      <c r="W202" s="118"/>
      <c r="X202" s="118"/>
      <c r="Y202" s="118"/>
      <c r="Z202" s="118"/>
    </row>
    <row r="203" spans="1:26" ht="120" customHeight="1">
      <c r="A203" s="736" t="s">
        <v>12466</v>
      </c>
      <c r="B203" s="736" t="s">
        <v>363</v>
      </c>
      <c r="C203" s="736" t="s">
        <v>12467</v>
      </c>
      <c r="D203" s="793" t="s">
        <v>12450</v>
      </c>
      <c r="E203" s="738" t="s">
        <v>12470</v>
      </c>
      <c r="F203" s="738" t="s">
        <v>12472</v>
      </c>
      <c r="G203" s="26">
        <v>1</v>
      </c>
      <c r="H203" s="370" t="s">
        <v>6266</v>
      </c>
      <c r="I203" s="370" t="s">
        <v>11579</v>
      </c>
      <c r="J203" s="86" t="s">
        <v>158</v>
      </c>
      <c r="K203" s="84"/>
      <c r="L203" s="734"/>
      <c r="M203" s="117"/>
      <c r="N203" s="106"/>
      <c r="O203" s="86" t="s">
        <v>380</v>
      </c>
      <c r="P203" s="86" t="s">
        <v>380</v>
      </c>
      <c r="Q203" s="86" t="s">
        <v>12476</v>
      </c>
      <c r="R203" s="83"/>
      <c r="S203" s="86"/>
      <c r="T203" s="118"/>
      <c r="U203" s="118"/>
      <c r="V203" s="118"/>
      <c r="W203" s="118"/>
      <c r="X203" s="118"/>
      <c r="Y203" s="118"/>
      <c r="Z203" s="118"/>
    </row>
    <row r="204" spans="1:26" ht="120" customHeight="1">
      <c r="A204" s="665"/>
      <c r="B204" s="665"/>
      <c r="C204" s="665"/>
      <c r="D204" s="665"/>
      <c r="E204" s="665"/>
      <c r="F204" s="665"/>
      <c r="G204" s="26">
        <v>2</v>
      </c>
      <c r="H204" s="298" t="s">
        <v>8061</v>
      </c>
      <c r="I204" s="370" t="s">
        <v>12261</v>
      </c>
      <c r="J204" s="86" t="s">
        <v>158</v>
      </c>
      <c r="K204" s="84"/>
      <c r="L204" s="665"/>
      <c r="M204" s="117"/>
      <c r="N204" s="106"/>
      <c r="O204" s="86" t="s">
        <v>380</v>
      </c>
      <c r="P204" s="86" t="s">
        <v>380</v>
      </c>
      <c r="Q204" s="86" t="s">
        <v>12476</v>
      </c>
      <c r="R204" s="83"/>
      <c r="S204" s="86"/>
      <c r="T204" s="118"/>
      <c r="U204" s="118"/>
      <c r="V204" s="118"/>
      <c r="W204" s="118"/>
      <c r="X204" s="118"/>
      <c r="Y204" s="118"/>
      <c r="Z204" s="118"/>
    </row>
    <row r="205" spans="1:26" ht="120" customHeight="1">
      <c r="A205" s="666"/>
      <c r="B205" s="666"/>
      <c r="C205" s="750"/>
      <c r="D205" s="750"/>
      <c r="E205" s="665"/>
      <c r="F205" s="666"/>
      <c r="G205" s="26">
        <v>3</v>
      </c>
      <c r="H205" s="298" t="s">
        <v>12462</v>
      </c>
      <c r="I205" s="370" t="s">
        <v>12480</v>
      </c>
      <c r="J205" s="86" t="s">
        <v>158</v>
      </c>
      <c r="K205" s="84"/>
      <c r="L205" s="666"/>
      <c r="M205" s="117"/>
      <c r="N205" s="106"/>
      <c r="O205" s="86" t="s">
        <v>380</v>
      </c>
      <c r="P205" s="86" t="s">
        <v>380</v>
      </c>
      <c r="Q205" s="86" t="s">
        <v>12476</v>
      </c>
      <c r="R205" s="83"/>
      <c r="S205" s="86"/>
      <c r="T205" s="118"/>
      <c r="U205" s="118"/>
      <c r="V205" s="118"/>
      <c r="W205" s="118"/>
      <c r="X205" s="118"/>
      <c r="Y205" s="118"/>
      <c r="Z205" s="118"/>
    </row>
    <row r="206" spans="1:26" ht="120" customHeight="1">
      <c r="A206" s="736" t="s">
        <v>12485</v>
      </c>
      <c r="B206" s="736" t="s">
        <v>363</v>
      </c>
      <c r="C206" s="736" t="s">
        <v>12486</v>
      </c>
      <c r="D206" s="793" t="s">
        <v>12487</v>
      </c>
      <c r="E206" s="738" t="s">
        <v>12488</v>
      </c>
      <c r="F206" s="738" t="s">
        <v>12491</v>
      </c>
      <c r="G206" s="26">
        <v>1</v>
      </c>
      <c r="H206" s="298" t="s">
        <v>12282</v>
      </c>
      <c r="I206" s="370" t="s">
        <v>12261</v>
      </c>
      <c r="J206" s="86" t="s">
        <v>158</v>
      </c>
      <c r="K206" s="84"/>
      <c r="L206" s="734"/>
      <c r="M206" s="117"/>
      <c r="N206" s="106"/>
      <c r="O206" s="86" t="s">
        <v>380</v>
      </c>
      <c r="P206" s="86" t="s">
        <v>380</v>
      </c>
      <c r="Q206" s="86" t="s">
        <v>12495</v>
      </c>
      <c r="R206" s="83"/>
      <c r="S206" s="86"/>
      <c r="T206" s="118"/>
      <c r="U206" s="118"/>
      <c r="V206" s="118"/>
      <c r="W206" s="118"/>
      <c r="X206" s="118"/>
      <c r="Y206" s="118"/>
      <c r="Z206" s="118"/>
    </row>
    <row r="207" spans="1:26" ht="120" customHeight="1">
      <c r="A207" s="666"/>
      <c r="B207" s="666"/>
      <c r="C207" s="666"/>
      <c r="D207" s="666"/>
      <c r="E207" s="666"/>
      <c r="F207" s="666"/>
      <c r="G207" s="88">
        <v>2</v>
      </c>
      <c r="H207" s="82" t="s">
        <v>836</v>
      </c>
      <c r="I207" s="82" t="s">
        <v>12424</v>
      </c>
      <c r="J207" s="83" t="s">
        <v>158</v>
      </c>
      <c r="K207" s="84"/>
      <c r="L207" s="666"/>
      <c r="M207" s="117"/>
      <c r="N207" s="106"/>
      <c r="O207" s="86" t="s">
        <v>380</v>
      </c>
      <c r="P207" s="86" t="s">
        <v>380</v>
      </c>
      <c r="Q207" s="86" t="s">
        <v>12495</v>
      </c>
      <c r="R207" s="83"/>
      <c r="S207" s="86"/>
      <c r="T207" s="118"/>
      <c r="U207" s="118"/>
      <c r="V207" s="118"/>
      <c r="W207" s="118"/>
      <c r="X207" s="118"/>
      <c r="Y207" s="118"/>
      <c r="Z207" s="118"/>
    </row>
    <row r="208" spans="1:26" ht="120" customHeight="1">
      <c r="A208" s="736" t="s">
        <v>12501</v>
      </c>
      <c r="B208" s="736" t="s">
        <v>363</v>
      </c>
      <c r="C208" s="736" t="s">
        <v>12503</v>
      </c>
      <c r="D208" s="737" t="s">
        <v>12504</v>
      </c>
      <c r="E208" s="738" t="s">
        <v>12505</v>
      </c>
      <c r="F208" s="738" t="s">
        <v>11607</v>
      </c>
      <c r="G208" s="26">
        <v>1</v>
      </c>
      <c r="H208" s="370" t="s">
        <v>6266</v>
      </c>
      <c r="I208" s="370" t="s">
        <v>11579</v>
      </c>
      <c r="J208" s="86" t="s">
        <v>158</v>
      </c>
      <c r="K208" s="84"/>
      <c r="L208" s="734"/>
      <c r="M208" s="117"/>
      <c r="N208" s="106"/>
      <c r="O208" s="86" t="s">
        <v>380</v>
      </c>
      <c r="P208" s="86" t="s">
        <v>380</v>
      </c>
      <c r="Q208" s="86" t="s">
        <v>12509</v>
      </c>
      <c r="R208" s="83"/>
      <c r="S208" s="86"/>
      <c r="T208" s="118"/>
      <c r="U208" s="118"/>
      <c r="V208" s="118"/>
      <c r="W208" s="118"/>
      <c r="X208" s="118"/>
      <c r="Y208" s="118"/>
      <c r="Z208" s="118"/>
    </row>
    <row r="209" spans="1:26" ht="120" customHeight="1">
      <c r="A209" s="665"/>
      <c r="B209" s="665"/>
      <c r="C209" s="665"/>
      <c r="D209" s="665"/>
      <c r="E209" s="665"/>
      <c r="F209" s="665"/>
      <c r="G209" s="26">
        <v>2</v>
      </c>
      <c r="H209" s="298" t="s">
        <v>8061</v>
      </c>
      <c r="I209" s="370" t="s">
        <v>12261</v>
      </c>
      <c r="J209" s="86" t="s">
        <v>158</v>
      </c>
      <c r="K209" s="84"/>
      <c r="L209" s="665"/>
      <c r="M209" s="117"/>
      <c r="N209" s="106"/>
      <c r="O209" s="86" t="s">
        <v>380</v>
      </c>
      <c r="P209" s="86" t="s">
        <v>380</v>
      </c>
      <c r="Q209" s="86" t="s">
        <v>12509</v>
      </c>
      <c r="R209" s="83"/>
      <c r="S209" s="86"/>
      <c r="T209" s="118"/>
      <c r="U209" s="118"/>
      <c r="V209" s="118"/>
      <c r="W209" s="118"/>
      <c r="X209" s="118"/>
      <c r="Y209" s="118"/>
      <c r="Z209" s="118"/>
    </row>
    <row r="210" spans="1:26" ht="120" customHeight="1">
      <c r="A210" s="666"/>
      <c r="B210" s="666"/>
      <c r="C210" s="666"/>
      <c r="D210" s="666"/>
      <c r="E210" s="666"/>
      <c r="F210" s="666"/>
      <c r="G210" s="26">
        <v>3</v>
      </c>
      <c r="H210" s="82" t="s">
        <v>836</v>
      </c>
      <c r="I210" s="82" t="s">
        <v>12424</v>
      </c>
      <c r="J210" s="86" t="s">
        <v>158</v>
      </c>
      <c r="K210" s="84"/>
      <c r="L210" s="666"/>
      <c r="M210" s="117"/>
      <c r="N210" s="106"/>
      <c r="O210" s="86" t="s">
        <v>380</v>
      </c>
      <c r="P210" s="86" t="s">
        <v>380</v>
      </c>
      <c r="Q210" s="86" t="s">
        <v>12509</v>
      </c>
      <c r="R210" s="83"/>
      <c r="S210" s="86"/>
      <c r="T210" s="118"/>
      <c r="U210" s="118"/>
      <c r="V210" s="118"/>
      <c r="W210" s="118"/>
      <c r="X210" s="118"/>
      <c r="Y210" s="118"/>
      <c r="Z210" s="118"/>
    </row>
    <row r="211" spans="1:26" ht="120" customHeight="1">
      <c r="A211" s="736" t="s">
        <v>12516</v>
      </c>
      <c r="B211" s="736" t="s">
        <v>363</v>
      </c>
      <c r="C211" s="736" t="s">
        <v>12517</v>
      </c>
      <c r="D211" s="737" t="s">
        <v>12519</v>
      </c>
      <c r="E211" s="738" t="s">
        <v>12522</v>
      </c>
      <c r="F211" s="738" t="s">
        <v>11607</v>
      </c>
      <c r="G211" s="26">
        <v>1</v>
      </c>
      <c r="H211" s="370" t="s">
        <v>6266</v>
      </c>
      <c r="I211" s="370" t="s">
        <v>11579</v>
      </c>
      <c r="J211" s="86" t="s">
        <v>158</v>
      </c>
      <c r="K211" s="84"/>
      <c r="L211" s="734"/>
      <c r="M211" s="117"/>
      <c r="N211" s="106"/>
      <c r="O211" s="86" t="s">
        <v>380</v>
      </c>
      <c r="P211" s="86" t="s">
        <v>380</v>
      </c>
      <c r="Q211" s="86" t="s">
        <v>12527</v>
      </c>
      <c r="R211" s="83"/>
      <c r="S211" s="86"/>
      <c r="T211" s="118"/>
      <c r="U211" s="118"/>
      <c r="V211" s="118"/>
      <c r="W211" s="118"/>
      <c r="X211" s="118"/>
      <c r="Y211" s="118"/>
      <c r="Z211" s="118"/>
    </row>
    <row r="212" spans="1:26" ht="120" customHeight="1">
      <c r="A212" s="665"/>
      <c r="B212" s="665"/>
      <c r="C212" s="665"/>
      <c r="D212" s="665"/>
      <c r="E212" s="665"/>
      <c r="F212" s="665"/>
      <c r="G212" s="26">
        <v>2</v>
      </c>
      <c r="H212" s="298" t="s">
        <v>8061</v>
      </c>
      <c r="I212" s="370" t="s">
        <v>12261</v>
      </c>
      <c r="J212" s="86" t="s">
        <v>158</v>
      </c>
      <c r="K212" s="84"/>
      <c r="L212" s="665"/>
      <c r="M212" s="117"/>
      <c r="N212" s="106"/>
      <c r="O212" s="86" t="s">
        <v>380</v>
      </c>
      <c r="P212" s="86" t="s">
        <v>380</v>
      </c>
      <c r="Q212" s="86" t="s">
        <v>12527</v>
      </c>
      <c r="R212" s="83"/>
      <c r="S212" s="86"/>
      <c r="T212" s="118"/>
      <c r="U212" s="118"/>
      <c r="V212" s="118"/>
      <c r="W212" s="118"/>
      <c r="X212" s="118"/>
      <c r="Y212" s="118"/>
      <c r="Z212" s="118"/>
    </row>
    <row r="213" spans="1:26" ht="120" customHeight="1">
      <c r="A213" s="666"/>
      <c r="B213" s="666"/>
      <c r="C213" s="666"/>
      <c r="D213" s="666"/>
      <c r="E213" s="666"/>
      <c r="F213" s="666"/>
      <c r="G213" s="26">
        <v>3</v>
      </c>
      <c r="H213" s="82" t="s">
        <v>12089</v>
      </c>
      <c r="I213" s="82" t="s">
        <v>12424</v>
      </c>
      <c r="J213" s="86" t="s">
        <v>158</v>
      </c>
      <c r="K213" s="84"/>
      <c r="L213" s="666"/>
      <c r="M213" s="117"/>
      <c r="N213" s="106"/>
      <c r="O213" s="86" t="s">
        <v>380</v>
      </c>
      <c r="P213" s="86" t="s">
        <v>380</v>
      </c>
      <c r="Q213" s="86" t="s">
        <v>12527</v>
      </c>
      <c r="R213" s="83"/>
      <c r="S213" s="86"/>
      <c r="T213" s="118"/>
      <c r="U213" s="118"/>
      <c r="V213" s="118"/>
      <c r="W213" s="118"/>
      <c r="X213" s="118"/>
      <c r="Y213" s="118"/>
      <c r="Z213" s="118"/>
    </row>
    <row r="214" spans="1:26" ht="231" customHeight="1">
      <c r="A214" s="749" t="s">
        <v>12541</v>
      </c>
      <c r="B214" s="749" t="s">
        <v>363</v>
      </c>
      <c r="C214" s="749" t="s">
        <v>12543</v>
      </c>
      <c r="D214" s="738" t="s">
        <v>12545</v>
      </c>
      <c r="E214" s="738" t="s">
        <v>12548</v>
      </c>
      <c r="F214" s="738" t="s">
        <v>12549</v>
      </c>
      <c r="G214" s="88">
        <v>1</v>
      </c>
      <c r="H214" s="298" t="s">
        <v>12282</v>
      </c>
      <c r="I214" s="370" t="s">
        <v>12261</v>
      </c>
      <c r="J214" s="83" t="s">
        <v>158</v>
      </c>
      <c r="K214" s="84"/>
      <c r="L214" s="748"/>
      <c r="M214" s="117"/>
      <c r="N214" s="106"/>
      <c r="O214" s="86" t="s">
        <v>380</v>
      </c>
      <c r="P214" s="86" t="s">
        <v>12553</v>
      </c>
      <c r="Q214" s="86" t="s">
        <v>12555</v>
      </c>
      <c r="R214" s="83"/>
      <c r="S214" s="86"/>
      <c r="T214" s="118"/>
      <c r="U214" s="118"/>
      <c r="V214" s="118"/>
      <c r="W214" s="118"/>
      <c r="X214" s="118"/>
      <c r="Y214" s="118"/>
      <c r="Z214" s="118"/>
    </row>
    <row r="215" spans="1:26" ht="16.5" customHeight="1">
      <c r="A215" s="666"/>
      <c r="B215" s="666"/>
      <c r="C215" s="666"/>
      <c r="D215" s="666"/>
      <c r="E215" s="666"/>
      <c r="F215" s="666"/>
      <c r="G215" s="88">
        <v>2</v>
      </c>
      <c r="H215" s="370" t="s">
        <v>12561</v>
      </c>
      <c r="I215" s="370" t="s">
        <v>12562</v>
      </c>
      <c r="J215" s="83" t="s">
        <v>158</v>
      </c>
      <c r="K215" s="84"/>
      <c r="L215" s="666"/>
      <c r="M215" s="117"/>
      <c r="N215" s="106"/>
      <c r="O215" s="86" t="s">
        <v>380</v>
      </c>
      <c r="P215" s="86" t="s">
        <v>12553</v>
      </c>
      <c r="Q215" s="86" t="s">
        <v>12555</v>
      </c>
      <c r="R215" s="83"/>
      <c r="S215" s="86"/>
      <c r="T215" s="118"/>
      <c r="U215" s="118"/>
      <c r="V215" s="118"/>
      <c r="W215" s="118"/>
      <c r="X215" s="118"/>
      <c r="Y215" s="118"/>
      <c r="Z215" s="118"/>
    </row>
    <row r="216" spans="1:26" ht="90" customHeight="1">
      <c r="A216" s="735" t="s">
        <v>5012</v>
      </c>
      <c r="B216" s="735" t="s">
        <v>12568</v>
      </c>
      <c r="C216" s="735" t="s">
        <v>12569</v>
      </c>
      <c r="D216" s="740" t="s">
        <v>12570</v>
      </c>
      <c r="E216" s="746" t="s">
        <v>529</v>
      </c>
      <c r="F216" s="746" t="s">
        <v>12573</v>
      </c>
      <c r="G216" s="172">
        <v>1</v>
      </c>
      <c r="H216" s="298" t="s">
        <v>12282</v>
      </c>
      <c r="I216" s="370" t="s">
        <v>12261</v>
      </c>
      <c r="J216" s="83" t="s">
        <v>158</v>
      </c>
      <c r="K216" s="84"/>
      <c r="L216" s="734"/>
      <c r="M216" s="117"/>
      <c r="N216" s="106"/>
      <c r="O216" s="86" t="s">
        <v>380</v>
      </c>
      <c r="P216" s="86" t="s">
        <v>380</v>
      </c>
      <c r="Q216" s="86" t="s">
        <v>12577</v>
      </c>
      <c r="R216" s="83"/>
      <c r="S216" s="86"/>
      <c r="T216" s="118"/>
      <c r="U216" s="118"/>
      <c r="V216" s="118"/>
      <c r="W216" s="118"/>
      <c r="X216" s="118"/>
      <c r="Y216" s="118"/>
      <c r="Z216" s="118"/>
    </row>
    <row r="217" spans="1:26" ht="90" customHeight="1">
      <c r="A217" s="665"/>
      <c r="B217" s="665"/>
      <c r="C217" s="665"/>
      <c r="D217" s="665"/>
      <c r="E217" s="665"/>
      <c r="F217" s="665"/>
      <c r="G217" s="172">
        <v>2</v>
      </c>
      <c r="H217" s="370" t="s">
        <v>12581</v>
      </c>
      <c r="I217" s="372" t="s">
        <v>12582</v>
      </c>
      <c r="J217" s="83" t="s">
        <v>158</v>
      </c>
      <c r="K217" s="84"/>
      <c r="L217" s="665"/>
      <c r="M217" s="117"/>
      <c r="N217" s="106"/>
      <c r="O217" s="86" t="s">
        <v>380</v>
      </c>
      <c r="P217" s="86" t="s">
        <v>380</v>
      </c>
      <c r="Q217" s="86" t="s">
        <v>12577</v>
      </c>
      <c r="R217" s="83"/>
      <c r="S217" s="86"/>
      <c r="T217" s="118"/>
      <c r="U217" s="118"/>
      <c r="V217" s="118"/>
      <c r="W217" s="118"/>
      <c r="X217" s="118"/>
      <c r="Y217" s="118"/>
      <c r="Z217" s="118"/>
    </row>
    <row r="218" spans="1:26" ht="90" customHeight="1">
      <c r="A218" s="666"/>
      <c r="B218" s="666"/>
      <c r="C218" s="665"/>
      <c r="D218" s="665"/>
      <c r="E218" s="665"/>
      <c r="F218" s="665"/>
      <c r="G218" s="172">
        <v>3</v>
      </c>
      <c r="H218" s="82" t="s">
        <v>12588</v>
      </c>
      <c r="I218" s="82" t="s">
        <v>11852</v>
      </c>
      <c r="J218" s="83" t="s">
        <v>158</v>
      </c>
      <c r="K218" s="84"/>
      <c r="L218" s="666"/>
      <c r="M218" s="117"/>
      <c r="N218" s="106"/>
      <c r="O218" s="86" t="s">
        <v>380</v>
      </c>
      <c r="P218" s="86" t="s">
        <v>380</v>
      </c>
      <c r="Q218" s="86" t="s">
        <v>12577</v>
      </c>
      <c r="R218" s="83"/>
      <c r="S218" s="86"/>
      <c r="T218" s="118"/>
      <c r="U218" s="118"/>
      <c r="V218" s="118"/>
      <c r="W218" s="118"/>
      <c r="X218" s="118"/>
      <c r="Y218" s="118"/>
      <c r="Z218" s="118"/>
    </row>
    <row r="219" spans="1:26" ht="16.5" customHeight="1">
      <c r="A219" s="735" t="s">
        <v>12595</v>
      </c>
      <c r="B219" s="735" t="s">
        <v>12568</v>
      </c>
      <c r="C219" s="735" t="s">
        <v>12599</v>
      </c>
      <c r="D219" s="740" t="s">
        <v>12570</v>
      </c>
      <c r="E219" s="746" t="s">
        <v>12600</v>
      </c>
      <c r="F219" s="746" t="s">
        <v>12603</v>
      </c>
      <c r="G219" s="172">
        <v>1</v>
      </c>
      <c r="H219" s="372" t="s">
        <v>12605</v>
      </c>
      <c r="I219" s="372" t="s">
        <v>12606</v>
      </c>
      <c r="J219" s="83" t="s">
        <v>158</v>
      </c>
      <c r="K219" s="84"/>
      <c r="L219" s="734"/>
      <c r="M219" s="117"/>
      <c r="N219" s="106"/>
      <c r="O219" s="86" t="s">
        <v>380</v>
      </c>
      <c r="P219" s="86" t="s">
        <v>380</v>
      </c>
      <c r="Q219" s="86" t="s">
        <v>12614</v>
      </c>
      <c r="R219" s="83"/>
      <c r="S219" s="86"/>
      <c r="T219" s="118"/>
      <c r="U219" s="118"/>
      <c r="V219" s="118"/>
      <c r="W219" s="118"/>
      <c r="X219" s="118"/>
      <c r="Y219" s="118"/>
      <c r="Z219" s="118"/>
    </row>
    <row r="220" spans="1:26" ht="16.5" customHeight="1">
      <c r="A220" s="665"/>
      <c r="B220" s="665"/>
      <c r="C220" s="665"/>
      <c r="D220" s="665"/>
      <c r="E220" s="665"/>
      <c r="F220" s="665"/>
      <c r="G220" s="172">
        <v>2</v>
      </c>
      <c r="H220" s="372" t="s">
        <v>12621</v>
      </c>
      <c r="I220" s="372" t="s">
        <v>12623</v>
      </c>
      <c r="J220" s="83" t="s">
        <v>158</v>
      </c>
      <c r="K220" s="84"/>
      <c r="L220" s="665"/>
      <c r="M220" s="117"/>
      <c r="N220" s="106"/>
      <c r="O220" s="86" t="s">
        <v>380</v>
      </c>
      <c r="P220" s="86" t="s">
        <v>380</v>
      </c>
      <c r="Q220" s="86" t="s">
        <v>12614</v>
      </c>
      <c r="R220" s="83"/>
      <c r="S220" s="86"/>
      <c r="T220" s="118"/>
      <c r="U220" s="118"/>
      <c r="V220" s="118"/>
      <c r="W220" s="118"/>
      <c r="X220" s="118"/>
      <c r="Y220" s="118"/>
      <c r="Z220" s="118"/>
    </row>
    <row r="221" spans="1:26" ht="69.75" customHeight="1">
      <c r="A221" s="665"/>
      <c r="B221" s="665"/>
      <c r="C221" s="665"/>
      <c r="D221" s="665"/>
      <c r="E221" s="665"/>
      <c r="F221" s="665"/>
      <c r="G221" s="172">
        <v>3</v>
      </c>
      <c r="H221" s="370" t="s">
        <v>6266</v>
      </c>
      <c r="I221" s="370" t="s">
        <v>12631</v>
      </c>
      <c r="J221" s="83" t="s">
        <v>158</v>
      </c>
      <c r="K221" s="84"/>
      <c r="L221" s="665"/>
      <c r="M221" s="117"/>
      <c r="N221" s="106"/>
      <c r="O221" s="86" t="s">
        <v>380</v>
      </c>
      <c r="P221" s="86" t="s">
        <v>380</v>
      </c>
      <c r="Q221" s="86" t="s">
        <v>12614</v>
      </c>
      <c r="R221" s="83"/>
      <c r="S221" s="86"/>
      <c r="T221" s="118"/>
      <c r="U221" s="118"/>
      <c r="V221" s="118"/>
      <c r="W221" s="118"/>
      <c r="X221" s="118"/>
      <c r="Y221" s="118"/>
      <c r="Z221" s="118"/>
    </row>
    <row r="222" spans="1:26" ht="69.75" customHeight="1">
      <c r="A222" s="665"/>
      <c r="B222" s="665"/>
      <c r="C222" s="666"/>
      <c r="D222" s="666"/>
      <c r="E222" s="665"/>
      <c r="F222" s="665"/>
      <c r="G222" s="172">
        <v>4</v>
      </c>
      <c r="H222" s="298" t="s">
        <v>8061</v>
      </c>
      <c r="I222" s="370" t="s">
        <v>12261</v>
      </c>
      <c r="J222" s="83" t="s">
        <v>158</v>
      </c>
      <c r="K222" s="84"/>
      <c r="L222" s="750"/>
      <c r="M222" s="117"/>
      <c r="N222" s="106"/>
      <c r="O222" s="86" t="s">
        <v>380</v>
      </c>
      <c r="P222" s="86" t="s">
        <v>380</v>
      </c>
      <c r="Q222" s="86" t="s">
        <v>12614</v>
      </c>
      <c r="R222" s="83"/>
      <c r="S222" s="86"/>
      <c r="T222" s="118"/>
      <c r="U222" s="118"/>
      <c r="V222" s="118"/>
      <c r="W222" s="118"/>
      <c r="X222" s="118"/>
      <c r="Y222" s="118"/>
      <c r="Z222" s="118"/>
    </row>
    <row r="223" spans="1:26" ht="226.5" customHeight="1">
      <c r="A223" s="735" t="s">
        <v>12646</v>
      </c>
      <c r="B223" s="735" t="s">
        <v>12568</v>
      </c>
      <c r="C223" s="735" t="s">
        <v>12650</v>
      </c>
      <c r="D223" s="740" t="s">
        <v>12570</v>
      </c>
      <c r="E223" s="751" t="s">
        <v>12653</v>
      </c>
      <c r="F223" s="751" t="s">
        <v>11554</v>
      </c>
      <c r="G223" s="172">
        <v>1</v>
      </c>
      <c r="H223" s="372" t="s">
        <v>12657</v>
      </c>
      <c r="I223" s="372" t="s">
        <v>12659</v>
      </c>
      <c r="J223" s="83"/>
      <c r="K223" s="84"/>
      <c r="L223" s="734"/>
      <c r="M223" s="117"/>
      <c r="N223" s="106"/>
      <c r="O223" s="86" t="s">
        <v>380</v>
      </c>
      <c r="P223" s="86" t="s">
        <v>380</v>
      </c>
      <c r="Q223" s="86" t="s">
        <v>380</v>
      </c>
      <c r="R223" s="83"/>
      <c r="S223" s="86"/>
      <c r="T223" s="118"/>
      <c r="U223" s="118"/>
      <c r="V223" s="118"/>
      <c r="W223" s="118"/>
      <c r="X223" s="118"/>
      <c r="Y223" s="118"/>
      <c r="Z223" s="118"/>
    </row>
    <row r="224" spans="1:26" ht="16.5" customHeight="1">
      <c r="A224" s="665"/>
      <c r="B224" s="665"/>
      <c r="C224" s="665"/>
      <c r="D224" s="665"/>
      <c r="E224" s="665"/>
      <c r="F224" s="665"/>
      <c r="G224" s="172">
        <v>2</v>
      </c>
      <c r="H224" s="370" t="s">
        <v>6266</v>
      </c>
      <c r="I224" s="370" t="s">
        <v>12631</v>
      </c>
      <c r="J224" s="83"/>
      <c r="K224" s="84"/>
      <c r="L224" s="665"/>
      <c r="M224" s="117"/>
      <c r="N224" s="106"/>
      <c r="O224" s="86" t="s">
        <v>380</v>
      </c>
      <c r="P224" s="86" t="s">
        <v>380</v>
      </c>
      <c r="Q224" s="86" t="s">
        <v>380</v>
      </c>
      <c r="R224" s="83"/>
      <c r="S224" s="86"/>
      <c r="T224" s="118"/>
      <c r="U224" s="118"/>
      <c r="V224" s="118"/>
      <c r="W224" s="118"/>
      <c r="X224" s="118"/>
      <c r="Y224" s="118"/>
      <c r="Z224" s="118"/>
    </row>
    <row r="225" spans="1:26" ht="16.5" customHeight="1">
      <c r="A225" s="666"/>
      <c r="B225" s="666"/>
      <c r="C225" s="666"/>
      <c r="D225" s="666"/>
      <c r="E225" s="665"/>
      <c r="F225" s="665"/>
      <c r="G225" s="172">
        <v>3</v>
      </c>
      <c r="H225" s="298" t="s">
        <v>8061</v>
      </c>
      <c r="I225" s="370" t="s">
        <v>12261</v>
      </c>
      <c r="J225" s="83"/>
      <c r="K225" s="84"/>
      <c r="L225" s="666"/>
      <c r="M225" s="117"/>
      <c r="N225" s="106"/>
      <c r="O225" s="86" t="s">
        <v>380</v>
      </c>
      <c r="P225" s="86" t="s">
        <v>380</v>
      </c>
      <c r="Q225" s="86" t="s">
        <v>380</v>
      </c>
      <c r="R225" s="83"/>
      <c r="S225" s="86"/>
      <c r="T225" s="118"/>
      <c r="U225" s="118"/>
      <c r="V225" s="118"/>
      <c r="W225" s="118"/>
      <c r="X225" s="118"/>
      <c r="Y225" s="118"/>
      <c r="Z225" s="118"/>
    </row>
    <row r="226" spans="1:26" ht="226.5" customHeight="1">
      <c r="A226" s="730" t="s">
        <v>12683</v>
      </c>
      <c r="B226" s="730" t="s">
        <v>12568</v>
      </c>
      <c r="C226" s="730" t="s">
        <v>20861</v>
      </c>
      <c r="D226" s="733" t="s">
        <v>12570</v>
      </c>
      <c r="E226" s="773" t="s">
        <v>12688</v>
      </c>
      <c r="F226" s="773" t="s">
        <v>11554</v>
      </c>
      <c r="G226" s="633">
        <v>1</v>
      </c>
      <c r="H226" s="642" t="s">
        <v>12691</v>
      </c>
      <c r="I226" s="642" t="s">
        <v>12693</v>
      </c>
      <c r="J226" s="83"/>
      <c r="K226" s="84"/>
      <c r="L226" s="734"/>
      <c r="M226" s="117"/>
      <c r="N226" s="106"/>
      <c r="O226" s="86" t="s">
        <v>380</v>
      </c>
      <c r="P226" s="86" t="s">
        <v>380</v>
      </c>
      <c r="Q226" s="86" t="s">
        <v>380</v>
      </c>
      <c r="R226" s="83" t="s">
        <v>101</v>
      </c>
      <c r="S226" s="86"/>
      <c r="T226" s="118"/>
      <c r="U226" s="118"/>
      <c r="V226" s="118"/>
      <c r="W226" s="118"/>
      <c r="X226" s="118"/>
      <c r="Y226" s="118"/>
      <c r="Z226" s="118"/>
    </row>
    <row r="227" spans="1:26" ht="16.5" customHeight="1">
      <c r="A227" s="731"/>
      <c r="B227" s="731"/>
      <c r="C227" s="731"/>
      <c r="D227" s="731"/>
      <c r="E227" s="731"/>
      <c r="F227" s="731"/>
      <c r="G227" s="633">
        <v>2</v>
      </c>
      <c r="H227" s="642" t="s">
        <v>12159</v>
      </c>
      <c r="I227" s="642" t="s">
        <v>12705</v>
      </c>
      <c r="J227" s="83"/>
      <c r="K227" s="84"/>
      <c r="L227" s="665"/>
      <c r="M227" s="117"/>
      <c r="N227" s="106"/>
      <c r="O227" s="86" t="s">
        <v>380</v>
      </c>
      <c r="P227" s="86" t="s">
        <v>380</v>
      </c>
      <c r="Q227" s="86" t="s">
        <v>380</v>
      </c>
      <c r="R227" s="83" t="s">
        <v>101</v>
      </c>
      <c r="S227" s="86"/>
      <c r="T227" s="118"/>
      <c r="U227" s="118"/>
      <c r="V227" s="118"/>
      <c r="W227" s="118"/>
      <c r="X227" s="118"/>
      <c r="Y227" s="118"/>
      <c r="Z227" s="118"/>
    </row>
    <row r="228" spans="1:26" ht="16.5" customHeight="1">
      <c r="A228" s="731"/>
      <c r="B228" s="731"/>
      <c r="C228" s="731"/>
      <c r="D228" s="731"/>
      <c r="E228" s="731"/>
      <c r="F228" s="731"/>
      <c r="G228" s="633">
        <v>3</v>
      </c>
      <c r="H228" s="643" t="s">
        <v>6266</v>
      </c>
      <c r="I228" s="643" t="s">
        <v>12716</v>
      </c>
      <c r="J228" s="83"/>
      <c r="K228" s="84"/>
      <c r="L228" s="665"/>
      <c r="M228" s="117"/>
      <c r="N228" s="106"/>
      <c r="O228" s="86" t="s">
        <v>380</v>
      </c>
      <c r="P228" s="86" t="s">
        <v>380</v>
      </c>
      <c r="Q228" s="86" t="s">
        <v>380</v>
      </c>
      <c r="R228" s="83" t="s">
        <v>101</v>
      </c>
      <c r="S228" s="86"/>
      <c r="T228" s="118"/>
      <c r="U228" s="118"/>
      <c r="V228" s="118"/>
      <c r="W228" s="118"/>
      <c r="X228" s="118"/>
      <c r="Y228" s="118"/>
      <c r="Z228" s="118"/>
    </row>
    <row r="229" spans="1:26" ht="16.5" customHeight="1">
      <c r="A229" s="732"/>
      <c r="B229" s="732"/>
      <c r="C229" s="732"/>
      <c r="D229" s="732"/>
      <c r="E229" s="731"/>
      <c r="F229" s="731"/>
      <c r="G229" s="633">
        <v>4</v>
      </c>
      <c r="H229" s="644" t="s">
        <v>8061</v>
      </c>
      <c r="I229" s="643" t="s">
        <v>12261</v>
      </c>
      <c r="J229" s="83"/>
      <c r="K229" s="84"/>
      <c r="L229" s="666"/>
      <c r="M229" s="117"/>
      <c r="N229" s="106"/>
      <c r="O229" s="86" t="s">
        <v>380</v>
      </c>
      <c r="P229" s="86" t="s">
        <v>380</v>
      </c>
      <c r="Q229" s="86" t="s">
        <v>380</v>
      </c>
      <c r="R229" s="83" t="s">
        <v>101</v>
      </c>
      <c r="S229" s="86"/>
      <c r="T229" s="118"/>
      <c r="U229" s="118"/>
      <c r="V229" s="118"/>
      <c r="W229" s="118"/>
      <c r="X229" s="118"/>
      <c r="Y229" s="118"/>
      <c r="Z229" s="118"/>
    </row>
    <row r="230" spans="1:26" ht="226.5" customHeight="1">
      <c r="A230" s="730" t="s">
        <v>12732</v>
      </c>
      <c r="B230" s="730" t="s">
        <v>12568</v>
      </c>
      <c r="C230" s="730" t="s">
        <v>20861</v>
      </c>
      <c r="D230" s="733" t="s">
        <v>12570</v>
      </c>
      <c r="E230" s="733" t="s">
        <v>12739</v>
      </c>
      <c r="F230" s="733" t="s">
        <v>11554</v>
      </c>
      <c r="G230" s="633">
        <v>1</v>
      </c>
      <c r="H230" s="642" t="s">
        <v>3955</v>
      </c>
      <c r="I230" s="642" t="s">
        <v>12741</v>
      </c>
      <c r="J230" s="83"/>
      <c r="K230" s="84"/>
      <c r="L230" s="734"/>
      <c r="M230" s="117"/>
      <c r="N230" s="106"/>
      <c r="O230" s="86" t="s">
        <v>380</v>
      </c>
      <c r="P230" s="86" t="s">
        <v>380</v>
      </c>
      <c r="Q230" s="86" t="s">
        <v>12746</v>
      </c>
      <c r="R230" s="83" t="s">
        <v>79</v>
      </c>
      <c r="S230" s="86"/>
      <c r="T230" s="118"/>
      <c r="U230" s="118"/>
      <c r="V230" s="118"/>
      <c r="W230" s="118"/>
      <c r="X230" s="118"/>
      <c r="Y230" s="118"/>
      <c r="Z230" s="118"/>
    </row>
    <row r="231" spans="1:26" ht="16.5" customHeight="1">
      <c r="A231" s="731"/>
      <c r="B231" s="731"/>
      <c r="C231" s="731"/>
      <c r="D231" s="731"/>
      <c r="E231" s="731"/>
      <c r="F231" s="731"/>
      <c r="G231" s="633">
        <v>2</v>
      </c>
      <c r="H231" s="643" t="s">
        <v>6266</v>
      </c>
      <c r="I231" s="643" t="s">
        <v>12631</v>
      </c>
      <c r="J231" s="83"/>
      <c r="K231" s="84"/>
      <c r="L231" s="665"/>
      <c r="M231" s="117"/>
      <c r="N231" s="106"/>
      <c r="O231" s="86" t="s">
        <v>380</v>
      </c>
      <c r="P231" s="86" t="s">
        <v>380</v>
      </c>
      <c r="Q231" s="86" t="s">
        <v>12746</v>
      </c>
      <c r="R231" s="83" t="s">
        <v>79</v>
      </c>
      <c r="S231" s="86"/>
      <c r="T231" s="118"/>
      <c r="U231" s="118"/>
      <c r="V231" s="118"/>
      <c r="W231" s="118"/>
      <c r="X231" s="118"/>
      <c r="Y231" s="118"/>
      <c r="Z231" s="118"/>
    </row>
    <row r="232" spans="1:26" ht="16.5" customHeight="1">
      <c r="A232" s="732"/>
      <c r="B232" s="732"/>
      <c r="C232" s="732"/>
      <c r="D232" s="732"/>
      <c r="E232" s="732"/>
      <c r="F232" s="732"/>
      <c r="G232" s="633">
        <v>3</v>
      </c>
      <c r="H232" s="644" t="s">
        <v>8061</v>
      </c>
      <c r="I232" s="643" t="s">
        <v>11852</v>
      </c>
      <c r="J232" s="83"/>
      <c r="K232" s="84"/>
      <c r="L232" s="666"/>
      <c r="M232" s="117"/>
      <c r="N232" s="106"/>
      <c r="O232" s="86" t="s">
        <v>380</v>
      </c>
      <c r="P232" s="86" t="s">
        <v>380</v>
      </c>
      <c r="Q232" s="86" t="s">
        <v>12746</v>
      </c>
      <c r="R232" s="83" t="s">
        <v>79</v>
      </c>
      <c r="S232" s="86"/>
      <c r="T232" s="118"/>
      <c r="U232" s="118"/>
      <c r="V232" s="118"/>
      <c r="W232" s="118"/>
      <c r="X232" s="118"/>
      <c r="Y232" s="118"/>
      <c r="Z232" s="118"/>
    </row>
    <row r="233" spans="1:26" ht="69.75" customHeight="1">
      <c r="A233" s="730" t="s">
        <v>12762</v>
      </c>
      <c r="B233" s="730" t="s">
        <v>12568</v>
      </c>
      <c r="C233" s="730" t="s">
        <v>20861</v>
      </c>
      <c r="D233" s="733" t="s">
        <v>12570</v>
      </c>
      <c r="E233" s="733" t="s">
        <v>12769</v>
      </c>
      <c r="F233" s="733" t="s">
        <v>11607</v>
      </c>
      <c r="G233" s="633">
        <v>1</v>
      </c>
      <c r="H233" s="643" t="s">
        <v>6266</v>
      </c>
      <c r="I233" s="643" t="s">
        <v>11579</v>
      </c>
      <c r="J233" s="83"/>
      <c r="K233" s="84"/>
      <c r="L233" s="734"/>
      <c r="M233" s="117"/>
      <c r="N233" s="106"/>
      <c r="O233" s="86" t="s">
        <v>380</v>
      </c>
      <c r="P233" s="86" t="s">
        <v>380</v>
      </c>
      <c r="Q233" s="86" t="s">
        <v>12774</v>
      </c>
      <c r="R233" s="83" t="s">
        <v>79</v>
      </c>
      <c r="S233" s="86"/>
      <c r="T233" s="118"/>
      <c r="U233" s="118"/>
      <c r="V233" s="118"/>
      <c r="W233" s="118"/>
      <c r="X233" s="118"/>
      <c r="Y233" s="118"/>
      <c r="Z233" s="118"/>
    </row>
    <row r="234" spans="1:26" ht="69.75" customHeight="1">
      <c r="A234" s="731"/>
      <c r="B234" s="731"/>
      <c r="C234" s="731"/>
      <c r="D234" s="731"/>
      <c r="E234" s="731"/>
      <c r="F234" s="731"/>
      <c r="G234" s="633">
        <v>2</v>
      </c>
      <c r="H234" s="644" t="s">
        <v>8061</v>
      </c>
      <c r="I234" s="643" t="s">
        <v>12261</v>
      </c>
      <c r="J234" s="83"/>
      <c r="K234" s="84"/>
      <c r="L234" s="665"/>
      <c r="M234" s="117"/>
      <c r="N234" s="106"/>
      <c r="O234" s="86" t="s">
        <v>380</v>
      </c>
      <c r="P234" s="86" t="s">
        <v>380</v>
      </c>
      <c r="Q234" s="86" t="s">
        <v>12774</v>
      </c>
      <c r="R234" s="83" t="s">
        <v>79</v>
      </c>
      <c r="S234" s="86"/>
      <c r="T234" s="118"/>
      <c r="U234" s="118"/>
      <c r="V234" s="118"/>
      <c r="W234" s="118"/>
      <c r="X234" s="118"/>
      <c r="Y234" s="118"/>
      <c r="Z234" s="118"/>
    </row>
    <row r="235" spans="1:26" ht="16.5" customHeight="1">
      <c r="A235" s="731"/>
      <c r="B235" s="731"/>
      <c r="C235" s="731"/>
      <c r="D235" s="731"/>
      <c r="E235" s="731"/>
      <c r="F235" s="731"/>
      <c r="G235" s="633">
        <v>3</v>
      </c>
      <c r="H235" s="644" t="s">
        <v>12787</v>
      </c>
      <c r="I235" s="643" t="s">
        <v>12789</v>
      </c>
      <c r="J235" s="83"/>
      <c r="K235" s="84"/>
      <c r="L235" s="665"/>
      <c r="M235" s="117"/>
      <c r="N235" s="106"/>
      <c r="O235" s="86" t="s">
        <v>380</v>
      </c>
      <c r="P235" s="86" t="s">
        <v>380</v>
      </c>
      <c r="Q235" s="86" t="s">
        <v>12774</v>
      </c>
      <c r="R235" s="83" t="s">
        <v>79</v>
      </c>
      <c r="S235" s="86"/>
      <c r="T235" s="118"/>
      <c r="U235" s="118"/>
      <c r="V235" s="118"/>
      <c r="W235" s="118"/>
      <c r="X235" s="118"/>
      <c r="Y235" s="118"/>
      <c r="Z235" s="118"/>
    </row>
    <row r="236" spans="1:26" ht="16.5" customHeight="1">
      <c r="A236" s="732"/>
      <c r="B236" s="732"/>
      <c r="C236" s="732"/>
      <c r="D236" s="732"/>
      <c r="E236" s="732"/>
      <c r="F236" s="732"/>
      <c r="G236" s="633">
        <v>4</v>
      </c>
      <c r="H236" s="644" t="s">
        <v>12795</v>
      </c>
      <c r="I236" s="643" t="s">
        <v>11852</v>
      </c>
      <c r="J236" s="83"/>
      <c r="K236" s="84"/>
      <c r="L236" s="666"/>
      <c r="M236" s="117"/>
      <c r="N236" s="106"/>
      <c r="O236" s="86" t="s">
        <v>380</v>
      </c>
      <c r="P236" s="86" t="s">
        <v>380</v>
      </c>
      <c r="Q236" s="86" t="s">
        <v>12774</v>
      </c>
      <c r="R236" s="83" t="s">
        <v>79</v>
      </c>
      <c r="S236" s="86"/>
      <c r="T236" s="118"/>
      <c r="U236" s="118"/>
      <c r="V236" s="118"/>
      <c r="W236" s="118"/>
      <c r="X236" s="118"/>
      <c r="Y236" s="118"/>
      <c r="Z236" s="118"/>
    </row>
    <row r="237" spans="1:26" ht="227.25" customHeight="1">
      <c r="A237" s="735" t="s">
        <v>12800</v>
      </c>
      <c r="B237" s="735" t="s">
        <v>12568</v>
      </c>
      <c r="C237" s="735" t="s">
        <v>12805</v>
      </c>
      <c r="D237" s="740" t="s">
        <v>12570</v>
      </c>
      <c r="E237" s="746" t="s">
        <v>12807</v>
      </c>
      <c r="F237" s="746" t="s">
        <v>11665</v>
      </c>
      <c r="G237" s="172">
        <v>1</v>
      </c>
      <c r="H237" s="82" t="s">
        <v>6266</v>
      </c>
      <c r="I237" s="167" t="s">
        <v>11666</v>
      </c>
      <c r="J237" s="83" t="s">
        <v>158</v>
      </c>
      <c r="K237" s="84"/>
      <c r="L237" s="734"/>
      <c r="M237" s="117"/>
      <c r="N237" s="106"/>
      <c r="O237" s="86" t="s">
        <v>380</v>
      </c>
      <c r="P237" s="86" t="s">
        <v>380</v>
      </c>
      <c r="Q237" s="86" t="s">
        <v>12811</v>
      </c>
      <c r="R237" s="83"/>
      <c r="S237" s="86"/>
      <c r="T237" s="118"/>
      <c r="U237" s="118"/>
      <c r="V237" s="118"/>
      <c r="W237" s="118"/>
      <c r="X237" s="118"/>
      <c r="Y237" s="118"/>
      <c r="Z237" s="118"/>
    </row>
    <row r="238" spans="1:26" ht="16.5" customHeight="1">
      <c r="A238" s="665"/>
      <c r="B238" s="665"/>
      <c r="C238" s="665"/>
      <c r="D238" s="665"/>
      <c r="E238" s="665"/>
      <c r="F238" s="665"/>
      <c r="G238" s="172">
        <v>2</v>
      </c>
      <c r="H238" s="298" t="s">
        <v>8061</v>
      </c>
      <c r="I238" s="370" t="s">
        <v>12261</v>
      </c>
      <c r="J238" s="83" t="s">
        <v>158</v>
      </c>
      <c r="K238" s="84"/>
      <c r="L238" s="665"/>
      <c r="M238" s="117"/>
      <c r="N238" s="106"/>
      <c r="O238" s="86" t="s">
        <v>380</v>
      </c>
      <c r="P238" s="86" t="s">
        <v>380</v>
      </c>
      <c r="Q238" s="86" t="s">
        <v>12811</v>
      </c>
      <c r="R238" s="83"/>
      <c r="S238" s="86"/>
      <c r="T238" s="118"/>
      <c r="U238" s="118"/>
      <c r="V238" s="118"/>
      <c r="W238" s="118"/>
      <c r="X238" s="118"/>
      <c r="Y238" s="118"/>
      <c r="Z238" s="118"/>
    </row>
    <row r="239" spans="1:26" ht="16.5" customHeight="1">
      <c r="A239" s="665"/>
      <c r="B239" s="665"/>
      <c r="C239" s="665"/>
      <c r="D239" s="665"/>
      <c r="E239" s="665"/>
      <c r="F239" s="665"/>
      <c r="G239" s="172">
        <v>3</v>
      </c>
      <c r="H239" s="298" t="s">
        <v>12787</v>
      </c>
      <c r="I239" s="370" t="s">
        <v>12819</v>
      </c>
      <c r="J239" s="83" t="s">
        <v>158</v>
      </c>
      <c r="K239" s="84"/>
      <c r="L239" s="665"/>
      <c r="M239" s="117"/>
      <c r="N239" s="106"/>
      <c r="O239" s="86" t="s">
        <v>380</v>
      </c>
      <c r="P239" s="86" t="s">
        <v>380</v>
      </c>
      <c r="Q239" s="86" t="s">
        <v>12811</v>
      </c>
      <c r="R239" s="83"/>
      <c r="S239" s="86"/>
      <c r="T239" s="118"/>
      <c r="U239" s="118"/>
      <c r="V239" s="118"/>
      <c r="W239" s="118"/>
      <c r="X239" s="118"/>
      <c r="Y239" s="118"/>
      <c r="Z239" s="118"/>
    </row>
    <row r="240" spans="1:26" ht="16.5" customHeight="1">
      <c r="A240" s="666"/>
      <c r="B240" s="666"/>
      <c r="C240" s="666"/>
      <c r="D240" s="666"/>
      <c r="E240" s="665"/>
      <c r="F240" s="665"/>
      <c r="G240" s="172">
        <v>4</v>
      </c>
      <c r="H240" s="298" t="s">
        <v>12795</v>
      </c>
      <c r="I240" s="370" t="s">
        <v>11852</v>
      </c>
      <c r="J240" s="83" t="s">
        <v>158</v>
      </c>
      <c r="K240" s="84"/>
      <c r="L240" s="666"/>
      <c r="M240" s="117"/>
      <c r="N240" s="106"/>
      <c r="O240" s="86" t="s">
        <v>380</v>
      </c>
      <c r="P240" s="86" t="s">
        <v>380</v>
      </c>
      <c r="Q240" s="86" t="s">
        <v>12811</v>
      </c>
      <c r="R240" s="83"/>
      <c r="S240" s="86"/>
      <c r="T240" s="118"/>
      <c r="U240" s="118"/>
      <c r="V240" s="118"/>
      <c r="W240" s="118"/>
      <c r="X240" s="118"/>
      <c r="Y240" s="118"/>
      <c r="Z240" s="118"/>
    </row>
    <row r="241" spans="1:26" ht="16.5" customHeight="1">
      <c r="A241" s="735" t="s">
        <v>12823</v>
      </c>
      <c r="B241" s="735" t="s">
        <v>12568</v>
      </c>
      <c r="C241" s="735" t="s">
        <v>12827</v>
      </c>
      <c r="D241" s="740" t="s">
        <v>12570</v>
      </c>
      <c r="E241" s="751" t="s">
        <v>12828</v>
      </c>
      <c r="F241" s="751" t="s">
        <v>11607</v>
      </c>
      <c r="G241" s="172">
        <v>1</v>
      </c>
      <c r="H241" s="370" t="s">
        <v>6266</v>
      </c>
      <c r="I241" s="370" t="s">
        <v>11579</v>
      </c>
      <c r="J241" s="83" t="s">
        <v>158</v>
      </c>
      <c r="K241" s="84"/>
      <c r="L241" s="734"/>
      <c r="M241" s="117"/>
      <c r="N241" s="106"/>
      <c r="O241" s="86" t="s">
        <v>380</v>
      </c>
      <c r="P241" s="86" t="s">
        <v>380</v>
      </c>
      <c r="Q241" s="86" t="s">
        <v>12830</v>
      </c>
      <c r="R241" s="83"/>
      <c r="S241" s="86"/>
      <c r="T241" s="118"/>
      <c r="U241" s="118"/>
      <c r="V241" s="118"/>
      <c r="W241" s="118"/>
      <c r="X241" s="118"/>
      <c r="Y241" s="118"/>
      <c r="Z241" s="118"/>
    </row>
    <row r="242" spans="1:26" ht="16.5" customHeight="1">
      <c r="A242" s="665"/>
      <c r="B242" s="665"/>
      <c r="C242" s="665"/>
      <c r="D242" s="665"/>
      <c r="E242" s="665"/>
      <c r="F242" s="665"/>
      <c r="G242" s="172">
        <v>2</v>
      </c>
      <c r="H242" s="298" t="s">
        <v>8061</v>
      </c>
      <c r="I242" s="370" t="s">
        <v>12261</v>
      </c>
      <c r="J242" s="83" t="s">
        <v>158</v>
      </c>
      <c r="K242" s="84"/>
      <c r="L242" s="665"/>
      <c r="M242" s="117"/>
      <c r="N242" s="106"/>
      <c r="O242" s="86" t="s">
        <v>380</v>
      </c>
      <c r="P242" s="86" t="s">
        <v>380</v>
      </c>
      <c r="Q242" s="86" t="s">
        <v>12830</v>
      </c>
      <c r="R242" s="83"/>
      <c r="S242" s="86"/>
      <c r="T242" s="118"/>
      <c r="U242" s="118"/>
      <c r="V242" s="118"/>
      <c r="W242" s="118"/>
      <c r="X242" s="118"/>
      <c r="Y242" s="118"/>
      <c r="Z242" s="118"/>
    </row>
    <row r="243" spans="1:26" ht="16.5" customHeight="1">
      <c r="A243" s="665"/>
      <c r="B243" s="665"/>
      <c r="C243" s="665"/>
      <c r="D243" s="665"/>
      <c r="E243" s="665"/>
      <c r="F243" s="665"/>
      <c r="G243" s="172">
        <v>3</v>
      </c>
      <c r="H243" s="372" t="s">
        <v>12836</v>
      </c>
      <c r="I243" s="372" t="s">
        <v>12837</v>
      </c>
      <c r="J243" s="83" t="s">
        <v>158</v>
      </c>
      <c r="K243" s="84"/>
      <c r="L243" s="665"/>
      <c r="M243" s="117"/>
      <c r="N243" s="106"/>
      <c r="O243" s="86" t="s">
        <v>380</v>
      </c>
      <c r="P243" s="86" t="s">
        <v>380</v>
      </c>
      <c r="Q243" s="86" t="s">
        <v>12830</v>
      </c>
      <c r="R243" s="83"/>
      <c r="S243" s="86"/>
      <c r="T243" s="118"/>
      <c r="U243" s="118"/>
      <c r="V243" s="118"/>
      <c r="W243" s="118"/>
      <c r="X243" s="118"/>
      <c r="Y243" s="118"/>
      <c r="Z243" s="118"/>
    </row>
    <row r="244" spans="1:26" ht="16.5" customHeight="1">
      <c r="A244" s="665"/>
      <c r="B244" s="665"/>
      <c r="C244" s="665"/>
      <c r="D244" s="665"/>
      <c r="E244" s="665"/>
      <c r="F244" s="665"/>
      <c r="G244" s="172">
        <v>4</v>
      </c>
      <c r="H244" s="372" t="s">
        <v>12795</v>
      </c>
      <c r="I244" s="372" t="s">
        <v>12261</v>
      </c>
      <c r="J244" s="83" t="s">
        <v>158</v>
      </c>
      <c r="K244" s="84"/>
      <c r="L244" s="665"/>
      <c r="M244" s="117"/>
      <c r="N244" s="106"/>
      <c r="O244" s="86" t="s">
        <v>380</v>
      </c>
      <c r="P244" s="86" t="s">
        <v>380</v>
      </c>
      <c r="Q244" s="86" t="s">
        <v>12830</v>
      </c>
      <c r="R244" s="83"/>
      <c r="S244" s="86"/>
      <c r="T244" s="118"/>
      <c r="U244" s="118"/>
      <c r="V244" s="118"/>
      <c r="W244" s="118"/>
      <c r="X244" s="118"/>
      <c r="Y244" s="118"/>
      <c r="Z244" s="118"/>
    </row>
    <row r="245" spans="1:26" ht="16.5" customHeight="1">
      <c r="A245" s="665"/>
      <c r="B245" s="665"/>
      <c r="C245" s="665"/>
      <c r="D245" s="665"/>
      <c r="E245" s="665"/>
      <c r="F245" s="665"/>
      <c r="G245" s="172">
        <v>5</v>
      </c>
      <c r="H245" s="372" t="s">
        <v>12840</v>
      </c>
      <c r="I245" s="372" t="s">
        <v>12841</v>
      </c>
      <c r="J245" s="83" t="s">
        <v>158</v>
      </c>
      <c r="K245" s="84"/>
      <c r="L245" s="665"/>
      <c r="M245" s="117"/>
      <c r="N245" s="106"/>
      <c r="O245" s="86" t="s">
        <v>380</v>
      </c>
      <c r="P245" s="86" t="s">
        <v>380</v>
      </c>
      <c r="Q245" s="86" t="s">
        <v>12830</v>
      </c>
      <c r="R245" s="83"/>
      <c r="S245" s="86"/>
      <c r="T245" s="118"/>
      <c r="U245" s="118"/>
      <c r="V245" s="118"/>
      <c r="W245" s="118"/>
      <c r="X245" s="118"/>
      <c r="Y245" s="118"/>
      <c r="Z245" s="118"/>
    </row>
    <row r="246" spans="1:26" ht="16.5" customHeight="1">
      <c r="A246" s="665"/>
      <c r="B246" s="666"/>
      <c r="C246" s="666"/>
      <c r="D246" s="666"/>
      <c r="E246" s="665"/>
      <c r="F246" s="665"/>
      <c r="G246" s="172">
        <v>6</v>
      </c>
      <c r="H246" s="372" t="s">
        <v>12848</v>
      </c>
      <c r="I246" s="372" t="s">
        <v>12849</v>
      </c>
      <c r="J246" s="83" t="s">
        <v>158</v>
      </c>
      <c r="K246" s="84"/>
      <c r="L246" s="750"/>
      <c r="M246" s="117"/>
      <c r="N246" s="106"/>
      <c r="O246" s="86" t="s">
        <v>380</v>
      </c>
      <c r="P246" s="86" t="s">
        <v>380</v>
      </c>
      <c r="Q246" s="86" t="s">
        <v>12830</v>
      </c>
      <c r="R246" s="83"/>
      <c r="S246" s="86"/>
      <c r="T246" s="118"/>
      <c r="U246" s="118"/>
      <c r="V246" s="118"/>
      <c r="W246" s="118"/>
      <c r="X246" s="118"/>
      <c r="Y246" s="118"/>
      <c r="Z246" s="118"/>
    </row>
    <row r="247" spans="1:26" ht="226.5" customHeight="1">
      <c r="A247" s="735" t="s">
        <v>12851</v>
      </c>
      <c r="B247" s="735" t="s">
        <v>12568</v>
      </c>
      <c r="C247" s="735" t="s">
        <v>12854</v>
      </c>
      <c r="D247" s="740" t="s">
        <v>12570</v>
      </c>
      <c r="E247" s="751" t="s">
        <v>12856</v>
      </c>
      <c r="F247" s="751" t="s">
        <v>11665</v>
      </c>
      <c r="G247" s="172">
        <v>1</v>
      </c>
      <c r="H247" s="82" t="s">
        <v>6266</v>
      </c>
      <c r="I247" s="167" t="s">
        <v>11666</v>
      </c>
      <c r="J247" s="83" t="s">
        <v>158</v>
      </c>
      <c r="K247" s="84"/>
      <c r="L247" s="734"/>
      <c r="M247" s="117"/>
      <c r="N247" s="106"/>
      <c r="O247" s="86" t="s">
        <v>380</v>
      </c>
      <c r="P247" s="86" t="s">
        <v>380</v>
      </c>
      <c r="Q247" s="86" t="s">
        <v>12859</v>
      </c>
      <c r="R247" s="83"/>
      <c r="S247" s="86"/>
      <c r="T247" s="118"/>
      <c r="U247" s="118"/>
      <c r="V247" s="118"/>
      <c r="W247" s="118"/>
      <c r="X247" s="118"/>
      <c r="Y247" s="118"/>
      <c r="Z247" s="118"/>
    </row>
    <row r="248" spans="1:26" ht="16.5" customHeight="1">
      <c r="A248" s="665"/>
      <c r="B248" s="665"/>
      <c r="C248" s="665"/>
      <c r="D248" s="665"/>
      <c r="E248" s="665"/>
      <c r="F248" s="665"/>
      <c r="G248" s="172">
        <v>2</v>
      </c>
      <c r="H248" s="298" t="s">
        <v>8061</v>
      </c>
      <c r="I248" s="370" t="s">
        <v>12261</v>
      </c>
      <c r="J248" s="83" t="s">
        <v>158</v>
      </c>
      <c r="K248" s="84"/>
      <c r="L248" s="665"/>
      <c r="M248" s="117"/>
      <c r="N248" s="106"/>
      <c r="O248" s="86" t="s">
        <v>380</v>
      </c>
      <c r="P248" s="86" t="s">
        <v>380</v>
      </c>
      <c r="Q248" s="86" t="s">
        <v>12859</v>
      </c>
      <c r="R248" s="83"/>
      <c r="S248" s="86"/>
      <c r="T248" s="118"/>
      <c r="U248" s="118"/>
      <c r="V248" s="118"/>
      <c r="W248" s="118"/>
      <c r="X248" s="118"/>
      <c r="Y248" s="118"/>
      <c r="Z248" s="118"/>
    </row>
    <row r="249" spans="1:26" ht="16.5" customHeight="1">
      <c r="A249" s="665"/>
      <c r="B249" s="665"/>
      <c r="C249" s="665"/>
      <c r="D249" s="665"/>
      <c r="E249" s="665"/>
      <c r="F249" s="665"/>
      <c r="G249" s="172">
        <v>3</v>
      </c>
      <c r="H249" s="372" t="s">
        <v>12836</v>
      </c>
      <c r="I249" s="372" t="s">
        <v>12837</v>
      </c>
      <c r="J249" s="83" t="s">
        <v>158</v>
      </c>
      <c r="K249" s="84"/>
      <c r="L249" s="665"/>
      <c r="M249" s="117"/>
      <c r="N249" s="106"/>
      <c r="O249" s="86" t="s">
        <v>380</v>
      </c>
      <c r="P249" s="86" t="s">
        <v>380</v>
      </c>
      <c r="Q249" s="86" t="s">
        <v>12859</v>
      </c>
      <c r="R249" s="83"/>
      <c r="S249" s="86"/>
      <c r="T249" s="118"/>
      <c r="U249" s="118"/>
      <c r="V249" s="118"/>
      <c r="W249" s="118"/>
      <c r="X249" s="118"/>
      <c r="Y249" s="118"/>
      <c r="Z249" s="118"/>
    </row>
    <row r="250" spans="1:26" ht="16.5" customHeight="1">
      <c r="A250" s="665"/>
      <c r="B250" s="665"/>
      <c r="C250" s="665"/>
      <c r="D250" s="665"/>
      <c r="E250" s="665"/>
      <c r="F250" s="665"/>
      <c r="G250" s="172">
        <v>4</v>
      </c>
      <c r="H250" s="372" t="s">
        <v>12795</v>
      </c>
      <c r="I250" s="372" t="s">
        <v>12261</v>
      </c>
      <c r="J250" s="83" t="s">
        <v>158</v>
      </c>
      <c r="K250" s="84"/>
      <c r="L250" s="665"/>
      <c r="M250" s="117"/>
      <c r="N250" s="106"/>
      <c r="O250" s="86" t="s">
        <v>380</v>
      </c>
      <c r="P250" s="86" t="s">
        <v>380</v>
      </c>
      <c r="Q250" s="86" t="s">
        <v>12859</v>
      </c>
      <c r="R250" s="83"/>
      <c r="S250" s="86"/>
      <c r="T250" s="118"/>
      <c r="U250" s="118"/>
      <c r="V250" s="118"/>
      <c r="W250" s="118"/>
      <c r="X250" s="118"/>
      <c r="Y250" s="118"/>
      <c r="Z250" s="118"/>
    </row>
    <row r="251" spans="1:26" ht="16.5" customHeight="1">
      <c r="A251" s="665"/>
      <c r="B251" s="665"/>
      <c r="C251" s="665"/>
      <c r="D251" s="665"/>
      <c r="E251" s="665"/>
      <c r="F251" s="665"/>
      <c r="G251" s="172">
        <v>5</v>
      </c>
      <c r="H251" s="372" t="s">
        <v>12840</v>
      </c>
      <c r="I251" s="372" t="s">
        <v>12841</v>
      </c>
      <c r="J251" s="83" t="s">
        <v>158</v>
      </c>
      <c r="K251" s="84"/>
      <c r="L251" s="665"/>
      <c r="M251" s="117"/>
      <c r="N251" s="106"/>
      <c r="O251" s="86" t="s">
        <v>380</v>
      </c>
      <c r="P251" s="86" t="s">
        <v>380</v>
      </c>
      <c r="Q251" s="86" t="s">
        <v>12859</v>
      </c>
      <c r="R251" s="83"/>
      <c r="S251" s="86"/>
      <c r="T251" s="118"/>
      <c r="U251" s="118"/>
      <c r="V251" s="118"/>
      <c r="W251" s="118"/>
      <c r="X251" s="118"/>
      <c r="Y251" s="118"/>
      <c r="Z251" s="118"/>
    </row>
    <row r="252" spans="1:26" ht="16.5" customHeight="1">
      <c r="A252" s="665"/>
      <c r="B252" s="666"/>
      <c r="C252" s="666"/>
      <c r="D252" s="666"/>
      <c r="E252" s="665"/>
      <c r="F252" s="665"/>
      <c r="G252" s="172">
        <v>6</v>
      </c>
      <c r="H252" s="372" t="s">
        <v>12874</v>
      </c>
      <c r="I252" s="372" t="s">
        <v>12875</v>
      </c>
      <c r="J252" s="83" t="s">
        <v>158</v>
      </c>
      <c r="K252" s="84"/>
      <c r="L252" s="750"/>
      <c r="M252" s="117"/>
      <c r="N252" s="106"/>
      <c r="O252" s="86" t="s">
        <v>380</v>
      </c>
      <c r="P252" s="86" t="s">
        <v>380</v>
      </c>
      <c r="Q252" s="86" t="s">
        <v>12859</v>
      </c>
      <c r="R252" s="83"/>
      <c r="S252" s="86"/>
      <c r="T252" s="118"/>
      <c r="U252" s="118"/>
      <c r="V252" s="118"/>
      <c r="W252" s="118"/>
      <c r="X252" s="118"/>
      <c r="Y252" s="118"/>
      <c r="Z252" s="118"/>
    </row>
    <row r="253" spans="1:26" ht="226.5" customHeight="1">
      <c r="A253" s="735" t="s">
        <v>12878</v>
      </c>
      <c r="B253" s="735" t="s">
        <v>12568</v>
      </c>
      <c r="C253" s="735" t="s">
        <v>12879</v>
      </c>
      <c r="D253" s="740" t="s">
        <v>12570</v>
      </c>
      <c r="E253" s="751" t="s">
        <v>12882</v>
      </c>
      <c r="F253" s="751" t="s">
        <v>11607</v>
      </c>
      <c r="G253" s="172">
        <v>1</v>
      </c>
      <c r="H253" s="370" t="s">
        <v>6266</v>
      </c>
      <c r="I253" s="370" t="s">
        <v>11579</v>
      </c>
      <c r="J253" s="83"/>
      <c r="K253" s="84"/>
      <c r="L253" s="734"/>
      <c r="M253" s="117"/>
      <c r="N253" s="106"/>
      <c r="O253" s="86" t="s">
        <v>380</v>
      </c>
      <c r="P253" s="86" t="s">
        <v>380</v>
      </c>
      <c r="Q253" s="367" t="s">
        <v>413</v>
      </c>
      <c r="R253" s="83"/>
      <c r="S253" s="86"/>
      <c r="T253" s="118"/>
      <c r="U253" s="118"/>
      <c r="V253" s="118"/>
      <c r="W253" s="118"/>
      <c r="X253" s="118"/>
      <c r="Y253" s="118"/>
      <c r="Z253" s="118"/>
    </row>
    <row r="254" spans="1:26" ht="16.5" customHeight="1">
      <c r="A254" s="665"/>
      <c r="B254" s="665"/>
      <c r="C254" s="665"/>
      <c r="D254" s="665"/>
      <c r="E254" s="665"/>
      <c r="F254" s="665"/>
      <c r="G254" s="172">
        <v>2</v>
      </c>
      <c r="H254" s="298" t="s">
        <v>8061</v>
      </c>
      <c r="I254" s="370" t="s">
        <v>12261</v>
      </c>
      <c r="J254" s="83"/>
      <c r="K254" s="84"/>
      <c r="L254" s="665"/>
      <c r="M254" s="117"/>
      <c r="N254" s="106"/>
      <c r="O254" s="86" t="s">
        <v>380</v>
      </c>
      <c r="P254" s="86" t="s">
        <v>380</v>
      </c>
      <c r="Q254" s="367" t="s">
        <v>413</v>
      </c>
      <c r="R254" s="83"/>
      <c r="S254" s="86"/>
      <c r="T254" s="118"/>
      <c r="U254" s="118"/>
      <c r="V254" s="118"/>
      <c r="W254" s="118"/>
      <c r="X254" s="118"/>
      <c r="Y254" s="118"/>
      <c r="Z254" s="118"/>
    </row>
    <row r="255" spans="1:26" ht="16.5" customHeight="1">
      <c r="A255" s="665"/>
      <c r="B255" s="665"/>
      <c r="C255" s="665"/>
      <c r="D255" s="665"/>
      <c r="E255" s="665"/>
      <c r="F255" s="665"/>
      <c r="G255" s="172">
        <v>3</v>
      </c>
      <c r="H255" s="372" t="s">
        <v>12891</v>
      </c>
      <c r="I255" s="372" t="s">
        <v>12837</v>
      </c>
      <c r="J255" s="83"/>
      <c r="K255" s="84"/>
      <c r="L255" s="665"/>
      <c r="M255" s="117"/>
      <c r="N255" s="106"/>
      <c r="O255" s="86" t="s">
        <v>380</v>
      </c>
      <c r="P255" s="86" t="s">
        <v>380</v>
      </c>
      <c r="Q255" s="367" t="s">
        <v>413</v>
      </c>
      <c r="R255" s="83"/>
      <c r="S255" s="86"/>
      <c r="T255" s="118"/>
      <c r="U255" s="118"/>
      <c r="V255" s="118"/>
      <c r="W255" s="118"/>
      <c r="X255" s="118"/>
      <c r="Y255" s="118"/>
      <c r="Z255" s="118"/>
    </row>
    <row r="256" spans="1:26" ht="16.5" customHeight="1">
      <c r="A256" s="665"/>
      <c r="B256" s="665"/>
      <c r="C256" s="665"/>
      <c r="D256" s="665"/>
      <c r="E256" s="665"/>
      <c r="F256" s="665"/>
      <c r="G256" s="172">
        <v>4</v>
      </c>
      <c r="H256" s="372" t="s">
        <v>12795</v>
      </c>
      <c r="I256" s="372" t="s">
        <v>12899</v>
      </c>
      <c r="J256" s="83"/>
      <c r="K256" s="84"/>
      <c r="L256" s="665"/>
      <c r="M256" s="117"/>
      <c r="N256" s="106"/>
      <c r="O256" s="86" t="s">
        <v>380</v>
      </c>
      <c r="P256" s="86" t="s">
        <v>380</v>
      </c>
      <c r="Q256" s="367" t="s">
        <v>413</v>
      </c>
      <c r="R256" s="83"/>
      <c r="S256" s="86"/>
      <c r="T256" s="118"/>
      <c r="U256" s="118"/>
      <c r="V256" s="118"/>
      <c r="W256" s="118"/>
      <c r="X256" s="118"/>
      <c r="Y256" s="118"/>
      <c r="Z256" s="118"/>
    </row>
    <row r="257" spans="1:26" ht="16.5" customHeight="1">
      <c r="A257" s="665"/>
      <c r="B257" s="665"/>
      <c r="C257" s="665"/>
      <c r="D257" s="665"/>
      <c r="E257" s="665"/>
      <c r="F257" s="665"/>
      <c r="G257" s="172">
        <v>5</v>
      </c>
      <c r="H257" s="372" t="s">
        <v>12840</v>
      </c>
      <c r="I257" s="372" t="s">
        <v>12841</v>
      </c>
      <c r="J257" s="83"/>
      <c r="K257" s="84"/>
      <c r="L257" s="665"/>
      <c r="M257" s="117"/>
      <c r="N257" s="106"/>
      <c r="O257" s="86" t="s">
        <v>380</v>
      </c>
      <c r="P257" s="86" t="s">
        <v>380</v>
      </c>
      <c r="Q257" s="367" t="s">
        <v>413</v>
      </c>
      <c r="R257" s="83"/>
      <c r="S257" s="86"/>
      <c r="T257" s="118"/>
      <c r="U257" s="118"/>
      <c r="V257" s="118"/>
      <c r="W257" s="118"/>
      <c r="X257" s="118"/>
      <c r="Y257" s="118"/>
      <c r="Z257" s="118"/>
    </row>
    <row r="258" spans="1:26" ht="16.5" customHeight="1">
      <c r="A258" s="666"/>
      <c r="B258" s="666"/>
      <c r="C258" s="666"/>
      <c r="D258" s="666"/>
      <c r="E258" s="665"/>
      <c r="F258" s="665"/>
      <c r="G258" s="172">
        <v>6</v>
      </c>
      <c r="H258" s="372" t="s">
        <v>12848</v>
      </c>
      <c r="I258" s="372" t="s">
        <v>12908</v>
      </c>
      <c r="J258" s="83"/>
      <c r="K258" s="84"/>
      <c r="L258" s="666"/>
      <c r="M258" s="117"/>
      <c r="N258" s="106"/>
      <c r="O258" s="86" t="s">
        <v>380</v>
      </c>
      <c r="P258" s="86" t="s">
        <v>380</v>
      </c>
      <c r="Q258" s="367" t="s">
        <v>413</v>
      </c>
      <c r="R258" s="83"/>
      <c r="S258" s="86"/>
      <c r="T258" s="118"/>
      <c r="U258" s="118"/>
      <c r="V258" s="118"/>
      <c r="W258" s="118"/>
      <c r="X258" s="118"/>
      <c r="Y258" s="118"/>
      <c r="Z258" s="118"/>
    </row>
    <row r="259" spans="1:26" ht="226.5" customHeight="1">
      <c r="A259" s="735" t="s">
        <v>12912</v>
      </c>
      <c r="B259" s="735" t="s">
        <v>12568</v>
      </c>
      <c r="C259" s="735" t="s">
        <v>12914</v>
      </c>
      <c r="D259" s="740" t="s">
        <v>12570</v>
      </c>
      <c r="E259" s="751" t="s">
        <v>12916</v>
      </c>
      <c r="F259" s="751" t="s">
        <v>11665</v>
      </c>
      <c r="G259" s="172">
        <v>1</v>
      </c>
      <c r="H259" s="82" t="s">
        <v>6266</v>
      </c>
      <c r="I259" s="167" t="s">
        <v>11666</v>
      </c>
      <c r="J259" s="83"/>
      <c r="K259" s="84"/>
      <c r="L259" s="734"/>
      <c r="M259" s="117"/>
      <c r="N259" s="106"/>
      <c r="O259" s="86" t="s">
        <v>380</v>
      </c>
      <c r="P259" s="86" t="s">
        <v>380</v>
      </c>
      <c r="Q259" s="367" t="s">
        <v>413</v>
      </c>
      <c r="R259" s="83"/>
      <c r="S259" s="86"/>
      <c r="T259" s="118"/>
      <c r="U259" s="118"/>
      <c r="V259" s="118"/>
      <c r="W259" s="118"/>
      <c r="X259" s="118"/>
      <c r="Y259" s="118"/>
      <c r="Z259" s="118"/>
    </row>
    <row r="260" spans="1:26" ht="16.5" customHeight="1">
      <c r="A260" s="665"/>
      <c r="B260" s="665"/>
      <c r="C260" s="665"/>
      <c r="D260" s="665"/>
      <c r="E260" s="665"/>
      <c r="F260" s="665"/>
      <c r="G260" s="172">
        <v>2</v>
      </c>
      <c r="H260" s="298" t="s">
        <v>8061</v>
      </c>
      <c r="I260" s="370" t="s">
        <v>12261</v>
      </c>
      <c r="J260" s="83"/>
      <c r="K260" s="84"/>
      <c r="L260" s="665"/>
      <c r="M260" s="117"/>
      <c r="N260" s="106"/>
      <c r="O260" s="86" t="s">
        <v>380</v>
      </c>
      <c r="P260" s="86" t="s">
        <v>380</v>
      </c>
      <c r="Q260" s="367" t="s">
        <v>413</v>
      </c>
      <c r="R260" s="83"/>
      <c r="S260" s="86"/>
      <c r="T260" s="118"/>
      <c r="U260" s="118"/>
      <c r="V260" s="118"/>
      <c r="W260" s="118"/>
      <c r="X260" s="118"/>
      <c r="Y260" s="118"/>
      <c r="Z260" s="118"/>
    </row>
    <row r="261" spans="1:26" ht="16.5" customHeight="1">
      <c r="A261" s="665"/>
      <c r="B261" s="665"/>
      <c r="C261" s="665"/>
      <c r="D261" s="665"/>
      <c r="E261" s="665"/>
      <c r="F261" s="665"/>
      <c r="G261" s="172">
        <v>3</v>
      </c>
      <c r="H261" s="372" t="s">
        <v>12891</v>
      </c>
      <c r="I261" s="372" t="s">
        <v>12837</v>
      </c>
      <c r="J261" s="83"/>
      <c r="K261" s="84"/>
      <c r="L261" s="665"/>
      <c r="M261" s="117"/>
      <c r="N261" s="106"/>
      <c r="O261" s="86" t="s">
        <v>380</v>
      </c>
      <c r="P261" s="86" t="s">
        <v>380</v>
      </c>
      <c r="Q261" s="367" t="s">
        <v>413</v>
      </c>
      <c r="R261" s="83"/>
      <c r="S261" s="86"/>
      <c r="T261" s="118"/>
      <c r="U261" s="118"/>
      <c r="V261" s="118"/>
      <c r="W261" s="118"/>
      <c r="X261" s="118"/>
      <c r="Y261" s="118"/>
      <c r="Z261" s="118"/>
    </row>
    <row r="262" spans="1:26" ht="16.5" customHeight="1">
      <c r="A262" s="665"/>
      <c r="B262" s="665"/>
      <c r="C262" s="665"/>
      <c r="D262" s="665"/>
      <c r="E262" s="665"/>
      <c r="F262" s="665"/>
      <c r="G262" s="172">
        <v>4</v>
      </c>
      <c r="H262" s="372" t="s">
        <v>12795</v>
      </c>
      <c r="I262" s="372" t="s">
        <v>12899</v>
      </c>
      <c r="J262" s="83"/>
      <c r="K262" s="84"/>
      <c r="L262" s="665"/>
      <c r="M262" s="117"/>
      <c r="N262" s="106"/>
      <c r="O262" s="86" t="s">
        <v>380</v>
      </c>
      <c r="P262" s="86" t="s">
        <v>380</v>
      </c>
      <c r="Q262" s="367" t="s">
        <v>413</v>
      </c>
      <c r="R262" s="83"/>
      <c r="S262" s="86"/>
      <c r="T262" s="118"/>
      <c r="U262" s="118"/>
      <c r="V262" s="118"/>
      <c r="W262" s="118"/>
      <c r="X262" s="118"/>
      <c r="Y262" s="118"/>
      <c r="Z262" s="118"/>
    </row>
    <row r="263" spans="1:26" ht="16.5" customHeight="1">
      <c r="A263" s="665"/>
      <c r="B263" s="665"/>
      <c r="C263" s="665"/>
      <c r="D263" s="665"/>
      <c r="E263" s="665"/>
      <c r="F263" s="665"/>
      <c r="G263" s="172">
        <v>5</v>
      </c>
      <c r="H263" s="372" t="s">
        <v>12840</v>
      </c>
      <c r="I263" s="372" t="s">
        <v>12841</v>
      </c>
      <c r="J263" s="83"/>
      <c r="K263" s="84"/>
      <c r="L263" s="665"/>
      <c r="M263" s="117"/>
      <c r="N263" s="106"/>
      <c r="O263" s="86" t="s">
        <v>380</v>
      </c>
      <c r="P263" s="86" t="s">
        <v>380</v>
      </c>
      <c r="Q263" s="367" t="s">
        <v>413</v>
      </c>
      <c r="R263" s="83"/>
      <c r="S263" s="86"/>
      <c r="T263" s="118"/>
      <c r="U263" s="118"/>
      <c r="V263" s="118"/>
      <c r="W263" s="118"/>
      <c r="X263" s="118"/>
      <c r="Y263" s="118"/>
      <c r="Z263" s="118"/>
    </row>
    <row r="264" spans="1:26" ht="16.5" customHeight="1">
      <c r="A264" s="666"/>
      <c r="B264" s="666"/>
      <c r="C264" s="666"/>
      <c r="D264" s="665"/>
      <c r="E264" s="665"/>
      <c r="F264" s="665"/>
      <c r="G264" s="172">
        <v>6</v>
      </c>
      <c r="H264" s="372" t="s">
        <v>12874</v>
      </c>
      <c r="I264" s="372" t="s">
        <v>12929</v>
      </c>
      <c r="J264" s="83"/>
      <c r="K264" s="84"/>
      <c r="L264" s="666"/>
      <c r="M264" s="117"/>
      <c r="N264" s="106"/>
      <c r="O264" s="86" t="s">
        <v>380</v>
      </c>
      <c r="P264" s="86" t="s">
        <v>380</v>
      </c>
      <c r="Q264" s="367" t="s">
        <v>413</v>
      </c>
      <c r="R264" s="83"/>
      <c r="S264" s="86"/>
      <c r="T264" s="118"/>
      <c r="U264" s="118"/>
      <c r="V264" s="118"/>
      <c r="W264" s="118"/>
      <c r="X264" s="118"/>
      <c r="Y264" s="118"/>
      <c r="Z264" s="118"/>
    </row>
    <row r="265" spans="1:26" ht="226.5" customHeight="1">
      <c r="A265" s="735" t="s">
        <v>12933</v>
      </c>
      <c r="B265" s="735" t="s">
        <v>12568</v>
      </c>
      <c r="C265" s="735" t="s">
        <v>12938</v>
      </c>
      <c r="D265" s="740" t="s">
        <v>12570</v>
      </c>
      <c r="E265" s="746" t="s">
        <v>12939</v>
      </c>
      <c r="F265" s="746" t="s">
        <v>11607</v>
      </c>
      <c r="G265" s="80">
        <v>1</v>
      </c>
      <c r="H265" s="373" t="s">
        <v>12940</v>
      </c>
      <c r="I265" s="373" t="s">
        <v>12941</v>
      </c>
      <c r="J265" s="83"/>
      <c r="K265" s="84"/>
      <c r="L265" s="734"/>
      <c r="M265" s="117"/>
      <c r="N265" s="106"/>
      <c r="O265" s="86" t="s">
        <v>380</v>
      </c>
      <c r="P265" s="86" t="s">
        <v>380</v>
      </c>
      <c r="Q265" s="86" t="s">
        <v>413</v>
      </c>
      <c r="R265" s="83"/>
      <c r="S265" s="86"/>
      <c r="T265" s="118"/>
      <c r="U265" s="118"/>
      <c r="V265" s="118"/>
      <c r="W265" s="118"/>
      <c r="X265" s="118"/>
      <c r="Y265" s="118"/>
      <c r="Z265" s="118"/>
    </row>
    <row r="266" spans="1:26" ht="16.5" customHeight="1">
      <c r="A266" s="665"/>
      <c r="B266" s="665"/>
      <c r="C266" s="665"/>
      <c r="D266" s="665"/>
      <c r="E266" s="665"/>
      <c r="F266" s="665"/>
      <c r="G266" s="80">
        <v>1</v>
      </c>
      <c r="H266" s="373" t="s">
        <v>6266</v>
      </c>
      <c r="I266" s="373" t="s">
        <v>11579</v>
      </c>
      <c r="J266" s="83"/>
      <c r="K266" s="84"/>
      <c r="L266" s="665"/>
      <c r="M266" s="117"/>
      <c r="N266" s="106"/>
      <c r="O266" s="86" t="s">
        <v>380</v>
      </c>
      <c r="P266" s="86" t="s">
        <v>380</v>
      </c>
      <c r="Q266" s="86" t="s">
        <v>413</v>
      </c>
      <c r="R266" s="83"/>
      <c r="S266" s="86"/>
      <c r="T266" s="118"/>
      <c r="U266" s="118"/>
      <c r="V266" s="118"/>
      <c r="W266" s="118"/>
      <c r="X266" s="118"/>
      <c r="Y266" s="118"/>
      <c r="Z266" s="118"/>
    </row>
    <row r="267" spans="1:26" ht="16.5" customHeight="1">
      <c r="A267" s="665"/>
      <c r="B267" s="665"/>
      <c r="C267" s="665"/>
      <c r="D267" s="665"/>
      <c r="E267" s="665"/>
      <c r="F267" s="665"/>
      <c r="G267" s="80">
        <v>2</v>
      </c>
      <c r="H267" s="298" t="s">
        <v>8061</v>
      </c>
      <c r="I267" s="373" t="s">
        <v>12261</v>
      </c>
      <c r="J267" s="83"/>
      <c r="K267" s="84"/>
      <c r="L267" s="750"/>
      <c r="M267" s="117"/>
      <c r="N267" s="106"/>
      <c r="O267" s="86" t="s">
        <v>380</v>
      </c>
      <c r="P267" s="86" t="s">
        <v>380</v>
      </c>
      <c r="Q267" s="86" t="s">
        <v>413</v>
      </c>
      <c r="R267" s="83"/>
      <c r="S267" s="86"/>
      <c r="T267" s="118"/>
      <c r="U267" s="118"/>
      <c r="V267" s="118"/>
      <c r="W267" s="118"/>
      <c r="X267" s="118"/>
      <c r="Y267" s="118"/>
      <c r="Z267" s="118"/>
    </row>
    <row r="268" spans="1:26" ht="226.5" customHeight="1">
      <c r="A268" s="735" t="s">
        <v>12954</v>
      </c>
      <c r="B268" s="735" t="s">
        <v>12568</v>
      </c>
      <c r="C268" s="735" t="s">
        <v>12958</v>
      </c>
      <c r="D268" s="740" t="s">
        <v>12570</v>
      </c>
      <c r="E268" s="746" t="s">
        <v>12961</v>
      </c>
      <c r="F268" s="746" t="s">
        <v>11607</v>
      </c>
      <c r="G268" s="80">
        <v>1</v>
      </c>
      <c r="H268" s="373" t="s">
        <v>12965</v>
      </c>
      <c r="I268" s="373" t="s">
        <v>12941</v>
      </c>
      <c r="J268" s="83"/>
      <c r="K268" s="84"/>
      <c r="L268" s="734"/>
      <c r="M268" s="117"/>
      <c r="N268" s="106"/>
      <c r="O268" s="86" t="s">
        <v>380</v>
      </c>
      <c r="P268" s="86" t="s">
        <v>380</v>
      </c>
      <c r="Q268" s="86" t="s">
        <v>413</v>
      </c>
      <c r="R268" s="83"/>
      <c r="S268" s="86"/>
      <c r="T268" s="118"/>
      <c r="U268" s="118"/>
      <c r="V268" s="118"/>
      <c r="W268" s="118"/>
      <c r="X268" s="118"/>
      <c r="Y268" s="118"/>
      <c r="Z268" s="118"/>
    </row>
    <row r="269" spans="1:26" ht="16.5" customHeight="1">
      <c r="A269" s="665"/>
      <c r="B269" s="665"/>
      <c r="C269" s="665"/>
      <c r="D269" s="665"/>
      <c r="E269" s="665"/>
      <c r="F269" s="665"/>
      <c r="G269" s="80">
        <v>1</v>
      </c>
      <c r="H269" s="373" t="s">
        <v>6266</v>
      </c>
      <c r="I269" s="373" t="s">
        <v>11579</v>
      </c>
      <c r="J269" s="83"/>
      <c r="K269" s="84"/>
      <c r="L269" s="665"/>
      <c r="M269" s="117"/>
      <c r="N269" s="106"/>
      <c r="O269" s="86" t="s">
        <v>380</v>
      </c>
      <c r="P269" s="86" t="s">
        <v>380</v>
      </c>
      <c r="Q269" s="86" t="s">
        <v>413</v>
      </c>
      <c r="R269" s="83"/>
      <c r="S269" s="86"/>
      <c r="T269" s="118"/>
      <c r="U269" s="118"/>
      <c r="V269" s="118"/>
      <c r="W269" s="118"/>
      <c r="X269" s="118"/>
      <c r="Y269" s="118"/>
      <c r="Z269" s="118"/>
    </row>
    <row r="270" spans="1:26" ht="16.5" customHeight="1">
      <c r="A270" s="665"/>
      <c r="B270" s="665"/>
      <c r="C270" s="665"/>
      <c r="D270" s="665"/>
      <c r="E270" s="665"/>
      <c r="F270" s="665"/>
      <c r="G270" s="80">
        <v>2</v>
      </c>
      <c r="H270" s="298" t="s">
        <v>8061</v>
      </c>
      <c r="I270" s="373" t="s">
        <v>12261</v>
      </c>
      <c r="J270" s="83"/>
      <c r="K270" s="84"/>
      <c r="L270" s="750"/>
      <c r="M270" s="117"/>
      <c r="N270" s="106"/>
      <c r="O270" s="86" t="s">
        <v>380</v>
      </c>
      <c r="P270" s="86" t="s">
        <v>380</v>
      </c>
      <c r="Q270" s="86" t="s">
        <v>413</v>
      </c>
      <c r="R270" s="83"/>
      <c r="S270" s="86"/>
      <c r="T270" s="118"/>
      <c r="U270" s="118"/>
      <c r="V270" s="118"/>
      <c r="W270" s="118"/>
      <c r="X270" s="118"/>
      <c r="Y270" s="118"/>
      <c r="Z270" s="118"/>
    </row>
    <row r="271" spans="1:26" ht="226.5" customHeight="1">
      <c r="A271" s="735" t="s">
        <v>12975</v>
      </c>
      <c r="B271" s="735" t="s">
        <v>12568</v>
      </c>
      <c r="C271" s="735" t="s">
        <v>12976</v>
      </c>
      <c r="D271" s="740" t="s">
        <v>12570</v>
      </c>
      <c r="E271" s="746" t="s">
        <v>12979</v>
      </c>
      <c r="F271" s="746" t="s">
        <v>12981</v>
      </c>
      <c r="G271" s="80">
        <v>1</v>
      </c>
      <c r="H271" s="373" t="s">
        <v>12940</v>
      </c>
      <c r="I271" s="373" t="s">
        <v>12941</v>
      </c>
      <c r="J271" s="83"/>
      <c r="K271" s="84"/>
      <c r="L271" s="734"/>
      <c r="M271" s="117"/>
      <c r="N271" s="106"/>
      <c r="O271" s="86" t="s">
        <v>380</v>
      </c>
      <c r="P271" s="86" t="s">
        <v>380</v>
      </c>
      <c r="Q271" s="86" t="s">
        <v>413</v>
      </c>
      <c r="R271" s="83"/>
      <c r="S271" s="86"/>
      <c r="T271" s="118"/>
      <c r="U271" s="118"/>
      <c r="V271" s="118"/>
      <c r="W271" s="118"/>
      <c r="X271" s="118"/>
      <c r="Y271" s="118"/>
      <c r="Z271" s="118"/>
    </row>
    <row r="272" spans="1:26" ht="16.5" customHeight="1">
      <c r="A272" s="665"/>
      <c r="B272" s="665"/>
      <c r="C272" s="665"/>
      <c r="D272" s="665"/>
      <c r="E272" s="665"/>
      <c r="F272" s="665"/>
      <c r="G272" s="80">
        <v>1</v>
      </c>
      <c r="H272" s="373" t="s">
        <v>6266</v>
      </c>
      <c r="I272" s="373" t="s">
        <v>11579</v>
      </c>
      <c r="J272" s="83"/>
      <c r="K272" s="84"/>
      <c r="L272" s="665"/>
      <c r="M272" s="117"/>
      <c r="N272" s="106"/>
      <c r="O272" s="86" t="s">
        <v>380</v>
      </c>
      <c r="P272" s="86" t="s">
        <v>380</v>
      </c>
      <c r="Q272" s="86" t="s">
        <v>413</v>
      </c>
      <c r="R272" s="83"/>
      <c r="S272" s="86"/>
      <c r="T272" s="118"/>
      <c r="U272" s="118"/>
      <c r="V272" s="118"/>
      <c r="W272" s="118"/>
      <c r="X272" s="118"/>
      <c r="Y272" s="118"/>
      <c r="Z272" s="118"/>
    </row>
    <row r="273" spans="1:26" ht="16.5" customHeight="1">
      <c r="A273" s="665"/>
      <c r="B273" s="665"/>
      <c r="C273" s="665"/>
      <c r="D273" s="665"/>
      <c r="E273" s="665"/>
      <c r="F273" s="665"/>
      <c r="G273" s="80">
        <v>2</v>
      </c>
      <c r="H273" s="298" t="s">
        <v>8061</v>
      </c>
      <c r="I273" s="373" t="s">
        <v>12261</v>
      </c>
      <c r="J273" s="83"/>
      <c r="K273" s="84"/>
      <c r="L273" s="750"/>
      <c r="M273" s="117"/>
      <c r="N273" s="106"/>
      <c r="O273" s="86" t="s">
        <v>380</v>
      </c>
      <c r="P273" s="86" t="s">
        <v>380</v>
      </c>
      <c r="Q273" s="86" t="s">
        <v>413</v>
      </c>
      <c r="R273" s="83"/>
      <c r="S273" s="86"/>
      <c r="T273" s="118"/>
      <c r="U273" s="118"/>
      <c r="V273" s="118"/>
      <c r="W273" s="118"/>
      <c r="X273" s="118"/>
      <c r="Y273" s="118"/>
      <c r="Z273" s="118"/>
    </row>
    <row r="274" spans="1:26" ht="226.5" customHeight="1">
      <c r="A274" s="735" t="s">
        <v>12995</v>
      </c>
      <c r="B274" s="735" t="s">
        <v>12568</v>
      </c>
      <c r="C274" s="735" t="s">
        <v>12997</v>
      </c>
      <c r="D274" s="740" t="s">
        <v>12570</v>
      </c>
      <c r="E274" s="746" t="s">
        <v>12999</v>
      </c>
      <c r="F274" s="746" t="s">
        <v>12981</v>
      </c>
      <c r="G274" s="80">
        <v>1</v>
      </c>
      <c r="H274" s="373" t="s">
        <v>12965</v>
      </c>
      <c r="I274" s="373" t="s">
        <v>12941</v>
      </c>
      <c r="J274" s="83"/>
      <c r="K274" s="84"/>
      <c r="L274" s="734"/>
      <c r="M274" s="117"/>
      <c r="N274" s="106"/>
      <c r="O274" s="86" t="s">
        <v>380</v>
      </c>
      <c r="P274" s="86" t="s">
        <v>380</v>
      </c>
      <c r="Q274" s="86" t="s">
        <v>413</v>
      </c>
      <c r="R274" s="83"/>
      <c r="S274" s="86"/>
      <c r="T274" s="118"/>
      <c r="U274" s="118"/>
      <c r="V274" s="118"/>
      <c r="W274" s="118"/>
      <c r="X274" s="118"/>
      <c r="Y274" s="118"/>
      <c r="Z274" s="118"/>
    </row>
    <row r="275" spans="1:26" ht="16.5" customHeight="1">
      <c r="A275" s="665"/>
      <c r="B275" s="665"/>
      <c r="C275" s="665"/>
      <c r="D275" s="665"/>
      <c r="E275" s="665"/>
      <c r="F275" s="665"/>
      <c r="G275" s="80">
        <v>1</v>
      </c>
      <c r="H275" s="373" t="s">
        <v>6266</v>
      </c>
      <c r="I275" s="373" t="s">
        <v>11579</v>
      </c>
      <c r="J275" s="83"/>
      <c r="K275" s="84"/>
      <c r="L275" s="665"/>
      <c r="M275" s="117"/>
      <c r="N275" s="106"/>
      <c r="O275" s="86" t="s">
        <v>380</v>
      </c>
      <c r="P275" s="86" t="s">
        <v>380</v>
      </c>
      <c r="Q275" s="86" t="s">
        <v>413</v>
      </c>
      <c r="R275" s="83"/>
      <c r="S275" s="86"/>
      <c r="T275" s="118"/>
      <c r="U275" s="118"/>
      <c r="V275" s="118"/>
      <c r="W275" s="118"/>
      <c r="X275" s="118"/>
      <c r="Y275" s="118"/>
      <c r="Z275" s="118"/>
    </row>
    <row r="276" spans="1:26" ht="16.5" customHeight="1">
      <c r="A276" s="665"/>
      <c r="B276" s="665"/>
      <c r="C276" s="665"/>
      <c r="D276" s="665"/>
      <c r="E276" s="665"/>
      <c r="F276" s="665"/>
      <c r="G276" s="80">
        <v>2</v>
      </c>
      <c r="H276" s="298" t="s">
        <v>8061</v>
      </c>
      <c r="I276" s="373" t="s">
        <v>12261</v>
      </c>
      <c r="J276" s="83"/>
      <c r="K276" s="84"/>
      <c r="L276" s="750"/>
      <c r="M276" s="117"/>
      <c r="N276" s="106"/>
      <c r="O276" s="86" t="s">
        <v>380</v>
      </c>
      <c r="P276" s="86" t="s">
        <v>380</v>
      </c>
      <c r="Q276" s="86" t="s">
        <v>413</v>
      </c>
      <c r="R276" s="83"/>
      <c r="S276" s="86"/>
      <c r="T276" s="118"/>
      <c r="U276" s="118"/>
      <c r="V276" s="118"/>
      <c r="W276" s="118"/>
      <c r="X276" s="118"/>
      <c r="Y276" s="118"/>
      <c r="Z276" s="118"/>
    </row>
    <row r="277" spans="1:26" ht="16.5" customHeight="1">
      <c r="A277" s="26" t="s">
        <v>13020</v>
      </c>
      <c r="B277" s="349" t="s">
        <v>12568</v>
      </c>
      <c r="C277" s="26" t="s">
        <v>13022</v>
      </c>
      <c r="D277" s="92" t="s">
        <v>12570</v>
      </c>
      <c r="E277" s="81" t="s">
        <v>13025</v>
      </c>
      <c r="F277" s="81" t="s">
        <v>11607</v>
      </c>
      <c r="G277" s="80">
        <v>1</v>
      </c>
      <c r="H277" s="373" t="s">
        <v>13028</v>
      </c>
      <c r="I277" s="373" t="s">
        <v>13029</v>
      </c>
      <c r="J277" s="83"/>
      <c r="K277" s="84"/>
      <c r="L277" s="86"/>
      <c r="M277" s="117"/>
      <c r="N277" s="106"/>
      <c r="O277" s="86" t="s">
        <v>380</v>
      </c>
      <c r="P277" s="86" t="s">
        <v>380</v>
      </c>
      <c r="Q277" s="86" t="s">
        <v>413</v>
      </c>
      <c r="R277" s="83"/>
      <c r="S277" s="86"/>
      <c r="T277" s="118"/>
      <c r="U277" s="118"/>
      <c r="V277" s="118"/>
      <c r="W277" s="118"/>
      <c r="X277" s="118"/>
      <c r="Y277" s="118"/>
      <c r="Z277" s="118"/>
    </row>
    <row r="278" spans="1:26" ht="16.5" customHeight="1">
      <c r="A278" s="26" t="s">
        <v>13038</v>
      </c>
      <c r="B278" s="349" t="s">
        <v>12568</v>
      </c>
      <c r="C278" s="26" t="s">
        <v>13039</v>
      </c>
      <c r="D278" s="92" t="s">
        <v>12570</v>
      </c>
      <c r="E278" s="81" t="s">
        <v>13041</v>
      </c>
      <c r="F278" s="81" t="s">
        <v>11607</v>
      </c>
      <c r="G278" s="80">
        <v>1</v>
      </c>
      <c r="H278" s="373" t="s">
        <v>13043</v>
      </c>
      <c r="I278" s="373" t="s">
        <v>13029</v>
      </c>
      <c r="J278" s="83"/>
      <c r="K278" s="84"/>
      <c r="L278" s="86"/>
      <c r="M278" s="117"/>
      <c r="N278" s="106"/>
      <c r="O278" s="86" t="s">
        <v>380</v>
      </c>
      <c r="P278" s="86" t="s">
        <v>380</v>
      </c>
      <c r="Q278" s="86" t="s">
        <v>413</v>
      </c>
      <c r="R278" s="83"/>
      <c r="S278" s="86"/>
      <c r="T278" s="118"/>
      <c r="U278" s="118"/>
      <c r="V278" s="118"/>
      <c r="W278" s="118"/>
      <c r="X278" s="118"/>
      <c r="Y278" s="118"/>
      <c r="Z278" s="118"/>
    </row>
    <row r="279" spans="1:26" ht="16.5" customHeight="1">
      <c r="A279" s="26" t="s">
        <v>13049</v>
      </c>
      <c r="B279" s="349" t="s">
        <v>12568</v>
      </c>
      <c r="C279" s="26" t="s">
        <v>13050</v>
      </c>
      <c r="D279" s="92" t="s">
        <v>12570</v>
      </c>
      <c r="E279" s="81" t="s">
        <v>13051</v>
      </c>
      <c r="F279" s="81" t="s">
        <v>12981</v>
      </c>
      <c r="G279" s="80">
        <v>1</v>
      </c>
      <c r="H279" s="373" t="s">
        <v>13028</v>
      </c>
      <c r="I279" s="373" t="s">
        <v>13029</v>
      </c>
      <c r="J279" s="83"/>
      <c r="K279" s="84"/>
      <c r="L279" s="86"/>
      <c r="M279" s="117"/>
      <c r="N279" s="106"/>
      <c r="O279" s="86" t="s">
        <v>380</v>
      </c>
      <c r="P279" s="86" t="s">
        <v>380</v>
      </c>
      <c r="Q279" s="86" t="s">
        <v>413</v>
      </c>
      <c r="R279" s="83"/>
      <c r="S279" s="86"/>
      <c r="T279" s="118"/>
      <c r="U279" s="118"/>
      <c r="V279" s="118"/>
      <c r="W279" s="118"/>
      <c r="X279" s="118"/>
      <c r="Y279" s="118"/>
      <c r="Z279" s="118"/>
    </row>
    <row r="280" spans="1:26" ht="16.5" customHeight="1">
      <c r="A280" s="26" t="s">
        <v>13057</v>
      </c>
      <c r="B280" s="349" t="s">
        <v>12568</v>
      </c>
      <c r="C280" s="26" t="s">
        <v>13058</v>
      </c>
      <c r="D280" s="92" t="s">
        <v>12570</v>
      </c>
      <c r="E280" s="81" t="s">
        <v>13060</v>
      </c>
      <c r="F280" s="81" t="s">
        <v>12981</v>
      </c>
      <c r="G280" s="80">
        <v>1</v>
      </c>
      <c r="H280" s="373" t="s">
        <v>13043</v>
      </c>
      <c r="I280" s="373" t="s">
        <v>13029</v>
      </c>
      <c r="J280" s="83"/>
      <c r="K280" s="84"/>
      <c r="L280" s="86"/>
      <c r="M280" s="117"/>
      <c r="N280" s="106"/>
      <c r="O280" s="86" t="s">
        <v>380</v>
      </c>
      <c r="P280" s="86" t="s">
        <v>380</v>
      </c>
      <c r="Q280" s="86" t="s">
        <v>413</v>
      </c>
      <c r="R280" s="83"/>
      <c r="S280" s="86"/>
      <c r="T280" s="118"/>
      <c r="U280" s="118"/>
      <c r="V280" s="118"/>
      <c r="W280" s="118"/>
      <c r="X280" s="118"/>
      <c r="Y280" s="118"/>
      <c r="Z280" s="118"/>
    </row>
    <row r="281" spans="1:26" ht="16.5" customHeight="1">
      <c r="A281" s="72" t="s">
        <v>13064</v>
      </c>
      <c r="B281" s="73"/>
      <c r="C281" s="73"/>
      <c r="D281" s="72"/>
      <c r="E281" s="74"/>
      <c r="F281" s="74"/>
      <c r="G281" s="73"/>
      <c r="H281" s="72"/>
      <c r="I281" s="75"/>
      <c r="J281" s="73"/>
      <c r="K281" s="73"/>
      <c r="L281" s="72"/>
      <c r="M281" s="75"/>
      <c r="N281" s="76"/>
      <c r="O281" s="73"/>
      <c r="P281" s="73"/>
      <c r="Q281" s="73"/>
      <c r="R281" s="73"/>
      <c r="S281" s="73"/>
      <c r="T281" s="77"/>
      <c r="U281" s="77"/>
      <c r="V281" s="77"/>
      <c r="W281" s="77"/>
      <c r="X281" s="77"/>
      <c r="Y281" s="77"/>
      <c r="Z281" s="77"/>
    </row>
    <row r="282" spans="1:26" ht="16.5" customHeight="1">
      <c r="A282" s="88" t="s">
        <v>13073</v>
      </c>
      <c r="B282" s="209" t="s">
        <v>363</v>
      </c>
      <c r="C282" s="88" t="s">
        <v>13074</v>
      </c>
      <c r="D282" s="129" t="s">
        <v>13075</v>
      </c>
      <c r="E282" s="129" t="s">
        <v>11712</v>
      </c>
      <c r="F282" s="129" t="s">
        <v>13077</v>
      </c>
      <c r="G282" s="88">
        <v>1</v>
      </c>
      <c r="H282" s="79" t="s">
        <v>13079</v>
      </c>
      <c r="I282" s="82" t="s">
        <v>13082</v>
      </c>
      <c r="J282" s="83"/>
      <c r="K282" s="84"/>
      <c r="L282" s="83"/>
      <c r="M282" s="84"/>
      <c r="N282" s="106"/>
      <c r="O282" s="86" t="s">
        <v>380</v>
      </c>
      <c r="P282" s="86" t="s">
        <v>380</v>
      </c>
      <c r="Q282" s="86" t="s">
        <v>380</v>
      </c>
      <c r="R282" s="83"/>
      <c r="S282" s="86"/>
      <c r="T282" s="118"/>
      <c r="U282" s="118"/>
      <c r="V282" s="118"/>
      <c r="W282" s="118"/>
      <c r="X282" s="118"/>
      <c r="Y282" s="118"/>
      <c r="Z282" s="118"/>
    </row>
    <row r="283" spans="1:26" ht="16.5" customHeight="1">
      <c r="A283" s="80" t="s">
        <v>13086</v>
      </c>
      <c r="B283" s="209" t="s">
        <v>363</v>
      </c>
      <c r="C283" s="88" t="s">
        <v>13088</v>
      </c>
      <c r="D283" s="129" t="s">
        <v>13089</v>
      </c>
      <c r="E283" s="82" t="s">
        <v>11737</v>
      </c>
      <c r="F283" s="129" t="s">
        <v>12024</v>
      </c>
      <c r="G283" s="88">
        <v>1</v>
      </c>
      <c r="H283" s="82" t="s">
        <v>13092</v>
      </c>
      <c r="I283" s="82" t="s">
        <v>13082</v>
      </c>
      <c r="J283" s="83"/>
      <c r="K283" s="84"/>
      <c r="L283" s="83"/>
      <c r="M283" s="84"/>
      <c r="N283" s="106"/>
      <c r="O283" s="86" t="s">
        <v>380</v>
      </c>
      <c r="P283" s="86" t="s">
        <v>380</v>
      </c>
      <c r="Q283" s="86" t="s">
        <v>380</v>
      </c>
      <c r="R283" s="83"/>
      <c r="S283" s="86"/>
      <c r="T283" s="118"/>
      <c r="U283" s="118"/>
      <c r="V283" s="118"/>
      <c r="W283" s="118"/>
      <c r="X283" s="118"/>
      <c r="Y283" s="118"/>
      <c r="Z283" s="118"/>
    </row>
    <row r="284" spans="1:26" ht="120" customHeight="1">
      <c r="A284" s="80" t="s">
        <v>13097</v>
      </c>
      <c r="B284" s="209" t="s">
        <v>363</v>
      </c>
      <c r="C284" s="88" t="s">
        <v>13098</v>
      </c>
      <c r="D284" s="129" t="s">
        <v>13100</v>
      </c>
      <c r="E284" s="95" t="s">
        <v>13101</v>
      </c>
      <c r="F284" s="95" t="s">
        <v>12139</v>
      </c>
      <c r="G284" s="88">
        <v>1</v>
      </c>
      <c r="H284" s="82" t="s">
        <v>13103</v>
      </c>
      <c r="I284" s="82" t="s">
        <v>13104</v>
      </c>
      <c r="J284" s="83" t="s">
        <v>158</v>
      </c>
      <c r="K284" s="84"/>
      <c r="L284" s="83"/>
      <c r="M284" s="84"/>
      <c r="N284" s="106"/>
      <c r="O284" s="86" t="s">
        <v>380</v>
      </c>
      <c r="P284" s="86" t="s">
        <v>380</v>
      </c>
      <c r="Q284" s="86" t="s">
        <v>13110</v>
      </c>
      <c r="R284" s="83"/>
      <c r="S284" s="86"/>
      <c r="T284" s="118"/>
      <c r="U284" s="118"/>
      <c r="V284" s="118"/>
      <c r="W284" s="118"/>
      <c r="X284" s="118"/>
      <c r="Y284" s="118"/>
      <c r="Z284" s="118"/>
    </row>
    <row r="285" spans="1:26" ht="120" customHeight="1">
      <c r="A285" s="80" t="s">
        <v>13112</v>
      </c>
      <c r="B285" s="209" t="s">
        <v>363</v>
      </c>
      <c r="C285" s="88" t="s">
        <v>13114</v>
      </c>
      <c r="D285" s="129" t="s">
        <v>13115</v>
      </c>
      <c r="E285" s="95" t="s">
        <v>13116</v>
      </c>
      <c r="F285" s="95" t="s">
        <v>12139</v>
      </c>
      <c r="G285" s="88">
        <v>1</v>
      </c>
      <c r="H285" s="82" t="s">
        <v>13119</v>
      </c>
      <c r="I285" s="82" t="s">
        <v>13121</v>
      </c>
      <c r="J285" s="83" t="s">
        <v>158</v>
      </c>
      <c r="K285" s="84"/>
      <c r="L285" s="83"/>
      <c r="M285" s="84"/>
      <c r="N285" s="106"/>
      <c r="O285" s="86" t="s">
        <v>380</v>
      </c>
      <c r="P285" s="86" t="s">
        <v>380</v>
      </c>
      <c r="Q285" s="86" t="s">
        <v>13122</v>
      </c>
      <c r="R285" s="83"/>
      <c r="S285" s="86"/>
      <c r="T285" s="118"/>
      <c r="U285" s="118"/>
      <c r="V285" s="118"/>
      <c r="W285" s="118"/>
      <c r="X285" s="118"/>
      <c r="Y285" s="118"/>
      <c r="Z285" s="118"/>
    </row>
    <row r="286" spans="1:26" ht="16.5" customHeight="1">
      <c r="A286" s="80" t="s">
        <v>5834</v>
      </c>
      <c r="B286" s="225" t="s">
        <v>363</v>
      </c>
      <c r="C286" s="213" t="s">
        <v>13124</v>
      </c>
      <c r="D286" s="79" t="s">
        <v>13125</v>
      </c>
      <c r="E286" s="95" t="s">
        <v>407</v>
      </c>
      <c r="F286" s="95" t="s">
        <v>8119</v>
      </c>
      <c r="G286" s="88">
        <v>1</v>
      </c>
      <c r="H286" s="82" t="s">
        <v>13127</v>
      </c>
      <c r="I286" s="167" t="s">
        <v>13129</v>
      </c>
      <c r="J286" s="83"/>
      <c r="K286" s="84"/>
      <c r="L286" s="83"/>
      <c r="M286" s="84"/>
      <c r="N286" s="106"/>
      <c r="O286" s="86" t="s">
        <v>380</v>
      </c>
      <c r="P286" s="86" t="s">
        <v>380</v>
      </c>
      <c r="Q286" s="86" t="s">
        <v>380</v>
      </c>
      <c r="R286" s="83"/>
      <c r="S286" s="86"/>
      <c r="T286" s="118"/>
      <c r="U286" s="118"/>
      <c r="V286" s="118"/>
      <c r="W286" s="118"/>
      <c r="X286" s="118"/>
      <c r="Y286" s="118"/>
      <c r="Z286" s="118"/>
    </row>
    <row r="287" spans="1:26" ht="16.5" customHeight="1">
      <c r="A287" s="80" t="s">
        <v>13133</v>
      </c>
      <c r="B287" s="225" t="s">
        <v>363</v>
      </c>
      <c r="C287" s="213" t="s">
        <v>13134</v>
      </c>
      <c r="D287" s="79" t="s">
        <v>13135</v>
      </c>
      <c r="E287" s="95" t="s">
        <v>409</v>
      </c>
      <c r="F287" s="95" t="s">
        <v>8119</v>
      </c>
      <c r="G287" s="88">
        <v>1</v>
      </c>
      <c r="H287" s="82" t="s">
        <v>13137</v>
      </c>
      <c r="I287" s="82" t="s">
        <v>13138</v>
      </c>
      <c r="J287" s="83"/>
      <c r="K287" s="84"/>
      <c r="L287" s="83"/>
      <c r="M287" s="84"/>
      <c r="N287" s="106"/>
      <c r="O287" s="86" t="s">
        <v>380</v>
      </c>
      <c r="P287" s="86" t="s">
        <v>380</v>
      </c>
      <c r="Q287" s="86" t="s">
        <v>380</v>
      </c>
      <c r="R287" s="83"/>
      <c r="S287" s="86"/>
      <c r="T287" s="118"/>
      <c r="U287" s="118"/>
      <c r="V287" s="118"/>
      <c r="W287" s="118"/>
      <c r="X287" s="118"/>
      <c r="Y287" s="118"/>
      <c r="Z287" s="118"/>
    </row>
    <row r="288" spans="1:26" ht="16.5" customHeight="1">
      <c r="A288" s="80" t="s">
        <v>13144</v>
      </c>
      <c r="B288" s="225" t="s">
        <v>363</v>
      </c>
      <c r="C288" s="213" t="s">
        <v>13145</v>
      </c>
      <c r="D288" s="79" t="s">
        <v>13146</v>
      </c>
      <c r="E288" s="95" t="s">
        <v>13147</v>
      </c>
      <c r="F288" s="95" t="s">
        <v>8119</v>
      </c>
      <c r="G288" s="88">
        <v>1</v>
      </c>
      <c r="H288" s="82" t="s">
        <v>13150</v>
      </c>
      <c r="I288" s="82" t="s">
        <v>13151</v>
      </c>
      <c r="J288" s="83"/>
      <c r="K288" s="84"/>
      <c r="L288" s="83"/>
      <c r="M288" s="84"/>
      <c r="N288" s="106"/>
      <c r="O288" s="86" t="s">
        <v>380</v>
      </c>
      <c r="P288" s="86" t="s">
        <v>380</v>
      </c>
      <c r="Q288" s="86" t="s">
        <v>380</v>
      </c>
      <c r="R288" s="83"/>
      <c r="S288" s="86"/>
      <c r="T288" s="118"/>
      <c r="U288" s="118"/>
      <c r="V288" s="118"/>
      <c r="W288" s="118"/>
      <c r="X288" s="118"/>
      <c r="Y288" s="118"/>
      <c r="Z288" s="118"/>
    </row>
    <row r="289" spans="1:26" ht="16.5" customHeight="1">
      <c r="A289" s="80" t="s">
        <v>13155</v>
      </c>
      <c r="B289" s="225" t="s">
        <v>363</v>
      </c>
      <c r="C289" s="213" t="s">
        <v>13156</v>
      </c>
      <c r="D289" s="79" t="s">
        <v>13146</v>
      </c>
      <c r="E289" s="95" t="s">
        <v>13157</v>
      </c>
      <c r="F289" s="95" t="s">
        <v>8119</v>
      </c>
      <c r="G289" s="88">
        <v>1</v>
      </c>
      <c r="H289" s="82" t="s">
        <v>13160</v>
      </c>
      <c r="I289" s="82" t="s">
        <v>13162</v>
      </c>
      <c r="J289" s="83"/>
      <c r="K289" s="84"/>
      <c r="L289" s="83"/>
      <c r="M289" s="84"/>
      <c r="N289" s="106"/>
      <c r="O289" s="86" t="s">
        <v>380</v>
      </c>
      <c r="P289" s="86" t="s">
        <v>380</v>
      </c>
      <c r="Q289" s="86" t="s">
        <v>380</v>
      </c>
      <c r="R289" s="83"/>
      <c r="S289" s="86"/>
      <c r="T289" s="118"/>
      <c r="U289" s="118"/>
      <c r="V289" s="118"/>
      <c r="W289" s="118"/>
      <c r="X289" s="118"/>
      <c r="Y289" s="118"/>
      <c r="Z289" s="118"/>
    </row>
    <row r="290" spans="1:26" ht="16.5" customHeight="1">
      <c r="A290" s="99" t="s">
        <v>6217</v>
      </c>
      <c r="B290" s="211" t="s">
        <v>363</v>
      </c>
      <c r="C290" s="99" t="s">
        <v>13166</v>
      </c>
      <c r="D290" s="349" t="s">
        <v>13168</v>
      </c>
      <c r="E290" s="100" t="s">
        <v>13169</v>
      </c>
      <c r="F290" s="100" t="s">
        <v>12024</v>
      </c>
      <c r="G290" s="172">
        <v>1</v>
      </c>
      <c r="H290" s="167" t="s">
        <v>13171</v>
      </c>
      <c r="I290" s="167" t="s">
        <v>13173</v>
      </c>
      <c r="J290" s="83" t="s">
        <v>158</v>
      </c>
      <c r="K290" s="371"/>
      <c r="L290" s="143"/>
      <c r="M290" s="371"/>
      <c r="N290" s="106"/>
      <c r="O290" s="111" t="s">
        <v>379</v>
      </c>
      <c r="P290" s="86" t="s">
        <v>13175</v>
      </c>
      <c r="Q290" s="86" t="s">
        <v>13176</v>
      </c>
      <c r="R290" s="83"/>
      <c r="S290" s="86"/>
      <c r="T290" s="118"/>
      <c r="U290" s="118"/>
      <c r="V290" s="118"/>
      <c r="W290" s="118"/>
      <c r="X290" s="118"/>
      <c r="Y290" s="118"/>
      <c r="Z290" s="118"/>
    </row>
    <row r="291" spans="1:26" ht="16.5" customHeight="1">
      <c r="A291" s="80" t="s">
        <v>13178</v>
      </c>
      <c r="B291" s="211" t="s">
        <v>363</v>
      </c>
      <c r="C291" s="99" t="s">
        <v>13179</v>
      </c>
      <c r="D291" s="349" t="s">
        <v>13168</v>
      </c>
      <c r="E291" s="100" t="s">
        <v>13181</v>
      </c>
      <c r="F291" s="100" t="s">
        <v>13183</v>
      </c>
      <c r="G291" s="172">
        <v>1</v>
      </c>
      <c r="H291" s="167" t="s">
        <v>13171</v>
      </c>
      <c r="I291" s="167" t="s">
        <v>13184</v>
      </c>
      <c r="J291" s="83" t="s">
        <v>158</v>
      </c>
      <c r="K291" s="371"/>
      <c r="L291" s="83"/>
      <c r="M291" s="371"/>
      <c r="N291" s="106"/>
      <c r="O291" s="111" t="s">
        <v>379</v>
      </c>
      <c r="P291" s="86" t="s">
        <v>13175</v>
      </c>
      <c r="Q291" s="86" t="s">
        <v>13176</v>
      </c>
      <c r="R291" s="83"/>
      <c r="S291" s="86"/>
      <c r="T291" s="118"/>
      <c r="U291" s="118"/>
      <c r="V291" s="118"/>
      <c r="W291" s="118"/>
      <c r="X291" s="118"/>
      <c r="Y291" s="118"/>
      <c r="Z291" s="118"/>
    </row>
    <row r="292" spans="1:26" ht="115.5" customHeight="1">
      <c r="A292" s="730" t="s">
        <v>13188</v>
      </c>
      <c r="B292" s="730" t="s">
        <v>363</v>
      </c>
      <c r="C292" s="730" t="s">
        <v>20859</v>
      </c>
      <c r="D292" s="730" t="s">
        <v>13168</v>
      </c>
      <c r="E292" s="733" t="s">
        <v>13192</v>
      </c>
      <c r="F292" s="733" t="s">
        <v>12024</v>
      </c>
      <c r="G292" s="633">
        <v>1</v>
      </c>
      <c r="H292" s="642" t="s">
        <v>12691</v>
      </c>
      <c r="I292" s="642" t="s">
        <v>12693</v>
      </c>
      <c r="J292" s="83"/>
      <c r="K292" s="371"/>
      <c r="L292" s="748"/>
      <c r="M292" s="371"/>
      <c r="N292" s="106"/>
      <c r="O292" s="86" t="s">
        <v>380</v>
      </c>
      <c r="P292" s="86" t="s">
        <v>380</v>
      </c>
      <c r="Q292" s="86" t="s">
        <v>380</v>
      </c>
      <c r="R292" s="83" t="s">
        <v>101</v>
      </c>
      <c r="S292" s="86"/>
      <c r="T292" s="118"/>
      <c r="U292" s="118"/>
      <c r="V292" s="118"/>
      <c r="W292" s="118"/>
      <c r="X292" s="118"/>
      <c r="Y292" s="118"/>
      <c r="Z292" s="118"/>
    </row>
    <row r="293" spans="1:26" ht="16.5" customHeight="1">
      <c r="A293" s="732"/>
      <c r="B293" s="732"/>
      <c r="C293" s="732"/>
      <c r="D293" s="732"/>
      <c r="E293" s="732"/>
      <c r="F293" s="732"/>
      <c r="G293" s="633">
        <v>2</v>
      </c>
      <c r="H293" s="627" t="s">
        <v>13171</v>
      </c>
      <c r="I293" s="627" t="s">
        <v>13173</v>
      </c>
      <c r="J293" s="83"/>
      <c r="K293" s="371"/>
      <c r="L293" s="666"/>
      <c r="M293" s="371"/>
      <c r="N293" s="106"/>
      <c r="O293" s="86" t="s">
        <v>380</v>
      </c>
      <c r="P293" s="86" t="s">
        <v>380</v>
      </c>
      <c r="Q293" s="86" t="s">
        <v>380</v>
      </c>
      <c r="R293" s="83" t="s">
        <v>101</v>
      </c>
      <c r="S293" s="86"/>
      <c r="T293" s="118"/>
      <c r="U293" s="118"/>
      <c r="V293" s="118"/>
      <c r="W293" s="118"/>
      <c r="X293" s="118"/>
      <c r="Y293" s="118"/>
      <c r="Z293" s="118"/>
    </row>
    <row r="294" spans="1:26" ht="16.5" customHeight="1">
      <c r="A294" s="80" t="s">
        <v>13204</v>
      </c>
      <c r="B294" s="211" t="s">
        <v>363</v>
      </c>
      <c r="C294" s="99" t="s">
        <v>13205</v>
      </c>
      <c r="D294" s="349" t="s">
        <v>13168</v>
      </c>
      <c r="E294" s="100" t="s">
        <v>13206</v>
      </c>
      <c r="F294" s="100" t="s">
        <v>8119</v>
      </c>
      <c r="G294" s="172">
        <v>1</v>
      </c>
      <c r="H294" s="167" t="s">
        <v>13171</v>
      </c>
      <c r="I294" s="167" t="s">
        <v>13207</v>
      </c>
      <c r="J294" s="83" t="s">
        <v>158</v>
      </c>
      <c r="K294" s="371"/>
      <c r="L294" s="83"/>
      <c r="M294" s="371"/>
      <c r="N294" s="106"/>
      <c r="O294" s="111" t="s">
        <v>379</v>
      </c>
      <c r="P294" s="86" t="s">
        <v>13175</v>
      </c>
      <c r="Q294" s="86" t="s">
        <v>13176</v>
      </c>
      <c r="R294" s="83"/>
      <c r="S294" s="86"/>
      <c r="T294" s="118"/>
      <c r="U294" s="118"/>
      <c r="V294" s="118"/>
      <c r="W294" s="118"/>
      <c r="X294" s="118"/>
      <c r="Y294" s="118"/>
      <c r="Z294" s="118"/>
    </row>
    <row r="295" spans="1:26" ht="16.5" customHeight="1">
      <c r="A295" s="80" t="s">
        <v>13213</v>
      </c>
      <c r="B295" s="211" t="s">
        <v>363</v>
      </c>
      <c r="C295" s="99" t="s">
        <v>13214</v>
      </c>
      <c r="D295" s="349" t="s">
        <v>13168</v>
      </c>
      <c r="E295" s="100" t="s">
        <v>13215</v>
      </c>
      <c r="F295" s="100" t="s">
        <v>10854</v>
      </c>
      <c r="G295" s="172">
        <v>1</v>
      </c>
      <c r="H295" s="167" t="s">
        <v>13171</v>
      </c>
      <c r="I295" s="167" t="s">
        <v>13173</v>
      </c>
      <c r="J295" s="83" t="s">
        <v>158</v>
      </c>
      <c r="K295" s="371"/>
      <c r="L295" s="83"/>
      <c r="M295" s="371"/>
      <c r="N295" s="106"/>
      <c r="O295" s="111" t="s">
        <v>379</v>
      </c>
      <c r="P295" s="86" t="s">
        <v>13223</v>
      </c>
      <c r="Q295" s="86" t="s">
        <v>13224</v>
      </c>
      <c r="R295" s="83" t="s">
        <v>103</v>
      </c>
      <c r="S295" s="86"/>
      <c r="T295" s="118"/>
      <c r="U295" s="118"/>
      <c r="V295" s="118"/>
      <c r="W295" s="118"/>
      <c r="X295" s="118"/>
      <c r="Y295" s="118"/>
      <c r="Z295" s="118"/>
    </row>
    <row r="296" spans="1:26" ht="16.5" customHeight="1">
      <c r="A296" s="80" t="s">
        <v>13226</v>
      </c>
      <c r="B296" s="211" t="s">
        <v>363</v>
      </c>
      <c r="C296" s="99" t="s">
        <v>13227</v>
      </c>
      <c r="D296" s="349" t="s">
        <v>13168</v>
      </c>
      <c r="E296" s="100" t="s">
        <v>13229</v>
      </c>
      <c r="F296" s="100" t="s">
        <v>13231</v>
      </c>
      <c r="G296" s="172">
        <v>1</v>
      </c>
      <c r="H296" s="167" t="s">
        <v>13171</v>
      </c>
      <c r="I296" s="167" t="s">
        <v>13184</v>
      </c>
      <c r="J296" s="83" t="s">
        <v>158</v>
      </c>
      <c r="K296" s="371"/>
      <c r="L296" s="83"/>
      <c r="M296" s="371"/>
      <c r="N296" s="106"/>
      <c r="O296" s="111" t="s">
        <v>379</v>
      </c>
      <c r="P296" s="86" t="s">
        <v>13235</v>
      </c>
      <c r="Q296" s="86" t="s">
        <v>13236</v>
      </c>
      <c r="R296" s="83" t="s">
        <v>103</v>
      </c>
      <c r="S296" s="86"/>
      <c r="T296" s="118"/>
      <c r="U296" s="118"/>
      <c r="V296" s="118"/>
      <c r="W296" s="118"/>
      <c r="X296" s="118"/>
      <c r="Y296" s="118"/>
      <c r="Z296" s="118"/>
    </row>
    <row r="297" spans="1:26" ht="16.5" customHeight="1">
      <c r="A297" s="80" t="s">
        <v>13239</v>
      </c>
      <c r="B297" s="211" t="s">
        <v>363</v>
      </c>
      <c r="C297" s="99" t="s">
        <v>13242</v>
      </c>
      <c r="D297" s="349" t="s">
        <v>13243</v>
      </c>
      <c r="E297" s="100" t="s">
        <v>13244</v>
      </c>
      <c r="F297" s="100" t="s">
        <v>13246</v>
      </c>
      <c r="G297" s="88">
        <v>1</v>
      </c>
      <c r="H297" s="167" t="s">
        <v>13171</v>
      </c>
      <c r="I297" s="167" t="s">
        <v>13173</v>
      </c>
      <c r="J297" s="83" t="s">
        <v>158</v>
      </c>
      <c r="K297" s="371"/>
      <c r="L297" s="83"/>
      <c r="M297" s="371"/>
      <c r="N297" s="106"/>
      <c r="O297" s="86" t="s">
        <v>380</v>
      </c>
      <c r="P297" s="86" t="s">
        <v>13248</v>
      </c>
      <c r="Q297" s="86" t="s">
        <v>13250</v>
      </c>
      <c r="R297" s="83"/>
      <c r="S297" s="86"/>
      <c r="T297" s="118"/>
      <c r="U297" s="118"/>
      <c r="V297" s="118"/>
      <c r="W297" s="118"/>
      <c r="X297" s="118"/>
      <c r="Y297" s="118"/>
      <c r="Z297" s="118"/>
    </row>
    <row r="298" spans="1:26" ht="16.5" customHeight="1">
      <c r="A298" s="80" t="s">
        <v>13254</v>
      </c>
      <c r="B298" s="211" t="s">
        <v>363</v>
      </c>
      <c r="C298" s="99" t="s">
        <v>13255</v>
      </c>
      <c r="D298" s="349" t="s">
        <v>13256</v>
      </c>
      <c r="E298" s="100" t="s">
        <v>13258</v>
      </c>
      <c r="F298" s="100" t="s">
        <v>13260</v>
      </c>
      <c r="G298" s="88">
        <v>1</v>
      </c>
      <c r="H298" s="167" t="s">
        <v>13171</v>
      </c>
      <c r="I298" s="167" t="s">
        <v>13173</v>
      </c>
      <c r="J298" s="83" t="s">
        <v>158</v>
      </c>
      <c r="K298" s="371"/>
      <c r="L298" s="83"/>
      <c r="M298" s="371"/>
      <c r="N298" s="106"/>
      <c r="O298" s="86" t="s">
        <v>380</v>
      </c>
      <c r="P298" s="86" t="s">
        <v>13248</v>
      </c>
      <c r="Q298" s="86" t="s">
        <v>13250</v>
      </c>
      <c r="R298" s="83"/>
      <c r="S298" s="86"/>
      <c r="T298" s="118"/>
      <c r="U298" s="118"/>
      <c r="V298" s="118"/>
      <c r="W298" s="118"/>
      <c r="X298" s="118"/>
      <c r="Y298" s="118"/>
      <c r="Z298" s="118"/>
    </row>
    <row r="299" spans="1:26" ht="16.5" customHeight="1">
      <c r="A299" s="80" t="s">
        <v>13267</v>
      </c>
      <c r="B299" s="211" t="s">
        <v>363</v>
      </c>
      <c r="C299" s="99" t="s">
        <v>13268</v>
      </c>
      <c r="D299" s="349" t="s">
        <v>13269</v>
      </c>
      <c r="E299" s="100" t="s">
        <v>13271</v>
      </c>
      <c r="F299" s="100" t="s">
        <v>13274</v>
      </c>
      <c r="G299" s="88">
        <v>1</v>
      </c>
      <c r="H299" s="82" t="s">
        <v>13277</v>
      </c>
      <c r="I299" s="82" t="s">
        <v>3919</v>
      </c>
      <c r="J299" s="83" t="s">
        <v>158</v>
      </c>
      <c r="K299" s="371"/>
      <c r="L299" s="83"/>
      <c r="M299" s="371"/>
      <c r="N299" s="106"/>
      <c r="O299" s="86" t="s">
        <v>380</v>
      </c>
      <c r="P299" s="86" t="s">
        <v>13279</v>
      </c>
      <c r="Q299" s="86" t="s">
        <v>13280</v>
      </c>
      <c r="R299" s="83"/>
      <c r="S299" s="86"/>
      <c r="T299" s="118"/>
      <c r="U299" s="118"/>
      <c r="V299" s="118"/>
      <c r="W299" s="118"/>
      <c r="X299" s="118"/>
      <c r="Y299" s="118"/>
      <c r="Z299" s="118"/>
    </row>
    <row r="300" spans="1:26" ht="16.5" customHeight="1">
      <c r="A300" s="80" t="s">
        <v>13283</v>
      </c>
      <c r="B300" s="211" t="s">
        <v>363</v>
      </c>
      <c r="C300" s="99" t="s">
        <v>13284</v>
      </c>
      <c r="D300" s="349" t="s">
        <v>13269</v>
      </c>
      <c r="E300" s="100" t="s">
        <v>13287</v>
      </c>
      <c r="F300" s="100" t="s">
        <v>13288</v>
      </c>
      <c r="G300" s="88">
        <v>1</v>
      </c>
      <c r="H300" s="167" t="s">
        <v>13171</v>
      </c>
      <c r="I300" s="82" t="s">
        <v>3919</v>
      </c>
      <c r="J300" s="83" t="s">
        <v>158</v>
      </c>
      <c r="K300" s="371"/>
      <c r="L300" s="83"/>
      <c r="M300" s="371"/>
      <c r="N300" s="106"/>
      <c r="O300" s="86" t="s">
        <v>380</v>
      </c>
      <c r="P300" s="86" t="s">
        <v>13290</v>
      </c>
      <c r="Q300" s="86" t="s">
        <v>13291</v>
      </c>
      <c r="R300" s="83"/>
      <c r="S300" s="86"/>
      <c r="T300" s="118"/>
      <c r="U300" s="118"/>
      <c r="V300" s="118"/>
      <c r="W300" s="118"/>
      <c r="X300" s="118"/>
      <c r="Y300" s="118"/>
      <c r="Z300" s="118"/>
    </row>
    <row r="301" spans="1:26" ht="16.5" customHeight="1">
      <c r="A301" s="72" t="s">
        <v>13293</v>
      </c>
      <c r="B301" s="73"/>
      <c r="C301" s="73"/>
      <c r="D301" s="72"/>
      <c r="E301" s="74"/>
      <c r="F301" s="74"/>
      <c r="G301" s="73"/>
      <c r="H301" s="72"/>
      <c r="I301" s="75"/>
      <c r="J301" s="73"/>
      <c r="K301" s="73"/>
      <c r="L301" s="72"/>
      <c r="M301" s="75"/>
      <c r="N301" s="76"/>
      <c r="O301" s="73"/>
      <c r="P301" s="73"/>
      <c r="Q301" s="73"/>
      <c r="R301" s="73"/>
      <c r="S301" s="73"/>
      <c r="T301" s="77"/>
      <c r="U301" s="77"/>
      <c r="V301" s="77"/>
      <c r="W301" s="77"/>
      <c r="X301" s="77"/>
      <c r="Y301" s="77"/>
      <c r="Z301" s="77"/>
    </row>
    <row r="302" spans="1:26" ht="16.5" customHeight="1">
      <c r="A302" s="26" t="s">
        <v>13297</v>
      </c>
      <c r="B302" s="224" t="s">
        <v>9237</v>
      </c>
      <c r="C302" s="224" t="s">
        <v>11245</v>
      </c>
      <c r="D302" s="129" t="s">
        <v>13298</v>
      </c>
      <c r="E302" s="82" t="s">
        <v>13299</v>
      </c>
      <c r="F302" s="103" t="s">
        <v>2854</v>
      </c>
      <c r="G302" s="80">
        <v>1</v>
      </c>
      <c r="H302" s="81" t="s">
        <v>13303</v>
      </c>
      <c r="I302" s="82" t="s">
        <v>13304</v>
      </c>
      <c r="J302" s="83"/>
      <c r="K302" s="83"/>
      <c r="L302" s="86"/>
      <c r="M302" s="121"/>
      <c r="N302" s="106"/>
      <c r="O302" s="86" t="s">
        <v>380</v>
      </c>
      <c r="P302" s="86" t="s">
        <v>380</v>
      </c>
      <c r="Q302" s="86" t="s">
        <v>380</v>
      </c>
      <c r="R302" s="83"/>
      <c r="S302" s="86"/>
      <c r="T302" s="118"/>
      <c r="U302" s="118"/>
      <c r="V302" s="118"/>
      <c r="W302" s="118"/>
      <c r="X302" s="118"/>
      <c r="Y302" s="118"/>
      <c r="Z302" s="118"/>
    </row>
    <row r="303" spans="1:26" ht="16.5" customHeight="1">
      <c r="A303" s="26" t="s">
        <v>13310</v>
      </c>
      <c r="B303" s="224" t="s">
        <v>9237</v>
      </c>
      <c r="C303" s="224" t="s">
        <v>11245</v>
      </c>
      <c r="D303" s="129" t="s">
        <v>13298</v>
      </c>
      <c r="E303" s="82" t="s">
        <v>13311</v>
      </c>
      <c r="F303" s="103" t="s">
        <v>2854</v>
      </c>
      <c r="G303" s="80">
        <v>1</v>
      </c>
      <c r="H303" s="81" t="s">
        <v>13313</v>
      </c>
      <c r="I303" s="82" t="s">
        <v>13304</v>
      </c>
      <c r="J303" s="83"/>
      <c r="K303" s="83"/>
      <c r="L303" s="86"/>
      <c r="M303" s="121"/>
      <c r="N303" s="106"/>
      <c r="O303" s="86" t="s">
        <v>380</v>
      </c>
      <c r="P303" s="86" t="s">
        <v>380</v>
      </c>
      <c r="Q303" s="86" t="s">
        <v>380</v>
      </c>
      <c r="R303" s="83"/>
      <c r="S303" s="86"/>
      <c r="T303" s="118"/>
      <c r="U303" s="118"/>
      <c r="V303" s="118"/>
      <c r="W303" s="118"/>
      <c r="X303" s="118"/>
      <c r="Y303" s="118"/>
      <c r="Z303" s="118"/>
    </row>
    <row r="304" spans="1:26" ht="16.5" customHeight="1">
      <c r="A304" s="26" t="s">
        <v>13318</v>
      </c>
      <c r="B304" s="224" t="s">
        <v>9237</v>
      </c>
      <c r="C304" s="224" t="s">
        <v>11245</v>
      </c>
      <c r="D304" s="129" t="s">
        <v>13298</v>
      </c>
      <c r="E304" s="82" t="s">
        <v>13322</v>
      </c>
      <c r="F304" s="103" t="s">
        <v>2854</v>
      </c>
      <c r="G304" s="80">
        <v>1</v>
      </c>
      <c r="H304" s="81" t="s">
        <v>13324</v>
      </c>
      <c r="I304" s="82" t="s">
        <v>13304</v>
      </c>
      <c r="J304" s="83"/>
      <c r="K304" s="83"/>
      <c r="L304" s="86"/>
      <c r="M304" s="121"/>
      <c r="N304" s="106"/>
      <c r="O304" s="86" t="s">
        <v>380</v>
      </c>
      <c r="P304" s="86" t="s">
        <v>380</v>
      </c>
      <c r="Q304" s="86" t="s">
        <v>380</v>
      </c>
      <c r="R304" s="83"/>
      <c r="S304" s="86"/>
      <c r="T304" s="118"/>
      <c r="U304" s="118"/>
      <c r="V304" s="118"/>
      <c r="W304" s="118"/>
      <c r="X304" s="118"/>
      <c r="Y304" s="118"/>
      <c r="Z304" s="118"/>
    </row>
    <row r="305" spans="1:26" ht="16.5" customHeight="1">
      <c r="A305" s="26" t="s">
        <v>13329</v>
      </c>
      <c r="B305" s="224" t="s">
        <v>9237</v>
      </c>
      <c r="C305" s="224" t="s">
        <v>11245</v>
      </c>
      <c r="D305" s="129" t="s">
        <v>13298</v>
      </c>
      <c r="E305" s="82" t="s">
        <v>13333</v>
      </c>
      <c r="F305" s="103" t="s">
        <v>2854</v>
      </c>
      <c r="G305" s="80">
        <v>1</v>
      </c>
      <c r="H305" s="81" t="s">
        <v>13337</v>
      </c>
      <c r="I305" s="82" t="s">
        <v>13304</v>
      </c>
      <c r="J305" s="83"/>
      <c r="K305" s="83"/>
      <c r="L305" s="86"/>
      <c r="M305" s="121"/>
      <c r="N305" s="106"/>
      <c r="O305" s="86" t="s">
        <v>380</v>
      </c>
      <c r="P305" s="86" t="s">
        <v>380</v>
      </c>
      <c r="Q305" s="86" t="s">
        <v>380</v>
      </c>
      <c r="R305" s="83"/>
      <c r="S305" s="86"/>
      <c r="T305" s="118"/>
      <c r="U305" s="118"/>
      <c r="V305" s="118"/>
      <c r="W305" s="118"/>
      <c r="X305" s="118"/>
      <c r="Y305" s="118"/>
      <c r="Z305" s="118"/>
    </row>
    <row r="306" spans="1:26" ht="99" customHeight="1">
      <c r="A306" s="735" t="s">
        <v>13340</v>
      </c>
      <c r="B306" s="736" t="s">
        <v>9237</v>
      </c>
      <c r="C306" s="736" t="s">
        <v>11245</v>
      </c>
      <c r="D306" s="737" t="s">
        <v>13298</v>
      </c>
      <c r="E306" s="737" t="s">
        <v>13344</v>
      </c>
      <c r="F306" s="738" t="s">
        <v>2854</v>
      </c>
      <c r="G306" s="80">
        <v>1</v>
      </c>
      <c r="H306" s="81" t="s">
        <v>13347</v>
      </c>
      <c r="I306" s="82" t="s">
        <v>11504</v>
      </c>
      <c r="J306" s="83"/>
      <c r="K306" s="83"/>
      <c r="L306" s="734"/>
      <c r="M306" s="794"/>
      <c r="N306" s="106"/>
      <c r="O306" s="86" t="s">
        <v>380</v>
      </c>
      <c r="P306" s="86" t="s">
        <v>380</v>
      </c>
      <c r="Q306" s="86" t="s">
        <v>380</v>
      </c>
      <c r="R306" s="83"/>
      <c r="S306" s="86"/>
      <c r="T306" s="118"/>
      <c r="U306" s="118"/>
      <c r="V306" s="118"/>
      <c r="W306" s="118"/>
      <c r="X306" s="118"/>
      <c r="Y306" s="118"/>
      <c r="Z306" s="118"/>
    </row>
    <row r="307" spans="1:26" ht="16.5" customHeight="1">
      <c r="A307" s="666"/>
      <c r="B307" s="666"/>
      <c r="C307" s="666"/>
      <c r="D307" s="666"/>
      <c r="E307" s="666"/>
      <c r="F307" s="666"/>
      <c r="G307" s="80">
        <v>2</v>
      </c>
      <c r="H307" s="81" t="s">
        <v>13351</v>
      </c>
      <c r="I307" s="82" t="s">
        <v>11504</v>
      </c>
      <c r="J307" s="83"/>
      <c r="K307" s="83"/>
      <c r="L307" s="666"/>
      <c r="M307" s="666"/>
      <c r="N307" s="106"/>
      <c r="O307" s="86" t="s">
        <v>380</v>
      </c>
      <c r="P307" s="86" t="s">
        <v>380</v>
      </c>
      <c r="Q307" s="86" t="s">
        <v>380</v>
      </c>
      <c r="R307" s="83"/>
      <c r="S307" s="86"/>
      <c r="T307" s="118"/>
      <c r="U307" s="118"/>
      <c r="V307" s="118"/>
      <c r="W307" s="118"/>
      <c r="X307" s="118"/>
      <c r="Y307" s="118"/>
      <c r="Z307" s="118"/>
    </row>
    <row r="308" spans="1:26" ht="99" customHeight="1">
      <c r="A308" s="735" t="s">
        <v>13353</v>
      </c>
      <c r="B308" s="736" t="s">
        <v>9237</v>
      </c>
      <c r="C308" s="736" t="s">
        <v>11245</v>
      </c>
      <c r="D308" s="737" t="s">
        <v>13298</v>
      </c>
      <c r="E308" s="737" t="s">
        <v>13358</v>
      </c>
      <c r="F308" s="738" t="s">
        <v>2854</v>
      </c>
      <c r="G308" s="80">
        <v>1</v>
      </c>
      <c r="H308" s="81" t="s">
        <v>13360</v>
      </c>
      <c r="I308" s="82" t="s">
        <v>11504</v>
      </c>
      <c r="J308" s="83"/>
      <c r="K308" s="83"/>
      <c r="L308" s="734"/>
      <c r="M308" s="794"/>
      <c r="N308" s="106"/>
      <c r="O308" s="86" t="s">
        <v>380</v>
      </c>
      <c r="P308" s="86" t="s">
        <v>380</v>
      </c>
      <c r="Q308" s="86" t="s">
        <v>380</v>
      </c>
      <c r="R308" s="83"/>
      <c r="S308" s="86"/>
      <c r="T308" s="118"/>
      <c r="U308" s="118"/>
      <c r="V308" s="118"/>
      <c r="W308" s="118"/>
      <c r="X308" s="118"/>
      <c r="Y308" s="118"/>
      <c r="Z308" s="118"/>
    </row>
    <row r="309" spans="1:26" ht="16.5" customHeight="1">
      <c r="A309" s="666"/>
      <c r="B309" s="666"/>
      <c r="C309" s="666"/>
      <c r="D309" s="666"/>
      <c r="E309" s="666"/>
      <c r="F309" s="666"/>
      <c r="G309" s="80">
        <v>2</v>
      </c>
      <c r="H309" s="81" t="s">
        <v>13368</v>
      </c>
      <c r="I309" s="82" t="s">
        <v>11504</v>
      </c>
      <c r="J309" s="83"/>
      <c r="K309" s="83"/>
      <c r="L309" s="666"/>
      <c r="M309" s="666"/>
      <c r="N309" s="106"/>
      <c r="O309" s="86" t="s">
        <v>380</v>
      </c>
      <c r="P309" s="86" t="s">
        <v>380</v>
      </c>
      <c r="Q309" s="86" t="s">
        <v>380</v>
      </c>
      <c r="R309" s="83"/>
      <c r="S309" s="86"/>
      <c r="T309" s="118"/>
      <c r="U309" s="118"/>
      <c r="V309" s="118"/>
      <c r="W309" s="118"/>
      <c r="X309" s="118"/>
      <c r="Y309" s="118"/>
      <c r="Z309" s="118"/>
    </row>
    <row r="310" spans="1:26" ht="16.5" customHeight="1">
      <c r="A310" s="72" t="s">
        <v>13374</v>
      </c>
      <c r="B310" s="73"/>
      <c r="C310" s="73"/>
      <c r="D310" s="72"/>
      <c r="E310" s="74"/>
      <c r="F310" s="74"/>
      <c r="G310" s="73"/>
      <c r="H310" s="72"/>
      <c r="I310" s="75"/>
      <c r="J310" s="73"/>
      <c r="K310" s="73"/>
      <c r="L310" s="72"/>
      <c r="M310" s="75"/>
      <c r="N310" s="76"/>
      <c r="O310" s="73"/>
      <c r="P310" s="73"/>
      <c r="Q310" s="73"/>
      <c r="R310" s="73"/>
      <c r="S310" s="73"/>
      <c r="T310" s="77"/>
      <c r="U310" s="77"/>
      <c r="V310" s="77"/>
      <c r="W310" s="77"/>
      <c r="X310" s="77"/>
      <c r="Y310" s="77"/>
      <c r="Z310" s="77"/>
    </row>
    <row r="311" spans="1:26" ht="99" customHeight="1">
      <c r="A311" s="749" t="s">
        <v>13382</v>
      </c>
      <c r="B311" s="749" t="s">
        <v>363</v>
      </c>
      <c r="C311" s="749" t="s">
        <v>13384</v>
      </c>
      <c r="D311" s="737" t="s">
        <v>13385</v>
      </c>
      <c r="E311" s="742" t="s">
        <v>13386</v>
      </c>
      <c r="F311" s="742" t="s">
        <v>13388</v>
      </c>
      <c r="G311" s="26">
        <v>1</v>
      </c>
      <c r="H311" s="298" t="s">
        <v>12282</v>
      </c>
      <c r="I311" s="370" t="s">
        <v>13029</v>
      </c>
      <c r="J311" s="86"/>
      <c r="K311" s="84"/>
      <c r="L311" s="748"/>
      <c r="M311" s="117"/>
      <c r="N311" s="85"/>
      <c r="O311" s="86" t="s">
        <v>380</v>
      </c>
      <c r="P311" s="86" t="s">
        <v>380</v>
      </c>
      <c r="Q311" s="86" t="s">
        <v>380</v>
      </c>
      <c r="R311" s="83"/>
      <c r="S311" s="86"/>
      <c r="T311" s="118"/>
      <c r="U311" s="118"/>
      <c r="V311" s="118"/>
      <c r="W311" s="118"/>
      <c r="X311" s="118"/>
      <c r="Y311" s="118"/>
      <c r="Z311" s="118"/>
    </row>
    <row r="312" spans="1:26" ht="16.5" customHeight="1">
      <c r="A312" s="666"/>
      <c r="B312" s="666"/>
      <c r="C312" s="666"/>
      <c r="D312" s="666"/>
      <c r="E312" s="666"/>
      <c r="F312" s="666"/>
      <c r="G312" s="88">
        <v>2</v>
      </c>
      <c r="H312" s="200" t="s">
        <v>13395</v>
      </c>
      <c r="I312" s="82" t="s">
        <v>13397</v>
      </c>
      <c r="J312" s="83"/>
      <c r="K312" s="84"/>
      <c r="L312" s="666"/>
      <c r="M312" s="117"/>
      <c r="N312" s="85"/>
      <c r="O312" s="86" t="s">
        <v>380</v>
      </c>
      <c r="P312" s="86" t="s">
        <v>380</v>
      </c>
      <c r="Q312" s="86" t="s">
        <v>380</v>
      </c>
      <c r="R312" s="83"/>
      <c r="S312" s="86"/>
      <c r="T312" s="118"/>
      <c r="U312" s="118"/>
      <c r="V312" s="118"/>
      <c r="W312" s="118"/>
      <c r="X312" s="118"/>
      <c r="Y312" s="118"/>
      <c r="Z312" s="118"/>
    </row>
    <row r="313" spans="1:26" ht="120" customHeight="1">
      <c r="A313" s="747" t="s">
        <v>13401</v>
      </c>
      <c r="B313" s="749" t="s">
        <v>363</v>
      </c>
      <c r="C313" s="749" t="s">
        <v>13402</v>
      </c>
      <c r="D313" s="737" t="s">
        <v>13385</v>
      </c>
      <c r="E313" s="742" t="s">
        <v>13403</v>
      </c>
      <c r="F313" s="742" t="s">
        <v>13405</v>
      </c>
      <c r="G313" s="26">
        <v>1</v>
      </c>
      <c r="H313" s="298" t="s">
        <v>12282</v>
      </c>
      <c r="I313" s="370" t="s">
        <v>13029</v>
      </c>
      <c r="J313" s="86"/>
      <c r="K313" s="84"/>
      <c r="L313" s="748"/>
      <c r="M313" s="117"/>
      <c r="N313" s="85"/>
      <c r="O313" s="86" t="s">
        <v>380</v>
      </c>
      <c r="P313" s="86" t="s">
        <v>380</v>
      </c>
      <c r="Q313" s="86" t="s">
        <v>380</v>
      </c>
      <c r="R313" s="83"/>
      <c r="S313" s="86"/>
      <c r="T313" s="118"/>
      <c r="U313" s="118"/>
      <c r="V313" s="118"/>
      <c r="W313" s="118"/>
      <c r="X313" s="118"/>
      <c r="Y313" s="118"/>
      <c r="Z313" s="118"/>
    </row>
    <row r="314" spans="1:26" ht="120" customHeight="1">
      <c r="A314" s="666"/>
      <c r="B314" s="666"/>
      <c r="C314" s="666"/>
      <c r="D314" s="666"/>
      <c r="E314" s="665"/>
      <c r="F314" s="665"/>
      <c r="G314" s="88">
        <v>2</v>
      </c>
      <c r="H314" s="200" t="s">
        <v>13410</v>
      </c>
      <c r="I314" s="82" t="s">
        <v>13412</v>
      </c>
      <c r="J314" s="83"/>
      <c r="K314" s="84"/>
      <c r="L314" s="666"/>
      <c r="M314" s="117"/>
      <c r="N314" s="85"/>
      <c r="O314" s="86" t="s">
        <v>380</v>
      </c>
      <c r="P314" s="86" t="s">
        <v>380</v>
      </c>
      <c r="Q314" s="86" t="s">
        <v>380</v>
      </c>
      <c r="R314" s="83"/>
      <c r="S314" s="86"/>
      <c r="T314" s="118"/>
      <c r="U314" s="118"/>
      <c r="V314" s="118"/>
      <c r="W314" s="118"/>
      <c r="X314" s="118"/>
      <c r="Y314" s="118"/>
      <c r="Z314" s="118"/>
    </row>
    <row r="315" spans="1:26" ht="120" customHeight="1">
      <c r="A315" s="747" t="s">
        <v>13415</v>
      </c>
      <c r="B315" s="749" t="s">
        <v>363</v>
      </c>
      <c r="C315" s="749" t="s">
        <v>13417</v>
      </c>
      <c r="D315" s="737" t="s">
        <v>13385</v>
      </c>
      <c r="E315" s="742" t="s">
        <v>13418</v>
      </c>
      <c r="F315" s="742" t="s">
        <v>13405</v>
      </c>
      <c r="G315" s="26">
        <v>1</v>
      </c>
      <c r="H315" s="298" t="s">
        <v>12282</v>
      </c>
      <c r="I315" s="370" t="s">
        <v>13029</v>
      </c>
      <c r="J315" s="86"/>
      <c r="K315" s="84"/>
      <c r="L315" s="748"/>
      <c r="M315" s="117"/>
      <c r="N315" s="85"/>
      <c r="O315" s="86" t="s">
        <v>380</v>
      </c>
      <c r="P315" s="86" t="s">
        <v>380</v>
      </c>
      <c r="Q315" s="86" t="s">
        <v>380</v>
      </c>
      <c r="R315" s="83"/>
      <c r="S315" s="86"/>
      <c r="T315" s="118"/>
      <c r="U315" s="118"/>
      <c r="V315" s="118"/>
      <c r="W315" s="118"/>
      <c r="X315" s="118"/>
      <c r="Y315" s="118"/>
      <c r="Z315" s="118"/>
    </row>
    <row r="316" spans="1:26" ht="120" customHeight="1">
      <c r="A316" s="666"/>
      <c r="B316" s="666"/>
      <c r="C316" s="666"/>
      <c r="D316" s="666"/>
      <c r="E316" s="666"/>
      <c r="F316" s="666"/>
      <c r="G316" s="88">
        <v>2</v>
      </c>
      <c r="H316" s="200" t="s">
        <v>13427</v>
      </c>
      <c r="I316" s="82" t="s">
        <v>13412</v>
      </c>
      <c r="J316" s="83"/>
      <c r="K316" s="84"/>
      <c r="L316" s="666"/>
      <c r="M316" s="117"/>
      <c r="N316" s="85"/>
      <c r="O316" s="86" t="s">
        <v>380</v>
      </c>
      <c r="P316" s="86" t="s">
        <v>380</v>
      </c>
      <c r="Q316" s="86" t="s">
        <v>380</v>
      </c>
      <c r="R316" s="83"/>
      <c r="S316" s="86"/>
      <c r="T316" s="118"/>
      <c r="U316" s="118"/>
      <c r="V316" s="118"/>
      <c r="W316" s="118"/>
      <c r="X316" s="118"/>
      <c r="Y316" s="118"/>
      <c r="Z316" s="118"/>
    </row>
    <row r="317" spans="1:26" ht="99" customHeight="1">
      <c r="A317" s="747" t="s">
        <v>13432</v>
      </c>
      <c r="B317" s="747" t="s">
        <v>363</v>
      </c>
      <c r="C317" s="747" t="s">
        <v>13433</v>
      </c>
      <c r="D317" s="740" t="s">
        <v>13385</v>
      </c>
      <c r="E317" s="778" t="s">
        <v>13435</v>
      </c>
      <c r="F317" s="756" t="s">
        <v>13437</v>
      </c>
      <c r="G317" s="80">
        <v>1</v>
      </c>
      <c r="H317" s="119" t="s">
        <v>13439</v>
      </c>
      <c r="I317" s="81" t="s">
        <v>13441</v>
      </c>
      <c r="J317" s="83"/>
      <c r="K317" s="84"/>
      <c r="L317" s="748"/>
      <c r="M317" s="117"/>
      <c r="N317" s="85"/>
      <c r="O317" s="86" t="s">
        <v>380</v>
      </c>
      <c r="P317" s="86" t="s">
        <v>380</v>
      </c>
      <c r="Q317" s="86" t="s">
        <v>380</v>
      </c>
      <c r="R317" s="83"/>
      <c r="S317" s="86"/>
      <c r="T317" s="118"/>
      <c r="U317" s="118"/>
      <c r="V317" s="118"/>
      <c r="W317" s="118"/>
      <c r="X317" s="118"/>
      <c r="Y317" s="118"/>
      <c r="Z317" s="118"/>
    </row>
    <row r="318" spans="1:26" ht="16.5" customHeight="1">
      <c r="A318" s="666"/>
      <c r="B318" s="666"/>
      <c r="C318" s="666"/>
      <c r="D318" s="666"/>
      <c r="E318" s="666"/>
      <c r="F318" s="666"/>
      <c r="G318" s="80">
        <v>2</v>
      </c>
      <c r="H318" s="119" t="s">
        <v>13446</v>
      </c>
      <c r="I318" s="81" t="s">
        <v>13447</v>
      </c>
      <c r="J318" s="83"/>
      <c r="K318" s="84"/>
      <c r="L318" s="666"/>
      <c r="M318" s="117"/>
      <c r="N318" s="85"/>
      <c r="O318" s="86" t="s">
        <v>380</v>
      </c>
      <c r="P318" s="86" t="s">
        <v>380</v>
      </c>
      <c r="Q318" s="86" t="s">
        <v>380</v>
      </c>
      <c r="R318" s="83"/>
      <c r="S318" s="86"/>
      <c r="T318" s="118"/>
      <c r="U318" s="118"/>
      <c r="V318" s="118"/>
      <c r="W318" s="118"/>
      <c r="X318" s="118"/>
      <c r="Y318" s="118"/>
      <c r="Z318" s="118"/>
    </row>
    <row r="319" spans="1:26" ht="16.5" customHeight="1">
      <c r="A319" s="80" t="s">
        <v>13452</v>
      </c>
      <c r="B319" s="209" t="s">
        <v>363</v>
      </c>
      <c r="C319" s="88" t="s">
        <v>13454</v>
      </c>
      <c r="D319" s="129" t="s">
        <v>13455</v>
      </c>
      <c r="E319" s="95" t="s">
        <v>1094</v>
      </c>
      <c r="F319" s="95" t="s">
        <v>8119</v>
      </c>
      <c r="G319" s="88">
        <v>1</v>
      </c>
      <c r="H319" s="82" t="s">
        <v>13456</v>
      </c>
      <c r="I319" s="82" t="s">
        <v>13457</v>
      </c>
      <c r="J319" s="83"/>
      <c r="K319" s="84"/>
      <c r="L319" s="83"/>
      <c r="M319" s="117"/>
      <c r="N319" s="85"/>
      <c r="O319" s="86" t="s">
        <v>380</v>
      </c>
      <c r="P319" s="86" t="s">
        <v>380</v>
      </c>
      <c r="Q319" s="86" t="s">
        <v>380</v>
      </c>
      <c r="R319" s="83"/>
      <c r="S319" s="86"/>
      <c r="T319" s="118"/>
      <c r="U319" s="118"/>
      <c r="V319" s="118"/>
      <c r="W319" s="118"/>
      <c r="X319" s="118"/>
      <c r="Y319" s="118"/>
      <c r="Z319" s="118"/>
    </row>
    <row r="320" spans="1:26" ht="16.5" customHeight="1">
      <c r="A320" s="80" t="s">
        <v>13463</v>
      </c>
      <c r="B320" s="209" t="s">
        <v>363</v>
      </c>
      <c r="C320" s="88" t="s">
        <v>13464</v>
      </c>
      <c r="D320" s="129" t="s">
        <v>13465</v>
      </c>
      <c r="E320" s="95" t="s">
        <v>1101</v>
      </c>
      <c r="F320" s="95" t="s">
        <v>8119</v>
      </c>
      <c r="G320" s="88">
        <v>1</v>
      </c>
      <c r="H320" s="82" t="s">
        <v>13456</v>
      </c>
      <c r="I320" s="82" t="s">
        <v>13467</v>
      </c>
      <c r="J320" s="83"/>
      <c r="K320" s="84"/>
      <c r="L320" s="83"/>
      <c r="M320" s="117"/>
      <c r="N320" s="85"/>
      <c r="O320" s="86" t="s">
        <v>380</v>
      </c>
      <c r="P320" s="86" t="s">
        <v>380</v>
      </c>
      <c r="Q320" s="86" t="s">
        <v>380</v>
      </c>
      <c r="R320" s="83"/>
      <c r="S320" s="86"/>
      <c r="T320" s="118"/>
      <c r="U320" s="118"/>
      <c r="V320" s="118"/>
      <c r="W320" s="118"/>
      <c r="X320" s="118"/>
      <c r="Y320" s="118"/>
      <c r="Z320" s="118"/>
    </row>
    <row r="321" spans="1:26" ht="16.5" customHeight="1">
      <c r="A321" s="80" t="s">
        <v>13472</v>
      </c>
      <c r="B321" s="209" t="s">
        <v>363</v>
      </c>
      <c r="C321" s="88" t="s">
        <v>13474</v>
      </c>
      <c r="D321" s="129" t="s">
        <v>13475</v>
      </c>
      <c r="E321" s="95" t="s">
        <v>13476</v>
      </c>
      <c r="F321" s="95" t="s">
        <v>8119</v>
      </c>
      <c r="G321" s="88">
        <v>1</v>
      </c>
      <c r="H321" s="82" t="s">
        <v>13456</v>
      </c>
      <c r="I321" s="82" t="s">
        <v>13477</v>
      </c>
      <c r="J321" s="83"/>
      <c r="K321" s="84"/>
      <c r="L321" s="83"/>
      <c r="M321" s="117"/>
      <c r="N321" s="85"/>
      <c r="O321" s="86" t="s">
        <v>380</v>
      </c>
      <c r="P321" s="86" t="s">
        <v>380</v>
      </c>
      <c r="Q321" s="86" t="s">
        <v>380</v>
      </c>
      <c r="R321" s="83"/>
      <c r="S321" s="86"/>
      <c r="T321" s="118"/>
      <c r="U321" s="118"/>
      <c r="V321" s="118"/>
      <c r="W321" s="118"/>
      <c r="X321" s="118"/>
      <c r="Y321" s="118"/>
      <c r="Z321" s="118"/>
    </row>
    <row r="322" spans="1:26" ht="16.5" customHeight="1">
      <c r="A322" s="80" t="s">
        <v>13482</v>
      </c>
      <c r="B322" s="209" t="s">
        <v>363</v>
      </c>
      <c r="C322" s="88" t="s">
        <v>13483</v>
      </c>
      <c r="D322" s="129" t="s">
        <v>13484</v>
      </c>
      <c r="E322" s="95" t="s">
        <v>13486</v>
      </c>
      <c r="F322" s="95" t="s">
        <v>8119</v>
      </c>
      <c r="G322" s="88">
        <v>1</v>
      </c>
      <c r="H322" s="82" t="s">
        <v>13456</v>
      </c>
      <c r="I322" s="82" t="s">
        <v>13489</v>
      </c>
      <c r="J322" s="83"/>
      <c r="K322" s="84"/>
      <c r="L322" s="83"/>
      <c r="M322" s="117"/>
      <c r="N322" s="85"/>
      <c r="O322" s="86" t="s">
        <v>380</v>
      </c>
      <c r="P322" s="86" t="s">
        <v>380</v>
      </c>
      <c r="Q322" s="86" t="s">
        <v>380</v>
      </c>
      <c r="R322" s="83"/>
      <c r="S322" s="86"/>
      <c r="T322" s="118"/>
      <c r="U322" s="118"/>
      <c r="V322" s="118"/>
      <c r="W322" s="118"/>
      <c r="X322" s="118"/>
      <c r="Y322" s="118"/>
      <c r="Z322" s="118"/>
    </row>
    <row r="323" spans="1:26" ht="16.5" customHeight="1">
      <c r="A323" s="80" t="s">
        <v>13492</v>
      </c>
      <c r="B323" s="209" t="s">
        <v>363</v>
      </c>
      <c r="C323" s="88" t="s">
        <v>13494</v>
      </c>
      <c r="D323" s="129" t="s">
        <v>13496</v>
      </c>
      <c r="E323" s="95" t="s">
        <v>13498</v>
      </c>
      <c r="F323" s="95" t="s">
        <v>8119</v>
      </c>
      <c r="G323" s="88">
        <v>1</v>
      </c>
      <c r="H323" s="82" t="s">
        <v>13456</v>
      </c>
      <c r="I323" s="82" t="s">
        <v>13499</v>
      </c>
      <c r="J323" s="83"/>
      <c r="K323" s="84"/>
      <c r="L323" s="83"/>
      <c r="M323" s="117"/>
      <c r="N323" s="85"/>
      <c r="O323" s="86" t="s">
        <v>380</v>
      </c>
      <c r="P323" s="86" t="s">
        <v>380</v>
      </c>
      <c r="Q323" s="86" t="s">
        <v>380</v>
      </c>
      <c r="R323" s="83"/>
      <c r="S323" s="86"/>
      <c r="T323" s="118"/>
      <c r="U323" s="118"/>
      <c r="V323" s="118"/>
      <c r="W323" s="118"/>
      <c r="X323" s="118"/>
      <c r="Y323" s="118"/>
      <c r="Z323" s="118"/>
    </row>
    <row r="324" spans="1:26" ht="16.5" customHeight="1">
      <c r="A324" s="80" t="s">
        <v>13505</v>
      </c>
      <c r="B324" s="209" t="s">
        <v>363</v>
      </c>
      <c r="C324" s="88" t="s">
        <v>13507</v>
      </c>
      <c r="D324" s="129" t="s">
        <v>13508</v>
      </c>
      <c r="E324" s="95" t="s">
        <v>13509</v>
      </c>
      <c r="F324" s="95" t="s">
        <v>8119</v>
      </c>
      <c r="G324" s="88">
        <v>1</v>
      </c>
      <c r="H324" s="82" t="s">
        <v>13456</v>
      </c>
      <c r="I324" s="82" t="s">
        <v>13512</v>
      </c>
      <c r="J324" s="83"/>
      <c r="K324" s="84"/>
      <c r="L324" s="83"/>
      <c r="M324" s="117"/>
      <c r="N324" s="85"/>
      <c r="O324" s="86" t="s">
        <v>380</v>
      </c>
      <c r="P324" s="86" t="s">
        <v>380</v>
      </c>
      <c r="Q324" s="86" t="s">
        <v>380</v>
      </c>
      <c r="R324" s="83"/>
      <c r="S324" s="86"/>
      <c r="T324" s="118"/>
      <c r="U324" s="118"/>
      <c r="V324" s="118"/>
      <c r="W324" s="118"/>
      <c r="X324" s="118"/>
      <c r="Y324" s="118"/>
      <c r="Z324" s="118"/>
    </row>
    <row r="325" spans="1:26" ht="16.5" customHeight="1">
      <c r="A325" s="80" t="s">
        <v>13516</v>
      </c>
      <c r="B325" s="209" t="s">
        <v>363</v>
      </c>
      <c r="C325" s="88" t="s">
        <v>13517</v>
      </c>
      <c r="D325" s="129" t="s">
        <v>13519</v>
      </c>
      <c r="E325" s="110" t="s">
        <v>13520</v>
      </c>
      <c r="F325" s="95" t="s">
        <v>8119</v>
      </c>
      <c r="G325" s="88">
        <v>1</v>
      </c>
      <c r="H325" s="82" t="s">
        <v>13456</v>
      </c>
      <c r="I325" s="82" t="s">
        <v>13522</v>
      </c>
      <c r="J325" s="83"/>
      <c r="K325" s="84"/>
      <c r="L325" s="83"/>
      <c r="M325" s="117"/>
      <c r="N325" s="85"/>
      <c r="O325" s="86" t="s">
        <v>380</v>
      </c>
      <c r="P325" s="86" t="s">
        <v>380</v>
      </c>
      <c r="Q325" s="86" t="s">
        <v>380</v>
      </c>
      <c r="R325" s="83"/>
      <c r="S325" s="86"/>
      <c r="T325" s="118"/>
      <c r="U325" s="118"/>
      <c r="V325" s="118"/>
      <c r="W325" s="118"/>
      <c r="X325" s="118"/>
      <c r="Y325" s="118"/>
      <c r="Z325" s="118"/>
    </row>
    <row r="326" spans="1:26" ht="16.5" customHeight="1">
      <c r="A326" s="72" t="s">
        <v>13527</v>
      </c>
      <c r="B326" s="73"/>
      <c r="C326" s="73"/>
      <c r="D326" s="72"/>
      <c r="E326" s="74"/>
      <c r="F326" s="74"/>
      <c r="G326" s="73"/>
      <c r="H326" s="72"/>
      <c r="I326" s="75"/>
      <c r="J326" s="73"/>
      <c r="K326" s="73"/>
      <c r="L326" s="72"/>
      <c r="M326" s="75"/>
      <c r="N326" s="76"/>
      <c r="O326" s="73"/>
      <c r="P326" s="73"/>
      <c r="Q326" s="73"/>
      <c r="R326" s="73"/>
      <c r="S326" s="73"/>
      <c r="T326" s="77"/>
      <c r="U326" s="77"/>
      <c r="V326" s="77"/>
      <c r="W326" s="77"/>
      <c r="X326" s="77"/>
      <c r="Y326" s="77"/>
      <c r="Z326" s="77"/>
    </row>
    <row r="327" spans="1:26" ht="16.5" customHeight="1">
      <c r="A327" s="88" t="s">
        <v>13536</v>
      </c>
      <c r="B327" s="209" t="s">
        <v>12245</v>
      </c>
      <c r="C327" s="88" t="s">
        <v>13537</v>
      </c>
      <c r="D327" s="82" t="s">
        <v>13538</v>
      </c>
      <c r="E327" s="82" t="s">
        <v>852</v>
      </c>
      <c r="F327" s="82" t="s">
        <v>8119</v>
      </c>
      <c r="G327" s="88">
        <v>1</v>
      </c>
      <c r="H327" s="82" t="s">
        <v>13544</v>
      </c>
      <c r="I327" s="82" t="s">
        <v>5619</v>
      </c>
      <c r="J327" s="83" t="s">
        <v>158</v>
      </c>
      <c r="K327" s="83"/>
      <c r="L327" s="83"/>
      <c r="M327" s="117"/>
      <c r="N327" s="106"/>
      <c r="O327" s="86" t="s">
        <v>380</v>
      </c>
      <c r="P327" s="86" t="s">
        <v>380</v>
      </c>
      <c r="Q327" s="86" t="s">
        <v>13549</v>
      </c>
      <c r="R327" s="83"/>
      <c r="S327" s="86"/>
      <c r="T327" s="118"/>
      <c r="U327" s="118"/>
      <c r="V327" s="118"/>
      <c r="W327" s="118"/>
      <c r="X327" s="118"/>
      <c r="Y327" s="118"/>
      <c r="Z327" s="118"/>
    </row>
    <row r="328" spans="1:26" ht="16.5" customHeight="1">
      <c r="A328" s="633" t="s">
        <v>6210</v>
      </c>
      <c r="B328" s="633" t="s">
        <v>363</v>
      </c>
      <c r="C328" s="633" t="s">
        <v>20859</v>
      </c>
      <c r="D328" s="627" t="s">
        <v>13554</v>
      </c>
      <c r="E328" s="627" t="s">
        <v>13556</v>
      </c>
      <c r="F328" s="627" t="s">
        <v>8119</v>
      </c>
      <c r="G328" s="633">
        <v>1</v>
      </c>
      <c r="H328" s="627" t="s">
        <v>13558</v>
      </c>
      <c r="I328" s="627" t="s">
        <v>13559</v>
      </c>
      <c r="J328" s="83"/>
      <c r="K328" s="83"/>
      <c r="L328" s="83"/>
      <c r="M328" s="117"/>
      <c r="N328" s="106"/>
      <c r="O328" s="86" t="s">
        <v>380</v>
      </c>
      <c r="P328" s="86" t="s">
        <v>380</v>
      </c>
      <c r="Q328" s="86" t="s">
        <v>380</v>
      </c>
      <c r="R328" s="83" t="s">
        <v>101</v>
      </c>
      <c r="S328" s="86"/>
      <c r="T328" s="118"/>
      <c r="U328" s="118"/>
      <c r="V328" s="118"/>
      <c r="W328" s="118"/>
      <c r="X328" s="118"/>
      <c r="Y328" s="118"/>
      <c r="Z328" s="118"/>
    </row>
    <row r="329" spans="1:26" ht="16.5" customHeight="1">
      <c r="A329" s="72" t="s">
        <v>13567</v>
      </c>
      <c r="B329" s="73"/>
      <c r="C329" s="73"/>
      <c r="D329" s="72"/>
      <c r="E329" s="74"/>
      <c r="F329" s="74"/>
      <c r="G329" s="73"/>
      <c r="H329" s="72"/>
      <c r="I329" s="75"/>
      <c r="J329" s="73"/>
      <c r="K329" s="73"/>
      <c r="L329" s="72"/>
      <c r="M329" s="75"/>
      <c r="N329" s="76"/>
      <c r="O329" s="73"/>
      <c r="P329" s="73"/>
      <c r="Q329" s="73"/>
      <c r="R329" s="73"/>
      <c r="S329" s="73"/>
      <c r="T329" s="77"/>
      <c r="U329" s="77"/>
      <c r="V329" s="77"/>
      <c r="W329" s="77"/>
      <c r="X329" s="77"/>
      <c r="Y329" s="77"/>
      <c r="Z329" s="77"/>
    </row>
    <row r="330" spans="1:26" ht="16.5" customHeight="1">
      <c r="A330" s="608" t="s">
        <v>13573</v>
      </c>
      <c r="B330" s="608" t="s">
        <v>363</v>
      </c>
      <c r="C330" s="608" t="s">
        <v>20859</v>
      </c>
      <c r="D330" s="609" t="s">
        <v>13574</v>
      </c>
      <c r="E330" s="610" t="s">
        <v>13576</v>
      </c>
      <c r="F330" s="611" t="s">
        <v>13578</v>
      </c>
      <c r="G330" s="608">
        <v>1</v>
      </c>
      <c r="H330" s="612" t="s">
        <v>13579</v>
      </c>
      <c r="I330" s="612" t="s">
        <v>13580</v>
      </c>
      <c r="J330" s="83"/>
      <c r="K330" s="178"/>
      <c r="L330" s="83"/>
      <c r="M330" s="178"/>
      <c r="N330" s="85"/>
      <c r="O330" s="86" t="s">
        <v>380</v>
      </c>
      <c r="P330" s="86" t="s">
        <v>380</v>
      </c>
      <c r="Q330" s="243" t="s">
        <v>413</v>
      </c>
      <c r="R330" s="83" t="s">
        <v>42</v>
      </c>
      <c r="S330" s="86"/>
      <c r="T330" s="118"/>
      <c r="U330" s="118"/>
      <c r="V330" s="118"/>
      <c r="W330" s="118"/>
      <c r="X330" s="118"/>
      <c r="Y330" s="118"/>
      <c r="Z330" s="118"/>
    </row>
    <row r="331" spans="1:26" ht="16.5" customHeight="1">
      <c r="A331" s="608" t="s">
        <v>13586</v>
      </c>
      <c r="B331" s="608" t="s">
        <v>363</v>
      </c>
      <c r="C331" s="608" t="s">
        <v>20859</v>
      </c>
      <c r="D331" s="609" t="s">
        <v>13574</v>
      </c>
      <c r="E331" s="610" t="s">
        <v>13588</v>
      </c>
      <c r="F331" s="611" t="s">
        <v>13578</v>
      </c>
      <c r="G331" s="608">
        <v>1</v>
      </c>
      <c r="H331" s="612" t="s">
        <v>13579</v>
      </c>
      <c r="I331" s="612" t="s">
        <v>13580</v>
      </c>
      <c r="J331" s="83"/>
      <c r="K331" s="178"/>
      <c r="L331" s="83"/>
      <c r="M331" s="178"/>
      <c r="N331" s="85"/>
      <c r="O331" s="86" t="s">
        <v>380</v>
      </c>
      <c r="P331" s="86" t="s">
        <v>380</v>
      </c>
      <c r="Q331" s="243" t="s">
        <v>413</v>
      </c>
      <c r="R331" s="83" t="s">
        <v>42</v>
      </c>
      <c r="S331" s="86"/>
      <c r="T331" s="118"/>
      <c r="U331" s="118"/>
      <c r="V331" s="118"/>
      <c r="W331" s="118"/>
      <c r="X331" s="118"/>
      <c r="Y331" s="118"/>
      <c r="Z331" s="118"/>
    </row>
    <row r="332" spans="1:26" ht="16.5" customHeight="1">
      <c r="A332" s="608" t="s">
        <v>13596</v>
      </c>
      <c r="B332" s="608" t="s">
        <v>363</v>
      </c>
      <c r="C332" s="608" t="s">
        <v>20859</v>
      </c>
      <c r="D332" s="609" t="s">
        <v>13574</v>
      </c>
      <c r="E332" s="610" t="s">
        <v>13599</v>
      </c>
      <c r="F332" s="611" t="s">
        <v>13578</v>
      </c>
      <c r="G332" s="608">
        <v>1</v>
      </c>
      <c r="H332" s="612" t="s">
        <v>13579</v>
      </c>
      <c r="I332" s="612" t="s">
        <v>13580</v>
      </c>
      <c r="J332" s="83"/>
      <c r="K332" s="178"/>
      <c r="L332" s="83"/>
      <c r="M332" s="178"/>
      <c r="N332" s="85"/>
      <c r="O332" s="86" t="s">
        <v>380</v>
      </c>
      <c r="P332" s="86" t="s">
        <v>380</v>
      </c>
      <c r="Q332" s="243" t="s">
        <v>413</v>
      </c>
      <c r="R332" s="83" t="s">
        <v>42</v>
      </c>
      <c r="S332" s="86"/>
      <c r="T332" s="118"/>
      <c r="U332" s="118"/>
      <c r="V332" s="118"/>
      <c r="W332" s="118"/>
      <c r="X332" s="118"/>
      <c r="Y332" s="118"/>
      <c r="Z332" s="118"/>
    </row>
    <row r="333" spans="1:26" ht="16.5" customHeight="1">
      <c r="A333" s="608" t="s">
        <v>13604</v>
      </c>
      <c r="B333" s="608" t="s">
        <v>363</v>
      </c>
      <c r="C333" s="608" t="s">
        <v>20859</v>
      </c>
      <c r="D333" s="609" t="s">
        <v>13574</v>
      </c>
      <c r="E333" s="610" t="s">
        <v>13605</v>
      </c>
      <c r="F333" s="611" t="s">
        <v>13578</v>
      </c>
      <c r="G333" s="608">
        <v>1</v>
      </c>
      <c r="H333" s="612" t="s">
        <v>13579</v>
      </c>
      <c r="I333" s="612" t="s">
        <v>13580</v>
      </c>
      <c r="J333" s="83"/>
      <c r="K333" s="178"/>
      <c r="L333" s="83"/>
      <c r="M333" s="178"/>
      <c r="N333" s="85"/>
      <c r="O333" s="86" t="s">
        <v>380</v>
      </c>
      <c r="P333" s="86" t="s">
        <v>380</v>
      </c>
      <c r="Q333" s="243" t="s">
        <v>413</v>
      </c>
      <c r="R333" s="83" t="s">
        <v>42</v>
      </c>
      <c r="S333" s="86"/>
      <c r="T333" s="118"/>
      <c r="U333" s="118"/>
      <c r="V333" s="118"/>
      <c r="W333" s="118"/>
      <c r="X333" s="118"/>
      <c r="Y333" s="118"/>
      <c r="Z333" s="118"/>
    </row>
    <row r="334" spans="1:26" ht="16.5" customHeight="1">
      <c r="A334" s="608" t="s">
        <v>13613</v>
      </c>
      <c r="B334" s="608" t="s">
        <v>363</v>
      </c>
      <c r="C334" s="608" t="s">
        <v>20859</v>
      </c>
      <c r="D334" s="609" t="s">
        <v>13574</v>
      </c>
      <c r="E334" s="610" t="s">
        <v>13617</v>
      </c>
      <c r="F334" s="611" t="s">
        <v>13578</v>
      </c>
      <c r="G334" s="608">
        <v>1</v>
      </c>
      <c r="H334" s="612" t="s">
        <v>13579</v>
      </c>
      <c r="I334" s="612" t="s">
        <v>13580</v>
      </c>
      <c r="J334" s="83"/>
      <c r="K334" s="178"/>
      <c r="L334" s="83"/>
      <c r="M334" s="178"/>
      <c r="N334" s="85"/>
      <c r="O334" s="86" t="s">
        <v>380</v>
      </c>
      <c r="P334" s="86" t="s">
        <v>380</v>
      </c>
      <c r="Q334" s="243" t="s">
        <v>413</v>
      </c>
      <c r="R334" s="83" t="s">
        <v>42</v>
      </c>
      <c r="S334" s="86"/>
      <c r="T334" s="118"/>
      <c r="U334" s="118"/>
      <c r="V334" s="118"/>
      <c r="W334" s="118"/>
      <c r="X334" s="118"/>
      <c r="Y334" s="118"/>
      <c r="Z334" s="118"/>
    </row>
    <row r="335" spans="1:26" ht="16.5" customHeight="1">
      <c r="A335" s="608" t="s">
        <v>13628</v>
      </c>
      <c r="B335" s="608" t="s">
        <v>363</v>
      </c>
      <c r="C335" s="608" t="s">
        <v>20859</v>
      </c>
      <c r="D335" s="609" t="s">
        <v>13574</v>
      </c>
      <c r="E335" s="611" t="s">
        <v>13630</v>
      </c>
      <c r="F335" s="611" t="s">
        <v>13578</v>
      </c>
      <c r="G335" s="608">
        <v>1</v>
      </c>
      <c r="H335" s="612" t="s">
        <v>13579</v>
      </c>
      <c r="I335" s="612" t="s">
        <v>13580</v>
      </c>
      <c r="J335" s="83"/>
      <c r="K335" s="178"/>
      <c r="L335" s="83"/>
      <c r="M335" s="178"/>
      <c r="N335" s="85"/>
      <c r="O335" s="86" t="s">
        <v>380</v>
      </c>
      <c r="P335" s="86" t="s">
        <v>380</v>
      </c>
      <c r="Q335" s="243" t="s">
        <v>413</v>
      </c>
      <c r="R335" s="83" t="s">
        <v>42</v>
      </c>
      <c r="S335" s="86"/>
      <c r="T335" s="118"/>
      <c r="U335" s="118"/>
      <c r="V335" s="118"/>
      <c r="W335" s="118"/>
      <c r="X335" s="118"/>
      <c r="Y335" s="118"/>
      <c r="Z335" s="118"/>
    </row>
    <row r="336" spans="1:26" ht="16.5" customHeight="1">
      <c r="A336" s="608" t="s">
        <v>13637</v>
      </c>
      <c r="B336" s="608" t="s">
        <v>363</v>
      </c>
      <c r="C336" s="608" t="s">
        <v>20859</v>
      </c>
      <c r="D336" s="609" t="s">
        <v>13574</v>
      </c>
      <c r="E336" s="611" t="s">
        <v>13642</v>
      </c>
      <c r="F336" s="611" t="s">
        <v>13578</v>
      </c>
      <c r="G336" s="608">
        <v>1</v>
      </c>
      <c r="H336" s="612" t="s">
        <v>13643</v>
      </c>
      <c r="I336" s="612" t="s">
        <v>13644</v>
      </c>
      <c r="J336" s="83"/>
      <c r="K336" s="178"/>
      <c r="L336" s="83"/>
      <c r="M336" s="178"/>
      <c r="N336" s="85"/>
      <c r="O336" s="86" t="s">
        <v>380</v>
      </c>
      <c r="P336" s="86" t="s">
        <v>380</v>
      </c>
      <c r="Q336" s="243" t="s">
        <v>413</v>
      </c>
      <c r="R336" s="83" t="s">
        <v>42</v>
      </c>
      <c r="S336" s="86"/>
      <c r="T336" s="118"/>
      <c r="U336" s="118"/>
      <c r="V336" s="118"/>
      <c r="W336" s="118"/>
      <c r="X336" s="118"/>
      <c r="Y336" s="118"/>
      <c r="Z336" s="118"/>
    </row>
    <row r="337" spans="1:26" ht="16.5" customHeight="1">
      <c r="A337" s="26" t="s">
        <v>7416</v>
      </c>
      <c r="B337" s="224" t="s">
        <v>363</v>
      </c>
      <c r="C337" s="101" t="s">
        <v>13650</v>
      </c>
      <c r="D337" s="102" t="s">
        <v>13652</v>
      </c>
      <c r="E337" s="110" t="s">
        <v>2317</v>
      </c>
      <c r="F337" s="110" t="s">
        <v>13578</v>
      </c>
      <c r="G337" s="80">
        <v>1</v>
      </c>
      <c r="H337" s="81" t="s">
        <v>13579</v>
      </c>
      <c r="I337" s="82" t="s">
        <v>13580</v>
      </c>
      <c r="J337" s="83"/>
      <c r="K337" s="178"/>
      <c r="L337" s="86"/>
      <c r="M337" s="178"/>
      <c r="N337" s="1"/>
      <c r="O337" s="86" t="s">
        <v>380</v>
      </c>
      <c r="P337" s="86" t="s">
        <v>380</v>
      </c>
      <c r="Q337" s="243" t="s">
        <v>413</v>
      </c>
      <c r="R337" s="83" t="s">
        <v>63</v>
      </c>
      <c r="S337" s="86"/>
    </row>
    <row r="338" spans="1:26" ht="16.5" customHeight="1">
      <c r="A338" s="26" t="s">
        <v>13657</v>
      </c>
      <c r="B338" s="224" t="s">
        <v>363</v>
      </c>
      <c r="C338" s="101" t="s">
        <v>13659</v>
      </c>
      <c r="D338" s="102" t="s">
        <v>13652</v>
      </c>
      <c r="E338" s="110" t="s">
        <v>2324</v>
      </c>
      <c r="F338" s="110" t="s">
        <v>13578</v>
      </c>
      <c r="G338" s="80">
        <v>1</v>
      </c>
      <c r="H338" s="81" t="s">
        <v>13579</v>
      </c>
      <c r="I338" s="82" t="s">
        <v>13580</v>
      </c>
      <c r="J338" s="83"/>
      <c r="K338" s="178"/>
      <c r="L338" s="86"/>
      <c r="M338" s="178"/>
      <c r="N338" s="1"/>
      <c r="O338" s="86" t="s">
        <v>380</v>
      </c>
      <c r="P338" s="86" t="s">
        <v>380</v>
      </c>
      <c r="Q338" s="243" t="s">
        <v>413</v>
      </c>
      <c r="R338" s="83" t="s">
        <v>63</v>
      </c>
      <c r="S338" s="86"/>
    </row>
    <row r="339" spans="1:26" ht="16.5" customHeight="1">
      <c r="A339" s="26" t="s">
        <v>13666</v>
      </c>
      <c r="B339" s="224" t="s">
        <v>363</v>
      </c>
      <c r="C339" s="101" t="s">
        <v>13670</v>
      </c>
      <c r="D339" s="102" t="s">
        <v>13652</v>
      </c>
      <c r="E339" s="110" t="s">
        <v>2337</v>
      </c>
      <c r="F339" s="110" t="s">
        <v>13578</v>
      </c>
      <c r="G339" s="80">
        <v>1</v>
      </c>
      <c r="H339" s="81" t="s">
        <v>13579</v>
      </c>
      <c r="I339" s="82" t="s">
        <v>13580</v>
      </c>
      <c r="J339" s="83"/>
      <c r="K339" s="178"/>
      <c r="L339" s="86"/>
      <c r="M339" s="178"/>
      <c r="N339" s="1"/>
      <c r="O339" s="86" t="s">
        <v>380</v>
      </c>
      <c r="P339" s="86" t="s">
        <v>380</v>
      </c>
      <c r="Q339" s="243" t="s">
        <v>413</v>
      </c>
      <c r="R339" s="83" t="s">
        <v>63</v>
      </c>
      <c r="S339" s="86"/>
    </row>
    <row r="340" spans="1:26" ht="16.5" customHeight="1">
      <c r="A340" s="26" t="s">
        <v>13678</v>
      </c>
      <c r="B340" s="224" t="s">
        <v>363</v>
      </c>
      <c r="C340" s="101" t="s">
        <v>13680</v>
      </c>
      <c r="D340" s="102" t="s">
        <v>13652</v>
      </c>
      <c r="E340" s="110" t="s">
        <v>2346</v>
      </c>
      <c r="F340" s="110" t="s">
        <v>13578</v>
      </c>
      <c r="G340" s="80">
        <v>1</v>
      </c>
      <c r="H340" s="81" t="s">
        <v>13579</v>
      </c>
      <c r="I340" s="82" t="s">
        <v>13580</v>
      </c>
      <c r="J340" s="83"/>
      <c r="K340" s="178"/>
      <c r="L340" s="86"/>
      <c r="M340" s="178"/>
      <c r="N340" s="1"/>
      <c r="O340" s="86" t="s">
        <v>380</v>
      </c>
      <c r="P340" s="86" t="s">
        <v>380</v>
      </c>
      <c r="Q340" s="243" t="s">
        <v>413</v>
      </c>
      <c r="R340" s="83" t="s">
        <v>63</v>
      </c>
      <c r="S340" s="86"/>
    </row>
    <row r="341" spans="1:26" ht="16.5" customHeight="1">
      <c r="A341" s="26" t="s">
        <v>13690</v>
      </c>
      <c r="B341" s="224" t="s">
        <v>363</v>
      </c>
      <c r="C341" s="101" t="s">
        <v>13692</v>
      </c>
      <c r="D341" s="102" t="s">
        <v>13652</v>
      </c>
      <c r="E341" s="110" t="s">
        <v>2354</v>
      </c>
      <c r="F341" s="110" t="s">
        <v>13578</v>
      </c>
      <c r="G341" s="80">
        <v>1</v>
      </c>
      <c r="H341" s="81" t="s">
        <v>13579</v>
      </c>
      <c r="I341" s="81" t="s">
        <v>13696</v>
      </c>
      <c r="J341" s="83"/>
      <c r="K341" s="178"/>
      <c r="L341" s="86"/>
      <c r="M341" s="178"/>
      <c r="N341" s="1"/>
      <c r="O341" s="86" t="s">
        <v>380</v>
      </c>
      <c r="P341" s="86" t="s">
        <v>380</v>
      </c>
      <c r="Q341" s="243" t="s">
        <v>413</v>
      </c>
      <c r="R341" s="83" t="s">
        <v>63</v>
      </c>
      <c r="S341" s="86"/>
    </row>
    <row r="342" spans="1:26" ht="16.5" customHeight="1">
      <c r="A342" s="72" t="s">
        <v>13700</v>
      </c>
      <c r="B342" s="73"/>
      <c r="C342" s="73"/>
      <c r="D342" s="72"/>
      <c r="E342" s="74"/>
      <c r="F342" s="74"/>
      <c r="G342" s="73"/>
      <c r="H342" s="72"/>
      <c r="I342" s="75"/>
      <c r="J342" s="73"/>
      <c r="K342" s="73"/>
      <c r="L342" s="72"/>
      <c r="M342" s="75"/>
      <c r="N342" s="76"/>
      <c r="O342" s="73"/>
      <c r="P342" s="73"/>
      <c r="Q342" s="73"/>
      <c r="R342" s="73"/>
      <c r="S342" s="73"/>
      <c r="T342" s="77"/>
      <c r="U342" s="77"/>
      <c r="V342" s="77"/>
      <c r="W342" s="77"/>
      <c r="X342" s="77"/>
      <c r="Y342" s="77"/>
      <c r="Z342" s="77"/>
    </row>
    <row r="343" spans="1:26" ht="16.5" customHeight="1">
      <c r="A343" s="26" t="s">
        <v>13713</v>
      </c>
      <c r="B343" s="224" t="s">
        <v>363</v>
      </c>
      <c r="C343" s="101" t="s">
        <v>13717</v>
      </c>
      <c r="D343" s="102" t="s">
        <v>13718</v>
      </c>
      <c r="E343" s="82" t="s">
        <v>13720</v>
      </c>
      <c r="F343" s="103" t="s">
        <v>13721</v>
      </c>
      <c r="G343" s="88">
        <v>1</v>
      </c>
      <c r="H343" s="370" t="s">
        <v>13722</v>
      </c>
      <c r="I343" s="370" t="s">
        <v>13724</v>
      </c>
      <c r="J343" s="83" t="s">
        <v>158</v>
      </c>
      <c r="K343" s="84"/>
      <c r="L343" s="86"/>
      <c r="M343" s="117"/>
      <c r="N343" s="106"/>
      <c r="O343" s="86" t="s">
        <v>380</v>
      </c>
      <c r="P343" s="86" t="s">
        <v>13728</v>
      </c>
      <c r="Q343" s="86" t="s">
        <v>13732</v>
      </c>
      <c r="R343" s="83"/>
      <c r="S343" s="86"/>
      <c r="T343" s="118"/>
      <c r="U343" s="118"/>
      <c r="V343" s="118"/>
      <c r="W343" s="118"/>
      <c r="X343" s="118"/>
      <c r="Y343" s="118"/>
      <c r="Z343" s="118"/>
    </row>
    <row r="344" spans="1:26" ht="16.5" customHeight="1">
      <c r="A344" s="26" t="s">
        <v>13735</v>
      </c>
      <c r="B344" s="224" t="s">
        <v>363</v>
      </c>
      <c r="C344" s="101" t="s">
        <v>13738</v>
      </c>
      <c r="D344" s="102" t="s">
        <v>13718</v>
      </c>
      <c r="E344" s="82" t="s">
        <v>13741</v>
      </c>
      <c r="F344" s="103" t="s">
        <v>13721</v>
      </c>
      <c r="G344" s="88">
        <v>1</v>
      </c>
      <c r="H344" s="370" t="s">
        <v>13744</v>
      </c>
      <c r="I344" s="370" t="s">
        <v>13724</v>
      </c>
      <c r="J344" s="83" t="s">
        <v>158</v>
      </c>
      <c r="K344" s="84"/>
      <c r="L344" s="86"/>
      <c r="M344" s="117"/>
      <c r="N344" s="106"/>
      <c r="O344" s="86" t="s">
        <v>380</v>
      </c>
      <c r="P344" s="86" t="s">
        <v>13750</v>
      </c>
      <c r="Q344" s="86" t="s">
        <v>13751</v>
      </c>
      <c r="R344" s="83"/>
      <c r="S344" s="86"/>
      <c r="T344" s="118"/>
      <c r="U344" s="118"/>
      <c r="V344" s="118"/>
      <c r="W344" s="118"/>
      <c r="X344" s="118"/>
      <c r="Y344" s="118"/>
      <c r="Z344" s="118"/>
    </row>
    <row r="345" spans="1:26" ht="16.5" customHeight="1">
      <c r="A345" s="26" t="s">
        <v>13755</v>
      </c>
      <c r="B345" s="224" t="s">
        <v>363</v>
      </c>
      <c r="C345" s="101" t="s">
        <v>13756</v>
      </c>
      <c r="D345" s="102" t="s">
        <v>13718</v>
      </c>
      <c r="E345" s="82" t="s">
        <v>13757</v>
      </c>
      <c r="F345" s="103" t="s">
        <v>13721</v>
      </c>
      <c r="G345" s="88">
        <v>1</v>
      </c>
      <c r="H345" s="370" t="s">
        <v>13760</v>
      </c>
      <c r="I345" s="370" t="s">
        <v>13724</v>
      </c>
      <c r="J345" s="83" t="s">
        <v>158</v>
      </c>
      <c r="K345" s="84"/>
      <c r="L345" s="86"/>
      <c r="M345" s="117"/>
      <c r="N345" s="106"/>
      <c r="O345" s="86" t="s">
        <v>380</v>
      </c>
      <c r="P345" s="86" t="s">
        <v>13764</v>
      </c>
      <c r="Q345" s="86" t="s">
        <v>13765</v>
      </c>
      <c r="R345" s="83"/>
      <c r="S345" s="86"/>
      <c r="T345" s="118"/>
      <c r="U345" s="118"/>
      <c r="V345" s="118"/>
      <c r="W345" s="118"/>
      <c r="X345" s="118"/>
      <c r="Y345" s="118"/>
      <c r="Z345" s="118"/>
    </row>
    <row r="346" spans="1:26" ht="16.5" customHeight="1">
      <c r="A346" s="80" t="s">
        <v>13769</v>
      </c>
      <c r="B346" s="209" t="s">
        <v>363</v>
      </c>
      <c r="C346" s="88" t="s">
        <v>13770</v>
      </c>
      <c r="D346" s="103" t="s">
        <v>13772</v>
      </c>
      <c r="E346" s="82" t="s">
        <v>13773</v>
      </c>
      <c r="F346" s="103" t="s">
        <v>13774</v>
      </c>
      <c r="G346" s="88">
        <v>1</v>
      </c>
      <c r="H346" s="370" t="s">
        <v>13777</v>
      </c>
      <c r="I346" s="370" t="s">
        <v>13029</v>
      </c>
      <c r="J346" s="83" t="s">
        <v>158</v>
      </c>
      <c r="K346" s="84"/>
      <c r="L346" s="83"/>
      <c r="M346" s="117"/>
      <c r="N346" s="106"/>
      <c r="O346" s="86" t="s">
        <v>380</v>
      </c>
      <c r="P346" s="86" t="s">
        <v>13779</v>
      </c>
      <c r="Q346" s="86" t="s">
        <v>13780</v>
      </c>
      <c r="R346" s="83" t="s">
        <v>103</v>
      </c>
      <c r="S346" s="86"/>
      <c r="T346" s="118"/>
      <c r="U346" s="118"/>
      <c r="V346" s="118"/>
      <c r="W346" s="118"/>
      <c r="X346" s="118"/>
      <c r="Y346" s="118"/>
      <c r="Z346" s="118"/>
    </row>
    <row r="347" spans="1:26" ht="16.5" customHeight="1">
      <c r="A347" s="80" t="s">
        <v>13784</v>
      </c>
      <c r="B347" s="209" t="s">
        <v>363</v>
      </c>
      <c r="C347" s="88" t="s">
        <v>13785</v>
      </c>
      <c r="D347" s="103" t="s">
        <v>13772</v>
      </c>
      <c r="E347" s="82" t="s">
        <v>13786</v>
      </c>
      <c r="F347" s="103" t="s">
        <v>13787</v>
      </c>
      <c r="G347" s="88">
        <v>1</v>
      </c>
      <c r="H347" s="370" t="s">
        <v>13788</v>
      </c>
      <c r="I347" s="370" t="s">
        <v>13029</v>
      </c>
      <c r="J347" s="83" t="s">
        <v>158</v>
      </c>
      <c r="K347" s="84"/>
      <c r="L347" s="83"/>
      <c r="M347" s="117"/>
      <c r="N347" s="106"/>
      <c r="O347" s="86" t="s">
        <v>380</v>
      </c>
      <c r="P347" s="86" t="s">
        <v>13794</v>
      </c>
      <c r="Q347" s="86" t="s">
        <v>13795</v>
      </c>
      <c r="R347" s="83" t="s">
        <v>103</v>
      </c>
      <c r="S347" s="86"/>
      <c r="T347" s="118"/>
      <c r="U347" s="118"/>
      <c r="V347" s="118"/>
      <c r="W347" s="118"/>
      <c r="X347" s="118"/>
      <c r="Y347" s="118"/>
      <c r="Z347" s="118"/>
    </row>
    <row r="348" spans="1:26" ht="16.5" customHeight="1">
      <c r="A348" s="80" t="s">
        <v>13798</v>
      </c>
      <c r="B348" s="209" t="s">
        <v>363</v>
      </c>
      <c r="C348" s="88" t="s">
        <v>13802</v>
      </c>
      <c r="D348" s="103" t="s">
        <v>13772</v>
      </c>
      <c r="E348" s="82" t="s">
        <v>13757</v>
      </c>
      <c r="F348" s="103" t="s">
        <v>13805</v>
      </c>
      <c r="G348" s="88">
        <v>1</v>
      </c>
      <c r="H348" s="370" t="s">
        <v>13788</v>
      </c>
      <c r="I348" s="370" t="s">
        <v>13029</v>
      </c>
      <c r="J348" s="83" t="s">
        <v>158</v>
      </c>
      <c r="K348" s="84"/>
      <c r="L348" s="83"/>
      <c r="M348" s="117"/>
      <c r="N348" s="106"/>
      <c r="O348" s="86" t="s">
        <v>380</v>
      </c>
      <c r="P348" s="86" t="s">
        <v>13810</v>
      </c>
      <c r="Q348" s="86" t="s">
        <v>13812</v>
      </c>
      <c r="R348" s="83" t="s">
        <v>103</v>
      </c>
      <c r="S348" s="86"/>
      <c r="T348" s="118"/>
      <c r="U348" s="118"/>
      <c r="V348" s="118"/>
      <c r="W348" s="118"/>
      <c r="X348" s="118"/>
      <c r="Y348" s="118"/>
      <c r="Z348" s="118"/>
    </row>
    <row r="349" spans="1:26" ht="16.5" customHeight="1">
      <c r="A349" s="80" t="s">
        <v>13815</v>
      </c>
      <c r="B349" s="209" t="s">
        <v>363</v>
      </c>
      <c r="C349" s="88" t="s">
        <v>13817</v>
      </c>
      <c r="D349" s="103" t="s">
        <v>13772</v>
      </c>
      <c r="E349" s="82" t="s">
        <v>13818</v>
      </c>
      <c r="F349" s="103" t="s">
        <v>13819</v>
      </c>
      <c r="G349" s="88">
        <v>1</v>
      </c>
      <c r="H349" s="370" t="s">
        <v>13821</v>
      </c>
      <c r="I349" s="370" t="s">
        <v>13029</v>
      </c>
      <c r="J349" s="83" t="s">
        <v>158</v>
      </c>
      <c r="K349" s="84"/>
      <c r="L349" s="83"/>
      <c r="M349" s="117"/>
      <c r="N349" s="106"/>
      <c r="O349" s="86" t="s">
        <v>380</v>
      </c>
      <c r="P349" s="86" t="s">
        <v>380</v>
      </c>
      <c r="Q349" s="86" t="s">
        <v>13826</v>
      </c>
      <c r="R349" s="83" t="s">
        <v>103</v>
      </c>
      <c r="S349" s="86"/>
      <c r="T349" s="118"/>
      <c r="U349" s="118"/>
      <c r="V349" s="118"/>
      <c r="W349" s="118"/>
      <c r="X349" s="118"/>
      <c r="Y349" s="118"/>
      <c r="Z349" s="118"/>
    </row>
    <row r="350" spans="1:26" ht="16.5" customHeight="1">
      <c r="A350" s="80" t="s">
        <v>13829</v>
      </c>
      <c r="B350" s="209" t="s">
        <v>363</v>
      </c>
      <c r="C350" s="88" t="s">
        <v>13831</v>
      </c>
      <c r="D350" s="103" t="s">
        <v>13772</v>
      </c>
      <c r="E350" s="82" t="s">
        <v>13834</v>
      </c>
      <c r="F350" s="103" t="s">
        <v>13819</v>
      </c>
      <c r="G350" s="88">
        <v>1</v>
      </c>
      <c r="H350" s="370" t="s">
        <v>13836</v>
      </c>
      <c r="I350" s="370" t="s">
        <v>13029</v>
      </c>
      <c r="J350" s="83" t="s">
        <v>158</v>
      </c>
      <c r="K350" s="84"/>
      <c r="L350" s="83"/>
      <c r="M350" s="117"/>
      <c r="N350" s="106"/>
      <c r="O350" s="86" t="s">
        <v>380</v>
      </c>
      <c r="P350" s="86" t="s">
        <v>380</v>
      </c>
      <c r="Q350" s="86" t="s">
        <v>13838</v>
      </c>
      <c r="R350" s="83" t="s">
        <v>103</v>
      </c>
      <c r="S350" s="86"/>
      <c r="T350" s="118"/>
      <c r="U350" s="118"/>
      <c r="V350" s="118"/>
      <c r="W350" s="118"/>
      <c r="X350" s="118"/>
      <c r="Y350" s="118"/>
      <c r="Z350" s="118"/>
    </row>
    <row r="351" spans="1:26" ht="16.5" customHeight="1">
      <c r="A351" s="80" t="s">
        <v>13842</v>
      </c>
      <c r="B351" s="209" t="s">
        <v>363</v>
      </c>
      <c r="C351" s="88" t="s">
        <v>13844</v>
      </c>
      <c r="D351" s="103" t="s">
        <v>13772</v>
      </c>
      <c r="E351" s="82" t="s">
        <v>13845</v>
      </c>
      <c r="F351" s="103" t="s">
        <v>13819</v>
      </c>
      <c r="G351" s="88">
        <v>1</v>
      </c>
      <c r="H351" s="370" t="s">
        <v>13846</v>
      </c>
      <c r="I351" s="370" t="s">
        <v>13029</v>
      </c>
      <c r="J351" s="83" t="s">
        <v>158</v>
      </c>
      <c r="K351" s="84"/>
      <c r="L351" s="83"/>
      <c r="M351" s="117"/>
      <c r="N351" s="106"/>
      <c r="O351" s="86" t="s">
        <v>380</v>
      </c>
      <c r="P351" s="86" t="s">
        <v>380</v>
      </c>
      <c r="Q351" s="86" t="s">
        <v>13849</v>
      </c>
      <c r="R351" s="83" t="s">
        <v>103</v>
      </c>
      <c r="S351" s="86"/>
      <c r="T351" s="118"/>
      <c r="U351" s="118"/>
      <c r="V351" s="118"/>
      <c r="W351" s="118"/>
      <c r="X351" s="118"/>
      <c r="Y351" s="118"/>
      <c r="Z351" s="118"/>
    </row>
    <row r="352" spans="1:26" ht="16.5" customHeight="1">
      <c r="A352" s="80" t="s">
        <v>13854</v>
      </c>
      <c r="B352" s="209" t="s">
        <v>363</v>
      </c>
      <c r="C352" s="88" t="s">
        <v>13855</v>
      </c>
      <c r="D352" s="103" t="s">
        <v>13772</v>
      </c>
      <c r="E352" s="82" t="s">
        <v>13856</v>
      </c>
      <c r="F352" s="103" t="s">
        <v>13819</v>
      </c>
      <c r="G352" s="88">
        <v>1</v>
      </c>
      <c r="H352" s="370" t="s">
        <v>13857</v>
      </c>
      <c r="I352" s="370" t="s">
        <v>13029</v>
      </c>
      <c r="J352" s="83" t="s">
        <v>158</v>
      </c>
      <c r="K352" s="84"/>
      <c r="L352" s="83"/>
      <c r="M352" s="117"/>
      <c r="N352" s="106"/>
      <c r="O352" s="86" t="s">
        <v>380</v>
      </c>
      <c r="P352" s="86" t="s">
        <v>380</v>
      </c>
      <c r="Q352" s="86" t="s">
        <v>13862</v>
      </c>
      <c r="R352" s="83" t="s">
        <v>103</v>
      </c>
      <c r="S352" s="86"/>
      <c r="T352" s="118"/>
      <c r="U352" s="118"/>
      <c r="V352" s="118"/>
      <c r="W352" s="118"/>
      <c r="X352" s="118"/>
      <c r="Y352" s="118"/>
      <c r="Z352" s="118"/>
    </row>
    <row r="353" spans="1:26" ht="16.5" customHeight="1">
      <c r="A353" s="80" t="s">
        <v>13865</v>
      </c>
      <c r="B353" s="209" t="s">
        <v>363</v>
      </c>
      <c r="C353" s="88" t="s">
        <v>13866</v>
      </c>
      <c r="D353" s="103" t="s">
        <v>13772</v>
      </c>
      <c r="E353" s="82" t="s">
        <v>13868</v>
      </c>
      <c r="F353" s="103" t="s">
        <v>13819</v>
      </c>
      <c r="G353" s="88">
        <v>1</v>
      </c>
      <c r="H353" s="370" t="s">
        <v>13870</v>
      </c>
      <c r="I353" s="370" t="s">
        <v>13029</v>
      </c>
      <c r="J353" s="83" t="s">
        <v>158</v>
      </c>
      <c r="K353" s="84"/>
      <c r="L353" s="83"/>
      <c r="M353" s="117"/>
      <c r="N353" s="106"/>
      <c r="O353" s="86" t="s">
        <v>380</v>
      </c>
      <c r="P353" s="86" t="s">
        <v>380</v>
      </c>
      <c r="Q353" s="86" t="s">
        <v>13873</v>
      </c>
      <c r="R353" s="83" t="s">
        <v>103</v>
      </c>
      <c r="S353" s="86"/>
      <c r="T353" s="118"/>
      <c r="U353" s="118"/>
      <c r="V353" s="118"/>
      <c r="W353" s="118"/>
      <c r="X353" s="118"/>
      <c r="Y353" s="118"/>
      <c r="Z353" s="118"/>
    </row>
    <row r="354" spans="1:26" ht="16.5" customHeight="1">
      <c r="A354" s="80" t="s">
        <v>13875</v>
      </c>
      <c r="B354" s="209" t="s">
        <v>363</v>
      </c>
      <c r="C354" s="88" t="s">
        <v>13877</v>
      </c>
      <c r="D354" s="103" t="s">
        <v>13772</v>
      </c>
      <c r="E354" s="82" t="s">
        <v>13878</v>
      </c>
      <c r="F354" s="103" t="s">
        <v>13819</v>
      </c>
      <c r="G354" s="88">
        <v>1</v>
      </c>
      <c r="H354" s="370" t="s">
        <v>13880</v>
      </c>
      <c r="I354" s="370" t="s">
        <v>13029</v>
      </c>
      <c r="J354" s="83"/>
      <c r="K354" s="84"/>
      <c r="L354" s="83"/>
      <c r="M354" s="117"/>
      <c r="N354" s="106"/>
      <c r="O354" s="86" t="s">
        <v>380</v>
      </c>
      <c r="P354" s="86" t="s">
        <v>380</v>
      </c>
      <c r="Q354" s="86" t="s">
        <v>380</v>
      </c>
      <c r="R354" s="83" t="s">
        <v>103</v>
      </c>
      <c r="S354" s="86"/>
      <c r="T354" s="118"/>
      <c r="U354" s="118"/>
      <c r="V354" s="118"/>
      <c r="W354" s="118"/>
      <c r="X354" s="118"/>
      <c r="Y354" s="118"/>
      <c r="Z354" s="118"/>
    </row>
    <row r="355" spans="1:26" ht="16.5" customHeight="1">
      <c r="A355" s="80" t="s">
        <v>13885</v>
      </c>
      <c r="B355" s="209" t="s">
        <v>363</v>
      </c>
      <c r="C355" s="88" t="s">
        <v>13886</v>
      </c>
      <c r="D355" s="103" t="s">
        <v>13772</v>
      </c>
      <c r="E355" s="82" t="s">
        <v>13888</v>
      </c>
      <c r="F355" s="103" t="s">
        <v>13819</v>
      </c>
      <c r="G355" s="88">
        <v>1</v>
      </c>
      <c r="H355" s="370" t="s">
        <v>13891</v>
      </c>
      <c r="I355" s="370" t="s">
        <v>13029</v>
      </c>
      <c r="J355" s="83"/>
      <c r="K355" s="84"/>
      <c r="L355" s="83"/>
      <c r="M355" s="117"/>
      <c r="N355" s="106"/>
      <c r="O355" s="86" t="s">
        <v>380</v>
      </c>
      <c r="P355" s="86" t="s">
        <v>380</v>
      </c>
      <c r="Q355" s="86" t="s">
        <v>380</v>
      </c>
      <c r="R355" s="83" t="s">
        <v>103</v>
      </c>
      <c r="S355" s="86"/>
      <c r="T355" s="118"/>
      <c r="U355" s="118"/>
      <c r="V355" s="118"/>
      <c r="W355" s="118"/>
      <c r="X355" s="118"/>
      <c r="Y355" s="118"/>
      <c r="Z355" s="118"/>
    </row>
    <row r="356" spans="1:26" ht="20.25" customHeight="1">
      <c r="A356" s="138"/>
      <c r="B356" s="138"/>
      <c r="C356" s="138"/>
      <c r="D356" s="146"/>
      <c r="E356" s="147"/>
      <c r="F356" s="147"/>
      <c r="G356" s="138"/>
      <c r="H356" s="146"/>
      <c r="I356" s="148"/>
      <c r="J356" s="138"/>
      <c r="K356" s="138"/>
      <c r="L356" s="138"/>
      <c r="M356" s="148"/>
      <c r="N356" s="1"/>
      <c r="O356" s="138"/>
      <c r="P356" s="138"/>
      <c r="Q356" s="138"/>
      <c r="R356" s="138"/>
      <c r="S356" s="138"/>
    </row>
    <row r="357" spans="1:26" ht="57.75" customHeight="1">
      <c r="A357" s="404"/>
      <c r="B357" s="404"/>
      <c r="C357" s="404"/>
      <c r="D357" s="405" t="s">
        <v>13919</v>
      </c>
      <c r="E357" s="406" t="s">
        <v>13922</v>
      </c>
      <c r="F357" s="407"/>
      <c r="G357" s="407"/>
      <c r="H357" s="407"/>
      <c r="I357" s="407"/>
      <c r="J357" s="407"/>
      <c r="K357" s="407"/>
      <c r="L357" s="404"/>
      <c r="M357" s="407"/>
      <c r="N357" s="106"/>
      <c r="O357" s="86" t="s">
        <v>380</v>
      </c>
      <c r="P357" s="86" t="s">
        <v>380</v>
      </c>
      <c r="Q357" s="83" t="s">
        <v>380</v>
      </c>
      <c r="R357" s="83"/>
      <c r="S357" s="83"/>
      <c r="T357" s="118"/>
      <c r="U357" s="118"/>
      <c r="V357" s="118"/>
      <c r="W357" s="118"/>
      <c r="X357" s="118"/>
      <c r="Y357" s="118"/>
      <c r="Z357" s="118"/>
    </row>
    <row r="358" spans="1:26" ht="20.25" customHeight="1">
      <c r="A358" s="138"/>
      <c r="B358" s="138"/>
      <c r="C358" s="138"/>
      <c r="D358" s="146"/>
      <c r="E358" s="147"/>
      <c r="F358" s="147"/>
      <c r="G358" s="138"/>
      <c r="H358" s="146"/>
      <c r="I358" s="148"/>
      <c r="J358" s="138"/>
      <c r="K358" s="138"/>
      <c r="L358" s="138"/>
      <c r="M358" s="148"/>
      <c r="N358" s="1"/>
      <c r="O358" s="138"/>
      <c r="P358" s="138"/>
      <c r="Q358" s="138"/>
      <c r="R358" s="138"/>
      <c r="S358" s="138"/>
    </row>
    <row r="359" spans="1:26" ht="57.75" customHeight="1">
      <c r="A359" s="404"/>
      <c r="B359" s="404"/>
      <c r="C359" s="404"/>
      <c r="D359" s="405" t="s">
        <v>13935</v>
      </c>
      <c r="E359" s="406" t="s">
        <v>13922</v>
      </c>
      <c r="F359" s="407"/>
      <c r="G359" s="407"/>
      <c r="H359" s="407"/>
      <c r="I359" s="407"/>
      <c r="J359" s="407"/>
      <c r="K359" s="407"/>
      <c r="L359" s="404"/>
      <c r="M359" s="407"/>
      <c r="N359" s="106"/>
      <c r="O359" s="86" t="s">
        <v>380</v>
      </c>
      <c r="P359" s="86" t="s">
        <v>380</v>
      </c>
      <c r="Q359" s="83" t="s">
        <v>380</v>
      </c>
      <c r="R359" s="83"/>
      <c r="S359" s="83"/>
      <c r="T359" s="118"/>
      <c r="U359" s="118"/>
      <c r="V359" s="118"/>
      <c r="W359" s="118"/>
      <c r="X359" s="118"/>
      <c r="Y359" s="118"/>
      <c r="Z359" s="118"/>
    </row>
    <row r="360" spans="1:26" ht="20.25" customHeight="1">
      <c r="A360" s="138"/>
      <c r="B360" s="138"/>
      <c r="C360" s="138"/>
      <c r="D360" s="146"/>
      <c r="E360" s="147"/>
      <c r="F360" s="147"/>
      <c r="G360" s="138"/>
      <c r="H360" s="146"/>
      <c r="I360" s="148"/>
      <c r="J360" s="138"/>
      <c r="K360" s="138"/>
      <c r="L360" s="138"/>
      <c r="M360" s="148"/>
      <c r="N360" s="1"/>
      <c r="O360" s="138"/>
      <c r="P360" s="138"/>
      <c r="Q360" s="138"/>
      <c r="R360" s="138"/>
      <c r="S360" s="138"/>
    </row>
    <row r="361" spans="1:26" ht="57.75" customHeight="1">
      <c r="A361" s="404"/>
      <c r="B361" s="404"/>
      <c r="C361" s="404"/>
      <c r="D361" s="405" t="s">
        <v>13950</v>
      </c>
      <c r="E361" s="406" t="s">
        <v>13922</v>
      </c>
      <c r="F361" s="407"/>
      <c r="G361" s="407"/>
      <c r="H361" s="407"/>
      <c r="I361" s="407"/>
      <c r="J361" s="407"/>
      <c r="K361" s="407"/>
      <c r="L361" s="404"/>
      <c r="M361" s="407"/>
      <c r="N361" s="106"/>
      <c r="O361" s="86" t="s">
        <v>380</v>
      </c>
      <c r="P361" s="86" t="s">
        <v>380</v>
      </c>
      <c r="Q361" s="83" t="s">
        <v>380</v>
      </c>
      <c r="R361" s="83"/>
      <c r="S361" s="83"/>
      <c r="T361" s="118"/>
      <c r="U361" s="118"/>
      <c r="V361" s="118"/>
      <c r="W361" s="118"/>
      <c r="X361" s="118"/>
      <c r="Y361" s="118"/>
      <c r="Z361" s="118"/>
    </row>
    <row r="362" spans="1:26" ht="20.25" customHeight="1">
      <c r="A362" s="138"/>
      <c r="B362" s="138"/>
      <c r="C362" s="138"/>
      <c r="D362" s="146"/>
      <c r="E362" s="147"/>
      <c r="F362" s="147"/>
      <c r="G362" s="138"/>
      <c r="H362" s="146"/>
      <c r="I362" s="148"/>
      <c r="J362" s="138"/>
      <c r="K362" s="138"/>
      <c r="L362" s="138"/>
      <c r="M362" s="148"/>
      <c r="N362" s="1"/>
      <c r="O362" s="138"/>
      <c r="P362" s="138"/>
      <c r="Q362" s="138"/>
      <c r="R362" s="138"/>
      <c r="S362" s="138"/>
    </row>
    <row r="363" spans="1:26" ht="57.75" customHeight="1">
      <c r="A363" s="404"/>
      <c r="B363" s="404"/>
      <c r="C363" s="404"/>
      <c r="D363" s="405" t="s">
        <v>13968</v>
      </c>
      <c r="E363" s="406" t="s">
        <v>13922</v>
      </c>
      <c r="F363" s="407"/>
      <c r="G363" s="407"/>
      <c r="H363" s="407"/>
      <c r="I363" s="407"/>
      <c r="J363" s="407"/>
      <c r="K363" s="407"/>
      <c r="L363" s="404"/>
      <c r="M363" s="407"/>
      <c r="N363" s="106"/>
      <c r="O363" s="86" t="s">
        <v>380</v>
      </c>
      <c r="P363" s="86" t="s">
        <v>380</v>
      </c>
      <c r="Q363" s="83" t="s">
        <v>380</v>
      </c>
      <c r="R363" s="83"/>
      <c r="S363" s="83"/>
      <c r="T363" s="118"/>
      <c r="U363" s="118"/>
      <c r="V363" s="118"/>
      <c r="W363" s="118"/>
      <c r="X363" s="118"/>
      <c r="Y363" s="118"/>
      <c r="Z363" s="118"/>
    </row>
    <row r="364" spans="1:26" ht="20.25" customHeight="1">
      <c r="A364" s="138"/>
      <c r="B364" s="138"/>
      <c r="C364" s="138"/>
      <c r="D364" s="146"/>
      <c r="E364" s="147"/>
      <c r="F364" s="147"/>
      <c r="G364" s="138"/>
      <c r="H364" s="146"/>
      <c r="I364" s="148"/>
      <c r="J364" s="138"/>
      <c r="K364" s="138"/>
      <c r="L364" s="138"/>
      <c r="M364" s="148"/>
      <c r="N364" s="1"/>
      <c r="O364" s="138"/>
      <c r="P364" s="138"/>
      <c r="Q364" s="138"/>
      <c r="R364" s="138"/>
      <c r="S364" s="138"/>
    </row>
    <row r="365" spans="1:26" ht="57.75" customHeight="1">
      <c r="A365" s="404"/>
      <c r="B365" s="404"/>
      <c r="C365" s="404"/>
      <c r="D365" s="405" t="s">
        <v>13985</v>
      </c>
      <c r="E365" s="406" t="s">
        <v>13922</v>
      </c>
      <c r="F365" s="407"/>
      <c r="G365" s="407"/>
      <c r="H365" s="407"/>
      <c r="I365" s="407"/>
      <c r="J365" s="407"/>
      <c r="K365" s="407"/>
      <c r="L365" s="404"/>
      <c r="M365" s="407"/>
      <c r="N365" s="106"/>
      <c r="O365" s="86" t="s">
        <v>380</v>
      </c>
      <c r="P365" s="86" t="s">
        <v>380</v>
      </c>
      <c r="Q365" s="83" t="s">
        <v>380</v>
      </c>
      <c r="R365" s="83"/>
      <c r="S365" s="83"/>
      <c r="T365" s="118"/>
      <c r="U365" s="118"/>
      <c r="V365" s="118"/>
      <c r="W365" s="118"/>
      <c r="X365" s="118"/>
      <c r="Y365" s="118"/>
      <c r="Z365" s="118"/>
    </row>
    <row r="366" spans="1:26" ht="20.25" customHeight="1">
      <c r="A366" s="138"/>
      <c r="B366" s="138"/>
      <c r="C366" s="138"/>
      <c r="D366" s="146"/>
      <c r="E366" s="147"/>
      <c r="F366" s="147"/>
      <c r="G366" s="138"/>
      <c r="H366" s="146"/>
      <c r="I366" s="148"/>
      <c r="J366" s="138"/>
      <c r="K366" s="138"/>
      <c r="L366" s="138"/>
      <c r="M366" s="148"/>
      <c r="N366" s="1"/>
      <c r="O366" s="138"/>
      <c r="P366" s="138"/>
      <c r="Q366" s="138"/>
      <c r="R366" s="138"/>
      <c r="S366" s="138"/>
    </row>
    <row r="367" spans="1:26" ht="57.75" customHeight="1">
      <c r="A367" s="404"/>
      <c r="B367" s="404"/>
      <c r="C367" s="404"/>
      <c r="D367" s="405" t="s">
        <v>14006</v>
      </c>
      <c r="E367" s="406" t="s">
        <v>13922</v>
      </c>
      <c r="F367" s="407"/>
      <c r="G367" s="407"/>
      <c r="H367" s="407"/>
      <c r="I367" s="407"/>
      <c r="J367" s="407"/>
      <c r="K367" s="407"/>
      <c r="L367" s="404"/>
      <c r="M367" s="407"/>
      <c r="N367" s="106"/>
      <c r="O367" s="86" t="s">
        <v>380</v>
      </c>
      <c r="P367" s="86" t="s">
        <v>380</v>
      </c>
      <c r="Q367" s="83" t="s">
        <v>380</v>
      </c>
      <c r="R367" s="83"/>
      <c r="S367" s="83"/>
      <c r="T367" s="118"/>
      <c r="U367" s="118"/>
      <c r="V367" s="118"/>
      <c r="W367" s="118"/>
      <c r="X367" s="118"/>
      <c r="Y367" s="118"/>
      <c r="Z367" s="118"/>
    </row>
    <row r="368" spans="1:26" ht="20.25" customHeight="1">
      <c r="A368" s="138"/>
      <c r="B368" s="138"/>
      <c r="C368" s="138"/>
      <c r="D368" s="146"/>
      <c r="E368" s="147"/>
      <c r="F368" s="147"/>
      <c r="G368" s="138"/>
      <c r="H368" s="146"/>
      <c r="I368" s="148"/>
      <c r="J368" s="138"/>
      <c r="K368" s="138"/>
      <c r="L368" s="138"/>
      <c r="M368" s="148"/>
      <c r="N368" s="1"/>
      <c r="O368" s="138"/>
      <c r="P368" s="138"/>
      <c r="Q368" s="138"/>
      <c r="R368" s="138"/>
      <c r="S368" s="138"/>
    </row>
    <row r="369" spans="1:26" ht="57.75" customHeight="1">
      <c r="A369" s="404"/>
      <c r="B369" s="404"/>
      <c r="C369" s="404"/>
      <c r="D369" s="405" t="s">
        <v>14021</v>
      </c>
      <c r="E369" s="406" t="s">
        <v>13922</v>
      </c>
      <c r="F369" s="407"/>
      <c r="G369" s="407"/>
      <c r="H369" s="407"/>
      <c r="I369" s="407"/>
      <c r="J369" s="407"/>
      <c r="K369" s="407"/>
      <c r="L369" s="404"/>
      <c r="M369" s="407"/>
      <c r="N369" s="106"/>
      <c r="O369" s="86" t="s">
        <v>380</v>
      </c>
      <c r="P369" s="86" t="s">
        <v>380</v>
      </c>
      <c r="Q369" s="83" t="s">
        <v>380</v>
      </c>
      <c r="R369" s="83"/>
      <c r="S369" s="83"/>
      <c r="T369" s="118"/>
      <c r="U369" s="118"/>
      <c r="V369" s="118"/>
      <c r="W369" s="118"/>
      <c r="X369" s="118"/>
      <c r="Y369" s="118"/>
      <c r="Z369" s="118"/>
    </row>
    <row r="370" spans="1:26" ht="16.5" customHeight="1">
      <c r="A370" s="146" t="s">
        <v>14030</v>
      </c>
      <c r="B370" s="138"/>
      <c r="C370" s="138"/>
      <c r="D370" s="146"/>
      <c r="E370" s="147"/>
      <c r="F370" s="147"/>
      <c r="G370" s="138"/>
      <c r="H370" s="146"/>
      <c r="I370" s="148"/>
      <c r="J370" s="138"/>
      <c r="K370" s="138"/>
      <c r="L370" s="146"/>
      <c r="M370" s="148"/>
      <c r="N370" s="1"/>
      <c r="O370" s="138"/>
      <c r="P370" s="138"/>
      <c r="Q370" s="138"/>
      <c r="R370" s="138"/>
      <c r="S370" s="138"/>
    </row>
    <row r="371" spans="1:26" ht="16.5" customHeight="1">
      <c r="A371" s="88" t="s">
        <v>14040</v>
      </c>
      <c r="B371" s="209" t="s">
        <v>363</v>
      </c>
      <c r="C371" s="88" t="s">
        <v>365</v>
      </c>
      <c r="D371" s="129" t="s">
        <v>14041</v>
      </c>
      <c r="E371" s="82" t="s">
        <v>14043</v>
      </c>
      <c r="F371" s="82" t="s">
        <v>11690</v>
      </c>
      <c r="G371" s="88">
        <v>1</v>
      </c>
      <c r="H371" s="82" t="s">
        <v>14046</v>
      </c>
      <c r="I371" s="82" t="s">
        <v>14048</v>
      </c>
      <c r="J371" s="83" t="s">
        <v>158</v>
      </c>
      <c r="K371" s="84"/>
      <c r="L371" s="83"/>
      <c r="M371" s="84"/>
      <c r="N371" s="106"/>
      <c r="O371" s="86" t="s">
        <v>380</v>
      </c>
      <c r="P371" s="86" t="s">
        <v>380</v>
      </c>
      <c r="Q371" s="86" t="s">
        <v>14055</v>
      </c>
      <c r="R371" s="83"/>
      <c r="S371" s="86"/>
      <c r="T371" s="118"/>
      <c r="U371" s="118"/>
      <c r="V371" s="118"/>
      <c r="W371" s="118"/>
      <c r="X371" s="118"/>
      <c r="Y371" s="118"/>
      <c r="Z371" s="118"/>
    </row>
    <row r="372" spans="1:26" ht="16.5" customHeight="1">
      <c r="A372" s="146" t="s">
        <v>14056</v>
      </c>
      <c r="B372" s="138"/>
      <c r="C372" s="138"/>
      <c r="D372" s="146"/>
      <c r="E372" s="147"/>
      <c r="F372" s="147"/>
      <c r="G372" s="138"/>
      <c r="H372" s="146"/>
      <c r="I372" s="148"/>
      <c r="J372" s="138"/>
      <c r="K372" s="138"/>
      <c r="L372" s="146"/>
      <c r="M372" s="148"/>
      <c r="N372" s="1"/>
      <c r="O372" s="138"/>
      <c r="P372" s="138"/>
      <c r="Q372" s="138"/>
      <c r="R372" s="138"/>
      <c r="S372" s="138"/>
    </row>
    <row r="373" spans="1:26" ht="16.5" customHeight="1">
      <c r="A373" s="88" t="s">
        <v>14066</v>
      </c>
      <c r="B373" s="209" t="s">
        <v>363</v>
      </c>
      <c r="C373" s="88" t="s">
        <v>365</v>
      </c>
      <c r="D373" s="129" t="s">
        <v>14071</v>
      </c>
      <c r="E373" s="82" t="s">
        <v>14071</v>
      </c>
      <c r="F373" s="82" t="s">
        <v>11690</v>
      </c>
      <c r="G373" s="88">
        <v>1</v>
      </c>
      <c r="H373" s="82" t="s">
        <v>14074</v>
      </c>
      <c r="I373" s="82" t="s">
        <v>14076</v>
      </c>
      <c r="J373" s="83"/>
      <c r="K373" s="84"/>
      <c r="L373" s="83"/>
      <c r="M373" s="748" t="s">
        <v>14080</v>
      </c>
      <c r="N373" s="106"/>
      <c r="O373" s="86" t="s">
        <v>380</v>
      </c>
      <c r="P373" s="86" t="s">
        <v>380</v>
      </c>
      <c r="Q373" s="86" t="s">
        <v>380</v>
      </c>
      <c r="R373" s="83"/>
      <c r="S373" s="86" t="s">
        <v>379</v>
      </c>
      <c r="T373" s="118"/>
      <c r="U373" s="118"/>
      <c r="V373" s="118"/>
      <c r="W373" s="118"/>
      <c r="X373" s="118"/>
      <c r="Y373" s="118"/>
      <c r="Z373" s="118"/>
    </row>
    <row r="374" spans="1:26" ht="111.75" customHeight="1">
      <c r="A374" s="736" t="s">
        <v>5841</v>
      </c>
      <c r="B374" s="736" t="s">
        <v>363</v>
      </c>
      <c r="C374" s="736" t="s">
        <v>365</v>
      </c>
      <c r="D374" s="737" t="s">
        <v>14092</v>
      </c>
      <c r="E374" s="82" t="s">
        <v>14097</v>
      </c>
      <c r="F374" s="738" t="s">
        <v>14099</v>
      </c>
      <c r="G374" s="88">
        <v>1</v>
      </c>
      <c r="H374" s="82" t="s">
        <v>14100</v>
      </c>
      <c r="I374" s="82" t="s">
        <v>14103</v>
      </c>
      <c r="J374" s="83"/>
      <c r="K374" s="83"/>
      <c r="L374" s="734"/>
      <c r="M374" s="665"/>
      <c r="N374" s="106"/>
      <c r="O374" s="86" t="s">
        <v>380</v>
      </c>
      <c r="P374" s="86" t="s">
        <v>380</v>
      </c>
      <c r="Q374" s="86" t="s">
        <v>380</v>
      </c>
      <c r="R374" s="83"/>
      <c r="S374" s="86" t="s">
        <v>379</v>
      </c>
      <c r="T374" s="118"/>
      <c r="U374" s="118"/>
      <c r="V374" s="118"/>
      <c r="W374" s="118"/>
      <c r="X374" s="118"/>
      <c r="Y374" s="118"/>
      <c r="Z374" s="118"/>
    </row>
    <row r="375" spans="1:26" ht="16.5" customHeight="1">
      <c r="A375" s="665"/>
      <c r="B375" s="665"/>
      <c r="C375" s="665"/>
      <c r="D375" s="665"/>
      <c r="E375" s="82" t="s">
        <v>14114</v>
      </c>
      <c r="F375" s="665"/>
      <c r="G375" s="88">
        <v>2</v>
      </c>
      <c r="H375" s="82" t="s">
        <v>14116</v>
      </c>
      <c r="I375" s="82" t="s">
        <v>14117</v>
      </c>
      <c r="J375" s="83"/>
      <c r="K375" s="83"/>
      <c r="L375" s="665"/>
      <c r="M375" s="665"/>
      <c r="N375" s="106"/>
      <c r="O375" s="86" t="s">
        <v>380</v>
      </c>
      <c r="P375" s="86" t="s">
        <v>380</v>
      </c>
      <c r="Q375" s="86" t="s">
        <v>380</v>
      </c>
      <c r="R375" s="83"/>
      <c r="S375" s="86" t="s">
        <v>379</v>
      </c>
      <c r="T375" s="118"/>
      <c r="U375" s="118"/>
      <c r="V375" s="118"/>
      <c r="W375" s="118"/>
      <c r="X375" s="118"/>
      <c r="Y375" s="118"/>
      <c r="Z375" s="118"/>
    </row>
    <row r="376" spans="1:26" ht="16.5" customHeight="1">
      <c r="A376" s="665"/>
      <c r="B376" s="665"/>
      <c r="C376" s="665"/>
      <c r="D376" s="665"/>
      <c r="E376" s="82" t="s">
        <v>14121</v>
      </c>
      <c r="F376" s="665"/>
      <c r="G376" s="88">
        <v>3</v>
      </c>
      <c r="H376" s="82" t="s">
        <v>14124</v>
      </c>
      <c r="I376" s="82" t="s">
        <v>14117</v>
      </c>
      <c r="J376" s="83"/>
      <c r="K376" s="83"/>
      <c r="L376" s="665"/>
      <c r="M376" s="665"/>
      <c r="N376" s="106"/>
      <c r="O376" s="86" t="s">
        <v>380</v>
      </c>
      <c r="P376" s="86" t="s">
        <v>380</v>
      </c>
      <c r="Q376" s="86" t="s">
        <v>380</v>
      </c>
      <c r="R376" s="83"/>
      <c r="S376" s="86" t="s">
        <v>379</v>
      </c>
      <c r="T376" s="118"/>
      <c r="U376" s="118"/>
      <c r="V376" s="118"/>
      <c r="W376" s="118"/>
      <c r="X376" s="118"/>
      <c r="Y376" s="118"/>
      <c r="Z376" s="118"/>
    </row>
    <row r="377" spans="1:26" ht="16.5" customHeight="1">
      <c r="A377" s="665"/>
      <c r="B377" s="665"/>
      <c r="C377" s="665"/>
      <c r="D377" s="665"/>
      <c r="E377" s="82" t="s">
        <v>14131</v>
      </c>
      <c r="F377" s="665"/>
      <c r="G377" s="88">
        <v>4</v>
      </c>
      <c r="H377" s="82" t="s">
        <v>14136</v>
      </c>
      <c r="I377" s="82" t="s">
        <v>14117</v>
      </c>
      <c r="J377" s="83"/>
      <c r="K377" s="83"/>
      <c r="L377" s="665"/>
      <c r="M377" s="665"/>
      <c r="N377" s="106"/>
      <c r="O377" s="86" t="s">
        <v>380</v>
      </c>
      <c r="P377" s="86" t="s">
        <v>380</v>
      </c>
      <c r="Q377" s="86" t="s">
        <v>380</v>
      </c>
      <c r="R377" s="83"/>
      <c r="S377" s="86" t="s">
        <v>379</v>
      </c>
      <c r="T377" s="118"/>
      <c r="U377" s="118"/>
      <c r="V377" s="118"/>
      <c r="W377" s="118"/>
      <c r="X377" s="118"/>
      <c r="Y377" s="118"/>
      <c r="Z377" s="118"/>
    </row>
    <row r="378" spans="1:26" ht="16.5" customHeight="1">
      <c r="A378" s="665"/>
      <c r="B378" s="665"/>
      <c r="C378" s="665"/>
      <c r="D378" s="665"/>
      <c r="E378" s="82" t="s">
        <v>14143</v>
      </c>
      <c r="F378" s="665"/>
      <c r="G378" s="88">
        <v>5</v>
      </c>
      <c r="H378" s="82" t="s">
        <v>14144</v>
      </c>
      <c r="I378" s="82" t="s">
        <v>14145</v>
      </c>
      <c r="J378" s="83"/>
      <c r="K378" s="83"/>
      <c r="L378" s="665"/>
      <c r="M378" s="665"/>
      <c r="N378" s="106"/>
      <c r="O378" s="86" t="s">
        <v>380</v>
      </c>
      <c r="P378" s="86" t="s">
        <v>380</v>
      </c>
      <c r="Q378" s="86" t="s">
        <v>380</v>
      </c>
      <c r="R378" s="83"/>
      <c r="S378" s="86" t="s">
        <v>379</v>
      </c>
      <c r="T378" s="118"/>
      <c r="U378" s="118"/>
      <c r="V378" s="118"/>
      <c r="W378" s="118"/>
      <c r="X378" s="118"/>
      <c r="Y378" s="118"/>
      <c r="Z378" s="118"/>
    </row>
    <row r="379" spans="1:26" ht="140.25" customHeight="1">
      <c r="A379" s="665"/>
      <c r="B379" s="665"/>
      <c r="C379" s="665"/>
      <c r="D379" s="665"/>
      <c r="E379" s="167" t="s">
        <v>14155</v>
      </c>
      <c r="F379" s="665"/>
      <c r="G379" s="88">
        <v>6</v>
      </c>
      <c r="H379" s="167" t="s">
        <v>14156</v>
      </c>
      <c r="I379" s="167" t="s">
        <v>14158</v>
      </c>
      <c r="J379" s="83" t="s">
        <v>158</v>
      </c>
      <c r="K379" s="83"/>
      <c r="L379" s="665"/>
      <c r="M379" s="665"/>
      <c r="N379" s="106"/>
      <c r="O379" s="86" t="s">
        <v>380</v>
      </c>
      <c r="P379" s="86" t="s">
        <v>380</v>
      </c>
      <c r="Q379" s="86" t="s">
        <v>9156</v>
      </c>
      <c r="R379" s="83"/>
      <c r="S379" s="86" t="s">
        <v>379</v>
      </c>
      <c r="T379" s="118"/>
      <c r="U379" s="118"/>
      <c r="V379" s="118"/>
      <c r="W379" s="118"/>
      <c r="X379" s="118"/>
      <c r="Y379" s="118"/>
      <c r="Z379" s="118"/>
    </row>
    <row r="380" spans="1:26" ht="198.75" customHeight="1">
      <c r="A380" s="665"/>
      <c r="B380" s="665"/>
      <c r="C380" s="665"/>
      <c r="D380" s="665"/>
      <c r="E380" s="167" t="s">
        <v>14167</v>
      </c>
      <c r="F380" s="665"/>
      <c r="G380" s="88">
        <v>7</v>
      </c>
      <c r="H380" s="167" t="s">
        <v>12462</v>
      </c>
      <c r="I380" s="167" t="s">
        <v>14169</v>
      </c>
      <c r="J380" s="83"/>
      <c r="K380" s="83"/>
      <c r="L380" s="665"/>
      <c r="M380" s="665"/>
      <c r="N380" s="106"/>
      <c r="O380" s="86" t="s">
        <v>380</v>
      </c>
      <c r="P380" s="86" t="s">
        <v>380</v>
      </c>
      <c r="Q380" s="86" t="s">
        <v>380</v>
      </c>
      <c r="R380" s="83"/>
      <c r="S380" s="86" t="s">
        <v>379</v>
      </c>
      <c r="T380" s="118"/>
      <c r="U380" s="118"/>
      <c r="V380" s="118"/>
      <c r="W380" s="118"/>
      <c r="X380" s="118"/>
      <c r="Y380" s="118"/>
      <c r="Z380" s="118"/>
    </row>
    <row r="381" spans="1:26" ht="130.5" customHeight="1">
      <c r="A381" s="665"/>
      <c r="B381" s="665"/>
      <c r="C381" s="665"/>
      <c r="D381" s="665"/>
      <c r="E381" s="167" t="s">
        <v>14180</v>
      </c>
      <c r="F381" s="665"/>
      <c r="G381" s="88">
        <v>8</v>
      </c>
      <c r="H381" s="167" t="s">
        <v>14182</v>
      </c>
      <c r="I381" s="167" t="s">
        <v>14184</v>
      </c>
      <c r="J381" s="83"/>
      <c r="K381" s="83"/>
      <c r="L381" s="665"/>
      <c r="M381" s="665"/>
      <c r="N381" s="106"/>
      <c r="O381" s="86" t="s">
        <v>380</v>
      </c>
      <c r="P381" s="86" t="s">
        <v>380</v>
      </c>
      <c r="Q381" s="86" t="s">
        <v>380</v>
      </c>
      <c r="R381" s="83"/>
      <c r="S381" s="86" t="s">
        <v>379</v>
      </c>
      <c r="T381" s="118"/>
      <c r="U381" s="118"/>
      <c r="V381" s="118"/>
      <c r="W381" s="118"/>
      <c r="X381" s="118"/>
      <c r="Y381" s="118"/>
      <c r="Z381" s="118"/>
    </row>
    <row r="382" spans="1:26" ht="16.5" customHeight="1">
      <c r="A382" s="666"/>
      <c r="B382" s="666"/>
      <c r="C382" s="666"/>
      <c r="D382" s="666"/>
      <c r="E382" s="167" t="s">
        <v>14199</v>
      </c>
      <c r="F382" s="666"/>
      <c r="G382" s="88">
        <v>9</v>
      </c>
      <c r="H382" s="167" t="s">
        <v>14203</v>
      </c>
      <c r="I382" s="167" t="s">
        <v>14205</v>
      </c>
      <c r="J382" s="83"/>
      <c r="K382" s="84"/>
      <c r="L382" s="666"/>
      <c r="M382" s="665"/>
      <c r="N382" s="106"/>
      <c r="O382" s="86" t="s">
        <v>380</v>
      </c>
      <c r="P382" s="86" t="s">
        <v>380</v>
      </c>
      <c r="Q382" s="86" t="s">
        <v>380</v>
      </c>
      <c r="R382" s="83"/>
      <c r="S382" s="86" t="s">
        <v>379</v>
      </c>
      <c r="T382" s="118"/>
      <c r="U382" s="118"/>
      <c r="V382" s="118"/>
      <c r="W382" s="118"/>
      <c r="X382" s="118"/>
      <c r="Y382" s="118"/>
      <c r="Z382" s="118"/>
    </row>
    <row r="383" spans="1:26" ht="16.5" customHeight="1">
      <c r="A383" s="26" t="s">
        <v>14215</v>
      </c>
      <c r="B383" s="224" t="s">
        <v>363</v>
      </c>
      <c r="C383" s="101" t="s">
        <v>365</v>
      </c>
      <c r="D383" s="102" t="s">
        <v>14092</v>
      </c>
      <c r="E383" s="167" t="s">
        <v>14219</v>
      </c>
      <c r="F383" s="103" t="s">
        <v>14220</v>
      </c>
      <c r="G383" s="88">
        <v>1</v>
      </c>
      <c r="H383" s="167" t="s">
        <v>14221</v>
      </c>
      <c r="I383" s="167" t="s">
        <v>14222</v>
      </c>
      <c r="J383" s="83"/>
      <c r="K383" s="83"/>
      <c r="L383" s="86"/>
      <c r="M383" s="665"/>
      <c r="N383" s="106"/>
      <c r="O383" s="86" t="s">
        <v>380</v>
      </c>
      <c r="P383" s="86" t="s">
        <v>380</v>
      </c>
      <c r="Q383" s="86" t="s">
        <v>380</v>
      </c>
      <c r="R383" s="83"/>
      <c r="S383" s="86" t="s">
        <v>379</v>
      </c>
      <c r="T383" s="118"/>
      <c r="U383" s="118"/>
      <c r="V383" s="118"/>
      <c r="W383" s="118"/>
      <c r="X383" s="118"/>
      <c r="Y383" s="118"/>
      <c r="Z383" s="118"/>
    </row>
    <row r="384" spans="1:26" ht="16.5" customHeight="1">
      <c r="A384" s="26" t="s">
        <v>14230</v>
      </c>
      <c r="B384" s="224" t="s">
        <v>363</v>
      </c>
      <c r="C384" s="101" t="s">
        <v>365</v>
      </c>
      <c r="D384" s="102" t="s">
        <v>14092</v>
      </c>
      <c r="E384" s="167" t="s">
        <v>14232</v>
      </c>
      <c r="F384" s="103" t="s">
        <v>14099</v>
      </c>
      <c r="G384" s="88">
        <v>1</v>
      </c>
      <c r="H384" s="173" t="s">
        <v>14234</v>
      </c>
      <c r="I384" s="167" t="s">
        <v>14222</v>
      </c>
      <c r="J384" s="83"/>
      <c r="K384" s="83"/>
      <c r="L384" s="86"/>
      <c r="M384" s="665"/>
      <c r="N384" s="106"/>
      <c r="O384" s="86" t="s">
        <v>380</v>
      </c>
      <c r="P384" s="86" t="s">
        <v>380</v>
      </c>
      <c r="Q384" s="86" t="s">
        <v>380</v>
      </c>
      <c r="R384" s="83"/>
      <c r="S384" s="86" t="s">
        <v>379</v>
      </c>
      <c r="T384" s="118"/>
      <c r="U384" s="118"/>
      <c r="V384" s="118"/>
      <c r="W384" s="118"/>
      <c r="X384" s="118"/>
      <c r="Y384" s="118"/>
      <c r="Z384" s="118"/>
    </row>
    <row r="385" spans="1:26" ht="249" customHeight="1">
      <c r="A385" s="26" t="s">
        <v>14240</v>
      </c>
      <c r="B385" s="224" t="s">
        <v>363</v>
      </c>
      <c r="C385" s="101" t="s">
        <v>365</v>
      </c>
      <c r="D385" s="102" t="s">
        <v>14092</v>
      </c>
      <c r="E385" s="82" t="s">
        <v>14244</v>
      </c>
      <c r="F385" s="103" t="s">
        <v>14247</v>
      </c>
      <c r="G385" s="88">
        <v>1</v>
      </c>
      <c r="H385" s="409" t="s">
        <v>14249</v>
      </c>
      <c r="I385" s="370" t="s">
        <v>12261</v>
      </c>
      <c r="J385" s="83"/>
      <c r="K385" s="83"/>
      <c r="L385" s="86"/>
      <c r="M385" s="666"/>
      <c r="N385" s="106"/>
      <c r="O385" s="86" t="s">
        <v>380</v>
      </c>
      <c r="P385" s="86" t="s">
        <v>380</v>
      </c>
      <c r="Q385" s="86" t="s">
        <v>380</v>
      </c>
      <c r="R385" s="83"/>
      <c r="S385" s="86" t="s">
        <v>379</v>
      </c>
      <c r="T385" s="118"/>
      <c r="U385" s="118"/>
      <c r="V385" s="118"/>
      <c r="W385" s="118"/>
      <c r="X385" s="118"/>
      <c r="Y385" s="118"/>
      <c r="Z385" s="118"/>
    </row>
    <row r="386" spans="1:26" ht="229.5" customHeight="1">
      <c r="A386" s="26" t="s">
        <v>14256</v>
      </c>
      <c r="B386" s="224" t="s">
        <v>363</v>
      </c>
      <c r="C386" s="101" t="s">
        <v>365</v>
      </c>
      <c r="D386" s="102" t="s">
        <v>14259</v>
      </c>
      <c r="E386" s="129" t="s">
        <v>1198</v>
      </c>
      <c r="F386" s="102" t="s">
        <v>11607</v>
      </c>
      <c r="G386" s="88">
        <v>1</v>
      </c>
      <c r="H386" s="129" t="s">
        <v>14262</v>
      </c>
      <c r="I386" s="129" t="s">
        <v>14264</v>
      </c>
      <c r="J386" s="83"/>
      <c r="K386" s="86"/>
      <c r="L386" s="86"/>
      <c r="M386" s="121" t="s">
        <v>14265</v>
      </c>
      <c r="N386" s="4"/>
      <c r="O386" s="86" t="s">
        <v>380</v>
      </c>
      <c r="P386" s="86" t="s">
        <v>380</v>
      </c>
      <c r="Q386" s="86" t="s">
        <v>380</v>
      </c>
      <c r="R386" s="83"/>
      <c r="S386" s="86"/>
      <c r="T386" s="275"/>
      <c r="U386" s="275"/>
      <c r="V386" s="275"/>
      <c r="W386" s="275"/>
      <c r="X386" s="275"/>
      <c r="Y386" s="275"/>
      <c r="Z386" s="275"/>
    </row>
    <row r="387" spans="1:26" ht="213" customHeight="1">
      <c r="A387" s="26" t="s">
        <v>14268</v>
      </c>
      <c r="B387" s="224" t="s">
        <v>363</v>
      </c>
      <c r="C387" s="101" t="s">
        <v>365</v>
      </c>
      <c r="D387" s="102" t="s">
        <v>14259</v>
      </c>
      <c r="E387" s="129" t="s">
        <v>1203</v>
      </c>
      <c r="F387" s="102" t="s">
        <v>11607</v>
      </c>
      <c r="G387" s="88">
        <v>1</v>
      </c>
      <c r="H387" s="129" t="s">
        <v>14272</v>
      </c>
      <c r="I387" s="129" t="s">
        <v>14264</v>
      </c>
      <c r="J387" s="83"/>
      <c r="K387" s="86"/>
      <c r="L387" s="86"/>
      <c r="M387" s="121"/>
      <c r="N387" s="4"/>
      <c r="O387" s="86" t="s">
        <v>380</v>
      </c>
      <c r="P387" s="86" t="s">
        <v>380</v>
      </c>
      <c r="Q387" s="86" t="s">
        <v>380</v>
      </c>
      <c r="R387" s="83"/>
      <c r="S387" s="86"/>
      <c r="T387" s="275"/>
      <c r="U387" s="275"/>
      <c r="V387" s="275"/>
      <c r="W387" s="275"/>
      <c r="X387" s="275"/>
      <c r="Y387" s="275"/>
      <c r="Z387" s="275"/>
    </row>
    <row r="388" spans="1:26" ht="228.75" customHeight="1">
      <c r="A388" s="26" t="s">
        <v>14278</v>
      </c>
      <c r="B388" s="224" t="s">
        <v>363</v>
      </c>
      <c r="C388" s="101" t="s">
        <v>365</v>
      </c>
      <c r="D388" s="102" t="s">
        <v>14259</v>
      </c>
      <c r="E388" s="129" t="s">
        <v>1209</v>
      </c>
      <c r="F388" s="102" t="s">
        <v>11607</v>
      </c>
      <c r="G388" s="88">
        <v>1</v>
      </c>
      <c r="H388" s="129" t="s">
        <v>14283</v>
      </c>
      <c r="I388" s="129" t="s">
        <v>14264</v>
      </c>
      <c r="J388" s="83"/>
      <c r="K388" s="86"/>
      <c r="L388" s="86"/>
      <c r="M388" s="121"/>
      <c r="N388" s="4"/>
      <c r="O388" s="86" t="s">
        <v>380</v>
      </c>
      <c r="P388" s="86" t="s">
        <v>380</v>
      </c>
      <c r="Q388" s="86" t="s">
        <v>380</v>
      </c>
      <c r="R388" s="83"/>
      <c r="S388" s="86"/>
      <c r="T388" s="275"/>
      <c r="U388" s="275"/>
      <c r="V388" s="275"/>
      <c r="W388" s="275"/>
      <c r="X388" s="275"/>
      <c r="Y388" s="275"/>
      <c r="Z388" s="275"/>
    </row>
    <row r="389" spans="1:26" ht="225.75" customHeight="1">
      <c r="A389" s="26" t="s">
        <v>14288</v>
      </c>
      <c r="B389" s="224" t="s">
        <v>363</v>
      </c>
      <c r="C389" s="101" t="s">
        <v>365</v>
      </c>
      <c r="D389" s="102" t="s">
        <v>14259</v>
      </c>
      <c r="E389" s="129" t="s">
        <v>1215</v>
      </c>
      <c r="F389" s="102" t="s">
        <v>11607</v>
      </c>
      <c r="G389" s="88">
        <v>1</v>
      </c>
      <c r="H389" s="129" t="s">
        <v>14294</v>
      </c>
      <c r="I389" s="129" t="s">
        <v>14295</v>
      </c>
      <c r="J389" s="83"/>
      <c r="K389" s="86"/>
      <c r="L389" s="86"/>
      <c r="M389" s="121"/>
      <c r="N389" s="4"/>
      <c r="O389" s="86" t="s">
        <v>380</v>
      </c>
      <c r="P389" s="86" t="s">
        <v>380</v>
      </c>
      <c r="Q389" s="86" t="s">
        <v>380</v>
      </c>
      <c r="R389" s="83"/>
      <c r="S389" s="86"/>
      <c r="T389" s="275"/>
      <c r="U389" s="275"/>
      <c r="V389" s="275"/>
      <c r="W389" s="275"/>
      <c r="X389" s="275"/>
      <c r="Y389" s="275"/>
      <c r="Z389" s="275"/>
    </row>
    <row r="390" spans="1:26" ht="255.75" customHeight="1">
      <c r="A390" s="26" t="s">
        <v>14300</v>
      </c>
      <c r="B390" s="224" t="s">
        <v>363</v>
      </c>
      <c r="C390" s="101" t="s">
        <v>365</v>
      </c>
      <c r="D390" s="102" t="s">
        <v>14259</v>
      </c>
      <c r="E390" s="129" t="s">
        <v>1379</v>
      </c>
      <c r="F390" s="102" t="s">
        <v>11607</v>
      </c>
      <c r="G390" s="88">
        <v>1</v>
      </c>
      <c r="H390" s="129" t="s">
        <v>14305</v>
      </c>
      <c r="I390" s="129" t="s">
        <v>14295</v>
      </c>
      <c r="J390" s="83"/>
      <c r="K390" s="86"/>
      <c r="L390" s="86"/>
      <c r="M390" s="121"/>
      <c r="N390" s="4"/>
      <c r="O390" s="86" t="s">
        <v>380</v>
      </c>
      <c r="P390" s="86" t="s">
        <v>380</v>
      </c>
      <c r="Q390" s="86" t="s">
        <v>380</v>
      </c>
      <c r="R390" s="83"/>
      <c r="S390" s="86"/>
      <c r="T390" s="275"/>
      <c r="U390" s="275"/>
      <c r="V390" s="275"/>
      <c r="W390" s="275"/>
      <c r="X390" s="275"/>
      <c r="Y390" s="275"/>
      <c r="Z390" s="275"/>
    </row>
    <row r="391" spans="1:26" ht="233.25" customHeight="1">
      <c r="A391" s="26" t="s">
        <v>14309</v>
      </c>
      <c r="B391" s="224" t="s">
        <v>363</v>
      </c>
      <c r="C391" s="101" t="s">
        <v>365</v>
      </c>
      <c r="D391" s="102" t="s">
        <v>14259</v>
      </c>
      <c r="E391" s="129" t="s">
        <v>2230</v>
      </c>
      <c r="F391" s="102" t="s">
        <v>11607</v>
      </c>
      <c r="G391" s="88">
        <v>1</v>
      </c>
      <c r="H391" s="129" t="s">
        <v>14314</v>
      </c>
      <c r="I391" s="129" t="s">
        <v>14295</v>
      </c>
      <c r="J391" s="83"/>
      <c r="K391" s="86"/>
      <c r="L391" s="86"/>
      <c r="M391" s="121"/>
      <c r="N391" s="4"/>
      <c r="O391" s="86" t="s">
        <v>380</v>
      </c>
      <c r="P391" s="86" t="s">
        <v>380</v>
      </c>
      <c r="Q391" s="86" t="s">
        <v>380</v>
      </c>
      <c r="R391" s="83"/>
      <c r="S391" s="86"/>
      <c r="T391" s="275"/>
      <c r="U391" s="275"/>
      <c r="V391" s="275"/>
      <c r="W391" s="275"/>
      <c r="X391" s="275"/>
      <c r="Y391" s="275"/>
      <c r="Z391" s="275"/>
    </row>
    <row r="392" spans="1:26" ht="217.5" customHeight="1">
      <c r="A392" s="26" t="s">
        <v>14318</v>
      </c>
      <c r="B392" s="224" t="s">
        <v>363</v>
      </c>
      <c r="C392" s="101" t="s">
        <v>365</v>
      </c>
      <c r="D392" s="102" t="s">
        <v>14259</v>
      </c>
      <c r="E392" s="129" t="s">
        <v>2245</v>
      </c>
      <c r="F392" s="102" t="s">
        <v>11607</v>
      </c>
      <c r="G392" s="88">
        <v>1</v>
      </c>
      <c r="H392" s="129" t="s">
        <v>14322</v>
      </c>
      <c r="I392" s="129" t="s">
        <v>14323</v>
      </c>
      <c r="J392" s="83"/>
      <c r="K392" s="86"/>
      <c r="L392" s="86"/>
      <c r="M392" s="121"/>
      <c r="N392" s="4"/>
      <c r="O392" s="86" t="s">
        <v>380</v>
      </c>
      <c r="P392" s="86" t="s">
        <v>380</v>
      </c>
      <c r="Q392" s="86" t="s">
        <v>380</v>
      </c>
      <c r="R392" s="83"/>
      <c r="S392" s="86"/>
      <c r="T392" s="275"/>
      <c r="U392" s="275"/>
      <c r="V392" s="275"/>
      <c r="W392" s="275"/>
      <c r="X392" s="275"/>
      <c r="Y392" s="275"/>
      <c r="Z392" s="275"/>
    </row>
    <row r="393" spans="1:26" ht="199.5" customHeight="1">
      <c r="A393" s="747" t="s">
        <v>6509</v>
      </c>
      <c r="B393" s="767" t="s">
        <v>12245</v>
      </c>
      <c r="C393" s="767" t="s">
        <v>719</v>
      </c>
      <c r="D393" s="767" t="s">
        <v>14327</v>
      </c>
      <c r="E393" s="767" t="s">
        <v>6775</v>
      </c>
      <c r="F393" s="767" t="s">
        <v>14329</v>
      </c>
      <c r="G393" s="172">
        <v>1</v>
      </c>
      <c r="H393" s="171" t="s">
        <v>14330</v>
      </c>
      <c r="I393" s="171" t="s">
        <v>14332</v>
      </c>
      <c r="J393" s="83"/>
      <c r="K393" s="86"/>
      <c r="L393" s="748"/>
      <c r="M393" s="760" t="s">
        <v>14334</v>
      </c>
      <c r="N393" s="4"/>
      <c r="O393" s="86" t="s">
        <v>380</v>
      </c>
      <c r="P393" s="86" t="s">
        <v>380</v>
      </c>
      <c r="Q393" s="86" t="s">
        <v>380</v>
      </c>
      <c r="R393" s="83"/>
      <c r="S393" s="86" t="s">
        <v>379</v>
      </c>
    </row>
    <row r="394" spans="1:26" ht="16.5" customHeight="1">
      <c r="A394" s="665"/>
      <c r="B394" s="665"/>
      <c r="C394" s="665"/>
      <c r="D394" s="665"/>
      <c r="E394" s="665"/>
      <c r="F394" s="665"/>
      <c r="G394" s="172">
        <v>2</v>
      </c>
      <c r="H394" s="171" t="s">
        <v>14341</v>
      </c>
      <c r="I394" s="171" t="s">
        <v>14332</v>
      </c>
      <c r="J394" s="83"/>
      <c r="K394" s="86"/>
      <c r="L394" s="665"/>
      <c r="M394" s="665"/>
      <c r="N394" s="4"/>
      <c r="O394" s="86" t="s">
        <v>380</v>
      </c>
      <c r="P394" s="86" t="s">
        <v>380</v>
      </c>
      <c r="Q394" s="86" t="s">
        <v>380</v>
      </c>
      <c r="R394" s="83"/>
      <c r="S394" s="86" t="s">
        <v>379</v>
      </c>
    </row>
    <row r="395" spans="1:26" ht="16.5" customHeight="1">
      <c r="A395" s="666"/>
      <c r="B395" s="666"/>
      <c r="C395" s="666"/>
      <c r="D395" s="666"/>
      <c r="E395" s="666"/>
      <c r="F395" s="666"/>
      <c r="G395" s="172">
        <v>3</v>
      </c>
      <c r="H395" s="171" t="s">
        <v>14347</v>
      </c>
      <c r="I395" s="171" t="s">
        <v>14332</v>
      </c>
      <c r="J395" s="83"/>
      <c r="K395" s="86"/>
      <c r="L395" s="666"/>
      <c r="M395" s="665"/>
      <c r="N395" s="4"/>
      <c r="O395" s="86" t="s">
        <v>380</v>
      </c>
      <c r="P395" s="86" t="s">
        <v>380</v>
      </c>
      <c r="Q395" s="86" t="s">
        <v>380</v>
      </c>
      <c r="R395" s="83"/>
      <c r="S395" s="86" t="s">
        <v>379</v>
      </c>
    </row>
    <row r="396" spans="1:26" ht="166.5" customHeight="1">
      <c r="A396" s="747" t="s">
        <v>14355</v>
      </c>
      <c r="B396" s="780" t="s">
        <v>12245</v>
      </c>
      <c r="C396" s="780" t="s">
        <v>719</v>
      </c>
      <c r="D396" s="767" t="s">
        <v>14327</v>
      </c>
      <c r="E396" s="767" t="s">
        <v>14358</v>
      </c>
      <c r="F396" s="767" t="s">
        <v>14360</v>
      </c>
      <c r="G396" s="172">
        <v>1</v>
      </c>
      <c r="H396" s="171" t="s">
        <v>14361</v>
      </c>
      <c r="I396" s="171" t="s">
        <v>14362</v>
      </c>
      <c r="J396" s="83"/>
      <c r="K396" s="86"/>
      <c r="L396" s="748"/>
      <c r="M396" s="665"/>
      <c r="N396" s="4"/>
      <c r="O396" s="86" t="s">
        <v>380</v>
      </c>
      <c r="P396" s="86" t="s">
        <v>380</v>
      </c>
      <c r="Q396" s="86" t="s">
        <v>380</v>
      </c>
      <c r="R396" s="83"/>
      <c r="S396" s="86" t="s">
        <v>379</v>
      </c>
    </row>
    <row r="397" spans="1:26" ht="16.5" customHeight="1">
      <c r="A397" s="665"/>
      <c r="B397" s="665"/>
      <c r="C397" s="665"/>
      <c r="D397" s="665"/>
      <c r="E397" s="665"/>
      <c r="F397" s="665"/>
      <c r="G397" s="172">
        <v>2</v>
      </c>
      <c r="H397" s="171" t="s">
        <v>14370</v>
      </c>
      <c r="I397" s="171" t="s">
        <v>14372</v>
      </c>
      <c r="J397" s="83"/>
      <c r="K397" s="86"/>
      <c r="L397" s="665"/>
      <c r="M397" s="665"/>
      <c r="N397" s="4"/>
      <c r="O397" s="86" t="s">
        <v>380</v>
      </c>
      <c r="P397" s="86" t="s">
        <v>380</v>
      </c>
      <c r="Q397" s="86" t="s">
        <v>380</v>
      </c>
      <c r="R397" s="83"/>
      <c r="S397" s="86" t="s">
        <v>379</v>
      </c>
    </row>
    <row r="398" spans="1:26" ht="16.5" customHeight="1">
      <c r="A398" s="665"/>
      <c r="B398" s="665"/>
      <c r="C398" s="665"/>
      <c r="D398" s="665"/>
      <c r="E398" s="665"/>
      <c r="F398" s="665"/>
      <c r="G398" s="172">
        <v>3</v>
      </c>
      <c r="H398" s="171" t="s">
        <v>14378</v>
      </c>
      <c r="I398" s="171" t="s">
        <v>14362</v>
      </c>
      <c r="J398" s="83"/>
      <c r="K398" s="86"/>
      <c r="L398" s="665"/>
      <c r="M398" s="665"/>
      <c r="N398" s="4"/>
      <c r="O398" s="86" t="s">
        <v>380</v>
      </c>
      <c r="P398" s="86" t="s">
        <v>380</v>
      </c>
      <c r="Q398" s="86" t="s">
        <v>380</v>
      </c>
      <c r="R398" s="83"/>
      <c r="S398" s="86" t="s">
        <v>379</v>
      </c>
    </row>
    <row r="399" spans="1:26" ht="16.5" customHeight="1">
      <c r="A399" s="666"/>
      <c r="B399" s="666"/>
      <c r="C399" s="666"/>
      <c r="D399" s="666"/>
      <c r="E399" s="666"/>
      <c r="F399" s="666"/>
      <c r="G399" s="172">
        <v>4</v>
      </c>
      <c r="H399" s="171" t="s">
        <v>14386</v>
      </c>
      <c r="I399" s="171" t="s">
        <v>14372</v>
      </c>
      <c r="J399" s="83"/>
      <c r="K399" s="86"/>
      <c r="L399" s="666"/>
      <c r="M399" s="666"/>
      <c r="N399" s="4"/>
      <c r="O399" s="86" t="s">
        <v>380</v>
      </c>
      <c r="P399" s="86" t="s">
        <v>380</v>
      </c>
      <c r="Q399" s="86" t="s">
        <v>380</v>
      </c>
      <c r="R399" s="83"/>
      <c r="S399" s="86" t="s">
        <v>379</v>
      </c>
    </row>
    <row r="400" spans="1:26" ht="16.5" customHeight="1">
      <c r="A400" s="180"/>
      <c r="B400" s="180"/>
      <c r="C400" s="180"/>
      <c r="D400" s="181"/>
      <c r="E400" s="181"/>
      <c r="F400" s="181"/>
      <c r="L400" s="180"/>
      <c r="M400" s="180"/>
      <c r="O400" s="180"/>
      <c r="P400" s="180"/>
      <c r="Q400" s="180"/>
      <c r="R400" s="180"/>
      <c r="S400" s="180"/>
    </row>
    <row r="401" spans="1:19" ht="16.5" customHeight="1">
      <c r="A401" s="180"/>
      <c r="B401" s="180"/>
      <c r="C401" s="180"/>
      <c r="D401" s="181"/>
      <c r="E401" s="181"/>
      <c r="F401" s="181"/>
      <c r="L401" s="180"/>
      <c r="M401" s="180"/>
      <c r="O401" s="180"/>
      <c r="P401" s="180"/>
      <c r="Q401" s="180"/>
      <c r="R401" s="180"/>
      <c r="S401" s="180"/>
    </row>
    <row r="402" spans="1:19" ht="16.5" customHeight="1">
      <c r="A402" s="180"/>
      <c r="B402" s="180"/>
      <c r="C402" s="180"/>
      <c r="D402" s="181"/>
      <c r="E402" s="181"/>
      <c r="F402" s="181"/>
      <c r="L402" s="180"/>
      <c r="M402" s="180"/>
      <c r="O402" s="180"/>
      <c r="P402" s="180"/>
      <c r="Q402" s="180"/>
      <c r="R402" s="180"/>
      <c r="S402" s="180"/>
    </row>
    <row r="403" spans="1:19" ht="16.5" customHeight="1">
      <c r="A403" s="180"/>
      <c r="B403" s="180"/>
      <c r="C403" s="180"/>
      <c r="D403" s="181"/>
      <c r="E403" s="181"/>
      <c r="F403" s="181"/>
      <c r="L403" s="180"/>
      <c r="M403" s="180"/>
      <c r="O403" s="180"/>
      <c r="P403" s="180"/>
      <c r="Q403" s="180"/>
      <c r="R403" s="180"/>
      <c r="S403" s="180"/>
    </row>
    <row r="404" spans="1:19" ht="16.5" customHeight="1">
      <c r="A404" s="180"/>
      <c r="B404" s="180"/>
      <c r="C404" s="180"/>
      <c r="D404" s="181"/>
      <c r="E404" s="181"/>
      <c r="F404" s="181"/>
      <c r="L404" s="180"/>
      <c r="M404" s="180"/>
      <c r="O404" s="180"/>
      <c r="P404" s="180"/>
      <c r="Q404" s="180"/>
      <c r="R404" s="180"/>
      <c r="S404" s="180"/>
    </row>
    <row r="405" spans="1:19" ht="16.5" customHeight="1">
      <c r="A405" s="180"/>
      <c r="B405" s="180"/>
      <c r="C405" s="180"/>
      <c r="D405" s="181"/>
      <c r="E405" s="181"/>
      <c r="F405" s="181"/>
      <c r="L405" s="180"/>
      <c r="M405" s="180"/>
      <c r="O405" s="180"/>
      <c r="P405" s="180"/>
      <c r="Q405" s="180"/>
      <c r="R405" s="180"/>
      <c r="S405" s="180"/>
    </row>
    <row r="406" spans="1:19" ht="16.5" customHeight="1">
      <c r="A406" s="180"/>
      <c r="B406" s="180"/>
      <c r="C406" s="180"/>
      <c r="D406" s="181"/>
      <c r="E406" s="181"/>
      <c r="F406" s="181"/>
      <c r="L406" s="180"/>
      <c r="M406" s="180"/>
      <c r="O406" s="180"/>
      <c r="P406" s="180"/>
      <c r="Q406" s="180"/>
      <c r="R406" s="180"/>
      <c r="S406" s="180"/>
    </row>
    <row r="407" spans="1:19" ht="16.5" customHeight="1">
      <c r="A407" s="180"/>
      <c r="B407" s="180"/>
      <c r="C407" s="180"/>
      <c r="D407" s="181"/>
      <c r="E407" s="181"/>
      <c r="F407" s="181"/>
      <c r="L407" s="180"/>
      <c r="M407" s="180"/>
      <c r="O407" s="180"/>
      <c r="P407" s="180"/>
      <c r="Q407" s="180"/>
      <c r="R407" s="180"/>
      <c r="S407" s="180"/>
    </row>
    <row r="408" spans="1:19" ht="16.5" customHeight="1">
      <c r="A408" s="180"/>
      <c r="B408" s="180"/>
      <c r="C408" s="180"/>
      <c r="D408" s="181"/>
      <c r="E408" s="181"/>
      <c r="F408" s="181"/>
      <c r="L408" s="180"/>
      <c r="M408" s="180"/>
      <c r="O408" s="180"/>
      <c r="P408" s="180"/>
      <c r="Q408" s="180"/>
      <c r="R408" s="180"/>
      <c r="S408" s="180"/>
    </row>
    <row r="409" spans="1:19" ht="16.5" customHeight="1">
      <c r="A409" s="180"/>
      <c r="B409" s="180"/>
      <c r="C409" s="180"/>
      <c r="D409" s="181"/>
      <c r="E409" s="181"/>
      <c r="F409" s="181"/>
      <c r="L409" s="180"/>
      <c r="M409" s="180"/>
      <c r="O409" s="180"/>
      <c r="P409" s="180"/>
      <c r="Q409" s="180"/>
      <c r="R409" s="180"/>
      <c r="S409" s="180"/>
    </row>
    <row r="410" spans="1:19" ht="16.5" customHeight="1">
      <c r="A410" s="180"/>
      <c r="B410" s="180"/>
      <c r="C410" s="180"/>
      <c r="D410" s="181"/>
      <c r="E410" s="181"/>
      <c r="F410" s="181"/>
      <c r="L410" s="180"/>
      <c r="M410" s="180"/>
      <c r="O410" s="180"/>
      <c r="P410" s="180"/>
      <c r="Q410" s="180"/>
      <c r="R410" s="180"/>
      <c r="S410" s="180"/>
    </row>
    <row r="411" spans="1:19" ht="16.5" customHeight="1">
      <c r="A411" s="180"/>
      <c r="B411" s="180"/>
      <c r="C411" s="180"/>
      <c r="D411" s="181"/>
      <c r="E411" s="181"/>
      <c r="F411" s="181"/>
      <c r="L411" s="180"/>
      <c r="M411" s="180"/>
      <c r="O411" s="180"/>
      <c r="P411" s="180"/>
      <c r="Q411" s="180"/>
      <c r="R411" s="180"/>
      <c r="S411" s="180"/>
    </row>
    <row r="412" spans="1:19" ht="16.5" customHeight="1">
      <c r="A412" s="180"/>
      <c r="B412" s="180"/>
      <c r="C412" s="180"/>
      <c r="D412" s="181"/>
      <c r="E412" s="181"/>
      <c r="F412" s="181"/>
      <c r="L412" s="180"/>
      <c r="M412" s="180"/>
      <c r="O412" s="180"/>
      <c r="P412" s="180"/>
      <c r="Q412" s="180"/>
      <c r="R412" s="180"/>
      <c r="S412" s="180"/>
    </row>
    <row r="413" spans="1:19" ht="16.5" customHeight="1">
      <c r="A413" s="180"/>
      <c r="B413" s="180"/>
      <c r="C413" s="180"/>
      <c r="D413" s="181"/>
      <c r="E413" s="181"/>
      <c r="F413" s="181"/>
      <c r="L413" s="180"/>
      <c r="M413" s="180"/>
      <c r="O413" s="180"/>
      <c r="P413" s="180"/>
      <c r="Q413" s="180"/>
      <c r="R413" s="180"/>
      <c r="S413" s="180"/>
    </row>
    <row r="414" spans="1:19" ht="16.5" customHeight="1">
      <c r="A414" s="180"/>
      <c r="B414" s="180"/>
      <c r="C414" s="180"/>
      <c r="D414" s="181"/>
      <c r="E414" s="181"/>
      <c r="F414" s="181"/>
      <c r="L414" s="180"/>
      <c r="M414" s="180"/>
      <c r="O414" s="180"/>
      <c r="P414" s="180"/>
      <c r="Q414" s="180"/>
      <c r="R414" s="180"/>
      <c r="S414" s="180"/>
    </row>
    <row r="415" spans="1:19" ht="16.5" customHeight="1">
      <c r="A415" s="180"/>
      <c r="B415" s="180"/>
      <c r="C415" s="180"/>
      <c r="D415" s="181"/>
      <c r="E415" s="181"/>
      <c r="F415" s="181"/>
      <c r="L415" s="180"/>
      <c r="M415" s="180"/>
      <c r="O415" s="180"/>
      <c r="P415" s="180"/>
      <c r="Q415" s="180"/>
      <c r="R415" s="180"/>
      <c r="S415" s="180"/>
    </row>
    <row r="416" spans="1:19" ht="16.5" customHeight="1">
      <c r="A416" s="180"/>
      <c r="B416" s="180"/>
      <c r="C416" s="180"/>
      <c r="D416" s="181"/>
      <c r="E416" s="181"/>
      <c r="F416" s="181"/>
      <c r="L416" s="180"/>
      <c r="M416" s="180"/>
      <c r="O416" s="180"/>
      <c r="P416" s="180"/>
      <c r="Q416" s="180"/>
      <c r="R416" s="180"/>
      <c r="S416" s="180"/>
    </row>
    <row r="417" spans="1:19" ht="16.5" customHeight="1">
      <c r="A417" s="180"/>
      <c r="B417" s="180"/>
      <c r="C417" s="180"/>
      <c r="D417" s="181"/>
      <c r="E417" s="181"/>
      <c r="F417" s="181"/>
      <c r="L417" s="180"/>
      <c r="M417" s="180"/>
      <c r="O417" s="180"/>
      <c r="P417" s="180"/>
      <c r="Q417" s="180"/>
      <c r="R417" s="180"/>
      <c r="S417" s="180"/>
    </row>
    <row r="418" spans="1:19" ht="16.5" customHeight="1">
      <c r="A418" s="180"/>
      <c r="B418" s="180"/>
      <c r="C418" s="180"/>
      <c r="D418" s="181"/>
      <c r="E418" s="181"/>
      <c r="F418" s="181"/>
      <c r="L418" s="180"/>
      <c r="M418" s="180"/>
      <c r="O418" s="180"/>
      <c r="P418" s="180"/>
      <c r="Q418" s="180"/>
      <c r="R418" s="180"/>
      <c r="S418" s="180"/>
    </row>
    <row r="419" spans="1:19" ht="16.5" customHeight="1">
      <c r="A419" s="180"/>
      <c r="B419" s="180"/>
      <c r="C419" s="180"/>
      <c r="D419" s="181"/>
      <c r="E419" s="181"/>
      <c r="F419" s="181"/>
      <c r="L419" s="180"/>
      <c r="M419" s="180"/>
      <c r="O419" s="180"/>
      <c r="P419" s="180"/>
      <c r="Q419" s="180"/>
      <c r="R419" s="180"/>
      <c r="S419" s="180"/>
    </row>
    <row r="420" spans="1:19" ht="16.5" customHeight="1">
      <c r="A420" s="180"/>
      <c r="B420" s="180"/>
      <c r="C420" s="180"/>
      <c r="D420" s="181"/>
      <c r="E420" s="181"/>
      <c r="F420" s="181"/>
      <c r="L420" s="180"/>
      <c r="M420" s="180"/>
      <c r="O420" s="180"/>
      <c r="P420" s="180"/>
      <c r="Q420" s="180"/>
      <c r="R420" s="180"/>
      <c r="S420" s="180"/>
    </row>
    <row r="421" spans="1:19" ht="16.5" customHeight="1">
      <c r="A421" s="180"/>
      <c r="B421" s="180"/>
      <c r="C421" s="180"/>
      <c r="D421" s="181"/>
      <c r="E421" s="181"/>
      <c r="F421" s="181"/>
      <c r="L421" s="180"/>
      <c r="M421" s="180"/>
      <c r="O421" s="180"/>
      <c r="P421" s="180"/>
      <c r="Q421" s="180"/>
      <c r="R421" s="180"/>
      <c r="S421" s="180"/>
    </row>
    <row r="422" spans="1:19" ht="16.5" customHeight="1">
      <c r="A422" s="180"/>
      <c r="B422" s="180"/>
      <c r="C422" s="180"/>
      <c r="D422" s="181"/>
      <c r="E422" s="181"/>
      <c r="F422" s="181"/>
      <c r="L422" s="180"/>
      <c r="M422" s="180"/>
      <c r="O422" s="180"/>
      <c r="P422" s="180"/>
      <c r="Q422" s="180"/>
      <c r="R422" s="180"/>
      <c r="S422" s="180"/>
    </row>
    <row r="423" spans="1:19" ht="16.5" customHeight="1">
      <c r="A423" s="180"/>
      <c r="B423" s="180"/>
      <c r="C423" s="180"/>
      <c r="D423" s="181"/>
      <c r="E423" s="181"/>
      <c r="F423" s="181"/>
      <c r="L423" s="180"/>
      <c r="M423" s="180"/>
      <c r="O423" s="180"/>
      <c r="P423" s="180"/>
      <c r="Q423" s="180"/>
      <c r="R423" s="180"/>
      <c r="S423" s="180"/>
    </row>
    <row r="424" spans="1:19" ht="16.5" customHeight="1">
      <c r="A424" s="180"/>
      <c r="B424" s="180"/>
      <c r="C424" s="180"/>
      <c r="D424" s="181"/>
      <c r="E424" s="181"/>
      <c r="F424" s="181"/>
      <c r="L424" s="180"/>
      <c r="M424" s="180"/>
      <c r="O424" s="180"/>
      <c r="P424" s="180"/>
      <c r="Q424" s="180"/>
      <c r="R424" s="180"/>
      <c r="S424" s="180"/>
    </row>
    <row r="425" spans="1:19" ht="16.5" customHeight="1">
      <c r="A425" s="180"/>
      <c r="B425" s="180"/>
      <c r="C425" s="180"/>
      <c r="D425" s="181"/>
      <c r="E425" s="181"/>
      <c r="F425" s="181"/>
      <c r="L425" s="180"/>
      <c r="M425" s="180"/>
      <c r="O425" s="180"/>
      <c r="P425" s="180"/>
      <c r="Q425" s="180"/>
      <c r="R425" s="180"/>
      <c r="S425" s="180"/>
    </row>
    <row r="426" spans="1:19" ht="16.5" customHeight="1">
      <c r="A426" s="180"/>
      <c r="B426" s="180"/>
      <c r="C426" s="180"/>
      <c r="D426" s="181"/>
      <c r="E426" s="181"/>
      <c r="F426" s="181"/>
      <c r="L426" s="180"/>
      <c r="M426" s="180"/>
      <c r="O426" s="180"/>
      <c r="P426" s="180"/>
      <c r="Q426" s="180"/>
      <c r="R426" s="180"/>
      <c r="S426" s="180"/>
    </row>
    <row r="427" spans="1:19" ht="16.5" customHeight="1">
      <c r="A427" s="180"/>
      <c r="B427" s="180"/>
      <c r="C427" s="180"/>
      <c r="D427" s="181"/>
      <c r="E427" s="181"/>
      <c r="F427" s="181"/>
      <c r="L427" s="180"/>
      <c r="M427" s="180"/>
      <c r="O427" s="180"/>
      <c r="P427" s="180"/>
      <c r="Q427" s="180"/>
      <c r="R427" s="180"/>
      <c r="S427" s="180"/>
    </row>
    <row r="428" spans="1:19" ht="16.5" customHeight="1">
      <c r="A428" s="180"/>
      <c r="B428" s="180"/>
      <c r="C428" s="180"/>
      <c r="D428" s="181"/>
      <c r="E428" s="181"/>
      <c r="F428" s="181"/>
      <c r="L428" s="180"/>
      <c r="M428" s="180"/>
      <c r="O428" s="180"/>
      <c r="P428" s="180"/>
      <c r="Q428" s="180"/>
      <c r="R428" s="180"/>
      <c r="S428" s="180"/>
    </row>
    <row r="429" spans="1:19" ht="16.5" customHeight="1">
      <c r="A429" s="180"/>
      <c r="B429" s="180"/>
      <c r="C429" s="180"/>
      <c r="D429" s="181"/>
      <c r="E429" s="181"/>
      <c r="F429" s="181"/>
      <c r="L429" s="180"/>
      <c r="M429" s="180"/>
      <c r="O429" s="180"/>
      <c r="P429" s="180"/>
      <c r="Q429" s="180"/>
      <c r="R429" s="180"/>
      <c r="S429" s="180"/>
    </row>
    <row r="430" spans="1:19" ht="16.5" customHeight="1">
      <c r="A430" s="180"/>
      <c r="B430" s="180"/>
      <c r="C430" s="180"/>
      <c r="D430" s="181"/>
      <c r="E430" s="181"/>
      <c r="F430" s="181"/>
      <c r="L430" s="180"/>
      <c r="M430" s="180"/>
      <c r="O430" s="180"/>
      <c r="P430" s="180"/>
      <c r="Q430" s="180"/>
      <c r="R430" s="180"/>
      <c r="S430" s="180"/>
    </row>
    <row r="431" spans="1:19" ht="16.5" customHeight="1">
      <c r="A431" s="180"/>
      <c r="B431" s="180"/>
      <c r="C431" s="180"/>
      <c r="D431" s="181"/>
      <c r="E431" s="181"/>
      <c r="F431" s="181"/>
      <c r="L431" s="180"/>
      <c r="M431" s="180"/>
      <c r="O431" s="180"/>
      <c r="P431" s="180"/>
      <c r="Q431" s="180"/>
      <c r="R431" s="180"/>
      <c r="S431" s="180"/>
    </row>
    <row r="432" spans="1:19" ht="16.5" customHeight="1">
      <c r="A432" s="180"/>
      <c r="B432" s="180"/>
      <c r="C432" s="180"/>
      <c r="D432" s="181"/>
      <c r="E432" s="181"/>
      <c r="F432" s="181"/>
      <c r="L432" s="180"/>
      <c r="M432" s="180"/>
      <c r="O432" s="180"/>
      <c r="P432" s="180"/>
      <c r="Q432" s="180"/>
      <c r="R432" s="180"/>
      <c r="S432" s="180"/>
    </row>
    <row r="433" spans="1:19" ht="16.5" customHeight="1">
      <c r="A433" s="180"/>
      <c r="B433" s="180"/>
      <c r="C433" s="180"/>
      <c r="D433" s="181"/>
      <c r="E433" s="181"/>
      <c r="F433" s="181"/>
      <c r="L433" s="180"/>
      <c r="M433" s="180"/>
      <c r="O433" s="180"/>
      <c r="P433" s="180"/>
      <c r="Q433" s="180"/>
      <c r="R433" s="180"/>
      <c r="S433" s="180"/>
    </row>
    <row r="434" spans="1:19" ht="16.5" customHeight="1">
      <c r="A434" s="180"/>
      <c r="B434" s="180"/>
      <c r="C434" s="180"/>
      <c r="D434" s="181"/>
      <c r="E434" s="181"/>
      <c r="F434" s="181"/>
      <c r="L434" s="180"/>
      <c r="M434" s="180"/>
      <c r="O434" s="180"/>
      <c r="P434" s="180"/>
      <c r="Q434" s="180"/>
      <c r="R434" s="180"/>
      <c r="S434" s="180"/>
    </row>
    <row r="435" spans="1:19" ht="16.5" customHeight="1">
      <c r="A435" s="180"/>
      <c r="B435" s="180"/>
      <c r="C435" s="180"/>
      <c r="D435" s="181"/>
      <c r="E435" s="181"/>
      <c r="F435" s="181"/>
      <c r="L435" s="180"/>
      <c r="M435" s="180"/>
      <c r="O435" s="180"/>
      <c r="P435" s="180"/>
      <c r="Q435" s="180"/>
      <c r="R435" s="180"/>
      <c r="S435" s="180"/>
    </row>
    <row r="436" spans="1:19" ht="16.5" customHeight="1">
      <c r="A436" s="180"/>
      <c r="B436" s="180"/>
      <c r="C436" s="180"/>
      <c r="D436" s="181"/>
      <c r="E436" s="181"/>
      <c r="F436" s="181"/>
      <c r="L436" s="180"/>
      <c r="M436" s="180"/>
      <c r="O436" s="180"/>
      <c r="P436" s="180"/>
      <c r="Q436" s="180"/>
      <c r="R436" s="180"/>
      <c r="S436" s="180"/>
    </row>
    <row r="437" spans="1:19" ht="16.5" customHeight="1">
      <c r="A437" s="180"/>
      <c r="B437" s="180"/>
      <c r="C437" s="180"/>
      <c r="D437" s="181"/>
      <c r="E437" s="181"/>
      <c r="F437" s="181"/>
      <c r="L437" s="180"/>
      <c r="M437" s="180"/>
      <c r="O437" s="180"/>
      <c r="P437" s="180"/>
      <c r="Q437" s="180"/>
      <c r="R437" s="180"/>
      <c r="S437" s="180"/>
    </row>
    <row r="438" spans="1:19" ht="16.5" customHeight="1">
      <c r="A438" s="180"/>
      <c r="B438" s="180"/>
      <c r="C438" s="180"/>
      <c r="D438" s="181"/>
      <c r="E438" s="181"/>
      <c r="F438" s="181"/>
      <c r="L438" s="180"/>
      <c r="M438" s="180"/>
      <c r="O438" s="180"/>
      <c r="P438" s="180"/>
      <c r="Q438" s="180"/>
      <c r="R438" s="180"/>
      <c r="S438" s="180"/>
    </row>
    <row r="439" spans="1:19" ht="16.5" customHeight="1">
      <c r="A439" s="180"/>
      <c r="B439" s="180"/>
      <c r="C439" s="180"/>
      <c r="D439" s="181"/>
      <c r="E439" s="181"/>
      <c r="F439" s="181"/>
      <c r="L439" s="180"/>
      <c r="M439" s="180"/>
      <c r="O439" s="180"/>
      <c r="P439" s="180"/>
      <c r="Q439" s="180"/>
      <c r="R439" s="180"/>
      <c r="S439" s="180"/>
    </row>
    <row r="440" spans="1:19" ht="16.5" customHeight="1">
      <c r="A440" s="180"/>
      <c r="B440" s="180"/>
      <c r="C440" s="180"/>
      <c r="D440" s="181"/>
      <c r="E440" s="181"/>
      <c r="F440" s="181"/>
      <c r="L440" s="180"/>
      <c r="M440" s="180"/>
      <c r="O440" s="180"/>
      <c r="P440" s="180"/>
      <c r="Q440" s="180"/>
      <c r="R440" s="180"/>
      <c r="S440" s="180"/>
    </row>
    <row r="441" spans="1:19" ht="16.5" customHeight="1">
      <c r="A441" s="180"/>
      <c r="B441" s="180"/>
      <c r="C441" s="180"/>
      <c r="D441" s="181"/>
      <c r="E441" s="181"/>
      <c r="F441" s="181"/>
      <c r="L441" s="180"/>
      <c r="M441" s="180"/>
      <c r="O441" s="180"/>
      <c r="P441" s="180"/>
      <c r="Q441" s="180"/>
      <c r="R441" s="180"/>
      <c r="S441" s="180"/>
    </row>
    <row r="442" spans="1:19" ht="16.5" customHeight="1">
      <c r="A442" s="180"/>
      <c r="B442" s="180"/>
      <c r="C442" s="180"/>
      <c r="D442" s="181"/>
      <c r="E442" s="181"/>
      <c r="F442" s="181"/>
      <c r="L442" s="180"/>
      <c r="M442" s="180"/>
      <c r="O442" s="180"/>
      <c r="P442" s="180"/>
      <c r="Q442" s="180"/>
      <c r="R442" s="180"/>
      <c r="S442" s="180"/>
    </row>
    <row r="443" spans="1:19" ht="16.5" customHeight="1">
      <c r="A443" s="180"/>
      <c r="B443" s="180"/>
      <c r="C443" s="180"/>
      <c r="D443" s="181"/>
      <c r="E443" s="181"/>
      <c r="F443" s="181"/>
      <c r="L443" s="180"/>
      <c r="M443" s="180"/>
      <c r="O443" s="180"/>
      <c r="P443" s="180"/>
      <c r="Q443" s="180"/>
      <c r="R443" s="180"/>
      <c r="S443" s="180"/>
    </row>
    <row r="444" spans="1:19" ht="16.5" customHeight="1">
      <c r="A444" s="180"/>
      <c r="B444" s="180"/>
      <c r="C444" s="180"/>
      <c r="D444" s="181"/>
      <c r="E444" s="181"/>
      <c r="F444" s="181"/>
      <c r="L444" s="180"/>
      <c r="M444" s="180"/>
      <c r="O444" s="180"/>
      <c r="P444" s="180"/>
      <c r="Q444" s="180"/>
      <c r="R444" s="180"/>
      <c r="S444" s="180"/>
    </row>
    <row r="445" spans="1:19" ht="16.5" customHeight="1">
      <c r="A445" s="180"/>
      <c r="B445" s="180"/>
      <c r="C445" s="180"/>
      <c r="D445" s="181"/>
      <c r="E445" s="181"/>
      <c r="F445" s="181"/>
      <c r="L445" s="180"/>
      <c r="M445" s="180"/>
      <c r="O445" s="180"/>
      <c r="P445" s="180"/>
      <c r="Q445" s="180"/>
      <c r="R445" s="180"/>
      <c r="S445" s="180"/>
    </row>
    <row r="446" spans="1:19" ht="16.5" customHeight="1">
      <c r="A446" s="180"/>
      <c r="B446" s="180"/>
      <c r="C446" s="180"/>
      <c r="D446" s="181"/>
      <c r="E446" s="181"/>
      <c r="F446" s="181"/>
      <c r="L446" s="180"/>
      <c r="M446" s="180"/>
      <c r="O446" s="180"/>
      <c r="P446" s="180"/>
      <c r="Q446" s="180"/>
      <c r="R446" s="180"/>
      <c r="S446" s="180"/>
    </row>
    <row r="447" spans="1:19" ht="16.5" customHeight="1">
      <c r="A447" s="180"/>
      <c r="B447" s="180"/>
      <c r="C447" s="180"/>
      <c r="D447" s="181"/>
      <c r="E447" s="181"/>
      <c r="F447" s="181"/>
      <c r="L447" s="180"/>
      <c r="M447" s="180"/>
      <c r="O447" s="180"/>
      <c r="P447" s="180"/>
      <c r="Q447" s="180"/>
      <c r="R447" s="180"/>
      <c r="S447" s="180"/>
    </row>
    <row r="448" spans="1:19" ht="16.5" customHeight="1">
      <c r="A448" s="180"/>
      <c r="B448" s="180"/>
      <c r="C448" s="180"/>
      <c r="D448" s="181"/>
      <c r="E448" s="181"/>
      <c r="F448" s="181"/>
      <c r="L448" s="180"/>
      <c r="M448" s="180"/>
      <c r="O448" s="180"/>
      <c r="P448" s="180"/>
      <c r="Q448" s="180"/>
      <c r="R448" s="180"/>
      <c r="S448" s="180"/>
    </row>
    <row r="449" spans="1:19" ht="16.5" customHeight="1">
      <c r="A449" s="180"/>
      <c r="B449" s="180"/>
      <c r="C449" s="180"/>
      <c r="D449" s="181"/>
      <c r="E449" s="181"/>
      <c r="F449" s="181"/>
      <c r="L449" s="180"/>
      <c r="M449" s="180"/>
      <c r="O449" s="180"/>
      <c r="P449" s="180"/>
      <c r="Q449" s="180"/>
      <c r="R449" s="180"/>
      <c r="S449" s="180"/>
    </row>
    <row r="450" spans="1:19" ht="16.5" customHeight="1">
      <c r="A450" s="180"/>
      <c r="B450" s="180"/>
      <c r="C450" s="180"/>
      <c r="D450" s="181"/>
      <c r="E450" s="181"/>
      <c r="F450" s="181"/>
      <c r="L450" s="180"/>
      <c r="M450" s="180"/>
      <c r="O450" s="180"/>
      <c r="P450" s="180"/>
      <c r="Q450" s="180"/>
      <c r="R450" s="180"/>
      <c r="S450" s="180"/>
    </row>
    <row r="451" spans="1:19" ht="16.5" customHeight="1">
      <c r="A451" s="180"/>
      <c r="B451" s="180"/>
      <c r="C451" s="180"/>
      <c r="D451" s="181"/>
      <c r="E451" s="181"/>
      <c r="F451" s="181"/>
      <c r="L451" s="180"/>
      <c r="M451" s="180"/>
      <c r="O451" s="180"/>
      <c r="P451" s="180"/>
      <c r="Q451" s="180"/>
      <c r="R451" s="180"/>
      <c r="S451" s="180"/>
    </row>
    <row r="452" spans="1:19" ht="16.5" customHeight="1">
      <c r="A452" s="180"/>
      <c r="B452" s="180"/>
      <c r="C452" s="180"/>
      <c r="D452" s="181"/>
      <c r="E452" s="181"/>
      <c r="F452" s="181"/>
      <c r="L452" s="180"/>
      <c r="M452" s="180"/>
      <c r="O452" s="180"/>
      <c r="P452" s="180"/>
      <c r="Q452" s="180"/>
      <c r="R452" s="180"/>
      <c r="S452" s="180"/>
    </row>
    <row r="453" spans="1:19" ht="16.5" customHeight="1">
      <c r="A453" s="180"/>
      <c r="B453" s="180"/>
      <c r="C453" s="180"/>
      <c r="D453" s="181"/>
      <c r="E453" s="181"/>
      <c r="F453" s="181"/>
      <c r="L453" s="180"/>
      <c r="M453" s="180"/>
      <c r="O453" s="180"/>
      <c r="P453" s="180"/>
      <c r="Q453" s="180"/>
      <c r="R453" s="180"/>
      <c r="S453" s="180"/>
    </row>
    <row r="454" spans="1:19" ht="16.5" customHeight="1">
      <c r="A454" s="180"/>
      <c r="B454" s="180"/>
      <c r="C454" s="180"/>
      <c r="D454" s="181"/>
      <c r="E454" s="181"/>
      <c r="F454" s="181"/>
      <c r="L454" s="180"/>
      <c r="M454" s="180"/>
      <c r="O454" s="180"/>
      <c r="P454" s="180"/>
      <c r="Q454" s="180"/>
      <c r="R454" s="180"/>
      <c r="S454" s="180"/>
    </row>
    <row r="455" spans="1:19" ht="16.5" customHeight="1">
      <c r="A455" s="180"/>
      <c r="B455" s="180"/>
      <c r="C455" s="180"/>
      <c r="D455" s="181"/>
      <c r="E455" s="181"/>
      <c r="F455" s="181"/>
      <c r="L455" s="180"/>
      <c r="M455" s="180"/>
      <c r="O455" s="180"/>
      <c r="P455" s="180"/>
      <c r="Q455" s="180"/>
      <c r="R455" s="180"/>
      <c r="S455" s="180"/>
    </row>
    <row r="456" spans="1:19" ht="16.5" customHeight="1">
      <c r="A456" s="180"/>
      <c r="B456" s="180"/>
      <c r="C456" s="180"/>
      <c r="D456" s="181"/>
      <c r="E456" s="181"/>
      <c r="F456" s="181"/>
      <c r="L456" s="180"/>
      <c r="M456" s="180"/>
      <c r="O456" s="180"/>
      <c r="P456" s="180"/>
      <c r="Q456" s="180"/>
      <c r="R456" s="180"/>
      <c r="S456" s="180"/>
    </row>
    <row r="457" spans="1:19" ht="16.5" customHeight="1">
      <c r="A457" s="180"/>
      <c r="B457" s="180"/>
      <c r="C457" s="180"/>
      <c r="D457" s="181"/>
      <c r="E457" s="181"/>
      <c r="F457" s="181"/>
      <c r="L457" s="180"/>
      <c r="M457" s="180"/>
      <c r="O457" s="180"/>
      <c r="P457" s="180"/>
      <c r="Q457" s="180"/>
      <c r="R457" s="180"/>
      <c r="S457" s="180"/>
    </row>
    <row r="458" spans="1:19" ht="16.5" customHeight="1">
      <c r="A458" s="180"/>
      <c r="B458" s="180"/>
      <c r="C458" s="180"/>
      <c r="D458" s="181"/>
      <c r="E458" s="181"/>
      <c r="F458" s="181"/>
      <c r="L458" s="180"/>
      <c r="M458" s="180"/>
      <c r="O458" s="180"/>
      <c r="P458" s="180"/>
      <c r="Q458" s="180"/>
      <c r="R458" s="180"/>
      <c r="S458" s="180"/>
    </row>
    <row r="459" spans="1:19" ht="16.5" customHeight="1">
      <c r="A459" s="180"/>
      <c r="B459" s="180"/>
      <c r="C459" s="180"/>
      <c r="D459" s="181"/>
      <c r="E459" s="181"/>
      <c r="F459" s="181"/>
      <c r="L459" s="180"/>
      <c r="M459" s="180"/>
      <c r="O459" s="180"/>
      <c r="P459" s="180"/>
      <c r="Q459" s="180"/>
      <c r="R459" s="180"/>
      <c r="S459" s="180"/>
    </row>
    <row r="460" spans="1:19" ht="16.5" customHeight="1">
      <c r="A460" s="180"/>
      <c r="B460" s="180"/>
      <c r="C460" s="180"/>
      <c r="D460" s="181"/>
      <c r="E460" s="181"/>
      <c r="F460" s="181"/>
      <c r="L460" s="180"/>
      <c r="M460" s="180"/>
      <c r="O460" s="180"/>
      <c r="P460" s="180"/>
      <c r="Q460" s="180"/>
      <c r="R460" s="180"/>
      <c r="S460" s="180"/>
    </row>
    <row r="461" spans="1:19" ht="16.5" customHeight="1">
      <c r="A461" s="180"/>
      <c r="B461" s="180"/>
      <c r="C461" s="180"/>
      <c r="D461" s="181"/>
      <c r="E461" s="181"/>
      <c r="F461" s="181"/>
      <c r="L461" s="180"/>
      <c r="M461" s="180"/>
      <c r="O461" s="180"/>
      <c r="P461" s="180"/>
      <c r="Q461" s="180"/>
      <c r="R461" s="180"/>
      <c r="S461" s="180"/>
    </row>
    <row r="462" spans="1:19" ht="16.5" customHeight="1">
      <c r="A462" s="180"/>
      <c r="B462" s="180"/>
      <c r="C462" s="180"/>
      <c r="D462" s="181"/>
      <c r="E462" s="181"/>
      <c r="F462" s="181"/>
      <c r="L462" s="180"/>
      <c r="M462" s="180"/>
      <c r="O462" s="180"/>
      <c r="P462" s="180"/>
      <c r="Q462" s="180"/>
      <c r="R462" s="180"/>
      <c r="S462" s="180"/>
    </row>
    <row r="463" spans="1:19" ht="16.5" customHeight="1">
      <c r="A463" s="180"/>
      <c r="B463" s="180"/>
      <c r="C463" s="180"/>
      <c r="D463" s="181"/>
      <c r="E463" s="181"/>
      <c r="F463" s="181"/>
      <c r="L463" s="180"/>
      <c r="M463" s="180"/>
      <c r="O463" s="180"/>
      <c r="P463" s="180"/>
      <c r="Q463" s="180"/>
      <c r="R463" s="180"/>
      <c r="S463" s="180"/>
    </row>
    <row r="464" spans="1:19" ht="16.5" customHeight="1">
      <c r="A464" s="180"/>
      <c r="B464" s="180"/>
      <c r="C464" s="180"/>
      <c r="D464" s="181"/>
      <c r="E464" s="181"/>
      <c r="F464" s="181"/>
      <c r="L464" s="180"/>
      <c r="M464" s="180"/>
      <c r="O464" s="180"/>
      <c r="P464" s="180"/>
      <c r="Q464" s="180"/>
      <c r="R464" s="180"/>
      <c r="S464" s="180"/>
    </row>
    <row r="465" spans="1:19" ht="16.5" customHeight="1">
      <c r="A465" s="180"/>
      <c r="B465" s="180"/>
      <c r="C465" s="180"/>
      <c r="D465" s="181"/>
      <c r="E465" s="181"/>
      <c r="F465" s="181"/>
      <c r="L465" s="180"/>
      <c r="M465" s="180"/>
      <c r="O465" s="180"/>
      <c r="P465" s="180"/>
      <c r="Q465" s="180"/>
      <c r="R465" s="180"/>
      <c r="S465" s="180"/>
    </row>
    <row r="466" spans="1:19" ht="16.5" customHeight="1">
      <c r="A466" s="180"/>
      <c r="B466" s="180"/>
      <c r="C466" s="180"/>
      <c r="D466" s="181"/>
      <c r="E466" s="181"/>
      <c r="F466" s="181"/>
      <c r="L466" s="180"/>
      <c r="M466" s="180"/>
      <c r="O466" s="180"/>
      <c r="P466" s="180"/>
      <c r="Q466" s="180"/>
      <c r="R466" s="180"/>
      <c r="S466" s="180"/>
    </row>
    <row r="467" spans="1:19" ht="16.5" customHeight="1">
      <c r="A467" s="180"/>
      <c r="B467" s="180"/>
      <c r="C467" s="180"/>
      <c r="D467" s="181"/>
      <c r="E467" s="181"/>
      <c r="F467" s="181"/>
      <c r="L467" s="180"/>
      <c r="M467" s="180"/>
      <c r="O467" s="180"/>
      <c r="P467" s="180"/>
      <c r="Q467" s="180"/>
      <c r="R467" s="180"/>
      <c r="S467" s="180"/>
    </row>
    <row r="468" spans="1:19" ht="16.5" customHeight="1">
      <c r="A468" s="180"/>
      <c r="B468" s="180"/>
      <c r="C468" s="180"/>
      <c r="D468" s="181"/>
      <c r="E468" s="181"/>
      <c r="F468" s="181"/>
      <c r="L468" s="180"/>
      <c r="M468" s="180"/>
      <c r="O468" s="180"/>
      <c r="P468" s="180"/>
      <c r="Q468" s="180"/>
      <c r="R468" s="180"/>
      <c r="S468" s="180"/>
    </row>
    <row r="469" spans="1:19" ht="16.5" customHeight="1">
      <c r="A469" s="180"/>
      <c r="B469" s="180"/>
      <c r="C469" s="180"/>
      <c r="D469" s="181"/>
      <c r="E469" s="181"/>
      <c r="F469" s="181"/>
      <c r="L469" s="180"/>
      <c r="M469" s="180"/>
      <c r="O469" s="180"/>
      <c r="P469" s="180"/>
      <c r="Q469" s="180"/>
      <c r="R469" s="180"/>
      <c r="S469" s="180"/>
    </row>
    <row r="470" spans="1:19" ht="16.5" customHeight="1">
      <c r="A470" s="180"/>
      <c r="B470" s="180"/>
      <c r="C470" s="180"/>
      <c r="D470" s="181"/>
      <c r="E470" s="181"/>
      <c r="F470" s="181"/>
      <c r="L470" s="180"/>
      <c r="M470" s="180"/>
      <c r="O470" s="180"/>
      <c r="P470" s="180"/>
      <c r="Q470" s="180"/>
      <c r="R470" s="180"/>
      <c r="S470" s="180"/>
    </row>
    <row r="471" spans="1:19" ht="16.5" customHeight="1">
      <c r="A471" s="180"/>
      <c r="B471" s="180"/>
      <c r="C471" s="180"/>
      <c r="D471" s="181"/>
      <c r="E471" s="181"/>
      <c r="F471" s="181"/>
      <c r="L471" s="180"/>
      <c r="M471" s="180"/>
      <c r="O471" s="180"/>
      <c r="P471" s="180"/>
      <c r="Q471" s="180"/>
      <c r="R471" s="180"/>
      <c r="S471" s="180"/>
    </row>
    <row r="472" spans="1:19" ht="16.5" customHeight="1">
      <c r="A472" s="180"/>
      <c r="B472" s="180"/>
      <c r="C472" s="180"/>
      <c r="D472" s="181"/>
      <c r="E472" s="181"/>
      <c r="F472" s="181"/>
      <c r="L472" s="180"/>
      <c r="M472" s="180"/>
      <c r="O472" s="180"/>
      <c r="P472" s="180"/>
      <c r="Q472" s="180"/>
      <c r="R472" s="180"/>
      <c r="S472" s="180"/>
    </row>
    <row r="473" spans="1:19" ht="16.5" customHeight="1">
      <c r="A473" s="180"/>
      <c r="B473" s="180"/>
      <c r="C473" s="180"/>
      <c r="D473" s="181"/>
      <c r="E473" s="181"/>
      <c r="F473" s="181"/>
      <c r="L473" s="180"/>
      <c r="M473" s="180"/>
      <c r="O473" s="180"/>
      <c r="P473" s="180"/>
      <c r="Q473" s="180"/>
      <c r="R473" s="180"/>
      <c r="S473" s="180"/>
    </row>
    <row r="474" spans="1:19" ht="16.5" customHeight="1">
      <c r="A474" s="180"/>
      <c r="B474" s="180"/>
      <c r="C474" s="180"/>
      <c r="D474" s="181"/>
      <c r="E474" s="181"/>
      <c r="F474" s="181"/>
      <c r="L474" s="180"/>
      <c r="M474" s="180"/>
      <c r="O474" s="180"/>
      <c r="P474" s="180"/>
      <c r="Q474" s="180"/>
      <c r="R474" s="180"/>
      <c r="S474" s="180"/>
    </row>
    <row r="475" spans="1:19" ht="16.5" customHeight="1">
      <c r="A475" s="180"/>
      <c r="B475" s="180"/>
      <c r="C475" s="180"/>
      <c r="D475" s="181"/>
      <c r="E475" s="181"/>
      <c r="F475" s="181"/>
      <c r="L475" s="180"/>
      <c r="M475" s="180"/>
      <c r="O475" s="180"/>
      <c r="P475" s="180"/>
      <c r="Q475" s="180"/>
      <c r="R475" s="180"/>
      <c r="S475" s="180"/>
    </row>
    <row r="476" spans="1:19" ht="16.5" customHeight="1">
      <c r="A476" s="180"/>
      <c r="B476" s="180"/>
      <c r="C476" s="180"/>
      <c r="D476" s="181"/>
      <c r="E476" s="181"/>
      <c r="F476" s="181"/>
      <c r="L476" s="180"/>
      <c r="M476" s="180"/>
      <c r="O476" s="180"/>
      <c r="P476" s="180"/>
      <c r="Q476" s="180"/>
      <c r="R476" s="180"/>
      <c r="S476" s="180"/>
    </row>
    <row r="477" spans="1:19" ht="16.5" customHeight="1">
      <c r="A477" s="180"/>
      <c r="B477" s="180"/>
      <c r="C477" s="180"/>
      <c r="D477" s="181"/>
      <c r="E477" s="181"/>
      <c r="F477" s="181"/>
      <c r="L477" s="180"/>
      <c r="M477" s="180"/>
      <c r="O477" s="180"/>
      <c r="P477" s="180"/>
      <c r="Q477" s="180"/>
      <c r="R477" s="180"/>
      <c r="S477" s="180"/>
    </row>
    <row r="478" spans="1:19" ht="16.5" customHeight="1">
      <c r="A478" s="180"/>
      <c r="B478" s="180"/>
      <c r="C478" s="180"/>
      <c r="D478" s="181"/>
      <c r="E478" s="181"/>
      <c r="F478" s="181"/>
      <c r="L478" s="180"/>
      <c r="M478" s="180"/>
      <c r="O478" s="180"/>
      <c r="P478" s="180"/>
      <c r="Q478" s="180"/>
      <c r="R478" s="180"/>
      <c r="S478" s="180"/>
    </row>
    <row r="479" spans="1:19" ht="16.5" customHeight="1">
      <c r="A479" s="180"/>
      <c r="B479" s="180"/>
      <c r="C479" s="180"/>
      <c r="D479" s="181"/>
      <c r="E479" s="181"/>
      <c r="F479" s="181"/>
      <c r="L479" s="180"/>
      <c r="M479" s="180"/>
      <c r="O479" s="180"/>
      <c r="P479" s="180"/>
      <c r="Q479" s="180"/>
      <c r="R479" s="180"/>
      <c r="S479" s="180"/>
    </row>
    <row r="480" spans="1:19" ht="16.5" customHeight="1">
      <c r="A480" s="180"/>
      <c r="B480" s="180"/>
      <c r="C480" s="180"/>
      <c r="D480" s="181"/>
      <c r="E480" s="181"/>
      <c r="F480" s="181"/>
      <c r="L480" s="180"/>
      <c r="M480" s="180"/>
      <c r="O480" s="180"/>
      <c r="P480" s="180"/>
      <c r="Q480" s="180"/>
      <c r="R480" s="180"/>
      <c r="S480" s="180"/>
    </row>
    <row r="481" spans="1:19" ht="16.5" customHeight="1">
      <c r="A481" s="180"/>
      <c r="B481" s="180"/>
      <c r="C481" s="180"/>
      <c r="D481" s="181"/>
      <c r="E481" s="181"/>
      <c r="F481" s="181"/>
      <c r="L481" s="180"/>
      <c r="M481" s="180"/>
      <c r="O481" s="180"/>
      <c r="P481" s="180"/>
      <c r="Q481" s="180"/>
      <c r="R481" s="180"/>
      <c r="S481" s="180"/>
    </row>
    <row r="482" spans="1:19" ht="16.5" customHeight="1">
      <c r="A482" s="180"/>
      <c r="B482" s="180"/>
      <c r="C482" s="180"/>
      <c r="D482" s="181"/>
      <c r="E482" s="181"/>
      <c r="F482" s="181"/>
      <c r="L482" s="180"/>
      <c r="M482" s="180"/>
      <c r="O482" s="180"/>
      <c r="P482" s="180"/>
      <c r="Q482" s="180"/>
      <c r="R482" s="180"/>
      <c r="S482" s="180"/>
    </row>
    <row r="483" spans="1:19" ht="16.5" customHeight="1">
      <c r="A483" s="180"/>
      <c r="B483" s="180"/>
      <c r="C483" s="180"/>
      <c r="D483" s="181"/>
      <c r="E483" s="181"/>
      <c r="F483" s="181"/>
      <c r="L483" s="180"/>
      <c r="M483" s="180"/>
      <c r="O483" s="180"/>
      <c r="P483" s="180"/>
      <c r="Q483" s="180"/>
      <c r="R483" s="180"/>
      <c r="S483" s="180"/>
    </row>
    <row r="484" spans="1:19" ht="16.5" customHeight="1">
      <c r="A484" s="180"/>
      <c r="B484" s="180"/>
      <c r="C484" s="180"/>
      <c r="D484" s="181"/>
      <c r="E484" s="181"/>
      <c r="F484" s="181"/>
      <c r="L484" s="180"/>
      <c r="M484" s="180"/>
      <c r="O484" s="180"/>
      <c r="P484" s="180"/>
      <c r="Q484" s="180"/>
      <c r="R484" s="180"/>
      <c r="S484" s="180"/>
    </row>
    <row r="485" spans="1:19" ht="16.5" customHeight="1">
      <c r="A485" s="180"/>
      <c r="B485" s="180"/>
      <c r="C485" s="180"/>
      <c r="D485" s="181"/>
      <c r="E485" s="181"/>
      <c r="F485" s="181"/>
      <c r="L485" s="180"/>
      <c r="M485" s="180"/>
      <c r="O485" s="180"/>
      <c r="P485" s="180"/>
      <c r="Q485" s="180"/>
      <c r="R485" s="180"/>
      <c r="S485" s="180"/>
    </row>
    <row r="486" spans="1:19" ht="16.5" customHeight="1">
      <c r="A486" s="180"/>
      <c r="B486" s="180"/>
      <c r="C486" s="180"/>
      <c r="D486" s="181"/>
      <c r="E486" s="181"/>
      <c r="F486" s="181"/>
      <c r="L486" s="180"/>
      <c r="M486" s="180"/>
      <c r="O486" s="180"/>
      <c r="P486" s="180"/>
      <c r="Q486" s="180"/>
      <c r="R486" s="180"/>
      <c r="S486" s="180"/>
    </row>
    <row r="487" spans="1:19" ht="16.5" customHeight="1">
      <c r="A487" s="180"/>
      <c r="B487" s="180"/>
      <c r="C487" s="180"/>
      <c r="D487" s="181"/>
      <c r="E487" s="181"/>
      <c r="F487" s="181"/>
      <c r="L487" s="180"/>
      <c r="M487" s="180"/>
      <c r="O487" s="180"/>
      <c r="P487" s="180"/>
      <c r="Q487" s="180"/>
      <c r="R487" s="180"/>
      <c r="S487" s="180"/>
    </row>
    <row r="488" spans="1:19" ht="16.5" customHeight="1">
      <c r="A488" s="180"/>
      <c r="B488" s="180"/>
      <c r="C488" s="180"/>
      <c r="D488" s="181"/>
      <c r="E488" s="181"/>
      <c r="F488" s="181"/>
      <c r="L488" s="180"/>
      <c r="M488" s="180"/>
      <c r="O488" s="180"/>
      <c r="P488" s="180"/>
      <c r="Q488" s="180"/>
      <c r="R488" s="180"/>
      <c r="S488" s="180"/>
    </row>
    <row r="489" spans="1:19" ht="16.5" customHeight="1">
      <c r="A489" s="180"/>
      <c r="B489" s="180"/>
      <c r="C489" s="180"/>
      <c r="D489" s="181"/>
      <c r="E489" s="181"/>
      <c r="F489" s="181"/>
      <c r="L489" s="180"/>
      <c r="M489" s="180"/>
      <c r="O489" s="180"/>
      <c r="P489" s="180"/>
      <c r="Q489" s="180"/>
      <c r="R489" s="180"/>
      <c r="S489" s="180"/>
    </row>
    <row r="490" spans="1:19" ht="16.5" customHeight="1">
      <c r="A490" s="180"/>
      <c r="B490" s="180"/>
      <c r="C490" s="180"/>
      <c r="D490" s="181"/>
      <c r="E490" s="181"/>
      <c r="F490" s="181"/>
      <c r="L490" s="180"/>
      <c r="M490" s="180"/>
      <c r="O490" s="180"/>
      <c r="P490" s="180"/>
      <c r="Q490" s="180"/>
      <c r="R490" s="180"/>
      <c r="S490" s="180"/>
    </row>
    <row r="491" spans="1:19" ht="16.5" customHeight="1">
      <c r="A491" s="180"/>
      <c r="B491" s="180"/>
      <c r="C491" s="180"/>
      <c r="D491" s="181"/>
      <c r="E491" s="181"/>
      <c r="F491" s="181"/>
      <c r="L491" s="180"/>
      <c r="M491" s="180"/>
      <c r="O491" s="180"/>
      <c r="P491" s="180"/>
      <c r="Q491" s="180"/>
      <c r="R491" s="180"/>
      <c r="S491" s="180"/>
    </row>
    <row r="492" spans="1:19" ht="16.5" customHeight="1">
      <c r="A492" s="180"/>
      <c r="B492" s="180"/>
      <c r="C492" s="180"/>
      <c r="D492" s="181"/>
      <c r="E492" s="181"/>
      <c r="F492" s="181"/>
      <c r="L492" s="180"/>
      <c r="M492" s="180"/>
      <c r="O492" s="180"/>
      <c r="P492" s="180"/>
      <c r="Q492" s="180"/>
      <c r="R492" s="180"/>
      <c r="S492" s="180"/>
    </row>
    <row r="493" spans="1:19" ht="16.5" customHeight="1">
      <c r="A493" s="180"/>
      <c r="B493" s="180"/>
      <c r="C493" s="180"/>
      <c r="D493" s="181"/>
      <c r="E493" s="181"/>
      <c r="F493" s="181"/>
      <c r="L493" s="180"/>
      <c r="M493" s="180"/>
      <c r="O493" s="180"/>
      <c r="P493" s="180"/>
      <c r="Q493" s="180"/>
      <c r="R493" s="180"/>
      <c r="S493" s="180"/>
    </row>
    <row r="494" spans="1:19" ht="16.5" customHeight="1">
      <c r="A494" s="180"/>
      <c r="B494" s="180"/>
      <c r="C494" s="180"/>
      <c r="D494" s="181"/>
      <c r="E494" s="181"/>
      <c r="F494" s="181"/>
      <c r="L494" s="180"/>
      <c r="M494" s="180"/>
      <c r="O494" s="180"/>
      <c r="P494" s="180"/>
      <c r="Q494" s="180"/>
      <c r="R494" s="180"/>
      <c r="S494" s="180"/>
    </row>
    <row r="495" spans="1:19" ht="16.5" customHeight="1">
      <c r="A495" s="180"/>
      <c r="B495" s="180"/>
      <c r="C495" s="180"/>
      <c r="D495" s="181"/>
      <c r="E495" s="181"/>
      <c r="F495" s="181"/>
      <c r="L495" s="180"/>
      <c r="M495" s="180"/>
      <c r="O495" s="180"/>
      <c r="P495" s="180"/>
      <c r="Q495" s="180"/>
      <c r="R495" s="180"/>
      <c r="S495" s="180"/>
    </row>
    <row r="496" spans="1:19" ht="16.5" customHeight="1">
      <c r="A496" s="180"/>
      <c r="B496" s="180"/>
      <c r="C496" s="180"/>
      <c r="D496" s="181"/>
      <c r="E496" s="181"/>
      <c r="F496" s="181"/>
      <c r="L496" s="180"/>
      <c r="M496" s="180"/>
      <c r="O496" s="180"/>
      <c r="P496" s="180"/>
      <c r="Q496" s="180"/>
      <c r="R496" s="180"/>
      <c r="S496" s="180"/>
    </row>
    <row r="497" spans="1:19" ht="16.5" customHeight="1">
      <c r="A497" s="180"/>
      <c r="B497" s="180"/>
      <c r="C497" s="180"/>
      <c r="D497" s="181"/>
      <c r="E497" s="181"/>
      <c r="F497" s="181"/>
      <c r="L497" s="180"/>
      <c r="M497" s="180"/>
      <c r="O497" s="180"/>
      <c r="P497" s="180"/>
      <c r="Q497" s="180"/>
      <c r="R497" s="180"/>
      <c r="S497" s="180"/>
    </row>
    <row r="498" spans="1:19" ht="16.5" customHeight="1">
      <c r="A498" s="180"/>
      <c r="B498" s="180"/>
      <c r="C498" s="180"/>
      <c r="D498" s="181"/>
      <c r="E498" s="181"/>
      <c r="F498" s="181"/>
      <c r="L498" s="180"/>
      <c r="M498" s="180"/>
      <c r="O498" s="180"/>
      <c r="P498" s="180"/>
      <c r="Q498" s="180"/>
      <c r="R498" s="180"/>
      <c r="S498" s="180"/>
    </row>
    <row r="499" spans="1:19" ht="16.5" customHeight="1">
      <c r="A499" s="180"/>
      <c r="B499" s="180"/>
      <c r="C499" s="180"/>
      <c r="D499" s="181"/>
      <c r="E499" s="181"/>
      <c r="F499" s="181"/>
      <c r="L499" s="180"/>
      <c r="M499" s="180"/>
      <c r="O499" s="180"/>
      <c r="P499" s="180"/>
      <c r="Q499" s="180"/>
      <c r="R499" s="180"/>
      <c r="S499" s="180"/>
    </row>
    <row r="500" spans="1:19" ht="16.5" customHeight="1">
      <c r="A500" s="180"/>
      <c r="B500" s="180"/>
      <c r="C500" s="180"/>
      <c r="D500" s="181"/>
      <c r="E500" s="181"/>
      <c r="F500" s="181"/>
      <c r="L500" s="180"/>
      <c r="M500" s="180"/>
      <c r="O500" s="180"/>
      <c r="P500" s="180"/>
      <c r="Q500" s="180"/>
      <c r="R500" s="180"/>
      <c r="S500" s="180"/>
    </row>
    <row r="501" spans="1:19" ht="16.5" customHeight="1">
      <c r="A501" s="180"/>
      <c r="B501" s="180"/>
      <c r="C501" s="180"/>
      <c r="D501" s="181"/>
      <c r="E501" s="181"/>
      <c r="F501" s="181"/>
      <c r="L501" s="180"/>
      <c r="M501" s="180"/>
      <c r="O501" s="180"/>
      <c r="P501" s="180"/>
      <c r="Q501" s="180"/>
      <c r="R501" s="180"/>
      <c r="S501" s="180"/>
    </row>
    <row r="502" spans="1:19" ht="16.5" customHeight="1">
      <c r="A502" s="180"/>
      <c r="B502" s="180"/>
      <c r="C502" s="180"/>
      <c r="D502" s="181"/>
      <c r="E502" s="181"/>
      <c r="F502" s="181"/>
      <c r="L502" s="180"/>
      <c r="M502" s="180"/>
      <c r="O502" s="180"/>
      <c r="P502" s="180"/>
      <c r="Q502" s="180"/>
      <c r="R502" s="180"/>
      <c r="S502" s="180"/>
    </row>
    <row r="503" spans="1:19" ht="16.5" customHeight="1">
      <c r="A503" s="180"/>
      <c r="B503" s="180"/>
      <c r="C503" s="180"/>
      <c r="D503" s="181"/>
      <c r="E503" s="181"/>
      <c r="F503" s="181"/>
      <c r="L503" s="180"/>
      <c r="M503" s="180"/>
      <c r="O503" s="180"/>
      <c r="P503" s="180"/>
      <c r="Q503" s="180"/>
      <c r="R503" s="180"/>
      <c r="S503" s="180"/>
    </row>
    <row r="504" spans="1:19" ht="16.5" customHeight="1">
      <c r="A504" s="180"/>
      <c r="B504" s="180"/>
      <c r="C504" s="180"/>
      <c r="D504" s="181"/>
      <c r="E504" s="181"/>
      <c r="F504" s="181"/>
      <c r="L504" s="180"/>
      <c r="M504" s="180"/>
      <c r="O504" s="180"/>
      <c r="P504" s="180"/>
      <c r="Q504" s="180"/>
      <c r="R504" s="180"/>
      <c r="S504" s="180"/>
    </row>
    <row r="505" spans="1:19" ht="16.5" customHeight="1">
      <c r="A505" s="180"/>
      <c r="B505" s="180"/>
      <c r="C505" s="180"/>
      <c r="D505" s="181"/>
      <c r="E505" s="181"/>
      <c r="F505" s="181"/>
      <c r="L505" s="180"/>
      <c r="M505" s="180"/>
      <c r="O505" s="180"/>
      <c r="P505" s="180"/>
      <c r="Q505" s="180"/>
      <c r="R505" s="180"/>
      <c r="S505" s="180"/>
    </row>
    <row r="506" spans="1:19" ht="16.5" customHeight="1">
      <c r="A506" s="180"/>
      <c r="B506" s="180"/>
      <c r="C506" s="180"/>
      <c r="D506" s="181"/>
      <c r="E506" s="181"/>
      <c r="F506" s="181"/>
      <c r="L506" s="180"/>
      <c r="M506" s="180"/>
      <c r="O506" s="180"/>
      <c r="P506" s="180"/>
      <c r="Q506" s="180"/>
      <c r="R506" s="180"/>
      <c r="S506" s="180"/>
    </row>
    <row r="507" spans="1:19" ht="16.5" customHeight="1">
      <c r="A507" s="180"/>
      <c r="B507" s="180"/>
      <c r="C507" s="180"/>
      <c r="D507" s="181"/>
      <c r="E507" s="181"/>
      <c r="F507" s="181"/>
      <c r="L507" s="180"/>
      <c r="M507" s="180"/>
      <c r="O507" s="180"/>
      <c r="P507" s="180"/>
      <c r="Q507" s="180"/>
      <c r="R507" s="180"/>
      <c r="S507" s="180"/>
    </row>
    <row r="508" spans="1:19" ht="16.5" customHeight="1">
      <c r="A508" s="180"/>
      <c r="B508" s="180"/>
      <c r="C508" s="180"/>
      <c r="D508" s="181"/>
      <c r="E508" s="181"/>
      <c r="F508" s="181"/>
      <c r="L508" s="180"/>
      <c r="M508" s="180"/>
      <c r="O508" s="180"/>
      <c r="P508" s="180"/>
      <c r="Q508" s="180"/>
      <c r="R508" s="180"/>
      <c r="S508" s="180"/>
    </row>
    <row r="509" spans="1:19" ht="16.5" customHeight="1">
      <c r="A509" s="180"/>
      <c r="B509" s="180"/>
      <c r="C509" s="180"/>
      <c r="D509" s="181"/>
      <c r="E509" s="181"/>
      <c r="F509" s="181"/>
      <c r="L509" s="180"/>
      <c r="M509" s="180"/>
      <c r="O509" s="180"/>
      <c r="P509" s="180"/>
      <c r="Q509" s="180"/>
      <c r="R509" s="180"/>
      <c r="S509" s="180"/>
    </row>
    <row r="510" spans="1:19" ht="16.5" customHeight="1">
      <c r="A510" s="180"/>
      <c r="B510" s="180"/>
      <c r="C510" s="180"/>
      <c r="D510" s="181"/>
      <c r="E510" s="181"/>
      <c r="F510" s="181"/>
      <c r="L510" s="180"/>
      <c r="M510" s="180"/>
      <c r="O510" s="180"/>
      <c r="P510" s="180"/>
      <c r="Q510" s="180"/>
      <c r="R510" s="180"/>
      <c r="S510" s="180"/>
    </row>
    <row r="511" spans="1:19" ht="16.5" customHeight="1">
      <c r="A511" s="180"/>
      <c r="B511" s="180"/>
      <c r="C511" s="180"/>
      <c r="D511" s="181"/>
      <c r="E511" s="181"/>
      <c r="F511" s="181"/>
      <c r="L511" s="180"/>
      <c r="M511" s="180"/>
      <c r="O511" s="180"/>
      <c r="P511" s="180"/>
      <c r="Q511" s="180"/>
      <c r="R511" s="180"/>
      <c r="S511" s="180"/>
    </row>
    <row r="512" spans="1:19" ht="16.5" customHeight="1">
      <c r="A512" s="180"/>
      <c r="B512" s="180"/>
      <c r="C512" s="180"/>
      <c r="D512" s="181"/>
      <c r="E512" s="181"/>
      <c r="F512" s="181"/>
      <c r="L512" s="180"/>
      <c r="M512" s="180"/>
      <c r="O512" s="180"/>
      <c r="P512" s="180"/>
      <c r="Q512" s="180"/>
      <c r="R512" s="180"/>
      <c r="S512" s="180"/>
    </row>
    <row r="513" spans="1:19" ht="16.5" customHeight="1">
      <c r="A513" s="180"/>
      <c r="B513" s="180"/>
      <c r="C513" s="180"/>
      <c r="D513" s="181"/>
      <c r="E513" s="181"/>
      <c r="F513" s="181"/>
      <c r="L513" s="180"/>
      <c r="M513" s="180"/>
      <c r="O513" s="180"/>
      <c r="P513" s="180"/>
      <c r="Q513" s="180"/>
      <c r="R513" s="180"/>
      <c r="S513" s="180"/>
    </row>
    <row r="514" spans="1:19" ht="16.5" customHeight="1">
      <c r="A514" s="180"/>
      <c r="B514" s="180"/>
      <c r="C514" s="180"/>
      <c r="D514" s="181"/>
      <c r="E514" s="181"/>
      <c r="F514" s="181"/>
      <c r="L514" s="180"/>
      <c r="M514" s="180"/>
      <c r="O514" s="180"/>
      <c r="P514" s="180"/>
      <c r="Q514" s="180"/>
      <c r="R514" s="180"/>
      <c r="S514" s="180"/>
    </row>
    <row r="515" spans="1:19" ht="16.5" customHeight="1">
      <c r="A515" s="180"/>
      <c r="B515" s="180"/>
      <c r="C515" s="180"/>
      <c r="D515" s="181"/>
      <c r="E515" s="181"/>
      <c r="F515" s="181"/>
      <c r="L515" s="180"/>
      <c r="M515" s="180"/>
      <c r="O515" s="180"/>
      <c r="P515" s="180"/>
      <c r="Q515" s="180"/>
      <c r="R515" s="180"/>
      <c r="S515" s="180"/>
    </row>
    <row r="516" spans="1:19" ht="16.5" customHeight="1">
      <c r="A516" s="180"/>
      <c r="B516" s="180"/>
      <c r="C516" s="180"/>
      <c r="D516" s="181"/>
      <c r="E516" s="181"/>
      <c r="F516" s="181"/>
      <c r="L516" s="180"/>
      <c r="M516" s="180"/>
      <c r="O516" s="180"/>
      <c r="P516" s="180"/>
      <c r="Q516" s="180"/>
      <c r="R516" s="180"/>
      <c r="S516" s="180"/>
    </row>
    <row r="517" spans="1:19" ht="16.5" customHeight="1">
      <c r="A517" s="180"/>
      <c r="B517" s="180"/>
      <c r="C517" s="180"/>
      <c r="D517" s="181"/>
      <c r="E517" s="181"/>
      <c r="F517" s="181"/>
      <c r="L517" s="180"/>
      <c r="M517" s="180"/>
      <c r="O517" s="180"/>
      <c r="P517" s="180"/>
      <c r="Q517" s="180"/>
      <c r="R517" s="180"/>
      <c r="S517" s="180"/>
    </row>
    <row r="518" spans="1:19" ht="16.5" customHeight="1">
      <c r="A518" s="180"/>
      <c r="B518" s="180"/>
      <c r="C518" s="180"/>
      <c r="D518" s="181"/>
      <c r="E518" s="181"/>
      <c r="F518" s="181"/>
      <c r="L518" s="180"/>
      <c r="M518" s="180"/>
      <c r="O518" s="180"/>
      <c r="P518" s="180"/>
      <c r="Q518" s="180"/>
      <c r="R518" s="180"/>
      <c r="S518" s="180"/>
    </row>
    <row r="519" spans="1:19" ht="16.5" customHeight="1">
      <c r="A519" s="180"/>
      <c r="B519" s="180"/>
      <c r="C519" s="180"/>
      <c r="D519" s="181"/>
      <c r="E519" s="181"/>
      <c r="F519" s="181"/>
      <c r="L519" s="180"/>
      <c r="M519" s="180"/>
      <c r="O519" s="180"/>
      <c r="P519" s="180"/>
      <c r="Q519" s="180"/>
      <c r="R519" s="180"/>
      <c r="S519" s="180"/>
    </row>
    <row r="520" spans="1:19" ht="16.5" customHeight="1">
      <c r="A520" s="180"/>
      <c r="B520" s="180"/>
      <c r="C520" s="180"/>
      <c r="D520" s="181"/>
      <c r="E520" s="181"/>
      <c r="F520" s="181"/>
      <c r="L520" s="180"/>
      <c r="M520" s="180"/>
      <c r="O520" s="180"/>
      <c r="P520" s="180"/>
      <c r="Q520" s="180"/>
      <c r="R520" s="180"/>
      <c r="S520" s="180"/>
    </row>
    <row r="521" spans="1:19" ht="16.5" customHeight="1">
      <c r="A521" s="180"/>
      <c r="B521" s="180"/>
      <c r="C521" s="180"/>
      <c r="D521" s="181"/>
      <c r="E521" s="181"/>
      <c r="F521" s="181"/>
      <c r="L521" s="180"/>
      <c r="M521" s="180"/>
      <c r="O521" s="180"/>
      <c r="P521" s="180"/>
      <c r="Q521" s="180"/>
      <c r="R521" s="180"/>
      <c r="S521" s="180"/>
    </row>
    <row r="522" spans="1:19" ht="16.5" customHeight="1">
      <c r="A522" s="180"/>
      <c r="B522" s="180"/>
      <c r="C522" s="180"/>
      <c r="D522" s="181"/>
      <c r="E522" s="181"/>
      <c r="F522" s="181"/>
      <c r="L522" s="180"/>
      <c r="M522" s="180"/>
      <c r="O522" s="180"/>
      <c r="P522" s="180"/>
      <c r="Q522" s="180"/>
      <c r="R522" s="180"/>
      <c r="S522" s="180"/>
    </row>
    <row r="523" spans="1:19" ht="16.5" customHeight="1">
      <c r="A523" s="180"/>
      <c r="B523" s="180"/>
      <c r="C523" s="180"/>
      <c r="D523" s="181"/>
      <c r="E523" s="181"/>
      <c r="F523" s="181"/>
      <c r="L523" s="180"/>
      <c r="M523" s="180"/>
      <c r="O523" s="180"/>
      <c r="P523" s="180"/>
      <c r="Q523" s="180"/>
      <c r="R523" s="180"/>
      <c r="S523" s="180"/>
    </row>
    <row r="524" spans="1:19" ht="16.5" customHeight="1">
      <c r="A524" s="180"/>
      <c r="B524" s="180"/>
      <c r="C524" s="180"/>
      <c r="D524" s="181"/>
      <c r="E524" s="181"/>
      <c r="F524" s="181"/>
      <c r="L524" s="180"/>
      <c r="M524" s="180"/>
      <c r="O524" s="180"/>
      <c r="P524" s="180"/>
      <c r="Q524" s="180"/>
      <c r="R524" s="180"/>
      <c r="S524" s="180"/>
    </row>
    <row r="525" spans="1:19" ht="16.5" customHeight="1">
      <c r="A525" s="180"/>
      <c r="B525" s="180"/>
      <c r="C525" s="180"/>
      <c r="D525" s="181"/>
      <c r="E525" s="181"/>
      <c r="F525" s="181"/>
      <c r="L525" s="180"/>
      <c r="M525" s="180"/>
      <c r="O525" s="180"/>
      <c r="P525" s="180"/>
      <c r="Q525" s="180"/>
      <c r="R525" s="180"/>
      <c r="S525" s="180"/>
    </row>
    <row r="526" spans="1:19" ht="16.5" customHeight="1">
      <c r="A526" s="180"/>
      <c r="B526" s="180"/>
      <c r="C526" s="180"/>
      <c r="D526" s="181"/>
      <c r="E526" s="181"/>
      <c r="F526" s="181"/>
      <c r="L526" s="180"/>
      <c r="M526" s="180"/>
      <c r="O526" s="180"/>
      <c r="P526" s="180"/>
      <c r="Q526" s="180"/>
      <c r="R526" s="180"/>
      <c r="S526" s="180"/>
    </row>
    <row r="527" spans="1:19" ht="16.5" customHeight="1">
      <c r="A527" s="180"/>
      <c r="B527" s="180"/>
      <c r="C527" s="180"/>
      <c r="D527" s="181"/>
      <c r="E527" s="181"/>
      <c r="F527" s="181"/>
      <c r="L527" s="180"/>
      <c r="M527" s="180"/>
      <c r="O527" s="180"/>
      <c r="P527" s="180"/>
      <c r="Q527" s="180"/>
      <c r="R527" s="180"/>
      <c r="S527" s="180"/>
    </row>
    <row r="528" spans="1:19" ht="16.5" customHeight="1">
      <c r="A528" s="180"/>
      <c r="B528" s="180"/>
      <c r="C528" s="180"/>
      <c r="D528" s="181"/>
      <c r="E528" s="181"/>
      <c r="F528" s="181"/>
      <c r="L528" s="180"/>
      <c r="M528" s="180"/>
      <c r="O528" s="180"/>
      <c r="P528" s="180"/>
      <c r="Q528" s="180"/>
      <c r="R528" s="180"/>
      <c r="S528" s="180"/>
    </row>
    <row r="529" spans="1:19" ht="16.5" customHeight="1">
      <c r="A529" s="180"/>
      <c r="B529" s="180"/>
      <c r="C529" s="180"/>
      <c r="D529" s="181"/>
      <c r="E529" s="181"/>
      <c r="F529" s="181"/>
      <c r="L529" s="180"/>
      <c r="M529" s="180"/>
      <c r="O529" s="180"/>
      <c r="P529" s="180"/>
      <c r="Q529" s="180"/>
      <c r="R529" s="180"/>
      <c r="S529" s="180"/>
    </row>
    <row r="530" spans="1:19" ht="16.5" customHeight="1">
      <c r="A530" s="180"/>
      <c r="B530" s="180"/>
      <c r="C530" s="180"/>
      <c r="D530" s="181"/>
      <c r="E530" s="181"/>
      <c r="F530" s="181"/>
      <c r="L530" s="180"/>
      <c r="M530" s="180"/>
      <c r="O530" s="180"/>
      <c r="P530" s="180"/>
      <c r="Q530" s="180"/>
      <c r="R530" s="180"/>
      <c r="S530" s="180"/>
    </row>
    <row r="531" spans="1:19" ht="16.5" customHeight="1">
      <c r="A531" s="180"/>
      <c r="B531" s="180"/>
      <c r="C531" s="180"/>
      <c r="D531" s="181"/>
      <c r="E531" s="181"/>
      <c r="F531" s="181"/>
      <c r="L531" s="180"/>
      <c r="M531" s="180"/>
      <c r="O531" s="180"/>
      <c r="P531" s="180"/>
      <c r="Q531" s="180"/>
      <c r="R531" s="180"/>
      <c r="S531" s="180"/>
    </row>
    <row r="532" spans="1:19" ht="16.5" customHeight="1">
      <c r="A532" s="180"/>
      <c r="B532" s="180"/>
      <c r="C532" s="180"/>
      <c r="D532" s="181"/>
      <c r="E532" s="181"/>
      <c r="F532" s="181"/>
      <c r="L532" s="180"/>
      <c r="M532" s="180"/>
      <c r="O532" s="180"/>
      <c r="P532" s="180"/>
      <c r="Q532" s="180"/>
      <c r="R532" s="180"/>
      <c r="S532" s="180"/>
    </row>
    <row r="533" spans="1:19" ht="16.5" customHeight="1">
      <c r="A533" s="180"/>
      <c r="B533" s="180"/>
      <c r="C533" s="180"/>
      <c r="D533" s="181"/>
      <c r="E533" s="181"/>
      <c r="F533" s="181"/>
      <c r="L533" s="180"/>
      <c r="M533" s="180"/>
      <c r="O533" s="180"/>
      <c r="P533" s="180"/>
      <c r="Q533" s="180"/>
      <c r="R533" s="180"/>
      <c r="S533" s="180"/>
    </row>
    <row r="534" spans="1:19" ht="16.5" customHeight="1">
      <c r="A534" s="180"/>
      <c r="B534" s="180"/>
      <c r="C534" s="180"/>
      <c r="D534" s="181"/>
      <c r="E534" s="181"/>
      <c r="F534" s="181"/>
      <c r="L534" s="180"/>
      <c r="M534" s="180"/>
      <c r="O534" s="180"/>
      <c r="P534" s="180"/>
      <c r="Q534" s="180"/>
      <c r="R534" s="180"/>
      <c r="S534" s="180"/>
    </row>
    <row r="535" spans="1:19" ht="16.5" customHeight="1">
      <c r="A535" s="180"/>
      <c r="B535" s="180"/>
      <c r="C535" s="180"/>
      <c r="D535" s="181"/>
      <c r="E535" s="181"/>
      <c r="F535" s="181"/>
      <c r="L535" s="180"/>
      <c r="M535" s="180"/>
      <c r="O535" s="180"/>
      <c r="P535" s="180"/>
      <c r="Q535" s="180"/>
      <c r="R535" s="180"/>
      <c r="S535" s="180"/>
    </row>
    <row r="536" spans="1:19" ht="16.5" customHeight="1">
      <c r="A536" s="180"/>
      <c r="B536" s="180"/>
      <c r="C536" s="180"/>
      <c r="D536" s="181"/>
      <c r="E536" s="181"/>
      <c r="F536" s="181"/>
      <c r="L536" s="180"/>
      <c r="M536" s="180"/>
      <c r="O536" s="180"/>
      <c r="P536" s="180"/>
      <c r="Q536" s="180"/>
      <c r="R536" s="180"/>
      <c r="S536" s="180"/>
    </row>
    <row r="537" spans="1:19" ht="16.5" customHeight="1">
      <c r="A537" s="180"/>
      <c r="B537" s="180"/>
      <c r="C537" s="180"/>
      <c r="D537" s="181"/>
      <c r="E537" s="181"/>
      <c r="F537" s="181"/>
      <c r="L537" s="180"/>
      <c r="M537" s="180"/>
      <c r="O537" s="180"/>
      <c r="P537" s="180"/>
      <c r="Q537" s="180"/>
      <c r="R537" s="180"/>
      <c r="S537" s="180"/>
    </row>
    <row r="538" spans="1:19" ht="16.5" customHeight="1">
      <c r="A538" s="180"/>
      <c r="B538" s="180"/>
      <c r="C538" s="180"/>
      <c r="D538" s="181"/>
      <c r="E538" s="181"/>
      <c r="F538" s="181"/>
      <c r="L538" s="180"/>
      <c r="M538" s="180"/>
      <c r="O538" s="180"/>
      <c r="P538" s="180"/>
      <c r="Q538" s="180"/>
      <c r="R538" s="180"/>
      <c r="S538" s="180"/>
    </row>
    <row r="539" spans="1:19" ht="16.5" customHeight="1">
      <c r="A539" s="180"/>
      <c r="B539" s="180"/>
      <c r="C539" s="180"/>
      <c r="D539" s="181"/>
      <c r="E539" s="181"/>
      <c r="F539" s="181"/>
      <c r="L539" s="180"/>
      <c r="M539" s="180"/>
      <c r="O539" s="180"/>
      <c r="P539" s="180"/>
      <c r="Q539" s="180"/>
      <c r="R539" s="180"/>
      <c r="S539" s="180"/>
    </row>
    <row r="540" spans="1:19" ht="16.5" customHeight="1">
      <c r="A540" s="180"/>
      <c r="B540" s="180"/>
      <c r="C540" s="180"/>
      <c r="D540" s="181"/>
      <c r="E540" s="181"/>
      <c r="F540" s="181"/>
      <c r="L540" s="180"/>
      <c r="M540" s="180"/>
      <c r="O540" s="180"/>
      <c r="P540" s="180"/>
      <c r="Q540" s="180"/>
      <c r="R540" s="180"/>
      <c r="S540" s="180"/>
    </row>
    <row r="541" spans="1:19" ht="16.5" customHeight="1">
      <c r="A541" s="180"/>
      <c r="B541" s="180"/>
      <c r="C541" s="180"/>
      <c r="D541" s="181"/>
      <c r="E541" s="181"/>
      <c r="F541" s="181"/>
      <c r="L541" s="180"/>
      <c r="M541" s="180"/>
      <c r="O541" s="180"/>
      <c r="P541" s="180"/>
      <c r="Q541" s="180"/>
      <c r="R541" s="180"/>
      <c r="S541" s="180"/>
    </row>
    <row r="542" spans="1:19" ht="16.5" customHeight="1">
      <c r="A542" s="180"/>
      <c r="B542" s="180"/>
      <c r="C542" s="180"/>
      <c r="D542" s="181"/>
      <c r="E542" s="181"/>
      <c r="F542" s="181"/>
      <c r="L542" s="180"/>
      <c r="M542" s="180"/>
      <c r="O542" s="180"/>
      <c r="P542" s="180"/>
      <c r="Q542" s="180"/>
      <c r="R542" s="180"/>
      <c r="S542" s="180"/>
    </row>
    <row r="543" spans="1:19" ht="16.5" customHeight="1">
      <c r="A543" s="180"/>
      <c r="B543" s="180"/>
      <c r="C543" s="180"/>
      <c r="D543" s="181"/>
      <c r="E543" s="181"/>
      <c r="F543" s="181"/>
      <c r="L543" s="180"/>
      <c r="M543" s="180"/>
      <c r="O543" s="180"/>
      <c r="P543" s="180"/>
      <c r="Q543" s="180"/>
      <c r="R543" s="180"/>
      <c r="S543" s="180"/>
    </row>
    <row r="544" spans="1:19" ht="16.5" customHeight="1">
      <c r="A544" s="180"/>
      <c r="B544" s="180"/>
      <c r="C544" s="180"/>
      <c r="D544" s="181"/>
      <c r="E544" s="181"/>
      <c r="F544" s="181"/>
      <c r="L544" s="180"/>
      <c r="M544" s="180"/>
      <c r="O544" s="180"/>
      <c r="P544" s="180"/>
      <c r="Q544" s="180"/>
      <c r="R544" s="180"/>
      <c r="S544" s="180"/>
    </row>
    <row r="545" spans="1:19" ht="16.5" customHeight="1">
      <c r="A545" s="180"/>
      <c r="B545" s="180"/>
      <c r="C545" s="180"/>
      <c r="D545" s="181"/>
      <c r="E545" s="181"/>
      <c r="F545" s="181"/>
      <c r="L545" s="180"/>
      <c r="M545" s="180"/>
      <c r="O545" s="180"/>
      <c r="P545" s="180"/>
      <c r="Q545" s="180"/>
      <c r="R545" s="180"/>
      <c r="S545" s="180"/>
    </row>
    <row r="546" spans="1:19" ht="16.5" customHeight="1">
      <c r="A546" s="180"/>
      <c r="B546" s="180"/>
      <c r="C546" s="180"/>
      <c r="D546" s="181"/>
      <c r="E546" s="181"/>
      <c r="F546" s="181"/>
      <c r="L546" s="180"/>
      <c r="M546" s="180"/>
      <c r="O546" s="180"/>
      <c r="P546" s="180"/>
      <c r="Q546" s="180"/>
      <c r="R546" s="180"/>
      <c r="S546" s="180"/>
    </row>
    <row r="547" spans="1:19" ht="16.5" customHeight="1">
      <c r="A547" s="180"/>
      <c r="B547" s="180"/>
      <c r="C547" s="180"/>
      <c r="D547" s="181"/>
      <c r="E547" s="181"/>
      <c r="F547" s="181"/>
      <c r="L547" s="180"/>
      <c r="M547" s="180"/>
      <c r="O547" s="180"/>
      <c r="P547" s="180"/>
      <c r="Q547" s="180"/>
      <c r="R547" s="180"/>
      <c r="S547" s="180"/>
    </row>
    <row r="548" spans="1:19" ht="16.5" customHeight="1">
      <c r="A548" s="180"/>
      <c r="B548" s="180"/>
      <c r="C548" s="180"/>
      <c r="D548" s="181"/>
      <c r="E548" s="181"/>
      <c r="F548" s="181"/>
      <c r="L548" s="180"/>
      <c r="M548" s="180"/>
      <c r="O548" s="180"/>
      <c r="P548" s="180"/>
      <c r="Q548" s="180"/>
      <c r="R548" s="180"/>
      <c r="S548" s="180"/>
    </row>
    <row r="549" spans="1:19" ht="16.5" customHeight="1">
      <c r="A549" s="180"/>
      <c r="B549" s="180"/>
      <c r="C549" s="180"/>
      <c r="D549" s="181"/>
      <c r="E549" s="181"/>
      <c r="F549" s="181"/>
      <c r="L549" s="180"/>
      <c r="M549" s="180"/>
      <c r="O549" s="180"/>
      <c r="P549" s="180"/>
      <c r="Q549" s="180"/>
      <c r="R549" s="180"/>
      <c r="S549" s="180"/>
    </row>
    <row r="550" spans="1:19" ht="16.5" customHeight="1">
      <c r="A550" s="180"/>
      <c r="B550" s="180"/>
      <c r="C550" s="180"/>
      <c r="D550" s="181"/>
      <c r="E550" s="181"/>
      <c r="F550" s="181"/>
      <c r="L550" s="180"/>
      <c r="M550" s="180"/>
      <c r="O550" s="180"/>
      <c r="P550" s="180"/>
      <c r="Q550" s="180"/>
      <c r="R550" s="180"/>
      <c r="S550" s="180"/>
    </row>
    <row r="551" spans="1:19" ht="16.5" customHeight="1">
      <c r="A551" s="180"/>
      <c r="B551" s="180"/>
      <c r="C551" s="180"/>
      <c r="D551" s="181"/>
      <c r="E551" s="181"/>
      <c r="F551" s="181"/>
      <c r="L551" s="180"/>
      <c r="M551" s="180"/>
      <c r="O551" s="180"/>
      <c r="P551" s="180"/>
      <c r="Q551" s="180"/>
      <c r="R551" s="180"/>
      <c r="S551" s="180"/>
    </row>
    <row r="552" spans="1:19" ht="16.5" customHeight="1">
      <c r="A552" s="180"/>
      <c r="B552" s="180"/>
      <c r="C552" s="180"/>
      <c r="D552" s="181"/>
      <c r="E552" s="181"/>
      <c r="F552" s="181"/>
      <c r="L552" s="180"/>
      <c r="M552" s="180"/>
      <c r="O552" s="180"/>
      <c r="P552" s="180"/>
      <c r="Q552" s="180"/>
      <c r="R552" s="180"/>
      <c r="S552" s="180"/>
    </row>
    <row r="553" spans="1:19" ht="16.5" customHeight="1">
      <c r="A553" s="180"/>
      <c r="B553" s="180"/>
      <c r="C553" s="180"/>
      <c r="D553" s="181"/>
      <c r="E553" s="181"/>
      <c r="F553" s="181"/>
      <c r="L553" s="180"/>
      <c r="M553" s="180"/>
      <c r="O553" s="180"/>
      <c r="P553" s="180"/>
      <c r="Q553" s="180"/>
      <c r="R553" s="180"/>
      <c r="S553" s="180"/>
    </row>
    <row r="554" spans="1:19" ht="16.5" customHeight="1">
      <c r="A554" s="180"/>
      <c r="B554" s="180"/>
      <c r="C554" s="180"/>
      <c r="D554" s="181"/>
      <c r="E554" s="181"/>
      <c r="F554" s="181"/>
      <c r="L554" s="180"/>
      <c r="M554" s="180"/>
      <c r="O554" s="180"/>
      <c r="P554" s="180"/>
      <c r="Q554" s="180"/>
      <c r="R554" s="180"/>
      <c r="S554" s="180"/>
    </row>
    <row r="555" spans="1:19" ht="16.5" customHeight="1">
      <c r="A555" s="180"/>
      <c r="B555" s="180"/>
      <c r="C555" s="180"/>
      <c r="D555" s="181"/>
      <c r="E555" s="181"/>
      <c r="F555" s="181"/>
      <c r="L555" s="180"/>
      <c r="M555" s="180"/>
      <c r="O555" s="180"/>
      <c r="P555" s="180"/>
      <c r="Q555" s="180"/>
      <c r="R555" s="180"/>
      <c r="S555" s="180"/>
    </row>
    <row r="556" spans="1:19" ht="16.5" customHeight="1">
      <c r="A556" s="180"/>
      <c r="B556" s="180"/>
      <c r="C556" s="180"/>
      <c r="D556" s="181"/>
      <c r="E556" s="181"/>
      <c r="F556" s="181"/>
      <c r="L556" s="180"/>
      <c r="M556" s="180"/>
      <c r="O556" s="180"/>
      <c r="P556" s="180"/>
      <c r="Q556" s="180"/>
      <c r="R556" s="180"/>
      <c r="S556" s="180"/>
    </row>
    <row r="557" spans="1:19" ht="16.5" customHeight="1">
      <c r="A557" s="180"/>
      <c r="B557" s="180"/>
      <c r="C557" s="180"/>
      <c r="D557" s="181"/>
      <c r="E557" s="181"/>
      <c r="F557" s="181"/>
      <c r="L557" s="180"/>
      <c r="M557" s="180"/>
      <c r="O557" s="180"/>
      <c r="P557" s="180"/>
      <c r="Q557" s="180"/>
      <c r="R557" s="180"/>
      <c r="S557" s="180"/>
    </row>
    <row r="558" spans="1:19" ht="16.5" customHeight="1">
      <c r="A558" s="180"/>
      <c r="B558" s="180"/>
      <c r="C558" s="180"/>
      <c r="D558" s="181"/>
      <c r="E558" s="181"/>
      <c r="F558" s="181"/>
      <c r="L558" s="180"/>
      <c r="M558" s="180"/>
      <c r="O558" s="180"/>
      <c r="P558" s="180"/>
      <c r="Q558" s="180"/>
      <c r="R558" s="180"/>
      <c r="S558" s="180"/>
    </row>
    <row r="559" spans="1:19" ht="16.5" customHeight="1">
      <c r="A559" s="180"/>
      <c r="B559" s="180"/>
      <c r="C559" s="180"/>
      <c r="D559" s="181"/>
      <c r="E559" s="181"/>
      <c r="F559" s="181"/>
      <c r="L559" s="180"/>
      <c r="M559" s="180"/>
      <c r="O559" s="180"/>
      <c r="P559" s="180"/>
      <c r="Q559" s="180"/>
      <c r="R559" s="180"/>
      <c r="S559" s="180"/>
    </row>
    <row r="560" spans="1:19" ht="16.5" customHeight="1">
      <c r="A560" s="180"/>
      <c r="B560" s="180"/>
      <c r="C560" s="180"/>
      <c r="D560" s="181"/>
      <c r="E560" s="181"/>
      <c r="F560" s="181"/>
      <c r="L560" s="180"/>
      <c r="M560" s="180"/>
      <c r="O560" s="180"/>
      <c r="P560" s="180"/>
      <c r="Q560" s="180"/>
      <c r="R560" s="180"/>
      <c r="S560" s="180"/>
    </row>
    <row r="561" spans="1:19" ht="16.5" customHeight="1">
      <c r="A561" s="180"/>
      <c r="B561" s="180"/>
      <c r="C561" s="180"/>
      <c r="D561" s="181"/>
      <c r="E561" s="181"/>
      <c r="F561" s="181"/>
      <c r="L561" s="180"/>
      <c r="M561" s="180"/>
      <c r="O561" s="180"/>
      <c r="P561" s="180"/>
      <c r="Q561" s="180"/>
      <c r="R561" s="180"/>
      <c r="S561" s="180"/>
    </row>
    <row r="562" spans="1:19" ht="16.5" customHeight="1">
      <c r="A562" s="180"/>
      <c r="B562" s="180"/>
      <c r="C562" s="180"/>
      <c r="D562" s="181"/>
      <c r="E562" s="181"/>
      <c r="F562" s="181"/>
      <c r="L562" s="180"/>
      <c r="M562" s="180"/>
      <c r="O562" s="180"/>
      <c r="P562" s="180"/>
      <c r="Q562" s="180"/>
      <c r="R562" s="180"/>
      <c r="S562" s="180"/>
    </row>
    <row r="563" spans="1:19" ht="16.5" customHeight="1">
      <c r="A563" s="180"/>
      <c r="B563" s="180"/>
      <c r="C563" s="180"/>
      <c r="D563" s="181"/>
      <c r="E563" s="181"/>
      <c r="F563" s="181"/>
      <c r="L563" s="180"/>
      <c r="M563" s="180"/>
      <c r="O563" s="180"/>
      <c r="P563" s="180"/>
      <c r="Q563" s="180"/>
      <c r="R563" s="180"/>
      <c r="S563" s="180"/>
    </row>
    <row r="564" spans="1:19" ht="16.5" customHeight="1">
      <c r="A564" s="180"/>
      <c r="B564" s="180"/>
      <c r="C564" s="180"/>
      <c r="D564" s="181"/>
      <c r="E564" s="181"/>
      <c r="F564" s="181"/>
      <c r="L564" s="180"/>
      <c r="M564" s="180"/>
      <c r="O564" s="180"/>
      <c r="P564" s="180"/>
      <c r="Q564" s="180"/>
      <c r="R564" s="180"/>
      <c r="S564" s="180"/>
    </row>
    <row r="565" spans="1:19" ht="16.5" customHeight="1">
      <c r="A565" s="180"/>
      <c r="B565" s="180"/>
      <c r="C565" s="180"/>
      <c r="D565" s="181"/>
      <c r="E565" s="181"/>
      <c r="F565" s="181"/>
      <c r="L565" s="180"/>
      <c r="M565" s="180"/>
      <c r="O565" s="180"/>
      <c r="P565" s="180"/>
      <c r="Q565" s="180"/>
      <c r="R565" s="180"/>
      <c r="S565" s="180"/>
    </row>
    <row r="566" spans="1:19" ht="16.5" customHeight="1">
      <c r="A566" s="180"/>
      <c r="B566" s="180"/>
      <c r="C566" s="180"/>
      <c r="D566" s="181"/>
      <c r="E566" s="181"/>
      <c r="F566" s="181"/>
      <c r="L566" s="180"/>
      <c r="M566" s="180"/>
      <c r="O566" s="180"/>
      <c r="P566" s="180"/>
      <c r="Q566" s="180"/>
      <c r="R566" s="180"/>
      <c r="S566" s="180"/>
    </row>
    <row r="567" spans="1:19" ht="16.5" customHeight="1">
      <c r="A567" s="180"/>
      <c r="B567" s="180"/>
      <c r="C567" s="180"/>
      <c r="D567" s="181"/>
      <c r="E567" s="181"/>
      <c r="F567" s="181"/>
      <c r="L567" s="180"/>
      <c r="M567" s="180"/>
      <c r="O567" s="180"/>
      <c r="P567" s="180"/>
      <c r="Q567" s="180"/>
      <c r="R567" s="180"/>
      <c r="S567" s="180"/>
    </row>
    <row r="568" spans="1:19" ht="16.5" customHeight="1">
      <c r="A568" s="180"/>
      <c r="B568" s="180"/>
      <c r="C568" s="180"/>
      <c r="D568" s="181"/>
      <c r="E568" s="181"/>
      <c r="F568" s="181"/>
      <c r="L568" s="180"/>
      <c r="M568" s="180"/>
      <c r="O568" s="180"/>
      <c r="P568" s="180"/>
      <c r="Q568" s="180"/>
      <c r="R568" s="180"/>
      <c r="S568" s="180"/>
    </row>
    <row r="569" spans="1:19" ht="16.5" customHeight="1">
      <c r="A569" s="180"/>
      <c r="B569" s="180"/>
      <c r="C569" s="180"/>
      <c r="D569" s="181"/>
      <c r="E569" s="181"/>
      <c r="F569" s="181"/>
      <c r="L569" s="180"/>
      <c r="M569" s="180"/>
      <c r="O569" s="180"/>
      <c r="P569" s="180"/>
      <c r="Q569" s="180"/>
      <c r="R569" s="180"/>
      <c r="S569" s="180"/>
    </row>
    <row r="570" spans="1:19" ht="16.5" customHeight="1">
      <c r="A570" s="180"/>
      <c r="B570" s="180"/>
      <c r="C570" s="180"/>
      <c r="D570" s="181"/>
      <c r="E570" s="181"/>
      <c r="F570" s="181"/>
      <c r="L570" s="180"/>
      <c r="M570" s="180"/>
      <c r="O570" s="180"/>
      <c r="P570" s="180"/>
      <c r="Q570" s="180"/>
      <c r="R570" s="180"/>
      <c r="S570" s="180"/>
    </row>
    <row r="571" spans="1:19" ht="16.5" customHeight="1">
      <c r="A571" s="180"/>
      <c r="B571" s="180"/>
      <c r="C571" s="180"/>
      <c r="D571" s="181"/>
      <c r="E571" s="181"/>
      <c r="F571" s="181"/>
      <c r="L571" s="180"/>
      <c r="M571" s="180"/>
      <c r="O571" s="180"/>
      <c r="P571" s="180"/>
      <c r="Q571" s="180"/>
      <c r="R571" s="180"/>
      <c r="S571" s="180"/>
    </row>
    <row r="572" spans="1:19" ht="16.5" customHeight="1">
      <c r="A572" s="180"/>
      <c r="B572" s="180"/>
      <c r="C572" s="180"/>
      <c r="D572" s="181"/>
      <c r="E572" s="181"/>
      <c r="F572" s="181"/>
      <c r="L572" s="180"/>
      <c r="M572" s="180"/>
      <c r="O572" s="180"/>
      <c r="P572" s="180"/>
      <c r="Q572" s="180"/>
      <c r="R572" s="180"/>
      <c r="S572" s="180"/>
    </row>
    <row r="573" spans="1:19" ht="16.5" customHeight="1">
      <c r="A573" s="180"/>
      <c r="B573" s="180"/>
      <c r="C573" s="180"/>
      <c r="D573" s="181"/>
      <c r="E573" s="181"/>
      <c r="F573" s="181"/>
      <c r="L573" s="180"/>
      <c r="M573" s="180"/>
      <c r="O573" s="180"/>
      <c r="P573" s="180"/>
      <c r="Q573" s="180"/>
      <c r="R573" s="180"/>
      <c r="S573" s="180"/>
    </row>
    <row r="574" spans="1:19" ht="16.5" customHeight="1">
      <c r="A574" s="180"/>
      <c r="B574" s="180"/>
      <c r="C574" s="180"/>
      <c r="D574" s="181"/>
      <c r="E574" s="181"/>
      <c r="F574" s="181"/>
      <c r="L574" s="180"/>
      <c r="M574" s="180"/>
      <c r="O574" s="180"/>
      <c r="P574" s="180"/>
      <c r="Q574" s="180"/>
      <c r="R574" s="180"/>
      <c r="S574" s="180"/>
    </row>
    <row r="575" spans="1:19" ht="16.5" customHeight="1">
      <c r="A575" s="180"/>
      <c r="B575" s="180"/>
      <c r="C575" s="180"/>
      <c r="D575" s="181"/>
      <c r="E575" s="181"/>
      <c r="F575" s="181"/>
      <c r="L575" s="180"/>
      <c r="M575" s="180"/>
      <c r="O575" s="180"/>
      <c r="P575" s="180"/>
      <c r="Q575" s="180"/>
      <c r="R575" s="180"/>
      <c r="S575" s="180"/>
    </row>
    <row r="576" spans="1:19" ht="16.5" customHeight="1">
      <c r="A576" s="180"/>
      <c r="B576" s="180"/>
      <c r="C576" s="180"/>
      <c r="D576" s="181"/>
      <c r="E576" s="181"/>
      <c r="F576" s="181"/>
      <c r="L576" s="180"/>
      <c r="M576" s="180"/>
      <c r="O576" s="180"/>
      <c r="P576" s="180"/>
      <c r="Q576" s="180"/>
      <c r="R576" s="180"/>
      <c r="S576" s="180"/>
    </row>
    <row r="577" spans="1:19" ht="16.5" customHeight="1">
      <c r="A577" s="180"/>
      <c r="B577" s="180"/>
      <c r="C577" s="180"/>
      <c r="D577" s="181"/>
      <c r="E577" s="181"/>
      <c r="F577" s="181"/>
      <c r="L577" s="180"/>
      <c r="M577" s="180"/>
      <c r="O577" s="180"/>
      <c r="P577" s="180"/>
      <c r="Q577" s="180"/>
      <c r="R577" s="180"/>
      <c r="S577" s="180"/>
    </row>
    <row r="578" spans="1:19" ht="16.5" customHeight="1">
      <c r="A578" s="180"/>
      <c r="B578" s="180"/>
      <c r="C578" s="180"/>
      <c r="D578" s="181"/>
      <c r="E578" s="181"/>
      <c r="F578" s="181"/>
      <c r="L578" s="180"/>
      <c r="M578" s="180"/>
      <c r="O578" s="180"/>
      <c r="P578" s="180"/>
      <c r="Q578" s="180"/>
      <c r="R578" s="180"/>
      <c r="S578" s="180"/>
    </row>
    <row r="579" spans="1:19" ht="16.5" customHeight="1">
      <c r="A579" s="180"/>
      <c r="B579" s="180"/>
      <c r="C579" s="180"/>
      <c r="D579" s="181"/>
      <c r="E579" s="181"/>
      <c r="F579" s="181"/>
      <c r="L579" s="180"/>
      <c r="M579" s="180"/>
      <c r="O579" s="180"/>
      <c r="P579" s="180"/>
      <c r="Q579" s="180"/>
      <c r="R579" s="180"/>
      <c r="S579" s="180"/>
    </row>
    <row r="580" spans="1:19" ht="16.5" customHeight="1">
      <c r="A580" s="180"/>
      <c r="B580" s="180"/>
      <c r="C580" s="180"/>
      <c r="D580" s="181"/>
      <c r="E580" s="181"/>
      <c r="F580" s="181"/>
      <c r="L580" s="180"/>
      <c r="M580" s="180"/>
      <c r="O580" s="180"/>
      <c r="P580" s="180"/>
      <c r="Q580" s="180"/>
      <c r="R580" s="180"/>
      <c r="S580" s="180"/>
    </row>
    <row r="581" spans="1:19" ht="16.5" customHeight="1">
      <c r="A581" s="180"/>
      <c r="B581" s="180"/>
      <c r="C581" s="180"/>
      <c r="D581" s="181"/>
      <c r="E581" s="181"/>
      <c r="F581" s="181"/>
      <c r="L581" s="180"/>
      <c r="M581" s="180"/>
      <c r="O581" s="180"/>
      <c r="P581" s="180"/>
      <c r="Q581" s="180"/>
      <c r="R581" s="180"/>
      <c r="S581" s="180"/>
    </row>
    <row r="582" spans="1:19" ht="16.5" customHeight="1">
      <c r="A582" s="180"/>
      <c r="B582" s="180"/>
      <c r="C582" s="180"/>
      <c r="D582" s="181"/>
      <c r="E582" s="181"/>
      <c r="F582" s="181"/>
      <c r="L582" s="180"/>
      <c r="M582" s="180"/>
      <c r="O582" s="180"/>
      <c r="P582" s="180"/>
      <c r="Q582" s="180"/>
      <c r="R582" s="180"/>
      <c r="S582" s="180"/>
    </row>
    <row r="583" spans="1:19" ht="16.5" customHeight="1">
      <c r="A583" s="180"/>
      <c r="B583" s="180"/>
      <c r="C583" s="180"/>
      <c r="D583" s="181"/>
      <c r="E583" s="181"/>
      <c r="F583" s="181"/>
      <c r="L583" s="180"/>
      <c r="M583" s="180"/>
      <c r="O583" s="180"/>
      <c r="P583" s="180"/>
      <c r="Q583" s="180"/>
      <c r="R583" s="180"/>
      <c r="S583" s="180"/>
    </row>
    <row r="584" spans="1:19" ht="16.5" customHeight="1">
      <c r="A584" s="180"/>
      <c r="B584" s="180"/>
      <c r="C584" s="180"/>
      <c r="D584" s="181"/>
      <c r="E584" s="181"/>
      <c r="F584" s="181"/>
      <c r="L584" s="180"/>
      <c r="M584" s="180"/>
      <c r="O584" s="180"/>
      <c r="P584" s="180"/>
      <c r="Q584" s="180"/>
      <c r="R584" s="180"/>
      <c r="S584" s="180"/>
    </row>
    <row r="585" spans="1:19" ht="16.5" customHeight="1">
      <c r="A585" s="180"/>
      <c r="B585" s="180"/>
      <c r="C585" s="180"/>
      <c r="D585" s="181"/>
      <c r="E585" s="181"/>
      <c r="F585" s="181"/>
      <c r="L585" s="180"/>
      <c r="M585" s="180"/>
      <c r="O585" s="180"/>
      <c r="P585" s="180"/>
      <c r="Q585" s="180"/>
      <c r="R585" s="180"/>
      <c r="S585" s="180"/>
    </row>
    <row r="586" spans="1:19" ht="16.5" customHeight="1">
      <c r="A586" s="180"/>
      <c r="B586" s="180"/>
      <c r="C586" s="180"/>
      <c r="D586" s="181"/>
      <c r="E586" s="181"/>
      <c r="F586" s="181"/>
      <c r="L586" s="180"/>
      <c r="M586" s="180"/>
      <c r="O586" s="180"/>
      <c r="P586" s="180"/>
      <c r="Q586" s="180"/>
      <c r="R586" s="180"/>
      <c r="S586" s="180"/>
    </row>
    <row r="587" spans="1:19" ht="16.5" customHeight="1">
      <c r="A587" s="180"/>
      <c r="B587" s="180"/>
      <c r="C587" s="180"/>
      <c r="D587" s="181"/>
      <c r="E587" s="181"/>
      <c r="F587" s="181"/>
      <c r="L587" s="180"/>
      <c r="M587" s="180"/>
      <c r="O587" s="180"/>
      <c r="P587" s="180"/>
      <c r="Q587" s="180"/>
      <c r="R587" s="180"/>
      <c r="S587" s="180"/>
    </row>
    <row r="588" spans="1:19" ht="16.5" customHeight="1">
      <c r="A588" s="180"/>
      <c r="B588" s="180"/>
      <c r="C588" s="180"/>
      <c r="D588" s="181"/>
      <c r="E588" s="181"/>
      <c r="F588" s="181"/>
      <c r="L588" s="180"/>
      <c r="M588" s="180"/>
      <c r="O588" s="180"/>
      <c r="P588" s="180"/>
      <c r="Q588" s="180"/>
      <c r="R588" s="180"/>
      <c r="S588" s="180"/>
    </row>
    <row r="589" spans="1:19" ht="16.5" customHeight="1">
      <c r="A589" s="180"/>
      <c r="B589" s="180"/>
      <c r="C589" s="180"/>
      <c r="D589" s="181"/>
      <c r="E589" s="181"/>
      <c r="F589" s="181"/>
      <c r="L589" s="180"/>
      <c r="M589" s="180"/>
      <c r="O589" s="180"/>
      <c r="P589" s="180"/>
      <c r="Q589" s="180"/>
      <c r="R589" s="180"/>
      <c r="S589" s="180"/>
    </row>
    <row r="590" spans="1:19" ht="16.5" customHeight="1">
      <c r="A590" s="180"/>
      <c r="B590" s="180"/>
      <c r="C590" s="180"/>
      <c r="D590" s="181"/>
      <c r="E590" s="181"/>
      <c r="F590" s="181"/>
      <c r="L590" s="180"/>
      <c r="M590" s="180"/>
      <c r="O590" s="180"/>
      <c r="P590" s="180"/>
      <c r="Q590" s="180"/>
      <c r="R590" s="180"/>
      <c r="S590" s="180"/>
    </row>
    <row r="591" spans="1:19" ht="16.5" customHeight="1">
      <c r="A591" s="180"/>
      <c r="B591" s="180"/>
      <c r="C591" s="180"/>
      <c r="D591" s="181"/>
      <c r="E591" s="181"/>
      <c r="F591" s="181"/>
      <c r="L591" s="180"/>
      <c r="M591" s="180"/>
      <c r="O591" s="180"/>
      <c r="P591" s="180"/>
      <c r="Q591" s="180"/>
      <c r="R591" s="180"/>
      <c r="S591" s="180"/>
    </row>
    <row r="592" spans="1:19" ht="16.5" customHeight="1">
      <c r="A592" s="180"/>
      <c r="B592" s="180"/>
      <c r="C592" s="180"/>
      <c r="D592" s="181"/>
      <c r="E592" s="181"/>
      <c r="F592" s="181"/>
      <c r="L592" s="180"/>
      <c r="M592" s="180"/>
      <c r="O592" s="180"/>
      <c r="P592" s="180"/>
      <c r="Q592" s="180"/>
      <c r="R592" s="180"/>
      <c r="S592" s="180"/>
    </row>
    <row r="593" spans="1:19" ht="16.5" customHeight="1">
      <c r="A593" s="180"/>
      <c r="B593" s="180"/>
      <c r="C593" s="180"/>
      <c r="D593" s="181"/>
      <c r="E593" s="181"/>
      <c r="F593" s="181"/>
      <c r="L593" s="180"/>
      <c r="M593" s="180"/>
      <c r="O593" s="180"/>
      <c r="P593" s="180"/>
      <c r="Q593" s="180"/>
      <c r="R593" s="180"/>
      <c r="S593" s="180"/>
    </row>
    <row r="594" spans="1:19" ht="16.5" customHeight="1">
      <c r="A594" s="180"/>
      <c r="B594" s="180"/>
      <c r="C594" s="180"/>
      <c r="D594" s="181"/>
      <c r="E594" s="181"/>
      <c r="F594" s="181"/>
      <c r="L594" s="180"/>
      <c r="M594" s="180"/>
      <c r="O594" s="180"/>
      <c r="P594" s="180"/>
      <c r="Q594" s="180"/>
      <c r="R594" s="180"/>
      <c r="S594" s="180"/>
    </row>
    <row r="595" spans="1:19" ht="16.5" customHeight="1">
      <c r="A595" s="180"/>
      <c r="B595" s="180"/>
      <c r="C595" s="180"/>
      <c r="D595" s="181"/>
      <c r="E595" s="181"/>
      <c r="F595" s="181"/>
      <c r="L595" s="180"/>
      <c r="M595" s="180"/>
      <c r="O595" s="180"/>
      <c r="P595" s="180"/>
      <c r="Q595" s="180"/>
      <c r="R595" s="180"/>
      <c r="S595" s="180"/>
    </row>
    <row r="596" spans="1:19" ht="16.5" customHeight="1">
      <c r="A596" s="180"/>
      <c r="B596" s="180"/>
      <c r="C596" s="180"/>
      <c r="D596" s="181"/>
      <c r="E596" s="181"/>
      <c r="F596" s="181"/>
      <c r="L596" s="180"/>
      <c r="M596" s="180"/>
      <c r="O596" s="180"/>
      <c r="P596" s="180"/>
      <c r="Q596" s="180"/>
      <c r="R596" s="180"/>
      <c r="S596" s="180"/>
    </row>
    <row r="597" spans="1:19" ht="16.5" customHeight="1">
      <c r="A597" s="180"/>
      <c r="B597" s="180"/>
      <c r="C597" s="180"/>
      <c r="D597" s="181"/>
      <c r="E597" s="181"/>
      <c r="F597" s="181"/>
      <c r="L597" s="180"/>
      <c r="M597" s="180"/>
      <c r="O597" s="180"/>
      <c r="P597" s="180"/>
      <c r="Q597" s="180"/>
      <c r="R597" s="180"/>
      <c r="S597" s="180"/>
    </row>
    <row r="598" spans="1:19" ht="16.5" customHeight="1">
      <c r="A598" s="180"/>
      <c r="B598" s="180"/>
      <c r="C598" s="180"/>
      <c r="D598" s="181"/>
      <c r="E598" s="181"/>
      <c r="F598" s="181"/>
      <c r="L598" s="180"/>
      <c r="M598" s="180"/>
      <c r="O598" s="180"/>
      <c r="P598" s="180"/>
      <c r="Q598" s="180"/>
      <c r="R598" s="180"/>
      <c r="S598" s="180"/>
    </row>
    <row r="599" spans="1:19" ht="16.5" customHeight="1">
      <c r="A599" s="180"/>
      <c r="B599" s="180"/>
      <c r="C599" s="180"/>
      <c r="D599" s="181"/>
      <c r="E599" s="181"/>
      <c r="F599" s="181"/>
      <c r="L599" s="180"/>
      <c r="M599" s="180"/>
      <c r="O599" s="180"/>
      <c r="P599" s="180"/>
      <c r="Q599" s="180"/>
      <c r="R599" s="180"/>
      <c r="S599" s="180"/>
    </row>
    <row r="600" spans="1:19" ht="16.5" customHeight="1">
      <c r="A600" s="180"/>
      <c r="B600" s="180"/>
      <c r="C600" s="180"/>
      <c r="D600" s="181"/>
      <c r="E600" s="181"/>
      <c r="F600" s="181"/>
      <c r="L600" s="180"/>
      <c r="M600" s="180"/>
      <c r="O600" s="180"/>
      <c r="P600" s="180"/>
      <c r="Q600" s="180"/>
      <c r="R600" s="180"/>
      <c r="S600" s="180"/>
    </row>
    <row r="601" spans="1:19" ht="16.5" customHeight="1">
      <c r="A601" s="180"/>
      <c r="B601" s="180"/>
      <c r="C601" s="180"/>
      <c r="D601" s="181"/>
      <c r="E601" s="181"/>
      <c r="F601" s="181"/>
      <c r="L601" s="180"/>
      <c r="M601" s="180"/>
      <c r="O601" s="180"/>
      <c r="P601" s="180"/>
      <c r="Q601" s="180"/>
      <c r="R601" s="180"/>
      <c r="S601" s="180"/>
    </row>
    <row r="602" spans="1:19" ht="16.5" customHeight="1">
      <c r="A602" s="180"/>
      <c r="B602" s="180"/>
      <c r="C602" s="180"/>
      <c r="D602" s="181"/>
      <c r="E602" s="181"/>
      <c r="F602" s="181"/>
      <c r="L602" s="180"/>
      <c r="M602" s="180"/>
      <c r="O602" s="180"/>
      <c r="P602" s="180"/>
      <c r="Q602" s="180"/>
      <c r="R602" s="180"/>
      <c r="S602" s="180"/>
    </row>
    <row r="603" spans="1:19" ht="16.5" customHeight="1">
      <c r="A603" s="180"/>
      <c r="B603" s="180"/>
      <c r="C603" s="180"/>
      <c r="D603" s="181"/>
      <c r="E603" s="181"/>
      <c r="F603" s="181"/>
      <c r="L603" s="180"/>
      <c r="M603" s="180"/>
      <c r="O603" s="180"/>
      <c r="P603" s="180"/>
      <c r="Q603" s="180"/>
      <c r="R603" s="180"/>
      <c r="S603" s="180"/>
    </row>
    <row r="604" spans="1:19" ht="16.5" customHeight="1">
      <c r="A604" s="180"/>
      <c r="B604" s="180"/>
      <c r="C604" s="180"/>
      <c r="D604" s="181"/>
      <c r="E604" s="181"/>
      <c r="F604" s="181"/>
      <c r="L604" s="180"/>
      <c r="M604" s="180"/>
      <c r="O604" s="180"/>
      <c r="P604" s="180"/>
      <c r="Q604" s="180"/>
      <c r="R604" s="180"/>
      <c r="S604" s="180"/>
    </row>
    <row r="605" spans="1:19" ht="16.5" customHeight="1">
      <c r="A605" s="180"/>
      <c r="B605" s="180"/>
      <c r="C605" s="180"/>
      <c r="D605" s="181"/>
      <c r="E605" s="181"/>
      <c r="F605" s="181"/>
      <c r="L605" s="180"/>
      <c r="M605" s="180"/>
      <c r="O605" s="180"/>
      <c r="P605" s="180"/>
      <c r="Q605" s="180"/>
      <c r="R605" s="180"/>
      <c r="S605" s="180"/>
    </row>
    <row r="606" spans="1:19" ht="16.5" customHeight="1">
      <c r="A606" s="180"/>
      <c r="B606" s="180"/>
      <c r="C606" s="180"/>
      <c r="D606" s="181"/>
      <c r="E606" s="181"/>
      <c r="F606" s="181"/>
      <c r="L606" s="180"/>
      <c r="M606" s="180"/>
      <c r="O606" s="180"/>
      <c r="P606" s="180"/>
      <c r="Q606" s="180"/>
      <c r="R606" s="180"/>
      <c r="S606" s="180"/>
    </row>
    <row r="607" spans="1:19" ht="16.5" customHeight="1">
      <c r="A607" s="180"/>
      <c r="B607" s="180"/>
      <c r="C607" s="180"/>
      <c r="D607" s="181"/>
      <c r="E607" s="181"/>
      <c r="F607" s="181"/>
      <c r="L607" s="180"/>
      <c r="M607" s="180"/>
      <c r="O607" s="180"/>
      <c r="P607" s="180"/>
      <c r="Q607" s="180"/>
      <c r="R607" s="180"/>
      <c r="S607" s="180"/>
    </row>
    <row r="608" spans="1:19" ht="16.5" customHeight="1">
      <c r="A608" s="180"/>
      <c r="B608" s="180"/>
      <c r="C608" s="180"/>
      <c r="D608" s="181"/>
      <c r="E608" s="181"/>
      <c r="F608" s="181"/>
      <c r="L608" s="180"/>
      <c r="M608" s="180"/>
      <c r="O608" s="180"/>
      <c r="P608" s="180"/>
      <c r="Q608" s="180"/>
      <c r="R608" s="180"/>
      <c r="S608" s="180"/>
    </row>
    <row r="609" spans="1:19" ht="16.5" customHeight="1">
      <c r="A609" s="180"/>
      <c r="B609" s="180"/>
      <c r="C609" s="180"/>
      <c r="D609" s="181"/>
      <c r="E609" s="181"/>
      <c r="F609" s="181"/>
      <c r="L609" s="180"/>
      <c r="M609" s="180"/>
      <c r="O609" s="180"/>
      <c r="P609" s="180"/>
      <c r="Q609" s="180"/>
      <c r="R609" s="180"/>
      <c r="S609" s="180"/>
    </row>
    <row r="610" spans="1:19" ht="16.5" customHeight="1">
      <c r="A610" s="180"/>
      <c r="B610" s="180"/>
      <c r="C610" s="180"/>
      <c r="D610" s="181"/>
      <c r="E610" s="181"/>
      <c r="F610" s="181"/>
      <c r="L610" s="180"/>
      <c r="M610" s="180"/>
      <c r="O610" s="180"/>
      <c r="P610" s="180"/>
      <c r="Q610" s="180"/>
      <c r="R610" s="180"/>
      <c r="S610" s="180"/>
    </row>
    <row r="611" spans="1:19" ht="16.5" customHeight="1">
      <c r="A611" s="180"/>
      <c r="B611" s="180"/>
      <c r="C611" s="180"/>
      <c r="D611" s="181"/>
      <c r="E611" s="181"/>
      <c r="F611" s="181"/>
      <c r="L611" s="180"/>
      <c r="M611" s="180"/>
      <c r="O611" s="180"/>
      <c r="P611" s="180"/>
      <c r="Q611" s="180"/>
      <c r="R611" s="180"/>
      <c r="S611" s="180"/>
    </row>
    <row r="612" spans="1:19" ht="16.5" customHeight="1">
      <c r="A612" s="180"/>
      <c r="B612" s="180"/>
      <c r="C612" s="180"/>
      <c r="D612" s="181"/>
      <c r="E612" s="181"/>
      <c r="F612" s="181"/>
      <c r="L612" s="180"/>
      <c r="M612" s="180"/>
      <c r="O612" s="180"/>
      <c r="P612" s="180"/>
      <c r="Q612" s="180"/>
      <c r="R612" s="180"/>
      <c r="S612" s="180"/>
    </row>
    <row r="613" spans="1:19" ht="16.5" customHeight="1">
      <c r="A613" s="180"/>
      <c r="B613" s="180"/>
      <c r="C613" s="180"/>
      <c r="D613" s="181"/>
      <c r="E613" s="181"/>
      <c r="F613" s="181"/>
      <c r="L613" s="180"/>
      <c r="M613" s="180"/>
      <c r="O613" s="180"/>
      <c r="P613" s="180"/>
      <c r="Q613" s="180"/>
      <c r="R613" s="180"/>
      <c r="S613" s="180"/>
    </row>
    <row r="614" spans="1:19" ht="16.5" customHeight="1">
      <c r="A614" s="180"/>
      <c r="B614" s="180"/>
      <c r="C614" s="180"/>
      <c r="D614" s="181"/>
      <c r="E614" s="181"/>
      <c r="F614" s="181"/>
      <c r="L614" s="180"/>
      <c r="M614" s="180"/>
      <c r="O614" s="180"/>
      <c r="P614" s="180"/>
      <c r="Q614" s="180"/>
      <c r="R614" s="180"/>
      <c r="S614" s="180"/>
    </row>
    <row r="615" spans="1:19" ht="16.5" customHeight="1">
      <c r="A615" s="180"/>
      <c r="B615" s="180"/>
      <c r="C615" s="180"/>
      <c r="D615" s="181"/>
      <c r="E615" s="181"/>
      <c r="F615" s="181"/>
      <c r="L615" s="180"/>
      <c r="M615" s="180"/>
      <c r="O615" s="180"/>
      <c r="P615" s="180"/>
      <c r="Q615" s="180"/>
      <c r="R615" s="180"/>
      <c r="S615" s="180"/>
    </row>
    <row r="616" spans="1:19" ht="16.5" customHeight="1">
      <c r="A616" s="180"/>
      <c r="B616" s="180"/>
      <c r="C616" s="180"/>
      <c r="D616" s="181"/>
      <c r="E616" s="181"/>
      <c r="F616" s="181"/>
      <c r="L616" s="180"/>
      <c r="M616" s="180"/>
      <c r="O616" s="180"/>
      <c r="P616" s="180"/>
      <c r="Q616" s="180"/>
      <c r="R616" s="180"/>
      <c r="S616" s="180"/>
    </row>
    <row r="617" spans="1:19" ht="16.5" customHeight="1">
      <c r="A617" s="180"/>
      <c r="B617" s="180"/>
      <c r="C617" s="180"/>
      <c r="D617" s="181"/>
      <c r="E617" s="181"/>
      <c r="F617" s="181"/>
      <c r="L617" s="180"/>
      <c r="M617" s="180"/>
      <c r="O617" s="180"/>
      <c r="P617" s="180"/>
      <c r="Q617" s="180"/>
      <c r="R617" s="180"/>
      <c r="S617" s="180"/>
    </row>
    <row r="618" spans="1:19" ht="16.5" customHeight="1">
      <c r="A618" s="180"/>
      <c r="B618" s="180"/>
      <c r="C618" s="180"/>
      <c r="D618" s="181"/>
      <c r="E618" s="181"/>
      <c r="F618" s="181"/>
      <c r="L618" s="180"/>
      <c r="M618" s="180"/>
      <c r="O618" s="180"/>
      <c r="P618" s="180"/>
      <c r="Q618" s="180"/>
      <c r="R618" s="180"/>
      <c r="S618" s="180"/>
    </row>
    <row r="619" spans="1:19" ht="16.5" customHeight="1">
      <c r="A619" s="180"/>
      <c r="B619" s="180"/>
      <c r="C619" s="180"/>
      <c r="D619" s="181"/>
      <c r="E619" s="181"/>
      <c r="F619" s="181"/>
      <c r="L619" s="180"/>
      <c r="M619" s="180"/>
      <c r="O619" s="180"/>
      <c r="P619" s="180"/>
      <c r="Q619" s="180"/>
      <c r="R619" s="180"/>
      <c r="S619" s="180"/>
    </row>
    <row r="620" spans="1:19" ht="16.5" customHeight="1">
      <c r="A620" s="180"/>
      <c r="B620" s="180"/>
      <c r="C620" s="180"/>
      <c r="D620" s="181"/>
      <c r="E620" s="181"/>
      <c r="F620" s="181"/>
      <c r="L620" s="180"/>
      <c r="M620" s="180"/>
      <c r="O620" s="180"/>
      <c r="P620" s="180"/>
      <c r="Q620" s="180"/>
      <c r="R620" s="180"/>
      <c r="S620" s="180"/>
    </row>
    <row r="621" spans="1:19" ht="16.5" customHeight="1">
      <c r="A621" s="180"/>
      <c r="B621" s="180"/>
      <c r="C621" s="180"/>
      <c r="D621" s="181"/>
      <c r="E621" s="181"/>
      <c r="F621" s="181"/>
      <c r="L621" s="180"/>
      <c r="M621" s="180"/>
      <c r="O621" s="180"/>
      <c r="P621" s="180"/>
      <c r="Q621" s="180"/>
      <c r="R621" s="180"/>
      <c r="S621" s="180"/>
    </row>
    <row r="622" spans="1:19" ht="16.5" customHeight="1">
      <c r="A622" s="180"/>
      <c r="B622" s="180"/>
      <c r="C622" s="180"/>
      <c r="D622" s="181"/>
      <c r="E622" s="181"/>
      <c r="F622" s="181"/>
      <c r="L622" s="180"/>
      <c r="M622" s="180"/>
      <c r="O622" s="180"/>
      <c r="P622" s="180"/>
      <c r="Q622" s="180"/>
      <c r="R622" s="180"/>
      <c r="S622" s="180"/>
    </row>
    <row r="623" spans="1:19" ht="16.5" customHeight="1">
      <c r="A623" s="180"/>
      <c r="B623" s="180"/>
      <c r="C623" s="180"/>
      <c r="D623" s="181"/>
      <c r="E623" s="181"/>
      <c r="F623" s="181"/>
      <c r="L623" s="180"/>
      <c r="M623" s="180"/>
      <c r="O623" s="180"/>
      <c r="P623" s="180"/>
      <c r="Q623" s="180"/>
      <c r="R623" s="180"/>
      <c r="S623" s="180"/>
    </row>
    <row r="624" spans="1:19" ht="16.5" customHeight="1">
      <c r="A624" s="180"/>
      <c r="B624" s="180"/>
      <c r="C624" s="180"/>
      <c r="D624" s="181"/>
      <c r="E624" s="181"/>
      <c r="F624" s="181"/>
      <c r="L624" s="180"/>
      <c r="M624" s="180"/>
      <c r="O624" s="180"/>
      <c r="P624" s="180"/>
      <c r="Q624" s="180"/>
      <c r="R624" s="180"/>
      <c r="S624" s="180"/>
    </row>
    <row r="625" spans="1:19" ht="16.5" customHeight="1">
      <c r="A625" s="180"/>
      <c r="B625" s="180"/>
      <c r="C625" s="180"/>
      <c r="D625" s="181"/>
      <c r="E625" s="181"/>
      <c r="F625" s="181"/>
      <c r="L625" s="180"/>
      <c r="M625" s="180"/>
      <c r="O625" s="180"/>
      <c r="P625" s="180"/>
      <c r="Q625" s="180"/>
      <c r="R625" s="180"/>
      <c r="S625" s="180"/>
    </row>
    <row r="626" spans="1:19" ht="16.5" customHeight="1">
      <c r="A626" s="180"/>
      <c r="B626" s="180"/>
      <c r="C626" s="180"/>
      <c r="D626" s="181"/>
      <c r="E626" s="181"/>
      <c r="F626" s="181"/>
      <c r="L626" s="180"/>
      <c r="M626" s="180"/>
      <c r="O626" s="180"/>
      <c r="P626" s="180"/>
      <c r="Q626" s="180"/>
      <c r="R626" s="180"/>
      <c r="S626" s="180"/>
    </row>
    <row r="627" spans="1:19" ht="16.5" customHeight="1">
      <c r="A627" s="180"/>
      <c r="B627" s="180"/>
      <c r="C627" s="180"/>
      <c r="D627" s="181"/>
      <c r="E627" s="181"/>
      <c r="F627" s="181"/>
      <c r="L627" s="180"/>
      <c r="M627" s="180"/>
      <c r="O627" s="180"/>
      <c r="P627" s="180"/>
      <c r="Q627" s="180"/>
      <c r="R627" s="180"/>
      <c r="S627" s="180"/>
    </row>
    <row r="628" spans="1:19" ht="16.5" customHeight="1">
      <c r="A628" s="180"/>
      <c r="B628" s="180"/>
      <c r="C628" s="180"/>
      <c r="D628" s="181"/>
      <c r="E628" s="181"/>
      <c r="F628" s="181"/>
      <c r="L628" s="180"/>
      <c r="M628" s="180"/>
      <c r="O628" s="180"/>
      <c r="P628" s="180"/>
      <c r="Q628" s="180"/>
      <c r="R628" s="180"/>
      <c r="S628" s="180"/>
    </row>
    <row r="629" spans="1:19" ht="16.5" customHeight="1">
      <c r="A629" s="180"/>
      <c r="B629" s="180"/>
      <c r="C629" s="180"/>
      <c r="D629" s="181"/>
      <c r="E629" s="181"/>
      <c r="F629" s="181"/>
      <c r="L629" s="180"/>
      <c r="M629" s="180"/>
      <c r="O629" s="180"/>
      <c r="P629" s="180"/>
      <c r="Q629" s="180"/>
      <c r="R629" s="180"/>
      <c r="S629" s="180"/>
    </row>
    <row r="630" spans="1:19" ht="16.5" customHeight="1">
      <c r="A630" s="180"/>
      <c r="B630" s="180"/>
      <c r="C630" s="180"/>
      <c r="D630" s="181"/>
      <c r="E630" s="181"/>
      <c r="F630" s="181"/>
      <c r="L630" s="180"/>
      <c r="M630" s="180"/>
      <c r="O630" s="180"/>
      <c r="P630" s="180"/>
      <c r="Q630" s="180"/>
      <c r="R630" s="180"/>
      <c r="S630" s="180"/>
    </row>
    <row r="631" spans="1:19" ht="16.5" customHeight="1">
      <c r="A631" s="180"/>
      <c r="B631" s="180"/>
      <c r="C631" s="180"/>
      <c r="D631" s="181"/>
      <c r="E631" s="181"/>
      <c r="F631" s="181"/>
      <c r="L631" s="180"/>
      <c r="M631" s="180"/>
      <c r="O631" s="180"/>
      <c r="P631" s="180"/>
      <c r="Q631" s="180"/>
      <c r="R631" s="180"/>
      <c r="S631" s="180"/>
    </row>
    <row r="632" spans="1:19" ht="16.5" customHeight="1">
      <c r="A632" s="180"/>
      <c r="B632" s="180"/>
      <c r="C632" s="180"/>
      <c r="D632" s="181"/>
      <c r="E632" s="181"/>
      <c r="F632" s="181"/>
      <c r="L632" s="180"/>
      <c r="M632" s="180"/>
      <c r="O632" s="180"/>
      <c r="P632" s="180"/>
      <c r="Q632" s="180"/>
      <c r="R632" s="180"/>
      <c r="S632" s="180"/>
    </row>
    <row r="633" spans="1:19" ht="16.5" customHeight="1">
      <c r="A633" s="180"/>
      <c r="B633" s="180"/>
      <c r="C633" s="180"/>
      <c r="D633" s="181"/>
      <c r="E633" s="181"/>
      <c r="F633" s="181"/>
      <c r="L633" s="180"/>
      <c r="M633" s="180"/>
      <c r="O633" s="180"/>
      <c r="P633" s="180"/>
      <c r="Q633" s="180"/>
      <c r="R633" s="180"/>
      <c r="S633" s="180"/>
    </row>
    <row r="634" spans="1:19" ht="16.5" customHeight="1">
      <c r="A634" s="180"/>
      <c r="B634" s="180"/>
      <c r="C634" s="180"/>
      <c r="D634" s="181"/>
      <c r="E634" s="181"/>
      <c r="F634" s="181"/>
      <c r="L634" s="180"/>
      <c r="M634" s="180"/>
      <c r="O634" s="180"/>
      <c r="P634" s="180"/>
      <c r="Q634" s="180"/>
      <c r="R634" s="180"/>
      <c r="S634" s="180"/>
    </row>
    <row r="635" spans="1:19" ht="16.5" customHeight="1">
      <c r="A635" s="180"/>
      <c r="B635" s="180"/>
      <c r="C635" s="180"/>
      <c r="D635" s="181"/>
      <c r="E635" s="181"/>
      <c r="F635" s="181"/>
      <c r="L635" s="180"/>
      <c r="M635" s="180"/>
      <c r="O635" s="180"/>
      <c r="P635" s="180"/>
      <c r="Q635" s="180"/>
      <c r="R635" s="180"/>
      <c r="S635" s="180"/>
    </row>
    <row r="636" spans="1:19" ht="16.5" customHeight="1">
      <c r="A636" s="180"/>
      <c r="B636" s="180"/>
      <c r="C636" s="180"/>
      <c r="D636" s="181"/>
      <c r="E636" s="181"/>
      <c r="F636" s="181"/>
      <c r="L636" s="180"/>
      <c r="M636" s="180"/>
      <c r="O636" s="180"/>
      <c r="P636" s="180"/>
      <c r="Q636" s="180"/>
      <c r="R636" s="180"/>
      <c r="S636" s="180"/>
    </row>
    <row r="637" spans="1:19" ht="16.5" customHeight="1">
      <c r="A637" s="180"/>
      <c r="B637" s="180"/>
      <c r="C637" s="180"/>
      <c r="D637" s="181"/>
      <c r="E637" s="181"/>
      <c r="F637" s="181"/>
      <c r="L637" s="180"/>
      <c r="M637" s="180"/>
      <c r="O637" s="180"/>
      <c r="P637" s="180"/>
      <c r="Q637" s="180"/>
      <c r="R637" s="180"/>
      <c r="S637" s="180"/>
    </row>
    <row r="638" spans="1:19" ht="16.5" customHeight="1">
      <c r="A638" s="180"/>
      <c r="B638" s="180"/>
      <c r="C638" s="180"/>
      <c r="D638" s="181"/>
      <c r="E638" s="181"/>
      <c r="F638" s="181"/>
      <c r="L638" s="180"/>
      <c r="M638" s="180"/>
      <c r="O638" s="180"/>
      <c r="P638" s="180"/>
      <c r="Q638" s="180"/>
      <c r="R638" s="180"/>
      <c r="S638" s="180"/>
    </row>
    <row r="639" spans="1:19" ht="16.5" customHeight="1">
      <c r="A639" s="180"/>
      <c r="B639" s="180"/>
      <c r="C639" s="180"/>
      <c r="D639" s="181"/>
      <c r="E639" s="181"/>
      <c r="F639" s="181"/>
      <c r="L639" s="180"/>
      <c r="M639" s="180"/>
      <c r="O639" s="180"/>
      <c r="P639" s="180"/>
      <c r="Q639" s="180"/>
      <c r="R639" s="180"/>
      <c r="S639" s="180"/>
    </row>
    <row r="640" spans="1:19" ht="16.5" customHeight="1">
      <c r="A640" s="180"/>
      <c r="B640" s="180"/>
      <c r="C640" s="180"/>
      <c r="D640" s="181"/>
      <c r="E640" s="181"/>
      <c r="F640" s="181"/>
      <c r="L640" s="180"/>
      <c r="M640" s="180"/>
      <c r="O640" s="180"/>
      <c r="P640" s="180"/>
      <c r="Q640" s="180"/>
      <c r="R640" s="180"/>
      <c r="S640" s="180"/>
    </row>
    <row r="641" spans="1:19" ht="16.5" customHeight="1">
      <c r="A641" s="180"/>
      <c r="B641" s="180"/>
      <c r="C641" s="180"/>
      <c r="D641" s="181"/>
      <c r="E641" s="181"/>
      <c r="F641" s="181"/>
      <c r="L641" s="180"/>
      <c r="M641" s="180"/>
      <c r="O641" s="180"/>
      <c r="P641" s="180"/>
      <c r="Q641" s="180"/>
      <c r="R641" s="180"/>
      <c r="S641" s="180"/>
    </row>
    <row r="642" spans="1:19" ht="16.5" customHeight="1">
      <c r="A642" s="180"/>
      <c r="B642" s="180"/>
      <c r="C642" s="180"/>
      <c r="D642" s="181"/>
      <c r="E642" s="181"/>
      <c r="F642" s="181"/>
      <c r="L642" s="180"/>
      <c r="M642" s="180"/>
      <c r="O642" s="180"/>
      <c r="P642" s="180"/>
      <c r="Q642" s="180"/>
      <c r="R642" s="180"/>
      <c r="S642" s="180"/>
    </row>
    <row r="643" spans="1:19" ht="16.5" customHeight="1">
      <c r="A643" s="180"/>
      <c r="B643" s="180"/>
      <c r="C643" s="180"/>
      <c r="D643" s="181"/>
      <c r="E643" s="181"/>
      <c r="F643" s="181"/>
      <c r="L643" s="180"/>
      <c r="M643" s="180"/>
      <c r="O643" s="180"/>
      <c r="P643" s="180"/>
      <c r="Q643" s="180"/>
      <c r="R643" s="180"/>
      <c r="S643" s="180"/>
    </row>
    <row r="644" spans="1:19" ht="16.5" customHeight="1">
      <c r="A644" s="180"/>
      <c r="B644" s="180"/>
      <c r="C644" s="180"/>
      <c r="D644" s="181"/>
      <c r="E644" s="181"/>
      <c r="F644" s="181"/>
      <c r="L644" s="180"/>
      <c r="M644" s="180"/>
      <c r="O644" s="180"/>
      <c r="P644" s="180"/>
      <c r="Q644" s="180"/>
      <c r="R644" s="180"/>
      <c r="S644" s="180"/>
    </row>
    <row r="645" spans="1:19" ht="16.5" customHeight="1">
      <c r="A645" s="180"/>
      <c r="B645" s="180"/>
      <c r="C645" s="180"/>
      <c r="D645" s="181"/>
      <c r="E645" s="181"/>
      <c r="F645" s="181"/>
      <c r="L645" s="180"/>
      <c r="M645" s="180"/>
      <c r="O645" s="180"/>
      <c r="P645" s="180"/>
      <c r="Q645" s="180"/>
      <c r="R645" s="180"/>
      <c r="S645" s="180"/>
    </row>
    <row r="646" spans="1:19" ht="16.5" customHeight="1">
      <c r="A646" s="180"/>
      <c r="B646" s="180"/>
      <c r="C646" s="180"/>
      <c r="D646" s="181"/>
      <c r="E646" s="181"/>
      <c r="F646" s="181"/>
      <c r="L646" s="180"/>
      <c r="M646" s="180"/>
      <c r="O646" s="180"/>
      <c r="P646" s="180"/>
      <c r="Q646" s="180"/>
      <c r="R646" s="180"/>
      <c r="S646" s="180"/>
    </row>
    <row r="647" spans="1:19" ht="16.5" customHeight="1">
      <c r="A647" s="180"/>
      <c r="B647" s="180"/>
      <c r="C647" s="180"/>
      <c r="D647" s="181"/>
      <c r="E647" s="181"/>
      <c r="F647" s="181"/>
      <c r="L647" s="180"/>
      <c r="M647" s="180"/>
      <c r="O647" s="180"/>
      <c r="P647" s="180"/>
      <c r="Q647" s="180"/>
      <c r="R647" s="180"/>
      <c r="S647" s="180"/>
    </row>
    <row r="648" spans="1:19" ht="16.5" customHeight="1">
      <c r="A648" s="180"/>
      <c r="B648" s="180"/>
      <c r="C648" s="180"/>
      <c r="D648" s="181"/>
      <c r="E648" s="181"/>
      <c r="F648" s="181"/>
      <c r="L648" s="180"/>
      <c r="M648" s="180"/>
      <c r="O648" s="180"/>
      <c r="P648" s="180"/>
      <c r="Q648" s="180"/>
      <c r="R648" s="180"/>
      <c r="S648" s="180"/>
    </row>
    <row r="649" spans="1:19" ht="16.5" customHeight="1">
      <c r="A649" s="180"/>
      <c r="B649" s="180"/>
      <c r="C649" s="180"/>
      <c r="D649" s="181"/>
      <c r="E649" s="181"/>
      <c r="F649" s="181"/>
      <c r="L649" s="180"/>
      <c r="M649" s="180"/>
      <c r="O649" s="180"/>
      <c r="P649" s="180"/>
      <c r="Q649" s="180"/>
      <c r="R649" s="180"/>
      <c r="S649" s="180"/>
    </row>
    <row r="650" spans="1:19" ht="16.5" customHeight="1">
      <c r="A650" s="180"/>
      <c r="B650" s="180"/>
      <c r="C650" s="180"/>
      <c r="D650" s="181"/>
      <c r="E650" s="181"/>
      <c r="F650" s="181"/>
      <c r="L650" s="180"/>
      <c r="M650" s="180"/>
      <c r="O650" s="180"/>
      <c r="P650" s="180"/>
      <c r="Q650" s="180"/>
      <c r="R650" s="180"/>
      <c r="S650" s="180"/>
    </row>
    <row r="651" spans="1:19" ht="16.5" customHeight="1">
      <c r="A651" s="180"/>
      <c r="B651" s="180"/>
      <c r="C651" s="180"/>
      <c r="D651" s="181"/>
      <c r="E651" s="181"/>
      <c r="F651" s="181"/>
      <c r="L651" s="180"/>
      <c r="M651" s="180"/>
      <c r="O651" s="180"/>
      <c r="P651" s="180"/>
      <c r="Q651" s="180"/>
      <c r="R651" s="180"/>
      <c r="S651" s="180"/>
    </row>
    <row r="652" spans="1:19" ht="16.5" customHeight="1">
      <c r="A652" s="180"/>
      <c r="B652" s="180"/>
      <c r="C652" s="180"/>
      <c r="D652" s="181"/>
      <c r="E652" s="181"/>
      <c r="F652" s="181"/>
      <c r="L652" s="180"/>
      <c r="M652" s="180"/>
      <c r="O652" s="180"/>
      <c r="P652" s="180"/>
      <c r="Q652" s="180"/>
      <c r="R652" s="180"/>
      <c r="S652" s="180"/>
    </row>
    <row r="653" spans="1:19" ht="16.5" customHeight="1">
      <c r="A653" s="180"/>
      <c r="B653" s="180"/>
      <c r="C653" s="180"/>
      <c r="D653" s="181"/>
      <c r="E653" s="181"/>
      <c r="F653" s="181"/>
      <c r="L653" s="180"/>
      <c r="M653" s="180"/>
      <c r="O653" s="180"/>
      <c r="P653" s="180"/>
      <c r="Q653" s="180"/>
      <c r="R653" s="180"/>
      <c r="S653" s="180"/>
    </row>
    <row r="654" spans="1:19" ht="16.5" customHeight="1">
      <c r="A654" s="180"/>
      <c r="B654" s="180"/>
      <c r="C654" s="180"/>
      <c r="D654" s="181"/>
      <c r="E654" s="181"/>
      <c r="F654" s="181"/>
      <c r="L654" s="180"/>
      <c r="M654" s="180"/>
      <c r="O654" s="180"/>
      <c r="P654" s="180"/>
      <c r="Q654" s="180"/>
      <c r="R654" s="180"/>
      <c r="S654" s="180"/>
    </row>
    <row r="655" spans="1:19" ht="16.5" customHeight="1">
      <c r="A655" s="180"/>
      <c r="B655" s="180"/>
      <c r="C655" s="180"/>
      <c r="D655" s="181"/>
      <c r="E655" s="181"/>
      <c r="F655" s="181"/>
      <c r="L655" s="180"/>
      <c r="M655" s="180"/>
      <c r="O655" s="180"/>
      <c r="P655" s="180"/>
      <c r="Q655" s="180"/>
      <c r="R655" s="180"/>
      <c r="S655" s="180"/>
    </row>
    <row r="656" spans="1:19" ht="16.5" customHeight="1">
      <c r="A656" s="180"/>
      <c r="B656" s="180"/>
      <c r="C656" s="180"/>
      <c r="D656" s="181"/>
      <c r="E656" s="181"/>
      <c r="F656" s="181"/>
      <c r="L656" s="180"/>
      <c r="M656" s="180"/>
      <c r="O656" s="180"/>
      <c r="P656" s="180"/>
      <c r="Q656" s="180"/>
      <c r="R656" s="180"/>
      <c r="S656" s="180"/>
    </row>
    <row r="657" spans="1:19" ht="16.5" customHeight="1">
      <c r="A657" s="180"/>
      <c r="B657" s="180"/>
      <c r="C657" s="180"/>
      <c r="D657" s="181"/>
      <c r="E657" s="181"/>
      <c r="F657" s="181"/>
      <c r="L657" s="180"/>
      <c r="M657" s="180"/>
      <c r="O657" s="180"/>
      <c r="P657" s="180"/>
      <c r="Q657" s="180"/>
      <c r="R657" s="180"/>
      <c r="S657" s="180"/>
    </row>
    <row r="658" spans="1:19" ht="16.5" customHeight="1">
      <c r="A658" s="180"/>
      <c r="B658" s="180"/>
      <c r="C658" s="180"/>
      <c r="D658" s="181"/>
      <c r="E658" s="181"/>
      <c r="F658" s="181"/>
      <c r="L658" s="180"/>
      <c r="M658" s="180"/>
      <c r="O658" s="180"/>
      <c r="P658" s="180"/>
      <c r="Q658" s="180"/>
      <c r="R658" s="180"/>
      <c r="S658" s="180"/>
    </row>
    <row r="659" spans="1:19" ht="16.5" customHeight="1">
      <c r="A659" s="180"/>
      <c r="B659" s="180"/>
      <c r="C659" s="180"/>
      <c r="D659" s="181"/>
      <c r="E659" s="181"/>
      <c r="F659" s="181"/>
      <c r="L659" s="180"/>
      <c r="M659" s="180"/>
      <c r="O659" s="180"/>
      <c r="P659" s="180"/>
      <c r="Q659" s="180"/>
      <c r="R659" s="180"/>
      <c r="S659" s="180"/>
    </row>
    <row r="660" spans="1:19" ht="16.5" customHeight="1">
      <c r="A660" s="180"/>
      <c r="B660" s="180"/>
      <c r="C660" s="180"/>
      <c r="D660" s="181"/>
      <c r="E660" s="181"/>
      <c r="F660" s="181"/>
      <c r="L660" s="180"/>
      <c r="M660" s="180"/>
      <c r="O660" s="180"/>
      <c r="P660" s="180"/>
      <c r="Q660" s="180"/>
      <c r="R660" s="180"/>
      <c r="S660" s="180"/>
    </row>
    <row r="661" spans="1:19" ht="16.5" customHeight="1">
      <c r="A661" s="180"/>
      <c r="B661" s="180"/>
      <c r="C661" s="180"/>
      <c r="D661" s="181"/>
      <c r="E661" s="181"/>
      <c r="F661" s="181"/>
      <c r="L661" s="180"/>
      <c r="M661" s="180"/>
      <c r="O661" s="180"/>
      <c r="P661" s="180"/>
      <c r="Q661" s="180"/>
      <c r="R661" s="180"/>
      <c r="S661" s="180"/>
    </row>
    <row r="662" spans="1:19" ht="16.5" customHeight="1">
      <c r="A662" s="180"/>
      <c r="B662" s="180"/>
      <c r="C662" s="180"/>
      <c r="D662" s="181"/>
      <c r="E662" s="181"/>
      <c r="F662" s="181"/>
      <c r="L662" s="180"/>
      <c r="M662" s="180"/>
      <c r="O662" s="180"/>
      <c r="P662" s="180"/>
      <c r="Q662" s="180"/>
      <c r="R662" s="180"/>
      <c r="S662" s="180"/>
    </row>
    <row r="663" spans="1:19" ht="16.5" customHeight="1">
      <c r="A663" s="180"/>
      <c r="B663" s="180"/>
      <c r="C663" s="180"/>
      <c r="D663" s="181"/>
      <c r="E663" s="181"/>
      <c r="F663" s="181"/>
      <c r="L663" s="180"/>
      <c r="M663" s="180"/>
      <c r="O663" s="180"/>
      <c r="P663" s="180"/>
      <c r="Q663" s="180"/>
      <c r="R663" s="180"/>
      <c r="S663" s="180"/>
    </row>
    <row r="664" spans="1:19" ht="16.5" customHeight="1">
      <c r="A664" s="180"/>
      <c r="B664" s="180"/>
      <c r="C664" s="180"/>
      <c r="D664" s="181"/>
      <c r="E664" s="181"/>
      <c r="F664" s="181"/>
      <c r="L664" s="180"/>
      <c r="M664" s="180"/>
      <c r="O664" s="180"/>
      <c r="P664" s="180"/>
      <c r="Q664" s="180"/>
      <c r="R664" s="180"/>
      <c r="S664" s="180"/>
    </row>
    <row r="665" spans="1:19" ht="16.5" customHeight="1">
      <c r="A665" s="180"/>
      <c r="B665" s="180"/>
      <c r="C665" s="180"/>
      <c r="D665" s="181"/>
      <c r="E665" s="181"/>
      <c r="F665" s="181"/>
      <c r="L665" s="180"/>
      <c r="M665" s="180"/>
      <c r="O665" s="180"/>
      <c r="P665" s="180"/>
      <c r="Q665" s="180"/>
      <c r="R665" s="180"/>
      <c r="S665" s="180"/>
    </row>
    <row r="666" spans="1:19" ht="16.5" customHeight="1">
      <c r="A666" s="180"/>
      <c r="B666" s="180"/>
      <c r="C666" s="180"/>
      <c r="D666" s="181"/>
      <c r="E666" s="181"/>
      <c r="F666" s="181"/>
      <c r="L666" s="180"/>
      <c r="M666" s="180"/>
      <c r="O666" s="180"/>
      <c r="P666" s="180"/>
      <c r="Q666" s="180"/>
      <c r="R666" s="180"/>
      <c r="S666" s="180"/>
    </row>
    <row r="667" spans="1:19" ht="16.5" customHeight="1">
      <c r="A667" s="180"/>
      <c r="B667" s="180"/>
      <c r="C667" s="180"/>
      <c r="D667" s="181"/>
      <c r="E667" s="181"/>
      <c r="F667" s="181"/>
      <c r="L667" s="180"/>
      <c r="M667" s="180"/>
      <c r="O667" s="180"/>
      <c r="P667" s="180"/>
      <c r="Q667" s="180"/>
      <c r="R667" s="180"/>
      <c r="S667" s="180"/>
    </row>
    <row r="668" spans="1:19" ht="16.5" customHeight="1">
      <c r="A668" s="180"/>
      <c r="B668" s="180"/>
      <c r="C668" s="180"/>
      <c r="D668" s="181"/>
      <c r="E668" s="181"/>
      <c r="F668" s="181"/>
      <c r="L668" s="180"/>
      <c r="M668" s="180"/>
      <c r="O668" s="180"/>
      <c r="P668" s="180"/>
      <c r="Q668" s="180"/>
      <c r="R668" s="180"/>
      <c r="S668" s="180"/>
    </row>
    <row r="669" spans="1:19" ht="16.5" customHeight="1">
      <c r="A669" s="180"/>
      <c r="B669" s="180"/>
      <c r="C669" s="180"/>
      <c r="D669" s="181"/>
      <c r="E669" s="181"/>
      <c r="F669" s="181"/>
      <c r="L669" s="180"/>
      <c r="M669" s="180"/>
      <c r="O669" s="180"/>
      <c r="P669" s="180"/>
      <c r="Q669" s="180"/>
      <c r="R669" s="180"/>
      <c r="S669" s="180"/>
    </row>
    <row r="670" spans="1:19" ht="16.5" customHeight="1">
      <c r="A670" s="180"/>
      <c r="B670" s="180"/>
      <c r="C670" s="180"/>
      <c r="D670" s="181"/>
      <c r="E670" s="181"/>
      <c r="F670" s="181"/>
      <c r="L670" s="180"/>
      <c r="M670" s="180"/>
      <c r="O670" s="180"/>
      <c r="P670" s="180"/>
      <c r="Q670" s="180"/>
      <c r="R670" s="180"/>
      <c r="S670" s="180"/>
    </row>
    <row r="671" spans="1:19" ht="16.5" customHeight="1">
      <c r="A671" s="180"/>
      <c r="B671" s="180"/>
      <c r="C671" s="180"/>
      <c r="D671" s="181"/>
      <c r="E671" s="181"/>
      <c r="F671" s="181"/>
      <c r="L671" s="180"/>
      <c r="M671" s="180"/>
      <c r="O671" s="180"/>
      <c r="P671" s="180"/>
      <c r="Q671" s="180"/>
      <c r="R671" s="180"/>
      <c r="S671" s="180"/>
    </row>
    <row r="672" spans="1:19" ht="16.5" customHeight="1">
      <c r="A672" s="180"/>
      <c r="B672" s="180"/>
      <c r="C672" s="180"/>
      <c r="D672" s="181"/>
      <c r="E672" s="181"/>
      <c r="F672" s="181"/>
      <c r="L672" s="180"/>
      <c r="M672" s="180"/>
      <c r="O672" s="180"/>
      <c r="P672" s="180"/>
      <c r="Q672" s="180"/>
      <c r="R672" s="180"/>
      <c r="S672" s="180"/>
    </row>
    <row r="673" spans="1:19" ht="16.5" customHeight="1">
      <c r="A673" s="180"/>
      <c r="B673" s="180"/>
      <c r="C673" s="180"/>
      <c r="D673" s="181"/>
      <c r="E673" s="181"/>
      <c r="F673" s="181"/>
      <c r="L673" s="180"/>
      <c r="M673" s="180"/>
      <c r="O673" s="180"/>
      <c r="P673" s="180"/>
      <c r="Q673" s="180"/>
      <c r="R673" s="180"/>
      <c r="S673" s="180"/>
    </row>
    <row r="674" spans="1:19" ht="16.5" customHeight="1">
      <c r="A674" s="180"/>
      <c r="B674" s="180"/>
      <c r="C674" s="180"/>
      <c r="D674" s="181"/>
      <c r="E674" s="181"/>
      <c r="F674" s="181"/>
      <c r="L674" s="180"/>
      <c r="M674" s="180"/>
      <c r="O674" s="180"/>
      <c r="P674" s="180"/>
      <c r="Q674" s="180"/>
      <c r="R674" s="180"/>
      <c r="S674" s="180"/>
    </row>
    <row r="675" spans="1:19" ht="16.5" customHeight="1">
      <c r="A675" s="180"/>
      <c r="B675" s="180"/>
      <c r="C675" s="180"/>
      <c r="D675" s="181"/>
      <c r="E675" s="181"/>
      <c r="F675" s="181"/>
      <c r="L675" s="180"/>
      <c r="M675" s="180"/>
      <c r="O675" s="180"/>
      <c r="P675" s="180"/>
      <c r="Q675" s="180"/>
      <c r="R675" s="180"/>
      <c r="S675" s="180"/>
    </row>
    <row r="676" spans="1:19" ht="16.5" customHeight="1">
      <c r="A676" s="180"/>
      <c r="B676" s="180"/>
      <c r="C676" s="180"/>
      <c r="D676" s="181"/>
      <c r="E676" s="181"/>
      <c r="F676" s="181"/>
      <c r="L676" s="180"/>
      <c r="M676" s="180"/>
      <c r="O676" s="180"/>
      <c r="P676" s="180"/>
      <c r="Q676" s="180"/>
      <c r="R676" s="180"/>
      <c r="S676" s="180"/>
    </row>
    <row r="677" spans="1:19" ht="16.5" customHeight="1">
      <c r="A677" s="180"/>
      <c r="B677" s="180"/>
      <c r="C677" s="180"/>
      <c r="D677" s="181"/>
      <c r="E677" s="181"/>
      <c r="F677" s="181"/>
      <c r="L677" s="180"/>
      <c r="M677" s="180"/>
      <c r="O677" s="180"/>
      <c r="P677" s="180"/>
      <c r="Q677" s="180"/>
      <c r="R677" s="180"/>
      <c r="S677" s="180"/>
    </row>
    <row r="678" spans="1:19" ht="16.5" customHeight="1">
      <c r="A678" s="180"/>
      <c r="B678" s="180"/>
      <c r="C678" s="180"/>
      <c r="D678" s="181"/>
      <c r="E678" s="181"/>
      <c r="F678" s="181"/>
      <c r="L678" s="180"/>
      <c r="M678" s="180"/>
      <c r="O678" s="180"/>
      <c r="P678" s="180"/>
      <c r="Q678" s="180"/>
      <c r="R678" s="180"/>
      <c r="S678" s="180"/>
    </row>
    <row r="679" spans="1:19" ht="16.5" customHeight="1">
      <c r="A679" s="180"/>
      <c r="B679" s="180"/>
      <c r="C679" s="180"/>
      <c r="D679" s="181"/>
      <c r="E679" s="181"/>
      <c r="F679" s="181"/>
      <c r="L679" s="180"/>
      <c r="M679" s="180"/>
      <c r="O679" s="180"/>
      <c r="P679" s="180"/>
      <c r="Q679" s="180"/>
      <c r="R679" s="180"/>
      <c r="S679" s="180"/>
    </row>
    <row r="680" spans="1:19" ht="16.5" customHeight="1">
      <c r="A680" s="180"/>
      <c r="B680" s="180"/>
      <c r="C680" s="180"/>
      <c r="D680" s="181"/>
      <c r="E680" s="181"/>
      <c r="F680" s="181"/>
      <c r="L680" s="180"/>
      <c r="M680" s="180"/>
      <c r="O680" s="180"/>
      <c r="P680" s="180"/>
      <c r="Q680" s="180"/>
      <c r="R680" s="180"/>
      <c r="S680" s="180"/>
    </row>
    <row r="681" spans="1:19" ht="16.5" customHeight="1">
      <c r="A681" s="180"/>
      <c r="B681" s="180"/>
      <c r="C681" s="180"/>
      <c r="D681" s="181"/>
      <c r="E681" s="181"/>
      <c r="F681" s="181"/>
      <c r="L681" s="180"/>
      <c r="M681" s="180"/>
      <c r="O681" s="180"/>
      <c r="P681" s="180"/>
      <c r="Q681" s="180"/>
      <c r="R681" s="180"/>
      <c r="S681" s="180"/>
    </row>
    <row r="682" spans="1:19" ht="16.5" customHeight="1">
      <c r="A682" s="180"/>
      <c r="B682" s="180"/>
      <c r="C682" s="180"/>
      <c r="D682" s="181"/>
      <c r="E682" s="181"/>
      <c r="F682" s="181"/>
      <c r="L682" s="180"/>
      <c r="M682" s="180"/>
      <c r="O682" s="180"/>
      <c r="P682" s="180"/>
      <c r="Q682" s="180"/>
      <c r="R682" s="180"/>
      <c r="S682" s="180"/>
    </row>
    <row r="683" spans="1:19" ht="16.5" customHeight="1">
      <c r="A683" s="180"/>
      <c r="B683" s="180"/>
      <c r="C683" s="180"/>
      <c r="D683" s="181"/>
      <c r="E683" s="181"/>
      <c r="F683" s="181"/>
      <c r="L683" s="180"/>
      <c r="M683" s="180"/>
      <c r="O683" s="180"/>
      <c r="P683" s="180"/>
      <c r="Q683" s="180"/>
      <c r="R683" s="180"/>
      <c r="S683" s="180"/>
    </row>
    <row r="684" spans="1:19" ht="16.5" customHeight="1">
      <c r="A684" s="180"/>
      <c r="B684" s="180"/>
      <c r="C684" s="180"/>
      <c r="D684" s="181"/>
      <c r="E684" s="181"/>
      <c r="F684" s="181"/>
      <c r="L684" s="180"/>
      <c r="M684" s="180"/>
      <c r="O684" s="180"/>
      <c r="P684" s="180"/>
      <c r="Q684" s="180"/>
      <c r="R684" s="180"/>
      <c r="S684" s="180"/>
    </row>
    <row r="685" spans="1:19" ht="16.5" customHeight="1">
      <c r="A685" s="180"/>
      <c r="B685" s="180"/>
      <c r="C685" s="180"/>
      <c r="D685" s="181"/>
      <c r="E685" s="181"/>
      <c r="F685" s="181"/>
      <c r="L685" s="180"/>
      <c r="M685" s="180"/>
      <c r="O685" s="180"/>
      <c r="P685" s="180"/>
      <c r="Q685" s="180"/>
      <c r="R685" s="180"/>
      <c r="S685" s="180"/>
    </row>
    <row r="686" spans="1:19" ht="16.5" customHeight="1">
      <c r="A686" s="180"/>
      <c r="B686" s="180"/>
      <c r="C686" s="180"/>
      <c r="D686" s="181"/>
      <c r="E686" s="181"/>
      <c r="F686" s="181"/>
      <c r="L686" s="180"/>
      <c r="M686" s="180"/>
      <c r="O686" s="180"/>
      <c r="P686" s="180"/>
      <c r="Q686" s="180"/>
      <c r="R686" s="180"/>
      <c r="S686" s="180"/>
    </row>
    <row r="687" spans="1:19" ht="16.5" customHeight="1">
      <c r="A687" s="180"/>
      <c r="B687" s="180"/>
      <c r="C687" s="180"/>
      <c r="D687" s="181"/>
      <c r="E687" s="181"/>
      <c r="F687" s="181"/>
      <c r="L687" s="180"/>
      <c r="M687" s="180"/>
      <c r="O687" s="180"/>
      <c r="P687" s="180"/>
      <c r="Q687" s="180"/>
      <c r="R687" s="180"/>
      <c r="S687" s="180"/>
    </row>
    <row r="688" spans="1:19" ht="16.5" customHeight="1">
      <c r="A688" s="180"/>
      <c r="B688" s="180"/>
      <c r="C688" s="180"/>
      <c r="D688" s="181"/>
      <c r="E688" s="181"/>
      <c r="F688" s="181"/>
      <c r="L688" s="180"/>
      <c r="M688" s="180"/>
      <c r="O688" s="180"/>
      <c r="P688" s="180"/>
      <c r="Q688" s="180"/>
      <c r="R688" s="180"/>
      <c r="S688" s="180"/>
    </row>
    <row r="689" spans="1:19" ht="16.5" customHeight="1">
      <c r="A689" s="180"/>
      <c r="B689" s="180"/>
      <c r="C689" s="180"/>
      <c r="D689" s="181"/>
      <c r="E689" s="181"/>
      <c r="F689" s="181"/>
      <c r="L689" s="180"/>
      <c r="M689" s="180"/>
      <c r="O689" s="180"/>
      <c r="P689" s="180"/>
      <c r="Q689" s="180"/>
      <c r="R689" s="180"/>
      <c r="S689" s="180"/>
    </row>
    <row r="690" spans="1:19" ht="16.5" customHeight="1">
      <c r="A690" s="180"/>
      <c r="B690" s="180"/>
      <c r="C690" s="180"/>
      <c r="D690" s="181"/>
      <c r="E690" s="181"/>
      <c r="F690" s="181"/>
      <c r="L690" s="180"/>
      <c r="M690" s="180"/>
      <c r="O690" s="180"/>
      <c r="P690" s="180"/>
      <c r="Q690" s="180"/>
      <c r="R690" s="180"/>
      <c r="S690" s="180"/>
    </row>
    <row r="691" spans="1:19" ht="16.5" customHeight="1">
      <c r="A691" s="180"/>
      <c r="B691" s="180"/>
      <c r="C691" s="180"/>
      <c r="D691" s="181"/>
      <c r="E691" s="181"/>
      <c r="F691" s="181"/>
      <c r="L691" s="180"/>
      <c r="M691" s="180"/>
      <c r="O691" s="180"/>
      <c r="P691" s="180"/>
      <c r="Q691" s="180"/>
      <c r="R691" s="180"/>
      <c r="S691" s="180"/>
    </row>
    <row r="692" spans="1:19" ht="16.5" customHeight="1">
      <c r="A692" s="180"/>
      <c r="B692" s="180"/>
      <c r="C692" s="180"/>
      <c r="D692" s="181"/>
      <c r="E692" s="181"/>
      <c r="F692" s="181"/>
      <c r="L692" s="180"/>
      <c r="M692" s="180"/>
      <c r="O692" s="180"/>
      <c r="P692" s="180"/>
      <c r="Q692" s="180"/>
      <c r="R692" s="180"/>
      <c r="S692" s="180"/>
    </row>
    <row r="693" spans="1:19" ht="16.5" customHeight="1">
      <c r="A693" s="180"/>
      <c r="B693" s="180"/>
      <c r="C693" s="180"/>
      <c r="D693" s="181"/>
      <c r="E693" s="181"/>
      <c r="F693" s="181"/>
      <c r="L693" s="180"/>
      <c r="M693" s="180"/>
      <c r="O693" s="180"/>
      <c r="P693" s="180"/>
      <c r="Q693" s="180"/>
      <c r="R693" s="180"/>
      <c r="S693" s="180"/>
    </row>
    <row r="694" spans="1:19" ht="16.5" customHeight="1">
      <c r="A694" s="180"/>
      <c r="B694" s="180"/>
      <c r="C694" s="180"/>
      <c r="D694" s="181"/>
      <c r="E694" s="181"/>
      <c r="F694" s="181"/>
      <c r="L694" s="180"/>
      <c r="M694" s="180"/>
      <c r="O694" s="180"/>
      <c r="P694" s="180"/>
      <c r="Q694" s="180"/>
      <c r="R694" s="180"/>
      <c r="S694" s="180"/>
    </row>
    <row r="695" spans="1:19" ht="16.5" customHeight="1">
      <c r="A695" s="180"/>
      <c r="B695" s="180"/>
      <c r="C695" s="180"/>
      <c r="D695" s="181"/>
      <c r="E695" s="181"/>
      <c r="F695" s="181"/>
      <c r="L695" s="180"/>
      <c r="M695" s="180"/>
      <c r="O695" s="180"/>
      <c r="P695" s="180"/>
      <c r="Q695" s="180"/>
      <c r="R695" s="180"/>
      <c r="S695" s="180"/>
    </row>
    <row r="696" spans="1:19" ht="16.5" customHeight="1">
      <c r="A696" s="180"/>
      <c r="B696" s="180"/>
      <c r="C696" s="180"/>
      <c r="D696" s="181"/>
      <c r="E696" s="181"/>
      <c r="F696" s="181"/>
      <c r="L696" s="180"/>
      <c r="M696" s="180"/>
      <c r="O696" s="180"/>
      <c r="P696" s="180"/>
      <c r="Q696" s="180"/>
      <c r="R696" s="180"/>
      <c r="S696" s="180"/>
    </row>
    <row r="697" spans="1:19" ht="16.5" customHeight="1">
      <c r="A697" s="180"/>
      <c r="B697" s="180"/>
      <c r="C697" s="180"/>
      <c r="D697" s="181"/>
      <c r="E697" s="181"/>
      <c r="F697" s="181"/>
      <c r="L697" s="180"/>
      <c r="M697" s="180"/>
      <c r="O697" s="180"/>
      <c r="P697" s="180"/>
      <c r="Q697" s="180"/>
      <c r="R697" s="180"/>
      <c r="S697" s="180"/>
    </row>
    <row r="698" spans="1:19" ht="16.5" customHeight="1">
      <c r="A698" s="180"/>
      <c r="B698" s="180"/>
      <c r="C698" s="180"/>
      <c r="D698" s="181"/>
      <c r="E698" s="181"/>
      <c r="F698" s="181"/>
      <c r="L698" s="180"/>
      <c r="M698" s="180"/>
      <c r="O698" s="180"/>
      <c r="P698" s="180"/>
      <c r="Q698" s="180"/>
      <c r="R698" s="180"/>
      <c r="S698" s="180"/>
    </row>
    <row r="699" spans="1:19" ht="16.5" customHeight="1">
      <c r="A699" s="180"/>
      <c r="B699" s="180"/>
      <c r="C699" s="180"/>
      <c r="D699" s="181"/>
      <c r="E699" s="181"/>
      <c r="F699" s="181"/>
      <c r="L699" s="180"/>
      <c r="M699" s="180"/>
      <c r="O699" s="180"/>
      <c r="P699" s="180"/>
      <c r="Q699" s="180"/>
      <c r="R699" s="180"/>
      <c r="S699" s="180"/>
    </row>
    <row r="700" spans="1:19" ht="16.5" customHeight="1">
      <c r="A700" s="180"/>
      <c r="B700" s="180"/>
      <c r="C700" s="180"/>
      <c r="D700" s="181"/>
      <c r="E700" s="181"/>
      <c r="F700" s="181"/>
      <c r="L700" s="180"/>
      <c r="M700" s="180"/>
      <c r="O700" s="180"/>
      <c r="P700" s="180"/>
      <c r="Q700" s="180"/>
      <c r="R700" s="180"/>
      <c r="S700" s="180"/>
    </row>
    <row r="701" spans="1:19" ht="16.5" customHeight="1">
      <c r="A701" s="180"/>
      <c r="B701" s="180"/>
      <c r="C701" s="180"/>
      <c r="D701" s="181"/>
      <c r="E701" s="181"/>
      <c r="F701" s="181"/>
      <c r="L701" s="180"/>
      <c r="M701" s="180"/>
      <c r="O701" s="180"/>
      <c r="P701" s="180"/>
      <c r="Q701" s="180"/>
      <c r="R701" s="180"/>
      <c r="S701" s="180"/>
    </row>
    <row r="702" spans="1:19" ht="16.5" customHeight="1">
      <c r="A702" s="180"/>
      <c r="B702" s="180"/>
      <c r="C702" s="180"/>
      <c r="D702" s="181"/>
      <c r="E702" s="181"/>
      <c r="F702" s="181"/>
      <c r="L702" s="180"/>
      <c r="M702" s="180"/>
      <c r="O702" s="180"/>
      <c r="P702" s="180"/>
      <c r="Q702" s="180"/>
      <c r="R702" s="180"/>
      <c r="S702" s="180"/>
    </row>
    <row r="703" spans="1:19" ht="16.5" customHeight="1">
      <c r="A703" s="180"/>
      <c r="B703" s="180"/>
      <c r="C703" s="180"/>
      <c r="D703" s="181"/>
      <c r="E703" s="181"/>
      <c r="F703" s="181"/>
      <c r="L703" s="180"/>
      <c r="M703" s="180"/>
      <c r="O703" s="180"/>
      <c r="P703" s="180"/>
      <c r="Q703" s="180"/>
      <c r="R703" s="180"/>
      <c r="S703" s="180"/>
    </row>
    <row r="704" spans="1:19" ht="16.5" customHeight="1">
      <c r="A704" s="180"/>
      <c r="B704" s="180"/>
      <c r="C704" s="180"/>
      <c r="D704" s="181"/>
      <c r="E704" s="181"/>
      <c r="F704" s="181"/>
      <c r="L704" s="180"/>
      <c r="M704" s="180"/>
      <c r="O704" s="180"/>
      <c r="P704" s="180"/>
      <c r="Q704" s="180"/>
      <c r="R704" s="180"/>
      <c r="S704" s="180"/>
    </row>
    <row r="705" spans="1:19" ht="16.5" customHeight="1">
      <c r="A705" s="180"/>
      <c r="B705" s="180"/>
      <c r="C705" s="180"/>
      <c r="D705" s="181"/>
      <c r="E705" s="181"/>
      <c r="F705" s="181"/>
      <c r="L705" s="180"/>
      <c r="M705" s="180"/>
      <c r="O705" s="180"/>
      <c r="P705" s="180"/>
      <c r="Q705" s="180"/>
      <c r="R705" s="180"/>
      <c r="S705" s="180"/>
    </row>
    <row r="706" spans="1:19" ht="16.5" customHeight="1">
      <c r="A706" s="180"/>
      <c r="B706" s="180"/>
      <c r="C706" s="180"/>
      <c r="D706" s="181"/>
      <c r="E706" s="181"/>
      <c r="F706" s="181"/>
      <c r="L706" s="180"/>
      <c r="M706" s="180"/>
      <c r="O706" s="180"/>
      <c r="P706" s="180"/>
      <c r="Q706" s="180"/>
      <c r="R706" s="180"/>
      <c r="S706" s="180"/>
    </row>
    <row r="707" spans="1:19" ht="16.5" customHeight="1">
      <c r="A707" s="180"/>
      <c r="B707" s="180"/>
      <c r="C707" s="180"/>
      <c r="D707" s="181"/>
      <c r="E707" s="181"/>
      <c r="F707" s="181"/>
      <c r="L707" s="180"/>
      <c r="M707" s="180"/>
      <c r="O707" s="180"/>
      <c r="P707" s="180"/>
      <c r="Q707" s="180"/>
      <c r="R707" s="180"/>
      <c r="S707" s="180"/>
    </row>
    <row r="708" spans="1:19" ht="16.5" customHeight="1">
      <c r="A708" s="180"/>
      <c r="B708" s="180"/>
      <c r="C708" s="180"/>
      <c r="D708" s="181"/>
      <c r="E708" s="181"/>
      <c r="F708" s="181"/>
      <c r="L708" s="180"/>
      <c r="M708" s="180"/>
      <c r="O708" s="180"/>
      <c r="P708" s="180"/>
      <c r="Q708" s="180"/>
      <c r="R708" s="180"/>
      <c r="S708" s="180"/>
    </row>
    <row r="709" spans="1:19" ht="16.5" customHeight="1">
      <c r="A709" s="180"/>
      <c r="B709" s="180"/>
      <c r="C709" s="180"/>
      <c r="D709" s="181"/>
      <c r="E709" s="181"/>
      <c r="F709" s="181"/>
      <c r="L709" s="180"/>
      <c r="M709" s="180"/>
      <c r="O709" s="180"/>
      <c r="P709" s="180"/>
      <c r="Q709" s="180"/>
      <c r="R709" s="180"/>
      <c r="S709" s="180"/>
    </row>
    <row r="710" spans="1:19" ht="16.5" customHeight="1">
      <c r="A710" s="180"/>
      <c r="B710" s="180"/>
      <c r="C710" s="180"/>
      <c r="D710" s="181"/>
      <c r="E710" s="181"/>
      <c r="F710" s="181"/>
      <c r="L710" s="180"/>
      <c r="M710" s="180"/>
      <c r="O710" s="180"/>
      <c r="P710" s="180"/>
      <c r="Q710" s="180"/>
      <c r="R710" s="180"/>
      <c r="S710" s="180"/>
    </row>
    <row r="711" spans="1:19" ht="16.5" customHeight="1">
      <c r="A711" s="180"/>
      <c r="B711" s="180"/>
      <c r="C711" s="180"/>
      <c r="D711" s="181"/>
      <c r="E711" s="181"/>
      <c r="F711" s="181"/>
      <c r="L711" s="180"/>
      <c r="M711" s="180"/>
      <c r="O711" s="180"/>
      <c r="P711" s="180"/>
      <c r="Q711" s="180"/>
      <c r="R711" s="180"/>
      <c r="S711" s="180"/>
    </row>
    <row r="712" spans="1:19" ht="16.5" customHeight="1">
      <c r="A712" s="180"/>
      <c r="B712" s="180"/>
      <c r="C712" s="180"/>
      <c r="D712" s="181"/>
      <c r="E712" s="181"/>
      <c r="F712" s="181"/>
      <c r="L712" s="180"/>
      <c r="M712" s="180"/>
      <c r="O712" s="180"/>
      <c r="P712" s="180"/>
      <c r="Q712" s="180"/>
      <c r="R712" s="180"/>
      <c r="S712" s="180"/>
    </row>
    <row r="713" spans="1:19" ht="16.5" customHeight="1">
      <c r="A713" s="180"/>
      <c r="B713" s="180"/>
      <c r="C713" s="180"/>
      <c r="D713" s="181"/>
      <c r="E713" s="181"/>
      <c r="F713" s="181"/>
      <c r="L713" s="180"/>
      <c r="M713" s="180"/>
      <c r="O713" s="180"/>
      <c r="P713" s="180"/>
      <c r="Q713" s="180"/>
      <c r="R713" s="180"/>
      <c r="S713" s="180"/>
    </row>
    <row r="714" spans="1:19" ht="16.5" customHeight="1">
      <c r="A714" s="180"/>
      <c r="B714" s="180"/>
      <c r="C714" s="180"/>
      <c r="D714" s="181"/>
      <c r="E714" s="181"/>
      <c r="F714" s="181"/>
      <c r="L714" s="180"/>
      <c r="M714" s="180"/>
      <c r="O714" s="180"/>
      <c r="P714" s="180"/>
      <c r="Q714" s="180"/>
      <c r="R714" s="180"/>
      <c r="S714" s="180"/>
    </row>
    <row r="715" spans="1:19" ht="16.5" customHeight="1">
      <c r="A715" s="180"/>
      <c r="B715" s="180"/>
      <c r="C715" s="180"/>
      <c r="D715" s="181"/>
      <c r="E715" s="181"/>
      <c r="F715" s="181"/>
      <c r="L715" s="180"/>
      <c r="M715" s="180"/>
      <c r="O715" s="180"/>
      <c r="P715" s="180"/>
      <c r="Q715" s="180"/>
      <c r="R715" s="180"/>
      <c r="S715" s="180"/>
    </row>
    <row r="716" spans="1:19" ht="16.5" customHeight="1">
      <c r="A716" s="180"/>
      <c r="B716" s="180"/>
      <c r="C716" s="180"/>
      <c r="D716" s="181"/>
      <c r="E716" s="181"/>
      <c r="F716" s="181"/>
      <c r="L716" s="180"/>
      <c r="M716" s="180"/>
      <c r="O716" s="180"/>
      <c r="P716" s="180"/>
      <c r="Q716" s="180"/>
      <c r="R716" s="180"/>
      <c r="S716" s="180"/>
    </row>
    <row r="717" spans="1:19" ht="16.5" customHeight="1">
      <c r="A717" s="180"/>
      <c r="B717" s="180"/>
      <c r="C717" s="180"/>
      <c r="D717" s="181"/>
      <c r="E717" s="181"/>
      <c r="F717" s="181"/>
      <c r="L717" s="180"/>
      <c r="M717" s="180"/>
      <c r="O717" s="180"/>
      <c r="P717" s="180"/>
      <c r="Q717" s="180"/>
      <c r="R717" s="180"/>
      <c r="S717" s="180"/>
    </row>
    <row r="718" spans="1:19" ht="16.5" customHeight="1">
      <c r="A718" s="180"/>
      <c r="B718" s="180"/>
      <c r="C718" s="180"/>
      <c r="D718" s="181"/>
      <c r="E718" s="181"/>
      <c r="F718" s="181"/>
      <c r="L718" s="180"/>
      <c r="M718" s="180"/>
      <c r="O718" s="180"/>
      <c r="P718" s="180"/>
      <c r="Q718" s="180"/>
      <c r="R718" s="180"/>
      <c r="S718" s="180"/>
    </row>
    <row r="719" spans="1:19" ht="16.5" customHeight="1">
      <c r="A719" s="180"/>
      <c r="B719" s="180"/>
      <c r="C719" s="180"/>
      <c r="D719" s="181"/>
      <c r="E719" s="181"/>
      <c r="F719" s="181"/>
      <c r="L719" s="180"/>
      <c r="M719" s="180"/>
      <c r="O719" s="180"/>
      <c r="P719" s="180"/>
      <c r="Q719" s="180"/>
      <c r="R719" s="180"/>
      <c r="S719" s="180"/>
    </row>
    <row r="720" spans="1:19" ht="16.5" customHeight="1">
      <c r="A720" s="180"/>
      <c r="B720" s="180"/>
      <c r="C720" s="180"/>
      <c r="D720" s="181"/>
      <c r="E720" s="181"/>
      <c r="F720" s="181"/>
      <c r="L720" s="180"/>
      <c r="M720" s="180"/>
      <c r="O720" s="180"/>
      <c r="P720" s="180"/>
      <c r="Q720" s="180"/>
      <c r="R720" s="180"/>
      <c r="S720" s="180"/>
    </row>
    <row r="721" spans="1:19" ht="16.5" customHeight="1">
      <c r="A721" s="180"/>
      <c r="B721" s="180"/>
      <c r="C721" s="180"/>
      <c r="D721" s="181"/>
      <c r="E721" s="181"/>
      <c r="F721" s="181"/>
      <c r="L721" s="180"/>
      <c r="M721" s="180"/>
      <c r="O721" s="180"/>
      <c r="P721" s="180"/>
      <c r="Q721" s="180"/>
      <c r="R721" s="180"/>
      <c r="S721" s="180"/>
    </row>
    <row r="722" spans="1:19" ht="16.5" customHeight="1">
      <c r="A722" s="180"/>
      <c r="B722" s="180"/>
      <c r="C722" s="180"/>
      <c r="D722" s="181"/>
      <c r="E722" s="181"/>
      <c r="F722" s="181"/>
      <c r="L722" s="180"/>
      <c r="M722" s="180"/>
      <c r="O722" s="180"/>
      <c r="P722" s="180"/>
      <c r="Q722" s="180"/>
      <c r="R722" s="180"/>
      <c r="S722" s="180"/>
    </row>
    <row r="723" spans="1:19" ht="16.5" customHeight="1">
      <c r="A723" s="180"/>
      <c r="B723" s="180"/>
      <c r="C723" s="180"/>
      <c r="D723" s="181"/>
      <c r="E723" s="181"/>
      <c r="F723" s="181"/>
      <c r="L723" s="180"/>
      <c r="M723" s="180"/>
      <c r="O723" s="180"/>
      <c r="P723" s="180"/>
      <c r="Q723" s="180"/>
      <c r="R723" s="180"/>
      <c r="S723" s="180"/>
    </row>
    <row r="724" spans="1:19" ht="16.5" customHeight="1">
      <c r="A724" s="180"/>
      <c r="B724" s="180"/>
      <c r="C724" s="180"/>
      <c r="D724" s="181"/>
      <c r="E724" s="181"/>
      <c r="F724" s="181"/>
      <c r="L724" s="180"/>
      <c r="M724" s="180"/>
      <c r="O724" s="180"/>
      <c r="P724" s="180"/>
      <c r="Q724" s="180"/>
      <c r="R724" s="180"/>
      <c r="S724" s="180"/>
    </row>
    <row r="725" spans="1:19" ht="16.5" customHeight="1">
      <c r="A725" s="180"/>
      <c r="B725" s="180"/>
      <c r="C725" s="180"/>
      <c r="D725" s="181"/>
      <c r="E725" s="181"/>
      <c r="F725" s="181"/>
      <c r="L725" s="180"/>
      <c r="M725" s="180"/>
      <c r="O725" s="180"/>
      <c r="P725" s="180"/>
      <c r="Q725" s="180"/>
      <c r="R725" s="180"/>
      <c r="S725" s="180"/>
    </row>
    <row r="726" spans="1:19" ht="16.5" customHeight="1">
      <c r="A726" s="180"/>
      <c r="B726" s="180"/>
      <c r="C726" s="180"/>
      <c r="D726" s="181"/>
      <c r="E726" s="181"/>
      <c r="F726" s="181"/>
      <c r="L726" s="180"/>
      <c r="M726" s="180"/>
      <c r="O726" s="180"/>
      <c r="P726" s="180"/>
      <c r="Q726" s="180"/>
      <c r="R726" s="180"/>
      <c r="S726" s="180"/>
    </row>
    <row r="727" spans="1:19" ht="16.5" customHeight="1">
      <c r="A727" s="180"/>
      <c r="B727" s="180"/>
      <c r="C727" s="180"/>
      <c r="D727" s="181"/>
      <c r="E727" s="181"/>
      <c r="F727" s="181"/>
      <c r="L727" s="180"/>
      <c r="M727" s="180"/>
      <c r="O727" s="180"/>
      <c r="P727" s="180"/>
      <c r="Q727" s="180"/>
      <c r="R727" s="180"/>
      <c r="S727" s="180"/>
    </row>
    <row r="728" spans="1:19" ht="16.5" customHeight="1">
      <c r="A728" s="180"/>
      <c r="B728" s="180"/>
      <c r="C728" s="180"/>
      <c r="D728" s="181"/>
      <c r="E728" s="181"/>
      <c r="F728" s="181"/>
      <c r="L728" s="180"/>
      <c r="M728" s="180"/>
      <c r="O728" s="180"/>
      <c r="P728" s="180"/>
      <c r="Q728" s="180"/>
      <c r="R728" s="180"/>
      <c r="S728" s="180"/>
    </row>
    <row r="729" spans="1:19" ht="16.5" customHeight="1">
      <c r="A729" s="180"/>
      <c r="B729" s="180"/>
      <c r="C729" s="180"/>
      <c r="D729" s="181"/>
      <c r="E729" s="181"/>
      <c r="F729" s="181"/>
      <c r="L729" s="180"/>
      <c r="M729" s="180"/>
      <c r="O729" s="180"/>
      <c r="P729" s="180"/>
      <c r="Q729" s="180"/>
      <c r="R729" s="180"/>
      <c r="S729" s="180"/>
    </row>
    <row r="730" spans="1:19" ht="16.5" customHeight="1">
      <c r="A730" s="180"/>
      <c r="B730" s="180"/>
      <c r="C730" s="180"/>
      <c r="D730" s="181"/>
      <c r="E730" s="181"/>
      <c r="F730" s="181"/>
      <c r="L730" s="180"/>
      <c r="M730" s="180"/>
      <c r="O730" s="180"/>
      <c r="P730" s="180"/>
      <c r="Q730" s="180"/>
      <c r="R730" s="180"/>
      <c r="S730" s="180"/>
    </row>
    <row r="731" spans="1:19" ht="16.5" customHeight="1">
      <c r="A731" s="180"/>
      <c r="B731" s="180"/>
      <c r="C731" s="180"/>
      <c r="D731" s="181"/>
      <c r="E731" s="181"/>
      <c r="F731" s="181"/>
      <c r="L731" s="180"/>
      <c r="M731" s="180"/>
      <c r="O731" s="180"/>
      <c r="P731" s="180"/>
      <c r="Q731" s="180"/>
      <c r="R731" s="180"/>
      <c r="S731" s="180"/>
    </row>
    <row r="732" spans="1:19" ht="16.5" customHeight="1">
      <c r="A732" s="180"/>
      <c r="B732" s="180"/>
      <c r="C732" s="180"/>
      <c r="D732" s="181"/>
      <c r="E732" s="181"/>
      <c r="F732" s="181"/>
      <c r="L732" s="180"/>
      <c r="M732" s="180"/>
      <c r="O732" s="180"/>
      <c r="P732" s="180"/>
      <c r="Q732" s="180"/>
      <c r="R732" s="180"/>
      <c r="S732" s="180"/>
    </row>
    <row r="733" spans="1:19" ht="16.5" customHeight="1">
      <c r="A733" s="180"/>
      <c r="B733" s="180"/>
      <c r="C733" s="180"/>
      <c r="D733" s="181"/>
      <c r="E733" s="181"/>
      <c r="F733" s="181"/>
      <c r="L733" s="180"/>
      <c r="M733" s="180"/>
      <c r="O733" s="180"/>
      <c r="P733" s="180"/>
      <c r="Q733" s="180"/>
      <c r="R733" s="180"/>
      <c r="S733" s="180"/>
    </row>
    <row r="734" spans="1:19" ht="16.5" customHeight="1">
      <c r="A734" s="180"/>
      <c r="B734" s="180"/>
      <c r="C734" s="180"/>
      <c r="D734" s="181"/>
      <c r="E734" s="181"/>
      <c r="F734" s="181"/>
      <c r="L734" s="180"/>
      <c r="M734" s="180"/>
      <c r="O734" s="180"/>
      <c r="P734" s="180"/>
      <c r="Q734" s="180"/>
      <c r="R734" s="180"/>
      <c r="S734" s="180"/>
    </row>
    <row r="735" spans="1:19" ht="16.5" customHeight="1">
      <c r="A735" s="180"/>
      <c r="B735" s="180"/>
      <c r="C735" s="180"/>
      <c r="D735" s="181"/>
      <c r="E735" s="181"/>
      <c r="F735" s="181"/>
      <c r="L735" s="180"/>
      <c r="M735" s="180"/>
      <c r="O735" s="180"/>
      <c r="P735" s="180"/>
      <c r="Q735" s="180"/>
      <c r="R735" s="180"/>
      <c r="S735" s="180"/>
    </row>
    <row r="736" spans="1:19" ht="16.5" customHeight="1">
      <c r="A736" s="180"/>
      <c r="B736" s="180"/>
      <c r="C736" s="180"/>
      <c r="D736" s="181"/>
      <c r="E736" s="181"/>
      <c r="F736" s="181"/>
      <c r="L736" s="180"/>
      <c r="M736" s="180"/>
      <c r="O736" s="180"/>
      <c r="P736" s="180"/>
      <c r="Q736" s="180"/>
      <c r="R736" s="180"/>
      <c r="S736" s="180"/>
    </row>
    <row r="737" spans="1:19" ht="16.5" customHeight="1">
      <c r="A737" s="180"/>
      <c r="B737" s="180"/>
      <c r="C737" s="180"/>
      <c r="D737" s="181"/>
      <c r="E737" s="181"/>
      <c r="F737" s="181"/>
      <c r="L737" s="180"/>
      <c r="M737" s="180"/>
      <c r="O737" s="180"/>
      <c r="P737" s="180"/>
      <c r="Q737" s="180"/>
      <c r="R737" s="180"/>
      <c r="S737" s="180"/>
    </row>
    <row r="738" spans="1:19" ht="16.5" customHeight="1">
      <c r="A738" s="180"/>
      <c r="B738" s="180"/>
      <c r="C738" s="180"/>
      <c r="D738" s="181"/>
      <c r="E738" s="181"/>
      <c r="F738" s="181"/>
      <c r="L738" s="180"/>
      <c r="M738" s="180"/>
      <c r="O738" s="180"/>
      <c r="P738" s="180"/>
      <c r="Q738" s="180"/>
      <c r="R738" s="180"/>
      <c r="S738" s="180"/>
    </row>
    <row r="739" spans="1:19" ht="16.5" customHeight="1">
      <c r="A739" s="180"/>
      <c r="B739" s="180"/>
      <c r="C739" s="180"/>
      <c r="D739" s="181"/>
      <c r="E739" s="181"/>
      <c r="F739" s="181"/>
      <c r="L739" s="180"/>
      <c r="M739" s="180"/>
      <c r="O739" s="180"/>
      <c r="P739" s="180"/>
      <c r="Q739" s="180"/>
      <c r="R739" s="180"/>
      <c r="S739" s="180"/>
    </row>
    <row r="740" spans="1:19" ht="16.5" customHeight="1">
      <c r="A740" s="180"/>
      <c r="B740" s="180"/>
      <c r="C740" s="180"/>
      <c r="D740" s="181"/>
      <c r="E740" s="181"/>
      <c r="F740" s="181"/>
      <c r="L740" s="180"/>
      <c r="M740" s="180"/>
      <c r="O740" s="180"/>
      <c r="P740" s="180"/>
      <c r="Q740" s="180"/>
      <c r="R740" s="180"/>
      <c r="S740" s="180"/>
    </row>
    <row r="741" spans="1:19" ht="16.5" customHeight="1">
      <c r="A741" s="180"/>
      <c r="B741" s="180"/>
      <c r="C741" s="180"/>
      <c r="D741" s="181"/>
      <c r="E741" s="181"/>
      <c r="F741" s="181"/>
      <c r="L741" s="180"/>
      <c r="M741" s="180"/>
      <c r="O741" s="180"/>
      <c r="P741" s="180"/>
      <c r="Q741" s="180"/>
      <c r="R741" s="180"/>
      <c r="S741" s="180"/>
    </row>
    <row r="742" spans="1:19" ht="16.5" customHeight="1">
      <c r="A742" s="180"/>
      <c r="B742" s="180"/>
      <c r="C742" s="180"/>
      <c r="D742" s="181"/>
      <c r="E742" s="181"/>
      <c r="F742" s="181"/>
      <c r="L742" s="180"/>
      <c r="M742" s="180"/>
      <c r="O742" s="180"/>
      <c r="P742" s="180"/>
      <c r="Q742" s="180"/>
      <c r="R742" s="180"/>
      <c r="S742" s="180"/>
    </row>
    <row r="743" spans="1:19" ht="16.5" customHeight="1">
      <c r="A743" s="180"/>
      <c r="B743" s="180"/>
      <c r="C743" s="180"/>
      <c r="D743" s="181"/>
      <c r="E743" s="181"/>
      <c r="F743" s="181"/>
      <c r="L743" s="180"/>
      <c r="M743" s="180"/>
      <c r="O743" s="180"/>
      <c r="P743" s="180"/>
      <c r="Q743" s="180"/>
      <c r="R743" s="180"/>
      <c r="S743" s="180"/>
    </row>
    <row r="744" spans="1:19" ht="16.5" customHeight="1">
      <c r="A744" s="180"/>
      <c r="B744" s="180"/>
      <c r="C744" s="180"/>
      <c r="D744" s="181"/>
      <c r="E744" s="181"/>
      <c r="F744" s="181"/>
      <c r="L744" s="180"/>
      <c r="M744" s="180"/>
      <c r="O744" s="180"/>
      <c r="P744" s="180"/>
      <c r="Q744" s="180"/>
      <c r="R744" s="180"/>
      <c r="S744" s="180"/>
    </row>
    <row r="745" spans="1:19" ht="16.5" customHeight="1">
      <c r="A745" s="180"/>
      <c r="B745" s="180"/>
      <c r="C745" s="180"/>
      <c r="D745" s="181"/>
      <c r="E745" s="181"/>
      <c r="F745" s="181"/>
      <c r="L745" s="180"/>
      <c r="M745" s="180"/>
      <c r="O745" s="180"/>
      <c r="P745" s="180"/>
      <c r="Q745" s="180"/>
      <c r="R745" s="180"/>
      <c r="S745" s="180"/>
    </row>
    <row r="746" spans="1:19" ht="16.5" customHeight="1">
      <c r="A746" s="180"/>
      <c r="B746" s="180"/>
      <c r="C746" s="180"/>
      <c r="D746" s="181"/>
      <c r="E746" s="181"/>
      <c r="F746" s="181"/>
      <c r="L746" s="180"/>
      <c r="M746" s="180"/>
      <c r="O746" s="180"/>
      <c r="P746" s="180"/>
      <c r="Q746" s="180"/>
      <c r="R746" s="180"/>
      <c r="S746" s="180"/>
    </row>
    <row r="747" spans="1:19" ht="16.5" customHeight="1">
      <c r="A747" s="180"/>
      <c r="B747" s="180"/>
      <c r="C747" s="180"/>
      <c r="D747" s="181"/>
      <c r="E747" s="181"/>
      <c r="F747" s="181"/>
      <c r="L747" s="180"/>
      <c r="M747" s="180"/>
      <c r="O747" s="180"/>
      <c r="P747" s="180"/>
      <c r="Q747" s="180"/>
      <c r="R747" s="180"/>
      <c r="S747" s="180"/>
    </row>
    <row r="748" spans="1:19" ht="16.5" customHeight="1">
      <c r="A748" s="180"/>
      <c r="B748" s="180"/>
      <c r="C748" s="180"/>
      <c r="D748" s="181"/>
      <c r="E748" s="181"/>
      <c r="F748" s="181"/>
      <c r="L748" s="180"/>
      <c r="M748" s="180"/>
      <c r="O748" s="180"/>
      <c r="P748" s="180"/>
      <c r="Q748" s="180"/>
      <c r="R748" s="180"/>
      <c r="S748" s="180"/>
    </row>
    <row r="749" spans="1:19" ht="16.5" customHeight="1">
      <c r="A749" s="180"/>
      <c r="B749" s="180"/>
      <c r="C749" s="180"/>
      <c r="D749" s="181"/>
      <c r="E749" s="181"/>
      <c r="F749" s="181"/>
      <c r="L749" s="180"/>
      <c r="M749" s="180"/>
      <c r="O749" s="180"/>
      <c r="P749" s="180"/>
      <c r="Q749" s="180"/>
      <c r="R749" s="180"/>
      <c r="S749" s="180"/>
    </row>
    <row r="750" spans="1:19" ht="16.5" customHeight="1">
      <c r="A750" s="180"/>
      <c r="B750" s="180"/>
      <c r="C750" s="180"/>
      <c r="D750" s="181"/>
      <c r="E750" s="181"/>
      <c r="F750" s="181"/>
      <c r="L750" s="180"/>
      <c r="M750" s="180"/>
      <c r="O750" s="180"/>
      <c r="P750" s="180"/>
      <c r="Q750" s="180"/>
      <c r="R750" s="180"/>
      <c r="S750" s="180"/>
    </row>
    <row r="751" spans="1:19" ht="16.5" customHeight="1">
      <c r="A751" s="180"/>
      <c r="B751" s="180"/>
      <c r="C751" s="180"/>
      <c r="D751" s="181"/>
      <c r="E751" s="181"/>
      <c r="F751" s="181"/>
      <c r="L751" s="180"/>
      <c r="M751" s="180"/>
      <c r="O751" s="180"/>
      <c r="P751" s="180"/>
      <c r="Q751" s="180"/>
      <c r="R751" s="180"/>
      <c r="S751" s="180"/>
    </row>
    <row r="752" spans="1:19" ht="16.5" customHeight="1">
      <c r="A752" s="180"/>
      <c r="B752" s="180"/>
      <c r="C752" s="180"/>
      <c r="D752" s="181"/>
      <c r="E752" s="181"/>
      <c r="F752" s="181"/>
      <c r="L752" s="180"/>
      <c r="M752" s="180"/>
      <c r="O752" s="180"/>
      <c r="P752" s="180"/>
      <c r="Q752" s="180"/>
      <c r="R752" s="180"/>
      <c r="S752" s="180"/>
    </row>
    <row r="753" spans="1:19" ht="16.5" customHeight="1">
      <c r="A753" s="180"/>
      <c r="B753" s="180"/>
      <c r="C753" s="180"/>
      <c r="D753" s="181"/>
      <c r="E753" s="181"/>
      <c r="F753" s="181"/>
      <c r="L753" s="180"/>
      <c r="M753" s="180"/>
      <c r="O753" s="180"/>
      <c r="P753" s="180"/>
      <c r="Q753" s="180"/>
      <c r="R753" s="180"/>
      <c r="S753" s="180"/>
    </row>
    <row r="754" spans="1:19" ht="16.5" customHeight="1">
      <c r="A754" s="180"/>
      <c r="B754" s="180"/>
      <c r="C754" s="180"/>
      <c r="D754" s="181"/>
      <c r="E754" s="181"/>
      <c r="F754" s="181"/>
      <c r="L754" s="180"/>
      <c r="M754" s="180"/>
      <c r="O754" s="180"/>
      <c r="P754" s="180"/>
      <c r="Q754" s="180"/>
      <c r="R754" s="180"/>
      <c r="S754" s="180"/>
    </row>
    <row r="755" spans="1:19" ht="16.5" customHeight="1">
      <c r="A755" s="180"/>
      <c r="B755" s="180"/>
      <c r="C755" s="180"/>
      <c r="D755" s="181"/>
      <c r="E755" s="181"/>
      <c r="F755" s="181"/>
      <c r="L755" s="180"/>
      <c r="M755" s="180"/>
      <c r="O755" s="180"/>
      <c r="P755" s="180"/>
      <c r="Q755" s="180"/>
      <c r="R755" s="180"/>
      <c r="S755" s="180"/>
    </row>
    <row r="756" spans="1:19" ht="16.5" customHeight="1">
      <c r="A756" s="180"/>
      <c r="B756" s="180"/>
      <c r="C756" s="180"/>
      <c r="D756" s="181"/>
      <c r="E756" s="181"/>
      <c r="F756" s="181"/>
      <c r="L756" s="180"/>
      <c r="M756" s="180"/>
      <c r="O756" s="180"/>
      <c r="P756" s="180"/>
      <c r="Q756" s="180"/>
      <c r="R756" s="180"/>
      <c r="S756" s="180"/>
    </row>
    <row r="757" spans="1:19" ht="16.5" customHeight="1">
      <c r="A757" s="180"/>
      <c r="B757" s="180"/>
      <c r="C757" s="180"/>
      <c r="D757" s="181"/>
      <c r="E757" s="181"/>
      <c r="F757" s="181"/>
      <c r="L757" s="180"/>
      <c r="M757" s="180"/>
      <c r="O757" s="180"/>
      <c r="P757" s="180"/>
      <c r="Q757" s="180"/>
      <c r="R757" s="180"/>
      <c r="S757" s="180"/>
    </row>
    <row r="758" spans="1:19" ht="16.5" customHeight="1">
      <c r="A758" s="180"/>
      <c r="B758" s="180"/>
      <c r="C758" s="180"/>
      <c r="D758" s="181"/>
      <c r="E758" s="181"/>
      <c r="F758" s="181"/>
      <c r="L758" s="180"/>
      <c r="M758" s="180"/>
      <c r="O758" s="180"/>
      <c r="P758" s="180"/>
      <c r="Q758" s="180"/>
      <c r="R758" s="180"/>
      <c r="S758" s="180"/>
    </row>
    <row r="759" spans="1:19" ht="16.5" customHeight="1">
      <c r="A759" s="180"/>
      <c r="B759" s="180"/>
      <c r="C759" s="180"/>
      <c r="D759" s="181"/>
      <c r="E759" s="181"/>
      <c r="F759" s="181"/>
      <c r="L759" s="180"/>
      <c r="M759" s="180"/>
      <c r="O759" s="180"/>
      <c r="P759" s="180"/>
      <c r="Q759" s="180"/>
      <c r="R759" s="180"/>
      <c r="S759" s="180"/>
    </row>
    <row r="760" spans="1:19" ht="16.5" customHeight="1">
      <c r="A760" s="180"/>
      <c r="B760" s="180"/>
      <c r="C760" s="180"/>
      <c r="D760" s="181"/>
      <c r="E760" s="181"/>
      <c r="F760" s="181"/>
      <c r="L760" s="180"/>
      <c r="M760" s="180"/>
      <c r="O760" s="180"/>
      <c r="P760" s="180"/>
      <c r="Q760" s="180"/>
      <c r="R760" s="180"/>
      <c r="S760" s="180"/>
    </row>
    <row r="761" spans="1:19" ht="16.5" customHeight="1">
      <c r="A761" s="180"/>
      <c r="B761" s="180"/>
      <c r="C761" s="180"/>
      <c r="D761" s="181"/>
      <c r="E761" s="181"/>
      <c r="F761" s="181"/>
      <c r="L761" s="180"/>
      <c r="M761" s="180"/>
      <c r="O761" s="180"/>
      <c r="P761" s="180"/>
      <c r="Q761" s="180"/>
      <c r="R761" s="180"/>
      <c r="S761" s="180"/>
    </row>
    <row r="762" spans="1:19" ht="16.5" customHeight="1">
      <c r="A762" s="180"/>
      <c r="B762" s="180"/>
      <c r="C762" s="180"/>
      <c r="D762" s="181"/>
      <c r="E762" s="181"/>
      <c r="F762" s="181"/>
      <c r="L762" s="180"/>
      <c r="M762" s="180"/>
      <c r="O762" s="180"/>
      <c r="P762" s="180"/>
      <c r="Q762" s="180"/>
      <c r="R762" s="180"/>
      <c r="S762" s="180"/>
    </row>
    <row r="763" spans="1:19" ht="16.5" customHeight="1">
      <c r="A763" s="180"/>
      <c r="B763" s="180"/>
      <c r="C763" s="180"/>
      <c r="D763" s="181"/>
      <c r="E763" s="181"/>
      <c r="F763" s="181"/>
      <c r="L763" s="180"/>
      <c r="M763" s="180"/>
      <c r="O763" s="180"/>
      <c r="P763" s="180"/>
      <c r="Q763" s="180"/>
      <c r="R763" s="180"/>
      <c r="S763" s="180"/>
    </row>
    <row r="764" spans="1:19" ht="16.5" customHeight="1">
      <c r="A764" s="180"/>
      <c r="B764" s="180"/>
      <c r="C764" s="180"/>
      <c r="D764" s="181"/>
      <c r="E764" s="181"/>
      <c r="F764" s="181"/>
      <c r="L764" s="180"/>
      <c r="M764" s="180"/>
      <c r="O764" s="180"/>
      <c r="P764" s="180"/>
      <c r="Q764" s="180"/>
      <c r="R764" s="180"/>
      <c r="S764" s="180"/>
    </row>
    <row r="765" spans="1:19" ht="16.5" customHeight="1">
      <c r="A765" s="180"/>
      <c r="B765" s="180"/>
      <c r="C765" s="180"/>
      <c r="D765" s="181"/>
      <c r="E765" s="181"/>
      <c r="F765" s="181"/>
      <c r="L765" s="180"/>
      <c r="M765" s="180"/>
      <c r="O765" s="180"/>
      <c r="P765" s="180"/>
      <c r="Q765" s="180"/>
      <c r="R765" s="180"/>
      <c r="S765" s="180"/>
    </row>
    <row r="766" spans="1:19" ht="16.5" customHeight="1">
      <c r="A766" s="180"/>
      <c r="B766" s="180"/>
      <c r="C766" s="180"/>
      <c r="D766" s="181"/>
      <c r="E766" s="181"/>
      <c r="F766" s="181"/>
      <c r="L766" s="180"/>
      <c r="M766" s="180"/>
      <c r="O766" s="180"/>
      <c r="P766" s="180"/>
      <c r="Q766" s="180"/>
      <c r="R766" s="180"/>
      <c r="S766" s="180"/>
    </row>
    <row r="767" spans="1:19" ht="16.5" customHeight="1">
      <c r="A767" s="180"/>
      <c r="B767" s="180"/>
      <c r="C767" s="180"/>
      <c r="D767" s="181"/>
      <c r="E767" s="181"/>
      <c r="F767" s="181"/>
      <c r="L767" s="180"/>
      <c r="M767" s="180"/>
      <c r="O767" s="180"/>
      <c r="P767" s="180"/>
      <c r="Q767" s="180"/>
      <c r="R767" s="180"/>
      <c r="S767" s="180"/>
    </row>
    <row r="768" spans="1:19" ht="16.5" customHeight="1">
      <c r="A768" s="180"/>
      <c r="B768" s="180"/>
      <c r="C768" s="180"/>
      <c r="D768" s="181"/>
      <c r="E768" s="181"/>
      <c r="F768" s="181"/>
      <c r="L768" s="180"/>
      <c r="M768" s="180"/>
      <c r="O768" s="180"/>
      <c r="P768" s="180"/>
      <c r="Q768" s="180"/>
      <c r="R768" s="180"/>
      <c r="S768" s="180"/>
    </row>
    <row r="769" spans="1:19" ht="16.5" customHeight="1">
      <c r="A769" s="180"/>
      <c r="B769" s="180"/>
      <c r="C769" s="180"/>
      <c r="D769" s="181"/>
      <c r="E769" s="181"/>
      <c r="F769" s="181"/>
      <c r="L769" s="180"/>
      <c r="M769" s="180"/>
      <c r="O769" s="180"/>
      <c r="P769" s="180"/>
      <c r="Q769" s="180"/>
      <c r="R769" s="180"/>
      <c r="S769" s="180"/>
    </row>
    <row r="770" spans="1:19" ht="16.5" customHeight="1">
      <c r="A770" s="180"/>
      <c r="B770" s="180"/>
      <c r="C770" s="180"/>
      <c r="D770" s="181"/>
      <c r="E770" s="181"/>
      <c r="F770" s="181"/>
      <c r="L770" s="180"/>
      <c r="M770" s="180"/>
      <c r="O770" s="180"/>
      <c r="P770" s="180"/>
      <c r="Q770" s="180"/>
      <c r="R770" s="180"/>
      <c r="S770" s="180"/>
    </row>
    <row r="771" spans="1:19" ht="16.5" customHeight="1">
      <c r="A771" s="180"/>
      <c r="B771" s="180"/>
      <c r="C771" s="180"/>
      <c r="D771" s="181"/>
      <c r="E771" s="181"/>
      <c r="F771" s="181"/>
      <c r="L771" s="180"/>
      <c r="M771" s="180"/>
      <c r="O771" s="180"/>
      <c r="P771" s="180"/>
      <c r="Q771" s="180"/>
      <c r="R771" s="180"/>
      <c r="S771" s="180"/>
    </row>
    <row r="772" spans="1:19" ht="16.5" customHeight="1">
      <c r="A772" s="180"/>
      <c r="B772" s="180"/>
      <c r="C772" s="180"/>
      <c r="D772" s="181"/>
      <c r="E772" s="181"/>
      <c r="F772" s="181"/>
      <c r="L772" s="180"/>
      <c r="M772" s="180"/>
      <c r="O772" s="180"/>
      <c r="P772" s="180"/>
      <c r="Q772" s="180"/>
      <c r="R772" s="180"/>
      <c r="S772" s="180"/>
    </row>
    <row r="773" spans="1:19" ht="16.5" customHeight="1">
      <c r="A773" s="180"/>
      <c r="B773" s="180"/>
      <c r="C773" s="180"/>
      <c r="D773" s="181"/>
      <c r="E773" s="181"/>
      <c r="F773" s="181"/>
      <c r="L773" s="180"/>
      <c r="M773" s="180"/>
      <c r="O773" s="180"/>
      <c r="P773" s="180"/>
      <c r="Q773" s="180"/>
      <c r="R773" s="180"/>
      <c r="S773" s="180"/>
    </row>
    <row r="774" spans="1:19" ht="16.5" customHeight="1">
      <c r="A774" s="180"/>
      <c r="B774" s="180"/>
      <c r="C774" s="180"/>
      <c r="D774" s="181"/>
      <c r="E774" s="181"/>
      <c r="F774" s="181"/>
      <c r="L774" s="180"/>
      <c r="M774" s="180"/>
      <c r="O774" s="180"/>
      <c r="P774" s="180"/>
      <c r="Q774" s="180"/>
      <c r="R774" s="180"/>
      <c r="S774" s="180"/>
    </row>
    <row r="775" spans="1:19" ht="16.5" customHeight="1">
      <c r="A775" s="180"/>
      <c r="B775" s="180"/>
      <c r="C775" s="180"/>
      <c r="D775" s="181"/>
      <c r="E775" s="181"/>
      <c r="F775" s="181"/>
      <c r="L775" s="180"/>
      <c r="M775" s="180"/>
      <c r="O775" s="180"/>
      <c r="P775" s="180"/>
      <c r="Q775" s="180"/>
      <c r="R775" s="180"/>
      <c r="S775" s="180"/>
    </row>
    <row r="776" spans="1:19" ht="16.5" customHeight="1">
      <c r="A776" s="180"/>
      <c r="B776" s="180"/>
      <c r="C776" s="180"/>
      <c r="D776" s="181"/>
      <c r="E776" s="181"/>
      <c r="F776" s="181"/>
      <c r="L776" s="180"/>
      <c r="M776" s="180"/>
      <c r="O776" s="180"/>
      <c r="P776" s="180"/>
      <c r="Q776" s="180"/>
      <c r="R776" s="180"/>
      <c r="S776" s="180"/>
    </row>
    <row r="777" spans="1:19" ht="16.5" customHeight="1">
      <c r="A777" s="180"/>
      <c r="B777" s="180"/>
      <c r="C777" s="180"/>
      <c r="D777" s="181"/>
      <c r="E777" s="181"/>
      <c r="F777" s="181"/>
      <c r="L777" s="180"/>
      <c r="M777" s="180"/>
      <c r="O777" s="180"/>
      <c r="P777" s="180"/>
      <c r="Q777" s="180"/>
      <c r="R777" s="180"/>
      <c r="S777" s="180"/>
    </row>
    <row r="778" spans="1:19" ht="16.5" customHeight="1">
      <c r="A778" s="180"/>
      <c r="B778" s="180"/>
      <c r="C778" s="180"/>
      <c r="D778" s="181"/>
      <c r="E778" s="181"/>
      <c r="F778" s="181"/>
      <c r="L778" s="180"/>
      <c r="M778" s="180"/>
      <c r="O778" s="180"/>
      <c r="P778" s="180"/>
      <c r="Q778" s="180"/>
      <c r="R778" s="180"/>
      <c r="S778" s="180"/>
    </row>
    <row r="779" spans="1:19" ht="16.5" customHeight="1">
      <c r="A779" s="180"/>
      <c r="B779" s="180"/>
      <c r="C779" s="180"/>
      <c r="D779" s="181"/>
      <c r="E779" s="181"/>
      <c r="F779" s="181"/>
      <c r="L779" s="180"/>
      <c r="M779" s="180"/>
      <c r="O779" s="180"/>
      <c r="P779" s="180"/>
      <c r="Q779" s="180"/>
      <c r="R779" s="180"/>
      <c r="S779" s="180"/>
    </row>
    <row r="780" spans="1:19" ht="16.5" customHeight="1">
      <c r="A780" s="180"/>
      <c r="B780" s="180"/>
      <c r="C780" s="180"/>
      <c r="D780" s="181"/>
      <c r="E780" s="181"/>
      <c r="F780" s="181"/>
      <c r="L780" s="180"/>
      <c r="M780" s="180"/>
      <c r="O780" s="180"/>
      <c r="P780" s="180"/>
      <c r="Q780" s="180"/>
      <c r="R780" s="180"/>
      <c r="S780" s="180"/>
    </row>
    <row r="781" spans="1:19" ht="16.5" customHeight="1">
      <c r="A781" s="180"/>
      <c r="B781" s="180"/>
      <c r="C781" s="180"/>
      <c r="D781" s="181"/>
      <c r="E781" s="181"/>
      <c r="F781" s="181"/>
      <c r="L781" s="180"/>
      <c r="M781" s="180"/>
      <c r="O781" s="180"/>
      <c r="P781" s="180"/>
      <c r="Q781" s="180"/>
      <c r="R781" s="180"/>
      <c r="S781" s="180"/>
    </row>
    <row r="782" spans="1:19" ht="16.5" customHeight="1">
      <c r="A782" s="180"/>
      <c r="B782" s="180"/>
      <c r="C782" s="180"/>
      <c r="D782" s="181"/>
      <c r="E782" s="181"/>
      <c r="F782" s="181"/>
      <c r="L782" s="180"/>
      <c r="M782" s="180"/>
      <c r="O782" s="180"/>
      <c r="P782" s="180"/>
      <c r="Q782" s="180"/>
      <c r="R782" s="180"/>
      <c r="S782" s="180"/>
    </row>
    <row r="783" spans="1:19" ht="16.5" customHeight="1">
      <c r="A783" s="180"/>
      <c r="B783" s="180"/>
      <c r="C783" s="180"/>
      <c r="D783" s="181"/>
      <c r="E783" s="181"/>
      <c r="F783" s="181"/>
      <c r="L783" s="180"/>
      <c r="M783" s="180"/>
      <c r="O783" s="180"/>
      <c r="P783" s="180"/>
      <c r="Q783" s="180"/>
      <c r="R783" s="180"/>
      <c r="S783" s="180"/>
    </row>
    <row r="784" spans="1:19" ht="16.5" customHeight="1">
      <c r="A784" s="180"/>
      <c r="B784" s="180"/>
      <c r="C784" s="180"/>
      <c r="D784" s="181"/>
      <c r="E784" s="181"/>
      <c r="F784" s="181"/>
      <c r="L784" s="180"/>
      <c r="M784" s="180"/>
      <c r="O784" s="180"/>
      <c r="P784" s="180"/>
      <c r="Q784" s="180"/>
      <c r="R784" s="180"/>
      <c r="S784" s="180"/>
    </row>
    <row r="785" spans="1:19" ht="16.5" customHeight="1">
      <c r="A785" s="180"/>
      <c r="B785" s="180"/>
      <c r="C785" s="180"/>
      <c r="D785" s="181"/>
      <c r="E785" s="181"/>
      <c r="F785" s="181"/>
      <c r="L785" s="180"/>
      <c r="M785" s="180"/>
      <c r="O785" s="180"/>
      <c r="P785" s="180"/>
      <c r="Q785" s="180"/>
      <c r="R785" s="180"/>
      <c r="S785" s="180"/>
    </row>
    <row r="786" spans="1:19" ht="16.5" customHeight="1">
      <c r="A786" s="180"/>
      <c r="B786" s="180"/>
      <c r="C786" s="180"/>
      <c r="D786" s="181"/>
      <c r="E786" s="181"/>
      <c r="F786" s="181"/>
      <c r="L786" s="180"/>
      <c r="M786" s="180"/>
      <c r="O786" s="180"/>
      <c r="P786" s="180"/>
      <c r="Q786" s="180"/>
      <c r="R786" s="180"/>
      <c r="S786" s="180"/>
    </row>
    <row r="787" spans="1:19" ht="16.5" customHeight="1">
      <c r="A787" s="180"/>
      <c r="B787" s="180"/>
      <c r="C787" s="180"/>
      <c r="D787" s="181"/>
      <c r="E787" s="181"/>
      <c r="F787" s="181"/>
      <c r="L787" s="180"/>
      <c r="M787" s="180"/>
      <c r="O787" s="180"/>
      <c r="P787" s="180"/>
      <c r="Q787" s="180"/>
      <c r="R787" s="180"/>
      <c r="S787" s="180"/>
    </row>
    <row r="788" spans="1:19" ht="16.5" customHeight="1">
      <c r="A788" s="180"/>
      <c r="B788" s="180"/>
      <c r="C788" s="180"/>
      <c r="D788" s="181"/>
      <c r="E788" s="181"/>
      <c r="F788" s="181"/>
      <c r="L788" s="180"/>
      <c r="M788" s="180"/>
      <c r="O788" s="180"/>
      <c r="P788" s="180"/>
      <c r="Q788" s="180"/>
      <c r="R788" s="180"/>
      <c r="S788" s="180"/>
    </row>
    <row r="789" spans="1:19" ht="16.5" customHeight="1">
      <c r="A789" s="180"/>
      <c r="B789" s="180"/>
      <c r="C789" s="180"/>
      <c r="D789" s="181"/>
      <c r="E789" s="181"/>
      <c r="F789" s="181"/>
      <c r="L789" s="180"/>
      <c r="M789" s="180"/>
      <c r="O789" s="180"/>
      <c r="P789" s="180"/>
      <c r="Q789" s="180"/>
      <c r="R789" s="180"/>
      <c r="S789" s="180"/>
    </row>
    <row r="790" spans="1:19" ht="16.5" customHeight="1">
      <c r="A790" s="180"/>
      <c r="B790" s="180"/>
      <c r="C790" s="180"/>
      <c r="D790" s="181"/>
      <c r="E790" s="181"/>
      <c r="F790" s="181"/>
      <c r="L790" s="180"/>
      <c r="M790" s="180"/>
      <c r="O790" s="180"/>
      <c r="P790" s="180"/>
      <c r="Q790" s="180"/>
      <c r="R790" s="180"/>
      <c r="S790" s="180"/>
    </row>
    <row r="791" spans="1:19" ht="16.5" customHeight="1">
      <c r="A791" s="180"/>
      <c r="B791" s="180"/>
      <c r="C791" s="180"/>
      <c r="D791" s="181"/>
      <c r="E791" s="181"/>
      <c r="F791" s="181"/>
      <c r="L791" s="180"/>
      <c r="M791" s="180"/>
      <c r="O791" s="180"/>
      <c r="P791" s="180"/>
      <c r="Q791" s="180"/>
      <c r="R791" s="180"/>
      <c r="S791" s="180"/>
    </row>
    <row r="792" spans="1:19" ht="16.5" customHeight="1">
      <c r="A792" s="180"/>
      <c r="B792" s="180"/>
      <c r="C792" s="180"/>
      <c r="D792" s="181"/>
      <c r="E792" s="181"/>
      <c r="F792" s="181"/>
      <c r="L792" s="180"/>
      <c r="M792" s="180"/>
      <c r="O792" s="180"/>
      <c r="P792" s="180"/>
      <c r="Q792" s="180"/>
      <c r="R792" s="180"/>
      <c r="S792" s="180"/>
    </row>
    <row r="793" spans="1:19" ht="16.5" customHeight="1">
      <c r="A793" s="180"/>
      <c r="B793" s="180"/>
      <c r="C793" s="180"/>
      <c r="D793" s="181"/>
      <c r="E793" s="181"/>
      <c r="F793" s="181"/>
      <c r="L793" s="180"/>
      <c r="M793" s="180"/>
      <c r="O793" s="180"/>
      <c r="P793" s="180"/>
      <c r="Q793" s="180"/>
      <c r="R793" s="180"/>
      <c r="S793" s="180"/>
    </row>
    <row r="794" spans="1:19" ht="16.5" customHeight="1">
      <c r="A794" s="180"/>
      <c r="B794" s="180"/>
      <c r="C794" s="180"/>
      <c r="D794" s="181"/>
      <c r="E794" s="181"/>
      <c r="F794" s="181"/>
      <c r="L794" s="180"/>
      <c r="M794" s="180"/>
      <c r="O794" s="180"/>
      <c r="P794" s="180"/>
      <c r="Q794" s="180"/>
      <c r="R794" s="180"/>
      <c r="S794" s="180"/>
    </row>
    <row r="795" spans="1:19" ht="16.5" customHeight="1">
      <c r="A795" s="180"/>
      <c r="B795" s="180"/>
      <c r="C795" s="180"/>
      <c r="D795" s="181"/>
      <c r="E795" s="181"/>
      <c r="F795" s="181"/>
      <c r="L795" s="180"/>
      <c r="M795" s="180"/>
      <c r="O795" s="180"/>
      <c r="P795" s="180"/>
      <c r="Q795" s="180"/>
      <c r="R795" s="180"/>
      <c r="S795" s="180"/>
    </row>
    <row r="796" spans="1:19" ht="16.5" customHeight="1">
      <c r="A796" s="180"/>
      <c r="B796" s="180"/>
      <c r="C796" s="180"/>
      <c r="D796" s="181"/>
      <c r="E796" s="181"/>
      <c r="F796" s="181"/>
      <c r="L796" s="180"/>
      <c r="M796" s="180"/>
      <c r="O796" s="180"/>
      <c r="P796" s="180"/>
      <c r="Q796" s="180"/>
      <c r="R796" s="180"/>
      <c r="S796" s="180"/>
    </row>
    <row r="797" spans="1:19" ht="16.5" customHeight="1">
      <c r="A797" s="180"/>
      <c r="B797" s="180"/>
      <c r="C797" s="180"/>
      <c r="D797" s="181"/>
      <c r="E797" s="181"/>
      <c r="F797" s="181"/>
      <c r="L797" s="180"/>
      <c r="M797" s="180"/>
      <c r="O797" s="180"/>
      <c r="P797" s="180"/>
      <c r="Q797" s="180"/>
      <c r="R797" s="180"/>
      <c r="S797" s="180"/>
    </row>
    <row r="798" spans="1:19" ht="16.5" customHeight="1">
      <c r="A798" s="180"/>
      <c r="B798" s="180"/>
      <c r="C798" s="180"/>
      <c r="D798" s="181"/>
      <c r="E798" s="181"/>
      <c r="F798" s="181"/>
      <c r="L798" s="180"/>
      <c r="M798" s="180"/>
      <c r="O798" s="180"/>
      <c r="P798" s="180"/>
      <c r="Q798" s="180"/>
      <c r="R798" s="180"/>
      <c r="S798" s="180"/>
    </row>
    <row r="799" spans="1:19" ht="16.5" customHeight="1">
      <c r="A799" s="180"/>
      <c r="B799" s="180"/>
      <c r="C799" s="180"/>
      <c r="D799" s="181"/>
      <c r="E799" s="181"/>
      <c r="F799" s="181"/>
      <c r="L799" s="180"/>
      <c r="M799" s="180"/>
      <c r="O799" s="180"/>
      <c r="P799" s="180"/>
      <c r="Q799" s="180"/>
      <c r="R799" s="180"/>
      <c r="S799" s="180"/>
    </row>
    <row r="800" spans="1:19" ht="16.5" customHeight="1">
      <c r="A800" s="180"/>
      <c r="B800" s="180"/>
      <c r="C800" s="180"/>
      <c r="D800" s="181"/>
      <c r="E800" s="181"/>
      <c r="F800" s="181"/>
      <c r="L800" s="180"/>
      <c r="M800" s="180"/>
      <c r="O800" s="180"/>
      <c r="P800" s="180"/>
      <c r="Q800" s="180"/>
      <c r="R800" s="180"/>
      <c r="S800" s="180"/>
    </row>
    <row r="801" spans="1:19" ht="16.5" customHeight="1">
      <c r="A801" s="180"/>
      <c r="B801" s="180"/>
      <c r="C801" s="180"/>
      <c r="D801" s="181"/>
      <c r="E801" s="181"/>
      <c r="F801" s="181"/>
      <c r="L801" s="180"/>
      <c r="M801" s="180"/>
      <c r="O801" s="180"/>
      <c r="P801" s="180"/>
      <c r="Q801" s="180"/>
      <c r="R801" s="180"/>
      <c r="S801" s="180"/>
    </row>
    <row r="802" spans="1:19" ht="16.5" customHeight="1">
      <c r="A802" s="180"/>
      <c r="B802" s="180"/>
      <c r="C802" s="180"/>
      <c r="D802" s="181"/>
      <c r="E802" s="181"/>
      <c r="F802" s="181"/>
      <c r="L802" s="180"/>
      <c r="M802" s="180"/>
      <c r="O802" s="180"/>
      <c r="P802" s="180"/>
      <c r="Q802" s="180"/>
      <c r="R802" s="180"/>
      <c r="S802" s="180"/>
    </row>
    <row r="803" spans="1:19" ht="16.5" customHeight="1">
      <c r="A803" s="180"/>
      <c r="B803" s="180"/>
      <c r="C803" s="180"/>
      <c r="D803" s="181"/>
      <c r="E803" s="181"/>
      <c r="F803" s="181"/>
      <c r="L803" s="180"/>
      <c r="M803" s="180"/>
      <c r="O803" s="180"/>
      <c r="P803" s="180"/>
      <c r="Q803" s="180"/>
      <c r="R803" s="180"/>
      <c r="S803" s="180"/>
    </row>
    <row r="804" spans="1:19" ht="16.5" customHeight="1">
      <c r="A804" s="180"/>
      <c r="B804" s="180"/>
      <c r="C804" s="180"/>
      <c r="D804" s="181"/>
      <c r="E804" s="181"/>
      <c r="F804" s="181"/>
      <c r="L804" s="180"/>
      <c r="M804" s="180"/>
      <c r="O804" s="180"/>
      <c r="P804" s="180"/>
      <c r="Q804" s="180"/>
      <c r="R804" s="180"/>
      <c r="S804" s="180"/>
    </row>
    <row r="805" spans="1:19" ht="16.5" customHeight="1">
      <c r="A805" s="180"/>
      <c r="B805" s="180"/>
      <c r="C805" s="180"/>
      <c r="D805" s="181"/>
      <c r="E805" s="181"/>
      <c r="F805" s="181"/>
      <c r="L805" s="180"/>
      <c r="M805" s="180"/>
      <c r="O805" s="180"/>
      <c r="P805" s="180"/>
      <c r="Q805" s="180"/>
      <c r="R805" s="180"/>
      <c r="S805" s="180"/>
    </row>
    <row r="806" spans="1:19" ht="16.5" customHeight="1">
      <c r="A806" s="180"/>
      <c r="B806" s="180"/>
      <c r="C806" s="180"/>
      <c r="D806" s="181"/>
      <c r="E806" s="181"/>
      <c r="F806" s="181"/>
      <c r="L806" s="180"/>
      <c r="M806" s="180"/>
      <c r="O806" s="180"/>
      <c r="P806" s="180"/>
      <c r="Q806" s="180"/>
      <c r="R806" s="180"/>
      <c r="S806" s="180"/>
    </row>
    <row r="807" spans="1:19" ht="16.5" customHeight="1">
      <c r="A807" s="180"/>
      <c r="B807" s="180"/>
      <c r="C807" s="180"/>
      <c r="D807" s="181"/>
      <c r="E807" s="181"/>
      <c r="F807" s="181"/>
      <c r="L807" s="180"/>
      <c r="M807" s="180"/>
      <c r="O807" s="180"/>
      <c r="P807" s="180"/>
      <c r="Q807" s="180"/>
      <c r="R807" s="180"/>
      <c r="S807" s="180"/>
    </row>
    <row r="808" spans="1:19" ht="16.5" customHeight="1">
      <c r="A808" s="180"/>
      <c r="B808" s="180"/>
      <c r="C808" s="180"/>
      <c r="D808" s="181"/>
      <c r="E808" s="181"/>
      <c r="F808" s="181"/>
      <c r="L808" s="180"/>
      <c r="M808" s="180"/>
      <c r="O808" s="180"/>
      <c r="P808" s="180"/>
      <c r="Q808" s="180"/>
      <c r="R808" s="180"/>
      <c r="S808" s="180"/>
    </row>
    <row r="809" spans="1:19" ht="16.5" customHeight="1">
      <c r="A809" s="180"/>
      <c r="B809" s="180"/>
      <c r="C809" s="180"/>
      <c r="D809" s="181"/>
      <c r="E809" s="181"/>
      <c r="F809" s="181"/>
      <c r="L809" s="180"/>
      <c r="M809" s="180"/>
      <c r="O809" s="180"/>
      <c r="P809" s="180"/>
      <c r="Q809" s="180"/>
      <c r="R809" s="180"/>
      <c r="S809" s="180"/>
    </row>
    <row r="810" spans="1:19" ht="16.5" customHeight="1">
      <c r="A810" s="180"/>
      <c r="B810" s="180"/>
      <c r="C810" s="180"/>
      <c r="D810" s="181"/>
      <c r="E810" s="181"/>
      <c r="F810" s="181"/>
      <c r="L810" s="180"/>
      <c r="M810" s="180"/>
      <c r="O810" s="180"/>
      <c r="P810" s="180"/>
      <c r="Q810" s="180"/>
      <c r="R810" s="180"/>
      <c r="S810" s="180"/>
    </row>
    <row r="811" spans="1:19" ht="16.5" customHeight="1">
      <c r="A811" s="180"/>
      <c r="B811" s="180"/>
      <c r="C811" s="180"/>
      <c r="D811" s="181"/>
      <c r="E811" s="181"/>
      <c r="F811" s="181"/>
      <c r="L811" s="180"/>
      <c r="M811" s="180"/>
      <c r="O811" s="180"/>
      <c r="P811" s="180"/>
      <c r="Q811" s="180"/>
      <c r="R811" s="180"/>
      <c r="S811" s="180"/>
    </row>
    <row r="812" spans="1:19" ht="16.5" customHeight="1">
      <c r="A812" s="180"/>
      <c r="B812" s="180"/>
      <c r="C812" s="180"/>
      <c r="D812" s="181"/>
      <c r="E812" s="181"/>
      <c r="F812" s="181"/>
      <c r="L812" s="180"/>
      <c r="M812" s="180"/>
      <c r="O812" s="180"/>
      <c r="P812" s="180"/>
      <c r="Q812" s="180"/>
      <c r="R812" s="180"/>
      <c r="S812" s="180"/>
    </row>
    <row r="813" spans="1:19" ht="16.5" customHeight="1">
      <c r="A813" s="180"/>
      <c r="B813" s="180"/>
      <c r="C813" s="180"/>
      <c r="D813" s="181"/>
      <c r="E813" s="181"/>
      <c r="F813" s="181"/>
      <c r="L813" s="180"/>
      <c r="M813" s="180"/>
      <c r="O813" s="180"/>
      <c r="P813" s="180"/>
      <c r="Q813" s="180"/>
      <c r="R813" s="180"/>
      <c r="S813" s="180"/>
    </row>
    <row r="814" spans="1:19" ht="16.5" customHeight="1">
      <c r="A814" s="180"/>
      <c r="B814" s="180"/>
      <c r="C814" s="180"/>
      <c r="D814" s="181"/>
      <c r="E814" s="181"/>
      <c r="F814" s="181"/>
      <c r="L814" s="180"/>
      <c r="M814" s="180"/>
      <c r="O814" s="180"/>
      <c r="P814" s="180"/>
      <c r="Q814" s="180"/>
      <c r="R814" s="180"/>
      <c r="S814" s="180"/>
    </row>
    <row r="815" spans="1:19" ht="16.5" customHeight="1">
      <c r="A815" s="180"/>
      <c r="B815" s="180"/>
      <c r="C815" s="180"/>
      <c r="D815" s="181"/>
      <c r="E815" s="181"/>
      <c r="F815" s="181"/>
      <c r="L815" s="180"/>
      <c r="M815" s="180"/>
      <c r="O815" s="180"/>
      <c r="P815" s="180"/>
      <c r="Q815" s="180"/>
      <c r="R815" s="180"/>
      <c r="S815" s="180"/>
    </row>
    <row r="816" spans="1:19" ht="16.5" customHeight="1">
      <c r="A816" s="180"/>
      <c r="B816" s="180"/>
      <c r="C816" s="180"/>
      <c r="D816" s="181"/>
      <c r="E816" s="181"/>
      <c r="F816" s="181"/>
      <c r="L816" s="180"/>
      <c r="M816" s="180"/>
      <c r="O816" s="180"/>
      <c r="P816" s="180"/>
      <c r="Q816" s="180"/>
      <c r="R816" s="180"/>
      <c r="S816" s="180"/>
    </row>
    <row r="817" spans="1:19" ht="16.5" customHeight="1">
      <c r="A817" s="180"/>
      <c r="B817" s="180"/>
      <c r="C817" s="180"/>
      <c r="D817" s="181"/>
      <c r="E817" s="181"/>
      <c r="F817" s="181"/>
      <c r="L817" s="180"/>
      <c r="M817" s="180"/>
      <c r="O817" s="180"/>
      <c r="P817" s="180"/>
      <c r="Q817" s="180"/>
      <c r="R817" s="180"/>
      <c r="S817" s="180"/>
    </row>
    <row r="818" spans="1:19" ht="16.5" customHeight="1">
      <c r="A818" s="180"/>
      <c r="B818" s="180"/>
      <c r="C818" s="180"/>
      <c r="D818" s="181"/>
      <c r="E818" s="181"/>
      <c r="F818" s="181"/>
      <c r="L818" s="180"/>
      <c r="M818" s="180"/>
      <c r="O818" s="180"/>
      <c r="P818" s="180"/>
      <c r="Q818" s="180"/>
      <c r="R818" s="180"/>
      <c r="S818" s="180"/>
    </row>
    <row r="819" spans="1:19" ht="16.5" customHeight="1">
      <c r="A819" s="180"/>
      <c r="B819" s="180"/>
      <c r="C819" s="180"/>
      <c r="D819" s="181"/>
      <c r="E819" s="181"/>
      <c r="F819" s="181"/>
      <c r="L819" s="180"/>
      <c r="M819" s="180"/>
      <c r="O819" s="180"/>
      <c r="P819" s="180"/>
      <c r="Q819" s="180"/>
      <c r="R819" s="180"/>
      <c r="S819" s="180"/>
    </row>
    <row r="820" spans="1:19" ht="16.5" customHeight="1">
      <c r="A820" s="180"/>
      <c r="B820" s="180"/>
      <c r="C820" s="180"/>
      <c r="D820" s="181"/>
      <c r="E820" s="181"/>
      <c r="F820" s="181"/>
      <c r="L820" s="180"/>
      <c r="M820" s="180"/>
      <c r="O820" s="180"/>
      <c r="P820" s="180"/>
      <c r="Q820" s="180"/>
      <c r="R820" s="180"/>
      <c r="S820" s="180"/>
    </row>
    <row r="821" spans="1:19" ht="16.5" customHeight="1">
      <c r="A821" s="180"/>
      <c r="B821" s="180"/>
      <c r="C821" s="180"/>
      <c r="D821" s="181"/>
      <c r="E821" s="181"/>
      <c r="F821" s="181"/>
      <c r="L821" s="180"/>
      <c r="M821" s="180"/>
      <c r="O821" s="180"/>
      <c r="P821" s="180"/>
      <c r="Q821" s="180"/>
      <c r="R821" s="180"/>
      <c r="S821" s="180"/>
    </row>
    <row r="822" spans="1:19" ht="16.5" customHeight="1">
      <c r="A822" s="180"/>
      <c r="B822" s="180"/>
      <c r="C822" s="180"/>
      <c r="D822" s="181"/>
      <c r="E822" s="181"/>
      <c r="F822" s="181"/>
      <c r="L822" s="180"/>
      <c r="M822" s="180"/>
      <c r="O822" s="180"/>
      <c r="P822" s="180"/>
      <c r="Q822" s="180"/>
      <c r="R822" s="180"/>
      <c r="S822" s="180"/>
    </row>
    <row r="823" spans="1:19" ht="16.5" customHeight="1">
      <c r="A823" s="180"/>
      <c r="B823" s="180"/>
      <c r="C823" s="180"/>
      <c r="D823" s="181"/>
      <c r="E823" s="181"/>
      <c r="F823" s="181"/>
      <c r="L823" s="180"/>
      <c r="M823" s="180"/>
      <c r="O823" s="180"/>
      <c r="P823" s="180"/>
      <c r="Q823" s="180"/>
      <c r="R823" s="180"/>
      <c r="S823" s="180"/>
    </row>
    <row r="824" spans="1:19" ht="16.5" customHeight="1">
      <c r="A824" s="180"/>
      <c r="B824" s="180"/>
      <c r="C824" s="180"/>
      <c r="D824" s="181"/>
      <c r="E824" s="181"/>
      <c r="F824" s="181"/>
      <c r="L824" s="180"/>
      <c r="M824" s="180"/>
      <c r="O824" s="180"/>
      <c r="P824" s="180"/>
      <c r="Q824" s="180"/>
      <c r="R824" s="180"/>
      <c r="S824" s="180"/>
    </row>
    <row r="825" spans="1:19" ht="16.5" customHeight="1">
      <c r="A825" s="180"/>
      <c r="B825" s="180"/>
      <c r="C825" s="180"/>
      <c r="D825" s="181"/>
      <c r="E825" s="181"/>
      <c r="F825" s="181"/>
      <c r="L825" s="180"/>
      <c r="M825" s="180"/>
      <c r="O825" s="180"/>
      <c r="P825" s="180"/>
      <c r="Q825" s="180"/>
      <c r="R825" s="180"/>
      <c r="S825" s="180"/>
    </row>
    <row r="826" spans="1:19" ht="16.5" customHeight="1">
      <c r="A826" s="180"/>
      <c r="B826" s="180"/>
      <c r="C826" s="180"/>
      <c r="D826" s="181"/>
      <c r="E826" s="181"/>
      <c r="F826" s="181"/>
      <c r="L826" s="180"/>
      <c r="M826" s="180"/>
      <c r="O826" s="180"/>
      <c r="P826" s="180"/>
      <c r="Q826" s="180"/>
      <c r="R826" s="180"/>
      <c r="S826" s="180"/>
    </row>
    <row r="827" spans="1:19" ht="16.5" customHeight="1">
      <c r="A827" s="180"/>
      <c r="B827" s="180"/>
      <c r="C827" s="180"/>
      <c r="D827" s="181"/>
      <c r="E827" s="181"/>
      <c r="F827" s="181"/>
      <c r="L827" s="180"/>
      <c r="M827" s="180"/>
      <c r="O827" s="180"/>
      <c r="P827" s="180"/>
      <c r="Q827" s="180"/>
      <c r="R827" s="180"/>
      <c r="S827" s="180"/>
    </row>
    <row r="828" spans="1:19" ht="16.5" customHeight="1">
      <c r="A828" s="180"/>
      <c r="B828" s="180"/>
      <c r="C828" s="180"/>
      <c r="D828" s="181"/>
      <c r="E828" s="181"/>
      <c r="F828" s="181"/>
      <c r="L828" s="180"/>
      <c r="M828" s="180"/>
      <c r="O828" s="180"/>
      <c r="P828" s="180"/>
      <c r="Q828" s="180"/>
      <c r="R828" s="180"/>
      <c r="S828" s="180"/>
    </row>
    <row r="829" spans="1:19" ht="16.5" customHeight="1">
      <c r="A829" s="180"/>
      <c r="B829" s="180"/>
      <c r="C829" s="180"/>
      <c r="D829" s="181"/>
      <c r="E829" s="181"/>
      <c r="F829" s="181"/>
      <c r="L829" s="180"/>
      <c r="M829" s="180"/>
      <c r="O829" s="180"/>
      <c r="P829" s="180"/>
      <c r="Q829" s="180"/>
      <c r="R829" s="180"/>
      <c r="S829" s="180"/>
    </row>
    <row r="830" spans="1:19" ht="16.5" customHeight="1">
      <c r="A830" s="180"/>
      <c r="B830" s="180"/>
      <c r="C830" s="180"/>
      <c r="D830" s="181"/>
      <c r="E830" s="181"/>
      <c r="F830" s="181"/>
      <c r="L830" s="180"/>
      <c r="M830" s="180"/>
      <c r="O830" s="180"/>
      <c r="P830" s="180"/>
      <c r="Q830" s="180"/>
      <c r="R830" s="180"/>
      <c r="S830" s="180"/>
    </row>
    <row r="831" spans="1:19" ht="16.5" customHeight="1">
      <c r="A831" s="180"/>
      <c r="B831" s="180"/>
      <c r="C831" s="180"/>
      <c r="D831" s="181"/>
      <c r="E831" s="181"/>
      <c r="F831" s="181"/>
      <c r="L831" s="180"/>
      <c r="M831" s="180"/>
      <c r="O831" s="180"/>
      <c r="P831" s="180"/>
      <c r="Q831" s="180"/>
      <c r="R831" s="180"/>
      <c r="S831" s="180"/>
    </row>
    <row r="832" spans="1:19" ht="16.5" customHeight="1">
      <c r="A832" s="180"/>
      <c r="B832" s="180"/>
      <c r="C832" s="180"/>
      <c r="D832" s="181"/>
      <c r="E832" s="181"/>
      <c r="F832" s="181"/>
      <c r="L832" s="180"/>
      <c r="M832" s="180"/>
      <c r="O832" s="180"/>
      <c r="P832" s="180"/>
      <c r="Q832" s="180"/>
      <c r="R832" s="180"/>
      <c r="S832" s="180"/>
    </row>
    <row r="833" spans="1:19" ht="16.5" customHeight="1">
      <c r="A833" s="180"/>
      <c r="B833" s="180"/>
      <c r="C833" s="180"/>
      <c r="D833" s="181"/>
      <c r="E833" s="181"/>
      <c r="F833" s="181"/>
      <c r="L833" s="180"/>
      <c r="M833" s="180"/>
      <c r="O833" s="180"/>
      <c r="P833" s="180"/>
      <c r="Q833" s="180"/>
      <c r="R833" s="180"/>
      <c r="S833" s="180"/>
    </row>
    <row r="834" spans="1:19" ht="16.5" customHeight="1">
      <c r="A834" s="180"/>
      <c r="B834" s="180"/>
      <c r="C834" s="180"/>
      <c r="D834" s="181"/>
      <c r="E834" s="181"/>
      <c r="F834" s="181"/>
      <c r="L834" s="180"/>
      <c r="M834" s="180"/>
      <c r="O834" s="180"/>
      <c r="P834" s="180"/>
      <c r="Q834" s="180"/>
      <c r="R834" s="180"/>
      <c r="S834" s="180"/>
    </row>
    <row r="835" spans="1:19" ht="16.5" customHeight="1">
      <c r="A835" s="180"/>
      <c r="B835" s="180"/>
      <c r="C835" s="180"/>
      <c r="D835" s="181"/>
      <c r="E835" s="181"/>
      <c r="F835" s="181"/>
      <c r="L835" s="180"/>
      <c r="M835" s="180"/>
      <c r="O835" s="180"/>
      <c r="P835" s="180"/>
      <c r="Q835" s="180"/>
      <c r="R835" s="180"/>
      <c r="S835" s="180"/>
    </row>
    <row r="836" spans="1:19" ht="16.5" customHeight="1">
      <c r="A836" s="180"/>
      <c r="B836" s="180"/>
      <c r="C836" s="180"/>
      <c r="D836" s="181"/>
      <c r="E836" s="181"/>
      <c r="F836" s="181"/>
      <c r="L836" s="180"/>
      <c r="M836" s="180"/>
      <c r="O836" s="180"/>
      <c r="P836" s="180"/>
      <c r="Q836" s="180"/>
      <c r="R836" s="180"/>
      <c r="S836" s="180"/>
    </row>
    <row r="837" spans="1:19" ht="16.5" customHeight="1">
      <c r="A837" s="180"/>
      <c r="B837" s="180"/>
      <c r="C837" s="180"/>
      <c r="D837" s="181"/>
      <c r="E837" s="181"/>
      <c r="F837" s="181"/>
      <c r="L837" s="180"/>
      <c r="M837" s="180"/>
      <c r="O837" s="180"/>
      <c r="P837" s="180"/>
      <c r="Q837" s="180"/>
      <c r="R837" s="180"/>
      <c r="S837" s="180"/>
    </row>
    <row r="838" spans="1:19" ht="16.5" customHeight="1">
      <c r="A838" s="180"/>
      <c r="B838" s="180"/>
      <c r="C838" s="180"/>
      <c r="D838" s="181"/>
      <c r="E838" s="181"/>
      <c r="F838" s="181"/>
      <c r="L838" s="180"/>
      <c r="M838" s="180"/>
      <c r="O838" s="180"/>
      <c r="P838" s="180"/>
      <c r="Q838" s="180"/>
      <c r="R838" s="180"/>
      <c r="S838" s="180"/>
    </row>
    <row r="839" spans="1:19" ht="16.5" customHeight="1">
      <c r="A839" s="180"/>
      <c r="B839" s="180"/>
      <c r="C839" s="180"/>
      <c r="D839" s="181"/>
      <c r="E839" s="181"/>
      <c r="F839" s="181"/>
      <c r="L839" s="180"/>
      <c r="M839" s="180"/>
      <c r="O839" s="180"/>
      <c r="P839" s="180"/>
      <c r="Q839" s="180"/>
      <c r="R839" s="180"/>
      <c r="S839" s="180"/>
    </row>
    <row r="840" spans="1:19" ht="16.5" customHeight="1">
      <c r="A840" s="180"/>
      <c r="B840" s="180"/>
      <c r="C840" s="180"/>
      <c r="D840" s="181"/>
      <c r="E840" s="181"/>
      <c r="F840" s="181"/>
      <c r="L840" s="180"/>
      <c r="M840" s="180"/>
      <c r="O840" s="180"/>
      <c r="P840" s="180"/>
      <c r="Q840" s="180"/>
      <c r="R840" s="180"/>
      <c r="S840" s="180"/>
    </row>
    <row r="841" spans="1:19" ht="16.5" customHeight="1">
      <c r="A841" s="180"/>
      <c r="B841" s="180"/>
      <c r="C841" s="180"/>
      <c r="D841" s="181"/>
      <c r="E841" s="181"/>
      <c r="F841" s="181"/>
      <c r="L841" s="180"/>
      <c r="M841" s="180"/>
      <c r="O841" s="180"/>
      <c r="P841" s="180"/>
      <c r="Q841" s="180"/>
      <c r="R841" s="180"/>
      <c r="S841" s="180"/>
    </row>
    <row r="842" spans="1:19" ht="16.5" customHeight="1">
      <c r="A842" s="180"/>
      <c r="B842" s="180"/>
      <c r="C842" s="180"/>
      <c r="D842" s="181"/>
      <c r="E842" s="181"/>
      <c r="F842" s="181"/>
      <c r="L842" s="180"/>
      <c r="M842" s="180"/>
      <c r="O842" s="180"/>
      <c r="P842" s="180"/>
      <c r="Q842" s="180"/>
      <c r="R842" s="180"/>
      <c r="S842" s="180"/>
    </row>
    <row r="843" spans="1:19" ht="16.5" customHeight="1">
      <c r="A843" s="180"/>
      <c r="B843" s="180"/>
      <c r="C843" s="180"/>
      <c r="D843" s="181"/>
      <c r="E843" s="181"/>
      <c r="F843" s="181"/>
      <c r="L843" s="180"/>
      <c r="M843" s="180"/>
      <c r="O843" s="180"/>
      <c r="P843" s="180"/>
      <c r="Q843" s="180"/>
      <c r="R843" s="180"/>
      <c r="S843" s="180"/>
    </row>
    <row r="844" spans="1:19" ht="16.5" customHeight="1">
      <c r="A844" s="180"/>
      <c r="B844" s="180"/>
      <c r="C844" s="180"/>
      <c r="D844" s="181"/>
      <c r="E844" s="181"/>
      <c r="F844" s="181"/>
      <c r="L844" s="180"/>
      <c r="M844" s="180"/>
      <c r="O844" s="180"/>
      <c r="P844" s="180"/>
      <c r="Q844" s="180"/>
      <c r="R844" s="180"/>
      <c r="S844" s="180"/>
    </row>
    <row r="845" spans="1:19" ht="16.5" customHeight="1">
      <c r="A845" s="180"/>
      <c r="B845" s="180"/>
      <c r="C845" s="180"/>
      <c r="D845" s="181"/>
      <c r="E845" s="181"/>
      <c r="F845" s="181"/>
      <c r="L845" s="180"/>
      <c r="M845" s="180"/>
      <c r="O845" s="180"/>
      <c r="P845" s="180"/>
      <c r="Q845" s="180"/>
      <c r="R845" s="180"/>
      <c r="S845" s="180"/>
    </row>
    <row r="846" spans="1:19" ht="16.5" customHeight="1">
      <c r="A846" s="180"/>
      <c r="B846" s="180"/>
      <c r="C846" s="180"/>
      <c r="D846" s="181"/>
      <c r="E846" s="181"/>
      <c r="F846" s="181"/>
      <c r="L846" s="180"/>
      <c r="M846" s="180"/>
      <c r="O846" s="180"/>
      <c r="P846" s="180"/>
      <c r="Q846" s="180"/>
      <c r="R846" s="180"/>
      <c r="S846" s="180"/>
    </row>
    <row r="847" spans="1:19" ht="16.5" customHeight="1">
      <c r="A847" s="180"/>
      <c r="B847" s="180"/>
      <c r="C847" s="180"/>
      <c r="D847" s="181"/>
      <c r="E847" s="181"/>
      <c r="F847" s="181"/>
      <c r="L847" s="180"/>
      <c r="M847" s="180"/>
      <c r="O847" s="180"/>
      <c r="P847" s="180"/>
      <c r="Q847" s="180"/>
      <c r="R847" s="180"/>
      <c r="S847" s="180"/>
    </row>
    <row r="848" spans="1:19" ht="16.5" customHeight="1">
      <c r="A848" s="180"/>
      <c r="B848" s="180"/>
      <c r="C848" s="180"/>
      <c r="D848" s="181"/>
      <c r="E848" s="181"/>
      <c r="F848" s="181"/>
      <c r="L848" s="180"/>
      <c r="M848" s="180"/>
      <c r="O848" s="180"/>
      <c r="P848" s="180"/>
      <c r="Q848" s="180"/>
      <c r="R848" s="180"/>
      <c r="S848" s="180"/>
    </row>
    <row r="849" spans="1:19" ht="16.5" customHeight="1">
      <c r="A849" s="180"/>
      <c r="B849" s="180"/>
      <c r="C849" s="180"/>
      <c r="D849" s="181"/>
      <c r="E849" s="181"/>
      <c r="F849" s="181"/>
      <c r="L849" s="180"/>
      <c r="M849" s="180"/>
      <c r="O849" s="180"/>
      <c r="P849" s="180"/>
      <c r="Q849" s="180"/>
      <c r="R849" s="180"/>
      <c r="S849" s="180"/>
    </row>
    <row r="850" spans="1:19" ht="16.5" customHeight="1">
      <c r="A850" s="180"/>
      <c r="B850" s="180"/>
      <c r="C850" s="180"/>
      <c r="D850" s="181"/>
      <c r="E850" s="181"/>
      <c r="F850" s="181"/>
      <c r="L850" s="180"/>
      <c r="M850" s="180"/>
      <c r="O850" s="180"/>
      <c r="P850" s="180"/>
      <c r="Q850" s="180"/>
      <c r="R850" s="180"/>
      <c r="S850" s="180"/>
    </row>
    <row r="851" spans="1:19" ht="16.5" customHeight="1">
      <c r="A851" s="180"/>
      <c r="B851" s="180"/>
      <c r="C851" s="180"/>
      <c r="D851" s="181"/>
      <c r="E851" s="181"/>
      <c r="F851" s="181"/>
      <c r="L851" s="180"/>
      <c r="M851" s="180"/>
      <c r="O851" s="180"/>
      <c r="P851" s="180"/>
      <c r="Q851" s="180"/>
      <c r="R851" s="180"/>
      <c r="S851" s="180"/>
    </row>
    <row r="852" spans="1:19" ht="16.5" customHeight="1">
      <c r="A852" s="180"/>
      <c r="B852" s="180"/>
      <c r="C852" s="180"/>
      <c r="D852" s="181"/>
      <c r="E852" s="181"/>
      <c r="F852" s="181"/>
      <c r="L852" s="180"/>
      <c r="M852" s="180"/>
      <c r="O852" s="180"/>
      <c r="P852" s="180"/>
      <c r="Q852" s="180"/>
      <c r="R852" s="180"/>
      <c r="S852" s="180"/>
    </row>
    <row r="853" spans="1:19" ht="16.5" customHeight="1">
      <c r="A853" s="180"/>
      <c r="B853" s="180"/>
      <c r="C853" s="180"/>
      <c r="D853" s="181"/>
      <c r="E853" s="181"/>
      <c r="F853" s="181"/>
      <c r="L853" s="180"/>
      <c r="M853" s="180"/>
      <c r="O853" s="180"/>
      <c r="P853" s="180"/>
      <c r="Q853" s="180"/>
      <c r="R853" s="180"/>
      <c r="S853" s="180"/>
    </row>
    <row r="854" spans="1:19" ht="16.5" customHeight="1">
      <c r="A854" s="180"/>
      <c r="B854" s="180"/>
      <c r="C854" s="180"/>
      <c r="D854" s="181"/>
      <c r="E854" s="181"/>
      <c r="F854" s="181"/>
      <c r="L854" s="180"/>
      <c r="M854" s="180"/>
      <c r="O854" s="180"/>
      <c r="P854" s="180"/>
      <c r="Q854" s="180"/>
      <c r="R854" s="180"/>
      <c r="S854" s="180"/>
    </row>
    <row r="855" spans="1:19" ht="16.5" customHeight="1">
      <c r="A855" s="180"/>
      <c r="B855" s="180"/>
      <c r="C855" s="180"/>
      <c r="D855" s="181"/>
      <c r="E855" s="181"/>
      <c r="F855" s="181"/>
      <c r="L855" s="180"/>
      <c r="M855" s="180"/>
      <c r="O855" s="180"/>
      <c r="P855" s="180"/>
      <c r="Q855" s="180"/>
      <c r="R855" s="180"/>
      <c r="S855" s="180"/>
    </row>
    <row r="856" spans="1:19" ht="16.5" customHeight="1">
      <c r="A856" s="180"/>
      <c r="B856" s="180"/>
      <c r="C856" s="180"/>
      <c r="D856" s="181"/>
      <c r="E856" s="181"/>
      <c r="F856" s="181"/>
      <c r="L856" s="180"/>
      <c r="M856" s="180"/>
      <c r="O856" s="180"/>
      <c r="P856" s="180"/>
      <c r="Q856" s="180"/>
      <c r="R856" s="180"/>
      <c r="S856" s="180"/>
    </row>
    <row r="857" spans="1:19" ht="16.5" customHeight="1">
      <c r="A857" s="180"/>
      <c r="B857" s="180"/>
      <c r="C857" s="180"/>
      <c r="D857" s="181"/>
      <c r="E857" s="181"/>
      <c r="F857" s="181"/>
      <c r="L857" s="180"/>
      <c r="M857" s="180"/>
      <c r="O857" s="180"/>
      <c r="P857" s="180"/>
      <c r="Q857" s="180"/>
      <c r="R857" s="180"/>
      <c r="S857" s="180"/>
    </row>
    <row r="858" spans="1:19" ht="16.5" customHeight="1">
      <c r="A858" s="180"/>
      <c r="B858" s="180"/>
      <c r="C858" s="180"/>
      <c r="D858" s="181"/>
      <c r="E858" s="181"/>
      <c r="F858" s="181"/>
      <c r="L858" s="180"/>
      <c r="M858" s="180"/>
      <c r="O858" s="180"/>
      <c r="P858" s="180"/>
      <c r="Q858" s="180"/>
      <c r="R858" s="180"/>
      <c r="S858" s="180"/>
    </row>
    <row r="859" spans="1:19" ht="16.5" customHeight="1">
      <c r="A859" s="180"/>
      <c r="B859" s="180"/>
      <c r="C859" s="180"/>
      <c r="D859" s="181"/>
      <c r="E859" s="181"/>
      <c r="F859" s="181"/>
      <c r="L859" s="180"/>
      <c r="M859" s="180"/>
      <c r="O859" s="180"/>
      <c r="P859" s="180"/>
      <c r="Q859" s="180"/>
      <c r="R859" s="180"/>
      <c r="S859" s="180"/>
    </row>
    <row r="860" spans="1:19" ht="16.5" customHeight="1">
      <c r="A860" s="180"/>
      <c r="B860" s="180"/>
      <c r="C860" s="180"/>
      <c r="D860" s="181"/>
      <c r="E860" s="181"/>
      <c r="F860" s="181"/>
      <c r="L860" s="180"/>
      <c r="M860" s="180"/>
      <c r="O860" s="180"/>
      <c r="P860" s="180"/>
      <c r="Q860" s="180"/>
      <c r="R860" s="180"/>
      <c r="S860" s="180"/>
    </row>
    <row r="861" spans="1:19" ht="16.5" customHeight="1">
      <c r="A861" s="180"/>
      <c r="B861" s="180"/>
      <c r="C861" s="180"/>
      <c r="D861" s="181"/>
      <c r="E861" s="181"/>
      <c r="F861" s="181"/>
      <c r="L861" s="180"/>
      <c r="M861" s="180"/>
      <c r="O861" s="180"/>
      <c r="P861" s="180"/>
      <c r="Q861" s="180"/>
      <c r="R861" s="180"/>
      <c r="S861" s="180"/>
    </row>
    <row r="862" spans="1:19" ht="16.5" customHeight="1">
      <c r="A862" s="180"/>
      <c r="B862" s="180"/>
      <c r="C862" s="180"/>
      <c r="D862" s="181"/>
      <c r="E862" s="181"/>
      <c r="F862" s="181"/>
      <c r="L862" s="180"/>
      <c r="M862" s="180"/>
      <c r="O862" s="180"/>
      <c r="P862" s="180"/>
      <c r="Q862" s="180"/>
      <c r="R862" s="180"/>
      <c r="S862" s="180"/>
    </row>
    <row r="863" spans="1:19" ht="16.5" customHeight="1">
      <c r="A863" s="180"/>
      <c r="B863" s="180"/>
      <c r="C863" s="180"/>
      <c r="D863" s="181"/>
      <c r="E863" s="181"/>
      <c r="F863" s="181"/>
      <c r="L863" s="180"/>
      <c r="M863" s="180"/>
      <c r="O863" s="180"/>
      <c r="P863" s="180"/>
      <c r="Q863" s="180"/>
      <c r="R863" s="180"/>
      <c r="S863" s="180"/>
    </row>
    <row r="864" spans="1:19" ht="16.5" customHeight="1">
      <c r="A864" s="180"/>
      <c r="B864" s="180"/>
      <c r="C864" s="180"/>
      <c r="D864" s="181"/>
      <c r="E864" s="181"/>
      <c r="F864" s="181"/>
      <c r="L864" s="180"/>
      <c r="M864" s="180"/>
      <c r="O864" s="180"/>
      <c r="P864" s="180"/>
      <c r="Q864" s="180"/>
      <c r="R864" s="180"/>
      <c r="S864" s="180"/>
    </row>
    <row r="865" spans="1:19" ht="16.5" customHeight="1">
      <c r="A865" s="180"/>
      <c r="B865" s="180"/>
      <c r="C865" s="180"/>
      <c r="D865" s="181"/>
      <c r="E865" s="181"/>
      <c r="F865" s="181"/>
      <c r="L865" s="180"/>
      <c r="M865" s="180"/>
      <c r="O865" s="180"/>
      <c r="P865" s="180"/>
      <c r="Q865" s="180"/>
      <c r="R865" s="180"/>
      <c r="S865" s="180"/>
    </row>
    <row r="866" spans="1:19" ht="16.5" customHeight="1">
      <c r="A866" s="180"/>
      <c r="B866" s="180"/>
      <c r="C866" s="180"/>
      <c r="D866" s="181"/>
      <c r="E866" s="181"/>
      <c r="F866" s="181"/>
      <c r="L866" s="180"/>
      <c r="M866" s="180"/>
      <c r="O866" s="180"/>
      <c r="P866" s="180"/>
      <c r="Q866" s="180"/>
      <c r="R866" s="180"/>
      <c r="S866" s="180"/>
    </row>
    <row r="867" spans="1:19" ht="16.5" customHeight="1">
      <c r="A867" s="180"/>
      <c r="B867" s="180"/>
      <c r="C867" s="180"/>
      <c r="D867" s="181"/>
      <c r="E867" s="181"/>
      <c r="F867" s="181"/>
      <c r="L867" s="180"/>
      <c r="M867" s="180"/>
      <c r="O867" s="180"/>
      <c r="P867" s="180"/>
      <c r="Q867" s="180"/>
      <c r="R867" s="180"/>
      <c r="S867" s="180"/>
    </row>
    <row r="868" spans="1:19" ht="16.5" customHeight="1">
      <c r="A868" s="180"/>
      <c r="B868" s="180"/>
      <c r="C868" s="180"/>
      <c r="D868" s="181"/>
      <c r="E868" s="181"/>
      <c r="F868" s="181"/>
      <c r="L868" s="180"/>
      <c r="M868" s="180"/>
      <c r="O868" s="180"/>
      <c r="P868" s="180"/>
      <c r="Q868" s="180"/>
      <c r="R868" s="180"/>
      <c r="S868" s="180"/>
    </row>
    <row r="869" spans="1:19" ht="16.5" customHeight="1">
      <c r="A869" s="180"/>
      <c r="B869" s="180"/>
      <c r="C869" s="180"/>
      <c r="D869" s="181"/>
      <c r="E869" s="181"/>
      <c r="F869" s="181"/>
      <c r="L869" s="180"/>
      <c r="M869" s="180"/>
      <c r="O869" s="180"/>
      <c r="P869" s="180"/>
      <c r="Q869" s="180"/>
      <c r="R869" s="180"/>
      <c r="S869" s="180"/>
    </row>
    <row r="870" spans="1:19" ht="16.5" customHeight="1">
      <c r="A870" s="180"/>
      <c r="B870" s="180"/>
      <c r="C870" s="180"/>
      <c r="D870" s="181"/>
      <c r="E870" s="181"/>
      <c r="F870" s="181"/>
      <c r="L870" s="180"/>
      <c r="M870" s="180"/>
      <c r="O870" s="180"/>
      <c r="P870" s="180"/>
      <c r="Q870" s="180"/>
      <c r="R870" s="180"/>
      <c r="S870" s="180"/>
    </row>
    <row r="871" spans="1:19" ht="16.5" customHeight="1">
      <c r="A871" s="180"/>
      <c r="B871" s="180"/>
      <c r="C871" s="180"/>
      <c r="D871" s="181"/>
      <c r="E871" s="181"/>
      <c r="F871" s="181"/>
      <c r="L871" s="180"/>
      <c r="M871" s="180"/>
      <c r="O871" s="180"/>
      <c r="P871" s="180"/>
      <c r="Q871" s="180"/>
      <c r="R871" s="180"/>
      <c r="S871" s="180"/>
    </row>
    <row r="872" spans="1:19" ht="16.5" customHeight="1">
      <c r="A872" s="180"/>
      <c r="B872" s="180"/>
      <c r="C872" s="180"/>
      <c r="D872" s="181"/>
      <c r="E872" s="181"/>
      <c r="F872" s="181"/>
      <c r="L872" s="180"/>
      <c r="M872" s="180"/>
      <c r="O872" s="180"/>
      <c r="P872" s="180"/>
      <c r="Q872" s="180"/>
      <c r="R872" s="180"/>
      <c r="S872" s="180"/>
    </row>
    <row r="873" spans="1:19" ht="16.5" customHeight="1">
      <c r="A873" s="180"/>
      <c r="B873" s="180"/>
      <c r="C873" s="180"/>
      <c r="D873" s="181"/>
      <c r="E873" s="181"/>
      <c r="F873" s="181"/>
      <c r="L873" s="180"/>
      <c r="M873" s="180"/>
      <c r="O873" s="180"/>
      <c r="P873" s="180"/>
      <c r="Q873" s="180"/>
      <c r="R873" s="180"/>
      <c r="S873" s="180"/>
    </row>
    <row r="874" spans="1:19" ht="16.5" customHeight="1">
      <c r="A874" s="180"/>
      <c r="B874" s="180"/>
      <c r="C874" s="180"/>
      <c r="D874" s="181"/>
      <c r="E874" s="181"/>
      <c r="F874" s="181"/>
      <c r="L874" s="180"/>
      <c r="M874" s="180"/>
      <c r="O874" s="180"/>
      <c r="P874" s="180"/>
      <c r="Q874" s="180"/>
      <c r="R874" s="180"/>
      <c r="S874" s="180"/>
    </row>
    <row r="875" spans="1:19" ht="16.5" customHeight="1">
      <c r="A875" s="180"/>
      <c r="B875" s="180"/>
      <c r="C875" s="180"/>
      <c r="D875" s="181"/>
      <c r="E875" s="181"/>
      <c r="F875" s="181"/>
      <c r="L875" s="180"/>
      <c r="M875" s="180"/>
      <c r="O875" s="180"/>
      <c r="P875" s="180"/>
      <c r="Q875" s="180"/>
      <c r="R875" s="180"/>
      <c r="S875" s="180"/>
    </row>
    <row r="876" spans="1:19" ht="16.5" customHeight="1">
      <c r="A876" s="180"/>
      <c r="B876" s="180"/>
      <c r="C876" s="180"/>
      <c r="D876" s="181"/>
      <c r="E876" s="181"/>
      <c r="F876" s="181"/>
      <c r="L876" s="180"/>
      <c r="M876" s="180"/>
      <c r="O876" s="180"/>
      <c r="P876" s="180"/>
      <c r="Q876" s="180"/>
      <c r="R876" s="180"/>
      <c r="S876" s="180"/>
    </row>
    <row r="877" spans="1:19" ht="16.5" customHeight="1">
      <c r="A877" s="180"/>
      <c r="B877" s="180"/>
      <c r="C877" s="180"/>
      <c r="D877" s="181"/>
      <c r="E877" s="181"/>
      <c r="F877" s="181"/>
      <c r="L877" s="180"/>
      <c r="M877" s="180"/>
      <c r="O877" s="180"/>
      <c r="P877" s="180"/>
      <c r="Q877" s="180"/>
      <c r="R877" s="180"/>
      <c r="S877" s="180"/>
    </row>
    <row r="878" spans="1:19" ht="16.5" customHeight="1">
      <c r="A878" s="180"/>
      <c r="B878" s="180"/>
      <c r="C878" s="180"/>
      <c r="D878" s="181"/>
      <c r="E878" s="181"/>
      <c r="F878" s="181"/>
      <c r="L878" s="180"/>
      <c r="M878" s="180"/>
      <c r="O878" s="180"/>
      <c r="P878" s="180"/>
      <c r="Q878" s="180"/>
      <c r="R878" s="180"/>
      <c r="S878" s="180"/>
    </row>
    <row r="879" spans="1:19" ht="16.5" customHeight="1">
      <c r="A879" s="180"/>
      <c r="B879" s="180"/>
      <c r="C879" s="180"/>
      <c r="D879" s="181"/>
      <c r="E879" s="181"/>
      <c r="F879" s="181"/>
      <c r="L879" s="180"/>
      <c r="M879" s="180"/>
      <c r="O879" s="180"/>
      <c r="P879" s="180"/>
      <c r="Q879" s="180"/>
      <c r="R879" s="180"/>
      <c r="S879" s="180"/>
    </row>
    <row r="880" spans="1:19" ht="16.5" customHeight="1">
      <c r="A880" s="180"/>
      <c r="B880" s="180"/>
      <c r="C880" s="180"/>
      <c r="D880" s="181"/>
      <c r="E880" s="181"/>
      <c r="F880" s="181"/>
      <c r="L880" s="180"/>
      <c r="M880" s="180"/>
      <c r="O880" s="180"/>
      <c r="P880" s="180"/>
      <c r="Q880" s="180"/>
      <c r="R880" s="180"/>
      <c r="S880" s="180"/>
    </row>
    <row r="881" spans="1:19" ht="16.5" customHeight="1">
      <c r="A881" s="180"/>
      <c r="B881" s="180"/>
      <c r="C881" s="180"/>
      <c r="D881" s="181"/>
      <c r="E881" s="181"/>
      <c r="F881" s="181"/>
      <c r="L881" s="180"/>
      <c r="M881" s="180"/>
      <c r="O881" s="180"/>
      <c r="P881" s="180"/>
      <c r="Q881" s="180"/>
      <c r="R881" s="180"/>
      <c r="S881" s="180"/>
    </row>
    <row r="882" spans="1:19" ht="16.5" customHeight="1">
      <c r="A882" s="180"/>
      <c r="B882" s="180"/>
      <c r="C882" s="180"/>
      <c r="D882" s="181"/>
      <c r="E882" s="181"/>
      <c r="F882" s="181"/>
      <c r="L882" s="180"/>
      <c r="M882" s="180"/>
      <c r="O882" s="180"/>
      <c r="P882" s="180"/>
      <c r="Q882" s="180"/>
      <c r="R882" s="180"/>
      <c r="S882" s="180"/>
    </row>
    <row r="883" spans="1:19" ht="16.5" customHeight="1">
      <c r="A883" s="180"/>
      <c r="B883" s="180"/>
      <c r="C883" s="180"/>
      <c r="D883" s="181"/>
      <c r="E883" s="181"/>
      <c r="F883" s="181"/>
      <c r="L883" s="180"/>
      <c r="M883" s="180"/>
      <c r="O883" s="180"/>
      <c r="P883" s="180"/>
      <c r="Q883" s="180"/>
      <c r="R883" s="180"/>
      <c r="S883" s="180"/>
    </row>
    <row r="884" spans="1:19" ht="16.5" customHeight="1">
      <c r="A884" s="180"/>
      <c r="B884" s="180"/>
      <c r="C884" s="180"/>
      <c r="D884" s="181"/>
      <c r="E884" s="181"/>
      <c r="F884" s="181"/>
      <c r="L884" s="180"/>
      <c r="M884" s="180"/>
      <c r="O884" s="180"/>
      <c r="P884" s="180"/>
      <c r="Q884" s="180"/>
      <c r="R884" s="180"/>
      <c r="S884" s="180"/>
    </row>
    <row r="885" spans="1:19" ht="16.5" customHeight="1">
      <c r="A885" s="180"/>
      <c r="B885" s="180"/>
      <c r="C885" s="180"/>
      <c r="D885" s="181"/>
      <c r="E885" s="181"/>
      <c r="F885" s="181"/>
      <c r="L885" s="180"/>
      <c r="M885" s="180"/>
      <c r="O885" s="180"/>
      <c r="P885" s="180"/>
      <c r="Q885" s="180"/>
      <c r="R885" s="180"/>
      <c r="S885" s="180"/>
    </row>
    <row r="886" spans="1:19" ht="16.5" customHeight="1">
      <c r="A886" s="180"/>
      <c r="B886" s="180"/>
      <c r="C886" s="180"/>
      <c r="D886" s="181"/>
      <c r="E886" s="181"/>
      <c r="F886" s="181"/>
      <c r="L886" s="180"/>
      <c r="M886" s="180"/>
      <c r="O886" s="180"/>
      <c r="P886" s="180"/>
      <c r="Q886" s="180"/>
      <c r="R886" s="180"/>
      <c r="S886" s="180"/>
    </row>
    <row r="887" spans="1:19" ht="16.5" customHeight="1">
      <c r="A887" s="180"/>
      <c r="B887" s="180"/>
      <c r="C887" s="180"/>
      <c r="D887" s="181"/>
      <c r="E887" s="181"/>
      <c r="F887" s="181"/>
      <c r="L887" s="180"/>
      <c r="M887" s="180"/>
      <c r="O887" s="180"/>
      <c r="P887" s="180"/>
      <c r="Q887" s="180"/>
      <c r="R887" s="180"/>
      <c r="S887" s="180"/>
    </row>
    <row r="888" spans="1:19" ht="16.5" customHeight="1">
      <c r="A888" s="180"/>
      <c r="B888" s="180"/>
      <c r="C888" s="180"/>
      <c r="D888" s="181"/>
      <c r="E888" s="181"/>
      <c r="F888" s="181"/>
      <c r="L888" s="180"/>
      <c r="M888" s="180"/>
      <c r="O888" s="180"/>
      <c r="P888" s="180"/>
      <c r="Q888" s="180"/>
      <c r="R888" s="180"/>
      <c r="S888" s="180"/>
    </row>
    <row r="889" spans="1:19" ht="16.5" customHeight="1">
      <c r="A889" s="180"/>
      <c r="B889" s="180"/>
      <c r="C889" s="180"/>
      <c r="D889" s="181"/>
      <c r="E889" s="181"/>
      <c r="F889" s="181"/>
      <c r="L889" s="180"/>
      <c r="M889" s="180"/>
      <c r="O889" s="180"/>
      <c r="P889" s="180"/>
      <c r="Q889" s="180"/>
      <c r="R889" s="180"/>
      <c r="S889" s="180"/>
    </row>
    <row r="890" spans="1:19" ht="16.5" customHeight="1">
      <c r="A890" s="180"/>
      <c r="B890" s="180"/>
      <c r="C890" s="180"/>
      <c r="D890" s="181"/>
      <c r="E890" s="181"/>
      <c r="F890" s="181"/>
      <c r="L890" s="180"/>
      <c r="M890" s="180"/>
      <c r="O890" s="180"/>
      <c r="P890" s="180"/>
      <c r="Q890" s="180"/>
      <c r="R890" s="180"/>
      <c r="S890" s="180"/>
    </row>
    <row r="891" spans="1:19" ht="16.5" customHeight="1">
      <c r="A891" s="180"/>
      <c r="B891" s="180"/>
      <c r="C891" s="180"/>
      <c r="D891" s="181"/>
      <c r="E891" s="181"/>
      <c r="F891" s="181"/>
      <c r="L891" s="180"/>
      <c r="M891" s="180"/>
      <c r="O891" s="180"/>
      <c r="P891" s="180"/>
      <c r="Q891" s="180"/>
      <c r="R891" s="180"/>
      <c r="S891" s="180"/>
    </row>
    <row r="892" spans="1:19" ht="16.5" customHeight="1">
      <c r="A892" s="180"/>
      <c r="B892" s="180"/>
      <c r="C892" s="180"/>
      <c r="D892" s="181"/>
      <c r="E892" s="181"/>
      <c r="F892" s="181"/>
      <c r="L892" s="180"/>
      <c r="M892" s="180"/>
      <c r="O892" s="180"/>
      <c r="P892" s="180"/>
      <c r="Q892" s="180"/>
      <c r="R892" s="180"/>
      <c r="S892" s="180"/>
    </row>
    <row r="893" spans="1:19" ht="16.5" customHeight="1">
      <c r="A893" s="180"/>
      <c r="B893" s="180"/>
      <c r="C893" s="180"/>
      <c r="D893" s="181"/>
      <c r="E893" s="181"/>
      <c r="F893" s="181"/>
      <c r="L893" s="180"/>
      <c r="M893" s="180"/>
      <c r="O893" s="180"/>
      <c r="P893" s="180"/>
      <c r="Q893" s="180"/>
      <c r="R893" s="180"/>
      <c r="S893" s="180"/>
    </row>
    <row r="894" spans="1:19" ht="16.5" customHeight="1">
      <c r="A894" s="180"/>
      <c r="B894" s="180"/>
      <c r="C894" s="180"/>
      <c r="D894" s="181"/>
      <c r="E894" s="181"/>
      <c r="F894" s="181"/>
      <c r="L894" s="180"/>
      <c r="M894" s="180"/>
      <c r="O894" s="180"/>
      <c r="P894" s="180"/>
      <c r="Q894" s="180"/>
      <c r="R894" s="180"/>
      <c r="S894" s="180"/>
    </row>
    <row r="895" spans="1:19" ht="16.5" customHeight="1">
      <c r="A895" s="180"/>
      <c r="B895" s="180"/>
      <c r="C895" s="180"/>
      <c r="D895" s="181"/>
      <c r="E895" s="181"/>
      <c r="F895" s="181"/>
      <c r="L895" s="180"/>
      <c r="M895" s="180"/>
      <c r="O895" s="180"/>
      <c r="P895" s="180"/>
      <c r="Q895" s="180"/>
      <c r="R895" s="180"/>
      <c r="S895" s="180"/>
    </row>
    <row r="896" spans="1:19" ht="16.5" customHeight="1">
      <c r="A896" s="180"/>
      <c r="B896" s="180"/>
      <c r="C896" s="180"/>
      <c r="D896" s="181"/>
      <c r="E896" s="181"/>
      <c r="F896" s="181"/>
      <c r="L896" s="180"/>
      <c r="M896" s="180"/>
      <c r="O896" s="180"/>
      <c r="P896" s="180"/>
      <c r="Q896" s="180"/>
      <c r="R896" s="180"/>
      <c r="S896" s="180"/>
    </row>
    <row r="897" spans="1:19" ht="16.5" customHeight="1">
      <c r="A897" s="180"/>
      <c r="B897" s="180"/>
      <c r="C897" s="180"/>
      <c r="D897" s="181"/>
      <c r="E897" s="181"/>
      <c r="F897" s="181"/>
      <c r="L897" s="180"/>
      <c r="M897" s="180"/>
      <c r="O897" s="180"/>
      <c r="P897" s="180"/>
      <c r="Q897" s="180"/>
      <c r="R897" s="180"/>
      <c r="S897" s="180"/>
    </row>
    <row r="898" spans="1:19" ht="16.5" customHeight="1">
      <c r="A898" s="180"/>
      <c r="B898" s="180"/>
      <c r="C898" s="180"/>
      <c r="D898" s="181"/>
      <c r="E898" s="181"/>
      <c r="F898" s="181"/>
      <c r="L898" s="180"/>
      <c r="M898" s="180"/>
      <c r="O898" s="180"/>
      <c r="P898" s="180"/>
      <c r="Q898" s="180"/>
      <c r="R898" s="180"/>
      <c r="S898" s="180"/>
    </row>
    <row r="899" spans="1:19" ht="16.5" customHeight="1">
      <c r="A899" s="180"/>
      <c r="B899" s="180"/>
      <c r="C899" s="180"/>
      <c r="D899" s="181"/>
      <c r="E899" s="181"/>
      <c r="F899" s="181"/>
      <c r="L899" s="180"/>
      <c r="M899" s="180"/>
      <c r="O899" s="180"/>
      <c r="P899" s="180"/>
      <c r="Q899" s="180"/>
      <c r="R899" s="180"/>
      <c r="S899" s="180"/>
    </row>
    <row r="900" spans="1:19" ht="16.5" customHeight="1">
      <c r="A900" s="180"/>
      <c r="B900" s="180"/>
      <c r="C900" s="180"/>
      <c r="D900" s="181"/>
      <c r="E900" s="181"/>
      <c r="F900" s="181"/>
      <c r="L900" s="180"/>
      <c r="M900" s="180"/>
      <c r="O900" s="180"/>
      <c r="P900" s="180"/>
      <c r="Q900" s="180"/>
      <c r="R900" s="180"/>
      <c r="S900" s="180"/>
    </row>
    <row r="901" spans="1:19" ht="16.5" customHeight="1">
      <c r="A901" s="180"/>
      <c r="B901" s="180"/>
      <c r="C901" s="180"/>
      <c r="D901" s="181"/>
      <c r="E901" s="181"/>
      <c r="F901" s="181"/>
      <c r="L901" s="180"/>
      <c r="M901" s="180"/>
      <c r="O901" s="180"/>
      <c r="P901" s="180"/>
      <c r="Q901" s="180"/>
      <c r="R901" s="180"/>
      <c r="S901" s="180"/>
    </row>
    <row r="902" spans="1:19" ht="16.5" customHeight="1">
      <c r="A902" s="180"/>
      <c r="B902" s="180"/>
      <c r="C902" s="180"/>
      <c r="D902" s="181"/>
      <c r="E902" s="181"/>
      <c r="F902" s="181"/>
      <c r="L902" s="180"/>
      <c r="M902" s="180"/>
      <c r="O902" s="180"/>
      <c r="P902" s="180"/>
      <c r="Q902" s="180"/>
      <c r="R902" s="180"/>
      <c r="S902" s="180"/>
    </row>
    <row r="903" spans="1:19" ht="16.5" customHeight="1">
      <c r="A903" s="180"/>
      <c r="B903" s="180"/>
      <c r="C903" s="180"/>
      <c r="D903" s="181"/>
      <c r="E903" s="181"/>
      <c r="F903" s="181"/>
      <c r="L903" s="180"/>
      <c r="M903" s="180"/>
      <c r="O903" s="180"/>
      <c r="P903" s="180"/>
      <c r="Q903" s="180"/>
      <c r="R903" s="180"/>
      <c r="S903" s="180"/>
    </row>
    <row r="904" spans="1:19" ht="16.5" customHeight="1">
      <c r="A904" s="180"/>
      <c r="B904" s="180"/>
      <c r="C904" s="180"/>
      <c r="D904" s="181"/>
      <c r="E904" s="181"/>
      <c r="F904" s="181"/>
      <c r="L904" s="180"/>
      <c r="M904" s="180"/>
      <c r="O904" s="180"/>
      <c r="P904" s="180"/>
      <c r="Q904" s="180"/>
      <c r="R904" s="180"/>
      <c r="S904" s="180"/>
    </row>
    <row r="905" spans="1:19" ht="16.5" customHeight="1">
      <c r="A905" s="180"/>
      <c r="B905" s="180"/>
      <c r="C905" s="180"/>
      <c r="D905" s="181"/>
      <c r="E905" s="181"/>
      <c r="F905" s="181"/>
      <c r="L905" s="180"/>
      <c r="M905" s="180"/>
      <c r="O905" s="180"/>
      <c r="P905" s="180"/>
      <c r="Q905" s="180"/>
      <c r="R905" s="180"/>
      <c r="S905" s="180"/>
    </row>
    <row r="906" spans="1:19" ht="16.5" customHeight="1">
      <c r="A906" s="180"/>
      <c r="B906" s="180"/>
      <c r="C906" s="180"/>
      <c r="D906" s="181"/>
      <c r="E906" s="181"/>
      <c r="F906" s="181"/>
      <c r="L906" s="180"/>
      <c r="M906" s="180"/>
      <c r="O906" s="180"/>
      <c r="P906" s="180"/>
      <c r="Q906" s="180"/>
      <c r="R906" s="180"/>
      <c r="S906" s="180"/>
    </row>
    <row r="907" spans="1:19" ht="16.5" customHeight="1">
      <c r="A907" s="180"/>
      <c r="B907" s="180"/>
      <c r="C907" s="180"/>
      <c r="D907" s="181"/>
      <c r="E907" s="181"/>
      <c r="F907" s="181"/>
      <c r="L907" s="180"/>
      <c r="M907" s="180"/>
      <c r="O907" s="180"/>
      <c r="P907" s="180"/>
      <c r="Q907" s="180"/>
      <c r="R907" s="180"/>
      <c r="S907" s="180"/>
    </row>
    <row r="908" spans="1:19" ht="16.5" customHeight="1">
      <c r="A908" s="180"/>
      <c r="B908" s="180"/>
      <c r="C908" s="180"/>
      <c r="D908" s="181"/>
      <c r="E908" s="181"/>
      <c r="F908" s="181"/>
      <c r="L908" s="180"/>
      <c r="M908" s="180"/>
      <c r="O908" s="180"/>
      <c r="P908" s="180"/>
      <c r="Q908" s="180"/>
      <c r="R908" s="180"/>
      <c r="S908" s="180"/>
    </row>
    <row r="909" spans="1:19" ht="16.5" customHeight="1">
      <c r="A909" s="180"/>
      <c r="B909" s="180"/>
      <c r="C909" s="180"/>
      <c r="D909" s="181"/>
      <c r="E909" s="181"/>
      <c r="F909" s="181"/>
      <c r="L909" s="180"/>
      <c r="M909" s="180"/>
      <c r="O909" s="180"/>
      <c r="P909" s="180"/>
      <c r="Q909" s="180"/>
      <c r="R909" s="180"/>
      <c r="S909" s="180"/>
    </row>
    <row r="910" spans="1:19" ht="16.5" customHeight="1">
      <c r="A910" s="180"/>
      <c r="B910" s="180"/>
      <c r="C910" s="180"/>
      <c r="D910" s="181"/>
      <c r="E910" s="181"/>
      <c r="F910" s="181"/>
      <c r="L910" s="180"/>
      <c r="M910" s="180"/>
      <c r="O910" s="180"/>
      <c r="P910" s="180"/>
      <c r="Q910" s="180"/>
      <c r="R910" s="180"/>
      <c r="S910" s="180"/>
    </row>
    <row r="911" spans="1:19" ht="16.5" customHeight="1">
      <c r="A911" s="180"/>
      <c r="B911" s="180"/>
      <c r="C911" s="180"/>
      <c r="D911" s="181"/>
      <c r="E911" s="181"/>
      <c r="F911" s="181"/>
      <c r="L911" s="180"/>
      <c r="M911" s="180"/>
      <c r="O911" s="180"/>
      <c r="P911" s="180"/>
      <c r="Q911" s="180"/>
      <c r="R911" s="180"/>
      <c r="S911" s="180"/>
    </row>
    <row r="912" spans="1:19" ht="16.5" customHeight="1">
      <c r="A912" s="180"/>
      <c r="B912" s="180"/>
      <c r="C912" s="180"/>
      <c r="D912" s="181"/>
      <c r="E912" s="181"/>
      <c r="F912" s="181"/>
      <c r="L912" s="180"/>
      <c r="M912" s="180"/>
      <c r="O912" s="180"/>
      <c r="P912" s="180"/>
      <c r="Q912" s="180"/>
      <c r="R912" s="180"/>
      <c r="S912" s="180"/>
    </row>
    <row r="913" spans="1:19" ht="16.5" customHeight="1">
      <c r="A913" s="180"/>
      <c r="B913" s="180"/>
      <c r="C913" s="180"/>
      <c r="D913" s="181"/>
      <c r="E913" s="181"/>
      <c r="F913" s="181"/>
      <c r="L913" s="180"/>
      <c r="M913" s="180"/>
      <c r="O913" s="180"/>
      <c r="P913" s="180"/>
      <c r="Q913" s="180"/>
      <c r="R913" s="180"/>
      <c r="S913" s="180"/>
    </row>
    <row r="914" spans="1:19" ht="16.5" customHeight="1">
      <c r="A914" s="180"/>
      <c r="B914" s="180"/>
      <c r="C914" s="180"/>
      <c r="D914" s="181"/>
      <c r="E914" s="181"/>
      <c r="F914" s="181"/>
      <c r="L914" s="180"/>
      <c r="M914" s="180"/>
      <c r="O914" s="180"/>
      <c r="P914" s="180"/>
      <c r="Q914" s="180"/>
      <c r="R914" s="180"/>
      <c r="S914" s="180"/>
    </row>
    <row r="915" spans="1:19" ht="16.5" customHeight="1">
      <c r="A915" s="180"/>
      <c r="B915" s="180"/>
      <c r="C915" s="180"/>
      <c r="D915" s="181"/>
      <c r="E915" s="181"/>
      <c r="F915" s="181"/>
      <c r="L915" s="180"/>
      <c r="M915" s="180"/>
      <c r="O915" s="180"/>
      <c r="P915" s="180"/>
      <c r="Q915" s="180"/>
      <c r="R915" s="180"/>
      <c r="S915" s="180"/>
    </row>
    <row r="916" spans="1:19" ht="16.5" customHeight="1">
      <c r="A916" s="180"/>
      <c r="B916" s="180"/>
      <c r="C916" s="180"/>
      <c r="D916" s="181"/>
      <c r="E916" s="181"/>
      <c r="F916" s="181"/>
      <c r="L916" s="180"/>
      <c r="M916" s="180"/>
      <c r="O916" s="180"/>
      <c r="P916" s="180"/>
      <c r="Q916" s="180"/>
      <c r="R916" s="180"/>
      <c r="S916" s="180"/>
    </row>
    <row r="917" spans="1:19" ht="16.5" customHeight="1">
      <c r="A917" s="180"/>
      <c r="B917" s="180"/>
      <c r="C917" s="180"/>
      <c r="D917" s="181"/>
      <c r="E917" s="181"/>
      <c r="F917" s="181"/>
      <c r="L917" s="180"/>
      <c r="M917" s="180"/>
      <c r="O917" s="180"/>
      <c r="P917" s="180"/>
      <c r="Q917" s="180"/>
      <c r="R917" s="180"/>
      <c r="S917" s="180"/>
    </row>
    <row r="918" spans="1:19" ht="16.5" customHeight="1">
      <c r="A918" s="180"/>
      <c r="B918" s="180"/>
      <c r="C918" s="180"/>
      <c r="D918" s="181"/>
      <c r="E918" s="181"/>
      <c r="F918" s="181"/>
      <c r="L918" s="180"/>
      <c r="M918" s="180"/>
      <c r="O918" s="180"/>
      <c r="P918" s="180"/>
      <c r="Q918" s="180"/>
      <c r="R918" s="180"/>
      <c r="S918" s="180"/>
    </row>
    <row r="919" spans="1:19" ht="16.5" customHeight="1">
      <c r="A919" s="180"/>
      <c r="B919" s="180"/>
      <c r="C919" s="180"/>
      <c r="D919" s="181"/>
      <c r="E919" s="181"/>
      <c r="F919" s="181"/>
      <c r="L919" s="180"/>
      <c r="M919" s="180"/>
      <c r="O919" s="180"/>
      <c r="P919" s="180"/>
      <c r="Q919" s="180"/>
      <c r="R919" s="180"/>
      <c r="S919" s="180"/>
    </row>
    <row r="920" spans="1:19" ht="16.5" customHeight="1">
      <c r="A920" s="180"/>
      <c r="B920" s="180"/>
      <c r="C920" s="180"/>
      <c r="D920" s="181"/>
      <c r="E920" s="181"/>
      <c r="F920" s="181"/>
      <c r="L920" s="180"/>
      <c r="M920" s="180"/>
      <c r="O920" s="180"/>
      <c r="P920" s="180"/>
      <c r="Q920" s="180"/>
      <c r="R920" s="180"/>
      <c r="S920" s="180"/>
    </row>
    <row r="921" spans="1:19" ht="16.5" customHeight="1">
      <c r="A921" s="180"/>
      <c r="B921" s="180"/>
      <c r="C921" s="180"/>
      <c r="D921" s="181"/>
      <c r="E921" s="181"/>
      <c r="F921" s="181"/>
      <c r="L921" s="180"/>
      <c r="M921" s="180"/>
      <c r="O921" s="180"/>
      <c r="P921" s="180"/>
      <c r="Q921" s="180"/>
      <c r="R921" s="180"/>
      <c r="S921" s="180"/>
    </row>
    <row r="922" spans="1:19" ht="16.5" customHeight="1">
      <c r="A922" s="180"/>
      <c r="B922" s="180"/>
      <c r="C922" s="180"/>
      <c r="D922" s="181"/>
      <c r="E922" s="181"/>
      <c r="F922" s="181"/>
      <c r="L922" s="180"/>
      <c r="M922" s="180"/>
      <c r="O922" s="180"/>
      <c r="P922" s="180"/>
      <c r="Q922" s="180"/>
      <c r="R922" s="180"/>
      <c r="S922" s="180"/>
    </row>
    <row r="923" spans="1:19" ht="16.5" customHeight="1">
      <c r="A923" s="180"/>
      <c r="B923" s="180"/>
      <c r="C923" s="180"/>
      <c r="D923" s="181"/>
      <c r="E923" s="181"/>
      <c r="F923" s="181"/>
      <c r="L923" s="180"/>
      <c r="M923" s="180"/>
      <c r="O923" s="180"/>
      <c r="P923" s="180"/>
      <c r="Q923" s="180"/>
      <c r="R923" s="180"/>
      <c r="S923" s="180"/>
    </row>
    <row r="924" spans="1:19" ht="16.5" customHeight="1">
      <c r="A924" s="180"/>
      <c r="B924" s="180"/>
      <c r="C924" s="180"/>
      <c r="D924" s="181"/>
      <c r="E924" s="181"/>
      <c r="F924" s="181"/>
      <c r="L924" s="180"/>
      <c r="M924" s="180"/>
      <c r="O924" s="180"/>
      <c r="P924" s="180"/>
      <c r="Q924" s="180"/>
      <c r="R924" s="180"/>
      <c r="S924" s="180"/>
    </row>
    <row r="925" spans="1:19" ht="16.5" customHeight="1">
      <c r="A925" s="180"/>
      <c r="B925" s="180"/>
      <c r="C925" s="180"/>
      <c r="D925" s="181"/>
      <c r="E925" s="181"/>
      <c r="F925" s="181"/>
      <c r="L925" s="180"/>
      <c r="M925" s="180"/>
      <c r="O925" s="180"/>
      <c r="P925" s="180"/>
      <c r="Q925" s="180"/>
      <c r="R925" s="180"/>
      <c r="S925" s="180"/>
    </row>
    <row r="926" spans="1:19" ht="16.5" customHeight="1">
      <c r="A926" s="180"/>
      <c r="B926" s="180"/>
      <c r="C926" s="180"/>
      <c r="D926" s="181"/>
      <c r="E926" s="181"/>
      <c r="F926" s="181"/>
      <c r="L926" s="180"/>
      <c r="M926" s="180"/>
      <c r="O926" s="180"/>
      <c r="P926" s="180"/>
      <c r="Q926" s="180"/>
      <c r="R926" s="180"/>
      <c r="S926" s="180"/>
    </row>
    <row r="927" spans="1:19" ht="16.5" customHeight="1">
      <c r="A927" s="180"/>
      <c r="B927" s="180"/>
      <c r="C927" s="180"/>
      <c r="D927" s="181"/>
      <c r="E927" s="181"/>
      <c r="F927" s="181"/>
      <c r="L927" s="180"/>
      <c r="M927" s="180"/>
      <c r="O927" s="180"/>
      <c r="P927" s="180"/>
      <c r="Q927" s="180"/>
      <c r="R927" s="180"/>
      <c r="S927" s="180"/>
    </row>
    <row r="928" spans="1:19" ht="16.5" customHeight="1">
      <c r="A928" s="180"/>
      <c r="B928" s="180"/>
      <c r="C928" s="180"/>
      <c r="D928" s="181"/>
      <c r="E928" s="181"/>
      <c r="F928" s="181"/>
      <c r="L928" s="180"/>
      <c r="M928" s="180"/>
      <c r="O928" s="180"/>
      <c r="P928" s="180"/>
      <c r="Q928" s="180"/>
      <c r="R928" s="180"/>
      <c r="S928" s="180"/>
    </row>
    <row r="929" spans="1:19" ht="16.5" customHeight="1">
      <c r="A929" s="180"/>
      <c r="B929" s="180"/>
      <c r="C929" s="180"/>
      <c r="D929" s="181"/>
      <c r="E929" s="181"/>
      <c r="F929" s="181"/>
      <c r="L929" s="180"/>
      <c r="M929" s="180"/>
      <c r="O929" s="180"/>
      <c r="P929" s="180"/>
      <c r="Q929" s="180"/>
      <c r="R929" s="180"/>
      <c r="S929" s="180"/>
    </row>
    <row r="930" spans="1:19" ht="16.5" customHeight="1">
      <c r="A930" s="180"/>
      <c r="B930" s="180"/>
      <c r="C930" s="180"/>
      <c r="D930" s="181"/>
      <c r="E930" s="181"/>
      <c r="F930" s="181"/>
      <c r="L930" s="180"/>
      <c r="M930" s="180"/>
      <c r="O930" s="180"/>
      <c r="P930" s="180"/>
      <c r="Q930" s="180"/>
      <c r="R930" s="180"/>
      <c r="S930" s="180"/>
    </row>
    <row r="931" spans="1:19" ht="16.5" customHeight="1">
      <c r="A931" s="180"/>
      <c r="B931" s="180"/>
      <c r="C931" s="180"/>
      <c r="D931" s="181"/>
      <c r="E931" s="181"/>
      <c r="F931" s="181"/>
      <c r="L931" s="180"/>
      <c r="M931" s="180"/>
      <c r="O931" s="180"/>
      <c r="P931" s="180"/>
      <c r="Q931" s="180"/>
      <c r="R931" s="180"/>
      <c r="S931" s="180"/>
    </row>
    <row r="932" spans="1:19" ht="16.5" customHeight="1">
      <c r="A932" s="180"/>
      <c r="B932" s="180"/>
      <c r="C932" s="180"/>
      <c r="D932" s="181"/>
      <c r="E932" s="181"/>
      <c r="F932" s="181"/>
      <c r="L932" s="180"/>
      <c r="M932" s="180"/>
      <c r="O932" s="180"/>
      <c r="P932" s="180"/>
      <c r="Q932" s="180"/>
      <c r="R932" s="180"/>
      <c r="S932" s="180"/>
    </row>
    <row r="933" spans="1:19" ht="16.5" customHeight="1">
      <c r="A933" s="180"/>
      <c r="B933" s="180"/>
      <c r="C933" s="180"/>
      <c r="D933" s="181"/>
      <c r="E933" s="181"/>
      <c r="F933" s="181"/>
      <c r="L933" s="180"/>
      <c r="M933" s="180"/>
      <c r="O933" s="180"/>
      <c r="P933" s="180"/>
      <c r="Q933" s="180"/>
      <c r="R933" s="180"/>
      <c r="S933" s="180"/>
    </row>
    <row r="934" spans="1:19" ht="16.5" customHeight="1">
      <c r="A934" s="180"/>
      <c r="B934" s="180"/>
      <c r="C934" s="180"/>
      <c r="D934" s="181"/>
      <c r="E934" s="181"/>
      <c r="F934" s="181"/>
      <c r="L934" s="180"/>
      <c r="M934" s="180"/>
      <c r="O934" s="180"/>
      <c r="P934" s="180"/>
      <c r="Q934" s="180"/>
      <c r="R934" s="180"/>
      <c r="S934" s="180"/>
    </row>
    <row r="935" spans="1:19" ht="16.5" customHeight="1">
      <c r="A935" s="180"/>
      <c r="B935" s="180"/>
      <c r="C935" s="180"/>
      <c r="D935" s="181"/>
      <c r="E935" s="181"/>
      <c r="F935" s="181"/>
      <c r="L935" s="180"/>
      <c r="M935" s="180"/>
      <c r="O935" s="180"/>
      <c r="P935" s="180"/>
      <c r="Q935" s="180"/>
      <c r="R935" s="180"/>
      <c r="S935" s="180"/>
    </row>
    <row r="936" spans="1:19" ht="16.5" customHeight="1">
      <c r="A936" s="180"/>
      <c r="B936" s="180"/>
      <c r="C936" s="180"/>
      <c r="D936" s="181"/>
      <c r="E936" s="181"/>
      <c r="F936" s="181"/>
      <c r="L936" s="180"/>
      <c r="M936" s="180"/>
      <c r="O936" s="180"/>
      <c r="P936" s="180"/>
      <c r="Q936" s="180"/>
      <c r="R936" s="180"/>
      <c r="S936" s="180"/>
    </row>
    <row r="937" spans="1:19" ht="16.5" customHeight="1">
      <c r="A937" s="180"/>
      <c r="B937" s="180"/>
      <c r="C937" s="180"/>
      <c r="D937" s="181"/>
      <c r="E937" s="181"/>
      <c r="F937" s="181"/>
      <c r="L937" s="180"/>
      <c r="M937" s="180"/>
      <c r="O937" s="180"/>
      <c r="P937" s="180"/>
      <c r="Q937" s="180"/>
      <c r="R937" s="180"/>
      <c r="S937" s="180"/>
    </row>
    <row r="938" spans="1:19" ht="16.5" customHeight="1">
      <c r="A938" s="180"/>
      <c r="B938" s="180"/>
      <c r="C938" s="180"/>
      <c r="D938" s="181"/>
      <c r="E938" s="181"/>
      <c r="F938" s="181"/>
      <c r="L938" s="180"/>
      <c r="M938" s="180"/>
      <c r="O938" s="180"/>
      <c r="P938" s="180"/>
      <c r="Q938" s="180"/>
      <c r="R938" s="180"/>
      <c r="S938" s="180"/>
    </row>
    <row r="939" spans="1:19" ht="16.5" customHeight="1">
      <c r="A939" s="180"/>
      <c r="B939" s="180"/>
      <c r="C939" s="180"/>
      <c r="D939" s="181"/>
      <c r="E939" s="181"/>
      <c r="F939" s="181"/>
      <c r="L939" s="180"/>
      <c r="M939" s="180"/>
      <c r="O939" s="180"/>
      <c r="P939" s="180"/>
      <c r="Q939" s="180"/>
      <c r="R939" s="180"/>
      <c r="S939" s="180"/>
    </row>
    <row r="940" spans="1:19" ht="16.5" customHeight="1">
      <c r="A940" s="180"/>
      <c r="B940" s="180"/>
      <c r="C940" s="180"/>
      <c r="D940" s="181"/>
      <c r="E940" s="181"/>
      <c r="F940" s="181"/>
      <c r="L940" s="180"/>
      <c r="M940" s="180"/>
      <c r="O940" s="180"/>
      <c r="P940" s="180"/>
      <c r="Q940" s="180"/>
      <c r="R940" s="180"/>
      <c r="S940" s="180"/>
    </row>
    <row r="941" spans="1:19" ht="16.5" customHeight="1">
      <c r="A941" s="180"/>
      <c r="B941" s="180"/>
      <c r="C941" s="180"/>
      <c r="D941" s="181"/>
      <c r="E941" s="181"/>
      <c r="F941" s="181"/>
      <c r="L941" s="180"/>
      <c r="M941" s="180"/>
      <c r="O941" s="180"/>
      <c r="P941" s="180"/>
      <c r="Q941" s="180"/>
      <c r="R941" s="180"/>
      <c r="S941" s="180"/>
    </row>
    <row r="942" spans="1:19" ht="16.5" customHeight="1">
      <c r="A942" s="180"/>
      <c r="B942" s="180"/>
      <c r="C942" s="180"/>
      <c r="D942" s="181"/>
      <c r="E942" s="181"/>
      <c r="F942" s="181"/>
      <c r="L942" s="180"/>
      <c r="M942" s="180"/>
      <c r="O942" s="180"/>
      <c r="P942" s="180"/>
      <c r="Q942" s="180"/>
      <c r="R942" s="180"/>
      <c r="S942" s="180"/>
    </row>
    <row r="943" spans="1:19" ht="16.5" customHeight="1">
      <c r="A943" s="180"/>
      <c r="B943" s="180"/>
      <c r="C943" s="180"/>
      <c r="D943" s="181"/>
      <c r="E943" s="181"/>
      <c r="F943" s="181"/>
      <c r="L943" s="180"/>
      <c r="M943" s="180"/>
      <c r="O943" s="180"/>
      <c r="P943" s="180"/>
      <c r="Q943" s="180"/>
      <c r="R943" s="180"/>
      <c r="S943" s="180"/>
    </row>
    <row r="944" spans="1:19" ht="16.5" customHeight="1">
      <c r="A944" s="180"/>
      <c r="B944" s="180"/>
      <c r="C944" s="180"/>
      <c r="D944" s="181"/>
      <c r="E944" s="181"/>
      <c r="F944" s="181"/>
      <c r="L944" s="180"/>
      <c r="M944" s="180"/>
      <c r="O944" s="180"/>
      <c r="P944" s="180"/>
      <c r="Q944" s="180"/>
      <c r="R944" s="180"/>
      <c r="S944" s="180"/>
    </row>
    <row r="945" spans="1:19" ht="16.5" customHeight="1">
      <c r="A945" s="180"/>
      <c r="B945" s="180"/>
      <c r="C945" s="180"/>
      <c r="D945" s="181"/>
      <c r="E945" s="181"/>
      <c r="F945" s="181"/>
      <c r="L945" s="180"/>
      <c r="M945" s="180"/>
      <c r="O945" s="180"/>
      <c r="P945" s="180"/>
      <c r="Q945" s="180"/>
      <c r="R945" s="180"/>
      <c r="S945" s="180"/>
    </row>
    <row r="946" spans="1:19" ht="16.5" customHeight="1">
      <c r="A946" s="180"/>
      <c r="B946" s="180"/>
      <c r="C946" s="180"/>
      <c r="D946" s="181"/>
      <c r="E946" s="181"/>
      <c r="F946" s="181"/>
      <c r="L946" s="180"/>
      <c r="M946" s="180"/>
      <c r="O946" s="180"/>
      <c r="P946" s="180"/>
      <c r="Q946" s="180"/>
      <c r="R946" s="180"/>
      <c r="S946" s="180"/>
    </row>
    <row r="947" spans="1:19" ht="16.5" customHeight="1">
      <c r="A947" s="180"/>
      <c r="B947" s="180"/>
      <c r="C947" s="180"/>
      <c r="D947" s="181"/>
      <c r="E947" s="181"/>
      <c r="F947" s="181"/>
      <c r="L947" s="180"/>
      <c r="M947" s="180"/>
      <c r="O947" s="180"/>
      <c r="P947" s="180"/>
      <c r="Q947" s="180"/>
      <c r="R947" s="180"/>
      <c r="S947" s="180"/>
    </row>
    <row r="948" spans="1:19" ht="16.5" customHeight="1">
      <c r="A948" s="180"/>
      <c r="B948" s="180"/>
      <c r="C948" s="180"/>
      <c r="D948" s="181"/>
      <c r="E948" s="181"/>
      <c r="F948" s="181"/>
      <c r="L948" s="180"/>
      <c r="M948" s="180"/>
      <c r="O948" s="180"/>
      <c r="P948" s="180"/>
      <c r="Q948" s="180"/>
      <c r="R948" s="180"/>
      <c r="S948" s="180"/>
    </row>
    <row r="949" spans="1:19" ht="16.5" customHeight="1">
      <c r="A949" s="180"/>
      <c r="B949" s="180"/>
      <c r="C949" s="180"/>
      <c r="D949" s="181"/>
      <c r="E949" s="181"/>
      <c r="F949" s="181"/>
      <c r="L949" s="180"/>
      <c r="M949" s="180"/>
      <c r="O949" s="180"/>
      <c r="P949" s="180"/>
      <c r="Q949" s="180"/>
      <c r="R949" s="180"/>
      <c r="S949" s="180"/>
    </row>
    <row r="950" spans="1:19" ht="16.5" customHeight="1">
      <c r="A950" s="180"/>
      <c r="B950" s="180"/>
      <c r="C950" s="180"/>
      <c r="D950" s="181"/>
      <c r="E950" s="181"/>
      <c r="F950" s="181"/>
      <c r="L950" s="180"/>
      <c r="M950" s="180"/>
      <c r="O950" s="180"/>
      <c r="P950" s="180"/>
      <c r="Q950" s="180"/>
      <c r="R950" s="180"/>
      <c r="S950" s="180"/>
    </row>
    <row r="951" spans="1:19" ht="16.5" customHeight="1">
      <c r="A951" s="180"/>
      <c r="B951" s="180"/>
      <c r="C951" s="180"/>
      <c r="D951" s="181"/>
      <c r="E951" s="181"/>
      <c r="F951" s="181"/>
      <c r="L951" s="180"/>
      <c r="M951" s="180"/>
      <c r="O951" s="180"/>
      <c r="P951" s="180"/>
      <c r="Q951" s="180"/>
      <c r="R951" s="180"/>
      <c r="S951" s="180"/>
    </row>
    <row r="952" spans="1:19" ht="16.5" customHeight="1">
      <c r="A952" s="180"/>
      <c r="B952" s="180"/>
      <c r="C952" s="180"/>
      <c r="D952" s="181"/>
      <c r="E952" s="181"/>
      <c r="F952" s="181"/>
      <c r="L952" s="180"/>
      <c r="M952" s="180"/>
      <c r="O952" s="180"/>
      <c r="P952" s="180"/>
      <c r="Q952" s="180"/>
      <c r="R952" s="180"/>
      <c r="S952" s="180"/>
    </row>
    <row r="953" spans="1:19" ht="16.5" customHeight="1">
      <c r="A953" s="180"/>
      <c r="B953" s="180"/>
      <c r="C953" s="180"/>
      <c r="D953" s="181"/>
      <c r="E953" s="181"/>
      <c r="F953" s="181"/>
      <c r="L953" s="180"/>
      <c r="M953" s="180"/>
      <c r="O953" s="180"/>
      <c r="P953" s="180"/>
      <c r="Q953" s="180"/>
      <c r="R953" s="180"/>
      <c r="S953" s="180"/>
    </row>
    <row r="954" spans="1:19" ht="16.5" customHeight="1">
      <c r="A954" s="180"/>
      <c r="B954" s="180"/>
      <c r="C954" s="180"/>
      <c r="D954" s="181"/>
      <c r="E954" s="181"/>
      <c r="F954" s="181"/>
      <c r="L954" s="180"/>
      <c r="M954" s="180"/>
      <c r="O954" s="180"/>
      <c r="P954" s="180"/>
      <c r="Q954" s="180"/>
      <c r="R954" s="180"/>
      <c r="S954" s="180"/>
    </row>
    <row r="955" spans="1:19" ht="16.5" customHeight="1">
      <c r="A955" s="180"/>
      <c r="B955" s="180"/>
      <c r="C955" s="180"/>
      <c r="D955" s="181"/>
      <c r="E955" s="181"/>
      <c r="F955" s="181"/>
      <c r="L955" s="180"/>
      <c r="M955" s="180"/>
      <c r="O955" s="180"/>
      <c r="P955" s="180"/>
      <c r="Q955" s="180"/>
      <c r="R955" s="180"/>
      <c r="S955" s="180"/>
    </row>
    <row r="956" spans="1:19" ht="16.5" customHeight="1">
      <c r="A956" s="180"/>
      <c r="B956" s="180"/>
      <c r="C956" s="180"/>
      <c r="D956" s="181"/>
      <c r="E956" s="181"/>
      <c r="F956" s="181"/>
      <c r="L956" s="180"/>
      <c r="M956" s="180"/>
      <c r="O956" s="180"/>
      <c r="P956" s="180"/>
      <c r="Q956" s="180"/>
      <c r="R956" s="180"/>
      <c r="S956" s="180"/>
    </row>
    <row r="957" spans="1:19" ht="16.5" customHeight="1">
      <c r="A957" s="180"/>
      <c r="B957" s="180"/>
      <c r="C957" s="180"/>
      <c r="D957" s="181"/>
      <c r="E957" s="181"/>
      <c r="F957" s="181"/>
      <c r="L957" s="180"/>
      <c r="M957" s="180"/>
      <c r="O957" s="180"/>
      <c r="P957" s="180"/>
      <c r="Q957" s="180"/>
      <c r="R957" s="180"/>
      <c r="S957" s="180"/>
    </row>
    <row r="958" spans="1:19" ht="16.5" customHeight="1">
      <c r="A958" s="180"/>
      <c r="B958" s="180"/>
      <c r="C958" s="180"/>
      <c r="D958" s="181"/>
      <c r="E958" s="181"/>
      <c r="F958" s="181"/>
      <c r="L958" s="180"/>
      <c r="M958" s="180"/>
      <c r="O958" s="180"/>
      <c r="P958" s="180"/>
      <c r="Q958" s="180"/>
      <c r="R958" s="180"/>
      <c r="S958" s="180"/>
    </row>
    <row r="959" spans="1:19" ht="16.5" customHeight="1">
      <c r="A959" s="180"/>
      <c r="B959" s="180"/>
      <c r="C959" s="180"/>
      <c r="D959" s="181"/>
      <c r="E959" s="181"/>
      <c r="F959" s="181"/>
      <c r="L959" s="180"/>
      <c r="M959" s="180"/>
      <c r="O959" s="180"/>
      <c r="P959" s="180"/>
      <c r="Q959" s="180"/>
      <c r="R959" s="180"/>
      <c r="S959" s="180"/>
    </row>
    <row r="960" spans="1:19" ht="16.5" customHeight="1">
      <c r="A960" s="180"/>
      <c r="B960" s="180"/>
      <c r="C960" s="180"/>
      <c r="D960" s="181"/>
      <c r="E960" s="181"/>
      <c r="F960" s="181"/>
      <c r="L960" s="180"/>
      <c r="M960" s="180"/>
      <c r="O960" s="180"/>
      <c r="P960" s="180"/>
      <c r="Q960" s="180"/>
      <c r="R960" s="180"/>
      <c r="S960" s="180"/>
    </row>
    <row r="961" spans="1:19" ht="16.5" customHeight="1">
      <c r="A961" s="180"/>
      <c r="B961" s="180"/>
      <c r="C961" s="180"/>
      <c r="D961" s="181"/>
      <c r="E961" s="181"/>
      <c r="F961" s="181"/>
      <c r="L961" s="180"/>
      <c r="M961" s="180"/>
      <c r="O961" s="180"/>
      <c r="P961" s="180"/>
      <c r="Q961" s="180"/>
      <c r="R961" s="180"/>
      <c r="S961" s="180"/>
    </row>
    <row r="962" spans="1:19" ht="16.5" customHeight="1">
      <c r="A962" s="180"/>
      <c r="B962" s="180"/>
      <c r="C962" s="180"/>
      <c r="D962" s="181"/>
      <c r="E962" s="181"/>
      <c r="F962" s="181"/>
      <c r="L962" s="180"/>
      <c r="M962" s="180"/>
      <c r="O962" s="180"/>
      <c r="P962" s="180"/>
      <c r="Q962" s="180"/>
      <c r="R962" s="180"/>
      <c r="S962" s="180"/>
    </row>
    <row r="963" spans="1:19" ht="16.5" customHeight="1">
      <c r="A963" s="180"/>
      <c r="B963" s="180"/>
      <c r="C963" s="180"/>
      <c r="D963" s="181"/>
      <c r="E963" s="181"/>
      <c r="F963" s="181"/>
      <c r="L963" s="180"/>
      <c r="M963" s="180"/>
      <c r="O963" s="180"/>
      <c r="P963" s="180"/>
      <c r="Q963" s="180"/>
      <c r="R963" s="180"/>
      <c r="S963" s="180"/>
    </row>
    <row r="964" spans="1:19" ht="16.5" customHeight="1">
      <c r="A964" s="180"/>
      <c r="B964" s="180"/>
      <c r="C964" s="180"/>
      <c r="D964" s="181"/>
      <c r="E964" s="181"/>
      <c r="F964" s="181"/>
      <c r="L964" s="180"/>
      <c r="M964" s="180"/>
      <c r="O964" s="180"/>
      <c r="P964" s="180"/>
      <c r="Q964" s="180"/>
      <c r="R964" s="180"/>
      <c r="S964" s="180"/>
    </row>
    <row r="965" spans="1:19" ht="16.5" customHeight="1">
      <c r="A965" s="180"/>
      <c r="B965" s="180"/>
      <c r="C965" s="180"/>
      <c r="D965" s="181"/>
      <c r="E965" s="181"/>
      <c r="F965" s="181"/>
      <c r="L965" s="180"/>
      <c r="M965" s="180"/>
      <c r="O965" s="180"/>
      <c r="P965" s="180"/>
      <c r="Q965" s="180"/>
      <c r="R965" s="180"/>
      <c r="S965" s="180"/>
    </row>
    <row r="966" spans="1:19" ht="16.5" customHeight="1">
      <c r="A966" s="180"/>
      <c r="B966" s="180"/>
      <c r="C966" s="180"/>
      <c r="D966" s="181"/>
      <c r="E966" s="181"/>
      <c r="F966" s="181"/>
      <c r="L966" s="180"/>
      <c r="M966" s="180"/>
      <c r="O966" s="180"/>
      <c r="P966" s="180"/>
      <c r="Q966" s="180"/>
      <c r="R966" s="180"/>
      <c r="S966" s="180"/>
    </row>
    <row r="967" spans="1:19" ht="16.5" customHeight="1">
      <c r="A967" s="180"/>
      <c r="B967" s="180"/>
      <c r="C967" s="180"/>
      <c r="D967" s="181"/>
      <c r="E967" s="181"/>
      <c r="F967" s="181"/>
      <c r="L967" s="180"/>
      <c r="M967" s="180"/>
      <c r="O967" s="180"/>
      <c r="P967" s="180"/>
      <c r="Q967" s="180"/>
      <c r="R967" s="180"/>
      <c r="S967" s="180"/>
    </row>
    <row r="968" spans="1:19" ht="16.5" customHeight="1">
      <c r="A968" s="180"/>
      <c r="B968" s="180"/>
      <c r="C968" s="180"/>
      <c r="D968" s="181"/>
      <c r="E968" s="181"/>
      <c r="F968" s="181"/>
      <c r="L968" s="180"/>
      <c r="M968" s="180"/>
      <c r="O968" s="180"/>
      <c r="P968" s="180"/>
      <c r="Q968" s="180"/>
      <c r="R968" s="180"/>
      <c r="S968" s="180"/>
    </row>
    <row r="969" spans="1:19" ht="16.5" customHeight="1">
      <c r="A969" s="180"/>
      <c r="B969" s="180"/>
      <c r="C969" s="180"/>
      <c r="D969" s="181"/>
      <c r="E969" s="181"/>
      <c r="F969" s="181"/>
      <c r="L969" s="180"/>
      <c r="M969" s="180"/>
      <c r="O969" s="180"/>
      <c r="P969" s="180"/>
      <c r="Q969" s="180"/>
      <c r="R969" s="180"/>
      <c r="S969" s="180"/>
    </row>
    <row r="970" spans="1:19" ht="16.5" customHeight="1">
      <c r="A970" s="180"/>
      <c r="B970" s="180"/>
      <c r="C970" s="180"/>
      <c r="D970" s="181"/>
      <c r="E970" s="181"/>
      <c r="F970" s="181"/>
      <c r="L970" s="180"/>
      <c r="M970" s="180"/>
      <c r="O970" s="180"/>
      <c r="P970" s="180"/>
      <c r="Q970" s="180"/>
      <c r="R970" s="180"/>
      <c r="S970" s="180"/>
    </row>
    <row r="971" spans="1:19" ht="16.5" customHeight="1">
      <c r="A971" s="180"/>
      <c r="B971" s="180"/>
      <c r="C971" s="180"/>
      <c r="D971" s="181"/>
      <c r="E971" s="181"/>
      <c r="F971" s="181"/>
      <c r="L971" s="180"/>
      <c r="M971" s="180"/>
      <c r="O971" s="180"/>
      <c r="P971" s="180"/>
      <c r="Q971" s="180"/>
      <c r="R971" s="180"/>
      <c r="S971" s="180"/>
    </row>
    <row r="972" spans="1:19" ht="16.5" customHeight="1">
      <c r="A972" s="180"/>
      <c r="B972" s="180"/>
      <c r="C972" s="180"/>
      <c r="D972" s="181"/>
      <c r="E972" s="181"/>
      <c r="F972" s="181"/>
      <c r="L972" s="180"/>
      <c r="M972" s="180"/>
      <c r="O972" s="180"/>
      <c r="P972" s="180"/>
      <c r="Q972" s="180"/>
      <c r="R972" s="180"/>
      <c r="S972" s="180"/>
    </row>
    <row r="973" spans="1:19" ht="16.5" customHeight="1">
      <c r="A973" s="180"/>
      <c r="B973" s="180"/>
      <c r="C973" s="180"/>
      <c r="D973" s="181"/>
      <c r="E973" s="181"/>
      <c r="F973" s="181"/>
      <c r="L973" s="180"/>
      <c r="M973" s="180"/>
      <c r="O973" s="180"/>
      <c r="P973" s="180"/>
      <c r="Q973" s="180"/>
      <c r="R973" s="180"/>
      <c r="S973" s="180"/>
    </row>
    <row r="974" spans="1:19" ht="16.5" customHeight="1">
      <c r="A974" s="180"/>
      <c r="B974" s="180"/>
      <c r="C974" s="180"/>
      <c r="D974" s="181"/>
      <c r="E974" s="181"/>
      <c r="F974" s="181"/>
      <c r="L974" s="180"/>
      <c r="M974" s="180"/>
      <c r="O974" s="180"/>
      <c r="P974" s="180"/>
      <c r="Q974" s="180"/>
      <c r="R974" s="180"/>
      <c r="S974" s="180"/>
    </row>
    <row r="975" spans="1:19" ht="16.5" customHeight="1">
      <c r="A975" s="180"/>
      <c r="B975" s="180"/>
      <c r="C975" s="180"/>
      <c r="D975" s="181"/>
      <c r="E975" s="181"/>
      <c r="F975" s="181"/>
      <c r="L975" s="180"/>
      <c r="M975" s="180"/>
      <c r="O975" s="180"/>
      <c r="P975" s="180"/>
      <c r="Q975" s="180"/>
      <c r="R975" s="180"/>
      <c r="S975" s="180"/>
    </row>
    <row r="976" spans="1:19" ht="16.5" customHeight="1">
      <c r="A976" s="180"/>
      <c r="B976" s="180"/>
      <c r="C976" s="180"/>
      <c r="D976" s="181"/>
      <c r="E976" s="181"/>
      <c r="F976" s="181"/>
      <c r="L976" s="180"/>
      <c r="M976" s="180"/>
      <c r="O976" s="180"/>
      <c r="P976" s="180"/>
      <c r="Q976" s="180"/>
      <c r="R976" s="180"/>
      <c r="S976" s="180"/>
    </row>
    <row r="977" spans="1:19" ht="16.5" customHeight="1">
      <c r="A977" s="180"/>
      <c r="B977" s="180"/>
      <c r="C977" s="180"/>
      <c r="D977" s="181"/>
      <c r="E977" s="181"/>
      <c r="F977" s="181"/>
      <c r="L977" s="180"/>
      <c r="M977" s="180"/>
      <c r="O977" s="180"/>
      <c r="P977" s="180"/>
      <c r="Q977" s="180"/>
      <c r="R977" s="180"/>
      <c r="S977" s="180"/>
    </row>
    <row r="978" spans="1:19" ht="16.5" customHeight="1">
      <c r="A978" s="180"/>
      <c r="B978" s="180"/>
      <c r="C978" s="180"/>
      <c r="D978" s="181"/>
      <c r="E978" s="181"/>
      <c r="F978" s="181"/>
      <c r="L978" s="180"/>
      <c r="M978" s="180"/>
      <c r="O978" s="180"/>
      <c r="P978" s="180"/>
      <c r="Q978" s="180"/>
      <c r="R978" s="180"/>
      <c r="S978" s="180"/>
    </row>
    <row r="979" spans="1:19" ht="16.5" customHeight="1">
      <c r="A979" s="180"/>
      <c r="B979" s="180"/>
      <c r="C979" s="180"/>
      <c r="D979" s="181"/>
      <c r="E979" s="181"/>
      <c r="F979" s="181"/>
      <c r="L979" s="180"/>
      <c r="M979" s="180"/>
      <c r="O979" s="180"/>
      <c r="P979" s="180"/>
      <c r="Q979" s="180"/>
      <c r="R979" s="180"/>
      <c r="S979" s="180"/>
    </row>
    <row r="980" spans="1:19" ht="16.5" customHeight="1">
      <c r="A980" s="180"/>
      <c r="B980" s="180"/>
      <c r="C980" s="180"/>
      <c r="D980" s="181"/>
      <c r="E980" s="181"/>
      <c r="F980" s="181"/>
      <c r="L980" s="180"/>
      <c r="M980" s="180"/>
      <c r="O980" s="180"/>
      <c r="P980" s="180"/>
      <c r="Q980" s="180"/>
      <c r="R980" s="180"/>
      <c r="S980" s="180"/>
    </row>
    <row r="981" spans="1:19" ht="16.5" customHeight="1">
      <c r="A981" s="180"/>
      <c r="B981" s="180"/>
      <c r="C981" s="180"/>
      <c r="D981" s="181"/>
      <c r="E981" s="181"/>
      <c r="F981" s="181"/>
      <c r="L981" s="180"/>
      <c r="M981" s="180"/>
      <c r="O981" s="180"/>
      <c r="P981" s="180"/>
      <c r="Q981" s="180"/>
      <c r="R981" s="180"/>
      <c r="S981" s="180"/>
    </row>
    <row r="982" spans="1:19" ht="16.5" customHeight="1">
      <c r="A982" s="180"/>
      <c r="B982" s="180"/>
      <c r="C982" s="180"/>
      <c r="D982" s="181"/>
      <c r="E982" s="181"/>
      <c r="F982" s="181"/>
      <c r="L982" s="180"/>
      <c r="M982" s="180"/>
      <c r="O982" s="180"/>
      <c r="P982" s="180"/>
      <c r="Q982" s="180"/>
      <c r="R982" s="180"/>
      <c r="S982" s="180"/>
    </row>
    <row r="983" spans="1:19" ht="16.5" customHeight="1">
      <c r="A983" s="180"/>
      <c r="B983" s="180"/>
      <c r="C983" s="180"/>
      <c r="D983" s="181"/>
      <c r="E983" s="181"/>
      <c r="F983" s="181"/>
      <c r="L983" s="180"/>
      <c r="M983" s="180"/>
      <c r="O983" s="180"/>
      <c r="P983" s="180"/>
      <c r="Q983" s="180"/>
      <c r="R983" s="180"/>
      <c r="S983" s="180"/>
    </row>
    <row r="984" spans="1:19" ht="16.5" customHeight="1">
      <c r="A984" s="180"/>
      <c r="B984" s="180"/>
      <c r="C984" s="180"/>
      <c r="D984" s="181"/>
      <c r="E984" s="181"/>
      <c r="F984" s="181"/>
      <c r="L984" s="180"/>
      <c r="M984" s="180"/>
      <c r="O984" s="180"/>
      <c r="P984" s="180"/>
      <c r="Q984" s="180"/>
      <c r="R984" s="180"/>
      <c r="S984" s="180"/>
    </row>
    <row r="985" spans="1:19" ht="16.5" customHeight="1">
      <c r="A985" s="180"/>
      <c r="B985" s="180"/>
      <c r="C985" s="180"/>
      <c r="D985" s="181"/>
      <c r="E985" s="181"/>
      <c r="F985" s="181"/>
      <c r="L985" s="180"/>
      <c r="M985" s="180"/>
      <c r="O985" s="180"/>
      <c r="P985" s="180"/>
      <c r="Q985" s="180"/>
      <c r="R985" s="180"/>
      <c r="S985" s="180"/>
    </row>
    <row r="986" spans="1:19" ht="16.5" customHeight="1">
      <c r="A986" s="180"/>
      <c r="B986" s="180"/>
      <c r="C986" s="180"/>
      <c r="D986" s="181"/>
      <c r="E986" s="181"/>
      <c r="F986" s="181"/>
      <c r="L986" s="180"/>
      <c r="M986" s="180"/>
      <c r="O986" s="180"/>
      <c r="P986" s="180"/>
      <c r="Q986" s="180"/>
      <c r="R986" s="180"/>
      <c r="S986" s="180"/>
    </row>
    <row r="987" spans="1:19" ht="16.5" customHeight="1">
      <c r="A987" s="180"/>
      <c r="B987" s="180"/>
      <c r="C987" s="180"/>
      <c r="D987" s="181"/>
      <c r="E987" s="181"/>
      <c r="F987" s="181"/>
      <c r="L987" s="180"/>
      <c r="M987" s="180"/>
      <c r="O987" s="180"/>
      <c r="P987" s="180"/>
      <c r="Q987" s="180"/>
      <c r="R987" s="180"/>
      <c r="S987" s="180"/>
    </row>
    <row r="988" spans="1:19" ht="16.5" customHeight="1">
      <c r="A988" s="180"/>
      <c r="B988" s="180"/>
      <c r="C988" s="180"/>
      <c r="D988" s="181"/>
      <c r="E988" s="181"/>
      <c r="F988" s="181"/>
      <c r="L988" s="180"/>
      <c r="M988" s="180"/>
      <c r="O988" s="180"/>
      <c r="P988" s="180"/>
      <c r="Q988" s="180"/>
      <c r="R988" s="180"/>
      <c r="S988" s="180"/>
    </row>
    <row r="989" spans="1:19" ht="16.5" customHeight="1">
      <c r="A989" s="180"/>
      <c r="B989" s="180"/>
      <c r="C989" s="180"/>
      <c r="D989" s="181"/>
      <c r="E989" s="181"/>
      <c r="F989" s="181"/>
      <c r="L989" s="180"/>
      <c r="M989" s="180"/>
      <c r="O989" s="180"/>
      <c r="P989" s="180"/>
      <c r="Q989" s="180"/>
      <c r="R989" s="180"/>
      <c r="S989" s="180"/>
    </row>
    <row r="990" spans="1:19" ht="16.5" customHeight="1">
      <c r="A990" s="180"/>
      <c r="B990" s="180"/>
      <c r="C990" s="180"/>
      <c r="D990" s="181"/>
      <c r="E990" s="181"/>
      <c r="F990" s="181"/>
      <c r="L990" s="180"/>
      <c r="M990" s="180"/>
      <c r="O990" s="180"/>
      <c r="P990" s="180"/>
      <c r="Q990" s="180"/>
      <c r="R990" s="180"/>
      <c r="S990" s="180"/>
    </row>
    <row r="991" spans="1:19" ht="16.5" customHeight="1">
      <c r="A991" s="180"/>
      <c r="B991" s="180"/>
      <c r="C991" s="180"/>
      <c r="D991" s="181"/>
      <c r="E991" s="181"/>
      <c r="F991" s="181"/>
      <c r="L991" s="180"/>
      <c r="M991" s="180"/>
      <c r="O991" s="180"/>
      <c r="P991" s="180"/>
      <c r="Q991" s="180"/>
      <c r="R991" s="180"/>
      <c r="S991" s="180"/>
    </row>
    <row r="992" spans="1:19" ht="16.5" customHeight="1">
      <c r="A992" s="180"/>
      <c r="B992" s="180"/>
      <c r="C992" s="180"/>
      <c r="D992" s="181"/>
      <c r="E992" s="181"/>
      <c r="F992" s="181"/>
      <c r="L992" s="180"/>
      <c r="M992" s="180"/>
      <c r="O992" s="180"/>
      <c r="P992" s="180"/>
      <c r="Q992" s="180"/>
      <c r="R992" s="180"/>
      <c r="S992" s="180"/>
    </row>
    <row r="993" spans="1:19" ht="16.5" customHeight="1">
      <c r="A993" s="180"/>
      <c r="B993" s="180"/>
      <c r="C993" s="180"/>
      <c r="D993" s="181"/>
      <c r="E993" s="181"/>
      <c r="F993" s="181"/>
      <c r="L993" s="180"/>
      <c r="M993" s="180"/>
      <c r="O993" s="180"/>
      <c r="P993" s="180"/>
      <c r="Q993" s="180"/>
      <c r="R993" s="180"/>
      <c r="S993" s="180"/>
    </row>
    <row r="994" spans="1:19" ht="16.5" customHeight="1">
      <c r="A994" s="180"/>
      <c r="B994" s="180"/>
      <c r="C994" s="180"/>
      <c r="D994" s="181"/>
      <c r="E994" s="181"/>
      <c r="F994" s="181"/>
      <c r="L994" s="180"/>
      <c r="M994" s="180"/>
      <c r="O994" s="180"/>
      <c r="P994" s="180"/>
      <c r="Q994" s="180"/>
      <c r="R994" s="180"/>
      <c r="S994" s="180"/>
    </row>
    <row r="995" spans="1:19" ht="16.5" customHeight="1">
      <c r="A995" s="180"/>
      <c r="B995" s="180"/>
      <c r="C995" s="180"/>
      <c r="D995" s="181"/>
      <c r="E995" s="181"/>
      <c r="F995" s="181"/>
      <c r="L995" s="180"/>
      <c r="M995" s="180"/>
      <c r="O995" s="180"/>
      <c r="P995" s="180"/>
      <c r="Q995" s="180"/>
      <c r="R995" s="180"/>
      <c r="S995" s="180"/>
    </row>
    <row r="996" spans="1:19" ht="16.5" customHeight="1">
      <c r="A996" s="180"/>
      <c r="B996" s="180"/>
      <c r="C996" s="180"/>
      <c r="D996" s="181"/>
      <c r="E996" s="181"/>
      <c r="F996" s="181"/>
      <c r="L996" s="180"/>
      <c r="M996" s="180"/>
      <c r="O996" s="180"/>
      <c r="P996" s="180"/>
      <c r="Q996" s="180"/>
      <c r="R996" s="180"/>
      <c r="S996" s="180"/>
    </row>
    <row r="997" spans="1:19" ht="16.5" customHeight="1">
      <c r="A997" s="180"/>
      <c r="B997" s="180"/>
      <c r="C997" s="180"/>
      <c r="D997" s="181"/>
      <c r="E997" s="181"/>
      <c r="F997" s="181"/>
      <c r="L997" s="180"/>
      <c r="M997" s="180"/>
      <c r="O997" s="180"/>
      <c r="P997" s="180"/>
      <c r="Q997" s="180"/>
      <c r="R997" s="180"/>
      <c r="S997" s="180"/>
    </row>
    <row r="998" spans="1:19" ht="16.5" customHeight="1">
      <c r="A998" s="180"/>
      <c r="B998" s="180"/>
      <c r="C998" s="180"/>
      <c r="D998" s="181"/>
      <c r="E998" s="181"/>
      <c r="F998" s="181"/>
      <c r="L998" s="180"/>
      <c r="M998" s="180"/>
      <c r="O998" s="180"/>
      <c r="P998" s="180"/>
      <c r="Q998" s="180"/>
      <c r="R998" s="180"/>
      <c r="S998" s="180"/>
    </row>
    <row r="999" spans="1:19" ht="16.5" customHeight="1">
      <c r="A999" s="180"/>
      <c r="B999" s="180"/>
      <c r="C999" s="180"/>
      <c r="D999" s="181"/>
      <c r="E999" s="181"/>
      <c r="F999" s="181"/>
      <c r="L999" s="180"/>
      <c r="M999" s="180"/>
      <c r="O999" s="180"/>
      <c r="P999" s="180"/>
      <c r="Q999" s="180"/>
      <c r="R999" s="180"/>
      <c r="S999" s="180"/>
    </row>
    <row r="1000" spans="1:19" ht="16.5" customHeight="1">
      <c r="A1000" s="180"/>
      <c r="B1000" s="180"/>
      <c r="C1000" s="180"/>
      <c r="D1000" s="181"/>
      <c r="E1000" s="181"/>
      <c r="F1000" s="181"/>
      <c r="L1000" s="180"/>
      <c r="M1000" s="180"/>
      <c r="O1000" s="180"/>
      <c r="P1000" s="180"/>
      <c r="Q1000" s="180"/>
      <c r="R1000" s="180"/>
      <c r="S1000" s="180"/>
    </row>
  </sheetData>
  <autoFilter ref="A2:S399"/>
  <mergeCells count="636">
    <mergeCell ref="A274:A276"/>
    <mergeCell ref="B274:B276"/>
    <mergeCell ref="C274:C276"/>
    <mergeCell ref="D274:D276"/>
    <mergeCell ref="E274:E276"/>
    <mergeCell ref="F274:F276"/>
    <mergeCell ref="L274:L276"/>
    <mergeCell ref="L81:L83"/>
    <mergeCell ref="A84:A86"/>
    <mergeCell ref="B84:B86"/>
    <mergeCell ref="C84:C86"/>
    <mergeCell ref="D84:D86"/>
    <mergeCell ref="E84:E86"/>
    <mergeCell ref="F84:F86"/>
    <mergeCell ref="L84:L86"/>
    <mergeCell ref="A87:A89"/>
    <mergeCell ref="B87:B89"/>
    <mergeCell ref="C87:C89"/>
    <mergeCell ref="D87:D89"/>
    <mergeCell ref="E87:E89"/>
    <mergeCell ref="F87:F89"/>
    <mergeCell ref="L87:L89"/>
    <mergeCell ref="A271:A273"/>
    <mergeCell ref="B271:B273"/>
    <mergeCell ref="C271:C273"/>
    <mergeCell ref="D271:D273"/>
    <mergeCell ref="E271:E273"/>
    <mergeCell ref="F271:F273"/>
    <mergeCell ref="L271:L273"/>
    <mergeCell ref="A74:A76"/>
    <mergeCell ref="B74:B76"/>
    <mergeCell ref="C74:C76"/>
    <mergeCell ref="D74:D76"/>
    <mergeCell ref="E74:E76"/>
    <mergeCell ref="F74:F76"/>
    <mergeCell ref="L74:L76"/>
    <mergeCell ref="A77:A78"/>
    <mergeCell ref="B77:B78"/>
    <mergeCell ref="C77:C78"/>
    <mergeCell ref="D77:D78"/>
    <mergeCell ref="E77:E78"/>
    <mergeCell ref="F77:F78"/>
    <mergeCell ref="L77:L78"/>
    <mergeCell ref="A79:A80"/>
    <mergeCell ref="B79:B80"/>
    <mergeCell ref="C79:C80"/>
    <mergeCell ref="A265:A267"/>
    <mergeCell ref="B265:B267"/>
    <mergeCell ref="C265:C267"/>
    <mergeCell ref="D265:D267"/>
    <mergeCell ref="E265:E267"/>
    <mergeCell ref="F265:F267"/>
    <mergeCell ref="L265:L267"/>
    <mergeCell ref="A268:A270"/>
    <mergeCell ref="B268:B270"/>
    <mergeCell ref="C268:C270"/>
    <mergeCell ref="D268:D270"/>
    <mergeCell ref="E268:E270"/>
    <mergeCell ref="F268:F270"/>
    <mergeCell ref="L268:L270"/>
    <mergeCell ref="A253:A258"/>
    <mergeCell ref="B253:B258"/>
    <mergeCell ref="C253:C258"/>
    <mergeCell ref="D253:D258"/>
    <mergeCell ref="E253:E258"/>
    <mergeCell ref="F253:F258"/>
    <mergeCell ref="L253:L258"/>
    <mergeCell ref="A259:A264"/>
    <mergeCell ref="B259:B264"/>
    <mergeCell ref="C259:C264"/>
    <mergeCell ref="D259:D264"/>
    <mergeCell ref="E259:E264"/>
    <mergeCell ref="F259:F264"/>
    <mergeCell ref="L259:L264"/>
    <mergeCell ref="A241:A246"/>
    <mergeCell ref="B241:B246"/>
    <mergeCell ref="C241:C246"/>
    <mergeCell ref="D241:D246"/>
    <mergeCell ref="E241:E246"/>
    <mergeCell ref="F241:F246"/>
    <mergeCell ref="L241:L246"/>
    <mergeCell ref="A247:A252"/>
    <mergeCell ref="B247:B252"/>
    <mergeCell ref="C247:C252"/>
    <mergeCell ref="D247:D252"/>
    <mergeCell ref="E247:E252"/>
    <mergeCell ref="F247:F252"/>
    <mergeCell ref="L247:L252"/>
    <mergeCell ref="A233:A236"/>
    <mergeCell ref="B233:B236"/>
    <mergeCell ref="C233:C236"/>
    <mergeCell ref="D233:D236"/>
    <mergeCell ref="E233:E236"/>
    <mergeCell ref="F233:F236"/>
    <mergeCell ref="L233:L236"/>
    <mergeCell ref="A237:A240"/>
    <mergeCell ref="B237:B240"/>
    <mergeCell ref="C237:C240"/>
    <mergeCell ref="D237:D240"/>
    <mergeCell ref="E237:E240"/>
    <mergeCell ref="F237:F240"/>
    <mergeCell ref="L237:L240"/>
    <mergeCell ref="L315:L316"/>
    <mergeCell ref="L317:L318"/>
    <mergeCell ref="M373:M385"/>
    <mergeCell ref="A139:A143"/>
    <mergeCell ref="B139:B143"/>
    <mergeCell ref="C139:C143"/>
    <mergeCell ref="D139:D143"/>
    <mergeCell ref="E139:E143"/>
    <mergeCell ref="F139:F143"/>
    <mergeCell ref="L139:L143"/>
    <mergeCell ref="A144:A148"/>
    <mergeCell ref="B144:B148"/>
    <mergeCell ref="C144:C148"/>
    <mergeCell ref="D144:D148"/>
    <mergeCell ref="E144:E148"/>
    <mergeCell ref="F144:F148"/>
    <mergeCell ref="L144:L148"/>
    <mergeCell ref="A230:A232"/>
    <mergeCell ref="B230:B232"/>
    <mergeCell ref="C230:C232"/>
    <mergeCell ref="D230:D232"/>
    <mergeCell ref="E230:E232"/>
    <mergeCell ref="F230:F232"/>
    <mergeCell ref="L230:L232"/>
    <mergeCell ref="L374:L382"/>
    <mergeCell ref="L393:L395"/>
    <mergeCell ref="A396:A399"/>
    <mergeCell ref="B396:B399"/>
    <mergeCell ref="C396:C399"/>
    <mergeCell ref="D396:D399"/>
    <mergeCell ref="E396:E399"/>
    <mergeCell ref="F396:F399"/>
    <mergeCell ref="M393:M399"/>
    <mergeCell ref="L396:L399"/>
    <mergeCell ref="F374:F382"/>
    <mergeCell ref="A393:A395"/>
    <mergeCell ref="F393:F395"/>
    <mergeCell ref="M306:M307"/>
    <mergeCell ref="A306:A307"/>
    <mergeCell ref="A308:A309"/>
    <mergeCell ref="B308:B309"/>
    <mergeCell ref="C308:C309"/>
    <mergeCell ref="D308:D309"/>
    <mergeCell ref="E308:E309"/>
    <mergeCell ref="F308:F309"/>
    <mergeCell ref="A311:A312"/>
    <mergeCell ref="B311:B312"/>
    <mergeCell ref="C311:C312"/>
    <mergeCell ref="D311:D312"/>
    <mergeCell ref="E311:E312"/>
    <mergeCell ref="F311:F312"/>
    <mergeCell ref="L308:L309"/>
    <mergeCell ref="M308:M309"/>
    <mergeCell ref="L311:L312"/>
    <mergeCell ref="B313:B314"/>
    <mergeCell ref="C313:C314"/>
    <mergeCell ref="A292:A293"/>
    <mergeCell ref="B292:B293"/>
    <mergeCell ref="C292:C293"/>
    <mergeCell ref="D292:D293"/>
    <mergeCell ref="E292:E293"/>
    <mergeCell ref="F292:F293"/>
    <mergeCell ref="L292:L293"/>
    <mergeCell ref="B306:B307"/>
    <mergeCell ref="C306:C307"/>
    <mergeCell ref="D306:D307"/>
    <mergeCell ref="E306:E307"/>
    <mergeCell ref="F306:F307"/>
    <mergeCell ref="L306:L307"/>
    <mergeCell ref="L313:L314"/>
    <mergeCell ref="A315:A316"/>
    <mergeCell ref="B315:B316"/>
    <mergeCell ref="C315:C316"/>
    <mergeCell ref="B317:B318"/>
    <mergeCell ref="C317:C318"/>
    <mergeCell ref="A313:A314"/>
    <mergeCell ref="F313:F314"/>
    <mergeCell ref="B393:B395"/>
    <mergeCell ref="C393:C395"/>
    <mergeCell ref="D393:D395"/>
    <mergeCell ref="E393:E395"/>
    <mergeCell ref="A317:A318"/>
    <mergeCell ref="A374:A382"/>
    <mergeCell ref="B374:B382"/>
    <mergeCell ref="C374:C382"/>
    <mergeCell ref="D374:D382"/>
    <mergeCell ref="D313:D314"/>
    <mergeCell ref="E313:E314"/>
    <mergeCell ref="D315:D316"/>
    <mergeCell ref="E315:E316"/>
    <mergeCell ref="F315:F316"/>
    <mergeCell ref="D317:D318"/>
    <mergeCell ref="E317:E318"/>
    <mergeCell ref="F317:F318"/>
    <mergeCell ref="A223:A225"/>
    <mergeCell ref="B223:B225"/>
    <mergeCell ref="C223:C225"/>
    <mergeCell ref="D223:D225"/>
    <mergeCell ref="E223:E225"/>
    <mergeCell ref="F223:F225"/>
    <mergeCell ref="L223:L225"/>
    <mergeCell ref="A226:A229"/>
    <mergeCell ref="B226:B229"/>
    <mergeCell ref="C226:C229"/>
    <mergeCell ref="D226:D229"/>
    <mergeCell ref="E226:E229"/>
    <mergeCell ref="F226:F229"/>
    <mergeCell ref="L226:L229"/>
    <mergeCell ref="A216:A218"/>
    <mergeCell ref="B216:B218"/>
    <mergeCell ref="C216:C218"/>
    <mergeCell ref="D216:D218"/>
    <mergeCell ref="E216:E218"/>
    <mergeCell ref="F216:F218"/>
    <mergeCell ref="L216:L218"/>
    <mergeCell ref="A219:A222"/>
    <mergeCell ref="B219:B222"/>
    <mergeCell ref="C219:C222"/>
    <mergeCell ref="D219:D222"/>
    <mergeCell ref="E219:E222"/>
    <mergeCell ref="F219:F222"/>
    <mergeCell ref="L219:L222"/>
    <mergeCell ref="A211:A213"/>
    <mergeCell ref="B211:B213"/>
    <mergeCell ref="C211:C213"/>
    <mergeCell ref="D211:D213"/>
    <mergeCell ref="E211:E213"/>
    <mergeCell ref="F211:F213"/>
    <mergeCell ref="L211:L213"/>
    <mergeCell ref="A214:A215"/>
    <mergeCell ref="B214:B215"/>
    <mergeCell ref="C214:C215"/>
    <mergeCell ref="D214:D215"/>
    <mergeCell ref="E214:E215"/>
    <mergeCell ref="F214:F215"/>
    <mergeCell ref="L214:L215"/>
    <mergeCell ref="A206:A207"/>
    <mergeCell ref="B206:B207"/>
    <mergeCell ref="C206:C207"/>
    <mergeCell ref="D206:D207"/>
    <mergeCell ref="E206:E207"/>
    <mergeCell ref="F206:F207"/>
    <mergeCell ref="L206:L207"/>
    <mergeCell ref="A208:A210"/>
    <mergeCell ref="B208:B210"/>
    <mergeCell ref="C208:C210"/>
    <mergeCell ref="D208:D210"/>
    <mergeCell ref="E208:E210"/>
    <mergeCell ref="F208:F210"/>
    <mergeCell ref="L208:L210"/>
    <mergeCell ref="A201:A202"/>
    <mergeCell ref="B201:B202"/>
    <mergeCell ref="C201:C202"/>
    <mergeCell ref="D201:D202"/>
    <mergeCell ref="E201:E202"/>
    <mergeCell ref="F201:F202"/>
    <mergeCell ref="L201:L202"/>
    <mergeCell ref="A203:A205"/>
    <mergeCell ref="B203:B205"/>
    <mergeCell ref="C203:C205"/>
    <mergeCell ref="D203:D205"/>
    <mergeCell ref="E203:E205"/>
    <mergeCell ref="F203:F205"/>
    <mergeCell ref="L203:L205"/>
    <mergeCell ref="A197:A198"/>
    <mergeCell ref="B197:B198"/>
    <mergeCell ref="C197:C198"/>
    <mergeCell ref="D197:D198"/>
    <mergeCell ref="E197:E198"/>
    <mergeCell ref="F197:F198"/>
    <mergeCell ref="L197:L198"/>
    <mergeCell ref="A199:A200"/>
    <mergeCell ref="B199:B200"/>
    <mergeCell ref="C199:C200"/>
    <mergeCell ref="D199:D200"/>
    <mergeCell ref="E199:E200"/>
    <mergeCell ref="F199:F200"/>
    <mergeCell ref="L199:L200"/>
    <mergeCell ref="A190:A192"/>
    <mergeCell ref="B190:B192"/>
    <mergeCell ref="C190:C192"/>
    <mergeCell ref="D190:D192"/>
    <mergeCell ref="E190:E192"/>
    <mergeCell ref="F190:F192"/>
    <mergeCell ref="L190:L192"/>
    <mergeCell ref="A193:A196"/>
    <mergeCell ref="B193:B196"/>
    <mergeCell ref="C193:C196"/>
    <mergeCell ref="D193:D196"/>
    <mergeCell ref="E193:E196"/>
    <mergeCell ref="F193:F196"/>
    <mergeCell ref="L193:L196"/>
    <mergeCell ref="A182:A185"/>
    <mergeCell ref="B182:B185"/>
    <mergeCell ref="C182:C185"/>
    <mergeCell ref="D182:D185"/>
    <mergeCell ref="E182:E185"/>
    <mergeCell ref="F182:F185"/>
    <mergeCell ref="L182:L185"/>
    <mergeCell ref="A186:A189"/>
    <mergeCell ref="B186:B189"/>
    <mergeCell ref="C186:C189"/>
    <mergeCell ref="D186:D189"/>
    <mergeCell ref="E186:E189"/>
    <mergeCell ref="F186:F189"/>
    <mergeCell ref="L186:L189"/>
    <mergeCell ref="M178:M181"/>
    <mergeCell ref="A175:A177"/>
    <mergeCell ref="B175:B177"/>
    <mergeCell ref="C175:C177"/>
    <mergeCell ref="D175:D177"/>
    <mergeCell ref="E175:E177"/>
    <mergeCell ref="F175:F177"/>
    <mergeCell ref="L175:L177"/>
    <mergeCell ref="A178:A181"/>
    <mergeCell ref="B178:B181"/>
    <mergeCell ref="C178:C181"/>
    <mergeCell ref="D178:D181"/>
    <mergeCell ref="E178:E181"/>
    <mergeCell ref="F178:F181"/>
    <mergeCell ref="L178:L181"/>
    <mergeCell ref="M167:M171"/>
    <mergeCell ref="A167:A171"/>
    <mergeCell ref="B167:B171"/>
    <mergeCell ref="C167:C171"/>
    <mergeCell ref="D167:D171"/>
    <mergeCell ref="E167:E171"/>
    <mergeCell ref="F167:F171"/>
    <mergeCell ref="L167:L171"/>
    <mergeCell ref="A172:A174"/>
    <mergeCell ref="B172:B174"/>
    <mergeCell ref="C172:C174"/>
    <mergeCell ref="D172:D174"/>
    <mergeCell ref="E172:E174"/>
    <mergeCell ref="F172:F174"/>
    <mergeCell ref="L172:L174"/>
    <mergeCell ref="A161:A163"/>
    <mergeCell ref="B161:B163"/>
    <mergeCell ref="C161:C163"/>
    <mergeCell ref="D161:D163"/>
    <mergeCell ref="E161:E163"/>
    <mergeCell ref="F161:F163"/>
    <mergeCell ref="L161:L163"/>
    <mergeCell ref="A164:A166"/>
    <mergeCell ref="B164:B166"/>
    <mergeCell ref="C164:C166"/>
    <mergeCell ref="D164:D166"/>
    <mergeCell ref="E164:E166"/>
    <mergeCell ref="F164:F166"/>
    <mergeCell ref="L164:L166"/>
    <mergeCell ref="A155:A157"/>
    <mergeCell ref="B155:B157"/>
    <mergeCell ref="C155:C157"/>
    <mergeCell ref="D155:D157"/>
    <mergeCell ref="E155:E157"/>
    <mergeCell ref="F155:F157"/>
    <mergeCell ref="L155:L157"/>
    <mergeCell ref="A158:A160"/>
    <mergeCell ref="B158:B160"/>
    <mergeCell ref="C158:C160"/>
    <mergeCell ref="D158:D160"/>
    <mergeCell ref="E158:E160"/>
    <mergeCell ref="F158:F160"/>
    <mergeCell ref="L158:L160"/>
    <mergeCell ref="A149:A151"/>
    <mergeCell ref="B149:B151"/>
    <mergeCell ref="C149:C151"/>
    <mergeCell ref="D149:D151"/>
    <mergeCell ref="E149:E151"/>
    <mergeCell ref="F149:F151"/>
    <mergeCell ref="L149:L151"/>
    <mergeCell ref="A152:A154"/>
    <mergeCell ref="B152:B154"/>
    <mergeCell ref="C152:C154"/>
    <mergeCell ref="D152:D154"/>
    <mergeCell ref="E152:E154"/>
    <mergeCell ref="F152:F154"/>
    <mergeCell ref="L152:L154"/>
    <mergeCell ref="A137:A138"/>
    <mergeCell ref="B137:B138"/>
    <mergeCell ref="C137:C138"/>
    <mergeCell ref="D137:D138"/>
    <mergeCell ref="E137:E138"/>
    <mergeCell ref="F137:F138"/>
    <mergeCell ref="L137:L138"/>
    <mergeCell ref="A99:A101"/>
    <mergeCell ref="B102:B104"/>
    <mergeCell ref="C102:C104"/>
    <mergeCell ref="D102:D104"/>
    <mergeCell ref="E102:E104"/>
    <mergeCell ref="F102:F104"/>
    <mergeCell ref="L102:L104"/>
    <mergeCell ref="L105:L107"/>
    <mergeCell ref="A102:A104"/>
    <mergeCell ref="A105:A107"/>
    <mergeCell ref="B105:B107"/>
    <mergeCell ref="C105:C107"/>
    <mergeCell ref="D105:D107"/>
    <mergeCell ref="E105:E107"/>
    <mergeCell ref="F105:F107"/>
    <mergeCell ref="A127:A131"/>
    <mergeCell ref="B127:B131"/>
    <mergeCell ref="C127:C131"/>
    <mergeCell ref="D127:D131"/>
    <mergeCell ref="E127:E131"/>
    <mergeCell ref="F127:F131"/>
    <mergeCell ref="L127:L131"/>
    <mergeCell ref="A132:A136"/>
    <mergeCell ref="B132:B136"/>
    <mergeCell ref="C132:C136"/>
    <mergeCell ref="D132:D136"/>
    <mergeCell ref="E132:E136"/>
    <mergeCell ref="F132:F136"/>
    <mergeCell ref="L132:L136"/>
    <mergeCell ref="A122:A124"/>
    <mergeCell ref="B122:B124"/>
    <mergeCell ref="C122:C124"/>
    <mergeCell ref="D122:D124"/>
    <mergeCell ref="E122:E124"/>
    <mergeCell ref="F122:F124"/>
    <mergeCell ref="L122:L124"/>
    <mergeCell ref="A125:A126"/>
    <mergeCell ref="B125:B126"/>
    <mergeCell ref="C125:C126"/>
    <mergeCell ref="D125:D126"/>
    <mergeCell ref="E125:E126"/>
    <mergeCell ref="F125:F126"/>
    <mergeCell ref="L125:L126"/>
    <mergeCell ref="A117:A118"/>
    <mergeCell ref="B117:B118"/>
    <mergeCell ref="C117:C118"/>
    <mergeCell ref="D117:D118"/>
    <mergeCell ref="E117:E118"/>
    <mergeCell ref="F117:F118"/>
    <mergeCell ref="L117:L118"/>
    <mergeCell ref="A119:A121"/>
    <mergeCell ref="B119:B121"/>
    <mergeCell ref="C119:C121"/>
    <mergeCell ref="D119:D121"/>
    <mergeCell ref="E119:E121"/>
    <mergeCell ref="F119:F121"/>
    <mergeCell ref="L119:L121"/>
    <mergeCell ref="A111:A113"/>
    <mergeCell ref="B111:B113"/>
    <mergeCell ref="C111:C113"/>
    <mergeCell ref="D111:D113"/>
    <mergeCell ref="E111:E113"/>
    <mergeCell ref="F111:F113"/>
    <mergeCell ref="L111:L113"/>
    <mergeCell ref="A114:A116"/>
    <mergeCell ref="B114:B116"/>
    <mergeCell ref="C114:C116"/>
    <mergeCell ref="D114:D116"/>
    <mergeCell ref="E114:E116"/>
    <mergeCell ref="F114:F116"/>
    <mergeCell ref="L114:L116"/>
    <mergeCell ref="B99:B101"/>
    <mergeCell ref="C99:C101"/>
    <mergeCell ref="D99:D101"/>
    <mergeCell ref="E99:E101"/>
    <mergeCell ref="F99:F101"/>
    <mergeCell ref="L99:L101"/>
    <mergeCell ref="M99:M101"/>
    <mergeCell ref="A108:A110"/>
    <mergeCell ref="B108:B110"/>
    <mergeCell ref="C108:C110"/>
    <mergeCell ref="D108:D110"/>
    <mergeCell ref="E108:E110"/>
    <mergeCell ref="F108:F110"/>
    <mergeCell ref="L108:L110"/>
    <mergeCell ref="A93:A95"/>
    <mergeCell ref="B93:B95"/>
    <mergeCell ref="C93:C95"/>
    <mergeCell ref="D93:D95"/>
    <mergeCell ref="E93:E95"/>
    <mergeCell ref="F93:F95"/>
    <mergeCell ref="L93:L95"/>
    <mergeCell ref="A96:A98"/>
    <mergeCell ref="B96:B98"/>
    <mergeCell ref="C96:C98"/>
    <mergeCell ref="D96:D98"/>
    <mergeCell ref="E96:E98"/>
    <mergeCell ref="F96:F98"/>
    <mergeCell ref="L96:L98"/>
    <mergeCell ref="A57:A59"/>
    <mergeCell ref="B57:B59"/>
    <mergeCell ref="C57:C59"/>
    <mergeCell ref="D57:D59"/>
    <mergeCell ref="E57:E59"/>
    <mergeCell ref="F57:F59"/>
    <mergeCell ref="L57:L59"/>
    <mergeCell ref="A90:A92"/>
    <mergeCell ref="B90:B92"/>
    <mergeCell ref="C90:C92"/>
    <mergeCell ref="D90:D92"/>
    <mergeCell ref="E90:E92"/>
    <mergeCell ref="F90:F92"/>
    <mergeCell ref="L90:L92"/>
    <mergeCell ref="D79:D80"/>
    <mergeCell ref="E79:E80"/>
    <mergeCell ref="F79:F80"/>
    <mergeCell ref="L79:L80"/>
    <mergeCell ref="A81:A83"/>
    <mergeCell ref="B81:B83"/>
    <mergeCell ref="C81:C83"/>
    <mergeCell ref="D81:D83"/>
    <mergeCell ref="E81:E83"/>
    <mergeCell ref="F81:F83"/>
    <mergeCell ref="A16:A18"/>
    <mergeCell ref="B16:B18"/>
    <mergeCell ref="C16:C18"/>
    <mergeCell ref="D16:D18"/>
    <mergeCell ref="E16:E18"/>
    <mergeCell ref="F16:F18"/>
    <mergeCell ref="L16:L18"/>
    <mergeCell ref="A19:A21"/>
    <mergeCell ref="B19:B21"/>
    <mergeCell ref="C19:C21"/>
    <mergeCell ref="D19:D21"/>
    <mergeCell ref="E19:E21"/>
    <mergeCell ref="F19:F21"/>
    <mergeCell ref="L19:L21"/>
    <mergeCell ref="A9:A11"/>
    <mergeCell ref="B9:B11"/>
    <mergeCell ref="C9:C11"/>
    <mergeCell ref="D9:D11"/>
    <mergeCell ref="E9:E11"/>
    <mergeCell ref="F9:F11"/>
    <mergeCell ref="L9:L11"/>
    <mergeCell ref="A12:A15"/>
    <mergeCell ref="B12:B15"/>
    <mergeCell ref="C12:C15"/>
    <mergeCell ref="D12:D15"/>
    <mergeCell ref="E12:E15"/>
    <mergeCell ref="F12:F15"/>
    <mergeCell ref="L12:L15"/>
    <mergeCell ref="A4:A5"/>
    <mergeCell ref="B4:B5"/>
    <mergeCell ref="C4:C5"/>
    <mergeCell ref="D4:D5"/>
    <mergeCell ref="E4:E5"/>
    <mergeCell ref="F4:F5"/>
    <mergeCell ref="L4:L5"/>
    <mergeCell ref="A6:A8"/>
    <mergeCell ref="B6:B8"/>
    <mergeCell ref="C6:C8"/>
    <mergeCell ref="D6:D8"/>
    <mergeCell ref="E6:E8"/>
    <mergeCell ref="F6:F8"/>
    <mergeCell ref="L6:L8"/>
    <mergeCell ref="A50:A52"/>
    <mergeCell ref="B50:B52"/>
    <mergeCell ref="C50:C52"/>
    <mergeCell ref="D50:D52"/>
    <mergeCell ref="E50:E52"/>
    <mergeCell ref="F50:F52"/>
    <mergeCell ref="L50:L52"/>
    <mergeCell ref="A54:A56"/>
    <mergeCell ref="B54:B56"/>
    <mergeCell ref="C54:C56"/>
    <mergeCell ref="D54:D56"/>
    <mergeCell ref="E54:E56"/>
    <mergeCell ref="F54:F56"/>
    <mergeCell ref="L54:L56"/>
    <mergeCell ref="A45:A46"/>
    <mergeCell ref="B45:B46"/>
    <mergeCell ref="C45:C46"/>
    <mergeCell ref="D45:D46"/>
    <mergeCell ref="E45:E46"/>
    <mergeCell ref="F45:F46"/>
    <mergeCell ref="L45:L46"/>
    <mergeCell ref="A47:A49"/>
    <mergeCell ref="B47:B49"/>
    <mergeCell ref="C47:C49"/>
    <mergeCell ref="D47:D49"/>
    <mergeCell ref="E47:E49"/>
    <mergeCell ref="F47:F49"/>
    <mergeCell ref="L47:L49"/>
    <mergeCell ref="A39:A41"/>
    <mergeCell ref="B39:B41"/>
    <mergeCell ref="C39:C41"/>
    <mergeCell ref="D39:D41"/>
    <mergeCell ref="E39:E41"/>
    <mergeCell ref="F39:F41"/>
    <mergeCell ref="L39:L41"/>
    <mergeCell ref="A42:A44"/>
    <mergeCell ref="B42:B44"/>
    <mergeCell ref="C42:C44"/>
    <mergeCell ref="D42:D44"/>
    <mergeCell ref="E42:E44"/>
    <mergeCell ref="F42:F44"/>
    <mergeCell ref="L42:L44"/>
    <mergeCell ref="A34:A36"/>
    <mergeCell ref="B34:B36"/>
    <mergeCell ref="C34:C36"/>
    <mergeCell ref="D34:D36"/>
    <mergeCell ref="E34:E36"/>
    <mergeCell ref="F34:F36"/>
    <mergeCell ref="L34:L36"/>
    <mergeCell ref="A37:A38"/>
    <mergeCell ref="B37:B38"/>
    <mergeCell ref="C37:C38"/>
    <mergeCell ref="D37:D38"/>
    <mergeCell ref="E37:E38"/>
    <mergeCell ref="F37:F38"/>
    <mergeCell ref="L37:L38"/>
    <mergeCell ref="A28:A30"/>
    <mergeCell ref="B28:B30"/>
    <mergeCell ref="C28:C30"/>
    <mergeCell ref="D28:D30"/>
    <mergeCell ref="E28:E30"/>
    <mergeCell ref="F28:F30"/>
    <mergeCell ref="L28:L30"/>
    <mergeCell ref="A31:A33"/>
    <mergeCell ref="B31:B33"/>
    <mergeCell ref="C31:C33"/>
    <mergeCell ref="D31:D33"/>
    <mergeCell ref="E31:E33"/>
    <mergeCell ref="F31:F33"/>
    <mergeCell ref="L31:L33"/>
    <mergeCell ref="A22:A24"/>
    <mergeCell ref="B22:B24"/>
    <mergeCell ref="C22:C24"/>
    <mergeCell ref="D22:D24"/>
    <mergeCell ref="E22:E24"/>
    <mergeCell ref="F22:F24"/>
    <mergeCell ref="L22:L24"/>
    <mergeCell ref="A25:A26"/>
    <mergeCell ref="B25:B26"/>
    <mergeCell ref="C25:C26"/>
    <mergeCell ref="D25:D26"/>
    <mergeCell ref="E25:E26"/>
    <mergeCell ref="F25:F26"/>
    <mergeCell ref="L25:L26"/>
  </mergeCells>
  <conditionalFormatting sqref="I64">
    <cfRule type="cellIs" dxfId="1950" priority="1" stopIfTrue="1" operator="equal">
      <formula>"OK"</formula>
    </cfRule>
  </conditionalFormatting>
  <conditionalFormatting sqref="I64">
    <cfRule type="cellIs" dxfId="1949" priority="2" stopIfTrue="1" operator="equal">
      <formula>"Fail"</formula>
    </cfRule>
  </conditionalFormatting>
  <conditionalFormatting sqref="I64">
    <cfRule type="cellIs" dxfId="1948" priority="3" stopIfTrue="1" operator="equal">
      <formula>"OK"</formula>
    </cfRule>
  </conditionalFormatting>
  <conditionalFormatting sqref="I64">
    <cfRule type="cellIs" dxfId="1947" priority="4" stopIfTrue="1" operator="equal">
      <formula>"Fail"</formula>
    </cfRule>
  </conditionalFormatting>
  <conditionalFormatting sqref="I67">
    <cfRule type="cellIs" dxfId="1946" priority="5" stopIfTrue="1" operator="equal">
      <formula>"OK"</formula>
    </cfRule>
  </conditionalFormatting>
  <conditionalFormatting sqref="I67">
    <cfRule type="cellIs" dxfId="1945" priority="6" stopIfTrue="1" operator="equal">
      <formula>"Fail"</formula>
    </cfRule>
  </conditionalFormatting>
  <conditionalFormatting sqref="I63">
    <cfRule type="cellIs" dxfId="1944" priority="7" stopIfTrue="1" operator="equal">
      <formula>"OK"</formula>
    </cfRule>
  </conditionalFormatting>
  <conditionalFormatting sqref="I63">
    <cfRule type="cellIs" dxfId="1943" priority="8" stopIfTrue="1" operator="equal">
      <formula>"Fail"</formula>
    </cfRule>
  </conditionalFormatting>
  <conditionalFormatting sqref="I27 I53 I60 I73 I281 I301 I310 I326 I329 I342 I356 I358 I360 I362 I364 I366 I368 I370 I372">
    <cfRule type="cellIs" dxfId="1942" priority="9" stopIfTrue="1" operator="equal">
      <formula>"OK"</formula>
    </cfRule>
  </conditionalFormatting>
  <conditionalFormatting sqref="I27 I53 I60 I73 I281 I301 I310 I326 I329 I342 I356 I358 I360 I362 I364 I366 I368 I370 I372">
    <cfRule type="cellIs" dxfId="1941" priority="10" stopIfTrue="1" operator="equal">
      <formula>"Fail"</formula>
    </cfRule>
  </conditionalFormatting>
  <conditionalFormatting sqref="I27 I53 I60 I73 I281 I301 I310 I326 I329 I342 I356 I358 I360 I362 I364 I366 I368 I370 I372">
    <cfRule type="cellIs" dxfId="1940" priority="11" stopIfTrue="1" operator="equal">
      <formula>"OK"</formula>
    </cfRule>
  </conditionalFormatting>
  <conditionalFormatting sqref="I27 I53 I60 I73 I281 I301 I310 I326 I329 I342 I356 I358 I360 I362 I364 I366 I368 I370 I372">
    <cfRule type="cellIs" dxfId="1939" priority="12" stopIfTrue="1" operator="equal">
      <formula>"Fail"</formula>
    </cfRule>
  </conditionalFormatting>
  <conditionalFormatting sqref="I62">
    <cfRule type="cellIs" dxfId="1938" priority="13" stopIfTrue="1" operator="equal">
      <formula>"OK"</formula>
    </cfRule>
  </conditionalFormatting>
  <conditionalFormatting sqref="I62">
    <cfRule type="cellIs" dxfId="1937" priority="14" stopIfTrue="1" operator="equal">
      <formula>"Fail"</formula>
    </cfRule>
  </conditionalFormatting>
  <conditionalFormatting sqref="I69">
    <cfRule type="cellIs" dxfId="1936" priority="15" stopIfTrue="1" operator="equal">
      <formula>"OK"</formula>
    </cfRule>
  </conditionalFormatting>
  <conditionalFormatting sqref="I69">
    <cfRule type="cellIs" dxfId="1935" priority="16" stopIfTrue="1" operator="equal">
      <formula>"Fail"</formula>
    </cfRule>
  </conditionalFormatting>
  <conditionalFormatting sqref="I65">
    <cfRule type="cellIs" dxfId="1934" priority="17" stopIfTrue="1" operator="equal">
      <formula>"OK"</formula>
    </cfRule>
  </conditionalFormatting>
  <conditionalFormatting sqref="I65">
    <cfRule type="cellIs" dxfId="1933" priority="18" stopIfTrue="1" operator="equal">
      <formula>"Fail"</formula>
    </cfRule>
  </conditionalFormatting>
  <conditionalFormatting sqref="I65">
    <cfRule type="cellIs" dxfId="1932" priority="19" stopIfTrue="1" operator="equal">
      <formula>"OK"</formula>
    </cfRule>
  </conditionalFormatting>
  <conditionalFormatting sqref="I65">
    <cfRule type="cellIs" dxfId="1931" priority="20" stopIfTrue="1" operator="equal">
      <formula>"Fail"</formula>
    </cfRule>
  </conditionalFormatting>
  <conditionalFormatting sqref="I66">
    <cfRule type="cellIs" dxfId="1930" priority="21" stopIfTrue="1" operator="equal">
      <formula>"OK"</formula>
    </cfRule>
  </conditionalFormatting>
  <conditionalFormatting sqref="I66">
    <cfRule type="cellIs" dxfId="1929" priority="22" stopIfTrue="1" operator="equal">
      <formula>"Fail"</formula>
    </cfRule>
  </conditionalFormatting>
  <conditionalFormatting sqref="I66">
    <cfRule type="cellIs" dxfId="1928" priority="23" stopIfTrue="1" operator="equal">
      <formula>"OK"</formula>
    </cfRule>
  </conditionalFormatting>
  <conditionalFormatting sqref="I66">
    <cfRule type="cellIs" dxfId="1927" priority="24" stopIfTrue="1" operator="equal">
      <formula>"Fail"</formula>
    </cfRule>
  </conditionalFormatting>
  <conditionalFormatting sqref="I39:I40">
    <cfRule type="cellIs" dxfId="1926" priority="25" stopIfTrue="1" operator="equal">
      <formula>"OK"</formula>
    </cfRule>
  </conditionalFormatting>
  <conditionalFormatting sqref="I39:I40">
    <cfRule type="cellIs" dxfId="1925" priority="26" stopIfTrue="1" operator="equal">
      <formula>"Fail"</formula>
    </cfRule>
  </conditionalFormatting>
  <conditionalFormatting sqref="I68">
    <cfRule type="cellIs" dxfId="1924" priority="27" stopIfTrue="1" operator="equal">
      <formula>"OK"</formula>
    </cfRule>
  </conditionalFormatting>
  <conditionalFormatting sqref="I68">
    <cfRule type="cellIs" dxfId="1923" priority="28" stopIfTrue="1" operator="equal">
      <formula>"Fail"</formula>
    </cfRule>
  </conditionalFormatting>
  <conditionalFormatting sqref="K37 K39 K41:K42">
    <cfRule type="cellIs" dxfId="1922" priority="29" stopIfTrue="1" operator="equal">
      <formula>"OK"</formula>
    </cfRule>
  </conditionalFormatting>
  <conditionalFormatting sqref="K37 K39 K41:K42">
    <cfRule type="cellIs" dxfId="1921" priority="30" stopIfTrue="1" operator="equal">
      <formula>"Fail"</formula>
    </cfRule>
  </conditionalFormatting>
  <conditionalFormatting sqref="I70">
    <cfRule type="cellIs" dxfId="1920" priority="31" stopIfTrue="1" operator="equal">
      <formula>"OK"</formula>
    </cfRule>
  </conditionalFormatting>
  <conditionalFormatting sqref="I70">
    <cfRule type="cellIs" dxfId="1919" priority="32" stopIfTrue="1" operator="equal">
      <formula>"Fail"</formula>
    </cfRule>
  </conditionalFormatting>
  <conditionalFormatting sqref="I72">
    <cfRule type="cellIs" dxfId="1918" priority="33" stopIfTrue="1" operator="equal">
      <formula>"OK"</formula>
    </cfRule>
  </conditionalFormatting>
  <conditionalFormatting sqref="I72">
    <cfRule type="cellIs" dxfId="1917" priority="34" stopIfTrue="1" operator="equal">
      <formula>"Fail"</formula>
    </cfRule>
  </conditionalFormatting>
  <conditionalFormatting sqref="I72">
    <cfRule type="cellIs" dxfId="1916" priority="35" stopIfTrue="1" operator="equal">
      <formula>"OK"</formula>
    </cfRule>
  </conditionalFormatting>
  <conditionalFormatting sqref="I72">
    <cfRule type="cellIs" dxfId="1915" priority="36" stopIfTrue="1" operator="equal">
      <formula>"Fail"</formula>
    </cfRule>
  </conditionalFormatting>
  <conditionalFormatting sqref="I8">
    <cfRule type="cellIs" dxfId="1914" priority="37" stopIfTrue="1" operator="equal">
      <formula>"OK"</formula>
    </cfRule>
  </conditionalFormatting>
  <conditionalFormatting sqref="I8">
    <cfRule type="cellIs" dxfId="1913" priority="38" stopIfTrue="1" operator="equal">
      <formula>"Fail"</formula>
    </cfRule>
  </conditionalFormatting>
  <conditionalFormatting sqref="K61:K66">
    <cfRule type="cellIs" dxfId="1912" priority="39" stopIfTrue="1" operator="equal">
      <formula>"OK"</formula>
    </cfRule>
  </conditionalFormatting>
  <conditionalFormatting sqref="K61:K66">
    <cfRule type="cellIs" dxfId="1911" priority="40" stopIfTrue="1" operator="equal">
      <formula>"Fail"</formula>
    </cfRule>
  </conditionalFormatting>
  <conditionalFormatting sqref="K67">
    <cfRule type="cellIs" dxfId="1910" priority="41" stopIfTrue="1" operator="equal">
      <formula>"OK"</formula>
    </cfRule>
  </conditionalFormatting>
  <conditionalFormatting sqref="K67">
    <cfRule type="cellIs" dxfId="1909" priority="42" stopIfTrue="1" operator="equal">
      <formula>"Fail"</formula>
    </cfRule>
  </conditionalFormatting>
  <conditionalFormatting sqref="I4:I5">
    <cfRule type="cellIs" dxfId="1908" priority="43" stopIfTrue="1" operator="equal">
      <formula>"OK"</formula>
    </cfRule>
  </conditionalFormatting>
  <conditionalFormatting sqref="I4:I5">
    <cfRule type="cellIs" dxfId="1907" priority="44" stopIfTrue="1" operator="equal">
      <formula>"Fail"</formula>
    </cfRule>
  </conditionalFormatting>
  <conditionalFormatting sqref="I19:I21">
    <cfRule type="cellIs" dxfId="1906" priority="45" stopIfTrue="1" operator="equal">
      <formula>"OK"</formula>
    </cfRule>
  </conditionalFormatting>
  <conditionalFormatting sqref="I19:I21">
    <cfRule type="cellIs" dxfId="1905" priority="46" stopIfTrue="1" operator="equal">
      <formula>"Fail"</formula>
    </cfRule>
  </conditionalFormatting>
  <conditionalFormatting sqref="K328">
    <cfRule type="containsText" dxfId="1904" priority="47" operator="containsText" text="NG">
      <formula>NOT(ISERROR(SEARCH(("NG"),(K328))))</formula>
    </cfRule>
  </conditionalFormatting>
  <conditionalFormatting sqref="K328">
    <cfRule type="containsText" dxfId="1903" priority="48" operator="containsText" text="OK">
      <formula>NOT(ISERROR(SEARCH(("OK"),(K328))))</formula>
    </cfRule>
  </conditionalFormatting>
  <conditionalFormatting sqref="K327">
    <cfRule type="containsText" dxfId="1902" priority="49" operator="containsText" text="NG">
      <formula>NOT(ISERROR(SEARCH(("NG"),(K327))))</formula>
    </cfRule>
  </conditionalFormatting>
  <conditionalFormatting sqref="K327">
    <cfRule type="containsText" dxfId="1901" priority="50" operator="containsText" text="OK">
      <formula>NOT(ISERROR(SEARCH(("OK"),(K327))))</formula>
    </cfRule>
  </conditionalFormatting>
  <conditionalFormatting sqref="I11">
    <cfRule type="cellIs" dxfId="1900" priority="51" stopIfTrue="1" operator="equal">
      <formula>"OK"</formula>
    </cfRule>
  </conditionalFormatting>
  <conditionalFormatting sqref="I11">
    <cfRule type="cellIs" dxfId="1899" priority="52" stopIfTrue="1" operator="equal">
      <formula>"Fail"</formula>
    </cfRule>
  </conditionalFormatting>
  <conditionalFormatting sqref="I14:I15">
    <cfRule type="cellIs" dxfId="1898" priority="53" stopIfTrue="1" operator="equal">
      <formula>"OK"</formula>
    </cfRule>
  </conditionalFormatting>
  <conditionalFormatting sqref="I14:I15">
    <cfRule type="cellIs" dxfId="1897" priority="54" stopIfTrue="1" operator="equal">
      <formula>"Fail"</formula>
    </cfRule>
  </conditionalFormatting>
  <conditionalFormatting sqref="I24">
    <cfRule type="cellIs" dxfId="1896" priority="55" stopIfTrue="1" operator="equal">
      <formula>"OK"</formula>
    </cfRule>
  </conditionalFormatting>
  <conditionalFormatting sqref="I24">
    <cfRule type="cellIs" dxfId="1895" priority="56" stopIfTrue="1" operator="equal">
      <formula>"Fail"</formula>
    </cfRule>
  </conditionalFormatting>
  <conditionalFormatting sqref="I6:I7">
    <cfRule type="cellIs" dxfId="1894" priority="57" stopIfTrue="1" operator="equal">
      <formula>"OK"</formula>
    </cfRule>
  </conditionalFormatting>
  <conditionalFormatting sqref="I6:I7">
    <cfRule type="cellIs" dxfId="1893" priority="58" stopIfTrue="1" operator="equal">
      <formula>"Fail"</formula>
    </cfRule>
  </conditionalFormatting>
  <conditionalFormatting sqref="I6:I7">
    <cfRule type="cellIs" dxfId="1892" priority="59" stopIfTrue="1" operator="equal">
      <formula>"OK"</formula>
    </cfRule>
  </conditionalFormatting>
  <conditionalFormatting sqref="I6:I7">
    <cfRule type="cellIs" dxfId="1891" priority="60" stopIfTrue="1" operator="equal">
      <formula>"Fail"</formula>
    </cfRule>
  </conditionalFormatting>
  <conditionalFormatting sqref="I9:I10">
    <cfRule type="cellIs" dxfId="1890" priority="61" stopIfTrue="1" operator="equal">
      <formula>"OK"</formula>
    </cfRule>
  </conditionalFormatting>
  <conditionalFormatting sqref="I9:I10">
    <cfRule type="cellIs" dxfId="1889" priority="62" stopIfTrue="1" operator="equal">
      <formula>"Fail"</formula>
    </cfRule>
  </conditionalFormatting>
  <conditionalFormatting sqref="I9:I10">
    <cfRule type="cellIs" dxfId="1888" priority="63" stopIfTrue="1" operator="equal">
      <formula>"OK"</formula>
    </cfRule>
  </conditionalFormatting>
  <conditionalFormatting sqref="I9:I10">
    <cfRule type="cellIs" dxfId="1887" priority="64" stopIfTrue="1" operator="equal">
      <formula>"Fail"</formula>
    </cfRule>
  </conditionalFormatting>
  <conditionalFormatting sqref="I12:I13">
    <cfRule type="cellIs" dxfId="1886" priority="65" stopIfTrue="1" operator="equal">
      <formula>"OK"</formula>
    </cfRule>
  </conditionalFormatting>
  <conditionalFormatting sqref="I12:I13">
    <cfRule type="cellIs" dxfId="1885" priority="66" stopIfTrue="1" operator="equal">
      <formula>"Fail"</formula>
    </cfRule>
  </conditionalFormatting>
  <conditionalFormatting sqref="I12:I13">
    <cfRule type="cellIs" dxfId="1884" priority="67" stopIfTrue="1" operator="equal">
      <formula>"OK"</formula>
    </cfRule>
  </conditionalFormatting>
  <conditionalFormatting sqref="I12:I13">
    <cfRule type="cellIs" dxfId="1883" priority="68" stopIfTrue="1" operator="equal">
      <formula>"Fail"</formula>
    </cfRule>
  </conditionalFormatting>
  <conditionalFormatting sqref="I18">
    <cfRule type="cellIs" dxfId="1882" priority="69" stopIfTrue="1" operator="equal">
      <formula>"OK"</formula>
    </cfRule>
  </conditionalFormatting>
  <conditionalFormatting sqref="I18">
    <cfRule type="cellIs" dxfId="1881" priority="70" stopIfTrue="1" operator="equal">
      <formula>"Fail"</formula>
    </cfRule>
  </conditionalFormatting>
  <conditionalFormatting sqref="I16:I17">
    <cfRule type="cellIs" dxfId="1880" priority="71" stopIfTrue="1" operator="equal">
      <formula>"OK"</formula>
    </cfRule>
  </conditionalFormatting>
  <conditionalFormatting sqref="I16:I17">
    <cfRule type="cellIs" dxfId="1879" priority="72" stopIfTrue="1" operator="equal">
      <formula>"Fail"</formula>
    </cfRule>
  </conditionalFormatting>
  <conditionalFormatting sqref="I16:I17">
    <cfRule type="cellIs" dxfId="1878" priority="73" stopIfTrue="1" operator="equal">
      <formula>"OK"</formula>
    </cfRule>
  </conditionalFormatting>
  <conditionalFormatting sqref="I16:I17">
    <cfRule type="cellIs" dxfId="1877" priority="74" stopIfTrue="1" operator="equal">
      <formula>"Fail"</formula>
    </cfRule>
  </conditionalFormatting>
  <conditionalFormatting sqref="I22:I23">
    <cfRule type="cellIs" dxfId="1876" priority="75" stopIfTrue="1" operator="equal">
      <formula>"OK"</formula>
    </cfRule>
  </conditionalFormatting>
  <conditionalFormatting sqref="I22:I23">
    <cfRule type="cellIs" dxfId="1875" priority="76" stopIfTrue="1" operator="equal">
      <formula>"Fail"</formula>
    </cfRule>
  </conditionalFormatting>
  <conditionalFormatting sqref="I31">
    <cfRule type="cellIs" dxfId="1874" priority="77" stopIfTrue="1" operator="equal">
      <formula>"OK"</formula>
    </cfRule>
  </conditionalFormatting>
  <conditionalFormatting sqref="I31">
    <cfRule type="cellIs" dxfId="1873" priority="78" stopIfTrue="1" operator="equal">
      <formula>"Fail"</formula>
    </cfRule>
  </conditionalFormatting>
  <conditionalFormatting sqref="I26">
    <cfRule type="cellIs" dxfId="1872" priority="79" stopIfTrue="1" operator="equal">
      <formula>"OK"</formula>
    </cfRule>
  </conditionalFormatting>
  <conditionalFormatting sqref="I26">
    <cfRule type="cellIs" dxfId="1871" priority="80" stopIfTrue="1" operator="equal">
      <formula>"Fail"</formula>
    </cfRule>
  </conditionalFormatting>
  <conditionalFormatting sqref="I37">
    <cfRule type="cellIs" dxfId="1870" priority="81" stopIfTrue="1" operator="equal">
      <formula>"OK"</formula>
    </cfRule>
  </conditionalFormatting>
  <conditionalFormatting sqref="I37">
    <cfRule type="cellIs" dxfId="1869" priority="82" stopIfTrue="1" operator="equal">
      <formula>"Fail"</formula>
    </cfRule>
  </conditionalFormatting>
  <conditionalFormatting sqref="I32:I33">
    <cfRule type="cellIs" dxfId="1868" priority="83" stopIfTrue="1" operator="equal">
      <formula>"OK"</formula>
    </cfRule>
  </conditionalFormatting>
  <conditionalFormatting sqref="I32:I33">
    <cfRule type="cellIs" dxfId="1867" priority="84" stopIfTrue="1" operator="equal">
      <formula>"Fail"</formula>
    </cfRule>
  </conditionalFormatting>
  <conditionalFormatting sqref="I36">
    <cfRule type="cellIs" dxfId="1866" priority="85" stopIfTrue="1" operator="equal">
      <formula>"OK"</formula>
    </cfRule>
  </conditionalFormatting>
  <conditionalFormatting sqref="I36">
    <cfRule type="cellIs" dxfId="1865" priority="86" stopIfTrue="1" operator="equal">
      <formula>"Fail"</formula>
    </cfRule>
  </conditionalFormatting>
  <conditionalFormatting sqref="I41">
    <cfRule type="cellIs" dxfId="1864" priority="87" stopIfTrue="1" operator="equal">
      <formula>"OK"</formula>
    </cfRule>
  </conditionalFormatting>
  <conditionalFormatting sqref="I41">
    <cfRule type="cellIs" dxfId="1863" priority="88" stopIfTrue="1" operator="equal">
      <formula>"Fail"</formula>
    </cfRule>
  </conditionalFormatting>
  <conditionalFormatting sqref="K40">
    <cfRule type="cellIs" dxfId="1862" priority="89" stopIfTrue="1" operator="equal">
      <formula>"OK"</formula>
    </cfRule>
  </conditionalFormatting>
  <conditionalFormatting sqref="K40">
    <cfRule type="cellIs" dxfId="1861" priority="90" stopIfTrue="1" operator="equal">
      <formula>"Fail"</formula>
    </cfRule>
  </conditionalFormatting>
  <conditionalFormatting sqref="I42">
    <cfRule type="cellIs" dxfId="1860" priority="91" stopIfTrue="1" operator="equal">
      <formula>"OK"</formula>
    </cfRule>
  </conditionalFormatting>
  <conditionalFormatting sqref="I42">
    <cfRule type="cellIs" dxfId="1859" priority="92" stopIfTrue="1" operator="equal">
      <formula>"Fail"</formula>
    </cfRule>
  </conditionalFormatting>
  <conditionalFormatting sqref="K43:K44">
    <cfRule type="cellIs" dxfId="1858" priority="93" stopIfTrue="1" operator="equal">
      <formula>"OK"</formula>
    </cfRule>
  </conditionalFormatting>
  <conditionalFormatting sqref="K43:K44">
    <cfRule type="cellIs" dxfId="1857" priority="94" stopIfTrue="1" operator="equal">
      <formula>"Fail"</formula>
    </cfRule>
  </conditionalFormatting>
  <conditionalFormatting sqref="I44">
    <cfRule type="cellIs" dxfId="1856" priority="95" stopIfTrue="1" operator="equal">
      <formula>"OK"</formula>
    </cfRule>
  </conditionalFormatting>
  <conditionalFormatting sqref="I44">
    <cfRule type="cellIs" dxfId="1855" priority="96" stopIfTrue="1" operator="equal">
      <formula>"Fail"</formula>
    </cfRule>
  </conditionalFormatting>
  <conditionalFormatting sqref="I51">
    <cfRule type="cellIs" dxfId="1854" priority="97" stopIfTrue="1" operator="equal">
      <formula>"OK"</formula>
    </cfRule>
  </conditionalFormatting>
  <conditionalFormatting sqref="I51">
    <cfRule type="cellIs" dxfId="1853" priority="98" stopIfTrue="1" operator="equal">
      <formula>"Fail"</formula>
    </cfRule>
  </conditionalFormatting>
  <conditionalFormatting sqref="I51">
    <cfRule type="cellIs" dxfId="1852" priority="99" stopIfTrue="1" operator="equal">
      <formula>"OK"</formula>
    </cfRule>
  </conditionalFormatting>
  <conditionalFormatting sqref="I51">
    <cfRule type="cellIs" dxfId="1851" priority="100" stopIfTrue="1" operator="equal">
      <formula>"Fail"</formula>
    </cfRule>
  </conditionalFormatting>
  <conditionalFormatting sqref="I46">
    <cfRule type="cellIs" dxfId="1850" priority="101" stopIfTrue="1" operator="equal">
      <formula>"OK"</formula>
    </cfRule>
  </conditionalFormatting>
  <conditionalFormatting sqref="I46">
    <cfRule type="cellIs" dxfId="1849" priority="102" stopIfTrue="1" operator="equal">
      <formula>"Fail"</formula>
    </cfRule>
  </conditionalFormatting>
  <conditionalFormatting sqref="I46">
    <cfRule type="cellIs" dxfId="1848" priority="103" stopIfTrue="1" operator="equal">
      <formula>"OK"</formula>
    </cfRule>
  </conditionalFormatting>
  <conditionalFormatting sqref="I46">
    <cfRule type="cellIs" dxfId="1847" priority="104" stopIfTrue="1" operator="equal">
      <formula>"Fail"</formula>
    </cfRule>
  </conditionalFormatting>
  <conditionalFormatting sqref="I47:I48">
    <cfRule type="cellIs" dxfId="1846" priority="105" stopIfTrue="1" operator="equal">
      <formula>"OK"</formula>
    </cfRule>
  </conditionalFormatting>
  <conditionalFormatting sqref="I47:I48">
    <cfRule type="cellIs" dxfId="1845" priority="106" stopIfTrue="1" operator="equal">
      <formula>"Fail"</formula>
    </cfRule>
  </conditionalFormatting>
  <conditionalFormatting sqref="I47:I48">
    <cfRule type="cellIs" dxfId="1844" priority="107" stopIfTrue="1" operator="equal">
      <formula>"OK"</formula>
    </cfRule>
  </conditionalFormatting>
  <conditionalFormatting sqref="I47:I48">
    <cfRule type="cellIs" dxfId="1843" priority="108" stopIfTrue="1" operator="equal">
      <formula>"Fail"</formula>
    </cfRule>
  </conditionalFormatting>
  <conditionalFormatting sqref="K45 K47">
    <cfRule type="cellIs" dxfId="1842" priority="109" stopIfTrue="1" operator="equal">
      <formula>"OK"</formula>
    </cfRule>
  </conditionalFormatting>
  <conditionalFormatting sqref="K45 K47">
    <cfRule type="cellIs" dxfId="1841" priority="110" stopIfTrue="1" operator="equal">
      <formula>"Fail"</formula>
    </cfRule>
  </conditionalFormatting>
  <conditionalFormatting sqref="K46">
    <cfRule type="cellIs" dxfId="1840" priority="111" stopIfTrue="1" operator="equal">
      <formula>"OK"</formula>
    </cfRule>
  </conditionalFormatting>
  <conditionalFormatting sqref="K46">
    <cfRule type="cellIs" dxfId="1839" priority="112" stopIfTrue="1" operator="equal">
      <formula>"Fail"</formula>
    </cfRule>
  </conditionalFormatting>
  <conditionalFormatting sqref="I45">
    <cfRule type="cellIs" dxfId="1838" priority="113" stopIfTrue="1" operator="equal">
      <formula>"OK"</formula>
    </cfRule>
  </conditionalFormatting>
  <conditionalFormatting sqref="I45">
    <cfRule type="cellIs" dxfId="1837" priority="114" stopIfTrue="1" operator="equal">
      <formula>"Fail"</formula>
    </cfRule>
  </conditionalFormatting>
  <conditionalFormatting sqref="I49">
    <cfRule type="cellIs" dxfId="1836" priority="115" stopIfTrue="1" operator="equal">
      <formula>"OK"</formula>
    </cfRule>
  </conditionalFormatting>
  <conditionalFormatting sqref="I49">
    <cfRule type="cellIs" dxfId="1835" priority="116" stopIfTrue="1" operator="equal">
      <formula>"Fail"</formula>
    </cfRule>
  </conditionalFormatting>
  <conditionalFormatting sqref="I50">
    <cfRule type="cellIs" dxfId="1834" priority="117" stopIfTrue="1" operator="equal">
      <formula>"OK"</formula>
    </cfRule>
  </conditionalFormatting>
  <conditionalFormatting sqref="I50">
    <cfRule type="cellIs" dxfId="1833" priority="118" stopIfTrue="1" operator="equal">
      <formula>"Fail"</formula>
    </cfRule>
  </conditionalFormatting>
  <conditionalFormatting sqref="I52">
    <cfRule type="cellIs" dxfId="1832" priority="119" stopIfTrue="1" operator="equal">
      <formula>"OK"</formula>
    </cfRule>
  </conditionalFormatting>
  <conditionalFormatting sqref="I52">
    <cfRule type="cellIs" dxfId="1831" priority="120" stopIfTrue="1" operator="equal">
      <formula>"Fail"</formula>
    </cfRule>
  </conditionalFormatting>
  <conditionalFormatting sqref="K68:K72">
    <cfRule type="cellIs" dxfId="1830" priority="121" stopIfTrue="1" operator="equal">
      <formula>"OK"</formula>
    </cfRule>
  </conditionalFormatting>
  <conditionalFormatting sqref="K68:K72">
    <cfRule type="cellIs" dxfId="1829" priority="122" stopIfTrue="1" operator="equal">
      <formula>"Fail"</formula>
    </cfRule>
  </conditionalFormatting>
  <conditionalFormatting sqref="I76">
    <cfRule type="cellIs" dxfId="1828" priority="123" stopIfTrue="1" operator="equal">
      <formula>"OK"</formula>
    </cfRule>
  </conditionalFormatting>
  <conditionalFormatting sqref="I76">
    <cfRule type="cellIs" dxfId="1827" priority="124" stopIfTrue="1" operator="equal">
      <formula>"Fail"</formula>
    </cfRule>
  </conditionalFormatting>
  <conditionalFormatting sqref="I78">
    <cfRule type="cellIs" dxfId="1826" priority="125" stopIfTrue="1" operator="equal">
      <formula>"OK"</formula>
    </cfRule>
  </conditionalFormatting>
  <conditionalFormatting sqref="I78">
    <cfRule type="cellIs" dxfId="1825" priority="126" stopIfTrue="1" operator="equal">
      <formula>"Fail"</formula>
    </cfRule>
  </conditionalFormatting>
  <conditionalFormatting sqref="I80">
    <cfRule type="cellIs" dxfId="1824" priority="127" stopIfTrue="1" operator="equal">
      <formula>"OK"</formula>
    </cfRule>
  </conditionalFormatting>
  <conditionalFormatting sqref="I80">
    <cfRule type="cellIs" dxfId="1823" priority="128" stopIfTrue="1" operator="equal">
      <formula>"Fail"</formula>
    </cfRule>
  </conditionalFormatting>
  <conditionalFormatting sqref="I83">
    <cfRule type="cellIs" dxfId="1822" priority="129" stopIfTrue="1" operator="equal">
      <formula>"OK"</formula>
    </cfRule>
  </conditionalFormatting>
  <conditionalFormatting sqref="I83">
    <cfRule type="cellIs" dxfId="1821" priority="130" stopIfTrue="1" operator="equal">
      <formula>"Fail"</formula>
    </cfRule>
  </conditionalFormatting>
  <conditionalFormatting sqref="I86">
    <cfRule type="cellIs" dxfId="1820" priority="131" stopIfTrue="1" operator="equal">
      <formula>"OK"</formula>
    </cfRule>
  </conditionalFormatting>
  <conditionalFormatting sqref="I86">
    <cfRule type="cellIs" dxfId="1819" priority="132" stopIfTrue="1" operator="equal">
      <formula>"Fail"</formula>
    </cfRule>
  </conditionalFormatting>
  <conditionalFormatting sqref="I89">
    <cfRule type="cellIs" dxfId="1818" priority="133" stopIfTrue="1" operator="equal">
      <formula>"OK"</formula>
    </cfRule>
  </conditionalFormatting>
  <conditionalFormatting sqref="I89">
    <cfRule type="cellIs" dxfId="1817" priority="134" stopIfTrue="1" operator="equal">
      <formula>"Fail"</formula>
    </cfRule>
  </conditionalFormatting>
  <conditionalFormatting sqref="I95">
    <cfRule type="cellIs" dxfId="1816" priority="135" stopIfTrue="1" operator="equal">
      <formula>"OK"</formula>
    </cfRule>
  </conditionalFormatting>
  <conditionalFormatting sqref="I95">
    <cfRule type="cellIs" dxfId="1815" priority="136" stopIfTrue="1" operator="equal">
      <formula>"Fail"</formula>
    </cfRule>
  </conditionalFormatting>
  <conditionalFormatting sqref="I90">
    <cfRule type="cellIs" dxfId="1814" priority="137" stopIfTrue="1" operator="equal">
      <formula>"OK"</formula>
    </cfRule>
  </conditionalFormatting>
  <conditionalFormatting sqref="I90">
    <cfRule type="cellIs" dxfId="1813" priority="138" stopIfTrue="1" operator="equal">
      <formula>"Fail"</formula>
    </cfRule>
  </conditionalFormatting>
  <conditionalFormatting sqref="I90">
    <cfRule type="cellIs" dxfId="1812" priority="139" stopIfTrue="1" operator="equal">
      <formula>"OK"</formula>
    </cfRule>
  </conditionalFormatting>
  <conditionalFormatting sqref="I90">
    <cfRule type="cellIs" dxfId="1811" priority="140" stopIfTrue="1" operator="equal">
      <formula>"Fail"</formula>
    </cfRule>
  </conditionalFormatting>
  <conditionalFormatting sqref="I93">
    <cfRule type="cellIs" dxfId="1810" priority="141" stopIfTrue="1" operator="equal">
      <formula>"OK"</formula>
    </cfRule>
  </conditionalFormatting>
  <conditionalFormatting sqref="I93">
    <cfRule type="cellIs" dxfId="1809" priority="142" stopIfTrue="1" operator="equal">
      <formula>"Fail"</formula>
    </cfRule>
  </conditionalFormatting>
  <conditionalFormatting sqref="I93">
    <cfRule type="cellIs" dxfId="1808" priority="143" stopIfTrue="1" operator="equal">
      <formula>"OK"</formula>
    </cfRule>
  </conditionalFormatting>
  <conditionalFormatting sqref="I93">
    <cfRule type="cellIs" dxfId="1807" priority="144" stopIfTrue="1" operator="equal">
      <formula>"Fail"</formula>
    </cfRule>
  </conditionalFormatting>
  <conditionalFormatting sqref="I92">
    <cfRule type="cellIs" dxfId="1806" priority="145" stopIfTrue="1" operator="equal">
      <formula>"OK"</formula>
    </cfRule>
  </conditionalFormatting>
  <conditionalFormatting sqref="I92">
    <cfRule type="cellIs" dxfId="1805" priority="146" stopIfTrue="1" operator="equal">
      <formula>"Fail"</formula>
    </cfRule>
  </conditionalFormatting>
  <conditionalFormatting sqref="I98">
    <cfRule type="cellIs" dxfId="1804" priority="147" stopIfTrue="1" operator="equal">
      <formula>"OK"</formula>
    </cfRule>
  </conditionalFormatting>
  <conditionalFormatting sqref="I98">
    <cfRule type="cellIs" dxfId="1803" priority="148" stopIfTrue="1" operator="equal">
      <formula>"Fail"</formula>
    </cfRule>
  </conditionalFormatting>
  <conditionalFormatting sqref="I101">
    <cfRule type="cellIs" dxfId="1802" priority="149" stopIfTrue="1" operator="equal">
      <formula>"OK"</formula>
    </cfRule>
  </conditionalFormatting>
  <conditionalFormatting sqref="I101">
    <cfRule type="cellIs" dxfId="1801" priority="150" stopIfTrue="1" operator="equal">
      <formula>"Fail"</formula>
    </cfRule>
  </conditionalFormatting>
  <conditionalFormatting sqref="I104">
    <cfRule type="cellIs" dxfId="1800" priority="151" stopIfTrue="1" operator="equal">
      <formula>"OK"</formula>
    </cfRule>
  </conditionalFormatting>
  <conditionalFormatting sqref="I104">
    <cfRule type="cellIs" dxfId="1799" priority="152" stopIfTrue="1" operator="equal">
      <formula>"Fail"</formula>
    </cfRule>
  </conditionalFormatting>
  <conditionalFormatting sqref="I107">
    <cfRule type="cellIs" dxfId="1798" priority="153" stopIfTrue="1" operator="equal">
      <formula>"OK"</formula>
    </cfRule>
  </conditionalFormatting>
  <conditionalFormatting sqref="I107">
    <cfRule type="cellIs" dxfId="1797" priority="154" stopIfTrue="1" operator="equal">
      <formula>"Fail"</formula>
    </cfRule>
  </conditionalFormatting>
  <conditionalFormatting sqref="I110">
    <cfRule type="cellIs" dxfId="1796" priority="155" stopIfTrue="1" operator="equal">
      <formula>"OK"</formula>
    </cfRule>
  </conditionalFormatting>
  <conditionalFormatting sqref="I110">
    <cfRule type="cellIs" dxfId="1795" priority="156" stopIfTrue="1" operator="equal">
      <formula>"Fail"</formula>
    </cfRule>
  </conditionalFormatting>
  <conditionalFormatting sqref="I113">
    <cfRule type="cellIs" dxfId="1794" priority="157" stopIfTrue="1" operator="equal">
      <formula>"OK"</formula>
    </cfRule>
  </conditionalFormatting>
  <conditionalFormatting sqref="I113">
    <cfRule type="cellIs" dxfId="1793" priority="158" stopIfTrue="1" operator="equal">
      <formula>"Fail"</formula>
    </cfRule>
  </conditionalFormatting>
  <conditionalFormatting sqref="I124">
    <cfRule type="cellIs" dxfId="1792" priority="159" stopIfTrue="1" operator="equal">
      <formula>"OK"</formula>
    </cfRule>
  </conditionalFormatting>
  <conditionalFormatting sqref="I124">
    <cfRule type="cellIs" dxfId="1791" priority="160" stopIfTrue="1" operator="equal">
      <formula>"Fail"</formula>
    </cfRule>
  </conditionalFormatting>
  <conditionalFormatting sqref="I126">
    <cfRule type="cellIs" dxfId="1790" priority="161" stopIfTrue="1" operator="equal">
      <formula>"OK"</formula>
    </cfRule>
  </conditionalFormatting>
  <conditionalFormatting sqref="I126">
    <cfRule type="cellIs" dxfId="1789" priority="162" stopIfTrue="1" operator="equal">
      <formula>"Fail"</formula>
    </cfRule>
  </conditionalFormatting>
  <conditionalFormatting sqref="I131">
    <cfRule type="cellIs" dxfId="1788" priority="163" stopIfTrue="1" operator="equal">
      <formula>"OK"</formula>
    </cfRule>
  </conditionalFormatting>
  <conditionalFormatting sqref="I131">
    <cfRule type="cellIs" dxfId="1787" priority="164" stopIfTrue="1" operator="equal">
      <formula>"Fail"</formula>
    </cfRule>
  </conditionalFormatting>
  <conditionalFormatting sqref="I136">
    <cfRule type="cellIs" dxfId="1786" priority="165" stopIfTrue="1" operator="equal">
      <formula>"OK"</formula>
    </cfRule>
  </conditionalFormatting>
  <conditionalFormatting sqref="I136">
    <cfRule type="cellIs" dxfId="1785" priority="166" stopIfTrue="1" operator="equal">
      <formula>"Fail"</formula>
    </cfRule>
  </conditionalFormatting>
  <conditionalFormatting sqref="I138">
    <cfRule type="cellIs" dxfId="1784" priority="167" stopIfTrue="1" operator="equal">
      <formula>"OK"</formula>
    </cfRule>
  </conditionalFormatting>
  <conditionalFormatting sqref="I138">
    <cfRule type="cellIs" dxfId="1783" priority="168" stopIfTrue="1" operator="equal">
      <formula>"Fail"</formula>
    </cfRule>
  </conditionalFormatting>
  <conditionalFormatting sqref="I143">
    <cfRule type="cellIs" dxfId="1782" priority="169" stopIfTrue="1" operator="equal">
      <formula>"OK"</formula>
    </cfRule>
  </conditionalFormatting>
  <conditionalFormatting sqref="I143">
    <cfRule type="cellIs" dxfId="1781" priority="170" stopIfTrue="1" operator="equal">
      <formula>"Fail"</formula>
    </cfRule>
  </conditionalFormatting>
  <conditionalFormatting sqref="I148">
    <cfRule type="cellIs" dxfId="1780" priority="171" stopIfTrue="1" operator="equal">
      <formula>"OK"</formula>
    </cfRule>
  </conditionalFormatting>
  <conditionalFormatting sqref="I148">
    <cfRule type="cellIs" dxfId="1779" priority="172" stopIfTrue="1" operator="equal">
      <formula>"Fail"</formula>
    </cfRule>
  </conditionalFormatting>
  <conditionalFormatting sqref="I154">
    <cfRule type="cellIs" dxfId="1778" priority="173" stopIfTrue="1" operator="equal">
      <formula>"OK"</formula>
    </cfRule>
  </conditionalFormatting>
  <conditionalFormatting sqref="I154">
    <cfRule type="cellIs" dxfId="1777" priority="174" stopIfTrue="1" operator="equal">
      <formula>"Fail"</formula>
    </cfRule>
  </conditionalFormatting>
  <conditionalFormatting sqref="I151">
    <cfRule type="cellIs" dxfId="1776" priority="175" stopIfTrue="1" operator="equal">
      <formula>"OK"</formula>
    </cfRule>
  </conditionalFormatting>
  <conditionalFormatting sqref="I151">
    <cfRule type="cellIs" dxfId="1775" priority="176" stopIfTrue="1" operator="equal">
      <formula>"Fail"</formula>
    </cfRule>
  </conditionalFormatting>
  <conditionalFormatting sqref="I157">
    <cfRule type="cellIs" dxfId="1774" priority="177" stopIfTrue="1" operator="equal">
      <formula>"OK"</formula>
    </cfRule>
  </conditionalFormatting>
  <conditionalFormatting sqref="I157">
    <cfRule type="cellIs" dxfId="1773" priority="178" stopIfTrue="1" operator="equal">
      <formula>"Fail"</formula>
    </cfRule>
  </conditionalFormatting>
  <conditionalFormatting sqref="I166">
    <cfRule type="cellIs" dxfId="1772" priority="179" stopIfTrue="1" operator="equal">
      <formula>"OK"</formula>
    </cfRule>
  </conditionalFormatting>
  <conditionalFormatting sqref="I166">
    <cfRule type="cellIs" dxfId="1771" priority="180" stopIfTrue="1" operator="equal">
      <formula>"Fail"</formula>
    </cfRule>
  </conditionalFormatting>
  <conditionalFormatting sqref="I160">
    <cfRule type="cellIs" dxfId="1770" priority="181" stopIfTrue="1" operator="equal">
      <formula>"OK"</formula>
    </cfRule>
  </conditionalFormatting>
  <conditionalFormatting sqref="I160">
    <cfRule type="cellIs" dxfId="1769" priority="182" stopIfTrue="1" operator="equal">
      <formula>"Fail"</formula>
    </cfRule>
  </conditionalFormatting>
  <conditionalFormatting sqref="I163">
    <cfRule type="cellIs" dxfId="1768" priority="183" stopIfTrue="1" operator="equal">
      <formula>"OK"</formula>
    </cfRule>
  </conditionalFormatting>
  <conditionalFormatting sqref="I163">
    <cfRule type="cellIs" dxfId="1767" priority="184" stopIfTrue="1" operator="equal">
      <formula>"Fail"</formula>
    </cfRule>
  </conditionalFormatting>
  <conditionalFormatting sqref="I171">
    <cfRule type="cellIs" dxfId="1766" priority="185" stopIfTrue="1" operator="equal">
      <formula>"OK"</formula>
    </cfRule>
  </conditionalFormatting>
  <conditionalFormatting sqref="I171">
    <cfRule type="cellIs" dxfId="1765" priority="186" stopIfTrue="1" operator="equal">
      <formula>"Fail"</formula>
    </cfRule>
  </conditionalFormatting>
  <conditionalFormatting sqref="I181">
    <cfRule type="cellIs" dxfId="1764" priority="187" stopIfTrue="1" operator="equal">
      <formula>"OK"</formula>
    </cfRule>
  </conditionalFormatting>
  <conditionalFormatting sqref="I181">
    <cfRule type="cellIs" dxfId="1763" priority="188" stopIfTrue="1" operator="equal">
      <formula>"Fail"</formula>
    </cfRule>
  </conditionalFormatting>
  <conditionalFormatting sqref="I185">
    <cfRule type="cellIs" dxfId="1762" priority="189" stopIfTrue="1" operator="equal">
      <formula>"OK"</formula>
    </cfRule>
  </conditionalFormatting>
  <conditionalFormatting sqref="I185">
    <cfRule type="cellIs" dxfId="1761" priority="190" stopIfTrue="1" operator="equal">
      <formula>"Fail"</formula>
    </cfRule>
  </conditionalFormatting>
  <conditionalFormatting sqref="I189">
    <cfRule type="cellIs" dxfId="1760" priority="191" stopIfTrue="1" operator="equal">
      <formula>"OK"</formula>
    </cfRule>
  </conditionalFormatting>
  <conditionalFormatting sqref="I189">
    <cfRule type="cellIs" dxfId="1759" priority="192" stopIfTrue="1" operator="equal">
      <formula>"Fail"</formula>
    </cfRule>
  </conditionalFormatting>
  <conditionalFormatting sqref="I196">
    <cfRule type="cellIs" dxfId="1758" priority="193" stopIfTrue="1" operator="equal">
      <formula>"OK"</formula>
    </cfRule>
  </conditionalFormatting>
  <conditionalFormatting sqref="I196">
    <cfRule type="cellIs" dxfId="1757" priority="194" stopIfTrue="1" operator="equal">
      <formula>"Fail"</formula>
    </cfRule>
  </conditionalFormatting>
  <conditionalFormatting sqref="I283">
    <cfRule type="cellIs" dxfId="1756" priority="195" stopIfTrue="1" operator="equal">
      <formula>"OK"</formula>
    </cfRule>
  </conditionalFormatting>
  <conditionalFormatting sqref="I283">
    <cfRule type="cellIs" dxfId="1755" priority="196" stopIfTrue="1" operator="equal">
      <formula>"Fail"</formula>
    </cfRule>
  </conditionalFormatting>
  <conditionalFormatting sqref="I283">
    <cfRule type="cellIs" dxfId="1754" priority="197" stopIfTrue="1" operator="equal">
      <formula>"OK"</formula>
    </cfRule>
  </conditionalFormatting>
  <conditionalFormatting sqref="I283">
    <cfRule type="cellIs" dxfId="1753" priority="198" stopIfTrue="1" operator="equal">
      <formula>"Fail"</formula>
    </cfRule>
  </conditionalFormatting>
  <conditionalFormatting sqref="I218">
    <cfRule type="cellIs" dxfId="1752" priority="199" stopIfTrue="1" operator="equal">
      <formula>"OK"</formula>
    </cfRule>
  </conditionalFormatting>
  <conditionalFormatting sqref="I218">
    <cfRule type="cellIs" dxfId="1751" priority="200" stopIfTrue="1" operator="equal">
      <formula>"Fail"</formula>
    </cfRule>
  </conditionalFormatting>
  <conditionalFormatting sqref="I237">
    <cfRule type="cellIs" dxfId="1750" priority="201" stopIfTrue="1" operator="equal">
      <formula>"OK"</formula>
    </cfRule>
  </conditionalFormatting>
  <conditionalFormatting sqref="I237">
    <cfRule type="cellIs" dxfId="1749" priority="202" stopIfTrue="1" operator="equal">
      <formula>"Fail"</formula>
    </cfRule>
  </conditionalFormatting>
  <conditionalFormatting sqref="I247">
    <cfRule type="cellIs" dxfId="1748" priority="203" stopIfTrue="1" operator="equal">
      <formula>"OK"</formula>
    </cfRule>
  </conditionalFormatting>
  <conditionalFormatting sqref="I247">
    <cfRule type="cellIs" dxfId="1747" priority="204" stopIfTrue="1" operator="equal">
      <formula>"Fail"</formula>
    </cfRule>
  </conditionalFormatting>
  <conditionalFormatting sqref="I259">
    <cfRule type="cellIs" dxfId="1746" priority="205" stopIfTrue="1" operator="equal">
      <formula>"OK"</formula>
    </cfRule>
  </conditionalFormatting>
  <conditionalFormatting sqref="I259">
    <cfRule type="cellIs" dxfId="1745" priority="206" stopIfTrue="1" operator="equal">
      <formula>"Fail"</formula>
    </cfRule>
  </conditionalFormatting>
  <conditionalFormatting sqref="K302:K309">
    <cfRule type="containsText" dxfId="1744" priority="207" operator="containsText" text="NG">
      <formula>NOT(ISERROR(SEARCH(("NG"),(K302))))</formula>
    </cfRule>
  </conditionalFormatting>
  <conditionalFormatting sqref="K302:K309">
    <cfRule type="containsText" dxfId="1743" priority="208" operator="containsText" text="OK">
      <formula>NOT(ISERROR(SEARCH(("OK"),(K302))))</formula>
    </cfRule>
  </conditionalFormatting>
  <conditionalFormatting sqref="I3">
    <cfRule type="cellIs" dxfId="1742" priority="209" stopIfTrue="1" operator="equal">
      <formula>"OK"</formula>
    </cfRule>
  </conditionalFormatting>
  <conditionalFormatting sqref="I3">
    <cfRule type="cellIs" dxfId="1741" priority="210" stopIfTrue="1" operator="equal">
      <formula>"Fail"</formula>
    </cfRule>
  </conditionalFormatting>
  <conditionalFormatting sqref="I3">
    <cfRule type="cellIs" dxfId="1740" priority="211" stopIfTrue="1" operator="equal">
      <formula>"OK"</formula>
    </cfRule>
  </conditionalFormatting>
  <conditionalFormatting sqref="I3">
    <cfRule type="cellIs" dxfId="1739" priority="212" stopIfTrue="1" operator="equal">
      <formula>"Fail"</formula>
    </cfRule>
  </conditionalFormatting>
  <conditionalFormatting sqref="K3 K27 K53 K60 K73 K281 K301 K310 K326 K329 K342 K356 K358 K360 K362 K364 K366 K368 K370 K372">
    <cfRule type="containsText" dxfId="1738" priority="213" operator="containsText" text="NG">
      <formula>NOT(ISERROR(SEARCH(("NG"),(K3))))</formula>
    </cfRule>
  </conditionalFormatting>
  <conditionalFormatting sqref="K3 K27 K53 K60 K73 K281 K301 K310 K326 K329 K342 K356 K358 K360 K362 K364 K366 K368 K370 K372">
    <cfRule type="containsText" dxfId="1737" priority="214" operator="containsText" text="OK">
      <formula>NOT(ISERROR(SEARCH(("OK"),(K3))))</formula>
    </cfRule>
  </conditionalFormatting>
  <conditionalFormatting sqref="I61">
    <cfRule type="cellIs" dxfId="1736" priority="215" stopIfTrue="1" operator="equal">
      <formula>"OK"</formula>
    </cfRule>
  </conditionalFormatting>
  <conditionalFormatting sqref="I61">
    <cfRule type="cellIs" dxfId="1735" priority="216" stopIfTrue="1" operator="equal">
      <formula>"Fail"</formula>
    </cfRule>
  </conditionalFormatting>
  <conditionalFormatting sqref="I62">
    <cfRule type="cellIs" dxfId="1734" priority="217" stopIfTrue="1" operator="equal">
      <formula>"OK"</formula>
    </cfRule>
  </conditionalFormatting>
  <conditionalFormatting sqref="I62">
    <cfRule type="cellIs" dxfId="1733" priority="218" stopIfTrue="1" operator="equal">
      <formula>"Fail"</formula>
    </cfRule>
  </conditionalFormatting>
  <conditionalFormatting sqref="I43">
    <cfRule type="cellIs" dxfId="1732" priority="219" stopIfTrue="1" operator="equal">
      <formula>"OK"</formula>
    </cfRule>
  </conditionalFormatting>
  <conditionalFormatting sqref="I43">
    <cfRule type="cellIs" dxfId="1731" priority="220" stopIfTrue="1" operator="equal">
      <formula>"Fail"</formula>
    </cfRule>
  </conditionalFormatting>
  <conditionalFormatting sqref="I43">
    <cfRule type="cellIs" dxfId="1730" priority="221" stopIfTrue="1" operator="equal">
      <formula>"OK"</formula>
    </cfRule>
  </conditionalFormatting>
  <conditionalFormatting sqref="I43">
    <cfRule type="cellIs" dxfId="1729" priority="222" stopIfTrue="1" operator="equal">
      <formula>"Fail"</formula>
    </cfRule>
  </conditionalFormatting>
  <conditionalFormatting sqref="I39:I40">
    <cfRule type="cellIs" dxfId="1728" priority="223" stopIfTrue="1" operator="equal">
      <formula>"OK"</formula>
    </cfRule>
  </conditionalFormatting>
  <conditionalFormatting sqref="I39:I40">
    <cfRule type="cellIs" dxfId="1727" priority="224" stopIfTrue="1" operator="equal">
      <formula>"Fail"</formula>
    </cfRule>
  </conditionalFormatting>
  <conditionalFormatting sqref="I68">
    <cfRule type="cellIs" dxfId="1726" priority="225" stopIfTrue="1" operator="equal">
      <formula>"OK"</formula>
    </cfRule>
  </conditionalFormatting>
  <conditionalFormatting sqref="I68">
    <cfRule type="cellIs" dxfId="1725" priority="226" stopIfTrue="1" operator="equal">
      <formula>"Fail"</formula>
    </cfRule>
  </conditionalFormatting>
  <conditionalFormatting sqref="K38">
    <cfRule type="cellIs" dxfId="1724" priority="227" stopIfTrue="1" operator="equal">
      <formula>"OK"</formula>
    </cfRule>
  </conditionalFormatting>
  <conditionalFormatting sqref="K38">
    <cfRule type="cellIs" dxfId="1723" priority="228" stopIfTrue="1" operator="equal">
      <formula>"Fail"</formula>
    </cfRule>
  </conditionalFormatting>
  <conditionalFormatting sqref="I70">
    <cfRule type="cellIs" dxfId="1722" priority="229" stopIfTrue="1" operator="equal">
      <formula>"OK"</formula>
    </cfRule>
  </conditionalFormatting>
  <conditionalFormatting sqref="I70">
    <cfRule type="cellIs" dxfId="1721" priority="230" stopIfTrue="1" operator="equal">
      <formula>"Fail"</formula>
    </cfRule>
  </conditionalFormatting>
  <conditionalFormatting sqref="I71">
    <cfRule type="cellIs" dxfId="1720" priority="231" stopIfTrue="1" operator="equal">
      <formula>"OK"</formula>
    </cfRule>
  </conditionalFormatting>
  <conditionalFormatting sqref="I71">
    <cfRule type="cellIs" dxfId="1719" priority="232" stopIfTrue="1" operator="equal">
      <formula>"Fail"</formula>
    </cfRule>
  </conditionalFormatting>
  <conditionalFormatting sqref="I71">
    <cfRule type="cellIs" dxfId="1718" priority="233" stopIfTrue="1" operator="equal">
      <formula>"OK"</formula>
    </cfRule>
  </conditionalFormatting>
  <conditionalFormatting sqref="I71">
    <cfRule type="cellIs" dxfId="1717" priority="234" stopIfTrue="1" operator="equal">
      <formula>"Fail"</formula>
    </cfRule>
  </conditionalFormatting>
  <conditionalFormatting sqref="I38">
    <cfRule type="cellIs" dxfId="1716" priority="235" stopIfTrue="1" operator="equal">
      <formula>"OK"</formula>
    </cfRule>
  </conditionalFormatting>
  <conditionalFormatting sqref="I38">
    <cfRule type="cellIs" dxfId="1715" priority="236" stopIfTrue="1" operator="equal">
      <formula>"Fail"</formula>
    </cfRule>
  </conditionalFormatting>
  <conditionalFormatting sqref="I38">
    <cfRule type="cellIs" dxfId="1714" priority="237" stopIfTrue="1" operator="equal">
      <formula>"OK"</formula>
    </cfRule>
  </conditionalFormatting>
  <conditionalFormatting sqref="I38">
    <cfRule type="cellIs" dxfId="1713" priority="238" stopIfTrue="1" operator="equal">
      <formula>"Fail"</formula>
    </cfRule>
  </conditionalFormatting>
  <conditionalFormatting sqref="I29:I30">
    <cfRule type="cellIs" dxfId="1712" priority="239" stopIfTrue="1" operator="equal">
      <formula>"OK"</formula>
    </cfRule>
  </conditionalFormatting>
  <conditionalFormatting sqref="I29:I30">
    <cfRule type="cellIs" dxfId="1711" priority="240" stopIfTrue="1" operator="equal">
      <formula>"Fail"</formula>
    </cfRule>
  </conditionalFormatting>
  <conditionalFormatting sqref="I28">
    <cfRule type="cellIs" dxfId="1710" priority="241" stopIfTrue="1" operator="equal">
      <formula>"OK"</formula>
    </cfRule>
  </conditionalFormatting>
  <conditionalFormatting sqref="I28">
    <cfRule type="cellIs" dxfId="1709" priority="242" stopIfTrue="1" operator="equal">
      <formula>"Fail"</formula>
    </cfRule>
  </conditionalFormatting>
  <conditionalFormatting sqref="I35">
    <cfRule type="cellIs" dxfId="1708" priority="243" stopIfTrue="1" operator="equal">
      <formula>"OK"</formula>
    </cfRule>
  </conditionalFormatting>
  <conditionalFormatting sqref="I35">
    <cfRule type="cellIs" dxfId="1707" priority="244" stopIfTrue="1" operator="equal">
      <formula>"Fail"</formula>
    </cfRule>
  </conditionalFormatting>
  <conditionalFormatting sqref="I34">
    <cfRule type="cellIs" dxfId="1706" priority="245" stopIfTrue="1" operator="equal">
      <formula>"OK"</formula>
    </cfRule>
  </conditionalFormatting>
  <conditionalFormatting sqref="I34">
    <cfRule type="cellIs" dxfId="1705" priority="246" stopIfTrue="1" operator="equal">
      <formula>"Fail"</formula>
    </cfRule>
  </conditionalFormatting>
  <conditionalFormatting sqref="I282">
    <cfRule type="cellIs" dxfId="1704" priority="247" stopIfTrue="1" operator="equal">
      <formula>"OK"</formula>
    </cfRule>
  </conditionalFormatting>
  <conditionalFormatting sqref="I282">
    <cfRule type="cellIs" dxfId="1703" priority="248" stopIfTrue="1" operator="equal">
      <formula>"Fail"</formula>
    </cfRule>
  </conditionalFormatting>
  <conditionalFormatting sqref="K283">
    <cfRule type="cellIs" dxfId="1702" priority="249" stopIfTrue="1" operator="equal">
      <formula>"OK"</formula>
    </cfRule>
  </conditionalFormatting>
  <conditionalFormatting sqref="K283">
    <cfRule type="cellIs" dxfId="1701" priority="250" stopIfTrue="1" operator="equal">
      <formula>"Fail"</formula>
    </cfRule>
  </conditionalFormatting>
  <conditionalFormatting sqref="I282">
    <cfRule type="cellIs" dxfId="1700" priority="251" stopIfTrue="1" operator="equal">
      <formula>"OK"</formula>
    </cfRule>
  </conditionalFormatting>
  <conditionalFormatting sqref="I282">
    <cfRule type="cellIs" dxfId="1699" priority="252" stopIfTrue="1" operator="equal">
      <formula>"Fail"</formula>
    </cfRule>
  </conditionalFormatting>
  <conditionalFormatting sqref="K282">
    <cfRule type="cellIs" dxfId="1698" priority="253" stopIfTrue="1" operator="equal">
      <formula>"OK"</formula>
    </cfRule>
  </conditionalFormatting>
  <conditionalFormatting sqref="K282">
    <cfRule type="cellIs" dxfId="1697" priority="254" stopIfTrue="1" operator="equal">
      <formula>"Fail"</formula>
    </cfRule>
  </conditionalFormatting>
  <conditionalFormatting sqref="I25">
    <cfRule type="cellIs" dxfId="1696" priority="255" stopIfTrue="1" operator="equal">
      <formula>"OK"</formula>
    </cfRule>
  </conditionalFormatting>
  <conditionalFormatting sqref="I25">
    <cfRule type="cellIs" dxfId="1695" priority="256" stopIfTrue="1" operator="equal">
      <formula>"Fail"</formula>
    </cfRule>
  </conditionalFormatting>
  <dataValidations count="5">
    <dataValidation type="list" allowBlank="1" showErrorMessage="1" sqref="O4:O26 O290:O291 O294:O296">
      <formula1>"필수,중요,선택"</formula1>
    </dataValidation>
    <dataValidation type="list" allowBlank="1" showErrorMessage="1" sqref="O54:Q59 S54:S59">
      <formula1>"필드,실차,X,O"</formula1>
    </dataValidation>
    <dataValidation type="list" allowBlank="1" showErrorMessage="1" sqref="J4:K60 J61:L61 J62:K301 J302:J309 M357 M359 M361 M363 M365 M367 M369 J310:K399">
      <formula1>"Pass,Fail,NA"</formula1>
    </dataValidation>
    <dataValidation type="list" allowBlank="1" showErrorMessage="1" sqref="L1 L3:L4 L6 L9 L12 L16 L19 L22 L25 L27:L28 L31 L34 L37 L39 L42 L45 L47 L50 L53:L54 L57 L60 L62:L74 L77 L79 L81 L84 L87 L90 L93 L96 L99 L102 L105 L108 L111 L114 L117 L119 L122 L125 L127 L132 L137 L139 L144 L149 L152 L155 L158 L161 L164 L167 L172 L175 L178 L182 L186 L190 L193 L197 L199 L201 L203 L206 L208 L211 L214 L216 L219 L223 L226 L230 L233 L237 L241 L247 L253 L259 L265 L268 L271 L274 L277:L292 L294:L301 L302:M306 L308:M308 L310:L311 L313 L315 L317 L319:L374 L383:L393 L396 L400:L1000">
      <formula1>"Pass,Fail,N/A"</formula1>
    </dataValidation>
    <dataValidation type="list" allowBlank="1" showErrorMessage="1" sqref="R74:R225 R230:R280 R343:R355">
      <formula1>$BI$2:$BI$46</formula1>
    </dataValidation>
  </dataValidations>
  <pageMargins left="0.7" right="0.7" top="0.75" bottom="0.75" header="0" footer="0"/>
  <pageSetup paperSize="9" scale="15" orientation="portrait"/>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9.42578125" customWidth="1"/>
    <col min="2" max="2" width="37.140625" customWidth="1"/>
    <col min="3" max="3" width="24.140625" customWidth="1"/>
    <col min="4" max="4" width="43.28515625" customWidth="1"/>
    <col min="5" max="6" width="48.28515625" customWidth="1"/>
    <col min="7" max="7" width="9" customWidth="1"/>
    <col min="8" max="8" width="52.42578125" customWidth="1"/>
    <col min="9" max="9" width="51.42578125" customWidth="1"/>
    <col min="10" max="10" width="9" customWidth="1"/>
    <col min="11" max="11" width="15.28515625" customWidth="1"/>
    <col min="12" max="12" width="9.42578125" customWidth="1"/>
    <col min="13" max="13" width="17.85546875" customWidth="1"/>
    <col min="14" max="14" width="9" customWidth="1"/>
    <col min="15" max="17" width="20" customWidth="1"/>
    <col min="18" max="18" width="15.7109375" customWidth="1"/>
    <col min="19" max="19" width="7.42578125" customWidth="1"/>
    <col min="20" max="26" width="9" customWidth="1"/>
  </cols>
  <sheetData>
    <row r="1" spans="1:26" ht="39.75" customHeight="1">
      <c r="A1" s="64" t="str">
        <f t="array" ref="A1">"ETC_"&amp;TEXT(MAX(IFERROR(--MID($A$2:$A$5030,5,3),0)),"000")</f>
        <v>ETC_088</v>
      </c>
      <c r="B1" s="64"/>
      <c r="C1" s="64"/>
      <c r="D1" s="65" t="s">
        <v>331</v>
      </c>
      <c r="E1" s="66" t="s">
        <v>331</v>
      </c>
      <c r="F1" s="66" t="s">
        <v>331</v>
      </c>
      <c r="G1" s="4"/>
      <c r="H1" s="67" t="s">
        <v>331</v>
      </c>
      <c r="I1" s="67" t="s">
        <v>331</v>
      </c>
      <c r="J1" s="4"/>
      <c r="K1" s="4"/>
      <c r="L1" s="64"/>
      <c r="M1" s="64"/>
      <c r="N1" s="1"/>
      <c r="O1" s="64"/>
      <c r="P1" s="64"/>
      <c r="Q1" s="64"/>
      <c r="R1" s="64"/>
      <c r="S1" s="64"/>
    </row>
    <row r="2" spans="1:26" ht="39" customHeight="1">
      <c r="A2" s="336" t="s">
        <v>335</v>
      </c>
      <c r="B2" s="336" t="s">
        <v>338</v>
      </c>
      <c r="C2" s="336" t="s">
        <v>340</v>
      </c>
      <c r="D2" s="337" t="s">
        <v>341</v>
      </c>
      <c r="E2" s="337" t="s">
        <v>342</v>
      </c>
      <c r="F2" s="337" t="s">
        <v>343</v>
      </c>
      <c r="G2" s="336" t="s">
        <v>344</v>
      </c>
      <c r="H2" s="337" t="s">
        <v>345</v>
      </c>
      <c r="I2" s="337" t="s">
        <v>346</v>
      </c>
      <c r="J2" s="336" t="s">
        <v>134</v>
      </c>
      <c r="K2" s="336" t="s">
        <v>347</v>
      </c>
      <c r="L2" s="336" t="s">
        <v>137</v>
      </c>
      <c r="M2" s="336" t="s">
        <v>140</v>
      </c>
      <c r="N2" s="61"/>
      <c r="O2" s="336" t="s">
        <v>348</v>
      </c>
      <c r="P2" s="336" t="s">
        <v>349</v>
      </c>
      <c r="Q2" s="336" t="s">
        <v>350</v>
      </c>
      <c r="R2" s="336" t="s">
        <v>28</v>
      </c>
      <c r="S2" s="336" t="s">
        <v>352</v>
      </c>
      <c r="T2" s="329"/>
      <c r="U2" s="329"/>
      <c r="V2" s="329"/>
      <c r="W2" s="329"/>
      <c r="X2" s="329"/>
      <c r="Y2" s="329"/>
      <c r="Z2" s="329"/>
    </row>
    <row r="3" spans="1:26" ht="16.5" customHeight="1">
      <c r="A3" s="72" t="s">
        <v>11876</v>
      </c>
      <c r="B3" s="138"/>
      <c r="C3" s="138"/>
      <c r="D3" s="339"/>
      <c r="E3" s="147"/>
      <c r="F3" s="147"/>
      <c r="G3" s="138"/>
      <c r="H3" s="339"/>
      <c r="I3" s="148"/>
      <c r="J3" s="138"/>
      <c r="K3" s="138"/>
      <c r="L3" s="72"/>
      <c r="M3" s="288"/>
      <c r="N3" s="1"/>
      <c r="O3" s="138"/>
      <c r="P3" s="138"/>
      <c r="Q3" s="138"/>
      <c r="R3" s="138"/>
      <c r="S3" s="138"/>
    </row>
    <row r="4" spans="1:26" ht="115.5" customHeight="1">
      <c r="A4" s="88" t="s">
        <v>11877</v>
      </c>
      <c r="B4" s="209" t="s">
        <v>3487</v>
      </c>
      <c r="C4" s="209" t="s">
        <v>3625</v>
      </c>
      <c r="D4" s="82" t="s">
        <v>11878</v>
      </c>
      <c r="E4" s="95" t="s">
        <v>1925</v>
      </c>
      <c r="F4" s="95" t="s">
        <v>11879</v>
      </c>
      <c r="G4" s="88">
        <v>1</v>
      </c>
      <c r="H4" s="82" t="s">
        <v>11880</v>
      </c>
      <c r="I4" s="82" t="s">
        <v>11881</v>
      </c>
      <c r="J4" s="83" t="s">
        <v>158</v>
      </c>
      <c r="K4" s="371"/>
      <c r="L4" s="83"/>
      <c r="M4" s="795" t="s">
        <v>11883</v>
      </c>
      <c r="N4" s="106"/>
      <c r="O4" s="86" t="s">
        <v>380</v>
      </c>
      <c r="P4" s="86" t="s">
        <v>380</v>
      </c>
      <c r="Q4" s="86" t="s">
        <v>11888</v>
      </c>
      <c r="R4" s="83"/>
      <c r="S4" s="86"/>
      <c r="T4" s="118"/>
      <c r="U4" s="118"/>
      <c r="V4" s="118"/>
      <c r="W4" s="118"/>
      <c r="X4" s="118"/>
      <c r="Y4" s="118"/>
      <c r="Z4" s="118"/>
    </row>
    <row r="5" spans="1:26" ht="115.5" customHeight="1">
      <c r="A5" s="88" t="s">
        <v>11889</v>
      </c>
      <c r="B5" s="209" t="s">
        <v>3487</v>
      </c>
      <c r="C5" s="209" t="s">
        <v>3625</v>
      </c>
      <c r="D5" s="82" t="s">
        <v>11878</v>
      </c>
      <c r="E5" s="95" t="s">
        <v>1932</v>
      </c>
      <c r="F5" s="95" t="s">
        <v>11879</v>
      </c>
      <c r="G5" s="88">
        <v>1</v>
      </c>
      <c r="H5" s="82" t="s">
        <v>11890</v>
      </c>
      <c r="I5" s="82" t="s">
        <v>11558</v>
      </c>
      <c r="J5" s="83" t="s">
        <v>158</v>
      </c>
      <c r="K5" s="371"/>
      <c r="L5" s="83"/>
      <c r="M5" s="665"/>
      <c r="N5" s="106"/>
      <c r="O5" s="86" t="s">
        <v>380</v>
      </c>
      <c r="P5" s="86" t="s">
        <v>380</v>
      </c>
      <c r="Q5" s="86" t="s">
        <v>11888</v>
      </c>
      <c r="R5" s="83"/>
      <c r="S5" s="86"/>
      <c r="T5" s="118"/>
      <c r="U5" s="118"/>
      <c r="V5" s="118"/>
      <c r="W5" s="118"/>
      <c r="X5" s="118"/>
      <c r="Y5" s="118"/>
      <c r="Z5" s="118"/>
    </row>
    <row r="6" spans="1:26" ht="115.5" customHeight="1">
      <c r="A6" s="88" t="s">
        <v>11891</v>
      </c>
      <c r="B6" s="209" t="s">
        <v>3487</v>
      </c>
      <c r="C6" s="209" t="s">
        <v>3625</v>
      </c>
      <c r="D6" s="82" t="s">
        <v>11878</v>
      </c>
      <c r="E6" s="95" t="s">
        <v>1934</v>
      </c>
      <c r="F6" s="95" t="s">
        <v>11879</v>
      </c>
      <c r="G6" s="88">
        <v>1</v>
      </c>
      <c r="H6" s="82" t="s">
        <v>11892</v>
      </c>
      <c r="I6" s="82" t="s">
        <v>11558</v>
      </c>
      <c r="J6" s="83" t="s">
        <v>158</v>
      </c>
      <c r="K6" s="371"/>
      <c r="L6" s="83"/>
      <c r="M6" s="665"/>
      <c r="N6" s="106"/>
      <c r="O6" s="86" t="s">
        <v>380</v>
      </c>
      <c r="P6" s="86" t="s">
        <v>380</v>
      </c>
      <c r="Q6" s="86" t="s">
        <v>11888</v>
      </c>
      <c r="R6" s="83"/>
      <c r="S6" s="86"/>
      <c r="T6" s="118"/>
      <c r="U6" s="118"/>
      <c r="V6" s="118"/>
      <c r="W6" s="118"/>
      <c r="X6" s="118"/>
      <c r="Y6" s="118"/>
      <c r="Z6" s="118"/>
    </row>
    <row r="7" spans="1:26" ht="115.5" customHeight="1">
      <c r="A7" s="88" t="s">
        <v>11896</v>
      </c>
      <c r="B7" s="209" t="s">
        <v>3487</v>
      </c>
      <c r="C7" s="209" t="s">
        <v>3625</v>
      </c>
      <c r="D7" s="82" t="s">
        <v>11878</v>
      </c>
      <c r="E7" s="95" t="s">
        <v>1940</v>
      </c>
      <c r="F7" s="95" t="s">
        <v>11879</v>
      </c>
      <c r="G7" s="88">
        <v>1</v>
      </c>
      <c r="H7" s="82" t="s">
        <v>11898</v>
      </c>
      <c r="I7" s="82" t="s">
        <v>11558</v>
      </c>
      <c r="J7" s="83" t="s">
        <v>158</v>
      </c>
      <c r="K7" s="371"/>
      <c r="L7" s="83"/>
      <c r="M7" s="665"/>
      <c r="N7" s="106"/>
      <c r="O7" s="86" t="s">
        <v>380</v>
      </c>
      <c r="P7" s="86" t="s">
        <v>380</v>
      </c>
      <c r="Q7" s="86" t="s">
        <v>11888</v>
      </c>
      <c r="R7" s="83"/>
      <c r="S7" s="86"/>
      <c r="T7" s="118"/>
      <c r="U7" s="118"/>
      <c r="V7" s="118"/>
      <c r="W7" s="118"/>
      <c r="X7" s="118"/>
      <c r="Y7" s="118"/>
      <c r="Z7" s="118"/>
    </row>
    <row r="8" spans="1:26" ht="115.5" customHeight="1">
      <c r="A8" s="88" t="s">
        <v>11901</v>
      </c>
      <c r="B8" s="209" t="s">
        <v>3487</v>
      </c>
      <c r="C8" s="209" t="s">
        <v>3625</v>
      </c>
      <c r="D8" s="82" t="s">
        <v>11878</v>
      </c>
      <c r="E8" s="95" t="s">
        <v>1943</v>
      </c>
      <c r="F8" s="95" t="s">
        <v>11879</v>
      </c>
      <c r="G8" s="88">
        <v>1</v>
      </c>
      <c r="H8" s="82" t="s">
        <v>11902</v>
      </c>
      <c r="I8" s="82" t="s">
        <v>11558</v>
      </c>
      <c r="J8" s="83" t="s">
        <v>158</v>
      </c>
      <c r="K8" s="371"/>
      <c r="L8" s="83"/>
      <c r="M8" s="665"/>
      <c r="N8" s="106"/>
      <c r="O8" s="86" t="s">
        <v>380</v>
      </c>
      <c r="P8" s="86" t="s">
        <v>380</v>
      </c>
      <c r="Q8" s="86" t="s">
        <v>11888</v>
      </c>
      <c r="R8" s="83"/>
      <c r="S8" s="86"/>
      <c r="T8" s="118"/>
      <c r="U8" s="118"/>
      <c r="V8" s="118"/>
      <c r="W8" s="118"/>
      <c r="X8" s="118"/>
      <c r="Y8" s="118"/>
      <c r="Z8" s="118"/>
    </row>
    <row r="9" spans="1:26" ht="115.5" customHeight="1">
      <c r="A9" s="749" t="s">
        <v>11903</v>
      </c>
      <c r="B9" s="749" t="s">
        <v>3487</v>
      </c>
      <c r="C9" s="749" t="s">
        <v>3625</v>
      </c>
      <c r="D9" s="738" t="s">
        <v>11878</v>
      </c>
      <c r="E9" s="738" t="s">
        <v>1946</v>
      </c>
      <c r="F9" s="95" t="s">
        <v>11879</v>
      </c>
      <c r="G9" s="88">
        <v>1</v>
      </c>
      <c r="H9" s="82" t="s">
        <v>11902</v>
      </c>
      <c r="I9" s="82" t="s">
        <v>11558</v>
      </c>
      <c r="J9" s="83" t="s">
        <v>158</v>
      </c>
      <c r="K9" s="371"/>
      <c r="L9" s="748"/>
      <c r="M9" s="665"/>
      <c r="N9" s="106"/>
      <c r="O9" s="86" t="s">
        <v>380</v>
      </c>
      <c r="P9" s="86" t="s">
        <v>380</v>
      </c>
      <c r="Q9" s="86" t="s">
        <v>11888</v>
      </c>
      <c r="R9" s="83"/>
      <c r="S9" s="86"/>
      <c r="T9" s="118"/>
      <c r="U9" s="118"/>
      <c r="V9" s="118"/>
      <c r="W9" s="118"/>
      <c r="X9" s="118"/>
      <c r="Y9" s="118"/>
      <c r="Z9" s="118"/>
    </row>
    <row r="10" spans="1:26" ht="115.5" customHeight="1">
      <c r="A10" s="666"/>
      <c r="B10" s="666"/>
      <c r="C10" s="666"/>
      <c r="D10" s="666"/>
      <c r="E10" s="665"/>
      <c r="F10" s="95" t="s">
        <v>11879</v>
      </c>
      <c r="G10" s="88">
        <v>2</v>
      </c>
      <c r="H10" s="82" t="s">
        <v>11880</v>
      </c>
      <c r="I10" s="82" t="s">
        <v>11881</v>
      </c>
      <c r="J10" s="83" t="s">
        <v>158</v>
      </c>
      <c r="K10" s="371"/>
      <c r="L10" s="666"/>
      <c r="M10" s="665"/>
      <c r="N10" s="106"/>
      <c r="O10" s="86" t="s">
        <v>380</v>
      </c>
      <c r="P10" s="86" t="s">
        <v>380</v>
      </c>
      <c r="Q10" s="86" t="s">
        <v>11888</v>
      </c>
      <c r="R10" s="114"/>
      <c r="S10" s="155"/>
      <c r="T10" s="118"/>
      <c r="U10" s="118"/>
      <c r="V10" s="118"/>
      <c r="W10" s="118"/>
      <c r="X10" s="118"/>
      <c r="Y10" s="118"/>
      <c r="Z10" s="118"/>
    </row>
    <row r="11" spans="1:26" ht="115.5" customHeight="1">
      <c r="A11" s="749" t="s">
        <v>11912</v>
      </c>
      <c r="B11" s="749" t="s">
        <v>3487</v>
      </c>
      <c r="C11" s="749" t="s">
        <v>3625</v>
      </c>
      <c r="D11" s="738" t="s">
        <v>11878</v>
      </c>
      <c r="E11" s="738" t="s">
        <v>11913</v>
      </c>
      <c r="F11" s="95" t="s">
        <v>11879</v>
      </c>
      <c r="G11" s="88">
        <v>1</v>
      </c>
      <c r="H11" s="82" t="s">
        <v>4226</v>
      </c>
      <c r="I11" s="82" t="s">
        <v>11558</v>
      </c>
      <c r="J11" s="83" t="s">
        <v>158</v>
      </c>
      <c r="K11" s="371"/>
      <c r="L11" s="748"/>
      <c r="M11" s="665"/>
      <c r="N11" s="106"/>
      <c r="O11" s="86" t="s">
        <v>380</v>
      </c>
      <c r="P11" s="86" t="s">
        <v>380</v>
      </c>
      <c r="Q11" s="86" t="s">
        <v>11888</v>
      </c>
      <c r="R11" s="114"/>
      <c r="S11" s="155"/>
      <c r="T11" s="118"/>
      <c r="U11" s="118"/>
      <c r="V11" s="118"/>
      <c r="W11" s="118"/>
      <c r="X11" s="118"/>
      <c r="Y11" s="118"/>
      <c r="Z11" s="118"/>
    </row>
    <row r="12" spans="1:26" ht="115.5" customHeight="1">
      <c r="A12" s="666"/>
      <c r="B12" s="666"/>
      <c r="C12" s="666"/>
      <c r="D12" s="666"/>
      <c r="E12" s="665"/>
      <c r="F12" s="95" t="s">
        <v>11879</v>
      </c>
      <c r="G12" s="88">
        <v>2</v>
      </c>
      <c r="H12" s="82" t="s">
        <v>11916</v>
      </c>
      <c r="I12" s="82" t="s">
        <v>11881</v>
      </c>
      <c r="J12" s="83" t="s">
        <v>158</v>
      </c>
      <c r="K12" s="371"/>
      <c r="L12" s="666"/>
      <c r="M12" s="665"/>
      <c r="N12" s="106"/>
      <c r="O12" s="86" t="s">
        <v>380</v>
      </c>
      <c r="P12" s="86" t="s">
        <v>380</v>
      </c>
      <c r="Q12" s="86" t="s">
        <v>11888</v>
      </c>
      <c r="R12" s="114"/>
      <c r="S12" s="155"/>
      <c r="T12" s="118"/>
      <c r="U12" s="118"/>
      <c r="V12" s="118"/>
      <c r="W12" s="118"/>
      <c r="X12" s="118"/>
      <c r="Y12" s="118"/>
      <c r="Z12" s="118"/>
    </row>
    <row r="13" spans="1:26" ht="115.5" customHeight="1">
      <c r="A13" s="749" t="s">
        <v>11921</v>
      </c>
      <c r="B13" s="749" t="s">
        <v>3487</v>
      </c>
      <c r="C13" s="749" t="s">
        <v>3625</v>
      </c>
      <c r="D13" s="738" t="s">
        <v>11878</v>
      </c>
      <c r="E13" s="738" t="s">
        <v>11922</v>
      </c>
      <c r="F13" s="95" t="s">
        <v>11879</v>
      </c>
      <c r="G13" s="88">
        <v>1</v>
      </c>
      <c r="H13" s="82" t="s">
        <v>4226</v>
      </c>
      <c r="I13" s="82" t="s">
        <v>11558</v>
      </c>
      <c r="J13" s="83" t="s">
        <v>158</v>
      </c>
      <c r="K13" s="371"/>
      <c r="L13" s="748"/>
      <c r="M13" s="665"/>
      <c r="N13" s="106"/>
      <c r="O13" s="86" t="s">
        <v>380</v>
      </c>
      <c r="P13" s="86" t="s">
        <v>380</v>
      </c>
      <c r="Q13" s="86" t="s">
        <v>11888</v>
      </c>
      <c r="R13" s="114"/>
      <c r="S13" s="155"/>
      <c r="T13" s="118"/>
      <c r="U13" s="118"/>
      <c r="V13" s="118"/>
      <c r="W13" s="118"/>
      <c r="X13" s="118"/>
      <c r="Y13" s="118"/>
      <c r="Z13" s="118"/>
    </row>
    <row r="14" spans="1:26" ht="115.5" customHeight="1">
      <c r="A14" s="666"/>
      <c r="B14" s="666"/>
      <c r="C14" s="666"/>
      <c r="D14" s="666"/>
      <c r="E14" s="665"/>
      <c r="F14" s="95" t="s">
        <v>11879</v>
      </c>
      <c r="G14" s="88">
        <v>2</v>
      </c>
      <c r="H14" s="82" t="s">
        <v>11924</v>
      </c>
      <c r="I14" s="82" t="s">
        <v>11881</v>
      </c>
      <c r="J14" s="83" t="s">
        <v>158</v>
      </c>
      <c r="K14" s="371"/>
      <c r="L14" s="666"/>
      <c r="M14" s="665"/>
      <c r="N14" s="106"/>
      <c r="O14" s="86" t="s">
        <v>380</v>
      </c>
      <c r="P14" s="86" t="s">
        <v>380</v>
      </c>
      <c r="Q14" s="86" t="s">
        <v>11888</v>
      </c>
      <c r="R14" s="114"/>
      <c r="S14" s="155"/>
      <c r="T14" s="118"/>
      <c r="U14" s="118"/>
      <c r="V14" s="118"/>
      <c r="W14" s="118"/>
      <c r="X14" s="118"/>
      <c r="Y14" s="118"/>
      <c r="Z14" s="118"/>
    </row>
    <row r="15" spans="1:26" ht="115.5" customHeight="1">
      <c r="A15" s="749" t="s">
        <v>11926</v>
      </c>
      <c r="B15" s="749" t="s">
        <v>3487</v>
      </c>
      <c r="C15" s="749" t="s">
        <v>3625</v>
      </c>
      <c r="D15" s="738" t="s">
        <v>11878</v>
      </c>
      <c r="E15" s="738" t="s">
        <v>1956</v>
      </c>
      <c r="F15" s="95" t="s">
        <v>11879</v>
      </c>
      <c r="G15" s="88">
        <v>1</v>
      </c>
      <c r="H15" s="82" t="s">
        <v>11931</v>
      </c>
      <c r="I15" s="82" t="s">
        <v>11558</v>
      </c>
      <c r="J15" s="83" t="s">
        <v>158</v>
      </c>
      <c r="K15" s="371"/>
      <c r="L15" s="748"/>
      <c r="M15" s="665"/>
      <c r="N15" s="106"/>
      <c r="O15" s="86" t="s">
        <v>380</v>
      </c>
      <c r="P15" s="86" t="s">
        <v>380</v>
      </c>
      <c r="Q15" s="86" t="s">
        <v>11888</v>
      </c>
      <c r="R15" s="114"/>
      <c r="S15" s="155"/>
      <c r="T15" s="118"/>
      <c r="U15" s="118"/>
      <c r="V15" s="118"/>
      <c r="W15" s="118"/>
      <c r="X15" s="118"/>
      <c r="Y15" s="118"/>
      <c r="Z15" s="118"/>
    </row>
    <row r="16" spans="1:26" ht="115.5" customHeight="1">
      <c r="A16" s="666"/>
      <c r="B16" s="666"/>
      <c r="C16" s="666"/>
      <c r="D16" s="666"/>
      <c r="E16" s="665"/>
      <c r="F16" s="95" t="s">
        <v>11879</v>
      </c>
      <c r="G16" s="88">
        <v>2</v>
      </c>
      <c r="H16" s="82" t="s">
        <v>11934</v>
      </c>
      <c r="I16" s="82" t="s">
        <v>11881</v>
      </c>
      <c r="J16" s="83" t="s">
        <v>158</v>
      </c>
      <c r="K16" s="371"/>
      <c r="L16" s="666"/>
      <c r="M16" s="666"/>
      <c r="N16" s="106"/>
      <c r="O16" s="86" t="s">
        <v>380</v>
      </c>
      <c r="P16" s="86" t="s">
        <v>380</v>
      </c>
      <c r="Q16" s="86" t="s">
        <v>11888</v>
      </c>
      <c r="R16" s="114"/>
      <c r="S16" s="155"/>
      <c r="T16" s="118"/>
      <c r="U16" s="118"/>
      <c r="V16" s="118"/>
      <c r="W16" s="118"/>
      <c r="X16" s="118"/>
      <c r="Y16" s="118"/>
      <c r="Z16" s="118"/>
    </row>
    <row r="17" spans="1:26" ht="115.5" customHeight="1">
      <c r="A17" s="88" t="s">
        <v>11935</v>
      </c>
      <c r="B17" s="209" t="s">
        <v>3487</v>
      </c>
      <c r="C17" s="209" t="s">
        <v>8642</v>
      </c>
      <c r="D17" s="82" t="s">
        <v>11936</v>
      </c>
      <c r="E17" s="95" t="s">
        <v>1960</v>
      </c>
      <c r="F17" s="95" t="s">
        <v>11879</v>
      </c>
      <c r="G17" s="88">
        <v>1</v>
      </c>
      <c r="H17" s="82" t="s">
        <v>11937</v>
      </c>
      <c r="I17" s="82" t="s">
        <v>11881</v>
      </c>
      <c r="J17" s="83" t="s">
        <v>158</v>
      </c>
      <c r="K17" s="371"/>
      <c r="L17" s="83"/>
      <c r="M17" s="795" t="s">
        <v>11938</v>
      </c>
      <c r="N17" s="106"/>
      <c r="O17" s="86" t="s">
        <v>380</v>
      </c>
      <c r="P17" s="86" t="s">
        <v>380</v>
      </c>
      <c r="Q17" s="86" t="s">
        <v>11941</v>
      </c>
      <c r="R17" s="114"/>
      <c r="S17" s="155"/>
      <c r="T17" s="118"/>
      <c r="U17" s="118"/>
      <c r="V17" s="118"/>
      <c r="W17" s="118"/>
      <c r="X17" s="118"/>
      <c r="Y17" s="118"/>
      <c r="Z17" s="118"/>
    </row>
    <row r="18" spans="1:26" ht="115.5" customHeight="1">
      <c r="A18" s="88" t="s">
        <v>11944</v>
      </c>
      <c r="B18" s="209" t="s">
        <v>3487</v>
      </c>
      <c r="C18" s="209" t="s">
        <v>8642</v>
      </c>
      <c r="D18" s="82" t="s">
        <v>11936</v>
      </c>
      <c r="E18" s="95" t="s">
        <v>1967</v>
      </c>
      <c r="F18" s="95" t="s">
        <v>11879</v>
      </c>
      <c r="G18" s="88">
        <v>1</v>
      </c>
      <c r="H18" s="82" t="s">
        <v>11947</v>
      </c>
      <c r="I18" s="82" t="s">
        <v>11558</v>
      </c>
      <c r="J18" s="83" t="s">
        <v>158</v>
      </c>
      <c r="K18" s="371"/>
      <c r="L18" s="83"/>
      <c r="M18" s="665"/>
      <c r="N18" s="106"/>
      <c r="O18" s="86" t="s">
        <v>380</v>
      </c>
      <c r="P18" s="86" t="s">
        <v>380</v>
      </c>
      <c r="Q18" s="86" t="s">
        <v>11941</v>
      </c>
      <c r="R18" s="114"/>
      <c r="S18" s="155"/>
      <c r="T18" s="118"/>
      <c r="U18" s="118"/>
      <c r="V18" s="118"/>
      <c r="W18" s="118"/>
      <c r="X18" s="118"/>
      <c r="Y18" s="118"/>
      <c r="Z18" s="118"/>
    </row>
    <row r="19" spans="1:26" ht="115.5" customHeight="1">
      <c r="A19" s="88" t="s">
        <v>11949</v>
      </c>
      <c r="B19" s="209" t="s">
        <v>3487</v>
      </c>
      <c r="C19" s="209" t="s">
        <v>8642</v>
      </c>
      <c r="D19" s="82" t="s">
        <v>11936</v>
      </c>
      <c r="E19" s="95" t="s">
        <v>1974</v>
      </c>
      <c r="F19" s="95" t="s">
        <v>11879</v>
      </c>
      <c r="G19" s="88">
        <v>1</v>
      </c>
      <c r="H19" s="82" t="s">
        <v>4256</v>
      </c>
      <c r="I19" s="82" t="s">
        <v>11558</v>
      </c>
      <c r="J19" s="83" t="s">
        <v>158</v>
      </c>
      <c r="K19" s="371"/>
      <c r="L19" s="83"/>
      <c r="M19" s="665"/>
      <c r="N19" s="106"/>
      <c r="O19" s="86" t="s">
        <v>380</v>
      </c>
      <c r="P19" s="86" t="s">
        <v>380</v>
      </c>
      <c r="Q19" s="86" t="s">
        <v>11941</v>
      </c>
      <c r="R19" s="114"/>
      <c r="S19" s="155"/>
      <c r="T19" s="118"/>
      <c r="U19" s="118"/>
      <c r="V19" s="118"/>
      <c r="W19" s="118"/>
      <c r="X19" s="118"/>
      <c r="Y19" s="118"/>
      <c r="Z19" s="118"/>
    </row>
    <row r="20" spans="1:26" ht="115.5" customHeight="1">
      <c r="A20" s="88" t="s">
        <v>11954</v>
      </c>
      <c r="B20" s="209" t="s">
        <v>3487</v>
      </c>
      <c r="C20" s="209" t="s">
        <v>8642</v>
      </c>
      <c r="D20" s="82" t="s">
        <v>11936</v>
      </c>
      <c r="E20" s="95" t="s">
        <v>1979</v>
      </c>
      <c r="F20" s="95" t="s">
        <v>11879</v>
      </c>
      <c r="G20" s="88">
        <v>1</v>
      </c>
      <c r="H20" s="82" t="s">
        <v>4264</v>
      </c>
      <c r="I20" s="82" t="s">
        <v>11558</v>
      </c>
      <c r="J20" s="83" t="s">
        <v>158</v>
      </c>
      <c r="K20" s="371"/>
      <c r="L20" s="83"/>
      <c r="M20" s="665"/>
      <c r="N20" s="106"/>
      <c r="O20" s="86" t="s">
        <v>380</v>
      </c>
      <c r="P20" s="86" t="s">
        <v>380</v>
      </c>
      <c r="Q20" s="86" t="s">
        <v>11941</v>
      </c>
      <c r="R20" s="114"/>
      <c r="S20" s="155"/>
      <c r="T20" s="118"/>
      <c r="U20" s="118"/>
      <c r="V20" s="118"/>
      <c r="W20" s="118"/>
      <c r="X20" s="118"/>
      <c r="Y20" s="118"/>
      <c r="Z20" s="118"/>
    </row>
    <row r="21" spans="1:26" ht="115.5" customHeight="1">
      <c r="A21" s="749" t="s">
        <v>11958</v>
      </c>
      <c r="B21" s="749" t="s">
        <v>3487</v>
      </c>
      <c r="C21" s="749" t="s">
        <v>8642</v>
      </c>
      <c r="D21" s="738" t="s">
        <v>11936</v>
      </c>
      <c r="E21" s="738" t="s">
        <v>1982</v>
      </c>
      <c r="F21" s="738" t="s">
        <v>11879</v>
      </c>
      <c r="G21" s="88">
        <v>1</v>
      </c>
      <c r="H21" s="82" t="s">
        <v>4264</v>
      </c>
      <c r="I21" s="82" t="s">
        <v>11558</v>
      </c>
      <c r="J21" s="83" t="s">
        <v>158</v>
      </c>
      <c r="K21" s="371"/>
      <c r="L21" s="748"/>
      <c r="M21" s="665"/>
      <c r="N21" s="106"/>
      <c r="O21" s="86" t="s">
        <v>380</v>
      </c>
      <c r="P21" s="86" t="s">
        <v>380</v>
      </c>
      <c r="Q21" s="86" t="s">
        <v>11941</v>
      </c>
      <c r="R21" s="114"/>
      <c r="S21" s="155"/>
      <c r="T21" s="118"/>
      <c r="U21" s="118"/>
      <c r="V21" s="118"/>
      <c r="W21" s="118"/>
      <c r="X21" s="118"/>
      <c r="Y21" s="118"/>
      <c r="Z21" s="118"/>
    </row>
    <row r="22" spans="1:26" ht="115.5" customHeight="1">
      <c r="A22" s="666"/>
      <c r="B22" s="666"/>
      <c r="C22" s="666"/>
      <c r="D22" s="666"/>
      <c r="E22" s="666"/>
      <c r="F22" s="666"/>
      <c r="G22" s="88">
        <v>2</v>
      </c>
      <c r="H22" s="82" t="s">
        <v>11967</v>
      </c>
      <c r="I22" s="82" t="s">
        <v>11881</v>
      </c>
      <c r="J22" s="83" t="s">
        <v>158</v>
      </c>
      <c r="K22" s="371"/>
      <c r="L22" s="666"/>
      <c r="M22" s="665"/>
      <c r="N22" s="106"/>
      <c r="O22" s="86" t="s">
        <v>380</v>
      </c>
      <c r="P22" s="86" t="s">
        <v>380</v>
      </c>
      <c r="Q22" s="86" t="s">
        <v>11941</v>
      </c>
      <c r="R22" s="114"/>
      <c r="S22" s="155"/>
      <c r="T22" s="118"/>
      <c r="U22" s="118"/>
      <c r="V22" s="118"/>
      <c r="W22" s="118"/>
      <c r="X22" s="118"/>
      <c r="Y22" s="118"/>
      <c r="Z22" s="118"/>
    </row>
    <row r="23" spans="1:26" ht="115.5" customHeight="1">
      <c r="A23" s="749" t="s">
        <v>11969</v>
      </c>
      <c r="B23" s="749" t="s">
        <v>3487</v>
      </c>
      <c r="C23" s="749" t="s">
        <v>8642</v>
      </c>
      <c r="D23" s="738" t="s">
        <v>11936</v>
      </c>
      <c r="E23" s="738" t="s">
        <v>11970</v>
      </c>
      <c r="F23" s="738" t="s">
        <v>11879</v>
      </c>
      <c r="G23" s="88">
        <v>1</v>
      </c>
      <c r="H23" s="82" t="s">
        <v>4264</v>
      </c>
      <c r="I23" s="82" t="s">
        <v>11558</v>
      </c>
      <c r="J23" s="83" t="s">
        <v>158</v>
      </c>
      <c r="K23" s="371"/>
      <c r="L23" s="748"/>
      <c r="M23" s="665"/>
      <c r="N23" s="106"/>
      <c r="O23" s="86" t="s">
        <v>380</v>
      </c>
      <c r="P23" s="86" t="s">
        <v>380</v>
      </c>
      <c r="Q23" s="86" t="s">
        <v>11941</v>
      </c>
      <c r="R23" s="114"/>
      <c r="S23" s="155"/>
      <c r="T23" s="118"/>
      <c r="U23" s="118"/>
      <c r="V23" s="118"/>
      <c r="W23" s="118"/>
      <c r="X23" s="118"/>
      <c r="Y23" s="118"/>
      <c r="Z23" s="118"/>
    </row>
    <row r="24" spans="1:26" ht="115.5" customHeight="1">
      <c r="A24" s="666"/>
      <c r="B24" s="666"/>
      <c r="C24" s="666"/>
      <c r="D24" s="666"/>
      <c r="E24" s="666"/>
      <c r="F24" s="666"/>
      <c r="G24" s="88">
        <v>2</v>
      </c>
      <c r="H24" s="82" t="s">
        <v>11977</v>
      </c>
      <c r="I24" s="82" t="s">
        <v>11881</v>
      </c>
      <c r="J24" s="83" t="s">
        <v>158</v>
      </c>
      <c r="K24" s="371"/>
      <c r="L24" s="666"/>
      <c r="M24" s="665"/>
      <c r="N24" s="106"/>
      <c r="O24" s="86" t="s">
        <v>380</v>
      </c>
      <c r="P24" s="86" t="s">
        <v>380</v>
      </c>
      <c r="Q24" s="86" t="s">
        <v>11941</v>
      </c>
      <c r="R24" s="114"/>
      <c r="S24" s="155"/>
      <c r="T24" s="118"/>
      <c r="U24" s="118"/>
      <c r="V24" s="118"/>
      <c r="W24" s="118"/>
      <c r="X24" s="118"/>
      <c r="Y24" s="118"/>
      <c r="Z24" s="118"/>
    </row>
    <row r="25" spans="1:26" ht="115.5" customHeight="1">
      <c r="A25" s="749" t="s">
        <v>11981</v>
      </c>
      <c r="B25" s="749" t="s">
        <v>3487</v>
      </c>
      <c r="C25" s="749" t="s">
        <v>8642</v>
      </c>
      <c r="D25" s="738" t="s">
        <v>11936</v>
      </c>
      <c r="E25" s="738" t="s">
        <v>11982</v>
      </c>
      <c r="F25" s="738" t="s">
        <v>11879</v>
      </c>
      <c r="G25" s="88">
        <v>1</v>
      </c>
      <c r="H25" s="82" t="s">
        <v>4264</v>
      </c>
      <c r="I25" s="82" t="s">
        <v>11558</v>
      </c>
      <c r="J25" s="83" t="s">
        <v>158</v>
      </c>
      <c r="K25" s="371"/>
      <c r="L25" s="748"/>
      <c r="M25" s="665"/>
      <c r="N25" s="106"/>
      <c r="O25" s="86" t="s">
        <v>380</v>
      </c>
      <c r="P25" s="86" t="s">
        <v>380</v>
      </c>
      <c r="Q25" s="86" t="s">
        <v>11941</v>
      </c>
      <c r="R25" s="114"/>
      <c r="S25" s="155"/>
      <c r="T25" s="118"/>
      <c r="U25" s="118"/>
      <c r="V25" s="118"/>
      <c r="W25" s="118"/>
      <c r="X25" s="118"/>
      <c r="Y25" s="118"/>
      <c r="Z25" s="118"/>
    </row>
    <row r="26" spans="1:26" ht="115.5" customHeight="1">
      <c r="A26" s="666"/>
      <c r="B26" s="666"/>
      <c r="C26" s="666"/>
      <c r="D26" s="666"/>
      <c r="E26" s="666"/>
      <c r="F26" s="666"/>
      <c r="G26" s="88">
        <v>2</v>
      </c>
      <c r="H26" s="82" t="s">
        <v>11983</v>
      </c>
      <c r="I26" s="82" t="s">
        <v>11881</v>
      </c>
      <c r="J26" s="83" t="s">
        <v>158</v>
      </c>
      <c r="K26" s="371"/>
      <c r="L26" s="666"/>
      <c r="M26" s="665"/>
      <c r="N26" s="106"/>
      <c r="O26" s="86" t="s">
        <v>380</v>
      </c>
      <c r="P26" s="86" t="s">
        <v>380</v>
      </c>
      <c r="Q26" s="86" t="s">
        <v>11941</v>
      </c>
      <c r="R26" s="114"/>
      <c r="S26" s="155"/>
      <c r="T26" s="118"/>
      <c r="U26" s="118"/>
      <c r="V26" s="118"/>
      <c r="W26" s="118"/>
      <c r="X26" s="118"/>
      <c r="Y26" s="118"/>
      <c r="Z26" s="118"/>
    </row>
    <row r="27" spans="1:26" ht="115.5" customHeight="1">
      <c r="A27" s="749" t="s">
        <v>11984</v>
      </c>
      <c r="B27" s="749" t="s">
        <v>3487</v>
      </c>
      <c r="C27" s="749" t="s">
        <v>8642</v>
      </c>
      <c r="D27" s="738" t="s">
        <v>11936</v>
      </c>
      <c r="E27" s="738" t="s">
        <v>11985</v>
      </c>
      <c r="F27" s="738" t="s">
        <v>11879</v>
      </c>
      <c r="G27" s="88">
        <v>1</v>
      </c>
      <c r="H27" s="82" t="s">
        <v>4264</v>
      </c>
      <c r="I27" s="82" t="s">
        <v>11558</v>
      </c>
      <c r="J27" s="83" t="s">
        <v>158</v>
      </c>
      <c r="K27" s="371"/>
      <c r="L27" s="748"/>
      <c r="M27" s="665"/>
      <c r="N27" s="106"/>
      <c r="O27" s="86" t="s">
        <v>380</v>
      </c>
      <c r="P27" s="86" t="s">
        <v>380</v>
      </c>
      <c r="Q27" s="86" t="s">
        <v>11941</v>
      </c>
      <c r="R27" s="114"/>
      <c r="S27" s="155"/>
      <c r="T27" s="118"/>
      <c r="U27" s="118"/>
      <c r="V27" s="118"/>
      <c r="W27" s="118"/>
      <c r="X27" s="118"/>
      <c r="Y27" s="118"/>
      <c r="Z27" s="118"/>
    </row>
    <row r="28" spans="1:26" ht="115.5" customHeight="1">
      <c r="A28" s="666"/>
      <c r="B28" s="666"/>
      <c r="C28" s="666"/>
      <c r="D28" s="666"/>
      <c r="E28" s="666"/>
      <c r="F28" s="666"/>
      <c r="G28" s="88">
        <v>2</v>
      </c>
      <c r="H28" s="82" t="s">
        <v>11991</v>
      </c>
      <c r="I28" s="82" t="s">
        <v>11881</v>
      </c>
      <c r="J28" s="83" t="s">
        <v>158</v>
      </c>
      <c r="K28" s="371"/>
      <c r="L28" s="666"/>
      <c r="M28" s="665"/>
      <c r="N28" s="106"/>
      <c r="O28" s="86" t="s">
        <v>380</v>
      </c>
      <c r="P28" s="86" t="s">
        <v>380</v>
      </c>
      <c r="Q28" s="86" t="s">
        <v>11941</v>
      </c>
      <c r="R28" s="114"/>
      <c r="S28" s="155"/>
      <c r="T28" s="118"/>
      <c r="U28" s="118"/>
      <c r="V28" s="118"/>
      <c r="W28" s="118"/>
      <c r="X28" s="118"/>
      <c r="Y28" s="118"/>
      <c r="Z28" s="118"/>
    </row>
    <row r="29" spans="1:26" ht="115.5" customHeight="1">
      <c r="A29" s="749" t="s">
        <v>11992</v>
      </c>
      <c r="B29" s="749" t="s">
        <v>3487</v>
      </c>
      <c r="C29" s="749" t="s">
        <v>8642</v>
      </c>
      <c r="D29" s="738" t="s">
        <v>11936</v>
      </c>
      <c r="E29" s="738" t="s">
        <v>1990</v>
      </c>
      <c r="F29" s="738" t="s">
        <v>11879</v>
      </c>
      <c r="G29" s="88">
        <v>1</v>
      </c>
      <c r="H29" s="82" t="s">
        <v>4264</v>
      </c>
      <c r="I29" s="82" t="s">
        <v>11558</v>
      </c>
      <c r="J29" s="83" t="s">
        <v>158</v>
      </c>
      <c r="K29" s="371"/>
      <c r="L29" s="748"/>
      <c r="M29" s="665"/>
      <c r="N29" s="106"/>
      <c r="O29" s="86" t="s">
        <v>380</v>
      </c>
      <c r="P29" s="86" t="s">
        <v>380</v>
      </c>
      <c r="Q29" s="86" t="s">
        <v>11941</v>
      </c>
      <c r="R29" s="114"/>
      <c r="S29" s="155"/>
      <c r="T29" s="118"/>
      <c r="U29" s="118"/>
      <c r="V29" s="118"/>
      <c r="W29" s="118"/>
      <c r="X29" s="118"/>
      <c r="Y29" s="118"/>
      <c r="Z29" s="118"/>
    </row>
    <row r="30" spans="1:26" ht="115.5" customHeight="1">
      <c r="A30" s="666"/>
      <c r="B30" s="666"/>
      <c r="C30" s="666"/>
      <c r="D30" s="666"/>
      <c r="E30" s="666"/>
      <c r="F30" s="666"/>
      <c r="G30" s="88">
        <v>2</v>
      </c>
      <c r="H30" s="82" t="s">
        <v>11995</v>
      </c>
      <c r="I30" s="82" t="s">
        <v>11558</v>
      </c>
      <c r="J30" s="83" t="s">
        <v>158</v>
      </c>
      <c r="K30" s="371"/>
      <c r="L30" s="666"/>
      <c r="M30" s="665"/>
      <c r="N30" s="106"/>
      <c r="O30" s="86" t="s">
        <v>380</v>
      </c>
      <c r="P30" s="86" t="s">
        <v>380</v>
      </c>
      <c r="Q30" s="86" t="s">
        <v>11941</v>
      </c>
      <c r="R30" s="114"/>
      <c r="S30" s="155"/>
      <c r="T30" s="118"/>
      <c r="U30" s="118"/>
      <c r="V30" s="118"/>
      <c r="W30" s="118"/>
      <c r="X30" s="118"/>
      <c r="Y30" s="118"/>
      <c r="Z30" s="118"/>
    </row>
    <row r="31" spans="1:26" ht="115.5" customHeight="1">
      <c r="A31" s="749" t="s">
        <v>11999</v>
      </c>
      <c r="B31" s="749" t="s">
        <v>3487</v>
      </c>
      <c r="C31" s="749" t="s">
        <v>8642</v>
      </c>
      <c r="D31" s="738" t="s">
        <v>11936</v>
      </c>
      <c r="E31" s="738" t="s">
        <v>1999</v>
      </c>
      <c r="F31" s="738" t="s">
        <v>11879</v>
      </c>
      <c r="G31" s="88">
        <v>1</v>
      </c>
      <c r="H31" s="82" t="s">
        <v>4264</v>
      </c>
      <c r="I31" s="82" t="s">
        <v>11558</v>
      </c>
      <c r="J31" s="83" t="s">
        <v>158</v>
      </c>
      <c r="K31" s="371"/>
      <c r="L31" s="748"/>
      <c r="M31" s="665"/>
      <c r="N31" s="106"/>
      <c r="O31" s="86" t="s">
        <v>380</v>
      </c>
      <c r="P31" s="86" t="s">
        <v>380</v>
      </c>
      <c r="Q31" s="86" t="s">
        <v>11941</v>
      </c>
      <c r="R31" s="114"/>
      <c r="S31" s="155"/>
      <c r="T31" s="118"/>
      <c r="U31" s="118"/>
      <c r="V31" s="118"/>
      <c r="W31" s="118"/>
      <c r="X31" s="118"/>
      <c r="Y31" s="118"/>
      <c r="Z31" s="118"/>
    </row>
    <row r="32" spans="1:26" ht="115.5" customHeight="1">
      <c r="A32" s="666"/>
      <c r="B32" s="666"/>
      <c r="C32" s="666"/>
      <c r="D32" s="666"/>
      <c r="E32" s="666"/>
      <c r="F32" s="666"/>
      <c r="G32" s="88">
        <v>2</v>
      </c>
      <c r="H32" s="82" t="s">
        <v>12003</v>
      </c>
      <c r="I32" s="82" t="s">
        <v>11881</v>
      </c>
      <c r="J32" s="83" t="s">
        <v>158</v>
      </c>
      <c r="K32" s="371"/>
      <c r="L32" s="666"/>
      <c r="M32" s="666"/>
      <c r="N32" s="106"/>
      <c r="O32" s="86" t="s">
        <v>380</v>
      </c>
      <c r="P32" s="86" t="s">
        <v>380</v>
      </c>
      <c r="Q32" s="86" t="s">
        <v>11941</v>
      </c>
      <c r="R32" s="114"/>
      <c r="S32" s="155"/>
      <c r="T32" s="118"/>
      <c r="U32" s="118"/>
      <c r="V32" s="118"/>
      <c r="W32" s="118"/>
      <c r="X32" s="118"/>
      <c r="Y32" s="118"/>
      <c r="Z32" s="118"/>
    </row>
    <row r="33" spans="1:26" ht="115.5" customHeight="1">
      <c r="A33" s="749" t="s">
        <v>12006</v>
      </c>
      <c r="B33" s="749" t="s">
        <v>3487</v>
      </c>
      <c r="C33" s="749" t="s">
        <v>8642</v>
      </c>
      <c r="D33" s="738" t="s">
        <v>12007</v>
      </c>
      <c r="E33" s="738" t="s">
        <v>12008</v>
      </c>
      <c r="F33" s="738" t="s">
        <v>10854</v>
      </c>
      <c r="G33" s="88">
        <v>1</v>
      </c>
      <c r="H33" s="82" t="s">
        <v>11648</v>
      </c>
      <c r="I33" s="82" t="s">
        <v>11579</v>
      </c>
      <c r="J33" s="83" t="s">
        <v>158</v>
      </c>
      <c r="K33" s="371"/>
      <c r="L33" s="748"/>
      <c r="M33" s="371" t="s">
        <v>12010</v>
      </c>
      <c r="N33" s="374"/>
      <c r="O33" s="86" t="s">
        <v>380</v>
      </c>
      <c r="P33" s="86" t="s">
        <v>12011</v>
      </c>
      <c r="Q33" s="86" t="s">
        <v>12012</v>
      </c>
      <c r="R33" s="114" t="s">
        <v>103</v>
      </c>
      <c r="S33" s="155"/>
      <c r="T33" s="375"/>
      <c r="U33" s="375"/>
      <c r="V33" s="375"/>
      <c r="W33" s="375"/>
      <c r="X33" s="375"/>
      <c r="Y33" s="375"/>
      <c r="Z33" s="375"/>
    </row>
    <row r="34" spans="1:26" ht="115.5" customHeight="1">
      <c r="A34" s="665"/>
      <c r="B34" s="665"/>
      <c r="C34" s="665"/>
      <c r="D34" s="665"/>
      <c r="E34" s="665"/>
      <c r="F34" s="665"/>
      <c r="G34" s="88">
        <v>2</v>
      </c>
      <c r="H34" s="82" t="s">
        <v>8061</v>
      </c>
      <c r="I34" s="82" t="s">
        <v>12013</v>
      </c>
      <c r="J34" s="83" t="s">
        <v>158</v>
      </c>
      <c r="K34" s="371"/>
      <c r="L34" s="665"/>
      <c r="M34" s="371"/>
      <c r="N34" s="374"/>
      <c r="O34" s="86" t="s">
        <v>380</v>
      </c>
      <c r="P34" s="86" t="s">
        <v>12011</v>
      </c>
      <c r="Q34" s="86" t="s">
        <v>12012</v>
      </c>
      <c r="R34" s="114" t="s">
        <v>103</v>
      </c>
      <c r="S34" s="155"/>
      <c r="T34" s="375"/>
      <c r="U34" s="375"/>
      <c r="V34" s="375"/>
      <c r="W34" s="375"/>
      <c r="X34" s="375"/>
      <c r="Y34" s="375"/>
      <c r="Z34" s="375"/>
    </row>
    <row r="35" spans="1:26" ht="115.5" customHeight="1">
      <c r="A35" s="666"/>
      <c r="B35" s="750"/>
      <c r="C35" s="750"/>
      <c r="D35" s="665"/>
      <c r="E35" s="666"/>
      <c r="F35" s="666"/>
      <c r="G35" s="88">
        <v>3</v>
      </c>
      <c r="H35" s="82" t="s">
        <v>12014</v>
      </c>
      <c r="I35" s="82" t="s">
        <v>12015</v>
      </c>
      <c r="J35" s="83" t="s">
        <v>158</v>
      </c>
      <c r="K35" s="371"/>
      <c r="L35" s="666"/>
      <c r="M35" s="371"/>
      <c r="N35" s="374"/>
      <c r="O35" s="86" t="s">
        <v>380</v>
      </c>
      <c r="P35" s="86" t="s">
        <v>12011</v>
      </c>
      <c r="Q35" s="86" t="s">
        <v>12012</v>
      </c>
      <c r="R35" s="114" t="s">
        <v>103</v>
      </c>
      <c r="S35" s="155"/>
      <c r="T35" s="375"/>
      <c r="U35" s="375"/>
      <c r="V35" s="375"/>
      <c r="W35" s="375"/>
      <c r="X35" s="375"/>
      <c r="Y35" s="375"/>
      <c r="Z35" s="375"/>
    </row>
    <row r="36" spans="1:26" ht="133.5" customHeight="1">
      <c r="A36" s="88" t="s">
        <v>12020</v>
      </c>
      <c r="B36" s="209" t="s">
        <v>3487</v>
      </c>
      <c r="C36" s="209" t="s">
        <v>8642</v>
      </c>
      <c r="D36" s="376" t="s">
        <v>12021</v>
      </c>
      <c r="E36" s="376" t="s">
        <v>12022</v>
      </c>
      <c r="F36" s="216" t="s">
        <v>12024</v>
      </c>
      <c r="G36" s="239">
        <v>1</v>
      </c>
      <c r="H36" s="377" t="s">
        <v>12025</v>
      </c>
      <c r="I36" s="377" t="s">
        <v>11558</v>
      </c>
      <c r="J36" s="114" t="s">
        <v>158</v>
      </c>
      <c r="K36" s="371"/>
      <c r="L36" s="83"/>
      <c r="M36" s="371"/>
      <c r="N36" s="374"/>
      <c r="O36" s="86" t="s">
        <v>380</v>
      </c>
      <c r="P36" s="86" t="s">
        <v>12026</v>
      </c>
      <c r="Q36" s="86" t="s">
        <v>12027</v>
      </c>
      <c r="R36" s="114"/>
      <c r="S36" s="155"/>
      <c r="T36" s="375"/>
      <c r="U36" s="375"/>
      <c r="V36" s="375"/>
      <c r="W36" s="375"/>
      <c r="X36" s="375"/>
      <c r="Y36" s="375"/>
      <c r="Z36" s="375"/>
    </row>
    <row r="37" spans="1:26" ht="133.5" customHeight="1">
      <c r="A37" s="749" t="s">
        <v>12028</v>
      </c>
      <c r="B37" s="749" t="s">
        <v>3487</v>
      </c>
      <c r="C37" s="749" t="s">
        <v>8642</v>
      </c>
      <c r="D37" s="737" t="s">
        <v>12021</v>
      </c>
      <c r="E37" s="737" t="s">
        <v>12029</v>
      </c>
      <c r="F37" s="738" t="s">
        <v>10854</v>
      </c>
      <c r="G37" s="88">
        <v>1</v>
      </c>
      <c r="H37" s="82" t="s">
        <v>6266</v>
      </c>
      <c r="I37" s="82" t="s">
        <v>11579</v>
      </c>
      <c r="J37" s="83" t="s">
        <v>158</v>
      </c>
      <c r="K37" s="371"/>
      <c r="L37" s="748"/>
      <c r="M37" s="371"/>
      <c r="N37" s="374"/>
      <c r="O37" s="86" t="s">
        <v>380</v>
      </c>
      <c r="P37" s="86" t="s">
        <v>12034</v>
      </c>
      <c r="Q37" s="86" t="s">
        <v>12035</v>
      </c>
      <c r="R37" s="114"/>
      <c r="S37" s="155"/>
      <c r="T37" s="375"/>
      <c r="U37" s="375"/>
      <c r="V37" s="375"/>
      <c r="W37" s="375"/>
      <c r="X37" s="375"/>
      <c r="Y37" s="375"/>
      <c r="Z37" s="375"/>
    </row>
    <row r="38" spans="1:26" ht="115.5" customHeight="1">
      <c r="A38" s="666"/>
      <c r="B38" s="666"/>
      <c r="C38" s="666"/>
      <c r="D38" s="666"/>
      <c r="E38" s="666"/>
      <c r="F38" s="666"/>
      <c r="G38" s="88">
        <v>2</v>
      </c>
      <c r="H38" s="82" t="s">
        <v>12038</v>
      </c>
      <c r="I38" s="82" t="s">
        <v>12040</v>
      </c>
      <c r="J38" s="83" t="s">
        <v>158</v>
      </c>
      <c r="K38" s="371"/>
      <c r="L38" s="666"/>
      <c r="M38" s="371"/>
      <c r="N38" s="374"/>
      <c r="O38" s="86" t="s">
        <v>380</v>
      </c>
      <c r="P38" s="86" t="s">
        <v>12034</v>
      </c>
      <c r="Q38" s="86" t="s">
        <v>12035</v>
      </c>
      <c r="R38" s="114"/>
      <c r="S38" s="155"/>
      <c r="T38" s="375"/>
      <c r="U38" s="375"/>
      <c r="V38" s="375"/>
      <c r="W38" s="375"/>
      <c r="X38" s="375"/>
      <c r="Y38" s="375"/>
      <c r="Z38" s="375"/>
    </row>
    <row r="39" spans="1:26" ht="16.5" customHeight="1">
      <c r="A39" s="88" t="s">
        <v>12041</v>
      </c>
      <c r="B39" s="209" t="s">
        <v>3487</v>
      </c>
      <c r="C39" s="209" t="s">
        <v>8642</v>
      </c>
      <c r="D39" s="79" t="s">
        <v>12021</v>
      </c>
      <c r="E39" s="79" t="s">
        <v>12043</v>
      </c>
      <c r="F39" s="95" t="s">
        <v>11879</v>
      </c>
      <c r="G39" s="88">
        <v>1</v>
      </c>
      <c r="H39" s="82" t="s">
        <v>12046</v>
      </c>
      <c r="I39" s="82" t="s">
        <v>11558</v>
      </c>
      <c r="J39" s="83" t="s">
        <v>158</v>
      </c>
      <c r="K39" s="371"/>
      <c r="L39" s="83"/>
      <c r="M39" s="371"/>
      <c r="N39" s="374"/>
      <c r="O39" s="86" t="s">
        <v>380</v>
      </c>
      <c r="P39" s="86" t="s">
        <v>12047</v>
      </c>
      <c r="Q39" s="86" t="s">
        <v>12048</v>
      </c>
      <c r="R39" s="83"/>
      <c r="S39" s="86"/>
      <c r="T39" s="375"/>
      <c r="U39" s="375"/>
      <c r="V39" s="375"/>
      <c r="W39" s="375"/>
      <c r="X39" s="375"/>
      <c r="Y39" s="375"/>
      <c r="Z39" s="375"/>
    </row>
    <row r="40" spans="1:26" ht="16.5" customHeight="1">
      <c r="A40" s="88" t="s">
        <v>12050</v>
      </c>
      <c r="B40" s="209" t="s">
        <v>3487</v>
      </c>
      <c r="C40" s="209" t="s">
        <v>8642</v>
      </c>
      <c r="D40" s="129" t="s">
        <v>12021</v>
      </c>
      <c r="E40" s="79" t="s">
        <v>12051</v>
      </c>
      <c r="F40" s="95" t="s">
        <v>12024</v>
      </c>
      <c r="G40" s="88">
        <v>1</v>
      </c>
      <c r="H40" s="82" t="s">
        <v>12052</v>
      </c>
      <c r="I40" s="82" t="s">
        <v>12053</v>
      </c>
      <c r="J40" s="83" t="s">
        <v>158</v>
      </c>
      <c r="K40" s="371"/>
      <c r="L40" s="83"/>
      <c r="M40" s="371"/>
      <c r="N40" s="374"/>
      <c r="O40" s="86" t="s">
        <v>380</v>
      </c>
      <c r="P40" s="86" t="s">
        <v>12055</v>
      </c>
      <c r="Q40" s="86" t="s">
        <v>12056</v>
      </c>
      <c r="R40" s="83"/>
      <c r="S40" s="86"/>
      <c r="T40" s="375"/>
      <c r="U40" s="375"/>
      <c r="V40" s="375"/>
      <c r="W40" s="375"/>
      <c r="X40" s="375"/>
      <c r="Y40" s="375"/>
      <c r="Z40" s="375"/>
    </row>
    <row r="41" spans="1:26" ht="16.5" customHeight="1">
      <c r="A41" s="88" t="s">
        <v>12057</v>
      </c>
      <c r="B41" s="209" t="s">
        <v>3487</v>
      </c>
      <c r="C41" s="209" t="s">
        <v>8642</v>
      </c>
      <c r="D41" s="369" t="s">
        <v>12059</v>
      </c>
      <c r="E41" s="269" t="s">
        <v>12060</v>
      </c>
      <c r="F41" s="95" t="s">
        <v>12061</v>
      </c>
      <c r="G41" s="88">
        <v>1</v>
      </c>
      <c r="H41" s="377" t="s">
        <v>12062</v>
      </c>
      <c r="I41" s="183" t="s">
        <v>12063</v>
      </c>
      <c r="J41" s="83" t="s">
        <v>158</v>
      </c>
      <c r="K41" s="378"/>
      <c r="L41" s="83"/>
      <c r="M41" s="378"/>
      <c r="N41" s="374"/>
      <c r="O41" s="86" t="s">
        <v>380</v>
      </c>
      <c r="P41" s="86" t="s">
        <v>380</v>
      </c>
      <c r="Q41" s="86" t="s">
        <v>12066</v>
      </c>
      <c r="R41" s="83"/>
      <c r="S41" s="86"/>
      <c r="T41" s="375"/>
      <c r="U41" s="375"/>
      <c r="V41" s="375"/>
      <c r="W41" s="375"/>
      <c r="X41" s="375"/>
      <c r="Y41" s="375"/>
      <c r="Z41" s="375"/>
    </row>
    <row r="42" spans="1:26" ht="16.5" customHeight="1">
      <c r="A42" s="88" t="s">
        <v>12067</v>
      </c>
      <c r="B42" s="209" t="s">
        <v>3487</v>
      </c>
      <c r="C42" s="209" t="s">
        <v>8642</v>
      </c>
      <c r="D42" s="129" t="s">
        <v>12069</v>
      </c>
      <c r="E42" s="110" t="s">
        <v>12070</v>
      </c>
      <c r="F42" s="95" t="s">
        <v>12024</v>
      </c>
      <c r="G42" s="88">
        <v>1</v>
      </c>
      <c r="H42" s="377" t="s">
        <v>12071</v>
      </c>
      <c r="I42" s="183" t="s">
        <v>12063</v>
      </c>
      <c r="J42" s="83" t="s">
        <v>158</v>
      </c>
      <c r="K42" s="378"/>
      <c r="L42" s="83"/>
      <c r="M42" s="378"/>
      <c r="N42" s="374"/>
      <c r="O42" s="86" t="s">
        <v>380</v>
      </c>
      <c r="P42" s="86" t="s">
        <v>380</v>
      </c>
      <c r="Q42" s="86" t="s">
        <v>12072</v>
      </c>
      <c r="R42" s="114"/>
      <c r="S42" s="155"/>
      <c r="T42" s="375"/>
      <c r="U42" s="375"/>
      <c r="V42" s="375"/>
      <c r="W42" s="375"/>
      <c r="X42" s="375"/>
      <c r="Y42" s="375"/>
      <c r="Z42" s="375"/>
    </row>
    <row r="43" spans="1:26" ht="16.5" customHeight="1">
      <c r="A43" s="213" t="s">
        <v>6222</v>
      </c>
      <c r="B43" s="225" t="s">
        <v>3487</v>
      </c>
      <c r="C43" s="225" t="s">
        <v>3625</v>
      </c>
      <c r="D43" s="188" t="s">
        <v>12073</v>
      </c>
      <c r="E43" s="173" t="s">
        <v>12074</v>
      </c>
      <c r="F43" s="95" t="s">
        <v>12024</v>
      </c>
      <c r="G43" s="172">
        <v>1</v>
      </c>
      <c r="H43" s="167" t="s">
        <v>11557</v>
      </c>
      <c r="I43" s="167" t="s">
        <v>450</v>
      </c>
      <c r="J43" s="83"/>
      <c r="K43" s="371"/>
      <c r="L43" s="143"/>
      <c r="M43" s="371"/>
      <c r="N43" s="106"/>
      <c r="O43" s="86" t="s">
        <v>380</v>
      </c>
      <c r="P43" s="86" t="s">
        <v>380</v>
      </c>
      <c r="Q43" s="86" t="s">
        <v>380</v>
      </c>
      <c r="R43" s="83"/>
      <c r="S43" s="86"/>
      <c r="T43" s="118"/>
      <c r="U43" s="118"/>
      <c r="V43" s="118"/>
      <c r="W43" s="118"/>
      <c r="X43" s="118"/>
      <c r="Y43" s="118"/>
      <c r="Z43" s="118"/>
    </row>
    <row r="44" spans="1:26" ht="16.5" customHeight="1">
      <c r="A44" s="213" t="s">
        <v>12079</v>
      </c>
      <c r="B44" s="225" t="s">
        <v>3487</v>
      </c>
      <c r="C44" s="225" t="s">
        <v>3625</v>
      </c>
      <c r="D44" s="188" t="s">
        <v>12073</v>
      </c>
      <c r="E44" s="173" t="s">
        <v>12081</v>
      </c>
      <c r="F44" s="95" t="s">
        <v>12024</v>
      </c>
      <c r="G44" s="172">
        <v>1</v>
      </c>
      <c r="H44" s="167" t="s">
        <v>836</v>
      </c>
      <c r="I44" s="167" t="s">
        <v>1376</v>
      </c>
      <c r="J44" s="83"/>
      <c r="K44" s="371"/>
      <c r="L44" s="143"/>
      <c r="M44" s="371"/>
      <c r="N44" s="106"/>
      <c r="O44" s="86" t="s">
        <v>380</v>
      </c>
      <c r="P44" s="86" t="s">
        <v>380</v>
      </c>
      <c r="Q44" s="86" t="s">
        <v>380</v>
      </c>
      <c r="R44" s="83"/>
      <c r="S44" s="86"/>
      <c r="T44" s="118"/>
      <c r="U44" s="118"/>
      <c r="V44" s="118"/>
      <c r="W44" s="118"/>
      <c r="X44" s="118"/>
      <c r="Y44" s="118"/>
      <c r="Z44" s="118"/>
    </row>
    <row r="45" spans="1:26" ht="16.5" customHeight="1">
      <c r="A45" s="213" t="s">
        <v>12083</v>
      </c>
      <c r="B45" s="225" t="s">
        <v>3487</v>
      </c>
      <c r="C45" s="225" t="s">
        <v>3625</v>
      </c>
      <c r="D45" s="188" t="s">
        <v>12073</v>
      </c>
      <c r="E45" s="173" t="s">
        <v>12084</v>
      </c>
      <c r="F45" s="95" t="s">
        <v>12085</v>
      </c>
      <c r="G45" s="172">
        <v>1</v>
      </c>
      <c r="H45" s="167" t="s">
        <v>12086</v>
      </c>
      <c r="I45" s="167" t="s">
        <v>1376</v>
      </c>
      <c r="J45" s="83"/>
      <c r="K45" s="371"/>
      <c r="L45" s="143"/>
      <c r="M45" s="371"/>
      <c r="N45" s="106"/>
      <c r="O45" s="86" t="s">
        <v>380</v>
      </c>
      <c r="P45" s="86" t="s">
        <v>380</v>
      </c>
      <c r="Q45" s="86" t="s">
        <v>380</v>
      </c>
      <c r="R45" s="83"/>
      <c r="S45" s="86"/>
      <c r="T45" s="118"/>
      <c r="U45" s="118"/>
      <c r="V45" s="118"/>
      <c r="W45" s="118"/>
      <c r="X45" s="118"/>
      <c r="Y45" s="118"/>
      <c r="Z45" s="118"/>
    </row>
    <row r="46" spans="1:26" ht="16.5" customHeight="1">
      <c r="A46" s="213" t="s">
        <v>12087</v>
      </c>
      <c r="B46" s="225" t="s">
        <v>3487</v>
      </c>
      <c r="C46" s="225" t="s">
        <v>3625</v>
      </c>
      <c r="D46" s="188" t="s">
        <v>12073</v>
      </c>
      <c r="E46" s="173" t="s">
        <v>12088</v>
      </c>
      <c r="F46" s="95" t="s">
        <v>8119</v>
      </c>
      <c r="G46" s="172">
        <v>1</v>
      </c>
      <c r="H46" s="167" t="s">
        <v>12089</v>
      </c>
      <c r="I46" s="167" t="s">
        <v>2450</v>
      </c>
      <c r="J46" s="83"/>
      <c r="K46" s="371"/>
      <c r="L46" s="143"/>
      <c r="M46" s="371"/>
      <c r="N46" s="106"/>
      <c r="O46" s="86" t="s">
        <v>380</v>
      </c>
      <c r="P46" s="86" t="s">
        <v>380</v>
      </c>
      <c r="Q46" s="86" t="s">
        <v>380</v>
      </c>
      <c r="R46" s="83"/>
      <c r="S46" s="86"/>
      <c r="T46" s="118"/>
      <c r="U46" s="118"/>
      <c r="V46" s="118"/>
      <c r="W46" s="118"/>
      <c r="X46" s="118"/>
      <c r="Y46" s="118"/>
      <c r="Z46" s="118"/>
    </row>
    <row r="47" spans="1:26" ht="16.5" customHeight="1">
      <c r="A47" s="213" t="s">
        <v>12090</v>
      </c>
      <c r="B47" s="225" t="s">
        <v>3487</v>
      </c>
      <c r="C47" s="225" t="s">
        <v>3625</v>
      </c>
      <c r="D47" s="188" t="s">
        <v>12073</v>
      </c>
      <c r="E47" s="173" t="s">
        <v>12091</v>
      </c>
      <c r="F47" s="95" t="s">
        <v>10854</v>
      </c>
      <c r="G47" s="172">
        <v>1</v>
      </c>
      <c r="H47" s="167" t="s">
        <v>12092</v>
      </c>
      <c r="I47" s="167" t="s">
        <v>450</v>
      </c>
      <c r="J47" s="83"/>
      <c r="K47" s="371"/>
      <c r="L47" s="143"/>
      <c r="M47" s="371"/>
      <c r="N47" s="106"/>
      <c r="O47" s="86" t="s">
        <v>380</v>
      </c>
      <c r="P47" s="86" t="s">
        <v>380</v>
      </c>
      <c r="Q47" s="86" t="s">
        <v>380</v>
      </c>
      <c r="R47" s="83" t="s">
        <v>103</v>
      </c>
      <c r="S47" s="86"/>
      <c r="T47" s="118"/>
      <c r="U47" s="118"/>
      <c r="V47" s="118"/>
      <c r="W47" s="118"/>
      <c r="X47" s="118"/>
      <c r="Y47" s="118"/>
      <c r="Z47" s="118"/>
    </row>
    <row r="48" spans="1:26" ht="16.5" customHeight="1">
      <c r="A48" s="213" t="s">
        <v>12099</v>
      </c>
      <c r="B48" s="225" t="s">
        <v>3487</v>
      </c>
      <c r="C48" s="225" t="s">
        <v>3625</v>
      </c>
      <c r="D48" s="188" t="s">
        <v>12073</v>
      </c>
      <c r="E48" s="173" t="s">
        <v>12100</v>
      </c>
      <c r="F48" s="95" t="s">
        <v>12102</v>
      </c>
      <c r="G48" s="172">
        <v>1</v>
      </c>
      <c r="H48" s="167" t="s">
        <v>836</v>
      </c>
      <c r="I48" s="167" t="s">
        <v>1376</v>
      </c>
      <c r="J48" s="83"/>
      <c r="K48" s="371"/>
      <c r="L48" s="143"/>
      <c r="M48" s="371"/>
      <c r="N48" s="106"/>
      <c r="O48" s="86" t="s">
        <v>380</v>
      </c>
      <c r="P48" s="86" t="s">
        <v>380</v>
      </c>
      <c r="Q48" s="86" t="s">
        <v>380</v>
      </c>
      <c r="R48" s="83" t="s">
        <v>103</v>
      </c>
      <c r="S48" s="86"/>
      <c r="T48" s="118"/>
      <c r="U48" s="118"/>
      <c r="V48" s="118"/>
      <c r="W48" s="118"/>
      <c r="X48" s="118"/>
      <c r="Y48" s="118"/>
      <c r="Z48" s="118"/>
    </row>
    <row r="49" spans="1:26" ht="16.5" customHeight="1">
      <c r="A49" s="213" t="s">
        <v>12104</v>
      </c>
      <c r="B49" s="225" t="s">
        <v>3487</v>
      </c>
      <c r="C49" s="225" t="s">
        <v>3625</v>
      </c>
      <c r="D49" s="188" t="s">
        <v>12073</v>
      </c>
      <c r="E49" s="173" t="s">
        <v>12105</v>
      </c>
      <c r="F49" s="95" t="s">
        <v>12107</v>
      </c>
      <c r="G49" s="172">
        <v>1</v>
      </c>
      <c r="H49" s="167" t="s">
        <v>12086</v>
      </c>
      <c r="I49" s="167" t="s">
        <v>1376</v>
      </c>
      <c r="J49" s="83"/>
      <c r="K49" s="371"/>
      <c r="L49" s="143"/>
      <c r="M49" s="371"/>
      <c r="N49" s="106"/>
      <c r="O49" s="86" t="s">
        <v>380</v>
      </c>
      <c r="P49" s="86" t="s">
        <v>380</v>
      </c>
      <c r="Q49" s="86" t="s">
        <v>380</v>
      </c>
      <c r="R49" s="83" t="s">
        <v>103</v>
      </c>
      <c r="S49" s="86"/>
      <c r="T49" s="118"/>
      <c r="U49" s="118"/>
      <c r="V49" s="118"/>
      <c r="W49" s="118"/>
      <c r="X49" s="118"/>
      <c r="Y49" s="118"/>
      <c r="Z49" s="118"/>
    </row>
    <row r="50" spans="1:26" ht="16.5" customHeight="1">
      <c r="A50" s="625" t="s">
        <v>12112</v>
      </c>
      <c r="B50" s="625" t="s">
        <v>3487</v>
      </c>
      <c r="C50" s="625" t="s">
        <v>3625</v>
      </c>
      <c r="D50" s="641" t="s">
        <v>12073</v>
      </c>
      <c r="E50" s="641" t="s">
        <v>12113</v>
      </c>
      <c r="F50" s="628" t="s">
        <v>8119</v>
      </c>
      <c r="G50" s="633">
        <v>1</v>
      </c>
      <c r="H50" s="627" t="s">
        <v>1008</v>
      </c>
      <c r="I50" s="627" t="s">
        <v>450</v>
      </c>
      <c r="J50" s="83"/>
      <c r="K50" s="371"/>
      <c r="L50" s="143"/>
      <c r="M50" s="371"/>
      <c r="N50" s="106"/>
      <c r="O50" s="86" t="s">
        <v>380</v>
      </c>
      <c r="P50" s="86" t="s">
        <v>380</v>
      </c>
      <c r="Q50" s="86" t="s">
        <v>380</v>
      </c>
      <c r="R50" s="83" t="s">
        <v>101</v>
      </c>
      <c r="S50" s="86"/>
      <c r="T50" s="118"/>
      <c r="U50" s="118"/>
      <c r="V50" s="118"/>
      <c r="W50" s="118"/>
      <c r="X50" s="118"/>
      <c r="Y50" s="118"/>
      <c r="Z50" s="118"/>
    </row>
    <row r="51" spans="1:26" ht="16.5" customHeight="1">
      <c r="A51" s="213" t="s">
        <v>12116</v>
      </c>
      <c r="B51" s="225" t="s">
        <v>3487</v>
      </c>
      <c r="C51" s="225" t="s">
        <v>3625</v>
      </c>
      <c r="D51" s="79" t="s">
        <v>12117</v>
      </c>
      <c r="E51" s="95" t="s">
        <v>12118</v>
      </c>
      <c r="F51" s="95" t="s">
        <v>12119</v>
      </c>
      <c r="G51" s="88">
        <v>1</v>
      </c>
      <c r="H51" s="82" t="s">
        <v>12120</v>
      </c>
      <c r="I51" s="82" t="s">
        <v>12121</v>
      </c>
      <c r="J51" s="83"/>
      <c r="K51" s="371"/>
      <c r="L51" s="143"/>
      <c r="M51" s="371"/>
      <c r="N51" s="106"/>
      <c r="O51" s="86" t="s">
        <v>380</v>
      </c>
      <c r="P51" s="86" t="s">
        <v>380</v>
      </c>
      <c r="Q51" s="86" t="s">
        <v>380</v>
      </c>
      <c r="R51" s="83"/>
      <c r="S51" s="86"/>
      <c r="T51" s="118"/>
      <c r="U51" s="118"/>
      <c r="V51" s="118"/>
      <c r="W51" s="118"/>
      <c r="X51" s="118"/>
      <c r="Y51" s="118"/>
      <c r="Z51" s="118"/>
    </row>
    <row r="52" spans="1:26" ht="16.5" customHeight="1">
      <c r="A52" s="213" t="s">
        <v>12123</v>
      </c>
      <c r="B52" s="225" t="s">
        <v>3487</v>
      </c>
      <c r="C52" s="225" t="s">
        <v>3625</v>
      </c>
      <c r="D52" s="79" t="s">
        <v>12124</v>
      </c>
      <c r="E52" s="95" t="s">
        <v>12125</v>
      </c>
      <c r="F52" s="95" t="s">
        <v>12024</v>
      </c>
      <c r="G52" s="88">
        <v>1</v>
      </c>
      <c r="H52" s="82" t="s">
        <v>12126</v>
      </c>
      <c r="I52" s="82" t="s">
        <v>12121</v>
      </c>
      <c r="J52" s="83"/>
      <c r="K52" s="371"/>
      <c r="L52" s="143"/>
      <c r="M52" s="371"/>
      <c r="N52" s="106"/>
      <c r="O52" s="86" t="s">
        <v>380</v>
      </c>
      <c r="P52" s="86" t="s">
        <v>380</v>
      </c>
      <c r="Q52" s="86" t="s">
        <v>380</v>
      </c>
      <c r="R52" s="83"/>
      <c r="S52" s="86"/>
      <c r="T52" s="118"/>
      <c r="U52" s="118"/>
      <c r="V52" s="118"/>
      <c r="W52" s="118"/>
      <c r="X52" s="118"/>
      <c r="Y52" s="118"/>
      <c r="Z52" s="118"/>
    </row>
    <row r="53" spans="1:26" ht="16.5" customHeight="1">
      <c r="A53" s="213" t="s">
        <v>12127</v>
      </c>
      <c r="B53" s="225" t="s">
        <v>3487</v>
      </c>
      <c r="C53" s="225" t="s">
        <v>3625</v>
      </c>
      <c r="D53" s="79" t="s">
        <v>12128</v>
      </c>
      <c r="E53" s="95" t="s">
        <v>12129</v>
      </c>
      <c r="F53" s="95" t="s">
        <v>12024</v>
      </c>
      <c r="G53" s="88">
        <v>1</v>
      </c>
      <c r="H53" s="82" t="s">
        <v>12130</v>
      </c>
      <c r="I53" s="82" t="s">
        <v>12121</v>
      </c>
      <c r="J53" s="83"/>
      <c r="K53" s="371"/>
      <c r="L53" s="143"/>
      <c r="M53" s="371"/>
      <c r="N53" s="106"/>
      <c r="O53" s="86" t="s">
        <v>380</v>
      </c>
      <c r="P53" s="86" t="s">
        <v>380</v>
      </c>
      <c r="Q53" s="86" t="s">
        <v>380</v>
      </c>
      <c r="R53" s="83"/>
      <c r="S53" s="86"/>
      <c r="T53" s="118"/>
      <c r="U53" s="118"/>
      <c r="V53" s="118"/>
      <c r="W53" s="118"/>
      <c r="X53" s="118"/>
      <c r="Y53" s="118"/>
      <c r="Z53" s="118"/>
    </row>
    <row r="54" spans="1:26" ht="16.5" customHeight="1">
      <c r="A54" s="213" t="s">
        <v>12135</v>
      </c>
      <c r="B54" s="225" t="s">
        <v>3487</v>
      </c>
      <c r="C54" s="225" t="s">
        <v>3625</v>
      </c>
      <c r="D54" s="79" t="s">
        <v>12137</v>
      </c>
      <c r="E54" s="82" t="s">
        <v>12138</v>
      </c>
      <c r="F54" s="82" t="s">
        <v>12139</v>
      </c>
      <c r="G54" s="88">
        <v>1</v>
      </c>
      <c r="H54" s="82" t="s">
        <v>12140</v>
      </c>
      <c r="I54" s="82" t="s">
        <v>3912</v>
      </c>
      <c r="J54" s="83"/>
      <c r="K54" s="371"/>
      <c r="L54" s="143"/>
      <c r="M54" s="371"/>
      <c r="N54" s="106"/>
      <c r="O54" s="86" t="s">
        <v>380</v>
      </c>
      <c r="P54" s="86" t="s">
        <v>380</v>
      </c>
      <c r="Q54" s="86" t="s">
        <v>380</v>
      </c>
      <c r="R54" s="83"/>
      <c r="S54" s="86"/>
      <c r="T54" s="118"/>
      <c r="U54" s="118"/>
      <c r="V54" s="118"/>
      <c r="W54" s="118"/>
      <c r="X54" s="118"/>
      <c r="Y54" s="118"/>
      <c r="Z54" s="118"/>
    </row>
    <row r="55" spans="1:26" ht="16.5" customHeight="1">
      <c r="A55" s="213" t="s">
        <v>12142</v>
      </c>
      <c r="B55" s="225" t="s">
        <v>3487</v>
      </c>
      <c r="C55" s="225" t="s">
        <v>3625</v>
      </c>
      <c r="D55" s="79" t="s">
        <v>12137</v>
      </c>
      <c r="E55" s="82" t="s">
        <v>12143</v>
      </c>
      <c r="F55" s="82" t="s">
        <v>12139</v>
      </c>
      <c r="G55" s="88">
        <v>1</v>
      </c>
      <c r="H55" s="82" t="s">
        <v>12144</v>
      </c>
      <c r="I55" s="82" t="s">
        <v>3912</v>
      </c>
      <c r="J55" s="83"/>
      <c r="K55" s="371"/>
      <c r="L55" s="143"/>
      <c r="M55" s="371"/>
      <c r="N55" s="106"/>
      <c r="O55" s="86" t="s">
        <v>380</v>
      </c>
      <c r="P55" s="86" t="s">
        <v>380</v>
      </c>
      <c r="Q55" s="86" t="s">
        <v>380</v>
      </c>
      <c r="R55" s="83"/>
      <c r="S55" s="86"/>
      <c r="T55" s="118"/>
      <c r="U55" s="118"/>
      <c r="V55" s="118"/>
      <c r="W55" s="118"/>
      <c r="X55" s="118"/>
      <c r="Y55" s="118"/>
      <c r="Z55" s="118"/>
    </row>
    <row r="56" spans="1:26" ht="16.5" customHeight="1">
      <c r="A56" s="88" t="s">
        <v>12145</v>
      </c>
      <c r="B56" s="225" t="s">
        <v>3487</v>
      </c>
      <c r="C56" s="225" t="s">
        <v>3625</v>
      </c>
      <c r="D56" s="129" t="s">
        <v>12146</v>
      </c>
      <c r="E56" s="95" t="s">
        <v>711</v>
      </c>
      <c r="F56" s="95" t="s">
        <v>11879</v>
      </c>
      <c r="G56" s="88">
        <v>1</v>
      </c>
      <c r="H56" s="82" t="s">
        <v>12147</v>
      </c>
      <c r="I56" s="82" t="s">
        <v>12148</v>
      </c>
      <c r="J56" s="83" t="s">
        <v>158</v>
      </c>
      <c r="K56" s="371"/>
      <c r="L56" s="83"/>
      <c r="M56" s="371"/>
      <c r="N56" s="374"/>
      <c r="O56" s="86" t="s">
        <v>380</v>
      </c>
      <c r="P56" s="86" t="s">
        <v>12149</v>
      </c>
      <c r="Q56" s="86" t="s">
        <v>12150</v>
      </c>
      <c r="R56" s="114"/>
      <c r="S56" s="155"/>
      <c r="T56" s="375"/>
      <c r="U56" s="375"/>
      <c r="V56" s="375"/>
      <c r="W56" s="375"/>
      <c r="X56" s="375"/>
      <c r="Y56" s="375"/>
      <c r="Z56" s="375"/>
    </row>
    <row r="57" spans="1:26" ht="16.5" customHeight="1">
      <c r="A57" s="88" t="s">
        <v>12151</v>
      </c>
      <c r="B57" s="225" t="s">
        <v>3487</v>
      </c>
      <c r="C57" s="225" t="s">
        <v>3625</v>
      </c>
      <c r="D57" s="129" t="s">
        <v>12146</v>
      </c>
      <c r="E57" s="95" t="s">
        <v>715</v>
      </c>
      <c r="F57" s="95" t="s">
        <v>12024</v>
      </c>
      <c r="G57" s="88">
        <v>1</v>
      </c>
      <c r="H57" s="82" t="s">
        <v>12152</v>
      </c>
      <c r="I57" s="82" t="s">
        <v>12148</v>
      </c>
      <c r="J57" s="83" t="s">
        <v>158</v>
      </c>
      <c r="K57" s="371"/>
      <c r="L57" s="83"/>
      <c r="M57" s="371"/>
      <c r="N57" s="106"/>
      <c r="O57" s="86" t="s">
        <v>380</v>
      </c>
      <c r="P57" s="86" t="s">
        <v>380</v>
      </c>
      <c r="Q57" s="86" t="s">
        <v>12157</v>
      </c>
      <c r="R57" s="114"/>
      <c r="S57" s="155"/>
      <c r="T57" s="118"/>
      <c r="U57" s="118"/>
      <c r="V57" s="118"/>
      <c r="W57" s="118"/>
      <c r="X57" s="118"/>
      <c r="Y57" s="118"/>
      <c r="Z57" s="118"/>
    </row>
    <row r="58" spans="1:26" ht="16.5" customHeight="1">
      <c r="A58" s="88" t="s">
        <v>12161</v>
      </c>
      <c r="B58" s="225" t="s">
        <v>3487</v>
      </c>
      <c r="C58" s="225" t="s">
        <v>3625</v>
      </c>
      <c r="D58" s="129" t="s">
        <v>12146</v>
      </c>
      <c r="E58" s="95" t="s">
        <v>725</v>
      </c>
      <c r="F58" s="95" t="s">
        <v>12024</v>
      </c>
      <c r="G58" s="88">
        <v>1</v>
      </c>
      <c r="H58" s="82" t="s">
        <v>12162</v>
      </c>
      <c r="I58" s="82" t="s">
        <v>12163</v>
      </c>
      <c r="J58" s="83" t="s">
        <v>158</v>
      </c>
      <c r="K58" s="371"/>
      <c r="L58" s="83"/>
      <c r="M58" s="371"/>
      <c r="N58" s="106"/>
      <c r="O58" s="86" t="s">
        <v>380</v>
      </c>
      <c r="P58" s="86" t="s">
        <v>380</v>
      </c>
      <c r="Q58" s="86" t="s">
        <v>12164</v>
      </c>
      <c r="R58" s="114"/>
      <c r="S58" s="155"/>
      <c r="T58" s="118"/>
      <c r="U58" s="118"/>
      <c r="V58" s="118"/>
      <c r="W58" s="118"/>
      <c r="X58" s="118"/>
      <c r="Y58" s="118"/>
      <c r="Z58" s="118"/>
    </row>
    <row r="59" spans="1:26" ht="16.5" customHeight="1">
      <c r="A59" s="88" t="s">
        <v>12165</v>
      </c>
      <c r="B59" s="225" t="s">
        <v>3487</v>
      </c>
      <c r="C59" s="225" t="s">
        <v>3625</v>
      </c>
      <c r="D59" s="129" t="s">
        <v>12146</v>
      </c>
      <c r="E59" s="95" t="s">
        <v>12166</v>
      </c>
      <c r="F59" s="95" t="s">
        <v>12024</v>
      </c>
      <c r="G59" s="88">
        <v>1</v>
      </c>
      <c r="H59" s="82" t="s">
        <v>12167</v>
      </c>
      <c r="I59" s="82" t="s">
        <v>12168</v>
      </c>
      <c r="J59" s="83" t="s">
        <v>158</v>
      </c>
      <c r="K59" s="371"/>
      <c r="L59" s="83"/>
      <c r="M59" s="371"/>
      <c r="N59" s="106"/>
      <c r="O59" s="86" t="s">
        <v>380</v>
      </c>
      <c r="P59" s="86" t="s">
        <v>380</v>
      </c>
      <c r="Q59" s="86" t="s">
        <v>12169</v>
      </c>
      <c r="R59" s="114"/>
      <c r="S59" s="155"/>
      <c r="T59" s="118"/>
      <c r="U59" s="118"/>
      <c r="V59" s="118"/>
      <c r="W59" s="118"/>
      <c r="X59" s="118"/>
      <c r="Y59" s="118"/>
      <c r="Z59" s="118"/>
    </row>
    <row r="60" spans="1:26" ht="16.5" customHeight="1">
      <c r="A60" s="88" t="s">
        <v>12171</v>
      </c>
      <c r="B60" s="225" t="s">
        <v>12172</v>
      </c>
      <c r="C60" s="225" t="s">
        <v>3625</v>
      </c>
      <c r="D60" s="82" t="s">
        <v>12174</v>
      </c>
      <c r="E60" s="110" t="s">
        <v>12175</v>
      </c>
      <c r="F60" s="110" t="s">
        <v>8119</v>
      </c>
      <c r="G60" s="88">
        <v>1</v>
      </c>
      <c r="H60" s="103" t="s">
        <v>12177</v>
      </c>
      <c r="I60" s="103" t="s">
        <v>12178</v>
      </c>
      <c r="J60" s="83"/>
      <c r="K60" s="117"/>
      <c r="L60" s="83"/>
      <c r="M60" s="758" t="s">
        <v>12179</v>
      </c>
      <c r="N60" s="106"/>
      <c r="O60" s="86" t="s">
        <v>380</v>
      </c>
      <c r="P60" s="86" t="s">
        <v>380</v>
      </c>
      <c r="Q60" s="86" t="s">
        <v>380</v>
      </c>
      <c r="R60" s="83"/>
      <c r="S60" s="86" t="s">
        <v>379</v>
      </c>
      <c r="T60" s="118"/>
      <c r="U60" s="118"/>
      <c r="V60" s="118"/>
      <c r="W60" s="118"/>
      <c r="X60" s="118"/>
      <c r="Y60" s="118"/>
      <c r="Z60" s="118"/>
    </row>
    <row r="61" spans="1:26" ht="16.5" customHeight="1">
      <c r="A61" s="88" t="s">
        <v>12180</v>
      </c>
      <c r="B61" s="225" t="s">
        <v>12172</v>
      </c>
      <c r="C61" s="225" t="s">
        <v>3625</v>
      </c>
      <c r="D61" s="82" t="s">
        <v>12174</v>
      </c>
      <c r="E61" s="110" t="s">
        <v>12181</v>
      </c>
      <c r="F61" s="110" t="s">
        <v>8119</v>
      </c>
      <c r="G61" s="88">
        <v>1</v>
      </c>
      <c r="H61" s="103" t="s">
        <v>12182</v>
      </c>
      <c r="I61" s="103" t="s">
        <v>12178</v>
      </c>
      <c r="J61" s="83"/>
      <c r="K61" s="117"/>
      <c r="L61" s="83"/>
      <c r="M61" s="665"/>
      <c r="N61" s="106"/>
      <c r="O61" s="86" t="s">
        <v>380</v>
      </c>
      <c r="P61" s="86" t="s">
        <v>380</v>
      </c>
      <c r="Q61" s="86" t="s">
        <v>380</v>
      </c>
      <c r="R61" s="83"/>
      <c r="S61" s="86" t="s">
        <v>379</v>
      </c>
      <c r="T61" s="118"/>
      <c r="U61" s="118"/>
      <c r="V61" s="118"/>
      <c r="W61" s="118"/>
      <c r="X61" s="118"/>
      <c r="Y61" s="118"/>
      <c r="Z61" s="118"/>
    </row>
    <row r="62" spans="1:26" ht="16.5" customHeight="1">
      <c r="A62" s="88" t="s">
        <v>12183</v>
      </c>
      <c r="B62" s="225" t="s">
        <v>12172</v>
      </c>
      <c r="C62" s="225" t="s">
        <v>3625</v>
      </c>
      <c r="D62" s="82" t="s">
        <v>12174</v>
      </c>
      <c r="E62" s="110" t="s">
        <v>12184</v>
      </c>
      <c r="F62" s="110" t="s">
        <v>8119</v>
      </c>
      <c r="G62" s="88">
        <v>1</v>
      </c>
      <c r="H62" s="103" t="s">
        <v>12185</v>
      </c>
      <c r="I62" s="103" t="s">
        <v>12178</v>
      </c>
      <c r="J62" s="83"/>
      <c r="K62" s="117"/>
      <c r="L62" s="83"/>
      <c r="M62" s="665"/>
      <c r="N62" s="106"/>
      <c r="O62" s="86" t="s">
        <v>380</v>
      </c>
      <c r="P62" s="86" t="s">
        <v>380</v>
      </c>
      <c r="Q62" s="86" t="s">
        <v>380</v>
      </c>
      <c r="R62" s="83"/>
      <c r="S62" s="86" t="s">
        <v>379</v>
      </c>
      <c r="T62" s="118"/>
      <c r="U62" s="118"/>
      <c r="V62" s="118"/>
      <c r="W62" s="118"/>
      <c r="X62" s="118"/>
      <c r="Y62" s="118"/>
      <c r="Z62" s="118"/>
    </row>
    <row r="63" spans="1:26" ht="16.5" customHeight="1">
      <c r="A63" s="88" t="s">
        <v>12188</v>
      </c>
      <c r="B63" s="225" t="s">
        <v>12172</v>
      </c>
      <c r="C63" s="225" t="s">
        <v>3625</v>
      </c>
      <c r="D63" s="82" t="s">
        <v>12174</v>
      </c>
      <c r="E63" s="110" t="s">
        <v>12190</v>
      </c>
      <c r="F63" s="110" t="s">
        <v>8119</v>
      </c>
      <c r="G63" s="88">
        <v>1</v>
      </c>
      <c r="H63" s="103" t="s">
        <v>12192</v>
      </c>
      <c r="I63" s="103" t="s">
        <v>12178</v>
      </c>
      <c r="J63" s="83"/>
      <c r="K63" s="117"/>
      <c r="L63" s="83"/>
      <c r="M63" s="665"/>
      <c r="N63" s="106"/>
      <c r="O63" s="86" t="s">
        <v>380</v>
      </c>
      <c r="P63" s="86" t="s">
        <v>380</v>
      </c>
      <c r="Q63" s="86" t="s">
        <v>380</v>
      </c>
      <c r="R63" s="83"/>
      <c r="S63" s="86" t="s">
        <v>379</v>
      </c>
      <c r="T63" s="118"/>
      <c r="U63" s="118"/>
      <c r="V63" s="118"/>
      <c r="W63" s="118"/>
      <c r="X63" s="118"/>
      <c r="Y63" s="118"/>
      <c r="Z63" s="118"/>
    </row>
    <row r="64" spans="1:26" ht="16.5" customHeight="1">
      <c r="A64" s="88" t="s">
        <v>12194</v>
      </c>
      <c r="B64" s="225" t="s">
        <v>12172</v>
      </c>
      <c r="C64" s="225" t="s">
        <v>3625</v>
      </c>
      <c r="D64" s="82" t="s">
        <v>12174</v>
      </c>
      <c r="E64" s="110" t="s">
        <v>12195</v>
      </c>
      <c r="F64" s="110" t="s">
        <v>8119</v>
      </c>
      <c r="G64" s="88">
        <v>1</v>
      </c>
      <c r="H64" s="103" t="s">
        <v>12196</v>
      </c>
      <c r="I64" s="103" t="s">
        <v>12178</v>
      </c>
      <c r="J64" s="83"/>
      <c r="K64" s="117"/>
      <c r="L64" s="83"/>
      <c r="M64" s="665"/>
      <c r="N64" s="106"/>
      <c r="O64" s="86" t="s">
        <v>380</v>
      </c>
      <c r="P64" s="86" t="s">
        <v>380</v>
      </c>
      <c r="Q64" s="86" t="s">
        <v>380</v>
      </c>
      <c r="R64" s="83"/>
      <c r="S64" s="86" t="s">
        <v>379</v>
      </c>
      <c r="T64" s="118"/>
      <c r="U64" s="118"/>
      <c r="V64" s="118"/>
      <c r="W64" s="118"/>
      <c r="X64" s="118"/>
      <c r="Y64" s="118"/>
      <c r="Z64" s="118"/>
    </row>
    <row r="65" spans="1:26" ht="99" customHeight="1">
      <c r="A65" s="88" t="s">
        <v>12197</v>
      </c>
      <c r="B65" s="225" t="s">
        <v>12172</v>
      </c>
      <c r="C65" s="225" t="s">
        <v>3625</v>
      </c>
      <c r="D65" s="82" t="s">
        <v>12174</v>
      </c>
      <c r="E65" s="110" t="s">
        <v>12198</v>
      </c>
      <c r="F65" s="110" t="s">
        <v>8119</v>
      </c>
      <c r="G65" s="88">
        <v>1</v>
      </c>
      <c r="H65" s="103" t="s">
        <v>12199</v>
      </c>
      <c r="I65" s="103" t="s">
        <v>12178</v>
      </c>
      <c r="J65" s="83"/>
      <c r="K65" s="117"/>
      <c r="L65" s="83"/>
      <c r="M65" s="665"/>
      <c r="N65" s="106"/>
      <c r="O65" s="86" t="s">
        <v>380</v>
      </c>
      <c r="P65" s="86" t="s">
        <v>380</v>
      </c>
      <c r="Q65" s="86" t="s">
        <v>380</v>
      </c>
      <c r="R65" s="83"/>
      <c r="S65" s="86" t="s">
        <v>379</v>
      </c>
      <c r="T65" s="118"/>
      <c r="U65" s="118"/>
      <c r="V65" s="118"/>
      <c r="W65" s="118"/>
      <c r="X65" s="118"/>
      <c r="Y65" s="118"/>
      <c r="Z65" s="118"/>
    </row>
    <row r="66" spans="1:26" ht="99" customHeight="1">
      <c r="A66" s="88" t="s">
        <v>12202</v>
      </c>
      <c r="B66" s="225" t="s">
        <v>12172</v>
      </c>
      <c r="C66" s="225" t="s">
        <v>3625</v>
      </c>
      <c r="D66" s="82" t="s">
        <v>12174</v>
      </c>
      <c r="E66" s="110" t="s">
        <v>12204</v>
      </c>
      <c r="F66" s="110" t="s">
        <v>8119</v>
      </c>
      <c r="G66" s="88">
        <v>1</v>
      </c>
      <c r="H66" s="103" t="s">
        <v>12205</v>
      </c>
      <c r="I66" s="103" t="s">
        <v>12178</v>
      </c>
      <c r="J66" s="83"/>
      <c r="K66" s="117"/>
      <c r="L66" s="83"/>
      <c r="M66" s="665"/>
      <c r="N66" s="106"/>
      <c r="O66" s="86" t="s">
        <v>380</v>
      </c>
      <c r="P66" s="86" t="s">
        <v>380</v>
      </c>
      <c r="Q66" s="86" t="s">
        <v>380</v>
      </c>
      <c r="R66" s="83"/>
      <c r="S66" s="86" t="s">
        <v>379</v>
      </c>
      <c r="T66" s="118"/>
      <c r="U66" s="118"/>
      <c r="V66" s="118"/>
      <c r="W66" s="118"/>
      <c r="X66" s="118"/>
      <c r="Y66" s="118"/>
      <c r="Z66" s="118"/>
    </row>
    <row r="67" spans="1:26" ht="99" customHeight="1">
      <c r="A67" s="88" t="s">
        <v>12206</v>
      </c>
      <c r="B67" s="225" t="s">
        <v>12172</v>
      </c>
      <c r="C67" s="225" t="s">
        <v>3625</v>
      </c>
      <c r="D67" s="82" t="s">
        <v>12174</v>
      </c>
      <c r="E67" s="110" t="s">
        <v>12207</v>
      </c>
      <c r="F67" s="110" t="s">
        <v>8119</v>
      </c>
      <c r="G67" s="88">
        <v>1</v>
      </c>
      <c r="H67" s="103" t="s">
        <v>12208</v>
      </c>
      <c r="I67" s="103" t="s">
        <v>12178</v>
      </c>
      <c r="J67" s="83"/>
      <c r="K67" s="117"/>
      <c r="L67" s="83"/>
      <c r="M67" s="665"/>
      <c r="N67" s="106"/>
      <c r="O67" s="86" t="s">
        <v>380</v>
      </c>
      <c r="P67" s="86" t="s">
        <v>380</v>
      </c>
      <c r="Q67" s="86" t="s">
        <v>380</v>
      </c>
      <c r="R67" s="83"/>
      <c r="S67" s="86" t="s">
        <v>379</v>
      </c>
      <c r="T67" s="118"/>
      <c r="U67" s="118"/>
      <c r="V67" s="118"/>
      <c r="W67" s="118"/>
      <c r="X67" s="118"/>
      <c r="Y67" s="118"/>
      <c r="Z67" s="118"/>
    </row>
    <row r="68" spans="1:26" ht="99" customHeight="1">
      <c r="A68" s="88" t="s">
        <v>12209</v>
      </c>
      <c r="B68" s="225" t="s">
        <v>12172</v>
      </c>
      <c r="C68" s="225" t="s">
        <v>3625</v>
      </c>
      <c r="D68" s="82" t="s">
        <v>12174</v>
      </c>
      <c r="E68" s="110" t="s">
        <v>12210</v>
      </c>
      <c r="F68" s="110" t="s">
        <v>8119</v>
      </c>
      <c r="G68" s="88">
        <v>1</v>
      </c>
      <c r="H68" s="103" t="s">
        <v>12211</v>
      </c>
      <c r="I68" s="103" t="s">
        <v>12178</v>
      </c>
      <c r="J68" s="83"/>
      <c r="K68" s="117"/>
      <c r="L68" s="83"/>
      <c r="M68" s="665"/>
      <c r="N68" s="106"/>
      <c r="O68" s="86" t="s">
        <v>380</v>
      </c>
      <c r="P68" s="86" t="s">
        <v>380</v>
      </c>
      <c r="Q68" s="86" t="s">
        <v>380</v>
      </c>
      <c r="R68" s="83"/>
      <c r="S68" s="86" t="s">
        <v>379</v>
      </c>
      <c r="T68" s="118"/>
      <c r="U68" s="118"/>
      <c r="V68" s="118"/>
      <c r="W68" s="118"/>
      <c r="X68" s="118"/>
      <c r="Y68" s="118"/>
      <c r="Z68" s="118"/>
    </row>
    <row r="69" spans="1:26" ht="99" customHeight="1">
      <c r="A69" s="88" t="s">
        <v>12214</v>
      </c>
      <c r="B69" s="225" t="s">
        <v>12172</v>
      </c>
      <c r="C69" s="225" t="s">
        <v>3625</v>
      </c>
      <c r="D69" s="82" t="s">
        <v>12174</v>
      </c>
      <c r="E69" s="110" t="s">
        <v>12216</v>
      </c>
      <c r="F69" s="110" t="s">
        <v>8119</v>
      </c>
      <c r="G69" s="88">
        <v>1</v>
      </c>
      <c r="H69" s="103" t="s">
        <v>12217</v>
      </c>
      <c r="I69" s="103" t="s">
        <v>12178</v>
      </c>
      <c r="J69" s="83"/>
      <c r="K69" s="117"/>
      <c r="L69" s="83"/>
      <c r="M69" s="665"/>
      <c r="N69" s="106"/>
      <c r="O69" s="86" t="s">
        <v>380</v>
      </c>
      <c r="P69" s="86" t="s">
        <v>380</v>
      </c>
      <c r="Q69" s="86" t="s">
        <v>380</v>
      </c>
      <c r="R69" s="83"/>
      <c r="S69" s="86" t="s">
        <v>379</v>
      </c>
      <c r="T69" s="118"/>
      <c r="U69" s="118"/>
      <c r="V69" s="118"/>
      <c r="W69" s="118"/>
      <c r="X69" s="118"/>
      <c r="Y69" s="118"/>
      <c r="Z69" s="118"/>
    </row>
    <row r="70" spans="1:26" ht="99" customHeight="1">
      <c r="A70" s="88" t="s">
        <v>12218</v>
      </c>
      <c r="B70" s="225" t="s">
        <v>12172</v>
      </c>
      <c r="C70" s="225" t="s">
        <v>3625</v>
      </c>
      <c r="D70" s="82" t="s">
        <v>12174</v>
      </c>
      <c r="E70" s="110" t="s">
        <v>12219</v>
      </c>
      <c r="F70" s="110" t="s">
        <v>8119</v>
      </c>
      <c r="G70" s="88">
        <v>1</v>
      </c>
      <c r="H70" s="103" t="s">
        <v>12220</v>
      </c>
      <c r="I70" s="103" t="s">
        <v>12178</v>
      </c>
      <c r="J70" s="83"/>
      <c r="K70" s="117"/>
      <c r="L70" s="83"/>
      <c r="M70" s="665"/>
      <c r="N70" s="106"/>
      <c r="O70" s="86" t="s">
        <v>380</v>
      </c>
      <c r="P70" s="86" t="s">
        <v>380</v>
      </c>
      <c r="Q70" s="86" t="s">
        <v>380</v>
      </c>
      <c r="R70" s="83"/>
      <c r="S70" s="86" t="s">
        <v>379</v>
      </c>
      <c r="T70" s="118"/>
      <c r="U70" s="118"/>
      <c r="V70" s="118"/>
      <c r="W70" s="118"/>
      <c r="X70" s="118"/>
      <c r="Y70" s="118"/>
      <c r="Z70" s="118"/>
    </row>
    <row r="71" spans="1:26" ht="99" customHeight="1">
      <c r="A71" s="88" t="s">
        <v>12223</v>
      </c>
      <c r="B71" s="225" t="s">
        <v>12172</v>
      </c>
      <c r="C71" s="225" t="s">
        <v>3625</v>
      </c>
      <c r="D71" s="82" t="s">
        <v>12174</v>
      </c>
      <c r="E71" s="110" t="s">
        <v>12224</v>
      </c>
      <c r="F71" s="110" t="s">
        <v>8119</v>
      </c>
      <c r="G71" s="88">
        <v>1</v>
      </c>
      <c r="H71" s="103" t="s">
        <v>12225</v>
      </c>
      <c r="I71" s="103" t="s">
        <v>12178</v>
      </c>
      <c r="J71" s="83"/>
      <c r="K71" s="117"/>
      <c r="L71" s="83"/>
      <c r="M71" s="665"/>
      <c r="N71" s="106"/>
      <c r="O71" s="86" t="s">
        <v>380</v>
      </c>
      <c r="P71" s="86" t="s">
        <v>380</v>
      </c>
      <c r="Q71" s="86" t="s">
        <v>380</v>
      </c>
      <c r="R71" s="83"/>
      <c r="S71" s="86" t="s">
        <v>379</v>
      </c>
      <c r="T71" s="118"/>
      <c r="U71" s="118"/>
      <c r="V71" s="118"/>
      <c r="W71" s="118"/>
      <c r="X71" s="118"/>
      <c r="Y71" s="118"/>
      <c r="Z71" s="118"/>
    </row>
    <row r="72" spans="1:26" ht="99" customHeight="1">
      <c r="A72" s="88" t="s">
        <v>12226</v>
      </c>
      <c r="B72" s="225" t="s">
        <v>12172</v>
      </c>
      <c r="C72" s="225" t="s">
        <v>3625</v>
      </c>
      <c r="D72" s="82" t="s">
        <v>12174</v>
      </c>
      <c r="E72" s="110" t="s">
        <v>12227</v>
      </c>
      <c r="F72" s="110" t="s">
        <v>8119</v>
      </c>
      <c r="G72" s="88">
        <v>1</v>
      </c>
      <c r="H72" s="103" t="s">
        <v>12228</v>
      </c>
      <c r="I72" s="103" t="s">
        <v>12178</v>
      </c>
      <c r="J72" s="83"/>
      <c r="K72" s="117"/>
      <c r="L72" s="83"/>
      <c r="M72" s="665"/>
      <c r="N72" s="106"/>
      <c r="O72" s="86" t="s">
        <v>380</v>
      </c>
      <c r="P72" s="86" t="s">
        <v>380</v>
      </c>
      <c r="Q72" s="86" t="s">
        <v>380</v>
      </c>
      <c r="R72" s="83"/>
      <c r="S72" s="86" t="s">
        <v>379</v>
      </c>
      <c r="T72" s="118"/>
      <c r="U72" s="118"/>
      <c r="V72" s="118"/>
      <c r="W72" s="118"/>
      <c r="X72" s="118"/>
      <c r="Y72" s="118"/>
      <c r="Z72" s="118"/>
    </row>
    <row r="73" spans="1:26" ht="99" customHeight="1">
      <c r="A73" s="88" t="s">
        <v>12230</v>
      </c>
      <c r="B73" s="225" t="s">
        <v>12172</v>
      </c>
      <c r="C73" s="225" t="s">
        <v>3625</v>
      </c>
      <c r="D73" s="82" t="s">
        <v>12174</v>
      </c>
      <c r="E73" s="110" t="s">
        <v>12231</v>
      </c>
      <c r="F73" s="110" t="s">
        <v>8119</v>
      </c>
      <c r="G73" s="88">
        <v>1</v>
      </c>
      <c r="H73" s="103" t="s">
        <v>12233</v>
      </c>
      <c r="I73" s="103" t="s">
        <v>12178</v>
      </c>
      <c r="J73" s="83"/>
      <c r="K73" s="117"/>
      <c r="L73" s="83"/>
      <c r="M73" s="665"/>
      <c r="N73" s="106"/>
      <c r="O73" s="86" t="s">
        <v>380</v>
      </c>
      <c r="P73" s="86" t="s">
        <v>380</v>
      </c>
      <c r="Q73" s="86" t="s">
        <v>380</v>
      </c>
      <c r="R73" s="83"/>
      <c r="S73" s="86" t="s">
        <v>379</v>
      </c>
      <c r="T73" s="118"/>
      <c r="U73" s="118"/>
      <c r="V73" s="118"/>
      <c r="W73" s="118"/>
      <c r="X73" s="118"/>
      <c r="Y73" s="118"/>
      <c r="Z73" s="118"/>
    </row>
    <row r="74" spans="1:26" ht="99" customHeight="1">
      <c r="A74" s="88" t="s">
        <v>12235</v>
      </c>
      <c r="B74" s="225" t="s">
        <v>12172</v>
      </c>
      <c r="C74" s="225" t="s">
        <v>3625</v>
      </c>
      <c r="D74" s="82" t="s">
        <v>12174</v>
      </c>
      <c r="E74" s="110" t="s">
        <v>12236</v>
      </c>
      <c r="F74" s="110" t="s">
        <v>8119</v>
      </c>
      <c r="G74" s="88">
        <v>1</v>
      </c>
      <c r="H74" s="103" t="s">
        <v>12237</v>
      </c>
      <c r="I74" s="103" t="s">
        <v>12178</v>
      </c>
      <c r="J74" s="83"/>
      <c r="K74" s="117"/>
      <c r="L74" s="83"/>
      <c r="M74" s="665"/>
      <c r="N74" s="106"/>
      <c r="O74" s="86" t="s">
        <v>380</v>
      </c>
      <c r="P74" s="86" t="s">
        <v>380</v>
      </c>
      <c r="Q74" s="86" t="s">
        <v>380</v>
      </c>
      <c r="R74" s="83"/>
      <c r="S74" s="86" t="s">
        <v>379</v>
      </c>
      <c r="T74" s="118"/>
      <c r="U74" s="118"/>
      <c r="V74" s="118"/>
      <c r="W74" s="118"/>
      <c r="X74" s="118"/>
      <c r="Y74" s="118"/>
      <c r="Z74" s="118"/>
    </row>
    <row r="75" spans="1:26" ht="99" customHeight="1">
      <c r="A75" s="88" t="s">
        <v>12238</v>
      </c>
      <c r="B75" s="225" t="s">
        <v>12172</v>
      </c>
      <c r="C75" s="225" t="s">
        <v>3625</v>
      </c>
      <c r="D75" s="82" t="s">
        <v>12174</v>
      </c>
      <c r="E75" s="110" t="s">
        <v>12239</v>
      </c>
      <c r="F75" s="110" t="s">
        <v>8119</v>
      </c>
      <c r="G75" s="88">
        <v>1</v>
      </c>
      <c r="H75" s="103" t="s">
        <v>12240</v>
      </c>
      <c r="I75" s="103" t="s">
        <v>12178</v>
      </c>
      <c r="J75" s="83"/>
      <c r="K75" s="117"/>
      <c r="L75" s="83"/>
      <c r="M75" s="665"/>
      <c r="N75" s="106"/>
      <c r="O75" s="86" t="s">
        <v>380</v>
      </c>
      <c r="P75" s="86" t="s">
        <v>380</v>
      </c>
      <c r="Q75" s="86" t="s">
        <v>380</v>
      </c>
      <c r="R75" s="83"/>
      <c r="S75" s="86" t="s">
        <v>379</v>
      </c>
      <c r="T75" s="118"/>
      <c r="U75" s="118"/>
      <c r="V75" s="118"/>
      <c r="W75" s="118"/>
      <c r="X75" s="118"/>
      <c r="Y75" s="118"/>
      <c r="Z75" s="118"/>
    </row>
    <row r="76" spans="1:26" ht="99" customHeight="1">
      <c r="A76" s="88" t="s">
        <v>12241</v>
      </c>
      <c r="B76" s="225" t="s">
        <v>12172</v>
      </c>
      <c r="C76" s="225" t="s">
        <v>3625</v>
      </c>
      <c r="D76" s="82" t="s">
        <v>12174</v>
      </c>
      <c r="E76" s="110" t="s">
        <v>12242</v>
      </c>
      <c r="F76" s="110" t="s">
        <v>8119</v>
      </c>
      <c r="G76" s="88">
        <v>1</v>
      </c>
      <c r="H76" s="103" t="s">
        <v>12243</v>
      </c>
      <c r="I76" s="103" t="s">
        <v>12178</v>
      </c>
      <c r="J76" s="83"/>
      <c r="K76" s="117"/>
      <c r="L76" s="83"/>
      <c r="M76" s="665"/>
      <c r="N76" s="106"/>
      <c r="O76" s="86" t="s">
        <v>380</v>
      </c>
      <c r="P76" s="86" t="s">
        <v>380</v>
      </c>
      <c r="Q76" s="86" t="s">
        <v>380</v>
      </c>
      <c r="R76" s="83"/>
      <c r="S76" s="86" t="s">
        <v>379</v>
      </c>
      <c r="T76" s="118"/>
      <c r="U76" s="118"/>
      <c r="V76" s="118"/>
      <c r="W76" s="118"/>
      <c r="X76" s="118"/>
      <c r="Y76" s="118"/>
      <c r="Z76" s="118"/>
    </row>
    <row r="77" spans="1:26" ht="99" customHeight="1">
      <c r="A77" s="88" t="s">
        <v>12247</v>
      </c>
      <c r="B77" s="225" t="s">
        <v>12172</v>
      </c>
      <c r="C77" s="225" t="s">
        <v>3625</v>
      </c>
      <c r="D77" s="82" t="s">
        <v>12174</v>
      </c>
      <c r="E77" s="110" t="s">
        <v>12249</v>
      </c>
      <c r="F77" s="110" t="s">
        <v>8119</v>
      </c>
      <c r="G77" s="88">
        <v>1</v>
      </c>
      <c r="H77" s="103" t="s">
        <v>12251</v>
      </c>
      <c r="I77" s="103" t="s">
        <v>12178</v>
      </c>
      <c r="J77" s="83"/>
      <c r="K77" s="117"/>
      <c r="L77" s="83"/>
      <c r="M77" s="665"/>
      <c r="N77" s="106"/>
      <c r="O77" s="86" t="s">
        <v>380</v>
      </c>
      <c r="P77" s="86" t="s">
        <v>380</v>
      </c>
      <c r="Q77" s="86" t="s">
        <v>380</v>
      </c>
      <c r="R77" s="83"/>
      <c r="S77" s="86" t="s">
        <v>379</v>
      </c>
      <c r="T77" s="118"/>
      <c r="U77" s="118"/>
      <c r="V77" s="118"/>
      <c r="W77" s="118"/>
      <c r="X77" s="118"/>
      <c r="Y77" s="118"/>
      <c r="Z77" s="118"/>
    </row>
    <row r="78" spans="1:26" ht="99" customHeight="1">
      <c r="A78" s="88" t="s">
        <v>12253</v>
      </c>
      <c r="B78" s="225" t="s">
        <v>12172</v>
      </c>
      <c r="C78" s="225" t="s">
        <v>3625</v>
      </c>
      <c r="D78" s="82" t="s">
        <v>12174</v>
      </c>
      <c r="E78" s="110" t="s">
        <v>12254</v>
      </c>
      <c r="F78" s="110" t="s">
        <v>8119</v>
      </c>
      <c r="G78" s="88">
        <v>1</v>
      </c>
      <c r="H78" s="103" t="s">
        <v>12256</v>
      </c>
      <c r="I78" s="103" t="s">
        <v>12178</v>
      </c>
      <c r="J78" s="83"/>
      <c r="K78" s="117"/>
      <c r="L78" s="83"/>
      <c r="M78" s="665"/>
      <c r="N78" s="106"/>
      <c r="O78" s="86" t="s">
        <v>380</v>
      </c>
      <c r="P78" s="86" t="s">
        <v>380</v>
      </c>
      <c r="Q78" s="86" t="s">
        <v>380</v>
      </c>
      <c r="R78" s="83"/>
      <c r="S78" s="86" t="s">
        <v>379</v>
      </c>
      <c r="T78" s="118"/>
      <c r="U78" s="118"/>
      <c r="V78" s="118"/>
      <c r="W78" s="118"/>
      <c r="X78" s="118"/>
      <c r="Y78" s="118"/>
      <c r="Z78" s="118"/>
    </row>
    <row r="79" spans="1:26" ht="99" customHeight="1">
      <c r="A79" s="88" t="s">
        <v>12258</v>
      </c>
      <c r="B79" s="225" t="s">
        <v>12172</v>
      </c>
      <c r="C79" s="225" t="s">
        <v>3625</v>
      </c>
      <c r="D79" s="82" t="s">
        <v>12174</v>
      </c>
      <c r="E79" s="110" t="s">
        <v>12259</v>
      </c>
      <c r="F79" s="110" t="s">
        <v>8119</v>
      </c>
      <c r="G79" s="88">
        <v>1</v>
      </c>
      <c r="H79" s="103" t="s">
        <v>12262</v>
      </c>
      <c r="I79" s="103" t="s">
        <v>12178</v>
      </c>
      <c r="J79" s="83"/>
      <c r="K79" s="117"/>
      <c r="L79" s="83"/>
      <c r="M79" s="665"/>
      <c r="N79" s="106"/>
      <c r="O79" s="86" t="s">
        <v>380</v>
      </c>
      <c r="P79" s="86" t="s">
        <v>380</v>
      </c>
      <c r="Q79" s="86" t="s">
        <v>380</v>
      </c>
      <c r="R79" s="83"/>
      <c r="S79" s="86" t="s">
        <v>379</v>
      </c>
      <c r="T79" s="118"/>
      <c r="U79" s="118"/>
      <c r="V79" s="118"/>
      <c r="W79" s="118"/>
      <c r="X79" s="118"/>
      <c r="Y79" s="118"/>
      <c r="Z79" s="118"/>
    </row>
    <row r="80" spans="1:26" ht="99" customHeight="1">
      <c r="A80" s="88" t="s">
        <v>12263</v>
      </c>
      <c r="B80" s="225" t="s">
        <v>12172</v>
      </c>
      <c r="C80" s="225" t="s">
        <v>3625</v>
      </c>
      <c r="D80" s="82" t="s">
        <v>12174</v>
      </c>
      <c r="E80" s="110" t="s">
        <v>12265</v>
      </c>
      <c r="F80" s="110" t="s">
        <v>8119</v>
      </c>
      <c r="G80" s="88">
        <v>1</v>
      </c>
      <c r="H80" s="103" t="s">
        <v>12266</v>
      </c>
      <c r="I80" s="103" t="s">
        <v>12178</v>
      </c>
      <c r="J80" s="83"/>
      <c r="K80" s="117"/>
      <c r="L80" s="83"/>
      <c r="M80" s="666"/>
      <c r="N80" s="106"/>
      <c r="O80" s="86" t="s">
        <v>380</v>
      </c>
      <c r="P80" s="86" t="s">
        <v>380</v>
      </c>
      <c r="Q80" s="86" t="s">
        <v>380</v>
      </c>
      <c r="R80" s="83"/>
      <c r="S80" s="86" t="s">
        <v>379</v>
      </c>
      <c r="T80" s="118"/>
      <c r="U80" s="118"/>
      <c r="V80" s="118"/>
      <c r="W80" s="118"/>
      <c r="X80" s="118"/>
      <c r="Y80" s="118"/>
      <c r="Z80" s="118"/>
    </row>
    <row r="81" spans="1:26" ht="16.5" customHeight="1">
      <c r="A81" s="730" t="s">
        <v>12268</v>
      </c>
      <c r="B81" s="730" t="s">
        <v>12270</v>
      </c>
      <c r="C81" s="730" t="s">
        <v>11245</v>
      </c>
      <c r="D81" s="733" t="s">
        <v>12271</v>
      </c>
      <c r="E81" s="609" t="s">
        <v>12272</v>
      </c>
      <c r="F81" s="745" t="s">
        <v>8119</v>
      </c>
      <c r="G81" s="608">
        <v>1</v>
      </c>
      <c r="H81" s="609" t="s">
        <v>12273</v>
      </c>
      <c r="I81" s="609" t="s">
        <v>12274</v>
      </c>
      <c r="J81" s="83"/>
      <c r="K81" s="84"/>
      <c r="L81" s="748"/>
      <c r="M81" s="117"/>
      <c r="N81" s="85"/>
      <c r="O81" s="86" t="s">
        <v>380</v>
      </c>
      <c r="P81" s="86" t="s">
        <v>12279</v>
      </c>
      <c r="Q81" s="86" t="s">
        <v>12281</v>
      </c>
      <c r="R81" s="83" t="s">
        <v>42</v>
      </c>
      <c r="S81" s="86"/>
      <c r="T81" s="118"/>
      <c r="U81" s="118"/>
      <c r="V81" s="118"/>
      <c r="W81" s="118"/>
      <c r="X81" s="118"/>
      <c r="Y81" s="118"/>
      <c r="Z81" s="118"/>
    </row>
    <row r="82" spans="1:26" ht="16.5" customHeight="1">
      <c r="A82" s="731"/>
      <c r="B82" s="731"/>
      <c r="C82" s="731"/>
      <c r="D82" s="731"/>
      <c r="E82" s="609" t="s">
        <v>12283</v>
      </c>
      <c r="F82" s="731"/>
      <c r="G82" s="608">
        <v>2</v>
      </c>
      <c r="H82" s="609" t="s">
        <v>12284</v>
      </c>
      <c r="I82" s="609" t="s">
        <v>12285</v>
      </c>
      <c r="J82" s="83"/>
      <c r="K82" s="84"/>
      <c r="L82" s="665"/>
      <c r="M82" s="117"/>
      <c r="N82" s="85"/>
      <c r="O82" s="86" t="s">
        <v>380</v>
      </c>
      <c r="P82" s="86" t="s">
        <v>12279</v>
      </c>
      <c r="Q82" s="86" t="s">
        <v>12281</v>
      </c>
      <c r="R82" s="83" t="s">
        <v>42</v>
      </c>
      <c r="S82" s="86"/>
      <c r="T82" s="118"/>
      <c r="U82" s="118"/>
      <c r="V82" s="118"/>
      <c r="W82" s="118"/>
      <c r="X82" s="118"/>
      <c r="Y82" s="118"/>
      <c r="Z82" s="118"/>
    </row>
    <row r="83" spans="1:26" ht="16.5" customHeight="1">
      <c r="A83" s="731"/>
      <c r="B83" s="731"/>
      <c r="C83" s="731"/>
      <c r="D83" s="731"/>
      <c r="E83" s="609" t="s">
        <v>12289</v>
      </c>
      <c r="F83" s="731"/>
      <c r="G83" s="608">
        <v>3</v>
      </c>
      <c r="H83" s="609" t="s">
        <v>12290</v>
      </c>
      <c r="I83" s="609" t="s">
        <v>12291</v>
      </c>
      <c r="J83" s="83"/>
      <c r="K83" s="84"/>
      <c r="L83" s="665"/>
      <c r="M83" s="117"/>
      <c r="N83" s="85"/>
      <c r="O83" s="86" t="s">
        <v>380</v>
      </c>
      <c r="P83" s="86" t="s">
        <v>12279</v>
      </c>
      <c r="Q83" s="86" t="s">
        <v>12281</v>
      </c>
      <c r="R83" s="83" t="s">
        <v>42</v>
      </c>
      <c r="S83" s="86"/>
      <c r="T83" s="118"/>
      <c r="U83" s="118"/>
      <c r="V83" s="118"/>
      <c r="W83" s="118"/>
      <c r="X83" s="118"/>
      <c r="Y83" s="118"/>
      <c r="Z83" s="118"/>
    </row>
    <row r="84" spans="1:26" ht="16.5" customHeight="1">
      <c r="A84" s="731"/>
      <c r="B84" s="731"/>
      <c r="C84" s="731"/>
      <c r="D84" s="731"/>
      <c r="E84" s="609" t="s">
        <v>12293</v>
      </c>
      <c r="F84" s="731"/>
      <c r="G84" s="608">
        <v>4</v>
      </c>
      <c r="H84" s="609" t="s">
        <v>12294</v>
      </c>
      <c r="I84" s="609" t="s">
        <v>12295</v>
      </c>
      <c r="J84" s="83"/>
      <c r="K84" s="84"/>
      <c r="L84" s="665"/>
      <c r="M84" s="117"/>
      <c r="N84" s="85"/>
      <c r="O84" s="86" t="s">
        <v>380</v>
      </c>
      <c r="P84" s="86" t="s">
        <v>12279</v>
      </c>
      <c r="Q84" s="86" t="s">
        <v>12281</v>
      </c>
      <c r="R84" s="83" t="s">
        <v>42</v>
      </c>
      <c r="S84" s="86"/>
      <c r="T84" s="118"/>
      <c r="U84" s="118"/>
      <c r="V84" s="118"/>
      <c r="W84" s="118"/>
      <c r="X84" s="118"/>
      <c r="Y84" s="118"/>
      <c r="Z84" s="118"/>
    </row>
    <row r="85" spans="1:26" ht="16.5" customHeight="1">
      <c r="A85" s="732"/>
      <c r="B85" s="732"/>
      <c r="C85" s="732"/>
      <c r="D85" s="732"/>
      <c r="E85" s="609" t="s">
        <v>12297</v>
      </c>
      <c r="F85" s="732"/>
      <c r="G85" s="608">
        <v>5</v>
      </c>
      <c r="H85" s="609" t="s">
        <v>12298</v>
      </c>
      <c r="I85" s="609" t="s">
        <v>12299</v>
      </c>
      <c r="J85" s="83"/>
      <c r="K85" s="84"/>
      <c r="L85" s="666"/>
      <c r="M85" s="117"/>
      <c r="N85" s="85"/>
      <c r="O85" s="86" t="s">
        <v>380</v>
      </c>
      <c r="P85" s="86" t="s">
        <v>12279</v>
      </c>
      <c r="Q85" s="86" t="s">
        <v>12281</v>
      </c>
      <c r="R85" s="83" t="s">
        <v>42</v>
      </c>
      <c r="S85" s="86"/>
      <c r="T85" s="118"/>
      <c r="U85" s="118"/>
      <c r="V85" s="118"/>
      <c r="W85" s="118"/>
      <c r="X85" s="118"/>
      <c r="Y85" s="118"/>
      <c r="Z85" s="118"/>
    </row>
    <row r="86" spans="1:26" ht="16.5" customHeight="1">
      <c r="A86" s="730" t="s">
        <v>5846</v>
      </c>
      <c r="B86" s="730" t="s">
        <v>9237</v>
      </c>
      <c r="C86" s="730" t="s">
        <v>11245</v>
      </c>
      <c r="D86" s="733" t="s">
        <v>12304</v>
      </c>
      <c r="E86" s="609" t="s">
        <v>12305</v>
      </c>
      <c r="F86" s="745" t="s">
        <v>8119</v>
      </c>
      <c r="G86" s="608">
        <v>1</v>
      </c>
      <c r="H86" s="609" t="s">
        <v>12307</v>
      </c>
      <c r="I86" s="609" t="s">
        <v>12309</v>
      </c>
      <c r="J86" s="83"/>
      <c r="K86" s="84"/>
      <c r="L86" s="748"/>
      <c r="M86" s="117"/>
      <c r="N86" s="85"/>
      <c r="O86" s="86" t="s">
        <v>380</v>
      </c>
      <c r="P86" s="86" t="s">
        <v>12310</v>
      </c>
      <c r="Q86" s="86" t="s">
        <v>12311</v>
      </c>
      <c r="R86" s="83" t="s">
        <v>42</v>
      </c>
      <c r="S86" s="86"/>
      <c r="T86" s="118"/>
      <c r="U86" s="118"/>
      <c r="V86" s="118"/>
      <c r="W86" s="118"/>
      <c r="X86" s="118"/>
      <c r="Y86" s="118"/>
      <c r="Z86" s="118"/>
    </row>
    <row r="87" spans="1:26" ht="16.5" customHeight="1">
      <c r="A87" s="731"/>
      <c r="B87" s="731"/>
      <c r="C87" s="731"/>
      <c r="D87" s="731"/>
      <c r="E87" s="609" t="s">
        <v>12313</v>
      </c>
      <c r="F87" s="731"/>
      <c r="G87" s="608">
        <v>2</v>
      </c>
      <c r="H87" s="609" t="s">
        <v>12314</v>
      </c>
      <c r="I87" s="609" t="s">
        <v>12315</v>
      </c>
      <c r="J87" s="83"/>
      <c r="K87" s="84"/>
      <c r="L87" s="665"/>
      <c r="M87" s="117"/>
      <c r="N87" s="85"/>
      <c r="O87" s="86" t="s">
        <v>380</v>
      </c>
      <c r="P87" s="86" t="s">
        <v>12310</v>
      </c>
      <c r="Q87" s="86" t="s">
        <v>12311</v>
      </c>
      <c r="R87" s="83" t="s">
        <v>42</v>
      </c>
      <c r="S87" s="86"/>
      <c r="T87" s="118"/>
      <c r="U87" s="118"/>
      <c r="V87" s="118"/>
      <c r="W87" s="118"/>
      <c r="X87" s="118"/>
      <c r="Y87" s="118"/>
      <c r="Z87" s="118"/>
    </row>
    <row r="88" spans="1:26" ht="16.5" customHeight="1">
      <c r="A88" s="731"/>
      <c r="B88" s="731"/>
      <c r="C88" s="731"/>
      <c r="D88" s="731"/>
      <c r="E88" s="609" t="s">
        <v>12317</v>
      </c>
      <c r="F88" s="731"/>
      <c r="G88" s="608">
        <v>3</v>
      </c>
      <c r="H88" s="609" t="s">
        <v>12318</v>
      </c>
      <c r="I88" s="609" t="s">
        <v>12319</v>
      </c>
      <c r="J88" s="83"/>
      <c r="K88" s="84"/>
      <c r="L88" s="665"/>
      <c r="M88" s="117"/>
      <c r="N88" s="85"/>
      <c r="O88" s="86" t="s">
        <v>380</v>
      </c>
      <c r="P88" s="86" t="s">
        <v>12310</v>
      </c>
      <c r="Q88" s="86" t="s">
        <v>12311</v>
      </c>
      <c r="R88" s="83" t="s">
        <v>42</v>
      </c>
      <c r="S88" s="86"/>
      <c r="T88" s="118"/>
      <c r="U88" s="118"/>
      <c r="V88" s="118"/>
      <c r="W88" s="118"/>
      <c r="X88" s="118"/>
      <c r="Y88" s="118"/>
      <c r="Z88" s="118"/>
    </row>
    <row r="89" spans="1:26" ht="16.5" customHeight="1">
      <c r="A89" s="731"/>
      <c r="B89" s="731"/>
      <c r="C89" s="731"/>
      <c r="D89" s="731"/>
      <c r="E89" s="609" t="s">
        <v>12324</v>
      </c>
      <c r="F89" s="731"/>
      <c r="G89" s="608">
        <v>4</v>
      </c>
      <c r="H89" s="609" t="s">
        <v>12327</v>
      </c>
      <c r="I89" s="609" t="s">
        <v>12328</v>
      </c>
      <c r="J89" s="83"/>
      <c r="K89" s="84"/>
      <c r="L89" s="665"/>
      <c r="M89" s="117"/>
      <c r="N89" s="85"/>
      <c r="O89" s="86" t="s">
        <v>380</v>
      </c>
      <c r="P89" s="86" t="s">
        <v>12310</v>
      </c>
      <c r="Q89" s="86" t="s">
        <v>12311</v>
      </c>
      <c r="R89" s="83" t="s">
        <v>42</v>
      </c>
      <c r="S89" s="86"/>
      <c r="T89" s="118"/>
      <c r="U89" s="118"/>
      <c r="V89" s="118"/>
      <c r="W89" s="118"/>
      <c r="X89" s="118"/>
      <c r="Y89" s="118"/>
      <c r="Z89" s="118"/>
    </row>
    <row r="90" spans="1:26" ht="16.5" customHeight="1">
      <c r="A90" s="731"/>
      <c r="B90" s="731"/>
      <c r="C90" s="731"/>
      <c r="D90" s="731"/>
      <c r="E90" s="609" t="s">
        <v>12329</v>
      </c>
      <c r="F90" s="731"/>
      <c r="G90" s="608">
        <v>5</v>
      </c>
      <c r="H90" s="609" t="s">
        <v>12330</v>
      </c>
      <c r="I90" s="609" t="s">
        <v>12331</v>
      </c>
      <c r="J90" s="83"/>
      <c r="K90" s="84"/>
      <c r="L90" s="665"/>
      <c r="M90" s="117"/>
      <c r="N90" s="85"/>
      <c r="O90" s="86" t="s">
        <v>380</v>
      </c>
      <c r="P90" s="86" t="s">
        <v>12310</v>
      </c>
      <c r="Q90" s="86" t="s">
        <v>12311</v>
      </c>
      <c r="R90" s="83" t="s">
        <v>42</v>
      </c>
      <c r="S90" s="86"/>
      <c r="T90" s="118"/>
      <c r="U90" s="118"/>
      <c r="V90" s="118"/>
      <c r="W90" s="118"/>
      <c r="X90" s="118"/>
      <c r="Y90" s="118"/>
      <c r="Z90" s="118"/>
    </row>
    <row r="91" spans="1:26" ht="16.5" customHeight="1">
      <c r="A91" s="731"/>
      <c r="B91" s="731"/>
      <c r="C91" s="731"/>
      <c r="D91" s="731"/>
      <c r="E91" s="609" t="s">
        <v>12332</v>
      </c>
      <c r="F91" s="731"/>
      <c r="G91" s="608">
        <v>6</v>
      </c>
      <c r="H91" s="609" t="s">
        <v>12333</v>
      </c>
      <c r="I91" s="609" t="s">
        <v>12334</v>
      </c>
      <c r="J91" s="83"/>
      <c r="K91" s="84"/>
      <c r="L91" s="665"/>
      <c r="M91" s="117"/>
      <c r="N91" s="85"/>
      <c r="O91" s="86" t="s">
        <v>380</v>
      </c>
      <c r="P91" s="86" t="s">
        <v>12310</v>
      </c>
      <c r="Q91" s="86" t="s">
        <v>12311</v>
      </c>
      <c r="R91" s="83" t="s">
        <v>42</v>
      </c>
      <c r="S91" s="86"/>
      <c r="T91" s="118"/>
      <c r="U91" s="118"/>
      <c r="V91" s="118"/>
      <c r="W91" s="118"/>
      <c r="X91" s="118"/>
      <c r="Y91" s="118"/>
      <c r="Z91" s="118"/>
    </row>
    <row r="92" spans="1:26" ht="16.5" customHeight="1">
      <c r="A92" s="731"/>
      <c r="B92" s="731"/>
      <c r="C92" s="731"/>
      <c r="D92" s="731"/>
      <c r="E92" s="609" t="s">
        <v>12340</v>
      </c>
      <c r="F92" s="731"/>
      <c r="G92" s="608">
        <v>7</v>
      </c>
      <c r="H92" s="609" t="s">
        <v>12342</v>
      </c>
      <c r="I92" s="609" t="s">
        <v>12343</v>
      </c>
      <c r="J92" s="83"/>
      <c r="K92" s="84"/>
      <c r="L92" s="665"/>
      <c r="M92" s="117"/>
      <c r="N92" s="85"/>
      <c r="O92" s="86" t="s">
        <v>380</v>
      </c>
      <c r="P92" s="86" t="s">
        <v>12310</v>
      </c>
      <c r="Q92" s="86" t="s">
        <v>12311</v>
      </c>
      <c r="R92" s="83" t="s">
        <v>42</v>
      </c>
      <c r="S92" s="86"/>
      <c r="T92" s="118"/>
      <c r="U92" s="118"/>
      <c r="V92" s="118"/>
      <c r="W92" s="118"/>
      <c r="X92" s="118"/>
      <c r="Y92" s="118"/>
      <c r="Z92" s="118"/>
    </row>
    <row r="93" spans="1:26" ht="16.5" customHeight="1">
      <c r="A93" s="731"/>
      <c r="B93" s="731"/>
      <c r="C93" s="731"/>
      <c r="D93" s="731"/>
      <c r="E93" s="609" t="s">
        <v>12348</v>
      </c>
      <c r="F93" s="731"/>
      <c r="G93" s="608">
        <v>8</v>
      </c>
      <c r="H93" s="609" t="s">
        <v>12349</v>
      </c>
      <c r="I93" s="609" t="s">
        <v>12350</v>
      </c>
      <c r="J93" s="83"/>
      <c r="K93" s="84"/>
      <c r="L93" s="665"/>
      <c r="M93" s="117"/>
      <c r="N93" s="85"/>
      <c r="O93" s="86" t="s">
        <v>380</v>
      </c>
      <c r="P93" s="86" t="s">
        <v>12310</v>
      </c>
      <c r="Q93" s="86" t="s">
        <v>12311</v>
      </c>
      <c r="R93" s="83" t="s">
        <v>42</v>
      </c>
      <c r="S93" s="86"/>
      <c r="T93" s="118"/>
      <c r="U93" s="118"/>
      <c r="V93" s="118"/>
      <c r="W93" s="118"/>
      <c r="X93" s="118"/>
      <c r="Y93" s="118"/>
      <c r="Z93" s="118"/>
    </row>
    <row r="94" spans="1:26" ht="16.5" customHeight="1">
      <c r="A94" s="731"/>
      <c r="B94" s="731"/>
      <c r="C94" s="731"/>
      <c r="D94" s="731"/>
      <c r="E94" s="609" t="s">
        <v>12352</v>
      </c>
      <c r="F94" s="731"/>
      <c r="G94" s="608">
        <v>9</v>
      </c>
      <c r="H94" s="609" t="s">
        <v>12353</v>
      </c>
      <c r="I94" s="609" t="s">
        <v>12355</v>
      </c>
      <c r="J94" s="83"/>
      <c r="K94" s="84"/>
      <c r="L94" s="665"/>
      <c r="M94" s="117"/>
      <c r="N94" s="85"/>
      <c r="O94" s="86" t="s">
        <v>380</v>
      </c>
      <c r="P94" s="86" t="s">
        <v>12310</v>
      </c>
      <c r="Q94" s="86" t="s">
        <v>12311</v>
      </c>
      <c r="R94" s="83" t="s">
        <v>42</v>
      </c>
      <c r="S94" s="86"/>
      <c r="T94" s="118"/>
      <c r="U94" s="118"/>
      <c r="V94" s="118"/>
      <c r="W94" s="118"/>
      <c r="X94" s="118"/>
      <c r="Y94" s="118"/>
      <c r="Z94" s="118"/>
    </row>
    <row r="95" spans="1:26" ht="16.5" customHeight="1">
      <c r="A95" s="731"/>
      <c r="B95" s="731"/>
      <c r="C95" s="731"/>
      <c r="D95" s="731"/>
      <c r="E95" s="612" t="s">
        <v>12360</v>
      </c>
      <c r="F95" s="731"/>
      <c r="G95" s="608">
        <v>10</v>
      </c>
      <c r="H95" s="612" t="s">
        <v>12362</v>
      </c>
      <c r="I95" s="612" t="s">
        <v>12363</v>
      </c>
      <c r="J95" s="83"/>
      <c r="K95" s="84"/>
      <c r="L95" s="665"/>
      <c r="M95" s="117"/>
      <c r="N95" s="85"/>
      <c r="O95" s="86" t="s">
        <v>380</v>
      </c>
      <c r="P95" s="86" t="s">
        <v>12310</v>
      </c>
      <c r="Q95" s="86" t="s">
        <v>12311</v>
      </c>
      <c r="R95" s="83" t="s">
        <v>42</v>
      </c>
      <c r="S95" s="86"/>
      <c r="T95" s="118"/>
      <c r="U95" s="118"/>
      <c r="V95" s="118"/>
      <c r="W95" s="118"/>
      <c r="X95" s="118"/>
      <c r="Y95" s="118"/>
      <c r="Z95" s="118"/>
    </row>
    <row r="96" spans="1:26" ht="16.5" customHeight="1">
      <c r="A96" s="731"/>
      <c r="B96" s="731"/>
      <c r="C96" s="731"/>
      <c r="D96" s="731"/>
      <c r="E96" s="612" t="s">
        <v>12367</v>
      </c>
      <c r="F96" s="731"/>
      <c r="G96" s="608">
        <v>11</v>
      </c>
      <c r="H96" s="612" t="s">
        <v>12368</v>
      </c>
      <c r="I96" s="612" t="s">
        <v>12369</v>
      </c>
      <c r="J96" s="83"/>
      <c r="K96" s="84"/>
      <c r="L96" s="665"/>
      <c r="M96" s="117"/>
      <c r="N96" s="85"/>
      <c r="O96" s="86" t="s">
        <v>380</v>
      </c>
      <c r="P96" s="86" t="s">
        <v>12310</v>
      </c>
      <c r="Q96" s="86" t="s">
        <v>12311</v>
      </c>
      <c r="R96" s="83" t="s">
        <v>42</v>
      </c>
      <c r="S96" s="86"/>
      <c r="T96" s="118"/>
      <c r="U96" s="118"/>
      <c r="V96" s="118"/>
      <c r="W96" s="118"/>
      <c r="X96" s="118"/>
      <c r="Y96" s="118"/>
      <c r="Z96" s="118"/>
    </row>
    <row r="97" spans="1:26" ht="16.5" customHeight="1">
      <c r="A97" s="732"/>
      <c r="B97" s="732"/>
      <c r="C97" s="732"/>
      <c r="D97" s="732"/>
      <c r="E97" s="612" t="s">
        <v>12371</v>
      </c>
      <c r="F97" s="732"/>
      <c r="G97" s="608">
        <v>12</v>
      </c>
      <c r="H97" s="612" t="s">
        <v>12372</v>
      </c>
      <c r="I97" s="612" t="s">
        <v>12373</v>
      </c>
      <c r="J97" s="83"/>
      <c r="K97" s="84"/>
      <c r="L97" s="666"/>
      <c r="M97" s="117"/>
      <c r="N97" s="85"/>
      <c r="O97" s="86" t="s">
        <v>380</v>
      </c>
      <c r="P97" s="86" t="s">
        <v>12310</v>
      </c>
      <c r="Q97" s="86" t="s">
        <v>12311</v>
      </c>
      <c r="R97" s="83" t="s">
        <v>42</v>
      </c>
      <c r="S97" s="86"/>
      <c r="T97" s="118"/>
      <c r="U97" s="118"/>
      <c r="V97" s="118"/>
      <c r="W97" s="118"/>
      <c r="X97" s="118"/>
      <c r="Y97" s="118"/>
      <c r="Z97" s="118"/>
    </row>
    <row r="98" spans="1:26" ht="16.5" customHeight="1">
      <c r="A98" s="730" t="s">
        <v>5855</v>
      </c>
      <c r="B98" s="730" t="s">
        <v>9237</v>
      </c>
      <c r="C98" s="730" t="s">
        <v>11245</v>
      </c>
      <c r="D98" s="733" t="s">
        <v>12377</v>
      </c>
      <c r="E98" s="609" t="s">
        <v>12381</v>
      </c>
      <c r="F98" s="745" t="s">
        <v>8119</v>
      </c>
      <c r="G98" s="608">
        <v>1</v>
      </c>
      <c r="H98" s="609" t="s">
        <v>12382</v>
      </c>
      <c r="I98" s="609" t="s">
        <v>12383</v>
      </c>
      <c r="J98" s="83"/>
      <c r="K98" s="84"/>
      <c r="L98" s="748"/>
      <c r="M98" s="117"/>
      <c r="N98" s="85"/>
      <c r="O98" s="86" t="s">
        <v>380</v>
      </c>
      <c r="P98" s="86" t="s">
        <v>12385</v>
      </c>
      <c r="Q98" s="86" t="s">
        <v>12387</v>
      </c>
      <c r="R98" s="83" t="s">
        <v>42</v>
      </c>
      <c r="S98" s="86"/>
      <c r="T98" s="118"/>
      <c r="U98" s="118"/>
      <c r="V98" s="118"/>
      <c r="W98" s="118"/>
      <c r="X98" s="118"/>
      <c r="Y98" s="118"/>
      <c r="Z98" s="118"/>
    </row>
    <row r="99" spans="1:26" ht="16.5" customHeight="1">
      <c r="A99" s="731"/>
      <c r="B99" s="731"/>
      <c r="C99" s="731"/>
      <c r="D99" s="731"/>
      <c r="E99" s="609" t="s">
        <v>12388</v>
      </c>
      <c r="F99" s="731"/>
      <c r="G99" s="608">
        <v>2</v>
      </c>
      <c r="H99" s="609" t="s">
        <v>12389</v>
      </c>
      <c r="I99" s="609" t="s">
        <v>12390</v>
      </c>
      <c r="J99" s="83"/>
      <c r="K99" s="84"/>
      <c r="L99" s="665"/>
      <c r="M99" s="117"/>
      <c r="N99" s="85"/>
      <c r="O99" s="86" t="s">
        <v>380</v>
      </c>
      <c r="P99" s="86" t="s">
        <v>12385</v>
      </c>
      <c r="Q99" s="86" t="s">
        <v>12387</v>
      </c>
      <c r="R99" s="83" t="s">
        <v>42</v>
      </c>
      <c r="S99" s="86"/>
      <c r="T99" s="118"/>
      <c r="U99" s="118"/>
      <c r="V99" s="118"/>
      <c r="W99" s="118"/>
      <c r="X99" s="118"/>
      <c r="Y99" s="118"/>
      <c r="Z99" s="118"/>
    </row>
    <row r="100" spans="1:26" ht="16.5" customHeight="1">
      <c r="A100" s="731"/>
      <c r="B100" s="731"/>
      <c r="C100" s="731"/>
      <c r="D100" s="731"/>
      <c r="E100" s="609" t="s">
        <v>12391</v>
      </c>
      <c r="F100" s="731"/>
      <c r="G100" s="608">
        <v>3</v>
      </c>
      <c r="H100" s="609" t="s">
        <v>12392</v>
      </c>
      <c r="I100" s="609" t="s">
        <v>12393</v>
      </c>
      <c r="J100" s="83"/>
      <c r="K100" s="84"/>
      <c r="L100" s="665"/>
      <c r="M100" s="117"/>
      <c r="N100" s="85"/>
      <c r="O100" s="86" t="s">
        <v>380</v>
      </c>
      <c r="P100" s="86" t="s">
        <v>12385</v>
      </c>
      <c r="Q100" s="86" t="s">
        <v>12387</v>
      </c>
      <c r="R100" s="83" t="s">
        <v>42</v>
      </c>
      <c r="S100" s="86"/>
      <c r="T100" s="118"/>
      <c r="U100" s="118"/>
      <c r="V100" s="118"/>
      <c r="W100" s="118"/>
      <c r="X100" s="118"/>
      <c r="Y100" s="118"/>
      <c r="Z100" s="118"/>
    </row>
    <row r="101" spans="1:26" ht="16.5" customHeight="1">
      <c r="A101" s="731"/>
      <c r="B101" s="731"/>
      <c r="C101" s="731"/>
      <c r="D101" s="731"/>
      <c r="E101" s="609" t="s">
        <v>12397</v>
      </c>
      <c r="F101" s="731"/>
      <c r="G101" s="608">
        <v>4</v>
      </c>
      <c r="H101" s="609" t="s">
        <v>12398</v>
      </c>
      <c r="I101" s="609" t="s">
        <v>12399</v>
      </c>
      <c r="J101" s="83"/>
      <c r="K101" s="84"/>
      <c r="L101" s="665"/>
      <c r="M101" s="117"/>
      <c r="N101" s="85"/>
      <c r="O101" s="86" t="s">
        <v>380</v>
      </c>
      <c r="P101" s="86" t="s">
        <v>12385</v>
      </c>
      <c r="Q101" s="86" t="s">
        <v>12387</v>
      </c>
      <c r="R101" s="83" t="s">
        <v>42</v>
      </c>
      <c r="S101" s="86"/>
      <c r="T101" s="118"/>
      <c r="U101" s="118"/>
      <c r="V101" s="118"/>
      <c r="W101" s="118"/>
      <c r="X101" s="118"/>
      <c r="Y101" s="118"/>
      <c r="Z101" s="118"/>
    </row>
    <row r="102" spans="1:26" ht="16.5" customHeight="1">
      <c r="A102" s="731"/>
      <c r="B102" s="731"/>
      <c r="C102" s="731"/>
      <c r="D102" s="731"/>
      <c r="E102" s="609" t="s">
        <v>12402</v>
      </c>
      <c r="F102" s="731"/>
      <c r="G102" s="608">
        <v>5</v>
      </c>
      <c r="H102" s="609" t="s">
        <v>12403</v>
      </c>
      <c r="I102" s="609" t="s">
        <v>12404</v>
      </c>
      <c r="J102" s="83"/>
      <c r="K102" s="84"/>
      <c r="L102" s="665"/>
      <c r="M102" s="117"/>
      <c r="N102" s="85"/>
      <c r="O102" s="86" t="s">
        <v>380</v>
      </c>
      <c r="P102" s="86" t="s">
        <v>12385</v>
      </c>
      <c r="Q102" s="86" t="s">
        <v>12387</v>
      </c>
      <c r="R102" s="83" t="s">
        <v>42</v>
      </c>
      <c r="S102" s="86"/>
      <c r="T102" s="118"/>
      <c r="U102" s="118"/>
      <c r="V102" s="118"/>
      <c r="W102" s="118"/>
      <c r="X102" s="118"/>
      <c r="Y102" s="118"/>
      <c r="Z102" s="118"/>
    </row>
    <row r="103" spans="1:26" ht="16.5" customHeight="1">
      <c r="A103" s="731"/>
      <c r="B103" s="731"/>
      <c r="C103" s="731"/>
      <c r="D103" s="731"/>
      <c r="E103" s="609" t="s">
        <v>12405</v>
      </c>
      <c r="F103" s="731"/>
      <c r="G103" s="608">
        <v>6</v>
      </c>
      <c r="H103" s="609" t="s">
        <v>12406</v>
      </c>
      <c r="I103" s="609" t="s">
        <v>12407</v>
      </c>
      <c r="J103" s="83"/>
      <c r="K103" s="84"/>
      <c r="L103" s="665"/>
      <c r="M103" s="117"/>
      <c r="N103" s="85"/>
      <c r="O103" s="86" t="s">
        <v>380</v>
      </c>
      <c r="P103" s="86" t="s">
        <v>12385</v>
      </c>
      <c r="Q103" s="86" t="s">
        <v>12387</v>
      </c>
      <c r="R103" s="83" t="s">
        <v>42</v>
      </c>
      <c r="S103" s="86"/>
      <c r="T103" s="118"/>
      <c r="U103" s="118"/>
      <c r="V103" s="118"/>
      <c r="W103" s="118"/>
      <c r="X103" s="118"/>
      <c r="Y103" s="118"/>
      <c r="Z103" s="118"/>
    </row>
    <row r="104" spans="1:26" ht="16.5" customHeight="1">
      <c r="A104" s="731"/>
      <c r="B104" s="731"/>
      <c r="C104" s="731"/>
      <c r="D104" s="731"/>
      <c r="E104" s="609" t="s">
        <v>12408</v>
      </c>
      <c r="F104" s="731"/>
      <c r="G104" s="608">
        <v>7</v>
      </c>
      <c r="H104" s="609" t="s">
        <v>12409</v>
      </c>
      <c r="I104" s="609" t="s">
        <v>12410</v>
      </c>
      <c r="J104" s="83"/>
      <c r="K104" s="84"/>
      <c r="L104" s="665"/>
      <c r="M104" s="117"/>
      <c r="N104" s="85"/>
      <c r="O104" s="86" t="s">
        <v>380</v>
      </c>
      <c r="P104" s="86" t="s">
        <v>12385</v>
      </c>
      <c r="Q104" s="86" t="s">
        <v>12387</v>
      </c>
      <c r="R104" s="83" t="s">
        <v>42</v>
      </c>
      <c r="S104" s="86"/>
      <c r="T104" s="118"/>
      <c r="U104" s="118"/>
      <c r="V104" s="118"/>
      <c r="W104" s="118"/>
      <c r="X104" s="118"/>
      <c r="Y104" s="118"/>
      <c r="Z104" s="118"/>
    </row>
    <row r="105" spans="1:26" ht="16.5" customHeight="1">
      <c r="A105" s="731"/>
      <c r="B105" s="731"/>
      <c r="C105" s="731"/>
      <c r="D105" s="731"/>
      <c r="E105" s="609" t="s">
        <v>12411</v>
      </c>
      <c r="F105" s="731"/>
      <c r="G105" s="608">
        <v>8</v>
      </c>
      <c r="H105" s="609" t="s">
        <v>12413</v>
      </c>
      <c r="I105" s="609" t="s">
        <v>12414</v>
      </c>
      <c r="J105" s="83"/>
      <c r="K105" s="84"/>
      <c r="L105" s="665"/>
      <c r="M105" s="117"/>
      <c r="N105" s="85"/>
      <c r="O105" s="86" t="s">
        <v>380</v>
      </c>
      <c r="P105" s="86" t="s">
        <v>12385</v>
      </c>
      <c r="Q105" s="86" t="s">
        <v>12387</v>
      </c>
      <c r="R105" s="83" t="s">
        <v>42</v>
      </c>
      <c r="S105" s="86"/>
      <c r="T105" s="118"/>
      <c r="U105" s="118"/>
      <c r="V105" s="118"/>
      <c r="W105" s="118"/>
      <c r="X105" s="118"/>
      <c r="Y105" s="118"/>
      <c r="Z105" s="118"/>
    </row>
    <row r="106" spans="1:26" ht="16.5" customHeight="1">
      <c r="A106" s="731"/>
      <c r="B106" s="731"/>
      <c r="C106" s="731"/>
      <c r="D106" s="731"/>
      <c r="E106" s="609" t="s">
        <v>12419</v>
      </c>
      <c r="F106" s="731"/>
      <c r="G106" s="608">
        <v>9</v>
      </c>
      <c r="H106" s="609" t="s">
        <v>12420</v>
      </c>
      <c r="I106" s="609" t="s">
        <v>12421</v>
      </c>
      <c r="J106" s="83"/>
      <c r="K106" s="84"/>
      <c r="L106" s="665"/>
      <c r="M106" s="117"/>
      <c r="N106" s="85"/>
      <c r="O106" s="86" t="s">
        <v>380</v>
      </c>
      <c r="P106" s="86" t="s">
        <v>12385</v>
      </c>
      <c r="Q106" s="86" t="s">
        <v>12387</v>
      </c>
      <c r="R106" s="83" t="s">
        <v>42</v>
      </c>
      <c r="S106" s="86"/>
      <c r="T106" s="118"/>
      <c r="U106" s="118"/>
      <c r="V106" s="118"/>
      <c r="W106" s="118"/>
      <c r="X106" s="118"/>
      <c r="Y106" s="118"/>
      <c r="Z106" s="118"/>
    </row>
    <row r="107" spans="1:26" ht="16.5" customHeight="1">
      <c r="A107" s="731"/>
      <c r="B107" s="731"/>
      <c r="C107" s="731"/>
      <c r="D107" s="731"/>
      <c r="E107" s="609" t="s">
        <v>12425</v>
      </c>
      <c r="F107" s="731"/>
      <c r="G107" s="608">
        <v>10</v>
      </c>
      <c r="H107" s="609" t="s">
        <v>12426</v>
      </c>
      <c r="I107" s="609" t="s">
        <v>12427</v>
      </c>
      <c r="J107" s="83"/>
      <c r="K107" s="84"/>
      <c r="L107" s="665"/>
      <c r="M107" s="117"/>
      <c r="N107" s="85"/>
      <c r="O107" s="86" t="s">
        <v>380</v>
      </c>
      <c r="P107" s="86" t="s">
        <v>12385</v>
      </c>
      <c r="Q107" s="86" t="s">
        <v>12387</v>
      </c>
      <c r="R107" s="83" t="s">
        <v>42</v>
      </c>
      <c r="S107" s="86"/>
      <c r="T107" s="118"/>
      <c r="U107" s="118"/>
      <c r="V107" s="118"/>
      <c r="W107" s="118"/>
      <c r="X107" s="118"/>
      <c r="Y107" s="118"/>
      <c r="Z107" s="118"/>
    </row>
    <row r="108" spans="1:26" ht="16.5" customHeight="1">
      <c r="A108" s="731"/>
      <c r="B108" s="731"/>
      <c r="C108" s="731"/>
      <c r="D108" s="731"/>
      <c r="E108" s="609" t="s">
        <v>12430</v>
      </c>
      <c r="F108" s="731"/>
      <c r="G108" s="608">
        <v>11</v>
      </c>
      <c r="H108" s="609" t="s">
        <v>12431</v>
      </c>
      <c r="I108" s="609" t="s">
        <v>12433</v>
      </c>
      <c r="J108" s="83"/>
      <c r="K108" s="84"/>
      <c r="L108" s="665"/>
      <c r="M108" s="117"/>
      <c r="N108" s="85"/>
      <c r="O108" s="86" t="s">
        <v>380</v>
      </c>
      <c r="P108" s="86" t="s">
        <v>12385</v>
      </c>
      <c r="Q108" s="86" t="s">
        <v>12387</v>
      </c>
      <c r="R108" s="83" t="s">
        <v>42</v>
      </c>
      <c r="S108" s="86"/>
      <c r="T108" s="118"/>
      <c r="U108" s="118"/>
      <c r="V108" s="118"/>
      <c r="W108" s="118"/>
      <c r="X108" s="118"/>
      <c r="Y108" s="118"/>
      <c r="Z108" s="118"/>
    </row>
    <row r="109" spans="1:26" ht="16.5" customHeight="1">
      <c r="A109" s="731"/>
      <c r="B109" s="731"/>
      <c r="C109" s="731"/>
      <c r="D109" s="731"/>
      <c r="E109" s="609" t="s">
        <v>12436</v>
      </c>
      <c r="F109" s="731"/>
      <c r="G109" s="608">
        <v>12</v>
      </c>
      <c r="H109" s="609" t="s">
        <v>12437</v>
      </c>
      <c r="I109" s="609" t="s">
        <v>12438</v>
      </c>
      <c r="J109" s="83"/>
      <c r="K109" s="84"/>
      <c r="L109" s="665"/>
      <c r="M109" s="117"/>
      <c r="N109" s="85"/>
      <c r="O109" s="86" t="s">
        <v>380</v>
      </c>
      <c r="P109" s="86" t="s">
        <v>12385</v>
      </c>
      <c r="Q109" s="86" t="s">
        <v>12387</v>
      </c>
      <c r="R109" s="83" t="s">
        <v>42</v>
      </c>
      <c r="S109" s="86"/>
      <c r="T109" s="118"/>
      <c r="U109" s="118"/>
      <c r="V109" s="118"/>
      <c r="W109" s="118"/>
      <c r="X109" s="118"/>
      <c r="Y109" s="118"/>
      <c r="Z109" s="118"/>
    </row>
    <row r="110" spans="1:26" ht="16.5" customHeight="1">
      <c r="A110" s="731"/>
      <c r="B110" s="731"/>
      <c r="C110" s="731"/>
      <c r="D110" s="731"/>
      <c r="E110" s="609" t="s">
        <v>12440</v>
      </c>
      <c r="F110" s="731"/>
      <c r="G110" s="608">
        <v>13</v>
      </c>
      <c r="H110" s="609" t="s">
        <v>12441</v>
      </c>
      <c r="I110" s="609" t="s">
        <v>12442</v>
      </c>
      <c r="J110" s="83"/>
      <c r="K110" s="84"/>
      <c r="L110" s="665"/>
      <c r="M110" s="117"/>
      <c r="N110" s="85"/>
      <c r="O110" s="86" t="s">
        <v>380</v>
      </c>
      <c r="P110" s="86" t="s">
        <v>12385</v>
      </c>
      <c r="Q110" s="86" t="s">
        <v>12387</v>
      </c>
      <c r="R110" s="83" t="s">
        <v>42</v>
      </c>
      <c r="S110" s="86"/>
      <c r="T110" s="118"/>
      <c r="U110" s="118"/>
      <c r="V110" s="118"/>
      <c r="W110" s="118"/>
      <c r="X110" s="118"/>
      <c r="Y110" s="118"/>
      <c r="Z110" s="118"/>
    </row>
    <row r="111" spans="1:26" ht="16.5" customHeight="1">
      <c r="A111" s="731"/>
      <c r="B111" s="731"/>
      <c r="C111" s="731"/>
      <c r="D111" s="731"/>
      <c r="E111" s="609" t="s">
        <v>12444</v>
      </c>
      <c r="F111" s="731"/>
      <c r="G111" s="608">
        <v>14</v>
      </c>
      <c r="H111" s="609" t="s">
        <v>12445</v>
      </c>
      <c r="I111" s="609" t="s">
        <v>12446</v>
      </c>
      <c r="J111" s="83"/>
      <c r="K111" s="84"/>
      <c r="L111" s="665"/>
      <c r="M111" s="117"/>
      <c r="N111" s="85"/>
      <c r="O111" s="86" t="s">
        <v>380</v>
      </c>
      <c r="P111" s="86" t="s">
        <v>12385</v>
      </c>
      <c r="Q111" s="86" t="s">
        <v>12387</v>
      </c>
      <c r="R111" s="83" t="s">
        <v>42</v>
      </c>
      <c r="S111" s="86"/>
      <c r="T111" s="118"/>
      <c r="U111" s="118"/>
      <c r="V111" s="118"/>
      <c r="W111" s="118"/>
      <c r="X111" s="118"/>
      <c r="Y111" s="118"/>
      <c r="Z111" s="118"/>
    </row>
    <row r="112" spans="1:26" ht="16.5" customHeight="1">
      <c r="A112" s="731"/>
      <c r="B112" s="731"/>
      <c r="C112" s="731"/>
      <c r="D112" s="731"/>
      <c r="E112" s="609" t="s">
        <v>12449</v>
      </c>
      <c r="F112" s="731"/>
      <c r="G112" s="608">
        <v>15</v>
      </c>
      <c r="H112" s="609" t="s">
        <v>12451</v>
      </c>
      <c r="I112" s="609" t="s">
        <v>12453</v>
      </c>
      <c r="J112" s="83"/>
      <c r="K112" s="84"/>
      <c r="L112" s="665"/>
      <c r="M112" s="117"/>
      <c r="N112" s="85"/>
      <c r="O112" s="86" t="s">
        <v>380</v>
      </c>
      <c r="P112" s="86" t="s">
        <v>12385</v>
      </c>
      <c r="Q112" s="86" t="s">
        <v>12387</v>
      </c>
      <c r="R112" s="83" t="s">
        <v>42</v>
      </c>
      <c r="S112" s="86"/>
      <c r="T112" s="118"/>
      <c r="U112" s="118"/>
      <c r="V112" s="118"/>
      <c r="W112" s="118"/>
      <c r="X112" s="118"/>
      <c r="Y112" s="118"/>
      <c r="Z112" s="118"/>
    </row>
    <row r="113" spans="1:26" ht="16.5" customHeight="1">
      <c r="A113" s="731"/>
      <c r="B113" s="731"/>
      <c r="C113" s="731"/>
      <c r="D113" s="731"/>
      <c r="E113" s="609" t="s">
        <v>12455</v>
      </c>
      <c r="F113" s="731"/>
      <c r="G113" s="608">
        <v>16</v>
      </c>
      <c r="H113" s="609" t="s">
        <v>12456</v>
      </c>
      <c r="I113" s="609" t="s">
        <v>12457</v>
      </c>
      <c r="J113" s="83"/>
      <c r="K113" s="84"/>
      <c r="L113" s="665"/>
      <c r="M113" s="117"/>
      <c r="N113" s="85"/>
      <c r="O113" s="86" t="s">
        <v>380</v>
      </c>
      <c r="P113" s="86" t="s">
        <v>12385</v>
      </c>
      <c r="Q113" s="86" t="s">
        <v>12387</v>
      </c>
      <c r="R113" s="83" t="s">
        <v>42</v>
      </c>
      <c r="S113" s="86"/>
      <c r="T113" s="118"/>
      <c r="U113" s="118"/>
      <c r="V113" s="118"/>
      <c r="W113" s="118"/>
      <c r="X113" s="118"/>
      <c r="Y113" s="118"/>
      <c r="Z113" s="118"/>
    </row>
    <row r="114" spans="1:26" ht="16.5" customHeight="1">
      <c r="A114" s="731"/>
      <c r="B114" s="731"/>
      <c r="C114" s="731"/>
      <c r="D114" s="731"/>
      <c r="E114" s="609" t="s">
        <v>12459</v>
      </c>
      <c r="F114" s="731"/>
      <c r="G114" s="608">
        <v>17</v>
      </c>
      <c r="H114" s="609" t="s">
        <v>12460</v>
      </c>
      <c r="I114" s="609" t="s">
        <v>12461</v>
      </c>
      <c r="J114" s="83"/>
      <c r="K114" s="84"/>
      <c r="L114" s="665"/>
      <c r="M114" s="117"/>
      <c r="N114" s="85"/>
      <c r="O114" s="86" t="s">
        <v>380</v>
      </c>
      <c r="P114" s="86" t="s">
        <v>12385</v>
      </c>
      <c r="Q114" s="86" t="s">
        <v>12387</v>
      </c>
      <c r="R114" s="83" t="s">
        <v>42</v>
      </c>
      <c r="S114" s="86"/>
      <c r="T114" s="118"/>
      <c r="U114" s="118"/>
      <c r="V114" s="118"/>
      <c r="W114" s="118"/>
      <c r="X114" s="118"/>
      <c r="Y114" s="118"/>
      <c r="Z114" s="118"/>
    </row>
    <row r="115" spans="1:26" ht="16.5" customHeight="1">
      <c r="A115" s="731"/>
      <c r="B115" s="731"/>
      <c r="C115" s="731"/>
      <c r="D115" s="731"/>
      <c r="E115" s="609" t="s">
        <v>12463</v>
      </c>
      <c r="F115" s="731"/>
      <c r="G115" s="608">
        <v>18</v>
      </c>
      <c r="H115" s="609" t="s">
        <v>12464</v>
      </c>
      <c r="I115" s="609" t="s">
        <v>12465</v>
      </c>
      <c r="J115" s="83"/>
      <c r="K115" s="84"/>
      <c r="L115" s="665"/>
      <c r="M115" s="117"/>
      <c r="N115" s="85"/>
      <c r="O115" s="86" t="s">
        <v>380</v>
      </c>
      <c r="P115" s="86" t="s">
        <v>12385</v>
      </c>
      <c r="Q115" s="86" t="s">
        <v>12387</v>
      </c>
      <c r="R115" s="83" t="s">
        <v>42</v>
      </c>
      <c r="S115" s="86"/>
      <c r="T115" s="118"/>
      <c r="U115" s="118"/>
      <c r="V115" s="118"/>
      <c r="W115" s="118"/>
      <c r="X115" s="118"/>
      <c r="Y115" s="118"/>
      <c r="Z115" s="118"/>
    </row>
    <row r="116" spans="1:26" ht="16.5" customHeight="1">
      <c r="A116" s="731"/>
      <c r="B116" s="731"/>
      <c r="C116" s="731"/>
      <c r="D116" s="731"/>
      <c r="E116" s="609" t="s">
        <v>12468</v>
      </c>
      <c r="F116" s="731"/>
      <c r="G116" s="608">
        <v>19</v>
      </c>
      <c r="H116" s="609" t="s">
        <v>12469</v>
      </c>
      <c r="I116" s="609" t="s">
        <v>12471</v>
      </c>
      <c r="J116" s="83"/>
      <c r="K116" s="84"/>
      <c r="L116" s="665"/>
      <c r="M116" s="117"/>
      <c r="N116" s="85"/>
      <c r="O116" s="86" t="s">
        <v>380</v>
      </c>
      <c r="P116" s="86" t="s">
        <v>12385</v>
      </c>
      <c r="Q116" s="86" t="s">
        <v>12387</v>
      </c>
      <c r="R116" s="83" t="s">
        <v>42</v>
      </c>
      <c r="S116" s="86"/>
      <c r="T116" s="118"/>
      <c r="U116" s="118"/>
      <c r="V116" s="118"/>
      <c r="W116" s="118"/>
      <c r="X116" s="118"/>
      <c r="Y116" s="118"/>
      <c r="Z116" s="118"/>
    </row>
    <row r="117" spans="1:26" ht="16.5" customHeight="1">
      <c r="A117" s="731"/>
      <c r="B117" s="731"/>
      <c r="C117" s="731"/>
      <c r="D117" s="731"/>
      <c r="E117" s="609" t="s">
        <v>12473</v>
      </c>
      <c r="F117" s="731"/>
      <c r="G117" s="608">
        <v>20</v>
      </c>
      <c r="H117" s="609" t="s">
        <v>12474</v>
      </c>
      <c r="I117" s="609" t="s">
        <v>12475</v>
      </c>
      <c r="J117" s="83"/>
      <c r="K117" s="84"/>
      <c r="L117" s="665"/>
      <c r="M117" s="117"/>
      <c r="N117" s="85"/>
      <c r="O117" s="86" t="s">
        <v>380</v>
      </c>
      <c r="P117" s="86" t="s">
        <v>12385</v>
      </c>
      <c r="Q117" s="86" t="s">
        <v>12387</v>
      </c>
      <c r="R117" s="83" t="s">
        <v>42</v>
      </c>
      <c r="S117" s="86"/>
      <c r="T117" s="118"/>
      <c r="U117" s="118"/>
      <c r="V117" s="118"/>
      <c r="W117" s="118"/>
      <c r="X117" s="118"/>
      <c r="Y117" s="118"/>
      <c r="Z117" s="118"/>
    </row>
    <row r="118" spans="1:26" ht="16.5" customHeight="1">
      <c r="A118" s="732"/>
      <c r="B118" s="732"/>
      <c r="C118" s="732"/>
      <c r="D118" s="732"/>
      <c r="E118" s="609" t="s">
        <v>12477</v>
      </c>
      <c r="F118" s="732"/>
      <c r="G118" s="608">
        <v>21</v>
      </c>
      <c r="H118" s="609" t="s">
        <v>12478</v>
      </c>
      <c r="I118" s="609" t="s">
        <v>12479</v>
      </c>
      <c r="J118" s="83"/>
      <c r="K118" s="84"/>
      <c r="L118" s="666"/>
      <c r="M118" s="117"/>
      <c r="N118" s="85"/>
      <c r="O118" s="86" t="s">
        <v>380</v>
      </c>
      <c r="P118" s="86" t="s">
        <v>12385</v>
      </c>
      <c r="Q118" s="86" t="s">
        <v>12387</v>
      </c>
      <c r="R118" s="83" t="s">
        <v>42</v>
      </c>
      <c r="S118" s="86"/>
      <c r="T118" s="118"/>
      <c r="U118" s="118"/>
      <c r="V118" s="118"/>
      <c r="W118" s="118"/>
      <c r="X118" s="118"/>
      <c r="Y118" s="118"/>
      <c r="Z118" s="118"/>
    </row>
    <row r="119" spans="1:26" ht="16.5" customHeight="1">
      <c r="A119" s="730" t="s">
        <v>6847</v>
      </c>
      <c r="B119" s="730" t="s">
        <v>9237</v>
      </c>
      <c r="C119" s="730" t="s">
        <v>11245</v>
      </c>
      <c r="D119" s="733" t="s">
        <v>12481</v>
      </c>
      <c r="E119" s="609" t="s">
        <v>12482</v>
      </c>
      <c r="F119" s="745" t="s">
        <v>8119</v>
      </c>
      <c r="G119" s="608">
        <v>1</v>
      </c>
      <c r="H119" s="609" t="s">
        <v>12483</v>
      </c>
      <c r="I119" s="609" t="s">
        <v>12484</v>
      </c>
      <c r="J119" s="83"/>
      <c r="K119" s="84"/>
      <c r="L119" s="748"/>
      <c r="M119" s="117"/>
      <c r="N119" s="85"/>
      <c r="O119" s="86" t="s">
        <v>380</v>
      </c>
      <c r="P119" s="86" t="s">
        <v>12489</v>
      </c>
      <c r="Q119" s="86" t="s">
        <v>12490</v>
      </c>
      <c r="R119" s="83" t="s">
        <v>42</v>
      </c>
      <c r="S119" s="86"/>
      <c r="T119" s="118"/>
      <c r="U119" s="118"/>
      <c r="V119" s="118"/>
      <c r="W119" s="118"/>
      <c r="X119" s="118"/>
      <c r="Y119" s="118"/>
      <c r="Z119" s="118"/>
    </row>
    <row r="120" spans="1:26" ht="16.5" customHeight="1">
      <c r="A120" s="731"/>
      <c r="B120" s="731"/>
      <c r="C120" s="731"/>
      <c r="D120" s="731"/>
      <c r="E120" s="609" t="s">
        <v>12492</v>
      </c>
      <c r="F120" s="731"/>
      <c r="G120" s="608">
        <v>2</v>
      </c>
      <c r="H120" s="609" t="s">
        <v>12493</v>
      </c>
      <c r="I120" s="609" t="s">
        <v>12494</v>
      </c>
      <c r="J120" s="83"/>
      <c r="K120" s="84"/>
      <c r="L120" s="665"/>
      <c r="M120" s="117"/>
      <c r="N120" s="85"/>
      <c r="O120" s="86" t="s">
        <v>380</v>
      </c>
      <c r="P120" s="86" t="s">
        <v>12489</v>
      </c>
      <c r="Q120" s="86" t="s">
        <v>12490</v>
      </c>
      <c r="R120" s="83" t="s">
        <v>42</v>
      </c>
      <c r="S120" s="86"/>
      <c r="T120" s="118"/>
      <c r="U120" s="118"/>
      <c r="V120" s="118"/>
      <c r="W120" s="118"/>
      <c r="X120" s="118"/>
      <c r="Y120" s="118"/>
      <c r="Z120" s="118"/>
    </row>
    <row r="121" spans="1:26" ht="16.5" customHeight="1">
      <c r="A121" s="731"/>
      <c r="B121" s="731"/>
      <c r="C121" s="731"/>
      <c r="D121" s="731"/>
      <c r="E121" s="609" t="s">
        <v>12496</v>
      </c>
      <c r="F121" s="731"/>
      <c r="G121" s="608">
        <v>3</v>
      </c>
      <c r="H121" s="609" t="s">
        <v>12497</v>
      </c>
      <c r="I121" s="609" t="s">
        <v>12498</v>
      </c>
      <c r="J121" s="83"/>
      <c r="K121" s="84"/>
      <c r="L121" s="665"/>
      <c r="M121" s="117"/>
      <c r="N121" s="85"/>
      <c r="O121" s="86" t="s">
        <v>380</v>
      </c>
      <c r="P121" s="86" t="s">
        <v>12489</v>
      </c>
      <c r="Q121" s="86" t="s">
        <v>12490</v>
      </c>
      <c r="R121" s="83" t="s">
        <v>42</v>
      </c>
      <c r="S121" s="86"/>
      <c r="T121" s="118"/>
      <c r="U121" s="118"/>
      <c r="V121" s="118"/>
      <c r="W121" s="118"/>
      <c r="X121" s="118"/>
      <c r="Y121" s="118"/>
      <c r="Z121" s="118"/>
    </row>
    <row r="122" spans="1:26" ht="16.5" customHeight="1">
      <c r="A122" s="731"/>
      <c r="B122" s="731"/>
      <c r="C122" s="731"/>
      <c r="D122" s="731"/>
      <c r="E122" s="609" t="s">
        <v>12499</v>
      </c>
      <c r="F122" s="731"/>
      <c r="G122" s="608">
        <v>4</v>
      </c>
      <c r="H122" s="609" t="s">
        <v>12500</v>
      </c>
      <c r="I122" s="609" t="s">
        <v>12502</v>
      </c>
      <c r="J122" s="83"/>
      <c r="K122" s="84"/>
      <c r="L122" s="665"/>
      <c r="M122" s="117"/>
      <c r="N122" s="85"/>
      <c r="O122" s="86" t="s">
        <v>380</v>
      </c>
      <c r="P122" s="86" t="s">
        <v>12489</v>
      </c>
      <c r="Q122" s="86" t="s">
        <v>12490</v>
      </c>
      <c r="R122" s="83" t="s">
        <v>42</v>
      </c>
      <c r="S122" s="86"/>
      <c r="T122" s="118"/>
      <c r="U122" s="118"/>
      <c r="V122" s="118"/>
      <c r="W122" s="118"/>
      <c r="X122" s="118"/>
      <c r="Y122" s="118"/>
      <c r="Z122" s="118"/>
    </row>
    <row r="123" spans="1:26" ht="16.5" customHeight="1">
      <c r="A123" s="731"/>
      <c r="B123" s="731"/>
      <c r="C123" s="731"/>
      <c r="D123" s="731"/>
      <c r="E123" s="609" t="s">
        <v>12506</v>
      </c>
      <c r="F123" s="731"/>
      <c r="G123" s="608">
        <v>5</v>
      </c>
      <c r="H123" s="609" t="s">
        <v>12507</v>
      </c>
      <c r="I123" s="609" t="s">
        <v>12508</v>
      </c>
      <c r="J123" s="83"/>
      <c r="K123" s="84"/>
      <c r="L123" s="665"/>
      <c r="M123" s="117"/>
      <c r="N123" s="85"/>
      <c r="O123" s="86" t="s">
        <v>380</v>
      </c>
      <c r="P123" s="86" t="s">
        <v>12489</v>
      </c>
      <c r="Q123" s="86" t="s">
        <v>12490</v>
      </c>
      <c r="R123" s="83" t="s">
        <v>42</v>
      </c>
      <c r="S123" s="86"/>
      <c r="T123" s="118"/>
      <c r="U123" s="118"/>
      <c r="V123" s="118"/>
      <c r="W123" s="118"/>
      <c r="X123" s="118"/>
      <c r="Y123" s="118"/>
      <c r="Z123" s="118"/>
    </row>
    <row r="124" spans="1:26" ht="16.5" customHeight="1">
      <c r="A124" s="731"/>
      <c r="B124" s="731"/>
      <c r="C124" s="731"/>
      <c r="D124" s="731"/>
      <c r="E124" s="609" t="s">
        <v>12510</v>
      </c>
      <c r="F124" s="731"/>
      <c r="G124" s="608">
        <v>6</v>
      </c>
      <c r="H124" s="609" t="s">
        <v>12511</v>
      </c>
      <c r="I124" s="609" t="s">
        <v>12512</v>
      </c>
      <c r="J124" s="83"/>
      <c r="K124" s="84"/>
      <c r="L124" s="665"/>
      <c r="M124" s="117"/>
      <c r="N124" s="85"/>
      <c r="O124" s="86" t="s">
        <v>380</v>
      </c>
      <c r="P124" s="86" t="s">
        <v>12489</v>
      </c>
      <c r="Q124" s="86" t="s">
        <v>12490</v>
      </c>
      <c r="R124" s="83" t="s">
        <v>42</v>
      </c>
      <c r="S124" s="86"/>
      <c r="T124" s="118"/>
      <c r="U124" s="118"/>
      <c r="V124" s="118"/>
      <c r="W124" s="118"/>
      <c r="X124" s="118"/>
      <c r="Y124" s="118"/>
      <c r="Z124" s="118"/>
    </row>
    <row r="125" spans="1:26" ht="16.5" customHeight="1">
      <c r="A125" s="731"/>
      <c r="B125" s="731"/>
      <c r="C125" s="731"/>
      <c r="D125" s="731"/>
      <c r="E125" s="609" t="s">
        <v>12513</v>
      </c>
      <c r="F125" s="731"/>
      <c r="G125" s="608">
        <v>7</v>
      </c>
      <c r="H125" s="609" t="s">
        <v>12514</v>
      </c>
      <c r="I125" s="609" t="s">
        <v>12515</v>
      </c>
      <c r="J125" s="83"/>
      <c r="K125" s="84"/>
      <c r="L125" s="665"/>
      <c r="M125" s="117"/>
      <c r="N125" s="85"/>
      <c r="O125" s="86" t="s">
        <v>380</v>
      </c>
      <c r="P125" s="86" t="s">
        <v>12489</v>
      </c>
      <c r="Q125" s="86" t="s">
        <v>12490</v>
      </c>
      <c r="R125" s="83" t="s">
        <v>42</v>
      </c>
      <c r="S125" s="86"/>
      <c r="T125" s="118"/>
      <c r="U125" s="118"/>
      <c r="V125" s="118"/>
      <c r="W125" s="118"/>
      <c r="X125" s="118"/>
      <c r="Y125" s="118"/>
      <c r="Z125" s="118"/>
    </row>
    <row r="126" spans="1:26" ht="16.5" customHeight="1">
      <c r="A126" s="731"/>
      <c r="B126" s="731"/>
      <c r="C126" s="731"/>
      <c r="D126" s="731"/>
      <c r="E126" s="609" t="s">
        <v>12518</v>
      </c>
      <c r="F126" s="731"/>
      <c r="G126" s="608">
        <v>8</v>
      </c>
      <c r="H126" s="609" t="s">
        <v>12520</v>
      </c>
      <c r="I126" s="609" t="s">
        <v>12521</v>
      </c>
      <c r="J126" s="83"/>
      <c r="K126" s="84"/>
      <c r="L126" s="665"/>
      <c r="M126" s="117"/>
      <c r="N126" s="85"/>
      <c r="O126" s="86" t="s">
        <v>380</v>
      </c>
      <c r="P126" s="86" t="s">
        <v>12489</v>
      </c>
      <c r="Q126" s="86" t="s">
        <v>12490</v>
      </c>
      <c r="R126" s="83" t="s">
        <v>42</v>
      </c>
      <c r="S126" s="86"/>
      <c r="T126" s="118"/>
      <c r="U126" s="118"/>
      <c r="V126" s="118"/>
      <c r="W126" s="118"/>
      <c r="X126" s="118"/>
      <c r="Y126" s="118"/>
      <c r="Z126" s="118"/>
    </row>
    <row r="127" spans="1:26" ht="16.5" customHeight="1">
      <c r="A127" s="732"/>
      <c r="B127" s="732"/>
      <c r="C127" s="732"/>
      <c r="D127" s="732"/>
      <c r="E127" s="609" t="s">
        <v>12523</v>
      </c>
      <c r="F127" s="732"/>
      <c r="G127" s="608">
        <v>9</v>
      </c>
      <c r="H127" s="609" t="s">
        <v>12524</v>
      </c>
      <c r="I127" s="609" t="s">
        <v>12525</v>
      </c>
      <c r="J127" s="83"/>
      <c r="K127" s="84"/>
      <c r="L127" s="666"/>
      <c r="M127" s="117" t="s">
        <v>12526</v>
      </c>
      <c r="N127" s="85"/>
      <c r="O127" s="86" t="s">
        <v>380</v>
      </c>
      <c r="P127" s="86" t="s">
        <v>380</v>
      </c>
      <c r="Q127" s="86" t="s">
        <v>380</v>
      </c>
      <c r="R127" s="83" t="s">
        <v>42</v>
      </c>
      <c r="S127" s="86"/>
      <c r="T127" s="118"/>
      <c r="U127" s="118"/>
      <c r="V127" s="118"/>
      <c r="W127" s="118"/>
      <c r="X127" s="118"/>
      <c r="Y127" s="118"/>
      <c r="Z127" s="118"/>
    </row>
    <row r="128" spans="1:26" ht="16.5" customHeight="1">
      <c r="A128" s="730" t="s">
        <v>12529</v>
      </c>
      <c r="B128" s="730" t="s">
        <v>9237</v>
      </c>
      <c r="C128" s="730" t="s">
        <v>11245</v>
      </c>
      <c r="D128" s="733" t="s">
        <v>12531</v>
      </c>
      <c r="E128" s="609" t="s">
        <v>12532</v>
      </c>
      <c r="F128" s="745" t="s">
        <v>8119</v>
      </c>
      <c r="G128" s="608">
        <v>1</v>
      </c>
      <c r="H128" s="609" t="s">
        <v>12533</v>
      </c>
      <c r="I128" s="609" t="s">
        <v>12534</v>
      </c>
      <c r="J128" s="83"/>
      <c r="K128" s="84"/>
      <c r="L128" s="748"/>
      <c r="M128" s="117"/>
      <c r="N128" s="85"/>
      <c r="O128" s="86" t="s">
        <v>380</v>
      </c>
      <c r="P128" s="86" t="s">
        <v>12535</v>
      </c>
      <c r="Q128" s="86" t="s">
        <v>12536</v>
      </c>
      <c r="R128" s="83" t="s">
        <v>42</v>
      </c>
      <c r="S128" s="86"/>
      <c r="T128" s="118"/>
      <c r="U128" s="118"/>
      <c r="V128" s="118"/>
      <c r="W128" s="118"/>
      <c r="X128" s="118"/>
      <c r="Y128" s="118"/>
      <c r="Z128" s="118"/>
    </row>
    <row r="129" spans="1:26" ht="16.5" customHeight="1">
      <c r="A129" s="731"/>
      <c r="B129" s="731"/>
      <c r="C129" s="731"/>
      <c r="D129" s="731"/>
      <c r="E129" s="609" t="s">
        <v>12538</v>
      </c>
      <c r="F129" s="731"/>
      <c r="G129" s="608">
        <v>2</v>
      </c>
      <c r="H129" s="609" t="s">
        <v>12539</v>
      </c>
      <c r="I129" s="609" t="s">
        <v>12540</v>
      </c>
      <c r="J129" s="83"/>
      <c r="K129" s="84"/>
      <c r="L129" s="665"/>
      <c r="M129" s="117"/>
      <c r="N129" s="85"/>
      <c r="O129" s="86" t="s">
        <v>380</v>
      </c>
      <c r="P129" s="86" t="s">
        <v>12535</v>
      </c>
      <c r="Q129" s="86" t="s">
        <v>12536</v>
      </c>
      <c r="R129" s="83" t="s">
        <v>42</v>
      </c>
      <c r="S129" s="86"/>
      <c r="T129" s="118"/>
      <c r="U129" s="118"/>
      <c r="V129" s="118"/>
      <c r="W129" s="118"/>
      <c r="X129" s="118"/>
      <c r="Y129" s="118"/>
      <c r="Z129" s="118"/>
    </row>
    <row r="130" spans="1:26" ht="16.5" customHeight="1">
      <c r="A130" s="731"/>
      <c r="B130" s="731"/>
      <c r="C130" s="731"/>
      <c r="D130" s="731"/>
      <c r="E130" s="609" t="s">
        <v>12542</v>
      </c>
      <c r="F130" s="731"/>
      <c r="G130" s="608">
        <v>3</v>
      </c>
      <c r="H130" s="609" t="s">
        <v>12544</v>
      </c>
      <c r="I130" s="609" t="s">
        <v>12546</v>
      </c>
      <c r="J130" s="83"/>
      <c r="K130" s="84"/>
      <c r="L130" s="665"/>
      <c r="M130" s="117"/>
      <c r="N130" s="85"/>
      <c r="O130" s="86" t="s">
        <v>380</v>
      </c>
      <c r="P130" s="86" t="s">
        <v>12535</v>
      </c>
      <c r="Q130" s="86" t="s">
        <v>12536</v>
      </c>
      <c r="R130" s="83" t="s">
        <v>42</v>
      </c>
      <c r="S130" s="86"/>
      <c r="T130" s="118"/>
      <c r="U130" s="118"/>
      <c r="V130" s="118"/>
      <c r="W130" s="118"/>
      <c r="X130" s="118"/>
      <c r="Y130" s="118"/>
      <c r="Z130" s="118"/>
    </row>
    <row r="131" spans="1:26" ht="16.5" customHeight="1">
      <c r="A131" s="731"/>
      <c r="B131" s="731"/>
      <c r="C131" s="731"/>
      <c r="D131" s="731"/>
      <c r="E131" s="609" t="s">
        <v>12551</v>
      </c>
      <c r="F131" s="731"/>
      <c r="G131" s="608">
        <v>4</v>
      </c>
      <c r="H131" s="609" t="s">
        <v>12552</v>
      </c>
      <c r="I131" s="609" t="s">
        <v>12554</v>
      </c>
      <c r="J131" s="83"/>
      <c r="K131" s="84"/>
      <c r="L131" s="665"/>
      <c r="M131" s="117"/>
      <c r="N131" s="85"/>
      <c r="O131" s="86" t="s">
        <v>380</v>
      </c>
      <c r="P131" s="86" t="s">
        <v>12535</v>
      </c>
      <c r="Q131" s="86" t="s">
        <v>12536</v>
      </c>
      <c r="R131" s="83" t="s">
        <v>42</v>
      </c>
      <c r="S131" s="86"/>
      <c r="T131" s="118"/>
      <c r="U131" s="118"/>
      <c r="V131" s="118"/>
      <c r="W131" s="118"/>
      <c r="X131" s="118"/>
      <c r="Y131" s="118"/>
      <c r="Z131" s="118"/>
    </row>
    <row r="132" spans="1:26" ht="16.5" customHeight="1">
      <c r="A132" s="731"/>
      <c r="B132" s="731"/>
      <c r="C132" s="731"/>
      <c r="D132" s="731"/>
      <c r="E132" s="609" t="s">
        <v>12558</v>
      </c>
      <c r="F132" s="731"/>
      <c r="G132" s="608">
        <v>5</v>
      </c>
      <c r="H132" s="609" t="s">
        <v>12559</v>
      </c>
      <c r="I132" s="609" t="s">
        <v>12560</v>
      </c>
      <c r="J132" s="83"/>
      <c r="K132" s="84"/>
      <c r="L132" s="665"/>
      <c r="M132" s="117"/>
      <c r="N132" s="85"/>
      <c r="O132" s="86" t="s">
        <v>380</v>
      </c>
      <c r="P132" s="86" t="s">
        <v>12535</v>
      </c>
      <c r="Q132" s="86" t="s">
        <v>12536</v>
      </c>
      <c r="R132" s="83" t="s">
        <v>42</v>
      </c>
      <c r="S132" s="86"/>
      <c r="T132" s="118"/>
      <c r="U132" s="118"/>
      <c r="V132" s="118"/>
      <c r="W132" s="118"/>
      <c r="X132" s="118"/>
      <c r="Y132" s="118"/>
      <c r="Z132" s="118"/>
    </row>
    <row r="133" spans="1:26" ht="16.5" customHeight="1">
      <c r="A133" s="731"/>
      <c r="B133" s="731"/>
      <c r="C133" s="731"/>
      <c r="D133" s="731"/>
      <c r="E133" s="609" t="s">
        <v>12564</v>
      </c>
      <c r="F133" s="731"/>
      <c r="G133" s="608">
        <v>6</v>
      </c>
      <c r="H133" s="609" t="s">
        <v>12566</v>
      </c>
      <c r="I133" s="609" t="s">
        <v>12567</v>
      </c>
      <c r="J133" s="83"/>
      <c r="K133" s="84"/>
      <c r="L133" s="665"/>
      <c r="M133" s="117"/>
      <c r="N133" s="85"/>
      <c r="O133" s="86" t="s">
        <v>380</v>
      </c>
      <c r="P133" s="86" t="s">
        <v>12535</v>
      </c>
      <c r="Q133" s="86" t="s">
        <v>12536</v>
      </c>
      <c r="R133" s="83" t="s">
        <v>42</v>
      </c>
      <c r="S133" s="86"/>
      <c r="T133" s="118"/>
      <c r="U133" s="118"/>
      <c r="V133" s="118"/>
      <c r="W133" s="118"/>
      <c r="X133" s="118"/>
      <c r="Y133" s="118"/>
      <c r="Z133" s="118"/>
    </row>
    <row r="134" spans="1:26" ht="16.5" customHeight="1">
      <c r="A134" s="731"/>
      <c r="B134" s="731"/>
      <c r="C134" s="731"/>
      <c r="D134" s="731"/>
      <c r="E134" s="609" t="s">
        <v>12572</v>
      </c>
      <c r="F134" s="731"/>
      <c r="G134" s="608">
        <v>7</v>
      </c>
      <c r="H134" s="609" t="s">
        <v>12574</v>
      </c>
      <c r="I134" s="609" t="s">
        <v>12575</v>
      </c>
      <c r="J134" s="83"/>
      <c r="K134" s="84"/>
      <c r="L134" s="665"/>
      <c r="M134" s="117"/>
      <c r="N134" s="85"/>
      <c r="O134" s="86" t="s">
        <v>380</v>
      </c>
      <c r="P134" s="86" t="s">
        <v>12535</v>
      </c>
      <c r="Q134" s="86" t="s">
        <v>12536</v>
      </c>
      <c r="R134" s="83" t="s">
        <v>42</v>
      </c>
      <c r="S134" s="86"/>
      <c r="T134" s="118"/>
      <c r="U134" s="118"/>
      <c r="V134" s="118"/>
      <c r="W134" s="118"/>
      <c r="X134" s="118"/>
      <c r="Y134" s="118"/>
      <c r="Z134" s="118"/>
    </row>
    <row r="135" spans="1:26" ht="16.5" customHeight="1">
      <c r="A135" s="731"/>
      <c r="B135" s="731"/>
      <c r="C135" s="731"/>
      <c r="D135" s="731"/>
      <c r="E135" s="609" t="s">
        <v>12578</v>
      </c>
      <c r="F135" s="731"/>
      <c r="G135" s="608">
        <v>8</v>
      </c>
      <c r="H135" s="609" t="s">
        <v>12579</v>
      </c>
      <c r="I135" s="609" t="s">
        <v>12580</v>
      </c>
      <c r="J135" s="83"/>
      <c r="K135" s="84"/>
      <c r="L135" s="665"/>
      <c r="M135" s="117"/>
      <c r="N135" s="85"/>
      <c r="O135" s="86" t="s">
        <v>380</v>
      </c>
      <c r="P135" s="86" t="s">
        <v>12535</v>
      </c>
      <c r="Q135" s="86" t="s">
        <v>12536</v>
      </c>
      <c r="R135" s="83" t="s">
        <v>42</v>
      </c>
      <c r="S135" s="86"/>
      <c r="T135" s="118"/>
      <c r="U135" s="118"/>
      <c r="V135" s="118"/>
      <c r="W135" s="118"/>
      <c r="X135" s="118"/>
      <c r="Y135" s="118"/>
      <c r="Z135" s="118"/>
    </row>
    <row r="136" spans="1:26" ht="16.5" customHeight="1">
      <c r="A136" s="731"/>
      <c r="B136" s="731"/>
      <c r="C136" s="731"/>
      <c r="D136" s="731"/>
      <c r="E136" s="609" t="s">
        <v>12584</v>
      </c>
      <c r="F136" s="731"/>
      <c r="G136" s="608">
        <v>9</v>
      </c>
      <c r="H136" s="609" t="s">
        <v>12585</v>
      </c>
      <c r="I136" s="609" t="s">
        <v>12586</v>
      </c>
      <c r="J136" s="83"/>
      <c r="K136" s="84"/>
      <c r="L136" s="665"/>
      <c r="M136" s="117"/>
      <c r="N136" s="85"/>
      <c r="O136" s="86" t="s">
        <v>380</v>
      </c>
      <c r="P136" s="86" t="s">
        <v>12535</v>
      </c>
      <c r="Q136" s="86" t="s">
        <v>12536</v>
      </c>
      <c r="R136" s="83" t="s">
        <v>42</v>
      </c>
      <c r="S136" s="86"/>
      <c r="T136" s="118"/>
      <c r="U136" s="118"/>
      <c r="V136" s="118"/>
      <c r="W136" s="118"/>
      <c r="X136" s="118"/>
      <c r="Y136" s="118"/>
      <c r="Z136" s="118"/>
    </row>
    <row r="137" spans="1:26" ht="16.5" customHeight="1">
      <c r="A137" s="731"/>
      <c r="B137" s="731"/>
      <c r="C137" s="731"/>
      <c r="D137" s="731"/>
      <c r="E137" s="609" t="s">
        <v>12590</v>
      </c>
      <c r="F137" s="731"/>
      <c r="G137" s="608">
        <v>10</v>
      </c>
      <c r="H137" s="609" t="s">
        <v>12592</v>
      </c>
      <c r="I137" s="609" t="s">
        <v>12593</v>
      </c>
      <c r="J137" s="83"/>
      <c r="K137" s="84"/>
      <c r="L137" s="665"/>
      <c r="M137" s="117"/>
      <c r="N137" s="85"/>
      <c r="O137" s="86" t="s">
        <v>380</v>
      </c>
      <c r="P137" s="86" t="s">
        <v>12535</v>
      </c>
      <c r="Q137" s="86" t="s">
        <v>12536</v>
      </c>
      <c r="R137" s="83" t="s">
        <v>42</v>
      </c>
      <c r="S137" s="86"/>
      <c r="T137" s="118"/>
      <c r="U137" s="118"/>
      <c r="V137" s="118"/>
      <c r="W137" s="118"/>
      <c r="X137" s="118"/>
      <c r="Y137" s="118"/>
      <c r="Z137" s="118"/>
    </row>
    <row r="138" spans="1:26" ht="16.5" customHeight="1">
      <c r="A138" s="731"/>
      <c r="B138" s="731"/>
      <c r="C138" s="731"/>
      <c r="D138" s="731"/>
      <c r="E138" s="609" t="s">
        <v>12594</v>
      </c>
      <c r="F138" s="731"/>
      <c r="G138" s="608">
        <v>11</v>
      </c>
      <c r="H138" s="609" t="s">
        <v>12596</v>
      </c>
      <c r="I138" s="609" t="s">
        <v>12597</v>
      </c>
      <c r="J138" s="83"/>
      <c r="K138" s="84"/>
      <c r="L138" s="665"/>
      <c r="M138" s="117"/>
      <c r="N138" s="85"/>
      <c r="O138" s="86" t="s">
        <v>380</v>
      </c>
      <c r="P138" s="86" t="s">
        <v>12535</v>
      </c>
      <c r="Q138" s="86" t="s">
        <v>12536</v>
      </c>
      <c r="R138" s="83" t="s">
        <v>42</v>
      </c>
      <c r="S138" s="86"/>
      <c r="T138" s="118"/>
      <c r="U138" s="118"/>
      <c r="V138" s="118"/>
      <c r="W138" s="118"/>
      <c r="X138" s="118"/>
      <c r="Y138" s="118"/>
      <c r="Z138" s="118"/>
    </row>
    <row r="139" spans="1:26" ht="16.5" customHeight="1">
      <c r="A139" s="731"/>
      <c r="B139" s="731"/>
      <c r="C139" s="731"/>
      <c r="D139" s="731"/>
      <c r="E139" s="609" t="s">
        <v>12601</v>
      </c>
      <c r="F139" s="731"/>
      <c r="G139" s="608">
        <v>12</v>
      </c>
      <c r="H139" s="609" t="s">
        <v>12602</v>
      </c>
      <c r="I139" s="609" t="s">
        <v>12604</v>
      </c>
      <c r="J139" s="83"/>
      <c r="K139" s="84"/>
      <c r="L139" s="665"/>
      <c r="M139" s="117"/>
      <c r="N139" s="85"/>
      <c r="O139" s="86" t="s">
        <v>380</v>
      </c>
      <c r="P139" s="86" t="s">
        <v>12535</v>
      </c>
      <c r="Q139" s="86" t="s">
        <v>12536</v>
      </c>
      <c r="R139" s="83" t="s">
        <v>42</v>
      </c>
      <c r="S139" s="86"/>
      <c r="T139" s="118"/>
      <c r="U139" s="118"/>
      <c r="V139" s="118"/>
      <c r="W139" s="118"/>
      <c r="X139" s="118"/>
      <c r="Y139" s="118"/>
      <c r="Z139" s="118"/>
    </row>
    <row r="140" spans="1:26" ht="16.5" customHeight="1">
      <c r="A140" s="731"/>
      <c r="B140" s="731"/>
      <c r="C140" s="731"/>
      <c r="D140" s="731"/>
      <c r="E140" s="609" t="s">
        <v>12609</v>
      </c>
      <c r="F140" s="731"/>
      <c r="G140" s="608">
        <v>13</v>
      </c>
      <c r="H140" s="609" t="s">
        <v>12612</v>
      </c>
      <c r="I140" s="609" t="s">
        <v>12613</v>
      </c>
      <c r="J140" s="83"/>
      <c r="K140" s="84"/>
      <c r="L140" s="665"/>
      <c r="M140" s="117"/>
      <c r="N140" s="85"/>
      <c r="O140" s="86" t="s">
        <v>380</v>
      </c>
      <c r="P140" s="86" t="s">
        <v>12535</v>
      </c>
      <c r="Q140" s="86" t="s">
        <v>12536</v>
      </c>
      <c r="R140" s="83" t="s">
        <v>42</v>
      </c>
      <c r="S140" s="86"/>
      <c r="T140" s="118"/>
      <c r="U140" s="118"/>
      <c r="V140" s="118"/>
      <c r="W140" s="118"/>
      <c r="X140" s="118"/>
      <c r="Y140" s="118"/>
      <c r="Z140" s="118"/>
    </row>
    <row r="141" spans="1:26" ht="16.5" customHeight="1">
      <c r="A141" s="732"/>
      <c r="B141" s="732"/>
      <c r="C141" s="732"/>
      <c r="D141" s="732"/>
      <c r="E141" s="609" t="s">
        <v>12618</v>
      </c>
      <c r="F141" s="732"/>
      <c r="G141" s="608">
        <v>14</v>
      </c>
      <c r="H141" s="609" t="s">
        <v>12619</v>
      </c>
      <c r="I141" s="609" t="s">
        <v>12620</v>
      </c>
      <c r="J141" s="83"/>
      <c r="K141" s="84"/>
      <c r="L141" s="666"/>
      <c r="M141" s="117"/>
      <c r="N141" s="85"/>
      <c r="O141" s="86" t="s">
        <v>380</v>
      </c>
      <c r="P141" s="86" t="s">
        <v>12535</v>
      </c>
      <c r="Q141" s="86" t="s">
        <v>12536</v>
      </c>
      <c r="R141" s="83" t="s">
        <v>42</v>
      </c>
      <c r="S141" s="86"/>
      <c r="T141" s="118"/>
      <c r="U141" s="118"/>
      <c r="V141" s="118"/>
      <c r="W141" s="118"/>
      <c r="X141" s="118"/>
      <c r="Y141" s="118"/>
      <c r="Z141" s="118"/>
    </row>
    <row r="142" spans="1:26" ht="16.5" customHeight="1">
      <c r="A142" s="761" t="s">
        <v>12626</v>
      </c>
      <c r="B142" s="730" t="s">
        <v>9237</v>
      </c>
      <c r="C142" s="730" t="s">
        <v>11245</v>
      </c>
      <c r="D142" s="762" t="s">
        <v>12627</v>
      </c>
      <c r="E142" s="613" t="s">
        <v>12629</v>
      </c>
      <c r="F142" s="796" t="s">
        <v>8119</v>
      </c>
      <c r="G142" s="608">
        <v>1</v>
      </c>
      <c r="H142" s="614" t="s">
        <v>12630</v>
      </c>
      <c r="I142" s="613" t="s">
        <v>12632</v>
      </c>
      <c r="J142" s="83"/>
      <c r="K142" s="84"/>
      <c r="L142" s="748"/>
      <c r="M142" s="117"/>
      <c r="N142" s="85"/>
      <c r="O142" s="86" t="s">
        <v>380</v>
      </c>
      <c r="P142" s="86" t="s">
        <v>380</v>
      </c>
      <c r="Q142" s="86" t="s">
        <v>12636</v>
      </c>
      <c r="R142" s="83" t="s">
        <v>42</v>
      </c>
      <c r="S142" s="86"/>
      <c r="T142" s="118"/>
      <c r="U142" s="118"/>
      <c r="V142" s="118"/>
      <c r="W142" s="118"/>
      <c r="X142" s="118"/>
      <c r="Y142" s="118"/>
      <c r="Z142" s="118"/>
    </row>
    <row r="143" spans="1:26" ht="16.5" customHeight="1">
      <c r="A143" s="731"/>
      <c r="B143" s="731"/>
      <c r="C143" s="731"/>
      <c r="D143" s="731"/>
      <c r="E143" s="613" t="s">
        <v>12637</v>
      </c>
      <c r="F143" s="731"/>
      <c r="G143" s="608">
        <v>2</v>
      </c>
      <c r="H143" s="614" t="s">
        <v>12638</v>
      </c>
      <c r="I143" s="613" t="s">
        <v>12639</v>
      </c>
      <c r="J143" s="83"/>
      <c r="K143" s="84"/>
      <c r="L143" s="665"/>
      <c r="M143" s="117"/>
      <c r="N143" s="85"/>
      <c r="O143" s="86" t="s">
        <v>380</v>
      </c>
      <c r="P143" s="86" t="s">
        <v>380</v>
      </c>
      <c r="Q143" s="86" t="s">
        <v>12636</v>
      </c>
      <c r="R143" s="83" t="s">
        <v>42</v>
      </c>
      <c r="S143" s="86"/>
      <c r="T143" s="118"/>
      <c r="U143" s="118"/>
      <c r="V143" s="118"/>
      <c r="W143" s="118"/>
      <c r="X143" s="118"/>
      <c r="Y143" s="118"/>
      <c r="Z143" s="118"/>
    </row>
    <row r="144" spans="1:26" ht="16.5" customHeight="1">
      <c r="A144" s="731"/>
      <c r="B144" s="731"/>
      <c r="C144" s="731"/>
      <c r="D144" s="731"/>
      <c r="E144" s="613" t="s">
        <v>12641</v>
      </c>
      <c r="F144" s="731"/>
      <c r="G144" s="608">
        <v>3</v>
      </c>
      <c r="H144" s="614" t="s">
        <v>12643</v>
      </c>
      <c r="I144" s="613" t="s">
        <v>12644</v>
      </c>
      <c r="J144" s="83"/>
      <c r="K144" s="84"/>
      <c r="L144" s="665"/>
      <c r="M144" s="117"/>
      <c r="N144" s="85"/>
      <c r="O144" s="86" t="s">
        <v>380</v>
      </c>
      <c r="P144" s="86" t="s">
        <v>380</v>
      </c>
      <c r="Q144" s="86" t="s">
        <v>12636</v>
      </c>
      <c r="R144" s="83" t="s">
        <v>42</v>
      </c>
      <c r="S144" s="86"/>
      <c r="T144" s="118"/>
      <c r="U144" s="118"/>
      <c r="V144" s="118"/>
      <c r="W144" s="118"/>
      <c r="X144" s="118"/>
      <c r="Y144" s="118"/>
      <c r="Z144" s="118"/>
    </row>
    <row r="145" spans="1:26" ht="16.5" customHeight="1">
      <c r="A145" s="731"/>
      <c r="B145" s="731"/>
      <c r="C145" s="731"/>
      <c r="D145" s="731"/>
      <c r="E145" s="613" t="s">
        <v>12648</v>
      </c>
      <c r="F145" s="731"/>
      <c r="G145" s="608">
        <v>4</v>
      </c>
      <c r="H145" s="614" t="s">
        <v>12649</v>
      </c>
      <c r="I145" s="613" t="s">
        <v>12651</v>
      </c>
      <c r="J145" s="83"/>
      <c r="K145" s="84"/>
      <c r="L145" s="665"/>
      <c r="M145" s="117"/>
      <c r="N145" s="85"/>
      <c r="O145" s="86" t="s">
        <v>380</v>
      </c>
      <c r="P145" s="86" t="s">
        <v>380</v>
      </c>
      <c r="Q145" s="86" t="s">
        <v>12636</v>
      </c>
      <c r="R145" s="83" t="s">
        <v>42</v>
      </c>
      <c r="S145" s="86"/>
      <c r="T145" s="118"/>
      <c r="U145" s="118"/>
      <c r="V145" s="118"/>
      <c r="W145" s="118"/>
      <c r="X145" s="118"/>
      <c r="Y145" s="118"/>
      <c r="Z145" s="118"/>
    </row>
    <row r="146" spans="1:26" ht="16.5" customHeight="1">
      <c r="A146" s="731"/>
      <c r="B146" s="731"/>
      <c r="C146" s="731"/>
      <c r="D146" s="731"/>
      <c r="E146" s="613" t="s">
        <v>12658</v>
      </c>
      <c r="F146" s="731"/>
      <c r="G146" s="608">
        <v>5</v>
      </c>
      <c r="H146" s="614" t="s">
        <v>12660</v>
      </c>
      <c r="I146" s="613" t="s">
        <v>12661</v>
      </c>
      <c r="J146" s="83"/>
      <c r="K146" s="84"/>
      <c r="L146" s="665"/>
      <c r="M146" s="117"/>
      <c r="N146" s="85"/>
      <c r="O146" s="86" t="s">
        <v>380</v>
      </c>
      <c r="P146" s="86" t="s">
        <v>380</v>
      </c>
      <c r="Q146" s="86" t="s">
        <v>12636</v>
      </c>
      <c r="R146" s="83" t="s">
        <v>42</v>
      </c>
      <c r="S146" s="86"/>
      <c r="T146" s="118"/>
      <c r="U146" s="118"/>
      <c r="V146" s="118"/>
      <c r="W146" s="118"/>
      <c r="X146" s="118"/>
      <c r="Y146" s="118"/>
      <c r="Z146" s="118"/>
    </row>
    <row r="147" spans="1:26" ht="16.5" customHeight="1">
      <c r="A147" s="731"/>
      <c r="B147" s="731"/>
      <c r="C147" s="731"/>
      <c r="D147" s="731"/>
      <c r="E147" s="613" t="s">
        <v>12667</v>
      </c>
      <c r="F147" s="731"/>
      <c r="G147" s="608">
        <v>6</v>
      </c>
      <c r="H147" s="614" t="s">
        <v>12668</v>
      </c>
      <c r="I147" s="613" t="s">
        <v>12669</v>
      </c>
      <c r="J147" s="83"/>
      <c r="K147" s="84"/>
      <c r="L147" s="665"/>
      <c r="M147" s="117"/>
      <c r="N147" s="85"/>
      <c r="O147" s="86" t="s">
        <v>380</v>
      </c>
      <c r="P147" s="86" t="s">
        <v>380</v>
      </c>
      <c r="Q147" s="86" t="s">
        <v>12636</v>
      </c>
      <c r="R147" s="83" t="s">
        <v>42</v>
      </c>
      <c r="S147" s="86"/>
      <c r="T147" s="118"/>
      <c r="U147" s="118"/>
      <c r="V147" s="118"/>
      <c r="W147" s="118"/>
      <c r="X147" s="118"/>
      <c r="Y147" s="118"/>
      <c r="Z147" s="118"/>
    </row>
    <row r="148" spans="1:26" ht="16.5" customHeight="1">
      <c r="A148" s="731"/>
      <c r="B148" s="731"/>
      <c r="C148" s="731"/>
      <c r="D148" s="731"/>
      <c r="E148" s="613" t="s">
        <v>12671</v>
      </c>
      <c r="F148" s="731"/>
      <c r="G148" s="608">
        <v>7</v>
      </c>
      <c r="H148" s="614" t="s">
        <v>12672</v>
      </c>
      <c r="I148" s="613" t="s">
        <v>12674</v>
      </c>
      <c r="J148" s="83"/>
      <c r="K148" s="84"/>
      <c r="L148" s="665"/>
      <c r="M148" s="117"/>
      <c r="N148" s="85"/>
      <c r="O148" s="86" t="s">
        <v>380</v>
      </c>
      <c r="P148" s="86" t="s">
        <v>380</v>
      </c>
      <c r="Q148" s="86" t="s">
        <v>12636</v>
      </c>
      <c r="R148" s="83" t="s">
        <v>42</v>
      </c>
      <c r="S148" s="86"/>
      <c r="T148" s="118"/>
      <c r="U148" s="118"/>
      <c r="V148" s="118"/>
      <c r="W148" s="118"/>
      <c r="X148" s="118"/>
      <c r="Y148" s="118"/>
      <c r="Z148" s="118"/>
    </row>
    <row r="149" spans="1:26" ht="16.5" customHeight="1">
      <c r="A149" s="731"/>
      <c r="B149" s="731"/>
      <c r="C149" s="731"/>
      <c r="D149" s="731"/>
      <c r="E149" s="613" t="s">
        <v>12677</v>
      </c>
      <c r="F149" s="731"/>
      <c r="G149" s="608">
        <v>8</v>
      </c>
      <c r="H149" s="614" t="s">
        <v>12678</v>
      </c>
      <c r="I149" s="613" t="s">
        <v>12680</v>
      </c>
      <c r="J149" s="83"/>
      <c r="K149" s="84"/>
      <c r="L149" s="665"/>
      <c r="M149" s="117"/>
      <c r="N149" s="85"/>
      <c r="O149" s="86" t="s">
        <v>380</v>
      </c>
      <c r="P149" s="86" t="s">
        <v>380</v>
      </c>
      <c r="Q149" s="86" t="s">
        <v>12636</v>
      </c>
      <c r="R149" s="83" t="s">
        <v>42</v>
      </c>
      <c r="S149" s="86"/>
      <c r="T149" s="118"/>
      <c r="U149" s="118"/>
      <c r="V149" s="118"/>
      <c r="W149" s="118"/>
      <c r="X149" s="118"/>
      <c r="Y149" s="118"/>
      <c r="Z149" s="118"/>
    </row>
    <row r="150" spans="1:26" ht="16.5" customHeight="1">
      <c r="A150" s="731"/>
      <c r="B150" s="731"/>
      <c r="C150" s="731"/>
      <c r="D150" s="731"/>
      <c r="E150" s="613" t="s">
        <v>12684</v>
      </c>
      <c r="F150" s="731"/>
      <c r="G150" s="608">
        <v>9</v>
      </c>
      <c r="H150" s="614" t="s">
        <v>12685</v>
      </c>
      <c r="I150" s="613" t="s">
        <v>12686</v>
      </c>
      <c r="J150" s="83"/>
      <c r="K150" s="84"/>
      <c r="L150" s="665"/>
      <c r="M150" s="117"/>
      <c r="N150" s="85"/>
      <c r="O150" s="86" t="s">
        <v>380</v>
      </c>
      <c r="P150" s="86" t="s">
        <v>380</v>
      </c>
      <c r="Q150" s="86" t="s">
        <v>12636</v>
      </c>
      <c r="R150" s="83" t="s">
        <v>42</v>
      </c>
      <c r="S150" s="86"/>
      <c r="T150" s="118"/>
      <c r="U150" s="118"/>
      <c r="V150" s="118"/>
      <c r="W150" s="118"/>
      <c r="X150" s="118"/>
      <c r="Y150" s="118"/>
      <c r="Z150" s="118"/>
    </row>
    <row r="151" spans="1:26" ht="16.5" customHeight="1">
      <c r="A151" s="731"/>
      <c r="B151" s="731"/>
      <c r="C151" s="731"/>
      <c r="D151" s="731"/>
      <c r="E151" s="613" t="s">
        <v>12692</v>
      </c>
      <c r="F151" s="731"/>
      <c r="G151" s="608">
        <v>10</v>
      </c>
      <c r="H151" s="614" t="s">
        <v>12695</v>
      </c>
      <c r="I151" s="613" t="s">
        <v>12697</v>
      </c>
      <c r="J151" s="83"/>
      <c r="K151" s="84"/>
      <c r="L151" s="665"/>
      <c r="M151" s="117"/>
      <c r="N151" s="85"/>
      <c r="O151" s="86" t="s">
        <v>380</v>
      </c>
      <c r="P151" s="86" t="s">
        <v>380</v>
      </c>
      <c r="Q151" s="86" t="s">
        <v>12636</v>
      </c>
      <c r="R151" s="83" t="s">
        <v>42</v>
      </c>
      <c r="S151" s="86"/>
      <c r="T151" s="118"/>
      <c r="U151" s="118"/>
      <c r="V151" s="118"/>
      <c r="W151" s="118"/>
      <c r="X151" s="118"/>
      <c r="Y151" s="118"/>
      <c r="Z151" s="118"/>
    </row>
    <row r="152" spans="1:26" ht="16.5" customHeight="1">
      <c r="A152" s="731"/>
      <c r="B152" s="731"/>
      <c r="C152" s="731"/>
      <c r="D152" s="731"/>
      <c r="E152" s="613" t="s">
        <v>12698</v>
      </c>
      <c r="F152" s="731"/>
      <c r="G152" s="608">
        <v>11</v>
      </c>
      <c r="H152" s="614" t="s">
        <v>12700</v>
      </c>
      <c r="I152" s="613" t="s">
        <v>12701</v>
      </c>
      <c r="J152" s="83"/>
      <c r="K152" s="84"/>
      <c r="L152" s="665"/>
      <c r="M152" s="117"/>
      <c r="N152" s="85"/>
      <c r="O152" s="86" t="s">
        <v>380</v>
      </c>
      <c r="P152" s="86" t="s">
        <v>380</v>
      </c>
      <c r="Q152" s="86" t="s">
        <v>12636</v>
      </c>
      <c r="R152" s="83" t="s">
        <v>42</v>
      </c>
      <c r="S152" s="86"/>
      <c r="T152" s="118"/>
      <c r="U152" s="118"/>
      <c r="V152" s="118"/>
      <c r="W152" s="118"/>
      <c r="X152" s="118"/>
      <c r="Y152" s="118"/>
      <c r="Z152" s="118"/>
    </row>
    <row r="153" spans="1:26" ht="16.5" customHeight="1">
      <c r="A153" s="731"/>
      <c r="B153" s="731"/>
      <c r="C153" s="731"/>
      <c r="D153" s="731"/>
      <c r="E153" s="613" t="s">
        <v>12706</v>
      </c>
      <c r="F153" s="731"/>
      <c r="G153" s="608">
        <v>12</v>
      </c>
      <c r="H153" s="614" t="s">
        <v>12707</v>
      </c>
      <c r="I153" s="613" t="s">
        <v>12708</v>
      </c>
      <c r="J153" s="83"/>
      <c r="K153" s="84"/>
      <c r="L153" s="665"/>
      <c r="M153" s="117"/>
      <c r="N153" s="85"/>
      <c r="O153" s="86" t="s">
        <v>380</v>
      </c>
      <c r="P153" s="86" t="s">
        <v>380</v>
      </c>
      <c r="Q153" s="86" t="s">
        <v>12636</v>
      </c>
      <c r="R153" s="83" t="s">
        <v>42</v>
      </c>
      <c r="S153" s="86"/>
      <c r="T153" s="118"/>
      <c r="U153" s="118"/>
      <c r="V153" s="118"/>
      <c r="W153" s="118"/>
      <c r="X153" s="118"/>
      <c r="Y153" s="118"/>
      <c r="Z153" s="118"/>
    </row>
    <row r="154" spans="1:26" ht="16.5" customHeight="1">
      <c r="A154" s="732"/>
      <c r="B154" s="732"/>
      <c r="C154" s="732"/>
      <c r="D154" s="731"/>
      <c r="E154" s="613" t="s">
        <v>12713</v>
      </c>
      <c r="F154" s="732"/>
      <c r="G154" s="608">
        <v>13</v>
      </c>
      <c r="H154" s="614" t="s">
        <v>12714</v>
      </c>
      <c r="I154" s="613" t="s">
        <v>12715</v>
      </c>
      <c r="J154" s="83"/>
      <c r="K154" s="84"/>
      <c r="L154" s="666"/>
      <c r="M154" s="117"/>
      <c r="N154" s="85"/>
      <c r="O154" s="86" t="s">
        <v>380</v>
      </c>
      <c r="P154" s="86" t="s">
        <v>380</v>
      </c>
      <c r="Q154" s="86" t="s">
        <v>12636</v>
      </c>
      <c r="R154" s="83" t="s">
        <v>42</v>
      </c>
      <c r="S154" s="86"/>
      <c r="T154" s="118"/>
      <c r="U154" s="118"/>
      <c r="V154" s="118"/>
      <c r="W154" s="118"/>
      <c r="X154" s="118"/>
      <c r="Y154" s="118"/>
      <c r="Z154" s="118"/>
    </row>
    <row r="155" spans="1:26" ht="16.5" customHeight="1">
      <c r="A155" s="730" t="s">
        <v>12717</v>
      </c>
      <c r="B155" s="730" t="s">
        <v>9237</v>
      </c>
      <c r="C155" s="730" t="s">
        <v>11245</v>
      </c>
      <c r="D155" s="745" t="s">
        <v>12720</v>
      </c>
      <c r="E155" s="609" t="s">
        <v>12722</v>
      </c>
      <c r="F155" s="745" t="s">
        <v>8119</v>
      </c>
      <c r="G155" s="608">
        <v>1</v>
      </c>
      <c r="H155" s="609" t="s">
        <v>12723</v>
      </c>
      <c r="I155" s="612" t="s">
        <v>12724</v>
      </c>
      <c r="J155" s="83"/>
      <c r="K155" s="84"/>
      <c r="L155" s="748"/>
      <c r="M155" s="117"/>
      <c r="N155" s="85"/>
      <c r="O155" s="86" t="s">
        <v>380</v>
      </c>
      <c r="P155" s="86" t="s">
        <v>12726</v>
      </c>
      <c r="Q155" s="86" t="s">
        <v>12727</v>
      </c>
      <c r="R155" s="83" t="s">
        <v>42</v>
      </c>
      <c r="S155" s="86"/>
      <c r="T155" s="118"/>
      <c r="U155" s="118"/>
      <c r="V155" s="118"/>
      <c r="W155" s="118"/>
      <c r="X155" s="118"/>
      <c r="Y155" s="118"/>
      <c r="Z155" s="118"/>
    </row>
    <row r="156" spans="1:26" ht="16.5" customHeight="1">
      <c r="A156" s="731"/>
      <c r="B156" s="731"/>
      <c r="C156" s="731"/>
      <c r="D156" s="731"/>
      <c r="E156" s="609" t="s">
        <v>12730</v>
      </c>
      <c r="F156" s="731"/>
      <c r="G156" s="608">
        <v>2</v>
      </c>
      <c r="H156" s="609" t="s">
        <v>12731</v>
      </c>
      <c r="I156" s="612" t="s">
        <v>12724</v>
      </c>
      <c r="J156" s="83"/>
      <c r="K156" s="84"/>
      <c r="L156" s="665"/>
      <c r="M156" s="117"/>
      <c r="N156" s="85"/>
      <c r="O156" s="86" t="s">
        <v>380</v>
      </c>
      <c r="P156" s="86" t="s">
        <v>12726</v>
      </c>
      <c r="Q156" s="86" t="s">
        <v>12727</v>
      </c>
      <c r="R156" s="83" t="s">
        <v>42</v>
      </c>
      <c r="S156" s="86"/>
      <c r="T156" s="118"/>
      <c r="U156" s="118"/>
      <c r="V156" s="118"/>
      <c r="W156" s="118"/>
      <c r="X156" s="118"/>
      <c r="Y156" s="118"/>
      <c r="Z156" s="118"/>
    </row>
    <row r="157" spans="1:26" ht="16.5" customHeight="1">
      <c r="A157" s="732"/>
      <c r="B157" s="732"/>
      <c r="C157" s="732"/>
      <c r="D157" s="732"/>
      <c r="E157" s="609" t="s">
        <v>12735</v>
      </c>
      <c r="F157" s="732"/>
      <c r="G157" s="608">
        <v>3</v>
      </c>
      <c r="H157" s="609" t="s">
        <v>12738</v>
      </c>
      <c r="I157" s="612" t="s">
        <v>12724</v>
      </c>
      <c r="J157" s="83"/>
      <c r="K157" s="84"/>
      <c r="L157" s="666"/>
      <c r="M157" s="117"/>
      <c r="N157" s="85"/>
      <c r="O157" s="86" t="s">
        <v>380</v>
      </c>
      <c r="P157" s="86" t="s">
        <v>12726</v>
      </c>
      <c r="Q157" s="86" t="s">
        <v>12727</v>
      </c>
      <c r="R157" s="83" t="s">
        <v>42</v>
      </c>
      <c r="S157" s="86"/>
      <c r="T157" s="118"/>
      <c r="U157" s="118"/>
      <c r="V157" s="118"/>
      <c r="W157" s="118"/>
      <c r="X157" s="118"/>
      <c r="Y157" s="118"/>
      <c r="Z157" s="118"/>
    </row>
    <row r="158" spans="1:26" ht="16.5" customHeight="1">
      <c r="A158" s="736" t="s">
        <v>5581</v>
      </c>
      <c r="B158" s="736" t="s">
        <v>9237</v>
      </c>
      <c r="C158" s="736" t="s">
        <v>11245</v>
      </c>
      <c r="D158" s="737" t="s">
        <v>12744</v>
      </c>
      <c r="E158" s="103" t="s">
        <v>2274</v>
      </c>
      <c r="F158" s="741" t="s">
        <v>8119</v>
      </c>
      <c r="G158" s="101">
        <v>1</v>
      </c>
      <c r="H158" s="103" t="s">
        <v>12745</v>
      </c>
      <c r="I158" s="102" t="s">
        <v>12747</v>
      </c>
      <c r="J158" s="86"/>
      <c r="K158" s="178"/>
      <c r="L158" s="734"/>
      <c r="M158" s="178"/>
      <c r="N158" s="4"/>
      <c r="O158" s="86" t="s">
        <v>380</v>
      </c>
      <c r="P158" s="86" t="s">
        <v>380</v>
      </c>
      <c r="Q158" s="86" t="s">
        <v>380</v>
      </c>
      <c r="R158" s="83" t="s">
        <v>63</v>
      </c>
      <c r="S158" s="86"/>
      <c r="T158" s="9"/>
      <c r="U158" s="9"/>
      <c r="V158" s="9"/>
      <c r="W158" s="9"/>
      <c r="X158" s="9"/>
      <c r="Y158" s="9"/>
      <c r="Z158" s="9"/>
    </row>
    <row r="159" spans="1:26" ht="16.5" customHeight="1">
      <c r="A159" s="665"/>
      <c r="B159" s="665"/>
      <c r="C159" s="665"/>
      <c r="D159" s="665"/>
      <c r="E159" s="103" t="s">
        <v>2287</v>
      </c>
      <c r="F159" s="665"/>
      <c r="G159" s="101">
        <v>2</v>
      </c>
      <c r="H159" s="103" t="s">
        <v>12752</v>
      </c>
      <c r="I159" s="102" t="s">
        <v>12753</v>
      </c>
      <c r="J159" s="86"/>
      <c r="K159" s="178"/>
      <c r="L159" s="665"/>
      <c r="M159" s="178"/>
      <c r="N159" s="4"/>
      <c r="O159" s="86" t="s">
        <v>380</v>
      </c>
      <c r="P159" s="86" t="s">
        <v>380</v>
      </c>
      <c r="Q159" s="86" t="s">
        <v>380</v>
      </c>
      <c r="R159" s="83" t="s">
        <v>63</v>
      </c>
      <c r="S159" s="86"/>
      <c r="T159" s="9"/>
      <c r="U159" s="9"/>
      <c r="V159" s="9"/>
      <c r="W159" s="9"/>
      <c r="X159" s="9"/>
      <c r="Y159" s="9"/>
      <c r="Z159" s="9"/>
    </row>
    <row r="160" spans="1:26" ht="16.5" customHeight="1">
      <c r="A160" s="665"/>
      <c r="B160" s="665"/>
      <c r="C160" s="665"/>
      <c r="D160" s="665"/>
      <c r="E160" s="103" t="s">
        <v>2295</v>
      </c>
      <c r="F160" s="665"/>
      <c r="G160" s="101">
        <v>3</v>
      </c>
      <c r="H160" s="103" t="s">
        <v>12754</v>
      </c>
      <c r="I160" s="102" t="s">
        <v>12755</v>
      </c>
      <c r="J160" s="86"/>
      <c r="K160" s="178"/>
      <c r="L160" s="665"/>
      <c r="M160" s="178"/>
      <c r="N160" s="4"/>
      <c r="O160" s="86" t="s">
        <v>380</v>
      </c>
      <c r="P160" s="86" t="s">
        <v>380</v>
      </c>
      <c r="Q160" s="86" t="s">
        <v>380</v>
      </c>
      <c r="R160" s="83" t="s">
        <v>63</v>
      </c>
      <c r="S160" s="86"/>
      <c r="T160" s="9"/>
      <c r="U160" s="9"/>
      <c r="V160" s="9"/>
      <c r="W160" s="9"/>
      <c r="X160" s="9"/>
      <c r="Y160" s="9"/>
      <c r="Z160" s="9"/>
    </row>
    <row r="161" spans="1:26" ht="16.5" customHeight="1">
      <c r="A161" s="665"/>
      <c r="B161" s="665"/>
      <c r="C161" s="665"/>
      <c r="D161" s="665"/>
      <c r="E161" s="103" t="s">
        <v>2301</v>
      </c>
      <c r="F161" s="665"/>
      <c r="G161" s="101">
        <v>4</v>
      </c>
      <c r="H161" s="103" t="s">
        <v>12760</v>
      </c>
      <c r="I161" s="102" t="s">
        <v>12761</v>
      </c>
      <c r="J161" s="86"/>
      <c r="K161" s="178"/>
      <c r="L161" s="665"/>
      <c r="M161" s="178"/>
      <c r="N161" s="4"/>
      <c r="O161" s="86" t="s">
        <v>380</v>
      </c>
      <c r="P161" s="86" t="s">
        <v>380</v>
      </c>
      <c r="Q161" s="86" t="s">
        <v>380</v>
      </c>
      <c r="R161" s="83" t="s">
        <v>63</v>
      </c>
      <c r="S161" s="86"/>
      <c r="T161" s="9"/>
      <c r="U161" s="9"/>
      <c r="V161" s="9"/>
      <c r="W161" s="9"/>
      <c r="X161" s="9"/>
      <c r="Y161" s="9"/>
      <c r="Z161" s="9"/>
    </row>
    <row r="162" spans="1:26" ht="16.5" customHeight="1">
      <c r="A162" s="666"/>
      <c r="B162" s="666"/>
      <c r="C162" s="666"/>
      <c r="D162" s="666"/>
      <c r="E162" s="103" t="s">
        <v>2309</v>
      </c>
      <c r="F162" s="666"/>
      <c r="G162" s="101">
        <v>5</v>
      </c>
      <c r="H162" s="103" t="s">
        <v>12767</v>
      </c>
      <c r="I162" s="102" t="s">
        <v>12768</v>
      </c>
      <c r="J162" s="86"/>
      <c r="K162" s="178"/>
      <c r="L162" s="666"/>
      <c r="M162" s="178"/>
      <c r="N162" s="4"/>
      <c r="O162" s="86" t="s">
        <v>380</v>
      </c>
      <c r="P162" s="86" t="s">
        <v>380</v>
      </c>
      <c r="Q162" s="86" t="s">
        <v>380</v>
      </c>
      <c r="R162" s="83" t="s">
        <v>63</v>
      </c>
      <c r="S162" s="86"/>
      <c r="T162" s="9"/>
      <c r="U162" s="9"/>
      <c r="V162" s="9"/>
      <c r="W162" s="9"/>
      <c r="X162" s="9"/>
      <c r="Y162" s="9"/>
      <c r="Z162" s="9"/>
    </row>
    <row r="163" spans="1:26" ht="16.5" customHeight="1">
      <c r="A163" s="736" t="s">
        <v>12770</v>
      </c>
      <c r="B163" s="736" t="s">
        <v>9237</v>
      </c>
      <c r="C163" s="736" t="s">
        <v>11245</v>
      </c>
      <c r="D163" s="737" t="s">
        <v>12771</v>
      </c>
      <c r="E163" s="102" t="s">
        <v>2364</v>
      </c>
      <c r="F163" s="742" t="s">
        <v>8119</v>
      </c>
      <c r="G163" s="101">
        <v>1</v>
      </c>
      <c r="H163" s="102" t="s">
        <v>12776</v>
      </c>
      <c r="I163" s="102" t="s">
        <v>12285</v>
      </c>
      <c r="J163" s="86" t="s">
        <v>158</v>
      </c>
      <c r="K163" s="178"/>
      <c r="L163" s="734"/>
      <c r="M163" s="178"/>
      <c r="N163" s="64"/>
      <c r="O163" s="86" t="s">
        <v>380</v>
      </c>
      <c r="P163" s="86" t="s">
        <v>12777</v>
      </c>
      <c r="Q163" s="86" t="s">
        <v>12779</v>
      </c>
      <c r="R163" s="83" t="s">
        <v>63</v>
      </c>
      <c r="S163" s="86"/>
      <c r="T163" s="9"/>
      <c r="U163" s="9"/>
      <c r="V163" s="9"/>
      <c r="W163" s="9"/>
      <c r="X163" s="9"/>
      <c r="Y163" s="9"/>
      <c r="Z163" s="9"/>
    </row>
    <row r="164" spans="1:26" ht="16.5" customHeight="1">
      <c r="A164" s="665"/>
      <c r="B164" s="665"/>
      <c r="C164" s="665"/>
      <c r="D164" s="665"/>
      <c r="E164" s="102" t="s">
        <v>2370</v>
      </c>
      <c r="F164" s="665"/>
      <c r="G164" s="101">
        <v>2</v>
      </c>
      <c r="H164" s="102" t="s">
        <v>12782</v>
      </c>
      <c r="I164" s="102" t="s">
        <v>12783</v>
      </c>
      <c r="J164" s="86" t="s">
        <v>158</v>
      </c>
      <c r="K164" s="178"/>
      <c r="L164" s="665"/>
      <c r="M164" s="178"/>
      <c r="N164" s="64"/>
      <c r="O164" s="86" t="s">
        <v>380</v>
      </c>
      <c r="P164" s="86" t="s">
        <v>12777</v>
      </c>
      <c r="Q164" s="86" t="s">
        <v>12779</v>
      </c>
      <c r="R164" s="83" t="s">
        <v>63</v>
      </c>
      <c r="S164" s="86"/>
      <c r="T164" s="9"/>
      <c r="U164" s="9"/>
      <c r="V164" s="9"/>
      <c r="W164" s="9"/>
      <c r="X164" s="9"/>
      <c r="Y164" s="9"/>
      <c r="Z164" s="9"/>
    </row>
    <row r="165" spans="1:26" ht="16.5" customHeight="1">
      <c r="A165" s="665"/>
      <c r="B165" s="665"/>
      <c r="C165" s="665"/>
      <c r="D165" s="665"/>
      <c r="E165" s="102" t="s">
        <v>2382</v>
      </c>
      <c r="F165" s="665"/>
      <c r="G165" s="101">
        <v>3</v>
      </c>
      <c r="H165" s="102" t="s">
        <v>12786</v>
      </c>
      <c r="I165" s="102" t="s">
        <v>12788</v>
      </c>
      <c r="J165" s="86" t="s">
        <v>158</v>
      </c>
      <c r="K165" s="178"/>
      <c r="L165" s="665"/>
      <c r="M165" s="178"/>
      <c r="N165" s="4"/>
      <c r="O165" s="86" t="s">
        <v>380</v>
      </c>
      <c r="P165" s="86" t="s">
        <v>12777</v>
      </c>
      <c r="Q165" s="86" t="s">
        <v>12779</v>
      </c>
      <c r="R165" s="83" t="s">
        <v>63</v>
      </c>
      <c r="S165" s="86"/>
      <c r="T165" s="9"/>
      <c r="U165" s="9"/>
      <c r="V165" s="9"/>
      <c r="W165" s="9"/>
      <c r="X165" s="9"/>
      <c r="Y165" s="9"/>
      <c r="Z165" s="9"/>
    </row>
    <row r="166" spans="1:26" ht="16.5" customHeight="1">
      <c r="A166" s="665"/>
      <c r="B166" s="665"/>
      <c r="C166" s="665"/>
      <c r="D166" s="665"/>
      <c r="E166" s="102" t="s">
        <v>2390</v>
      </c>
      <c r="F166" s="665"/>
      <c r="G166" s="101">
        <v>4</v>
      </c>
      <c r="H166" s="102" t="s">
        <v>12793</v>
      </c>
      <c r="I166" s="102" t="s">
        <v>12295</v>
      </c>
      <c r="J166" s="86" t="s">
        <v>158</v>
      </c>
      <c r="K166" s="178"/>
      <c r="L166" s="665"/>
      <c r="M166" s="178"/>
      <c r="N166" s="4"/>
      <c r="O166" s="86" t="s">
        <v>380</v>
      </c>
      <c r="P166" s="86" t="s">
        <v>12777</v>
      </c>
      <c r="Q166" s="86" t="s">
        <v>12779</v>
      </c>
      <c r="R166" s="83" t="s">
        <v>63</v>
      </c>
      <c r="S166" s="86"/>
      <c r="T166" s="9"/>
      <c r="U166" s="9"/>
      <c r="V166" s="9"/>
      <c r="W166" s="9"/>
      <c r="X166" s="9"/>
      <c r="Y166" s="9"/>
      <c r="Z166" s="9"/>
    </row>
    <row r="167" spans="1:26" ht="16.5" customHeight="1">
      <c r="A167" s="665"/>
      <c r="B167" s="665"/>
      <c r="C167" s="665"/>
      <c r="D167" s="665"/>
      <c r="E167" s="102" t="s">
        <v>2398</v>
      </c>
      <c r="F167" s="665"/>
      <c r="G167" s="101">
        <v>5</v>
      </c>
      <c r="H167" s="102" t="s">
        <v>12796</v>
      </c>
      <c r="I167" s="102" t="s">
        <v>12291</v>
      </c>
      <c r="J167" s="86" t="s">
        <v>158</v>
      </c>
      <c r="K167" s="178"/>
      <c r="L167" s="665"/>
      <c r="M167" s="178"/>
      <c r="N167" s="4"/>
      <c r="O167" s="86" t="s">
        <v>380</v>
      </c>
      <c r="P167" s="86" t="s">
        <v>12777</v>
      </c>
      <c r="Q167" s="86" t="s">
        <v>12779</v>
      </c>
      <c r="R167" s="83" t="s">
        <v>63</v>
      </c>
      <c r="S167" s="86"/>
      <c r="T167" s="9"/>
      <c r="U167" s="9"/>
      <c r="V167" s="9"/>
      <c r="W167" s="9"/>
      <c r="X167" s="9"/>
      <c r="Y167" s="9"/>
      <c r="Z167" s="9"/>
    </row>
    <row r="168" spans="1:26" ht="16.5" customHeight="1">
      <c r="A168" s="665"/>
      <c r="B168" s="665"/>
      <c r="C168" s="665"/>
      <c r="D168" s="665"/>
      <c r="E168" s="102" t="s">
        <v>2403</v>
      </c>
      <c r="F168" s="665"/>
      <c r="G168" s="101">
        <v>6</v>
      </c>
      <c r="H168" s="102" t="s">
        <v>12799</v>
      </c>
      <c r="I168" s="102" t="s">
        <v>12274</v>
      </c>
      <c r="J168" s="86" t="s">
        <v>158</v>
      </c>
      <c r="K168" s="178"/>
      <c r="L168" s="665"/>
      <c r="M168" s="178"/>
      <c r="N168" s="4"/>
      <c r="O168" s="86" t="s">
        <v>380</v>
      </c>
      <c r="P168" s="86" t="s">
        <v>12777</v>
      </c>
      <c r="Q168" s="86" t="s">
        <v>12779</v>
      </c>
      <c r="R168" s="83" t="s">
        <v>63</v>
      </c>
      <c r="S168" s="86"/>
      <c r="T168" s="9"/>
      <c r="U168" s="9"/>
      <c r="V168" s="9"/>
      <c r="W168" s="9"/>
      <c r="X168" s="9"/>
      <c r="Y168" s="9"/>
      <c r="Z168" s="9"/>
    </row>
    <row r="169" spans="1:26" ht="16.5" customHeight="1">
      <c r="A169" s="666"/>
      <c r="B169" s="666"/>
      <c r="C169" s="666"/>
      <c r="D169" s="666"/>
      <c r="E169" s="102" t="s">
        <v>2407</v>
      </c>
      <c r="F169" s="666"/>
      <c r="G169" s="101">
        <v>7</v>
      </c>
      <c r="H169" s="102" t="s">
        <v>12801</v>
      </c>
      <c r="I169" s="102" t="s">
        <v>12299</v>
      </c>
      <c r="J169" s="86" t="s">
        <v>158</v>
      </c>
      <c r="K169" s="178"/>
      <c r="L169" s="666"/>
      <c r="M169" s="178"/>
      <c r="N169" s="4"/>
      <c r="O169" s="86" t="s">
        <v>380</v>
      </c>
      <c r="P169" s="86" t="s">
        <v>12777</v>
      </c>
      <c r="Q169" s="86" t="s">
        <v>12779</v>
      </c>
      <c r="R169" s="83" t="s">
        <v>63</v>
      </c>
      <c r="S169" s="86"/>
      <c r="T169" s="9"/>
      <c r="U169" s="9"/>
      <c r="V169" s="9"/>
      <c r="W169" s="9"/>
      <c r="X169" s="9"/>
      <c r="Y169" s="9"/>
      <c r="Z169" s="9"/>
    </row>
    <row r="170" spans="1:26" ht="16.5" customHeight="1">
      <c r="A170" s="736" t="s">
        <v>3514</v>
      </c>
      <c r="B170" s="736" t="s">
        <v>9237</v>
      </c>
      <c r="C170" s="736" t="s">
        <v>11245</v>
      </c>
      <c r="D170" s="737" t="s">
        <v>12806</v>
      </c>
      <c r="E170" s="102" t="s">
        <v>2414</v>
      </c>
      <c r="F170" s="742" t="s">
        <v>8119</v>
      </c>
      <c r="G170" s="101">
        <v>1</v>
      </c>
      <c r="H170" s="102" t="s">
        <v>12808</v>
      </c>
      <c r="I170" s="102" t="s">
        <v>12457</v>
      </c>
      <c r="J170" s="86" t="s">
        <v>158</v>
      </c>
      <c r="K170" s="178"/>
      <c r="L170" s="734"/>
      <c r="M170" s="178"/>
      <c r="N170" s="4"/>
      <c r="O170" s="86" t="s">
        <v>380</v>
      </c>
      <c r="P170" s="86" t="s">
        <v>12809</v>
      </c>
      <c r="Q170" s="86" t="s">
        <v>12810</v>
      </c>
      <c r="R170" s="83" t="s">
        <v>63</v>
      </c>
      <c r="S170" s="86"/>
      <c r="T170" s="9"/>
      <c r="U170" s="9"/>
      <c r="V170" s="9"/>
      <c r="W170" s="9"/>
      <c r="X170" s="9"/>
      <c r="Y170" s="9"/>
      <c r="Z170" s="9"/>
    </row>
    <row r="171" spans="1:26" ht="16.5" customHeight="1">
      <c r="A171" s="665"/>
      <c r="B171" s="665"/>
      <c r="C171" s="665"/>
      <c r="D171" s="665"/>
      <c r="E171" s="102" t="s">
        <v>2422</v>
      </c>
      <c r="F171" s="665"/>
      <c r="G171" s="101">
        <v>2</v>
      </c>
      <c r="H171" s="102" t="s">
        <v>12812</v>
      </c>
      <c r="I171" s="102" t="s">
        <v>12813</v>
      </c>
      <c r="J171" s="86" t="s">
        <v>158</v>
      </c>
      <c r="K171" s="178"/>
      <c r="L171" s="665"/>
      <c r="M171" s="178"/>
      <c r="N171" s="4"/>
      <c r="O171" s="86" t="s">
        <v>380</v>
      </c>
      <c r="P171" s="86" t="s">
        <v>12809</v>
      </c>
      <c r="Q171" s="86" t="s">
        <v>12810</v>
      </c>
      <c r="R171" s="83" t="s">
        <v>63</v>
      </c>
      <c r="S171" s="86"/>
      <c r="T171" s="9"/>
      <c r="U171" s="9"/>
      <c r="V171" s="9"/>
      <c r="W171" s="9"/>
      <c r="X171" s="9"/>
      <c r="Y171" s="9"/>
      <c r="Z171" s="9"/>
    </row>
    <row r="172" spans="1:26" ht="16.5" customHeight="1">
      <c r="A172" s="665"/>
      <c r="B172" s="665"/>
      <c r="C172" s="665"/>
      <c r="D172" s="665"/>
      <c r="E172" s="102" t="s">
        <v>2428</v>
      </c>
      <c r="F172" s="665"/>
      <c r="G172" s="101">
        <v>3</v>
      </c>
      <c r="H172" s="102" t="s">
        <v>12815</v>
      </c>
      <c r="I172" s="102" t="s">
        <v>12817</v>
      </c>
      <c r="J172" s="86" t="s">
        <v>158</v>
      </c>
      <c r="K172" s="178"/>
      <c r="L172" s="665"/>
      <c r="M172" s="178"/>
      <c r="N172" s="4"/>
      <c r="O172" s="86" t="s">
        <v>380</v>
      </c>
      <c r="P172" s="86" t="s">
        <v>12809</v>
      </c>
      <c r="Q172" s="86" t="s">
        <v>12810</v>
      </c>
      <c r="R172" s="83" t="s">
        <v>63</v>
      </c>
      <c r="S172" s="86"/>
      <c r="T172" s="9"/>
      <c r="U172" s="9"/>
      <c r="V172" s="9"/>
      <c r="W172" s="9"/>
      <c r="X172" s="9"/>
      <c r="Y172" s="9"/>
      <c r="Z172" s="9"/>
    </row>
    <row r="173" spans="1:26" ht="16.5" customHeight="1">
      <c r="A173" s="665"/>
      <c r="B173" s="665"/>
      <c r="C173" s="665"/>
      <c r="D173" s="665"/>
      <c r="E173" s="102" t="s">
        <v>2433</v>
      </c>
      <c r="F173" s="665"/>
      <c r="G173" s="101">
        <v>4</v>
      </c>
      <c r="H173" s="102" t="s">
        <v>12822</v>
      </c>
      <c r="I173" s="102" t="s">
        <v>12515</v>
      </c>
      <c r="J173" s="86" t="s">
        <v>158</v>
      </c>
      <c r="K173" s="178"/>
      <c r="L173" s="665"/>
      <c r="M173" s="178"/>
      <c r="N173" s="4"/>
      <c r="O173" s="86" t="s">
        <v>380</v>
      </c>
      <c r="P173" s="86" t="s">
        <v>12809</v>
      </c>
      <c r="Q173" s="86" t="s">
        <v>12810</v>
      </c>
      <c r="R173" s="83" t="s">
        <v>63</v>
      </c>
      <c r="S173" s="86"/>
      <c r="T173" s="9"/>
      <c r="U173" s="9"/>
      <c r="V173" s="9"/>
      <c r="W173" s="9"/>
      <c r="X173" s="9"/>
      <c r="Y173" s="9"/>
      <c r="Z173" s="9"/>
    </row>
    <row r="174" spans="1:26" ht="16.5" customHeight="1">
      <c r="A174" s="665"/>
      <c r="B174" s="665"/>
      <c r="C174" s="665"/>
      <c r="D174" s="665"/>
      <c r="E174" s="102" t="s">
        <v>2442</v>
      </c>
      <c r="F174" s="665"/>
      <c r="G174" s="101">
        <v>5</v>
      </c>
      <c r="H174" s="102" t="s">
        <v>12831</v>
      </c>
      <c r="I174" s="102" t="s">
        <v>12502</v>
      </c>
      <c r="J174" s="86" t="s">
        <v>158</v>
      </c>
      <c r="K174" s="178"/>
      <c r="L174" s="665"/>
      <c r="M174" s="178"/>
      <c r="N174" s="4"/>
      <c r="O174" s="86" t="s">
        <v>380</v>
      </c>
      <c r="P174" s="86" t="s">
        <v>12809</v>
      </c>
      <c r="Q174" s="86" t="s">
        <v>12810</v>
      </c>
      <c r="R174" s="83" t="s">
        <v>63</v>
      </c>
      <c r="S174" s="86"/>
      <c r="T174" s="9"/>
      <c r="U174" s="9"/>
      <c r="V174" s="9"/>
      <c r="W174" s="9"/>
      <c r="X174" s="9"/>
      <c r="Y174" s="9"/>
      <c r="Z174" s="9"/>
    </row>
    <row r="175" spans="1:26" ht="16.5" customHeight="1">
      <c r="A175" s="665"/>
      <c r="B175" s="665"/>
      <c r="C175" s="665"/>
      <c r="D175" s="665"/>
      <c r="E175" s="102" t="s">
        <v>2448</v>
      </c>
      <c r="F175" s="665"/>
      <c r="G175" s="101">
        <v>6</v>
      </c>
      <c r="H175" s="102" t="s">
        <v>12838</v>
      </c>
      <c r="I175" s="102" t="s">
        <v>12521</v>
      </c>
      <c r="J175" s="86" t="s">
        <v>158</v>
      </c>
      <c r="K175" s="178"/>
      <c r="L175" s="665"/>
      <c r="M175" s="178"/>
      <c r="N175" s="4"/>
      <c r="O175" s="86" t="s">
        <v>380</v>
      </c>
      <c r="P175" s="86" t="s">
        <v>12809</v>
      </c>
      <c r="Q175" s="86" t="s">
        <v>12810</v>
      </c>
      <c r="R175" s="83" t="s">
        <v>63</v>
      </c>
      <c r="S175" s="86"/>
      <c r="T175" s="9"/>
      <c r="U175" s="9"/>
      <c r="V175" s="9"/>
      <c r="W175" s="9"/>
      <c r="X175" s="9"/>
      <c r="Y175" s="9"/>
      <c r="Z175" s="9"/>
    </row>
    <row r="176" spans="1:26" ht="16.5" customHeight="1">
      <c r="A176" s="665"/>
      <c r="B176" s="665"/>
      <c r="C176" s="665"/>
      <c r="D176" s="665"/>
      <c r="E176" s="102" t="s">
        <v>2455</v>
      </c>
      <c r="F176" s="665"/>
      <c r="G176" s="101">
        <v>7</v>
      </c>
      <c r="H176" s="102" t="s">
        <v>12839</v>
      </c>
      <c r="I176" s="102" t="s">
        <v>12410</v>
      </c>
      <c r="J176" s="86" t="s">
        <v>158</v>
      </c>
      <c r="K176" s="178"/>
      <c r="L176" s="665"/>
      <c r="M176" s="178"/>
      <c r="N176" s="4"/>
      <c r="O176" s="86" t="s">
        <v>380</v>
      </c>
      <c r="P176" s="86" t="s">
        <v>12809</v>
      </c>
      <c r="Q176" s="86" t="s">
        <v>12810</v>
      </c>
      <c r="R176" s="83" t="s">
        <v>63</v>
      </c>
      <c r="S176" s="86"/>
      <c r="T176" s="9"/>
      <c r="U176" s="9"/>
      <c r="V176" s="9"/>
      <c r="W176" s="9"/>
      <c r="X176" s="9"/>
      <c r="Y176" s="9"/>
      <c r="Z176" s="9"/>
    </row>
    <row r="177" spans="1:26" ht="16.5" customHeight="1">
      <c r="A177" s="665"/>
      <c r="B177" s="665"/>
      <c r="C177" s="665"/>
      <c r="D177" s="665"/>
      <c r="E177" s="102" t="s">
        <v>2463</v>
      </c>
      <c r="F177" s="665"/>
      <c r="G177" s="101">
        <v>8</v>
      </c>
      <c r="H177" s="102" t="s">
        <v>12847</v>
      </c>
      <c r="I177" s="102" t="s">
        <v>12383</v>
      </c>
      <c r="J177" s="86" t="s">
        <v>158</v>
      </c>
      <c r="K177" s="178"/>
      <c r="L177" s="665"/>
      <c r="M177" s="178"/>
      <c r="N177" s="4"/>
      <c r="O177" s="86" t="s">
        <v>380</v>
      </c>
      <c r="P177" s="86" t="s">
        <v>12809</v>
      </c>
      <c r="Q177" s="86" t="s">
        <v>12810</v>
      </c>
      <c r="R177" s="83" t="s">
        <v>63</v>
      </c>
      <c r="S177" s="86"/>
      <c r="T177" s="9"/>
      <c r="U177" s="9"/>
      <c r="V177" s="9"/>
      <c r="W177" s="9"/>
      <c r="X177" s="9"/>
      <c r="Y177" s="9"/>
      <c r="Z177" s="9"/>
    </row>
    <row r="178" spans="1:26" ht="16.5" customHeight="1">
      <c r="A178" s="665"/>
      <c r="B178" s="665"/>
      <c r="C178" s="665"/>
      <c r="D178" s="665"/>
      <c r="E178" s="102" t="s">
        <v>2468</v>
      </c>
      <c r="F178" s="665"/>
      <c r="G178" s="101">
        <v>9</v>
      </c>
      <c r="H178" s="102" t="s">
        <v>12855</v>
      </c>
      <c r="I178" s="102" t="s">
        <v>12433</v>
      </c>
      <c r="J178" s="86" t="s">
        <v>158</v>
      </c>
      <c r="K178" s="178"/>
      <c r="L178" s="665"/>
      <c r="M178" s="178"/>
      <c r="N178" s="4"/>
      <c r="O178" s="86" t="s">
        <v>380</v>
      </c>
      <c r="P178" s="86" t="s">
        <v>12809</v>
      </c>
      <c r="Q178" s="86" t="s">
        <v>12810</v>
      </c>
      <c r="R178" s="83" t="s">
        <v>63</v>
      </c>
      <c r="S178" s="86"/>
      <c r="T178" s="9"/>
      <c r="U178" s="9"/>
      <c r="V178" s="9"/>
      <c r="W178" s="9"/>
      <c r="X178" s="9"/>
      <c r="Y178" s="9"/>
      <c r="Z178" s="9"/>
    </row>
    <row r="179" spans="1:26" ht="16.5" customHeight="1">
      <c r="A179" s="665"/>
      <c r="B179" s="665"/>
      <c r="C179" s="665"/>
      <c r="D179" s="665"/>
      <c r="E179" s="102" t="s">
        <v>2475</v>
      </c>
      <c r="F179" s="665"/>
      <c r="G179" s="101">
        <v>10</v>
      </c>
      <c r="H179" s="102" t="s">
        <v>12861</v>
      </c>
      <c r="I179" s="102" t="s">
        <v>12453</v>
      </c>
      <c r="J179" s="86" t="s">
        <v>158</v>
      </c>
      <c r="K179" s="178"/>
      <c r="L179" s="665"/>
      <c r="M179" s="178"/>
      <c r="N179" s="4"/>
      <c r="O179" s="86" t="s">
        <v>380</v>
      </c>
      <c r="P179" s="86" t="s">
        <v>12809</v>
      </c>
      <c r="Q179" s="86" t="s">
        <v>12810</v>
      </c>
      <c r="R179" s="83" t="s">
        <v>63</v>
      </c>
      <c r="S179" s="86"/>
      <c r="T179" s="9"/>
      <c r="U179" s="9"/>
      <c r="V179" s="9"/>
      <c r="W179" s="9"/>
      <c r="X179" s="9"/>
      <c r="Y179" s="9"/>
      <c r="Z179" s="9"/>
    </row>
    <row r="180" spans="1:26" ht="16.5" customHeight="1">
      <c r="A180" s="665"/>
      <c r="B180" s="665"/>
      <c r="C180" s="665"/>
      <c r="D180" s="665"/>
      <c r="E180" s="102" t="s">
        <v>2487</v>
      </c>
      <c r="F180" s="665"/>
      <c r="G180" s="101">
        <v>11</v>
      </c>
      <c r="H180" s="102" t="s">
        <v>12864</v>
      </c>
      <c r="I180" s="102" t="s">
        <v>12442</v>
      </c>
      <c r="J180" s="86" t="s">
        <v>158</v>
      </c>
      <c r="K180" s="178"/>
      <c r="L180" s="665"/>
      <c r="M180" s="178"/>
      <c r="N180" s="4"/>
      <c r="O180" s="86" t="s">
        <v>380</v>
      </c>
      <c r="P180" s="86" t="s">
        <v>12809</v>
      </c>
      <c r="Q180" s="86" t="s">
        <v>12810</v>
      </c>
      <c r="R180" s="83" t="s">
        <v>63</v>
      </c>
      <c r="S180" s="86"/>
      <c r="T180" s="9"/>
      <c r="U180" s="9"/>
      <c r="V180" s="9"/>
      <c r="W180" s="9"/>
      <c r="X180" s="9"/>
      <c r="Y180" s="9"/>
      <c r="Z180" s="9"/>
    </row>
    <row r="181" spans="1:26" ht="16.5" customHeight="1">
      <c r="A181" s="665"/>
      <c r="B181" s="665"/>
      <c r="C181" s="665"/>
      <c r="D181" s="665"/>
      <c r="E181" s="102" t="s">
        <v>2500</v>
      </c>
      <c r="F181" s="665"/>
      <c r="G181" s="101">
        <v>12</v>
      </c>
      <c r="H181" s="102" t="s">
        <v>12865</v>
      </c>
      <c r="I181" s="102" t="s">
        <v>12446</v>
      </c>
      <c r="J181" s="86" t="s">
        <v>158</v>
      </c>
      <c r="K181" s="178"/>
      <c r="L181" s="665"/>
      <c r="M181" s="178"/>
      <c r="N181" s="4"/>
      <c r="O181" s="86" t="s">
        <v>380</v>
      </c>
      <c r="P181" s="86" t="s">
        <v>12809</v>
      </c>
      <c r="Q181" s="86" t="s">
        <v>12810</v>
      </c>
      <c r="R181" s="83" t="s">
        <v>63</v>
      </c>
      <c r="S181" s="86"/>
      <c r="T181" s="9"/>
      <c r="U181" s="9"/>
      <c r="V181" s="9"/>
      <c r="W181" s="9"/>
      <c r="X181" s="9"/>
      <c r="Y181" s="9"/>
      <c r="Z181" s="9"/>
    </row>
    <row r="182" spans="1:26" ht="16.5" customHeight="1">
      <c r="A182" s="665"/>
      <c r="B182" s="665"/>
      <c r="C182" s="665"/>
      <c r="D182" s="665"/>
      <c r="E182" s="102" t="s">
        <v>2508</v>
      </c>
      <c r="F182" s="665"/>
      <c r="G182" s="101">
        <v>13</v>
      </c>
      <c r="H182" s="102" t="s">
        <v>12870</v>
      </c>
      <c r="I182" s="102" t="s">
        <v>12407</v>
      </c>
      <c r="J182" s="86" t="s">
        <v>158</v>
      </c>
      <c r="K182" s="178"/>
      <c r="L182" s="665"/>
      <c r="M182" s="178"/>
      <c r="N182" s="4"/>
      <c r="O182" s="86" t="s">
        <v>380</v>
      </c>
      <c r="P182" s="86" t="s">
        <v>12809</v>
      </c>
      <c r="Q182" s="86" t="s">
        <v>12810</v>
      </c>
      <c r="R182" s="83" t="s">
        <v>63</v>
      </c>
      <c r="S182" s="86"/>
      <c r="T182" s="9"/>
      <c r="U182" s="9"/>
      <c r="V182" s="9"/>
      <c r="W182" s="9"/>
      <c r="X182" s="9"/>
      <c r="Y182" s="9"/>
      <c r="Z182" s="9"/>
    </row>
    <row r="183" spans="1:26" ht="16.5" customHeight="1">
      <c r="A183" s="665"/>
      <c r="B183" s="665"/>
      <c r="C183" s="665"/>
      <c r="D183" s="665"/>
      <c r="E183" s="102" t="s">
        <v>2511</v>
      </c>
      <c r="F183" s="665"/>
      <c r="G183" s="101">
        <v>14</v>
      </c>
      <c r="H183" s="102" t="s">
        <v>12876</v>
      </c>
      <c r="I183" s="102" t="s">
        <v>12438</v>
      </c>
      <c r="J183" s="86" t="s">
        <v>158</v>
      </c>
      <c r="K183" s="178"/>
      <c r="L183" s="665"/>
      <c r="M183" s="178"/>
      <c r="N183" s="4"/>
      <c r="O183" s="86" t="s">
        <v>380</v>
      </c>
      <c r="P183" s="86" t="s">
        <v>12809</v>
      </c>
      <c r="Q183" s="86" t="s">
        <v>12810</v>
      </c>
      <c r="R183" s="83" t="s">
        <v>63</v>
      </c>
      <c r="S183" s="86"/>
      <c r="T183" s="9"/>
      <c r="U183" s="9"/>
      <c r="V183" s="9"/>
      <c r="W183" s="9"/>
      <c r="X183" s="9"/>
      <c r="Y183" s="9"/>
      <c r="Z183" s="9"/>
    </row>
    <row r="184" spans="1:26" ht="16.5" customHeight="1">
      <c r="A184" s="665"/>
      <c r="B184" s="665"/>
      <c r="C184" s="665"/>
      <c r="D184" s="665"/>
      <c r="E184" s="102" t="s">
        <v>2515</v>
      </c>
      <c r="F184" s="665"/>
      <c r="G184" s="101">
        <v>15</v>
      </c>
      <c r="H184" s="102" t="s">
        <v>12881</v>
      </c>
      <c r="I184" s="102" t="s">
        <v>12465</v>
      </c>
      <c r="J184" s="86" t="s">
        <v>158</v>
      </c>
      <c r="K184" s="178"/>
      <c r="L184" s="665"/>
      <c r="M184" s="178"/>
      <c r="N184" s="4"/>
      <c r="O184" s="86" t="s">
        <v>380</v>
      </c>
      <c r="P184" s="86" t="s">
        <v>12809</v>
      </c>
      <c r="Q184" s="86" t="s">
        <v>12810</v>
      </c>
      <c r="R184" s="83" t="s">
        <v>63</v>
      </c>
      <c r="S184" s="86"/>
      <c r="T184" s="9"/>
      <c r="U184" s="9"/>
      <c r="V184" s="9"/>
      <c r="W184" s="9"/>
      <c r="X184" s="9"/>
      <c r="Y184" s="9"/>
      <c r="Z184" s="9"/>
    </row>
    <row r="185" spans="1:26" ht="16.5" customHeight="1">
      <c r="A185" s="665"/>
      <c r="B185" s="665"/>
      <c r="C185" s="665"/>
      <c r="D185" s="665"/>
      <c r="E185" s="102" t="s">
        <v>2522</v>
      </c>
      <c r="F185" s="665"/>
      <c r="G185" s="101">
        <v>16</v>
      </c>
      <c r="H185" s="102" t="s">
        <v>12885</v>
      </c>
      <c r="I185" s="102" t="s">
        <v>12461</v>
      </c>
      <c r="J185" s="86" t="s">
        <v>158</v>
      </c>
      <c r="K185" s="178"/>
      <c r="L185" s="665"/>
      <c r="M185" s="178"/>
      <c r="N185" s="4"/>
      <c r="O185" s="86" t="s">
        <v>380</v>
      </c>
      <c r="P185" s="86" t="s">
        <v>12809</v>
      </c>
      <c r="Q185" s="86" t="s">
        <v>12810</v>
      </c>
      <c r="R185" s="83" t="s">
        <v>63</v>
      </c>
      <c r="S185" s="86"/>
      <c r="T185" s="9"/>
      <c r="U185" s="9"/>
      <c r="V185" s="9"/>
      <c r="W185" s="9"/>
      <c r="X185" s="9"/>
      <c r="Y185" s="9"/>
      <c r="Z185" s="9"/>
    </row>
    <row r="186" spans="1:26" ht="16.5" customHeight="1">
      <c r="A186" s="665"/>
      <c r="B186" s="665"/>
      <c r="C186" s="665"/>
      <c r="D186" s="665"/>
      <c r="E186" s="102" t="s">
        <v>2529</v>
      </c>
      <c r="F186" s="665"/>
      <c r="G186" s="101">
        <v>17</v>
      </c>
      <c r="H186" s="102" t="s">
        <v>12889</v>
      </c>
      <c r="I186" s="102" t="s">
        <v>12421</v>
      </c>
      <c r="J186" s="86" t="s">
        <v>158</v>
      </c>
      <c r="K186" s="178"/>
      <c r="L186" s="665"/>
      <c r="M186" s="178"/>
      <c r="N186" s="4"/>
      <c r="O186" s="86" t="s">
        <v>380</v>
      </c>
      <c r="P186" s="86" t="s">
        <v>12809</v>
      </c>
      <c r="Q186" s="86" t="s">
        <v>12810</v>
      </c>
      <c r="R186" s="83" t="s">
        <v>63</v>
      </c>
      <c r="S186" s="86"/>
      <c r="T186" s="9"/>
      <c r="U186" s="9"/>
      <c r="V186" s="9"/>
      <c r="W186" s="9"/>
      <c r="X186" s="9"/>
      <c r="Y186" s="9"/>
      <c r="Z186" s="9"/>
    </row>
    <row r="187" spans="1:26" ht="16.5" customHeight="1">
      <c r="A187" s="665"/>
      <c r="B187" s="665"/>
      <c r="C187" s="665"/>
      <c r="D187" s="665"/>
      <c r="E187" s="102" t="s">
        <v>2533</v>
      </c>
      <c r="F187" s="665"/>
      <c r="G187" s="101">
        <v>18</v>
      </c>
      <c r="H187" s="102" t="s">
        <v>12897</v>
      </c>
      <c r="I187" s="102" t="s">
        <v>12508</v>
      </c>
      <c r="J187" s="86" t="s">
        <v>158</v>
      </c>
      <c r="K187" s="178"/>
      <c r="L187" s="665"/>
      <c r="M187" s="178"/>
      <c r="N187" s="4"/>
      <c r="O187" s="86" t="s">
        <v>380</v>
      </c>
      <c r="P187" s="86" t="s">
        <v>12809</v>
      </c>
      <c r="Q187" s="86" t="s">
        <v>12810</v>
      </c>
      <c r="R187" s="83" t="s">
        <v>63</v>
      </c>
      <c r="S187" s="86"/>
      <c r="T187" s="9"/>
      <c r="U187" s="9"/>
      <c r="V187" s="9"/>
      <c r="W187" s="9"/>
      <c r="X187" s="9"/>
      <c r="Y187" s="9"/>
      <c r="Z187" s="9"/>
    </row>
    <row r="188" spans="1:26" ht="16.5" customHeight="1">
      <c r="A188" s="665"/>
      <c r="B188" s="665"/>
      <c r="C188" s="665"/>
      <c r="D188" s="665"/>
      <c r="E188" s="102" t="s">
        <v>2538</v>
      </c>
      <c r="F188" s="665"/>
      <c r="G188" s="101">
        <v>19</v>
      </c>
      <c r="H188" s="102" t="s">
        <v>12900</v>
      </c>
      <c r="I188" s="102" t="s">
        <v>12414</v>
      </c>
      <c r="J188" s="86" t="s">
        <v>158</v>
      </c>
      <c r="K188" s="178"/>
      <c r="L188" s="665"/>
      <c r="M188" s="178"/>
      <c r="N188" s="4"/>
      <c r="O188" s="86" t="s">
        <v>380</v>
      </c>
      <c r="P188" s="86" t="s">
        <v>12809</v>
      </c>
      <c r="Q188" s="86" t="s">
        <v>12810</v>
      </c>
      <c r="R188" s="83" t="s">
        <v>63</v>
      </c>
      <c r="S188" s="86"/>
      <c r="T188" s="9"/>
      <c r="U188" s="9"/>
      <c r="V188" s="9"/>
      <c r="W188" s="9"/>
      <c r="X188" s="9"/>
      <c r="Y188" s="9"/>
      <c r="Z188" s="9"/>
    </row>
    <row r="189" spans="1:26" ht="16.5" customHeight="1">
      <c r="A189" s="665"/>
      <c r="B189" s="665"/>
      <c r="C189" s="665"/>
      <c r="D189" s="665"/>
      <c r="E189" s="102" t="s">
        <v>2544</v>
      </c>
      <c r="F189" s="665"/>
      <c r="G189" s="101">
        <v>20</v>
      </c>
      <c r="H189" s="102" t="s">
        <v>12905</v>
      </c>
      <c r="I189" s="102" t="s">
        <v>12399</v>
      </c>
      <c r="J189" s="86" t="s">
        <v>158</v>
      </c>
      <c r="K189" s="178"/>
      <c r="L189" s="665"/>
      <c r="M189" s="178"/>
      <c r="N189" s="4"/>
      <c r="O189" s="86" t="s">
        <v>380</v>
      </c>
      <c r="P189" s="86" t="s">
        <v>12809</v>
      </c>
      <c r="Q189" s="86" t="s">
        <v>12810</v>
      </c>
      <c r="R189" s="83" t="s">
        <v>63</v>
      </c>
      <c r="S189" s="86"/>
      <c r="T189" s="9"/>
      <c r="U189" s="9"/>
      <c r="V189" s="9"/>
      <c r="W189" s="9"/>
      <c r="X189" s="9"/>
      <c r="Y189" s="9"/>
      <c r="Z189" s="9"/>
    </row>
    <row r="190" spans="1:26" ht="16.5" customHeight="1">
      <c r="A190" s="665"/>
      <c r="B190" s="665"/>
      <c r="C190" s="665"/>
      <c r="D190" s="665"/>
      <c r="E190" s="102" t="s">
        <v>2551</v>
      </c>
      <c r="F190" s="665"/>
      <c r="G190" s="101">
        <v>21</v>
      </c>
      <c r="H190" s="102" t="s">
        <v>12910</v>
      </c>
      <c r="I190" s="102" t="s">
        <v>12484</v>
      </c>
      <c r="J190" s="86" t="s">
        <v>158</v>
      </c>
      <c r="K190" s="178"/>
      <c r="L190" s="665"/>
      <c r="M190" s="178"/>
      <c r="N190" s="4"/>
      <c r="O190" s="86" t="s">
        <v>380</v>
      </c>
      <c r="P190" s="86" t="s">
        <v>12809</v>
      </c>
      <c r="Q190" s="86" t="s">
        <v>12810</v>
      </c>
      <c r="R190" s="83" t="s">
        <v>63</v>
      </c>
      <c r="S190" s="86"/>
      <c r="T190" s="9"/>
      <c r="U190" s="9"/>
      <c r="V190" s="9"/>
      <c r="W190" s="9"/>
      <c r="X190" s="9"/>
      <c r="Y190" s="9"/>
      <c r="Z190" s="9"/>
    </row>
    <row r="191" spans="1:26" ht="16.5" customHeight="1">
      <c r="A191" s="665"/>
      <c r="B191" s="665"/>
      <c r="C191" s="665"/>
      <c r="D191" s="665"/>
      <c r="E191" s="102" t="s">
        <v>2559</v>
      </c>
      <c r="F191" s="665"/>
      <c r="G191" s="101">
        <v>22</v>
      </c>
      <c r="H191" s="102" t="s">
        <v>12915</v>
      </c>
      <c r="I191" s="102" t="s">
        <v>12471</v>
      </c>
      <c r="J191" s="86" t="s">
        <v>158</v>
      </c>
      <c r="K191" s="178"/>
      <c r="L191" s="665"/>
      <c r="M191" s="178"/>
      <c r="N191" s="4"/>
      <c r="O191" s="86" t="s">
        <v>380</v>
      </c>
      <c r="P191" s="86" t="s">
        <v>12809</v>
      </c>
      <c r="Q191" s="86" t="s">
        <v>12810</v>
      </c>
      <c r="R191" s="83" t="s">
        <v>63</v>
      </c>
      <c r="S191" s="86"/>
      <c r="T191" s="9"/>
      <c r="U191" s="9"/>
      <c r="V191" s="9"/>
      <c r="W191" s="9"/>
      <c r="X191" s="9"/>
      <c r="Y191" s="9"/>
      <c r="Z191" s="9"/>
    </row>
    <row r="192" spans="1:26" ht="16.5" customHeight="1">
      <c r="A192" s="665"/>
      <c r="B192" s="665"/>
      <c r="C192" s="665"/>
      <c r="D192" s="665"/>
      <c r="E192" s="102" t="s">
        <v>2564</v>
      </c>
      <c r="F192" s="665"/>
      <c r="G192" s="101">
        <v>23</v>
      </c>
      <c r="H192" s="102" t="s">
        <v>12919</v>
      </c>
      <c r="I192" s="102" t="s">
        <v>12512</v>
      </c>
      <c r="J192" s="86" t="s">
        <v>158</v>
      </c>
      <c r="K192" s="178"/>
      <c r="L192" s="665"/>
      <c r="M192" s="178"/>
      <c r="N192" s="4"/>
      <c r="O192" s="86" t="s">
        <v>380</v>
      </c>
      <c r="P192" s="86" t="s">
        <v>12809</v>
      </c>
      <c r="Q192" s="86" t="s">
        <v>12810</v>
      </c>
      <c r="R192" s="83" t="s">
        <v>63</v>
      </c>
      <c r="S192" s="86"/>
      <c r="T192" s="9"/>
      <c r="U192" s="9"/>
      <c r="V192" s="9"/>
      <c r="W192" s="9"/>
      <c r="X192" s="9"/>
      <c r="Y192" s="9"/>
      <c r="Z192" s="9"/>
    </row>
    <row r="193" spans="1:26" ht="16.5" customHeight="1">
      <c r="A193" s="665"/>
      <c r="B193" s="665"/>
      <c r="C193" s="665"/>
      <c r="D193" s="665"/>
      <c r="E193" s="102" t="s">
        <v>2570</v>
      </c>
      <c r="F193" s="665"/>
      <c r="G193" s="101">
        <v>24</v>
      </c>
      <c r="H193" s="102" t="s">
        <v>12921</v>
      </c>
      <c r="I193" s="102" t="s">
        <v>12393</v>
      </c>
      <c r="J193" s="86" t="s">
        <v>158</v>
      </c>
      <c r="K193" s="178"/>
      <c r="L193" s="665"/>
      <c r="M193" s="178"/>
      <c r="N193" s="4"/>
      <c r="O193" s="86" t="s">
        <v>380</v>
      </c>
      <c r="P193" s="86" t="s">
        <v>12809</v>
      </c>
      <c r="Q193" s="86" t="s">
        <v>12810</v>
      </c>
      <c r="R193" s="83" t="s">
        <v>63</v>
      </c>
      <c r="S193" s="86"/>
      <c r="T193" s="9"/>
      <c r="U193" s="9"/>
      <c r="V193" s="9"/>
      <c r="W193" s="9"/>
      <c r="X193" s="9"/>
      <c r="Y193" s="9"/>
      <c r="Z193" s="9"/>
    </row>
    <row r="194" spans="1:26" ht="16.5" customHeight="1">
      <c r="A194" s="665"/>
      <c r="B194" s="665"/>
      <c r="C194" s="665"/>
      <c r="D194" s="665"/>
      <c r="E194" s="170" t="s">
        <v>2575</v>
      </c>
      <c r="F194" s="665"/>
      <c r="G194" s="101">
        <v>25</v>
      </c>
      <c r="H194" s="170" t="s">
        <v>12925</v>
      </c>
      <c r="I194" s="170" t="s">
        <v>12427</v>
      </c>
      <c r="J194" s="86" t="s">
        <v>158</v>
      </c>
      <c r="K194" s="178"/>
      <c r="L194" s="665"/>
      <c r="M194" s="178"/>
      <c r="N194" s="4"/>
      <c r="O194" s="86" t="s">
        <v>380</v>
      </c>
      <c r="P194" s="86" t="s">
        <v>12809</v>
      </c>
      <c r="Q194" s="86" t="s">
        <v>12810</v>
      </c>
      <c r="R194" s="83" t="s">
        <v>63</v>
      </c>
      <c r="S194" s="86"/>
      <c r="T194" s="9"/>
      <c r="U194" s="9"/>
      <c r="V194" s="9"/>
      <c r="W194" s="9"/>
      <c r="X194" s="9"/>
      <c r="Y194" s="9"/>
      <c r="Z194" s="9"/>
    </row>
    <row r="195" spans="1:26" ht="16.5" customHeight="1">
      <c r="A195" s="665"/>
      <c r="B195" s="665"/>
      <c r="C195" s="665"/>
      <c r="D195" s="665"/>
      <c r="E195" s="170" t="s">
        <v>2582</v>
      </c>
      <c r="F195" s="665"/>
      <c r="G195" s="101">
        <v>26</v>
      </c>
      <c r="H195" s="170" t="s">
        <v>12928</v>
      </c>
      <c r="I195" s="170" t="s">
        <v>12390</v>
      </c>
      <c r="J195" s="86" t="s">
        <v>158</v>
      </c>
      <c r="K195" s="178"/>
      <c r="L195" s="665"/>
      <c r="M195" s="178"/>
      <c r="N195" s="4"/>
      <c r="O195" s="86" t="s">
        <v>380</v>
      </c>
      <c r="P195" s="86" t="s">
        <v>12809</v>
      </c>
      <c r="Q195" s="86" t="s">
        <v>12810</v>
      </c>
      <c r="R195" s="83" t="s">
        <v>63</v>
      </c>
      <c r="S195" s="86"/>
      <c r="T195" s="9"/>
      <c r="U195" s="9"/>
      <c r="V195" s="9"/>
      <c r="W195" s="9"/>
      <c r="X195" s="9"/>
      <c r="Y195" s="9"/>
      <c r="Z195" s="9"/>
    </row>
    <row r="196" spans="1:26" ht="16.5" customHeight="1">
      <c r="A196" s="665"/>
      <c r="B196" s="665"/>
      <c r="C196" s="665"/>
      <c r="D196" s="665"/>
      <c r="E196" s="170" t="s">
        <v>12473</v>
      </c>
      <c r="F196" s="665"/>
      <c r="G196" s="184">
        <v>27</v>
      </c>
      <c r="H196" s="170" t="s">
        <v>12474</v>
      </c>
      <c r="I196" s="170" t="s">
        <v>12475</v>
      </c>
      <c r="J196" s="86" t="s">
        <v>158</v>
      </c>
      <c r="K196" s="178"/>
      <c r="L196" s="665"/>
      <c r="M196" s="178"/>
      <c r="N196" s="4"/>
      <c r="O196" s="86" t="s">
        <v>380</v>
      </c>
      <c r="P196" s="86" t="s">
        <v>12809</v>
      </c>
      <c r="Q196" s="86" t="s">
        <v>12810</v>
      </c>
      <c r="R196" s="83" t="s">
        <v>63</v>
      </c>
      <c r="S196" s="86"/>
      <c r="T196" s="9"/>
      <c r="U196" s="9"/>
      <c r="V196" s="9"/>
      <c r="W196" s="9"/>
      <c r="X196" s="9"/>
      <c r="Y196" s="9"/>
      <c r="Z196" s="9"/>
    </row>
    <row r="197" spans="1:26" ht="16.5" customHeight="1">
      <c r="A197" s="665"/>
      <c r="B197" s="665"/>
      <c r="C197" s="665"/>
      <c r="D197" s="665"/>
      <c r="E197" s="170" t="s">
        <v>2595</v>
      </c>
      <c r="F197" s="665"/>
      <c r="G197" s="101">
        <v>28</v>
      </c>
      <c r="H197" s="170" t="s">
        <v>12936</v>
      </c>
      <c r="I197" s="170" t="s">
        <v>12494</v>
      </c>
      <c r="J197" s="86" t="s">
        <v>158</v>
      </c>
      <c r="K197" s="178"/>
      <c r="L197" s="665"/>
      <c r="M197" s="178"/>
      <c r="N197" s="4"/>
      <c r="O197" s="86" t="s">
        <v>380</v>
      </c>
      <c r="P197" s="86" t="s">
        <v>12809</v>
      </c>
      <c r="Q197" s="86" t="s">
        <v>12810</v>
      </c>
      <c r="R197" s="83" t="s">
        <v>63</v>
      </c>
      <c r="S197" s="86"/>
      <c r="T197" s="9"/>
      <c r="U197" s="9"/>
      <c r="V197" s="9"/>
      <c r="W197" s="9"/>
      <c r="X197" s="9"/>
      <c r="Y197" s="9"/>
      <c r="Z197" s="9"/>
    </row>
    <row r="198" spans="1:26" ht="16.5" customHeight="1">
      <c r="A198" s="665"/>
      <c r="B198" s="665"/>
      <c r="C198" s="665"/>
      <c r="D198" s="665"/>
      <c r="E198" s="170" t="s">
        <v>2600</v>
      </c>
      <c r="F198" s="665"/>
      <c r="G198" s="101">
        <v>29</v>
      </c>
      <c r="H198" s="170" t="s">
        <v>12943</v>
      </c>
      <c r="I198" s="170" t="s">
        <v>12498</v>
      </c>
      <c r="J198" s="86" t="s">
        <v>158</v>
      </c>
      <c r="K198" s="178"/>
      <c r="L198" s="665"/>
      <c r="M198" s="178"/>
      <c r="N198" s="4"/>
      <c r="O198" s="86" t="s">
        <v>380</v>
      </c>
      <c r="P198" s="86" t="s">
        <v>12809</v>
      </c>
      <c r="Q198" s="86" t="s">
        <v>12810</v>
      </c>
      <c r="R198" s="83" t="s">
        <v>63</v>
      </c>
      <c r="S198" s="86"/>
      <c r="T198" s="9"/>
      <c r="U198" s="9"/>
      <c r="V198" s="9"/>
      <c r="W198" s="9"/>
      <c r="X198" s="9"/>
      <c r="Y198" s="9"/>
      <c r="Z198" s="9"/>
    </row>
    <row r="199" spans="1:26" ht="16.5" customHeight="1">
      <c r="A199" s="665"/>
      <c r="B199" s="665"/>
      <c r="C199" s="665"/>
      <c r="D199" s="665"/>
      <c r="E199" s="170" t="s">
        <v>12947</v>
      </c>
      <c r="F199" s="665"/>
      <c r="G199" s="101">
        <v>30</v>
      </c>
      <c r="H199" s="170" t="s">
        <v>12948</v>
      </c>
      <c r="I199" s="170" t="s">
        <v>12949</v>
      </c>
      <c r="J199" s="86" t="s">
        <v>158</v>
      </c>
      <c r="K199" s="178"/>
      <c r="L199" s="665"/>
      <c r="M199" s="178"/>
      <c r="N199" s="4"/>
      <c r="O199" s="86" t="s">
        <v>380</v>
      </c>
      <c r="P199" s="86" t="s">
        <v>12809</v>
      </c>
      <c r="Q199" s="86" t="s">
        <v>12810</v>
      </c>
      <c r="R199" s="83" t="s">
        <v>63</v>
      </c>
      <c r="S199" s="86"/>
      <c r="T199" s="9"/>
      <c r="U199" s="9"/>
      <c r="V199" s="9"/>
      <c r="W199" s="9"/>
      <c r="X199" s="9"/>
      <c r="Y199" s="9"/>
      <c r="Z199" s="9"/>
    </row>
    <row r="200" spans="1:26" ht="16.5" customHeight="1">
      <c r="A200" s="665"/>
      <c r="B200" s="665"/>
      <c r="C200" s="665"/>
      <c r="D200" s="665"/>
      <c r="E200" s="170" t="s">
        <v>12951</v>
      </c>
      <c r="F200" s="665"/>
      <c r="G200" s="101">
        <v>31</v>
      </c>
      <c r="H200" s="170" t="s">
        <v>12952</v>
      </c>
      <c r="I200" s="170" t="s">
        <v>12953</v>
      </c>
      <c r="J200" s="86" t="s">
        <v>158</v>
      </c>
      <c r="K200" s="178"/>
      <c r="L200" s="665"/>
      <c r="M200" s="178"/>
      <c r="N200" s="4"/>
      <c r="O200" s="86" t="s">
        <v>380</v>
      </c>
      <c r="P200" s="86" t="s">
        <v>12809</v>
      </c>
      <c r="Q200" s="86" t="s">
        <v>12810</v>
      </c>
      <c r="R200" s="83" t="s">
        <v>63</v>
      </c>
      <c r="S200" s="86"/>
      <c r="T200" s="9"/>
      <c r="U200" s="9"/>
      <c r="V200" s="9"/>
      <c r="W200" s="9"/>
      <c r="X200" s="9"/>
      <c r="Y200" s="9"/>
      <c r="Z200" s="9"/>
    </row>
    <row r="201" spans="1:26" ht="16.5" customHeight="1">
      <c r="A201" s="665"/>
      <c r="B201" s="665"/>
      <c r="C201" s="665"/>
      <c r="D201" s="665"/>
      <c r="E201" s="120" t="s">
        <v>12960</v>
      </c>
      <c r="F201" s="665"/>
      <c r="G201" s="101">
        <v>32</v>
      </c>
      <c r="H201" s="120" t="s">
        <v>12963</v>
      </c>
      <c r="I201" s="120" t="s">
        <v>12964</v>
      </c>
      <c r="J201" s="86" t="s">
        <v>158</v>
      </c>
      <c r="K201" s="178"/>
      <c r="L201" s="665"/>
      <c r="M201" s="178"/>
      <c r="N201" s="4"/>
      <c r="O201" s="86" t="s">
        <v>380</v>
      </c>
      <c r="P201" s="86" t="s">
        <v>12809</v>
      </c>
      <c r="Q201" s="86" t="s">
        <v>12810</v>
      </c>
      <c r="R201" s="83" t="s">
        <v>63</v>
      </c>
      <c r="S201" s="86"/>
      <c r="T201" s="9"/>
      <c r="U201" s="9"/>
      <c r="V201" s="9"/>
      <c r="W201" s="9"/>
      <c r="X201" s="9"/>
      <c r="Y201" s="9"/>
      <c r="Z201" s="9"/>
    </row>
    <row r="202" spans="1:26" ht="16.5" customHeight="1">
      <c r="A202" s="665"/>
      <c r="B202" s="665"/>
      <c r="C202" s="665"/>
      <c r="D202" s="665"/>
      <c r="E202" s="120" t="s">
        <v>12966</v>
      </c>
      <c r="F202" s="665"/>
      <c r="G202" s="101">
        <v>33</v>
      </c>
      <c r="H202" s="120" t="s">
        <v>12967</v>
      </c>
      <c r="I202" s="120" t="s">
        <v>12968</v>
      </c>
      <c r="J202" s="86" t="s">
        <v>158</v>
      </c>
      <c r="K202" s="178"/>
      <c r="L202" s="665"/>
      <c r="M202" s="178"/>
      <c r="N202" s="4"/>
      <c r="O202" s="86" t="s">
        <v>380</v>
      </c>
      <c r="P202" s="86" t="s">
        <v>12809</v>
      </c>
      <c r="Q202" s="86" t="s">
        <v>12810</v>
      </c>
      <c r="R202" s="83" t="s">
        <v>63</v>
      </c>
      <c r="S202" s="86"/>
      <c r="T202" s="9"/>
      <c r="U202" s="9"/>
      <c r="V202" s="9"/>
      <c r="W202" s="9"/>
      <c r="X202" s="9"/>
      <c r="Y202" s="9"/>
      <c r="Z202" s="9"/>
    </row>
    <row r="203" spans="1:26" ht="16.5" customHeight="1">
      <c r="A203" s="665"/>
      <c r="B203" s="665"/>
      <c r="C203" s="665"/>
      <c r="D203" s="665"/>
      <c r="E203" s="120" t="s">
        <v>12971</v>
      </c>
      <c r="F203" s="665"/>
      <c r="G203" s="101">
        <v>34</v>
      </c>
      <c r="H203" s="120" t="s">
        <v>12973</v>
      </c>
      <c r="I203" s="120" t="s">
        <v>12974</v>
      </c>
      <c r="J203" s="86" t="s">
        <v>158</v>
      </c>
      <c r="K203" s="178"/>
      <c r="L203" s="665"/>
      <c r="M203" s="178"/>
      <c r="N203" s="4"/>
      <c r="O203" s="86" t="s">
        <v>380</v>
      </c>
      <c r="P203" s="86" t="s">
        <v>12809</v>
      </c>
      <c r="Q203" s="86" t="s">
        <v>12810</v>
      </c>
      <c r="R203" s="83" t="s">
        <v>63</v>
      </c>
      <c r="S203" s="86"/>
      <c r="T203" s="9"/>
      <c r="U203" s="9"/>
      <c r="V203" s="9"/>
      <c r="W203" s="9"/>
      <c r="X203" s="9"/>
      <c r="Y203" s="9"/>
      <c r="Z203" s="9"/>
    </row>
    <row r="204" spans="1:26" ht="16.5" customHeight="1">
      <c r="A204" s="665"/>
      <c r="B204" s="665"/>
      <c r="C204" s="665"/>
      <c r="D204" s="665"/>
      <c r="E204" s="170" t="s">
        <v>12982</v>
      </c>
      <c r="F204" s="665"/>
      <c r="G204" s="184">
        <v>35</v>
      </c>
      <c r="H204" s="170" t="s">
        <v>12983</v>
      </c>
      <c r="I204" s="170" t="s">
        <v>12984</v>
      </c>
      <c r="J204" s="86" t="s">
        <v>158</v>
      </c>
      <c r="K204" s="178"/>
      <c r="L204" s="665"/>
      <c r="M204" s="178"/>
      <c r="N204" s="4"/>
      <c r="O204" s="86" t="s">
        <v>380</v>
      </c>
      <c r="P204" s="86" t="s">
        <v>12809</v>
      </c>
      <c r="Q204" s="86" t="s">
        <v>12810</v>
      </c>
      <c r="R204" s="83" t="s">
        <v>63</v>
      </c>
      <c r="S204" s="86"/>
      <c r="T204" s="9"/>
      <c r="U204" s="9"/>
      <c r="V204" s="9"/>
      <c r="W204" s="9"/>
      <c r="X204" s="9"/>
      <c r="Y204" s="9"/>
      <c r="Z204" s="9"/>
    </row>
    <row r="205" spans="1:26" ht="16.5" customHeight="1">
      <c r="A205" s="665"/>
      <c r="B205" s="665"/>
      <c r="C205" s="665"/>
      <c r="D205" s="665"/>
      <c r="E205" s="170" t="s">
        <v>12987</v>
      </c>
      <c r="F205" s="665"/>
      <c r="G205" s="184">
        <v>36</v>
      </c>
      <c r="H205" s="170" t="s">
        <v>12988</v>
      </c>
      <c r="I205" s="170" t="s">
        <v>12989</v>
      </c>
      <c r="J205" s="86" t="s">
        <v>158</v>
      </c>
      <c r="K205" s="178"/>
      <c r="L205" s="665"/>
      <c r="M205" s="178"/>
      <c r="N205" s="4"/>
      <c r="O205" s="86" t="s">
        <v>380</v>
      </c>
      <c r="P205" s="86" t="s">
        <v>12809</v>
      </c>
      <c r="Q205" s="86" t="s">
        <v>12810</v>
      </c>
      <c r="R205" s="83" t="s">
        <v>63</v>
      </c>
      <c r="S205" s="86"/>
      <c r="T205" s="9"/>
      <c r="U205" s="9"/>
      <c r="V205" s="9"/>
      <c r="W205" s="9"/>
      <c r="X205" s="9"/>
      <c r="Y205" s="9"/>
      <c r="Z205" s="9"/>
    </row>
    <row r="206" spans="1:26" ht="16.5" customHeight="1">
      <c r="A206" s="665"/>
      <c r="B206" s="665"/>
      <c r="C206" s="665"/>
      <c r="D206" s="665"/>
      <c r="E206" s="170" t="s">
        <v>12991</v>
      </c>
      <c r="F206" s="665"/>
      <c r="G206" s="26">
        <v>37</v>
      </c>
      <c r="H206" s="170" t="s">
        <v>12992</v>
      </c>
      <c r="I206" s="170" t="s">
        <v>12993</v>
      </c>
      <c r="J206" s="86" t="s">
        <v>158</v>
      </c>
      <c r="K206" s="178"/>
      <c r="L206" s="665"/>
      <c r="M206" s="178"/>
      <c r="N206" s="4"/>
      <c r="O206" s="86" t="s">
        <v>380</v>
      </c>
      <c r="P206" s="86" t="s">
        <v>12809</v>
      </c>
      <c r="Q206" s="86" t="s">
        <v>12810</v>
      </c>
      <c r="R206" s="83" t="s">
        <v>63</v>
      </c>
      <c r="S206" s="86"/>
      <c r="T206" s="9"/>
      <c r="U206" s="9"/>
      <c r="V206" s="9"/>
      <c r="W206" s="9"/>
      <c r="X206" s="9"/>
      <c r="Y206" s="9"/>
      <c r="Z206" s="9"/>
    </row>
    <row r="207" spans="1:26" ht="16.5" customHeight="1">
      <c r="A207" s="665"/>
      <c r="B207" s="665"/>
      <c r="C207" s="665"/>
      <c r="D207" s="665"/>
      <c r="E207" s="170" t="s">
        <v>13003</v>
      </c>
      <c r="F207" s="665"/>
      <c r="G207" s="26">
        <v>38</v>
      </c>
      <c r="H207" s="170" t="s">
        <v>13004</v>
      </c>
      <c r="I207" s="170" t="s">
        <v>13005</v>
      </c>
      <c r="J207" s="86" t="s">
        <v>158</v>
      </c>
      <c r="K207" s="178"/>
      <c r="L207" s="665"/>
      <c r="M207" s="178"/>
      <c r="N207" s="4"/>
      <c r="O207" s="86" t="s">
        <v>380</v>
      </c>
      <c r="P207" s="86" t="s">
        <v>12809</v>
      </c>
      <c r="Q207" s="86" t="s">
        <v>12810</v>
      </c>
      <c r="R207" s="83" t="s">
        <v>63</v>
      </c>
      <c r="S207" s="86"/>
      <c r="T207" s="9"/>
      <c r="U207" s="9"/>
      <c r="V207" s="9"/>
      <c r="W207" s="9"/>
      <c r="X207" s="9"/>
      <c r="Y207" s="9"/>
      <c r="Z207" s="9"/>
    </row>
    <row r="208" spans="1:26" ht="16.5" customHeight="1">
      <c r="A208" s="731"/>
      <c r="B208" s="731"/>
      <c r="C208" s="731"/>
      <c r="D208" s="731"/>
      <c r="E208" s="609" t="s">
        <v>13008</v>
      </c>
      <c r="F208" s="731"/>
      <c r="G208" s="608">
        <v>39</v>
      </c>
      <c r="H208" s="609" t="s">
        <v>13009</v>
      </c>
      <c r="I208" s="609" t="s">
        <v>13011</v>
      </c>
      <c r="J208" s="86"/>
      <c r="K208" s="178"/>
      <c r="L208" s="665"/>
      <c r="M208" s="178"/>
      <c r="N208" s="4"/>
      <c r="O208" s="86" t="s">
        <v>380</v>
      </c>
      <c r="P208" s="86" t="s">
        <v>12809</v>
      </c>
      <c r="Q208" s="86" t="s">
        <v>12810</v>
      </c>
      <c r="R208" s="83" t="s">
        <v>113</v>
      </c>
      <c r="S208" s="86"/>
      <c r="T208" s="9"/>
      <c r="U208" s="9"/>
      <c r="V208" s="9"/>
      <c r="W208" s="9"/>
      <c r="X208" s="9"/>
      <c r="Y208" s="9"/>
      <c r="Z208" s="9"/>
    </row>
    <row r="209" spans="1:26" ht="16.5" customHeight="1">
      <c r="A209" s="731"/>
      <c r="B209" s="731"/>
      <c r="C209" s="731"/>
      <c r="D209" s="731"/>
      <c r="E209" s="609" t="s">
        <v>13013</v>
      </c>
      <c r="F209" s="731"/>
      <c r="G209" s="608">
        <v>40</v>
      </c>
      <c r="H209" s="609" t="s">
        <v>13014</v>
      </c>
      <c r="I209" s="609" t="s">
        <v>13015</v>
      </c>
      <c r="J209" s="86"/>
      <c r="K209" s="178"/>
      <c r="L209" s="665"/>
      <c r="M209" s="178"/>
      <c r="N209" s="4"/>
      <c r="O209" s="86" t="s">
        <v>380</v>
      </c>
      <c r="P209" s="86" t="s">
        <v>12809</v>
      </c>
      <c r="Q209" s="86" t="s">
        <v>12810</v>
      </c>
      <c r="R209" s="83" t="s">
        <v>113</v>
      </c>
      <c r="S209" s="86"/>
      <c r="T209" s="9"/>
      <c r="U209" s="9"/>
      <c r="V209" s="9"/>
      <c r="W209" s="9"/>
      <c r="X209" s="9"/>
      <c r="Y209" s="9"/>
      <c r="Z209" s="9"/>
    </row>
    <row r="210" spans="1:26" ht="16.5" customHeight="1">
      <c r="A210" s="731"/>
      <c r="B210" s="731"/>
      <c r="C210" s="731"/>
      <c r="D210" s="731"/>
      <c r="E210" s="609" t="s">
        <v>13021</v>
      </c>
      <c r="F210" s="731"/>
      <c r="G210" s="608">
        <v>41</v>
      </c>
      <c r="H210" s="609" t="s">
        <v>13023</v>
      </c>
      <c r="I210" s="609" t="s">
        <v>13024</v>
      </c>
      <c r="J210" s="86"/>
      <c r="K210" s="178"/>
      <c r="L210" s="665"/>
      <c r="M210" s="178"/>
      <c r="N210" s="4"/>
      <c r="O210" s="86" t="s">
        <v>380</v>
      </c>
      <c r="P210" s="86" t="s">
        <v>12809</v>
      </c>
      <c r="Q210" s="86" t="s">
        <v>12810</v>
      </c>
      <c r="R210" s="83" t="s">
        <v>113</v>
      </c>
      <c r="S210" s="86"/>
      <c r="T210" s="9"/>
      <c r="U210" s="9"/>
      <c r="V210" s="9"/>
      <c r="W210" s="9"/>
      <c r="X210" s="9"/>
      <c r="Y210" s="9"/>
      <c r="Z210" s="9"/>
    </row>
    <row r="211" spans="1:26" ht="16.5" customHeight="1">
      <c r="A211" s="731"/>
      <c r="B211" s="731"/>
      <c r="C211" s="731"/>
      <c r="D211" s="731"/>
      <c r="E211" s="609" t="s">
        <v>13033</v>
      </c>
      <c r="F211" s="731"/>
      <c r="G211" s="608">
        <v>42</v>
      </c>
      <c r="H211" s="609" t="s">
        <v>13035</v>
      </c>
      <c r="I211" s="609" t="s">
        <v>13036</v>
      </c>
      <c r="J211" s="86"/>
      <c r="K211" s="178"/>
      <c r="L211" s="665"/>
      <c r="M211" s="178"/>
      <c r="N211" s="4"/>
      <c r="O211" s="86" t="s">
        <v>380</v>
      </c>
      <c r="P211" s="86" t="s">
        <v>12809</v>
      </c>
      <c r="Q211" s="86" t="s">
        <v>12810</v>
      </c>
      <c r="R211" s="83" t="s">
        <v>113</v>
      </c>
      <c r="S211" s="86"/>
      <c r="T211" s="9"/>
      <c r="U211" s="9"/>
      <c r="V211" s="9"/>
      <c r="W211" s="9"/>
      <c r="X211" s="9"/>
      <c r="Y211" s="9"/>
      <c r="Z211" s="9"/>
    </row>
    <row r="212" spans="1:26" ht="16.5" customHeight="1">
      <c r="A212" s="731"/>
      <c r="B212" s="731"/>
      <c r="C212" s="731"/>
      <c r="D212" s="731"/>
      <c r="E212" s="609" t="s">
        <v>13046</v>
      </c>
      <c r="F212" s="731"/>
      <c r="G212" s="608">
        <v>43</v>
      </c>
      <c r="H212" s="609" t="s">
        <v>13047</v>
      </c>
      <c r="I212" s="609" t="s">
        <v>13048</v>
      </c>
      <c r="J212" s="86"/>
      <c r="K212" s="178"/>
      <c r="L212" s="665"/>
      <c r="M212" s="178"/>
      <c r="N212" s="4"/>
      <c r="O212" s="86" t="s">
        <v>380</v>
      </c>
      <c r="P212" s="86" t="s">
        <v>12809</v>
      </c>
      <c r="Q212" s="86" t="s">
        <v>12810</v>
      </c>
      <c r="R212" s="83" t="s">
        <v>113</v>
      </c>
      <c r="S212" s="86"/>
      <c r="T212" s="9"/>
      <c r="U212" s="9"/>
      <c r="V212" s="9"/>
      <c r="W212" s="9"/>
      <c r="X212" s="9"/>
      <c r="Y212" s="9"/>
      <c r="Z212" s="9"/>
    </row>
    <row r="213" spans="1:26" ht="16.5" customHeight="1">
      <c r="A213" s="665"/>
      <c r="B213" s="665"/>
      <c r="C213" s="665"/>
      <c r="D213" s="665"/>
      <c r="E213" s="124" t="s">
        <v>2589</v>
      </c>
      <c r="F213" s="665"/>
      <c r="G213" s="26">
        <v>44</v>
      </c>
      <c r="H213" s="124" t="s">
        <v>13055</v>
      </c>
      <c r="I213" s="124" t="s">
        <v>12404</v>
      </c>
      <c r="J213" s="86" t="s">
        <v>158</v>
      </c>
      <c r="K213" s="178"/>
      <c r="L213" s="665"/>
      <c r="M213" s="178"/>
      <c r="N213" s="4"/>
      <c r="O213" s="86" t="s">
        <v>380</v>
      </c>
      <c r="P213" s="86" t="s">
        <v>12809</v>
      </c>
      <c r="Q213" s="86" t="s">
        <v>12810</v>
      </c>
      <c r="R213" s="83" t="s">
        <v>63</v>
      </c>
      <c r="S213" s="86"/>
      <c r="T213" s="9"/>
      <c r="U213" s="9"/>
      <c r="V213" s="9"/>
      <c r="W213" s="9"/>
      <c r="X213" s="9"/>
      <c r="Y213" s="9"/>
      <c r="Z213" s="9"/>
    </row>
    <row r="214" spans="1:26" ht="16.5" customHeight="1">
      <c r="A214" s="665"/>
      <c r="B214" s="665"/>
      <c r="C214" s="665"/>
      <c r="D214" s="665"/>
      <c r="E214" s="124" t="s">
        <v>12477</v>
      </c>
      <c r="F214" s="665"/>
      <c r="G214" s="26">
        <v>45</v>
      </c>
      <c r="H214" s="124" t="s">
        <v>12478</v>
      </c>
      <c r="I214" s="124" t="s">
        <v>12479</v>
      </c>
      <c r="J214" s="86" t="s">
        <v>158</v>
      </c>
      <c r="K214" s="178"/>
      <c r="L214" s="665"/>
      <c r="M214" s="178"/>
      <c r="N214" s="4"/>
      <c r="O214" s="86" t="s">
        <v>380</v>
      </c>
      <c r="P214" s="86" t="s">
        <v>12809</v>
      </c>
      <c r="Q214" s="86" t="s">
        <v>12810</v>
      </c>
      <c r="R214" s="83" t="s">
        <v>63</v>
      </c>
      <c r="S214" s="86"/>
      <c r="T214" s="9"/>
      <c r="U214" s="9"/>
      <c r="V214" s="9"/>
      <c r="W214" s="9"/>
      <c r="X214" s="9"/>
      <c r="Y214" s="9"/>
      <c r="Z214" s="9"/>
    </row>
    <row r="215" spans="1:26" ht="16.5" customHeight="1">
      <c r="A215" s="666"/>
      <c r="B215" s="666"/>
      <c r="C215" s="666"/>
      <c r="D215" s="666"/>
      <c r="E215" s="120" t="s">
        <v>13065</v>
      </c>
      <c r="F215" s="666"/>
      <c r="G215" s="26">
        <v>46</v>
      </c>
      <c r="H215" s="120" t="s">
        <v>13066</v>
      </c>
      <c r="I215" s="120" t="s">
        <v>12525</v>
      </c>
      <c r="J215" s="86"/>
      <c r="K215" s="178"/>
      <c r="L215" s="666"/>
      <c r="M215" s="178"/>
      <c r="N215" s="4"/>
      <c r="O215" s="86" t="s">
        <v>380</v>
      </c>
      <c r="P215" s="86" t="s">
        <v>380</v>
      </c>
      <c r="Q215" s="86" t="s">
        <v>380</v>
      </c>
      <c r="R215" s="83" t="s">
        <v>63</v>
      </c>
      <c r="S215" s="86"/>
      <c r="T215" s="9"/>
      <c r="U215" s="9"/>
      <c r="V215" s="9"/>
      <c r="W215" s="9"/>
      <c r="X215" s="9"/>
      <c r="Y215" s="9"/>
      <c r="Z215" s="9"/>
    </row>
    <row r="216" spans="1:26" ht="16.5" customHeight="1">
      <c r="A216" s="736" t="s">
        <v>6523</v>
      </c>
      <c r="B216" s="736" t="s">
        <v>9237</v>
      </c>
      <c r="C216" s="736" t="s">
        <v>11245</v>
      </c>
      <c r="D216" s="737" t="s">
        <v>13078</v>
      </c>
      <c r="E216" s="304" t="s">
        <v>2608</v>
      </c>
      <c r="F216" s="797" t="s">
        <v>8119</v>
      </c>
      <c r="G216" s="26">
        <v>1</v>
      </c>
      <c r="H216" s="120" t="s">
        <v>13085</v>
      </c>
      <c r="I216" s="120" t="s">
        <v>12331</v>
      </c>
      <c r="J216" s="86" t="s">
        <v>158</v>
      </c>
      <c r="K216" s="178"/>
      <c r="L216" s="734"/>
      <c r="M216" s="178"/>
      <c r="N216" s="4"/>
      <c r="O216" s="86" t="s">
        <v>380</v>
      </c>
      <c r="P216" s="86" t="s">
        <v>13094</v>
      </c>
      <c r="Q216" s="86" t="s">
        <v>13096</v>
      </c>
      <c r="R216" s="83" t="s">
        <v>63</v>
      </c>
      <c r="S216" s="86"/>
      <c r="T216" s="9"/>
      <c r="U216" s="9"/>
      <c r="V216" s="9"/>
      <c r="W216" s="9"/>
      <c r="X216" s="9"/>
      <c r="Y216" s="9"/>
      <c r="Z216" s="9"/>
    </row>
    <row r="217" spans="1:26" ht="16.5" customHeight="1">
      <c r="A217" s="665"/>
      <c r="B217" s="665"/>
      <c r="C217" s="665"/>
      <c r="D217" s="665"/>
      <c r="E217" s="304" t="s">
        <v>2614</v>
      </c>
      <c r="F217" s="695"/>
      <c r="G217" s="26">
        <v>2</v>
      </c>
      <c r="H217" s="120" t="s">
        <v>13105</v>
      </c>
      <c r="I217" s="120" t="s">
        <v>13106</v>
      </c>
      <c r="J217" s="86" t="s">
        <v>158</v>
      </c>
      <c r="K217" s="178"/>
      <c r="L217" s="665"/>
      <c r="M217" s="178"/>
      <c r="N217" s="4"/>
      <c r="O217" s="86" t="s">
        <v>380</v>
      </c>
      <c r="P217" s="86" t="s">
        <v>13094</v>
      </c>
      <c r="Q217" s="86" t="s">
        <v>13096</v>
      </c>
      <c r="R217" s="83" t="s">
        <v>63</v>
      </c>
      <c r="S217" s="86"/>
      <c r="T217" s="9"/>
      <c r="U217" s="9"/>
      <c r="V217" s="9"/>
      <c r="W217" s="9"/>
      <c r="X217" s="9"/>
      <c r="Y217" s="9"/>
      <c r="Z217" s="9"/>
    </row>
    <row r="218" spans="1:26" ht="16.5" customHeight="1">
      <c r="A218" s="665"/>
      <c r="B218" s="665"/>
      <c r="C218" s="665"/>
      <c r="D218" s="665"/>
      <c r="E218" s="304" t="s">
        <v>2616</v>
      </c>
      <c r="F218" s="695"/>
      <c r="G218" s="26">
        <v>3</v>
      </c>
      <c r="H218" s="120" t="s">
        <v>13117</v>
      </c>
      <c r="I218" s="120" t="s">
        <v>13120</v>
      </c>
      <c r="J218" s="86" t="s">
        <v>158</v>
      </c>
      <c r="K218" s="178"/>
      <c r="L218" s="665"/>
      <c r="M218" s="178"/>
      <c r="N218" s="4"/>
      <c r="O218" s="86" t="s">
        <v>380</v>
      </c>
      <c r="P218" s="86" t="s">
        <v>13094</v>
      </c>
      <c r="Q218" s="86" t="s">
        <v>13096</v>
      </c>
      <c r="R218" s="83" t="s">
        <v>63</v>
      </c>
      <c r="S218" s="86"/>
      <c r="T218" s="9"/>
      <c r="U218" s="9"/>
      <c r="V218" s="9"/>
      <c r="W218" s="9"/>
      <c r="X218" s="9"/>
      <c r="Y218" s="9"/>
      <c r="Z218" s="9"/>
    </row>
    <row r="219" spans="1:26" ht="16.5" customHeight="1">
      <c r="A219" s="665"/>
      <c r="B219" s="665"/>
      <c r="C219" s="665"/>
      <c r="D219" s="665"/>
      <c r="E219" s="304" t="s">
        <v>2621</v>
      </c>
      <c r="F219" s="695"/>
      <c r="G219" s="26">
        <v>4</v>
      </c>
      <c r="H219" s="120" t="s">
        <v>13123</v>
      </c>
      <c r="I219" s="120" t="s">
        <v>12309</v>
      </c>
      <c r="J219" s="86" t="s">
        <v>158</v>
      </c>
      <c r="K219" s="178"/>
      <c r="L219" s="665"/>
      <c r="M219" s="178"/>
      <c r="N219" s="4"/>
      <c r="O219" s="86" t="s">
        <v>380</v>
      </c>
      <c r="P219" s="86" t="s">
        <v>13094</v>
      </c>
      <c r="Q219" s="86" t="s">
        <v>13096</v>
      </c>
      <c r="R219" s="83" t="s">
        <v>63</v>
      </c>
      <c r="S219" s="86"/>
      <c r="T219" s="9"/>
      <c r="U219" s="9"/>
      <c r="V219" s="9"/>
      <c r="W219" s="9"/>
      <c r="X219" s="9"/>
      <c r="Y219" s="9"/>
      <c r="Z219" s="9"/>
    </row>
    <row r="220" spans="1:26" ht="16.5" customHeight="1">
      <c r="A220" s="665"/>
      <c r="B220" s="665"/>
      <c r="C220" s="665"/>
      <c r="D220" s="665"/>
      <c r="E220" s="400" t="s">
        <v>2623</v>
      </c>
      <c r="F220" s="695"/>
      <c r="G220" s="26">
        <v>5</v>
      </c>
      <c r="H220" s="102" t="s">
        <v>13132</v>
      </c>
      <c r="I220" s="102" t="s">
        <v>12343</v>
      </c>
      <c r="J220" s="86" t="s">
        <v>158</v>
      </c>
      <c r="K220" s="178"/>
      <c r="L220" s="665"/>
      <c r="M220" s="178"/>
      <c r="N220" s="4"/>
      <c r="O220" s="86" t="s">
        <v>380</v>
      </c>
      <c r="P220" s="86" t="s">
        <v>13094</v>
      </c>
      <c r="Q220" s="86" t="s">
        <v>13096</v>
      </c>
      <c r="R220" s="83" t="s">
        <v>63</v>
      </c>
      <c r="S220" s="86"/>
      <c r="T220" s="9"/>
      <c r="U220" s="9"/>
      <c r="V220" s="9"/>
      <c r="W220" s="9"/>
      <c r="X220" s="9"/>
      <c r="Y220" s="9"/>
      <c r="Z220" s="9"/>
    </row>
    <row r="221" spans="1:26" ht="16.5" customHeight="1">
      <c r="A221" s="665"/>
      <c r="B221" s="665"/>
      <c r="C221" s="665"/>
      <c r="D221" s="665"/>
      <c r="E221" s="400" t="s">
        <v>2625</v>
      </c>
      <c r="F221" s="695"/>
      <c r="G221" s="26">
        <v>6</v>
      </c>
      <c r="H221" s="102" t="s">
        <v>13140</v>
      </c>
      <c r="I221" s="102" t="s">
        <v>12328</v>
      </c>
      <c r="J221" s="86" t="s">
        <v>158</v>
      </c>
      <c r="K221" s="178"/>
      <c r="L221" s="665"/>
      <c r="M221" s="178"/>
      <c r="N221" s="4"/>
      <c r="O221" s="86" t="s">
        <v>380</v>
      </c>
      <c r="P221" s="86" t="s">
        <v>13094</v>
      </c>
      <c r="Q221" s="86" t="s">
        <v>13096</v>
      </c>
      <c r="R221" s="83" t="s">
        <v>63</v>
      </c>
      <c r="S221" s="86"/>
      <c r="T221" s="9"/>
      <c r="U221" s="9"/>
      <c r="V221" s="9"/>
      <c r="W221" s="9"/>
      <c r="X221" s="9"/>
      <c r="Y221" s="9"/>
      <c r="Z221" s="9"/>
    </row>
    <row r="222" spans="1:26" ht="16.5" customHeight="1">
      <c r="A222" s="665"/>
      <c r="B222" s="665"/>
      <c r="C222" s="665"/>
      <c r="D222" s="665"/>
      <c r="E222" s="400" t="s">
        <v>2629</v>
      </c>
      <c r="F222" s="695"/>
      <c r="G222" s="26">
        <v>7</v>
      </c>
      <c r="H222" s="102" t="s">
        <v>13153</v>
      </c>
      <c r="I222" s="102" t="s">
        <v>12350</v>
      </c>
      <c r="J222" s="86" t="s">
        <v>158</v>
      </c>
      <c r="K222" s="178"/>
      <c r="L222" s="665"/>
      <c r="M222" s="178"/>
      <c r="N222" s="4"/>
      <c r="O222" s="86" t="s">
        <v>380</v>
      </c>
      <c r="P222" s="86" t="s">
        <v>13094</v>
      </c>
      <c r="Q222" s="86" t="s">
        <v>13096</v>
      </c>
      <c r="R222" s="83" t="s">
        <v>63</v>
      </c>
      <c r="S222" s="86"/>
      <c r="T222" s="9"/>
      <c r="U222" s="9"/>
      <c r="V222" s="9"/>
      <c r="W222" s="9"/>
      <c r="X222" s="9"/>
      <c r="Y222" s="9"/>
      <c r="Z222" s="9"/>
    </row>
    <row r="223" spans="1:26" ht="16.5" customHeight="1">
      <c r="A223" s="665"/>
      <c r="B223" s="665"/>
      <c r="C223" s="665"/>
      <c r="D223" s="665"/>
      <c r="E223" s="400" t="s">
        <v>2633</v>
      </c>
      <c r="F223" s="695"/>
      <c r="G223" s="26">
        <v>8</v>
      </c>
      <c r="H223" s="102" t="s">
        <v>13163</v>
      </c>
      <c r="I223" s="102" t="s">
        <v>12319</v>
      </c>
      <c r="J223" s="86" t="s">
        <v>158</v>
      </c>
      <c r="K223" s="178"/>
      <c r="L223" s="665"/>
      <c r="M223" s="178"/>
      <c r="N223" s="4"/>
      <c r="O223" s="86" t="s">
        <v>380</v>
      </c>
      <c r="P223" s="86" t="s">
        <v>13094</v>
      </c>
      <c r="Q223" s="86" t="s">
        <v>13096</v>
      </c>
      <c r="R223" s="83" t="s">
        <v>63</v>
      </c>
      <c r="S223" s="86"/>
      <c r="T223" s="9"/>
      <c r="U223" s="9"/>
      <c r="V223" s="9"/>
      <c r="W223" s="9"/>
      <c r="X223" s="9"/>
      <c r="Y223" s="9"/>
      <c r="Z223" s="9"/>
    </row>
    <row r="224" spans="1:26" ht="16.5" customHeight="1">
      <c r="A224" s="665"/>
      <c r="B224" s="665"/>
      <c r="C224" s="665"/>
      <c r="D224" s="665"/>
      <c r="E224" s="401" t="s">
        <v>2636</v>
      </c>
      <c r="F224" s="695"/>
      <c r="G224" s="26">
        <v>9</v>
      </c>
      <c r="H224" s="170" t="s">
        <v>13172</v>
      </c>
      <c r="I224" s="170" t="s">
        <v>12355</v>
      </c>
      <c r="J224" s="86" t="s">
        <v>158</v>
      </c>
      <c r="K224" s="178"/>
      <c r="L224" s="665"/>
      <c r="M224" s="178"/>
      <c r="N224" s="4"/>
      <c r="O224" s="86" t="s">
        <v>380</v>
      </c>
      <c r="P224" s="86" t="s">
        <v>13094</v>
      </c>
      <c r="Q224" s="86" t="s">
        <v>13096</v>
      </c>
      <c r="R224" s="83" t="s">
        <v>63</v>
      </c>
      <c r="S224" s="86"/>
      <c r="T224" s="9"/>
      <c r="U224" s="9"/>
      <c r="V224" s="9"/>
      <c r="W224" s="9"/>
      <c r="X224" s="9"/>
      <c r="Y224" s="9"/>
      <c r="Z224" s="9"/>
    </row>
    <row r="225" spans="1:26" ht="16.5" customHeight="1">
      <c r="A225" s="665"/>
      <c r="B225" s="665"/>
      <c r="C225" s="665"/>
      <c r="D225" s="665"/>
      <c r="E225" s="401" t="s">
        <v>2642</v>
      </c>
      <c r="F225" s="695"/>
      <c r="G225" s="26">
        <v>10</v>
      </c>
      <c r="H225" s="170" t="s">
        <v>13182</v>
      </c>
      <c r="I225" s="170" t="s">
        <v>12315</v>
      </c>
      <c r="J225" s="86" t="s">
        <v>158</v>
      </c>
      <c r="K225" s="178"/>
      <c r="L225" s="665"/>
      <c r="M225" s="178"/>
      <c r="N225" s="4"/>
      <c r="O225" s="86" t="s">
        <v>380</v>
      </c>
      <c r="P225" s="86" t="s">
        <v>13094</v>
      </c>
      <c r="Q225" s="86" t="s">
        <v>13096</v>
      </c>
      <c r="R225" s="83" t="s">
        <v>63</v>
      </c>
      <c r="S225" s="86"/>
      <c r="T225" s="9"/>
      <c r="U225" s="9"/>
      <c r="V225" s="9"/>
      <c r="W225" s="9"/>
      <c r="X225" s="9"/>
      <c r="Y225" s="9"/>
      <c r="Z225" s="9"/>
    </row>
    <row r="226" spans="1:26" ht="16.5" customHeight="1">
      <c r="A226" s="665"/>
      <c r="B226" s="665"/>
      <c r="C226" s="665"/>
      <c r="D226" s="665"/>
      <c r="E226" s="401" t="s">
        <v>2646</v>
      </c>
      <c r="F226" s="695"/>
      <c r="G226" s="26">
        <v>11</v>
      </c>
      <c r="H226" s="170" t="s">
        <v>13190</v>
      </c>
      <c r="I226" s="170" t="s">
        <v>12334</v>
      </c>
      <c r="J226" s="86" t="s">
        <v>158</v>
      </c>
      <c r="K226" s="178"/>
      <c r="L226" s="665"/>
      <c r="M226" s="178"/>
      <c r="N226" s="4"/>
      <c r="O226" s="86" t="s">
        <v>380</v>
      </c>
      <c r="P226" s="86" t="s">
        <v>13094</v>
      </c>
      <c r="Q226" s="86" t="s">
        <v>13096</v>
      </c>
      <c r="R226" s="83" t="s">
        <v>63</v>
      </c>
      <c r="S226" s="86"/>
      <c r="T226" s="9"/>
      <c r="U226" s="9"/>
      <c r="V226" s="9"/>
      <c r="W226" s="9"/>
      <c r="X226" s="9"/>
      <c r="Y226" s="9"/>
      <c r="Z226" s="9"/>
    </row>
    <row r="227" spans="1:26" ht="16.5" customHeight="1">
      <c r="A227" s="665"/>
      <c r="B227" s="665"/>
      <c r="C227" s="665"/>
      <c r="D227" s="665"/>
      <c r="E227" s="401" t="s">
        <v>13195</v>
      </c>
      <c r="F227" s="695"/>
      <c r="G227" s="26">
        <v>12</v>
      </c>
      <c r="H227" s="170" t="s">
        <v>13196</v>
      </c>
      <c r="I227" s="170" t="s">
        <v>13197</v>
      </c>
      <c r="J227" s="86" t="s">
        <v>158</v>
      </c>
      <c r="K227" s="178"/>
      <c r="L227" s="665"/>
      <c r="M227" s="178"/>
      <c r="N227" s="4"/>
      <c r="O227" s="86" t="s">
        <v>380</v>
      </c>
      <c r="P227" s="86" t="s">
        <v>13094</v>
      </c>
      <c r="Q227" s="86" t="s">
        <v>13096</v>
      </c>
      <c r="R227" s="83" t="s">
        <v>63</v>
      </c>
      <c r="S227" s="86"/>
      <c r="T227" s="9"/>
      <c r="U227" s="9"/>
      <c r="V227" s="9"/>
      <c r="W227" s="9"/>
      <c r="X227" s="9"/>
      <c r="Y227" s="9"/>
      <c r="Z227" s="9"/>
    </row>
    <row r="228" spans="1:26" ht="16.5" customHeight="1">
      <c r="A228" s="731"/>
      <c r="B228" s="731"/>
      <c r="C228" s="731"/>
      <c r="D228" s="731"/>
      <c r="E228" s="662" t="s">
        <v>13200</v>
      </c>
      <c r="F228" s="798"/>
      <c r="G228" s="608">
        <v>13</v>
      </c>
      <c r="H228" s="609" t="s">
        <v>13201</v>
      </c>
      <c r="I228" s="609" t="s">
        <v>13202</v>
      </c>
      <c r="J228" s="86"/>
      <c r="K228" s="178"/>
      <c r="L228" s="665"/>
      <c r="M228" s="178"/>
      <c r="N228" s="169"/>
      <c r="O228" s="86" t="s">
        <v>380</v>
      </c>
      <c r="P228" s="86" t="s">
        <v>13094</v>
      </c>
      <c r="Q228" s="86" t="s">
        <v>13096</v>
      </c>
      <c r="R228" s="83" t="s">
        <v>113</v>
      </c>
      <c r="S228" s="86"/>
      <c r="T228" s="296"/>
      <c r="U228" s="296"/>
      <c r="V228" s="296"/>
      <c r="W228" s="296"/>
      <c r="X228" s="296"/>
      <c r="Y228" s="296"/>
      <c r="Z228" s="296"/>
    </row>
    <row r="229" spans="1:26" ht="16.5" customHeight="1">
      <c r="A229" s="731"/>
      <c r="B229" s="731"/>
      <c r="C229" s="731"/>
      <c r="D229" s="731"/>
      <c r="E229" s="662" t="s">
        <v>13209</v>
      </c>
      <c r="F229" s="798"/>
      <c r="G229" s="608">
        <v>14</v>
      </c>
      <c r="H229" s="609" t="s">
        <v>13210</v>
      </c>
      <c r="I229" s="609" t="s">
        <v>13211</v>
      </c>
      <c r="J229" s="86"/>
      <c r="K229" s="178"/>
      <c r="L229" s="665"/>
      <c r="M229" s="178"/>
      <c r="N229" s="4"/>
      <c r="O229" s="86" t="s">
        <v>380</v>
      </c>
      <c r="P229" s="86" t="s">
        <v>13094</v>
      </c>
      <c r="Q229" s="86" t="s">
        <v>13096</v>
      </c>
      <c r="R229" s="83" t="s">
        <v>113</v>
      </c>
      <c r="S229" s="86"/>
      <c r="T229" s="9"/>
      <c r="U229" s="9"/>
      <c r="V229" s="9"/>
      <c r="W229" s="9"/>
      <c r="X229" s="9"/>
      <c r="Y229" s="9"/>
      <c r="Z229" s="9"/>
    </row>
    <row r="230" spans="1:26" ht="16.5" customHeight="1">
      <c r="A230" s="731"/>
      <c r="B230" s="731"/>
      <c r="C230" s="731"/>
      <c r="D230" s="731"/>
      <c r="E230" s="662" t="s">
        <v>13218</v>
      </c>
      <c r="F230" s="798"/>
      <c r="G230" s="608">
        <v>15</v>
      </c>
      <c r="H230" s="609" t="s">
        <v>13220</v>
      </c>
      <c r="I230" s="609" t="s">
        <v>13222</v>
      </c>
      <c r="J230" s="86"/>
      <c r="K230" s="178"/>
      <c r="L230" s="665"/>
      <c r="M230" s="178"/>
      <c r="N230" s="4"/>
      <c r="O230" s="86" t="s">
        <v>380</v>
      </c>
      <c r="P230" s="86" t="s">
        <v>13094</v>
      </c>
      <c r="Q230" s="86" t="s">
        <v>13096</v>
      </c>
      <c r="R230" s="83" t="s">
        <v>113</v>
      </c>
      <c r="S230" s="86"/>
      <c r="T230" s="9"/>
      <c r="U230" s="9"/>
      <c r="V230" s="9"/>
      <c r="W230" s="9"/>
      <c r="X230" s="9"/>
      <c r="Y230" s="9"/>
      <c r="Z230" s="9"/>
    </row>
    <row r="231" spans="1:26" ht="16.5" customHeight="1">
      <c r="A231" s="731"/>
      <c r="B231" s="731"/>
      <c r="C231" s="731"/>
      <c r="D231" s="731"/>
      <c r="E231" s="662" t="s">
        <v>13228</v>
      </c>
      <c r="F231" s="798"/>
      <c r="G231" s="608">
        <v>16</v>
      </c>
      <c r="H231" s="609" t="s">
        <v>13230</v>
      </c>
      <c r="I231" s="609" t="s">
        <v>13232</v>
      </c>
      <c r="J231" s="86"/>
      <c r="K231" s="178"/>
      <c r="L231" s="665"/>
      <c r="M231" s="178"/>
      <c r="N231" s="4"/>
      <c r="O231" s="86" t="s">
        <v>380</v>
      </c>
      <c r="P231" s="86" t="s">
        <v>13094</v>
      </c>
      <c r="Q231" s="86" t="s">
        <v>13096</v>
      </c>
      <c r="R231" s="83" t="s">
        <v>113</v>
      </c>
      <c r="S231" s="86"/>
      <c r="T231" s="9"/>
      <c r="U231" s="9"/>
      <c r="V231" s="9"/>
      <c r="W231" s="9"/>
      <c r="X231" s="9"/>
      <c r="Y231" s="9"/>
      <c r="Z231" s="9"/>
    </row>
    <row r="232" spans="1:26" ht="16.5" customHeight="1">
      <c r="A232" s="665"/>
      <c r="B232" s="665"/>
      <c r="C232" s="665"/>
      <c r="D232" s="665"/>
      <c r="E232" s="398" t="s">
        <v>13238</v>
      </c>
      <c r="F232" s="695"/>
      <c r="G232" s="26">
        <v>17</v>
      </c>
      <c r="H232" s="124" t="s">
        <v>13240</v>
      </c>
      <c r="I232" s="124" t="s">
        <v>13241</v>
      </c>
      <c r="J232" s="86" t="s">
        <v>158</v>
      </c>
      <c r="K232" s="178"/>
      <c r="L232" s="665"/>
      <c r="M232" s="178"/>
      <c r="N232" s="4"/>
      <c r="O232" s="86" t="s">
        <v>380</v>
      </c>
      <c r="P232" s="86" t="s">
        <v>13094</v>
      </c>
      <c r="Q232" s="86" t="s">
        <v>13096</v>
      </c>
      <c r="R232" s="83" t="s">
        <v>63</v>
      </c>
      <c r="S232" s="86"/>
      <c r="T232" s="9"/>
      <c r="U232" s="9"/>
      <c r="V232" s="9"/>
      <c r="W232" s="9"/>
      <c r="X232" s="9"/>
      <c r="Y232" s="9"/>
      <c r="Z232" s="9"/>
    </row>
    <row r="233" spans="1:26" ht="16.5" customHeight="1">
      <c r="A233" s="665"/>
      <c r="B233" s="665"/>
      <c r="C233" s="665"/>
      <c r="D233" s="665"/>
      <c r="E233" s="398" t="s">
        <v>13249</v>
      </c>
      <c r="F233" s="695"/>
      <c r="G233" s="26">
        <v>18</v>
      </c>
      <c r="H233" s="124" t="s">
        <v>13251</v>
      </c>
      <c r="I233" s="124" t="s">
        <v>13253</v>
      </c>
      <c r="J233" s="86" t="s">
        <v>158</v>
      </c>
      <c r="K233" s="178"/>
      <c r="L233" s="665"/>
      <c r="M233" s="178"/>
      <c r="N233" s="4"/>
      <c r="O233" s="86" t="s">
        <v>380</v>
      </c>
      <c r="P233" s="86" t="s">
        <v>13094</v>
      </c>
      <c r="Q233" s="86" t="s">
        <v>13096</v>
      </c>
      <c r="R233" s="83" t="s">
        <v>63</v>
      </c>
      <c r="S233" s="86"/>
      <c r="T233" s="9"/>
      <c r="U233" s="9"/>
      <c r="V233" s="9"/>
      <c r="W233" s="9"/>
      <c r="X233" s="9"/>
      <c r="Y233" s="9"/>
      <c r="Z233" s="9"/>
    </row>
    <row r="234" spans="1:26" ht="16.5" customHeight="1">
      <c r="A234" s="665"/>
      <c r="B234" s="665"/>
      <c r="C234" s="665"/>
      <c r="D234" s="665"/>
      <c r="E234" s="398" t="s">
        <v>13262</v>
      </c>
      <c r="F234" s="695"/>
      <c r="G234" s="26">
        <v>19</v>
      </c>
      <c r="H234" s="124" t="s">
        <v>13264</v>
      </c>
      <c r="I234" s="124" t="s">
        <v>13265</v>
      </c>
      <c r="J234" s="86" t="s">
        <v>158</v>
      </c>
      <c r="K234" s="178"/>
      <c r="L234" s="665"/>
      <c r="M234" s="178"/>
      <c r="N234" s="4"/>
      <c r="O234" s="86" t="s">
        <v>380</v>
      </c>
      <c r="P234" s="86" t="s">
        <v>13094</v>
      </c>
      <c r="Q234" s="86" t="s">
        <v>13096</v>
      </c>
      <c r="R234" s="83" t="s">
        <v>63</v>
      </c>
      <c r="S234" s="86"/>
      <c r="T234" s="9"/>
      <c r="U234" s="9"/>
      <c r="V234" s="9"/>
      <c r="W234" s="9"/>
      <c r="X234" s="9"/>
      <c r="Y234" s="9"/>
      <c r="Z234" s="9"/>
    </row>
    <row r="235" spans="1:26" ht="16.5" customHeight="1">
      <c r="A235" s="665"/>
      <c r="B235" s="665"/>
      <c r="C235" s="665"/>
      <c r="D235" s="665"/>
      <c r="E235" s="398" t="s">
        <v>13270</v>
      </c>
      <c r="F235" s="695"/>
      <c r="G235" s="26">
        <v>20</v>
      </c>
      <c r="H235" s="124" t="s">
        <v>13275</v>
      </c>
      <c r="I235" s="124" t="s">
        <v>13276</v>
      </c>
      <c r="J235" s="86" t="s">
        <v>158</v>
      </c>
      <c r="K235" s="178"/>
      <c r="L235" s="665"/>
      <c r="M235" s="178"/>
      <c r="N235" s="4"/>
      <c r="O235" s="86" t="s">
        <v>380</v>
      </c>
      <c r="P235" s="86" t="s">
        <v>13094</v>
      </c>
      <c r="Q235" s="86" t="s">
        <v>13096</v>
      </c>
      <c r="R235" s="83" t="s">
        <v>63</v>
      </c>
      <c r="S235" s="86"/>
      <c r="T235" s="9"/>
      <c r="U235" s="9"/>
      <c r="V235" s="9"/>
      <c r="W235" s="9"/>
      <c r="X235" s="9"/>
      <c r="Y235" s="9"/>
      <c r="Z235" s="9"/>
    </row>
    <row r="236" spans="1:26" ht="16.5" customHeight="1">
      <c r="A236" s="665"/>
      <c r="B236" s="665"/>
      <c r="C236" s="665"/>
      <c r="D236" s="665"/>
      <c r="E236" s="398" t="s">
        <v>13282</v>
      </c>
      <c r="F236" s="695"/>
      <c r="G236" s="26">
        <v>21</v>
      </c>
      <c r="H236" s="124" t="s">
        <v>13285</v>
      </c>
      <c r="I236" s="124" t="s">
        <v>13286</v>
      </c>
      <c r="J236" s="86" t="s">
        <v>158</v>
      </c>
      <c r="K236" s="178"/>
      <c r="L236" s="665"/>
      <c r="M236" s="178"/>
      <c r="N236" s="4"/>
      <c r="O236" s="86" t="s">
        <v>380</v>
      </c>
      <c r="P236" s="86" t="s">
        <v>13094</v>
      </c>
      <c r="Q236" s="86" t="s">
        <v>13096</v>
      </c>
      <c r="R236" s="83" t="s">
        <v>63</v>
      </c>
      <c r="S236" s="86"/>
      <c r="T236" s="9"/>
      <c r="U236" s="9"/>
      <c r="V236" s="9"/>
      <c r="W236" s="9"/>
      <c r="X236" s="9"/>
      <c r="Y236" s="9"/>
      <c r="Z236" s="9"/>
    </row>
    <row r="237" spans="1:26" ht="16.5" customHeight="1">
      <c r="A237" s="665"/>
      <c r="B237" s="665"/>
      <c r="C237" s="665"/>
      <c r="D237" s="665"/>
      <c r="E237" s="398" t="s">
        <v>2608</v>
      </c>
      <c r="F237" s="695"/>
      <c r="G237" s="26">
        <v>22</v>
      </c>
      <c r="H237" s="124" t="s">
        <v>13085</v>
      </c>
      <c r="I237" s="124" t="s">
        <v>12331</v>
      </c>
      <c r="J237" s="86" t="s">
        <v>158</v>
      </c>
      <c r="K237" s="178"/>
      <c r="L237" s="665"/>
      <c r="M237" s="178"/>
      <c r="N237" s="4"/>
      <c r="O237" s="86" t="s">
        <v>380</v>
      </c>
      <c r="P237" s="86" t="s">
        <v>13094</v>
      </c>
      <c r="Q237" s="86" t="s">
        <v>13096</v>
      </c>
      <c r="R237" s="83" t="s">
        <v>63</v>
      </c>
      <c r="S237" s="86"/>
      <c r="T237" s="9"/>
      <c r="U237" s="9"/>
      <c r="V237" s="9"/>
      <c r="W237" s="9"/>
      <c r="X237" s="9"/>
      <c r="Y237" s="9"/>
      <c r="Z237" s="9"/>
    </row>
    <row r="238" spans="1:26" ht="16.5" customHeight="1">
      <c r="A238" s="665"/>
      <c r="B238" s="665"/>
      <c r="C238" s="665"/>
      <c r="D238" s="665"/>
      <c r="E238" s="398" t="s">
        <v>12367</v>
      </c>
      <c r="F238" s="695"/>
      <c r="G238" s="26">
        <v>23</v>
      </c>
      <c r="H238" s="124" t="s">
        <v>13295</v>
      </c>
      <c r="I238" s="124" t="s">
        <v>12369</v>
      </c>
      <c r="J238" s="86" t="s">
        <v>158</v>
      </c>
      <c r="K238" s="178"/>
      <c r="L238" s="665"/>
      <c r="M238" s="178"/>
      <c r="N238" s="4"/>
      <c r="O238" s="86" t="s">
        <v>380</v>
      </c>
      <c r="P238" s="86" t="s">
        <v>13094</v>
      </c>
      <c r="Q238" s="86" t="s">
        <v>13096</v>
      </c>
      <c r="R238" s="83" t="s">
        <v>63</v>
      </c>
      <c r="S238" s="86"/>
      <c r="T238" s="9"/>
      <c r="U238" s="9"/>
      <c r="V238" s="9"/>
      <c r="W238" s="9"/>
      <c r="X238" s="9"/>
      <c r="Y238" s="9"/>
      <c r="Z238" s="9"/>
    </row>
    <row r="239" spans="1:26" ht="16.5" customHeight="1">
      <c r="A239" s="665"/>
      <c r="B239" s="665"/>
      <c r="C239" s="665"/>
      <c r="D239" s="665"/>
      <c r="E239" s="398" t="s">
        <v>12360</v>
      </c>
      <c r="F239" s="695"/>
      <c r="G239" s="26">
        <v>24</v>
      </c>
      <c r="H239" s="124" t="s">
        <v>13309</v>
      </c>
      <c r="I239" s="124" t="s">
        <v>12363</v>
      </c>
      <c r="J239" s="86" t="s">
        <v>158</v>
      </c>
      <c r="K239" s="178"/>
      <c r="L239" s="665"/>
      <c r="M239" s="178"/>
      <c r="N239" s="4"/>
      <c r="O239" s="86" t="s">
        <v>380</v>
      </c>
      <c r="P239" s="86" t="s">
        <v>13094</v>
      </c>
      <c r="Q239" s="86" t="s">
        <v>13096</v>
      </c>
      <c r="R239" s="83" t="s">
        <v>63</v>
      </c>
      <c r="S239" s="86"/>
      <c r="T239" s="9"/>
      <c r="U239" s="9"/>
      <c r="V239" s="9"/>
      <c r="W239" s="9"/>
      <c r="X239" s="9"/>
      <c r="Y239" s="9"/>
      <c r="Z239" s="9"/>
    </row>
    <row r="240" spans="1:26" ht="16.5" customHeight="1">
      <c r="A240" s="665"/>
      <c r="B240" s="665"/>
      <c r="C240" s="665"/>
      <c r="D240" s="665"/>
      <c r="E240" s="398" t="s">
        <v>12371</v>
      </c>
      <c r="F240" s="695"/>
      <c r="G240" s="26">
        <v>25</v>
      </c>
      <c r="H240" s="124" t="s">
        <v>13314</v>
      </c>
      <c r="I240" s="124" t="s">
        <v>13315</v>
      </c>
      <c r="J240" s="86" t="s">
        <v>158</v>
      </c>
      <c r="K240" s="178"/>
      <c r="L240" s="665"/>
      <c r="M240" s="178"/>
      <c r="N240" s="4"/>
      <c r="O240" s="86" t="s">
        <v>380</v>
      </c>
      <c r="P240" s="86" t="s">
        <v>13094</v>
      </c>
      <c r="Q240" s="86" t="s">
        <v>13096</v>
      </c>
      <c r="R240" s="83" t="s">
        <v>63</v>
      </c>
      <c r="S240" s="86"/>
      <c r="T240" s="9"/>
      <c r="U240" s="9"/>
      <c r="V240" s="9"/>
      <c r="W240" s="9"/>
      <c r="X240" s="9"/>
      <c r="Y240" s="9"/>
      <c r="Z240" s="9"/>
    </row>
    <row r="241" spans="1:26" ht="16.5" customHeight="1">
      <c r="A241" s="731"/>
      <c r="B241" s="731"/>
      <c r="C241" s="731"/>
      <c r="D241" s="731"/>
      <c r="E241" s="662" t="s">
        <v>13319</v>
      </c>
      <c r="F241" s="798"/>
      <c r="G241" s="608">
        <v>26</v>
      </c>
      <c r="H241" s="609" t="s">
        <v>13321</v>
      </c>
      <c r="I241" s="609" t="s">
        <v>13323</v>
      </c>
      <c r="J241" s="86"/>
      <c r="K241" s="178"/>
      <c r="L241" s="665"/>
      <c r="M241" s="178"/>
      <c r="N241" s="248"/>
      <c r="O241" s="86" t="s">
        <v>380</v>
      </c>
      <c r="P241" s="86" t="s">
        <v>13094</v>
      </c>
      <c r="Q241" s="86" t="s">
        <v>13096</v>
      </c>
      <c r="R241" s="83" t="s">
        <v>113</v>
      </c>
      <c r="S241" s="86"/>
      <c r="T241" s="296"/>
      <c r="U241" s="296"/>
      <c r="V241" s="296"/>
      <c r="W241" s="296"/>
      <c r="X241" s="296"/>
      <c r="Y241" s="296"/>
      <c r="Z241" s="296"/>
    </row>
    <row r="242" spans="1:26" ht="16.5" customHeight="1">
      <c r="A242" s="731"/>
      <c r="B242" s="731"/>
      <c r="C242" s="731"/>
      <c r="D242" s="731"/>
      <c r="E242" s="663" t="s">
        <v>13331</v>
      </c>
      <c r="F242" s="798"/>
      <c r="G242" s="608">
        <v>27</v>
      </c>
      <c r="H242" s="663" t="s">
        <v>13334</v>
      </c>
      <c r="I242" s="663" t="s">
        <v>13336</v>
      </c>
      <c r="J242" s="86"/>
      <c r="K242" s="178"/>
      <c r="L242" s="665"/>
      <c r="M242" s="178"/>
      <c r="N242" s="248"/>
      <c r="O242" s="86" t="s">
        <v>380</v>
      </c>
      <c r="P242" s="86" t="s">
        <v>13094</v>
      </c>
      <c r="Q242" s="86" t="s">
        <v>13096</v>
      </c>
      <c r="R242" s="83" t="s">
        <v>113</v>
      </c>
      <c r="S242" s="86"/>
      <c r="T242" s="296"/>
      <c r="U242" s="296"/>
      <c r="V242" s="296"/>
      <c r="W242" s="296"/>
      <c r="X242" s="296"/>
      <c r="Y242" s="296"/>
      <c r="Z242" s="296"/>
    </row>
    <row r="243" spans="1:26" ht="16.5" customHeight="1">
      <c r="A243" s="732"/>
      <c r="B243" s="732"/>
      <c r="C243" s="732"/>
      <c r="D243" s="732"/>
      <c r="E243" s="662" t="s">
        <v>13341</v>
      </c>
      <c r="F243" s="799"/>
      <c r="G243" s="608">
        <v>28</v>
      </c>
      <c r="H243" s="609" t="s">
        <v>13342</v>
      </c>
      <c r="I243" s="609" t="s">
        <v>13343</v>
      </c>
      <c r="J243" s="86"/>
      <c r="K243" s="178"/>
      <c r="L243" s="666"/>
      <c r="M243" s="178"/>
      <c r="N243" s="248"/>
      <c r="O243" s="86" t="s">
        <v>380</v>
      </c>
      <c r="P243" s="86" t="s">
        <v>13094</v>
      </c>
      <c r="Q243" s="86" t="s">
        <v>13096</v>
      </c>
      <c r="R243" s="83" t="s">
        <v>113</v>
      </c>
      <c r="S243" s="86"/>
      <c r="T243" s="296"/>
      <c r="U243" s="296"/>
      <c r="V243" s="296"/>
      <c r="W243" s="296"/>
      <c r="X243" s="296"/>
      <c r="Y243" s="296"/>
      <c r="Z243" s="296"/>
    </row>
    <row r="244" spans="1:26" ht="16.5" customHeight="1">
      <c r="A244" s="736" t="s">
        <v>4316</v>
      </c>
      <c r="B244" s="736" t="s">
        <v>9237</v>
      </c>
      <c r="C244" s="736" t="s">
        <v>11245</v>
      </c>
      <c r="D244" s="744" t="s">
        <v>13352</v>
      </c>
      <c r="E244" s="120" t="s">
        <v>2653</v>
      </c>
      <c r="F244" s="756" t="s">
        <v>8119</v>
      </c>
      <c r="G244" s="184">
        <v>1</v>
      </c>
      <c r="H244" s="120" t="s">
        <v>13356</v>
      </c>
      <c r="I244" s="120" t="s">
        <v>12586</v>
      </c>
      <c r="J244" s="86" t="s">
        <v>158</v>
      </c>
      <c r="K244" s="178"/>
      <c r="L244" s="734"/>
      <c r="M244" s="178"/>
      <c r="N244" s="4"/>
      <c r="O244" s="86" t="s">
        <v>380</v>
      </c>
      <c r="P244" s="86" t="s">
        <v>13362</v>
      </c>
      <c r="Q244" s="86" t="s">
        <v>13363</v>
      </c>
      <c r="R244" s="83" t="s">
        <v>63</v>
      </c>
      <c r="S244" s="86"/>
      <c r="T244" s="9"/>
      <c r="U244" s="9"/>
      <c r="V244" s="9"/>
      <c r="W244" s="9"/>
      <c r="X244" s="9"/>
      <c r="Y244" s="9"/>
      <c r="Z244" s="9"/>
    </row>
    <row r="245" spans="1:26" ht="16.5" customHeight="1">
      <c r="A245" s="665"/>
      <c r="B245" s="665"/>
      <c r="C245" s="665"/>
      <c r="D245" s="665"/>
      <c r="E245" s="120" t="s">
        <v>2660</v>
      </c>
      <c r="F245" s="665"/>
      <c r="G245" s="184">
        <v>2</v>
      </c>
      <c r="H245" s="120" t="s">
        <v>13367</v>
      </c>
      <c r="I245" s="120" t="s">
        <v>12620</v>
      </c>
      <c r="J245" s="86" t="s">
        <v>158</v>
      </c>
      <c r="K245" s="178"/>
      <c r="L245" s="665"/>
      <c r="M245" s="178"/>
      <c r="N245" s="4"/>
      <c r="O245" s="86" t="s">
        <v>380</v>
      </c>
      <c r="P245" s="86" t="s">
        <v>13362</v>
      </c>
      <c r="Q245" s="86" t="s">
        <v>13363</v>
      </c>
      <c r="R245" s="83" t="s">
        <v>63</v>
      </c>
      <c r="S245" s="86"/>
      <c r="T245" s="9"/>
      <c r="U245" s="9"/>
      <c r="V245" s="9"/>
      <c r="W245" s="9"/>
      <c r="X245" s="9"/>
      <c r="Y245" s="9"/>
      <c r="Z245" s="9"/>
    </row>
    <row r="246" spans="1:26" ht="16.5" customHeight="1">
      <c r="A246" s="665"/>
      <c r="B246" s="665"/>
      <c r="C246" s="665"/>
      <c r="D246" s="665"/>
      <c r="E246" s="120" t="s">
        <v>2663</v>
      </c>
      <c r="F246" s="665"/>
      <c r="G246" s="184">
        <v>3</v>
      </c>
      <c r="H246" s="120" t="s">
        <v>13372</v>
      </c>
      <c r="I246" s="120" t="s">
        <v>13375</v>
      </c>
      <c r="J246" s="86" t="s">
        <v>158</v>
      </c>
      <c r="K246" s="178"/>
      <c r="L246" s="665"/>
      <c r="M246" s="178"/>
      <c r="N246" s="4"/>
      <c r="O246" s="86" t="s">
        <v>380</v>
      </c>
      <c r="P246" s="86" t="s">
        <v>13362</v>
      </c>
      <c r="Q246" s="86" t="s">
        <v>13363</v>
      </c>
      <c r="R246" s="83" t="s">
        <v>63</v>
      </c>
      <c r="S246" s="86"/>
      <c r="T246" s="9"/>
      <c r="U246" s="9"/>
      <c r="V246" s="9"/>
      <c r="W246" s="9"/>
      <c r="X246" s="9"/>
      <c r="Y246" s="9"/>
      <c r="Z246" s="9"/>
    </row>
    <row r="247" spans="1:26" ht="16.5" customHeight="1">
      <c r="A247" s="665"/>
      <c r="B247" s="665"/>
      <c r="C247" s="665"/>
      <c r="D247" s="665"/>
      <c r="E247" s="102" t="s">
        <v>2668</v>
      </c>
      <c r="F247" s="665"/>
      <c r="G247" s="184">
        <v>4</v>
      </c>
      <c r="H247" s="102" t="s">
        <v>13380</v>
      </c>
      <c r="I247" s="102" t="s">
        <v>13381</v>
      </c>
      <c r="J247" s="86" t="s">
        <v>158</v>
      </c>
      <c r="K247" s="178"/>
      <c r="L247" s="665"/>
      <c r="M247" s="178"/>
      <c r="N247" s="4"/>
      <c r="O247" s="86" t="s">
        <v>380</v>
      </c>
      <c r="P247" s="86" t="s">
        <v>13362</v>
      </c>
      <c r="Q247" s="86" t="s">
        <v>13363</v>
      </c>
      <c r="R247" s="83" t="s">
        <v>63</v>
      </c>
      <c r="S247" s="86"/>
      <c r="T247" s="9"/>
      <c r="U247" s="9"/>
      <c r="V247" s="9"/>
      <c r="W247" s="9"/>
      <c r="X247" s="9"/>
      <c r="Y247" s="9"/>
      <c r="Z247" s="9"/>
    </row>
    <row r="248" spans="1:26" ht="16.5" customHeight="1">
      <c r="A248" s="665"/>
      <c r="B248" s="665"/>
      <c r="C248" s="665"/>
      <c r="D248" s="665"/>
      <c r="E248" s="102" t="s">
        <v>2674</v>
      </c>
      <c r="F248" s="665"/>
      <c r="G248" s="184">
        <v>5</v>
      </c>
      <c r="H248" s="102" t="s">
        <v>13391</v>
      </c>
      <c r="I248" s="102" t="s">
        <v>12593</v>
      </c>
      <c r="J248" s="86" t="s">
        <v>158</v>
      </c>
      <c r="K248" s="178"/>
      <c r="L248" s="665"/>
      <c r="M248" s="178"/>
      <c r="N248" s="4"/>
      <c r="O248" s="86" t="s">
        <v>380</v>
      </c>
      <c r="P248" s="86" t="s">
        <v>13362</v>
      </c>
      <c r="Q248" s="86" t="s">
        <v>13363</v>
      </c>
      <c r="R248" s="83" t="s">
        <v>63</v>
      </c>
      <c r="S248" s="86"/>
      <c r="T248" s="9"/>
      <c r="U248" s="9"/>
      <c r="V248" s="9"/>
      <c r="W248" s="9"/>
      <c r="X248" s="9"/>
      <c r="Y248" s="9"/>
      <c r="Z248" s="9"/>
    </row>
    <row r="249" spans="1:26" ht="16.5" customHeight="1">
      <c r="A249" s="665"/>
      <c r="B249" s="665"/>
      <c r="C249" s="665"/>
      <c r="D249" s="665"/>
      <c r="E249" s="102" t="s">
        <v>2680</v>
      </c>
      <c r="F249" s="665"/>
      <c r="G249" s="184">
        <v>6</v>
      </c>
      <c r="H249" s="102" t="s">
        <v>13399</v>
      </c>
      <c r="I249" s="102" t="s">
        <v>12597</v>
      </c>
      <c r="J249" s="86" t="s">
        <v>158</v>
      </c>
      <c r="K249" s="178"/>
      <c r="L249" s="665"/>
      <c r="M249" s="178"/>
      <c r="N249" s="4"/>
      <c r="O249" s="86" t="s">
        <v>380</v>
      </c>
      <c r="P249" s="86" t="s">
        <v>13362</v>
      </c>
      <c r="Q249" s="86" t="s">
        <v>13363</v>
      </c>
      <c r="R249" s="83" t="s">
        <v>63</v>
      </c>
      <c r="S249" s="86"/>
      <c r="T249" s="9"/>
      <c r="U249" s="9"/>
      <c r="V249" s="9"/>
      <c r="W249" s="9"/>
      <c r="X249" s="9"/>
      <c r="Y249" s="9"/>
      <c r="Z249" s="9"/>
    </row>
    <row r="250" spans="1:26" ht="16.5" customHeight="1">
      <c r="A250" s="665"/>
      <c r="B250" s="665"/>
      <c r="C250" s="665"/>
      <c r="D250" s="665"/>
      <c r="E250" s="102" t="s">
        <v>2684</v>
      </c>
      <c r="F250" s="665"/>
      <c r="G250" s="184">
        <v>7</v>
      </c>
      <c r="H250" s="102" t="s">
        <v>13406</v>
      </c>
      <c r="I250" s="102" t="s">
        <v>12604</v>
      </c>
      <c r="J250" s="86" t="s">
        <v>158</v>
      </c>
      <c r="K250" s="178"/>
      <c r="L250" s="665"/>
      <c r="M250" s="178"/>
      <c r="N250" s="4"/>
      <c r="O250" s="86" t="s">
        <v>380</v>
      </c>
      <c r="P250" s="86" t="s">
        <v>13362</v>
      </c>
      <c r="Q250" s="86" t="s">
        <v>13363</v>
      </c>
      <c r="R250" s="83" t="s">
        <v>63</v>
      </c>
      <c r="S250" s="86"/>
      <c r="T250" s="9"/>
      <c r="U250" s="9"/>
      <c r="V250" s="9"/>
      <c r="W250" s="9"/>
      <c r="X250" s="9"/>
      <c r="Y250" s="9"/>
      <c r="Z250" s="9"/>
    </row>
    <row r="251" spans="1:26" ht="16.5" customHeight="1">
      <c r="A251" s="665"/>
      <c r="B251" s="665"/>
      <c r="C251" s="665"/>
      <c r="D251" s="665"/>
      <c r="E251" s="102" t="s">
        <v>2689</v>
      </c>
      <c r="F251" s="665"/>
      <c r="G251" s="184">
        <v>8</v>
      </c>
      <c r="H251" s="102" t="s">
        <v>13409</v>
      </c>
      <c r="I251" s="102" t="s">
        <v>12613</v>
      </c>
      <c r="J251" s="86" t="s">
        <v>158</v>
      </c>
      <c r="K251" s="178"/>
      <c r="L251" s="665"/>
      <c r="M251" s="178"/>
      <c r="N251" s="4"/>
      <c r="O251" s="86" t="s">
        <v>380</v>
      </c>
      <c r="P251" s="86" t="s">
        <v>13362</v>
      </c>
      <c r="Q251" s="86" t="s">
        <v>13363</v>
      </c>
      <c r="R251" s="83" t="s">
        <v>63</v>
      </c>
      <c r="S251" s="86"/>
      <c r="T251" s="9"/>
      <c r="U251" s="9"/>
      <c r="V251" s="9"/>
      <c r="W251" s="9"/>
      <c r="X251" s="9"/>
      <c r="Y251" s="9"/>
      <c r="Z251" s="9"/>
    </row>
    <row r="252" spans="1:26" ht="16.5" customHeight="1">
      <c r="A252" s="665"/>
      <c r="B252" s="665"/>
      <c r="C252" s="665"/>
      <c r="D252" s="665"/>
      <c r="E252" s="102" t="s">
        <v>2695</v>
      </c>
      <c r="F252" s="665"/>
      <c r="G252" s="184">
        <v>9</v>
      </c>
      <c r="H252" s="102" t="s">
        <v>13416</v>
      </c>
      <c r="I252" s="102" t="s">
        <v>12540</v>
      </c>
      <c r="J252" s="86" t="s">
        <v>158</v>
      </c>
      <c r="K252" s="178"/>
      <c r="L252" s="665"/>
      <c r="M252" s="178"/>
      <c r="N252" s="4"/>
      <c r="O252" s="86" t="s">
        <v>380</v>
      </c>
      <c r="P252" s="86" t="s">
        <v>13362</v>
      </c>
      <c r="Q252" s="86" t="s">
        <v>13363</v>
      </c>
      <c r="R252" s="83" t="s">
        <v>63</v>
      </c>
      <c r="S252" s="86"/>
      <c r="T252" s="9"/>
      <c r="U252" s="9"/>
      <c r="V252" s="9"/>
      <c r="W252" s="9"/>
      <c r="X252" s="9"/>
      <c r="Y252" s="9"/>
      <c r="Z252" s="9"/>
    </row>
    <row r="253" spans="1:26" ht="16.5" customHeight="1">
      <c r="A253" s="665"/>
      <c r="B253" s="665"/>
      <c r="C253" s="665"/>
      <c r="D253" s="665"/>
      <c r="E253" s="102" t="s">
        <v>2702</v>
      </c>
      <c r="F253" s="665"/>
      <c r="G253" s="184">
        <v>10</v>
      </c>
      <c r="H253" s="102" t="s">
        <v>13423</v>
      </c>
      <c r="I253" s="102" t="s">
        <v>12546</v>
      </c>
      <c r="J253" s="86" t="s">
        <v>158</v>
      </c>
      <c r="K253" s="178"/>
      <c r="L253" s="665"/>
      <c r="M253" s="178"/>
      <c r="N253" s="4"/>
      <c r="O253" s="86" t="s">
        <v>380</v>
      </c>
      <c r="P253" s="86" t="s">
        <v>13362</v>
      </c>
      <c r="Q253" s="86" t="s">
        <v>13363</v>
      </c>
      <c r="R253" s="83" t="s">
        <v>63</v>
      </c>
      <c r="S253" s="86"/>
      <c r="T253" s="9"/>
      <c r="U253" s="9"/>
      <c r="V253" s="9"/>
      <c r="W253" s="9"/>
      <c r="X253" s="9"/>
      <c r="Y253" s="9"/>
      <c r="Z253" s="9"/>
    </row>
    <row r="254" spans="1:26" ht="16.5" customHeight="1">
      <c r="A254" s="665"/>
      <c r="B254" s="665"/>
      <c r="C254" s="665"/>
      <c r="D254" s="665"/>
      <c r="E254" s="102" t="s">
        <v>2708</v>
      </c>
      <c r="F254" s="665"/>
      <c r="G254" s="184">
        <v>11</v>
      </c>
      <c r="H254" s="102" t="s">
        <v>13430</v>
      </c>
      <c r="I254" s="102" t="s">
        <v>12580</v>
      </c>
      <c r="J254" s="86" t="s">
        <v>158</v>
      </c>
      <c r="K254" s="178"/>
      <c r="L254" s="665"/>
      <c r="M254" s="178"/>
      <c r="N254" s="4"/>
      <c r="O254" s="86" t="s">
        <v>380</v>
      </c>
      <c r="P254" s="86" t="s">
        <v>13362</v>
      </c>
      <c r="Q254" s="86" t="s">
        <v>13363</v>
      </c>
      <c r="R254" s="83" t="s">
        <v>63</v>
      </c>
      <c r="S254" s="86"/>
      <c r="T254" s="9"/>
      <c r="U254" s="9"/>
      <c r="V254" s="9"/>
      <c r="W254" s="9"/>
      <c r="X254" s="9"/>
      <c r="Y254" s="9"/>
      <c r="Z254" s="9"/>
    </row>
    <row r="255" spans="1:26" ht="16.5" customHeight="1">
      <c r="A255" s="665"/>
      <c r="B255" s="665"/>
      <c r="C255" s="665"/>
      <c r="D255" s="665"/>
      <c r="E255" s="102" t="s">
        <v>2712</v>
      </c>
      <c r="F255" s="665"/>
      <c r="G255" s="184">
        <v>12</v>
      </c>
      <c r="H255" s="102" t="s">
        <v>13438</v>
      </c>
      <c r="I255" s="102" t="s">
        <v>12560</v>
      </c>
      <c r="J255" s="86" t="s">
        <v>158</v>
      </c>
      <c r="K255" s="178"/>
      <c r="L255" s="665"/>
      <c r="M255" s="178"/>
      <c r="N255" s="4"/>
      <c r="O255" s="86" t="s">
        <v>380</v>
      </c>
      <c r="P255" s="86" t="s">
        <v>13362</v>
      </c>
      <c r="Q255" s="86" t="s">
        <v>13363</v>
      </c>
      <c r="R255" s="83" t="s">
        <v>63</v>
      </c>
      <c r="S255" s="86"/>
      <c r="T255" s="9"/>
      <c r="U255" s="9"/>
      <c r="V255" s="9"/>
      <c r="W255" s="9"/>
      <c r="X255" s="9"/>
      <c r="Y255" s="9"/>
      <c r="Z255" s="9"/>
    </row>
    <row r="256" spans="1:26" ht="16.5" customHeight="1">
      <c r="A256" s="665"/>
      <c r="B256" s="665"/>
      <c r="C256" s="665"/>
      <c r="D256" s="665"/>
      <c r="E256" s="102" t="s">
        <v>2718</v>
      </c>
      <c r="F256" s="665"/>
      <c r="G256" s="184">
        <v>13</v>
      </c>
      <c r="H256" s="102" t="s">
        <v>13444</v>
      </c>
      <c r="I256" s="102" t="s">
        <v>12567</v>
      </c>
      <c r="J256" s="86" t="s">
        <v>158</v>
      </c>
      <c r="K256" s="178"/>
      <c r="L256" s="665"/>
      <c r="M256" s="178"/>
      <c r="N256" s="4"/>
      <c r="O256" s="86" t="s">
        <v>380</v>
      </c>
      <c r="P256" s="86" t="s">
        <v>13362</v>
      </c>
      <c r="Q256" s="86" t="s">
        <v>13363</v>
      </c>
      <c r="R256" s="83" t="s">
        <v>63</v>
      </c>
      <c r="S256" s="86"/>
      <c r="T256" s="9"/>
      <c r="U256" s="9"/>
      <c r="V256" s="9"/>
      <c r="W256" s="9"/>
      <c r="X256" s="9"/>
      <c r="Y256" s="9"/>
      <c r="Z256" s="9"/>
    </row>
    <row r="257" spans="1:26" ht="16.5" customHeight="1">
      <c r="A257" s="665"/>
      <c r="B257" s="665"/>
      <c r="C257" s="665"/>
      <c r="D257" s="665"/>
      <c r="E257" s="102" t="s">
        <v>2723</v>
      </c>
      <c r="F257" s="665"/>
      <c r="G257" s="184">
        <v>14</v>
      </c>
      <c r="H257" s="102" t="s">
        <v>13453</v>
      </c>
      <c r="I257" s="102" t="s">
        <v>12554</v>
      </c>
      <c r="J257" s="86" t="s">
        <v>158</v>
      </c>
      <c r="K257" s="178"/>
      <c r="L257" s="665"/>
      <c r="M257" s="178"/>
      <c r="N257" s="4"/>
      <c r="O257" s="86" t="s">
        <v>380</v>
      </c>
      <c r="P257" s="86" t="s">
        <v>13362</v>
      </c>
      <c r="Q257" s="86" t="s">
        <v>13363</v>
      </c>
      <c r="R257" s="83" t="s">
        <v>63</v>
      </c>
      <c r="S257" s="86"/>
      <c r="T257" s="9"/>
      <c r="U257" s="9"/>
      <c r="V257" s="9"/>
      <c r="W257" s="9"/>
      <c r="X257" s="9"/>
      <c r="Y257" s="9"/>
      <c r="Z257" s="9"/>
    </row>
    <row r="258" spans="1:26" ht="16.5" customHeight="1">
      <c r="A258" s="665"/>
      <c r="B258" s="665"/>
      <c r="C258" s="665"/>
      <c r="D258" s="665"/>
      <c r="E258" s="102" t="s">
        <v>2729</v>
      </c>
      <c r="F258" s="665"/>
      <c r="G258" s="184">
        <v>15</v>
      </c>
      <c r="H258" s="102" t="s">
        <v>13462</v>
      </c>
      <c r="I258" s="102" t="s">
        <v>12669</v>
      </c>
      <c r="J258" s="86" t="s">
        <v>158</v>
      </c>
      <c r="K258" s="84"/>
      <c r="L258" s="665"/>
      <c r="M258" s="178"/>
      <c r="N258" s="4"/>
      <c r="O258" s="86" t="s">
        <v>380</v>
      </c>
      <c r="P258" s="86" t="s">
        <v>13362</v>
      </c>
      <c r="Q258" s="86" t="s">
        <v>13363</v>
      </c>
      <c r="R258" s="83" t="s">
        <v>63</v>
      </c>
      <c r="S258" s="86"/>
      <c r="T258" s="9"/>
      <c r="U258" s="9"/>
      <c r="V258" s="9"/>
      <c r="W258" s="9"/>
      <c r="X258" s="9"/>
      <c r="Y258" s="9"/>
      <c r="Z258" s="9"/>
    </row>
    <row r="259" spans="1:26" ht="16.5" customHeight="1">
      <c r="A259" s="665"/>
      <c r="B259" s="665"/>
      <c r="C259" s="665"/>
      <c r="D259" s="665"/>
      <c r="E259" s="102" t="s">
        <v>2737</v>
      </c>
      <c r="F259" s="665"/>
      <c r="G259" s="184">
        <v>16</v>
      </c>
      <c r="H259" s="102" t="s">
        <v>13470</v>
      </c>
      <c r="I259" s="102" t="s">
        <v>12661</v>
      </c>
      <c r="J259" s="86" t="s">
        <v>158</v>
      </c>
      <c r="K259" s="84"/>
      <c r="L259" s="665"/>
      <c r="M259" s="178"/>
      <c r="N259" s="4"/>
      <c r="O259" s="86" t="s">
        <v>380</v>
      </c>
      <c r="P259" s="86" t="s">
        <v>13362</v>
      </c>
      <c r="Q259" s="86" t="s">
        <v>13363</v>
      </c>
      <c r="R259" s="83" t="s">
        <v>63</v>
      </c>
      <c r="S259" s="86"/>
      <c r="T259" s="9"/>
      <c r="U259" s="9"/>
      <c r="V259" s="9"/>
      <c r="W259" s="9"/>
      <c r="X259" s="9"/>
      <c r="Y259" s="9"/>
      <c r="Z259" s="9"/>
    </row>
    <row r="260" spans="1:26" ht="16.5" customHeight="1">
      <c r="A260" s="665"/>
      <c r="B260" s="665"/>
      <c r="C260" s="665"/>
      <c r="D260" s="665"/>
      <c r="E260" s="102" t="s">
        <v>2743</v>
      </c>
      <c r="F260" s="665"/>
      <c r="G260" s="184">
        <v>17</v>
      </c>
      <c r="H260" s="102" t="s">
        <v>13479</v>
      </c>
      <c r="I260" s="102" t="s">
        <v>12575</v>
      </c>
      <c r="J260" s="86" t="s">
        <v>158</v>
      </c>
      <c r="K260" s="178"/>
      <c r="L260" s="665"/>
      <c r="M260" s="178"/>
      <c r="N260" s="4"/>
      <c r="O260" s="86" t="s">
        <v>380</v>
      </c>
      <c r="P260" s="86" t="s">
        <v>13362</v>
      </c>
      <c r="Q260" s="86" t="s">
        <v>13363</v>
      </c>
      <c r="R260" s="83" t="s">
        <v>63</v>
      </c>
      <c r="S260" s="86"/>
      <c r="T260" s="9"/>
      <c r="U260" s="9"/>
      <c r="V260" s="9"/>
      <c r="W260" s="9"/>
      <c r="X260" s="9"/>
      <c r="Y260" s="9"/>
      <c r="Z260" s="9"/>
    </row>
    <row r="261" spans="1:26" ht="16.5" customHeight="1">
      <c r="A261" s="665"/>
      <c r="B261" s="665"/>
      <c r="C261" s="665"/>
      <c r="D261" s="665"/>
      <c r="E261" s="102" t="s">
        <v>2748</v>
      </c>
      <c r="F261" s="665"/>
      <c r="G261" s="184">
        <v>18</v>
      </c>
      <c r="H261" s="102" t="s">
        <v>13485</v>
      </c>
      <c r="I261" s="102" t="s">
        <v>12534</v>
      </c>
      <c r="J261" s="86" t="s">
        <v>158</v>
      </c>
      <c r="K261" s="178"/>
      <c r="L261" s="665"/>
      <c r="M261" s="178"/>
      <c r="N261" s="4"/>
      <c r="O261" s="86" t="s">
        <v>380</v>
      </c>
      <c r="P261" s="86" t="s">
        <v>13362</v>
      </c>
      <c r="Q261" s="86" t="s">
        <v>13363</v>
      </c>
      <c r="R261" s="83" t="s">
        <v>63</v>
      </c>
      <c r="S261" s="86"/>
      <c r="T261" s="9"/>
      <c r="U261" s="9"/>
      <c r="V261" s="9"/>
      <c r="W261" s="9"/>
      <c r="X261" s="9"/>
      <c r="Y261" s="9"/>
      <c r="Z261" s="9"/>
    </row>
    <row r="262" spans="1:26" ht="16.5" customHeight="1">
      <c r="A262" s="665"/>
      <c r="B262" s="665"/>
      <c r="C262" s="665"/>
      <c r="D262" s="665"/>
      <c r="E262" s="102" t="s">
        <v>2755</v>
      </c>
      <c r="F262" s="665"/>
      <c r="G262" s="184">
        <v>19</v>
      </c>
      <c r="H262" s="102" t="s">
        <v>13497</v>
      </c>
      <c r="I262" s="102" t="s">
        <v>12632</v>
      </c>
      <c r="J262" s="86" t="s">
        <v>158</v>
      </c>
      <c r="K262" s="84"/>
      <c r="L262" s="665"/>
      <c r="M262" s="178"/>
      <c r="N262" s="4"/>
      <c r="O262" s="86" t="s">
        <v>380</v>
      </c>
      <c r="P262" s="86" t="s">
        <v>13362</v>
      </c>
      <c r="Q262" s="86" t="s">
        <v>13363</v>
      </c>
      <c r="R262" s="83" t="s">
        <v>63</v>
      </c>
      <c r="S262" s="86"/>
      <c r="T262" s="9"/>
      <c r="U262" s="9"/>
      <c r="V262" s="9"/>
      <c r="W262" s="9"/>
      <c r="X262" s="9"/>
      <c r="Y262" s="9"/>
      <c r="Z262" s="9"/>
    </row>
    <row r="263" spans="1:26" ht="16.5" customHeight="1">
      <c r="A263" s="665"/>
      <c r="B263" s="665"/>
      <c r="C263" s="665"/>
      <c r="D263" s="665"/>
      <c r="E263" s="102" t="s">
        <v>2762</v>
      </c>
      <c r="F263" s="665"/>
      <c r="G263" s="184">
        <v>20</v>
      </c>
      <c r="H263" s="102" t="s">
        <v>13504</v>
      </c>
      <c r="I263" s="102" t="s">
        <v>12639</v>
      </c>
      <c r="J263" s="86" t="s">
        <v>158</v>
      </c>
      <c r="K263" s="84"/>
      <c r="L263" s="665"/>
      <c r="M263" s="178"/>
      <c r="N263" s="4"/>
      <c r="O263" s="86" t="s">
        <v>380</v>
      </c>
      <c r="P263" s="86" t="s">
        <v>13362</v>
      </c>
      <c r="Q263" s="86" t="s">
        <v>13363</v>
      </c>
      <c r="R263" s="83" t="s">
        <v>63</v>
      </c>
      <c r="S263" s="86"/>
      <c r="T263" s="9"/>
      <c r="U263" s="9"/>
      <c r="V263" s="9"/>
      <c r="W263" s="9"/>
      <c r="X263" s="9"/>
      <c r="Y263" s="9"/>
      <c r="Z263" s="9"/>
    </row>
    <row r="264" spans="1:26" ht="16.5" customHeight="1">
      <c r="A264" s="665"/>
      <c r="B264" s="665"/>
      <c r="C264" s="665"/>
      <c r="D264" s="665"/>
      <c r="E264" s="170" t="s">
        <v>2769</v>
      </c>
      <c r="F264" s="665"/>
      <c r="G264" s="184">
        <v>21</v>
      </c>
      <c r="H264" s="170" t="s">
        <v>13513</v>
      </c>
      <c r="I264" s="170" t="s">
        <v>12644</v>
      </c>
      <c r="J264" s="86" t="s">
        <v>158</v>
      </c>
      <c r="K264" s="84"/>
      <c r="L264" s="665"/>
      <c r="M264" s="178"/>
      <c r="N264" s="4"/>
      <c r="O264" s="86" t="s">
        <v>380</v>
      </c>
      <c r="P264" s="86" t="s">
        <v>13362</v>
      </c>
      <c r="Q264" s="86" t="s">
        <v>13363</v>
      </c>
      <c r="R264" s="83" t="s">
        <v>63</v>
      </c>
      <c r="S264" s="86"/>
      <c r="T264" s="9"/>
      <c r="U264" s="9"/>
      <c r="V264" s="9"/>
      <c r="W264" s="9"/>
      <c r="X264" s="9"/>
      <c r="Y264" s="9"/>
      <c r="Z264" s="9"/>
    </row>
    <row r="265" spans="1:26" ht="16.5" customHeight="1">
      <c r="A265" s="665"/>
      <c r="B265" s="665"/>
      <c r="C265" s="665"/>
      <c r="D265" s="665"/>
      <c r="E265" s="170" t="s">
        <v>2773</v>
      </c>
      <c r="F265" s="665"/>
      <c r="G265" s="184">
        <v>22</v>
      </c>
      <c r="H265" s="170" t="s">
        <v>13524</v>
      </c>
      <c r="I265" s="170" t="s">
        <v>12651</v>
      </c>
      <c r="J265" s="86" t="s">
        <v>158</v>
      </c>
      <c r="K265" s="84"/>
      <c r="L265" s="665"/>
      <c r="M265" s="178"/>
      <c r="N265" s="4"/>
      <c r="O265" s="86" t="s">
        <v>380</v>
      </c>
      <c r="P265" s="86" t="s">
        <v>13362</v>
      </c>
      <c r="Q265" s="86" t="s">
        <v>13363</v>
      </c>
      <c r="R265" s="83" t="s">
        <v>63</v>
      </c>
      <c r="S265" s="86"/>
      <c r="T265" s="9"/>
      <c r="U265" s="9"/>
      <c r="V265" s="9"/>
      <c r="W265" s="9"/>
      <c r="X265" s="9"/>
      <c r="Y265" s="9"/>
      <c r="Z265" s="9"/>
    </row>
    <row r="266" spans="1:26" ht="16.5" customHeight="1">
      <c r="A266" s="665"/>
      <c r="B266" s="665"/>
      <c r="C266" s="665"/>
      <c r="D266" s="665"/>
      <c r="E266" s="170" t="s">
        <v>13531</v>
      </c>
      <c r="F266" s="665"/>
      <c r="G266" s="184">
        <v>23</v>
      </c>
      <c r="H266" s="170" t="s">
        <v>13533</v>
      </c>
      <c r="I266" s="170" t="s">
        <v>13535</v>
      </c>
      <c r="J266" s="86" t="s">
        <v>158</v>
      </c>
      <c r="K266" s="84"/>
      <c r="L266" s="665"/>
      <c r="M266" s="178"/>
      <c r="N266" s="4"/>
      <c r="O266" s="86" t="s">
        <v>380</v>
      </c>
      <c r="P266" s="86" t="s">
        <v>13362</v>
      </c>
      <c r="Q266" s="86" t="s">
        <v>13363</v>
      </c>
      <c r="R266" s="83" t="s">
        <v>63</v>
      </c>
      <c r="S266" s="86"/>
      <c r="T266" s="9"/>
      <c r="U266" s="9"/>
      <c r="V266" s="9"/>
      <c r="W266" s="9"/>
      <c r="X266" s="9"/>
      <c r="Y266" s="9"/>
      <c r="Z266" s="9"/>
    </row>
    <row r="267" spans="1:26" ht="16.5" customHeight="1">
      <c r="A267" s="665"/>
      <c r="B267" s="665"/>
      <c r="C267" s="665"/>
      <c r="D267" s="665"/>
      <c r="E267" s="170" t="s">
        <v>13540</v>
      </c>
      <c r="F267" s="665"/>
      <c r="G267" s="184">
        <v>24</v>
      </c>
      <c r="H267" s="170" t="s">
        <v>13542</v>
      </c>
      <c r="I267" s="170" t="s">
        <v>13543</v>
      </c>
      <c r="J267" s="86" t="s">
        <v>158</v>
      </c>
      <c r="K267" s="84"/>
      <c r="L267" s="665"/>
      <c r="M267" s="178"/>
      <c r="N267" s="4"/>
      <c r="O267" s="86" t="s">
        <v>380</v>
      </c>
      <c r="P267" s="86" t="s">
        <v>13362</v>
      </c>
      <c r="Q267" s="86" t="s">
        <v>13363</v>
      </c>
      <c r="R267" s="83" t="s">
        <v>63</v>
      </c>
      <c r="S267" s="86"/>
      <c r="T267" s="9"/>
      <c r="U267" s="9"/>
      <c r="V267" s="9"/>
      <c r="W267" s="9"/>
      <c r="X267" s="9"/>
      <c r="Y267" s="9"/>
      <c r="Z267" s="9"/>
    </row>
    <row r="268" spans="1:26" ht="16.5" customHeight="1">
      <c r="A268" s="665"/>
      <c r="B268" s="665"/>
      <c r="C268" s="665"/>
      <c r="D268" s="665"/>
      <c r="E268" s="170" t="s">
        <v>13550</v>
      </c>
      <c r="F268" s="665"/>
      <c r="G268" s="184">
        <v>25</v>
      </c>
      <c r="H268" s="170" t="s">
        <v>13551</v>
      </c>
      <c r="I268" s="170" t="s">
        <v>13552</v>
      </c>
      <c r="J268" s="86" t="s">
        <v>158</v>
      </c>
      <c r="K268" s="84"/>
      <c r="L268" s="665"/>
      <c r="M268" s="178"/>
      <c r="N268" s="4"/>
      <c r="O268" s="86" t="s">
        <v>380</v>
      </c>
      <c r="P268" s="86" t="s">
        <v>13362</v>
      </c>
      <c r="Q268" s="86" t="s">
        <v>13363</v>
      </c>
      <c r="R268" s="83" t="s">
        <v>63</v>
      </c>
      <c r="S268" s="86"/>
      <c r="T268" s="9"/>
      <c r="U268" s="9"/>
      <c r="V268" s="9"/>
      <c r="W268" s="9"/>
      <c r="X268" s="9"/>
      <c r="Y268" s="9"/>
      <c r="Z268" s="9"/>
    </row>
    <row r="269" spans="1:26" ht="16.5" customHeight="1">
      <c r="A269" s="665"/>
      <c r="B269" s="665"/>
      <c r="C269" s="665"/>
      <c r="D269" s="665"/>
      <c r="E269" s="170" t="s">
        <v>13563</v>
      </c>
      <c r="F269" s="665"/>
      <c r="G269" s="184">
        <v>26</v>
      </c>
      <c r="H269" s="170" t="s">
        <v>13565</v>
      </c>
      <c r="I269" s="170" t="s">
        <v>13566</v>
      </c>
      <c r="J269" s="86" t="s">
        <v>158</v>
      </c>
      <c r="K269" s="84"/>
      <c r="L269" s="665"/>
      <c r="M269" s="402"/>
      <c r="N269" s="4"/>
      <c r="O269" s="86" t="s">
        <v>380</v>
      </c>
      <c r="P269" s="86" t="s">
        <v>13362</v>
      </c>
      <c r="Q269" s="86" t="s">
        <v>13363</v>
      </c>
      <c r="R269" s="83" t="s">
        <v>63</v>
      </c>
      <c r="S269" s="86"/>
      <c r="T269" s="9"/>
      <c r="U269" s="9"/>
      <c r="V269" s="9"/>
      <c r="W269" s="9"/>
      <c r="X269" s="9"/>
      <c r="Y269" s="9"/>
      <c r="Z269" s="9"/>
    </row>
    <row r="270" spans="1:26" ht="16.5" customHeight="1">
      <c r="A270" s="665"/>
      <c r="B270" s="665"/>
      <c r="C270" s="665"/>
      <c r="D270" s="665"/>
      <c r="E270" s="170" t="s">
        <v>13575</v>
      </c>
      <c r="F270" s="665"/>
      <c r="G270" s="184">
        <v>27</v>
      </c>
      <c r="H270" s="170" t="s">
        <v>13581</v>
      </c>
      <c r="I270" s="170" t="s">
        <v>13582</v>
      </c>
      <c r="J270" s="86" t="s">
        <v>158</v>
      </c>
      <c r="K270" s="84"/>
      <c r="L270" s="665"/>
      <c r="M270" s="403"/>
      <c r="N270" s="4"/>
      <c r="O270" s="86" t="s">
        <v>380</v>
      </c>
      <c r="P270" s="86" t="s">
        <v>13362</v>
      </c>
      <c r="Q270" s="86" t="s">
        <v>13363</v>
      </c>
      <c r="R270" s="83" t="s">
        <v>63</v>
      </c>
      <c r="S270" s="86"/>
      <c r="T270" s="9"/>
      <c r="U270" s="9"/>
      <c r="V270" s="9"/>
      <c r="W270" s="9"/>
      <c r="X270" s="9"/>
      <c r="Y270" s="9"/>
      <c r="Z270" s="9"/>
    </row>
    <row r="271" spans="1:26" ht="16.5" customHeight="1">
      <c r="A271" s="665"/>
      <c r="B271" s="665"/>
      <c r="C271" s="665"/>
      <c r="D271" s="665"/>
      <c r="E271" s="170" t="s">
        <v>13595</v>
      </c>
      <c r="F271" s="665"/>
      <c r="G271" s="184">
        <v>28</v>
      </c>
      <c r="H271" s="170" t="s">
        <v>13598</v>
      </c>
      <c r="I271" s="170" t="s">
        <v>13600</v>
      </c>
      <c r="J271" s="86" t="s">
        <v>158</v>
      </c>
      <c r="K271" s="84"/>
      <c r="L271" s="665"/>
      <c r="M271" s="403"/>
      <c r="N271" s="4"/>
      <c r="O271" s="86" t="s">
        <v>380</v>
      </c>
      <c r="P271" s="86" t="s">
        <v>13362</v>
      </c>
      <c r="Q271" s="86" t="s">
        <v>13363</v>
      </c>
      <c r="R271" s="83" t="s">
        <v>63</v>
      </c>
      <c r="S271" s="86"/>
      <c r="T271" s="9"/>
      <c r="U271" s="9"/>
      <c r="V271" s="9"/>
      <c r="W271" s="9"/>
      <c r="X271" s="9"/>
      <c r="Y271" s="9"/>
      <c r="Z271" s="9"/>
    </row>
    <row r="272" spans="1:26" ht="16.5" customHeight="1">
      <c r="A272" s="731"/>
      <c r="B272" s="731"/>
      <c r="C272" s="731"/>
      <c r="D272" s="731"/>
      <c r="E272" s="609" t="s">
        <v>13607</v>
      </c>
      <c r="F272" s="731"/>
      <c r="G272" s="633">
        <v>29</v>
      </c>
      <c r="H272" s="609" t="s">
        <v>13609</v>
      </c>
      <c r="I272" s="609" t="s">
        <v>13611</v>
      </c>
      <c r="J272" s="86"/>
      <c r="K272" s="84"/>
      <c r="L272" s="665"/>
      <c r="M272" s="403"/>
      <c r="N272" s="4"/>
      <c r="O272" s="86" t="s">
        <v>380</v>
      </c>
      <c r="P272" s="86" t="s">
        <v>13362</v>
      </c>
      <c r="Q272" s="86" t="s">
        <v>13363</v>
      </c>
      <c r="R272" s="83" t="s">
        <v>113</v>
      </c>
      <c r="S272" s="86"/>
      <c r="T272" s="9"/>
      <c r="U272" s="9"/>
      <c r="V272" s="9"/>
      <c r="W272" s="9"/>
      <c r="X272" s="9"/>
      <c r="Y272" s="9"/>
      <c r="Z272" s="9"/>
    </row>
    <row r="273" spans="1:26" ht="16.5" customHeight="1">
      <c r="A273" s="665"/>
      <c r="B273" s="665"/>
      <c r="C273" s="665"/>
      <c r="D273" s="665"/>
      <c r="E273" s="120" t="s">
        <v>13621</v>
      </c>
      <c r="F273" s="665"/>
      <c r="G273" s="184">
        <v>30</v>
      </c>
      <c r="H273" s="120" t="s">
        <v>13623</v>
      </c>
      <c r="I273" s="120" t="s">
        <v>13625</v>
      </c>
      <c r="J273" s="86" t="s">
        <v>158</v>
      </c>
      <c r="K273" s="84"/>
      <c r="L273" s="665"/>
      <c r="M273" s="403"/>
      <c r="N273" s="4"/>
      <c r="O273" s="86" t="s">
        <v>380</v>
      </c>
      <c r="P273" s="86" t="s">
        <v>13362</v>
      </c>
      <c r="Q273" s="86" t="s">
        <v>13363</v>
      </c>
      <c r="R273" s="83" t="s">
        <v>63</v>
      </c>
      <c r="S273" s="86"/>
      <c r="T273" s="9"/>
      <c r="U273" s="9"/>
      <c r="V273" s="9"/>
      <c r="W273" s="9"/>
      <c r="X273" s="9"/>
      <c r="Y273" s="9"/>
      <c r="Z273" s="9"/>
    </row>
    <row r="274" spans="1:26" ht="16.5" customHeight="1">
      <c r="A274" s="731"/>
      <c r="B274" s="731"/>
      <c r="C274" s="731"/>
      <c r="D274" s="731"/>
      <c r="E274" s="611" t="s">
        <v>13636</v>
      </c>
      <c r="F274" s="731"/>
      <c r="G274" s="633">
        <v>31</v>
      </c>
      <c r="H274" s="611" t="s">
        <v>13639</v>
      </c>
      <c r="I274" s="611" t="s">
        <v>13640</v>
      </c>
      <c r="J274" s="86"/>
      <c r="K274" s="84"/>
      <c r="L274" s="665"/>
      <c r="M274" s="403"/>
      <c r="N274" s="4"/>
      <c r="O274" s="86" t="s">
        <v>380</v>
      </c>
      <c r="P274" s="86" t="s">
        <v>13362</v>
      </c>
      <c r="Q274" s="86" t="s">
        <v>13363</v>
      </c>
      <c r="R274" s="83" t="s">
        <v>113</v>
      </c>
      <c r="S274" s="86"/>
      <c r="T274" s="9"/>
      <c r="U274" s="9"/>
      <c r="V274" s="9"/>
      <c r="W274" s="9"/>
      <c r="X274" s="9"/>
      <c r="Y274" s="9"/>
      <c r="Z274" s="9"/>
    </row>
    <row r="275" spans="1:26" ht="16.5" customHeight="1">
      <c r="A275" s="731"/>
      <c r="B275" s="731"/>
      <c r="C275" s="731"/>
      <c r="D275" s="731"/>
      <c r="E275" s="609" t="s">
        <v>13647</v>
      </c>
      <c r="F275" s="731"/>
      <c r="G275" s="633">
        <v>32</v>
      </c>
      <c r="H275" s="609" t="s">
        <v>13648</v>
      </c>
      <c r="I275" s="609" t="s">
        <v>12708</v>
      </c>
      <c r="J275" s="86"/>
      <c r="K275" s="84"/>
      <c r="L275" s="665"/>
      <c r="M275" s="403"/>
      <c r="N275" s="4"/>
      <c r="O275" s="86" t="s">
        <v>380</v>
      </c>
      <c r="P275" s="86" t="s">
        <v>13362</v>
      </c>
      <c r="Q275" s="86" t="s">
        <v>13363</v>
      </c>
      <c r="R275" s="83" t="s">
        <v>113</v>
      </c>
      <c r="S275" s="86"/>
      <c r="T275" s="9"/>
      <c r="U275" s="9"/>
      <c r="V275" s="9"/>
      <c r="W275" s="9"/>
      <c r="X275" s="9"/>
      <c r="Y275" s="9"/>
      <c r="Z275" s="9"/>
    </row>
    <row r="276" spans="1:26" ht="16.5" customHeight="1">
      <c r="A276" s="731"/>
      <c r="B276" s="731"/>
      <c r="C276" s="731"/>
      <c r="D276" s="731"/>
      <c r="E276" s="609" t="s">
        <v>13654</v>
      </c>
      <c r="F276" s="731"/>
      <c r="G276" s="633">
        <v>33</v>
      </c>
      <c r="H276" s="609" t="s">
        <v>13655</v>
      </c>
      <c r="I276" s="609" t="s">
        <v>12686</v>
      </c>
      <c r="J276" s="86"/>
      <c r="K276" s="84"/>
      <c r="L276" s="665"/>
      <c r="M276" s="403"/>
      <c r="N276" s="4"/>
      <c r="O276" s="86" t="s">
        <v>380</v>
      </c>
      <c r="P276" s="86" t="s">
        <v>13362</v>
      </c>
      <c r="Q276" s="86" t="s">
        <v>13363</v>
      </c>
      <c r="R276" s="83" t="s">
        <v>113</v>
      </c>
      <c r="S276" s="86"/>
      <c r="T276" s="9"/>
      <c r="U276" s="9"/>
      <c r="V276" s="9"/>
      <c r="W276" s="9"/>
      <c r="X276" s="9"/>
      <c r="Y276" s="9"/>
      <c r="Z276" s="9"/>
    </row>
    <row r="277" spans="1:26" ht="16.5" customHeight="1">
      <c r="A277" s="731"/>
      <c r="B277" s="731"/>
      <c r="C277" s="731"/>
      <c r="D277" s="731"/>
      <c r="E277" s="609" t="s">
        <v>13661</v>
      </c>
      <c r="F277" s="731"/>
      <c r="G277" s="633">
        <v>34</v>
      </c>
      <c r="H277" s="609" t="s">
        <v>13662</v>
      </c>
      <c r="I277" s="609" t="s">
        <v>13663</v>
      </c>
      <c r="J277" s="86"/>
      <c r="K277" s="84"/>
      <c r="L277" s="665"/>
      <c r="M277" s="403"/>
      <c r="N277" s="4"/>
      <c r="O277" s="86" t="s">
        <v>380</v>
      </c>
      <c r="P277" s="86" t="s">
        <v>13362</v>
      </c>
      <c r="Q277" s="86" t="s">
        <v>13363</v>
      </c>
      <c r="R277" s="83" t="s">
        <v>113</v>
      </c>
      <c r="S277" s="86"/>
      <c r="T277" s="9"/>
      <c r="U277" s="9"/>
      <c r="V277" s="9"/>
      <c r="W277" s="9"/>
      <c r="X277" s="9"/>
      <c r="Y277" s="9"/>
      <c r="Z277" s="9"/>
    </row>
    <row r="278" spans="1:26" ht="16.5" customHeight="1">
      <c r="A278" s="731"/>
      <c r="B278" s="731"/>
      <c r="C278" s="731"/>
      <c r="D278" s="731"/>
      <c r="E278" s="609" t="s">
        <v>13667</v>
      </c>
      <c r="F278" s="731"/>
      <c r="G278" s="633">
        <v>35</v>
      </c>
      <c r="H278" s="609" t="s">
        <v>13668</v>
      </c>
      <c r="I278" s="609" t="s">
        <v>13669</v>
      </c>
      <c r="J278" s="86"/>
      <c r="K278" s="84"/>
      <c r="L278" s="665"/>
      <c r="M278" s="403"/>
      <c r="N278" s="4"/>
      <c r="O278" s="86" t="s">
        <v>380</v>
      </c>
      <c r="P278" s="86" t="s">
        <v>13362</v>
      </c>
      <c r="Q278" s="86" t="s">
        <v>13363</v>
      </c>
      <c r="R278" s="83" t="s">
        <v>113</v>
      </c>
      <c r="S278" s="86"/>
      <c r="T278" s="9"/>
      <c r="U278" s="9"/>
      <c r="V278" s="9"/>
      <c r="W278" s="9"/>
      <c r="X278" s="9"/>
      <c r="Y278" s="9"/>
      <c r="Z278" s="9"/>
    </row>
    <row r="279" spans="1:26" ht="16.5" customHeight="1">
      <c r="A279" s="731"/>
      <c r="B279" s="731"/>
      <c r="C279" s="731"/>
      <c r="D279" s="731"/>
      <c r="E279" s="609" t="s">
        <v>13673</v>
      </c>
      <c r="F279" s="731"/>
      <c r="G279" s="633">
        <v>36</v>
      </c>
      <c r="H279" s="609" t="s">
        <v>13675</v>
      </c>
      <c r="I279" s="609" t="s">
        <v>13676</v>
      </c>
      <c r="J279" s="86"/>
      <c r="K279" s="84"/>
      <c r="L279" s="665"/>
      <c r="M279" s="403"/>
      <c r="N279" s="4"/>
      <c r="O279" s="86" t="s">
        <v>380</v>
      </c>
      <c r="P279" s="86" t="s">
        <v>13362</v>
      </c>
      <c r="Q279" s="86" t="s">
        <v>13363</v>
      </c>
      <c r="R279" s="83" t="s">
        <v>113</v>
      </c>
      <c r="S279" s="86"/>
      <c r="T279" s="9"/>
      <c r="U279" s="9"/>
      <c r="V279" s="9"/>
      <c r="W279" s="9"/>
      <c r="X279" s="9"/>
      <c r="Y279" s="9"/>
      <c r="Z279" s="9"/>
    </row>
    <row r="280" spans="1:26" ht="16.5" customHeight="1">
      <c r="A280" s="731"/>
      <c r="B280" s="731"/>
      <c r="C280" s="731"/>
      <c r="D280" s="731"/>
      <c r="E280" s="609" t="s">
        <v>13683</v>
      </c>
      <c r="F280" s="731"/>
      <c r="G280" s="633">
        <v>37</v>
      </c>
      <c r="H280" s="609" t="s">
        <v>13685</v>
      </c>
      <c r="I280" s="609" t="s">
        <v>12701</v>
      </c>
      <c r="J280" s="86"/>
      <c r="K280" s="84"/>
      <c r="L280" s="665"/>
      <c r="M280" s="403"/>
      <c r="N280" s="4"/>
      <c r="O280" s="86" t="s">
        <v>380</v>
      </c>
      <c r="P280" s="86" t="s">
        <v>13362</v>
      </c>
      <c r="Q280" s="86" t="s">
        <v>13363</v>
      </c>
      <c r="R280" s="83" t="s">
        <v>113</v>
      </c>
      <c r="S280" s="86"/>
      <c r="T280" s="9"/>
      <c r="U280" s="9"/>
      <c r="V280" s="9"/>
      <c r="W280" s="9"/>
      <c r="X280" s="9"/>
      <c r="Y280" s="9"/>
      <c r="Z280" s="9"/>
    </row>
    <row r="281" spans="1:26" ht="16.5" customHeight="1">
      <c r="A281" s="731"/>
      <c r="B281" s="731"/>
      <c r="C281" s="731"/>
      <c r="D281" s="731"/>
      <c r="E281" s="609" t="s">
        <v>13693</v>
      </c>
      <c r="F281" s="731"/>
      <c r="G281" s="633">
        <v>38</v>
      </c>
      <c r="H281" s="609" t="s">
        <v>13694</v>
      </c>
      <c r="I281" s="609" t="s">
        <v>13695</v>
      </c>
      <c r="J281" s="86"/>
      <c r="K281" s="84"/>
      <c r="L281" s="665"/>
      <c r="M281" s="403"/>
      <c r="N281" s="4"/>
      <c r="O281" s="86" t="s">
        <v>380</v>
      </c>
      <c r="P281" s="86" t="s">
        <v>13362</v>
      </c>
      <c r="Q281" s="86" t="s">
        <v>13363</v>
      </c>
      <c r="R281" s="83" t="s">
        <v>113</v>
      </c>
      <c r="S281" s="86"/>
      <c r="T281" s="9"/>
      <c r="U281" s="9"/>
      <c r="V281" s="9"/>
      <c r="W281" s="9"/>
      <c r="X281" s="9"/>
      <c r="Y281" s="9"/>
      <c r="Z281" s="9"/>
    </row>
    <row r="282" spans="1:26" ht="16.5" customHeight="1">
      <c r="A282" s="731"/>
      <c r="B282" s="731"/>
      <c r="C282" s="731"/>
      <c r="D282" s="731"/>
      <c r="E282" s="609" t="s">
        <v>13702</v>
      </c>
      <c r="F282" s="731"/>
      <c r="G282" s="633">
        <v>39</v>
      </c>
      <c r="H282" s="609" t="s">
        <v>13704</v>
      </c>
      <c r="I282" s="609" t="s">
        <v>12674</v>
      </c>
      <c r="J282" s="86"/>
      <c r="K282" s="84"/>
      <c r="L282" s="665"/>
      <c r="M282" s="403"/>
      <c r="N282" s="4"/>
      <c r="O282" s="86" t="s">
        <v>380</v>
      </c>
      <c r="P282" s="86" t="s">
        <v>13362</v>
      </c>
      <c r="Q282" s="86" t="s">
        <v>13363</v>
      </c>
      <c r="R282" s="83" t="s">
        <v>113</v>
      </c>
      <c r="S282" s="86"/>
      <c r="T282" s="9"/>
      <c r="U282" s="9"/>
      <c r="V282" s="9"/>
      <c r="W282" s="9"/>
      <c r="X282" s="9"/>
      <c r="Y282" s="9"/>
      <c r="Z282" s="9"/>
    </row>
    <row r="283" spans="1:26" ht="16.5" customHeight="1">
      <c r="A283" s="666"/>
      <c r="B283" s="666"/>
      <c r="C283" s="666"/>
      <c r="D283" s="666"/>
      <c r="E283" s="124" t="s">
        <v>13711</v>
      </c>
      <c r="F283" s="666"/>
      <c r="G283" s="184">
        <v>40</v>
      </c>
      <c r="H283" s="124" t="s">
        <v>13714</v>
      </c>
      <c r="I283" s="124" t="s">
        <v>12715</v>
      </c>
      <c r="J283" s="86" t="s">
        <v>158</v>
      </c>
      <c r="K283" s="84"/>
      <c r="L283" s="666"/>
      <c r="M283" s="403"/>
      <c r="N283" s="248"/>
      <c r="O283" s="86" t="s">
        <v>380</v>
      </c>
      <c r="P283" s="86" t="s">
        <v>13362</v>
      </c>
      <c r="Q283" s="86" t="s">
        <v>13363</v>
      </c>
      <c r="R283" s="83" t="s">
        <v>63</v>
      </c>
      <c r="S283" s="86"/>
      <c r="T283" s="296"/>
      <c r="U283" s="296"/>
      <c r="V283" s="296"/>
      <c r="W283" s="296"/>
      <c r="X283" s="296"/>
      <c r="Y283" s="296"/>
      <c r="Z283" s="296"/>
    </row>
    <row r="284" spans="1:26" ht="16.5" customHeight="1">
      <c r="A284" s="736" t="s">
        <v>13727</v>
      </c>
      <c r="B284" s="736" t="s">
        <v>9237</v>
      </c>
      <c r="C284" s="736" t="s">
        <v>11245</v>
      </c>
      <c r="D284" s="744" t="s">
        <v>13734</v>
      </c>
      <c r="E284" s="102" t="s">
        <v>2779</v>
      </c>
      <c r="F284" s="742" t="s">
        <v>8119</v>
      </c>
      <c r="G284" s="184">
        <v>1</v>
      </c>
      <c r="H284" s="102" t="s">
        <v>13736</v>
      </c>
      <c r="I284" s="102" t="s">
        <v>13737</v>
      </c>
      <c r="J284" s="86" t="s">
        <v>158</v>
      </c>
      <c r="K284" s="84"/>
      <c r="L284" s="734"/>
      <c r="M284" s="403"/>
      <c r="N284" s="4"/>
      <c r="O284" s="86" t="s">
        <v>380</v>
      </c>
      <c r="P284" s="86" t="s">
        <v>13746</v>
      </c>
      <c r="Q284" s="86" t="s">
        <v>13747</v>
      </c>
      <c r="R284" s="83" t="s">
        <v>63</v>
      </c>
      <c r="S284" s="86"/>
      <c r="T284" s="9"/>
      <c r="U284" s="9"/>
      <c r="V284" s="9"/>
      <c r="W284" s="9"/>
      <c r="X284" s="9"/>
      <c r="Y284" s="9"/>
      <c r="Z284" s="9"/>
    </row>
    <row r="285" spans="1:26" ht="16.5" customHeight="1">
      <c r="A285" s="665"/>
      <c r="B285" s="665"/>
      <c r="C285" s="665"/>
      <c r="D285" s="665"/>
      <c r="E285" s="102" t="s">
        <v>2781</v>
      </c>
      <c r="F285" s="665"/>
      <c r="G285" s="184">
        <v>2</v>
      </c>
      <c r="H285" s="102" t="s">
        <v>13753</v>
      </c>
      <c r="I285" s="102" t="s">
        <v>13754</v>
      </c>
      <c r="J285" s="86" t="s">
        <v>158</v>
      </c>
      <c r="K285" s="84"/>
      <c r="L285" s="665"/>
      <c r="M285" s="403"/>
      <c r="N285" s="4"/>
      <c r="O285" s="86" t="s">
        <v>380</v>
      </c>
      <c r="P285" s="86" t="s">
        <v>13746</v>
      </c>
      <c r="Q285" s="86" t="s">
        <v>13747</v>
      </c>
      <c r="R285" s="83" t="s">
        <v>63</v>
      </c>
      <c r="S285" s="86"/>
      <c r="T285" s="9"/>
      <c r="U285" s="9"/>
      <c r="V285" s="9"/>
      <c r="W285" s="9"/>
      <c r="X285" s="9"/>
      <c r="Y285" s="9"/>
      <c r="Z285" s="9"/>
    </row>
    <row r="286" spans="1:26" ht="16.5" customHeight="1">
      <c r="A286" s="665"/>
      <c r="B286" s="665"/>
      <c r="C286" s="665"/>
      <c r="D286" s="665"/>
      <c r="E286" s="102" t="s">
        <v>2783</v>
      </c>
      <c r="F286" s="665"/>
      <c r="G286" s="184">
        <v>3</v>
      </c>
      <c r="H286" s="102" t="s">
        <v>13761</v>
      </c>
      <c r="I286" s="102" t="s">
        <v>13762</v>
      </c>
      <c r="J286" s="86" t="s">
        <v>158</v>
      </c>
      <c r="K286" s="84"/>
      <c r="L286" s="665"/>
      <c r="M286" s="403"/>
      <c r="N286" s="4"/>
      <c r="O286" s="86" t="s">
        <v>380</v>
      </c>
      <c r="P286" s="86" t="s">
        <v>13746</v>
      </c>
      <c r="Q286" s="86" t="s">
        <v>13747</v>
      </c>
      <c r="R286" s="83" t="s">
        <v>63</v>
      </c>
      <c r="S286" s="86"/>
      <c r="T286" s="9"/>
      <c r="U286" s="9"/>
      <c r="V286" s="9"/>
      <c r="W286" s="9"/>
      <c r="X286" s="9"/>
      <c r="Y286" s="9"/>
      <c r="Z286" s="9"/>
    </row>
    <row r="287" spans="1:26" ht="16.5" customHeight="1">
      <c r="A287" s="665"/>
      <c r="B287" s="665"/>
      <c r="C287" s="665"/>
      <c r="D287" s="665"/>
      <c r="E287" s="102" t="s">
        <v>2788</v>
      </c>
      <c r="F287" s="665"/>
      <c r="G287" s="184">
        <v>4</v>
      </c>
      <c r="H287" s="102" t="s">
        <v>13775</v>
      </c>
      <c r="I287" s="102" t="s">
        <v>13776</v>
      </c>
      <c r="J287" s="86" t="s">
        <v>158</v>
      </c>
      <c r="K287" s="178"/>
      <c r="L287" s="665"/>
      <c r="M287" s="403"/>
      <c r="N287" s="4"/>
      <c r="O287" s="86" t="s">
        <v>380</v>
      </c>
      <c r="P287" s="86" t="s">
        <v>13746</v>
      </c>
      <c r="Q287" s="86" t="s">
        <v>13747</v>
      </c>
      <c r="R287" s="83" t="s">
        <v>63</v>
      </c>
      <c r="S287" s="86"/>
      <c r="T287" s="9"/>
      <c r="U287" s="9"/>
      <c r="V287" s="9"/>
      <c r="W287" s="9"/>
      <c r="X287" s="9"/>
      <c r="Y287" s="9"/>
      <c r="Z287" s="9"/>
    </row>
    <row r="288" spans="1:26" ht="16.5" customHeight="1">
      <c r="A288" s="665"/>
      <c r="B288" s="665"/>
      <c r="C288" s="665"/>
      <c r="D288" s="665"/>
      <c r="E288" s="102" t="s">
        <v>2794</v>
      </c>
      <c r="F288" s="665"/>
      <c r="G288" s="184">
        <v>5</v>
      </c>
      <c r="H288" s="102" t="s">
        <v>13781</v>
      </c>
      <c r="I288" s="102" t="s">
        <v>13782</v>
      </c>
      <c r="J288" s="86" t="s">
        <v>158</v>
      </c>
      <c r="K288" s="178"/>
      <c r="L288" s="665"/>
      <c r="M288" s="403"/>
      <c r="N288" s="4"/>
      <c r="O288" s="86" t="s">
        <v>380</v>
      </c>
      <c r="P288" s="86" t="s">
        <v>13746</v>
      </c>
      <c r="Q288" s="86" t="s">
        <v>13747</v>
      </c>
      <c r="R288" s="83" t="s">
        <v>63</v>
      </c>
      <c r="S288" s="86"/>
      <c r="T288" s="9"/>
      <c r="U288" s="9"/>
      <c r="V288" s="9"/>
      <c r="W288" s="9"/>
      <c r="X288" s="9"/>
      <c r="Y288" s="9"/>
      <c r="Z288" s="9"/>
    </row>
    <row r="289" spans="1:26" ht="16.5" customHeight="1">
      <c r="A289" s="665"/>
      <c r="B289" s="665"/>
      <c r="C289" s="665"/>
      <c r="D289" s="665"/>
      <c r="E289" s="102" t="s">
        <v>2800</v>
      </c>
      <c r="F289" s="665"/>
      <c r="G289" s="184">
        <v>6</v>
      </c>
      <c r="H289" s="102" t="s">
        <v>13789</v>
      </c>
      <c r="I289" s="102" t="s">
        <v>13791</v>
      </c>
      <c r="J289" s="86" t="s">
        <v>158</v>
      </c>
      <c r="K289" s="178"/>
      <c r="L289" s="665"/>
      <c r="M289" s="403"/>
      <c r="N289" s="4"/>
      <c r="O289" s="86" t="s">
        <v>380</v>
      </c>
      <c r="P289" s="86" t="s">
        <v>13746</v>
      </c>
      <c r="Q289" s="86" t="s">
        <v>13747</v>
      </c>
      <c r="R289" s="83" t="s">
        <v>63</v>
      </c>
      <c r="S289" s="86"/>
      <c r="T289" s="9"/>
      <c r="U289" s="9"/>
      <c r="V289" s="9"/>
      <c r="W289" s="9"/>
      <c r="X289" s="9"/>
      <c r="Y289" s="9"/>
      <c r="Z289" s="9"/>
    </row>
    <row r="290" spans="1:26" ht="16.5" customHeight="1">
      <c r="A290" s="665"/>
      <c r="B290" s="665"/>
      <c r="C290" s="665"/>
      <c r="D290" s="665"/>
      <c r="E290" s="102" t="s">
        <v>2805</v>
      </c>
      <c r="F290" s="665"/>
      <c r="G290" s="184">
        <v>7</v>
      </c>
      <c r="H290" s="102" t="s">
        <v>13803</v>
      </c>
      <c r="I290" s="102" t="s">
        <v>13804</v>
      </c>
      <c r="J290" s="86" t="s">
        <v>158</v>
      </c>
      <c r="K290" s="178"/>
      <c r="L290" s="665"/>
      <c r="M290" s="403"/>
      <c r="N290" s="4"/>
      <c r="O290" s="86" t="s">
        <v>380</v>
      </c>
      <c r="P290" s="86" t="s">
        <v>13746</v>
      </c>
      <c r="Q290" s="86" t="s">
        <v>13747</v>
      </c>
      <c r="R290" s="83" t="s">
        <v>63</v>
      </c>
      <c r="S290" s="86"/>
      <c r="T290" s="9"/>
      <c r="U290" s="9"/>
      <c r="V290" s="9"/>
      <c r="W290" s="9"/>
      <c r="X290" s="9"/>
      <c r="Y290" s="9"/>
      <c r="Z290" s="9"/>
    </row>
    <row r="291" spans="1:26" ht="16.5" customHeight="1">
      <c r="A291" s="665"/>
      <c r="B291" s="665"/>
      <c r="C291" s="665"/>
      <c r="D291" s="665"/>
      <c r="E291" s="102" t="s">
        <v>2807</v>
      </c>
      <c r="F291" s="665"/>
      <c r="G291" s="184">
        <v>8</v>
      </c>
      <c r="H291" s="102" t="s">
        <v>13808</v>
      </c>
      <c r="I291" s="102" t="s">
        <v>13811</v>
      </c>
      <c r="J291" s="86" t="s">
        <v>158</v>
      </c>
      <c r="K291" s="178"/>
      <c r="L291" s="665"/>
      <c r="M291" s="403"/>
      <c r="N291" s="4"/>
      <c r="O291" s="86" t="s">
        <v>380</v>
      </c>
      <c r="P291" s="86" t="s">
        <v>13746</v>
      </c>
      <c r="Q291" s="86" t="s">
        <v>13747</v>
      </c>
      <c r="R291" s="83" t="s">
        <v>63</v>
      </c>
      <c r="S291" s="86"/>
      <c r="T291" s="9"/>
      <c r="U291" s="9"/>
      <c r="V291" s="9"/>
      <c r="W291" s="9"/>
      <c r="X291" s="9"/>
      <c r="Y291" s="9"/>
      <c r="Z291" s="9"/>
    </row>
    <row r="292" spans="1:26" ht="16.5" customHeight="1">
      <c r="A292" s="665"/>
      <c r="B292" s="665"/>
      <c r="C292" s="665"/>
      <c r="D292" s="665"/>
      <c r="E292" s="102" t="s">
        <v>2809</v>
      </c>
      <c r="F292" s="665"/>
      <c r="G292" s="184">
        <v>9</v>
      </c>
      <c r="H292" s="102" t="s">
        <v>13823</v>
      </c>
      <c r="I292" s="102" t="s">
        <v>13825</v>
      </c>
      <c r="J292" s="86" t="s">
        <v>158</v>
      </c>
      <c r="K292" s="178"/>
      <c r="L292" s="665"/>
      <c r="M292" s="403"/>
      <c r="N292" s="4"/>
      <c r="O292" s="86" t="s">
        <v>380</v>
      </c>
      <c r="P292" s="86" t="s">
        <v>13746</v>
      </c>
      <c r="Q292" s="86" t="s">
        <v>13747</v>
      </c>
      <c r="R292" s="83" t="s">
        <v>63</v>
      </c>
      <c r="S292" s="86"/>
      <c r="T292" s="9"/>
      <c r="U292" s="9"/>
      <c r="V292" s="9"/>
      <c r="W292" s="9"/>
      <c r="X292" s="9"/>
      <c r="Y292" s="9"/>
      <c r="Z292" s="9"/>
    </row>
    <row r="293" spans="1:26" ht="16.5" customHeight="1">
      <c r="A293" s="665"/>
      <c r="B293" s="665"/>
      <c r="C293" s="665"/>
      <c r="D293" s="665"/>
      <c r="E293" s="102" t="s">
        <v>2811</v>
      </c>
      <c r="F293" s="665"/>
      <c r="G293" s="184">
        <v>10</v>
      </c>
      <c r="H293" s="102" t="s">
        <v>13833</v>
      </c>
      <c r="I293" s="102" t="s">
        <v>13835</v>
      </c>
      <c r="J293" s="86" t="s">
        <v>158</v>
      </c>
      <c r="K293" s="178"/>
      <c r="L293" s="665"/>
      <c r="M293" s="403"/>
      <c r="N293" s="4"/>
      <c r="O293" s="86" t="s">
        <v>380</v>
      </c>
      <c r="P293" s="86" t="s">
        <v>13746</v>
      </c>
      <c r="Q293" s="86" t="s">
        <v>13747</v>
      </c>
      <c r="R293" s="83" t="s">
        <v>63</v>
      </c>
      <c r="S293" s="86"/>
      <c r="T293" s="9"/>
      <c r="U293" s="9"/>
      <c r="V293" s="9"/>
      <c r="W293" s="9"/>
      <c r="X293" s="9"/>
      <c r="Y293" s="9"/>
      <c r="Z293" s="9"/>
    </row>
    <row r="294" spans="1:26" ht="16.5" customHeight="1">
      <c r="A294" s="665"/>
      <c r="B294" s="665"/>
      <c r="C294" s="665"/>
      <c r="D294" s="665"/>
      <c r="E294" s="102" t="s">
        <v>2813</v>
      </c>
      <c r="F294" s="665"/>
      <c r="G294" s="184">
        <v>11</v>
      </c>
      <c r="H294" s="102" t="s">
        <v>13841</v>
      </c>
      <c r="I294" s="102" t="s">
        <v>13843</v>
      </c>
      <c r="J294" s="86" t="s">
        <v>158</v>
      </c>
      <c r="K294" s="178"/>
      <c r="L294" s="665"/>
      <c r="M294" s="403"/>
      <c r="N294" s="4"/>
      <c r="O294" s="86" t="s">
        <v>380</v>
      </c>
      <c r="P294" s="86" t="s">
        <v>13746</v>
      </c>
      <c r="Q294" s="86" t="s">
        <v>13747</v>
      </c>
      <c r="R294" s="83" t="s">
        <v>63</v>
      </c>
      <c r="S294" s="86"/>
      <c r="T294" s="9"/>
      <c r="U294" s="9"/>
      <c r="V294" s="9"/>
      <c r="W294" s="9"/>
      <c r="X294" s="9"/>
      <c r="Y294" s="9"/>
      <c r="Z294" s="9"/>
    </row>
    <row r="295" spans="1:26" ht="16.5" customHeight="1">
      <c r="A295" s="666"/>
      <c r="B295" s="666"/>
      <c r="C295" s="666"/>
      <c r="D295" s="666"/>
      <c r="E295" s="102" t="s">
        <v>2815</v>
      </c>
      <c r="F295" s="666"/>
      <c r="G295" s="184">
        <v>12</v>
      </c>
      <c r="H295" s="102" t="s">
        <v>13851</v>
      </c>
      <c r="I295" s="102" t="s">
        <v>13852</v>
      </c>
      <c r="J295" s="86" t="s">
        <v>158</v>
      </c>
      <c r="K295" s="178"/>
      <c r="L295" s="666"/>
      <c r="M295" s="403"/>
      <c r="N295" s="4"/>
      <c r="O295" s="86" t="s">
        <v>380</v>
      </c>
      <c r="P295" s="86" t="s">
        <v>13746</v>
      </c>
      <c r="Q295" s="86" t="s">
        <v>13747</v>
      </c>
      <c r="R295" s="83" t="s">
        <v>63</v>
      </c>
      <c r="S295" s="86"/>
      <c r="T295" s="9"/>
      <c r="U295" s="9"/>
      <c r="V295" s="9"/>
      <c r="W295" s="9"/>
      <c r="X295" s="9"/>
      <c r="Y295" s="9"/>
      <c r="Z295" s="9"/>
    </row>
    <row r="296" spans="1:26" ht="16.5" customHeight="1">
      <c r="A296" s="768" t="s">
        <v>6532</v>
      </c>
      <c r="B296" s="768" t="s">
        <v>9237</v>
      </c>
      <c r="C296" s="768" t="s">
        <v>11245</v>
      </c>
      <c r="D296" s="765" t="s">
        <v>13863</v>
      </c>
      <c r="E296" s="609" t="s">
        <v>13879</v>
      </c>
      <c r="F296" s="745" t="s">
        <v>8119</v>
      </c>
      <c r="G296" s="633">
        <v>1</v>
      </c>
      <c r="H296" s="609" t="s">
        <v>13881</v>
      </c>
      <c r="I296" s="609" t="s">
        <v>13882</v>
      </c>
      <c r="J296" s="86"/>
      <c r="K296" s="178"/>
      <c r="L296" s="734"/>
      <c r="M296" s="403"/>
      <c r="N296" s="4"/>
      <c r="O296" s="86" t="s">
        <v>380</v>
      </c>
      <c r="P296" s="86" t="s">
        <v>380</v>
      </c>
      <c r="Q296" s="86" t="s">
        <v>380</v>
      </c>
      <c r="R296" s="83" t="s">
        <v>113</v>
      </c>
      <c r="S296" s="86"/>
    </row>
    <row r="297" spans="1:26" ht="16.5" customHeight="1">
      <c r="A297" s="731"/>
      <c r="B297" s="731"/>
      <c r="C297" s="731"/>
      <c r="D297" s="731"/>
      <c r="E297" s="609" t="s">
        <v>13889</v>
      </c>
      <c r="F297" s="731"/>
      <c r="G297" s="633">
        <v>2</v>
      </c>
      <c r="H297" s="609" t="s">
        <v>13890</v>
      </c>
      <c r="I297" s="609" t="s">
        <v>13892</v>
      </c>
      <c r="J297" s="86"/>
      <c r="K297" s="178"/>
      <c r="L297" s="665"/>
      <c r="M297" s="403"/>
      <c r="N297" s="4"/>
      <c r="O297" s="86" t="s">
        <v>380</v>
      </c>
      <c r="P297" s="86" t="s">
        <v>380</v>
      </c>
      <c r="Q297" s="86" t="s">
        <v>380</v>
      </c>
      <c r="R297" s="83" t="s">
        <v>113</v>
      </c>
      <c r="S297" s="86"/>
    </row>
    <row r="298" spans="1:26" ht="16.5" customHeight="1">
      <c r="A298" s="731"/>
      <c r="B298" s="731"/>
      <c r="C298" s="731"/>
      <c r="D298" s="731"/>
      <c r="E298" s="609" t="s">
        <v>13896</v>
      </c>
      <c r="F298" s="731"/>
      <c r="G298" s="633">
        <v>3</v>
      </c>
      <c r="H298" s="609" t="s">
        <v>13899</v>
      </c>
      <c r="I298" s="609" t="s">
        <v>13900</v>
      </c>
      <c r="J298" s="86"/>
      <c r="K298" s="178"/>
      <c r="L298" s="665"/>
      <c r="M298" s="403"/>
      <c r="N298" s="4"/>
      <c r="O298" s="86" t="s">
        <v>380</v>
      </c>
      <c r="P298" s="86" t="s">
        <v>380</v>
      </c>
      <c r="Q298" s="86" t="s">
        <v>380</v>
      </c>
      <c r="R298" s="83" t="s">
        <v>113</v>
      </c>
      <c r="S298" s="86"/>
    </row>
    <row r="299" spans="1:26" ht="16.5" customHeight="1">
      <c r="A299" s="731"/>
      <c r="B299" s="731"/>
      <c r="C299" s="731"/>
      <c r="D299" s="731"/>
      <c r="E299" s="609" t="s">
        <v>13904</v>
      </c>
      <c r="F299" s="731"/>
      <c r="G299" s="633">
        <v>4</v>
      </c>
      <c r="H299" s="609" t="s">
        <v>13905</v>
      </c>
      <c r="I299" s="609" t="s">
        <v>13906</v>
      </c>
      <c r="J299" s="86"/>
      <c r="K299" s="178"/>
      <c r="L299" s="665"/>
      <c r="M299" s="403"/>
      <c r="N299" s="4"/>
      <c r="O299" s="86" t="s">
        <v>380</v>
      </c>
      <c r="P299" s="86" t="s">
        <v>380</v>
      </c>
      <c r="Q299" s="86" t="s">
        <v>380</v>
      </c>
      <c r="R299" s="83" t="s">
        <v>113</v>
      </c>
      <c r="S299" s="86"/>
    </row>
    <row r="300" spans="1:26" ht="16.5" customHeight="1">
      <c r="A300" s="731"/>
      <c r="B300" s="731"/>
      <c r="C300" s="731"/>
      <c r="D300" s="731"/>
      <c r="E300" s="609" t="s">
        <v>13910</v>
      </c>
      <c r="F300" s="731"/>
      <c r="G300" s="633">
        <v>5</v>
      </c>
      <c r="H300" s="609" t="s">
        <v>13912</v>
      </c>
      <c r="I300" s="609" t="s">
        <v>13913</v>
      </c>
      <c r="J300" s="86"/>
      <c r="K300" s="178"/>
      <c r="L300" s="665"/>
      <c r="M300" s="403"/>
      <c r="N300" s="4"/>
      <c r="O300" s="86" t="s">
        <v>380</v>
      </c>
      <c r="P300" s="86" t="s">
        <v>380</v>
      </c>
      <c r="Q300" s="86" t="s">
        <v>380</v>
      </c>
      <c r="R300" s="83" t="s">
        <v>113</v>
      </c>
      <c r="S300" s="86"/>
    </row>
    <row r="301" spans="1:26" ht="16.5" customHeight="1">
      <c r="A301" s="731"/>
      <c r="B301" s="731"/>
      <c r="C301" s="731"/>
      <c r="D301" s="731"/>
      <c r="E301" s="609" t="s">
        <v>13916</v>
      </c>
      <c r="F301" s="731"/>
      <c r="G301" s="633">
        <v>6</v>
      </c>
      <c r="H301" s="609" t="s">
        <v>13918</v>
      </c>
      <c r="I301" s="609" t="s">
        <v>13920</v>
      </c>
      <c r="J301" s="86"/>
      <c r="K301" s="178"/>
      <c r="L301" s="665"/>
      <c r="M301" s="403"/>
      <c r="N301" s="4"/>
      <c r="O301" s="86" t="s">
        <v>380</v>
      </c>
      <c r="P301" s="86" t="s">
        <v>380</v>
      </c>
      <c r="Q301" s="86" t="s">
        <v>380</v>
      </c>
      <c r="R301" s="83" t="s">
        <v>113</v>
      </c>
      <c r="S301" s="86"/>
    </row>
    <row r="302" spans="1:26" ht="16.5" customHeight="1">
      <c r="A302" s="731"/>
      <c r="B302" s="731"/>
      <c r="C302" s="731"/>
      <c r="D302" s="731"/>
      <c r="E302" s="609" t="s">
        <v>13924</v>
      </c>
      <c r="F302" s="731"/>
      <c r="G302" s="633">
        <v>7</v>
      </c>
      <c r="H302" s="609" t="s">
        <v>13925</v>
      </c>
      <c r="I302" s="609" t="s">
        <v>13927</v>
      </c>
      <c r="J302" s="86"/>
      <c r="K302" s="178"/>
      <c r="L302" s="665"/>
      <c r="M302" s="403"/>
      <c r="N302" s="4"/>
      <c r="O302" s="86" t="s">
        <v>380</v>
      </c>
      <c r="P302" s="86" t="s">
        <v>380</v>
      </c>
      <c r="Q302" s="86" t="s">
        <v>380</v>
      </c>
      <c r="R302" s="83" t="s">
        <v>113</v>
      </c>
      <c r="S302" s="86"/>
    </row>
    <row r="303" spans="1:26" ht="16.5" customHeight="1">
      <c r="A303" s="731"/>
      <c r="B303" s="731"/>
      <c r="C303" s="731"/>
      <c r="D303" s="731"/>
      <c r="E303" s="609" t="s">
        <v>13931</v>
      </c>
      <c r="F303" s="731"/>
      <c r="G303" s="633">
        <v>8</v>
      </c>
      <c r="H303" s="609" t="s">
        <v>13932</v>
      </c>
      <c r="I303" s="609" t="s">
        <v>13933</v>
      </c>
      <c r="J303" s="86"/>
      <c r="K303" s="178"/>
      <c r="L303" s="665"/>
      <c r="M303" s="403"/>
      <c r="N303" s="4"/>
      <c r="O303" s="86" t="s">
        <v>380</v>
      </c>
      <c r="P303" s="86" t="s">
        <v>380</v>
      </c>
      <c r="Q303" s="86" t="s">
        <v>380</v>
      </c>
      <c r="R303" s="83" t="s">
        <v>113</v>
      </c>
      <c r="S303" s="86"/>
    </row>
    <row r="304" spans="1:26" ht="16.5" customHeight="1">
      <c r="A304" s="732"/>
      <c r="B304" s="732"/>
      <c r="C304" s="732"/>
      <c r="D304" s="732"/>
      <c r="E304" s="609" t="s">
        <v>13936</v>
      </c>
      <c r="F304" s="732"/>
      <c r="G304" s="633">
        <v>9</v>
      </c>
      <c r="H304" s="609" t="s">
        <v>13937</v>
      </c>
      <c r="I304" s="609" t="s">
        <v>13938</v>
      </c>
      <c r="J304" s="86"/>
      <c r="K304" s="178"/>
      <c r="L304" s="666"/>
      <c r="M304" s="403"/>
      <c r="N304" s="4"/>
      <c r="O304" s="86" t="s">
        <v>380</v>
      </c>
      <c r="P304" s="86" t="s">
        <v>380</v>
      </c>
      <c r="Q304" s="86" t="s">
        <v>380</v>
      </c>
      <c r="R304" s="83" t="s">
        <v>113</v>
      </c>
      <c r="S304" s="86"/>
    </row>
    <row r="305" spans="1:19" ht="16.5" customHeight="1">
      <c r="A305" s="743" t="s">
        <v>6537</v>
      </c>
      <c r="B305" s="743" t="s">
        <v>9237</v>
      </c>
      <c r="C305" s="743" t="s">
        <v>11245</v>
      </c>
      <c r="D305" s="743" t="s">
        <v>13941</v>
      </c>
      <c r="E305" s="100" t="s">
        <v>13945</v>
      </c>
      <c r="F305" s="746" t="s">
        <v>8119</v>
      </c>
      <c r="G305" s="184">
        <v>1</v>
      </c>
      <c r="H305" s="100" t="s">
        <v>13946</v>
      </c>
      <c r="I305" s="120" t="s">
        <v>13947</v>
      </c>
      <c r="J305" s="86" t="s">
        <v>158</v>
      </c>
      <c r="K305" s="178"/>
      <c r="L305" s="734"/>
      <c r="M305" s="403"/>
      <c r="N305" s="4"/>
      <c r="O305" s="86" t="s">
        <v>380</v>
      </c>
      <c r="P305" s="86" t="s">
        <v>380</v>
      </c>
      <c r="Q305" s="86" t="s">
        <v>13953</v>
      </c>
      <c r="R305" s="83" t="s">
        <v>63</v>
      </c>
      <c r="S305" s="86"/>
    </row>
    <row r="306" spans="1:19" ht="16.5" customHeight="1">
      <c r="A306" s="665"/>
      <c r="B306" s="665"/>
      <c r="C306" s="665"/>
      <c r="D306" s="665"/>
      <c r="E306" s="100" t="s">
        <v>13955</v>
      </c>
      <c r="F306" s="665"/>
      <c r="G306" s="184">
        <v>2</v>
      </c>
      <c r="H306" s="100" t="s">
        <v>13958</v>
      </c>
      <c r="I306" s="120" t="s">
        <v>13960</v>
      </c>
      <c r="J306" s="86" t="s">
        <v>158</v>
      </c>
      <c r="K306" s="178"/>
      <c r="L306" s="665"/>
      <c r="M306" s="403"/>
      <c r="N306" s="4"/>
      <c r="O306" s="86" t="s">
        <v>380</v>
      </c>
      <c r="P306" s="86" t="s">
        <v>380</v>
      </c>
      <c r="Q306" s="86" t="s">
        <v>13953</v>
      </c>
      <c r="R306" s="83" t="s">
        <v>63</v>
      </c>
      <c r="S306" s="86"/>
    </row>
    <row r="307" spans="1:19" ht="16.5" customHeight="1">
      <c r="A307" s="665"/>
      <c r="B307" s="665"/>
      <c r="C307" s="665"/>
      <c r="D307" s="665"/>
      <c r="E307" s="100" t="s">
        <v>13961</v>
      </c>
      <c r="F307" s="665"/>
      <c r="G307" s="184">
        <v>3</v>
      </c>
      <c r="H307" s="100" t="s">
        <v>13963</v>
      </c>
      <c r="I307" s="120" t="s">
        <v>13964</v>
      </c>
      <c r="J307" s="86" t="s">
        <v>158</v>
      </c>
      <c r="K307" s="178"/>
      <c r="L307" s="665"/>
      <c r="M307" s="178"/>
      <c r="N307" s="4"/>
      <c r="O307" s="86" t="s">
        <v>380</v>
      </c>
      <c r="P307" s="86" t="s">
        <v>380</v>
      </c>
      <c r="Q307" s="86" t="s">
        <v>13953</v>
      </c>
      <c r="R307" s="83" t="s">
        <v>63</v>
      </c>
      <c r="S307" s="86"/>
    </row>
    <row r="308" spans="1:19" ht="16.5" customHeight="1">
      <c r="A308" s="665"/>
      <c r="B308" s="665"/>
      <c r="C308" s="665"/>
      <c r="D308" s="665"/>
      <c r="E308" s="100" t="s">
        <v>13969</v>
      </c>
      <c r="F308" s="665"/>
      <c r="G308" s="184">
        <v>4</v>
      </c>
      <c r="H308" s="100" t="s">
        <v>13970</v>
      </c>
      <c r="I308" s="120" t="s">
        <v>13964</v>
      </c>
      <c r="J308" s="86" t="s">
        <v>158</v>
      </c>
      <c r="K308" s="178"/>
      <c r="L308" s="665"/>
      <c r="M308" s="178"/>
      <c r="N308" s="4"/>
      <c r="O308" s="86" t="s">
        <v>380</v>
      </c>
      <c r="P308" s="86" t="s">
        <v>380</v>
      </c>
      <c r="Q308" s="86" t="s">
        <v>13953</v>
      </c>
      <c r="R308" s="83" t="s">
        <v>63</v>
      </c>
      <c r="S308" s="86"/>
    </row>
    <row r="309" spans="1:19" ht="16.5" customHeight="1">
      <c r="A309" s="665"/>
      <c r="B309" s="665"/>
      <c r="C309" s="665"/>
      <c r="D309" s="665"/>
      <c r="E309" s="100" t="s">
        <v>13975</v>
      </c>
      <c r="F309" s="665"/>
      <c r="G309" s="184">
        <v>5</v>
      </c>
      <c r="H309" s="100" t="s">
        <v>13979</v>
      </c>
      <c r="I309" s="120" t="s">
        <v>13981</v>
      </c>
      <c r="J309" s="86" t="s">
        <v>158</v>
      </c>
      <c r="K309" s="178"/>
      <c r="L309" s="665"/>
      <c r="M309" s="178"/>
      <c r="N309" s="4"/>
      <c r="O309" s="86" t="s">
        <v>380</v>
      </c>
      <c r="P309" s="86" t="s">
        <v>380</v>
      </c>
      <c r="Q309" s="86" t="s">
        <v>13953</v>
      </c>
      <c r="R309" s="83" t="s">
        <v>63</v>
      </c>
      <c r="S309" s="86"/>
    </row>
    <row r="310" spans="1:19" ht="16.5" customHeight="1">
      <c r="A310" s="665"/>
      <c r="B310" s="665"/>
      <c r="C310" s="665"/>
      <c r="D310" s="665"/>
      <c r="E310" s="100" t="s">
        <v>13982</v>
      </c>
      <c r="F310" s="665"/>
      <c r="G310" s="184">
        <v>6</v>
      </c>
      <c r="H310" s="100" t="s">
        <v>13984</v>
      </c>
      <c r="I310" s="120" t="s">
        <v>13986</v>
      </c>
      <c r="J310" s="86" t="s">
        <v>158</v>
      </c>
      <c r="K310" s="178"/>
      <c r="L310" s="665"/>
      <c r="M310" s="178"/>
      <c r="N310" s="4"/>
      <c r="O310" s="86" t="s">
        <v>380</v>
      </c>
      <c r="P310" s="86" t="s">
        <v>380</v>
      </c>
      <c r="Q310" s="86" t="s">
        <v>13953</v>
      </c>
      <c r="R310" s="83" t="s">
        <v>63</v>
      </c>
      <c r="S310" s="86"/>
    </row>
    <row r="311" spans="1:19" ht="16.5" customHeight="1">
      <c r="A311" s="665"/>
      <c r="B311" s="665"/>
      <c r="C311" s="665"/>
      <c r="D311" s="665"/>
      <c r="E311" s="100" t="s">
        <v>13992</v>
      </c>
      <c r="F311" s="665"/>
      <c r="G311" s="184">
        <v>7</v>
      </c>
      <c r="H311" s="100" t="s">
        <v>13994</v>
      </c>
      <c r="I311" s="120" t="s">
        <v>13996</v>
      </c>
      <c r="J311" s="86" t="s">
        <v>158</v>
      </c>
      <c r="K311" s="178"/>
      <c r="L311" s="665"/>
      <c r="M311" s="178"/>
      <c r="N311" s="4"/>
      <c r="O311" s="86" t="s">
        <v>380</v>
      </c>
      <c r="P311" s="86" t="s">
        <v>380</v>
      </c>
      <c r="Q311" s="86" t="s">
        <v>13953</v>
      </c>
      <c r="R311" s="83" t="s">
        <v>63</v>
      </c>
      <c r="S311" s="86"/>
    </row>
    <row r="312" spans="1:19" ht="16.5" customHeight="1">
      <c r="A312" s="665"/>
      <c r="B312" s="665"/>
      <c r="C312" s="665"/>
      <c r="D312" s="665"/>
      <c r="E312" s="100" t="s">
        <v>13999</v>
      </c>
      <c r="F312" s="665"/>
      <c r="G312" s="184">
        <v>8</v>
      </c>
      <c r="H312" s="100" t="s">
        <v>14001</v>
      </c>
      <c r="I312" s="120" t="s">
        <v>14003</v>
      </c>
      <c r="J312" s="86" t="s">
        <v>158</v>
      </c>
      <c r="K312" s="178"/>
      <c r="L312" s="665"/>
      <c r="M312" s="178"/>
      <c r="N312" s="4"/>
      <c r="O312" s="86" t="s">
        <v>380</v>
      </c>
      <c r="P312" s="86" t="s">
        <v>380</v>
      </c>
      <c r="Q312" s="86" t="s">
        <v>13953</v>
      </c>
      <c r="R312" s="83" t="s">
        <v>63</v>
      </c>
      <c r="S312" s="86"/>
    </row>
    <row r="313" spans="1:19" ht="16.5" customHeight="1">
      <c r="A313" s="665"/>
      <c r="B313" s="665"/>
      <c r="C313" s="665"/>
      <c r="D313" s="665"/>
      <c r="E313" s="100" t="s">
        <v>14007</v>
      </c>
      <c r="F313" s="665"/>
      <c r="G313" s="184">
        <v>9</v>
      </c>
      <c r="H313" s="100" t="s">
        <v>14008</v>
      </c>
      <c r="I313" s="120" t="s">
        <v>14009</v>
      </c>
      <c r="J313" s="86" t="s">
        <v>158</v>
      </c>
      <c r="K313" s="178"/>
      <c r="L313" s="665"/>
      <c r="M313" s="178"/>
      <c r="N313" s="4"/>
      <c r="O313" s="86" t="s">
        <v>380</v>
      </c>
      <c r="P313" s="86" t="s">
        <v>380</v>
      </c>
      <c r="Q313" s="86" t="s">
        <v>13953</v>
      </c>
      <c r="R313" s="83" t="s">
        <v>63</v>
      </c>
      <c r="S313" s="86"/>
    </row>
    <row r="314" spans="1:19" ht="16.5" customHeight="1">
      <c r="A314" s="665"/>
      <c r="B314" s="665"/>
      <c r="C314" s="665"/>
      <c r="D314" s="665"/>
      <c r="E314" s="100" t="s">
        <v>14016</v>
      </c>
      <c r="F314" s="665"/>
      <c r="G314" s="184">
        <v>10</v>
      </c>
      <c r="H314" s="100" t="s">
        <v>14017</v>
      </c>
      <c r="I314" s="120" t="s">
        <v>14018</v>
      </c>
      <c r="J314" s="86" t="s">
        <v>158</v>
      </c>
      <c r="K314" s="178"/>
      <c r="L314" s="665"/>
      <c r="M314" s="178"/>
      <c r="N314" s="4"/>
      <c r="O314" s="86" t="s">
        <v>380</v>
      </c>
      <c r="P314" s="86" t="s">
        <v>380</v>
      </c>
      <c r="Q314" s="86" t="s">
        <v>13953</v>
      </c>
      <c r="R314" s="83" t="s">
        <v>63</v>
      </c>
      <c r="S314" s="86"/>
    </row>
    <row r="315" spans="1:19" ht="16.5" customHeight="1">
      <c r="A315" s="665"/>
      <c r="B315" s="665"/>
      <c r="C315" s="665"/>
      <c r="D315" s="665"/>
      <c r="E315" s="100" t="s">
        <v>14023</v>
      </c>
      <c r="F315" s="665"/>
      <c r="G315" s="184">
        <v>11</v>
      </c>
      <c r="H315" s="100" t="s">
        <v>14024</v>
      </c>
      <c r="I315" s="120" t="s">
        <v>14026</v>
      </c>
      <c r="J315" s="86" t="s">
        <v>158</v>
      </c>
      <c r="K315" s="178"/>
      <c r="L315" s="665"/>
      <c r="M315" s="178"/>
      <c r="N315" s="4"/>
      <c r="O315" s="86" t="s">
        <v>380</v>
      </c>
      <c r="P315" s="86" t="s">
        <v>380</v>
      </c>
      <c r="Q315" s="86" t="s">
        <v>13953</v>
      </c>
      <c r="R315" s="83" t="s">
        <v>63</v>
      </c>
      <c r="S315" s="86"/>
    </row>
    <row r="316" spans="1:19" ht="16.5" customHeight="1">
      <c r="A316" s="666"/>
      <c r="B316" s="666"/>
      <c r="C316" s="666"/>
      <c r="D316" s="665"/>
      <c r="E316" s="100" t="s">
        <v>14029</v>
      </c>
      <c r="F316" s="666"/>
      <c r="G316" s="184">
        <v>12</v>
      </c>
      <c r="H316" s="100" t="s">
        <v>14031</v>
      </c>
      <c r="I316" s="120" t="s">
        <v>14034</v>
      </c>
      <c r="J316" s="86" t="s">
        <v>158</v>
      </c>
      <c r="K316" s="178"/>
      <c r="L316" s="666"/>
      <c r="M316" s="178"/>
      <c r="N316" s="4"/>
      <c r="O316" s="86" t="s">
        <v>380</v>
      </c>
      <c r="P316" s="86" t="s">
        <v>380</v>
      </c>
      <c r="Q316" s="86" t="s">
        <v>13953</v>
      </c>
      <c r="R316" s="83" t="s">
        <v>63</v>
      </c>
      <c r="S316" s="86"/>
    </row>
    <row r="317" spans="1:19" ht="16.5" customHeight="1">
      <c r="A317" s="743" t="s">
        <v>6542</v>
      </c>
      <c r="B317" s="743" t="s">
        <v>9237</v>
      </c>
      <c r="C317" s="743" t="s">
        <v>11245</v>
      </c>
      <c r="D317" s="744" t="s">
        <v>14042</v>
      </c>
      <c r="E317" s="120" t="s">
        <v>14044</v>
      </c>
      <c r="F317" s="756" t="s">
        <v>8119</v>
      </c>
      <c r="G317" s="184">
        <v>1</v>
      </c>
      <c r="H317" s="120" t="s">
        <v>14051</v>
      </c>
      <c r="I317" s="120" t="s">
        <v>14052</v>
      </c>
      <c r="J317" s="86" t="s">
        <v>158</v>
      </c>
      <c r="K317" s="178"/>
      <c r="L317" s="734"/>
      <c r="M317" s="178"/>
      <c r="N317" s="4"/>
      <c r="O317" s="86" t="s">
        <v>380</v>
      </c>
      <c r="P317" s="86" t="s">
        <v>380</v>
      </c>
      <c r="Q317" s="105" t="s">
        <v>14057</v>
      </c>
      <c r="R317" s="83" t="s">
        <v>63</v>
      </c>
      <c r="S317" s="86"/>
    </row>
    <row r="318" spans="1:19" ht="16.5" customHeight="1">
      <c r="A318" s="665"/>
      <c r="B318" s="665"/>
      <c r="C318" s="665"/>
      <c r="D318" s="665"/>
      <c r="E318" s="120" t="s">
        <v>14059</v>
      </c>
      <c r="F318" s="665"/>
      <c r="G318" s="184">
        <v>2</v>
      </c>
      <c r="H318" s="120" t="s">
        <v>14060</v>
      </c>
      <c r="I318" s="120" t="s">
        <v>14062</v>
      </c>
      <c r="J318" s="86" t="s">
        <v>158</v>
      </c>
      <c r="K318" s="178"/>
      <c r="L318" s="665"/>
      <c r="M318" s="178"/>
      <c r="N318" s="4"/>
      <c r="O318" s="86" t="s">
        <v>380</v>
      </c>
      <c r="P318" s="86" t="s">
        <v>380</v>
      </c>
      <c r="Q318" s="105" t="s">
        <v>14057</v>
      </c>
      <c r="R318" s="83" t="s">
        <v>63</v>
      </c>
      <c r="S318" s="86"/>
    </row>
    <row r="319" spans="1:19" ht="16.5" customHeight="1">
      <c r="A319" s="665"/>
      <c r="B319" s="665"/>
      <c r="C319" s="665"/>
      <c r="D319" s="665"/>
      <c r="E319" s="120" t="s">
        <v>14068</v>
      </c>
      <c r="F319" s="665"/>
      <c r="G319" s="184">
        <v>3</v>
      </c>
      <c r="H319" s="120" t="s">
        <v>14072</v>
      </c>
      <c r="I319" s="120" t="s">
        <v>14073</v>
      </c>
      <c r="J319" s="86" t="s">
        <v>158</v>
      </c>
      <c r="K319" s="178"/>
      <c r="L319" s="665"/>
      <c r="M319" s="178"/>
      <c r="N319" s="4"/>
      <c r="O319" s="86" t="s">
        <v>380</v>
      </c>
      <c r="P319" s="86" t="s">
        <v>380</v>
      </c>
      <c r="Q319" s="105" t="s">
        <v>14057</v>
      </c>
      <c r="R319" s="83" t="s">
        <v>63</v>
      </c>
      <c r="S319" s="86"/>
    </row>
    <row r="320" spans="1:19" ht="39" customHeight="1">
      <c r="A320" s="665"/>
      <c r="B320" s="665"/>
      <c r="C320" s="665"/>
      <c r="D320" s="665"/>
      <c r="E320" s="120" t="s">
        <v>14082</v>
      </c>
      <c r="F320" s="665"/>
      <c r="G320" s="184">
        <v>4</v>
      </c>
      <c r="H320" s="120" t="s">
        <v>14085</v>
      </c>
      <c r="I320" s="120" t="s">
        <v>14086</v>
      </c>
      <c r="J320" s="86" t="s">
        <v>158</v>
      </c>
      <c r="K320" s="178"/>
      <c r="L320" s="665"/>
      <c r="M320" s="178"/>
      <c r="N320" s="4"/>
      <c r="O320" s="86" t="s">
        <v>380</v>
      </c>
      <c r="P320" s="86" t="s">
        <v>380</v>
      </c>
      <c r="Q320" s="105" t="s">
        <v>14057</v>
      </c>
      <c r="R320" s="83" t="s">
        <v>63</v>
      </c>
      <c r="S320" s="86"/>
    </row>
    <row r="321" spans="1:19" ht="36" customHeight="1">
      <c r="A321" s="665"/>
      <c r="B321" s="665"/>
      <c r="C321" s="665"/>
      <c r="D321" s="665"/>
      <c r="E321" s="120" t="s">
        <v>14088</v>
      </c>
      <c r="F321" s="665"/>
      <c r="G321" s="184">
        <v>5</v>
      </c>
      <c r="H321" s="120" t="s">
        <v>14091</v>
      </c>
      <c r="I321" s="120" t="s">
        <v>14094</v>
      </c>
      <c r="J321" s="86" t="s">
        <v>158</v>
      </c>
      <c r="K321" s="178"/>
      <c r="L321" s="665"/>
      <c r="M321" s="178"/>
      <c r="N321" s="4"/>
      <c r="O321" s="86" t="s">
        <v>380</v>
      </c>
      <c r="P321" s="86" t="s">
        <v>380</v>
      </c>
      <c r="Q321" s="105" t="s">
        <v>14057</v>
      </c>
      <c r="R321" s="83" t="s">
        <v>63</v>
      </c>
      <c r="S321" s="86"/>
    </row>
    <row r="322" spans="1:19" ht="16.5" customHeight="1">
      <c r="A322" s="666"/>
      <c r="B322" s="666"/>
      <c r="C322" s="666"/>
      <c r="D322" s="666"/>
      <c r="E322" s="120" t="s">
        <v>14104</v>
      </c>
      <c r="F322" s="666"/>
      <c r="G322" s="184">
        <v>6</v>
      </c>
      <c r="H322" s="120" t="s">
        <v>14105</v>
      </c>
      <c r="I322" s="120" t="s">
        <v>14107</v>
      </c>
      <c r="J322" s="86" t="s">
        <v>158</v>
      </c>
      <c r="K322" s="178"/>
      <c r="L322" s="666"/>
      <c r="M322" s="178"/>
      <c r="N322" s="4"/>
      <c r="O322" s="86" t="s">
        <v>380</v>
      </c>
      <c r="P322" s="86" t="s">
        <v>380</v>
      </c>
      <c r="Q322" s="105" t="s">
        <v>14057</v>
      </c>
      <c r="R322" s="83" t="s">
        <v>63</v>
      </c>
      <c r="S322" s="86"/>
    </row>
    <row r="323" spans="1:19" ht="33" customHeight="1">
      <c r="A323" s="743" t="s">
        <v>6546</v>
      </c>
      <c r="B323" s="743" t="s">
        <v>9237</v>
      </c>
      <c r="C323" s="743" t="s">
        <v>11245</v>
      </c>
      <c r="D323" s="743" t="s">
        <v>14123</v>
      </c>
      <c r="E323" s="120" t="s">
        <v>14127</v>
      </c>
      <c r="F323" s="756" t="s">
        <v>8119</v>
      </c>
      <c r="G323" s="184">
        <v>1</v>
      </c>
      <c r="H323" s="120" t="s">
        <v>14129</v>
      </c>
      <c r="I323" s="120" t="s">
        <v>14130</v>
      </c>
      <c r="J323" s="86" t="s">
        <v>158</v>
      </c>
      <c r="K323" s="178"/>
      <c r="L323" s="734"/>
      <c r="M323" s="178"/>
      <c r="N323" s="4"/>
      <c r="O323" s="86" t="s">
        <v>380</v>
      </c>
      <c r="P323" s="86" t="s">
        <v>380</v>
      </c>
      <c r="Q323" s="105" t="s">
        <v>14134</v>
      </c>
      <c r="R323" s="83" t="s">
        <v>63</v>
      </c>
      <c r="S323" s="86"/>
    </row>
    <row r="324" spans="1:19" ht="16.5" customHeight="1">
      <c r="A324" s="665"/>
      <c r="B324" s="665"/>
      <c r="C324" s="665"/>
      <c r="D324" s="665"/>
      <c r="E324" s="120" t="s">
        <v>14138</v>
      </c>
      <c r="F324" s="665"/>
      <c r="G324" s="184">
        <v>2</v>
      </c>
      <c r="H324" s="120" t="s">
        <v>14140</v>
      </c>
      <c r="I324" s="120" t="s">
        <v>14141</v>
      </c>
      <c r="J324" s="86" t="s">
        <v>158</v>
      </c>
      <c r="K324" s="178"/>
      <c r="L324" s="665"/>
      <c r="M324" s="178"/>
      <c r="N324" s="4"/>
      <c r="O324" s="86" t="s">
        <v>380</v>
      </c>
      <c r="P324" s="86" t="s">
        <v>380</v>
      </c>
      <c r="Q324" s="105" t="s">
        <v>14134</v>
      </c>
      <c r="R324" s="83" t="s">
        <v>63</v>
      </c>
      <c r="S324" s="86"/>
    </row>
    <row r="325" spans="1:19" ht="16.5" customHeight="1">
      <c r="A325" s="665"/>
      <c r="B325" s="665"/>
      <c r="C325" s="665"/>
      <c r="D325" s="665"/>
      <c r="E325" s="120" t="s">
        <v>14146</v>
      </c>
      <c r="F325" s="665"/>
      <c r="G325" s="184">
        <v>3</v>
      </c>
      <c r="H325" s="120" t="s">
        <v>14148</v>
      </c>
      <c r="I325" s="120" t="s">
        <v>14151</v>
      </c>
      <c r="J325" s="86" t="s">
        <v>158</v>
      </c>
      <c r="K325" s="178"/>
      <c r="L325" s="665"/>
      <c r="M325" s="178"/>
      <c r="N325" s="4"/>
      <c r="O325" s="86" t="s">
        <v>380</v>
      </c>
      <c r="P325" s="86" t="s">
        <v>380</v>
      </c>
      <c r="Q325" s="105" t="s">
        <v>14134</v>
      </c>
      <c r="R325" s="83" t="s">
        <v>63</v>
      </c>
      <c r="S325" s="86"/>
    </row>
    <row r="326" spans="1:19" ht="16.5" customHeight="1">
      <c r="A326" s="665"/>
      <c r="B326" s="665"/>
      <c r="C326" s="665"/>
      <c r="D326" s="665"/>
      <c r="E326" s="120" t="s">
        <v>14157</v>
      </c>
      <c r="F326" s="665"/>
      <c r="G326" s="184">
        <v>4</v>
      </c>
      <c r="H326" s="120" t="s">
        <v>14159</v>
      </c>
      <c r="I326" s="120" t="s">
        <v>14160</v>
      </c>
      <c r="J326" s="86" t="s">
        <v>158</v>
      </c>
      <c r="K326" s="178"/>
      <c r="L326" s="665"/>
      <c r="M326" s="178"/>
      <c r="N326" s="4"/>
      <c r="O326" s="86" t="s">
        <v>380</v>
      </c>
      <c r="P326" s="86" t="s">
        <v>380</v>
      </c>
      <c r="Q326" s="105" t="s">
        <v>14134</v>
      </c>
      <c r="R326" s="83" t="s">
        <v>63</v>
      </c>
      <c r="S326" s="86"/>
    </row>
    <row r="327" spans="1:19" ht="16.5" customHeight="1">
      <c r="A327" s="665"/>
      <c r="B327" s="665"/>
      <c r="C327" s="665"/>
      <c r="D327" s="665"/>
      <c r="E327" s="120" t="s">
        <v>14165</v>
      </c>
      <c r="F327" s="665"/>
      <c r="G327" s="184">
        <v>5</v>
      </c>
      <c r="H327" s="120" t="s">
        <v>14166</v>
      </c>
      <c r="I327" s="120" t="s">
        <v>14168</v>
      </c>
      <c r="J327" s="86" t="s">
        <v>158</v>
      </c>
      <c r="K327" s="178"/>
      <c r="L327" s="665"/>
      <c r="M327" s="178"/>
      <c r="N327" s="4"/>
      <c r="O327" s="86" t="s">
        <v>380</v>
      </c>
      <c r="P327" s="86" t="s">
        <v>380</v>
      </c>
      <c r="Q327" s="105" t="s">
        <v>14134</v>
      </c>
      <c r="R327" s="83" t="s">
        <v>63</v>
      </c>
      <c r="S327" s="86"/>
    </row>
    <row r="328" spans="1:19" ht="16.5" customHeight="1">
      <c r="A328" s="665"/>
      <c r="B328" s="665"/>
      <c r="C328" s="665"/>
      <c r="D328" s="665"/>
      <c r="E328" s="120" t="s">
        <v>14171</v>
      </c>
      <c r="F328" s="665"/>
      <c r="G328" s="184">
        <v>6</v>
      </c>
      <c r="H328" s="120" t="s">
        <v>14172</v>
      </c>
      <c r="I328" s="120" t="s">
        <v>14174</v>
      </c>
      <c r="J328" s="86" t="s">
        <v>158</v>
      </c>
      <c r="K328" s="178"/>
      <c r="L328" s="665"/>
      <c r="M328" s="178"/>
      <c r="N328" s="4"/>
      <c r="O328" s="86" t="s">
        <v>380</v>
      </c>
      <c r="P328" s="86" t="s">
        <v>380</v>
      </c>
      <c r="Q328" s="105" t="s">
        <v>14134</v>
      </c>
      <c r="R328" s="83" t="s">
        <v>63</v>
      </c>
      <c r="S328" s="86"/>
    </row>
    <row r="329" spans="1:19" ht="16.5" customHeight="1">
      <c r="A329" s="665"/>
      <c r="B329" s="665"/>
      <c r="C329" s="665"/>
      <c r="D329" s="665"/>
      <c r="E329" s="120" t="s">
        <v>14183</v>
      </c>
      <c r="F329" s="665"/>
      <c r="G329" s="184">
        <v>7</v>
      </c>
      <c r="H329" s="120" t="s">
        <v>14188</v>
      </c>
      <c r="I329" s="120" t="s">
        <v>14190</v>
      </c>
      <c r="J329" s="86" t="s">
        <v>158</v>
      </c>
      <c r="K329" s="178"/>
      <c r="L329" s="665"/>
      <c r="M329" s="178"/>
      <c r="N329" s="4"/>
      <c r="O329" s="86" t="s">
        <v>380</v>
      </c>
      <c r="P329" s="86" t="s">
        <v>380</v>
      </c>
      <c r="Q329" s="105" t="s">
        <v>14134</v>
      </c>
      <c r="R329" s="83" t="s">
        <v>63</v>
      </c>
      <c r="S329" s="86"/>
    </row>
    <row r="330" spans="1:19" ht="16.5" customHeight="1">
      <c r="A330" s="665"/>
      <c r="B330" s="665"/>
      <c r="C330" s="665"/>
      <c r="D330" s="665"/>
      <c r="E330" s="120" t="s">
        <v>14194</v>
      </c>
      <c r="F330" s="665"/>
      <c r="G330" s="184">
        <v>8</v>
      </c>
      <c r="H330" s="120" t="s">
        <v>14196</v>
      </c>
      <c r="I330" s="120" t="s">
        <v>14197</v>
      </c>
      <c r="J330" s="86" t="s">
        <v>158</v>
      </c>
      <c r="K330" s="178"/>
      <c r="L330" s="665"/>
      <c r="M330" s="178"/>
      <c r="N330" s="4"/>
      <c r="O330" s="86" t="s">
        <v>380</v>
      </c>
      <c r="P330" s="86" t="s">
        <v>380</v>
      </c>
      <c r="Q330" s="105" t="s">
        <v>14134</v>
      </c>
      <c r="R330" s="83" t="s">
        <v>63</v>
      </c>
      <c r="S330" s="86"/>
    </row>
    <row r="331" spans="1:19" ht="16.5" customHeight="1">
      <c r="A331" s="665"/>
      <c r="B331" s="665"/>
      <c r="C331" s="665"/>
      <c r="D331" s="665"/>
      <c r="E331" s="120" t="s">
        <v>14206</v>
      </c>
      <c r="F331" s="665"/>
      <c r="G331" s="184">
        <v>9</v>
      </c>
      <c r="H331" s="120" t="s">
        <v>14207</v>
      </c>
      <c r="I331" s="120" t="s">
        <v>14208</v>
      </c>
      <c r="J331" s="86" t="s">
        <v>158</v>
      </c>
      <c r="K331" s="178"/>
      <c r="L331" s="665"/>
      <c r="M331" s="178"/>
      <c r="N331" s="4"/>
      <c r="O331" s="86" t="s">
        <v>380</v>
      </c>
      <c r="P331" s="86" t="s">
        <v>380</v>
      </c>
      <c r="Q331" s="105" t="s">
        <v>14134</v>
      </c>
      <c r="R331" s="83" t="s">
        <v>63</v>
      </c>
      <c r="S331" s="86"/>
    </row>
    <row r="332" spans="1:19" ht="16.5" customHeight="1">
      <c r="A332" s="665"/>
      <c r="B332" s="665"/>
      <c r="C332" s="665"/>
      <c r="D332" s="665"/>
      <c r="E332" s="120" t="s">
        <v>14214</v>
      </c>
      <c r="F332" s="665"/>
      <c r="G332" s="184">
        <v>10</v>
      </c>
      <c r="H332" s="120" t="s">
        <v>14216</v>
      </c>
      <c r="I332" s="120" t="s">
        <v>14217</v>
      </c>
      <c r="J332" s="86" t="s">
        <v>158</v>
      </c>
      <c r="K332" s="178"/>
      <c r="L332" s="665"/>
      <c r="M332" s="178"/>
      <c r="N332" s="4"/>
      <c r="O332" s="86" t="s">
        <v>380</v>
      </c>
      <c r="P332" s="86" t="s">
        <v>380</v>
      </c>
      <c r="Q332" s="105" t="s">
        <v>14134</v>
      </c>
      <c r="R332" s="83" t="s">
        <v>63</v>
      </c>
      <c r="S332" s="86"/>
    </row>
    <row r="333" spans="1:19" ht="16.5" customHeight="1">
      <c r="A333" s="665"/>
      <c r="B333" s="665"/>
      <c r="C333" s="665"/>
      <c r="D333" s="665"/>
      <c r="E333" s="120" t="s">
        <v>14225</v>
      </c>
      <c r="F333" s="665"/>
      <c r="G333" s="184">
        <v>11</v>
      </c>
      <c r="H333" s="120" t="s">
        <v>14226</v>
      </c>
      <c r="I333" s="120" t="s">
        <v>14228</v>
      </c>
      <c r="J333" s="86" t="s">
        <v>158</v>
      </c>
      <c r="K333" s="178"/>
      <c r="L333" s="665"/>
      <c r="M333" s="178"/>
      <c r="N333" s="4"/>
      <c r="O333" s="86" t="s">
        <v>380</v>
      </c>
      <c r="P333" s="86" t="s">
        <v>380</v>
      </c>
      <c r="Q333" s="105" t="s">
        <v>14134</v>
      </c>
      <c r="R333" s="83" t="s">
        <v>63</v>
      </c>
      <c r="S333" s="86"/>
    </row>
    <row r="334" spans="1:19" ht="16.5" customHeight="1">
      <c r="A334" s="665"/>
      <c r="B334" s="665"/>
      <c r="C334" s="665"/>
      <c r="D334" s="665"/>
      <c r="E334" s="124" t="s">
        <v>14233</v>
      </c>
      <c r="F334" s="665"/>
      <c r="G334" s="185">
        <v>12</v>
      </c>
      <c r="H334" s="124" t="s">
        <v>14235</v>
      </c>
      <c r="I334" s="124" t="s">
        <v>14236</v>
      </c>
      <c r="J334" s="91" t="s">
        <v>158</v>
      </c>
      <c r="K334" s="268"/>
      <c r="L334" s="665"/>
      <c r="M334" s="178"/>
      <c r="N334" s="1"/>
      <c r="O334" s="86" t="s">
        <v>380</v>
      </c>
      <c r="P334" s="86" t="s">
        <v>380</v>
      </c>
      <c r="Q334" s="105" t="s">
        <v>14134</v>
      </c>
      <c r="R334" s="83" t="s">
        <v>63</v>
      </c>
      <c r="S334" s="86"/>
    </row>
    <row r="335" spans="1:19" ht="16.5" customHeight="1">
      <c r="A335" s="666"/>
      <c r="B335" s="666"/>
      <c r="C335" s="666"/>
      <c r="D335" s="666"/>
      <c r="E335" s="124" t="s">
        <v>14242</v>
      </c>
      <c r="F335" s="666"/>
      <c r="G335" s="185">
        <v>13</v>
      </c>
      <c r="H335" s="124" t="s">
        <v>14243</v>
      </c>
      <c r="I335" s="124" t="s">
        <v>14245</v>
      </c>
      <c r="J335" s="91" t="s">
        <v>158</v>
      </c>
      <c r="K335" s="268"/>
      <c r="L335" s="666"/>
      <c r="M335" s="178"/>
      <c r="N335" s="1"/>
      <c r="O335" s="86" t="s">
        <v>380</v>
      </c>
      <c r="P335" s="86" t="s">
        <v>380</v>
      </c>
      <c r="Q335" s="105" t="s">
        <v>14134</v>
      </c>
      <c r="R335" s="83" t="s">
        <v>63</v>
      </c>
      <c r="S335" s="86"/>
    </row>
    <row r="336" spans="1:19" ht="16.5" customHeight="1">
      <c r="A336" s="743" t="s">
        <v>6549</v>
      </c>
      <c r="B336" s="743" t="s">
        <v>9237</v>
      </c>
      <c r="C336" s="743" t="s">
        <v>11245</v>
      </c>
      <c r="D336" s="744" t="s">
        <v>14254</v>
      </c>
      <c r="E336" s="120" t="s">
        <v>14257</v>
      </c>
      <c r="F336" s="756" t="s">
        <v>8119</v>
      </c>
      <c r="G336" s="184">
        <v>1</v>
      </c>
      <c r="H336" s="120" t="s">
        <v>14260</v>
      </c>
      <c r="I336" s="120" t="s">
        <v>14261</v>
      </c>
      <c r="J336" s="86" t="s">
        <v>158</v>
      </c>
      <c r="K336" s="178"/>
      <c r="L336" s="734"/>
      <c r="M336" s="178"/>
      <c r="N336" s="4"/>
      <c r="O336" s="86" t="s">
        <v>380</v>
      </c>
      <c r="P336" s="86" t="s">
        <v>380</v>
      </c>
      <c r="Q336" s="105" t="s">
        <v>14266</v>
      </c>
      <c r="R336" s="83" t="s">
        <v>63</v>
      </c>
      <c r="S336" s="86"/>
    </row>
    <row r="337" spans="1:19" ht="16.5" customHeight="1">
      <c r="A337" s="665"/>
      <c r="B337" s="665"/>
      <c r="C337" s="665"/>
      <c r="D337" s="665"/>
      <c r="E337" s="120" t="s">
        <v>14267</v>
      </c>
      <c r="F337" s="665"/>
      <c r="G337" s="184">
        <v>2</v>
      </c>
      <c r="H337" s="120" t="s">
        <v>14269</v>
      </c>
      <c r="I337" s="120" t="s">
        <v>14271</v>
      </c>
      <c r="J337" s="86" t="s">
        <v>158</v>
      </c>
      <c r="K337" s="178"/>
      <c r="L337" s="665"/>
      <c r="M337" s="178"/>
      <c r="N337" s="4"/>
      <c r="O337" s="86" t="s">
        <v>380</v>
      </c>
      <c r="P337" s="86" t="s">
        <v>380</v>
      </c>
      <c r="Q337" s="105" t="s">
        <v>14266</v>
      </c>
      <c r="R337" s="83" t="s">
        <v>63</v>
      </c>
      <c r="S337" s="86"/>
    </row>
    <row r="338" spans="1:19" ht="16.5" customHeight="1">
      <c r="A338" s="665"/>
      <c r="B338" s="665"/>
      <c r="C338" s="665"/>
      <c r="D338" s="665"/>
      <c r="E338" s="120" t="s">
        <v>14274</v>
      </c>
      <c r="F338" s="665"/>
      <c r="G338" s="184">
        <v>3</v>
      </c>
      <c r="H338" s="120" t="s">
        <v>14275</v>
      </c>
      <c r="I338" s="120" t="s">
        <v>14276</v>
      </c>
      <c r="J338" s="86" t="s">
        <v>158</v>
      </c>
      <c r="K338" s="178"/>
      <c r="L338" s="665"/>
      <c r="M338" s="178"/>
      <c r="N338" s="4"/>
      <c r="O338" s="86" t="s">
        <v>380</v>
      </c>
      <c r="P338" s="86" t="s">
        <v>380</v>
      </c>
      <c r="Q338" s="105" t="s">
        <v>14266</v>
      </c>
      <c r="R338" s="83" t="s">
        <v>63</v>
      </c>
      <c r="S338" s="86"/>
    </row>
    <row r="339" spans="1:19" ht="16.5" customHeight="1">
      <c r="A339" s="665"/>
      <c r="B339" s="665"/>
      <c r="C339" s="665"/>
      <c r="D339" s="665"/>
      <c r="E339" s="120" t="s">
        <v>14279</v>
      </c>
      <c r="F339" s="665"/>
      <c r="G339" s="184">
        <v>4</v>
      </c>
      <c r="H339" s="120" t="s">
        <v>14281</v>
      </c>
      <c r="I339" s="120" t="s">
        <v>14282</v>
      </c>
      <c r="J339" s="86" t="s">
        <v>158</v>
      </c>
      <c r="K339" s="178"/>
      <c r="L339" s="665"/>
      <c r="M339" s="178"/>
      <c r="N339" s="4"/>
      <c r="O339" s="86" t="s">
        <v>380</v>
      </c>
      <c r="P339" s="86" t="s">
        <v>380</v>
      </c>
      <c r="Q339" s="105" t="s">
        <v>14266</v>
      </c>
      <c r="R339" s="83" t="s">
        <v>63</v>
      </c>
      <c r="S339" s="86"/>
    </row>
    <row r="340" spans="1:19" ht="16.5" customHeight="1">
      <c r="A340" s="665"/>
      <c r="B340" s="665"/>
      <c r="C340" s="665"/>
      <c r="D340" s="665"/>
      <c r="E340" s="120" t="s">
        <v>14286</v>
      </c>
      <c r="F340" s="665"/>
      <c r="G340" s="184">
        <v>5</v>
      </c>
      <c r="H340" s="120" t="s">
        <v>14289</v>
      </c>
      <c r="I340" s="120" t="s">
        <v>14290</v>
      </c>
      <c r="J340" s="86" t="s">
        <v>158</v>
      </c>
      <c r="K340" s="178"/>
      <c r="L340" s="665"/>
      <c r="M340" s="178"/>
      <c r="N340" s="4"/>
      <c r="O340" s="86" t="s">
        <v>380</v>
      </c>
      <c r="P340" s="86" t="s">
        <v>380</v>
      </c>
      <c r="Q340" s="105" t="s">
        <v>14266</v>
      </c>
      <c r="R340" s="83" t="s">
        <v>63</v>
      </c>
      <c r="S340" s="86"/>
    </row>
    <row r="341" spans="1:19" ht="16.5" customHeight="1">
      <c r="A341" s="666"/>
      <c r="B341" s="666"/>
      <c r="C341" s="666"/>
      <c r="D341" s="666"/>
      <c r="E341" s="120" t="s">
        <v>14296</v>
      </c>
      <c r="F341" s="666"/>
      <c r="G341" s="184">
        <v>6</v>
      </c>
      <c r="H341" s="120" t="s">
        <v>14297</v>
      </c>
      <c r="I341" s="120" t="s">
        <v>14298</v>
      </c>
      <c r="J341" s="86" t="s">
        <v>158</v>
      </c>
      <c r="K341" s="178"/>
      <c r="L341" s="666"/>
      <c r="M341" s="178"/>
      <c r="N341" s="4"/>
      <c r="O341" s="86" t="s">
        <v>380</v>
      </c>
      <c r="P341" s="86" t="s">
        <v>380</v>
      </c>
      <c r="Q341" s="105" t="s">
        <v>14266</v>
      </c>
      <c r="R341" s="83" t="s">
        <v>63</v>
      </c>
      <c r="S341" s="86"/>
    </row>
    <row r="342" spans="1:19" ht="16.5" customHeight="1">
      <c r="A342" s="735" t="s">
        <v>6862</v>
      </c>
      <c r="B342" s="735" t="s">
        <v>9237</v>
      </c>
      <c r="C342" s="735" t="s">
        <v>11245</v>
      </c>
      <c r="D342" s="735" t="s">
        <v>14254</v>
      </c>
      <c r="E342" s="189" t="s">
        <v>14306</v>
      </c>
      <c r="F342" s="744" t="s">
        <v>8119</v>
      </c>
      <c r="G342" s="26">
        <v>1</v>
      </c>
      <c r="H342" s="189" t="s">
        <v>14307</v>
      </c>
      <c r="I342" s="189" t="s">
        <v>14310</v>
      </c>
      <c r="J342" s="86"/>
      <c r="K342" s="178"/>
      <c r="L342" s="734"/>
      <c r="M342" s="178"/>
      <c r="N342" s="1"/>
      <c r="O342" s="86" t="s">
        <v>380</v>
      </c>
      <c r="P342" s="86" t="s">
        <v>380</v>
      </c>
      <c r="Q342" s="86" t="s">
        <v>380</v>
      </c>
      <c r="R342" s="83" t="s">
        <v>63</v>
      </c>
      <c r="S342" s="86"/>
    </row>
    <row r="343" spans="1:19" ht="16.5" customHeight="1">
      <c r="A343" s="665"/>
      <c r="B343" s="665"/>
      <c r="C343" s="665"/>
      <c r="D343" s="665"/>
      <c r="E343" s="189" t="s">
        <v>14316</v>
      </c>
      <c r="F343" s="665"/>
      <c r="G343" s="26">
        <v>2</v>
      </c>
      <c r="H343" s="189" t="s">
        <v>14319</v>
      </c>
      <c r="I343" s="189" t="s">
        <v>14320</v>
      </c>
      <c r="J343" s="86"/>
      <c r="K343" s="178"/>
      <c r="L343" s="665"/>
      <c r="M343" s="178"/>
      <c r="N343" s="1"/>
      <c r="O343" s="86" t="s">
        <v>380</v>
      </c>
      <c r="P343" s="86" t="s">
        <v>380</v>
      </c>
      <c r="Q343" s="86" t="s">
        <v>380</v>
      </c>
      <c r="R343" s="83" t="s">
        <v>63</v>
      </c>
      <c r="S343" s="86"/>
    </row>
    <row r="344" spans="1:19" ht="16.5" customHeight="1">
      <c r="A344" s="665"/>
      <c r="B344" s="665"/>
      <c r="C344" s="665"/>
      <c r="D344" s="665"/>
      <c r="E344" s="189" t="s">
        <v>13200</v>
      </c>
      <c r="F344" s="665"/>
      <c r="G344" s="26">
        <v>3</v>
      </c>
      <c r="H344" s="189" t="s">
        <v>13201</v>
      </c>
      <c r="I344" s="189" t="s">
        <v>13202</v>
      </c>
      <c r="J344" s="86"/>
      <c r="K344" s="178"/>
      <c r="L344" s="665"/>
      <c r="M344" s="178"/>
      <c r="N344" s="1"/>
      <c r="O344" s="86" t="s">
        <v>380</v>
      </c>
      <c r="P344" s="86" t="s">
        <v>380</v>
      </c>
      <c r="Q344" s="86" t="s">
        <v>380</v>
      </c>
      <c r="R344" s="83" t="s">
        <v>63</v>
      </c>
      <c r="S344" s="86"/>
    </row>
    <row r="345" spans="1:19" ht="16.5" customHeight="1">
      <c r="A345" s="665"/>
      <c r="B345" s="665"/>
      <c r="C345" s="665"/>
      <c r="D345" s="665"/>
      <c r="E345" s="189" t="s">
        <v>13209</v>
      </c>
      <c r="F345" s="665"/>
      <c r="G345" s="26">
        <v>4</v>
      </c>
      <c r="H345" s="189" t="s">
        <v>13210</v>
      </c>
      <c r="I345" s="189" t="s">
        <v>13211</v>
      </c>
      <c r="J345" s="86"/>
      <c r="K345" s="178"/>
      <c r="L345" s="665"/>
      <c r="M345" s="178"/>
      <c r="N345" s="1"/>
      <c r="O345" s="86" t="s">
        <v>380</v>
      </c>
      <c r="P345" s="86" t="s">
        <v>380</v>
      </c>
      <c r="Q345" s="86" t="s">
        <v>380</v>
      </c>
      <c r="R345" s="83" t="s">
        <v>63</v>
      </c>
      <c r="S345" s="86"/>
    </row>
    <row r="346" spans="1:19" ht="16.5" customHeight="1">
      <c r="A346" s="665"/>
      <c r="B346" s="665"/>
      <c r="C346" s="665"/>
      <c r="D346" s="665"/>
      <c r="E346" s="189" t="s">
        <v>13218</v>
      </c>
      <c r="F346" s="665"/>
      <c r="G346" s="26">
        <v>5</v>
      </c>
      <c r="H346" s="189" t="s">
        <v>13220</v>
      </c>
      <c r="I346" s="189" t="s">
        <v>13222</v>
      </c>
      <c r="J346" s="86"/>
      <c r="K346" s="178"/>
      <c r="L346" s="665"/>
      <c r="M346" s="178"/>
      <c r="N346" s="1"/>
      <c r="O346" s="86" t="s">
        <v>380</v>
      </c>
      <c r="P346" s="86" t="s">
        <v>380</v>
      </c>
      <c r="Q346" s="86" t="s">
        <v>380</v>
      </c>
      <c r="R346" s="83" t="s">
        <v>63</v>
      </c>
      <c r="S346" s="86"/>
    </row>
    <row r="347" spans="1:19" ht="16.5" customHeight="1">
      <c r="A347" s="666"/>
      <c r="B347" s="666"/>
      <c r="C347" s="666"/>
      <c r="D347" s="666"/>
      <c r="E347" s="167" t="s">
        <v>13228</v>
      </c>
      <c r="F347" s="666"/>
      <c r="G347" s="26">
        <v>6</v>
      </c>
      <c r="H347" s="167" t="s">
        <v>13230</v>
      </c>
      <c r="I347" s="167" t="s">
        <v>14337</v>
      </c>
      <c r="J347" s="86"/>
      <c r="K347" s="178"/>
      <c r="L347" s="666"/>
      <c r="M347" s="178"/>
      <c r="N347" s="1"/>
      <c r="O347" s="86" t="s">
        <v>380</v>
      </c>
      <c r="P347" s="86" t="s">
        <v>380</v>
      </c>
      <c r="Q347" s="86" t="s">
        <v>380</v>
      </c>
      <c r="R347" s="83" t="s">
        <v>63</v>
      </c>
      <c r="S347" s="86"/>
    </row>
    <row r="348" spans="1:19" ht="16.5" customHeight="1">
      <c r="A348" s="735" t="s">
        <v>14339</v>
      </c>
      <c r="B348" s="735" t="s">
        <v>9237</v>
      </c>
      <c r="C348" s="735" t="s">
        <v>11245</v>
      </c>
      <c r="D348" s="735" t="s">
        <v>14344</v>
      </c>
      <c r="E348" s="92" t="s">
        <v>13008</v>
      </c>
      <c r="F348" s="740" t="s">
        <v>8119</v>
      </c>
      <c r="G348" s="26">
        <v>1</v>
      </c>
      <c r="H348" s="92" t="s">
        <v>13009</v>
      </c>
      <c r="I348" s="92" t="s">
        <v>14346</v>
      </c>
      <c r="J348" s="86" t="s">
        <v>158</v>
      </c>
      <c r="K348" s="178"/>
      <c r="L348" s="734"/>
      <c r="M348" s="86"/>
      <c r="N348" s="1"/>
      <c r="O348" s="86" t="s">
        <v>380</v>
      </c>
      <c r="P348" s="86" t="s">
        <v>380</v>
      </c>
      <c r="Q348" s="105" t="s">
        <v>14349</v>
      </c>
      <c r="R348" s="86"/>
      <c r="S348" s="86"/>
    </row>
    <row r="349" spans="1:19" ht="16.5" customHeight="1">
      <c r="A349" s="665"/>
      <c r="B349" s="665"/>
      <c r="C349" s="665"/>
      <c r="D349" s="665"/>
      <c r="E349" s="92" t="s">
        <v>14352</v>
      </c>
      <c r="F349" s="665"/>
      <c r="G349" s="26">
        <v>2</v>
      </c>
      <c r="H349" s="92" t="s">
        <v>14353</v>
      </c>
      <c r="I349" s="92" t="s">
        <v>14354</v>
      </c>
      <c r="J349" s="86" t="s">
        <v>158</v>
      </c>
      <c r="K349" s="178"/>
      <c r="L349" s="665"/>
      <c r="M349" s="86"/>
      <c r="N349" s="1"/>
      <c r="O349" s="86" t="s">
        <v>380</v>
      </c>
      <c r="P349" s="86" t="s">
        <v>380</v>
      </c>
      <c r="Q349" s="105" t="s">
        <v>14349</v>
      </c>
      <c r="R349" s="86"/>
      <c r="S349" s="86"/>
    </row>
    <row r="350" spans="1:19" ht="16.5" customHeight="1">
      <c r="A350" s="665"/>
      <c r="B350" s="665"/>
      <c r="C350" s="665"/>
      <c r="D350" s="665"/>
      <c r="E350" s="92" t="s">
        <v>13661</v>
      </c>
      <c r="F350" s="665"/>
      <c r="G350" s="26">
        <v>3</v>
      </c>
      <c r="H350" s="92" t="s">
        <v>13662</v>
      </c>
      <c r="I350" s="92" t="s">
        <v>14359</v>
      </c>
      <c r="J350" s="86" t="s">
        <v>158</v>
      </c>
      <c r="K350" s="178"/>
      <c r="L350" s="665"/>
      <c r="M350" s="86"/>
      <c r="N350" s="1"/>
      <c r="O350" s="86" t="s">
        <v>380</v>
      </c>
      <c r="P350" s="86" t="s">
        <v>380</v>
      </c>
      <c r="Q350" s="105" t="s">
        <v>14349</v>
      </c>
      <c r="R350" s="86"/>
      <c r="S350" s="86"/>
    </row>
    <row r="351" spans="1:19" ht="16.5" customHeight="1">
      <c r="A351" s="665"/>
      <c r="B351" s="665"/>
      <c r="C351" s="665"/>
      <c r="D351" s="665"/>
      <c r="E351" s="92" t="s">
        <v>13065</v>
      </c>
      <c r="F351" s="665"/>
      <c r="G351" s="26">
        <v>4</v>
      </c>
      <c r="H351" s="92" t="s">
        <v>12524</v>
      </c>
      <c r="I351" s="92" t="s">
        <v>14364</v>
      </c>
      <c r="J351" s="86" t="s">
        <v>158</v>
      </c>
      <c r="K351" s="178"/>
      <c r="L351" s="665"/>
      <c r="M351" s="86"/>
      <c r="N351" s="1"/>
      <c r="O351" s="86" t="s">
        <v>380</v>
      </c>
      <c r="P351" s="86" t="s">
        <v>380</v>
      </c>
      <c r="Q351" s="105" t="s">
        <v>14349</v>
      </c>
      <c r="R351" s="86"/>
      <c r="S351" s="86"/>
    </row>
    <row r="352" spans="1:19" ht="16.5" customHeight="1">
      <c r="A352" s="665"/>
      <c r="B352" s="665"/>
      <c r="C352" s="665"/>
      <c r="D352" s="665"/>
      <c r="E352" s="92" t="s">
        <v>13033</v>
      </c>
      <c r="F352" s="665"/>
      <c r="G352" s="26">
        <v>5</v>
      </c>
      <c r="H352" s="92" t="s">
        <v>13035</v>
      </c>
      <c r="I352" s="92" t="s">
        <v>14368</v>
      </c>
      <c r="J352" s="86" t="s">
        <v>158</v>
      </c>
      <c r="K352" s="178"/>
      <c r="L352" s="665"/>
      <c r="M352" s="86"/>
      <c r="N352" s="1"/>
      <c r="O352" s="86" t="s">
        <v>380</v>
      </c>
      <c r="P352" s="86" t="s">
        <v>380</v>
      </c>
      <c r="Q352" s="105" t="s">
        <v>14349</v>
      </c>
      <c r="R352" s="86"/>
      <c r="S352" s="86"/>
    </row>
    <row r="353" spans="1:19" ht="16.5" customHeight="1">
      <c r="A353" s="665"/>
      <c r="B353" s="665"/>
      <c r="C353" s="665"/>
      <c r="D353" s="665"/>
      <c r="E353" s="92" t="s">
        <v>13319</v>
      </c>
      <c r="F353" s="665"/>
      <c r="G353" s="26">
        <v>6</v>
      </c>
      <c r="H353" s="92" t="s">
        <v>13321</v>
      </c>
      <c r="I353" s="92" t="s">
        <v>14375</v>
      </c>
      <c r="J353" s="86" t="s">
        <v>158</v>
      </c>
      <c r="K353" s="178"/>
      <c r="L353" s="665"/>
      <c r="M353" s="86"/>
      <c r="N353" s="1"/>
      <c r="O353" s="86" t="s">
        <v>380</v>
      </c>
      <c r="P353" s="86" t="s">
        <v>380</v>
      </c>
      <c r="Q353" s="105" t="s">
        <v>14349</v>
      </c>
      <c r="R353" s="86"/>
      <c r="S353" s="86"/>
    </row>
    <row r="354" spans="1:19" ht="16.5" customHeight="1">
      <c r="A354" s="665"/>
      <c r="B354" s="665"/>
      <c r="C354" s="665"/>
      <c r="D354" s="665"/>
      <c r="E354" s="92" t="s">
        <v>13331</v>
      </c>
      <c r="F354" s="665"/>
      <c r="G354" s="26">
        <v>7</v>
      </c>
      <c r="H354" s="92" t="s">
        <v>13334</v>
      </c>
      <c r="I354" s="92" t="s">
        <v>14380</v>
      </c>
      <c r="J354" s="86" t="s">
        <v>158</v>
      </c>
      <c r="K354" s="178"/>
      <c r="L354" s="665"/>
      <c r="M354" s="86"/>
      <c r="N354" s="1"/>
      <c r="O354" s="86" t="s">
        <v>380</v>
      </c>
      <c r="P354" s="86" t="s">
        <v>380</v>
      </c>
      <c r="Q354" s="105" t="s">
        <v>14349</v>
      </c>
      <c r="R354" s="86"/>
      <c r="S354" s="86"/>
    </row>
    <row r="355" spans="1:19" ht="16.5" customHeight="1">
      <c r="A355" s="665"/>
      <c r="B355" s="665"/>
      <c r="C355" s="665"/>
      <c r="D355" s="665"/>
      <c r="E355" s="92" t="s">
        <v>13341</v>
      </c>
      <c r="F355" s="665"/>
      <c r="G355" s="26">
        <v>8</v>
      </c>
      <c r="H355" s="92" t="s">
        <v>13342</v>
      </c>
      <c r="I355" s="92" t="s">
        <v>14384</v>
      </c>
      <c r="J355" s="86" t="s">
        <v>158</v>
      </c>
      <c r="K355" s="178"/>
      <c r="L355" s="665"/>
      <c r="M355" s="86"/>
      <c r="N355" s="1"/>
      <c r="O355" s="86" t="s">
        <v>380</v>
      </c>
      <c r="P355" s="86" t="s">
        <v>380</v>
      </c>
      <c r="Q355" s="105" t="s">
        <v>14349</v>
      </c>
      <c r="R355" s="86"/>
      <c r="S355" s="86"/>
    </row>
    <row r="356" spans="1:19" ht="16.5" customHeight="1">
      <c r="A356" s="665"/>
      <c r="B356" s="665"/>
      <c r="C356" s="665"/>
      <c r="D356" s="665"/>
      <c r="E356" s="92" t="s">
        <v>13200</v>
      </c>
      <c r="F356" s="665"/>
      <c r="G356" s="26">
        <v>9</v>
      </c>
      <c r="H356" s="92" t="s">
        <v>13201</v>
      </c>
      <c r="I356" s="92" t="s">
        <v>14388</v>
      </c>
      <c r="J356" s="86" t="s">
        <v>158</v>
      </c>
      <c r="K356" s="178"/>
      <c r="L356" s="665"/>
      <c r="M356" s="86"/>
      <c r="N356" s="1"/>
      <c r="O356" s="86" t="s">
        <v>380</v>
      </c>
      <c r="P356" s="86" t="s">
        <v>380</v>
      </c>
      <c r="Q356" s="105" t="s">
        <v>14349</v>
      </c>
      <c r="R356" s="86"/>
      <c r="S356" s="86"/>
    </row>
    <row r="357" spans="1:19" ht="16.5" customHeight="1">
      <c r="A357" s="665"/>
      <c r="B357" s="665"/>
      <c r="C357" s="665"/>
      <c r="D357" s="665"/>
      <c r="E357" s="92" t="s">
        <v>13209</v>
      </c>
      <c r="F357" s="665"/>
      <c r="G357" s="26">
        <v>10</v>
      </c>
      <c r="H357" s="92" t="s">
        <v>13210</v>
      </c>
      <c r="I357" s="92" t="s">
        <v>14391</v>
      </c>
      <c r="J357" s="86" t="s">
        <v>158</v>
      </c>
      <c r="K357" s="178"/>
      <c r="L357" s="665"/>
      <c r="M357" s="86"/>
      <c r="N357" s="1"/>
      <c r="O357" s="86" t="s">
        <v>380</v>
      </c>
      <c r="P357" s="86" t="s">
        <v>380</v>
      </c>
      <c r="Q357" s="105" t="s">
        <v>14349</v>
      </c>
      <c r="R357" s="86"/>
      <c r="S357" s="86"/>
    </row>
    <row r="358" spans="1:19" ht="16.5" customHeight="1">
      <c r="A358" s="665"/>
      <c r="B358" s="665"/>
      <c r="C358" s="665"/>
      <c r="D358" s="665"/>
      <c r="E358" s="92" t="s">
        <v>13218</v>
      </c>
      <c r="F358" s="665"/>
      <c r="G358" s="26">
        <v>11</v>
      </c>
      <c r="H358" s="92" t="s">
        <v>13220</v>
      </c>
      <c r="I358" s="92" t="s">
        <v>14394</v>
      </c>
      <c r="J358" s="86" t="s">
        <v>158</v>
      </c>
      <c r="K358" s="178"/>
      <c r="L358" s="665"/>
      <c r="M358" s="86"/>
      <c r="N358" s="1"/>
      <c r="O358" s="86" t="s">
        <v>380</v>
      </c>
      <c r="P358" s="86" t="s">
        <v>380</v>
      </c>
      <c r="Q358" s="105" t="s">
        <v>14349</v>
      </c>
      <c r="R358" s="86"/>
      <c r="S358" s="86"/>
    </row>
    <row r="359" spans="1:19" ht="16.5" customHeight="1">
      <c r="A359" s="666"/>
      <c r="B359" s="666"/>
      <c r="C359" s="666"/>
      <c r="D359" s="666"/>
      <c r="E359" s="92" t="s">
        <v>13228</v>
      </c>
      <c r="F359" s="666"/>
      <c r="G359" s="26">
        <v>12</v>
      </c>
      <c r="H359" s="92" t="s">
        <v>13230</v>
      </c>
      <c r="I359" s="92" t="s">
        <v>14396</v>
      </c>
      <c r="J359" s="86" t="s">
        <v>158</v>
      </c>
      <c r="K359" s="178"/>
      <c r="L359" s="666"/>
      <c r="M359" s="86"/>
      <c r="N359" s="1"/>
      <c r="O359" s="86" t="s">
        <v>380</v>
      </c>
      <c r="P359" s="86" t="s">
        <v>380</v>
      </c>
      <c r="Q359" s="105" t="s">
        <v>14349</v>
      </c>
      <c r="R359" s="86"/>
      <c r="S359" s="86"/>
    </row>
    <row r="360" spans="1:19" ht="16.5" customHeight="1">
      <c r="A360" s="180"/>
      <c r="B360" s="180"/>
      <c r="C360" s="180"/>
      <c r="D360" s="180"/>
      <c r="E360" s="181"/>
      <c r="F360" s="181"/>
      <c r="K360" s="308"/>
      <c r="L360" s="180"/>
      <c r="M360" s="310"/>
      <c r="O360" s="180"/>
      <c r="P360" s="180"/>
      <c r="Q360" s="180"/>
      <c r="R360" s="180"/>
      <c r="S360" s="180"/>
    </row>
    <row r="361" spans="1:19" ht="16.5" customHeight="1">
      <c r="A361" s="180"/>
      <c r="B361" s="180"/>
      <c r="C361" s="180"/>
      <c r="D361" s="180"/>
      <c r="E361" s="181"/>
      <c r="F361" s="181"/>
      <c r="K361" s="308"/>
      <c r="L361" s="180"/>
      <c r="M361" s="310"/>
      <c r="O361" s="180"/>
      <c r="P361" s="180"/>
      <c r="Q361" s="180"/>
      <c r="R361" s="180"/>
      <c r="S361" s="180"/>
    </row>
    <row r="362" spans="1:19" ht="16.5" customHeight="1">
      <c r="A362" s="180"/>
      <c r="B362" s="180"/>
      <c r="C362" s="180"/>
      <c r="D362" s="180"/>
      <c r="E362" s="181"/>
      <c r="F362" s="181"/>
      <c r="K362" s="308"/>
      <c r="L362" s="180"/>
      <c r="M362" s="310"/>
      <c r="O362" s="180"/>
      <c r="P362" s="180"/>
      <c r="Q362" s="180"/>
      <c r="R362" s="180"/>
      <c r="S362" s="180"/>
    </row>
    <row r="363" spans="1:19" ht="16.5" customHeight="1">
      <c r="A363" s="180"/>
      <c r="B363" s="180"/>
      <c r="C363" s="180"/>
      <c r="D363" s="180"/>
      <c r="E363" s="181"/>
      <c r="F363" s="181"/>
      <c r="K363" s="308"/>
      <c r="L363" s="180"/>
      <c r="M363" s="310"/>
      <c r="O363" s="180"/>
      <c r="P363" s="180"/>
      <c r="Q363" s="180"/>
      <c r="R363" s="180"/>
      <c r="S363" s="180"/>
    </row>
    <row r="364" spans="1:19" ht="16.5" customHeight="1">
      <c r="A364" s="180"/>
      <c r="B364" s="180"/>
      <c r="C364" s="180"/>
      <c r="D364" s="180"/>
      <c r="E364" s="181"/>
      <c r="F364" s="181"/>
      <c r="K364" s="308"/>
      <c r="L364" s="180"/>
      <c r="M364" s="310"/>
      <c r="O364" s="180"/>
      <c r="P364" s="180"/>
      <c r="Q364" s="180"/>
      <c r="R364" s="180"/>
      <c r="S364" s="180"/>
    </row>
    <row r="365" spans="1:19" ht="16.5" customHeight="1">
      <c r="A365" s="180"/>
      <c r="B365" s="180"/>
      <c r="C365" s="180"/>
      <c r="D365" s="180"/>
      <c r="E365" s="181"/>
      <c r="F365" s="181"/>
      <c r="K365" s="308"/>
      <c r="L365" s="180"/>
      <c r="M365" s="310"/>
      <c r="O365" s="180"/>
      <c r="P365" s="180"/>
      <c r="Q365" s="180"/>
      <c r="R365" s="180"/>
      <c r="S365" s="180"/>
    </row>
    <row r="366" spans="1:19" ht="16.5" customHeight="1">
      <c r="A366" s="180"/>
      <c r="B366" s="180"/>
      <c r="C366" s="180"/>
      <c r="D366" s="180"/>
      <c r="E366" s="181"/>
      <c r="F366" s="181"/>
      <c r="K366" s="308"/>
      <c r="L366" s="180"/>
      <c r="M366" s="310"/>
      <c r="O366" s="180"/>
      <c r="P366" s="180"/>
      <c r="Q366" s="180"/>
      <c r="R366" s="180"/>
      <c r="S366" s="180"/>
    </row>
    <row r="367" spans="1:19" ht="16.5" customHeight="1">
      <c r="A367" s="180"/>
      <c r="B367" s="180"/>
      <c r="C367" s="180"/>
      <c r="D367" s="180"/>
      <c r="E367" s="181"/>
      <c r="F367" s="181"/>
      <c r="K367" s="308"/>
      <c r="L367" s="180"/>
      <c r="M367" s="310"/>
      <c r="O367" s="180"/>
      <c r="P367" s="180"/>
      <c r="Q367" s="180"/>
      <c r="R367" s="180"/>
      <c r="S367" s="180"/>
    </row>
    <row r="368" spans="1:19" ht="16.5" customHeight="1">
      <c r="A368" s="180"/>
      <c r="B368" s="180"/>
      <c r="C368" s="180"/>
      <c r="D368" s="180"/>
      <c r="E368" s="181"/>
      <c r="F368" s="181"/>
      <c r="K368" s="308"/>
      <c r="L368" s="180"/>
      <c r="M368" s="310"/>
      <c r="O368" s="180"/>
      <c r="P368" s="180"/>
      <c r="Q368" s="180"/>
      <c r="R368" s="180"/>
      <c r="S368" s="180"/>
    </row>
    <row r="369" spans="1:19" ht="16.5" customHeight="1">
      <c r="A369" s="180"/>
      <c r="B369" s="180"/>
      <c r="C369" s="180"/>
      <c r="D369" s="180"/>
      <c r="E369" s="181"/>
      <c r="F369" s="181"/>
      <c r="K369" s="308"/>
      <c r="L369" s="180"/>
      <c r="M369" s="310"/>
      <c r="O369" s="180"/>
      <c r="P369" s="180"/>
      <c r="Q369" s="180"/>
      <c r="R369" s="180"/>
      <c r="S369" s="180"/>
    </row>
    <row r="370" spans="1:19" ht="16.5" customHeight="1">
      <c r="A370" s="180"/>
      <c r="B370" s="180"/>
      <c r="C370" s="180"/>
      <c r="D370" s="180"/>
      <c r="E370" s="181"/>
      <c r="F370" s="181"/>
      <c r="K370" s="308"/>
      <c r="L370" s="180"/>
      <c r="M370" s="310"/>
      <c r="O370" s="180"/>
      <c r="P370" s="180"/>
      <c r="Q370" s="180"/>
      <c r="R370" s="180"/>
      <c r="S370" s="180"/>
    </row>
    <row r="371" spans="1:19" ht="16.5" customHeight="1">
      <c r="A371" s="180"/>
      <c r="B371" s="180"/>
      <c r="C371" s="180"/>
      <c r="D371" s="180"/>
      <c r="E371" s="181"/>
      <c r="F371" s="181"/>
      <c r="K371" s="308"/>
      <c r="L371" s="180"/>
      <c r="M371" s="310"/>
      <c r="O371" s="180"/>
      <c r="P371" s="180"/>
      <c r="Q371" s="180"/>
      <c r="R371" s="180"/>
      <c r="S371" s="180"/>
    </row>
    <row r="372" spans="1:19" ht="16.5" customHeight="1">
      <c r="A372" s="180"/>
      <c r="B372" s="180"/>
      <c r="C372" s="180"/>
      <c r="D372" s="180"/>
      <c r="E372" s="181"/>
      <c r="F372" s="181"/>
      <c r="K372" s="308"/>
      <c r="L372" s="180"/>
      <c r="M372" s="310"/>
      <c r="O372" s="180"/>
      <c r="P372" s="180"/>
      <c r="Q372" s="180"/>
      <c r="R372" s="180"/>
      <c r="S372" s="180"/>
    </row>
    <row r="373" spans="1:19" ht="16.5" customHeight="1">
      <c r="A373" s="180"/>
      <c r="B373" s="180"/>
      <c r="C373" s="180"/>
      <c r="D373" s="180"/>
      <c r="E373" s="181"/>
      <c r="F373" s="181"/>
      <c r="K373" s="308"/>
      <c r="L373" s="180"/>
      <c r="M373" s="310"/>
      <c r="O373" s="180"/>
      <c r="P373" s="180"/>
      <c r="Q373" s="180"/>
      <c r="R373" s="180"/>
      <c r="S373" s="180"/>
    </row>
    <row r="374" spans="1:19" ht="16.5" customHeight="1">
      <c r="A374" s="180"/>
      <c r="B374" s="180"/>
      <c r="C374" s="180"/>
      <c r="D374" s="180"/>
      <c r="E374" s="181"/>
      <c r="F374" s="181"/>
      <c r="K374" s="308"/>
      <c r="L374" s="180"/>
      <c r="M374" s="310"/>
      <c r="O374" s="180"/>
      <c r="P374" s="180"/>
      <c r="Q374" s="180"/>
      <c r="R374" s="180"/>
      <c r="S374" s="180"/>
    </row>
    <row r="375" spans="1:19" ht="16.5" customHeight="1">
      <c r="A375" s="180"/>
      <c r="B375" s="180"/>
      <c r="C375" s="180"/>
      <c r="D375" s="180"/>
      <c r="E375" s="181"/>
      <c r="F375" s="181"/>
      <c r="K375" s="308"/>
      <c r="L375" s="180"/>
      <c r="M375" s="310"/>
      <c r="O375" s="180"/>
      <c r="P375" s="180"/>
      <c r="Q375" s="180"/>
      <c r="R375" s="180"/>
      <c r="S375" s="180"/>
    </row>
    <row r="376" spans="1:19" ht="16.5" customHeight="1">
      <c r="A376" s="180"/>
      <c r="B376" s="180"/>
      <c r="C376" s="180"/>
      <c r="D376" s="180"/>
      <c r="E376" s="181"/>
      <c r="F376" s="181"/>
      <c r="K376" s="308"/>
      <c r="L376" s="180"/>
      <c r="M376" s="310"/>
      <c r="O376" s="180"/>
      <c r="P376" s="180"/>
      <c r="Q376" s="180"/>
      <c r="R376" s="180"/>
      <c r="S376" s="180"/>
    </row>
    <row r="377" spans="1:19" ht="16.5" customHeight="1">
      <c r="A377" s="180"/>
      <c r="B377" s="180"/>
      <c r="C377" s="180"/>
      <c r="D377" s="180"/>
      <c r="E377" s="181"/>
      <c r="F377" s="181"/>
      <c r="K377" s="308"/>
      <c r="L377" s="180"/>
      <c r="M377" s="310"/>
      <c r="O377" s="180"/>
      <c r="P377" s="180"/>
      <c r="Q377" s="180"/>
      <c r="R377" s="180"/>
      <c r="S377" s="180"/>
    </row>
    <row r="378" spans="1:19" ht="16.5" customHeight="1">
      <c r="A378" s="180"/>
      <c r="B378" s="180"/>
      <c r="C378" s="180"/>
      <c r="D378" s="180"/>
      <c r="E378" s="181"/>
      <c r="F378" s="181"/>
      <c r="K378" s="308"/>
      <c r="L378" s="180"/>
      <c r="M378" s="310"/>
      <c r="O378" s="180"/>
      <c r="P378" s="180"/>
      <c r="Q378" s="180"/>
      <c r="R378" s="180"/>
      <c r="S378" s="180"/>
    </row>
    <row r="379" spans="1:19" ht="16.5" customHeight="1">
      <c r="A379" s="180"/>
      <c r="B379" s="180"/>
      <c r="C379" s="180"/>
      <c r="D379" s="180"/>
      <c r="E379" s="181"/>
      <c r="F379" s="181"/>
      <c r="K379" s="308"/>
      <c r="L379" s="180"/>
      <c r="M379" s="310"/>
      <c r="O379" s="180"/>
      <c r="P379" s="180"/>
      <c r="Q379" s="180"/>
      <c r="R379" s="180"/>
      <c r="S379" s="180"/>
    </row>
    <row r="380" spans="1:19" ht="16.5" customHeight="1">
      <c r="A380" s="180"/>
      <c r="B380" s="180"/>
      <c r="C380" s="180"/>
      <c r="D380" s="180"/>
      <c r="E380" s="181"/>
      <c r="F380" s="181"/>
      <c r="K380" s="308"/>
      <c r="L380" s="180"/>
      <c r="M380" s="310"/>
      <c r="O380" s="180"/>
      <c r="P380" s="180"/>
      <c r="Q380" s="180"/>
      <c r="R380" s="180"/>
      <c r="S380" s="180"/>
    </row>
    <row r="381" spans="1:19" ht="16.5" customHeight="1">
      <c r="A381" s="180"/>
      <c r="B381" s="180"/>
      <c r="C381" s="180"/>
      <c r="D381" s="180"/>
      <c r="E381" s="181"/>
      <c r="F381" s="181"/>
      <c r="K381" s="308"/>
      <c r="L381" s="180"/>
      <c r="M381" s="310"/>
      <c r="O381" s="180"/>
      <c r="P381" s="180"/>
      <c r="Q381" s="180"/>
      <c r="R381" s="180"/>
      <c r="S381" s="180"/>
    </row>
    <row r="382" spans="1:19" ht="16.5" customHeight="1">
      <c r="A382" s="180"/>
      <c r="B382" s="180"/>
      <c r="C382" s="180"/>
      <c r="D382" s="180"/>
      <c r="E382" s="181"/>
      <c r="F382" s="181"/>
      <c r="K382" s="308"/>
      <c r="L382" s="180"/>
      <c r="M382" s="310"/>
      <c r="O382" s="180"/>
      <c r="P382" s="180"/>
      <c r="Q382" s="180"/>
      <c r="R382" s="180"/>
      <c r="S382" s="180"/>
    </row>
    <row r="383" spans="1:19" ht="16.5" customHeight="1">
      <c r="A383" s="180"/>
      <c r="B383" s="180"/>
      <c r="C383" s="180"/>
      <c r="D383" s="180"/>
      <c r="E383" s="181"/>
      <c r="F383" s="181"/>
      <c r="K383" s="308"/>
      <c r="L383" s="180"/>
      <c r="M383" s="310"/>
      <c r="O383" s="180"/>
      <c r="P383" s="180"/>
      <c r="Q383" s="180"/>
      <c r="R383" s="180"/>
      <c r="S383" s="180"/>
    </row>
    <row r="384" spans="1:19" ht="16.5" customHeight="1">
      <c r="A384" s="180"/>
      <c r="B384" s="180"/>
      <c r="C384" s="180"/>
      <c r="D384" s="180"/>
      <c r="E384" s="181"/>
      <c r="F384" s="181"/>
      <c r="K384" s="308"/>
      <c r="L384" s="180"/>
      <c r="M384" s="310"/>
      <c r="O384" s="180"/>
      <c r="P384" s="180"/>
      <c r="Q384" s="180"/>
      <c r="R384" s="180"/>
      <c r="S384" s="180"/>
    </row>
    <row r="385" spans="1:19" ht="16.5" customHeight="1">
      <c r="A385" s="180"/>
      <c r="B385" s="180"/>
      <c r="C385" s="180"/>
      <c r="D385" s="180"/>
      <c r="E385" s="181"/>
      <c r="F385" s="181"/>
      <c r="K385" s="308"/>
      <c r="L385" s="180"/>
      <c r="M385" s="310"/>
      <c r="O385" s="180"/>
      <c r="P385" s="180"/>
      <c r="Q385" s="180"/>
      <c r="R385" s="180"/>
      <c r="S385" s="180"/>
    </row>
    <row r="386" spans="1:19" ht="16.5" customHeight="1">
      <c r="A386" s="180"/>
      <c r="B386" s="180"/>
      <c r="C386" s="180"/>
      <c r="D386" s="180"/>
      <c r="E386" s="181"/>
      <c r="F386" s="181"/>
      <c r="K386" s="308"/>
      <c r="L386" s="180"/>
      <c r="M386" s="310"/>
      <c r="O386" s="180"/>
      <c r="P386" s="180"/>
      <c r="Q386" s="180"/>
      <c r="R386" s="180"/>
      <c r="S386" s="180"/>
    </row>
    <row r="387" spans="1:19" ht="16.5" customHeight="1">
      <c r="A387" s="180"/>
      <c r="B387" s="180"/>
      <c r="C387" s="180"/>
      <c r="D387" s="180"/>
      <c r="E387" s="181"/>
      <c r="F387" s="181"/>
      <c r="K387" s="308"/>
      <c r="L387" s="180"/>
      <c r="M387" s="310"/>
      <c r="O387" s="180"/>
      <c r="P387" s="180"/>
      <c r="Q387" s="180"/>
      <c r="R387" s="180"/>
      <c r="S387" s="180"/>
    </row>
    <row r="388" spans="1:19" ht="16.5" customHeight="1">
      <c r="A388" s="180"/>
      <c r="B388" s="180"/>
      <c r="C388" s="180"/>
      <c r="D388" s="180"/>
      <c r="E388" s="181"/>
      <c r="F388" s="181"/>
      <c r="K388" s="308"/>
      <c r="L388" s="180"/>
      <c r="M388" s="310"/>
      <c r="O388" s="180"/>
      <c r="P388" s="180"/>
      <c r="Q388" s="180"/>
      <c r="R388" s="180"/>
      <c r="S388" s="180"/>
    </row>
    <row r="389" spans="1:19" ht="16.5" customHeight="1">
      <c r="A389" s="180"/>
      <c r="B389" s="180"/>
      <c r="C389" s="180"/>
      <c r="D389" s="180"/>
      <c r="E389" s="181"/>
      <c r="F389" s="181"/>
      <c r="K389" s="308"/>
      <c r="L389" s="180"/>
      <c r="M389" s="310"/>
      <c r="O389" s="180"/>
      <c r="P389" s="180"/>
      <c r="Q389" s="180"/>
      <c r="R389" s="180"/>
      <c r="S389" s="180"/>
    </row>
    <row r="390" spans="1:19" ht="16.5" customHeight="1">
      <c r="A390" s="180"/>
      <c r="B390" s="180"/>
      <c r="C390" s="180"/>
      <c r="D390" s="180"/>
      <c r="E390" s="181"/>
      <c r="F390" s="181"/>
      <c r="K390" s="308"/>
      <c r="L390" s="180"/>
      <c r="M390" s="310"/>
      <c r="O390" s="180"/>
      <c r="P390" s="180"/>
      <c r="Q390" s="180"/>
      <c r="R390" s="180"/>
      <c r="S390" s="180"/>
    </row>
    <row r="391" spans="1:19" ht="16.5" customHeight="1">
      <c r="A391" s="180"/>
      <c r="B391" s="180"/>
      <c r="C391" s="180"/>
      <c r="D391" s="180"/>
      <c r="E391" s="181"/>
      <c r="F391" s="181"/>
      <c r="K391" s="308"/>
      <c r="L391" s="180"/>
      <c r="M391" s="310"/>
      <c r="O391" s="180"/>
      <c r="P391" s="180"/>
      <c r="Q391" s="180"/>
      <c r="R391" s="180"/>
      <c r="S391" s="180"/>
    </row>
    <row r="392" spans="1:19" ht="16.5" customHeight="1">
      <c r="A392" s="180"/>
      <c r="B392" s="180"/>
      <c r="C392" s="180"/>
      <c r="D392" s="180"/>
      <c r="E392" s="181"/>
      <c r="F392" s="181"/>
      <c r="K392" s="308"/>
      <c r="L392" s="180"/>
      <c r="M392" s="310"/>
      <c r="O392" s="180"/>
      <c r="P392" s="180"/>
      <c r="Q392" s="180"/>
      <c r="R392" s="180"/>
      <c r="S392" s="180"/>
    </row>
    <row r="393" spans="1:19" ht="16.5" customHeight="1">
      <c r="A393" s="180"/>
      <c r="B393" s="180"/>
      <c r="C393" s="180"/>
      <c r="D393" s="180"/>
      <c r="E393" s="181"/>
      <c r="F393" s="181"/>
      <c r="K393" s="308"/>
      <c r="L393" s="180"/>
      <c r="M393" s="310"/>
      <c r="O393" s="180"/>
      <c r="P393" s="180"/>
      <c r="Q393" s="180"/>
      <c r="R393" s="180"/>
      <c r="S393" s="180"/>
    </row>
    <row r="394" spans="1:19" ht="16.5" customHeight="1">
      <c r="A394" s="180"/>
      <c r="B394" s="180"/>
      <c r="C394" s="180"/>
      <c r="D394" s="180"/>
      <c r="E394" s="181"/>
      <c r="F394" s="181"/>
      <c r="K394" s="308"/>
      <c r="L394" s="180"/>
      <c r="M394" s="310"/>
      <c r="O394" s="180"/>
      <c r="P394" s="180"/>
      <c r="Q394" s="180"/>
      <c r="R394" s="180"/>
      <c r="S394" s="180"/>
    </row>
    <row r="395" spans="1:19" ht="16.5" customHeight="1">
      <c r="A395" s="180"/>
      <c r="B395" s="180"/>
      <c r="C395" s="180"/>
      <c r="D395" s="180"/>
      <c r="E395" s="181"/>
      <c r="F395" s="181"/>
      <c r="K395" s="308"/>
      <c r="L395" s="180"/>
      <c r="M395" s="310"/>
      <c r="O395" s="180"/>
      <c r="P395" s="180"/>
      <c r="Q395" s="180"/>
      <c r="R395" s="180"/>
      <c r="S395" s="180"/>
    </row>
    <row r="396" spans="1:19" ht="16.5" customHeight="1">
      <c r="A396" s="180"/>
      <c r="B396" s="180"/>
      <c r="C396" s="180"/>
      <c r="D396" s="180"/>
      <c r="E396" s="181"/>
      <c r="F396" s="181"/>
      <c r="K396" s="308"/>
      <c r="L396" s="180"/>
      <c r="M396" s="310"/>
      <c r="O396" s="180"/>
      <c r="P396" s="180"/>
      <c r="Q396" s="180"/>
      <c r="R396" s="180"/>
      <c r="S396" s="180"/>
    </row>
    <row r="397" spans="1:19" ht="16.5" customHeight="1">
      <c r="A397" s="180"/>
      <c r="B397" s="180"/>
      <c r="C397" s="180"/>
      <c r="D397" s="180"/>
      <c r="E397" s="181"/>
      <c r="F397" s="181"/>
      <c r="K397" s="308"/>
      <c r="L397" s="180"/>
      <c r="M397" s="310"/>
      <c r="O397" s="180"/>
      <c r="P397" s="180"/>
      <c r="Q397" s="180"/>
      <c r="R397" s="180"/>
      <c r="S397" s="180"/>
    </row>
    <row r="398" spans="1:19" ht="16.5" customHeight="1">
      <c r="A398" s="180"/>
      <c r="B398" s="180"/>
      <c r="C398" s="180"/>
      <c r="D398" s="180"/>
      <c r="E398" s="181"/>
      <c r="F398" s="181"/>
      <c r="K398" s="308"/>
      <c r="L398" s="180"/>
      <c r="M398" s="310"/>
      <c r="O398" s="180"/>
      <c r="P398" s="180"/>
      <c r="Q398" s="180"/>
      <c r="R398" s="180"/>
      <c r="S398" s="180"/>
    </row>
    <row r="399" spans="1:19" ht="16.5" customHeight="1">
      <c r="A399" s="180"/>
      <c r="B399" s="180"/>
      <c r="C399" s="180"/>
      <c r="D399" s="180"/>
      <c r="E399" s="181"/>
      <c r="F399" s="181"/>
      <c r="K399" s="308"/>
      <c r="L399" s="180"/>
      <c r="M399" s="310"/>
      <c r="O399" s="180"/>
      <c r="P399" s="180"/>
      <c r="Q399" s="180"/>
      <c r="R399" s="180"/>
      <c r="S399" s="180"/>
    </row>
    <row r="400" spans="1:19" ht="16.5" customHeight="1">
      <c r="A400" s="180"/>
      <c r="B400" s="180"/>
      <c r="C400" s="180"/>
      <c r="D400" s="180"/>
      <c r="E400" s="181"/>
      <c r="F400" s="181"/>
      <c r="K400" s="308"/>
      <c r="L400" s="180"/>
      <c r="M400" s="310"/>
      <c r="O400" s="180"/>
      <c r="P400" s="180"/>
      <c r="Q400" s="180"/>
      <c r="R400" s="180"/>
      <c r="S400" s="180"/>
    </row>
    <row r="401" spans="1:19" ht="16.5" customHeight="1">
      <c r="A401" s="180"/>
      <c r="B401" s="180"/>
      <c r="C401" s="180"/>
      <c r="D401" s="180"/>
      <c r="E401" s="181"/>
      <c r="F401" s="181"/>
      <c r="K401" s="308"/>
      <c r="L401" s="180"/>
      <c r="M401" s="310"/>
      <c r="O401" s="180"/>
      <c r="P401" s="180"/>
      <c r="Q401" s="180"/>
      <c r="R401" s="180"/>
      <c r="S401" s="180"/>
    </row>
    <row r="402" spans="1:19" ht="16.5" customHeight="1">
      <c r="A402" s="180"/>
      <c r="B402" s="180"/>
      <c r="C402" s="180"/>
      <c r="D402" s="180"/>
      <c r="E402" s="181"/>
      <c r="F402" s="181"/>
      <c r="K402" s="308"/>
      <c r="L402" s="180"/>
      <c r="M402" s="310"/>
      <c r="O402" s="180"/>
      <c r="P402" s="180"/>
      <c r="Q402" s="180"/>
      <c r="R402" s="180"/>
      <c r="S402" s="180"/>
    </row>
    <row r="403" spans="1:19" ht="16.5" customHeight="1">
      <c r="A403" s="180"/>
      <c r="B403" s="180"/>
      <c r="C403" s="180"/>
      <c r="D403" s="180"/>
      <c r="E403" s="181"/>
      <c r="F403" s="181"/>
      <c r="K403" s="308"/>
      <c r="L403" s="180"/>
      <c r="M403" s="310"/>
      <c r="O403" s="180"/>
      <c r="P403" s="180"/>
      <c r="Q403" s="180"/>
      <c r="R403" s="180"/>
      <c r="S403" s="180"/>
    </row>
    <row r="404" spans="1:19" ht="16.5" customHeight="1">
      <c r="A404" s="180"/>
      <c r="B404" s="180"/>
      <c r="C404" s="180"/>
      <c r="D404" s="180"/>
      <c r="E404" s="181"/>
      <c r="F404" s="181"/>
      <c r="K404" s="308"/>
      <c r="L404" s="180"/>
      <c r="M404" s="310"/>
      <c r="O404" s="180"/>
      <c r="P404" s="180"/>
      <c r="Q404" s="180"/>
      <c r="R404" s="180"/>
      <c r="S404" s="180"/>
    </row>
    <row r="405" spans="1:19" ht="16.5" customHeight="1">
      <c r="A405" s="180"/>
      <c r="B405" s="180"/>
      <c r="C405" s="180"/>
      <c r="D405" s="180"/>
      <c r="E405" s="181"/>
      <c r="F405" s="181"/>
      <c r="K405" s="308"/>
      <c r="L405" s="180"/>
      <c r="M405" s="310"/>
      <c r="O405" s="180"/>
      <c r="P405" s="180"/>
      <c r="Q405" s="180"/>
      <c r="R405" s="180"/>
      <c r="S405" s="180"/>
    </row>
    <row r="406" spans="1:19" ht="16.5" customHeight="1">
      <c r="A406" s="180"/>
      <c r="B406" s="180"/>
      <c r="C406" s="180"/>
      <c r="D406" s="180"/>
      <c r="E406" s="181"/>
      <c r="F406" s="181"/>
      <c r="K406" s="308"/>
      <c r="L406" s="180"/>
      <c r="M406" s="310"/>
      <c r="O406" s="180"/>
      <c r="P406" s="180"/>
      <c r="Q406" s="180"/>
      <c r="R406" s="180"/>
      <c r="S406" s="180"/>
    </row>
    <row r="407" spans="1:19" ht="16.5" customHeight="1">
      <c r="A407" s="180"/>
      <c r="B407" s="180"/>
      <c r="C407" s="180"/>
      <c r="D407" s="180"/>
      <c r="E407" s="181"/>
      <c r="F407" s="181"/>
      <c r="K407" s="308"/>
      <c r="L407" s="180"/>
      <c r="M407" s="310"/>
      <c r="O407" s="180"/>
      <c r="P407" s="180"/>
      <c r="Q407" s="180"/>
      <c r="R407" s="180"/>
      <c r="S407" s="180"/>
    </row>
    <row r="408" spans="1:19" ht="16.5" customHeight="1">
      <c r="A408" s="180"/>
      <c r="B408" s="180"/>
      <c r="C408" s="180"/>
      <c r="D408" s="180"/>
      <c r="E408" s="181"/>
      <c r="F408" s="181"/>
      <c r="K408" s="308"/>
      <c r="L408" s="180"/>
      <c r="M408" s="310"/>
      <c r="O408" s="180"/>
      <c r="P408" s="180"/>
      <c r="Q408" s="180"/>
      <c r="R408" s="180"/>
      <c r="S408" s="180"/>
    </row>
    <row r="409" spans="1:19" ht="16.5" customHeight="1">
      <c r="A409" s="180"/>
      <c r="B409" s="180"/>
      <c r="C409" s="180"/>
      <c r="D409" s="180"/>
      <c r="E409" s="181"/>
      <c r="F409" s="181"/>
      <c r="K409" s="308"/>
      <c r="L409" s="180"/>
      <c r="M409" s="310"/>
      <c r="O409" s="180"/>
      <c r="P409" s="180"/>
      <c r="Q409" s="180"/>
      <c r="R409" s="180"/>
      <c r="S409" s="180"/>
    </row>
    <row r="410" spans="1:19" ht="16.5" customHeight="1">
      <c r="A410" s="180"/>
      <c r="B410" s="180"/>
      <c r="C410" s="180"/>
      <c r="D410" s="180"/>
      <c r="E410" s="181"/>
      <c r="F410" s="181"/>
      <c r="K410" s="308"/>
      <c r="L410" s="180"/>
      <c r="M410" s="310"/>
      <c r="O410" s="180"/>
      <c r="P410" s="180"/>
      <c r="Q410" s="180"/>
      <c r="R410" s="180"/>
      <c r="S410" s="180"/>
    </row>
    <row r="411" spans="1:19" ht="16.5" customHeight="1">
      <c r="A411" s="180"/>
      <c r="B411" s="180"/>
      <c r="C411" s="180"/>
      <c r="D411" s="180"/>
      <c r="E411" s="181"/>
      <c r="F411" s="181"/>
      <c r="K411" s="308"/>
      <c r="L411" s="180"/>
      <c r="M411" s="310"/>
      <c r="O411" s="180"/>
      <c r="P411" s="180"/>
      <c r="Q411" s="180"/>
      <c r="R411" s="180"/>
      <c r="S411" s="180"/>
    </row>
    <row r="412" spans="1:19" ht="16.5" customHeight="1">
      <c r="A412" s="180"/>
      <c r="B412" s="180"/>
      <c r="C412" s="180"/>
      <c r="D412" s="180"/>
      <c r="E412" s="181"/>
      <c r="F412" s="181"/>
      <c r="K412" s="308"/>
      <c r="L412" s="180"/>
      <c r="M412" s="310"/>
      <c r="O412" s="180"/>
      <c r="P412" s="180"/>
      <c r="Q412" s="180"/>
      <c r="R412" s="180"/>
      <c r="S412" s="180"/>
    </row>
    <row r="413" spans="1:19" ht="16.5" customHeight="1">
      <c r="A413" s="180"/>
      <c r="B413" s="180"/>
      <c r="C413" s="180"/>
      <c r="D413" s="180"/>
      <c r="E413" s="181"/>
      <c r="F413" s="181"/>
      <c r="K413" s="308"/>
      <c r="L413" s="180"/>
      <c r="M413" s="310"/>
      <c r="O413" s="180"/>
      <c r="P413" s="180"/>
      <c r="Q413" s="180"/>
      <c r="R413" s="180"/>
      <c r="S413" s="180"/>
    </row>
    <row r="414" spans="1:19" ht="16.5" customHeight="1">
      <c r="A414" s="180"/>
      <c r="B414" s="180"/>
      <c r="C414" s="180"/>
      <c r="D414" s="180"/>
      <c r="E414" s="181"/>
      <c r="F414" s="181"/>
      <c r="K414" s="308"/>
      <c r="L414" s="180"/>
      <c r="M414" s="310"/>
      <c r="O414" s="180"/>
      <c r="P414" s="180"/>
      <c r="Q414" s="180"/>
      <c r="R414" s="180"/>
      <c r="S414" s="180"/>
    </row>
    <row r="415" spans="1:19" ht="16.5" customHeight="1">
      <c r="A415" s="180"/>
      <c r="B415" s="180"/>
      <c r="C415" s="180"/>
      <c r="D415" s="180"/>
      <c r="E415" s="181"/>
      <c r="F415" s="181"/>
      <c r="K415" s="308"/>
      <c r="L415" s="180"/>
      <c r="M415" s="310"/>
      <c r="O415" s="180"/>
      <c r="P415" s="180"/>
      <c r="Q415" s="180"/>
      <c r="R415" s="180"/>
      <c r="S415" s="180"/>
    </row>
    <row r="416" spans="1:19" ht="16.5" customHeight="1">
      <c r="A416" s="180"/>
      <c r="B416" s="180"/>
      <c r="C416" s="180"/>
      <c r="D416" s="180"/>
      <c r="E416" s="181"/>
      <c r="F416" s="181"/>
      <c r="K416" s="308"/>
      <c r="L416" s="180"/>
      <c r="M416" s="310"/>
      <c r="O416" s="180"/>
      <c r="P416" s="180"/>
      <c r="Q416" s="180"/>
      <c r="R416" s="180"/>
      <c r="S416" s="180"/>
    </row>
    <row r="417" spans="1:19" ht="16.5" customHeight="1">
      <c r="A417" s="180"/>
      <c r="B417" s="180"/>
      <c r="C417" s="180"/>
      <c r="D417" s="180"/>
      <c r="E417" s="181"/>
      <c r="F417" s="181"/>
      <c r="K417" s="308"/>
      <c r="L417" s="180"/>
      <c r="M417" s="310"/>
      <c r="O417" s="180"/>
      <c r="P417" s="180"/>
      <c r="Q417" s="180"/>
      <c r="R417" s="180"/>
      <c r="S417" s="180"/>
    </row>
    <row r="418" spans="1:19" ht="16.5" customHeight="1">
      <c r="A418" s="180"/>
      <c r="B418" s="180"/>
      <c r="C418" s="180"/>
      <c r="D418" s="180"/>
      <c r="E418" s="181"/>
      <c r="F418" s="181"/>
      <c r="K418" s="308"/>
      <c r="L418" s="180"/>
      <c r="M418" s="310"/>
      <c r="O418" s="180"/>
      <c r="P418" s="180"/>
      <c r="Q418" s="180"/>
      <c r="R418" s="180"/>
      <c r="S418" s="180"/>
    </row>
    <row r="419" spans="1:19" ht="16.5" customHeight="1">
      <c r="A419" s="180"/>
      <c r="B419" s="180"/>
      <c r="C419" s="180"/>
      <c r="D419" s="180"/>
      <c r="E419" s="181"/>
      <c r="F419" s="181"/>
      <c r="K419" s="308"/>
      <c r="L419" s="180"/>
      <c r="M419" s="310"/>
      <c r="O419" s="180"/>
      <c r="P419" s="180"/>
      <c r="Q419" s="180"/>
      <c r="R419" s="180"/>
      <c r="S419" s="180"/>
    </row>
    <row r="420" spans="1:19" ht="16.5" customHeight="1">
      <c r="A420" s="180"/>
      <c r="B420" s="180"/>
      <c r="C420" s="180"/>
      <c r="D420" s="180"/>
      <c r="E420" s="181"/>
      <c r="F420" s="181"/>
      <c r="K420" s="308"/>
      <c r="L420" s="180"/>
      <c r="M420" s="310"/>
      <c r="O420" s="180"/>
      <c r="P420" s="180"/>
      <c r="Q420" s="180"/>
      <c r="R420" s="180"/>
      <c r="S420" s="180"/>
    </row>
    <row r="421" spans="1:19" ht="16.5" customHeight="1">
      <c r="A421" s="180"/>
      <c r="B421" s="180"/>
      <c r="C421" s="180"/>
      <c r="D421" s="180"/>
      <c r="E421" s="181"/>
      <c r="F421" s="181"/>
      <c r="K421" s="308"/>
      <c r="L421" s="180"/>
      <c r="M421" s="310"/>
      <c r="O421" s="180"/>
      <c r="P421" s="180"/>
      <c r="Q421" s="180"/>
      <c r="R421" s="180"/>
      <c r="S421" s="180"/>
    </row>
    <row r="422" spans="1:19" ht="16.5" customHeight="1">
      <c r="A422" s="180"/>
      <c r="B422" s="180"/>
      <c r="C422" s="180"/>
      <c r="D422" s="180"/>
      <c r="E422" s="181"/>
      <c r="F422" s="181"/>
      <c r="K422" s="308"/>
      <c r="L422" s="180"/>
      <c r="M422" s="310"/>
      <c r="O422" s="180"/>
      <c r="P422" s="180"/>
      <c r="Q422" s="180"/>
      <c r="R422" s="180"/>
      <c r="S422" s="180"/>
    </row>
    <row r="423" spans="1:19" ht="16.5" customHeight="1">
      <c r="A423" s="180"/>
      <c r="B423" s="180"/>
      <c r="C423" s="180"/>
      <c r="D423" s="180"/>
      <c r="E423" s="181"/>
      <c r="F423" s="181"/>
      <c r="K423" s="308"/>
      <c r="L423" s="180"/>
      <c r="M423" s="310"/>
      <c r="O423" s="180"/>
      <c r="P423" s="180"/>
      <c r="Q423" s="180"/>
      <c r="R423" s="180"/>
      <c r="S423" s="180"/>
    </row>
    <row r="424" spans="1:19" ht="16.5" customHeight="1">
      <c r="A424" s="180"/>
      <c r="B424" s="180"/>
      <c r="C424" s="180"/>
      <c r="D424" s="180"/>
      <c r="E424" s="181"/>
      <c r="F424" s="181"/>
      <c r="K424" s="308"/>
      <c r="L424" s="180"/>
      <c r="M424" s="310"/>
      <c r="O424" s="180"/>
      <c r="P424" s="180"/>
      <c r="Q424" s="180"/>
      <c r="R424" s="180"/>
      <c r="S424" s="180"/>
    </row>
    <row r="425" spans="1:19" ht="16.5" customHeight="1">
      <c r="A425" s="180"/>
      <c r="B425" s="180"/>
      <c r="C425" s="180"/>
      <c r="D425" s="180"/>
      <c r="E425" s="181"/>
      <c r="F425" s="181"/>
      <c r="K425" s="308"/>
      <c r="L425" s="180"/>
      <c r="M425" s="310"/>
      <c r="O425" s="180"/>
      <c r="P425" s="180"/>
      <c r="Q425" s="180"/>
      <c r="R425" s="180"/>
      <c r="S425" s="180"/>
    </row>
    <row r="426" spans="1:19" ht="16.5" customHeight="1">
      <c r="A426" s="180"/>
      <c r="B426" s="180"/>
      <c r="C426" s="180"/>
      <c r="D426" s="180"/>
      <c r="E426" s="181"/>
      <c r="F426" s="181"/>
      <c r="K426" s="308"/>
      <c r="L426" s="180"/>
      <c r="M426" s="310"/>
      <c r="O426" s="180"/>
      <c r="P426" s="180"/>
      <c r="Q426" s="180"/>
      <c r="R426" s="180"/>
      <c r="S426" s="180"/>
    </row>
    <row r="427" spans="1:19" ht="16.5" customHeight="1">
      <c r="A427" s="180"/>
      <c r="B427" s="180"/>
      <c r="C427" s="180"/>
      <c r="D427" s="180"/>
      <c r="E427" s="181"/>
      <c r="F427" s="181"/>
      <c r="K427" s="308"/>
      <c r="L427" s="180"/>
      <c r="M427" s="310"/>
      <c r="O427" s="180"/>
      <c r="P427" s="180"/>
      <c r="Q427" s="180"/>
      <c r="R427" s="180"/>
      <c r="S427" s="180"/>
    </row>
    <row r="428" spans="1:19" ht="16.5" customHeight="1">
      <c r="A428" s="180"/>
      <c r="B428" s="180"/>
      <c r="C428" s="180"/>
      <c r="D428" s="180"/>
      <c r="E428" s="181"/>
      <c r="F428" s="181"/>
      <c r="K428" s="308"/>
      <c r="L428" s="180"/>
      <c r="M428" s="310"/>
      <c r="O428" s="180"/>
      <c r="P428" s="180"/>
      <c r="Q428" s="180"/>
      <c r="R428" s="180"/>
      <c r="S428" s="180"/>
    </row>
    <row r="429" spans="1:19" ht="16.5" customHeight="1">
      <c r="A429" s="180"/>
      <c r="B429" s="180"/>
      <c r="C429" s="180"/>
      <c r="D429" s="180"/>
      <c r="E429" s="181"/>
      <c r="F429" s="181"/>
      <c r="K429" s="308"/>
      <c r="L429" s="180"/>
      <c r="M429" s="310"/>
      <c r="O429" s="180"/>
      <c r="P429" s="180"/>
      <c r="Q429" s="180"/>
      <c r="R429" s="180"/>
      <c r="S429" s="180"/>
    </row>
    <row r="430" spans="1:19" ht="16.5" customHeight="1">
      <c r="A430" s="180"/>
      <c r="B430" s="180"/>
      <c r="C430" s="180"/>
      <c r="D430" s="180"/>
      <c r="E430" s="181"/>
      <c r="F430" s="181"/>
      <c r="K430" s="308"/>
      <c r="L430" s="180"/>
      <c r="M430" s="310"/>
      <c r="O430" s="180"/>
      <c r="P430" s="180"/>
      <c r="Q430" s="180"/>
      <c r="R430" s="180"/>
      <c r="S430" s="180"/>
    </row>
    <row r="431" spans="1:19" ht="16.5" customHeight="1">
      <c r="A431" s="180"/>
      <c r="B431" s="180"/>
      <c r="C431" s="180"/>
      <c r="D431" s="180"/>
      <c r="E431" s="181"/>
      <c r="F431" s="181"/>
      <c r="K431" s="308"/>
      <c r="L431" s="180"/>
      <c r="M431" s="310"/>
      <c r="O431" s="180"/>
      <c r="P431" s="180"/>
      <c r="Q431" s="180"/>
      <c r="R431" s="180"/>
      <c r="S431" s="180"/>
    </row>
    <row r="432" spans="1:19" ht="16.5" customHeight="1">
      <c r="A432" s="180"/>
      <c r="B432" s="180"/>
      <c r="C432" s="180"/>
      <c r="D432" s="180"/>
      <c r="E432" s="181"/>
      <c r="F432" s="181"/>
      <c r="K432" s="308"/>
      <c r="L432" s="180"/>
      <c r="M432" s="310"/>
      <c r="O432" s="180"/>
      <c r="P432" s="180"/>
      <c r="Q432" s="180"/>
      <c r="R432" s="180"/>
      <c r="S432" s="180"/>
    </row>
    <row r="433" spans="1:19" ht="16.5" customHeight="1">
      <c r="A433" s="180"/>
      <c r="B433" s="180"/>
      <c r="C433" s="180"/>
      <c r="D433" s="180"/>
      <c r="E433" s="181"/>
      <c r="F433" s="181"/>
      <c r="K433" s="308"/>
      <c r="L433" s="180"/>
      <c r="M433" s="310"/>
      <c r="O433" s="180"/>
      <c r="P433" s="180"/>
      <c r="Q433" s="180"/>
      <c r="R433" s="180"/>
      <c r="S433" s="180"/>
    </row>
    <row r="434" spans="1:19" ht="16.5" customHeight="1">
      <c r="A434" s="180"/>
      <c r="B434" s="180"/>
      <c r="C434" s="180"/>
      <c r="D434" s="180"/>
      <c r="E434" s="181"/>
      <c r="F434" s="181"/>
      <c r="K434" s="308"/>
      <c r="L434" s="180"/>
      <c r="M434" s="310"/>
      <c r="O434" s="180"/>
      <c r="P434" s="180"/>
      <c r="Q434" s="180"/>
      <c r="R434" s="180"/>
      <c r="S434" s="180"/>
    </row>
    <row r="435" spans="1:19" ht="16.5" customHeight="1">
      <c r="A435" s="180"/>
      <c r="B435" s="180"/>
      <c r="C435" s="180"/>
      <c r="D435" s="180"/>
      <c r="E435" s="181"/>
      <c r="F435" s="181"/>
      <c r="K435" s="308"/>
      <c r="L435" s="180"/>
      <c r="M435" s="310"/>
      <c r="O435" s="180"/>
      <c r="P435" s="180"/>
      <c r="Q435" s="180"/>
      <c r="R435" s="180"/>
      <c r="S435" s="180"/>
    </row>
    <row r="436" spans="1:19" ht="16.5" customHeight="1">
      <c r="A436" s="180"/>
      <c r="B436" s="180"/>
      <c r="C436" s="180"/>
      <c r="D436" s="180"/>
      <c r="E436" s="181"/>
      <c r="F436" s="181"/>
      <c r="K436" s="308"/>
      <c r="L436" s="180"/>
      <c r="M436" s="310"/>
      <c r="O436" s="180"/>
      <c r="P436" s="180"/>
      <c r="Q436" s="180"/>
      <c r="R436" s="180"/>
      <c r="S436" s="180"/>
    </row>
    <row r="437" spans="1:19" ht="16.5" customHeight="1">
      <c r="A437" s="180"/>
      <c r="B437" s="180"/>
      <c r="C437" s="180"/>
      <c r="D437" s="180"/>
      <c r="E437" s="181"/>
      <c r="F437" s="181"/>
      <c r="K437" s="308"/>
      <c r="L437" s="180"/>
      <c r="M437" s="310"/>
      <c r="O437" s="180"/>
      <c r="P437" s="180"/>
      <c r="Q437" s="180"/>
      <c r="R437" s="180"/>
      <c r="S437" s="180"/>
    </row>
    <row r="438" spans="1:19" ht="16.5" customHeight="1">
      <c r="A438" s="180"/>
      <c r="B438" s="180"/>
      <c r="C438" s="180"/>
      <c r="D438" s="180"/>
      <c r="E438" s="181"/>
      <c r="F438" s="181"/>
      <c r="K438" s="308"/>
      <c r="L438" s="180"/>
      <c r="M438" s="310"/>
      <c r="O438" s="180"/>
      <c r="P438" s="180"/>
      <c r="Q438" s="180"/>
      <c r="R438" s="180"/>
      <c r="S438" s="180"/>
    </row>
    <row r="439" spans="1:19" ht="16.5" customHeight="1">
      <c r="A439" s="180"/>
      <c r="B439" s="180"/>
      <c r="C439" s="180"/>
      <c r="D439" s="180"/>
      <c r="E439" s="181"/>
      <c r="F439" s="181"/>
      <c r="K439" s="308"/>
      <c r="L439" s="180"/>
      <c r="M439" s="310"/>
      <c r="O439" s="180"/>
      <c r="P439" s="180"/>
      <c r="Q439" s="180"/>
      <c r="R439" s="180"/>
      <c r="S439" s="180"/>
    </row>
    <row r="440" spans="1:19" ht="16.5" customHeight="1">
      <c r="A440" s="180"/>
      <c r="B440" s="180"/>
      <c r="C440" s="180"/>
      <c r="D440" s="180"/>
      <c r="E440" s="181"/>
      <c r="F440" s="181"/>
      <c r="K440" s="308"/>
      <c r="L440" s="180"/>
      <c r="M440" s="310"/>
      <c r="O440" s="180"/>
      <c r="P440" s="180"/>
      <c r="Q440" s="180"/>
      <c r="R440" s="180"/>
      <c r="S440" s="180"/>
    </row>
    <row r="441" spans="1:19" ht="16.5" customHeight="1">
      <c r="A441" s="180"/>
      <c r="B441" s="180"/>
      <c r="C441" s="180"/>
      <c r="D441" s="180"/>
      <c r="E441" s="181"/>
      <c r="F441" s="181"/>
      <c r="K441" s="308"/>
      <c r="L441" s="180"/>
      <c r="M441" s="310"/>
      <c r="O441" s="180"/>
      <c r="P441" s="180"/>
      <c r="Q441" s="180"/>
      <c r="R441" s="180"/>
      <c r="S441" s="180"/>
    </row>
    <row r="442" spans="1:19" ht="16.5" customHeight="1">
      <c r="A442" s="180"/>
      <c r="B442" s="180"/>
      <c r="C442" s="180"/>
      <c r="D442" s="180"/>
      <c r="E442" s="181"/>
      <c r="F442" s="181"/>
      <c r="K442" s="308"/>
      <c r="L442" s="180"/>
      <c r="M442" s="310"/>
      <c r="O442" s="180"/>
      <c r="P442" s="180"/>
      <c r="Q442" s="180"/>
      <c r="R442" s="180"/>
      <c r="S442" s="180"/>
    </row>
    <row r="443" spans="1:19" ht="16.5" customHeight="1">
      <c r="A443" s="180"/>
      <c r="B443" s="180"/>
      <c r="C443" s="180"/>
      <c r="D443" s="180"/>
      <c r="E443" s="181"/>
      <c r="F443" s="181"/>
      <c r="K443" s="308"/>
      <c r="L443" s="180"/>
      <c r="M443" s="310"/>
      <c r="O443" s="180"/>
      <c r="P443" s="180"/>
      <c r="Q443" s="180"/>
      <c r="R443" s="180"/>
      <c r="S443" s="180"/>
    </row>
    <row r="444" spans="1:19" ht="16.5" customHeight="1">
      <c r="A444" s="180"/>
      <c r="B444" s="180"/>
      <c r="C444" s="180"/>
      <c r="D444" s="180"/>
      <c r="E444" s="181"/>
      <c r="F444" s="181"/>
      <c r="K444" s="308"/>
      <c r="L444" s="180"/>
      <c r="M444" s="310"/>
      <c r="O444" s="180"/>
      <c r="P444" s="180"/>
      <c r="Q444" s="180"/>
      <c r="R444" s="180"/>
      <c r="S444" s="180"/>
    </row>
    <row r="445" spans="1:19" ht="16.5" customHeight="1">
      <c r="A445" s="180"/>
      <c r="B445" s="180"/>
      <c r="C445" s="180"/>
      <c r="D445" s="180"/>
      <c r="E445" s="181"/>
      <c r="F445" s="181"/>
      <c r="K445" s="308"/>
      <c r="L445" s="180"/>
      <c r="M445" s="310"/>
      <c r="O445" s="180"/>
      <c r="P445" s="180"/>
      <c r="Q445" s="180"/>
      <c r="R445" s="180"/>
      <c r="S445" s="180"/>
    </row>
    <row r="446" spans="1:19" ht="16.5" customHeight="1">
      <c r="A446" s="180"/>
      <c r="B446" s="180"/>
      <c r="C446" s="180"/>
      <c r="D446" s="180"/>
      <c r="E446" s="181"/>
      <c r="F446" s="181"/>
      <c r="K446" s="308"/>
      <c r="L446" s="180"/>
      <c r="M446" s="310"/>
      <c r="O446" s="180"/>
      <c r="P446" s="180"/>
      <c r="Q446" s="180"/>
      <c r="R446" s="180"/>
      <c r="S446" s="180"/>
    </row>
    <row r="447" spans="1:19" ht="16.5" customHeight="1">
      <c r="A447" s="180"/>
      <c r="B447" s="180"/>
      <c r="C447" s="180"/>
      <c r="D447" s="180"/>
      <c r="E447" s="181"/>
      <c r="F447" s="181"/>
      <c r="K447" s="308"/>
      <c r="L447" s="180"/>
      <c r="M447" s="310"/>
      <c r="O447" s="180"/>
      <c r="P447" s="180"/>
      <c r="Q447" s="180"/>
      <c r="R447" s="180"/>
      <c r="S447" s="180"/>
    </row>
    <row r="448" spans="1:19" ht="16.5" customHeight="1">
      <c r="A448" s="180"/>
      <c r="B448" s="180"/>
      <c r="C448" s="180"/>
      <c r="D448" s="180"/>
      <c r="E448" s="181"/>
      <c r="F448" s="181"/>
      <c r="K448" s="308"/>
      <c r="L448" s="180"/>
      <c r="M448" s="310"/>
      <c r="O448" s="180"/>
      <c r="P448" s="180"/>
      <c r="Q448" s="180"/>
      <c r="R448" s="180"/>
      <c r="S448" s="180"/>
    </row>
    <row r="449" spans="1:19" ht="16.5" customHeight="1">
      <c r="A449" s="180"/>
      <c r="B449" s="180"/>
      <c r="C449" s="180"/>
      <c r="D449" s="180"/>
      <c r="E449" s="181"/>
      <c r="F449" s="181"/>
      <c r="K449" s="308"/>
      <c r="L449" s="180"/>
      <c r="M449" s="310"/>
      <c r="O449" s="180"/>
      <c r="P449" s="180"/>
      <c r="Q449" s="180"/>
      <c r="R449" s="180"/>
      <c r="S449" s="180"/>
    </row>
    <row r="450" spans="1:19" ht="16.5" customHeight="1">
      <c r="A450" s="180"/>
      <c r="B450" s="180"/>
      <c r="C450" s="180"/>
      <c r="D450" s="180"/>
      <c r="E450" s="181"/>
      <c r="F450" s="181"/>
      <c r="K450" s="308"/>
      <c r="L450" s="180"/>
      <c r="M450" s="310"/>
      <c r="O450" s="180"/>
      <c r="P450" s="180"/>
      <c r="Q450" s="180"/>
      <c r="R450" s="180"/>
      <c r="S450" s="180"/>
    </row>
    <row r="451" spans="1:19" ht="16.5" customHeight="1">
      <c r="A451" s="180"/>
      <c r="B451" s="180"/>
      <c r="C451" s="180"/>
      <c r="D451" s="180"/>
      <c r="E451" s="181"/>
      <c r="F451" s="181"/>
      <c r="K451" s="308"/>
      <c r="L451" s="180"/>
      <c r="M451" s="310"/>
      <c r="O451" s="180"/>
      <c r="P451" s="180"/>
      <c r="Q451" s="180"/>
      <c r="R451" s="180"/>
      <c r="S451" s="180"/>
    </row>
    <row r="452" spans="1:19" ht="16.5" customHeight="1">
      <c r="A452" s="180"/>
      <c r="B452" s="180"/>
      <c r="C452" s="180"/>
      <c r="D452" s="180"/>
      <c r="E452" s="181"/>
      <c r="F452" s="181"/>
      <c r="K452" s="308"/>
      <c r="L452" s="180"/>
      <c r="M452" s="310"/>
      <c r="O452" s="180"/>
      <c r="P452" s="180"/>
      <c r="Q452" s="180"/>
      <c r="R452" s="180"/>
      <c r="S452" s="180"/>
    </row>
    <row r="453" spans="1:19" ht="16.5" customHeight="1">
      <c r="A453" s="180"/>
      <c r="B453" s="180"/>
      <c r="C453" s="180"/>
      <c r="D453" s="180"/>
      <c r="E453" s="181"/>
      <c r="F453" s="181"/>
      <c r="K453" s="308"/>
      <c r="L453" s="180"/>
      <c r="M453" s="310"/>
      <c r="O453" s="180"/>
      <c r="P453" s="180"/>
      <c r="Q453" s="180"/>
      <c r="R453" s="180"/>
      <c r="S453" s="180"/>
    </row>
    <row r="454" spans="1:19" ht="16.5" customHeight="1">
      <c r="A454" s="180"/>
      <c r="B454" s="180"/>
      <c r="C454" s="180"/>
      <c r="D454" s="180"/>
      <c r="E454" s="181"/>
      <c r="F454" s="181"/>
      <c r="K454" s="308"/>
      <c r="L454" s="180"/>
      <c r="M454" s="310"/>
      <c r="O454" s="180"/>
      <c r="P454" s="180"/>
      <c r="Q454" s="180"/>
      <c r="R454" s="180"/>
      <c r="S454" s="180"/>
    </row>
    <row r="455" spans="1:19" ht="16.5" customHeight="1">
      <c r="A455" s="180"/>
      <c r="B455" s="180"/>
      <c r="C455" s="180"/>
      <c r="D455" s="180"/>
      <c r="E455" s="181"/>
      <c r="F455" s="181"/>
      <c r="K455" s="308"/>
      <c r="L455" s="180"/>
      <c r="M455" s="310"/>
      <c r="O455" s="180"/>
      <c r="P455" s="180"/>
      <c r="Q455" s="180"/>
      <c r="R455" s="180"/>
      <c r="S455" s="180"/>
    </row>
    <row r="456" spans="1:19" ht="16.5" customHeight="1">
      <c r="A456" s="180"/>
      <c r="B456" s="180"/>
      <c r="C456" s="180"/>
      <c r="D456" s="180"/>
      <c r="E456" s="181"/>
      <c r="F456" s="181"/>
      <c r="K456" s="308"/>
      <c r="L456" s="180"/>
      <c r="M456" s="310"/>
      <c r="O456" s="180"/>
      <c r="P456" s="180"/>
      <c r="Q456" s="180"/>
      <c r="R456" s="180"/>
      <c r="S456" s="180"/>
    </row>
    <row r="457" spans="1:19" ht="16.5" customHeight="1">
      <c r="A457" s="180"/>
      <c r="B457" s="180"/>
      <c r="C457" s="180"/>
      <c r="D457" s="180"/>
      <c r="E457" s="181"/>
      <c r="F457" s="181"/>
      <c r="K457" s="308"/>
      <c r="L457" s="180"/>
      <c r="M457" s="310"/>
      <c r="O457" s="180"/>
      <c r="P457" s="180"/>
      <c r="Q457" s="180"/>
      <c r="R457" s="180"/>
      <c r="S457" s="180"/>
    </row>
    <row r="458" spans="1:19" ht="16.5" customHeight="1">
      <c r="A458" s="180"/>
      <c r="B458" s="180"/>
      <c r="C458" s="180"/>
      <c r="D458" s="180"/>
      <c r="E458" s="181"/>
      <c r="F458" s="181"/>
      <c r="K458" s="308"/>
      <c r="L458" s="180"/>
      <c r="M458" s="310"/>
      <c r="O458" s="180"/>
      <c r="P458" s="180"/>
      <c r="Q458" s="180"/>
      <c r="R458" s="180"/>
      <c r="S458" s="180"/>
    </row>
    <row r="459" spans="1:19" ht="16.5" customHeight="1">
      <c r="A459" s="180"/>
      <c r="B459" s="180"/>
      <c r="C459" s="180"/>
      <c r="D459" s="180"/>
      <c r="E459" s="181"/>
      <c r="F459" s="181"/>
      <c r="K459" s="308"/>
      <c r="L459" s="180"/>
      <c r="M459" s="310"/>
      <c r="O459" s="180"/>
      <c r="P459" s="180"/>
      <c r="Q459" s="180"/>
      <c r="R459" s="180"/>
      <c r="S459" s="180"/>
    </row>
    <row r="460" spans="1:19" ht="16.5" customHeight="1">
      <c r="A460" s="180"/>
      <c r="B460" s="180"/>
      <c r="C460" s="180"/>
      <c r="D460" s="180"/>
      <c r="E460" s="181"/>
      <c r="F460" s="181"/>
      <c r="K460" s="308"/>
      <c r="L460" s="180"/>
      <c r="M460" s="310"/>
      <c r="O460" s="180"/>
      <c r="P460" s="180"/>
      <c r="Q460" s="180"/>
      <c r="R460" s="180"/>
      <c r="S460" s="180"/>
    </row>
    <row r="461" spans="1:19" ht="16.5" customHeight="1">
      <c r="A461" s="180"/>
      <c r="B461" s="180"/>
      <c r="C461" s="180"/>
      <c r="D461" s="180"/>
      <c r="E461" s="181"/>
      <c r="F461" s="181"/>
      <c r="K461" s="308"/>
      <c r="L461" s="180"/>
      <c r="M461" s="310"/>
      <c r="O461" s="180"/>
      <c r="P461" s="180"/>
      <c r="Q461" s="180"/>
      <c r="R461" s="180"/>
      <c r="S461" s="180"/>
    </row>
    <row r="462" spans="1:19" ht="16.5" customHeight="1">
      <c r="A462" s="180"/>
      <c r="B462" s="180"/>
      <c r="C462" s="180"/>
      <c r="D462" s="180"/>
      <c r="E462" s="181"/>
      <c r="F462" s="181"/>
      <c r="K462" s="308"/>
      <c r="L462" s="180"/>
      <c r="M462" s="310"/>
      <c r="O462" s="180"/>
      <c r="P462" s="180"/>
      <c r="Q462" s="180"/>
      <c r="R462" s="180"/>
      <c r="S462" s="180"/>
    </row>
    <row r="463" spans="1:19" ht="16.5" customHeight="1">
      <c r="A463" s="180"/>
      <c r="B463" s="180"/>
      <c r="C463" s="180"/>
      <c r="D463" s="180"/>
      <c r="E463" s="181"/>
      <c r="F463" s="181"/>
      <c r="K463" s="308"/>
      <c r="L463" s="180"/>
      <c r="M463" s="310"/>
      <c r="O463" s="180"/>
      <c r="P463" s="180"/>
      <c r="Q463" s="180"/>
      <c r="R463" s="180"/>
      <c r="S463" s="180"/>
    </row>
    <row r="464" spans="1:19" ht="16.5" customHeight="1">
      <c r="A464" s="180"/>
      <c r="B464" s="180"/>
      <c r="C464" s="180"/>
      <c r="D464" s="180"/>
      <c r="E464" s="181"/>
      <c r="F464" s="181"/>
      <c r="K464" s="308"/>
      <c r="L464" s="180"/>
      <c r="M464" s="310"/>
      <c r="O464" s="180"/>
      <c r="P464" s="180"/>
      <c r="Q464" s="180"/>
      <c r="R464" s="180"/>
      <c r="S464" s="180"/>
    </row>
    <row r="465" spans="1:19" ht="16.5" customHeight="1">
      <c r="A465" s="180"/>
      <c r="B465" s="180"/>
      <c r="C465" s="180"/>
      <c r="D465" s="180"/>
      <c r="E465" s="181"/>
      <c r="F465" s="181"/>
      <c r="K465" s="308"/>
      <c r="L465" s="180"/>
      <c r="M465" s="310"/>
      <c r="O465" s="180"/>
      <c r="P465" s="180"/>
      <c r="Q465" s="180"/>
      <c r="R465" s="180"/>
      <c r="S465" s="180"/>
    </row>
    <row r="466" spans="1:19" ht="16.5" customHeight="1">
      <c r="A466" s="180"/>
      <c r="B466" s="180"/>
      <c r="C466" s="180"/>
      <c r="D466" s="180"/>
      <c r="E466" s="181"/>
      <c r="F466" s="181"/>
      <c r="K466" s="308"/>
      <c r="L466" s="180"/>
      <c r="M466" s="310"/>
      <c r="O466" s="180"/>
      <c r="P466" s="180"/>
      <c r="Q466" s="180"/>
      <c r="R466" s="180"/>
      <c r="S466" s="180"/>
    </row>
    <row r="467" spans="1:19" ht="16.5" customHeight="1">
      <c r="A467" s="180"/>
      <c r="B467" s="180"/>
      <c r="C467" s="180"/>
      <c r="D467" s="180"/>
      <c r="E467" s="181"/>
      <c r="F467" s="181"/>
      <c r="K467" s="308"/>
      <c r="L467" s="180"/>
      <c r="M467" s="310"/>
      <c r="O467" s="180"/>
      <c r="P467" s="180"/>
      <c r="Q467" s="180"/>
      <c r="R467" s="180"/>
      <c r="S467" s="180"/>
    </row>
    <row r="468" spans="1:19" ht="16.5" customHeight="1">
      <c r="A468" s="180"/>
      <c r="B468" s="180"/>
      <c r="C468" s="180"/>
      <c r="D468" s="180"/>
      <c r="E468" s="181"/>
      <c r="F468" s="181"/>
      <c r="K468" s="308"/>
      <c r="L468" s="180"/>
      <c r="M468" s="310"/>
      <c r="O468" s="180"/>
      <c r="P468" s="180"/>
      <c r="Q468" s="180"/>
      <c r="R468" s="180"/>
      <c r="S468" s="180"/>
    </row>
    <row r="469" spans="1:19" ht="16.5" customHeight="1">
      <c r="A469" s="180"/>
      <c r="B469" s="180"/>
      <c r="C469" s="180"/>
      <c r="D469" s="180"/>
      <c r="E469" s="181"/>
      <c r="F469" s="181"/>
      <c r="K469" s="308"/>
      <c r="L469" s="180"/>
      <c r="M469" s="310"/>
      <c r="O469" s="180"/>
      <c r="P469" s="180"/>
      <c r="Q469" s="180"/>
      <c r="R469" s="180"/>
      <c r="S469" s="180"/>
    </row>
    <row r="470" spans="1:19" ht="16.5" customHeight="1">
      <c r="A470" s="180"/>
      <c r="B470" s="180"/>
      <c r="C470" s="180"/>
      <c r="D470" s="180"/>
      <c r="E470" s="181"/>
      <c r="F470" s="181"/>
      <c r="K470" s="308"/>
      <c r="L470" s="180"/>
      <c r="M470" s="310"/>
      <c r="O470" s="180"/>
      <c r="P470" s="180"/>
      <c r="Q470" s="180"/>
      <c r="R470" s="180"/>
      <c r="S470" s="180"/>
    </row>
    <row r="471" spans="1:19" ht="16.5" customHeight="1">
      <c r="A471" s="180"/>
      <c r="B471" s="180"/>
      <c r="C471" s="180"/>
      <c r="D471" s="180"/>
      <c r="E471" s="181"/>
      <c r="F471" s="181"/>
      <c r="K471" s="308"/>
      <c r="L471" s="180"/>
      <c r="M471" s="310"/>
      <c r="O471" s="180"/>
      <c r="P471" s="180"/>
      <c r="Q471" s="180"/>
      <c r="R471" s="180"/>
      <c r="S471" s="180"/>
    </row>
    <row r="472" spans="1:19" ht="16.5" customHeight="1">
      <c r="A472" s="180"/>
      <c r="B472" s="180"/>
      <c r="C472" s="180"/>
      <c r="D472" s="180"/>
      <c r="E472" s="181"/>
      <c r="F472" s="181"/>
      <c r="K472" s="308"/>
      <c r="L472" s="180"/>
      <c r="M472" s="310"/>
      <c r="O472" s="180"/>
      <c r="P472" s="180"/>
      <c r="Q472" s="180"/>
      <c r="R472" s="180"/>
      <c r="S472" s="180"/>
    </row>
    <row r="473" spans="1:19" ht="16.5" customHeight="1">
      <c r="A473" s="180"/>
      <c r="B473" s="180"/>
      <c r="C473" s="180"/>
      <c r="D473" s="180"/>
      <c r="E473" s="181"/>
      <c r="F473" s="181"/>
      <c r="K473" s="308"/>
      <c r="L473" s="180"/>
      <c r="M473" s="310"/>
      <c r="O473" s="180"/>
      <c r="P473" s="180"/>
      <c r="Q473" s="180"/>
      <c r="R473" s="180"/>
      <c r="S473" s="180"/>
    </row>
    <row r="474" spans="1:19" ht="16.5" customHeight="1">
      <c r="A474" s="180"/>
      <c r="B474" s="180"/>
      <c r="C474" s="180"/>
      <c r="D474" s="180"/>
      <c r="E474" s="181"/>
      <c r="F474" s="181"/>
      <c r="K474" s="308"/>
      <c r="L474" s="180"/>
      <c r="M474" s="310"/>
      <c r="O474" s="180"/>
      <c r="P474" s="180"/>
      <c r="Q474" s="180"/>
      <c r="R474" s="180"/>
      <c r="S474" s="180"/>
    </row>
    <row r="475" spans="1:19" ht="16.5" customHeight="1">
      <c r="A475" s="180"/>
      <c r="B475" s="180"/>
      <c r="C475" s="180"/>
      <c r="D475" s="180"/>
      <c r="E475" s="181"/>
      <c r="F475" s="181"/>
      <c r="K475" s="308"/>
      <c r="L475" s="180"/>
      <c r="M475" s="310"/>
      <c r="O475" s="180"/>
      <c r="P475" s="180"/>
      <c r="Q475" s="180"/>
      <c r="R475" s="180"/>
      <c r="S475" s="180"/>
    </row>
    <row r="476" spans="1:19" ht="16.5" customHeight="1">
      <c r="A476" s="180"/>
      <c r="B476" s="180"/>
      <c r="C476" s="180"/>
      <c r="D476" s="180"/>
      <c r="E476" s="181"/>
      <c r="F476" s="181"/>
      <c r="K476" s="308"/>
      <c r="L476" s="180"/>
      <c r="M476" s="310"/>
      <c r="O476" s="180"/>
      <c r="P476" s="180"/>
      <c r="Q476" s="180"/>
      <c r="R476" s="180"/>
      <c r="S476" s="180"/>
    </row>
    <row r="477" spans="1:19" ht="16.5" customHeight="1">
      <c r="A477" s="180"/>
      <c r="B477" s="180"/>
      <c r="C477" s="180"/>
      <c r="D477" s="180"/>
      <c r="E477" s="181"/>
      <c r="F477" s="181"/>
      <c r="K477" s="308"/>
      <c r="L477" s="180"/>
      <c r="M477" s="310"/>
      <c r="O477" s="180"/>
      <c r="P477" s="180"/>
      <c r="Q477" s="180"/>
      <c r="R477" s="180"/>
      <c r="S477" s="180"/>
    </row>
    <row r="478" spans="1:19" ht="16.5" customHeight="1">
      <c r="A478" s="180"/>
      <c r="B478" s="180"/>
      <c r="C478" s="180"/>
      <c r="D478" s="180"/>
      <c r="E478" s="181"/>
      <c r="F478" s="181"/>
      <c r="K478" s="308"/>
      <c r="L478" s="180"/>
      <c r="M478" s="310"/>
      <c r="O478" s="180"/>
      <c r="P478" s="180"/>
      <c r="Q478" s="180"/>
      <c r="R478" s="180"/>
      <c r="S478" s="180"/>
    </row>
    <row r="479" spans="1:19" ht="16.5" customHeight="1">
      <c r="A479" s="180"/>
      <c r="B479" s="180"/>
      <c r="C479" s="180"/>
      <c r="D479" s="180"/>
      <c r="E479" s="181"/>
      <c r="F479" s="181"/>
      <c r="K479" s="308"/>
      <c r="L479" s="180"/>
      <c r="M479" s="310"/>
      <c r="O479" s="180"/>
      <c r="P479" s="180"/>
      <c r="Q479" s="180"/>
      <c r="R479" s="180"/>
      <c r="S479" s="180"/>
    </row>
    <row r="480" spans="1:19" ht="16.5" customHeight="1">
      <c r="A480" s="180"/>
      <c r="B480" s="180"/>
      <c r="C480" s="180"/>
      <c r="D480" s="180"/>
      <c r="E480" s="181"/>
      <c r="F480" s="181"/>
      <c r="K480" s="308"/>
      <c r="L480" s="180"/>
      <c r="M480" s="310"/>
      <c r="O480" s="180"/>
      <c r="P480" s="180"/>
      <c r="Q480" s="180"/>
      <c r="R480" s="180"/>
      <c r="S480" s="180"/>
    </row>
    <row r="481" spans="1:19" ht="16.5" customHeight="1">
      <c r="A481" s="180"/>
      <c r="B481" s="180"/>
      <c r="C481" s="180"/>
      <c r="D481" s="180"/>
      <c r="E481" s="181"/>
      <c r="F481" s="181"/>
      <c r="K481" s="308"/>
      <c r="L481" s="180"/>
      <c r="M481" s="310"/>
      <c r="O481" s="180"/>
      <c r="P481" s="180"/>
      <c r="Q481" s="180"/>
      <c r="R481" s="180"/>
      <c r="S481" s="180"/>
    </row>
    <row r="482" spans="1:19" ht="16.5" customHeight="1">
      <c r="A482" s="180"/>
      <c r="B482" s="180"/>
      <c r="C482" s="180"/>
      <c r="D482" s="180"/>
      <c r="E482" s="181"/>
      <c r="F482" s="181"/>
      <c r="K482" s="308"/>
      <c r="L482" s="180"/>
      <c r="M482" s="310"/>
      <c r="O482" s="180"/>
      <c r="P482" s="180"/>
      <c r="Q482" s="180"/>
      <c r="R482" s="180"/>
      <c r="S482" s="180"/>
    </row>
    <row r="483" spans="1:19" ht="16.5" customHeight="1">
      <c r="A483" s="180"/>
      <c r="B483" s="180"/>
      <c r="C483" s="180"/>
      <c r="D483" s="180"/>
      <c r="E483" s="181"/>
      <c r="F483" s="181"/>
      <c r="K483" s="308"/>
      <c r="L483" s="180"/>
      <c r="M483" s="310"/>
      <c r="O483" s="180"/>
      <c r="P483" s="180"/>
      <c r="Q483" s="180"/>
      <c r="R483" s="180"/>
      <c r="S483" s="180"/>
    </row>
    <row r="484" spans="1:19" ht="16.5" customHeight="1">
      <c r="A484" s="180"/>
      <c r="B484" s="180"/>
      <c r="C484" s="180"/>
      <c r="D484" s="180"/>
      <c r="E484" s="181"/>
      <c r="F484" s="181"/>
      <c r="K484" s="308"/>
      <c r="L484" s="180"/>
      <c r="M484" s="310"/>
      <c r="O484" s="180"/>
      <c r="P484" s="180"/>
      <c r="Q484" s="180"/>
      <c r="R484" s="180"/>
      <c r="S484" s="180"/>
    </row>
    <row r="485" spans="1:19" ht="16.5" customHeight="1">
      <c r="A485" s="180"/>
      <c r="B485" s="180"/>
      <c r="C485" s="180"/>
      <c r="D485" s="180"/>
      <c r="E485" s="181"/>
      <c r="F485" s="181"/>
      <c r="K485" s="308"/>
      <c r="L485" s="180"/>
      <c r="M485" s="310"/>
      <c r="O485" s="180"/>
      <c r="P485" s="180"/>
      <c r="Q485" s="180"/>
      <c r="R485" s="180"/>
      <c r="S485" s="180"/>
    </row>
    <row r="486" spans="1:19" ht="16.5" customHeight="1">
      <c r="A486" s="180"/>
      <c r="B486" s="180"/>
      <c r="C486" s="180"/>
      <c r="D486" s="180"/>
      <c r="E486" s="181"/>
      <c r="F486" s="181"/>
      <c r="K486" s="308"/>
      <c r="L486" s="180"/>
      <c r="M486" s="310"/>
      <c r="O486" s="180"/>
      <c r="P486" s="180"/>
      <c r="Q486" s="180"/>
      <c r="R486" s="180"/>
      <c r="S486" s="180"/>
    </row>
    <row r="487" spans="1:19" ht="16.5" customHeight="1">
      <c r="A487" s="180"/>
      <c r="B487" s="180"/>
      <c r="C487" s="180"/>
      <c r="D487" s="180"/>
      <c r="E487" s="181"/>
      <c r="F487" s="181"/>
      <c r="K487" s="308"/>
      <c r="L487" s="180"/>
      <c r="M487" s="310"/>
      <c r="O487" s="180"/>
      <c r="P487" s="180"/>
      <c r="Q487" s="180"/>
      <c r="R487" s="180"/>
      <c r="S487" s="180"/>
    </row>
    <row r="488" spans="1:19" ht="16.5" customHeight="1">
      <c r="A488" s="180"/>
      <c r="B488" s="180"/>
      <c r="C488" s="180"/>
      <c r="D488" s="180"/>
      <c r="E488" s="181"/>
      <c r="F488" s="181"/>
      <c r="K488" s="308"/>
      <c r="L488" s="180"/>
      <c r="M488" s="310"/>
      <c r="O488" s="180"/>
      <c r="P488" s="180"/>
      <c r="Q488" s="180"/>
      <c r="R488" s="180"/>
      <c r="S488" s="180"/>
    </row>
    <row r="489" spans="1:19" ht="16.5" customHeight="1">
      <c r="A489" s="180"/>
      <c r="B489" s="180"/>
      <c r="C489" s="180"/>
      <c r="D489" s="180"/>
      <c r="E489" s="181"/>
      <c r="F489" s="181"/>
      <c r="K489" s="308"/>
      <c r="L489" s="180"/>
      <c r="M489" s="310"/>
      <c r="O489" s="180"/>
      <c r="P489" s="180"/>
      <c r="Q489" s="180"/>
      <c r="R489" s="180"/>
      <c r="S489" s="180"/>
    </row>
    <row r="490" spans="1:19" ht="16.5" customHeight="1">
      <c r="A490" s="180"/>
      <c r="B490" s="180"/>
      <c r="C490" s="180"/>
      <c r="D490" s="180"/>
      <c r="E490" s="181"/>
      <c r="F490" s="181"/>
      <c r="K490" s="308"/>
      <c r="L490" s="180"/>
      <c r="M490" s="310"/>
      <c r="O490" s="180"/>
      <c r="P490" s="180"/>
      <c r="Q490" s="180"/>
      <c r="R490" s="180"/>
      <c r="S490" s="180"/>
    </row>
    <row r="491" spans="1:19" ht="16.5" customHeight="1">
      <c r="A491" s="180"/>
      <c r="B491" s="180"/>
      <c r="C491" s="180"/>
      <c r="D491" s="180"/>
      <c r="E491" s="181"/>
      <c r="F491" s="181"/>
      <c r="K491" s="308"/>
      <c r="L491" s="180"/>
      <c r="M491" s="310"/>
      <c r="O491" s="180"/>
      <c r="P491" s="180"/>
      <c r="Q491" s="180"/>
      <c r="R491" s="180"/>
      <c r="S491" s="180"/>
    </row>
    <row r="492" spans="1:19" ht="16.5" customHeight="1">
      <c r="A492" s="180"/>
      <c r="B492" s="180"/>
      <c r="C492" s="180"/>
      <c r="D492" s="180"/>
      <c r="E492" s="181"/>
      <c r="F492" s="181"/>
      <c r="K492" s="308"/>
      <c r="L492" s="180"/>
      <c r="M492" s="310"/>
      <c r="O492" s="180"/>
      <c r="P492" s="180"/>
      <c r="Q492" s="180"/>
      <c r="R492" s="180"/>
      <c r="S492" s="180"/>
    </row>
    <row r="493" spans="1:19" ht="16.5" customHeight="1">
      <c r="A493" s="180"/>
      <c r="B493" s="180"/>
      <c r="C493" s="180"/>
      <c r="D493" s="180"/>
      <c r="E493" s="181"/>
      <c r="F493" s="181"/>
      <c r="K493" s="308"/>
      <c r="L493" s="180"/>
      <c r="M493" s="310"/>
      <c r="O493" s="180"/>
      <c r="P493" s="180"/>
      <c r="Q493" s="180"/>
      <c r="R493" s="180"/>
      <c r="S493" s="180"/>
    </row>
    <row r="494" spans="1:19" ht="16.5" customHeight="1">
      <c r="A494" s="180"/>
      <c r="B494" s="180"/>
      <c r="C494" s="180"/>
      <c r="D494" s="180"/>
      <c r="E494" s="181"/>
      <c r="F494" s="181"/>
      <c r="K494" s="308"/>
      <c r="L494" s="180"/>
      <c r="M494" s="310"/>
      <c r="O494" s="180"/>
      <c r="P494" s="180"/>
      <c r="Q494" s="180"/>
      <c r="R494" s="180"/>
      <c r="S494" s="180"/>
    </row>
    <row r="495" spans="1:19" ht="16.5" customHeight="1">
      <c r="A495" s="180"/>
      <c r="B495" s="180"/>
      <c r="C495" s="180"/>
      <c r="D495" s="180"/>
      <c r="E495" s="181"/>
      <c r="F495" s="181"/>
      <c r="K495" s="308"/>
      <c r="L495" s="180"/>
      <c r="M495" s="310"/>
      <c r="O495" s="180"/>
      <c r="P495" s="180"/>
      <c r="Q495" s="180"/>
      <c r="R495" s="180"/>
      <c r="S495" s="180"/>
    </row>
    <row r="496" spans="1:19" ht="16.5" customHeight="1">
      <c r="A496" s="180"/>
      <c r="B496" s="180"/>
      <c r="C496" s="180"/>
      <c r="D496" s="180"/>
      <c r="E496" s="181"/>
      <c r="F496" s="181"/>
      <c r="K496" s="308"/>
      <c r="L496" s="180"/>
      <c r="M496" s="310"/>
      <c r="O496" s="180"/>
      <c r="P496" s="180"/>
      <c r="Q496" s="180"/>
      <c r="R496" s="180"/>
      <c r="S496" s="180"/>
    </row>
    <row r="497" spans="1:19" ht="16.5" customHeight="1">
      <c r="A497" s="180"/>
      <c r="B497" s="180"/>
      <c r="C497" s="180"/>
      <c r="D497" s="180"/>
      <c r="E497" s="181"/>
      <c r="F497" s="181"/>
      <c r="K497" s="308"/>
      <c r="L497" s="180"/>
      <c r="M497" s="310"/>
      <c r="O497" s="180"/>
      <c r="P497" s="180"/>
      <c r="Q497" s="180"/>
      <c r="R497" s="180"/>
      <c r="S497" s="180"/>
    </row>
    <row r="498" spans="1:19" ht="16.5" customHeight="1">
      <c r="A498" s="180"/>
      <c r="B498" s="180"/>
      <c r="C498" s="180"/>
      <c r="D498" s="180"/>
      <c r="E498" s="181"/>
      <c r="F498" s="181"/>
      <c r="K498" s="308"/>
      <c r="L498" s="180"/>
      <c r="M498" s="310"/>
      <c r="O498" s="180"/>
      <c r="P498" s="180"/>
      <c r="Q498" s="180"/>
      <c r="R498" s="180"/>
      <c r="S498" s="180"/>
    </row>
    <row r="499" spans="1:19" ht="16.5" customHeight="1">
      <c r="A499" s="180"/>
      <c r="B499" s="180"/>
      <c r="C499" s="180"/>
      <c r="D499" s="180"/>
      <c r="E499" s="181"/>
      <c r="F499" s="181"/>
      <c r="K499" s="308"/>
      <c r="L499" s="180"/>
      <c r="M499" s="310"/>
      <c r="O499" s="180"/>
      <c r="P499" s="180"/>
      <c r="Q499" s="180"/>
      <c r="R499" s="180"/>
      <c r="S499" s="180"/>
    </row>
    <row r="500" spans="1:19" ht="16.5" customHeight="1">
      <c r="A500" s="180"/>
      <c r="B500" s="180"/>
      <c r="C500" s="180"/>
      <c r="D500" s="180"/>
      <c r="E500" s="181"/>
      <c r="F500" s="181"/>
      <c r="K500" s="308"/>
      <c r="L500" s="180"/>
      <c r="M500" s="310"/>
      <c r="O500" s="180"/>
      <c r="P500" s="180"/>
      <c r="Q500" s="180"/>
      <c r="R500" s="180"/>
      <c r="S500" s="180"/>
    </row>
    <row r="501" spans="1:19" ht="16.5" customHeight="1">
      <c r="A501" s="180"/>
      <c r="B501" s="180"/>
      <c r="C501" s="180"/>
      <c r="D501" s="180"/>
      <c r="E501" s="181"/>
      <c r="F501" s="181"/>
      <c r="K501" s="308"/>
      <c r="L501" s="180"/>
      <c r="M501" s="310"/>
      <c r="O501" s="180"/>
      <c r="P501" s="180"/>
      <c r="Q501" s="180"/>
      <c r="R501" s="180"/>
      <c r="S501" s="180"/>
    </row>
    <row r="502" spans="1:19" ht="16.5" customHeight="1">
      <c r="A502" s="180"/>
      <c r="B502" s="180"/>
      <c r="C502" s="180"/>
      <c r="D502" s="180"/>
      <c r="E502" s="181"/>
      <c r="F502" s="181"/>
      <c r="K502" s="308"/>
      <c r="L502" s="180"/>
      <c r="M502" s="310"/>
      <c r="O502" s="180"/>
      <c r="P502" s="180"/>
      <c r="Q502" s="180"/>
      <c r="R502" s="180"/>
      <c r="S502" s="180"/>
    </row>
    <row r="503" spans="1:19" ht="16.5" customHeight="1">
      <c r="A503" s="180"/>
      <c r="B503" s="180"/>
      <c r="C503" s="180"/>
      <c r="D503" s="180"/>
      <c r="E503" s="181"/>
      <c r="F503" s="181"/>
      <c r="K503" s="308"/>
      <c r="L503" s="180"/>
      <c r="M503" s="310"/>
      <c r="O503" s="180"/>
      <c r="P503" s="180"/>
      <c r="Q503" s="180"/>
      <c r="R503" s="180"/>
      <c r="S503" s="180"/>
    </row>
    <row r="504" spans="1:19" ht="16.5" customHeight="1">
      <c r="A504" s="180"/>
      <c r="B504" s="180"/>
      <c r="C504" s="180"/>
      <c r="D504" s="180"/>
      <c r="E504" s="181"/>
      <c r="F504" s="181"/>
      <c r="K504" s="308"/>
      <c r="L504" s="180"/>
      <c r="M504" s="310"/>
      <c r="O504" s="180"/>
      <c r="P504" s="180"/>
      <c r="Q504" s="180"/>
      <c r="R504" s="180"/>
      <c r="S504" s="180"/>
    </row>
    <row r="505" spans="1:19" ht="16.5" customHeight="1">
      <c r="A505" s="180"/>
      <c r="B505" s="180"/>
      <c r="C505" s="180"/>
      <c r="D505" s="180"/>
      <c r="E505" s="181"/>
      <c r="F505" s="181"/>
      <c r="K505" s="308"/>
      <c r="L505" s="180"/>
      <c r="M505" s="310"/>
      <c r="O505" s="180"/>
      <c r="P505" s="180"/>
      <c r="Q505" s="180"/>
      <c r="R505" s="180"/>
      <c r="S505" s="180"/>
    </row>
    <row r="506" spans="1:19" ht="16.5" customHeight="1">
      <c r="A506" s="180"/>
      <c r="B506" s="180"/>
      <c r="C506" s="180"/>
      <c r="D506" s="180"/>
      <c r="E506" s="181"/>
      <c r="F506" s="181"/>
      <c r="K506" s="308"/>
      <c r="L506" s="180"/>
      <c r="M506" s="310"/>
      <c r="O506" s="180"/>
      <c r="P506" s="180"/>
      <c r="Q506" s="180"/>
      <c r="R506" s="180"/>
      <c r="S506" s="180"/>
    </row>
    <row r="507" spans="1:19" ht="16.5" customHeight="1">
      <c r="A507" s="180"/>
      <c r="B507" s="180"/>
      <c r="C507" s="180"/>
      <c r="D507" s="180"/>
      <c r="E507" s="181"/>
      <c r="F507" s="181"/>
      <c r="K507" s="308"/>
      <c r="L507" s="180"/>
      <c r="M507" s="310"/>
      <c r="O507" s="180"/>
      <c r="P507" s="180"/>
      <c r="Q507" s="180"/>
      <c r="R507" s="180"/>
      <c r="S507" s="180"/>
    </row>
    <row r="508" spans="1:19" ht="16.5" customHeight="1">
      <c r="A508" s="180"/>
      <c r="B508" s="180"/>
      <c r="C508" s="180"/>
      <c r="D508" s="180"/>
      <c r="E508" s="181"/>
      <c r="F508" s="181"/>
      <c r="K508" s="308"/>
      <c r="L508" s="180"/>
      <c r="M508" s="310"/>
      <c r="O508" s="180"/>
      <c r="P508" s="180"/>
      <c r="Q508" s="180"/>
      <c r="R508" s="180"/>
      <c r="S508" s="180"/>
    </row>
    <row r="509" spans="1:19" ht="16.5" customHeight="1">
      <c r="A509" s="180"/>
      <c r="B509" s="180"/>
      <c r="C509" s="180"/>
      <c r="D509" s="180"/>
      <c r="E509" s="181"/>
      <c r="F509" s="181"/>
      <c r="K509" s="308"/>
      <c r="L509" s="180"/>
      <c r="M509" s="310"/>
      <c r="O509" s="180"/>
      <c r="P509" s="180"/>
      <c r="Q509" s="180"/>
      <c r="R509" s="180"/>
      <c r="S509" s="180"/>
    </row>
    <row r="510" spans="1:19" ht="16.5" customHeight="1">
      <c r="A510" s="180"/>
      <c r="B510" s="180"/>
      <c r="C510" s="180"/>
      <c r="D510" s="180"/>
      <c r="E510" s="181"/>
      <c r="F510" s="181"/>
      <c r="K510" s="308"/>
      <c r="L510" s="180"/>
      <c r="M510" s="310"/>
      <c r="O510" s="180"/>
      <c r="P510" s="180"/>
      <c r="Q510" s="180"/>
      <c r="R510" s="180"/>
      <c r="S510" s="180"/>
    </row>
    <row r="511" spans="1:19" ht="16.5" customHeight="1">
      <c r="A511" s="180"/>
      <c r="B511" s="180"/>
      <c r="C511" s="180"/>
      <c r="D511" s="180"/>
      <c r="E511" s="181"/>
      <c r="F511" s="181"/>
      <c r="K511" s="308"/>
      <c r="L511" s="180"/>
      <c r="M511" s="310"/>
      <c r="O511" s="180"/>
      <c r="P511" s="180"/>
      <c r="Q511" s="180"/>
      <c r="R511" s="180"/>
      <c r="S511" s="180"/>
    </row>
    <row r="512" spans="1:19" ht="16.5" customHeight="1">
      <c r="A512" s="180"/>
      <c r="B512" s="180"/>
      <c r="C512" s="180"/>
      <c r="D512" s="180"/>
      <c r="E512" s="181"/>
      <c r="F512" s="181"/>
      <c r="K512" s="308"/>
      <c r="L512" s="180"/>
      <c r="M512" s="310"/>
      <c r="O512" s="180"/>
      <c r="P512" s="180"/>
      <c r="Q512" s="180"/>
      <c r="R512" s="180"/>
      <c r="S512" s="180"/>
    </row>
    <row r="513" spans="1:19" ht="16.5" customHeight="1">
      <c r="A513" s="180"/>
      <c r="B513" s="180"/>
      <c r="C513" s="180"/>
      <c r="D513" s="180"/>
      <c r="E513" s="181"/>
      <c r="F513" s="181"/>
      <c r="K513" s="308"/>
      <c r="L513" s="180"/>
      <c r="M513" s="310"/>
      <c r="O513" s="180"/>
      <c r="P513" s="180"/>
      <c r="Q513" s="180"/>
      <c r="R513" s="180"/>
      <c r="S513" s="180"/>
    </row>
    <row r="514" spans="1:19" ht="16.5" customHeight="1">
      <c r="A514" s="180"/>
      <c r="B514" s="180"/>
      <c r="C514" s="180"/>
      <c r="D514" s="180"/>
      <c r="E514" s="181"/>
      <c r="F514" s="181"/>
      <c r="K514" s="308"/>
      <c r="L514" s="180"/>
      <c r="M514" s="310"/>
      <c r="O514" s="180"/>
      <c r="P514" s="180"/>
      <c r="Q514" s="180"/>
      <c r="R514" s="180"/>
      <c r="S514" s="180"/>
    </row>
    <row r="515" spans="1:19" ht="16.5" customHeight="1">
      <c r="A515" s="180"/>
      <c r="B515" s="180"/>
      <c r="C515" s="180"/>
      <c r="D515" s="180"/>
      <c r="E515" s="181"/>
      <c r="F515" s="181"/>
      <c r="K515" s="308"/>
      <c r="L515" s="180"/>
      <c r="M515" s="310"/>
      <c r="O515" s="180"/>
      <c r="P515" s="180"/>
      <c r="Q515" s="180"/>
      <c r="R515" s="180"/>
      <c r="S515" s="180"/>
    </row>
    <row r="516" spans="1:19" ht="16.5" customHeight="1">
      <c r="A516" s="180"/>
      <c r="B516" s="180"/>
      <c r="C516" s="180"/>
      <c r="D516" s="180"/>
      <c r="E516" s="181"/>
      <c r="F516" s="181"/>
      <c r="K516" s="308"/>
      <c r="L516" s="180"/>
      <c r="M516" s="310"/>
      <c r="O516" s="180"/>
      <c r="P516" s="180"/>
      <c r="Q516" s="180"/>
      <c r="R516" s="180"/>
      <c r="S516" s="180"/>
    </row>
    <row r="517" spans="1:19" ht="16.5" customHeight="1">
      <c r="A517" s="180"/>
      <c r="B517" s="180"/>
      <c r="C517" s="180"/>
      <c r="D517" s="180"/>
      <c r="E517" s="181"/>
      <c r="F517" s="181"/>
      <c r="K517" s="308"/>
      <c r="L517" s="180"/>
      <c r="M517" s="310"/>
      <c r="O517" s="180"/>
      <c r="P517" s="180"/>
      <c r="Q517" s="180"/>
      <c r="R517" s="180"/>
      <c r="S517" s="180"/>
    </row>
    <row r="518" spans="1:19" ht="16.5" customHeight="1">
      <c r="A518" s="180"/>
      <c r="B518" s="180"/>
      <c r="C518" s="180"/>
      <c r="D518" s="180"/>
      <c r="E518" s="181"/>
      <c r="F518" s="181"/>
      <c r="K518" s="308"/>
      <c r="L518" s="180"/>
      <c r="M518" s="310"/>
      <c r="O518" s="180"/>
      <c r="P518" s="180"/>
      <c r="Q518" s="180"/>
      <c r="R518" s="180"/>
      <c r="S518" s="180"/>
    </row>
    <row r="519" spans="1:19" ht="16.5" customHeight="1">
      <c r="A519" s="180"/>
      <c r="B519" s="180"/>
      <c r="C519" s="180"/>
      <c r="D519" s="180"/>
      <c r="E519" s="181"/>
      <c r="F519" s="181"/>
      <c r="K519" s="308"/>
      <c r="L519" s="180"/>
      <c r="M519" s="310"/>
      <c r="O519" s="180"/>
      <c r="P519" s="180"/>
      <c r="Q519" s="180"/>
      <c r="R519" s="180"/>
      <c r="S519" s="180"/>
    </row>
    <row r="520" spans="1:19" ht="16.5" customHeight="1">
      <c r="A520" s="180"/>
      <c r="B520" s="180"/>
      <c r="C520" s="180"/>
      <c r="D520" s="180"/>
      <c r="E520" s="181"/>
      <c r="F520" s="181"/>
      <c r="K520" s="308"/>
      <c r="L520" s="180"/>
      <c r="M520" s="310"/>
      <c r="O520" s="180"/>
      <c r="P520" s="180"/>
      <c r="Q520" s="180"/>
      <c r="R520" s="180"/>
      <c r="S520" s="180"/>
    </row>
    <row r="521" spans="1:19" ht="16.5" customHeight="1">
      <c r="A521" s="180"/>
      <c r="B521" s="180"/>
      <c r="C521" s="180"/>
      <c r="D521" s="180"/>
      <c r="E521" s="181"/>
      <c r="F521" s="181"/>
      <c r="K521" s="308"/>
      <c r="L521" s="180"/>
      <c r="M521" s="310"/>
      <c r="O521" s="180"/>
      <c r="P521" s="180"/>
      <c r="Q521" s="180"/>
      <c r="R521" s="180"/>
      <c r="S521" s="180"/>
    </row>
    <row r="522" spans="1:19" ht="16.5" customHeight="1">
      <c r="A522" s="180"/>
      <c r="B522" s="180"/>
      <c r="C522" s="180"/>
      <c r="D522" s="180"/>
      <c r="E522" s="181"/>
      <c r="F522" s="181"/>
      <c r="K522" s="308"/>
      <c r="L522" s="180"/>
      <c r="M522" s="310"/>
      <c r="O522" s="180"/>
      <c r="P522" s="180"/>
      <c r="Q522" s="180"/>
      <c r="R522" s="180"/>
      <c r="S522" s="180"/>
    </row>
    <row r="523" spans="1:19" ht="16.5" customHeight="1">
      <c r="A523" s="180"/>
      <c r="B523" s="180"/>
      <c r="C523" s="180"/>
      <c r="D523" s="180"/>
      <c r="E523" s="181"/>
      <c r="F523" s="181"/>
      <c r="K523" s="308"/>
      <c r="L523" s="180"/>
      <c r="M523" s="310"/>
      <c r="O523" s="180"/>
      <c r="P523" s="180"/>
      <c r="Q523" s="180"/>
      <c r="R523" s="180"/>
      <c r="S523" s="180"/>
    </row>
    <row r="524" spans="1:19" ht="16.5" customHeight="1">
      <c r="A524" s="180"/>
      <c r="B524" s="180"/>
      <c r="C524" s="180"/>
      <c r="D524" s="180"/>
      <c r="E524" s="181"/>
      <c r="F524" s="181"/>
      <c r="K524" s="308"/>
      <c r="L524" s="180"/>
      <c r="M524" s="310"/>
      <c r="O524" s="180"/>
      <c r="P524" s="180"/>
      <c r="Q524" s="180"/>
      <c r="R524" s="180"/>
      <c r="S524" s="180"/>
    </row>
    <row r="525" spans="1:19" ht="16.5" customHeight="1">
      <c r="A525" s="180"/>
      <c r="B525" s="180"/>
      <c r="C525" s="180"/>
      <c r="D525" s="180"/>
      <c r="E525" s="181"/>
      <c r="F525" s="181"/>
      <c r="K525" s="308"/>
      <c r="L525" s="180"/>
      <c r="M525" s="310"/>
      <c r="O525" s="180"/>
      <c r="P525" s="180"/>
      <c r="Q525" s="180"/>
      <c r="R525" s="180"/>
      <c r="S525" s="180"/>
    </row>
    <row r="526" spans="1:19" ht="16.5" customHeight="1">
      <c r="A526" s="180"/>
      <c r="B526" s="180"/>
      <c r="C526" s="180"/>
      <c r="D526" s="180"/>
      <c r="E526" s="181"/>
      <c r="F526" s="181"/>
      <c r="K526" s="308"/>
      <c r="L526" s="180"/>
      <c r="M526" s="310"/>
      <c r="O526" s="180"/>
      <c r="P526" s="180"/>
      <c r="Q526" s="180"/>
      <c r="R526" s="180"/>
      <c r="S526" s="180"/>
    </row>
    <row r="527" spans="1:19" ht="16.5" customHeight="1">
      <c r="A527" s="180"/>
      <c r="B527" s="180"/>
      <c r="C527" s="180"/>
      <c r="D527" s="180"/>
      <c r="E527" s="181"/>
      <c r="F527" s="181"/>
      <c r="K527" s="308"/>
      <c r="L527" s="180"/>
      <c r="M527" s="310"/>
      <c r="O527" s="180"/>
      <c r="P527" s="180"/>
      <c r="Q527" s="180"/>
      <c r="R527" s="180"/>
      <c r="S527" s="180"/>
    </row>
    <row r="528" spans="1:19" ht="16.5" customHeight="1">
      <c r="A528" s="180"/>
      <c r="B528" s="180"/>
      <c r="C528" s="180"/>
      <c r="D528" s="180"/>
      <c r="E528" s="181"/>
      <c r="F528" s="181"/>
      <c r="K528" s="308"/>
      <c r="L528" s="180"/>
      <c r="M528" s="310"/>
      <c r="O528" s="180"/>
      <c r="P528" s="180"/>
      <c r="Q528" s="180"/>
      <c r="R528" s="180"/>
      <c r="S528" s="180"/>
    </row>
    <row r="529" spans="1:19" ht="16.5" customHeight="1">
      <c r="A529" s="180"/>
      <c r="B529" s="180"/>
      <c r="C529" s="180"/>
      <c r="D529" s="180"/>
      <c r="E529" s="181"/>
      <c r="F529" s="181"/>
      <c r="K529" s="308"/>
      <c r="L529" s="180"/>
      <c r="M529" s="310"/>
      <c r="O529" s="180"/>
      <c r="P529" s="180"/>
      <c r="Q529" s="180"/>
      <c r="R529" s="180"/>
      <c r="S529" s="180"/>
    </row>
    <row r="530" spans="1:19" ht="16.5" customHeight="1">
      <c r="A530" s="180"/>
      <c r="B530" s="180"/>
      <c r="C530" s="180"/>
      <c r="D530" s="180"/>
      <c r="E530" s="181"/>
      <c r="F530" s="181"/>
      <c r="K530" s="308"/>
      <c r="L530" s="180"/>
      <c r="M530" s="310"/>
      <c r="O530" s="180"/>
      <c r="P530" s="180"/>
      <c r="Q530" s="180"/>
      <c r="R530" s="180"/>
      <c r="S530" s="180"/>
    </row>
    <row r="531" spans="1:19" ht="16.5" customHeight="1">
      <c r="A531" s="180"/>
      <c r="B531" s="180"/>
      <c r="C531" s="180"/>
      <c r="D531" s="180"/>
      <c r="E531" s="181"/>
      <c r="F531" s="181"/>
      <c r="K531" s="308"/>
      <c r="L531" s="180"/>
      <c r="M531" s="310"/>
      <c r="O531" s="180"/>
      <c r="P531" s="180"/>
      <c r="Q531" s="180"/>
      <c r="R531" s="180"/>
      <c r="S531" s="180"/>
    </row>
    <row r="532" spans="1:19" ht="16.5" customHeight="1">
      <c r="A532" s="180"/>
      <c r="B532" s="180"/>
      <c r="C532" s="180"/>
      <c r="D532" s="180"/>
      <c r="E532" s="181"/>
      <c r="F532" s="181"/>
      <c r="K532" s="308"/>
      <c r="L532" s="180"/>
      <c r="M532" s="310"/>
      <c r="O532" s="180"/>
      <c r="P532" s="180"/>
      <c r="Q532" s="180"/>
      <c r="R532" s="180"/>
      <c r="S532" s="180"/>
    </row>
    <row r="533" spans="1:19" ht="16.5" customHeight="1">
      <c r="A533" s="180"/>
      <c r="B533" s="180"/>
      <c r="C533" s="180"/>
      <c r="D533" s="180"/>
      <c r="E533" s="181"/>
      <c r="F533" s="181"/>
      <c r="K533" s="308"/>
      <c r="L533" s="180"/>
      <c r="M533" s="310"/>
      <c r="O533" s="180"/>
      <c r="P533" s="180"/>
      <c r="Q533" s="180"/>
      <c r="R533" s="180"/>
      <c r="S533" s="180"/>
    </row>
    <row r="534" spans="1:19" ht="16.5" customHeight="1">
      <c r="A534" s="180"/>
      <c r="B534" s="180"/>
      <c r="C534" s="180"/>
      <c r="D534" s="180"/>
      <c r="E534" s="181"/>
      <c r="F534" s="181"/>
      <c r="K534" s="308"/>
      <c r="L534" s="180"/>
      <c r="M534" s="310"/>
      <c r="O534" s="180"/>
      <c r="P534" s="180"/>
      <c r="Q534" s="180"/>
      <c r="R534" s="180"/>
      <c r="S534" s="180"/>
    </row>
    <row r="535" spans="1:19" ht="16.5" customHeight="1">
      <c r="A535" s="180"/>
      <c r="B535" s="180"/>
      <c r="C535" s="180"/>
      <c r="D535" s="180"/>
      <c r="E535" s="181"/>
      <c r="F535" s="181"/>
      <c r="K535" s="308"/>
      <c r="L535" s="180"/>
      <c r="M535" s="310"/>
      <c r="O535" s="180"/>
      <c r="P535" s="180"/>
      <c r="Q535" s="180"/>
      <c r="R535" s="180"/>
      <c r="S535" s="180"/>
    </row>
    <row r="536" spans="1:19" ht="16.5" customHeight="1">
      <c r="A536" s="180"/>
      <c r="B536" s="180"/>
      <c r="C536" s="180"/>
      <c r="D536" s="180"/>
      <c r="E536" s="181"/>
      <c r="F536" s="181"/>
      <c r="K536" s="308"/>
      <c r="L536" s="180"/>
      <c r="M536" s="310"/>
      <c r="O536" s="180"/>
      <c r="P536" s="180"/>
      <c r="Q536" s="180"/>
      <c r="R536" s="180"/>
      <c r="S536" s="180"/>
    </row>
    <row r="537" spans="1:19" ht="16.5" customHeight="1">
      <c r="A537" s="180"/>
      <c r="B537" s="180"/>
      <c r="C537" s="180"/>
      <c r="D537" s="180"/>
      <c r="E537" s="181"/>
      <c r="F537" s="181"/>
      <c r="K537" s="308"/>
      <c r="L537" s="180"/>
      <c r="M537" s="310"/>
      <c r="O537" s="180"/>
      <c r="P537" s="180"/>
      <c r="Q537" s="180"/>
      <c r="R537" s="180"/>
      <c r="S537" s="180"/>
    </row>
    <row r="538" spans="1:19" ht="16.5" customHeight="1">
      <c r="A538" s="180"/>
      <c r="B538" s="180"/>
      <c r="C538" s="180"/>
      <c r="D538" s="180"/>
      <c r="E538" s="181"/>
      <c r="F538" s="181"/>
      <c r="K538" s="308"/>
      <c r="L538" s="180"/>
      <c r="M538" s="310"/>
      <c r="O538" s="180"/>
      <c r="P538" s="180"/>
      <c r="Q538" s="180"/>
      <c r="R538" s="180"/>
      <c r="S538" s="180"/>
    </row>
    <row r="539" spans="1:19" ht="16.5" customHeight="1">
      <c r="A539" s="180"/>
      <c r="B539" s="180"/>
      <c r="C539" s="180"/>
      <c r="D539" s="180"/>
      <c r="E539" s="181"/>
      <c r="F539" s="181"/>
      <c r="K539" s="308"/>
      <c r="L539" s="180"/>
      <c r="M539" s="310"/>
      <c r="O539" s="180"/>
      <c r="P539" s="180"/>
      <c r="Q539" s="180"/>
      <c r="R539" s="180"/>
      <c r="S539" s="180"/>
    </row>
    <row r="540" spans="1:19" ht="16.5" customHeight="1">
      <c r="A540" s="180"/>
      <c r="B540" s="180"/>
      <c r="C540" s="180"/>
      <c r="D540" s="180"/>
      <c r="E540" s="181"/>
      <c r="F540" s="181"/>
      <c r="K540" s="308"/>
      <c r="L540" s="180"/>
      <c r="M540" s="310"/>
      <c r="O540" s="180"/>
      <c r="P540" s="180"/>
      <c r="Q540" s="180"/>
      <c r="R540" s="180"/>
      <c r="S540" s="180"/>
    </row>
    <row r="541" spans="1:19" ht="16.5" customHeight="1">
      <c r="A541" s="180"/>
      <c r="B541" s="180"/>
      <c r="C541" s="180"/>
      <c r="D541" s="180"/>
      <c r="E541" s="181"/>
      <c r="F541" s="181"/>
      <c r="K541" s="308"/>
      <c r="L541" s="180"/>
      <c r="M541" s="310"/>
      <c r="O541" s="180"/>
      <c r="P541" s="180"/>
      <c r="Q541" s="180"/>
      <c r="R541" s="180"/>
      <c r="S541" s="180"/>
    </row>
    <row r="542" spans="1:19" ht="16.5" customHeight="1">
      <c r="A542" s="180"/>
      <c r="B542" s="180"/>
      <c r="C542" s="180"/>
      <c r="D542" s="180"/>
      <c r="E542" s="181"/>
      <c r="F542" s="181"/>
      <c r="K542" s="308"/>
      <c r="L542" s="180"/>
      <c r="M542" s="310"/>
      <c r="O542" s="180"/>
      <c r="P542" s="180"/>
      <c r="Q542" s="180"/>
      <c r="R542" s="180"/>
      <c r="S542" s="180"/>
    </row>
    <row r="543" spans="1:19" ht="16.5" customHeight="1">
      <c r="A543" s="180"/>
      <c r="B543" s="180"/>
      <c r="C543" s="180"/>
      <c r="D543" s="180"/>
      <c r="E543" s="181"/>
      <c r="F543" s="181"/>
      <c r="K543" s="308"/>
      <c r="L543" s="180"/>
      <c r="M543" s="310"/>
      <c r="O543" s="180"/>
      <c r="P543" s="180"/>
      <c r="Q543" s="180"/>
      <c r="R543" s="180"/>
      <c r="S543" s="180"/>
    </row>
    <row r="544" spans="1:19" ht="16.5" customHeight="1">
      <c r="A544" s="180"/>
      <c r="B544" s="180"/>
      <c r="C544" s="180"/>
      <c r="D544" s="180"/>
      <c r="E544" s="181"/>
      <c r="F544" s="181"/>
      <c r="K544" s="308"/>
      <c r="L544" s="180"/>
      <c r="M544" s="310"/>
      <c r="O544" s="180"/>
      <c r="P544" s="180"/>
      <c r="Q544" s="180"/>
      <c r="R544" s="180"/>
      <c r="S544" s="180"/>
    </row>
    <row r="545" spans="1:19" ht="16.5" customHeight="1">
      <c r="A545" s="180"/>
      <c r="B545" s="180"/>
      <c r="C545" s="180"/>
      <c r="D545" s="180"/>
      <c r="E545" s="181"/>
      <c r="F545" s="181"/>
      <c r="K545" s="308"/>
      <c r="L545" s="180"/>
      <c r="M545" s="310"/>
      <c r="O545" s="180"/>
      <c r="P545" s="180"/>
      <c r="Q545" s="180"/>
      <c r="R545" s="180"/>
      <c r="S545" s="180"/>
    </row>
    <row r="546" spans="1:19" ht="16.5" customHeight="1">
      <c r="A546" s="180"/>
      <c r="B546" s="180"/>
      <c r="C546" s="180"/>
      <c r="D546" s="180"/>
      <c r="E546" s="181"/>
      <c r="F546" s="181"/>
      <c r="K546" s="308"/>
      <c r="L546" s="180"/>
      <c r="M546" s="310"/>
      <c r="O546" s="180"/>
      <c r="P546" s="180"/>
      <c r="Q546" s="180"/>
      <c r="R546" s="180"/>
      <c r="S546" s="180"/>
    </row>
    <row r="547" spans="1:19" ht="16.5" customHeight="1">
      <c r="A547" s="180"/>
      <c r="B547" s="180"/>
      <c r="C547" s="180"/>
      <c r="D547" s="180"/>
      <c r="E547" s="181"/>
      <c r="F547" s="181"/>
      <c r="K547" s="308"/>
      <c r="L547" s="180"/>
      <c r="M547" s="310"/>
      <c r="O547" s="180"/>
      <c r="P547" s="180"/>
      <c r="Q547" s="180"/>
      <c r="R547" s="180"/>
      <c r="S547" s="180"/>
    </row>
    <row r="548" spans="1:19" ht="16.5" customHeight="1">
      <c r="A548" s="180"/>
      <c r="B548" s="180"/>
      <c r="C548" s="180"/>
      <c r="D548" s="180"/>
      <c r="E548" s="181"/>
      <c r="F548" s="181"/>
      <c r="K548" s="308"/>
      <c r="L548" s="180"/>
      <c r="M548" s="310"/>
      <c r="O548" s="180"/>
      <c r="P548" s="180"/>
      <c r="Q548" s="180"/>
      <c r="R548" s="180"/>
      <c r="S548" s="180"/>
    </row>
    <row r="549" spans="1:19" ht="16.5" customHeight="1">
      <c r="A549" s="180"/>
      <c r="B549" s="180"/>
      <c r="C549" s="180"/>
      <c r="D549" s="180"/>
      <c r="E549" s="181"/>
      <c r="F549" s="181"/>
      <c r="K549" s="308"/>
      <c r="L549" s="180"/>
      <c r="M549" s="310"/>
      <c r="O549" s="180"/>
      <c r="P549" s="180"/>
      <c r="Q549" s="180"/>
      <c r="R549" s="180"/>
      <c r="S549" s="180"/>
    </row>
    <row r="550" spans="1:19" ht="16.5" customHeight="1">
      <c r="A550" s="180"/>
      <c r="B550" s="180"/>
      <c r="C550" s="180"/>
      <c r="D550" s="180"/>
      <c r="E550" s="181"/>
      <c r="F550" s="181"/>
      <c r="K550" s="308"/>
      <c r="L550" s="180"/>
      <c r="M550" s="310"/>
      <c r="O550" s="180"/>
      <c r="P550" s="180"/>
      <c r="Q550" s="180"/>
      <c r="R550" s="180"/>
      <c r="S550" s="180"/>
    </row>
    <row r="551" spans="1:19" ht="16.5" customHeight="1">
      <c r="A551" s="180"/>
      <c r="B551" s="180"/>
      <c r="C551" s="180"/>
      <c r="D551" s="180"/>
      <c r="E551" s="181"/>
      <c r="F551" s="181"/>
      <c r="K551" s="308"/>
      <c r="L551" s="180"/>
      <c r="M551" s="310"/>
      <c r="O551" s="180"/>
      <c r="P551" s="180"/>
      <c r="Q551" s="180"/>
      <c r="R551" s="180"/>
      <c r="S551" s="180"/>
    </row>
    <row r="552" spans="1:19" ht="16.5" customHeight="1">
      <c r="A552" s="180"/>
      <c r="B552" s="180"/>
      <c r="C552" s="180"/>
      <c r="D552" s="180"/>
      <c r="E552" s="181"/>
      <c r="F552" s="181"/>
      <c r="K552" s="308"/>
      <c r="L552" s="180"/>
      <c r="M552" s="310"/>
      <c r="O552" s="180"/>
      <c r="P552" s="180"/>
      <c r="Q552" s="180"/>
      <c r="R552" s="180"/>
      <c r="S552" s="180"/>
    </row>
    <row r="553" spans="1:19" ht="16.5" customHeight="1">
      <c r="A553" s="180"/>
      <c r="B553" s="180"/>
      <c r="C553" s="180"/>
      <c r="D553" s="180"/>
      <c r="E553" s="181"/>
      <c r="F553" s="181"/>
      <c r="K553" s="308"/>
      <c r="L553" s="180"/>
      <c r="M553" s="310"/>
      <c r="O553" s="180"/>
      <c r="P553" s="180"/>
      <c r="Q553" s="180"/>
      <c r="R553" s="180"/>
      <c r="S553" s="180"/>
    </row>
    <row r="554" spans="1:19" ht="16.5" customHeight="1">
      <c r="A554" s="180"/>
      <c r="B554" s="180"/>
      <c r="C554" s="180"/>
      <c r="D554" s="180"/>
      <c r="E554" s="181"/>
      <c r="F554" s="181"/>
      <c r="K554" s="308"/>
      <c r="L554" s="180"/>
      <c r="M554" s="310"/>
      <c r="O554" s="180"/>
      <c r="P554" s="180"/>
      <c r="Q554" s="180"/>
      <c r="R554" s="180"/>
      <c r="S554" s="180"/>
    </row>
    <row r="555" spans="1:19" ht="16.5" customHeight="1">
      <c r="A555" s="180"/>
      <c r="B555" s="180"/>
      <c r="C555" s="180"/>
      <c r="D555" s="180"/>
      <c r="E555" s="181"/>
      <c r="F555" s="181"/>
      <c r="K555" s="308"/>
      <c r="L555" s="180"/>
      <c r="M555" s="310"/>
      <c r="O555" s="180"/>
      <c r="P555" s="180"/>
      <c r="Q555" s="180"/>
      <c r="R555" s="180"/>
      <c r="S555" s="180"/>
    </row>
    <row r="556" spans="1:19" ht="16.5" customHeight="1">
      <c r="A556" s="180"/>
      <c r="B556" s="180"/>
      <c r="C556" s="180"/>
      <c r="D556" s="180"/>
      <c r="E556" s="181"/>
      <c r="F556" s="181"/>
      <c r="K556" s="308"/>
      <c r="L556" s="180"/>
      <c r="M556" s="310"/>
      <c r="O556" s="180"/>
      <c r="P556" s="180"/>
      <c r="Q556" s="180"/>
      <c r="R556" s="180"/>
      <c r="S556" s="180"/>
    </row>
    <row r="557" spans="1:19" ht="16.5" customHeight="1">
      <c r="A557" s="180"/>
      <c r="B557" s="180"/>
      <c r="C557" s="180"/>
      <c r="D557" s="180"/>
      <c r="E557" s="181"/>
      <c r="F557" s="181"/>
      <c r="K557" s="308"/>
      <c r="L557" s="180"/>
      <c r="M557" s="310"/>
      <c r="O557" s="180"/>
      <c r="P557" s="180"/>
      <c r="Q557" s="180"/>
      <c r="R557" s="180"/>
      <c r="S557" s="180"/>
    </row>
    <row r="558" spans="1:19" ht="16.5" customHeight="1">
      <c r="A558" s="180"/>
      <c r="B558" s="180"/>
      <c r="C558" s="180"/>
      <c r="D558" s="180"/>
      <c r="E558" s="181"/>
      <c r="F558" s="181"/>
      <c r="K558" s="308"/>
      <c r="L558" s="180"/>
      <c r="M558" s="310"/>
      <c r="O558" s="180"/>
      <c r="P558" s="180"/>
      <c r="Q558" s="180"/>
      <c r="R558" s="180"/>
      <c r="S558" s="180"/>
    </row>
    <row r="559" spans="1:19" ht="16.5" customHeight="1">
      <c r="A559" s="180"/>
      <c r="B559" s="180"/>
      <c r="C559" s="180"/>
      <c r="D559" s="180"/>
      <c r="E559" s="181"/>
      <c r="F559" s="181"/>
      <c r="K559" s="308"/>
      <c r="L559" s="180"/>
      <c r="M559" s="310"/>
      <c r="O559" s="180"/>
      <c r="P559" s="180"/>
      <c r="Q559" s="180"/>
      <c r="R559" s="180"/>
      <c r="S559" s="180"/>
    </row>
    <row r="560" spans="1:19" ht="16.5" customHeight="1">
      <c r="A560" s="180"/>
      <c r="B560" s="180"/>
      <c r="C560" s="180"/>
      <c r="D560" s="180"/>
      <c r="E560" s="181"/>
      <c r="F560" s="181"/>
      <c r="K560" s="308"/>
      <c r="L560" s="180"/>
      <c r="M560" s="310"/>
      <c r="O560" s="180"/>
      <c r="P560" s="180"/>
      <c r="Q560" s="180"/>
      <c r="R560" s="180"/>
      <c r="S560" s="180"/>
    </row>
    <row r="561" spans="1:19" ht="16.5" customHeight="1">
      <c r="A561" s="180"/>
      <c r="B561" s="180"/>
      <c r="C561" s="180"/>
      <c r="D561" s="180"/>
      <c r="E561" s="181"/>
      <c r="F561" s="181"/>
      <c r="K561" s="308"/>
      <c r="L561" s="180"/>
      <c r="M561" s="310"/>
      <c r="O561" s="180"/>
      <c r="P561" s="180"/>
      <c r="Q561" s="180"/>
      <c r="R561" s="180"/>
      <c r="S561" s="180"/>
    </row>
    <row r="562" spans="1:19" ht="16.5" customHeight="1">
      <c r="A562" s="180"/>
      <c r="B562" s="180"/>
      <c r="C562" s="180"/>
      <c r="D562" s="180"/>
      <c r="E562" s="181"/>
      <c r="F562" s="181"/>
      <c r="K562" s="308"/>
      <c r="L562" s="180"/>
      <c r="M562" s="310"/>
      <c r="O562" s="180"/>
      <c r="P562" s="180"/>
      <c r="Q562" s="180"/>
      <c r="R562" s="180"/>
      <c r="S562" s="180"/>
    </row>
    <row r="563" spans="1:19" ht="16.5" customHeight="1">
      <c r="A563" s="180"/>
      <c r="B563" s="180"/>
      <c r="C563" s="180"/>
      <c r="D563" s="180"/>
      <c r="E563" s="181"/>
      <c r="F563" s="181"/>
      <c r="K563" s="308"/>
      <c r="L563" s="180"/>
      <c r="M563" s="310"/>
      <c r="O563" s="180"/>
      <c r="P563" s="180"/>
      <c r="Q563" s="180"/>
      <c r="R563" s="180"/>
      <c r="S563" s="180"/>
    </row>
    <row r="564" spans="1:19" ht="16.5" customHeight="1">
      <c r="A564" s="180"/>
      <c r="B564" s="180"/>
      <c r="C564" s="180"/>
      <c r="D564" s="180"/>
      <c r="E564" s="181"/>
      <c r="F564" s="181"/>
      <c r="K564" s="308"/>
      <c r="L564" s="180"/>
      <c r="M564" s="310"/>
      <c r="O564" s="180"/>
      <c r="P564" s="180"/>
      <c r="Q564" s="180"/>
      <c r="R564" s="180"/>
      <c r="S564" s="180"/>
    </row>
    <row r="565" spans="1:19" ht="16.5" customHeight="1">
      <c r="A565" s="180"/>
      <c r="B565" s="180"/>
      <c r="C565" s="180"/>
      <c r="D565" s="180"/>
      <c r="E565" s="181"/>
      <c r="F565" s="181"/>
      <c r="K565" s="308"/>
      <c r="L565" s="180"/>
      <c r="M565" s="310"/>
      <c r="O565" s="180"/>
      <c r="P565" s="180"/>
      <c r="Q565" s="180"/>
      <c r="R565" s="180"/>
      <c r="S565" s="180"/>
    </row>
    <row r="566" spans="1:19" ht="16.5" customHeight="1">
      <c r="A566" s="180"/>
      <c r="B566" s="180"/>
      <c r="C566" s="180"/>
      <c r="D566" s="180"/>
      <c r="E566" s="181"/>
      <c r="F566" s="181"/>
      <c r="K566" s="308"/>
      <c r="L566" s="180"/>
      <c r="M566" s="310"/>
      <c r="O566" s="180"/>
      <c r="P566" s="180"/>
      <c r="Q566" s="180"/>
      <c r="R566" s="180"/>
      <c r="S566" s="180"/>
    </row>
    <row r="567" spans="1:19" ht="16.5" customHeight="1">
      <c r="A567" s="180"/>
      <c r="B567" s="180"/>
      <c r="C567" s="180"/>
      <c r="D567" s="180"/>
      <c r="E567" s="181"/>
      <c r="F567" s="181"/>
      <c r="K567" s="308"/>
      <c r="L567" s="180"/>
      <c r="M567" s="310"/>
      <c r="O567" s="180"/>
      <c r="P567" s="180"/>
      <c r="Q567" s="180"/>
      <c r="R567" s="180"/>
      <c r="S567" s="180"/>
    </row>
    <row r="568" spans="1:19" ht="16.5" customHeight="1">
      <c r="A568" s="180"/>
      <c r="B568" s="180"/>
      <c r="C568" s="180"/>
      <c r="D568" s="180"/>
      <c r="E568" s="181"/>
      <c r="F568" s="181"/>
      <c r="K568" s="308"/>
      <c r="L568" s="180"/>
      <c r="M568" s="310"/>
      <c r="O568" s="180"/>
      <c r="P568" s="180"/>
      <c r="Q568" s="180"/>
      <c r="R568" s="180"/>
      <c r="S568" s="180"/>
    </row>
    <row r="569" spans="1:19" ht="16.5" customHeight="1">
      <c r="A569" s="180"/>
      <c r="B569" s="180"/>
      <c r="C569" s="180"/>
      <c r="D569" s="180"/>
      <c r="E569" s="181"/>
      <c r="F569" s="181"/>
      <c r="K569" s="308"/>
      <c r="L569" s="180"/>
      <c r="M569" s="310"/>
      <c r="O569" s="180"/>
      <c r="P569" s="180"/>
      <c r="Q569" s="180"/>
      <c r="R569" s="180"/>
      <c r="S569" s="180"/>
    </row>
    <row r="570" spans="1:19" ht="16.5" customHeight="1">
      <c r="A570" s="180"/>
      <c r="B570" s="180"/>
      <c r="C570" s="180"/>
      <c r="D570" s="180"/>
      <c r="E570" s="181"/>
      <c r="F570" s="181"/>
      <c r="K570" s="308"/>
      <c r="L570" s="180"/>
      <c r="M570" s="310"/>
      <c r="O570" s="180"/>
      <c r="P570" s="180"/>
      <c r="Q570" s="180"/>
      <c r="R570" s="180"/>
      <c r="S570" s="180"/>
    </row>
    <row r="571" spans="1:19" ht="16.5" customHeight="1">
      <c r="A571" s="180"/>
      <c r="B571" s="180"/>
      <c r="C571" s="180"/>
      <c r="D571" s="180"/>
      <c r="E571" s="181"/>
      <c r="F571" s="181"/>
      <c r="K571" s="308"/>
      <c r="L571" s="180"/>
      <c r="M571" s="310"/>
      <c r="O571" s="180"/>
      <c r="P571" s="180"/>
      <c r="Q571" s="180"/>
      <c r="R571" s="180"/>
      <c r="S571" s="180"/>
    </row>
    <row r="572" spans="1:19" ht="16.5" customHeight="1">
      <c r="A572" s="180"/>
      <c r="B572" s="180"/>
      <c r="C572" s="180"/>
      <c r="D572" s="180"/>
      <c r="E572" s="181"/>
      <c r="F572" s="181"/>
      <c r="K572" s="308"/>
      <c r="L572" s="180"/>
      <c r="M572" s="310"/>
      <c r="O572" s="180"/>
      <c r="P572" s="180"/>
      <c r="Q572" s="180"/>
      <c r="R572" s="180"/>
      <c r="S572" s="180"/>
    </row>
    <row r="573" spans="1:19" ht="16.5" customHeight="1">
      <c r="A573" s="180"/>
      <c r="B573" s="180"/>
      <c r="C573" s="180"/>
      <c r="D573" s="180"/>
      <c r="E573" s="181"/>
      <c r="F573" s="181"/>
      <c r="K573" s="308"/>
      <c r="L573" s="180"/>
      <c r="M573" s="310"/>
      <c r="O573" s="180"/>
      <c r="P573" s="180"/>
      <c r="Q573" s="180"/>
      <c r="R573" s="180"/>
      <c r="S573" s="180"/>
    </row>
    <row r="574" spans="1:19" ht="16.5" customHeight="1">
      <c r="A574" s="180"/>
      <c r="B574" s="180"/>
      <c r="C574" s="180"/>
      <c r="D574" s="180"/>
      <c r="E574" s="181"/>
      <c r="F574" s="181"/>
      <c r="K574" s="308"/>
      <c r="L574" s="180"/>
      <c r="M574" s="310"/>
      <c r="O574" s="180"/>
      <c r="P574" s="180"/>
      <c r="Q574" s="180"/>
      <c r="R574" s="180"/>
      <c r="S574" s="180"/>
    </row>
    <row r="575" spans="1:19" ht="16.5" customHeight="1">
      <c r="A575" s="180"/>
      <c r="B575" s="180"/>
      <c r="C575" s="180"/>
      <c r="D575" s="180"/>
      <c r="E575" s="181"/>
      <c r="F575" s="181"/>
      <c r="K575" s="308"/>
      <c r="L575" s="180"/>
      <c r="M575" s="310"/>
      <c r="O575" s="180"/>
      <c r="P575" s="180"/>
      <c r="Q575" s="180"/>
      <c r="R575" s="180"/>
      <c r="S575" s="180"/>
    </row>
    <row r="576" spans="1:19" ht="16.5" customHeight="1">
      <c r="A576" s="180"/>
      <c r="B576" s="180"/>
      <c r="C576" s="180"/>
      <c r="D576" s="180"/>
      <c r="E576" s="181"/>
      <c r="F576" s="181"/>
      <c r="K576" s="308"/>
      <c r="L576" s="180"/>
      <c r="M576" s="310"/>
      <c r="O576" s="180"/>
      <c r="P576" s="180"/>
      <c r="Q576" s="180"/>
      <c r="R576" s="180"/>
      <c r="S576" s="180"/>
    </row>
    <row r="577" spans="1:19" ht="16.5" customHeight="1">
      <c r="A577" s="180"/>
      <c r="B577" s="180"/>
      <c r="C577" s="180"/>
      <c r="D577" s="180"/>
      <c r="E577" s="181"/>
      <c r="F577" s="181"/>
      <c r="K577" s="308"/>
      <c r="L577" s="180"/>
      <c r="M577" s="310"/>
      <c r="O577" s="180"/>
      <c r="P577" s="180"/>
      <c r="Q577" s="180"/>
      <c r="R577" s="180"/>
      <c r="S577" s="180"/>
    </row>
    <row r="578" spans="1:19" ht="16.5" customHeight="1">
      <c r="A578" s="180"/>
      <c r="B578" s="180"/>
      <c r="C578" s="180"/>
      <c r="D578" s="180"/>
      <c r="E578" s="181"/>
      <c r="F578" s="181"/>
      <c r="K578" s="308"/>
      <c r="L578" s="180"/>
      <c r="M578" s="310"/>
      <c r="O578" s="180"/>
      <c r="P578" s="180"/>
      <c r="Q578" s="180"/>
      <c r="R578" s="180"/>
      <c r="S578" s="180"/>
    </row>
    <row r="579" spans="1:19" ht="16.5" customHeight="1">
      <c r="A579" s="180"/>
      <c r="B579" s="180"/>
      <c r="C579" s="180"/>
      <c r="D579" s="180"/>
      <c r="E579" s="181"/>
      <c r="F579" s="181"/>
      <c r="K579" s="308"/>
      <c r="L579" s="180"/>
      <c r="M579" s="310"/>
      <c r="O579" s="180"/>
      <c r="P579" s="180"/>
      <c r="Q579" s="180"/>
      <c r="R579" s="180"/>
      <c r="S579" s="180"/>
    </row>
    <row r="580" spans="1:19" ht="16.5" customHeight="1">
      <c r="A580" s="180"/>
      <c r="B580" s="180"/>
      <c r="C580" s="180"/>
      <c r="D580" s="180"/>
      <c r="E580" s="181"/>
      <c r="F580" s="181"/>
      <c r="K580" s="308"/>
      <c r="L580" s="180"/>
      <c r="M580" s="310"/>
      <c r="O580" s="180"/>
      <c r="P580" s="180"/>
      <c r="Q580" s="180"/>
      <c r="R580" s="180"/>
      <c r="S580" s="180"/>
    </row>
    <row r="581" spans="1:19" ht="16.5" customHeight="1">
      <c r="A581" s="180"/>
      <c r="B581" s="180"/>
      <c r="C581" s="180"/>
      <c r="D581" s="180"/>
      <c r="E581" s="181"/>
      <c r="F581" s="181"/>
      <c r="K581" s="308"/>
      <c r="L581" s="180"/>
      <c r="M581" s="310"/>
      <c r="O581" s="180"/>
      <c r="P581" s="180"/>
      <c r="Q581" s="180"/>
      <c r="R581" s="180"/>
      <c r="S581" s="180"/>
    </row>
    <row r="582" spans="1:19" ht="16.5" customHeight="1">
      <c r="A582" s="180"/>
      <c r="B582" s="180"/>
      <c r="C582" s="180"/>
      <c r="D582" s="180"/>
      <c r="E582" s="181"/>
      <c r="F582" s="181"/>
      <c r="K582" s="308"/>
      <c r="L582" s="180"/>
      <c r="M582" s="310"/>
      <c r="O582" s="180"/>
      <c r="P582" s="180"/>
      <c r="Q582" s="180"/>
      <c r="R582" s="180"/>
      <c r="S582" s="180"/>
    </row>
    <row r="583" spans="1:19" ht="16.5" customHeight="1">
      <c r="A583" s="180"/>
      <c r="B583" s="180"/>
      <c r="C583" s="180"/>
      <c r="D583" s="180"/>
      <c r="E583" s="181"/>
      <c r="F583" s="181"/>
      <c r="K583" s="308"/>
      <c r="L583" s="180"/>
      <c r="M583" s="310"/>
      <c r="O583" s="180"/>
      <c r="P583" s="180"/>
      <c r="Q583" s="180"/>
      <c r="R583" s="180"/>
      <c r="S583" s="180"/>
    </row>
    <row r="584" spans="1:19" ht="16.5" customHeight="1">
      <c r="A584" s="180"/>
      <c r="B584" s="180"/>
      <c r="C584" s="180"/>
      <c r="D584" s="180"/>
      <c r="E584" s="181"/>
      <c r="F584" s="181"/>
      <c r="K584" s="308"/>
      <c r="L584" s="180"/>
      <c r="M584" s="310"/>
      <c r="O584" s="180"/>
      <c r="P584" s="180"/>
      <c r="Q584" s="180"/>
      <c r="R584" s="180"/>
      <c r="S584" s="180"/>
    </row>
    <row r="585" spans="1:19" ht="16.5" customHeight="1">
      <c r="A585" s="180"/>
      <c r="B585" s="180"/>
      <c r="C585" s="180"/>
      <c r="D585" s="180"/>
      <c r="E585" s="181"/>
      <c r="F585" s="181"/>
      <c r="K585" s="308"/>
      <c r="L585" s="180"/>
      <c r="M585" s="310"/>
      <c r="O585" s="180"/>
      <c r="P585" s="180"/>
      <c r="Q585" s="180"/>
      <c r="R585" s="180"/>
      <c r="S585" s="180"/>
    </row>
    <row r="586" spans="1:19" ht="16.5" customHeight="1">
      <c r="A586" s="180"/>
      <c r="B586" s="180"/>
      <c r="C586" s="180"/>
      <c r="D586" s="180"/>
      <c r="E586" s="181"/>
      <c r="F586" s="181"/>
      <c r="K586" s="308"/>
      <c r="L586" s="180"/>
      <c r="M586" s="310"/>
      <c r="O586" s="180"/>
      <c r="P586" s="180"/>
      <c r="Q586" s="180"/>
      <c r="R586" s="180"/>
      <c r="S586" s="180"/>
    </row>
    <row r="587" spans="1:19" ht="16.5" customHeight="1">
      <c r="A587" s="180"/>
      <c r="B587" s="180"/>
      <c r="C587" s="180"/>
      <c r="D587" s="180"/>
      <c r="E587" s="181"/>
      <c r="F587" s="181"/>
      <c r="K587" s="308"/>
      <c r="L587" s="180"/>
      <c r="M587" s="310"/>
      <c r="O587" s="180"/>
      <c r="P587" s="180"/>
      <c r="Q587" s="180"/>
      <c r="R587" s="180"/>
      <c r="S587" s="180"/>
    </row>
    <row r="588" spans="1:19" ht="16.5" customHeight="1">
      <c r="A588" s="180"/>
      <c r="B588" s="180"/>
      <c r="C588" s="180"/>
      <c r="D588" s="180"/>
      <c r="E588" s="181"/>
      <c r="F588" s="181"/>
      <c r="K588" s="308"/>
      <c r="L588" s="180"/>
      <c r="M588" s="310"/>
      <c r="O588" s="180"/>
      <c r="P588" s="180"/>
      <c r="Q588" s="180"/>
      <c r="R588" s="180"/>
      <c r="S588" s="180"/>
    </row>
    <row r="589" spans="1:19" ht="16.5" customHeight="1">
      <c r="A589" s="180"/>
      <c r="B589" s="180"/>
      <c r="C589" s="180"/>
      <c r="D589" s="180"/>
      <c r="E589" s="181"/>
      <c r="F589" s="181"/>
      <c r="K589" s="308"/>
      <c r="L589" s="180"/>
      <c r="M589" s="310"/>
      <c r="O589" s="180"/>
      <c r="P589" s="180"/>
      <c r="Q589" s="180"/>
      <c r="R589" s="180"/>
      <c r="S589" s="180"/>
    </row>
    <row r="590" spans="1:19" ht="16.5" customHeight="1">
      <c r="A590" s="180"/>
      <c r="B590" s="180"/>
      <c r="C590" s="180"/>
      <c r="D590" s="180"/>
      <c r="E590" s="181"/>
      <c r="F590" s="181"/>
      <c r="K590" s="308"/>
      <c r="L590" s="180"/>
      <c r="M590" s="310"/>
      <c r="O590" s="180"/>
      <c r="P590" s="180"/>
      <c r="Q590" s="180"/>
      <c r="R590" s="180"/>
      <c r="S590" s="180"/>
    </row>
    <row r="591" spans="1:19" ht="16.5" customHeight="1">
      <c r="A591" s="180"/>
      <c r="B591" s="180"/>
      <c r="C591" s="180"/>
      <c r="D591" s="180"/>
      <c r="E591" s="181"/>
      <c r="F591" s="181"/>
      <c r="K591" s="308"/>
      <c r="L591" s="180"/>
      <c r="M591" s="310"/>
      <c r="O591" s="180"/>
      <c r="P591" s="180"/>
      <c r="Q591" s="180"/>
      <c r="R591" s="180"/>
      <c r="S591" s="180"/>
    </row>
    <row r="592" spans="1:19" ht="16.5" customHeight="1">
      <c r="A592" s="180"/>
      <c r="B592" s="180"/>
      <c r="C592" s="180"/>
      <c r="D592" s="180"/>
      <c r="E592" s="181"/>
      <c r="F592" s="181"/>
      <c r="K592" s="308"/>
      <c r="L592" s="180"/>
      <c r="M592" s="310"/>
      <c r="O592" s="180"/>
      <c r="P592" s="180"/>
      <c r="Q592" s="180"/>
      <c r="R592" s="180"/>
      <c r="S592" s="180"/>
    </row>
    <row r="593" spans="1:19" ht="16.5" customHeight="1">
      <c r="A593" s="180"/>
      <c r="B593" s="180"/>
      <c r="C593" s="180"/>
      <c r="D593" s="180"/>
      <c r="E593" s="181"/>
      <c r="F593" s="181"/>
      <c r="K593" s="308"/>
      <c r="L593" s="180"/>
      <c r="M593" s="310"/>
      <c r="O593" s="180"/>
      <c r="P593" s="180"/>
      <c r="Q593" s="180"/>
      <c r="R593" s="180"/>
      <c r="S593" s="180"/>
    </row>
    <row r="594" spans="1:19" ht="16.5" customHeight="1">
      <c r="A594" s="180"/>
      <c r="B594" s="180"/>
      <c r="C594" s="180"/>
      <c r="D594" s="180"/>
      <c r="E594" s="181"/>
      <c r="F594" s="181"/>
      <c r="K594" s="308"/>
      <c r="L594" s="180"/>
      <c r="M594" s="310"/>
      <c r="O594" s="180"/>
      <c r="P594" s="180"/>
      <c r="Q594" s="180"/>
      <c r="R594" s="180"/>
      <c r="S594" s="180"/>
    </row>
    <row r="595" spans="1:19" ht="16.5" customHeight="1">
      <c r="A595" s="180"/>
      <c r="B595" s="180"/>
      <c r="C595" s="180"/>
      <c r="D595" s="180"/>
      <c r="E595" s="181"/>
      <c r="F595" s="181"/>
      <c r="K595" s="308"/>
      <c r="L595" s="180"/>
      <c r="M595" s="310"/>
      <c r="O595" s="180"/>
      <c r="P595" s="180"/>
      <c r="Q595" s="180"/>
      <c r="R595" s="180"/>
      <c r="S595" s="180"/>
    </row>
    <row r="596" spans="1:19" ht="16.5" customHeight="1">
      <c r="A596" s="180"/>
      <c r="B596" s="180"/>
      <c r="C596" s="180"/>
      <c r="D596" s="180"/>
      <c r="E596" s="181"/>
      <c r="F596" s="181"/>
      <c r="K596" s="308"/>
      <c r="L596" s="180"/>
      <c r="M596" s="310"/>
      <c r="O596" s="180"/>
      <c r="P596" s="180"/>
      <c r="Q596" s="180"/>
      <c r="R596" s="180"/>
      <c r="S596" s="180"/>
    </row>
    <row r="597" spans="1:19" ht="16.5" customHeight="1">
      <c r="A597" s="180"/>
      <c r="B597" s="180"/>
      <c r="C597" s="180"/>
      <c r="D597" s="180"/>
      <c r="E597" s="181"/>
      <c r="F597" s="181"/>
      <c r="K597" s="308"/>
      <c r="L597" s="180"/>
      <c r="M597" s="310"/>
      <c r="O597" s="180"/>
      <c r="P597" s="180"/>
      <c r="Q597" s="180"/>
      <c r="R597" s="180"/>
      <c r="S597" s="180"/>
    </row>
    <row r="598" spans="1:19" ht="16.5" customHeight="1">
      <c r="A598" s="180"/>
      <c r="B598" s="180"/>
      <c r="C598" s="180"/>
      <c r="D598" s="180"/>
      <c r="E598" s="181"/>
      <c r="F598" s="181"/>
      <c r="K598" s="308"/>
      <c r="L598" s="180"/>
      <c r="M598" s="310"/>
      <c r="O598" s="180"/>
      <c r="P598" s="180"/>
      <c r="Q598" s="180"/>
      <c r="R598" s="180"/>
      <c r="S598" s="180"/>
    </row>
    <row r="599" spans="1:19" ht="16.5" customHeight="1">
      <c r="A599" s="180"/>
      <c r="B599" s="180"/>
      <c r="C599" s="180"/>
      <c r="D599" s="180"/>
      <c r="E599" s="181"/>
      <c r="F599" s="181"/>
      <c r="K599" s="308"/>
      <c r="L599" s="180"/>
      <c r="M599" s="310"/>
      <c r="O599" s="180"/>
      <c r="P599" s="180"/>
      <c r="Q599" s="180"/>
      <c r="R599" s="180"/>
      <c r="S599" s="180"/>
    </row>
    <row r="600" spans="1:19" ht="16.5" customHeight="1">
      <c r="A600" s="180"/>
      <c r="B600" s="180"/>
      <c r="C600" s="180"/>
      <c r="D600" s="180"/>
      <c r="E600" s="181"/>
      <c r="F600" s="181"/>
      <c r="K600" s="308"/>
      <c r="L600" s="180"/>
      <c r="M600" s="310"/>
      <c r="O600" s="180"/>
      <c r="P600" s="180"/>
      <c r="Q600" s="180"/>
      <c r="R600" s="180"/>
      <c r="S600" s="180"/>
    </row>
    <row r="601" spans="1:19" ht="16.5" customHeight="1">
      <c r="A601" s="180"/>
      <c r="B601" s="180"/>
      <c r="C601" s="180"/>
      <c r="D601" s="180"/>
      <c r="E601" s="181"/>
      <c r="F601" s="181"/>
      <c r="K601" s="308"/>
      <c r="L601" s="180"/>
      <c r="M601" s="310"/>
      <c r="O601" s="180"/>
      <c r="P601" s="180"/>
      <c r="Q601" s="180"/>
      <c r="R601" s="180"/>
      <c r="S601" s="180"/>
    </row>
    <row r="602" spans="1:19" ht="16.5" customHeight="1">
      <c r="A602" s="180"/>
      <c r="B602" s="180"/>
      <c r="C602" s="180"/>
      <c r="D602" s="180"/>
      <c r="E602" s="181"/>
      <c r="F602" s="181"/>
      <c r="K602" s="308"/>
      <c r="L602" s="180"/>
      <c r="M602" s="310"/>
      <c r="O602" s="180"/>
      <c r="P602" s="180"/>
      <c r="Q602" s="180"/>
      <c r="R602" s="180"/>
      <c r="S602" s="180"/>
    </row>
    <row r="603" spans="1:19" ht="16.5" customHeight="1">
      <c r="A603" s="180"/>
      <c r="B603" s="180"/>
      <c r="C603" s="180"/>
      <c r="D603" s="180"/>
      <c r="E603" s="181"/>
      <c r="F603" s="181"/>
      <c r="K603" s="308"/>
      <c r="L603" s="180"/>
      <c r="M603" s="310"/>
      <c r="O603" s="180"/>
      <c r="P603" s="180"/>
      <c r="Q603" s="180"/>
      <c r="R603" s="180"/>
      <c r="S603" s="180"/>
    </row>
    <row r="604" spans="1:19" ht="16.5" customHeight="1">
      <c r="A604" s="180"/>
      <c r="B604" s="180"/>
      <c r="C604" s="180"/>
      <c r="D604" s="180"/>
      <c r="E604" s="181"/>
      <c r="F604" s="181"/>
      <c r="K604" s="308"/>
      <c r="L604" s="180"/>
      <c r="M604" s="310"/>
      <c r="O604" s="180"/>
      <c r="P604" s="180"/>
      <c r="Q604" s="180"/>
      <c r="R604" s="180"/>
      <c r="S604" s="180"/>
    </row>
    <row r="605" spans="1:19" ht="16.5" customHeight="1">
      <c r="A605" s="180"/>
      <c r="B605" s="180"/>
      <c r="C605" s="180"/>
      <c r="D605" s="180"/>
      <c r="E605" s="181"/>
      <c r="F605" s="181"/>
      <c r="K605" s="308"/>
      <c r="L605" s="180"/>
      <c r="M605" s="310"/>
      <c r="O605" s="180"/>
      <c r="P605" s="180"/>
      <c r="Q605" s="180"/>
      <c r="R605" s="180"/>
      <c r="S605" s="180"/>
    </row>
    <row r="606" spans="1:19" ht="16.5" customHeight="1">
      <c r="A606" s="180"/>
      <c r="B606" s="180"/>
      <c r="C606" s="180"/>
      <c r="D606" s="180"/>
      <c r="E606" s="181"/>
      <c r="F606" s="181"/>
      <c r="K606" s="308"/>
      <c r="L606" s="180"/>
      <c r="M606" s="310"/>
      <c r="O606" s="180"/>
      <c r="P606" s="180"/>
      <c r="Q606" s="180"/>
      <c r="R606" s="180"/>
      <c r="S606" s="180"/>
    </row>
    <row r="607" spans="1:19" ht="16.5" customHeight="1">
      <c r="A607" s="180"/>
      <c r="B607" s="180"/>
      <c r="C607" s="180"/>
      <c r="D607" s="180"/>
      <c r="E607" s="181"/>
      <c r="F607" s="181"/>
      <c r="K607" s="308"/>
      <c r="L607" s="180"/>
      <c r="M607" s="310"/>
      <c r="O607" s="180"/>
      <c r="P607" s="180"/>
      <c r="Q607" s="180"/>
      <c r="R607" s="180"/>
      <c r="S607" s="180"/>
    </row>
    <row r="608" spans="1:19" ht="16.5" customHeight="1">
      <c r="A608" s="180"/>
      <c r="B608" s="180"/>
      <c r="C608" s="180"/>
      <c r="D608" s="180"/>
      <c r="E608" s="181"/>
      <c r="F608" s="181"/>
      <c r="K608" s="308"/>
      <c r="L608" s="180"/>
      <c r="M608" s="310"/>
      <c r="O608" s="180"/>
      <c r="P608" s="180"/>
      <c r="Q608" s="180"/>
      <c r="R608" s="180"/>
      <c r="S608" s="180"/>
    </row>
    <row r="609" spans="1:19" ht="16.5" customHeight="1">
      <c r="A609" s="180"/>
      <c r="B609" s="180"/>
      <c r="C609" s="180"/>
      <c r="D609" s="180"/>
      <c r="E609" s="181"/>
      <c r="F609" s="181"/>
      <c r="K609" s="308"/>
      <c r="L609" s="180"/>
      <c r="M609" s="310"/>
      <c r="O609" s="180"/>
      <c r="P609" s="180"/>
      <c r="Q609" s="180"/>
      <c r="R609" s="180"/>
      <c r="S609" s="180"/>
    </row>
    <row r="610" spans="1:19" ht="16.5" customHeight="1">
      <c r="A610" s="180"/>
      <c r="B610" s="180"/>
      <c r="C610" s="180"/>
      <c r="D610" s="180"/>
      <c r="E610" s="181"/>
      <c r="F610" s="181"/>
      <c r="K610" s="308"/>
      <c r="L610" s="180"/>
      <c r="M610" s="310"/>
      <c r="O610" s="180"/>
      <c r="P610" s="180"/>
      <c r="Q610" s="180"/>
      <c r="R610" s="180"/>
      <c r="S610" s="180"/>
    </row>
    <row r="611" spans="1:19" ht="16.5" customHeight="1">
      <c r="A611" s="180"/>
      <c r="B611" s="180"/>
      <c r="C611" s="180"/>
      <c r="D611" s="180"/>
      <c r="E611" s="181"/>
      <c r="F611" s="181"/>
      <c r="K611" s="308"/>
      <c r="L611" s="180"/>
      <c r="M611" s="310"/>
      <c r="O611" s="180"/>
      <c r="P611" s="180"/>
      <c r="Q611" s="180"/>
      <c r="R611" s="180"/>
      <c r="S611" s="180"/>
    </row>
    <row r="612" spans="1:19" ht="16.5" customHeight="1">
      <c r="A612" s="180"/>
      <c r="B612" s="180"/>
      <c r="C612" s="180"/>
      <c r="D612" s="180"/>
      <c r="E612" s="181"/>
      <c r="F612" s="181"/>
      <c r="K612" s="308"/>
      <c r="L612" s="180"/>
      <c r="M612" s="310"/>
      <c r="O612" s="180"/>
      <c r="P612" s="180"/>
      <c r="Q612" s="180"/>
      <c r="R612" s="180"/>
      <c r="S612" s="180"/>
    </row>
    <row r="613" spans="1:19" ht="16.5" customHeight="1">
      <c r="A613" s="180"/>
      <c r="B613" s="180"/>
      <c r="C613" s="180"/>
      <c r="D613" s="180"/>
      <c r="E613" s="181"/>
      <c r="F613" s="181"/>
      <c r="K613" s="308"/>
      <c r="L613" s="180"/>
      <c r="M613" s="310"/>
      <c r="O613" s="180"/>
      <c r="P613" s="180"/>
      <c r="Q613" s="180"/>
      <c r="R613" s="180"/>
      <c r="S613" s="180"/>
    </row>
    <row r="614" spans="1:19" ht="16.5" customHeight="1">
      <c r="A614" s="180"/>
      <c r="B614" s="180"/>
      <c r="C614" s="180"/>
      <c r="D614" s="180"/>
      <c r="E614" s="181"/>
      <c r="F614" s="181"/>
      <c r="K614" s="308"/>
      <c r="L614" s="180"/>
      <c r="M614" s="310"/>
      <c r="O614" s="180"/>
      <c r="P614" s="180"/>
      <c r="Q614" s="180"/>
      <c r="R614" s="180"/>
      <c r="S614" s="180"/>
    </row>
    <row r="615" spans="1:19" ht="16.5" customHeight="1">
      <c r="A615" s="180"/>
      <c r="B615" s="180"/>
      <c r="C615" s="180"/>
      <c r="D615" s="180"/>
      <c r="E615" s="181"/>
      <c r="F615" s="181"/>
      <c r="K615" s="308"/>
      <c r="L615" s="180"/>
      <c r="M615" s="310"/>
      <c r="O615" s="180"/>
      <c r="P615" s="180"/>
      <c r="Q615" s="180"/>
      <c r="R615" s="180"/>
      <c r="S615" s="180"/>
    </row>
    <row r="616" spans="1:19" ht="16.5" customHeight="1">
      <c r="A616" s="180"/>
      <c r="B616" s="180"/>
      <c r="C616" s="180"/>
      <c r="D616" s="180"/>
      <c r="E616" s="181"/>
      <c r="F616" s="181"/>
      <c r="K616" s="308"/>
      <c r="L616" s="180"/>
      <c r="M616" s="310"/>
      <c r="O616" s="180"/>
      <c r="P616" s="180"/>
      <c r="Q616" s="180"/>
      <c r="R616" s="180"/>
      <c r="S616" s="180"/>
    </row>
    <row r="617" spans="1:19" ht="16.5" customHeight="1">
      <c r="A617" s="180"/>
      <c r="B617" s="180"/>
      <c r="C617" s="180"/>
      <c r="D617" s="180"/>
      <c r="E617" s="181"/>
      <c r="F617" s="181"/>
      <c r="K617" s="308"/>
      <c r="L617" s="180"/>
      <c r="M617" s="310"/>
      <c r="O617" s="180"/>
      <c r="P617" s="180"/>
      <c r="Q617" s="180"/>
      <c r="R617" s="180"/>
      <c r="S617" s="180"/>
    </row>
    <row r="618" spans="1:19" ht="16.5" customHeight="1">
      <c r="A618" s="180"/>
      <c r="B618" s="180"/>
      <c r="C618" s="180"/>
      <c r="D618" s="180"/>
      <c r="E618" s="181"/>
      <c r="F618" s="181"/>
      <c r="K618" s="308"/>
      <c r="L618" s="180"/>
      <c r="M618" s="310"/>
      <c r="O618" s="180"/>
      <c r="P618" s="180"/>
      <c r="Q618" s="180"/>
      <c r="R618" s="180"/>
      <c r="S618" s="180"/>
    </row>
    <row r="619" spans="1:19" ht="16.5" customHeight="1">
      <c r="A619" s="180"/>
      <c r="B619" s="180"/>
      <c r="C619" s="180"/>
      <c r="D619" s="180"/>
      <c r="E619" s="181"/>
      <c r="F619" s="181"/>
      <c r="K619" s="308"/>
      <c r="L619" s="180"/>
      <c r="M619" s="310"/>
      <c r="O619" s="180"/>
      <c r="P619" s="180"/>
      <c r="Q619" s="180"/>
      <c r="R619" s="180"/>
      <c r="S619" s="180"/>
    </row>
    <row r="620" spans="1:19" ht="16.5" customHeight="1">
      <c r="A620" s="180"/>
      <c r="B620" s="180"/>
      <c r="C620" s="180"/>
      <c r="D620" s="180"/>
      <c r="E620" s="181"/>
      <c r="F620" s="181"/>
      <c r="K620" s="308"/>
      <c r="L620" s="180"/>
      <c r="M620" s="310"/>
      <c r="O620" s="180"/>
      <c r="P620" s="180"/>
      <c r="Q620" s="180"/>
      <c r="R620" s="180"/>
      <c r="S620" s="180"/>
    </row>
    <row r="621" spans="1:19" ht="16.5" customHeight="1">
      <c r="A621" s="180"/>
      <c r="B621" s="180"/>
      <c r="C621" s="180"/>
      <c r="D621" s="180"/>
      <c r="E621" s="181"/>
      <c r="F621" s="181"/>
      <c r="K621" s="308"/>
      <c r="L621" s="180"/>
      <c r="M621" s="310"/>
      <c r="O621" s="180"/>
      <c r="P621" s="180"/>
      <c r="Q621" s="180"/>
      <c r="R621" s="180"/>
      <c r="S621" s="180"/>
    </row>
    <row r="622" spans="1:19" ht="16.5" customHeight="1">
      <c r="A622" s="180"/>
      <c r="B622" s="180"/>
      <c r="C622" s="180"/>
      <c r="D622" s="180"/>
      <c r="E622" s="181"/>
      <c r="F622" s="181"/>
      <c r="K622" s="308"/>
      <c r="L622" s="180"/>
      <c r="M622" s="310"/>
      <c r="O622" s="180"/>
      <c r="P622" s="180"/>
      <c r="Q622" s="180"/>
      <c r="R622" s="180"/>
      <c r="S622" s="180"/>
    </row>
    <row r="623" spans="1:19" ht="16.5" customHeight="1">
      <c r="A623" s="180"/>
      <c r="B623" s="180"/>
      <c r="C623" s="180"/>
      <c r="D623" s="180"/>
      <c r="E623" s="181"/>
      <c r="F623" s="181"/>
      <c r="K623" s="308"/>
      <c r="L623" s="180"/>
      <c r="M623" s="310"/>
      <c r="O623" s="180"/>
      <c r="P623" s="180"/>
      <c r="Q623" s="180"/>
      <c r="R623" s="180"/>
      <c r="S623" s="180"/>
    </row>
    <row r="624" spans="1:19" ht="16.5" customHeight="1">
      <c r="A624" s="180"/>
      <c r="B624" s="180"/>
      <c r="C624" s="180"/>
      <c r="D624" s="180"/>
      <c r="E624" s="181"/>
      <c r="F624" s="181"/>
      <c r="K624" s="308"/>
      <c r="L624" s="180"/>
      <c r="M624" s="310"/>
      <c r="O624" s="180"/>
      <c r="P624" s="180"/>
      <c r="Q624" s="180"/>
      <c r="R624" s="180"/>
      <c r="S624" s="180"/>
    </row>
    <row r="625" spans="1:19" ht="16.5" customHeight="1">
      <c r="A625" s="180"/>
      <c r="B625" s="180"/>
      <c r="C625" s="180"/>
      <c r="D625" s="180"/>
      <c r="E625" s="181"/>
      <c r="F625" s="181"/>
      <c r="K625" s="308"/>
      <c r="L625" s="180"/>
      <c r="M625" s="310"/>
      <c r="O625" s="180"/>
      <c r="P625" s="180"/>
      <c r="Q625" s="180"/>
      <c r="R625" s="180"/>
      <c r="S625" s="180"/>
    </row>
    <row r="626" spans="1:19" ht="16.5" customHeight="1">
      <c r="A626" s="180"/>
      <c r="B626" s="180"/>
      <c r="C626" s="180"/>
      <c r="D626" s="180"/>
      <c r="E626" s="181"/>
      <c r="F626" s="181"/>
      <c r="K626" s="308"/>
      <c r="L626" s="180"/>
      <c r="M626" s="310"/>
      <c r="O626" s="180"/>
      <c r="P626" s="180"/>
      <c r="Q626" s="180"/>
      <c r="R626" s="180"/>
      <c r="S626" s="180"/>
    </row>
    <row r="627" spans="1:19" ht="16.5" customHeight="1">
      <c r="A627" s="180"/>
      <c r="B627" s="180"/>
      <c r="C627" s="180"/>
      <c r="D627" s="180"/>
      <c r="E627" s="181"/>
      <c r="F627" s="181"/>
      <c r="K627" s="308"/>
      <c r="L627" s="180"/>
      <c r="M627" s="310"/>
      <c r="O627" s="180"/>
      <c r="P627" s="180"/>
      <c r="Q627" s="180"/>
      <c r="R627" s="180"/>
      <c r="S627" s="180"/>
    </row>
    <row r="628" spans="1:19" ht="16.5" customHeight="1">
      <c r="A628" s="180"/>
      <c r="B628" s="180"/>
      <c r="C628" s="180"/>
      <c r="D628" s="180"/>
      <c r="E628" s="181"/>
      <c r="F628" s="181"/>
      <c r="K628" s="308"/>
      <c r="L628" s="180"/>
      <c r="M628" s="310"/>
      <c r="O628" s="180"/>
      <c r="P628" s="180"/>
      <c r="Q628" s="180"/>
      <c r="R628" s="180"/>
      <c r="S628" s="180"/>
    </row>
    <row r="629" spans="1:19" ht="16.5" customHeight="1">
      <c r="A629" s="180"/>
      <c r="B629" s="180"/>
      <c r="C629" s="180"/>
      <c r="D629" s="180"/>
      <c r="E629" s="181"/>
      <c r="F629" s="181"/>
      <c r="K629" s="308"/>
      <c r="L629" s="180"/>
      <c r="M629" s="310"/>
      <c r="O629" s="180"/>
      <c r="P629" s="180"/>
      <c r="Q629" s="180"/>
      <c r="R629" s="180"/>
      <c r="S629" s="180"/>
    </row>
    <row r="630" spans="1:19" ht="16.5" customHeight="1">
      <c r="A630" s="180"/>
      <c r="B630" s="180"/>
      <c r="C630" s="180"/>
      <c r="D630" s="180"/>
      <c r="E630" s="181"/>
      <c r="F630" s="181"/>
      <c r="K630" s="308"/>
      <c r="L630" s="180"/>
      <c r="M630" s="310"/>
      <c r="O630" s="180"/>
      <c r="P630" s="180"/>
      <c r="Q630" s="180"/>
      <c r="R630" s="180"/>
      <c r="S630" s="180"/>
    </row>
    <row r="631" spans="1:19" ht="16.5" customHeight="1">
      <c r="A631" s="180"/>
      <c r="B631" s="180"/>
      <c r="C631" s="180"/>
      <c r="D631" s="180"/>
      <c r="E631" s="181"/>
      <c r="F631" s="181"/>
      <c r="K631" s="308"/>
      <c r="L631" s="180"/>
      <c r="M631" s="310"/>
      <c r="O631" s="180"/>
      <c r="P631" s="180"/>
      <c r="Q631" s="180"/>
      <c r="R631" s="180"/>
      <c r="S631" s="180"/>
    </row>
    <row r="632" spans="1:19" ht="16.5" customHeight="1">
      <c r="A632" s="180"/>
      <c r="B632" s="180"/>
      <c r="C632" s="180"/>
      <c r="D632" s="180"/>
      <c r="E632" s="181"/>
      <c r="F632" s="181"/>
      <c r="K632" s="308"/>
      <c r="L632" s="180"/>
      <c r="M632" s="310"/>
      <c r="O632" s="180"/>
      <c r="P632" s="180"/>
      <c r="Q632" s="180"/>
      <c r="R632" s="180"/>
      <c r="S632" s="180"/>
    </row>
    <row r="633" spans="1:19" ht="16.5" customHeight="1">
      <c r="A633" s="180"/>
      <c r="B633" s="180"/>
      <c r="C633" s="180"/>
      <c r="D633" s="180"/>
      <c r="E633" s="181"/>
      <c r="F633" s="181"/>
      <c r="K633" s="308"/>
      <c r="L633" s="180"/>
      <c r="M633" s="310"/>
      <c r="O633" s="180"/>
      <c r="P633" s="180"/>
      <c r="Q633" s="180"/>
      <c r="R633" s="180"/>
      <c r="S633" s="180"/>
    </row>
    <row r="634" spans="1:19" ht="16.5" customHeight="1">
      <c r="A634" s="180"/>
      <c r="B634" s="180"/>
      <c r="C634" s="180"/>
      <c r="D634" s="180"/>
      <c r="E634" s="181"/>
      <c r="F634" s="181"/>
      <c r="K634" s="308"/>
      <c r="L634" s="180"/>
      <c r="M634" s="310"/>
      <c r="O634" s="180"/>
      <c r="P634" s="180"/>
      <c r="Q634" s="180"/>
      <c r="R634" s="180"/>
      <c r="S634" s="180"/>
    </row>
    <row r="635" spans="1:19" ht="16.5" customHeight="1">
      <c r="A635" s="180"/>
      <c r="B635" s="180"/>
      <c r="C635" s="180"/>
      <c r="D635" s="180"/>
      <c r="E635" s="181"/>
      <c r="F635" s="181"/>
      <c r="K635" s="308"/>
      <c r="L635" s="180"/>
      <c r="M635" s="310"/>
      <c r="O635" s="180"/>
      <c r="P635" s="180"/>
      <c r="Q635" s="180"/>
      <c r="R635" s="180"/>
      <c r="S635" s="180"/>
    </row>
    <row r="636" spans="1:19" ht="16.5" customHeight="1">
      <c r="A636" s="180"/>
      <c r="B636" s="180"/>
      <c r="C636" s="180"/>
      <c r="D636" s="180"/>
      <c r="E636" s="181"/>
      <c r="F636" s="181"/>
      <c r="K636" s="308"/>
      <c r="L636" s="180"/>
      <c r="M636" s="310"/>
      <c r="O636" s="180"/>
      <c r="P636" s="180"/>
      <c r="Q636" s="180"/>
      <c r="R636" s="180"/>
      <c r="S636" s="180"/>
    </row>
    <row r="637" spans="1:19" ht="16.5" customHeight="1">
      <c r="A637" s="180"/>
      <c r="B637" s="180"/>
      <c r="C637" s="180"/>
      <c r="D637" s="180"/>
      <c r="E637" s="181"/>
      <c r="F637" s="181"/>
      <c r="K637" s="308"/>
      <c r="L637" s="180"/>
      <c r="M637" s="310"/>
      <c r="O637" s="180"/>
      <c r="P637" s="180"/>
      <c r="Q637" s="180"/>
      <c r="R637" s="180"/>
      <c r="S637" s="180"/>
    </row>
    <row r="638" spans="1:19" ht="16.5" customHeight="1">
      <c r="A638" s="180"/>
      <c r="B638" s="180"/>
      <c r="C638" s="180"/>
      <c r="D638" s="180"/>
      <c r="E638" s="181"/>
      <c r="F638" s="181"/>
      <c r="K638" s="308"/>
      <c r="L638" s="180"/>
      <c r="M638" s="310"/>
      <c r="O638" s="180"/>
      <c r="P638" s="180"/>
      <c r="Q638" s="180"/>
      <c r="R638" s="180"/>
      <c r="S638" s="180"/>
    </row>
    <row r="639" spans="1:19" ht="16.5" customHeight="1">
      <c r="A639" s="180"/>
      <c r="B639" s="180"/>
      <c r="C639" s="180"/>
      <c r="D639" s="180"/>
      <c r="E639" s="181"/>
      <c r="F639" s="181"/>
      <c r="K639" s="308"/>
      <c r="L639" s="180"/>
      <c r="M639" s="310"/>
      <c r="O639" s="180"/>
      <c r="P639" s="180"/>
      <c r="Q639" s="180"/>
      <c r="R639" s="180"/>
      <c r="S639" s="180"/>
    </row>
    <row r="640" spans="1:19" ht="16.5" customHeight="1">
      <c r="A640" s="180"/>
      <c r="B640" s="180"/>
      <c r="C640" s="180"/>
      <c r="D640" s="180"/>
      <c r="E640" s="181"/>
      <c r="F640" s="181"/>
      <c r="K640" s="308"/>
      <c r="L640" s="180"/>
      <c r="M640" s="310"/>
      <c r="O640" s="180"/>
      <c r="P640" s="180"/>
      <c r="Q640" s="180"/>
      <c r="R640" s="180"/>
      <c r="S640" s="180"/>
    </row>
    <row r="641" spans="1:19" ht="16.5" customHeight="1">
      <c r="A641" s="180"/>
      <c r="B641" s="180"/>
      <c r="C641" s="180"/>
      <c r="D641" s="180"/>
      <c r="E641" s="181"/>
      <c r="F641" s="181"/>
      <c r="K641" s="308"/>
      <c r="L641" s="180"/>
      <c r="M641" s="310"/>
      <c r="O641" s="180"/>
      <c r="P641" s="180"/>
      <c r="Q641" s="180"/>
      <c r="R641" s="180"/>
      <c r="S641" s="180"/>
    </row>
    <row r="642" spans="1:19" ht="16.5" customHeight="1">
      <c r="A642" s="180"/>
      <c r="B642" s="180"/>
      <c r="C642" s="180"/>
      <c r="D642" s="180"/>
      <c r="E642" s="181"/>
      <c r="F642" s="181"/>
      <c r="K642" s="308"/>
      <c r="L642" s="180"/>
      <c r="M642" s="310"/>
      <c r="O642" s="180"/>
      <c r="P642" s="180"/>
      <c r="Q642" s="180"/>
      <c r="R642" s="180"/>
      <c r="S642" s="180"/>
    </row>
    <row r="643" spans="1:19" ht="16.5" customHeight="1">
      <c r="A643" s="180"/>
      <c r="B643" s="180"/>
      <c r="C643" s="180"/>
      <c r="D643" s="180"/>
      <c r="E643" s="181"/>
      <c r="F643" s="181"/>
      <c r="K643" s="308"/>
      <c r="L643" s="180"/>
      <c r="M643" s="310"/>
      <c r="O643" s="180"/>
      <c r="P643" s="180"/>
      <c r="Q643" s="180"/>
      <c r="R643" s="180"/>
      <c r="S643" s="180"/>
    </row>
    <row r="644" spans="1:19" ht="16.5" customHeight="1">
      <c r="A644" s="180"/>
      <c r="B644" s="180"/>
      <c r="C644" s="180"/>
      <c r="D644" s="180"/>
      <c r="E644" s="181"/>
      <c r="F644" s="181"/>
      <c r="K644" s="308"/>
      <c r="L644" s="180"/>
      <c r="M644" s="310"/>
      <c r="O644" s="180"/>
      <c r="P644" s="180"/>
      <c r="Q644" s="180"/>
      <c r="R644" s="180"/>
      <c r="S644" s="180"/>
    </row>
    <row r="645" spans="1:19" ht="16.5" customHeight="1">
      <c r="A645" s="180"/>
      <c r="B645" s="180"/>
      <c r="C645" s="180"/>
      <c r="D645" s="180"/>
      <c r="E645" s="181"/>
      <c r="F645" s="181"/>
      <c r="K645" s="308"/>
      <c r="L645" s="180"/>
      <c r="M645" s="310"/>
      <c r="O645" s="180"/>
      <c r="P645" s="180"/>
      <c r="Q645" s="180"/>
      <c r="R645" s="180"/>
      <c r="S645" s="180"/>
    </row>
    <row r="646" spans="1:19" ht="16.5" customHeight="1">
      <c r="A646" s="180"/>
      <c r="B646" s="180"/>
      <c r="C646" s="180"/>
      <c r="D646" s="180"/>
      <c r="E646" s="181"/>
      <c r="F646" s="181"/>
      <c r="K646" s="308"/>
      <c r="L646" s="180"/>
      <c r="M646" s="310"/>
      <c r="O646" s="180"/>
      <c r="P646" s="180"/>
      <c r="Q646" s="180"/>
      <c r="R646" s="180"/>
      <c r="S646" s="180"/>
    </row>
    <row r="647" spans="1:19" ht="16.5" customHeight="1">
      <c r="A647" s="180"/>
      <c r="B647" s="180"/>
      <c r="C647" s="180"/>
      <c r="D647" s="180"/>
      <c r="E647" s="181"/>
      <c r="F647" s="181"/>
      <c r="K647" s="308"/>
      <c r="L647" s="180"/>
      <c r="M647" s="310"/>
      <c r="O647" s="180"/>
      <c r="P647" s="180"/>
      <c r="Q647" s="180"/>
      <c r="R647" s="180"/>
      <c r="S647" s="180"/>
    </row>
    <row r="648" spans="1:19" ht="16.5" customHeight="1">
      <c r="A648" s="180"/>
      <c r="B648" s="180"/>
      <c r="C648" s="180"/>
      <c r="D648" s="180"/>
      <c r="E648" s="181"/>
      <c r="F648" s="181"/>
      <c r="K648" s="308"/>
      <c r="L648" s="180"/>
      <c r="M648" s="310"/>
      <c r="O648" s="180"/>
      <c r="P648" s="180"/>
      <c r="Q648" s="180"/>
      <c r="R648" s="180"/>
      <c r="S648" s="180"/>
    </row>
    <row r="649" spans="1:19" ht="16.5" customHeight="1">
      <c r="A649" s="180"/>
      <c r="B649" s="180"/>
      <c r="C649" s="180"/>
      <c r="D649" s="180"/>
      <c r="E649" s="181"/>
      <c r="F649" s="181"/>
      <c r="K649" s="308"/>
      <c r="L649" s="180"/>
      <c r="M649" s="310"/>
      <c r="O649" s="180"/>
      <c r="P649" s="180"/>
      <c r="Q649" s="180"/>
      <c r="R649" s="180"/>
      <c r="S649" s="180"/>
    </row>
    <row r="650" spans="1:19" ht="16.5" customHeight="1">
      <c r="A650" s="180"/>
      <c r="B650" s="180"/>
      <c r="C650" s="180"/>
      <c r="D650" s="180"/>
      <c r="E650" s="181"/>
      <c r="F650" s="181"/>
      <c r="K650" s="308"/>
      <c r="L650" s="180"/>
      <c r="M650" s="310"/>
      <c r="O650" s="180"/>
      <c r="P650" s="180"/>
      <c r="Q650" s="180"/>
      <c r="R650" s="180"/>
      <c r="S650" s="180"/>
    </row>
    <row r="651" spans="1:19" ht="16.5" customHeight="1">
      <c r="A651" s="180"/>
      <c r="B651" s="180"/>
      <c r="C651" s="180"/>
      <c r="D651" s="180"/>
      <c r="E651" s="181"/>
      <c r="F651" s="181"/>
      <c r="K651" s="308"/>
      <c r="L651" s="180"/>
      <c r="M651" s="310"/>
      <c r="O651" s="180"/>
      <c r="P651" s="180"/>
      <c r="Q651" s="180"/>
      <c r="R651" s="180"/>
      <c r="S651" s="180"/>
    </row>
    <row r="652" spans="1:19" ht="16.5" customHeight="1">
      <c r="A652" s="180"/>
      <c r="B652" s="180"/>
      <c r="C652" s="180"/>
      <c r="D652" s="180"/>
      <c r="E652" s="181"/>
      <c r="F652" s="181"/>
      <c r="K652" s="308"/>
      <c r="L652" s="180"/>
      <c r="M652" s="310"/>
      <c r="O652" s="180"/>
      <c r="P652" s="180"/>
      <c r="Q652" s="180"/>
      <c r="R652" s="180"/>
      <c r="S652" s="180"/>
    </row>
    <row r="653" spans="1:19" ht="16.5" customHeight="1">
      <c r="A653" s="180"/>
      <c r="B653" s="180"/>
      <c r="C653" s="180"/>
      <c r="D653" s="180"/>
      <c r="E653" s="181"/>
      <c r="F653" s="181"/>
      <c r="K653" s="308"/>
      <c r="L653" s="180"/>
      <c r="M653" s="310"/>
      <c r="O653" s="180"/>
      <c r="P653" s="180"/>
      <c r="Q653" s="180"/>
      <c r="R653" s="180"/>
      <c r="S653" s="180"/>
    </row>
    <row r="654" spans="1:19" ht="16.5" customHeight="1">
      <c r="A654" s="180"/>
      <c r="B654" s="180"/>
      <c r="C654" s="180"/>
      <c r="D654" s="180"/>
      <c r="E654" s="181"/>
      <c r="F654" s="181"/>
      <c r="K654" s="308"/>
      <c r="L654" s="180"/>
      <c r="M654" s="310"/>
      <c r="O654" s="180"/>
      <c r="P654" s="180"/>
      <c r="Q654" s="180"/>
      <c r="R654" s="180"/>
      <c r="S654" s="180"/>
    </row>
    <row r="655" spans="1:19" ht="16.5" customHeight="1">
      <c r="A655" s="180"/>
      <c r="B655" s="180"/>
      <c r="C655" s="180"/>
      <c r="D655" s="180"/>
      <c r="E655" s="181"/>
      <c r="F655" s="181"/>
      <c r="K655" s="308"/>
      <c r="L655" s="180"/>
      <c r="M655" s="310"/>
      <c r="O655" s="180"/>
      <c r="P655" s="180"/>
      <c r="Q655" s="180"/>
      <c r="R655" s="180"/>
      <c r="S655" s="180"/>
    </row>
    <row r="656" spans="1:19" ht="16.5" customHeight="1">
      <c r="A656" s="180"/>
      <c r="B656" s="180"/>
      <c r="C656" s="180"/>
      <c r="D656" s="180"/>
      <c r="E656" s="181"/>
      <c r="F656" s="181"/>
      <c r="K656" s="308"/>
      <c r="L656" s="180"/>
      <c r="M656" s="310"/>
      <c r="O656" s="180"/>
      <c r="P656" s="180"/>
      <c r="Q656" s="180"/>
      <c r="R656" s="180"/>
      <c r="S656" s="180"/>
    </row>
    <row r="657" spans="1:19" ht="16.5" customHeight="1">
      <c r="A657" s="180"/>
      <c r="B657" s="180"/>
      <c r="C657" s="180"/>
      <c r="D657" s="180"/>
      <c r="E657" s="181"/>
      <c r="F657" s="181"/>
      <c r="K657" s="308"/>
      <c r="L657" s="180"/>
      <c r="M657" s="310"/>
      <c r="O657" s="180"/>
      <c r="P657" s="180"/>
      <c r="Q657" s="180"/>
      <c r="R657" s="180"/>
      <c r="S657" s="180"/>
    </row>
    <row r="658" spans="1:19" ht="16.5" customHeight="1">
      <c r="A658" s="180"/>
      <c r="B658" s="180"/>
      <c r="C658" s="180"/>
      <c r="D658" s="180"/>
      <c r="E658" s="181"/>
      <c r="F658" s="181"/>
      <c r="K658" s="308"/>
      <c r="L658" s="180"/>
      <c r="M658" s="310"/>
      <c r="O658" s="180"/>
      <c r="P658" s="180"/>
      <c r="Q658" s="180"/>
      <c r="R658" s="180"/>
      <c r="S658" s="180"/>
    </row>
    <row r="659" spans="1:19" ht="16.5" customHeight="1">
      <c r="A659" s="180"/>
      <c r="B659" s="180"/>
      <c r="C659" s="180"/>
      <c r="D659" s="180"/>
      <c r="E659" s="181"/>
      <c r="F659" s="181"/>
      <c r="K659" s="308"/>
      <c r="L659" s="180"/>
      <c r="M659" s="310"/>
      <c r="O659" s="180"/>
      <c r="P659" s="180"/>
      <c r="Q659" s="180"/>
      <c r="R659" s="180"/>
      <c r="S659" s="180"/>
    </row>
    <row r="660" spans="1:19" ht="16.5" customHeight="1">
      <c r="A660" s="180"/>
      <c r="B660" s="180"/>
      <c r="C660" s="180"/>
      <c r="D660" s="180"/>
      <c r="E660" s="181"/>
      <c r="F660" s="181"/>
      <c r="K660" s="308"/>
      <c r="L660" s="180"/>
      <c r="M660" s="310"/>
      <c r="O660" s="180"/>
      <c r="P660" s="180"/>
      <c r="Q660" s="180"/>
      <c r="R660" s="180"/>
      <c r="S660" s="180"/>
    </row>
    <row r="661" spans="1:19" ht="16.5" customHeight="1">
      <c r="A661" s="180"/>
      <c r="B661" s="180"/>
      <c r="C661" s="180"/>
      <c r="D661" s="180"/>
      <c r="E661" s="181"/>
      <c r="F661" s="181"/>
      <c r="K661" s="308"/>
      <c r="L661" s="180"/>
      <c r="M661" s="310"/>
      <c r="O661" s="180"/>
      <c r="P661" s="180"/>
      <c r="Q661" s="180"/>
      <c r="R661" s="180"/>
      <c r="S661" s="180"/>
    </row>
    <row r="662" spans="1:19" ht="16.5" customHeight="1">
      <c r="A662" s="180"/>
      <c r="B662" s="180"/>
      <c r="C662" s="180"/>
      <c r="D662" s="180"/>
      <c r="E662" s="181"/>
      <c r="F662" s="181"/>
      <c r="K662" s="308"/>
      <c r="L662" s="180"/>
      <c r="M662" s="310"/>
      <c r="O662" s="180"/>
      <c r="P662" s="180"/>
      <c r="Q662" s="180"/>
      <c r="R662" s="180"/>
      <c r="S662" s="180"/>
    </row>
    <row r="663" spans="1:19" ht="16.5" customHeight="1">
      <c r="A663" s="180"/>
      <c r="B663" s="180"/>
      <c r="C663" s="180"/>
      <c r="D663" s="180"/>
      <c r="E663" s="181"/>
      <c r="F663" s="181"/>
      <c r="K663" s="308"/>
      <c r="L663" s="180"/>
      <c r="M663" s="310"/>
      <c r="O663" s="180"/>
      <c r="P663" s="180"/>
      <c r="Q663" s="180"/>
      <c r="R663" s="180"/>
      <c r="S663" s="180"/>
    </row>
    <row r="664" spans="1:19" ht="16.5" customHeight="1">
      <c r="A664" s="180"/>
      <c r="B664" s="180"/>
      <c r="C664" s="180"/>
      <c r="D664" s="180"/>
      <c r="E664" s="181"/>
      <c r="F664" s="181"/>
      <c r="K664" s="308"/>
      <c r="L664" s="180"/>
      <c r="M664" s="310"/>
      <c r="O664" s="180"/>
      <c r="P664" s="180"/>
      <c r="Q664" s="180"/>
      <c r="R664" s="180"/>
      <c r="S664" s="180"/>
    </row>
    <row r="665" spans="1:19" ht="16.5" customHeight="1">
      <c r="A665" s="180"/>
      <c r="B665" s="180"/>
      <c r="C665" s="180"/>
      <c r="D665" s="180"/>
      <c r="E665" s="181"/>
      <c r="F665" s="181"/>
      <c r="K665" s="308"/>
      <c r="L665" s="180"/>
      <c r="M665" s="310"/>
      <c r="O665" s="180"/>
      <c r="P665" s="180"/>
      <c r="Q665" s="180"/>
      <c r="R665" s="180"/>
      <c r="S665" s="180"/>
    </row>
    <row r="666" spans="1:19" ht="16.5" customHeight="1">
      <c r="A666" s="180"/>
      <c r="B666" s="180"/>
      <c r="C666" s="180"/>
      <c r="D666" s="180"/>
      <c r="E666" s="181"/>
      <c r="F666" s="181"/>
      <c r="K666" s="308"/>
      <c r="L666" s="180"/>
      <c r="M666" s="310"/>
      <c r="O666" s="180"/>
      <c r="P666" s="180"/>
      <c r="Q666" s="180"/>
      <c r="R666" s="180"/>
      <c r="S666" s="180"/>
    </row>
    <row r="667" spans="1:19" ht="16.5" customHeight="1">
      <c r="A667" s="180"/>
      <c r="B667" s="180"/>
      <c r="C667" s="180"/>
      <c r="D667" s="180"/>
      <c r="E667" s="181"/>
      <c r="F667" s="181"/>
      <c r="K667" s="308"/>
      <c r="L667" s="180"/>
      <c r="M667" s="310"/>
      <c r="O667" s="180"/>
      <c r="P667" s="180"/>
      <c r="Q667" s="180"/>
      <c r="R667" s="180"/>
      <c r="S667" s="180"/>
    </row>
    <row r="668" spans="1:19" ht="16.5" customHeight="1">
      <c r="A668" s="180"/>
      <c r="B668" s="180"/>
      <c r="C668" s="180"/>
      <c r="D668" s="180"/>
      <c r="E668" s="181"/>
      <c r="F668" s="181"/>
      <c r="K668" s="308"/>
      <c r="L668" s="180"/>
      <c r="M668" s="310"/>
      <c r="O668" s="180"/>
      <c r="P668" s="180"/>
      <c r="Q668" s="180"/>
      <c r="R668" s="180"/>
      <c r="S668" s="180"/>
    </row>
    <row r="669" spans="1:19" ht="16.5" customHeight="1">
      <c r="A669" s="180"/>
      <c r="B669" s="180"/>
      <c r="C669" s="180"/>
      <c r="D669" s="180"/>
      <c r="E669" s="181"/>
      <c r="F669" s="181"/>
      <c r="K669" s="308"/>
      <c r="L669" s="180"/>
      <c r="M669" s="310"/>
      <c r="O669" s="180"/>
      <c r="P669" s="180"/>
      <c r="Q669" s="180"/>
      <c r="R669" s="180"/>
      <c r="S669" s="180"/>
    </row>
    <row r="670" spans="1:19" ht="16.5" customHeight="1">
      <c r="A670" s="180"/>
      <c r="B670" s="180"/>
      <c r="C670" s="180"/>
      <c r="D670" s="180"/>
      <c r="E670" s="181"/>
      <c r="F670" s="181"/>
      <c r="K670" s="308"/>
      <c r="L670" s="180"/>
      <c r="M670" s="310"/>
      <c r="O670" s="180"/>
      <c r="P670" s="180"/>
      <c r="Q670" s="180"/>
      <c r="R670" s="180"/>
      <c r="S670" s="180"/>
    </row>
    <row r="671" spans="1:19" ht="16.5" customHeight="1">
      <c r="A671" s="180"/>
      <c r="B671" s="180"/>
      <c r="C671" s="180"/>
      <c r="D671" s="180"/>
      <c r="E671" s="181"/>
      <c r="F671" s="181"/>
      <c r="K671" s="308"/>
      <c r="L671" s="180"/>
      <c r="M671" s="310"/>
      <c r="O671" s="180"/>
      <c r="P671" s="180"/>
      <c r="Q671" s="180"/>
      <c r="R671" s="180"/>
      <c r="S671" s="180"/>
    </row>
    <row r="672" spans="1:19" ht="16.5" customHeight="1">
      <c r="A672" s="180"/>
      <c r="B672" s="180"/>
      <c r="C672" s="180"/>
      <c r="D672" s="180"/>
      <c r="E672" s="181"/>
      <c r="F672" s="181"/>
      <c r="K672" s="308"/>
      <c r="L672" s="180"/>
      <c r="M672" s="310"/>
      <c r="O672" s="180"/>
      <c r="P672" s="180"/>
      <c r="Q672" s="180"/>
      <c r="R672" s="180"/>
      <c r="S672" s="180"/>
    </row>
    <row r="673" spans="1:19" ht="16.5" customHeight="1">
      <c r="A673" s="180"/>
      <c r="B673" s="180"/>
      <c r="C673" s="180"/>
      <c r="D673" s="180"/>
      <c r="E673" s="181"/>
      <c r="F673" s="181"/>
      <c r="K673" s="308"/>
      <c r="L673" s="180"/>
      <c r="M673" s="310"/>
      <c r="O673" s="180"/>
      <c r="P673" s="180"/>
      <c r="Q673" s="180"/>
      <c r="R673" s="180"/>
      <c r="S673" s="180"/>
    </row>
    <row r="674" spans="1:19" ht="16.5" customHeight="1">
      <c r="A674" s="180"/>
      <c r="B674" s="180"/>
      <c r="C674" s="180"/>
      <c r="D674" s="180"/>
      <c r="E674" s="181"/>
      <c r="F674" s="181"/>
      <c r="K674" s="308"/>
      <c r="L674" s="180"/>
      <c r="M674" s="310"/>
      <c r="O674" s="180"/>
      <c r="P674" s="180"/>
      <c r="Q674" s="180"/>
      <c r="R674" s="180"/>
      <c r="S674" s="180"/>
    </row>
    <row r="675" spans="1:19" ht="16.5" customHeight="1">
      <c r="A675" s="180"/>
      <c r="B675" s="180"/>
      <c r="C675" s="180"/>
      <c r="D675" s="180"/>
      <c r="E675" s="181"/>
      <c r="F675" s="181"/>
      <c r="K675" s="308"/>
      <c r="L675" s="180"/>
      <c r="M675" s="310"/>
      <c r="O675" s="180"/>
      <c r="P675" s="180"/>
      <c r="Q675" s="180"/>
      <c r="R675" s="180"/>
      <c r="S675" s="180"/>
    </row>
    <row r="676" spans="1:19" ht="16.5" customHeight="1">
      <c r="A676" s="180"/>
      <c r="B676" s="180"/>
      <c r="C676" s="180"/>
      <c r="D676" s="180"/>
      <c r="E676" s="181"/>
      <c r="F676" s="181"/>
      <c r="K676" s="308"/>
      <c r="L676" s="180"/>
      <c r="M676" s="310"/>
      <c r="O676" s="180"/>
      <c r="P676" s="180"/>
      <c r="Q676" s="180"/>
      <c r="R676" s="180"/>
      <c r="S676" s="180"/>
    </row>
    <row r="677" spans="1:19" ht="16.5" customHeight="1">
      <c r="A677" s="180"/>
      <c r="B677" s="180"/>
      <c r="C677" s="180"/>
      <c r="D677" s="180"/>
      <c r="E677" s="181"/>
      <c r="F677" s="181"/>
      <c r="K677" s="308"/>
      <c r="L677" s="180"/>
      <c r="M677" s="310"/>
      <c r="O677" s="180"/>
      <c r="P677" s="180"/>
      <c r="Q677" s="180"/>
      <c r="R677" s="180"/>
      <c r="S677" s="180"/>
    </row>
    <row r="678" spans="1:19" ht="16.5" customHeight="1">
      <c r="A678" s="180"/>
      <c r="B678" s="180"/>
      <c r="C678" s="180"/>
      <c r="D678" s="180"/>
      <c r="E678" s="181"/>
      <c r="F678" s="181"/>
      <c r="K678" s="308"/>
      <c r="L678" s="180"/>
      <c r="M678" s="310"/>
      <c r="O678" s="180"/>
      <c r="P678" s="180"/>
      <c r="Q678" s="180"/>
      <c r="R678" s="180"/>
      <c r="S678" s="180"/>
    </row>
    <row r="679" spans="1:19" ht="16.5" customHeight="1">
      <c r="A679" s="180"/>
      <c r="B679" s="180"/>
      <c r="C679" s="180"/>
      <c r="D679" s="180"/>
      <c r="E679" s="181"/>
      <c r="F679" s="181"/>
      <c r="K679" s="308"/>
      <c r="L679" s="180"/>
      <c r="M679" s="310"/>
      <c r="O679" s="180"/>
      <c r="P679" s="180"/>
      <c r="Q679" s="180"/>
      <c r="R679" s="180"/>
      <c r="S679" s="180"/>
    </row>
    <row r="680" spans="1:19" ht="16.5" customHeight="1">
      <c r="A680" s="180"/>
      <c r="B680" s="180"/>
      <c r="C680" s="180"/>
      <c r="D680" s="180"/>
      <c r="E680" s="181"/>
      <c r="F680" s="181"/>
      <c r="K680" s="308"/>
      <c r="L680" s="180"/>
      <c r="M680" s="310"/>
      <c r="O680" s="180"/>
      <c r="P680" s="180"/>
      <c r="Q680" s="180"/>
      <c r="R680" s="180"/>
      <c r="S680" s="180"/>
    </row>
    <row r="681" spans="1:19" ht="16.5" customHeight="1">
      <c r="A681" s="180"/>
      <c r="B681" s="180"/>
      <c r="C681" s="180"/>
      <c r="D681" s="180"/>
      <c r="E681" s="181"/>
      <c r="F681" s="181"/>
      <c r="K681" s="308"/>
      <c r="L681" s="180"/>
      <c r="M681" s="310"/>
      <c r="O681" s="180"/>
      <c r="P681" s="180"/>
      <c r="Q681" s="180"/>
      <c r="R681" s="180"/>
      <c r="S681" s="180"/>
    </row>
    <row r="682" spans="1:19" ht="16.5" customHeight="1">
      <c r="A682" s="180"/>
      <c r="B682" s="180"/>
      <c r="C682" s="180"/>
      <c r="D682" s="180"/>
      <c r="E682" s="181"/>
      <c r="F682" s="181"/>
      <c r="K682" s="308"/>
      <c r="L682" s="180"/>
      <c r="M682" s="310"/>
      <c r="O682" s="180"/>
      <c r="P682" s="180"/>
      <c r="Q682" s="180"/>
      <c r="R682" s="180"/>
      <c r="S682" s="180"/>
    </row>
    <row r="683" spans="1:19" ht="16.5" customHeight="1">
      <c r="A683" s="180"/>
      <c r="B683" s="180"/>
      <c r="C683" s="180"/>
      <c r="D683" s="180"/>
      <c r="E683" s="181"/>
      <c r="F683" s="181"/>
      <c r="K683" s="308"/>
      <c r="L683" s="180"/>
      <c r="M683" s="310"/>
      <c r="O683" s="180"/>
      <c r="P683" s="180"/>
      <c r="Q683" s="180"/>
      <c r="R683" s="180"/>
      <c r="S683" s="180"/>
    </row>
    <row r="684" spans="1:19" ht="16.5" customHeight="1">
      <c r="A684" s="180"/>
      <c r="B684" s="180"/>
      <c r="C684" s="180"/>
      <c r="D684" s="180"/>
      <c r="E684" s="181"/>
      <c r="F684" s="181"/>
      <c r="K684" s="308"/>
      <c r="L684" s="180"/>
      <c r="M684" s="310"/>
      <c r="O684" s="180"/>
      <c r="P684" s="180"/>
      <c r="Q684" s="180"/>
      <c r="R684" s="180"/>
      <c r="S684" s="180"/>
    </row>
    <row r="685" spans="1:19" ht="16.5" customHeight="1">
      <c r="A685" s="180"/>
      <c r="B685" s="180"/>
      <c r="C685" s="180"/>
      <c r="D685" s="180"/>
      <c r="E685" s="181"/>
      <c r="F685" s="181"/>
      <c r="K685" s="308"/>
      <c r="L685" s="180"/>
      <c r="M685" s="310"/>
      <c r="O685" s="180"/>
      <c r="P685" s="180"/>
      <c r="Q685" s="180"/>
      <c r="R685" s="180"/>
      <c r="S685" s="180"/>
    </row>
    <row r="686" spans="1:19" ht="16.5" customHeight="1">
      <c r="A686" s="180"/>
      <c r="B686" s="180"/>
      <c r="C686" s="180"/>
      <c r="D686" s="180"/>
      <c r="E686" s="181"/>
      <c r="F686" s="181"/>
      <c r="K686" s="308"/>
      <c r="L686" s="180"/>
      <c r="M686" s="310"/>
      <c r="O686" s="180"/>
      <c r="P686" s="180"/>
      <c r="Q686" s="180"/>
      <c r="R686" s="180"/>
      <c r="S686" s="180"/>
    </row>
    <row r="687" spans="1:19" ht="16.5" customHeight="1">
      <c r="A687" s="180"/>
      <c r="B687" s="180"/>
      <c r="C687" s="180"/>
      <c r="D687" s="180"/>
      <c r="E687" s="181"/>
      <c r="F687" s="181"/>
      <c r="K687" s="308"/>
      <c r="L687" s="180"/>
      <c r="M687" s="310"/>
      <c r="O687" s="180"/>
      <c r="P687" s="180"/>
      <c r="Q687" s="180"/>
      <c r="R687" s="180"/>
      <c r="S687" s="180"/>
    </row>
    <row r="688" spans="1:19" ht="16.5" customHeight="1">
      <c r="A688" s="180"/>
      <c r="B688" s="180"/>
      <c r="C688" s="180"/>
      <c r="D688" s="180"/>
      <c r="E688" s="181"/>
      <c r="F688" s="181"/>
      <c r="K688" s="308"/>
      <c r="L688" s="180"/>
      <c r="M688" s="310"/>
      <c r="O688" s="180"/>
      <c r="P688" s="180"/>
      <c r="Q688" s="180"/>
      <c r="R688" s="180"/>
      <c r="S688" s="180"/>
    </row>
    <row r="689" spans="1:19" ht="16.5" customHeight="1">
      <c r="A689" s="180"/>
      <c r="B689" s="180"/>
      <c r="C689" s="180"/>
      <c r="D689" s="180"/>
      <c r="E689" s="181"/>
      <c r="F689" s="181"/>
      <c r="K689" s="308"/>
      <c r="L689" s="180"/>
      <c r="M689" s="310"/>
      <c r="O689" s="180"/>
      <c r="P689" s="180"/>
      <c r="Q689" s="180"/>
      <c r="R689" s="180"/>
      <c r="S689" s="180"/>
    </row>
    <row r="690" spans="1:19" ht="16.5" customHeight="1">
      <c r="A690" s="180"/>
      <c r="B690" s="180"/>
      <c r="C690" s="180"/>
      <c r="D690" s="180"/>
      <c r="E690" s="181"/>
      <c r="F690" s="181"/>
      <c r="K690" s="308"/>
      <c r="L690" s="180"/>
      <c r="M690" s="310"/>
      <c r="O690" s="180"/>
      <c r="P690" s="180"/>
      <c r="Q690" s="180"/>
      <c r="R690" s="180"/>
      <c r="S690" s="180"/>
    </row>
    <row r="691" spans="1:19" ht="16.5" customHeight="1">
      <c r="A691" s="180"/>
      <c r="B691" s="180"/>
      <c r="C691" s="180"/>
      <c r="D691" s="180"/>
      <c r="E691" s="181"/>
      <c r="F691" s="181"/>
      <c r="K691" s="308"/>
      <c r="L691" s="180"/>
      <c r="M691" s="310"/>
      <c r="O691" s="180"/>
      <c r="P691" s="180"/>
      <c r="Q691" s="180"/>
      <c r="R691" s="180"/>
      <c r="S691" s="180"/>
    </row>
    <row r="692" spans="1:19" ht="16.5" customHeight="1">
      <c r="A692" s="180"/>
      <c r="B692" s="180"/>
      <c r="C692" s="180"/>
      <c r="D692" s="180"/>
      <c r="E692" s="181"/>
      <c r="F692" s="181"/>
      <c r="K692" s="308"/>
      <c r="L692" s="180"/>
      <c r="M692" s="310"/>
      <c r="O692" s="180"/>
      <c r="P692" s="180"/>
      <c r="Q692" s="180"/>
      <c r="R692" s="180"/>
      <c r="S692" s="180"/>
    </row>
    <row r="693" spans="1:19" ht="16.5" customHeight="1">
      <c r="A693" s="180"/>
      <c r="B693" s="180"/>
      <c r="C693" s="180"/>
      <c r="D693" s="180"/>
      <c r="E693" s="181"/>
      <c r="F693" s="181"/>
      <c r="K693" s="308"/>
      <c r="L693" s="180"/>
      <c r="M693" s="310"/>
      <c r="O693" s="180"/>
      <c r="P693" s="180"/>
      <c r="Q693" s="180"/>
      <c r="R693" s="180"/>
      <c r="S693" s="180"/>
    </row>
    <row r="694" spans="1:19" ht="16.5" customHeight="1">
      <c r="A694" s="180"/>
      <c r="B694" s="180"/>
      <c r="C694" s="180"/>
      <c r="D694" s="180"/>
      <c r="E694" s="181"/>
      <c r="F694" s="181"/>
      <c r="K694" s="308"/>
      <c r="L694" s="180"/>
      <c r="M694" s="310"/>
      <c r="O694" s="180"/>
      <c r="P694" s="180"/>
      <c r="Q694" s="180"/>
      <c r="R694" s="180"/>
      <c r="S694" s="180"/>
    </row>
    <row r="695" spans="1:19" ht="16.5" customHeight="1">
      <c r="A695" s="180"/>
      <c r="B695" s="180"/>
      <c r="C695" s="180"/>
      <c r="D695" s="180"/>
      <c r="E695" s="181"/>
      <c r="F695" s="181"/>
      <c r="K695" s="308"/>
      <c r="L695" s="180"/>
      <c r="M695" s="310"/>
      <c r="O695" s="180"/>
      <c r="P695" s="180"/>
      <c r="Q695" s="180"/>
      <c r="R695" s="180"/>
      <c r="S695" s="180"/>
    </row>
    <row r="696" spans="1:19" ht="16.5" customHeight="1">
      <c r="A696" s="180"/>
      <c r="B696" s="180"/>
      <c r="C696" s="180"/>
      <c r="D696" s="180"/>
      <c r="E696" s="181"/>
      <c r="F696" s="181"/>
      <c r="K696" s="308"/>
      <c r="L696" s="180"/>
      <c r="M696" s="310"/>
      <c r="O696" s="180"/>
      <c r="P696" s="180"/>
      <c r="Q696" s="180"/>
      <c r="R696" s="180"/>
      <c r="S696" s="180"/>
    </row>
    <row r="697" spans="1:19" ht="16.5" customHeight="1">
      <c r="A697" s="180"/>
      <c r="B697" s="180"/>
      <c r="C697" s="180"/>
      <c r="D697" s="180"/>
      <c r="E697" s="181"/>
      <c r="F697" s="181"/>
      <c r="K697" s="308"/>
      <c r="L697" s="180"/>
      <c r="M697" s="310"/>
      <c r="O697" s="180"/>
      <c r="P697" s="180"/>
      <c r="Q697" s="180"/>
      <c r="R697" s="180"/>
      <c r="S697" s="180"/>
    </row>
    <row r="698" spans="1:19" ht="16.5" customHeight="1">
      <c r="A698" s="180"/>
      <c r="B698" s="180"/>
      <c r="C698" s="180"/>
      <c r="D698" s="180"/>
      <c r="E698" s="181"/>
      <c r="F698" s="181"/>
      <c r="K698" s="308"/>
      <c r="L698" s="180"/>
      <c r="M698" s="310"/>
      <c r="O698" s="180"/>
      <c r="P698" s="180"/>
      <c r="Q698" s="180"/>
      <c r="R698" s="180"/>
      <c r="S698" s="180"/>
    </row>
    <row r="699" spans="1:19" ht="16.5" customHeight="1">
      <c r="A699" s="180"/>
      <c r="B699" s="180"/>
      <c r="C699" s="180"/>
      <c r="D699" s="180"/>
      <c r="E699" s="181"/>
      <c r="F699" s="181"/>
      <c r="K699" s="308"/>
      <c r="L699" s="180"/>
      <c r="M699" s="310"/>
      <c r="O699" s="180"/>
      <c r="P699" s="180"/>
      <c r="Q699" s="180"/>
      <c r="R699" s="180"/>
      <c r="S699" s="180"/>
    </row>
    <row r="700" spans="1:19" ht="16.5" customHeight="1">
      <c r="A700" s="180"/>
      <c r="B700" s="180"/>
      <c r="C700" s="180"/>
      <c r="D700" s="180"/>
      <c r="E700" s="181"/>
      <c r="F700" s="181"/>
      <c r="K700" s="308"/>
      <c r="L700" s="180"/>
      <c r="M700" s="310"/>
      <c r="O700" s="180"/>
      <c r="P700" s="180"/>
      <c r="Q700" s="180"/>
      <c r="R700" s="180"/>
      <c r="S700" s="180"/>
    </row>
    <row r="701" spans="1:19" ht="16.5" customHeight="1">
      <c r="A701" s="180"/>
      <c r="B701" s="180"/>
      <c r="C701" s="180"/>
      <c r="D701" s="180"/>
      <c r="E701" s="181"/>
      <c r="F701" s="181"/>
      <c r="K701" s="308"/>
      <c r="L701" s="180"/>
      <c r="M701" s="310"/>
      <c r="O701" s="180"/>
      <c r="P701" s="180"/>
      <c r="Q701" s="180"/>
      <c r="R701" s="180"/>
      <c r="S701" s="180"/>
    </row>
    <row r="702" spans="1:19" ht="16.5" customHeight="1">
      <c r="A702" s="180"/>
      <c r="B702" s="180"/>
      <c r="C702" s="180"/>
      <c r="D702" s="180"/>
      <c r="E702" s="181"/>
      <c r="F702" s="181"/>
      <c r="K702" s="308"/>
      <c r="L702" s="180"/>
      <c r="M702" s="310"/>
      <c r="O702" s="180"/>
      <c r="P702" s="180"/>
      <c r="Q702" s="180"/>
      <c r="R702" s="180"/>
      <c r="S702" s="180"/>
    </row>
    <row r="703" spans="1:19" ht="16.5" customHeight="1">
      <c r="A703" s="180"/>
      <c r="B703" s="180"/>
      <c r="C703" s="180"/>
      <c r="D703" s="180"/>
      <c r="E703" s="181"/>
      <c r="F703" s="181"/>
      <c r="K703" s="308"/>
      <c r="L703" s="180"/>
      <c r="M703" s="310"/>
      <c r="O703" s="180"/>
      <c r="P703" s="180"/>
      <c r="Q703" s="180"/>
      <c r="R703" s="180"/>
      <c r="S703" s="180"/>
    </row>
    <row r="704" spans="1:19" ht="16.5" customHeight="1">
      <c r="A704" s="180"/>
      <c r="B704" s="180"/>
      <c r="C704" s="180"/>
      <c r="D704" s="180"/>
      <c r="E704" s="181"/>
      <c r="F704" s="181"/>
      <c r="K704" s="308"/>
      <c r="L704" s="180"/>
      <c r="M704" s="310"/>
      <c r="O704" s="180"/>
      <c r="P704" s="180"/>
      <c r="Q704" s="180"/>
      <c r="R704" s="180"/>
      <c r="S704" s="180"/>
    </row>
    <row r="705" spans="1:19" ht="16.5" customHeight="1">
      <c r="A705" s="180"/>
      <c r="B705" s="180"/>
      <c r="C705" s="180"/>
      <c r="D705" s="180"/>
      <c r="E705" s="181"/>
      <c r="F705" s="181"/>
      <c r="K705" s="308"/>
      <c r="L705" s="180"/>
      <c r="M705" s="310"/>
      <c r="O705" s="180"/>
      <c r="P705" s="180"/>
      <c r="Q705" s="180"/>
      <c r="R705" s="180"/>
      <c r="S705" s="180"/>
    </row>
    <row r="706" spans="1:19" ht="16.5" customHeight="1">
      <c r="A706" s="180"/>
      <c r="B706" s="180"/>
      <c r="C706" s="180"/>
      <c r="D706" s="180"/>
      <c r="E706" s="181"/>
      <c r="F706" s="181"/>
      <c r="K706" s="308"/>
      <c r="L706" s="180"/>
      <c r="M706" s="310"/>
      <c r="O706" s="180"/>
      <c r="P706" s="180"/>
      <c r="Q706" s="180"/>
      <c r="R706" s="180"/>
      <c r="S706" s="180"/>
    </row>
    <row r="707" spans="1:19" ht="16.5" customHeight="1">
      <c r="A707" s="180"/>
      <c r="B707" s="180"/>
      <c r="C707" s="180"/>
      <c r="D707" s="180"/>
      <c r="E707" s="181"/>
      <c r="F707" s="181"/>
      <c r="K707" s="308"/>
      <c r="L707" s="180"/>
      <c r="M707" s="310"/>
      <c r="O707" s="180"/>
      <c r="P707" s="180"/>
      <c r="Q707" s="180"/>
      <c r="R707" s="180"/>
      <c r="S707" s="180"/>
    </row>
    <row r="708" spans="1:19" ht="16.5" customHeight="1">
      <c r="A708" s="180"/>
      <c r="B708" s="180"/>
      <c r="C708" s="180"/>
      <c r="D708" s="180"/>
      <c r="E708" s="181"/>
      <c r="F708" s="181"/>
      <c r="K708" s="308"/>
      <c r="L708" s="180"/>
      <c r="M708" s="310"/>
      <c r="O708" s="180"/>
      <c r="P708" s="180"/>
      <c r="Q708" s="180"/>
      <c r="R708" s="180"/>
      <c r="S708" s="180"/>
    </row>
    <row r="709" spans="1:19" ht="16.5" customHeight="1">
      <c r="A709" s="180"/>
      <c r="B709" s="180"/>
      <c r="C709" s="180"/>
      <c r="D709" s="180"/>
      <c r="E709" s="181"/>
      <c r="F709" s="181"/>
      <c r="K709" s="308"/>
      <c r="L709" s="180"/>
      <c r="M709" s="310"/>
      <c r="O709" s="180"/>
      <c r="P709" s="180"/>
      <c r="Q709" s="180"/>
      <c r="R709" s="180"/>
      <c r="S709" s="180"/>
    </row>
    <row r="710" spans="1:19" ht="16.5" customHeight="1">
      <c r="A710" s="180"/>
      <c r="B710" s="180"/>
      <c r="C710" s="180"/>
      <c r="D710" s="180"/>
      <c r="E710" s="181"/>
      <c r="F710" s="181"/>
      <c r="K710" s="308"/>
      <c r="L710" s="180"/>
      <c r="M710" s="310"/>
      <c r="O710" s="180"/>
      <c r="P710" s="180"/>
      <c r="Q710" s="180"/>
      <c r="R710" s="180"/>
      <c r="S710" s="180"/>
    </row>
    <row r="711" spans="1:19" ht="16.5" customHeight="1">
      <c r="A711" s="180"/>
      <c r="B711" s="180"/>
      <c r="C711" s="180"/>
      <c r="D711" s="180"/>
      <c r="E711" s="181"/>
      <c r="F711" s="181"/>
      <c r="K711" s="308"/>
      <c r="L711" s="180"/>
      <c r="M711" s="310"/>
      <c r="O711" s="180"/>
      <c r="P711" s="180"/>
      <c r="Q711" s="180"/>
      <c r="R711" s="180"/>
      <c r="S711" s="180"/>
    </row>
    <row r="712" spans="1:19" ht="16.5" customHeight="1">
      <c r="A712" s="180"/>
      <c r="B712" s="180"/>
      <c r="C712" s="180"/>
      <c r="D712" s="180"/>
      <c r="E712" s="181"/>
      <c r="F712" s="181"/>
      <c r="K712" s="308"/>
      <c r="L712" s="180"/>
      <c r="M712" s="310"/>
      <c r="O712" s="180"/>
      <c r="P712" s="180"/>
      <c r="Q712" s="180"/>
      <c r="R712" s="180"/>
      <c r="S712" s="180"/>
    </row>
    <row r="713" spans="1:19" ht="16.5" customHeight="1">
      <c r="A713" s="180"/>
      <c r="B713" s="180"/>
      <c r="C713" s="180"/>
      <c r="D713" s="180"/>
      <c r="E713" s="181"/>
      <c r="F713" s="181"/>
      <c r="K713" s="308"/>
      <c r="L713" s="180"/>
      <c r="M713" s="310"/>
      <c r="O713" s="180"/>
      <c r="P713" s="180"/>
      <c r="Q713" s="180"/>
      <c r="R713" s="180"/>
      <c r="S713" s="180"/>
    </row>
    <row r="714" spans="1:19" ht="16.5" customHeight="1">
      <c r="A714" s="180"/>
      <c r="B714" s="180"/>
      <c r="C714" s="180"/>
      <c r="D714" s="180"/>
      <c r="E714" s="181"/>
      <c r="F714" s="181"/>
      <c r="K714" s="308"/>
      <c r="L714" s="180"/>
      <c r="M714" s="310"/>
      <c r="O714" s="180"/>
      <c r="P714" s="180"/>
      <c r="Q714" s="180"/>
      <c r="R714" s="180"/>
      <c r="S714" s="180"/>
    </row>
    <row r="715" spans="1:19" ht="16.5" customHeight="1">
      <c r="A715" s="180"/>
      <c r="B715" s="180"/>
      <c r="C715" s="180"/>
      <c r="D715" s="180"/>
      <c r="E715" s="181"/>
      <c r="F715" s="181"/>
      <c r="K715" s="308"/>
      <c r="L715" s="180"/>
      <c r="M715" s="310"/>
      <c r="O715" s="180"/>
      <c r="P715" s="180"/>
      <c r="Q715" s="180"/>
      <c r="R715" s="180"/>
      <c r="S715" s="180"/>
    </row>
    <row r="716" spans="1:19" ht="16.5" customHeight="1">
      <c r="A716" s="180"/>
      <c r="B716" s="180"/>
      <c r="C716" s="180"/>
      <c r="D716" s="180"/>
      <c r="E716" s="181"/>
      <c r="F716" s="181"/>
      <c r="K716" s="308"/>
      <c r="L716" s="180"/>
      <c r="M716" s="310"/>
      <c r="O716" s="180"/>
      <c r="P716" s="180"/>
      <c r="Q716" s="180"/>
      <c r="R716" s="180"/>
      <c r="S716" s="180"/>
    </row>
    <row r="717" spans="1:19" ht="16.5" customHeight="1">
      <c r="A717" s="180"/>
      <c r="B717" s="180"/>
      <c r="C717" s="180"/>
      <c r="D717" s="180"/>
      <c r="E717" s="181"/>
      <c r="F717" s="181"/>
      <c r="K717" s="308"/>
      <c r="L717" s="180"/>
      <c r="M717" s="310"/>
      <c r="O717" s="180"/>
      <c r="P717" s="180"/>
      <c r="Q717" s="180"/>
      <c r="R717" s="180"/>
      <c r="S717" s="180"/>
    </row>
    <row r="718" spans="1:19" ht="16.5" customHeight="1">
      <c r="A718" s="180"/>
      <c r="B718" s="180"/>
      <c r="C718" s="180"/>
      <c r="D718" s="180"/>
      <c r="E718" s="181"/>
      <c r="F718" s="181"/>
      <c r="K718" s="308"/>
      <c r="L718" s="180"/>
      <c r="M718" s="310"/>
      <c r="O718" s="180"/>
      <c r="P718" s="180"/>
      <c r="Q718" s="180"/>
      <c r="R718" s="180"/>
      <c r="S718" s="180"/>
    </row>
    <row r="719" spans="1:19" ht="16.5" customHeight="1">
      <c r="A719" s="180"/>
      <c r="B719" s="180"/>
      <c r="C719" s="180"/>
      <c r="D719" s="180"/>
      <c r="E719" s="181"/>
      <c r="F719" s="181"/>
      <c r="K719" s="308"/>
      <c r="L719" s="180"/>
      <c r="M719" s="310"/>
      <c r="O719" s="180"/>
      <c r="P719" s="180"/>
      <c r="Q719" s="180"/>
      <c r="R719" s="180"/>
      <c r="S719" s="180"/>
    </row>
    <row r="720" spans="1:19" ht="16.5" customHeight="1">
      <c r="A720" s="180"/>
      <c r="B720" s="180"/>
      <c r="C720" s="180"/>
      <c r="D720" s="180"/>
      <c r="E720" s="181"/>
      <c r="F720" s="181"/>
      <c r="K720" s="308"/>
      <c r="L720" s="180"/>
      <c r="M720" s="310"/>
      <c r="O720" s="180"/>
      <c r="P720" s="180"/>
      <c r="Q720" s="180"/>
      <c r="R720" s="180"/>
      <c r="S720" s="180"/>
    </row>
    <row r="721" spans="1:19" ht="16.5" customHeight="1">
      <c r="A721" s="180"/>
      <c r="B721" s="180"/>
      <c r="C721" s="180"/>
      <c r="D721" s="180"/>
      <c r="E721" s="181"/>
      <c r="F721" s="181"/>
      <c r="K721" s="308"/>
      <c r="L721" s="180"/>
      <c r="M721" s="310"/>
      <c r="O721" s="180"/>
      <c r="P721" s="180"/>
      <c r="Q721" s="180"/>
      <c r="R721" s="180"/>
      <c r="S721" s="180"/>
    </row>
    <row r="722" spans="1:19" ht="16.5" customHeight="1">
      <c r="A722" s="180"/>
      <c r="B722" s="180"/>
      <c r="C722" s="180"/>
      <c r="D722" s="180"/>
      <c r="E722" s="181"/>
      <c r="F722" s="181"/>
      <c r="K722" s="308"/>
      <c r="L722" s="180"/>
      <c r="M722" s="310"/>
      <c r="O722" s="180"/>
      <c r="P722" s="180"/>
      <c r="Q722" s="180"/>
      <c r="R722" s="180"/>
      <c r="S722" s="180"/>
    </row>
    <row r="723" spans="1:19" ht="16.5" customHeight="1">
      <c r="A723" s="180"/>
      <c r="B723" s="180"/>
      <c r="C723" s="180"/>
      <c r="D723" s="180"/>
      <c r="E723" s="181"/>
      <c r="F723" s="181"/>
      <c r="K723" s="308"/>
      <c r="L723" s="180"/>
      <c r="M723" s="310"/>
      <c r="O723" s="180"/>
      <c r="P723" s="180"/>
      <c r="Q723" s="180"/>
      <c r="R723" s="180"/>
      <c r="S723" s="180"/>
    </row>
    <row r="724" spans="1:19" ht="16.5" customHeight="1">
      <c r="A724" s="180"/>
      <c r="B724" s="180"/>
      <c r="C724" s="180"/>
      <c r="D724" s="180"/>
      <c r="E724" s="181"/>
      <c r="F724" s="181"/>
      <c r="K724" s="308"/>
      <c r="L724" s="180"/>
      <c r="M724" s="310"/>
      <c r="O724" s="180"/>
      <c r="P724" s="180"/>
      <c r="Q724" s="180"/>
      <c r="R724" s="180"/>
      <c r="S724" s="180"/>
    </row>
    <row r="725" spans="1:19" ht="16.5" customHeight="1">
      <c r="A725" s="180"/>
      <c r="B725" s="180"/>
      <c r="C725" s="180"/>
      <c r="D725" s="180"/>
      <c r="E725" s="181"/>
      <c r="F725" s="181"/>
      <c r="K725" s="308"/>
      <c r="L725" s="180"/>
      <c r="M725" s="310"/>
      <c r="O725" s="180"/>
      <c r="P725" s="180"/>
      <c r="Q725" s="180"/>
      <c r="R725" s="180"/>
      <c r="S725" s="180"/>
    </row>
    <row r="726" spans="1:19" ht="16.5" customHeight="1">
      <c r="A726" s="180"/>
      <c r="B726" s="180"/>
      <c r="C726" s="180"/>
      <c r="D726" s="180"/>
      <c r="E726" s="181"/>
      <c r="F726" s="181"/>
      <c r="K726" s="308"/>
      <c r="L726" s="180"/>
      <c r="M726" s="310"/>
      <c r="O726" s="180"/>
      <c r="P726" s="180"/>
      <c r="Q726" s="180"/>
      <c r="R726" s="180"/>
      <c r="S726" s="180"/>
    </row>
    <row r="727" spans="1:19" ht="16.5" customHeight="1">
      <c r="A727" s="180"/>
      <c r="B727" s="180"/>
      <c r="C727" s="180"/>
      <c r="D727" s="180"/>
      <c r="E727" s="181"/>
      <c r="F727" s="181"/>
      <c r="K727" s="308"/>
      <c r="L727" s="180"/>
      <c r="M727" s="310"/>
      <c r="O727" s="180"/>
      <c r="P727" s="180"/>
      <c r="Q727" s="180"/>
      <c r="R727" s="180"/>
      <c r="S727" s="180"/>
    </row>
    <row r="728" spans="1:19" ht="16.5" customHeight="1">
      <c r="A728" s="180"/>
      <c r="B728" s="180"/>
      <c r="C728" s="180"/>
      <c r="D728" s="180"/>
      <c r="E728" s="181"/>
      <c r="F728" s="181"/>
      <c r="K728" s="308"/>
      <c r="L728" s="180"/>
      <c r="M728" s="310"/>
      <c r="O728" s="180"/>
      <c r="P728" s="180"/>
      <c r="Q728" s="180"/>
      <c r="R728" s="180"/>
      <c r="S728" s="180"/>
    </row>
    <row r="729" spans="1:19" ht="16.5" customHeight="1">
      <c r="A729" s="180"/>
      <c r="B729" s="180"/>
      <c r="C729" s="180"/>
      <c r="D729" s="180"/>
      <c r="E729" s="181"/>
      <c r="F729" s="181"/>
      <c r="K729" s="308"/>
      <c r="L729" s="180"/>
      <c r="M729" s="310"/>
      <c r="O729" s="180"/>
      <c r="P729" s="180"/>
      <c r="Q729" s="180"/>
      <c r="R729" s="180"/>
      <c r="S729" s="180"/>
    </row>
    <row r="730" spans="1:19" ht="16.5" customHeight="1">
      <c r="A730" s="180"/>
      <c r="B730" s="180"/>
      <c r="C730" s="180"/>
      <c r="D730" s="180"/>
      <c r="E730" s="181"/>
      <c r="F730" s="181"/>
      <c r="K730" s="308"/>
      <c r="L730" s="180"/>
      <c r="M730" s="310"/>
      <c r="O730" s="180"/>
      <c r="P730" s="180"/>
      <c r="Q730" s="180"/>
      <c r="R730" s="180"/>
      <c r="S730" s="180"/>
    </row>
    <row r="731" spans="1:19" ht="16.5" customHeight="1">
      <c r="A731" s="180"/>
      <c r="B731" s="180"/>
      <c r="C731" s="180"/>
      <c r="D731" s="180"/>
      <c r="E731" s="181"/>
      <c r="F731" s="181"/>
      <c r="K731" s="308"/>
      <c r="L731" s="180"/>
      <c r="M731" s="310"/>
      <c r="O731" s="180"/>
      <c r="P731" s="180"/>
      <c r="Q731" s="180"/>
      <c r="R731" s="180"/>
      <c r="S731" s="180"/>
    </row>
    <row r="732" spans="1:19" ht="16.5" customHeight="1">
      <c r="A732" s="180"/>
      <c r="B732" s="180"/>
      <c r="C732" s="180"/>
      <c r="D732" s="180"/>
      <c r="E732" s="181"/>
      <c r="F732" s="181"/>
      <c r="K732" s="308"/>
      <c r="L732" s="180"/>
      <c r="M732" s="310"/>
      <c r="O732" s="180"/>
      <c r="P732" s="180"/>
      <c r="Q732" s="180"/>
      <c r="R732" s="180"/>
      <c r="S732" s="180"/>
    </row>
    <row r="733" spans="1:19" ht="16.5" customHeight="1">
      <c r="A733" s="180"/>
      <c r="B733" s="180"/>
      <c r="C733" s="180"/>
      <c r="D733" s="180"/>
      <c r="E733" s="181"/>
      <c r="F733" s="181"/>
      <c r="K733" s="308"/>
      <c r="L733" s="180"/>
      <c r="M733" s="310"/>
      <c r="O733" s="180"/>
      <c r="P733" s="180"/>
      <c r="Q733" s="180"/>
      <c r="R733" s="180"/>
      <c r="S733" s="180"/>
    </row>
    <row r="734" spans="1:19" ht="16.5" customHeight="1">
      <c r="A734" s="180"/>
      <c r="B734" s="180"/>
      <c r="C734" s="180"/>
      <c r="D734" s="180"/>
      <c r="E734" s="181"/>
      <c r="F734" s="181"/>
      <c r="K734" s="308"/>
      <c r="L734" s="180"/>
      <c r="M734" s="310"/>
      <c r="O734" s="180"/>
      <c r="P734" s="180"/>
      <c r="Q734" s="180"/>
      <c r="R734" s="180"/>
      <c r="S734" s="180"/>
    </row>
    <row r="735" spans="1:19" ht="16.5" customHeight="1">
      <c r="A735" s="180"/>
      <c r="B735" s="180"/>
      <c r="C735" s="180"/>
      <c r="D735" s="180"/>
      <c r="E735" s="181"/>
      <c r="F735" s="181"/>
      <c r="K735" s="308"/>
      <c r="L735" s="180"/>
      <c r="M735" s="310"/>
      <c r="O735" s="180"/>
      <c r="P735" s="180"/>
      <c r="Q735" s="180"/>
      <c r="R735" s="180"/>
      <c r="S735" s="180"/>
    </row>
    <row r="736" spans="1:19" ht="16.5" customHeight="1">
      <c r="A736" s="180"/>
      <c r="B736" s="180"/>
      <c r="C736" s="180"/>
      <c r="D736" s="180"/>
      <c r="E736" s="181"/>
      <c r="F736" s="181"/>
      <c r="K736" s="308"/>
      <c r="L736" s="180"/>
      <c r="M736" s="310"/>
      <c r="O736" s="180"/>
      <c r="P736" s="180"/>
      <c r="Q736" s="180"/>
      <c r="R736" s="180"/>
      <c r="S736" s="180"/>
    </row>
    <row r="737" spans="1:19" ht="16.5" customHeight="1">
      <c r="A737" s="180"/>
      <c r="B737" s="180"/>
      <c r="C737" s="180"/>
      <c r="D737" s="180"/>
      <c r="E737" s="181"/>
      <c r="F737" s="181"/>
      <c r="K737" s="308"/>
      <c r="L737" s="180"/>
      <c r="M737" s="310"/>
      <c r="O737" s="180"/>
      <c r="P737" s="180"/>
      <c r="Q737" s="180"/>
      <c r="R737" s="180"/>
      <c r="S737" s="180"/>
    </row>
    <row r="738" spans="1:19" ht="16.5" customHeight="1">
      <c r="A738" s="180"/>
      <c r="B738" s="180"/>
      <c r="C738" s="180"/>
      <c r="D738" s="180"/>
      <c r="E738" s="181"/>
      <c r="F738" s="181"/>
      <c r="K738" s="308"/>
      <c r="L738" s="180"/>
      <c r="M738" s="310"/>
      <c r="O738" s="180"/>
      <c r="P738" s="180"/>
      <c r="Q738" s="180"/>
      <c r="R738" s="180"/>
      <c r="S738" s="180"/>
    </row>
    <row r="739" spans="1:19" ht="16.5" customHeight="1">
      <c r="A739" s="180"/>
      <c r="B739" s="180"/>
      <c r="C739" s="180"/>
      <c r="D739" s="180"/>
      <c r="E739" s="181"/>
      <c r="F739" s="181"/>
      <c r="K739" s="308"/>
      <c r="L739" s="180"/>
      <c r="M739" s="310"/>
      <c r="O739" s="180"/>
      <c r="P739" s="180"/>
      <c r="Q739" s="180"/>
      <c r="R739" s="180"/>
      <c r="S739" s="180"/>
    </row>
    <row r="740" spans="1:19" ht="16.5" customHeight="1">
      <c r="A740" s="180"/>
      <c r="B740" s="180"/>
      <c r="C740" s="180"/>
      <c r="D740" s="180"/>
      <c r="E740" s="181"/>
      <c r="F740" s="181"/>
      <c r="K740" s="308"/>
      <c r="L740" s="180"/>
      <c r="M740" s="310"/>
      <c r="O740" s="180"/>
      <c r="P740" s="180"/>
      <c r="Q740" s="180"/>
      <c r="R740" s="180"/>
      <c r="S740" s="180"/>
    </row>
    <row r="741" spans="1:19" ht="16.5" customHeight="1">
      <c r="A741" s="180"/>
      <c r="B741" s="180"/>
      <c r="C741" s="180"/>
      <c r="D741" s="180"/>
      <c r="E741" s="181"/>
      <c r="F741" s="181"/>
      <c r="K741" s="308"/>
      <c r="L741" s="180"/>
      <c r="M741" s="310"/>
      <c r="O741" s="180"/>
      <c r="P741" s="180"/>
      <c r="Q741" s="180"/>
      <c r="R741" s="180"/>
      <c r="S741" s="180"/>
    </row>
    <row r="742" spans="1:19" ht="16.5" customHeight="1">
      <c r="A742" s="180"/>
      <c r="B742" s="180"/>
      <c r="C742" s="180"/>
      <c r="D742" s="180"/>
      <c r="E742" s="181"/>
      <c r="F742" s="181"/>
      <c r="K742" s="308"/>
      <c r="L742" s="180"/>
      <c r="M742" s="310"/>
      <c r="O742" s="180"/>
      <c r="P742" s="180"/>
      <c r="Q742" s="180"/>
      <c r="R742" s="180"/>
      <c r="S742" s="180"/>
    </row>
    <row r="743" spans="1:19" ht="16.5" customHeight="1">
      <c r="A743" s="180"/>
      <c r="B743" s="180"/>
      <c r="C743" s="180"/>
      <c r="D743" s="180"/>
      <c r="E743" s="181"/>
      <c r="F743" s="181"/>
      <c r="K743" s="308"/>
      <c r="L743" s="180"/>
      <c r="M743" s="310"/>
      <c r="O743" s="180"/>
      <c r="P743" s="180"/>
      <c r="Q743" s="180"/>
      <c r="R743" s="180"/>
      <c r="S743" s="180"/>
    </row>
    <row r="744" spans="1:19" ht="16.5" customHeight="1">
      <c r="A744" s="180"/>
      <c r="B744" s="180"/>
      <c r="C744" s="180"/>
      <c r="D744" s="180"/>
      <c r="E744" s="181"/>
      <c r="F744" s="181"/>
      <c r="K744" s="308"/>
      <c r="L744" s="180"/>
      <c r="M744" s="310"/>
      <c r="O744" s="180"/>
      <c r="P744" s="180"/>
      <c r="Q744" s="180"/>
      <c r="R744" s="180"/>
      <c r="S744" s="180"/>
    </row>
    <row r="745" spans="1:19" ht="16.5" customHeight="1">
      <c r="A745" s="180"/>
      <c r="B745" s="180"/>
      <c r="C745" s="180"/>
      <c r="D745" s="180"/>
      <c r="E745" s="181"/>
      <c r="F745" s="181"/>
      <c r="K745" s="308"/>
      <c r="L745" s="180"/>
      <c r="M745" s="310"/>
      <c r="O745" s="180"/>
      <c r="P745" s="180"/>
      <c r="Q745" s="180"/>
      <c r="R745" s="180"/>
      <c r="S745" s="180"/>
    </row>
    <row r="746" spans="1:19" ht="16.5" customHeight="1">
      <c r="A746" s="180"/>
      <c r="B746" s="180"/>
      <c r="C746" s="180"/>
      <c r="D746" s="180"/>
      <c r="E746" s="181"/>
      <c r="F746" s="181"/>
      <c r="K746" s="308"/>
      <c r="L746" s="180"/>
      <c r="M746" s="310"/>
      <c r="O746" s="180"/>
      <c r="P746" s="180"/>
      <c r="Q746" s="180"/>
      <c r="R746" s="180"/>
      <c r="S746" s="180"/>
    </row>
    <row r="747" spans="1:19" ht="16.5" customHeight="1">
      <c r="A747" s="180"/>
      <c r="B747" s="180"/>
      <c r="C747" s="180"/>
      <c r="D747" s="180"/>
      <c r="E747" s="181"/>
      <c r="F747" s="181"/>
      <c r="K747" s="308"/>
      <c r="L747" s="180"/>
      <c r="M747" s="310"/>
      <c r="O747" s="180"/>
      <c r="P747" s="180"/>
      <c r="Q747" s="180"/>
      <c r="R747" s="180"/>
      <c r="S747" s="180"/>
    </row>
    <row r="748" spans="1:19" ht="16.5" customHeight="1">
      <c r="A748" s="180"/>
      <c r="B748" s="180"/>
      <c r="C748" s="180"/>
      <c r="D748" s="180"/>
      <c r="E748" s="181"/>
      <c r="F748" s="181"/>
      <c r="K748" s="308"/>
      <c r="L748" s="180"/>
      <c r="M748" s="310"/>
      <c r="O748" s="180"/>
      <c r="P748" s="180"/>
      <c r="Q748" s="180"/>
      <c r="R748" s="180"/>
      <c r="S748" s="180"/>
    </row>
    <row r="749" spans="1:19" ht="16.5" customHeight="1">
      <c r="A749" s="180"/>
      <c r="B749" s="180"/>
      <c r="C749" s="180"/>
      <c r="D749" s="180"/>
      <c r="E749" s="181"/>
      <c r="F749" s="181"/>
      <c r="K749" s="308"/>
      <c r="L749" s="180"/>
      <c r="M749" s="310"/>
      <c r="O749" s="180"/>
      <c r="P749" s="180"/>
      <c r="Q749" s="180"/>
      <c r="R749" s="180"/>
      <c r="S749" s="180"/>
    </row>
    <row r="750" spans="1:19" ht="16.5" customHeight="1">
      <c r="A750" s="180"/>
      <c r="B750" s="180"/>
      <c r="C750" s="180"/>
      <c r="D750" s="180"/>
      <c r="E750" s="181"/>
      <c r="F750" s="181"/>
      <c r="K750" s="308"/>
      <c r="L750" s="180"/>
      <c r="M750" s="310"/>
      <c r="O750" s="180"/>
      <c r="P750" s="180"/>
      <c r="Q750" s="180"/>
      <c r="R750" s="180"/>
      <c r="S750" s="180"/>
    </row>
    <row r="751" spans="1:19" ht="16.5" customHeight="1">
      <c r="A751" s="180"/>
      <c r="B751" s="180"/>
      <c r="C751" s="180"/>
      <c r="D751" s="180"/>
      <c r="E751" s="181"/>
      <c r="F751" s="181"/>
      <c r="K751" s="308"/>
      <c r="L751" s="180"/>
      <c r="M751" s="310"/>
      <c r="O751" s="180"/>
      <c r="P751" s="180"/>
      <c r="Q751" s="180"/>
      <c r="R751" s="180"/>
      <c r="S751" s="180"/>
    </row>
    <row r="752" spans="1:19" ht="16.5" customHeight="1">
      <c r="A752" s="180"/>
      <c r="B752" s="180"/>
      <c r="C752" s="180"/>
      <c r="D752" s="180"/>
      <c r="E752" s="181"/>
      <c r="F752" s="181"/>
      <c r="K752" s="308"/>
      <c r="L752" s="180"/>
      <c r="M752" s="310"/>
      <c r="O752" s="180"/>
      <c r="P752" s="180"/>
      <c r="Q752" s="180"/>
      <c r="R752" s="180"/>
      <c r="S752" s="180"/>
    </row>
    <row r="753" spans="1:19" ht="16.5" customHeight="1">
      <c r="A753" s="180"/>
      <c r="B753" s="180"/>
      <c r="C753" s="180"/>
      <c r="D753" s="180"/>
      <c r="E753" s="181"/>
      <c r="F753" s="181"/>
      <c r="K753" s="308"/>
      <c r="L753" s="180"/>
      <c r="M753" s="310"/>
      <c r="O753" s="180"/>
      <c r="P753" s="180"/>
      <c r="Q753" s="180"/>
      <c r="R753" s="180"/>
      <c r="S753" s="180"/>
    </row>
    <row r="754" spans="1:19" ht="16.5" customHeight="1">
      <c r="A754" s="180"/>
      <c r="B754" s="180"/>
      <c r="C754" s="180"/>
      <c r="D754" s="180"/>
      <c r="E754" s="181"/>
      <c r="F754" s="181"/>
      <c r="K754" s="308"/>
      <c r="L754" s="180"/>
      <c r="M754" s="310"/>
      <c r="O754" s="180"/>
      <c r="P754" s="180"/>
      <c r="Q754" s="180"/>
      <c r="R754" s="180"/>
      <c r="S754" s="180"/>
    </row>
    <row r="755" spans="1:19" ht="16.5" customHeight="1">
      <c r="A755" s="180"/>
      <c r="B755" s="180"/>
      <c r="C755" s="180"/>
      <c r="D755" s="180"/>
      <c r="E755" s="181"/>
      <c r="F755" s="181"/>
      <c r="K755" s="308"/>
      <c r="L755" s="180"/>
      <c r="M755" s="310"/>
      <c r="O755" s="180"/>
      <c r="P755" s="180"/>
      <c r="Q755" s="180"/>
      <c r="R755" s="180"/>
      <c r="S755" s="180"/>
    </row>
    <row r="756" spans="1:19" ht="16.5" customHeight="1">
      <c r="A756" s="180"/>
      <c r="B756" s="180"/>
      <c r="C756" s="180"/>
      <c r="D756" s="180"/>
      <c r="E756" s="181"/>
      <c r="F756" s="181"/>
      <c r="K756" s="308"/>
      <c r="L756" s="180"/>
      <c r="M756" s="310"/>
      <c r="O756" s="180"/>
      <c r="P756" s="180"/>
      <c r="Q756" s="180"/>
      <c r="R756" s="180"/>
      <c r="S756" s="180"/>
    </row>
    <row r="757" spans="1:19" ht="16.5" customHeight="1">
      <c r="A757" s="180"/>
      <c r="B757" s="180"/>
      <c r="C757" s="180"/>
      <c r="D757" s="180"/>
      <c r="E757" s="181"/>
      <c r="F757" s="181"/>
      <c r="K757" s="308"/>
      <c r="L757" s="180"/>
      <c r="M757" s="310"/>
      <c r="O757" s="180"/>
      <c r="P757" s="180"/>
      <c r="Q757" s="180"/>
      <c r="R757" s="180"/>
      <c r="S757" s="180"/>
    </row>
    <row r="758" spans="1:19" ht="16.5" customHeight="1">
      <c r="A758" s="180"/>
      <c r="B758" s="180"/>
      <c r="C758" s="180"/>
      <c r="D758" s="180"/>
      <c r="E758" s="181"/>
      <c r="F758" s="181"/>
      <c r="K758" s="308"/>
      <c r="L758" s="180"/>
      <c r="M758" s="310"/>
      <c r="O758" s="180"/>
      <c r="P758" s="180"/>
      <c r="Q758" s="180"/>
      <c r="R758" s="180"/>
      <c r="S758" s="180"/>
    </row>
    <row r="759" spans="1:19" ht="16.5" customHeight="1">
      <c r="A759" s="180"/>
      <c r="B759" s="180"/>
      <c r="C759" s="180"/>
      <c r="D759" s="180"/>
      <c r="E759" s="181"/>
      <c r="F759" s="181"/>
      <c r="K759" s="308"/>
      <c r="L759" s="180"/>
      <c r="M759" s="310"/>
      <c r="O759" s="180"/>
      <c r="P759" s="180"/>
      <c r="Q759" s="180"/>
      <c r="R759" s="180"/>
      <c r="S759" s="180"/>
    </row>
    <row r="760" spans="1:19" ht="16.5" customHeight="1">
      <c r="A760" s="180"/>
      <c r="B760" s="180"/>
      <c r="C760" s="180"/>
      <c r="D760" s="180"/>
      <c r="E760" s="181"/>
      <c r="F760" s="181"/>
      <c r="K760" s="308"/>
      <c r="L760" s="180"/>
      <c r="M760" s="310"/>
      <c r="O760" s="180"/>
      <c r="P760" s="180"/>
      <c r="Q760" s="180"/>
      <c r="R760" s="180"/>
      <c r="S760" s="180"/>
    </row>
    <row r="761" spans="1:19" ht="16.5" customHeight="1">
      <c r="A761" s="180"/>
      <c r="B761" s="180"/>
      <c r="C761" s="180"/>
      <c r="D761" s="180"/>
      <c r="E761" s="181"/>
      <c r="F761" s="181"/>
      <c r="K761" s="308"/>
      <c r="L761" s="180"/>
      <c r="M761" s="310"/>
      <c r="O761" s="180"/>
      <c r="P761" s="180"/>
      <c r="Q761" s="180"/>
      <c r="R761" s="180"/>
      <c r="S761" s="180"/>
    </row>
    <row r="762" spans="1:19" ht="16.5" customHeight="1">
      <c r="A762" s="180"/>
      <c r="B762" s="180"/>
      <c r="C762" s="180"/>
      <c r="D762" s="180"/>
      <c r="E762" s="181"/>
      <c r="F762" s="181"/>
      <c r="K762" s="308"/>
      <c r="L762" s="180"/>
      <c r="M762" s="310"/>
      <c r="O762" s="180"/>
      <c r="P762" s="180"/>
      <c r="Q762" s="180"/>
      <c r="R762" s="180"/>
      <c r="S762" s="180"/>
    </row>
    <row r="763" spans="1:19" ht="16.5" customHeight="1">
      <c r="A763" s="180"/>
      <c r="B763" s="180"/>
      <c r="C763" s="180"/>
      <c r="D763" s="180"/>
      <c r="E763" s="181"/>
      <c r="F763" s="181"/>
      <c r="K763" s="308"/>
      <c r="L763" s="180"/>
      <c r="M763" s="310"/>
      <c r="O763" s="180"/>
      <c r="P763" s="180"/>
      <c r="Q763" s="180"/>
      <c r="R763" s="180"/>
      <c r="S763" s="180"/>
    </row>
    <row r="764" spans="1:19" ht="16.5" customHeight="1">
      <c r="A764" s="180"/>
      <c r="B764" s="180"/>
      <c r="C764" s="180"/>
      <c r="D764" s="180"/>
      <c r="E764" s="181"/>
      <c r="F764" s="181"/>
      <c r="K764" s="308"/>
      <c r="L764" s="180"/>
      <c r="M764" s="310"/>
      <c r="O764" s="180"/>
      <c r="P764" s="180"/>
      <c r="Q764" s="180"/>
      <c r="R764" s="180"/>
      <c r="S764" s="180"/>
    </row>
    <row r="765" spans="1:19" ht="16.5" customHeight="1">
      <c r="A765" s="180"/>
      <c r="B765" s="180"/>
      <c r="C765" s="180"/>
      <c r="D765" s="180"/>
      <c r="E765" s="181"/>
      <c r="F765" s="181"/>
      <c r="K765" s="308"/>
      <c r="L765" s="180"/>
      <c r="M765" s="310"/>
      <c r="O765" s="180"/>
      <c r="P765" s="180"/>
      <c r="Q765" s="180"/>
      <c r="R765" s="180"/>
      <c r="S765" s="180"/>
    </row>
    <row r="766" spans="1:19" ht="16.5" customHeight="1">
      <c r="A766" s="180"/>
      <c r="B766" s="180"/>
      <c r="C766" s="180"/>
      <c r="D766" s="180"/>
      <c r="E766" s="181"/>
      <c r="F766" s="181"/>
      <c r="K766" s="308"/>
      <c r="L766" s="180"/>
      <c r="M766" s="310"/>
      <c r="O766" s="180"/>
      <c r="P766" s="180"/>
      <c r="Q766" s="180"/>
      <c r="R766" s="180"/>
      <c r="S766" s="180"/>
    </row>
    <row r="767" spans="1:19" ht="16.5" customHeight="1">
      <c r="A767" s="180"/>
      <c r="B767" s="180"/>
      <c r="C767" s="180"/>
      <c r="D767" s="180"/>
      <c r="E767" s="181"/>
      <c r="F767" s="181"/>
      <c r="K767" s="308"/>
      <c r="L767" s="180"/>
      <c r="M767" s="310"/>
      <c r="O767" s="180"/>
      <c r="P767" s="180"/>
      <c r="Q767" s="180"/>
      <c r="R767" s="180"/>
      <c r="S767" s="180"/>
    </row>
    <row r="768" spans="1:19" ht="16.5" customHeight="1">
      <c r="A768" s="180"/>
      <c r="B768" s="180"/>
      <c r="C768" s="180"/>
      <c r="D768" s="180"/>
      <c r="E768" s="181"/>
      <c r="F768" s="181"/>
      <c r="K768" s="308"/>
      <c r="L768" s="180"/>
      <c r="M768" s="310"/>
      <c r="O768" s="180"/>
      <c r="P768" s="180"/>
      <c r="Q768" s="180"/>
      <c r="R768" s="180"/>
      <c r="S768" s="180"/>
    </row>
    <row r="769" spans="1:19" ht="16.5" customHeight="1">
      <c r="A769" s="180"/>
      <c r="B769" s="180"/>
      <c r="C769" s="180"/>
      <c r="D769" s="180"/>
      <c r="E769" s="181"/>
      <c r="F769" s="181"/>
      <c r="K769" s="308"/>
      <c r="L769" s="180"/>
      <c r="M769" s="310"/>
      <c r="O769" s="180"/>
      <c r="P769" s="180"/>
      <c r="Q769" s="180"/>
      <c r="R769" s="180"/>
      <c r="S769" s="180"/>
    </row>
    <row r="770" spans="1:19" ht="16.5" customHeight="1">
      <c r="A770" s="180"/>
      <c r="B770" s="180"/>
      <c r="C770" s="180"/>
      <c r="D770" s="180"/>
      <c r="E770" s="181"/>
      <c r="F770" s="181"/>
      <c r="K770" s="308"/>
      <c r="L770" s="180"/>
      <c r="M770" s="310"/>
      <c r="O770" s="180"/>
      <c r="P770" s="180"/>
      <c r="Q770" s="180"/>
      <c r="R770" s="180"/>
      <c r="S770" s="180"/>
    </row>
    <row r="771" spans="1:19" ht="16.5" customHeight="1">
      <c r="A771" s="180"/>
      <c r="B771" s="180"/>
      <c r="C771" s="180"/>
      <c r="D771" s="180"/>
      <c r="E771" s="181"/>
      <c r="F771" s="181"/>
      <c r="K771" s="308"/>
      <c r="L771" s="180"/>
      <c r="M771" s="310"/>
      <c r="O771" s="180"/>
      <c r="P771" s="180"/>
      <c r="Q771" s="180"/>
      <c r="R771" s="180"/>
      <c r="S771" s="180"/>
    </row>
    <row r="772" spans="1:19" ht="16.5" customHeight="1">
      <c r="A772" s="180"/>
      <c r="B772" s="180"/>
      <c r="C772" s="180"/>
      <c r="D772" s="180"/>
      <c r="E772" s="181"/>
      <c r="F772" s="181"/>
      <c r="K772" s="308"/>
      <c r="L772" s="180"/>
      <c r="M772" s="310"/>
      <c r="O772" s="180"/>
      <c r="P772" s="180"/>
      <c r="Q772" s="180"/>
      <c r="R772" s="180"/>
      <c r="S772" s="180"/>
    </row>
    <row r="773" spans="1:19" ht="16.5" customHeight="1">
      <c r="A773" s="180"/>
      <c r="B773" s="180"/>
      <c r="C773" s="180"/>
      <c r="D773" s="180"/>
      <c r="E773" s="181"/>
      <c r="F773" s="181"/>
      <c r="K773" s="308"/>
      <c r="L773" s="180"/>
      <c r="M773" s="310"/>
      <c r="O773" s="180"/>
      <c r="P773" s="180"/>
      <c r="Q773" s="180"/>
      <c r="R773" s="180"/>
      <c r="S773" s="180"/>
    </row>
    <row r="774" spans="1:19" ht="16.5" customHeight="1">
      <c r="A774" s="180"/>
      <c r="B774" s="180"/>
      <c r="C774" s="180"/>
      <c r="D774" s="180"/>
      <c r="E774" s="181"/>
      <c r="F774" s="181"/>
      <c r="K774" s="308"/>
      <c r="L774" s="180"/>
      <c r="M774" s="310"/>
      <c r="O774" s="180"/>
      <c r="P774" s="180"/>
      <c r="Q774" s="180"/>
      <c r="R774" s="180"/>
      <c r="S774" s="180"/>
    </row>
    <row r="775" spans="1:19" ht="16.5" customHeight="1">
      <c r="A775" s="180"/>
      <c r="B775" s="180"/>
      <c r="C775" s="180"/>
      <c r="D775" s="180"/>
      <c r="E775" s="181"/>
      <c r="F775" s="181"/>
      <c r="K775" s="308"/>
      <c r="L775" s="180"/>
      <c r="M775" s="310"/>
      <c r="O775" s="180"/>
      <c r="P775" s="180"/>
      <c r="Q775" s="180"/>
      <c r="R775" s="180"/>
      <c r="S775" s="180"/>
    </row>
    <row r="776" spans="1:19" ht="16.5" customHeight="1">
      <c r="A776" s="180"/>
      <c r="B776" s="180"/>
      <c r="C776" s="180"/>
      <c r="D776" s="180"/>
      <c r="E776" s="181"/>
      <c r="F776" s="181"/>
      <c r="K776" s="308"/>
      <c r="L776" s="180"/>
      <c r="M776" s="310"/>
      <c r="O776" s="180"/>
      <c r="P776" s="180"/>
      <c r="Q776" s="180"/>
      <c r="R776" s="180"/>
      <c r="S776" s="180"/>
    </row>
    <row r="777" spans="1:19" ht="16.5" customHeight="1">
      <c r="A777" s="180"/>
      <c r="B777" s="180"/>
      <c r="C777" s="180"/>
      <c r="D777" s="180"/>
      <c r="E777" s="181"/>
      <c r="F777" s="181"/>
      <c r="K777" s="308"/>
      <c r="L777" s="180"/>
      <c r="M777" s="310"/>
      <c r="O777" s="180"/>
      <c r="P777" s="180"/>
      <c r="Q777" s="180"/>
      <c r="R777" s="180"/>
      <c r="S777" s="180"/>
    </row>
    <row r="778" spans="1:19" ht="16.5" customHeight="1">
      <c r="A778" s="180"/>
      <c r="B778" s="180"/>
      <c r="C778" s="180"/>
      <c r="D778" s="180"/>
      <c r="E778" s="181"/>
      <c r="F778" s="181"/>
      <c r="K778" s="308"/>
      <c r="L778" s="180"/>
      <c r="M778" s="310"/>
      <c r="O778" s="180"/>
      <c r="P778" s="180"/>
      <c r="Q778" s="180"/>
      <c r="R778" s="180"/>
      <c r="S778" s="180"/>
    </row>
    <row r="779" spans="1:19" ht="16.5" customHeight="1">
      <c r="A779" s="180"/>
      <c r="B779" s="180"/>
      <c r="C779" s="180"/>
      <c r="D779" s="180"/>
      <c r="E779" s="181"/>
      <c r="F779" s="181"/>
      <c r="K779" s="308"/>
      <c r="L779" s="180"/>
      <c r="M779" s="310"/>
      <c r="O779" s="180"/>
      <c r="P779" s="180"/>
      <c r="Q779" s="180"/>
      <c r="R779" s="180"/>
      <c r="S779" s="180"/>
    </row>
    <row r="780" spans="1:19" ht="16.5" customHeight="1">
      <c r="A780" s="180"/>
      <c r="B780" s="180"/>
      <c r="C780" s="180"/>
      <c r="D780" s="180"/>
      <c r="E780" s="181"/>
      <c r="F780" s="181"/>
      <c r="K780" s="308"/>
      <c r="L780" s="180"/>
      <c r="M780" s="310"/>
      <c r="O780" s="180"/>
      <c r="P780" s="180"/>
      <c r="Q780" s="180"/>
      <c r="R780" s="180"/>
      <c r="S780" s="180"/>
    </row>
    <row r="781" spans="1:19" ht="16.5" customHeight="1">
      <c r="A781" s="180"/>
      <c r="B781" s="180"/>
      <c r="C781" s="180"/>
      <c r="D781" s="180"/>
      <c r="E781" s="181"/>
      <c r="F781" s="181"/>
      <c r="K781" s="308"/>
      <c r="L781" s="180"/>
      <c r="M781" s="310"/>
      <c r="O781" s="180"/>
      <c r="P781" s="180"/>
      <c r="Q781" s="180"/>
      <c r="R781" s="180"/>
      <c r="S781" s="180"/>
    </row>
    <row r="782" spans="1:19" ht="16.5" customHeight="1">
      <c r="A782" s="180"/>
      <c r="B782" s="180"/>
      <c r="C782" s="180"/>
      <c r="D782" s="180"/>
      <c r="E782" s="181"/>
      <c r="F782" s="181"/>
      <c r="K782" s="308"/>
      <c r="L782" s="180"/>
      <c r="M782" s="310"/>
      <c r="O782" s="180"/>
      <c r="P782" s="180"/>
      <c r="Q782" s="180"/>
      <c r="R782" s="180"/>
      <c r="S782" s="180"/>
    </row>
    <row r="783" spans="1:19" ht="16.5" customHeight="1">
      <c r="A783" s="180"/>
      <c r="B783" s="180"/>
      <c r="C783" s="180"/>
      <c r="D783" s="180"/>
      <c r="E783" s="181"/>
      <c r="F783" s="181"/>
      <c r="K783" s="308"/>
      <c r="L783" s="180"/>
      <c r="M783" s="310"/>
      <c r="O783" s="180"/>
      <c r="P783" s="180"/>
      <c r="Q783" s="180"/>
      <c r="R783" s="180"/>
      <c r="S783" s="180"/>
    </row>
    <row r="784" spans="1:19" ht="16.5" customHeight="1">
      <c r="A784" s="180"/>
      <c r="B784" s="180"/>
      <c r="C784" s="180"/>
      <c r="D784" s="180"/>
      <c r="E784" s="181"/>
      <c r="F784" s="181"/>
      <c r="K784" s="308"/>
      <c r="L784" s="180"/>
      <c r="M784" s="310"/>
      <c r="O784" s="180"/>
      <c r="P784" s="180"/>
      <c r="Q784" s="180"/>
      <c r="R784" s="180"/>
      <c r="S784" s="180"/>
    </row>
    <row r="785" spans="1:19" ht="16.5" customHeight="1">
      <c r="A785" s="180"/>
      <c r="B785" s="180"/>
      <c r="C785" s="180"/>
      <c r="D785" s="180"/>
      <c r="E785" s="181"/>
      <c r="F785" s="181"/>
      <c r="K785" s="308"/>
      <c r="L785" s="180"/>
      <c r="M785" s="310"/>
      <c r="O785" s="180"/>
      <c r="P785" s="180"/>
      <c r="Q785" s="180"/>
      <c r="R785" s="180"/>
      <c r="S785" s="180"/>
    </row>
    <row r="786" spans="1:19" ht="16.5" customHeight="1">
      <c r="A786" s="180"/>
      <c r="B786" s="180"/>
      <c r="C786" s="180"/>
      <c r="D786" s="180"/>
      <c r="E786" s="181"/>
      <c r="F786" s="181"/>
      <c r="K786" s="308"/>
      <c r="L786" s="180"/>
      <c r="M786" s="310"/>
      <c r="O786" s="180"/>
      <c r="P786" s="180"/>
      <c r="Q786" s="180"/>
      <c r="R786" s="180"/>
      <c r="S786" s="180"/>
    </row>
    <row r="787" spans="1:19" ht="16.5" customHeight="1">
      <c r="A787" s="180"/>
      <c r="B787" s="180"/>
      <c r="C787" s="180"/>
      <c r="D787" s="180"/>
      <c r="E787" s="181"/>
      <c r="F787" s="181"/>
      <c r="K787" s="308"/>
      <c r="L787" s="180"/>
      <c r="M787" s="310"/>
      <c r="O787" s="180"/>
      <c r="P787" s="180"/>
      <c r="Q787" s="180"/>
      <c r="R787" s="180"/>
      <c r="S787" s="180"/>
    </row>
    <row r="788" spans="1:19" ht="16.5" customHeight="1">
      <c r="A788" s="180"/>
      <c r="B788" s="180"/>
      <c r="C788" s="180"/>
      <c r="D788" s="180"/>
      <c r="E788" s="181"/>
      <c r="F788" s="181"/>
      <c r="K788" s="308"/>
      <c r="L788" s="180"/>
      <c r="M788" s="310"/>
      <c r="O788" s="180"/>
      <c r="P788" s="180"/>
      <c r="Q788" s="180"/>
      <c r="R788" s="180"/>
      <c r="S788" s="180"/>
    </row>
    <row r="789" spans="1:19" ht="16.5" customHeight="1">
      <c r="A789" s="180"/>
      <c r="B789" s="180"/>
      <c r="C789" s="180"/>
      <c r="D789" s="180"/>
      <c r="E789" s="181"/>
      <c r="F789" s="181"/>
      <c r="K789" s="308"/>
      <c r="L789" s="180"/>
      <c r="M789" s="310"/>
      <c r="O789" s="180"/>
      <c r="P789" s="180"/>
      <c r="Q789" s="180"/>
      <c r="R789" s="180"/>
      <c r="S789" s="180"/>
    </row>
    <row r="790" spans="1:19" ht="16.5" customHeight="1">
      <c r="A790" s="180"/>
      <c r="B790" s="180"/>
      <c r="C790" s="180"/>
      <c r="D790" s="180"/>
      <c r="E790" s="181"/>
      <c r="F790" s="181"/>
      <c r="K790" s="308"/>
      <c r="L790" s="180"/>
      <c r="M790" s="310"/>
      <c r="O790" s="180"/>
      <c r="P790" s="180"/>
      <c r="Q790" s="180"/>
      <c r="R790" s="180"/>
      <c r="S790" s="180"/>
    </row>
    <row r="791" spans="1:19" ht="16.5" customHeight="1">
      <c r="A791" s="180"/>
      <c r="B791" s="180"/>
      <c r="C791" s="180"/>
      <c r="D791" s="180"/>
      <c r="E791" s="181"/>
      <c r="F791" s="181"/>
      <c r="K791" s="308"/>
      <c r="L791" s="180"/>
      <c r="M791" s="310"/>
      <c r="O791" s="180"/>
      <c r="P791" s="180"/>
      <c r="Q791" s="180"/>
      <c r="R791" s="180"/>
      <c r="S791" s="180"/>
    </row>
    <row r="792" spans="1:19" ht="16.5" customHeight="1">
      <c r="A792" s="180"/>
      <c r="B792" s="180"/>
      <c r="C792" s="180"/>
      <c r="D792" s="180"/>
      <c r="E792" s="181"/>
      <c r="F792" s="181"/>
      <c r="K792" s="308"/>
      <c r="L792" s="180"/>
      <c r="M792" s="310"/>
      <c r="O792" s="180"/>
      <c r="P792" s="180"/>
      <c r="Q792" s="180"/>
      <c r="R792" s="180"/>
      <c r="S792" s="180"/>
    </row>
    <row r="793" spans="1:19" ht="16.5" customHeight="1">
      <c r="A793" s="180"/>
      <c r="B793" s="180"/>
      <c r="C793" s="180"/>
      <c r="D793" s="180"/>
      <c r="E793" s="181"/>
      <c r="F793" s="181"/>
      <c r="K793" s="308"/>
      <c r="L793" s="180"/>
      <c r="M793" s="310"/>
      <c r="O793" s="180"/>
      <c r="P793" s="180"/>
      <c r="Q793" s="180"/>
      <c r="R793" s="180"/>
      <c r="S793" s="180"/>
    </row>
    <row r="794" spans="1:19" ht="16.5" customHeight="1">
      <c r="A794" s="180"/>
      <c r="B794" s="180"/>
      <c r="C794" s="180"/>
      <c r="D794" s="180"/>
      <c r="E794" s="181"/>
      <c r="F794" s="181"/>
      <c r="K794" s="308"/>
      <c r="L794" s="180"/>
      <c r="M794" s="310"/>
      <c r="O794" s="180"/>
      <c r="P794" s="180"/>
      <c r="Q794" s="180"/>
      <c r="R794" s="180"/>
      <c r="S794" s="180"/>
    </row>
    <row r="795" spans="1:19" ht="16.5" customHeight="1">
      <c r="A795" s="180"/>
      <c r="B795" s="180"/>
      <c r="C795" s="180"/>
      <c r="D795" s="180"/>
      <c r="E795" s="181"/>
      <c r="F795" s="181"/>
      <c r="K795" s="308"/>
      <c r="L795" s="180"/>
      <c r="M795" s="310"/>
      <c r="O795" s="180"/>
      <c r="P795" s="180"/>
      <c r="Q795" s="180"/>
      <c r="R795" s="180"/>
      <c r="S795" s="180"/>
    </row>
    <row r="796" spans="1:19" ht="16.5" customHeight="1">
      <c r="A796" s="180"/>
      <c r="B796" s="180"/>
      <c r="C796" s="180"/>
      <c r="D796" s="180"/>
      <c r="E796" s="181"/>
      <c r="F796" s="181"/>
      <c r="K796" s="308"/>
      <c r="L796" s="180"/>
      <c r="M796" s="310"/>
      <c r="O796" s="180"/>
      <c r="P796" s="180"/>
      <c r="Q796" s="180"/>
      <c r="R796" s="180"/>
      <c r="S796" s="180"/>
    </row>
    <row r="797" spans="1:19" ht="16.5" customHeight="1">
      <c r="A797" s="180"/>
      <c r="B797" s="180"/>
      <c r="C797" s="180"/>
      <c r="D797" s="180"/>
      <c r="E797" s="181"/>
      <c r="F797" s="181"/>
      <c r="K797" s="308"/>
      <c r="L797" s="180"/>
      <c r="M797" s="310"/>
      <c r="O797" s="180"/>
      <c r="P797" s="180"/>
      <c r="Q797" s="180"/>
      <c r="R797" s="180"/>
      <c r="S797" s="180"/>
    </row>
    <row r="798" spans="1:19" ht="16.5" customHeight="1">
      <c r="A798" s="180"/>
      <c r="B798" s="180"/>
      <c r="C798" s="180"/>
      <c r="D798" s="180"/>
      <c r="E798" s="181"/>
      <c r="F798" s="181"/>
      <c r="K798" s="308"/>
      <c r="L798" s="180"/>
      <c r="M798" s="310"/>
      <c r="O798" s="180"/>
      <c r="P798" s="180"/>
      <c r="Q798" s="180"/>
      <c r="R798" s="180"/>
      <c r="S798" s="180"/>
    </row>
    <row r="799" spans="1:19" ht="16.5" customHeight="1">
      <c r="A799" s="180"/>
      <c r="B799" s="180"/>
      <c r="C799" s="180"/>
      <c r="D799" s="180"/>
      <c r="E799" s="181"/>
      <c r="F799" s="181"/>
      <c r="K799" s="308"/>
      <c r="L799" s="180"/>
      <c r="M799" s="310"/>
      <c r="O799" s="180"/>
      <c r="P799" s="180"/>
      <c r="Q799" s="180"/>
      <c r="R799" s="180"/>
      <c r="S799" s="180"/>
    </row>
    <row r="800" spans="1:19" ht="16.5" customHeight="1">
      <c r="A800" s="180"/>
      <c r="B800" s="180"/>
      <c r="C800" s="180"/>
      <c r="D800" s="180"/>
      <c r="E800" s="181"/>
      <c r="F800" s="181"/>
      <c r="K800" s="308"/>
      <c r="L800" s="180"/>
      <c r="M800" s="310"/>
      <c r="O800" s="180"/>
      <c r="P800" s="180"/>
      <c r="Q800" s="180"/>
      <c r="R800" s="180"/>
      <c r="S800" s="180"/>
    </row>
    <row r="801" spans="1:19" ht="16.5" customHeight="1">
      <c r="A801" s="180"/>
      <c r="B801" s="180"/>
      <c r="C801" s="180"/>
      <c r="D801" s="180"/>
      <c r="E801" s="181"/>
      <c r="F801" s="181"/>
      <c r="K801" s="308"/>
      <c r="L801" s="180"/>
      <c r="M801" s="310"/>
      <c r="O801" s="180"/>
      <c r="P801" s="180"/>
      <c r="Q801" s="180"/>
      <c r="R801" s="180"/>
      <c r="S801" s="180"/>
    </row>
    <row r="802" spans="1:19" ht="16.5" customHeight="1">
      <c r="A802" s="180"/>
      <c r="B802" s="180"/>
      <c r="C802" s="180"/>
      <c r="D802" s="180"/>
      <c r="E802" s="181"/>
      <c r="F802" s="181"/>
      <c r="K802" s="308"/>
      <c r="L802" s="180"/>
      <c r="M802" s="310"/>
      <c r="O802" s="180"/>
      <c r="P802" s="180"/>
      <c r="Q802" s="180"/>
      <c r="R802" s="180"/>
      <c r="S802" s="180"/>
    </row>
    <row r="803" spans="1:19" ht="16.5" customHeight="1">
      <c r="A803" s="180"/>
      <c r="B803" s="180"/>
      <c r="C803" s="180"/>
      <c r="D803" s="180"/>
      <c r="E803" s="181"/>
      <c r="F803" s="181"/>
      <c r="K803" s="308"/>
      <c r="L803" s="180"/>
      <c r="M803" s="310"/>
      <c r="O803" s="180"/>
      <c r="P803" s="180"/>
      <c r="Q803" s="180"/>
      <c r="R803" s="180"/>
      <c r="S803" s="180"/>
    </row>
    <row r="804" spans="1:19" ht="16.5" customHeight="1">
      <c r="A804" s="180"/>
      <c r="B804" s="180"/>
      <c r="C804" s="180"/>
      <c r="D804" s="180"/>
      <c r="E804" s="181"/>
      <c r="F804" s="181"/>
      <c r="K804" s="308"/>
      <c r="L804" s="180"/>
      <c r="M804" s="310"/>
      <c r="O804" s="180"/>
      <c r="P804" s="180"/>
      <c r="Q804" s="180"/>
      <c r="R804" s="180"/>
      <c r="S804" s="180"/>
    </row>
    <row r="805" spans="1:19" ht="16.5" customHeight="1">
      <c r="A805" s="180"/>
      <c r="B805" s="180"/>
      <c r="C805" s="180"/>
      <c r="D805" s="180"/>
      <c r="E805" s="181"/>
      <c r="F805" s="181"/>
      <c r="K805" s="308"/>
      <c r="L805" s="180"/>
      <c r="M805" s="310"/>
      <c r="O805" s="180"/>
      <c r="P805" s="180"/>
      <c r="Q805" s="180"/>
      <c r="R805" s="180"/>
      <c r="S805" s="180"/>
    </row>
    <row r="806" spans="1:19" ht="16.5" customHeight="1">
      <c r="A806" s="180"/>
      <c r="B806" s="180"/>
      <c r="C806" s="180"/>
      <c r="D806" s="180"/>
      <c r="E806" s="181"/>
      <c r="F806" s="181"/>
      <c r="K806" s="308"/>
      <c r="L806" s="180"/>
      <c r="M806" s="310"/>
      <c r="O806" s="180"/>
      <c r="P806" s="180"/>
      <c r="Q806" s="180"/>
      <c r="R806" s="180"/>
      <c r="S806" s="180"/>
    </row>
    <row r="807" spans="1:19" ht="16.5" customHeight="1">
      <c r="A807" s="180"/>
      <c r="B807" s="180"/>
      <c r="C807" s="180"/>
      <c r="D807" s="180"/>
      <c r="E807" s="181"/>
      <c r="F807" s="181"/>
      <c r="K807" s="308"/>
      <c r="L807" s="180"/>
      <c r="M807" s="310"/>
      <c r="O807" s="180"/>
      <c r="P807" s="180"/>
      <c r="Q807" s="180"/>
      <c r="R807" s="180"/>
      <c r="S807" s="180"/>
    </row>
    <row r="808" spans="1:19" ht="16.5" customHeight="1">
      <c r="A808" s="180"/>
      <c r="B808" s="180"/>
      <c r="C808" s="180"/>
      <c r="D808" s="180"/>
      <c r="E808" s="181"/>
      <c r="F808" s="181"/>
      <c r="K808" s="308"/>
      <c r="L808" s="180"/>
      <c r="M808" s="310"/>
      <c r="O808" s="180"/>
      <c r="P808" s="180"/>
      <c r="Q808" s="180"/>
      <c r="R808" s="180"/>
      <c r="S808" s="180"/>
    </row>
    <row r="809" spans="1:19" ht="16.5" customHeight="1">
      <c r="A809" s="180"/>
      <c r="B809" s="180"/>
      <c r="C809" s="180"/>
      <c r="D809" s="180"/>
      <c r="E809" s="181"/>
      <c r="F809" s="181"/>
      <c r="K809" s="308"/>
      <c r="L809" s="180"/>
      <c r="M809" s="310"/>
      <c r="O809" s="180"/>
      <c r="P809" s="180"/>
      <c r="Q809" s="180"/>
      <c r="R809" s="180"/>
      <c r="S809" s="180"/>
    </row>
    <row r="810" spans="1:19" ht="16.5" customHeight="1">
      <c r="A810" s="180"/>
      <c r="B810" s="180"/>
      <c r="C810" s="180"/>
      <c r="D810" s="180"/>
      <c r="E810" s="181"/>
      <c r="F810" s="181"/>
      <c r="K810" s="308"/>
      <c r="L810" s="180"/>
      <c r="M810" s="310"/>
      <c r="O810" s="180"/>
      <c r="P810" s="180"/>
      <c r="Q810" s="180"/>
      <c r="R810" s="180"/>
      <c r="S810" s="180"/>
    </row>
    <row r="811" spans="1:19" ht="16.5" customHeight="1">
      <c r="A811" s="180"/>
      <c r="B811" s="180"/>
      <c r="C811" s="180"/>
      <c r="D811" s="180"/>
      <c r="E811" s="181"/>
      <c r="F811" s="181"/>
      <c r="K811" s="308"/>
      <c r="L811" s="180"/>
      <c r="M811" s="310"/>
      <c r="O811" s="180"/>
      <c r="P811" s="180"/>
      <c r="Q811" s="180"/>
      <c r="R811" s="180"/>
      <c r="S811" s="180"/>
    </row>
    <row r="812" spans="1:19" ht="16.5" customHeight="1">
      <c r="A812" s="180"/>
      <c r="B812" s="180"/>
      <c r="C812" s="180"/>
      <c r="D812" s="180"/>
      <c r="E812" s="181"/>
      <c r="F812" s="181"/>
      <c r="K812" s="308"/>
      <c r="L812" s="180"/>
      <c r="M812" s="310"/>
      <c r="O812" s="180"/>
      <c r="P812" s="180"/>
      <c r="Q812" s="180"/>
      <c r="R812" s="180"/>
      <c r="S812" s="180"/>
    </row>
    <row r="813" spans="1:19" ht="16.5" customHeight="1">
      <c r="A813" s="180"/>
      <c r="B813" s="180"/>
      <c r="C813" s="180"/>
      <c r="D813" s="180"/>
      <c r="E813" s="181"/>
      <c r="F813" s="181"/>
      <c r="K813" s="308"/>
      <c r="L813" s="180"/>
      <c r="M813" s="310"/>
      <c r="O813" s="180"/>
      <c r="P813" s="180"/>
      <c r="Q813" s="180"/>
      <c r="R813" s="180"/>
      <c r="S813" s="180"/>
    </row>
    <row r="814" spans="1:19" ht="16.5" customHeight="1">
      <c r="A814" s="180"/>
      <c r="B814" s="180"/>
      <c r="C814" s="180"/>
      <c r="D814" s="180"/>
      <c r="E814" s="181"/>
      <c r="F814" s="181"/>
      <c r="K814" s="308"/>
      <c r="L814" s="180"/>
      <c r="M814" s="310"/>
      <c r="O814" s="180"/>
      <c r="P814" s="180"/>
      <c r="Q814" s="180"/>
      <c r="R814" s="180"/>
      <c r="S814" s="180"/>
    </row>
    <row r="815" spans="1:19" ht="16.5" customHeight="1">
      <c r="A815" s="180"/>
      <c r="B815" s="180"/>
      <c r="C815" s="180"/>
      <c r="D815" s="180"/>
      <c r="E815" s="181"/>
      <c r="F815" s="181"/>
      <c r="K815" s="308"/>
      <c r="L815" s="180"/>
      <c r="M815" s="310"/>
      <c r="O815" s="180"/>
      <c r="P815" s="180"/>
      <c r="Q815" s="180"/>
      <c r="R815" s="180"/>
      <c r="S815" s="180"/>
    </row>
    <row r="816" spans="1:19" ht="16.5" customHeight="1">
      <c r="A816" s="180"/>
      <c r="B816" s="180"/>
      <c r="C816" s="180"/>
      <c r="D816" s="180"/>
      <c r="E816" s="181"/>
      <c r="F816" s="181"/>
      <c r="K816" s="308"/>
      <c r="L816" s="180"/>
      <c r="M816" s="310"/>
      <c r="O816" s="180"/>
      <c r="P816" s="180"/>
      <c r="Q816" s="180"/>
      <c r="R816" s="180"/>
      <c r="S816" s="180"/>
    </row>
    <row r="817" spans="1:19" ht="16.5" customHeight="1">
      <c r="A817" s="180"/>
      <c r="B817" s="180"/>
      <c r="C817" s="180"/>
      <c r="D817" s="180"/>
      <c r="E817" s="181"/>
      <c r="F817" s="181"/>
      <c r="K817" s="308"/>
      <c r="L817" s="180"/>
      <c r="M817" s="310"/>
      <c r="O817" s="180"/>
      <c r="P817" s="180"/>
      <c r="Q817" s="180"/>
      <c r="R817" s="180"/>
      <c r="S817" s="180"/>
    </row>
    <row r="818" spans="1:19" ht="16.5" customHeight="1">
      <c r="A818" s="180"/>
      <c r="B818" s="180"/>
      <c r="C818" s="180"/>
      <c r="D818" s="180"/>
      <c r="E818" s="181"/>
      <c r="F818" s="181"/>
      <c r="K818" s="308"/>
      <c r="L818" s="180"/>
      <c r="M818" s="310"/>
      <c r="O818" s="180"/>
      <c r="P818" s="180"/>
      <c r="Q818" s="180"/>
      <c r="R818" s="180"/>
      <c r="S818" s="180"/>
    </row>
    <row r="819" spans="1:19" ht="16.5" customHeight="1">
      <c r="A819" s="180"/>
      <c r="B819" s="180"/>
      <c r="C819" s="180"/>
      <c r="D819" s="180"/>
      <c r="E819" s="181"/>
      <c r="F819" s="181"/>
      <c r="K819" s="308"/>
      <c r="L819" s="180"/>
      <c r="M819" s="310"/>
      <c r="O819" s="180"/>
      <c r="P819" s="180"/>
      <c r="Q819" s="180"/>
      <c r="R819" s="180"/>
      <c r="S819" s="180"/>
    </row>
    <row r="820" spans="1:19" ht="16.5" customHeight="1">
      <c r="A820" s="180"/>
      <c r="B820" s="180"/>
      <c r="C820" s="180"/>
      <c r="D820" s="180"/>
      <c r="E820" s="181"/>
      <c r="F820" s="181"/>
      <c r="K820" s="308"/>
      <c r="L820" s="180"/>
      <c r="M820" s="310"/>
      <c r="O820" s="180"/>
      <c r="P820" s="180"/>
      <c r="Q820" s="180"/>
      <c r="R820" s="180"/>
      <c r="S820" s="180"/>
    </row>
    <row r="821" spans="1:19" ht="16.5" customHeight="1">
      <c r="A821" s="180"/>
      <c r="B821" s="180"/>
      <c r="C821" s="180"/>
      <c r="D821" s="180"/>
      <c r="E821" s="181"/>
      <c r="F821" s="181"/>
      <c r="K821" s="308"/>
      <c r="L821" s="180"/>
      <c r="M821" s="310"/>
      <c r="O821" s="180"/>
      <c r="P821" s="180"/>
      <c r="Q821" s="180"/>
      <c r="R821" s="180"/>
      <c r="S821" s="180"/>
    </row>
    <row r="822" spans="1:19" ht="16.5" customHeight="1">
      <c r="A822" s="180"/>
      <c r="B822" s="180"/>
      <c r="C822" s="180"/>
      <c r="D822" s="180"/>
      <c r="E822" s="181"/>
      <c r="F822" s="181"/>
      <c r="K822" s="308"/>
      <c r="L822" s="180"/>
      <c r="M822" s="310"/>
      <c r="O822" s="180"/>
      <c r="P822" s="180"/>
      <c r="Q822" s="180"/>
      <c r="R822" s="180"/>
      <c r="S822" s="180"/>
    </row>
    <row r="823" spans="1:19" ht="16.5" customHeight="1">
      <c r="A823" s="180"/>
      <c r="B823" s="180"/>
      <c r="C823" s="180"/>
      <c r="D823" s="180"/>
      <c r="E823" s="181"/>
      <c r="F823" s="181"/>
      <c r="K823" s="308"/>
      <c r="L823" s="180"/>
      <c r="M823" s="310"/>
      <c r="O823" s="180"/>
      <c r="P823" s="180"/>
      <c r="Q823" s="180"/>
      <c r="R823" s="180"/>
      <c r="S823" s="180"/>
    </row>
    <row r="824" spans="1:19" ht="16.5" customHeight="1">
      <c r="A824" s="180"/>
      <c r="B824" s="180"/>
      <c r="C824" s="180"/>
      <c r="D824" s="180"/>
      <c r="E824" s="181"/>
      <c r="F824" s="181"/>
      <c r="K824" s="308"/>
      <c r="L824" s="180"/>
      <c r="M824" s="310"/>
      <c r="O824" s="180"/>
      <c r="P824" s="180"/>
      <c r="Q824" s="180"/>
      <c r="R824" s="180"/>
      <c r="S824" s="180"/>
    </row>
    <row r="825" spans="1:19" ht="16.5" customHeight="1">
      <c r="A825" s="180"/>
      <c r="B825" s="180"/>
      <c r="C825" s="180"/>
      <c r="D825" s="180"/>
      <c r="E825" s="181"/>
      <c r="F825" s="181"/>
      <c r="K825" s="308"/>
      <c r="L825" s="180"/>
      <c r="M825" s="310"/>
      <c r="O825" s="180"/>
      <c r="P825" s="180"/>
      <c r="Q825" s="180"/>
      <c r="R825" s="180"/>
      <c r="S825" s="180"/>
    </row>
    <row r="826" spans="1:19" ht="16.5" customHeight="1">
      <c r="A826" s="180"/>
      <c r="B826" s="180"/>
      <c r="C826" s="180"/>
      <c r="D826" s="180"/>
      <c r="E826" s="181"/>
      <c r="F826" s="181"/>
      <c r="K826" s="308"/>
      <c r="L826" s="180"/>
      <c r="M826" s="310"/>
      <c r="O826" s="180"/>
      <c r="P826" s="180"/>
      <c r="Q826" s="180"/>
      <c r="R826" s="180"/>
      <c r="S826" s="180"/>
    </row>
    <row r="827" spans="1:19" ht="16.5" customHeight="1">
      <c r="A827" s="180"/>
      <c r="B827" s="180"/>
      <c r="C827" s="180"/>
      <c r="D827" s="180"/>
      <c r="E827" s="181"/>
      <c r="F827" s="181"/>
      <c r="K827" s="308"/>
      <c r="L827" s="180"/>
      <c r="M827" s="310"/>
      <c r="O827" s="180"/>
      <c r="P827" s="180"/>
      <c r="Q827" s="180"/>
      <c r="R827" s="180"/>
      <c r="S827" s="180"/>
    </row>
    <row r="828" spans="1:19" ht="16.5" customHeight="1">
      <c r="A828" s="180"/>
      <c r="B828" s="180"/>
      <c r="C828" s="180"/>
      <c r="D828" s="180"/>
      <c r="E828" s="181"/>
      <c r="F828" s="181"/>
      <c r="K828" s="308"/>
      <c r="L828" s="180"/>
      <c r="M828" s="310"/>
      <c r="O828" s="180"/>
      <c r="P828" s="180"/>
      <c r="Q828" s="180"/>
      <c r="R828" s="180"/>
      <c r="S828" s="180"/>
    </row>
    <row r="829" spans="1:19" ht="16.5" customHeight="1">
      <c r="A829" s="180"/>
      <c r="B829" s="180"/>
      <c r="C829" s="180"/>
      <c r="D829" s="180"/>
      <c r="E829" s="181"/>
      <c r="F829" s="181"/>
      <c r="K829" s="308"/>
      <c r="L829" s="180"/>
      <c r="M829" s="310"/>
      <c r="O829" s="180"/>
      <c r="P829" s="180"/>
      <c r="Q829" s="180"/>
      <c r="R829" s="180"/>
      <c r="S829" s="180"/>
    </row>
    <row r="830" spans="1:19" ht="16.5" customHeight="1">
      <c r="A830" s="180"/>
      <c r="B830" s="180"/>
      <c r="C830" s="180"/>
      <c r="D830" s="180"/>
      <c r="E830" s="181"/>
      <c r="F830" s="181"/>
      <c r="K830" s="308"/>
      <c r="L830" s="180"/>
      <c r="M830" s="310"/>
      <c r="O830" s="180"/>
      <c r="P830" s="180"/>
      <c r="Q830" s="180"/>
      <c r="R830" s="180"/>
      <c r="S830" s="180"/>
    </row>
    <row r="831" spans="1:19" ht="16.5" customHeight="1">
      <c r="A831" s="180"/>
      <c r="B831" s="180"/>
      <c r="C831" s="180"/>
      <c r="D831" s="180"/>
      <c r="E831" s="181"/>
      <c r="F831" s="181"/>
      <c r="K831" s="308"/>
      <c r="L831" s="180"/>
      <c r="M831" s="310"/>
      <c r="O831" s="180"/>
      <c r="P831" s="180"/>
      <c r="Q831" s="180"/>
      <c r="R831" s="180"/>
      <c r="S831" s="180"/>
    </row>
    <row r="832" spans="1:19" ht="16.5" customHeight="1">
      <c r="A832" s="180"/>
      <c r="B832" s="180"/>
      <c r="C832" s="180"/>
      <c r="D832" s="180"/>
      <c r="E832" s="181"/>
      <c r="F832" s="181"/>
      <c r="K832" s="308"/>
      <c r="L832" s="180"/>
      <c r="M832" s="310"/>
      <c r="O832" s="180"/>
      <c r="P832" s="180"/>
      <c r="Q832" s="180"/>
      <c r="R832" s="180"/>
      <c r="S832" s="180"/>
    </row>
    <row r="833" spans="1:19" ht="16.5" customHeight="1">
      <c r="A833" s="180"/>
      <c r="B833" s="180"/>
      <c r="C833" s="180"/>
      <c r="D833" s="180"/>
      <c r="E833" s="181"/>
      <c r="F833" s="181"/>
      <c r="K833" s="308"/>
      <c r="L833" s="180"/>
      <c r="M833" s="310"/>
      <c r="O833" s="180"/>
      <c r="P833" s="180"/>
      <c r="Q833" s="180"/>
      <c r="R833" s="180"/>
      <c r="S833" s="180"/>
    </row>
    <row r="834" spans="1:19" ht="16.5" customHeight="1">
      <c r="A834" s="180"/>
      <c r="B834" s="180"/>
      <c r="C834" s="180"/>
      <c r="D834" s="180"/>
      <c r="E834" s="181"/>
      <c r="F834" s="181"/>
      <c r="K834" s="308"/>
      <c r="L834" s="180"/>
      <c r="M834" s="310"/>
      <c r="O834" s="180"/>
      <c r="P834" s="180"/>
      <c r="Q834" s="180"/>
      <c r="R834" s="180"/>
      <c r="S834" s="180"/>
    </row>
    <row r="835" spans="1:19" ht="16.5" customHeight="1">
      <c r="A835" s="180"/>
      <c r="B835" s="180"/>
      <c r="C835" s="180"/>
      <c r="D835" s="180"/>
      <c r="E835" s="181"/>
      <c r="F835" s="181"/>
      <c r="K835" s="308"/>
      <c r="L835" s="180"/>
      <c r="M835" s="310"/>
      <c r="O835" s="180"/>
      <c r="P835" s="180"/>
      <c r="Q835" s="180"/>
      <c r="R835" s="180"/>
      <c r="S835" s="180"/>
    </row>
    <row r="836" spans="1:19" ht="16.5" customHeight="1">
      <c r="A836" s="180"/>
      <c r="B836" s="180"/>
      <c r="C836" s="180"/>
      <c r="D836" s="180"/>
      <c r="E836" s="181"/>
      <c r="F836" s="181"/>
      <c r="K836" s="308"/>
      <c r="L836" s="180"/>
      <c r="M836" s="310"/>
      <c r="O836" s="180"/>
      <c r="P836" s="180"/>
      <c r="Q836" s="180"/>
      <c r="R836" s="180"/>
      <c r="S836" s="180"/>
    </row>
    <row r="837" spans="1:19" ht="16.5" customHeight="1">
      <c r="A837" s="180"/>
      <c r="B837" s="180"/>
      <c r="C837" s="180"/>
      <c r="D837" s="180"/>
      <c r="E837" s="181"/>
      <c r="F837" s="181"/>
      <c r="K837" s="308"/>
      <c r="L837" s="180"/>
      <c r="M837" s="310"/>
      <c r="O837" s="180"/>
      <c r="P837" s="180"/>
      <c r="Q837" s="180"/>
      <c r="R837" s="180"/>
      <c r="S837" s="180"/>
    </row>
    <row r="838" spans="1:19" ht="16.5" customHeight="1">
      <c r="A838" s="180"/>
      <c r="B838" s="180"/>
      <c r="C838" s="180"/>
      <c r="D838" s="180"/>
      <c r="E838" s="181"/>
      <c r="F838" s="181"/>
      <c r="K838" s="308"/>
      <c r="L838" s="180"/>
      <c r="M838" s="310"/>
      <c r="O838" s="180"/>
      <c r="P838" s="180"/>
      <c r="Q838" s="180"/>
      <c r="R838" s="180"/>
      <c r="S838" s="180"/>
    </row>
    <row r="839" spans="1:19" ht="16.5" customHeight="1">
      <c r="A839" s="180"/>
      <c r="B839" s="180"/>
      <c r="C839" s="180"/>
      <c r="D839" s="180"/>
      <c r="E839" s="181"/>
      <c r="F839" s="181"/>
      <c r="K839" s="308"/>
      <c r="L839" s="180"/>
      <c r="M839" s="310"/>
      <c r="O839" s="180"/>
      <c r="P839" s="180"/>
      <c r="Q839" s="180"/>
      <c r="R839" s="180"/>
      <c r="S839" s="180"/>
    </row>
    <row r="840" spans="1:19" ht="16.5" customHeight="1">
      <c r="A840" s="180"/>
      <c r="B840" s="180"/>
      <c r="C840" s="180"/>
      <c r="D840" s="180"/>
      <c r="E840" s="181"/>
      <c r="F840" s="181"/>
      <c r="K840" s="308"/>
      <c r="L840" s="180"/>
      <c r="M840" s="310"/>
      <c r="O840" s="180"/>
      <c r="P840" s="180"/>
      <c r="Q840" s="180"/>
      <c r="R840" s="180"/>
      <c r="S840" s="180"/>
    </row>
    <row r="841" spans="1:19" ht="16.5" customHeight="1">
      <c r="A841" s="180"/>
      <c r="B841" s="180"/>
      <c r="C841" s="180"/>
      <c r="D841" s="180"/>
      <c r="E841" s="181"/>
      <c r="F841" s="181"/>
      <c r="K841" s="308"/>
      <c r="L841" s="180"/>
      <c r="M841" s="310"/>
      <c r="O841" s="180"/>
      <c r="P841" s="180"/>
      <c r="Q841" s="180"/>
      <c r="R841" s="180"/>
      <c r="S841" s="180"/>
    </row>
    <row r="842" spans="1:19" ht="16.5" customHeight="1">
      <c r="A842" s="180"/>
      <c r="B842" s="180"/>
      <c r="C842" s="180"/>
      <c r="D842" s="180"/>
      <c r="E842" s="181"/>
      <c r="F842" s="181"/>
      <c r="K842" s="308"/>
      <c r="L842" s="180"/>
      <c r="M842" s="310"/>
      <c r="O842" s="180"/>
      <c r="P842" s="180"/>
      <c r="Q842" s="180"/>
      <c r="R842" s="180"/>
      <c r="S842" s="180"/>
    </row>
    <row r="843" spans="1:19" ht="16.5" customHeight="1">
      <c r="A843" s="180"/>
      <c r="B843" s="180"/>
      <c r="C843" s="180"/>
      <c r="D843" s="180"/>
      <c r="E843" s="181"/>
      <c r="F843" s="181"/>
      <c r="K843" s="308"/>
      <c r="L843" s="180"/>
      <c r="M843" s="310"/>
      <c r="O843" s="180"/>
      <c r="P843" s="180"/>
      <c r="Q843" s="180"/>
      <c r="R843" s="180"/>
      <c r="S843" s="180"/>
    </row>
    <row r="844" spans="1:19" ht="16.5" customHeight="1">
      <c r="A844" s="180"/>
      <c r="B844" s="180"/>
      <c r="C844" s="180"/>
      <c r="D844" s="180"/>
      <c r="E844" s="181"/>
      <c r="F844" s="181"/>
      <c r="K844" s="308"/>
      <c r="L844" s="180"/>
      <c r="M844" s="310"/>
      <c r="O844" s="180"/>
      <c r="P844" s="180"/>
      <c r="Q844" s="180"/>
      <c r="R844" s="180"/>
      <c r="S844" s="180"/>
    </row>
    <row r="845" spans="1:19" ht="16.5" customHeight="1">
      <c r="A845" s="180"/>
      <c r="B845" s="180"/>
      <c r="C845" s="180"/>
      <c r="D845" s="180"/>
      <c r="E845" s="181"/>
      <c r="F845" s="181"/>
      <c r="K845" s="308"/>
      <c r="L845" s="180"/>
      <c r="M845" s="310"/>
      <c r="O845" s="180"/>
      <c r="P845" s="180"/>
      <c r="Q845" s="180"/>
      <c r="R845" s="180"/>
      <c r="S845" s="180"/>
    </row>
    <row r="846" spans="1:19" ht="16.5" customHeight="1">
      <c r="A846" s="180"/>
      <c r="B846" s="180"/>
      <c r="C846" s="180"/>
      <c r="D846" s="180"/>
      <c r="E846" s="181"/>
      <c r="F846" s="181"/>
      <c r="K846" s="308"/>
      <c r="L846" s="180"/>
      <c r="M846" s="310"/>
      <c r="O846" s="180"/>
      <c r="P846" s="180"/>
      <c r="Q846" s="180"/>
      <c r="R846" s="180"/>
      <c r="S846" s="180"/>
    </row>
    <row r="847" spans="1:19" ht="16.5" customHeight="1">
      <c r="A847" s="180"/>
      <c r="B847" s="180"/>
      <c r="C847" s="180"/>
      <c r="D847" s="180"/>
      <c r="E847" s="181"/>
      <c r="F847" s="181"/>
      <c r="K847" s="308"/>
      <c r="L847" s="180"/>
      <c r="M847" s="310"/>
      <c r="O847" s="180"/>
      <c r="P847" s="180"/>
      <c r="Q847" s="180"/>
      <c r="R847" s="180"/>
      <c r="S847" s="180"/>
    </row>
    <row r="848" spans="1:19" ht="16.5" customHeight="1">
      <c r="A848" s="180"/>
      <c r="B848" s="180"/>
      <c r="C848" s="180"/>
      <c r="D848" s="180"/>
      <c r="E848" s="181"/>
      <c r="F848" s="181"/>
      <c r="K848" s="308"/>
      <c r="L848" s="180"/>
      <c r="M848" s="310"/>
      <c r="O848" s="180"/>
      <c r="P848" s="180"/>
      <c r="Q848" s="180"/>
      <c r="R848" s="180"/>
      <c r="S848" s="180"/>
    </row>
    <row r="849" spans="1:19" ht="16.5" customHeight="1">
      <c r="A849" s="180"/>
      <c r="B849" s="180"/>
      <c r="C849" s="180"/>
      <c r="D849" s="180"/>
      <c r="E849" s="181"/>
      <c r="F849" s="181"/>
      <c r="K849" s="308"/>
      <c r="L849" s="180"/>
      <c r="M849" s="310"/>
      <c r="O849" s="180"/>
      <c r="P849" s="180"/>
      <c r="Q849" s="180"/>
      <c r="R849" s="180"/>
      <c r="S849" s="180"/>
    </row>
    <row r="850" spans="1:19" ht="16.5" customHeight="1">
      <c r="A850" s="180"/>
      <c r="B850" s="180"/>
      <c r="C850" s="180"/>
      <c r="D850" s="180"/>
      <c r="E850" s="181"/>
      <c r="F850" s="181"/>
      <c r="K850" s="308"/>
      <c r="L850" s="180"/>
      <c r="M850" s="310"/>
      <c r="O850" s="180"/>
      <c r="P850" s="180"/>
      <c r="Q850" s="180"/>
      <c r="R850" s="180"/>
      <c r="S850" s="180"/>
    </row>
    <row r="851" spans="1:19" ht="16.5" customHeight="1">
      <c r="A851" s="180"/>
      <c r="B851" s="180"/>
      <c r="C851" s="180"/>
      <c r="D851" s="180"/>
      <c r="E851" s="181"/>
      <c r="F851" s="181"/>
      <c r="K851" s="308"/>
      <c r="L851" s="180"/>
      <c r="M851" s="310"/>
      <c r="O851" s="180"/>
      <c r="P851" s="180"/>
      <c r="Q851" s="180"/>
      <c r="R851" s="180"/>
      <c r="S851" s="180"/>
    </row>
    <row r="852" spans="1:19" ht="16.5" customHeight="1">
      <c r="A852" s="180"/>
      <c r="B852" s="180"/>
      <c r="C852" s="180"/>
      <c r="D852" s="180"/>
      <c r="E852" s="181"/>
      <c r="F852" s="181"/>
      <c r="K852" s="308"/>
      <c r="L852" s="180"/>
      <c r="M852" s="310"/>
      <c r="O852" s="180"/>
      <c r="P852" s="180"/>
      <c r="Q852" s="180"/>
      <c r="R852" s="180"/>
      <c r="S852" s="180"/>
    </row>
    <row r="853" spans="1:19" ht="16.5" customHeight="1">
      <c r="A853" s="180"/>
      <c r="B853" s="180"/>
      <c r="C853" s="180"/>
      <c r="D853" s="180"/>
      <c r="E853" s="181"/>
      <c r="F853" s="181"/>
      <c r="K853" s="308"/>
      <c r="L853" s="180"/>
      <c r="M853" s="310"/>
      <c r="O853" s="180"/>
      <c r="P853" s="180"/>
      <c r="Q853" s="180"/>
      <c r="R853" s="180"/>
      <c r="S853" s="180"/>
    </row>
    <row r="854" spans="1:19" ht="16.5" customHeight="1">
      <c r="A854" s="180"/>
      <c r="B854" s="180"/>
      <c r="C854" s="180"/>
      <c r="D854" s="180"/>
      <c r="E854" s="181"/>
      <c r="F854" s="181"/>
      <c r="K854" s="308"/>
      <c r="L854" s="180"/>
      <c r="M854" s="310"/>
      <c r="O854" s="180"/>
      <c r="P854" s="180"/>
      <c r="Q854" s="180"/>
      <c r="R854" s="180"/>
      <c r="S854" s="180"/>
    </row>
    <row r="855" spans="1:19" ht="16.5" customHeight="1">
      <c r="A855" s="180"/>
      <c r="B855" s="180"/>
      <c r="C855" s="180"/>
      <c r="D855" s="180"/>
      <c r="E855" s="181"/>
      <c r="F855" s="181"/>
      <c r="K855" s="308"/>
      <c r="L855" s="180"/>
      <c r="M855" s="310"/>
      <c r="O855" s="180"/>
      <c r="P855" s="180"/>
      <c r="Q855" s="180"/>
      <c r="R855" s="180"/>
      <c r="S855" s="180"/>
    </row>
    <row r="856" spans="1:19" ht="16.5" customHeight="1">
      <c r="A856" s="180"/>
      <c r="B856" s="180"/>
      <c r="C856" s="180"/>
      <c r="D856" s="180"/>
      <c r="E856" s="181"/>
      <c r="F856" s="181"/>
      <c r="K856" s="308"/>
      <c r="L856" s="180"/>
      <c r="M856" s="310"/>
      <c r="O856" s="180"/>
      <c r="P856" s="180"/>
      <c r="Q856" s="180"/>
      <c r="R856" s="180"/>
      <c r="S856" s="180"/>
    </row>
    <row r="857" spans="1:19" ht="16.5" customHeight="1">
      <c r="A857" s="180"/>
      <c r="B857" s="180"/>
      <c r="C857" s="180"/>
      <c r="D857" s="180"/>
      <c r="E857" s="181"/>
      <c r="F857" s="181"/>
      <c r="K857" s="308"/>
      <c r="L857" s="180"/>
      <c r="M857" s="310"/>
      <c r="O857" s="180"/>
      <c r="P857" s="180"/>
      <c r="Q857" s="180"/>
      <c r="R857" s="180"/>
      <c r="S857" s="180"/>
    </row>
    <row r="858" spans="1:19" ht="16.5" customHeight="1">
      <c r="A858" s="180"/>
      <c r="B858" s="180"/>
      <c r="C858" s="180"/>
      <c r="D858" s="180"/>
      <c r="E858" s="181"/>
      <c r="F858" s="181"/>
      <c r="K858" s="308"/>
      <c r="L858" s="180"/>
      <c r="M858" s="310"/>
      <c r="O858" s="180"/>
      <c r="P858" s="180"/>
      <c r="Q858" s="180"/>
      <c r="R858" s="180"/>
      <c r="S858" s="180"/>
    </row>
    <row r="859" spans="1:19" ht="16.5" customHeight="1">
      <c r="A859" s="180"/>
      <c r="B859" s="180"/>
      <c r="C859" s="180"/>
      <c r="D859" s="180"/>
      <c r="E859" s="181"/>
      <c r="F859" s="181"/>
      <c r="K859" s="308"/>
      <c r="L859" s="180"/>
      <c r="M859" s="310"/>
      <c r="O859" s="180"/>
      <c r="P859" s="180"/>
      <c r="Q859" s="180"/>
      <c r="R859" s="180"/>
      <c r="S859" s="180"/>
    </row>
    <row r="860" spans="1:19" ht="16.5" customHeight="1">
      <c r="A860" s="180"/>
      <c r="B860" s="180"/>
      <c r="C860" s="180"/>
      <c r="D860" s="180"/>
      <c r="E860" s="181"/>
      <c r="F860" s="181"/>
      <c r="K860" s="308"/>
      <c r="L860" s="180"/>
      <c r="M860" s="310"/>
      <c r="O860" s="180"/>
      <c r="P860" s="180"/>
      <c r="Q860" s="180"/>
      <c r="R860" s="180"/>
      <c r="S860" s="180"/>
    </row>
    <row r="861" spans="1:19" ht="16.5" customHeight="1">
      <c r="A861" s="180"/>
      <c r="B861" s="180"/>
      <c r="C861" s="180"/>
      <c r="D861" s="180"/>
      <c r="E861" s="181"/>
      <c r="F861" s="181"/>
      <c r="K861" s="308"/>
      <c r="L861" s="180"/>
      <c r="M861" s="310"/>
      <c r="O861" s="180"/>
      <c r="P861" s="180"/>
      <c r="Q861" s="180"/>
      <c r="R861" s="180"/>
      <c r="S861" s="180"/>
    </row>
    <row r="862" spans="1:19" ht="16.5" customHeight="1">
      <c r="A862" s="180"/>
      <c r="B862" s="180"/>
      <c r="C862" s="180"/>
      <c r="D862" s="180"/>
      <c r="E862" s="181"/>
      <c r="F862" s="181"/>
      <c r="K862" s="308"/>
      <c r="L862" s="180"/>
      <c r="M862" s="310"/>
      <c r="O862" s="180"/>
      <c r="P862" s="180"/>
      <c r="Q862" s="180"/>
      <c r="R862" s="180"/>
      <c r="S862" s="180"/>
    </row>
    <row r="863" spans="1:19" ht="16.5" customHeight="1">
      <c r="A863" s="180"/>
      <c r="B863" s="180"/>
      <c r="C863" s="180"/>
      <c r="D863" s="180"/>
      <c r="E863" s="181"/>
      <c r="F863" s="181"/>
      <c r="K863" s="308"/>
      <c r="L863" s="180"/>
      <c r="M863" s="310"/>
      <c r="O863" s="180"/>
      <c r="P863" s="180"/>
      <c r="Q863" s="180"/>
      <c r="R863" s="180"/>
      <c r="S863" s="180"/>
    </row>
    <row r="864" spans="1:19" ht="16.5" customHeight="1">
      <c r="A864" s="180"/>
      <c r="B864" s="180"/>
      <c r="C864" s="180"/>
      <c r="D864" s="180"/>
      <c r="E864" s="181"/>
      <c r="F864" s="181"/>
      <c r="K864" s="308"/>
      <c r="L864" s="180"/>
      <c r="M864" s="310"/>
      <c r="O864" s="180"/>
      <c r="P864" s="180"/>
      <c r="Q864" s="180"/>
      <c r="R864" s="180"/>
      <c r="S864" s="180"/>
    </row>
    <row r="865" spans="1:19" ht="16.5" customHeight="1">
      <c r="A865" s="180"/>
      <c r="B865" s="180"/>
      <c r="C865" s="180"/>
      <c r="D865" s="180"/>
      <c r="E865" s="181"/>
      <c r="F865" s="181"/>
      <c r="K865" s="308"/>
      <c r="L865" s="180"/>
      <c r="M865" s="310"/>
      <c r="O865" s="180"/>
      <c r="P865" s="180"/>
      <c r="Q865" s="180"/>
      <c r="R865" s="180"/>
      <c r="S865" s="180"/>
    </row>
    <row r="866" spans="1:19" ht="16.5" customHeight="1">
      <c r="A866" s="180"/>
      <c r="B866" s="180"/>
      <c r="C866" s="180"/>
      <c r="D866" s="180"/>
      <c r="E866" s="181"/>
      <c r="F866" s="181"/>
      <c r="K866" s="308"/>
      <c r="L866" s="180"/>
      <c r="M866" s="310"/>
      <c r="O866" s="180"/>
      <c r="P866" s="180"/>
      <c r="Q866" s="180"/>
      <c r="R866" s="180"/>
      <c r="S866" s="180"/>
    </row>
    <row r="867" spans="1:19" ht="16.5" customHeight="1">
      <c r="A867" s="180"/>
      <c r="B867" s="180"/>
      <c r="C867" s="180"/>
      <c r="D867" s="180"/>
      <c r="E867" s="181"/>
      <c r="F867" s="181"/>
      <c r="K867" s="308"/>
      <c r="L867" s="180"/>
      <c r="M867" s="310"/>
      <c r="O867" s="180"/>
      <c r="P867" s="180"/>
      <c r="Q867" s="180"/>
      <c r="R867" s="180"/>
      <c r="S867" s="180"/>
    </row>
    <row r="868" spans="1:19" ht="16.5" customHeight="1">
      <c r="A868" s="180"/>
      <c r="B868" s="180"/>
      <c r="C868" s="180"/>
      <c r="D868" s="180"/>
      <c r="E868" s="181"/>
      <c r="F868" s="181"/>
      <c r="K868" s="308"/>
      <c r="L868" s="180"/>
      <c r="M868" s="310"/>
      <c r="O868" s="180"/>
      <c r="P868" s="180"/>
      <c r="Q868" s="180"/>
      <c r="R868" s="180"/>
      <c r="S868" s="180"/>
    </row>
    <row r="869" spans="1:19" ht="16.5" customHeight="1">
      <c r="A869" s="180"/>
      <c r="B869" s="180"/>
      <c r="C869" s="180"/>
      <c r="D869" s="180"/>
      <c r="E869" s="181"/>
      <c r="F869" s="181"/>
      <c r="K869" s="308"/>
      <c r="L869" s="180"/>
      <c r="M869" s="310"/>
      <c r="O869" s="180"/>
      <c r="P869" s="180"/>
      <c r="Q869" s="180"/>
      <c r="R869" s="180"/>
      <c r="S869" s="180"/>
    </row>
    <row r="870" spans="1:19" ht="16.5" customHeight="1">
      <c r="A870" s="180"/>
      <c r="B870" s="180"/>
      <c r="C870" s="180"/>
      <c r="D870" s="180"/>
      <c r="E870" s="181"/>
      <c r="F870" s="181"/>
      <c r="K870" s="308"/>
      <c r="L870" s="180"/>
      <c r="M870" s="310"/>
      <c r="O870" s="180"/>
      <c r="P870" s="180"/>
      <c r="Q870" s="180"/>
      <c r="R870" s="180"/>
      <c r="S870" s="180"/>
    </row>
    <row r="871" spans="1:19" ht="16.5" customHeight="1">
      <c r="A871" s="180"/>
      <c r="B871" s="180"/>
      <c r="C871" s="180"/>
      <c r="D871" s="180"/>
      <c r="E871" s="181"/>
      <c r="F871" s="181"/>
      <c r="K871" s="308"/>
      <c r="L871" s="180"/>
      <c r="M871" s="310"/>
      <c r="O871" s="180"/>
      <c r="P871" s="180"/>
      <c r="Q871" s="180"/>
      <c r="R871" s="180"/>
      <c r="S871" s="180"/>
    </row>
    <row r="872" spans="1:19" ht="16.5" customHeight="1">
      <c r="A872" s="180"/>
      <c r="B872" s="180"/>
      <c r="C872" s="180"/>
      <c r="D872" s="180"/>
      <c r="E872" s="181"/>
      <c r="F872" s="181"/>
      <c r="K872" s="308"/>
      <c r="L872" s="180"/>
      <c r="M872" s="310"/>
      <c r="O872" s="180"/>
      <c r="P872" s="180"/>
      <c r="Q872" s="180"/>
      <c r="R872" s="180"/>
      <c r="S872" s="180"/>
    </row>
    <row r="873" spans="1:19" ht="16.5" customHeight="1">
      <c r="A873" s="180"/>
      <c r="B873" s="180"/>
      <c r="C873" s="180"/>
      <c r="D873" s="180"/>
      <c r="E873" s="181"/>
      <c r="F873" s="181"/>
      <c r="K873" s="308"/>
      <c r="L873" s="180"/>
      <c r="M873" s="310"/>
      <c r="O873" s="180"/>
      <c r="P873" s="180"/>
      <c r="Q873" s="180"/>
      <c r="R873" s="180"/>
      <c r="S873" s="180"/>
    </row>
    <row r="874" spans="1:19" ht="16.5" customHeight="1">
      <c r="A874" s="180"/>
      <c r="B874" s="180"/>
      <c r="C874" s="180"/>
      <c r="D874" s="180"/>
      <c r="E874" s="181"/>
      <c r="F874" s="181"/>
      <c r="K874" s="308"/>
      <c r="L874" s="180"/>
      <c r="M874" s="310"/>
      <c r="O874" s="180"/>
      <c r="P874" s="180"/>
      <c r="Q874" s="180"/>
      <c r="R874" s="180"/>
      <c r="S874" s="180"/>
    </row>
    <row r="875" spans="1:19" ht="16.5" customHeight="1">
      <c r="A875" s="180"/>
      <c r="B875" s="180"/>
      <c r="C875" s="180"/>
      <c r="D875" s="180"/>
      <c r="E875" s="181"/>
      <c r="F875" s="181"/>
      <c r="K875" s="308"/>
      <c r="L875" s="180"/>
      <c r="M875" s="310"/>
      <c r="O875" s="180"/>
      <c r="P875" s="180"/>
      <c r="Q875" s="180"/>
      <c r="R875" s="180"/>
      <c r="S875" s="180"/>
    </row>
    <row r="876" spans="1:19" ht="16.5" customHeight="1">
      <c r="A876" s="180"/>
      <c r="B876" s="180"/>
      <c r="C876" s="180"/>
      <c r="D876" s="180"/>
      <c r="E876" s="181"/>
      <c r="F876" s="181"/>
      <c r="K876" s="308"/>
      <c r="L876" s="180"/>
      <c r="M876" s="310"/>
      <c r="O876" s="180"/>
      <c r="P876" s="180"/>
      <c r="Q876" s="180"/>
      <c r="R876" s="180"/>
      <c r="S876" s="180"/>
    </row>
    <row r="877" spans="1:19" ht="16.5" customHeight="1">
      <c r="A877" s="180"/>
      <c r="B877" s="180"/>
      <c r="C877" s="180"/>
      <c r="D877" s="180"/>
      <c r="E877" s="181"/>
      <c r="F877" s="181"/>
      <c r="K877" s="308"/>
      <c r="L877" s="180"/>
      <c r="M877" s="310"/>
      <c r="O877" s="180"/>
      <c r="P877" s="180"/>
      <c r="Q877" s="180"/>
      <c r="R877" s="180"/>
      <c r="S877" s="180"/>
    </row>
    <row r="878" spans="1:19" ht="16.5" customHeight="1">
      <c r="A878" s="180"/>
      <c r="B878" s="180"/>
      <c r="C878" s="180"/>
      <c r="D878" s="180"/>
      <c r="E878" s="181"/>
      <c r="F878" s="181"/>
      <c r="K878" s="308"/>
      <c r="L878" s="180"/>
      <c r="M878" s="310"/>
      <c r="O878" s="180"/>
      <c r="P878" s="180"/>
      <c r="Q878" s="180"/>
      <c r="R878" s="180"/>
      <c r="S878" s="180"/>
    </row>
    <row r="879" spans="1:19" ht="16.5" customHeight="1">
      <c r="A879" s="180"/>
      <c r="B879" s="180"/>
      <c r="C879" s="180"/>
      <c r="D879" s="180"/>
      <c r="E879" s="181"/>
      <c r="F879" s="181"/>
      <c r="K879" s="308"/>
      <c r="L879" s="180"/>
      <c r="M879" s="310"/>
      <c r="O879" s="180"/>
      <c r="P879" s="180"/>
      <c r="Q879" s="180"/>
      <c r="R879" s="180"/>
      <c r="S879" s="180"/>
    </row>
    <row r="880" spans="1:19" ht="16.5" customHeight="1">
      <c r="A880" s="180"/>
      <c r="B880" s="180"/>
      <c r="C880" s="180"/>
      <c r="D880" s="180"/>
      <c r="E880" s="181"/>
      <c r="F880" s="181"/>
      <c r="K880" s="308"/>
      <c r="L880" s="180"/>
      <c r="M880" s="310"/>
      <c r="O880" s="180"/>
      <c r="P880" s="180"/>
      <c r="Q880" s="180"/>
      <c r="R880" s="180"/>
      <c r="S880" s="180"/>
    </row>
    <row r="881" spans="1:19" ht="16.5" customHeight="1">
      <c r="A881" s="180"/>
      <c r="B881" s="180"/>
      <c r="C881" s="180"/>
      <c r="D881" s="180"/>
      <c r="E881" s="181"/>
      <c r="F881" s="181"/>
      <c r="K881" s="308"/>
      <c r="L881" s="180"/>
      <c r="M881" s="310"/>
      <c r="O881" s="180"/>
      <c r="P881" s="180"/>
      <c r="Q881" s="180"/>
      <c r="R881" s="180"/>
      <c r="S881" s="180"/>
    </row>
    <row r="882" spans="1:19" ht="16.5" customHeight="1">
      <c r="A882" s="180"/>
      <c r="B882" s="180"/>
      <c r="C882" s="180"/>
      <c r="D882" s="180"/>
      <c r="E882" s="181"/>
      <c r="F882" s="181"/>
      <c r="K882" s="308"/>
      <c r="L882" s="180"/>
      <c r="M882" s="310"/>
      <c r="O882" s="180"/>
      <c r="P882" s="180"/>
      <c r="Q882" s="180"/>
      <c r="R882" s="180"/>
      <c r="S882" s="180"/>
    </row>
    <row r="883" spans="1:19" ht="16.5" customHeight="1">
      <c r="A883" s="180"/>
      <c r="B883" s="180"/>
      <c r="C883" s="180"/>
      <c r="D883" s="180"/>
      <c r="E883" s="181"/>
      <c r="F883" s="181"/>
      <c r="K883" s="308"/>
      <c r="L883" s="180"/>
      <c r="M883" s="310"/>
      <c r="O883" s="180"/>
      <c r="P883" s="180"/>
      <c r="Q883" s="180"/>
      <c r="R883" s="180"/>
      <c r="S883" s="180"/>
    </row>
    <row r="884" spans="1:19" ht="16.5" customHeight="1">
      <c r="A884" s="180"/>
      <c r="B884" s="180"/>
      <c r="C884" s="180"/>
      <c r="D884" s="180"/>
      <c r="E884" s="181"/>
      <c r="F884" s="181"/>
      <c r="K884" s="308"/>
      <c r="L884" s="180"/>
      <c r="M884" s="310"/>
      <c r="O884" s="180"/>
      <c r="P884" s="180"/>
      <c r="Q884" s="180"/>
      <c r="R884" s="180"/>
      <c r="S884" s="180"/>
    </row>
    <row r="885" spans="1:19" ht="16.5" customHeight="1">
      <c r="A885" s="180"/>
      <c r="B885" s="180"/>
      <c r="C885" s="180"/>
      <c r="D885" s="180"/>
      <c r="E885" s="181"/>
      <c r="F885" s="181"/>
      <c r="K885" s="308"/>
      <c r="L885" s="180"/>
      <c r="M885" s="310"/>
      <c r="O885" s="180"/>
      <c r="P885" s="180"/>
      <c r="Q885" s="180"/>
      <c r="R885" s="180"/>
      <c r="S885" s="180"/>
    </row>
    <row r="886" spans="1:19" ht="16.5" customHeight="1">
      <c r="A886" s="180"/>
      <c r="B886" s="180"/>
      <c r="C886" s="180"/>
      <c r="D886" s="180"/>
      <c r="E886" s="181"/>
      <c r="F886" s="181"/>
      <c r="K886" s="308"/>
      <c r="L886" s="180"/>
      <c r="M886" s="310"/>
      <c r="O886" s="180"/>
      <c r="P886" s="180"/>
      <c r="Q886" s="180"/>
      <c r="R886" s="180"/>
      <c r="S886" s="180"/>
    </row>
    <row r="887" spans="1:19" ht="16.5" customHeight="1">
      <c r="A887" s="180"/>
      <c r="B887" s="180"/>
      <c r="C887" s="180"/>
      <c r="D887" s="180"/>
      <c r="E887" s="181"/>
      <c r="F887" s="181"/>
      <c r="K887" s="308"/>
      <c r="L887" s="180"/>
      <c r="M887" s="310"/>
      <c r="O887" s="180"/>
      <c r="P887" s="180"/>
      <c r="Q887" s="180"/>
      <c r="R887" s="180"/>
      <c r="S887" s="180"/>
    </row>
    <row r="888" spans="1:19" ht="16.5" customHeight="1">
      <c r="A888" s="180"/>
      <c r="B888" s="180"/>
      <c r="C888" s="180"/>
      <c r="D888" s="180"/>
      <c r="E888" s="181"/>
      <c r="F888" s="181"/>
      <c r="K888" s="308"/>
      <c r="L888" s="180"/>
      <c r="M888" s="310"/>
      <c r="O888" s="180"/>
      <c r="P888" s="180"/>
      <c r="Q888" s="180"/>
      <c r="R888" s="180"/>
      <c r="S888" s="180"/>
    </row>
    <row r="889" spans="1:19" ht="16.5" customHeight="1">
      <c r="A889" s="180"/>
      <c r="B889" s="180"/>
      <c r="C889" s="180"/>
      <c r="D889" s="180"/>
      <c r="E889" s="181"/>
      <c r="F889" s="181"/>
      <c r="K889" s="308"/>
      <c r="L889" s="180"/>
      <c r="M889" s="310"/>
      <c r="O889" s="180"/>
      <c r="P889" s="180"/>
      <c r="Q889" s="180"/>
      <c r="R889" s="180"/>
      <c r="S889" s="180"/>
    </row>
    <row r="890" spans="1:19" ht="16.5" customHeight="1">
      <c r="A890" s="180"/>
      <c r="B890" s="180"/>
      <c r="C890" s="180"/>
      <c r="D890" s="180"/>
      <c r="E890" s="181"/>
      <c r="F890" s="181"/>
      <c r="K890" s="308"/>
      <c r="L890" s="180"/>
      <c r="M890" s="310"/>
      <c r="O890" s="180"/>
      <c r="P890" s="180"/>
      <c r="Q890" s="180"/>
      <c r="R890" s="180"/>
      <c r="S890" s="180"/>
    </row>
    <row r="891" spans="1:19" ht="16.5" customHeight="1">
      <c r="A891" s="180"/>
      <c r="B891" s="180"/>
      <c r="C891" s="180"/>
      <c r="D891" s="180"/>
      <c r="E891" s="181"/>
      <c r="F891" s="181"/>
      <c r="K891" s="308"/>
      <c r="L891" s="180"/>
      <c r="M891" s="310"/>
      <c r="O891" s="180"/>
      <c r="P891" s="180"/>
      <c r="Q891" s="180"/>
      <c r="R891" s="180"/>
      <c r="S891" s="180"/>
    </row>
    <row r="892" spans="1:19" ht="16.5" customHeight="1">
      <c r="A892" s="180"/>
      <c r="B892" s="180"/>
      <c r="C892" s="180"/>
      <c r="D892" s="180"/>
      <c r="E892" s="181"/>
      <c r="F892" s="181"/>
      <c r="K892" s="308"/>
      <c r="L892" s="180"/>
      <c r="M892" s="310"/>
      <c r="O892" s="180"/>
      <c r="P892" s="180"/>
      <c r="Q892" s="180"/>
      <c r="R892" s="180"/>
      <c r="S892" s="180"/>
    </row>
    <row r="893" spans="1:19" ht="16.5" customHeight="1">
      <c r="A893" s="180"/>
      <c r="B893" s="180"/>
      <c r="C893" s="180"/>
      <c r="D893" s="180"/>
      <c r="E893" s="181"/>
      <c r="F893" s="181"/>
      <c r="K893" s="308"/>
      <c r="L893" s="180"/>
      <c r="M893" s="310"/>
      <c r="O893" s="180"/>
      <c r="P893" s="180"/>
      <c r="Q893" s="180"/>
      <c r="R893" s="180"/>
      <c r="S893" s="180"/>
    </row>
    <row r="894" spans="1:19" ht="16.5" customHeight="1">
      <c r="A894" s="180"/>
      <c r="B894" s="180"/>
      <c r="C894" s="180"/>
      <c r="D894" s="180"/>
      <c r="E894" s="181"/>
      <c r="F894" s="181"/>
      <c r="K894" s="308"/>
      <c r="L894" s="180"/>
      <c r="M894" s="310"/>
      <c r="O894" s="180"/>
      <c r="P894" s="180"/>
      <c r="Q894" s="180"/>
      <c r="R894" s="180"/>
      <c r="S894" s="180"/>
    </row>
    <row r="895" spans="1:19" ht="16.5" customHeight="1">
      <c r="A895" s="180"/>
      <c r="B895" s="180"/>
      <c r="C895" s="180"/>
      <c r="D895" s="180"/>
      <c r="E895" s="181"/>
      <c r="F895" s="181"/>
      <c r="K895" s="308"/>
      <c r="L895" s="180"/>
      <c r="M895" s="310"/>
      <c r="O895" s="180"/>
      <c r="P895" s="180"/>
      <c r="Q895" s="180"/>
      <c r="R895" s="180"/>
      <c r="S895" s="180"/>
    </row>
    <row r="896" spans="1:19" ht="16.5" customHeight="1">
      <c r="A896" s="180"/>
      <c r="B896" s="180"/>
      <c r="C896" s="180"/>
      <c r="D896" s="180"/>
      <c r="E896" s="181"/>
      <c r="F896" s="181"/>
      <c r="K896" s="308"/>
      <c r="L896" s="180"/>
      <c r="M896" s="310"/>
      <c r="O896" s="180"/>
      <c r="P896" s="180"/>
      <c r="Q896" s="180"/>
      <c r="R896" s="180"/>
      <c r="S896" s="180"/>
    </row>
    <row r="897" spans="1:19" ht="16.5" customHeight="1">
      <c r="A897" s="180"/>
      <c r="B897" s="180"/>
      <c r="C897" s="180"/>
      <c r="D897" s="180"/>
      <c r="E897" s="181"/>
      <c r="F897" s="181"/>
      <c r="K897" s="308"/>
      <c r="L897" s="180"/>
      <c r="M897" s="310"/>
      <c r="O897" s="180"/>
      <c r="P897" s="180"/>
      <c r="Q897" s="180"/>
      <c r="R897" s="180"/>
      <c r="S897" s="180"/>
    </row>
    <row r="898" spans="1:19" ht="16.5" customHeight="1">
      <c r="A898" s="180"/>
      <c r="B898" s="180"/>
      <c r="C898" s="180"/>
      <c r="D898" s="180"/>
      <c r="E898" s="181"/>
      <c r="F898" s="181"/>
      <c r="K898" s="308"/>
      <c r="L898" s="180"/>
      <c r="M898" s="310"/>
      <c r="O898" s="180"/>
      <c r="P898" s="180"/>
      <c r="Q898" s="180"/>
      <c r="R898" s="180"/>
      <c r="S898" s="180"/>
    </row>
    <row r="899" spans="1:19" ht="16.5" customHeight="1">
      <c r="A899" s="180"/>
      <c r="B899" s="180"/>
      <c r="C899" s="180"/>
      <c r="D899" s="180"/>
      <c r="E899" s="181"/>
      <c r="F899" s="181"/>
      <c r="K899" s="308"/>
      <c r="L899" s="180"/>
      <c r="M899" s="310"/>
      <c r="O899" s="180"/>
      <c r="P899" s="180"/>
      <c r="Q899" s="180"/>
      <c r="R899" s="180"/>
      <c r="S899" s="180"/>
    </row>
    <row r="900" spans="1:19" ht="16.5" customHeight="1">
      <c r="A900" s="180"/>
      <c r="B900" s="180"/>
      <c r="C900" s="180"/>
      <c r="D900" s="180"/>
      <c r="E900" s="181"/>
      <c r="F900" s="181"/>
      <c r="K900" s="308"/>
      <c r="L900" s="180"/>
      <c r="M900" s="310"/>
      <c r="O900" s="180"/>
      <c r="P900" s="180"/>
      <c r="Q900" s="180"/>
      <c r="R900" s="180"/>
      <c r="S900" s="180"/>
    </row>
    <row r="901" spans="1:19" ht="16.5" customHeight="1">
      <c r="A901" s="180"/>
      <c r="B901" s="180"/>
      <c r="C901" s="180"/>
      <c r="D901" s="180"/>
      <c r="E901" s="181"/>
      <c r="F901" s="181"/>
      <c r="K901" s="308"/>
      <c r="L901" s="180"/>
      <c r="M901" s="310"/>
      <c r="O901" s="180"/>
      <c r="P901" s="180"/>
      <c r="Q901" s="180"/>
      <c r="R901" s="180"/>
      <c r="S901" s="180"/>
    </row>
    <row r="902" spans="1:19" ht="16.5" customHeight="1">
      <c r="A902" s="180"/>
      <c r="B902" s="180"/>
      <c r="C902" s="180"/>
      <c r="D902" s="180"/>
      <c r="E902" s="181"/>
      <c r="F902" s="181"/>
      <c r="K902" s="308"/>
      <c r="L902" s="180"/>
      <c r="M902" s="310"/>
      <c r="O902" s="180"/>
      <c r="P902" s="180"/>
      <c r="Q902" s="180"/>
      <c r="R902" s="180"/>
      <c r="S902" s="180"/>
    </row>
    <row r="903" spans="1:19" ht="16.5" customHeight="1">
      <c r="A903" s="180"/>
      <c r="B903" s="180"/>
      <c r="C903" s="180"/>
      <c r="D903" s="180"/>
      <c r="E903" s="181"/>
      <c r="F903" s="181"/>
      <c r="K903" s="308"/>
      <c r="L903" s="180"/>
      <c r="M903" s="310"/>
      <c r="O903" s="180"/>
      <c r="P903" s="180"/>
      <c r="Q903" s="180"/>
      <c r="R903" s="180"/>
      <c r="S903" s="180"/>
    </row>
    <row r="904" spans="1:19" ht="16.5" customHeight="1">
      <c r="A904" s="180"/>
      <c r="B904" s="180"/>
      <c r="C904" s="180"/>
      <c r="D904" s="180"/>
      <c r="E904" s="181"/>
      <c r="F904" s="181"/>
      <c r="K904" s="308"/>
      <c r="L904" s="180"/>
      <c r="M904" s="310"/>
      <c r="O904" s="180"/>
      <c r="P904" s="180"/>
      <c r="Q904" s="180"/>
      <c r="R904" s="180"/>
      <c r="S904" s="180"/>
    </row>
    <row r="905" spans="1:19" ht="16.5" customHeight="1">
      <c r="A905" s="180"/>
      <c r="B905" s="180"/>
      <c r="C905" s="180"/>
      <c r="D905" s="180"/>
      <c r="E905" s="181"/>
      <c r="F905" s="181"/>
      <c r="K905" s="308"/>
      <c r="L905" s="180"/>
      <c r="M905" s="310"/>
      <c r="O905" s="180"/>
      <c r="P905" s="180"/>
      <c r="Q905" s="180"/>
      <c r="R905" s="180"/>
      <c r="S905" s="180"/>
    </row>
    <row r="906" spans="1:19" ht="16.5" customHeight="1">
      <c r="A906" s="180"/>
      <c r="B906" s="180"/>
      <c r="C906" s="180"/>
      <c r="D906" s="180"/>
      <c r="E906" s="181"/>
      <c r="F906" s="181"/>
      <c r="K906" s="308"/>
      <c r="L906" s="180"/>
      <c r="M906" s="310"/>
      <c r="O906" s="180"/>
      <c r="P906" s="180"/>
      <c r="Q906" s="180"/>
      <c r="R906" s="180"/>
      <c r="S906" s="180"/>
    </row>
    <row r="907" spans="1:19" ht="16.5" customHeight="1">
      <c r="A907" s="180"/>
      <c r="B907" s="180"/>
      <c r="C907" s="180"/>
      <c r="D907" s="180"/>
      <c r="E907" s="181"/>
      <c r="F907" s="181"/>
      <c r="K907" s="308"/>
      <c r="L907" s="180"/>
      <c r="M907" s="310"/>
      <c r="O907" s="180"/>
      <c r="P907" s="180"/>
      <c r="Q907" s="180"/>
      <c r="R907" s="180"/>
      <c r="S907" s="180"/>
    </row>
    <row r="908" spans="1:19" ht="16.5" customHeight="1">
      <c r="A908" s="180"/>
      <c r="B908" s="180"/>
      <c r="C908" s="180"/>
      <c r="D908" s="180"/>
      <c r="E908" s="181"/>
      <c r="F908" s="181"/>
      <c r="K908" s="308"/>
      <c r="L908" s="180"/>
      <c r="M908" s="310"/>
      <c r="O908" s="180"/>
      <c r="P908" s="180"/>
      <c r="Q908" s="180"/>
      <c r="R908" s="180"/>
      <c r="S908" s="180"/>
    </row>
    <row r="909" spans="1:19" ht="16.5" customHeight="1">
      <c r="A909" s="180"/>
      <c r="B909" s="180"/>
      <c r="C909" s="180"/>
      <c r="D909" s="180"/>
      <c r="E909" s="181"/>
      <c r="F909" s="181"/>
      <c r="K909" s="308"/>
      <c r="L909" s="180"/>
      <c r="M909" s="310"/>
      <c r="O909" s="180"/>
      <c r="P909" s="180"/>
      <c r="Q909" s="180"/>
      <c r="R909" s="180"/>
      <c r="S909" s="180"/>
    </row>
    <row r="910" spans="1:19" ht="16.5" customHeight="1">
      <c r="A910" s="180"/>
      <c r="B910" s="180"/>
      <c r="C910" s="180"/>
      <c r="D910" s="180"/>
      <c r="E910" s="181"/>
      <c r="F910" s="181"/>
      <c r="K910" s="308"/>
      <c r="L910" s="180"/>
      <c r="M910" s="310"/>
      <c r="O910" s="180"/>
      <c r="P910" s="180"/>
      <c r="Q910" s="180"/>
      <c r="R910" s="180"/>
      <c r="S910" s="180"/>
    </row>
    <row r="911" spans="1:19" ht="16.5" customHeight="1">
      <c r="A911" s="180"/>
      <c r="B911" s="180"/>
      <c r="C911" s="180"/>
      <c r="D911" s="180"/>
      <c r="E911" s="181"/>
      <c r="F911" s="181"/>
      <c r="K911" s="308"/>
      <c r="L911" s="180"/>
      <c r="M911" s="310"/>
      <c r="O911" s="180"/>
      <c r="P911" s="180"/>
      <c r="Q911" s="180"/>
      <c r="R911" s="180"/>
      <c r="S911" s="180"/>
    </row>
    <row r="912" spans="1:19" ht="16.5" customHeight="1">
      <c r="A912" s="180"/>
      <c r="B912" s="180"/>
      <c r="C912" s="180"/>
      <c r="D912" s="180"/>
      <c r="E912" s="181"/>
      <c r="F912" s="181"/>
      <c r="K912" s="308"/>
      <c r="L912" s="180"/>
      <c r="M912" s="310"/>
      <c r="O912" s="180"/>
      <c r="P912" s="180"/>
      <c r="Q912" s="180"/>
      <c r="R912" s="180"/>
      <c r="S912" s="180"/>
    </row>
    <row r="913" spans="1:19" ht="16.5" customHeight="1">
      <c r="A913" s="180"/>
      <c r="B913" s="180"/>
      <c r="C913" s="180"/>
      <c r="D913" s="180"/>
      <c r="E913" s="181"/>
      <c r="F913" s="181"/>
      <c r="K913" s="308"/>
      <c r="L913" s="180"/>
      <c r="M913" s="310"/>
      <c r="O913" s="180"/>
      <c r="P913" s="180"/>
      <c r="Q913" s="180"/>
      <c r="R913" s="180"/>
      <c r="S913" s="180"/>
    </row>
    <row r="914" spans="1:19" ht="16.5" customHeight="1">
      <c r="A914" s="180"/>
      <c r="B914" s="180"/>
      <c r="C914" s="180"/>
      <c r="D914" s="180"/>
      <c r="E914" s="181"/>
      <c r="F914" s="181"/>
      <c r="K914" s="308"/>
      <c r="L914" s="180"/>
      <c r="M914" s="310"/>
      <c r="O914" s="180"/>
      <c r="P914" s="180"/>
      <c r="Q914" s="180"/>
      <c r="R914" s="180"/>
      <c r="S914" s="180"/>
    </row>
    <row r="915" spans="1:19" ht="16.5" customHeight="1">
      <c r="A915" s="180"/>
      <c r="B915" s="180"/>
      <c r="C915" s="180"/>
      <c r="D915" s="180"/>
      <c r="E915" s="181"/>
      <c r="F915" s="181"/>
      <c r="K915" s="308"/>
      <c r="L915" s="180"/>
      <c r="M915" s="310"/>
      <c r="O915" s="180"/>
      <c r="P915" s="180"/>
      <c r="Q915" s="180"/>
      <c r="R915" s="180"/>
      <c r="S915" s="180"/>
    </row>
    <row r="916" spans="1:19" ht="16.5" customHeight="1">
      <c r="A916" s="180"/>
      <c r="B916" s="180"/>
      <c r="C916" s="180"/>
      <c r="D916" s="180"/>
      <c r="E916" s="181"/>
      <c r="F916" s="181"/>
      <c r="K916" s="308"/>
      <c r="L916" s="180"/>
      <c r="M916" s="310"/>
      <c r="O916" s="180"/>
      <c r="P916" s="180"/>
      <c r="Q916" s="180"/>
      <c r="R916" s="180"/>
      <c r="S916" s="180"/>
    </row>
    <row r="917" spans="1:19" ht="16.5" customHeight="1">
      <c r="A917" s="180"/>
      <c r="B917" s="180"/>
      <c r="C917" s="180"/>
      <c r="D917" s="180"/>
      <c r="E917" s="181"/>
      <c r="F917" s="181"/>
      <c r="K917" s="308"/>
      <c r="L917" s="180"/>
      <c r="M917" s="310"/>
      <c r="O917" s="180"/>
      <c r="P917" s="180"/>
      <c r="Q917" s="180"/>
      <c r="R917" s="180"/>
      <c r="S917" s="180"/>
    </row>
    <row r="918" spans="1:19" ht="16.5" customHeight="1">
      <c r="A918" s="180"/>
      <c r="B918" s="180"/>
      <c r="C918" s="180"/>
      <c r="D918" s="180"/>
      <c r="E918" s="181"/>
      <c r="F918" s="181"/>
      <c r="K918" s="308"/>
      <c r="L918" s="180"/>
      <c r="M918" s="310"/>
      <c r="O918" s="180"/>
      <c r="P918" s="180"/>
      <c r="Q918" s="180"/>
      <c r="R918" s="180"/>
      <c r="S918" s="180"/>
    </row>
    <row r="919" spans="1:19" ht="16.5" customHeight="1">
      <c r="A919" s="180"/>
      <c r="B919" s="180"/>
      <c r="C919" s="180"/>
      <c r="D919" s="180"/>
      <c r="E919" s="181"/>
      <c r="F919" s="181"/>
      <c r="K919" s="308"/>
      <c r="L919" s="180"/>
      <c r="M919" s="310"/>
      <c r="O919" s="180"/>
      <c r="P919" s="180"/>
      <c r="Q919" s="180"/>
      <c r="R919" s="180"/>
      <c r="S919" s="180"/>
    </row>
    <row r="920" spans="1:19" ht="16.5" customHeight="1">
      <c r="A920" s="180"/>
      <c r="B920" s="180"/>
      <c r="C920" s="180"/>
      <c r="D920" s="180"/>
      <c r="E920" s="181"/>
      <c r="F920" s="181"/>
      <c r="K920" s="308"/>
      <c r="L920" s="180"/>
      <c r="M920" s="310"/>
      <c r="O920" s="180"/>
      <c r="P920" s="180"/>
      <c r="Q920" s="180"/>
      <c r="R920" s="180"/>
      <c r="S920" s="180"/>
    </row>
    <row r="921" spans="1:19" ht="16.5" customHeight="1">
      <c r="A921" s="180"/>
      <c r="B921" s="180"/>
      <c r="C921" s="180"/>
      <c r="D921" s="180"/>
      <c r="E921" s="181"/>
      <c r="F921" s="181"/>
      <c r="K921" s="308"/>
      <c r="L921" s="180"/>
      <c r="M921" s="310"/>
      <c r="O921" s="180"/>
      <c r="P921" s="180"/>
      <c r="Q921" s="180"/>
      <c r="R921" s="180"/>
      <c r="S921" s="180"/>
    </row>
    <row r="922" spans="1:19" ht="16.5" customHeight="1">
      <c r="A922" s="180"/>
      <c r="B922" s="180"/>
      <c r="C922" s="180"/>
      <c r="D922" s="180"/>
      <c r="E922" s="181"/>
      <c r="F922" s="181"/>
      <c r="K922" s="308"/>
      <c r="L922" s="180"/>
      <c r="M922" s="310"/>
      <c r="O922" s="180"/>
      <c r="P922" s="180"/>
      <c r="Q922" s="180"/>
      <c r="R922" s="180"/>
      <c r="S922" s="180"/>
    </row>
    <row r="923" spans="1:19" ht="16.5" customHeight="1">
      <c r="A923" s="180"/>
      <c r="B923" s="180"/>
      <c r="C923" s="180"/>
      <c r="D923" s="180"/>
      <c r="E923" s="181"/>
      <c r="F923" s="181"/>
      <c r="K923" s="308"/>
      <c r="L923" s="180"/>
      <c r="M923" s="310"/>
      <c r="O923" s="180"/>
      <c r="P923" s="180"/>
      <c r="Q923" s="180"/>
      <c r="R923" s="180"/>
      <c r="S923" s="180"/>
    </row>
    <row r="924" spans="1:19" ht="16.5" customHeight="1">
      <c r="A924" s="180"/>
      <c r="B924" s="180"/>
      <c r="C924" s="180"/>
      <c r="D924" s="180"/>
      <c r="E924" s="181"/>
      <c r="F924" s="181"/>
      <c r="K924" s="308"/>
      <c r="L924" s="180"/>
      <c r="M924" s="310"/>
      <c r="O924" s="180"/>
      <c r="P924" s="180"/>
      <c r="Q924" s="180"/>
      <c r="R924" s="180"/>
      <c r="S924" s="180"/>
    </row>
    <row r="925" spans="1:19" ht="16.5" customHeight="1">
      <c r="A925" s="180"/>
      <c r="B925" s="180"/>
      <c r="C925" s="180"/>
      <c r="D925" s="180"/>
      <c r="E925" s="181"/>
      <c r="F925" s="181"/>
      <c r="K925" s="308"/>
      <c r="L925" s="180"/>
      <c r="M925" s="310"/>
      <c r="O925" s="180"/>
      <c r="P925" s="180"/>
      <c r="Q925" s="180"/>
      <c r="R925" s="180"/>
      <c r="S925" s="180"/>
    </row>
    <row r="926" spans="1:19" ht="16.5" customHeight="1">
      <c r="A926" s="180"/>
      <c r="B926" s="180"/>
      <c r="C926" s="180"/>
      <c r="D926" s="180"/>
      <c r="E926" s="181"/>
      <c r="F926" s="181"/>
      <c r="K926" s="308"/>
      <c r="L926" s="180"/>
      <c r="M926" s="310"/>
      <c r="O926" s="180"/>
      <c r="P926" s="180"/>
      <c r="Q926" s="180"/>
      <c r="R926" s="180"/>
      <c r="S926" s="180"/>
    </row>
    <row r="927" spans="1:19" ht="16.5" customHeight="1">
      <c r="A927" s="180"/>
      <c r="B927" s="180"/>
      <c r="C927" s="180"/>
      <c r="D927" s="180"/>
      <c r="E927" s="181"/>
      <c r="F927" s="181"/>
      <c r="K927" s="308"/>
      <c r="L927" s="180"/>
      <c r="M927" s="310"/>
      <c r="O927" s="180"/>
      <c r="P927" s="180"/>
      <c r="Q927" s="180"/>
      <c r="R927" s="180"/>
      <c r="S927" s="180"/>
    </row>
    <row r="928" spans="1:19" ht="16.5" customHeight="1">
      <c r="A928" s="180"/>
      <c r="B928" s="180"/>
      <c r="C928" s="180"/>
      <c r="D928" s="180"/>
      <c r="E928" s="181"/>
      <c r="F928" s="181"/>
      <c r="K928" s="308"/>
      <c r="L928" s="180"/>
      <c r="M928" s="310"/>
      <c r="O928" s="180"/>
      <c r="P928" s="180"/>
      <c r="Q928" s="180"/>
      <c r="R928" s="180"/>
      <c r="S928" s="180"/>
    </row>
    <row r="929" spans="1:19" ht="16.5" customHeight="1">
      <c r="A929" s="180"/>
      <c r="B929" s="180"/>
      <c r="C929" s="180"/>
      <c r="D929" s="180"/>
      <c r="E929" s="181"/>
      <c r="F929" s="181"/>
      <c r="K929" s="308"/>
      <c r="L929" s="180"/>
      <c r="M929" s="310"/>
      <c r="O929" s="180"/>
      <c r="P929" s="180"/>
      <c r="Q929" s="180"/>
      <c r="R929" s="180"/>
      <c r="S929" s="180"/>
    </row>
    <row r="930" spans="1:19" ht="16.5" customHeight="1">
      <c r="A930" s="180"/>
      <c r="B930" s="180"/>
      <c r="C930" s="180"/>
      <c r="D930" s="180"/>
      <c r="E930" s="181"/>
      <c r="F930" s="181"/>
      <c r="K930" s="308"/>
      <c r="L930" s="180"/>
      <c r="M930" s="310"/>
      <c r="O930" s="180"/>
      <c r="P930" s="180"/>
      <c r="Q930" s="180"/>
      <c r="R930" s="180"/>
      <c r="S930" s="180"/>
    </row>
    <row r="931" spans="1:19" ht="16.5" customHeight="1">
      <c r="A931" s="180"/>
      <c r="B931" s="180"/>
      <c r="C931" s="180"/>
      <c r="D931" s="180"/>
      <c r="E931" s="181"/>
      <c r="F931" s="181"/>
      <c r="K931" s="308"/>
      <c r="L931" s="180"/>
      <c r="M931" s="310"/>
      <c r="O931" s="180"/>
      <c r="P931" s="180"/>
      <c r="Q931" s="180"/>
      <c r="R931" s="180"/>
      <c r="S931" s="180"/>
    </row>
    <row r="932" spans="1:19" ht="16.5" customHeight="1">
      <c r="A932" s="180"/>
      <c r="B932" s="180"/>
      <c r="C932" s="180"/>
      <c r="D932" s="180"/>
      <c r="E932" s="181"/>
      <c r="F932" s="181"/>
      <c r="K932" s="308"/>
      <c r="L932" s="180"/>
      <c r="M932" s="310"/>
      <c r="O932" s="180"/>
      <c r="P932" s="180"/>
      <c r="Q932" s="180"/>
      <c r="R932" s="180"/>
      <c r="S932" s="180"/>
    </row>
    <row r="933" spans="1:19" ht="16.5" customHeight="1">
      <c r="A933" s="180"/>
      <c r="B933" s="180"/>
      <c r="C933" s="180"/>
      <c r="D933" s="180"/>
      <c r="E933" s="181"/>
      <c r="F933" s="181"/>
      <c r="K933" s="308"/>
      <c r="L933" s="180"/>
      <c r="M933" s="310"/>
      <c r="O933" s="180"/>
      <c r="P933" s="180"/>
      <c r="Q933" s="180"/>
      <c r="R933" s="180"/>
      <c r="S933" s="180"/>
    </row>
    <row r="934" spans="1:19" ht="16.5" customHeight="1">
      <c r="A934" s="180"/>
      <c r="B934" s="180"/>
      <c r="C934" s="180"/>
      <c r="D934" s="180"/>
      <c r="E934" s="181"/>
      <c r="F934" s="181"/>
      <c r="K934" s="308"/>
      <c r="L934" s="180"/>
      <c r="M934" s="310"/>
      <c r="O934" s="180"/>
      <c r="P934" s="180"/>
      <c r="Q934" s="180"/>
      <c r="R934" s="180"/>
      <c r="S934" s="180"/>
    </row>
    <row r="935" spans="1:19" ht="16.5" customHeight="1">
      <c r="A935" s="180"/>
      <c r="B935" s="180"/>
      <c r="C935" s="180"/>
      <c r="D935" s="180"/>
      <c r="E935" s="181"/>
      <c r="F935" s="181"/>
      <c r="K935" s="308"/>
      <c r="L935" s="180"/>
      <c r="M935" s="310"/>
      <c r="O935" s="180"/>
      <c r="P935" s="180"/>
      <c r="Q935" s="180"/>
      <c r="R935" s="180"/>
      <c r="S935" s="180"/>
    </row>
    <row r="936" spans="1:19" ht="16.5" customHeight="1">
      <c r="A936" s="180"/>
      <c r="B936" s="180"/>
      <c r="C936" s="180"/>
      <c r="D936" s="180"/>
      <c r="E936" s="181"/>
      <c r="F936" s="181"/>
      <c r="K936" s="308"/>
      <c r="L936" s="180"/>
      <c r="M936" s="310"/>
      <c r="O936" s="180"/>
      <c r="P936" s="180"/>
      <c r="Q936" s="180"/>
      <c r="R936" s="180"/>
      <c r="S936" s="180"/>
    </row>
    <row r="937" spans="1:19" ht="16.5" customHeight="1">
      <c r="A937" s="180"/>
      <c r="B937" s="180"/>
      <c r="C937" s="180"/>
      <c r="D937" s="180"/>
      <c r="E937" s="181"/>
      <c r="F937" s="181"/>
      <c r="K937" s="308"/>
      <c r="L937" s="180"/>
      <c r="M937" s="310"/>
      <c r="O937" s="180"/>
      <c r="P937" s="180"/>
      <c r="Q937" s="180"/>
      <c r="R937" s="180"/>
      <c r="S937" s="180"/>
    </row>
    <row r="938" spans="1:19" ht="16.5" customHeight="1">
      <c r="A938" s="180"/>
      <c r="B938" s="180"/>
      <c r="C938" s="180"/>
      <c r="D938" s="180"/>
      <c r="E938" s="181"/>
      <c r="F938" s="181"/>
      <c r="K938" s="308"/>
      <c r="L938" s="180"/>
      <c r="M938" s="310"/>
      <c r="O938" s="180"/>
      <c r="P938" s="180"/>
      <c r="Q938" s="180"/>
      <c r="R938" s="180"/>
      <c r="S938" s="180"/>
    </row>
    <row r="939" spans="1:19" ht="16.5" customHeight="1">
      <c r="A939" s="180"/>
      <c r="B939" s="180"/>
      <c r="C939" s="180"/>
      <c r="D939" s="180"/>
      <c r="E939" s="181"/>
      <c r="F939" s="181"/>
      <c r="K939" s="308"/>
      <c r="L939" s="180"/>
      <c r="M939" s="310"/>
      <c r="O939" s="180"/>
      <c r="P939" s="180"/>
      <c r="Q939" s="180"/>
      <c r="R939" s="180"/>
      <c r="S939" s="180"/>
    </row>
    <row r="940" spans="1:19" ht="16.5" customHeight="1">
      <c r="A940" s="180"/>
      <c r="B940" s="180"/>
      <c r="C940" s="180"/>
      <c r="D940" s="180"/>
      <c r="E940" s="181"/>
      <c r="F940" s="181"/>
      <c r="K940" s="308"/>
      <c r="L940" s="180"/>
      <c r="M940" s="310"/>
      <c r="O940" s="180"/>
      <c r="P940" s="180"/>
      <c r="Q940" s="180"/>
      <c r="R940" s="180"/>
      <c r="S940" s="180"/>
    </row>
    <row r="941" spans="1:19" ht="16.5" customHeight="1">
      <c r="A941" s="180"/>
      <c r="B941" s="180"/>
      <c r="C941" s="180"/>
      <c r="D941" s="180"/>
      <c r="E941" s="181"/>
      <c r="F941" s="181"/>
      <c r="K941" s="308"/>
      <c r="L941" s="180"/>
      <c r="M941" s="310"/>
      <c r="O941" s="180"/>
      <c r="P941" s="180"/>
      <c r="Q941" s="180"/>
      <c r="R941" s="180"/>
      <c r="S941" s="180"/>
    </row>
    <row r="942" spans="1:19" ht="16.5" customHeight="1">
      <c r="A942" s="180"/>
      <c r="B942" s="180"/>
      <c r="C942" s="180"/>
      <c r="D942" s="180"/>
      <c r="E942" s="181"/>
      <c r="F942" s="181"/>
      <c r="K942" s="308"/>
      <c r="L942" s="180"/>
      <c r="M942" s="310"/>
      <c r="O942" s="180"/>
      <c r="P942" s="180"/>
      <c r="Q942" s="180"/>
      <c r="R942" s="180"/>
      <c r="S942" s="180"/>
    </row>
    <row r="943" spans="1:19" ht="16.5" customHeight="1">
      <c r="A943" s="180"/>
      <c r="B943" s="180"/>
      <c r="C943" s="180"/>
      <c r="D943" s="180"/>
      <c r="E943" s="181"/>
      <c r="F943" s="181"/>
      <c r="K943" s="308"/>
      <c r="L943" s="180"/>
      <c r="M943" s="310"/>
      <c r="O943" s="180"/>
      <c r="P943" s="180"/>
      <c r="Q943" s="180"/>
      <c r="R943" s="180"/>
      <c r="S943" s="180"/>
    </row>
    <row r="944" spans="1:19" ht="16.5" customHeight="1">
      <c r="A944" s="180"/>
      <c r="B944" s="180"/>
      <c r="C944" s="180"/>
      <c r="D944" s="180"/>
      <c r="E944" s="181"/>
      <c r="F944" s="181"/>
      <c r="K944" s="308"/>
      <c r="L944" s="180"/>
      <c r="M944" s="310"/>
      <c r="O944" s="180"/>
      <c r="P944" s="180"/>
      <c r="Q944" s="180"/>
      <c r="R944" s="180"/>
      <c r="S944" s="180"/>
    </row>
    <row r="945" spans="1:19" ht="16.5" customHeight="1">
      <c r="A945" s="180"/>
      <c r="B945" s="180"/>
      <c r="C945" s="180"/>
      <c r="D945" s="180"/>
      <c r="E945" s="181"/>
      <c r="F945" s="181"/>
      <c r="K945" s="308"/>
      <c r="L945" s="180"/>
      <c r="M945" s="310"/>
      <c r="O945" s="180"/>
      <c r="P945" s="180"/>
      <c r="Q945" s="180"/>
      <c r="R945" s="180"/>
      <c r="S945" s="180"/>
    </row>
    <row r="946" spans="1:19" ht="16.5" customHeight="1">
      <c r="A946" s="180"/>
      <c r="B946" s="180"/>
      <c r="C946" s="180"/>
      <c r="D946" s="180"/>
      <c r="E946" s="181"/>
      <c r="F946" s="181"/>
      <c r="K946" s="308"/>
      <c r="L946" s="180"/>
      <c r="M946" s="310"/>
      <c r="O946" s="180"/>
      <c r="P946" s="180"/>
      <c r="Q946" s="180"/>
      <c r="R946" s="180"/>
      <c r="S946" s="180"/>
    </row>
    <row r="947" spans="1:19" ht="16.5" customHeight="1">
      <c r="A947" s="180"/>
      <c r="B947" s="180"/>
      <c r="C947" s="180"/>
      <c r="D947" s="180"/>
      <c r="E947" s="181"/>
      <c r="F947" s="181"/>
      <c r="K947" s="308"/>
      <c r="L947" s="180"/>
      <c r="M947" s="310"/>
      <c r="O947" s="180"/>
      <c r="P947" s="180"/>
      <c r="Q947" s="180"/>
      <c r="R947" s="180"/>
      <c r="S947" s="180"/>
    </row>
    <row r="948" spans="1:19" ht="16.5" customHeight="1">
      <c r="A948" s="180"/>
      <c r="B948" s="180"/>
      <c r="C948" s="180"/>
      <c r="D948" s="180"/>
      <c r="E948" s="181"/>
      <c r="F948" s="181"/>
      <c r="K948" s="308"/>
      <c r="L948" s="180"/>
      <c r="M948" s="310"/>
      <c r="O948" s="180"/>
      <c r="P948" s="180"/>
      <c r="Q948" s="180"/>
      <c r="R948" s="180"/>
      <c r="S948" s="180"/>
    </row>
    <row r="949" spans="1:19" ht="16.5" customHeight="1">
      <c r="A949" s="180"/>
      <c r="B949" s="180"/>
      <c r="C949" s="180"/>
      <c r="D949" s="180"/>
      <c r="E949" s="181"/>
      <c r="F949" s="181"/>
      <c r="K949" s="308"/>
      <c r="L949" s="180"/>
      <c r="M949" s="310"/>
      <c r="O949" s="180"/>
      <c r="P949" s="180"/>
      <c r="Q949" s="180"/>
      <c r="R949" s="180"/>
      <c r="S949" s="180"/>
    </row>
    <row r="950" spans="1:19" ht="16.5" customHeight="1">
      <c r="A950" s="180"/>
      <c r="B950" s="180"/>
      <c r="C950" s="180"/>
      <c r="D950" s="180"/>
      <c r="E950" s="181"/>
      <c r="F950" s="181"/>
      <c r="K950" s="308"/>
      <c r="L950" s="180"/>
      <c r="M950" s="310"/>
      <c r="O950" s="180"/>
      <c r="P950" s="180"/>
      <c r="Q950" s="180"/>
      <c r="R950" s="180"/>
      <c r="S950" s="180"/>
    </row>
    <row r="951" spans="1:19" ht="16.5" customHeight="1">
      <c r="A951" s="180"/>
      <c r="B951" s="180"/>
      <c r="C951" s="180"/>
      <c r="D951" s="180"/>
      <c r="E951" s="181"/>
      <c r="F951" s="181"/>
      <c r="K951" s="308"/>
      <c r="L951" s="180"/>
      <c r="M951" s="310"/>
      <c r="O951" s="180"/>
      <c r="P951" s="180"/>
      <c r="Q951" s="180"/>
      <c r="R951" s="180"/>
      <c r="S951" s="180"/>
    </row>
    <row r="952" spans="1:19" ht="16.5" customHeight="1">
      <c r="A952" s="180"/>
      <c r="B952" s="180"/>
      <c r="C952" s="180"/>
      <c r="D952" s="180"/>
      <c r="E952" s="181"/>
      <c r="F952" s="181"/>
      <c r="K952" s="308"/>
      <c r="L952" s="180"/>
      <c r="M952" s="310"/>
      <c r="O952" s="180"/>
      <c r="P952" s="180"/>
      <c r="Q952" s="180"/>
      <c r="R952" s="180"/>
      <c r="S952" s="180"/>
    </row>
    <row r="953" spans="1:19" ht="16.5" customHeight="1">
      <c r="A953" s="180"/>
      <c r="B953" s="180"/>
      <c r="C953" s="180"/>
      <c r="D953" s="180"/>
      <c r="E953" s="181"/>
      <c r="F953" s="181"/>
      <c r="K953" s="308"/>
      <c r="L953" s="180"/>
      <c r="M953" s="310"/>
      <c r="O953" s="180"/>
      <c r="P953" s="180"/>
      <c r="Q953" s="180"/>
      <c r="R953" s="180"/>
      <c r="S953" s="180"/>
    </row>
    <row r="954" spans="1:19" ht="16.5" customHeight="1">
      <c r="A954" s="180"/>
      <c r="B954" s="180"/>
      <c r="C954" s="180"/>
      <c r="D954" s="180"/>
      <c r="E954" s="181"/>
      <c r="F954" s="181"/>
      <c r="K954" s="308"/>
      <c r="L954" s="180"/>
      <c r="M954" s="310"/>
      <c r="O954" s="180"/>
      <c r="P954" s="180"/>
      <c r="Q954" s="180"/>
      <c r="R954" s="180"/>
      <c r="S954" s="180"/>
    </row>
    <row r="955" spans="1:19" ht="16.5" customHeight="1">
      <c r="A955" s="180"/>
      <c r="B955" s="180"/>
      <c r="C955" s="180"/>
      <c r="D955" s="180"/>
      <c r="E955" s="181"/>
      <c r="F955" s="181"/>
      <c r="K955" s="308"/>
      <c r="L955" s="180"/>
      <c r="M955" s="310"/>
      <c r="O955" s="180"/>
      <c r="P955" s="180"/>
      <c r="Q955" s="180"/>
      <c r="R955" s="180"/>
      <c r="S955" s="180"/>
    </row>
    <row r="956" spans="1:19" ht="16.5" customHeight="1">
      <c r="A956" s="180"/>
      <c r="B956" s="180"/>
      <c r="C956" s="180"/>
      <c r="D956" s="180"/>
      <c r="E956" s="181"/>
      <c r="F956" s="181"/>
      <c r="K956" s="308"/>
      <c r="L956" s="180"/>
      <c r="M956" s="310"/>
      <c r="O956" s="180"/>
      <c r="P956" s="180"/>
      <c r="Q956" s="180"/>
      <c r="R956" s="180"/>
      <c r="S956" s="180"/>
    </row>
    <row r="957" spans="1:19" ht="16.5" customHeight="1">
      <c r="A957" s="180"/>
      <c r="B957" s="180"/>
      <c r="C957" s="180"/>
      <c r="D957" s="180"/>
      <c r="E957" s="181"/>
      <c r="F957" s="181"/>
      <c r="K957" s="308"/>
      <c r="L957" s="180"/>
      <c r="M957" s="310"/>
      <c r="O957" s="180"/>
      <c r="P957" s="180"/>
      <c r="Q957" s="180"/>
      <c r="R957" s="180"/>
      <c r="S957" s="180"/>
    </row>
    <row r="958" spans="1:19" ht="16.5" customHeight="1">
      <c r="A958" s="180"/>
      <c r="B958" s="180"/>
      <c r="C958" s="180"/>
      <c r="D958" s="180"/>
      <c r="E958" s="181"/>
      <c r="F958" s="181"/>
      <c r="K958" s="308"/>
      <c r="L958" s="180"/>
      <c r="M958" s="310"/>
      <c r="O958" s="180"/>
      <c r="P958" s="180"/>
      <c r="Q958" s="180"/>
      <c r="R958" s="180"/>
      <c r="S958" s="180"/>
    </row>
    <row r="959" spans="1:19" ht="16.5" customHeight="1">
      <c r="A959" s="180"/>
      <c r="B959" s="180"/>
      <c r="C959" s="180"/>
      <c r="D959" s="180"/>
      <c r="E959" s="181"/>
      <c r="F959" s="181"/>
      <c r="K959" s="308"/>
      <c r="L959" s="180"/>
      <c r="M959" s="310"/>
      <c r="O959" s="180"/>
      <c r="P959" s="180"/>
      <c r="Q959" s="180"/>
      <c r="R959" s="180"/>
      <c r="S959" s="180"/>
    </row>
    <row r="960" spans="1:19" ht="16.5" customHeight="1">
      <c r="A960" s="180"/>
      <c r="B960" s="180"/>
      <c r="C960" s="180"/>
      <c r="D960" s="180"/>
      <c r="E960" s="181"/>
      <c r="F960" s="181"/>
      <c r="K960" s="308"/>
      <c r="L960" s="180"/>
      <c r="M960" s="310"/>
      <c r="O960" s="180"/>
      <c r="P960" s="180"/>
      <c r="Q960" s="180"/>
      <c r="R960" s="180"/>
      <c r="S960" s="180"/>
    </row>
    <row r="961" spans="1:19" ht="16.5" customHeight="1">
      <c r="A961" s="180"/>
      <c r="B961" s="180"/>
      <c r="C961" s="180"/>
      <c r="D961" s="180"/>
      <c r="E961" s="181"/>
      <c r="F961" s="181"/>
      <c r="K961" s="308"/>
      <c r="L961" s="180"/>
      <c r="M961" s="310"/>
      <c r="O961" s="180"/>
      <c r="P961" s="180"/>
      <c r="Q961" s="180"/>
      <c r="R961" s="180"/>
      <c r="S961" s="180"/>
    </row>
    <row r="962" spans="1:19" ht="16.5" customHeight="1">
      <c r="A962" s="180"/>
      <c r="B962" s="180"/>
      <c r="C962" s="180"/>
      <c r="D962" s="180"/>
      <c r="E962" s="181"/>
      <c r="F962" s="181"/>
      <c r="K962" s="308"/>
      <c r="L962" s="180"/>
      <c r="M962" s="310"/>
      <c r="O962" s="180"/>
      <c r="P962" s="180"/>
      <c r="Q962" s="180"/>
      <c r="R962" s="180"/>
      <c r="S962" s="180"/>
    </row>
    <row r="963" spans="1:19" ht="16.5" customHeight="1">
      <c r="A963" s="180"/>
      <c r="B963" s="180"/>
      <c r="C963" s="180"/>
      <c r="D963" s="180"/>
      <c r="E963" s="181"/>
      <c r="F963" s="181"/>
      <c r="K963" s="308"/>
      <c r="L963" s="180"/>
      <c r="M963" s="310"/>
      <c r="O963" s="180"/>
      <c r="P963" s="180"/>
      <c r="Q963" s="180"/>
      <c r="R963" s="180"/>
      <c r="S963" s="180"/>
    </row>
    <row r="964" spans="1:19" ht="16.5" customHeight="1">
      <c r="A964" s="180"/>
      <c r="B964" s="180"/>
      <c r="C964" s="180"/>
      <c r="D964" s="180"/>
      <c r="E964" s="181"/>
      <c r="F964" s="181"/>
      <c r="K964" s="308"/>
      <c r="L964" s="180"/>
      <c r="M964" s="310"/>
      <c r="O964" s="180"/>
      <c r="P964" s="180"/>
      <c r="Q964" s="180"/>
      <c r="R964" s="180"/>
      <c r="S964" s="180"/>
    </row>
    <row r="965" spans="1:19" ht="16.5" customHeight="1">
      <c r="A965" s="180"/>
      <c r="B965" s="180"/>
      <c r="C965" s="180"/>
      <c r="D965" s="180"/>
      <c r="E965" s="181"/>
      <c r="F965" s="181"/>
      <c r="K965" s="308"/>
      <c r="L965" s="180"/>
      <c r="M965" s="310"/>
      <c r="O965" s="180"/>
      <c r="P965" s="180"/>
      <c r="Q965" s="180"/>
      <c r="R965" s="180"/>
      <c r="S965" s="180"/>
    </row>
    <row r="966" spans="1:19" ht="16.5" customHeight="1">
      <c r="A966" s="180"/>
      <c r="B966" s="180"/>
      <c r="C966" s="180"/>
      <c r="D966" s="180"/>
      <c r="E966" s="181"/>
      <c r="F966" s="181"/>
      <c r="K966" s="308"/>
      <c r="L966" s="180"/>
      <c r="M966" s="310"/>
      <c r="O966" s="180"/>
      <c r="P966" s="180"/>
      <c r="Q966" s="180"/>
      <c r="R966" s="180"/>
      <c r="S966" s="180"/>
    </row>
    <row r="967" spans="1:19" ht="16.5" customHeight="1">
      <c r="A967" s="180"/>
      <c r="B967" s="180"/>
      <c r="C967" s="180"/>
      <c r="D967" s="180"/>
      <c r="E967" s="181"/>
      <c r="F967" s="181"/>
      <c r="K967" s="308"/>
      <c r="L967" s="180"/>
      <c r="M967" s="310"/>
      <c r="O967" s="180"/>
      <c r="P967" s="180"/>
      <c r="Q967" s="180"/>
      <c r="R967" s="180"/>
      <c r="S967" s="180"/>
    </row>
    <row r="968" spans="1:19" ht="16.5" customHeight="1">
      <c r="A968" s="180"/>
      <c r="B968" s="180"/>
      <c r="C968" s="180"/>
      <c r="D968" s="180"/>
      <c r="E968" s="181"/>
      <c r="F968" s="181"/>
      <c r="K968" s="308"/>
      <c r="L968" s="180"/>
      <c r="M968" s="310"/>
      <c r="O968" s="180"/>
      <c r="P968" s="180"/>
      <c r="Q968" s="180"/>
      <c r="R968" s="180"/>
      <c r="S968" s="180"/>
    </row>
    <row r="969" spans="1:19" ht="16.5" customHeight="1">
      <c r="A969" s="180"/>
      <c r="B969" s="180"/>
      <c r="C969" s="180"/>
      <c r="D969" s="180"/>
      <c r="E969" s="181"/>
      <c r="F969" s="181"/>
      <c r="K969" s="308"/>
      <c r="L969" s="180"/>
      <c r="M969" s="310"/>
      <c r="O969" s="180"/>
      <c r="P969" s="180"/>
      <c r="Q969" s="180"/>
      <c r="R969" s="180"/>
      <c r="S969" s="180"/>
    </row>
    <row r="970" spans="1:19" ht="16.5" customHeight="1">
      <c r="A970" s="180"/>
      <c r="B970" s="180"/>
      <c r="C970" s="180"/>
      <c r="D970" s="180"/>
      <c r="E970" s="181"/>
      <c r="F970" s="181"/>
      <c r="K970" s="308"/>
      <c r="L970" s="180"/>
      <c r="M970" s="310"/>
      <c r="O970" s="180"/>
      <c r="P970" s="180"/>
      <c r="Q970" s="180"/>
      <c r="R970" s="180"/>
      <c r="S970" s="180"/>
    </row>
    <row r="971" spans="1:19" ht="16.5" customHeight="1">
      <c r="A971" s="180"/>
      <c r="B971" s="180"/>
      <c r="C971" s="180"/>
      <c r="D971" s="180"/>
      <c r="E971" s="181"/>
      <c r="F971" s="181"/>
      <c r="K971" s="308"/>
      <c r="L971" s="180"/>
      <c r="M971" s="310"/>
      <c r="O971" s="180"/>
      <c r="P971" s="180"/>
      <c r="Q971" s="180"/>
      <c r="R971" s="180"/>
      <c r="S971" s="180"/>
    </row>
    <row r="972" spans="1:19" ht="16.5" customHeight="1">
      <c r="A972" s="180"/>
      <c r="B972" s="180"/>
      <c r="C972" s="180"/>
      <c r="D972" s="180"/>
      <c r="E972" s="181"/>
      <c r="F972" s="181"/>
      <c r="K972" s="308"/>
      <c r="L972" s="180"/>
      <c r="M972" s="310"/>
      <c r="O972" s="180"/>
      <c r="P972" s="180"/>
      <c r="Q972" s="180"/>
      <c r="R972" s="180"/>
      <c r="S972" s="180"/>
    </row>
    <row r="973" spans="1:19" ht="16.5" customHeight="1">
      <c r="A973" s="180"/>
      <c r="B973" s="180"/>
      <c r="C973" s="180"/>
      <c r="D973" s="180"/>
      <c r="E973" s="181"/>
      <c r="F973" s="181"/>
      <c r="K973" s="308"/>
      <c r="L973" s="180"/>
      <c r="M973" s="310"/>
      <c r="O973" s="180"/>
      <c r="P973" s="180"/>
      <c r="Q973" s="180"/>
      <c r="R973" s="180"/>
      <c r="S973" s="180"/>
    </row>
    <row r="974" spans="1:19" ht="16.5" customHeight="1">
      <c r="A974" s="180"/>
      <c r="B974" s="180"/>
      <c r="C974" s="180"/>
      <c r="D974" s="180"/>
      <c r="E974" s="181"/>
      <c r="F974" s="181"/>
      <c r="K974" s="308"/>
      <c r="L974" s="180"/>
      <c r="M974" s="310"/>
      <c r="O974" s="180"/>
      <c r="P974" s="180"/>
      <c r="Q974" s="180"/>
      <c r="R974" s="180"/>
      <c r="S974" s="180"/>
    </row>
    <row r="975" spans="1:19" ht="16.5" customHeight="1">
      <c r="A975" s="180"/>
      <c r="B975" s="180"/>
      <c r="C975" s="180"/>
      <c r="D975" s="180"/>
      <c r="E975" s="181"/>
      <c r="F975" s="181"/>
      <c r="K975" s="308"/>
      <c r="L975" s="180"/>
      <c r="M975" s="310"/>
      <c r="O975" s="180"/>
      <c r="P975" s="180"/>
      <c r="Q975" s="180"/>
      <c r="R975" s="180"/>
      <c r="S975" s="180"/>
    </row>
    <row r="976" spans="1:19" ht="16.5" customHeight="1">
      <c r="A976" s="180"/>
      <c r="B976" s="180"/>
      <c r="C976" s="180"/>
      <c r="D976" s="180"/>
      <c r="E976" s="181"/>
      <c r="F976" s="181"/>
      <c r="K976" s="308"/>
      <c r="L976" s="180"/>
      <c r="M976" s="310"/>
      <c r="O976" s="180"/>
      <c r="P976" s="180"/>
      <c r="Q976" s="180"/>
      <c r="R976" s="180"/>
      <c r="S976" s="180"/>
    </row>
    <row r="977" spans="1:19" ht="16.5" customHeight="1">
      <c r="A977" s="180"/>
      <c r="B977" s="180"/>
      <c r="C977" s="180"/>
      <c r="D977" s="180"/>
      <c r="E977" s="181"/>
      <c r="F977" s="181"/>
      <c r="K977" s="308"/>
      <c r="L977" s="180"/>
      <c r="M977" s="310"/>
      <c r="O977" s="180"/>
      <c r="P977" s="180"/>
      <c r="Q977" s="180"/>
      <c r="R977" s="180"/>
      <c r="S977" s="180"/>
    </row>
    <row r="978" spans="1:19" ht="16.5" customHeight="1">
      <c r="A978" s="180"/>
      <c r="B978" s="180"/>
      <c r="C978" s="180"/>
      <c r="D978" s="180"/>
      <c r="E978" s="181"/>
      <c r="F978" s="181"/>
      <c r="K978" s="308"/>
      <c r="L978" s="180"/>
      <c r="M978" s="310"/>
      <c r="O978" s="180"/>
      <c r="P978" s="180"/>
      <c r="Q978" s="180"/>
      <c r="R978" s="180"/>
      <c r="S978" s="180"/>
    </row>
    <row r="979" spans="1:19" ht="16.5" customHeight="1">
      <c r="A979" s="180"/>
      <c r="B979" s="180"/>
      <c r="C979" s="180"/>
      <c r="D979" s="180"/>
      <c r="E979" s="181"/>
      <c r="F979" s="181"/>
      <c r="K979" s="308"/>
      <c r="L979" s="180"/>
      <c r="M979" s="310"/>
      <c r="O979" s="180"/>
      <c r="P979" s="180"/>
      <c r="Q979" s="180"/>
      <c r="R979" s="180"/>
      <c r="S979" s="180"/>
    </row>
    <row r="980" spans="1:19" ht="16.5" customHeight="1">
      <c r="A980" s="180"/>
      <c r="B980" s="180"/>
      <c r="C980" s="180"/>
      <c r="D980" s="180"/>
      <c r="E980" s="181"/>
      <c r="F980" s="181"/>
      <c r="K980" s="308"/>
      <c r="L980" s="180"/>
      <c r="M980" s="310"/>
      <c r="O980" s="180"/>
      <c r="P980" s="180"/>
      <c r="Q980" s="180"/>
      <c r="R980" s="180"/>
      <c r="S980" s="180"/>
    </row>
    <row r="981" spans="1:19" ht="16.5" customHeight="1">
      <c r="A981" s="180"/>
      <c r="B981" s="180"/>
      <c r="C981" s="180"/>
      <c r="D981" s="180"/>
      <c r="E981" s="181"/>
      <c r="F981" s="181"/>
      <c r="K981" s="308"/>
      <c r="L981" s="180"/>
      <c r="M981" s="310"/>
      <c r="O981" s="180"/>
      <c r="P981" s="180"/>
      <c r="Q981" s="180"/>
      <c r="R981" s="180"/>
      <c r="S981" s="180"/>
    </row>
    <row r="982" spans="1:19" ht="16.5" customHeight="1">
      <c r="A982" s="180"/>
      <c r="B982" s="180"/>
      <c r="C982" s="180"/>
      <c r="D982" s="180"/>
      <c r="E982" s="181"/>
      <c r="F982" s="181"/>
      <c r="K982" s="308"/>
      <c r="L982" s="180"/>
      <c r="M982" s="310"/>
      <c r="O982" s="180"/>
      <c r="P982" s="180"/>
      <c r="Q982" s="180"/>
      <c r="R982" s="180"/>
      <c r="S982" s="180"/>
    </row>
    <row r="983" spans="1:19" ht="16.5" customHeight="1">
      <c r="A983" s="180"/>
      <c r="B983" s="180"/>
      <c r="C983" s="180"/>
      <c r="D983" s="180"/>
      <c r="E983" s="181"/>
      <c r="F983" s="181"/>
      <c r="K983" s="308"/>
      <c r="L983" s="180"/>
      <c r="M983" s="310"/>
      <c r="O983" s="180"/>
      <c r="P983" s="180"/>
      <c r="Q983" s="180"/>
      <c r="R983" s="180"/>
      <c r="S983" s="180"/>
    </row>
    <row r="984" spans="1:19" ht="16.5" customHeight="1">
      <c r="A984" s="180"/>
      <c r="B984" s="180"/>
      <c r="C984" s="180"/>
      <c r="D984" s="180"/>
      <c r="E984" s="181"/>
      <c r="F984" s="181"/>
      <c r="K984" s="308"/>
      <c r="L984" s="180"/>
      <c r="M984" s="310"/>
      <c r="O984" s="180"/>
      <c r="P984" s="180"/>
      <c r="Q984" s="180"/>
      <c r="R984" s="180"/>
      <c r="S984" s="180"/>
    </row>
    <row r="985" spans="1:19" ht="16.5" customHeight="1">
      <c r="A985" s="180"/>
      <c r="B985" s="180"/>
      <c r="C985" s="180"/>
      <c r="D985" s="180"/>
      <c r="E985" s="181"/>
      <c r="F985" s="181"/>
      <c r="K985" s="308"/>
      <c r="L985" s="180"/>
      <c r="M985" s="310"/>
      <c r="O985" s="180"/>
      <c r="P985" s="180"/>
      <c r="Q985" s="180"/>
      <c r="R985" s="180"/>
      <c r="S985" s="180"/>
    </row>
    <row r="986" spans="1:19" ht="16.5" customHeight="1">
      <c r="A986" s="180"/>
      <c r="B986" s="180"/>
      <c r="C986" s="180"/>
      <c r="D986" s="180"/>
      <c r="E986" s="181"/>
      <c r="F986" s="181"/>
      <c r="K986" s="308"/>
      <c r="L986" s="180"/>
      <c r="M986" s="310"/>
      <c r="O986" s="180"/>
      <c r="P986" s="180"/>
      <c r="Q986" s="180"/>
      <c r="R986" s="180"/>
      <c r="S986" s="180"/>
    </row>
    <row r="987" spans="1:19" ht="16.5" customHeight="1">
      <c r="A987" s="180"/>
      <c r="B987" s="180"/>
      <c r="C987" s="180"/>
      <c r="D987" s="180"/>
      <c r="E987" s="181"/>
      <c r="F987" s="181"/>
      <c r="K987" s="308"/>
      <c r="L987" s="180"/>
      <c r="M987" s="310"/>
      <c r="O987" s="180"/>
      <c r="P987" s="180"/>
      <c r="Q987" s="180"/>
      <c r="R987" s="180"/>
      <c r="S987" s="180"/>
    </row>
    <row r="988" spans="1:19" ht="16.5" customHeight="1">
      <c r="A988" s="180"/>
      <c r="B988" s="180"/>
      <c r="C988" s="180"/>
      <c r="D988" s="180"/>
      <c r="E988" s="181"/>
      <c r="F988" s="181"/>
      <c r="K988" s="308"/>
      <c r="L988" s="180"/>
      <c r="M988" s="310"/>
      <c r="O988" s="180"/>
      <c r="P988" s="180"/>
      <c r="Q988" s="180"/>
      <c r="R988" s="180"/>
      <c r="S988" s="180"/>
    </row>
    <row r="989" spans="1:19" ht="16.5" customHeight="1">
      <c r="A989" s="180"/>
      <c r="B989" s="180"/>
      <c r="C989" s="180"/>
      <c r="D989" s="180"/>
      <c r="E989" s="181"/>
      <c r="F989" s="181"/>
      <c r="K989" s="308"/>
      <c r="L989" s="180"/>
      <c r="M989" s="310"/>
      <c r="O989" s="180"/>
      <c r="P989" s="180"/>
      <c r="Q989" s="180"/>
      <c r="R989" s="180"/>
      <c r="S989" s="180"/>
    </row>
    <row r="990" spans="1:19" ht="16.5" customHeight="1">
      <c r="A990" s="180"/>
      <c r="B990" s="180"/>
      <c r="C990" s="180"/>
      <c r="D990" s="180"/>
      <c r="E990" s="181"/>
      <c r="F990" s="181"/>
      <c r="K990" s="308"/>
      <c r="L990" s="180"/>
      <c r="M990" s="310"/>
      <c r="O990" s="180"/>
      <c r="P990" s="180"/>
      <c r="Q990" s="180"/>
      <c r="R990" s="180"/>
      <c r="S990" s="180"/>
    </row>
    <row r="991" spans="1:19" ht="16.5" customHeight="1">
      <c r="A991" s="180"/>
      <c r="B991" s="180"/>
      <c r="C991" s="180"/>
      <c r="D991" s="180"/>
      <c r="E991" s="181"/>
      <c r="F991" s="181"/>
      <c r="K991" s="308"/>
      <c r="L991" s="180"/>
      <c r="M991" s="310"/>
      <c r="O991" s="180"/>
      <c r="P991" s="180"/>
      <c r="Q991" s="180"/>
      <c r="R991" s="180"/>
      <c r="S991" s="180"/>
    </row>
    <row r="992" spans="1:19" ht="16.5" customHeight="1">
      <c r="A992" s="180"/>
      <c r="B992" s="180"/>
      <c r="C992" s="180"/>
      <c r="D992" s="180"/>
      <c r="E992" s="181"/>
      <c r="F992" s="181"/>
      <c r="K992" s="308"/>
      <c r="L992" s="180"/>
      <c r="M992" s="310"/>
      <c r="O992" s="180"/>
      <c r="P992" s="180"/>
      <c r="Q992" s="180"/>
      <c r="R992" s="180"/>
      <c r="S992" s="180"/>
    </row>
    <row r="993" spans="1:19" ht="16.5" customHeight="1">
      <c r="A993" s="180"/>
      <c r="B993" s="180"/>
      <c r="C993" s="180"/>
      <c r="D993" s="180"/>
      <c r="E993" s="181"/>
      <c r="F993" s="181"/>
      <c r="K993" s="308"/>
      <c r="L993" s="180"/>
      <c r="M993" s="310"/>
      <c r="O993" s="180"/>
      <c r="P993" s="180"/>
      <c r="Q993" s="180"/>
      <c r="R993" s="180"/>
      <c r="S993" s="180"/>
    </row>
    <row r="994" spans="1:19" ht="16.5" customHeight="1">
      <c r="A994" s="180"/>
      <c r="B994" s="180"/>
      <c r="C994" s="180"/>
      <c r="D994" s="180"/>
      <c r="E994" s="181"/>
      <c r="F994" s="181"/>
      <c r="K994" s="308"/>
      <c r="L994" s="180"/>
      <c r="M994" s="310"/>
      <c r="O994" s="180"/>
      <c r="P994" s="180"/>
      <c r="Q994" s="180"/>
      <c r="R994" s="180"/>
      <c r="S994" s="180"/>
    </row>
    <row r="995" spans="1:19" ht="16.5" customHeight="1">
      <c r="A995" s="180"/>
      <c r="B995" s="180"/>
      <c r="C995" s="180"/>
      <c r="D995" s="180"/>
      <c r="E995" s="181"/>
      <c r="F995" s="181"/>
      <c r="K995" s="308"/>
      <c r="L995" s="180"/>
      <c r="M995" s="310"/>
      <c r="O995" s="180"/>
      <c r="P995" s="180"/>
      <c r="Q995" s="180"/>
      <c r="R995" s="180"/>
      <c r="S995" s="180"/>
    </row>
    <row r="996" spans="1:19" ht="16.5" customHeight="1">
      <c r="A996" s="180"/>
      <c r="B996" s="180"/>
      <c r="C996" s="180"/>
      <c r="D996" s="180"/>
      <c r="E996" s="181"/>
      <c r="F996" s="181"/>
      <c r="K996" s="308"/>
      <c r="L996" s="180"/>
      <c r="M996" s="310"/>
      <c r="O996" s="180"/>
      <c r="P996" s="180"/>
      <c r="Q996" s="180"/>
      <c r="R996" s="180"/>
      <c r="S996" s="180"/>
    </row>
    <row r="997" spans="1:19" ht="16.5" customHeight="1">
      <c r="A997" s="180"/>
      <c r="B997" s="180"/>
      <c r="C997" s="180"/>
      <c r="D997" s="180"/>
      <c r="E997" s="181"/>
      <c r="F997" s="181"/>
      <c r="K997" s="308"/>
      <c r="L997" s="180"/>
      <c r="M997" s="310"/>
      <c r="O997" s="180"/>
      <c r="P997" s="180"/>
      <c r="Q997" s="180"/>
      <c r="R997" s="180"/>
      <c r="S997" s="180"/>
    </row>
    <row r="998" spans="1:19" ht="16.5" customHeight="1">
      <c r="A998" s="180"/>
      <c r="B998" s="180"/>
      <c r="C998" s="180"/>
      <c r="D998" s="180"/>
      <c r="E998" s="181"/>
      <c r="F998" s="181"/>
      <c r="K998" s="308"/>
      <c r="L998" s="180"/>
      <c r="M998" s="310"/>
      <c r="O998" s="180"/>
      <c r="P998" s="180"/>
      <c r="Q998" s="180"/>
      <c r="R998" s="180"/>
      <c r="S998" s="180"/>
    </row>
    <row r="999" spans="1:19" ht="16.5" customHeight="1">
      <c r="A999" s="180"/>
      <c r="B999" s="180"/>
      <c r="C999" s="180"/>
      <c r="D999" s="180"/>
      <c r="E999" s="181"/>
      <c r="F999" s="181"/>
      <c r="K999" s="308"/>
      <c r="L999" s="180"/>
      <c r="M999" s="310"/>
      <c r="O999" s="180"/>
      <c r="P999" s="180"/>
      <c r="Q999" s="180"/>
      <c r="R999" s="180"/>
      <c r="S999" s="180"/>
    </row>
    <row r="1000" spans="1:19" ht="16.5" customHeight="1">
      <c r="A1000" s="180"/>
      <c r="B1000" s="180"/>
      <c r="C1000" s="180"/>
      <c r="D1000" s="180"/>
      <c r="E1000" s="181"/>
      <c r="F1000" s="181"/>
      <c r="K1000" s="308"/>
      <c r="L1000" s="180"/>
      <c r="M1000" s="310"/>
      <c r="O1000" s="180"/>
      <c r="P1000" s="180"/>
      <c r="Q1000" s="180"/>
      <c r="R1000" s="180"/>
      <c r="S1000" s="180"/>
    </row>
  </sheetData>
  <autoFilter ref="A2:S359"/>
  <mergeCells count="203">
    <mergeCell ref="F305:F316"/>
    <mergeCell ref="F317:F322"/>
    <mergeCell ref="F323:F335"/>
    <mergeCell ref="F336:F341"/>
    <mergeCell ref="F342:F347"/>
    <mergeCell ref="A216:A243"/>
    <mergeCell ref="B216:B243"/>
    <mergeCell ref="C216:C243"/>
    <mergeCell ref="D216:D243"/>
    <mergeCell ref="F216:F243"/>
    <mergeCell ref="B244:B283"/>
    <mergeCell ref="F244:F283"/>
    <mergeCell ref="A317:A322"/>
    <mergeCell ref="B317:B322"/>
    <mergeCell ref="C317:C322"/>
    <mergeCell ref="D317:D322"/>
    <mergeCell ref="A323:A335"/>
    <mergeCell ref="B323:B335"/>
    <mergeCell ref="C323:C335"/>
    <mergeCell ref="D323:D335"/>
    <mergeCell ref="B336:B341"/>
    <mergeCell ref="C336:C341"/>
    <mergeCell ref="D336:D341"/>
    <mergeCell ref="C305:C316"/>
    <mergeCell ref="F170:F215"/>
    <mergeCell ref="F284:F295"/>
    <mergeCell ref="F296:F304"/>
    <mergeCell ref="C244:C283"/>
    <mergeCell ref="D244:D283"/>
    <mergeCell ref="C284:C295"/>
    <mergeCell ref="D284:D295"/>
    <mergeCell ref="C296:C304"/>
    <mergeCell ref="D296:D304"/>
    <mergeCell ref="C348:C359"/>
    <mergeCell ref="D348:D359"/>
    <mergeCell ref="F348:F359"/>
    <mergeCell ref="A336:A341"/>
    <mergeCell ref="A342:A347"/>
    <mergeCell ref="B342:B347"/>
    <mergeCell ref="C342:C347"/>
    <mergeCell ref="D342:D347"/>
    <mergeCell ref="A348:A359"/>
    <mergeCell ref="B348:B359"/>
    <mergeCell ref="D305:D316"/>
    <mergeCell ref="A244:A283"/>
    <mergeCell ref="A284:A295"/>
    <mergeCell ref="B284:B295"/>
    <mergeCell ref="A296:A304"/>
    <mergeCell ref="B296:B304"/>
    <mergeCell ref="A305:A316"/>
    <mergeCell ref="B305:B316"/>
    <mergeCell ref="A98:A118"/>
    <mergeCell ref="B98:B118"/>
    <mergeCell ref="C98:C118"/>
    <mergeCell ref="D98:D118"/>
    <mergeCell ref="C119:C127"/>
    <mergeCell ref="D119:D127"/>
    <mergeCell ref="B163:B169"/>
    <mergeCell ref="C163:C169"/>
    <mergeCell ref="A170:A215"/>
    <mergeCell ref="B170:B215"/>
    <mergeCell ref="C170:C215"/>
    <mergeCell ref="D170:D215"/>
    <mergeCell ref="F98:F118"/>
    <mergeCell ref="F142:F154"/>
    <mergeCell ref="F155:F157"/>
    <mergeCell ref="F158:F162"/>
    <mergeCell ref="F163:F169"/>
    <mergeCell ref="A128:A141"/>
    <mergeCell ref="A142:A154"/>
    <mergeCell ref="B142:B154"/>
    <mergeCell ref="C142:C154"/>
    <mergeCell ref="D142:D154"/>
    <mergeCell ref="A155:A157"/>
    <mergeCell ref="D155:D157"/>
    <mergeCell ref="B155:B157"/>
    <mergeCell ref="C155:C157"/>
    <mergeCell ref="A158:A162"/>
    <mergeCell ref="B158:B162"/>
    <mergeCell ref="C158:C162"/>
    <mergeCell ref="D158:D162"/>
    <mergeCell ref="A163:A169"/>
    <mergeCell ref="D163:D169"/>
    <mergeCell ref="C128:C141"/>
    <mergeCell ref="D128:D141"/>
    <mergeCell ref="A119:A127"/>
    <mergeCell ref="B119:B127"/>
    <mergeCell ref="A81:A85"/>
    <mergeCell ref="B81:B85"/>
    <mergeCell ref="C81:C85"/>
    <mergeCell ref="D81:D85"/>
    <mergeCell ref="F81:F85"/>
    <mergeCell ref="A86:A97"/>
    <mergeCell ref="B86:B97"/>
    <mergeCell ref="F86:F97"/>
    <mergeCell ref="C86:C97"/>
    <mergeCell ref="D86:D97"/>
    <mergeCell ref="B37:B38"/>
    <mergeCell ref="C37:C38"/>
    <mergeCell ref="D37:D38"/>
    <mergeCell ref="E37:E38"/>
    <mergeCell ref="F37:F38"/>
    <mergeCell ref="A23:A24"/>
    <mergeCell ref="B23:B24"/>
    <mergeCell ref="C23:C24"/>
    <mergeCell ref="A33:A35"/>
    <mergeCell ref="B33:B35"/>
    <mergeCell ref="C33:C35"/>
    <mergeCell ref="D33:D35"/>
    <mergeCell ref="D25:D26"/>
    <mergeCell ref="E25:E26"/>
    <mergeCell ref="F119:F127"/>
    <mergeCell ref="B128:B141"/>
    <mergeCell ref="F128:F141"/>
    <mergeCell ref="B27:B28"/>
    <mergeCell ref="C27:C28"/>
    <mergeCell ref="D27:D28"/>
    <mergeCell ref="E27:E28"/>
    <mergeCell ref="F27:F28"/>
    <mergeCell ref="A31:A32"/>
    <mergeCell ref="B31:B32"/>
    <mergeCell ref="C31:C32"/>
    <mergeCell ref="D31:D32"/>
    <mergeCell ref="E31:E32"/>
    <mergeCell ref="F31:F32"/>
    <mergeCell ref="A27:A28"/>
    <mergeCell ref="A29:A30"/>
    <mergeCell ref="B29:B30"/>
    <mergeCell ref="C29:C30"/>
    <mergeCell ref="D29:D30"/>
    <mergeCell ref="E29:E30"/>
    <mergeCell ref="F29:F30"/>
    <mergeCell ref="E33:E35"/>
    <mergeCell ref="F33:F35"/>
    <mergeCell ref="A37:A38"/>
    <mergeCell ref="A11:A12"/>
    <mergeCell ref="B11:B12"/>
    <mergeCell ref="C11:C12"/>
    <mergeCell ref="D11:D12"/>
    <mergeCell ref="L9:L10"/>
    <mergeCell ref="L11:L12"/>
    <mergeCell ref="C13:C14"/>
    <mergeCell ref="D13:D14"/>
    <mergeCell ref="C15:C16"/>
    <mergeCell ref="D15:D16"/>
    <mergeCell ref="E15:E16"/>
    <mergeCell ref="A9:A10"/>
    <mergeCell ref="B9:B10"/>
    <mergeCell ref="C9:C10"/>
    <mergeCell ref="D9:D10"/>
    <mergeCell ref="E9:E10"/>
    <mergeCell ref="E11:E12"/>
    <mergeCell ref="E13:E14"/>
    <mergeCell ref="A13:A14"/>
    <mergeCell ref="B13:B14"/>
    <mergeCell ref="A15:A16"/>
    <mergeCell ref="B15:B16"/>
    <mergeCell ref="L170:L215"/>
    <mergeCell ref="L336:L341"/>
    <mergeCell ref="L342:L347"/>
    <mergeCell ref="L348:L359"/>
    <mergeCell ref="L216:L243"/>
    <mergeCell ref="L244:L283"/>
    <mergeCell ref="L284:L295"/>
    <mergeCell ref="L296:L304"/>
    <mergeCell ref="L305:L316"/>
    <mergeCell ref="L317:L322"/>
    <mergeCell ref="L323:L335"/>
    <mergeCell ref="L81:L85"/>
    <mergeCell ref="L86:L97"/>
    <mergeCell ref="L98:L118"/>
    <mergeCell ref="L119:L127"/>
    <mergeCell ref="L128:L141"/>
    <mergeCell ref="L142:L154"/>
    <mergeCell ref="L155:L157"/>
    <mergeCell ref="L158:L162"/>
    <mergeCell ref="L163:L169"/>
    <mergeCell ref="M17:M32"/>
    <mergeCell ref="M60:M80"/>
    <mergeCell ref="M4:M16"/>
    <mergeCell ref="L13:L14"/>
    <mergeCell ref="L15:L16"/>
    <mergeCell ref="L21:L22"/>
    <mergeCell ref="L23:L24"/>
    <mergeCell ref="L25:L26"/>
    <mergeCell ref="L31:L32"/>
    <mergeCell ref="L27:L28"/>
    <mergeCell ref="L29:L30"/>
    <mergeCell ref="L33:L35"/>
    <mergeCell ref="L37:L38"/>
    <mergeCell ref="D21:D22"/>
    <mergeCell ref="E21:E22"/>
    <mergeCell ref="F21:F22"/>
    <mergeCell ref="D23:D24"/>
    <mergeCell ref="E23:E24"/>
    <mergeCell ref="F23:F24"/>
    <mergeCell ref="A25:A26"/>
    <mergeCell ref="F25:F26"/>
    <mergeCell ref="B25:B26"/>
    <mergeCell ref="C25:C26"/>
    <mergeCell ref="A21:A22"/>
    <mergeCell ref="B21:B22"/>
    <mergeCell ref="C21:C22"/>
  </mergeCells>
  <conditionalFormatting sqref="I36">
    <cfRule type="cellIs" dxfId="1694" priority="1" stopIfTrue="1" operator="equal">
      <formula>"OK"</formula>
    </cfRule>
  </conditionalFormatting>
  <conditionalFormatting sqref="I36">
    <cfRule type="cellIs" dxfId="1693" priority="2" stopIfTrue="1" operator="equal">
      <formula>"Fail"</formula>
    </cfRule>
  </conditionalFormatting>
  <conditionalFormatting sqref="I36">
    <cfRule type="cellIs" dxfId="1692" priority="3" stopIfTrue="1" operator="equal">
      <formula>"OK"</formula>
    </cfRule>
  </conditionalFormatting>
  <conditionalFormatting sqref="I36">
    <cfRule type="cellIs" dxfId="1691" priority="4" stopIfTrue="1" operator="equal">
      <formula>"Fail"</formula>
    </cfRule>
  </conditionalFormatting>
  <conditionalFormatting sqref="K3">
    <cfRule type="containsText" dxfId="1690" priority="5" operator="containsText" text="NG">
      <formula>NOT(ISERROR(SEARCH(("NG"),(K3))))</formula>
    </cfRule>
  </conditionalFormatting>
  <conditionalFormatting sqref="K3">
    <cfRule type="containsText" dxfId="1689" priority="6" operator="containsText" text="OK">
      <formula>NOT(ISERROR(SEARCH(("OK"),(K3))))</formula>
    </cfRule>
  </conditionalFormatting>
  <conditionalFormatting sqref="I37:I38">
    <cfRule type="cellIs" dxfId="1688" priority="7" stopIfTrue="1" operator="equal">
      <formula>"OK"</formula>
    </cfRule>
  </conditionalFormatting>
  <conditionalFormatting sqref="I37:I38">
    <cfRule type="cellIs" dxfId="1687" priority="8" stopIfTrue="1" operator="equal">
      <formula>"Fail"</formula>
    </cfRule>
  </conditionalFormatting>
  <conditionalFormatting sqref="I37:I38">
    <cfRule type="cellIs" dxfId="1686" priority="9" stopIfTrue="1" operator="equal">
      <formula>"OK"</formula>
    </cfRule>
  </conditionalFormatting>
  <conditionalFormatting sqref="I37:I38">
    <cfRule type="cellIs" dxfId="1685" priority="10" stopIfTrue="1" operator="equal">
      <formula>"Fail"</formula>
    </cfRule>
  </conditionalFormatting>
  <conditionalFormatting sqref="I39">
    <cfRule type="cellIs" dxfId="1684" priority="11" stopIfTrue="1" operator="equal">
      <formula>"OK"</formula>
    </cfRule>
  </conditionalFormatting>
  <conditionalFormatting sqref="I39">
    <cfRule type="cellIs" dxfId="1683" priority="12" stopIfTrue="1" operator="equal">
      <formula>"Fail"</formula>
    </cfRule>
  </conditionalFormatting>
  <conditionalFormatting sqref="I39">
    <cfRule type="cellIs" dxfId="1682" priority="13" stopIfTrue="1" operator="equal">
      <formula>"OK"</formula>
    </cfRule>
  </conditionalFormatting>
  <conditionalFormatting sqref="I39">
    <cfRule type="cellIs" dxfId="1681" priority="14" stopIfTrue="1" operator="equal">
      <formula>"Fail"</formula>
    </cfRule>
  </conditionalFormatting>
  <conditionalFormatting sqref="I56:I57">
    <cfRule type="cellIs" dxfId="1680" priority="15" stopIfTrue="1" operator="equal">
      <formula>"OK"</formula>
    </cfRule>
  </conditionalFormatting>
  <conditionalFormatting sqref="I56:I57">
    <cfRule type="cellIs" dxfId="1679" priority="16" stopIfTrue="1" operator="equal">
      <formula>"Fail"</formula>
    </cfRule>
  </conditionalFormatting>
  <conditionalFormatting sqref="I56:I57">
    <cfRule type="cellIs" dxfId="1678" priority="17" stopIfTrue="1" operator="equal">
      <formula>"OK"</formula>
    </cfRule>
  </conditionalFormatting>
  <conditionalFormatting sqref="I56:I57">
    <cfRule type="cellIs" dxfId="1677" priority="18" stopIfTrue="1" operator="equal">
      <formula>"Fail"</formula>
    </cfRule>
  </conditionalFormatting>
  <conditionalFormatting sqref="I57">
    <cfRule type="cellIs" dxfId="1676" priority="19" stopIfTrue="1" operator="equal">
      <formula>"OK"</formula>
    </cfRule>
  </conditionalFormatting>
  <conditionalFormatting sqref="I57">
    <cfRule type="cellIs" dxfId="1675" priority="20" stopIfTrue="1" operator="equal">
      <formula>"Fail"</formula>
    </cfRule>
  </conditionalFormatting>
  <conditionalFormatting sqref="I57">
    <cfRule type="cellIs" dxfId="1674" priority="21" stopIfTrue="1" operator="equal">
      <formula>"OK"</formula>
    </cfRule>
  </conditionalFormatting>
  <conditionalFormatting sqref="I57">
    <cfRule type="cellIs" dxfId="1673" priority="22" stopIfTrue="1" operator="equal">
      <formula>"Fail"</formula>
    </cfRule>
  </conditionalFormatting>
  <conditionalFormatting sqref="I58:I59">
    <cfRule type="cellIs" dxfId="1672" priority="23" stopIfTrue="1" operator="equal">
      <formula>"OK"</formula>
    </cfRule>
  </conditionalFormatting>
  <conditionalFormatting sqref="I58:I59">
    <cfRule type="cellIs" dxfId="1671" priority="24" stopIfTrue="1" operator="equal">
      <formula>"Fail"</formula>
    </cfRule>
  </conditionalFormatting>
  <conditionalFormatting sqref="I58:I59">
    <cfRule type="cellIs" dxfId="1670" priority="25" stopIfTrue="1" operator="equal">
      <formula>"OK"</formula>
    </cfRule>
  </conditionalFormatting>
  <conditionalFormatting sqref="I58:I59">
    <cfRule type="cellIs" dxfId="1669" priority="26" stopIfTrue="1" operator="equal">
      <formula>"Fail"</formula>
    </cfRule>
  </conditionalFormatting>
  <conditionalFormatting sqref="I40">
    <cfRule type="cellIs" dxfId="1668" priority="27" stopIfTrue="1" operator="equal">
      <formula>"OK"</formula>
    </cfRule>
  </conditionalFormatting>
  <conditionalFormatting sqref="I40">
    <cfRule type="cellIs" dxfId="1667" priority="28" stopIfTrue="1" operator="equal">
      <formula>"Fail"</formula>
    </cfRule>
  </conditionalFormatting>
  <conditionalFormatting sqref="I40">
    <cfRule type="cellIs" dxfId="1666" priority="29" stopIfTrue="1" operator="equal">
      <formula>"OK"</formula>
    </cfRule>
  </conditionalFormatting>
  <conditionalFormatting sqref="I40">
    <cfRule type="cellIs" dxfId="1665" priority="30" stopIfTrue="1" operator="equal">
      <formula>"Fail"</formula>
    </cfRule>
  </conditionalFormatting>
  <conditionalFormatting sqref="I33:I35">
    <cfRule type="cellIs" dxfId="1664" priority="31" stopIfTrue="1" operator="equal">
      <formula>"OK"</formula>
    </cfRule>
  </conditionalFormatting>
  <conditionalFormatting sqref="I33:I35">
    <cfRule type="cellIs" dxfId="1663" priority="32" stopIfTrue="1" operator="equal">
      <formula>"Fail"</formula>
    </cfRule>
  </conditionalFormatting>
  <conditionalFormatting sqref="I33:I35">
    <cfRule type="cellIs" dxfId="1662" priority="33" stopIfTrue="1" operator="equal">
      <formula>"OK"</formula>
    </cfRule>
  </conditionalFormatting>
  <conditionalFormatting sqref="I33:I35">
    <cfRule type="cellIs" dxfId="1661" priority="34" stopIfTrue="1" operator="equal">
      <formula>"Fail"</formula>
    </cfRule>
  </conditionalFormatting>
  <conditionalFormatting sqref="K41">
    <cfRule type="cellIs" dxfId="1660" priority="35" stopIfTrue="1" operator="equal">
      <formula>"OK"</formula>
    </cfRule>
  </conditionalFormatting>
  <conditionalFormatting sqref="K41">
    <cfRule type="cellIs" dxfId="1659" priority="36" stopIfTrue="1" operator="equal">
      <formula>"Fail"</formula>
    </cfRule>
  </conditionalFormatting>
  <conditionalFormatting sqref="I4">
    <cfRule type="cellIs" dxfId="1658" priority="37" stopIfTrue="1" operator="equal">
      <formula>"OK"</formula>
    </cfRule>
  </conditionalFormatting>
  <conditionalFormatting sqref="I4">
    <cfRule type="cellIs" dxfId="1657" priority="38" stopIfTrue="1" operator="equal">
      <formula>"Fail"</formula>
    </cfRule>
  </conditionalFormatting>
  <conditionalFormatting sqref="I4">
    <cfRule type="cellIs" dxfId="1656" priority="39" stopIfTrue="1" operator="equal">
      <formula>"OK"</formula>
    </cfRule>
  </conditionalFormatting>
  <conditionalFormatting sqref="I4">
    <cfRule type="cellIs" dxfId="1655" priority="40" stopIfTrue="1" operator="equal">
      <formula>"Fail"</formula>
    </cfRule>
  </conditionalFormatting>
  <conditionalFormatting sqref="K39">
    <cfRule type="cellIs" dxfId="1654" priority="41" stopIfTrue="1" operator="equal">
      <formula>"OK"</formula>
    </cfRule>
  </conditionalFormatting>
  <conditionalFormatting sqref="K39">
    <cfRule type="cellIs" dxfId="1653" priority="42" stopIfTrue="1" operator="equal">
      <formula>"Fail"</formula>
    </cfRule>
  </conditionalFormatting>
  <conditionalFormatting sqref="K56">
    <cfRule type="cellIs" dxfId="1652" priority="43" stopIfTrue="1" operator="equal">
      <formula>"OK"</formula>
    </cfRule>
  </conditionalFormatting>
  <conditionalFormatting sqref="K56">
    <cfRule type="cellIs" dxfId="1651" priority="44" stopIfTrue="1" operator="equal">
      <formula>"Fail"</formula>
    </cfRule>
  </conditionalFormatting>
  <conditionalFormatting sqref="I5">
    <cfRule type="cellIs" dxfId="1650" priority="45" stopIfTrue="1" operator="equal">
      <formula>"OK"</formula>
    </cfRule>
  </conditionalFormatting>
  <conditionalFormatting sqref="I5">
    <cfRule type="cellIs" dxfId="1649" priority="46" stopIfTrue="1" operator="equal">
      <formula>"Fail"</formula>
    </cfRule>
  </conditionalFormatting>
  <conditionalFormatting sqref="K5:K6">
    <cfRule type="cellIs" dxfId="1648" priority="47" stopIfTrue="1" operator="equal">
      <formula>"OK"</formula>
    </cfRule>
  </conditionalFormatting>
  <conditionalFormatting sqref="K5:K6">
    <cfRule type="cellIs" dxfId="1647" priority="48" stopIfTrue="1" operator="equal">
      <formula>"Fail"</formula>
    </cfRule>
  </conditionalFormatting>
  <conditionalFormatting sqref="K8 K11:K16">
    <cfRule type="cellIs" dxfId="1646" priority="49" stopIfTrue="1" operator="equal">
      <formula>"OK"</formula>
    </cfRule>
  </conditionalFormatting>
  <conditionalFormatting sqref="K8 K11:K16">
    <cfRule type="cellIs" dxfId="1645" priority="50" stopIfTrue="1" operator="equal">
      <formula>"Fail"</formula>
    </cfRule>
  </conditionalFormatting>
  <conditionalFormatting sqref="K37:K38">
    <cfRule type="cellIs" dxfId="1644" priority="51" stopIfTrue="1" operator="equal">
      <formula>"OK"</formula>
    </cfRule>
  </conditionalFormatting>
  <conditionalFormatting sqref="K37:K38">
    <cfRule type="cellIs" dxfId="1643" priority="52" stopIfTrue="1" operator="equal">
      <formula>"Fail"</formula>
    </cfRule>
  </conditionalFormatting>
  <conditionalFormatting sqref="K36">
    <cfRule type="cellIs" dxfId="1642" priority="53" stopIfTrue="1" operator="equal">
      <formula>"OK"</formula>
    </cfRule>
  </conditionalFormatting>
  <conditionalFormatting sqref="K36">
    <cfRule type="cellIs" dxfId="1641" priority="54" stopIfTrue="1" operator="equal">
      <formula>"Fail"</formula>
    </cfRule>
  </conditionalFormatting>
  <conditionalFormatting sqref="I5">
    <cfRule type="cellIs" dxfId="1640" priority="55" stopIfTrue="1" operator="equal">
      <formula>"OK"</formula>
    </cfRule>
  </conditionalFormatting>
  <conditionalFormatting sqref="I5">
    <cfRule type="cellIs" dxfId="1639" priority="56" stopIfTrue="1" operator="equal">
      <formula>"Fail"</formula>
    </cfRule>
  </conditionalFormatting>
  <conditionalFormatting sqref="K42">
    <cfRule type="cellIs" dxfId="1638" priority="57" stopIfTrue="1" operator="equal">
      <formula>"OK"</formula>
    </cfRule>
  </conditionalFormatting>
  <conditionalFormatting sqref="K42">
    <cfRule type="cellIs" dxfId="1637" priority="58" stopIfTrue="1" operator="equal">
      <formula>"Fail"</formula>
    </cfRule>
  </conditionalFormatting>
  <conditionalFormatting sqref="K40">
    <cfRule type="cellIs" dxfId="1636" priority="59" stopIfTrue="1" operator="equal">
      <formula>"OK"</formula>
    </cfRule>
  </conditionalFormatting>
  <conditionalFormatting sqref="K40">
    <cfRule type="cellIs" dxfId="1635" priority="60" stopIfTrue="1" operator="equal">
      <formula>"Fail"</formula>
    </cfRule>
  </conditionalFormatting>
  <conditionalFormatting sqref="K57:K59">
    <cfRule type="cellIs" dxfId="1634" priority="61" stopIfTrue="1" operator="equal">
      <formula>"OK"</formula>
    </cfRule>
  </conditionalFormatting>
  <conditionalFormatting sqref="K57:K59">
    <cfRule type="cellIs" dxfId="1633" priority="62" stopIfTrue="1" operator="equal">
      <formula>"Fail"</formula>
    </cfRule>
  </conditionalFormatting>
  <conditionalFormatting sqref="K9:K10">
    <cfRule type="cellIs" dxfId="1632" priority="63" stopIfTrue="1" operator="equal">
      <formula>"OK"</formula>
    </cfRule>
  </conditionalFormatting>
  <conditionalFormatting sqref="K9:K10">
    <cfRule type="cellIs" dxfId="1631" priority="64" stopIfTrue="1" operator="equal">
      <formula>"Fail"</formula>
    </cfRule>
  </conditionalFormatting>
  <conditionalFormatting sqref="K33:K35">
    <cfRule type="cellIs" dxfId="1630" priority="65" stopIfTrue="1" operator="equal">
      <formula>"OK"</formula>
    </cfRule>
  </conditionalFormatting>
  <conditionalFormatting sqref="K33:K35">
    <cfRule type="cellIs" dxfId="1629" priority="66" stopIfTrue="1" operator="equal">
      <formula>"Fail"</formula>
    </cfRule>
  </conditionalFormatting>
  <conditionalFormatting sqref="K7">
    <cfRule type="cellIs" dxfId="1628" priority="67" stopIfTrue="1" operator="equal">
      <formula>"OK"</formula>
    </cfRule>
  </conditionalFormatting>
  <conditionalFormatting sqref="K7">
    <cfRule type="cellIs" dxfId="1627" priority="68" stopIfTrue="1" operator="equal">
      <formula>"Fail"</formula>
    </cfRule>
  </conditionalFormatting>
  <conditionalFormatting sqref="K4">
    <cfRule type="cellIs" dxfId="1626" priority="69" stopIfTrue="1" operator="equal">
      <formula>"OK"</formula>
    </cfRule>
  </conditionalFormatting>
  <conditionalFormatting sqref="K4">
    <cfRule type="cellIs" dxfId="1625" priority="70" stopIfTrue="1" operator="equal">
      <formula>"Fail"</formula>
    </cfRule>
  </conditionalFormatting>
  <conditionalFormatting sqref="K17:K24 K29:K32">
    <cfRule type="cellIs" dxfId="1624" priority="71" stopIfTrue="1" operator="equal">
      <formula>"OK"</formula>
    </cfRule>
  </conditionalFormatting>
  <conditionalFormatting sqref="K17:K24 K29:K32">
    <cfRule type="cellIs" dxfId="1623" priority="72" stopIfTrue="1" operator="equal">
      <formula>"Fail"</formula>
    </cfRule>
  </conditionalFormatting>
  <conditionalFormatting sqref="I3">
    <cfRule type="cellIs" dxfId="1622" priority="73" stopIfTrue="1" operator="equal">
      <formula>"OK"</formula>
    </cfRule>
  </conditionalFormatting>
  <conditionalFormatting sqref="I3">
    <cfRule type="cellIs" dxfId="1621" priority="74" stopIfTrue="1" operator="equal">
      <formula>"Fail"</formula>
    </cfRule>
  </conditionalFormatting>
  <conditionalFormatting sqref="I3">
    <cfRule type="cellIs" dxfId="1620" priority="75" stopIfTrue="1" operator="equal">
      <formula>"OK"</formula>
    </cfRule>
  </conditionalFormatting>
  <conditionalFormatting sqref="I3">
    <cfRule type="cellIs" dxfId="1619" priority="76" stopIfTrue="1" operator="equal">
      <formula>"Fail"</formula>
    </cfRule>
  </conditionalFormatting>
  <conditionalFormatting sqref="A142:A152">
    <cfRule type="containsBlanks" dxfId="1618" priority="77">
      <formula>LEN(TRIM(A142))=0</formula>
    </cfRule>
  </conditionalFormatting>
  <conditionalFormatting sqref="I6:I8">
    <cfRule type="cellIs" dxfId="1617" priority="78" stopIfTrue="1" operator="equal">
      <formula>"OK"</formula>
    </cfRule>
  </conditionalFormatting>
  <conditionalFormatting sqref="I6:I8">
    <cfRule type="cellIs" dxfId="1616" priority="79" stopIfTrue="1" operator="equal">
      <formula>"Fail"</formula>
    </cfRule>
  </conditionalFormatting>
  <conditionalFormatting sqref="I6:I8">
    <cfRule type="cellIs" dxfId="1615" priority="80" stopIfTrue="1" operator="equal">
      <formula>"OK"</formula>
    </cfRule>
  </conditionalFormatting>
  <conditionalFormatting sqref="I6:I8">
    <cfRule type="cellIs" dxfId="1614" priority="81" stopIfTrue="1" operator="equal">
      <formula>"Fail"</formula>
    </cfRule>
  </conditionalFormatting>
  <conditionalFormatting sqref="I12 I14 I16:I17">
    <cfRule type="cellIs" dxfId="1613" priority="82" stopIfTrue="1" operator="equal">
      <formula>"OK"</formula>
    </cfRule>
  </conditionalFormatting>
  <conditionalFormatting sqref="I12 I14 I16:I17">
    <cfRule type="cellIs" dxfId="1612" priority="83" stopIfTrue="1" operator="equal">
      <formula>"Fail"</formula>
    </cfRule>
  </conditionalFormatting>
  <conditionalFormatting sqref="I12 I14 I16:I17">
    <cfRule type="cellIs" dxfId="1611" priority="84" stopIfTrue="1" operator="equal">
      <formula>"OK"</formula>
    </cfRule>
  </conditionalFormatting>
  <conditionalFormatting sqref="I12 I14 I16:I17">
    <cfRule type="cellIs" dxfId="1610" priority="85" stopIfTrue="1" operator="equal">
      <formula>"Fail"</formula>
    </cfRule>
  </conditionalFormatting>
  <conditionalFormatting sqref="I18">
    <cfRule type="cellIs" dxfId="1609" priority="86" stopIfTrue="1" operator="equal">
      <formula>"OK"</formula>
    </cfRule>
  </conditionalFormatting>
  <conditionalFormatting sqref="I18">
    <cfRule type="cellIs" dxfId="1608" priority="87" stopIfTrue="1" operator="equal">
      <formula>"Fail"</formula>
    </cfRule>
  </conditionalFormatting>
  <conditionalFormatting sqref="I18">
    <cfRule type="cellIs" dxfId="1607" priority="88" stopIfTrue="1" operator="equal">
      <formula>"OK"</formula>
    </cfRule>
  </conditionalFormatting>
  <conditionalFormatting sqref="I18">
    <cfRule type="cellIs" dxfId="1606" priority="89" stopIfTrue="1" operator="equal">
      <formula>"Fail"</formula>
    </cfRule>
  </conditionalFormatting>
  <conditionalFormatting sqref="I19:I20">
    <cfRule type="cellIs" dxfId="1605" priority="90" stopIfTrue="1" operator="equal">
      <formula>"OK"</formula>
    </cfRule>
  </conditionalFormatting>
  <conditionalFormatting sqref="I19:I20">
    <cfRule type="cellIs" dxfId="1604" priority="91" stopIfTrue="1" operator="equal">
      <formula>"Fail"</formula>
    </cfRule>
  </conditionalFormatting>
  <conditionalFormatting sqref="I19:I20">
    <cfRule type="cellIs" dxfId="1603" priority="92" stopIfTrue="1" operator="equal">
      <formula>"OK"</formula>
    </cfRule>
  </conditionalFormatting>
  <conditionalFormatting sqref="I19:I20">
    <cfRule type="cellIs" dxfId="1602" priority="93" stopIfTrue="1" operator="equal">
      <formula>"Fail"</formula>
    </cfRule>
  </conditionalFormatting>
  <conditionalFormatting sqref="I29:I30">
    <cfRule type="cellIs" dxfId="1601" priority="94" stopIfTrue="1" operator="equal">
      <formula>"OK"</formula>
    </cfRule>
  </conditionalFormatting>
  <conditionalFormatting sqref="I29:I30">
    <cfRule type="cellIs" dxfId="1600" priority="95" stopIfTrue="1" operator="equal">
      <formula>"Fail"</formula>
    </cfRule>
  </conditionalFormatting>
  <conditionalFormatting sqref="I29:I30">
    <cfRule type="cellIs" dxfId="1599" priority="96" stopIfTrue="1" operator="equal">
      <formula>"OK"</formula>
    </cfRule>
  </conditionalFormatting>
  <conditionalFormatting sqref="I29:I30">
    <cfRule type="cellIs" dxfId="1598" priority="97" stopIfTrue="1" operator="equal">
      <formula>"Fail"</formula>
    </cfRule>
  </conditionalFormatting>
  <conditionalFormatting sqref="I22 I24">
    <cfRule type="cellIs" dxfId="1597" priority="98" stopIfTrue="1" operator="equal">
      <formula>"OK"</formula>
    </cfRule>
  </conditionalFormatting>
  <conditionalFormatting sqref="I22 I24">
    <cfRule type="cellIs" dxfId="1596" priority="99" stopIfTrue="1" operator="equal">
      <formula>"Fail"</formula>
    </cfRule>
  </conditionalFormatting>
  <conditionalFormatting sqref="I22 I24">
    <cfRule type="cellIs" dxfId="1595" priority="100" stopIfTrue="1" operator="equal">
      <formula>"OK"</formula>
    </cfRule>
  </conditionalFormatting>
  <conditionalFormatting sqref="I22 I24">
    <cfRule type="cellIs" dxfId="1594" priority="101" stopIfTrue="1" operator="equal">
      <formula>"Fail"</formula>
    </cfRule>
  </conditionalFormatting>
  <conditionalFormatting sqref="K27:K28">
    <cfRule type="cellIs" dxfId="1593" priority="102" stopIfTrue="1" operator="equal">
      <formula>"OK"</formula>
    </cfRule>
  </conditionalFormatting>
  <conditionalFormatting sqref="K27:K28">
    <cfRule type="cellIs" dxfId="1592" priority="103" stopIfTrue="1" operator="equal">
      <formula>"Fail"</formula>
    </cfRule>
  </conditionalFormatting>
  <conditionalFormatting sqref="I15">
    <cfRule type="cellIs" dxfId="1591" priority="104" stopIfTrue="1" operator="equal">
      <formula>"OK"</formula>
    </cfRule>
  </conditionalFormatting>
  <conditionalFormatting sqref="I15">
    <cfRule type="cellIs" dxfId="1590" priority="105" stopIfTrue="1" operator="equal">
      <formula>"Fail"</formula>
    </cfRule>
  </conditionalFormatting>
  <conditionalFormatting sqref="I15">
    <cfRule type="cellIs" dxfId="1589" priority="106" stopIfTrue="1" operator="equal">
      <formula>"OK"</formula>
    </cfRule>
  </conditionalFormatting>
  <conditionalFormatting sqref="I15">
    <cfRule type="cellIs" dxfId="1588" priority="107" stopIfTrue="1" operator="equal">
      <formula>"Fail"</formula>
    </cfRule>
  </conditionalFormatting>
  <conditionalFormatting sqref="K25:K26">
    <cfRule type="cellIs" dxfId="1587" priority="108" stopIfTrue="1" operator="equal">
      <formula>"OK"</formula>
    </cfRule>
  </conditionalFormatting>
  <conditionalFormatting sqref="K25:K26">
    <cfRule type="cellIs" dxfId="1586" priority="109" stopIfTrue="1" operator="equal">
      <formula>"Fail"</formula>
    </cfRule>
  </conditionalFormatting>
  <conditionalFormatting sqref="I13">
    <cfRule type="cellIs" dxfId="1585" priority="110" stopIfTrue="1" operator="equal">
      <formula>"OK"</formula>
    </cfRule>
  </conditionalFormatting>
  <conditionalFormatting sqref="I13">
    <cfRule type="cellIs" dxfId="1584" priority="111" stopIfTrue="1" operator="equal">
      <formula>"Fail"</formula>
    </cfRule>
  </conditionalFormatting>
  <conditionalFormatting sqref="I13">
    <cfRule type="cellIs" dxfId="1583" priority="112" stopIfTrue="1" operator="equal">
      <formula>"OK"</formula>
    </cfRule>
  </conditionalFormatting>
  <conditionalFormatting sqref="I13">
    <cfRule type="cellIs" dxfId="1582" priority="113" stopIfTrue="1" operator="equal">
      <formula>"Fail"</formula>
    </cfRule>
  </conditionalFormatting>
  <conditionalFormatting sqref="I9">
    <cfRule type="cellIs" dxfId="1581" priority="114" stopIfTrue="1" operator="equal">
      <formula>"OK"</formula>
    </cfRule>
  </conditionalFormatting>
  <conditionalFormatting sqref="I9">
    <cfRule type="cellIs" dxfId="1580" priority="115" stopIfTrue="1" operator="equal">
      <formula>"Fail"</formula>
    </cfRule>
  </conditionalFormatting>
  <conditionalFormatting sqref="I9">
    <cfRule type="cellIs" dxfId="1579" priority="116" stopIfTrue="1" operator="equal">
      <formula>"OK"</formula>
    </cfRule>
  </conditionalFormatting>
  <conditionalFormatting sqref="I9">
    <cfRule type="cellIs" dxfId="1578" priority="117" stopIfTrue="1" operator="equal">
      <formula>"Fail"</formula>
    </cfRule>
  </conditionalFormatting>
  <conditionalFormatting sqref="I10">
    <cfRule type="cellIs" dxfId="1577" priority="118" stopIfTrue="1" operator="equal">
      <formula>"OK"</formula>
    </cfRule>
  </conditionalFormatting>
  <conditionalFormatting sqref="I10">
    <cfRule type="cellIs" dxfId="1576" priority="119" stopIfTrue="1" operator="equal">
      <formula>"Fail"</formula>
    </cfRule>
  </conditionalFormatting>
  <conditionalFormatting sqref="I10">
    <cfRule type="cellIs" dxfId="1575" priority="120" stopIfTrue="1" operator="equal">
      <formula>"OK"</formula>
    </cfRule>
  </conditionalFormatting>
  <conditionalFormatting sqref="I10">
    <cfRule type="cellIs" dxfId="1574" priority="121" stopIfTrue="1" operator="equal">
      <formula>"Fail"</formula>
    </cfRule>
  </conditionalFormatting>
  <conditionalFormatting sqref="I31">
    <cfRule type="cellIs" dxfId="1573" priority="122" stopIfTrue="1" operator="equal">
      <formula>"OK"</formula>
    </cfRule>
  </conditionalFormatting>
  <conditionalFormatting sqref="I31">
    <cfRule type="cellIs" dxfId="1572" priority="123" stopIfTrue="1" operator="equal">
      <formula>"Fail"</formula>
    </cfRule>
  </conditionalFormatting>
  <conditionalFormatting sqref="I31">
    <cfRule type="cellIs" dxfId="1571" priority="124" stopIfTrue="1" operator="equal">
      <formula>"OK"</formula>
    </cfRule>
  </conditionalFormatting>
  <conditionalFormatting sqref="I31">
    <cfRule type="cellIs" dxfId="1570" priority="125" stopIfTrue="1" operator="equal">
      <formula>"Fail"</formula>
    </cfRule>
  </conditionalFormatting>
  <conditionalFormatting sqref="I11">
    <cfRule type="cellIs" dxfId="1569" priority="126" stopIfTrue="1" operator="equal">
      <formula>"OK"</formula>
    </cfRule>
  </conditionalFormatting>
  <conditionalFormatting sqref="I11">
    <cfRule type="cellIs" dxfId="1568" priority="127" stopIfTrue="1" operator="equal">
      <formula>"Fail"</formula>
    </cfRule>
  </conditionalFormatting>
  <conditionalFormatting sqref="I11">
    <cfRule type="cellIs" dxfId="1567" priority="128" stopIfTrue="1" operator="equal">
      <formula>"OK"</formula>
    </cfRule>
  </conditionalFormatting>
  <conditionalFormatting sqref="I11">
    <cfRule type="cellIs" dxfId="1566" priority="129" stopIfTrue="1" operator="equal">
      <formula>"Fail"</formula>
    </cfRule>
  </conditionalFormatting>
  <conditionalFormatting sqref="I26">
    <cfRule type="cellIs" dxfId="1565" priority="130" stopIfTrue="1" operator="equal">
      <formula>"OK"</formula>
    </cfRule>
  </conditionalFormatting>
  <conditionalFormatting sqref="I26">
    <cfRule type="cellIs" dxfId="1564" priority="131" stopIfTrue="1" operator="equal">
      <formula>"Fail"</formula>
    </cfRule>
  </conditionalFormatting>
  <conditionalFormatting sqref="I26">
    <cfRule type="cellIs" dxfId="1563" priority="132" stopIfTrue="1" operator="equal">
      <formula>"OK"</formula>
    </cfRule>
  </conditionalFormatting>
  <conditionalFormatting sqref="I26">
    <cfRule type="cellIs" dxfId="1562" priority="133" stopIfTrue="1" operator="equal">
      <formula>"Fail"</formula>
    </cfRule>
  </conditionalFormatting>
  <conditionalFormatting sqref="I28">
    <cfRule type="cellIs" dxfId="1561" priority="134" stopIfTrue="1" operator="equal">
      <formula>"OK"</formula>
    </cfRule>
  </conditionalFormatting>
  <conditionalFormatting sqref="I28">
    <cfRule type="cellIs" dxfId="1560" priority="135" stopIfTrue="1" operator="equal">
      <formula>"Fail"</formula>
    </cfRule>
  </conditionalFormatting>
  <conditionalFormatting sqref="I28">
    <cfRule type="cellIs" dxfId="1559" priority="136" stopIfTrue="1" operator="equal">
      <formula>"OK"</formula>
    </cfRule>
  </conditionalFormatting>
  <conditionalFormatting sqref="I28">
    <cfRule type="cellIs" dxfId="1558" priority="137" stopIfTrue="1" operator="equal">
      <formula>"Fail"</formula>
    </cfRule>
  </conditionalFormatting>
  <conditionalFormatting sqref="I27">
    <cfRule type="cellIs" dxfId="1557" priority="138" stopIfTrue="1" operator="equal">
      <formula>"OK"</formula>
    </cfRule>
  </conditionalFormatting>
  <conditionalFormatting sqref="I27">
    <cfRule type="cellIs" dxfId="1556" priority="139" stopIfTrue="1" operator="equal">
      <formula>"Fail"</formula>
    </cfRule>
  </conditionalFormatting>
  <conditionalFormatting sqref="I27">
    <cfRule type="cellIs" dxfId="1555" priority="140" stopIfTrue="1" operator="equal">
      <formula>"OK"</formula>
    </cfRule>
  </conditionalFormatting>
  <conditionalFormatting sqref="I27">
    <cfRule type="cellIs" dxfId="1554" priority="141" stopIfTrue="1" operator="equal">
      <formula>"Fail"</formula>
    </cfRule>
  </conditionalFormatting>
  <conditionalFormatting sqref="I25">
    <cfRule type="cellIs" dxfId="1553" priority="142" stopIfTrue="1" operator="equal">
      <formula>"OK"</formula>
    </cfRule>
  </conditionalFormatting>
  <conditionalFormatting sqref="I25">
    <cfRule type="cellIs" dxfId="1552" priority="143" stopIfTrue="1" operator="equal">
      <formula>"Fail"</formula>
    </cfRule>
  </conditionalFormatting>
  <conditionalFormatting sqref="I25">
    <cfRule type="cellIs" dxfId="1551" priority="144" stopIfTrue="1" operator="equal">
      <formula>"OK"</formula>
    </cfRule>
  </conditionalFormatting>
  <conditionalFormatting sqref="I25">
    <cfRule type="cellIs" dxfId="1550" priority="145" stopIfTrue="1" operator="equal">
      <formula>"Fail"</formula>
    </cfRule>
  </conditionalFormatting>
  <conditionalFormatting sqref="I23">
    <cfRule type="cellIs" dxfId="1549" priority="146" stopIfTrue="1" operator="equal">
      <formula>"OK"</formula>
    </cfRule>
  </conditionalFormatting>
  <conditionalFormatting sqref="I23">
    <cfRule type="cellIs" dxfId="1548" priority="147" stopIfTrue="1" operator="equal">
      <formula>"Fail"</formula>
    </cfRule>
  </conditionalFormatting>
  <conditionalFormatting sqref="I23">
    <cfRule type="cellIs" dxfId="1547" priority="148" stopIfTrue="1" operator="equal">
      <formula>"OK"</formula>
    </cfRule>
  </conditionalFormatting>
  <conditionalFormatting sqref="I23">
    <cfRule type="cellIs" dxfId="1546" priority="149" stopIfTrue="1" operator="equal">
      <formula>"Fail"</formula>
    </cfRule>
  </conditionalFormatting>
  <conditionalFormatting sqref="I21">
    <cfRule type="cellIs" dxfId="1545" priority="150" stopIfTrue="1" operator="equal">
      <formula>"OK"</formula>
    </cfRule>
  </conditionalFormatting>
  <conditionalFormatting sqref="I21">
    <cfRule type="cellIs" dxfId="1544" priority="151" stopIfTrue="1" operator="equal">
      <formula>"Fail"</formula>
    </cfRule>
  </conditionalFormatting>
  <conditionalFormatting sqref="I21">
    <cfRule type="cellIs" dxfId="1543" priority="152" stopIfTrue="1" operator="equal">
      <formula>"OK"</formula>
    </cfRule>
  </conditionalFormatting>
  <conditionalFormatting sqref="I21">
    <cfRule type="cellIs" dxfId="1542" priority="153" stopIfTrue="1" operator="equal">
      <formula>"Fail"</formula>
    </cfRule>
  </conditionalFormatting>
  <conditionalFormatting sqref="I32">
    <cfRule type="cellIs" dxfId="1541" priority="154" stopIfTrue="1" operator="equal">
      <formula>"OK"</formula>
    </cfRule>
  </conditionalFormatting>
  <conditionalFormatting sqref="I32">
    <cfRule type="cellIs" dxfId="1540" priority="155" stopIfTrue="1" operator="equal">
      <formula>"Fail"</formula>
    </cfRule>
  </conditionalFormatting>
  <conditionalFormatting sqref="I32">
    <cfRule type="cellIs" dxfId="1539" priority="156" stopIfTrue="1" operator="equal">
      <formula>"OK"</formula>
    </cfRule>
  </conditionalFormatting>
  <conditionalFormatting sqref="I32">
    <cfRule type="cellIs" dxfId="1538" priority="157" stopIfTrue="1" operator="equal">
      <formula>"Fail"</formula>
    </cfRule>
  </conditionalFormatting>
  <dataValidations count="3">
    <dataValidation type="list" allowBlank="1" showErrorMessage="1" sqref="O4:P32 O33:O40 O41:P55 O56 O57:P80 O81:O141 O142:P154 O155:O157 O158:P162 O163:O359">
      <formula1>"필드,실차,X,O"</formula1>
    </dataValidation>
    <dataValidation type="list" allowBlank="1" showErrorMessage="1" sqref="J4:K10 J11:L11 J12:K60 J61:L61 J62:K347">
      <formula1>"Pass,Fail,NA"</formula1>
    </dataValidation>
    <dataValidation type="list" allowBlank="1" showErrorMessage="1" sqref="L1 L3:L9 L13 L15 L17:L21 L23 L25 L27 L29 L31 L33 L36:L37 L39:L60 L62:L81 L86 L98 L119 L128 L142 L155 L158 L163 L170 L216 L244 L284 L296 L305 L317 L323 L336 L342 L348 L360:L1000">
      <formula1>"Pass,Fail,N/A"</formula1>
    </dataValidation>
  </dataValidations>
  <pageMargins left="0.7" right="0.7" top="0.75" bottom="0.75" header="0" footer="0"/>
  <pageSetup paperSize="9" scale="15"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9.140625" customWidth="1"/>
    <col min="2" max="2" width="29.140625" customWidth="1"/>
    <col min="3" max="3" width="40.28515625" customWidth="1"/>
    <col min="4" max="4" width="61" customWidth="1"/>
    <col min="5" max="5" width="61.5703125" customWidth="1"/>
    <col min="6" max="6" width="43.28515625" customWidth="1"/>
    <col min="7" max="7" width="9.42578125" customWidth="1"/>
    <col min="8" max="8" width="66.140625" customWidth="1"/>
    <col min="9" max="9" width="76.42578125" customWidth="1"/>
    <col min="10" max="10" width="9.42578125" customWidth="1"/>
    <col min="11" max="11" width="13.5703125" customWidth="1"/>
    <col min="12" max="12" width="9.140625" customWidth="1"/>
    <col min="13" max="13" width="26.42578125" customWidth="1"/>
    <col min="14" max="14" width="5.42578125" customWidth="1"/>
    <col min="15" max="17" width="19.85546875" customWidth="1"/>
    <col min="18" max="18" width="32.85546875" customWidth="1"/>
    <col min="19" max="19" width="15.7109375" customWidth="1"/>
    <col min="20" max="26" width="15.5703125" customWidth="1"/>
  </cols>
  <sheetData>
    <row r="1" spans="1:26" ht="39.75" customHeight="1">
      <c r="A1" s="380" t="str">
        <f t="array" ref="A1">"DIA_"&amp;TEXT(MAX(IFERROR(--MID($A$2:$A$4922,5,3),0)),"000")</f>
        <v>DIA_203</v>
      </c>
      <c r="B1" s="380"/>
      <c r="C1" s="380"/>
      <c r="D1" s="381" t="s">
        <v>331</v>
      </c>
      <c r="E1" s="382" t="s">
        <v>331</v>
      </c>
      <c r="F1" s="65" t="s">
        <v>331</v>
      </c>
      <c r="G1" s="383"/>
      <c r="H1" s="66" t="s">
        <v>331</v>
      </c>
      <c r="I1" s="66" t="s">
        <v>331</v>
      </c>
      <c r="J1" s="383"/>
      <c r="K1" s="64"/>
      <c r="L1" s="380"/>
      <c r="M1" s="122"/>
      <c r="N1" s="1"/>
      <c r="O1" s="64"/>
      <c r="P1" s="64"/>
      <c r="Q1" s="384"/>
      <c r="R1" s="64"/>
      <c r="S1" s="384"/>
    </row>
    <row r="2" spans="1:26" ht="48.75" customHeight="1">
      <c r="A2" s="68" t="s">
        <v>335</v>
      </c>
      <c r="B2" s="68" t="s">
        <v>12528</v>
      </c>
      <c r="C2" s="68" t="s">
        <v>340</v>
      </c>
      <c r="D2" s="69" t="s">
        <v>12530</v>
      </c>
      <c r="E2" s="69" t="s">
        <v>342</v>
      </c>
      <c r="F2" s="69" t="s">
        <v>343</v>
      </c>
      <c r="G2" s="68" t="s">
        <v>344</v>
      </c>
      <c r="H2" s="69" t="s">
        <v>345</v>
      </c>
      <c r="I2" s="69" t="s">
        <v>346</v>
      </c>
      <c r="J2" s="68" t="s">
        <v>134</v>
      </c>
      <c r="K2" s="68" t="s">
        <v>347</v>
      </c>
      <c r="L2" s="68" t="s">
        <v>137</v>
      </c>
      <c r="M2" s="68" t="s">
        <v>140</v>
      </c>
      <c r="N2" s="385"/>
      <c r="O2" s="68" t="s">
        <v>348</v>
      </c>
      <c r="P2" s="68" t="s">
        <v>349</v>
      </c>
      <c r="Q2" s="68" t="s">
        <v>350</v>
      </c>
      <c r="R2" s="68" t="s">
        <v>28</v>
      </c>
      <c r="S2" s="68" t="s">
        <v>352</v>
      </c>
      <c r="T2" s="386"/>
      <c r="U2" s="386"/>
      <c r="V2" s="386"/>
      <c r="W2" s="386"/>
      <c r="X2" s="386"/>
      <c r="Y2" s="386"/>
      <c r="Z2" s="386"/>
    </row>
    <row r="3" spans="1:26" ht="17.25" customHeight="1">
      <c r="A3" s="72" t="s">
        <v>12537</v>
      </c>
      <c r="B3" s="138"/>
      <c r="C3" s="138"/>
      <c r="D3" s="339"/>
      <c r="E3" s="148"/>
      <c r="F3" s="387"/>
      <c r="G3" s="138"/>
      <c r="H3" s="339"/>
      <c r="I3" s="148"/>
      <c r="J3" s="138"/>
      <c r="K3" s="138"/>
      <c r="L3" s="72"/>
      <c r="M3" s="288"/>
      <c r="N3" s="1"/>
      <c r="O3" s="138"/>
      <c r="P3" s="138"/>
      <c r="Q3" s="138"/>
      <c r="R3" s="138"/>
      <c r="S3" s="138"/>
    </row>
    <row r="4" spans="1:26" ht="81" customHeight="1">
      <c r="A4" s="736" t="s">
        <v>12547</v>
      </c>
      <c r="B4" s="736" t="s">
        <v>3487</v>
      </c>
      <c r="C4" s="736" t="s">
        <v>3625</v>
      </c>
      <c r="D4" s="737" t="s">
        <v>12550</v>
      </c>
      <c r="E4" s="82" t="s">
        <v>175</v>
      </c>
      <c r="F4" s="746" t="s">
        <v>2854</v>
      </c>
      <c r="G4" s="80">
        <v>1</v>
      </c>
      <c r="H4" s="81" t="s">
        <v>12556</v>
      </c>
      <c r="I4" s="82" t="s">
        <v>12557</v>
      </c>
      <c r="J4" s="83"/>
      <c r="K4" s="83"/>
      <c r="L4" s="734"/>
      <c r="M4" s="178"/>
      <c r="N4" s="106"/>
      <c r="O4" s="86" t="s">
        <v>380</v>
      </c>
      <c r="P4" s="86" t="s">
        <v>380</v>
      </c>
      <c r="Q4" s="86" t="s">
        <v>380</v>
      </c>
      <c r="R4" s="83"/>
      <c r="S4" s="86"/>
      <c r="T4" s="118"/>
      <c r="U4" s="118"/>
      <c r="V4" s="118"/>
      <c r="W4" s="118"/>
      <c r="X4" s="118"/>
      <c r="Y4" s="118"/>
      <c r="Z4" s="118"/>
    </row>
    <row r="5" spans="1:26" ht="60.75" customHeight="1">
      <c r="A5" s="666"/>
      <c r="B5" s="666"/>
      <c r="C5" s="666"/>
      <c r="D5" s="666"/>
      <c r="E5" s="82" t="s">
        <v>177</v>
      </c>
      <c r="F5" s="666"/>
      <c r="G5" s="80">
        <v>2</v>
      </c>
      <c r="H5" s="81" t="s">
        <v>12563</v>
      </c>
      <c r="I5" s="82" t="s">
        <v>12565</v>
      </c>
      <c r="J5" s="83"/>
      <c r="K5" s="83"/>
      <c r="L5" s="666"/>
      <c r="M5" s="178"/>
      <c r="N5" s="106"/>
      <c r="O5" s="86" t="s">
        <v>380</v>
      </c>
      <c r="P5" s="86" t="s">
        <v>380</v>
      </c>
      <c r="Q5" s="86" t="s">
        <v>380</v>
      </c>
      <c r="R5" s="83"/>
      <c r="S5" s="86"/>
      <c r="T5" s="118"/>
      <c r="U5" s="118"/>
      <c r="V5" s="118"/>
      <c r="W5" s="118"/>
      <c r="X5" s="118"/>
      <c r="Y5" s="118"/>
      <c r="Z5" s="118"/>
    </row>
    <row r="6" spans="1:26" ht="132" customHeight="1">
      <c r="A6" s="735" t="s">
        <v>12571</v>
      </c>
      <c r="B6" s="735" t="s">
        <v>3487</v>
      </c>
      <c r="C6" s="736" t="s">
        <v>3625</v>
      </c>
      <c r="D6" s="737" t="s">
        <v>12550</v>
      </c>
      <c r="E6" s="82" t="s">
        <v>183</v>
      </c>
      <c r="F6" s="746" t="s">
        <v>2854</v>
      </c>
      <c r="G6" s="80">
        <v>1</v>
      </c>
      <c r="H6" s="81" t="s">
        <v>12576</v>
      </c>
      <c r="I6" s="82" t="s">
        <v>12557</v>
      </c>
      <c r="J6" s="83"/>
      <c r="K6" s="86"/>
      <c r="L6" s="734"/>
      <c r="M6" s="178"/>
      <c r="N6" s="106"/>
      <c r="O6" s="86" t="s">
        <v>380</v>
      </c>
      <c r="P6" s="86" t="s">
        <v>380</v>
      </c>
      <c r="Q6" s="86" t="s">
        <v>380</v>
      </c>
      <c r="R6" s="83"/>
      <c r="S6" s="86"/>
      <c r="T6" s="118"/>
      <c r="U6" s="118"/>
      <c r="V6" s="118"/>
      <c r="W6" s="118"/>
      <c r="X6" s="118"/>
      <c r="Y6" s="118"/>
      <c r="Z6" s="118"/>
    </row>
    <row r="7" spans="1:26" ht="17.25" customHeight="1">
      <c r="A7" s="666"/>
      <c r="B7" s="666"/>
      <c r="C7" s="666"/>
      <c r="D7" s="666"/>
      <c r="E7" s="82" t="s">
        <v>186</v>
      </c>
      <c r="F7" s="666"/>
      <c r="G7" s="80">
        <v>2</v>
      </c>
      <c r="H7" s="81" t="s">
        <v>12583</v>
      </c>
      <c r="I7" s="82" t="s">
        <v>12565</v>
      </c>
      <c r="J7" s="83"/>
      <c r="K7" s="83"/>
      <c r="L7" s="666"/>
      <c r="M7" s="178"/>
      <c r="N7" s="106"/>
      <c r="O7" s="86" t="s">
        <v>380</v>
      </c>
      <c r="P7" s="86" t="s">
        <v>380</v>
      </c>
      <c r="Q7" s="86" t="s">
        <v>380</v>
      </c>
      <c r="R7" s="83"/>
      <c r="S7" s="86"/>
      <c r="T7" s="118"/>
      <c r="U7" s="118"/>
      <c r="V7" s="118"/>
      <c r="W7" s="118"/>
      <c r="X7" s="118"/>
      <c r="Y7" s="118"/>
      <c r="Z7" s="118"/>
    </row>
    <row r="8" spans="1:26" ht="132" customHeight="1">
      <c r="A8" s="735" t="s">
        <v>12587</v>
      </c>
      <c r="B8" s="735" t="s">
        <v>3487</v>
      </c>
      <c r="C8" s="736" t="s">
        <v>3625</v>
      </c>
      <c r="D8" s="737" t="s">
        <v>12550</v>
      </c>
      <c r="E8" s="82" t="s">
        <v>188</v>
      </c>
      <c r="F8" s="746" t="s">
        <v>2854</v>
      </c>
      <c r="G8" s="80">
        <v>1</v>
      </c>
      <c r="H8" s="81" t="s">
        <v>12589</v>
      </c>
      <c r="I8" s="103" t="s">
        <v>12591</v>
      </c>
      <c r="J8" s="83"/>
      <c r="K8" s="83"/>
      <c r="L8" s="734"/>
      <c r="M8" s="178"/>
      <c r="N8" s="106"/>
      <c r="O8" s="86" t="s">
        <v>380</v>
      </c>
      <c r="P8" s="86" t="s">
        <v>380</v>
      </c>
      <c r="Q8" s="86" t="s">
        <v>380</v>
      </c>
      <c r="R8" s="83"/>
      <c r="S8" s="86"/>
      <c r="T8" s="118"/>
      <c r="U8" s="118"/>
      <c r="V8" s="118"/>
      <c r="W8" s="118"/>
      <c r="X8" s="118"/>
      <c r="Y8" s="118"/>
      <c r="Z8" s="118"/>
    </row>
    <row r="9" spans="1:26" ht="17.25" customHeight="1">
      <c r="A9" s="666"/>
      <c r="B9" s="666"/>
      <c r="C9" s="666"/>
      <c r="D9" s="666"/>
      <c r="E9" s="82" t="s">
        <v>192</v>
      </c>
      <c r="F9" s="666"/>
      <c r="G9" s="80">
        <v>2</v>
      </c>
      <c r="H9" s="81" t="s">
        <v>12598</v>
      </c>
      <c r="I9" s="82" t="s">
        <v>12565</v>
      </c>
      <c r="J9" s="83"/>
      <c r="K9" s="83"/>
      <c r="L9" s="666"/>
      <c r="M9" s="178"/>
      <c r="N9" s="106"/>
      <c r="O9" s="86" t="s">
        <v>380</v>
      </c>
      <c r="P9" s="86" t="s">
        <v>380</v>
      </c>
      <c r="Q9" s="86" t="s">
        <v>380</v>
      </c>
      <c r="R9" s="83"/>
      <c r="S9" s="86"/>
      <c r="T9" s="118"/>
      <c r="U9" s="118"/>
      <c r="V9" s="118"/>
      <c r="W9" s="118"/>
      <c r="X9" s="118"/>
      <c r="Y9" s="118"/>
      <c r="Z9" s="118"/>
    </row>
    <row r="10" spans="1:26" ht="48" customHeight="1">
      <c r="A10" s="735" t="s">
        <v>7221</v>
      </c>
      <c r="B10" s="735" t="s">
        <v>3487</v>
      </c>
      <c r="C10" s="736" t="s">
        <v>8642</v>
      </c>
      <c r="D10" s="737" t="s">
        <v>12607</v>
      </c>
      <c r="E10" s="95" t="s">
        <v>12608</v>
      </c>
      <c r="F10" s="740" t="s">
        <v>2854</v>
      </c>
      <c r="G10" s="88">
        <v>1</v>
      </c>
      <c r="H10" s="82" t="s">
        <v>12610</v>
      </c>
      <c r="I10" s="82" t="s">
        <v>12611</v>
      </c>
      <c r="J10" s="83" t="s">
        <v>158</v>
      </c>
      <c r="K10" s="86"/>
      <c r="L10" s="734"/>
      <c r="M10" s="178" t="s">
        <v>12615</v>
      </c>
      <c r="N10" s="106"/>
      <c r="O10" s="86" t="s">
        <v>379</v>
      </c>
      <c r="P10" s="86" t="s">
        <v>12616</v>
      </c>
      <c r="Q10" s="86" t="s">
        <v>12617</v>
      </c>
      <c r="R10" s="83"/>
      <c r="S10" s="86"/>
      <c r="T10" s="87"/>
      <c r="U10" s="87"/>
      <c r="V10" s="87"/>
      <c r="W10" s="87"/>
      <c r="X10" s="87"/>
      <c r="Y10" s="87"/>
      <c r="Z10" s="87"/>
    </row>
    <row r="11" spans="1:26" ht="72" customHeight="1">
      <c r="A11" s="666"/>
      <c r="B11" s="666"/>
      <c r="C11" s="666"/>
      <c r="D11" s="666"/>
      <c r="E11" s="95" t="s">
        <v>12622</v>
      </c>
      <c r="F11" s="665"/>
      <c r="G11" s="88">
        <v>2</v>
      </c>
      <c r="H11" s="82" t="s">
        <v>12624</v>
      </c>
      <c r="I11" s="82" t="s">
        <v>12625</v>
      </c>
      <c r="J11" s="83"/>
      <c r="K11" s="83"/>
      <c r="L11" s="666"/>
      <c r="M11" s="84"/>
      <c r="N11" s="106"/>
      <c r="O11" s="86" t="s">
        <v>379</v>
      </c>
      <c r="P11" s="86" t="s">
        <v>380</v>
      </c>
      <c r="Q11" s="86" t="s">
        <v>380</v>
      </c>
      <c r="R11" s="83"/>
      <c r="S11" s="86"/>
      <c r="T11" s="87"/>
      <c r="U11" s="87"/>
      <c r="V11" s="87"/>
      <c r="W11" s="87"/>
      <c r="X11" s="87"/>
      <c r="Y11" s="87"/>
      <c r="Z11" s="87"/>
    </row>
    <row r="12" spans="1:26" ht="17.25" customHeight="1">
      <c r="A12" s="735" t="s">
        <v>12628</v>
      </c>
      <c r="B12" s="735" t="s">
        <v>3487</v>
      </c>
      <c r="C12" s="736" t="s">
        <v>8642</v>
      </c>
      <c r="D12" s="737" t="s">
        <v>12607</v>
      </c>
      <c r="E12" s="95" t="s">
        <v>12633</v>
      </c>
      <c r="F12" s="740" t="s">
        <v>2854</v>
      </c>
      <c r="G12" s="88">
        <v>1</v>
      </c>
      <c r="H12" s="82" t="s">
        <v>12634</v>
      </c>
      <c r="I12" s="82" t="s">
        <v>12635</v>
      </c>
      <c r="J12" s="83"/>
      <c r="K12" s="83"/>
      <c r="L12" s="734"/>
      <c r="M12" s="84"/>
      <c r="N12" s="106"/>
      <c r="O12" s="86" t="s">
        <v>379</v>
      </c>
      <c r="P12" s="86" t="s">
        <v>380</v>
      </c>
      <c r="Q12" s="86" t="s">
        <v>380</v>
      </c>
      <c r="R12" s="83"/>
      <c r="S12" s="86"/>
      <c r="T12" s="87"/>
      <c r="U12" s="87"/>
      <c r="V12" s="87"/>
      <c r="W12" s="87"/>
      <c r="X12" s="87"/>
      <c r="Y12" s="87"/>
      <c r="Z12" s="87"/>
    </row>
    <row r="13" spans="1:26" ht="38.25" customHeight="1">
      <c r="A13" s="666"/>
      <c r="B13" s="666"/>
      <c r="C13" s="666"/>
      <c r="D13" s="666"/>
      <c r="E13" s="95" t="s">
        <v>12640</v>
      </c>
      <c r="F13" s="665"/>
      <c r="G13" s="88">
        <v>2</v>
      </c>
      <c r="H13" s="82" t="s">
        <v>12642</v>
      </c>
      <c r="I13" s="82" t="s">
        <v>12645</v>
      </c>
      <c r="J13" s="83" t="s">
        <v>158</v>
      </c>
      <c r="K13" s="83"/>
      <c r="L13" s="666"/>
      <c r="M13" s="178" t="s">
        <v>12615</v>
      </c>
      <c r="N13" s="106"/>
      <c r="O13" s="86" t="s">
        <v>379</v>
      </c>
      <c r="P13" s="86" t="s">
        <v>12616</v>
      </c>
      <c r="Q13" s="86" t="s">
        <v>12617</v>
      </c>
      <c r="R13" s="83"/>
      <c r="S13" s="86"/>
      <c r="T13" s="87"/>
      <c r="U13" s="87"/>
      <c r="V13" s="87"/>
      <c r="W13" s="87"/>
      <c r="X13" s="87"/>
      <c r="Y13" s="87"/>
      <c r="Z13" s="87"/>
    </row>
    <row r="14" spans="1:26" ht="39.75" customHeight="1">
      <c r="A14" s="735" t="s">
        <v>12647</v>
      </c>
      <c r="B14" s="735" t="s">
        <v>3487</v>
      </c>
      <c r="C14" s="736" t="s">
        <v>8642</v>
      </c>
      <c r="D14" s="737" t="s">
        <v>12652</v>
      </c>
      <c r="E14" s="95" t="s">
        <v>12654</v>
      </c>
      <c r="F14" s="738" t="s">
        <v>2854</v>
      </c>
      <c r="G14" s="88">
        <v>1</v>
      </c>
      <c r="H14" s="82" t="s">
        <v>12655</v>
      </c>
      <c r="I14" s="82" t="s">
        <v>12656</v>
      </c>
      <c r="J14" s="83" t="s">
        <v>158</v>
      </c>
      <c r="K14" s="83"/>
      <c r="L14" s="734"/>
      <c r="M14" s="178" t="s">
        <v>12615</v>
      </c>
      <c r="N14" s="106"/>
      <c r="O14" s="86" t="s">
        <v>379</v>
      </c>
      <c r="P14" s="86" t="s">
        <v>12662</v>
      </c>
      <c r="Q14" s="86" t="s">
        <v>12663</v>
      </c>
      <c r="R14" s="83"/>
      <c r="S14" s="86"/>
      <c r="T14" s="87"/>
      <c r="U14" s="87"/>
      <c r="V14" s="87"/>
      <c r="W14" s="87"/>
      <c r="X14" s="87"/>
      <c r="Y14" s="87"/>
      <c r="Z14" s="87"/>
    </row>
    <row r="15" spans="1:26" ht="69" customHeight="1">
      <c r="A15" s="666"/>
      <c r="B15" s="666"/>
      <c r="C15" s="666"/>
      <c r="D15" s="666"/>
      <c r="E15" s="95" t="s">
        <v>12664</v>
      </c>
      <c r="F15" s="665"/>
      <c r="G15" s="88">
        <v>2</v>
      </c>
      <c r="H15" s="82" t="s">
        <v>12665</v>
      </c>
      <c r="I15" s="82" t="s">
        <v>12666</v>
      </c>
      <c r="J15" s="83"/>
      <c r="K15" s="83"/>
      <c r="L15" s="666"/>
      <c r="M15" s="117"/>
      <c r="N15" s="106"/>
      <c r="O15" s="86" t="s">
        <v>379</v>
      </c>
      <c r="P15" s="86" t="s">
        <v>380</v>
      </c>
      <c r="Q15" s="86" t="s">
        <v>380</v>
      </c>
      <c r="R15" s="83"/>
      <c r="S15" s="86"/>
      <c r="T15" s="87"/>
      <c r="U15" s="87"/>
      <c r="V15" s="87"/>
      <c r="W15" s="87"/>
      <c r="X15" s="87"/>
      <c r="Y15" s="87"/>
      <c r="Z15" s="87"/>
    </row>
    <row r="16" spans="1:26" ht="17.25" customHeight="1">
      <c r="A16" s="735" t="s">
        <v>12670</v>
      </c>
      <c r="B16" s="735" t="s">
        <v>3487</v>
      </c>
      <c r="C16" s="736" t="s">
        <v>8642</v>
      </c>
      <c r="D16" s="737" t="s">
        <v>12652</v>
      </c>
      <c r="E16" s="95" t="s">
        <v>12673</v>
      </c>
      <c r="F16" s="738" t="s">
        <v>2854</v>
      </c>
      <c r="G16" s="88">
        <v>1</v>
      </c>
      <c r="H16" s="82" t="s">
        <v>12675</v>
      </c>
      <c r="I16" s="82" t="s">
        <v>12676</v>
      </c>
      <c r="J16" s="83"/>
      <c r="K16" s="83"/>
      <c r="L16" s="734"/>
      <c r="M16" s="117"/>
      <c r="N16" s="106"/>
      <c r="O16" s="86" t="s">
        <v>379</v>
      </c>
      <c r="P16" s="86" t="s">
        <v>380</v>
      </c>
      <c r="Q16" s="86" t="s">
        <v>380</v>
      </c>
      <c r="R16" s="83"/>
      <c r="S16" s="86"/>
      <c r="T16" s="87"/>
      <c r="U16" s="87"/>
      <c r="V16" s="87"/>
      <c r="W16" s="87"/>
      <c r="X16" s="87"/>
      <c r="Y16" s="87"/>
      <c r="Z16" s="87"/>
    </row>
    <row r="17" spans="1:26" ht="38.25" customHeight="1">
      <c r="A17" s="666"/>
      <c r="B17" s="666"/>
      <c r="C17" s="666"/>
      <c r="D17" s="666"/>
      <c r="E17" s="95" t="s">
        <v>12679</v>
      </c>
      <c r="F17" s="665"/>
      <c r="G17" s="88">
        <v>2</v>
      </c>
      <c r="H17" s="82" t="s">
        <v>12681</v>
      </c>
      <c r="I17" s="82" t="s">
        <v>12682</v>
      </c>
      <c r="J17" s="83" t="s">
        <v>158</v>
      </c>
      <c r="K17" s="83"/>
      <c r="L17" s="666"/>
      <c r="M17" s="178" t="s">
        <v>12615</v>
      </c>
      <c r="N17" s="106"/>
      <c r="O17" s="86" t="s">
        <v>379</v>
      </c>
      <c r="P17" s="86" t="s">
        <v>12662</v>
      </c>
      <c r="Q17" s="86" t="s">
        <v>12663</v>
      </c>
      <c r="R17" s="83"/>
      <c r="S17" s="86"/>
      <c r="T17" s="87"/>
      <c r="U17" s="87"/>
      <c r="V17" s="87"/>
      <c r="W17" s="87"/>
      <c r="X17" s="87"/>
      <c r="Y17" s="87"/>
      <c r="Z17" s="87"/>
    </row>
    <row r="18" spans="1:26" ht="54" customHeight="1">
      <c r="A18" s="736" t="s">
        <v>12687</v>
      </c>
      <c r="B18" s="736" t="s">
        <v>3487</v>
      </c>
      <c r="C18" s="736" t="s">
        <v>3625</v>
      </c>
      <c r="D18" s="737" t="s">
        <v>12689</v>
      </c>
      <c r="E18" s="82" t="s">
        <v>12690</v>
      </c>
      <c r="F18" s="738" t="s">
        <v>2854</v>
      </c>
      <c r="G18" s="88">
        <v>1</v>
      </c>
      <c r="H18" s="82" t="s">
        <v>12694</v>
      </c>
      <c r="I18" s="82" t="s">
        <v>12696</v>
      </c>
      <c r="J18" s="83"/>
      <c r="K18" s="83"/>
      <c r="L18" s="734"/>
      <c r="M18" s="117"/>
      <c r="N18" s="106"/>
      <c r="O18" s="86" t="s">
        <v>379</v>
      </c>
      <c r="P18" s="86" t="s">
        <v>380</v>
      </c>
      <c r="Q18" s="86" t="s">
        <v>380</v>
      </c>
      <c r="R18" s="83"/>
      <c r="S18" s="86"/>
      <c r="T18" s="118"/>
      <c r="U18" s="118"/>
      <c r="V18" s="118"/>
      <c r="W18" s="118"/>
      <c r="X18" s="118"/>
      <c r="Y18" s="118"/>
      <c r="Z18" s="118"/>
    </row>
    <row r="19" spans="1:26" ht="54" customHeight="1">
      <c r="A19" s="666"/>
      <c r="B19" s="666"/>
      <c r="C19" s="666"/>
      <c r="D19" s="666"/>
      <c r="E19" s="82" t="s">
        <v>12699</v>
      </c>
      <c r="F19" s="666"/>
      <c r="G19" s="88">
        <v>2</v>
      </c>
      <c r="H19" s="82" t="s">
        <v>12702</v>
      </c>
      <c r="I19" s="82" t="s">
        <v>12703</v>
      </c>
      <c r="J19" s="83"/>
      <c r="K19" s="83"/>
      <c r="L19" s="666"/>
      <c r="M19" s="117"/>
      <c r="N19" s="106"/>
      <c r="O19" s="86" t="s">
        <v>379</v>
      </c>
      <c r="P19" s="86" t="s">
        <v>380</v>
      </c>
      <c r="Q19" s="86" t="s">
        <v>380</v>
      </c>
      <c r="R19" s="83"/>
      <c r="S19" s="86"/>
      <c r="T19" s="118"/>
      <c r="U19" s="118"/>
      <c r="V19" s="118"/>
      <c r="W19" s="118"/>
      <c r="X19" s="118"/>
      <c r="Y19" s="118"/>
      <c r="Z19" s="118"/>
    </row>
    <row r="20" spans="1:26" ht="54.75" customHeight="1">
      <c r="A20" s="736" t="s">
        <v>12704</v>
      </c>
      <c r="B20" s="736" t="s">
        <v>3487</v>
      </c>
      <c r="C20" s="736" t="s">
        <v>3625</v>
      </c>
      <c r="D20" s="737" t="s">
        <v>12709</v>
      </c>
      <c r="E20" s="82" t="s">
        <v>12710</v>
      </c>
      <c r="F20" s="738" t="s">
        <v>2854</v>
      </c>
      <c r="G20" s="88">
        <v>1</v>
      </c>
      <c r="H20" s="82" t="s">
        <v>12711</v>
      </c>
      <c r="I20" s="82" t="s">
        <v>12712</v>
      </c>
      <c r="J20" s="83"/>
      <c r="K20" s="86"/>
      <c r="L20" s="734"/>
      <c r="M20" s="178"/>
      <c r="N20" s="106"/>
      <c r="O20" s="86" t="s">
        <v>379</v>
      </c>
      <c r="P20" s="86" t="s">
        <v>380</v>
      </c>
      <c r="Q20" s="86" t="s">
        <v>380</v>
      </c>
      <c r="R20" s="83"/>
      <c r="S20" s="86"/>
      <c r="T20" s="118"/>
      <c r="U20" s="118"/>
      <c r="V20" s="118"/>
      <c r="W20" s="118"/>
      <c r="X20" s="118"/>
      <c r="Y20" s="118"/>
      <c r="Z20" s="118"/>
    </row>
    <row r="21" spans="1:26" ht="54.75" customHeight="1">
      <c r="A21" s="666"/>
      <c r="B21" s="666"/>
      <c r="C21" s="666"/>
      <c r="D21" s="666"/>
      <c r="E21" s="82" t="s">
        <v>12718</v>
      </c>
      <c r="F21" s="666"/>
      <c r="G21" s="88">
        <v>2</v>
      </c>
      <c r="H21" s="82" t="s">
        <v>12719</v>
      </c>
      <c r="I21" s="82" t="s">
        <v>12721</v>
      </c>
      <c r="J21" s="83"/>
      <c r="K21" s="83"/>
      <c r="L21" s="666"/>
      <c r="M21" s="117"/>
      <c r="N21" s="106"/>
      <c r="O21" s="86" t="s">
        <v>379</v>
      </c>
      <c r="P21" s="86" t="s">
        <v>380</v>
      </c>
      <c r="Q21" s="86" t="s">
        <v>380</v>
      </c>
      <c r="R21" s="83"/>
      <c r="S21" s="86"/>
      <c r="T21" s="118"/>
      <c r="U21" s="118"/>
      <c r="V21" s="118"/>
      <c r="W21" s="118"/>
      <c r="X21" s="118"/>
      <c r="Y21" s="118"/>
      <c r="Z21" s="118"/>
    </row>
    <row r="22" spans="1:26" ht="63.75" customHeight="1">
      <c r="A22" s="736" t="s">
        <v>12725</v>
      </c>
      <c r="B22" s="736" t="s">
        <v>3487</v>
      </c>
      <c r="C22" s="736" t="s">
        <v>3625</v>
      </c>
      <c r="D22" s="737" t="s">
        <v>12728</v>
      </c>
      <c r="E22" s="81" t="s">
        <v>12729</v>
      </c>
      <c r="F22" s="746" t="s">
        <v>2854</v>
      </c>
      <c r="G22" s="80">
        <v>1</v>
      </c>
      <c r="H22" s="81" t="s">
        <v>12733</v>
      </c>
      <c r="I22" s="81" t="s">
        <v>12734</v>
      </c>
      <c r="J22" s="83" t="s">
        <v>158</v>
      </c>
      <c r="K22" s="83"/>
      <c r="L22" s="734"/>
      <c r="M22" s="117"/>
      <c r="N22" s="106"/>
      <c r="O22" s="86" t="s">
        <v>379</v>
      </c>
      <c r="P22" s="86" t="s">
        <v>12736</v>
      </c>
      <c r="Q22" s="86" t="s">
        <v>12737</v>
      </c>
      <c r="R22" s="83"/>
      <c r="S22" s="86"/>
      <c r="T22" s="118"/>
      <c r="U22" s="118"/>
      <c r="V22" s="118"/>
      <c r="W22" s="118"/>
      <c r="X22" s="118"/>
      <c r="Y22" s="118"/>
      <c r="Z22" s="118"/>
    </row>
    <row r="23" spans="1:26" ht="63.75" customHeight="1">
      <c r="A23" s="666"/>
      <c r="B23" s="666"/>
      <c r="C23" s="666"/>
      <c r="D23" s="666"/>
      <c r="E23" s="81" t="s">
        <v>12740</v>
      </c>
      <c r="F23" s="666"/>
      <c r="G23" s="80">
        <v>2</v>
      </c>
      <c r="H23" s="81" t="s">
        <v>12742</v>
      </c>
      <c r="I23" s="81" t="s">
        <v>12743</v>
      </c>
      <c r="J23" s="83" t="s">
        <v>158</v>
      </c>
      <c r="K23" s="86"/>
      <c r="L23" s="666"/>
      <c r="M23" s="178"/>
      <c r="N23" s="106"/>
      <c r="O23" s="86" t="s">
        <v>379</v>
      </c>
      <c r="P23" s="86" t="s">
        <v>12736</v>
      </c>
      <c r="Q23" s="86" t="s">
        <v>12737</v>
      </c>
      <c r="R23" s="83"/>
      <c r="S23" s="86"/>
      <c r="T23" s="118"/>
      <c r="U23" s="118"/>
      <c r="V23" s="118"/>
      <c r="W23" s="118"/>
      <c r="X23" s="118"/>
      <c r="Y23" s="118"/>
      <c r="Z23" s="118"/>
    </row>
    <row r="24" spans="1:26" ht="63.75" customHeight="1">
      <c r="A24" s="735" t="s">
        <v>4045</v>
      </c>
      <c r="B24" s="735" t="s">
        <v>3487</v>
      </c>
      <c r="C24" s="735" t="s">
        <v>3625</v>
      </c>
      <c r="D24" s="737" t="s">
        <v>12748</v>
      </c>
      <c r="E24" s="81" t="s">
        <v>12749</v>
      </c>
      <c r="F24" s="746" t="s">
        <v>2854</v>
      </c>
      <c r="G24" s="80">
        <v>1</v>
      </c>
      <c r="H24" s="81" t="s">
        <v>12750</v>
      </c>
      <c r="I24" s="81" t="s">
        <v>12751</v>
      </c>
      <c r="J24" s="83"/>
      <c r="K24" s="83"/>
      <c r="L24" s="734"/>
      <c r="M24" s="117"/>
      <c r="N24" s="106"/>
      <c r="O24" s="86" t="s">
        <v>379</v>
      </c>
      <c r="P24" s="86" t="s">
        <v>380</v>
      </c>
      <c r="Q24" s="86" t="s">
        <v>380</v>
      </c>
      <c r="R24" s="83"/>
      <c r="S24" s="86"/>
      <c r="T24" s="118"/>
      <c r="U24" s="118"/>
      <c r="V24" s="118"/>
      <c r="W24" s="118"/>
      <c r="X24" s="118"/>
      <c r="Y24" s="118"/>
      <c r="Z24" s="118"/>
    </row>
    <row r="25" spans="1:26" ht="63.75" customHeight="1">
      <c r="A25" s="666"/>
      <c r="B25" s="666"/>
      <c r="C25" s="666"/>
      <c r="D25" s="666"/>
      <c r="E25" s="81" t="s">
        <v>12756</v>
      </c>
      <c r="F25" s="666"/>
      <c r="G25" s="80">
        <v>2</v>
      </c>
      <c r="H25" s="81" t="s">
        <v>12757</v>
      </c>
      <c r="I25" s="81" t="s">
        <v>12758</v>
      </c>
      <c r="J25" s="83"/>
      <c r="K25" s="83"/>
      <c r="L25" s="666"/>
      <c r="M25" s="117"/>
      <c r="N25" s="106"/>
      <c r="O25" s="86" t="s">
        <v>379</v>
      </c>
      <c r="P25" s="86" t="s">
        <v>380</v>
      </c>
      <c r="Q25" s="86" t="s">
        <v>380</v>
      </c>
      <c r="R25" s="83"/>
      <c r="S25" s="86"/>
      <c r="T25" s="118"/>
      <c r="U25" s="118"/>
      <c r="V25" s="118"/>
      <c r="W25" s="118"/>
      <c r="X25" s="118"/>
      <c r="Y25" s="118"/>
      <c r="Z25" s="118"/>
    </row>
    <row r="26" spans="1:26" ht="63.75" customHeight="1">
      <c r="A26" s="736" t="s">
        <v>12759</v>
      </c>
      <c r="B26" s="736" t="s">
        <v>3487</v>
      </c>
      <c r="C26" s="736" t="s">
        <v>3625</v>
      </c>
      <c r="D26" s="737" t="s">
        <v>12763</v>
      </c>
      <c r="E26" s="81" t="s">
        <v>12764</v>
      </c>
      <c r="F26" s="746" t="s">
        <v>2854</v>
      </c>
      <c r="G26" s="80">
        <v>1</v>
      </c>
      <c r="H26" s="81" t="s">
        <v>12765</v>
      </c>
      <c r="I26" s="81" t="s">
        <v>12766</v>
      </c>
      <c r="J26" s="83"/>
      <c r="K26" s="83"/>
      <c r="L26" s="734"/>
      <c r="M26" s="117"/>
      <c r="N26" s="106"/>
      <c r="O26" s="86" t="s">
        <v>380</v>
      </c>
      <c r="P26" s="86" t="s">
        <v>380</v>
      </c>
      <c r="Q26" s="86" t="s">
        <v>380</v>
      </c>
      <c r="R26" s="83"/>
      <c r="S26" s="86"/>
      <c r="T26" s="118"/>
      <c r="U26" s="118"/>
      <c r="V26" s="118"/>
      <c r="W26" s="118"/>
      <c r="X26" s="118"/>
      <c r="Y26" s="118"/>
      <c r="Z26" s="118"/>
    </row>
    <row r="27" spans="1:26" ht="63.75" customHeight="1">
      <c r="A27" s="666"/>
      <c r="B27" s="666"/>
      <c r="C27" s="666"/>
      <c r="D27" s="666"/>
      <c r="E27" s="81" t="s">
        <v>12772</v>
      </c>
      <c r="F27" s="666"/>
      <c r="G27" s="80">
        <v>2</v>
      </c>
      <c r="H27" s="81" t="s">
        <v>12773</v>
      </c>
      <c r="I27" s="81" t="s">
        <v>12775</v>
      </c>
      <c r="J27" s="83"/>
      <c r="K27" s="83"/>
      <c r="L27" s="666"/>
      <c r="M27" s="117"/>
      <c r="N27" s="106"/>
      <c r="O27" s="86" t="s">
        <v>380</v>
      </c>
      <c r="P27" s="86" t="s">
        <v>380</v>
      </c>
      <c r="Q27" s="86" t="s">
        <v>380</v>
      </c>
      <c r="R27" s="83"/>
      <c r="S27" s="86"/>
      <c r="T27" s="118"/>
      <c r="U27" s="118"/>
      <c r="V27" s="118"/>
      <c r="W27" s="118"/>
      <c r="X27" s="118"/>
      <c r="Y27" s="118"/>
      <c r="Z27" s="118"/>
    </row>
    <row r="28" spans="1:26" ht="48" customHeight="1">
      <c r="A28" s="735" t="s">
        <v>12778</v>
      </c>
      <c r="B28" s="736" t="s">
        <v>3487</v>
      </c>
      <c r="C28" s="736" t="s">
        <v>3625</v>
      </c>
      <c r="D28" s="737" t="s">
        <v>12780</v>
      </c>
      <c r="E28" s="81" t="s">
        <v>12781</v>
      </c>
      <c r="F28" s="746" t="s">
        <v>2854</v>
      </c>
      <c r="G28" s="80">
        <v>1</v>
      </c>
      <c r="H28" s="81" t="s">
        <v>12784</v>
      </c>
      <c r="I28" s="81" t="s">
        <v>12785</v>
      </c>
      <c r="J28" s="83"/>
      <c r="K28" s="86"/>
      <c r="L28" s="734"/>
      <c r="M28" s="178"/>
      <c r="N28" s="106"/>
      <c r="O28" s="86" t="s">
        <v>380</v>
      </c>
      <c r="P28" s="86" t="s">
        <v>380</v>
      </c>
      <c r="Q28" s="86" t="s">
        <v>380</v>
      </c>
      <c r="R28" s="83"/>
      <c r="S28" s="86"/>
      <c r="T28" s="118"/>
      <c r="U28" s="118"/>
      <c r="V28" s="118"/>
      <c r="W28" s="118"/>
      <c r="X28" s="118"/>
      <c r="Y28" s="118"/>
      <c r="Z28" s="118"/>
    </row>
    <row r="29" spans="1:26" ht="48" customHeight="1">
      <c r="A29" s="666"/>
      <c r="B29" s="666"/>
      <c r="C29" s="666"/>
      <c r="D29" s="666"/>
      <c r="E29" s="81" t="s">
        <v>12790</v>
      </c>
      <c r="F29" s="666"/>
      <c r="G29" s="80">
        <v>2</v>
      </c>
      <c r="H29" s="81" t="s">
        <v>12791</v>
      </c>
      <c r="I29" s="81" t="s">
        <v>12792</v>
      </c>
      <c r="J29" s="83"/>
      <c r="K29" s="86"/>
      <c r="L29" s="666"/>
      <c r="M29" s="178"/>
      <c r="N29" s="106"/>
      <c r="O29" s="86" t="s">
        <v>380</v>
      </c>
      <c r="P29" s="86" t="s">
        <v>380</v>
      </c>
      <c r="Q29" s="86" t="s">
        <v>380</v>
      </c>
      <c r="R29" s="83"/>
      <c r="S29" s="86"/>
      <c r="T29" s="118"/>
      <c r="U29" s="118"/>
      <c r="V29" s="118"/>
      <c r="W29" s="118"/>
      <c r="X29" s="118"/>
      <c r="Y29" s="118"/>
      <c r="Z29" s="118"/>
    </row>
    <row r="30" spans="1:26" ht="48" customHeight="1">
      <c r="A30" s="735" t="s">
        <v>12794</v>
      </c>
      <c r="B30" s="736" t="s">
        <v>3487</v>
      </c>
      <c r="C30" s="736" t="s">
        <v>3625</v>
      </c>
      <c r="D30" s="737" t="s">
        <v>12780</v>
      </c>
      <c r="E30" s="81" t="s">
        <v>12797</v>
      </c>
      <c r="F30" s="746" t="s">
        <v>2854</v>
      </c>
      <c r="G30" s="80">
        <v>1</v>
      </c>
      <c r="H30" s="81" t="s">
        <v>12798</v>
      </c>
      <c r="I30" s="81" t="s">
        <v>12785</v>
      </c>
      <c r="J30" s="83"/>
      <c r="K30" s="83"/>
      <c r="L30" s="734"/>
      <c r="M30" s="117"/>
      <c r="N30" s="106"/>
      <c r="O30" s="86" t="s">
        <v>380</v>
      </c>
      <c r="P30" s="86" t="s">
        <v>380</v>
      </c>
      <c r="Q30" s="86" t="s">
        <v>380</v>
      </c>
      <c r="R30" s="83"/>
      <c r="S30" s="86"/>
      <c r="T30" s="118"/>
      <c r="U30" s="118"/>
      <c r="V30" s="118"/>
      <c r="W30" s="118"/>
      <c r="X30" s="118"/>
      <c r="Y30" s="118"/>
      <c r="Z30" s="118"/>
    </row>
    <row r="31" spans="1:26" ht="48" customHeight="1">
      <c r="A31" s="666"/>
      <c r="B31" s="666"/>
      <c r="C31" s="666"/>
      <c r="D31" s="666"/>
      <c r="E31" s="81" t="s">
        <v>12790</v>
      </c>
      <c r="F31" s="666"/>
      <c r="G31" s="80">
        <v>2</v>
      </c>
      <c r="H31" s="81" t="s">
        <v>12791</v>
      </c>
      <c r="I31" s="81" t="s">
        <v>12792</v>
      </c>
      <c r="J31" s="83"/>
      <c r="K31" s="83"/>
      <c r="L31" s="666"/>
      <c r="M31" s="117"/>
      <c r="N31" s="106"/>
      <c r="O31" s="86" t="s">
        <v>380</v>
      </c>
      <c r="P31" s="86" t="s">
        <v>380</v>
      </c>
      <c r="Q31" s="86" t="s">
        <v>380</v>
      </c>
      <c r="R31" s="83"/>
      <c r="S31" s="86"/>
      <c r="T31" s="118"/>
      <c r="U31" s="118"/>
      <c r="V31" s="118"/>
      <c r="W31" s="118"/>
      <c r="X31" s="118"/>
      <c r="Y31" s="118"/>
      <c r="Z31" s="118"/>
    </row>
    <row r="32" spans="1:26" ht="48" customHeight="1">
      <c r="A32" s="735" t="s">
        <v>12802</v>
      </c>
      <c r="B32" s="736" t="s">
        <v>3487</v>
      </c>
      <c r="C32" s="736" t="s">
        <v>3625</v>
      </c>
      <c r="D32" s="737" t="s">
        <v>12780</v>
      </c>
      <c r="E32" s="81" t="s">
        <v>12803</v>
      </c>
      <c r="F32" s="746" t="s">
        <v>2854</v>
      </c>
      <c r="G32" s="80">
        <v>1</v>
      </c>
      <c r="H32" s="81" t="s">
        <v>12804</v>
      </c>
      <c r="I32" s="81" t="s">
        <v>12785</v>
      </c>
      <c r="J32" s="83"/>
      <c r="K32" s="83"/>
      <c r="L32" s="734"/>
      <c r="M32" s="117"/>
      <c r="N32" s="106"/>
      <c r="O32" s="86" t="s">
        <v>380</v>
      </c>
      <c r="P32" s="86" t="s">
        <v>380</v>
      </c>
      <c r="Q32" s="86" t="s">
        <v>380</v>
      </c>
      <c r="R32" s="83"/>
      <c r="S32" s="86"/>
      <c r="T32" s="118"/>
      <c r="U32" s="118"/>
      <c r="V32" s="118"/>
      <c r="W32" s="118"/>
      <c r="X32" s="118"/>
      <c r="Y32" s="118"/>
      <c r="Z32" s="118"/>
    </row>
    <row r="33" spans="1:26" ht="48" customHeight="1">
      <c r="A33" s="666"/>
      <c r="B33" s="666"/>
      <c r="C33" s="666"/>
      <c r="D33" s="666"/>
      <c r="E33" s="81" t="s">
        <v>12790</v>
      </c>
      <c r="F33" s="666"/>
      <c r="G33" s="80">
        <v>2</v>
      </c>
      <c r="H33" s="81" t="s">
        <v>12791</v>
      </c>
      <c r="I33" s="81" t="s">
        <v>12792</v>
      </c>
      <c r="J33" s="83"/>
      <c r="K33" s="83"/>
      <c r="L33" s="666"/>
      <c r="M33" s="117"/>
      <c r="N33" s="106"/>
      <c r="O33" s="86" t="s">
        <v>380</v>
      </c>
      <c r="P33" s="86" t="s">
        <v>380</v>
      </c>
      <c r="Q33" s="86" t="s">
        <v>380</v>
      </c>
      <c r="R33" s="83"/>
      <c r="S33" s="86"/>
      <c r="T33" s="118"/>
      <c r="U33" s="118"/>
      <c r="V33" s="118"/>
      <c r="W33" s="118"/>
      <c r="X33" s="118"/>
      <c r="Y33" s="118"/>
      <c r="Z33" s="118"/>
    </row>
    <row r="34" spans="1:26" ht="48" customHeight="1">
      <c r="A34" s="730" t="s">
        <v>3905</v>
      </c>
      <c r="B34" s="730" t="s">
        <v>3487</v>
      </c>
      <c r="C34" s="730" t="s">
        <v>3625</v>
      </c>
      <c r="D34" s="733" t="s">
        <v>12814</v>
      </c>
      <c r="E34" s="612" t="s">
        <v>12816</v>
      </c>
      <c r="F34" s="733" t="s">
        <v>2854</v>
      </c>
      <c r="G34" s="608">
        <v>1</v>
      </c>
      <c r="H34" s="612" t="s">
        <v>12818</v>
      </c>
      <c r="I34" s="612" t="s">
        <v>12820</v>
      </c>
      <c r="J34" s="83"/>
      <c r="K34" s="83"/>
      <c r="L34" s="734"/>
      <c r="M34" s="117"/>
      <c r="N34" s="106"/>
      <c r="O34" s="86" t="s">
        <v>380</v>
      </c>
      <c r="P34" s="86" t="s">
        <v>380</v>
      </c>
      <c r="Q34" s="86" t="s">
        <v>12821</v>
      </c>
      <c r="R34" s="83" t="s">
        <v>79</v>
      </c>
      <c r="S34" s="86"/>
      <c r="T34" s="118"/>
      <c r="U34" s="118"/>
      <c r="V34" s="118"/>
      <c r="W34" s="118"/>
      <c r="X34" s="118"/>
      <c r="Y34" s="118"/>
      <c r="Z34" s="118"/>
    </row>
    <row r="35" spans="1:26" ht="48" customHeight="1">
      <c r="A35" s="732"/>
      <c r="B35" s="731"/>
      <c r="C35" s="731"/>
      <c r="D35" s="731"/>
      <c r="E35" s="612" t="s">
        <v>12824</v>
      </c>
      <c r="F35" s="732"/>
      <c r="G35" s="608">
        <v>2</v>
      </c>
      <c r="H35" s="612" t="s">
        <v>12825</v>
      </c>
      <c r="I35" s="612" t="s">
        <v>12826</v>
      </c>
      <c r="J35" s="83"/>
      <c r="K35" s="83"/>
      <c r="L35" s="666"/>
      <c r="M35" s="117"/>
      <c r="N35" s="106"/>
      <c r="O35" s="86" t="s">
        <v>380</v>
      </c>
      <c r="P35" s="86" t="s">
        <v>380</v>
      </c>
      <c r="Q35" s="86" t="s">
        <v>12821</v>
      </c>
      <c r="R35" s="83" t="s">
        <v>79</v>
      </c>
      <c r="S35" s="86"/>
      <c r="T35" s="118"/>
      <c r="U35" s="118"/>
      <c r="V35" s="118"/>
      <c r="W35" s="118"/>
      <c r="X35" s="118"/>
      <c r="Y35" s="118"/>
      <c r="Z35" s="118"/>
    </row>
    <row r="36" spans="1:26" ht="17.25" customHeight="1">
      <c r="A36" s="730" t="s">
        <v>12829</v>
      </c>
      <c r="B36" s="730" t="s">
        <v>3487</v>
      </c>
      <c r="C36" s="730" t="s">
        <v>3625</v>
      </c>
      <c r="D36" s="733" t="s">
        <v>12814</v>
      </c>
      <c r="E36" s="612" t="s">
        <v>12832</v>
      </c>
      <c r="F36" s="733" t="s">
        <v>2854</v>
      </c>
      <c r="G36" s="608">
        <v>1</v>
      </c>
      <c r="H36" s="612" t="s">
        <v>12833</v>
      </c>
      <c r="I36" s="612" t="s">
        <v>12834</v>
      </c>
      <c r="J36" s="83"/>
      <c r="K36" s="83"/>
      <c r="L36" s="734"/>
      <c r="M36" s="117"/>
      <c r="N36" s="106"/>
      <c r="O36" s="86" t="s">
        <v>380</v>
      </c>
      <c r="P36" s="86" t="s">
        <v>380</v>
      </c>
      <c r="Q36" s="86" t="s">
        <v>12835</v>
      </c>
      <c r="R36" s="83" t="s">
        <v>79</v>
      </c>
      <c r="S36" s="86"/>
      <c r="T36" s="118"/>
      <c r="U36" s="118"/>
      <c r="V36" s="118"/>
      <c r="W36" s="118"/>
      <c r="X36" s="118"/>
      <c r="Y36" s="118"/>
      <c r="Z36" s="118"/>
    </row>
    <row r="37" spans="1:26" ht="48" customHeight="1">
      <c r="A37" s="732"/>
      <c r="B37" s="731"/>
      <c r="C37" s="731"/>
      <c r="D37" s="731"/>
      <c r="E37" s="612" t="s">
        <v>12824</v>
      </c>
      <c r="F37" s="732"/>
      <c r="G37" s="608">
        <v>2</v>
      </c>
      <c r="H37" s="612" t="s">
        <v>12825</v>
      </c>
      <c r="I37" s="612" t="s">
        <v>12826</v>
      </c>
      <c r="J37" s="83"/>
      <c r="K37" s="83"/>
      <c r="L37" s="666"/>
      <c r="M37" s="117"/>
      <c r="N37" s="106"/>
      <c r="O37" s="86" t="s">
        <v>380</v>
      </c>
      <c r="P37" s="86" t="s">
        <v>380</v>
      </c>
      <c r="Q37" s="86" t="s">
        <v>12835</v>
      </c>
      <c r="R37" s="83" t="s">
        <v>79</v>
      </c>
      <c r="S37" s="86"/>
      <c r="T37" s="118"/>
      <c r="U37" s="118"/>
      <c r="V37" s="118"/>
      <c r="W37" s="118"/>
      <c r="X37" s="118"/>
      <c r="Y37" s="118"/>
      <c r="Z37" s="118"/>
    </row>
    <row r="38" spans="1:26" ht="82.5" customHeight="1">
      <c r="A38" s="735" t="s">
        <v>5138</v>
      </c>
      <c r="B38" s="743" t="s">
        <v>3487</v>
      </c>
      <c r="C38" s="743" t="s">
        <v>3625</v>
      </c>
      <c r="D38" s="744" t="s">
        <v>12842</v>
      </c>
      <c r="E38" s="167" t="s">
        <v>12843</v>
      </c>
      <c r="F38" s="746" t="s">
        <v>12844</v>
      </c>
      <c r="G38" s="80">
        <v>1</v>
      </c>
      <c r="H38" s="81" t="s">
        <v>12845</v>
      </c>
      <c r="I38" s="167" t="s">
        <v>12846</v>
      </c>
      <c r="J38" s="83"/>
      <c r="K38" s="83"/>
      <c r="L38" s="734"/>
      <c r="M38" s="117"/>
      <c r="N38" s="106"/>
      <c r="O38" s="86" t="s">
        <v>380</v>
      </c>
      <c r="P38" s="86" t="s">
        <v>380</v>
      </c>
      <c r="Q38" s="86" t="s">
        <v>380</v>
      </c>
      <c r="R38" s="83"/>
      <c r="S38" s="86"/>
      <c r="T38" s="118"/>
      <c r="U38" s="118"/>
      <c r="V38" s="118"/>
      <c r="W38" s="118"/>
      <c r="X38" s="118"/>
      <c r="Y38" s="118"/>
      <c r="Z38" s="118"/>
    </row>
    <row r="39" spans="1:26" ht="48" customHeight="1">
      <c r="A39" s="666"/>
      <c r="B39" s="666"/>
      <c r="C39" s="666"/>
      <c r="D39" s="666"/>
      <c r="E39" s="173" t="s">
        <v>12850</v>
      </c>
      <c r="F39" s="666"/>
      <c r="G39" s="80">
        <v>2</v>
      </c>
      <c r="H39" s="81" t="s">
        <v>12852</v>
      </c>
      <c r="I39" s="167" t="s">
        <v>12853</v>
      </c>
      <c r="J39" s="83"/>
      <c r="K39" s="83"/>
      <c r="L39" s="666"/>
      <c r="M39" s="117"/>
      <c r="N39" s="106"/>
      <c r="O39" s="86" t="s">
        <v>380</v>
      </c>
      <c r="P39" s="86" t="s">
        <v>380</v>
      </c>
      <c r="Q39" s="86" t="s">
        <v>380</v>
      </c>
      <c r="R39" s="83"/>
      <c r="S39" s="86"/>
      <c r="T39" s="118"/>
      <c r="U39" s="118"/>
      <c r="V39" s="118"/>
      <c r="W39" s="118"/>
      <c r="X39" s="118"/>
      <c r="Y39" s="118"/>
      <c r="Z39" s="118"/>
    </row>
    <row r="40" spans="1:26" ht="115.5" customHeight="1">
      <c r="A40" s="735" t="s">
        <v>12857</v>
      </c>
      <c r="B40" s="743" t="s">
        <v>3487</v>
      </c>
      <c r="C40" s="743" t="s">
        <v>3625</v>
      </c>
      <c r="D40" s="744" t="s">
        <v>12842</v>
      </c>
      <c r="E40" s="173" t="s">
        <v>12858</v>
      </c>
      <c r="F40" s="746" t="s">
        <v>2231</v>
      </c>
      <c r="G40" s="80">
        <v>1</v>
      </c>
      <c r="H40" s="81" t="s">
        <v>12860</v>
      </c>
      <c r="I40" s="167" t="s">
        <v>12846</v>
      </c>
      <c r="J40" s="83"/>
      <c r="K40" s="83"/>
      <c r="L40" s="734"/>
      <c r="M40" s="117"/>
      <c r="N40" s="106"/>
      <c r="O40" s="86" t="s">
        <v>380</v>
      </c>
      <c r="P40" s="86" t="s">
        <v>380</v>
      </c>
      <c r="Q40" s="86" t="s">
        <v>380</v>
      </c>
      <c r="R40" s="83"/>
      <c r="S40" s="86"/>
      <c r="T40" s="118"/>
      <c r="U40" s="118"/>
      <c r="V40" s="118"/>
      <c r="W40" s="118"/>
      <c r="X40" s="118"/>
      <c r="Y40" s="118"/>
      <c r="Z40" s="118"/>
    </row>
    <row r="41" spans="1:26" ht="17.25" customHeight="1">
      <c r="A41" s="666"/>
      <c r="B41" s="666"/>
      <c r="C41" s="666"/>
      <c r="D41" s="665"/>
      <c r="E41" s="173" t="s">
        <v>12862</v>
      </c>
      <c r="F41" s="666"/>
      <c r="G41" s="80">
        <v>2</v>
      </c>
      <c r="H41" s="81" t="s">
        <v>12863</v>
      </c>
      <c r="I41" s="167" t="s">
        <v>12853</v>
      </c>
      <c r="J41" s="83"/>
      <c r="K41" s="83"/>
      <c r="L41" s="666"/>
      <c r="M41" s="117"/>
      <c r="N41" s="106"/>
      <c r="O41" s="86" t="s">
        <v>380</v>
      </c>
      <c r="P41" s="86" t="s">
        <v>380</v>
      </c>
      <c r="Q41" s="86" t="s">
        <v>380</v>
      </c>
      <c r="R41" s="83"/>
      <c r="S41" s="86"/>
      <c r="T41" s="118"/>
      <c r="U41" s="118"/>
      <c r="V41" s="118"/>
      <c r="W41" s="118"/>
      <c r="X41" s="118"/>
      <c r="Y41" s="118"/>
      <c r="Z41" s="118"/>
    </row>
    <row r="42" spans="1:26" ht="17.25" customHeight="1">
      <c r="A42" s="735" t="s">
        <v>5149</v>
      </c>
      <c r="B42" s="743" t="s">
        <v>3487</v>
      </c>
      <c r="C42" s="743" t="s">
        <v>3625</v>
      </c>
      <c r="D42" s="740" t="s">
        <v>12866</v>
      </c>
      <c r="E42" s="81" t="s">
        <v>12867</v>
      </c>
      <c r="F42" s="746" t="s">
        <v>12844</v>
      </c>
      <c r="G42" s="80">
        <v>1</v>
      </c>
      <c r="H42" s="81" t="s">
        <v>12868</v>
      </c>
      <c r="I42" s="167" t="s">
        <v>12869</v>
      </c>
      <c r="J42" s="83"/>
      <c r="K42" s="83"/>
      <c r="L42" s="734"/>
      <c r="M42" s="117"/>
      <c r="N42" s="106"/>
      <c r="O42" s="86" t="s">
        <v>380</v>
      </c>
      <c r="P42" s="86" t="s">
        <v>380</v>
      </c>
      <c r="Q42" s="86" t="s">
        <v>380</v>
      </c>
      <c r="R42" s="83"/>
      <c r="S42" s="86"/>
      <c r="T42" s="118"/>
      <c r="U42" s="118"/>
      <c r="V42" s="118"/>
      <c r="W42" s="118"/>
      <c r="X42" s="118"/>
      <c r="Y42" s="118"/>
      <c r="Z42" s="118"/>
    </row>
    <row r="43" spans="1:26" ht="48" customHeight="1">
      <c r="A43" s="666"/>
      <c r="B43" s="666"/>
      <c r="C43" s="666"/>
      <c r="D43" s="666"/>
      <c r="E43" s="100" t="s">
        <v>12871</v>
      </c>
      <c r="F43" s="666"/>
      <c r="G43" s="80">
        <v>2</v>
      </c>
      <c r="H43" s="81" t="s">
        <v>12872</v>
      </c>
      <c r="I43" s="167" t="s">
        <v>12873</v>
      </c>
      <c r="J43" s="83"/>
      <c r="K43" s="83"/>
      <c r="L43" s="666"/>
      <c r="M43" s="117"/>
      <c r="N43" s="106"/>
      <c r="O43" s="86" t="s">
        <v>380</v>
      </c>
      <c r="P43" s="86" t="s">
        <v>380</v>
      </c>
      <c r="Q43" s="86" t="s">
        <v>380</v>
      </c>
      <c r="R43" s="83"/>
      <c r="S43" s="86"/>
      <c r="T43" s="118"/>
      <c r="U43" s="118"/>
      <c r="V43" s="118"/>
      <c r="W43" s="118"/>
      <c r="X43" s="118"/>
      <c r="Y43" s="118"/>
      <c r="Z43" s="118"/>
    </row>
    <row r="44" spans="1:26" ht="17.25" customHeight="1">
      <c r="A44" s="735" t="s">
        <v>12877</v>
      </c>
      <c r="B44" s="743" t="s">
        <v>3487</v>
      </c>
      <c r="C44" s="743" t="s">
        <v>3625</v>
      </c>
      <c r="D44" s="740" t="s">
        <v>12866</v>
      </c>
      <c r="E44" s="100" t="s">
        <v>12880</v>
      </c>
      <c r="F44" s="746" t="s">
        <v>2231</v>
      </c>
      <c r="G44" s="80">
        <v>1</v>
      </c>
      <c r="H44" s="81" t="s">
        <v>12883</v>
      </c>
      <c r="I44" s="167" t="s">
        <v>12884</v>
      </c>
      <c r="J44" s="83"/>
      <c r="K44" s="83"/>
      <c r="L44" s="734"/>
      <c r="M44" s="117"/>
      <c r="N44" s="106"/>
      <c r="O44" s="86" t="s">
        <v>380</v>
      </c>
      <c r="P44" s="86" t="s">
        <v>380</v>
      </c>
      <c r="Q44" s="86" t="s">
        <v>380</v>
      </c>
      <c r="R44" s="83"/>
      <c r="S44" s="86"/>
      <c r="T44" s="118"/>
      <c r="U44" s="118"/>
      <c r="V44" s="118"/>
      <c r="W44" s="118"/>
      <c r="X44" s="118"/>
      <c r="Y44" s="118"/>
      <c r="Z44" s="118"/>
    </row>
    <row r="45" spans="1:26" ht="17.25" customHeight="1">
      <c r="A45" s="666"/>
      <c r="B45" s="666"/>
      <c r="C45" s="666"/>
      <c r="D45" s="665"/>
      <c r="E45" s="100" t="s">
        <v>12886</v>
      </c>
      <c r="F45" s="666"/>
      <c r="G45" s="80">
        <v>2</v>
      </c>
      <c r="H45" s="81" t="s">
        <v>12887</v>
      </c>
      <c r="I45" s="167" t="s">
        <v>12888</v>
      </c>
      <c r="J45" s="83"/>
      <c r="K45" s="83"/>
      <c r="L45" s="666"/>
      <c r="M45" s="117"/>
      <c r="N45" s="106"/>
      <c r="O45" s="86" t="s">
        <v>380</v>
      </c>
      <c r="P45" s="86" t="s">
        <v>380</v>
      </c>
      <c r="Q45" s="86" t="s">
        <v>380</v>
      </c>
      <c r="R45" s="83"/>
      <c r="S45" s="86"/>
      <c r="T45" s="118"/>
      <c r="U45" s="118"/>
      <c r="V45" s="118"/>
      <c r="W45" s="118"/>
      <c r="X45" s="118"/>
      <c r="Y45" s="118"/>
      <c r="Z45" s="118"/>
    </row>
    <row r="46" spans="1:26" ht="48" customHeight="1">
      <c r="A46" s="735" t="s">
        <v>12890</v>
      </c>
      <c r="B46" s="736" t="s">
        <v>3487</v>
      </c>
      <c r="C46" s="736" t="s">
        <v>3625</v>
      </c>
      <c r="D46" s="740" t="s">
        <v>12892</v>
      </c>
      <c r="E46" s="81" t="s">
        <v>12893</v>
      </c>
      <c r="F46" s="746" t="s">
        <v>12894</v>
      </c>
      <c r="G46" s="80">
        <v>1</v>
      </c>
      <c r="H46" s="81" t="s">
        <v>12895</v>
      </c>
      <c r="I46" s="82" t="s">
        <v>12896</v>
      </c>
      <c r="J46" s="83" t="s">
        <v>158</v>
      </c>
      <c r="K46" s="86"/>
      <c r="L46" s="734"/>
      <c r="M46" s="178"/>
      <c r="N46" s="106"/>
      <c r="O46" s="86" t="s">
        <v>380</v>
      </c>
      <c r="P46" s="86" t="s">
        <v>380</v>
      </c>
      <c r="Q46" s="86" t="s">
        <v>12898</v>
      </c>
      <c r="R46" s="83"/>
      <c r="S46" s="86"/>
      <c r="T46" s="118"/>
      <c r="U46" s="118"/>
      <c r="V46" s="118"/>
      <c r="W46" s="118"/>
      <c r="X46" s="118"/>
      <c r="Y46" s="118"/>
      <c r="Z46" s="118"/>
    </row>
    <row r="47" spans="1:26" ht="48" customHeight="1">
      <c r="A47" s="665"/>
      <c r="B47" s="665"/>
      <c r="C47" s="665"/>
      <c r="D47" s="665"/>
      <c r="E47" s="81" t="s">
        <v>12901</v>
      </c>
      <c r="F47" s="665"/>
      <c r="G47" s="80">
        <v>2</v>
      </c>
      <c r="H47" s="81" t="s">
        <v>12902</v>
      </c>
      <c r="I47" s="82" t="s">
        <v>12903</v>
      </c>
      <c r="J47" s="83" t="s">
        <v>158</v>
      </c>
      <c r="K47" s="86"/>
      <c r="L47" s="665"/>
      <c r="M47" s="178"/>
      <c r="N47" s="106"/>
      <c r="O47" s="86" t="s">
        <v>380</v>
      </c>
      <c r="P47" s="86" t="s">
        <v>380</v>
      </c>
      <c r="Q47" s="86" t="s">
        <v>12898</v>
      </c>
      <c r="R47" s="83"/>
      <c r="S47" s="86"/>
      <c r="T47" s="118"/>
      <c r="U47" s="118"/>
      <c r="V47" s="118"/>
      <c r="W47" s="118"/>
      <c r="X47" s="118"/>
      <c r="Y47" s="118"/>
      <c r="Z47" s="118"/>
    </row>
    <row r="48" spans="1:26" ht="48" customHeight="1">
      <c r="A48" s="666"/>
      <c r="B48" s="666"/>
      <c r="C48" s="666"/>
      <c r="D48" s="665"/>
      <c r="E48" s="81" t="s">
        <v>12904</v>
      </c>
      <c r="F48" s="666"/>
      <c r="G48" s="80">
        <v>3</v>
      </c>
      <c r="H48" s="81" t="s">
        <v>12906</v>
      </c>
      <c r="I48" s="82" t="s">
        <v>12907</v>
      </c>
      <c r="J48" s="83" t="s">
        <v>158</v>
      </c>
      <c r="K48" s="86"/>
      <c r="L48" s="666"/>
      <c r="M48" s="178"/>
      <c r="N48" s="106"/>
      <c r="O48" s="86" t="s">
        <v>380</v>
      </c>
      <c r="P48" s="86" t="s">
        <v>380</v>
      </c>
      <c r="Q48" s="86" t="s">
        <v>12898</v>
      </c>
      <c r="R48" s="83"/>
      <c r="S48" s="86"/>
      <c r="T48" s="118"/>
      <c r="U48" s="118"/>
      <c r="V48" s="118"/>
      <c r="W48" s="118"/>
      <c r="X48" s="118"/>
      <c r="Y48" s="118"/>
      <c r="Z48" s="118"/>
    </row>
    <row r="49" spans="1:26" ht="48" customHeight="1">
      <c r="A49" s="735" t="s">
        <v>12909</v>
      </c>
      <c r="B49" s="736" t="s">
        <v>3487</v>
      </c>
      <c r="C49" s="736" t="s">
        <v>3625</v>
      </c>
      <c r="D49" s="740" t="s">
        <v>12911</v>
      </c>
      <c r="E49" s="81" t="s">
        <v>12893</v>
      </c>
      <c r="F49" s="746" t="s">
        <v>12894</v>
      </c>
      <c r="G49" s="80">
        <v>1</v>
      </c>
      <c r="H49" s="81" t="s">
        <v>12913</v>
      </c>
      <c r="I49" s="82" t="s">
        <v>12896</v>
      </c>
      <c r="J49" s="83" t="s">
        <v>158</v>
      </c>
      <c r="K49" s="83"/>
      <c r="L49" s="734"/>
      <c r="M49" s="117"/>
      <c r="N49" s="106"/>
      <c r="O49" s="86" t="s">
        <v>380</v>
      </c>
      <c r="P49" s="86" t="s">
        <v>380</v>
      </c>
      <c r="Q49" s="86" t="s">
        <v>12917</v>
      </c>
      <c r="R49" s="83"/>
      <c r="S49" s="86"/>
      <c r="T49" s="118"/>
      <c r="U49" s="118"/>
      <c r="V49" s="118"/>
      <c r="W49" s="118"/>
      <c r="X49" s="118"/>
      <c r="Y49" s="118"/>
      <c r="Z49" s="118"/>
    </row>
    <row r="50" spans="1:26" ht="48" customHeight="1">
      <c r="A50" s="665"/>
      <c r="B50" s="665"/>
      <c r="C50" s="665"/>
      <c r="D50" s="665"/>
      <c r="E50" s="81" t="s">
        <v>12901</v>
      </c>
      <c r="F50" s="665"/>
      <c r="G50" s="80">
        <v>2</v>
      </c>
      <c r="H50" s="81" t="s">
        <v>12918</v>
      </c>
      <c r="I50" s="82" t="s">
        <v>12903</v>
      </c>
      <c r="J50" s="83" t="s">
        <v>158</v>
      </c>
      <c r="K50" s="86"/>
      <c r="L50" s="665"/>
      <c r="M50" s="178"/>
      <c r="N50" s="106"/>
      <c r="O50" s="86" t="s">
        <v>380</v>
      </c>
      <c r="P50" s="86" t="s">
        <v>380</v>
      </c>
      <c r="Q50" s="86" t="s">
        <v>12917</v>
      </c>
      <c r="R50" s="83"/>
      <c r="S50" s="86"/>
      <c r="T50" s="118"/>
      <c r="U50" s="118"/>
      <c r="V50" s="118"/>
      <c r="W50" s="118"/>
      <c r="X50" s="118"/>
      <c r="Y50" s="118"/>
      <c r="Z50" s="118"/>
    </row>
    <row r="51" spans="1:26" ht="48" customHeight="1">
      <c r="A51" s="666"/>
      <c r="B51" s="666"/>
      <c r="C51" s="666"/>
      <c r="D51" s="666"/>
      <c r="E51" s="81" t="s">
        <v>12904</v>
      </c>
      <c r="F51" s="666"/>
      <c r="G51" s="80">
        <v>3</v>
      </c>
      <c r="H51" s="81" t="s">
        <v>12920</v>
      </c>
      <c r="I51" s="82" t="s">
        <v>12907</v>
      </c>
      <c r="J51" s="83" t="s">
        <v>158</v>
      </c>
      <c r="K51" s="83"/>
      <c r="L51" s="666"/>
      <c r="M51" s="117"/>
      <c r="N51" s="106"/>
      <c r="O51" s="86" t="s">
        <v>380</v>
      </c>
      <c r="P51" s="86" t="s">
        <v>380</v>
      </c>
      <c r="Q51" s="86" t="s">
        <v>12917</v>
      </c>
      <c r="R51" s="83"/>
      <c r="S51" s="86"/>
      <c r="T51" s="118"/>
      <c r="U51" s="118"/>
      <c r="V51" s="118"/>
      <c r="W51" s="118"/>
      <c r="X51" s="118"/>
      <c r="Y51" s="118"/>
      <c r="Z51" s="118"/>
    </row>
    <row r="52" spans="1:26" ht="48" customHeight="1">
      <c r="A52" s="735" t="s">
        <v>12922</v>
      </c>
      <c r="B52" s="736" t="s">
        <v>3487</v>
      </c>
      <c r="C52" s="736" t="s">
        <v>3625</v>
      </c>
      <c r="D52" s="740" t="s">
        <v>12923</v>
      </c>
      <c r="E52" s="81" t="s">
        <v>12893</v>
      </c>
      <c r="F52" s="746" t="s">
        <v>12894</v>
      </c>
      <c r="G52" s="80">
        <v>1</v>
      </c>
      <c r="H52" s="81" t="s">
        <v>12924</v>
      </c>
      <c r="I52" s="82" t="s">
        <v>12896</v>
      </c>
      <c r="J52" s="83" t="s">
        <v>158</v>
      </c>
      <c r="K52" s="83"/>
      <c r="L52" s="734"/>
      <c r="M52" s="117"/>
      <c r="N52" s="106"/>
      <c r="O52" s="86" t="s">
        <v>380</v>
      </c>
      <c r="P52" s="86" t="s">
        <v>380</v>
      </c>
      <c r="Q52" s="86" t="s">
        <v>12926</v>
      </c>
      <c r="R52" s="83"/>
      <c r="S52" s="86"/>
      <c r="T52" s="118"/>
      <c r="U52" s="118"/>
      <c r="V52" s="118"/>
      <c r="W52" s="118"/>
      <c r="X52" s="118"/>
      <c r="Y52" s="118"/>
      <c r="Z52" s="118"/>
    </row>
    <row r="53" spans="1:26" ht="48" customHeight="1">
      <c r="A53" s="665"/>
      <c r="B53" s="665"/>
      <c r="C53" s="665"/>
      <c r="D53" s="665"/>
      <c r="E53" s="81" t="s">
        <v>12901</v>
      </c>
      <c r="F53" s="665"/>
      <c r="G53" s="80">
        <v>2</v>
      </c>
      <c r="H53" s="81" t="s">
        <v>12927</v>
      </c>
      <c r="I53" s="82" t="s">
        <v>12903</v>
      </c>
      <c r="J53" s="83" t="s">
        <v>158</v>
      </c>
      <c r="K53" s="86"/>
      <c r="L53" s="665"/>
      <c r="M53" s="178"/>
      <c r="N53" s="106"/>
      <c r="O53" s="86" t="s">
        <v>380</v>
      </c>
      <c r="P53" s="86" t="s">
        <v>380</v>
      </c>
      <c r="Q53" s="86" t="s">
        <v>12926</v>
      </c>
      <c r="R53" s="83"/>
      <c r="S53" s="86"/>
      <c r="T53" s="118"/>
      <c r="U53" s="118"/>
      <c r="V53" s="118"/>
      <c r="W53" s="118"/>
      <c r="X53" s="118"/>
      <c r="Y53" s="118"/>
      <c r="Z53" s="118"/>
    </row>
    <row r="54" spans="1:26" ht="48" customHeight="1">
      <c r="A54" s="665"/>
      <c r="B54" s="665"/>
      <c r="C54" s="665"/>
      <c r="D54" s="665"/>
      <c r="E54" s="81" t="s">
        <v>12930</v>
      </c>
      <c r="F54" s="665"/>
      <c r="G54" s="80">
        <v>3</v>
      </c>
      <c r="H54" s="81" t="s">
        <v>12931</v>
      </c>
      <c r="I54" s="82" t="s">
        <v>12932</v>
      </c>
      <c r="J54" s="83" t="s">
        <v>158</v>
      </c>
      <c r="K54" s="83"/>
      <c r="L54" s="665"/>
      <c r="M54" s="117"/>
      <c r="N54" s="106"/>
      <c r="O54" s="86" t="s">
        <v>380</v>
      </c>
      <c r="P54" s="86" t="s">
        <v>380</v>
      </c>
      <c r="Q54" s="86" t="s">
        <v>12926</v>
      </c>
      <c r="R54" s="83"/>
      <c r="S54" s="86"/>
      <c r="T54" s="118"/>
      <c r="U54" s="118"/>
      <c r="V54" s="118"/>
      <c r="W54" s="118"/>
      <c r="X54" s="118"/>
      <c r="Y54" s="118"/>
      <c r="Z54" s="118"/>
    </row>
    <row r="55" spans="1:26" ht="17.25" customHeight="1">
      <c r="A55" s="666"/>
      <c r="B55" s="666"/>
      <c r="C55" s="666"/>
      <c r="D55" s="666"/>
      <c r="E55" s="81" t="s">
        <v>12934</v>
      </c>
      <c r="F55" s="666"/>
      <c r="G55" s="80">
        <v>4</v>
      </c>
      <c r="H55" s="81" t="s">
        <v>12935</v>
      </c>
      <c r="I55" s="82" t="s">
        <v>12937</v>
      </c>
      <c r="J55" s="83" t="s">
        <v>158</v>
      </c>
      <c r="K55" s="83"/>
      <c r="L55" s="666"/>
      <c r="M55" s="117"/>
      <c r="N55" s="106"/>
      <c r="O55" s="86" t="s">
        <v>380</v>
      </c>
      <c r="P55" s="86" t="s">
        <v>380</v>
      </c>
      <c r="Q55" s="86" t="s">
        <v>12926</v>
      </c>
      <c r="R55" s="83"/>
      <c r="S55" s="86"/>
      <c r="T55" s="118"/>
      <c r="U55" s="118"/>
      <c r="V55" s="118"/>
      <c r="W55" s="118"/>
      <c r="X55" s="118"/>
      <c r="Y55" s="118"/>
      <c r="Z55" s="118"/>
    </row>
    <row r="56" spans="1:26" ht="63.75" customHeight="1">
      <c r="A56" s="735" t="s">
        <v>12942</v>
      </c>
      <c r="B56" s="736" t="s">
        <v>3487</v>
      </c>
      <c r="C56" s="736" t="s">
        <v>3625</v>
      </c>
      <c r="D56" s="740" t="s">
        <v>12944</v>
      </c>
      <c r="E56" s="746" t="s">
        <v>12945</v>
      </c>
      <c r="F56" s="746" t="s">
        <v>12894</v>
      </c>
      <c r="G56" s="80">
        <v>1</v>
      </c>
      <c r="H56" s="81" t="s">
        <v>12946</v>
      </c>
      <c r="I56" s="82" t="s">
        <v>12932</v>
      </c>
      <c r="J56" s="83"/>
      <c r="K56" s="83"/>
      <c r="L56" s="734"/>
      <c r="M56" s="117"/>
      <c r="N56" s="106"/>
      <c r="O56" s="86" t="s">
        <v>380</v>
      </c>
      <c r="P56" s="86" t="s">
        <v>380</v>
      </c>
      <c r="Q56" s="86" t="s">
        <v>413</v>
      </c>
      <c r="R56" s="83"/>
      <c r="S56" s="86"/>
      <c r="T56" s="118"/>
      <c r="U56" s="118"/>
      <c r="V56" s="118"/>
      <c r="W56" s="118"/>
      <c r="X56" s="118"/>
      <c r="Y56" s="118"/>
      <c r="Z56" s="118"/>
    </row>
    <row r="57" spans="1:26" ht="63.75" customHeight="1">
      <c r="A57" s="666"/>
      <c r="B57" s="666"/>
      <c r="C57" s="666"/>
      <c r="D57" s="666"/>
      <c r="E57" s="666"/>
      <c r="F57" s="666"/>
      <c r="G57" s="80">
        <v>2</v>
      </c>
      <c r="H57" s="81" t="s">
        <v>12950</v>
      </c>
      <c r="I57" s="82" t="s">
        <v>12896</v>
      </c>
      <c r="J57" s="83" t="s">
        <v>158</v>
      </c>
      <c r="K57" s="83"/>
      <c r="L57" s="666"/>
      <c r="M57" s="117"/>
      <c r="N57" s="106"/>
      <c r="O57" s="86" t="s">
        <v>380</v>
      </c>
      <c r="P57" s="86" t="s">
        <v>380</v>
      </c>
      <c r="Q57" s="86" t="s">
        <v>12926</v>
      </c>
      <c r="R57" s="83"/>
      <c r="S57" s="86"/>
      <c r="T57" s="118"/>
      <c r="U57" s="118"/>
      <c r="V57" s="118"/>
      <c r="W57" s="118"/>
      <c r="X57" s="118"/>
      <c r="Y57" s="118"/>
      <c r="Z57" s="118"/>
    </row>
    <row r="58" spans="1:26" ht="60" customHeight="1">
      <c r="A58" s="735" t="s">
        <v>12955</v>
      </c>
      <c r="B58" s="736" t="s">
        <v>3487</v>
      </c>
      <c r="C58" s="736" t="s">
        <v>3625</v>
      </c>
      <c r="D58" s="740" t="s">
        <v>12959</v>
      </c>
      <c r="E58" s="746" t="s">
        <v>12962</v>
      </c>
      <c r="F58" s="746" t="s">
        <v>12894</v>
      </c>
      <c r="G58" s="80">
        <v>1</v>
      </c>
      <c r="H58" s="81" t="s">
        <v>12946</v>
      </c>
      <c r="I58" s="82" t="s">
        <v>12932</v>
      </c>
      <c r="J58" s="83"/>
      <c r="K58" s="83"/>
      <c r="L58" s="734"/>
      <c r="M58" s="117"/>
      <c r="N58" s="106"/>
      <c r="O58" s="86" t="s">
        <v>380</v>
      </c>
      <c r="P58" s="86" t="s">
        <v>380</v>
      </c>
      <c r="Q58" s="86" t="s">
        <v>413</v>
      </c>
      <c r="R58" s="83"/>
      <c r="S58" s="86"/>
      <c r="T58" s="118"/>
      <c r="U58" s="118"/>
      <c r="V58" s="118"/>
      <c r="W58" s="118"/>
      <c r="X58" s="118"/>
      <c r="Y58" s="118"/>
      <c r="Z58" s="118"/>
    </row>
    <row r="59" spans="1:26" ht="60" customHeight="1">
      <c r="A59" s="666"/>
      <c r="B59" s="666"/>
      <c r="C59" s="666"/>
      <c r="D59" s="666"/>
      <c r="E59" s="666"/>
      <c r="F59" s="666"/>
      <c r="G59" s="80">
        <v>2</v>
      </c>
      <c r="H59" s="81" t="s">
        <v>12969</v>
      </c>
      <c r="I59" s="82" t="s">
        <v>12896</v>
      </c>
      <c r="J59" s="83" t="s">
        <v>158</v>
      </c>
      <c r="K59" s="83"/>
      <c r="L59" s="666"/>
      <c r="M59" s="117"/>
      <c r="N59" s="106"/>
      <c r="O59" s="86" t="s">
        <v>380</v>
      </c>
      <c r="P59" s="86" t="s">
        <v>380</v>
      </c>
      <c r="Q59" s="86" t="s">
        <v>12926</v>
      </c>
      <c r="R59" s="83"/>
      <c r="S59" s="86"/>
      <c r="T59" s="118"/>
      <c r="U59" s="118"/>
      <c r="V59" s="118"/>
      <c r="W59" s="118"/>
      <c r="X59" s="118"/>
      <c r="Y59" s="118"/>
      <c r="Z59" s="118"/>
    </row>
    <row r="60" spans="1:26" ht="51.75" customHeight="1">
      <c r="A60" s="735" t="s">
        <v>12972</v>
      </c>
      <c r="B60" s="736" t="s">
        <v>3487</v>
      </c>
      <c r="C60" s="736" t="s">
        <v>3625</v>
      </c>
      <c r="D60" s="740" t="s">
        <v>11757</v>
      </c>
      <c r="E60" s="740" t="s">
        <v>3213</v>
      </c>
      <c r="F60" s="746" t="s">
        <v>12977</v>
      </c>
      <c r="G60" s="80">
        <v>1</v>
      </c>
      <c r="H60" s="81" t="s">
        <v>12978</v>
      </c>
      <c r="I60" s="82" t="s">
        <v>12980</v>
      </c>
      <c r="J60" s="83"/>
      <c r="K60" s="83"/>
      <c r="L60" s="734"/>
      <c r="M60" s="117"/>
      <c r="N60" s="106"/>
      <c r="O60" s="86" t="s">
        <v>380</v>
      </c>
      <c r="P60" s="86" t="s">
        <v>380</v>
      </c>
      <c r="Q60" s="86" t="s">
        <v>380</v>
      </c>
      <c r="R60" s="83"/>
      <c r="S60" s="86"/>
      <c r="T60" s="118"/>
      <c r="U60" s="118"/>
      <c r="V60" s="118"/>
      <c r="W60" s="118"/>
      <c r="X60" s="118"/>
      <c r="Y60" s="118"/>
      <c r="Z60" s="118"/>
    </row>
    <row r="61" spans="1:26" ht="51.75" customHeight="1">
      <c r="A61" s="665"/>
      <c r="B61" s="665"/>
      <c r="C61" s="665"/>
      <c r="D61" s="665"/>
      <c r="E61" s="665"/>
      <c r="F61" s="665"/>
      <c r="G61" s="80">
        <v>2</v>
      </c>
      <c r="H61" s="81" t="s">
        <v>12986</v>
      </c>
      <c r="I61" s="82" t="s">
        <v>11761</v>
      </c>
      <c r="J61" s="83"/>
      <c r="K61" s="83" t="s">
        <v>11762</v>
      </c>
      <c r="L61" s="665"/>
      <c r="M61" s="117"/>
      <c r="N61" s="106"/>
      <c r="O61" s="86" t="s">
        <v>380</v>
      </c>
      <c r="P61" s="86" t="s">
        <v>380</v>
      </c>
      <c r="Q61" s="86" t="s">
        <v>380</v>
      </c>
      <c r="R61" s="83"/>
      <c r="S61" s="86"/>
      <c r="T61" s="118"/>
      <c r="U61" s="118"/>
      <c r="V61" s="118"/>
      <c r="W61" s="118"/>
      <c r="X61" s="118"/>
      <c r="Y61" s="118"/>
      <c r="Z61" s="118"/>
    </row>
    <row r="62" spans="1:26" ht="51.75" customHeight="1">
      <c r="A62" s="666"/>
      <c r="B62" s="666"/>
      <c r="C62" s="666"/>
      <c r="D62" s="666"/>
      <c r="E62" s="666"/>
      <c r="F62" s="666"/>
      <c r="G62" s="80">
        <v>3</v>
      </c>
      <c r="H62" s="81" t="s">
        <v>12990</v>
      </c>
      <c r="I62" s="82" t="s">
        <v>11764</v>
      </c>
      <c r="J62" s="83"/>
      <c r="K62" s="83" t="s">
        <v>11762</v>
      </c>
      <c r="L62" s="666"/>
      <c r="M62" s="117"/>
      <c r="N62" s="106"/>
      <c r="O62" s="86" t="s">
        <v>380</v>
      </c>
      <c r="P62" s="86" t="s">
        <v>380</v>
      </c>
      <c r="Q62" s="86" t="s">
        <v>380</v>
      </c>
      <c r="R62" s="83"/>
      <c r="S62" s="86"/>
      <c r="T62" s="118"/>
      <c r="U62" s="118"/>
      <c r="V62" s="118"/>
      <c r="W62" s="118"/>
      <c r="X62" s="118"/>
      <c r="Y62" s="118"/>
      <c r="Z62" s="118"/>
    </row>
    <row r="63" spans="1:26" ht="37.5" customHeight="1">
      <c r="A63" s="735" t="s">
        <v>12996</v>
      </c>
      <c r="B63" s="736" t="s">
        <v>3487</v>
      </c>
      <c r="C63" s="736" t="s">
        <v>3625</v>
      </c>
      <c r="D63" s="740" t="s">
        <v>11757</v>
      </c>
      <c r="E63" s="740" t="s">
        <v>3220</v>
      </c>
      <c r="F63" s="746" t="s">
        <v>13001</v>
      </c>
      <c r="G63" s="80">
        <v>1</v>
      </c>
      <c r="H63" s="81" t="s">
        <v>12159</v>
      </c>
      <c r="I63" s="82" t="s">
        <v>12980</v>
      </c>
      <c r="J63" s="83"/>
      <c r="K63" s="86"/>
      <c r="L63" s="734"/>
      <c r="M63" s="178"/>
      <c r="N63" s="106"/>
      <c r="O63" s="86" t="s">
        <v>380</v>
      </c>
      <c r="P63" s="86" t="s">
        <v>380</v>
      </c>
      <c r="Q63" s="86" t="s">
        <v>380</v>
      </c>
      <c r="R63" s="83"/>
      <c r="S63" s="86"/>
      <c r="T63" s="118"/>
      <c r="U63" s="118"/>
      <c r="V63" s="118"/>
      <c r="W63" s="118"/>
      <c r="X63" s="118"/>
      <c r="Y63" s="118"/>
      <c r="Z63" s="118"/>
    </row>
    <row r="64" spans="1:26" ht="37.5" customHeight="1">
      <c r="A64" s="665"/>
      <c r="B64" s="665"/>
      <c r="C64" s="665"/>
      <c r="D64" s="665"/>
      <c r="E64" s="665"/>
      <c r="F64" s="665"/>
      <c r="G64" s="80">
        <v>2</v>
      </c>
      <c r="H64" s="81" t="s">
        <v>13010</v>
      </c>
      <c r="I64" s="82" t="s">
        <v>11769</v>
      </c>
      <c r="J64" s="83"/>
      <c r="K64" s="83" t="s">
        <v>11762</v>
      </c>
      <c r="L64" s="665"/>
      <c r="M64" s="117"/>
      <c r="N64" s="106"/>
      <c r="O64" s="86" t="s">
        <v>380</v>
      </c>
      <c r="P64" s="86" t="s">
        <v>380</v>
      </c>
      <c r="Q64" s="86" t="s">
        <v>380</v>
      </c>
      <c r="R64" s="83"/>
      <c r="S64" s="86"/>
      <c r="T64" s="118"/>
      <c r="U64" s="118"/>
      <c r="V64" s="118"/>
      <c r="W64" s="118"/>
      <c r="X64" s="118"/>
      <c r="Y64" s="118"/>
      <c r="Z64" s="118"/>
    </row>
    <row r="65" spans="1:26" ht="37.5" customHeight="1">
      <c r="A65" s="666"/>
      <c r="B65" s="666"/>
      <c r="C65" s="666"/>
      <c r="D65" s="666"/>
      <c r="E65" s="666"/>
      <c r="F65" s="666"/>
      <c r="G65" s="80">
        <v>3</v>
      </c>
      <c r="H65" s="81" t="s">
        <v>13016</v>
      </c>
      <c r="I65" s="82" t="s">
        <v>13017</v>
      </c>
      <c r="J65" s="83"/>
      <c r="K65" s="83" t="s">
        <v>11762</v>
      </c>
      <c r="L65" s="666"/>
      <c r="M65" s="117"/>
      <c r="N65" s="106"/>
      <c r="O65" s="86" t="s">
        <v>380</v>
      </c>
      <c r="P65" s="86" t="s">
        <v>380</v>
      </c>
      <c r="Q65" s="86" t="s">
        <v>380</v>
      </c>
      <c r="R65" s="83"/>
      <c r="S65" s="86"/>
      <c r="T65" s="118"/>
      <c r="U65" s="118"/>
      <c r="V65" s="118"/>
      <c r="W65" s="118"/>
      <c r="X65" s="118"/>
      <c r="Y65" s="118"/>
      <c r="Z65" s="118"/>
    </row>
    <row r="66" spans="1:26" ht="17.25" customHeight="1">
      <c r="A66" s="78" t="s">
        <v>3880</v>
      </c>
      <c r="B66" s="217" t="s">
        <v>3487</v>
      </c>
      <c r="C66" s="217" t="s">
        <v>3625</v>
      </c>
      <c r="D66" s="124" t="s">
        <v>13026</v>
      </c>
      <c r="E66" s="93" t="s">
        <v>13027</v>
      </c>
      <c r="F66" s="115" t="s">
        <v>2854</v>
      </c>
      <c r="G66" s="80">
        <v>1</v>
      </c>
      <c r="H66" s="81" t="s">
        <v>13030</v>
      </c>
      <c r="I66" s="82" t="s">
        <v>13031</v>
      </c>
      <c r="J66" s="83" t="s">
        <v>158</v>
      </c>
      <c r="K66" s="83"/>
      <c r="L66" s="91"/>
      <c r="M66" s="117"/>
      <c r="N66" s="106"/>
      <c r="O66" s="86" t="s">
        <v>380</v>
      </c>
      <c r="P66" s="86" t="s">
        <v>13034</v>
      </c>
      <c r="Q66" s="86" t="s">
        <v>13037</v>
      </c>
      <c r="R66" s="83"/>
      <c r="S66" s="86"/>
      <c r="T66" s="118"/>
      <c r="U66" s="118"/>
      <c r="V66" s="118"/>
      <c r="W66" s="118"/>
      <c r="X66" s="118"/>
      <c r="Y66" s="118"/>
      <c r="Z66" s="118"/>
    </row>
    <row r="67" spans="1:26" ht="17.25" customHeight="1">
      <c r="A67" s="26" t="s">
        <v>13040</v>
      </c>
      <c r="B67" s="217" t="s">
        <v>3487</v>
      </c>
      <c r="C67" s="217" t="s">
        <v>3625</v>
      </c>
      <c r="D67" s="124" t="s">
        <v>13026</v>
      </c>
      <c r="E67" s="93" t="s">
        <v>13044</v>
      </c>
      <c r="F67" s="115" t="s">
        <v>2854</v>
      </c>
      <c r="G67" s="80">
        <v>1</v>
      </c>
      <c r="H67" s="81" t="s">
        <v>13045</v>
      </c>
      <c r="I67" s="82" t="s">
        <v>13031</v>
      </c>
      <c r="J67" s="83" t="s">
        <v>158</v>
      </c>
      <c r="K67" s="83"/>
      <c r="L67" s="86"/>
      <c r="M67" s="117"/>
      <c r="N67" s="106"/>
      <c r="O67" s="86" t="s">
        <v>380</v>
      </c>
      <c r="P67" s="86" t="s">
        <v>13034</v>
      </c>
      <c r="Q67" s="86" t="s">
        <v>13037</v>
      </c>
      <c r="R67" s="83"/>
      <c r="S67" s="86"/>
      <c r="T67" s="118"/>
      <c r="U67" s="118"/>
      <c r="V67" s="118"/>
      <c r="W67" s="118"/>
      <c r="X67" s="118"/>
      <c r="Y67" s="118"/>
      <c r="Z67" s="118"/>
    </row>
    <row r="68" spans="1:26" ht="17.25" customHeight="1">
      <c r="A68" s="26" t="s">
        <v>13052</v>
      </c>
      <c r="B68" s="217" t="s">
        <v>3487</v>
      </c>
      <c r="C68" s="217" t="s">
        <v>3625</v>
      </c>
      <c r="D68" s="124" t="s">
        <v>13026</v>
      </c>
      <c r="E68" s="93" t="s">
        <v>13054</v>
      </c>
      <c r="F68" s="115" t="s">
        <v>2854</v>
      </c>
      <c r="G68" s="80">
        <v>1</v>
      </c>
      <c r="H68" s="81" t="s">
        <v>13056</v>
      </c>
      <c r="I68" s="82" t="s">
        <v>13031</v>
      </c>
      <c r="J68" s="83"/>
      <c r="K68" s="83"/>
      <c r="L68" s="86"/>
      <c r="M68" s="117"/>
      <c r="N68" s="106"/>
      <c r="O68" s="86" t="s">
        <v>380</v>
      </c>
      <c r="P68" s="86" t="s">
        <v>380</v>
      </c>
      <c r="Q68" s="86" t="s">
        <v>380</v>
      </c>
      <c r="R68" s="83"/>
      <c r="S68" s="86"/>
      <c r="T68" s="118"/>
      <c r="U68" s="118"/>
      <c r="V68" s="118"/>
      <c r="W68" s="118"/>
      <c r="X68" s="118"/>
      <c r="Y68" s="118"/>
      <c r="Z68" s="118"/>
    </row>
    <row r="69" spans="1:26" ht="17.25" customHeight="1">
      <c r="A69" s="26" t="s">
        <v>13061</v>
      </c>
      <c r="B69" s="217" t="s">
        <v>3487</v>
      </c>
      <c r="C69" s="217" t="s">
        <v>3625</v>
      </c>
      <c r="D69" s="124" t="s">
        <v>13026</v>
      </c>
      <c r="E69" s="93" t="s">
        <v>13062</v>
      </c>
      <c r="F69" s="115" t="s">
        <v>2854</v>
      </c>
      <c r="G69" s="80">
        <v>1</v>
      </c>
      <c r="H69" s="81" t="s">
        <v>13063</v>
      </c>
      <c r="I69" s="82" t="s">
        <v>13031</v>
      </c>
      <c r="J69" s="83"/>
      <c r="K69" s="86"/>
      <c r="L69" s="86"/>
      <c r="M69" s="178"/>
      <c r="N69" s="106"/>
      <c r="O69" s="86" t="s">
        <v>380</v>
      </c>
      <c r="P69" s="86" t="s">
        <v>380</v>
      </c>
      <c r="Q69" s="86" t="s">
        <v>380</v>
      </c>
      <c r="R69" s="83"/>
      <c r="S69" s="86"/>
      <c r="T69" s="118"/>
      <c r="U69" s="118"/>
      <c r="V69" s="118"/>
      <c r="W69" s="118"/>
      <c r="X69" s="118"/>
      <c r="Y69" s="118"/>
      <c r="Z69" s="118"/>
    </row>
    <row r="70" spans="1:26" ht="17.25" customHeight="1">
      <c r="A70" s="26" t="s">
        <v>13067</v>
      </c>
      <c r="B70" s="217" t="s">
        <v>3487</v>
      </c>
      <c r="C70" s="217" t="s">
        <v>3625</v>
      </c>
      <c r="D70" s="124" t="s">
        <v>13026</v>
      </c>
      <c r="E70" s="93" t="s">
        <v>13069</v>
      </c>
      <c r="F70" s="115" t="s">
        <v>2854</v>
      </c>
      <c r="G70" s="80">
        <v>1</v>
      </c>
      <c r="H70" s="81" t="s">
        <v>13070</v>
      </c>
      <c r="I70" s="82" t="s">
        <v>13031</v>
      </c>
      <c r="J70" s="83" t="s">
        <v>158</v>
      </c>
      <c r="K70" s="83"/>
      <c r="L70" s="86"/>
      <c r="M70" s="117"/>
      <c r="N70" s="106"/>
      <c r="O70" s="86" t="s">
        <v>380</v>
      </c>
      <c r="P70" s="86" t="s">
        <v>13071</v>
      </c>
      <c r="Q70" s="86" t="s">
        <v>13072</v>
      </c>
      <c r="R70" s="83"/>
      <c r="S70" s="86"/>
      <c r="T70" s="118"/>
      <c r="U70" s="118"/>
      <c r="V70" s="118"/>
      <c r="W70" s="118"/>
      <c r="X70" s="118"/>
      <c r="Y70" s="118"/>
      <c r="Z70" s="118"/>
    </row>
    <row r="71" spans="1:26" ht="17.25" customHeight="1">
      <c r="A71" s="26" t="s">
        <v>13076</v>
      </c>
      <c r="B71" s="217" t="s">
        <v>3487</v>
      </c>
      <c r="C71" s="217" t="s">
        <v>3625</v>
      </c>
      <c r="D71" s="124" t="s">
        <v>13026</v>
      </c>
      <c r="E71" s="93" t="s">
        <v>13080</v>
      </c>
      <c r="F71" s="115" t="s">
        <v>2854</v>
      </c>
      <c r="G71" s="80">
        <v>1</v>
      </c>
      <c r="H71" s="81" t="s">
        <v>13083</v>
      </c>
      <c r="I71" s="82" t="s">
        <v>13031</v>
      </c>
      <c r="J71" s="83"/>
      <c r="K71" s="83"/>
      <c r="L71" s="86"/>
      <c r="M71" s="117"/>
      <c r="N71" s="106"/>
      <c r="O71" s="86" t="s">
        <v>380</v>
      </c>
      <c r="P71" s="86" t="s">
        <v>380</v>
      </c>
      <c r="Q71" s="86" t="s">
        <v>380</v>
      </c>
      <c r="R71" s="83"/>
      <c r="S71" s="86"/>
      <c r="T71" s="118"/>
      <c r="U71" s="118"/>
      <c r="V71" s="118"/>
      <c r="W71" s="118"/>
      <c r="X71" s="118"/>
      <c r="Y71" s="118"/>
      <c r="Z71" s="118"/>
    </row>
    <row r="72" spans="1:26" ht="17.25" customHeight="1">
      <c r="A72" s="26" t="s">
        <v>13087</v>
      </c>
      <c r="B72" s="217" t="s">
        <v>3487</v>
      </c>
      <c r="C72" s="217" t="s">
        <v>3625</v>
      </c>
      <c r="D72" s="124" t="s">
        <v>13026</v>
      </c>
      <c r="E72" s="93" t="s">
        <v>13090</v>
      </c>
      <c r="F72" s="115" t="s">
        <v>2854</v>
      </c>
      <c r="G72" s="80">
        <v>1</v>
      </c>
      <c r="H72" s="81" t="s">
        <v>13091</v>
      </c>
      <c r="I72" s="82" t="s">
        <v>13031</v>
      </c>
      <c r="J72" s="83"/>
      <c r="K72" s="83"/>
      <c r="L72" s="86"/>
      <c r="M72" s="117"/>
      <c r="N72" s="106"/>
      <c r="O72" s="86" t="s">
        <v>380</v>
      </c>
      <c r="P72" s="86" t="s">
        <v>380</v>
      </c>
      <c r="Q72" s="86" t="s">
        <v>380</v>
      </c>
      <c r="R72" s="83"/>
      <c r="S72" s="86"/>
      <c r="T72" s="118"/>
      <c r="U72" s="118"/>
      <c r="V72" s="118"/>
      <c r="W72" s="118"/>
      <c r="X72" s="118"/>
      <c r="Y72" s="118"/>
      <c r="Z72" s="118"/>
    </row>
    <row r="73" spans="1:26" ht="17.25" customHeight="1">
      <c r="A73" s="608" t="s">
        <v>13095</v>
      </c>
      <c r="B73" s="614" t="s">
        <v>3487</v>
      </c>
      <c r="C73" s="614" t="s">
        <v>3625</v>
      </c>
      <c r="D73" s="611" t="s">
        <v>13026</v>
      </c>
      <c r="E73" s="610" t="s">
        <v>13099</v>
      </c>
      <c r="F73" s="611" t="s">
        <v>2854</v>
      </c>
      <c r="G73" s="608">
        <v>1</v>
      </c>
      <c r="H73" s="612" t="s">
        <v>13102</v>
      </c>
      <c r="I73" s="627" t="s">
        <v>13031</v>
      </c>
      <c r="J73" s="83"/>
      <c r="K73" s="83"/>
      <c r="L73" s="86"/>
      <c r="M73" s="117"/>
      <c r="N73" s="106"/>
      <c r="O73" s="86" t="s">
        <v>380</v>
      </c>
      <c r="P73" s="86" t="s">
        <v>13107</v>
      </c>
      <c r="Q73" s="86" t="s">
        <v>13109</v>
      </c>
      <c r="R73" s="83" t="s">
        <v>79</v>
      </c>
      <c r="S73" s="86"/>
      <c r="T73" s="118"/>
      <c r="U73" s="118"/>
      <c r="V73" s="118"/>
      <c r="W73" s="118"/>
      <c r="X73" s="118"/>
      <c r="Y73" s="118"/>
      <c r="Z73" s="118"/>
    </row>
    <row r="74" spans="1:26" ht="17.25" customHeight="1">
      <c r="A74" s="26" t="s">
        <v>13111</v>
      </c>
      <c r="B74" s="217" t="s">
        <v>3487</v>
      </c>
      <c r="C74" s="217" t="s">
        <v>3625</v>
      </c>
      <c r="D74" s="124" t="s">
        <v>13026</v>
      </c>
      <c r="E74" s="93" t="s">
        <v>13113</v>
      </c>
      <c r="F74" s="115" t="s">
        <v>2854</v>
      </c>
      <c r="G74" s="80">
        <v>1</v>
      </c>
      <c r="H74" s="81" t="s">
        <v>13118</v>
      </c>
      <c r="I74" s="167" t="s">
        <v>13031</v>
      </c>
      <c r="J74" s="83"/>
      <c r="K74" s="83"/>
      <c r="L74" s="86"/>
      <c r="M74" s="117"/>
      <c r="N74" s="106"/>
      <c r="O74" s="86" t="s">
        <v>380</v>
      </c>
      <c r="P74" s="86" t="s">
        <v>380</v>
      </c>
      <c r="Q74" s="86" t="s">
        <v>380</v>
      </c>
      <c r="R74" s="83"/>
      <c r="S74" s="86"/>
      <c r="T74" s="118"/>
      <c r="U74" s="118"/>
      <c r="V74" s="118"/>
      <c r="W74" s="118"/>
      <c r="X74" s="118"/>
      <c r="Y74" s="118"/>
      <c r="Z74" s="118"/>
    </row>
    <row r="75" spans="1:26" ht="17.25" customHeight="1">
      <c r="A75" s="26" t="s">
        <v>13126</v>
      </c>
      <c r="B75" s="217" t="s">
        <v>3487</v>
      </c>
      <c r="C75" s="217" t="s">
        <v>3625</v>
      </c>
      <c r="D75" s="124" t="s">
        <v>13026</v>
      </c>
      <c r="E75" s="93" t="s">
        <v>13130</v>
      </c>
      <c r="F75" s="115" t="s">
        <v>2854</v>
      </c>
      <c r="G75" s="80">
        <v>1</v>
      </c>
      <c r="H75" s="81" t="s">
        <v>13131</v>
      </c>
      <c r="I75" s="167" t="s">
        <v>13031</v>
      </c>
      <c r="J75" s="83"/>
      <c r="K75" s="83"/>
      <c r="L75" s="86"/>
      <c r="M75" s="117"/>
      <c r="N75" s="106"/>
      <c r="O75" s="86" t="s">
        <v>380</v>
      </c>
      <c r="P75" s="86" t="s">
        <v>380</v>
      </c>
      <c r="Q75" s="86" t="s">
        <v>380</v>
      </c>
      <c r="R75" s="83"/>
      <c r="S75" s="86"/>
      <c r="T75" s="118"/>
      <c r="U75" s="118"/>
      <c r="V75" s="118"/>
      <c r="W75" s="118"/>
      <c r="X75" s="118"/>
      <c r="Y75" s="118"/>
      <c r="Z75" s="118"/>
    </row>
    <row r="76" spans="1:26" ht="108.75" customHeight="1">
      <c r="A76" s="26" t="s">
        <v>3893</v>
      </c>
      <c r="B76" s="102" t="s">
        <v>3487</v>
      </c>
      <c r="C76" s="102" t="s">
        <v>3625</v>
      </c>
      <c r="D76" s="120" t="s">
        <v>3894</v>
      </c>
      <c r="E76" s="93" t="s">
        <v>13027</v>
      </c>
      <c r="F76" s="115" t="s">
        <v>2854</v>
      </c>
      <c r="G76" s="80">
        <v>1</v>
      </c>
      <c r="H76" s="81" t="s">
        <v>13141</v>
      </c>
      <c r="I76" s="167" t="s">
        <v>13142</v>
      </c>
      <c r="J76" s="83" t="s">
        <v>158</v>
      </c>
      <c r="K76" s="86"/>
      <c r="L76" s="86"/>
      <c r="M76" s="178"/>
      <c r="N76" s="106"/>
      <c r="O76" s="86" t="s">
        <v>380</v>
      </c>
      <c r="P76" s="86" t="s">
        <v>13148</v>
      </c>
      <c r="Q76" s="86" t="s">
        <v>13149</v>
      </c>
      <c r="R76" s="83"/>
      <c r="S76" s="86"/>
      <c r="T76" s="118"/>
      <c r="U76" s="118"/>
      <c r="V76" s="118"/>
      <c r="W76" s="118"/>
      <c r="X76" s="118"/>
      <c r="Y76" s="118"/>
      <c r="Z76" s="118"/>
    </row>
    <row r="77" spans="1:26" ht="108.75" customHeight="1">
      <c r="A77" s="26" t="s">
        <v>13152</v>
      </c>
      <c r="B77" s="102" t="s">
        <v>3487</v>
      </c>
      <c r="C77" s="102" t="s">
        <v>3625</v>
      </c>
      <c r="D77" s="120" t="s">
        <v>3894</v>
      </c>
      <c r="E77" s="93" t="s">
        <v>13044</v>
      </c>
      <c r="F77" s="115" t="s">
        <v>2854</v>
      </c>
      <c r="G77" s="80">
        <v>1</v>
      </c>
      <c r="H77" s="81" t="s">
        <v>13154</v>
      </c>
      <c r="I77" s="167" t="s">
        <v>13142</v>
      </c>
      <c r="J77" s="83" t="s">
        <v>158</v>
      </c>
      <c r="K77" s="83"/>
      <c r="L77" s="86"/>
      <c r="M77" s="117"/>
      <c r="N77" s="106"/>
      <c r="O77" s="86" t="s">
        <v>380</v>
      </c>
      <c r="P77" s="86" t="s">
        <v>13158</v>
      </c>
      <c r="Q77" s="86" t="s">
        <v>13161</v>
      </c>
      <c r="R77" s="83"/>
      <c r="S77" s="86"/>
      <c r="T77" s="118"/>
      <c r="U77" s="118"/>
      <c r="V77" s="118"/>
      <c r="W77" s="118"/>
      <c r="X77" s="118"/>
      <c r="Y77" s="118"/>
      <c r="Z77" s="118"/>
    </row>
    <row r="78" spans="1:26" ht="108.75" customHeight="1">
      <c r="A78" s="26" t="s">
        <v>13164</v>
      </c>
      <c r="B78" s="102" t="s">
        <v>3487</v>
      </c>
      <c r="C78" s="102" t="s">
        <v>3625</v>
      </c>
      <c r="D78" s="120" t="s">
        <v>3894</v>
      </c>
      <c r="E78" s="93" t="s">
        <v>13054</v>
      </c>
      <c r="F78" s="115" t="s">
        <v>2854</v>
      </c>
      <c r="G78" s="80">
        <v>1</v>
      </c>
      <c r="H78" s="81" t="s">
        <v>13165</v>
      </c>
      <c r="I78" s="167" t="s">
        <v>13142</v>
      </c>
      <c r="J78" s="83"/>
      <c r="K78" s="83"/>
      <c r="L78" s="86"/>
      <c r="M78" s="117"/>
      <c r="N78" s="106"/>
      <c r="O78" s="86" t="s">
        <v>380</v>
      </c>
      <c r="P78" s="86" t="s">
        <v>380</v>
      </c>
      <c r="Q78" s="86" t="s">
        <v>380</v>
      </c>
      <c r="R78" s="83"/>
      <c r="S78" s="86"/>
      <c r="T78" s="118"/>
      <c r="U78" s="118"/>
      <c r="V78" s="118"/>
      <c r="W78" s="118"/>
      <c r="X78" s="118"/>
      <c r="Y78" s="118"/>
      <c r="Z78" s="118"/>
    </row>
    <row r="79" spans="1:26" ht="108.75" customHeight="1">
      <c r="A79" s="26" t="s">
        <v>13174</v>
      </c>
      <c r="B79" s="102" t="s">
        <v>3487</v>
      </c>
      <c r="C79" s="102" t="s">
        <v>3625</v>
      </c>
      <c r="D79" s="120" t="s">
        <v>3894</v>
      </c>
      <c r="E79" s="93" t="s">
        <v>13062</v>
      </c>
      <c r="F79" s="115" t="s">
        <v>2854</v>
      </c>
      <c r="G79" s="80">
        <v>1</v>
      </c>
      <c r="H79" s="81" t="s">
        <v>13177</v>
      </c>
      <c r="I79" s="167" t="s">
        <v>13142</v>
      </c>
      <c r="J79" s="83"/>
      <c r="K79" s="83"/>
      <c r="L79" s="86"/>
      <c r="M79" s="117"/>
      <c r="N79" s="106"/>
      <c r="O79" s="86" t="s">
        <v>380</v>
      </c>
      <c r="P79" s="86" t="s">
        <v>380</v>
      </c>
      <c r="Q79" s="86" t="s">
        <v>380</v>
      </c>
      <c r="R79" s="83"/>
      <c r="S79" s="86"/>
      <c r="T79" s="118"/>
      <c r="U79" s="118"/>
      <c r="V79" s="118"/>
      <c r="W79" s="118"/>
      <c r="X79" s="118"/>
      <c r="Y79" s="118"/>
      <c r="Z79" s="118"/>
    </row>
    <row r="80" spans="1:26" ht="108.75" customHeight="1">
      <c r="A80" s="26" t="s">
        <v>13185</v>
      </c>
      <c r="B80" s="102" t="s">
        <v>3487</v>
      </c>
      <c r="C80" s="102" t="s">
        <v>3625</v>
      </c>
      <c r="D80" s="120" t="s">
        <v>3894</v>
      </c>
      <c r="E80" s="93" t="s">
        <v>13069</v>
      </c>
      <c r="F80" s="115" t="s">
        <v>2854</v>
      </c>
      <c r="G80" s="80">
        <v>1</v>
      </c>
      <c r="H80" s="81" t="s">
        <v>13187</v>
      </c>
      <c r="I80" s="167" t="s">
        <v>13142</v>
      </c>
      <c r="J80" s="83" t="s">
        <v>158</v>
      </c>
      <c r="K80" s="83"/>
      <c r="L80" s="86"/>
      <c r="M80" s="117"/>
      <c r="N80" s="106"/>
      <c r="O80" s="86" t="s">
        <v>380</v>
      </c>
      <c r="P80" s="86" t="s">
        <v>13189</v>
      </c>
      <c r="Q80" s="86" t="s">
        <v>13191</v>
      </c>
      <c r="R80" s="83"/>
      <c r="S80" s="86"/>
      <c r="T80" s="118"/>
      <c r="U80" s="118"/>
      <c r="V80" s="118"/>
      <c r="W80" s="118"/>
      <c r="X80" s="118"/>
      <c r="Y80" s="118"/>
      <c r="Z80" s="118"/>
    </row>
    <row r="81" spans="1:26" ht="108.75" customHeight="1">
      <c r="A81" s="26" t="s">
        <v>13193</v>
      </c>
      <c r="B81" s="102" t="s">
        <v>3487</v>
      </c>
      <c r="C81" s="102" t="s">
        <v>3625</v>
      </c>
      <c r="D81" s="120" t="s">
        <v>3894</v>
      </c>
      <c r="E81" s="93" t="s">
        <v>13080</v>
      </c>
      <c r="F81" s="115" t="s">
        <v>2854</v>
      </c>
      <c r="G81" s="80">
        <v>1</v>
      </c>
      <c r="H81" s="81" t="s">
        <v>13194</v>
      </c>
      <c r="I81" s="167" t="s">
        <v>13142</v>
      </c>
      <c r="J81" s="83"/>
      <c r="K81" s="83"/>
      <c r="L81" s="86"/>
      <c r="M81" s="117"/>
      <c r="N81" s="106"/>
      <c r="O81" s="86" t="s">
        <v>380</v>
      </c>
      <c r="P81" s="86" t="s">
        <v>380</v>
      </c>
      <c r="Q81" s="86" t="s">
        <v>380</v>
      </c>
      <c r="R81" s="83"/>
      <c r="S81" s="86"/>
      <c r="T81" s="118"/>
      <c r="U81" s="118"/>
      <c r="V81" s="118"/>
      <c r="W81" s="118"/>
      <c r="X81" s="118"/>
      <c r="Y81" s="118"/>
      <c r="Z81" s="118"/>
    </row>
    <row r="82" spans="1:26" ht="108.75" customHeight="1">
      <c r="A82" s="26" t="s">
        <v>13199</v>
      </c>
      <c r="B82" s="102" t="s">
        <v>3487</v>
      </c>
      <c r="C82" s="102" t="s">
        <v>3625</v>
      </c>
      <c r="D82" s="120" t="s">
        <v>3894</v>
      </c>
      <c r="E82" s="93" t="s">
        <v>13090</v>
      </c>
      <c r="F82" s="115" t="s">
        <v>2854</v>
      </c>
      <c r="G82" s="80">
        <v>1</v>
      </c>
      <c r="H82" s="81" t="s">
        <v>13203</v>
      </c>
      <c r="I82" s="167" t="s">
        <v>13142</v>
      </c>
      <c r="J82" s="83"/>
      <c r="K82" s="83"/>
      <c r="L82" s="86"/>
      <c r="M82" s="117"/>
      <c r="N82" s="106"/>
      <c r="O82" s="86" t="s">
        <v>380</v>
      </c>
      <c r="P82" s="86" t="s">
        <v>380</v>
      </c>
      <c r="Q82" s="86" t="s">
        <v>380</v>
      </c>
      <c r="R82" s="83"/>
      <c r="S82" s="86"/>
      <c r="T82" s="118"/>
      <c r="U82" s="118"/>
      <c r="V82" s="118"/>
      <c r="W82" s="118"/>
      <c r="X82" s="118"/>
      <c r="Y82" s="118"/>
      <c r="Z82" s="118"/>
    </row>
    <row r="83" spans="1:26" ht="108.75" customHeight="1">
      <c r="A83" s="608" t="s">
        <v>13208</v>
      </c>
      <c r="B83" s="619" t="s">
        <v>3487</v>
      </c>
      <c r="C83" s="619" t="s">
        <v>3625</v>
      </c>
      <c r="D83" s="609" t="s">
        <v>3894</v>
      </c>
      <c r="E83" s="610" t="s">
        <v>13099</v>
      </c>
      <c r="F83" s="611" t="s">
        <v>2854</v>
      </c>
      <c r="G83" s="608">
        <v>1</v>
      </c>
      <c r="H83" s="612" t="s">
        <v>13212</v>
      </c>
      <c r="I83" s="627" t="s">
        <v>13142</v>
      </c>
      <c r="J83" s="83"/>
      <c r="K83" s="83"/>
      <c r="L83" s="86"/>
      <c r="M83" s="117"/>
      <c r="N83" s="106"/>
      <c r="O83" s="86" t="s">
        <v>380</v>
      </c>
      <c r="P83" s="86" t="s">
        <v>13216</v>
      </c>
      <c r="Q83" s="86" t="s">
        <v>13217</v>
      </c>
      <c r="R83" s="83" t="s">
        <v>79</v>
      </c>
      <c r="S83" s="86"/>
      <c r="T83" s="118"/>
      <c r="U83" s="118"/>
      <c r="V83" s="118"/>
      <c r="W83" s="118"/>
      <c r="X83" s="118"/>
      <c r="Y83" s="118"/>
      <c r="Z83" s="118"/>
    </row>
    <row r="84" spans="1:26" ht="108.75" customHeight="1">
      <c r="A84" s="26" t="s">
        <v>13221</v>
      </c>
      <c r="B84" s="102" t="s">
        <v>3487</v>
      </c>
      <c r="C84" s="102" t="s">
        <v>3625</v>
      </c>
      <c r="D84" s="120" t="s">
        <v>3894</v>
      </c>
      <c r="E84" s="93" t="s">
        <v>13113</v>
      </c>
      <c r="F84" s="115" t="s">
        <v>2854</v>
      </c>
      <c r="G84" s="80">
        <v>1</v>
      </c>
      <c r="H84" s="81" t="s">
        <v>13225</v>
      </c>
      <c r="I84" s="167" t="s">
        <v>13142</v>
      </c>
      <c r="J84" s="83"/>
      <c r="K84" s="83"/>
      <c r="L84" s="86"/>
      <c r="M84" s="117"/>
      <c r="N84" s="106"/>
      <c r="O84" s="86" t="s">
        <v>380</v>
      </c>
      <c r="P84" s="86" t="s">
        <v>380</v>
      </c>
      <c r="Q84" s="86" t="s">
        <v>380</v>
      </c>
      <c r="R84" s="83"/>
      <c r="S84" s="86"/>
      <c r="T84" s="118"/>
      <c r="U84" s="118"/>
      <c r="V84" s="118"/>
      <c r="W84" s="118"/>
      <c r="X84" s="118"/>
      <c r="Y84" s="118"/>
      <c r="Z84" s="118"/>
    </row>
    <row r="85" spans="1:26" ht="108.75" customHeight="1">
      <c r="A85" s="26" t="s">
        <v>13234</v>
      </c>
      <c r="B85" s="102" t="s">
        <v>3487</v>
      </c>
      <c r="C85" s="102" t="s">
        <v>3625</v>
      </c>
      <c r="D85" s="120" t="s">
        <v>3894</v>
      </c>
      <c r="E85" s="93" t="s">
        <v>13130</v>
      </c>
      <c r="F85" s="115" t="s">
        <v>2854</v>
      </c>
      <c r="G85" s="80">
        <v>1</v>
      </c>
      <c r="H85" s="81" t="s">
        <v>13237</v>
      </c>
      <c r="I85" s="167" t="s">
        <v>13142</v>
      </c>
      <c r="J85" s="83"/>
      <c r="K85" s="83"/>
      <c r="L85" s="86"/>
      <c r="M85" s="117"/>
      <c r="N85" s="106"/>
      <c r="O85" s="86" t="s">
        <v>380</v>
      </c>
      <c r="P85" s="86" t="s">
        <v>380</v>
      </c>
      <c r="Q85" s="86" t="s">
        <v>380</v>
      </c>
      <c r="R85" s="83"/>
      <c r="S85" s="86"/>
      <c r="T85" s="118"/>
      <c r="U85" s="118"/>
      <c r="V85" s="118"/>
      <c r="W85" s="118"/>
      <c r="X85" s="118"/>
      <c r="Y85" s="118"/>
      <c r="Z85" s="118"/>
    </row>
    <row r="86" spans="1:26" ht="105.75" customHeight="1">
      <c r="A86" s="78" t="s">
        <v>3898</v>
      </c>
      <c r="B86" s="217" t="s">
        <v>3487</v>
      </c>
      <c r="C86" s="217" t="s">
        <v>3625</v>
      </c>
      <c r="D86" s="124" t="s">
        <v>13247</v>
      </c>
      <c r="E86" s="93" t="s">
        <v>13027</v>
      </c>
      <c r="F86" s="115" t="s">
        <v>2854</v>
      </c>
      <c r="G86" s="80">
        <v>1</v>
      </c>
      <c r="H86" s="81" t="s">
        <v>13252</v>
      </c>
      <c r="I86" s="167" t="s">
        <v>13142</v>
      </c>
      <c r="J86" s="83" t="s">
        <v>158</v>
      </c>
      <c r="K86" s="83"/>
      <c r="L86" s="91"/>
      <c r="M86" s="117"/>
      <c r="N86" s="106"/>
      <c r="O86" s="86" t="s">
        <v>379</v>
      </c>
      <c r="P86" s="86" t="s">
        <v>13257</v>
      </c>
      <c r="Q86" s="86" t="s">
        <v>13259</v>
      </c>
      <c r="R86" s="83"/>
      <c r="S86" s="86"/>
      <c r="T86" s="118"/>
      <c r="U86" s="118"/>
      <c r="V86" s="118"/>
      <c r="W86" s="118"/>
      <c r="X86" s="118"/>
      <c r="Y86" s="118"/>
      <c r="Z86" s="118"/>
    </row>
    <row r="87" spans="1:26" ht="105.75" customHeight="1">
      <c r="A87" s="26" t="s">
        <v>13263</v>
      </c>
      <c r="B87" s="217" t="s">
        <v>3487</v>
      </c>
      <c r="C87" s="217" t="s">
        <v>3625</v>
      </c>
      <c r="D87" s="124" t="s">
        <v>13247</v>
      </c>
      <c r="E87" s="93" t="s">
        <v>13044</v>
      </c>
      <c r="F87" s="115" t="s">
        <v>2854</v>
      </c>
      <c r="G87" s="80">
        <v>1</v>
      </c>
      <c r="H87" s="81" t="s">
        <v>13266</v>
      </c>
      <c r="I87" s="167" t="s">
        <v>13142</v>
      </c>
      <c r="J87" s="83" t="s">
        <v>158</v>
      </c>
      <c r="K87" s="86"/>
      <c r="L87" s="86"/>
      <c r="M87" s="178"/>
      <c r="N87" s="106"/>
      <c r="O87" s="86" t="s">
        <v>379</v>
      </c>
      <c r="P87" s="86" t="s">
        <v>13272</v>
      </c>
      <c r="Q87" s="86" t="s">
        <v>13273</v>
      </c>
      <c r="R87" s="83"/>
      <c r="S87" s="86"/>
      <c r="T87" s="118"/>
      <c r="U87" s="118"/>
      <c r="V87" s="118"/>
      <c r="W87" s="118"/>
      <c r="X87" s="118"/>
      <c r="Y87" s="118"/>
      <c r="Z87" s="118"/>
    </row>
    <row r="88" spans="1:26" ht="105.75" customHeight="1">
      <c r="A88" s="26" t="s">
        <v>13278</v>
      </c>
      <c r="B88" s="217" t="s">
        <v>3487</v>
      </c>
      <c r="C88" s="217" t="s">
        <v>3625</v>
      </c>
      <c r="D88" s="124" t="s">
        <v>13247</v>
      </c>
      <c r="E88" s="93" t="s">
        <v>13054</v>
      </c>
      <c r="F88" s="115" t="s">
        <v>2854</v>
      </c>
      <c r="G88" s="80">
        <v>1</v>
      </c>
      <c r="H88" s="81" t="s">
        <v>13281</v>
      </c>
      <c r="I88" s="167" t="s">
        <v>13142</v>
      </c>
      <c r="J88" s="83"/>
      <c r="K88" s="83"/>
      <c r="L88" s="86"/>
      <c r="M88" s="117"/>
      <c r="N88" s="106"/>
      <c r="O88" s="86" t="s">
        <v>379</v>
      </c>
      <c r="P88" s="86" t="s">
        <v>380</v>
      </c>
      <c r="Q88" s="86" t="s">
        <v>380</v>
      </c>
      <c r="R88" s="83"/>
      <c r="S88" s="86"/>
      <c r="T88" s="118"/>
      <c r="U88" s="118"/>
      <c r="V88" s="118"/>
      <c r="W88" s="118"/>
      <c r="X88" s="118"/>
      <c r="Y88" s="118"/>
      <c r="Z88" s="118"/>
    </row>
    <row r="89" spans="1:26" ht="105.75" customHeight="1">
      <c r="A89" s="26" t="s">
        <v>13289</v>
      </c>
      <c r="B89" s="217" t="s">
        <v>3487</v>
      </c>
      <c r="C89" s="217" t="s">
        <v>3625</v>
      </c>
      <c r="D89" s="124" t="s">
        <v>13247</v>
      </c>
      <c r="E89" s="93" t="s">
        <v>13062</v>
      </c>
      <c r="F89" s="115" t="s">
        <v>2854</v>
      </c>
      <c r="G89" s="80">
        <v>1</v>
      </c>
      <c r="H89" s="81" t="s">
        <v>13292</v>
      </c>
      <c r="I89" s="167" t="s">
        <v>13142</v>
      </c>
      <c r="J89" s="83"/>
      <c r="K89" s="83"/>
      <c r="L89" s="86"/>
      <c r="M89" s="117"/>
      <c r="N89" s="106"/>
      <c r="O89" s="86" t="s">
        <v>379</v>
      </c>
      <c r="P89" s="86" t="s">
        <v>380</v>
      </c>
      <c r="Q89" s="86" t="s">
        <v>380</v>
      </c>
      <c r="R89" s="83"/>
      <c r="S89" s="86"/>
      <c r="T89" s="118"/>
      <c r="U89" s="118"/>
      <c r="V89" s="118"/>
      <c r="W89" s="118"/>
      <c r="X89" s="118"/>
      <c r="Y89" s="118"/>
      <c r="Z89" s="118"/>
    </row>
    <row r="90" spans="1:26" ht="105.75" customHeight="1">
      <c r="A90" s="26" t="s">
        <v>13294</v>
      </c>
      <c r="B90" s="217" t="s">
        <v>3487</v>
      </c>
      <c r="C90" s="217" t="s">
        <v>3625</v>
      </c>
      <c r="D90" s="124" t="s">
        <v>13247</v>
      </c>
      <c r="E90" s="93" t="s">
        <v>13069</v>
      </c>
      <c r="F90" s="115" t="s">
        <v>2854</v>
      </c>
      <c r="G90" s="80">
        <v>1</v>
      </c>
      <c r="H90" s="81" t="s">
        <v>13296</v>
      </c>
      <c r="I90" s="167" t="s">
        <v>13142</v>
      </c>
      <c r="J90" s="83" t="s">
        <v>158</v>
      </c>
      <c r="K90" s="83"/>
      <c r="L90" s="86"/>
      <c r="M90" s="117"/>
      <c r="N90" s="106"/>
      <c r="O90" s="86" t="s">
        <v>379</v>
      </c>
      <c r="P90" s="86" t="s">
        <v>13301</v>
      </c>
      <c r="Q90" s="86" t="s">
        <v>13302</v>
      </c>
      <c r="R90" s="83"/>
      <c r="S90" s="86"/>
      <c r="T90" s="118"/>
      <c r="U90" s="118"/>
      <c r="V90" s="118"/>
      <c r="W90" s="118"/>
      <c r="X90" s="118"/>
      <c r="Y90" s="118"/>
      <c r="Z90" s="118"/>
    </row>
    <row r="91" spans="1:26" ht="105.75" customHeight="1">
      <c r="A91" s="26" t="s">
        <v>13305</v>
      </c>
      <c r="B91" s="217" t="s">
        <v>3487</v>
      </c>
      <c r="C91" s="217" t="s">
        <v>3625</v>
      </c>
      <c r="D91" s="124" t="s">
        <v>13247</v>
      </c>
      <c r="E91" s="93" t="s">
        <v>13080</v>
      </c>
      <c r="F91" s="115" t="s">
        <v>2854</v>
      </c>
      <c r="G91" s="80">
        <v>1</v>
      </c>
      <c r="H91" s="81" t="s">
        <v>13307</v>
      </c>
      <c r="I91" s="167" t="s">
        <v>13142</v>
      </c>
      <c r="J91" s="83"/>
      <c r="K91" s="83"/>
      <c r="L91" s="86"/>
      <c r="M91" s="117"/>
      <c r="N91" s="106"/>
      <c r="O91" s="86" t="s">
        <v>379</v>
      </c>
      <c r="P91" s="86" t="s">
        <v>380</v>
      </c>
      <c r="Q91" s="86" t="s">
        <v>380</v>
      </c>
      <c r="R91" s="83"/>
      <c r="S91" s="86"/>
      <c r="T91" s="118"/>
      <c r="U91" s="118"/>
      <c r="V91" s="118"/>
      <c r="W91" s="118"/>
      <c r="X91" s="118"/>
      <c r="Y91" s="118"/>
      <c r="Z91" s="118"/>
    </row>
    <row r="92" spans="1:26" ht="105.75" customHeight="1">
      <c r="A92" s="26" t="s">
        <v>13312</v>
      </c>
      <c r="B92" s="217" t="s">
        <v>3487</v>
      </c>
      <c r="C92" s="217" t="s">
        <v>3625</v>
      </c>
      <c r="D92" s="124" t="s">
        <v>13247</v>
      </c>
      <c r="E92" s="93" t="s">
        <v>13090</v>
      </c>
      <c r="F92" s="115" t="s">
        <v>2854</v>
      </c>
      <c r="G92" s="80">
        <v>1</v>
      </c>
      <c r="H92" s="81" t="s">
        <v>13316</v>
      </c>
      <c r="I92" s="167" t="s">
        <v>13142</v>
      </c>
      <c r="J92" s="83"/>
      <c r="K92" s="83"/>
      <c r="L92" s="86"/>
      <c r="M92" s="117"/>
      <c r="N92" s="106"/>
      <c r="O92" s="86" t="s">
        <v>380</v>
      </c>
      <c r="P92" s="86" t="s">
        <v>380</v>
      </c>
      <c r="Q92" s="86" t="s">
        <v>380</v>
      </c>
      <c r="R92" s="83"/>
      <c r="S92" s="86"/>
      <c r="T92" s="118"/>
      <c r="U92" s="118"/>
      <c r="V92" s="118"/>
      <c r="W92" s="118"/>
      <c r="X92" s="118"/>
      <c r="Y92" s="118"/>
      <c r="Z92" s="118"/>
    </row>
    <row r="93" spans="1:26" ht="105.75" customHeight="1">
      <c r="A93" s="608" t="s">
        <v>13325</v>
      </c>
      <c r="B93" s="614" t="s">
        <v>3487</v>
      </c>
      <c r="C93" s="614" t="s">
        <v>3625</v>
      </c>
      <c r="D93" s="611" t="s">
        <v>13247</v>
      </c>
      <c r="E93" s="610" t="s">
        <v>13099</v>
      </c>
      <c r="F93" s="611" t="s">
        <v>2854</v>
      </c>
      <c r="G93" s="608">
        <v>1</v>
      </c>
      <c r="H93" s="612" t="s">
        <v>13326</v>
      </c>
      <c r="I93" s="627" t="s">
        <v>13142</v>
      </c>
      <c r="J93" s="83"/>
      <c r="K93" s="83"/>
      <c r="L93" s="86"/>
      <c r="M93" s="117"/>
      <c r="N93" s="106"/>
      <c r="O93" s="86" t="s">
        <v>380</v>
      </c>
      <c r="P93" s="86" t="s">
        <v>13330</v>
      </c>
      <c r="Q93" s="86" t="s">
        <v>13332</v>
      </c>
      <c r="R93" s="83" t="s">
        <v>79</v>
      </c>
      <c r="S93" s="86"/>
      <c r="T93" s="118"/>
      <c r="U93" s="118"/>
      <c r="V93" s="118"/>
      <c r="W93" s="118"/>
      <c r="X93" s="118"/>
      <c r="Y93" s="118"/>
      <c r="Z93" s="118"/>
    </row>
    <row r="94" spans="1:26" ht="105.75" customHeight="1">
      <c r="A94" s="26" t="s">
        <v>13335</v>
      </c>
      <c r="B94" s="217" t="s">
        <v>3487</v>
      </c>
      <c r="C94" s="217" t="s">
        <v>3625</v>
      </c>
      <c r="D94" s="124" t="s">
        <v>13247</v>
      </c>
      <c r="E94" s="93" t="s">
        <v>13113</v>
      </c>
      <c r="F94" s="115" t="s">
        <v>2854</v>
      </c>
      <c r="G94" s="80">
        <v>1</v>
      </c>
      <c r="H94" s="81" t="s">
        <v>13338</v>
      </c>
      <c r="I94" s="167" t="s">
        <v>13142</v>
      </c>
      <c r="J94" s="83"/>
      <c r="K94" s="83"/>
      <c r="L94" s="86"/>
      <c r="M94" s="117"/>
      <c r="N94" s="106"/>
      <c r="O94" s="86" t="s">
        <v>380</v>
      </c>
      <c r="P94" s="86" t="s">
        <v>380</v>
      </c>
      <c r="Q94" s="86" t="s">
        <v>380</v>
      </c>
      <c r="R94" s="83"/>
      <c r="S94" s="86"/>
      <c r="T94" s="118"/>
      <c r="U94" s="118"/>
      <c r="V94" s="118"/>
      <c r="W94" s="118"/>
      <c r="X94" s="118"/>
      <c r="Y94" s="118"/>
      <c r="Z94" s="118"/>
    </row>
    <row r="95" spans="1:26" ht="105.75" customHeight="1">
      <c r="A95" s="26" t="s">
        <v>13346</v>
      </c>
      <c r="B95" s="217" t="s">
        <v>3487</v>
      </c>
      <c r="C95" s="217" t="s">
        <v>3625</v>
      </c>
      <c r="D95" s="124" t="s">
        <v>13247</v>
      </c>
      <c r="E95" s="93" t="s">
        <v>13130</v>
      </c>
      <c r="F95" s="115" t="s">
        <v>2854</v>
      </c>
      <c r="G95" s="80">
        <v>1</v>
      </c>
      <c r="H95" s="81" t="s">
        <v>13348</v>
      </c>
      <c r="I95" s="167" t="s">
        <v>13142</v>
      </c>
      <c r="J95" s="83"/>
      <c r="K95" s="83"/>
      <c r="L95" s="86"/>
      <c r="M95" s="117"/>
      <c r="N95" s="106"/>
      <c r="O95" s="86" t="s">
        <v>380</v>
      </c>
      <c r="P95" s="86" t="s">
        <v>380</v>
      </c>
      <c r="Q95" s="86" t="s">
        <v>380</v>
      </c>
      <c r="R95" s="83"/>
      <c r="S95" s="86"/>
      <c r="T95" s="118"/>
      <c r="U95" s="118"/>
      <c r="V95" s="118"/>
      <c r="W95" s="118"/>
      <c r="X95" s="118"/>
      <c r="Y95" s="118"/>
      <c r="Z95" s="118"/>
    </row>
    <row r="96" spans="1:26" ht="17.25" customHeight="1">
      <c r="A96" s="735" t="s">
        <v>13349</v>
      </c>
      <c r="B96" s="736" t="s">
        <v>3487</v>
      </c>
      <c r="C96" s="736" t="s">
        <v>3625</v>
      </c>
      <c r="D96" s="740" t="s">
        <v>13354</v>
      </c>
      <c r="E96" s="81" t="s">
        <v>13355</v>
      </c>
      <c r="F96" s="746" t="s">
        <v>2854</v>
      </c>
      <c r="G96" s="80">
        <v>1</v>
      </c>
      <c r="H96" s="81" t="s">
        <v>13357</v>
      </c>
      <c r="I96" s="167" t="s">
        <v>13359</v>
      </c>
      <c r="J96" s="83" t="s">
        <v>158</v>
      </c>
      <c r="K96" s="83"/>
      <c r="L96" s="734"/>
      <c r="M96" s="117"/>
      <c r="N96" s="106"/>
      <c r="O96" s="86" t="s">
        <v>380</v>
      </c>
      <c r="P96" s="86" t="s">
        <v>380</v>
      </c>
      <c r="Q96" s="86" t="s">
        <v>13361</v>
      </c>
      <c r="R96" s="83"/>
      <c r="S96" s="86"/>
      <c r="T96" s="118"/>
      <c r="U96" s="118"/>
      <c r="V96" s="118"/>
      <c r="W96" s="118"/>
      <c r="X96" s="118"/>
      <c r="Y96" s="118"/>
      <c r="Z96" s="118"/>
    </row>
    <row r="97" spans="1:26" ht="17.25" customHeight="1">
      <c r="A97" s="665"/>
      <c r="B97" s="665"/>
      <c r="C97" s="665"/>
      <c r="D97" s="665"/>
      <c r="E97" s="81" t="s">
        <v>13364</v>
      </c>
      <c r="F97" s="665"/>
      <c r="G97" s="80">
        <v>2</v>
      </c>
      <c r="H97" s="81" t="s">
        <v>13365</v>
      </c>
      <c r="I97" s="167" t="s">
        <v>13366</v>
      </c>
      <c r="J97" s="83" t="s">
        <v>158</v>
      </c>
      <c r="K97" s="83"/>
      <c r="L97" s="665"/>
      <c r="M97" s="117"/>
      <c r="N97" s="106"/>
      <c r="O97" s="86" t="s">
        <v>380</v>
      </c>
      <c r="P97" s="86" t="s">
        <v>380</v>
      </c>
      <c r="Q97" s="86" t="s">
        <v>13361</v>
      </c>
      <c r="R97" s="83"/>
      <c r="S97" s="86"/>
      <c r="T97" s="118"/>
      <c r="U97" s="118"/>
      <c r="V97" s="118"/>
      <c r="W97" s="118"/>
      <c r="X97" s="118"/>
      <c r="Y97" s="118"/>
      <c r="Z97" s="118"/>
    </row>
    <row r="98" spans="1:26" ht="17.25" customHeight="1">
      <c r="A98" s="665"/>
      <c r="B98" s="665"/>
      <c r="C98" s="665"/>
      <c r="D98" s="665"/>
      <c r="E98" s="81" t="s">
        <v>13370</v>
      </c>
      <c r="F98" s="665"/>
      <c r="G98" s="80">
        <v>3</v>
      </c>
      <c r="H98" s="81" t="s">
        <v>13371</v>
      </c>
      <c r="I98" s="167" t="s">
        <v>13373</v>
      </c>
      <c r="J98" s="83" t="s">
        <v>158</v>
      </c>
      <c r="K98" s="83"/>
      <c r="L98" s="665"/>
      <c r="M98" s="117"/>
      <c r="N98" s="106"/>
      <c r="O98" s="86" t="s">
        <v>380</v>
      </c>
      <c r="P98" s="86" t="s">
        <v>380</v>
      </c>
      <c r="Q98" s="86" t="s">
        <v>13361</v>
      </c>
      <c r="R98" s="83"/>
      <c r="S98" s="86"/>
      <c r="T98" s="118"/>
      <c r="U98" s="118"/>
      <c r="V98" s="118"/>
      <c r="W98" s="118"/>
      <c r="X98" s="118"/>
      <c r="Y98" s="118"/>
      <c r="Z98" s="118"/>
    </row>
    <row r="99" spans="1:26" ht="17.25" customHeight="1">
      <c r="A99" s="665"/>
      <c r="B99" s="665"/>
      <c r="C99" s="665"/>
      <c r="D99" s="665"/>
      <c r="E99" s="81" t="s">
        <v>13377</v>
      </c>
      <c r="F99" s="665"/>
      <c r="G99" s="80">
        <v>4</v>
      </c>
      <c r="H99" s="81" t="s">
        <v>13378</v>
      </c>
      <c r="I99" s="167" t="s">
        <v>13379</v>
      </c>
      <c r="J99" s="83" t="s">
        <v>158</v>
      </c>
      <c r="K99" s="83"/>
      <c r="L99" s="665"/>
      <c r="M99" s="117"/>
      <c r="N99" s="106"/>
      <c r="O99" s="86" t="s">
        <v>380</v>
      </c>
      <c r="P99" s="86" t="s">
        <v>380</v>
      </c>
      <c r="Q99" s="86" t="s">
        <v>13361</v>
      </c>
      <c r="R99" s="83"/>
      <c r="S99" s="86"/>
      <c r="T99" s="118"/>
      <c r="U99" s="118"/>
      <c r="V99" s="118"/>
      <c r="W99" s="118"/>
      <c r="X99" s="118"/>
      <c r="Y99" s="118"/>
      <c r="Z99" s="118"/>
    </row>
    <row r="100" spans="1:26" ht="17.25" customHeight="1">
      <c r="A100" s="666"/>
      <c r="B100" s="666"/>
      <c r="C100" s="666"/>
      <c r="D100" s="666"/>
      <c r="E100" s="81" t="s">
        <v>13387</v>
      </c>
      <c r="F100" s="666"/>
      <c r="G100" s="80">
        <v>5</v>
      </c>
      <c r="H100" s="81" t="s">
        <v>13389</v>
      </c>
      <c r="I100" s="167" t="s">
        <v>13390</v>
      </c>
      <c r="J100" s="83"/>
      <c r="K100" s="83"/>
      <c r="L100" s="666"/>
      <c r="M100" s="117"/>
      <c r="N100" s="106"/>
      <c r="O100" s="86" t="s">
        <v>380</v>
      </c>
      <c r="P100" s="86" t="s">
        <v>380</v>
      </c>
      <c r="Q100" s="86" t="s">
        <v>380</v>
      </c>
      <c r="R100" s="83"/>
      <c r="S100" s="86"/>
      <c r="T100" s="118"/>
      <c r="U100" s="118"/>
      <c r="V100" s="118"/>
      <c r="W100" s="118"/>
      <c r="X100" s="118"/>
      <c r="Y100" s="118"/>
      <c r="Z100" s="118"/>
    </row>
    <row r="101" spans="1:26" ht="17.25" customHeight="1">
      <c r="A101" s="26" t="s">
        <v>13392</v>
      </c>
      <c r="B101" s="102" t="s">
        <v>3487</v>
      </c>
      <c r="C101" s="102" t="s">
        <v>3625</v>
      </c>
      <c r="D101" s="120" t="s">
        <v>13394</v>
      </c>
      <c r="E101" s="81" t="s">
        <v>13396</v>
      </c>
      <c r="F101" s="98" t="s">
        <v>2854</v>
      </c>
      <c r="G101" s="80">
        <v>1</v>
      </c>
      <c r="H101" s="81" t="s">
        <v>13398</v>
      </c>
      <c r="I101" s="167" t="s">
        <v>13400</v>
      </c>
      <c r="J101" s="83"/>
      <c r="K101" s="83"/>
      <c r="L101" s="86"/>
      <c r="M101" s="117"/>
      <c r="N101" s="106"/>
      <c r="O101" s="86" t="s">
        <v>380</v>
      </c>
      <c r="P101" s="86" t="s">
        <v>380</v>
      </c>
      <c r="Q101" s="86" t="s">
        <v>380</v>
      </c>
      <c r="R101" s="83"/>
      <c r="S101" s="86"/>
      <c r="T101" s="118"/>
      <c r="U101" s="118"/>
      <c r="V101" s="118"/>
      <c r="W101" s="118"/>
      <c r="X101" s="118"/>
      <c r="Y101" s="118"/>
      <c r="Z101" s="118"/>
    </row>
    <row r="102" spans="1:26" ht="17.25" customHeight="1">
      <c r="A102" s="26" t="s">
        <v>13404</v>
      </c>
      <c r="B102" s="102" t="s">
        <v>3487</v>
      </c>
      <c r="C102" s="102" t="s">
        <v>3625</v>
      </c>
      <c r="D102" s="120" t="s">
        <v>13394</v>
      </c>
      <c r="E102" s="81" t="s">
        <v>13407</v>
      </c>
      <c r="F102" s="98" t="s">
        <v>2854</v>
      </c>
      <c r="G102" s="80">
        <v>1</v>
      </c>
      <c r="H102" s="81" t="s">
        <v>13408</v>
      </c>
      <c r="I102" s="167" t="s">
        <v>13400</v>
      </c>
      <c r="J102" s="83"/>
      <c r="K102" s="83"/>
      <c r="L102" s="86"/>
      <c r="M102" s="117"/>
      <c r="N102" s="106"/>
      <c r="O102" s="86" t="s">
        <v>380</v>
      </c>
      <c r="P102" s="86" t="s">
        <v>380</v>
      </c>
      <c r="Q102" s="86" t="s">
        <v>380</v>
      </c>
      <c r="R102" s="83"/>
      <c r="S102" s="86"/>
      <c r="T102" s="118"/>
      <c r="U102" s="118"/>
      <c r="V102" s="118"/>
      <c r="W102" s="118"/>
      <c r="X102" s="118"/>
      <c r="Y102" s="118"/>
      <c r="Z102" s="118"/>
    </row>
    <row r="103" spans="1:26" ht="17.25" customHeight="1">
      <c r="A103" s="26" t="s">
        <v>13411</v>
      </c>
      <c r="B103" s="102" t="s">
        <v>3487</v>
      </c>
      <c r="C103" s="102" t="s">
        <v>3625</v>
      </c>
      <c r="D103" s="120" t="s">
        <v>13394</v>
      </c>
      <c r="E103" s="81" t="s">
        <v>13413</v>
      </c>
      <c r="F103" s="120" t="s">
        <v>2854</v>
      </c>
      <c r="G103" s="80">
        <v>1</v>
      </c>
      <c r="H103" s="81" t="s">
        <v>13414</v>
      </c>
      <c r="I103" s="167" t="s">
        <v>13400</v>
      </c>
      <c r="J103" s="83"/>
      <c r="K103" s="86"/>
      <c r="L103" s="86"/>
      <c r="M103" s="178"/>
      <c r="N103" s="106"/>
      <c r="O103" s="86" t="s">
        <v>380</v>
      </c>
      <c r="P103" s="86" t="s">
        <v>380</v>
      </c>
      <c r="Q103" s="86" t="s">
        <v>380</v>
      </c>
      <c r="R103" s="83"/>
      <c r="S103" s="86"/>
      <c r="T103" s="118"/>
      <c r="U103" s="118"/>
      <c r="V103" s="118"/>
      <c r="W103" s="118"/>
      <c r="X103" s="118"/>
      <c r="Y103" s="118"/>
      <c r="Z103" s="118"/>
    </row>
    <row r="104" spans="1:26" ht="17.25" customHeight="1">
      <c r="A104" s="26" t="s">
        <v>13419</v>
      </c>
      <c r="B104" s="102" t="s">
        <v>3487</v>
      </c>
      <c r="C104" s="102" t="s">
        <v>3625</v>
      </c>
      <c r="D104" s="120" t="s">
        <v>13394</v>
      </c>
      <c r="E104" s="81" t="s">
        <v>13420</v>
      </c>
      <c r="F104" s="120" t="s">
        <v>2854</v>
      </c>
      <c r="G104" s="80">
        <v>1</v>
      </c>
      <c r="H104" s="81" t="s">
        <v>13422</v>
      </c>
      <c r="I104" s="167" t="s">
        <v>13400</v>
      </c>
      <c r="J104" s="83" t="s">
        <v>158</v>
      </c>
      <c r="K104" s="83"/>
      <c r="L104" s="86"/>
      <c r="M104" s="117"/>
      <c r="N104" s="106"/>
      <c r="O104" s="86" t="s">
        <v>380</v>
      </c>
      <c r="P104" s="86" t="s">
        <v>380</v>
      </c>
      <c r="Q104" s="86" t="s">
        <v>13425</v>
      </c>
      <c r="R104" s="83"/>
      <c r="S104" s="86"/>
      <c r="T104" s="118"/>
      <c r="U104" s="118"/>
      <c r="V104" s="118"/>
      <c r="W104" s="118"/>
      <c r="X104" s="118"/>
      <c r="Y104" s="118"/>
      <c r="Z104" s="118"/>
    </row>
    <row r="105" spans="1:26" ht="17.25" customHeight="1">
      <c r="A105" s="26" t="s">
        <v>13428</v>
      </c>
      <c r="B105" s="102" t="s">
        <v>3487</v>
      </c>
      <c r="C105" s="102" t="s">
        <v>3625</v>
      </c>
      <c r="D105" s="120" t="s">
        <v>13394</v>
      </c>
      <c r="E105" s="81" t="s">
        <v>13429</v>
      </c>
      <c r="F105" s="120" t="s">
        <v>2854</v>
      </c>
      <c r="G105" s="80">
        <v>1</v>
      </c>
      <c r="H105" s="81" t="s">
        <v>13431</v>
      </c>
      <c r="I105" s="167" t="s">
        <v>13400</v>
      </c>
      <c r="J105" s="83" t="s">
        <v>158</v>
      </c>
      <c r="K105" s="83"/>
      <c r="L105" s="86"/>
      <c r="M105" s="117"/>
      <c r="N105" s="106"/>
      <c r="O105" s="86" t="s">
        <v>380</v>
      </c>
      <c r="P105" s="86" t="s">
        <v>380</v>
      </c>
      <c r="Q105" s="86" t="s">
        <v>13434</v>
      </c>
      <c r="R105" s="83"/>
      <c r="S105" s="86"/>
      <c r="T105" s="118"/>
      <c r="U105" s="118"/>
      <c r="V105" s="118"/>
      <c r="W105" s="118"/>
      <c r="X105" s="118"/>
      <c r="Y105" s="118"/>
      <c r="Z105" s="118"/>
    </row>
    <row r="106" spans="1:26" ht="17.25" customHeight="1">
      <c r="A106" s="26" t="s">
        <v>13436</v>
      </c>
      <c r="B106" s="102" t="s">
        <v>3487</v>
      </c>
      <c r="C106" s="102" t="s">
        <v>3625</v>
      </c>
      <c r="D106" s="120" t="s">
        <v>13394</v>
      </c>
      <c r="E106" s="81" t="s">
        <v>13440</v>
      </c>
      <c r="F106" s="120" t="s">
        <v>2854</v>
      </c>
      <c r="G106" s="80">
        <v>1</v>
      </c>
      <c r="H106" s="81" t="s">
        <v>13443</v>
      </c>
      <c r="I106" s="167" t="s">
        <v>13400</v>
      </c>
      <c r="J106" s="83"/>
      <c r="K106" s="83"/>
      <c r="L106" s="86"/>
      <c r="M106" s="117"/>
      <c r="N106" s="106"/>
      <c r="O106" s="86" t="s">
        <v>380</v>
      </c>
      <c r="P106" s="86" t="s">
        <v>380</v>
      </c>
      <c r="Q106" s="86" t="s">
        <v>380</v>
      </c>
      <c r="R106" s="83"/>
      <c r="S106" s="86"/>
      <c r="T106" s="118"/>
      <c r="U106" s="118"/>
      <c r="V106" s="118"/>
      <c r="W106" s="118"/>
      <c r="X106" s="118"/>
      <c r="Y106" s="118"/>
      <c r="Z106" s="118"/>
    </row>
    <row r="107" spans="1:26" ht="17.25" customHeight="1">
      <c r="A107" s="26" t="s">
        <v>13445</v>
      </c>
      <c r="B107" s="102" t="s">
        <v>3487</v>
      </c>
      <c r="C107" s="102" t="s">
        <v>3625</v>
      </c>
      <c r="D107" s="102" t="s">
        <v>13394</v>
      </c>
      <c r="E107" s="167" t="s">
        <v>13448</v>
      </c>
      <c r="F107" s="120" t="s">
        <v>2854</v>
      </c>
      <c r="G107" s="88">
        <v>1</v>
      </c>
      <c r="H107" s="167" t="s">
        <v>13451</v>
      </c>
      <c r="I107" s="167" t="s">
        <v>13400</v>
      </c>
      <c r="J107" s="83"/>
      <c r="K107" s="83"/>
      <c r="L107" s="86"/>
      <c r="M107" s="117"/>
      <c r="N107" s="106"/>
      <c r="O107" s="86" t="s">
        <v>380</v>
      </c>
      <c r="P107" s="86" t="s">
        <v>380</v>
      </c>
      <c r="Q107" s="86" t="s">
        <v>380</v>
      </c>
      <c r="R107" s="83"/>
      <c r="S107" s="86"/>
      <c r="T107" s="118"/>
      <c r="U107" s="118"/>
      <c r="V107" s="118"/>
      <c r="W107" s="118"/>
      <c r="X107" s="118"/>
      <c r="Y107" s="118"/>
      <c r="Z107" s="118"/>
    </row>
    <row r="108" spans="1:26" ht="17.25" customHeight="1">
      <c r="A108" s="26" t="s">
        <v>13458</v>
      </c>
      <c r="B108" s="102" t="s">
        <v>3487</v>
      </c>
      <c r="C108" s="102" t="s">
        <v>3625</v>
      </c>
      <c r="D108" s="102" t="s">
        <v>13394</v>
      </c>
      <c r="E108" s="167" t="s">
        <v>13459</v>
      </c>
      <c r="F108" s="120" t="s">
        <v>2854</v>
      </c>
      <c r="G108" s="88">
        <v>1</v>
      </c>
      <c r="H108" s="167" t="s">
        <v>13460</v>
      </c>
      <c r="I108" s="167" t="s">
        <v>13400</v>
      </c>
      <c r="J108" s="83"/>
      <c r="K108" s="83"/>
      <c r="L108" s="86"/>
      <c r="M108" s="117"/>
      <c r="N108" s="106"/>
      <c r="O108" s="86" t="s">
        <v>380</v>
      </c>
      <c r="P108" s="86" t="s">
        <v>380</v>
      </c>
      <c r="Q108" s="86" t="s">
        <v>380</v>
      </c>
      <c r="R108" s="83"/>
      <c r="S108" s="86"/>
      <c r="T108" s="118"/>
      <c r="U108" s="118"/>
      <c r="V108" s="118"/>
      <c r="W108" s="118"/>
      <c r="X108" s="118"/>
      <c r="Y108" s="118"/>
      <c r="Z108" s="118"/>
    </row>
    <row r="109" spans="1:26" ht="17.25" customHeight="1">
      <c r="A109" s="26" t="s">
        <v>13468</v>
      </c>
      <c r="B109" s="102" t="s">
        <v>3487</v>
      </c>
      <c r="C109" s="102" t="s">
        <v>3625</v>
      </c>
      <c r="D109" s="102" t="s">
        <v>13394</v>
      </c>
      <c r="E109" s="167" t="s">
        <v>13469</v>
      </c>
      <c r="F109" s="120" t="s">
        <v>2854</v>
      </c>
      <c r="G109" s="88">
        <v>1</v>
      </c>
      <c r="H109" s="167" t="s">
        <v>13471</v>
      </c>
      <c r="I109" s="167" t="s">
        <v>13400</v>
      </c>
      <c r="J109" s="83"/>
      <c r="K109" s="83"/>
      <c r="L109" s="86"/>
      <c r="M109" s="117"/>
      <c r="N109" s="106"/>
      <c r="O109" s="86" t="s">
        <v>380</v>
      </c>
      <c r="P109" s="86" t="s">
        <v>380</v>
      </c>
      <c r="Q109" s="86" t="s">
        <v>380</v>
      </c>
      <c r="R109" s="83"/>
      <c r="S109" s="86"/>
      <c r="T109" s="118"/>
      <c r="U109" s="118"/>
      <c r="V109" s="118"/>
      <c r="W109" s="118"/>
      <c r="X109" s="118"/>
      <c r="Y109" s="118"/>
      <c r="Z109" s="118"/>
    </row>
    <row r="110" spans="1:26" ht="17.25" customHeight="1">
      <c r="A110" s="26" t="s">
        <v>13478</v>
      </c>
      <c r="B110" s="102" t="s">
        <v>3487</v>
      </c>
      <c r="C110" s="102" t="s">
        <v>3625</v>
      </c>
      <c r="D110" s="102" t="s">
        <v>13394</v>
      </c>
      <c r="E110" s="167" t="s">
        <v>13480</v>
      </c>
      <c r="F110" s="120" t="s">
        <v>2854</v>
      </c>
      <c r="G110" s="88">
        <v>1</v>
      </c>
      <c r="H110" s="167" t="s">
        <v>13481</v>
      </c>
      <c r="I110" s="167" t="s">
        <v>13400</v>
      </c>
      <c r="J110" s="83"/>
      <c r="K110" s="83"/>
      <c r="L110" s="86"/>
      <c r="M110" s="117"/>
      <c r="N110" s="106"/>
      <c r="O110" s="86" t="s">
        <v>380</v>
      </c>
      <c r="P110" s="86" t="s">
        <v>380</v>
      </c>
      <c r="Q110" s="86" t="s">
        <v>380</v>
      </c>
      <c r="R110" s="83"/>
      <c r="S110" s="86"/>
      <c r="T110" s="118"/>
      <c r="U110" s="118"/>
      <c r="V110" s="118"/>
      <c r="W110" s="118"/>
      <c r="X110" s="118"/>
      <c r="Y110" s="118"/>
      <c r="Z110" s="118"/>
    </row>
    <row r="111" spans="1:26" ht="17.25" customHeight="1">
      <c r="A111" s="26" t="s">
        <v>13488</v>
      </c>
      <c r="B111" s="102" t="s">
        <v>3487</v>
      </c>
      <c r="C111" s="102" t="s">
        <v>3625</v>
      </c>
      <c r="D111" s="102" t="s">
        <v>13394</v>
      </c>
      <c r="E111" s="167" t="s">
        <v>13490</v>
      </c>
      <c r="F111" s="120" t="s">
        <v>2854</v>
      </c>
      <c r="G111" s="88">
        <v>1</v>
      </c>
      <c r="H111" s="167" t="s">
        <v>13491</v>
      </c>
      <c r="I111" s="167" t="s">
        <v>13400</v>
      </c>
      <c r="J111" s="83" t="s">
        <v>158</v>
      </c>
      <c r="K111" s="83"/>
      <c r="L111" s="86"/>
      <c r="M111" s="117"/>
      <c r="N111" s="106"/>
      <c r="O111" s="86" t="s">
        <v>380</v>
      </c>
      <c r="P111" s="86" t="s">
        <v>380</v>
      </c>
      <c r="Q111" s="86" t="s">
        <v>13495</v>
      </c>
      <c r="R111" s="83"/>
      <c r="S111" s="86"/>
      <c r="T111" s="118"/>
      <c r="U111" s="118"/>
      <c r="V111" s="118"/>
      <c r="W111" s="118"/>
      <c r="X111" s="118"/>
      <c r="Y111" s="118"/>
      <c r="Z111" s="118"/>
    </row>
    <row r="112" spans="1:26" ht="17.25" customHeight="1">
      <c r="A112" s="26" t="s">
        <v>13500</v>
      </c>
      <c r="B112" s="102" t="s">
        <v>3487</v>
      </c>
      <c r="C112" s="102" t="s">
        <v>3625</v>
      </c>
      <c r="D112" s="102" t="s">
        <v>13394</v>
      </c>
      <c r="E112" s="167" t="s">
        <v>13502</v>
      </c>
      <c r="F112" s="120" t="s">
        <v>2854</v>
      </c>
      <c r="G112" s="88">
        <v>1</v>
      </c>
      <c r="H112" s="167" t="s">
        <v>13503</v>
      </c>
      <c r="I112" s="167" t="s">
        <v>13400</v>
      </c>
      <c r="J112" s="83"/>
      <c r="K112" s="83"/>
      <c r="L112" s="86"/>
      <c r="M112" s="117"/>
      <c r="N112" s="106"/>
      <c r="O112" s="86" t="s">
        <v>380</v>
      </c>
      <c r="P112" s="86" t="s">
        <v>380</v>
      </c>
      <c r="Q112" s="86" t="s">
        <v>380</v>
      </c>
      <c r="R112" s="83"/>
      <c r="S112" s="86"/>
      <c r="T112" s="118"/>
      <c r="U112" s="118"/>
      <c r="V112" s="118"/>
      <c r="W112" s="118"/>
      <c r="X112" s="118"/>
      <c r="Y112" s="118"/>
      <c r="Z112" s="118"/>
    </row>
    <row r="113" spans="1:26" ht="17.25" customHeight="1">
      <c r="A113" s="26" t="s">
        <v>13510</v>
      </c>
      <c r="B113" s="102" t="s">
        <v>3487</v>
      </c>
      <c r="C113" s="102" t="s">
        <v>3625</v>
      </c>
      <c r="D113" s="102" t="s">
        <v>13394</v>
      </c>
      <c r="E113" s="167" t="s">
        <v>13511</v>
      </c>
      <c r="F113" s="120" t="s">
        <v>2854</v>
      </c>
      <c r="G113" s="88">
        <v>1</v>
      </c>
      <c r="H113" s="167" t="s">
        <v>13514</v>
      </c>
      <c r="I113" s="167" t="s">
        <v>13400</v>
      </c>
      <c r="J113" s="83" t="s">
        <v>158</v>
      </c>
      <c r="K113" s="83"/>
      <c r="L113" s="86"/>
      <c r="M113" s="117"/>
      <c r="N113" s="106"/>
      <c r="O113" s="86" t="s">
        <v>380</v>
      </c>
      <c r="P113" s="86" t="s">
        <v>380</v>
      </c>
      <c r="Q113" s="86" t="s">
        <v>13515</v>
      </c>
      <c r="R113" s="83"/>
      <c r="S113" s="86"/>
      <c r="T113" s="118"/>
      <c r="U113" s="118"/>
      <c r="V113" s="118"/>
      <c r="W113" s="118"/>
      <c r="X113" s="118"/>
      <c r="Y113" s="118"/>
      <c r="Z113" s="118"/>
    </row>
    <row r="114" spans="1:26" ht="17.25" customHeight="1">
      <c r="A114" s="26" t="s">
        <v>13518</v>
      </c>
      <c r="B114" s="102" t="s">
        <v>3487</v>
      </c>
      <c r="C114" s="102" t="s">
        <v>3625</v>
      </c>
      <c r="D114" s="102" t="s">
        <v>13394</v>
      </c>
      <c r="E114" s="167" t="s">
        <v>13521</v>
      </c>
      <c r="F114" s="120" t="s">
        <v>2854</v>
      </c>
      <c r="G114" s="88">
        <v>1</v>
      </c>
      <c r="H114" s="167" t="s">
        <v>13523</v>
      </c>
      <c r="I114" s="167" t="s">
        <v>13400</v>
      </c>
      <c r="J114" s="83" t="s">
        <v>158</v>
      </c>
      <c r="K114" s="83"/>
      <c r="L114" s="86"/>
      <c r="M114" s="117"/>
      <c r="N114" s="106"/>
      <c r="O114" s="86" t="s">
        <v>380</v>
      </c>
      <c r="P114" s="86" t="s">
        <v>380</v>
      </c>
      <c r="Q114" s="86" t="s">
        <v>13525</v>
      </c>
      <c r="R114" s="83"/>
      <c r="S114" s="86"/>
      <c r="T114" s="118"/>
      <c r="U114" s="118"/>
      <c r="V114" s="118"/>
      <c r="W114" s="118"/>
      <c r="X114" s="118"/>
      <c r="Y114" s="118"/>
      <c r="Z114" s="118"/>
    </row>
    <row r="115" spans="1:26" ht="17.25" customHeight="1">
      <c r="A115" s="26" t="s">
        <v>13528</v>
      </c>
      <c r="B115" s="102" t="s">
        <v>3487</v>
      </c>
      <c r="C115" s="102" t="s">
        <v>3625</v>
      </c>
      <c r="D115" s="120" t="s">
        <v>13394</v>
      </c>
      <c r="E115" s="81" t="s">
        <v>13532</v>
      </c>
      <c r="F115" s="120" t="s">
        <v>2854</v>
      </c>
      <c r="G115" s="88">
        <v>1</v>
      </c>
      <c r="H115" s="167" t="s">
        <v>13534</v>
      </c>
      <c r="I115" s="167" t="s">
        <v>13400</v>
      </c>
      <c r="J115" s="83"/>
      <c r="K115" s="83"/>
      <c r="L115" s="86"/>
      <c r="M115" s="117"/>
      <c r="N115" s="106"/>
      <c r="O115" s="86" t="s">
        <v>380</v>
      </c>
      <c r="P115" s="86" t="s">
        <v>380</v>
      </c>
      <c r="Q115" s="86" t="s">
        <v>380</v>
      </c>
      <c r="R115" s="83"/>
      <c r="S115" s="86"/>
      <c r="T115" s="118"/>
      <c r="U115" s="118"/>
      <c r="V115" s="118"/>
      <c r="W115" s="118"/>
      <c r="X115" s="118"/>
      <c r="Y115" s="118"/>
      <c r="Z115" s="118"/>
    </row>
    <row r="116" spans="1:26" ht="17.25" customHeight="1">
      <c r="A116" s="26" t="s">
        <v>13541</v>
      </c>
      <c r="B116" s="102" t="s">
        <v>3487</v>
      </c>
      <c r="C116" s="102" t="s">
        <v>3625</v>
      </c>
      <c r="D116" s="120" t="s">
        <v>13394</v>
      </c>
      <c r="E116" s="81" t="s">
        <v>13545</v>
      </c>
      <c r="F116" s="120" t="s">
        <v>2854</v>
      </c>
      <c r="G116" s="88">
        <v>1</v>
      </c>
      <c r="H116" s="167" t="s">
        <v>13546</v>
      </c>
      <c r="I116" s="167" t="s">
        <v>13400</v>
      </c>
      <c r="J116" s="83"/>
      <c r="K116" s="86"/>
      <c r="L116" s="86"/>
      <c r="M116" s="178"/>
      <c r="N116" s="106"/>
      <c r="O116" s="86" t="s">
        <v>380</v>
      </c>
      <c r="P116" s="86" t="s">
        <v>380</v>
      </c>
      <c r="Q116" s="86" t="s">
        <v>380</v>
      </c>
      <c r="R116" s="83"/>
      <c r="S116" s="86"/>
      <c r="T116" s="118"/>
      <c r="U116" s="118"/>
      <c r="V116" s="118"/>
      <c r="W116" s="118"/>
      <c r="X116" s="118"/>
      <c r="Y116" s="118"/>
      <c r="Z116" s="118"/>
    </row>
    <row r="117" spans="1:26" ht="17.25" customHeight="1">
      <c r="A117" s="26" t="s">
        <v>13553</v>
      </c>
      <c r="B117" s="102" t="s">
        <v>3487</v>
      </c>
      <c r="C117" s="102" t="s">
        <v>3625</v>
      </c>
      <c r="D117" s="120" t="s">
        <v>13394</v>
      </c>
      <c r="E117" s="81" t="s">
        <v>13557</v>
      </c>
      <c r="F117" s="120" t="s">
        <v>2854</v>
      </c>
      <c r="G117" s="88">
        <v>1</v>
      </c>
      <c r="H117" s="167" t="s">
        <v>13560</v>
      </c>
      <c r="I117" s="167" t="s">
        <v>13561</v>
      </c>
      <c r="J117" s="83" t="s">
        <v>158</v>
      </c>
      <c r="K117" s="83"/>
      <c r="L117" s="86"/>
      <c r="M117" s="117"/>
      <c r="N117" s="106"/>
      <c r="O117" s="86" t="s">
        <v>380</v>
      </c>
      <c r="P117" s="86" t="s">
        <v>380</v>
      </c>
      <c r="Q117" s="86" t="s">
        <v>13564</v>
      </c>
      <c r="R117" s="83"/>
      <c r="S117" s="86"/>
      <c r="T117" s="118"/>
      <c r="U117" s="118"/>
      <c r="V117" s="118"/>
      <c r="W117" s="118"/>
      <c r="X117" s="118"/>
      <c r="Y117" s="118"/>
      <c r="Z117" s="118"/>
    </row>
    <row r="118" spans="1:26" ht="99" customHeight="1">
      <c r="A118" s="735" t="s">
        <v>13568</v>
      </c>
      <c r="B118" s="737" t="s">
        <v>3487</v>
      </c>
      <c r="C118" s="737" t="s">
        <v>3625</v>
      </c>
      <c r="D118" s="740" t="s">
        <v>13394</v>
      </c>
      <c r="E118" s="746" t="s">
        <v>13570</v>
      </c>
      <c r="F118" s="740" t="s">
        <v>2854</v>
      </c>
      <c r="G118" s="88">
        <v>1</v>
      </c>
      <c r="H118" s="167" t="s">
        <v>13571</v>
      </c>
      <c r="I118" s="167" t="s">
        <v>13572</v>
      </c>
      <c r="J118" s="83" t="s">
        <v>158</v>
      </c>
      <c r="K118" s="83"/>
      <c r="L118" s="734"/>
      <c r="M118" s="117"/>
      <c r="N118" s="106"/>
      <c r="O118" s="86" t="s">
        <v>380</v>
      </c>
      <c r="P118" s="86" t="s">
        <v>380</v>
      </c>
      <c r="Q118" s="86" t="s">
        <v>13577</v>
      </c>
      <c r="R118" s="83"/>
      <c r="S118" s="86"/>
      <c r="T118" s="118"/>
      <c r="U118" s="118"/>
      <c r="V118" s="118"/>
      <c r="W118" s="118"/>
      <c r="X118" s="118"/>
      <c r="Y118" s="118"/>
      <c r="Z118" s="118"/>
    </row>
    <row r="119" spans="1:26" ht="17.25" customHeight="1">
      <c r="A119" s="666"/>
      <c r="B119" s="666"/>
      <c r="C119" s="666"/>
      <c r="D119" s="666"/>
      <c r="E119" s="666"/>
      <c r="F119" s="666"/>
      <c r="G119" s="88">
        <v>2</v>
      </c>
      <c r="H119" s="167" t="s">
        <v>13584</v>
      </c>
      <c r="I119" s="167" t="s">
        <v>13585</v>
      </c>
      <c r="J119" s="83"/>
      <c r="K119" s="83"/>
      <c r="L119" s="666"/>
      <c r="M119" s="117"/>
      <c r="N119" s="106"/>
      <c r="O119" s="86" t="s">
        <v>380</v>
      </c>
      <c r="P119" s="86" t="s">
        <v>380</v>
      </c>
      <c r="Q119" s="86" t="s">
        <v>413</v>
      </c>
      <c r="R119" s="83"/>
      <c r="S119" s="86"/>
      <c r="T119" s="118"/>
      <c r="U119" s="118"/>
      <c r="V119" s="118"/>
      <c r="W119" s="118"/>
      <c r="X119" s="118"/>
      <c r="Y119" s="118"/>
      <c r="Z119" s="118"/>
    </row>
    <row r="120" spans="1:26" ht="17.25" customHeight="1">
      <c r="A120" s="26" t="s">
        <v>13589</v>
      </c>
      <c r="B120" s="102" t="s">
        <v>3487</v>
      </c>
      <c r="C120" s="102" t="s">
        <v>3625</v>
      </c>
      <c r="D120" s="120" t="s">
        <v>13591</v>
      </c>
      <c r="E120" s="81" t="s">
        <v>13592</v>
      </c>
      <c r="F120" s="98" t="s">
        <v>2854</v>
      </c>
      <c r="G120" s="88">
        <v>1</v>
      </c>
      <c r="H120" s="167" t="s">
        <v>13593</v>
      </c>
      <c r="I120" s="167" t="s">
        <v>13594</v>
      </c>
      <c r="J120" s="83"/>
      <c r="K120" s="83"/>
      <c r="L120" s="86"/>
      <c r="M120" s="117"/>
      <c r="N120" s="106"/>
      <c r="O120" s="86" t="s">
        <v>380</v>
      </c>
      <c r="P120" s="86" t="s">
        <v>380</v>
      </c>
      <c r="Q120" s="86" t="s">
        <v>380</v>
      </c>
      <c r="R120" s="83"/>
      <c r="S120" s="86"/>
      <c r="T120" s="118"/>
      <c r="U120" s="118"/>
      <c r="V120" s="118"/>
      <c r="W120" s="118"/>
      <c r="X120" s="118"/>
      <c r="Y120" s="118"/>
      <c r="Z120" s="118"/>
    </row>
    <row r="121" spans="1:26" ht="17.25" customHeight="1">
      <c r="A121" s="26" t="s">
        <v>13601</v>
      </c>
      <c r="B121" s="102" t="s">
        <v>3487</v>
      </c>
      <c r="C121" s="102" t="s">
        <v>3625</v>
      </c>
      <c r="D121" s="120" t="s">
        <v>13591</v>
      </c>
      <c r="E121" s="81" t="s">
        <v>13602</v>
      </c>
      <c r="F121" s="98" t="s">
        <v>2854</v>
      </c>
      <c r="G121" s="88">
        <v>1</v>
      </c>
      <c r="H121" s="167" t="s">
        <v>13603</v>
      </c>
      <c r="I121" s="167" t="s">
        <v>13594</v>
      </c>
      <c r="J121" s="83"/>
      <c r="K121" s="86"/>
      <c r="L121" s="86"/>
      <c r="M121" s="178"/>
      <c r="N121" s="106"/>
      <c r="O121" s="86" t="s">
        <v>380</v>
      </c>
      <c r="P121" s="86" t="s">
        <v>380</v>
      </c>
      <c r="Q121" s="86" t="s">
        <v>380</v>
      </c>
      <c r="R121" s="83"/>
      <c r="S121" s="86"/>
      <c r="T121" s="118"/>
      <c r="U121" s="118"/>
      <c r="V121" s="118"/>
      <c r="W121" s="118"/>
      <c r="X121" s="118"/>
      <c r="Y121" s="118"/>
      <c r="Z121" s="118"/>
    </row>
    <row r="122" spans="1:26" ht="17.25" customHeight="1">
      <c r="A122" s="26" t="s">
        <v>13606</v>
      </c>
      <c r="B122" s="102" t="s">
        <v>3487</v>
      </c>
      <c r="C122" s="102" t="s">
        <v>3625</v>
      </c>
      <c r="D122" s="120" t="s">
        <v>13591</v>
      </c>
      <c r="E122" s="81" t="s">
        <v>13608</v>
      </c>
      <c r="F122" s="98" t="s">
        <v>2854</v>
      </c>
      <c r="G122" s="88">
        <v>1</v>
      </c>
      <c r="H122" s="167" t="s">
        <v>13610</v>
      </c>
      <c r="I122" s="167" t="s">
        <v>13594</v>
      </c>
      <c r="J122" s="83"/>
      <c r="K122" s="83"/>
      <c r="L122" s="86"/>
      <c r="M122" s="117"/>
      <c r="N122" s="106"/>
      <c r="O122" s="86" t="s">
        <v>380</v>
      </c>
      <c r="P122" s="86" t="s">
        <v>380</v>
      </c>
      <c r="Q122" s="86" t="s">
        <v>380</v>
      </c>
      <c r="R122" s="83"/>
      <c r="S122" s="86"/>
      <c r="T122" s="118"/>
      <c r="U122" s="118"/>
      <c r="V122" s="118"/>
      <c r="W122" s="118"/>
      <c r="X122" s="118"/>
      <c r="Y122" s="118"/>
      <c r="Z122" s="118"/>
    </row>
    <row r="123" spans="1:26" ht="17.25" customHeight="1">
      <c r="A123" s="26" t="s">
        <v>13615</v>
      </c>
      <c r="B123" s="102" t="s">
        <v>3487</v>
      </c>
      <c r="C123" s="102" t="s">
        <v>3625</v>
      </c>
      <c r="D123" s="120" t="s">
        <v>13591</v>
      </c>
      <c r="E123" s="81" t="s">
        <v>13618</v>
      </c>
      <c r="F123" s="98" t="s">
        <v>2854</v>
      </c>
      <c r="G123" s="88">
        <v>1</v>
      </c>
      <c r="H123" s="167" t="s">
        <v>13619</v>
      </c>
      <c r="I123" s="167" t="s">
        <v>13594</v>
      </c>
      <c r="J123" s="83" t="s">
        <v>158</v>
      </c>
      <c r="K123" s="83"/>
      <c r="L123" s="86"/>
      <c r="M123" s="117"/>
      <c r="N123" s="106"/>
      <c r="O123" s="86" t="s">
        <v>380</v>
      </c>
      <c r="P123" s="86" t="s">
        <v>380</v>
      </c>
      <c r="Q123" s="86" t="s">
        <v>13622</v>
      </c>
      <c r="R123" s="83"/>
      <c r="S123" s="86"/>
      <c r="T123" s="118"/>
      <c r="U123" s="118"/>
      <c r="V123" s="118"/>
      <c r="W123" s="118"/>
      <c r="X123" s="118"/>
      <c r="Y123" s="118"/>
      <c r="Z123" s="118"/>
    </row>
    <row r="124" spans="1:26" ht="17.25" customHeight="1">
      <c r="A124" s="26" t="s">
        <v>13626</v>
      </c>
      <c r="B124" s="102" t="s">
        <v>3487</v>
      </c>
      <c r="C124" s="102" t="s">
        <v>3625</v>
      </c>
      <c r="D124" s="120" t="s">
        <v>13591</v>
      </c>
      <c r="E124" s="81" t="s">
        <v>13627</v>
      </c>
      <c r="F124" s="98" t="s">
        <v>2854</v>
      </c>
      <c r="G124" s="88">
        <v>1</v>
      </c>
      <c r="H124" s="167" t="s">
        <v>13629</v>
      </c>
      <c r="I124" s="167" t="s">
        <v>13594</v>
      </c>
      <c r="J124" s="83" t="s">
        <v>158</v>
      </c>
      <c r="K124" s="83"/>
      <c r="L124" s="86"/>
      <c r="M124" s="117"/>
      <c r="N124" s="106"/>
      <c r="O124" s="86" t="s">
        <v>380</v>
      </c>
      <c r="P124" s="86" t="s">
        <v>380</v>
      </c>
      <c r="Q124" s="86" t="s">
        <v>13633</v>
      </c>
      <c r="R124" s="83"/>
      <c r="S124" s="86"/>
      <c r="T124" s="118"/>
      <c r="U124" s="118"/>
      <c r="V124" s="118"/>
      <c r="W124" s="118"/>
      <c r="X124" s="118"/>
      <c r="Y124" s="118"/>
      <c r="Z124" s="118"/>
    </row>
    <row r="125" spans="1:26" ht="17.25" customHeight="1">
      <c r="A125" s="26" t="s">
        <v>13634</v>
      </c>
      <c r="B125" s="102" t="s">
        <v>3487</v>
      </c>
      <c r="C125" s="102" t="s">
        <v>3625</v>
      </c>
      <c r="D125" s="120" t="s">
        <v>13591</v>
      </c>
      <c r="E125" s="81" t="s">
        <v>13638</v>
      </c>
      <c r="F125" s="98" t="s">
        <v>2854</v>
      </c>
      <c r="G125" s="88">
        <v>1</v>
      </c>
      <c r="H125" s="167" t="s">
        <v>13641</v>
      </c>
      <c r="I125" s="167" t="s">
        <v>13594</v>
      </c>
      <c r="J125" s="83"/>
      <c r="K125" s="83"/>
      <c r="L125" s="86"/>
      <c r="M125" s="117"/>
      <c r="N125" s="106"/>
      <c r="O125" s="86" t="s">
        <v>380</v>
      </c>
      <c r="P125" s="86" t="s">
        <v>380</v>
      </c>
      <c r="Q125" s="86" t="s">
        <v>380</v>
      </c>
      <c r="R125" s="83"/>
      <c r="S125" s="86"/>
      <c r="T125" s="118"/>
      <c r="U125" s="118"/>
      <c r="V125" s="118"/>
      <c r="W125" s="118"/>
      <c r="X125" s="118"/>
      <c r="Y125" s="118"/>
      <c r="Z125" s="118"/>
    </row>
    <row r="126" spans="1:26" ht="17.25" customHeight="1">
      <c r="A126" s="26" t="s">
        <v>13646</v>
      </c>
      <c r="B126" s="102" t="s">
        <v>3487</v>
      </c>
      <c r="C126" s="102" t="s">
        <v>3625</v>
      </c>
      <c r="D126" s="120" t="s">
        <v>13591</v>
      </c>
      <c r="E126" s="81" t="s">
        <v>13649</v>
      </c>
      <c r="F126" s="98" t="s">
        <v>2854</v>
      </c>
      <c r="G126" s="88">
        <v>1</v>
      </c>
      <c r="H126" s="167" t="s">
        <v>13651</v>
      </c>
      <c r="I126" s="167" t="s">
        <v>13594</v>
      </c>
      <c r="J126" s="83"/>
      <c r="K126" s="83"/>
      <c r="L126" s="86"/>
      <c r="M126" s="117"/>
      <c r="N126" s="106"/>
      <c r="O126" s="86" t="s">
        <v>380</v>
      </c>
      <c r="P126" s="86" t="s">
        <v>380</v>
      </c>
      <c r="Q126" s="86" t="s">
        <v>380</v>
      </c>
      <c r="R126" s="83"/>
      <c r="S126" s="86"/>
      <c r="T126" s="118"/>
      <c r="U126" s="118"/>
      <c r="V126" s="118"/>
      <c r="W126" s="118"/>
      <c r="X126" s="118"/>
      <c r="Y126" s="118"/>
      <c r="Z126" s="118"/>
    </row>
    <row r="127" spans="1:26" ht="17.25" customHeight="1">
      <c r="A127" s="26" t="s">
        <v>13656</v>
      </c>
      <c r="B127" s="102" t="s">
        <v>3487</v>
      </c>
      <c r="C127" s="102" t="s">
        <v>3625</v>
      </c>
      <c r="D127" s="120" t="s">
        <v>13591</v>
      </c>
      <c r="E127" s="81" t="s">
        <v>13658</v>
      </c>
      <c r="F127" s="98" t="s">
        <v>2854</v>
      </c>
      <c r="G127" s="88">
        <v>1</v>
      </c>
      <c r="H127" s="167" t="s">
        <v>13660</v>
      </c>
      <c r="I127" s="167" t="s">
        <v>13594</v>
      </c>
      <c r="J127" s="83"/>
      <c r="K127" s="83"/>
      <c r="L127" s="86"/>
      <c r="M127" s="117"/>
      <c r="N127" s="106"/>
      <c r="O127" s="86" t="s">
        <v>380</v>
      </c>
      <c r="P127" s="86" t="s">
        <v>380</v>
      </c>
      <c r="Q127" s="86" t="s">
        <v>380</v>
      </c>
      <c r="R127" s="83"/>
      <c r="S127" s="86"/>
      <c r="T127" s="118"/>
      <c r="U127" s="118"/>
      <c r="V127" s="118"/>
      <c r="W127" s="118"/>
      <c r="X127" s="118"/>
      <c r="Y127" s="118"/>
      <c r="Z127" s="118"/>
    </row>
    <row r="128" spans="1:26" ht="17.25" customHeight="1">
      <c r="A128" s="26" t="s">
        <v>13664</v>
      </c>
      <c r="B128" s="102" t="s">
        <v>3487</v>
      </c>
      <c r="C128" s="102" t="s">
        <v>3625</v>
      </c>
      <c r="D128" s="120" t="s">
        <v>13591</v>
      </c>
      <c r="E128" s="81" t="s">
        <v>13665</v>
      </c>
      <c r="F128" s="98" t="s">
        <v>2854</v>
      </c>
      <c r="G128" s="88">
        <v>1</v>
      </c>
      <c r="H128" s="167" t="s">
        <v>13593</v>
      </c>
      <c r="I128" s="167" t="s">
        <v>13594</v>
      </c>
      <c r="J128" s="83"/>
      <c r="K128" s="83"/>
      <c r="L128" s="86"/>
      <c r="M128" s="117"/>
      <c r="N128" s="106"/>
      <c r="O128" s="86" t="s">
        <v>380</v>
      </c>
      <c r="P128" s="86" t="s">
        <v>380</v>
      </c>
      <c r="Q128" s="86" t="s">
        <v>380</v>
      </c>
      <c r="R128" s="83"/>
      <c r="S128" s="86"/>
      <c r="T128" s="118"/>
      <c r="U128" s="118"/>
      <c r="V128" s="118"/>
      <c r="W128" s="118"/>
      <c r="X128" s="118"/>
      <c r="Y128" s="118"/>
      <c r="Z128" s="118"/>
    </row>
    <row r="129" spans="1:26" ht="17.25" customHeight="1">
      <c r="A129" s="26" t="s">
        <v>13672</v>
      </c>
      <c r="B129" s="102" t="s">
        <v>3487</v>
      </c>
      <c r="C129" s="102" t="s">
        <v>3625</v>
      </c>
      <c r="D129" s="120" t="s">
        <v>13591</v>
      </c>
      <c r="E129" s="81" t="s">
        <v>13674</v>
      </c>
      <c r="F129" s="98" t="s">
        <v>2854</v>
      </c>
      <c r="G129" s="88">
        <v>1</v>
      </c>
      <c r="H129" s="167" t="s">
        <v>13677</v>
      </c>
      <c r="I129" s="167" t="s">
        <v>13594</v>
      </c>
      <c r="J129" s="83"/>
      <c r="K129" s="83"/>
      <c r="L129" s="86"/>
      <c r="M129" s="117"/>
      <c r="N129" s="106"/>
      <c r="O129" s="86" t="s">
        <v>380</v>
      </c>
      <c r="P129" s="86" t="s">
        <v>380</v>
      </c>
      <c r="Q129" s="86" t="s">
        <v>380</v>
      </c>
      <c r="R129" s="83"/>
      <c r="S129" s="86"/>
      <c r="T129" s="118"/>
      <c r="U129" s="118"/>
      <c r="V129" s="118"/>
      <c r="W129" s="118"/>
      <c r="X129" s="118"/>
      <c r="Y129" s="118"/>
      <c r="Z129" s="118"/>
    </row>
    <row r="130" spans="1:26" ht="17.25" customHeight="1">
      <c r="A130" s="26" t="s">
        <v>13681</v>
      </c>
      <c r="B130" s="102" t="s">
        <v>3487</v>
      </c>
      <c r="C130" s="102" t="s">
        <v>3625</v>
      </c>
      <c r="D130" s="120" t="s">
        <v>13591</v>
      </c>
      <c r="E130" s="81" t="s">
        <v>13682</v>
      </c>
      <c r="F130" s="98" t="s">
        <v>2854</v>
      </c>
      <c r="G130" s="88">
        <v>1</v>
      </c>
      <c r="H130" s="167" t="s">
        <v>13686</v>
      </c>
      <c r="I130" s="167" t="s">
        <v>13594</v>
      </c>
      <c r="J130" s="83"/>
      <c r="K130" s="83"/>
      <c r="L130" s="86"/>
      <c r="M130" s="117"/>
      <c r="N130" s="106"/>
      <c r="O130" s="86" t="s">
        <v>380</v>
      </c>
      <c r="P130" s="86" t="s">
        <v>380</v>
      </c>
      <c r="Q130" s="86" t="s">
        <v>380</v>
      </c>
      <c r="R130" s="83"/>
      <c r="S130" s="86"/>
      <c r="T130" s="118"/>
      <c r="U130" s="118"/>
      <c r="V130" s="118"/>
      <c r="W130" s="118"/>
      <c r="X130" s="118"/>
      <c r="Y130" s="118"/>
      <c r="Z130" s="118"/>
    </row>
    <row r="131" spans="1:26" ht="17.25" customHeight="1">
      <c r="A131" s="26" t="s">
        <v>13688</v>
      </c>
      <c r="B131" s="102" t="s">
        <v>3487</v>
      </c>
      <c r="C131" s="102" t="s">
        <v>3625</v>
      </c>
      <c r="D131" s="120" t="s">
        <v>13591</v>
      </c>
      <c r="E131" s="81" t="s">
        <v>13689</v>
      </c>
      <c r="F131" s="98" t="s">
        <v>2854</v>
      </c>
      <c r="G131" s="88">
        <v>1</v>
      </c>
      <c r="H131" s="167" t="s">
        <v>13691</v>
      </c>
      <c r="I131" s="167" t="s">
        <v>13594</v>
      </c>
      <c r="J131" s="83"/>
      <c r="K131" s="83"/>
      <c r="L131" s="86"/>
      <c r="M131" s="117"/>
      <c r="N131" s="106"/>
      <c r="O131" s="86" t="s">
        <v>380</v>
      </c>
      <c r="P131" s="86" t="s">
        <v>380</v>
      </c>
      <c r="Q131" s="86" t="s">
        <v>380</v>
      </c>
      <c r="R131" s="83"/>
      <c r="S131" s="86"/>
      <c r="T131" s="118"/>
      <c r="U131" s="118"/>
      <c r="V131" s="118"/>
      <c r="W131" s="118"/>
      <c r="X131" s="118"/>
      <c r="Y131" s="118"/>
      <c r="Z131" s="118"/>
    </row>
    <row r="132" spans="1:26" ht="17.25" customHeight="1">
      <c r="A132" s="26" t="s">
        <v>13697</v>
      </c>
      <c r="B132" s="102" t="s">
        <v>3487</v>
      </c>
      <c r="C132" s="102" t="s">
        <v>3625</v>
      </c>
      <c r="D132" s="120" t="s">
        <v>13591</v>
      </c>
      <c r="E132" s="81" t="s">
        <v>13698</v>
      </c>
      <c r="F132" s="98" t="s">
        <v>2854</v>
      </c>
      <c r="G132" s="88">
        <v>1</v>
      </c>
      <c r="H132" s="167" t="s">
        <v>13699</v>
      </c>
      <c r="I132" s="167" t="s">
        <v>13594</v>
      </c>
      <c r="J132" s="83" t="s">
        <v>158</v>
      </c>
      <c r="K132" s="83"/>
      <c r="L132" s="86"/>
      <c r="M132" s="117"/>
      <c r="N132" s="106"/>
      <c r="O132" s="86" t="s">
        <v>380</v>
      </c>
      <c r="P132" s="86" t="s">
        <v>380</v>
      </c>
      <c r="Q132" s="86" t="s">
        <v>13701</v>
      </c>
      <c r="R132" s="83"/>
      <c r="S132" s="86"/>
      <c r="T132" s="118"/>
      <c r="U132" s="118"/>
      <c r="V132" s="118"/>
      <c r="W132" s="118"/>
      <c r="X132" s="118"/>
      <c r="Y132" s="118"/>
      <c r="Z132" s="118"/>
    </row>
    <row r="133" spans="1:26" ht="17.25" customHeight="1">
      <c r="A133" s="26" t="s">
        <v>13703</v>
      </c>
      <c r="B133" s="102" t="s">
        <v>3487</v>
      </c>
      <c r="C133" s="102" t="s">
        <v>3625</v>
      </c>
      <c r="D133" s="120" t="s">
        <v>13591</v>
      </c>
      <c r="E133" s="81" t="s">
        <v>13705</v>
      </c>
      <c r="F133" s="98" t="s">
        <v>2854</v>
      </c>
      <c r="G133" s="88">
        <v>1</v>
      </c>
      <c r="H133" s="167" t="s">
        <v>13707</v>
      </c>
      <c r="I133" s="167" t="s">
        <v>13594</v>
      </c>
      <c r="J133" s="83" t="s">
        <v>158</v>
      </c>
      <c r="K133" s="83"/>
      <c r="L133" s="86"/>
      <c r="M133" s="117"/>
      <c r="N133" s="106"/>
      <c r="O133" s="86" t="s">
        <v>380</v>
      </c>
      <c r="P133" s="86" t="s">
        <v>380</v>
      </c>
      <c r="Q133" s="86" t="s">
        <v>13710</v>
      </c>
      <c r="R133" s="83"/>
      <c r="S133" s="86"/>
      <c r="T133" s="118"/>
      <c r="U133" s="118"/>
      <c r="V133" s="118"/>
      <c r="W133" s="118"/>
      <c r="X133" s="118"/>
      <c r="Y133" s="118"/>
      <c r="Z133" s="118"/>
    </row>
    <row r="134" spans="1:26" ht="17.25" customHeight="1">
      <c r="A134" s="26" t="s">
        <v>13712</v>
      </c>
      <c r="B134" s="102" t="s">
        <v>3487</v>
      </c>
      <c r="C134" s="102" t="s">
        <v>3625</v>
      </c>
      <c r="D134" s="120" t="s">
        <v>13591</v>
      </c>
      <c r="E134" s="81" t="s">
        <v>13716</v>
      </c>
      <c r="F134" s="98" t="s">
        <v>2854</v>
      </c>
      <c r="G134" s="88">
        <v>1</v>
      </c>
      <c r="H134" s="167" t="s">
        <v>13719</v>
      </c>
      <c r="I134" s="167" t="s">
        <v>13594</v>
      </c>
      <c r="J134" s="83"/>
      <c r="K134" s="83"/>
      <c r="L134" s="86"/>
      <c r="M134" s="117"/>
      <c r="N134" s="106"/>
      <c r="O134" s="86" t="s">
        <v>380</v>
      </c>
      <c r="P134" s="86" t="s">
        <v>380</v>
      </c>
      <c r="Q134" s="86" t="s">
        <v>380</v>
      </c>
      <c r="R134" s="83"/>
      <c r="S134" s="86"/>
      <c r="T134" s="118"/>
      <c r="U134" s="118"/>
      <c r="V134" s="118"/>
      <c r="W134" s="118"/>
      <c r="X134" s="118"/>
      <c r="Y134" s="118"/>
      <c r="Z134" s="118"/>
    </row>
    <row r="135" spans="1:26" ht="17.25" customHeight="1">
      <c r="A135" s="26" t="s">
        <v>13726</v>
      </c>
      <c r="B135" s="102" t="s">
        <v>3487</v>
      </c>
      <c r="C135" s="102" t="s">
        <v>3625</v>
      </c>
      <c r="D135" s="120" t="s">
        <v>13591</v>
      </c>
      <c r="E135" s="81" t="s">
        <v>13729</v>
      </c>
      <c r="F135" s="98" t="s">
        <v>13730</v>
      </c>
      <c r="G135" s="88">
        <v>1</v>
      </c>
      <c r="H135" s="167" t="s">
        <v>13733</v>
      </c>
      <c r="I135" s="167" t="s">
        <v>13594</v>
      </c>
      <c r="J135" s="83"/>
      <c r="K135" s="86"/>
      <c r="L135" s="86"/>
      <c r="M135" s="178"/>
      <c r="N135" s="106"/>
      <c r="O135" s="86" t="s">
        <v>380</v>
      </c>
      <c r="P135" s="86" t="s">
        <v>380</v>
      </c>
      <c r="Q135" s="86" t="s">
        <v>380</v>
      </c>
      <c r="R135" s="83"/>
      <c r="S135" s="86"/>
      <c r="T135" s="118"/>
      <c r="U135" s="118"/>
      <c r="V135" s="118"/>
      <c r="W135" s="118"/>
      <c r="X135" s="118"/>
      <c r="Y135" s="118"/>
      <c r="Z135" s="118"/>
    </row>
    <row r="136" spans="1:26" ht="17.25" customHeight="1">
      <c r="A136" s="26" t="s">
        <v>13739</v>
      </c>
      <c r="B136" s="102" t="s">
        <v>3487</v>
      </c>
      <c r="C136" s="102" t="s">
        <v>3625</v>
      </c>
      <c r="D136" s="120" t="s">
        <v>13591</v>
      </c>
      <c r="E136" s="81" t="s">
        <v>13742</v>
      </c>
      <c r="F136" s="98" t="s">
        <v>2854</v>
      </c>
      <c r="G136" s="88">
        <v>1</v>
      </c>
      <c r="H136" s="167" t="s">
        <v>13743</v>
      </c>
      <c r="I136" s="167" t="s">
        <v>13745</v>
      </c>
      <c r="J136" s="83" t="s">
        <v>158</v>
      </c>
      <c r="K136" s="83"/>
      <c r="L136" s="86"/>
      <c r="M136" s="117"/>
      <c r="N136" s="106"/>
      <c r="O136" s="86" t="s">
        <v>380</v>
      </c>
      <c r="P136" s="86" t="s">
        <v>380</v>
      </c>
      <c r="Q136" s="86" t="s">
        <v>13748</v>
      </c>
      <c r="R136" s="83"/>
      <c r="S136" s="86"/>
      <c r="T136" s="118"/>
      <c r="U136" s="118"/>
      <c r="V136" s="118"/>
      <c r="W136" s="118"/>
      <c r="X136" s="118"/>
      <c r="Y136" s="118"/>
      <c r="Z136" s="118"/>
    </row>
    <row r="137" spans="1:26" ht="72" customHeight="1">
      <c r="A137" s="735" t="s">
        <v>13752</v>
      </c>
      <c r="B137" s="737" t="s">
        <v>3487</v>
      </c>
      <c r="C137" s="737" t="s">
        <v>3625</v>
      </c>
      <c r="D137" s="740" t="s">
        <v>13591</v>
      </c>
      <c r="E137" s="746" t="s">
        <v>13570</v>
      </c>
      <c r="F137" s="746" t="s">
        <v>2854</v>
      </c>
      <c r="G137" s="88">
        <v>1</v>
      </c>
      <c r="H137" s="167" t="s">
        <v>13758</v>
      </c>
      <c r="I137" s="167" t="s">
        <v>13759</v>
      </c>
      <c r="J137" s="83" t="s">
        <v>158</v>
      </c>
      <c r="K137" s="83"/>
      <c r="L137" s="734"/>
      <c r="M137" s="117"/>
      <c r="N137" s="106"/>
      <c r="O137" s="86" t="s">
        <v>380</v>
      </c>
      <c r="P137" s="86" t="s">
        <v>380</v>
      </c>
      <c r="Q137" s="86" t="s">
        <v>13748</v>
      </c>
      <c r="R137" s="83"/>
      <c r="S137" s="86"/>
      <c r="T137" s="118"/>
      <c r="U137" s="118"/>
      <c r="V137" s="118"/>
      <c r="W137" s="118"/>
      <c r="X137" s="118"/>
      <c r="Y137" s="118"/>
      <c r="Z137" s="118"/>
    </row>
    <row r="138" spans="1:26" ht="40.5" customHeight="1">
      <c r="A138" s="666"/>
      <c r="B138" s="666"/>
      <c r="C138" s="666"/>
      <c r="D138" s="666"/>
      <c r="E138" s="666"/>
      <c r="F138" s="666"/>
      <c r="G138" s="88">
        <v>2</v>
      </c>
      <c r="H138" s="167" t="s">
        <v>13767</v>
      </c>
      <c r="I138" s="167" t="s">
        <v>13768</v>
      </c>
      <c r="J138" s="83"/>
      <c r="K138" s="83"/>
      <c r="L138" s="666"/>
      <c r="M138" s="117"/>
      <c r="N138" s="106"/>
      <c r="O138" s="86" t="s">
        <v>380</v>
      </c>
      <c r="P138" s="86" t="s">
        <v>380</v>
      </c>
      <c r="Q138" s="86" t="s">
        <v>413</v>
      </c>
      <c r="R138" s="83"/>
      <c r="S138" s="86"/>
      <c r="T138" s="118"/>
      <c r="U138" s="118"/>
      <c r="V138" s="118"/>
      <c r="W138" s="118"/>
      <c r="X138" s="118"/>
      <c r="Y138" s="118"/>
      <c r="Z138" s="118"/>
    </row>
    <row r="139" spans="1:26" ht="17.25" customHeight="1">
      <c r="A139" s="735" t="s">
        <v>13783</v>
      </c>
      <c r="B139" s="736" t="s">
        <v>3487</v>
      </c>
      <c r="C139" s="736" t="s">
        <v>3625</v>
      </c>
      <c r="D139" s="740" t="s">
        <v>13790</v>
      </c>
      <c r="E139" s="81" t="s">
        <v>13793</v>
      </c>
      <c r="F139" s="746" t="s">
        <v>2854</v>
      </c>
      <c r="G139" s="88">
        <v>1</v>
      </c>
      <c r="H139" s="167" t="s">
        <v>13797</v>
      </c>
      <c r="I139" s="167" t="s">
        <v>13800</v>
      </c>
      <c r="J139" s="83" t="s">
        <v>158</v>
      </c>
      <c r="K139" s="83"/>
      <c r="L139" s="734"/>
      <c r="M139" s="117"/>
      <c r="N139" s="106"/>
      <c r="O139" s="86" t="s">
        <v>380</v>
      </c>
      <c r="P139" s="86" t="s">
        <v>380</v>
      </c>
      <c r="Q139" s="86" t="s">
        <v>13806</v>
      </c>
      <c r="R139" s="83"/>
      <c r="S139" s="86"/>
      <c r="T139" s="118"/>
      <c r="U139" s="118"/>
      <c r="V139" s="118"/>
      <c r="W139" s="118"/>
      <c r="X139" s="118"/>
      <c r="Y139" s="118"/>
      <c r="Z139" s="118"/>
    </row>
    <row r="140" spans="1:26" ht="17.25" customHeight="1">
      <c r="A140" s="665"/>
      <c r="B140" s="665"/>
      <c r="C140" s="665"/>
      <c r="D140" s="665"/>
      <c r="E140" s="81" t="s">
        <v>9078</v>
      </c>
      <c r="F140" s="665"/>
      <c r="G140" s="88">
        <v>2</v>
      </c>
      <c r="H140" s="82" t="s">
        <v>13809</v>
      </c>
      <c r="I140" s="82" t="s">
        <v>13813</v>
      </c>
      <c r="J140" s="83" t="s">
        <v>158</v>
      </c>
      <c r="K140" s="83"/>
      <c r="L140" s="665"/>
      <c r="M140" s="117"/>
      <c r="N140" s="106"/>
      <c r="O140" s="86" t="s">
        <v>380</v>
      </c>
      <c r="P140" s="86" t="s">
        <v>380</v>
      </c>
      <c r="Q140" s="86" t="s">
        <v>13806</v>
      </c>
      <c r="R140" s="83"/>
      <c r="S140" s="86"/>
      <c r="T140" s="118"/>
      <c r="U140" s="118"/>
      <c r="V140" s="118"/>
      <c r="W140" s="118"/>
      <c r="X140" s="118"/>
      <c r="Y140" s="118"/>
      <c r="Z140" s="118"/>
    </row>
    <row r="141" spans="1:26" ht="17.25" customHeight="1">
      <c r="A141" s="665"/>
      <c r="B141" s="665"/>
      <c r="C141" s="665"/>
      <c r="D141" s="665"/>
      <c r="E141" s="81" t="s">
        <v>13820</v>
      </c>
      <c r="F141" s="665"/>
      <c r="G141" s="88">
        <v>3</v>
      </c>
      <c r="H141" s="82" t="s">
        <v>13822</v>
      </c>
      <c r="I141" s="82" t="s">
        <v>13813</v>
      </c>
      <c r="J141" s="83" t="s">
        <v>158</v>
      </c>
      <c r="K141" s="86"/>
      <c r="L141" s="665"/>
      <c r="M141" s="178"/>
      <c r="N141" s="106"/>
      <c r="O141" s="86" t="s">
        <v>380</v>
      </c>
      <c r="P141" s="86" t="s">
        <v>380</v>
      </c>
      <c r="Q141" s="86" t="s">
        <v>13827</v>
      </c>
      <c r="R141" s="83"/>
      <c r="S141" s="86"/>
      <c r="T141" s="118"/>
      <c r="U141" s="118"/>
      <c r="V141" s="118"/>
      <c r="W141" s="118"/>
      <c r="X141" s="118"/>
      <c r="Y141" s="118"/>
      <c r="Z141" s="118"/>
    </row>
    <row r="142" spans="1:26" ht="17.25" customHeight="1">
      <c r="A142" s="665"/>
      <c r="B142" s="665"/>
      <c r="C142" s="665"/>
      <c r="D142" s="665"/>
      <c r="E142" s="81" t="s">
        <v>13830</v>
      </c>
      <c r="F142" s="665"/>
      <c r="G142" s="88">
        <v>4</v>
      </c>
      <c r="H142" s="82" t="s">
        <v>13832</v>
      </c>
      <c r="I142" s="82" t="s">
        <v>13813</v>
      </c>
      <c r="J142" s="83" t="s">
        <v>158</v>
      </c>
      <c r="K142" s="83"/>
      <c r="L142" s="665"/>
      <c r="M142" s="117"/>
      <c r="N142" s="106"/>
      <c r="O142" s="86" t="s">
        <v>380</v>
      </c>
      <c r="P142" s="86" t="s">
        <v>380</v>
      </c>
      <c r="Q142" s="86" t="s">
        <v>13827</v>
      </c>
      <c r="R142" s="83"/>
      <c r="S142" s="86"/>
      <c r="T142" s="118"/>
      <c r="U142" s="118"/>
      <c r="V142" s="118"/>
      <c r="W142" s="118"/>
      <c r="X142" s="118"/>
      <c r="Y142" s="118"/>
      <c r="Z142" s="118"/>
    </row>
    <row r="143" spans="1:26" ht="17.25" customHeight="1">
      <c r="A143" s="665"/>
      <c r="B143" s="665"/>
      <c r="C143" s="665"/>
      <c r="D143" s="665"/>
      <c r="E143" s="81" t="s">
        <v>13839</v>
      </c>
      <c r="F143" s="665"/>
      <c r="G143" s="88">
        <v>5</v>
      </c>
      <c r="H143" s="82" t="s">
        <v>13840</v>
      </c>
      <c r="I143" s="82" t="s">
        <v>13813</v>
      </c>
      <c r="J143" s="83" t="s">
        <v>158</v>
      </c>
      <c r="K143" s="83"/>
      <c r="L143" s="665"/>
      <c r="M143" s="117"/>
      <c r="N143" s="106"/>
      <c r="O143" s="86" t="s">
        <v>380</v>
      </c>
      <c r="P143" s="86" t="s">
        <v>380</v>
      </c>
      <c r="Q143" s="86" t="s">
        <v>13827</v>
      </c>
      <c r="R143" s="83"/>
      <c r="S143" s="86"/>
      <c r="T143" s="118"/>
      <c r="U143" s="118"/>
      <c r="V143" s="118"/>
      <c r="W143" s="118"/>
      <c r="X143" s="118"/>
      <c r="Y143" s="118"/>
      <c r="Z143" s="118"/>
    </row>
    <row r="144" spans="1:26" ht="17.25" customHeight="1">
      <c r="A144" s="665"/>
      <c r="B144" s="665"/>
      <c r="C144" s="665"/>
      <c r="D144" s="665"/>
      <c r="E144" s="81" t="s">
        <v>13847</v>
      </c>
      <c r="F144" s="665"/>
      <c r="G144" s="88">
        <v>6</v>
      </c>
      <c r="H144" s="82" t="s">
        <v>13848</v>
      </c>
      <c r="I144" s="82" t="s">
        <v>13850</v>
      </c>
      <c r="J144" s="83" t="s">
        <v>158</v>
      </c>
      <c r="K144" s="83"/>
      <c r="L144" s="665"/>
      <c r="M144" s="117"/>
      <c r="N144" s="106"/>
      <c r="O144" s="86" t="s">
        <v>380</v>
      </c>
      <c r="P144" s="86" t="s">
        <v>380</v>
      </c>
      <c r="Q144" s="86" t="s">
        <v>13827</v>
      </c>
      <c r="R144" s="83"/>
      <c r="S144" s="86"/>
      <c r="T144" s="118"/>
      <c r="U144" s="118"/>
      <c r="V144" s="118"/>
      <c r="W144" s="118"/>
      <c r="X144" s="118"/>
      <c r="Y144" s="118"/>
      <c r="Z144" s="118"/>
    </row>
    <row r="145" spans="1:26" ht="17.25" customHeight="1">
      <c r="A145" s="665"/>
      <c r="B145" s="665"/>
      <c r="C145" s="665"/>
      <c r="D145" s="665"/>
      <c r="E145" s="81" t="s">
        <v>13858</v>
      </c>
      <c r="F145" s="665"/>
      <c r="G145" s="88">
        <v>7</v>
      </c>
      <c r="H145" s="82" t="s">
        <v>13859</v>
      </c>
      <c r="I145" s="82" t="s">
        <v>13861</v>
      </c>
      <c r="J145" s="83" t="s">
        <v>158</v>
      </c>
      <c r="K145" s="83"/>
      <c r="L145" s="665"/>
      <c r="M145" s="117"/>
      <c r="N145" s="106"/>
      <c r="O145" s="86" t="s">
        <v>380</v>
      </c>
      <c r="P145" s="86" t="s">
        <v>380</v>
      </c>
      <c r="Q145" s="86" t="s">
        <v>13827</v>
      </c>
      <c r="R145" s="83"/>
      <c r="S145" s="86"/>
      <c r="T145" s="118"/>
      <c r="U145" s="118"/>
      <c r="V145" s="118"/>
      <c r="W145" s="118"/>
      <c r="X145" s="118"/>
      <c r="Y145" s="118"/>
      <c r="Z145" s="118"/>
    </row>
    <row r="146" spans="1:26" ht="17.25" customHeight="1">
      <c r="A146" s="665"/>
      <c r="B146" s="665"/>
      <c r="C146" s="665"/>
      <c r="D146" s="665"/>
      <c r="E146" s="81" t="s">
        <v>13867</v>
      </c>
      <c r="F146" s="665"/>
      <c r="G146" s="88">
        <v>8</v>
      </c>
      <c r="H146" s="82" t="s">
        <v>13869</v>
      </c>
      <c r="I146" s="82" t="s">
        <v>13861</v>
      </c>
      <c r="J146" s="83" t="s">
        <v>158</v>
      </c>
      <c r="K146" s="83"/>
      <c r="L146" s="665"/>
      <c r="M146" s="117"/>
      <c r="N146" s="106"/>
      <c r="O146" s="86" t="s">
        <v>380</v>
      </c>
      <c r="P146" s="86" t="s">
        <v>380</v>
      </c>
      <c r="Q146" s="86" t="s">
        <v>13871</v>
      </c>
      <c r="R146" s="83"/>
      <c r="S146" s="86"/>
      <c r="T146" s="118"/>
      <c r="U146" s="118"/>
      <c r="V146" s="118"/>
      <c r="W146" s="118"/>
      <c r="X146" s="118"/>
      <c r="Y146" s="118"/>
      <c r="Z146" s="118"/>
    </row>
    <row r="147" spans="1:26" ht="17.25" customHeight="1">
      <c r="A147" s="665"/>
      <c r="B147" s="665"/>
      <c r="C147" s="665"/>
      <c r="D147" s="665"/>
      <c r="E147" s="81" t="s">
        <v>13874</v>
      </c>
      <c r="F147" s="665"/>
      <c r="G147" s="88">
        <v>9</v>
      </c>
      <c r="H147" s="82" t="s">
        <v>13876</v>
      </c>
      <c r="I147" s="82" t="s">
        <v>13861</v>
      </c>
      <c r="J147" s="83"/>
      <c r="K147" s="86"/>
      <c r="L147" s="665"/>
      <c r="M147" s="178"/>
      <c r="N147" s="106"/>
      <c r="O147" s="86" t="s">
        <v>380</v>
      </c>
      <c r="P147" s="86" t="s">
        <v>380</v>
      </c>
      <c r="Q147" s="86" t="s">
        <v>380</v>
      </c>
      <c r="R147" s="83"/>
      <c r="S147" s="86"/>
      <c r="T147" s="118"/>
      <c r="U147" s="118"/>
      <c r="V147" s="118"/>
      <c r="W147" s="118"/>
      <c r="X147" s="118"/>
      <c r="Y147" s="118"/>
      <c r="Z147" s="118"/>
    </row>
    <row r="148" spans="1:26" ht="17.25" customHeight="1">
      <c r="A148" s="665"/>
      <c r="B148" s="665"/>
      <c r="C148" s="665"/>
      <c r="D148" s="665"/>
      <c r="E148" s="81" t="s">
        <v>13883</v>
      </c>
      <c r="F148" s="665"/>
      <c r="G148" s="88">
        <v>10</v>
      </c>
      <c r="H148" s="82" t="s">
        <v>13884</v>
      </c>
      <c r="I148" s="82" t="s">
        <v>13861</v>
      </c>
      <c r="J148" s="83" t="s">
        <v>158</v>
      </c>
      <c r="K148" s="83"/>
      <c r="L148" s="665"/>
      <c r="M148" s="117"/>
      <c r="N148" s="106"/>
      <c r="O148" s="86" t="s">
        <v>380</v>
      </c>
      <c r="P148" s="86" t="s">
        <v>380</v>
      </c>
      <c r="Q148" s="86" t="s">
        <v>13887</v>
      </c>
      <c r="R148" s="83"/>
      <c r="S148" s="86"/>
      <c r="T148" s="118"/>
      <c r="U148" s="118"/>
      <c r="V148" s="118"/>
      <c r="W148" s="118"/>
      <c r="X148" s="118"/>
      <c r="Y148" s="118"/>
      <c r="Z148" s="118"/>
    </row>
    <row r="149" spans="1:26" ht="17.25" customHeight="1">
      <c r="A149" s="665"/>
      <c r="B149" s="665"/>
      <c r="C149" s="665"/>
      <c r="D149" s="665"/>
      <c r="E149" s="81" t="s">
        <v>13893</v>
      </c>
      <c r="F149" s="665"/>
      <c r="G149" s="88">
        <v>11</v>
      </c>
      <c r="H149" s="81" t="s">
        <v>13894</v>
      </c>
      <c r="I149" s="81" t="s">
        <v>13861</v>
      </c>
      <c r="J149" s="83" t="s">
        <v>158</v>
      </c>
      <c r="K149" s="83"/>
      <c r="L149" s="665"/>
      <c r="M149" s="117"/>
      <c r="N149" s="106"/>
      <c r="O149" s="86" t="s">
        <v>380</v>
      </c>
      <c r="P149" s="86" t="s">
        <v>380</v>
      </c>
      <c r="Q149" s="86" t="s">
        <v>13897</v>
      </c>
      <c r="R149" s="83"/>
      <c r="S149" s="86"/>
      <c r="T149" s="118"/>
      <c r="U149" s="118"/>
      <c r="V149" s="118"/>
      <c r="W149" s="118"/>
      <c r="X149" s="118"/>
      <c r="Y149" s="118"/>
      <c r="Z149" s="118"/>
    </row>
    <row r="150" spans="1:26" ht="17.25" customHeight="1">
      <c r="A150" s="665"/>
      <c r="B150" s="665"/>
      <c r="C150" s="665"/>
      <c r="D150" s="665"/>
      <c r="E150" s="81" t="s">
        <v>13902</v>
      </c>
      <c r="F150" s="665"/>
      <c r="G150" s="88">
        <v>12</v>
      </c>
      <c r="H150" s="81" t="s">
        <v>13903</v>
      </c>
      <c r="I150" s="81" t="s">
        <v>13861</v>
      </c>
      <c r="J150" s="83"/>
      <c r="K150" s="83"/>
      <c r="L150" s="665"/>
      <c r="M150" s="117"/>
      <c r="N150" s="106"/>
      <c r="O150" s="86" t="s">
        <v>380</v>
      </c>
      <c r="P150" s="86" t="s">
        <v>380</v>
      </c>
      <c r="Q150" s="86" t="s">
        <v>380</v>
      </c>
      <c r="R150" s="83"/>
      <c r="S150" s="86"/>
      <c r="T150" s="118"/>
      <c r="U150" s="118"/>
      <c r="V150" s="118"/>
      <c r="W150" s="118"/>
      <c r="X150" s="118"/>
      <c r="Y150" s="118"/>
      <c r="Z150" s="118"/>
    </row>
    <row r="151" spans="1:26" ht="17.25" customHeight="1">
      <c r="A151" s="665"/>
      <c r="B151" s="665"/>
      <c r="C151" s="665"/>
      <c r="D151" s="665"/>
      <c r="E151" s="81" t="s">
        <v>13908</v>
      </c>
      <c r="F151" s="665"/>
      <c r="G151" s="88">
        <v>13</v>
      </c>
      <c r="H151" s="81" t="s">
        <v>13909</v>
      </c>
      <c r="I151" s="81" t="s">
        <v>13861</v>
      </c>
      <c r="J151" s="83"/>
      <c r="K151" s="86"/>
      <c r="L151" s="665"/>
      <c r="M151" s="178"/>
      <c r="N151" s="106"/>
      <c r="O151" s="86" t="s">
        <v>380</v>
      </c>
      <c r="P151" s="86" t="s">
        <v>380</v>
      </c>
      <c r="Q151" s="86" t="s">
        <v>380</v>
      </c>
      <c r="R151" s="83"/>
      <c r="S151" s="86"/>
      <c r="T151" s="118"/>
      <c r="U151" s="118"/>
      <c r="V151" s="118"/>
      <c r="W151" s="118"/>
      <c r="X151" s="118"/>
      <c r="Y151" s="118"/>
      <c r="Z151" s="118"/>
    </row>
    <row r="152" spans="1:26" ht="17.25" customHeight="1">
      <c r="A152" s="665"/>
      <c r="B152" s="665"/>
      <c r="C152" s="665"/>
      <c r="D152" s="665"/>
      <c r="E152" s="81" t="s">
        <v>13915</v>
      </c>
      <c r="F152" s="665"/>
      <c r="G152" s="88">
        <v>14</v>
      </c>
      <c r="H152" s="82" t="s">
        <v>13917</v>
      </c>
      <c r="I152" s="82" t="s">
        <v>13861</v>
      </c>
      <c r="J152" s="83"/>
      <c r="K152" s="86"/>
      <c r="L152" s="665"/>
      <c r="M152" s="178"/>
      <c r="N152" s="106"/>
      <c r="O152" s="86" t="s">
        <v>380</v>
      </c>
      <c r="P152" s="86" t="s">
        <v>380</v>
      </c>
      <c r="Q152" s="86" t="s">
        <v>380</v>
      </c>
      <c r="R152" s="83"/>
      <c r="S152" s="86"/>
      <c r="T152" s="118"/>
      <c r="U152" s="118"/>
      <c r="V152" s="118"/>
      <c r="W152" s="118"/>
      <c r="X152" s="118"/>
      <c r="Y152" s="118"/>
      <c r="Z152" s="118"/>
    </row>
    <row r="153" spans="1:26" ht="17.25" customHeight="1">
      <c r="A153" s="665"/>
      <c r="B153" s="665"/>
      <c r="C153" s="665"/>
      <c r="D153" s="665"/>
      <c r="E153" s="81" t="s">
        <v>7696</v>
      </c>
      <c r="F153" s="665"/>
      <c r="G153" s="88">
        <v>15</v>
      </c>
      <c r="H153" s="82" t="s">
        <v>13926</v>
      </c>
      <c r="I153" s="82" t="s">
        <v>13928</v>
      </c>
      <c r="J153" s="83" t="s">
        <v>158</v>
      </c>
      <c r="K153" s="86"/>
      <c r="L153" s="665"/>
      <c r="M153" s="178"/>
      <c r="N153" s="106"/>
      <c r="O153" s="86" t="s">
        <v>380</v>
      </c>
      <c r="P153" s="86" t="s">
        <v>380</v>
      </c>
      <c r="Q153" s="86" t="s">
        <v>13929</v>
      </c>
      <c r="R153" s="83"/>
      <c r="S153" s="86"/>
      <c r="T153" s="118"/>
      <c r="U153" s="118"/>
      <c r="V153" s="118"/>
      <c r="W153" s="118"/>
      <c r="X153" s="118"/>
      <c r="Y153" s="118"/>
      <c r="Z153" s="118"/>
    </row>
    <row r="154" spans="1:26" ht="17.25" customHeight="1">
      <c r="A154" s="665"/>
      <c r="B154" s="665"/>
      <c r="C154" s="665"/>
      <c r="D154" s="665"/>
      <c r="E154" s="81" t="s">
        <v>7696</v>
      </c>
      <c r="F154" s="665"/>
      <c r="G154" s="88">
        <v>16</v>
      </c>
      <c r="H154" s="82" t="s">
        <v>13934</v>
      </c>
      <c r="I154" s="82" t="s">
        <v>13928</v>
      </c>
      <c r="J154" s="83" t="s">
        <v>158</v>
      </c>
      <c r="K154" s="86"/>
      <c r="L154" s="665"/>
      <c r="M154" s="178"/>
      <c r="N154" s="106"/>
      <c r="O154" s="86" t="s">
        <v>380</v>
      </c>
      <c r="P154" s="86" t="s">
        <v>380</v>
      </c>
      <c r="Q154" s="86" t="s">
        <v>13929</v>
      </c>
      <c r="R154" s="83"/>
      <c r="S154" s="86"/>
      <c r="T154" s="118"/>
      <c r="U154" s="118"/>
      <c r="V154" s="118"/>
      <c r="W154" s="118"/>
      <c r="X154" s="118"/>
      <c r="Y154" s="118"/>
      <c r="Z154" s="118"/>
    </row>
    <row r="155" spans="1:26" ht="17.25" customHeight="1">
      <c r="A155" s="665"/>
      <c r="B155" s="665"/>
      <c r="C155" s="665"/>
      <c r="D155" s="665"/>
      <c r="E155" s="81" t="s">
        <v>7696</v>
      </c>
      <c r="F155" s="665"/>
      <c r="G155" s="88">
        <v>17</v>
      </c>
      <c r="H155" s="82" t="s">
        <v>13939</v>
      </c>
      <c r="I155" s="82" t="s">
        <v>13928</v>
      </c>
      <c r="J155" s="83" t="s">
        <v>158</v>
      </c>
      <c r="K155" s="86"/>
      <c r="L155" s="665"/>
      <c r="M155" s="178"/>
      <c r="N155" s="106"/>
      <c r="O155" s="86" t="s">
        <v>380</v>
      </c>
      <c r="P155" s="86" t="s">
        <v>380</v>
      </c>
      <c r="Q155" s="86" t="s">
        <v>13929</v>
      </c>
      <c r="R155" s="83"/>
      <c r="S155" s="86"/>
      <c r="T155" s="118"/>
      <c r="U155" s="118"/>
      <c r="V155" s="118"/>
      <c r="W155" s="118"/>
      <c r="X155" s="118"/>
      <c r="Y155" s="118"/>
      <c r="Z155" s="118"/>
    </row>
    <row r="156" spans="1:26" ht="17.25" customHeight="1">
      <c r="A156" s="666"/>
      <c r="B156" s="666"/>
      <c r="C156" s="666"/>
      <c r="D156" s="666"/>
      <c r="E156" s="81" t="s">
        <v>13570</v>
      </c>
      <c r="F156" s="666"/>
      <c r="G156" s="88">
        <v>18</v>
      </c>
      <c r="H156" s="82" t="s">
        <v>13943</v>
      </c>
      <c r="I156" s="82" t="s">
        <v>13944</v>
      </c>
      <c r="J156" s="83" t="s">
        <v>158</v>
      </c>
      <c r="K156" s="86"/>
      <c r="L156" s="666"/>
      <c r="M156" s="178"/>
      <c r="N156" s="106"/>
      <c r="O156" s="86" t="s">
        <v>380</v>
      </c>
      <c r="P156" s="86" t="s">
        <v>380</v>
      </c>
      <c r="Q156" s="86" t="s">
        <v>13949</v>
      </c>
      <c r="R156" s="143"/>
      <c r="S156" s="91"/>
      <c r="T156" s="118"/>
      <c r="U156" s="118"/>
      <c r="V156" s="118"/>
      <c r="W156" s="118"/>
      <c r="X156" s="118"/>
      <c r="Y156" s="118"/>
      <c r="Z156" s="118"/>
    </row>
    <row r="157" spans="1:26" ht="17.25" customHeight="1">
      <c r="A157" s="80" t="s">
        <v>13951</v>
      </c>
      <c r="B157" s="266" t="s">
        <v>3487</v>
      </c>
      <c r="C157" s="266" t="s">
        <v>3625</v>
      </c>
      <c r="D157" s="115" t="s">
        <v>13952</v>
      </c>
      <c r="E157" s="81" t="s">
        <v>13954</v>
      </c>
      <c r="F157" s="98" t="s">
        <v>2854</v>
      </c>
      <c r="G157" s="88">
        <v>1</v>
      </c>
      <c r="H157" s="82" t="s">
        <v>13957</v>
      </c>
      <c r="I157" s="82" t="s">
        <v>13959</v>
      </c>
      <c r="J157" s="83"/>
      <c r="K157" s="86"/>
      <c r="L157" s="83"/>
      <c r="M157" s="178"/>
      <c r="N157" s="106"/>
      <c r="O157" s="86" t="s">
        <v>380</v>
      </c>
      <c r="P157" s="86" t="s">
        <v>380</v>
      </c>
      <c r="Q157" s="86" t="s">
        <v>380</v>
      </c>
      <c r="R157" s="83"/>
      <c r="S157" s="86"/>
      <c r="T157" s="118"/>
      <c r="U157" s="118"/>
      <c r="V157" s="118"/>
      <c r="W157" s="118"/>
      <c r="X157" s="118"/>
      <c r="Y157" s="118"/>
      <c r="Z157" s="118"/>
    </row>
    <row r="158" spans="1:26" ht="17.25" customHeight="1">
      <c r="A158" s="80" t="s">
        <v>13962</v>
      </c>
      <c r="B158" s="266" t="s">
        <v>3487</v>
      </c>
      <c r="C158" s="266" t="s">
        <v>3625</v>
      </c>
      <c r="D158" s="115" t="s">
        <v>13965</v>
      </c>
      <c r="E158" s="81" t="s">
        <v>13966</v>
      </c>
      <c r="F158" s="98" t="s">
        <v>2854</v>
      </c>
      <c r="G158" s="88">
        <v>1</v>
      </c>
      <c r="H158" s="82" t="s">
        <v>13967</v>
      </c>
      <c r="I158" s="82" t="s">
        <v>13959</v>
      </c>
      <c r="J158" s="83"/>
      <c r="K158" s="86"/>
      <c r="L158" s="83"/>
      <c r="M158" s="178"/>
      <c r="N158" s="106"/>
      <c r="O158" s="86" t="s">
        <v>380</v>
      </c>
      <c r="P158" s="86" t="s">
        <v>380</v>
      </c>
      <c r="Q158" s="86" t="s">
        <v>380</v>
      </c>
      <c r="R158" s="83"/>
      <c r="S158" s="86"/>
      <c r="T158" s="118"/>
      <c r="U158" s="118"/>
      <c r="V158" s="118"/>
      <c r="W158" s="118"/>
      <c r="X158" s="118"/>
      <c r="Y158" s="118"/>
      <c r="Z158" s="118"/>
    </row>
    <row r="159" spans="1:26" ht="17.25" customHeight="1">
      <c r="A159" s="80" t="s">
        <v>13971</v>
      </c>
      <c r="B159" s="266" t="s">
        <v>3487</v>
      </c>
      <c r="C159" s="266" t="s">
        <v>3625</v>
      </c>
      <c r="D159" s="115" t="s">
        <v>13973</v>
      </c>
      <c r="E159" s="81" t="s">
        <v>13974</v>
      </c>
      <c r="F159" s="98" t="s">
        <v>2854</v>
      </c>
      <c r="G159" s="88">
        <v>1</v>
      </c>
      <c r="H159" s="82" t="s">
        <v>13977</v>
      </c>
      <c r="I159" s="82" t="s">
        <v>13980</v>
      </c>
      <c r="J159" s="83"/>
      <c r="K159" s="86"/>
      <c r="L159" s="83"/>
      <c r="M159" s="178"/>
      <c r="N159" s="106"/>
      <c r="O159" s="86" t="s">
        <v>380</v>
      </c>
      <c r="P159" s="86" t="s">
        <v>380</v>
      </c>
      <c r="Q159" s="86" t="s">
        <v>380</v>
      </c>
      <c r="R159" s="83"/>
      <c r="S159" s="86"/>
      <c r="T159" s="118"/>
      <c r="U159" s="118"/>
      <c r="V159" s="118"/>
      <c r="W159" s="118"/>
      <c r="X159" s="118"/>
      <c r="Y159" s="118"/>
      <c r="Z159" s="118"/>
    </row>
    <row r="160" spans="1:26" ht="17.25" customHeight="1">
      <c r="A160" s="80" t="s">
        <v>13983</v>
      </c>
      <c r="B160" s="266" t="s">
        <v>3487</v>
      </c>
      <c r="C160" s="266" t="s">
        <v>3625</v>
      </c>
      <c r="D160" s="110" t="s">
        <v>13988</v>
      </c>
      <c r="E160" s="82" t="s">
        <v>13989</v>
      </c>
      <c r="F160" s="103" t="s">
        <v>2854</v>
      </c>
      <c r="G160" s="88">
        <v>1</v>
      </c>
      <c r="H160" s="82" t="s">
        <v>13990</v>
      </c>
      <c r="I160" s="82" t="s">
        <v>13991</v>
      </c>
      <c r="J160" s="83"/>
      <c r="K160" s="86"/>
      <c r="L160" s="83"/>
      <c r="M160" s="178"/>
      <c r="N160" s="106"/>
      <c r="O160" s="86" t="s">
        <v>380</v>
      </c>
      <c r="P160" s="86" t="s">
        <v>380</v>
      </c>
      <c r="Q160" s="86" t="s">
        <v>380</v>
      </c>
      <c r="R160" s="83"/>
      <c r="S160" s="86"/>
      <c r="T160" s="118"/>
      <c r="U160" s="118"/>
      <c r="V160" s="118"/>
      <c r="W160" s="118"/>
      <c r="X160" s="118"/>
      <c r="Y160" s="118"/>
      <c r="Z160" s="118"/>
    </row>
    <row r="161" spans="1:26" ht="17.25" customHeight="1">
      <c r="A161" s="80" t="s">
        <v>4655</v>
      </c>
      <c r="B161" s="103" t="s">
        <v>3487</v>
      </c>
      <c r="C161" s="103" t="s">
        <v>3625</v>
      </c>
      <c r="D161" s="110" t="s">
        <v>13997</v>
      </c>
      <c r="E161" s="82" t="s">
        <v>13998</v>
      </c>
      <c r="F161" s="103" t="s">
        <v>2854</v>
      </c>
      <c r="G161" s="88">
        <v>1</v>
      </c>
      <c r="H161" s="82" t="s">
        <v>14002</v>
      </c>
      <c r="I161" s="82" t="s">
        <v>14004</v>
      </c>
      <c r="J161" s="83"/>
      <c r="K161" s="86"/>
      <c r="L161" s="83"/>
      <c r="M161" s="178"/>
      <c r="N161" s="106"/>
      <c r="O161" s="86" t="s">
        <v>380</v>
      </c>
      <c r="P161" s="86" t="s">
        <v>380</v>
      </c>
      <c r="Q161" s="86" t="s">
        <v>380</v>
      </c>
      <c r="R161" s="83"/>
      <c r="S161" s="86"/>
      <c r="T161" s="118"/>
      <c r="U161" s="118"/>
      <c r="V161" s="118"/>
      <c r="W161" s="118"/>
      <c r="X161" s="118"/>
      <c r="Y161" s="118"/>
      <c r="Z161" s="118"/>
    </row>
    <row r="162" spans="1:26" ht="17.25" customHeight="1">
      <c r="A162" s="80" t="s">
        <v>14010</v>
      </c>
      <c r="B162" s="103" t="s">
        <v>3487</v>
      </c>
      <c r="C162" s="103" t="s">
        <v>3625</v>
      </c>
      <c r="D162" s="110" t="s">
        <v>14011</v>
      </c>
      <c r="E162" s="82" t="s">
        <v>14012</v>
      </c>
      <c r="F162" s="103" t="s">
        <v>2854</v>
      </c>
      <c r="G162" s="88">
        <v>1</v>
      </c>
      <c r="H162" s="82" t="s">
        <v>14014</v>
      </c>
      <c r="I162" s="82" t="s">
        <v>14015</v>
      </c>
      <c r="J162" s="83"/>
      <c r="K162" s="86"/>
      <c r="L162" s="83"/>
      <c r="M162" s="178"/>
      <c r="N162" s="106"/>
      <c r="O162" s="86" t="s">
        <v>380</v>
      </c>
      <c r="P162" s="86" t="s">
        <v>380</v>
      </c>
      <c r="Q162" s="86" t="s">
        <v>380</v>
      </c>
      <c r="R162" s="83"/>
      <c r="S162" s="86"/>
      <c r="T162" s="118"/>
      <c r="U162" s="118"/>
      <c r="V162" s="118"/>
      <c r="W162" s="118"/>
      <c r="X162" s="118"/>
      <c r="Y162" s="118"/>
      <c r="Z162" s="118"/>
    </row>
    <row r="163" spans="1:26" ht="17.25" customHeight="1">
      <c r="A163" s="80" t="s">
        <v>14019</v>
      </c>
      <c r="B163" s="103" t="s">
        <v>3487</v>
      </c>
      <c r="C163" s="103" t="s">
        <v>3625</v>
      </c>
      <c r="D163" s="110" t="s">
        <v>14020</v>
      </c>
      <c r="E163" s="82" t="s">
        <v>14022</v>
      </c>
      <c r="F163" s="103" t="s">
        <v>2854</v>
      </c>
      <c r="G163" s="88">
        <v>1</v>
      </c>
      <c r="H163" s="82" t="s">
        <v>14025</v>
      </c>
      <c r="I163" s="82" t="s">
        <v>14027</v>
      </c>
      <c r="J163" s="83"/>
      <c r="K163" s="86"/>
      <c r="L163" s="83"/>
      <c r="M163" s="178"/>
      <c r="N163" s="106"/>
      <c r="O163" s="86" t="s">
        <v>380</v>
      </c>
      <c r="P163" s="86" t="s">
        <v>380</v>
      </c>
      <c r="Q163" s="86" t="s">
        <v>380</v>
      </c>
      <c r="R163" s="83"/>
      <c r="S163" s="86"/>
      <c r="T163" s="118"/>
      <c r="U163" s="118"/>
      <c r="V163" s="118"/>
      <c r="W163" s="118"/>
      <c r="X163" s="118"/>
      <c r="Y163" s="118"/>
      <c r="Z163" s="118"/>
    </row>
    <row r="164" spans="1:26" ht="17.25" customHeight="1">
      <c r="A164" s="80" t="s">
        <v>14032</v>
      </c>
      <c r="B164" s="103" t="s">
        <v>3487</v>
      </c>
      <c r="C164" s="103" t="s">
        <v>3625</v>
      </c>
      <c r="D164" s="110" t="s">
        <v>14035</v>
      </c>
      <c r="E164" s="82" t="s">
        <v>14036</v>
      </c>
      <c r="F164" s="103" t="s">
        <v>2854</v>
      </c>
      <c r="G164" s="88">
        <v>1</v>
      </c>
      <c r="H164" s="82" t="s">
        <v>14037</v>
      </c>
      <c r="I164" s="82" t="s">
        <v>14038</v>
      </c>
      <c r="J164" s="83"/>
      <c r="K164" s="86"/>
      <c r="L164" s="83"/>
      <c r="M164" s="178"/>
      <c r="N164" s="106"/>
      <c r="O164" s="86" t="s">
        <v>380</v>
      </c>
      <c r="P164" s="86" t="s">
        <v>380</v>
      </c>
      <c r="Q164" s="86" t="s">
        <v>380</v>
      </c>
      <c r="R164" s="83"/>
      <c r="S164" s="86"/>
      <c r="T164" s="118"/>
      <c r="U164" s="118"/>
      <c r="V164" s="118"/>
      <c r="W164" s="118"/>
      <c r="X164" s="118"/>
      <c r="Y164" s="118"/>
      <c r="Z164" s="118"/>
    </row>
    <row r="165" spans="1:26" ht="17.25" customHeight="1">
      <c r="A165" s="80" t="s">
        <v>14045</v>
      </c>
      <c r="B165" s="103" t="s">
        <v>3487</v>
      </c>
      <c r="C165" s="103" t="s">
        <v>3625</v>
      </c>
      <c r="D165" s="110" t="s">
        <v>14049</v>
      </c>
      <c r="E165" s="82" t="s">
        <v>14050</v>
      </c>
      <c r="F165" s="103" t="s">
        <v>2854</v>
      </c>
      <c r="G165" s="88">
        <v>1</v>
      </c>
      <c r="H165" s="82" t="s">
        <v>14053</v>
      </c>
      <c r="I165" s="82" t="s">
        <v>14054</v>
      </c>
      <c r="J165" s="83"/>
      <c r="K165" s="86"/>
      <c r="L165" s="83"/>
      <c r="M165" s="178"/>
      <c r="N165" s="106"/>
      <c r="O165" s="86" t="s">
        <v>380</v>
      </c>
      <c r="P165" s="86" t="s">
        <v>380</v>
      </c>
      <c r="Q165" s="86" t="s">
        <v>380</v>
      </c>
      <c r="R165" s="83"/>
      <c r="S165" s="86"/>
      <c r="T165" s="118"/>
      <c r="U165" s="118"/>
      <c r="V165" s="118"/>
      <c r="W165" s="118"/>
      <c r="X165" s="118"/>
      <c r="Y165" s="118"/>
      <c r="Z165" s="118"/>
    </row>
    <row r="166" spans="1:26" ht="17.25" customHeight="1">
      <c r="A166" s="80" t="s">
        <v>14058</v>
      </c>
      <c r="B166" s="103" t="s">
        <v>3487</v>
      </c>
      <c r="C166" s="103" t="s">
        <v>3625</v>
      </c>
      <c r="D166" s="110" t="s">
        <v>14061</v>
      </c>
      <c r="E166" s="82" t="s">
        <v>14063</v>
      </c>
      <c r="F166" s="103" t="s">
        <v>2854</v>
      </c>
      <c r="G166" s="88">
        <v>1</v>
      </c>
      <c r="H166" s="82" t="s">
        <v>14064</v>
      </c>
      <c r="I166" s="82" t="s">
        <v>14065</v>
      </c>
      <c r="J166" s="83" t="s">
        <v>158</v>
      </c>
      <c r="K166" s="86"/>
      <c r="L166" s="83"/>
      <c r="M166" s="178"/>
      <c r="N166" s="106"/>
      <c r="O166" s="86" t="s">
        <v>380</v>
      </c>
      <c r="P166" s="86" t="s">
        <v>14069</v>
      </c>
      <c r="Q166" s="86" t="s">
        <v>14070</v>
      </c>
      <c r="R166" s="83"/>
      <c r="S166" s="86"/>
      <c r="T166" s="118"/>
      <c r="U166" s="118"/>
      <c r="V166" s="118"/>
      <c r="W166" s="118"/>
      <c r="X166" s="118"/>
      <c r="Y166" s="118"/>
      <c r="Z166" s="118"/>
    </row>
    <row r="167" spans="1:26" ht="17.25" customHeight="1">
      <c r="A167" s="80" t="s">
        <v>14075</v>
      </c>
      <c r="B167" s="103" t="s">
        <v>3487</v>
      </c>
      <c r="C167" s="103" t="s">
        <v>3625</v>
      </c>
      <c r="D167" s="110" t="s">
        <v>14078</v>
      </c>
      <c r="E167" s="167" t="s">
        <v>14079</v>
      </c>
      <c r="F167" s="103" t="s">
        <v>2854</v>
      </c>
      <c r="G167" s="88">
        <v>1</v>
      </c>
      <c r="H167" s="82" t="s">
        <v>14081</v>
      </c>
      <c r="I167" s="167" t="s">
        <v>13959</v>
      </c>
      <c r="J167" s="83"/>
      <c r="K167" s="86"/>
      <c r="L167" s="83"/>
      <c r="M167" s="178"/>
      <c r="N167" s="106"/>
      <c r="O167" s="86" t="s">
        <v>380</v>
      </c>
      <c r="P167" s="86" t="s">
        <v>380</v>
      </c>
      <c r="Q167" s="86" t="s">
        <v>380</v>
      </c>
      <c r="R167" s="83"/>
      <c r="S167" s="86"/>
      <c r="T167" s="118"/>
      <c r="U167" s="118"/>
      <c r="V167" s="118"/>
      <c r="W167" s="118"/>
      <c r="X167" s="118"/>
      <c r="Y167" s="118"/>
      <c r="Z167" s="118"/>
    </row>
    <row r="168" spans="1:26" ht="17.25" customHeight="1">
      <c r="A168" s="80" t="s">
        <v>14087</v>
      </c>
      <c r="B168" s="103" t="s">
        <v>3487</v>
      </c>
      <c r="C168" s="103" t="s">
        <v>3625</v>
      </c>
      <c r="D168" s="110" t="s">
        <v>14089</v>
      </c>
      <c r="E168" s="167" t="s">
        <v>14090</v>
      </c>
      <c r="F168" s="103" t="s">
        <v>2854</v>
      </c>
      <c r="G168" s="88">
        <v>1</v>
      </c>
      <c r="H168" s="82" t="s">
        <v>14095</v>
      </c>
      <c r="I168" s="167" t="s">
        <v>14096</v>
      </c>
      <c r="J168" s="83" t="s">
        <v>158</v>
      </c>
      <c r="K168" s="86"/>
      <c r="L168" s="83"/>
      <c r="M168" s="178"/>
      <c r="N168" s="106"/>
      <c r="O168" s="86" t="s">
        <v>380</v>
      </c>
      <c r="P168" s="86" t="s">
        <v>14101</v>
      </c>
      <c r="Q168" s="86" t="s">
        <v>14102</v>
      </c>
      <c r="R168" s="83"/>
      <c r="S168" s="86"/>
      <c r="T168" s="118"/>
      <c r="U168" s="118"/>
      <c r="V168" s="118"/>
      <c r="W168" s="118"/>
      <c r="X168" s="118"/>
      <c r="Y168" s="118"/>
      <c r="Z168" s="118"/>
    </row>
    <row r="169" spans="1:26" ht="17.25" customHeight="1">
      <c r="A169" s="80" t="s">
        <v>14109</v>
      </c>
      <c r="B169" s="103" t="s">
        <v>3487</v>
      </c>
      <c r="C169" s="103" t="s">
        <v>3625</v>
      </c>
      <c r="D169" s="110" t="s">
        <v>14110</v>
      </c>
      <c r="E169" s="167" t="s">
        <v>14111</v>
      </c>
      <c r="F169" s="103" t="s">
        <v>2854</v>
      </c>
      <c r="G169" s="88">
        <v>1</v>
      </c>
      <c r="H169" s="82" t="s">
        <v>14112</v>
      </c>
      <c r="I169" s="167" t="s">
        <v>14113</v>
      </c>
      <c r="J169" s="83" t="s">
        <v>158</v>
      </c>
      <c r="K169" s="86"/>
      <c r="L169" s="83"/>
      <c r="M169" s="178"/>
      <c r="N169" s="106"/>
      <c r="O169" s="86" t="s">
        <v>380</v>
      </c>
      <c r="P169" s="86" t="s">
        <v>14101</v>
      </c>
      <c r="Q169" s="86" t="s">
        <v>14102</v>
      </c>
      <c r="R169" s="83"/>
      <c r="S169" s="86"/>
      <c r="T169" s="118"/>
      <c r="U169" s="118"/>
      <c r="V169" s="118"/>
      <c r="W169" s="118"/>
      <c r="X169" s="118"/>
      <c r="Y169" s="118"/>
      <c r="Z169" s="118"/>
    </row>
    <row r="170" spans="1:26" ht="17.25" customHeight="1">
      <c r="A170" s="80" t="s">
        <v>14119</v>
      </c>
      <c r="B170" s="103" t="s">
        <v>3487</v>
      </c>
      <c r="C170" s="103" t="s">
        <v>3625</v>
      </c>
      <c r="D170" s="110" t="s">
        <v>14120</v>
      </c>
      <c r="E170" s="167" t="s">
        <v>14122</v>
      </c>
      <c r="F170" s="103" t="s">
        <v>2854</v>
      </c>
      <c r="G170" s="88">
        <v>1</v>
      </c>
      <c r="H170" s="82" t="s">
        <v>14125</v>
      </c>
      <c r="I170" s="167" t="s">
        <v>14126</v>
      </c>
      <c r="J170" s="83"/>
      <c r="K170" s="86"/>
      <c r="L170" s="83"/>
      <c r="M170" s="178"/>
      <c r="N170" s="106"/>
      <c r="O170" s="86" t="s">
        <v>380</v>
      </c>
      <c r="P170" s="86" t="s">
        <v>380</v>
      </c>
      <c r="Q170" s="86" t="s">
        <v>380</v>
      </c>
      <c r="R170" s="83"/>
      <c r="S170" s="86"/>
      <c r="T170" s="118"/>
      <c r="U170" s="118"/>
      <c r="V170" s="118"/>
      <c r="W170" s="118"/>
      <c r="X170" s="118"/>
      <c r="Y170" s="118"/>
      <c r="Z170" s="118"/>
    </row>
    <row r="171" spans="1:26" ht="17.25" customHeight="1">
      <c r="A171" s="80" t="s">
        <v>14132</v>
      </c>
      <c r="B171" s="103" t="s">
        <v>3487</v>
      </c>
      <c r="C171" s="103" t="s">
        <v>3625</v>
      </c>
      <c r="D171" s="110" t="s">
        <v>14133</v>
      </c>
      <c r="E171" s="167" t="s">
        <v>14135</v>
      </c>
      <c r="F171" s="103" t="s">
        <v>2854</v>
      </c>
      <c r="G171" s="88">
        <v>1</v>
      </c>
      <c r="H171" s="82" t="s">
        <v>14137</v>
      </c>
      <c r="I171" s="167" t="s">
        <v>14139</v>
      </c>
      <c r="J171" s="83"/>
      <c r="K171" s="86"/>
      <c r="L171" s="83"/>
      <c r="M171" s="178"/>
      <c r="N171" s="106"/>
      <c r="O171" s="86" t="s">
        <v>380</v>
      </c>
      <c r="P171" s="86" t="s">
        <v>380</v>
      </c>
      <c r="Q171" s="86" t="s">
        <v>380</v>
      </c>
      <c r="R171" s="83"/>
      <c r="S171" s="86"/>
      <c r="T171" s="118"/>
      <c r="U171" s="118"/>
      <c r="V171" s="118"/>
      <c r="W171" s="118"/>
      <c r="X171" s="118"/>
      <c r="Y171" s="118"/>
      <c r="Z171" s="118"/>
    </row>
    <row r="172" spans="1:26" ht="105" customHeight="1">
      <c r="A172" s="80" t="s">
        <v>4697</v>
      </c>
      <c r="B172" s="103" t="s">
        <v>3487</v>
      </c>
      <c r="C172" s="103" t="s">
        <v>3625</v>
      </c>
      <c r="D172" s="110" t="s">
        <v>14147</v>
      </c>
      <c r="E172" s="167" t="s">
        <v>14149</v>
      </c>
      <c r="F172" s="171" t="s">
        <v>2854</v>
      </c>
      <c r="G172" s="88">
        <v>1</v>
      </c>
      <c r="H172" s="167" t="s">
        <v>14152</v>
      </c>
      <c r="I172" s="167" t="s">
        <v>14153</v>
      </c>
      <c r="J172" s="83"/>
      <c r="K172" s="86"/>
      <c r="L172" s="83"/>
      <c r="M172" s="178"/>
      <c r="N172" s="106"/>
      <c r="O172" s="86" t="s">
        <v>380</v>
      </c>
      <c r="P172" s="86" t="s">
        <v>380</v>
      </c>
      <c r="Q172" s="86" t="s">
        <v>380</v>
      </c>
      <c r="R172" s="83"/>
      <c r="S172" s="86"/>
      <c r="T172" s="118"/>
      <c r="U172" s="118"/>
      <c r="V172" s="118"/>
      <c r="W172" s="118"/>
      <c r="X172" s="118"/>
      <c r="Y172" s="118"/>
      <c r="Z172" s="118"/>
    </row>
    <row r="173" spans="1:26" ht="17.25" customHeight="1">
      <c r="A173" s="80" t="s">
        <v>14161</v>
      </c>
      <c r="B173" s="103" t="s">
        <v>3487</v>
      </c>
      <c r="C173" s="103" t="s">
        <v>3625</v>
      </c>
      <c r="D173" s="103" t="s">
        <v>14163</v>
      </c>
      <c r="E173" s="167" t="s">
        <v>14164</v>
      </c>
      <c r="F173" s="171" t="s">
        <v>2854</v>
      </c>
      <c r="G173" s="88">
        <v>1</v>
      </c>
      <c r="H173" s="167" t="s">
        <v>14152</v>
      </c>
      <c r="I173" s="167" t="s">
        <v>14153</v>
      </c>
      <c r="J173" s="83"/>
      <c r="K173" s="86"/>
      <c r="L173" s="83"/>
      <c r="M173" s="178"/>
      <c r="N173" s="106"/>
      <c r="O173" s="86" t="s">
        <v>380</v>
      </c>
      <c r="P173" s="86" t="s">
        <v>380</v>
      </c>
      <c r="Q173" s="86" t="s">
        <v>380</v>
      </c>
      <c r="R173" s="83"/>
      <c r="S173" s="86"/>
      <c r="T173" s="118"/>
      <c r="U173" s="118"/>
      <c r="V173" s="118"/>
      <c r="W173" s="118"/>
      <c r="X173" s="118"/>
      <c r="Y173" s="118"/>
      <c r="Z173" s="118"/>
    </row>
    <row r="174" spans="1:26" ht="17.25" customHeight="1">
      <c r="A174" s="80" t="s">
        <v>14170</v>
      </c>
      <c r="B174" s="103" t="s">
        <v>3487</v>
      </c>
      <c r="C174" s="103" t="s">
        <v>3625</v>
      </c>
      <c r="D174" s="103" t="s">
        <v>14173</v>
      </c>
      <c r="E174" s="167" t="s">
        <v>14175</v>
      </c>
      <c r="F174" s="171" t="s">
        <v>2854</v>
      </c>
      <c r="G174" s="88">
        <v>1</v>
      </c>
      <c r="H174" s="167" t="s">
        <v>14176</v>
      </c>
      <c r="I174" s="167" t="s">
        <v>14177</v>
      </c>
      <c r="J174" s="83" t="s">
        <v>158</v>
      </c>
      <c r="K174" s="86"/>
      <c r="L174" s="83"/>
      <c r="M174" s="178"/>
      <c r="N174" s="106"/>
      <c r="O174" s="86" t="s">
        <v>380</v>
      </c>
      <c r="P174" s="86" t="s">
        <v>14178</v>
      </c>
      <c r="Q174" s="86" t="s">
        <v>14179</v>
      </c>
      <c r="R174" s="83"/>
      <c r="S174" s="86"/>
      <c r="T174" s="118"/>
      <c r="U174" s="118"/>
      <c r="V174" s="118"/>
      <c r="W174" s="118"/>
      <c r="X174" s="118"/>
      <c r="Y174" s="118"/>
      <c r="Z174" s="118"/>
    </row>
    <row r="175" spans="1:26" ht="17.25" customHeight="1">
      <c r="A175" s="80" t="s">
        <v>14181</v>
      </c>
      <c r="B175" s="103" t="s">
        <v>3487</v>
      </c>
      <c r="C175" s="103" t="s">
        <v>3625</v>
      </c>
      <c r="D175" s="103" t="s">
        <v>14185</v>
      </c>
      <c r="E175" s="167" t="s">
        <v>14187</v>
      </c>
      <c r="F175" s="171" t="s">
        <v>2854</v>
      </c>
      <c r="G175" s="88">
        <v>1</v>
      </c>
      <c r="H175" s="167" t="s">
        <v>14189</v>
      </c>
      <c r="I175" s="167" t="s">
        <v>14191</v>
      </c>
      <c r="J175" s="83"/>
      <c r="K175" s="86"/>
      <c r="L175" s="83"/>
      <c r="M175" s="178"/>
      <c r="N175" s="106"/>
      <c r="O175" s="86" t="s">
        <v>380</v>
      </c>
      <c r="P175" s="86" t="s">
        <v>380</v>
      </c>
      <c r="Q175" s="86" t="s">
        <v>380</v>
      </c>
      <c r="R175" s="83"/>
      <c r="S175" s="86"/>
      <c r="T175" s="118"/>
      <c r="U175" s="118"/>
      <c r="V175" s="118"/>
      <c r="W175" s="118"/>
      <c r="X175" s="118"/>
      <c r="Y175" s="118"/>
      <c r="Z175" s="118"/>
    </row>
    <row r="176" spans="1:26" ht="17.25" customHeight="1">
      <c r="A176" s="80" t="s">
        <v>14195</v>
      </c>
      <c r="B176" s="103" t="s">
        <v>3487</v>
      </c>
      <c r="C176" s="103" t="s">
        <v>3625</v>
      </c>
      <c r="D176" s="103" t="s">
        <v>14198</v>
      </c>
      <c r="E176" s="167" t="s">
        <v>14200</v>
      </c>
      <c r="F176" s="171" t="s">
        <v>2854</v>
      </c>
      <c r="G176" s="88">
        <v>1</v>
      </c>
      <c r="H176" s="167" t="s">
        <v>14201</v>
      </c>
      <c r="I176" s="167" t="s">
        <v>14204</v>
      </c>
      <c r="J176" s="83"/>
      <c r="K176" s="86"/>
      <c r="L176" s="83"/>
      <c r="M176" s="178"/>
      <c r="N176" s="106"/>
      <c r="O176" s="86" t="s">
        <v>380</v>
      </c>
      <c r="P176" s="86" t="s">
        <v>380</v>
      </c>
      <c r="Q176" s="86" t="s">
        <v>380</v>
      </c>
      <c r="R176" s="83"/>
      <c r="S176" s="86"/>
      <c r="T176" s="118"/>
      <c r="U176" s="118"/>
      <c r="V176" s="118"/>
      <c r="W176" s="118"/>
      <c r="X176" s="118"/>
      <c r="Y176" s="118"/>
      <c r="Z176" s="118"/>
    </row>
    <row r="177" spans="1:26" ht="17.25" customHeight="1">
      <c r="A177" s="80" t="s">
        <v>14211</v>
      </c>
      <c r="B177" s="103" t="s">
        <v>3487</v>
      </c>
      <c r="C177" s="103" t="s">
        <v>3625</v>
      </c>
      <c r="D177" s="103" t="s">
        <v>14212</v>
      </c>
      <c r="E177" s="167" t="s">
        <v>14213</v>
      </c>
      <c r="F177" s="171" t="s">
        <v>2854</v>
      </c>
      <c r="G177" s="88">
        <v>1</v>
      </c>
      <c r="H177" s="167" t="s">
        <v>14201</v>
      </c>
      <c r="I177" s="167" t="s">
        <v>14204</v>
      </c>
      <c r="J177" s="83"/>
      <c r="K177" s="86"/>
      <c r="L177" s="83"/>
      <c r="M177" s="178"/>
      <c r="N177" s="106"/>
      <c r="O177" s="86" t="s">
        <v>380</v>
      </c>
      <c r="P177" s="86" t="s">
        <v>380</v>
      </c>
      <c r="Q177" s="86" t="s">
        <v>380</v>
      </c>
      <c r="R177" s="83"/>
      <c r="S177" s="86"/>
      <c r="T177" s="118"/>
      <c r="U177" s="118"/>
      <c r="V177" s="118"/>
      <c r="W177" s="118"/>
      <c r="X177" s="118"/>
      <c r="Y177" s="118"/>
      <c r="Z177" s="118"/>
    </row>
    <row r="178" spans="1:26" ht="17.25" customHeight="1">
      <c r="A178" s="80" t="s">
        <v>14224</v>
      </c>
      <c r="B178" s="103" t="s">
        <v>3487</v>
      </c>
      <c r="C178" s="103" t="s">
        <v>3625</v>
      </c>
      <c r="D178" s="103" t="s">
        <v>14227</v>
      </c>
      <c r="E178" s="167" t="s">
        <v>14229</v>
      </c>
      <c r="F178" s="171" t="s">
        <v>2854</v>
      </c>
      <c r="G178" s="88">
        <v>1</v>
      </c>
      <c r="H178" s="167" t="s">
        <v>14201</v>
      </c>
      <c r="I178" s="167" t="s">
        <v>14204</v>
      </c>
      <c r="J178" s="83"/>
      <c r="K178" s="86"/>
      <c r="L178" s="83"/>
      <c r="M178" s="178"/>
      <c r="N178" s="106"/>
      <c r="O178" s="86" t="s">
        <v>380</v>
      </c>
      <c r="P178" s="86" t="s">
        <v>380</v>
      </c>
      <c r="Q178" s="86" t="s">
        <v>380</v>
      </c>
      <c r="R178" s="83"/>
      <c r="S178" s="86"/>
      <c r="T178" s="118"/>
      <c r="U178" s="118"/>
      <c r="V178" s="118"/>
      <c r="W178" s="118"/>
      <c r="X178" s="118"/>
      <c r="Y178" s="118"/>
      <c r="Z178" s="118"/>
    </row>
    <row r="179" spans="1:26" ht="17.25" customHeight="1">
      <c r="A179" s="80" t="s">
        <v>14237</v>
      </c>
      <c r="B179" s="103" t="s">
        <v>3487</v>
      </c>
      <c r="C179" s="103" t="s">
        <v>3625</v>
      </c>
      <c r="D179" s="103" t="s">
        <v>14238</v>
      </c>
      <c r="E179" s="167" t="s">
        <v>14239</v>
      </c>
      <c r="F179" s="171" t="s">
        <v>2854</v>
      </c>
      <c r="G179" s="88">
        <v>1</v>
      </c>
      <c r="H179" s="167" t="s">
        <v>14201</v>
      </c>
      <c r="I179" s="167" t="s">
        <v>14241</v>
      </c>
      <c r="J179" s="83" t="s">
        <v>158</v>
      </c>
      <c r="K179" s="86"/>
      <c r="L179" s="83"/>
      <c r="M179" s="178"/>
      <c r="N179" s="106"/>
      <c r="O179" s="86" t="s">
        <v>380</v>
      </c>
      <c r="P179" s="86" t="s">
        <v>14246</v>
      </c>
      <c r="Q179" s="86" t="s">
        <v>14248</v>
      </c>
      <c r="R179" s="83"/>
      <c r="S179" s="86"/>
      <c r="T179" s="118"/>
      <c r="U179" s="118"/>
      <c r="V179" s="118"/>
      <c r="W179" s="118"/>
      <c r="X179" s="118"/>
      <c r="Y179" s="118"/>
      <c r="Z179" s="118"/>
    </row>
    <row r="180" spans="1:26" ht="17.25" customHeight="1">
      <c r="A180" s="80" t="s">
        <v>14251</v>
      </c>
      <c r="B180" s="103" t="s">
        <v>3487</v>
      </c>
      <c r="C180" s="103" t="s">
        <v>3625</v>
      </c>
      <c r="D180" s="103" t="s">
        <v>14252</v>
      </c>
      <c r="E180" s="167" t="s">
        <v>14253</v>
      </c>
      <c r="F180" s="171" t="s">
        <v>2854</v>
      </c>
      <c r="G180" s="88">
        <v>1</v>
      </c>
      <c r="H180" s="167" t="s">
        <v>14201</v>
      </c>
      <c r="I180" s="167" t="s">
        <v>14255</v>
      </c>
      <c r="J180" s="83"/>
      <c r="K180" s="86"/>
      <c r="L180" s="83"/>
      <c r="M180" s="178"/>
      <c r="N180" s="106"/>
      <c r="O180" s="86" t="s">
        <v>380</v>
      </c>
      <c r="P180" s="86" t="s">
        <v>380</v>
      </c>
      <c r="Q180" s="86" t="s">
        <v>380</v>
      </c>
      <c r="R180" s="83"/>
      <c r="S180" s="86"/>
      <c r="T180" s="118"/>
      <c r="U180" s="118"/>
      <c r="V180" s="118"/>
      <c r="W180" s="118"/>
      <c r="X180" s="118"/>
      <c r="Y180" s="118"/>
      <c r="Z180" s="118"/>
    </row>
    <row r="181" spans="1:26" ht="99" customHeight="1">
      <c r="A181" s="747" t="s">
        <v>4168</v>
      </c>
      <c r="B181" s="747" t="s">
        <v>3487</v>
      </c>
      <c r="C181" s="747" t="s">
        <v>3625</v>
      </c>
      <c r="D181" s="746" t="s">
        <v>4169</v>
      </c>
      <c r="E181" s="167" t="s">
        <v>14273</v>
      </c>
      <c r="F181" s="801" t="s">
        <v>2854</v>
      </c>
      <c r="G181" s="113">
        <v>1</v>
      </c>
      <c r="H181" s="253" t="s">
        <v>14201</v>
      </c>
      <c r="I181" s="253" t="s">
        <v>14277</v>
      </c>
      <c r="J181" s="114" t="s">
        <v>158</v>
      </c>
      <c r="K181" s="86"/>
      <c r="L181" s="748"/>
      <c r="M181" s="178" t="s">
        <v>14280</v>
      </c>
      <c r="N181" s="106"/>
      <c r="O181" s="86" t="s">
        <v>380</v>
      </c>
      <c r="P181" s="86" t="s">
        <v>380</v>
      </c>
      <c r="Q181" s="86" t="s">
        <v>14284</v>
      </c>
      <c r="R181" s="83"/>
      <c r="S181" s="86"/>
      <c r="T181" s="118"/>
      <c r="U181" s="118"/>
      <c r="V181" s="118"/>
      <c r="W181" s="118"/>
      <c r="X181" s="118"/>
      <c r="Y181" s="118"/>
      <c r="Z181" s="118"/>
    </row>
    <row r="182" spans="1:26" ht="17.25" customHeight="1">
      <c r="A182" s="665"/>
      <c r="B182" s="665"/>
      <c r="C182" s="665"/>
      <c r="D182" s="665"/>
      <c r="E182" s="167" t="s">
        <v>14287</v>
      </c>
      <c r="F182" s="665"/>
      <c r="G182" s="113">
        <v>2</v>
      </c>
      <c r="H182" s="253" t="s">
        <v>14201</v>
      </c>
      <c r="I182" s="253" t="s">
        <v>14293</v>
      </c>
      <c r="J182" s="114" t="s">
        <v>158</v>
      </c>
      <c r="K182" s="86"/>
      <c r="L182" s="665"/>
      <c r="M182" s="178"/>
      <c r="N182" s="106"/>
      <c r="O182" s="86" t="s">
        <v>380</v>
      </c>
      <c r="P182" s="86" t="s">
        <v>380</v>
      </c>
      <c r="Q182" s="86" t="s">
        <v>14284</v>
      </c>
      <c r="R182" s="83"/>
      <c r="S182" s="86"/>
      <c r="T182" s="118"/>
      <c r="U182" s="118"/>
      <c r="V182" s="118"/>
      <c r="W182" s="118"/>
      <c r="X182" s="118"/>
      <c r="Y182" s="118"/>
      <c r="Z182" s="118"/>
    </row>
    <row r="183" spans="1:26" ht="17.25" customHeight="1">
      <c r="A183" s="665"/>
      <c r="B183" s="665"/>
      <c r="C183" s="665"/>
      <c r="D183" s="665"/>
      <c r="E183" s="167" t="s">
        <v>14301</v>
      </c>
      <c r="F183" s="665"/>
      <c r="G183" s="113">
        <v>3</v>
      </c>
      <c r="H183" s="253" t="s">
        <v>14201</v>
      </c>
      <c r="I183" s="253" t="s">
        <v>14302</v>
      </c>
      <c r="J183" s="114" t="s">
        <v>158</v>
      </c>
      <c r="K183" s="86"/>
      <c r="L183" s="665"/>
      <c r="M183" s="178"/>
      <c r="N183" s="106"/>
      <c r="O183" s="86" t="s">
        <v>380</v>
      </c>
      <c r="P183" s="86" t="s">
        <v>380</v>
      </c>
      <c r="Q183" s="86" t="s">
        <v>14284</v>
      </c>
      <c r="R183" s="83"/>
      <c r="S183" s="86"/>
      <c r="T183" s="118"/>
      <c r="U183" s="118"/>
      <c r="V183" s="118"/>
      <c r="W183" s="118"/>
      <c r="X183" s="118"/>
      <c r="Y183" s="118"/>
      <c r="Z183" s="118"/>
    </row>
    <row r="184" spans="1:26" ht="17.25" customHeight="1">
      <c r="A184" s="665"/>
      <c r="B184" s="665"/>
      <c r="C184" s="665"/>
      <c r="D184" s="665"/>
      <c r="E184" s="167" t="s">
        <v>14311</v>
      </c>
      <c r="F184" s="665"/>
      <c r="G184" s="113">
        <v>4</v>
      </c>
      <c r="H184" s="253" t="s">
        <v>14201</v>
      </c>
      <c r="I184" s="253" t="s">
        <v>14313</v>
      </c>
      <c r="J184" s="114" t="s">
        <v>158</v>
      </c>
      <c r="K184" s="86"/>
      <c r="L184" s="665"/>
      <c r="M184" s="178"/>
      <c r="N184" s="106"/>
      <c r="O184" s="86" t="s">
        <v>380</v>
      </c>
      <c r="P184" s="86" t="s">
        <v>380</v>
      </c>
      <c r="Q184" s="86" t="s">
        <v>14284</v>
      </c>
      <c r="R184" s="83"/>
      <c r="S184" s="86"/>
      <c r="T184" s="118"/>
      <c r="U184" s="118"/>
      <c r="V184" s="118"/>
      <c r="W184" s="118"/>
      <c r="X184" s="118"/>
      <c r="Y184" s="118"/>
      <c r="Z184" s="118"/>
    </row>
    <row r="185" spans="1:26" ht="17.25" customHeight="1">
      <c r="A185" s="665"/>
      <c r="B185" s="665"/>
      <c r="C185" s="665"/>
      <c r="D185" s="665"/>
      <c r="E185" s="167" t="s">
        <v>14315</v>
      </c>
      <c r="F185" s="665"/>
      <c r="G185" s="113">
        <v>5</v>
      </c>
      <c r="H185" s="253" t="s">
        <v>14201</v>
      </c>
      <c r="I185" s="253" t="s">
        <v>14317</v>
      </c>
      <c r="J185" s="114" t="s">
        <v>158</v>
      </c>
      <c r="K185" s="86"/>
      <c r="L185" s="665"/>
      <c r="M185" s="178"/>
      <c r="N185" s="106"/>
      <c r="O185" s="86" t="s">
        <v>380</v>
      </c>
      <c r="P185" s="86" t="s">
        <v>380</v>
      </c>
      <c r="Q185" s="86" t="s">
        <v>14284</v>
      </c>
      <c r="R185" s="83"/>
      <c r="S185" s="86"/>
      <c r="T185" s="118"/>
      <c r="U185" s="118"/>
      <c r="V185" s="118"/>
      <c r="W185" s="118"/>
      <c r="X185" s="118"/>
      <c r="Y185" s="118"/>
      <c r="Z185" s="118"/>
    </row>
    <row r="186" spans="1:26" ht="17.25" customHeight="1">
      <c r="A186" s="665"/>
      <c r="B186" s="665"/>
      <c r="C186" s="665"/>
      <c r="D186" s="665"/>
      <c r="E186" s="167" t="s">
        <v>14324</v>
      </c>
      <c r="F186" s="665"/>
      <c r="G186" s="113">
        <v>6</v>
      </c>
      <c r="H186" s="253" t="s">
        <v>14201</v>
      </c>
      <c r="I186" s="253" t="s">
        <v>14325</v>
      </c>
      <c r="J186" s="114" t="s">
        <v>158</v>
      </c>
      <c r="K186" s="86"/>
      <c r="L186" s="665"/>
      <c r="M186" s="178"/>
      <c r="N186" s="106"/>
      <c r="O186" s="86" t="s">
        <v>380</v>
      </c>
      <c r="P186" s="86" t="s">
        <v>380</v>
      </c>
      <c r="Q186" s="86" t="s">
        <v>14284</v>
      </c>
      <c r="R186" s="83"/>
      <c r="S186" s="86"/>
      <c r="T186" s="118"/>
      <c r="U186" s="118"/>
      <c r="V186" s="118"/>
      <c r="W186" s="118"/>
      <c r="X186" s="118"/>
      <c r="Y186" s="118"/>
      <c r="Z186" s="118"/>
    </row>
    <row r="187" spans="1:26" ht="17.25" customHeight="1">
      <c r="A187" s="665"/>
      <c r="B187" s="665"/>
      <c r="C187" s="665"/>
      <c r="D187" s="665"/>
      <c r="E187" s="167" t="s">
        <v>14326</v>
      </c>
      <c r="F187" s="665"/>
      <c r="G187" s="113">
        <v>7</v>
      </c>
      <c r="H187" s="253" t="s">
        <v>14201</v>
      </c>
      <c r="I187" s="253" t="s">
        <v>14328</v>
      </c>
      <c r="J187" s="114" t="s">
        <v>158</v>
      </c>
      <c r="K187" s="86"/>
      <c r="L187" s="665"/>
      <c r="M187" s="178"/>
      <c r="N187" s="106"/>
      <c r="O187" s="86" t="s">
        <v>380</v>
      </c>
      <c r="P187" s="86" t="s">
        <v>380</v>
      </c>
      <c r="Q187" s="86" t="s">
        <v>14284</v>
      </c>
      <c r="R187" s="83"/>
      <c r="S187" s="86"/>
      <c r="T187" s="118"/>
      <c r="U187" s="118"/>
      <c r="V187" s="118"/>
      <c r="W187" s="118"/>
      <c r="X187" s="118"/>
      <c r="Y187" s="118"/>
      <c r="Z187" s="118"/>
    </row>
    <row r="188" spans="1:26" ht="17.25" customHeight="1">
      <c r="A188" s="665"/>
      <c r="B188" s="665"/>
      <c r="C188" s="665"/>
      <c r="D188" s="665"/>
      <c r="E188" s="81" t="s">
        <v>14331</v>
      </c>
      <c r="F188" s="665"/>
      <c r="G188" s="113">
        <v>8</v>
      </c>
      <c r="H188" s="141" t="s">
        <v>14201</v>
      </c>
      <c r="I188" s="141" t="s">
        <v>14333</v>
      </c>
      <c r="J188" s="114" t="s">
        <v>158</v>
      </c>
      <c r="K188" s="86"/>
      <c r="L188" s="665"/>
      <c r="M188" s="178"/>
      <c r="N188" s="106"/>
      <c r="O188" s="86" t="s">
        <v>380</v>
      </c>
      <c r="P188" s="86" t="s">
        <v>380</v>
      </c>
      <c r="Q188" s="86" t="s">
        <v>14284</v>
      </c>
      <c r="R188" s="83"/>
      <c r="S188" s="86"/>
      <c r="T188" s="118"/>
      <c r="U188" s="118"/>
      <c r="V188" s="118"/>
      <c r="W188" s="118"/>
      <c r="X188" s="118"/>
      <c r="Y188" s="118"/>
      <c r="Z188" s="118"/>
    </row>
    <row r="189" spans="1:26" ht="17.25" customHeight="1">
      <c r="A189" s="665"/>
      <c r="B189" s="665"/>
      <c r="C189" s="665"/>
      <c r="D189" s="665"/>
      <c r="E189" s="81" t="s">
        <v>14336</v>
      </c>
      <c r="F189" s="665"/>
      <c r="G189" s="113">
        <v>9</v>
      </c>
      <c r="H189" s="141" t="s">
        <v>14201</v>
      </c>
      <c r="I189" s="141" t="s">
        <v>14338</v>
      </c>
      <c r="J189" s="114" t="s">
        <v>158</v>
      </c>
      <c r="K189" s="86"/>
      <c r="L189" s="665"/>
      <c r="M189" s="178"/>
      <c r="N189" s="106"/>
      <c r="O189" s="86" t="s">
        <v>380</v>
      </c>
      <c r="P189" s="86" t="s">
        <v>380</v>
      </c>
      <c r="Q189" s="86" t="s">
        <v>14284</v>
      </c>
      <c r="R189" s="83"/>
      <c r="S189" s="86"/>
      <c r="T189" s="118"/>
      <c r="U189" s="118"/>
      <c r="V189" s="118"/>
      <c r="W189" s="118"/>
      <c r="X189" s="118"/>
      <c r="Y189" s="118"/>
      <c r="Z189" s="118"/>
    </row>
    <row r="190" spans="1:26" ht="17.25" customHeight="1">
      <c r="A190" s="665"/>
      <c r="B190" s="665"/>
      <c r="C190" s="665"/>
      <c r="D190" s="665"/>
      <c r="E190" s="81" t="s">
        <v>14342</v>
      </c>
      <c r="F190" s="665"/>
      <c r="G190" s="113">
        <v>10</v>
      </c>
      <c r="H190" s="141" t="s">
        <v>14201</v>
      </c>
      <c r="I190" s="141" t="s">
        <v>14343</v>
      </c>
      <c r="J190" s="114" t="s">
        <v>158</v>
      </c>
      <c r="K190" s="86"/>
      <c r="L190" s="665"/>
      <c r="M190" s="178"/>
      <c r="N190" s="106"/>
      <c r="O190" s="86" t="s">
        <v>380</v>
      </c>
      <c r="P190" s="86" t="s">
        <v>380</v>
      </c>
      <c r="Q190" s="86" t="s">
        <v>14284</v>
      </c>
      <c r="R190" s="83"/>
      <c r="S190" s="86"/>
      <c r="T190" s="118"/>
      <c r="U190" s="118"/>
      <c r="V190" s="118"/>
      <c r="W190" s="118"/>
      <c r="X190" s="118"/>
      <c r="Y190" s="118"/>
      <c r="Z190" s="118"/>
    </row>
    <row r="191" spans="1:26" ht="17.25" customHeight="1">
      <c r="A191" s="665"/>
      <c r="B191" s="665"/>
      <c r="C191" s="665"/>
      <c r="D191" s="665"/>
      <c r="E191" s="81" t="s">
        <v>14348</v>
      </c>
      <c r="F191" s="665"/>
      <c r="G191" s="113">
        <v>11</v>
      </c>
      <c r="H191" s="141" t="s">
        <v>14201</v>
      </c>
      <c r="I191" s="141" t="s">
        <v>14351</v>
      </c>
      <c r="J191" s="114" t="s">
        <v>158</v>
      </c>
      <c r="K191" s="86"/>
      <c r="L191" s="665"/>
      <c r="M191" s="178"/>
      <c r="N191" s="106"/>
      <c r="O191" s="86" t="s">
        <v>380</v>
      </c>
      <c r="P191" s="86" t="s">
        <v>380</v>
      </c>
      <c r="Q191" s="86" t="s">
        <v>14284</v>
      </c>
      <c r="R191" s="83"/>
      <c r="S191" s="86"/>
      <c r="T191" s="118"/>
      <c r="U191" s="118"/>
      <c r="V191" s="118"/>
      <c r="W191" s="118"/>
      <c r="X191" s="118"/>
      <c r="Y191" s="118"/>
      <c r="Z191" s="118"/>
    </row>
    <row r="192" spans="1:26" ht="17.25" customHeight="1">
      <c r="A192" s="665"/>
      <c r="B192" s="665"/>
      <c r="C192" s="665"/>
      <c r="D192" s="665"/>
      <c r="E192" s="81" t="s">
        <v>14356</v>
      </c>
      <c r="F192" s="665"/>
      <c r="G192" s="113">
        <v>12</v>
      </c>
      <c r="H192" s="141" t="s">
        <v>14201</v>
      </c>
      <c r="I192" s="141" t="s">
        <v>14357</v>
      </c>
      <c r="J192" s="114" t="s">
        <v>158</v>
      </c>
      <c r="K192" s="86"/>
      <c r="L192" s="665"/>
      <c r="M192" s="178"/>
      <c r="N192" s="106"/>
      <c r="O192" s="86" t="s">
        <v>380</v>
      </c>
      <c r="P192" s="86" t="s">
        <v>380</v>
      </c>
      <c r="Q192" s="86" t="s">
        <v>14284</v>
      </c>
      <c r="R192" s="83"/>
      <c r="S192" s="86"/>
      <c r="T192" s="118"/>
      <c r="U192" s="118"/>
      <c r="V192" s="118"/>
      <c r="W192" s="118"/>
      <c r="X192" s="118"/>
      <c r="Y192" s="118"/>
      <c r="Z192" s="118"/>
    </row>
    <row r="193" spans="1:26" ht="17.25" customHeight="1">
      <c r="A193" s="665"/>
      <c r="B193" s="665"/>
      <c r="C193" s="665"/>
      <c r="D193" s="665"/>
      <c r="E193" s="81" t="s">
        <v>14365</v>
      </c>
      <c r="F193" s="665"/>
      <c r="G193" s="113">
        <v>13</v>
      </c>
      <c r="H193" s="141" t="s">
        <v>14201</v>
      </c>
      <c r="I193" s="141" t="s">
        <v>14366</v>
      </c>
      <c r="J193" s="114" t="s">
        <v>158</v>
      </c>
      <c r="K193" s="86"/>
      <c r="L193" s="665"/>
      <c r="M193" s="178"/>
      <c r="N193" s="106"/>
      <c r="O193" s="86" t="s">
        <v>380</v>
      </c>
      <c r="P193" s="86" t="s">
        <v>380</v>
      </c>
      <c r="Q193" s="86" t="s">
        <v>14284</v>
      </c>
      <c r="R193" s="83"/>
      <c r="S193" s="86"/>
      <c r="T193" s="118"/>
      <c r="U193" s="118"/>
      <c r="V193" s="118"/>
      <c r="W193" s="118"/>
      <c r="X193" s="118"/>
      <c r="Y193" s="118"/>
      <c r="Z193" s="118"/>
    </row>
    <row r="194" spans="1:26" ht="17.25" customHeight="1">
      <c r="A194" s="665"/>
      <c r="B194" s="665"/>
      <c r="C194" s="665"/>
      <c r="D194" s="665"/>
      <c r="E194" s="81" t="s">
        <v>14369</v>
      </c>
      <c r="F194" s="665"/>
      <c r="G194" s="113">
        <v>14</v>
      </c>
      <c r="H194" s="141" t="s">
        <v>14201</v>
      </c>
      <c r="I194" s="141" t="s">
        <v>14371</v>
      </c>
      <c r="J194" s="114" t="s">
        <v>158</v>
      </c>
      <c r="K194" s="86"/>
      <c r="L194" s="665"/>
      <c r="M194" s="178"/>
      <c r="N194" s="106"/>
      <c r="O194" s="86" t="s">
        <v>380</v>
      </c>
      <c r="P194" s="86" t="s">
        <v>380</v>
      </c>
      <c r="Q194" s="86" t="s">
        <v>14284</v>
      </c>
      <c r="R194" s="83"/>
      <c r="S194" s="86"/>
      <c r="T194" s="118"/>
      <c r="U194" s="118"/>
      <c r="V194" s="118"/>
      <c r="W194" s="118"/>
      <c r="X194" s="118"/>
      <c r="Y194" s="118"/>
      <c r="Z194" s="118"/>
    </row>
    <row r="195" spans="1:26" ht="17.25" customHeight="1">
      <c r="A195" s="665"/>
      <c r="B195" s="665"/>
      <c r="C195" s="665"/>
      <c r="D195" s="665"/>
      <c r="E195" s="81" t="s">
        <v>14376</v>
      </c>
      <c r="F195" s="665"/>
      <c r="G195" s="113">
        <v>15</v>
      </c>
      <c r="H195" s="141" t="s">
        <v>14201</v>
      </c>
      <c r="I195" s="141" t="s">
        <v>14377</v>
      </c>
      <c r="J195" s="114" t="s">
        <v>158</v>
      </c>
      <c r="K195" s="86"/>
      <c r="L195" s="665"/>
      <c r="M195" s="178"/>
      <c r="N195" s="106"/>
      <c r="O195" s="86" t="s">
        <v>380</v>
      </c>
      <c r="P195" s="86" t="s">
        <v>380</v>
      </c>
      <c r="Q195" s="86" t="s">
        <v>14284</v>
      </c>
      <c r="R195" s="83"/>
      <c r="S195" s="86"/>
      <c r="T195" s="118"/>
      <c r="U195" s="118"/>
      <c r="V195" s="118"/>
      <c r="W195" s="118"/>
      <c r="X195" s="118"/>
      <c r="Y195" s="118"/>
      <c r="Z195" s="118"/>
    </row>
    <row r="196" spans="1:26" ht="17.25" customHeight="1">
      <c r="A196" s="665"/>
      <c r="B196" s="665"/>
      <c r="C196" s="665"/>
      <c r="D196" s="665"/>
      <c r="E196" s="81" t="s">
        <v>14381</v>
      </c>
      <c r="F196" s="665"/>
      <c r="G196" s="113">
        <v>16</v>
      </c>
      <c r="H196" s="141" t="s">
        <v>14201</v>
      </c>
      <c r="I196" s="141" t="s">
        <v>14385</v>
      </c>
      <c r="J196" s="114" t="s">
        <v>158</v>
      </c>
      <c r="K196" s="86"/>
      <c r="L196" s="665"/>
      <c r="M196" s="178"/>
      <c r="N196" s="106"/>
      <c r="O196" s="86" t="s">
        <v>380</v>
      </c>
      <c r="P196" s="86" t="s">
        <v>380</v>
      </c>
      <c r="Q196" s="86" t="s">
        <v>14284</v>
      </c>
      <c r="R196" s="83"/>
      <c r="S196" s="86"/>
      <c r="T196" s="118"/>
      <c r="U196" s="118"/>
      <c r="V196" s="118"/>
      <c r="W196" s="118"/>
      <c r="X196" s="118"/>
      <c r="Y196" s="118"/>
      <c r="Z196" s="118"/>
    </row>
    <row r="197" spans="1:26" ht="17.25" customHeight="1">
      <c r="A197" s="665"/>
      <c r="B197" s="665"/>
      <c r="C197" s="665"/>
      <c r="D197" s="665"/>
      <c r="E197" s="81" t="s">
        <v>14390</v>
      </c>
      <c r="F197" s="665"/>
      <c r="G197" s="113">
        <v>17</v>
      </c>
      <c r="H197" s="141" t="s">
        <v>14201</v>
      </c>
      <c r="I197" s="141" t="s">
        <v>14392</v>
      </c>
      <c r="J197" s="114" t="s">
        <v>158</v>
      </c>
      <c r="K197" s="86"/>
      <c r="L197" s="665"/>
      <c r="M197" s="178"/>
      <c r="N197" s="106"/>
      <c r="O197" s="86" t="s">
        <v>380</v>
      </c>
      <c r="P197" s="86" t="s">
        <v>380</v>
      </c>
      <c r="Q197" s="86" t="s">
        <v>14284</v>
      </c>
      <c r="R197" s="83"/>
      <c r="S197" s="86"/>
      <c r="T197" s="118"/>
      <c r="U197" s="118"/>
      <c r="V197" s="118"/>
      <c r="W197" s="118"/>
      <c r="X197" s="118"/>
      <c r="Y197" s="118"/>
      <c r="Z197" s="118"/>
    </row>
    <row r="198" spans="1:26" ht="17.25" customHeight="1">
      <c r="A198" s="665"/>
      <c r="B198" s="665"/>
      <c r="C198" s="665"/>
      <c r="D198" s="665"/>
      <c r="E198" s="81" t="s">
        <v>14395</v>
      </c>
      <c r="F198" s="665"/>
      <c r="G198" s="113">
        <v>18</v>
      </c>
      <c r="H198" s="141" t="s">
        <v>14201</v>
      </c>
      <c r="I198" s="141" t="s">
        <v>14397</v>
      </c>
      <c r="J198" s="114" t="s">
        <v>158</v>
      </c>
      <c r="K198" s="86"/>
      <c r="L198" s="665"/>
      <c r="M198" s="178"/>
      <c r="N198" s="106"/>
      <c r="O198" s="86" t="s">
        <v>380</v>
      </c>
      <c r="P198" s="86" t="s">
        <v>380</v>
      </c>
      <c r="Q198" s="86" t="s">
        <v>14284</v>
      </c>
      <c r="R198" s="83"/>
      <c r="S198" s="86"/>
      <c r="T198" s="118"/>
      <c r="U198" s="118"/>
      <c r="V198" s="118"/>
      <c r="W198" s="118"/>
      <c r="X198" s="118"/>
      <c r="Y198" s="118"/>
      <c r="Z198" s="118"/>
    </row>
    <row r="199" spans="1:26" ht="17.25" customHeight="1">
      <c r="A199" s="665"/>
      <c r="B199" s="665"/>
      <c r="C199" s="665"/>
      <c r="D199" s="665"/>
      <c r="E199" s="81" t="s">
        <v>14401</v>
      </c>
      <c r="F199" s="665"/>
      <c r="G199" s="113">
        <v>19</v>
      </c>
      <c r="H199" s="141" t="s">
        <v>14201</v>
      </c>
      <c r="I199" s="141" t="s">
        <v>14402</v>
      </c>
      <c r="J199" s="114" t="s">
        <v>158</v>
      </c>
      <c r="K199" s="86"/>
      <c r="L199" s="665"/>
      <c r="M199" s="178"/>
      <c r="N199" s="106"/>
      <c r="O199" s="86" t="s">
        <v>380</v>
      </c>
      <c r="P199" s="86" t="s">
        <v>380</v>
      </c>
      <c r="Q199" s="86" t="s">
        <v>14284</v>
      </c>
      <c r="R199" s="83"/>
      <c r="S199" s="86"/>
      <c r="T199" s="118"/>
      <c r="U199" s="118"/>
      <c r="V199" s="118"/>
      <c r="W199" s="118"/>
      <c r="X199" s="118"/>
      <c r="Y199" s="118"/>
      <c r="Z199" s="118"/>
    </row>
    <row r="200" spans="1:26" ht="17.25" customHeight="1">
      <c r="A200" s="665"/>
      <c r="B200" s="665"/>
      <c r="C200" s="665"/>
      <c r="D200" s="665"/>
      <c r="E200" s="81" t="s">
        <v>14404</v>
      </c>
      <c r="F200" s="665"/>
      <c r="G200" s="113">
        <v>20</v>
      </c>
      <c r="H200" s="141" t="s">
        <v>14201</v>
      </c>
      <c r="I200" s="141" t="s">
        <v>14405</v>
      </c>
      <c r="J200" s="114" t="s">
        <v>158</v>
      </c>
      <c r="K200" s="86"/>
      <c r="L200" s="665"/>
      <c r="M200" s="178"/>
      <c r="N200" s="106"/>
      <c r="O200" s="86" t="s">
        <v>380</v>
      </c>
      <c r="P200" s="86" t="s">
        <v>380</v>
      </c>
      <c r="Q200" s="86" t="s">
        <v>14284</v>
      </c>
      <c r="R200" s="83"/>
      <c r="S200" s="86"/>
      <c r="T200" s="118"/>
      <c r="U200" s="118"/>
      <c r="V200" s="118"/>
      <c r="W200" s="118"/>
      <c r="X200" s="118"/>
      <c r="Y200" s="118"/>
      <c r="Z200" s="118"/>
    </row>
    <row r="201" spans="1:26" ht="17.25" customHeight="1">
      <c r="A201" s="665"/>
      <c r="B201" s="665"/>
      <c r="C201" s="665"/>
      <c r="D201" s="665"/>
      <c r="E201" s="81" t="s">
        <v>14407</v>
      </c>
      <c r="F201" s="665"/>
      <c r="G201" s="113">
        <v>21</v>
      </c>
      <c r="H201" s="141" t="s">
        <v>14201</v>
      </c>
      <c r="I201" s="141" t="s">
        <v>14409</v>
      </c>
      <c r="J201" s="114" t="s">
        <v>158</v>
      </c>
      <c r="K201" s="86"/>
      <c r="L201" s="665"/>
      <c r="M201" s="178"/>
      <c r="N201" s="106"/>
      <c r="O201" s="86" t="s">
        <v>380</v>
      </c>
      <c r="P201" s="86" t="s">
        <v>380</v>
      </c>
      <c r="Q201" s="86" t="s">
        <v>14284</v>
      </c>
      <c r="R201" s="83"/>
      <c r="S201" s="86"/>
      <c r="T201" s="118"/>
      <c r="U201" s="118"/>
      <c r="V201" s="118"/>
      <c r="W201" s="118"/>
      <c r="X201" s="118"/>
      <c r="Y201" s="118"/>
      <c r="Z201" s="118"/>
    </row>
    <row r="202" spans="1:26" ht="17.25" customHeight="1">
      <c r="A202" s="665"/>
      <c r="B202" s="665"/>
      <c r="C202" s="665"/>
      <c r="D202" s="665"/>
      <c r="E202" s="81" t="s">
        <v>14412</v>
      </c>
      <c r="F202" s="665"/>
      <c r="G202" s="113">
        <v>22</v>
      </c>
      <c r="H202" s="141" t="s">
        <v>14201</v>
      </c>
      <c r="I202" s="141" t="s">
        <v>14415</v>
      </c>
      <c r="J202" s="114" t="s">
        <v>158</v>
      </c>
      <c r="K202" s="86"/>
      <c r="L202" s="665"/>
      <c r="M202" s="178"/>
      <c r="N202" s="106"/>
      <c r="O202" s="86" t="s">
        <v>380</v>
      </c>
      <c r="P202" s="86" t="s">
        <v>380</v>
      </c>
      <c r="Q202" s="86" t="s">
        <v>14284</v>
      </c>
      <c r="R202" s="83"/>
      <c r="S202" s="86"/>
      <c r="T202" s="118"/>
      <c r="U202" s="118"/>
      <c r="V202" s="118"/>
      <c r="W202" s="118"/>
      <c r="X202" s="118"/>
      <c r="Y202" s="118"/>
      <c r="Z202" s="118"/>
    </row>
    <row r="203" spans="1:26" ht="17.25" customHeight="1">
      <c r="A203" s="665"/>
      <c r="B203" s="665"/>
      <c r="C203" s="665"/>
      <c r="D203" s="665"/>
      <c r="E203" s="81" t="s">
        <v>14418</v>
      </c>
      <c r="F203" s="665"/>
      <c r="G203" s="113">
        <v>23</v>
      </c>
      <c r="H203" s="141" t="s">
        <v>14201</v>
      </c>
      <c r="I203" s="141" t="s">
        <v>14419</v>
      </c>
      <c r="J203" s="114" t="s">
        <v>158</v>
      </c>
      <c r="K203" s="86"/>
      <c r="L203" s="665"/>
      <c r="M203" s="178"/>
      <c r="N203" s="106"/>
      <c r="O203" s="86" t="s">
        <v>380</v>
      </c>
      <c r="P203" s="86" t="s">
        <v>380</v>
      </c>
      <c r="Q203" s="86" t="s">
        <v>14284</v>
      </c>
      <c r="R203" s="83"/>
      <c r="S203" s="86"/>
      <c r="T203" s="118"/>
      <c r="U203" s="118"/>
      <c r="V203" s="118"/>
      <c r="W203" s="118"/>
      <c r="X203" s="118"/>
      <c r="Y203" s="118"/>
      <c r="Z203" s="118"/>
    </row>
    <row r="204" spans="1:26" ht="17.25" customHeight="1">
      <c r="A204" s="665"/>
      <c r="B204" s="665"/>
      <c r="C204" s="665"/>
      <c r="D204" s="665"/>
      <c r="E204" s="81" t="s">
        <v>14422</v>
      </c>
      <c r="F204" s="665"/>
      <c r="G204" s="113">
        <v>24</v>
      </c>
      <c r="H204" s="141" t="s">
        <v>14201</v>
      </c>
      <c r="I204" s="141" t="s">
        <v>14423</v>
      </c>
      <c r="J204" s="114" t="s">
        <v>158</v>
      </c>
      <c r="K204" s="86"/>
      <c r="L204" s="665"/>
      <c r="M204" s="178"/>
      <c r="N204" s="106"/>
      <c r="O204" s="86" t="s">
        <v>380</v>
      </c>
      <c r="P204" s="86" t="s">
        <v>380</v>
      </c>
      <c r="Q204" s="86" t="s">
        <v>14284</v>
      </c>
      <c r="R204" s="83"/>
      <c r="S204" s="86"/>
      <c r="T204" s="118"/>
      <c r="U204" s="118"/>
      <c r="V204" s="118"/>
      <c r="W204" s="118"/>
      <c r="X204" s="118"/>
      <c r="Y204" s="118"/>
      <c r="Z204" s="118"/>
    </row>
    <row r="205" spans="1:26" ht="17.25" customHeight="1">
      <c r="A205" s="666"/>
      <c r="B205" s="666"/>
      <c r="C205" s="666"/>
      <c r="D205" s="666"/>
      <c r="E205" s="81" t="s">
        <v>14425</v>
      </c>
      <c r="F205" s="666"/>
      <c r="G205" s="113">
        <v>25</v>
      </c>
      <c r="H205" s="141" t="s">
        <v>14201</v>
      </c>
      <c r="I205" s="141" t="s">
        <v>14426</v>
      </c>
      <c r="J205" s="114" t="s">
        <v>158</v>
      </c>
      <c r="K205" s="86"/>
      <c r="L205" s="666"/>
      <c r="M205" s="178"/>
      <c r="N205" s="106"/>
      <c r="O205" s="86" t="s">
        <v>380</v>
      </c>
      <c r="P205" s="86" t="s">
        <v>380</v>
      </c>
      <c r="Q205" s="86" t="s">
        <v>14284</v>
      </c>
      <c r="R205" s="83"/>
      <c r="S205" s="86"/>
      <c r="T205" s="118"/>
      <c r="U205" s="118"/>
      <c r="V205" s="118"/>
      <c r="W205" s="118"/>
      <c r="X205" s="118"/>
      <c r="Y205" s="118"/>
      <c r="Z205" s="118"/>
    </row>
    <row r="206" spans="1:26" ht="17.25" customHeight="1">
      <c r="A206" s="761" t="s">
        <v>5865</v>
      </c>
      <c r="B206" s="761" t="s">
        <v>3487</v>
      </c>
      <c r="C206" s="761" t="s">
        <v>3625</v>
      </c>
      <c r="D206" s="765" t="s">
        <v>3326</v>
      </c>
      <c r="E206" s="612" t="s">
        <v>14431</v>
      </c>
      <c r="F206" s="733" t="s">
        <v>2854</v>
      </c>
      <c r="G206" s="608">
        <v>1</v>
      </c>
      <c r="H206" s="612" t="s">
        <v>14432</v>
      </c>
      <c r="I206" s="612" t="s">
        <v>14433</v>
      </c>
      <c r="J206" s="83"/>
      <c r="K206" s="86"/>
      <c r="L206" s="734"/>
      <c r="M206" s="178"/>
      <c r="N206" s="106"/>
      <c r="O206" s="86" t="s">
        <v>380</v>
      </c>
      <c r="P206" s="86" t="s">
        <v>380</v>
      </c>
      <c r="Q206" s="86" t="s">
        <v>14434</v>
      </c>
      <c r="R206" s="83" t="s">
        <v>79</v>
      </c>
      <c r="S206" s="86"/>
      <c r="T206" s="118"/>
      <c r="U206" s="118"/>
      <c r="V206" s="118"/>
      <c r="W206" s="118"/>
      <c r="X206" s="118"/>
      <c r="Y206" s="118"/>
      <c r="Z206" s="118"/>
    </row>
    <row r="207" spans="1:26" ht="16.5" customHeight="1">
      <c r="A207" s="731"/>
      <c r="B207" s="731"/>
      <c r="C207" s="731"/>
      <c r="D207" s="731"/>
      <c r="E207" s="612" t="s">
        <v>14436</v>
      </c>
      <c r="F207" s="731"/>
      <c r="G207" s="608">
        <v>2</v>
      </c>
      <c r="H207" s="612" t="s">
        <v>14432</v>
      </c>
      <c r="I207" s="612" t="s">
        <v>14438</v>
      </c>
      <c r="J207" s="83"/>
      <c r="K207" s="86"/>
      <c r="L207" s="665"/>
      <c r="M207" s="178"/>
      <c r="N207" s="106"/>
      <c r="O207" s="86" t="s">
        <v>380</v>
      </c>
      <c r="P207" s="86" t="s">
        <v>380</v>
      </c>
      <c r="Q207" s="86" t="s">
        <v>14434</v>
      </c>
      <c r="R207" s="83" t="s">
        <v>79</v>
      </c>
      <c r="S207" s="86"/>
      <c r="T207" s="118"/>
      <c r="U207" s="118"/>
      <c r="V207" s="118"/>
      <c r="W207" s="118"/>
      <c r="X207" s="118"/>
      <c r="Y207" s="118"/>
      <c r="Z207" s="118"/>
    </row>
    <row r="208" spans="1:26" ht="16.5" customHeight="1">
      <c r="A208" s="731"/>
      <c r="B208" s="731"/>
      <c r="C208" s="731"/>
      <c r="D208" s="731"/>
      <c r="E208" s="612" t="s">
        <v>14442</v>
      </c>
      <c r="F208" s="731"/>
      <c r="G208" s="608">
        <v>3</v>
      </c>
      <c r="H208" s="612" t="s">
        <v>14432</v>
      </c>
      <c r="I208" s="612" t="s">
        <v>14443</v>
      </c>
      <c r="J208" s="83"/>
      <c r="K208" s="86"/>
      <c r="L208" s="665"/>
      <c r="M208" s="178"/>
      <c r="N208" s="106"/>
      <c r="O208" s="86" t="s">
        <v>380</v>
      </c>
      <c r="P208" s="86" t="s">
        <v>380</v>
      </c>
      <c r="Q208" s="86" t="s">
        <v>14434</v>
      </c>
      <c r="R208" s="83" t="s">
        <v>79</v>
      </c>
      <c r="S208" s="86"/>
      <c r="T208" s="118"/>
      <c r="U208" s="118"/>
      <c r="V208" s="118"/>
      <c r="W208" s="118"/>
      <c r="X208" s="118"/>
      <c r="Y208" s="118"/>
      <c r="Z208" s="118"/>
    </row>
    <row r="209" spans="1:26" ht="16.5" customHeight="1">
      <c r="A209" s="731"/>
      <c r="B209" s="731"/>
      <c r="C209" s="731"/>
      <c r="D209" s="731"/>
      <c r="E209" s="612" t="s">
        <v>14449</v>
      </c>
      <c r="F209" s="731"/>
      <c r="G209" s="608">
        <v>4</v>
      </c>
      <c r="H209" s="612" t="s">
        <v>14432</v>
      </c>
      <c r="I209" s="612" t="s">
        <v>14451</v>
      </c>
      <c r="J209" s="83"/>
      <c r="K209" s="86"/>
      <c r="L209" s="665"/>
      <c r="M209" s="178"/>
      <c r="N209" s="106"/>
      <c r="O209" s="86" t="s">
        <v>380</v>
      </c>
      <c r="P209" s="86" t="s">
        <v>380</v>
      </c>
      <c r="Q209" s="86" t="s">
        <v>14434</v>
      </c>
      <c r="R209" s="83" t="s">
        <v>79</v>
      </c>
      <c r="S209" s="86"/>
      <c r="T209" s="118"/>
      <c r="U209" s="118"/>
      <c r="V209" s="118"/>
      <c r="W209" s="118"/>
      <c r="X209" s="118"/>
      <c r="Y209" s="118"/>
      <c r="Z209" s="118"/>
    </row>
    <row r="210" spans="1:26" ht="65.25" customHeight="1">
      <c r="A210" s="731"/>
      <c r="B210" s="731"/>
      <c r="C210" s="731"/>
      <c r="D210" s="731"/>
      <c r="E210" s="612" t="s">
        <v>14454</v>
      </c>
      <c r="F210" s="731"/>
      <c r="G210" s="608">
        <v>5</v>
      </c>
      <c r="H210" s="612" t="s">
        <v>14432</v>
      </c>
      <c r="I210" s="612" t="s">
        <v>14455</v>
      </c>
      <c r="J210" s="83"/>
      <c r="K210" s="86"/>
      <c r="L210" s="665"/>
      <c r="M210" s="178"/>
      <c r="N210" s="106"/>
      <c r="O210" s="86" t="s">
        <v>380</v>
      </c>
      <c r="P210" s="86" t="s">
        <v>380</v>
      </c>
      <c r="Q210" s="86" t="s">
        <v>14434</v>
      </c>
      <c r="R210" s="83" t="s">
        <v>79</v>
      </c>
      <c r="S210" s="86"/>
      <c r="T210" s="118"/>
      <c r="U210" s="118"/>
      <c r="V210" s="118"/>
      <c r="W210" s="118"/>
      <c r="X210" s="118"/>
      <c r="Y210" s="118"/>
      <c r="Z210" s="118"/>
    </row>
    <row r="211" spans="1:26" ht="16.5" customHeight="1">
      <c r="A211" s="731"/>
      <c r="B211" s="731"/>
      <c r="C211" s="731"/>
      <c r="D211" s="731"/>
      <c r="E211" s="612" t="s">
        <v>14457</v>
      </c>
      <c r="F211" s="731"/>
      <c r="G211" s="608">
        <v>6</v>
      </c>
      <c r="H211" s="612" t="s">
        <v>14432</v>
      </c>
      <c r="I211" s="612" t="s">
        <v>14458</v>
      </c>
      <c r="J211" s="83"/>
      <c r="K211" s="86"/>
      <c r="L211" s="665"/>
      <c r="M211" s="178"/>
      <c r="N211" s="106"/>
      <c r="O211" s="86" t="s">
        <v>380</v>
      </c>
      <c r="P211" s="86" t="s">
        <v>380</v>
      </c>
      <c r="Q211" s="86" t="s">
        <v>14434</v>
      </c>
      <c r="R211" s="83" t="s">
        <v>79</v>
      </c>
      <c r="S211" s="86"/>
      <c r="T211" s="118"/>
      <c r="U211" s="118"/>
      <c r="V211" s="118"/>
      <c r="W211" s="118"/>
      <c r="X211" s="118"/>
      <c r="Y211" s="118"/>
      <c r="Z211" s="118"/>
    </row>
    <row r="212" spans="1:26" ht="16.5" customHeight="1">
      <c r="A212" s="731"/>
      <c r="B212" s="731"/>
      <c r="C212" s="731"/>
      <c r="D212" s="731"/>
      <c r="E212" s="612" t="s">
        <v>14461</v>
      </c>
      <c r="F212" s="731"/>
      <c r="G212" s="608">
        <v>7</v>
      </c>
      <c r="H212" s="612" t="s">
        <v>14432</v>
      </c>
      <c r="I212" s="612" t="s">
        <v>14458</v>
      </c>
      <c r="J212" s="83"/>
      <c r="K212" s="86"/>
      <c r="L212" s="665"/>
      <c r="M212" s="178"/>
      <c r="N212" s="106"/>
      <c r="O212" s="86" t="s">
        <v>380</v>
      </c>
      <c r="P212" s="86" t="s">
        <v>380</v>
      </c>
      <c r="Q212" s="86" t="s">
        <v>14434</v>
      </c>
      <c r="R212" s="83" t="s">
        <v>79</v>
      </c>
      <c r="S212" s="86"/>
      <c r="T212" s="118"/>
      <c r="U212" s="118"/>
      <c r="V212" s="118"/>
      <c r="W212" s="118"/>
      <c r="X212" s="118"/>
      <c r="Y212" s="118"/>
      <c r="Z212" s="118"/>
    </row>
    <row r="213" spans="1:26" ht="16.5" customHeight="1">
      <c r="A213" s="731"/>
      <c r="B213" s="731"/>
      <c r="C213" s="731"/>
      <c r="D213" s="731"/>
      <c r="E213" s="612" t="s">
        <v>14463</v>
      </c>
      <c r="F213" s="731"/>
      <c r="G213" s="608">
        <v>8</v>
      </c>
      <c r="H213" s="612" t="s">
        <v>14432</v>
      </c>
      <c r="I213" s="612" t="s">
        <v>14458</v>
      </c>
      <c r="J213" s="83"/>
      <c r="K213" s="86"/>
      <c r="L213" s="665"/>
      <c r="M213" s="178"/>
      <c r="N213" s="106"/>
      <c r="O213" s="86" t="s">
        <v>380</v>
      </c>
      <c r="P213" s="86" t="s">
        <v>380</v>
      </c>
      <c r="Q213" s="86" t="s">
        <v>14434</v>
      </c>
      <c r="R213" s="83" t="s">
        <v>79</v>
      </c>
      <c r="S213" s="86"/>
      <c r="T213" s="118"/>
      <c r="U213" s="118"/>
      <c r="V213" s="118"/>
      <c r="W213" s="118"/>
      <c r="X213" s="118"/>
      <c r="Y213" s="118"/>
      <c r="Z213" s="118"/>
    </row>
    <row r="214" spans="1:26" ht="17.25" customHeight="1">
      <c r="A214" s="731"/>
      <c r="B214" s="731"/>
      <c r="C214" s="731"/>
      <c r="D214" s="731"/>
      <c r="E214" s="612" t="s">
        <v>14465</v>
      </c>
      <c r="F214" s="731"/>
      <c r="G214" s="608">
        <v>9</v>
      </c>
      <c r="H214" s="612" t="s">
        <v>14432</v>
      </c>
      <c r="I214" s="612" t="s">
        <v>14455</v>
      </c>
      <c r="J214" s="83"/>
      <c r="K214" s="86"/>
      <c r="L214" s="665"/>
      <c r="M214" s="178"/>
      <c r="N214" s="106"/>
      <c r="O214" s="86" t="s">
        <v>380</v>
      </c>
      <c r="P214" s="86" t="s">
        <v>380</v>
      </c>
      <c r="Q214" s="86" t="s">
        <v>14434</v>
      </c>
      <c r="R214" s="83" t="s">
        <v>79</v>
      </c>
      <c r="S214" s="86"/>
      <c r="T214" s="118"/>
      <c r="U214" s="118"/>
      <c r="V214" s="118"/>
      <c r="W214" s="118"/>
      <c r="X214" s="118"/>
      <c r="Y214" s="118"/>
      <c r="Z214" s="118"/>
    </row>
    <row r="215" spans="1:26" ht="16.5" customHeight="1">
      <c r="A215" s="731"/>
      <c r="B215" s="731"/>
      <c r="C215" s="731"/>
      <c r="D215" s="731"/>
      <c r="E215" s="612" t="s">
        <v>14469</v>
      </c>
      <c r="F215" s="731"/>
      <c r="G215" s="608">
        <v>10</v>
      </c>
      <c r="H215" s="612" t="s">
        <v>14432</v>
      </c>
      <c r="I215" s="612" t="s">
        <v>14458</v>
      </c>
      <c r="J215" s="83"/>
      <c r="K215" s="86"/>
      <c r="L215" s="665"/>
      <c r="M215" s="178"/>
      <c r="N215" s="106"/>
      <c r="O215" s="86" t="s">
        <v>380</v>
      </c>
      <c r="P215" s="86" t="s">
        <v>380</v>
      </c>
      <c r="Q215" s="86" t="s">
        <v>14434</v>
      </c>
      <c r="R215" s="83" t="s">
        <v>79</v>
      </c>
      <c r="S215" s="86"/>
      <c r="T215" s="118"/>
      <c r="U215" s="118"/>
      <c r="V215" s="118"/>
      <c r="W215" s="118"/>
      <c r="X215" s="118"/>
      <c r="Y215" s="118"/>
      <c r="Z215" s="118"/>
    </row>
    <row r="216" spans="1:26" ht="16.5" customHeight="1">
      <c r="A216" s="731"/>
      <c r="B216" s="731"/>
      <c r="C216" s="731"/>
      <c r="D216" s="731"/>
      <c r="E216" s="612" t="s">
        <v>14472</v>
      </c>
      <c r="F216" s="731"/>
      <c r="G216" s="608">
        <v>11</v>
      </c>
      <c r="H216" s="612" t="s">
        <v>14432</v>
      </c>
      <c r="I216" s="612" t="s">
        <v>14458</v>
      </c>
      <c r="J216" s="83"/>
      <c r="K216" s="86"/>
      <c r="L216" s="665"/>
      <c r="M216" s="178"/>
      <c r="N216" s="106"/>
      <c r="O216" s="86" t="s">
        <v>380</v>
      </c>
      <c r="P216" s="86" t="s">
        <v>380</v>
      </c>
      <c r="Q216" s="86" t="s">
        <v>14434</v>
      </c>
      <c r="R216" s="83" t="s">
        <v>79</v>
      </c>
      <c r="S216" s="86"/>
      <c r="T216" s="118"/>
      <c r="U216" s="118"/>
      <c r="V216" s="118"/>
      <c r="W216" s="118"/>
      <c r="X216" s="118"/>
      <c r="Y216" s="118"/>
      <c r="Z216" s="118"/>
    </row>
    <row r="217" spans="1:26" ht="16.5" customHeight="1">
      <c r="A217" s="731"/>
      <c r="B217" s="731"/>
      <c r="C217" s="731"/>
      <c r="D217" s="731"/>
      <c r="E217" s="612" t="s">
        <v>14475</v>
      </c>
      <c r="F217" s="731"/>
      <c r="G217" s="608">
        <v>12</v>
      </c>
      <c r="H217" s="612" t="s">
        <v>14432</v>
      </c>
      <c r="I217" s="612" t="s">
        <v>14476</v>
      </c>
      <c r="J217" s="83"/>
      <c r="K217" s="86"/>
      <c r="L217" s="665"/>
      <c r="M217" s="178"/>
      <c r="N217" s="106"/>
      <c r="O217" s="86" t="s">
        <v>380</v>
      </c>
      <c r="P217" s="86" t="s">
        <v>380</v>
      </c>
      <c r="Q217" s="86" t="s">
        <v>14434</v>
      </c>
      <c r="R217" s="83" t="s">
        <v>79</v>
      </c>
      <c r="S217" s="86"/>
      <c r="T217" s="118"/>
      <c r="U217" s="118"/>
      <c r="V217" s="118"/>
      <c r="W217" s="118"/>
      <c r="X217" s="118"/>
      <c r="Y217" s="118"/>
      <c r="Z217" s="118"/>
    </row>
    <row r="218" spans="1:26" ht="16.5" customHeight="1">
      <c r="A218" s="731"/>
      <c r="B218" s="731"/>
      <c r="C218" s="731"/>
      <c r="D218" s="731"/>
      <c r="E218" s="612" t="s">
        <v>14478</v>
      </c>
      <c r="F218" s="731"/>
      <c r="G218" s="608">
        <v>13</v>
      </c>
      <c r="H218" s="612" t="s">
        <v>14432</v>
      </c>
      <c r="I218" s="612" t="s">
        <v>14479</v>
      </c>
      <c r="J218" s="83"/>
      <c r="K218" s="86"/>
      <c r="L218" s="665"/>
      <c r="M218" s="178"/>
      <c r="N218" s="106"/>
      <c r="O218" s="86" t="s">
        <v>380</v>
      </c>
      <c r="P218" s="86" t="s">
        <v>380</v>
      </c>
      <c r="Q218" s="86" t="s">
        <v>14434</v>
      </c>
      <c r="R218" s="83" t="s">
        <v>79</v>
      </c>
      <c r="S218" s="86"/>
      <c r="T218" s="118"/>
      <c r="U218" s="118"/>
      <c r="V218" s="118"/>
      <c r="W218" s="118"/>
      <c r="X218" s="118"/>
      <c r="Y218" s="118"/>
      <c r="Z218" s="118"/>
    </row>
    <row r="219" spans="1:26" ht="16.5" customHeight="1">
      <c r="A219" s="731"/>
      <c r="B219" s="731"/>
      <c r="C219" s="731"/>
      <c r="D219" s="731"/>
      <c r="E219" s="612" t="s">
        <v>14481</v>
      </c>
      <c r="F219" s="731"/>
      <c r="G219" s="608">
        <v>14</v>
      </c>
      <c r="H219" s="612" t="s">
        <v>14432</v>
      </c>
      <c r="I219" s="612" t="s">
        <v>14482</v>
      </c>
      <c r="J219" s="83"/>
      <c r="K219" s="86"/>
      <c r="L219" s="665"/>
      <c r="M219" s="178"/>
      <c r="N219" s="106"/>
      <c r="O219" s="86" t="s">
        <v>380</v>
      </c>
      <c r="P219" s="86" t="s">
        <v>380</v>
      </c>
      <c r="Q219" s="86" t="s">
        <v>14434</v>
      </c>
      <c r="R219" s="83" t="s">
        <v>79</v>
      </c>
      <c r="S219" s="86"/>
      <c r="T219" s="118"/>
      <c r="U219" s="118"/>
      <c r="V219" s="118"/>
      <c r="W219" s="118"/>
      <c r="X219" s="118"/>
      <c r="Y219" s="118"/>
      <c r="Z219" s="118"/>
    </row>
    <row r="220" spans="1:26" ht="16.5" customHeight="1">
      <c r="A220" s="731"/>
      <c r="B220" s="731"/>
      <c r="C220" s="731"/>
      <c r="D220" s="731"/>
      <c r="E220" s="612" t="s">
        <v>14484</v>
      </c>
      <c r="F220" s="731"/>
      <c r="G220" s="608">
        <v>15</v>
      </c>
      <c r="H220" s="612" t="s">
        <v>14432</v>
      </c>
      <c r="I220" s="612" t="s">
        <v>14485</v>
      </c>
      <c r="J220" s="83"/>
      <c r="K220" s="86"/>
      <c r="L220" s="665"/>
      <c r="M220" s="178"/>
      <c r="N220" s="106"/>
      <c r="O220" s="86" t="s">
        <v>380</v>
      </c>
      <c r="P220" s="86" t="s">
        <v>380</v>
      </c>
      <c r="Q220" s="86" t="s">
        <v>14434</v>
      </c>
      <c r="R220" s="83" t="s">
        <v>79</v>
      </c>
      <c r="S220" s="86"/>
      <c r="T220" s="118"/>
      <c r="U220" s="118"/>
      <c r="V220" s="118"/>
      <c r="W220" s="118"/>
      <c r="X220" s="118"/>
      <c r="Y220" s="118"/>
      <c r="Z220" s="118"/>
    </row>
    <row r="221" spans="1:26" ht="16.5" customHeight="1">
      <c r="A221" s="731"/>
      <c r="B221" s="731"/>
      <c r="C221" s="731"/>
      <c r="D221" s="731"/>
      <c r="E221" s="612" t="s">
        <v>14486</v>
      </c>
      <c r="F221" s="731"/>
      <c r="G221" s="608">
        <v>16</v>
      </c>
      <c r="H221" s="612" t="s">
        <v>14432</v>
      </c>
      <c r="I221" s="612" t="s">
        <v>14487</v>
      </c>
      <c r="J221" s="83"/>
      <c r="K221" s="86"/>
      <c r="L221" s="665"/>
      <c r="M221" s="178"/>
      <c r="N221" s="106"/>
      <c r="O221" s="86" t="s">
        <v>380</v>
      </c>
      <c r="P221" s="86" t="s">
        <v>380</v>
      </c>
      <c r="Q221" s="86" t="s">
        <v>14434</v>
      </c>
      <c r="R221" s="83" t="s">
        <v>79</v>
      </c>
      <c r="S221" s="86"/>
      <c r="T221" s="118"/>
      <c r="U221" s="118"/>
      <c r="V221" s="118"/>
      <c r="W221" s="118"/>
      <c r="X221" s="118"/>
      <c r="Y221" s="118"/>
      <c r="Z221" s="118"/>
    </row>
    <row r="222" spans="1:26" ht="16.5" customHeight="1">
      <c r="A222" s="731"/>
      <c r="B222" s="731"/>
      <c r="C222" s="731"/>
      <c r="D222" s="731"/>
      <c r="E222" s="612" t="s">
        <v>14488</v>
      </c>
      <c r="F222" s="731"/>
      <c r="G222" s="608">
        <v>17</v>
      </c>
      <c r="H222" s="612" t="s">
        <v>14432</v>
      </c>
      <c r="I222" s="612" t="s">
        <v>14490</v>
      </c>
      <c r="J222" s="83"/>
      <c r="K222" s="86"/>
      <c r="L222" s="665"/>
      <c r="M222" s="178"/>
      <c r="N222" s="106"/>
      <c r="O222" s="86" t="s">
        <v>380</v>
      </c>
      <c r="P222" s="86" t="s">
        <v>380</v>
      </c>
      <c r="Q222" s="86" t="s">
        <v>14434</v>
      </c>
      <c r="R222" s="83" t="s">
        <v>79</v>
      </c>
      <c r="S222" s="86"/>
      <c r="T222" s="118"/>
      <c r="U222" s="118"/>
      <c r="V222" s="118"/>
      <c r="W222" s="118"/>
      <c r="X222" s="118"/>
      <c r="Y222" s="118"/>
      <c r="Z222" s="118"/>
    </row>
    <row r="223" spans="1:26" ht="16.5" customHeight="1">
      <c r="A223" s="731"/>
      <c r="B223" s="731"/>
      <c r="C223" s="731"/>
      <c r="D223" s="731"/>
      <c r="E223" s="612" t="s">
        <v>14492</v>
      </c>
      <c r="F223" s="731"/>
      <c r="G223" s="608">
        <v>18</v>
      </c>
      <c r="H223" s="612" t="s">
        <v>14432</v>
      </c>
      <c r="I223" s="612" t="s">
        <v>14493</v>
      </c>
      <c r="J223" s="83"/>
      <c r="K223" s="86"/>
      <c r="L223" s="665"/>
      <c r="M223" s="178"/>
      <c r="N223" s="106"/>
      <c r="O223" s="86" t="s">
        <v>380</v>
      </c>
      <c r="P223" s="86" t="s">
        <v>380</v>
      </c>
      <c r="Q223" s="86" t="s">
        <v>14434</v>
      </c>
      <c r="R223" s="83" t="s">
        <v>79</v>
      </c>
      <c r="S223" s="86"/>
      <c r="T223" s="118"/>
      <c r="U223" s="118"/>
      <c r="V223" s="118"/>
      <c r="W223" s="118"/>
      <c r="X223" s="118"/>
      <c r="Y223" s="118"/>
      <c r="Z223" s="118"/>
    </row>
    <row r="224" spans="1:26" ht="17.25" customHeight="1">
      <c r="A224" s="731"/>
      <c r="B224" s="731"/>
      <c r="C224" s="731"/>
      <c r="D224" s="731"/>
      <c r="E224" s="612" t="s">
        <v>14495</v>
      </c>
      <c r="F224" s="731"/>
      <c r="G224" s="608">
        <v>19</v>
      </c>
      <c r="H224" s="612" t="s">
        <v>14432</v>
      </c>
      <c r="I224" s="612" t="s">
        <v>14496</v>
      </c>
      <c r="J224" s="83"/>
      <c r="K224" s="86"/>
      <c r="L224" s="665"/>
      <c r="M224" s="178"/>
      <c r="N224" s="106"/>
      <c r="O224" s="86" t="s">
        <v>380</v>
      </c>
      <c r="P224" s="86" t="s">
        <v>380</v>
      </c>
      <c r="Q224" s="86" t="s">
        <v>14434</v>
      </c>
      <c r="R224" s="83" t="s">
        <v>79</v>
      </c>
      <c r="S224" s="86"/>
      <c r="T224" s="118"/>
      <c r="U224" s="118"/>
      <c r="V224" s="118"/>
      <c r="W224" s="118"/>
      <c r="X224" s="118"/>
      <c r="Y224" s="118"/>
      <c r="Z224" s="118"/>
    </row>
    <row r="225" spans="1:26" ht="17.25" customHeight="1">
      <c r="A225" s="731"/>
      <c r="B225" s="731"/>
      <c r="C225" s="731"/>
      <c r="D225" s="731"/>
      <c r="E225" s="612" t="s">
        <v>14498</v>
      </c>
      <c r="F225" s="731"/>
      <c r="G225" s="608">
        <v>20</v>
      </c>
      <c r="H225" s="612" t="s">
        <v>14432</v>
      </c>
      <c r="I225" s="612" t="s">
        <v>14499</v>
      </c>
      <c r="J225" s="83"/>
      <c r="K225" s="86"/>
      <c r="L225" s="665"/>
      <c r="M225" s="178"/>
      <c r="N225" s="106"/>
      <c r="O225" s="86" t="s">
        <v>380</v>
      </c>
      <c r="P225" s="86" t="s">
        <v>380</v>
      </c>
      <c r="Q225" s="86" t="s">
        <v>14434</v>
      </c>
      <c r="R225" s="83" t="s">
        <v>79</v>
      </c>
      <c r="S225" s="86"/>
      <c r="T225" s="118"/>
      <c r="U225" s="118"/>
      <c r="V225" s="118"/>
      <c r="W225" s="118"/>
      <c r="X225" s="118"/>
      <c r="Y225" s="118"/>
      <c r="Z225" s="118"/>
    </row>
    <row r="226" spans="1:26" ht="17.25" customHeight="1">
      <c r="A226" s="731"/>
      <c r="B226" s="731"/>
      <c r="C226" s="731"/>
      <c r="D226" s="731"/>
      <c r="E226" s="612" t="s">
        <v>14500</v>
      </c>
      <c r="F226" s="731"/>
      <c r="G226" s="608">
        <v>21</v>
      </c>
      <c r="H226" s="612" t="s">
        <v>14432</v>
      </c>
      <c r="I226" s="612" t="s">
        <v>14501</v>
      </c>
      <c r="J226" s="83"/>
      <c r="K226" s="86"/>
      <c r="L226" s="665"/>
      <c r="M226" s="178"/>
      <c r="N226" s="106"/>
      <c r="O226" s="86" t="s">
        <v>380</v>
      </c>
      <c r="P226" s="86" t="s">
        <v>380</v>
      </c>
      <c r="Q226" s="86" t="s">
        <v>14434</v>
      </c>
      <c r="R226" s="83" t="s">
        <v>79</v>
      </c>
      <c r="S226" s="86"/>
      <c r="T226" s="118"/>
      <c r="U226" s="118"/>
      <c r="V226" s="118"/>
      <c r="W226" s="118"/>
      <c r="X226" s="118"/>
      <c r="Y226" s="118"/>
      <c r="Z226" s="118"/>
    </row>
    <row r="227" spans="1:26" ht="17.25" customHeight="1">
      <c r="A227" s="731"/>
      <c r="B227" s="731"/>
      <c r="C227" s="731"/>
      <c r="D227" s="731"/>
      <c r="E227" s="612" t="s">
        <v>14504</v>
      </c>
      <c r="F227" s="731"/>
      <c r="G227" s="608">
        <v>22</v>
      </c>
      <c r="H227" s="612" t="s">
        <v>14432</v>
      </c>
      <c r="I227" s="612" t="s">
        <v>14506</v>
      </c>
      <c r="J227" s="83"/>
      <c r="K227" s="86"/>
      <c r="L227" s="665"/>
      <c r="M227" s="178"/>
      <c r="N227" s="106"/>
      <c r="O227" s="86" t="s">
        <v>380</v>
      </c>
      <c r="P227" s="86" t="s">
        <v>380</v>
      </c>
      <c r="Q227" s="86" t="s">
        <v>14434</v>
      </c>
      <c r="R227" s="83" t="s">
        <v>79</v>
      </c>
      <c r="S227" s="86"/>
      <c r="T227" s="118"/>
      <c r="U227" s="118"/>
      <c r="V227" s="118"/>
      <c r="W227" s="118"/>
      <c r="X227" s="118"/>
      <c r="Y227" s="118"/>
      <c r="Z227" s="118"/>
    </row>
    <row r="228" spans="1:26" ht="17.25" customHeight="1">
      <c r="A228" s="731"/>
      <c r="B228" s="731"/>
      <c r="C228" s="731"/>
      <c r="D228" s="731"/>
      <c r="E228" s="612" t="s">
        <v>14508</v>
      </c>
      <c r="F228" s="731"/>
      <c r="G228" s="608">
        <v>23</v>
      </c>
      <c r="H228" s="612" t="s">
        <v>14432</v>
      </c>
      <c r="I228" s="612" t="s">
        <v>14511</v>
      </c>
      <c r="J228" s="83"/>
      <c r="K228" s="86"/>
      <c r="L228" s="665"/>
      <c r="M228" s="178"/>
      <c r="N228" s="106"/>
      <c r="O228" s="86" t="s">
        <v>380</v>
      </c>
      <c r="P228" s="86" t="s">
        <v>380</v>
      </c>
      <c r="Q228" s="86" t="s">
        <v>14434</v>
      </c>
      <c r="R228" s="83" t="s">
        <v>79</v>
      </c>
      <c r="S228" s="86"/>
      <c r="T228" s="118"/>
      <c r="U228" s="118"/>
      <c r="V228" s="118"/>
      <c r="W228" s="118"/>
      <c r="X228" s="118"/>
      <c r="Y228" s="118"/>
      <c r="Z228" s="118"/>
    </row>
    <row r="229" spans="1:26" ht="17.25" customHeight="1">
      <c r="A229" s="731"/>
      <c r="B229" s="731"/>
      <c r="C229" s="731"/>
      <c r="D229" s="731"/>
      <c r="E229" s="612" t="s">
        <v>14514</v>
      </c>
      <c r="F229" s="731"/>
      <c r="G229" s="608">
        <v>24</v>
      </c>
      <c r="H229" s="612" t="s">
        <v>14432</v>
      </c>
      <c r="I229" s="612" t="s">
        <v>14511</v>
      </c>
      <c r="J229" s="83"/>
      <c r="K229" s="86"/>
      <c r="L229" s="665"/>
      <c r="M229" s="178"/>
      <c r="N229" s="106"/>
      <c r="O229" s="86" t="s">
        <v>380</v>
      </c>
      <c r="P229" s="86" t="s">
        <v>380</v>
      </c>
      <c r="Q229" s="86" t="s">
        <v>14434</v>
      </c>
      <c r="R229" s="83" t="s">
        <v>79</v>
      </c>
      <c r="S229" s="86"/>
      <c r="T229" s="118"/>
      <c r="U229" s="118"/>
      <c r="V229" s="118"/>
      <c r="W229" s="118"/>
      <c r="X229" s="118"/>
      <c r="Y229" s="118"/>
      <c r="Z229" s="118"/>
    </row>
    <row r="230" spans="1:26" ht="17.25" customHeight="1">
      <c r="A230" s="731"/>
      <c r="B230" s="731"/>
      <c r="C230" s="731"/>
      <c r="D230" s="731"/>
      <c r="E230" s="612" t="s">
        <v>14516</v>
      </c>
      <c r="F230" s="731"/>
      <c r="G230" s="608">
        <v>25</v>
      </c>
      <c r="H230" s="612" t="s">
        <v>14432</v>
      </c>
      <c r="I230" s="612" t="s">
        <v>14518</v>
      </c>
      <c r="J230" s="83"/>
      <c r="K230" s="86"/>
      <c r="L230" s="665"/>
      <c r="M230" s="178"/>
      <c r="N230" s="106"/>
      <c r="O230" s="86" t="s">
        <v>380</v>
      </c>
      <c r="P230" s="86" t="s">
        <v>380</v>
      </c>
      <c r="Q230" s="86" t="s">
        <v>14434</v>
      </c>
      <c r="R230" s="83" t="s">
        <v>79</v>
      </c>
      <c r="S230" s="86"/>
      <c r="T230" s="118"/>
      <c r="U230" s="118"/>
      <c r="V230" s="118"/>
      <c r="W230" s="118"/>
      <c r="X230" s="118"/>
      <c r="Y230" s="118"/>
      <c r="Z230" s="118"/>
    </row>
    <row r="231" spans="1:26" ht="17.25" customHeight="1">
      <c r="A231" s="731"/>
      <c r="B231" s="731"/>
      <c r="C231" s="731"/>
      <c r="D231" s="731"/>
      <c r="E231" s="612" t="s">
        <v>14520</v>
      </c>
      <c r="F231" s="731"/>
      <c r="G231" s="608">
        <v>26</v>
      </c>
      <c r="H231" s="612" t="s">
        <v>14432</v>
      </c>
      <c r="I231" s="612" t="s">
        <v>14518</v>
      </c>
      <c r="J231" s="83"/>
      <c r="K231" s="86"/>
      <c r="L231" s="665"/>
      <c r="M231" s="178"/>
      <c r="N231" s="106"/>
      <c r="O231" s="86" t="s">
        <v>380</v>
      </c>
      <c r="P231" s="86" t="s">
        <v>380</v>
      </c>
      <c r="Q231" s="86" t="s">
        <v>14434</v>
      </c>
      <c r="R231" s="83" t="s">
        <v>79</v>
      </c>
      <c r="S231" s="86"/>
      <c r="T231" s="118"/>
      <c r="U231" s="118"/>
      <c r="V231" s="118"/>
      <c r="W231" s="118"/>
      <c r="X231" s="118"/>
      <c r="Y231" s="118"/>
      <c r="Z231" s="118"/>
    </row>
    <row r="232" spans="1:26" ht="17.25" customHeight="1">
      <c r="A232" s="731"/>
      <c r="B232" s="731"/>
      <c r="C232" s="731"/>
      <c r="D232" s="731"/>
      <c r="E232" s="612" t="s">
        <v>14522</v>
      </c>
      <c r="F232" s="731"/>
      <c r="G232" s="608">
        <v>27</v>
      </c>
      <c r="H232" s="612" t="s">
        <v>14432</v>
      </c>
      <c r="I232" s="612" t="s">
        <v>14523</v>
      </c>
      <c r="J232" s="83"/>
      <c r="K232" s="86"/>
      <c r="L232" s="665"/>
      <c r="M232" s="178"/>
      <c r="N232" s="106"/>
      <c r="O232" s="86" t="s">
        <v>380</v>
      </c>
      <c r="P232" s="86" t="s">
        <v>380</v>
      </c>
      <c r="Q232" s="86" t="s">
        <v>14434</v>
      </c>
      <c r="R232" s="83" t="s">
        <v>79</v>
      </c>
      <c r="S232" s="86"/>
      <c r="T232" s="118"/>
      <c r="U232" s="118"/>
      <c r="V232" s="118"/>
      <c r="W232" s="118"/>
      <c r="X232" s="118"/>
      <c r="Y232" s="118"/>
      <c r="Z232" s="118"/>
    </row>
    <row r="233" spans="1:26" ht="17.25" customHeight="1">
      <c r="A233" s="731"/>
      <c r="B233" s="731"/>
      <c r="C233" s="731"/>
      <c r="D233" s="731"/>
      <c r="E233" s="612" t="s">
        <v>14525</v>
      </c>
      <c r="F233" s="731"/>
      <c r="G233" s="608">
        <v>28</v>
      </c>
      <c r="H233" s="612" t="s">
        <v>14432</v>
      </c>
      <c r="I233" s="612" t="s">
        <v>14526</v>
      </c>
      <c r="J233" s="83"/>
      <c r="K233" s="86"/>
      <c r="L233" s="665"/>
      <c r="M233" s="178"/>
      <c r="N233" s="106"/>
      <c r="O233" s="86" t="s">
        <v>380</v>
      </c>
      <c r="P233" s="86" t="s">
        <v>380</v>
      </c>
      <c r="Q233" s="86" t="s">
        <v>14434</v>
      </c>
      <c r="R233" s="83" t="s">
        <v>79</v>
      </c>
      <c r="S233" s="86"/>
      <c r="T233" s="118"/>
      <c r="U233" s="118"/>
      <c r="V233" s="118"/>
      <c r="W233" s="118"/>
      <c r="X233" s="118"/>
      <c r="Y233" s="118"/>
      <c r="Z233" s="118"/>
    </row>
    <row r="234" spans="1:26" ht="17.25" customHeight="1">
      <c r="A234" s="731"/>
      <c r="B234" s="731"/>
      <c r="C234" s="731"/>
      <c r="D234" s="731"/>
      <c r="E234" s="612" t="s">
        <v>14529</v>
      </c>
      <c r="F234" s="731"/>
      <c r="G234" s="608">
        <v>29</v>
      </c>
      <c r="H234" s="612" t="s">
        <v>14432</v>
      </c>
      <c r="I234" s="612" t="s">
        <v>14526</v>
      </c>
      <c r="J234" s="83"/>
      <c r="K234" s="86"/>
      <c r="L234" s="665"/>
      <c r="M234" s="178"/>
      <c r="N234" s="106"/>
      <c r="O234" s="86" t="s">
        <v>380</v>
      </c>
      <c r="P234" s="86" t="s">
        <v>380</v>
      </c>
      <c r="Q234" s="86" t="s">
        <v>14434</v>
      </c>
      <c r="R234" s="83" t="s">
        <v>79</v>
      </c>
      <c r="S234" s="86"/>
      <c r="T234" s="118"/>
      <c r="U234" s="118"/>
      <c r="V234" s="118"/>
      <c r="W234" s="118"/>
      <c r="X234" s="118"/>
      <c r="Y234" s="118"/>
      <c r="Z234" s="118"/>
    </row>
    <row r="235" spans="1:26" ht="17.25" customHeight="1">
      <c r="A235" s="731"/>
      <c r="B235" s="731"/>
      <c r="C235" s="731"/>
      <c r="D235" s="731"/>
      <c r="E235" s="612" t="s">
        <v>14531</v>
      </c>
      <c r="F235" s="731"/>
      <c r="G235" s="608">
        <v>30</v>
      </c>
      <c r="H235" s="612" t="s">
        <v>14432</v>
      </c>
      <c r="I235" s="612" t="s">
        <v>14526</v>
      </c>
      <c r="J235" s="83"/>
      <c r="K235" s="86"/>
      <c r="L235" s="665"/>
      <c r="M235" s="178"/>
      <c r="N235" s="106"/>
      <c r="O235" s="86" t="s">
        <v>380</v>
      </c>
      <c r="P235" s="86" t="s">
        <v>380</v>
      </c>
      <c r="Q235" s="86" t="s">
        <v>14434</v>
      </c>
      <c r="R235" s="83" t="s">
        <v>79</v>
      </c>
      <c r="S235" s="86"/>
      <c r="T235" s="118"/>
      <c r="U235" s="118"/>
      <c r="V235" s="118"/>
      <c r="W235" s="118"/>
      <c r="X235" s="118"/>
      <c r="Y235" s="118"/>
      <c r="Z235" s="118"/>
    </row>
    <row r="236" spans="1:26" ht="17.25" customHeight="1">
      <c r="A236" s="731"/>
      <c r="B236" s="731"/>
      <c r="C236" s="731"/>
      <c r="D236" s="731"/>
      <c r="E236" s="612" t="s">
        <v>14533</v>
      </c>
      <c r="F236" s="731"/>
      <c r="G236" s="608">
        <v>31</v>
      </c>
      <c r="H236" s="612" t="s">
        <v>14432</v>
      </c>
      <c r="I236" s="612" t="s">
        <v>14534</v>
      </c>
      <c r="J236" s="83"/>
      <c r="K236" s="86"/>
      <c r="L236" s="665"/>
      <c r="M236" s="178" t="s">
        <v>14536</v>
      </c>
      <c r="N236" s="106"/>
      <c r="O236" s="86" t="s">
        <v>380</v>
      </c>
      <c r="P236" s="86" t="s">
        <v>380</v>
      </c>
      <c r="Q236" s="86" t="s">
        <v>14434</v>
      </c>
      <c r="R236" s="83" t="s">
        <v>79</v>
      </c>
      <c r="S236" s="86"/>
      <c r="T236" s="118"/>
      <c r="U236" s="118"/>
      <c r="V236" s="118"/>
      <c r="W236" s="118"/>
      <c r="X236" s="118"/>
      <c r="Y236" s="118"/>
      <c r="Z236" s="118"/>
    </row>
    <row r="237" spans="1:26" ht="17.25" customHeight="1">
      <c r="A237" s="731"/>
      <c r="B237" s="731"/>
      <c r="C237" s="731"/>
      <c r="D237" s="731"/>
      <c r="E237" s="612" t="s">
        <v>14538</v>
      </c>
      <c r="F237" s="731"/>
      <c r="G237" s="608">
        <v>32</v>
      </c>
      <c r="H237" s="612" t="s">
        <v>14432</v>
      </c>
      <c r="I237" s="612" t="s">
        <v>14541</v>
      </c>
      <c r="J237" s="83"/>
      <c r="K237" s="86"/>
      <c r="L237" s="665"/>
      <c r="M237" s="178"/>
      <c r="N237" s="106"/>
      <c r="O237" s="86" t="s">
        <v>380</v>
      </c>
      <c r="P237" s="86" t="s">
        <v>380</v>
      </c>
      <c r="Q237" s="86" t="s">
        <v>14434</v>
      </c>
      <c r="R237" s="83" t="s">
        <v>79</v>
      </c>
      <c r="S237" s="86"/>
      <c r="T237" s="118"/>
      <c r="U237" s="118"/>
      <c r="V237" s="118"/>
      <c r="W237" s="118"/>
      <c r="X237" s="118"/>
      <c r="Y237" s="118"/>
      <c r="Z237" s="118"/>
    </row>
    <row r="238" spans="1:26" ht="17.25" customHeight="1">
      <c r="A238" s="731"/>
      <c r="B238" s="731"/>
      <c r="C238" s="731"/>
      <c r="D238" s="731"/>
      <c r="E238" s="612" t="s">
        <v>14543</v>
      </c>
      <c r="F238" s="731"/>
      <c r="G238" s="608">
        <v>33</v>
      </c>
      <c r="H238" s="612" t="s">
        <v>14432</v>
      </c>
      <c r="I238" s="612" t="s">
        <v>14545</v>
      </c>
      <c r="J238" s="83"/>
      <c r="K238" s="86"/>
      <c r="L238" s="665"/>
      <c r="M238" s="178"/>
      <c r="N238" s="106"/>
      <c r="O238" s="86" t="s">
        <v>380</v>
      </c>
      <c r="P238" s="86" t="s">
        <v>380</v>
      </c>
      <c r="Q238" s="86" t="s">
        <v>14434</v>
      </c>
      <c r="R238" s="83" t="s">
        <v>79</v>
      </c>
      <c r="S238" s="86"/>
      <c r="T238" s="118"/>
      <c r="U238" s="118"/>
      <c r="V238" s="118"/>
      <c r="W238" s="118"/>
      <c r="X238" s="118"/>
      <c r="Y238" s="118"/>
      <c r="Z238" s="118"/>
    </row>
    <row r="239" spans="1:26" ht="17.25" customHeight="1">
      <c r="A239" s="731"/>
      <c r="B239" s="731"/>
      <c r="C239" s="731"/>
      <c r="D239" s="731"/>
      <c r="E239" s="612" t="s">
        <v>14548</v>
      </c>
      <c r="F239" s="731"/>
      <c r="G239" s="608">
        <v>34</v>
      </c>
      <c r="H239" s="612" t="s">
        <v>14432</v>
      </c>
      <c r="I239" s="612" t="s">
        <v>7267</v>
      </c>
      <c r="J239" s="83"/>
      <c r="K239" s="86"/>
      <c r="L239" s="665"/>
      <c r="M239" s="178"/>
      <c r="N239" s="106"/>
      <c r="O239" s="86" t="s">
        <v>380</v>
      </c>
      <c r="P239" s="86" t="s">
        <v>380</v>
      </c>
      <c r="Q239" s="86" t="s">
        <v>14434</v>
      </c>
      <c r="R239" s="83" t="s">
        <v>79</v>
      </c>
      <c r="S239" s="86"/>
      <c r="T239" s="118"/>
      <c r="U239" s="118"/>
      <c r="V239" s="118"/>
      <c r="W239" s="118"/>
      <c r="X239" s="118"/>
      <c r="Y239" s="118"/>
      <c r="Z239" s="118"/>
    </row>
    <row r="240" spans="1:26" ht="17.25" customHeight="1">
      <c r="A240" s="731"/>
      <c r="B240" s="731"/>
      <c r="C240" s="731"/>
      <c r="D240" s="731"/>
      <c r="E240" s="612" t="s">
        <v>14551</v>
      </c>
      <c r="F240" s="731"/>
      <c r="G240" s="608">
        <v>35</v>
      </c>
      <c r="H240" s="612" t="s">
        <v>14432</v>
      </c>
      <c r="I240" s="612" t="s">
        <v>7267</v>
      </c>
      <c r="J240" s="83"/>
      <c r="K240" s="86"/>
      <c r="L240" s="665"/>
      <c r="M240" s="178"/>
      <c r="N240" s="106"/>
      <c r="O240" s="86" t="s">
        <v>380</v>
      </c>
      <c r="P240" s="86" t="s">
        <v>380</v>
      </c>
      <c r="Q240" s="86" t="s">
        <v>14434</v>
      </c>
      <c r="R240" s="83" t="s">
        <v>79</v>
      </c>
      <c r="S240" s="86"/>
      <c r="T240" s="118"/>
      <c r="U240" s="118"/>
      <c r="V240" s="118"/>
      <c r="W240" s="118"/>
      <c r="X240" s="118"/>
      <c r="Y240" s="118"/>
      <c r="Z240" s="118"/>
    </row>
    <row r="241" spans="1:26" ht="17.25" customHeight="1">
      <c r="A241" s="731"/>
      <c r="B241" s="731"/>
      <c r="C241" s="731"/>
      <c r="D241" s="731"/>
      <c r="E241" s="612" t="s">
        <v>14553</v>
      </c>
      <c r="F241" s="731"/>
      <c r="G241" s="608">
        <v>36</v>
      </c>
      <c r="H241" s="612" t="s">
        <v>14432</v>
      </c>
      <c r="I241" s="612" t="s">
        <v>7267</v>
      </c>
      <c r="J241" s="83"/>
      <c r="K241" s="86"/>
      <c r="L241" s="665"/>
      <c r="M241" s="178"/>
      <c r="N241" s="106"/>
      <c r="O241" s="86" t="s">
        <v>380</v>
      </c>
      <c r="P241" s="86" t="s">
        <v>380</v>
      </c>
      <c r="Q241" s="86" t="s">
        <v>14434</v>
      </c>
      <c r="R241" s="83" t="s">
        <v>79</v>
      </c>
      <c r="S241" s="86"/>
      <c r="T241" s="118"/>
      <c r="U241" s="118"/>
      <c r="V241" s="118"/>
      <c r="W241" s="118"/>
      <c r="X241" s="118"/>
      <c r="Y241" s="118"/>
      <c r="Z241" s="118"/>
    </row>
    <row r="242" spans="1:26" ht="17.25" customHeight="1">
      <c r="A242" s="731"/>
      <c r="B242" s="731"/>
      <c r="C242" s="731"/>
      <c r="D242" s="731"/>
      <c r="E242" s="612" t="s">
        <v>14554</v>
      </c>
      <c r="F242" s="731"/>
      <c r="G242" s="608">
        <v>37</v>
      </c>
      <c r="H242" s="612" t="s">
        <v>14432</v>
      </c>
      <c r="I242" s="612" t="s">
        <v>7267</v>
      </c>
      <c r="J242" s="83"/>
      <c r="K242" s="86"/>
      <c r="L242" s="665"/>
      <c r="M242" s="178"/>
      <c r="N242" s="106"/>
      <c r="O242" s="86" t="s">
        <v>380</v>
      </c>
      <c r="P242" s="86" t="s">
        <v>380</v>
      </c>
      <c r="Q242" s="86" t="s">
        <v>14434</v>
      </c>
      <c r="R242" s="83" t="s">
        <v>79</v>
      </c>
      <c r="S242" s="86"/>
      <c r="T242" s="118"/>
      <c r="U242" s="118"/>
      <c r="V242" s="118"/>
      <c r="W242" s="118"/>
      <c r="X242" s="118"/>
      <c r="Y242" s="118"/>
      <c r="Z242" s="118"/>
    </row>
    <row r="243" spans="1:26" ht="17.25" customHeight="1">
      <c r="A243" s="731"/>
      <c r="B243" s="731"/>
      <c r="C243" s="731"/>
      <c r="D243" s="731"/>
      <c r="E243" s="612" t="s">
        <v>14556</v>
      </c>
      <c r="F243" s="731"/>
      <c r="G243" s="608">
        <v>38</v>
      </c>
      <c r="H243" s="612" t="s">
        <v>14432</v>
      </c>
      <c r="I243" s="612" t="s">
        <v>14558</v>
      </c>
      <c r="J243" s="83"/>
      <c r="K243" s="86"/>
      <c r="L243" s="665"/>
      <c r="M243" s="178"/>
      <c r="N243" s="106"/>
      <c r="O243" s="86" t="s">
        <v>380</v>
      </c>
      <c r="P243" s="86" t="s">
        <v>380</v>
      </c>
      <c r="Q243" s="86" t="s">
        <v>14434</v>
      </c>
      <c r="R243" s="83" t="s">
        <v>79</v>
      </c>
      <c r="S243" s="86"/>
      <c r="T243" s="118"/>
      <c r="U243" s="118"/>
      <c r="V243" s="118"/>
      <c r="W243" s="118"/>
      <c r="X243" s="118"/>
      <c r="Y243" s="118"/>
      <c r="Z243" s="118"/>
    </row>
    <row r="244" spans="1:26" ht="17.25" customHeight="1">
      <c r="A244" s="732"/>
      <c r="B244" s="732"/>
      <c r="C244" s="732"/>
      <c r="D244" s="732"/>
      <c r="E244" s="612" t="s">
        <v>14560</v>
      </c>
      <c r="F244" s="732"/>
      <c r="G244" s="608">
        <v>39</v>
      </c>
      <c r="H244" s="612" t="s">
        <v>14432</v>
      </c>
      <c r="I244" s="612" t="s">
        <v>14558</v>
      </c>
      <c r="J244" s="83"/>
      <c r="K244" s="86"/>
      <c r="L244" s="666"/>
      <c r="M244" s="178"/>
      <c r="N244" s="106"/>
      <c r="O244" s="86" t="s">
        <v>380</v>
      </c>
      <c r="P244" s="86" t="s">
        <v>380</v>
      </c>
      <c r="Q244" s="86" t="s">
        <v>14434</v>
      </c>
      <c r="R244" s="83" t="s">
        <v>79</v>
      </c>
      <c r="S244" s="86"/>
      <c r="T244" s="118"/>
      <c r="U244" s="118"/>
      <c r="V244" s="118"/>
      <c r="W244" s="118"/>
      <c r="X244" s="118"/>
      <c r="Y244" s="118"/>
      <c r="Z244" s="118"/>
    </row>
    <row r="245" spans="1:26" ht="17.25" customHeight="1">
      <c r="A245" s="153" t="s">
        <v>14562</v>
      </c>
      <c r="B245" s="411" t="s">
        <v>3487</v>
      </c>
      <c r="C245" s="411" t="s">
        <v>3625</v>
      </c>
      <c r="D245" s="261" t="s">
        <v>14563</v>
      </c>
      <c r="E245" s="81" t="s">
        <v>14564</v>
      </c>
      <c r="F245" s="81" t="s">
        <v>2854</v>
      </c>
      <c r="G245" s="80">
        <v>1</v>
      </c>
      <c r="H245" s="81" t="s">
        <v>14432</v>
      </c>
      <c r="I245" s="81" t="s">
        <v>14565</v>
      </c>
      <c r="J245" s="83" t="s">
        <v>158</v>
      </c>
      <c r="K245" s="86"/>
      <c r="L245" s="155"/>
      <c r="M245" s="178"/>
      <c r="N245" s="106"/>
      <c r="O245" s="86" t="s">
        <v>380</v>
      </c>
      <c r="P245" s="86" t="s">
        <v>380</v>
      </c>
      <c r="Q245" s="86" t="s">
        <v>14567</v>
      </c>
      <c r="R245" s="83"/>
      <c r="S245" s="86"/>
      <c r="T245" s="118"/>
      <c r="U245" s="118"/>
      <c r="V245" s="118"/>
      <c r="W245" s="118"/>
      <c r="X245" s="118"/>
      <c r="Y245" s="118"/>
      <c r="Z245" s="118"/>
    </row>
    <row r="246" spans="1:26" ht="17.25" customHeight="1">
      <c r="A246" s="26" t="s">
        <v>7047</v>
      </c>
      <c r="B246" s="102" t="s">
        <v>3487</v>
      </c>
      <c r="C246" s="102" t="s">
        <v>3625</v>
      </c>
      <c r="D246" s="170" t="s">
        <v>7404</v>
      </c>
      <c r="E246" s="81" t="s">
        <v>14570</v>
      </c>
      <c r="F246" s="81" t="s">
        <v>2854</v>
      </c>
      <c r="G246" s="80">
        <v>1</v>
      </c>
      <c r="H246" s="81" t="s">
        <v>14571</v>
      </c>
      <c r="I246" s="81" t="s">
        <v>14572</v>
      </c>
      <c r="J246" s="83"/>
      <c r="K246" s="86"/>
      <c r="L246" s="86"/>
      <c r="M246" s="178"/>
      <c r="N246" s="106"/>
      <c r="O246" s="86" t="s">
        <v>380</v>
      </c>
      <c r="P246" s="86" t="s">
        <v>380</v>
      </c>
      <c r="Q246" s="86" t="s">
        <v>380</v>
      </c>
      <c r="R246" s="83"/>
      <c r="S246" s="86"/>
      <c r="T246" s="118"/>
      <c r="U246" s="118"/>
      <c r="V246" s="118"/>
      <c r="W246" s="118"/>
      <c r="X246" s="118"/>
      <c r="Y246" s="118"/>
      <c r="Z246" s="118"/>
    </row>
    <row r="247" spans="1:26" ht="17.25" customHeight="1">
      <c r="A247" s="26" t="s">
        <v>14574</v>
      </c>
      <c r="B247" s="102" t="s">
        <v>3487</v>
      </c>
      <c r="C247" s="102" t="s">
        <v>3625</v>
      </c>
      <c r="D247" s="170" t="s">
        <v>7404</v>
      </c>
      <c r="E247" s="81" t="s">
        <v>14575</v>
      </c>
      <c r="F247" s="81" t="s">
        <v>14578</v>
      </c>
      <c r="G247" s="80">
        <v>1</v>
      </c>
      <c r="H247" s="81" t="s">
        <v>14579</v>
      </c>
      <c r="I247" s="81" t="s">
        <v>14580</v>
      </c>
      <c r="J247" s="83"/>
      <c r="K247" s="86"/>
      <c r="L247" s="86"/>
      <c r="M247" s="178"/>
      <c r="N247" s="106"/>
      <c r="O247" s="86" t="s">
        <v>380</v>
      </c>
      <c r="P247" s="86" t="s">
        <v>380</v>
      </c>
      <c r="Q247" s="86" t="s">
        <v>380</v>
      </c>
      <c r="R247" s="83"/>
      <c r="S247" s="86"/>
      <c r="T247" s="118"/>
      <c r="U247" s="118"/>
      <c r="V247" s="118"/>
      <c r="W247" s="118"/>
      <c r="X247" s="118"/>
      <c r="Y247" s="118"/>
      <c r="Z247" s="118"/>
    </row>
    <row r="248" spans="1:26" ht="17.25" customHeight="1">
      <c r="A248" s="26" t="s">
        <v>14582</v>
      </c>
      <c r="B248" s="102" t="s">
        <v>3487</v>
      </c>
      <c r="C248" s="102" t="s">
        <v>3625</v>
      </c>
      <c r="D248" s="120" t="s">
        <v>7404</v>
      </c>
      <c r="E248" s="81" t="s">
        <v>14583</v>
      </c>
      <c r="F248" s="81" t="s">
        <v>2854</v>
      </c>
      <c r="G248" s="80">
        <v>1</v>
      </c>
      <c r="H248" s="81" t="s">
        <v>14585</v>
      </c>
      <c r="I248" s="81" t="s">
        <v>14586</v>
      </c>
      <c r="J248" s="83"/>
      <c r="K248" s="86"/>
      <c r="L248" s="86"/>
      <c r="M248" s="178"/>
      <c r="N248" s="106"/>
      <c r="O248" s="86" t="s">
        <v>380</v>
      </c>
      <c r="P248" s="86" t="s">
        <v>380</v>
      </c>
      <c r="Q248" s="86" t="s">
        <v>380</v>
      </c>
      <c r="R248" s="83"/>
      <c r="S248" s="86"/>
      <c r="T248" s="118"/>
      <c r="U248" s="118"/>
      <c r="V248" s="118"/>
      <c r="W248" s="118"/>
      <c r="X248" s="118"/>
      <c r="Y248" s="118"/>
      <c r="Z248" s="118"/>
    </row>
    <row r="249" spans="1:26" ht="17.25" customHeight="1">
      <c r="A249" s="26" t="s">
        <v>14588</v>
      </c>
      <c r="B249" s="102" t="s">
        <v>3487</v>
      </c>
      <c r="C249" s="102" t="s">
        <v>3625</v>
      </c>
      <c r="D249" s="120" t="s">
        <v>7404</v>
      </c>
      <c r="E249" s="81" t="s">
        <v>14589</v>
      </c>
      <c r="F249" s="81" t="s">
        <v>2854</v>
      </c>
      <c r="G249" s="80">
        <v>1</v>
      </c>
      <c r="H249" s="81" t="s">
        <v>14590</v>
      </c>
      <c r="I249" s="81" t="s">
        <v>14591</v>
      </c>
      <c r="J249" s="83"/>
      <c r="K249" s="86"/>
      <c r="L249" s="86"/>
      <c r="M249" s="178"/>
      <c r="N249" s="106"/>
      <c r="O249" s="86" t="s">
        <v>380</v>
      </c>
      <c r="P249" s="86" t="s">
        <v>380</v>
      </c>
      <c r="Q249" s="86" t="s">
        <v>380</v>
      </c>
      <c r="R249" s="83"/>
      <c r="S249" s="86"/>
      <c r="T249" s="118"/>
      <c r="U249" s="118"/>
      <c r="V249" s="118"/>
      <c r="W249" s="118"/>
      <c r="X249" s="118"/>
      <c r="Y249" s="118"/>
      <c r="Z249" s="118"/>
    </row>
    <row r="250" spans="1:26" ht="17.25" customHeight="1">
      <c r="A250" s="26" t="s">
        <v>14592</v>
      </c>
      <c r="B250" s="102" t="s">
        <v>3487</v>
      </c>
      <c r="C250" s="102" t="s">
        <v>3625</v>
      </c>
      <c r="D250" s="120" t="s">
        <v>7404</v>
      </c>
      <c r="E250" s="81" t="s">
        <v>14593</v>
      </c>
      <c r="F250" s="81" t="s">
        <v>14595</v>
      </c>
      <c r="G250" s="80">
        <v>1</v>
      </c>
      <c r="H250" s="81" t="s">
        <v>14596</v>
      </c>
      <c r="I250" s="81" t="s">
        <v>14597</v>
      </c>
      <c r="J250" s="83"/>
      <c r="K250" s="86"/>
      <c r="L250" s="86"/>
      <c r="M250" s="178"/>
      <c r="N250" s="106"/>
      <c r="O250" s="86" t="s">
        <v>380</v>
      </c>
      <c r="P250" s="86" t="s">
        <v>380</v>
      </c>
      <c r="Q250" s="86" t="s">
        <v>380</v>
      </c>
      <c r="R250" s="83"/>
      <c r="S250" s="86"/>
      <c r="T250" s="118"/>
      <c r="U250" s="118"/>
      <c r="V250" s="118"/>
      <c r="W250" s="118"/>
      <c r="X250" s="118"/>
      <c r="Y250" s="118"/>
      <c r="Z250" s="118"/>
    </row>
    <row r="251" spans="1:26" ht="17.25" customHeight="1">
      <c r="A251" s="26" t="s">
        <v>14599</v>
      </c>
      <c r="B251" s="102" t="s">
        <v>3487</v>
      </c>
      <c r="C251" s="102" t="s">
        <v>3625</v>
      </c>
      <c r="D251" s="120" t="s">
        <v>7404</v>
      </c>
      <c r="E251" s="81" t="s">
        <v>14601</v>
      </c>
      <c r="F251" s="81" t="s">
        <v>2854</v>
      </c>
      <c r="G251" s="80">
        <v>1</v>
      </c>
      <c r="H251" s="81" t="s">
        <v>14602</v>
      </c>
      <c r="I251" s="81" t="s">
        <v>14603</v>
      </c>
      <c r="J251" s="83"/>
      <c r="K251" s="86"/>
      <c r="L251" s="86"/>
      <c r="M251" s="178"/>
      <c r="N251" s="106"/>
      <c r="O251" s="86" t="s">
        <v>380</v>
      </c>
      <c r="P251" s="86" t="s">
        <v>380</v>
      </c>
      <c r="Q251" s="86" t="s">
        <v>380</v>
      </c>
      <c r="R251" s="83"/>
      <c r="S251" s="86"/>
      <c r="T251" s="118"/>
      <c r="U251" s="118"/>
      <c r="V251" s="118"/>
      <c r="W251" s="118"/>
      <c r="X251" s="118"/>
      <c r="Y251" s="118"/>
      <c r="Z251" s="118"/>
    </row>
    <row r="252" spans="1:26" ht="17.25" customHeight="1">
      <c r="A252" s="735" t="s">
        <v>14605</v>
      </c>
      <c r="B252" s="736" t="s">
        <v>3487</v>
      </c>
      <c r="C252" s="736" t="s">
        <v>3625</v>
      </c>
      <c r="D252" s="740" t="s">
        <v>14606</v>
      </c>
      <c r="E252" s="81" t="s">
        <v>14607</v>
      </c>
      <c r="F252" s="746" t="s">
        <v>2854</v>
      </c>
      <c r="G252" s="80">
        <v>1</v>
      </c>
      <c r="H252" s="81" t="s">
        <v>14608</v>
      </c>
      <c r="I252" s="81" t="s">
        <v>14609</v>
      </c>
      <c r="J252" s="83"/>
      <c r="K252" s="86"/>
      <c r="L252" s="734"/>
      <c r="M252" s="178"/>
      <c r="N252" s="106"/>
      <c r="O252" s="86" t="s">
        <v>380</v>
      </c>
      <c r="P252" s="86" t="s">
        <v>380</v>
      </c>
      <c r="Q252" s="86" t="s">
        <v>380</v>
      </c>
      <c r="R252" s="83"/>
      <c r="S252" s="86"/>
      <c r="T252" s="118"/>
      <c r="U252" s="118"/>
      <c r="V252" s="118"/>
      <c r="W252" s="118"/>
      <c r="X252" s="118"/>
      <c r="Y252" s="118"/>
      <c r="Z252" s="118"/>
    </row>
    <row r="253" spans="1:26" ht="17.25" customHeight="1">
      <c r="A253" s="665"/>
      <c r="B253" s="665"/>
      <c r="C253" s="665"/>
      <c r="D253" s="665"/>
      <c r="E253" s="81" t="s">
        <v>14610</v>
      </c>
      <c r="F253" s="665"/>
      <c r="G253" s="80">
        <v>2</v>
      </c>
      <c r="H253" s="81" t="s">
        <v>14612</v>
      </c>
      <c r="I253" s="81" t="s">
        <v>14613</v>
      </c>
      <c r="J253" s="83"/>
      <c r="K253" s="86"/>
      <c r="L253" s="665"/>
      <c r="M253" s="178"/>
      <c r="N253" s="106"/>
      <c r="O253" s="86" t="s">
        <v>380</v>
      </c>
      <c r="P253" s="86" t="s">
        <v>380</v>
      </c>
      <c r="Q253" s="86" t="s">
        <v>380</v>
      </c>
      <c r="R253" s="83"/>
      <c r="S253" s="86"/>
      <c r="T253" s="118"/>
      <c r="U253" s="118"/>
      <c r="V253" s="118"/>
      <c r="W253" s="118"/>
      <c r="X253" s="118"/>
      <c r="Y253" s="118"/>
      <c r="Z253" s="118"/>
    </row>
    <row r="254" spans="1:26" ht="17.25" customHeight="1">
      <c r="A254" s="665"/>
      <c r="B254" s="665"/>
      <c r="C254" s="665"/>
      <c r="D254" s="665"/>
      <c r="E254" s="81" t="s">
        <v>14616</v>
      </c>
      <c r="F254" s="665"/>
      <c r="G254" s="80">
        <v>3</v>
      </c>
      <c r="H254" s="81" t="s">
        <v>14618</v>
      </c>
      <c r="I254" s="81" t="s">
        <v>14609</v>
      </c>
      <c r="J254" s="83"/>
      <c r="K254" s="86"/>
      <c r="L254" s="665"/>
      <c r="M254" s="178"/>
      <c r="N254" s="106"/>
      <c r="O254" s="86" t="s">
        <v>380</v>
      </c>
      <c r="P254" s="86" t="s">
        <v>380</v>
      </c>
      <c r="Q254" s="86" t="s">
        <v>380</v>
      </c>
      <c r="R254" s="83"/>
      <c r="S254" s="86"/>
      <c r="T254" s="118"/>
      <c r="U254" s="118"/>
      <c r="V254" s="118"/>
      <c r="W254" s="118"/>
      <c r="X254" s="118"/>
      <c r="Y254" s="118"/>
      <c r="Z254" s="118"/>
    </row>
    <row r="255" spans="1:26" ht="17.25" customHeight="1">
      <c r="A255" s="666"/>
      <c r="B255" s="666"/>
      <c r="C255" s="666"/>
      <c r="D255" s="666"/>
      <c r="E255" s="81" t="s">
        <v>14621</v>
      </c>
      <c r="F255" s="666"/>
      <c r="G255" s="80">
        <v>4</v>
      </c>
      <c r="H255" s="81" t="s">
        <v>14623</v>
      </c>
      <c r="I255" s="81" t="s">
        <v>14613</v>
      </c>
      <c r="J255" s="83"/>
      <c r="K255" s="86"/>
      <c r="L255" s="666"/>
      <c r="M255" s="178"/>
      <c r="N255" s="106"/>
      <c r="O255" s="86" t="s">
        <v>380</v>
      </c>
      <c r="P255" s="86" t="s">
        <v>380</v>
      </c>
      <c r="Q255" s="86" t="s">
        <v>380</v>
      </c>
      <c r="R255" s="83"/>
      <c r="S255" s="86"/>
      <c r="T255" s="118"/>
      <c r="U255" s="118"/>
      <c r="V255" s="118"/>
      <c r="W255" s="118"/>
      <c r="X255" s="118"/>
      <c r="Y255" s="118"/>
      <c r="Z255" s="118"/>
    </row>
    <row r="256" spans="1:26" ht="17.25" customHeight="1">
      <c r="A256" s="735" t="s">
        <v>14625</v>
      </c>
      <c r="B256" s="736" t="s">
        <v>3487</v>
      </c>
      <c r="C256" s="736" t="s">
        <v>3625</v>
      </c>
      <c r="D256" s="740" t="s">
        <v>14627</v>
      </c>
      <c r="E256" s="81" t="s">
        <v>14628</v>
      </c>
      <c r="F256" s="746" t="s">
        <v>2854</v>
      </c>
      <c r="G256" s="80">
        <v>1</v>
      </c>
      <c r="H256" s="81" t="s">
        <v>14629</v>
      </c>
      <c r="I256" s="81" t="s">
        <v>14630</v>
      </c>
      <c r="J256" s="83" t="s">
        <v>158</v>
      </c>
      <c r="K256" s="86"/>
      <c r="L256" s="734"/>
      <c r="M256" s="178"/>
      <c r="N256" s="106"/>
      <c r="O256" s="86" t="s">
        <v>380</v>
      </c>
      <c r="P256" s="86" t="s">
        <v>380</v>
      </c>
      <c r="Q256" s="86" t="s">
        <v>14632</v>
      </c>
      <c r="R256" s="83"/>
      <c r="S256" s="86"/>
      <c r="T256" s="118"/>
      <c r="U256" s="118"/>
      <c r="V256" s="118"/>
      <c r="W256" s="118"/>
      <c r="X256" s="118"/>
      <c r="Y256" s="118"/>
      <c r="Z256" s="118"/>
    </row>
    <row r="257" spans="1:26" ht="17.25" customHeight="1">
      <c r="A257" s="665"/>
      <c r="B257" s="665"/>
      <c r="C257" s="665"/>
      <c r="D257" s="665"/>
      <c r="E257" s="81" t="s">
        <v>14633</v>
      </c>
      <c r="F257" s="665"/>
      <c r="G257" s="80">
        <v>2</v>
      </c>
      <c r="H257" s="81" t="s">
        <v>14634</v>
      </c>
      <c r="I257" s="81" t="s">
        <v>14635</v>
      </c>
      <c r="J257" s="83" t="s">
        <v>158</v>
      </c>
      <c r="K257" s="86"/>
      <c r="L257" s="665"/>
      <c r="M257" s="178"/>
      <c r="N257" s="106"/>
      <c r="O257" s="86" t="s">
        <v>380</v>
      </c>
      <c r="P257" s="86" t="s">
        <v>380</v>
      </c>
      <c r="Q257" s="86" t="s">
        <v>14632</v>
      </c>
      <c r="R257" s="83"/>
      <c r="S257" s="86"/>
      <c r="T257" s="118"/>
      <c r="U257" s="118"/>
      <c r="V257" s="118"/>
      <c r="W257" s="118"/>
      <c r="X257" s="118"/>
      <c r="Y257" s="118"/>
      <c r="Z257" s="118"/>
    </row>
    <row r="258" spans="1:26" ht="17.25" customHeight="1">
      <c r="A258" s="665"/>
      <c r="B258" s="665"/>
      <c r="C258" s="665"/>
      <c r="D258" s="665"/>
      <c r="E258" s="81" t="s">
        <v>14637</v>
      </c>
      <c r="F258" s="665"/>
      <c r="G258" s="80">
        <v>3</v>
      </c>
      <c r="H258" s="81" t="s">
        <v>14638</v>
      </c>
      <c r="I258" s="81" t="s">
        <v>14630</v>
      </c>
      <c r="J258" s="83" t="s">
        <v>158</v>
      </c>
      <c r="K258" s="86"/>
      <c r="L258" s="665"/>
      <c r="M258" s="178"/>
      <c r="N258" s="106"/>
      <c r="O258" s="86" t="s">
        <v>380</v>
      </c>
      <c r="P258" s="86" t="s">
        <v>380</v>
      </c>
      <c r="Q258" s="86" t="s">
        <v>14639</v>
      </c>
      <c r="R258" s="83"/>
      <c r="S258" s="86"/>
      <c r="T258" s="118"/>
      <c r="U258" s="118"/>
      <c r="V258" s="118"/>
      <c r="W258" s="118"/>
      <c r="X258" s="118"/>
      <c r="Y258" s="118"/>
      <c r="Z258" s="118"/>
    </row>
    <row r="259" spans="1:26" ht="17.25" customHeight="1">
      <c r="A259" s="666"/>
      <c r="B259" s="666"/>
      <c r="C259" s="666"/>
      <c r="D259" s="666"/>
      <c r="E259" s="81" t="s">
        <v>14641</v>
      </c>
      <c r="F259" s="666"/>
      <c r="G259" s="80">
        <v>4</v>
      </c>
      <c r="H259" s="81" t="s">
        <v>14642</v>
      </c>
      <c r="I259" s="81" t="s">
        <v>14635</v>
      </c>
      <c r="J259" s="83" t="s">
        <v>158</v>
      </c>
      <c r="K259" s="86"/>
      <c r="L259" s="666"/>
      <c r="M259" s="178"/>
      <c r="N259" s="106"/>
      <c r="O259" s="86" t="s">
        <v>380</v>
      </c>
      <c r="P259" s="86" t="s">
        <v>380</v>
      </c>
      <c r="Q259" s="86" t="s">
        <v>14639</v>
      </c>
      <c r="R259" s="83"/>
      <c r="S259" s="86"/>
      <c r="T259" s="118"/>
      <c r="U259" s="118"/>
      <c r="V259" s="118"/>
      <c r="W259" s="118"/>
      <c r="X259" s="118"/>
      <c r="Y259" s="118"/>
      <c r="Z259" s="118"/>
    </row>
    <row r="260" spans="1:26" ht="17.25" customHeight="1">
      <c r="A260" s="99" t="s">
        <v>14644</v>
      </c>
      <c r="B260" s="266" t="s">
        <v>3487</v>
      </c>
      <c r="C260" s="266" t="s">
        <v>3625</v>
      </c>
      <c r="D260" s="115" t="s">
        <v>14646</v>
      </c>
      <c r="E260" s="81" t="s">
        <v>14647</v>
      </c>
      <c r="F260" s="81" t="s">
        <v>2854</v>
      </c>
      <c r="G260" s="80">
        <v>1</v>
      </c>
      <c r="H260" s="81" t="s">
        <v>14648</v>
      </c>
      <c r="I260" s="81" t="s">
        <v>14649</v>
      </c>
      <c r="J260" s="83"/>
      <c r="K260" s="86"/>
      <c r="L260" s="143"/>
      <c r="M260" s="178"/>
      <c r="N260" s="106"/>
      <c r="O260" s="86" t="s">
        <v>380</v>
      </c>
      <c r="P260" s="86" t="s">
        <v>380</v>
      </c>
      <c r="Q260" s="86" t="s">
        <v>380</v>
      </c>
      <c r="R260" s="83"/>
      <c r="S260" s="86"/>
      <c r="T260" s="118"/>
      <c r="U260" s="118"/>
      <c r="V260" s="118"/>
      <c r="W260" s="118"/>
      <c r="X260" s="118"/>
      <c r="Y260" s="118"/>
      <c r="Z260" s="118"/>
    </row>
    <row r="261" spans="1:26" ht="17.25" customHeight="1">
      <c r="A261" s="80" t="s">
        <v>14650</v>
      </c>
      <c r="B261" s="266" t="s">
        <v>3487</v>
      </c>
      <c r="C261" s="266" t="s">
        <v>3625</v>
      </c>
      <c r="D261" s="115" t="s">
        <v>14651</v>
      </c>
      <c r="E261" s="81" t="s">
        <v>14652</v>
      </c>
      <c r="F261" s="81" t="s">
        <v>2854</v>
      </c>
      <c r="G261" s="80">
        <v>1</v>
      </c>
      <c r="H261" s="81" t="s">
        <v>14653</v>
      </c>
      <c r="I261" s="82" t="s">
        <v>14654</v>
      </c>
      <c r="J261" s="83"/>
      <c r="K261" s="86"/>
      <c r="L261" s="83"/>
      <c r="M261" s="178"/>
      <c r="N261" s="106"/>
      <c r="O261" s="86" t="s">
        <v>380</v>
      </c>
      <c r="P261" s="86" t="s">
        <v>380</v>
      </c>
      <c r="Q261" s="86" t="s">
        <v>380</v>
      </c>
      <c r="R261" s="83"/>
      <c r="S261" s="86"/>
      <c r="T261" s="118"/>
      <c r="U261" s="118"/>
      <c r="V261" s="118"/>
      <c r="W261" s="118"/>
      <c r="X261" s="118"/>
      <c r="Y261" s="118"/>
      <c r="Z261" s="118"/>
    </row>
    <row r="262" spans="1:26" ht="17.25" customHeight="1">
      <c r="A262" s="80" t="s">
        <v>14656</v>
      </c>
      <c r="B262" s="266" t="s">
        <v>3487</v>
      </c>
      <c r="C262" s="266" t="s">
        <v>3625</v>
      </c>
      <c r="D262" s="115" t="s">
        <v>14657</v>
      </c>
      <c r="E262" s="81" t="s">
        <v>14659</v>
      </c>
      <c r="F262" s="81" t="s">
        <v>2854</v>
      </c>
      <c r="G262" s="80">
        <v>1</v>
      </c>
      <c r="H262" s="81" t="s">
        <v>14661</v>
      </c>
      <c r="I262" s="82" t="s">
        <v>14662</v>
      </c>
      <c r="J262" s="83"/>
      <c r="K262" s="86"/>
      <c r="L262" s="83"/>
      <c r="M262" s="178"/>
      <c r="N262" s="106"/>
      <c r="O262" s="86" t="s">
        <v>380</v>
      </c>
      <c r="P262" s="86" t="s">
        <v>380</v>
      </c>
      <c r="Q262" s="86" t="s">
        <v>380</v>
      </c>
      <c r="R262" s="83"/>
      <c r="S262" s="86"/>
      <c r="T262" s="118"/>
      <c r="U262" s="118"/>
      <c r="V262" s="118"/>
      <c r="W262" s="118"/>
      <c r="X262" s="118"/>
      <c r="Y262" s="118"/>
      <c r="Z262" s="118"/>
    </row>
    <row r="263" spans="1:26" ht="17.25" customHeight="1">
      <c r="A263" s="80" t="s">
        <v>14664</v>
      </c>
      <c r="B263" s="266" t="s">
        <v>3487</v>
      </c>
      <c r="C263" s="266" t="s">
        <v>3625</v>
      </c>
      <c r="D263" s="115" t="s">
        <v>14665</v>
      </c>
      <c r="E263" s="81" t="s">
        <v>14666</v>
      </c>
      <c r="F263" s="81" t="s">
        <v>2854</v>
      </c>
      <c r="G263" s="80">
        <v>1</v>
      </c>
      <c r="H263" s="81" t="s">
        <v>14668</v>
      </c>
      <c r="I263" s="82" t="s">
        <v>14670</v>
      </c>
      <c r="J263" s="83" t="s">
        <v>158</v>
      </c>
      <c r="K263" s="86"/>
      <c r="L263" s="83"/>
      <c r="M263" s="178"/>
      <c r="N263" s="106"/>
      <c r="O263" s="86" t="s">
        <v>380</v>
      </c>
      <c r="P263" s="86" t="s">
        <v>380</v>
      </c>
      <c r="Q263" s="86" t="s">
        <v>14671</v>
      </c>
      <c r="R263" s="83"/>
      <c r="S263" s="86"/>
      <c r="T263" s="118"/>
      <c r="U263" s="118"/>
      <c r="V263" s="118"/>
      <c r="W263" s="118"/>
      <c r="X263" s="118"/>
      <c r="Y263" s="118"/>
      <c r="Z263" s="118"/>
    </row>
    <row r="264" spans="1:26" ht="99" customHeight="1">
      <c r="A264" s="735" t="s">
        <v>14673</v>
      </c>
      <c r="B264" s="735" t="s">
        <v>3487</v>
      </c>
      <c r="C264" s="735" t="s">
        <v>3625</v>
      </c>
      <c r="D264" s="740" t="s">
        <v>1086</v>
      </c>
      <c r="E264" s="92" t="s">
        <v>14675</v>
      </c>
      <c r="F264" s="746" t="s">
        <v>2854</v>
      </c>
      <c r="G264" s="80">
        <v>1</v>
      </c>
      <c r="H264" s="81" t="s">
        <v>14676</v>
      </c>
      <c r="I264" s="81" t="s">
        <v>14677</v>
      </c>
      <c r="J264" s="83" t="s">
        <v>158</v>
      </c>
      <c r="K264" s="86"/>
      <c r="L264" s="734"/>
      <c r="M264" s="178"/>
      <c r="N264" s="106"/>
      <c r="O264" s="86" t="s">
        <v>380</v>
      </c>
      <c r="P264" s="86" t="s">
        <v>380</v>
      </c>
      <c r="Q264" s="86" t="s">
        <v>14679</v>
      </c>
      <c r="R264" s="83"/>
      <c r="S264" s="86"/>
      <c r="T264" s="118"/>
      <c r="U264" s="118"/>
      <c r="V264" s="118"/>
      <c r="W264" s="118"/>
      <c r="X264" s="118"/>
      <c r="Y264" s="118"/>
      <c r="Z264" s="118"/>
    </row>
    <row r="265" spans="1:26" ht="17.25" customHeight="1">
      <c r="A265" s="665"/>
      <c r="B265" s="665"/>
      <c r="C265" s="665"/>
      <c r="D265" s="665"/>
      <c r="E265" s="92" t="s">
        <v>14680</v>
      </c>
      <c r="F265" s="665"/>
      <c r="G265" s="80">
        <v>2</v>
      </c>
      <c r="H265" s="81" t="s">
        <v>14681</v>
      </c>
      <c r="I265" s="81" t="s">
        <v>14677</v>
      </c>
      <c r="J265" s="83"/>
      <c r="K265" s="86"/>
      <c r="L265" s="665"/>
      <c r="M265" s="178"/>
      <c r="N265" s="106"/>
      <c r="O265" s="86" t="s">
        <v>380</v>
      </c>
      <c r="P265" s="86" t="s">
        <v>380</v>
      </c>
      <c r="Q265" s="86" t="s">
        <v>380</v>
      </c>
      <c r="R265" s="83"/>
      <c r="S265" s="86"/>
      <c r="T265" s="118"/>
      <c r="U265" s="118"/>
      <c r="V265" s="118"/>
      <c r="W265" s="118"/>
      <c r="X265" s="118"/>
      <c r="Y265" s="118"/>
      <c r="Z265" s="118"/>
    </row>
    <row r="266" spans="1:26" ht="17.25" customHeight="1">
      <c r="A266" s="665"/>
      <c r="B266" s="665"/>
      <c r="C266" s="665"/>
      <c r="D266" s="665"/>
      <c r="E266" s="92" t="s">
        <v>14683</v>
      </c>
      <c r="F266" s="665"/>
      <c r="G266" s="80">
        <v>3</v>
      </c>
      <c r="H266" s="81" t="s">
        <v>14684</v>
      </c>
      <c r="I266" s="81" t="s">
        <v>14677</v>
      </c>
      <c r="J266" s="83"/>
      <c r="K266" s="86"/>
      <c r="L266" s="665"/>
      <c r="M266" s="178"/>
      <c r="N266" s="106"/>
      <c r="O266" s="86" t="s">
        <v>380</v>
      </c>
      <c r="P266" s="86" t="s">
        <v>380</v>
      </c>
      <c r="Q266" s="86" t="s">
        <v>380</v>
      </c>
      <c r="R266" s="83"/>
      <c r="S266" s="86"/>
      <c r="T266" s="118"/>
      <c r="U266" s="118"/>
      <c r="V266" s="118"/>
      <c r="W266" s="118"/>
      <c r="X266" s="118"/>
      <c r="Y266" s="118"/>
      <c r="Z266" s="118"/>
    </row>
    <row r="267" spans="1:26" ht="17.25" customHeight="1">
      <c r="A267" s="666"/>
      <c r="B267" s="666"/>
      <c r="C267" s="666"/>
      <c r="D267" s="666"/>
      <c r="E267" s="92" t="s">
        <v>14687</v>
      </c>
      <c r="F267" s="666"/>
      <c r="G267" s="80">
        <v>4</v>
      </c>
      <c r="H267" s="81" t="s">
        <v>14689</v>
      </c>
      <c r="I267" s="81" t="s">
        <v>14677</v>
      </c>
      <c r="J267" s="83"/>
      <c r="K267" s="86"/>
      <c r="L267" s="666"/>
      <c r="M267" s="178"/>
      <c r="N267" s="106"/>
      <c r="O267" s="86" t="s">
        <v>380</v>
      </c>
      <c r="P267" s="86" t="s">
        <v>380</v>
      </c>
      <c r="Q267" s="86" t="s">
        <v>380</v>
      </c>
      <c r="R267" s="83"/>
      <c r="S267" s="86"/>
      <c r="T267" s="118"/>
      <c r="U267" s="118"/>
      <c r="V267" s="118"/>
      <c r="W267" s="118"/>
      <c r="X267" s="118"/>
      <c r="Y267" s="118"/>
      <c r="Z267" s="118"/>
    </row>
    <row r="268" spans="1:26" ht="99" customHeight="1">
      <c r="A268" s="749" t="s">
        <v>14690</v>
      </c>
      <c r="B268" s="749" t="s">
        <v>3487</v>
      </c>
      <c r="C268" s="749" t="s">
        <v>3625</v>
      </c>
      <c r="D268" s="746" t="s">
        <v>14691</v>
      </c>
      <c r="E268" s="81" t="s">
        <v>14692</v>
      </c>
      <c r="F268" s="746" t="s">
        <v>2854</v>
      </c>
      <c r="G268" s="80">
        <v>1</v>
      </c>
      <c r="H268" s="98" t="s">
        <v>14693</v>
      </c>
      <c r="I268" s="103" t="s">
        <v>14695</v>
      </c>
      <c r="J268" s="83"/>
      <c r="K268" s="86"/>
      <c r="L268" s="748"/>
      <c r="M268" s="178"/>
      <c r="N268" s="106"/>
      <c r="O268" s="86" t="s">
        <v>380</v>
      </c>
      <c r="P268" s="86" t="s">
        <v>380</v>
      </c>
      <c r="Q268" s="86" t="s">
        <v>380</v>
      </c>
      <c r="R268" s="83"/>
      <c r="S268" s="86"/>
      <c r="T268" s="118"/>
      <c r="U268" s="118"/>
      <c r="V268" s="118"/>
      <c r="W268" s="118"/>
      <c r="X268" s="118"/>
      <c r="Y268" s="118"/>
      <c r="Z268" s="118"/>
    </row>
    <row r="269" spans="1:26" ht="17.25" customHeight="1">
      <c r="A269" s="665"/>
      <c r="B269" s="665"/>
      <c r="C269" s="665"/>
      <c r="D269" s="665"/>
      <c r="E269" s="81" t="s">
        <v>14699</v>
      </c>
      <c r="F269" s="665"/>
      <c r="G269" s="80">
        <v>2</v>
      </c>
      <c r="H269" s="98" t="s">
        <v>14701</v>
      </c>
      <c r="I269" s="103" t="s">
        <v>14702</v>
      </c>
      <c r="J269" s="83"/>
      <c r="K269" s="86"/>
      <c r="L269" s="665"/>
      <c r="M269" s="178"/>
      <c r="N269" s="106"/>
      <c r="O269" s="86" t="s">
        <v>380</v>
      </c>
      <c r="P269" s="86" t="s">
        <v>380</v>
      </c>
      <c r="Q269" s="86" t="s">
        <v>380</v>
      </c>
      <c r="R269" s="83"/>
      <c r="S269" s="86"/>
      <c r="T269" s="118"/>
      <c r="U269" s="118"/>
      <c r="V269" s="118"/>
      <c r="W269" s="118"/>
      <c r="X269" s="118"/>
      <c r="Y269" s="118"/>
      <c r="Z269" s="118"/>
    </row>
    <row r="270" spans="1:26" ht="17.25" customHeight="1">
      <c r="A270" s="665"/>
      <c r="B270" s="665"/>
      <c r="C270" s="665"/>
      <c r="D270" s="665"/>
      <c r="E270" s="81" t="s">
        <v>14705</v>
      </c>
      <c r="F270" s="665"/>
      <c r="G270" s="80">
        <v>3</v>
      </c>
      <c r="H270" s="98" t="s">
        <v>14706</v>
      </c>
      <c r="I270" s="103" t="s">
        <v>14707</v>
      </c>
      <c r="J270" s="83"/>
      <c r="K270" s="86"/>
      <c r="L270" s="665"/>
      <c r="M270" s="178"/>
      <c r="N270" s="106"/>
      <c r="O270" s="86" t="s">
        <v>380</v>
      </c>
      <c r="P270" s="86" t="s">
        <v>380</v>
      </c>
      <c r="Q270" s="86" t="s">
        <v>380</v>
      </c>
      <c r="R270" s="83"/>
      <c r="S270" s="86"/>
      <c r="T270" s="118"/>
      <c r="U270" s="118"/>
      <c r="V270" s="118"/>
      <c r="W270" s="118"/>
      <c r="X270" s="118"/>
      <c r="Y270" s="118"/>
      <c r="Z270" s="118"/>
    </row>
    <row r="271" spans="1:26" ht="17.25" customHeight="1">
      <c r="A271" s="665"/>
      <c r="B271" s="665"/>
      <c r="C271" s="665"/>
      <c r="D271" s="665"/>
      <c r="E271" s="81" t="s">
        <v>14710</v>
      </c>
      <c r="F271" s="665"/>
      <c r="G271" s="80">
        <v>4</v>
      </c>
      <c r="H271" s="98" t="s">
        <v>14711</v>
      </c>
      <c r="I271" s="103" t="s">
        <v>14712</v>
      </c>
      <c r="J271" s="83"/>
      <c r="K271" s="86"/>
      <c r="L271" s="665"/>
      <c r="M271" s="178"/>
      <c r="N271" s="106"/>
      <c r="O271" s="86" t="s">
        <v>380</v>
      </c>
      <c r="P271" s="86" t="s">
        <v>380</v>
      </c>
      <c r="Q271" s="86" t="s">
        <v>380</v>
      </c>
      <c r="R271" s="83"/>
      <c r="S271" s="86"/>
      <c r="T271" s="118"/>
      <c r="U271" s="118"/>
      <c r="V271" s="118"/>
      <c r="W271" s="118"/>
      <c r="X271" s="118"/>
      <c r="Y271" s="118"/>
      <c r="Z271" s="118"/>
    </row>
    <row r="272" spans="1:26" ht="17.25" customHeight="1">
      <c r="A272" s="665"/>
      <c r="B272" s="665"/>
      <c r="C272" s="665"/>
      <c r="D272" s="665"/>
      <c r="E272" s="81" t="s">
        <v>14714</v>
      </c>
      <c r="F272" s="665"/>
      <c r="G272" s="80">
        <v>5</v>
      </c>
      <c r="H272" s="98" t="s">
        <v>14715</v>
      </c>
      <c r="I272" s="103" t="s">
        <v>14716</v>
      </c>
      <c r="J272" s="83"/>
      <c r="K272" s="86"/>
      <c r="L272" s="665"/>
      <c r="M272" s="178"/>
      <c r="N272" s="106"/>
      <c r="O272" s="86" t="s">
        <v>380</v>
      </c>
      <c r="P272" s="86" t="s">
        <v>380</v>
      </c>
      <c r="Q272" s="86" t="s">
        <v>380</v>
      </c>
      <c r="R272" s="83"/>
      <c r="S272" s="86"/>
      <c r="T272" s="118"/>
      <c r="U272" s="118"/>
      <c r="V272" s="118"/>
      <c r="W272" s="118"/>
      <c r="X272" s="118"/>
      <c r="Y272" s="118"/>
      <c r="Z272" s="118"/>
    </row>
    <row r="273" spans="1:26" ht="17.25" customHeight="1">
      <c r="A273" s="665"/>
      <c r="B273" s="665"/>
      <c r="C273" s="665"/>
      <c r="D273" s="665"/>
      <c r="E273" s="81" t="s">
        <v>14718</v>
      </c>
      <c r="F273" s="665"/>
      <c r="G273" s="80">
        <v>6</v>
      </c>
      <c r="H273" s="98" t="s">
        <v>14719</v>
      </c>
      <c r="I273" s="103" t="s">
        <v>14721</v>
      </c>
      <c r="J273" s="83"/>
      <c r="K273" s="86"/>
      <c r="L273" s="665"/>
      <c r="M273" s="178"/>
      <c r="N273" s="106"/>
      <c r="O273" s="86" t="s">
        <v>380</v>
      </c>
      <c r="P273" s="86" t="s">
        <v>380</v>
      </c>
      <c r="Q273" s="86" t="s">
        <v>380</v>
      </c>
      <c r="R273" s="83"/>
      <c r="S273" s="86"/>
      <c r="T273" s="118"/>
      <c r="U273" s="118"/>
      <c r="V273" s="118"/>
      <c r="W273" s="118"/>
      <c r="X273" s="118"/>
      <c r="Y273" s="118"/>
      <c r="Z273" s="118"/>
    </row>
    <row r="274" spans="1:26" ht="17.25" customHeight="1">
      <c r="A274" s="665"/>
      <c r="B274" s="665"/>
      <c r="C274" s="665"/>
      <c r="D274" s="665"/>
      <c r="E274" s="81" t="s">
        <v>14723</v>
      </c>
      <c r="F274" s="665"/>
      <c r="G274" s="80">
        <v>7</v>
      </c>
      <c r="H274" s="98" t="s">
        <v>14724</v>
      </c>
      <c r="I274" s="103" t="s">
        <v>14725</v>
      </c>
      <c r="J274" s="83"/>
      <c r="K274" s="86"/>
      <c r="L274" s="665"/>
      <c r="M274" s="178"/>
      <c r="N274" s="106"/>
      <c r="O274" s="86" t="s">
        <v>380</v>
      </c>
      <c r="P274" s="86" t="s">
        <v>380</v>
      </c>
      <c r="Q274" s="86" t="s">
        <v>380</v>
      </c>
      <c r="R274" s="83"/>
      <c r="S274" s="86"/>
      <c r="T274" s="118"/>
      <c r="U274" s="118"/>
      <c r="V274" s="118"/>
      <c r="W274" s="118"/>
      <c r="X274" s="118"/>
      <c r="Y274" s="118"/>
      <c r="Z274" s="118"/>
    </row>
    <row r="275" spans="1:26" ht="17.25" customHeight="1">
      <c r="A275" s="665"/>
      <c r="B275" s="665"/>
      <c r="C275" s="665"/>
      <c r="D275" s="665"/>
      <c r="E275" s="81" t="s">
        <v>14710</v>
      </c>
      <c r="F275" s="665"/>
      <c r="G275" s="80">
        <v>8</v>
      </c>
      <c r="H275" s="98" t="s">
        <v>14728</v>
      </c>
      <c r="I275" s="103" t="s">
        <v>14729</v>
      </c>
      <c r="J275" s="83"/>
      <c r="K275" s="86"/>
      <c r="L275" s="665"/>
      <c r="M275" s="178"/>
      <c r="N275" s="106"/>
      <c r="O275" s="86" t="s">
        <v>380</v>
      </c>
      <c r="P275" s="86" t="s">
        <v>380</v>
      </c>
      <c r="Q275" s="86" t="s">
        <v>380</v>
      </c>
      <c r="R275" s="83"/>
      <c r="S275" s="86"/>
      <c r="T275" s="118"/>
      <c r="U275" s="118"/>
      <c r="V275" s="118"/>
      <c r="W275" s="118"/>
      <c r="X275" s="118"/>
      <c r="Y275" s="118"/>
      <c r="Z275" s="118"/>
    </row>
    <row r="276" spans="1:26" ht="17.25" customHeight="1">
      <c r="A276" s="665"/>
      <c r="B276" s="665"/>
      <c r="C276" s="665"/>
      <c r="D276" s="665"/>
      <c r="E276" s="81" t="s">
        <v>14731</v>
      </c>
      <c r="F276" s="665"/>
      <c r="G276" s="80">
        <v>9</v>
      </c>
      <c r="H276" s="98" t="s">
        <v>14732</v>
      </c>
      <c r="I276" s="103" t="s">
        <v>14733</v>
      </c>
      <c r="J276" s="83"/>
      <c r="K276" s="86"/>
      <c r="L276" s="665"/>
      <c r="M276" s="178"/>
      <c r="N276" s="106"/>
      <c r="O276" s="86" t="s">
        <v>380</v>
      </c>
      <c r="P276" s="86" t="s">
        <v>380</v>
      </c>
      <c r="Q276" s="86" t="s">
        <v>380</v>
      </c>
      <c r="R276" s="83"/>
      <c r="S276" s="86"/>
      <c r="T276" s="118"/>
      <c r="U276" s="118"/>
      <c r="V276" s="118"/>
      <c r="W276" s="118"/>
      <c r="X276" s="118"/>
      <c r="Y276" s="118"/>
      <c r="Z276" s="118"/>
    </row>
    <row r="277" spans="1:26" ht="17.25" customHeight="1">
      <c r="A277" s="665"/>
      <c r="B277" s="665"/>
      <c r="C277" s="665"/>
      <c r="D277" s="666"/>
      <c r="E277" s="81" t="s">
        <v>14734</v>
      </c>
      <c r="F277" s="665"/>
      <c r="G277" s="80">
        <v>10</v>
      </c>
      <c r="H277" s="98" t="s">
        <v>14735</v>
      </c>
      <c r="I277" s="103" t="s">
        <v>14736</v>
      </c>
      <c r="J277" s="83"/>
      <c r="K277" s="86"/>
      <c r="L277" s="665"/>
      <c r="M277" s="268"/>
      <c r="N277" s="106"/>
      <c r="O277" s="86" t="s">
        <v>380</v>
      </c>
      <c r="P277" s="86" t="s">
        <v>380</v>
      </c>
      <c r="Q277" s="86" t="s">
        <v>380</v>
      </c>
      <c r="R277" s="83"/>
      <c r="S277" s="86"/>
      <c r="T277" s="118"/>
      <c r="U277" s="118"/>
      <c r="V277" s="118"/>
      <c r="W277" s="118"/>
      <c r="X277" s="118"/>
      <c r="Y277" s="118"/>
      <c r="Z277" s="118"/>
    </row>
    <row r="278" spans="1:26" ht="17.25" customHeight="1">
      <c r="A278" s="666"/>
      <c r="B278" s="666"/>
      <c r="C278" s="666"/>
      <c r="D278" s="100" t="s">
        <v>14740</v>
      </c>
      <c r="E278" s="100" t="s">
        <v>14741</v>
      </c>
      <c r="F278" s="666"/>
      <c r="G278" s="99">
        <v>11</v>
      </c>
      <c r="H278" s="115" t="s">
        <v>14742</v>
      </c>
      <c r="I278" s="266" t="s">
        <v>14743</v>
      </c>
      <c r="J278" s="143"/>
      <c r="K278" s="91"/>
      <c r="L278" s="666"/>
      <c r="M278" s="178"/>
      <c r="N278" s="106"/>
      <c r="O278" s="86" t="s">
        <v>380</v>
      </c>
      <c r="P278" s="86" t="s">
        <v>380</v>
      </c>
      <c r="Q278" s="86" t="s">
        <v>380</v>
      </c>
      <c r="R278" s="83"/>
      <c r="S278" s="86"/>
      <c r="T278" s="118"/>
      <c r="U278" s="118"/>
      <c r="V278" s="118"/>
      <c r="W278" s="118"/>
      <c r="X278" s="118"/>
      <c r="Y278" s="118"/>
      <c r="Z278" s="118"/>
    </row>
    <row r="279" spans="1:26" ht="17.25" customHeight="1">
      <c r="A279" s="88" t="s">
        <v>4055</v>
      </c>
      <c r="B279" s="103" t="s">
        <v>3487</v>
      </c>
      <c r="C279" s="103" t="s">
        <v>3625</v>
      </c>
      <c r="D279" s="98" t="s">
        <v>3244</v>
      </c>
      <c r="E279" s="81" t="s">
        <v>3247</v>
      </c>
      <c r="F279" s="81" t="s">
        <v>14747</v>
      </c>
      <c r="G279" s="80">
        <v>1</v>
      </c>
      <c r="H279" s="98" t="s">
        <v>14748</v>
      </c>
      <c r="I279" s="98" t="s">
        <v>14749</v>
      </c>
      <c r="J279" s="83" t="s">
        <v>158</v>
      </c>
      <c r="K279" s="86"/>
      <c r="L279" s="83"/>
      <c r="M279" s="178"/>
      <c r="N279" s="106"/>
      <c r="O279" s="86" t="s">
        <v>380</v>
      </c>
      <c r="P279" s="86" t="s">
        <v>380</v>
      </c>
      <c r="Q279" s="86" t="s">
        <v>14751</v>
      </c>
      <c r="R279" s="83"/>
      <c r="S279" s="86"/>
      <c r="T279" s="118"/>
      <c r="U279" s="118"/>
      <c r="V279" s="118"/>
      <c r="W279" s="118"/>
      <c r="X279" s="118"/>
      <c r="Y279" s="118"/>
      <c r="Z279" s="118"/>
    </row>
    <row r="280" spans="1:26" ht="17.25" customHeight="1">
      <c r="A280" s="80" t="s">
        <v>14752</v>
      </c>
      <c r="B280" s="103" t="s">
        <v>3487</v>
      </c>
      <c r="C280" s="103" t="s">
        <v>3625</v>
      </c>
      <c r="D280" s="98" t="s">
        <v>3244</v>
      </c>
      <c r="E280" s="81" t="s">
        <v>3252</v>
      </c>
      <c r="F280" s="81" t="s">
        <v>14747</v>
      </c>
      <c r="G280" s="80">
        <v>1</v>
      </c>
      <c r="H280" s="98" t="s">
        <v>14754</v>
      </c>
      <c r="I280" s="98" t="s">
        <v>14755</v>
      </c>
      <c r="J280" s="83"/>
      <c r="K280" s="86"/>
      <c r="L280" s="83"/>
      <c r="M280" s="178"/>
      <c r="N280" s="106"/>
      <c r="O280" s="86" t="s">
        <v>380</v>
      </c>
      <c r="P280" s="86" t="s">
        <v>380</v>
      </c>
      <c r="Q280" s="86" t="s">
        <v>380</v>
      </c>
      <c r="R280" s="83"/>
      <c r="S280" s="86"/>
      <c r="T280" s="118"/>
      <c r="U280" s="118"/>
      <c r="V280" s="118"/>
      <c r="W280" s="118"/>
      <c r="X280" s="118"/>
      <c r="Y280" s="118"/>
      <c r="Z280" s="118"/>
    </row>
    <row r="281" spans="1:26" ht="81.75" customHeight="1">
      <c r="A281" s="747" t="s">
        <v>14756</v>
      </c>
      <c r="B281" s="738" t="s">
        <v>3487</v>
      </c>
      <c r="C281" s="738" t="s">
        <v>3625</v>
      </c>
      <c r="D281" s="746" t="s">
        <v>3244</v>
      </c>
      <c r="E281" s="746" t="s">
        <v>3257</v>
      </c>
      <c r="F281" s="746" t="s">
        <v>14747</v>
      </c>
      <c r="G281" s="80">
        <v>1</v>
      </c>
      <c r="H281" s="98" t="s">
        <v>14758</v>
      </c>
      <c r="I281" s="98" t="s">
        <v>14759</v>
      </c>
      <c r="J281" s="83"/>
      <c r="K281" s="86"/>
      <c r="L281" s="748"/>
      <c r="M281" s="178"/>
      <c r="N281" s="106"/>
      <c r="O281" s="86" t="s">
        <v>380</v>
      </c>
      <c r="P281" s="86" t="s">
        <v>380</v>
      </c>
      <c r="Q281" s="86" t="s">
        <v>380</v>
      </c>
      <c r="R281" s="83"/>
      <c r="S281" s="86"/>
      <c r="T281" s="118"/>
      <c r="U281" s="118"/>
      <c r="V281" s="118"/>
      <c r="W281" s="118"/>
      <c r="X281" s="118"/>
      <c r="Y281" s="118"/>
      <c r="Z281" s="118"/>
    </row>
    <row r="282" spans="1:26" ht="17.25" customHeight="1">
      <c r="A282" s="666"/>
      <c r="B282" s="666"/>
      <c r="C282" s="666"/>
      <c r="D282" s="666"/>
      <c r="E282" s="666"/>
      <c r="F282" s="666"/>
      <c r="G282" s="80">
        <v>2</v>
      </c>
      <c r="H282" s="98" t="s">
        <v>14761</v>
      </c>
      <c r="I282" s="98" t="s">
        <v>14762</v>
      </c>
      <c r="J282" s="83"/>
      <c r="K282" s="86"/>
      <c r="L282" s="666"/>
      <c r="M282" s="178"/>
      <c r="N282" s="106"/>
      <c r="O282" s="86" t="s">
        <v>380</v>
      </c>
      <c r="P282" s="86" t="s">
        <v>380</v>
      </c>
      <c r="Q282" s="86" t="s">
        <v>380</v>
      </c>
      <c r="R282" s="83"/>
      <c r="S282" s="86"/>
      <c r="T282" s="118"/>
      <c r="U282" s="118"/>
      <c r="V282" s="118"/>
      <c r="W282" s="118"/>
      <c r="X282" s="118"/>
      <c r="Y282" s="118"/>
      <c r="Z282" s="118"/>
    </row>
    <row r="283" spans="1:26" ht="17.25" customHeight="1">
      <c r="A283" s="747" t="s">
        <v>14764</v>
      </c>
      <c r="B283" s="738" t="s">
        <v>3487</v>
      </c>
      <c r="C283" s="738" t="s">
        <v>3625</v>
      </c>
      <c r="D283" s="746" t="s">
        <v>3244</v>
      </c>
      <c r="E283" s="746" t="s">
        <v>3262</v>
      </c>
      <c r="F283" s="746" t="s">
        <v>14747</v>
      </c>
      <c r="G283" s="80">
        <v>1</v>
      </c>
      <c r="H283" s="98" t="s">
        <v>14766</v>
      </c>
      <c r="I283" s="98" t="s">
        <v>14767</v>
      </c>
      <c r="J283" s="83"/>
      <c r="K283" s="86"/>
      <c r="L283" s="748"/>
      <c r="M283" s="178"/>
      <c r="N283" s="106"/>
      <c r="O283" s="86" t="s">
        <v>380</v>
      </c>
      <c r="P283" s="86" t="s">
        <v>380</v>
      </c>
      <c r="Q283" s="86" t="s">
        <v>380</v>
      </c>
      <c r="R283" s="83"/>
      <c r="S283" s="86"/>
      <c r="T283" s="118"/>
      <c r="U283" s="118"/>
      <c r="V283" s="118"/>
      <c r="W283" s="118"/>
      <c r="X283" s="118"/>
      <c r="Y283" s="118"/>
      <c r="Z283" s="118"/>
    </row>
    <row r="284" spans="1:26" ht="17.25" customHeight="1">
      <c r="A284" s="666"/>
      <c r="B284" s="666"/>
      <c r="C284" s="666"/>
      <c r="D284" s="666"/>
      <c r="E284" s="666"/>
      <c r="F284" s="666"/>
      <c r="G284" s="80">
        <v>2</v>
      </c>
      <c r="H284" s="98" t="s">
        <v>14761</v>
      </c>
      <c r="I284" s="98" t="s">
        <v>14769</v>
      </c>
      <c r="J284" s="83"/>
      <c r="K284" s="86"/>
      <c r="L284" s="666"/>
      <c r="M284" s="178"/>
      <c r="N284" s="106"/>
      <c r="O284" s="86" t="s">
        <v>380</v>
      </c>
      <c r="P284" s="86" t="s">
        <v>380</v>
      </c>
      <c r="Q284" s="86" t="s">
        <v>380</v>
      </c>
      <c r="R284" s="83"/>
      <c r="S284" s="86"/>
      <c r="T284" s="118"/>
      <c r="U284" s="118"/>
      <c r="V284" s="118"/>
      <c r="W284" s="118"/>
      <c r="X284" s="118"/>
      <c r="Y284" s="118"/>
      <c r="Z284" s="118"/>
    </row>
    <row r="285" spans="1:26" ht="17.25" customHeight="1">
      <c r="A285" s="80" t="s">
        <v>14770</v>
      </c>
      <c r="B285" s="103" t="s">
        <v>3487</v>
      </c>
      <c r="C285" s="103" t="s">
        <v>3625</v>
      </c>
      <c r="D285" s="98" t="s">
        <v>3244</v>
      </c>
      <c r="E285" s="81" t="s">
        <v>14771</v>
      </c>
      <c r="F285" s="81" t="s">
        <v>14772</v>
      </c>
      <c r="G285" s="80">
        <v>1</v>
      </c>
      <c r="H285" s="98" t="s">
        <v>14773</v>
      </c>
      <c r="I285" s="98" t="s">
        <v>14775</v>
      </c>
      <c r="J285" s="83" t="s">
        <v>158</v>
      </c>
      <c r="K285" s="86"/>
      <c r="L285" s="83"/>
      <c r="M285" s="178"/>
      <c r="N285" s="106"/>
      <c r="O285" s="86" t="s">
        <v>380</v>
      </c>
      <c r="P285" s="86" t="s">
        <v>380</v>
      </c>
      <c r="Q285" s="86" t="s">
        <v>14778</v>
      </c>
      <c r="R285" s="83"/>
      <c r="S285" s="86"/>
      <c r="T285" s="118"/>
      <c r="U285" s="118"/>
      <c r="V285" s="118"/>
      <c r="W285" s="118"/>
      <c r="X285" s="118"/>
      <c r="Y285" s="118"/>
      <c r="Z285" s="118"/>
    </row>
    <row r="286" spans="1:26" ht="17.25" customHeight="1">
      <c r="A286" s="80" t="s">
        <v>14779</v>
      </c>
      <c r="B286" s="103" t="s">
        <v>3487</v>
      </c>
      <c r="C286" s="103" t="s">
        <v>3625</v>
      </c>
      <c r="D286" s="98" t="s">
        <v>3244</v>
      </c>
      <c r="E286" s="81" t="s">
        <v>14781</v>
      </c>
      <c r="F286" s="81" t="s">
        <v>14747</v>
      </c>
      <c r="G286" s="80">
        <v>1</v>
      </c>
      <c r="H286" s="98" t="s">
        <v>14783</v>
      </c>
      <c r="I286" s="98" t="s">
        <v>14785</v>
      </c>
      <c r="J286" s="83" t="s">
        <v>158</v>
      </c>
      <c r="K286" s="86"/>
      <c r="L286" s="83"/>
      <c r="M286" s="178"/>
      <c r="N286" s="106"/>
      <c r="O286" s="86" t="s">
        <v>380</v>
      </c>
      <c r="P286" s="86" t="s">
        <v>380</v>
      </c>
      <c r="Q286" s="86" t="s">
        <v>14786</v>
      </c>
      <c r="R286" s="83"/>
      <c r="S286" s="86"/>
      <c r="T286" s="118"/>
      <c r="U286" s="118"/>
      <c r="V286" s="118"/>
      <c r="W286" s="118"/>
      <c r="X286" s="118"/>
      <c r="Y286" s="118"/>
      <c r="Z286" s="118"/>
    </row>
    <row r="287" spans="1:26" ht="17.25" customHeight="1">
      <c r="A287" s="80" t="s">
        <v>14788</v>
      </c>
      <c r="B287" s="103" t="s">
        <v>3487</v>
      </c>
      <c r="C287" s="103" t="s">
        <v>3625</v>
      </c>
      <c r="D287" s="98" t="s">
        <v>3244</v>
      </c>
      <c r="E287" s="81" t="s">
        <v>14790</v>
      </c>
      <c r="F287" s="81" t="s">
        <v>14747</v>
      </c>
      <c r="G287" s="80">
        <v>1</v>
      </c>
      <c r="H287" s="98" t="s">
        <v>14791</v>
      </c>
      <c r="I287" s="98" t="s">
        <v>14792</v>
      </c>
      <c r="J287" s="83" t="s">
        <v>158</v>
      </c>
      <c r="K287" s="86"/>
      <c r="L287" s="83"/>
      <c r="M287" s="178"/>
      <c r="N287" s="106"/>
      <c r="O287" s="86" t="s">
        <v>380</v>
      </c>
      <c r="P287" s="86" t="s">
        <v>380</v>
      </c>
      <c r="Q287" s="86" t="s">
        <v>14793</v>
      </c>
      <c r="R287" s="83"/>
      <c r="S287" s="86"/>
      <c r="T287" s="118"/>
      <c r="U287" s="118"/>
      <c r="V287" s="118"/>
      <c r="W287" s="118"/>
      <c r="X287" s="118"/>
      <c r="Y287" s="118"/>
      <c r="Z287" s="118"/>
    </row>
    <row r="288" spans="1:26" ht="17.25" customHeight="1">
      <c r="A288" s="80" t="s">
        <v>14794</v>
      </c>
      <c r="B288" s="103" t="s">
        <v>3487</v>
      </c>
      <c r="C288" s="103" t="s">
        <v>3625</v>
      </c>
      <c r="D288" s="98" t="s">
        <v>3244</v>
      </c>
      <c r="E288" s="81" t="s">
        <v>14796</v>
      </c>
      <c r="F288" s="81" t="s">
        <v>14747</v>
      </c>
      <c r="G288" s="80">
        <v>1</v>
      </c>
      <c r="H288" s="98" t="s">
        <v>14797</v>
      </c>
      <c r="I288" s="98" t="s">
        <v>14798</v>
      </c>
      <c r="J288" s="83"/>
      <c r="K288" s="86"/>
      <c r="L288" s="83"/>
      <c r="M288" s="178"/>
      <c r="N288" s="106"/>
      <c r="O288" s="86" t="s">
        <v>380</v>
      </c>
      <c r="P288" s="86" t="s">
        <v>380</v>
      </c>
      <c r="Q288" s="86" t="s">
        <v>380</v>
      </c>
      <c r="R288" s="83"/>
      <c r="S288" s="86"/>
      <c r="T288" s="118"/>
      <c r="U288" s="118"/>
      <c r="V288" s="118"/>
      <c r="W288" s="118"/>
      <c r="X288" s="118"/>
      <c r="Y288" s="118"/>
      <c r="Z288" s="118"/>
    </row>
    <row r="289" spans="1:26" ht="17.25" customHeight="1">
      <c r="A289" s="80" t="s">
        <v>14800</v>
      </c>
      <c r="B289" s="103" t="s">
        <v>3487</v>
      </c>
      <c r="C289" s="103" t="s">
        <v>3625</v>
      </c>
      <c r="D289" s="103" t="s">
        <v>3244</v>
      </c>
      <c r="E289" s="81" t="s">
        <v>3267</v>
      </c>
      <c r="F289" s="81" t="s">
        <v>14747</v>
      </c>
      <c r="G289" s="88">
        <v>1</v>
      </c>
      <c r="H289" s="98" t="s">
        <v>14802</v>
      </c>
      <c r="I289" s="98" t="s">
        <v>14803</v>
      </c>
      <c r="J289" s="83" t="s">
        <v>158</v>
      </c>
      <c r="K289" s="86"/>
      <c r="L289" s="83"/>
      <c r="M289" s="178"/>
      <c r="N289" s="106"/>
      <c r="O289" s="86" t="s">
        <v>380</v>
      </c>
      <c r="P289" s="86" t="s">
        <v>380</v>
      </c>
      <c r="Q289" s="86" t="s">
        <v>14804</v>
      </c>
      <c r="R289" s="83"/>
      <c r="S289" s="86"/>
      <c r="T289" s="118"/>
      <c r="U289" s="118"/>
      <c r="V289" s="118"/>
      <c r="W289" s="118"/>
      <c r="X289" s="118"/>
      <c r="Y289" s="118"/>
      <c r="Z289" s="118"/>
    </row>
    <row r="290" spans="1:26" ht="17.25" customHeight="1">
      <c r="A290" s="80" t="s">
        <v>14805</v>
      </c>
      <c r="B290" s="103" t="s">
        <v>3487</v>
      </c>
      <c r="C290" s="103" t="s">
        <v>3625</v>
      </c>
      <c r="D290" s="103" t="s">
        <v>3244</v>
      </c>
      <c r="E290" s="82" t="s">
        <v>3270</v>
      </c>
      <c r="F290" s="81" t="s">
        <v>14747</v>
      </c>
      <c r="G290" s="88">
        <v>1</v>
      </c>
      <c r="H290" s="98" t="s">
        <v>14806</v>
      </c>
      <c r="I290" s="120" t="s">
        <v>14807</v>
      </c>
      <c r="J290" s="83"/>
      <c r="K290" s="86"/>
      <c r="L290" s="83"/>
      <c r="M290" s="178"/>
      <c r="N290" s="106"/>
      <c r="O290" s="86" t="s">
        <v>380</v>
      </c>
      <c r="P290" s="86" t="s">
        <v>380</v>
      </c>
      <c r="Q290" s="86" t="s">
        <v>380</v>
      </c>
      <c r="R290" s="83"/>
      <c r="S290" s="86"/>
      <c r="T290" s="118"/>
      <c r="U290" s="118"/>
      <c r="V290" s="118"/>
      <c r="W290" s="118"/>
      <c r="X290" s="118"/>
      <c r="Y290" s="118"/>
      <c r="Z290" s="118"/>
    </row>
    <row r="291" spans="1:26" ht="115.5" customHeight="1">
      <c r="A291" s="747" t="s">
        <v>14810</v>
      </c>
      <c r="B291" s="741" t="s">
        <v>3487</v>
      </c>
      <c r="C291" s="741" t="s">
        <v>3625</v>
      </c>
      <c r="D291" s="741" t="s">
        <v>3244</v>
      </c>
      <c r="E291" s="741" t="s">
        <v>3275</v>
      </c>
      <c r="F291" s="746" t="s">
        <v>14747</v>
      </c>
      <c r="G291" s="88">
        <v>1</v>
      </c>
      <c r="H291" s="98" t="s">
        <v>14812</v>
      </c>
      <c r="I291" s="120" t="s">
        <v>14813</v>
      </c>
      <c r="J291" s="83"/>
      <c r="K291" s="86"/>
      <c r="L291" s="748"/>
      <c r="M291" s="178"/>
      <c r="N291" s="106"/>
      <c r="O291" s="86" t="s">
        <v>380</v>
      </c>
      <c r="P291" s="86" t="s">
        <v>380</v>
      </c>
      <c r="Q291" s="86" t="s">
        <v>380</v>
      </c>
      <c r="R291" s="83"/>
      <c r="S291" s="86"/>
      <c r="T291" s="118"/>
      <c r="U291" s="118"/>
      <c r="V291" s="118"/>
      <c r="W291" s="118"/>
      <c r="X291" s="118"/>
      <c r="Y291" s="118"/>
      <c r="Z291" s="118"/>
    </row>
    <row r="292" spans="1:26" ht="17.25" customHeight="1">
      <c r="A292" s="666"/>
      <c r="B292" s="666"/>
      <c r="C292" s="666"/>
      <c r="D292" s="666"/>
      <c r="E292" s="666"/>
      <c r="F292" s="666"/>
      <c r="G292" s="88">
        <v>2</v>
      </c>
      <c r="H292" s="98" t="s">
        <v>14761</v>
      </c>
      <c r="I292" s="98" t="s">
        <v>14762</v>
      </c>
      <c r="J292" s="83"/>
      <c r="K292" s="86"/>
      <c r="L292" s="666"/>
      <c r="M292" s="178"/>
      <c r="N292" s="106"/>
      <c r="O292" s="86" t="s">
        <v>380</v>
      </c>
      <c r="P292" s="86" t="s">
        <v>380</v>
      </c>
      <c r="Q292" s="86" t="s">
        <v>380</v>
      </c>
      <c r="R292" s="83"/>
      <c r="S292" s="86"/>
      <c r="T292" s="118"/>
      <c r="U292" s="118"/>
      <c r="V292" s="118"/>
      <c r="W292" s="118"/>
      <c r="X292" s="118"/>
      <c r="Y292" s="118"/>
      <c r="Z292" s="118"/>
    </row>
    <row r="293" spans="1:26" ht="115.5" customHeight="1">
      <c r="A293" s="747" t="s">
        <v>14815</v>
      </c>
      <c r="B293" s="741" t="s">
        <v>3487</v>
      </c>
      <c r="C293" s="741" t="s">
        <v>3625</v>
      </c>
      <c r="D293" s="741" t="s">
        <v>3244</v>
      </c>
      <c r="E293" s="741" t="s">
        <v>3280</v>
      </c>
      <c r="F293" s="746" t="s">
        <v>14747</v>
      </c>
      <c r="G293" s="88">
        <v>1</v>
      </c>
      <c r="H293" s="98" t="s">
        <v>14816</v>
      </c>
      <c r="I293" s="120" t="s">
        <v>14817</v>
      </c>
      <c r="J293" s="83"/>
      <c r="K293" s="86"/>
      <c r="L293" s="748"/>
      <c r="M293" s="178"/>
      <c r="N293" s="106"/>
      <c r="O293" s="86" t="s">
        <v>380</v>
      </c>
      <c r="P293" s="86" t="s">
        <v>380</v>
      </c>
      <c r="Q293" s="86" t="s">
        <v>380</v>
      </c>
      <c r="R293" s="83"/>
      <c r="S293" s="86"/>
      <c r="T293" s="118"/>
      <c r="U293" s="118"/>
      <c r="V293" s="118"/>
      <c r="W293" s="118"/>
      <c r="X293" s="118"/>
      <c r="Y293" s="118"/>
      <c r="Z293" s="118"/>
    </row>
    <row r="294" spans="1:26" ht="17.25" customHeight="1">
      <c r="A294" s="666"/>
      <c r="B294" s="666"/>
      <c r="C294" s="666"/>
      <c r="D294" s="666"/>
      <c r="E294" s="666"/>
      <c r="F294" s="666"/>
      <c r="G294" s="88">
        <v>2</v>
      </c>
      <c r="H294" s="98" t="s">
        <v>14761</v>
      </c>
      <c r="I294" s="98" t="s">
        <v>14769</v>
      </c>
      <c r="J294" s="83"/>
      <c r="K294" s="86"/>
      <c r="L294" s="666"/>
      <c r="M294" s="178"/>
      <c r="N294" s="106"/>
      <c r="O294" s="86" t="s">
        <v>380</v>
      </c>
      <c r="P294" s="86" t="s">
        <v>380</v>
      </c>
      <c r="Q294" s="86" t="s">
        <v>380</v>
      </c>
      <c r="R294" s="83"/>
      <c r="S294" s="86"/>
      <c r="T294" s="118"/>
      <c r="U294" s="118"/>
      <c r="V294" s="118"/>
      <c r="W294" s="118"/>
      <c r="X294" s="118"/>
      <c r="Y294" s="118"/>
      <c r="Z294" s="118"/>
    </row>
    <row r="295" spans="1:26" ht="17.25" customHeight="1">
      <c r="A295" s="80" t="s">
        <v>14821</v>
      </c>
      <c r="B295" s="103" t="s">
        <v>3487</v>
      </c>
      <c r="C295" s="103" t="s">
        <v>3625</v>
      </c>
      <c r="D295" s="103" t="s">
        <v>3244</v>
      </c>
      <c r="E295" s="82" t="s">
        <v>14823</v>
      </c>
      <c r="F295" s="81" t="s">
        <v>14772</v>
      </c>
      <c r="G295" s="88">
        <v>1</v>
      </c>
      <c r="H295" s="103" t="s">
        <v>14825</v>
      </c>
      <c r="I295" s="103" t="s">
        <v>14826</v>
      </c>
      <c r="J295" s="83" t="s">
        <v>158</v>
      </c>
      <c r="K295" s="86"/>
      <c r="L295" s="83"/>
      <c r="M295" s="178"/>
      <c r="N295" s="106"/>
      <c r="O295" s="86" t="s">
        <v>380</v>
      </c>
      <c r="P295" s="86" t="s">
        <v>380</v>
      </c>
      <c r="Q295" s="86" t="s">
        <v>14828</v>
      </c>
      <c r="R295" s="83"/>
      <c r="S295" s="86"/>
      <c r="T295" s="118"/>
      <c r="U295" s="118"/>
      <c r="V295" s="118"/>
      <c r="W295" s="118"/>
      <c r="X295" s="118"/>
      <c r="Y295" s="118"/>
      <c r="Z295" s="118"/>
    </row>
    <row r="296" spans="1:26" ht="17.25" customHeight="1">
      <c r="A296" s="80" t="s">
        <v>14830</v>
      </c>
      <c r="B296" s="103" t="s">
        <v>3487</v>
      </c>
      <c r="C296" s="103" t="s">
        <v>3625</v>
      </c>
      <c r="D296" s="103" t="s">
        <v>3244</v>
      </c>
      <c r="E296" s="82" t="s">
        <v>14831</v>
      </c>
      <c r="F296" s="81" t="s">
        <v>14747</v>
      </c>
      <c r="G296" s="80">
        <v>1</v>
      </c>
      <c r="H296" s="98" t="s">
        <v>14833</v>
      </c>
      <c r="I296" s="103" t="s">
        <v>14834</v>
      </c>
      <c r="J296" s="83" t="s">
        <v>158</v>
      </c>
      <c r="K296" s="86"/>
      <c r="L296" s="83"/>
      <c r="M296" s="178"/>
      <c r="N296" s="106"/>
      <c r="O296" s="86" t="s">
        <v>380</v>
      </c>
      <c r="P296" s="86" t="s">
        <v>380</v>
      </c>
      <c r="Q296" s="86" t="s">
        <v>14836</v>
      </c>
      <c r="R296" s="83"/>
      <c r="S296" s="86"/>
      <c r="T296" s="118"/>
      <c r="U296" s="118"/>
      <c r="V296" s="118"/>
      <c r="W296" s="118"/>
      <c r="X296" s="118"/>
      <c r="Y296" s="118"/>
      <c r="Z296" s="118"/>
    </row>
    <row r="297" spans="1:26" ht="17.25" customHeight="1">
      <c r="A297" s="80" t="s">
        <v>14837</v>
      </c>
      <c r="B297" s="103" t="s">
        <v>3487</v>
      </c>
      <c r="C297" s="103" t="s">
        <v>3625</v>
      </c>
      <c r="D297" s="103" t="s">
        <v>3244</v>
      </c>
      <c r="E297" s="82" t="s">
        <v>14838</v>
      </c>
      <c r="F297" s="81" t="s">
        <v>14747</v>
      </c>
      <c r="G297" s="80">
        <v>1</v>
      </c>
      <c r="H297" s="98" t="s">
        <v>14839</v>
      </c>
      <c r="I297" s="103" t="s">
        <v>14840</v>
      </c>
      <c r="J297" s="83" t="s">
        <v>158</v>
      </c>
      <c r="K297" s="86"/>
      <c r="L297" s="83"/>
      <c r="M297" s="178"/>
      <c r="N297" s="106"/>
      <c r="O297" s="86" t="s">
        <v>380</v>
      </c>
      <c r="P297" s="86" t="s">
        <v>380</v>
      </c>
      <c r="Q297" s="86" t="s">
        <v>14842</v>
      </c>
      <c r="R297" s="83"/>
      <c r="S297" s="86"/>
      <c r="T297" s="118"/>
      <c r="U297" s="118"/>
      <c r="V297" s="118"/>
      <c r="W297" s="118"/>
      <c r="X297" s="118"/>
      <c r="Y297" s="118"/>
      <c r="Z297" s="118"/>
    </row>
    <row r="298" spans="1:26" ht="17.25" customHeight="1">
      <c r="A298" s="80" t="s">
        <v>14843</v>
      </c>
      <c r="B298" s="103" t="s">
        <v>3487</v>
      </c>
      <c r="C298" s="103" t="s">
        <v>3625</v>
      </c>
      <c r="D298" s="103" t="s">
        <v>3244</v>
      </c>
      <c r="E298" s="82" t="s">
        <v>14844</v>
      </c>
      <c r="F298" s="81" t="s">
        <v>14747</v>
      </c>
      <c r="G298" s="80">
        <v>1</v>
      </c>
      <c r="H298" s="98" t="s">
        <v>14845</v>
      </c>
      <c r="I298" s="103" t="s">
        <v>14803</v>
      </c>
      <c r="J298" s="83" t="s">
        <v>158</v>
      </c>
      <c r="K298" s="86"/>
      <c r="L298" s="83"/>
      <c r="M298" s="178"/>
      <c r="N298" s="106"/>
      <c r="O298" s="86" t="s">
        <v>380</v>
      </c>
      <c r="P298" s="86" t="s">
        <v>380</v>
      </c>
      <c r="Q298" s="86" t="s">
        <v>14846</v>
      </c>
      <c r="R298" s="83"/>
      <c r="S298" s="86"/>
      <c r="T298" s="118"/>
      <c r="U298" s="118"/>
      <c r="V298" s="118"/>
      <c r="W298" s="118"/>
      <c r="X298" s="118"/>
      <c r="Y298" s="118"/>
      <c r="Z298" s="118"/>
    </row>
    <row r="299" spans="1:26" ht="17.25" customHeight="1">
      <c r="A299" s="80" t="s">
        <v>14848</v>
      </c>
      <c r="B299" s="103" t="s">
        <v>3487</v>
      </c>
      <c r="C299" s="103" t="s">
        <v>3625</v>
      </c>
      <c r="D299" s="103" t="s">
        <v>3244</v>
      </c>
      <c r="E299" s="82" t="s">
        <v>14849</v>
      </c>
      <c r="F299" s="81" t="s">
        <v>14850</v>
      </c>
      <c r="G299" s="80">
        <v>1</v>
      </c>
      <c r="H299" s="98" t="s">
        <v>14802</v>
      </c>
      <c r="I299" s="103" t="s">
        <v>14803</v>
      </c>
      <c r="J299" s="83" t="s">
        <v>158</v>
      </c>
      <c r="K299" s="86"/>
      <c r="L299" s="83"/>
      <c r="M299" s="178"/>
      <c r="N299" s="106"/>
      <c r="O299" s="86" t="s">
        <v>380</v>
      </c>
      <c r="P299" s="86" t="s">
        <v>380</v>
      </c>
      <c r="Q299" s="86" t="s">
        <v>14852</v>
      </c>
      <c r="R299" s="83"/>
      <c r="S299" s="86"/>
      <c r="T299" s="118"/>
      <c r="U299" s="118"/>
      <c r="V299" s="118"/>
      <c r="W299" s="118"/>
      <c r="X299" s="118"/>
      <c r="Y299" s="118"/>
      <c r="Z299" s="118"/>
    </row>
    <row r="300" spans="1:26" ht="17.25" customHeight="1">
      <c r="A300" s="80" t="s">
        <v>14853</v>
      </c>
      <c r="B300" s="103" t="s">
        <v>3487</v>
      </c>
      <c r="C300" s="103" t="s">
        <v>3625</v>
      </c>
      <c r="D300" s="103" t="s">
        <v>3244</v>
      </c>
      <c r="E300" s="82" t="s">
        <v>14854</v>
      </c>
      <c r="F300" s="81" t="s">
        <v>14850</v>
      </c>
      <c r="G300" s="80">
        <v>1</v>
      </c>
      <c r="H300" s="98" t="s">
        <v>14855</v>
      </c>
      <c r="I300" s="103" t="s">
        <v>14803</v>
      </c>
      <c r="J300" s="83" t="s">
        <v>158</v>
      </c>
      <c r="K300" s="86"/>
      <c r="L300" s="83"/>
      <c r="M300" s="178"/>
      <c r="N300" s="106"/>
      <c r="O300" s="86" t="s">
        <v>380</v>
      </c>
      <c r="P300" s="86" t="s">
        <v>380</v>
      </c>
      <c r="Q300" s="86" t="s">
        <v>14856</v>
      </c>
      <c r="R300" s="83"/>
      <c r="S300" s="86"/>
      <c r="T300" s="118"/>
      <c r="U300" s="118"/>
      <c r="V300" s="118"/>
      <c r="W300" s="118"/>
      <c r="X300" s="118"/>
      <c r="Y300" s="118"/>
      <c r="Z300" s="118"/>
    </row>
    <row r="301" spans="1:26" ht="17.25" customHeight="1">
      <c r="A301" s="80" t="s">
        <v>14857</v>
      </c>
      <c r="B301" s="103" t="s">
        <v>3487</v>
      </c>
      <c r="C301" s="103" t="s">
        <v>3625</v>
      </c>
      <c r="D301" s="103" t="s">
        <v>3244</v>
      </c>
      <c r="E301" s="82" t="s">
        <v>14859</v>
      </c>
      <c r="F301" s="81" t="s">
        <v>14747</v>
      </c>
      <c r="G301" s="88">
        <v>1</v>
      </c>
      <c r="H301" s="103" t="s">
        <v>14860</v>
      </c>
      <c r="I301" s="103" t="s">
        <v>14861</v>
      </c>
      <c r="J301" s="83" t="s">
        <v>158</v>
      </c>
      <c r="K301" s="86"/>
      <c r="L301" s="83"/>
      <c r="M301" s="178"/>
      <c r="N301" s="106"/>
      <c r="O301" s="86" t="s">
        <v>380</v>
      </c>
      <c r="P301" s="86" t="s">
        <v>380</v>
      </c>
      <c r="Q301" s="86" t="s">
        <v>14863</v>
      </c>
      <c r="R301" s="83"/>
      <c r="S301" s="86"/>
      <c r="T301" s="118"/>
      <c r="U301" s="118"/>
      <c r="V301" s="118"/>
      <c r="W301" s="118"/>
      <c r="X301" s="118"/>
      <c r="Y301" s="118"/>
      <c r="Z301" s="118"/>
    </row>
    <row r="302" spans="1:26" ht="115.5" customHeight="1">
      <c r="A302" s="735" t="s">
        <v>3628</v>
      </c>
      <c r="B302" s="735" t="s">
        <v>3487</v>
      </c>
      <c r="C302" s="735" t="s">
        <v>3625</v>
      </c>
      <c r="D302" s="740" t="s">
        <v>14864</v>
      </c>
      <c r="E302" s="92" t="s">
        <v>14865</v>
      </c>
      <c r="F302" s="746" t="s">
        <v>2854</v>
      </c>
      <c r="G302" s="26">
        <v>1</v>
      </c>
      <c r="H302" s="92" t="s">
        <v>14866</v>
      </c>
      <c r="I302" s="92" t="s">
        <v>14867</v>
      </c>
      <c r="J302" s="86" t="s">
        <v>158</v>
      </c>
      <c r="K302" s="86"/>
      <c r="L302" s="734"/>
      <c r="M302" s="178"/>
      <c r="N302" s="1"/>
      <c r="O302" s="86" t="s">
        <v>380</v>
      </c>
      <c r="P302" s="86" t="s">
        <v>380</v>
      </c>
      <c r="Q302" s="86" t="s">
        <v>14868</v>
      </c>
      <c r="R302" s="83"/>
      <c r="S302" s="86"/>
    </row>
    <row r="303" spans="1:26" ht="17.25" customHeight="1">
      <c r="A303" s="665"/>
      <c r="B303" s="665"/>
      <c r="C303" s="665"/>
      <c r="D303" s="665"/>
      <c r="E303" s="92" t="s">
        <v>14869</v>
      </c>
      <c r="F303" s="665"/>
      <c r="G303" s="26">
        <v>2</v>
      </c>
      <c r="H303" s="92" t="s">
        <v>14870</v>
      </c>
      <c r="I303" s="92" t="s">
        <v>14872</v>
      </c>
      <c r="J303" s="86" t="s">
        <v>158</v>
      </c>
      <c r="K303" s="86"/>
      <c r="L303" s="665"/>
      <c r="M303" s="178"/>
      <c r="N303" s="1"/>
      <c r="O303" s="86" t="s">
        <v>380</v>
      </c>
      <c r="P303" s="86" t="s">
        <v>380</v>
      </c>
      <c r="Q303" s="86" t="s">
        <v>14868</v>
      </c>
      <c r="R303" s="83"/>
      <c r="S303" s="86"/>
    </row>
    <row r="304" spans="1:26" ht="17.25" customHeight="1">
      <c r="A304" s="665"/>
      <c r="B304" s="665"/>
      <c r="C304" s="665"/>
      <c r="D304" s="666"/>
      <c r="E304" s="92" t="s">
        <v>14875</v>
      </c>
      <c r="F304" s="666"/>
      <c r="G304" s="26">
        <v>3</v>
      </c>
      <c r="H304" s="92" t="s">
        <v>14876</v>
      </c>
      <c r="I304" s="92" t="s">
        <v>14872</v>
      </c>
      <c r="J304" s="86" t="s">
        <v>158</v>
      </c>
      <c r="K304" s="86"/>
      <c r="L304" s="665"/>
      <c r="M304" s="178"/>
      <c r="N304" s="1"/>
      <c r="O304" s="86" t="s">
        <v>380</v>
      </c>
      <c r="P304" s="86" t="s">
        <v>380</v>
      </c>
      <c r="Q304" s="86" t="s">
        <v>14868</v>
      </c>
      <c r="R304" s="83"/>
      <c r="S304" s="86"/>
    </row>
    <row r="305" spans="1:19" ht="115.5" customHeight="1">
      <c r="A305" s="665"/>
      <c r="B305" s="665"/>
      <c r="C305" s="665"/>
      <c r="D305" s="740" t="s">
        <v>14877</v>
      </c>
      <c r="E305" s="92" t="s">
        <v>14878</v>
      </c>
      <c r="F305" s="746" t="s">
        <v>2854</v>
      </c>
      <c r="G305" s="26">
        <v>4</v>
      </c>
      <c r="H305" s="92" t="s">
        <v>14880</v>
      </c>
      <c r="I305" s="92" t="s">
        <v>14867</v>
      </c>
      <c r="J305" s="86" t="s">
        <v>158</v>
      </c>
      <c r="K305" s="86"/>
      <c r="L305" s="665"/>
      <c r="M305" s="178"/>
      <c r="N305" s="1"/>
      <c r="O305" s="86" t="s">
        <v>380</v>
      </c>
      <c r="P305" s="86" t="s">
        <v>380</v>
      </c>
      <c r="Q305" s="86" t="s">
        <v>14881</v>
      </c>
      <c r="R305" s="83"/>
      <c r="S305" s="86"/>
    </row>
    <row r="306" spans="1:19" ht="17.25" customHeight="1">
      <c r="A306" s="665"/>
      <c r="B306" s="665"/>
      <c r="C306" s="665"/>
      <c r="D306" s="665"/>
      <c r="E306" s="92" t="s">
        <v>14882</v>
      </c>
      <c r="F306" s="665"/>
      <c r="G306" s="26">
        <v>5</v>
      </c>
      <c r="H306" s="92" t="s">
        <v>14883</v>
      </c>
      <c r="I306" s="92" t="s">
        <v>14884</v>
      </c>
      <c r="J306" s="86"/>
      <c r="K306" s="86"/>
      <c r="L306" s="665"/>
      <c r="M306" s="178"/>
      <c r="N306" s="1"/>
      <c r="O306" s="86" t="s">
        <v>380</v>
      </c>
      <c r="P306" s="86" t="s">
        <v>380</v>
      </c>
      <c r="Q306" s="86" t="s">
        <v>380</v>
      </c>
      <c r="R306" s="83"/>
      <c r="S306" s="86"/>
    </row>
    <row r="307" spans="1:19" ht="17.25" customHeight="1">
      <c r="A307" s="666"/>
      <c r="B307" s="666"/>
      <c r="C307" s="666"/>
      <c r="D307" s="666"/>
      <c r="E307" s="92" t="s">
        <v>14887</v>
      </c>
      <c r="F307" s="666"/>
      <c r="G307" s="26">
        <v>6</v>
      </c>
      <c r="H307" s="92" t="s">
        <v>14888</v>
      </c>
      <c r="I307" s="92" t="s">
        <v>14884</v>
      </c>
      <c r="J307" s="86"/>
      <c r="K307" s="86"/>
      <c r="L307" s="666"/>
      <c r="M307" s="178"/>
      <c r="N307" s="1"/>
      <c r="O307" s="86" t="s">
        <v>380</v>
      </c>
      <c r="P307" s="86" t="s">
        <v>380</v>
      </c>
      <c r="Q307" s="86" t="s">
        <v>380</v>
      </c>
      <c r="R307" s="83"/>
      <c r="S307" s="86"/>
    </row>
    <row r="308" spans="1:19" ht="51.75" customHeight="1">
      <c r="A308" s="803" t="s">
        <v>4331</v>
      </c>
      <c r="B308" s="804" t="s">
        <v>3487</v>
      </c>
      <c r="C308" s="804" t="s">
        <v>3625</v>
      </c>
      <c r="D308" s="744" t="s">
        <v>14891</v>
      </c>
      <c r="E308" s="189" t="s">
        <v>14893</v>
      </c>
      <c r="F308" s="746" t="s">
        <v>2854</v>
      </c>
      <c r="G308" s="26">
        <v>1</v>
      </c>
      <c r="H308" s="92" t="s">
        <v>14894</v>
      </c>
      <c r="I308" s="120" t="s">
        <v>14895</v>
      </c>
      <c r="J308" s="86" t="s">
        <v>158</v>
      </c>
      <c r="K308" s="86"/>
      <c r="L308" s="800"/>
      <c r="M308" s="178"/>
      <c r="N308" s="1"/>
      <c r="O308" s="86" t="s">
        <v>380</v>
      </c>
      <c r="P308" s="86" t="s">
        <v>380</v>
      </c>
      <c r="Q308" s="86" t="s">
        <v>14896</v>
      </c>
      <c r="R308" s="83"/>
      <c r="S308" s="86"/>
    </row>
    <row r="309" spans="1:19" ht="17.25" customHeight="1">
      <c r="A309" s="665"/>
      <c r="B309" s="665"/>
      <c r="C309" s="665"/>
      <c r="D309" s="665"/>
      <c r="E309" s="189" t="s">
        <v>14897</v>
      </c>
      <c r="F309" s="665"/>
      <c r="G309" s="26">
        <v>2</v>
      </c>
      <c r="H309" s="92" t="s">
        <v>14898</v>
      </c>
      <c r="I309" s="92" t="s">
        <v>14899</v>
      </c>
      <c r="J309" s="86" t="s">
        <v>158</v>
      </c>
      <c r="K309" s="86"/>
      <c r="L309" s="665"/>
      <c r="M309" s="178"/>
      <c r="N309" s="1"/>
      <c r="O309" s="86" t="s">
        <v>380</v>
      </c>
      <c r="P309" s="86" t="s">
        <v>380</v>
      </c>
      <c r="Q309" s="86" t="s">
        <v>14896</v>
      </c>
      <c r="R309" s="83"/>
      <c r="S309" s="86"/>
    </row>
    <row r="310" spans="1:19" ht="17.25" customHeight="1">
      <c r="A310" s="666"/>
      <c r="B310" s="666"/>
      <c r="C310" s="666"/>
      <c r="D310" s="666"/>
      <c r="E310" s="189" t="s">
        <v>14902</v>
      </c>
      <c r="F310" s="666"/>
      <c r="G310" s="26">
        <v>3</v>
      </c>
      <c r="H310" s="81" t="s">
        <v>14903</v>
      </c>
      <c r="I310" s="120" t="s">
        <v>14904</v>
      </c>
      <c r="J310" s="86" t="s">
        <v>158</v>
      </c>
      <c r="K310" s="86"/>
      <c r="L310" s="666"/>
      <c r="M310" s="178"/>
      <c r="N310" s="1"/>
      <c r="O310" s="86" t="s">
        <v>380</v>
      </c>
      <c r="P310" s="86" t="s">
        <v>380</v>
      </c>
      <c r="Q310" s="86" t="s">
        <v>14896</v>
      </c>
      <c r="R310" s="83"/>
      <c r="S310" s="86"/>
    </row>
    <row r="311" spans="1:19" ht="99" customHeight="1">
      <c r="A311" s="412" t="s">
        <v>14906</v>
      </c>
      <c r="B311" s="413" t="s">
        <v>3487</v>
      </c>
      <c r="C311" s="413" t="s">
        <v>3625</v>
      </c>
      <c r="D311" s="124" t="s">
        <v>14907</v>
      </c>
      <c r="E311" s="124" t="s">
        <v>14908</v>
      </c>
      <c r="F311" s="100" t="s">
        <v>2854</v>
      </c>
      <c r="G311" s="26">
        <v>1</v>
      </c>
      <c r="H311" s="81" t="s">
        <v>14910</v>
      </c>
      <c r="I311" s="92" t="s">
        <v>14911</v>
      </c>
      <c r="J311" s="86" t="s">
        <v>158</v>
      </c>
      <c r="K311" s="86"/>
      <c r="L311" s="414"/>
      <c r="M311" s="178"/>
      <c r="N311" s="1"/>
      <c r="O311" s="86" t="s">
        <v>380</v>
      </c>
      <c r="P311" s="86" t="s">
        <v>380</v>
      </c>
      <c r="Q311" s="86" t="s">
        <v>14912</v>
      </c>
      <c r="R311" s="83"/>
      <c r="S311" s="86"/>
    </row>
    <row r="312" spans="1:19" ht="17.25" customHeight="1">
      <c r="A312" s="803" t="s">
        <v>14913</v>
      </c>
      <c r="B312" s="804" t="s">
        <v>3487</v>
      </c>
      <c r="C312" s="804" t="s">
        <v>3625</v>
      </c>
      <c r="D312" s="744" t="s">
        <v>14914</v>
      </c>
      <c r="E312" s="744" t="s">
        <v>14915</v>
      </c>
      <c r="F312" s="746" t="s">
        <v>2854</v>
      </c>
      <c r="G312" s="26">
        <v>1</v>
      </c>
      <c r="H312" s="81" t="s">
        <v>14916</v>
      </c>
      <c r="I312" s="120" t="s">
        <v>14917</v>
      </c>
      <c r="J312" s="86" t="s">
        <v>158</v>
      </c>
      <c r="K312" s="86"/>
      <c r="L312" s="800"/>
      <c r="M312" s="178"/>
      <c r="N312" s="1"/>
      <c r="O312" s="86" t="s">
        <v>380</v>
      </c>
      <c r="P312" s="86" t="s">
        <v>380</v>
      </c>
      <c r="Q312" s="86" t="s">
        <v>14918</v>
      </c>
      <c r="R312" s="83"/>
      <c r="S312" s="86"/>
    </row>
    <row r="313" spans="1:19" ht="17.25" customHeight="1">
      <c r="A313" s="665"/>
      <c r="B313" s="665"/>
      <c r="C313" s="665"/>
      <c r="D313" s="665"/>
      <c r="E313" s="665"/>
      <c r="F313" s="665"/>
      <c r="G313" s="26">
        <v>2</v>
      </c>
      <c r="H313" s="81" t="s">
        <v>14910</v>
      </c>
      <c r="I313" s="120" t="s">
        <v>14920</v>
      </c>
      <c r="J313" s="86" t="s">
        <v>158</v>
      </c>
      <c r="K313" s="86"/>
      <c r="L313" s="665"/>
      <c r="M313" s="178"/>
      <c r="N313" s="1"/>
      <c r="O313" s="86" t="s">
        <v>380</v>
      </c>
      <c r="P313" s="86" t="s">
        <v>380</v>
      </c>
      <c r="Q313" s="86" t="s">
        <v>14918</v>
      </c>
      <c r="R313" s="83"/>
      <c r="S313" s="86"/>
    </row>
    <row r="314" spans="1:19" ht="17.25" customHeight="1">
      <c r="A314" s="665"/>
      <c r="B314" s="665"/>
      <c r="C314" s="665"/>
      <c r="D314" s="665"/>
      <c r="E314" s="665"/>
      <c r="F314" s="665"/>
      <c r="G314" s="26">
        <v>3</v>
      </c>
      <c r="H314" s="81" t="s">
        <v>14923</v>
      </c>
      <c r="I314" s="120" t="s">
        <v>14924</v>
      </c>
      <c r="J314" s="86" t="s">
        <v>158</v>
      </c>
      <c r="K314" s="86"/>
      <c r="L314" s="665"/>
      <c r="M314" s="178"/>
      <c r="N314" s="1"/>
      <c r="O314" s="86" t="s">
        <v>380</v>
      </c>
      <c r="P314" s="86" t="s">
        <v>380</v>
      </c>
      <c r="Q314" s="86" t="s">
        <v>14918</v>
      </c>
      <c r="R314" s="83"/>
      <c r="S314" s="86"/>
    </row>
    <row r="315" spans="1:19" ht="17.25" customHeight="1">
      <c r="A315" s="665"/>
      <c r="B315" s="665"/>
      <c r="C315" s="665"/>
      <c r="D315" s="665"/>
      <c r="E315" s="665"/>
      <c r="F315" s="665"/>
      <c r="G315" s="26">
        <v>4</v>
      </c>
      <c r="H315" s="81" t="s">
        <v>14926</v>
      </c>
      <c r="I315" s="120" t="s">
        <v>14927</v>
      </c>
      <c r="J315" s="86" t="s">
        <v>158</v>
      </c>
      <c r="K315" s="86"/>
      <c r="L315" s="665"/>
      <c r="M315" s="178"/>
      <c r="N315" s="1"/>
      <c r="O315" s="86" t="s">
        <v>380</v>
      </c>
      <c r="P315" s="86" t="s">
        <v>380</v>
      </c>
      <c r="Q315" s="86" t="s">
        <v>14918</v>
      </c>
      <c r="R315" s="83"/>
      <c r="S315" s="86"/>
    </row>
    <row r="316" spans="1:19" ht="17.25" customHeight="1">
      <c r="A316" s="665"/>
      <c r="B316" s="665"/>
      <c r="C316" s="665"/>
      <c r="D316" s="665"/>
      <c r="E316" s="665"/>
      <c r="F316" s="665"/>
      <c r="G316" s="26">
        <v>5</v>
      </c>
      <c r="H316" s="81" t="s">
        <v>14930</v>
      </c>
      <c r="I316" s="120" t="s">
        <v>14927</v>
      </c>
      <c r="J316" s="86" t="s">
        <v>158</v>
      </c>
      <c r="K316" s="86"/>
      <c r="L316" s="665"/>
      <c r="M316" s="178"/>
      <c r="N316" s="1"/>
      <c r="O316" s="86" t="s">
        <v>380</v>
      </c>
      <c r="P316" s="86" t="s">
        <v>380</v>
      </c>
      <c r="Q316" s="86" t="s">
        <v>14918</v>
      </c>
      <c r="R316" s="83"/>
      <c r="S316" s="86"/>
    </row>
    <row r="317" spans="1:19" ht="17.25" customHeight="1">
      <c r="A317" s="666"/>
      <c r="B317" s="666"/>
      <c r="C317" s="666"/>
      <c r="D317" s="666"/>
      <c r="E317" s="666"/>
      <c r="F317" s="666"/>
      <c r="G317" s="26">
        <v>6</v>
      </c>
      <c r="H317" s="81" t="s">
        <v>14932</v>
      </c>
      <c r="I317" s="120" t="s">
        <v>14933</v>
      </c>
      <c r="J317" s="86" t="s">
        <v>158</v>
      </c>
      <c r="K317" s="86"/>
      <c r="L317" s="666"/>
      <c r="M317" s="178"/>
      <c r="N317" s="1"/>
      <c r="O317" s="86" t="s">
        <v>380</v>
      </c>
      <c r="P317" s="86" t="s">
        <v>380</v>
      </c>
      <c r="Q317" s="86" t="s">
        <v>14918</v>
      </c>
      <c r="R317" s="83"/>
      <c r="S317" s="86"/>
    </row>
    <row r="318" spans="1:19" ht="17.25" customHeight="1">
      <c r="A318" s="803" t="s">
        <v>14934</v>
      </c>
      <c r="B318" s="804" t="s">
        <v>3487</v>
      </c>
      <c r="C318" s="804" t="s">
        <v>3625</v>
      </c>
      <c r="D318" s="744" t="s">
        <v>14935</v>
      </c>
      <c r="E318" s="744" t="s">
        <v>14937</v>
      </c>
      <c r="F318" s="746" t="s">
        <v>2854</v>
      </c>
      <c r="G318" s="26">
        <v>1</v>
      </c>
      <c r="H318" s="81" t="s">
        <v>14930</v>
      </c>
      <c r="I318" s="120" t="s">
        <v>14938</v>
      </c>
      <c r="J318" s="86" t="s">
        <v>158</v>
      </c>
      <c r="K318" s="86"/>
      <c r="L318" s="800"/>
      <c r="M318" s="178"/>
      <c r="N318" s="1"/>
      <c r="O318" s="86" t="s">
        <v>380</v>
      </c>
      <c r="P318" s="86" t="s">
        <v>380</v>
      </c>
      <c r="Q318" s="86" t="s">
        <v>14939</v>
      </c>
      <c r="R318" s="83"/>
      <c r="S318" s="86"/>
    </row>
    <row r="319" spans="1:19" ht="17.25" customHeight="1">
      <c r="A319" s="665"/>
      <c r="B319" s="665"/>
      <c r="C319" s="665"/>
      <c r="D319" s="665"/>
      <c r="E319" s="665"/>
      <c r="F319" s="665"/>
      <c r="G319" s="26">
        <v>2</v>
      </c>
      <c r="H319" s="81" t="s">
        <v>14940</v>
      </c>
      <c r="I319" s="120" t="s">
        <v>14941</v>
      </c>
      <c r="J319" s="86" t="s">
        <v>158</v>
      </c>
      <c r="K319" s="86"/>
      <c r="L319" s="665"/>
      <c r="M319" s="178"/>
      <c r="N319" s="1"/>
      <c r="O319" s="86" t="s">
        <v>380</v>
      </c>
      <c r="P319" s="86" t="s">
        <v>380</v>
      </c>
      <c r="Q319" s="86" t="s">
        <v>14939</v>
      </c>
      <c r="R319" s="83"/>
      <c r="S319" s="86"/>
    </row>
    <row r="320" spans="1:19" ht="17.25" customHeight="1">
      <c r="A320" s="666"/>
      <c r="B320" s="666"/>
      <c r="C320" s="666"/>
      <c r="D320" s="666"/>
      <c r="E320" s="666"/>
      <c r="F320" s="666"/>
      <c r="G320" s="26">
        <v>3</v>
      </c>
      <c r="H320" s="81" t="s">
        <v>14942</v>
      </c>
      <c r="I320" s="120" t="s">
        <v>14943</v>
      </c>
      <c r="J320" s="86" t="s">
        <v>158</v>
      </c>
      <c r="K320" s="86"/>
      <c r="L320" s="666"/>
      <c r="M320" s="178"/>
      <c r="N320" s="1"/>
      <c r="O320" s="86" t="s">
        <v>380</v>
      </c>
      <c r="P320" s="86" t="s">
        <v>380</v>
      </c>
      <c r="Q320" s="86" t="s">
        <v>14939</v>
      </c>
      <c r="R320" s="83"/>
      <c r="S320" s="86"/>
    </row>
    <row r="321" spans="1:19" ht="33" customHeight="1">
      <c r="A321" s="803" t="s">
        <v>14944</v>
      </c>
      <c r="B321" s="804" t="s">
        <v>3487</v>
      </c>
      <c r="C321" s="804" t="s">
        <v>3625</v>
      </c>
      <c r="D321" s="744" t="s">
        <v>14946</v>
      </c>
      <c r="E321" s="744" t="s">
        <v>14947</v>
      </c>
      <c r="F321" s="746" t="s">
        <v>2854</v>
      </c>
      <c r="G321" s="26">
        <v>1</v>
      </c>
      <c r="H321" s="81" t="s">
        <v>14916</v>
      </c>
      <c r="I321" s="120" t="s">
        <v>14917</v>
      </c>
      <c r="J321" s="86" t="s">
        <v>158</v>
      </c>
      <c r="K321" s="86"/>
      <c r="L321" s="800"/>
      <c r="M321" s="178"/>
      <c r="N321" s="1"/>
      <c r="O321" s="86" t="s">
        <v>380</v>
      </c>
      <c r="P321" s="86" t="s">
        <v>380</v>
      </c>
      <c r="Q321" s="86" t="s">
        <v>14949</v>
      </c>
      <c r="R321" s="83"/>
      <c r="S321" s="86"/>
    </row>
    <row r="322" spans="1:19" ht="17.25" customHeight="1">
      <c r="A322" s="665"/>
      <c r="B322" s="665"/>
      <c r="C322" s="665"/>
      <c r="D322" s="665"/>
      <c r="E322" s="665"/>
      <c r="F322" s="665"/>
      <c r="G322" s="26">
        <v>2</v>
      </c>
      <c r="H322" s="81" t="s">
        <v>14910</v>
      </c>
      <c r="I322" s="120" t="s">
        <v>14951</v>
      </c>
      <c r="J322" s="86" t="s">
        <v>158</v>
      </c>
      <c r="K322" s="86"/>
      <c r="L322" s="665"/>
      <c r="M322" s="178"/>
      <c r="N322" s="1"/>
      <c r="O322" s="86" t="s">
        <v>380</v>
      </c>
      <c r="P322" s="86" t="s">
        <v>380</v>
      </c>
      <c r="Q322" s="86" t="s">
        <v>14949</v>
      </c>
      <c r="R322" s="83"/>
      <c r="S322" s="86"/>
    </row>
    <row r="323" spans="1:19" ht="17.25" customHeight="1">
      <c r="A323" s="665"/>
      <c r="B323" s="665"/>
      <c r="C323" s="665"/>
      <c r="D323" s="665"/>
      <c r="E323" s="665"/>
      <c r="F323" s="665"/>
      <c r="G323" s="26">
        <v>3</v>
      </c>
      <c r="H323" s="81" t="s">
        <v>14923</v>
      </c>
      <c r="I323" s="120" t="s">
        <v>14952</v>
      </c>
      <c r="J323" s="86" t="s">
        <v>158</v>
      </c>
      <c r="K323" s="86"/>
      <c r="L323" s="665"/>
      <c r="M323" s="178"/>
      <c r="N323" s="1"/>
      <c r="O323" s="86" t="s">
        <v>380</v>
      </c>
      <c r="P323" s="86" t="s">
        <v>380</v>
      </c>
      <c r="Q323" s="86" t="s">
        <v>14949</v>
      </c>
      <c r="R323" s="83"/>
      <c r="S323" s="86"/>
    </row>
    <row r="324" spans="1:19" ht="17.25" customHeight="1">
      <c r="A324" s="665"/>
      <c r="B324" s="665"/>
      <c r="C324" s="665"/>
      <c r="D324" s="665"/>
      <c r="E324" s="665"/>
      <c r="F324" s="665"/>
      <c r="G324" s="26">
        <v>4</v>
      </c>
      <c r="H324" s="81" t="s">
        <v>14953</v>
      </c>
      <c r="I324" s="120" t="s">
        <v>14954</v>
      </c>
      <c r="J324" s="86" t="s">
        <v>158</v>
      </c>
      <c r="K324" s="86"/>
      <c r="L324" s="665"/>
      <c r="M324" s="178"/>
      <c r="N324" s="1"/>
      <c r="O324" s="86" t="s">
        <v>380</v>
      </c>
      <c r="P324" s="86" t="s">
        <v>380</v>
      </c>
      <c r="Q324" s="86" t="s">
        <v>14949</v>
      </c>
      <c r="R324" s="83"/>
      <c r="S324" s="86"/>
    </row>
    <row r="325" spans="1:19" ht="17.25" customHeight="1">
      <c r="A325" s="666"/>
      <c r="B325" s="666"/>
      <c r="C325" s="666"/>
      <c r="D325" s="666"/>
      <c r="E325" s="666"/>
      <c r="F325" s="666"/>
      <c r="G325" s="26">
        <v>5</v>
      </c>
      <c r="H325" s="81" t="s">
        <v>14955</v>
      </c>
      <c r="I325" s="120" t="s">
        <v>14957</v>
      </c>
      <c r="J325" s="86" t="s">
        <v>158</v>
      </c>
      <c r="K325" s="86"/>
      <c r="L325" s="666"/>
      <c r="M325" s="91"/>
      <c r="N325" s="1"/>
      <c r="O325" s="86" t="s">
        <v>380</v>
      </c>
      <c r="P325" s="86" t="s">
        <v>380</v>
      </c>
      <c r="Q325" s="86" t="s">
        <v>14949</v>
      </c>
      <c r="R325" s="83"/>
      <c r="S325" s="91"/>
    </row>
    <row r="326" spans="1:19" ht="17.25" customHeight="1">
      <c r="A326" s="802" t="s">
        <v>6688</v>
      </c>
      <c r="B326" s="735" t="s">
        <v>3487</v>
      </c>
      <c r="C326" s="735" t="s">
        <v>3625</v>
      </c>
      <c r="D326" s="670" t="s">
        <v>14960</v>
      </c>
      <c r="E326" s="94" t="s">
        <v>14961</v>
      </c>
      <c r="F326" s="740" t="s">
        <v>14962</v>
      </c>
      <c r="G326" s="26">
        <v>1</v>
      </c>
      <c r="H326" s="124" t="s">
        <v>14963</v>
      </c>
      <c r="I326" s="124" t="s">
        <v>14895</v>
      </c>
      <c r="J326" s="86" t="s">
        <v>158</v>
      </c>
      <c r="K326" s="91"/>
      <c r="L326" s="734"/>
      <c r="M326" s="91"/>
      <c r="N326" s="78"/>
      <c r="O326" s="86" t="s">
        <v>380</v>
      </c>
      <c r="P326" s="86" t="s">
        <v>380</v>
      </c>
      <c r="Q326" s="91" t="s">
        <v>14965</v>
      </c>
      <c r="R326" s="91"/>
      <c r="S326" s="91"/>
    </row>
    <row r="327" spans="1:19" ht="17.25" customHeight="1">
      <c r="A327" s="665"/>
      <c r="B327" s="665"/>
      <c r="C327" s="665"/>
      <c r="D327" s="665"/>
      <c r="E327" s="94" t="s">
        <v>14966</v>
      </c>
      <c r="F327" s="665"/>
      <c r="G327" s="26">
        <v>2</v>
      </c>
      <c r="H327" s="124" t="s">
        <v>14968</v>
      </c>
      <c r="I327" s="124" t="s">
        <v>14969</v>
      </c>
      <c r="J327" s="86" t="s">
        <v>158</v>
      </c>
      <c r="K327" s="91"/>
      <c r="L327" s="665"/>
      <c r="M327" s="91"/>
      <c r="N327" s="78"/>
      <c r="O327" s="86" t="s">
        <v>380</v>
      </c>
      <c r="P327" s="86" t="s">
        <v>380</v>
      </c>
      <c r="Q327" s="91" t="s">
        <v>14965</v>
      </c>
      <c r="R327" s="91"/>
      <c r="S327" s="91"/>
    </row>
    <row r="328" spans="1:19" ht="17.25" customHeight="1">
      <c r="A328" s="665"/>
      <c r="B328" s="665"/>
      <c r="C328" s="665"/>
      <c r="D328" s="666"/>
      <c r="E328" s="94" t="s">
        <v>14971</v>
      </c>
      <c r="F328" s="665"/>
      <c r="G328" s="26">
        <v>3</v>
      </c>
      <c r="H328" s="124" t="s">
        <v>14972</v>
      </c>
      <c r="I328" s="124" t="s">
        <v>14895</v>
      </c>
      <c r="J328" s="86" t="s">
        <v>158</v>
      </c>
      <c r="K328" s="91"/>
      <c r="L328" s="665"/>
      <c r="M328" s="91"/>
      <c r="N328" s="78"/>
      <c r="O328" s="86" t="s">
        <v>380</v>
      </c>
      <c r="P328" s="86" t="s">
        <v>380</v>
      </c>
      <c r="Q328" s="91" t="s">
        <v>14965</v>
      </c>
      <c r="R328" s="91"/>
      <c r="S328" s="91"/>
    </row>
    <row r="329" spans="1:19" ht="33" customHeight="1">
      <c r="A329" s="666"/>
      <c r="B329" s="666"/>
      <c r="C329" s="666"/>
      <c r="D329" s="94" t="s">
        <v>14974</v>
      </c>
      <c r="E329" s="94" t="s">
        <v>14975</v>
      </c>
      <c r="F329" s="666"/>
      <c r="G329" s="26">
        <v>4</v>
      </c>
      <c r="H329" s="124" t="s">
        <v>14976</v>
      </c>
      <c r="I329" s="124" t="s">
        <v>14977</v>
      </c>
      <c r="J329" s="86" t="s">
        <v>158</v>
      </c>
      <c r="K329" s="91"/>
      <c r="L329" s="666"/>
      <c r="M329" s="86"/>
      <c r="N329" s="78"/>
      <c r="O329" s="86" t="s">
        <v>380</v>
      </c>
      <c r="P329" s="86" t="s">
        <v>380</v>
      </c>
      <c r="Q329" s="91" t="s">
        <v>14979</v>
      </c>
      <c r="R329" s="91"/>
      <c r="S329" s="86"/>
    </row>
    <row r="330" spans="1:19" ht="17.25" customHeight="1">
      <c r="A330" s="802" t="s">
        <v>14980</v>
      </c>
      <c r="B330" s="735"/>
      <c r="C330" s="735"/>
      <c r="D330" s="670" t="s">
        <v>14981</v>
      </c>
      <c r="E330" s="670" t="s">
        <v>14982</v>
      </c>
      <c r="F330" s="740" t="s">
        <v>14962</v>
      </c>
      <c r="G330" s="26">
        <v>1</v>
      </c>
      <c r="H330" s="120" t="s">
        <v>14983</v>
      </c>
      <c r="I330" s="120" t="s">
        <v>14984</v>
      </c>
      <c r="J330" s="86" t="s">
        <v>158</v>
      </c>
      <c r="K330" s="86"/>
      <c r="L330" s="734"/>
      <c r="M330" s="91"/>
      <c r="N330" s="26"/>
      <c r="O330" s="86" t="s">
        <v>380</v>
      </c>
      <c r="P330" s="86" t="s">
        <v>380</v>
      </c>
      <c r="Q330" s="86" t="s">
        <v>14985</v>
      </c>
      <c r="R330" s="86"/>
      <c r="S330" s="91"/>
    </row>
    <row r="331" spans="1:19" ht="17.25" customHeight="1">
      <c r="A331" s="665"/>
      <c r="B331" s="665"/>
      <c r="C331" s="665"/>
      <c r="D331" s="665"/>
      <c r="E331" s="665"/>
      <c r="F331" s="665"/>
      <c r="G331" s="26">
        <v>2</v>
      </c>
      <c r="H331" s="120" t="s">
        <v>14986</v>
      </c>
      <c r="I331" s="120" t="s">
        <v>14987</v>
      </c>
      <c r="J331" s="86" t="s">
        <v>158</v>
      </c>
      <c r="K331" s="91"/>
      <c r="L331" s="665"/>
      <c r="M331" s="86"/>
      <c r="N331" s="78"/>
      <c r="O331" s="86" t="s">
        <v>380</v>
      </c>
      <c r="P331" s="86" t="s">
        <v>380</v>
      </c>
      <c r="Q331" s="91" t="s">
        <v>14985</v>
      </c>
      <c r="R331" s="91"/>
      <c r="S331" s="86"/>
    </row>
    <row r="332" spans="1:19" ht="17.25" customHeight="1">
      <c r="A332" s="665"/>
      <c r="B332" s="665"/>
      <c r="C332" s="665"/>
      <c r="D332" s="665"/>
      <c r="E332" s="666"/>
      <c r="F332" s="665"/>
      <c r="G332" s="26">
        <v>3</v>
      </c>
      <c r="H332" s="120" t="s">
        <v>14990</v>
      </c>
      <c r="I332" s="120" t="s">
        <v>11851</v>
      </c>
      <c r="J332" s="86" t="s">
        <v>158</v>
      </c>
      <c r="K332" s="86"/>
      <c r="L332" s="665"/>
      <c r="M332" s="178"/>
      <c r="N332" s="26"/>
      <c r="O332" s="86" t="s">
        <v>380</v>
      </c>
      <c r="P332" s="86" t="s">
        <v>380</v>
      </c>
      <c r="Q332" s="86" t="s">
        <v>14985</v>
      </c>
      <c r="R332" s="86"/>
      <c r="S332" s="86"/>
    </row>
    <row r="333" spans="1:19" ht="27.75" customHeight="1">
      <c r="A333" s="665"/>
      <c r="B333" s="665"/>
      <c r="C333" s="665"/>
      <c r="D333" s="665"/>
      <c r="E333" s="670" t="s">
        <v>14991</v>
      </c>
      <c r="F333" s="665"/>
      <c r="G333" s="26">
        <v>4</v>
      </c>
      <c r="H333" s="144" t="s">
        <v>14992</v>
      </c>
      <c r="I333" s="124" t="s">
        <v>14895</v>
      </c>
      <c r="J333" s="86" t="s">
        <v>158</v>
      </c>
      <c r="K333" s="178"/>
      <c r="L333" s="665"/>
      <c r="M333" s="178"/>
      <c r="N333" s="735"/>
      <c r="O333" s="86" t="s">
        <v>380</v>
      </c>
      <c r="P333" s="86" t="s">
        <v>380</v>
      </c>
      <c r="Q333" s="86" t="s">
        <v>14985</v>
      </c>
      <c r="R333" s="86"/>
      <c r="S333" s="86"/>
    </row>
    <row r="334" spans="1:19" ht="17.25" customHeight="1">
      <c r="A334" s="665"/>
      <c r="B334" s="665"/>
      <c r="C334" s="665"/>
      <c r="D334" s="665"/>
      <c r="E334" s="665"/>
      <c r="F334" s="665"/>
      <c r="G334" s="26">
        <v>5</v>
      </c>
      <c r="H334" s="144" t="s">
        <v>14994</v>
      </c>
      <c r="I334" s="124" t="s">
        <v>14995</v>
      </c>
      <c r="J334" s="86" t="s">
        <v>158</v>
      </c>
      <c r="K334" s="178"/>
      <c r="L334" s="665"/>
      <c r="M334" s="178"/>
      <c r="N334" s="665"/>
      <c r="O334" s="86" t="s">
        <v>380</v>
      </c>
      <c r="P334" s="86" t="s">
        <v>380</v>
      </c>
      <c r="Q334" s="86" t="s">
        <v>14985</v>
      </c>
      <c r="R334" s="86"/>
      <c r="S334" s="86"/>
    </row>
    <row r="335" spans="1:19" ht="17.25" customHeight="1">
      <c r="A335" s="665"/>
      <c r="B335" s="665"/>
      <c r="C335" s="665"/>
      <c r="D335" s="666"/>
      <c r="E335" s="62" t="s">
        <v>14996</v>
      </c>
      <c r="F335" s="665"/>
      <c r="G335" s="26">
        <v>6</v>
      </c>
      <c r="H335" s="144" t="s">
        <v>14997</v>
      </c>
      <c r="I335" s="124" t="s">
        <v>14998</v>
      </c>
      <c r="J335" s="86" t="s">
        <v>158</v>
      </c>
      <c r="K335" s="178"/>
      <c r="L335" s="665"/>
      <c r="M335" s="178"/>
      <c r="N335" s="665"/>
      <c r="O335" s="86" t="s">
        <v>380</v>
      </c>
      <c r="P335" s="86" t="s">
        <v>380</v>
      </c>
      <c r="Q335" s="86" t="s">
        <v>14985</v>
      </c>
      <c r="R335" s="86"/>
      <c r="S335" s="86"/>
    </row>
    <row r="336" spans="1:19" ht="17.25" customHeight="1">
      <c r="A336" s="665"/>
      <c r="B336" s="665"/>
      <c r="C336" s="665"/>
      <c r="D336" s="94" t="s">
        <v>15001</v>
      </c>
      <c r="E336" s="94" t="s">
        <v>15003</v>
      </c>
      <c r="F336" s="665"/>
      <c r="G336" s="26">
        <v>7</v>
      </c>
      <c r="H336" s="120" t="s">
        <v>15004</v>
      </c>
      <c r="I336" s="120" t="s">
        <v>15005</v>
      </c>
      <c r="J336" s="86" t="s">
        <v>158</v>
      </c>
      <c r="K336" s="86"/>
      <c r="L336" s="665"/>
      <c r="M336" s="86"/>
      <c r="N336" s="26"/>
      <c r="O336" s="86" t="s">
        <v>380</v>
      </c>
      <c r="P336" s="86" t="s">
        <v>380</v>
      </c>
      <c r="Q336" s="86" t="s">
        <v>14985</v>
      </c>
      <c r="R336" s="86"/>
      <c r="S336" s="86"/>
    </row>
    <row r="337" spans="1:19" ht="17.25" customHeight="1">
      <c r="A337" s="666"/>
      <c r="B337" s="666"/>
      <c r="C337" s="666"/>
      <c r="D337" s="94" t="s">
        <v>15007</v>
      </c>
      <c r="E337" s="94" t="s">
        <v>15008</v>
      </c>
      <c r="F337" s="666"/>
      <c r="G337" s="26">
        <v>8</v>
      </c>
      <c r="H337" s="120" t="s">
        <v>15009</v>
      </c>
      <c r="I337" s="120" t="s">
        <v>15010</v>
      </c>
      <c r="J337" s="86" t="s">
        <v>158</v>
      </c>
      <c r="K337" s="86"/>
      <c r="L337" s="666"/>
      <c r="M337" s="86"/>
      <c r="N337" s="26"/>
      <c r="O337" s="86" t="s">
        <v>380</v>
      </c>
      <c r="P337" s="86" t="s">
        <v>380</v>
      </c>
      <c r="Q337" s="86" t="s">
        <v>14985</v>
      </c>
      <c r="R337" s="86"/>
      <c r="S337" s="86"/>
    </row>
    <row r="338" spans="1:19" ht="49.5" customHeight="1">
      <c r="A338" s="802" t="s">
        <v>15012</v>
      </c>
      <c r="B338" s="735"/>
      <c r="C338" s="735"/>
      <c r="D338" s="667" t="s">
        <v>15013</v>
      </c>
      <c r="E338" s="670" t="s">
        <v>15015</v>
      </c>
      <c r="F338" s="740" t="s">
        <v>14747</v>
      </c>
      <c r="G338" s="26">
        <v>1</v>
      </c>
      <c r="H338" s="120" t="s">
        <v>15017</v>
      </c>
      <c r="I338" s="120" t="s">
        <v>15018</v>
      </c>
      <c r="J338" s="86" t="s">
        <v>158</v>
      </c>
      <c r="K338" s="86"/>
      <c r="L338" s="734"/>
      <c r="M338" s="91"/>
      <c r="N338" s="26"/>
      <c r="O338" s="86" t="s">
        <v>380</v>
      </c>
      <c r="P338" s="86" t="s">
        <v>380</v>
      </c>
      <c r="Q338" s="86" t="s">
        <v>15019</v>
      </c>
      <c r="R338" s="86"/>
      <c r="S338" s="91"/>
    </row>
    <row r="339" spans="1:19" ht="17.25" customHeight="1">
      <c r="A339" s="665"/>
      <c r="B339" s="665"/>
      <c r="C339" s="665"/>
      <c r="D339" s="665"/>
      <c r="E339" s="665"/>
      <c r="F339" s="665"/>
      <c r="G339" s="26">
        <v>2</v>
      </c>
      <c r="H339" s="124" t="s">
        <v>15021</v>
      </c>
      <c r="I339" s="124" t="s">
        <v>15022</v>
      </c>
      <c r="J339" s="86" t="s">
        <v>158</v>
      </c>
      <c r="K339" s="91"/>
      <c r="L339" s="665"/>
      <c r="M339" s="86"/>
      <c r="N339" s="78"/>
      <c r="O339" s="86" t="s">
        <v>380</v>
      </c>
      <c r="P339" s="86" t="s">
        <v>380</v>
      </c>
      <c r="Q339" s="91" t="s">
        <v>15019</v>
      </c>
      <c r="R339" s="91"/>
      <c r="S339" s="86"/>
    </row>
    <row r="340" spans="1:19" ht="17.25" customHeight="1">
      <c r="A340" s="665"/>
      <c r="B340" s="665"/>
      <c r="C340" s="665"/>
      <c r="D340" s="665"/>
      <c r="E340" s="665"/>
      <c r="F340" s="665"/>
      <c r="G340" s="26">
        <v>3</v>
      </c>
      <c r="H340" s="120" t="s">
        <v>15023</v>
      </c>
      <c r="I340" s="120" t="s">
        <v>15024</v>
      </c>
      <c r="J340" s="86" t="s">
        <v>158</v>
      </c>
      <c r="K340" s="86"/>
      <c r="L340" s="665"/>
      <c r="M340" s="734"/>
      <c r="N340" s="26"/>
      <c r="O340" s="86" t="s">
        <v>380</v>
      </c>
      <c r="P340" s="86" t="s">
        <v>380</v>
      </c>
      <c r="Q340" s="86" t="s">
        <v>15019</v>
      </c>
      <c r="R340" s="86"/>
      <c r="S340" s="91"/>
    </row>
    <row r="341" spans="1:19" ht="17.25" customHeight="1">
      <c r="A341" s="665"/>
      <c r="B341" s="665"/>
      <c r="C341" s="665"/>
      <c r="D341" s="665"/>
      <c r="E341" s="665"/>
      <c r="F341" s="665"/>
      <c r="G341" s="26">
        <v>4</v>
      </c>
      <c r="H341" s="120" t="s">
        <v>2936</v>
      </c>
      <c r="I341" s="120" t="s">
        <v>11851</v>
      </c>
      <c r="J341" s="86" t="s">
        <v>158</v>
      </c>
      <c r="K341" s="91"/>
      <c r="L341" s="665"/>
      <c r="M341" s="666"/>
      <c r="N341" s="78"/>
      <c r="O341" s="86" t="s">
        <v>380</v>
      </c>
      <c r="P341" s="86" t="s">
        <v>380</v>
      </c>
      <c r="Q341" s="91" t="s">
        <v>15019</v>
      </c>
      <c r="R341" s="91"/>
      <c r="S341" s="155"/>
    </row>
    <row r="342" spans="1:19" ht="27.75" customHeight="1">
      <c r="A342" s="665"/>
      <c r="B342" s="665"/>
      <c r="C342" s="665"/>
      <c r="D342" s="665"/>
      <c r="E342" s="670" t="s">
        <v>15027</v>
      </c>
      <c r="F342" s="665"/>
      <c r="G342" s="26">
        <v>5</v>
      </c>
      <c r="H342" s="144" t="s">
        <v>14992</v>
      </c>
      <c r="I342" s="124" t="s">
        <v>14895</v>
      </c>
      <c r="J342" s="86" t="s">
        <v>158</v>
      </c>
      <c r="K342" s="178"/>
      <c r="L342" s="665"/>
      <c r="M342" s="178"/>
      <c r="N342" s="264"/>
      <c r="O342" s="86" t="s">
        <v>380</v>
      </c>
      <c r="P342" s="86" t="s">
        <v>380</v>
      </c>
      <c r="Q342" s="86" t="s">
        <v>15019</v>
      </c>
      <c r="R342" s="86"/>
      <c r="S342" s="86"/>
    </row>
    <row r="343" spans="1:19" ht="17.25" customHeight="1">
      <c r="A343" s="665"/>
      <c r="B343" s="665"/>
      <c r="C343" s="665"/>
      <c r="D343" s="665"/>
      <c r="E343" s="666"/>
      <c r="F343" s="665"/>
      <c r="G343" s="26">
        <v>6</v>
      </c>
      <c r="H343" s="144" t="s">
        <v>14994</v>
      </c>
      <c r="I343" s="124" t="s">
        <v>15029</v>
      </c>
      <c r="J343" s="86" t="s">
        <v>158</v>
      </c>
      <c r="K343" s="178"/>
      <c r="L343" s="665"/>
      <c r="M343" s="178"/>
      <c r="N343" s="415"/>
      <c r="O343" s="86" t="s">
        <v>380</v>
      </c>
      <c r="P343" s="86" t="s">
        <v>380</v>
      </c>
      <c r="Q343" s="86" t="s">
        <v>15019</v>
      </c>
      <c r="R343" s="86"/>
      <c r="S343" s="86"/>
    </row>
    <row r="344" spans="1:19" ht="17.25" customHeight="1">
      <c r="A344" s="665"/>
      <c r="B344" s="665"/>
      <c r="C344" s="665"/>
      <c r="D344" s="665"/>
      <c r="E344" s="416" t="s">
        <v>14996</v>
      </c>
      <c r="F344" s="665"/>
      <c r="G344" s="26">
        <v>7</v>
      </c>
      <c r="H344" s="144" t="s">
        <v>14997</v>
      </c>
      <c r="I344" s="124" t="s">
        <v>14998</v>
      </c>
      <c r="J344" s="86" t="s">
        <v>158</v>
      </c>
      <c r="K344" s="178"/>
      <c r="L344" s="665"/>
      <c r="M344" s="178"/>
      <c r="N344" s="415"/>
      <c r="O344" s="86" t="s">
        <v>380</v>
      </c>
      <c r="P344" s="86" t="s">
        <v>380</v>
      </c>
      <c r="Q344" s="86" t="s">
        <v>15019</v>
      </c>
      <c r="R344" s="86"/>
      <c r="S344" s="86"/>
    </row>
    <row r="345" spans="1:19" ht="17.25" customHeight="1">
      <c r="A345" s="665"/>
      <c r="B345" s="665"/>
      <c r="C345" s="665"/>
      <c r="D345" s="94" t="s">
        <v>15030</v>
      </c>
      <c r="E345" s="94" t="s">
        <v>15031</v>
      </c>
      <c r="F345" s="665"/>
      <c r="G345" s="26">
        <v>8</v>
      </c>
      <c r="H345" s="120" t="s">
        <v>15032</v>
      </c>
      <c r="I345" s="120" t="s">
        <v>15033</v>
      </c>
      <c r="J345" s="86" t="s">
        <v>158</v>
      </c>
      <c r="K345" s="86"/>
      <c r="L345" s="665"/>
      <c r="M345" s="86"/>
      <c r="N345" s="26"/>
      <c r="O345" s="86" t="s">
        <v>380</v>
      </c>
      <c r="P345" s="86" t="s">
        <v>380</v>
      </c>
      <c r="Q345" s="86" t="s">
        <v>15019</v>
      </c>
      <c r="R345" s="86"/>
      <c r="S345" s="86"/>
    </row>
    <row r="346" spans="1:19" ht="17.25" customHeight="1">
      <c r="A346" s="666"/>
      <c r="B346" s="666"/>
      <c r="C346" s="666"/>
      <c r="D346" s="94" t="s">
        <v>15007</v>
      </c>
      <c r="E346" s="94" t="s">
        <v>15008</v>
      </c>
      <c r="F346" s="666"/>
      <c r="G346" s="26">
        <v>9</v>
      </c>
      <c r="H346" s="120" t="s">
        <v>15009</v>
      </c>
      <c r="I346" s="120" t="s">
        <v>15010</v>
      </c>
      <c r="J346" s="86" t="s">
        <v>158</v>
      </c>
      <c r="K346" s="86"/>
      <c r="L346" s="666"/>
      <c r="M346" s="86"/>
      <c r="N346" s="26"/>
      <c r="O346" s="86" t="s">
        <v>380</v>
      </c>
      <c r="P346" s="86" t="s">
        <v>380</v>
      </c>
      <c r="Q346" s="86" t="s">
        <v>15019</v>
      </c>
      <c r="R346" s="86"/>
      <c r="S346" s="86"/>
    </row>
    <row r="347" spans="1:19" ht="17.25" customHeight="1">
      <c r="A347" s="802" t="s">
        <v>15035</v>
      </c>
      <c r="B347" s="735"/>
      <c r="C347" s="735"/>
      <c r="D347" s="670" t="s">
        <v>15037</v>
      </c>
      <c r="E347" s="670" t="s">
        <v>15039</v>
      </c>
      <c r="F347" s="2"/>
      <c r="G347" s="26">
        <v>1</v>
      </c>
      <c r="H347" s="120" t="s">
        <v>15040</v>
      </c>
      <c r="I347" s="120" t="s">
        <v>15041</v>
      </c>
      <c r="J347" s="86" t="s">
        <v>158</v>
      </c>
      <c r="K347" s="86"/>
      <c r="L347" s="734"/>
      <c r="M347" s="91"/>
      <c r="N347" s="26"/>
      <c r="O347" s="86" t="s">
        <v>380</v>
      </c>
      <c r="P347" s="86" t="s">
        <v>380</v>
      </c>
      <c r="Q347" s="86" t="s">
        <v>15043</v>
      </c>
      <c r="R347" s="86"/>
      <c r="S347" s="91"/>
    </row>
    <row r="348" spans="1:19" ht="17.25" customHeight="1">
      <c r="A348" s="665"/>
      <c r="B348" s="665"/>
      <c r="C348" s="665"/>
      <c r="D348" s="665"/>
      <c r="E348" s="665"/>
      <c r="F348" s="2"/>
      <c r="G348" s="26">
        <v>2</v>
      </c>
      <c r="H348" s="124" t="s">
        <v>15044</v>
      </c>
      <c r="I348" s="124" t="s">
        <v>15045</v>
      </c>
      <c r="J348" s="86" t="s">
        <v>158</v>
      </c>
      <c r="K348" s="91"/>
      <c r="L348" s="665"/>
      <c r="M348" s="86"/>
      <c r="N348" s="78"/>
      <c r="O348" s="86" t="s">
        <v>380</v>
      </c>
      <c r="P348" s="86" t="s">
        <v>380</v>
      </c>
      <c r="Q348" s="91" t="s">
        <v>15043</v>
      </c>
      <c r="R348" s="91"/>
      <c r="S348" s="86"/>
    </row>
    <row r="349" spans="1:19" ht="17.25" customHeight="1">
      <c r="A349" s="665"/>
      <c r="B349" s="665"/>
      <c r="C349" s="665"/>
      <c r="D349" s="665"/>
      <c r="E349" s="665"/>
      <c r="F349" s="2"/>
      <c r="G349" s="26">
        <v>3</v>
      </c>
      <c r="H349" s="120" t="s">
        <v>15047</v>
      </c>
      <c r="I349" s="120" t="s">
        <v>11851</v>
      </c>
      <c r="J349" s="86" t="s">
        <v>158</v>
      </c>
      <c r="K349" s="86"/>
      <c r="L349" s="665"/>
      <c r="M349" s="86"/>
      <c r="N349" s="26"/>
      <c r="O349" s="86" t="s">
        <v>380</v>
      </c>
      <c r="P349" s="86" t="s">
        <v>380</v>
      </c>
      <c r="Q349" s="86" t="s">
        <v>15043</v>
      </c>
      <c r="R349" s="86"/>
      <c r="S349" s="91"/>
    </row>
    <row r="350" spans="1:19" ht="17.25" customHeight="1">
      <c r="A350" s="665"/>
      <c r="B350" s="665"/>
      <c r="C350" s="665"/>
      <c r="D350" s="665"/>
      <c r="E350" s="670" t="s">
        <v>15050</v>
      </c>
      <c r="F350" s="2"/>
      <c r="G350" s="26">
        <v>4</v>
      </c>
      <c r="H350" s="144" t="s">
        <v>14992</v>
      </c>
      <c r="I350" s="124" t="s">
        <v>14895</v>
      </c>
      <c r="J350" s="86" t="s">
        <v>158</v>
      </c>
      <c r="K350" s="86"/>
      <c r="L350" s="665"/>
      <c r="M350" s="86"/>
      <c r="N350" s="735"/>
      <c r="O350" s="86" t="s">
        <v>380</v>
      </c>
      <c r="P350" s="86" t="s">
        <v>380</v>
      </c>
      <c r="Q350" s="91" t="s">
        <v>15043</v>
      </c>
      <c r="R350" s="86"/>
      <c r="S350" s="91"/>
    </row>
    <row r="351" spans="1:19" ht="17.25" customHeight="1">
      <c r="A351" s="665"/>
      <c r="B351" s="665"/>
      <c r="C351" s="665"/>
      <c r="D351" s="665"/>
      <c r="E351" s="665"/>
      <c r="F351" s="2"/>
      <c r="G351" s="26">
        <v>5</v>
      </c>
      <c r="H351" s="144" t="s">
        <v>14994</v>
      </c>
      <c r="I351" s="124" t="s">
        <v>15052</v>
      </c>
      <c r="J351" s="86" t="s">
        <v>158</v>
      </c>
      <c r="K351" s="86"/>
      <c r="L351" s="665"/>
      <c r="M351" s="86"/>
      <c r="N351" s="665"/>
      <c r="O351" s="86" t="s">
        <v>380</v>
      </c>
      <c r="P351" s="86" t="s">
        <v>380</v>
      </c>
      <c r="Q351" s="91" t="s">
        <v>15043</v>
      </c>
      <c r="R351" s="86"/>
      <c r="S351" s="91"/>
    </row>
    <row r="352" spans="1:19" ht="17.25" customHeight="1">
      <c r="A352" s="665"/>
      <c r="B352" s="665"/>
      <c r="C352" s="665"/>
      <c r="D352" s="665"/>
      <c r="E352" s="144" t="s">
        <v>14996</v>
      </c>
      <c r="F352" s="2"/>
      <c r="G352" s="26">
        <v>6</v>
      </c>
      <c r="H352" s="144" t="s">
        <v>14997</v>
      </c>
      <c r="I352" s="124" t="s">
        <v>14998</v>
      </c>
      <c r="J352" s="86" t="s">
        <v>158</v>
      </c>
      <c r="K352" s="86"/>
      <c r="L352" s="665"/>
      <c r="M352" s="86"/>
      <c r="N352" s="264"/>
      <c r="O352" s="86" t="s">
        <v>380</v>
      </c>
      <c r="P352" s="86" t="s">
        <v>380</v>
      </c>
      <c r="Q352" s="86" t="s">
        <v>15043</v>
      </c>
      <c r="R352" s="86"/>
      <c r="S352" s="86"/>
    </row>
    <row r="353" spans="1:19" ht="17.25" customHeight="1">
      <c r="A353" s="665"/>
      <c r="B353" s="665"/>
      <c r="C353" s="665"/>
      <c r="D353" s="94" t="s">
        <v>15030</v>
      </c>
      <c r="E353" s="94" t="s">
        <v>15031</v>
      </c>
      <c r="F353" s="2"/>
      <c r="G353" s="26">
        <v>7</v>
      </c>
      <c r="H353" s="120" t="s">
        <v>15032</v>
      </c>
      <c r="I353" s="120" t="s">
        <v>15033</v>
      </c>
      <c r="J353" s="86" t="s">
        <v>158</v>
      </c>
      <c r="K353" s="86"/>
      <c r="L353" s="665"/>
      <c r="M353" s="86"/>
      <c r="N353" s="26"/>
      <c r="O353" s="86" t="s">
        <v>380</v>
      </c>
      <c r="P353" s="86" t="s">
        <v>380</v>
      </c>
      <c r="Q353" s="86" t="s">
        <v>15043</v>
      </c>
      <c r="R353" s="86"/>
      <c r="S353" s="86"/>
    </row>
    <row r="354" spans="1:19" ht="17.25" customHeight="1">
      <c r="A354" s="666"/>
      <c r="B354" s="666"/>
      <c r="C354" s="666"/>
      <c r="D354" s="94" t="s">
        <v>15001</v>
      </c>
      <c r="E354" s="94" t="s">
        <v>15055</v>
      </c>
      <c r="F354" s="2"/>
      <c r="G354" s="26">
        <v>8</v>
      </c>
      <c r="H354" s="120" t="s">
        <v>15057</v>
      </c>
      <c r="I354" s="120" t="s">
        <v>15058</v>
      </c>
      <c r="J354" s="86" t="s">
        <v>158</v>
      </c>
      <c r="K354" s="86"/>
      <c r="L354" s="666"/>
      <c r="M354" s="91"/>
      <c r="N354" s="26"/>
      <c r="O354" s="86" t="s">
        <v>380</v>
      </c>
      <c r="P354" s="86" t="s">
        <v>380</v>
      </c>
      <c r="Q354" s="86" t="s">
        <v>15043</v>
      </c>
      <c r="R354" s="86"/>
      <c r="S354" s="91"/>
    </row>
    <row r="355" spans="1:19" ht="53.25" customHeight="1">
      <c r="A355" s="802" t="s">
        <v>15059</v>
      </c>
      <c r="B355" s="735" t="s">
        <v>3487</v>
      </c>
      <c r="C355" s="735" t="s">
        <v>3625</v>
      </c>
      <c r="D355" s="670" t="s">
        <v>15060</v>
      </c>
      <c r="E355" s="670" t="s">
        <v>15061</v>
      </c>
      <c r="F355" s="740" t="s">
        <v>8119</v>
      </c>
      <c r="G355" s="26">
        <v>1</v>
      </c>
      <c r="H355" s="120" t="s">
        <v>15065</v>
      </c>
      <c r="I355" s="120" t="s">
        <v>14895</v>
      </c>
      <c r="J355" s="86" t="s">
        <v>158</v>
      </c>
      <c r="K355" s="91"/>
      <c r="L355" s="734"/>
      <c r="M355" s="91"/>
      <c r="N355" s="78"/>
      <c r="O355" s="86" t="s">
        <v>380</v>
      </c>
      <c r="P355" s="86" t="s">
        <v>380</v>
      </c>
      <c r="Q355" s="91" t="s">
        <v>15067</v>
      </c>
      <c r="R355" s="91"/>
      <c r="S355" s="91"/>
    </row>
    <row r="356" spans="1:19" ht="53.25" customHeight="1">
      <c r="A356" s="666"/>
      <c r="B356" s="665"/>
      <c r="C356" s="665"/>
      <c r="D356" s="666"/>
      <c r="E356" s="666"/>
      <c r="F356" s="666"/>
      <c r="G356" s="26">
        <v>2</v>
      </c>
      <c r="H356" s="120" t="s">
        <v>15071</v>
      </c>
      <c r="I356" s="120" t="s">
        <v>15073</v>
      </c>
      <c r="J356" s="86" t="s">
        <v>158</v>
      </c>
      <c r="K356" s="91"/>
      <c r="L356" s="666"/>
      <c r="M356" s="86"/>
      <c r="N356" s="78"/>
      <c r="O356" s="86" t="s">
        <v>380</v>
      </c>
      <c r="P356" s="86" t="s">
        <v>380</v>
      </c>
      <c r="Q356" s="91" t="s">
        <v>15067</v>
      </c>
      <c r="R356" s="91"/>
      <c r="S356" s="86"/>
    </row>
    <row r="357" spans="1:19" ht="53.25" customHeight="1">
      <c r="A357" s="802" t="s">
        <v>15076</v>
      </c>
      <c r="B357" s="735" t="s">
        <v>3487</v>
      </c>
      <c r="C357" s="735" t="s">
        <v>3625</v>
      </c>
      <c r="D357" s="670" t="s">
        <v>15060</v>
      </c>
      <c r="E357" s="670" t="s">
        <v>15078</v>
      </c>
      <c r="F357" s="740" t="s">
        <v>8119</v>
      </c>
      <c r="G357" s="26">
        <v>1</v>
      </c>
      <c r="H357" s="120" t="s">
        <v>15081</v>
      </c>
      <c r="I357" s="120" t="s">
        <v>15082</v>
      </c>
      <c r="J357" s="86" t="s">
        <v>158</v>
      </c>
      <c r="K357" s="86"/>
      <c r="L357" s="734"/>
      <c r="M357" s="91"/>
      <c r="N357" s="26"/>
      <c r="O357" s="86" t="s">
        <v>380</v>
      </c>
      <c r="P357" s="86" t="s">
        <v>380</v>
      </c>
      <c r="Q357" s="86" t="s">
        <v>15083</v>
      </c>
      <c r="R357" s="86"/>
      <c r="S357" s="91"/>
    </row>
    <row r="358" spans="1:19" ht="53.25" customHeight="1">
      <c r="A358" s="666"/>
      <c r="B358" s="665"/>
      <c r="C358" s="665"/>
      <c r="D358" s="665"/>
      <c r="E358" s="666"/>
      <c r="F358" s="666"/>
      <c r="G358" s="26">
        <v>2</v>
      </c>
      <c r="H358" s="120" t="s">
        <v>15087</v>
      </c>
      <c r="I358" s="120" t="s">
        <v>15088</v>
      </c>
      <c r="J358" s="86" t="s">
        <v>158</v>
      </c>
      <c r="K358" s="91"/>
      <c r="L358" s="666"/>
      <c r="M358" s="91"/>
      <c r="N358" s="78"/>
      <c r="O358" s="86" t="s">
        <v>380</v>
      </c>
      <c r="P358" s="86" t="s">
        <v>380</v>
      </c>
      <c r="Q358" s="91" t="s">
        <v>15083</v>
      </c>
      <c r="R358" s="91"/>
      <c r="S358" s="91"/>
    </row>
    <row r="359" spans="1:19" ht="53.25" customHeight="1">
      <c r="A359" s="802" t="s">
        <v>15093</v>
      </c>
      <c r="B359" s="735" t="s">
        <v>3487</v>
      </c>
      <c r="C359" s="735" t="s">
        <v>3625</v>
      </c>
      <c r="D359" s="670" t="s">
        <v>15060</v>
      </c>
      <c r="E359" s="670" t="s">
        <v>15094</v>
      </c>
      <c r="F359" s="740" t="s">
        <v>8119</v>
      </c>
      <c r="G359" s="26">
        <v>1</v>
      </c>
      <c r="H359" s="120" t="s">
        <v>15095</v>
      </c>
      <c r="I359" s="120" t="s">
        <v>15096</v>
      </c>
      <c r="J359" s="86" t="s">
        <v>158</v>
      </c>
      <c r="K359" s="86"/>
      <c r="L359" s="734"/>
      <c r="M359" s="91"/>
      <c r="N359" s="26"/>
      <c r="O359" s="86" t="s">
        <v>380</v>
      </c>
      <c r="P359" s="86" t="s">
        <v>380</v>
      </c>
      <c r="Q359" s="86" t="s">
        <v>15097</v>
      </c>
      <c r="R359" s="86"/>
      <c r="S359" s="91"/>
    </row>
    <row r="360" spans="1:19" ht="53.25" customHeight="1">
      <c r="A360" s="666"/>
      <c r="B360" s="665"/>
      <c r="C360" s="665"/>
      <c r="D360" s="665"/>
      <c r="E360" s="666"/>
      <c r="F360" s="666"/>
      <c r="G360" s="26">
        <v>2</v>
      </c>
      <c r="H360" s="120" t="s">
        <v>15087</v>
      </c>
      <c r="I360" s="120" t="s">
        <v>15088</v>
      </c>
      <c r="J360" s="86" t="s">
        <v>158</v>
      </c>
      <c r="K360" s="91"/>
      <c r="L360" s="666"/>
      <c r="M360" s="91"/>
      <c r="N360" s="78"/>
      <c r="O360" s="86" t="s">
        <v>380</v>
      </c>
      <c r="P360" s="86" t="s">
        <v>380</v>
      </c>
      <c r="Q360" s="91" t="s">
        <v>15097</v>
      </c>
      <c r="R360" s="91"/>
      <c r="S360" s="91"/>
    </row>
    <row r="361" spans="1:19" ht="53.25" customHeight="1">
      <c r="A361" s="802" t="s">
        <v>15102</v>
      </c>
      <c r="B361" s="735" t="s">
        <v>3487</v>
      </c>
      <c r="C361" s="735" t="s">
        <v>3625</v>
      </c>
      <c r="D361" s="670" t="s">
        <v>15060</v>
      </c>
      <c r="E361" s="670" t="s">
        <v>15104</v>
      </c>
      <c r="F361" s="740" t="s">
        <v>8119</v>
      </c>
      <c r="G361" s="26">
        <v>1</v>
      </c>
      <c r="H361" s="120" t="s">
        <v>15107</v>
      </c>
      <c r="I361" s="120" t="s">
        <v>15108</v>
      </c>
      <c r="J361" s="86" t="s">
        <v>158</v>
      </c>
      <c r="K361" s="86"/>
      <c r="L361" s="734"/>
      <c r="M361" s="91"/>
      <c r="N361" s="26"/>
      <c r="O361" s="86" t="s">
        <v>380</v>
      </c>
      <c r="P361" s="86" t="s">
        <v>380</v>
      </c>
      <c r="Q361" s="86" t="s">
        <v>15111</v>
      </c>
      <c r="R361" s="86"/>
      <c r="S361" s="91"/>
    </row>
    <row r="362" spans="1:19" ht="53.25" customHeight="1">
      <c r="A362" s="666"/>
      <c r="B362" s="665"/>
      <c r="C362" s="665"/>
      <c r="D362" s="665"/>
      <c r="E362" s="666"/>
      <c r="F362" s="666"/>
      <c r="G362" s="26">
        <v>2</v>
      </c>
      <c r="H362" s="120" t="s">
        <v>15112</v>
      </c>
      <c r="I362" s="120" t="s">
        <v>15088</v>
      </c>
      <c r="J362" s="86" t="s">
        <v>158</v>
      </c>
      <c r="K362" s="91"/>
      <c r="L362" s="666"/>
      <c r="M362" s="91"/>
      <c r="N362" s="78"/>
      <c r="O362" s="86" t="s">
        <v>380</v>
      </c>
      <c r="P362" s="86" t="s">
        <v>380</v>
      </c>
      <c r="Q362" s="91" t="s">
        <v>15111</v>
      </c>
      <c r="R362" s="91"/>
      <c r="S362" s="91"/>
    </row>
    <row r="363" spans="1:19" ht="53.25" customHeight="1">
      <c r="A363" s="802" t="s">
        <v>15114</v>
      </c>
      <c r="B363" s="735" t="s">
        <v>3487</v>
      </c>
      <c r="C363" s="735" t="s">
        <v>3625</v>
      </c>
      <c r="D363" s="805" t="s">
        <v>15060</v>
      </c>
      <c r="E363" s="670" t="s">
        <v>15116</v>
      </c>
      <c r="F363" s="740" t="s">
        <v>8119</v>
      </c>
      <c r="G363" s="26">
        <v>1</v>
      </c>
      <c r="H363" s="120" t="s">
        <v>15118</v>
      </c>
      <c r="I363" s="120" t="s">
        <v>15119</v>
      </c>
      <c r="J363" s="86"/>
      <c r="K363" s="91"/>
      <c r="L363" s="734"/>
      <c r="M363" s="86"/>
      <c r="N363" s="78"/>
      <c r="O363" s="86" t="s">
        <v>380</v>
      </c>
      <c r="P363" s="86" t="s">
        <v>380</v>
      </c>
      <c r="Q363" s="86" t="s">
        <v>413</v>
      </c>
      <c r="R363" s="91"/>
      <c r="S363" s="86"/>
    </row>
    <row r="364" spans="1:19" ht="53.25" customHeight="1">
      <c r="A364" s="666"/>
      <c r="B364" s="665"/>
      <c r="C364" s="665"/>
      <c r="D364" s="666"/>
      <c r="E364" s="666"/>
      <c r="F364" s="666"/>
      <c r="G364" s="26">
        <v>2</v>
      </c>
      <c r="H364" s="120" t="s">
        <v>15087</v>
      </c>
      <c r="I364" s="120" t="s">
        <v>15088</v>
      </c>
      <c r="J364" s="86"/>
      <c r="K364" s="91"/>
      <c r="L364" s="666"/>
      <c r="M364" s="91"/>
      <c r="N364" s="78"/>
      <c r="O364" s="86" t="s">
        <v>380</v>
      </c>
      <c r="P364" s="86" t="s">
        <v>380</v>
      </c>
      <c r="Q364" s="91" t="s">
        <v>413</v>
      </c>
      <c r="R364" s="91"/>
      <c r="S364" s="91"/>
    </row>
    <row r="365" spans="1:19" ht="53.25" customHeight="1">
      <c r="A365" s="802" t="s">
        <v>15122</v>
      </c>
      <c r="B365" s="735" t="s">
        <v>3487</v>
      </c>
      <c r="C365" s="735" t="s">
        <v>3625</v>
      </c>
      <c r="D365" s="670" t="s">
        <v>15060</v>
      </c>
      <c r="E365" s="670" t="s">
        <v>15130</v>
      </c>
      <c r="F365" s="740" t="s">
        <v>8119</v>
      </c>
      <c r="G365" s="26">
        <v>1</v>
      </c>
      <c r="H365" s="120" t="s">
        <v>15081</v>
      </c>
      <c r="I365" s="120" t="s">
        <v>15082</v>
      </c>
      <c r="J365" s="86" t="s">
        <v>158</v>
      </c>
      <c r="K365" s="86"/>
      <c r="L365" s="734"/>
      <c r="M365" s="91"/>
      <c r="N365" s="26"/>
      <c r="O365" s="86" t="s">
        <v>380</v>
      </c>
      <c r="P365" s="86" t="s">
        <v>380</v>
      </c>
      <c r="Q365" s="86" t="s">
        <v>15133</v>
      </c>
      <c r="R365" s="86"/>
      <c r="S365" s="91"/>
    </row>
    <row r="366" spans="1:19" ht="53.25" customHeight="1">
      <c r="A366" s="666"/>
      <c r="B366" s="665"/>
      <c r="C366" s="665"/>
      <c r="D366" s="665"/>
      <c r="E366" s="666"/>
      <c r="F366" s="666"/>
      <c r="G366" s="26">
        <v>2</v>
      </c>
      <c r="H366" s="120" t="s">
        <v>15134</v>
      </c>
      <c r="I366" s="120" t="s">
        <v>15088</v>
      </c>
      <c r="J366" s="86" t="s">
        <v>158</v>
      </c>
      <c r="K366" s="91"/>
      <c r="L366" s="666"/>
      <c r="M366" s="91"/>
      <c r="N366" s="78"/>
      <c r="O366" s="86" t="s">
        <v>380</v>
      </c>
      <c r="P366" s="86" t="s">
        <v>380</v>
      </c>
      <c r="Q366" s="91" t="s">
        <v>15133</v>
      </c>
      <c r="R366" s="91"/>
      <c r="S366" s="91"/>
    </row>
    <row r="367" spans="1:19" ht="53.25" customHeight="1">
      <c r="A367" s="802" t="s">
        <v>15137</v>
      </c>
      <c r="B367" s="735" t="s">
        <v>3487</v>
      </c>
      <c r="C367" s="735" t="s">
        <v>3625</v>
      </c>
      <c r="D367" s="670" t="s">
        <v>15060</v>
      </c>
      <c r="E367" s="670" t="s">
        <v>15139</v>
      </c>
      <c r="F367" s="740" t="s">
        <v>8119</v>
      </c>
      <c r="G367" s="26">
        <v>1</v>
      </c>
      <c r="H367" s="120" t="s">
        <v>15081</v>
      </c>
      <c r="I367" s="120" t="s">
        <v>15096</v>
      </c>
      <c r="J367" s="86" t="s">
        <v>158</v>
      </c>
      <c r="K367" s="86"/>
      <c r="L367" s="734"/>
      <c r="M367" s="91"/>
      <c r="N367" s="26"/>
      <c r="O367" s="86" t="s">
        <v>380</v>
      </c>
      <c r="P367" s="86" t="s">
        <v>380</v>
      </c>
      <c r="Q367" s="86" t="s">
        <v>15141</v>
      </c>
      <c r="R367" s="86"/>
      <c r="S367" s="91"/>
    </row>
    <row r="368" spans="1:19" ht="53.25" customHeight="1">
      <c r="A368" s="666"/>
      <c r="B368" s="665"/>
      <c r="C368" s="665"/>
      <c r="D368" s="665"/>
      <c r="E368" s="666"/>
      <c r="F368" s="666"/>
      <c r="G368" s="26">
        <v>2</v>
      </c>
      <c r="H368" s="120" t="s">
        <v>15134</v>
      </c>
      <c r="I368" s="120" t="s">
        <v>15088</v>
      </c>
      <c r="J368" s="86" t="s">
        <v>158</v>
      </c>
      <c r="K368" s="91"/>
      <c r="L368" s="666"/>
      <c r="M368" s="91"/>
      <c r="N368" s="78"/>
      <c r="O368" s="86" t="s">
        <v>380</v>
      </c>
      <c r="P368" s="86" t="s">
        <v>380</v>
      </c>
      <c r="Q368" s="91" t="s">
        <v>15141</v>
      </c>
      <c r="R368" s="91"/>
      <c r="S368" s="91"/>
    </row>
    <row r="369" spans="1:19" ht="53.25" customHeight="1">
      <c r="A369" s="802" t="s">
        <v>15145</v>
      </c>
      <c r="B369" s="735" t="s">
        <v>3487</v>
      </c>
      <c r="C369" s="735" t="s">
        <v>3625</v>
      </c>
      <c r="D369" s="670" t="s">
        <v>15060</v>
      </c>
      <c r="E369" s="670" t="s">
        <v>15147</v>
      </c>
      <c r="F369" s="740" t="s">
        <v>8119</v>
      </c>
      <c r="G369" s="26">
        <v>1</v>
      </c>
      <c r="H369" s="120" t="s">
        <v>15081</v>
      </c>
      <c r="I369" s="120" t="s">
        <v>15108</v>
      </c>
      <c r="J369" s="86" t="s">
        <v>158</v>
      </c>
      <c r="K369" s="86"/>
      <c r="L369" s="734"/>
      <c r="M369" s="91"/>
      <c r="N369" s="26"/>
      <c r="O369" s="86" t="s">
        <v>380</v>
      </c>
      <c r="P369" s="86" t="s">
        <v>380</v>
      </c>
      <c r="Q369" s="86" t="s">
        <v>15151</v>
      </c>
      <c r="R369" s="86"/>
      <c r="S369" s="91"/>
    </row>
    <row r="370" spans="1:19" ht="53.25" customHeight="1">
      <c r="A370" s="666"/>
      <c r="B370" s="665"/>
      <c r="C370" s="665"/>
      <c r="D370" s="665"/>
      <c r="E370" s="666"/>
      <c r="F370" s="666"/>
      <c r="G370" s="26">
        <v>2</v>
      </c>
      <c r="H370" s="120" t="s">
        <v>15134</v>
      </c>
      <c r="I370" s="120" t="s">
        <v>15088</v>
      </c>
      <c r="J370" s="86" t="s">
        <v>158</v>
      </c>
      <c r="K370" s="91"/>
      <c r="L370" s="666"/>
      <c r="M370" s="91"/>
      <c r="N370" s="78"/>
      <c r="O370" s="86" t="s">
        <v>380</v>
      </c>
      <c r="P370" s="86" t="s">
        <v>380</v>
      </c>
      <c r="Q370" s="91" t="s">
        <v>15151</v>
      </c>
      <c r="R370" s="91"/>
      <c r="S370" s="91"/>
    </row>
    <row r="371" spans="1:19" ht="53.25" customHeight="1">
      <c r="A371" s="802" t="s">
        <v>15154</v>
      </c>
      <c r="B371" s="735" t="s">
        <v>3487</v>
      </c>
      <c r="C371" s="735" t="s">
        <v>3625</v>
      </c>
      <c r="D371" s="670" t="s">
        <v>15060</v>
      </c>
      <c r="E371" s="670" t="s">
        <v>15155</v>
      </c>
      <c r="F371" s="740" t="s">
        <v>8119</v>
      </c>
      <c r="G371" s="26">
        <v>1</v>
      </c>
      <c r="H371" s="120" t="s">
        <v>15081</v>
      </c>
      <c r="I371" s="120" t="s">
        <v>15119</v>
      </c>
      <c r="J371" s="86"/>
      <c r="K371" s="91"/>
      <c r="L371" s="734"/>
      <c r="M371" s="91"/>
      <c r="N371" s="78"/>
      <c r="O371" s="86" t="s">
        <v>380</v>
      </c>
      <c r="P371" s="86" t="s">
        <v>380</v>
      </c>
      <c r="Q371" s="86" t="s">
        <v>413</v>
      </c>
      <c r="R371" s="91"/>
      <c r="S371" s="91"/>
    </row>
    <row r="372" spans="1:19" ht="53.25" customHeight="1">
      <c r="A372" s="666"/>
      <c r="B372" s="665"/>
      <c r="C372" s="665"/>
      <c r="D372" s="665"/>
      <c r="E372" s="666"/>
      <c r="F372" s="666"/>
      <c r="G372" s="26">
        <v>2</v>
      </c>
      <c r="H372" s="120" t="s">
        <v>15134</v>
      </c>
      <c r="I372" s="120" t="s">
        <v>15088</v>
      </c>
      <c r="J372" s="86"/>
      <c r="K372" s="91"/>
      <c r="L372" s="666"/>
      <c r="M372" s="91"/>
      <c r="N372" s="78"/>
      <c r="O372" s="86" t="s">
        <v>380</v>
      </c>
      <c r="P372" s="86" t="s">
        <v>380</v>
      </c>
      <c r="Q372" s="91" t="s">
        <v>413</v>
      </c>
      <c r="R372" s="91"/>
      <c r="S372" s="91"/>
    </row>
    <row r="373" spans="1:19" ht="53.25" customHeight="1">
      <c r="A373" s="802" t="s">
        <v>15160</v>
      </c>
      <c r="B373" s="735" t="s">
        <v>3487</v>
      </c>
      <c r="C373" s="735" t="s">
        <v>3625</v>
      </c>
      <c r="D373" s="670" t="s">
        <v>15060</v>
      </c>
      <c r="E373" s="670" t="s">
        <v>15161</v>
      </c>
      <c r="F373" s="740" t="s">
        <v>8119</v>
      </c>
      <c r="G373" s="26">
        <v>1</v>
      </c>
      <c r="H373" s="120" t="s">
        <v>15163</v>
      </c>
      <c r="I373" s="120" t="s">
        <v>14895</v>
      </c>
      <c r="J373" s="86" t="s">
        <v>158</v>
      </c>
      <c r="K373" s="91"/>
      <c r="L373" s="734"/>
      <c r="M373" s="91"/>
      <c r="N373" s="78"/>
      <c r="O373" s="86" t="s">
        <v>380</v>
      </c>
      <c r="P373" s="86" t="s">
        <v>380</v>
      </c>
      <c r="Q373" s="91" t="s">
        <v>15166</v>
      </c>
      <c r="R373" s="91"/>
      <c r="S373" s="91"/>
    </row>
    <row r="374" spans="1:19" ht="53.25" customHeight="1">
      <c r="A374" s="666"/>
      <c r="B374" s="665"/>
      <c r="C374" s="665"/>
      <c r="D374" s="665"/>
      <c r="E374" s="666"/>
      <c r="F374" s="666"/>
      <c r="G374" s="26">
        <v>2</v>
      </c>
      <c r="H374" s="120" t="s">
        <v>15168</v>
      </c>
      <c r="I374" s="120" t="s">
        <v>15169</v>
      </c>
      <c r="J374" s="86" t="s">
        <v>158</v>
      </c>
      <c r="K374" s="91"/>
      <c r="L374" s="666"/>
      <c r="M374" s="91"/>
      <c r="N374" s="78"/>
      <c r="O374" s="86" t="s">
        <v>380</v>
      </c>
      <c r="P374" s="86" t="s">
        <v>380</v>
      </c>
      <c r="Q374" s="91" t="s">
        <v>15166</v>
      </c>
      <c r="R374" s="91"/>
      <c r="S374" s="91"/>
    </row>
    <row r="375" spans="1:19" ht="53.25" customHeight="1">
      <c r="A375" s="802" t="s">
        <v>15172</v>
      </c>
      <c r="B375" s="735" t="s">
        <v>3487</v>
      </c>
      <c r="C375" s="735" t="s">
        <v>3625</v>
      </c>
      <c r="D375" s="670" t="s">
        <v>15060</v>
      </c>
      <c r="E375" s="670" t="s">
        <v>15174</v>
      </c>
      <c r="F375" s="740" t="s">
        <v>8119</v>
      </c>
      <c r="G375" s="26">
        <v>1</v>
      </c>
      <c r="H375" s="120" t="s">
        <v>15163</v>
      </c>
      <c r="I375" s="120" t="s">
        <v>14895</v>
      </c>
      <c r="J375" s="86" t="s">
        <v>158</v>
      </c>
      <c r="K375" s="91"/>
      <c r="L375" s="734"/>
      <c r="M375" s="91"/>
      <c r="N375" s="78"/>
      <c r="O375" s="86" t="s">
        <v>380</v>
      </c>
      <c r="P375" s="86" t="s">
        <v>380</v>
      </c>
      <c r="Q375" s="91" t="s">
        <v>15177</v>
      </c>
      <c r="R375" s="91"/>
      <c r="S375" s="91"/>
    </row>
    <row r="376" spans="1:19" ht="53.25" customHeight="1">
      <c r="A376" s="666"/>
      <c r="B376" s="665"/>
      <c r="C376" s="665"/>
      <c r="D376" s="665"/>
      <c r="E376" s="666"/>
      <c r="F376" s="666"/>
      <c r="G376" s="26">
        <v>2</v>
      </c>
      <c r="H376" s="120" t="s">
        <v>15178</v>
      </c>
      <c r="I376" s="120" t="s">
        <v>15169</v>
      </c>
      <c r="J376" s="86" t="s">
        <v>158</v>
      </c>
      <c r="K376" s="91"/>
      <c r="L376" s="666"/>
      <c r="M376" s="91"/>
      <c r="N376" s="78"/>
      <c r="O376" s="86" t="s">
        <v>380</v>
      </c>
      <c r="P376" s="86" t="s">
        <v>380</v>
      </c>
      <c r="Q376" s="91" t="s">
        <v>15177</v>
      </c>
      <c r="R376" s="91"/>
      <c r="S376" s="91"/>
    </row>
    <row r="377" spans="1:19" ht="53.25" customHeight="1">
      <c r="A377" s="802" t="s">
        <v>15181</v>
      </c>
      <c r="B377" s="735" t="s">
        <v>3487</v>
      </c>
      <c r="C377" s="735" t="s">
        <v>3625</v>
      </c>
      <c r="D377" s="670" t="s">
        <v>15060</v>
      </c>
      <c r="E377" s="670" t="s">
        <v>15183</v>
      </c>
      <c r="F377" s="740" t="s">
        <v>8119</v>
      </c>
      <c r="G377" s="26">
        <v>1</v>
      </c>
      <c r="H377" s="120" t="s">
        <v>15184</v>
      </c>
      <c r="I377" s="120" t="s">
        <v>14895</v>
      </c>
      <c r="J377" s="86" t="s">
        <v>158</v>
      </c>
      <c r="K377" s="91"/>
      <c r="L377" s="734"/>
      <c r="M377" s="91"/>
      <c r="N377" s="78"/>
      <c r="O377" s="86" t="s">
        <v>380</v>
      </c>
      <c r="P377" s="86" t="s">
        <v>380</v>
      </c>
      <c r="Q377" s="91" t="s">
        <v>15186</v>
      </c>
      <c r="R377" s="91"/>
      <c r="S377" s="91"/>
    </row>
    <row r="378" spans="1:19" ht="53.25" customHeight="1">
      <c r="A378" s="666"/>
      <c r="B378" s="665"/>
      <c r="C378" s="665"/>
      <c r="D378" s="665"/>
      <c r="E378" s="666"/>
      <c r="F378" s="666"/>
      <c r="G378" s="26">
        <v>2</v>
      </c>
      <c r="H378" s="120" t="s">
        <v>15189</v>
      </c>
      <c r="I378" s="120" t="s">
        <v>15190</v>
      </c>
      <c r="J378" s="86" t="s">
        <v>158</v>
      </c>
      <c r="K378" s="91"/>
      <c r="L378" s="666"/>
      <c r="M378" s="91"/>
      <c r="N378" s="78"/>
      <c r="O378" s="86" t="s">
        <v>380</v>
      </c>
      <c r="P378" s="86" t="s">
        <v>380</v>
      </c>
      <c r="Q378" s="91" t="s">
        <v>15186</v>
      </c>
      <c r="R378" s="91"/>
      <c r="S378" s="91"/>
    </row>
    <row r="379" spans="1:19" ht="37.5" customHeight="1">
      <c r="A379" s="802" t="s">
        <v>15194</v>
      </c>
      <c r="B379" s="735" t="s">
        <v>3487</v>
      </c>
      <c r="C379" s="735" t="s">
        <v>3625</v>
      </c>
      <c r="D379" s="670" t="s">
        <v>15196</v>
      </c>
      <c r="E379" s="670" t="s">
        <v>15197</v>
      </c>
      <c r="F379" s="740" t="s">
        <v>15198</v>
      </c>
      <c r="G379" s="26">
        <v>1</v>
      </c>
      <c r="H379" s="124" t="s">
        <v>14976</v>
      </c>
      <c r="I379" s="124" t="s">
        <v>14895</v>
      </c>
      <c r="J379" s="86" t="s">
        <v>158</v>
      </c>
      <c r="K379" s="91"/>
      <c r="L379" s="734"/>
      <c r="M379" s="91"/>
      <c r="N379" s="78"/>
      <c r="O379" s="86" t="s">
        <v>380</v>
      </c>
      <c r="P379" s="86" t="s">
        <v>380</v>
      </c>
      <c r="Q379" s="91" t="s">
        <v>15200</v>
      </c>
      <c r="R379" s="91"/>
      <c r="S379" s="91"/>
    </row>
    <row r="380" spans="1:19" ht="17.25" customHeight="1">
      <c r="A380" s="665"/>
      <c r="B380" s="665"/>
      <c r="C380" s="665"/>
      <c r="D380" s="665"/>
      <c r="E380" s="665"/>
      <c r="F380" s="665"/>
      <c r="G380" s="26">
        <v>2</v>
      </c>
      <c r="H380" s="124" t="s">
        <v>15202</v>
      </c>
      <c r="I380" s="124" t="s">
        <v>15203</v>
      </c>
      <c r="J380" s="86" t="s">
        <v>158</v>
      </c>
      <c r="K380" s="91"/>
      <c r="L380" s="665"/>
      <c r="M380" s="91"/>
      <c r="N380" s="78"/>
      <c r="O380" s="86" t="s">
        <v>380</v>
      </c>
      <c r="P380" s="86" t="s">
        <v>380</v>
      </c>
      <c r="Q380" s="91" t="s">
        <v>15200</v>
      </c>
      <c r="R380" s="91"/>
      <c r="S380" s="91"/>
    </row>
    <row r="381" spans="1:19" ht="42.75" customHeight="1">
      <c r="A381" s="666"/>
      <c r="B381" s="666"/>
      <c r="C381" s="666"/>
      <c r="D381" s="666"/>
      <c r="E381" s="666"/>
      <c r="F381" s="666"/>
      <c r="G381" s="26">
        <v>3</v>
      </c>
      <c r="H381" s="124" t="s">
        <v>15204</v>
      </c>
      <c r="I381" s="124" t="s">
        <v>15205</v>
      </c>
      <c r="J381" s="86" t="s">
        <v>158</v>
      </c>
      <c r="K381" s="91"/>
      <c r="L381" s="666"/>
      <c r="M381" s="268"/>
      <c r="N381" s="78"/>
      <c r="O381" s="86" t="s">
        <v>380</v>
      </c>
      <c r="P381" s="86" t="s">
        <v>380</v>
      </c>
      <c r="Q381" s="91" t="s">
        <v>15200</v>
      </c>
      <c r="R381" s="91"/>
      <c r="S381" s="91"/>
    </row>
    <row r="382" spans="1:19" ht="34.5" customHeight="1">
      <c r="A382" s="803" t="s">
        <v>6956</v>
      </c>
      <c r="B382" s="806" t="s">
        <v>3487</v>
      </c>
      <c r="C382" s="806" t="s">
        <v>3625</v>
      </c>
      <c r="D382" s="807" t="s">
        <v>15208</v>
      </c>
      <c r="E382" s="92" t="s">
        <v>15210</v>
      </c>
      <c r="F382" s="740" t="s">
        <v>8119</v>
      </c>
      <c r="G382" s="26">
        <v>1</v>
      </c>
      <c r="H382" s="120" t="s">
        <v>15211</v>
      </c>
      <c r="I382" s="120" t="s">
        <v>14895</v>
      </c>
      <c r="J382" s="86" t="s">
        <v>158</v>
      </c>
      <c r="K382" s="268"/>
      <c r="L382" s="800"/>
      <c r="M382" s="268"/>
      <c r="N382" s="1"/>
      <c r="O382" s="86" t="s">
        <v>380</v>
      </c>
      <c r="P382" s="86" t="s">
        <v>380</v>
      </c>
      <c r="Q382" s="91" t="s">
        <v>15213</v>
      </c>
      <c r="R382" s="268"/>
      <c r="S382" s="91"/>
    </row>
    <row r="383" spans="1:19" ht="17.25" customHeight="1">
      <c r="A383" s="665"/>
      <c r="B383" s="665"/>
      <c r="C383" s="665"/>
      <c r="D383" s="665"/>
      <c r="E383" s="92" t="s">
        <v>15214</v>
      </c>
      <c r="F383" s="665"/>
      <c r="G383" s="26">
        <v>2</v>
      </c>
      <c r="H383" s="120" t="s">
        <v>15215</v>
      </c>
      <c r="I383" s="120" t="s">
        <v>14899</v>
      </c>
      <c r="J383" s="86" t="s">
        <v>158</v>
      </c>
      <c r="K383" s="268"/>
      <c r="L383" s="665"/>
      <c r="M383" s="268"/>
      <c r="N383" s="1"/>
      <c r="O383" s="86" t="s">
        <v>380</v>
      </c>
      <c r="P383" s="86" t="s">
        <v>380</v>
      </c>
      <c r="Q383" s="91" t="s">
        <v>15213</v>
      </c>
      <c r="R383" s="268"/>
      <c r="S383" s="91"/>
    </row>
    <row r="384" spans="1:19" ht="17.25" customHeight="1">
      <c r="A384" s="666"/>
      <c r="B384" s="666"/>
      <c r="C384" s="666"/>
      <c r="D384" s="666"/>
      <c r="E384" s="92" t="s">
        <v>15216</v>
      </c>
      <c r="F384" s="666"/>
      <c r="G384" s="26">
        <v>3</v>
      </c>
      <c r="H384" s="120" t="s">
        <v>15217</v>
      </c>
      <c r="I384" s="120" t="s">
        <v>14895</v>
      </c>
      <c r="J384" s="86" t="s">
        <v>158</v>
      </c>
      <c r="K384" s="268"/>
      <c r="L384" s="666"/>
      <c r="M384" s="178"/>
      <c r="N384" s="1"/>
      <c r="O384" s="86" t="s">
        <v>380</v>
      </c>
      <c r="P384" s="86" t="s">
        <v>380</v>
      </c>
      <c r="Q384" s="91" t="s">
        <v>15213</v>
      </c>
      <c r="R384" s="268"/>
      <c r="S384" s="86"/>
    </row>
    <row r="385" spans="1:19" ht="17.25" customHeight="1">
      <c r="A385" s="418" t="s">
        <v>15219</v>
      </c>
      <c r="B385" s="419" t="s">
        <v>15222</v>
      </c>
      <c r="C385" s="420" t="s">
        <v>3625</v>
      </c>
      <c r="D385" s="421" t="s">
        <v>15223</v>
      </c>
      <c r="E385" s="92" t="s">
        <v>15224</v>
      </c>
      <c r="F385" s="120" t="s">
        <v>15226</v>
      </c>
      <c r="G385" s="26">
        <v>1</v>
      </c>
      <c r="H385" s="120" t="s">
        <v>15227</v>
      </c>
      <c r="I385" s="120" t="s">
        <v>15228</v>
      </c>
      <c r="J385" s="86" t="s">
        <v>158</v>
      </c>
      <c r="K385" s="178"/>
      <c r="L385" s="111"/>
      <c r="M385" s="178"/>
      <c r="N385" s="2"/>
      <c r="O385" s="86" t="s">
        <v>380</v>
      </c>
      <c r="P385" s="86" t="s">
        <v>380</v>
      </c>
      <c r="Q385" s="86" t="s">
        <v>15231</v>
      </c>
      <c r="R385" s="178"/>
      <c r="S385" s="86"/>
    </row>
    <row r="386" spans="1:19" ht="17.25" customHeight="1">
      <c r="A386" s="418" t="s">
        <v>15232</v>
      </c>
      <c r="B386" s="419" t="s">
        <v>15233</v>
      </c>
      <c r="C386" s="420" t="s">
        <v>3625</v>
      </c>
      <c r="D386" s="421" t="s">
        <v>15235</v>
      </c>
      <c r="E386" s="92" t="s">
        <v>15236</v>
      </c>
      <c r="F386" s="120" t="s">
        <v>15237</v>
      </c>
      <c r="G386" s="26">
        <v>1</v>
      </c>
      <c r="H386" s="120" t="s">
        <v>15227</v>
      </c>
      <c r="I386" s="120" t="s">
        <v>15228</v>
      </c>
      <c r="J386" s="86" t="s">
        <v>158</v>
      </c>
      <c r="K386" s="178"/>
      <c r="L386" s="111"/>
      <c r="M386" s="178"/>
      <c r="N386" s="2"/>
      <c r="O386" s="86" t="s">
        <v>380</v>
      </c>
      <c r="P386" s="86" t="s">
        <v>380</v>
      </c>
      <c r="Q386" s="86" t="s">
        <v>15239</v>
      </c>
      <c r="R386" s="178"/>
      <c r="S386" s="86"/>
    </row>
    <row r="387" spans="1:19" ht="17.25" customHeight="1">
      <c r="A387" s="418" t="s">
        <v>15240</v>
      </c>
      <c r="B387" s="419" t="s">
        <v>15241</v>
      </c>
      <c r="C387" s="420" t="s">
        <v>3625</v>
      </c>
      <c r="D387" s="421" t="s">
        <v>15243</v>
      </c>
      <c r="E387" s="92" t="s">
        <v>15244</v>
      </c>
      <c r="F387" s="120" t="s">
        <v>15245</v>
      </c>
      <c r="G387" s="26">
        <v>1</v>
      </c>
      <c r="H387" s="120" t="s">
        <v>15246</v>
      </c>
      <c r="I387" s="120" t="s">
        <v>15247</v>
      </c>
      <c r="J387" s="86"/>
      <c r="K387" s="178"/>
      <c r="L387" s="111"/>
      <c r="M387" s="178"/>
      <c r="N387" s="2"/>
      <c r="O387" s="86" t="s">
        <v>380</v>
      </c>
      <c r="P387" s="86" t="s">
        <v>380</v>
      </c>
      <c r="Q387" s="86" t="s">
        <v>380</v>
      </c>
      <c r="R387" s="178"/>
      <c r="S387" s="86"/>
    </row>
    <row r="388" spans="1:19" ht="17.25" customHeight="1">
      <c r="A388" s="418" t="s">
        <v>15248</v>
      </c>
      <c r="B388" s="419" t="s">
        <v>15249</v>
      </c>
      <c r="C388" s="420" t="s">
        <v>3625</v>
      </c>
      <c r="D388" s="421" t="s">
        <v>15250</v>
      </c>
      <c r="E388" s="92" t="s">
        <v>15251</v>
      </c>
      <c r="F388" s="120" t="s">
        <v>15253</v>
      </c>
      <c r="G388" s="26">
        <v>1</v>
      </c>
      <c r="H388" s="120" t="s">
        <v>15254</v>
      </c>
      <c r="I388" s="120" t="s">
        <v>15255</v>
      </c>
      <c r="J388" s="86" t="s">
        <v>158</v>
      </c>
      <c r="K388" s="178"/>
      <c r="L388" s="111"/>
      <c r="M388" s="178"/>
      <c r="N388" s="2"/>
      <c r="O388" s="86" t="s">
        <v>380</v>
      </c>
      <c r="P388" s="86" t="s">
        <v>380</v>
      </c>
      <c r="Q388" s="86" t="s">
        <v>15257</v>
      </c>
      <c r="R388" s="178"/>
      <c r="S388" s="86"/>
    </row>
    <row r="389" spans="1:19" ht="17.25" customHeight="1">
      <c r="A389" s="418" t="s">
        <v>15258</v>
      </c>
      <c r="B389" s="419" t="s">
        <v>15259</v>
      </c>
      <c r="C389" s="420" t="s">
        <v>3625</v>
      </c>
      <c r="D389" s="421" t="s">
        <v>15261</v>
      </c>
      <c r="E389" s="92" t="s">
        <v>15262</v>
      </c>
      <c r="F389" s="120" t="s">
        <v>15263</v>
      </c>
      <c r="G389" s="26">
        <v>1</v>
      </c>
      <c r="H389" s="120" t="s">
        <v>15254</v>
      </c>
      <c r="I389" s="120" t="s">
        <v>15255</v>
      </c>
      <c r="J389" s="86" t="s">
        <v>158</v>
      </c>
      <c r="K389" s="178"/>
      <c r="L389" s="111"/>
      <c r="M389" s="178"/>
      <c r="N389" s="2"/>
      <c r="O389" s="86" t="s">
        <v>380</v>
      </c>
      <c r="P389" s="86" t="s">
        <v>380</v>
      </c>
      <c r="Q389" s="86" t="s">
        <v>15265</v>
      </c>
      <c r="R389" s="178"/>
      <c r="S389" s="86"/>
    </row>
    <row r="390" spans="1:19" ht="17.25" customHeight="1">
      <c r="A390" s="418" t="s">
        <v>15266</v>
      </c>
      <c r="B390" s="419" t="s">
        <v>15267</v>
      </c>
      <c r="C390" s="420" t="s">
        <v>3625</v>
      </c>
      <c r="D390" s="421" t="s">
        <v>15268</v>
      </c>
      <c r="E390" s="92" t="s">
        <v>15269</v>
      </c>
      <c r="F390" s="120" t="s">
        <v>15270</v>
      </c>
      <c r="G390" s="26">
        <v>1</v>
      </c>
      <c r="H390" s="120" t="s">
        <v>15254</v>
      </c>
      <c r="I390" s="120" t="s">
        <v>15255</v>
      </c>
      <c r="J390" s="86" t="s">
        <v>158</v>
      </c>
      <c r="K390" s="178"/>
      <c r="L390" s="111"/>
      <c r="M390" s="178"/>
      <c r="N390" s="2"/>
      <c r="O390" s="86" t="s">
        <v>380</v>
      </c>
      <c r="P390" s="86" t="s">
        <v>380</v>
      </c>
      <c r="Q390" s="86" t="s">
        <v>15271</v>
      </c>
      <c r="R390" s="178"/>
      <c r="S390" s="86"/>
    </row>
    <row r="391" spans="1:19" ht="17.25" customHeight="1">
      <c r="A391" s="418" t="s">
        <v>15272</v>
      </c>
      <c r="B391" s="419" t="s">
        <v>15273</v>
      </c>
      <c r="C391" s="420" t="s">
        <v>3625</v>
      </c>
      <c r="D391" s="421" t="s">
        <v>15274</v>
      </c>
      <c r="E391" s="92" t="s">
        <v>15275</v>
      </c>
      <c r="F391" s="120" t="s">
        <v>15245</v>
      </c>
      <c r="G391" s="26">
        <v>1</v>
      </c>
      <c r="H391" s="120" t="s">
        <v>15277</v>
      </c>
      <c r="I391" s="120" t="s">
        <v>15278</v>
      </c>
      <c r="J391" s="86"/>
      <c r="K391" s="178"/>
      <c r="L391" s="111"/>
      <c r="M391" s="178"/>
      <c r="N391" s="2"/>
      <c r="O391" s="86" t="s">
        <v>380</v>
      </c>
      <c r="P391" s="86" t="s">
        <v>380</v>
      </c>
      <c r="Q391" s="86" t="s">
        <v>380</v>
      </c>
      <c r="R391" s="178"/>
      <c r="S391" s="86"/>
    </row>
    <row r="392" spans="1:19" ht="51" customHeight="1">
      <c r="A392" s="803" t="s">
        <v>15281</v>
      </c>
      <c r="B392" s="806" t="s">
        <v>15282</v>
      </c>
      <c r="C392" s="806" t="s">
        <v>3625</v>
      </c>
      <c r="D392" s="807" t="s">
        <v>15284</v>
      </c>
      <c r="E392" s="740" t="s">
        <v>15061</v>
      </c>
      <c r="F392" s="740" t="s">
        <v>8119</v>
      </c>
      <c r="G392" s="26">
        <v>1</v>
      </c>
      <c r="H392" s="120" t="s">
        <v>15065</v>
      </c>
      <c r="I392" s="120" t="s">
        <v>14895</v>
      </c>
      <c r="J392" s="86" t="s">
        <v>158</v>
      </c>
      <c r="K392" s="178"/>
      <c r="L392" s="800"/>
      <c r="M392" s="178"/>
      <c r="N392" s="2"/>
      <c r="O392" s="86" t="s">
        <v>380</v>
      </c>
      <c r="P392" s="86" t="s">
        <v>380</v>
      </c>
      <c r="Q392" s="86" t="s">
        <v>15287</v>
      </c>
      <c r="R392" s="178"/>
      <c r="S392" s="86"/>
    </row>
    <row r="393" spans="1:19" ht="51" customHeight="1">
      <c r="A393" s="666"/>
      <c r="B393" s="666"/>
      <c r="C393" s="666"/>
      <c r="D393" s="666"/>
      <c r="E393" s="666"/>
      <c r="F393" s="666"/>
      <c r="G393" s="26">
        <v>2</v>
      </c>
      <c r="H393" s="120" t="s">
        <v>15289</v>
      </c>
      <c r="I393" s="120" t="s">
        <v>15073</v>
      </c>
      <c r="J393" s="86" t="s">
        <v>158</v>
      </c>
      <c r="K393" s="178"/>
      <c r="L393" s="666"/>
      <c r="M393" s="178"/>
      <c r="N393" s="2"/>
      <c r="O393" s="86" t="s">
        <v>380</v>
      </c>
      <c r="P393" s="86" t="s">
        <v>380</v>
      </c>
      <c r="Q393" s="86" t="s">
        <v>15287</v>
      </c>
      <c r="R393" s="178"/>
      <c r="S393" s="86"/>
    </row>
    <row r="394" spans="1:19" ht="51" customHeight="1">
      <c r="A394" s="803" t="s">
        <v>15291</v>
      </c>
      <c r="B394" s="806" t="s">
        <v>15292</v>
      </c>
      <c r="C394" s="806" t="s">
        <v>3625</v>
      </c>
      <c r="D394" s="807" t="s">
        <v>15284</v>
      </c>
      <c r="E394" s="740" t="s">
        <v>15078</v>
      </c>
      <c r="F394" s="740" t="s">
        <v>8119</v>
      </c>
      <c r="G394" s="26">
        <v>1</v>
      </c>
      <c r="H394" s="120" t="s">
        <v>15294</v>
      </c>
      <c r="I394" s="120" t="s">
        <v>15082</v>
      </c>
      <c r="J394" s="86" t="s">
        <v>158</v>
      </c>
      <c r="K394" s="178"/>
      <c r="L394" s="800"/>
      <c r="M394" s="178"/>
      <c r="N394" s="2"/>
      <c r="O394" s="86" t="s">
        <v>380</v>
      </c>
      <c r="P394" s="86" t="s">
        <v>380</v>
      </c>
      <c r="Q394" s="86" t="s">
        <v>15295</v>
      </c>
      <c r="R394" s="178"/>
      <c r="S394" s="86"/>
    </row>
    <row r="395" spans="1:19" ht="51" customHeight="1">
      <c r="A395" s="666"/>
      <c r="B395" s="666"/>
      <c r="C395" s="666"/>
      <c r="D395" s="665"/>
      <c r="E395" s="665"/>
      <c r="F395" s="666"/>
      <c r="G395" s="26">
        <v>2</v>
      </c>
      <c r="H395" s="120" t="s">
        <v>15296</v>
      </c>
      <c r="I395" s="120" t="s">
        <v>15088</v>
      </c>
      <c r="J395" s="86" t="s">
        <v>158</v>
      </c>
      <c r="K395" s="178"/>
      <c r="L395" s="666"/>
      <c r="M395" s="178"/>
      <c r="N395" s="2"/>
      <c r="O395" s="86" t="s">
        <v>380</v>
      </c>
      <c r="P395" s="86" t="s">
        <v>380</v>
      </c>
      <c r="Q395" s="86" t="s">
        <v>15295</v>
      </c>
      <c r="R395" s="178"/>
      <c r="S395" s="86"/>
    </row>
    <row r="396" spans="1:19" ht="51" customHeight="1">
      <c r="A396" s="803" t="s">
        <v>15298</v>
      </c>
      <c r="B396" s="806" t="s">
        <v>15300</v>
      </c>
      <c r="C396" s="806" t="s">
        <v>3625</v>
      </c>
      <c r="D396" s="807" t="s">
        <v>15284</v>
      </c>
      <c r="E396" s="740" t="s">
        <v>15094</v>
      </c>
      <c r="F396" s="740" t="s">
        <v>8119</v>
      </c>
      <c r="G396" s="26">
        <v>1</v>
      </c>
      <c r="H396" s="120" t="s">
        <v>15302</v>
      </c>
      <c r="I396" s="120" t="s">
        <v>15096</v>
      </c>
      <c r="J396" s="86" t="s">
        <v>158</v>
      </c>
      <c r="K396" s="178"/>
      <c r="L396" s="800"/>
      <c r="M396" s="178"/>
      <c r="N396" s="2"/>
      <c r="O396" s="86" t="s">
        <v>380</v>
      </c>
      <c r="P396" s="86" t="s">
        <v>380</v>
      </c>
      <c r="Q396" s="86" t="s">
        <v>15304</v>
      </c>
      <c r="R396" s="178"/>
      <c r="S396" s="86"/>
    </row>
    <row r="397" spans="1:19" ht="51" customHeight="1">
      <c r="A397" s="666"/>
      <c r="B397" s="666"/>
      <c r="C397" s="666"/>
      <c r="D397" s="666"/>
      <c r="E397" s="666"/>
      <c r="F397" s="666"/>
      <c r="G397" s="26">
        <v>2</v>
      </c>
      <c r="H397" s="120" t="s">
        <v>15296</v>
      </c>
      <c r="I397" s="120" t="s">
        <v>15088</v>
      </c>
      <c r="J397" s="86" t="s">
        <v>158</v>
      </c>
      <c r="K397" s="178"/>
      <c r="L397" s="666"/>
      <c r="M397" s="178"/>
      <c r="N397" s="2"/>
      <c r="O397" s="86" t="s">
        <v>380</v>
      </c>
      <c r="P397" s="86" t="s">
        <v>380</v>
      </c>
      <c r="Q397" s="86" t="s">
        <v>15304</v>
      </c>
      <c r="R397" s="178"/>
      <c r="S397" s="86"/>
    </row>
    <row r="398" spans="1:19" ht="51" customHeight="1">
      <c r="A398" s="803" t="s">
        <v>15305</v>
      </c>
      <c r="B398" s="806" t="s">
        <v>15306</v>
      </c>
      <c r="C398" s="806" t="s">
        <v>3625</v>
      </c>
      <c r="D398" s="807" t="s">
        <v>15284</v>
      </c>
      <c r="E398" s="740" t="s">
        <v>15104</v>
      </c>
      <c r="F398" s="740" t="s">
        <v>8119</v>
      </c>
      <c r="G398" s="26">
        <v>1</v>
      </c>
      <c r="H398" s="120" t="s">
        <v>15307</v>
      </c>
      <c r="I398" s="120" t="s">
        <v>15108</v>
      </c>
      <c r="J398" s="86" t="s">
        <v>158</v>
      </c>
      <c r="K398" s="178"/>
      <c r="L398" s="800"/>
      <c r="M398" s="178"/>
      <c r="N398" s="2"/>
      <c r="O398" s="86" t="s">
        <v>380</v>
      </c>
      <c r="P398" s="86" t="s">
        <v>380</v>
      </c>
      <c r="Q398" s="86" t="s">
        <v>15309</v>
      </c>
      <c r="R398" s="178"/>
      <c r="S398" s="86"/>
    </row>
    <row r="399" spans="1:19" ht="51" customHeight="1">
      <c r="A399" s="666"/>
      <c r="B399" s="666"/>
      <c r="C399" s="666"/>
      <c r="D399" s="666"/>
      <c r="E399" s="666"/>
      <c r="F399" s="666"/>
      <c r="G399" s="26">
        <v>2</v>
      </c>
      <c r="H399" s="120" t="s">
        <v>15296</v>
      </c>
      <c r="I399" s="120" t="s">
        <v>15088</v>
      </c>
      <c r="J399" s="86" t="s">
        <v>158</v>
      </c>
      <c r="K399" s="178"/>
      <c r="L399" s="666"/>
      <c r="M399" s="178"/>
      <c r="N399" s="2"/>
      <c r="O399" s="86" t="s">
        <v>380</v>
      </c>
      <c r="P399" s="86" t="s">
        <v>380</v>
      </c>
      <c r="Q399" s="86" t="s">
        <v>15309</v>
      </c>
      <c r="R399" s="178"/>
      <c r="S399" s="86"/>
    </row>
    <row r="400" spans="1:19" ht="51" customHeight="1">
      <c r="A400" s="803" t="s">
        <v>15310</v>
      </c>
      <c r="B400" s="806" t="s">
        <v>15312</v>
      </c>
      <c r="C400" s="806" t="s">
        <v>3625</v>
      </c>
      <c r="D400" s="807" t="s">
        <v>15284</v>
      </c>
      <c r="E400" s="740" t="s">
        <v>15116</v>
      </c>
      <c r="F400" s="740" t="s">
        <v>8119</v>
      </c>
      <c r="G400" s="26">
        <v>1</v>
      </c>
      <c r="H400" s="120" t="s">
        <v>15315</v>
      </c>
      <c r="I400" s="120" t="s">
        <v>15119</v>
      </c>
      <c r="J400" s="86"/>
      <c r="K400" s="178"/>
      <c r="L400" s="800"/>
      <c r="M400" s="178"/>
      <c r="N400" s="2"/>
      <c r="O400" s="86" t="s">
        <v>380</v>
      </c>
      <c r="P400" s="86" t="s">
        <v>380</v>
      </c>
      <c r="Q400" s="86" t="s">
        <v>413</v>
      </c>
      <c r="R400" s="178"/>
      <c r="S400" s="86"/>
    </row>
    <row r="401" spans="1:19" ht="51" customHeight="1">
      <c r="A401" s="666"/>
      <c r="B401" s="666"/>
      <c r="C401" s="666"/>
      <c r="D401" s="666"/>
      <c r="E401" s="666"/>
      <c r="F401" s="666"/>
      <c r="G401" s="26">
        <v>2</v>
      </c>
      <c r="H401" s="120" t="s">
        <v>15296</v>
      </c>
      <c r="I401" s="120" t="s">
        <v>15088</v>
      </c>
      <c r="J401" s="86"/>
      <c r="K401" s="178"/>
      <c r="L401" s="666"/>
      <c r="M401" s="178"/>
      <c r="N401" s="2"/>
      <c r="O401" s="86" t="s">
        <v>380</v>
      </c>
      <c r="P401" s="86" t="s">
        <v>380</v>
      </c>
      <c r="Q401" s="86" t="s">
        <v>413</v>
      </c>
      <c r="R401" s="178"/>
      <c r="S401" s="86"/>
    </row>
    <row r="402" spans="1:19" ht="51" customHeight="1">
      <c r="A402" s="803" t="s">
        <v>15319</v>
      </c>
      <c r="B402" s="806" t="s">
        <v>15320</v>
      </c>
      <c r="C402" s="806" t="s">
        <v>3625</v>
      </c>
      <c r="D402" s="807" t="s">
        <v>15284</v>
      </c>
      <c r="E402" s="740" t="s">
        <v>15130</v>
      </c>
      <c r="F402" s="740" t="s">
        <v>8119</v>
      </c>
      <c r="G402" s="26">
        <v>1</v>
      </c>
      <c r="H402" s="120" t="s">
        <v>15294</v>
      </c>
      <c r="I402" s="120" t="s">
        <v>15082</v>
      </c>
      <c r="J402" s="86" t="s">
        <v>158</v>
      </c>
      <c r="K402" s="178"/>
      <c r="L402" s="800"/>
      <c r="M402" s="178"/>
      <c r="N402" s="2"/>
      <c r="O402" s="86" t="s">
        <v>380</v>
      </c>
      <c r="P402" s="86" t="s">
        <v>380</v>
      </c>
      <c r="Q402" s="86" t="s">
        <v>15323</v>
      </c>
      <c r="R402" s="178"/>
      <c r="S402" s="86"/>
    </row>
    <row r="403" spans="1:19" ht="51" customHeight="1">
      <c r="A403" s="666"/>
      <c r="B403" s="666"/>
      <c r="C403" s="666"/>
      <c r="D403" s="666"/>
      <c r="E403" s="666"/>
      <c r="F403" s="666"/>
      <c r="G403" s="26">
        <v>2</v>
      </c>
      <c r="H403" s="120" t="s">
        <v>15325</v>
      </c>
      <c r="I403" s="120" t="s">
        <v>15088</v>
      </c>
      <c r="J403" s="86" t="s">
        <v>158</v>
      </c>
      <c r="K403" s="178"/>
      <c r="L403" s="666"/>
      <c r="M403" s="178"/>
      <c r="N403" s="2"/>
      <c r="O403" s="86" t="s">
        <v>380</v>
      </c>
      <c r="P403" s="86" t="s">
        <v>380</v>
      </c>
      <c r="Q403" s="86" t="s">
        <v>15323</v>
      </c>
      <c r="R403" s="178"/>
      <c r="S403" s="86"/>
    </row>
    <row r="404" spans="1:19" ht="51" customHeight="1">
      <c r="A404" s="803" t="s">
        <v>15327</v>
      </c>
      <c r="B404" s="806" t="s">
        <v>15328</v>
      </c>
      <c r="C404" s="806" t="s">
        <v>3625</v>
      </c>
      <c r="D404" s="807" t="s">
        <v>15284</v>
      </c>
      <c r="E404" s="740" t="s">
        <v>15139</v>
      </c>
      <c r="F404" s="740" t="s">
        <v>8119</v>
      </c>
      <c r="G404" s="26">
        <v>1</v>
      </c>
      <c r="H404" s="120" t="s">
        <v>15294</v>
      </c>
      <c r="I404" s="120" t="s">
        <v>15096</v>
      </c>
      <c r="J404" s="86" t="s">
        <v>158</v>
      </c>
      <c r="K404" s="178"/>
      <c r="L404" s="800"/>
      <c r="M404" s="178"/>
      <c r="N404" s="2"/>
      <c r="O404" s="86" t="s">
        <v>380</v>
      </c>
      <c r="P404" s="86" t="s">
        <v>380</v>
      </c>
      <c r="Q404" s="86" t="s">
        <v>15331</v>
      </c>
      <c r="R404" s="178"/>
      <c r="S404" s="86"/>
    </row>
    <row r="405" spans="1:19" ht="51" customHeight="1">
      <c r="A405" s="666"/>
      <c r="B405" s="666"/>
      <c r="C405" s="666"/>
      <c r="D405" s="666"/>
      <c r="E405" s="666"/>
      <c r="F405" s="666"/>
      <c r="G405" s="26">
        <v>2</v>
      </c>
      <c r="H405" s="120" t="s">
        <v>15332</v>
      </c>
      <c r="I405" s="120" t="s">
        <v>15088</v>
      </c>
      <c r="J405" s="86" t="s">
        <v>158</v>
      </c>
      <c r="K405" s="178"/>
      <c r="L405" s="666"/>
      <c r="M405" s="178"/>
      <c r="N405" s="2"/>
      <c r="O405" s="86" t="s">
        <v>380</v>
      </c>
      <c r="P405" s="86" t="s">
        <v>380</v>
      </c>
      <c r="Q405" s="86" t="s">
        <v>15331</v>
      </c>
      <c r="R405" s="178"/>
      <c r="S405" s="86"/>
    </row>
    <row r="406" spans="1:19" ht="51" customHeight="1">
      <c r="A406" s="803" t="s">
        <v>15334</v>
      </c>
      <c r="B406" s="806" t="s">
        <v>15335</v>
      </c>
      <c r="C406" s="806" t="s">
        <v>3625</v>
      </c>
      <c r="D406" s="807" t="s">
        <v>15284</v>
      </c>
      <c r="E406" s="740" t="s">
        <v>15147</v>
      </c>
      <c r="F406" s="740" t="s">
        <v>8119</v>
      </c>
      <c r="G406" s="26">
        <v>1</v>
      </c>
      <c r="H406" s="120" t="s">
        <v>15294</v>
      </c>
      <c r="I406" s="120" t="s">
        <v>15108</v>
      </c>
      <c r="J406" s="86" t="s">
        <v>158</v>
      </c>
      <c r="K406" s="178"/>
      <c r="L406" s="800"/>
      <c r="M406" s="178"/>
      <c r="N406" s="2"/>
      <c r="O406" s="86" t="s">
        <v>380</v>
      </c>
      <c r="P406" s="86" t="s">
        <v>380</v>
      </c>
      <c r="Q406" s="86" t="s">
        <v>15338</v>
      </c>
      <c r="R406" s="178"/>
      <c r="S406" s="86"/>
    </row>
    <row r="407" spans="1:19" ht="51" customHeight="1">
      <c r="A407" s="666"/>
      <c r="B407" s="666"/>
      <c r="C407" s="666"/>
      <c r="D407" s="666"/>
      <c r="E407" s="666"/>
      <c r="F407" s="666"/>
      <c r="G407" s="26">
        <v>2</v>
      </c>
      <c r="H407" s="120" t="s">
        <v>15332</v>
      </c>
      <c r="I407" s="120" t="s">
        <v>15088</v>
      </c>
      <c r="J407" s="86" t="s">
        <v>158</v>
      </c>
      <c r="K407" s="178"/>
      <c r="L407" s="666"/>
      <c r="M407" s="178"/>
      <c r="N407" s="2"/>
      <c r="O407" s="86" t="s">
        <v>380</v>
      </c>
      <c r="P407" s="86" t="s">
        <v>380</v>
      </c>
      <c r="Q407" s="86" t="s">
        <v>15338</v>
      </c>
      <c r="R407" s="178"/>
      <c r="S407" s="86"/>
    </row>
    <row r="408" spans="1:19" ht="51" customHeight="1">
      <c r="A408" s="803" t="s">
        <v>15340</v>
      </c>
      <c r="B408" s="806" t="s">
        <v>15341</v>
      </c>
      <c r="C408" s="806" t="s">
        <v>3625</v>
      </c>
      <c r="D408" s="807" t="s">
        <v>15284</v>
      </c>
      <c r="E408" s="740" t="s">
        <v>15155</v>
      </c>
      <c r="F408" s="740" t="s">
        <v>8119</v>
      </c>
      <c r="G408" s="26">
        <v>1</v>
      </c>
      <c r="H408" s="120" t="s">
        <v>15294</v>
      </c>
      <c r="I408" s="120" t="s">
        <v>15119</v>
      </c>
      <c r="J408" s="86"/>
      <c r="K408" s="178"/>
      <c r="L408" s="800"/>
      <c r="M408" s="178"/>
      <c r="N408" s="2"/>
      <c r="O408" s="86" t="s">
        <v>380</v>
      </c>
      <c r="P408" s="86" t="s">
        <v>380</v>
      </c>
      <c r="Q408" s="86" t="s">
        <v>413</v>
      </c>
      <c r="R408" s="178"/>
      <c r="S408" s="86"/>
    </row>
    <row r="409" spans="1:19" ht="51" customHeight="1">
      <c r="A409" s="666"/>
      <c r="B409" s="666"/>
      <c r="C409" s="666"/>
      <c r="D409" s="666"/>
      <c r="E409" s="666"/>
      <c r="F409" s="666"/>
      <c r="G409" s="26">
        <v>2</v>
      </c>
      <c r="H409" s="120" t="s">
        <v>15332</v>
      </c>
      <c r="I409" s="120" t="s">
        <v>15088</v>
      </c>
      <c r="J409" s="86"/>
      <c r="K409" s="178"/>
      <c r="L409" s="666"/>
      <c r="M409" s="178"/>
      <c r="N409" s="2"/>
      <c r="O409" s="86" t="s">
        <v>380</v>
      </c>
      <c r="P409" s="86" t="s">
        <v>380</v>
      </c>
      <c r="Q409" s="86" t="s">
        <v>413</v>
      </c>
      <c r="R409" s="178"/>
      <c r="S409" s="86"/>
    </row>
    <row r="410" spans="1:19" ht="51" customHeight="1">
      <c r="A410" s="803" t="s">
        <v>15346</v>
      </c>
      <c r="B410" s="806" t="s">
        <v>15347</v>
      </c>
      <c r="C410" s="806" t="s">
        <v>3625</v>
      </c>
      <c r="D410" s="807" t="s">
        <v>15284</v>
      </c>
      <c r="E410" s="740" t="s">
        <v>15161</v>
      </c>
      <c r="F410" s="740" t="s">
        <v>8119</v>
      </c>
      <c r="G410" s="26">
        <v>1</v>
      </c>
      <c r="H410" s="120" t="s">
        <v>15349</v>
      </c>
      <c r="I410" s="120" t="s">
        <v>14895</v>
      </c>
      <c r="J410" s="86" t="s">
        <v>158</v>
      </c>
      <c r="K410" s="178"/>
      <c r="L410" s="800"/>
      <c r="M410" s="178"/>
      <c r="N410" s="2"/>
      <c r="O410" s="86" t="s">
        <v>380</v>
      </c>
      <c r="P410" s="86" t="s">
        <v>380</v>
      </c>
      <c r="Q410" s="86" t="s">
        <v>15350</v>
      </c>
      <c r="R410" s="178"/>
      <c r="S410" s="86"/>
    </row>
    <row r="411" spans="1:19" ht="51" customHeight="1">
      <c r="A411" s="666"/>
      <c r="B411" s="666"/>
      <c r="C411" s="666"/>
      <c r="D411" s="666"/>
      <c r="E411" s="666"/>
      <c r="F411" s="666"/>
      <c r="G411" s="26">
        <v>2</v>
      </c>
      <c r="H411" s="120" t="s">
        <v>15352</v>
      </c>
      <c r="I411" s="120" t="s">
        <v>15169</v>
      </c>
      <c r="J411" s="86" t="s">
        <v>158</v>
      </c>
      <c r="K411" s="178"/>
      <c r="L411" s="666"/>
      <c r="M411" s="178"/>
      <c r="N411" s="2"/>
      <c r="O411" s="86" t="s">
        <v>380</v>
      </c>
      <c r="P411" s="86" t="s">
        <v>380</v>
      </c>
      <c r="Q411" s="86" t="s">
        <v>15350</v>
      </c>
      <c r="R411" s="178"/>
      <c r="S411" s="86"/>
    </row>
    <row r="412" spans="1:19" ht="51" customHeight="1">
      <c r="A412" s="803" t="s">
        <v>15353</v>
      </c>
      <c r="B412" s="806" t="s">
        <v>15355</v>
      </c>
      <c r="C412" s="806" t="s">
        <v>3625</v>
      </c>
      <c r="D412" s="807" t="s">
        <v>15284</v>
      </c>
      <c r="E412" s="740" t="s">
        <v>15174</v>
      </c>
      <c r="F412" s="740" t="s">
        <v>8119</v>
      </c>
      <c r="G412" s="26">
        <v>1</v>
      </c>
      <c r="H412" s="120" t="s">
        <v>15349</v>
      </c>
      <c r="I412" s="120" t="s">
        <v>14895</v>
      </c>
      <c r="J412" s="86" t="s">
        <v>158</v>
      </c>
      <c r="K412" s="178"/>
      <c r="L412" s="800"/>
      <c r="M412" s="178"/>
      <c r="N412" s="2"/>
      <c r="O412" s="86" t="s">
        <v>380</v>
      </c>
      <c r="P412" s="86" t="s">
        <v>380</v>
      </c>
      <c r="Q412" s="86" t="s">
        <v>15360</v>
      </c>
      <c r="R412" s="178"/>
      <c r="S412" s="86"/>
    </row>
    <row r="413" spans="1:19" ht="51" customHeight="1">
      <c r="A413" s="666"/>
      <c r="B413" s="666"/>
      <c r="C413" s="666"/>
      <c r="D413" s="666"/>
      <c r="E413" s="666"/>
      <c r="F413" s="666"/>
      <c r="G413" s="26">
        <v>2</v>
      </c>
      <c r="H413" s="120" t="s">
        <v>15362</v>
      </c>
      <c r="I413" s="120" t="s">
        <v>15169</v>
      </c>
      <c r="J413" s="86" t="s">
        <v>158</v>
      </c>
      <c r="K413" s="178"/>
      <c r="L413" s="666"/>
      <c r="M413" s="178"/>
      <c r="N413" s="2"/>
      <c r="O413" s="86" t="s">
        <v>380</v>
      </c>
      <c r="P413" s="86" t="s">
        <v>380</v>
      </c>
      <c r="Q413" s="86" t="s">
        <v>15360</v>
      </c>
      <c r="R413" s="178"/>
      <c r="S413" s="86"/>
    </row>
    <row r="414" spans="1:19" ht="51" customHeight="1">
      <c r="A414" s="803" t="s">
        <v>15364</v>
      </c>
      <c r="B414" s="806" t="s">
        <v>15365</v>
      </c>
      <c r="C414" s="806" t="s">
        <v>3625</v>
      </c>
      <c r="D414" s="807" t="s">
        <v>15284</v>
      </c>
      <c r="E414" s="740" t="s">
        <v>15161</v>
      </c>
      <c r="F414" s="740" t="s">
        <v>8119</v>
      </c>
      <c r="G414" s="26">
        <v>1</v>
      </c>
      <c r="H414" s="120" t="s">
        <v>15366</v>
      </c>
      <c r="I414" s="120" t="s">
        <v>14895</v>
      </c>
      <c r="J414" s="86" t="s">
        <v>158</v>
      </c>
      <c r="K414" s="178"/>
      <c r="L414" s="800"/>
      <c r="M414" s="178"/>
      <c r="N414" s="2"/>
      <c r="O414" s="86" t="s">
        <v>380</v>
      </c>
      <c r="P414" s="86" t="s">
        <v>380</v>
      </c>
      <c r="Q414" s="86" t="s">
        <v>15369</v>
      </c>
      <c r="R414" s="178"/>
      <c r="S414" s="86"/>
    </row>
    <row r="415" spans="1:19" ht="51" customHeight="1">
      <c r="A415" s="666"/>
      <c r="B415" s="666"/>
      <c r="C415" s="666"/>
      <c r="D415" s="666"/>
      <c r="E415" s="666"/>
      <c r="F415" s="666"/>
      <c r="G415" s="26">
        <v>2</v>
      </c>
      <c r="H415" s="120" t="s">
        <v>15370</v>
      </c>
      <c r="I415" s="120" t="s">
        <v>15190</v>
      </c>
      <c r="J415" s="86" t="s">
        <v>158</v>
      </c>
      <c r="K415" s="178"/>
      <c r="L415" s="666"/>
      <c r="M415" s="178"/>
      <c r="N415" s="2"/>
      <c r="O415" s="86" t="s">
        <v>380</v>
      </c>
      <c r="P415" s="86" t="s">
        <v>380</v>
      </c>
      <c r="Q415" s="86" t="s">
        <v>15369</v>
      </c>
      <c r="R415" s="178"/>
      <c r="S415" s="86"/>
    </row>
    <row r="416" spans="1:19" ht="17.25" customHeight="1">
      <c r="A416" s="215"/>
      <c r="B416" s="215"/>
      <c r="C416" s="215"/>
      <c r="D416" s="428"/>
      <c r="E416" s="181"/>
      <c r="G416" s="180"/>
      <c r="J416" s="180"/>
      <c r="K416" s="310"/>
      <c r="L416" s="215"/>
      <c r="M416" s="308"/>
      <c r="O416" s="180"/>
      <c r="P416" s="180"/>
      <c r="Q416" s="180"/>
      <c r="R416" s="180"/>
      <c r="S416" s="180"/>
    </row>
    <row r="417" spans="1:19" ht="17.25" customHeight="1">
      <c r="A417" s="215"/>
      <c r="B417" s="215"/>
      <c r="C417" s="215"/>
      <c r="D417" s="428"/>
      <c r="E417" s="181"/>
      <c r="G417" s="180"/>
      <c r="J417" s="180"/>
      <c r="K417" s="310"/>
      <c r="L417" s="215"/>
      <c r="M417" s="308"/>
      <c r="O417" s="180"/>
      <c r="P417" s="180"/>
      <c r="Q417" s="180"/>
      <c r="R417" s="180"/>
      <c r="S417" s="180"/>
    </row>
    <row r="418" spans="1:19" ht="17.25" customHeight="1">
      <c r="A418" s="215"/>
      <c r="B418" s="215"/>
      <c r="C418" s="215"/>
      <c r="D418" s="428"/>
      <c r="E418" s="181"/>
      <c r="G418" s="180"/>
      <c r="J418" s="180"/>
      <c r="K418" s="310"/>
      <c r="L418" s="215"/>
      <c r="M418" s="308"/>
      <c r="O418" s="180"/>
      <c r="P418" s="180"/>
      <c r="Q418" s="180"/>
      <c r="R418" s="180"/>
      <c r="S418" s="180"/>
    </row>
    <row r="419" spans="1:19" ht="17.25" customHeight="1">
      <c r="A419" s="215"/>
      <c r="B419" s="215"/>
      <c r="C419" s="215"/>
      <c r="D419" s="428"/>
      <c r="E419" s="181"/>
      <c r="G419" s="180"/>
      <c r="J419" s="180"/>
      <c r="K419" s="310"/>
      <c r="L419" s="215"/>
      <c r="M419" s="308"/>
      <c r="O419" s="180"/>
      <c r="P419" s="180"/>
      <c r="Q419" s="180"/>
      <c r="R419" s="180"/>
      <c r="S419" s="180"/>
    </row>
    <row r="420" spans="1:19" ht="17.25" customHeight="1">
      <c r="A420" s="215"/>
      <c r="B420" s="215"/>
      <c r="C420" s="215"/>
      <c r="D420" s="428"/>
      <c r="E420" s="181"/>
      <c r="G420" s="180"/>
      <c r="J420" s="180"/>
      <c r="K420" s="310"/>
      <c r="L420" s="215"/>
      <c r="M420" s="308"/>
      <c r="O420" s="180"/>
      <c r="P420" s="180"/>
      <c r="Q420" s="180"/>
      <c r="R420" s="180"/>
      <c r="S420" s="180"/>
    </row>
    <row r="421" spans="1:19" ht="17.25" customHeight="1">
      <c r="A421" s="215"/>
      <c r="B421" s="215"/>
      <c r="C421" s="215"/>
      <c r="D421" s="428"/>
      <c r="E421" s="181"/>
      <c r="G421" s="180"/>
      <c r="J421" s="180"/>
      <c r="K421" s="310"/>
      <c r="L421" s="215"/>
      <c r="M421" s="308"/>
      <c r="O421" s="180"/>
      <c r="P421" s="180"/>
      <c r="Q421" s="180"/>
      <c r="R421" s="180"/>
      <c r="S421" s="180"/>
    </row>
    <row r="422" spans="1:19" ht="17.25" customHeight="1">
      <c r="A422" s="215"/>
      <c r="B422" s="215"/>
      <c r="C422" s="215"/>
      <c r="D422" s="428"/>
      <c r="E422" s="181"/>
      <c r="G422" s="180"/>
      <c r="J422" s="180"/>
      <c r="K422" s="310"/>
      <c r="L422" s="215"/>
      <c r="M422" s="308"/>
      <c r="O422" s="180"/>
      <c r="P422" s="180"/>
      <c r="Q422" s="180"/>
      <c r="R422" s="180"/>
      <c r="S422" s="180"/>
    </row>
    <row r="423" spans="1:19" ht="17.25" customHeight="1">
      <c r="A423" s="215"/>
      <c r="B423" s="215"/>
      <c r="C423" s="215"/>
      <c r="D423" s="428"/>
      <c r="E423" s="181"/>
      <c r="G423" s="180"/>
      <c r="J423" s="180"/>
      <c r="K423" s="310"/>
      <c r="L423" s="215"/>
      <c r="M423" s="308"/>
      <c r="O423" s="180"/>
      <c r="P423" s="180"/>
      <c r="Q423" s="180"/>
      <c r="R423" s="180"/>
      <c r="S423" s="180"/>
    </row>
    <row r="424" spans="1:19" ht="17.25" customHeight="1">
      <c r="A424" s="215"/>
      <c r="B424" s="215"/>
      <c r="C424" s="215"/>
      <c r="D424" s="428"/>
      <c r="E424" s="181"/>
      <c r="G424" s="180"/>
      <c r="J424" s="180"/>
      <c r="K424" s="310"/>
      <c r="L424" s="215"/>
      <c r="M424" s="308"/>
      <c r="O424" s="180"/>
      <c r="P424" s="180"/>
      <c r="Q424" s="180"/>
      <c r="R424" s="180"/>
      <c r="S424" s="180"/>
    </row>
    <row r="425" spans="1:19" ht="17.25" customHeight="1">
      <c r="A425" s="215"/>
      <c r="B425" s="215"/>
      <c r="C425" s="215"/>
      <c r="D425" s="428"/>
      <c r="E425" s="181"/>
      <c r="G425" s="180"/>
      <c r="J425" s="180"/>
      <c r="K425" s="310"/>
      <c r="L425" s="215"/>
      <c r="M425" s="308"/>
      <c r="O425" s="180"/>
      <c r="P425" s="180"/>
      <c r="Q425" s="180"/>
      <c r="R425" s="180"/>
      <c r="S425" s="180"/>
    </row>
    <row r="426" spans="1:19" ht="17.25" customHeight="1">
      <c r="A426" s="215"/>
      <c r="B426" s="215"/>
      <c r="C426" s="215"/>
      <c r="D426" s="428"/>
      <c r="E426" s="181"/>
      <c r="G426" s="180"/>
      <c r="J426" s="180"/>
      <c r="K426" s="310"/>
      <c r="L426" s="215"/>
      <c r="M426" s="308"/>
      <c r="O426" s="180"/>
      <c r="P426" s="180"/>
      <c r="Q426" s="180"/>
      <c r="R426" s="180"/>
      <c r="S426" s="180"/>
    </row>
    <row r="427" spans="1:19" ht="17.25" customHeight="1">
      <c r="A427" s="215"/>
      <c r="B427" s="215"/>
      <c r="C427" s="215"/>
      <c r="D427" s="428"/>
      <c r="E427" s="181"/>
      <c r="G427" s="180"/>
      <c r="J427" s="180"/>
      <c r="K427" s="310"/>
      <c r="L427" s="215"/>
      <c r="M427" s="308"/>
      <c r="O427" s="180"/>
      <c r="P427" s="180"/>
      <c r="Q427" s="180"/>
      <c r="R427" s="180"/>
      <c r="S427" s="180"/>
    </row>
    <row r="428" spans="1:19" ht="17.25" customHeight="1">
      <c r="A428" s="215"/>
      <c r="B428" s="215"/>
      <c r="C428" s="215"/>
      <c r="D428" s="428"/>
      <c r="E428" s="181"/>
      <c r="G428" s="180"/>
      <c r="J428" s="180"/>
      <c r="K428" s="310"/>
      <c r="L428" s="215"/>
      <c r="M428" s="308"/>
      <c r="O428" s="180"/>
      <c r="P428" s="180"/>
      <c r="Q428" s="180"/>
      <c r="R428" s="180"/>
      <c r="S428" s="180"/>
    </row>
    <row r="429" spans="1:19" ht="17.25" customHeight="1">
      <c r="A429" s="215"/>
      <c r="B429" s="215"/>
      <c r="C429" s="215"/>
      <c r="D429" s="428"/>
      <c r="E429" s="181"/>
      <c r="G429" s="180"/>
      <c r="J429" s="180"/>
      <c r="K429" s="310"/>
      <c r="L429" s="215"/>
      <c r="M429" s="308"/>
      <c r="O429" s="180"/>
      <c r="P429" s="180"/>
      <c r="Q429" s="180"/>
      <c r="R429" s="180"/>
      <c r="S429" s="180"/>
    </row>
    <row r="430" spans="1:19" ht="17.25" customHeight="1">
      <c r="A430" s="215"/>
      <c r="B430" s="215"/>
      <c r="C430" s="215"/>
      <c r="D430" s="428"/>
      <c r="E430" s="181"/>
      <c r="G430" s="180"/>
      <c r="J430" s="180"/>
      <c r="K430" s="310"/>
      <c r="L430" s="215"/>
      <c r="M430" s="308"/>
      <c r="O430" s="180"/>
      <c r="P430" s="180"/>
      <c r="Q430" s="180"/>
      <c r="R430" s="180"/>
      <c r="S430" s="180"/>
    </row>
    <row r="431" spans="1:19" ht="17.25" customHeight="1">
      <c r="A431" s="215"/>
      <c r="B431" s="215"/>
      <c r="C431" s="215"/>
      <c r="D431" s="428"/>
      <c r="E431" s="181"/>
      <c r="G431" s="180"/>
      <c r="J431" s="180"/>
      <c r="K431" s="310"/>
      <c r="L431" s="215"/>
      <c r="M431" s="308"/>
      <c r="O431" s="180"/>
      <c r="P431" s="180"/>
      <c r="Q431" s="180"/>
      <c r="R431" s="180"/>
      <c r="S431" s="180"/>
    </row>
    <row r="432" spans="1:19" ht="17.25" customHeight="1">
      <c r="A432" s="215"/>
      <c r="B432" s="215"/>
      <c r="C432" s="215"/>
      <c r="D432" s="428"/>
      <c r="E432" s="181"/>
      <c r="G432" s="180"/>
      <c r="J432" s="180"/>
      <c r="K432" s="310"/>
      <c r="L432" s="215"/>
      <c r="M432" s="308"/>
      <c r="O432" s="180"/>
      <c r="P432" s="180"/>
      <c r="Q432" s="180"/>
      <c r="R432" s="180"/>
      <c r="S432" s="180"/>
    </row>
    <row r="433" spans="1:19" ht="17.25" customHeight="1">
      <c r="A433" s="215"/>
      <c r="B433" s="215"/>
      <c r="C433" s="215"/>
      <c r="D433" s="428"/>
      <c r="E433" s="181"/>
      <c r="G433" s="180"/>
      <c r="J433" s="180"/>
      <c r="K433" s="310"/>
      <c r="L433" s="215"/>
      <c r="M433" s="308"/>
      <c r="O433" s="180"/>
      <c r="P433" s="180"/>
      <c r="Q433" s="180"/>
      <c r="R433" s="180"/>
      <c r="S433" s="180"/>
    </row>
    <row r="434" spans="1:19" ht="17.25" customHeight="1">
      <c r="A434" s="215"/>
      <c r="B434" s="215"/>
      <c r="C434" s="215"/>
      <c r="D434" s="428"/>
      <c r="E434" s="181"/>
      <c r="G434" s="180"/>
      <c r="J434" s="180"/>
      <c r="K434" s="310"/>
      <c r="L434" s="215"/>
      <c r="M434" s="308"/>
      <c r="O434" s="180"/>
      <c r="P434" s="180"/>
      <c r="Q434" s="180"/>
      <c r="R434" s="180"/>
      <c r="S434" s="180"/>
    </row>
    <row r="435" spans="1:19" ht="17.25" customHeight="1">
      <c r="A435" s="215"/>
      <c r="B435" s="215"/>
      <c r="C435" s="215"/>
      <c r="D435" s="428"/>
      <c r="E435" s="181"/>
      <c r="G435" s="180"/>
      <c r="J435" s="180"/>
      <c r="K435" s="310"/>
      <c r="L435" s="215"/>
      <c r="M435" s="308"/>
      <c r="O435" s="180"/>
      <c r="P435" s="180"/>
      <c r="Q435" s="180"/>
      <c r="R435" s="180"/>
      <c r="S435" s="180"/>
    </row>
    <row r="436" spans="1:19" ht="17.25" customHeight="1">
      <c r="A436" s="215"/>
      <c r="B436" s="215"/>
      <c r="C436" s="215"/>
      <c r="D436" s="428"/>
      <c r="E436" s="181"/>
      <c r="G436" s="180"/>
      <c r="J436" s="180"/>
      <c r="K436" s="310"/>
      <c r="L436" s="215"/>
      <c r="M436" s="308"/>
      <c r="O436" s="180"/>
      <c r="P436" s="180"/>
      <c r="Q436" s="180"/>
      <c r="R436" s="180"/>
      <c r="S436" s="180"/>
    </row>
    <row r="437" spans="1:19" ht="17.25" customHeight="1">
      <c r="A437" s="215"/>
      <c r="B437" s="215"/>
      <c r="C437" s="215"/>
      <c r="D437" s="428"/>
      <c r="E437" s="181"/>
      <c r="G437" s="180"/>
      <c r="J437" s="180"/>
      <c r="K437" s="310"/>
      <c r="L437" s="215"/>
      <c r="M437" s="308"/>
      <c r="O437" s="180"/>
      <c r="P437" s="180"/>
      <c r="Q437" s="180"/>
      <c r="R437" s="180"/>
      <c r="S437" s="180"/>
    </row>
    <row r="438" spans="1:19" ht="17.25" customHeight="1">
      <c r="A438" s="215"/>
      <c r="B438" s="215"/>
      <c r="C438" s="215"/>
      <c r="D438" s="428"/>
      <c r="E438" s="181"/>
      <c r="G438" s="180"/>
      <c r="J438" s="180"/>
      <c r="K438" s="310"/>
      <c r="L438" s="215"/>
      <c r="M438" s="308"/>
      <c r="O438" s="180"/>
      <c r="P438" s="180"/>
      <c r="Q438" s="180"/>
      <c r="R438" s="180"/>
      <c r="S438" s="180"/>
    </row>
    <row r="439" spans="1:19" ht="17.25" customHeight="1">
      <c r="A439" s="215"/>
      <c r="B439" s="215"/>
      <c r="C439" s="215"/>
      <c r="D439" s="428"/>
      <c r="E439" s="181"/>
      <c r="G439" s="180"/>
      <c r="J439" s="180"/>
      <c r="K439" s="310"/>
      <c r="L439" s="215"/>
      <c r="M439" s="308"/>
      <c r="O439" s="180"/>
      <c r="P439" s="180"/>
      <c r="Q439" s="180"/>
      <c r="R439" s="180"/>
      <c r="S439" s="180"/>
    </row>
    <row r="440" spans="1:19" ht="17.25" customHeight="1">
      <c r="A440" s="215"/>
      <c r="B440" s="215"/>
      <c r="C440" s="215"/>
      <c r="D440" s="428"/>
      <c r="E440" s="181"/>
      <c r="G440" s="180"/>
      <c r="J440" s="180"/>
      <c r="K440" s="310"/>
      <c r="L440" s="215"/>
      <c r="M440" s="308"/>
      <c r="O440" s="180"/>
      <c r="P440" s="180"/>
      <c r="Q440" s="180"/>
      <c r="R440" s="180"/>
      <c r="S440" s="180"/>
    </row>
    <row r="441" spans="1:19" ht="17.25" customHeight="1">
      <c r="A441" s="215"/>
      <c r="B441" s="215"/>
      <c r="C441" s="215"/>
      <c r="D441" s="428"/>
      <c r="E441" s="181"/>
      <c r="G441" s="180"/>
      <c r="J441" s="180"/>
      <c r="K441" s="310"/>
      <c r="L441" s="215"/>
      <c r="M441" s="308"/>
      <c r="O441" s="180"/>
      <c r="P441" s="180"/>
      <c r="Q441" s="180"/>
      <c r="R441" s="180"/>
      <c r="S441" s="180"/>
    </row>
    <row r="442" spans="1:19" ht="17.25" customHeight="1">
      <c r="A442" s="215"/>
      <c r="B442" s="215"/>
      <c r="C442" s="215"/>
      <c r="D442" s="428"/>
      <c r="E442" s="181"/>
      <c r="G442" s="180"/>
      <c r="J442" s="180"/>
      <c r="K442" s="310"/>
      <c r="L442" s="215"/>
      <c r="M442" s="308"/>
      <c r="O442" s="180"/>
      <c r="P442" s="180"/>
      <c r="Q442" s="180"/>
      <c r="R442" s="180"/>
      <c r="S442" s="180"/>
    </row>
    <row r="443" spans="1:19" ht="17.25" customHeight="1">
      <c r="A443" s="215"/>
      <c r="B443" s="215"/>
      <c r="C443" s="215"/>
      <c r="D443" s="428"/>
      <c r="E443" s="181"/>
      <c r="G443" s="180"/>
      <c r="J443" s="180"/>
      <c r="K443" s="310"/>
      <c r="L443" s="215"/>
      <c r="M443" s="308"/>
      <c r="O443" s="180"/>
      <c r="P443" s="180"/>
      <c r="Q443" s="180"/>
      <c r="R443" s="180"/>
      <c r="S443" s="180"/>
    </row>
    <row r="444" spans="1:19" ht="17.25" customHeight="1">
      <c r="A444" s="215"/>
      <c r="B444" s="215"/>
      <c r="C444" s="215"/>
      <c r="D444" s="428"/>
      <c r="E444" s="181"/>
      <c r="G444" s="180"/>
      <c r="J444" s="180"/>
      <c r="K444" s="310"/>
      <c r="L444" s="215"/>
      <c r="M444" s="308"/>
      <c r="O444" s="180"/>
      <c r="P444" s="180"/>
      <c r="Q444" s="180"/>
      <c r="R444" s="180"/>
      <c r="S444" s="180"/>
    </row>
    <row r="445" spans="1:19" ht="17.25" customHeight="1">
      <c r="A445" s="215"/>
      <c r="B445" s="215"/>
      <c r="C445" s="215"/>
      <c r="D445" s="428"/>
      <c r="E445" s="181"/>
      <c r="G445" s="180"/>
      <c r="J445" s="180"/>
      <c r="K445" s="310"/>
      <c r="L445" s="215"/>
      <c r="M445" s="308"/>
      <c r="O445" s="180"/>
      <c r="P445" s="180"/>
      <c r="Q445" s="180"/>
      <c r="R445" s="180"/>
      <c r="S445" s="180"/>
    </row>
    <row r="446" spans="1:19" ht="17.25" customHeight="1">
      <c r="A446" s="215"/>
      <c r="B446" s="215"/>
      <c r="C446" s="215"/>
      <c r="D446" s="428"/>
      <c r="E446" s="181"/>
      <c r="G446" s="180"/>
      <c r="J446" s="180"/>
      <c r="K446" s="310"/>
      <c r="L446" s="215"/>
      <c r="M446" s="308"/>
      <c r="O446" s="180"/>
      <c r="P446" s="180"/>
      <c r="Q446" s="180"/>
      <c r="R446" s="180"/>
      <c r="S446" s="180"/>
    </row>
    <row r="447" spans="1:19" ht="17.25" customHeight="1">
      <c r="A447" s="215"/>
      <c r="B447" s="215"/>
      <c r="C447" s="215"/>
      <c r="D447" s="428"/>
      <c r="E447" s="181"/>
      <c r="G447" s="180"/>
      <c r="J447" s="180"/>
      <c r="K447" s="310"/>
      <c r="L447" s="215"/>
      <c r="M447" s="308"/>
      <c r="O447" s="180"/>
      <c r="P447" s="180"/>
      <c r="Q447" s="180"/>
      <c r="R447" s="180"/>
      <c r="S447" s="180"/>
    </row>
    <row r="448" spans="1:19" ht="17.25" customHeight="1">
      <c r="A448" s="215"/>
      <c r="B448" s="215"/>
      <c r="C448" s="215"/>
      <c r="D448" s="428"/>
      <c r="E448" s="181"/>
      <c r="G448" s="180"/>
      <c r="J448" s="180"/>
      <c r="K448" s="310"/>
      <c r="L448" s="215"/>
      <c r="M448" s="308"/>
      <c r="O448" s="180"/>
      <c r="P448" s="180"/>
      <c r="Q448" s="180"/>
      <c r="R448" s="180"/>
      <c r="S448" s="180"/>
    </row>
    <row r="449" spans="1:19" ht="17.25" customHeight="1">
      <c r="A449" s="215"/>
      <c r="B449" s="215"/>
      <c r="C449" s="215"/>
      <c r="D449" s="428"/>
      <c r="E449" s="181"/>
      <c r="G449" s="180"/>
      <c r="J449" s="180"/>
      <c r="K449" s="310"/>
      <c r="L449" s="215"/>
      <c r="M449" s="308"/>
      <c r="O449" s="180"/>
      <c r="P449" s="180"/>
      <c r="Q449" s="180"/>
      <c r="R449" s="180"/>
      <c r="S449" s="180"/>
    </row>
    <row r="450" spans="1:19" ht="17.25" customHeight="1">
      <c r="A450" s="215"/>
      <c r="B450" s="215"/>
      <c r="C450" s="215"/>
      <c r="D450" s="428"/>
      <c r="E450" s="181"/>
      <c r="G450" s="180"/>
      <c r="J450" s="180"/>
      <c r="K450" s="310"/>
      <c r="L450" s="215"/>
      <c r="M450" s="308"/>
      <c r="O450" s="180"/>
      <c r="P450" s="180"/>
      <c r="Q450" s="180"/>
      <c r="R450" s="180"/>
      <c r="S450" s="180"/>
    </row>
    <row r="451" spans="1:19" ht="17.25" customHeight="1">
      <c r="A451" s="215"/>
      <c r="B451" s="215"/>
      <c r="C451" s="215"/>
      <c r="D451" s="428"/>
      <c r="E451" s="181"/>
      <c r="G451" s="180"/>
      <c r="J451" s="180"/>
      <c r="K451" s="310"/>
      <c r="L451" s="215"/>
      <c r="M451" s="308"/>
      <c r="O451" s="180"/>
      <c r="P451" s="180"/>
      <c r="Q451" s="180"/>
      <c r="R451" s="180"/>
      <c r="S451" s="180"/>
    </row>
    <row r="452" spans="1:19" ht="17.25" customHeight="1">
      <c r="A452" s="215"/>
      <c r="B452" s="215"/>
      <c r="C452" s="215"/>
      <c r="D452" s="428"/>
      <c r="E452" s="181"/>
      <c r="G452" s="180"/>
      <c r="J452" s="180"/>
      <c r="K452" s="310"/>
      <c r="L452" s="215"/>
      <c r="M452" s="308"/>
      <c r="O452" s="180"/>
      <c r="P452" s="180"/>
      <c r="Q452" s="180"/>
      <c r="R452" s="180"/>
      <c r="S452" s="180"/>
    </row>
    <row r="453" spans="1:19" ht="17.25" customHeight="1">
      <c r="A453" s="215"/>
      <c r="B453" s="215"/>
      <c r="C453" s="215"/>
      <c r="D453" s="428"/>
      <c r="E453" s="181"/>
      <c r="G453" s="180"/>
      <c r="J453" s="180"/>
      <c r="K453" s="310"/>
      <c r="L453" s="215"/>
      <c r="M453" s="308"/>
      <c r="O453" s="180"/>
      <c r="P453" s="180"/>
      <c r="Q453" s="180"/>
      <c r="R453" s="180"/>
      <c r="S453" s="180"/>
    </row>
    <row r="454" spans="1:19" ht="17.25" customHeight="1">
      <c r="A454" s="215"/>
      <c r="B454" s="215"/>
      <c r="C454" s="215"/>
      <c r="D454" s="428"/>
      <c r="E454" s="181"/>
      <c r="G454" s="180"/>
      <c r="J454" s="180"/>
      <c r="K454" s="310"/>
      <c r="L454" s="215"/>
      <c r="M454" s="308"/>
      <c r="O454" s="180"/>
      <c r="P454" s="180"/>
      <c r="Q454" s="180"/>
      <c r="R454" s="180"/>
      <c r="S454" s="180"/>
    </row>
    <row r="455" spans="1:19" ht="17.25" customHeight="1">
      <c r="A455" s="215"/>
      <c r="B455" s="215"/>
      <c r="C455" s="215"/>
      <c r="D455" s="428"/>
      <c r="E455" s="181"/>
      <c r="G455" s="180"/>
      <c r="J455" s="180"/>
      <c r="K455" s="310"/>
      <c r="L455" s="215"/>
      <c r="M455" s="308"/>
      <c r="O455" s="180"/>
      <c r="P455" s="180"/>
      <c r="Q455" s="180"/>
      <c r="R455" s="180"/>
      <c r="S455" s="180"/>
    </row>
    <row r="456" spans="1:19" ht="17.25" customHeight="1">
      <c r="A456" s="215"/>
      <c r="B456" s="215"/>
      <c r="C456" s="215"/>
      <c r="D456" s="428"/>
      <c r="E456" s="181"/>
      <c r="G456" s="180"/>
      <c r="J456" s="180"/>
      <c r="K456" s="310"/>
      <c r="L456" s="215"/>
      <c r="M456" s="308"/>
      <c r="O456" s="180"/>
      <c r="P456" s="180"/>
      <c r="Q456" s="180"/>
      <c r="R456" s="180"/>
      <c r="S456" s="180"/>
    </row>
    <row r="457" spans="1:19" ht="17.25" customHeight="1">
      <c r="A457" s="215"/>
      <c r="B457" s="215"/>
      <c r="C457" s="215"/>
      <c r="D457" s="428"/>
      <c r="E457" s="181"/>
      <c r="G457" s="180"/>
      <c r="J457" s="180"/>
      <c r="K457" s="310"/>
      <c r="L457" s="215"/>
      <c r="M457" s="308"/>
      <c r="O457" s="180"/>
      <c r="P457" s="180"/>
      <c r="Q457" s="180"/>
      <c r="R457" s="180"/>
      <c r="S457" s="180"/>
    </row>
    <row r="458" spans="1:19" ht="17.25" customHeight="1">
      <c r="A458" s="215"/>
      <c r="B458" s="215"/>
      <c r="C458" s="215"/>
      <c r="D458" s="428"/>
      <c r="E458" s="181"/>
      <c r="G458" s="180"/>
      <c r="J458" s="180"/>
      <c r="K458" s="310"/>
      <c r="L458" s="215"/>
      <c r="M458" s="308"/>
      <c r="O458" s="180"/>
      <c r="P458" s="180"/>
      <c r="Q458" s="180"/>
      <c r="R458" s="180"/>
      <c r="S458" s="180"/>
    </row>
    <row r="459" spans="1:19" ht="17.25" customHeight="1">
      <c r="A459" s="215"/>
      <c r="B459" s="215"/>
      <c r="C459" s="215"/>
      <c r="D459" s="428"/>
      <c r="E459" s="181"/>
      <c r="G459" s="180"/>
      <c r="J459" s="180"/>
      <c r="K459" s="310"/>
      <c r="L459" s="215"/>
      <c r="M459" s="308"/>
      <c r="O459" s="180"/>
      <c r="P459" s="180"/>
      <c r="Q459" s="180"/>
      <c r="R459" s="180"/>
      <c r="S459" s="180"/>
    </row>
    <row r="460" spans="1:19" ht="17.25" customHeight="1">
      <c r="A460" s="215"/>
      <c r="B460" s="215"/>
      <c r="C460" s="215"/>
      <c r="D460" s="428"/>
      <c r="E460" s="181"/>
      <c r="G460" s="180"/>
      <c r="J460" s="180"/>
      <c r="K460" s="310"/>
      <c r="L460" s="215"/>
      <c r="M460" s="308"/>
      <c r="O460" s="180"/>
      <c r="P460" s="180"/>
      <c r="Q460" s="180"/>
      <c r="R460" s="180"/>
      <c r="S460" s="180"/>
    </row>
    <row r="461" spans="1:19" ht="17.25" customHeight="1">
      <c r="A461" s="215"/>
      <c r="B461" s="215"/>
      <c r="C461" s="215"/>
      <c r="D461" s="428"/>
      <c r="E461" s="181"/>
      <c r="G461" s="180"/>
      <c r="J461" s="180"/>
      <c r="K461" s="310"/>
      <c r="L461" s="215"/>
      <c r="M461" s="308"/>
      <c r="O461" s="180"/>
      <c r="P461" s="180"/>
      <c r="Q461" s="180"/>
      <c r="R461" s="180"/>
      <c r="S461" s="180"/>
    </row>
    <row r="462" spans="1:19" ht="17.25" customHeight="1">
      <c r="A462" s="215"/>
      <c r="B462" s="215"/>
      <c r="C462" s="215"/>
      <c r="D462" s="428"/>
      <c r="E462" s="181"/>
      <c r="G462" s="180"/>
      <c r="J462" s="180"/>
      <c r="K462" s="310"/>
      <c r="L462" s="215"/>
      <c r="M462" s="308"/>
      <c r="O462" s="180"/>
      <c r="P462" s="180"/>
      <c r="Q462" s="180"/>
      <c r="R462" s="180"/>
      <c r="S462" s="180"/>
    </row>
    <row r="463" spans="1:19" ht="17.25" customHeight="1">
      <c r="A463" s="215"/>
      <c r="B463" s="215"/>
      <c r="C463" s="215"/>
      <c r="D463" s="428"/>
      <c r="E463" s="181"/>
      <c r="G463" s="180"/>
      <c r="J463" s="180"/>
      <c r="K463" s="310"/>
      <c r="L463" s="215"/>
      <c r="M463" s="308"/>
      <c r="O463" s="180"/>
      <c r="P463" s="180"/>
      <c r="Q463" s="180"/>
      <c r="R463" s="180"/>
      <c r="S463" s="180"/>
    </row>
    <row r="464" spans="1:19" ht="17.25" customHeight="1">
      <c r="A464" s="215"/>
      <c r="B464" s="215"/>
      <c r="C464" s="215"/>
      <c r="D464" s="428"/>
      <c r="E464" s="181"/>
      <c r="G464" s="180"/>
      <c r="J464" s="180"/>
      <c r="K464" s="310"/>
      <c r="L464" s="215"/>
      <c r="M464" s="308"/>
      <c r="O464" s="180"/>
      <c r="P464" s="180"/>
      <c r="Q464" s="180"/>
      <c r="R464" s="180"/>
      <c r="S464" s="180"/>
    </row>
    <row r="465" spans="1:19" ht="17.25" customHeight="1">
      <c r="A465" s="215"/>
      <c r="B465" s="215"/>
      <c r="C465" s="215"/>
      <c r="D465" s="428"/>
      <c r="E465" s="181"/>
      <c r="G465" s="180"/>
      <c r="J465" s="180"/>
      <c r="K465" s="310"/>
      <c r="L465" s="215"/>
      <c r="M465" s="308"/>
      <c r="O465" s="180"/>
      <c r="P465" s="180"/>
      <c r="Q465" s="180"/>
      <c r="R465" s="180"/>
      <c r="S465" s="180"/>
    </row>
    <row r="466" spans="1:19" ht="17.25" customHeight="1">
      <c r="A466" s="215"/>
      <c r="B466" s="215"/>
      <c r="C466" s="215"/>
      <c r="D466" s="428"/>
      <c r="E466" s="181"/>
      <c r="G466" s="180"/>
      <c r="J466" s="180"/>
      <c r="K466" s="310"/>
      <c r="L466" s="215"/>
      <c r="M466" s="308"/>
      <c r="O466" s="180"/>
      <c r="P466" s="180"/>
      <c r="Q466" s="180"/>
      <c r="R466" s="180"/>
      <c r="S466" s="180"/>
    </row>
    <row r="467" spans="1:19" ht="17.25" customHeight="1">
      <c r="A467" s="215"/>
      <c r="B467" s="215"/>
      <c r="C467" s="215"/>
      <c r="D467" s="428"/>
      <c r="E467" s="181"/>
      <c r="G467" s="180"/>
      <c r="J467" s="180"/>
      <c r="K467" s="310"/>
      <c r="L467" s="215"/>
      <c r="M467" s="308"/>
      <c r="O467" s="180"/>
      <c r="P467" s="180"/>
      <c r="Q467" s="180"/>
      <c r="R467" s="180"/>
      <c r="S467" s="180"/>
    </row>
    <row r="468" spans="1:19" ht="17.25" customHeight="1">
      <c r="A468" s="215"/>
      <c r="B468" s="215"/>
      <c r="C468" s="215"/>
      <c r="D468" s="428"/>
      <c r="E468" s="181"/>
      <c r="G468" s="180"/>
      <c r="J468" s="180"/>
      <c r="K468" s="310"/>
      <c r="L468" s="215"/>
      <c r="M468" s="308"/>
      <c r="O468" s="180"/>
      <c r="P468" s="180"/>
      <c r="Q468" s="180"/>
      <c r="R468" s="180"/>
      <c r="S468" s="180"/>
    </row>
    <row r="469" spans="1:19" ht="17.25" customHeight="1">
      <c r="A469" s="215"/>
      <c r="B469" s="215"/>
      <c r="C469" s="215"/>
      <c r="D469" s="428"/>
      <c r="E469" s="181"/>
      <c r="G469" s="180"/>
      <c r="J469" s="180"/>
      <c r="K469" s="310"/>
      <c r="L469" s="215"/>
      <c r="M469" s="308"/>
      <c r="O469" s="180"/>
      <c r="P469" s="180"/>
      <c r="Q469" s="180"/>
      <c r="R469" s="180"/>
      <c r="S469" s="180"/>
    </row>
    <row r="470" spans="1:19" ht="17.25" customHeight="1">
      <c r="A470" s="215"/>
      <c r="B470" s="215"/>
      <c r="C470" s="215"/>
      <c r="D470" s="428"/>
      <c r="E470" s="181"/>
      <c r="G470" s="180"/>
      <c r="J470" s="180"/>
      <c r="K470" s="310"/>
      <c r="L470" s="215"/>
      <c r="M470" s="308"/>
      <c r="O470" s="180"/>
      <c r="P470" s="180"/>
      <c r="Q470" s="180"/>
      <c r="R470" s="180"/>
      <c r="S470" s="180"/>
    </row>
    <row r="471" spans="1:19" ht="17.25" customHeight="1">
      <c r="A471" s="215"/>
      <c r="B471" s="215"/>
      <c r="C471" s="215"/>
      <c r="D471" s="428"/>
      <c r="E471" s="181"/>
      <c r="G471" s="180"/>
      <c r="J471" s="180"/>
      <c r="K471" s="310"/>
      <c r="L471" s="215"/>
      <c r="M471" s="308"/>
      <c r="O471" s="180"/>
      <c r="P471" s="180"/>
      <c r="Q471" s="180"/>
      <c r="R471" s="180"/>
      <c r="S471" s="180"/>
    </row>
    <row r="472" spans="1:19" ht="17.25" customHeight="1">
      <c r="A472" s="215"/>
      <c r="B472" s="215"/>
      <c r="C472" s="215"/>
      <c r="D472" s="428"/>
      <c r="E472" s="181"/>
      <c r="G472" s="180"/>
      <c r="J472" s="180"/>
      <c r="K472" s="310"/>
      <c r="L472" s="215"/>
      <c r="M472" s="308"/>
      <c r="O472" s="180"/>
      <c r="P472" s="180"/>
      <c r="Q472" s="180"/>
      <c r="R472" s="180"/>
      <c r="S472" s="180"/>
    </row>
    <row r="473" spans="1:19" ht="17.25" customHeight="1">
      <c r="A473" s="215"/>
      <c r="B473" s="215"/>
      <c r="C473" s="215"/>
      <c r="D473" s="428"/>
      <c r="E473" s="181"/>
      <c r="G473" s="180"/>
      <c r="J473" s="180"/>
      <c r="K473" s="310"/>
      <c r="L473" s="215"/>
      <c r="M473" s="308"/>
      <c r="O473" s="180"/>
      <c r="P473" s="180"/>
      <c r="Q473" s="180"/>
      <c r="R473" s="180"/>
      <c r="S473" s="180"/>
    </row>
    <row r="474" spans="1:19" ht="17.25" customHeight="1">
      <c r="A474" s="215"/>
      <c r="B474" s="215"/>
      <c r="C474" s="215"/>
      <c r="D474" s="428"/>
      <c r="E474" s="181"/>
      <c r="G474" s="180"/>
      <c r="J474" s="180"/>
      <c r="K474" s="310"/>
      <c r="L474" s="215"/>
      <c r="M474" s="308"/>
      <c r="O474" s="180"/>
      <c r="P474" s="180"/>
      <c r="Q474" s="180"/>
      <c r="R474" s="180"/>
      <c r="S474" s="180"/>
    </row>
    <row r="475" spans="1:19" ht="17.25" customHeight="1">
      <c r="A475" s="215"/>
      <c r="B475" s="215"/>
      <c r="C475" s="215"/>
      <c r="D475" s="428"/>
      <c r="E475" s="181"/>
      <c r="G475" s="180"/>
      <c r="J475" s="180"/>
      <c r="K475" s="310"/>
      <c r="L475" s="215"/>
      <c r="M475" s="308"/>
      <c r="O475" s="180"/>
      <c r="P475" s="180"/>
      <c r="Q475" s="180"/>
      <c r="R475" s="180"/>
      <c r="S475" s="180"/>
    </row>
    <row r="476" spans="1:19" ht="17.25" customHeight="1">
      <c r="A476" s="215"/>
      <c r="B476" s="215"/>
      <c r="C476" s="215"/>
      <c r="D476" s="428"/>
      <c r="E476" s="181"/>
      <c r="G476" s="180"/>
      <c r="J476" s="180"/>
      <c r="K476" s="310"/>
      <c r="L476" s="215"/>
      <c r="M476" s="308"/>
      <c r="O476" s="180"/>
      <c r="P476" s="180"/>
      <c r="Q476" s="180"/>
      <c r="R476" s="180"/>
      <c r="S476" s="180"/>
    </row>
    <row r="477" spans="1:19" ht="17.25" customHeight="1">
      <c r="A477" s="215"/>
      <c r="B477" s="215"/>
      <c r="C477" s="215"/>
      <c r="D477" s="428"/>
      <c r="E477" s="181"/>
      <c r="G477" s="180"/>
      <c r="J477" s="180"/>
      <c r="K477" s="310"/>
      <c r="L477" s="215"/>
      <c r="M477" s="308"/>
      <c r="O477" s="180"/>
      <c r="P477" s="180"/>
      <c r="Q477" s="180"/>
      <c r="R477" s="180"/>
      <c r="S477" s="180"/>
    </row>
    <row r="478" spans="1:19" ht="17.25" customHeight="1">
      <c r="A478" s="215"/>
      <c r="B478" s="215"/>
      <c r="C478" s="215"/>
      <c r="D478" s="428"/>
      <c r="E478" s="181"/>
      <c r="G478" s="180"/>
      <c r="J478" s="180"/>
      <c r="K478" s="310"/>
      <c r="L478" s="215"/>
      <c r="M478" s="308"/>
      <c r="O478" s="180"/>
      <c r="P478" s="180"/>
      <c r="Q478" s="180"/>
      <c r="R478" s="180"/>
      <c r="S478" s="180"/>
    </row>
    <row r="479" spans="1:19" ht="17.25" customHeight="1">
      <c r="A479" s="215"/>
      <c r="B479" s="215"/>
      <c r="C479" s="215"/>
      <c r="D479" s="428"/>
      <c r="E479" s="181"/>
      <c r="G479" s="180"/>
      <c r="J479" s="180"/>
      <c r="K479" s="310"/>
      <c r="L479" s="215"/>
      <c r="M479" s="308"/>
      <c r="O479" s="180"/>
      <c r="P479" s="180"/>
      <c r="Q479" s="180"/>
      <c r="R479" s="180"/>
      <c r="S479" s="180"/>
    </row>
    <row r="480" spans="1:19" ht="17.25" customHeight="1">
      <c r="A480" s="215"/>
      <c r="B480" s="215"/>
      <c r="C480" s="215"/>
      <c r="D480" s="428"/>
      <c r="E480" s="181"/>
      <c r="G480" s="180"/>
      <c r="J480" s="180"/>
      <c r="K480" s="310"/>
      <c r="L480" s="215"/>
      <c r="M480" s="308"/>
      <c r="O480" s="180"/>
      <c r="P480" s="180"/>
      <c r="Q480" s="180"/>
      <c r="R480" s="180"/>
      <c r="S480" s="180"/>
    </row>
    <row r="481" spans="1:19" ht="17.25" customHeight="1">
      <c r="A481" s="215"/>
      <c r="B481" s="215"/>
      <c r="C481" s="215"/>
      <c r="D481" s="428"/>
      <c r="E481" s="181"/>
      <c r="G481" s="180"/>
      <c r="J481" s="180"/>
      <c r="K481" s="310"/>
      <c r="L481" s="215"/>
      <c r="M481" s="308"/>
      <c r="O481" s="180"/>
      <c r="P481" s="180"/>
      <c r="Q481" s="180"/>
      <c r="R481" s="180"/>
      <c r="S481" s="180"/>
    </row>
    <row r="482" spans="1:19" ht="17.25" customHeight="1">
      <c r="A482" s="215"/>
      <c r="B482" s="215"/>
      <c r="C482" s="215"/>
      <c r="D482" s="428"/>
      <c r="E482" s="181"/>
      <c r="G482" s="180"/>
      <c r="J482" s="180"/>
      <c r="K482" s="310"/>
      <c r="L482" s="215"/>
      <c r="M482" s="308"/>
      <c r="O482" s="180"/>
      <c r="P482" s="180"/>
      <c r="Q482" s="180"/>
      <c r="R482" s="180"/>
      <c r="S482" s="180"/>
    </row>
    <row r="483" spans="1:19" ht="17.25" customHeight="1">
      <c r="A483" s="215"/>
      <c r="B483" s="215"/>
      <c r="C483" s="215"/>
      <c r="D483" s="428"/>
      <c r="E483" s="181"/>
      <c r="G483" s="180"/>
      <c r="J483" s="180"/>
      <c r="K483" s="310"/>
      <c r="L483" s="215"/>
      <c r="M483" s="308"/>
      <c r="O483" s="180"/>
      <c r="P483" s="180"/>
      <c r="Q483" s="180"/>
      <c r="R483" s="180"/>
      <c r="S483" s="180"/>
    </row>
    <row r="484" spans="1:19" ht="17.25" customHeight="1">
      <c r="A484" s="215"/>
      <c r="B484" s="215"/>
      <c r="C484" s="215"/>
      <c r="D484" s="428"/>
      <c r="E484" s="181"/>
      <c r="G484" s="180"/>
      <c r="J484" s="180"/>
      <c r="K484" s="310"/>
      <c r="L484" s="215"/>
      <c r="M484" s="308"/>
      <c r="O484" s="180"/>
      <c r="P484" s="180"/>
      <c r="Q484" s="180"/>
      <c r="R484" s="180"/>
      <c r="S484" s="180"/>
    </row>
    <row r="485" spans="1:19" ht="17.25" customHeight="1">
      <c r="A485" s="215"/>
      <c r="B485" s="215"/>
      <c r="C485" s="215"/>
      <c r="D485" s="428"/>
      <c r="E485" s="181"/>
      <c r="G485" s="180"/>
      <c r="J485" s="180"/>
      <c r="K485" s="310"/>
      <c r="L485" s="215"/>
      <c r="M485" s="308"/>
      <c r="O485" s="180"/>
      <c r="P485" s="180"/>
      <c r="Q485" s="180"/>
      <c r="R485" s="180"/>
      <c r="S485" s="180"/>
    </row>
    <row r="486" spans="1:19" ht="17.25" customHeight="1">
      <c r="A486" s="215"/>
      <c r="B486" s="215"/>
      <c r="C486" s="215"/>
      <c r="D486" s="428"/>
      <c r="E486" s="181"/>
      <c r="G486" s="180"/>
      <c r="J486" s="180"/>
      <c r="K486" s="310"/>
      <c r="L486" s="215"/>
      <c r="M486" s="308"/>
      <c r="O486" s="180"/>
      <c r="P486" s="180"/>
      <c r="Q486" s="180"/>
      <c r="R486" s="180"/>
      <c r="S486" s="180"/>
    </row>
    <row r="487" spans="1:19" ht="17.25" customHeight="1">
      <c r="A487" s="215"/>
      <c r="B487" s="215"/>
      <c r="C487" s="215"/>
      <c r="D487" s="428"/>
      <c r="E487" s="181"/>
      <c r="G487" s="180"/>
      <c r="J487" s="180"/>
      <c r="K487" s="310"/>
      <c r="L487" s="215"/>
      <c r="M487" s="308"/>
      <c r="O487" s="180"/>
      <c r="P487" s="180"/>
      <c r="Q487" s="180"/>
      <c r="R487" s="180"/>
      <c r="S487" s="180"/>
    </row>
    <row r="488" spans="1:19" ht="17.25" customHeight="1">
      <c r="A488" s="215"/>
      <c r="B488" s="215"/>
      <c r="C488" s="215"/>
      <c r="D488" s="428"/>
      <c r="E488" s="181"/>
      <c r="G488" s="180"/>
      <c r="J488" s="180"/>
      <c r="K488" s="310"/>
      <c r="L488" s="215"/>
      <c r="M488" s="308"/>
      <c r="O488" s="180"/>
      <c r="P488" s="180"/>
      <c r="Q488" s="180"/>
      <c r="R488" s="180"/>
      <c r="S488" s="180"/>
    </row>
    <row r="489" spans="1:19" ht="17.25" customHeight="1">
      <c r="A489" s="215"/>
      <c r="B489" s="215"/>
      <c r="C489" s="215"/>
      <c r="D489" s="428"/>
      <c r="E489" s="181"/>
      <c r="G489" s="180"/>
      <c r="J489" s="180"/>
      <c r="K489" s="310"/>
      <c r="L489" s="215"/>
      <c r="M489" s="308"/>
      <c r="O489" s="180"/>
      <c r="P489" s="180"/>
      <c r="Q489" s="180"/>
      <c r="R489" s="180"/>
      <c r="S489" s="180"/>
    </row>
    <row r="490" spans="1:19" ht="17.25" customHeight="1">
      <c r="A490" s="215"/>
      <c r="B490" s="215"/>
      <c r="C490" s="215"/>
      <c r="D490" s="428"/>
      <c r="E490" s="181"/>
      <c r="G490" s="180"/>
      <c r="J490" s="180"/>
      <c r="K490" s="310"/>
      <c r="L490" s="215"/>
      <c r="M490" s="308"/>
      <c r="O490" s="180"/>
      <c r="P490" s="180"/>
      <c r="Q490" s="180"/>
      <c r="R490" s="180"/>
      <c r="S490" s="180"/>
    </row>
    <row r="491" spans="1:19" ht="17.25" customHeight="1">
      <c r="A491" s="215"/>
      <c r="B491" s="215"/>
      <c r="C491" s="215"/>
      <c r="D491" s="428"/>
      <c r="E491" s="181"/>
      <c r="G491" s="180"/>
      <c r="J491" s="180"/>
      <c r="K491" s="310"/>
      <c r="L491" s="215"/>
      <c r="M491" s="308"/>
      <c r="O491" s="180"/>
      <c r="P491" s="180"/>
      <c r="Q491" s="180"/>
      <c r="R491" s="180"/>
      <c r="S491" s="180"/>
    </row>
    <row r="492" spans="1:19" ht="17.25" customHeight="1">
      <c r="A492" s="215"/>
      <c r="B492" s="215"/>
      <c r="C492" s="215"/>
      <c r="D492" s="428"/>
      <c r="E492" s="181"/>
      <c r="G492" s="180"/>
      <c r="J492" s="180"/>
      <c r="K492" s="310"/>
      <c r="L492" s="215"/>
      <c r="M492" s="308"/>
      <c r="O492" s="180"/>
      <c r="P492" s="180"/>
      <c r="Q492" s="180"/>
      <c r="R492" s="180"/>
      <c r="S492" s="180"/>
    </row>
    <row r="493" spans="1:19" ht="17.25" customHeight="1">
      <c r="A493" s="215"/>
      <c r="B493" s="215"/>
      <c r="C493" s="215"/>
      <c r="D493" s="428"/>
      <c r="E493" s="181"/>
      <c r="G493" s="180"/>
      <c r="J493" s="180"/>
      <c r="K493" s="310"/>
      <c r="L493" s="215"/>
      <c r="M493" s="308"/>
      <c r="O493" s="180"/>
      <c r="P493" s="180"/>
      <c r="Q493" s="180"/>
      <c r="R493" s="180"/>
      <c r="S493" s="180"/>
    </row>
    <row r="494" spans="1:19" ht="17.25" customHeight="1">
      <c r="A494" s="215"/>
      <c r="B494" s="215"/>
      <c r="C494" s="215"/>
      <c r="D494" s="428"/>
      <c r="E494" s="181"/>
      <c r="G494" s="180"/>
      <c r="J494" s="180"/>
      <c r="K494" s="310"/>
      <c r="L494" s="215"/>
      <c r="M494" s="308"/>
      <c r="O494" s="180"/>
      <c r="P494" s="180"/>
      <c r="Q494" s="180"/>
      <c r="R494" s="180"/>
      <c r="S494" s="180"/>
    </row>
    <row r="495" spans="1:19" ht="17.25" customHeight="1">
      <c r="A495" s="215"/>
      <c r="B495" s="215"/>
      <c r="C495" s="215"/>
      <c r="D495" s="428"/>
      <c r="E495" s="181"/>
      <c r="G495" s="180"/>
      <c r="J495" s="180"/>
      <c r="K495" s="310"/>
      <c r="L495" s="215"/>
      <c r="M495" s="308"/>
      <c r="O495" s="180"/>
      <c r="P495" s="180"/>
      <c r="Q495" s="180"/>
      <c r="R495" s="180"/>
      <c r="S495" s="180"/>
    </row>
    <row r="496" spans="1:19" ht="17.25" customHeight="1">
      <c r="A496" s="215"/>
      <c r="B496" s="215"/>
      <c r="C496" s="215"/>
      <c r="D496" s="428"/>
      <c r="E496" s="181"/>
      <c r="G496" s="180"/>
      <c r="J496" s="180"/>
      <c r="K496" s="310"/>
      <c r="L496" s="215"/>
      <c r="M496" s="308"/>
      <c r="O496" s="180"/>
      <c r="P496" s="180"/>
      <c r="Q496" s="180"/>
      <c r="R496" s="180"/>
      <c r="S496" s="180"/>
    </row>
    <row r="497" spans="1:19" ht="17.25" customHeight="1">
      <c r="A497" s="215"/>
      <c r="B497" s="215"/>
      <c r="C497" s="215"/>
      <c r="D497" s="428"/>
      <c r="E497" s="181"/>
      <c r="G497" s="180"/>
      <c r="J497" s="180"/>
      <c r="K497" s="310"/>
      <c r="L497" s="215"/>
      <c r="M497" s="308"/>
      <c r="O497" s="180"/>
      <c r="P497" s="180"/>
      <c r="Q497" s="180"/>
      <c r="R497" s="180"/>
      <c r="S497" s="180"/>
    </row>
    <row r="498" spans="1:19" ht="17.25" customHeight="1">
      <c r="A498" s="215"/>
      <c r="B498" s="215"/>
      <c r="C498" s="215"/>
      <c r="D498" s="428"/>
      <c r="E498" s="181"/>
      <c r="G498" s="180"/>
      <c r="J498" s="180"/>
      <c r="K498" s="310"/>
      <c r="L498" s="215"/>
      <c r="M498" s="308"/>
      <c r="O498" s="180"/>
      <c r="P498" s="180"/>
      <c r="Q498" s="180"/>
      <c r="R498" s="180"/>
      <c r="S498" s="180"/>
    </row>
    <row r="499" spans="1:19" ht="17.25" customHeight="1">
      <c r="A499" s="215"/>
      <c r="B499" s="215"/>
      <c r="C499" s="215"/>
      <c r="D499" s="428"/>
      <c r="E499" s="181"/>
      <c r="G499" s="180"/>
      <c r="J499" s="180"/>
      <c r="K499" s="310"/>
      <c r="L499" s="215"/>
      <c r="M499" s="308"/>
      <c r="O499" s="180"/>
      <c r="P499" s="180"/>
      <c r="Q499" s="180"/>
      <c r="R499" s="180"/>
      <c r="S499" s="180"/>
    </row>
    <row r="500" spans="1:19" ht="17.25" customHeight="1">
      <c r="A500" s="215"/>
      <c r="B500" s="215"/>
      <c r="C500" s="215"/>
      <c r="D500" s="428"/>
      <c r="E500" s="181"/>
      <c r="G500" s="180"/>
      <c r="J500" s="180"/>
      <c r="K500" s="310"/>
      <c r="L500" s="215"/>
      <c r="M500" s="308"/>
      <c r="O500" s="180"/>
      <c r="P500" s="180"/>
      <c r="Q500" s="180"/>
      <c r="R500" s="180"/>
      <c r="S500" s="180"/>
    </row>
    <row r="501" spans="1:19" ht="17.25" customHeight="1">
      <c r="A501" s="215"/>
      <c r="B501" s="215"/>
      <c r="C501" s="215"/>
      <c r="D501" s="428"/>
      <c r="E501" s="181"/>
      <c r="G501" s="180"/>
      <c r="J501" s="180"/>
      <c r="K501" s="310"/>
      <c r="L501" s="215"/>
      <c r="M501" s="308"/>
      <c r="O501" s="180"/>
      <c r="P501" s="180"/>
      <c r="Q501" s="180"/>
      <c r="R501" s="180"/>
      <c r="S501" s="180"/>
    </row>
    <row r="502" spans="1:19" ht="17.25" customHeight="1">
      <c r="A502" s="215"/>
      <c r="B502" s="215"/>
      <c r="C502" s="215"/>
      <c r="D502" s="428"/>
      <c r="E502" s="181"/>
      <c r="G502" s="180"/>
      <c r="J502" s="180"/>
      <c r="K502" s="310"/>
      <c r="L502" s="215"/>
      <c r="M502" s="308"/>
      <c r="O502" s="180"/>
      <c r="P502" s="180"/>
      <c r="Q502" s="180"/>
      <c r="R502" s="180"/>
      <c r="S502" s="180"/>
    </row>
    <row r="503" spans="1:19" ht="17.25" customHeight="1">
      <c r="A503" s="215"/>
      <c r="B503" s="215"/>
      <c r="C503" s="215"/>
      <c r="D503" s="428"/>
      <c r="E503" s="181"/>
      <c r="G503" s="180"/>
      <c r="J503" s="180"/>
      <c r="K503" s="310"/>
      <c r="L503" s="215"/>
      <c r="M503" s="308"/>
      <c r="O503" s="180"/>
      <c r="P503" s="180"/>
      <c r="Q503" s="180"/>
      <c r="R503" s="180"/>
      <c r="S503" s="180"/>
    </row>
    <row r="504" spans="1:19" ht="17.25" customHeight="1">
      <c r="A504" s="215"/>
      <c r="B504" s="215"/>
      <c r="C504" s="215"/>
      <c r="D504" s="428"/>
      <c r="E504" s="181"/>
      <c r="G504" s="180"/>
      <c r="J504" s="180"/>
      <c r="K504" s="310"/>
      <c r="L504" s="215"/>
      <c r="M504" s="308"/>
      <c r="O504" s="180"/>
      <c r="P504" s="180"/>
      <c r="Q504" s="180"/>
      <c r="R504" s="180"/>
      <c r="S504" s="180"/>
    </row>
    <row r="505" spans="1:19" ht="17.25" customHeight="1">
      <c r="A505" s="215"/>
      <c r="B505" s="215"/>
      <c r="C505" s="215"/>
      <c r="D505" s="428"/>
      <c r="E505" s="181"/>
      <c r="G505" s="180"/>
      <c r="J505" s="180"/>
      <c r="K505" s="310"/>
      <c r="L505" s="215"/>
      <c r="M505" s="308"/>
      <c r="O505" s="180"/>
      <c r="P505" s="180"/>
      <c r="Q505" s="180"/>
      <c r="R505" s="180"/>
      <c r="S505" s="180"/>
    </row>
    <row r="506" spans="1:19" ht="17.25" customHeight="1">
      <c r="A506" s="215"/>
      <c r="B506" s="215"/>
      <c r="C506" s="215"/>
      <c r="D506" s="428"/>
      <c r="E506" s="181"/>
      <c r="G506" s="180"/>
      <c r="J506" s="180"/>
      <c r="K506" s="310"/>
      <c r="L506" s="215"/>
      <c r="M506" s="308"/>
      <c r="O506" s="180"/>
      <c r="P506" s="180"/>
      <c r="Q506" s="180"/>
      <c r="R506" s="180"/>
      <c r="S506" s="180"/>
    </row>
    <row r="507" spans="1:19" ht="17.25" customHeight="1">
      <c r="A507" s="215"/>
      <c r="B507" s="215"/>
      <c r="C507" s="215"/>
      <c r="D507" s="428"/>
      <c r="E507" s="181"/>
      <c r="G507" s="180"/>
      <c r="J507" s="180"/>
      <c r="K507" s="310"/>
      <c r="L507" s="215"/>
      <c r="M507" s="308"/>
      <c r="O507" s="180"/>
      <c r="P507" s="180"/>
      <c r="Q507" s="180"/>
      <c r="R507" s="180"/>
      <c r="S507" s="180"/>
    </row>
    <row r="508" spans="1:19" ht="17.25" customHeight="1">
      <c r="A508" s="215"/>
      <c r="B508" s="215"/>
      <c r="C508" s="215"/>
      <c r="D508" s="428"/>
      <c r="E508" s="181"/>
      <c r="G508" s="180"/>
      <c r="J508" s="180"/>
      <c r="K508" s="310"/>
      <c r="L508" s="215"/>
      <c r="M508" s="308"/>
      <c r="O508" s="180"/>
      <c r="P508" s="180"/>
      <c r="Q508" s="180"/>
      <c r="R508" s="180"/>
      <c r="S508" s="180"/>
    </row>
    <row r="509" spans="1:19" ht="17.25" customHeight="1">
      <c r="A509" s="215"/>
      <c r="B509" s="215"/>
      <c r="C509" s="215"/>
      <c r="D509" s="428"/>
      <c r="E509" s="181"/>
      <c r="G509" s="180"/>
      <c r="J509" s="180"/>
      <c r="K509" s="310"/>
      <c r="L509" s="215"/>
      <c r="M509" s="308"/>
      <c r="O509" s="180"/>
      <c r="P509" s="180"/>
      <c r="Q509" s="180"/>
      <c r="R509" s="180"/>
      <c r="S509" s="180"/>
    </row>
    <row r="510" spans="1:19" ht="17.25" customHeight="1">
      <c r="A510" s="215"/>
      <c r="B510" s="215"/>
      <c r="C510" s="215"/>
      <c r="D510" s="428"/>
      <c r="E510" s="181"/>
      <c r="G510" s="180"/>
      <c r="J510" s="180"/>
      <c r="K510" s="310"/>
      <c r="L510" s="215"/>
      <c r="M510" s="308"/>
      <c r="O510" s="180"/>
      <c r="P510" s="180"/>
      <c r="Q510" s="180"/>
      <c r="R510" s="180"/>
      <c r="S510" s="180"/>
    </row>
    <row r="511" spans="1:19" ht="17.25" customHeight="1">
      <c r="A511" s="215"/>
      <c r="B511" s="215"/>
      <c r="C511" s="215"/>
      <c r="D511" s="428"/>
      <c r="E511" s="181"/>
      <c r="G511" s="180"/>
      <c r="J511" s="180"/>
      <c r="K511" s="310"/>
      <c r="L511" s="215"/>
      <c r="M511" s="308"/>
      <c r="O511" s="180"/>
      <c r="P511" s="180"/>
      <c r="Q511" s="180"/>
      <c r="R511" s="180"/>
      <c r="S511" s="180"/>
    </row>
    <row r="512" spans="1:19" ht="17.25" customHeight="1">
      <c r="A512" s="215"/>
      <c r="B512" s="215"/>
      <c r="C512" s="215"/>
      <c r="D512" s="428"/>
      <c r="E512" s="181"/>
      <c r="G512" s="180"/>
      <c r="J512" s="180"/>
      <c r="K512" s="310"/>
      <c r="L512" s="215"/>
      <c r="M512" s="308"/>
      <c r="O512" s="180"/>
      <c r="P512" s="180"/>
      <c r="Q512" s="180"/>
      <c r="R512" s="180"/>
      <c r="S512" s="180"/>
    </row>
    <row r="513" spans="1:19" ht="17.25" customHeight="1">
      <c r="A513" s="215"/>
      <c r="B513" s="215"/>
      <c r="C513" s="215"/>
      <c r="D513" s="428"/>
      <c r="E513" s="181"/>
      <c r="G513" s="180"/>
      <c r="J513" s="180"/>
      <c r="K513" s="310"/>
      <c r="L513" s="215"/>
      <c r="M513" s="308"/>
      <c r="O513" s="180"/>
      <c r="P513" s="180"/>
      <c r="Q513" s="180"/>
      <c r="R513" s="180"/>
      <c r="S513" s="180"/>
    </row>
    <row r="514" spans="1:19" ht="17.25" customHeight="1">
      <c r="A514" s="215"/>
      <c r="B514" s="215"/>
      <c r="C514" s="215"/>
      <c r="D514" s="428"/>
      <c r="E514" s="181"/>
      <c r="G514" s="180"/>
      <c r="J514" s="180"/>
      <c r="K514" s="310"/>
      <c r="L514" s="215"/>
      <c r="M514" s="308"/>
      <c r="O514" s="180"/>
      <c r="P514" s="180"/>
      <c r="Q514" s="180"/>
      <c r="R514" s="180"/>
      <c r="S514" s="180"/>
    </row>
    <row r="515" spans="1:19" ht="17.25" customHeight="1">
      <c r="A515" s="215"/>
      <c r="B515" s="215"/>
      <c r="C515" s="215"/>
      <c r="D515" s="428"/>
      <c r="E515" s="181"/>
      <c r="G515" s="180"/>
      <c r="J515" s="180"/>
      <c r="K515" s="310"/>
      <c r="L515" s="215"/>
      <c r="M515" s="308"/>
      <c r="O515" s="180"/>
      <c r="P515" s="180"/>
      <c r="Q515" s="180"/>
      <c r="R515" s="180"/>
      <c r="S515" s="180"/>
    </row>
    <row r="516" spans="1:19" ht="17.25" customHeight="1">
      <c r="A516" s="215"/>
      <c r="B516" s="215"/>
      <c r="C516" s="215"/>
      <c r="D516" s="428"/>
      <c r="E516" s="181"/>
      <c r="G516" s="180"/>
      <c r="J516" s="180"/>
      <c r="K516" s="310"/>
      <c r="L516" s="215"/>
      <c r="M516" s="308"/>
      <c r="O516" s="180"/>
      <c r="P516" s="180"/>
      <c r="Q516" s="180"/>
      <c r="R516" s="180"/>
      <c r="S516" s="180"/>
    </row>
    <row r="517" spans="1:19" ht="17.25" customHeight="1">
      <c r="A517" s="215"/>
      <c r="B517" s="215"/>
      <c r="C517" s="215"/>
      <c r="D517" s="428"/>
      <c r="E517" s="181"/>
      <c r="G517" s="180"/>
      <c r="J517" s="180"/>
      <c r="K517" s="310"/>
      <c r="L517" s="215"/>
      <c r="M517" s="308"/>
      <c r="O517" s="180"/>
      <c r="P517" s="180"/>
      <c r="Q517" s="180"/>
      <c r="R517" s="180"/>
      <c r="S517" s="180"/>
    </row>
    <row r="518" spans="1:19" ht="17.25" customHeight="1">
      <c r="A518" s="215"/>
      <c r="B518" s="215"/>
      <c r="C518" s="215"/>
      <c r="D518" s="428"/>
      <c r="E518" s="181"/>
      <c r="G518" s="180"/>
      <c r="J518" s="180"/>
      <c r="K518" s="310"/>
      <c r="L518" s="215"/>
      <c r="M518" s="308"/>
      <c r="O518" s="180"/>
      <c r="P518" s="180"/>
      <c r="Q518" s="180"/>
      <c r="R518" s="180"/>
      <c r="S518" s="180"/>
    </row>
    <row r="519" spans="1:19" ht="17.25" customHeight="1">
      <c r="A519" s="215"/>
      <c r="B519" s="215"/>
      <c r="C519" s="215"/>
      <c r="D519" s="428"/>
      <c r="E519" s="181"/>
      <c r="G519" s="180"/>
      <c r="J519" s="180"/>
      <c r="K519" s="310"/>
      <c r="L519" s="215"/>
      <c r="M519" s="308"/>
      <c r="O519" s="180"/>
      <c r="P519" s="180"/>
      <c r="Q519" s="180"/>
      <c r="R519" s="180"/>
      <c r="S519" s="180"/>
    </row>
    <row r="520" spans="1:19" ht="17.25" customHeight="1">
      <c r="A520" s="215"/>
      <c r="B520" s="215"/>
      <c r="C520" s="215"/>
      <c r="D520" s="428"/>
      <c r="E520" s="181"/>
      <c r="G520" s="180"/>
      <c r="J520" s="180"/>
      <c r="K520" s="310"/>
      <c r="L520" s="215"/>
      <c r="M520" s="308"/>
      <c r="O520" s="180"/>
      <c r="P520" s="180"/>
      <c r="Q520" s="180"/>
      <c r="R520" s="180"/>
      <c r="S520" s="180"/>
    </row>
    <row r="521" spans="1:19" ht="17.25" customHeight="1">
      <c r="A521" s="215"/>
      <c r="B521" s="215"/>
      <c r="C521" s="215"/>
      <c r="D521" s="428"/>
      <c r="E521" s="181"/>
      <c r="G521" s="180"/>
      <c r="J521" s="180"/>
      <c r="K521" s="310"/>
      <c r="L521" s="215"/>
      <c r="M521" s="308"/>
      <c r="O521" s="180"/>
      <c r="P521" s="180"/>
      <c r="Q521" s="180"/>
      <c r="R521" s="180"/>
      <c r="S521" s="180"/>
    </row>
    <row r="522" spans="1:19" ht="17.25" customHeight="1">
      <c r="A522" s="215"/>
      <c r="B522" s="215"/>
      <c r="C522" s="215"/>
      <c r="D522" s="428"/>
      <c r="E522" s="181"/>
      <c r="G522" s="180"/>
      <c r="J522" s="180"/>
      <c r="K522" s="310"/>
      <c r="L522" s="215"/>
      <c r="M522" s="308"/>
      <c r="O522" s="180"/>
      <c r="P522" s="180"/>
      <c r="Q522" s="180"/>
      <c r="R522" s="180"/>
      <c r="S522" s="180"/>
    </row>
    <row r="523" spans="1:19" ht="17.25" customHeight="1">
      <c r="A523" s="215"/>
      <c r="B523" s="215"/>
      <c r="C523" s="215"/>
      <c r="D523" s="428"/>
      <c r="E523" s="181"/>
      <c r="G523" s="180"/>
      <c r="J523" s="180"/>
      <c r="K523" s="310"/>
      <c r="L523" s="215"/>
      <c r="M523" s="308"/>
      <c r="O523" s="180"/>
      <c r="P523" s="180"/>
      <c r="Q523" s="180"/>
      <c r="R523" s="180"/>
      <c r="S523" s="180"/>
    </row>
    <row r="524" spans="1:19" ht="17.25" customHeight="1">
      <c r="A524" s="215"/>
      <c r="B524" s="215"/>
      <c r="C524" s="215"/>
      <c r="D524" s="428"/>
      <c r="E524" s="181"/>
      <c r="G524" s="180"/>
      <c r="J524" s="180"/>
      <c r="K524" s="310"/>
      <c r="L524" s="215"/>
      <c r="M524" s="308"/>
      <c r="O524" s="180"/>
      <c r="P524" s="180"/>
      <c r="Q524" s="180"/>
      <c r="R524" s="180"/>
      <c r="S524" s="180"/>
    </row>
    <row r="525" spans="1:19" ht="17.25" customHeight="1">
      <c r="A525" s="215"/>
      <c r="B525" s="215"/>
      <c r="C525" s="215"/>
      <c r="D525" s="428"/>
      <c r="E525" s="181"/>
      <c r="G525" s="180"/>
      <c r="J525" s="180"/>
      <c r="K525" s="310"/>
      <c r="L525" s="215"/>
      <c r="M525" s="308"/>
      <c r="O525" s="180"/>
      <c r="P525" s="180"/>
      <c r="Q525" s="180"/>
      <c r="R525" s="180"/>
      <c r="S525" s="180"/>
    </row>
    <row r="526" spans="1:19" ht="17.25" customHeight="1">
      <c r="A526" s="215"/>
      <c r="B526" s="215"/>
      <c r="C526" s="215"/>
      <c r="D526" s="428"/>
      <c r="E526" s="181"/>
      <c r="G526" s="180"/>
      <c r="J526" s="180"/>
      <c r="K526" s="310"/>
      <c r="L526" s="215"/>
      <c r="M526" s="308"/>
      <c r="O526" s="180"/>
      <c r="P526" s="180"/>
      <c r="Q526" s="180"/>
      <c r="R526" s="180"/>
      <c r="S526" s="180"/>
    </row>
    <row r="527" spans="1:19" ht="17.25" customHeight="1">
      <c r="A527" s="215"/>
      <c r="B527" s="215"/>
      <c r="C527" s="215"/>
      <c r="D527" s="428"/>
      <c r="E527" s="181"/>
      <c r="G527" s="180"/>
      <c r="J527" s="180"/>
      <c r="K527" s="310"/>
      <c r="L527" s="215"/>
      <c r="M527" s="308"/>
      <c r="O527" s="180"/>
      <c r="P527" s="180"/>
      <c r="Q527" s="180"/>
      <c r="R527" s="180"/>
      <c r="S527" s="180"/>
    </row>
    <row r="528" spans="1:19" ht="17.25" customHeight="1">
      <c r="A528" s="215"/>
      <c r="B528" s="215"/>
      <c r="C528" s="215"/>
      <c r="D528" s="428"/>
      <c r="E528" s="181"/>
      <c r="G528" s="180"/>
      <c r="J528" s="180"/>
      <c r="K528" s="310"/>
      <c r="L528" s="215"/>
      <c r="M528" s="308"/>
      <c r="O528" s="180"/>
      <c r="P528" s="180"/>
      <c r="Q528" s="180"/>
      <c r="R528" s="180"/>
      <c r="S528" s="180"/>
    </row>
    <row r="529" spans="1:19" ht="17.25" customHeight="1">
      <c r="A529" s="215"/>
      <c r="B529" s="215"/>
      <c r="C529" s="215"/>
      <c r="D529" s="428"/>
      <c r="E529" s="181"/>
      <c r="G529" s="180"/>
      <c r="J529" s="180"/>
      <c r="K529" s="310"/>
      <c r="L529" s="215"/>
      <c r="M529" s="308"/>
      <c r="O529" s="180"/>
      <c r="P529" s="180"/>
      <c r="Q529" s="180"/>
      <c r="R529" s="180"/>
      <c r="S529" s="180"/>
    </row>
    <row r="530" spans="1:19" ht="17.25" customHeight="1">
      <c r="A530" s="215"/>
      <c r="B530" s="215"/>
      <c r="C530" s="215"/>
      <c r="D530" s="428"/>
      <c r="E530" s="181"/>
      <c r="G530" s="180"/>
      <c r="J530" s="180"/>
      <c r="K530" s="310"/>
      <c r="L530" s="215"/>
      <c r="M530" s="308"/>
      <c r="O530" s="180"/>
      <c r="P530" s="180"/>
      <c r="Q530" s="180"/>
      <c r="R530" s="180"/>
      <c r="S530" s="180"/>
    </row>
    <row r="531" spans="1:19" ht="17.25" customHeight="1">
      <c r="A531" s="215"/>
      <c r="B531" s="215"/>
      <c r="C531" s="215"/>
      <c r="D531" s="428"/>
      <c r="E531" s="181"/>
      <c r="G531" s="180"/>
      <c r="J531" s="180"/>
      <c r="K531" s="310"/>
      <c r="L531" s="215"/>
      <c r="M531" s="308"/>
      <c r="O531" s="180"/>
      <c r="P531" s="180"/>
      <c r="Q531" s="180"/>
      <c r="R531" s="180"/>
      <c r="S531" s="180"/>
    </row>
    <row r="532" spans="1:19" ht="17.25" customHeight="1">
      <c r="A532" s="215"/>
      <c r="B532" s="215"/>
      <c r="C532" s="215"/>
      <c r="D532" s="428"/>
      <c r="E532" s="181"/>
      <c r="G532" s="180"/>
      <c r="J532" s="180"/>
      <c r="K532" s="310"/>
      <c r="L532" s="215"/>
      <c r="M532" s="308"/>
      <c r="O532" s="180"/>
      <c r="P532" s="180"/>
      <c r="Q532" s="180"/>
      <c r="R532" s="180"/>
      <c r="S532" s="180"/>
    </row>
    <row r="533" spans="1:19" ht="17.25" customHeight="1">
      <c r="A533" s="215"/>
      <c r="B533" s="215"/>
      <c r="C533" s="215"/>
      <c r="D533" s="428"/>
      <c r="E533" s="181"/>
      <c r="G533" s="180"/>
      <c r="J533" s="180"/>
      <c r="K533" s="310"/>
      <c r="L533" s="215"/>
      <c r="M533" s="308"/>
      <c r="O533" s="180"/>
      <c r="P533" s="180"/>
      <c r="Q533" s="180"/>
      <c r="R533" s="180"/>
      <c r="S533" s="180"/>
    </row>
    <row r="534" spans="1:19" ht="17.25" customHeight="1">
      <c r="A534" s="215"/>
      <c r="B534" s="215"/>
      <c r="C534" s="215"/>
      <c r="D534" s="428"/>
      <c r="E534" s="181"/>
      <c r="G534" s="180"/>
      <c r="J534" s="180"/>
      <c r="K534" s="310"/>
      <c r="L534" s="215"/>
      <c r="M534" s="308"/>
      <c r="O534" s="180"/>
      <c r="P534" s="180"/>
      <c r="Q534" s="180"/>
      <c r="R534" s="180"/>
      <c r="S534" s="180"/>
    </row>
    <row r="535" spans="1:19" ht="17.25" customHeight="1">
      <c r="A535" s="215"/>
      <c r="B535" s="215"/>
      <c r="C535" s="215"/>
      <c r="D535" s="428"/>
      <c r="E535" s="181"/>
      <c r="G535" s="180"/>
      <c r="J535" s="180"/>
      <c r="K535" s="310"/>
      <c r="L535" s="215"/>
      <c r="M535" s="308"/>
      <c r="O535" s="180"/>
      <c r="P535" s="180"/>
      <c r="Q535" s="180"/>
      <c r="R535" s="180"/>
      <c r="S535" s="180"/>
    </row>
    <row r="536" spans="1:19" ht="17.25" customHeight="1">
      <c r="A536" s="215"/>
      <c r="B536" s="215"/>
      <c r="C536" s="215"/>
      <c r="D536" s="428"/>
      <c r="E536" s="181"/>
      <c r="G536" s="180"/>
      <c r="J536" s="180"/>
      <c r="K536" s="310"/>
      <c r="L536" s="215"/>
      <c r="M536" s="308"/>
      <c r="O536" s="180"/>
      <c r="P536" s="180"/>
      <c r="Q536" s="180"/>
      <c r="R536" s="180"/>
      <c r="S536" s="180"/>
    </row>
    <row r="537" spans="1:19" ht="17.25" customHeight="1">
      <c r="A537" s="215"/>
      <c r="B537" s="215"/>
      <c r="C537" s="215"/>
      <c r="D537" s="428"/>
      <c r="E537" s="181"/>
      <c r="G537" s="180"/>
      <c r="J537" s="180"/>
      <c r="K537" s="310"/>
      <c r="L537" s="215"/>
      <c r="M537" s="308"/>
      <c r="O537" s="180"/>
      <c r="P537" s="180"/>
      <c r="Q537" s="180"/>
      <c r="R537" s="180"/>
      <c r="S537" s="180"/>
    </row>
    <row r="538" spans="1:19" ht="17.25" customHeight="1">
      <c r="A538" s="215"/>
      <c r="B538" s="215"/>
      <c r="C538" s="215"/>
      <c r="D538" s="428"/>
      <c r="E538" s="181"/>
      <c r="G538" s="180"/>
      <c r="J538" s="180"/>
      <c r="K538" s="310"/>
      <c r="L538" s="215"/>
      <c r="M538" s="308"/>
      <c r="O538" s="180"/>
      <c r="P538" s="180"/>
      <c r="Q538" s="180"/>
      <c r="R538" s="180"/>
      <c r="S538" s="180"/>
    </row>
    <row r="539" spans="1:19" ht="17.25" customHeight="1">
      <c r="A539" s="215"/>
      <c r="B539" s="215"/>
      <c r="C539" s="215"/>
      <c r="D539" s="428"/>
      <c r="E539" s="181"/>
      <c r="G539" s="180"/>
      <c r="J539" s="180"/>
      <c r="K539" s="310"/>
      <c r="L539" s="215"/>
      <c r="M539" s="308"/>
      <c r="O539" s="180"/>
      <c r="P539" s="180"/>
      <c r="Q539" s="180"/>
      <c r="R539" s="180"/>
      <c r="S539" s="180"/>
    </row>
    <row r="540" spans="1:19" ht="17.25" customHeight="1">
      <c r="A540" s="215"/>
      <c r="B540" s="215"/>
      <c r="C540" s="215"/>
      <c r="D540" s="428"/>
      <c r="E540" s="181"/>
      <c r="G540" s="180"/>
      <c r="J540" s="180"/>
      <c r="K540" s="310"/>
      <c r="L540" s="215"/>
      <c r="M540" s="308"/>
      <c r="O540" s="180"/>
      <c r="P540" s="180"/>
      <c r="Q540" s="180"/>
      <c r="R540" s="180"/>
      <c r="S540" s="180"/>
    </row>
    <row r="541" spans="1:19" ht="17.25" customHeight="1">
      <c r="A541" s="215"/>
      <c r="B541" s="215"/>
      <c r="C541" s="215"/>
      <c r="D541" s="428"/>
      <c r="E541" s="181"/>
      <c r="G541" s="180"/>
      <c r="J541" s="180"/>
      <c r="K541" s="310"/>
      <c r="L541" s="215"/>
      <c r="M541" s="308"/>
      <c r="O541" s="180"/>
      <c r="P541" s="180"/>
      <c r="Q541" s="180"/>
      <c r="R541" s="180"/>
      <c r="S541" s="180"/>
    </row>
    <row r="542" spans="1:19" ht="17.25" customHeight="1">
      <c r="A542" s="215"/>
      <c r="B542" s="215"/>
      <c r="C542" s="215"/>
      <c r="D542" s="428"/>
      <c r="E542" s="181"/>
      <c r="G542" s="180"/>
      <c r="J542" s="180"/>
      <c r="K542" s="310"/>
      <c r="L542" s="215"/>
      <c r="M542" s="308"/>
      <c r="O542" s="180"/>
      <c r="P542" s="180"/>
      <c r="Q542" s="180"/>
      <c r="R542" s="180"/>
      <c r="S542" s="180"/>
    </row>
    <row r="543" spans="1:19" ht="17.25" customHeight="1">
      <c r="A543" s="215"/>
      <c r="B543" s="215"/>
      <c r="C543" s="215"/>
      <c r="D543" s="428"/>
      <c r="E543" s="181"/>
      <c r="G543" s="180"/>
      <c r="J543" s="180"/>
      <c r="K543" s="310"/>
      <c r="L543" s="215"/>
      <c r="M543" s="308"/>
      <c r="O543" s="180"/>
      <c r="P543" s="180"/>
      <c r="Q543" s="180"/>
      <c r="R543" s="180"/>
      <c r="S543" s="180"/>
    </row>
    <row r="544" spans="1:19" ht="17.25" customHeight="1">
      <c r="A544" s="215"/>
      <c r="B544" s="215"/>
      <c r="C544" s="215"/>
      <c r="D544" s="428"/>
      <c r="E544" s="181"/>
      <c r="G544" s="180"/>
      <c r="J544" s="180"/>
      <c r="K544" s="310"/>
      <c r="L544" s="215"/>
      <c r="M544" s="308"/>
      <c r="O544" s="180"/>
      <c r="P544" s="180"/>
      <c r="Q544" s="180"/>
      <c r="R544" s="180"/>
      <c r="S544" s="180"/>
    </row>
    <row r="545" spans="1:19" ht="17.25" customHeight="1">
      <c r="A545" s="215"/>
      <c r="B545" s="215"/>
      <c r="C545" s="215"/>
      <c r="D545" s="428"/>
      <c r="E545" s="181"/>
      <c r="G545" s="180"/>
      <c r="J545" s="180"/>
      <c r="K545" s="310"/>
      <c r="L545" s="215"/>
      <c r="M545" s="308"/>
      <c r="O545" s="180"/>
      <c r="P545" s="180"/>
      <c r="Q545" s="180"/>
      <c r="R545" s="180"/>
      <c r="S545" s="180"/>
    </row>
    <row r="546" spans="1:19" ht="17.25" customHeight="1">
      <c r="A546" s="215"/>
      <c r="B546" s="215"/>
      <c r="C546" s="215"/>
      <c r="D546" s="428"/>
      <c r="E546" s="181"/>
      <c r="G546" s="180"/>
      <c r="J546" s="180"/>
      <c r="K546" s="310"/>
      <c r="L546" s="215"/>
      <c r="M546" s="308"/>
      <c r="O546" s="180"/>
      <c r="P546" s="180"/>
      <c r="Q546" s="180"/>
      <c r="R546" s="180"/>
      <c r="S546" s="180"/>
    </row>
    <row r="547" spans="1:19" ht="17.25" customHeight="1">
      <c r="A547" s="215"/>
      <c r="B547" s="215"/>
      <c r="C547" s="215"/>
      <c r="D547" s="428"/>
      <c r="E547" s="181"/>
      <c r="G547" s="180"/>
      <c r="J547" s="180"/>
      <c r="K547" s="310"/>
      <c r="L547" s="215"/>
      <c r="M547" s="308"/>
      <c r="O547" s="180"/>
      <c r="P547" s="180"/>
      <c r="Q547" s="180"/>
      <c r="R547" s="180"/>
      <c r="S547" s="180"/>
    </row>
    <row r="548" spans="1:19" ht="17.25" customHeight="1">
      <c r="A548" s="215"/>
      <c r="B548" s="215"/>
      <c r="C548" s="215"/>
      <c r="D548" s="428"/>
      <c r="E548" s="181"/>
      <c r="G548" s="180"/>
      <c r="J548" s="180"/>
      <c r="K548" s="310"/>
      <c r="L548" s="215"/>
      <c r="M548" s="308"/>
      <c r="O548" s="180"/>
      <c r="P548" s="180"/>
      <c r="Q548" s="180"/>
      <c r="R548" s="180"/>
      <c r="S548" s="180"/>
    </row>
    <row r="549" spans="1:19" ht="17.25" customHeight="1">
      <c r="A549" s="215"/>
      <c r="B549" s="215"/>
      <c r="C549" s="215"/>
      <c r="D549" s="428"/>
      <c r="E549" s="181"/>
      <c r="G549" s="180"/>
      <c r="J549" s="180"/>
      <c r="K549" s="310"/>
      <c r="L549" s="215"/>
      <c r="M549" s="308"/>
      <c r="O549" s="180"/>
      <c r="P549" s="180"/>
      <c r="Q549" s="180"/>
      <c r="R549" s="180"/>
      <c r="S549" s="180"/>
    </row>
    <row r="550" spans="1:19" ht="17.25" customHeight="1">
      <c r="A550" s="215"/>
      <c r="B550" s="215"/>
      <c r="C550" s="215"/>
      <c r="D550" s="428"/>
      <c r="E550" s="181"/>
      <c r="G550" s="180"/>
      <c r="J550" s="180"/>
      <c r="K550" s="310"/>
      <c r="L550" s="215"/>
      <c r="M550" s="308"/>
      <c r="O550" s="180"/>
      <c r="P550" s="180"/>
      <c r="Q550" s="180"/>
      <c r="R550" s="180"/>
      <c r="S550" s="180"/>
    </row>
    <row r="551" spans="1:19" ht="17.25" customHeight="1">
      <c r="A551" s="215"/>
      <c r="B551" s="215"/>
      <c r="C551" s="215"/>
      <c r="D551" s="428"/>
      <c r="E551" s="181"/>
      <c r="G551" s="180"/>
      <c r="J551" s="180"/>
      <c r="K551" s="310"/>
      <c r="L551" s="215"/>
      <c r="M551" s="308"/>
      <c r="O551" s="180"/>
      <c r="P551" s="180"/>
      <c r="Q551" s="180"/>
      <c r="R551" s="180"/>
      <c r="S551" s="180"/>
    </row>
    <row r="552" spans="1:19" ht="17.25" customHeight="1">
      <c r="A552" s="215"/>
      <c r="B552" s="215"/>
      <c r="C552" s="215"/>
      <c r="D552" s="428"/>
      <c r="E552" s="181"/>
      <c r="G552" s="180"/>
      <c r="J552" s="180"/>
      <c r="K552" s="310"/>
      <c r="L552" s="215"/>
      <c r="M552" s="308"/>
      <c r="O552" s="180"/>
      <c r="P552" s="180"/>
      <c r="Q552" s="180"/>
      <c r="R552" s="180"/>
      <c r="S552" s="180"/>
    </row>
    <row r="553" spans="1:19" ht="17.25" customHeight="1">
      <c r="A553" s="215"/>
      <c r="B553" s="215"/>
      <c r="C553" s="215"/>
      <c r="D553" s="428"/>
      <c r="E553" s="181"/>
      <c r="G553" s="180"/>
      <c r="J553" s="180"/>
      <c r="K553" s="310"/>
      <c r="L553" s="215"/>
      <c r="M553" s="308"/>
      <c r="O553" s="180"/>
      <c r="P553" s="180"/>
      <c r="Q553" s="180"/>
      <c r="R553" s="180"/>
      <c r="S553" s="180"/>
    </row>
    <row r="554" spans="1:19" ht="17.25" customHeight="1">
      <c r="A554" s="215"/>
      <c r="B554" s="215"/>
      <c r="C554" s="215"/>
      <c r="D554" s="428"/>
      <c r="E554" s="181"/>
      <c r="G554" s="180"/>
      <c r="J554" s="180"/>
      <c r="K554" s="310"/>
      <c r="L554" s="215"/>
      <c r="M554" s="308"/>
      <c r="O554" s="180"/>
      <c r="P554" s="180"/>
      <c r="Q554" s="180"/>
      <c r="R554" s="180"/>
      <c r="S554" s="180"/>
    </row>
    <row r="555" spans="1:19" ht="17.25" customHeight="1">
      <c r="A555" s="215"/>
      <c r="B555" s="215"/>
      <c r="C555" s="215"/>
      <c r="D555" s="428"/>
      <c r="E555" s="181"/>
      <c r="G555" s="180"/>
      <c r="J555" s="180"/>
      <c r="K555" s="310"/>
      <c r="L555" s="215"/>
      <c r="M555" s="308"/>
      <c r="O555" s="180"/>
      <c r="P555" s="180"/>
      <c r="Q555" s="180"/>
      <c r="R555" s="180"/>
      <c r="S555" s="180"/>
    </row>
    <row r="556" spans="1:19" ht="17.25" customHeight="1">
      <c r="A556" s="215"/>
      <c r="B556" s="215"/>
      <c r="C556" s="215"/>
      <c r="D556" s="428"/>
      <c r="E556" s="181"/>
      <c r="G556" s="180"/>
      <c r="J556" s="180"/>
      <c r="K556" s="310"/>
      <c r="L556" s="215"/>
      <c r="M556" s="308"/>
      <c r="O556" s="180"/>
      <c r="P556" s="180"/>
      <c r="Q556" s="180"/>
      <c r="R556" s="180"/>
      <c r="S556" s="180"/>
    </row>
    <row r="557" spans="1:19" ht="17.25" customHeight="1">
      <c r="A557" s="215"/>
      <c r="B557" s="215"/>
      <c r="C557" s="215"/>
      <c r="D557" s="428"/>
      <c r="E557" s="181"/>
      <c r="G557" s="180"/>
      <c r="J557" s="180"/>
      <c r="K557" s="310"/>
      <c r="L557" s="215"/>
      <c r="M557" s="308"/>
      <c r="O557" s="180"/>
      <c r="P557" s="180"/>
      <c r="Q557" s="180"/>
      <c r="R557" s="180"/>
      <c r="S557" s="180"/>
    </row>
    <row r="558" spans="1:19" ht="17.25" customHeight="1">
      <c r="A558" s="215"/>
      <c r="B558" s="215"/>
      <c r="C558" s="215"/>
      <c r="D558" s="428"/>
      <c r="E558" s="181"/>
      <c r="G558" s="180"/>
      <c r="J558" s="180"/>
      <c r="K558" s="310"/>
      <c r="L558" s="215"/>
      <c r="M558" s="308"/>
      <c r="O558" s="180"/>
      <c r="P558" s="180"/>
      <c r="Q558" s="180"/>
      <c r="R558" s="180"/>
      <c r="S558" s="180"/>
    </row>
    <row r="559" spans="1:19" ht="17.25" customHeight="1">
      <c r="A559" s="215"/>
      <c r="B559" s="215"/>
      <c r="C559" s="215"/>
      <c r="D559" s="428"/>
      <c r="E559" s="181"/>
      <c r="G559" s="180"/>
      <c r="J559" s="180"/>
      <c r="K559" s="310"/>
      <c r="L559" s="215"/>
      <c r="M559" s="308"/>
      <c r="O559" s="180"/>
      <c r="P559" s="180"/>
      <c r="Q559" s="180"/>
      <c r="R559" s="180"/>
      <c r="S559" s="180"/>
    </row>
    <row r="560" spans="1:19" ht="17.25" customHeight="1">
      <c r="A560" s="215"/>
      <c r="B560" s="215"/>
      <c r="C560" s="215"/>
      <c r="D560" s="428"/>
      <c r="E560" s="181"/>
      <c r="G560" s="180"/>
      <c r="J560" s="180"/>
      <c r="K560" s="310"/>
      <c r="L560" s="215"/>
      <c r="M560" s="308"/>
      <c r="O560" s="180"/>
      <c r="P560" s="180"/>
      <c r="Q560" s="180"/>
      <c r="R560" s="180"/>
      <c r="S560" s="180"/>
    </row>
    <row r="561" spans="1:19" ht="17.25" customHeight="1">
      <c r="A561" s="215"/>
      <c r="B561" s="215"/>
      <c r="C561" s="215"/>
      <c r="D561" s="428"/>
      <c r="E561" s="181"/>
      <c r="G561" s="180"/>
      <c r="J561" s="180"/>
      <c r="K561" s="310"/>
      <c r="L561" s="215"/>
      <c r="M561" s="308"/>
      <c r="O561" s="180"/>
      <c r="P561" s="180"/>
      <c r="Q561" s="180"/>
      <c r="R561" s="180"/>
      <c r="S561" s="180"/>
    </row>
    <row r="562" spans="1:19" ht="17.25" customHeight="1">
      <c r="A562" s="215"/>
      <c r="B562" s="215"/>
      <c r="C562" s="215"/>
      <c r="D562" s="428"/>
      <c r="E562" s="181"/>
      <c r="G562" s="180"/>
      <c r="J562" s="180"/>
      <c r="K562" s="310"/>
      <c r="L562" s="215"/>
      <c r="M562" s="308"/>
      <c r="O562" s="180"/>
      <c r="P562" s="180"/>
      <c r="Q562" s="180"/>
      <c r="R562" s="180"/>
      <c r="S562" s="180"/>
    </row>
    <row r="563" spans="1:19" ht="17.25" customHeight="1">
      <c r="A563" s="215"/>
      <c r="B563" s="215"/>
      <c r="C563" s="215"/>
      <c r="D563" s="428"/>
      <c r="E563" s="181"/>
      <c r="G563" s="180"/>
      <c r="J563" s="180"/>
      <c r="K563" s="310"/>
      <c r="L563" s="215"/>
      <c r="M563" s="308"/>
      <c r="O563" s="180"/>
      <c r="P563" s="180"/>
      <c r="Q563" s="180"/>
      <c r="R563" s="180"/>
      <c r="S563" s="180"/>
    </row>
    <row r="564" spans="1:19" ht="17.25" customHeight="1">
      <c r="A564" s="215"/>
      <c r="B564" s="215"/>
      <c r="C564" s="215"/>
      <c r="D564" s="428"/>
      <c r="E564" s="181"/>
      <c r="G564" s="180"/>
      <c r="J564" s="180"/>
      <c r="K564" s="310"/>
      <c r="L564" s="215"/>
      <c r="M564" s="308"/>
      <c r="O564" s="180"/>
      <c r="P564" s="180"/>
      <c r="Q564" s="180"/>
      <c r="R564" s="180"/>
      <c r="S564" s="180"/>
    </row>
    <row r="565" spans="1:19" ht="17.25" customHeight="1">
      <c r="A565" s="215"/>
      <c r="B565" s="215"/>
      <c r="C565" s="215"/>
      <c r="D565" s="428"/>
      <c r="E565" s="181"/>
      <c r="G565" s="180"/>
      <c r="J565" s="180"/>
      <c r="K565" s="310"/>
      <c r="L565" s="215"/>
      <c r="M565" s="308"/>
      <c r="O565" s="180"/>
      <c r="P565" s="180"/>
      <c r="Q565" s="180"/>
      <c r="R565" s="180"/>
      <c r="S565" s="180"/>
    </row>
    <row r="566" spans="1:19" ht="17.25" customHeight="1">
      <c r="A566" s="215"/>
      <c r="B566" s="215"/>
      <c r="C566" s="215"/>
      <c r="D566" s="428"/>
      <c r="E566" s="181"/>
      <c r="G566" s="180"/>
      <c r="J566" s="180"/>
      <c r="K566" s="310"/>
      <c r="L566" s="215"/>
      <c r="M566" s="308"/>
      <c r="O566" s="180"/>
      <c r="P566" s="180"/>
      <c r="Q566" s="180"/>
      <c r="R566" s="180"/>
      <c r="S566" s="180"/>
    </row>
    <row r="567" spans="1:19" ht="17.25" customHeight="1">
      <c r="A567" s="215"/>
      <c r="B567" s="215"/>
      <c r="C567" s="215"/>
      <c r="D567" s="428"/>
      <c r="E567" s="181"/>
      <c r="G567" s="180"/>
      <c r="J567" s="180"/>
      <c r="K567" s="310"/>
      <c r="L567" s="215"/>
      <c r="M567" s="308"/>
      <c r="O567" s="180"/>
      <c r="P567" s="180"/>
      <c r="Q567" s="180"/>
      <c r="R567" s="180"/>
      <c r="S567" s="180"/>
    </row>
    <row r="568" spans="1:19" ht="17.25" customHeight="1">
      <c r="A568" s="215"/>
      <c r="B568" s="215"/>
      <c r="C568" s="215"/>
      <c r="D568" s="428"/>
      <c r="E568" s="181"/>
      <c r="G568" s="180"/>
      <c r="J568" s="180"/>
      <c r="K568" s="310"/>
      <c r="L568" s="215"/>
      <c r="M568" s="308"/>
      <c r="O568" s="180"/>
      <c r="P568" s="180"/>
      <c r="Q568" s="180"/>
      <c r="R568" s="180"/>
      <c r="S568" s="180"/>
    </row>
    <row r="569" spans="1:19" ht="17.25" customHeight="1">
      <c r="A569" s="215"/>
      <c r="B569" s="215"/>
      <c r="C569" s="215"/>
      <c r="D569" s="428"/>
      <c r="E569" s="181"/>
      <c r="G569" s="180"/>
      <c r="J569" s="180"/>
      <c r="K569" s="310"/>
      <c r="L569" s="215"/>
      <c r="M569" s="308"/>
      <c r="O569" s="180"/>
      <c r="P569" s="180"/>
      <c r="Q569" s="180"/>
      <c r="R569" s="180"/>
      <c r="S569" s="180"/>
    </row>
    <row r="570" spans="1:19" ht="17.25" customHeight="1">
      <c r="A570" s="215"/>
      <c r="B570" s="215"/>
      <c r="C570" s="215"/>
      <c r="D570" s="428"/>
      <c r="E570" s="181"/>
      <c r="G570" s="180"/>
      <c r="J570" s="180"/>
      <c r="K570" s="310"/>
      <c r="L570" s="215"/>
      <c r="M570" s="308"/>
      <c r="O570" s="180"/>
      <c r="P570" s="180"/>
      <c r="Q570" s="180"/>
      <c r="R570" s="180"/>
      <c r="S570" s="180"/>
    </row>
    <row r="571" spans="1:19" ht="17.25" customHeight="1">
      <c r="A571" s="215"/>
      <c r="B571" s="215"/>
      <c r="C571" s="215"/>
      <c r="D571" s="428"/>
      <c r="E571" s="181"/>
      <c r="G571" s="180"/>
      <c r="J571" s="180"/>
      <c r="K571" s="310"/>
      <c r="L571" s="215"/>
      <c r="M571" s="308"/>
      <c r="O571" s="180"/>
      <c r="P571" s="180"/>
      <c r="Q571" s="180"/>
      <c r="R571" s="180"/>
      <c r="S571" s="180"/>
    </row>
    <row r="572" spans="1:19" ht="17.25" customHeight="1">
      <c r="A572" s="215"/>
      <c r="B572" s="215"/>
      <c r="C572" s="215"/>
      <c r="D572" s="428"/>
      <c r="E572" s="181"/>
      <c r="G572" s="180"/>
      <c r="J572" s="180"/>
      <c r="K572" s="310"/>
      <c r="L572" s="215"/>
      <c r="M572" s="308"/>
      <c r="O572" s="180"/>
      <c r="P572" s="180"/>
      <c r="Q572" s="180"/>
      <c r="R572" s="180"/>
      <c r="S572" s="180"/>
    </row>
    <row r="573" spans="1:19" ht="17.25" customHeight="1">
      <c r="A573" s="215"/>
      <c r="B573" s="215"/>
      <c r="C573" s="215"/>
      <c r="D573" s="428"/>
      <c r="E573" s="181"/>
      <c r="G573" s="180"/>
      <c r="J573" s="180"/>
      <c r="K573" s="310"/>
      <c r="L573" s="215"/>
      <c r="M573" s="308"/>
      <c r="O573" s="180"/>
      <c r="P573" s="180"/>
      <c r="Q573" s="180"/>
      <c r="R573" s="180"/>
      <c r="S573" s="180"/>
    </row>
    <row r="574" spans="1:19" ht="17.25" customHeight="1">
      <c r="A574" s="215"/>
      <c r="B574" s="215"/>
      <c r="C574" s="215"/>
      <c r="D574" s="428"/>
      <c r="E574" s="181"/>
      <c r="G574" s="180"/>
      <c r="J574" s="180"/>
      <c r="K574" s="310"/>
      <c r="L574" s="215"/>
      <c r="M574" s="308"/>
      <c r="O574" s="180"/>
      <c r="P574" s="180"/>
      <c r="Q574" s="180"/>
      <c r="R574" s="180"/>
      <c r="S574" s="180"/>
    </row>
    <row r="575" spans="1:19" ht="17.25" customHeight="1">
      <c r="A575" s="215"/>
      <c r="B575" s="215"/>
      <c r="C575" s="215"/>
      <c r="D575" s="428"/>
      <c r="E575" s="181"/>
      <c r="G575" s="180"/>
      <c r="J575" s="180"/>
      <c r="K575" s="310"/>
      <c r="L575" s="215"/>
      <c r="M575" s="308"/>
      <c r="O575" s="180"/>
      <c r="P575" s="180"/>
      <c r="Q575" s="180"/>
      <c r="R575" s="180"/>
      <c r="S575" s="180"/>
    </row>
    <row r="576" spans="1:19" ht="17.25" customHeight="1">
      <c r="A576" s="215"/>
      <c r="B576" s="215"/>
      <c r="C576" s="215"/>
      <c r="D576" s="428"/>
      <c r="E576" s="181"/>
      <c r="G576" s="180"/>
      <c r="J576" s="180"/>
      <c r="K576" s="310"/>
      <c r="L576" s="215"/>
      <c r="M576" s="308"/>
      <c r="O576" s="180"/>
      <c r="P576" s="180"/>
      <c r="Q576" s="180"/>
      <c r="R576" s="180"/>
      <c r="S576" s="180"/>
    </row>
    <row r="577" spans="1:19" ht="17.25" customHeight="1">
      <c r="A577" s="215"/>
      <c r="B577" s="215"/>
      <c r="C577" s="215"/>
      <c r="D577" s="428"/>
      <c r="E577" s="181"/>
      <c r="G577" s="180"/>
      <c r="J577" s="180"/>
      <c r="K577" s="310"/>
      <c r="L577" s="215"/>
      <c r="M577" s="308"/>
      <c r="O577" s="180"/>
      <c r="P577" s="180"/>
      <c r="Q577" s="180"/>
      <c r="R577" s="180"/>
      <c r="S577" s="180"/>
    </row>
    <row r="578" spans="1:19" ht="17.25" customHeight="1">
      <c r="A578" s="215"/>
      <c r="B578" s="215"/>
      <c r="C578" s="215"/>
      <c r="D578" s="428"/>
      <c r="E578" s="181"/>
      <c r="G578" s="180"/>
      <c r="J578" s="180"/>
      <c r="K578" s="310"/>
      <c r="L578" s="215"/>
      <c r="M578" s="308"/>
      <c r="O578" s="180"/>
      <c r="P578" s="180"/>
      <c r="Q578" s="180"/>
      <c r="R578" s="180"/>
      <c r="S578" s="180"/>
    </row>
    <row r="579" spans="1:19" ht="17.25" customHeight="1">
      <c r="A579" s="215"/>
      <c r="B579" s="215"/>
      <c r="C579" s="215"/>
      <c r="D579" s="428"/>
      <c r="E579" s="181"/>
      <c r="G579" s="180"/>
      <c r="J579" s="180"/>
      <c r="K579" s="310"/>
      <c r="L579" s="215"/>
      <c r="M579" s="308"/>
      <c r="O579" s="180"/>
      <c r="P579" s="180"/>
      <c r="Q579" s="180"/>
      <c r="R579" s="180"/>
      <c r="S579" s="180"/>
    </row>
    <row r="580" spans="1:19" ht="17.25" customHeight="1">
      <c r="A580" s="215"/>
      <c r="B580" s="215"/>
      <c r="C580" s="215"/>
      <c r="D580" s="428"/>
      <c r="E580" s="181"/>
      <c r="G580" s="180"/>
      <c r="J580" s="180"/>
      <c r="K580" s="310"/>
      <c r="L580" s="215"/>
      <c r="M580" s="308"/>
      <c r="O580" s="180"/>
      <c r="P580" s="180"/>
      <c r="Q580" s="180"/>
      <c r="R580" s="180"/>
      <c r="S580" s="180"/>
    </row>
    <row r="581" spans="1:19" ht="17.25" customHeight="1">
      <c r="A581" s="215"/>
      <c r="B581" s="215"/>
      <c r="C581" s="215"/>
      <c r="D581" s="428"/>
      <c r="E581" s="181"/>
      <c r="G581" s="180"/>
      <c r="J581" s="180"/>
      <c r="K581" s="310"/>
      <c r="L581" s="215"/>
      <c r="M581" s="308"/>
      <c r="O581" s="180"/>
      <c r="P581" s="180"/>
      <c r="Q581" s="180"/>
      <c r="R581" s="180"/>
      <c r="S581" s="180"/>
    </row>
    <row r="582" spans="1:19" ht="17.25" customHeight="1">
      <c r="A582" s="215"/>
      <c r="B582" s="215"/>
      <c r="C582" s="215"/>
      <c r="D582" s="428"/>
      <c r="E582" s="181"/>
      <c r="G582" s="180"/>
      <c r="J582" s="180"/>
      <c r="K582" s="310"/>
      <c r="L582" s="215"/>
      <c r="M582" s="308"/>
      <c r="O582" s="180"/>
      <c r="P582" s="180"/>
      <c r="Q582" s="180"/>
      <c r="R582" s="180"/>
      <c r="S582" s="180"/>
    </row>
    <row r="583" spans="1:19" ht="17.25" customHeight="1">
      <c r="A583" s="215"/>
      <c r="B583" s="215"/>
      <c r="C583" s="215"/>
      <c r="D583" s="428"/>
      <c r="E583" s="181"/>
      <c r="G583" s="180"/>
      <c r="J583" s="180"/>
      <c r="K583" s="310"/>
      <c r="L583" s="215"/>
      <c r="M583" s="308"/>
      <c r="O583" s="180"/>
      <c r="P583" s="180"/>
      <c r="Q583" s="180"/>
      <c r="R583" s="180"/>
      <c r="S583" s="180"/>
    </row>
    <row r="584" spans="1:19" ht="17.25" customHeight="1">
      <c r="A584" s="215"/>
      <c r="B584" s="215"/>
      <c r="C584" s="215"/>
      <c r="D584" s="428"/>
      <c r="E584" s="181"/>
      <c r="G584" s="180"/>
      <c r="J584" s="180"/>
      <c r="K584" s="310"/>
      <c r="L584" s="215"/>
      <c r="M584" s="308"/>
      <c r="O584" s="180"/>
      <c r="P584" s="180"/>
      <c r="Q584" s="180"/>
      <c r="R584" s="180"/>
      <c r="S584" s="180"/>
    </row>
    <row r="585" spans="1:19" ht="17.25" customHeight="1">
      <c r="A585" s="215"/>
      <c r="B585" s="215"/>
      <c r="C585" s="215"/>
      <c r="D585" s="428"/>
      <c r="E585" s="181"/>
      <c r="G585" s="180"/>
      <c r="J585" s="180"/>
      <c r="K585" s="310"/>
      <c r="L585" s="215"/>
      <c r="M585" s="308"/>
      <c r="O585" s="180"/>
      <c r="P585" s="180"/>
      <c r="Q585" s="180"/>
      <c r="R585" s="180"/>
      <c r="S585" s="180"/>
    </row>
    <row r="586" spans="1:19" ht="17.25" customHeight="1">
      <c r="A586" s="215"/>
      <c r="B586" s="215"/>
      <c r="C586" s="215"/>
      <c r="D586" s="428"/>
      <c r="E586" s="181"/>
      <c r="G586" s="180"/>
      <c r="J586" s="180"/>
      <c r="K586" s="310"/>
      <c r="L586" s="215"/>
      <c r="M586" s="308"/>
      <c r="O586" s="180"/>
      <c r="P586" s="180"/>
      <c r="Q586" s="180"/>
      <c r="R586" s="180"/>
      <c r="S586" s="180"/>
    </row>
    <row r="587" spans="1:19" ht="17.25" customHeight="1">
      <c r="A587" s="215"/>
      <c r="B587" s="215"/>
      <c r="C587" s="215"/>
      <c r="D587" s="428"/>
      <c r="E587" s="181"/>
      <c r="G587" s="180"/>
      <c r="J587" s="180"/>
      <c r="K587" s="310"/>
      <c r="L587" s="215"/>
      <c r="M587" s="308"/>
      <c r="O587" s="180"/>
      <c r="P587" s="180"/>
      <c r="Q587" s="180"/>
      <c r="R587" s="180"/>
      <c r="S587" s="180"/>
    </row>
    <row r="588" spans="1:19" ht="17.25" customHeight="1">
      <c r="A588" s="215"/>
      <c r="B588" s="215"/>
      <c r="C588" s="215"/>
      <c r="D588" s="428"/>
      <c r="E588" s="181"/>
      <c r="G588" s="180"/>
      <c r="J588" s="180"/>
      <c r="K588" s="310"/>
      <c r="L588" s="215"/>
      <c r="M588" s="308"/>
      <c r="O588" s="180"/>
      <c r="P588" s="180"/>
      <c r="Q588" s="180"/>
      <c r="R588" s="180"/>
      <c r="S588" s="180"/>
    </row>
    <row r="589" spans="1:19" ht="17.25" customHeight="1">
      <c r="A589" s="215"/>
      <c r="B589" s="215"/>
      <c r="C589" s="215"/>
      <c r="D589" s="428"/>
      <c r="E589" s="181"/>
      <c r="G589" s="180"/>
      <c r="J589" s="180"/>
      <c r="K589" s="310"/>
      <c r="L589" s="215"/>
      <c r="M589" s="308"/>
      <c r="O589" s="180"/>
      <c r="P589" s="180"/>
      <c r="Q589" s="180"/>
      <c r="R589" s="180"/>
      <c r="S589" s="180"/>
    </row>
    <row r="590" spans="1:19" ht="17.25" customHeight="1">
      <c r="A590" s="215"/>
      <c r="B590" s="215"/>
      <c r="C590" s="215"/>
      <c r="D590" s="428"/>
      <c r="E590" s="181"/>
      <c r="G590" s="180"/>
      <c r="J590" s="180"/>
      <c r="K590" s="310"/>
      <c r="L590" s="215"/>
      <c r="M590" s="308"/>
      <c r="O590" s="180"/>
      <c r="P590" s="180"/>
      <c r="Q590" s="180"/>
      <c r="R590" s="180"/>
      <c r="S590" s="180"/>
    </row>
    <row r="591" spans="1:19" ht="17.25" customHeight="1">
      <c r="A591" s="215"/>
      <c r="B591" s="215"/>
      <c r="C591" s="215"/>
      <c r="D591" s="428"/>
      <c r="E591" s="181"/>
      <c r="G591" s="180"/>
      <c r="J591" s="180"/>
      <c r="K591" s="310"/>
      <c r="L591" s="215"/>
      <c r="M591" s="308"/>
      <c r="O591" s="180"/>
      <c r="P591" s="180"/>
      <c r="Q591" s="180"/>
      <c r="R591" s="180"/>
      <c r="S591" s="180"/>
    </row>
    <row r="592" spans="1:19" ht="17.25" customHeight="1">
      <c r="A592" s="215"/>
      <c r="B592" s="215"/>
      <c r="C592" s="215"/>
      <c r="D592" s="428"/>
      <c r="E592" s="181"/>
      <c r="G592" s="180"/>
      <c r="J592" s="180"/>
      <c r="K592" s="310"/>
      <c r="L592" s="215"/>
      <c r="M592" s="308"/>
      <c r="O592" s="180"/>
      <c r="P592" s="180"/>
      <c r="Q592" s="180"/>
      <c r="R592" s="180"/>
      <c r="S592" s="180"/>
    </row>
    <row r="593" spans="1:19" ht="17.25" customHeight="1">
      <c r="A593" s="215"/>
      <c r="B593" s="215"/>
      <c r="C593" s="215"/>
      <c r="D593" s="428"/>
      <c r="E593" s="181"/>
      <c r="G593" s="180"/>
      <c r="J593" s="180"/>
      <c r="K593" s="310"/>
      <c r="L593" s="215"/>
      <c r="M593" s="308"/>
      <c r="O593" s="180"/>
      <c r="P593" s="180"/>
      <c r="Q593" s="180"/>
      <c r="R593" s="180"/>
      <c r="S593" s="180"/>
    </row>
    <row r="594" spans="1:19" ht="17.25" customHeight="1">
      <c r="A594" s="215"/>
      <c r="B594" s="215"/>
      <c r="C594" s="215"/>
      <c r="D594" s="428"/>
      <c r="E594" s="181"/>
      <c r="G594" s="180"/>
      <c r="J594" s="180"/>
      <c r="K594" s="310"/>
      <c r="L594" s="215"/>
      <c r="M594" s="308"/>
      <c r="O594" s="180"/>
      <c r="P594" s="180"/>
      <c r="Q594" s="180"/>
      <c r="R594" s="180"/>
      <c r="S594" s="180"/>
    </row>
    <row r="595" spans="1:19" ht="17.25" customHeight="1">
      <c r="A595" s="215"/>
      <c r="B595" s="215"/>
      <c r="C595" s="215"/>
      <c r="D595" s="428"/>
      <c r="E595" s="181"/>
      <c r="G595" s="180"/>
      <c r="J595" s="180"/>
      <c r="K595" s="310"/>
      <c r="L595" s="215"/>
      <c r="M595" s="308"/>
      <c r="O595" s="180"/>
      <c r="P595" s="180"/>
      <c r="Q595" s="180"/>
      <c r="R595" s="180"/>
      <c r="S595" s="180"/>
    </row>
    <row r="596" spans="1:19" ht="17.25" customHeight="1">
      <c r="A596" s="215"/>
      <c r="B596" s="215"/>
      <c r="C596" s="215"/>
      <c r="D596" s="428"/>
      <c r="E596" s="181"/>
      <c r="G596" s="180"/>
      <c r="J596" s="180"/>
      <c r="K596" s="310"/>
      <c r="L596" s="215"/>
      <c r="M596" s="308"/>
      <c r="O596" s="180"/>
      <c r="P596" s="180"/>
      <c r="Q596" s="180"/>
      <c r="R596" s="180"/>
      <c r="S596" s="180"/>
    </row>
    <row r="597" spans="1:19" ht="17.25" customHeight="1">
      <c r="A597" s="215"/>
      <c r="B597" s="215"/>
      <c r="C597" s="215"/>
      <c r="D597" s="428"/>
      <c r="E597" s="181"/>
      <c r="G597" s="180"/>
      <c r="J597" s="180"/>
      <c r="K597" s="310"/>
      <c r="L597" s="215"/>
      <c r="M597" s="308"/>
      <c r="O597" s="180"/>
      <c r="P597" s="180"/>
      <c r="Q597" s="180"/>
      <c r="R597" s="180"/>
      <c r="S597" s="180"/>
    </row>
    <row r="598" spans="1:19" ht="17.25" customHeight="1">
      <c r="A598" s="215"/>
      <c r="B598" s="215"/>
      <c r="C598" s="215"/>
      <c r="D598" s="428"/>
      <c r="E598" s="181"/>
      <c r="G598" s="180"/>
      <c r="J598" s="180"/>
      <c r="K598" s="310"/>
      <c r="L598" s="215"/>
      <c r="M598" s="308"/>
      <c r="O598" s="180"/>
      <c r="P598" s="180"/>
      <c r="Q598" s="180"/>
      <c r="R598" s="180"/>
      <c r="S598" s="180"/>
    </row>
    <row r="599" spans="1:19" ht="17.25" customHeight="1">
      <c r="A599" s="215"/>
      <c r="B599" s="215"/>
      <c r="C599" s="215"/>
      <c r="D599" s="428"/>
      <c r="E599" s="181"/>
      <c r="G599" s="180"/>
      <c r="J599" s="180"/>
      <c r="K599" s="310"/>
      <c r="L599" s="215"/>
      <c r="M599" s="308"/>
      <c r="O599" s="180"/>
      <c r="P599" s="180"/>
      <c r="Q599" s="180"/>
      <c r="R599" s="180"/>
      <c r="S599" s="180"/>
    </row>
    <row r="600" spans="1:19" ht="17.25" customHeight="1">
      <c r="A600" s="215"/>
      <c r="B600" s="215"/>
      <c r="C600" s="215"/>
      <c r="D600" s="428"/>
      <c r="E600" s="181"/>
      <c r="G600" s="180"/>
      <c r="J600" s="180"/>
      <c r="K600" s="310"/>
      <c r="L600" s="215"/>
      <c r="M600" s="308"/>
      <c r="O600" s="180"/>
      <c r="P600" s="180"/>
      <c r="Q600" s="180"/>
      <c r="R600" s="180"/>
      <c r="S600" s="180"/>
    </row>
    <row r="601" spans="1:19" ht="17.25" customHeight="1">
      <c r="A601" s="215"/>
      <c r="B601" s="215"/>
      <c r="C601" s="215"/>
      <c r="D601" s="428"/>
      <c r="E601" s="181"/>
      <c r="G601" s="180"/>
      <c r="J601" s="180"/>
      <c r="K601" s="310"/>
      <c r="L601" s="215"/>
      <c r="M601" s="308"/>
      <c r="O601" s="180"/>
      <c r="P601" s="180"/>
      <c r="Q601" s="180"/>
      <c r="R601" s="180"/>
      <c r="S601" s="180"/>
    </row>
    <row r="602" spans="1:19" ht="17.25" customHeight="1">
      <c r="A602" s="215"/>
      <c r="B602" s="215"/>
      <c r="C602" s="215"/>
      <c r="D602" s="428"/>
      <c r="E602" s="181"/>
      <c r="G602" s="180"/>
      <c r="J602" s="180"/>
      <c r="K602" s="310"/>
      <c r="L602" s="215"/>
      <c r="M602" s="308"/>
      <c r="O602" s="180"/>
      <c r="P602" s="180"/>
      <c r="Q602" s="180"/>
      <c r="R602" s="180"/>
      <c r="S602" s="180"/>
    </row>
    <row r="603" spans="1:19" ht="17.25" customHeight="1">
      <c r="A603" s="215"/>
      <c r="B603" s="215"/>
      <c r="C603" s="215"/>
      <c r="D603" s="428"/>
      <c r="E603" s="181"/>
      <c r="G603" s="180"/>
      <c r="J603" s="180"/>
      <c r="K603" s="310"/>
      <c r="L603" s="215"/>
      <c r="M603" s="308"/>
      <c r="O603" s="180"/>
      <c r="P603" s="180"/>
      <c r="Q603" s="180"/>
      <c r="R603" s="180"/>
      <c r="S603" s="180"/>
    </row>
    <row r="604" spans="1:19" ht="17.25" customHeight="1">
      <c r="A604" s="215"/>
      <c r="B604" s="215"/>
      <c r="C604" s="215"/>
      <c r="D604" s="428"/>
      <c r="E604" s="181"/>
      <c r="G604" s="180"/>
      <c r="J604" s="180"/>
      <c r="K604" s="310"/>
      <c r="L604" s="215"/>
      <c r="M604" s="308"/>
      <c r="O604" s="180"/>
      <c r="P604" s="180"/>
      <c r="Q604" s="180"/>
      <c r="R604" s="180"/>
      <c r="S604" s="180"/>
    </row>
    <row r="605" spans="1:19" ht="17.25" customHeight="1">
      <c r="A605" s="215"/>
      <c r="B605" s="215"/>
      <c r="C605" s="215"/>
      <c r="D605" s="428"/>
      <c r="E605" s="181"/>
      <c r="G605" s="180"/>
      <c r="J605" s="180"/>
      <c r="K605" s="310"/>
      <c r="L605" s="215"/>
      <c r="M605" s="308"/>
      <c r="O605" s="180"/>
      <c r="P605" s="180"/>
      <c r="Q605" s="180"/>
      <c r="R605" s="180"/>
      <c r="S605" s="180"/>
    </row>
    <row r="606" spans="1:19" ht="17.25" customHeight="1">
      <c r="A606" s="215"/>
      <c r="B606" s="215"/>
      <c r="C606" s="215"/>
      <c r="D606" s="428"/>
      <c r="E606" s="181"/>
      <c r="G606" s="180"/>
      <c r="J606" s="180"/>
      <c r="K606" s="310"/>
      <c r="L606" s="215"/>
      <c r="M606" s="308"/>
      <c r="O606" s="180"/>
      <c r="P606" s="180"/>
      <c r="Q606" s="180"/>
      <c r="R606" s="180"/>
      <c r="S606" s="180"/>
    </row>
    <row r="607" spans="1:19" ht="17.25" customHeight="1">
      <c r="A607" s="215"/>
      <c r="B607" s="215"/>
      <c r="C607" s="215"/>
      <c r="D607" s="428"/>
      <c r="E607" s="181"/>
      <c r="G607" s="180"/>
      <c r="J607" s="180"/>
      <c r="K607" s="310"/>
      <c r="L607" s="215"/>
      <c r="M607" s="308"/>
      <c r="O607" s="180"/>
      <c r="P607" s="180"/>
      <c r="Q607" s="180"/>
      <c r="R607" s="180"/>
      <c r="S607" s="180"/>
    </row>
    <row r="608" spans="1:19" ht="17.25" customHeight="1">
      <c r="A608" s="215"/>
      <c r="B608" s="215"/>
      <c r="C608" s="215"/>
      <c r="D608" s="428"/>
      <c r="E608" s="181"/>
      <c r="G608" s="180"/>
      <c r="J608" s="180"/>
      <c r="K608" s="310"/>
      <c r="L608" s="215"/>
      <c r="M608" s="308"/>
      <c r="O608" s="180"/>
      <c r="P608" s="180"/>
      <c r="Q608" s="180"/>
      <c r="R608" s="180"/>
      <c r="S608" s="180"/>
    </row>
    <row r="609" spans="1:19" ht="17.25" customHeight="1">
      <c r="A609" s="215"/>
      <c r="B609" s="215"/>
      <c r="C609" s="215"/>
      <c r="D609" s="428"/>
      <c r="E609" s="181"/>
      <c r="G609" s="180"/>
      <c r="J609" s="180"/>
      <c r="K609" s="310"/>
      <c r="L609" s="215"/>
      <c r="M609" s="308"/>
      <c r="O609" s="180"/>
      <c r="P609" s="180"/>
      <c r="Q609" s="180"/>
      <c r="R609" s="180"/>
      <c r="S609" s="180"/>
    </row>
    <row r="610" spans="1:19" ht="17.25" customHeight="1">
      <c r="A610" s="215"/>
      <c r="B610" s="215"/>
      <c r="C610" s="215"/>
      <c r="D610" s="428"/>
      <c r="E610" s="181"/>
      <c r="G610" s="180"/>
      <c r="J610" s="180"/>
      <c r="K610" s="310"/>
      <c r="L610" s="215"/>
      <c r="M610" s="308"/>
      <c r="O610" s="180"/>
      <c r="P610" s="180"/>
      <c r="Q610" s="180"/>
      <c r="R610" s="180"/>
      <c r="S610" s="180"/>
    </row>
    <row r="611" spans="1:19" ht="17.25" customHeight="1">
      <c r="A611" s="215"/>
      <c r="B611" s="215"/>
      <c r="C611" s="215"/>
      <c r="D611" s="428"/>
      <c r="E611" s="181"/>
      <c r="G611" s="180"/>
      <c r="J611" s="180"/>
      <c r="K611" s="310"/>
      <c r="L611" s="215"/>
      <c r="M611" s="308"/>
      <c r="O611" s="180"/>
      <c r="P611" s="180"/>
      <c r="Q611" s="180"/>
      <c r="R611" s="180"/>
      <c r="S611" s="180"/>
    </row>
    <row r="612" spans="1:19" ht="17.25" customHeight="1">
      <c r="A612" s="215"/>
      <c r="B612" s="215"/>
      <c r="C612" s="215"/>
      <c r="D612" s="428"/>
      <c r="E612" s="181"/>
      <c r="G612" s="180"/>
      <c r="J612" s="180"/>
      <c r="K612" s="310"/>
      <c r="L612" s="215"/>
      <c r="M612" s="308"/>
      <c r="O612" s="180"/>
      <c r="P612" s="180"/>
      <c r="Q612" s="180"/>
      <c r="R612" s="180"/>
      <c r="S612" s="180"/>
    </row>
    <row r="613" spans="1:19" ht="17.25" customHeight="1">
      <c r="A613" s="215"/>
      <c r="B613" s="215"/>
      <c r="C613" s="215"/>
      <c r="D613" s="428"/>
      <c r="E613" s="181"/>
      <c r="G613" s="180"/>
      <c r="J613" s="180"/>
      <c r="K613" s="310"/>
      <c r="L613" s="215"/>
      <c r="M613" s="308"/>
      <c r="O613" s="180"/>
      <c r="P613" s="180"/>
      <c r="Q613" s="180"/>
      <c r="R613" s="180"/>
      <c r="S613" s="180"/>
    </row>
    <row r="614" spans="1:19" ht="17.25" customHeight="1">
      <c r="A614" s="215"/>
      <c r="B614" s="215"/>
      <c r="C614" s="215"/>
      <c r="D614" s="428"/>
      <c r="E614" s="181"/>
      <c r="G614" s="180"/>
      <c r="J614" s="180"/>
      <c r="K614" s="310"/>
      <c r="L614" s="215"/>
      <c r="M614" s="308"/>
      <c r="O614" s="180"/>
      <c r="P614" s="180"/>
      <c r="Q614" s="180"/>
      <c r="R614" s="180"/>
      <c r="S614" s="180"/>
    </row>
    <row r="615" spans="1:19" ht="17.25" customHeight="1">
      <c r="A615" s="215"/>
      <c r="B615" s="215"/>
      <c r="C615" s="215"/>
      <c r="D615" s="428"/>
      <c r="E615" s="181"/>
      <c r="G615" s="180"/>
      <c r="J615" s="180"/>
      <c r="K615" s="310"/>
      <c r="L615" s="215"/>
      <c r="M615" s="308"/>
      <c r="O615" s="180"/>
      <c r="P615" s="180"/>
      <c r="Q615" s="180"/>
      <c r="R615" s="180"/>
      <c r="S615" s="180"/>
    </row>
    <row r="616" spans="1:19" ht="17.25" customHeight="1">
      <c r="A616" s="215"/>
      <c r="B616" s="215"/>
      <c r="C616" s="215"/>
      <c r="D616" s="428"/>
      <c r="E616" s="181"/>
      <c r="G616" s="180"/>
      <c r="J616" s="180"/>
      <c r="K616" s="310"/>
      <c r="L616" s="215"/>
      <c r="M616" s="308"/>
      <c r="O616" s="180"/>
      <c r="P616" s="180"/>
      <c r="Q616" s="180"/>
      <c r="R616" s="180"/>
      <c r="S616" s="180"/>
    </row>
    <row r="617" spans="1:19" ht="17.25" customHeight="1">
      <c r="A617" s="215"/>
      <c r="B617" s="215"/>
      <c r="C617" s="215"/>
      <c r="D617" s="428"/>
      <c r="E617" s="181"/>
      <c r="G617" s="180"/>
      <c r="J617" s="180"/>
      <c r="K617" s="310"/>
      <c r="L617" s="215"/>
      <c r="M617" s="308"/>
      <c r="O617" s="180"/>
      <c r="P617" s="180"/>
      <c r="Q617" s="180"/>
      <c r="R617" s="180"/>
      <c r="S617" s="180"/>
    </row>
    <row r="618" spans="1:19" ht="17.25" customHeight="1">
      <c r="A618" s="215"/>
      <c r="B618" s="215"/>
      <c r="C618" s="215"/>
      <c r="D618" s="428"/>
      <c r="E618" s="181"/>
      <c r="G618" s="180"/>
      <c r="J618" s="180"/>
      <c r="K618" s="310"/>
      <c r="L618" s="215"/>
      <c r="M618" s="308"/>
      <c r="O618" s="180"/>
      <c r="P618" s="180"/>
      <c r="Q618" s="180"/>
      <c r="R618" s="180"/>
      <c r="S618" s="180"/>
    </row>
    <row r="619" spans="1:19" ht="17.25" customHeight="1">
      <c r="A619" s="215"/>
      <c r="B619" s="215"/>
      <c r="C619" s="215"/>
      <c r="D619" s="428"/>
      <c r="E619" s="181"/>
      <c r="G619" s="180"/>
      <c r="J619" s="180"/>
      <c r="K619" s="310"/>
      <c r="L619" s="215"/>
      <c r="M619" s="308"/>
      <c r="O619" s="180"/>
      <c r="P619" s="180"/>
      <c r="Q619" s="180"/>
      <c r="R619" s="180"/>
      <c r="S619" s="180"/>
    </row>
    <row r="620" spans="1:19" ht="17.25" customHeight="1">
      <c r="A620" s="215"/>
      <c r="B620" s="215"/>
      <c r="C620" s="215"/>
      <c r="D620" s="428"/>
      <c r="E620" s="181"/>
      <c r="G620" s="180"/>
      <c r="J620" s="180"/>
      <c r="K620" s="310"/>
      <c r="L620" s="215"/>
      <c r="M620" s="308"/>
      <c r="O620" s="180"/>
      <c r="P620" s="180"/>
      <c r="Q620" s="180"/>
      <c r="R620" s="180"/>
      <c r="S620" s="180"/>
    </row>
    <row r="621" spans="1:19" ht="17.25" customHeight="1">
      <c r="A621" s="215"/>
      <c r="B621" s="215"/>
      <c r="C621" s="215"/>
      <c r="D621" s="428"/>
      <c r="E621" s="181"/>
      <c r="G621" s="180"/>
      <c r="J621" s="180"/>
      <c r="K621" s="310"/>
      <c r="L621" s="215"/>
      <c r="M621" s="308"/>
      <c r="O621" s="180"/>
      <c r="P621" s="180"/>
      <c r="Q621" s="180"/>
      <c r="R621" s="180"/>
      <c r="S621" s="180"/>
    </row>
    <row r="622" spans="1:19" ht="17.25" customHeight="1">
      <c r="A622" s="215"/>
      <c r="B622" s="215"/>
      <c r="C622" s="215"/>
      <c r="D622" s="428"/>
      <c r="E622" s="181"/>
      <c r="G622" s="180"/>
      <c r="J622" s="180"/>
      <c r="K622" s="310"/>
      <c r="L622" s="215"/>
      <c r="M622" s="308"/>
      <c r="O622" s="180"/>
      <c r="P622" s="180"/>
      <c r="Q622" s="180"/>
      <c r="R622" s="180"/>
      <c r="S622" s="180"/>
    </row>
    <row r="623" spans="1:19" ht="17.25" customHeight="1">
      <c r="A623" s="215"/>
      <c r="B623" s="215"/>
      <c r="C623" s="215"/>
      <c r="D623" s="428"/>
      <c r="E623" s="181"/>
      <c r="G623" s="180"/>
      <c r="J623" s="180"/>
      <c r="K623" s="310"/>
      <c r="L623" s="215"/>
      <c r="M623" s="308"/>
      <c r="O623" s="180"/>
      <c r="P623" s="180"/>
      <c r="Q623" s="180"/>
      <c r="R623" s="180"/>
      <c r="S623" s="180"/>
    </row>
    <row r="624" spans="1:19" ht="17.25" customHeight="1">
      <c r="A624" s="215"/>
      <c r="B624" s="215"/>
      <c r="C624" s="215"/>
      <c r="D624" s="428"/>
      <c r="E624" s="181"/>
      <c r="G624" s="180"/>
      <c r="J624" s="180"/>
      <c r="K624" s="310"/>
      <c r="L624" s="215"/>
      <c r="M624" s="308"/>
      <c r="O624" s="180"/>
      <c r="P624" s="180"/>
      <c r="Q624" s="180"/>
      <c r="R624" s="180"/>
      <c r="S624" s="180"/>
    </row>
    <row r="625" spans="1:19" ht="17.25" customHeight="1">
      <c r="A625" s="215"/>
      <c r="B625" s="215"/>
      <c r="C625" s="215"/>
      <c r="D625" s="428"/>
      <c r="E625" s="181"/>
      <c r="G625" s="180"/>
      <c r="J625" s="180"/>
      <c r="K625" s="310"/>
      <c r="L625" s="215"/>
      <c r="M625" s="308"/>
      <c r="O625" s="180"/>
      <c r="P625" s="180"/>
      <c r="Q625" s="180"/>
      <c r="R625" s="180"/>
      <c r="S625" s="180"/>
    </row>
    <row r="626" spans="1:19" ht="17.25" customHeight="1">
      <c r="A626" s="215"/>
      <c r="B626" s="215"/>
      <c r="C626" s="215"/>
      <c r="D626" s="428"/>
      <c r="E626" s="181"/>
      <c r="G626" s="180"/>
      <c r="J626" s="180"/>
      <c r="K626" s="310"/>
      <c r="L626" s="215"/>
      <c r="M626" s="308"/>
      <c r="O626" s="180"/>
      <c r="P626" s="180"/>
      <c r="Q626" s="180"/>
      <c r="R626" s="180"/>
      <c r="S626" s="180"/>
    </row>
    <row r="627" spans="1:19" ht="17.25" customHeight="1">
      <c r="A627" s="215"/>
      <c r="B627" s="215"/>
      <c r="C627" s="215"/>
      <c r="D627" s="428"/>
      <c r="E627" s="181"/>
      <c r="G627" s="180"/>
      <c r="J627" s="180"/>
      <c r="K627" s="310"/>
      <c r="L627" s="215"/>
      <c r="M627" s="308"/>
      <c r="O627" s="180"/>
      <c r="P627" s="180"/>
      <c r="Q627" s="180"/>
      <c r="R627" s="180"/>
      <c r="S627" s="180"/>
    </row>
    <row r="628" spans="1:19" ht="17.25" customHeight="1">
      <c r="A628" s="215"/>
      <c r="B628" s="215"/>
      <c r="C628" s="215"/>
      <c r="D628" s="428"/>
      <c r="E628" s="181"/>
      <c r="G628" s="180"/>
      <c r="J628" s="180"/>
      <c r="K628" s="310"/>
      <c r="L628" s="215"/>
      <c r="M628" s="308"/>
      <c r="O628" s="180"/>
      <c r="P628" s="180"/>
      <c r="Q628" s="180"/>
      <c r="R628" s="180"/>
      <c r="S628" s="180"/>
    </row>
    <row r="629" spans="1:19" ht="17.25" customHeight="1">
      <c r="A629" s="215"/>
      <c r="B629" s="215"/>
      <c r="C629" s="215"/>
      <c r="D629" s="428"/>
      <c r="E629" s="181"/>
      <c r="G629" s="180"/>
      <c r="J629" s="180"/>
      <c r="K629" s="310"/>
      <c r="L629" s="215"/>
      <c r="M629" s="308"/>
      <c r="O629" s="180"/>
      <c r="P629" s="180"/>
      <c r="Q629" s="180"/>
      <c r="R629" s="180"/>
      <c r="S629" s="180"/>
    </row>
    <row r="630" spans="1:19" ht="17.25" customHeight="1">
      <c r="A630" s="215"/>
      <c r="B630" s="215"/>
      <c r="C630" s="215"/>
      <c r="D630" s="428"/>
      <c r="E630" s="181"/>
      <c r="G630" s="180"/>
      <c r="J630" s="180"/>
      <c r="K630" s="310"/>
      <c r="L630" s="215"/>
      <c r="M630" s="308"/>
      <c r="O630" s="180"/>
      <c r="P630" s="180"/>
      <c r="Q630" s="180"/>
      <c r="R630" s="180"/>
      <c r="S630" s="180"/>
    </row>
    <row r="631" spans="1:19" ht="17.25" customHeight="1">
      <c r="A631" s="215"/>
      <c r="B631" s="215"/>
      <c r="C631" s="215"/>
      <c r="D631" s="428"/>
      <c r="E631" s="181"/>
      <c r="G631" s="180"/>
      <c r="J631" s="180"/>
      <c r="K631" s="310"/>
      <c r="L631" s="215"/>
      <c r="M631" s="308"/>
      <c r="O631" s="180"/>
      <c r="P631" s="180"/>
      <c r="Q631" s="180"/>
      <c r="R631" s="180"/>
      <c r="S631" s="180"/>
    </row>
    <row r="632" spans="1:19" ht="17.25" customHeight="1">
      <c r="A632" s="215"/>
      <c r="B632" s="215"/>
      <c r="C632" s="215"/>
      <c r="D632" s="428"/>
      <c r="E632" s="181"/>
      <c r="G632" s="180"/>
      <c r="J632" s="180"/>
      <c r="K632" s="310"/>
      <c r="L632" s="215"/>
      <c r="M632" s="308"/>
      <c r="O632" s="180"/>
      <c r="P632" s="180"/>
      <c r="Q632" s="180"/>
      <c r="R632" s="180"/>
      <c r="S632" s="180"/>
    </row>
    <row r="633" spans="1:19" ht="17.25" customHeight="1">
      <c r="A633" s="215"/>
      <c r="B633" s="215"/>
      <c r="C633" s="215"/>
      <c r="D633" s="428"/>
      <c r="E633" s="181"/>
      <c r="G633" s="180"/>
      <c r="J633" s="180"/>
      <c r="K633" s="310"/>
      <c r="L633" s="215"/>
      <c r="M633" s="308"/>
      <c r="O633" s="180"/>
      <c r="P633" s="180"/>
      <c r="Q633" s="180"/>
      <c r="R633" s="180"/>
      <c r="S633" s="180"/>
    </row>
    <row r="634" spans="1:19" ht="17.25" customHeight="1">
      <c r="A634" s="215"/>
      <c r="B634" s="215"/>
      <c r="C634" s="215"/>
      <c r="D634" s="428"/>
      <c r="E634" s="181"/>
      <c r="G634" s="180"/>
      <c r="J634" s="180"/>
      <c r="K634" s="310"/>
      <c r="L634" s="215"/>
      <c r="M634" s="308"/>
      <c r="O634" s="180"/>
      <c r="P634" s="180"/>
      <c r="Q634" s="180"/>
      <c r="R634" s="180"/>
      <c r="S634" s="180"/>
    </row>
    <row r="635" spans="1:19" ht="17.25" customHeight="1">
      <c r="A635" s="215"/>
      <c r="B635" s="215"/>
      <c r="C635" s="215"/>
      <c r="D635" s="428"/>
      <c r="E635" s="181"/>
      <c r="G635" s="180"/>
      <c r="J635" s="180"/>
      <c r="K635" s="310"/>
      <c r="L635" s="215"/>
      <c r="M635" s="308"/>
      <c r="O635" s="180"/>
      <c r="P635" s="180"/>
      <c r="Q635" s="180"/>
      <c r="R635" s="180"/>
      <c r="S635" s="180"/>
    </row>
    <row r="636" spans="1:19" ht="17.25" customHeight="1">
      <c r="A636" s="215"/>
      <c r="B636" s="215"/>
      <c r="C636" s="215"/>
      <c r="D636" s="428"/>
      <c r="E636" s="181"/>
      <c r="G636" s="180"/>
      <c r="J636" s="180"/>
      <c r="K636" s="310"/>
      <c r="L636" s="215"/>
      <c r="M636" s="308"/>
      <c r="O636" s="180"/>
      <c r="P636" s="180"/>
      <c r="Q636" s="180"/>
      <c r="R636" s="180"/>
      <c r="S636" s="180"/>
    </row>
    <row r="637" spans="1:19" ht="17.25" customHeight="1">
      <c r="A637" s="215"/>
      <c r="B637" s="215"/>
      <c r="C637" s="215"/>
      <c r="D637" s="428"/>
      <c r="E637" s="181"/>
      <c r="G637" s="180"/>
      <c r="J637" s="180"/>
      <c r="K637" s="310"/>
      <c r="L637" s="215"/>
      <c r="M637" s="308"/>
      <c r="O637" s="180"/>
      <c r="P637" s="180"/>
      <c r="Q637" s="180"/>
      <c r="R637" s="180"/>
      <c r="S637" s="180"/>
    </row>
    <row r="638" spans="1:19" ht="17.25" customHeight="1">
      <c r="A638" s="215"/>
      <c r="B638" s="215"/>
      <c r="C638" s="215"/>
      <c r="D638" s="428"/>
      <c r="E638" s="181"/>
      <c r="G638" s="180"/>
      <c r="J638" s="180"/>
      <c r="K638" s="310"/>
      <c r="L638" s="215"/>
      <c r="M638" s="308"/>
      <c r="O638" s="180"/>
      <c r="P638" s="180"/>
      <c r="Q638" s="180"/>
      <c r="R638" s="180"/>
      <c r="S638" s="180"/>
    </row>
    <row r="639" spans="1:19" ht="17.25" customHeight="1">
      <c r="A639" s="215"/>
      <c r="B639" s="215"/>
      <c r="C639" s="215"/>
      <c r="D639" s="428"/>
      <c r="E639" s="181"/>
      <c r="G639" s="180"/>
      <c r="J639" s="180"/>
      <c r="K639" s="310"/>
      <c r="L639" s="215"/>
      <c r="M639" s="308"/>
      <c r="O639" s="180"/>
      <c r="P639" s="180"/>
      <c r="Q639" s="180"/>
      <c r="R639" s="180"/>
      <c r="S639" s="180"/>
    </row>
    <row r="640" spans="1:19" ht="17.25" customHeight="1">
      <c r="A640" s="215"/>
      <c r="B640" s="215"/>
      <c r="C640" s="215"/>
      <c r="D640" s="428"/>
      <c r="E640" s="181"/>
      <c r="G640" s="180"/>
      <c r="J640" s="180"/>
      <c r="K640" s="310"/>
      <c r="L640" s="215"/>
      <c r="M640" s="308"/>
      <c r="O640" s="180"/>
      <c r="P640" s="180"/>
      <c r="Q640" s="180"/>
      <c r="R640" s="180"/>
      <c r="S640" s="180"/>
    </row>
    <row r="641" spans="1:19" ht="17.25" customHeight="1">
      <c r="A641" s="215"/>
      <c r="B641" s="215"/>
      <c r="C641" s="215"/>
      <c r="D641" s="428"/>
      <c r="E641" s="181"/>
      <c r="G641" s="180"/>
      <c r="J641" s="180"/>
      <c r="K641" s="310"/>
      <c r="L641" s="215"/>
      <c r="M641" s="308"/>
      <c r="O641" s="180"/>
      <c r="P641" s="180"/>
      <c r="Q641" s="180"/>
      <c r="R641" s="180"/>
      <c r="S641" s="180"/>
    </row>
    <row r="642" spans="1:19" ht="17.25" customHeight="1">
      <c r="A642" s="215"/>
      <c r="B642" s="215"/>
      <c r="C642" s="215"/>
      <c r="D642" s="428"/>
      <c r="E642" s="181"/>
      <c r="G642" s="180"/>
      <c r="J642" s="180"/>
      <c r="K642" s="310"/>
      <c r="L642" s="215"/>
      <c r="M642" s="308"/>
      <c r="O642" s="180"/>
      <c r="P642" s="180"/>
      <c r="Q642" s="180"/>
      <c r="R642" s="180"/>
      <c r="S642" s="180"/>
    </row>
    <row r="643" spans="1:19" ht="17.25" customHeight="1">
      <c r="A643" s="215"/>
      <c r="B643" s="215"/>
      <c r="C643" s="215"/>
      <c r="D643" s="428"/>
      <c r="E643" s="181"/>
      <c r="G643" s="180"/>
      <c r="J643" s="180"/>
      <c r="K643" s="310"/>
      <c r="L643" s="215"/>
      <c r="M643" s="308"/>
      <c r="O643" s="180"/>
      <c r="P643" s="180"/>
      <c r="Q643" s="180"/>
      <c r="R643" s="180"/>
      <c r="S643" s="180"/>
    </row>
    <row r="644" spans="1:19" ht="17.25" customHeight="1">
      <c r="A644" s="215"/>
      <c r="B644" s="215"/>
      <c r="C644" s="215"/>
      <c r="D644" s="428"/>
      <c r="E644" s="181"/>
      <c r="G644" s="180"/>
      <c r="J644" s="180"/>
      <c r="K644" s="310"/>
      <c r="L644" s="215"/>
      <c r="M644" s="308"/>
      <c r="O644" s="180"/>
      <c r="P644" s="180"/>
      <c r="Q644" s="180"/>
      <c r="R644" s="180"/>
      <c r="S644" s="180"/>
    </row>
    <row r="645" spans="1:19" ht="17.25" customHeight="1">
      <c r="A645" s="215"/>
      <c r="B645" s="215"/>
      <c r="C645" s="215"/>
      <c r="D645" s="428"/>
      <c r="E645" s="181"/>
      <c r="G645" s="180"/>
      <c r="J645" s="180"/>
      <c r="K645" s="310"/>
      <c r="L645" s="215"/>
      <c r="M645" s="308"/>
      <c r="O645" s="180"/>
      <c r="P645" s="180"/>
      <c r="Q645" s="180"/>
      <c r="R645" s="180"/>
      <c r="S645" s="180"/>
    </row>
    <row r="646" spans="1:19" ht="17.25" customHeight="1">
      <c r="A646" s="215"/>
      <c r="B646" s="215"/>
      <c r="C646" s="215"/>
      <c r="D646" s="428"/>
      <c r="E646" s="181"/>
      <c r="G646" s="180"/>
      <c r="J646" s="180"/>
      <c r="K646" s="310"/>
      <c r="L646" s="215"/>
      <c r="M646" s="308"/>
      <c r="O646" s="180"/>
      <c r="P646" s="180"/>
      <c r="Q646" s="180"/>
      <c r="R646" s="180"/>
      <c r="S646" s="180"/>
    </row>
    <row r="647" spans="1:19" ht="17.25" customHeight="1">
      <c r="A647" s="215"/>
      <c r="B647" s="215"/>
      <c r="C647" s="215"/>
      <c r="D647" s="428"/>
      <c r="E647" s="181"/>
      <c r="G647" s="180"/>
      <c r="J647" s="180"/>
      <c r="K647" s="310"/>
      <c r="L647" s="215"/>
      <c r="M647" s="308"/>
      <c r="O647" s="180"/>
      <c r="P647" s="180"/>
      <c r="Q647" s="180"/>
      <c r="R647" s="180"/>
      <c r="S647" s="180"/>
    </row>
    <row r="648" spans="1:19" ht="17.25" customHeight="1">
      <c r="A648" s="215"/>
      <c r="B648" s="215"/>
      <c r="C648" s="215"/>
      <c r="D648" s="428"/>
      <c r="E648" s="181"/>
      <c r="G648" s="180"/>
      <c r="J648" s="180"/>
      <c r="K648" s="310"/>
      <c r="L648" s="215"/>
      <c r="M648" s="308"/>
      <c r="O648" s="180"/>
      <c r="P648" s="180"/>
      <c r="Q648" s="180"/>
      <c r="R648" s="180"/>
      <c r="S648" s="180"/>
    </row>
    <row r="649" spans="1:19" ht="17.25" customHeight="1">
      <c r="A649" s="215"/>
      <c r="B649" s="215"/>
      <c r="C649" s="215"/>
      <c r="D649" s="428"/>
      <c r="E649" s="181"/>
      <c r="G649" s="180"/>
      <c r="J649" s="180"/>
      <c r="K649" s="310"/>
      <c r="L649" s="215"/>
      <c r="M649" s="308"/>
      <c r="O649" s="180"/>
      <c r="P649" s="180"/>
      <c r="Q649" s="180"/>
      <c r="R649" s="180"/>
      <c r="S649" s="180"/>
    </row>
    <row r="650" spans="1:19" ht="17.25" customHeight="1">
      <c r="A650" s="215"/>
      <c r="B650" s="215"/>
      <c r="C650" s="215"/>
      <c r="D650" s="428"/>
      <c r="E650" s="181"/>
      <c r="G650" s="180"/>
      <c r="J650" s="180"/>
      <c r="K650" s="310"/>
      <c r="L650" s="215"/>
      <c r="M650" s="308"/>
      <c r="O650" s="180"/>
      <c r="P650" s="180"/>
      <c r="Q650" s="180"/>
      <c r="R650" s="180"/>
      <c r="S650" s="180"/>
    </row>
    <row r="651" spans="1:19" ht="17.25" customHeight="1">
      <c r="A651" s="215"/>
      <c r="B651" s="215"/>
      <c r="C651" s="215"/>
      <c r="D651" s="428"/>
      <c r="E651" s="181"/>
      <c r="G651" s="180"/>
      <c r="J651" s="180"/>
      <c r="K651" s="310"/>
      <c r="L651" s="215"/>
      <c r="M651" s="308"/>
      <c r="O651" s="180"/>
      <c r="P651" s="180"/>
      <c r="Q651" s="180"/>
      <c r="R651" s="180"/>
      <c r="S651" s="180"/>
    </row>
    <row r="652" spans="1:19" ht="17.25" customHeight="1">
      <c r="A652" s="215"/>
      <c r="B652" s="215"/>
      <c r="C652" s="215"/>
      <c r="D652" s="428"/>
      <c r="E652" s="181"/>
      <c r="G652" s="180"/>
      <c r="J652" s="180"/>
      <c r="K652" s="310"/>
      <c r="L652" s="215"/>
      <c r="M652" s="308"/>
      <c r="O652" s="180"/>
      <c r="P652" s="180"/>
      <c r="Q652" s="180"/>
      <c r="R652" s="180"/>
      <c r="S652" s="180"/>
    </row>
    <row r="653" spans="1:19" ht="17.25" customHeight="1">
      <c r="A653" s="215"/>
      <c r="B653" s="215"/>
      <c r="C653" s="215"/>
      <c r="D653" s="428"/>
      <c r="E653" s="181"/>
      <c r="G653" s="180"/>
      <c r="J653" s="180"/>
      <c r="K653" s="310"/>
      <c r="L653" s="215"/>
      <c r="M653" s="308"/>
      <c r="O653" s="180"/>
      <c r="P653" s="180"/>
      <c r="Q653" s="180"/>
      <c r="R653" s="180"/>
      <c r="S653" s="180"/>
    </row>
    <row r="654" spans="1:19" ht="17.25" customHeight="1">
      <c r="A654" s="215"/>
      <c r="B654" s="215"/>
      <c r="C654" s="215"/>
      <c r="D654" s="428"/>
      <c r="E654" s="181"/>
      <c r="G654" s="180"/>
      <c r="J654" s="180"/>
      <c r="K654" s="310"/>
      <c r="L654" s="215"/>
      <c r="M654" s="308"/>
      <c r="O654" s="180"/>
      <c r="P654" s="180"/>
      <c r="Q654" s="180"/>
      <c r="R654" s="180"/>
      <c r="S654" s="180"/>
    </row>
    <row r="655" spans="1:19" ht="17.25" customHeight="1">
      <c r="A655" s="215"/>
      <c r="B655" s="215"/>
      <c r="C655" s="215"/>
      <c r="D655" s="428"/>
      <c r="E655" s="181"/>
      <c r="G655" s="180"/>
      <c r="J655" s="180"/>
      <c r="K655" s="310"/>
      <c r="L655" s="215"/>
      <c r="M655" s="308"/>
      <c r="O655" s="180"/>
      <c r="P655" s="180"/>
      <c r="Q655" s="180"/>
      <c r="R655" s="180"/>
      <c r="S655" s="180"/>
    </row>
    <row r="656" spans="1:19" ht="17.25" customHeight="1">
      <c r="A656" s="215"/>
      <c r="B656" s="215"/>
      <c r="C656" s="215"/>
      <c r="D656" s="428"/>
      <c r="E656" s="181"/>
      <c r="G656" s="180"/>
      <c r="J656" s="180"/>
      <c r="K656" s="310"/>
      <c r="L656" s="215"/>
      <c r="M656" s="308"/>
      <c r="O656" s="180"/>
      <c r="P656" s="180"/>
      <c r="Q656" s="180"/>
      <c r="R656" s="180"/>
      <c r="S656" s="180"/>
    </row>
    <row r="657" spans="1:19" ht="17.25" customHeight="1">
      <c r="A657" s="215"/>
      <c r="B657" s="215"/>
      <c r="C657" s="215"/>
      <c r="D657" s="428"/>
      <c r="E657" s="181"/>
      <c r="G657" s="180"/>
      <c r="J657" s="180"/>
      <c r="K657" s="310"/>
      <c r="L657" s="215"/>
      <c r="M657" s="308"/>
      <c r="O657" s="180"/>
      <c r="P657" s="180"/>
      <c r="Q657" s="180"/>
      <c r="R657" s="180"/>
      <c r="S657" s="180"/>
    </row>
    <row r="658" spans="1:19" ht="17.25" customHeight="1">
      <c r="A658" s="215"/>
      <c r="B658" s="215"/>
      <c r="C658" s="215"/>
      <c r="D658" s="428"/>
      <c r="E658" s="181"/>
      <c r="G658" s="180"/>
      <c r="J658" s="180"/>
      <c r="K658" s="310"/>
      <c r="L658" s="215"/>
      <c r="M658" s="308"/>
      <c r="O658" s="180"/>
      <c r="P658" s="180"/>
      <c r="Q658" s="180"/>
      <c r="R658" s="180"/>
      <c r="S658" s="180"/>
    </row>
    <row r="659" spans="1:19" ht="17.25" customHeight="1">
      <c r="A659" s="215"/>
      <c r="B659" s="215"/>
      <c r="C659" s="215"/>
      <c r="D659" s="428"/>
      <c r="E659" s="181"/>
      <c r="G659" s="180"/>
      <c r="J659" s="180"/>
      <c r="K659" s="310"/>
      <c r="L659" s="215"/>
      <c r="M659" s="308"/>
      <c r="O659" s="180"/>
      <c r="P659" s="180"/>
      <c r="Q659" s="180"/>
      <c r="R659" s="180"/>
      <c r="S659" s="180"/>
    </row>
    <row r="660" spans="1:19" ht="17.25" customHeight="1">
      <c r="A660" s="215"/>
      <c r="B660" s="215"/>
      <c r="C660" s="215"/>
      <c r="D660" s="428"/>
      <c r="E660" s="181"/>
      <c r="G660" s="180"/>
      <c r="J660" s="180"/>
      <c r="K660" s="310"/>
      <c r="L660" s="215"/>
      <c r="M660" s="308"/>
      <c r="O660" s="180"/>
      <c r="P660" s="180"/>
      <c r="Q660" s="180"/>
      <c r="R660" s="180"/>
      <c r="S660" s="180"/>
    </row>
    <row r="661" spans="1:19" ht="17.25" customHeight="1">
      <c r="A661" s="215"/>
      <c r="B661" s="215"/>
      <c r="C661" s="215"/>
      <c r="D661" s="428"/>
      <c r="E661" s="181"/>
      <c r="G661" s="180"/>
      <c r="J661" s="180"/>
      <c r="K661" s="310"/>
      <c r="L661" s="215"/>
      <c r="M661" s="308"/>
      <c r="O661" s="180"/>
      <c r="P661" s="180"/>
      <c r="Q661" s="180"/>
      <c r="R661" s="180"/>
      <c r="S661" s="180"/>
    </row>
    <row r="662" spans="1:19" ht="17.25" customHeight="1">
      <c r="A662" s="215"/>
      <c r="B662" s="215"/>
      <c r="C662" s="215"/>
      <c r="D662" s="428"/>
      <c r="E662" s="181"/>
      <c r="G662" s="180"/>
      <c r="J662" s="180"/>
      <c r="K662" s="310"/>
      <c r="L662" s="215"/>
      <c r="M662" s="308"/>
      <c r="O662" s="180"/>
      <c r="P662" s="180"/>
      <c r="Q662" s="180"/>
      <c r="R662" s="180"/>
      <c r="S662" s="180"/>
    </row>
    <row r="663" spans="1:19" ht="17.25" customHeight="1">
      <c r="A663" s="215"/>
      <c r="B663" s="215"/>
      <c r="C663" s="215"/>
      <c r="D663" s="428"/>
      <c r="E663" s="181"/>
      <c r="G663" s="180"/>
      <c r="J663" s="180"/>
      <c r="K663" s="310"/>
      <c r="L663" s="215"/>
      <c r="M663" s="308"/>
      <c r="O663" s="180"/>
      <c r="P663" s="180"/>
      <c r="Q663" s="180"/>
      <c r="R663" s="180"/>
      <c r="S663" s="180"/>
    </row>
    <row r="664" spans="1:19" ht="17.25" customHeight="1">
      <c r="A664" s="215"/>
      <c r="B664" s="215"/>
      <c r="C664" s="215"/>
      <c r="D664" s="428"/>
      <c r="E664" s="181"/>
      <c r="G664" s="180"/>
      <c r="J664" s="180"/>
      <c r="K664" s="310"/>
      <c r="L664" s="215"/>
      <c r="M664" s="308"/>
      <c r="O664" s="180"/>
      <c r="P664" s="180"/>
      <c r="Q664" s="180"/>
      <c r="R664" s="180"/>
      <c r="S664" s="180"/>
    </row>
    <row r="665" spans="1:19" ht="17.25" customHeight="1">
      <c r="A665" s="215"/>
      <c r="B665" s="215"/>
      <c r="C665" s="215"/>
      <c r="D665" s="428"/>
      <c r="E665" s="181"/>
      <c r="G665" s="180"/>
      <c r="J665" s="180"/>
      <c r="K665" s="310"/>
      <c r="L665" s="215"/>
      <c r="M665" s="308"/>
      <c r="O665" s="180"/>
      <c r="P665" s="180"/>
      <c r="Q665" s="180"/>
      <c r="R665" s="180"/>
      <c r="S665" s="180"/>
    </row>
    <row r="666" spans="1:19" ht="17.25" customHeight="1">
      <c r="A666" s="215"/>
      <c r="B666" s="215"/>
      <c r="C666" s="215"/>
      <c r="D666" s="428"/>
      <c r="E666" s="181"/>
      <c r="G666" s="180"/>
      <c r="J666" s="180"/>
      <c r="K666" s="310"/>
      <c r="L666" s="215"/>
      <c r="M666" s="308"/>
      <c r="O666" s="180"/>
      <c r="P666" s="180"/>
      <c r="Q666" s="180"/>
      <c r="R666" s="180"/>
      <c r="S666" s="180"/>
    </row>
    <row r="667" spans="1:19" ht="17.25" customHeight="1">
      <c r="A667" s="215"/>
      <c r="B667" s="215"/>
      <c r="C667" s="215"/>
      <c r="D667" s="428"/>
      <c r="E667" s="181"/>
      <c r="G667" s="180"/>
      <c r="J667" s="180"/>
      <c r="K667" s="310"/>
      <c r="L667" s="215"/>
      <c r="M667" s="308"/>
      <c r="O667" s="180"/>
      <c r="P667" s="180"/>
      <c r="Q667" s="180"/>
      <c r="R667" s="180"/>
      <c r="S667" s="180"/>
    </row>
    <row r="668" spans="1:19" ht="17.25" customHeight="1">
      <c r="A668" s="215"/>
      <c r="B668" s="215"/>
      <c r="C668" s="215"/>
      <c r="D668" s="428"/>
      <c r="E668" s="181"/>
      <c r="G668" s="180"/>
      <c r="J668" s="180"/>
      <c r="K668" s="310"/>
      <c r="L668" s="215"/>
      <c r="M668" s="308"/>
      <c r="O668" s="180"/>
      <c r="P668" s="180"/>
      <c r="Q668" s="180"/>
      <c r="R668" s="180"/>
      <c r="S668" s="180"/>
    </row>
    <row r="669" spans="1:19" ht="17.25" customHeight="1">
      <c r="A669" s="215"/>
      <c r="B669" s="215"/>
      <c r="C669" s="215"/>
      <c r="D669" s="428"/>
      <c r="E669" s="181"/>
      <c r="G669" s="180"/>
      <c r="J669" s="180"/>
      <c r="K669" s="310"/>
      <c r="L669" s="215"/>
      <c r="M669" s="308"/>
      <c r="O669" s="180"/>
      <c r="P669" s="180"/>
      <c r="Q669" s="180"/>
      <c r="R669" s="180"/>
      <c r="S669" s="180"/>
    </row>
    <row r="670" spans="1:19" ht="17.25" customHeight="1">
      <c r="A670" s="215"/>
      <c r="B670" s="215"/>
      <c r="C670" s="215"/>
      <c r="D670" s="428"/>
      <c r="E670" s="181"/>
      <c r="G670" s="180"/>
      <c r="J670" s="180"/>
      <c r="K670" s="310"/>
      <c r="L670" s="215"/>
      <c r="M670" s="308"/>
      <c r="O670" s="180"/>
      <c r="P670" s="180"/>
      <c r="Q670" s="180"/>
      <c r="R670" s="180"/>
      <c r="S670" s="180"/>
    </row>
    <row r="671" spans="1:19" ht="17.25" customHeight="1">
      <c r="A671" s="215"/>
      <c r="B671" s="215"/>
      <c r="C671" s="215"/>
      <c r="D671" s="428"/>
      <c r="E671" s="181"/>
      <c r="G671" s="180"/>
      <c r="J671" s="180"/>
      <c r="K671" s="310"/>
      <c r="L671" s="215"/>
      <c r="M671" s="308"/>
      <c r="O671" s="180"/>
      <c r="P671" s="180"/>
      <c r="Q671" s="180"/>
      <c r="R671" s="180"/>
      <c r="S671" s="180"/>
    </row>
    <row r="672" spans="1:19" ht="17.25" customHeight="1">
      <c r="A672" s="215"/>
      <c r="B672" s="215"/>
      <c r="C672" s="215"/>
      <c r="D672" s="428"/>
      <c r="E672" s="181"/>
      <c r="G672" s="180"/>
      <c r="J672" s="180"/>
      <c r="K672" s="310"/>
      <c r="L672" s="215"/>
      <c r="M672" s="308"/>
      <c r="O672" s="180"/>
      <c r="P672" s="180"/>
      <c r="Q672" s="180"/>
      <c r="R672" s="180"/>
      <c r="S672" s="180"/>
    </row>
    <row r="673" spans="1:19" ht="17.25" customHeight="1">
      <c r="A673" s="215"/>
      <c r="B673" s="215"/>
      <c r="C673" s="215"/>
      <c r="D673" s="428"/>
      <c r="E673" s="181"/>
      <c r="G673" s="180"/>
      <c r="J673" s="180"/>
      <c r="K673" s="310"/>
      <c r="L673" s="215"/>
      <c r="M673" s="308"/>
      <c r="O673" s="180"/>
      <c r="P673" s="180"/>
      <c r="Q673" s="180"/>
      <c r="R673" s="180"/>
      <c r="S673" s="180"/>
    </row>
    <row r="674" spans="1:19" ht="17.25" customHeight="1">
      <c r="A674" s="215"/>
      <c r="B674" s="215"/>
      <c r="C674" s="215"/>
      <c r="D674" s="428"/>
      <c r="E674" s="181"/>
      <c r="G674" s="180"/>
      <c r="J674" s="180"/>
      <c r="K674" s="310"/>
      <c r="L674" s="215"/>
      <c r="M674" s="308"/>
      <c r="O674" s="180"/>
      <c r="P674" s="180"/>
      <c r="Q674" s="180"/>
      <c r="R674" s="180"/>
      <c r="S674" s="180"/>
    </row>
    <row r="675" spans="1:19" ht="17.25" customHeight="1">
      <c r="A675" s="215"/>
      <c r="B675" s="215"/>
      <c r="C675" s="215"/>
      <c r="D675" s="428"/>
      <c r="E675" s="181"/>
      <c r="G675" s="180"/>
      <c r="J675" s="180"/>
      <c r="K675" s="310"/>
      <c r="L675" s="215"/>
      <c r="M675" s="308"/>
      <c r="O675" s="180"/>
      <c r="P675" s="180"/>
      <c r="Q675" s="180"/>
      <c r="R675" s="180"/>
      <c r="S675" s="180"/>
    </row>
    <row r="676" spans="1:19" ht="17.25" customHeight="1">
      <c r="A676" s="215"/>
      <c r="B676" s="215"/>
      <c r="C676" s="215"/>
      <c r="D676" s="428"/>
      <c r="E676" s="181"/>
      <c r="G676" s="180"/>
      <c r="J676" s="180"/>
      <c r="K676" s="310"/>
      <c r="L676" s="215"/>
      <c r="M676" s="308"/>
      <c r="O676" s="180"/>
      <c r="P676" s="180"/>
      <c r="Q676" s="180"/>
      <c r="R676" s="180"/>
      <c r="S676" s="180"/>
    </row>
    <row r="677" spans="1:19" ht="17.25" customHeight="1">
      <c r="A677" s="215"/>
      <c r="B677" s="215"/>
      <c r="C677" s="215"/>
      <c r="D677" s="428"/>
      <c r="E677" s="181"/>
      <c r="G677" s="180"/>
      <c r="J677" s="180"/>
      <c r="K677" s="310"/>
      <c r="L677" s="215"/>
      <c r="M677" s="308"/>
      <c r="O677" s="180"/>
      <c r="P677" s="180"/>
      <c r="Q677" s="180"/>
      <c r="R677" s="180"/>
      <c r="S677" s="180"/>
    </row>
    <row r="678" spans="1:19" ht="17.25" customHeight="1">
      <c r="A678" s="215"/>
      <c r="B678" s="215"/>
      <c r="C678" s="215"/>
      <c r="D678" s="428"/>
      <c r="E678" s="181"/>
      <c r="G678" s="180"/>
      <c r="J678" s="180"/>
      <c r="K678" s="310"/>
      <c r="L678" s="215"/>
      <c r="M678" s="308"/>
      <c r="O678" s="180"/>
      <c r="P678" s="180"/>
      <c r="Q678" s="180"/>
      <c r="R678" s="180"/>
      <c r="S678" s="180"/>
    </row>
    <row r="679" spans="1:19" ht="17.25" customHeight="1">
      <c r="A679" s="215"/>
      <c r="B679" s="215"/>
      <c r="C679" s="215"/>
      <c r="D679" s="428"/>
      <c r="E679" s="181"/>
      <c r="G679" s="180"/>
      <c r="J679" s="180"/>
      <c r="K679" s="310"/>
      <c r="L679" s="215"/>
      <c r="M679" s="308"/>
      <c r="O679" s="180"/>
      <c r="P679" s="180"/>
      <c r="Q679" s="180"/>
      <c r="R679" s="180"/>
      <c r="S679" s="180"/>
    </row>
    <row r="680" spans="1:19" ht="17.25" customHeight="1">
      <c r="A680" s="215"/>
      <c r="B680" s="215"/>
      <c r="C680" s="215"/>
      <c r="D680" s="428"/>
      <c r="E680" s="181"/>
      <c r="G680" s="180"/>
      <c r="J680" s="180"/>
      <c r="K680" s="310"/>
      <c r="L680" s="215"/>
      <c r="M680" s="308"/>
      <c r="O680" s="180"/>
      <c r="P680" s="180"/>
      <c r="Q680" s="180"/>
      <c r="R680" s="180"/>
      <c r="S680" s="180"/>
    </row>
    <row r="681" spans="1:19" ht="17.25" customHeight="1">
      <c r="A681" s="215"/>
      <c r="B681" s="215"/>
      <c r="C681" s="215"/>
      <c r="D681" s="428"/>
      <c r="E681" s="181"/>
      <c r="G681" s="180"/>
      <c r="J681" s="180"/>
      <c r="K681" s="310"/>
      <c r="L681" s="215"/>
      <c r="M681" s="308"/>
      <c r="O681" s="180"/>
      <c r="P681" s="180"/>
      <c r="Q681" s="180"/>
      <c r="R681" s="180"/>
      <c r="S681" s="180"/>
    </row>
    <row r="682" spans="1:19" ht="17.25" customHeight="1">
      <c r="A682" s="215"/>
      <c r="B682" s="215"/>
      <c r="C682" s="215"/>
      <c r="D682" s="428"/>
      <c r="E682" s="181"/>
      <c r="G682" s="180"/>
      <c r="J682" s="180"/>
      <c r="K682" s="310"/>
      <c r="L682" s="215"/>
      <c r="M682" s="308"/>
      <c r="O682" s="180"/>
      <c r="P682" s="180"/>
      <c r="Q682" s="180"/>
      <c r="R682" s="180"/>
      <c r="S682" s="180"/>
    </row>
    <row r="683" spans="1:19" ht="17.25" customHeight="1">
      <c r="A683" s="215"/>
      <c r="B683" s="215"/>
      <c r="C683" s="215"/>
      <c r="D683" s="428"/>
      <c r="E683" s="181"/>
      <c r="G683" s="180"/>
      <c r="J683" s="180"/>
      <c r="K683" s="310"/>
      <c r="L683" s="215"/>
      <c r="M683" s="308"/>
      <c r="O683" s="180"/>
      <c r="P683" s="180"/>
      <c r="Q683" s="180"/>
      <c r="R683" s="180"/>
      <c r="S683" s="180"/>
    </row>
    <row r="684" spans="1:19" ht="17.25" customHeight="1">
      <c r="A684" s="215"/>
      <c r="B684" s="215"/>
      <c r="C684" s="215"/>
      <c r="D684" s="428"/>
      <c r="E684" s="181"/>
      <c r="G684" s="180"/>
      <c r="J684" s="180"/>
      <c r="K684" s="310"/>
      <c r="L684" s="215"/>
      <c r="M684" s="308"/>
      <c r="O684" s="180"/>
      <c r="P684" s="180"/>
      <c r="Q684" s="180"/>
      <c r="R684" s="180"/>
      <c r="S684" s="180"/>
    </row>
    <row r="685" spans="1:19" ht="17.25" customHeight="1">
      <c r="A685" s="215"/>
      <c r="B685" s="215"/>
      <c r="C685" s="215"/>
      <c r="D685" s="428"/>
      <c r="E685" s="181"/>
      <c r="G685" s="180"/>
      <c r="J685" s="180"/>
      <c r="K685" s="310"/>
      <c r="L685" s="215"/>
      <c r="M685" s="308"/>
      <c r="O685" s="180"/>
      <c r="P685" s="180"/>
      <c r="Q685" s="180"/>
      <c r="R685" s="180"/>
      <c r="S685" s="180"/>
    </row>
    <row r="686" spans="1:19" ht="17.25" customHeight="1">
      <c r="A686" s="215"/>
      <c r="B686" s="215"/>
      <c r="C686" s="215"/>
      <c r="D686" s="428"/>
      <c r="E686" s="181"/>
      <c r="G686" s="180"/>
      <c r="J686" s="180"/>
      <c r="K686" s="310"/>
      <c r="L686" s="215"/>
      <c r="M686" s="308"/>
      <c r="O686" s="180"/>
      <c r="P686" s="180"/>
      <c r="Q686" s="180"/>
      <c r="R686" s="180"/>
      <c r="S686" s="180"/>
    </row>
    <row r="687" spans="1:19" ht="17.25" customHeight="1">
      <c r="A687" s="215"/>
      <c r="B687" s="215"/>
      <c r="C687" s="215"/>
      <c r="D687" s="428"/>
      <c r="E687" s="181"/>
      <c r="G687" s="180"/>
      <c r="J687" s="180"/>
      <c r="K687" s="310"/>
      <c r="L687" s="215"/>
      <c r="M687" s="308"/>
      <c r="O687" s="180"/>
      <c r="P687" s="180"/>
      <c r="Q687" s="180"/>
      <c r="R687" s="180"/>
      <c r="S687" s="180"/>
    </row>
    <row r="688" spans="1:19" ht="17.25" customHeight="1">
      <c r="A688" s="215"/>
      <c r="B688" s="215"/>
      <c r="C688" s="215"/>
      <c r="D688" s="428"/>
      <c r="E688" s="181"/>
      <c r="G688" s="180"/>
      <c r="J688" s="180"/>
      <c r="K688" s="310"/>
      <c r="L688" s="215"/>
      <c r="M688" s="308"/>
      <c r="O688" s="180"/>
      <c r="P688" s="180"/>
      <c r="Q688" s="180"/>
      <c r="R688" s="180"/>
      <c r="S688" s="180"/>
    </row>
    <row r="689" spans="1:19" ht="17.25" customHeight="1">
      <c r="A689" s="215"/>
      <c r="B689" s="215"/>
      <c r="C689" s="215"/>
      <c r="D689" s="428"/>
      <c r="E689" s="181"/>
      <c r="G689" s="180"/>
      <c r="J689" s="180"/>
      <c r="K689" s="310"/>
      <c r="L689" s="215"/>
      <c r="M689" s="308"/>
      <c r="O689" s="180"/>
      <c r="P689" s="180"/>
      <c r="Q689" s="180"/>
      <c r="R689" s="180"/>
      <c r="S689" s="180"/>
    </row>
    <row r="690" spans="1:19" ht="17.25" customHeight="1">
      <c r="A690" s="215"/>
      <c r="B690" s="215"/>
      <c r="C690" s="215"/>
      <c r="D690" s="428"/>
      <c r="E690" s="181"/>
      <c r="G690" s="180"/>
      <c r="J690" s="180"/>
      <c r="K690" s="310"/>
      <c r="L690" s="215"/>
      <c r="M690" s="308"/>
      <c r="O690" s="180"/>
      <c r="P690" s="180"/>
      <c r="Q690" s="180"/>
      <c r="R690" s="180"/>
      <c r="S690" s="180"/>
    </row>
    <row r="691" spans="1:19" ht="17.25" customHeight="1">
      <c r="A691" s="215"/>
      <c r="B691" s="215"/>
      <c r="C691" s="215"/>
      <c r="D691" s="428"/>
      <c r="E691" s="181"/>
      <c r="G691" s="180"/>
      <c r="J691" s="180"/>
      <c r="K691" s="310"/>
      <c r="L691" s="215"/>
      <c r="M691" s="308"/>
      <c r="O691" s="180"/>
      <c r="P691" s="180"/>
      <c r="Q691" s="180"/>
      <c r="R691" s="180"/>
      <c r="S691" s="180"/>
    </row>
    <row r="692" spans="1:19" ht="17.25" customHeight="1">
      <c r="A692" s="215"/>
      <c r="B692" s="215"/>
      <c r="C692" s="215"/>
      <c r="D692" s="428"/>
      <c r="E692" s="181"/>
      <c r="G692" s="180"/>
      <c r="J692" s="180"/>
      <c r="K692" s="310"/>
      <c r="L692" s="215"/>
      <c r="M692" s="308"/>
      <c r="O692" s="180"/>
      <c r="P692" s="180"/>
      <c r="Q692" s="180"/>
      <c r="R692" s="180"/>
      <c r="S692" s="180"/>
    </row>
    <row r="693" spans="1:19" ht="17.25" customHeight="1">
      <c r="A693" s="215"/>
      <c r="B693" s="215"/>
      <c r="C693" s="215"/>
      <c r="D693" s="428"/>
      <c r="E693" s="181"/>
      <c r="G693" s="180"/>
      <c r="J693" s="180"/>
      <c r="K693" s="310"/>
      <c r="L693" s="215"/>
      <c r="M693" s="308"/>
      <c r="O693" s="180"/>
      <c r="P693" s="180"/>
      <c r="Q693" s="180"/>
      <c r="R693" s="180"/>
      <c r="S693" s="180"/>
    </row>
    <row r="694" spans="1:19" ht="17.25" customHeight="1">
      <c r="A694" s="215"/>
      <c r="B694" s="215"/>
      <c r="C694" s="215"/>
      <c r="D694" s="428"/>
      <c r="E694" s="181"/>
      <c r="G694" s="180"/>
      <c r="J694" s="180"/>
      <c r="K694" s="310"/>
      <c r="L694" s="215"/>
      <c r="M694" s="308"/>
      <c r="O694" s="180"/>
      <c r="P694" s="180"/>
      <c r="Q694" s="180"/>
      <c r="R694" s="180"/>
      <c r="S694" s="180"/>
    </row>
    <row r="695" spans="1:19" ht="17.25" customHeight="1">
      <c r="A695" s="215"/>
      <c r="B695" s="215"/>
      <c r="C695" s="215"/>
      <c r="D695" s="428"/>
      <c r="E695" s="181"/>
      <c r="G695" s="180"/>
      <c r="J695" s="180"/>
      <c r="K695" s="310"/>
      <c r="L695" s="215"/>
      <c r="M695" s="308"/>
      <c r="O695" s="180"/>
      <c r="P695" s="180"/>
      <c r="Q695" s="180"/>
      <c r="R695" s="180"/>
      <c r="S695" s="180"/>
    </row>
    <row r="696" spans="1:19" ht="17.25" customHeight="1">
      <c r="A696" s="215"/>
      <c r="B696" s="215"/>
      <c r="C696" s="215"/>
      <c r="D696" s="428"/>
      <c r="E696" s="181"/>
      <c r="G696" s="180"/>
      <c r="J696" s="180"/>
      <c r="K696" s="310"/>
      <c r="L696" s="215"/>
      <c r="M696" s="308"/>
      <c r="O696" s="180"/>
      <c r="P696" s="180"/>
      <c r="Q696" s="180"/>
      <c r="R696" s="180"/>
      <c r="S696" s="180"/>
    </row>
    <row r="697" spans="1:19" ht="17.25" customHeight="1">
      <c r="A697" s="215"/>
      <c r="B697" s="215"/>
      <c r="C697" s="215"/>
      <c r="D697" s="428"/>
      <c r="E697" s="181"/>
      <c r="G697" s="180"/>
      <c r="J697" s="180"/>
      <c r="K697" s="310"/>
      <c r="L697" s="215"/>
      <c r="M697" s="308"/>
      <c r="O697" s="180"/>
      <c r="P697" s="180"/>
      <c r="Q697" s="180"/>
      <c r="R697" s="180"/>
      <c r="S697" s="180"/>
    </row>
    <row r="698" spans="1:19" ht="17.25" customHeight="1">
      <c r="A698" s="215"/>
      <c r="B698" s="215"/>
      <c r="C698" s="215"/>
      <c r="D698" s="428"/>
      <c r="E698" s="181"/>
      <c r="G698" s="180"/>
      <c r="J698" s="180"/>
      <c r="K698" s="310"/>
      <c r="L698" s="215"/>
      <c r="M698" s="308"/>
      <c r="O698" s="180"/>
      <c r="P698" s="180"/>
      <c r="Q698" s="180"/>
      <c r="R698" s="180"/>
      <c r="S698" s="180"/>
    </row>
    <row r="699" spans="1:19" ht="17.25" customHeight="1">
      <c r="A699" s="215"/>
      <c r="B699" s="215"/>
      <c r="C699" s="215"/>
      <c r="D699" s="428"/>
      <c r="E699" s="181"/>
      <c r="G699" s="180"/>
      <c r="J699" s="180"/>
      <c r="K699" s="310"/>
      <c r="L699" s="215"/>
      <c r="M699" s="308"/>
      <c r="O699" s="180"/>
      <c r="P699" s="180"/>
      <c r="Q699" s="180"/>
      <c r="R699" s="180"/>
      <c r="S699" s="180"/>
    </row>
    <row r="700" spans="1:19" ht="17.25" customHeight="1">
      <c r="A700" s="215"/>
      <c r="B700" s="215"/>
      <c r="C700" s="215"/>
      <c r="D700" s="428"/>
      <c r="E700" s="181"/>
      <c r="G700" s="180"/>
      <c r="J700" s="180"/>
      <c r="K700" s="310"/>
      <c r="L700" s="215"/>
      <c r="M700" s="308"/>
      <c r="O700" s="180"/>
      <c r="P700" s="180"/>
      <c r="Q700" s="180"/>
      <c r="R700" s="180"/>
      <c r="S700" s="180"/>
    </row>
    <row r="701" spans="1:19" ht="17.25" customHeight="1">
      <c r="A701" s="215"/>
      <c r="B701" s="215"/>
      <c r="C701" s="215"/>
      <c r="D701" s="428"/>
      <c r="E701" s="181"/>
      <c r="G701" s="180"/>
      <c r="J701" s="180"/>
      <c r="K701" s="310"/>
      <c r="L701" s="215"/>
      <c r="M701" s="308"/>
      <c r="O701" s="180"/>
      <c r="P701" s="180"/>
      <c r="Q701" s="180"/>
      <c r="R701" s="180"/>
      <c r="S701" s="180"/>
    </row>
    <row r="702" spans="1:19" ht="17.25" customHeight="1">
      <c r="A702" s="215"/>
      <c r="B702" s="215"/>
      <c r="C702" s="215"/>
      <c r="D702" s="428"/>
      <c r="E702" s="181"/>
      <c r="G702" s="180"/>
      <c r="J702" s="180"/>
      <c r="K702" s="310"/>
      <c r="L702" s="215"/>
      <c r="M702" s="308"/>
      <c r="O702" s="180"/>
      <c r="P702" s="180"/>
      <c r="Q702" s="180"/>
      <c r="R702" s="180"/>
      <c r="S702" s="180"/>
    </row>
    <row r="703" spans="1:19" ht="17.25" customHeight="1">
      <c r="A703" s="215"/>
      <c r="B703" s="215"/>
      <c r="C703" s="215"/>
      <c r="D703" s="428"/>
      <c r="E703" s="181"/>
      <c r="G703" s="180"/>
      <c r="J703" s="180"/>
      <c r="K703" s="310"/>
      <c r="L703" s="215"/>
      <c r="M703" s="308"/>
      <c r="O703" s="180"/>
      <c r="P703" s="180"/>
      <c r="Q703" s="180"/>
      <c r="R703" s="180"/>
      <c r="S703" s="180"/>
    </row>
    <row r="704" spans="1:19" ht="17.25" customHeight="1">
      <c r="A704" s="215"/>
      <c r="B704" s="215"/>
      <c r="C704" s="215"/>
      <c r="D704" s="428"/>
      <c r="E704" s="181"/>
      <c r="G704" s="180"/>
      <c r="J704" s="180"/>
      <c r="K704" s="310"/>
      <c r="L704" s="215"/>
      <c r="M704" s="308"/>
      <c r="O704" s="180"/>
      <c r="P704" s="180"/>
      <c r="Q704" s="180"/>
      <c r="R704" s="180"/>
      <c r="S704" s="180"/>
    </row>
    <row r="705" spans="1:19" ht="17.25" customHeight="1">
      <c r="A705" s="215"/>
      <c r="B705" s="215"/>
      <c r="C705" s="215"/>
      <c r="D705" s="428"/>
      <c r="E705" s="181"/>
      <c r="G705" s="180"/>
      <c r="J705" s="180"/>
      <c r="K705" s="310"/>
      <c r="L705" s="215"/>
      <c r="M705" s="308"/>
      <c r="O705" s="180"/>
      <c r="P705" s="180"/>
      <c r="Q705" s="180"/>
      <c r="R705" s="180"/>
      <c r="S705" s="180"/>
    </row>
    <row r="706" spans="1:19" ht="17.25" customHeight="1">
      <c r="A706" s="215"/>
      <c r="B706" s="215"/>
      <c r="C706" s="215"/>
      <c r="D706" s="428"/>
      <c r="E706" s="181"/>
      <c r="G706" s="180"/>
      <c r="J706" s="180"/>
      <c r="K706" s="310"/>
      <c r="L706" s="215"/>
      <c r="M706" s="308"/>
      <c r="O706" s="180"/>
      <c r="P706" s="180"/>
      <c r="Q706" s="180"/>
      <c r="R706" s="180"/>
      <c r="S706" s="180"/>
    </row>
    <row r="707" spans="1:19" ht="17.25" customHeight="1">
      <c r="A707" s="215"/>
      <c r="B707" s="215"/>
      <c r="C707" s="215"/>
      <c r="D707" s="428"/>
      <c r="E707" s="181"/>
      <c r="G707" s="180"/>
      <c r="J707" s="180"/>
      <c r="K707" s="310"/>
      <c r="L707" s="215"/>
      <c r="M707" s="308"/>
      <c r="O707" s="180"/>
      <c r="P707" s="180"/>
      <c r="Q707" s="180"/>
      <c r="R707" s="180"/>
      <c r="S707" s="180"/>
    </row>
    <row r="708" spans="1:19" ht="17.25" customHeight="1">
      <c r="A708" s="215"/>
      <c r="B708" s="215"/>
      <c r="C708" s="215"/>
      <c r="D708" s="428"/>
      <c r="E708" s="181"/>
      <c r="G708" s="180"/>
      <c r="J708" s="180"/>
      <c r="K708" s="310"/>
      <c r="L708" s="215"/>
      <c r="M708" s="308"/>
      <c r="O708" s="180"/>
      <c r="P708" s="180"/>
      <c r="Q708" s="180"/>
      <c r="R708" s="180"/>
      <c r="S708" s="180"/>
    </row>
    <row r="709" spans="1:19" ht="17.25" customHeight="1">
      <c r="A709" s="215"/>
      <c r="B709" s="215"/>
      <c r="C709" s="215"/>
      <c r="D709" s="428"/>
      <c r="E709" s="181"/>
      <c r="G709" s="180"/>
      <c r="J709" s="180"/>
      <c r="K709" s="310"/>
      <c r="L709" s="215"/>
      <c r="M709" s="308"/>
      <c r="O709" s="180"/>
      <c r="P709" s="180"/>
      <c r="Q709" s="180"/>
      <c r="R709" s="180"/>
      <c r="S709" s="180"/>
    </row>
    <row r="710" spans="1:19" ht="17.25" customHeight="1">
      <c r="A710" s="215"/>
      <c r="B710" s="215"/>
      <c r="C710" s="215"/>
      <c r="D710" s="428"/>
      <c r="E710" s="181"/>
      <c r="G710" s="180"/>
      <c r="J710" s="180"/>
      <c r="K710" s="310"/>
      <c r="L710" s="215"/>
      <c r="M710" s="308"/>
      <c r="O710" s="180"/>
      <c r="P710" s="180"/>
      <c r="Q710" s="180"/>
      <c r="R710" s="180"/>
      <c r="S710" s="180"/>
    </row>
    <row r="711" spans="1:19" ht="17.25" customHeight="1">
      <c r="A711" s="215"/>
      <c r="B711" s="215"/>
      <c r="C711" s="215"/>
      <c r="D711" s="428"/>
      <c r="E711" s="181"/>
      <c r="G711" s="180"/>
      <c r="J711" s="180"/>
      <c r="K711" s="310"/>
      <c r="L711" s="215"/>
      <c r="M711" s="308"/>
      <c r="O711" s="180"/>
      <c r="P711" s="180"/>
      <c r="Q711" s="180"/>
      <c r="R711" s="180"/>
      <c r="S711" s="180"/>
    </row>
    <row r="712" spans="1:19" ht="17.25" customHeight="1">
      <c r="A712" s="215"/>
      <c r="B712" s="215"/>
      <c r="C712" s="215"/>
      <c r="D712" s="428"/>
      <c r="E712" s="181"/>
      <c r="G712" s="180"/>
      <c r="J712" s="180"/>
      <c r="K712" s="310"/>
      <c r="L712" s="215"/>
      <c r="M712" s="308"/>
      <c r="O712" s="180"/>
      <c r="P712" s="180"/>
      <c r="Q712" s="180"/>
      <c r="R712" s="180"/>
      <c r="S712" s="180"/>
    </row>
    <row r="713" spans="1:19" ht="17.25" customHeight="1">
      <c r="A713" s="215"/>
      <c r="B713" s="215"/>
      <c r="C713" s="215"/>
      <c r="D713" s="428"/>
      <c r="E713" s="181"/>
      <c r="G713" s="180"/>
      <c r="J713" s="180"/>
      <c r="K713" s="310"/>
      <c r="L713" s="215"/>
      <c r="M713" s="308"/>
      <c r="O713" s="180"/>
      <c r="P713" s="180"/>
      <c r="Q713" s="180"/>
      <c r="R713" s="180"/>
      <c r="S713" s="180"/>
    </row>
    <row r="714" spans="1:19" ht="17.25" customHeight="1">
      <c r="A714" s="215"/>
      <c r="B714" s="215"/>
      <c r="C714" s="215"/>
      <c r="D714" s="428"/>
      <c r="E714" s="181"/>
      <c r="G714" s="180"/>
      <c r="J714" s="180"/>
      <c r="K714" s="310"/>
      <c r="L714" s="215"/>
      <c r="M714" s="308"/>
      <c r="O714" s="180"/>
      <c r="P714" s="180"/>
      <c r="Q714" s="180"/>
      <c r="R714" s="180"/>
      <c r="S714" s="180"/>
    </row>
    <row r="715" spans="1:19" ht="17.25" customHeight="1">
      <c r="A715" s="215"/>
      <c r="B715" s="215"/>
      <c r="C715" s="215"/>
      <c r="D715" s="428"/>
      <c r="E715" s="181"/>
      <c r="G715" s="180"/>
      <c r="J715" s="180"/>
      <c r="K715" s="310"/>
      <c r="L715" s="215"/>
      <c r="M715" s="308"/>
      <c r="O715" s="180"/>
      <c r="P715" s="180"/>
      <c r="Q715" s="180"/>
      <c r="R715" s="180"/>
      <c r="S715" s="180"/>
    </row>
    <row r="716" spans="1:19" ht="17.25" customHeight="1">
      <c r="A716" s="215"/>
      <c r="B716" s="215"/>
      <c r="C716" s="215"/>
      <c r="D716" s="428"/>
      <c r="E716" s="181"/>
      <c r="G716" s="180"/>
      <c r="J716" s="180"/>
      <c r="K716" s="310"/>
      <c r="L716" s="215"/>
      <c r="M716" s="308"/>
      <c r="O716" s="180"/>
      <c r="P716" s="180"/>
      <c r="Q716" s="180"/>
      <c r="R716" s="180"/>
      <c r="S716" s="180"/>
    </row>
    <row r="717" spans="1:19" ht="17.25" customHeight="1">
      <c r="A717" s="215"/>
      <c r="B717" s="215"/>
      <c r="C717" s="215"/>
      <c r="D717" s="428"/>
      <c r="E717" s="181"/>
      <c r="G717" s="180"/>
      <c r="J717" s="180"/>
      <c r="K717" s="310"/>
      <c r="L717" s="215"/>
      <c r="M717" s="308"/>
      <c r="O717" s="180"/>
      <c r="P717" s="180"/>
      <c r="Q717" s="180"/>
      <c r="R717" s="180"/>
      <c r="S717" s="180"/>
    </row>
    <row r="718" spans="1:19" ht="17.25" customHeight="1">
      <c r="A718" s="215"/>
      <c r="B718" s="215"/>
      <c r="C718" s="215"/>
      <c r="D718" s="428"/>
      <c r="E718" s="181"/>
      <c r="G718" s="180"/>
      <c r="J718" s="180"/>
      <c r="K718" s="310"/>
      <c r="L718" s="215"/>
      <c r="M718" s="308"/>
      <c r="O718" s="180"/>
      <c r="P718" s="180"/>
      <c r="Q718" s="180"/>
      <c r="R718" s="180"/>
      <c r="S718" s="180"/>
    </row>
    <row r="719" spans="1:19" ht="17.25" customHeight="1">
      <c r="A719" s="215"/>
      <c r="B719" s="215"/>
      <c r="C719" s="215"/>
      <c r="D719" s="428"/>
      <c r="E719" s="181"/>
      <c r="G719" s="180"/>
      <c r="J719" s="180"/>
      <c r="K719" s="310"/>
      <c r="L719" s="215"/>
      <c r="M719" s="308"/>
      <c r="O719" s="180"/>
      <c r="P719" s="180"/>
      <c r="Q719" s="180"/>
      <c r="R719" s="180"/>
      <c r="S719" s="180"/>
    </row>
    <row r="720" spans="1:19" ht="17.25" customHeight="1">
      <c r="A720" s="215"/>
      <c r="B720" s="215"/>
      <c r="C720" s="215"/>
      <c r="D720" s="428"/>
      <c r="E720" s="181"/>
      <c r="G720" s="180"/>
      <c r="J720" s="180"/>
      <c r="K720" s="310"/>
      <c r="L720" s="215"/>
      <c r="M720" s="308"/>
      <c r="O720" s="180"/>
      <c r="P720" s="180"/>
      <c r="Q720" s="180"/>
      <c r="R720" s="180"/>
      <c r="S720" s="180"/>
    </row>
    <row r="721" spans="1:19" ht="17.25" customHeight="1">
      <c r="A721" s="215"/>
      <c r="B721" s="215"/>
      <c r="C721" s="215"/>
      <c r="D721" s="428"/>
      <c r="E721" s="181"/>
      <c r="G721" s="180"/>
      <c r="J721" s="180"/>
      <c r="K721" s="310"/>
      <c r="L721" s="215"/>
      <c r="M721" s="308"/>
      <c r="O721" s="180"/>
      <c r="P721" s="180"/>
      <c r="Q721" s="180"/>
      <c r="R721" s="180"/>
      <c r="S721" s="180"/>
    </row>
    <row r="722" spans="1:19" ht="17.25" customHeight="1">
      <c r="A722" s="215"/>
      <c r="B722" s="215"/>
      <c r="C722" s="215"/>
      <c r="D722" s="428"/>
      <c r="E722" s="181"/>
      <c r="G722" s="180"/>
      <c r="J722" s="180"/>
      <c r="K722" s="310"/>
      <c r="L722" s="215"/>
      <c r="M722" s="308"/>
      <c r="O722" s="180"/>
      <c r="P722" s="180"/>
      <c r="Q722" s="180"/>
      <c r="R722" s="180"/>
      <c r="S722" s="180"/>
    </row>
    <row r="723" spans="1:19" ht="17.25" customHeight="1">
      <c r="A723" s="215"/>
      <c r="B723" s="215"/>
      <c r="C723" s="215"/>
      <c r="D723" s="428"/>
      <c r="E723" s="181"/>
      <c r="G723" s="180"/>
      <c r="J723" s="180"/>
      <c r="K723" s="310"/>
      <c r="L723" s="215"/>
      <c r="M723" s="308"/>
      <c r="O723" s="180"/>
      <c r="P723" s="180"/>
      <c r="Q723" s="180"/>
      <c r="R723" s="180"/>
      <c r="S723" s="180"/>
    </row>
    <row r="724" spans="1:19" ht="17.25" customHeight="1">
      <c r="A724" s="215"/>
      <c r="B724" s="215"/>
      <c r="C724" s="215"/>
      <c r="D724" s="428"/>
      <c r="E724" s="181"/>
      <c r="G724" s="180"/>
      <c r="J724" s="180"/>
      <c r="K724" s="310"/>
      <c r="L724" s="215"/>
      <c r="M724" s="308"/>
      <c r="O724" s="180"/>
      <c r="P724" s="180"/>
      <c r="Q724" s="180"/>
      <c r="R724" s="180"/>
      <c r="S724" s="180"/>
    </row>
    <row r="725" spans="1:19" ht="17.25" customHeight="1">
      <c r="A725" s="215"/>
      <c r="B725" s="215"/>
      <c r="C725" s="215"/>
      <c r="D725" s="428"/>
      <c r="E725" s="181"/>
      <c r="G725" s="180"/>
      <c r="J725" s="180"/>
      <c r="K725" s="310"/>
      <c r="L725" s="215"/>
      <c r="M725" s="308"/>
      <c r="O725" s="180"/>
      <c r="P725" s="180"/>
      <c r="Q725" s="180"/>
      <c r="R725" s="180"/>
      <c r="S725" s="180"/>
    </row>
    <row r="726" spans="1:19" ht="17.25" customHeight="1">
      <c r="A726" s="215"/>
      <c r="B726" s="215"/>
      <c r="C726" s="215"/>
      <c r="D726" s="428"/>
      <c r="E726" s="181"/>
      <c r="G726" s="180"/>
      <c r="J726" s="180"/>
      <c r="K726" s="310"/>
      <c r="L726" s="215"/>
      <c r="M726" s="308"/>
      <c r="O726" s="180"/>
      <c r="P726" s="180"/>
      <c r="Q726" s="180"/>
      <c r="R726" s="180"/>
      <c r="S726" s="180"/>
    </row>
    <row r="727" spans="1:19" ht="17.25" customHeight="1">
      <c r="A727" s="215"/>
      <c r="B727" s="215"/>
      <c r="C727" s="215"/>
      <c r="D727" s="428"/>
      <c r="E727" s="181"/>
      <c r="G727" s="180"/>
      <c r="J727" s="180"/>
      <c r="K727" s="310"/>
      <c r="L727" s="215"/>
      <c r="M727" s="308"/>
      <c r="O727" s="180"/>
      <c r="P727" s="180"/>
      <c r="Q727" s="180"/>
      <c r="R727" s="180"/>
      <c r="S727" s="180"/>
    </row>
    <row r="728" spans="1:19" ht="17.25" customHeight="1">
      <c r="A728" s="215"/>
      <c r="B728" s="215"/>
      <c r="C728" s="215"/>
      <c r="D728" s="428"/>
      <c r="E728" s="181"/>
      <c r="G728" s="180"/>
      <c r="J728" s="180"/>
      <c r="K728" s="310"/>
      <c r="L728" s="215"/>
      <c r="M728" s="308"/>
      <c r="O728" s="180"/>
      <c r="P728" s="180"/>
      <c r="Q728" s="180"/>
      <c r="R728" s="180"/>
      <c r="S728" s="180"/>
    </row>
    <row r="729" spans="1:19" ht="17.25" customHeight="1">
      <c r="A729" s="215"/>
      <c r="B729" s="215"/>
      <c r="C729" s="215"/>
      <c r="D729" s="428"/>
      <c r="E729" s="181"/>
      <c r="G729" s="180"/>
      <c r="J729" s="180"/>
      <c r="K729" s="310"/>
      <c r="L729" s="215"/>
      <c r="M729" s="308"/>
      <c r="O729" s="180"/>
      <c r="P729" s="180"/>
      <c r="Q729" s="180"/>
      <c r="R729" s="180"/>
      <c r="S729" s="180"/>
    </row>
    <row r="730" spans="1:19" ht="17.25" customHeight="1">
      <c r="A730" s="215"/>
      <c r="B730" s="215"/>
      <c r="C730" s="215"/>
      <c r="D730" s="428"/>
      <c r="E730" s="181"/>
      <c r="G730" s="180"/>
      <c r="J730" s="180"/>
      <c r="K730" s="310"/>
      <c r="L730" s="215"/>
      <c r="M730" s="308"/>
      <c r="O730" s="180"/>
      <c r="P730" s="180"/>
      <c r="Q730" s="180"/>
      <c r="R730" s="180"/>
      <c r="S730" s="180"/>
    </row>
    <row r="731" spans="1:19" ht="17.25" customHeight="1">
      <c r="A731" s="215"/>
      <c r="B731" s="215"/>
      <c r="C731" s="215"/>
      <c r="D731" s="428"/>
      <c r="E731" s="181"/>
      <c r="G731" s="180"/>
      <c r="J731" s="180"/>
      <c r="K731" s="310"/>
      <c r="L731" s="215"/>
      <c r="M731" s="308"/>
      <c r="O731" s="180"/>
      <c r="P731" s="180"/>
      <c r="Q731" s="180"/>
      <c r="R731" s="180"/>
      <c r="S731" s="180"/>
    </row>
    <row r="732" spans="1:19" ht="17.25" customHeight="1">
      <c r="A732" s="215"/>
      <c r="B732" s="215"/>
      <c r="C732" s="215"/>
      <c r="D732" s="428"/>
      <c r="E732" s="181"/>
      <c r="G732" s="180"/>
      <c r="J732" s="180"/>
      <c r="K732" s="310"/>
      <c r="L732" s="215"/>
      <c r="M732" s="308"/>
      <c r="O732" s="180"/>
      <c r="P732" s="180"/>
      <c r="Q732" s="180"/>
      <c r="R732" s="180"/>
      <c r="S732" s="180"/>
    </row>
    <row r="733" spans="1:19" ht="17.25" customHeight="1">
      <c r="A733" s="215"/>
      <c r="B733" s="215"/>
      <c r="C733" s="215"/>
      <c r="D733" s="428"/>
      <c r="E733" s="181"/>
      <c r="G733" s="180"/>
      <c r="J733" s="180"/>
      <c r="K733" s="310"/>
      <c r="L733" s="215"/>
      <c r="M733" s="308"/>
      <c r="O733" s="180"/>
      <c r="P733" s="180"/>
      <c r="Q733" s="180"/>
      <c r="R733" s="180"/>
      <c r="S733" s="180"/>
    </row>
    <row r="734" spans="1:19" ht="17.25" customHeight="1">
      <c r="A734" s="215"/>
      <c r="B734" s="215"/>
      <c r="C734" s="215"/>
      <c r="D734" s="428"/>
      <c r="E734" s="181"/>
      <c r="G734" s="180"/>
      <c r="J734" s="180"/>
      <c r="K734" s="310"/>
      <c r="L734" s="215"/>
      <c r="M734" s="308"/>
      <c r="O734" s="180"/>
      <c r="P734" s="180"/>
      <c r="Q734" s="180"/>
      <c r="R734" s="180"/>
      <c r="S734" s="180"/>
    </row>
    <row r="735" spans="1:19" ht="17.25" customHeight="1">
      <c r="A735" s="215"/>
      <c r="B735" s="215"/>
      <c r="C735" s="215"/>
      <c r="D735" s="428"/>
      <c r="E735" s="181"/>
      <c r="G735" s="180"/>
      <c r="J735" s="180"/>
      <c r="K735" s="310"/>
      <c r="L735" s="215"/>
      <c r="M735" s="308"/>
      <c r="O735" s="180"/>
      <c r="P735" s="180"/>
      <c r="Q735" s="180"/>
      <c r="R735" s="180"/>
      <c r="S735" s="180"/>
    </row>
    <row r="736" spans="1:19" ht="17.25" customHeight="1">
      <c r="A736" s="215"/>
      <c r="B736" s="215"/>
      <c r="C736" s="215"/>
      <c r="D736" s="428"/>
      <c r="E736" s="181"/>
      <c r="G736" s="180"/>
      <c r="J736" s="180"/>
      <c r="K736" s="310"/>
      <c r="L736" s="215"/>
      <c r="M736" s="308"/>
      <c r="O736" s="180"/>
      <c r="P736" s="180"/>
      <c r="Q736" s="180"/>
      <c r="R736" s="180"/>
      <c r="S736" s="180"/>
    </row>
    <row r="737" spans="1:19" ht="17.25" customHeight="1">
      <c r="A737" s="215"/>
      <c r="B737" s="215"/>
      <c r="C737" s="215"/>
      <c r="D737" s="428"/>
      <c r="E737" s="181"/>
      <c r="G737" s="180"/>
      <c r="J737" s="180"/>
      <c r="K737" s="310"/>
      <c r="L737" s="215"/>
      <c r="M737" s="308"/>
      <c r="O737" s="180"/>
      <c r="P737" s="180"/>
      <c r="Q737" s="180"/>
      <c r="R737" s="180"/>
      <c r="S737" s="180"/>
    </row>
    <row r="738" spans="1:19" ht="17.25" customHeight="1">
      <c r="A738" s="215"/>
      <c r="B738" s="215"/>
      <c r="C738" s="215"/>
      <c r="D738" s="428"/>
      <c r="E738" s="181"/>
      <c r="G738" s="180"/>
      <c r="J738" s="180"/>
      <c r="K738" s="310"/>
      <c r="L738" s="215"/>
      <c r="M738" s="308"/>
      <c r="O738" s="180"/>
      <c r="P738" s="180"/>
      <c r="Q738" s="180"/>
      <c r="R738" s="180"/>
      <c r="S738" s="180"/>
    </row>
    <row r="739" spans="1:19" ht="17.25" customHeight="1">
      <c r="A739" s="215"/>
      <c r="B739" s="215"/>
      <c r="C739" s="215"/>
      <c r="D739" s="428"/>
      <c r="E739" s="181"/>
      <c r="G739" s="180"/>
      <c r="J739" s="180"/>
      <c r="K739" s="310"/>
      <c r="L739" s="215"/>
      <c r="M739" s="308"/>
      <c r="O739" s="180"/>
      <c r="P739" s="180"/>
      <c r="Q739" s="180"/>
      <c r="R739" s="180"/>
      <c r="S739" s="180"/>
    </row>
    <row r="740" spans="1:19" ht="17.25" customHeight="1">
      <c r="A740" s="215"/>
      <c r="B740" s="215"/>
      <c r="C740" s="215"/>
      <c r="D740" s="428"/>
      <c r="E740" s="181"/>
      <c r="G740" s="180"/>
      <c r="J740" s="180"/>
      <c r="K740" s="310"/>
      <c r="L740" s="215"/>
      <c r="M740" s="308"/>
      <c r="O740" s="180"/>
      <c r="P740" s="180"/>
      <c r="Q740" s="180"/>
      <c r="R740" s="180"/>
      <c r="S740" s="180"/>
    </row>
    <row r="741" spans="1:19" ht="17.25" customHeight="1">
      <c r="A741" s="215"/>
      <c r="B741" s="215"/>
      <c r="C741" s="215"/>
      <c r="D741" s="428"/>
      <c r="E741" s="181"/>
      <c r="G741" s="180"/>
      <c r="J741" s="180"/>
      <c r="K741" s="310"/>
      <c r="L741" s="215"/>
      <c r="M741" s="308"/>
      <c r="O741" s="180"/>
      <c r="P741" s="180"/>
      <c r="Q741" s="180"/>
      <c r="R741" s="180"/>
      <c r="S741" s="180"/>
    </row>
    <row r="742" spans="1:19" ht="17.25" customHeight="1">
      <c r="A742" s="215"/>
      <c r="B742" s="215"/>
      <c r="C742" s="215"/>
      <c r="D742" s="428"/>
      <c r="E742" s="181"/>
      <c r="G742" s="180"/>
      <c r="J742" s="180"/>
      <c r="K742" s="310"/>
      <c r="L742" s="215"/>
      <c r="M742" s="308"/>
      <c r="O742" s="180"/>
      <c r="P742" s="180"/>
      <c r="Q742" s="180"/>
      <c r="R742" s="180"/>
      <c r="S742" s="180"/>
    </row>
    <row r="743" spans="1:19" ht="17.25" customHeight="1">
      <c r="A743" s="215"/>
      <c r="B743" s="215"/>
      <c r="C743" s="215"/>
      <c r="D743" s="428"/>
      <c r="E743" s="181"/>
      <c r="G743" s="180"/>
      <c r="J743" s="180"/>
      <c r="K743" s="310"/>
      <c r="L743" s="215"/>
      <c r="M743" s="308"/>
      <c r="O743" s="180"/>
      <c r="P743" s="180"/>
      <c r="Q743" s="180"/>
      <c r="R743" s="180"/>
      <c r="S743" s="180"/>
    </row>
    <row r="744" spans="1:19" ht="17.25" customHeight="1">
      <c r="A744" s="215"/>
      <c r="B744" s="215"/>
      <c r="C744" s="215"/>
      <c r="D744" s="428"/>
      <c r="E744" s="181"/>
      <c r="G744" s="180"/>
      <c r="J744" s="180"/>
      <c r="K744" s="310"/>
      <c r="L744" s="215"/>
      <c r="M744" s="308"/>
      <c r="O744" s="180"/>
      <c r="P744" s="180"/>
      <c r="Q744" s="180"/>
      <c r="R744" s="180"/>
      <c r="S744" s="180"/>
    </row>
    <row r="745" spans="1:19" ht="17.25" customHeight="1">
      <c r="A745" s="215"/>
      <c r="B745" s="215"/>
      <c r="C745" s="215"/>
      <c r="D745" s="428"/>
      <c r="E745" s="181"/>
      <c r="G745" s="180"/>
      <c r="J745" s="180"/>
      <c r="K745" s="310"/>
      <c r="L745" s="215"/>
      <c r="M745" s="308"/>
      <c r="O745" s="180"/>
      <c r="P745" s="180"/>
      <c r="Q745" s="180"/>
      <c r="R745" s="180"/>
      <c r="S745" s="180"/>
    </row>
    <row r="746" spans="1:19" ht="17.25" customHeight="1">
      <c r="A746" s="215"/>
      <c r="B746" s="215"/>
      <c r="C746" s="215"/>
      <c r="D746" s="428"/>
      <c r="E746" s="181"/>
      <c r="G746" s="180"/>
      <c r="J746" s="180"/>
      <c r="K746" s="310"/>
      <c r="L746" s="215"/>
      <c r="M746" s="308"/>
      <c r="O746" s="180"/>
      <c r="P746" s="180"/>
      <c r="Q746" s="180"/>
      <c r="R746" s="180"/>
      <c r="S746" s="180"/>
    </row>
    <row r="747" spans="1:19" ht="17.25" customHeight="1">
      <c r="A747" s="215"/>
      <c r="B747" s="215"/>
      <c r="C747" s="215"/>
      <c r="D747" s="428"/>
      <c r="E747" s="181"/>
      <c r="G747" s="180"/>
      <c r="J747" s="180"/>
      <c r="K747" s="310"/>
      <c r="L747" s="215"/>
      <c r="M747" s="308"/>
      <c r="O747" s="180"/>
      <c r="P747" s="180"/>
      <c r="Q747" s="180"/>
      <c r="R747" s="180"/>
      <c r="S747" s="180"/>
    </row>
    <row r="748" spans="1:19" ht="17.25" customHeight="1">
      <c r="A748" s="215"/>
      <c r="B748" s="215"/>
      <c r="C748" s="215"/>
      <c r="D748" s="428"/>
      <c r="E748" s="181"/>
      <c r="G748" s="180"/>
      <c r="J748" s="180"/>
      <c r="K748" s="310"/>
      <c r="L748" s="215"/>
      <c r="M748" s="308"/>
      <c r="O748" s="180"/>
      <c r="P748" s="180"/>
      <c r="Q748" s="180"/>
      <c r="R748" s="180"/>
      <c r="S748" s="180"/>
    </row>
    <row r="749" spans="1:19" ht="17.25" customHeight="1">
      <c r="A749" s="215"/>
      <c r="B749" s="215"/>
      <c r="C749" s="215"/>
      <c r="D749" s="428"/>
      <c r="E749" s="181"/>
      <c r="G749" s="180"/>
      <c r="J749" s="180"/>
      <c r="K749" s="310"/>
      <c r="L749" s="215"/>
      <c r="M749" s="308"/>
      <c r="O749" s="180"/>
      <c r="P749" s="180"/>
      <c r="Q749" s="180"/>
      <c r="R749" s="180"/>
      <c r="S749" s="180"/>
    </row>
    <row r="750" spans="1:19" ht="17.25" customHeight="1">
      <c r="A750" s="215"/>
      <c r="B750" s="215"/>
      <c r="C750" s="215"/>
      <c r="D750" s="428"/>
      <c r="E750" s="181"/>
      <c r="G750" s="180"/>
      <c r="J750" s="180"/>
      <c r="K750" s="310"/>
      <c r="L750" s="215"/>
      <c r="M750" s="308"/>
      <c r="O750" s="180"/>
      <c r="P750" s="180"/>
      <c r="Q750" s="180"/>
      <c r="R750" s="180"/>
      <c r="S750" s="180"/>
    </row>
    <row r="751" spans="1:19" ht="17.25" customHeight="1">
      <c r="A751" s="215"/>
      <c r="B751" s="215"/>
      <c r="C751" s="215"/>
      <c r="D751" s="428"/>
      <c r="E751" s="181"/>
      <c r="G751" s="180"/>
      <c r="J751" s="180"/>
      <c r="K751" s="310"/>
      <c r="L751" s="215"/>
      <c r="M751" s="308"/>
      <c r="O751" s="180"/>
      <c r="P751" s="180"/>
      <c r="Q751" s="180"/>
      <c r="R751" s="180"/>
      <c r="S751" s="180"/>
    </row>
    <row r="752" spans="1:19" ht="17.25" customHeight="1">
      <c r="A752" s="215"/>
      <c r="B752" s="215"/>
      <c r="C752" s="215"/>
      <c r="D752" s="428"/>
      <c r="E752" s="181"/>
      <c r="G752" s="180"/>
      <c r="J752" s="180"/>
      <c r="K752" s="310"/>
      <c r="L752" s="215"/>
      <c r="M752" s="308"/>
      <c r="O752" s="180"/>
      <c r="P752" s="180"/>
      <c r="Q752" s="180"/>
      <c r="R752" s="180"/>
      <c r="S752" s="180"/>
    </row>
    <row r="753" spans="1:19" ht="17.25" customHeight="1">
      <c r="A753" s="215"/>
      <c r="B753" s="215"/>
      <c r="C753" s="215"/>
      <c r="D753" s="428"/>
      <c r="E753" s="181"/>
      <c r="G753" s="180"/>
      <c r="J753" s="180"/>
      <c r="K753" s="310"/>
      <c r="L753" s="215"/>
      <c r="M753" s="308"/>
      <c r="O753" s="180"/>
      <c r="P753" s="180"/>
      <c r="Q753" s="180"/>
      <c r="R753" s="180"/>
      <c r="S753" s="180"/>
    </row>
    <row r="754" spans="1:19" ht="17.25" customHeight="1">
      <c r="A754" s="215"/>
      <c r="B754" s="215"/>
      <c r="C754" s="215"/>
      <c r="D754" s="428"/>
      <c r="E754" s="181"/>
      <c r="G754" s="180"/>
      <c r="J754" s="180"/>
      <c r="K754" s="310"/>
      <c r="L754" s="215"/>
      <c r="M754" s="308"/>
      <c r="O754" s="180"/>
      <c r="P754" s="180"/>
      <c r="Q754" s="180"/>
      <c r="R754" s="180"/>
      <c r="S754" s="180"/>
    </row>
    <row r="755" spans="1:19" ht="17.25" customHeight="1">
      <c r="A755" s="215"/>
      <c r="B755" s="215"/>
      <c r="C755" s="215"/>
      <c r="D755" s="428"/>
      <c r="E755" s="181"/>
      <c r="G755" s="180"/>
      <c r="J755" s="180"/>
      <c r="K755" s="310"/>
      <c r="L755" s="215"/>
      <c r="M755" s="308"/>
      <c r="O755" s="180"/>
      <c r="P755" s="180"/>
      <c r="Q755" s="180"/>
      <c r="R755" s="180"/>
      <c r="S755" s="180"/>
    </row>
    <row r="756" spans="1:19" ht="17.25" customHeight="1">
      <c r="A756" s="215"/>
      <c r="B756" s="215"/>
      <c r="C756" s="215"/>
      <c r="D756" s="428"/>
      <c r="E756" s="181"/>
      <c r="G756" s="180"/>
      <c r="J756" s="180"/>
      <c r="K756" s="310"/>
      <c r="L756" s="215"/>
      <c r="M756" s="308"/>
      <c r="O756" s="180"/>
      <c r="P756" s="180"/>
      <c r="Q756" s="180"/>
      <c r="R756" s="180"/>
      <c r="S756" s="180"/>
    </row>
    <row r="757" spans="1:19" ht="17.25" customHeight="1">
      <c r="A757" s="215"/>
      <c r="B757" s="215"/>
      <c r="C757" s="215"/>
      <c r="D757" s="428"/>
      <c r="E757" s="181"/>
      <c r="G757" s="180"/>
      <c r="J757" s="180"/>
      <c r="K757" s="310"/>
      <c r="L757" s="215"/>
      <c r="M757" s="308"/>
      <c r="O757" s="180"/>
      <c r="P757" s="180"/>
      <c r="Q757" s="180"/>
      <c r="R757" s="180"/>
      <c r="S757" s="180"/>
    </row>
    <row r="758" spans="1:19" ht="17.25" customHeight="1">
      <c r="A758" s="215"/>
      <c r="B758" s="215"/>
      <c r="C758" s="215"/>
      <c r="D758" s="428"/>
      <c r="E758" s="181"/>
      <c r="G758" s="180"/>
      <c r="J758" s="180"/>
      <c r="K758" s="310"/>
      <c r="L758" s="215"/>
      <c r="M758" s="308"/>
      <c r="O758" s="180"/>
      <c r="P758" s="180"/>
      <c r="Q758" s="180"/>
      <c r="R758" s="180"/>
      <c r="S758" s="180"/>
    </row>
    <row r="759" spans="1:19" ht="17.25" customHeight="1">
      <c r="A759" s="215"/>
      <c r="B759" s="215"/>
      <c r="C759" s="215"/>
      <c r="D759" s="428"/>
      <c r="E759" s="181"/>
      <c r="G759" s="180"/>
      <c r="J759" s="180"/>
      <c r="K759" s="310"/>
      <c r="L759" s="215"/>
      <c r="M759" s="308"/>
      <c r="O759" s="180"/>
      <c r="P759" s="180"/>
      <c r="Q759" s="180"/>
      <c r="R759" s="180"/>
      <c r="S759" s="180"/>
    </row>
    <row r="760" spans="1:19" ht="17.25" customHeight="1">
      <c r="A760" s="215"/>
      <c r="B760" s="215"/>
      <c r="C760" s="215"/>
      <c r="D760" s="428"/>
      <c r="E760" s="181"/>
      <c r="G760" s="180"/>
      <c r="J760" s="180"/>
      <c r="K760" s="310"/>
      <c r="L760" s="215"/>
      <c r="M760" s="308"/>
      <c r="O760" s="180"/>
      <c r="P760" s="180"/>
      <c r="Q760" s="180"/>
      <c r="R760" s="180"/>
      <c r="S760" s="180"/>
    </row>
    <row r="761" spans="1:19" ht="17.25" customHeight="1">
      <c r="A761" s="215"/>
      <c r="B761" s="215"/>
      <c r="C761" s="215"/>
      <c r="D761" s="428"/>
      <c r="E761" s="181"/>
      <c r="G761" s="180"/>
      <c r="J761" s="180"/>
      <c r="K761" s="310"/>
      <c r="L761" s="215"/>
      <c r="M761" s="308"/>
      <c r="O761" s="180"/>
      <c r="P761" s="180"/>
      <c r="Q761" s="180"/>
      <c r="R761" s="180"/>
      <c r="S761" s="180"/>
    </row>
    <row r="762" spans="1:19" ht="17.25" customHeight="1">
      <c r="A762" s="215"/>
      <c r="B762" s="215"/>
      <c r="C762" s="215"/>
      <c r="D762" s="428"/>
      <c r="E762" s="181"/>
      <c r="G762" s="180"/>
      <c r="J762" s="180"/>
      <c r="K762" s="310"/>
      <c r="L762" s="215"/>
      <c r="M762" s="308"/>
      <c r="O762" s="180"/>
      <c r="P762" s="180"/>
      <c r="Q762" s="180"/>
      <c r="R762" s="180"/>
      <c r="S762" s="180"/>
    </row>
    <row r="763" spans="1:19" ht="17.25" customHeight="1">
      <c r="A763" s="215"/>
      <c r="B763" s="215"/>
      <c r="C763" s="215"/>
      <c r="D763" s="428"/>
      <c r="E763" s="181"/>
      <c r="G763" s="180"/>
      <c r="J763" s="180"/>
      <c r="K763" s="310"/>
      <c r="L763" s="215"/>
      <c r="M763" s="308"/>
      <c r="O763" s="180"/>
      <c r="P763" s="180"/>
      <c r="Q763" s="180"/>
      <c r="R763" s="180"/>
      <c r="S763" s="180"/>
    </row>
    <row r="764" spans="1:19" ht="17.25" customHeight="1">
      <c r="A764" s="215"/>
      <c r="B764" s="215"/>
      <c r="C764" s="215"/>
      <c r="D764" s="428"/>
      <c r="E764" s="181"/>
      <c r="G764" s="180"/>
      <c r="J764" s="180"/>
      <c r="K764" s="310"/>
      <c r="L764" s="215"/>
      <c r="M764" s="308"/>
      <c r="O764" s="180"/>
      <c r="P764" s="180"/>
      <c r="Q764" s="180"/>
      <c r="R764" s="180"/>
      <c r="S764" s="180"/>
    </row>
    <row r="765" spans="1:19" ht="17.25" customHeight="1">
      <c r="A765" s="215"/>
      <c r="B765" s="215"/>
      <c r="C765" s="215"/>
      <c r="D765" s="428"/>
      <c r="E765" s="181"/>
      <c r="G765" s="180"/>
      <c r="J765" s="180"/>
      <c r="K765" s="310"/>
      <c r="L765" s="215"/>
      <c r="M765" s="308"/>
      <c r="O765" s="180"/>
      <c r="P765" s="180"/>
      <c r="Q765" s="180"/>
      <c r="R765" s="180"/>
      <c r="S765" s="180"/>
    </row>
    <row r="766" spans="1:19" ht="17.25" customHeight="1">
      <c r="A766" s="215"/>
      <c r="B766" s="215"/>
      <c r="C766" s="215"/>
      <c r="D766" s="428"/>
      <c r="E766" s="181"/>
      <c r="G766" s="180"/>
      <c r="J766" s="180"/>
      <c r="K766" s="310"/>
      <c r="L766" s="215"/>
      <c r="M766" s="308"/>
      <c r="O766" s="180"/>
      <c r="P766" s="180"/>
      <c r="Q766" s="180"/>
      <c r="R766" s="180"/>
      <c r="S766" s="180"/>
    </row>
    <row r="767" spans="1:19" ht="17.25" customHeight="1">
      <c r="A767" s="215"/>
      <c r="B767" s="215"/>
      <c r="C767" s="215"/>
      <c r="D767" s="428"/>
      <c r="E767" s="181"/>
      <c r="G767" s="180"/>
      <c r="J767" s="180"/>
      <c r="K767" s="310"/>
      <c r="L767" s="215"/>
      <c r="M767" s="308"/>
      <c r="O767" s="180"/>
      <c r="P767" s="180"/>
      <c r="Q767" s="180"/>
      <c r="R767" s="180"/>
      <c r="S767" s="180"/>
    </row>
    <row r="768" spans="1:19" ht="17.25" customHeight="1">
      <c r="A768" s="215"/>
      <c r="B768" s="215"/>
      <c r="C768" s="215"/>
      <c r="D768" s="428"/>
      <c r="E768" s="181"/>
      <c r="G768" s="180"/>
      <c r="J768" s="180"/>
      <c r="K768" s="310"/>
      <c r="L768" s="215"/>
      <c r="M768" s="308"/>
      <c r="O768" s="180"/>
      <c r="P768" s="180"/>
      <c r="Q768" s="180"/>
      <c r="R768" s="180"/>
      <c r="S768" s="180"/>
    </row>
    <row r="769" spans="1:19" ht="17.25" customHeight="1">
      <c r="A769" s="215"/>
      <c r="B769" s="215"/>
      <c r="C769" s="215"/>
      <c r="D769" s="428"/>
      <c r="E769" s="181"/>
      <c r="G769" s="180"/>
      <c r="J769" s="180"/>
      <c r="K769" s="310"/>
      <c r="L769" s="215"/>
      <c r="M769" s="308"/>
      <c r="O769" s="180"/>
      <c r="P769" s="180"/>
      <c r="Q769" s="180"/>
      <c r="R769" s="180"/>
      <c r="S769" s="180"/>
    </row>
    <row r="770" spans="1:19" ht="17.25" customHeight="1">
      <c r="A770" s="215"/>
      <c r="B770" s="215"/>
      <c r="C770" s="215"/>
      <c r="D770" s="428"/>
      <c r="E770" s="181"/>
      <c r="G770" s="180"/>
      <c r="J770" s="180"/>
      <c r="K770" s="310"/>
      <c r="L770" s="215"/>
      <c r="M770" s="308"/>
      <c r="O770" s="180"/>
      <c r="P770" s="180"/>
      <c r="Q770" s="180"/>
      <c r="R770" s="180"/>
      <c r="S770" s="180"/>
    </row>
    <row r="771" spans="1:19" ht="17.25" customHeight="1">
      <c r="A771" s="215"/>
      <c r="B771" s="215"/>
      <c r="C771" s="215"/>
      <c r="D771" s="428"/>
      <c r="E771" s="181"/>
      <c r="G771" s="180"/>
      <c r="J771" s="180"/>
      <c r="K771" s="310"/>
      <c r="L771" s="215"/>
      <c r="M771" s="308"/>
      <c r="O771" s="180"/>
      <c r="P771" s="180"/>
      <c r="Q771" s="180"/>
      <c r="R771" s="180"/>
      <c r="S771" s="180"/>
    </row>
    <row r="772" spans="1:19" ht="17.25" customHeight="1">
      <c r="A772" s="215"/>
      <c r="B772" s="215"/>
      <c r="C772" s="215"/>
      <c r="D772" s="428"/>
      <c r="E772" s="181"/>
      <c r="G772" s="180"/>
      <c r="J772" s="180"/>
      <c r="K772" s="310"/>
      <c r="L772" s="215"/>
      <c r="M772" s="308"/>
      <c r="O772" s="180"/>
      <c r="P772" s="180"/>
      <c r="Q772" s="180"/>
      <c r="R772" s="180"/>
      <c r="S772" s="180"/>
    </row>
    <row r="773" spans="1:19" ht="17.25" customHeight="1">
      <c r="A773" s="215"/>
      <c r="B773" s="215"/>
      <c r="C773" s="215"/>
      <c r="D773" s="428"/>
      <c r="E773" s="181"/>
      <c r="G773" s="180"/>
      <c r="J773" s="180"/>
      <c r="K773" s="310"/>
      <c r="L773" s="215"/>
      <c r="M773" s="308"/>
      <c r="O773" s="180"/>
      <c r="P773" s="180"/>
      <c r="Q773" s="180"/>
      <c r="R773" s="180"/>
      <c r="S773" s="180"/>
    </row>
    <row r="774" spans="1:19" ht="17.25" customHeight="1">
      <c r="A774" s="215"/>
      <c r="B774" s="215"/>
      <c r="C774" s="215"/>
      <c r="D774" s="428"/>
      <c r="E774" s="181"/>
      <c r="G774" s="180"/>
      <c r="J774" s="180"/>
      <c r="K774" s="310"/>
      <c r="L774" s="215"/>
      <c r="M774" s="308"/>
      <c r="O774" s="180"/>
      <c r="P774" s="180"/>
      <c r="Q774" s="180"/>
      <c r="R774" s="180"/>
      <c r="S774" s="180"/>
    </row>
    <row r="775" spans="1:19" ht="17.25" customHeight="1">
      <c r="A775" s="215"/>
      <c r="B775" s="215"/>
      <c r="C775" s="215"/>
      <c r="D775" s="428"/>
      <c r="E775" s="181"/>
      <c r="G775" s="180"/>
      <c r="J775" s="180"/>
      <c r="K775" s="310"/>
      <c r="L775" s="215"/>
      <c r="M775" s="308"/>
      <c r="O775" s="180"/>
      <c r="P775" s="180"/>
      <c r="Q775" s="180"/>
      <c r="R775" s="180"/>
      <c r="S775" s="180"/>
    </row>
    <row r="776" spans="1:19" ht="17.25" customHeight="1">
      <c r="A776" s="215"/>
      <c r="B776" s="215"/>
      <c r="C776" s="215"/>
      <c r="D776" s="428"/>
      <c r="E776" s="181"/>
      <c r="G776" s="180"/>
      <c r="J776" s="180"/>
      <c r="K776" s="310"/>
      <c r="L776" s="215"/>
      <c r="M776" s="308"/>
      <c r="O776" s="180"/>
      <c r="P776" s="180"/>
      <c r="Q776" s="180"/>
      <c r="R776" s="180"/>
      <c r="S776" s="180"/>
    </row>
    <row r="777" spans="1:19" ht="17.25" customHeight="1">
      <c r="A777" s="215"/>
      <c r="B777" s="215"/>
      <c r="C777" s="215"/>
      <c r="D777" s="428"/>
      <c r="E777" s="181"/>
      <c r="G777" s="180"/>
      <c r="J777" s="180"/>
      <c r="K777" s="310"/>
      <c r="L777" s="215"/>
      <c r="M777" s="308"/>
      <c r="O777" s="180"/>
      <c r="P777" s="180"/>
      <c r="Q777" s="180"/>
      <c r="R777" s="180"/>
      <c r="S777" s="180"/>
    </row>
    <row r="778" spans="1:19" ht="17.25" customHeight="1">
      <c r="A778" s="215"/>
      <c r="B778" s="215"/>
      <c r="C778" s="215"/>
      <c r="D778" s="428"/>
      <c r="E778" s="181"/>
      <c r="G778" s="180"/>
      <c r="J778" s="180"/>
      <c r="K778" s="310"/>
      <c r="L778" s="215"/>
      <c r="M778" s="308"/>
      <c r="O778" s="180"/>
      <c r="P778" s="180"/>
      <c r="Q778" s="180"/>
      <c r="R778" s="180"/>
      <c r="S778" s="180"/>
    </row>
    <row r="779" spans="1:19" ht="17.25" customHeight="1">
      <c r="A779" s="215"/>
      <c r="B779" s="215"/>
      <c r="C779" s="215"/>
      <c r="D779" s="428"/>
      <c r="E779" s="181"/>
      <c r="G779" s="180"/>
      <c r="J779" s="180"/>
      <c r="K779" s="310"/>
      <c r="L779" s="215"/>
      <c r="M779" s="308"/>
      <c r="O779" s="180"/>
      <c r="P779" s="180"/>
      <c r="Q779" s="180"/>
      <c r="R779" s="180"/>
      <c r="S779" s="180"/>
    </row>
    <row r="780" spans="1:19" ht="17.25" customHeight="1">
      <c r="A780" s="215"/>
      <c r="B780" s="215"/>
      <c r="C780" s="215"/>
      <c r="D780" s="428"/>
      <c r="E780" s="181"/>
      <c r="G780" s="180"/>
      <c r="J780" s="180"/>
      <c r="K780" s="310"/>
      <c r="L780" s="215"/>
      <c r="M780" s="308"/>
      <c r="O780" s="180"/>
      <c r="P780" s="180"/>
      <c r="Q780" s="180"/>
      <c r="R780" s="180"/>
      <c r="S780" s="180"/>
    </row>
    <row r="781" spans="1:19" ht="17.25" customHeight="1">
      <c r="A781" s="215"/>
      <c r="B781" s="215"/>
      <c r="C781" s="215"/>
      <c r="D781" s="428"/>
      <c r="E781" s="181"/>
      <c r="G781" s="180"/>
      <c r="J781" s="180"/>
      <c r="K781" s="310"/>
      <c r="L781" s="215"/>
      <c r="M781" s="308"/>
      <c r="O781" s="180"/>
      <c r="P781" s="180"/>
      <c r="Q781" s="180"/>
      <c r="R781" s="180"/>
      <c r="S781" s="180"/>
    </row>
    <row r="782" spans="1:19" ht="17.25" customHeight="1">
      <c r="A782" s="215"/>
      <c r="B782" s="215"/>
      <c r="C782" s="215"/>
      <c r="D782" s="428"/>
      <c r="E782" s="181"/>
      <c r="G782" s="180"/>
      <c r="J782" s="180"/>
      <c r="K782" s="310"/>
      <c r="L782" s="215"/>
      <c r="M782" s="308"/>
      <c r="O782" s="180"/>
      <c r="P782" s="180"/>
      <c r="Q782" s="180"/>
      <c r="R782" s="180"/>
      <c r="S782" s="180"/>
    </row>
    <row r="783" spans="1:19" ht="17.25" customHeight="1">
      <c r="A783" s="215"/>
      <c r="B783" s="215"/>
      <c r="C783" s="215"/>
      <c r="D783" s="428"/>
      <c r="E783" s="181"/>
      <c r="G783" s="180"/>
      <c r="J783" s="180"/>
      <c r="K783" s="310"/>
      <c r="L783" s="215"/>
      <c r="M783" s="308"/>
      <c r="O783" s="180"/>
      <c r="P783" s="180"/>
      <c r="Q783" s="180"/>
      <c r="R783" s="180"/>
      <c r="S783" s="180"/>
    </row>
    <row r="784" spans="1:19" ht="17.25" customHeight="1">
      <c r="A784" s="215"/>
      <c r="B784" s="215"/>
      <c r="C784" s="215"/>
      <c r="D784" s="428"/>
      <c r="E784" s="181"/>
      <c r="G784" s="180"/>
      <c r="J784" s="180"/>
      <c r="K784" s="310"/>
      <c r="L784" s="215"/>
      <c r="M784" s="308"/>
      <c r="O784" s="180"/>
      <c r="P784" s="180"/>
      <c r="Q784" s="180"/>
      <c r="R784" s="180"/>
      <c r="S784" s="180"/>
    </row>
    <row r="785" spans="1:19" ht="17.25" customHeight="1">
      <c r="A785" s="215"/>
      <c r="B785" s="215"/>
      <c r="C785" s="215"/>
      <c r="D785" s="428"/>
      <c r="E785" s="181"/>
      <c r="G785" s="180"/>
      <c r="J785" s="180"/>
      <c r="K785" s="310"/>
      <c r="L785" s="215"/>
      <c r="M785" s="308"/>
      <c r="O785" s="180"/>
      <c r="P785" s="180"/>
      <c r="Q785" s="180"/>
      <c r="R785" s="180"/>
      <c r="S785" s="180"/>
    </row>
    <row r="786" spans="1:19" ht="17.25" customHeight="1">
      <c r="A786" s="215"/>
      <c r="B786" s="215"/>
      <c r="C786" s="215"/>
      <c r="D786" s="428"/>
      <c r="E786" s="181"/>
      <c r="G786" s="180"/>
      <c r="J786" s="180"/>
      <c r="K786" s="310"/>
      <c r="L786" s="215"/>
      <c r="M786" s="308"/>
      <c r="O786" s="180"/>
      <c r="P786" s="180"/>
      <c r="Q786" s="180"/>
      <c r="R786" s="180"/>
      <c r="S786" s="180"/>
    </row>
    <row r="787" spans="1:19" ht="17.25" customHeight="1">
      <c r="A787" s="215"/>
      <c r="B787" s="215"/>
      <c r="C787" s="215"/>
      <c r="D787" s="428"/>
      <c r="E787" s="181"/>
      <c r="G787" s="180"/>
      <c r="J787" s="180"/>
      <c r="K787" s="310"/>
      <c r="L787" s="215"/>
      <c r="M787" s="308"/>
      <c r="O787" s="180"/>
      <c r="P787" s="180"/>
      <c r="Q787" s="180"/>
      <c r="R787" s="180"/>
      <c r="S787" s="180"/>
    </row>
    <row r="788" spans="1:19" ht="17.25" customHeight="1">
      <c r="A788" s="215"/>
      <c r="B788" s="215"/>
      <c r="C788" s="215"/>
      <c r="D788" s="428"/>
      <c r="E788" s="181"/>
      <c r="G788" s="180"/>
      <c r="J788" s="180"/>
      <c r="K788" s="310"/>
      <c r="L788" s="215"/>
      <c r="M788" s="308"/>
      <c r="O788" s="180"/>
      <c r="P788" s="180"/>
      <c r="Q788" s="180"/>
      <c r="R788" s="180"/>
      <c r="S788" s="180"/>
    </row>
    <row r="789" spans="1:19" ht="17.25" customHeight="1">
      <c r="A789" s="215"/>
      <c r="B789" s="215"/>
      <c r="C789" s="215"/>
      <c r="D789" s="428"/>
      <c r="E789" s="181"/>
      <c r="G789" s="180"/>
      <c r="J789" s="180"/>
      <c r="K789" s="310"/>
      <c r="L789" s="215"/>
      <c r="M789" s="308"/>
      <c r="O789" s="180"/>
      <c r="P789" s="180"/>
      <c r="Q789" s="180"/>
      <c r="R789" s="180"/>
      <c r="S789" s="180"/>
    </row>
    <row r="790" spans="1:19" ht="17.25" customHeight="1">
      <c r="A790" s="215"/>
      <c r="B790" s="215"/>
      <c r="C790" s="215"/>
      <c r="D790" s="428"/>
      <c r="E790" s="181"/>
      <c r="G790" s="180"/>
      <c r="J790" s="180"/>
      <c r="K790" s="310"/>
      <c r="L790" s="215"/>
      <c r="M790" s="308"/>
      <c r="O790" s="180"/>
      <c r="P790" s="180"/>
      <c r="Q790" s="180"/>
      <c r="R790" s="180"/>
      <c r="S790" s="180"/>
    </row>
    <row r="791" spans="1:19" ht="17.25" customHeight="1">
      <c r="A791" s="215"/>
      <c r="B791" s="215"/>
      <c r="C791" s="215"/>
      <c r="D791" s="428"/>
      <c r="E791" s="181"/>
      <c r="G791" s="180"/>
      <c r="J791" s="180"/>
      <c r="K791" s="310"/>
      <c r="L791" s="215"/>
      <c r="M791" s="308"/>
      <c r="O791" s="180"/>
      <c r="P791" s="180"/>
      <c r="Q791" s="180"/>
      <c r="R791" s="180"/>
      <c r="S791" s="180"/>
    </row>
    <row r="792" spans="1:19" ht="17.25" customHeight="1">
      <c r="A792" s="215"/>
      <c r="B792" s="215"/>
      <c r="C792" s="215"/>
      <c r="D792" s="428"/>
      <c r="E792" s="181"/>
      <c r="G792" s="180"/>
      <c r="J792" s="180"/>
      <c r="K792" s="310"/>
      <c r="L792" s="215"/>
      <c r="M792" s="308"/>
      <c r="O792" s="180"/>
      <c r="P792" s="180"/>
      <c r="Q792" s="180"/>
      <c r="R792" s="180"/>
      <c r="S792" s="180"/>
    </row>
    <row r="793" spans="1:19" ht="17.25" customHeight="1">
      <c r="A793" s="215"/>
      <c r="B793" s="215"/>
      <c r="C793" s="215"/>
      <c r="D793" s="428"/>
      <c r="E793" s="181"/>
      <c r="G793" s="180"/>
      <c r="J793" s="180"/>
      <c r="K793" s="310"/>
      <c r="L793" s="215"/>
      <c r="M793" s="308"/>
      <c r="O793" s="180"/>
      <c r="P793" s="180"/>
      <c r="Q793" s="180"/>
      <c r="R793" s="180"/>
      <c r="S793" s="180"/>
    </row>
    <row r="794" spans="1:19" ht="17.25" customHeight="1">
      <c r="A794" s="215"/>
      <c r="B794" s="215"/>
      <c r="C794" s="215"/>
      <c r="D794" s="428"/>
      <c r="E794" s="181"/>
      <c r="G794" s="180"/>
      <c r="J794" s="180"/>
      <c r="K794" s="310"/>
      <c r="L794" s="215"/>
      <c r="M794" s="308"/>
      <c r="O794" s="180"/>
      <c r="P794" s="180"/>
      <c r="Q794" s="180"/>
      <c r="R794" s="180"/>
      <c r="S794" s="180"/>
    </row>
    <row r="795" spans="1:19" ht="17.25" customHeight="1">
      <c r="A795" s="215"/>
      <c r="B795" s="215"/>
      <c r="C795" s="215"/>
      <c r="D795" s="428"/>
      <c r="E795" s="181"/>
      <c r="G795" s="180"/>
      <c r="J795" s="180"/>
      <c r="K795" s="310"/>
      <c r="L795" s="215"/>
      <c r="M795" s="308"/>
      <c r="O795" s="180"/>
      <c r="P795" s="180"/>
      <c r="Q795" s="180"/>
      <c r="R795" s="180"/>
      <c r="S795" s="180"/>
    </row>
    <row r="796" spans="1:19" ht="17.25" customHeight="1">
      <c r="A796" s="215"/>
      <c r="B796" s="215"/>
      <c r="C796" s="215"/>
      <c r="D796" s="428"/>
      <c r="E796" s="181"/>
      <c r="G796" s="180"/>
      <c r="J796" s="180"/>
      <c r="K796" s="310"/>
      <c r="L796" s="215"/>
      <c r="M796" s="308"/>
      <c r="O796" s="180"/>
      <c r="P796" s="180"/>
      <c r="Q796" s="180"/>
      <c r="R796" s="180"/>
      <c r="S796" s="180"/>
    </row>
    <row r="797" spans="1:19" ht="17.25" customHeight="1">
      <c r="A797" s="215"/>
      <c r="B797" s="215"/>
      <c r="C797" s="215"/>
      <c r="D797" s="428"/>
      <c r="E797" s="181"/>
      <c r="G797" s="180"/>
      <c r="J797" s="180"/>
      <c r="K797" s="310"/>
      <c r="L797" s="215"/>
      <c r="M797" s="308"/>
      <c r="O797" s="180"/>
      <c r="P797" s="180"/>
      <c r="Q797" s="180"/>
      <c r="R797" s="180"/>
      <c r="S797" s="180"/>
    </row>
    <row r="798" spans="1:19" ht="17.25" customHeight="1">
      <c r="A798" s="215"/>
      <c r="B798" s="215"/>
      <c r="C798" s="215"/>
      <c r="D798" s="428"/>
      <c r="E798" s="181"/>
      <c r="G798" s="180"/>
      <c r="J798" s="180"/>
      <c r="K798" s="310"/>
      <c r="L798" s="215"/>
      <c r="M798" s="308"/>
      <c r="O798" s="180"/>
      <c r="P798" s="180"/>
      <c r="Q798" s="180"/>
      <c r="R798" s="180"/>
      <c r="S798" s="180"/>
    </row>
    <row r="799" spans="1:19" ht="17.25" customHeight="1">
      <c r="A799" s="215"/>
      <c r="B799" s="215"/>
      <c r="C799" s="215"/>
      <c r="D799" s="428"/>
      <c r="E799" s="181"/>
      <c r="G799" s="180"/>
      <c r="J799" s="180"/>
      <c r="K799" s="310"/>
      <c r="L799" s="215"/>
      <c r="M799" s="308"/>
      <c r="O799" s="180"/>
      <c r="P799" s="180"/>
      <c r="Q799" s="180"/>
      <c r="R799" s="180"/>
      <c r="S799" s="180"/>
    </row>
    <row r="800" spans="1:19" ht="17.25" customHeight="1">
      <c r="A800" s="215"/>
      <c r="B800" s="215"/>
      <c r="C800" s="215"/>
      <c r="D800" s="428"/>
      <c r="E800" s="181"/>
      <c r="G800" s="180"/>
      <c r="J800" s="180"/>
      <c r="K800" s="310"/>
      <c r="L800" s="215"/>
      <c r="M800" s="308"/>
      <c r="O800" s="180"/>
      <c r="P800" s="180"/>
      <c r="Q800" s="180"/>
      <c r="R800" s="180"/>
      <c r="S800" s="180"/>
    </row>
    <row r="801" spans="1:19" ht="17.25" customHeight="1">
      <c r="A801" s="215"/>
      <c r="B801" s="215"/>
      <c r="C801" s="215"/>
      <c r="D801" s="428"/>
      <c r="E801" s="181"/>
      <c r="G801" s="180"/>
      <c r="J801" s="180"/>
      <c r="K801" s="310"/>
      <c r="L801" s="215"/>
      <c r="M801" s="308"/>
      <c r="O801" s="180"/>
      <c r="P801" s="180"/>
      <c r="Q801" s="180"/>
      <c r="R801" s="180"/>
      <c r="S801" s="180"/>
    </row>
    <row r="802" spans="1:19" ht="17.25" customHeight="1">
      <c r="A802" s="215"/>
      <c r="B802" s="215"/>
      <c r="C802" s="215"/>
      <c r="D802" s="428"/>
      <c r="E802" s="181"/>
      <c r="G802" s="180"/>
      <c r="J802" s="180"/>
      <c r="K802" s="310"/>
      <c r="L802" s="215"/>
      <c r="M802" s="308"/>
      <c r="O802" s="180"/>
      <c r="P802" s="180"/>
      <c r="Q802" s="180"/>
      <c r="R802" s="180"/>
      <c r="S802" s="180"/>
    </row>
    <row r="803" spans="1:19" ht="17.25" customHeight="1">
      <c r="A803" s="215"/>
      <c r="B803" s="215"/>
      <c r="C803" s="215"/>
      <c r="D803" s="428"/>
      <c r="E803" s="181"/>
      <c r="G803" s="180"/>
      <c r="J803" s="180"/>
      <c r="K803" s="310"/>
      <c r="L803" s="215"/>
      <c r="M803" s="308"/>
      <c r="O803" s="180"/>
      <c r="P803" s="180"/>
      <c r="Q803" s="180"/>
      <c r="R803" s="180"/>
      <c r="S803" s="180"/>
    </row>
    <row r="804" spans="1:19" ht="17.25" customHeight="1">
      <c r="A804" s="215"/>
      <c r="B804" s="215"/>
      <c r="C804" s="215"/>
      <c r="D804" s="428"/>
      <c r="E804" s="181"/>
      <c r="G804" s="180"/>
      <c r="J804" s="180"/>
      <c r="K804" s="310"/>
      <c r="L804" s="215"/>
      <c r="M804" s="308"/>
      <c r="O804" s="180"/>
      <c r="P804" s="180"/>
      <c r="Q804" s="180"/>
      <c r="R804" s="180"/>
      <c r="S804" s="180"/>
    </row>
    <row r="805" spans="1:19" ht="17.25" customHeight="1">
      <c r="A805" s="215"/>
      <c r="B805" s="215"/>
      <c r="C805" s="215"/>
      <c r="D805" s="428"/>
      <c r="E805" s="181"/>
      <c r="G805" s="180"/>
      <c r="J805" s="180"/>
      <c r="K805" s="310"/>
      <c r="L805" s="215"/>
      <c r="M805" s="308"/>
      <c r="O805" s="180"/>
      <c r="P805" s="180"/>
      <c r="Q805" s="180"/>
      <c r="R805" s="180"/>
      <c r="S805" s="180"/>
    </row>
    <row r="806" spans="1:19" ht="17.25" customHeight="1">
      <c r="A806" s="215"/>
      <c r="B806" s="215"/>
      <c r="C806" s="215"/>
      <c r="D806" s="428"/>
      <c r="E806" s="181"/>
      <c r="G806" s="180"/>
      <c r="J806" s="180"/>
      <c r="K806" s="310"/>
      <c r="L806" s="215"/>
      <c r="M806" s="308"/>
      <c r="O806" s="180"/>
      <c r="P806" s="180"/>
      <c r="Q806" s="180"/>
      <c r="R806" s="180"/>
      <c r="S806" s="180"/>
    </row>
    <row r="807" spans="1:19" ht="17.25" customHeight="1">
      <c r="A807" s="215"/>
      <c r="B807" s="215"/>
      <c r="C807" s="215"/>
      <c r="D807" s="428"/>
      <c r="E807" s="181"/>
      <c r="G807" s="180"/>
      <c r="J807" s="180"/>
      <c r="K807" s="310"/>
      <c r="L807" s="215"/>
      <c r="M807" s="308"/>
      <c r="O807" s="180"/>
      <c r="P807" s="180"/>
      <c r="Q807" s="180"/>
      <c r="R807" s="180"/>
      <c r="S807" s="180"/>
    </row>
    <row r="808" spans="1:19" ht="17.25" customHeight="1">
      <c r="A808" s="215"/>
      <c r="B808" s="215"/>
      <c r="C808" s="215"/>
      <c r="D808" s="428"/>
      <c r="E808" s="181"/>
      <c r="G808" s="180"/>
      <c r="J808" s="180"/>
      <c r="K808" s="310"/>
      <c r="L808" s="215"/>
      <c r="M808" s="308"/>
      <c r="O808" s="180"/>
      <c r="P808" s="180"/>
      <c r="Q808" s="180"/>
      <c r="R808" s="180"/>
      <c r="S808" s="180"/>
    </row>
    <row r="809" spans="1:19" ht="17.25" customHeight="1">
      <c r="A809" s="215"/>
      <c r="B809" s="215"/>
      <c r="C809" s="215"/>
      <c r="D809" s="428"/>
      <c r="E809" s="181"/>
      <c r="G809" s="180"/>
      <c r="J809" s="180"/>
      <c r="K809" s="310"/>
      <c r="L809" s="215"/>
      <c r="M809" s="308"/>
      <c r="O809" s="180"/>
      <c r="P809" s="180"/>
      <c r="Q809" s="180"/>
      <c r="R809" s="180"/>
      <c r="S809" s="180"/>
    </row>
    <row r="810" spans="1:19" ht="17.25" customHeight="1">
      <c r="A810" s="215"/>
      <c r="B810" s="215"/>
      <c r="C810" s="215"/>
      <c r="D810" s="428"/>
      <c r="E810" s="181"/>
      <c r="G810" s="180"/>
      <c r="J810" s="180"/>
      <c r="K810" s="310"/>
      <c r="L810" s="215"/>
      <c r="M810" s="308"/>
      <c r="O810" s="180"/>
      <c r="P810" s="180"/>
      <c r="Q810" s="180"/>
      <c r="R810" s="180"/>
      <c r="S810" s="180"/>
    </row>
    <row r="811" spans="1:19" ht="17.25" customHeight="1">
      <c r="A811" s="215"/>
      <c r="B811" s="215"/>
      <c r="C811" s="215"/>
      <c r="D811" s="428"/>
      <c r="E811" s="181"/>
      <c r="G811" s="180"/>
      <c r="J811" s="180"/>
      <c r="K811" s="310"/>
      <c r="L811" s="215"/>
      <c r="M811" s="308"/>
      <c r="O811" s="180"/>
      <c r="P811" s="180"/>
      <c r="Q811" s="180"/>
      <c r="R811" s="180"/>
      <c r="S811" s="180"/>
    </row>
    <row r="812" spans="1:19" ht="17.25" customHeight="1">
      <c r="A812" s="215"/>
      <c r="B812" s="215"/>
      <c r="C812" s="215"/>
      <c r="D812" s="428"/>
      <c r="E812" s="181"/>
      <c r="G812" s="180"/>
      <c r="J812" s="180"/>
      <c r="K812" s="310"/>
      <c r="L812" s="215"/>
      <c r="M812" s="308"/>
      <c r="O812" s="180"/>
      <c r="P812" s="180"/>
      <c r="Q812" s="180"/>
      <c r="R812" s="180"/>
      <c r="S812" s="180"/>
    </row>
    <row r="813" spans="1:19" ht="17.25" customHeight="1">
      <c r="A813" s="215"/>
      <c r="B813" s="215"/>
      <c r="C813" s="215"/>
      <c r="D813" s="428"/>
      <c r="E813" s="181"/>
      <c r="G813" s="180"/>
      <c r="J813" s="180"/>
      <c r="K813" s="310"/>
      <c r="L813" s="215"/>
      <c r="M813" s="308"/>
      <c r="O813" s="180"/>
      <c r="P813" s="180"/>
      <c r="Q813" s="180"/>
      <c r="R813" s="180"/>
      <c r="S813" s="180"/>
    </row>
    <row r="814" spans="1:19" ht="17.25" customHeight="1">
      <c r="A814" s="215"/>
      <c r="B814" s="215"/>
      <c r="C814" s="215"/>
      <c r="D814" s="428"/>
      <c r="E814" s="181"/>
      <c r="G814" s="180"/>
      <c r="J814" s="180"/>
      <c r="K814" s="310"/>
      <c r="L814" s="215"/>
      <c r="M814" s="308"/>
      <c r="O814" s="180"/>
      <c r="P814" s="180"/>
      <c r="Q814" s="180"/>
      <c r="R814" s="180"/>
      <c r="S814" s="180"/>
    </row>
    <row r="815" spans="1:19" ht="17.25" customHeight="1">
      <c r="A815" s="215"/>
      <c r="B815" s="215"/>
      <c r="C815" s="215"/>
      <c r="D815" s="428"/>
      <c r="E815" s="181"/>
      <c r="G815" s="180"/>
      <c r="J815" s="180"/>
      <c r="K815" s="310"/>
      <c r="L815" s="215"/>
      <c r="M815" s="308"/>
      <c r="O815" s="180"/>
      <c r="P815" s="180"/>
      <c r="Q815" s="180"/>
      <c r="R815" s="180"/>
      <c r="S815" s="180"/>
    </row>
    <row r="816" spans="1:19" ht="17.25" customHeight="1">
      <c r="A816" s="215"/>
      <c r="B816" s="215"/>
      <c r="C816" s="215"/>
      <c r="D816" s="428"/>
      <c r="E816" s="181"/>
      <c r="G816" s="180"/>
      <c r="J816" s="180"/>
      <c r="K816" s="310"/>
      <c r="L816" s="215"/>
      <c r="M816" s="308"/>
      <c r="O816" s="180"/>
      <c r="P816" s="180"/>
      <c r="Q816" s="180"/>
      <c r="R816" s="180"/>
      <c r="S816" s="180"/>
    </row>
    <row r="817" spans="1:19" ht="17.25" customHeight="1">
      <c r="A817" s="215"/>
      <c r="B817" s="215"/>
      <c r="C817" s="215"/>
      <c r="D817" s="428"/>
      <c r="E817" s="181"/>
      <c r="G817" s="180"/>
      <c r="J817" s="180"/>
      <c r="K817" s="310"/>
      <c r="L817" s="215"/>
      <c r="M817" s="308"/>
      <c r="O817" s="180"/>
      <c r="P817" s="180"/>
      <c r="Q817" s="180"/>
      <c r="R817" s="180"/>
      <c r="S817" s="180"/>
    </row>
    <row r="818" spans="1:19" ht="17.25" customHeight="1">
      <c r="A818" s="215"/>
      <c r="B818" s="215"/>
      <c r="C818" s="215"/>
      <c r="D818" s="428"/>
      <c r="E818" s="181"/>
      <c r="G818" s="180"/>
      <c r="J818" s="180"/>
      <c r="K818" s="310"/>
      <c r="L818" s="215"/>
      <c r="M818" s="308"/>
      <c r="O818" s="180"/>
      <c r="P818" s="180"/>
      <c r="Q818" s="180"/>
      <c r="R818" s="180"/>
      <c r="S818" s="180"/>
    </row>
    <row r="819" spans="1:19" ht="17.25" customHeight="1">
      <c r="A819" s="215"/>
      <c r="B819" s="215"/>
      <c r="C819" s="215"/>
      <c r="D819" s="428"/>
      <c r="E819" s="181"/>
      <c r="G819" s="180"/>
      <c r="J819" s="180"/>
      <c r="K819" s="310"/>
      <c r="L819" s="215"/>
      <c r="M819" s="308"/>
      <c r="O819" s="180"/>
      <c r="P819" s="180"/>
      <c r="Q819" s="180"/>
      <c r="R819" s="180"/>
      <c r="S819" s="180"/>
    </row>
    <row r="820" spans="1:19" ht="17.25" customHeight="1">
      <c r="A820" s="215"/>
      <c r="B820" s="215"/>
      <c r="C820" s="215"/>
      <c r="D820" s="428"/>
      <c r="E820" s="181"/>
      <c r="G820" s="180"/>
      <c r="J820" s="180"/>
      <c r="K820" s="310"/>
      <c r="L820" s="215"/>
      <c r="M820" s="308"/>
      <c r="O820" s="180"/>
      <c r="P820" s="180"/>
      <c r="Q820" s="180"/>
      <c r="R820" s="180"/>
      <c r="S820" s="180"/>
    </row>
    <row r="821" spans="1:19" ht="17.25" customHeight="1">
      <c r="A821" s="215"/>
      <c r="B821" s="215"/>
      <c r="C821" s="215"/>
      <c r="D821" s="428"/>
      <c r="E821" s="181"/>
      <c r="G821" s="180"/>
      <c r="J821" s="180"/>
      <c r="K821" s="310"/>
      <c r="L821" s="215"/>
      <c r="M821" s="308"/>
      <c r="O821" s="180"/>
      <c r="P821" s="180"/>
      <c r="Q821" s="180"/>
      <c r="R821" s="180"/>
      <c r="S821" s="180"/>
    </row>
    <row r="822" spans="1:19" ht="17.25" customHeight="1">
      <c r="A822" s="215"/>
      <c r="B822" s="215"/>
      <c r="C822" s="215"/>
      <c r="D822" s="428"/>
      <c r="E822" s="181"/>
      <c r="G822" s="180"/>
      <c r="J822" s="180"/>
      <c r="K822" s="310"/>
      <c r="L822" s="215"/>
      <c r="M822" s="308"/>
      <c r="O822" s="180"/>
      <c r="P822" s="180"/>
      <c r="Q822" s="180"/>
      <c r="R822" s="180"/>
      <c r="S822" s="180"/>
    </row>
    <row r="823" spans="1:19" ht="17.25" customHeight="1">
      <c r="A823" s="215"/>
      <c r="B823" s="215"/>
      <c r="C823" s="215"/>
      <c r="D823" s="428"/>
      <c r="E823" s="181"/>
      <c r="G823" s="180"/>
      <c r="J823" s="180"/>
      <c r="K823" s="310"/>
      <c r="L823" s="215"/>
      <c r="M823" s="308"/>
      <c r="O823" s="180"/>
      <c r="P823" s="180"/>
      <c r="Q823" s="180"/>
      <c r="R823" s="180"/>
      <c r="S823" s="180"/>
    </row>
    <row r="824" spans="1:19" ht="17.25" customHeight="1">
      <c r="A824" s="215"/>
      <c r="B824" s="215"/>
      <c r="C824" s="215"/>
      <c r="D824" s="428"/>
      <c r="E824" s="181"/>
      <c r="G824" s="180"/>
      <c r="J824" s="180"/>
      <c r="K824" s="310"/>
      <c r="L824" s="215"/>
      <c r="M824" s="308"/>
      <c r="O824" s="180"/>
      <c r="P824" s="180"/>
      <c r="Q824" s="180"/>
      <c r="R824" s="180"/>
      <c r="S824" s="180"/>
    </row>
    <row r="825" spans="1:19" ht="17.25" customHeight="1">
      <c r="A825" s="215"/>
      <c r="B825" s="215"/>
      <c r="C825" s="215"/>
      <c r="D825" s="428"/>
      <c r="E825" s="181"/>
      <c r="G825" s="180"/>
      <c r="J825" s="180"/>
      <c r="K825" s="310"/>
      <c r="L825" s="215"/>
      <c r="M825" s="308"/>
      <c r="O825" s="180"/>
      <c r="P825" s="180"/>
      <c r="Q825" s="180"/>
      <c r="R825" s="180"/>
      <c r="S825" s="180"/>
    </row>
    <row r="826" spans="1:19" ht="17.25" customHeight="1">
      <c r="A826" s="215"/>
      <c r="B826" s="215"/>
      <c r="C826" s="215"/>
      <c r="D826" s="428"/>
      <c r="E826" s="181"/>
      <c r="G826" s="180"/>
      <c r="J826" s="180"/>
      <c r="K826" s="310"/>
      <c r="L826" s="215"/>
      <c r="M826" s="308"/>
      <c r="O826" s="180"/>
      <c r="P826" s="180"/>
      <c r="Q826" s="180"/>
      <c r="R826" s="180"/>
      <c r="S826" s="180"/>
    </row>
    <row r="827" spans="1:19" ht="17.25" customHeight="1">
      <c r="A827" s="215"/>
      <c r="B827" s="215"/>
      <c r="C827" s="215"/>
      <c r="D827" s="428"/>
      <c r="E827" s="181"/>
      <c r="G827" s="180"/>
      <c r="J827" s="180"/>
      <c r="K827" s="310"/>
      <c r="L827" s="215"/>
      <c r="M827" s="308"/>
      <c r="O827" s="180"/>
      <c r="P827" s="180"/>
      <c r="Q827" s="180"/>
      <c r="R827" s="180"/>
      <c r="S827" s="180"/>
    </row>
    <row r="828" spans="1:19" ht="17.25" customHeight="1">
      <c r="A828" s="215"/>
      <c r="B828" s="215"/>
      <c r="C828" s="215"/>
      <c r="D828" s="428"/>
      <c r="E828" s="181"/>
      <c r="G828" s="180"/>
      <c r="J828" s="180"/>
      <c r="K828" s="310"/>
      <c r="L828" s="215"/>
      <c r="M828" s="308"/>
      <c r="O828" s="180"/>
      <c r="P828" s="180"/>
      <c r="Q828" s="180"/>
      <c r="R828" s="180"/>
      <c r="S828" s="180"/>
    </row>
    <row r="829" spans="1:19" ht="17.25" customHeight="1">
      <c r="A829" s="215"/>
      <c r="B829" s="215"/>
      <c r="C829" s="215"/>
      <c r="D829" s="428"/>
      <c r="E829" s="181"/>
      <c r="G829" s="180"/>
      <c r="J829" s="180"/>
      <c r="K829" s="310"/>
      <c r="L829" s="215"/>
      <c r="M829" s="308"/>
      <c r="O829" s="180"/>
      <c r="P829" s="180"/>
      <c r="Q829" s="180"/>
      <c r="R829" s="180"/>
      <c r="S829" s="180"/>
    </row>
    <row r="830" spans="1:19" ht="17.25" customHeight="1">
      <c r="A830" s="215"/>
      <c r="B830" s="215"/>
      <c r="C830" s="215"/>
      <c r="D830" s="428"/>
      <c r="E830" s="181"/>
      <c r="G830" s="180"/>
      <c r="J830" s="180"/>
      <c r="K830" s="310"/>
      <c r="L830" s="215"/>
      <c r="M830" s="308"/>
      <c r="O830" s="180"/>
      <c r="P830" s="180"/>
      <c r="Q830" s="180"/>
      <c r="R830" s="180"/>
      <c r="S830" s="180"/>
    </row>
    <row r="831" spans="1:19" ht="17.25" customHeight="1">
      <c r="A831" s="215"/>
      <c r="B831" s="215"/>
      <c r="C831" s="215"/>
      <c r="D831" s="428"/>
      <c r="E831" s="181"/>
      <c r="G831" s="180"/>
      <c r="J831" s="180"/>
      <c r="K831" s="310"/>
      <c r="L831" s="215"/>
      <c r="M831" s="308"/>
      <c r="O831" s="180"/>
      <c r="P831" s="180"/>
      <c r="Q831" s="180"/>
      <c r="R831" s="180"/>
      <c r="S831" s="180"/>
    </row>
    <row r="832" spans="1:19" ht="17.25" customHeight="1">
      <c r="A832" s="215"/>
      <c r="B832" s="215"/>
      <c r="C832" s="215"/>
      <c r="D832" s="428"/>
      <c r="E832" s="181"/>
      <c r="G832" s="180"/>
      <c r="J832" s="180"/>
      <c r="K832" s="310"/>
      <c r="L832" s="215"/>
      <c r="M832" s="308"/>
      <c r="O832" s="180"/>
      <c r="P832" s="180"/>
      <c r="Q832" s="180"/>
      <c r="R832" s="180"/>
      <c r="S832" s="180"/>
    </row>
    <row r="833" spans="1:19" ht="17.25" customHeight="1">
      <c r="A833" s="215"/>
      <c r="B833" s="215"/>
      <c r="C833" s="215"/>
      <c r="D833" s="428"/>
      <c r="E833" s="181"/>
      <c r="G833" s="180"/>
      <c r="J833" s="180"/>
      <c r="K833" s="310"/>
      <c r="L833" s="215"/>
      <c r="M833" s="308"/>
      <c r="O833" s="180"/>
      <c r="P833" s="180"/>
      <c r="Q833" s="180"/>
      <c r="R833" s="180"/>
      <c r="S833" s="180"/>
    </row>
    <row r="834" spans="1:19" ht="17.25" customHeight="1">
      <c r="A834" s="215"/>
      <c r="B834" s="215"/>
      <c r="C834" s="215"/>
      <c r="D834" s="428"/>
      <c r="E834" s="181"/>
      <c r="G834" s="180"/>
      <c r="J834" s="180"/>
      <c r="K834" s="310"/>
      <c r="L834" s="215"/>
      <c r="M834" s="308"/>
      <c r="O834" s="180"/>
      <c r="P834" s="180"/>
      <c r="Q834" s="180"/>
      <c r="R834" s="180"/>
      <c r="S834" s="180"/>
    </row>
    <row r="835" spans="1:19" ht="17.25" customHeight="1">
      <c r="A835" s="215"/>
      <c r="B835" s="215"/>
      <c r="C835" s="215"/>
      <c r="D835" s="428"/>
      <c r="E835" s="181"/>
      <c r="G835" s="180"/>
      <c r="J835" s="180"/>
      <c r="K835" s="310"/>
      <c r="L835" s="215"/>
      <c r="M835" s="308"/>
      <c r="O835" s="180"/>
      <c r="P835" s="180"/>
      <c r="Q835" s="180"/>
      <c r="R835" s="180"/>
      <c r="S835" s="180"/>
    </row>
    <row r="836" spans="1:19" ht="17.25" customHeight="1">
      <c r="A836" s="215"/>
      <c r="B836" s="215"/>
      <c r="C836" s="215"/>
      <c r="D836" s="428"/>
      <c r="E836" s="181"/>
      <c r="G836" s="180"/>
      <c r="J836" s="180"/>
      <c r="K836" s="310"/>
      <c r="L836" s="215"/>
      <c r="M836" s="308"/>
      <c r="O836" s="180"/>
      <c r="P836" s="180"/>
      <c r="Q836" s="180"/>
      <c r="R836" s="180"/>
      <c r="S836" s="180"/>
    </row>
    <row r="837" spans="1:19" ht="17.25" customHeight="1">
      <c r="A837" s="215"/>
      <c r="B837" s="215"/>
      <c r="C837" s="215"/>
      <c r="D837" s="428"/>
      <c r="E837" s="181"/>
      <c r="G837" s="180"/>
      <c r="J837" s="180"/>
      <c r="K837" s="310"/>
      <c r="L837" s="215"/>
      <c r="M837" s="308"/>
      <c r="O837" s="180"/>
      <c r="P837" s="180"/>
      <c r="Q837" s="180"/>
      <c r="R837" s="180"/>
      <c r="S837" s="180"/>
    </row>
    <row r="838" spans="1:19" ht="17.25" customHeight="1">
      <c r="A838" s="215"/>
      <c r="B838" s="215"/>
      <c r="C838" s="215"/>
      <c r="D838" s="428"/>
      <c r="E838" s="181"/>
      <c r="G838" s="180"/>
      <c r="J838" s="180"/>
      <c r="K838" s="310"/>
      <c r="L838" s="215"/>
      <c r="M838" s="308"/>
      <c r="O838" s="180"/>
      <c r="P838" s="180"/>
      <c r="Q838" s="180"/>
      <c r="R838" s="180"/>
      <c r="S838" s="180"/>
    </row>
    <row r="839" spans="1:19" ht="17.25" customHeight="1">
      <c r="A839" s="215"/>
      <c r="B839" s="215"/>
      <c r="C839" s="215"/>
      <c r="D839" s="428"/>
      <c r="E839" s="181"/>
      <c r="G839" s="180"/>
      <c r="J839" s="180"/>
      <c r="K839" s="310"/>
      <c r="L839" s="215"/>
      <c r="M839" s="308"/>
      <c r="O839" s="180"/>
      <c r="P839" s="180"/>
      <c r="Q839" s="180"/>
      <c r="R839" s="180"/>
      <c r="S839" s="180"/>
    </row>
    <row r="840" spans="1:19" ht="17.25" customHeight="1">
      <c r="A840" s="215"/>
      <c r="B840" s="215"/>
      <c r="C840" s="215"/>
      <c r="D840" s="428"/>
      <c r="E840" s="181"/>
      <c r="G840" s="180"/>
      <c r="J840" s="180"/>
      <c r="K840" s="310"/>
      <c r="L840" s="215"/>
      <c r="M840" s="308"/>
      <c r="O840" s="180"/>
      <c r="P840" s="180"/>
      <c r="Q840" s="180"/>
      <c r="R840" s="180"/>
      <c r="S840" s="180"/>
    </row>
    <row r="841" spans="1:19" ht="17.25" customHeight="1">
      <c r="A841" s="215"/>
      <c r="B841" s="215"/>
      <c r="C841" s="215"/>
      <c r="D841" s="428"/>
      <c r="E841" s="181"/>
      <c r="G841" s="180"/>
      <c r="J841" s="180"/>
      <c r="K841" s="310"/>
      <c r="L841" s="215"/>
      <c r="M841" s="308"/>
      <c r="O841" s="180"/>
      <c r="P841" s="180"/>
      <c r="Q841" s="180"/>
      <c r="R841" s="180"/>
      <c r="S841" s="180"/>
    </row>
    <row r="842" spans="1:19" ht="17.25" customHeight="1">
      <c r="A842" s="215"/>
      <c r="B842" s="215"/>
      <c r="C842" s="215"/>
      <c r="D842" s="428"/>
      <c r="E842" s="181"/>
      <c r="G842" s="180"/>
      <c r="J842" s="180"/>
      <c r="K842" s="310"/>
      <c r="L842" s="215"/>
      <c r="M842" s="308"/>
      <c r="O842" s="180"/>
      <c r="P842" s="180"/>
      <c r="Q842" s="180"/>
      <c r="R842" s="180"/>
      <c r="S842" s="180"/>
    </row>
    <row r="843" spans="1:19" ht="17.25" customHeight="1">
      <c r="A843" s="215"/>
      <c r="B843" s="215"/>
      <c r="C843" s="215"/>
      <c r="D843" s="428"/>
      <c r="E843" s="181"/>
      <c r="G843" s="180"/>
      <c r="J843" s="180"/>
      <c r="K843" s="310"/>
      <c r="L843" s="215"/>
      <c r="M843" s="308"/>
      <c r="O843" s="180"/>
      <c r="P843" s="180"/>
      <c r="Q843" s="180"/>
      <c r="R843" s="180"/>
      <c r="S843" s="180"/>
    </row>
    <row r="844" spans="1:19" ht="17.25" customHeight="1">
      <c r="A844" s="215"/>
      <c r="B844" s="215"/>
      <c r="C844" s="215"/>
      <c r="D844" s="428"/>
      <c r="E844" s="181"/>
      <c r="G844" s="180"/>
      <c r="J844" s="180"/>
      <c r="K844" s="310"/>
      <c r="L844" s="215"/>
      <c r="M844" s="308"/>
      <c r="O844" s="180"/>
      <c r="P844" s="180"/>
      <c r="Q844" s="180"/>
      <c r="R844" s="180"/>
      <c r="S844" s="180"/>
    </row>
    <row r="845" spans="1:19" ht="17.25" customHeight="1">
      <c r="A845" s="215"/>
      <c r="B845" s="215"/>
      <c r="C845" s="215"/>
      <c r="D845" s="428"/>
      <c r="E845" s="181"/>
      <c r="G845" s="180"/>
      <c r="J845" s="180"/>
      <c r="K845" s="310"/>
      <c r="L845" s="215"/>
      <c r="M845" s="308"/>
      <c r="O845" s="180"/>
      <c r="P845" s="180"/>
      <c r="Q845" s="180"/>
      <c r="R845" s="180"/>
      <c r="S845" s="180"/>
    </row>
    <row r="846" spans="1:19" ht="17.25" customHeight="1">
      <c r="A846" s="215"/>
      <c r="B846" s="215"/>
      <c r="C846" s="215"/>
      <c r="D846" s="428"/>
      <c r="E846" s="181"/>
      <c r="G846" s="180"/>
      <c r="J846" s="180"/>
      <c r="K846" s="310"/>
      <c r="L846" s="215"/>
      <c r="M846" s="308"/>
      <c r="O846" s="180"/>
      <c r="P846" s="180"/>
      <c r="Q846" s="180"/>
      <c r="R846" s="180"/>
      <c r="S846" s="180"/>
    </row>
    <row r="847" spans="1:19" ht="17.25" customHeight="1">
      <c r="A847" s="215"/>
      <c r="B847" s="215"/>
      <c r="C847" s="215"/>
      <c r="D847" s="428"/>
      <c r="E847" s="181"/>
      <c r="G847" s="180"/>
      <c r="J847" s="180"/>
      <c r="K847" s="310"/>
      <c r="L847" s="215"/>
      <c r="M847" s="308"/>
      <c r="O847" s="180"/>
      <c r="P847" s="180"/>
      <c r="Q847" s="180"/>
      <c r="R847" s="180"/>
      <c r="S847" s="180"/>
    </row>
    <row r="848" spans="1:19" ht="17.25" customHeight="1">
      <c r="A848" s="215"/>
      <c r="B848" s="215"/>
      <c r="C848" s="215"/>
      <c r="D848" s="428"/>
      <c r="E848" s="181"/>
      <c r="G848" s="180"/>
      <c r="J848" s="180"/>
      <c r="K848" s="310"/>
      <c r="L848" s="215"/>
      <c r="M848" s="308"/>
      <c r="O848" s="180"/>
      <c r="P848" s="180"/>
      <c r="Q848" s="180"/>
      <c r="R848" s="180"/>
      <c r="S848" s="180"/>
    </row>
    <row r="849" spans="1:19" ht="17.25" customHeight="1">
      <c r="A849" s="215"/>
      <c r="B849" s="215"/>
      <c r="C849" s="215"/>
      <c r="D849" s="428"/>
      <c r="E849" s="181"/>
      <c r="G849" s="180"/>
      <c r="J849" s="180"/>
      <c r="K849" s="310"/>
      <c r="L849" s="215"/>
      <c r="M849" s="308"/>
      <c r="O849" s="180"/>
      <c r="P849" s="180"/>
      <c r="Q849" s="180"/>
      <c r="R849" s="180"/>
      <c r="S849" s="180"/>
    </row>
    <row r="850" spans="1:19" ht="17.25" customHeight="1">
      <c r="A850" s="215"/>
      <c r="B850" s="215"/>
      <c r="C850" s="215"/>
      <c r="D850" s="428"/>
      <c r="E850" s="181"/>
      <c r="G850" s="180"/>
      <c r="J850" s="180"/>
      <c r="K850" s="310"/>
      <c r="L850" s="215"/>
      <c r="M850" s="308"/>
      <c r="O850" s="180"/>
      <c r="P850" s="180"/>
      <c r="Q850" s="180"/>
      <c r="R850" s="180"/>
      <c r="S850" s="180"/>
    </row>
    <row r="851" spans="1:19" ht="17.25" customHeight="1">
      <c r="A851" s="215"/>
      <c r="B851" s="215"/>
      <c r="C851" s="215"/>
      <c r="D851" s="428"/>
      <c r="E851" s="181"/>
      <c r="G851" s="180"/>
      <c r="J851" s="180"/>
      <c r="K851" s="310"/>
      <c r="L851" s="215"/>
      <c r="M851" s="308"/>
      <c r="O851" s="180"/>
      <c r="P851" s="180"/>
      <c r="Q851" s="180"/>
      <c r="R851" s="180"/>
      <c r="S851" s="180"/>
    </row>
    <row r="852" spans="1:19" ht="17.25" customHeight="1">
      <c r="A852" s="215"/>
      <c r="B852" s="215"/>
      <c r="C852" s="215"/>
      <c r="D852" s="428"/>
      <c r="E852" s="181"/>
      <c r="G852" s="180"/>
      <c r="J852" s="180"/>
      <c r="K852" s="310"/>
      <c r="L852" s="215"/>
      <c r="M852" s="308"/>
      <c r="O852" s="180"/>
      <c r="P852" s="180"/>
      <c r="Q852" s="180"/>
      <c r="R852" s="180"/>
      <c r="S852" s="180"/>
    </row>
    <row r="853" spans="1:19" ht="17.25" customHeight="1">
      <c r="A853" s="215"/>
      <c r="B853" s="215"/>
      <c r="C853" s="215"/>
      <c r="D853" s="428"/>
      <c r="E853" s="181"/>
      <c r="G853" s="180"/>
      <c r="J853" s="180"/>
      <c r="K853" s="310"/>
      <c r="L853" s="215"/>
      <c r="M853" s="308"/>
      <c r="O853" s="180"/>
      <c r="P853" s="180"/>
      <c r="Q853" s="180"/>
      <c r="R853" s="180"/>
      <c r="S853" s="180"/>
    </row>
    <row r="854" spans="1:19" ht="17.25" customHeight="1">
      <c r="A854" s="215"/>
      <c r="B854" s="215"/>
      <c r="C854" s="215"/>
      <c r="D854" s="428"/>
      <c r="E854" s="181"/>
      <c r="G854" s="180"/>
      <c r="J854" s="180"/>
      <c r="K854" s="310"/>
      <c r="L854" s="215"/>
      <c r="M854" s="308"/>
      <c r="O854" s="180"/>
      <c r="P854" s="180"/>
      <c r="Q854" s="180"/>
      <c r="R854" s="180"/>
      <c r="S854" s="180"/>
    </row>
    <row r="855" spans="1:19" ht="17.25" customHeight="1">
      <c r="A855" s="215"/>
      <c r="B855" s="215"/>
      <c r="C855" s="215"/>
      <c r="D855" s="428"/>
      <c r="E855" s="181"/>
      <c r="G855" s="180"/>
      <c r="J855" s="180"/>
      <c r="K855" s="310"/>
      <c r="L855" s="215"/>
      <c r="M855" s="308"/>
      <c r="O855" s="180"/>
      <c r="P855" s="180"/>
      <c r="Q855" s="180"/>
      <c r="R855" s="180"/>
      <c r="S855" s="180"/>
    </row>
    <row r="856" spans="1:19" ht="17.25" customHeight="1">
      <c r="A856" s="215"/>
      <c r="B856" s="215"/>
      <c r="C856" s="215"/>
      <c r="D856" s="428"/>
      <c r="E856" s="181"/>
      <c r="G856" s="180"/>
      <c r="J856" s="180"/>
      <c r="K856" s="310"/>
      <c r="L856" s="215"/>
      <c r="M856" s="308"/>
      <c r="O856" s="180"/>
      <c r="P856" s="180"/>
      <c r="Q856" s="180"/>
      <c r="R856" s="180"/>
      <c r="S856" s="180"/>
    </row>
    <row r="857" spans="1:19" ht="17.25" customHeight="1">
      <c r="A857" s="215"/>
      <c r="B857" s="215"/>
      <c r="C857" s="215"/>
      <c r="D857" s="428"/>
      <c r="E857" s="181"/>
      <c r="G857" s="180"/>
      <c r="J857" s="180"/>
      <c r="K857" s="310"/>
      <c r="L857" s="215"/>
      <c r="M857" s="308"/>
      <c r="O857" s="180"/>
      <c r="P857" s="180"/>
      <c r="Q857" s="180"/>
      <c r="R857" s="180"/>
      <c r="S857" s="180"/>
    </row>
    <row r="858" spans="1:19" ht="17.25" customHeight="1">
      <c r="A858" s="215"/>
      <c r="B858" s="215"/>
      <c r="C858" s="215"/>
      <c r="D858" s="428"/>
      <c r="E858" s="181"/>
      <c r="G858" s="180"/>
      <c r="J858" s="180"/>
      <c r="K858" s="310"/>
      <c r="L858" s="215"/>
      <c r="M858" s="308"/>
      <c r="O858" s="180"/>
      <c r="P858" s="180"/>
      <c r="Q858" s="180"/>
      <c r="R858" s="180"/>
      <c r="S858" s="180"/>
    </row>
    <row r="859" spans="1:19" ht="17.25" customHeight="1">
      <c r="A859" s="215"/>
      <c r="B859" s="215"/>
      <c r="C859" s="215"/>
      <c r="D859" s="428"/>
      <c r="E859" s="181"/>
      <c r="G859" s="180"/>
      <c r="J859" s="180"/>
      <c r="K859" s="310"/>
      <c r="L859" s="215"/>
      <c r="M859" s="308"/>
      <c r="O859" s="180"/>
      <c r="P859" s="180"/>
      <c r="Q859" s="180"/>
      <c r="R859" s="180"/>
      <c r="S859" s="180"/>
    </row>
    <row r="860" spans="1:19" ht="17.25" customHeight="1">
      <c r="A860" s="215"/>
      <c r="B860" s="215"/>
      <c r="C860" s="215"/>
      <c r="D860" s="428"/>
      <c r="E860" s="181"/>
      <c r="G860" s="180"/>
      <c r="J860" s="180"/>
      <c r="K860" s="310"/>
      <c r="L860" s="215"/>
      <c r="M860" s="308"/>
      <c r="O860" s="180"/>
      <c r="P860" s="180"/>
      <c r="Q860" s="180"/>
      <c r="R860" s="180"/>
      <c r="S860" s="180"/>
    </row>
    <row r="861" spans="1:19" ht="17.25" customHeight="1">
      <c r="A861" s="215"/>
      <c r="B861" s="215"/>
      <c r="C861" s="215"/>
      <c r="D861" s="428"/>
      <c r="E861" s="181"/>
      <c r="G861" s="180"/>
      <c r="J861" s="180"/>
      <c r="K861" s="310"/>
      <c r="L861" s="215"/>
      <c r="M861" s="308"/>
      <c r="O861" s="180"/>
      <c r="P861" s="180"/>
      <c r="Q861" s="180"/>
      <c r="R861" s="180"/>
      <c r="S861" s="180"/>
    </row>
    <row r="862" spans="1:19" ht="17.25" customHeight="1">
      <c r="A862" s="215"/>
      <c r="B862" s="215"/>
      <c r="C862" s="215"/>
      <c r="D862" s="428"/>
      <c r="E862" s="181"/>
      <c r="G862" s="180"/>
      <c r="J862" s="180"/>
      <c r="K862" s="310"/>
      <c r="L862" s="215"/>
      <c r="M862" s="308"/>
      <c r="O862" s="180"/>
      <c r="P862" s="180"/>
      <c r="Q862" s="180"/>
      <c r="R862" s="180"/>
      <c r="S862" s="180"/>
    </row>
    <row r="863" spans="1:19" ht="17.25" customHeight="1">
      <c r="A863" s="215"/>
      <c r="B863" s="215"/>
      <c r="C863" s="215"/>
      <c r="D863" s="428"/>
      <c r="E863" s="181"/>
      <c r="G863" s="180"/>
      <c r="J863" s="180"/>
      <c r="K863" s="310"/>
      <c r="L863" s="215"/>
      <c r="M863" s="308"/>
      <c r="O863" s="180"/>
      <c r="P863" s="180"/>
      <c r="Q863" s="180"/>
      <c r="R863" s="180"/>
      <c r="S863" s="180"/>
    </row>
    <row r="864" spans="1:19" ht="17.25" customHeight="1">
      <c r="A864" s="215"/>
      <c r="B864" s="215"/>
      <c r="C864" s="215"/>
      <c r="D864" s="428"/>
      <c r="E864" s="181"/>
      <c r="G864" s="180"/>
      <c r="J864" s="180"/>
      <c r="K864" s="310"/>
      <c r="L864" s="215"/>
      <c r="M864" s="308"/>
      <c r="O864" s="180"/>
      <c r="P864" s="180"/>
      <c r="Q864" s="180"/>
      <c r="R864" s="180"/>
      <c r="S864" s="180"/>
    </row>
    <row r="865" spans="1:19" ht="17.25" customHeight="1">
      <c r="A865" s="215"/>
      <c r="B865" s="215"/>
      <c r="C865" s="215"/>
      <c r="D865" s="428"/>
      <c r="E865" s="181"/>
      <c r="G865" s="180"/>
      <c r="J865" s="180"/>
      <c r="K865" s="310"/>
      <c r="L865" s="215"/>
      <c r="M865" s="308"/>
      <c r="O865" s="180"/>
      <c r="P865" s="180"/>
      <c r="Q865" s="180"/>
      <c r="R865" s="180"/>
      <c r="S865" s="180"/>
    </row>
    <row r="866" spans="1:19" ht="17.25" customHeight="1">
      <c r="A866" s="215"/>
      <c r="B866" s="215"/>
      <c r="C866" s="215"/>
      <c r="D866" s="428"/>
      <c r="E866" s="181"/>
      <c r="G866" s="180"/>
      <c r="J866" s="180"/>
      <c r="K866" s="310"/>
      <c r="L866" s="215"/>
      <c r="M866" s="308"/>
      <c r="O866" s="180"/>
      <c r="P866" s="180"/>
      <c r="Q866" s="180"/>
      <c r="R866" s="180"/>
      <c r="S866" s="180"/>
    </row>
    <row r="867" spans="1:19" ht="17.25" customHeight="1">
      <c r="A867" s="215"/>
      <c r="B867" s="215"/>
      <c r="C867" s="215"/>
      <c r="D867" s="428"/>
      <c r="E867" s="181"/>
      <c r="G867" s="180"/>
      <c r="J867" s="180"/>
      <c r="K867" s="310"/>
      <c r="L867" s="215"/>
      <c r="M867" s="308"/>
      <c r="O867" s="180"/>
      <c r="P867" s="180"/>
      <c r="Q867" s="180"/>
      <c r="R867" s="180"/>
      <c r="S867" s="180"/>
    </row>
    <row r="868" spans="1:19" ht="17.25" customHeight="1">
      <c r="A868" s="215"/>
      <c r="B868" s="215"/>
      <c r="C868" s="215"/>
      <c r="D868" s="428"/>
      <c r="E868" s="181"/>
      <c r="G868" s="180"/>
      <c r="J868" s="180"/>
      <c r="K868" s="310"/>
      <c r="L868" s="215"/>
      <c r="M868" s="308"/>
      <c r="O868" s="180"/>
      <c r="P868" s="180"/>
      <c r="Q868" s="180"/>
      <c r="R868" s="180"/>
      <c r="S868" s="180"/>
    </row>
    <row r="869" spans="1:19" ht="17.25" customHeight="1">
      <c r="A869" s="215"/>
      <c r="B869" s="215"/>
      <c r="C869" s="215"/>
      <c r="D869" s="428"/>
      <c r="E869" s="181"/>
      <c r="G869" s="180"/>
      <c r="J869" s="180"/>
      <c r="K869" s="310"/>
      <c r="L869" s="215"/>
      <c r="M869" s="308"/>
      <c r="O869" s="180"/>
      <c r="P869" s="180"/>
      <c r="Q869" s="180"/>
      <c r="R869" s="180"/>
      <c r="S869" s="180"/>
    </row>
    <row r="870" spans="1:19" ht="17.25" customHeight="1">
      <c r="A870" s="215"/>
      <c r="B870" s="215"/>
      <c r="C870" s="215"/>
      <c r="D870" s="428"/>
      <c r="E870" s="181"/>
      <c r="G870" s="180"/>
      <c r="J870" s="180"/>
      <c r="K870" s="310"/>
      <c r="L870" s="215"/>
      <c r="M870" s="308"/>
      <c r="O870" s="180"/>
      <c r="P870" s="180"/>
      <c r="Q870" s="180"/>
      <c r="R870" s="180"/>
      <c r="S870" s="180"/>
    </row>
    <row r="871" spans="1:19" ht="17.25" customHeight="1">
      <c r="A871" s="215"/>
      <c r="B871" s="215"/>
      <c r="C871" s="215"/>
      <c r="D871" s="428"/>
      <c r="E871" s="181"/>
      <c r="G871" s="180"/>
      <c r="J871" s="180"/>
      <c r="K871" s="310"/>
      <c r="L871" s="215"/>
      <c r="M871" s="308"/>
      <c r="O871" s="180"/>
      <c r="P871" s="180"/>
      <c r="Q871" s="180"/>
      <c r="R871" s="180"/>
      <c r="S871" s="180"/>
    </row>
    <row r="872" spans="1:19" ht="17.25" customHeight="1">
      <c r="A872" s="215"/>
      <c r="B872" s="215"/>
      <c r="C872" s="215"/>
      <c r="D872" s="428"/>
      <c r="E872" s="181"/>
      <c r="G872" s="180"/>
      <c r="J872" s="180"/>
      <c r="K872" s="310"/>
      <c r="L872" s="215"/>
      <c r="M872" s="308"/>
      <c r="O872" s="180"/>
      <c r="P872" s="180"/>
      <c r="Q872" s="180"/>
      <c r="R872" s="180"/>
      <c r="S872" s="180"/>
    </row>
    <row r="873" spans="1:19" ht="17.25" customHeight="1">
      <c r="A873" s="215"/>
      <c r="B873" s="215"/>
      <c r="C873" s="215"/>
      <c r="D873" s="428"/>
      <c r="E873" s="181"/>
      <c r="G873" s="180"/>
      <c r="J873" s="180"/>
      <c r="K873" s="310"/>
      <c r="L873" s="215"/>
      <c r="M873" s="308"/>
      <c r="O873" s="180"/>
      <c r="P873" s="180"/>
      <c r="Q873" s="180"/>
      <c r="R873" s="180"/>
      <c r="S873" s="180"/>
    </row>
    <row r="874" spans="1:19" ht="17.25" customHeight="1">
      <c r="A874" s="215"/>
      <c r="B874" s="215"/>
      <c r="C874" s="215"/>
      <c r="D874" s="428"/>
      <c r="E874" s="181"/>
      <c r="G874" s="180"/>
      <c r="J874" s="180"/>
      <c r="K874" s="310"/>
      <c r="L874" s="215"/>
      <c r="M874" s="308"/>
      <c r="O874" s="180"/>
      <c r="P874" s="180"/>
      <c r="Q874" s="180"/>
      <c r="R874" s="180"/>
      <c r="S874" s="180"/>
    </row>
    <row r="875" spans="1:19" ht="17.25" customHeight="1">
      <c r="A875" s="215"/>
      <c r="B875" s="215"/>
      <c r="C875" s="215"/>
      <c r="D875" s="428"/>
      <c r="E875" s="181"/>
      <c r="G875" s="180"/>
      <c r="J875" s="180"/>
      <c r="K875" s="310"/>
      <c r="L875" s="215"/>
      <c r="M875" s="308"/>
      <c r="O875" s="180"/>
      <c r="P875" s="180"/>
      <c r="Q875" s="180"/>
      <c r="R875" s="180"/>
      <c r="S875" s="180"/>
    </row>
    <row r="876" spans="1:19" ht="17.25" customHeight="1">
      <c r="A876" s="215"/>
      <c r="B876" s="215"/>
      <c r="C876" s="215"/>
      <c r="D876" s="428"/>
      <c r="E876" s="181"/>
      <c r="G876" s="180"/>
      <c r="J876" s="180"/>
      <c r="K876" s="310"/>
      <c r="L876" s="215"/>
      <c r="M876" s="308"/>
      <c r="O876" s="180"/>
      <c r="P876" s="180"/>
      <c r="Q876" s="180"/>
      <c r="R876" s="180"/>
      <c r="S876" s="180"/>
    </row>
    <row r="877" spans="1:19" ht="17.25" customHeight="1">
      <c r="A877" s="215"/>
      <c r="B877" s="215"/>
      <c r="C877" s="215"/>
      <c r="D877" s="428"/>
      <c r="E877" s="181"/>
      <c r="G877" s="180"/>
      <c r="J877" s="180"/>
      <c r="K877" s="310"/>
      <c r="L877" s="215"/>
      <c r="M877" s="308"/>
      <c r="O877" s="180"/>
      <c r="P877" s="180"/>
      <c r="Q877" s="180"/>
      <c r="R877" s="180"/>
      <c r="S877" s="180"/>
    </row>
    <row r="878" spans="1:19" ht="17.25" customHeight="1">
      <c r="A878" s="215"/>
      <c r="B878" s="215"/>
      <c r="C878" s="215"/>
      <c r="D878" s="428"/>
      <c r="E878" s="181"/>
      <c r="G878" s="180"/>
      <c r="J878" s="180"/>
      <c r="K878" s="310"/>
      <c r="L878" s="215"/>
      <c r="M878" s="308"/>
      <c r="O878" s="180"/>
      <c r="P878" s="180"/>
      <c r="Q878" s="180"/>
      <c r="R878" s="180"/>
      <c r="S878" s="180"/>
    </row>
    <row r="879" spans="1:19" ht="17.25" customHeight="1">
      <c r="A879" s="215"/>
      <c r="B879" s="215"/>
      <c r="C879" s="215"/>
      <c r="D879" s="428"/>
      <c r="E879" s="181"/>
      <c r="G879" s="180"/>
      <c r="J879" s="180"/>
      <c r="K879" s="310"/>
      <c r="L879" s="215"/>
      <c r="M879" s="308"/>
      <c r="O879" s="180"/>
      <c r="P879" s="180"/>
      <c r="Q879" s="180"/>
      <c r="R879" s="180"/>
      <c r="S879" s="180"/>
    </row>
    <row r="880" spans="1:19" ht="17.25" customHeight="1">
      <c r="A880" s="215"/>
      <c r="B880" s="215"/>
      <c r="C880" s="215"/>
      <c r="D880" s="428"/>
      <c r="E880" s="181"/>
      <c r="G880" s="180"/>
      <c r="J880" s="180"/>
      <c r="K880" s="310"/>
      <c r="L880" s="215"/>
      <c r="M880" s="308"/>
      <c r="O880" s="180"/>
      <c r="P880" s="180"/>
      <c r="Q880" s="180"/>
      <c r="R880" s="180"/>
      <c r="S880" s="180"/>
    </row>
    <row r="881" spans="1:19" ht="17.25" customHeight="1">
      <c r="A881" s="215"/>
      <c r="B881" s="215"/>
      <c r="C881" s="215"/>
      <c r="D881" s="428"/>
      <c r="E881" s="181"/>
      <c r="G881" s="180"/>
      <c r="J881" s="180"/>
      <c r="K881" s="310"/>
      <c r="L881" s="215"/>
      <c r="M881" s="308"/>
      <c r="O881" s="180"/>
      <c r="P881" s="180"/>
      <c r="Q881" s="180"/>
      <c r="R881" s="180"/>
      <c r="S881" s="180"/>
    </row>
    <row r="882" spans="1:19" ht="17.25" customHeight="1">
      <c r="A882" s="215"/>
      <c r="B882" s="215"/>
      <c r="C882" s="215"/>
      <c r="D882" s="428"/>
      <c r="E882" s="181"/>
      <c r="G882" s="180"/>
      <c r="J882" s="180"/>
      <c r="K882" s="310"/>
      <c r="L882" s="215"/>
      <c r="M882" s="308"/>
      <c r="O882" s="180"/>
      <c r="P882" s="180"/>
      <c r="Q882" s="180"/>
      <c r="R882" s="180"/>
      <c r="S882" s="180"/>
    </row>
    <row r="883" spans="1:19" ht="17.25" customHeight="1">
      <c r="A883" s="215"/>
      <c r="B883" s="215"/>
      <c r="C883" s="215"/>
      <c r="D883" s="428"/>
      <c r="E883" s="181"/>
      <c r="G883" s="180"/>
      <c r="J883" s="180"/>
      <c r="K883" s="310"/>
      <c r="L883" s="215"/>
      <c r="M883" s="308"/>
      <c r="O883" s="180"/>
      <c r="P883" s="180"/>
      <c r="Q883" s="180"/>
      <c r="R883" s="180"/>
      <c r="S883" s="180"/>
    </row>
    <row r="884" spans="1:19" ht="17.25" customHeight="1">
      <c r="A884" s="215"/>
      <c r="B884" s="215"/>
      <c r="C884" s="215"/>
      <c r="D884" s="428"/>
      <c r="E884" s="181"/>
      <c r="G884" s="180"/>
      <c r="J884" s="180"/>
      <c r="K884" s="310"/>
      <c r="L884" s="215"/>
      <c r="M884" s="308"/>
      <c r="O884" s="180"/>
      <c r="P884" s="180"/>
      <c r="Q884" s="180"/>
      <c r="R884" s="180"/>
      <c r="S884" s="180"/>
    </row>
    <row r="885" spans="1:19" ht="17.25" customHeight="1">
      <c r="A885" s="215"/>
      <c r="B885" s="215"/>
      <c r="C885" s="215"/>
      <c r="D885" s="428"/>
      <c r="E885" s="181"/>
      <c r="G885" s="180"/>
      <c r="J885" s="180"/>
      <c r="K885" s="310"/>
      <c r="L885" s="215"/>
      <c r="M885" s="308"/>
      <c r="O885" s="180"/>
      <c r="P885" s="180"/>
      <c r="Q885" s="180"/>
      <c r="R885" s="180"/>
      <c r="S885" s="180"/>
    </row>
    <row r="886" spans="1:19" ht="17.25" customHeight="1">
      <c r="A886" s="215"/>
      <c r="B886" s="215"/>
      <c r="C886" s="215"/>
      <c r="D886" s="428"/>
      <c r="E886" s="181"/>
      <c r="G886" s="180"/>
      <c r="J886" s="180"/>
      <c r="K886" s="310"/>
      <c r="L886" s="215"/>
      <c r="M886" s="308"/>
      <c r="O886" s="180"/>
      <c r="P886" s="180"/>
      <c r="Q886" s="180"/>
      <c r="R886" s="180"/>
      <c r="S886" s="180"/>
    </row>
    <row r="887" spans="1:19" ht="17.25" customHeight="1">
      <c r="A887" s="215"/>
      <c r="B887" s="215"/>
      <c r="C887" s="215"/>
      <c r="D887" s="428"/>
      <c r="E887" s="181"/>
      <c r="G887" s="180"/>
      <c r="J887" s="180"/>
      <c r="K887" s="310"/>
      <c r="L887" s="215"/>
      <c r="M887" s="308"/>
      <c r="O887" s="180"/>
      <c r="P887" s="180"/>
      <c r="Q887" s="180"/>
      <c r="R887" s="180"/>
      <c r="S887" s="180"/>
    </row>
    <row r="888" spans="1:19" ht="17.25" customHeight="1">
      <c r="A888" s="215"/>
      <c r="B888" s="215"/>
      <c r="C888" s="215"/>
      <c r="D888" s="428"/>
      <c r="E888" s="181"/>
      <c r="G888" s="180"/>
      <c r="J888" s="180"/>
      <c r="K888" s="310"/>
      <c r="L888" s="215"/>
      <c r="M888" s="308"/>
      <c r="O888" s="180"/>
      <c r="P888" s="180"/>
      <c r="Q888" s="180"/>
      <c r="R888" s="180"/>
      <c r="S888" s="180"/>
    </row>
    <row r="889" spans="1:19" ht="17.25" customHeight="1">
      <c r="A889" s="215"/>
      <c r="B889" s="215"/>
      <c r="C889" s="215"/>
      <c r="D889" s="428"/>
      <c r="E889" s="181"/>
      <c r="G889" s="180"/>
      <c r="J889" s="180"/>
      <c r="K889" s="310"/>
      <c r="L889" s="215"/>
      <c r="M889" s="308"/>
      <c r="O889" s="180"/>
      <c r="P889" s="180"/>
      <c r="Q889" s="180"/>
      <c r="R889" s="180"/>
      <c r="S889" s="180"/>
    </row>
    <row r="890" spans="1:19" ht="17.25" customHeight="1">
      <c r="A890" s="215"/>
      <c r="B890" s="215"/>
      <c r="C890" s="215"/>
      <c r="D890" s="428"/>
      <c r="E890" s="181"/>
      <c r="G890" s="180"/>
      <c r="J890" s="180"/>
      <c r="K890" s="310"/>
      <c r="L890" s="215"/>
      <c r="M890" s="308"/>
      <c r="O890" s="180"/>
      <c r="P890" s="180"/>
      <c r="Q890" s="180"/>
      <c r="R890" s="180"/>
      <c r="S890" s="180"/>
    </row>
    <row r="891" spans="1:19" ht="17.25" customHeight="1">
      <c r="A891" s="215"/>
      <c r="B891" s="215"/>
      <c r="C891" s="215"/>
      <c r="D891" s="428"/>
      <c r="E891" s="181"/>
      <c r="G891" s="180"/>
      <c r="J891" s="180"/>
      <c r="K891" s="310"/>
      <c r="L891" s="215"/>
      <c r="M891" s="308"/>
      <c r="O891" s="180"/>
      <c r="P891" s="180"/>
      <c r="Q891" s="180"/>
      <c r="R891" s="180"/>
      <c r="S891" s="180"/>
    </row>
    <row r="892" spans="1:19" ht="17.25" customHeight="1">
      <c r="A892" s="215"/>
      <c r="B892" s="215"/>
      <c r="C892" s="215"/>
      <c r="D892" s="428"/>
      <c r="E892" s="181"/>
      <c r="G892" s="180"/>
      <c r="J892" s="180"/>
      <c r="K892" s="310"/>
      <c r="L892" s="215"/>
      <c r="M892" s="308"/>
      <c r="O892" s="180"/>
      <c r="P892" s="180"/>
      <c r="Q892" s="180"/>
      <c r="R892" s="180"/>
      <c r="S892" s="180"/>
    </row>
    <row r="893" spans="1:19" ht="17.25" customHeight="1">
      <c r="A893" s="215"/>
      <c r="B893" s="215"/>
      <c r="C893" s="215"/>
      <c r="D893" s="428"/>
      <c r="E893" s="181"/>
      <c r="G893" s="180"/>
      <c r="J893" s="180"/>
      <c r="K893" s="310"/>
      <c r="L893" s="215"/>
      <c r="M893" s="308"/>
      <c r="O893" s="180"/>
      <c r="P893" s="180"/>
      <c r="Q893" s="180"/>
      <c r="R893" s="180"/>
      <c r="S893" s="180"/>
    </row>
    <row r="894" spans="1:19" ht="17.25" customHeight="1">
      <c r="A894" s="215"/>
      <c r="B894" s="215"/>
      <c r="C894" s="215"/>
      <c r="D894" s="428"/>
      <c r="E894" s="181"/>
      <c r="G894" s="180"/>
      <c r="J894" s="180"/>
      <c r="K894" s="310"/>
      <c r="L894" s="215"/>
      <c r="M894" s="308"/>
      <c r="O894" s="180"/>
      <c r="P894" s="180"/>
      <c r="Q894" s="180"/>
      <c r="R894" s="180"/>
      <c r="S894" s="180"/>
    </row>
    <row r="895" spans="1:19" ht="17.25" customHeight="1">
      <c r="A895" s="215"/>
      <c r="B895" s="215"/>
      <c r="C895" s="215"/>
      <c r="D895" s="428"/>
      <c r="E895" s="181"/>
      <c r="G895" s="180"/>
      <c r="J895" s="180"/>
      <c r="K895" s="310"/>
      <c r="L895" s="215"/>
      <c r="M895" s="308"/>
      <c r="O895" s="180"/>
      <c r="P895" s="180"/>
      <c r="Q895" s="180"/>
      <c r="R895" s="180"/>
      <c r="S895" s="180"/>
    </row>
    <row r="896" spans="1:19" ht="17.25" customHeight="1">
      <c r="A896" s="215"/>
      <c r="B896" s="215"/>
      <c r="C896" s="215"/>
      <c r="D896" s="428"/>
      <c r="E896" s="181"/>
      <c r="G896" s="180"/>
      <c r="J896" s="180"/>
      <c r="K896" s="310"/>
      <c r="L896" s="215"/>
      <c r="M896" s="308"/>
      <c r="O896" s="180"/>
      <c r="P896" s="180"/>
      <c r="Q896" s="180"/>
      <c r="R896" s="180"/>
      <c r="S896" s="180"/>
    </row>
    <row r="897" spans="1:19" ht="17.25" customHeight="1">
      <c r="A897" s="215"/>
      <c r="B897" s="215"/>
      <c r="C897" s="215"/>
      <c r="D897" s="428"/>
      <c r="E897" s="181"/>
      <c r="G897" s="180"/>
      <c r="J897" s="180"/>
      <c r="K897" s="310"/>
      <c r="L897" s="215"/>
      <c r="M897" s="308"/>
      <c r="O897" s="180"/>
      <c r="P897" s="180"/>
      <c r="Q897" s="180"/>
      <c r="R897" s="180"/>
      <c r="S897" s="180"/>
    </row>
    <row r="898" spans="1:19" ht="17.25" customHeight="1">
      <c r="A898" s="215"/>
      <c r="B898" s="215"/>
      <c r="C898" s="215"/>
      <c r="D898" s="428"/>
      <c r="E898" s="181"/>
      <c r="G898" s="180"/>
      <c r="J898" s="180"/>
      <c r="K898" s="310"/>
      <c r="L898" s="215"/>
      <c r="M898" s="308"/>
      <c r="O898" s="180"/>
      <c r="P898" s="180"/>
      <c r="Q898" s="180"/>
      <c r="R898" s="180"/>
      <c r="S898" s="180"/>
    </row>
    <row r="899" spans="1:19" ht="17.25" customHeight="1">
      <c r="A899" s="215"/>
      <c r="B899" s="215"/>
      <c r="C899" s="215"/>
      <c r="D899" s="428"/>
      <c r="E899" s="181"/>
      <c r="G899" s="180"/>
      <c r="J899" s="180"/>
      <c r="K899" s="310"/>
      <c r="L899" s="215"/>
      <c r="M899" s="308"/>
      <c r="O899" s="180"/>
      <c r="P899" s="180"/>
      <c r="Q899" s="180"/>
      <c r="R899" s="180"/>
      <c r="S899" s="180"/>
    </row>
    <row r="900" spans="1:19" ht="17.25" customHeight="1">
      <c r="A900" s="215"/>
      <c r="B900" s="215"/>
      <c r="C900" s="215"/>
      <c r="D900" s="428"/>
      <c r="E900" s="181"/>
      <c r="G900" s="180"/>
      <c r="J900" s="180"/>
      <c r="K900" s="310"/>
      <c r="L900" s="215"/>
      <c r="M900" s="308"/>
      <c r="O900" s="180"/>
      <c r="P900" s="180"/>
      <c r="Q900" s="180"/>
      <c r="R900" s="180"/>
      <c r="S900" s="180"/>
    </row>
    <row r="901" spans="1:19" ht="17.25" customHeight="1">
      <c r="A901" s="215"/>
      <c r="B901" s="215"/>
      <c r="C901" s="215"/>
      <c r="D901" s="428"/>
      <c r="E901" s="181"/>
      <c r="G901" s="180"/>
      <c r="J901" s="180"/>
      <c r="K901" s="310"/>
      <c r="L901" s="215"/>
      <c r="M901" s="308"/>
      <c r="O901" s="180"/>
      <c r="P901" s="180"/>
      <c r="Q901" s="180"/>
      <c r="R901" s="180"/>
      <c r="S901" s="180"/>
    </row>
    <row r="902" spans="1:19" ht="17.25" customHeight="1">
      <c r="A902" s="215"/>
      <c r="B902" s="215"/>
      <c r="C902" s="215"/>
      <c r="D902" s="428"/>
      <c r="E902" s="181"/>
      <c r="G902" s="180"/>
      <c r="J902" s="180"/>
      <c r="K902" s="310"/>
      <c r="L902" s="215"/>
      <c r="M902" s="308"/>
      <c r="O902" s="180"/>
      <c r="P902" s="180"/>
      <c r="Q902" s="180"/>
      <c r="R902" s="180"/>
      <c r="S902" s="180"/>
    </row>
    <row r="903" spans="1:19" ht="17.25" customHeight="1">
      <c r="A903" s="215"/>
      <c r="B903" s="215"/>
      <c r="C903" s="215"/>
      <c r="D903" s="428"/>
      <c r="E903" s="181"/>
      <c r="G903" s="180"/>
      <c r="J903" s="180"/>
      <c r="K903" s="310"/>
      <c r="L903" s="215"/>
      <c r="M903" s="308"/>
      <c r="O903" s="180"/>
      <c r="P903" s="180"/>
      <c r="Q903" s="180"/>
      <c r="R903" s="180"/>
      <c r="S903" s="180"/>
    </row>
    <row r="904" spans="1:19" ht="17.25" customHeight="1">
      <c r="A904" s="215"/>
      <c r="B904" s="215"/>
      <c r="C904" s="215"/>
      <c r="D904" s="428"/>
      <c r="E904" s="181"/>
      <c r="G904" s="180"/>
      <c r="J904" s="180"/>
      <c r="K904" s="310"/>
      <c r="L904" s="215"/>
      <c r="M904" s="308"/>
      <c r="O904" s="180"/>
      <c r="P904" s="180"/>
      <c r="Q904" s="180"/>
      <c r="R904" s="180"/>
      <c r="S904" s="180"/>
    </row>
    <row r="905" spans="1:19" ht="17.25" customHeight="1">
      <c r="A905" s="215"/>
      <c r="B905" s="215"/>
      <c r="C905" s="215"/>
      <c r="D905" s="428"/>
      <c r="E905" s="181"/>
      <c r="G905" s="180"/>
      <c r="J905" s="180"/>
      <c r="K905" s="310"/>
      <c r="L905" s="215"/>
      <c r="M905" s="308"/>
      <c r="O905" s="180"/>
      <c r="P905" s="180"/>
      <c r="Q905" s="180"/>
      <c r="R905" s="180"/>
      <c r="S905" s="180"/>
    </row>
    <row r="906" spans="1:19" ht="17.25" customHeight="1">
      <c r="A906" s="215"/>
      <c r="B906" s="215"/>
      <c r="C906" s="215"/>
      <c r="D906" s="428"/>
      <c r="E906" s="181"/>
      <c r="G906" s="180"/>
      <c r="J906" s="180"/>
      <c r="K906" s="310"/>
      <c r="L906" s="215"/>
      <c r="M906" s="308"/>
      <c r="O906" s="180"/>
      <c r="P906" s="180"/>
      <c r="Q906" s="180"/>
      <c r="R906" s="180"/>
      <c r="S906" s="180"/>
    </row>
    <row r="907" spans="1:19" ht="17.25" customHeight="1">
      <c r="A907" s="215"/>
      <c r="B907" s="215"/>
      <c r="C907" s="215"/>
      <c r="D907" s="428"/>
      <c r="E907" s="181"/>
      <c r="G907" s="180"/>
      <c r="J907" s="180"/>
      <c r="K907" s="310"/>
      <c r="L907" s="215"/>
      <c r="M907" s="308"/>
      <c r="O907" s="180"/>
      <c r="P907" s="180"/>
      <c r="Q907" s="180"/>
      <c r="R907" s="180"/>
      <c r="S907" s="180"/>
    </row>
    <row r="908" spans="1:19" ht="17.25" customHeight="1">
      <c r="A908" s="215"/>
      <c r="B908" s="215"/>
      <c r="C908" s="215"/>
      <c r="D908" s="428"/>
      <c r="E908" s="181"/>
      <c r="G908" s="180"/>
      <c r="J908" s="180"/>
      <c r="K908" s="310"/>
      <c r="L908" s="215"/>
      <c r="M908" s="308"/>
      <c r="O908" s="180"/>
      <c r="P908" s="180"/>
      <c r="Q908" s="180"/>
      <c r="R908" s="180"/>
      <c r="S908" s="180"/>
    </row>
    <row r="909" spans="1:19" ht="17.25" customHeight="1">
      <c r="A909" s="215"/>
      <c r="B909" s="215"/>
      <c r="C909" s="215"/>
      <c r="D909" s="428"/>
      <c r="E909" s="181"/>
      <c r="G909" s="180"/>
      <c r="J909" s="180"/>
      <c r="K909" s="310"/>
      <c r="L909" s="215"/>
      <c r="M909" s="308"/>
      <c r="O909" s="180"/>
      <c r="P909" s="180"/>
      <c r="Q909" s="180"/>
      <c r="R909" s="180"/>
      <c r="S909" s="180"/>
    </row>
    <row r="910" spans="1:19" ht="17.25" customHeight="1">
      <c r="A910" s="215"/>
      <c r="B910" s="215"/>
      <c r="C910" s="215"/>
      <c r="D910" s="428"/>
      <c r="E910" s="181"/>
      <c r="G910" s="180"/>
      <c r="J910" s="180"/>
      <c r="K910" s="310"/>
      <c r="L910" s="215"/>
      <c r="M910" s="308"/>
      <c r="O910" s="180"/>
      <c r="P910" s="180"/>
      <c r="Q910" s="180"/>
      <c r="R910" s="180"/>
      <c r="S910" s="180"/>
    </row>
    <row r="911" spans="1:19" ht="17.25" customHeight="1">
      <c r="A911" s="215"/>
      <c r="B911" s="215"/>
      <c r="C911" s="215"/>
      <c r="D911" s="428"/>
      <c r="E911" s="181"/>
      <c r="G911" s="180"/>
      <c r="J911" s="180"/>
      <c r="K911" s="310"/>
      <c r="L911" s="215"/>
      <c r="M911" s="308"/>
      <c r="O911" s="180"/>
      <c r="P911" s="180"/>
      <c r="Q911" s="180"/>
      <c r="R911" s="180"/>
      <c r="S911" s="180"/>
    </row>
    <row r="912" spans="1:19" ht="17.25" customHeight="1">
      <c r="A912" s="215"/>
      <c r="B912" s="215"/>
      <c r="C912" s="215"/>
      <c r="D912" s="428"/>
      <c r="E912" s="181"/>
      <c r="G912" s="180"/>
      <c r="J912" s="180"/>
      <c r="K912" s="310"/>
      <c r="L912" s="215"/>
      <c r="M912" s="308"/>
      <c r="O912" s="180"/>
      <c r="P912" s="180"/>
      <c r="Q912" s="180"/>
      <c r="R912" s="180"/>
      <c r="S912" s="180"/>
    </row>
    <row r="913" spans="1:19" ht="17.25" customHeight="1">
      <c r="A913" s="215"/>
      <c r="B913" s="215"/>
      <c r="C913" s="215"/>
      <c r="D913" s="428"/>
      <c r="E913" s="181"/>
      <c r="G913" s="180"/>
      <c r="J913" s="180"/>
      <c r="K913" s="310"/>
      <c r="L913" s="215"/>
      <c r="M913" s="308"/>
      <c r="O913" s="180"/>
      <c r="P913" s="180"/>
      <c r="Q913" s="180"/>
      <c r="R913" s="180"/>
      <c r="S913" s="180"/>
    </row>
    <row r="914" spans="1:19" ht="17.25" customHeight="1">
      <c r="A914" s="215"/>
      <c r="B914" s="215"/>
      <c r="C914" s="215"/>
      <c r="D914" s="428"/>
      <c r="E914" s="181"/>
      <c r="G914" s="180"/>
      <c r="J914" s="180"/>
      <c r="K914" s="310"/>
      <c r="L914" s="215"/>
      <c r="M914" s="308"/>
      <c r="O914" s="180"/>
      <c r="P914" s="180"/>
      <c r="Q914" s="180"/>
      <c r="R914" s="180"/>
      <c r="S914" s="180"/>
    </row>
    <row r="915" spans="1:19" ht="17.25" customHeight="1">
      <c r="A915" s="215"/>
      <c r="B915" s="215"/>
      <c r="C915" s="215"/>
      <c r="D915" s="428"/>
      <c r="E915" s="181"/>
      <c r="G915" s="180"/>
      <c r="J915" s="180"/>
      <c r="K915" s="310"/>
      <c r="L915" s="215"/>
      <c r="M915" s="308"/>
      <c r="O915" s="180"/>
      <c r="P915" s="180"/>
      <c r="Q915" s="180"/>
      <c r="R915" s="180"/>
      <c r="S915" s="180"/>
    </row>
    <row r="916" spans="1:19" ht="17.25" customHeight="1">
      <c r="A916" s="215"/>
      <c r="B916" s="215"/>
      <c r="C916" s="215"/>
      <c r="D916" s="428"/>
      <c r="E916" s="181"/>
      <c r="G916" s="180"/>
      <c r="J916" s="180"/>
      <c r="K916" s="310"/>
      <c r="L916" s="215"/>
      <c r="M916" s="308"/>
      <c r="O916" s="180"/>
      <c r="P916" s="180"/>
      <c r="Q916" s="180"/>
      <c r="R916" s="180"/>
      <c r="S916" s="180"/>
    </row>
    <row r="917" spans="1:19" ht="17.25" customHeight="1">
      <c r="A917" s="215"/>
      <c r="B917" s="215"/>
      <c r="C917" s="215"/>
      <c r="D917" s="428"/>
      <c r="E917" s="181"/>
      <c r="G917" s="180"/>
      <c r="J917" s="180"/>
      <c r="K917" s="310"/>
      <c r="L917" s="215"/>
      <c r="M917" s="308"/>
      <c r="O917" s="180"/>
      <c r="P917" s="180"/>
      <c r="Q917" s="180"/>
      <c r="R917" s="180"/>
      <c r="S917" s="180"/>
    </row>
    <row r="918" spans="1:19" ht="17.25" customHeight="1">
      <c r="A918" s="215"/>
      <c r="B918" s="215"/>
      <c r="C918" s="215"/>
      <c r="D918" s="428"/>
      <c r="E918" s="181"/>
      <c r="G918" s="180"/>
      <c r="J918" s="180"/>
      <c r="K918" s="310"/>
      <c r="L918" s="215"/>
      <c r="M918" s="308"/>
      <c r="O918" s="180"/>
      <c r="P918" s="180"/>
      <c r="Q918" s="180"/>
      <c r="R918" s="180"/>
      <c r="S918" s="180"/>
    </row>
    <row r="919" spans="1:19" ht="17.25" customHeight="1">
      <c r="A919" s="215"/>
      <c r="B919" s="215"/>
      <c r="C919" s="215"/>
      <c r="D919" s="428"/>
      <c r="E919" s="181"/>
      <c r="G919" s="180"/>
      <c r="J919" s="180"/>
      <c r="K919" s="310"/>
      <c r="L919" s="215"/>
      <c r="M919" s="308"/>
      <c r="O919" s="180"/>
      <c r="P919" s="180"/>
      <c r="Q919" s="180"/>
      <c r="R919" s="180"/>
      <c r="S919" s="180"/>
    </row>
    <row r="920" spans="1:19" ht="17.25" customHeight="1">
      <c r="A920" s="215"/>
      <c r="B920" s="215"/>
      <c r="C920" s="215"/>
      <c r="D920" s="428"/>
      <c r="E920" s="181"/>
      <c r="G920" s="180"/>
      <c r="J920" s="180"/>
      <c r="K920" s="310"/>
      <c r="L920" s="215"/>
      <c r="M920" s="308"/>
      <c r="O920" s="180"/>
      <c r="P920" s="180"/>
      <c r="Q920" s="180"/>
      <c r="R920" s="180"/>
      <c r="S920" s="180"/>
    </row>
    <row r="921" spans="1:19" ht="17.25" customHeight="1">
      <c r="A921" s="215"/>
      <c r="B921" s="215"/>
      <c r="C921" s="215"/>
      <c r="D921" s="428"/>
      <c r="E921" s="181"/>
      <c r="G921" s="180"/>
      <c r="J921" s="180"/>
      <c r="K921" s="310"/>
      <c r="L921" s="215"/>
      <c r="M921" s="308"/>
      <c r="O921" s="180"/>
      <c r="P921" s="180"/>
      <c r="Q921" s="180"/>
      <c r="R921" s="180"/>
      <c r="S921" s="180"/>
    </row>
    <row r="922" spans="1:19" ht="17.25" customHeight="1">
      <c r="A922" s="215"/>
      <c r="B922" s="215"/>
      <c r="C922" s="215"/>
      <c r="D922" s="428"/>
      <c r="E922" s="181"/>
      <c r="G922" s="180"/>
      <c r="J922" s="180"/>
      <c r="K922" s="310"/>
      <c r="L922" s="215"/>
      <c r="M922" s="308"/>
      <c r="O922" s="180"/>
      <c r="P922" s="180"/>
      <c r="Q922" s="180"/>
      <c r="R922" s="180"/>
      <c r="S922" s="180"/>
    </row>
    <row r="923" spans="1:19" ht="17.25" customHeight="1">
      <c r="A923" s="215"/>
      <c r="B923" s="215"/>
      <c r="C923" s="215"/>
      <c r="D923" s="428"/>
      <c r="E923" s="181"/>
      <c r="G923" s="180"/>
      <c r="J923" s="180"/>
      <c r="K923" s="310"/>
      <c r="L923" s="215"/>
      <c r="M923" s="308"/>
      <c r="O923" s="180"/>
      <c r="P923" s="180"/>
      <c r="Q923" s="180"/>
      <c r="R923" s="180"/>
      <c r="S923" s="180"/>
    </row>
    <row r="924" spans="1:19" ht="17.25" customHeight="1">
      <c r="A924" s="215"/>
      <c r="B924" s="215"/>
      <c r="C924" s="215"/>
      <c r="D924" s="428"/>
      <c r="E924" s="181"/>
      <c r="G924" s="180"/>
      <c r="J924" s="180"/>
      <c r="K924" s="310"/>
      <c r="L924" s="215"/>
      <c r="M924" s="308"/>
      <c r="O924" s="180"/>
      <c r="P924" s="180"/>
      <c r="Q924" s="180"/>
      <c r="R924" s="180"/>
      <c r="S924" s="180"/>
    </row>
    <row r="925" spans="1:19" ht="17.25" customHeight="1">
      <c r="A925" s="215"/>
      <c r="B925" s="215"/>
      <c r="C925" s="215"/>
      <c r="D925" s="428"/>
      <c r="E925" s="181"/>
      <c r="G925" s="180"/>
      <c r="J925" s="180"/>
      <c r="K925" s="310"/>
      <c r="L925" s="215"/>
      <c r="M925" s="308"/>
      <c r="O925" s="180"/>
      <c r="P925" s="180"/>
      <c r="Q925" s="180"/>
      <c r="R925" s="180"/>
      <c r="S925" s="180"/>
    </row>
    <row r="926" spans="1:19" ht="17.25" customHeight="1">
      <c r="A926" s="215"/>
      <c r="B926" s="215"/>
      <c r="C926" s="215"/>
      <c r="D926" s="428"/>
      <c r="E926" s="181"/>
      <c r="G926" s="180"/>
      <c r="J926" s="180"/>
      <c r="K926" s="310"/>
      <c r="L926" s="215"/>
      <c r="M926" s="308"/>
      <c r="O926" s="180"/>
      <c r="P926" s="180"/>
      <c r="Q926" s="180"/>
      <c r="R926" s="180"/>
      <c r="S926" s="180"/>
    </row>
    <row r="927" spans="1:19" ht="17.25" customHeight="1">
      <c r="A927" s="215"/>
      <c r="B927" s="215"/>
      <c r="C927" s="215"/>
      <c r="D927" s="428"/>
      <c r="E927" s="181"/>
      <c r="G927" s="180"/>
      <c r="J927" s="180"/>
      <c r="K927" s="310"/>
      <c r="L927" s="215"/>
      <c r="M927" s="308"/>
      <c r="O927" s="180"/>
      <c r="P927" s="180"/>
      <c r="Q927" s="180"/>
      <c r="R927" s="180"/>
      <c r="S927" s="180"/>
    </row>
    <row r="928" spans="1:19" ht="17.25" customHeight="1">
      <c r="A928" s="215"/>
      <c r="B928" s="215"/>
      <c r="C928" s="215"/>
      <c r="D928" s="428"/>
      <c r="E928" s="181"/>
      <c r="G928" s="180"/>
      <c r="J928" s="180"/>
      <c r="K928" s="310"/>
      <c r="L928" s="215"/>
      <c r="M928" s="308"/>
      <c r="O928" s="180"/>
      <c r="P928" s="180"/>
      <c r="Q928" s="180"/>
      <c r="R928" s="180"/>
      <c r="S928" s="180"/>
    </row>
    <row r="929" spans="1:19" ht="17.25" customHeight="1">
      <c r="A929" s="215"/>
      <c r="B929" s="215"/>
      <c r="C929" s="215"/>
      <c r="D929" s="428"/>
      <c r="E929" s="181"/>
      <c r="G929" s="180"/>
      <c r="J929" s="180"/>
      <c r="K929" s="310"/>
      <c r="L929" s="215"/>
      <c r="M929" s="308"/>
      <c r="O929" s="180"/>
      <c r="P929" s="180"/>
      <c r="Q929" s="180"/>
      <c r="R929" s="180"/>
      <c r="S929" s="180"/>
    </row>
    <row r="930" spans="1:19" ht="17.25" customHeight="1">
      <c r="A930" s="215"/>
      <c r="B930" s="215"/>
      <c r="C930" s="215"/>
      <c r="D930" s="428"/>
      <c r="E930" s="181"/>
      <c r="G930" s="180"/>
      <c r="J930" s="180"/>
      <c r="K930" s="310"/>
      <c r="L930" s="215"/>
      <c r="M930" s="308"/>
      <c r="O930" s="180"/>
      <c r="P930" s="180"/>
      <c r="Q930" s="180"/>
      <c r="R930" s="180"/>
      <c r="S930" s="180"/>
    </row>
    <row r="931" spans="1:19" ht="17.25" customHeight="1">
      <c r="A931" s="215"/>
      <c r="B931" s="215"/>
      <c r="C931" s="215"/>
      <c r="D931" s="428"/>
      <c r="E931" s="181"/>
      <c r="G931" s="180"/>
      <c r="J931" s="180"/>
      <c r="K931" s="310"/>
      <c r="L931" s="215"/>
      <c r="M931" s="308"/>
      <c r="O931" s="180"/>
      <c r="P931" s="180"/>
      <c r="Q931" s="180"/>
      <c r="R931" s="180"/>
      <c r="S931" s="180"/>
    </row>
    <row r="932" spans="1:19" ht="17.25" customHeight="1">
      <c r="A932" s="215"/>
      <c r="B932" s="215"/>
      <c r="C932" s="215"/>
      <c r="D932" s="428"/>
      <c r="E932" s="181"/>
      <c r="G932" s="180"/>
      <c r="J932" s="180"/>
      <c r="K932" s="310"/>
      <c r="L932" s="215"/>
      <c r="M932" s="308"/>
      <c r="O932" s="180"/>
      <c r="P932" s="180"/>
      <c r="Q932" s="180"/>
      <c r="R932" s="180"/>
      <c r="S932" s="180"/>
    </row>
    <row r="933" spans="1:19" ht="17.25" customHeight="1">
      <c r="A933" s="215"/>
      <c r="B933" s="215"/>
      <c r="C933" s="215"/>
      <c r="D933" s="428"/>
      <c r="E933" s="181"/>
      <c r="G933" s="180"/>
      <c r="J933" s="180"/>
      <c r="K933" s="310"/>
      <c r="L933" s="215"/>
      <c r="M933" s="308"/>
      <c r="O933" s="180"/>
      <c r="P933" s="180"/>
      <c r="Q933" s="180"/>
      <c r="R933" s="180"/>
      <c r="S933" s="180"/>
    </row>
    <row r="934" spans="1:19" ht="17.25" customHeight="1">
      <c r="A934" s="215"/>
      <c r="B934" s="215"/>
      <c r="C934" s="215"/>
      <c r="D934" s="428"/>
      <c r="E934" s="181"/>
      <c r="G934" s="180"/>
      <c r="J934" s="180"/>
      <c r="K934" s="310"/>
      <c r="L934" s="215"/>
      <c r="M934" s="308"/>
      <c r="O934" s="180"/>
      <c r="P934" s="180"/>
      <c r="Q934" s="180"/>
      <c r="R934" s="180"/>
      <c r="S934" s="180"/>
    </row>
    <row r="935" spans="1:19" ht="17.25" customHeight="1">
      <c r="A935" s="215"/>
      <c r="B935" s="215"/>
      <c r="C935" s="215"/>
      <c r="D935" s="428"/>
      <c r="E935" s="181"/>
      <c r="G935" s="180"/>
      <c r="J935" s="180"/>
      <c r="K935" s="310"/>
      <c r="L935" s="215"/>
      <c r="M935" s="308"/>
      <c r="O935" s="180"/>
      <c r="P935" s="180"/>
      <c r="Q935" s="180"/>
      <c r="R935" s="180"/>
      <c r="S935" s="180"/>
    </row>
    <row r="936" spans="1:19" ht="17.25" customHeight="1">
      <c r="A936" s="215"/>
      <c r="B936" s="215"/>
      <c r="C936" s="215"/>
      <c r="D936" s="428"/>
      <c r="E936" s="181"/>
      <c r="G936" s="180"/>
      <c r="J936" s="180"/>
      <c r="K936" s="310"/>
      <c r="L936" s="215"/>
      <c r="M936" s="308"/>
      <c r="O936" s="180"/>
      <c r="P936" s="180"/>
      <c r="Q936" s="180"/>
      <c r="R936" s="180"/>
      <c r="S936" s="180"/>
    </row>
    <row r="937" spans="1:19" ht="17.25" customHeight="1">
      <c r="A937" s="215"/>
      <c r="B937" s="215"/>
      <c r="C937" s="215"/>
      <c r="D937" s="428"/>
      <c r="E937" s="181"/>
      <c r="G937" s="180"/>
      <c r="J937" s="180"/>
      <c r="K937" s="310"/>
      <c r="L937" s="215"/>
      <c r="M937" s="308"/>
      <c r="O937" s="180"/>
      <c r="P937" s="180"/>
      <c r="Q937" s="180"/>
      <c r="R937" s="180"/>
      <c r="S937" s="180"/>
    </row>
    <row r="938" spans="1:19" ht="17.25" customHeight="1">
      <c r="A938" s="215"/>
      <c r="B938" s="215"/>
      <c r="C938" s="215"/>
      <c r="D938" s="428"/>
      <c r="E938" s="181"/>
      <c r="G938" s="180"/>
      <c r="J938" s="180"/>
      <c r="K938" s="310"/>
      <c r="L938" s="215"/>
      <c r="M938" s="308"/>
      <c r="O938" s="180"/>
      <c r="P938" s="180"/>
      <c r="Q938" s="180"/>
      <c r="R938" s="180"/>
      <c r="S938" s="180"/>
    </row>
    <row r="939" spans="1:19" ht="17.25" customHeight="1">
      <c r="A939" s="215"/>
      <c r="B939" s="215"/>
      <c r="C939" s="215"/>
      <c r="D939" s="428"/>
      <c r="E939" s="181"/>
      <c r="G939" s="180"/>
      <c r="J939" s="180"/>
      <c r="K939" s="310"/>
      <c r="L939" s="215"/>
      <c r="M939" s="308"/>
      <c r="O939" s="180"/>
      <c r="P939" s="180"/>
      <c r="Q939" s="180"/>
      <c r="R939" s="180"/>
      <c r="S939" s="180"/>
    </row>
    <row r="940" spans="1:19" ht="17.25" customHeight="1">
      <c r="A940" s="215"/>
      <c r="B940" s="215"/>
      <c r="C940" s="215"/>
      <c r="D940" s="428"/>
      <c r="E940" s="181"/>
      <c r="G940" s="180"/>
      <c r="J940" s="180"/>
      <c r="K940" s="310"/>
      <c r="L940" s="215"/>
      <c r="M940" s="308"/>
      <c r="O940" s="180"/>
      <c r="P940" s="180"/>
      <c r="Q940" s="180"/>
      <c r="R940" s="180"/>
      <c r="S940" s="180"/>
    </row>
    <row r="941" spans="1:19" ht="17.25" customHeight="1">
      <c r="A941" s="215"/>
      <c r="B941" s="215"/>
      <c r="C941" s="215"/>
      <c r="D941" s="428"/>
      <c r="E941" s="181"/>
      <c r="G941" s="180"/>
      <c r="J941" s="180"/>
      <c r="K941" s="310"/>
      <c r="L941" s="215"/>
      <c r="M941" s="308"/>
      <c r="O941" s="180"/>
      <c r="P941" s="180"/>
      <c r="Q941" s="180"/>
      <c r="R941" s="180"/>
      <c r="S941" s="180"/>
    </row>
    <row r="942" spans="1:19" ht="17.25" customHeight="1">
      <c r="A942" s="215"/>
      <c r="B942" s="215"/>
      <c r="C942" s="215"/>
      <c r="D942" s="428"/>
      <c r="E942" s="181"/>
      <c r="G942" s="180"/>
      <c r="J942" s="180"/>
      <c r="K942" s="310"/>
      <c r="L942" s="215"/>
      <c r="M942" s="308"/>
      <c r="O942" s="180"/>
      <c r="P942" s="180"/>
      <c r="Q942" s="180"/>
      <c r="R942" s="180"/>
      <c r="S942" s="180"/>
    </row>
    <row r="943" spans="1:19" ht="17.25" customHeight="1">
      <c r="A943" s="215"/>
      <c r="B943" s="215"/>
      <c r="C943" s="215"/>
      <c r="D943" s="428"/>
      <c r="E943" s="181"/>
      <c r="G943" s="180"/>
      <c r="J943" s="180"/>
      <c r="K943" s="310"/>
      <c r="L943" s="215"/>
      <c r="M943" s="308"/>
      <c r="O943" s="180"/>
      <c r="P943" s="180"/>
      <c r="Q943" s="180"/>
      <c r="R943" s="180"/>
      <c r="S943" s="180"/>
    </row>
    <row r="944" spans="1:19" ht="17.25" customHeight="1">
      <c r="A944" s="215"/>
      <c r="B944" s="215"/>
      <c r="C944" s="215"/>
      <c r="D944" s="428"/>
      <c r="E944" s="181"/>
      <c r="G944" s="180"/>
      <c r="J944" s="180"/>
      <c r="K944" s="310"/>
      <c r="L944" s="215"/>
      <c r="M944" s="308"/>
      <c r="O944" s="180"/>
      <c r="P944" s="180"/>
      <c r="Q944" s="180"/>
      <c r="R944" s="180"/>
      <c r="S944" s="180"/>
    </row>
    <row r="945" spans="1:19" ht="17.25" customHeight="1">
      <c r="A945" s="215"/>
      <c r="B945" s="215"/>
      <c r="C945" s="215"/>
      <c r="D945" s="428"/>
      <c r="E945" s="181"/>
      <c r="G945" s="180"/>
      <c r="J945" s="180"/>
      <c r="K945" s="310"/>
      <c r="L945" s="215"/>
      <c r="M945" s="308"/>
      <c r="O945" s="180"/>
      <c r="P945" s="180"/>
      <c r="Q945" s="180"/>
      <c r="R945" s="180"/>
      <c r="S945" s="180"/>
    </row>
    <row r="946" spans="1:19" ht="17.25" customHeight="1">
      <c r="A946" s="215"/>
      <c r="B946" s="215"/>
      <c r="C946" s="215"/>
      <c r="D946" s="428"/>
      <c r="E946" s="181"/>
      <c r="G946" s="180"/>
      <c r="J946" s="180"/>
      <c r="K946" s="310"/>
      <c r="L946" s="215"/>
      <c r="M946" s="308"/>
      <c r="O946" s="180"/>
      <c r="P946" s="180"/>
      <c r="Q946" s="180"/>
      <c r="R946" s="180"/>
      <c r="S946" s="180"/>
    </row>
    <row r="947" spans="1:19" ht="17.25" customHeight="1">
      <c r="A947" s="215"/>
      <c r="B947" s="215"/>
      <c r="C947" s="215"/>
      <c r="D947" s="428"/>
      <c r="E947" s="181"/>
      <c r="G947" s="180"/>
      <c r="J947" s="180"/>
      <c r="K947" s="310"/>
      <c r="L947" s="215"/>
      <c r="M947" s="308"/>
      <c r="O947" s="180"/>
      <c r="P947" s="180"/>
      <c r="Q947" s="180"/>
      <c r="R947" s="180"/>
      <c r="S947" s="180"/>
    </row>
    <row r="948" spans="1:19" ht="17.25" customHeight="1">
      <c r="A948" s="215"/>
      <c r="B948" s="215"/>
      <c r="C948" s="215"/>
      <c r="D948" s="428"/>
      <c r="E948" s="181"/>
      <c r="G948" s="180"/>
      <c r="J948" s="180"/>
      <c r="K948" s="310"/>
      <c r="L948" s="215"/>
      <c r="M948" s="308"/>
      <c r="O948" s="180"/>
      <c r="P948" s="180"/>
      <c r="Q948" s="180"/>
      <c r="R948" s="180"/>
      <c r="S948" s="180"/>
    </row>
    <row r="949" spans="1:19" ht="17.25" customHeight="1">
      <c r="A949" s="215"/>
      <c r="B949" s="215"/>
      <c r="C949" s="215"/>
      <c r="D949" s="428"/>
      <c r="E949" s="181"/>
      <c r="G949" s="180"/>
      <c r="J949" s="180"/>
      <c r="K949" s="310"/>
      <c r="L949" s="215"/>
      <c r="M949" s="308"/>
      <c r="O949" s="180"/>
      <c r="P949" s="180"/>
      <c r="Q949" s="180"/>
      <c r="R949" s="180"/>
      <c r="S949" s="180"/>
    </row>
    <row r="950" spans="1:19" ht="17.25" customHeight="1">
      <c r="A950" s="215"/>
      <c r="B950" s="215"/>
      <c r="C950" s="215"/>
      <c r="D950" s="428"/>
      <c r="E950" s="181"/>
      <c r="G950" s="180"/>
      <c r="J950" s="180"/>
      <c r="K950" s="310"/>
      <c r="L950" s="215"/>
      <c r="M950" s="308"/>
      <c r="O950" s="180"/>
      <c r="P950" s="180"/>
      <c r="Q950" s="180"/>
      <c r="R950" s="180"/>
      <c r="S950" s="180"/>
    </row>
    <row r="951" spans="1:19" ht="17.25" customHeight="1">
      <c r="A951" s="215"/>
      <c r="B951" s="215"/>
      <c r="C951" s="215"/>
      <c r="D951" s="428"/>
      <c r="E951" s="181"/>
      <c r="G951" s="180"/>
      <c r="J951" s="180"/>
      <c r="K951" s="310"/>
      <c r="L951" s="215"/>
      <c r="M951" s="308"/>
      <c r="O951" s="180"/>
      <c r="P951" s="180"/>
      <c r="Q951" s="180"/>
      <c r="R951" s="180"/>
      <c r="S951" s="180"/>
    </row>
    <row r="952" spans="1:19" ht="17.25" customHeight="1">
      <c r="A952" s="215"/>
      <c r="B952" s="215"/>
      <c r="C952" s="215"/>
      <c r="D952" s="428"/>
      <c r="E952" s="181"/>
      <c r="G952" s="180"/>
      <c r="J952" s="180"/>
      <c r="K952" s="310"/>
      <c r="L952" s="215"/>
      <c r="M952" s="308"/>
      <c r="O952" s="180"/>
      <c r="P952" s="180"/>
      <c r="Q952" s="180"/>
      <c r="R952" s="180"/>
      <c r="S952" s="180"/>
    </row>
    <row r="953" spans="1:19" ht="17.25" customHeight="1">
      <c r="A953" s="215"/>
      <c r="B953" s="215"/>
      <c r="C953" s="215"/>
      <c r="D953" s="428"/>
      <c r="E953" s="181"/>
      <c r="G953" s="180"/>
      <c r="J953" s="180"/>
      <c r="K953" s="310"/>
      <c r="L953" s="215"/>
      <c r="M953" s="308"/>
      <c r="O953" s="180"/>
      <c r="P953" s="180"/>
      <c r="Q953" s="180"/>
      <c r="R953" s="180"/>
      <c r="S953" s="180"/>
    </row>
    <row r="954" spans="1:19" ht="17.25" customHeight="1">
      <c r="A954" s="215"/>
      <c r="B954" s="215"/>
      <c r="C954" s="215"/>
      <c r="D954" s="428"/>
      <c r="E954" s="181"/>
      <c r="G954" s="180"/>
      <c r="J954" s="180"/>
      <c r="K954" s="310"/>
      <c r="L954" s="215"/>
      <c r="M954" s="308"/>
      <c r="O954" s="180"/>
      <c r="P954" s="180"/>
      <c r="Q954" s="180"/>
      <c r="R954" s="180"/>
      <c r="S954" s="180"/>
    </row>
    <row r="955" spans="1:19" ht="17.25" customHeight="1">
      <c r="A955" s="215"/>
      <c r="B955" s="215"/>
      <c r="C955" s="215"/>
      <c r="D955" s="428"/>
      <c r="E955" s="181"/>
      <c r="G955" s="180"/>
      <c r="J955" s="180"/>
      <c r="K955" s="310"/>
      <c r="L955" s="215"/>
      <c r="M955" s="308"/>
      <c r="O955" s="180"/>
      <c r="P955" s="180"/>
      <c r="Q955" s="180"/>
      <c r="R955" s="180"/>
      <c r="S955" s="180"/>
    </row>
    <row r="956" spans="1:19" ht="17.25" customHeight="1">
      <c r="A956" s="215"/>
      <c r="B956" s="215"/>
      <c r="C956" s="215"/>
      <c r="D956" s="428"/>
      <c r="E956" s="181"/>
      <c r="G956" s="180"/>
      <c r="J956" s="180"/>
      <c r="K956" s="310"/>
      <c r="L956" s="215"/>
      <c r="M956" s="308"/>
      <c r="O956" s="180"/>
      <c r="P956" s="180"/>
      <c r="Q956" s="180"/>
      <c r="R956" s="180"/>
      <c r="S956" s="180"/>
    </row>
    <row r="957" spans="1:19" ht="17.25" customHeight="1">
      <c r="A957" s="215"/>
      <c r="B957" s="215"/>
      <c r="C957" s="215"/>
      <c r="D957" s="428"/>
      <c r="E957" s="181"/>
      <c r="G957" s="180"/>
      <c r="J957" s="180"/>
      <c r="K957" s="310"/>
      <c r="L957" s="215"/>
      <c r="M957" s="308"/>
      <c r="O957" s="180"/>
      <c r="P957" s="180"/>
      <c r="Q957" s="180"/>
      <c r="R957" s="180"/>
      <c r="S957" s="180"/>
    </row>
    <row r="958" spans="1:19" ht="17.25" customHeight="1">
      <c r="A958" s="215"/>
      <c r="B958" s="215"/>
      <c r="C958" s="215"/>
      <c r="D958" s="428"/>
      <c r="E958" s="181"/>
      <c r="G958" s="180"/>
      <c r="J958" s="180"/>
      <c r="K958" s="310"/>
      <c r="L958" s="215"/>
      <c r="M958" s="308"/>
      <c r="O958" s="180"/>
      <c r="P958" s="180"/>
      <c r="Q958" s="180"/>
      <c r="R958" s="180"/>
      <c r="S958" s="180"/>
    </row>
    <row r="959" spans="1:19" ht="17.25" customHeight="1">
      <c r="A959" s="215"/>
      <c r="B959" s="215"/>
      <c r="C959" s="215"/>
      <c r="D959" s="428"/>
      <c r="E959" s="181"/>
      <c r="G959" s="180"/>
      <c r="J959" s="180"/>
      <c r="K959" s="310"/>
      <c r="L959" s="215"/>
      <c r="M959" s="308"/>
      <c r="O959" s="180"/>
      <c r="P959" s="180"/>
      <c r="Q959" s="180"/>
      <c r="R959" s="180"/>
      <c r="S959" s="180"/>
    </row>
    <row r="960" spans="1:19" ht="17.25" customHeight="1">
      <c r="A960" s="215"/>
      <c r="B960" s="215"/>
      <c r="C960" s="215"/>
      <c r="D960" s="428"/>
      <c r="E960" s="181"/>
      <c r="G960" s="180"/>
      <c r="J960" s="180"/>
      <c r="K960" s="310"/>
      <c r="L960" s="215"/>
      <c r="M960" s="308"/>
      <c r="O960" s="180"/>
      <c r="P960" s="180"/>
      <c r="Q960" s="180"/>
      <c r="R960" s="180"/>
      <c r="S960" s="180"/>
    </row>
    <row r="961" spans="1:19" ht="17.25" customHeight="1">
      <c r="A961" s="215"/>
      <c r="B961" s="215"/>
      <c r="C961" s="215"/>
      <c r="D961" s="428"/>
      <c r="E961" s="181"/>
      <c r="G961" s="180"/>
      <c r="J961" s="180"/>
      <c r="K961" s="310"/>
      <c r="L961" s="215"/>
      <c r="M961" s="308"/>
      <c r="O961" s="180"/>
      <c r="P961" s="180"/>
      <c r="Q961" s="180"/>
      <c r="R961" s="180"/>
      <c r="S961" s="180"/>
    </row>
    <row r="962" spans="1:19" ht="17.25" customHeight="1">
      <c r="A962" s="215"/>
      <c r="B962" s="215"/>
      <c r="C962" s="215"/>
      <c r="D962" s="428"/>
      <c r="E962" s="181"/>
      <c r="G962" s="180"/>
      <c r="J962" s="180"/>
      <c r="K962" s="310"/>
      <c r="L962" s="215"/>
      <c r="M962" s="308"/>
      <c r="O962" s="180"/>
      <c r="P962" s="180"/>
      <c r="Q962" s="180"/>
      <c r="R962" s="180"/>
      <c r="S962" s="180"/>
    </row>
    <row r="963" spans="1:19" ht="17.25" customHeight="1">
      <c r="A963" s="215"/>
      <c r="B963" s="215"/>
      <c r="C963" s="215"/>
      <c r="D963" s="428"/>
      <c r="E963" s="181"/>
      <c r="G963" s="180"/>
      <c r="J963" s="180"/>
      <c r="K963" s="310"/>
      <c r="L963" s="215"/>
      <c r="M963" s="308"/>
      <c r="O963" s="180"/>
      <c r="P963" s="180"/>
      <c r="Q963" s="180"/>
      <c r="R963" s="180"/>
      <c r="S963" s="180"/>
    </row>
    <row r="964" spans="1:19" ht="17.25" customHeight="1">
      <c r="A964" s="215"/>
      <c r="B964" s="215"/>
      <c r="C964" s="215"/>
      <c r="D964" s="428"/>
      <c r="E964" s="181"/>
      <c r="G964" s="180"/>
      <c r="J964" s="180"/>
      <c r="K964" s="310"/>
      <c r="L964" s="215"/>
      <c r="M964" s="308"/>
      <c r="O964" s="180"/>
      <c r="P964" s="180"/>
      <c r="Q964" s="180"/>
      <c r="R964" s="180"/>
      <c r="S964" s="180"/>
    </row>
    <row r="965" spans="1:19" ht="17.25" customHeight="1">
      <c r="A965" s="215"/>
      <c r="B965" s="215"/>
      <c r="C965" s="215"/>
      <c r="D965" s="428"/>
      <c r="E965" s="181"/>
      <c r="G965" s="180"/>
      <c r="J965" s="180"/>
      <c r="K965" s="310"/>
      <c r="L965" s="215"/>
      <c r="M965" s="308"/>
      <c r="O965" s="180"/>
      <c r="P965" s="180"/>
      <c r="Q965" s="180"/>
      <c r="R965" s="180"/>
      <c r="S965" s="180"/>
    </row>
    <row r="966" spans="1:19" ht="17.25" customHeight="1">
      <c r="A966" s="215"/>
      <c r="B966" s="215"/>
      <c r="C966" s="215"/>
      <c r="D966" s="428"/>
      <c r="E966" s="181"/>
      <c r="G966" s="180"/>
      <c r="J966" s="180"/>
      <c r="K966" s="310"/>
      <c r="L966" s="215"/>
      <c r="M966" s="308"/>
      <c r="O966" s="180"/>
      <c r="P966" s="180"/>
      <c r="Q966" s="180"/>
      <c r="R966" s="180"/>
      <c r="S966" s="180"/>
    </row>
    <row r="967" spans="1:19" ht="17.25" customHeight="1">
      <c r="A967" s="215"/>
      <c r="B967" s="215"/>
      <c r="C967" s="215"/>
      <c r="D967" s="428"/>
      <c r="E967" s="181"/>
      <c r="G967" s="180"/>
      <c r="J967" s="180"/>
      <c r="K967" s="310"/>
      <c r="L967" s="215"/>
      <c r="M967" s="308"/>
      <c r="O967" s="180"/>
      <c r="P967" s="180"/>
      <c r="Q967" s="180"/>
      <c r="R967" s="180"/>
      <c r="S967" s="180"/>
    </row>
    <row r="968" spans="1:19" ht="17.25" customHeight="1">
      <c r="A968" s="215"/>
      <c r="B968" s="215"/>
      <c r="C968" s="215"/>
      <c r="D968" s="428"/>
      <c r="E968" s="181"/>
      <c r="G968" s="180"/>
      <c r="J968" s="180"/>
      <c r="K968" s="310"/>
      <c r="L968" s="215"/>
      <c r="M968" s="308"/>
      <c r="O968" s="180"/>
      <c r="P968" s="180"/>
      <c r="Q968" s="180"/>
      <c r="R968" s="180"/>
      <c r="S968" s="180"/>
    </row>
    <row r="969" spans="1:19" ht="17.25" customHeight="1">
      <c r="A969" s="215"/>
      <c r="B969" s="215"/>
      <c r="C969" s="215"/>
      <c r="D969" s="428"/>
      <c r="E969" s="181"/>
      <c r="G969" s="180"/>
      <c r="J969" s="180"/>
      <c r="K969" s="310"/>
      <c r="L969" s="215"/>
      <c r="M969" s="308"/>
      <c r="O969" s="180"/>
      <c r="P969" s="180"/>
      <c r="Q969" s="180"/>
      <c r="R969" s="180"/>
      <c r="S969" s="180"/>
    </row>
    <row r="970" spans="1:19" ht="17.25" customHeight="1">
      <c r="A970" s="215"/>
      <c r="B970" s="215"/>
      <c r="C970" s="215"/>
      <c r="D970" s="428"/>
      <c r="E970" s="181"/>
      <c r="G970" s="180"/>
      <c r="J970" s="180"/>
      <c r="K970" s="310"/>
      <c r="L970" s="215"/>
      <c r="M970" s="308"/>
      <c r="O970" s="180"/>
      <c r="P970" s="180"/>
      <c r="Q970" s="180"/>
      <c r="R970" s="180"/>
      <c r="S970" s="180"/>
    </row>
    <row r="971" spans="1:19" ht="17.25" customHeight="1">
      <c r="A971" s="215"/>
      <c r="B971" s="215"/>
      <c r="C971" s="215"/>
      <c r="D971" s="428"/>
      <c r="E971" s="181"/>
      <c r="G971" s="180"/>
      <c r="J971" s="180"/>
      <c r="K971" s="310"/>
      <c r="L971" s="215"/>
      <c r="M971" s="308"/>
      <c r="O971" s="180"/>
      <c r="P971" s="180"/>
      <c r="Q971" s="180"/>
      <c r="R971" s="180"/>
      <c r="S971" s="180"/>
    </row>
    <row r="972" spans="1:19" ht="17.25" customHeight="1">
      <c r="A972" s="215"/>
      <c r="B972" s="215"/>
      <c r="C972" s="215"/>
      <c r="D972" s="428"/>
      <c r="E972" s="181"/>
      <c r="G972" s="180"/>
      <c r="J972" s="180"/>
      <c r="K972" s="310"/>
      <c r="L972" s="215"/>
      <c r="M972" s="308"/>
      <c r="O972" s="180"/>
      <c r="P972" s="180"/>
      <c r="Q972" s="180"/>
      <c r="R972" s="180"/>
      <c r="S972" s="180"/>
    </row>
    <row r="973" spans="1:19" ht="17.25" customHeight="1">
      <c r="A973" s="215"/>
      <c r="B973" s="215"/>
      <c r="C973" s="215"/>
      <c r="D973" s="428"/>
      <c r="E973" s="181"/>
      <c r="G973" s="180"/>
      <c r="J973" s="180"/>
      <c r="K973" s="310"/>
      <c r="L973" s="215"/>
      <c r="M973" s="308"/>
      <c r="O973" s="180"/>
      <c r="P973" s="180"/>
      <c r="Q973" s="180"/>
      <c r="R973" s="180"/>
      <c r="S973" s="180"/>
    </row>
    <row r="974" spans="1:19" ht="17.25" customHeight="1">
      <c r="A974" s="215"/>
      <c r="B974" s="215"/>
      <c r="C974" s="215"/>
      <c r="D974" s="428"/>
      <c r="E974" s="181"/>
      <c r="G974" s="180"/>
      <c r="J974" s="180"/>
      <c r="K974" s="310"/>
      <c r="L974" s="215"/>
      <c r="M974" s="308"/>
      <c r="O974" s="180"/>
      <c r="P974" s="180"/>
      <c r="Q974" s="180"/>
      <c r="R974" s="180"/>
      <c r="S974" s="180"/>
    </row>
    <row r="975" spans="1:19" ht="17.25" customHeight="1">
      <c r="A975" s="215"/>
      <c r="B975" s="215"/>
      <c r="C975" s="215"/>
      <c r="D975" s="428"/>
      <c r="E975" s="181"/>
      <c r="G975" s="180"/>
      <c r="J975" s="180"/>
      <c r="K975" s="310"/>
      <c r="L975" s="215"/>
      <c r="M975" s="308"/>
      <c r="O975" s="180"/>
      <c r="P975" s="180"/>
      <c r="Q975" s="180"/>
      <c r="R975" s="180"/>
      <c r="S975" s="180"/>
    </row>
    <row r="976" spans="1:19" ht="17.25" customHeight="1">
      <c r="A976" s="215"/>
      <c r="B976" s="215"/>
      <c r="C976" s="215"/>
      <c r="D976" s="428"/>
      <c r="E976" s="181"/>
      <c r="G976" s="180"/>
      <c r="J976" s="180"/>
      <c r="K976" s="310"/>
      <c r="L976" s="215"/>
      <c r="M976" s="308"/>
      <c r="O976" s="180"/>
      <c r="P976" s="180"/>
      <c r="Q976" s="180"/>
      <c r="R976" s="180"/>
      <c r="S976" s="180"/>
    </row>
    <row r="977" spans="1:19" ht="17.25" customHeight="1">
      <c r="A977" s="215"/>
      <c r="B977" s="215"/>
      <c r="C977" s="215"/>
      <c r="D977" s="428"/>
      <c r="E977" s="181"/>
      <c r="G977" s="180"/>
      <c r="J977" s="180"/>
      <c r="K977" s="310"/>
      <c r="L977" s="215"/>
      <c r="M977" s="308"/>
      <c r="O977" s="180"/>
      <c r="P977" s="180"/>
      <c r="Q977" s="180"/>
      <c r="R977" s="180"/>
      <c r="S977" s="180"/>
    </row>
    <row r="978" spans="1:19" ht="17.25" customHeight="1">
      <c r="A978" s="215"/>
      <c r="B978" s="215"/>
      <c r="C978" s="215"/>
      <c r="D978" s="428"/>
      <c r="E978" s="181"/>
      <c r="G978" s="180"/>
      <c r="J978" s="180"/>
      <c r="K978" s="310"/>
      <c r="L978" s="215"/>
      <c r="M978" s="308"/>
      <c r="O978" s="180"/>
      <c r="P978" s="180"/>
      <c r="Q978" s="180"/>
      <c r="R978" s="180"/>
      <c r="S978" s="180"/>
    </row>
    <row r="979" spans="1:19" ht="17.25" customHeight="1">
      <c r="A979" s="215"/>
      <c r="B979" s="215"/>
      <c r="C979" s="215"/>
      <c r="D979" s="428"/>
      <c r="E979" s="181"/>
      <c r="G979" s="180"/>
      <c r="J979" s="180"/>
      <c r="K979" s="310"/>
      <c r="L979" s="215"/>
      <c r="M979" s="308"/>
      <c r="O979" s="180"/>
      <c r="P979" s="180"/>
      <c r="Q979" s="180"/>
      <c r="R979" s="180"/>
      <c r="S979" s="180"/>
    </row>
    <row r="980" spans="1:19" ht="17.25" customHeight="1">
      <c r="A980" s="215"/>
      <c r="B980" s="215"/>
      <c r="C980" s="215"/>
      <c r="D980" s="428"/>
      <c r="E980" s="181"/>
      <c r="G980" s="180"/>
      <c r="J980" s="180"/>
      <c r="K980" s="310"/>
      <c r="L980" s="215"/>
      <c r="M980" s="308"/>
      <c r="O980" s="180"/>
      <c r="P980" s="180"/>
      <c r="Q980" s="180"/>
      <c r="R980" s="180"/>
      <c r="S980" s="180"/>
    </row>
    <row r="981" spans="1:19" ht="17.25" customHeight="1">
      <c r="A981" s="215"/>
      <c r="B981" s="215"/>
      <c r="C981" s="215"/>
      <c r="D981" s="428"/>
      <c r="E981" s="181"/>
      <c r="G981" s="180"/>
      <c r="J981" s="180"/>
      <c r="K981" s="310"/>
      <c r="L981" s="215"/>
      <c r="M981" s="308"/>
      <c r="O981" s="180"/>
      <c r="P981" s="180"/>
      <c r="Q981" s="180"/>
      <c r="R981" s="180"/>
      <c r="S981" s="180"/>
    </row>
    <row r="982" spans="1:19" ht="17.25" customHeight="1">
      <c r="A982" s="215"/>
      <c r="B982" s="215"/>
      <c r="C982" s="215"/>
      <c r="D982" s="428"/>
      <c r="E982" s="181"/>
      <c r="G982" s="180"/>
      <c r="J982" s="180"/>
      <c r="K982" s="310"/>
      <c r="L982" s="215"/>
      <c r="M982" s="308"/>
      <c r="O982" s="180"/>
      <c r="P982" s="180"/>
      <c r="Q982" s="180"/>
      <c r="R982" s="180"/>
      <c r="S982" s="180"/>
    </row>
    <row r="983" spans="1:19" ht="17.25" customHeight="1">
      <c r="A983" s="215"/>
      <c r="B983" s="215"/>
      <c r="C983" s="215"/>
      <c r="D983" s="428"/>
      <c r="E983" s="181"/>
      <c r="G983" s="180"/>
      <c r="J983" s="180"/>
      <c r="K983" s="310"/>
      <c r="L983" s="215"/>
      <c r="M983" s="308"/>
      <c r="O983" s="180"/>
      <c r="P983" s="180"/>
      <c r="Q983" s="180"/>
      <c r="R983" s="180"/>
      <c r="S983" s="180"/>
    </row>
    <row r="984" spans="1:19" ht="17.25" customHeight="1">
      <c r="A984" s="215"/>
      <c r="B984" s="215"/>
      <c r="C984" s="215"/>
      <c r="D984" s="428"/>
      <c r="E984" s="181"/>
      <c r="G984" s="180"/>
      <c r="J984" s="180"/>
      <c r="K984" s="310"/>
      <c r="L984" s="215"/>
      <c r="M984" s="308"/>
      <c r="O984" s="180"/>
      <c r="P984" s="180"/>
      <c r="Q984" s="180"/>
      <c r="R984" s="180"/>
      <c r="S984" s="180"/>
    </row>
    <row r="985" spans="1:19" ht="17.25" customHeight="1">
      <c r="A985" s="215"/>
      <c r="B985" s="215"/>
      <c r="C985" s="215"/>
      <c r="D985" s="428"/>
      <c r="E985" s="181"/>
      <c r="G985" s="180"/>
      <c r="J985" s="180"/>
      <c r="K985" s="310"/>
      <c r="L985" s="215"/>
      <c r="M985" s="308"/>
      <c r="O985" s="180"/>
      <c r="P985" s="180"/>
      <c r="Q985" s="180"/>
      <c r="R985" s="180"/>
      <c r="S985" s="180"/>
    </row>
    <row r="986" spans="1:19" ht="17.25" customHeight="1">
      <c r="A986" s="215"/>
      <c r="B986" s="215"/>
      <c r="C986" s="215"/>
      <c r="D986" s="428"/>
      <c r="E986" s="181"/>
      <c r="G986" s="180"/>
      <c r="J986" s="180"/>
      <c r="K986" s="310"/>
      <c r="L986" s="215"/>
      <c r="M986" s="308"/>
      <c r="O986" s="180"/>
      <c r="P986" s="180"/>
      <c r="Q986" s="180"/>
      <c r="R986" s="180"/>
      <c r="S986" s="180"/>
    </row>
    <row r="987" spans="1:19" ht="17.25" customHeight="1">
      <c r="A987" s="215"/>
      <c r="B987" s="215"/>
      <c r="C987" s="215"/>
      <c r="D987" s="428"/>
      <c r="E987" s="181"/>
      <c r="G987" s="180"/>
      <c r="J987" s="180"/>
      <c r="K987" s="310"/>
      <c r="L987" s="215"/>
      <c r="M987" s="308"/>
      <c r="O987" s="180"/>
      <c r="P987" s="180"/>
      <c r="Q987" s="180"/>
      <c r="R987" s="180"/>
      <c r="S987" s="180"/>
    </row>
    <row r="988" spans="1:19" ht="17.25" customHeight="1">
      <c r="A988" s="215"/>
      <c r="B988" s="215"/>
      <c r="C988" s="215"/>
      <c r="D988" s="428"/>
      <c r="E988" s="181"/>
      <c r="G988" s="180"/>
      <c r="J988" s="180"/>
      <c r="K988" s="310"/>
      <c r="L988" s="215"/>
      <c r="M988" s="308"/>
      <c r="O988" s="180"/>
      <c r="P988" s="180"/>
      <c r="Q988" s="180"/>
      <c r="R988" s="180"/>
      <c r="S988" s="180"/>
    </row>
    <row r="989" spans="1:19" ht="17.25" customHeight="1">
      <c r="A989" s="215"/>
      <c r="B989" s="215"/>
      <c r="C989" s="215"/>
      <c r="D989" s="428"/>
      <c r="E989" s="181"/>
      <c r="G989" s="180"/>
      <c r="J989" s="180"/>
      <c r="K989" s="310"/>
      <c r="L989" s="215"/>
      <c r="M989" s="308"/>
      <c r="O989" s="180"/>
      <c r="P989" s="180"/>
      <c r="Q989" s="180"/>
      <c r="R989" s="180"/>
      <c r="S989" s="180"/>
    </row>
    <row r="990" spans="1:19" ht="17.25" customHeight="1">
      <c r="A990" s="215"/>
      <c r="B990" s="215"/>
      <c r="C990" s="215"/>
      <c r="D990" s="428"/>
      <c r="E990" s="181"/>
      <c r="G990" s="180"/>
      <c r="J990" s="180"/>
      <c r="K990" s="310"/>
      <c r="L990" s="215"/>
      <c r="M990" s="308"/>
      <c r="O990" s="180"/>
      <c r="P990" s="180"/>
      <c r="Q990" s="180"/>
      <c r="R990" s="180"/>
      <c r="S990" s="180"/>
    </row>
    <row r="991" spans="1:19" ht="17.25" customHeight="1">
      <c r="A991" s="215"/>
      <c r="B991" s="215"/>
      <c r="C991" s="215"/>
      <c r="D991" s="428"/>
      <c r="E991" s="181"/>
      <c r="G991" s="180"/>
      <c r="J991" s="180"/>
      <c r="K991" s="310"/>
      <c r="L991" s="215"/>
      <c r="M991" s="308"/>
      <c r="O991" s="180"/>
      <c r="P991" s="180"/>
      <c r="Q991" s="180"/>
      <c r="R991" s="180"/>
      <c r="S991" s="180"/>
    </row>
    <row r="992" spans="1:19" ht="17.25" customHeight="1">
      <c r="A992" s="215"/>
      <c r="B992" s="215"/>
      <c r="C992" s="215"/>
      <c r="D992" s="428"/>
      <c r="E992" s="181"/>
      <c r="G992" s="180"/>
      <c r="J992" s="180"/>
      <c r="K992" s="310"/>
      <c r="L992" s="215"/>
      <c r="M992" s="308"/>
      <c r="O992" s="180"/>
      <c r="P992" s="180"/>
      <c r="Q992" s="180"/>
      <c r="R992" s="180"/>
      <c r="S992" s="180"/>
    </row>
    <row r="993" spans="1:19" ht="17.25" customHeight="1">
      <c r="A993" s="215"/>
      <c r="B993" s="215"/>
      <c r="C993" s="215"/>
      <c r="D993" s="428"/>
      <c r="E993" s="181"/>
      <c r="G993" s="180"/>
      <c r="J993" s="180"/>
      <c r="K993" s="310"/>
      <c r="L993" s="215"/>
      <c r="M993" s="308"/>
      <c r="O993" s="180"/>
      <c r="P993" s="180"/>
      <c r="Q993" s="180"/>
      <c r="R993" s="180"/>
      <c r="S993" s="180"/>
    </row>
    <row r="994" spans="1:19" ht="17.25" customHeight="1">
      <c r="A994" s="215"/>
      <c r="B994" s="215"/>
      <c r="C994" s="215"/>
      <c r="D994" s="428"/>
      <c r="E994" s="181"/>
      <c r="G994" s="180"/>
      <c r="J994" s="180"/>
      <c r="K994" s="310"/>
      <c r="L994" s="215"/>
      <c r="M994" s="308"/>
      <c r="O994" s="180"/>
      <c r="P994" s="180"/>
      <c r="Q994" s="180"/>
      <c r="R994" s="180"/>
      <c r="S994" s="180"/>
    </row>
    <row r="995" spans="1:19" ht="17.25" customHeight="1">
      <c r="A995" s="215"/>
      <c r="B995" s="215"/>
      <c r="C995" s="215"/>
      <c r="D995" s="428"/>
      <c r="E995" s="181"/>
      <c r="G995" s="180"/>
      <c r="J995" s="180"/>
      <c r="K995" s="310"/>
      <c r="L995" s="215"/>
      <c r="M995" s="308"/>
      <c r="O995" s="180"/>
      <c r="P995" s="180"/>
      <c r="Q995" s="180"/>
      <c r="R995" s="180"/>
      <c r="S995" s="180"/>
    </row>
    <row r="996" spans="1:19" ht="17.25" customHeight="1">
      <c r="A996" s="215"/>
      <c r="B996" s="215"/>
      <c r="C996" s="215"/>
      <c r="D996" s="428"/>
      <c r="E996" s="181"/>
      <c r="G996" s="180"/>
      <c r="J996" s="180"/>
      <c r="K996" s="310"/>
      <c r="L996" s="215"/>
      <c r="M996" s="308"/>
      <c r="O996" s="180"/>
      <c r="P996" s="180"/>
      <c r="Q996" s="180"/>
      <c r="R996" s="180"/>
      <c r="S996" s="180"/>
    </row>
    <row r="997" spans="1:19" ht="17.25" customHeight="1">
      <c r="A997" s="215"/>
      <c r="B997" s="215"/>
      <c r="C997" s="215"/>
      <c r="D997" s="428"/>
      <c r="E997" s="181"/>
      <c r="G997" s="180"/>
      <c r="J997" s="180"/>
      <c r="K997" s="310"/>
      <c r="L997" s="215"/>
      <c r="M997" s="308"/>
      <c r="O997" s="180"/>
      <c r="P997" s="180"/>
      <c r="Q997" s="180"/>
      <c r="R997" s="180"/>
      <c r="S997" s="180"/>
    </row>
    <row r="998" spans="1:19" ht="17.25" customHeight="1">
      <c r="A998" s="215"/>
      <c r="B998" s="215"/>
      <c r="C998" s="215"/>
      <c r="D998" s="428"/>
      <c r="E998" s="181"/>
      <c r="G998" s="180"/>
      <c r="J998" s="180"/>
      <c r="K998" s="310"/>
      <c r="L998" s="215"/>
      <c r="M998" s="308"/>
      <c r="O998" s="180"/>
      <c r="P998" s="180"/>
      <c r="Q998" s="180"/>
      <c r="R998" s="180"/>
      <c r="S998" s="180"/>
    </row>
    <row r="999" spans="1:19" ht="17.25" customHeight="1">
      <c r="A999" s="215"/>
      <c r="B999" s="215"/>
      <c r="C999" s="215"/>
      <c r="D999" s="428"/>
      <c r="E999" s="181"/>
      <c r="G999" s="180"/>
      <c r="J999" s="180"/>
      <c r="K999" s="310"/>
      <c r="L999" s="215"/>
      <c r="M999" s="308"/>
      <c r="O999" s="180"/>
      <c r="P999" s="180"/>
      <c r="Q999" s="180"/>
      <c r="R999" s="180"/>
      <c r="S999" s="180"/>
    </row>
    <row r="1000" spans="1:19" ht="17.25" customHeight="1">
      <c r="A1000" s="215"/>
      <c r="B1000" s="215"/>
      <c r="C1000" s="215"/>
      <c r="D1000" s="428"/>
      <c r="E1000" s="181"/>
      <c r="G1000" s="180"/>
      <c r="J1000" s="180"/>
      <c r="K1000" s="310"/>
      <c r="L1000" s="215"/>
      <c r="M1000" s="308"/>
      <c r="O1000" s="180"/>
      <c r="P1000" s="180"/>
      <c r="Q1000" s="180"/>
      <c r="R1000" s="180"/>
      <c r="S1000" s="180"/>
    </row>
  </sheetData>
  <autoFilter ref="A2:S415"/>
  <mergeCells count="510">
    <mergeCell ref="F414:F415"/>
    <mergeCell ref="A410:A411"/>
    <mergeCell ref="B410:B411"/>
    <mergeCell ref="C410:C411"/>
    <mergeCell ref="D410:D411"/>
    <mergeCell ref="E410:E411"/>
    <mergeCell ref="F410:F411"/>
    <mergeCell ref="A412:A413"/>
    <mergeCell ref="F412:F413"/>
    <mergeCell ref="B412:B413"/>
    <mergeCell ref="C412:C413"/>
    <mergeCell ref="A414:A415"/>
    <mergeCell ref="B414:B415"/>
    <mergeCell ref="C414:C415"/>
    <mergeCell ref="D412:D413"/>
    <mergeCell ref="E412:E413"/>
    <mergeCell ref="D414:D415"/>
    <mergeCell ref="E414:E415"/>
    <mergeCell ref="D408:D409"/>
    <mergeCell ref="E408:E409"/>
    <mergeCell ref="A406:A407"/>
    <mergeCell ref="B406:B407"/>
    <mergeCell ref="C406:C407"/>
    <mergeCell ref="D406:D407"/>
    <mergeCell ref="E406:E407"/>
    <mergeCell ref="F406:F407"/>
    <mergeCell ref="A408:A409"/>
    <mergeCell ref="B408:B409"/>
    <mergeCell ref="C408:C409"/>
    <mergeCell ref="F408:F409"/>
    <mergeCell ref="B402:B403"/>
    <mergeCell ref="C402:C403"/>
    <mergeCell ref="D402:D403"/>
    <mergeCell ref="E402:E403"/>
    <mergeCell ref="F402:F403"/>
    <mergeCell ref="A402:A403"/>
    <mergeCell ref="A404:A405"/>
    <mergeCell ref="B404:B405"/>
    <mergeCell ref="C404:C405"/>
    <mergeCell ref="D404:D405"/>
    <mergeCell ref="E404:E405"/>
    <mergeCell ref="F404:F405"/>
    <mergeCell ref="D400:D401"/>
    <mergeCell ref="E400:E401"/>
    <mergeCell ref="A398:A399"/>
    <mergeCell ref="B398:B399"/>
    <mergeCell ref="C398:C399"/>
    <mergeCell ref="D398:D399"/>
    <mergeCell ref="E398:E399"/>
    <mergeCell ref="F398:F399"/>
    <mergeCell ref="A400:A401"/>
    <mergeCell ref="F400:F401"/>
    <mergeCell ref="B400:B401"/>
    <mergeCell ref="C400:C401"/>
    <mergeCell ref="B394:B395"/>
    <mergeCell ref="C394:C395"/>
    <mergeCell ref="D394:D395"/>
    <mergeCell ref="E394:E395"/>
    <mergeCell ref="F394:F395"/>
    <mergeCell ref="A394:A395"/>
    <mergeCell ref="A396:A397"/>
    <mergeCell ref="B396:B397"/>
    <mergeCell ref="C396:C397"/>
    <mergeCell ref="D396:D397"/>
    <mergeCell ref="E396:E397"/>
    <mergeCell ref="F396:F397"/>
    <mergeCell ref="E392:E393"/>
    <mergeCell ref="F392:F393"/>
    <mergeCell ref="A382:A384"/>
    <mergeCell ref="B382:B384"/>
    <mergeCell ref="C382:C384"/>
    <mergeCell ref="D382:D384"/>
    <mergeCell ref="F382:F384"/>
    <mergeCell ref="A392:A393"/>
    <mergeCell ref="B392:B393"/>
    <mergeCell ref="C392:C393"/>
    <mergeCell ref="D392:D393"/>
    <mergeCell ref="D375:D376"/>
    <mergeCell ref="E375:E376"/>
    <mergeCell ref="A373:A374"/>
    <mergeCell ref="B373:B374"/>
    <mergeCell ref="C373:C374"/>
    <mergeCell ref="D373:D374"/>
    <mergeCell ref="E373:E374"/>
    <mergeCell ref="F373:F374"/>
    <mergeCell ref="A375:A376"/>
    <mergeCell ref="F375:F376"/>
    <mergeCell ref="B375:B376"/>
    <mergeCell ref="C375:C376"/>
    <mergeCell ref="B377:B378"/>
    <mergeCell ref="C377:C378"/>
    <mergeCell ref="D377:D378"/>
    <mergeCell ref="E377:E378"/>
    <mergeCell ref="F377:F378"/>
    <mergeCell ref="A377:A378"/>
    <mergeCell ref="A379:A381"/>
    <mergeCell ref="B379:B381"/>
    <mergeCell ref="C379:C381"/>
    <mergeCell ref="D379:D381"/>
    <mergeCell ref="E379:E381"/>
    <mergeCell ref="F379:F381"/>
    <mergeCell ref="A363:A364"/>
    <mergeCell ref="B363:B364"/>
    <mergeCell ref="C363:C364"/>
    <mergeCell ref="D363:D364"/>
    <mergeCell ref="E363:E364"/>
    <mergeCell ref="F363:F364"/>
    <mergeCell ref="B357:B358"/>
    <mergeCell ref="C357:C358"/>
    <mergeCell ref="A359:A360"/>
    <mergeCell ref="B359:B360"/>
    <mergeCell ref="C359:C360"/>
    <mergeCell ref="B361:B362"/>
    <mergeCell ref="C361:C362"/>
    <mergeCell ref="D338:D344"/>
    <mergeCell ref="A347:A354"/>
    <mergeCell ref="D357:D358"/>
    <mergeCell ref="E357:E358"/>
    <mergeCell ref="D359:D360"/>
    <mergeCell ref="E359:E360"/>
    <mergeCell ref="F359:F360"/>
    <mergeCell ref="D361:D362"/>
    <mergeCell ref="E361:E362"/>
    <mergeCell ref="F361:F362"/>
    <mergeCell ref="A355:A356"/>
    <mergeCell ref="B355:B356"/>
    <mergeCell ref="C355:C356"/>
    <mergeCell ref="D355:D356"/>
    <mergeCell ref="E355:E356"/>
    <mergeCell ref="F355:F356"/>
    <mergeCell ref="A357:A358"/>
    <mergeCell ref="F357:F358"/>
    <mergeCell ref="A361:A362"/>
    <mergeCell ref="E350:E351"/>
    <mergeCell ref="E347:E349"/>
    <mergeCell ref="B347:B354"/>
    <mergeCell ref="C347:C354"/>
    <mergeCell ref="D347:D352"/>
    <mergeCell ref="A321:A325"/>
    <mergeCell ref="B321:B325"/>
    <mergeCell ref="E338:E341"/>
    <mergeCell ref="E342:E343"/>
    <mergeCell ref="E321:E325"/>
    <mergeCell ref="F321:F325"/>
    <mergeCell ref="F326:F329"/>
    <mergeCell ref="E330:E332"/>
    <mergeCell ref="F330:F337"/>
    <mergeCell ref="E333:E334"/>
    <mergeCell ref="F338:F346"/>
    <mergeCell ref="C321:C325"/>
    <mergeCell ref="D321:D325"/>
    <mergeCell ref="A326:A329"/>
    <mergeCell ref="B326:B329"/>
    <mergeCell ref="C326:C329"/>
    <mergeCell ref="D326:D328"/>
    <mergeCell ref="A330:A337"/>
    <mergeCell ref="D330:D335"/>
    <mergeCell ref="B330:B337"/>
    <mergeCell ref="C330:C337"/>
    <mergeCell ref="A338:A346"/>
    <mergeCell ref="B338:B346"/>
    <mergeCell ref="C338:C346"/>
    <mergeCell ref="A308:A310"/>
    <mergeCell ref="B308:B310"/>
    <mergeCell ref="C308:C310"/>
    <mergeCell ref="D308:D310"/>
    <mergeCell ref="B312:B317"/>
    <mergeCell ref="C312:C317"/>
    <mergeCell ref="D312:D317"/>
    <mergeCell ref="A312:A317"/>
    <mergeCell ref="A318:A320"/>
    <mergeCell ref="B318:B320"/>
    <mergeCell ref="C318:C320"/>
    <mergeCell ref="D318:D320"/>
    <mergeCell ref="B369:B370"/>
    <mergeCell ref="C369:C370"/>
    <mergeCell ref="D369:D370"/>
    <mergeCell ref="E369:E370"/>
    <mergeCell ref="F369:F370"/>
    <mergeCell ref="A369:A370"/>
    <mergeCell ref="A371:A372"/>
    <mergeCell ref="B371:B372"/>
    <mergeCell ref="C371:C372"/>
    <mergeCell ref="D371:D372"/>
    <mergeCell ref="E371:E372"/>
    <mergeCell ref="F371:F372"/>
    <mergeCell ref="D367:D368"/>
    <mergeCell ref="E367:E368"/>
    <mergeCell ref="A365:A366"/>
    <mergeCell ref="B365:B366"/>
    <mergeCell ref="C365:C366"/>
    <mergeCell ref="D365:D366"/>
    <mergeCell ref="E365:E366"/>
    <mergeCell ref="F365:F366"/>
    <mergeCell ref="A367:A368"/>
    <mergeCell ref="F367:F368"/>
    <mergeCell ref="B367:B368"/>
    <mergeCell ref="C367:C368"/>
    <mergeCell ref="C302:C307"/>
    <mergeCell ref="D302:D304"/>
    <mergeCell ref="D305:D307"/>
    <mergeCell ref="A291:A292"/>
    <mergeCell ref="A293:A294"/>
    <mergeCell ref="B293:B294"/>
    <mergeCell ref="C293:C294"/>
    <mergeCell ref="D293:D294"/>
    <mergeCell ref="A302:A307"/>
    <mergeCell ref="B302:B307"/>
    <mergeCell ref="B291:B292"/>
    <mergeCell ref="C291:C292"/>
    <mergeCell ref="A283:A284"/>
    <mergeCell ref="B283:B284"/>
    <mergeCell ref="C283:C284"/>
    <mergeCell ref="D283:D284"/>
    <mergeCell ref="D291:D292"/>
    <mergeCell ref="A264:A267"/>
    <mergeCell ref="D264:D267"/>
    <mergeCell ref="B264:B267"/>
    <mergeCell ref="C264:C267"/>
    <mergeCell ref="A268:A278"/>
    <mergeCell ref="B268:B278"/>
    <mergeCell ref="C268:C278"/>
    <mergeCell ref="D268:D277"/>
    <mergeCell ref="A281:A282"/>
    <mergeCell ref="D281:D282"/>
    <mergeCell ref="A252:A255"/>
    <mergeCell ref="D252:D255"/>
    <mergeCell ref="B252:B255"/>
    <mergeCell ref="C252:C255"/>
    <mergeCell ref="A256:A259"/>
    <mergeCell ref="B256:B259"/>
    <mergeCell ref="C256:C259"/>
    <mergeCell ref="D256:D259"/>
    <mergeCell ref="B281:B282"/>
    <mergeCell ref="C281:C282"/>
    <mergeCell ref="C42:C43"/>
    <mergeCell ref="D42:D43"/>
    <mergeCell ref="A44:A45"/>
    <mergeCell ref="B44:B45"/>
    <mergeCell ref="B137:B138"/>
    <mergeCell ref="C137:C138"/>
    <mergeCell ref="A139:A156"/>
    <mergeCell ref="B139:B156"/>
    <mergeCell ref="C139:C156"/>
    <mergeCell ref="D139:D156"/>
    <mergeCell ref="B56:B57"/>
    <mergeCell ref="C56:C57"/>
    <mergeCell ref="A58:A59"/>
    <mergeCell ref="B58:B59"/>
    <mergeCell ref="C58:C59"/>
    <mergeCell ref="D58:D59"/>
    <mergeCell ref="D60:D62"/>
    <mergeCell ref="C96:C100"/>
    <mergeCell ref="D96:D100"/>
    <mergeCell ref="C28:C29"/>
    <mergeCell ref="D28:D29"/>
    <mergeCell ref="A24:A25"/>
    <mergeCell ref="A26:A27"/>
    <mergeCell ref="B26:B27"/>
    <mergeCell ref="C26:C27"/>
    <mergeCell ref="D26:D27"/>
    <mergeCell ref="A28:A29"/>
    <mergeCell ref="B28:B29"/>
    <mergeCell ref="D16:D17"/>
    <mergeCell ref="B18:B19"/>
    <mergeCell ref="C18:C19"/>
    <mergeCell ref="D18:D19"/>
    <mergeCell ref="A22:A23"/>
    <mergeCell ref="B22:B23"/>
    <mergeCell ref="C22:C23"/>
    <mergeCell ref="D22:D23"/>
    <mergeCell ref="B24:B25"/>
    <mergeCell ref="C24:C25"/>
    <mergeCell ref="D24:D25"/>
    <mergeCell ref="F293:F294"/>
    <mergeCell ref="F302:F304"/>
    <mergeCell ref="F305:F307"/>
    <mergeCell ref="F308:F310"/>
    <mergeCell ref="F312:F317"/>
    <mergeCell ref="F318:F320"/>
    <mergeCell ref="F264:F267"/>
    <mergeCell ref="F268:F278"/>
    <mergeCell ref="E281:E282"/>
    <mergeCell ref="F281:F282"/>
    <mergeCell ref="E283:E284"/>
    <mergeCell ref="F283:F284"/>
    <mergeCell ref="F291:F292"/>
    <mergeCell ref="E293:E294"/>
    <mergeCell ref="E312:E317"/>
    <mergeCell ref="E318:E320"/>
    <mergeCell ref="L363:L364"/>
    <mergeCell ref="L365:L366"/>
    <mergeCell ref="L367:L368"/>
    <mergeCell ref="L369:L370"/>
    <mergeCell ref="L371:L372"/>
    <mergeCell ref="L373:L374"/>
    <mergeCell ref="L375:L376"/>
    <mergeCell ref="L377:L378"/>
    <mergeCell ref="A118:A119"/>
    <mergeCell ref="B118:B119"/>
    <mergeCell ref="C118:C119"/>
    <mergeCell ref="D118:D119"/>
    <mergeCell ref="E118:E119"/>
    <mergeCell ref="F118:F119"/>
    <mergeCell ref="A137:A138"/>
    <mergeCell ref="F137:F138"/>
    <mergeCell ref="D137:D138"/>
    <mergeCell ref="E137:E138"/>
    <mergeCell ref="F139:F156"/>
    <mergeCell ref="F181:F205"/>
    <mergeCell ref="F206:F244"/>
    <mergeCell ref="F252:F255"/>
    <mergeCell ref="F256:F259"/>
    <mergeCell ref="E291:E292"/>
    <mergeCell ref="N333:N335"/>
    <mergeCell ref="M340:M341"/>
    <mergeCell ref="N350:N351"/>
    <mergeCell ref="L291:L292"/>
    <mergeCell ref="L293:L294"/>
    <mergeCell ref="L302:L307"/>
    <mergeCell ref="L308:L310"/>
    <mergeCell ref="L312:L317"/>
    <mergeCell ref="L318:L320"/>
    <mergeCell ref="L321:L325"/>
    <mergeCell ref="L338:L346"/>
    <mergeCell ref="L347:L354"/>
    <mergeCell ref="L12:L13"/>
    <mergeCell ref="L14:L15"/>
    <mergeCell ref="L16:L17"/>
    <mergeCell ref="L18:L19"/>
    <mergeCell ref="L20:L21"/>
    <mergeCell ref="L22:L23"/>
    <mergeCell ref="L96:L100"/>
    <mergeCell ref="L118:L119"/>
    <mergeCell ref="L137:L138"/>
    <mergeCell ref="L49:L51"/>
    <mergeCell ref="L52:L55"/>
    <mergeCell ref="L56:L57"/>
    <mergeCell ref="L58:L59"/>
    <mergeCell ref="L60:L62"/>
    <mergeCell ref="L63:L65"/>
    <mergeCell ref="L34:L35"/>
    <mergeCell ref="L36:L37"/>
    <mergeCell ref="L38:L39"/>
    <mergeCell ref="L40:L41"/>
    <mergeCell ref="L42:L43"/>
    <mergeCell ref="L44:L45"/>
    <mergeCell ref="L46:L48"/>
    <mergeCell ref="L404:L405"/>
    <mergeCell ref="L406:L407"/>
    <mergeCell ref="L408:L409"/>
    <mergeCell ref="L410:L411"/>
    <mergeCell ref="L412:L413"/>
    <mergeCell ref="L414:L415"/>
    <mergeCell ref="L379:L381"/>
    <mergeCell ref="L382:L384"/>
    <mergeCell ref="L392:L393"/>
    <mergeCell ref="L394:L395"/>
    <mergeCell ref="L396:L397"/>
    <mergeCell ref="L398:L399"/>
    <mergeCell ref="L400:L401"/>
    <mergeCell ref="F96:F100"/>
    <mergeCell ref="A60:A62"/>
    <mergeCell ref="A63:A65"/>
    <mergeCell ref="B63:B65"/>
    <mergeCell ref="C63:C65"/>
    <mergeCell ref="D63:D65"/>
    <mergeCell ref="A96:A100"/>
    <mergeCell ref="B96:B100"/>
    <mergeCell ref="L402:L403"/>
    <mergeCell ref="L139:L156"/>
    <mergeCell ref="L181:L205"/>
    <mergeCell ref="L206:L244"/>
    <mergeCell ref="L252:L255"/>
    <mergeCell ref="L256:L259"/>
    <mergeCell ref="L264:L267"/>
    <mergeCell ref="L268:L278"/>
    <mergeCell ref="L281:L282"/>
    <mergeCell ref="L283:L284"/>
    <mergeCell ref="L326:L329"/>
    <mergeCell ref="L330:L337"/>
    <mergeCell ref="L355:L356"/>
    <mergeCell ref="L357:L358"/>
    <mergeCell ref="L359:L360"/>
    <mergeCell ref="L361:L362"/>
    <mergeCell ref="A181:A205"/>
    <mergeCell ref="D181:D205"/>
    <mergeCell ref="B181:B205"/>
    <mergeCell ref="C181:C205"/>
    <mergeCell ref="A206:A244"/>
    <mergeCell ref="B206:B244"/>
    <mergeCell ref="C206:C244"/>
    <mergeCell ref="A52:A55"/>
    <mergeCell ref="B52:B55"/>
    <mergeCell ref="C52:C55"/>
    <mergeCell ref="D52:D55"/>
    <mergeCell ref="A56:A57"/>
    <mergeCell ref="B60:B62"/>
    <mergeCell ref="C60:C62"/>
    <mergeCell ref="D206:D244"/>
    <mergeCell ref="E63:E65"/>
    <mergeCell ref="F63:F65"/>
    <mergeCell ref="D56:D57"/>
    <mergeCell ref="E56:E57"/>
    <mergeCell ref="F56:F57"/>
    <mergeCell ref="E58:E59"/>
    <mergeCell ref="F58:F59"/>
    <mergeCell ref="E60:E62"/>
    <mergeCell ref="F60:F62"/>
    <mergeCell ref="A36:A37"/>
    <mergeCell ref="B36:B37"/>
    <mergeCell ref="C44:C45"/>
    <mergeCell ref="D44:D45"/>
    <mergeCell ref="A46:A48"/>
    <mergeCell ref="B46:B48"/>
    <mergeCell ref="C46:C48"/>
    <mergeCell ref="D46:D48"/>
    <mergeCell ref="A49:A51"/>
    <mergeCell ref="D49:D51"/>
    <mergeCell ref="B49:B51"/>
    <mergeCell ref="C49:C51"/>
    <mergeCell ref="C36:C37"/>
    <mergeCell ref="D36:D37"/>
    <mergeCell ref="A38:A39"/>
    <mergeCell ref="B38:B39"/>
    <mergeCell ref="C38:C39"/>
    <mergeCell ref="D38:D39"/>
    <mergeCell ref="B40:B41"/>
    <mergeCell ref="C40:C41"/>
    <mergeCell ref="D40:D41"/>
    <mergeCell ref="A40:A41"/>
    <mergeCell ref="A42:A43"/>
    <mergeCell ref="B42:B43"/>
    <mergeCell ref="A30:A31"/>
    <mergeCell ref="B30:B31"/>
    <mergeCell ref="C30:C31"/>
    <mergeCell ref="D30:D31"/>
    <mergeCell ref="B32:B33"/>
    <mergeCell ref="C32:C33"/>
    <mergeCell ref="D32:D33"/>
    <mergeCell ref="A32:A33"/>
    <mergeCell ref="A34:A35"/>
    <mergeCell ref="B34:B35"/>
    <mergeCell ref="C34:C35"/>
    <mergeCell ref="D34:D35"/>
    <mergeCell ref="C14:C15"/>
    <mergeCell ref="D14:D15"/>
    <mergeCell ref="A18:A19"/>
    <mergeCell ref="A20:A21"/>
    <mergeCell ref="B20:B21"/>
    <mergeCell ref="C20:C21"/>
    <mergeCell ref="D20:D21"/>
    <mergeCell ref="F4:F5"/>
    <mergeCell ref="F6:F7"/>
    <mergeCell ref="F8:F9"/>
    <mergeCell ref="F10:F11"/>
    <mergeCell ref="F12:F13"/>
    <mergeCell ref="F14:F15"/>
    <mergeCell ref="F16:F17"/>
    <mergeCell ref="A10:A11"/>
    <mergeCell ref="A12:A13"/>
    <mergeCell ref="B12:B13"/>
    <mergeCell ref="C12:C13"/>
    <mergeCell ref="D12:D13"/>
    <mergeCell ref="A14:A15"/>
    <mergeCell ref="B14:B15"/>
    <mergeCell ref="A16:A17"/>
    <mergeCell ref="B16:B17"/>
    <mergeCell ref="C16:C17"/>
    <mergeCell ref="A4:A5"/>
    <mergeCell ref="B4:B5"/>
    <mergeCell ref="C4:C5"/>
    <mergeCell ref="D4:D5"/>
    <mergeCell ref="L4:L5"/>
    <mergeCell ref="A6:A7"/>
    <mergeCell ref="D6:D7"/>
    <mergeCell ref="B10:B11"/>
    <mergeCell ref="C10:C11"/>
    <mergeCell ref="B6:B7"/>
    <mergeCell ref="C6:C7"/>
    <mergeCell ref="A8:A9"/>
    <mergeCell ref="B8:B9"/>
    <mergeCell ref="C8:C9"/>
    <mergeCell ref="D8:D9"/>
    <mergeCell ref="D10:D11"/>
    <mergeCell ref="L6:L7"/>
    <mergeCell ref="L8:L9"/>
    <mergeCell ref="L10:L11"/>
    <mergeCell ref="F44:F45"/>
    <mergeCell ref="F46:F48"/>
    <mergeCell ref="F49:F51"/>
    <mergeCell ref="F52:F55"/>
    <mergeCell ref="F26:F27"/>
    <mergeCell ref="F28:F29"/>
    <mergeCell ref="F30:F31"/>
    <mergeCell ref="F32:F33"/>
    <mergeCell ref="F34:F35"/>
    <mergeCell ref="F36:F37"/>
    <mergeCell ref="F38:F39"/>
    <mergeCell ref="F18:F19"/>
    <mergeCell ref="F20:F21"/>
    <mergeCell ref="F22:F23"/>
    <mergeCell ref="F24:F25"/>
    <mergeCell ref="L24:L25"/>
    <mergeCell ref="L26:L27"/>
    <mergeCell ref="L28:L29"/>
    <mergeCell ref="F40:F41"/>
    <mergeCell ref="F42:F43"/>
    <mergeCell ref="L30:L31"/>
    <mergeCell ref="L32:L33"/>
  </mergeCells>
  <conditionalFormatting sqref="K3">
    <cfRule type="containsText" dxfId="1537" priority="1" operator="containsText" text="NG">
      <formula>NOT(ISERROR(SEARCH(("NG"),(K3))))</formula>
    </cfRule>
  </conditionalFormatting>
  <conditionalFormatting sqref="K3">
    <cfRule type="containsText" dxfId="1536" priority="2" operator="containsText" text="OK">
      <formula>NOT(ISERROR(SEARCH(("OK"),(K3))))</formula>
    </cfRule>
  </conditionalFormatting>
  <conditionalFormatting sqref="I3">
    <cfRule type="cellIs" dxfId="1535" priority="3" stopIfTrue="1" operator="equal">
      <formula>"OK"</formula>
    </cfRule>
  </conditionalFormatting>
  <conditionalFormatting sqref="I3">
    <cfRule type="cellIs" dxfId="1534" priority="4" stopIfTrue="1" operator="equal">
      <formula>"Fail"</formula>
    </cfRule>
  </conditionalFormatting>
  <conditionalFormatting sqref="I3">
    <cfRule type="cellIs" dxfId="1533" priority="5" stopIfTrue="1" operator="equal">
      <formula>"OK"</formula>
    </cfRule>
  </conditionalFormatting>
  <conditionalFormatting sqref="I3">
    <cfRule type="cellIs" dxfId="1532" priority="6" stopIfTrue="1" operator="equal">
      <formula>"Fail"</formula>
    </cfRule>
  </conditionalFormatting>
  <dataValidations count="2">
    <dataValidation type="list" allowBlank="1" showErrorMessage="1" sqref="J4:J415">
      <formula1>"Pass,Fail,NA"</formula1>
    </dataValidation>
    <dataValidation type="list" allowBlank="1" showErrorMessage="1" sqref="L1:L4 L6 L8 L10 L12 L14 L16 L18 L20 L22 L24 L26 L28 L30 L32 L34 L36 L38 L40 L42 L44 L46 L49 L52 L56 L58 L60 L63 L66:L96 L101:L118 L120:L137 L139 L157:L181 L206 L245:L252 L256 L260:L264 L268 L279:L281 L283 L285:L291 L293 L295:L302 L308 L311:L312 L318 L321 L326 L330 L338 L347 L355 L357 L359 L361 L363 L365 L367 L369 L371 L373 L375 L377 L379 L382 L385:L392 L394 L396 L398 L400 L402 L404 L406 L408 L410 L412 L414 L416:L1000">
      <formula1>"Pass,Fail,N/A"</formula1>
    </dataValidation>
  </dataValidations>
  <pageMargins left="0.7" right="0.7" top="0.75" bottom="0.75"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Z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2578125" defaultRowHeight="15" customHeight="1"/>
  <cols>
    <col min="1" max="1" width="12" customWidth="1"/>
    <col min="2" max="2" width="33.28515625" customWidth="1"/>
    <col min="3" max="3" width="27.28515625" customWidth="1"/>
    <col min="4" max="4" width="66" customWidth="1"/>
    <col min="5" max="5" width="54.7109375" customWidth="1"/>
    <col min="6" max="6" width="42.42578125" customWidth="1"/>
    <col min="7" max="7" width="7.42578125" customWidth="1"/>
    <col min="8" max="8" width="49.42578125" customWidth="1"/>
    <col min="9" max="9" width="67.7109375" customWidth="1"/>
    <col min="10" max="10" width="7.42578125" customWidth="1"/>
    <col min="11" max="11" width="11" customWidth="1"/>
    <col min="12" max="12" width="12" customWidth="1"/>
    <col min="13" max="13" width="30.28515625" customWidth="1"/>
    <col min="14" max="14" width="8.140625" customWidth="1"/>
    <col min="15" max="17" width="19.85546875" customWidth="1"/>
    <col min="18" max="18" width="11.42578125" customWidth="1"/>
    <col min="19" max="26" width="9" customWidth="1"/>
  </cols>
  <sheetData>
    <row r="1" spans="1:26" ht="30" customHeight="1">
      <c r="A1" s="380" t="str">
        <f t="array" ref="A1">"DIA2_"&amp;TEXT(MAX(IFERROR(--MID($A$5:$A$4922,6,4),0)),"0000")</f>
        <v>DIA2_1246</v>
      </c>
      <c r="B1" s="64"/>
      <c r="C1" s="64"/>
      <c r="D1" s="122"/>
      <c r="E1" s="122"/>
      <c r="F1" s="4"/>
      <c r="G1" s="64"/>
      <c r="H1" s="4"/>
      <c r="I1" s="4"/>
      <c r="J1" s="64"/>
      <c r="K1" s="4"/>
      <c r="L1" s="64"/>
      <c r="M1" s="64"/>
      <c r="N1" s="64"/>
      <c r="O1" s="26"/>
      <c r="P1" s="26"/>
      <c r="Q1" s="388"/>
      <c r="R1" s="26"/>
      <c r="S1" s="388"/>
      <c r="T1" s="9"/>
      <c r="U1" s="9"/>
      <c r="V1" s="9"/>
      <c r="W1" s="9"/>
      <c r="X1" s="9"/>
      <c r="Y1" s="9"/>
      <c r="Z1" s="9"/>
    </row>
    <row r="2" spans="1:26" ht="48.75" customHeight="1">
      <c r="A2" s="68" t="s">
        <v>335</v>
      </c>
      <c r="B2" s="68" t="s">
        <v>12528</v>
      </c>
      <c r="C2" s="68" t="s">
        <v>340</v>
      </c>
      <c r="D2" s="68" t="s">
        <v>0</v>
      </c>
      <c r="E2" s="68" t="s">
        <v>26</v>
      </c>
      <c r="F2" s="68" t="s">
        <v>343</v>
      </c>
      <c r="G2" s="68" t="s">
        <v>344</v>
      </c>
      <c r="H2" s="68" t="s">
        <v>12956</v>
      </c>
      <c r="I2" s="68" t="s">
        <v>12957</v>
      </c>
      <c r="J2" s="68" t="s">
        <v>134</v>
      </c>
      <c r="K2" s="68" t="s">
        <v>347</v>
      </c>
      <c r="L2" s="68" t="s">
        <v>137</v>
      </c>
      <c r="M2" s="68" t="s">
        <v>140</v>
      </c>
      <c r="N2" s="389"/>
      <c r="O2" s="68" t="s">
        <v>348</v>
      </c>
      <c r="P2" s="68" t="s">
        <v>349</v>
      </c>
      <c r="Q2" s="68" t="s">
        <v>350</v>
      </c>
      <c r="R2" s="68" t="s">
        <v>28</v>
      </c>
      <c r="S2" s="68" t="s">
        <v>352</v>
      </c>
      <c r="T2" s="390"/>
      <c r="U2" s="390"/>
      <c r="V2" s="390"/>
      <c r="W2" s="390"/>
      <c r="X2" s="390"/>
      <c r="Y2" s="390"/>
      <c r="Z2" s="390"/>
    </row>
    <row r="3" spans="1:26" ht="30" customHeight="1">
      <c r="A3" s="391" t="s">
        <v>12970</v>
      </c>
      <c r="B3" s="392"/>
      <c r="C3" s="392"/>
      <c r="D3" s="393"/>
      <c r="E3" s="393"/>
      <c r="F3" s="393"/>
      <c r="G3" s="392"/>
      <c r="H3" s="393"/>
      <c r="I3" s="394"/>
      <c r="J3" s="392"/>
      <c r="K3" s="394"/>
      <c r="L3" s="391"/>
      <c r="M3" s="394"/>
      <c r="N3" s="64"/>
      <c r="O3" s="394"/>
      <c r="P3" s="394"/>
      <c r="Q3" s="394"/>
      <c r="R3" s="394"/>
      <c r="S3" s="394"/>
      <c r="T3" s="9"/>
      <c r="U3" s="9"/>
      <c r="V3" s="9"/>
      <c r="W3" s="9"/>
      <c r="X3" s="9"/>
      <c r="Y3" s="9"/>
      <c r="Z3" s="9"/>
    </row>
    <row r="4" spans="1:26" ht="30" customHeight="1">
      <c r="A4" s="395" t="s">
        <v>12985</v>
      </c>
      <c r="B4" s="396"/>
      <c r="C4" s="396"/>
      <c r="D4" s="393"/>
      <c r="E4" s="393"/>
      <c r="F4" s="393"/>
      <c r="G4" s="393"/>
      <c r="H4" s="393"/>
      <c r="I4" s="394"/>
      <c r="J4" s="393"/>
      <c r="K4" s="394"/>
      <c r="L4" s="395"/>
      <c r="M4" s="394"/>
      <c r="N4" s="64"/>
      <c r="O4" s="394"/>
      <c r="P4" s="394"/>
      <c r="Q4" s="394"/>
      <c r="R4" s="394"/>
      <c r="S4" s="394"/>
      <c r="T4" s="9"/>
      <c r="U4" s="9"/>
      <c r="V4" s="9"/>
      <c r="W4" s="9"/>
      <c r="X4" s="9"/>
      <c r="Y4" s="9"/>
      <c r="Z4" s="9"/>
    </row>
    <row r="5" spans="1:26" ht="39.75" customHeight="1">
      <c r="A5" s="735" t="s">
        <v>12994</v>
      </c>
      <c r="B5" s="735" t="s">
        <v>363</v>
      </c>
      <c r="C5" s="735" t="s">
        <v>365</v>
      </c>
      <c r="D5" s="740" t="s">
        <v>12998</v>
      </c>
      <c r="E5" s="740" t="s">
        <v>13000</v>
      </c>
      <c r="F5" s="740" t="s">
        <v>13002</v>
      </c>
      <c r="G5" s="26">
        <v>1</v>
      </c>
      <c r="H5" s="26" t="s">
        <v>13006</v>
      </c>
      <c r="I5" s="26" t="s">
        <v>13007</v>
      </c>
      <c r="J5" s="86" t="s">
        <v>158</v>
      </c>
      <c r="K5" s="178"/>
      <c r="L5" s="734"/>
      <c r="M5" s="86"/>
      <c r="N5" s="64"/>
      <c r="O5" s="86" t="s">
        <v>380</v>
      </c>
      <c r="P5" s="86" t="s">
        <v>380</v>
      </c>
      <c r="Q5" s="397" t="s">
        <v>13012</v>
      </c>
      <c r="R5" s="83"/>
      <c r="S5" s="86"/>
      <c r="T5" s="9"/>
      <c r="U5" s="9"/>
      <c r="V5" s="9"/>
      <c r="W5" s="9"/>
      <c r="X5" s="9"/>
      <c r="Y5" s="9"/>
      <c r="Z5" s="9"/>
    </row>
    <row r="6" spans="1:26" ht="39.75" customHeight="1">
      <c r="A6" s="666"/>
      <c r="B6" s="666"/>
      <c r="C6" s="666"/>
      <c r="D6" s="666"/>
      <c r="E6" s="666"/>
      <c r="F6" s="666"/>
      <c r="G6" s="26">
        <v>2</v>
      </c>
      <c r="H6" s="26" t="s">
        <v>13018</v>
      </c>
      <c r="I6" s="26" t="s">
        <v>13019</v>
      </c>
      <c r="J6" s="86" t="s">
        <v>158</v>
      </c>
      <c r="K6" s="178"/>
      <c r="L6" s="666"/>
      <c r="M6" s="86"/>
      <c r="N6" s="64"/>
      <c r="O6" s="86" t="s">
        <v>380</v>
      </c>
      <c r="P6" s="86" t="s">
        <v>380</v>
      </c>
      <c r="Q6" s="397" t="s">
        <v>13012</v>
      </c>
      <c r="R6" s="83"/>
      <c r="S6" s="86"/>
      <c r="T6" s="9"/>
      <c r="U6" s="9"/>
      <c r="V6" s="9"/>
      <c r="W6" s="9"/>
      <c r="X6" s="9"/>
      <c r="Y6" s="9"/>
      <c r="Z6" s="9"/>
    </row>
    <row r="7" spans="1:26" ht="30" customHeight="1">
      <c r="A7" s="735" t="s">
        <v>13032</v>
      </c>
      <c r="B7" s="735" t="s">
        <v>363</v>
      </c>
      <c r="C7" s="735" t="s">
        <v>365</v>
      </c>
      <c r="D7" s="740" t="s">
        <v>12998</v>
      </c>
      <c r="E7" s="740" t="s">
        <v>13042</v>
      </c>
      <c r="F7" s="740" t="s">
        <v>13002</v>
      </c>
      <c r="G7" s="26">
        <v>1</v>
      </c>
      <c r="H7" s="26" t="s">
        <v>13006</v>
      </c>
      <c r="I7" s="26" t="s">
        <v>13007</v>
      </c>
      <c r="J7" s="86" t="s">
        <v>158</v>
      </c>
      <c r="K7" s="178"/>
      <c r="L7" s="734"/>
      <c r="M7" s="86"/>
      <c r="N7" s="64"/>
      <c r="O7" s="86" t="s">
        <v>380</v>
      </c>
      <c r="P7" s="86" t="s">
        <v>380</v>
      </c>
      <c r="Q7" s="397" t="s">
        <v>13053</v>
      </c>
      <c r="R7" s="83"/>
      <c r="S7" s="86"/>
      <c r="T7" s="9"/>
      <c r="U7" s="9"/>
      <c r="V7" s="9"/>
      <c r="W7" s="9"/>
      <c r="X7" s="9"/>
      <c r="Y7" s="9"/>
      <c r="Z7" s="9"/>
    </row>
    <row r="8" spans="1:26" ht="30" customHeight="1">
      <c r="A8" s="665"/>
      <c r="B8" s="665"/>
      <c r="C8" s="665"/>
      <c r="D8" s="665"/>
      <c r="E8" s="665"/>
      <c r="F8" s="665"/>
      <c r="G8" s="26">
        <v>2</v>
      </c>
      <c r="H8" s="26" t="s">
        <v>13059</v>
      </c>
      <c r="I8" s="26" t="s">
        <v>13007</v>
      </c>
      <c r="J8" s="86" t="s">
        <v>158</v>
      </c>
      <c r="K8" s="178"/>
      <c r="L8" s="665"/>
      <c r="M8" s="86"/>
      <c r="N8" s="64"/>
      <c r="O8" s="86" t="s">
        <v>380</v>
      </c>
      <c r="P8" s="86" t="s">
        <v>380</v>
      </c>
      <c r="Q8" s="397" t="s">
        <v>13053</v>
      </c>
      <c r="R8" s="83"/>
      <c r="S8" s="86"/>
      <c r="T8" s="9"/>
      <c r="U8" s="9"/>
      <c r="V8" s="9"/>
      <c r="W8" s="9"/>
      <c r="X8" s="9"/>
      <c r="Y8" s="9"/>
      <c r="Z8" s="9"/>
    </row>
    <row r="9" spans="1:26" ht="30" customHeight="1">
      <c r="A9" s="666"/>
      <c r="B9" s="666"/>
      <c r="C9" s="666"/>
      <c r="D9" s="666"/>
      <c r="E9" s="666"/>
      <c r="F9" s="666"/>
      <c r="G9" s="26">
        <v>3</v>
      </c>
      <c r="H9" s="26" t="s">
        <v>13018</v>
      </c>
      <c r="I9" s="26" t="s">
        <v>13068</v>
      </c>
      <c r="J9" s="86" t="s">
        <v>158</v>
      </c>
      <c r="K9" s="178"/>
      <c r="L9" s="666"/>
      <c r="M9" s="86"/>
      <c r="N9" s="64"/>
      <c r="O9" s="86" t="s">
        <v>380</v>
      </c>
      <c r="P9" s="86" t="s">
        <v>380</v>
      </c>
      <c r="Q9" s="397" t="s">
        <v>13053</v>
      </c>
      <c r="R9" s="83"/>
      <c r="S9" s="86"/>
      <c r="T9" s="9"/>
      <c r="U9" s="9"/>
      <c r="V9" s="9"/>
      <c r="W9" s="9"/>
      <c r="X9" s="9"/>
      <c r="Y9" s="9"/>
      <c r="Z9" s="9"/>
    </row>
    <row r="10" spans="1:26" ht="30" customHeight="1">
      <c r="A10" s="735" t="s">
        <v>13081</v>
      </c>
      <c r="B10" s="735" t="s">
        <v>363</v>
      </c>
      <c r="C10" s="735" t="s">
        <v>365</v>
      </c>
      <c r="D10" s="740" t="s">
        <v>12998</v>
      </c>
      <c r="E10" s="740" t="s">
        <v>13084</v>
      </c>
      <c r="F10" s="740" t="s">
        <v>13002</v>
      </c>
      <c r="G10" s="26">
        <v>1</v>
      </c>
      <c r="H10" s="26" t="s">
        <v>13006</v>
      </c>
      <c r="I10" s="26" t="s">
        <v>13007</v>
      </c>
      <c r="J10" s="86" t="s">
        <v>158</v>
      </c>
      <c r="K10" s="178"/>
      <c r="L10" s="734"/>
      <c r="M10" s="86"/>
      <c r="N10" s="64"/>
      <c r="O10" s="86" t="s">
        <v>380</v>
      </c>
      <c r="P10" s="86" t="s">
        <v>380</v>
      </c>
      <c r="Q10" s="397" t="s">
        <v>13093</v>
      </c>
      <c r="R10" s="83"/>
      <c r="S10" s="86"/>
      <c r="T10" s="9"/>
      <c r="U10" s="9"/>
      <c r="V10" s="9"/>
      <c r="W10" s="9"/>
      <c r="X10" s="9"/>
      <c r="Y10" s="9"/>
      <c r="Z10" s="9"/>
    </row>
    <row r="11" spans="1:26" ht="30" customHeight="1">
      <c r="A11" s="665"/>
      <c r="B11" s="665"/>
      <c r="C11" s="665"/>
      <c r="D11" s="665"/>
      <c r="E11" s="665"/>
      <c r="F11" s="665"/>
      <c r="G11" s="26">
        <v>2</v>
      </c>
      <c r="H11" s="26" t="s">
        <v>13108</v>
      </c>
      <c r="I11" s="26" t="s">
        <v>13007</v>
      </c>
      <c r="J11" s="86" t="s">
        <v>158</v>
      </c>
      <c r="K11" s="178"/>
      <c r="L11" s="665"/>
      <c r="M11" s="86"/>
      <c r="N11" s="64"/>
      <c r="O11" s="86" t="s">
        <v>380</v>
      </c>
      <c r="P11" s="86" t="s">
        <v>380</v>
      </c>
      <c r="Q11" s="397" t="s">
        <v>13093</v>
      </c>
      <c r="R11" s="83"/>
      <c r="S11" s="86"/>
      <c r="T11" s="9"/>
      <c r="U11" s="9"/>
      <c r="V11" s="9"/>
      <c r="W11" s="9"/>
      <c r="X11" s="9"/>
      <c r="Y11" s="9"/>
      <c r="Z11" s="9"/>
    </row>
    <row r="12" spans="1:26" ht="30" customHeight="1">
      <c r="A12" s="666"/>
      <c r="B12" s="666"/>
      <c r="C12" s="666"/>
      <c r="D12" s="666"/>
      <c r="E12" s="666"/>
      <c r="F12" s="666"/>
      <c r="G12" s="26">
        <v>3</v>
      </c>
      <c r="H12" s="26" t="s">
        <v>13018</v>
      </c>
      <c r="I12" s="26" t="s">
        <v>13019</v>
      </c>
      <c r="J12" s="86" t="s">
        <v>158</v>
      </c>
      <c r="K12" s="178"/>
      <c r="L12" s="666"/>
      <c r="M12" s="399" t="s">
        <v>13128</v>
      </c>
      <c r="N12" s="64"/>
      <c r="O12" s="86" t="s">
        <v>380</v>
      </c>
      <c r="P12" s="86" t="s">
        <v>380</v>
      </c>
      <c r="Q12" s="397" t="s">
        <v>13093</v>
      </c>
      <c r="R12" s="83"/>
      <c r="S12" s="86"/>
      <c r="T12" s="9"/>
      <c r="U12" s="9"/>
      <c r="V12" s="9"/>
      <c r="W12" s="9"/>
      <c r="X12" s="9"/>
      <c r="Y12" s="9"/>
      <c r="Z12" s="9"/>
    </row>
    <row r="13" spans="1:26" ht="44.25" customHeight="1">
      <c r="A13" s="735" t="s">
        <v>13136</v>
      </c>
      <c r="B13" s="735" t="s">
        <v>363</v>
      </c>
      <c r="C13" s="735" t="s">
        <v>365</v>
      </c>
      <c r="D13" s="740" t="s">
        <v>13139</v>
      </c>
      <c r="E13" s="740" t="s">
        <v>13143</v>
      </c>
      <c r="F13" s="740" t="s">
        <v>13002</v>
      </c>
      <c r="G13" s="26">
        <v>1</v>
      </c>
      <c r="H13" s="26" t="s">
        <v>13006</v>
      </c>
      <c r="I13" s="26" t="s">
        <v>13007</v>
      </c>
      <c r="J13" s="86" t="s">
        <v>158</v>
      </c>
      <c r="K13" s="178"/>
      <c r="L13" s="734"/>
      <c r="M13" s="86"/>
      <c r="N13" s="64"/>
      <c r="O13" s="86" t="s">
        <v>380</v>
      </c>
      <c r="P13" s="86" t="s">
        <v>380</v>
      </c>
      <c r="Q13" s="397" t="s">
        <v>13159</v>
      </c>
      <c r="R13" s="83"/>
      <c r="S13" s="86"/>
      <c r="T13" s="9"/>
      <c r="U13" s="9"/>
      <c r="V13" s="9"/>
      <c r="W13" s="9"/>
      <c r="X13" s="9"/>
      <c r="Y13" s="9"/>
      <c r="Z13" s="9"/>
    </row>
    <row r="14" spans="1:26" ht="44.25" customHeight="1">
      <c r="A14" s="666"/>
      <c r="B14" s="666"/>
      <c r="C14" s="666"/>
      <c r="D14" s="666"/>
      <c r="E14" s="666"/>
      <c r="F14" s="666"/>
      <c r="G14" s="26">
        <v>2</v>
      </c>
      <c r="H14" s="26" t="s">
        <v>13167</v>
      </c>
      <c r="I14" s="26" t="s">
        <v>13170</v>
      </c>
      <c r="J14" s="86" t="s">
        <v>158</v>
      </c>
      <c r="K14" s="178"/>
      <c r="L14" s="666"/>
      <c r="M14" s="86"/>
      <c r="N14" s="64"/>
      <c r="O14" s="86" t="s">
        <v>380</v>
      </c>
      <c r="P14" s="86" t="s">
        <v>380</v>
      </c>
      <c r="Q14" s="397" t="s">
        <v>13159</v>
      </c>
      <c r="R14" s="83"/>
      <c r="S14" s="86"/>
      <c r="T14" s="9"/>
      <c r="U14" s="9"/>
      <c r="V14" s="9"/>
      <c r="W14" s="9"/>
      <c r="X14" s="9"/>
      <c r="Y14" s="9"/>
      <c r="Z14" s="9"/>
    </row>
    <row r="15" spans="1:26" ht="30" customHeight="1">
      <c r="A15" s="735" t="s">
        <v>13180</v>
      </c>
      <c r="B15" s="735" t="s">
        <v>363</v>
      </c>
      <c r="C15" s="735" t="s">
        <v>365</v>
      </c>
      <c r="D15" s="740" t="s">
        <v>13139</v>
      </c>
      <c r="E15" s="740" t="s">
        <v>13186</v>
      </c>
      <c r="F15" s="740" t="s">
        <v>13002</v>
      </c>
      <c r="G15" s="26">
        <v>1</v>
      </c>
      <c r="H15" s="26" t="s">
        <v>13006</v>
      </c>
      <c r="I15" s="26" t="s">
        <v>13007</v>
      </c>
      <c r="J15" s="86" t="s">
        <v>158</v>
      </c>
      <c r="K15" s="178"/>
      <c r="L15" s="734"/>
      <c r="M15" s="86"/>
      <c r="N15" s="64"/>
      <c r="O15" s="86" t="s">
        <v>380</v>
      </c>
      <c r="P15" s="86" t="s">
        <v>380</v>
      </c>
      <c r="Q15" s="397" t="s">
        <v>13198</v>
      </c>
      <c r="R15" s="83"/>
      <c r="S15" s="86"/>
      <c r="T15" s="9"/>
      <c r="U15" s="9"/>
      <c r="V15" s="9"/>
      <c r="W15" s="9"/>
      <c r="X15" s="9"/>
      <c r="Y15" s="9"/>
      <c r="Z15" s="9"/>
    </row>
    <row r="16" spans="1:26" ht="30" customHeight="1">
      <c r="A16" s="665"/>
      <c r="B16" s="665"/>
      <c r="C16" s="665"/>
      <c r="D16" s="665"/>
      <c r="E16" s="665"/>
      <c r="F16" s="665"/>
      <c r="G16" s="26">
        <v>2</v>
      </c>
      <c r="H16" s="26" t="s">
        <v>13059</v>
      </c>
      <c r="I16" s="26" t="s">
        <v>13007</v>
      </c>
      <c r="J16" s="86" t="s">
        <v>158</v>
      </c>
      <c r="K16" s="178"/>
      <c r="L16" s="665"/>
      <c r="M16" s="86"/>
      <c r="N16" s="64"/>
      <c r="O16" s="86" t="s">
        <v>380</v>
      </c>
      <c r="P16" s="86" t="s">
        <v>380</v>
      </c>
      <c r="Q16" s="397" t="s">
        <v>13198</v>
      </c>
      <c r="R16" s="83"/>
      <c r="S16" s="86"/>
      <c r="T16" s="9"/>
      <c r="U16" s="9"/>
      <c r="V16" s="9"/>
      <c r="W16" s="9"/>
      <c r="X16" s="9"/>
      <c r="Y16" s="9"/>
      <c r="Z16" s="9"/>
    </row>
    <row r="17" spans="1:26" ht="30" customHeight="1">
      <c r="A17" s="666"/>
      <c r="B17" s="666"/>
      <c r="C17" s="666"/>
      <c r="D17" s="666"/>
      <c r="E17" s="666"/>
      <c r="F17" s="666"/>
      <c r="G17" s="26">
        <v>3</v>
      </c>
      <c r="H17" s="26" t="s">
        <v>13167</v>
      </c>
      <c r="I17" s="26" t="s">
        <v>13219</v>
      </c>
      <c r="J17" s="86" t="s">
        <v>158</v>
      </c>
      <c r="K17" s="178"/>
      <c r="L17" s="666"/>
      <c r="M17" s="86"/>
      <c r="N17" s="64"/>
      <c r="O17" s="86" t="s">
        <v>380</v>
      </c>
      <c r="P17" s="86" t="s">
        <v>380</v>
      </c>
      <c r="Q17" s="397" t="s">
        <v>13198</v>
      </c>
      <c r="R17" s="83"/>
      <c r="S17" s="86"/>
      <c r="T17" s="9"/>
      <c r="U17" s="9"/>
      <c r="V17" s="9"/>
      <c r="W17" s="9"/>
      <c r="X17" s="9"/>
      <c r="Y17" s="9"/>
      <c r="Z17" s="9"/>
    </row>
    <row r="18" spans="1:26" ht="30" customHeight="1">
      <c r="A18" s="735" t="s">
        <v>13233</v>
      </c>
      <c r="B18" s="735" t="s">
        <v>363</v>
      </c>
      <c r="C18" s="735" t="s">
        <v>365</v>
      </c>
      <c r="D18" s="740" t="s">
        <v>13139</v>
      </c>
      <c r="E18" s="740" t="s">
        <v>13245</v>
      </c>
      <c r="F18" s="740" t="s">
        <v>13002</v>
      </c>
      <c r="G18" s="26">
        <v>1</v>
      </c>
      <c r="H18" s="26" t="s">
        <v>13006</v>
      </c>
      <c r="I18" s="26" t="s">
        <v>13007</v>
      </c>
      <c r="J18" s="86" t="s">
        <v>158</v>
      </c>
      <c r="K18" s="178"/>
      <c r="L18" s="734"/>
      <c r="M18" s="86"/>
      <c r="N18" s="64"/>
      <c r="O18" s="86" t="s">
        <v>380</v>
      </c>
      <c r="P18" s="86" t="s">
        <v>380</v>
      </c>
      <c r="Q18" s="397" t="s">
        <v>13261</v>
      </c>
      <c r="R18" s="83"/>
      <c r="S18" s="86"/>
      <c r="T18" s="9"/>
      <c r="U18" s="9"/>
      <c r="V18" s="9"/>
      <c r="W18" s="9"/>
      <c r="X18" s="9"/>
      <c r="Y18" s="9"/>
      <c r="Z18" s="9"/>
    </row>
    <row r="19" spans="1:26" ht="30" customHeight="1">
      <c r="A19" s="665"/>
      <c r="B19" s="665"/>
      <c r="C19" s="665"/>
      <c r="D19" s="665"/>
      <c r="E19" s="665"/>
      <c r="F19" s="665"/>
      <c r="G19" s="26">
        <v>2</v>
      </c>
      <c r="H19" s="26" t="s">
        <v>13108</v>
      </c>
      <c r="I19" s="26" t="s">
        <v>13007</v>
      </c>
      <c r="J19" s="86" t="s">
        <v>158</v>
      </c>
      <c r="K19" s="178"/>
      <c r="L19" s="665"/>
      <c r="M19" s="86"/>
      <c r="N19" s="64"/>
      <c r="O19" s="86" t="s">
        <v>380</v>
      </c>
      <c r="P19" s="86" t="s">
        <v>380</v>
      </c>
      <c r="Q19" s="397" t="s">
        <v>13261</v>
      </c>
      <c r="R19" s="83"/>
      <c r="S19" s="86"/>
      <c r="T19" s="9"/>
      <c r="U19" s="9"/>
      <c r="V19" s="9"/>
      <c r="W19" s="9"/>
      <c r="X19" s="9"/>
      <c r="Y19" s="9"/>
      <c r="Z19" s="9"/>
    </row>
    <row r="20" spans="1:26" ht="30" customHeight="1">
      <c r="A20" s="666"/>
      <c r="B20" s="666"/>
      <c r="C20" s="666"/>
      <c r="D20" s="666"/>
      <c r="E20" s="666"/>
      <c r="F20" s="666"/>
      <c r="G20" s="26">
        <v>3</v>
      </c>
      <c r="H20" s="26" t="s">
        <v>13167</v>
      </c>
      <c r="I20" s="26" t="s">
        <v>13170</v>
      </c>
      <c r="J20" s="86" t="s">
        <v>158</v>
      </c>
      <c r="K20" s="178"/>
      <c r="L20" s="666"/>
      <c r="M20" s="399" t="s">
        <v>13128</v>
      </c>
      <c r="N20" s="64"/>
      <c r="O20" s="86" t="s">
        <v>380</v>
      </c>
      <c r="P20" s="86" t="s">
        <v>380</v>
      </c>
      <c r="Q20" s="397" t="s">
        <v>13261</v>
      </c>
      <c r="R20" s="83"/>
      <c r="S20" s="86"/>
      <c r="T20" s="9"/>
      <c r="U20" s="9"/>
      <c r="V20" s="9"/>
      <c r="W20" s="9"/>
      <c r="X20" s="9"/>
      <c r="Y20" s="9"/>
      <c r="Z20" s="9"/>
    </row>
    <row r="21" spans="1:26" ht="54" customHeight="1">
      <c r="A21" s="735" t="s">
        <v>13300</v>
      </c>
      <c r="B21" s="735" t="s">
        <v>363</v>
      </c>
      <c r="C21" s="735" t="s">
        <v>365</v>
      </c>
      <c r="D21" s="740" t="s">
        <v>13306</v>
      </c>
      <c r="E21" s="740" t="s">
        <v>13308</v>
      </c>
      <c r="F21" s="740" t="s">
        <v>13002</v>
      </c>
      <c r="G21" s="26">
        <v>1</v>
      </c>
      <c r="H21" s="26" t="s">
        <v>13006</v>
      </c>
      <c r="I21" s="26" t="s">
        <v>13007</v>
      </c>
      <c r="J21" s="86" t="s">
        <v>158</v>
      </c>
      <c r="K21" s="178"/>
      <c r="L21" s="734"/>
      <c r="M21" s="734" t="s">
        <v>13317</v>
      </c>
      <c r="N21" s="64"/>
      <c r="O21" s="86" t="s">
        <v>380</v>
      </c>
      <c r="P21" s="86" t="s">
        <v>380</v>
      </c>
      <c r="Q21" s="397" t="s">
        <v>13320</v>
      </c>
      <c r="R21" s="83" t="s">
        <v>122</v>
      </c>
      <c r="S21" s="86"/>
      <c r="T21" s="9"/>
      <c r="U21" s="9"/>
      <c r="V21" s="9"/>
      <c r="W21" s="9"/>
      <c r="X21" s="9"/>
      <c r="Y21" s="9"/>
      <c r="Z21" s="9"/>
    </row>
    <row r="22" spans="1:26" ht="54" customHeight="1">
      <c r="A22" s="666"/>
      <c r="B22" s="666"/>
      <c r="C22" s="666"/>
      <c r="D22" s="666"/>
      <c r="E22" s="666"/>
      <c r="F22" s="666"/>
      <c r="G22" s="26">
        <v>2</v>
      </c>
      <c r="H22" s="26" t="s">
        <v>13327</v>
      </c>
      <c r="I22" s="26" t="s">
        <v>13328</v>
      </c>
      <c r="J22" s="86" t="s">
        <v>158</v>
      </c>
      <c r="K22" s="178"/>
      <c r="L22" s="666"/>
      <c r="M22" s="665"/>
      <c r="N22" s="64"/>
      <c r="O22" s="86" t="s">
        <v>380</v>
      </c>
      <c r="P22" s="86" t="s">
        <v>380</v>
      </c>
      <c r="Q22" s="397" t="s">
        <v>13320</v>
      </c>
      <c r="R22" s="83" t="s">
        <v>122</v>
      </c>
      <c r="S22" s="86"/>
      <c r="T22" s="9"/>
      <c r="U22" s="9"/>
      <c r="V22" s="9"/>
      <c r="W22" s="9"/>
      <c r="X22" s="9"/>
      <c r="Y22" s="9"/>
      <c r="Z22" s="9"/>
    </row>
    <row r="23" spans="1:26" ht="30" customHeight="1">
      <c r="A23" s="735" t="s">
        <v>13339</v>
      </c>
      <c r="B23" s="735" t="s">
        <v>363</v>
      </c>
      <c r="C23" s="735" t="s">
        <v>365</v>
      </c>
      <c r="D23" s="740" t="s">
        <v>13306</v>
      </c>
      <c r="E23" s="740" t="s">
        <v>13345</v>
      </c>
      <c r="F23" s="740" t="s">
        <v>13002</v>
      </c>
      <c r="G23" s="26">
        <v>1</v>
      </c>
      <c r="H23" s="26" t="s">
        <v>13006</v>
      </c>
      <c r="I23" s="26" t="s">
        <v>13007</v>
      </c>
      <c r="J23" s="86" t="s">
        <v>158</v>
      </c>
      <c r="K23" s="178"/>
      <c r="L23" s="734"/>
      <c r="M23" s="665"/>
      <c r="N23" s="64"/>
      <c r="O23" s="86" t="s">
        <v>380</v>
      </c>
      <c r="P23" s="86" t="s">
        <v>380</v>
      </c>
      <c r="Q23" s="397" t="s">
        <v>13350</v>
      </c>
      <c r="R23" s="83" t="s">
        <v>122</v>
      </c>
      <c r="S23" s="86"/>
      <c r="T23" s="9"/>
      <c r="U23" s="9"/>
      <c r="V23" s="9"/>
      <c r="W23" s="9"/>
      <c r="X23" s="9"/>
      <c r="Y23" s="9"/>
      <c r="Z23" s="9"/>
    </row>
    <row r="24" spans="1:26" ht="30" customHeight="1">
      <c r="A24" s="665"/>
      <c r="B24" s="665"/>
      <c r="C24" s="665"/>
      <c r="D24" s="665"/>
      <c r="E24" s="665"/>
      <c r="F24" s="665"/>
      <c r="G24" s="26">
        <v>2</v>
      </c>
      <c r="H24" s="26" t="s">
        <v>13059</v>
      </c>
      <c r="I24" s="26" t="s">
        <v>13007</v>
      </c>
      <c r="J24" s="86" t="s">
        <v>158</v>
      </c>
      <c r="K24" s="178"/>
      <c r="L24" s="665"/>
      <c r="M24" s="665"/>
      <c r="N24" s="64"/>
      <c r="O24" s="86" t="s">
        <v>380</v>
      </c>
      <c r="P24" s="86" t="s">
        <v>380</v>
      </c>
      <c r="Q24" s="397" t="s">
        <v>13350</v>
      </c>
      <c r="R24" s="83" t="s">
        <v>122</v>
      </c>
      <c r="S24" s="86"/>
      <c r="T24" s="9"/>
      <c r="U24" s="9"/>
      <c r="V24" s="9"/>
      <c r="W24" s="9"/>
      <c r="X24" s="9"/>
      <c r="Y24" s="9"/>
      <c r="Z24" s="9"/>
    </row>
    <row r="25" spans="1:26" ht="30" customHeight="1">
      <c r="A25" s="666"/>
      <c r="B25" s="666"/>
      <c r="C25" s="666"/>
      <c r="D25" s="666"/>
      <c r="E25" s="666"/>
      <c r="F25" s="666"/>
      <c r="G25" s="26">
        <v>3</v>
      </c>
      <c r="H25" s="26" t="s">
        <v>13327</v>
      </c>
      <c r="I25" s="26" t="s">
        <v>13369</v>
      </c>
      <c r="J25" s="86" t="s">
        <v>158</v>
      </c>
      <c r="K25" s="178"/>
      <c r="L25" s="666"/>
      <c r="M25" s="665"/>
      <c r="N25" s="64"/>
      <c r="O25" s="86" t="s">
        <v>380</v>
      </c>
      <c r="P25" s="86" t="s">
        <v>380</v>
      </c>
      <c r="Q25" s="397" t="s">
        <v>13350</v>
      </c>
      <c r="R25" s="83" t="s">
        <v>122</v>
      </c>
      <c r="S25" s="86"/>
      <c r="T25" s="9"/>
      <c r="U25" s="9"/>
      <c r="V25" s="9"/>
      <c r="W25" s="9"/>
      <c r="X25" s="9"/>
      <c r="Y25" s="9"/>
      <c r="Z25" s="9"/>
    </row>
    <row r="26" spans="1:26" ht="30" customHeight="1">
      <c r="A26" s="735" t="s">
        <v>13376</v>
      </c>
      <c r="B26" s="735" t="s">
        <v>363</v>
      </c>
      <c r="C26" s="735" t="s">
        <v>365</v>
      </c>
      <c r="D26" s="740" t="s">
        <v>13306</v>
      </c>
      <c r="E26" s="740" t="s">
        <v>13383</v>
      </c>
      <c r="F26" s="740" t="s">
        <v>13002</v>
      </c>
      <c r="G26" s="26">
        <v>1</v>
      </c>
      <c r="H26" s="26" t="s">
        <v>13006</v>
      </c>
      <c r="I26" s="26" t="s">
        <v>13007</v>
      </c>
      <c r="J26" s="86" t="s">
        <v>158</v>
      </c>
      <c r="K26" s="178"/>
      <c r="L26" s="734"/>
      <c r="M26" s="665"/>
      <c r="N26" s="64"/>
      <c r="O26" s="86" t="s">
        <v>380</v>
      </c>
      <c r="P26" s="86" t="s">
        <v>380</v>
      </c>
      <c r="Q26" s="397" t="s">
        <v>13393</v>
      </c>
      <c r="R26" s="83" t="s">
        <v>122</v>
      </c>
      <c r="S26" s="86"/>
      <c r="T26" s="9"/>
      <c r="U26" s="9"/>
      <c r="V26" s="9"/>
      <c r="W26" s="9"/>
      <c r="X26" s="9"/>
      <c r="Y26" s="9"/>
      <c r="Z26" s="9"/>
    </row>
    <row r="27" spans="1:26" ht="30" customHeight="1">
      <c r="A27" s="665"/>
      <c r="B27" s="665"/>
      <c r="C27" s="665"/>
      <c r="D27" s="665"/>
      <c r="E27" s="665"/>
      <c r="F27" s="665"/>
      <c r="G27" s="26">
        <v>2</v>
      </c>
      <c r="H27" s="26" t="s">
        <v>13108</v>
      </c>
      <c r="I27" s="26" t="s">
        <v>13007</v>
      </c>
      <c r="J27" s="86" t="s">
        <v>158</v>
      </c>
      <c r="K27" s="178"/>
      <c r="L27" s="665"/>
      <c r="M27" s="665"/>
      <c r="N27" s="64"/>
      <c r="O27" s="86" t="s">
        <v>380</v>
      </c>
      <c r="P27" s="86" t="s">
        <v>380</v>
      </c>
      <c r="Q27" s="397" t="s">
        <v>13393</v>
      </c>
      <c r="R27" s="83" t="s">
        <v>122</v>
      </c>
      <c r="S27" s="86"/>
      <c r="T27" s="9"/>
      <c r="U27" s="9"/>
      <c r="V27" s="9"/>
      <c r="W27" s="9"/>
      <c r="X27" s="9"/>
      <c r="Y27" s="9"/>
      <c r="Z27" s="9"/>
    </row>
    <row r="28" spans="1:26" ht="30" customHeight="1">
      <c r="A28" s="666"/>
      <c r="B28" s="666"/>
      <c r="C28" s="666"/>
      <c r="D28" s="666"/>
      <c r="E28" s="666"/>
      <c r="F28" s="666"/>
      <c r="G28" s="26">
        <v>3</v>
      </c>
      <c r="H28" s="26" t="s">
        <v>13327</v>
      </c>
      <c r="I28" s="26" t="s">
        <v>13328</v>
      </c>
      <c r="J28" s="86" t="s">
        <v>158</v>
      </c>
      <c r="K28" s="178"/>
      <c r="L28" s="666"/>
      <c r="M28" s="666"/>
      <c r="N28" s="64"/>
      <c r="O28" s="86" t="s">
        <v>380</v>
      </c>
      <c r="P28" s="86" t="s">
        <v>380</v>
      </c>
      <c r="Q28" s="397" t="s">
        <v>13393</v>
      </c>
      <c r="R28" s="83" t="s">
        <v>122</v>
      </c>
      <c r="S28" s="86"/>
      <c r="T28" s="9"/>
      <c r="U28" s="9"/>
      <c r="V28" s="9"/>
      <c r="W28" s="9"/>
      <c r="X28" s="9"/>
      <c r="Y28" s="9"/>
      <c r="Z28" s="9"/>
    </row>
    <row r="29" spans="1:26" ht="30" customHeight="1">
      <c r="A29" s="735" t="s">
        <v>13421</v>
      </c>
      <c r="B29" s="735" t="s">
        <v>363</v>
      </c>
      <c r="C29" s="735" t="s">
        <v>365</v>
      </c>
      <c r="D29" s="740" t="s">
        <v>13424</v>
      </c>
      <c r="E29" s="740" t="s">
        <v>13426</v>
      </c>
      <c r="F29" s="740" t="s">
        <v>13002</v>
      </c>
      <c r="G29" s="26">
        <v>1</v>
      </c>
      <c r="H29" s="26" t="s">
        <v>13006</v>
      </c>
      <c r="I29" s="26" t="s">
        <v>13007</v>
      </c>
      <c r="J29" s="86" t="s">
        <v>158</v>
      </c>
      <c r="K29" s="178"/>
      <c r="L29" s="734"/>
      <c r="M29" s="734" t="s">
        <v>13317</v>
      </c>
      <c r="N29" s="64"/>
      <c r="O29" s="86" t="s">
        <v>380</v>
      </c>
      <c r="P29" s="86" t="s">
        <v>380</v>
      </c>
      <c r="Q29" s="397" t="s">
        <v>13442</v>
      </c>
      <c r="R29" s="83" t="s">
        <v>122</v>
      </c>
      <c r="S29" s="86"/>
      <c r="T29" s="9"/>
      <c r="U29" s="9"/>
      <c r="V29" s="9"/>
      <c r="W29" s="9"/>
      <c r="X29" s="9"/>
      <c r="Y29" s="9"/>
      <c r="Z29" s="9"/>
    </row>
    <row r="30" spans="1:26" ht="30" customHeight="1">
      <c r="A30" s="666"/>
      <c r="B30" s="666"/>
      <c r="C30" s="666"/>
      <c r="D30" s="666"/>
      <c r="E30" s="666"/>
      <c r="F30" s="666"/>
      <c r="G30" s="26">
        <v>2</v>
      </c>
      <c r="H30" s="26" t="s">
        <v>13449</v>
      </c>
      <c r="I30" s="26" t="s">
        <v>13450</v>
      </c>
      <c r="J30" s="86" t="s">
        <v>158</v>
      </c>
      <c r="K30" s="178"/>
      <c r="L30" s="666"/>
      <c r="M30" s="665"/>
      <c r="N30" s="64"/>
      <c r="O30" s="86" t="s">
        <v>380</v>
      </c>
      <c r="P30" s="86" t="s">
        <v>380</v>
      </c>
      <c r="Q30" s="397" t="s">
        <v>13442</v>
      </c>
      <c r="R30" s="83" t="s">
        <v>122</v>
      </c>
      <c r="S30" s="86"/>
      <c r="T30" s="9"/>
      <c r="U30" s="9"/>
      <c r="V30" s="9"/>
      <c r="W30" s="9"/>
      <c r="X30" s="9"/>
      <c r="Y30" s="9"/>
      <c r="Z30" s="9"/>
    </row>
    <row r="31" spans="1:26" ht="30" customHeight="1">
      <c r="A31" s="735" t="s">
        <v>13461</v>
      </c>
      <c r="B31" s="735" t="s">
        <v>363</v>
      </c>
      <c r="C31" s="735" t="s">
        <v>365</v>
      </c>
      <c r="D31" s="740" t="s">
        <v>13424</v>
      </c>
      <c r="E31" s="740" t="s">
        <v>13466</v>
      </c>
      <c r="F31" s="740" t="s">
        <v>13002</v>
      </c>
      <c r="G31" s="26">
        <v>1</v>
      </c>
      <c r="H31" s="26" t="s">
        <v>13006</v>
      </c>
      <c r="I31" s="26" t="s">
        <v>13007</v>
      </c>
      <c r="J31" s="86" t="s">
        <v>158</v>
      </c>
      <c r="K31" s="178"/>
      <c r="L31" s="734"/>
      <c r="M31" s="665"/>
      <c r="N31" s="64"/>
      <c r="O31" s="86" t="s">
        <v>380</v>
      </c>
      <c r="P31" s="86" t="s">
        <v>380</v>
      </c>
      <c r="Q31" s="397" t="s">
        <v>13473</v>
      </c>
      <c r="R31" s="83" t="s">
        <v>122</v>
      </c>
      <c r="S31" s="86"/>
      <c r="T31" s="9"/>
      <c r="U31" s="9"/>
      <c r="V31" s="9"/>
      <c r="W31" s="9"/>
      <c r="X31" s="9"/>
      <c r="Y31" s="9"/>
      <c r="Z31" s="9"/>
    </row>
    <row r="32" spans="1:26" ht="30" customHeight="1">
      <c r="A32" s="665"/>
      <c r="B32" s="665"/>
      <c r="C32" s="665"/>
      <c r="D32" s="665"/>
      <c r="E32" s="665"/>
      <c r="F32" s="665"/>
      <c r="G32" s="26">
        <v>2</v>
      </c>
      <c r="H32" s="26" t="s">
        <v>13059</v>
      </c>
      <c r="I32" s="26" t="s">
        <v>13007</v>
      </c>
      <c r="J32" s="86" t="s">
        <v>158</v>
      </c>
      <c r="K32" s="178"/>
      <c r="L32" s="665"/>
      <c r="M32" s="665"/>
      <c r="N32" s="64"/>
      <c r="O32" s="86" t="s">
        <v>380</v>
      </c>
      <c r="P32" s="86" t="s">
        <v>380</v>
      </c>
      <c r="Q32" s="397" t="s">
        <v>13473</v>
      </c>
      <c r="R32" s="83" t="s">
        <v>122</v>
      </c>
      <c r="S32" s="86"/>
      <c r="T32" s="9"/>
      <c r="U32" s="9"/>
      <c r="V32" s="9"/>
      <c r="W32" s="9"/>
      <c r="X32" s="9"/>
      <c r="Y32" s="9"/>
      <c r="Z32" s="9"/>
    </row>
    <row r="33" spans="1:26" ht="30" customHeight="1">
      <c r="A33" s="666"/>
      <c r="B33" s="666"/>
      <c r="C33" s="666"/>
      <c r="D33" s="666"/>
      <c r="E33" s="666"/>
      <c r="F33" s="666"/>
      <c r="G33" s="26">
        <v>3</v>
      </c>
      <c r="H33" s="26" t="s">
        <v>13449</v>
      </c>
      <c r="I33" s="26" t="s">
        <v>13487</v>
      </c>
      <c r="J33" s="86" t="s">
        <v>158</v>
      </c>
      <c r="K33" s="178"/>
      <c r="L33" s="666"/>
      <c r="M33" s="665"/>
      <c r="N33" s="64"/>
      <c r="O33" s="86" t="s">
        <v>380</v>
      </c>
      <c r="P33" s="86" t="s">
        <v>380</v>
      </c>
      <c r="Q33" s="397" t="s">
        <v>13473</v>
      </c>
      <c r="R33" s="83" t="s">
        <v>122</v>
      </c>
      <c r="S33" s="86"/>
      <c r="T33" s="9"/>
      <c r="U33" s="9"/>
      <c r="V33" s="9"/>
      <c r="W33" s="9"/>
      <c r="X33" s="9"/>
      <c r="Y33" s="9"/>
      <c r="Z33" s="9"/>
    </row>
    <row r="34" spans="1:26" ht="30" customHeight="1">
      <c r="A34" s="735" t="s">
        <v>13493</v>
      </c>
      <c r="B34" s="735" t="s">
        <v>363</v>
      </c>
      <c r="C34" s="735" t="s">
        <v>365</v>
      </c>
      <c r="D34" s="740" t="s">
        <v>13424</v>
      </c>
      <c r="E34" s="740" t="s">
        <v>13501</v>
      </c>
      <c r="F34" s="740" t="s">
        <v>13002</v>
      </c>
      <c r="G34" s="26">
        <v>1</v>
      </c>
      <c r="H34" s="26" t="s">
        <v>13006</v>
      </c>
      <c r="I34" s="26" t="s">
        <v>13007</v>
      </c>
      <c r="J34" s="86" t="s">
        <v>158</v>
      </c>
      <c r="K34" s="178"/>
      <c r="L34" s="734"/>
      <c r="M34" s="665"/>
      <c r="N34" s="64"/>
      <c r="O34" s="86" t="s">
        <v>380</v>
      </c>
      <c r="P34" s="86" t="s">
        <v>380</v>
      </c>
      <c r="Q34" s="397" t="s">
        <v>13506</v>
      </c>
      <c r="R34" s="83" t="s">
        <v>122</v>
      </c>
      <c r="S34" s="86"/>
      <c r="T34" s="9"/>
      <c r="U34" s="9"/>
      <c r="V34" s="9"/>
      <c r="W34" s="9"/>
      <c r="X34" s="9"/>
      <c r="Y34" s="9"/>
      <c r="Z34" s="9"/>
    </row>
    <row r="35" spans="1:26" ht="30" customHeight="1">
      <c r="A35" s="665"/>
      <c r="B35" s="665"/>
      <c r="C35" s="665"/>
      <c r="D35" s="665"/>
      <c r="E35" s="665"/>
      <c r="F35" s="665"/>
      <c r="G35" s="26">
        <v>2</v>
      </c>
      <c r="H35" s="26" t="s">
        <v>13108</v>
      </c>
      <c r="I35" s="26" t="s">
        <v>13007</v>
      </c>
      <c r="J35" s="86" t="s">
        <v>158</v>
      </c>
      <c r="K35" s="178"/>
      <c r="L35" s="665"/>
      <c r="M35" s="665"/>
      <c r="N35" s="64"/>
      <c r="O35" s="86" t="s">
        <v>380</v>
      </c>
      <c r="P35" s="86" t="s">
        <v>380</v>
      </c>
      <c r="Q35" s="397" t="s">
        <v>13506</v>
      </c>
      <c r="R35" s="83" t="s">
        <v>122</v>
      </c>
      <c r="S35" s="86"/>
      <c r="T35" s="9"/>
      <c r="U35" s="9"/>
      <c r="V35" s="9"/>
      <c r="W35" s="9"/>
      <c r="X35" s="9"/>
      <c r="Y35" s="9"/>
      <c r="Z35" s="9"/>
    </row>
    <row r="36" spans="1:26" ht="30" customHeight="1">
      <c r="A36" s="666"/>
      <c r="B36" s="666"/>
      <c r="C36" s="666"/>
      <c r="D36" s="666"/>
      <c r="E36" s="666"/>
      <c r="F36" s="666"/>
      <c r="G36" s="26">
        <v>3</v>
      </c>
      <c r="H36" s="26" t="s">
        <v>13449</v>
      </c>
      <c r="I36" s="26" t="s">
        <v>13450</v>
      </c>
      <c r="J36" s="86" t="s">
        <v>158</v>
      </c>
      <c r="K36" s="178"/>
      <c r="L36" s="666"/>
      <c r="M36" s="666"/>
      <c r="N36" s="64"/>
      <c r="O36" s="86" t="s">
        <v>380</v>
      </c>
      <c r="P36" s="86" t="s">
        <v>380</v>
      </c>
      <c r="Q36" s="397" t="s">
        <v>13506</v>
      </c>
      <c r="R36" s="83" t="s">
        <v>122</v>
      </c>
      <c r="S36" s="86"/>
      <c r="T36" s="9"/>
      <c r="U36" s="9"/>
      <c r="V36" s="9"/>
      <c r="W36" s="9"/>
      <c r="X36" s="9"/>
      <c r="Y36" s="9"/>
      <c r="Z36" s="9"/>
    </row>
    <row r="37" spans="1:26" ht="39.75" customHeight="1">
      <c r="A37" s="735" t="s">
        <v>13526</v>
      </c>
      <c r="B37" s="735" t="s">
        <v>363</v>
      </c>
      <c r="C37" s="735" t="s">
        <v>365</v>
      </c>
      <c r="D37" s="740" t="s">
        <v>13529</v>
      </c>
      <c r="E37" s="740" t="s">
        <v>13530</v>
      </c>
      <c r="F37" s="740" t="s">
        <v>13002</v>
      </c>
      <c r="G37" s="26">
        <v>1</v>
      </c>
      <c r="H37" s="26" t="s">
        <v>13006</v>
      </c>
      <c r="I37" s="26" t="s">
        <v>13007</v>
      </c>
      <c r="J37" s="86" t="s">
        <v>158</v>
      </c>
      <c r="K37" s="178"/>
      <c r="L37" s="734"/>
      <c r="M37" s="734" t="s">
        <v>13317</v>
      </c>
      <c r="N37" s="64"/>
      <c r="O37" s="86" t="s">
        <v>380</v>
      </c>
      <c r="P37" s="86" t="s">
        <v>380</v>
      </c>
      <c r="Q37" s="397" t="s">
        <v>13539</v>
      </c>
      <c r="R37" s="83" t="s">
        <v>122</v>
      </c>
      <c r="S37" s="86"/>
      <c r="T37" s="9"/>
      <c r="U37" s="9"/>
      <c r="V37" s="9"/>
      <c r="W37" s="9"/>
      <c r="X37" s="9"/>
      <c r="Y37" s="9"/>
      <c r="Z37" s="9"/>
    </row>
    <row r="38" spans="1:26" ht="39.75" customHeight="1">
      <c r="A38" s="666"/>
      <c r="B38" s="666"/>
      <c r="C38" s="666"/>
      <c r="D38" s="666"/>
      <c r="E38" s="666"/>
      <c r="F38" s="666"/>
      <c r="G38" s="26">
        <v>2</v>
      </c>
      <c r="H38" s="26" t="s">
        <v>13547</v>
      </c>
      <c r="I38" s="26" t="s">
        <v>13548</v>
      </c>
      <c r="J38" s="86" t="s">
        <v>158</v>
      </c>
      <c r="K38" s="178"/>
      <c r="L38" s="666"/>
      <c r="M38" s="665"/>
      <c r="N38" s="64"/>
      <c r="O38" s="86" t="s">
        <v>380</v>
      </c>
      <c r="P38" s="86" t="s">
        <v>380</v>
      </c>
      <c r="Q38" s="397" t="s">
        <v>13539</v>
      </c>
      <c r="R38" s="83" t="s">
        <v>122</v>
      </c>
      <c r="S38" s="86"/>
      <c r="T38" s="9"/>
      <c r="U38" s="9"/>
      <c r="V38" s="9"/>
      <c r="W38" s="9"/>
      <c r="X38" s="9"/>
      <c r="Y38" s="9"/>
      <c r="Z38" s="9"/>
    </row>
    <row r="39" spans="1:26" ht="30" customHeight="1">
      <c r="A39" s="735" t="s">
        <v>13555</v>
      </c>
      <c r="B39" s="735" t="s">
        <v>363</v>
      </c>
      <c r="C39" s="735" t="s">
        <v>365</v>
      </c>
      <c r="D39" s="740" t="s">
        <v>13529</v>
      </c>
      <c r="E39" s="740" t="s">
        <v>13562</v>
      </c>
      <c r="F39" s="740" t="s">
        <v>13002</v>
      </c>
      <c r="G39" s="26">
        <v>1</v>
      </c>
      <c r="H39" s="26" t="s">
        <v>13006</v>
      </c>
      <c r="I39" s="26" t="s">
        <v>13007</v>
      </c>
      <c r="J39" s="86" t="s">
        <v>158</v>
      </c>
      <c r="K39" s="178"/>
      <c r="L39" s="734"/>
      <c r="M39" s="665"/>
      <c r="N39" s="64"/>
      <c r="O39" s="86" t="s">
        <v>380</v>
      </c>
      <c r="P39" s="86" t="s">
        <v>380</v>
      </c>
      <c r="Q39" s="397" t="s">
        <v>13569</v>
      </c>
      <c r="R39" s="83" t="s">
        <v>122</v>
      </c>
      <c r="S39" s="86"/>
      <c r="T39" s="9"/>
      <c r="U39" s="9"/>
      <c r="V39" s="9"/>
      <c r="W39" s="9"/>
      <c r="X39" s="9"/>
      <c r="Y39" s="9"/>
      <c r="Z39" s="9"/>
    </row>
    <row r="40" spans="1:26" ht="30" customHeight="1">
      <c r="A40" s="665"/>
      <c r="B40" s="665"/>
      <c r="C40" s="665"/>
      <c r="D40" s="665"/>
      <c r="E40" s="665"/>
      <c r="F40" s="665"/>
      <c r="G40" s="26">
        <v>2</v>
      </c>
      <c r="H40" s="26" t="s">
        <v>13059</v>
      </c>
      <c r="I40" s="26" t="s">
        <v>13007</v>
      </c>
      <c r="J40" s="86" t="s">
        <v>158</v>
      </c>
      <c r="K40" s="178"/>
      <c r="L40" s="665"/>
      <c r="M40" s="665"/>
      <c r="N40" s="64"/>
      <c r="O40" s="86" t="s">
        <v>380</v>
      </c>
      <c r="P40" s="86" t="s">
        <v>380</v>
      </c>
      <c r="Q40" s="397" t="s">
        <v>13569</v>
      </c>
      <c r="R40" s="83" t="s">
        <v>122</v>
      </c>
      <c r="S40" s="86"/>
      <c r="T40" s="9"/>
      <c r="U40" s="9"/>
      <c r="V40" s="9"/>
      <c r="W40" s="9"/>
      <c r="X40" s="9"/>
      <c r="Y40" s="9"/>
      <c r="Z40" s="9"/>
    </row>
    <row r="41" spans="1:26" ht="30" customHeight="1">
      <c r="A41" s="666"/>
      <c r="B41" s="666"/>
      <c r="C41" s="666"/>
      <c r="D41" s="666"/>
      <c r="E41" s="666"/>
      <c r="F41" s="666"/>
      <c r="G41" s="26">
        <v>3</v>
      </c>
      <c r="H41" s="26" t="s">
        <v>13547</v>
      </c>
      <c r="I41" s="26" t="s">
        <v>13583</v>
      </c>
      <c r="J41" s="86" t="s">
        <v>158</v>
      </c>
      <c r="K41" s="178"/>
      <c r="L41" s="666"/>
      <c r="M41" s="665"/>
      <c r="N41" s="64"/>
      <c r="O41" s="86" t="s">
        <v>380</v>
      </c>
      <c r="P41" s="86" t="s">
        <v>380</v>
      </c>
      <c r="Q41" s="397" t="s">
        <v>13569</v>
      </c>
      <c r="R41" s="83" t="s">
        <v>122</v>
      </c>
      <c r="S41" s="86"/>
      <c r="T41" s="9"/>
      <c r="U41" s="9"/>
      <c r="V41" s="9"/>
      <c r="W41" s="9"/>
      <c r="X41" s="9"/>
      <c r="Y41" s="9"/>
      <c r="Z41" s="9"/>
    </row>
    <row r="42" spans="1:26" ht="30" customHeight="1">
      <c r="A42" s="735" t="s">
        <v>13587</v>
      </c>
      <c r="B42" s="735" t="s">
        <v>363</v>
      </c>
      <c r="C42" s="735" t="s">
        <v>365</v>
      </c>
      <c r="D42" s="740" t="s">
        <v>13529</v>
      </c>
      <c r="E42" s="740" t="s">
        <v>13590</v>
      </c>
      <c r="F42" s="740" t="s">
        <v>13002</v>
      </c>
      <c r="G42" s="26">
        <v>1</v>
      </c>
      <c r="H42" s="26" t="s">
        <v>13006</v>
      </c>
      <c r="I42" s="26" t="s">
        <v>13007</v>
      </c>
      <c r="J42" s="86" t="s">
        <v>158</v>
      </c>
      <c r="K42" s="178"/>
      <c r="L42" s="734"/>
      <c r="M42" s="665"/>
      <c r="N42" s="64"/>
      <c r="O42" s="86" t="s">
        <v>380</v>
      </c>
      <c r="P42" s="86" t="s">
        <v>380</v>
      </c>
      <c r="Q42" s="397" t="s">
        <v>13597</v>
      </c>
      <c r="R42" s="83" t="s">
        <v>122</v>
      </c>
      <c r="S42" s="86"/>
      <c r="T42" s="9"/>
      <c r="U42" s="9"/>
      <c r="V42" s="9"/>
      <c r="W42" s="9"/>
      <c r="X42" s="9"/>
      <c r="Y42" s="9"/>
      <c r="Z42" s="9"/>
    </row>
    <row r="43" spans="1:26" ht="30" customHeight="1">
      <c r="A43" s="665"/>
      <c r="B43" s="665"/>
      <c r="C43" s="665"/>
      <c r="D43" s="665"/>
      <c r="E43" s="665"/>
      <c r="F43" s="665"/>
      <c r="G43" s="26">
        <v>2</v>
      </c>
      <c r="H43" s="26" t="s">
        <v>13108</v>
      </c>
      <c r="I43" s="26" t="s">
        <v>13007</v>
      </c>
      <c r="J43" s="86" t="s">
        <v>158</v>
      </c>
      <c r="K43" s="178"/>
      <c r="L43" s="665"/>
      <c r="M43" s="665"/>
      <c r="N43" s="64"/>
      <c r="O43" s="86" t="s">
        <v>380</v>
      </c>
      <c r="P43" s="86" t="s">
        <v>380</v>
      </c>
      <c r="Q43" s="397" t="s">
        <v>13597</v>
      </c>
      <c r="R43" s="83" t="s">
        <v>122</v>
      </c>
      <c r="S43" s="86"/>
      <c r="T43" s="9"/>
      <c r="U43" s="9"/>
      <c r="V43" s="9"/>
      <c r="W43" s="9"/>
      <c r="X43" s="9"/>
      <c r="Y43" s="9"/>
      <c r="Z43" s="9"/>
    </row>
    <row r="44" spans="1:26" ht="30" customHeight="1">
      <c r="A44" s="666"/>
      <c r="B44" s="666"/>
      <c r="C44" s="666"/>
      <c r="D44" s="666"/>
      <c r="E44" s="666"/>
      <c r="F44" s="666"/>
      <c r="G44" s="26">
        <v>3</v>
      </c>
      <c r="H44" s="26" t="s">
        <v>13547</v>
      </c>
      <c r="I44" s="26" t="s">
        <v>13548</v>
      </c>
      <c r="J44" s="86" t="s">
        <v>158</v>
      </c>
      <c r="K44" s="178"/>
      <c r="L44" s="666"/>
      <c r="M44" s="666"/>
      <c r="N44" s="64"/>
      <c r="O44" s="86" t="s">
        <v>380</v>
      </c>
      <c r="P44" s="86" t="s">
        <v>380</v>
      </c>
      <c r="Q44" s="397" t="s">
        <v>13597</v>
      </c>
      <c r="R44" s="83" t="s">
        <v>122</v>
      </c>
      <c r="S44" s="86"/>
      <c r="T44" s="9"/>
      <c r="U44" s="9"/>
      <c r="V44" s="9"/>
      <c r="W44" s="9"/>
      <c r="X44" s="9"/>
      <c r="Y44" s="9"/>
      <c r="Z44" s="9"/>
    </row>
    <row r="45" spans="1:26" ht="39.75" customHeight="1">
      <c r="A45" s="735" t="s">
        <v>13612</v>
      </c>
      <c r="B45" s="735" t="s">
        <v>363</v>
      </c>
      <c r="C45" s="735" t="s">
        <v>365</v>
      </c>
      <c r="D45" s="740" t="s">
        <v>13614</v>
      </c>
      <c r="E45" s="740" t="s">
        <v>13616</v>
      </c>
      <c r="F45" s="740" t="s">
        <v>13002</v>
      </c>
      <c r="G45" s="26">
        <v>1</v>
      </c>
      <c r="H45" s="26" t="s">
        <v>13006</v>
      </c>
      <c r="I45" s="26" t="s">
        <v>13007</v>
      </c>
      <c r="J45" s="86" t="s">
        <v>158</v>
      </c>
      <c r="K45" s="178"/>
      <c r="L45" s="734"/>
      <c r="M45" s="794" t="s">
        <v>13620</v>
      </c>
      <c r="N45" s="122"/>
      <c r="O45" s="86" t="s">
        <v>380</v>
      </c>
      <c r="P45" s="86" t="s">
        <v>380</v>
      </c>
      <c r="Q45" s="397" t="s">
        <v>13624</v>
      </c>
      <c r="R45" s="83" t="s">
        <v>122</v>
      </c>
      <c r="S45" s="86"/>
      <c r="T45" s="9"/>
      <c r="U45" s="9"/>
      <c r="V45" s="9"/>
      <c r="W45" s="9"/>
      <c r="X45" s="9"/>
      <c r="Y45" s="9"/>
      <c r="Z45" s="9"/>
    </row>
    <row r="46" spans="1:26" ht="39.75" customHeight="1">
      <c r="A46" s="666"/>
      <c r="B46" s="666"/>
      <c r="C46" s="666"/>
      <c r="D46" s="666"/>
      <c r="E46" s="666"/>
      <c r="F46" s="666"/>
      <c r="G46" s="26">
        <v>2</v>
      </c>
      <c r="H46" s="26" t="s">
        <v>13631</v>
      </c>
      <c r="I46" s="26" t="s">
        <v>13632</v>
      </c>
      <c r="J46" s="86" t="s">
        <v>158</v>
      </c>
      <c r="K46" s="178"/>
      <c r="L46" s="666"/>
      <c r="M46" s="665"/>
      <c r="N46" s="122"/>
      <c r="O46" s="86" t="s">
        <v>380</v>
      </c>
      <c r="P46" s="86" t="s">
        <v>380</v>
      </c>
      <c r="Q46" s="397" t="s">
        <v>13624</v>
      </c>
      <c r="R46" s="83" t="s">
        <v>122</v>
      </c>
      <c r="S46" s="86"/>
      <c r="T46" s="9"/>
      <c r="U46" s="9"/>
      <c r="V46" s="9"/>
      <c r="W46" s="9"/>
      <c r="X46" s="9"/>
      <c r="Y46" s="9"/>
      <c r="Z46" s="9"/>
    </row>
    <row r="47" spans="1:26" ht="30" customHeight="1">
      <c r="A47" s="735" t="s">
        <v>13635</v>
      </c>
      <c r="B47" s="735" t="s">
        <v>363</v>
      </c>
      <c r="C47" s="735" t="s">
        <v>365</v>
      </c>
      <c r="D47" s="740" t="s">
        <v>13614</v>
      </c>
      <c r="E47" s="740" t="s">
        <v>13645</v>
      </c>
      <c r="F47" s="740" t="s">
        <v>13002</v>
      </c>
      <c r="G47" s="26">
        <v>1</v>
      </c>
      <c r="H47" s="26" t="s">
        <v>13006</v>
      </c>
      <c r="I47" s="26" t="s">
        <v>13007</v>
      </c>
      <c r="J47" s="86" t="s">
        <v>158</v>
      </c>
      <c r="K47" s="178"/>
      <c r="L47" s="734"/>
      <c r="M47" s="665"/>
      <c r="N47" s="122"/>
      <c r="O47" s="86" t="s">
        <v>380</v>
      </c>
      <c r="P47" s="86" t="s">
        <v>380</v>
      </c>
      <c r="Q47" s="397" t="s">
        <v>13653</v>
      </c>
      <c r="R47" s="83" t="s">
        <v>122</v>
      </c>
      <c r="S47" s="86"/>
      <c r="T47" s="9"/>
      <c r="U47" s="9"/>
      <c r="V47" s="9"/>
      <c r="W47" s="9"/>
      <c r="X47" s="9"/>
      <c r="Y47" s="9"/>
      <c r="Z47" s="9"/>
    </row>
    <row r="48" spans="1:26" ht="30" customHeight="1">
      <c r="A48" s="665"/>
      <c r="B48" s="665"/>
      <c r="C48" s="665"/>
      <c r="D48" s="665"/>
      <c r="E48" s="665"/>
      <c r="F48" s="665"/>
      <c r="G48" s="26">
        <v>2</v>
      </c>
      <c r="H48" s="26" t="s">
        <v>13059</v>
      </c>
      <c r="I48" s="26" t="s">
        <v>13007</v>
      </c>
      <c r="J48" s="86" t="s">
        <v>158</v>
      </c>
      <c r="K48" s="178"/>
      <c r="L48" s="665"/>
      <c r="M48" s="665"/>
      <c r="N48" s="122"/>
      <c r="O48" s="86" t="s">
        <v>380</v>
      </c>
      <c r="P48" s="86" t="s">
        <v>380</v>
      </c>
      <c r="Q48" s="397" t="s">
        <v>13653</v>
      </c>
      <c r="R48" s="83" t="s">
        <v>122</v>
      </c>
      <c r="S48" s="86"/>
      <c r="T48" s="9"/>
      <c r="U48" s="9"/>
      <c r="V48" s="9"/>
      <c r="W48" s="9"/>
      <c r="X48" s="9"/>
      <c r="Y48" s="9"/>
      <c r="Z48" s="9"/>
    </row>
    <row r="49" spans="1:26" ht="30" customHeight="1">
      <c r="A49" s="666"/>
      <c r="B49" s="666"/>
      <c r="C49" s="666"/>
      <c r="D49" s="666"/>
      <c r="E49" s="666"/>
      <c r="F49" s="666"/>
      <c r="G49" s="26">
        <v>3</v>
      </c>
      <c r="H49" s="26" t="s">
        <v>13631</v>
      </c>
      <c r="I49" s="26" t="s">
        <v>13671</v>
      </c>
      <c r="J49" s="86" t="s">
        <v>158</v>
      </c>
      <c r="K49" s="178"/>
      <c r="L49" s="666"/>
      <c r="M49" s="665"/>
      <c r="N49" s="122"/>
      <c r="O49" s="86" t="s">
        <v>380</v>
      </c>
      <c r="P49" s="86" t="s">
        <v>380</v>
      </c>
      <c r="Q49" s="397" t="s">
        <v>13653</v>
      </c>
      <c r="R49" s="83" t="s">
        <v>122</v>
      </c>
      <c r="S49" s="86"/>
      <c r="T49" s="9"/>
      <c r="U49" s="9"/>
      <c r="V49" s="9"/>
      <c r="W49" s="9"/>
      <c r="X49" s="9"/>
      <c r="Y49" s="9"/>
      <c r="Z49" s="9"/>
    </row>
    <row r="50" spans="1:26" ht="30" customHeight="1">
      <c r="A50" s="735" t="s">
        <v>13679</v>
      </c>
      <c r="B50" s="735" t="s">
        <v>363</v>
      </c>
      <c r="C50" s="735" t="s">
        <v>365</v>
      </c>
      <c r="D50" s="740" t="s">
        <v>13614</v>
      </c>
      <c r="E50" s="740" t="s">
        <v>13684</v>
      </c>
      <c r="F50" s="740" t="s">
        <v>13002</v>
      </c>
      <c r="G50" s="26">
        <v>1</v>
      </c>
      <c r="H50" s="26" t="s">
        <v>13006</v>
      </c>
      <c r="I50" s="26" t="s">
        <v>13007</v>
      </c>
      <c r="J50" s="86" t="s">
        <v>158</v>
      </c>
      <c r="K50" s="178"/>
      <c r="L50" s="734"/>
      <c r="M50" s="665"/>
      <c r="N50" s="122"/>
      <c r="O50" s="86" t="s">
        <v>380</v>
      </c>
      <c r="P50" s="86" t="s">
        <v>380</v>
      </c>
      <c r="Q50" s="397" t="s">
        <v>13687</v>
      </c>
      <c r="R50" s="83" t="s">
        <v>122</v>
      </c>
      <c r="S50" s="86"/>
      <c r="T50" s="9"/>
      <c r="U50" s="9"/>
      <c r="V50" s="9"/>
      <c r="W50" s="9"/>
      <c r="X50" s="9"/>
      <c r="Y50" s="9"/>
      <c r="Z50" s="9"/>
    </row>
    <row r="51" spans="1:26" ht="30" customHeight="1">
      <c r="A51" s="665"/>
      <c r="B51" s="665"/>
      <c r="C51" s="665"/>
      <c r="D51" s="665"/>
      <c r="E51" s="665"/>
      <c r="F51" s="665"/>
      <c r="G51" s="26">
        <v>2</v>
      </c>
      <c r="H51" s="26" t="s">
        <v>13108</v>
      </c>
      <c r="I51" s="26" t="s">
        <v>13007</v>
      </c>
      <c r="J51" s="86" t="s">
        <v>158</v>
      </c>
      <c r="K51" s="178"/>
      <c r="L51" s="665"/>
      <c r="M51" s="665"/>
      <c r="N51" s="122"/>
      <c r="O51" s="86" t="s">
        <v>380</v>
      </c>
      <c r="P51" s="86" t="s">
        <v>380</v>
      </c>
      <c r="Q51" s="397" t="s">
        <v>13687</v>
      </c>
      <c r="R51" s="83" t="s">
        <v>122</v>
      </c>
      <c r="S51" s="86"/>
      <c r="T51" s="9"/>
      <c r="U51" s="9"/>
      <c r="V51" s="9"/>
      <c r="W51" s="9"/>
      <c r="X51" s="9"/>
      <c r="Y51" s="9"/>
      <c r="Z51" s="9"/>
    </row>
    <row r="52" spans="1:26" ht="30" customHeight="1">
      <c r="A52" s="666"/>
      <c r="B52" s="666"/>
      <c r="C52" s="666"/>
      <c r="D52" s="666"/>
      <c r="E52" s="666"/>
      <c r="F52" s="666"/>
      <c r="G52" s="26">
        <v>3</v>
      </c>
      <c r="H52" s="26" t="s">
        <v>13631</v>
      </c>
      <c r="I52" s="26" t="s">
        <v>13632</v>
      </c>
      <c r="J52" s="86" t="s">
        <v>158</v>
      </c>
      <c r="K52" s="178"/>
      <c r="L52" s="666"/>
      <c r="M52" s="666"/>
      <c r="N52" s="122"/>
      <c r="O52" s="86" t="s">
        <v>380</v>
      </c>
      <c r="P52" s="86" t="s">
        <v>380</v>
      </c>
      <c r="Q52" s="397" t="s">
        <v>13687</v>
      </c>
      <c r="R52" s="83" t="s">
        <v>122</v>
      </c>
      <c r="S52" s="86"/>
      <c r="T52" s="9"/>
      <c r="U52" s="9"/>
      <c r="V52" s="9"/>
      <c r="W52" s="9"/>
      <c r="X52" s="9"/>
      <c r="Y52" s="9"/>
      <c r="Z52" s="9"/>
    </row>
    <row r="53" spans="1:26" ht="39.75" customHeight="1">
      <c r="A53" s="735" t="s">
        <v>13706</v>
      </c>
      <c r="B53" s="735" t="s">
        <v>363</v>
      </c>
      <c r="C53" s="735" t="s">
        <v>365</v>
      </c>
      <c r="D53" s="740" t="s">
        <v>13708</v>
      </c>
      <c r="E53" s="740" t="s">
        <v>13709</v>
      </c>
      <c r="F53" s="740" t="s">
        <v>13002</v>
      </c>
      <c r="G53" s="26">
        <v>1</v>
      </c>
      <c r="H53" s="26" t="s">
        <v>13006</v>
      </c>
      <c r="I53" s="26" t="s">
        <v>13007</v>
      </c>
      <c r="J53" s="86" t="s">
        <v>158</v>
      </c>
      <c r="K53" s="178"/>
      <c r="L53" s="734"/>
      <c r="M53" s="86"/>
      <c r="N53" s="64"/>
      <c r="O53" s="86" t="s">
        <v>380</v>
      </c>
      <c r="P53" s="86" t="s">
        <v>380</v>
      </c>
      <c r="Q53" s="397" t="s">
        <v>13715</v>
      </c>
      <c r="R53" s="83"/>
      <c r="S53" s="86"/>
      <c r="T53" s="9"/>
      <c r="U53" s="9"/>
      <c r="V53" s="9"/>
      <c r="W53" s="9"/>
      <c r="X53" s="9"/>
      <c r="Y53" s="9"/>
      <c r="Z53" s="9"/>
    </row>
    <row r="54" spans="1:26" ht="39.75" customHeight="1">
      <c r="A54" s="666"/>
      <c r="B54" s="666"/>
      <c r="C54" s="666"/>
      <c r="D54" s="666"/>
      <c r="E54" s="666"/>
      <c r="F54" s="666"/>
      <c r="G54" s="26">
        <v>2</v>
      </c>
      <c r="H54" s="26" t="s">
        <v>13723</v>
      </c>
      <c r="I54" s="26" t="s">
        <v>13725</v>
      </c>
      <c r="J54" s="86" t="s">
        <v>158</v>
      </c>
      <c r="K54" s="178"/>
      <c r="L54" s="666"/>
      <c r="M54" s="86"/>
      <c r="N54" s="64"/>
      <c r="O54" s="86" t="s">
        <v>380</v>
      </c>
      <c r="P54" s="86" t="s">
        <v>380</v>
      </c>
      <c r="Q54" s="397" t="s">
        <v>13715</v>
      </c>
      <c r="R54" s="83"/>
      <c r="S54" s="86"/>
      <c r="T54" s="9"/>
      <c r="U54" s="9"/>
      <c r="V54" s="9"/>
      <c r="W54" s="9"/>
      <c r="X54" s="9"/>
      <c r="Y54" s="9"/>
      <c r="Z54" s="9"/>
    </row>
    <row r="55" spans="1:26" ht="30" customHeight="1">
      <c r="A55" s="735" t="s">
        <v>13731</v>
      </c>
      <c r="B55" s="735" t="s">
        <v>363</v>
      </c>
      <c r="C55" s="735" t="s">
        <v>365</v>
      </c>
      <c r="D55" s="740" t="s">
        <v>13708</v>
      </c>
      <c r="E55" s="740" t="s">
        <v>13740</v>
      </c>
      <c r="F55" s="740" t="s">
        <v>13002</v>
      </c>
      <c r="G55" s="26">
        <v>1</v>
      </c>
      <c r="H55" s="26" t="s">
        <v>13006</v>
      </c>
      <c r="I55" s="26" t="s">
        <v>13007</v>
      </c>
      <c r="J55" s="86" t="s">
        <v>158</v>
      </c>
      <c r="K55" s="178"/>
      <c r="L55" s="734"/>
      <c r="M55" s="86"/>
      <c r="N55" s="64"/>
      <c r="O55" s="86" t="s">
        <v>380</v>
      </c>
      <c r="P55" s="86" t="s">
        <v>380</v>
      </c>
      <c r="Q55" s="397" t="s">
        <v>13749</v>
      </c>
      <c r="R55" s="83"/>
      <c r="S55" s="86"/>
      <c r="T55" s="9"/>
      <c r="U55" s="9"/>
      <c r="V55" s="9"/>
      <c r="W55" s="9"/>
      <c r="X55" s="9"/>
      <c r="Y55" s="9"/>
      <c r="Z55" s="9"/>
    </row>
    <row r="56" spans="1:26" ht="30" customHeight="1">
      <c r="A56" s="665"/>
      <c r="B56" s="665"/>
      <c r="C56" s="665"/>
      <c r="D56" s="665"/>
      <c r="E56" s="665"/>
      <c r="F56" s="665"/>
      <c r="G56" s="26">
        <v>2</v>
      </c>
      <c r="H56" s="26" t="s">
        <v>13059</v>
      </c>
      <c r="I56" s="26" t="s">
        <v>13007</v>
      </c>
      <c r="J56" s="86" t="s">
        <v>158</v>
      </c>
      <c r="K56" s="178"/>
      <c r="L56" s="665"/>
      <c r="M56" s="86"/>
      <c r="N56" s="64"/>
      <c r="O56" s="86" t="s">
        <v>380</v>
      </c>
      <c r="P56" s="86" t="s">
        <v>380</v>
      </c>
      <c r="Q56" s="397" t="s">
        <v>13749</v>
      </c>
      <c r="R56" s="83"/>
      <c r="S56" s="86"/>
      <c r="T56" s="9"/>
      <c r="U56" s="9"/>
      <c r="V56" s="9"/>
      <c r="W56" s="9"/>
      <c r="X56" s="9"/>
      <c r="Y56" s="9"/>
      <c r="Z56" s="9"/>
    </row>
    <row r="57" spans="1:26" ht="30" customHeight="1">
      <c r="A57" s="666"/>
      <c r="B57" s="666"/>
      <c r="C57" s="666"/>
      <c r="D57" s="666"/>
      <c r="E57" s="666"/>
      <c r="F57" s="666"/>
      <c r="G57" s="26">
        <v>3</v>
      </c>
      <c r="H57" s="26" t="s">
        <v>13723</v>
      </c>
      <c r="I57" s="26" t="s">
        <v>13763</v>
      </c>
      <c r="J57" s="86" t="s">
        <v>158</v>
      </c>
      <c r="K57" s="178"/>
      <c r="L57" s="666"/>
      <c r="M57" s="86"/>
      <c r="N57" s="64"/>
      <c r="O57" s="86" t="s">
        <v>380</v>
      </c>
      <c r="P57" s="86" t="s">
        <v>380</v>
      </c>
      <c r="Q57" s="397" t="s">
        <v>13749</v>
      </c>
      <c r="R57" s="83"/>
      <c r="S57" s="86"/>
      <c r="T57" s="9"/>
      <c r="U57" s="9"/>
      <c r="V57" s="9"/>
      <c r="W57" s="9"/>
      <c r="X57" s="9"/>
      <c r="Y57" s="9"/>
      <c r="Z57" s="9"/>
    </row>
    <row r="58" spans="1:26" ht="30" customHeight="1">
      <c r="A58" s="735" t="s">
        <v>13766</v>
      </c>
      <c r="B58" s="735" t="s">
        <v>363</v>
      </c>
      <c r="C58" s="735" t="s">
        <v>365</v>
      </c>
      <c r="D58" s="740" t="s">
        <v>13708</v>
      </c>
      <c r="E58" s="740" t="s">
        <v>13771</v>
      </c>
      <c r="F58" s="740" t="s">
        <v>13002</v>
      </c>
      <c r="G58" s="26">
        <v>1</v>
      </c>
      <c r="H58" s="26" t="s">
        <v>13006</v>
      </c>
      <c r="I58" s="26" t="s">
        <v>13007</v>
      </c>
      <c r="J58" s="86" t="s">
        <v>158</v>
      </c>
      <c r="K58" s="178"/>
      <c r="L58" s="734"/>
      <c r="M58" s="86"/>
      <c r="N58" s="64"/>
      <c r="O58" s="86" t="s">
        <v>380</v>
      </c>
      <c r="P58" s="86" t="s">
        <v>380</v>
      </c>
      <c r="Q58" s="397" t="s">
        <v>13778</v>
      </c>
      <c r="R58" s="83"/>
      <c r="S58" s="86"/>
      <c r="T58" s="9"/>
      <c r="U58" s="9"/>
      <c r="V58" s="9"/>
      <c r="W58" s="9"/>
      <c r="X58" s="9"/>
      <c r="Y58" s="9"/>
      <c r="Z58" s="9"/>
    </row>
    <row r="59" spans="1:26" ht="30" customHeight="1">
      <c r="A59" s="665"/>
      <c r="B59" s="665"/>
      <c r="C59" s="665"/>
      <c r="D59" s="665"/>
      <c r="E59" s="665"/>
      <c r="F59" s="665"/>
      <c r="G59" s="26">
        <v>2</v>
      </c>
      <c r="H59" s="26" t="s">
        <v>13108</v>
      </c>
      <c r="I59" s="26" t="s">
        <v>13007</v>
      </c>
      <c r="J59" s="86" t="s">
        <v>158</v>
      </c>
      <c r="K59" s="178"/>
      <c r="L59" s="665"/>
      <c r="M59" s="86"/>
      <c r="N59" s="64"/>
      <c r="O59" s="86" t="s">
        <v>380</v>
      </c>
      <c r="P59" s="86" t="s">
        <v>380</v>
      </c>
      <c r="Q59" s="397" t="s">
        <v>13778</v>
      </c>
      <c r="R59" s="83"/>
      <c r="S59" s="86"/>
      <c r="T59" s="9"/>
      <c r="U59" s="9"/>
      <c r="V59" s="9"/>
      <c r="W59" s="9"/>
      <c r="X59" s="9"/>
      <c r="Y59" s="9"/>
      <c r="Z59" s="9"/>
    </row>
    <row r="60" spans="1:26" ht="30" customHeight="1">
      <c r="A60" s="666"/>
      <c r="B60" s="666"/>
      <c r="C60" s="666"/>
      <c r="D60" s="666"/>
      <c r="E60" s="666"/>
      <c r="F60" s="666"/>
      <c r="G60" s="26">
        <v>3</v>
      </c>
      <c r="H60" s="26" t="s">
        <v>13723</v>
      </c>
      <c r="I60" s="26" t="s">
        <v>13725</v>
      </c>
      <c r="J60" s="86" t="s">
        <v>158</v>
      </c>
      <c r="K60" s="178"/>
      <c r="L60" s="666"/>
      <c r="M60" s="399" t="s">
        <v>13792</v>
      </c>
      <c r="N60" s="64"/>
      <c r="O60" s="86" t="s">
        <v>380</v>
      </c>
      <c r="P60" s="86" t="s">
        <v>380</v>
      </c>
      <c r="Q60" s="397" t="s">
        <v>13778</v>
      </c>
      <c r="R60" s="83"/>
      <c r="S60" s="86"/>
      <c r="T60" s="9"/>
      <c r="U60" s="9"/>
      <c r="V60" s="9"/>
      <c r="W60" s="9"/>
      <c r="X60" s="9"/>
      <c r="Y60" s="9"/>
      <c r="Z60" s="9"/>
    </row>
    <row r="61" spans="1:26" ht="39.75" customHeight="1">
      <c r="A61" s="735" t="s">
        <v>13796</v>
      </c>
      <c r="B61" s="735" t="s">
        <v>363</v>
      </c>
      <c r="C61" s="735" t="s">
        <v>365</v>
      </c>
      <c r="D61" s="740" t="s">
        <v>13799</v>
      </c>
      <c r="E61" s="740" t="s">
        <v>13801</v>
      </c>
      <c r="F61" s="740" t="s">
        <v>13002</v>
      </c>
      <c r="G61" s="26">
        <v>1</v>
      </c>
      <c r="H61" s="26" t="s">
        <v>13006</v>
      </c>
      <c r="I61" s="26" t="s">
        <v>13007</v>
      </c>
      <c r="J61" s="86" t="s">
        <v>158</v>
      </c>
      <c r="K61" s="178"/>
      <c r="L61" s="734"/>
      <c r="M61" s="86"/>
      <c r="N61" s="64"/>
      <c r="O61" s="86" t="s">
        <v>380</v>
      </c>
      <c r="P61" s="86" t="s">
        <v>380</v>
      </c>
      <c r="Q61" s="397" t="s">
        <v>13807</v>
      </c>
      <c r="R61" s="83"/>
      <c r="S61" s="86"/>
      <c r="T61" s="9"/>
      <c r="U61" s="9"/>
      <c r="V61" s="9"/>
      <c r="W61" s="9"/>
      <c r="X61" s="9"/>
      <c r="Y61" s="9"/>
      <c r="Z61" s="9"/>
    </row>
    <row r="62" spans="1:26" ht="39.75" customHeight="1">
      <c r="A62" s="666"/>
      <c r="B62" s="666"/>
      <c r="C62" s="666"/>
      <c r="D62" s="666"/>
      <c r="E62" s="666"/>
      <c r="F62" s="666"/>
      <c r="G62" s="26">
        <v>2</v>
      </c>
      <c r="H62" s="26" t="s">
        <v>13814</v>
      </c>
      <c r="I62" s="26" t="s">
        <v>13816</v>
      </c>
      <c r="J62" s="86" t="s">
        <v>158</v>
      </c>
      <c r="K62" s="178"/>
      <c r="L62" s="666"/>
      <c r="M62" s="86"/>
      <c r="N62" s="64"/>
      <c r="O62" s="86" t="s">
        <v>380</v>
      </c>
      <c r="P62" s="86" t="s">
        <v>380</v>
      </c>
      <c r="Q62" s="397" t="s">
        <v>13807</v>
      </c>
      <c r="R62" s="83"/>
      <c r="S62" s="86"/>
      <c r="T62" s="9"/>
      <c r="U62" s="9"/>
      <c r="V62" s="9"/>
      <c r="W62" s="9"/>
      <c r="X62" s="9"/>
      <c r="Y62" s="9"/>
      <c r="Z62" s="9"/>
    </row>
    <row r="63" spans="1:26" ht="30" customHeight="1">
      <c r="A63" s="735" t="s">
        <v>13824</v>
      </c>
      <c r="B63" s="735" t="s">
        <v>363</v>
      </c>
      <c r="C63" s="735" t="s">
        <v>365</v>
      </c>
      <c r="D63" s="740" t="s">
        <v>13799</v>
      </c>
      <c r="E63" s="740" t="s">
        <v>13828</v>
      </c>
      <c r="F63" s="740" t="s">
        <v>13002</v>
      </c>
      <c r="G63" s="26">
        <v>1</v>
      </c>
      <c r="H63" s="26" t="s">
        <v>13006</v>
      </c>
      <c r="I63" s="26" t="s">
        <v>13007</v>
      </c>
      <c r="J63" s="86" t="s">
        <v>158</v>
      </c>
      <c r="K63" s="178"/>
      <c r="L63" s="734"/>
      <c r="M63" s="86"/>
      <c r="N63" s="64"/>
      <c r="O63" s="86" t="s">
        <v>380</v>
      </c>
      <c r="P63" s="86" t="s">
        <v>380</v>
      </c>
      <c r="Q63" s="397" t="s">
        <v>13837</v>
      </c>
      <c r="R63" s="83"/>
      <c r="S63" s="86"/>
      <c r="T63" s="9"/>
      <c r="U63" s="9"/>
      <c r="V63" s="9"/>
      <c r="W63" s="9"/>
      <c r="X63" s="9"/>
      <c r="Y63" s="9"/>
      <c r="Z63" s="9"/>
    </row>
    <row r="64" spans="1:26" ht="30" customHeight="1">
      <c r="A64" s="665"/>
      <c r="B64" s="665"/>
      <c r="C64" s="665"/>
      <c r="D64" s="665"/>
      <c r="E64" s="665"/>
      <c r="F64" s="665"/>
      <c r="G64" s="26">
        <v>2</v>
      </c>
      <c r="H64" s="26" t="s">
        <v>13059</v>
      </c>
      <c r="I64" s="26" t="s">
        <v>13007</v>
      </c>
      <c r="J64" s="86" t="s">
        <v>158</v>
      </c>
      <c r="K64" s="178"/>
      <c r="L64" s="665"/>
      <c r="M64" s="86"/>
      <c r="N64" s="64"/>
      <c r="O64" s="86" t="s">
        <v>380</v>
      </c>
      <c r="P64" s="86" t="s">
        <v>380</v>
      </c>
      <c r="Q64" s="397" t="s">
        <v>13837</v>
      </c>
      <c r="R64" s="83"/>
      <c r="S64" s="86"/>
      <c r="T64" s="9"/>
      <c r="U64" s="9"/>
      <c r="V64" s="9"/>
      <c r="W64" s="9"/>
      <c r="X64" s="9"/>
      <c r="Y64" s="9"/>
      <c r="Z64" s="9"/>
    </row>
    <row r="65" spans="1:26" ht="30" customHeight="1">
      <c r="A65" s="666"/>
      <c r="B65" s="666"/>
      <c r="C65" s="666"/>
      <c r="D65" s="666"/>
      <c r="E65" s="666"/>
      <c r="F65" s="666"/>
      <c r="G65" s="26">
        <v>3</v>
      </c>
      <c r="H65" s="26" t="s">
        <v>13814</v>
      </c>
      <c r="I65" s="26" t="s">
        <v>13853</v>
      </c>
      <c r="J65" s="86" t="s">
        <v>158</v>
      </c>
      <c r="K65" s="178"/>
      <c r="L65" s="666"/>
      <c r="M65" s="86"/>
      <c r="N65" s="64"/>
      <c r="O65" s="86" t="s">
        <v>380</v>
      </c>
      <c r="P65" s="86" t="s">
        <v>380</v>
      </c>
      <c r="Q65" s="397" t="s">
        <v>13837</v>
      </c>
      <c r="R65" s="83"/>
      <c r="S65" s="86"/>
      <c r="T65" s="9"/>
      <c r="U65" s="9"/>
      <c r="V65" s="9"/>
      <c r="W65" s="9"/>
      <c r="X65" s="9"/>
      <c r="Y65" s="9"/>
      <c r="Z65" s="9"/>
    </row>
    <row r="66" spans="1:26" ht="30" customHeight="1">
      <c r="A66" s="735" t="s">
        <v>13860</v>
      </c>
      <c r="B66" s="735" t="s">
        <v>363</v>
      </c>
      <c r="C66" s="735" t="s">
        <v>365</v>
      </c>
      <c r="D66" s="740" t="s">
        <v>13799</v>
      </c>
      <c r="E66" s="740" t="s">
        <v>13864</v>
      </c>
      <c r="F66" s="740" t="s">
        <v>13002</v>
      </c>
      <c r="G66" s="26">
        <v>1</v>
      </c>
      <c r="H66" s="26" t="s">
        <v>13006</v>
      </c>
      <c r="I66" s="26" t="s">
        <v>13007</v>
      </c>
      <c r="J66" s="86" t="s">
        <v>158</v>
      </c>
      <c r="K66" s="178"/>
      <c r="L66" s="734"/>
      <c r="M66" s="86"/>
      <c r="N66" s="64"/>
      <c r="O66" s="86" t="s">
        <v>380</v>
      </c>
      <c r="P66" s="86" t="s">
        <v>380</v>
      </c>
      <c r="Q66" s="397" t="s">
        <v>13872</v>
      </c>
      <c r="R66" s="83"/>
      <c r="S66" s="86"/>
      <c r="T66" s="9"/>
      <c r="U66" s="9"/>
      <c r="V66" s="9"/>
      <c r="W66" s="9"/>
      <c r="X66" s="9"/>
      <c r="Y66" s="9"/>
      <c r="Z66" s="9"/>
    </row>
    <row r="67" spans="1:26" ht="30" customHeight="1">
      <c r="A67" s="665"/>
      <c r="B67" s="665"/>
      <c r="C67" s="665"/>
      <c r="D67" s="665"/>
      <c r="E67" s="665"/>
      <c r="F67" s="665"/>
      <c r="G67" s="26">
        <v>2</v>
      </c>
      <c r="H67" s="26" t="s">
        <v>13108</v>
      </c>
      <c r="I67" s="26" t="s">
        <v>13007</v>
      </c>
      <c r="J67" s="86" t="s">
        <v>158</v>
      </c>
      <c r="K67" s="178"/>
      <c r="L67" s="665"/>
      <c r="M67" s="86"/>
      <c r="N67" s="64"/>
      <c r="O67" s="86" t="s">
        <v>380</v>
      </c>
      <c r="P67" s="86" t="s">
        <v>380</v>
      </c>
      <c r="Q67" s="397" t="s">
        <v>13872</v>
      </c>
      <c r="R67" s="83"/>
      <c r="S67" s="86"/>
      <c r="T67" s="9"/>
      <c r="U67" s="9"/>
      <c r="V67" s="9"/>
      <c r="W67" s="9"/>
      <c r="X67" s="9"/>
      <c r="Y67" s="9"/>
      <c r="Z67" s="9"/>
    </row>
    <row r="68" spans="1:26" ht="30" customHeight="1">
      <c r="A68" s="666"/>
      <c r="B68" s="666"/>
      <c r="C68" s="666"/>
      <c r="D68" s="666"/>
      <c r="E68" s="666"/>
      <c r="F68" s="666"/>
      <c r="G68" s="26">
        <v>3</v>
      </c>
      <c r="H68" s="26" t="s">
        <v>13814</v>
      </c>
      <c r="I68" s="26" t="s">
        <v>13816</v>
      </c>
      <c r="J68" s="86" t="s">
        <v>158</v>
      </c>
      <c r="K68" s="178"/>
      <c r="L68" s="666"/>
      <c r="M68" s="86"/>
      <c r="N68" s="64"/>
      <c r="O68" s="86" t="s">
        <v>380</v>
      </c>
      <c r="P68" s="86" t="s">
        <v>380</v>
      </c>
      <c r="Q68" s="397" t="s">
        <v>13872</v>
      </c>
      <c r="R68" s="83"/>
      <c r="S68" s="86"/>
      <c r="T68" s="9"/>
      <c r="U68" s="9"/>
      <c r="V68" s="9"/>
      <c r="W68" s="9"/>
      <c r="X68" s="9"/>
      <c r="Y68" s="9"/>
      <c r="Z68" s="9"/>
    </row>
    <row r="69" spans="1:26" ht="39.75" customHeight="1">
      <c r="A69" s="735" t="s">
        <v>13895</v>
      </c>
      <c r="B69" s="735" t="s">
        <v>363</v>
      </c>
      <c r="C69" s="735" t="s">
        <v>365</v>
      </c>
      <c r="D69" s="740" t="s">
        <v>13898</v>
      </c>
      <c r="E69" s="740" t="s">
        <v>13901</v>
      </c>
      <c r="F69" s="740" t="s">
        <v>13002</v>
      </c>
      <c r="G69" s="26">
        <v>1</v>
      </c>
      <c r="H69" s="26" t="s">
        <v>13006</v>
      </c>
      <c r="I69" s="26" t="s">
        <v>13007</v>
      </c>
      <c r="J69" s="86" t="s">
        <v>158</v>
      </c>
      <c r="K69" s="178"/>
      <c r="L69" s="734"/>
      <c r="M69" s="86"/>
      <c r="N69" s="64"/>
      <c r="O69" s="86" t="s">
        <v>380</v>
      </c>
      <c r="P69" s="86" t="s">
        <v>380</v>
      </c>
      <c r="Q69" s="397" t="s">
        <v>13907</v>
      </c>
      <c r="R69" s="83"/>
      <c r="S69" s="86"/>
      <c r="T69" s="9"/>
      <c r="U69" s="9"/>
      <c r="V69" s="9"/>
      <c r="W69" s="9"/>
      <c r="X69" s="9"/>
      <c r="Y69" s="9"/>
      <c r="Z69" s="9"/>
    </row>
    <row r="70" spans="1:26" ht="39.75" customHeight="1">
      <c r="A70" s="666"/>
      <c r="B70" s="666"/>
      <c r="C70" s="666"/>
      <c r="D70" s="666"/>
      <c r="E70" s="666"/>
      <c r="F70" s="666"/>
      <c r="G70" s="26">
        <v>2</v>
      </c>
      <c r="H70" s="26" t="s">
        <v>13911</v>
      </c>
      <c r="I70" s="26" t="s">
        <v>13914</v>
      </c>
      <c r="J70" s="86" t="s">
        <v>158</v>
      </c>
      <c r="K70" s="178"/>
      <c r="L70" s="666"/>
      <c r="M70" s="86"/>
      <c r="N70" s="64"/>
      <c r="O70" s="86" t="s">
        <v>380</v>
      </c>
      <c r="P70" s="86" t="s">
        <v>380</v>
      </c>
      <c r="Q70" s="397" t="s">
        <v>13907</v>
      </c>
      <c r="R70" s="83"/>
      <c r="S70" s="86"/>
      <c r="T70" s="9"/>
      <c r="U70" s="9"/>
      <c r="V70" s="9"/>
      <c r="W70" s="9"/>
      <c r="X70" s="9"/>
      <c r="Y70" s="9"/>
      <c r="Z70" s="9"/>
    </row>
    <row r="71" spans="1:26" ht="30" customHeight="1">
      <c r="A71" s="735" t="s">
        <v>13921</v>
      </c>
      <c r="B71" s="735" t="s">
        <v>363</v>
      </c>
      <c r="C71" s="735" t="s">
        <v>365</v>
      </c>
      <c r="D71" s="740" t="s">
        <v>13898</v>
      </c>
      <c r="E71" s="740" t="s">
        <v>13923</v>
      </c>
      <c r="F71" s="740" t="s">
        <v>13002</v>
      </c>
      <c r="G71" s="26">
        <v>1</v>
      </c>
      <c r="H71" s="26" t="s">
        <v>13006</v>
      </c>
      <c r="I71" s="26" t="s">
        <v>13007</v>
      </c>
      <c r="J71" s="86" t="s">
        <v>158</v>
      </c>
      <c r="K71" s="178"/>
      <c r="L71" s="734"/>
      <c r="M71" s="86"/>
      <c r="N71" s="64"/>
      <c r="O71" s="86" t="s">
        <v>380</v>
      </c>
      <c r="P71" s="86" t="s">
        <v>380</v>
      </c>
      <c r="Q71" s="397" t="s">
        <v>13930</v>
      </c>
      <c r="R71" s="83"/>
      <c r="S71" s="86"/>
      <c r="T71" s="9"/>
      <c r="U71" s="9"/>
      <c r="V71" s="9"/>
      <c r="W71" s="9"/>
      <c r="X71" s="9"/>
      <c r="Y71" s="9"/>
      <c r="Z71" s="9"/>
    </row>
    <row r="72" spans="1:26" ht="30" customHeight="1">
      <c r="A72" s="665"/>
      <c r="B72" s="665"/>
      <c r="C72" s="665"/>
      <c r="D72" s="665"/>
      <c r="E72" s="665"/>
      <c r="F72" s="665"/>
      <c r="G72" s="26">
        <v>2</v>
      </c>
      <c r="H72" s="26" t="s">
        <v>13059</v>
      </c>
      <c r="I72" s="26" t="s">
        <v>13007</v>
      </c>
      <c r="J72" s="86" t="s">
        <v>158</v>
      </c>
      <c r="K72" s="178"/>
      <c r="L72" s="665"/>
      <c r="M72" s="86"/>
      <c r="N72" s="64"/>
      <c r="O72" s="86" t="s">
        <v>380</v>
      </c>
      <c r="P72" s="86" t="s">
        <v>380</v>
      </c>
      <c r="Q72" s="397" t="s">
        <v>13930</v>
      </c>
      <c r="R72" s="83"/>
      <c r="S72" s="86"/>
      <c r="T72" s="9"/>
      <c r="U72" s="9"/>
      <c r="V72" s="9"/>
      <c r="W72" s="9"/>
      <c r="X72" s="9"/>
      <c r="Y72" s="9"/>
      <c r="Z72" s="9"/>
    </row>
    <row r="73" spans="1:26" ht="30" customHeight="1">
      <c r="A73" s="666"/>
      <c r="B73" s="666"/>
      <c r="C73" s="666"/>
      <c r="D73" s="666"/>
      <c r="E73" s="666"/>
      <c r="F73" s="666"/>
      <c r="G73" s="26">
        <v>3</v>
      </c>
      <c r="H73" s="26" t="s">
        <v>13911</v>
      </c>
      <c r="I73" s="26" t="s">
        <v>13940</v>
      </c>
      <c r="J73" s="86" t="s">
        <v>158</v>
      </c>
      <c r="K73" s="178"/>
      <c r="L73" s="666"/>
      <c r="M73" s="86"/>
      <c r="N73" s="64"/>
      <c r="O73" s="86" t="s">
        <v>380</v>
      </c>
      <c r="P73" s="86" t="s">
        <v>380</v>
      </c>
      <c r="Q73" s="397" t="s">
        <v>13930</v>
      </c>
      <c r="R73" s="83"/>
      <c r="S73" s="86"/>
      <c r="T73" s="9"/>
      <c r="U73" s="9"/>
      <c r="V73" s="9"/>
      <c r="W73" s="9"/>
      <c r="X73" s="9"/>
      <c r="Y73" s="9"/>
      <c r="Z73" s="9"/>
    </row>
    <row r="74" spans="1:26" ht="30" customHeight="1">
      <c r="A74" s="735" t="s">
        <v>13942</v>
      </c>
      <c r="B74" s="735" t="s">
        <v>363</v>
      </c>
      <c r="C74" s="735" t="s">
        <v>365</v>
      </c>
      <c r="D74" s="740" t="s">
        <v>13898</v>
      </c>
      <c r="E74" s="740" t="s">
        <v>13948</v>
      </c>
      <c r="F74" s="740" t="s">
        <v>13002</v>
      </c>
      <c r="G74" s="26">
        <v>1</v>
      </c>
      <c r="H74" s="26" t="s">
        <v>13006</v>
      </c>
      <c r="I74" s="26" t="s">
        <v>13007</v>
      </c>
      <c r="J74" s="86" t="s">
        <v>158</v>
      </c>
      <c r="K74" s="178"/>
      <c r="L74" s="734"/>
      <c r="M74" s="86"/>
      <c r="N74" s="64"/>
      <c r="O74" s="86" t="s">
        <v>380</v>
      </c>
      <c r="P74" s="86" t="s">
        <v>380</v>
      </c>
      <c r="Q74" s="397" t="s">
        <v>13956</v>
      </c>
      <c r="R74" s="83"/>
      <c r="S74" s="86"/>
      <c r="T74" s="9"/>
      <c r="U74" s="9"/>
      <c r="V74" s="9"/>
      <c r="W74" s="9"/>
      <c r="X74" s="9"/>
      <c r="Y74" s="9"/>
      <c r="Z74" s="9"/>
    </row>
    <row r="75" spans="1:26" ht="30" customHeight="1">
      <c r="A75" s="665"/>
      <c r="B75" s="665"/>
      <c r="C75" s="665"/>
      <c r="D75" s="665"/>
      <c r="E75" s="665"/>
      <c r="F75" s="665"/>
      <c r="G75" s="26">
        <v>2</v>
      </c>
      <c r="H75" s="26" t="s">
        <v>13108</v>
      </c>
      <c r="I75" s="26" t="s">
        <v>13007</v>
      </c>
      <c r="J75" s="86" t="s">
        <v>158</v>
      </c>
      <c r="K75" s="178"/>
      <c r="L75" s="665"/>
      <c r="M75" s="86"/>
      <c r="N75" s="64"/>
      <c r="O75" s="86" t="s">
        <v>380</v>
      </c>
      <c r="P75" s="86" t="s">
        <v>380</v>
      </c>
      <c r="Q75" s="397" t="s">
        <v>13956</v>
      </c>
      <c r="R75" s="83"/>
      <c r="S75" s="86"/>
      <c r="T75" s="9"/>
      <c r="U75" s="9"/>
      <c r="V75" s="9"/>
      <c r="W75" s="9"/>
      <c r="X75" s="9"/>
      <c r="Y75" s="9"/>
      <c r="Z75" s="9"/>
    </row>
    <row r="76" spans="1:26" ht="30" customHeight="1">
      <c r="A76" s="666"/>
      <c r="B76" s="666"/>
      <c r="C76" s="666"/>
      <c r="D76" s="666"/>
      <c r="E76" s="666"/>
      <c r="F76" s="666"/>
      <c r="G76" s="26">
        <v>3</v>
      </c>
      <c r="H76" s="26" t="s">
        <v>13911</v>
      </c>
      <c r="I76" s="26" t="s">
        <v>13914</v>
      </c>
      <c r="J76" s="86" t="s">
        <v>158</v>
      </c>
      <c r="K76" s="178"/>
      <c r="L76" s="666"/>
      <c r="M76" s="86"/>
      <c r="N76" s="64"/>
      <c r="O76" s="86" t="s">
        <v>380</v>
      </c>
      <c r="P76" s="86" t="s">
        <v>380</v>
      </c>
      <c r="Q76" s="397" t="s">
        <v>13956</v>
      </c>
      <c r="R76" s="83"/>
      <c r="S76" s="86"/>
      <c r="T76" s="9"/>
      <c r="U76" s="9"/>
      <c r="V76" s="9"/>
      <c r="W76" s="9"/>
      <c r="X76" s="9"/>
      <c r="Y76" s="9"/>
      <c r="Z76" s="9"/>
    </row>
    <row r="77" spans="1:26" ht="39.75" customHeight="1">
      <c r="A77" s="735" t="s">
        <v>13972</v>
      </c>
      <c r="B77" s="735" t="s">
        <v>363</v>
      </c>
      <c r="C77" s="735" t="s">
        <v>365</v>
      </c>
      <c r="D77" s="740" t="s">
        <v>13976</v>
      </c>
      <c r="E77" s="740" t="s">
        <v>13978</v>
      </c>
      <c r="F77" s="740" t="s">
        <v>13002</v>
      </c>
      <c r="G77" s="26">
        <v>1</v>
      </c>
      <c r="H77" s="26" t="s">
        <v>13006</v>
      </c>
      <c r="I77" s="26" t="s">
        <v>13007</v>
      </c>
      <c r="J77" s="86" t="s">
        <v>158</v>
      </c>
      <c r="K77" s="178"/>
      <c r="L77" s="734"/>
      <c r="M77" s="86"/>
      <c r="N77" s="64"/>
      <c r="O77" s="86" t="s">
        <v>380</v>
      </c>
      <c r="P77" s="86" t="s">
        <v>380</v>
      </c>
      <c r="Q77" s="397" t="s">
        <v>13987</v>
      </c>
      <c r="R77" s="83"/>
      <c r="S77" s="86"/>
      <c r="T77" s="9"/>
      <c r="U77" s="9"/>
      <c r="V77" s="9"/>
      <c r="W77" s="9"/>
      <c r="X77" s="9"/>
      <c r="Y77" s="9"/>
      <c r="Z77" s="9"/>
    </row>
    <row r="78" spans="1:26" ht="39.75" customHeight="1">
      <c r="A78" s="666"/>
      <c r="B78" s="666"/>
      <c r="C78" s="666"/>
      <c r="D78" s="666"/>
      <c r="E78" s="666"/>
      <c r="F78" s="666"/>
      <c r="G78" s="26">
        <v>2</v>
      </c>
      <c r="H78" s="26" t="s">
        <v>13993</v>
      </c>
      <c r="I78" s="26" t="s">
        <v>13995</v>
      </c>
      <c r="J78" s="86" t="s">
        <v>158</v>
      </c>
      <c r="K78" s="178"/>
      <c r="L78" s="666"/>
      <c r="M78" s="86"/>
      <c r="N78" s="64"/>
      <c r="O78" s="86" t="s">
        <v>380</v>
      </c>
      <c r="P78" s="86" t="s">
        <v>380</v>
      </c>
      <c r="Q78" s="397" t="s">
        <v>13987</v>
      </c>
      <c r="R78" s="83"/>
      <c r="S78" s="86"/>
      <c r="T78" s="9"/>
      <c r="U78" s="9"/>
      <c r="V78" s="9"/>
      <c r="W78" s="9"/>
      <c r="X78" s="9"/>
      <c r="Y78" s="9"/>
      <c r="Z78" s="9"/>
    </row>
    <row r="79" spans="1:26" ht="30" customHeight="1">
      <c r="A79" s="735" t="s">
        <v>14000</v>
      </c>
      <c r="B79" s="735" t="s">
        <v>363</v>
      </c>
      <c r="C79" s="735" t="s">
        <v>365</v>
      </c>
      <c r="D79" s="740" t="s">
        <v>13976</v>
      </c>
      <c r="E79" s="740" t="s">
        <v>14005</v>
      </c>
      <c r="F79" s="740" t="s">
        <v>13002</v>
      </c>
      <c r="G79" s="26">
        <v>1</v>
      </c>
      <c r="H79" s="26" t="s">
        <v>13006</v>
      </c>
      <c r="I79" s="26" t="s">
        <v>13007</v>
      </c>
      <c r="J79" s="86" t="s">
        <v>158</v>
      </c>
      <c r="K79" s="178"/>
      <c r="L79" s="734"/>
      <c r="M79" s="86"/>
      <c r="N79" s="64"/>
      <c r="O79" s="86" t="s">
        <v>380</v>
      </c>
      <c r="P79" s="86" t="s">
        <v>380</v>
      </c>
      <c r="Q79" s="397" t="s">
        <v>14013</v>
      </c>
      <c r="R79" s="83"/>
      <c r="S79" s="86"/>
      <c r="T79" s="9"/>
      <c r="U79" s="9"/>
      <c r="V79" s="9"/>
      <c r="W79" s="9"/>
      <c r="X79" s="9"/>
      <c r="Y79" s="9"/>
      <c r="Z79" s="9"/>
    </row>
    <row r="80" spans="1:26" ht="30" customHeight="1">
      <c r="A80" s="665"/>
      <c r="B80" s="665"/>
      <c r="C80" s="665"/>
      <c r="D80" s="665"/>
      <c r="E80" s="665"/>
      <c r="F80" s="665"/>
      <c r="G80" s="26">
        <v>2</v>
      </c>
      <c r="H80" s="26" t="s">
        <v>13059</v>
      </c>
      <c r="I80" s="26" t="s">
        <v>13007</v>
      </c>
      <c r="J80" s="86" t="s">
        <v>158</v>
      </c>
      <c r="K80" s="178"/>
      <c r="L80" s="665"/>
      <c r="M80" s="86"/>
      <c r="N80" s="64"/>
      <c r="O80" s="86" t="s">
        <v>380</v>
      </c>
      <c r="P80" s="86" t="s">
        <v>380</v>
      </c>
      <c r="Q80" s="397" t="s">
        <v>14013</v>
      </c>
      <c r="R80" s="83"/>
      <c r="S80" s="86"/>
      <c r="T80" s="9"/>
      <c r="U80" s="9"/>
      <c r="V80" s="9"/>
      <c r="W80" s="9"/>
      <c r="X80" s="9"/>
      <c r="Y80" s="9"/>
      <c r="Z80" s="9"/>
    </row>
    <row r="81" spans="1:26" ht="30" customHeight="1">
      <c r="A81" s="666"/>
      <c r="B81" s="666"/>
      <c r="C81" s="666"/>
      <c r="D81" s="666"/>
      <c r="E81" s="666"/>
      <c r="F81" s="666"/>
      <c r="G81" s="26">
        <v>3</v>
      </c>
      <c r="H81" s="26" t="s">
        <v>13993</v>
      </c>
      <c r="I81" s="26" t="s">
        <v>14028</v>
      </c>
      <c r="J81" s="86" t="s">
        <v>158</v>
      </c>
      <c r="K81" s="178"/>
      <c r="L81" s="666"/>
      <c r="M81" s="86"/>
      <c r="N81" s="64"/>
      <c r="O81" s="86" t="s">
        <v>380</v>
      </c>
      <c r="P81" s="86" t="s">
        <v>380</v>
      </c>
      <c r="Q81" s="397" t="s">
        <v>14013</v>
      </c>
      <c r="R81" s="83"/>
      <c r="S81" s="86"/>
      <c r="T81" s="9"/>
      <c r="U81" s="9"/>
      <c r="V81" s="9"/>
      <c r="W81" s="9"/>
      <c r="X81" s="9"/>
      <c r="Y81" s="9"/>
      <c r="Z81" s="9"/>
    </row>
    <row r="82" spans="1:26" ht="30" customHeight="1">
      <c r="A82" s="735" t="s">
        <v>14033</v>
      </c>
      <c r="B82" s="735" t="s">
        <v>363</v>
      </c>
      <c r="C82" s="735" t="s">
        <v>365</v>
      </c>
      <c r="D82" s="740" t="s">
        <v>13976</v>
      </c>
      <c r="E82" s="740" t="s">
        <v>14039</v>
      </c>
      <c r="F82" s="740" t="s">
        <v>13002</v>
      </c>
      <c r="G82" s="26">
        <v>1</v>
      </c>
      <c r="H82" s="26" t="s">
        <v>13006</v>
      </c>
      <c r="I82" s="26" t="s">
        <v>13007</v>
      </c>
      <c r="J82" s="86" t="s">
        <v>158</v>
      </c>
      <c r="K82" s="178"/>
      <c r="L82" s="734"/>
      <c r="M82" s="86"/>
      <c r="N82" s="64"/>
      <c r="O82" s="86" t="s">
        <v>380</v>
      </c>
      <c r="P82" s="86" t="s">
        <v>380</v>
      </c>
      <c r="Q82" s="397" t="s">
        <v>14047</v>
      </c>
      <c r="R82" s="83"/>
      <c r="S82" s="86"/>
      <c r="T82" s="9"/>
      <c r="U82" s="9"/>
      <c r="V82" s="9"/>
      <c r="W82" s="9"/>
      <c r="X82" s="9"/>
      <c r="Y82" s="9"/>
      <c r="Z82" s="9"/>
    </row>
    <row r="83" spans="1:26" ht="30" customHeight="1">
      <c r="A83" s="665"/>
      <c r="B83" s="665"/>
      <c r="C83" s="665"/>
      <c r="D83" s="665"/>
      <c r="E83" s="665"/>
      <c r="F83" s="665"/>
      <c r="G83" s="26">
        <v>2</v>
      </c>
      <c r="H83" s="26" t="s">
        <v>13108</v>
      </c>
      <c r="I83" s="26" t="s">
        <v>13007</v>
      </c>
      <c r="J83" s="86" t="s">
        <v>158</v>
      </c>
      <c r="K83" s="178"/>
      <c r="L83" s="665"/>
      <c r="M83" s="86"/>
      <c r="N83" s="64"/>
      <c r="O83" s="86" t="s">
        <v>380</v>
      </c>
      <c r="P83" s="86" t="s">
        <v>380</v>
      </c>
      <c r="Q83" s="397" t="s">
        <v>14047</v>
      </c>
      <c r="R83" s="83"/>
      <c r="S83" s="86"/>
      <c r="T83" s="9"/>
      <c r="U83" s="9"/>
      <c r="V83" s="9"/>
      <c r="W83" s="9"/>
      <c r="X83" s="9"/>
      <c r="Y83" s="9"/>
      <c r="Z83" s="9"/>
    </row>
    <row r="84" spans="1:26" ht="30" customHeight="1">
      <c r="A84" s="666"/>
      <c r="B84" s="666"/>
      <c r="C84" s="666"/>
      <c r="D84" s="666"/>
      <c r="E84" s="666"/>
      <c r="F84" s="666"/>
      <c r="G84" s="26">
        <v>3</v>
      </c>
      <c r="H84" s="26" t="s">
        <v>13993</v>
      </c>
      <c r="I84" s="26" t="s">
        <v>13995</v>
      </c>
      <c r="J84" s="86" t="s">
        <v>158</v>
      </c>
      <c r="K84" s="178"/>
      <c r="L84" s="666"/>
      <c r="M84" s="408" t="s">
        <v>14067</v>
      </c>
      <c r="N84" s="64"/>
      <c r="O84" s="86" t="s">
        <v>380</v>
      </c>
      <c r="P84" s="86" t="s">
        <v>380</v>
      </c>
      <c r="Q84" s="397" t="s">
        <v>14047</v>
      </c>
      <c r="R84" s="83"/>
      <c r="S84" s="86"/>
      <c r="T84" s="9"/>
      <c r="U84" s="9"/>
      <c r="V84" s="9"/>
      <c r="W84" s="9"/>
      <c r="X84" s="9"/>
      <c r="Y84" s="9"/>
      <c r="Z84" s="9"/>
    </row>
    <row r="85" spans="1:26" ht="30" customHeight="1">
      <c r="A85" s="735" t="s">
        <v>14077</v>
      </c>
      <c r="B85" s="735" t="s">
        <v>363</v>
      </c>
      <c r="C85" s="735" t="s">
        <v>365</v>
      </c>
      <c r="D85" s="740" t="s">
        <v>14083</v>
      </c>
      <c r="E85" s="740" t="s">
        <v>14084</v>
      </c>
      <c r="F85" s="740" t="s">
        <v>13002</v>
      </c>
      <c r="G85" s="26">
        <v>1</v>
      </c>
      <c r="H85" s="26" t="s">
        <v>13006</v>
      </c>
      <c r="I85" s="26" t="s">
        <v>13007</v>
      </c>
      <c r="J85" s="86" t="s">
        <v>158</v>
      </c>
      <c r="K85" s="178"/>
      <c r="L85" s="734"/>
      <c r="M85" s="734" t="s">
        <v>14093</v>
      </c>
      <c r="N85" s="64"/>
      <c r="O85" s="86" t="s">
        <v>380</v>
      </c>
      <c r="P85" s="86" t="s">
        <v>380</v>
      </c>
      <c r="Q85" s="397" t="s">
        <v>14098</v>
      </c>
      <c r="R85" s="83"/>
      <c r="S85" s="86"/>
      <c r="T85" s="9"/>
      <c r="U85" s="9"/>
      <c r="V85" s="9"/>
      <c r="W85" s="9"/>
      <c r="X85" s="9"/>
      <c r="Y85" s="9"/>
      <c r="Z85" s="9"/>
    </row>
    <row r="86" spans="1:26" ht="30" customHeight="1">
      <c r="A86" s="666"/>
      <c r="B86" s="666"/>
      <c r="C86" s="666"/>
      <c r="D86" s="666"/>
      <c r="E86" s="666"/>
      <c r="F86" s="666"/>
      <c r="G86" s="26">
        <v>2</v>
      </c>
      <c r="H86" s="26" t="s">
        <v>14106</v>
      </c>
      <c r="I86" s="26" t="s">
        <v>14108</v>
      </c>
      <c r="J86" s="86" t="s">
        <v>158</v>
      </c>
      <c r="K86" s="178"/>
      <c r="L86" s="666"/>
      <c r="M86" s="665"/>
      <c r="N86" s="64"/>
      <c r="O86" s="86" t="s">
        <v>380</v>
      </c>
      <c r="P86" s="86" t="s">
        <v>380</v>
      </c>
      <c r="Q86" s="397" t="s">
        <v>14098</v>
      </c>
      <c r="R86" s="83"/>
      <c r="S86" s="86"/>
      <c r="T86" s="9"/>
      <c r="U86" s="9"/>
      <c r="V86" s="9"/>
      <c r="W86" s="9"/>
      <c r="X86" s="9"/>
      <c r="Y86" s="9"/>
      <c r="Z86" s="9"/>
    </row>
    <row r="87" spans="1:26" ht="30" customHeight="1">
      <c r="A87" s="735" t="s">
        <v>14115</v>
      </c>
      <c r="B87" s="735" t="s">
        <v>363</v>
      </c>
      <c r="C87" s="735" t="s">
        <v>365</v>
      </c>
      <c r="D87" s="740" t="s">
        <v>14083</v>
      </c>
      <c r="E87" s="740" t="s">
        <v>14118</v>
      </c>
      <c r="F87" s="740" t="s">
        <v>13002</v>
      </c>
      <c r="G87" s="26">
        <v>1</v>
      </c>
      <c r="H87" s="26" t="s">
        <v>13006</v>
      </c>
      <c r="I87" s="26" t="s">
        <v>13007</v>
      </c>
      <c r="J87" s="86" t="s">
        <v>158</v>
      </c>
      <c r="K87" s="178"/>
      <c r="L87" s="734"/>
      <c r="M87" s="665"/>
      <c r="N87" s="64"/>
      <c r="O87" s="86" t="s">
        <v>380</v>
      </c>
      <c r="P87" s="86" t="s">
        <v>380</v>
      </c>
      <c r="Q87" s="397" t="s">
        <v>14128</v>
      </c>
      <c r="R87" s="83"/>
      <c r="S87" s="86"/>
      <c r="T87" s="9"/>
      <c r="U87" s="9"/>
      <c r="V87" s="9"/>
      <c r="W87" s="9"/>
      <c r="X87" s="9"/>
      <c r="Y87" s="9"/>
      <c r="Z87" s="9"/>
    </row>
    <row r="88" spans="1:26" ht="30" customHeight="1">
      <c r="A88" s="665"/>
      <c r="B88" s="665"/>
      <c r="C88" s="665"/>
      <c r="D88" s="665"/>
      <c r="E88" s="665"/>
      <c r="F88" s="665"/>
      <c r="G88" s="26">
        <v>2</v>
      </c>
      <c r="H88" s="26" t="s">
        <v>13059</v>
      </c>
      <c r="I88" s="26" t="s">
        <v>13007</v>
      </c>
      <c r="J88" s="86" t="s">
        <v>158</v>
      </c>
      <c r="K88" s="178"/>
      <c r="L88" s="665"/>
      <c r="M88" s="665"/>
      <c r="N88" s="64"/>
      <c r="O88" s="86" t="s">
        <v>380</v>
      </c>
      <c r="P88" s="86" t="s">
        <v>380</v>
      </c>
      <c r="Q88" s="397" t="s">
        <v>14128</v>
      </c>
      <c r="R88" s="83"/>
      <c r="S88" s="86"/>
      <c r="T88" s="9"/>
      <c r="U88" s="9"/>
      <c r="V88" s="9"/>
      <c r="W88" s="9"/>
      <c r="X88" s="9"/>
      <c r="Y88" s="9"/>
      <c r="Z88" s="9"/>
    </row>
    <row r="89" spans="1:26" ht="30" customHeight="1">
      <c r="A89" s="666"/>
      <c r="B89" s="666"/>
      <c r="C89" s="666"/>
      <c r="D89" s="666"/>
      <c r="E89" s="666"/>
      <c r="F89" s="666"/>
      <c r="G89" s="26">
        <v>3</v>
      </c>
      <c r="H89" s="26" t="s">
        <v>14106</v>
      </c>
      <c r="I89" s="26" t="s">
        <v>14142</v>
      </c>
      <c r="J89" s="86" t="s">
        <v>158</v>
      </c>
      <c r="K89" s="178"/>
      <c r="L89" s="666"/>
      <c r="M89" s="665"/>
      <c r="N89" s="64"/>
      <c r="O89" s="86" t="s">
        <v>380</v>
      </c>
      <c r="P89" s="86" t="s">
        <v>380</v>
      </c>
      <c r="Q89" s="397" t="s">
        <v>14128</v>
      </c>
      <c r="R89" s="83"/>
      <c r="S89" s="86"/>
      <c r="T89" s="9"/>
      <c r="U89" s="9"/>
      <c r="V89" s="9"/>
      <c r="W89" s="9"/>
      <c r="X89" s="9"/>
      <c r="Y89" s="9"/>
      <c r="Z89" s="9"/>
    </row>
    <row r="90" spans="1:26" ht="30" customHeight="1">
      <c r="A90" s="735" t="s">
        <v>14150</v>
      </c>
      <c r="B90" s="735" t="s">
        <v>363</v>
      </c>
      <c r="C90" s="735" t="s">
        <v>365</v>
      </c>
      <c r="D90" s="740" t="s">
        <v>14083</v>
      </c>
      <c r="E90" s="740" t="s">
        <v>14154</v>
      </c>
      <c r="F90" s="740" t="s">
        <v>13002</v>
      </c>
      <c r="G90" s="26">
        <v>1</v>
      </c>
      <c r="H90" s="26" t="s">
        <v>13006</v>
      </c>
      <c r="I90" s="26" t="s">
        <v>13007</v>
      </c>
      <c r="J90" s="86" t="s">
        <v>158</v>
      </c>
      <c r="K90" s="178"/>
      <c r="L90" s="734"/>
      <c r="M90" s="665"/>
      <c r="N90" s="64"/>
      <c r="O90" s="86" t="s">
        <v>380</v>
      </c>
      <c r="P90" s="86" t="s">
        <v>380</v>
      </c>
      <c r="Q90" s="397" t="s">
        <v>14162</v>
      </c>
      <c r="R90" s="83"/>
      <c r="S90" s="86"/>
      <c r="T90" s="9"/>
      <c r="U90" s="9"/>
      <c r="V90" s="9"/>
      <c r="W90" s="9"/>
      <c r="X90" s="9"/>
      <c r="Y90" s="9"/>
      <c r="Z90" s="9"/>
    </row>
    <row r="91" spans="1:26" ht="30" customHeight="1">
      <c r="A91" s="665"/>
      <c r="B91" s="665"/>
      <c r="C91" s="665"/>
      <c r="D91" s="665"/>
      <c r="E91" s="665"/>
      <c r="F91" s="665"/>
      <c r="G91" s="26">
        <v>2</v>
      </c>
      <c r="H91" s="26" t="s">
        <v>13108</v>
      </c>
      <c r="I91" s="26" t="s">
        <v>13007</v>
      </c>
      <c r="J91" s="86" t="s">
        <v>158</v>
      </c>
      <c r="K91" s="178"/>
      <c r="L91" s="665"/>
      <c r="M91" s="665"/>
      <c r="N91" s="64"/>
      <c r="O91" s="86" t="s">
        <v>380</v>
      </c>
      <c r="P91" s="86" t="s">
        <v>380</v>
      </c>
      <c r="Q91" s="397" t="s">
        <v>14162</v>
      </c>
      <c r="R91" s="83"/>
      <c r="S91" s="86"/>
      <c r="T91" s="9"/>
      <c r="U91" s="9"/>
      <c r="V91" s="9"/>
      <c r="W91" s="9"/>
      <c r="X91" s="9"/>
      <c r="Y91" s="9"/>
      <c r="Z91" s="9"/>
    </row>
    <row r="92" spans="1:26" ht="30" customHeight="1">
      <c r="A92" s="666"/>
      <c r="B92" s="666"/>
      <c r="C92" s="666"/>
      <c r="D92" s="666"/>
      <c r="E92" s="666"/>
      <c r="F92" s="666"/>
      <c r="G92" s="26">
        <v>3</v>
      </c>
      <c r="H92" s="26" t="s">
        <v>14106</v>
      </c>
      <c r="I92" s="26" t="s">
        <v>14108</v>
      </c>
      <c r="J92" s="86" t="s">
        <v>158</v>
      </c>
      <c r="K92" s="178"/>
      <c r="L92" s="666"/>
      <c r="M92" s="666"/>
      <c r="N92" s="64"/>
      <c r="O92" s="86" t="s">
        <v>380</v>
      </c>
      <c r="P92" s="86" t="s">
        <v>380</v>
      </c>
      <c r="Q92" s="397" t="s">
        <v>14162</v>
      </c>
      <c r="R92" s="83"/>
      <c r="S92" s="86"/>
      <c r="T92" s="9"/>
      <c r="U92" s="9"/>
      <c r="V92" s="9"/>
      <c r="W92" s="9"/>
      <c r="X92" s="9"/>
      <c r="Y92" s="9"/>
      <c r="Z92" s="9"/>
    </row>
    <row r="93" spans="1:26" ht="39.75" customHeight="1">
      <c r="A93" s="735" t="s">
        <v>14186</v>
      </c>
      <c r="B93" s="735" t="s">
        <v>363</v>
      </c>
      <c r="C93" s="735" t="s">
        <v>365</v>
      </c>
      <c r="D93" s="740" t="s">
        <v>14192</v>
      </c>
      <c r="E93" s="740" t="s">
        <v>14193</v>
      </c>
      <c r="F93" s="740" t="s">
        <v>13002</v>
      </c>
      <c r="G93" s="26">
        <v>1</v>
      </c>
      <c r="H93" s="26" t="s">
        <v>13006</v>
      </c>
      <c r="I93" s="26" t="s">
        <v>13007</v>
      </c>
      <c r="J93" s="86" t="s">
        <v>158</v>
      </c>
      <c r="K93" s="178"/>
      <c r="L93" s="734"/>
      <c r="M93" s="86"/>
      <c r="N93" s="64"/>
      <c r="O93" s="86" t="s">
        <v>380</v>
      </c>
      <c r="P93" s="86" t="s">
        <v>380</v>
      </c>
      <c r="Q93" s="397" t="s">
        <v>14202</v>
      </c>
      <c r="R93" s="83"/>
      <c r="S93" s="86"/>
      <c r="T93" s="9"/>
      <c r="U93" s="9"/>
      <c r="V93" s="9"/>
      <c r="W93" s="9"/>
      <c r="X93" s="9"/>
      <c r="Y93" s="9"/>
      <c r="Z93" s="9"/>
    </row>
    <row r="94" spans="1:26" ht="39.75" customHeight="1">
      <c r="A94" s="666"/>
      <c r="B94" s="666"/>
      <c r="C94" s="666"/>
      <c r="D94" s="666"/>
      <c r="E94" s="666"/>
      <c r="F94" s="666"/>
      <c r="G94" s="26">
        <v>2</v>
      </c>
      <c r="H94" s="26" t="s">
        <v>14209</v>
      </c>
      <c r="I94" s="26" t="s">
        <v>14210</v>
      </c>
      <c r="J94" s="86" t="s">
        <v>158</v>
      </c>
      <c r="K94" s="178"/>
      <c r="L94" s="666"/>
      <c r="M94" s="86"/>
      <c r="N94" s="64"/>
      <c r="O94" s="86" t="s">
        <v>380</v>
      </c>
      <c r="P94" s="86" t="s">
        <v>380</v>
      </c>
      <c r="Q94" s="397" t="s">
        <v>14202</v>
      </c>
      <c r="R94" s="83"/>
      <c r="S94" s="86"/>
      <c r="T94" s="9"/>
      <c r="U94" s="9"/>
      <c r="V94" s="9"/>
      <c r="W94" s="9"/>
      <c r="X94" s="9"/>
      <c r="Y94" s="9"/>
      <c r="Z94" s="9"/>
    </row>
    <row r="95" spans="1:26" ht="30" customHeight="1">
      <c r="A95" s="735" t="s">
        <v>14218</v>
      </c>
      <c r="B95" s="735" t="s">
        <v>363</v>
      </c>
      <c r="C95" s="735" t="s">
        <v>365</v>
      </c>
      <c r="D95" s="740" t="s">
        <v>14192</v>
      </c>
      <c r="E95" s="740" t="s">
        <v>14223</v>
      </c>
      <c r="F95" s="740" t="s">
        <v>13002</v>
      </c>
      <c r="G95" s="26">
        <v>1</v>
      </c>
      <c r="H95" s="26" t="s">
        <v>13006</v>
      </c>
      <c r="I95" s="26" t="s">
        <v>13007</v>
      </c>
      <c r="J95" s="86" t="s">
        <v>158</v>
      </c>
      <c r="K95" s="178"/>
      <c r="L95" s="734"/>
      <c r="M95" s="86"/>
      <c r="N95" s="64"/>
      <c r="O95" s="86" t="s">
        <v>380</v>
      </c>
      <c r="P95" s="86" t="s">
        <v>380</v>
      </c>
      <c r="Q95" s="397" t="s">
        <v>14231</v>
      </c>
      <c r="R95" s="83"/>
      <c r="S95" s="86"/>
      <c r="T95" s="9"/>
      <c r="U95" s="9"/>
      <c r="V95" s="9"/>
      <c r="W95" s="9"/>
      <c r="X95" s="9"/>
      <c r="Y95" s="9"/>
      <c r="Z95" s="9"/>
    </row>
    <row r="96" spans="1:26" ht="30" customHeight="1">
      <c r="A96" s="665"/>
      <c r="B96" s="665"/>
      <c r="C96" s="665"/>
      <c r="D96" s="665"/>
      <c r="E96" s="665"/>
      <c r="F96" s="665"/>
      <c r="G96" s="26">
        <v>2</v>
      </c>
      <c r="H96" s="26" t="s">
        <v>13059</v>
      </c>
      <c r="I96" s="26" t="s">
        <v>13007</v>
      </c>
      <c r="J96" s="86" t="s">
        <v>158</v>
      </c>
      <c r="K96" s="178"/>
      <c r="L96" s="665"/>
      <c r="M96" s="86"/>
      <c r="N96" s="64"/>
      <c r="O96" s="86" t="s">
        <v>380</v>
      </c>
      <c r="P96" s="86" t="s">
        <v>380</v>
      </c>
      <c r="Q96" s="397" t="s">
        <v>14231</v>
      </c>
      <c r="R96" s="83"/>
      <c r="S96" s="86"/>
      <c r="T96" s="9"/>
      <c r="U96" s="9"/>
      <c r="V96" s="9"/>
      <c r="W96" s="9"/>
      <c r="X96" s="9"/>
      <c r="Y96" s="9"/>
      <c r="Z96" s="9"/>
    </row>
    <row r="97" spans="1:26" ht="30" customHeight="1">
      <c r="A97" s="666"/>
      <c r="B97" s="666"/>
      <c r="C97" s="666"/>
      <c r="D97" s="666"/>
      <c r="E97" s="666"/>
      <c r="F97" s="666"/>
      <c r="G97" s="26">
        <v>3</v>
      </c>
      <c r="H97" s="26" t="s">
        <v>14209</v>
      </c>
      <c r="I97" s="26" t="s">
        <v>14250</v>
      </c>
      <c r="J97" s="86" t="s">
        <v>158</v>
      </c>
      <c r="K97" s="178"/>
      <c r="L97" s="666"/>
      <c r="M97" s="86"/>
      <c r="N97" s="64"/>
      <c r="O97" s="86" t="s">
        <v>380</v>
      </c>
      <c r="P97" s="86" t="s">
        <v>380</v>
      </c>
      <c r="Q97" s="397" t="s">
        <v>14231</v>
      </c>
      <c r="R97" s="83"/>
      <c r="S97" s="86"/>
      <c r="T97" s="9"/>
      <c r="U97" s="9"/>
      <c r="V97" s="9"/>
      <c r="W97" s="9"/>
      <c r="X97" s="9"/>
      <c r="Y97" s="9"/>
      <c r="Z97" s="9"/>
    </row>
    <row r="98" spans="1:26" ht="30" customHeight="1">
      <c r="A98" s="735" t="s">
        <v>14258</v>
      </c>
      <c r="B98" s="735" t="s">
        <v>363</v>
      </c>
      <c r="C98" s="735" t="s">
        <v>365</v>
      </c>
      <c r="D98" s="740" t="s">
        <v>14192</v>
      </c>
      <c r="E98" s="740" t="s">
        <v>14263</v>
      </c>
      <c r="F98" s="740" t="s">
        <v>13002</v>
      </c>
      <c r="G98" s="26">
        <v>1</v>
      </c>
      <c r="H98" s="26" t="s">
        <v>13006</v>
      </c>
      <c r="I98" s="26" t="s">
        <v>13007</v>
      </c>
      <c r="J98" s="86" t="s">
        <v>158</v>
      </c>
      <c r="K98" s="178"/>
      <c r="L98" s="734"/>
      <c r="M98" s="86"/>
      <c r="N98" s="64"/>
      <c r="O98" s="86" t="s">
        <v>380</v>
      </c>
      <c r="P98" s="86" t="s">
        <v>380</v>
      </c>
      <c r="Q98" s="397" t="s">
        <v>14270</v>
      </c>
      <c r="R98" s="83"/>
      <c r="S98" s="86"/>
      <c r="T98" s="9"/>
      <c r="U98" s="9"/>
      <c r="V98" s="9"/>
      <c r="W98" s="9"/>
      <c r="X98" s="9"/>
      <c r="Y98" s="9"/>
      <c r="Z98" s="9"/>
    </row>
    <row r="99" spans="1:26" ht="30" customHeight="1">
      <c r="A99" s="665"/>
      <c r="B99" s="665"/>
      <c r="C99" s="665"/>
      <c r="D99" s="665"/>
      <c r="E99" s="665"/>
      <c r="F99" s="665"/>
      <c r="G99" s="26">
        <v>2</v>
      </c>
      <c r="H99" s="26" t="s">
        <v>13108</v>
      </c>
      <c r="I99" s="26" t="s">
        <v>13007</v>
      </c>
      <c r="J99" s="86" t="s">
        <v>158</v>
      </c>
      <c r="K99" s="178"/>
      <c r="L99" s="665"/>
      <c r="M99" s="86"/>
      <c r="N99" s="64"/>
      <c r="O99" s="86" t="s">
        <v>380</v>
      </c>
      <c r="P99" s="86" t="s">
        <v>380</v>
      </c>
      <c r="Q99" s="397" t="s">
        <v>14270</v>
      </c>
      <c r="R99" s="83"/>
      <c r="S99" s="86"/>
      <c r="T99" s="9"/>
      <c r="U99" s="9"/>
      <c r="V99" s="9"/>
      <c r="W99" s="9"/>
      <c r="X99" s="9"/>
      <c r="Y99" s="9"/>
      <c r="Z99" s="9"/>
    </row>
    <row r="100" spans="1:26" ht="30" customHeight="1">
      <c r="A100" s="666"/>
      <c r="B100" s="666"/>
      <c r="C100" s="666"/>
      <c r="D100" s="666"/>
      <c r="E100" s="666"/>
      <c r="F100" s="666"/>
      <c r="G100" s="26">
        <v>3</v>
      </c>
      <c r="H100" s="26" t="s">
        <v>14209</v>
      </c>
      <c r="I100" s="26" t="s">
        <v>14210</v>
      </c>
      <c r="J100" s="86" t="s">
        <v>158</v>
      </c>
      <c r="K100" s="178"/>
      <c r="L100" s="666"/>
      <c r="M100" s="86"/>
      <c r="N100" s="64"/>
      <c r="O100" s="86" t="s">
        <v>380</v>
      </c>
      <c r="P100" s="86" t="s">
        <v>380</v>
      </c>
      <c r="Q100" s="397" t="s">
        <v>14270</v>
      </c>
      <c r="R100" s="83"/>
      <c r="S100" s="86"/>
      <c r="T100" s="9"/>
      <c r="U100" s="9"/>
      <c r="V100" s="9"/>
      <c r="W100" s="9"/>
      <c r="X100" s="9"/>
      <c r="Y100" s="9"/>
      <c r="Z100" s="9"/>
    </row>
    <row r="101" spans="1:26" ht="39.75" customHeight="1">
      <c r="A101" s="735" t="s">
        <v>14285</v>
      </c>
      <c r="B101" s="735" t="s">
        <v>363</v>
      </c>
      <c r="C101" s="735" t="s">
        <v>365</v>
      </c>
      <c r="D101" s="740" t="s">
        <v>14291</v>
      </c>
      <c r="E101" s="740" t="s">
        <v>14292</v>
      </c>
      <c r="F101" s="740" t="s">
        <v>13002</v>
      </c>
      <c r="G101" s="26">
        <v>1</v>
      </c>
      <c r="H101" s="26" t="s">
        <v>13006</v>
      </c>
      <c r="I101" s="26" t="s">
        <v>13007</v>
      </c>
      <c r="J101" s="86" t="s">
        <v>158</v>
      </c>
      <c r="K101" s="178"/>
      <c r="L101" s="734"/>
      <c r="M101" s="86"/>
      <c r="N101" s="64"/>
      <c r="O101" s="86" t="s">
        <v>380</v>
      </c>
      <c r="P101" s="86" t="s">
        <v>380</v>
      </c>
      <c r="Q101" s="397" t="s">
        <v>14299</v>
      </c>
      <c r="R101" s="83"/>
      <c r="S101" s="86"/>
      <c r="T101" s="9"/>
      <c r="U101" s="9"/>
      <c r="V101" s="9"/>
      <c r="W101" s="9"/>
      <c r="X101" s="9"/>
      <c r="Y101" s="9"/>
      <c r="Z101" s="9"/>
    </row>
    <row r="102" spans="1:26" ht="39.75" customHeight="1">
      <c r="A102" s="666"/>
      <c r="B102" s="666"/>
      <c r="C102" s="666"/>
      <c r="D102" s="666"/>
      <c r="E102" s="666"/>
      <c r="F102" s="666"/>
      <c r="G102" s="26">
        <v>2</v>
      </c>
      <c r="H102" s="26" t="s">
        <v>14303</v>
      </c>
      <c r="I102" s="26" t="s">
        <v>14304</v>
      </c>
      <c r="J102" s="86" t="s">
        <v>158</v>
      </c>
      <c r="K102" s="178"/>
      <c r="L102" s="666"/>
      <c r="M102" s="86"/>
      <c r="N102" s="64"/>
      <c r="O102" s="86" t="s">
        <v>380</v>
      </c>
      <c r="P102" s="86" t="s">
        <v>380</v>
      </c>
      <c r="Q102" s="397" t="s">
        <v>14299</v>
      </c>
      <c r="R102" s="83"/>
      <c r="S102" s="86"/>
      <c r="T102" s="9"/>
      <c r="U102" s="9"/>
      <c r="V102" s="9"/>
      <c r="W102" s="9"/>
      <c r="X102" s="9"/>
      <c r="Y102" s="9"/>
      <c r="Z102" s="9"/>
    </row>
    <row r="103" spans="1:26" ht="30" customHeight="1">
      <c r="A103" s="735" t="s">
        <v>14308</v>
      </c>
      <c r="B103" s="735" t="s">
        <v>363</v>
      </c>
      <c r="C103" s="735" t="s">
        <v>365</v>
      </c>
      <c r="D103" s="740" t="s">
        <v>14291</v>
      </c>
      <c r="E103" s="740" t="s">
        <v>14312</v>
      </c>
      <c r="F103" s="740" t="s">
        <v>13002</v>
      </c>
      <c r="G103" s="26">
        <v>1</v>
      </c>
      <c r="H103" s="26" t="s">
        <v>13006</v>
      </c>
      <c r="I103" s="26" t="s">
        <v>13007</v>
      </c>
      <c r="J103" s="86" t="s">
        <v>158</v>
      </c>
      <c r="K103" s="178"/>
      <c r="L103" s="734"/>
      <c r="M103" s="86"/>
      <c r="N103" s="64"/>
      <c r="O103" s="86" t="s">
        <v>380</v>
      </c>
      <c r="P103" s="86" t="s">
        <v>380</v>
      </c>
      <c r="Q103" s="397" t="s">
        <v>14321</v>
      </c>
      <c r="R103" s="83"/>
      <c r="S103" s="86"/>
      <c r="T103" s="9"/>
      <c r="U103" s="9"/>
      <c r="V103" s="9"/>
      <c r="W103" s="9"/>
      <c r="X103" s="9"/>
      <c r="Y103" s="9"/>
      <c r="Z103" s="9"/>
    </row>
    <row r="104" spans="1:26" ht="30" customHeight="1">
      <c r="A104" s="665"/>
      <c r="B104" s="665"/>
      <c r="C104" s="665"/>
      <c r="D104" s="665"/>
      <c r="E104" s="665"/>
      <c r="F104" s="665"/>
      <c r="G104" s="26">
        <v>2</v>
      </c>
      <c r="H104" s="26" t="s">
        <v>13059</v>
      </c>
      <c r="I104" s="26" t="s">
        <v>13007</v>
      </c>
      <c r="J104" s="86" t="s">
        <v>158</v>
      </c>
      <c r="K104" s="178"/>
      <c r="L104" s="665"/>
      <c r="M104" s="86"/>
      <c r="N104" s="64"/>
      <c r="O104" s="86" t="s">
        <v>380</v>
      </c>
      <c r="P104" s="86" t="s">
        <v>380</v>
      </c>
      <c r="Q104" s="397" t="s">
        <v>14321</v>
      </c>
      <c r="R104" s="83"/>
      <c r="S104" s="86"/>
      <c r="T104" s="9"/>
      <c r="U104" s="9"/>
      <c r="V104" s="9"/>
      <c r="W104" s="9"/>
      <c r="X104" s="9"/>
      <c r="Y104" s="9"/>
      <c r="Z104" s="9"/>
    </row>
    <row r="105" spans="1:26" ht="30" customHeight="1">
      <c r="A105" s="666"/>
      <c r="B105" s="666"/>
      <c r="C105" s="666"/>
      <c r="D105" s="666"/>
      <c r="E105" s="666"/>
      <c r="F105" s="666"/>
      <c r="G105" s="26">
        <v>3</v>
      </c>
      <c r="H105" s="26" t="s">
        <v>14303</v>
      </c>
      <c r="I105" s="26" t="s">
        <v>14335</v>
      </c>
      <c r="J105" s="86" t="s">
        <v>158</v>
      </c>
      <c r="K105" s="178"/>
      <c r="L105" s="666"/>
      <c r="M105" s="86"/>
      <c r="N105" s="64"/>
      <c r="O105" s="86" t="s">
        <v>380</v>
      </c>
      <c r="P105" s="86" t="s">
        <v>380</v>
      </c>
      <c r="Q105" s="397" t="s">
        <v>14321</v>
      </c>
      <c r="R105" s="83"/>
      <c r="S105" s="86"/>
      <c r="T105" s="9"/>
      <c r="U105" s="9"/>
      <c r="V105" s="9"/>
      <c r="W105" s="9"/>
      <c r="X105" s="9"/>
      <c r="Y105" s="9"/>
      <c r="Z105" s="9"/>
    </row>
    <row r="106" spans="1:26" ht="30" customHeight="1">
      <c r="A106" s="735" t="s">
        <v>14340</v>
      </c>
      <c r="B106" s="735" t="s">
        <v>363</v>
      </c>
      <c r="C106" s="735" t="s">
        <v>365</v>
      </c>
      <c r="D106" s="740" t="s">
        <v>14291</v>
      </c>
      <c r="E106" s="740" t="s">
        <v>14345</v>
      </c>
      <c r="F106" s="740" t="s">
        <v>13002</v>
      </c>
      <c r="G106" s="26">
        <v>1</v>
      </c>
      <c r="H106" s="26" t="s">
        <v>13006</v>
      </c>
      <c r="I106" s="26" t="s">
        <v>13007</v>
      </c>
      <c r="J106" s="86" t="s">
        <v>158</v>
      </c>
      <c r="K106" s="178"/>
      <c r="L106" s="734"/>
      <c r="M106" s="86"/>
      <c r="N106" s="64"/>
      <c r="O106" s="86" t="s">
        <v>380</v>
      </c>
      <c r="P106" s="86" t="s">
        <v>380</v>
      </c>
      <c r="Q106" s="397" t="s">
        <v>14350</v>
      </c>
      <c r="R106" s="83"/>
      <c r="S106" s="86"/>
      <c r="T106" s="9"/>
      <c r="U106" s="9"/>
      <c r="V106" s="9"/>
      <c r="W106" s="9"/>
      <c r="X106" s="9"/>
      <c r="Y106" s="9"/>
      <c r="Z106" s="9"/>
    </row>
    <row r="107" spans="1:26" ht="30" customHeight="1">
      <c r="A107" s="665"/>
      <c r="B107" s="665"/>
      <c r="C107" s="665"/>
      <c r="D107" s="665"/>
      <c r="E107" s="665"/>
      <c r="F107" s="665"/>
      <c r="G107" s="26">
        <v>2</v>
      </c>
      <c r="H107" s="26" t="s">
        <v>13108</v>
      </c>
      <c r="I107" s="26" t="s">
        <v>13007</v>
      </c>
      <c r="J107" s="86" t="s">
        <v>158</v>
      </c>
      <c r="K107" s="178"/>
      <c r="L107" s="665"/>
      <c r="M107" s="86"/>
      <c r="N107" s="64"/>
      <c r="O107" s="86" t="s">
        <v>380</v>
      </c>
      <c r="P107" s="86" t="s">
        <v>380</v>
      </c>
      <c r="Q107" s="397" t="s">
        <v>14350</v>
      </c>
      <c r="R107" s="83"/>
      <c r="S107" s="86"/>
      <c r="T107" s="9"/>
      <c r="U107" s="9"/>
      <c r="V107" s="9"/>
      <c r="W107" s="9"/>
      <c r="X107" s="9"/>
      <c r="Y107" s="9"/>
      <c r="Z107" s="9"/>
    </row>
    <row r="108" spans="1:26" ht="30" customHeight="1">
      <c r="A108" s="666"/>
      <c r="B108" s="666"/>
      <c r="C108" s="666"/>
      <c r="D108" s="666"/>
      <c r="E108" s="666"/>
      <c r="F108" s="666"/>
      <c r="G108" s="26">
        <v>3</v>
      </c>
      <c r="H108" s="26" t="s">
        <v>14303</v>
      </c>
      <c r="I108" s="26" t="s">
        <v>14304</v>
      </c>
      <c r="J108" s="86" t="s">
        <v>158</v>
      </c>
      <c r="K108" s="178"/>
      <c r="L108" s="666"/>
      <c r="M108" s="408" t="s">
        <v>14363</v>
      </c>
      <c r="N108" s="64"/>
      <c r="O108" s="86" t="s">
        <v>380</v>
      </c>
      <c r="P108" s="86" t="s">
        <v>380</v>
      </c>
      <c r="Q108" s="397" t="s">
        <v>14350</v>
      </c>
      <c r="R108" s="83"/>
      <c r="S108" s="86"/>
      <c r="T108" s="9"/>
      <c r="U108" s="9"/>
      <c r="V108" s="9"/>
      <c r="W108" s="9"/>
      <c r="X108" s="9"/>
      <c r="Y108" s="9"/>
      <c r="Z108" s="9"/>
    </row>
    <row r="109" spans="1:26" ht="39.75" customHeight="1">
      <c r="A109" s="735" t="s">
        <v>14367</v>
      </c>
      <c r="B109" s="735" t="s">
        <v>363</v>
      </c>
      <c r="C109" s="735" t="s">
        <v>365</v>
      </c>
      <c r="D109" s="740" t="s">
        <v>14373</v>
      </c>
      <c r="E109" s="740" t="s">
        <v>14374</v>
      </c>
      <c r="F109" s="740" t="s">
        <v>13002</v>
      </c>
      <c r="G109" s="26">
        <v>1</v>
      </c>
      <c r="H109" s="26" t="s">
        <v>13006</v>
      </c>
      <c r="I109" s="26" t="s">
        <v>13007</v>
      </c>
      <c r="J109" s="86" t="s">
        <v>158</v>
      </c>
      <c r="K109" s="178"/>
      <c r="L109" s="734"/>
      <c r="M109" s="86"/>
      <c r="N109" s="64"/>
      <c r="O109" s="86" t="s">
        <v>380</v>
      </c>
      <c r="P109" s="86" t="s">
        <v>380</v>
      </c>
      <c r="Q109" s="397" t="s">
        <v>14379</v>
      </c>
      <c r="R109" s="83"/>
      <c r="S109" s="86"/>
      <c r="T109" s="9"/>
      <c r="U109" s="9"/>
      <c r="V109" s="9"/>
      <c r="W109" s="9"/>
      <c r="X109" s="9"/>
      <c r="Y109" s="9"/>
      <c r="Z109" s="9"/>
    </row>
    <row r="110" spans="1:26" ht="39.75" customHeight="1">
      <c r="A110" s="666"/>
      <c r="B110" s="666"/>
      <c r="C110" s="666"/>
      <c r="D110" s="666"/>
      <c r="E110" s="666"/>
      <c r="F110" s="666"/>
      <c r="G110" s="26">
        <v>2</v>
      </c>
      <c r="H110" s="26" t="s">
        <v>14382</v>
      </c>
      <c r="I110" s="26" t="s">
        <v>14383</v>
      </c>
      <c r="J110" s="86" t="s">
        <v>158</v>
      </c>
      <c r="K110" s="178"/>
      <c r="L110" s="666"/>
      <c r="M110" s="86"/>
      <c r="N110" s="64"/>
      <c r="O110" s="86" t="s">
        <v>380</v>
      </c>
      <c r="P110" s="86" t="s">
        <v>380</v>
      </c>
      <c r="Q110" s="397" t="s">
        <v>14379</v>
      </c>
      <c r="R110" s="83"/>
      <c r="S110" s="86"/>
      <c r="T110" s="9"/>
      <c r="U110" s="9"/>
      <c r="V110" s="9"/>
      <c r="W110" s="9"/>
      <c r="X110" s="9"/>
      <c r="Y110" s="9"/>
      <c r="Z110" s="9"/>
    </row>
    <row r="111" spans="1:26" ht="30" customHeight="1">
      <c r="A111" s="735" t="s">
        <v>14387</v>
      </c>
      <c r="B111" s="735" t="s">
        <v>363</v>
      </c>
      <c r="C111" s="735" t="s">
        <v>365</v>
      </c>
      <c r="D111" s="740" t="s">
        <v>14373</v>
      </c>
      <c r="E111" s="740" t="s">
        <v>14389</v>
      </c>
      <c r="F111" s="740" t="s">
        <v>13002</v>
      </c>
      <c r="G111" s="26">
        <v>1</v>
      </c>
      <c r="H111" s="26" t="s">
        <v>13006</v>
      </c>
      <c r="I111" s="26" t="s">
        <v>13007</v>
      </c>
      <c r="J111" s="86" t="s">
        <v>158</v>
      </c>
      <c r="K111" s="178"/>
      <c r="L111" s="734"/>
      <c r="M111" s="86"/>
      <c r="N111" s="64"/>
      <c r="O111" s="86" t="s">
        <v>380</v>
      </c>
      <c r="P111" s="86" t="s">
        <v>380</v>
      </c>
      <c r="Q111" s="397" t="s">
        <v>14393</v>
      </c>
      <c r="R111" s="83"/>
      <c r="S111" s="86"/>
      <c r="T111" s="9"/>
      <c r="U111" s="9"/>
      <c r="V111" s="9"/>
      <c r="W111" s="9"/>
      <c r="X111" s="9"/>
      <c r="Y111" s="9"/>
      <c r="Z111" s="9"/>
    </row>
    <row r="112" spans="1:26" ht="30" customHeight="1">
      <c r="A112" s="665"/>
      <c r="B112" s="665"/>
      <c r="C112" s="665"/>
      <c r="D112" s="665"/>
      <c r="E112" s="665"/>
      <c r="F112" s="665"/>
      <c r="G112" s="26">
        <v>2</v>
      </c>
      <c r="H112" s="26" t="s">
        <v>13059</v>
      </c>
      <c r="I112" s="26" t="s">
        <v>13007</v>
      </c>
      <c r="J112" s="86" t="s">
        <v>158</v>
      </c>
      <c r="K112" s="178"/>
      <c r="L112" s="665"/>
      <c r="M112" s="86"/>
      <c r="N112" s="64"/>
      <c r="O112" s="86" t="s">
        <v>380</v>
      </c>
      <c r="P112" s="86" t="s">
        <v>380</v>
      </c>
      <c r="Q112" s="397" t="s">
        <v>14393</v>
      </c>
      <c r="R112" s="83"/>
      <c r="S112" s="86"/>
      <c r="T112" s="9"/>
      <c r="U112" s="9"/>
      <c r="V112" s="9"/>
      <c r="W112" s="9"/>
      <c r="X112" s="9"/>
      <c r="Y112" s="9"/>
      <c r="Z112" s="9"/>
    </row>
    <row r="113" spans="1:26" ht="30" customHeight="1">
      <c r="A113" s="666"/>
      <c r="B113" s="666"/>
      <c r="C113" s="666"/>
      <c r="D113" s="666"/>
      <c r="E113" s="666"/>
      <c r="F113" s="666"/>
      <c r="G113" s="26">
        <v>3</v>
      </c>
      <c r="H113" s="26" t="s">
        <v>14382</v>
      </c>
      <c r="I113" s="26" t="s">
        <v>14398</v>
      </c>
      <c r="J113" s="86" t="s">
        <v>158</v>
      </c>
      <c r="K113" s="178"/>
      <c r="L113" s="666"/>
      <c r="M113" s="86"/>
      <c r="N113" s="64"/>
      <c r="O113" s="86" t="s">
        <v>380</v>
      </c>
      <c r="P113" s="86" t="s">
        <v>380</v>
      </c>
      <c r="Q113" s="397" t="s">
        <v>14393</v>
      </c>
      <c r="R113" s="83"/>
      <c r="S113" s="86"/>
      <c r="T113" s="9"/>
      <c r="U113" s="9"/>
      <c r="V113" s="9"/>
      <c r="W113" s="9"/>
      <c r="X113" s="9"/>
      <c r="Y113" s="9"/>
      <c r="Z113" s="9"/>
    </row>
    <row r="114" spans="1:26" ht="30" customHeight="1">
      <c r="A114" s="735" t="s">
        <v>14399</v>
      </c>
      <c r="B114" s="735" t="s">
        <v>363</v>
      </c>
      <c r="C114" s="735" t="s">
        <v>365</v>
      </c>
      <c r="D114" s="740" t="s">
        <v>14373</v>
      </c>
      <c r="E114" s="740" t="s">
        <v>14400</v>
      </c>
      <c r="F114" s="740" t="s">
        <v>13002</v>
      </c>
      <c r="G114" s="26">
        <v>1</v>
      </c>
      <c r="H114" s="26" t="s">
        <v>13006</v>
      </c>
      <c r="I114" s="26" t="s">
        <v>13007</v>
      </c>
      <c r="J114" s="86" t="s">
        <v>158</v>
      </c>
      <c r="K114" s="178"/>
      <c r="L114" s="734"/>
      <c r="M114" s="86"/>
      <c r="N114" s="64"/>
      <c r="O114" s="86" t="s">
        <v>380</v>
      </c>
      <c r="P114" s="86" t="s">
        <v>380</v>
      </c>
      <c r="Q114" s="397" t="s">
        <v>14403</v>
      </c>
      <c r="R114" s="83"/>
      <c r="S114" s="86"/>
      <c r="T114" s="9"/>
      <c r="U114" s="9"/>
      <c r="V114" s="9"/>
      <c r="W114" s="9"/>
      <c r="X114" s="9"/>
      <c r="Y114" s="9"/>
      <c r="Z114" s="9"/>
    </row>
    <row r="115" spans="1:26" ht="30" customHeight="1">
      <c r="A115" s="665"/>
      <c r="B115" s="665"/>
      <c r="C115" s="665"/>
      <c r="D115" s="665"/>
      <c r="E115" s="665"/>
      <c r="F115" s="665"/>
      <c r="G115" s="26">
        <v>2</v>
      </c>
      <c r="H115" s="26" t="s">
        <v>13108</v>
      </c>
      <c r="I115" s="26" t="s">
        <v>13007</v>
      </c>
      <c r="J115" s="86" t="s">
        <v>158</v>
      </c>
      <c r="K115" s="178"/>
      <c r="L115" s="665"/>
      <c r="M115" s="86"/>
      <c r="N115" s="64"/>
      <c r="O115" s="86" t="s">
        <v>380</v>
      </c>
      <c r="P115" s="86" t="s">
        <v>380</v>
      </c>
      <c r="Q115" s="397" t="s">
        <v>14403</v>
      </c>
      <c r="R115" s="83"/>
      <c r="S115" s="86"/>
      <c r="T115" s="9"/>
      <c r="U115" s="9"/>
      <c r="V115" s="9"/>
      <c r="W115" s="9"/>
      <c r="X115" s="9"/>
      <c r="Y115" s="9"/>
      <c r="Z115" s="9"/>
    </row>
    <row r="116" spans="1:26" ht="30" customHeight="1">
      <c r="A116" s="666"/>
      <c r="B116" s="666"/>
      <c r="C116" s="666"/>
      <c r="D116" s="666"/>
      <c r="E116" s="666"/>
      <c r="F116" s="666"/>
      <c r="G116" s="26">
        <v>3</v>
      </c>
      <c r="H116" s="26" t="s">
        <v>14382</v>
      </c>
      <c r="I116" s="26" t="s">
        <v>14383</v>
      </c>
      <c r="J116" s="86" t="s">
        <v>158</v>
      </c>
      <c r="K116" s="178"/>
      <c r="L116" s="666"/>
      <c r="M116" s="408" t="s">
        <v>14406</v>
      </c>
      <c r="N116" s="64"/>
      <c r="O116" s="86" t="s">
        <v>380</v>
      </c>
      <c r="P116" s="86" t="s">
        <v>380</v>
      </c>
      <c r="Q116" s="397" t="s">
        <v>14403</v>
      </c>
      <c r="R116" s="83"/>
      <c r="S116" s="86"/>
      <c r="T116" s="9"/>
      <c r="U116" s="9"/>
      <c r="V116" s="9"/>
      <c r="W116" s="9"/>
      <c r="X116" s="9"/>
      <c r="Y116" s="9"/>
      <c r="Z116" s="9"/>
    </row>
    <row r="117" spans="1:26" ht="39.75" customHeight="1">
      <c r="A117" s="735" t="s">
        <v>14408</v>
      </c>
      <c r="B117" s="735" t="s">
        <v>363</v>
      </c>
      <c r="C117" s="735" t="s">
        <v>365</v>
      </c>
      <c r="D117" s="740" t="s">
        <v>14410</v>
      </c>
      <c r="E117" s="740" t="s">
        <v>14411</v>
      </c>
      <c r="F117" s="740" t="s">
        <v>13002</v>
      </c>
      <c r="G117" s="26">
        <v>1</v>
      </c>
      <c r="H117" s="26" t="s">
        <v>13006</v>
      </c>
      <c r="I117" s="26" t="s">
        <v>13007</v>
      </c>
      <c r="J117" s="86" t="s">
        <v>158</v>
      </c>
      <c r="K117" s="178"/>
      <c r="L117" s="734"/>
      <c r="M117" s="86"/>
      <c r="N117" s="64"/>
      <c r="O117" s="86" t="s">
        <v>380</v>
      </c>
      <c r="P117" s="86" t="s">
        <v>14413</v>
      </c>
      <c r="Q117" s="397" t="s">
        <v>14414</v>
      </c>
      <c r="R117" s="83"/>
      <c r="S117" s="86"/>
      <c r="T117" s="9"/>
      <c r="U117" s="9"/>
      <c r="V117" s="9"/>
      <c r="W117" s="9"/>
      <c r="X117" s="9"/>
      <c r="Y117" s="9"/>
      <c r="Z117" s="9"/>
    </row>
    <row r="118" spans="1:26" ht="39.75" customHeight="1">
      <c r="A118" s="666"/>
      <c r="B118" s="666"/>
      <c r="C118" s="666"/>
      <c r="D118" s="666"/>
      <c r="E118" s="666"/>
      <c r="F118" s="666"/>
      <c r="G118" s="26">
        <v>2</v>
      </c>
      <c r="H118" s="26" t="s">
        <v>14416</v>
      </c>
      <c r="I118" s="26" t="s">
        <v>14417</v>
      </c>
      <c r="J118" s="86" t="s">
        <v>158</v>
      </c>
      <c r="K118" s="178"/>
      <c r="L118" s="666"/>
      <c r="M118" s="86"/>
      <c r="N118" s="64"/>
      <c r="O118" s="86" t="s">
        <v>380</v>
      </c>
      <c r="P118" s="86" t="s">
        <v>14413</v>
      </c>
      <c r="Q118" s="397" t="s">
        <v>14414</v>
      </c>
      <c r="R118" s="83"/>
      <c r="S118" s="86"/>
      <c r="T118" s="9"/>
      <c r="U118" s="9"/>
      <c r="V118" s="9"/>
      <c r="W118" s="9"/>
      <c r="X118" s="9"/>
      <c r="Y118" s="9"/>
      <c r="Z118" s="9"/>
    </row>
    <row r="119" spans="1:26" ht="30" customHeight="1">
      <c r="A119" s="735" t="s">
        <v>14420</v>
      </c>
      <c r="B119" s="735" t="s">
        <v>363</v>
      </c>
      <c r="C119" s="735" t="s">
        <v>365</v>
      </c>
      <c r="D119" s="740" t="s">
        <v>14410</v>
      </c>
      <c r="E119" s="740" t="s">
        <v>14421</v>
      </c>
      <c r="F119" s="740" t="s">
        <v>13002</v>
      </c>
      <c r="G119" s="26">
        <v>1</v>
      </c>
      <c r="H119" s="26" t="s">
        <v>13006</v>
      </c>
      <c r="I119" s="26" t="s">
        <v>13007</v>
      </c>
      <c r="J119" s="86" t="s">
        <v>158</v>
      </c>
      <c r="K119" s="178"/>
      <c r="L119" s="734"/>
      <c r="M119" s="86"/>
      <c r="N119" s="64"/>
      <c r="O119" s="86" t="s">
        <v>380</v>
      </c>
      <c r="P119" s="86" t="s">
        <v>380</v>
      </c>
      <c r="Q119" s="397" t="s">
        <v>14424</v>
      </c>
      <c r="R119" s="83"/>
      <c r="S119" s="86"/>
      <c r="T119" s="9"/>
      <c r="U119" s="9"/>
      <c r="V119" s="9"/>
      <c r="W119" s="9"/>
      <c r="X119" s="9"/>
      <c r="Y119" s="9"/>
      <c r="Z119" s="9"/>
    </row>
    <row r="120" spans="1:26" ht="30" customHeight="1">
      <c r="A120" s="665"/>
      <c r="B120" s="665"/>
      <c r="C120" s="665"/>
      <c r="D120" s="665"/>
      <c r="E120" s="665"/>
      <c r="F120" s="665"/>
      <c r="G120" s="26">
        <v>2</v>
      </c>
      <c r="H120" s="26" t="s">
        <v>13059</v>
      </c>
      <c r="I120" s="26" t="s">
        <v>13007</v>
      </c>
      <c r="J120" s="86" t="s">
        <v>158</v>
      </c>
      <c r="K120" s="178"/>
      <c r="L120" s="665"/>
      <c r="M120" s="86"/>
      <c r="N120" s="64"/>
      <c r="O120" s="86" t="s">
        <v>380</v>
      </c>
      <c r="P120" s="86" t="s">
        <v>380</v>
      </c>
      <c r="Q120" s="397" t="s">
        <v>14424</v>
      </c>
      <c r="R120" s="83"/>
      <c r="S120" s="86"/>
      <c r="T120" s="9"/>
      <c r="U120" s="9"/>
      <c r="V120" s="9"/>
      <c r="W120" s="9"/>
      <c r="X120" s="9"/>
      <c r="Y120" s="9"/>
      <c r="Z120" s="9"/>
    </row>
    <row r="121" spans="1:26" ht="30" customHeight="1">
      <c r="A121" s="666"/>
      <c r="B121" s="666"/>
      <c r="C121" s="666"/>
      <c r="D121" s="666"/>
      <c r="E121" s="666"/>
      <c r="F121" s="666"/>
      <c r="G121" s="26">
        <v>3</v>
      </c>
      <c r="H121" s="26" t="s">
        <v>14416</v>
      </c>
      <c r="I121" s="26" t="s">
        <v>14427</v>
      </c>
      <c r="J121" s="86" t="s">
        <v>158</v>
      </c>
      <c r="K121" s="178"/>
      <c r="L121" s="666"/>
      <c r="M121" s="86"/>
      <c r="N121" s="64"/>
      <c r="O121" s="86" t="s">
        <v>380</v>
      </c>
      <c r="P121" s="86" t="s">
        <v>380</v>
      </c>
      <c r="Q121" s="397" t="s">
        <v>14424</v>
      </c>
      <c r="R121" s="83"/>
      <c r="S121" s="86"/>
      <c r="T121" s="9"/>
      <c r="U121" s="9"/>
      <c r="V121" s="9"/>
      <c r="W121" s="9"/>
      <c r="X121" s="9"/>
      <c r="Y121" s="9"/>
      <c r="Z121" s="9"/>
    </row>
    <row r="122" spans="1:26" ht="30" customHeight="1">
      <c r="A122" s="735" t="s">
        <v>14428</v>
      </c>
      <c r="B122" s="735" t="s">
        <v>363</v>
      </c>
      <c r="C122" s="735" t="s">
        <v>365</v>
      </c>
      <c r="D122" s="740" t="s">
        <v>14410</v>
      </c>
      <c r="E122" s="740" t="s">
        <v>14429</v>
      </c>
      <c r="F122" s="740" t="s">
        <v>13002</v>
      </c>
      <c r="G122" s="26">
        <v>1</v>
      </c>
      <c r="H122" s="26" t="s">
        <v>13006</v>
      </c>
      <c r="I122" s="26" t="s">
        <v>13007</v>
      </c>
      <c r="J122" s="86" t="s">
        <v>158</v>
      </c>
      <c r="K122" s="178"/>
      <c r="L122" s="734"/>
      <c r="M122" s="86"/>
      <c r="N122" s="64"/>
      <c r="O122" s="86" t="s">
        <v>380</v>
      </c>
      <c r="P122" s="86" t="s">
        <v>380</v>
      </c>
      <c r="Q122" s="397" t="s">
        <v>14430</v>
      </c>
      <c r="R122" s="83"/>
      <c r="S122" s="86"/>
      <c r="T122" s="9"/>
      <c r="U122" s="9"/>
      <c r="V122" s="9"/>
      <c r="W122" s="9"/>
      <c r="X122" s="9"/>
      <c r="Y122" s="9"/>
      <c r="Z122" s="9"/>
    </row>
    <row r="123" spans="1:26" ht="30" customHeight="1">
      <c r="A123" s="665"/>
      <c r="B123" s="665"/>
      <c r="C123" s="665"/>
      <c r="D123" s="665"/>
      <c r="E123" s="665"/>
      <c r="F123" s="665"/>
      <c r="G123" s="26">
        <v>2</v>
      </c>
      <c r="H123" s="26" t="s">
        <v>13108</v>
      </c>
      <c r="I123" s="26" t="s">
        <v>13007</v>
      </c>
      <c r="J123" s="86" t="s">
        <v>158</v>
      </c>
      <c r="K123" s="178"/>
      <c r="L123" s="665"/>
      <c r="M123" s="86"/>
      <c r="N123" s="64"/>
      <c r="O123" s="86" t="s">
        <v>380</v>
      </c>
      <c r="P123" s="86" t="s">
        <v>380</v>
      </c>
      <c r="Q123" s="397" t="s">
        <v>14430</v>
      </c>
      <c r="R123" s="83"/>
      <c r="S123" s="86"/>
      <c r="T123" s="9"/>
      <c r="U123" s="9"/>
      <c r="V123" s="9"/>
      <c r="W123" s="9"/>
      <c r="X123" s="9"/>
      <c r="Y123" s="9"/>
      <c r="Z123" s="9"/>
    </row>
    <row r="124" spans="1:26" ht="30" customHeight="1">
      <c r="A124" s="666"/>
      <c r="B124" s="666"/>
      <c r="C124" s="666"/>
      <c r="D124" s="666"/>
      <c r="E124" s="666"/>
      <c r="F124" s="666"/>
      <c r="G124" s="26">
        <v>3</v>
      </c>
      <c r="H124" s="26" t="s">
        <v>14416</v>
      </c>
      <c r="I124" s="26" t="s">
        <v>14435</v>
      </c>
      <c r="J124" s="86" t="s">
        <v>158</v>
      </c>
      <c r="K124" s="178"/>
      <c r="L124" s="666"/>
      <c r="M124" s="399" t="s">
        <v>14437</v>
      </c>
      <c r="N124" s="64"/>
      <c r="O124" s="86" t="s">
        <v>380</v>
      </c>
      <c r="P124" s="86" t="s">
        <v>380</v>
      </c>
      <c r="Q124" s="397" t="s">
        <v>14430</v>
      </c>
      <c r="R124" s="83"/>
      <c r="S124" s="86"/>
      <c r="T124" s="9"/>
      <c r="U124" s="9"/>
      <c r="V124" s="9"/>
      <c r="W124" s="9"/>
      <c r="X124" s="9"/>
      <c r="Y124" s="9"/>
      <c r="Z124" s="9"/>
    </row>
    <row r="125" spans="1:26" ht="39.75" customHeight="1">
      <c r="A125" s="735" t="s">
        <v>14439</v>
      </c>
      <c r="B125" s="735" t="s">
        <v>363</v>
      </c>
      <c r="C125" s="735" t="s">
        <v>365</v>
      </c>
      <c r="D125" s="740" t="s">
        <v>14440</v>
      </c>
      <c r="E125" s="740" t="s">
        <v>14441</v>
      </c>
      <c r="F125" s="740" t="s">
        <v>13002</v>
      </c>
      <c r="G125" s="26">
        <v>1</v>
      </c>
      <c r="H125" s="26" t="s">
        <v>13006</v>
      </c>
      <c r="I125" s="26" t="s">
        <v>13007</v>
      </c>
      <c r="J125" s="86" t="s">
        <v>158</v>
      </c>
      <c r="K125" s="178"/>
      <c r="L125" s="734"/>
      <c r="M125" s="86"/>
      <c r="N125" s="64"/>
      <c r="O125" s="86" t="s">
        <v>380</v>
      </c>
      <c r="P125" s="86" t="s">
        <v>14444</v>
      </c>
      <c r="Q125" s="397" t="s">
        <v>14445</v>
      </c>
      <c r="R125" s="83"/>
      <c r="S125" s="86"/>
      <c r="T125" s="9"/>
      <c r="U125" s="9"/>
      <c r="V125" s="9"/>
      <c r="W125" s="9"/>
      <c r="X125" s="9"/>
      <c r="Y125" s="9"/>
      <c r="Z125" s="9"/>
    </row>
    <row r="126" spans="1:26" ht="39.75" customHeight="1">
      <c r="A126" s="666"/>
      <c r="B126" s="666"/>
      <c r="C126" s="666"/>
      <c r="D126" s="666"/>
      <c r="E126" s="666"/>
      <c r="F126" s="666"/>
      <c r="G126" s="26">
        <v>2</v>
      </c>
      <c r="H126" s="26" t="s">
        <v>14446</v>
      </c>
      <c r="I126" s="26" t="s">
        <v>14447</v>
      </c>
      <c r="J126" s="86" t="s">
        <v>158</v>
      </c>
      <c r="K126" s="178"/>
      <c r="L126" s="666"/>
      <c r="M126" s="86" t="s">
        <v>14448</v>
      </c>
      <c r="N126" s="64"/>
      <c r="O126" s="86" t="s">
        <v>380</v>
      </c>
      <c r="P126" s="86" t="s">
        <v>14444</v>
      </c>
      <c r="Q126" s="397" t="s">
        <v>14445</v>
      </c>
      <c r="R126" s="83"/>
      <c r="S126" s="86"/>
      <c r="T126" s="9"/>
      <c r="U126" s="9"/>
      <c r="V126" s="9"/>
      <c r="W126" s="9"/>
      <c r="X126" s="9"/>
      <c r="Y126" s="9"/>
      <c r="Z126" s="9"/>
    </row>
    <row r="127" spans="1:26" ht="30" customHeight="1">
      <c r="A127" s="735" t="s">
        <v>14450</v>
      </c>
      <c r="B127" s="735" t="s">
        <v>363</v>
      </c>
      <c r="C127" s="735" t="s">
        <v>365</v>
      </c>
      <c r="D127" s="740" t="s">
        <v>14440</v>
      </c>
      <c r="E127" s="740" t="s">
        <v>14452</v>
      </c>
      <c r="F127" s="740" t="s">
        <v>13002</v>
      </c>
      <c r="G127" s="26">
        <v>1</v>
      </c>
      <c r="H127" s="26" t="s">
        <v>13006</v>
      </c>
      <c r="I127" s="26" t="s">
        <v>13007</v>
      </c>
      <c r="J127" s="86" t="s">
        <v>158</v>
      </c>
      <c r="K127" s="178"/>
      <c r="L127" s="734"/>
      <c r="M127" s="86"/>
      <c r="N127" s="64"/>
      <c r="O127" s="86" t="s">
        <v>380</v>
      </c>
      <c r="P127" s="86" t="s">
        <v>380</v>
      </c>
      <c r="Q127" s="397" t="s">
        <v>14453</v>
      </c>
      <c r="R127" s="83"/>
      <c r="S127" s="86"/>
      <c r="T127" s="9"/>
      <c r="U127" s="9"/>
      <c r="V127" s="9"/>
      <c r="W127" s="9"/>
      <c r="X127" s="9"/>
      <c r="Y127" s="9"/>
      <c r="Z127" s="9"/>
    </row>
    <row r="128" spans="1:26" ht="30" customHeight="1">
      <c r="A128" s="665"/>
      <c r="B128" s="665"/>
      <c r="C128" s="665"/>
      <c r="D128" s="665"/>
      <c r="E128" s="665"/>
      <c r="F128" s="665"/>
      <c r="G128" s="26">
        <v>2</v>
      </c>
      <c r="H128" s="26" t="s">
        <v>13059</v>
      </c>
      <c r="I128" s="26" t="s">
        <v>13007</v>
      </c>
      <c r="J128" s="86" t="s">
        <v>158</v>
      </c>
      <c r="K128" s="178"/>
      <c r="L128" s="665"/>
      <c r="M128" s="86"/>
      <c r="N128" s="64"/>
      <c r="O128" s="86" t="s">
        <v>380</v>
      </c>
      <c r="P128" s="86" t="s">
        <v>380</v>
      </c>
      <c r="Q128" s="397" t="s">
        <v>14453</v>
      </c>
      <c r="R128" s="83"/>
      <c r="S128" s="86"/>
      <c r="T128" s="9"/>
      <c r="U128" s="9"/>
      <c r="V128" s="9"/>
      <c r="W128" s="9"/>
      <c r="X128" s="9"/>
      <c r="Y128" s="9"/>
      <c r="Z128" s="9"/>
    </row>
    <row r="129" spans="1:26" ht="30" customHeight="1">
      <c r="A129" s="666"/>
      <c r="B129" s="666"/>
      <c r="C129" s="666"/>
      <c r="D129" s="666"/>
      <c r="E129" s="666"/>
      <c r="F129" s="666"/>
      <c r="G129" s="26">
        <v>3</v>
      </c>
      <c r="H129" s="26" t="s">
        <v>14446</v>
      </c>
      <c r="I129" s="26" t="s">
        <v>14456</v>
      </c>
      <c r="J129" s="86" t="s">
        <v>158</v>
      </c>
      <c r="K129" s="178"/>
      <c r="L129" s="666"/>
      <c r="M129" s="86"/>
      <c r="N129" s="64"/>
      <c r="O129" s="86" t="s">
        <v>380</v>
      </c>
      <c r="P129" s="86" t="s">
        <v>380</v>
      </c>
      <c r="Q129" s="397" t="s">
        <v>14453</v>
      </c>
      <c r="R129" s="83"/>
      <c r="S129" s="86"/>
      <c r="T129" s="9"/>
      <c r="U129" s="9"/>
      <c r="V129" s="9"/>
      <c r="W129" s="9"/>
      <c r="X129" s="9"/>
      <c r="Y129" s="9"/>
      <c r="Z129" s="9"/>
    </row>
    <row r="130" spans="1:26" ht="30" customHeight="1">
      <c r="A130" s="735" t="s">
        <v>14459</v>
      </c>
      <c r="B130" s="735" t="s">
        <v>363</v>
      </c>
      <c r="C130" s="735" t="s">
        <v>365</v>
      </c>
      <c r="D130" s="740" t="s">
        <v>14440</v>
      </c>
      <c r="E130" s="740" t="s">
        <v>14460</v>
      </c>
      <c r="F130" s="740" t="s">
        <v>13002</v>
      </c>
      <c r="G130" s="26">
        <v>1</v>
      </c>
      <c r="H130" s="26" t="s">
        <v>13006</v>
      </c>
      <c r="I130" s="26" t="s">
        <v>13007</v>
      </c>
      <c r="J130" s="86" t="s">
        <v>158</v>
      </c>
      <c r="K130" s="178"/>
      <c r="L130" s="734"/>
      <c r="M130" s="86"/>
      <c r="N130" s="64"/>
      <c r="O130" s="86" t="s">
        <v>380</v>
      </c>
      <c r="P130" s="86" t="s">
        <v>380</v>
      </c>
      <c r="Q130" s="397" t="s">
        <v>14462</v>
      </c>
      <c r="R130" s="83"/>
      <c r="S130" s="86"/>
      <c r="T130" s="9"/>
      <c r="U130" s="9"/>
      <c r="V130" s="9"/>
      <c r="W130" s="9"/>
      <c r="X130" s="9"/>
      <c r="Y130" s="9"/>
      <c r="Z130" s="9"/>
    </row>
    <row r="131" spans="1:26" ht="30" customHeight="1">
      <c r="A131" s="665"/>
      <c r="B131" s="665"/>
      <c r="C131" s="665"/>
      <c r="D131" s="665"/>
      <c r="E131" s="665"/>
      <c r="F131" s="665"/>
      <c r="G131" s="26">
        <v>2</v>
      </c>
      <c r="H131" s="26" t="s">
        <v>13108</v>
      </c>
      <c r="I131" s="26" t="s">
        <v>13007</v>
      </c>
      <c r="J131" s="86" t="s">
        <v>158</v>
      </c>
      <c r="K131" s="178"/>
      <c r="L131" s="665"/>
      <c r="M131" s="86"/>
      <c r="N131" s="64"/>
      <c r="O131" s="86" t="s">
        <v>380</v>
      </c>
      <c r="P131" s="86" t="s">
        <v>380</v>
      </c>
      <c r="Q131" s="397" t="s">
        <v>14462</v>
      </c>
      <c r="R131" s="83"/>
      <c r="S131" s="86"/>
      <c r="T131" s="9"/>
      <c r="U131" s="9"/>
      <c r="V131" s="9"/>
      <c r="W131" s="9"/>
      <c r="X131" s="9"/>
      <c r="Y131" s="9"/>
      <c r="Z131" s="9"/>
    </row>
    <row r="132" spans="1:26" ht="29.25" customHeight="1">
      <c r="A132" s="666"/>
      <c r="B132" s="666"/>
      <c r="C132" s="666"/>
      <c r="D132" s="666"/>
      <c r="E132" s="666"/>
      <c r="F132" s="666"/>
      <c r="G132" s="26">
        <v>3</v>
      </c>
      <c r="H132" s="26" t="s">
        <v>14446</v>
      </c>
      <c r="I132" s="26" t="s">
        <v>14464</v>
      </c>
      <c r="J132" s="86" t="s">
        <v>158</v>
      </c>
      <c r="K132" s="178"/>
      <c r="L132" s="666"/>
      <c r="M132" s="399" t="s">
        <v>14437</v>
      </c>
      <c r="N132" s="64"/>
      <c r="O132" s="86" t="s">
        <v>380</v>
      </c>
      <c r="P132" s="86" t="s">
        <v>380</v>
      </c>
      <c r="Q132" s="397" t="s">
        <v>14462</v>
      </c>
      <c r="R132" s="83"/>
      <c r="S132" s="86"/>
      <c r="T132" s="9"/>
      <c r="U132" s="9"/>
      <c r="V132" s="9"/>
      <c r="W132" s="9"/>
      <c r="X132" s="9"/>
      <c r="Y132" s="9"/>
      <c r="Z132" s="9"/>
    </row>
    <row r="133" spans="1:26" ht="39.75" customHeight="1">
      <c r="A133" s="735" t="s">
        <v>14466</v>
      </c>
      <c r="B133" s="735" t="s">
        <v>363</v>
      </c>
      <c r="C133" s="735" t="s">
        <v>365</v>
      </c>
      <c r="D133" s="740" t="s">
        <v>14467</v>
      </c>
      <c r="E133" s="740" t="s">
        <v>14468</v>
      </c>
      <c r="F133" s="740" t="s">
        <v>13002</v>
      </c>
      <c r="G133" s="26">
        <v>1</v>
      </c>
      <c r="H133" s="26" t="s">
        <v>13006</v>
      </c>
      <c r="I133" s="26" t="s">
        <v>13007</v>
      </c>
      <c r="J133" s="86" t="s">
        <v>158</v>
      </c>
      <c r="K133" s="178"/>
      <c r="L133" s="734"/>
      <c r="M133" s="86"/>
      <c r="N133" s="64"/>
      <c r="O133" s="86" t="s">
        <v>380</v>
      </c>
      <c r="P133" s="86" t="s">
        <v>14470</v>
      </c>
      <c r="Q133" s="397" t="s">
        <v>14471</v>
      </c>
      <c r="R133" s="83"/>
      <c r="S133" s="86"/>
      <c r="T133" s="9"/>
      <c r="U133" s="9"/>
      <c r="V133" s="9"/>
      <c r="W133" s="9"/>
      <c r="X133" s="9"/>
      <c r="Y133" s="9"/>
      <c r="Z133" s="9"/>
    </row>
    <row r="134" spans="1:26" ht="39.75" customHeight="1">
      <c r="A134" s="666"/>
      <c r="B134" s="666"/>
      <c r="C134" s="666"/>
      <c r="D134" s="666"/>
      <c r="E134" s="666"/>
      <c r="F134" s="666"/>
      <c r="G134" s="26">
        <v>2</v>
      </c>
      <c r="H134" s="26" t="s">
        <v>14473</v>
      </c>
      <c r="I134" s="26" t="s">
        <v>14474</v>
      </c>
      <c r="J134" s="86" t="s">
        <v>158</v>
      </c>
      <c r="K134" s="178"/>
      <c r="L134" s="666"/>
      <c r="M134" s="86"/>
      <c r="N134" s="64"/>
      <c r="O134" s="86" t="s">
        <v>380</v>
      </c>
      <c r="P134" s="86" t="s">
        <v>14470</v>
      </c>
      <c r="Q134" s="397" t="s">
        <v>14471</v>
      </c>
      <c r="R134" s="83"/>
      <c r="S134" s="86"/>
      <c r="T134" s="9"/>
      <c r="U134" s="9"/>
      <c r="V134" s="9"/>
      <c r="W134" s="9"/>
      <c r="X134" s="9"/>
      <c r="Y134" s="9"/>
      <c r="Z134" s="9"/>
    </row>
    <row r="135" spans="1:26" ht="30" customHeight="1">
      <c r="A135" s="735" t="s">
        <v>14477</v>
      </c>
      <c r="B135" s="735" t="s">
        <v>363</v>
      </c>
      <c r="C135" s="735" t="s">
        <v>365</v>
      </c>
      <c r="D135" s="740" t="s">
        <v>14467</v>
      </c>
      <c r="E135" s="740" t="s">
        <v>14480</v>
      </c>
      <c r="F135" s="740" t="s">
        <v>13002</v>
      </c>
      <c r="G135" s="26">
        <v>1</v>
      </c>
      <c r="H135" s="26" t="s">
        <v>13006</v>
      </c>
      <c r="I135" s="26" t="s">
        <v>13007</v>
      </c>
      <c r="J135" s="86" t="s">
        <v>158</v>
      </c>
      <c r="K135" s="178"/>
      <c r="L135" s="734"/>
      <c r="M135" s="86"/>
      <c r="N135" s="64"/>
      <c r="O135" s="86" t="s">
        <v>380</v>
      </c>
      <c r="P135" s="86" t="s">
        <v>14470</v>
      </c>
      <c r="Q135" s="397" t="s">
        <v>14483</v>
      </c>
      <c r="R135" s="83"/>
      <c r="S135" s="86"/>
      <c r="T135" s="9"/>
      <c r="U135" s="9"/>
      <c r="V135" s="9"/>
      <c r="W135" s="9"/>
      <c r="X135" s="9"/>
      <c r="Y135" s="9"/>
      <c r="Z135" s="9"/>
    </row>
    <row r="136" spans="1:26" ht="30" customHeight="1">
      <c r="A136" s="665"/>
      <c r="B136" s="665"/>
      <c r="C136" s="665"/>
      <c r="D136" s="665"/>
      <c r="E136" s="665"/>
      <c r="F136" s="665"/>
      <c r="G136" s="26">
        <v>2</v>
      </c>
      <c r="H136" s="26" t="s">
        <v>13059</v>
      </c>
      <c r="I136" s="26" t="s">
        <v>13007</v>
      </c>
      <c r="J136" s="86" t="s">
        <v>158</v>
      </c>
      <c r="K136" s="178"/>
      <c r="L136" s="665"/>
      <c r="M136" s="86"/>
      <c r="N136" s="64"/>
      <c r="O136" s="86" t="s">
        <v>380</v>
      </c>
      <c r="P136" s="86" t="s">
        <v>14470</v>
      </c>
      <c r="Q136" s="397" t="s">
        <v>14483</v>
      </c>
      <c r="R136" s="83"/>
      <c r="S136" s="86"/>
      <c r="T136" s="9"/>
      <c r="U136" s="9"/>
      <c r="V136" s="9"/>
      <c r="W136" s="9"/>
      <c r="X136" s="9"/>
      <c r="Y136" s="9"/>
      <c r="Z136" s="9"/>
    </row>
    <row r="137" spans="1:26" ht="30" customHeight="1">
      <c r="A137" s="666"/>
      <c r="B137" s="666"/>
      <c r="C137" s="666"/>
      <c r="D137" s="666"/>
      <c r="E137" s="666"/>
      <c r="F137" s="666"/>
      <c r="G137" s="26">
        <v>3</v>
      </c>
      <c r="H137" s="26" t="s">
        <v>14473</v>
      </c>
      <c r="I137" s="26" t="s">
        <v>14489</v>
      </c>
      <c r="J137" s="86" t="s">
        <v>158</v>
      </c>
      <c r="K137" s="178"/>
      <c r="L137" s="666"/>
      <c r="M137" s="86"/>
      <c r="N137" s="64"/>
      <c r="O137" s="86" t="s">
        <v>380</v>
      </c>
      <c r="P137" s="86" t="s">
        <v>14470</v>
      </c>
      <c r="Q137" s="397" t="s">
        <v>14483</v>
      </c>
      <c r="R137" s="83"/>
      <c r="S137" s="86"/>
      <c r="T137" s="9"/>
      <c r="U137" s="9"/>
      <c r="V137" s="9"/>
      <c r="W137" s="9"/>
      <c r="X137" s="9"/>
      <c r="Y137" s="9"/>
      <c r="Z137" s="9"/>
    </row>
    <row r="138" spans="1:26" ht="30" customHeight="1">
      <c r="A138" s="735" t="s">
        <v>14491</v>
      </c>
      <c r="B138" s="735" t="s">
        <v>363</v>
      </c>
      <c r="C138" s="735" t="s">
        <v>365</v>
      </c>
      <c r="D138" s="740" t="s">
        <v>14467</v>
      </c>
      <c r="E138" s="740" t="s">
        <v>14494</v>
      </c>
      <c r="F138" s="740" t="s">
        <v>13002</v>
      </c>
      <c r="G138" s="26">
        <v>1</v>
      </c>
      <c r="H138" s="26" t="s">
        <v>13006</v>
      </c>
      <c r="I138" s="26" t="s">
        <v>13007</v>
      </c>
      <c r="J138" s="86" t="s">
        <v>158</v>
      </c>
      <c r="K138" s="178"/>
      <c r="L138" s="734"/>
      <c r="M138" s="86"/>
      <c r="N138" s="64"/>
      <c r="O138" s="86" t="s">
        <v>380</v>
      </c>
      <c r="P138" s="86" t="s">
        <v>14470</v>
      </c>
      <c r="Q138" s="397" t="s">
        <v>14497</v>
      </c>
      <c r="R138" s="83"/>
      <c r="S138" s="86"/>
      <c r="T138" s="9"/>
      <c r="U138" s="9"/>
      <c r="V138" s="9"/>
      <c r="W138" s="9"/>
      <c r="X138" s="9"/>
      <c r="Y138" s="9"/>
      <c r="Z138" s="9"/>
    </row>
    <row r="139" spans="1:26" ht="30" customHeight="1">
      <c r="A139" s="665"/>
      <c r="B139" s="665"/>
      <c r="C139" s="665"/>
      <c r="D139" s="665"/>
      <c r="E139" s="665"/>
      <c r="F139" s="665"/>
      <c r="G139" s="26">
        <v>2</v>
      </c>
      <c r="H139" s="26" t="s">
        <v>13108</v>
      </c>
      <c r="I139" s="26" t="s">
        <v>13007</v>
      </c>
      <c r="J139" s="86" t="s">
        <v>158</v>
      </c>
      <c r="K139" s="178"/>
      <c r="L139" s="665"/>
      <c r="M139" s="86"/>
      <c r="N139" s="64"/>
      <c r="O139" s="86" t="s">
        <v>380</v>
      </c>
      <c r="P139" s="86" t="s">
        <v>14470</v>
      </c>
      <c r="Q139" s="397" t="s">
        <v>14497</v>
      </c>
      <c r="R139" s="83"/>
      <c r="S139" s="86"/>
      <c r="T139" s="9"/>
      <c r="U139" s="9"/>
      <c r="V139" s="9"/>
      <c r="W139" s="9"/>
      <c r="X139" s="9"/>
      <c r="Y139" s="9"/>
      <c r="Z139" s="9"/>
    </row>
    <row r="140" spans="1:26" ht="30" customHeight="1">
      <c r="A140" s="666"/>
      <c r="B140" s="666"/>
      <c r="C140" s="666"/>
      <c r="D140" s="666"/>
      <c r="E140" s="666"/>
      <c r="F140" s="666"/>
      <c r="G140" s="26">
        <v>3</v>
      </c>
      <c r="H140" s="26" t="s">
        <v>14473</v>
      </c>
      <c r="I140" s="26" t="s">
        <v>14474</v>
      </c>
      <c r="J140" s="86" t="s">
        <v>158</v>
      </c>
      <c r="K140" s="178"/>
      <c r="L140" s="666"/>
      <c r="M140" s="399" t="s">
        <v>13792</v>
      </c>
      <c r="N140" s="64"/>
      <c r="O140" s="86" t="s">
        <v>380</v>
      </c>
      <c r="P140" s="86" t="s">
        <v>14470</v>
      </c>
      <c r="Q140" s="397" t="s">
        <v>14497</v>
      </c>
      <c r="R140" s="83"/>
      <c r="S140" s="86"/>
      <c r="T140" s="9"/>
      <c r="U140" s="9"/>
      <c r="V140" s="9"/>
      <c r="W140" s="9"/>
      <c r="X140" s="9"/>
      <c r="Y140" s="9"/>
      <c r="Z140" s="9"/>
    </row>
    <row r="141" spans="1:26" ht="30" customHeight="1">
      <c r="A141" s="735" t="s">
        <v>14502</v>
      </c>
      <c r="B141" s="735" t="s">
        <v>363</v>
      </c>
      <c r="C141" s="735" t="s">
        <v>365</v>
      </c>
      <c r="D141" s="740" t="s">
        <v>14503</v>
      </c>
      <c r="E141" s="740" t="s">
        <v>14505</v>
      </c>
      <c r="F141" s="740" t="s">
        <v>13002</v>
      </c>
      <c r="G141" s="26">
        <v>1</v>
      </c>
      <c r="H141" s="26" t="s">
        <v>14507</v>
      </c>
      <c r="I141" s="26" t="s">
        <v>13007</v>
      </c>
      <c r="J141" s="86" t="s">
        <v>158</v>
      </c>
      <c r="K141" s="178"/>
      <c r="L141" s="734"/>
      <c r="M141" s="410"/>
      <c r="N141" s="64"/>
      <c r="O141" s="86" t="s">
        <v>380</v>
      </c>
      <c r="P141" s="86" t="s">
        <v>14509</v>
      </c>
      <c r="Q141" s="397" t="s">
        <v>14510</v>
      </c>
      <c r="R141" s="83"/>
      <c r="S141" s="86"/>
      <c r="T141" s="9"/>
      <c r="U141" s="9"/>
      <c r="V141" s="9"/>
      <c r="W141" s="9"/>
      <c r="X141" s="9"/>
      <c r="Y141" s="9"/>
      <c r="Z141" s="9"/>
    </row>
    <row r="142" spans="1:26" ht="30" customHeight="1">
      <c r="A142" s="666"/>
      <c r="B142" s="666"/>
      <c r="C142" s="666"/>
      <c r="D142" s="666"/>
      <c r="E142" s="666"/>
      <c r="F142" s="666"/>
      <c r="G142" s="26">
        <v>2</v>
      </c>
      <c r="H142" s="26" t="s">
        <v>14512</v>
      </c>
      <c r="I142" s="26" t="s">
        <v>14513</v>
      </c>
      <c r="J142" s="86" t="s">
        <v>158</v>
      </c>
      <c r="K142" s="178"/>
      <c r="L142" s="666"/>
      <c r="M142" s="410"/>
      <c r="N142" s="64"/>
      <c r="O142" s="86" t="s">
        <v>380</v>
      </c>
      <c r="P142" s="86" t="s">
        <v>14509</v>
      </c>
      <c r="Q142" s="397" t="s">
        <v>14510</v>
      </c>
      <c r="R142" s="83"/>
      <c r="S142" s="86"/>
      <c r="T142" s="9"/>
      <c r="U142" s="9"/>
      <c r="V142" s="9"/>
      <c r="W142" s="9"/>
      <c r="X142" s="9"/>
      <c r="Y142" s="9"/>
      <c r="Z142" s="9"/>
    </row>
    <row r="143" spans="1:26" ht="30" customHeight="1">
      <c r="A143" s="735" t="s">
        <v>14515</v>
      </c>
      <c r="B143" s="735" t="s">
        <v>363</v>
      </c>
      <c r="C143" s="735" t="s">
        <v>365</v>
      </c>
      <c r="D143" s="740" t="s">
        <v>14503</v>
      </c>
      <c r="E143" s="740" t="s">
        <v>14517</v>
      </c>
      <c r="F143" s="740" t="s">
        <v>13002</v>
      </c>
      <c r="G143" s="26">
        <v>1</v>
      </c>
      <c r="H143" s="26" t="s">
        <v>14507</v>
      </c>
      <c r="I143" s="26" t="s">
        <v>13007</v>
      </c>
      <c r="J143" s="86" t="s">
        <v>158</v>
      </c>
      <c r="K143" s="178"/>
      <c r="L143" s="734"/>
      <c r="M143" s="410"/>
      <c r="N143" s="64"/>
      <c r="O143" s="86" t="s">
        <v>380</v>
      </c>
      <c r="P143" s="86" t="s">
        <v>380</v>
      </c>
      <c r="Q143" s="397" t="s">
        <v>14519</v>
      </c>
      <c r="R143" s="83"/>
      <c r="S143" s="86"/>
      <c r="T143" s="9"/>
      <c r="U143" s="9"/>
      <c r="V143" s="9"/>
      <c r="W143" s="9"/>
      <c r="X143" s="9"/>
      <c r="Y143" s="9"/>
      <c r="Z143" s="9"/>
    </row>
    <row r="144" spans="1:26" ht="30" customHeight="1">
      <c r="A144" s="665"/>
      <c r="B144" s="665"/>
      <c r="C144" s="665"/>
      <c r="D144" s="665"/>
      <c r="E144" s="665"/>
      <c r="F144" s="665"/>
      <c r="G144" s="26">
        <v>2</v>
      </c>
      <c r="H144" s="26" t="s">
        <v>14521</v>
      </c>
      <c r="I144" s="26" t="s">
        <v>13007</v>
      </c>
      <c r="J144" s="86" t="s">
        <v>158</v>
      </c>
      <c r="K144" s="178"/>
      <c r="L144" s="665"/>
      <c r="M144" s="410"/>
      <c r="N144" s="64"/>
      <c r="O144" s="86" t="s">
        <v>380</v>
      </c>
      <c r="P144" s="86" t="s">
        <v>380</v>
      </c>
      <c r="Q144" s="397" t="s">
        <v>14519</v>
      </c>
      <c r="R144" s="83"/>
      <c r="S144" s="86"/>
      <c r="T144" s="9"/>
      <c r="U144" s="9"/>
      <c r="V144" s="9"/>
      <c r="W144" s="9"/>
      <c r="X144" s="9"/>
      <c r="Y144" s="9"/>
      <c r="Z144" s="9"/>
    </row>
    <row r="145" spans="1:26" ht="30" customHeight="1">
      <c r="A145" s="666"/>
      <c r="B145" s="666"/>
      <c r="C145" s="666"/>
      <c r="D145" s="666"/>
      <c r="E145" s="666"/>
      <c r="F145" s="666"/>
      <c r="G145" s="26">
        <v>3</v>
      </c>
      <c r="H145" s="26" t="s">
        <v>14512</v>
      </c>
      <c r="I145" s="26" t="s">
        <v>14524</v>
      </c>
      <c r="J145" s="86" t="s">
        <v>158</v>
      </c>
      <c r="K145" s="178"/>
      <c r="L145" s="666"/>
      <c r="M145" s="410"/>
      <c r="N145" s="64"/>
      <c r="O145" s="86" t="s">
        <v>380</v>
      </c>
      <c r="P145" s="86" t="s">
        <v>380</v>
      </c>
      <c r="Q145" s="397" t="s">
        <v>14519</v>
      </c>
      <c r="R145" s="83"/>
      <c r="S145" s="86"/>
      <c r="T145" s="9"/>
      <c r="U145" s="9"/>
      <c r="V145" s="9"/>
      <c r="W145" s="9"/>
      <c r="X145" s="9"/>
      <c r="Y145" s="9"/>
      <c r="Z145" s="9"/>
    </row>
    <row r="146" spans="1:26" ht="30" customHeight="1">
      <c r="A146" s="735" t="s">
        <v>14527</v>
      </c>
      <c r="B146" s="735" t="s">
        <v>363</v>
      </c>
      <c r="C146" s="735" t="s">
        <v>365</v>
      </c>
      <c r="D146" s="740" t="s">
        <v>14503</v>
      </c>
      <c r="E146" s="740" t="s">
        <v>14528</v>
      </c>
      <c r="F146" s="740" t="s">
        <v>13002</v>
      </c>
      <c r="G146" s="26">
        <v>1</v>
      </c>
      <c r="H146" s="26" t="s">
        <v>14507</v>
      </c>
      <c r="I146" s="26" t="s">
        <v>13007</v>
      </c>
      <c r="J146" s="86" t="s">
        <v>158</v>
      </c>
      <c r="K146" s="178"/>
      <c r="L146" s="734"/>
      <c r="M146" s="410"/>
      <c r="N146" s="64"/>
      <c r="O146" s="86" t="s">
        <v>380</v>
      </c>
      <c r="P146" s="86" t="s">
        <v>380</v>
      </c>
      <c r="Q146" s="397" t="s">
        <v>14530</v>
      </c>
      <c r="R146" s="83"/>
      <c r="S146" s="86"/>
      <c r="T146" s="9"/>
      <c r="U146" s="9"/>
      <c r="V146" s="9"/>
      <c r="W146" s="9"/>
      <c r="X146" s="9"/>
      <c r="Y146" s="9"/>
      <c r="Z146" s="9"/>
    </row>
    <row r="147" spans="1:26" ht="30" customHeight="1">
      <c r="A147" s="665"/>
      <c r="B147" s="665"/>
      <c r="C147" s="665"/>
      <c r="D147" s="665"/>
      <c r="E147" s="665"/>
      <c r="F147" s="665"/>
      <c r="G147" s="26">
        <v>2</v>
      </c>
      <c r="H147" s="26" t="s">
        <v>14532</v>
      </c>
      <c r="I147" s="26" t="s">
        <v>13007</v>
      </c>
      <c r="J147" s="86" t="s">
        <v>158</v>
      </c>
      <c r="K147" s="178"/>
      <c r="L147" s="665"/>
      <c r="M147" s="410"/>
      <c r="N147" s="64"/>
      <c r="O147" s="86" t="s">
        <v>380</v>
      </c>
      <c r="P147" s="86" t="s">
        <v>380</v>
      </c>
      <c r="Q147" s="397" t="s">
        <v>14530</v>
      </c>
      <c r="R147" s="83"/>
      <c r="S147" s="86"/>
      <c r="T147" s="9"/>
      <c r="U147" s="9"/>
      <c r="V147" s="9"/>
      <c r="W147" s="9"/>
      <c r="X147" s="9"/>
      <c r="Y147" s="9"/>
      <c r="Z147" s="9"/>
    </row>
    <row r="148" spans="1:26" ht="30" customHeight="1">
      <c r="A148" s="666"/>
      <c r="B148" s="666"/>
      <c r="C148" s="666"/>
      <c r="D148" s="666"/>
      <c r="E148" s="666"/>
      <c r="F148" s="666"/>
      <c r="G148" s="26">
        <v>3</v>
      </c>
      <c r="H148" s="26" t="s">
        <v>14512</v>
      </c>
      <c r="I148" s="26" t="s">
        <v>14535</v>
      </c>
      <c r="J148" s="86" t="s">
        <v>158</v>
      </c>
      <c r="K148" s="178"/>
      <c r="L148" s="666"/>
      <c r="M148" s="410"/>
      <c r="N148" s="64"/>
      <c r="O148" s="86" t="s">
        <v>380</v>
      </c>
      <c r="P148" s="86" t="s">
        <v>380</v>
      </c>
      <c r="Q148" s="397" t="s">
        <v>14530</v>
      </c>
      <c r="R148" s="83"/>
      <c r="S148" s="86"/>
      <c r="T148" s="9"/>
      <c r="U148" s="9"/>
      <c r="V148" s="9"/>
      <c r="W148" s="9"/>
      <c r="X148" s="9"/>
      <c r="Y148" s="9"/>
      <c r="Z148" s="9"/>
    </row>
    <row r="149" spans="1:26" ht="39.75" customHeight="1">
      <c r="A149" s="735" t="s">
        <v>14537</v>
      </c>
      <c r="B149" s="735" t="s">
        <v>363</v>
      </c>
      <c r="C149" s="735" t="s">
        <v>365</v>
      </c>
      <c r="D149" s="740" t="s">
        <v>14539</v>
      </c>
      <c r="E149" s="740" t="s">
        <v>14540</v>
      </c>
      <c r="F149" s="740" t="s">
        <v>13002</v>
      </c>
      <c r="G149" s="26">
        <v>1</v>
      </c>
      <c r="H149" s="26" t="s">
        <v>13006</v>
      </c>
      <c r="I149" s="26" t="s">
        <v>13007</v>
      </c>
      <c r="J149" s="86" t="s">
        <v>158</v>
      </c>
      <c r="K149" s="178"/>
      <c r="L149" s="734"/>
      <c r="M149" s="734" t="s">
        <v>14542</v>
      </c>
      <c r="N149" s="64"/>
      <c r="O149" s="86" t="s">
        <v>380</v>
      </c>
      <c r="P149" s="86" t="s">
        <v>380</v>
      </c>
      <c r="Q149" s="397" t="s">
        <v>14544</v>
      </c>
      <c r="R149" s="83"/>
      <c r="S149" s="86" t="s">
        <v>379</v>
      </c>
      <c r="T149" s="9"/>
      <c r="U149" s="9"/>
      <c r="V149" s="9"/>
      <c r="W149" s="9"/>
      <c r="X149" s="9"/>
      <c r="Y149" s="9"/>
      <c r="Z149" s="9"/>
    </row>
    <row r="150" spans="1:26" ht="39.75" customHeight="1">
      <c r="A150" s="666"/>
      <c r="B150" s="666"/>
      <c r="C150" s="666"/>
      <c r="D150" s="666"/>
      <c r="E150" s="666"/>
      <c r="F150" s="666"/>
      <c r="G150" s="26">
        <v>2</v>
      </c>
      <c r="H150" s="26" t="s">
        <v>14546</v>
      </c>
      <c r="I150" s="26" t="s">
        <v>14547</v>
      </c>
      <c r="J150" s="86" t="s">
        <v>158</v>
      </c>
      <c r="K150" s="178"/>
      <c r="L150" s="666"/>
      <c r="M150" s="665"/>
      <c r="N150" s="64"/>
      <c r="O150" s="86" t="s">
        <v>380</v>
      </c>
      <c r="P150" s="86" t="s">
        <v>380</v>
      </c>
      <c r="Q150" s="397" t="s">
        <v>14544</v>
      </c>
      <c r="R150" s="83"/>
      <c r="S150" s="86" t="s">
        <v>379</v>
      </c>
      <c r="T150" s="9"/>
      <c r="U150" s="9"/>
      <c r="V150" s="9"/>
      <c r="W150" s="9"/>
      <c r="X150" s="9"/>
      <c r="Y150" s="9"/>
      <c r="Z150" s="9"/>
    </row>
    <row r="151" spans="1:26" ht="30" customHeight="1">
      <c r="A151" s="735" t="s">
        <v>14549</v>
      </c>
      <c r="B151" s="735" t="s">
        <v>363</v>
      </c>
      <c r="C151" s="735" t="s">
        <v>365</v>
      </c>
      <c r="D151" s="740" t="s">
        <v>14539</v>
      </c>
      <c r="E151" s="740" t="s">
        <v>14550</v>
      </c>
      <c r="F151" s="740" t="s">
        <v>13002</v>
      </c>
      <c r="G151" s="26">
        <v>1</v>
      </c>
      <c r="H151" s="26" t="s">
        <v>13006</v>
      </c>
      <c r="I151" s="26" t="s">
        <v>13007</v>
      </c>
      <c r="J151" s="86" t="s">
        <v>158</v>
      </c>
      <c r="K151" s="178"/>
      <c r="L151" s="734"/>
      <c r="M151" s="665"/>
      <c r="N151" s="64"/>
      <c r="O151" s="86" t="s">
        <v>380</v>
      </c>
      <c r="P151" s="86" t="s">
        <v>380</v>
      </c>
      <c r="Q151" s="397" t="s">
        <v>14552</v>
      </c>
      <c r="R151" s="83"/>
      <c r="S151" s="86" t="s">
        <v>379</v>
      </c>
      <c r="T151" s="9"/>
      <c r="U151" s="9"/>
      <c r="V151" s="9"/>
      <c r="W151" s="9"/>
      <c r="X151" s="9"/>
      <c r="Y151" s="9"/>
      <c r="Z151" s="9"/>
    </row>
    <row r="152" spans="1:26" ht="30" customHeight="1">
      <c r="A152" s="665"/>
      <c r="B152" s="665"/>
      <c r="C152" s="665"/>
      <c r="D152" s="665"/>
      <c r="E152" s="665"/>
      <c r="F152" s="665"/>
      <c r="G152" s="26">
        <v>2</v>
      </c>
      <c r="H152" s="26" t="s">
        <v>13059</v>
      </c>
      <c r="I152" s="26" t="s">
        <v>13007</v>
      </c>
      <c r="J152" s="86" t="s">
        <v>158</v>
      </c>
      <c r="K152" s="178"/>
      <c r="L152" s="665"/>
      <c r="M152" s="665"/>
      <c r="N152" s="64"/>
      <c r="O152" s="86" t="s">
        <v>380</v>
      </c>
      <c r="P152" s="86" t="s">
        <v>380</v>
      </c>
      <c r="Q152" s="397" t="s">
        <v>14552</v>
      </c>
      <c r="R152" s="83"/>
      <c r="S152" s="86" t="s">
        <v>379</v>
      </c>
      <c r="T152" s="9"/>
      <c r="U152" s="9"/>
      <c r="V152" s="9"/>
      <c r="W152" s="9"/>
      <c r="X152" s="9"/>
      <c r="Y152" s="9"/>
      <c r="Z152" s="9"/>
    </row>
    <row r="153" spans="1:26" ht="30" customHeight="1">
      <c r="A153" s="666"/>
      <c r="B153" s="666"/>
      <c r="C153" s="666"/>
      <c r="D153" s="666"/>
      <c r="E153" s="666"/>
      <c r="F153" s="666"/>
      <c r="G153" s="26">
        <v>3</v>
      </c>
      <c r="H153" s="26" t="s">
        <v>14546</v>
      </c>
      <c r="I153" s="26" t="s">
        <v>14555</v>
      </c>
      <c r="J153" s="86" t="s">
        <v>158</v>
      </c>
      <c r="K153" s="178"/>
      <c r="L153" s="666"/>
      <c r="M153" s="665"/>
      <c r="N153" s="64"/>
      <c r="O153" s="86" t="s">
        <v>380</v>
      </c>
      <c r="P153" s="86" t="s">
        <v>380</v>
      </c>
      <c r="Q153" s="397" t="s">
        <v>14552</v>
      </c>
      <c r="R153" s="83"/>
      <c r="S153" s="86" t="s">
        <v>379</v>
      </c>
      <c r="T153" s="9"/>
      <c r="U153" s="9"/>
      <c r="V153" s="9"/>
      <c r="W153" s="9"/>
      <c r="X153" s="9"/>
      <c r="Y153" s="9"/>
      <c r="Z153" s="9"/>
    </row>
    <row r="154" spans="1:26" ht="30" customHeight="1">
      <c r="A154" s="735" t="s">
        <v>14557</v>
      </c>
      <c r="B154" s="735" t="s">
        <v>363</v>
      </c>
      <c r="C154" s="735" t="s">
        <v>365</v>
      </c>
      <c r="D154" s="740" t="s">
        <v>14539</v>
      </c>
      <c r="E154" s="740" t="s">
        <v>14559</v>
      </c>
      <c r="F154" s="740" t="s">
        <v>13002</v>
      </c>
      <c r="G154" s="26">
        <v>1</v>
      </c>
      <c r="H154" s="26" t="s">
        <v>13006</v>
      </c>
      <c r="I154" s="26" t="s">
        <v>13007</v>
      </c>
      <c r="J154" s="86" t="s">
        <v>158</v>
      </c>
      <c r="K154" s="178"/>
      <c r="L154" s="734"/>
      <c r="M154" s="665"/>
      <c r="N154" s="64"/>
      <c r="O154" s="86" t="s">
        <v>380</v>
      </c>
      <c r="P154" s="86" t="s">
        <v>380</v>
      </c>
      <c r="Q154" s="397" t="s">
        <v>14561</v>
      </c>
      <c r="R154" s="83"/>
      <c r="S154" s="86" t="s">
        <v>379</v>
      </c>
      <c r="T154" s="9"/>
      <c r="U154" s="9"/>
      <c r="V154" s="9"/>
      <c r="W154" s="9"/>
      <c r="X154" s="9"/>
      <c r="Y154" s="9"/>
      <c r="Z154" s="9"/>
    </row>
    <row r="155" spans="1:26" ht="30" customHeight="1">
      <c r="A155" s="665"/>
      <c r="B155" s="665"/>
      <c r="C155" s="665"/>
      <c r="D155" s="665"/>
      <c r="E155" s="665"/>
      <c r="F155" s="665"/>
      <c r="G155" s="26">
        <v>2</v>
      </c>
      <c r="H155" s="26" t="s">
        <v>13108</v>
      </c>
      <c r="I155" s="26" t="s">
        <v>13007</v>
      </c>
      <c r="J155" s="86" t="s">
        <v>158</v>
      </c>
      <c r="K155" s="178"/>
      <c r="L155" s="665"/>
      <c r="M155" s="665"/>
      <c r="N155" s="64"/>
      <c r="O155" s="86" t="s">
        <v>380</v>
      </c>
      <c r="P155" s="86" t="s">
        <v>380</v>
      </c>
      <c r="Q155" s="397" t="s">
        <v>14561</v>
      </c>
      <c r="R155" s="83"/>
      <c r="S155" s="86" t="s">
        <v>379</v>
      </c>
      <c r="T155" s="9"/>
      <c r="U155" s="9"/>
      <c r="V155" s="9"/>
      <c r="W155" s="9"/>
      <c r="X155" s="9"/>
      <c r="Y155" s="9"/>
      <c r="Z155" s="9"/>
    </row>
    <row r="156" spans="1:26" ht="30" customHeight="1">
      <c r="A156" s="666"/>
      <c r="B156" s="666"/>
      <c r="C156" s="666"/>
      <c r="D156" s="666"/>
      <c r="E156" s="666"/>
      <c r="F156" s="666"/>
      <c r="G156" s="26">
        <v>3</v>
      </c>
      <c r="H156" s="26" t="s">
        <v>14546</v>
      </c>
      <c r="I156" s="26" t="s">
        <v>14547</v>
      </c>
      <c r="J156" s="86" t="s">
        <v>158</v>
      </c>
      <c r="K156" s="178"/>
      <c r="L156" s="666"/>
      <c r="M156" s="665"/>
      <c r="N156" s="64"/>
      <c r="O156" s="86" t="s">
        <v>380</v>
      </c>
      <c r="P156" s="86" t="s">
        <v>380</v>
      </c>
      <c r="Q156" s="397" t="s">
        <v>14561</v>
      </c>
      <c r="R156" s="83"/>
      <c r="S156" s="86" t="s">
        <v>379</v>
      </c>
      <c r="T156" s="9"/>
      <c r="U156" s="9"/>
      <c r="V156" s="9"/>
      <c r="W156" s="9"/>
      <c r="X156" s="9"/>
      <c r="Y156" s="9"/>
      <c r="Z156" s="9"/>
    </row>
    <row r="157" spans="1:26" ht="39.75" customHeight="1">
      <c r="A157" s="735" t="s">
        <v>14566</v>
      </c>
      <c r="B157" s="735" t="s">
        <v>363</v>
      </c>
      <c r="C157" s="735" t="s">
        <v>365</v>
      </c>
      <c r="D157" s="740" t="s">
        <v>14568</v>
      </c>
      <c r="E157" s="740" t="s">
        <v>14569</v>
      </c>
      <c r="F157" s="740" t="s">
        <v>13002</v>
      </c>
      <c r="G157" s="26">
        <v>1</v>
      </c>
      <c r="H157" s="26" t="s">
        <v>13006</v>
      </c>
      <c r="I157" s="26" t="s">
        <v>13007</v>
      </c>
      <c r="J157" s="86" t="s">
        <v>158</v>
      </c>
      <c r="K157" s="178"/>
      <c r="L157" s="734"/>
      <c r="M157" s="665"/>
      <c r="N157" s="64"/>
      <c r="O157" s="86" t="s">
        <v>380</v>
      </c>
      <c r="P157" s="86" t="s">
        <v>380</v>
      </c>
      <c r="Q157" s="397" t="s">
        <v>14573</v>
      </c>
      <c r="R157" s="83"/>
      <c r="S157" s="86" t="s">
        <v>379</v>
      </c>
      <c r="T157" s="9"/>
      <c r="U157" s="9"/>
      <c r="V157" s="9"/>
      <c r="W157" s="9"/>
      <c r="X157" s="9"/>
      <c r="Y157" s="9"/>
      <c r="Z157" s="9"/>
    </row>
    <row r="158" spans="1:26" ht="39.75" customHeight="1">
      <c r="A158" s="666"/>
      <c r="B158" s="666"/>
      <c r="C158" s="666"/>
      <c r="D158" s="666"/>
      <c r="E158" s="666"/>
      <c r="F158" s="666"/>
      <c r="G158" s="26">
        <v>2</v>
      </c>
      <c r="H158" s="26" t="s">
        <v>14576</v>
      </c>
      <c r="I158" s="26" t="s">
        <v>14577</v>
      </c>
      <c r="J158" s="86" t="s">
        <v>158</v>
      </c>
      <c r="K158" s="178"/>
      <c r="L158" s="666"/>
      <c r="M158" s="665"/>
      <c r="N158" s="64"/>
      <c r="O158" s="86" t="s">
        <v>380</v>
      </c>
      <c r="P158" s="86" t="s">
        <v>380</v>
      </c>
      <c r="Q158" s="397" t="s">
        <v>14573</v>
      </c>
      <c r="R158" s="83"/>
      <c r="S158" s="86" t="s">
        <v>379</v>
      </c>
      <c r="T158" s="9"/>
      <c r="U158" s="9"/>
      <c r="V158" s="9"/>
      <c r="W158" s="9"/>
      <c r="X158" s="9"/>
      <c r="Y158" s="9"/>
      <c r="Z158" s="9"/>
    </row>
    <row r="159" spans="1:26" ht="30" customHeight="1">
      <c r="A159" s="735" t="s">
        <v>14581</v>
      </c>
      <c r="B159" s="735" t="s">
        <v>363</v>
      </c>
      <c r="C159" s="735" t="s">
        <v>365</v>
      </c>
      <c r="D159" s="740" t="s">
        <v>14568</v>
      </c>
      <c r="E159" s="740" t="s">
        <v>14584</v>
      </c>
      <c r="F159" s="740" t="s">
        <v>13002</v>
      </c>
      <c r="G159" s="26">
        <v>1</v>
      </c>
      <c r="H159" s="26" t="s">
        <v>13006</v>
      </c>
      <c r="I159" s="26" t="s">
        <v>13007</v>
      </c>
      <c r="J159" s="86" t="s">
        <v>158</v>
      </c>
      <c r="K159" s="178"/>
      <c r="L159" s="734"/>
      <c r="M159" s="665"/>
      <c r="N159" s="64"/>
      <c r="O159" s="86" t="s">
        <v>380</v>
      </c>
      <c r="P159" s="86" t="s">
        <v>380</v>
      </c>
      <c r="Q159" s="397" t="s">
        <v>14587</v>
      </c>
      <c r="R159" s="83"/>
      <c r="S159" s="86" t="s">
        <v>379</v>
      </c>
      <c r="T159" s="9"/>
      <c r="U159" s="9"/>
      <c r="V159" s="9"/>
      <c r="W159" s="9"/>
      <c r="X159" s="9"/>
      <c r="Y159" s="9"/>
      <c r="Z159" s="9"/>
    </row>
    <row r="160" spans="1:26" ht="30" customHeight="1">
      <c r="A160" s="665"/>
      <c r="B160" s="665"/>
      <c r="C160" s="665"/>
      <c r="D160" s="665"/>
      <c r="E160" s="665"/>
      <c r="F160" s="665"/>
      <c r="G160" s="26">
        <v>2</v>
      </c>
      <c r="H160" s="26" t="s">
        <v>13059</v>
      </c>
      <c r="I160" s="26" t="s">
        <v>13007</v>
      </c>
      <c r="J160" s="86" t="s">
        <v>158</v>
      </c>
      <c r="K160" s="178"/>
      <c r="L160" s="665"/>
      <c r="M160" s="665"/>
      <c r="N160" s="64"/>
      <c r="O160" s="86" t="s">
        <v>380</v>
      </c>
      <c r="P160" s="86" t="s">
        <v>380</v>
      </c>
      <c r="Q160" s="397" t="s">
        <v>14587</v>
      </c>
      <c r="R160" s="83"/>
      <c r="S160" s="86" t="s">
        <v>379</v>
      </c>
      <c r="T160" s="9"/>
      <c r="U160" s="9"/>
      <c r="V160" s="9"/>
      <c r="W160" s="9"/>
      <c r="X160" s="9"/>
      <c r="Y160" s="9"/>
      <c r="Z160" s="9"/>
    </row>
    <row r="161" spans="1:26" ht="30" customHeight="1">
      <c r="A161" s="666"/>
      <c r="B161" s="666"/>
      <c r="C161" s="666"/>
      <c r="D161" s="666"/>
      <c r="E161" s="666"/>
      <c r="F161" s="666"/>
      <c r="G161" s="26">
        <v>3</v>
      </c>
      <c r="H161" s="26" t="s">
        <v>14576</v>
      </c>
      <c r="I161" s="26" t="s">
        <v>14594</v>
      </c>
      <c r="J161" s="86" t="s">
        <v>158</v>
      </c>
      <c r="K161" s="178"/>
      <c r="L161" s="666"/>
      <c r="M161" s="665"/>
      <c r="N161" s="64"/>
      <c r="O161" s="86" t="s">
        <v>380</v>
      </c>
      <c r="P161" s="86" t="s">
        <v>380</v>
      </c>
      <c r="Q161" s="397" t="s">
        <v>14587</v>
      </c>
      <c r="R161" s="83"/>
      <c r="S161" s="86" t="s">
        <v>379</v>
      </c>
      <c r="T161" s="9"/>
      <c r="U161" s="9"/>
      <c r="V161" s="9"/>
      <c r="W161" s="9"/>
      <c r="X161" s="9"/>
      <c r="Y161" s="9"/>
      <c r="Z161" s="9"/>
    </row>
    <row r="162" spans="1:26" ht="30" customHeight="1">
      <c r="A162" s="735" t="s">
        <v>14598</v>
      </c>
      <c r="B162" s="735" t="s">
        <v>363</v>
      </c>
      <c r="C162" s="735" t="s">
        <v>365</v>
      </c>
      <c r="D162" s="740" t="s">
        <v>14568</v>
      </c>
      <c r="E162" s="740" t="s">
        <v>14600</v>
      </c>
      <c r="F162" s="740" t="s">
        <v>13002</v>
      </c>
      <c r="G162" s="26">
        <v>1</v>
      </c>
      <c r="H162" s="26" t="s">
        <v>13006</v>
      </c>
      <c r="I162" s="26" t="s">
        <v>13007</v>
      </c>
      <c r="J162" s="86" t="s">
        <v>158</v>
      </c>
      <c r="K162" s="178"/>
      <c r="L162" s="734"/>
      <c r="M162" s="665"/>
      <c r="N162" s="64"/>
      <c r="O162" s="86" t="s">
        <v>380</v>
      </c>
      <c r="P162" s="86" t="s">
        <v>380</v>
      </c>
      <c r="Q162" s="397" t="s">
        <v>14604</v>
      </c>
      <c r="R162" s="83"/>
      <c r="S162" s="86" t="s">
        <v>379</v>
      </c>
      <c r="T162" s="9"/>
      <c r="U162" s="9"/>
      <c r="V162" s="9"/>
      <c r="W162" s="9"/>
      <c r="X162" s="9"/>
      <c r="Y162" s="9"/>
      <c r="Z162" s="9"/>
    </row>
    <row r="163" spans="1:26" ht="30" customHeight="1">
      <c r="A163" s="665"/>
      <c r="B163" s="665"/>
      <c r="C163" s="665"/>
      <c r="D163" s="665"/>
      <c r="E163" s="665"/>
      <c r="F163" s="665"/>
      <c r="G163" s="26">
        <v>2</v>
      </c>
      <c r="H163" s="26" t="s">
        <v>13108</v>
      </c>
      <c r="I163" s="26" t="s">
        <v>13007</v>
      </c>
      <c r="J163" s="86" t="s">
        <v>158</v>
      </c>
      <c r="K163" s="178"/>
      <c r="L163" s="665"/>
      <c r="M163" s="665"/>
      <c r="N163" s="64"/>
      <c r="O163" s="86" t="s">
        <v>380</v>
      </c>
      <c r="P163" s="86" t="s">
        <v>380</v>
      </c>
      <c r="Q163" s="397" t="s">
        <v>14604</v>
      </c>
      <c r="R163" s="83"/>
      <c r="S163" s="86" t="s">
        <v>379</v>
      </c>
      <c r="T163" s="9"/>
      <c r="U163" s="9"/>
      <c r="V163" s="9"/>
      <c r="W163" s="9"/>
      <c r="X163" s="9"/>
      <c r="Y163" s="9"/>
      <c r="Z163" s="9"/>
    </row>
    <row r="164" spans="1:26" ht="30" customHeight="1">
      <c r="A164" s="666"/>
      <c r="B164" s="666"/>
      <c r="C164" s="666"/>
      <c r="D164" s="666"/>
      <c r="E164" s="666"/>
      <c r="F164" s="666"/>
      <c r="G164" s="26">
        <v>3</v>
      </c>
      <c r="H164" s="26" t="s">
        <v>14576</v>
      </c>
      <c r="I164" s="26" t="s">
        <v>14577</v>
      </c>
      <c r="J164" s="86" t="s">
        <v>158</v>
      </c>
      <c r="K164" s="178"/>
      <c r="L164" s="666"/>
      <c r="M164" s="666"/>
      <c r="N164" s="64"/>
      <c r="O164" s="86" t="s">
        <v>380</v>
      </c>
      <c r="P164" s="86" t="s">
        <v>380</v>
      </c>
      <c r="Q164" s="397" t="s">
        <v>14604</v>
      </c>
      <c r="R164" s="83"/>
      <c r="S164" s="86" t="s">
        <v>379</v>
      </c>
      <c r="T164" s="9"/>
      <c r="U164" s="9"/>
      <c r="V164" s="9"/>
      <c r="W164" s="9"/>
      <c r="X164" s="9"/>
      <c r="Y164" s="9"/>
      <c r="Z164" s="9"/>
    </row>
    <row r="165" spans="1:26" ht="39.75" customHeight="1">
      <c r="A165" s="735" t="s">
        <v>14611</v>
      </c>
      <c r="B165" s="735" t="s">
        <v>363</v>
      </c>
      <c r="C165" s="735" t="s">
        <v>365</v>
      </c>
      <c r="D165" s="740" t="s">
        <v>14614</v>
      </c>
      <c r="E165" s="740" t="s">
        <v>14615</v>
      </c>
      <c r="F165" s="740" t="s">
        <v>13002</v>
      </c>
      <c r="G165" s="26">
        <v>1</v>
      </c>
      <c r="H165" s="26" t="s">
        <v>13006</v>
      </c>
      <c r="I165" s="26" t="s">
        <v>13007</v>
      </c>
      <c r="J165" s="86" t="s">
        <v>158</v>
      </c>
      <c r="K165" s="178"/>
      <c r="L165" s="734"/>
      <c r="M165" s="734" t="s">
        <v>14617</v>
      </c>
      <c r="N165" s="64"/>
      <c r="O165" s="86" t="s">
        <v>380</v>
      </c>
      <c r="P165" s="86" t="s">
        <v>380</v>
      </c>
      <c r="Q165" s="397" t="s">
        <v>14619</v>
      </c>
      <c r="R165" s="83"/>
      <c r="S165" s="86" t="s">
        <v>379</v>
      </c>
      <c r="T165" s="9"/>
      <c r="U165" s="9"/>
      <c r="V165" s="9"/>
      <c r="W165" s="9"/>
      <c r="X165" s="9"/>
      <c r="Y165" s="9"/>
      <c r="Z165" s="9"/>
    </row>
    <row r="166" spans="1:26" ht="39.75" customHeight="1">
      <c r="A166" s="666"/>
      <c r="B166" s="666"/>
      <c r="C166" s="666"/>
      <c r="D166" s="666"/>
      <c r="E166" s="666"/>
      <c r="F166" s="666"/>
      <c r="G166" s="26">
        <v>2</v>
      </c>
      <c r="H166" s="26" t="s">
        <v>14620</v>
      </c>
      <c r="I166" s="26" t="s">
        <v>14622</v>
      </c>
      <c r="J166" s="86" t="s">
        <v>158</v>
      </c>
      <c r="K166" s="178"/>
      <c r="L166" s="666"/>
      <c r="M166" s="665"/>
      <c r="N166" s="64"/>
      <c r="O166" s="86" t="s">
        <v>380</v>
      </c>
      <c r="P166" s="86" t="s">
        <v>380</v>
      </c>
      <c r="Q166" s="397" t="s">
        <v>14619</v>
      </c>
      <c r="R166" s="83"/>
      <c r="S166" s="86" t="s">
        <v>379</v>
      </c>
      <c r="T166" s="9"/>
      <c r="U166" s="9"/>
      <c r="V166" s="9"/>
      <c r="W166" s="9"/>
      <c r="X166" s="9"/>
      <c r="Y166" s="9"/>
      <c r="Z166" s="9"/>
    </row>
    <row r="167" spans="1:26" ht="30" customHeight="1">
      <c r="A167" s="735" t="s">
        <v>14624</v>
      </c>
      <c r="B167" s="735" t="s">
        <v>363</v>
      </c>
      <c r="C167" s="735" t="s">
        <v>365</v>
      </c>
      <c r="D167" s="740" t="s">
        <v>14614</v>
      </c>
      <c r="E167" s="740" t="s">
        <v>14626</v>
      </c>
      <c r="F167" s="740" t="s">
        <v>13002</v>
      </c>
      <c r="G167" s="26">
        <v>1</v>
      </c>
      <c r="H167" s="26" t="s">
        <v>13006</v>
      </c>
      <c r="I167" s="26" t="s">
        <v>13007</v>
      </c>
      <c r="J167" s="86" t="s">
        <v>158</v>
      </c>
      <c r="K167" s="178"/>
      <c r="L167" s="734"/>
      <c r="M167" s="665"/>
      <c r="N167" s="64"/>
      <c r="O167" s="86" t="s">
        <v>380</v>
      </c>
      <c r="P167" s="86" t="s">
        <v>380</v>
      </c>
      <c r="Q167" s="397" t="s">
        <v>14631</v>
      </c>
      <c r="R167" s="83"/>
      <c r="S167" s="86" t="s">
        <v>379</v>
      </c>
      <c r="T167" s="9"/>
      <c r="U167" s="9"/>
      <c r="V167" s="9"/>
      <c r="W167" s="9"/>
      <c r="X167" s="9"/>
      <c r="Y167" s="9"/>
      <c r="Z167" s="9"/>
    </row>
    <row r="168" spans="1:26" ht="30" customHeight="1">
      <c r="A168" s="665"/>
      <c r="B168" s="665"/>
      <c r="C168" s="665"/>
      <c r="D168" s="665"/>
      <c r="E168" s="665"/>
      <c r="F168" s="665"/>
      <c r="G168" s="26">
        <v>2</v>
      </c>
      <c r="H168" s="26" t="s">
        <v>13059</v>
      </c>
      <c r="I168" s="26" t="s">
        <v>13007</v>
      </c>
      <c r="J168" s="86" t="s">
        <v>158</v>
      </c>
      <c r="K168" s="178"/>
      <c r="L168" s="665"/>
      <c r="M168" s="665"/>
      <c r="N168" s="64"/>
      <c r="O168" s="86" t="s">
        <v>380</v>
      </c>
      <c r="P168" s="86" t="s">
        <v>380</v>
      </c>
      <c r="Q168" s="397" t="s">
        <v>14631</v>
      </c>
      <c r="R168" s="83"/>
      <c r="S168" s="86" t="s">
        <v>379</v>
      </c>
      <c r="T168" s="9"/>
      <c r="U168" s="9"/>
      <c r="V168" s="9"/>
      <c r="W168" s="9"/>
      <c r="X168" s="9"/>
      <c r="Y168" s="9"/>
      <c r="Z168" s="9"/>
    </row>
    <row r="169" spans="1:26" ht="30" customHeight="1">
      <c r="A169" s="666"/>
      <c r="B169" s="666"/>
      <c r="C169" s="666"/>
      <c r="D169" s="666"/>
      <c r="E169" s="666"/>
      <c r="F169" s="666"/>
      <c r="G169" s="26">
        <v>3</v>
      </c>
      <c r="H169" s="26" t="s">
        <v>14620</v>
      </c>
      <c r="I169" s="26" t="s">
        <v>14636</v>
      </c>
      <c r="J169" s="86" t="s">
        <v>158</v>
      </c>
      <c r="K169" s="178"/>
      <c r="L169" s="666"/>
      <c r="M169" s="665"/>
      <c r="N169" s="64"/>
      <c r="O169" s="86" t="s">
        <v>380</v>
      </c>
      <c r="P169" s="86" t="s">
        <v>380</v>
      </c>
      <c r="Q169" s="397" t="s">
        <v>14631</v>
      </c>
      <c r="R169" s="83"/>
      <c r="S169" s="86" t="s">
        <v>379</v>
      </c>
      <c r="T169" s="9"/>
      <c r="U169" s="9"/>
      <c r="V169" s="9"/>
      <c r="W169" s="9"/>
      <c r="X169" s="9"/>
      <c r="Y169" s="9"/>
      <c r="Z169" s="9"/>
    </row>
    <row r="170" spans="1:26" ht="30" customHeight="1">
      <c r="A170" s="735" t="s">
        <v>14640</v>
      </c>
      <c r="B170" s="735" t="s">
        <v>363</v>
      </c>
      <c r="C170" s="735" t="s">
        <v>365</v>
      </c>
      <c r="D170" s="740" t="s">
        <v>14614</v>
      </c>
      <c r="E170" s="740" t="s">
        <v>14643</v>
      </c>
      <c r="F170" s="740" t="s">
        <v>13002</v>
      </c>
      <c r="G170" s="26">
        <v>1</v>
      </c>
      <c r="H170" s="26" t="s">
        <v>13006</v>
      </c>
      <c r="I170" s="26" t="s">
        <v>13007</v>
      </c>
      <c r="J170" s="86" t="s">
        <v>158</v>
      </c>
      <c r="K170" s="178"/>
      <c r="L170" s="734"/>
      <c r="M170" s="665"/>
      <c r="N170" s="64"/>
      <c r="O170" s="86" t="s">
        <v>380</v>
      </c>
      <c r="P170" s="86" t="s">
        <v>380</v>
      </c>
      <c r="Q170" s="397" t="s">
        <v>14645</v>
      </c>
      <c r="R170" s="83"/>
      <c r="S170" s="86" t="s">
        <v>379</v>
      </c>
      <c r="T170" s="9"/>
      <c r="U170" s="9"/>
      <c r="V170" s="9"/>
      <c r="W170" s="9"/>
      <c r="X170" s="9"/>
      <c r="Y170" s="9"/>
      <c r="Z170" s="9"/>
    </row>
    <row r="171" spans="1:26" ht="30" customHeight="1">
      <c r="A171" s="665"/>
      <c r="B171" s="665"/>
      <c r="C171" s="665"/>
      <c r="D171" s="665"/>
      <c r="E171" s="665"/>
      <c r="F171" s="665"/>
      <c r="G171" s="26">
        <v>2</v>
      </c>
      <c r="H171" s="26" t="s">
        <v>13108</v>
      </c>
      <c r="I171" s="26" t="s">
        <v>13007</v>
      </c>
      <c r="J171" s="86" t="s">
        <v>158</v>
      </c>
      <c r="K171" s="178"/>
      <c r="L171" s="665"/>
      <c r="M171" s="665"/>
      <c r="N171" s="64"/>
      <c r="O171" s="86" t="s">
        <v>380</v>
      </c>
      <c r="P171" s="86" t="s">
        <v>380</v>
      </c>
      <c r="Q171" s="397" t="s">
        <v>14645</v>
      </c>
      <c r="R171" s="83"/>
      <c r="S171" s="86" t="s">
        <v>379</v>
      </c>
      <c r="T171" s="9"/>
      <c r="U171" s="9"/>
      <c r="V171" s="9"/>
      <c r="W171" s="9"/>
      <c r="X171" s="9"/>
      <c r="Y171" s="9"/>
      <c r="Z171" s="9"/>
    </row>
    <row r="172" spans="1:26" ht="30" customHeight="1">
      <c r="A172" s="666"/>
      <c r="B172" s="666"/>
      <c r="C172" s="666"/>
      <c r="D172" s="666"/>
      <c r="E172" s="666"/>
      <c r="F172" s="666"/>
      <c r="G172" s="26">
        <v>3</v>
      </c>
      <c r="H172" s="26" t="s">
        <v>14620</v>
      </c>
      <c r="I172" s="26" t="s">
        <v>14622</v>
      </c>
      <c r="J172" s="86" t="s">
        <v>158</v>
      </c>
      <c r="K172" s="178"/>
      <c r="L172" s="666"/>
      <c r="M172" s="666"/>
      <c r="N172" s="64"/>
      <c r="O172" s="86" t="s">
        <v>380</v>
      </c>
      <c r="P172" s="86" t="s">
        <v>380</v>
      </c>
      <c r="Q172" s="397" t="s">
        <v>14645</v>
      </c>
      <c r="R172" s="83"/>
      <c r="S172" s="86" t="s">
        <v>379</v>
      </c>
      <c r="T172" s="9"/>
      <c r="U172" s="9"/>
      <c r="V172" s="9"/>
      <c r="W172" s="9"/>
      <c r="X172" s="9"/>
      <c r="Y172" s="9"/>
      <c r="Z172" s="9"/>
    </row>
    <row r="173" spans="1:26" ht="39.75" customHeight="1">
      <c r="A173" s="735" t="s">
        <v>14655</v>
      </c>
      <c r="B173" s="735" t="s">
        <v>363</v>
      </c>
      <c r="C173" s="735" t="s">
        <v>365</v>
      </c>
      <c r="D173" s="740" t="s">
        <v>14658</v>
      </c>
      <c r="E173" s="740" t="s">
        <v>14660</v>
      </c>
      <c r="F173" s="740" t="s">
        <v>13002</v>
      </c>
      <c r="G173" s="26">
        <v>1</v>
      </c>
      <c r="H173" s="26" t="s">
        <v>13006</v>
      </c>
      <c r="I173" s="26" t="s">
        <v>13007</v>
      </c>
      <c r="J173" s="86" t="s">
        <v>158</v>
      </c>
      <c r="K173" s="178"/>
      <c r="L173" s="734"/>
      <c r="M173" s="734" t="s">
        <v>14542</v>
      </c>
      <c r="N173" s="64"/>
      <c r="O173" s="86" t="s">
        <v>380</v>
      </c>
      <c r="P173" s="86" t="s">
        <v>380</v>
      </c>
      <c r="Q173" s="397" t="s">
        <v>14663</v>
      </c>
      <c r="R173" s="83"/>
      <c r="S173" s="86" t="s">
        <v>379</v>
      </c>
      <c r="T173" s="9"/>
      <c r="U173" s="9"/>
      <c r="V173" s="9"/>
      <c r="W173" s="9"/>
      <c r="X173" s="9"/>
      <c r="Y173" s="9"/>
      <c r="Z173" s="9"/>
    </row>
    <row r="174" spans="1:26" ht="39.75" customHeight="1">
      <c r="A174" s="666"/>
      <c r="B174" s="666"/>
      <c r="C174" s="666"/>
      <c r="D174" s="666"/>
      <c r="E174" s="666"/>
      <c r="F174" s="666"/>
      <c r="G174" s="26">
        <v>2</v>
      </c>
      <c r="H174" s="26" t="s">
        <v>14667</v>
      </c>
      <c r="I174" s="26" t="s">
        <v>14669</v>
      </c>
      <c r="J174" s="86" t="s">
        <v>158</v>
      </c>
      <c r="K174" s="178"/>
      <c r="L174" s="666"/>
      <c r="M174" s="665"/>
      <c r="N174" s="64"/>
      <c r="O174" s="86" t="s">
        <v>380</v>
      </c>
      <c r="P174" s="86" t="s">
        <v>380</v>
      </c>
      <c r="Q174" s="397" t="s">
        <v>14663</v>
      </c>
      <c r="R174" s="83"/>
      <c r="S174" s="86" t="s">
        <v>379</v>
      </c>
      <c r="T174" s="9"/>
      <c r="U174" s="9"/>
      <c r="V174" s="9"/>
      <c r="W174" s="9"/>
      <c r="X174" s="9"/>
      <c r="Y174" s="9"/>
      <c r="Z174" s="9"/>
    </row>
    <row r="175" spans="1:26" ht="30" customHeight="1">
      <c r="A175" s="735" t="s">
        <v>14672</v>
      </c>
      <c r="B175" s="735" t="s">
        <v>363</v>
      </c>
      <c r="C175" s="735" t="s">
        <v>365</v>
      </c>
      <c r="D175" s="740" t="s">
        <v>14658</v>
      </c>
      <c r="E175" s="740" t="s">
        <v>14674</v>
      </c>
      <c r="F175" s="740" t="s">
        <v>13002</v>
      </c>
      <c r="G175" s="26">
        <v>1</v>
      </c>
      <c r="H175" s="26" t="s">
        <v>13006</v>
      </c>
      <c r="I175" s="26" t="s">
        <v>13007</v>
      </c>
      <c r="J175" s="86" t="s">
        <v>158</v>
      </c>
      <c r="K175" s="178"/>
      <c r="L175" s="734"/>
      <c r="M175" s="665"/>
      <c r="N175" s="64"/>
      <c r="O175" s="86" t="s">
        <v>380</v>
      </c>
      <c r="P175" s="86" t="s">
        <v>380</v>
      </c>
      <c r="Q175" s="397" t="s">
        <v>14678</v>
      </c>
      <c r="R175" s="83"/>
      <c r="S175" s="86" t="s">
        <v>379</v>
      </c>
      <c r="T175" s="9"/>
      <c r="U175" s="9"/>
      <c r="V175" s="9"/>
      <c r="W175" s="9"/>
      <c r="X175" s="9"/>
      <c r="Y175" s="9"/>
      <c r="Z175" s="9"/>
    </row>
    <row r="176" spans="1:26" ht="30" customHeight="1">
      <c r="A176" s="665"/>
      <c r="B176" s="665"/>
      <c r="C176" s="665"/>
      <c r="D176" s="665"/>
      <c r="E176" s="665"/>
      <c r="F176" s="665"/>
      <c r="G176" s="26">
        <v>2</v>
      </c>
      <c r="H176" s="26" t="s">
        <v>13059</v>
      </c>
      <c r="I176" s="26" t="s">
        <v>13007</v>
      </c>
      <c r="J176" s="86" t="s">
        <v>158</v>
      </c>
      <c r="K176" s="178"/>
      <c r="L176" s="665"/>
      <c r="M176" s="665"/>
      <c r="N176" s="64"/>
      <c r="O176" s="86" t="s">
        <v>380</v>
      </c>
      <c r="P176" s="86" t="s">
        <v>380</v>
      </c>
      <c r="Q176" s="397" t="s">
        <v>14678</v>
      </c>
      <c r="R176" s="83"/>
      <c r="S176" s="86" t="s">
        <v>379</v>
      </c>
      <c r="T176" s="9"/>
      <c r="U176" s="9"/>
      <c r="V176" s="9"/>
      <c r="W176" s="9"/>
      <c r="X176" s="9"/>
      <c r="Y176" s="9"/>
      <c r="Z176" s="9"/>
    </row>
    <row r="177" spans="1:26" ht="30" customHeight="1">
      <c r="A177" s="666"/>
      <c r="B177" s="666"/>
      <c r="C177" s="666"/>
      <c r="D177" s="666"/>
      <c r="E177" s="666"/>
      <c r="F177" s="666"/>
      <c r="G177" s="26">
        <v>3</v>
      </c>
      <c r="H177" s="26" t="s">
        <v>14667</v>
      </c>
      <c r="I177" s="26" t="s">
        <v>14682</v>
      </c>
      <c r="J177" s="86" t="s">
        <v>158</v>
      </c>
      <c r="K177" s="178"/>
      <c r="L177" s="666"/>
      <c r="M177" s="665"/>
      <c r="N177" s="64"/>
      <c r="O177" s="86" t="s">
        <v>380</v>
      </c>
      <c r="P177" s="86" t="s">
        <v>380</v>
      </c>
      <c r="Q177" s="397" t="s">
        <v>14678</v>
      </c>
      <c r="R177" s="83"/>
      <c r="S177" s="86" t="s">
        <v>379</v>
      </c>
      <c r="T177" s="9"/>
      <c r="U177" s="9"/>
      <c r="V177" s="9"/>
      <c r="W177" s="9"/>
      <c r="X177" s="9"/>
      <c r="Y177" s="9"/>
      <c r="Z177" s="9"/>
    </row>
    <row r="178" spans="1:26" ht="30" customHeight="1">
      <c r="A178" s="735" t="s">
        <v>14685</v>
      </c>
      <c r="B178" s="735" t="s">
        <v>363</v>
      </c>
      <c r="C178" s="735" t="s">
        <v>365</v>
      </c>
      <c r="D178" s="740" t="s">
        <v>14658</v>
      </c>
      <c r="E178" s="740" t="s">
        <v>14686</v>
      </c>
      <c r="F178" s="740" t="s">
        <v>13002</v>
      </c>
      <c r="G178" s="26">
        <v>1</v>
      </c>
      <c r="H178" s="26" t="s">
        <v>13006</v>
      </c>
      <c r="I178" s="26" t="s">
        <v>13007</v>
      </c>
      <c r="J178" s="86" t="s">
        <v>158</v>
      </c>
      <c r="K178" s="178"/>
      <c r="L178" s="734"/>
      <c r="M178" s="665"/>
      <c r="N178" s="64"/>
      <c r="O178" s="86" t="s">
        <v>380</v>
      </c>
      <c r="P178" s="86" t="s">
        <v>380</v>
      </c>
      <c r="Q178" s="397" t="s">
        <v>14688</v>
      </c>
      <c r="R178" s="83"/>
      <c r="S178" s="86" t="s">
        <v>379</v>
      </c>
      <c r="T178" s="9"/>
      <c r="U178" s="9"/>
      <c r="V178" s="9"/>
      <c r="W178" s="9"/>
      <c r="X178" s="9"/>
      <c r="Y178" s="9"/>
      <c r="Z178" s="9"/>
    </row>
    <row r="179" spans="1:26" ht="30" customHeight="1">
      <c r="A179" s="665"/>
      <c r="B179" s="665"/>
      <c r="C179" s="665"/>
      <c r="D179" s="665"/>
      <c r="E179" s="665"/>
      <c r="F179" s="665"/>
      <c r="G179" s="26">
        <v>2</v>
      </c>
      <c r="H179" s="26" t="s">
        <v>13108</v>
      </c>
      <c r="I179" s="26" t="s">
        <v>13007</v>
      </c>
      <c r="J179" s="86" t="s">
        <v>158</v>
      </c>
      <c r="K179" s="178"/>
      <c r="L179" s="665"/>
      <c r="M179" s="665"/>
      <c r="N179" s="64"/>
      <c r="O179" s="86" t="s">
        <v>380</v>
      </c>
      <c r="P179" s="86" t="s">
        <v>380</v>
      </c>
      <c r="Q179" s="397" t="s">
        <v>14688</v>
      </c>
      <c r="R179" s="83"/>
      <c r="S179" s="86" t="s">
        <v>379</v>
      </c>
      <c r="T179" s="9"/>
      <c r="U179" s="9"/>
      <c r="V179" s="9"/>
      <c r="W179" s="9"/>
      <c r="X179" s="9"/>
      <c r="Y179" s="9"/>
      <c r="Z179" s="9"/>
    </row>
    <row r="180" spans="1:26" ht="30" customHeight="1">
      <c r="A180" s="666"/>
      <c r="B180" s="666"/>
      <c r="C180" s="666"/>
      <c r="D180" s="666"/>
      <c r="E180" s="666"/>
      <c r="F180" s="666"/>
      <c r="G180" s="26">
        <v>3</v>
      </c>
      <c r="H180" s="26" t="s">
        <v>14667</v>
      </c>
      <c r="I180" s="26" t="s">
        <v>14669</v>
      </c>
      <c r="J180" s="86" t="s">
        <v>158</v>
      </c>
      <c r="K180" s="178"/>
      <c r="L180" s="666"/>
      <c r="M180" s="665"/>
      <c r="N180" s="64"/>
      <c r="O180" s="86" t="s">
        <v>380</v>
      </c>
      <c r="P180" s="86" t="s">
        <v>380</v>
      </c>
      <c r="Q180" s="397" t="s">
        <v>14688</v>
      </c>
      <c r="R180" s="83"/>
      <c r="S180" s="86" t="s">
        <v>379</v>
      </c>
      <c r="T180" s="9"/>
      <c r="U180" s="9"/>
      <c r="V180" s="9"/>
      <c r="W180" s="9"/>
      <c r="X180" s="9"/>
      <c r="Y180" s="9"/>
      <c r="Z180" s="9"/>
    </row>
    <row r="181" spans="1:26" ht="39.75" customHeight="1">
      <c r="A181" s="735" t="s">
        <v>14694</v>
      </c>
      <c r="B181" s="735" t="s">
        <v>363</v>
      </c>
      <c r="C181" s="735" t="s">
        <v>365</v>
      </c>
      <c r="D181" s="740" t="s">
        <v>14696</v>
      </c>
      <c r="E181" s="740" t="s">
        <v>14697</v>
      </c>
      <c r="F181" s="740" t="s">
        <v>13002</v>
      </c>
      <c r="G181" s="26">
        <v>1</v>
      </c>
      <c r="H181" s="26" t="s">
        <v>13006</v>
      </c>
      <c r="I181" s="26" t="s">
        <v>14698</v>
      </c>
      <c r="J181" s="86" t="s">
        <v>158</v>
      </c>
      <c r="K181" s="178"/>
      <c r="L181" s="734"/>
      <c r="M181" s="665"/>
      <c r="N181" s="64"/>
      <c r="O181" s="86" t="s">
        <v>380</v>
      </c>
      <c r="P181" s="86" t="s">
        <v>380</v>
      </c>
      <c r="Q181" s="397" t="s">
        <v>14700</v>
      </c>
      <c r="R181" s="83"/>
      <c r="S181" s="86" t="s">
        <v>379</v>
      </c>
      <c r="T181" s="9"/>
      <c r="U181" s="9"/>
      <c r="V181" s="9"/>
      <c r="W181" s="9"/>
      <c r="X181" s="9"/>
      <c r="Y181" s="9"/>
      <c r="Z181" s="9"/>
    </row>
    <row r="182" spans="1:26" ht="39.75" customHeight="1">
      <c r="A182" s="666"/>
      <c r="B182" s="666"/>
      <c r="C182" s="666"/>
      <c r="D182" s="666"/>
      <c r="E182" s="666"/>
      <c r="F182" s="666"/>
      <c r="G182" s="26">
        <v>2</v>
      </c>
      <c r="H182" s="26" t="s">
        <v>14703</v>
      </c>
      <c r="I182" s="26" t="s">
        <v>14704</v>
      </c>
      <c r="J182" s="86" t="s">
        <v>158</v>
      </c>
      <c r="K182" s="178"/>
      <c r="L182" s="666"/>
      <c r="M182" s="665"/>
      <c r="N182" s="64"/>
      <c r="O182" s="86" t="s">
        <v>380</v>
      </c>
      <c r="P182" s="86" t="s">
        <v>380</v>
      </c>
      <c r="Q182" s="397" t="s">
        <v>14700</v>
      </c>
      <c r="R182" s="83"/>
      <c r="S182" s="86" t="s">
        <v>379</v>
      </c>
      <c r="T182" s="9"/>
      <c r="U182" s="9"/>
      <c r="V182" s="9"/>
      <c r="W182" s="9"/>
      <c r="X182" s="9"/>
      <c r="Y182" s="9"/>
      <c r="Z182" s="9"/>
    </row>
    <row r="183" spans="1:26" ht="30" customHeight="1">
      <c r="A183" s="735" t="s">
        <v>14708</v>
      </c>
      <c r="B183" s="735" t="s">
        <v>363</v>
      </c>
      <c r="C183" s="735" t="s">
        <v>365</v>
      </c>
      <c r="D183" s="740" t="s">
        <v>14696</v>
      </c>
      <c r="E183" s="740" t="s">
        <v>14709</v>
      </c>
      <c r="F183" s="740" t="s">
        <v>13002</v>
      </c>
      <c r="G183" s="26">
        <v>1</v>
      </c>
      <c r="H183" s="26" t="s">
        <v>13006</v>
      </c>
      <c r="I183" s="26" t="s">
        <v>14698</v>
      </c>
      <c r="J183" s="86" t="s">
        <v>158</v>
      </c>
      <c r="K183" s="178"/>
      <c r="L183" s="734"/>
      <c r="M183" s="665"/>
      <c r="N183" s="64"/>
      <c r="O183" s="86" t="s">
        <v>380</v>
      </c>
      <c r="P183" s="86" t="s">
        <v>380</v>
      </c>
      <c r="Q183" s="397" t="s">
        <v>14713</v>
      </c>
      <c r="R183" s="83"/>
      <c r="S183" s="86" t="s">
        <v>379</v>
      </c>
      <c r="T183" s="9"/>
      <c r="U183" s="9"/>
      <c r="V183" s="9"/>
      <c r="W183" s="9"/>
      <c r="X183" s="9"/>
      <c r="Y183" s="9"/>
      <c r="Z183" s="9"/>
    </row>
    <row r="184" spans="1:26" ht="30" customHeight="1">
      <c r="A184" s="665"/>
      <c r="B184" s="665"/>
      <c r="C184" s="665"/>
      <c r="D184" s="665"/>
      <c r="E184" s="665"/>
      <c r="F184" s="665"/>
      <c r="G184" s="26">
        <v>2</v>
      </c>
      <c r="H184" s="26" t="s">
        <v>13059</v>
      </c>
      <c r="I184" s="26" t="s">
        <v>14717</v>
      </c>
      <c r="J184" s="86" t="s">
        <v>158</v>
      </c>
      <c r="K184" s="178"/>
      <c r="L184" s="665"/>
      <c r="M184" s="665"/>
      <c r="N184" s="64"/>
      <c r="O184" s="86" t="s">
        <v>380</v>
      </c>
      <c r="P184" s="86" t="s">
        <v>380</v>
      </c>
      <c r="Q184" s="397" t="s">
        <v>14713</v>
      </c>
      <c r="R184" s="83"/>
      <c r="S184" s="86" t="s">
        <v>379</v>
      </c>
      <c r="T184" s="9"/>
      <c r="U184" s="9"/>
      <c r="V184" s="9"/>
      <c r="W184" s="9"/>
      <c r="X184" s="9"/>
      <c r="Y184" s="9"/>
      <c r="Z184" s="9"/>
    </row>
    <row r="185" spans="1:26" ht="30" customHeight="1">
      <c r="A185" s="666"/>
      <c r="B185" s="666"/>
      <c r="C185" s="666"/>
      <c r="D185" s="666"/>
      <c r="E185" s="666"/>
      <c r="F185" s="666"/>
      <c r="G185" s="26">
        <v>3</v>
      </c>
      <c r="H185" s="26" t="s">
        <v>14703</v>
      </c>
      <c r="I185" s="26" t="s">
        <v>14720</v>
      </c>
      <c r="J185" s="86" t="s">
        <v>158</v>
      </c>
      <c r="K185" s="178"/>
      <c r="L185" s="666"/>
      <c r="M185" s="665"/>
      <c r="N185" s="64"/>
      <c r="O185" s="86" t="s">
        <v>380</v>
      </c>
      <c r="P185" s="86" t="s">
        <v>380</v>
      </c>
      <c r="Q185" s="397" t="s">
        <v>14713</v>
      </c>
      <c r="R185" s="83"/>
      <c r="S185" s="86" t="s">
        <v>379</v>
      </c>
      <c r="T185" s="9"/>
      <c r="U185" s="9"/>
      <c r="V185" s="9"/>
      <c r="W185" s="9"/>
      <c r="X185" s="9"/>
      <c r="Y185" s="9"/>
      <c r="Z185" s="9"/>
    </row>
    <row r="186" spans="1:26" ht="30" customHeight="1">
      <c r="A186" s="735" t="s">
        <v>14722</v>
      </c>
      <c r="B186" s="735" t="s">
        <v>363</v>
      </c>
      <c r="C186" s="735" t="s">
        <v>365</v>
      </c>
      <c r="D186" s="740" t="s">
        <v>14696</v>
      </c>
      <c r="E186" s="740" t="s">
        <v>14726</v>
      </c>
      <c r="F186" s="740" t="s">
        <v>13002</v>
      </c>
      <c r="G186" s="26">
        <v>1</v>
      </c>
      <c r="H186" s="26" t="s">
        <v>13006</v>
      </c>
      <c r="I186" s="26" t="s">
        <v>14698</v>
      </c>
      <c r="J186" s="86" t="s">
        <v>158</v>
      </c>
      <c r="K186" s="178"/>
      <c r="L186" s="734"/>
      <c r="M186" s="665"/>
      <c r="N186" s="64"/>
      <c r="O186" s="86" t="s">
        <v>380</v>
      </c>
      <c r="P186" s="86" t="s">
        <v>380</v>
      </c>
      <c r="Q186" s="397" t="s">
        <v>14727</v>
      </c>
      <c r="R186" s="83"/>
      <c r="S186" s="86" t="s">
        <v>379</v>
      </c>
      <c r="T186" s="9"/>
      <c r="U186" s="9"/>
      <c r="V186" s="9"/>
      <c r="W186" s="9"/>
      <c r="X186" s="9"/>
      <c r="Y186" s="9"/>
      <c r="Z186" s="9"/>
    </row>
    <row r="187" spans="1:26" ht="30" customHeight="1">
      <c r="A187" s="665"/>
      <c r="B187" s="665"/>
      <c r="C187" s="665"/>
      <c r="D187" s="665"/>
      <c r="E187" s="665"/>
      <c r="F187" s="665"/>
      <c r="G187" s="26">
        <v>2</v>
      </c>
      <c r="H187" s="26" t="s">
        <v>13108</v>
      </c>
      <c r="I187" s="26" t="s">
        <v>14730</v>
      </c>
      <c r="J187" s="86" t="s">
        <v>158</v>
      </c>
      <c r="K187" s="178"/>
      <c r="L187" s="665"/>
      <c r="M187" s="665"/>
      <c r="N187" s="64"/>
      <c r="O187" s="86" t="s">
        <v>380</v>
      </c>
      <c r="P187" s="86" t="s">
        <v>380</v>
      </c>
      <c r="Q187" s="397" t="s">
        <v>14727</v>
      </c>
      <c r="R187" s="83"/>
      <c r="S187" s="86" t="s">
        <v>379</v>
      </c>
      <c r="T187" s="9"/>
      <c r="U187" s="9"/>
      <c r="V187" s="9"/>
      <c r="W187" s="9"/>
      <c r="X187" s="9"/>
      <c r="Y187" s="9"/>
      <c r="Z187" s="9"/>
    </row>
    <row r="188" spans="1:26" ht="30" customHeight="1">
      <c r="A188" s="666"/>
      <c r="B188" s="666"/>
      <c r="C188" s="666"/>
      <c r="D188" s="666"/>
      <c r="E188" s="666"/>
      <c r="F188" s="666"/>
      <c r="G188" s="26">
        <v>3</v>
      </c>
      <c r="H188" s="26" t="s">
        <v>14703</v>
      </c>
      <c r="I188" s="26" t="s">
        <v>14704</v>
      </c>
      <c r="J188" s="86" t="s">
        <v>158</v>
      </c>
      <c r="K188" s="178"/>
      <c r="L188" s="666"/>
      <c r="M188" s="666"/>
      <c r="N188" s="64"/>
      <c r="O188" s="86" t="s">
        <v>380</v>
      </c>
      <c r="P188" s="86" t="s">
        <v>380</v>
      </c>
      <c r="Q188" s="397" t="s">
        <v>14727</v>
      </c>
      <c r="R188" s="83"/>
      <c r="S188" s="86" t="s">
        <v>379</v>
      </c>
      <c r="T188" s="9"/>
      <c r="U188" s="9"/>
      <c r="V188" s="9"/>
      <c r="W188" s="9"/>
      <c r="X188" s="9"/>
      <c r="Y188" s="9"/>
      <c r="Z188" s="9"/>
    </row>
    <row r="189" spans="1:26" ht="39.75" customHeight="1">
      <c r="A189" s="735" t="s">
        <v>14737</v>
      </c>
      <c r="B189" s="735" t="s">
        <v>363</v>
      </c>
      <c r="C189" s="735" t="s">
        <v>365</v>
      </c>
      <c r="D189" s="740" t="s">
        <v>14738</v>
      </c>
      <c r="E189" s="740" t="s">
        <v>14739</v>
      </c>
      <c r="F189" s="740" t="s">
        <v>13002</v>
      </c>
      <c r="G189" s="26">
        <v>1</v>
      </c>
      <c r="H189" s="26" t="s">
        <v>13006</v>
      </c>
      <c r="I189" s="26" t="s">
        <v>13007</v>
      </c>
      <c r="J189" s="86" t="s">
        <v>158</v>
      </c>
      <c r="K189" s="178"/>
      <c r="L189" s="734"/>
      <c r="M189" s="86"/>
      <c r="N189" s="64"/>
      <c r="O189" s="86" t="s">
        <v>380</v>
      </c>
      <c r="P189" s="86" t="s">
        <v>380</v>
      </c>
      <c r="Q189" s="397" t="s">
        <v>14744</v>
      </c>
      <c r="R189" s="83"/>
      <c r="S189" s="86"/>
      <c r="T189" s="9"/>
      <c r="U189" s="9"/>
      <c r="V189" s="9"/>
      <c r="W189" s="9"/>
      <c r="X189" s="9"/>
      <c r="Y189" s="9"/>
      <c r="Z189" s="9"/>
    </row>
    <row r="190" spans="1:26" ht="39.75" customHeight="1">
      <c r="A190" s="666"/>
      <c r="B190" s="666"/>
      <c r="C190" s="666"/>
      <c r="D190" s="666"/>
      <c r="E190" s="666"/>
      <c r="F190" s="666"/>
      <c r="G190" s="26">
        <v>2</v>
      </c>
      <c r="H190" s="26" t="s">
        <v>14745</v>
      </c>
      <c r="I190" s="26" t="s">
        <v>14746</v>
      </c>
      <c r="J190" s="86" t="s">
        <v>158</v>
      </c>
      <c r="K190" s="178"/>
      <c r="L190" s="666"/>
      <c r="M190" s="86"/>
      <c r="N190" s="64"/>
      <c r="O190" s="86" t="s">
        <v>380</v>
      </c>
      <c r="P190" s="86" t="s">
        <v>380</v>
      </c>
      <c r="Q190" s="397" t="s">
        <v>14744</v>
      </c>
      <c r="R190" s="83"/>
      <c r="S190" s="86"/>
      <c r="T190" s="9"/>
      <c r="U190" s="9"/>
      <c r="V190" s="9"/>
      <c r="W190" s="9"/>
      <c r="X190" s="9"/>
      <c r="Y190" s="9"/>
      <c r="Z190" s="9"/>
    </row>
    <row r="191" spans="1:26" ht="30" customHeight="1">
      <c r="A191" s="735" t="s">
        <v>14750</v>
      </c>
      <c r="B191" s="735" t="s">
        <v>363</v>
      </c>
      <c r="C191" s="735" t="s">
        <v>365</v>
      </c>
      <c r="D191" s="740" t="s">
        <v>14738</v>
      </c>
      <c r="E191" s="740" t="s">
        <v>14753</v>
      </c>
      <c r="F191" s="740" t="s">
        <v>13002</v>
      </c>
      <c r="G191" s="26">
        <v>1</v>
      </c>
      <c r="H191" s="26" t="s">
        <v>13006</v>
      </c>
      <c r="I191" s="26" t="s">
        <v>13007</v>
      </c>
      <c r="J191" s="86" t="s">
        <v>158</v>
      </c>
      <c r="K191" s="178"/>
      <c r="L191" s="734"/>
      <c r="M191" s="86"/>
      <c r="N191" s="64"/>
      <c r="O191" s="86" t="s">
        <v>380</v>
      </c>
      <c r="P191" s="86" t="s">
        <v>380</v>
      </c>
      <c r="Q191" s="397" t="s">
        <v>14757</v>
      </c>
      <c r="R191" s="83"/>
      <c r="S191" s="86"/>
      <c r="T191" s="9"/>
      <c r="U191" s="9"/>
      <c r="V191" s="9"/>
      <c r="W191" s="9"/>
      <c r="X191" s="9"/>
      <c r="Y191" s="9"/>
      <c r="Z191" s="9"/>
    </row>
    <row r="192" spans="1:26" ht="30" customHeight="1">
      <c r="A192" s="665"/>
      <c r="B192" s="665"/>
      <c r="C192" s="665"/>
      <c r="D192" s="665"/>
      <c r="E192" s="665"/>
      <c r="F192" s="665"/>
      <c r="G192" s="26">
        <v>2</v>
      </c>
      <c r="H192" s="26" t="s">
        <v>13059</v>
      </c>
      <c r="I192" s="26" t="s">
        <v>13007</v>
      </c>
      <c r="J192" s="86" t="s">
        <v>158</v>
      </c>
      <c r="K192" s="178"/>
      <c r="L192" s="665"/>
      <c r="M192" s="86"/>
      <c r="N192" s="64"/>
      <c r="O192" s="86" t="s">
        <v>380</v>
      </c>
      <c r="P192" s="86" t="s">
        <v>380</v>
      </c>
      <c r="Q192" s="397" t="s">
        <v>14757</v>
      </c>
      <c r="R192" s="83"/>
      <c r="S192" s="86"/>
      <c r="T192" s="9"/>
      <c r="U192" s="9"/>
      <c r="V192" s="9"/>
      <c r="W192" s="9"/>
      <c r="X192" s="9"/>
      <c r="Y192" s="9"/>
      <c r="Z192" s="9"/>
    </row>
    <row r="193" spans="1:26" ht="30" customHeight="1">
      <c r="A193" s="666"/>
      <c r="B193" s="666"/>
      <c r="C193" s="666"/>
      <c r="D193" s="666"/>
      <c r="E193" s="666"/>
      <c r="F193" s="666"/>
      <c r="G193" s="26">
        <v>3</v>
      </c>
      <c r="H193" s="26" t="s">
        <v>14745</v>
      </c>
      <c r="I193" s="26" t="s">
        <v>14760</v>
      </c>
      <c r="J193" s="86" t="s">
        <v>158</v>
      </c>
      <c r="K193" s="178"/>
      <c r="L193" s="666"/>
      <c r="M193" s="86"/>
      <c r="N193" s="64"/>
      <c r="O193" s="86" t="s">
        <v>380</v>
      </c>
      <c r="P193" s="86" t="s">
        <v>380</v>
      </c>
      <c r="Q193" s="397" t="s">
        <v>14757</v>
      </c>
      <c r="R193" s="83"/>
      <c r="S193" s="86"/>
      <c r="T193" s="9"/>
      <c r="U193" s="9"/>
      <c r="V193" s="9"/>
      <c r="W193" s="9"/>
      <c r="X193" s="9"/>
      <c r="Y193" s="9"/>
      <c r="Z193" s="9"/>
    </row>
    <row r="194" spans="1:26" ht="30" customHeight="1">
      <c r="A194" s="735" t="s">
        <v>14763</v>
      </c>
      <c r="B194" s="735" t="s">
        <v>363</v>
      </c>
      <c r="C194" s="735" t="s">
        <v>365</v>
      </c>
      <c r="D194" s="740" t="s">
        <v>14738</v>
      </c>
      <c r="E194" s="740" t="s">
        <v>14765</v>
      </c>
      <c r="F194" s="740" t="s">
        <v>13002</v>
      </c>
      <c r="G194" s="26">
        <v>1</v>
      </c>
      <c r="H194" s="26" t="s">
        <v>13006</v>
      </c>
      <c r="I194" s="26" t="s">
        <v>13007</v>
      </c>
      <c r="J194" s="86" t="s">
        <v>158</v>
      </c>
      <c r="K194" s="178"/>
      <c r="L194" s="734"/>
      <c r="M194" s="86"/>
      <c r="N194" s="64"/>
      <c r="O194" s="86" t="s">
        <v>380</v>
      </c>
      <c r="P194" s="86" t="s">
        <v>380</v>
      </c>
      <c r="Q194" s="397" t="s">
        <v>14768</v>
      </c>
      <c r="R194" s="83"/>
      <c r="S194" s="86"/>
      <c r="T194" s="9"/>
      <c r="U194" s="9"/>
      <c r="V194" s="9"/>
      <c r="W194" s="9"/>
      <c r="X194" s="9"/>
      <c r="Y194" s="9"/>
      <c r="Z194" s="9"/>
    </row>
    <row r="195" spans="1:26" ht="30" customHeight="1">
      <c r="A195" s="665"/>
      <c r="B195" s="665"/>
      <c r="C195" s="665"/>
      <c r="D195" s="665"/>
      <c r="E195" s="665"/>
      <c r="F195" s="665"/>
      <c r="G195" s="26">
        <v>2</v>
      </c>
      <c r="H195" s="26" t="s">
        <v>13108</v>
      </c>
      <c r="I195" s="26" t="s">
        <v>13007</v>
      </c>
      <c r="J195" s="86" t="s">
        <v>158</v>
      </c>
      <c r="K195" s="178"/>
      <c r="L195" s="665"/>
      <c r="M195" s="86"/>
      <c r="N195" s="64"/>
      <c r="O195" s="86" t="s">
        <v>380</v>
      </c>
      <c r="P195" s="86" t="s">
        <v>380</v>
      </c>
      <c r="Q195" s="397" t="s">
        <v>14768</v>
      </c>
      <c r="R195" s="83"/>
      <c r="S195" s="86"/>
      <c r="T195" s="9"/>
      <c r="U195" s="9"/>
      <c r="V195" s="9"/>
      <c r="W195" s="9"/>
      <c r="X195" s="9"/>
      <c r="Y195" s="9"/>
      <c r="Z195" s="9"/>
    </row>
    <row r="196" spans="1:26" ht="30" customHeight="1">
      <c r="A196" s="666"/>
      <c r="B196" s="666"/>
      <c r="C196" s="666"/>
      <c r="D196" s="666"/>
      <c r="E196" s="666"/>
      <c r="F196" s="666"/>
      <c r="G196" s="26">
        <v>3</v>
      </c>
      <c r="H196" s="26" t="s">
        <v>14745</v>
      </c>
      <c r="I196" s="26" t="s">
        <v>14746</v>
      </c>
      <c r="J196" s="86" t="s">
        <v>158</v>
      </c>
      <c r="K196" s="178"/>
      <c r="L196" s="666"/>
      <c r="M196" s="86"/>
      <c r="N196" s="64"/>
      <c r="O196" s="86" t="s">
        <v>380</v>
      </c>
      <c r="P196" s="86" t="s">
        <v>380</v>
      </c>
      <c r="Q196" s="397" t="s">
        <v>14768</v>
      </c>
      <c r="R196" s="83"/>
      <c r="S196" s="86"/>
      <c r="T196" s="9"/>
      <c r="U196" s="9"/>
      <c r="V196" s="9"/>
      <c r="W196" s="9"/>
      <c r="X196" s="9"/>
      <c r="Y196" s="9"/>
      <c r="Z196" s="9"/>
    </row>
    <row r="197" spans="1:26" ht="45" customHeight="1">
      <c r="A197" s="735" t="s">
        <v>14774</v>
      </c>
      <c r="B197" s="735" t="s">
        <v>363</v>
      </c>
      <c r="C197" s="735" t="s">
        <v>365</v>
      </c>
      <c r="D197" s="740" t="s">
        <v>14776</v>
      </c>
      <c r="E197" s="740" t="s">
        <v>14777</v>
      </c>
      <c r="F197" s="740" t="s">
        <v>13002</v>
      </c>
      <c r="G197" s="26">
        <v>1</v>
      </c>
      <c r="H197" s="26" t="s">
        <v>13006</v>
      </c>
      <c r="I197" s="26" t="s">
        <v>13007</v>
      </c>
      <c r="J197" s="86" t="s">
        <v>158</v>
      </c>
      <c r="K197" s="178"/>
      <c r="L197" s="734"/>
      <c r="M197" s="734" t="s">
        <v>14780</v>
      </c>
      <c r="N197" s="64"/>
      <c r="O197" s="86" t="s">
        <v>380</v>
      </c>
      <c r="P197" s="86" t="s">
        <v>380</v>
      </c>
      <c r="Q197" s="397" t="s">
        <v>14782</v>
      </c>
      <c r="R197" s="83" t="s">
        <v>14784</v>
      </c>
      <c r="S197" s="86" t="s">
        <v>379</v>
      </c>
      <c r="T197" s="9"/>
      <c r="U197" s="9"/>
      <c r="V197" s="9"/>
      <c r="W197" s="9"/>
      <c r="X197" s="9"/>
      <c r="Y197" s="9"/>
      <c r="Z197" s="9"/>
    </row>
    <row r="198" spans="1:26" ht="45" customHeight="1">
      <c r="A198" s="666"/>
      <c r="B198" s="666"/>
      <c r="C198" s="666"/>
      <c r="D198" s="666"/>
      <c r="E198" s="666"/>
      <c r="F198" s="666"/>
      <c r="G198" s="26">
        <v>2</v>
      </c>
      <c r="H198" s="26" t="s">
        <v>14787</v>
      </c>
      <c r="I198" s="26" t="s">
        <v>14789</v>
      </c>
      <c r="J198" s="86" t="s">
        <v>158</v>
      </c>
      <c r="K198" s="178"/>
      <c r="L198" s="666"/>
      <c r="M198" s="665"/>
      <c r="N198" s="64"/>
      <c r="O198" s="86" t="s">
        <v>380</v>
      </c>
      <c r="P198" s="86" t="s">
        <v>380</v>
      </c>
      <c r="Q198" s="397" t="s">
        <v>14782</v>
      </c>
      <c r="R198" s="83" t="s">
        <v>14784</v>
      </c>
      <c r="S198" s="86" t="s">
        <v>379</v>
      </c>
      <c r="T198" s="9"/>
      <c r="U198" s="9"/>
      <c r="V198" s="9"/>
      <c r="W198" s="9"/>
      <c r="X198" s="9"/>
      <c r="Y198" s="9"/>
      <c r="Z198" s="9"/>
    </row>
    <row r="199" spans="1:26" ht="30" customHeight="1">
      <c r="A199" s="735" t="s">
        <v>14795</v>
      </c>
      <c r="B199" s="735" t="s">
        <v>363</v>
      </c>
      <c r="C199" s="735" t="s">
        <v>365</v>
      </c>
      <c r="D199" s="740" t="s">
        <v>14776</v>
      </c>
      <c r="E199" s="740" t="s">
        <v>14799</v>
      </c>
      <c r="F199" s="740" t="s">
        <v>13002</v>
      </c>
      <c r="G199" s="26">
        <v>1</v>
      </c>
      <c r="H199" s="26" t="s">
        <v>13006</v>
      </c>
      <c r="I199" s="26" t="s">
        <v>13007</v>
      </c>
      <c r="J199" s="86" t="s">
        <v>158</v>
      </c>
      <c r="K199" s="178"/>
      <c r="L199" s="734"/>
      <c r="M199" s="665"/>
      <c r="N199" s="64"/>
      <c r="O199" s="86" t="s">
        <v>380</v>
      </c>
      <c r="P199" s="86" t="s">
        <v>380</v>
      </c>
      <c r="Q199" s="397" t="s">
        <v>14801</v>
      </c>
      <c r="R199" s="83" t="s">
        <v>14784</v>
      </c>
      <c r="S199" s="86" t="s">
        <v>379</v>
      </c>
      <c r="T199" s="9"/>
      <c r="U199" s="9"/>
      <c r="V199" s="9"/>
      <c r="W199" s="9"/>
      <c r="X199" s="9"/>
      <c r="Y199" s="9"/>
      <c r="Z199" s="9"/>
    </row>
    <row r="200" spans="1:26" ht="30" customHeight="1">
      <c r="A200" s="665"/>
      <c r="B200" s="665"/>
      <c r="C200" s="665"/>
      <c r="D200" s="665"/>
      <c r="E200" s="665"/>
      <c r="F200" s="665"/>
      <c r="G200" s="26">
        <v>2</v>
      </c>
      <c r="H200" s="26" t="s">
        <v>13059</v>
      </c>
      <c r="I200" s="26" t="s">
        <v>13007</v>
      </c>
      <c r="J200" s="86" t="s">
        <v>158</v>
      </c>
      <c r="K200" s="178"/>
      <c r="L200" s="665"/>
      <c r="M200" s="665"/>
      <c r="N200" s="64"/>
      <c r="O200" s="86" t="s">
        <v>380</v>
      </c>
      <c r="P200" s="86" t="s">
        <v>380</v>
      </c>
      <c r="Q200" s="397" t="s">
        <v>14801</v>
      </c>
      <c r="R200" s="83" t="s">
        <v>14784</v>
      </c>
      <c r="S200" s="86" t="s">
        <v>379</v>
      </c>
      <c r="T200" s="9"/>
      <c r="U200" s="9"/>
      <c r="V200" s="9"/>
      <c r="W200" s="9"/>
      <c r="X200" s="9"/>
      <c r="Y200" s="9"/>
      <c r="Z200" s="9"/>
    </row>
    <row r="201" spans="1:26" ht="30" customHeight="1">
      <c r="A201" s="666"/>
      <c r="B201" s="666"/>
      <c r="C201" s="666"/>
      <c r="D201" s="665"/>
      <c r="E201" s="666"/>
      <c r="F201" s="666"/>
      <c r="G201" s="26">
        <v>3</v>
      </c>
      <c r="H201" s="26" t="s">
        <v>14787</v>
      </c>
      <c r="I201" s="26" t="s">
        <v>14808</v>
      </c>
      <c r="J201" s="86" t="s">
        <v>158</v>
      </c>
      <c r="K201" s="178"/>
      <c r="L201" s="666"/>
      <c r="M201" s="665"/>
      <c r="N201" s="64"/>
      <c r="O201" s="86" t="s">
        <v>380</v>
      </c>
      <c r="P201" s="86" t="s">
        <v>380</v>
      </c>
      <c r="Q201" s="397" t="s">
        <v>14801</v>
      </c>
      <c r="R201" s="83" t="s">
        <v>14784</v>
      </c>
      <c r="S201" s="86" t="s">
        <v>379</v>
      </c>
      <c r="T201" s="9"/>
      <c r="U201" s="9"/>
      <c r="V201" s="9"/>
      <c r="W201" s="9"/>
      <c r="X201" s="9"/>
      <c r="Y201" s="9"/>
      <c r="Z201" s="9"/>
    </row>
    <row r="202" spans="1:26" ht="30" customHeight="1">
      <c r="A202" s="735" t="s">
        <v>14809</v>
      </c>
      <c r="B202" s="735" t="s">
        <v>363</v>
      </c>
      <c r="C202" s="735" t="s">
        <v>365</v>
      </c>
      <c r="D202" s="740" t="s">
        <v>14776</v>
      </c>
      <c r="E202" s="740" t="s">
        <v>14811</v>
      </c>
      <c r="F202" s="740" t="s">
        <v>13002</v>
      </c>
      <c r="G202" s="26">
        <v>1</v>
      </c>
      <c r="H202" s="26" t="s">
        <v>13006</v>
      </c>
      <c r="I202" s="26" t="s">
        <v>13007</v>
      </c>
      <c r="J202" s="86" t="s">
        <v>158</v>
      </c>
      <c r="K202" s="178"/>
      <c r="L202" s="734"/>
      <c r="M202" s="665"/>
      <c r="N202" s="64"/>
      <c r="O202" s="86" t="s">
        <v>380</v>
      </c>
      <c r="P202" s="86" t="s">
        <v>380</v>
      </c>
      <c r="Q202" s="397" t="s">
        <v>14814</v>
      </c>
      <c r="R202" s="83" t="s">
        <v>14784</v>
      </c>
      <c r="S202" s="86" t="s">
        <v>379</v>
      </c>
      <c r="T202" s="9"/>
      <c r="U202" s="9"/>
      <c r="V202" s="9"/>
      <c r="W202" s="9"/>
      <c r="X202" s="9"/>
      <c r="Y202" s="9"/>
      <c r="Z202" s="9"/>
    </row>
    <row r="203" spans="1:26" ht="30" customHeight="1">
      <c r="A203" s="665"/>
      <c r="B203" s="665"/>
      <c r="C203" s="665"/>
      <c r="D203" s="665"/>
      <c r="E203" s="665"/>
      <c r="F203" s="665"/>
      <c r="G203" s="26">
        <v>2</v>
      </c>
      <c r="H203" s="26" t="s">
        <v>13108</v>
      </c>
      <c r="I203" s="26" t="s">
        <v>13007</v>
      </c>
      <c r="J203" s="86" t="s">
        <v>158</v>
      </c>
      <c r="K203" s="178"/>
      <c r="L203" s="665"/>
      <c r="M203" s="665"/>
      <c r="N203" s="64"/>
      <c r="O203" s="86" t="s">
        <v>380</v>
      </c>
      <c r="P203" s="86" t="s">
        <v>380</v>
      </c>
      <c r="Q203" s="397" t="s">
        <v>14814</v>
      </c>
      <c r="R203" s="83" t="s">
        <v>14784</v>
      </c>
      <c r="S203" s="86" t="s">
        <v>379</v>
      </c>
      <c r="T203" s="9"/>
      <c r="U203" s="9"/>
      <c r="V203" s="9"/>
      <c r="W203" s="9"/>
      <c r="X203" s="9"/>
      <c r="Y203" s="9"/>
      <c r="Z203" s="9"/>
    </row>
    <row r="204" spans="1:26" ht="30" customHeight="1">
      <c r="A204" s="666"/>
      <c r="B204" s="666"/>
      <c r="C204" s="666"/>
      <c r="D204" s="665"/>
      <c r="E204" s="666"/>
      <c r="F204" s="666"/>
      <c r="G204" s="26">
        <v>3</v>
      </c>
      <c r="H204" s="26" t="s">
        <v>14787</v>
      </c>
      <c r="I204" s="26" t="s">
        <v>14789</v>
      </c>
      <c r="J204" s="86" t="s">
        <v>158</v>
      </c>
      <c r="K204" s="178"/>
      <c r="L204" s="666"/>
      <c r="M204" s="666"/>
      <c r="N204" s="64"/>
      <c r="O204" s="86" t="s">
        <v>380</v>
      </c>
      <c r="P204" s="86" t="s">
        <v>380</v>
      </c>
      <c r="Q204" s="397" t="s">
        <v>14814</v>
      </c>
      <c r="R204" s="83" t="s">
        <v>14784</v>
      </c>
      <c r="S204" s="86" t="s">
        <v>379</v>
      </c>
      <c r="T204" s="9"/>
      <c r="U204" s="9"/>
      <c r="V204" s="9"/>
      <c r="W204" s="9"/>
      <c r="X204" s="9"/>
      <c r="Y204" s="9"/>
      <c r="Z204" s="9"/>
    </row>
    <row r="205" spans="1:26" ht="45" customHeight="1">
      <c r="A205" s="735" t="s">
        <v>14818</v>
      </c>
      <c r="B205" s="735" t="s">
        <v>363</v>
      </c>
      <c r="C205" s="735" t="s">
        <v>365</v>
      </c>
      <c r="D205" s="740" t="s">
        <v>14819</v>
      </c>
      <c r="E205" s="740" t="s">
        <v>14820</v>
      </c>
      <c r="F205" s="740" t="s">
        <v>13002</v>
      </c>
      <c r="G205" s="26">
        <v>1</v>
      </c>
      <c r="H205" s="26" t="s">
        <v>13006</v>
      </c>
      <c r="I205" s="26" t="s">
        <v>13007</v>
      </c>
      <c r="J205" s="86" t="s">
        <v>158</v>
      </c>
      <c r="K205" s="178"/>
      <c r="L205" s="734"/>
      <c r="M205" s="734" t="s">
        <v>14822</v>
      </c>
      <c r="N205" s="64"/>
      <c r="O205" s="86" t="s">
        <v>380</v>
      </c>
      <c r="P205" s="86" t="s">
        <v>380</v>
      </c>
      <c r="Q205" s="397" t="s">
        <v>14824</v>
      </c>
      <c r="R205" s="83"/>
      <c r="S205" s="86"/>
      <c r="T205" s="9"/>
      <c r="U205" s="9"/>
      <c r="V205" s="9"/>
      <c r="W205" s="9"/>
      <c r="X205" s="9"/>
      <c r="Y205" s="9"/>
      <c r="Z205" s="9"/>
    </row>
    <row r="206" spans="1:26" ht="45" customHeight="1">
      <c r="A206" s="666"/>
      <c r="B206" s="666"/>
      <c r="C206" s="666"/>
      <c r="D206" s="666"/>
      <c r="E206" s="666"/>
      <c r="F206" s="666"/>
      <c r="G206" s="26">
        <v>2</v>
      </c>
      <c r="H206" s="26" t="s">
        <v>14827</v>
      </c>
      <c r="I206" s="26" t="s">
        <v>14829</v>
      </c>
      <c r="J206" s="86" t="s">
        <v>158</v>
      </c>
      <c r="K206" s="178"/>
      <c r="L206" s="666"/>
      <c r="M206" s="665"/>
      <c r="N206" s="64"/>
      <c r="O206" s="86" t="s">
        <v>380</v>
      </c>
      <c r="P206" s="86" t="s">
        <v>380</v>
      </c>
      <c r="Q206" s="397" t="s">
        <v>14824</v>
      </c>
      <c r="R206" s="83"/>
      <c r="S206" s="86"/>
      <c r="T206" s="9"/>
      <c r="U206" s="9"/>
      <c r="V206" s="9"/>
      <c r="W206" s="9"/>
      <c r="X206" s="9"/>
      <c r="Y206" s="9"/>
      <c r="Z206" s="9"/>
    </row>
    <row r="207" spans="1:26" ht="30" customHeight="1">
      <c r="A207" s="735" t="s">
        <v>14832</v>
      </c>
      <c r="B207" s="735" t="s">
        <v>363</v>
      </c>
      <c r="C207" s="735" t="s">
        <v>365</v>
      </c>
      <c r="D207" s="740" t="s">
        <v>14819</v>
      </c>
      <c r="E207" s="740" t="s">
        <v>14835</v>
      </c>
      <c r="F207" s="740" t="s">
        <v>13002</v>
      </c>
      <c r="G207" s="26">
        <v>1</v>
      </c>
      <c r="H207" s="26" t="s">
        <v>13006</v>
      </c>
      <c r="I207" s="26" t="s">
        <v>13007</v>
      </c>
      <c r="J207" s="86" t="s">
        <v>158</v>
      </c>
      <c r="K207" s="178"/>
      <c r="L207" s="734"/>
      <c r="M207" s="665"/>
      <c r="N207" s="64"/>
      <c r="O207" s="86" t="s">
        <v>380</v>
      </c>
      <c r="P207" s="86" t="s">
        <v>380</v>
      </c>
      <c r="Q207" s="397" t="s">
        <v>14841</v>
      </c>
      <c r="R207" s="83"/>
      <c r="S207" s="86"/>
      <c r="T207" s="9"/>
      <c r="U207" s="9"/>
      <c r="V207" s="9"/>
      <c r="W207" s="9"/>
      <c r="X207" s="9"/>
      <c r="Y207" s="9"/>
      <c r="Z207" s="9"/>
    </row>
    <row r="208" spans="1:26" ht="30" customHeight="1">
      <c r="A208" s="665"/>
      <c r="B208" s="665"/>
      <c r="C208" s="665"/>
      <c r="D208" s="665"/>
      <c r="E208" s="665"/>
      <c r="F208" s="665"/>
      <c r="G208" s="26">
        <v>2</v>
      </c>
      <c r="H208" s="26" t="s">
        <v>13059</v>
      </c>
      <c r="I208" s="26" t="s">
        <v>13007</v>
      </c>
      <c r="J208" s="86" t="s">
        <v>158</v>
      </c>
      <c r="K208" s="178"/>
      <c r="L208" s="665"/>
      <c r="M208" s="665"/>
      <c r="N208" s="64"/>
      <c r="O208" s="86" t="s">
        <v>380</v>
      </c>
      <c r="P208" s="86" t="s">
        <v>380</v>
      </c>
      <c r="Q208" s="397" t="s">
        <v>14841</v>
      </c>
      <c r="R208" s="83"/>
      <c r="S208" s="86"/>
      <c r="T208" s="9"/>
      <c r="U208" s="9"/>
      <c r="V208" s="9"/>
      <c r="W208" s="9"/>
      <c r="X208" s="9"/>
      <c r="Y208" s="9"/>
      <c r="Z208" s="9"/>
    </row>
    <row r="209" spans="1:26" ht="30" customHeight="1">
      <c r="A209" s="666"/>
      <c r="B209" s="666"/>
      <c r="C209" s="666"/>
      <c r="D209" s="666"/>
      <c r="E209" s="666"/>
      <c r="F209" s="666"/>
      <c r="G209" s="26">
        <v>3</v>
      </c>
      <c r="H209" s="26" t="s">
        <v>14827</v>
      </c>
      <c r="I209" s="26" t="s">
        <v>14847</v>
      </c>
      <c r="J209" s="86" t="s">
        <v>158</v>
      </c>
      <c r="K209" s="178"/>
      <c r="L209" s="666"/>
      <c r="M209" s="665"/>
      <c r="N209" s="64"/>
      <c r="O209" s="86" t="s">
        <v>380</v>
      </c>
      <c r="P209" s="86" t="s">
        <v>380</v>
      </c>
      <c r="Q209" s="397" t="s">
        <v>14841</v>
      </c>
      <c r="R209" s="83"/>
      <c r="S209" s="86"/>
      <c r="T209" s="9"/>
      <c r="U209" s="9"/>
      <c r="V209" s="9"/>
      <c r="W209" s="9"/>
      <c r="X209" s="9"/>
      <c r="Y209" s="9"/>
      <c r="Z209" s="9"/>
    </row>
    <row r="210" spans="1:26" ht="30" customHeight="1">
      <c r="A210" s="735" t="s">
        <v>14851</v>
      </c>
      <c r="B210" s="735" t="s">
        <v>363</v>
      </c>
      <c r="C210" s="735" t="s">
        <v>365</v>
      </c>
      <c r="D210" s="740" t="s">
        <v>14819</v>
      </c>
      <c r="E210" s="740" t="s">
        <v>14858</v>
      </c>
      <c r="F210" s="740" t="s">
        <v>13002</v>
      </c>
      <c r="G210" s="26">
        <v>1</v>
      </c>
      <c r="H210" s="26" t="s">
        <v>13006</v>
      </c>
      <c r="I210" s="26" t="s">
        <v>13007</v>
      </c>
      <c r="J210" s="86" t="s">
        <v>158</v>
      </c>
      <c r="K210" s="178"/>
      <c r="L210" s="734"/>
      <c r="M210" s="665"/>
      <c r="N210" s="64"/>
      <c r="O210" s="86" t="s">
        <v>380</v>
      </c>
      <c r="P210" s="86" t="s">
        <v>380</v>
      </c>
      <c r="Q210" s="397" t="s">
        <v>14862</v>
      </c>
      <c r="R210" s="83"/>
      <c r="S210" s="86"/>
      <c r="T210" s="9"/>
      <c r="U210" s="9"/>
      <c r="V210" s="9"/>
      <c r="W210" s="9"/>
      <c r="X210" s="9"/>
      <c r="Y210" s="9"/>
      <c r="Z210" s="9"/>
    </row>
    <row r="211" spans="1:26" ht="30" customHeight="1">
      <c r="A211" s="665"/>
      <c r="B211" s="665"/>
      <c r="C211" s="665"/>
      <c r="D211" s="665"/>
      <c r="E211" s="665"/>
      <c r="F211" s="665"/>
      <c r="G211" s="26">
        <v>2</v>
      </c>
      <c r="H211" s="26" t="s">
        <v>13108</v>
      </c>
      <c r="I211" s="26" t="s">
        <v>13007</v>
      </c>
      <c r="J211" s="86" t="s">
        <v>158</v>
      </c>
      <c r="K211" s="178"/>
      <c r="L211" s="665"/>
      <c r="M211" s="665"/>
      <c r="N211" s="64"/>
      <c r="O211" s="86" t="s">
        <v>380</v>
      </c>
      <c r="P211" s="86" t="s">
        <v>380</v>
      </c>
      <c r="Q211" s="397" t="s">
        <v>14862</v>
      </c>
      <c r="R211" s="83"/>
      <c r="S211" s="86"/>
      <c r="T211" s="9"/>
      <c r="U211" s="9"/>
      <c r="V211" s="9"/>
      <c r="W211" s="9"/>
      <c r="X211" s="9"/>
      <c r="Y211" s="9"/>
      <c r="Z211" s="9"/>
    </row>
    <row r="212" spans="1:26" ht="30" customHeight="1">
      <c r="A212" s="666"/>
      <c r="B212" s="666"/>
      <c r="C212" s="666"/>
      <c r="D212" s="666"/>
      <c r="E212" s="666"/>
      <c r="F212" s="666"/>
      <c r="G212" s="26">
        <v>3</v>
      </c>
      <c r="H212" s="26" t="s">
        <v>14827</v>
      </c>
      <c r="I212" s="26" t="s">
        <v>14829</v>
      </c>
      <c r="J212" s="86" t="s">
        <v>158</v>
      </c>
      <c r="K212" s="178"/>
      <c r="L212" s="666"/>
      <c r="M212" s="666"/>
      <c r="N212" s="64"/>
      <c r="O212" s="86" t="s">
        <v>380</v>
      </c>
      <c r="P212" s="86" t="s">
        <v>380</v>
      </c>
      <c r="Q212" s="397" t="s">
        <v>14862</v>
      </c>
      <c r="R212" s="83"/>
      <c r="S212" s="86"/>
      <c r="T212" s="9"/>
      <c r="U212" s="9"/>
      <c r="V212" s="9"/>
      <c r="W212" s="9"/>
      <c r="X212" s="9"/>
      <c r="Y212" s="9"/>
      <c r="Z212" s="9"/>
    </row>
    <row r="213" spans="1:26" ht="39.75" customHeight="1">
      <c r="A213" s="730" t="s">
        <v>14871</v>
      </c>
      <c r="B213" s="730" t="s">
        <v>363</v>
      </c>
      <c r="C213" s="730" t="s">
        <v>365</v>
      </c>
      <c r="D213" s="733" t="s">
        <v>14873</v>
      </c>
      <c r="E213" s="733" t="s">
        <v>14874</v>
      </c>
      <c r="F213" s="733" t="s">
        <v>13002</v>
      </c>
      <c r="G213" s="608">
        <v>1</v>
      </c>
      <c r="H213" s="608" t="s">
        <v>13006</v>
      </c>
      <c r="I213" s="608" t="s">
        <v>13007</v>
      </c>
      <c r="J213" s="86"/>
      <c r="K213" s="178"/>
      <c r="L213" s="734"/>
      <c r="M213" s="86"/>
      <c r="N213" s="64"/>
      <c r="O213" s="86" t="s">
        <v>380</v>
      </c>
      <c r="P213" s="86" t="s">
        <v>380</v>
      </c>
      <c r="Q213" s="397" t="s">
        <v>14879</v>
      </c>
      <c r="R213" s="83" t="s">
        <v>42</v>
      </c>
      <c r="S213" s="86"/>
      <c r="T213" s="9"/>
      <c r="U213" s="9"/>
      <c r="V213" s="9"/>
      <c r="W213" s="9"/>
      <c r="X213" s="9"/>
      <c r="Y213" s="9"/>
      <c r="Z213" s="9"/>
    </row>
    <row r="214" spans="1:26" ht="39.75" customHeight="1">
      <c r="A214" s="732"/>
      <c r="B214" s="732"/>
      <c r="C214" s="732"/>
      <c r="D214" s="732"/>
      <c r="E214" s="732"/>
      <c r="F214" s="732"/>
      <c r="G214" s="608">
        <v>2</v>
      </c>
      <c r="H214" s="608" t="s">
        <v>14885</v>
      </c>
      <c r="I214" s="608" t="s">
        <v>14886</v>
      </c>
      <c r="J214" s="86"/>
      <c r="K214" s="178"/>
      <c r="L214" s="666"/>
      <c r="M214" s="86"/>
      <c r="N214" s="64"/>
      <c r="O214" s="86" t="s">
        <v>380</v>
      </c>
      <c r="P214" s="86" t="s">
        <v>380</v>
      </c>
      <c r="Q214" s="397" t="s">
        <v>14879</v>
      </c>
      <c r="R214" s="83" t="s">
        <v>42</v>
      </c>
      <c r="S214" s="86"/>
      <c r="T214" s="9"/>
      <c r="U214" s="9"/>
      <c r="V214" s="9"/>
      <c r="W214" s="9"/>
      <c r="X214" s="9"/>
      <c r="Y214" s="9"/>
      <c r="Z214" s="9"/>
    </row>
    <row r="215" spans="1:26" ht="30" customHeight="1">
      <c r="A215" s="730" t="s">
        <v>14889</v>
      </c>
      <c r="B215" s="730" t="s">
        <v>363</v>
      </c>
      <c r="C215" s="730" t="s">
        <v>365</v>
      </c>
      <c r="D215" s="733" t="s">
        <v>14873</v>
      </c>
      <c r="E215" s="733" t="s">
        <v>14890</v>
      </c>
      <c r="F215" s="733" t="s">
        <v>13002</v>
      </c>
      <c r="G215" s="608">
        <v>1</v>
      </c>
      <c r="H215" s="608" t="s">
        <v>13006</v>
      </c>
      <c r="I215" s="608" t="s">
        <v>13007</v>
      </c>
      <c r="J215" s="86"/>
      <c r="K215" s="178"/>
      <c r="L215" s="734"/>
      <c r="M215" s="86"/>
      <c r="N215" s="64"/>
      <c r="O215" s="86" t="s">
        <v>380</v>
      </c>
      <c r="P215" s="86" t="s">
        <v>380</v>
      </c>
      <c r="Q215" s="397" t="s">
        <v>14892</v>
      </c>
      <c r="R215" s="83" t="s">
        <v>42</v>
      </c>
      <c r="S215" s="86"/>
      <c r="T215" s="9"/>
      <c r="U215" s="9"/>
      <c r="V215" s="9"/>
      <c r="W215" s="9"/>
      <c r="X215" s="9"/>
      <c r="Y215" s="9"/>
      <c r="Z215" s="9"/>
    </row>
    <row r="216" spans="1:26" ht="30" customHeight="1">
      <c r="A216" s="731"/>
      <c r="B216" s="731"/>
      <c r="C216" s="731"/>
      <c r="D216" s="731"/>
      <c r="E216" s="731"/>
      <c r="F216" s="731"/>
      <c r="G216" s="608">
        <v>2</v>
      </c>
      <c r="H216" s="608" t="s">
        <v>13059</v>
      </c>
      <c r="I216" s="608" t="s">
        <v>13007</v>
      </c>
      <c r="J216" s="86"/>
      <c r="K216" s="178"/>
      <c r="L216" s="665"/>
      <c r="M216" s="86"/>
      <c r="N216" s="64"/>
      <c r="O216" s="86" t="s">
        <v>380</v>
      </c>
      <c r="P216" s="86" t="s">
        <v>380</v>
      </c>
      <c r="Q216" s="397" t="s">
        <v>14892</v>
      </c>
      <c r="R216" s="83" t="s">
        <v>42</v>
      </c>
      <c r="S216" s="86"/>
      <c r="T216" s="9"/>
      <c r="U216" s="9"/>
      <c r="V216" s="9"/>
      <c r="W216" s="9"/>
      <c r="X216" s="9"/>
      <c r="Y216" s="9"/>
      <c r="Z216" s="9"/>
    </row>
    <row r="217" spans="1:26" ht="30" customHeight="1">
      <c r="A217" s="732"/>
      <c r="B217" s="732"/>
      <c r="C217" s="732"/>
      <c r="D217" s="731"/>
      <c r="E217" s="732"/>
      <c r="F217" s="732"/>
      <c r="G217" s="608">
        <v>3</v>
      </c>
      <c r="H217" s="608" t="s">
        <v>14885</v>
      </c>
      <c r="I217" s="608" t="s">
        <v>14900</v>
      </c>
      <c r="J217" s="86"/>
      <c r="K217" s="178"/>
      <c r="L217" s="666"/>
      <c r="M217" s="86"/>
      <c r="N217" s="64"/>
      <c r="O217" s="86" t="s">
        <v>380</v>
      </c>
      <c r="P217" s="86" t="s">
        <v>380</v>
      </c>
      <c r="Q217" s="397" t="s">
        <v>14892</v>
      </c>
      <c r="R217" s="83" t="s">
        <v>42</v>
      </c>
      <c r="S217" s="86"/>
      <c r="T217" s="9"/>
      <c r="U217" s="9"/>
      <c r="V217" s="9"/>
      <c r="W217" s="9"/>
      <c r="X217" s="9"/>
      <c r="Y217" s="9"/>
      <c r="Z217" s="9"/>
    </row>
    <row r="218" spans="1:26" ht="30" customHeight="1">
      <c r="A218" s="730" t="s">
        <v>14901</v>
      </c>
      <c r="B218" s="730" t="s">
        <v>363</v>
      </c>
      <c r="C218" s="730" t="s">
        <v>365</v>
      </c>
      <c r="D218" s="733" t="s">
        <v>14873</v>
      </c>
      <c r="E218" s="733" t="s">
        <v>14905</v>
      </c>
      <c r="F218" s="733" t="s">
        <v>13002</v>
      </c>
      <c r="G218" s="608">
        <v>1</v>
      </c>
      <c r="H218" s="608" t="s">
        <v>13006</v>
      </c>
      <c r="I218" s="608" t="s">
        <v>13007</v>
      </c>
      <c r="J218" s="86"/>
      <c r="K218" s="178"/>
      <c r="L218" s="734"/>
      <c r="M218" s="86"/>
      <c r="N218" s="64"/>
      <c r="O218" s="86" t="s">
        <v>380</v>
      </c>
      <c r="P218" s="86" t="s">
        <v>380</v>
      </c>
      <c r="Q218" s="397" t="s">
        <v>14909</v>
      </c>
      <c r="R218" s="83" t="s">
        <v>42</v>
      </c>
      <c r="S218" s="86"/>
      <c r="T218" s="9"/>
      <c r="U218" s="9"/>
      <c r="V218" s="9"/>
      <c r="W218" s="9"/>
      <c r="X218" s="9"/>
      <c r="Y218" s="9"/>
      <c r="Z218" s="9"/>
    </row>
    <row r="219" spans="1:26" ht="30" customHeight="1">
      <c r="A219" s="731"/>
      <c r="B219" s="731"/>
      <c r="C219" s="731"/>
      <c r="D219" s="731"/>
      <c r="E219" s="731"/>
      <c r="F219" s="731"/>
      <c r="G219" s="608">
        <v>2</v>
      </c>
      <c r="H219" s="608" t="s">
        <v>13108</v>
      </c>
      <c r="I219" s="608" t="s">
        <v>13007</v>
      </c>
      <c r="J219" s="86"/>
      <c r="K219" s="178"/>
      <c r="L219" s="665"/>
      <c r="M219" s="86"/>
      <c r="N219" s="64"/>
      <c r="O219" s="86" t="s">
        <v>380</v>
      </c>
      <c r="P219" s="86" t="s">
        <v>380</v>
      </c>
      <c r="Q219" s="397" t="s">
        <v>14909</v>
      </c>
      <c r="R219" s="83" t="s">
        <v>42</v>
      </c>
      <c r="S219" s="86"/>
      <c r="T219" s="9"/>
      <c r="U219" s="9"/>
      <c r="V219" s="9"/>
      <c r="W219" s="9"/>
      <c r="X219" s="9"/>
      <c r="Y219" s="9"/>
      <c r="Z219" s="9"/>
    </row>
    <row r="220" spans="1:26" ht="30" customHeight="1">
      <c r="A220" s="732"/>
      <c r="B220" s="732"/>
      <c r="C220" s="732"/>
      <c r="D220" s="731"/>
      <c r="E220" s="732"/>
      <c r="F220" s="732"/>
      <c r="G220" s="608">
        <v>3</v>
      </c>
      <c r="H220" s="608" t="s">
        <v>14885</v>
      </c>
      <c r="I220" s="608" t="s">
        <v>14886</v>
      </c>
      <c r="J220" s="86"/>
      <c r="K220" s="178"/>
      <c r="L220" s="666"/>
      <c r="M220" s="399"/>
      <c r="N220" s="64"/>
      <c r="O220" s="86" t="s">
        <v>380</v>
      </c>
      <c r="P220" s="86" t="s">
        <v>380</v>
      </c>
      <c r="Q220" s="397" t="s">
        <v>14909</v>
      </c>
      <c r="R220" s="83" t="s">
        <v>42</v>
      </c>
      <c r="S220" s="86"/>
      <c r="T220" s="9"/>
      <c r="U220" s="9"/>
      <c r="V220" s="9"/>
      <c r="W220" s="9"/>
      <c r="X220" s="9"/>
      <c r="Y220" s="9"/>
      <c r="Z220" s="9"/>
    </row>
    <row r="221" spans="1:26" ht="45" customHeight="1">
      <c r="A221" s="730" t="s">
        <v>14919</v>
      </c>
      <c r="B221" s="730" t="s">
        <v>363</v>
      </c>
      <c r="C221" s="730" t="s">
        <v>365</v>
      </c>
      <c r="D221" s="733" t="s">
        <v>14921</v>
      </c>
      <c r="E221" s="733" t="s">
        <v>14922</v>
      </c>
      <c r="F221" s="733" t="s">
        <v>13002</v>
      </c>
      <c r="G221" s="608">
        <v>1</v>
      </c>
      <c r="H221" s="608" t="s">
        <v>13006</v>
      </c>
      <c r="I221" s="608" t="s">
        <v>13007</v>
      </c>
      <c r="J221" s="86"/>
      <c r="K221" s="178"/>
      <c r="L221" s="734"/>
      <c r="M221" s="86"/>
      <c r="N221" s="64"/>
      <c r="O221" s="86" t="s">
        <v>380</v>
      </c>
      <c r="P221" s="86" t="s">
        <v>380</v>
      </c>
      <c r="Q221" s="397" t="s">
        <v>14925</v>
      </c>
      <c r="R221" s="83" t="s">
        <v>42</v>
      </c>
      <c r="S221" s="86"/>
      <c r="T221" s="9"/>
      <c r="U221" s="9"/>
      <c r="V221" s="9"/>
      <c r="W221" s="9"/>
      <c r="X221" s="9"/>
      <c r="Y221" s="9"/>
      <c r="Z221" s="9"/>
    </row>
    <row r="222" spans="1:26" ht="45" customHeight="1">
      <c r="A222" s="732"/>
      <c r="B222" s="732"/>
      <c r="C222" s="732"/>
      <c r="D222" s="732"/>
      <c r="E222" s="732"/>
      <c r="F222" s="732"/>
      <c r="G222" s="608">
        <v>2</v>
      </c>
      <c r="H222" s="608" t="s">
        <v>14885</v>
      </c>
      <c r="I222" s="608" t="s">
        <v>14928</v>
      </c>
      <c r="J222" s="86"/>
      <c r="K222" s="178"/>
      <c r="L222" s="666"/>
      <c r="M222" s="86"/>
      <c r="N222" s="64"/>
      <c r="O222" s="86" t="s">
        <v>380</v>
      </c>
      <c r="P222" s="86" t="s">
        <v>380</v>
      </c>
      <c r="Q222" s="397" t="s">
        <v>14925</v>
      </c>
      <c r="R222" s="83" t="s">
        <v>42</v>
      </c>
      <c r="S222" s="86"/>
      <c r="T222" s="9"/>
      <c r="U222" s="9"/>
      <c r="V222" s="9"/>
      <c r="W222" s="9"/>
      <c r="X222" s="9"/>
      <c r="Y222" s="9"/>
      <c r="Z222" s="9"/>
    </row>
    <row r="223" spans="1:26" ht="30" customHeight="1">
      <c r="A223" s="730" t="s">
        <v>14929</v>
      </c>
      <c r="B223" s="730" t="s">
        <v>363</v>
      </c>
      <c r="C223" s="730" t="s">
        <v>365</v>
      </c>
      <c r="D223" s="733" t="s">
        <v>14921</v>
      </c>
      <c r="E223" s="733" t="s">
        <v>14931</v>
      </c>
      <c r="F223" s="733" t="s">
        <v>13002</v>
      </c>
      <c r="G223" s="608">
        <v>1</v>
      </c>
      <c r="H223" s="608" t="s">
        <v>13006</v>
      </c>
      <c r="I223" s="608" t="s">
        <v>13007</v>
      </c>
      <c r="J223" s="86"/>
      <c r="K223" s="178"/>
      <c r="L223" s="734"/>
      <c r="M223" s="86"/>
      <c r="N223" s="64"/>
      <c r="O223" s="86" t="s">
        <v>380</v>
      </c>
      <c r="P223" s="86" t="s">
        <v>380</v>
      </c>
      <c r="Q223" s="397" t="s">
        <v>14936</v>
      </c>
      <c r="R223" s="83" t="s">
        <v>42</v>
      </c>
      <c r="S223" s="86"/>
      <c r="T223" s="9"/>
      <c r="U223" s="9"/>
      <c r="V223" s="9"/>
      <c r="W223" s="9"/>
      <c r="X223" s="9"/>
      <c r="Y223" s="9"/>
      <c r="Z223" s="9"/>
    </row>
    <row r="224" spans="1:26" ht="30" customHeight="1">
      <c r="A224" s="731"/>
      <c r="B224" s="731"/>
      <c r="C224" s="731"/>
      <c r="D224" s="731"/>
      <c r="E224" s="731"/>
      <c r="F224" s="731"/>
      <c r="G224" s="608">
        <v>2</v>
      </c>
      <c r="H224" s="608" t="s">
        <v>13059</v>
      </c>
      <c r="I224" s="608" t="s">
        <v>13007</v>
      </c>
      <c r="J224" s="86"/>
      <c r="K224" s="178"/>
      <c r="L224" s="665"/>
      <c r="M224" s="86"/>
      <c r="N224" s="64"/>
      <c r="O224" s="86" t="s">
        <v>380</v>
      </c>
      <c r="P224" s="86" t="s">
        <v>380</v>
      </c>
      <c r="Q224" s="397" t="s">
        <v>14936</v>
      </c>
      <c r="R224" s="83" t="s">
        <v>42</v>
      </c>
      <c r="S224" s="86"/>
      <c r="T224" s="9"/>
      <c r="U224" s="9"/>
      <c r="V224" s="9"/>
      <c r="W224" s="9"/>
      <c r="X224" s="9"/>
      <c r="Y224" s="9"/>
      <c r="Z224" s="9"/>
    </row>
    <row r="225" spans="1:26" ht="30" customHeight="1">
      <c r="A225" s="732"/>
      <c r="B225" s="732"/>
      <c r="C225" s="732"/>
      <c r="D225" s="731"/>
      <c r="E225" s="732"/>
      <c r="F225" s="732"/>
      <c r="G225" s="608">
        <v>3</v>
      </c>
      <c r="H225" s="608" t="s">
        <v>14885</v>
      </c>
      <c r="I225" s="608" t="s">
        <v>14900</v>
      </c>
      <c r="J225" s="86"/>
      <c r="K225" s="178"/>
      <c r="L225" s="666"/>
      <c r="M225" s="86"/>
      <c r="N225" s="64"/>
      <c r="O225" s="86" t="s">
        <v>380</v>
      </c>
      <c r="P225" s="86" t="s">
        <v>380</v>
      </c>
      <c r="Q225" s="397" t="s">
        <v>14936</v>
      </c>
      <c r="R225" s="83" t="s">
        <v>42</v>
      </c>
      <c r="S225" s="86"/>
      <c r="T225" s="9"/>
      <c r="U225" s="9"/>
      <c r="V225" s="9"/>
      <c r="W225" s="9"/>
      <c r="X225" s="9"/>
      <c r="Y225" s="9"/>
      <c r="Z225" s="9"/>
    </row>
    <row r="226" spans="1:26" ht="30" customHeight="1">
      <c r="A226" s="730" t="s">
        <v>14945</v>
      </c>
      <c r="B226" s="730" t="s">
        <v>363</v>
      </c>
      <c r="C226" s="730" t="s">
        <v>365</v>
      </c>
      <c r="D226" s="733" t="s">
        <v>14921</v>
      </c>
      <c r="E226" s="733" t="s">
        <v>14948</v>
      </c>
      <c r="F226" s="733" t="s">
        <v>13002</v>
      </c>
      <c r="G226" s="608">
        <v>1</v>
      </c>
      <c r="H226" s="608" t="s">
        <v>13006</v>
      </c>
      <c r="I226" s="608" t="s">
        <v>13007</v>
      </c>
      <c r="J226" s="86"/>
      <c r="K226" s="178"/>
      <c r="L226" s="734"/>
      <c r="M226" s="86"/>
      <c r="N226" s="64"/>
      <c r="O226" s="86" t="s">
        <v>380</v>
      </c>
      <c r="P226" s="86" t="s">
        <v>380</v>
      </c>
      <c r="Q226" s="397" t="s">
        <v>14950</v>
      </c>
      <c r="R226" s="83" t="s">
        <v>42</v>
      </c>
      <c r="S226" s="86"/>
      <c r="T226" s="9"/>
      <c r="U226" s="9"/>
      <c r="V226" s="9"/>
      <c r="W226" s="9"/>
      <c r="X226" s="9"/>
      <c r="Y226" s="9"/>
      <c r="Z226" s="9"/>
    </row>
    <row r="227" spans="1:26" ht="30" customHeight="1">
      <c r="A227" s="731"/>
      <c r="B227" s="731"/>
      <c r="C227" s="731"/>
      <c r="D227" s="731"/>
      <c r="E227" s="731"/>
      <c r="F227" s="731"/>
      <c r="G227" s="608">
        <v>2</v>
      </c>
      <c r="H227" s="608" t="s">
        <v>13108</v>
      </c>
      <c r="I227" s="608" t="s">
        <v>13007</v>
      </c>
      <c r="J227" s="86"/>
      <c r="K227" s="178"/>
      <c r="L227" s="665"/>
      <c r="M227" s="86"/>
      <c r="N227" s="64"/>
      <c r="O227" s="86" t="s">
        <v>380</v>
      </c>
      <c r="P227" s="86" t="s">
        <v>380</v>
      </c>
      <c r="Q227" s="397" t="s">
        <v>14950</v>
      </c>
      <c r="R227" s="83" t="s">
        <v>42</v>
      </c>
      <c r="S227" s="86"/>
      <c r="T227" s="9"/>
      <c r="U227" s="9"/>
      <c r="V227" s="9"/>
      <c r="W227" s="9"/>
      <c r="X227" s="9"/>
      <c r="Y227" s="9"/>
      <c r="Z227" s="9"/>
    </row>
    <row r="228" spans="1:26" ht="30" customHeight="1">
      <c r="A228" s="732"/>
      <c r="B228" s="732"/>
      <c r="C228" s="732"/>
      <c r="D228" s="731"/>
      <c r="E228" s="732"/>
      <c r="F228" s="732"/>
      <c r="G228" s="608">
        <v>3</v>
      </c>
      <c r="H228" s="608" t="s">
        <v>14885</v>
      </c>
      <c r="I228" s="608" t="s">
        <v>14928</v>
      </c>
      <c r="J228" s="86"/>
      <c r="K228" s="178"/>
      <c r="L228" s="666"/>
      <c r="M228" s="399"/>
      <c r="N228" s="64"/>
      <c r="O228" s="86" t="s">
        <v>380</v>
      </c>
      <c r="P228" s="86" t="s">
        <v>380</v>
      </c>
      <c r="Q228" s="397" t="s">
        <v>14950</v>
      </c>
      <c r="R228" s="83" t="s">
        <v>42</v>
      </c>
      <c r="S228" s="86"/>
      <c r="T228" s="9"/>
      <c r="U228" s="9"/>
      <c r="V228" s="9"/>
      <c r="W228" s="9"/>
      <c r="X228" s="9"/>
      <c r="Y228" s="9"/>
      <c r="Z228" s="9"/>
    </row>
    <row r="229" spans="1:26" ht="39.75" customHeight="1">
      <c r="A229" s="735" t="s">
        <v>14956</v>
      </c>
      <c r="B229" s="735" t="s">
        <v>363</v>
      </c>
      <c r="C229" s="735" t="s">
        <v>365</v>
      </c>
      <c r="D229" s="740" t="s">
        <v>14958</v>
      </c>
      <c r="E229" s="740" t="s">
        <v>14959</v>
      </c>
      <c r="F229" s="740" t="s">
        <v>13002</v>
      </c>
      <c r="G229" s="26">
        <v>1</v>
      </c>
      <c r="H229" s="26" t="s">
        <v>13006</v>
      </c>
      <c r="I229" s="26" t="s">
        <v>13007</v>
      </c>
      <c r="J229" s="86" t="s">
        <v>158</v>
      </c>
      <c r="K229" s="178"/>
      <c r="L229" s="734"/>
      <c r="M229" s="86"/>
      <c r="N229" s="64"/>
      <c r="O229" s="86" t="s">
        <v>380</v>
      </c>
      <c r="P229" s="86" t="s">
        <v>380</v>
      </c>
      <c r="Q229" s="397" t="s">
        <v>14964</v>
      </c>
      <c r="R229" s="83" t="s">
        <v>63</v>
      </c>
      <c r="S229" s="86"/>
      <c r="T229" s="9"/>
      <c r="U229" s="9"/>
      <c r="V229" s="9"/>
      <c r="W229" s="9"/>
      <c r="X229" s="9"/>
      <c r="Y229" s="9"/>
      <c r="Z229" s="9"/>
    </row>
    <row r="230" spans="1:26" ht="39.75" customHeight="1">
      <c r="A230" s="666"/>
      <c r="B230" s="666"/>
      <c r="C230" s="666"/>
      <c r="D230" s="666"/>
      <c r="E230" s="666"/>
      <c r="F230" s="666"/>
      <c r="G230" s="26">
        <v>2</v>
      </c>
      <c r="H230" s="26" t="s">
        <v>14885</v>
      </c>
      <c r="I230" s="26" t="s">
        <v>14967</v>
      </c>
      <c r="J230" s="86" t="s">
        <v>158</v>
      </c>
      <c r="K230" s="178"/>
      <c r="L230" s="666"/>
      <c r="M230" s="86"/>
      <c r="N230" s="64"/>
      <c r="O230" s="86" t="s">
        <v>380</v>
      </c>
      <c r="P230" s="86" t="s">
        <v>380</v>
      </c>
      <c r="Q230" s="397" t="s">
        <v>14964</v>
      </c>
      <c r="R230" s="83" t="s">
        <v>63</v>
      </c>
      <c r="S230" s="86"/>
      <c r="T230" s="9"/>
      <c r="U230" s="9"/>
      <c r="V230" s="9"/>
      <c r="W230" s="9"/>
      <c r="X230" s="9"/>
      <c r="Y230" s="9"/>
      <c r="Z230" s="9"/>
    </row>
    <row r="231" spans="1:26" ht="30" customHeight="1">
      <c r="A231" s="735" t="s">
        <v>14970</v>
      </c>
      <c r="B231" s="735" t="s">
        <v>363</v>
      </c>
      <c r="C231" s="735" t="s">
        <v>365</v>
      </c>
      <c r="D231" s="740" t="s">
        <v>14958</v>
      </c>
      <c r="E231" s="740" t="s">
        <v>14973</v>
      </c>
      <c r="F231" s="740" t="s">
        <v>13002</v>
      </c>
      <c r="G231" s="26">
        <v>1</v>
      </c>
      <c r="H231" s="26" t="s">
        <v>13006</v>
      </c>
      <c r="I231" s="26" t="s">
        <v>13007</v>
      </c>
      <c r="J231" s="86" t="s">
        <v>158</v>
      </c>
      <c r="K231" s="178"/>
      <c r="L231" s="734"/>
      <c r="M231" s="86"/>
      <c r="N231" s="64"/>
      <c r="O231" s="86" t="s">
        <v>380</v>
      </c>
      <c r="P231" s="86" t="s">
        <v>380</v>
      </c>
      <c r="Q231" s="397" t="s">
        <v>14978</v>
      </c>
      <c r="R231" s="83" t="s">
        <v>63</v>
      </c>
      <c r="S231" s="86"/>
      <c r="T231" s="9"/>
      <c r="U231" s="9"/>
      <c r="V231" s="9"/>
      <c r="W231" s="9"/>
      <c r="X231" s="9"/>
      <c r="Y231" s="9"/>
      <c r="Z231" s="9"/>
    </row>
    <row r="232" spans="1:26" ht="30" customHeight="1">
      <c r="A232" s="665"/>
      <c r="B232" s="665"/>
      <c r="C232" s="665"/>
      <c r="D232" s="665"/>
      <c r="E232" s="665"/>
      <c r="F232" s="665"/>
      <c r="G232" s="26">
        <v>2</v>
      </c>
      <c r="H232" s="26" t="s">
        <v>13059</v>
      </c>
      <c r="I232" s="26" t="s">
        <v>13007</v>
      </c>
      <c r="J232" s="86" t="s">
        <v>158</v>
      </c>
      <c r="K232" s="178"/>
      <c r="L232" s="665"/>
      <c r="M232" s="86"/>
      <c r="N232" s="64"/>
      <c r="O232" s="86" t="s">
        <v>380</v>
      </c>
      <c r="P232" s="86" t="s">
        <v>380</v>
      </c>
      <c r="Q232" s="397" t="s">
        <v>14978</v>
      </c>
      <c r="R232" s="83" t="s">
        <v>63</v>
      </c>
      <c r="S232" s="86"/>
      <c r="T232" s="9"/>
      <c r="U232" s="9"/>
      <c r="V232" s="9"/>
      <c r="W232" s="9"/>
      <c r="X232" s="9"/>
      <c r="Y232" s="9"/>
      <c r="Z232" s="9"/>
    </row>
    <row r="233" spans="1:26" ht="30" customHeight="1">
      <c r="A233" s="666"/>
      <c r="B233" s="666"/>
      <c r="C233" s="666"/>
      <c r="D233" s="665"/>
      <c r="E233" s="666"/>
      <c r="F233" s="666"/>
      <c r="G233" s="26">
        <v>3</v>
      </c>
      <c r="H233" s="26" t="s">
        <v>14885</v>
      </c>
      <c r="I233" s="26" t="s">
        <v>14900</v>
      </c>
      <c r="J233" s="86" t="s">
        <v>158</v>
      </c>
      <c r="K233" s="178"/>
      <c r="L233" s="666"/>
      <c r="M233" s="86"/>
      <c r="N233" s="64"/>
      <c r="O233" s="86" t="s">
        <v>380</v>
      </c>
      <c r="P233" s="86" t="s">
        <v>380</v>
      </c>
      <c r="Q233" s="397" t="s">
        <v>14978</v>
      </c>
      <c r="R233" s="83" t="s">
        <v>63</v>
      </c>
      <c r="S233" s="86"/>
      <c r="T233" s="9"/>
      <c r="U233" s="9"/>
      <c r="V233" s="9"/>
      <c r="W233" s="9"/>
      <c r="X233" s="9"/>
      <c r="Y233" s="9"/>
      <c r="Z233" s="9"/>
    </row>
    <row r="234" spans="1:26" ht="30" customHeight="1">
      <c r="A234" s="735" t="s">
        <v>14988</v>
      </c>
      <c r="B234" s="735" t="s">
        <v>363</v>
      </c>
      <c r="C234" s="735" t="s">
        <v>365</v>
      </c>
      <c r="D234" s="740" t="s">
        <v>14958</v>
      </c>
      <c r="E234" s="740" t="s">
        <v>14989</v>
      </c>
      <c r="F234" s="740" t="s">
        <v>13002</v>
      </c>
      <c r="G234" s="26">
        <v>1</v>
      </c>
      <c r="H234" s="26" t="s">
        <v>13006</v>
      </c>
      <c r="I234" s="26" t="s">
        <v>13007</v>
      </c>
      <c r="J234" s="86" t="s">
        <v>158</v>
      </c>
      <c r="K234" s="178"/>
      <c r="L234" s="734"/>
      <c r="M234" s="86"/>
      <c r="N234" s="64"/>
      <c r="O234" s="86" t="s">
        <v>380</v>
      </c>
      <c r="P234" s="86" t="s">
        <v>380</v>
      </c>
      <c r="Q234" s="397" t="s">
        <v>14993</v>
      </c>
      <c r="R234" s="83" t="s">
        <v>63</v>
      </c>
      <c r="S234" s="86"/>
      <c r="T234" s="9"/>
      <c r="U234" s="9"/>
      <c r="V234" s="9"/>
      <c r="W234" s="9"/>
      <c r="X234" s="9"/>
      <c r="Y234" s="9"/>
      <c r="Z234" s="9"/>
    </row>
    <row r="235" spans="1:26" ht="30" customHeight="1">
      <c r="A235" s="665"/>
      <c r="B235" s="665"/>
      <c r="C235" s="665"/>
      <c r="D235" s="665"/>
      <c r="E235" s="665"/>
      <c r="F235" s="665"/>
      <c r="G235" s="26">
        <v>2</v>
      </c>
      <c r="H235" s="26" t="s">
        <v>13108</v>
      </c>
      <c r="I235" s="26" t="s">
        <v>13007</v>
      </c>
      <c r="J235" s="86" t="s">
        <v>158</v>
      </c>
      <c r="K235" s="178"/>
      <c r="L235" s="665"/>
      <c r="M235" s="86"/>
      <c r="N235" s="64"/>
      <c r="O235" s="86" t="s">
        <v>380</v>
      </c>
      <c r="P235" s="86" t="s">
        <v>380</v>
      </c>
      <c r="Q235" s="397" t="s">
        <v>14993</v>
      </c>
      <c r="R235" s="83" t="s">
        <v>63</v>
      </c>
      <c r="S235" s="86"/>
      <c r="T235" s="9"/>
      <c r="U235" s="9"/>
      <c r="V235" s="9"/>
      <c r="W235" s="9"/>
      <c r="X235" s="9"/>
      <c r="Y235" s="9"/>
      <c r="Z235" s="9"/>
    </row>
    <row r="236" spans="1:26" ht="30" customHeight="1">
      <c r="A236" s="666"/>
      <c r="B236" s="666"/>
      <c r="C236" s="666"/>
      <c r="D236" s="665"/>
      <c r="E236" s="666"/>
      <c r="F236" s="666"/>
      <c r="G236" s="26">
        <v>3</v>
      </c>
      <c r="H236" s="26" t="s">
        <v>14885</v>
      </c>
      <c r="I236" s="26" t="s">
        <v>14967</v>
      </c>
      <c r="J236" s="86" t="s">
        <v>158</v>
      </c>
      <c r="K236" s="178"/>
      <c r="L236" s="666"/>
      <c r="M236" s="86"/>
      <c r="N236" s="64"/>
      <c r="O236" s="86" t="s">
        <v>380</v>
      </c>
      <c r="P236" s="86" t="s">
        <v>380</v>
      </c>
      <c r="Q236" s="397" t="s">
        <v>14993</v>
      </c>
      <c r="R236" s="83" t="s">
        <v>63</v>
      </c>
      <c r="S236" s="86"/>
      <c r="T236" s="9"/>
      <c r="U236" s="9"/>
      <c r="V236" s="9"/>
      <c r="W236" s="9"/>
      <c r="X236" s="9"/>
      <c r="Y236" s="9"/>
      <c r="Z236" s="9"/>
    </row>
    <row r="237" spans="1:26" ht="39.75" customHeight="1">
      <c r="A237" s="735" t="s">
        <v>14999</v>
      </c>
      <c r="B237" s="735" t="s">
        <v>363</v>
      </c>
      <c r="C237" s="735" t="s">
        <v>365</v>
      </c>
      <c r="D237" s="740" t="s">
        <v>15000</v>
      </c>
      <c r="E237" s="740" t="s">
        <v>15002</v>
      </c>
      <c r="F237" s="740" t="s">
        <v>13002</v>
      </c>
      <c r="G237" s="26">
        <v>1</v>
      </c>
      <c r="H237" s="26" t="s">
        <v>13006</v>
      </c>
      <c r="I237" s="26" t="s">
        <v>13007</v>
      </c>
      <c r="J237" s="86" t="s">
        <v>158</v>
      </c>
      <c r="K237" s="178"/>
      <c r="L237" s="734"/>
      <c r="M237" s="86"/>
      <c r="N237" s="64"/>
      <c r="O237" s="86" t="s">
        <v>380</v>
      </c>
      <c r="P237" s="86" t="s">
        <v>380</v>
      </c>
      <c r="Q237" s="397" t="s">
        <v>15006</v>
      </c>
      <c r="R237" s="83" t="s">
        <v>63</v>
      </c>
      <c r="S237" s="86"/>
      <c r="T237" s="9"/>
      <c r="U237" s="9"/>
      <c r="V237" s="9"/>
      <c r="W237" s="9"/>
      <c r="X237" s="9"/>
      <c r="Y237" s="9"/>
      <c r="Z237" s="9"/>
    </row>
    <row r="238" spans="1:26" ht="39.75" customHeight="1">
      <c r="A238" s="666"/>
      <c r="B238" s="666"/>
      <c r="C238" s="666"/>
      <c r="D238" s="666"/>
      <c r="E238" s="666"/>
      <c r="F238" s="666"/>
      <c r="G238" s="26">
        <v>2</v>
      </c>
      <c r="H238" s="26" t="s">
        <v>14885</v>
      </c>
      <c r="I238" s="26" t="s">
        <v>15011</v>
      </c>
      <c r="J238" s="86" t="s">
        <v>158</v>
      </c>
      <c r="K238" s="178"/>
      <c r="L238" s="666"/>
      <c r="M238" s="86"/>
      <c r="N238" s="64"/>
      <c r="O238" s="86" t="s">
        <v>380</v>
      </c>
      <c r="P238" s="86" t="s">
        <v>380</v>
      </c>
      <c r="Q238" s="397" t="s">
        <v>15006</v>
      </c>
      <c r="R238" s="83" t="s">
        <v>63</v>
      </c>
      <c r="S238" s="86"/>
      <c r="T238" s="9"/>
      <c r="U238" s="9"/>
      <c r="V238" s="9"/>
      <c r="W238" s="9"/>
      <c r="X238" s="9"/>
      <c r="Y238" s="9"/>
      <c r="Z238" s="9"/>
    </row>
    <row r="239" spans="1:26" ht="30" customHeight="1">
      <c r="A239" s="735" t="s">
        <v>15014</v>
      </c>
      <c r="B239" s="735" t="s">
        <v>363</v>
      </c>
      <c r="C239" s="735" t="s">
        <v>365</v>
      </c>
      <c r="D239" s="740" t="s">
        <v>15000</v>
      </c>
      <c r="E239" s="740" t="s">
        <v>15016</v>
      </c>
      <c r="F239" s="740" t="s">
        <v>13002</v>
      </c>
      <c r="G239" s="26">
        <v>1</v>
      </c>
      <c r="H239" s="26" t="s">
        <v>13006</v>
      </c>
      <c r="I239" s="26" t="s">
        <v>13007</v>
      </c>
      <c r="J239" s="86" t="s">
        <v>158</v>
      </c>
      <c r="K239" s="178"/>
      <c r="L239" s="734"/>
      <c r="M239" s="86"/>
      <c r="N239" s="64"/>
      <c r="O239" s="86" t="s">
        <v>380</v>
      </c>
      <c r="P239" s="86" t="s">
        <v>380</v>
      </c>
      <c r="Q239" s="397" t="s">
        <v>15020</v>
      </c>
      <c r="R239" s="83" t="s">
        <v>63</v>
      </c>
      <c r="S239" s="86"/>
      <c r="T239" s="9"/>
      <c r="U239" s="9"/>
      <c r="V239" s="9"/>
      <c r="W239" s="9"/>
      <c r="X239" s="9"/>
      <c r="Y239" s="9"/>
      <c r="Z239" s="9"/>
    </row>
    <row r="240" spans="1:26" ht="30" customHeight="1">
      <c r="A240" s="665"/>
      <c r="B240" s="665"/>
      <c r="C240" s="665"/>
      <c r="D240" s="665"/>
      <c r="E240" s="665"/>
      <c r="F240" s="665"/>
      <c r="G240" s="26">
        <v>2</v>
      </c>
      <c r="H240" s="26" t="s">
        <v>13059</v>
      </c>
      <c r="I240" s="26" t="s">
        <v>13007</v>
      </c>
      <c r="J240" s="86" t="s">
        <v>158</v>
      </c>
      <c r="K240" s="178"/>
      <c r="L240" s="665"/>
      <c r="M240" s="86"/>
      <c r="N240" s="64"/>
      <c r="O240" s="86" t="s">
        <v>380</v>
      </c>
      <c r="P240" s="86" t="s">
        <v>380</v>
      </c>
      <c r="Q240" s="397" t="s">
        <v>15020</v>
      </c>
      <c r="R240" s="83" t="s">
        <v>63</v>
      </c>
      <c r="S240" s="86"/>
      <c r="T240" s="9"/>
      <c r="U240" s="9"/>
      <c r="V240" s="9"/>
      <c r="W240" s="9"/>
      <c r="X240" s="9"/>
      <c r="Y240" s="9"/>
      <c r="Z240" s="9"/>
    </row>
    <row r="241" spans="1:26" ht="30" customHeight="1">
      <c r="A241" s="666"/>
      <c r="B241" s="666"/>
      <c r="C241" s="666"/>
      <c r="D241" s="665"/>
      <c r="E241" s="666"/>
      <c r="F241" s="666"/>
      <c r="G241" s="26">
        <v>3</v>
      </c>
      <c r="H241" s="26" t="s">
        <v>14885</v>
      </c>
      <c r="I241" s="26" t="s">
        <v>14900</v>
      </c>
      <c r="J241" s="86" t="s">
        <v>158</v>
      </c>
      <c r="K241" s="178"/>
      <c r="L241" s="666"/>
      <c r="M241" s="86"/>
      <c r="N241" s="64"/>
      <c r="O241" s="86" t="s">
        <v>380</v>
      </c>
      <c r="P241" s="86" t="s">
        <v>380</v>
      </c>
      <c r="Q241" s="397" t="s">
        <v>15020</v>
      </c>
      <c r="R241" s="83" t="s">
        <v>63</v>
      </c>
      <c r="S241" s="86"/>
      <c r="T241" s="9"/>
      <c r="U241" s="9"/>
      <c r="V241" s="9"/>
      <c r="W241" s="9"/>
      <c r="X241" s="9"/>
      <c r="Y241" s="9"/>
      <c r="Z241" s="9"/>
    </row>
    <row r="242" spans="1:26" ht="30" customHeight="1">
      <c r="A242" s="735" t="s">
        <v>15025</v>
      </c>
      <c r="B242" s="735" t="s">
        <v>363</v>
      </c>
      <c r="C242" s="735" t="s">
        <v>365</v>
      </c>
      <c r="D242" s="740" t="s">
        <v>15000</v>
      </c>
      <c r="E242" s="740" t="s">
        <v>15026</v>
      </c>
      <c r="F242" s="740" t="s">
        <v>13002</v>
      </c>
      <c r="G242" s="26">
        <v>1</v>
      </c>
      <c r="H242" s="26" t="s">
        <v>13006</v>
      </c>
      <c r="I242" s="26" t="s">
        <v>13007</v>
      </c>
      <c r="J242" s="86" t="s">
        <v>158</v>
      </c>
      <c r="K242" s="178"/>
      <c r="L242" s="734"/>
      <c r="M242" s="86"/>
      <c r="N242" s="64"/>
      <c r="O242" s="86" t="s">
        <v>380</v>
      </c>
      <c r="P242" s="86" t="s">
        <v>380</v>
      </c>
      <c r="Q242" s="397" t="s">
        <v>15028</v>
      </c>
      <c r="R242" s="83" t="s">
        <v>63</v>
      </c>
      <c r="S242" s="86"/>
      <c r="T242" s="9"/>
      <c r="U242" s="9"/>
      <c r="V242" s="9"/>
      <c r="W242" s="9"/>
      <c r="X242" s="9"/>
      <c r="Y242" s="9"/>
      <c r="Z242" s="9"/>
    </row>
    <row r="243" spans="1:26" ht="30" customHeight="1">
      <c r="A243" s="665"/>
      <c r="B243" s="665"/>
      <c r="C243" s="665"/>
      <c r="D243" s="665"/>
      <c r="E243" s="665"/>
      <c r="F243" s="665"/>
      <c r="G243" s="26">
        <v>2</v>
      </c>
      <c r="H243" s="26" t="s">
        <v>13108</v>
      </c>
      <c r="I243" s="26" t="s">
        <v>13007</v>
      </c>
      <c r="J243" s="86" t="s">
        <v>158</v>
      </c>
      <c r="K243" s="178"/>
      <c r="L243" s="665"/>
      <c r="M243" s="86"/>
      <c r="N243" s="64"/>
      <c r="O243" s="86" t="s">
        <v>380</v>
      </c>
      <c r="P243" s="86" t="s">
        <v>380</v>
      </c>
      <c r="Q243" s="397" t="s">
        <v>15028</v>
      </c>
      <c r="R243" s="83" t="s">
        <v>63</v>
      </c>
      <c r="S243" s="86"/>
      <c r="T243" s="9"/>
      <c r="U243" s="9"/>
      <c r="V243" s="9"/>
      <c r="W243" s="9"/>
      <c r="X243" s="9"/>
      <c r="Y243" s="9"/>
      <c r="Z243" s="9"/>
    </row>
    <row r="244" spans="1:26" ht="30" customHeight="1">
      <c r="A244" s="666"/>
      <c r="B244" s="666"/>
      <c r="C244" s="666"/>
      <c r="D244" s="665"/>
      <c r="E244" s="666"/>
      <c r="F244" s="666"/>
      <c r="G244" s="26">
        <v>3</v>
      </c>
      <c r="H244" s="26" t="s">
        <v>14885</v>
      </c>
      <c r="I244" s="26" t="s">
        <v>15011</v>
      </c>
      <c r="J244" s="86" t="s">
        <v>158</v>
      </c>
      <c r="K244" s="178"/>
      <c r="L244" s="666"/>
      <c r="M244" s="86"/>
      <c r="N244" s="64"/>
      <c r="O244" s="86" t="s">
        <v>380</v>
      </c>
      <c r="P244" s="86" t="s">
        <v>380</v>
      </c>
      <c r="Q244" s="397" t="s">
        <v>15028</v>
      </c>
      <c r="R244" s="83" t="s">
        <v>63</v>
      </c>
      <c r="S244" s="86"/>
      <c r="T244" s="9"/>
      <c r="U244" s="9"/>
      <c r="V244" s="9"/>
      <c r="W244" s="9"/>
      <c r="X244" s="9"/>
      <c r="Y244" s="9"/>
      <c r="Z244" s="9"/>
    </row>
    <row r="245" spans="1:26" ht="39.75" customHeight="1">
      <c r="A245" s="735" t="s">
        <v>15034</v>
      </c>
      <c r="B245" s="735" t="s">
        <v>363</v>
      </c>
      <c r="C245" s="735" t="s">
        <v>365</v>
      </c>
      <c r="D245" s="740" t="s">
        <v>15036</v>
      </c>
      <c r="E245" s="740" t="s">
        <v>15038</v>
      </c>
      <c r="F245" s="740" t="s">
        <v>13002</v>
      </c>
      <c r="G245" s="26">
        <v>1</v>
      </c>
      <c r="H245" s="26" t="s">
        <v>13006</v>
      </c>
      <c r="I245" s="26" t="s">
        <v>13007</v>
      </c>
      <c r="J245" s="86" t="s">
        <v>158</v>
      </c>
      <c r="K245" s="178"/>
      <c r="L245" s="734"/>
      <c r="M245" s="86"/>
      <c r="N245" s="64"/>
      <c r="O245" s="86" t="s">
        <v>380</v>
      </c>
      <c r="P245" s="86" t="s">
        <v>380</v>
      </c>
      <c r="Q245" s="86" t="s">
        <v>15042</v>
      </c>
      <c r="R245" s="83" t="s">
        <v>63</v>
      </c>
      <c r="S245" s="86"/>
      <c r="T245" s="9"/>
      <c r="U245" s="9"/>
      <c r="V245" s="9"/>
      <c r="W245" s="9"/>
      <c r="X245" s="9"/>
      <c r="Y245" s="9"/>
      <c r="Z245" s="9"/>
    </row>
    <row r="246" spans="1:26" ht="39.75" customHeight="1">
      <c r="A246" s="666"/>
      <c r="B246" s="666"/>
      <c r="C246" s="666"/>
      <c r="D246" s="666"/>
      <c r="E246" s="666"/>
      <c r="F246" s="666"/>
      <c r="G246" s="26">
        <v>2</v>
      </c>
      <c r="H246" s="26" t="s">
        <v>14885</v>
      </c>
      <c r="I246" s="26" t="s">
        <v>15046</v>
      </c>
      <c r="J246" s="86" t="s">
        <v>158</v>
      </c>
      <c r="K246" s="178"/>
      <c r="L246" s="666"/>
      <c r="M246" s="86"/>
      <c r="N246" s="64"/>
      <c r="O246" s="86" t="s">
        <v>380</v>
      </c>
      <c r="P246" s="86" t="s">
        <v>380</v>
      </c>
      <c r="Q246" s="86" t="s">
        <v>15042</v>
      </c>
      <c r="R246" s="83" t="s">
        <v>63</v>
      </c>
      <c r="S246" s="86"/>
      <c r="T246" s="9"/>
      <c r="U246" s="9"/>
      <c r="V246" s="9"/>
      <c r="W246" s="9"/>
      <c r="X246" s="9"/>
      <c r="Y246" s="9"/>
      <c r="Z246" s="9"/>
    </row>
    <row r="247" spans="1:26" ht="30" customHeight="1">
      <c r="A247" s="735" t="s">
        <v>15048</v>
      </c>
      <c r="B247" s="735" t="s">
        <v>363</v>
      </c>
      <c r="C247" s="735" t="s">
        <v>365</v>
      </c>
      <c r="D247" s="740" t="s">
        <v>15036</v>
      </c>
      <c r="E247" s="740" t="s">
        <v>15049</v>
      </c>
      <c r="F247" s="740" t="s">
        <v>13002</v>
      </c>
      <c r="G247" s="26">
        <v>1</v>
      </c>
      <c r="H247" s="26" t="s">
        <v>13006</v>
      </c>
      <c r="I247" s="26" t="s">
        <v>13007</v>
      </c>
      <c r="J247" s="86" t="s">
        <v>158</v>
      </c>
      <c r="K247" s="178"/>
      <c r="L247" s="734"/>
      <c r="M247" s="86"/>
      <c r="N247" s="64"/>
      <c r="O247" s="86" t="s">
        <v>380</v>
      </c>
      <c r="P247" s="86" t="s">
        <v>380</v>
      </c>
      <c r="Q247" s="86" t="s">
        <v>15051</v>
      </c>
      <c r="R247" s="83" t="s">
        <v>63</v>
      </c>
      <c r="S247" s="86"/>
      <c r="T247" s="9"/>
      <c r="U247" s="9"/>
      <c r="V247" s="9"/>
      <c r="W247" s="9"/>
      <c r="X247" s="9"/>
      <c r="Y247" s="9"/>
      <c r="Z247" s="9"/>
    </row>
    <row r="248" spans="1:26" ht="30" customHeight="1">
      <c r="A248" s="665"/>
      <c r="B248" s="665"/>
      <c r="C248" s="665"/>
      <c r="D248" s="665"/>
      <c r="E248" s="665"/>
      <c r="F248" s="665"/>
      <c r="G248" s="26">
        <v>2</v>
      </c>
      <c r="H248" s="26" t="s">
        <v>13059</v>
      </c>
      <c r="I248" s="26" t="s">
        <v>13007</v>
      </c>
      <c r="J248" s="86" t="s">
        <v>158</v>
      </c>
      <c r="K248" s="178"/>
      <c r="L248" s="665"/>
      <c r="M248" s="86"/>
      <c r="N248" s="64"/>
      <c r="O248" s="86" t="s">
        <v>380</v>
      </c>
      <c r="P248" s="86" t="s">
        <v>380</v>
      </c>
      <c r="Q248" s="86" t="s">
        <v>15051</v>
      </c>
      <c r="R248" s="83" t="s">
        <v>63</v>
      </c>
      <c r="S248" s="86"/>
      <c r="T248" s="9"/>
      <c r="U248" s="9"/>
      <c r="V248" s="9"/>
      <c r="W248" s="9"/>
      <c r="X248" s="9"/>
      <c r="Y248" s="9"/>
      <c r="Z248" s="9"/>
    </row>
    <row r="249" spans="1:26" ht="30" customHeight="1">
      <c r="A249" s="666"/>
      <c r="B249" s="666"/>
      <c r="C249" s="666"/>
      <c r="D249" s="666"/>
      <c r="E249" s="666"/>
      <c r="F249" s="666"/>
      <c r="G249" s="26">
        <v>3</v>
      </c>
      <c r="H249" s="26" t="s">
        <v>14885</v>
      </c>
      <c r="I249" s="26" t="s">
        <v>14900</v>
      </c>
      <c r="J249" s="86" t="s">
        <v>158</v>
      </c>
      <c r="K249" s="178"/>
      <c r="L249" s="666"/>
      <c r="M249" s="86"/>
      <c r="N249" s="64"/>
      <c r="O249" s="86" t="s">
        <v>380</v>
      </c>
      <c r="P249" s="86" t="s">
        <v>380</v>
      </c>
      <c r="Q249" s="86" t="s">
        <v>15051</v>
      </c>
      <c r="R249" s="83" t="s">
        <v>63</v>
      </c>
      <c r="S249" s="86"/>
      <c r="T249" s="9"/>
      <c r="U249" s="9"/>
      <c r="V249" s="9"/>
      <c r="W249" s="9"/>
      <c r="X249" s="9"/>
      <c r="Y249" s="9"/>
      <c r="Z249" s="9"/>
    </row>
    <row r="250" spans="1:26" ht="30" customHeight="1">
      <c r="A250" s="735" t="s">
        <v>15053</v>
      </c>
      <c r="B250" s="735" t="s">
        <v>363</v>
      </c>
      <c r="C250" s="735" t="s">
        <v>365</v>
      </c>
      <c r="D250" s="740" t="s">
        <v>15036</v>
      </c>
      <c r="E250" s="740" t="s">
        <v>15054</v>
      </c>
      <c r="F250" s="740" t="s">
        <v>13002</v>
      </c>
      <c r="G250" s="26">
        <v>1</v>
      </c>
      <c r="H250" s="26" t="s">
        <v>13006</v>
      </c>
      <c r="I250" s="26" t="s">
        <v>13007</v>
      </c>
      <c r="J250" s="86" t="s">
        <v>158</v>
      </c>
      <c r="K250" s="178"/>
      <c r="L250" s="734"/>
      <c r="M250" s="86"/>
      <c r="N250" s="64"/>
      <c r="O250" s="86" t="s">
        <v>380</v>
      </c>
      <c r="P250" s="86" t="s">
        <v>380</v>
      </c>
      <c r="Q250" s="86" t="s">
        <v>15056</v>
      </c>
      <c r="R250" s="83" t="s">
        <v>63</v>
      </c>
      <c r="S250" s="86"/>
      <c r="T250" s="9"/>
      <c r="U250" s="9"/>
      <c r="V250" s="9"/>
      <c r="W250" s="9"/>
      <c r="X250" s="9"/>
      <c r="Y250" s="9"/>
      <c r="Z250" s="9"/>
    </row>
    <row r="251" spans="1:26" ht="30" customHeight="1">
      <c r="A251" s="665"/>
      <c r="B251" s="665"/>
      <c r="C251" s="665"/>
      <c r="D251" s="665"/>
      <c r="E251" s="665"/>
      <c r="F251" s="665"/>
      <c r="G251" s="26">
        <v>2</v>
      </c>
      <c r="H251" s="26" t="s">
        <v>13108</v>
      </c>
      <c r="I251" s="26" t="s">
        <v>13007</v>
      </c>
      <c r="J251" s="86" t="s">
        <v>158</v>
      </c>
      <c r="K251" s="178"/>
      <c r="L251" s="665"/>
      <c r="M251" s="86"/>
      <c r="N251" s="64"/>
      <c r="O251" s="86" t="s">
        <v>380</v>
      </c>
      <c r="P251" s="86" t="s">
        <v>380</v>
      </c>
      <c r="Q251" s="86" t="s">
        <v>15056</v>
      </c>
      <c r="R251" s="83" t="s">
        <v>63</v>
      </c>
      <c r="S251" s="86"/>
      <c r="T251" s="9"/>
      <c r="U251" s="9"/>
      <c r="V251" s="9"/>
      <c r="W251" s="9"/>
      <c r="X251" s="9"/>
      <c r="Y251" s="9"/>
      <c r="Z251" s="9"/>
    </row>
    <row r="252" spans="1:26" ht="30" customHeight="1">
      <c r="A252" s="666"/>
      <c r="B252" s="666"/>
      <c r="C252" s="666"/>
      <c r="D252" s="666"/>
      <c r="E252" s="666"/>
      <c r="F252" s="666"/>
      <c r="G252" s="26">
        <v>3</v>
      </c>
      <c r="H252" s="26" t="s">
        <v>14885</v>
      </c>
      <c r="I252" s="26" t="s">
        <v>15046</v>
      </c>
      <c r="J252" s="86" t="s">
        <v>158</v>
      </c>
      <c r="K252" s="178"/>
      <c r="L252" s="666"/>
      <c r="M252" s="86"/>
      <c r="N252" s="64"/>
      <c r="O252" s="86" t="s">
        <v>380</v>
      </c>
      <c r="P252" s="86" t="s">
        <v>380</v>
      </c>
      <c r="Q252" s="86" t="s">
        <v>15056</v>
      </c>
      <c r="R252" s="83" t="s">
        <v>63</v>
      </c>
      <c r="S252" s="86"/>
      <c r="T252" s="9"/>
      <c r="U252" s="9"/>
      <c r="V252" s="9"/>
      <c r="W252" s="9"/>
      <c r="X252" s="9"/>
      <c r="Y252" s="9"/>
      <c r="Z252" s="9"/>
    </row>
    <row r="253" spans="1:26" ht="39.75" customHeight="1">
      <c r="A253" s="735" t="s">
        <v>15062</v>
      </c>
      <c r="B253" s="735" t="s">
        <v>12153</v>
      </c>
      <c r="C253" s="735" t="s">
        <v>15063</v>
      </c>
      <c r="D253" s="740" t="s">
        <v>15064</v>
      </c>
      <c r="E253" s="740" t="s">
        <v>15066</v>
      </c>
      <c r="F253" s="740" t="s">
        <v>13002</v>
      </c>
      <c r="G253" s="26">
        <v>1</v>
      </c>
      <c r="H253" s="80" t="s">
        <v>13006</v>
      </c>
      <c r="I253" s="26" t="s">
        <v>14698</v>
      </c>
      <c r="J253" s="86" t="s">
        <v>158</v>
      </c>
      <c r="K253" s="178"/>
      <c r="L253" s="734"/>
      <c r="M253" s="417"/>
      <c r="N253" s="64"/>
      <c r="O253" s="86" t="s">
        <v>380</v>
      </c>
      <c r="P253" s="86" t="s">
        <v>15068</v>
      </c>
      <c r="Q253" s="86" t="s">
        <v>15069</v>
      </c>
      <c r="R253" s="83"/>
      <c r="S253" s="86"/>
      <c r="T253" s="9"/>
      <c r="U253" s="9"/>
      <c r="V253" s="9"/>
      <c r="W253" s="9"/>
      <c r="X253" s="9"/>
      <c r="Y253" s="9"/>
      <c r="Z253" s="9"/>
    </row>
    <row r="254" spans="1:26" ht="39.75" customHeight="1">
      <c r="A254" s="666"/>
      <c r="B254" s="666"/>
      <c r="C254" s="666"/>
      <c r="D254" s="666"/>
      <c r="E254" s="666"/>
      <c r="F254" s="666"/>
      <c r="G254" s="26">
        <v>2</v>
      </c>
      <c r="H254" s="26" t="s">
        <v>15070</v>
      </c>
      <c r="I254" s="26" t="s">
        <v>15072</v>
      </c>
      <c r="J254" s="86" t="s">
        <v>158</v>
      </c>
      <c r="K254" s="178"/>
      <c r="L254" s="666"/>
      <c r="M254" s="808" t="s">
        <v>15074</v>
      </c>
      <c r="N254" s="64"/>
      <c r="O254" s="86" t="s">
        <v>380</v>
      </c>
      <c r="P254" s="86" t="s">
        <v>15068</v>
      </c>
      <c r="Q254" s="86" t="s">
        <v>15069</v>
      </c>
      <c r="R254" s="83"/>
      <c r="S254" s="86"/>
      <c r="T254" s="9"/>
      <c r="U254" s="9"/>
      <c r="V254" s="9"/>
      <c r="W254" s="9"/>
      <c r="X254" s="9"/>
      <c r="Y254" s="9"/>
      <c r="Z254" s="9"/>
    </row>
    <row r="255" spans="1:26" ht="30" customHeight="1">
      <c r="A255" s="735" t="s">
        <v>15075</v>
      </c>
      <c r="B255" s="735" t="s">
        <v>12153</v>
      </c>
      <c r="C255" s="735" t="s">
        <v>15063</v>
      </c>
      <c r="D255" s="740" t="s">
        <v>15064</v>
      </c>
      <c r="E255" s="740" t="s">
        <v>15077</v>
      </c>
      <c r="F255" s="740" t="s">
        <v>13002</v>
      </c>
      <c r="G255" s="26">
        <v>1</v>
      </c>
      <c r="H255" s="26" t="s">
        <v>13006</v>
      </c>
      <c r="I255" s="26" t="s">
        <v>14698</v>
      </c>
      <c r="J255" s="86" t="s">
        <v>158</v>
      </c>
      <c r="K255" s="178"/>
      <c r="L255" s="734"/>
      <c r="M255" s="665"/>
      <c r="N255" s="64"/>
      <c r="O255" s="86" t="s">
        <v>380</v>
      </c>
      <c r="P255" s="86" t="s">
        <v>15079</v>
      </c>
      <c r="Q255" s="86" t="s">
        <v>15080</v>
      </c>
      <c r="R255" s="83"/>
      <c r="S255" s="86"/>
      <c r="T255" s="9"/>
      <c r="U255" s="9"/>
      <c r="V255" s="9"/>
      <c r="W255" s="9"/>
      <c r="X255" s="9"/>
      <c r="Y255" s="9"/>
      <c r="Z255" s="9"/>
    </row>
    <row r="256" spans="1:26" ht="30" customHeight="1">
      <c r="A256" s="665"/>
      <c r="B256" s="665"/>
      <c r="C256" s="665"/>
      <c r="D256" s="665"/>
      <c r="E256" s="665"/>
      <c r="F256" s="665"/>
      <c r="G256" s="26">
        <v>2</v>
      </c>
      <c r="H256" s="26" t="s">
        <v>13059</v>
      </c>
      <c r="I256" s="26" t="s">
        <v>14717</v>
      </c>
      <c r="J256" s="86" t="s">
        <v>158</v>
      </c>
      <c r="K256" s="178"/>
      <c r="L256" s="665"/>
      <c r="M256" s="665"/>
      <c r="N256" s="64"/>
      <c r="O256" s="86" t="s">
        <v>380</v>
      </c>
      <c r="P256" s="86" t="s">
        <v>15079</v>
      </c>
      <c r="Q256" s="86" t="s">
        <v>15080</v>
      </c>
      <c r="R256" s="83"/>
      <c r="S256" s="86"/>
      <c r="T256" s="9"/>
      <c r="U256" s="9"/>
      <c r="V256" s="9"/>
      <c r="W256" s="9"/>
      <c r="X256" s="9"/>
      <c r="Y256" s="9"/>
      <c r="Z256" s="9"/>
    </row>
    <row r="257" spans="1:26" ht="30" customHeight="1">
      <c r="A257" s="666"/>
      <c r="B257" s="666"/>
      <c r="C257" s="666"/>
      <c r="D257" s="666"/>
      <c r="E257" s="666"/>
      <c r="F257" s="666"/>
      <c r="G257" s="26">
        <v>3</v>
      </c>
      <c r="H257" s="26" t="s">
        <v>15084</v>
      </c>
      <c r="I257" s="26" t="s">
        <v>15085</v>
      </c>
      <c r="J257" s="86" t="s">
        <v>158</v>
      </c>
      <c r="K257" s="178"/>
      <c r="L257" s="666"/>
      <c r="M257" s="665"/>
      <c r="N257" s="64"/>
      <c r="O257" s="86" t="s">
        <v>380</v>
      </c>
      <c r="P257" s="86" t="s">
        <v>15079</v>
      </c>
      <c r="Q257" s="86" t="s">
        <v>15080</v>
      </c>
      <c r="R257" s="83"/>
      <c r="S257" s="86"/>
      <c r="T257" s="9"/>
      <c r="U257" s="9"/>
      <c r="V257" s="9"/>
      <c r="W257" s="9"/>
      <c r="X257" s="9"/>
      <c r="Y257" s="9"/>
      <c r="Z257" s="9"/>
    </row>
    <row r="258" spans="1:26" ht="30" customHeight="1">
      <c r="A258" s="735" t="s">
        <v>15086</v>
      </c>
      <c r="B258" s="735" t="s">
        <v>12153</v>
      </c>
      <c r="C258" s="735" t="s">
        <v>15063</v>
      </c>
      <c r="D258" s="740" t="s">
        <v>15064</v>
      </c>
      <c r="E258" s="740" t="s">
        <v>15089</v>
      </c>
      <c r="F258" s="740" t="s">
        <v>13002</v>
      </c>
      <c r="G258" s="26">
        <v>1</v>
      </c>
      <c r="H258" s="26" t="s">
        <v>15090</v>
      </c>
      <c r="I258" s="26" t="s">
        <v>13007</v>
      </c>
      <c r="J258" s="86" t="s">
        <v>158</v>
      </c>
      <c r="K258" s="178"/>
      <c r="L258" s="734"/>
      <c r="M258" s="665"/>
      <c r="N258" s="64"/>
      <c r="O258" s="86" t="s">
        <v>380</v>
      </c>
      <c r="P258" s="86" t="s">
        <v>15091</v>
      </c>
      <c r="Q258" s="86" t="s">
        <v>15092</v>
      </c>
      <c r="R258" s="83"/>
      <c r="S258" s="86"/>
      <c r="T258" s="9"/>
      <c r="U258" s="9"/>
      <c r="V258" s="9"/>
      <c r="W258" s="9"/>
      <c r="X258" s="9"/>
      <c r="Y258" s="9"/>
      <c r="Z258" s="9"/>
    </row>
    <row r="259" spans="1:26" ht="30" customHeight="1">
      <c r="A259" s="665"/>
      <c r="B259" s="665"/>
      <c r="C259" s="665"/>
      <c r="D259" s="665"/>
      <c r="E259" s="665"/>
      <c r="F259" s="665"/>
      <c r="G259" s="26">
        <v>2</v>
      </c>
      <c r="H259" s="26" t="s">
        <v>13006</v>
      </c>
      <c r="I259" s="26" t="s">
        <v>14698</v>
      </c>
      <c r="J259" s="86" t="s">
        <v>158</v>
      </c>
      <c r="K259" s="178"/>
      <c r="L259" s="665"/>
      <c r="M259" s="665"/>
      <c r="N259" s="64"/>
      <c r="O259" s="86" t="s">
        <v>380</v>
      </c>
      <c r="P259" s="86" t="s">
        <v>15091</v>
      </c>
      <c r="Q259" s="86" t="s">
        <v>15092</v>
      </c>
      <c r="R259" s="83"/>
      <c r="S259" s="86"/>
      <c r="T259" s="9"/>
      <c r="U259" s="9"/>
      <c r="V259" s="9"/>
      <c r="W259" s="9"/>
      <c r="X259" s="9"/>
      <c r="Y259" s="9"/>
      <c r="Z259" s="9"/>
    </row>
    <row r="260" spans="1:26" ht="30" customHeight="1">
      <c r="A260" s="665"/>
      <c r="B260" s="665"/>
      <c r="C260" s="665"/>
      <c r="D260" s="665"/>
      <c r="E260" s="665"/>
      <c r="F260" s="665"/>
      <c r="G260" s="26">
        <v>3</v>
      </c>
      <c r="H260" s="26" t="s">
        <v>13108</v>
      </c>
      <c r="I260" s="26" t="s">
        <v>14730</v>
      </c>
      <c r="J260" s="86" t="s">
        <v>158</v>
      </c>
      <c r="K260" s="178"/>
      <c r="L260" s="665"/>
      <c r="M260" s="665"/>
      <c r="N260" s="64"/>
      <c r="O260" s="86" t="s">
        <v>380</v>
      </c>
      <c r="P260" s="86" t="s">
        <v>15091</v>
      </c>
      <c r="Q260" s="86" t="s">
        <v>15092</v>
      </c>
      <c r="R260" s="83"/>
      <c r="S260" s="86"/>
      <c r="T260" s="9"/>
      <c r="U260" s="9"/>
      <c r="V260" s="9"/>
      <c r="W260" s="9"/>
      <c r="X260" s="9"/>
      <c r="Y260" s="9"/>
      <c r="Z260" s="9"/>
    </row>
    <row r="261" spans="1:26" ht="30" customHeight="1">
      <c r="A261" s="665"/>
      <c r="B261" s="665"/>
      <c r="C261" s="665"/>
      <c r="D261" s="665"/>
      <c r="E261" s="665"/>
      <c r="F261" s="665"/>
      <c r="G261" s="26">
        <v>4</v>
      </c>
      <c r="H261" s="26" t="s">
        <v>15070</v>
      </c>
      <c r="I261" s="26" t="s">
        <v>15072</v>
      </c>
      <c r="J261" s="86" t="s">
        <v>158</v>
      </c>
      <c r="K261" s="178"/>
      <c r="L261" s="665"/>
      <c r="M261" s="666"/>
      <c r="N261" s="64"/>
      <c r="O261" s="86" t="s">
        <v>380</v>
      </c>
      <c r="P261" s="86" t="s">
        <v>15091</v>
      </c>
      <c r="Q261" s="86" t="s">
        <v>15092</v>
      </c>
      <c r="R261" s="83"/>
      <c r="S261" s="86"/>
      <c r="T261" s="9"/>
      <c r="U261" s="9"/>
      <c r="V261" s="9"/>
      <c r="W261" s="9"/>
      <c r="X261" s="9"/>
      <c r="Y261" s="9"/>
      <c r="Z261" s="9"/>
    </row>
    <row r="262" spans="1:26" ht="30" customHeight="1">
      <c r="A262" s="666"/>
      <c r="B262" s="666"/>
      <c r="C262" s="666"/>
      <c r="D262" s="666"/>
      <c r="E262" s="666"/>
      <c r="F262" s="666"/>
      <c r="G262" s="26">
        <v>5</v>
      </c>
      <c r="H262" s="26" t="s">
        <v>15098</v>
      </c>
      <c r="I262" s="26" t="s">
        <v>13007</v>
      </c>
      <c r="J262" s="86" t="s">
        <v>158</v>
      </c>
      <c r="K262" s="178"/>
      <c r="L262" s="666"/>
      <c r="M262" s="417"/>
      <c r="N262" s="64"/>
      <c r="O262" s="86" t="s">
        <v>380</v>
      </c>
      <c r="P262" s="86" t="s">
        <v>15091</v>
      </c>
      <c r="Q262" s="86" t="s">
        <v>15092</v>
      </c>
      <c r="R262" s="83"/>
      <c r="S262" s="86"/>
      <c r="T262" s="9"/>
      <c r="U262" s="9"/>
      <c r="V262" s="9"/>
      <c r="W262" s="9"/>
      <c r="X262" s="9"/>
      <c r="Y262" s="9"/>
      <c r="Z262" s="9"/>
    </row>
    <row r="263" spans="1:26" ht="39.75" customHeight="1">
      <c r="A263" s="735" t="s">
        <v>15099</v>
      </c>
      <c r="B263" s="735" t="s">
        <v>363</v>
      </c>
      <c r="C263" s="735" t="s">
        <v>365</v>
      </c>
      <c r="D263" s="740" t="s">
        <v>15100</v>
      </c>
      <c r="E263" s="740" t="s">
        <v>15101</v>
      </c>
      <c r="F263" s="740" t="s">
        <v>13002</v>
      </c>
      <c r="G263" s="26">
        <v>1</v>
      </c>
      <c r="H263" s="26" t="s">
        <v>13006</v>
      </c>
      <c r="I263" s="26" t="s">
        <v>13007</v>
      </c>
      <c r="J263" s="86" t="s">
        <v>158</v>
      </c>
      <c r="K263" s="178"/>
      <c r="L263" s="734"/>
      <c r="M263" s="86"/>
      <c r="N263" s="64"/>
      <c r="O263" s="86" t="s">
        <v>380</v>
      </c>
      <c r="P263" s="86" t="s">
        <v>380</v>
      </c>
      <c r="Q263" s="86" t="s">
        <v>15103</v>
      </c>
      <c r="R263" s="83"/>
      <c r="S263" s="86"/>
      <c r="T263" s="9"/>
      <c r="U263" s="9"/>
      <c r="V263" s="9"/>
      <c r="W263" s="9"/>
      <c r="X263" s="9"/>
      <c r="Y263" s="9"/>
      <c r="Z263" s="9"/>
    </row>
    <row r="264" spans="1:26" ht="39.75" customHeight="1">
      <c r="A264" s="666"/>
      <c r="B264" s="666"/>
      <c r="C264" s="666"/>
      <c r="D264" s="666"/>
      <c r="E264" s="666"/>
      <c r="F264" s="666"/>
      <c r="G264" s="26">
        <v>2</v>
      </c>
      <c r="H264" s="26" t="s">
        <v>15105</v>
      </c>
      <c r="I264" s="26" t="s">
        <v>15106</v>
      </c>
      <c r="J264" s="86" t="s">
        <v>158</v>
      </c>
      <c r="K264" s="178"/>
      <c r="L264" s="666"/>
      <c r="M264" s="86"/>
      <c r="N264" s="64"/>
      <c r="O264" s="86" t="s">
        <v>380</v>
      </c>
      <c r="P264" s="86" t="s">
        <v>380</v>
      </c>
      <c r="Q264" s="86" t="s">
        <v>15103</v>
      </c>
      <c r="R264" s="83"/>
      <c r="S264" s="86"/>
      <c r="T264" s="9"/>
      <c r="U264" s="9"/>
      <c r="V264" s="9"/>
      <c r="W264" s="9"/>
      <c r="X264" s="9"/>
      <c r="Y264" s="9"/>
      <c r="Z264" s="9"/>
    </row>
    <row r="265" spans="1:26" ht="16.5" customHeight="1">
      <c r="A265" s="735" t="s">
        <v>15109</v>
      </c>
      <c r="B265" s="735" t="s">
        <v>363</v>
      </c>
      <c r="C265" s="735" t="s">
        <v>365</v>
      </c>
      <c r="D265" s="740" t="s">
        <v>15100</v>
      </c>
      <c r="E265" s="740" t="s">
        <v>15110</v>
      </c>
      <c r="F265" s="740" t="s">
        <v>13002</v>
      </c>
      <c r="G265" s="26">
        <v>1</v>
      </c>
      <c r="H265" s="26" t="s">
        <v>13006</v>
      </c>
      <c r="I265" s="26" t="s">
        <v>13007</v>
      </c>
      <c r="J265" s="86" t="s">
        <v>158</v>
      </c>
      <c r="K265" s="178"/>
      <c r="L265" s="734"/>
      <c r="M265" s="86"/>
      <c r="N265" s="64"/>
      <c r="O265" s="86" t="s">
        <v>380</v>
      </c>
      <c r="P265" s="86" t="s">
        <v>380</v>
      </c>
      <c r="Q265" s="86" t="s">
        <v>15113</v>
      </c>
      <c r="R265" s="83"/>
      <c r="S265" s="86"/>
      <c r="T265" s="9"/>
      <c r="U265" s="9"/>
      <c r="V265" s="9"/>
      <c r="W265" s="9"/>
      <c r="X265" s="9"/>
      <c r="Y265" s="9"/>
      <c r="Z265" s="9"/>
    </row>
    <row r="266" spans="1:26" ht="30" customHeight="1">
      <c r="A266" s="665"/>
      <c r="B266" s="665"/>
      <c r="C266" s="665"/>
      <c r="D266" s="665"/>
      <c r="E266" s="665"/>
      <c r="F266" s="665"/>
      <c r="G266" s="26">
        <v>2</v>
      </c>
      <c r="H266" s="26" t="s">
        <v>13059</v>
      </c>
      <c r="I266" s="26" t="s">
        <v>13007</v>
      </c>
      <c r="J266" s="86" t="s">
        <v>158</v>
      </c>
      <c r="K266" s="178"/>
      <c r="L266" s="665"/>
      <c r="M266" s="86"/>
      <c r="N266" s="64"/>
      <c r="O266" s="86" t="s">
        <v>380</v>
      </c>
      <c r="P266" s="86" t="s">
        <v>380</v>
      </c>
      <c r="Q266" s="86" t="s">
        <v>15113</v>
      </c>
      <c r="R266" s="83"/>
      <c r="S266" s="86"/>
      <c r="T266" s="9"/>
      <c r="U266" s="9"/>
      <c r="V266" s="9"/>
      <c r="W266" s="9"/>
      <c r="X266" s="9"/>
      <c r="Y266" s="9"/>
      <c r="Z266" s="9"/>
    </row>
    <row r="267" spans="1:26" ht="30" customHeight="1">
      <c r="A267" s="666"/>
      <c r="B267" s="666"/>
      <c r="C267" s="666"/>
      <c r="D267" s="666"/>
      <c r="E267" s="666"/>
      <c r="F267" s="666"/>
      <c r="G267" s="26">
        <v>3</v>
      </c>
      <c r="H267" s="26" t="s">
        <v>15105</v>
      </c>
      <c r="I267" s="26" t="s">
        <v>15115</v>
      </c>
      <c r="J267" s="86" t="s">
        <v>158</v>
      </c>
      <c r="K267" s="178"/>
      <c r="L267" s="666"/>
      <c r="M267" s="86"/>
      <c r="N267" s="64"/>
      <c r="O267" s="86" t="s">
        <v>380</v>
      </c>
      <c r="P267" s="86" t="s">
        <v>380</v>
      </c>
      <c r="Q267" s="86" t="s">
        <v>15113</v>
      </c>
      <c r="R267" s="83"/>
      <c r="S267" s="86"/>
      <c r="T267" s="9"/>
      <c r="U267" s="9"/>
      <c r="V267" s="9"/>
      <c r="W267" s="9"/>
      <c r="X267" s="9"/>
      <c r="Y267" s="9"/>
      <c r="Z267" s="9"/>
    </row>
    <row r="268" spans="1:26" ht="30" customHeight="1">
      <c r="A268" s="735" t="s">
        <v>15117</v>
      </c>
      <c r="B268" s="735" t="s">
        <v>363</v>
      </c>
      <c r="C268" s="735" t="s">
        <v>365</v>
      </c>
      <c r="D268" s="740" t="s">
        <v>15100</v>
      </c>
      <c r="E268" s="740" t="s">
        <v>15120</v>
      </c>
      <c r="F268" s="740" t="s">
        <v>13002</v>
      </c>
      <c r="G268" s="26">
        <v>1</v>
      </c>
      <c r="H268" s="26" t="s">
        <v>13006</v>
      </c>
      <c r="I268" s="26" t="s">
        <v>13007</v>
      </c>
      <c r="J268" s="86" t="s">
        <v>158</v>
      </c>
      <c r="K268" s="178"/>
      <c r="L268" s="734"/>
      <c r="M268" s="86"/>
      <c r="N268" s="64"/>
      <c r="O268" s="86" t="s">
        <v>380</v>
      </c>
      <c r="P268" s="86" t="s">
        <v>380</v>
      </c>
      <c r="Q268" s="86" t="s">
        <v>15121</v>
      </c>
      <c r="R268" s="83"/>
      <c r="S268" s="86"/>
      <c r="T268" s="9"/>
      <c r="U268" s="9"/>
      <c r="V268" s="9"/>
      <c r="W268" s="9"/>
      <c r="X268" s="9"/>
      <c r="Y268" s="9"/>
      <c r="Z268" s="9"/>
    </row>
    <row r="269" spans="1:26" ht="30" customHeight="1">
      <c r="A269" s="665"/>
      <c r="B269" s="665"/>
      <c r="C269" s="665"/>
      <c r="D269" s="665"/>
      <c r="E269" s="665"/>
      <c r="F269" s="665"/>
      <c r="G269" s="26">
        <v>2</v>
      </c>
      <c r="H269" s="26" t="s">
        <v>13108</v>
      </c>
      <c r="I269" s="26" t="s">
        <v>13007</v>
      </c>
      <c r="J269" s="86" t="s">
        <v>158</v>
      </c>
      <c r="K269" s="178"/>
      <c r="L269" s="665"/>
      <c r="M269" s="86"/>
      <c r="N269" s="64"/>
      <c r="O269" s="86" t="s">
        <v>380</v>
      </c>
      <c r="P269" s="86" t="s">
        <v>380</v>
      </c>
      <c r="Q269" s="86" t="s">
        <v>15121</v>
      </c>
      <c r="R269" s="83"/>
      <c r="S269" s="86"/>
      <c r="T269" s="9"/>
      <c r="U269" s="9"/>
      <c r="V269" s="9"/>
      <c r="W269" s="9"/>
      <c r="X269" s="9"/>
      <c r="Y269" s="9"/>
      <c r="Z269" s="9"/>
    </row>
    <row r="270" spans="1:26" ht="30" customHeight="1">
      <c r="A270" s="666"/>
      <c r="B270" s="666"/>
      <c r="C270" s="666"/>
      <c r="D270" s="666"/>
      <c r="E270" s="666"/>
      <c r="F270" s="666"/>
      <c r="G270" s="26">
        <v>3</v>
      </c>
      <c r="H270" s="26" t="s">
        <v>15105</v>
      </c>
      <c r="I270" s="26" t="s">
        <v>15106</v>
      </c>
      <c r="J270" s="86" t="s">
        <v>158</v>
      </c>
      <c r="K270" s="178"/>
      <c r="L270" s="666"/>
      <c r="M270" s="86"/>
      <c r="N270" s="64"/>
      <c r="O270" s="86" t="s">
        <v>380</v>
      </c>
      <c r="P270" s="86" t="s">
        <v>380</v>
      </c>
      <c r="Q270" s="86" t="s">
        <v>15121</v>
      </c>
      <c r="R270" s="83"/>
      <c r="S270" s="86"/>
      <c r="T270" s="9"/>
      <c r="U270" s="9"/>
      <c r="V270" s="9"/>
      <c r="W270" s="9"/>
      <c r="X270" s="9"/>
      <c r="Y270" s="9"/>
      <c r="Z270" s="9"/>
    </row>
    <row r="271" spans="1:26" ht="39.75" customHeight="1">
      <c r="A271" s="735" t="s">
        <v>15123</v>
      </c>
      <c r="B271" s="735" t="s">
        <v>363</v>
      </c>
      <c r="C271" s="735" t="s">
        <v>365</v>
      </c>
      <c r="D271" s="740" t="s">
        <v>15124</v>
      </c>
      <c r="E271" s="740" t="s">
        <v>15125</v>
      </c>
      <c r="F271" s="740" t="s">
        <v>13002</v>
      </c>
      <c r="G271" s="26">
        <v>1</v>
      </c>
      <c r="H271" s="26" t="s">
        <v>13006</v>
      </c>
      <c r="I271" s="26" t="s">
        <v>13007</v>
      </c>
      <c r="J271" s="86" t="s">
        <v>158</v>
      </c>
      <c r="K271" s="178"/>
      <c r="L271" s="734"/>
      <c r="M271" s="86"/>
      <c r="N271" s="64"/>
      <c r="O271" s="86" t="s">
        <v>380</v>
      </c>
      <c r="P271" s="86" t="s">
        <v>380</v>
      </c>
      <c r="Q271" s="86" t="s">
        <v>15126</v>
      </c>
      <c r="R271" s="83"/>
      <c r="S271" s="86"/>
      <c r="T271" s="9"/>
      <c r="U271" s="9"/>
      <c r="V271" s="9"/>
      <c r="W271" s="9"/>
      <c r="X271" s="9"/>
      <c r="Y271" s="9"/>
      <c r="Z271" s="9"/>
    </row>
    <row r="272" spans="1:26" ht="39.75" customHeight="1">
      <c r="A272" s="666"/>
      <c r="B272" s="666"/>
      <c r="C272" s="666"/>
      <c r="D272" s="666"/>
      <c r="E272" s="666"/>
      <c r="F272" s="666"/>
      <c r="G272" s="26">
        <v>2</v>
      </c>
      <c r="H272" s="26" t="s">
        <v>15127</v>
      </c>
      <c r="I272" s="26" t="s">
        <v>15128</v>
      </c>
      <c r="J272" s="86" t="s">
        <v>158</v>
      </c>
      <c r="K272" s="178"/>
      <c r="L272" s="666"/>
      <c r="M272" s="86"/>
      <c r="N272" s="64"/>
      <c r="O272" s="86" t="s">
        <v>380</v>
      </c>
      <c r="P272" s="86" t="s">
        <v>380</v>
      </c>
      <c r="Q272" s="86" t="s">
        <v>15126</v>
      </c>
      <c r="R272" s="83"/>
      <c r="S272" s="86"/>
      <c r="T272" s="9"/>
      <c r="U272" s="9"/>
      <c r="V272" s="9"/>
      <c r="W272" s="9"/>
      <c r="X272" s="9"/>
      <c r="Y272" s="9"/>
      <c r="Z272" s="9"/>
    </row>
    <row r="273" spans="1:26" ht="30" customHeight="1">
      <c r="A273" s="735" t="s">
        <v>15129</v>
      </c>
      <c r="B273" s="735" t="s">
        <v>363</v>
      </c>
      <c r="C273" s="735" t="s">
        <v>365</v>
      </c>
      <c r="D273" s="740" t="s">
        <v>15124</v>
      </c>
      <c r="E273" s="740" t="s">
        <v>15131</v>
      </c>
      <c r="F273" s="740" t="s">
        <v>13002</v>
      </c>
      <c r="G273" s="26">
        <v>1</v>
      </c>
      <c r="H273" s="26" t="s">
        <v>13006</v>
      </c>
      <c r="I273" s="26" t="s">
        <v>13007</v>
      </c>
      <c r="J273" s="86" t="s">
        <v>158</v>
      </c>
      <c r="K273" s="178"/>
      <c r="L273" s="734"/>
      <c r="M273" s="86"/>
      <c r="N273" s="64"/>
      <c r="O273" s="86" t="s">
        <v>380</v>
      </c>
      <c r="P273" s="86" t="s">
        <v>380</v>
      </c>
      <c r="Q273" s="86" t="s">
        <v>15132</v>
      </c>
      <c r="R273" s="83"/>
      <c r="S273" s="86"/>
      <c r="T273" s="9"/>
      <c r="U273" s="9"/>
      <c r="V273" s="9"/>
      <c r="W273" s="9"/>
      <c r="X273" s="9"/>
      <c r="Y273" s="9"/>
      <c r="Z273" s="9"/>
    </row>
    <row r="274" spans="1:26" ht="30" customHeight="1">
      <c r="A274" s="665"/>
      <c r="B274" s="665"/>
      <c r="C274" s="665"/>
      <c r="D274" s="665"/>
      <c r="E274" s="665"/>
      <c r="F274" s="665"/>
      <c r="G274" s="26">
        <v>2</v>
      </c>
      <c r="H274" s="26" t="s">
        <v>13059</v>
      </c>
      <c r="I274" s="26" t="s">
        <v>13007</v>
      </c>
      <c r="J274" s="86" t="s">
        <v>158</v>
      </c>
      <c r="K274" s="178"/>
      <c r="L274" s="665"/>
      <c r="M274" s="86"/>
      <c r="N274" s="64"/>
      <c r="O274" s="86" t="s">
        <v>380</v>
      </c>
      <c r="P274" s="86" t="s">
        <v>380</v>
      </c>
      <c r="Q274" s="86" t="s">
        <v>15132</v>
      </c>
      <c r="R274" s="83"/>
      <c r="S274" s="86"/>
      <c r="T274" s="9"/>
      <c r="U274" s="9"/>
      <c r="V274" s="9"/>
      <c r="W274" s="9"/>
      <c r="X274" s="9"/>
      <c r="Y274" s="9"/>
      <c r="Z274" s="9"/>
    </row>
    <row r="275" spans="1:26" ht="30" customHeight="1">
      <c r="A275" s="666"/>
      <c r="B275" s="666"/>
      <c r="C275" s="666"/>
      <c r="D275" s="666"/>
      <c r="E275" s="666"/>
      <c r="F275" s="666"/>
      <c r="G275" s="26">
        <v>3</v>
      </c>
      <c r="H275" s="26" t="s">
        <v>15127</v>
      </c>
      <c r="I275" s="26" t="s">
        <v>15135</v>
      </c>
      <c r="J275" s="86" t="s">
        <v>158</v>
      </c>
      <c r="K275" s="178"/>
      <c r="L275" s="666"/>
      <c r="M275" s="86"/>
      <c r="N275" s="64"/>
      <c r="O275" s="86" t="s">
        <v>380</v>
      </c>
      <c r="P275" s="86" t="s">
        <v>380</v>
      </c>
      <c r="Q275" s="86" t="s">
        <v>15132</v>
      </c>
      <c r="R275" s="83"/>
      <c r="S275" s="86"/>
      <c r="T275" s="9"/>
      <c r="U275" s="9"/>
      <c r="V275" s="9"/>
      <c r="W275" s="9"/>
      <c r="X275" s="9"/>
      <c r="Y275" s="9"/>
      <c r="Z275" s="9"/>
    </row>
    <row r="276" spans="1:26" ht="30" customHeight="1">
      <c r="A276" s="735" t="s">
        <v>15136</v>
      </c>
      <c r="B276" s="735" t="s">
        <v>363</v>
      </c>
      <c r="C276" s="735" t="s">
        <v>365</v>
      </c>
      <c r="D276" s="740" t="s">
        <v>15124</v>
      </c>
      <c r="E276" s="740" t="s">
        <v>15138</v>
      </c>
      <c r="F276" s="740" t="s">
        <v>13002</v>
      </c>
      <c r="G276" s="26">
        <v>1</v>
      </c>
      <c r="H276" s="26" t="s">
        <v>13006</v>
      </c>
      <c r="I276" s="26" t="s">
        <v>13007</v>
      </c>
      <c r="J276" s="86" t="s">
        <v>158</v>
      </c>
      <c r="K276" s="178"/>
      <c r="L276" s="734"/>
      <c r="M276" s="86"/>
      <c r="N276" s="64"/>
      <c r="O276" s="86" t="s">
        <v>380</v>
      </c>
      <c r="P276" s="86" t="s">
        <v>380</v>
      </c>
      <c r="Q276" s="86" t="s">
        <v>15140</v>
      </c>
      <c r="R276" s="83"/>
      <c r="S276" s="86"/>
      <c r="T276" s="9"/>
      <c r="U276" s="9"/>
      <c r="V276" s="9"/>
      <c r="W276" s="9"/>
      <c r="X276" s="9"/>
      <c r="Y276" s="9"/>
      <c r="Z276" s="9"/>
    </row>
    <row r="277" spans="1:26" ht="30" customHeight="1">
      <c r="A277" s="665"/>
      <c r="B277" s="665"/>
      <c r="C277" s="665"/>
      <c r="D277" s="665"/>
      <c r="E277" s="665"/>
      <c r="F277" s="665"/>
      <c r="G277" s="26">
        <v>2</v>
      </c>
      <c r="H277" s="26" t="s">
        <v>13108</v>
      </c>
      <c r="I277" s="26" t="s">
        <v>13007</v>
      </c>
      <c r="J277" s="86" t="s">
        <v>158</v>
      </c>
      <c r="K277" s="178"/>
      <c r="L277" s="665"/>
      <c r="M277" s="86"/>
      <c r="N277" s="64"/>
      <c r="O277" s="86" t="s">
        <v>380</v>
      </c>
      <c r="P277" s="86" t="s">
        <v>380</v>
      </c>
      <c r="Q277" s="86" t="s">
        <v>15140</v>
      </c>
      <c r="R277" s="83"/>
      <c r="S277" s="86"/>
      <c r="T277" s="9"/>
      <c r="U277" s="9"/>
      <c r="V277" s="9"/>
      <c r="W277" s="9"/>
      <c r="X277" s="9"/>
      <c r="Y277" s="9"/>
      <c r="Z277" s="9"/>
    </row>
    <row r="278" spans="1:26" ht="30" customHeight="1">
      <c r="A278" s="666"/>
      <c r="B278" s="666"/>
      <c r="C278" s="666"/>
      <c r="D278" s="666"/>
      <c r="E278" s="666"/>
      <c r="F278" s="666"/>
      <c r="G278" s="26">
        <v>3</v>
      </c>
      <c r="H278" s="26" t="s">
        <v>15127</v>
      </c>
      <c r="I278" s="26" t="s">
        <v>15128</v>
      </c>
      <c r="J278" s="86" t="s">
        <v>158</v>
      </c>
      <c r="K278" s="178"/>
      <c r="L278" s="666"/>
      <c r="M278" s="86"/>
      <c r="N278" s="64"/>
      <c r="O278" s="86" t="s">
        <v>380</v>
      </c>
      <c r="P278" s="86" t="s">
        <v>380</v>
      </c>
      <c r="Q278" s="86" t="s">
        <v>15140</v>
      </c>
      <c r="R278" s="83"/>
      <c r="S278" s="86"/>
      <c r="T278" s="9"/>
      <c r="U278" s="9"/>
      <c r="V278" s="9"/>
      <c r="W278" s="9"/>
      <c r="X278" s="9"/>
      <c r="Y278" s="9"/>
      <c r="Z278" s="9"/>
    </row>
    <row r="279" spans="1:26" ht="39.75" customHeight="1">
      <c r="A279" s="735" t="s">
        <v>15142</v>
      </c>
      <c r="B279" s="735" t="s">
        <v>363</v>
      </c>
      <c r="C279" s="735" t="s">
        <v>365</v>
      </c>
      <c r="D279" s="740" t="s">
        <v>15143</v>
      </c>
      <c r="E279" s="740" t="s">
        <v>15144</v>
      </c>
      <c r="F279" s="740" t="s">
        <v>13002</v>
      </c>
      <c r="G279" s="26">
        <v>1</v>
      </c>
      <c r="H279" s="26" t="s">
        <v>13006</v>
      </c>
      <c r="I279" s="26" t="s">
        <v>13007</v>
      </c>
      <c r="J279" s="86" t="s">
        <v>158</v>
      </c>
      <c r="K279" s="178"/>
      <c r="L279" s="734"/>
      <c r="M279" s="86"/>
      <c r="N279" s="64"/>
      <c r="O279" s="86" t="s">
        <v>380</v>
      </c>
      <c r="P279" s="86" t="s">
        <v>380</v>
      </c>
      <c r="Q279" s="86" t="s">
        <v>15146</v>
      </c>
      <c r="R279" s="83"/>
      <c r="S279" s="86"/>
      <c r="T279" s="9"/>
      <c r="U279" s="9"/>
      <c r="V279" s="9"/>
      <c r="W279" s="9"/>
      <c r="X279" s="9"/>
      <c r="Y279" s="9"/>
      <c r="Z279" s="9"/>
    </row>
    <row r="280" spans="1:26" ht="39.75" customHeight="1">
      <c r="A280" s="666"/>
      <c r="B280" s="666"/>
      <c r="C280" s="666"/>
      <c r="D280" s="666"/>
      <c r="E280" s="666"/>
      <c r="F280" s="666"/>
      <c r="G280" s="26">
        <v>2</v>
      </c>
      <c r="H280" s="26" t="s">
        <v>15148</v>
      </c>
      <c r="I280" s="26" t="s">
        <v>15149</v>
      </c>
      <c r="J280" s="86" t="s">
        <v>158</v>
      </c>
      <c r="K280" s="178"/>
      <c r="L280" s="666"/>
      <c r="M280" s="86"/>
      <c r="N280" s="64"/>
      <c r="O280" s="86" t="s">
        <v>380</v>
      </c>
      <c r="P280" s="86" t="s">
        <v>380</v>
      </c>
      <c r="Q280" s="86" t="s">
        <v>15146</v>
      </c>
      <c r="R280" s="83"/>
      <c r="S280" s="86"/>
      <c r="T280" s="9"/>
      <c r="U280" s="9"/>
      <c r="V280" s="9"/>
      <c r="W280" s="9"/>
      <c r="X280" s="9"/>
      <c r="Y280" s="9"/>
      <c r="Z280" s="9"/>
    </row>
    <row r="281" spans="1:26" ht="30" customHeight="1">
      <c r="A281" s="735" t="s">
        <v>15150</v>
      </c>
      <c r="B281" s="735" t="s">
        <v>363</v>
      </c>
      <c r="C281" s="735" t="s">
        <v>365</v>
      </c>
      <c r="D281" s="740" t="s">
        <v>15143</v>
      </c>
      <c r="E281" s="740" t="s">
        <v>15152</v>
      </c>
      <c r="F281" s="740" t="s">
        <v>13002</v>
      </c>
      <c r="G281" s="26">
        <v>1</v>
      </c>
      <c r="H281" s="26" t="s">
        <v>13006</v>
      </c>
      <c r="I281" s="26" t="s">
        <v>13007</v>
      </c>
      <c r="J281" s="86" t="s">
        <v>158</v>
      </c>
      <c r="K281" s="178"/>
      <c r="L281" s="734"/>
      <c r="M281" s="86"/>
      <c r="N281" s="64"/>
      <c r="O281" s="86" t="s">
        <v>380</v>
      </c>
      <c r="P281" s="86" t="s">
        <v>380</v>
      </c>
      <c r="Q281" s="86" t="s">
        <v>15153</v>
      </c>
      <c r="R281" s="83"/>
      <c r="S281" s="86"/>
      <c r="T281" s="9"/>
      <c r="U281" s="9"/>
      <c r="V281" s="9"/>
      <c r="W281" s="9"/>
      <c r="X281" s="9"/>
      <c r="Y281" s="9"/>
      <c r="Z281" s="9"/>
    </row>
    <row r="282" spans="1:26" ht="30" customHeight="1">
      <c r="A282" s="665"/>
      <c r="B282" s="665"/>
      <c r="C282" s="665"/>
      <c r="D282" s="665"/>
      <c r="E282" s="665"/>
      <c r="F282" s="665"/>
      <c r="G282" s="26">
        <v>2</v>
      </c>
      <c r="H282" s="26" t="s">
        <v>13059</v>
      </c>
      <c r="I282" s="26" t="s">
        <v>13007</v>
      </c>
      <c r="J282" s="86" t="s">
        <v>158</v>
      </c>
      <c r="K282" s="178"/>
      <c r="L282" s="665"/>
      <c r="M282" s="86"/>
      <c r="N282" s="64"/>
      <c r="O282" s="86" t="s">
        <v>380</v>
      </c>
      <c r="P282" s="86" t="s">
        <v>380</v>
      </c>
      <c r="Q282" s="86" t="s">
        <v>15153</v>
      </c>
      <c r="R282" s="83"/>
      <c r="S282" s="86"/>
      <c r="T282" s="9"/>
      <c r="U282" s="9"/>
      <c r="V282" s="9"/>
      <c r="W282" s="9"/>
      <c r="X282" s="9"/>
      <c r="Y282" s="9"/>
      <c r="Z282" s="9"/>
    </row>
    <row r="283" spans="1:26" ht="30" customHeight="1">
      <c r="A283" s="666"/>
      <c r="B283" s="666"/>
      <c r="C283" s="666"/>
      <c r="D283" s="666"/>
      <c r="E283" s="666"/>
      <c r="F283" s="666"/>
      <c r="G283" s="26">
        <v>3</v>
      </c>
      <c r="H283" s="26" t="s">
        <v>15148</v>
      </c>
      <c r="I283" s="26" t="s">
        <v>15156</v>
      </c>
      <c r="J283" s="86" t="s">
        <v>158</v>
      </c>
      <c r="K283" s="178"/>
      <c r="L283" s="666"/>
      <c r="M283" s="86"/>
      <c r="N283" s="64"/>
      <c r="O283" s="86" t="s">
        <v>380</v>
      </c>
      <c r="P283" s="86" t="s">
        <v>380</v>
      </c>
      <c r="Q283" s="86" t="s">
        <v>15153</v>
      </c>
      <c r="R283" s="83"/>
      <c r="S283" s="86"/>
      <c r="T283" s="9"/>
      <c r="U283" s="9"/>
      <c r="V283" s="9"/>
      <c r="W283" s="9"/>
      <c r="X283" s="9"/>
      <c r="Y283" s="9"/>
      <c r="Z283" s="9"/>
    </row>
    <row r="284" spans="1:26" ht="30" customHeight="1">
      <c r="A284" s="735" t="s">
        <v>15157</v>
      </c>
      <c r="B284" s="735" t="s">
        <v>363</v>
      </c>
      <c r="C284" s="735" t="s">
        <v>365</v>
      </c>
      <c r="D284" s="740" t="s">
        <v>15143</v>
      </c>
      <c r="E284" s="740" t="s">
        <v>15158</v>
      </c>
      <c r="F284" s="740" t="s">
        <v>13002</v>
      </c>
      <c r="G284" s="26">
        <v>1</v>
      </c>
      <c r="H284" s="26" t="s">
        <v>13006</v>
      </c>
      <c r="I284" s="26" t="s">
        <v>13007</v>
      </c>
      <c r="J284" s="86" t="s">
        <v>158</v>
      </c>
      <c r="K284" s="178"/>
      <c r="L284" s="734"/>
      <c r="M284" s="86"/>
      <c r="N284" s="64"/>
      <c r="O284" s="86" t="s">
        <v>380</v>
      </c>
      <c r="P284" s="86" t="s">
        <v>380</v>
      </c>
      <c r="Q284" s="86" t="s">
        <v>15159</v>
      </c>
      <c r="R284" s="83"/>
      <c r="S284" s="86"/>
      <c r="T284" s="9"/>
      <c r="U284" s="9"/>
      <c r="V284" s="9"/>
      <c r="W284" s="9"/>
      <c r="X284" s="9"/>
      <c r="Y284" s="9"/>
      <c r="Z284" s="9"/>
    </row>
    <row r="285" spans="1:26" ht="30" customHeight="1">
      <c r="A285" s="665"/>
      <c r="B285" s="665"/>
      <c r="C285" s="665"/>
      <c r="D285" s="665"/>
      <c r="E285" s="665"/>
      <c r="F285" s="665"/>
      <c r="G285" s="26">
        <v>2</v>
      </c>
      <c r="H285" s="26" t="s">
        <v>13108</v>
      </c>
      <c r="I285" s="26" t="s">
        <v>13007</v>
      </c>
      <c r="J285" s="86" t="s">
        <v>158</v>
      </c>
      <c r="K285" s="178"/>
      <c r="L285" s="665"/>
      <c r="M285" s="86"/>
      <c r="N285" s="64"/>
      <c r="O285" s="86" t="s">
        <v>380</v>
      </c>
      <c r="P285" s="86" t="s">
        <v>380</v>
      </c>
      <c r="Q285" s="86" t="s">
        <v>15159</v>
      </c>
      <c r="R285" s="83"/>
      <c r="S285" s="86"/>
      <c r="T285" s="9"/>
      <c r="U285" s="9"/>
      <c r="V285" s="9"/>
      <c r="W285" s="9"/>
      <c r="X285" s="9"/>
      <c r="Y285" s="9"/>
      <c r="Z285" s="9"/>
    </row>
    <row r="286" spans="1:26" ht="30" customHeight="1">
      <c r="A286" s="666"/>
      <c r="B286" s="666"/>
      <c r="C286" s="666"/>
      <c r="D286" s="666"/>
      <c r="E286" s="666"/>
      <c r="F286" s="666"/>
      <c r="G286" s="26">
        <v>3</v>
      </c>
      <c r="H286" s="26" t="s">
        <v>15148</v>
      </c>
      <c r="I286" s="26" t="s">
        <v>15149</v>
      </c>
      <c r="J286" s="86" t="s">
        <v>158</v>
      </c>
      <c r="K286" s="178"/>
      <c r="L286" s="666"/>
      <c r="M286" s="86"/>
      <c r="N286" s="64"/>
      <c r="O286" s="86" t="s">
        <v>380</v>
      </c>
      <c r="P286" s="86" t="s">
        <v>380</v>
      </c>
      <c r="Q286" s="86" t="s">
        <v>15159</v>
      </c>
      <c r="R286" s="83"/>
      <c r="S286" s="86"/>
      <c r="T286" s="9"/>
      <c r="U286" s="9"/>
      <c r="V286" s="9"/>
      <c r="W286" s="9"/>
      <c r="X286" s="9"/>
      <c r="Y286" s="9"/>
      <c r="Z286" s="9"/>
    </row>
    <row r="287" spans="1:26" ht="39.75" customHeight="1">
      <c r="A287" s="730" t="s">
        <v>15162</v>
      </c>
      <c r="B287" s="730" t="s">
        <v>363</v>
      </c>
      <c r="C287" s="730" t="s">
        <v>365</v>
      </c>
      <c r="D287" s="733" t="s">
        <v>15164</v>
      </c>
      <c r="E287" s="733" t="s">
        <v>15165</v>
      </c>
      <c r="F287" s="733" t="s">
        <v>13002</v>
      </c>
      <c r="G287" s="615">
        <v>1</v>
      </c>
      <c r="H287" s="608" t="s">
        <v>13006</v>
      </c>
      <c r="I287" s="608" t="s">
        <v>13007</v>
      </c>
      <c r="J287" s="91"/>
      <c r="K287" s="178"/>
      <c r="L287" s="734"/>
      <c r="M287" s="86"/>
      <c r="N287" s="64"/>
      <c r="O287" s="86" t="s">
        <v>380</v>
      </c>
      <c r="P287" s="86" t="s">
        <v>380</v>
      </c>
      <c r="Q287" s="86" t="s">
        <v>15167</v>
      </c>
      <c r="R287" s="83" t="s">
        <v>42</v>
      </c>
      <c r="S287" s="86"/>
      <c r="T287" s="9"/>
      <c r="U287" s="9"/>
      <c r="V287" s="9"/>
      <c r="W287" s="9"/>
      <c r="X287" s="9"/>
      <c r="Y287" s="9"/>
      <c r="Z287" s="9"/>
    </row>
    <row r="288" spans="1:26" ht="39.75" customHeight="1">
      <c r="A288" s="732"/>
      <c r="B288" s="732"/>
      <c r="C288" s="732"/>
      <c r="D288" s="731"/>
      <c r="E288" s="732"/>
      <c r="F288" s="732"/>
      <c r="G288" s="608">
        <v>2</v>
      </c>
      <c r="H288" s="608" t="s">
        <v>15170</v>
      </c>
      <c r="I288" s="608" t="s">
        <v>15171</v>
      </c>
      <c r="J288" s="86"/>
      <c r="K288" s="178"/>
      <c r="L288" s="666"/>
      <c r="M288" s="86"/>
      <c r="N288" s="64"/>
      <c r="O288" s="86" t="s">
        <v>380</v>
      </c>
      <c r="P288" s="86" t="s">
        <v>380</v>
      </c>
      <c r="Q288" s="86" t="s">
        <v>15167</v>
      </c>
      <c r="R288" s="83" t="s">
        <v>42</v>
      </c>
      <c r="S288" s="86"/>
      <c r="T288" s="9"/>
      <c r="U288" s="9"/>
      <c r="V288" s="9"/>
      <c r="W288" s="9"/>
      <c r="X288" s="9"/>
      <c r="Y288" s="9"/>
      <c r="Z288" s="9"/>
    </row>
    <row r="289" spans="1:26" ht="30" customHeight="1">
      <c r="A289" s="730" t="s">
        <v>15173</v>
      </c>
      <c r="B289" s="730" t="s">
        <v>363</v>
      </c>
      <c r="C289" s="730" t="s">
        <v>365</v>
      </c>
      <c r="D289" s="733" t="s">
        <v>15164</v>
      </c>
      <c r="E289" s="733" t="s">
        <v>15175</v>
      </c>
      <c r="F289" s="733" t="s">
        <v>13002</v>
      </c>
      <c r="G289" s="615">
        <v>1</v>
      </c>
      <c r="H289" s="608" t="s">
        <v>13006</v>
      </c>
      <c r="I289" s="608" t="s">
        <v>13007</v>
      </c>
      <c r="J289" s="91"/>
      <c r="K289" s="178"/>
      <c r="L289" s="734"/>
      <c r="M289" s="86"/>
      <c r="N289" s="64"/>
      <c r="O289" s="86" t="s">
        <v>380</v>
      </c>
      <c r="P289" s="86" t="s">
        <v>380</v>
      </c>
      <c r="Q289" s="86" t="s">
        <v>15176</v>
      </c>
      <c r="R289" s="83" t="s">
        <v>42</v>
      </c>
      <c r="S289" s="86"/>
      <c r="T289" s="9"/>
      <c r="U289" s="9"/>
      <c r="V289" s="9"/>
      <c r="W289" s="9"/>
      <c r="X289" s="9"/>
      <c r="Y289" s="9"/>
      <c r="Z289" s="9"/>
    </row>
    <row r="290" spans="1:26" ht="30" customHeight="1">
      <c r="A290" s="731"/>
      <c r="B290" s="731"/>
      <c r="C290" s="731"/>
      <c r="D290" s="731"/>
      <c r="E290" s="731"/>
      <c r="F290" s="731"/>
      <c r="G290" s="608">
        <v>2</v>
      </c>
      <c r="H290" s="608" t="s">
        <v>13059</v>
      </c>
      <c r="I290" s="608" t="s">
        <v>13007</v>
      </c>
      <c r="J290" s="86"/>
      <c r="K290" s="178"/>
      <c r="L290" s="665"/>
      <c r="M290" s="86"/>
      <c r="N290" s="64"/>
      <c r="O290" s="86" t="s">
        <v>380</v>
      </c>
      <c r="P290" s="86" t="s">
        <v>380</v>
      </c>
      <c r="Q290" s="86" t="s">
        <v>15176</v>
      </c>
      <c r="R290" s="83" t="s">
        <v>42</v>
      </c>
      <c r="S290" s="86"/>
      <c r="T290" s="9"/>
      <c r="U290" s="9"/>
      <c r="V290" s="9"/>
      <c r="W290" s="9"/>
      <c r="X290" s="9"/>
      <c r="Y290" s="9"/>
      <c r="Z290" s="9"/>
    </row>
    <row r="291" spans="1:26" ht="30" customHeight="1">
      <c r="A291" s="732"/>
      <c r="B291" s="732"/>
      <c r="C291" s="732"/>
      <c r="D291" s="731"/>
      <c r="E291" s="732"/>
      <c r="F291" s="732"/>
      <c r="G291" s="608">
        <v>3</v>
      </c>
      <c r="H291" s="608" t="s">
        <v>15170</v>
      </c>
      <c r="I291" s="608" t="s">
        <v>15179</v>
      </c>
      <c r="J291" s="86"/>
      <c r="K291" s="178"/>
      <c r="L291" s="666"/>
      <c r="M291" s="86"/>
      <c r="N291" s="64"/>
      <c r="O291" s="86" t="s">
        <v>380</v>
      </c>
      <c r="P291" s="86" t="s">
        <v>380</v>
      </c>
      <c r="Q291" s="86" t="s">
        <v>15176</v>
      </c>
      <c r="R291" s="83" t="s">
        <v>42</v>
      </c>
      <c r="S291" s="86"/>
      <c r="T291" s="9"/>
      <c r="U291" s="9"/>
      <c r="V291" s="9"/>
      <c r="W291" s="9"/>
      <c r="X291" s="9"/>
      <c r="Y291" s="9"/>
      <c r="Z291" s="9"/>
    </row>
    <row r="292" spans="1:26" ht="30" customHeight="1">
      <c r="A292" s="730" t="s">
        <v>15180</v>
      </c>
      <c r="B292" s="730" t="s">
        <v>363</v>
      </c>
      <c r="C292" s="730" t="s">
        <v>365</v>
      </c>
      <c r="D292" s="733" t="s">
        <v>15164</v>
      </c>
      <c r="E292" s="733" t="s">
        <v>15182</v>
      </c>
      <c r="F292" s="733" t="s">
        <v>13002</v>
      </c>
      <c r="G292" s="615">
        <v>1</v>
      </c>
      <c r="H292" s="608" t="s">
        <v>13006</v>
      </c>
      <c r="I292" s="608" t="s">
        <v>13007</v>
      </c>
      <c r="J292" s="91"/>
      <c r="K292" s="178"/>
      <c r="L292" s="734"/>
      <c r="M292" s="86"/>
      <c r="N292" s="64"/>
      <c r="O292" s="86" t="s">
        <v>380</v>
      </c>
      <c r="P292" s="86" t="s">
        <v>380</v>
      </c>
      <c r="Q292" s="86" t="s">
        <v>15185</v>
      </c>
      <c r="R292" s="83" t="s">
        <v>42</v>
      </c>
      <c r="S292" s="86"/>
      <c r="T292" s="9"/>
      <c r="U292" s="9"/>
      <c r="V292" s="9"/>
      <c r="W292" s="9"/>
      <c r="X292" s="9"/>
      <c r="Y292" s="9"/>
      <c r="Z292" s="9"/>
    </row>
    <row r="293" spans="1:26" ht="30" customHeight="1">
      <c r="A293" s="731"/>
      <c r="B293" s="731"/>
      <c r="C293" s="731"/>
      <c r="D293" s="731"/>
      <c r="E293" s="731"/>
      <c r="F293" s="731"/>
      <c r="G293" s="608">
        <v>2</v>
      </c>
      <c r="H293" s="608" t="s">
        <v>13108</v>
      </c>
      <c r="I293" s="608" t="s">
        <v>13007</v>
      </c>
      <c r="J293" s="86"/>
      <c r="K293" s="178"/>
      <c r="L293" s="665"/>
      <c r="M293" s="86"/>
      <c r="N293" s="64"/>
      <c r="O293" s="86" t="s">
        <v>380</v>
      </c>
      <c r="P293" s="86" t="s">
        <v>380</v>
      </c>
      <c r="Q293" s="86" t="s">
        <v>15185</v>
      </c>
      <c r="R293" s="83" t="s">
        <v>42</v>
      </c>
      <c r="S293" s="86"/>
      <c r="T293" s="9"/>
      <c r="U293" s="9"/>
      <c r="V293" s="9"/>
      <c r="W293" s="9"/>
      <c r="X293" s="9"/>
      <c r="Y293" s="9"/>
      <c r="Z293" s="9"/>
    </row>
    <row r="294" spans="1:26" ht="30" customHeight="1">
      <c r="A294" s="732"/>
      <c r="B294" s="732"/>
      <c r="C294" s="732"/>
      <c r="D294" s="731"/>
      <c r="E294" s="732"/>
      <c r="F294" s="732"/>
      <c r="G294" s="608">
        <v>3</v>
      </c>
      <c r="H294" s="608" t="s">
        <v>15170</v>
      </c>
      <c r="I294" s="608" t="s">
        <v>15171</v>
      </c>
      <c r="J294" s="86"/>
      <c r="K294" s="178"/>
      <c r="L294" s="666"/>
      <c r="M294" s="86"/>
      <c r="N294" s="64"/>
      <c r="O294" s="86" t="s">
        <v>380</v>
      </c>
      <c r="P294" s="86" t="s">
        <v>380</v>
      </c>
      <c r="Q294" s="86" t="s">
        <v>15185</v>
      </c>
      <c r="R294" s="83" t="s">
        <v>42</v>
      </c>
      <c r="S294" s="86"/>
      <c r="T294" s="9"/>
      <c r="U294" s="9"/>
      <c r="V294" s="9"/>
      <c r="W294" s="9"/>
      <c r="X294" s="9"/>
      <c r="Y294" s="9"/>
      <c r="Z294" s="9"/>
    </row>
    <row r="295" spans="1:26" ht="39.75" customHeight="1">
      <c r="A295" s="735" t="s">
        <v>15187</v>
      </c>
      <c r="B295" s="735" t="s">
        <v>363</v>
      </c>
      <c r="C295" s="735" t="s">
        <v>365</v>
      </c>
      <c r="D295" s="740" t="s">
        <v>2974</v>
      </c>
      <c r="E295" s="740" t="s">
        <v>15188</v>
      </c>
      <c r="F295" s="740" t="s">
        <v>13002</v>
      </c>
      <c r="G295" s="26">
        <v>1</v>
      </c>
      <c r="H295" s="26" t="s">
        <v>13006</v>
      </c>
      <c r="I295" s="26" t="s">
        <v>13007</v>
      </c>
      <c r="J295" s="86" t="s">
        <v>158</v>
      </c>
      <c r="K295" s="178"/>
      <c r="L295" s="734"/>
      <c r="M295" s="86"/>
      <c r="N295" s="64"/>
      <c r="O295" s="86" t="s">
        <v>380</v>
      </c>
      <c r="P295" s="86" t="s">
        <v>380</v>
      </c>
      <c r="Q295" s="86" t="s">
        <v>15191</v>
      </c>
      <c r="R295" s="83"/>
      <c r="S295" s="86"/>
      <c r="T295" s="9"/>
      <c r="U295" s="9"/>
      <c r="V295" s="9"/>
      <c r="W295" s="9"/>
      <c r="X295" s="9"/>
      <c r="Y295" s="9"/>
      <c r="Z295" s="9"/>
    </row>
    <row r="296" spans="1:26" ht="39.75" customHeight="1">
      <c r="A296" s="666"/>
      <c r="B296" s="666"/>
      <c r="C296" s="666"/>
      <c r="D296" s="666"/>
      <c r="E296" s="666"/>
      <c r="F296" s="666"/>
      <c r="G296" s="26">
        <v>2</v>
      </c>
      <c r="H296" s="26" t="s">
        <v>15192</v>
      </c>
      <c r="I296" s="26" t="s">
        <v>15193</v>
      </c>
      <c r="J296" s="86" t="s">
        <v>158</v>
      </c>
      <c r="K296" s="178"/>
      <c r="L296" s="666"/>
      <c r="M296" s="86"/>
      <c r="N296" s="64"/>
      <c r="O296" s="86" t="s">
        <v>380</v>
      </c>
      <c r="P296" s="86" t="s">
        <v>380</v>
      </c>
      <c r="Q296" s="86" t="s">
        <v>15191</v>
      </c>
      <c r="R296" s="83"/>
      <c r="S296" s="86"/>
      <c r="T296" s="9"/>
      <c r="U296" s="9"/>
      <c r="V296" s="9"/>
      <c r="W296" s="9"/>
      <c r="X296" s="9"/>
      <c r="Y296" s="9"/>
      <c r="Z296" s="9"/>
    </row>
    <row r="297" spans="1:26" ht="30" customHeight="1">
      <c r="A297" s="735" t="s">
        <v>15195</v>
      </c>
      <c r="B297" s="735" t="s">
        <v>363</v>
      </c>
      <c r="C297" s="735" t="s">
        <v>365</v>
      </c>
      <c r="D297" s="740" t="s">
        <v>2974</v>
      </c>
      <c r="E297" s="740" t="s">
        <v>15199</v>
      </c>
      <c r="F297" s="740" t="s">
        <v>13002</v>
      </c>
      <c r="G297" s="26">
        <v>1</v>
      </c>
      <c r="H297" s="26" t="s">
        <v>13006</v>
      </c>
      <c r="I297" s="26" t="s">
        <v>13007</v>
      </c>
      <c r="J297" s="86" t="s">
        <v>158</v>
      </c>
      <c r="K297" s="178"/>
      <c r="L297" s="734"/>
      <c r="M297" s="86"/>
      <c r="N297" s="64"/>
      <c r="O297" s="86" t="s">
        <v>380</v>
      </c>
      <c r="P297" s="86" t="s">
        <v>380</v>
      </c>
      <c r="Q297" s="86" t="s">
        <v>15201</v>
      </c>
      <c r="R297" s="83"/>
      <c r="S297" s="86"/>
      <c r="T297" s="9"/>
      <c r="U297" s="9"/>
      <c r="V297" s="9"/>
      <c r="W297" s="9"/>
      <c r="X297" s="9"/>
      <c r="Y297" s="9"/>
      <c r="Z297" s="9"/>
    </row>
    <row r="298" spans="1:26" ht="30" customHeight="1">
      <c r="A298" s="665"/>
      <c r="B298" s="665"/>
      <c r="C298" s="665"/>
      <c r="D298" s="665"/>
      <c r="E298" s="665"/>
      <c r="F298" s="665"/>
      <c r="G298" s="26">
        <v>2</v>
      </c>
      <c r="H298" s="26" t="s">
        <v>13059</v>
      </c>
      <c r="I298" s="26" t="s">
        <v>13007</v>
      </c>
      <c r="J298" s="86" t="s">
        <v>158</v>
      </c>
      <c r="K298" s="178"/>
      <c r="L298" s="665"/>
      <c r="M298" s="86"/>
      <c r="N298" s="64"/>
      <c r="O298" s="86" t="s">
        <v>380</v>
      </c>
      <c r="P298" s="86" t="s">
        <v>380</v>
      </c>
      <c r="Q298" s="86" t="s">
        <v>15201</v>
      </c>
      <c r="R298" s="83"/>
      <c r="S298" s="86"/>
      <c r="T298" s="9"/>
      <c r="U298" s="9"/>
      <c r="V298" s="9"/>
      <c r="W298" s="9"/>
      <c r="X298" s="9"/>
      <c r="Y298" s="9"/>
      <c r="Z298" s="9"/>
    </row>
    <row r="299" spans="1:26" ht="30" customHeight="1">
      <c r="A299" s="666"/>
      <c r="B299" s="666"/>
      <c r="C299" s="666"/>
      <c r="D299" s="666"/>
      <c r="E299" s="666"/>
      <c r="F299" s="666"/>
      <c r="G299" s="26">
        <v>3</v>
      </c>
      <c r="H299" s="26" t="s">
        <v>15192</v>
      </c>
      <c r="I299" s="26" t="s">
        <v>15206</v>
      </c>
      <c r="J299" s="86" t="s">
        <v>158</v>
      </c>
      <c r="K299" s="178"/>
      <c r="L299" s="666"/>
      <c r="M299" s="86"/>
      <c r="N299" s="64"/>
      <c r="O299" s="86" t="s">
        <v>380</v>
      </c>
      <c r="P299" s="86" t="s">
        <v>380</v>
      </c>
      <c r="Q299" s="86" t="s">
        <v>15201</v>
      </c>
      <c r="R299" s="83"/>
      <c r="S299" s="86"/>
      <c r="T299" s="9"/>
      <c r="U299" s="9"/>
      <c r="V299" s="9"/>
      <c r="W299" s="9"/>
      <c r="X299" s="9"/>
      <c r="Y299" s="9"/>
      <c r="Z299" s="9"/>
    </row>
    <row r="300" spans="1:26" ht="30" customHeight="1">
      <c r="A300" s="735" t="s">
        <v>15207</v>
      </c>
      <c r="B300" s="735" t="s">
        <v>363</v>
      </c>
      <c r="C300" s="735" t="s">
        <v>365</v>
      </c>
      <c r="D300" s="740" t="s">
        <v>2974</v>
      </c>
      <c r="E300" s="740" t="s">
        <v>15209</v>
      </c>
      <c r="F300" s="740" t="s">
        <v>13002</v>
      </c>
      <c r="G300" s="26">
        <v>1</v>
      </c>
      <c r="H300" s="26" t="s">
        <v>13006</v>
      </c>
      <c r="I300" s="26" t="s">
        <v>13007</v>
      </c>
      <c r="J300" s="86" t="s">
        <v>158</v>
      </c>
      <c r="K300" s="178"/>
      <c r="L300" s="734"/>
      <c r="M300" s="86"/>
      <c r="N300" s="64"/>
      <c r="O300" s="86" t="s">
        <v>380</v>
      </c>
      <c r="P300" s="86" t="s">
        <v>380</v>
      </c>
      <c r="Q300" s="86" t="s">
        <v>15212</v>
      </c>
      <c r="R300" s="83"/>
      <c r="S300" s="86"/>
      <c r="T300" s="9"/>
      <c r="U300" s="9"/>
      <c r="V300" s="9"/>
      <c r="W300" s="9"/>
      <c r="X300" s="9"/>
      <c r="Y300" s="9"/>
      <c r="Z300" s="9"/>
    </row>
    <row r="301" spans="1:26" ht="30" customHeight="1">
      <c r="A301" s="665"/>
      <c r="B301" s="665"/>
      <c r="C301" s="665"/>
      <c r="D301" s="665"/>
      <c r="E301" s="665"/>
      <c r="F301" s="665"/>
      <c r="G301" s="26">
        <v>2</v>
      </c>
      <c r="H301" s="26" t="s">
        <v>13108</v>
      </c>
      <c r="I301" s="26" t="s">
        <v>13007</v>
      </c>
      <c r="J301" s="86" t="s">
        <v>158</v>
      </c>
      <c r="K301" s="178"/>
      <c r="L301" s="665"/>
      <c r="M301" s="86"/>
      <c r="N301" s="64"/>
      <c r="O301" s="86" t="s">
        <v>380</v>
      </c>
      <c r="P301" s="86" t="s">
        <v>380</v>
      </c>
      <c r="Q301" s="86" t="s">
        <v>15212</v>
      </c>
      <c r="R301" s="83"/>
      <c r="S301" s="86"/>
      <c r="T301" s="9"/>
      <c r="U301" s="9"/>
      <c r="V301" s="9"/>
      <c r="W301" s="9"/>
      <c r="X301" s="9"/>
      <c r="Y301" s="9"/>
      <c r="Z301" s="9"/>
    </row>
    <row r="302" spans="1:26" ht="30" customHeight="1">
      <c r="A302" s="666"/>
      <c r="B302" s="666"/>
      <c r="C302" s="666"/>
      <c r="D302" s="666"/>
      <c r="E302" s="666"/>
      <c r="F302" s="666"/>
      <c r="G302" s="26">
        <v>3</v>
      </c>
      <c r="H302" s="26" t="s">
        <v>15192</v>
      </c>
      <c r="I302" s="26" t="s">
        <v>15193</v>
      </c>
      <c r="J302" s="86" t="s">
        <v>158</v>
      </c>
      <c r="K302" s="178"/>
      <c r="L302" s="666"/>
      <c r="M302" s="86"/>
      <c r="N302" s="64"/>
      <c r="O302" s="86" t="s">
        <v>380</v>
      </c>
      <c r="P302" s="86" t="s">
        <v>380</v>
      </c>
      <c r="Q302" s="86" t="s">
        <v>15212</v>
      </c>
      <c r="R302" s="83"/>
      <c r="S302" s="86"/>
      <c r="T302" s="9"/>
      <c r="U302" s="9"/>
      <c r="V302" s="9"/>
      <c r="W302" s="9"/>
      <c r="X302" s="9"/>
      <c r="Y302" s="9"/>
      <c r="Z302" s="9"/>
    </row>
    <row r="303" spans="1:26" ht="39.75" customHeight="1">
      <c r="A303" s="735" t="s">
        <v>15218</v>
      </c>
      <c r="B303" s="735" t="s">
        <v>363</v>
      </c>
      <c r="C303" s="735" t="s">
        <v>365</v>
      </c>
      <c r="D303" s="740" t="s">
        <v>15220</v>
      </c>
      <c r="E303" s="740" t="s">
        <v>15221</v>
      </c>
      <c r="F303" s="740" t="s">
        <v>13002</v>
      </c>
      <c r="G303" s="26">
        <v>1</v>
      </c>
      <c r="H303" s="26" t="s">
        <v>13006</v>
      </c>
      <c r="I303" s="26" t="s">
        <v>13007</v>
      </c>
      <c r="J303" s="86" t="s">
        <v>158</v>
      </c>
      <c r="K303" s="178"/>
      <c r="L303" s="734"/>
      <c r="M303" s="86"/>
      <c r="N303" s="64"/>
      <c r="O303" s="86" t="s">
        <v>380</v>
      </c>
      <c r="P303" s="86" t="s">
        <v>380</v>
      </c>
      <c r="Q303" s="86" t="s">
        <v>15225</v>
      </c>
      <c r="R303" s="83"/>
      <c r="S303" s="86"/>
      <c r="T303" s="9"/>
      <c r="U303" s="9"/>
      <c r="V303" s="9"/>
      <c r="W303" s="9"/>
      <c r="X303" s="9"/>
      <c r="Y303" s="9"/>
      <c r="Z303" s="9"/>
    </row>
    <row r="304" spans="1:26" ht="39.75" customHeight="1">
      <c r="A304" s="666"/>
      <c r="B304" s="666"/>
      <c r="C304" s="666"/>
      <c r="D304" s="666"/>
      <c r="E304" s="666"/>
      <c r="F304" s="666"/>
      <c r="G304" s="26">
        <v>2</v>
      </c>
      <c r="H304" s="26" t="s">
        <v>15229</v>
      </c>
      <c r="I304" s="26" t="s">
        <v>15230</v>
      </c>
      <c r="J304" s="86" t="s">
        <v>158</v>
      </c>
      <c r="K304" s="178"/>
      <c r="L304" s="666"/>
      <c r="M304" s="86"/>
      <c r="N304" s="64"/>
      <c r="O304" s="86" t="s">
        <v>380</v>
      </c>
      <c r="P304" s="86" t="s">
        <v>380</v>
      </c>
      <c r="Q304" s="86" t="s">
        <v>15225</v>
      </c>
      <c r="R304" s="83"/>
      <c r="S304" s="86"/>
      <c r="T304" s="9"/>
      <c r="U304" s="9"/>
      <c r="V304" s="9"/>
      <c r="W304" s="9"/>
      <c r="X304" s="9"/>
      <c r="Y304" s="9"/>
      <c r="Z304" s="9"/>
    </row>
    <row r="305" spans="1:26" ht="30" customHeight="1">
      <c r="A305" s="735" t="s">
        <v>15234</v>
      </c>
      <c r="B305" s="735" t="s">
        <v>363</v>
      </c>
      <c r="C305" s="735" t="s">
        <v>365</v>
      </c>
      <c r="D305" s="740" t="s">
        <v>15220</v>
      </c>
      <c r="E305" s="740" t="s">
        <v>15238</v>
      </c>
      <c r="F305" s="740" t="s">
        <v>13002</v>
      </c>
      <c r="G305" s="26">
        <v>1</v>
      </c>
      <c r="H305" s="26" t="s">
        <v>13006</v>
      </c>
      <c r="I305" s="26" t="s">
        <v>13007</v>
      </c>
      <c r="J305" s="86" t="s">
        <v>158</v>
      </c>
      <c r="K305" s="178"/>
      <c r="L305" s="734"/>
      <c r="M305" s="86"/>
      <c r="N305" s="64"/>
      <c r="O305" s="86" t="s">
        <v>380</v>
      </c>
      <c r="P305" s="86" t="s">
        <v>380</v>
      </c>
      <c r="Q305" s="86" t="s">
        <v>15242</v>
      </c>
      <c r="R305" s="83"/>
      <c r="S305" s="86"/>
      <c r="T305" s="9"/>
      <c r="U305" s="9"/>
      <c r="V305" s="9"/>
      <c r="W305" s="9"/>
      <c r="X305" s="9"/>
      <c r="Y305" s="9"/>
      <c r="Z305" s="9"/>
    </row>
    <row r="306" spans="1:26" ht="30" customHeight="1">
      <c r="A306" s="665"/>
      <c r="B306" s="665"/>
      <c r="C306" s="665"/>
      <c r="D306" s="665"/>
      <c r="E306" s="665"/>
      <c r="F306" s="665"/>
      <c r="G306" s="26">
        <v>2</v>
      </c>
      <c r="H306" s="26" t="s">
        <v>13059</v>
      </c>
      <c r="I306" s="26" t="s">
        <v>13007</v>
      </c>
      <c r="J306" s="86" t="s">
        <v>158</v>
      </c>
      <c r="K306" s="178"/>
      <c r="L306" s="665"/>
      <c r="M306" s="86"/>
      <c r="N306" s="64"/>
      <c r="O306" s="86" t="s">
        <v>380</v>
      </c>
      <c r="P306" s="86" t="s">
        <v>380</v>
      </c>
      <c r="Q306" s="86" t="s">
        <v>15242</v>
      </c>
      <c r="R306" s="83"/>
      <c r="S306" s="86"/>
      <c r="T306" s="9"/>
      <c r="U306" s="9"/>
      <c r="V306" s="9"/>
      <c r="W306" s="9"/>
      <c r="X306" s="9"/>
      <c r="Y306" s="9"/>
      <c r="Z306" s="9"/>
    </row>
    <row r="307" spans="1:26" ht="30" customHeight="1">
      <c r="A307" s="666"/>
      <c r="B307" s="666"/>
      <c r="C307" s="666"/>
      <c r="D307" s="666"/>
      <c r="E307" s="666"/>
      <c r="F307" s="666"/>
      <c r="G307" s="26">
        <v>3</v>
      </c>
      <c r="H307" s="26" t="s">
        <v>15229</v>
      </c>
      <c r="I307" s="26" t="s">
        <v>15252</v>
      </c>
      <c r="J307" s="86" t="s">
        <v>158</v>
      </c>
      <c r="K307" s="178"/>
      <c r="L307" s="666"/>
      <c r="M307" s="86"/>
      <c r="N307" s="64"/>
      <c r="O307" s="86" t="s">
        <v>380</v>
      </c>
      <c r="P307" s="86" t="s">
        <v>380</v>
      </c>
      <c r="Q307" s="86" t="s">
        <v>15242</v>
      </c>
      <c r="R307" s="83"/>
      <c r="S307" s="86"/>
      <c r="T307" s="9"/>
      <c r="U307" s="9"/>
      <c r="V307" s="9"/>
      <c r="W307" s="9"/>
      <c r="X307" s="9"/>
      <c r="Y307" s="9"/>
      <c r="Z307" s="9"/>
    </row>
    <row r="308" spans="1:26" ht="30" customHeight="1">
      <c r="A308" s="735" t="s">
        <v>15256</v>
      </c>
      <c r="B308" s="735" t="s">
        <v>363</v>
      </c>
      <c r="C308" s="735" t="s">
        <v>365</v>
      </c>
      <c r="D308" s="740" t="s">
        <v>15220</v>
      </c>
      <c r="E308" s="740" t="s">
        <v>15260</v>
      </c>
      <c r="F308" s="740" t="s">
        <v>13002</v>
      </c>
      <c r="G308" s="26">
        <v>1</v>
      </c>
      <c r="H308" s="26" t="s">
        <v>13006</v>
      </c>
      <c r="I308" s="26" t="s">
        <v>13007</v>
      </c>
      <c r="J308" s="86" t="s">
        <v>158</v>
      </c>
      <c r="K308" s="178"/>
      <c r="L308" s="734"/>
      <c r="M308" s="86"/>
      <c r="N308" s="64"/>
      <c r="O308" s="86" t="s">
        <v>380</v>
      </c>
      <c r="P308" s="86" t="s">
        <v>380</v>
      </c>
      <c r="Q308" s="86" t="s">
        <v>15264</v>
      </c>
      <c r="R308" s="83"/>
      <c r="S308" s="86"/>
      <c r="T308" s="9"/>
      <c r="U308" s="9"/>
      <c r="V308" s="9"/>
      <c r="W308" s="9"/>
      <c r="X308" s="9"/>
      <c r="Y308" s="9"/>
      <c r="Z308" s="9"/>
    </row>
    <row r="309" spans="1:26" ht="30" customHeight="1">
      <c r="A309" s="665"/>
      <c r="B309" s="665"/>
      <c r="C309" s="665"/>
      <c r="D309" s="665"/>
      <c r="E309" s="665"/>
      <c r="F309" s="665"/>
      <c r="G309" s="26">
        <v>2</v>
      </c>
      <c r="H309" s="26" t="s">
        <v>13108</v>
      </c>
      <c r="I309" s="26" t="s">
        <v>13007</v>
      </c>
      <c r="J309" s="86" t="s">
        <v>158</v>
      </c>
      <c r="K309" s="178"/>
      <c r="L309" s="665"/>
      <c r="M309" s="86"/>
      <c r="N309" s="64"/>
      <c r="O309" s="86" t="s">
        <v>380</v>
      </c>
      <c r="P309" s="86" t="s">
        <v>380</v>
      </c>
      <c r="Q309" s="86" t="s">
        <v>15264</v>
      </c>
      <c r="R309" s="83"/>
      <c r="S309" s="86"/>
      <c r="T309" s="9"/>
      <c r="U309" s="9"/>
      <c r="V309" s="9"/>
      <c r="W309" s="9"/>
      <c r="X309" s="9"/>
      <c r="Y309" s="9"/>
      <c r="Z309" s="9"/>
    </row>
    <row r="310" spans="1:26" ht="30" customHeight="1">
      <c r="A310" s="666"/>
      <c r="B310" s="666"/>
      <c r="C310" s="666"/>
      <c r="D310" s="666"/>
      <c r="E310" s="666"/>
      <c r="F310" s="666"/>
      <c r="G310" s="26">
        <v>3</v>
      </c>
      <c r="H310" s="26" t="s">
        <v>15229</v>
      </c>
      <c r="I310" s="26" t="s">
        <v>15230</v>
      </c>
      <c r="J310" s="86" t="s">
        <v>158</v>
      </c>
      <c r="K310" s="178"/>
      <c r="L310" s="666"/>
      <c r="M310" s="86"/>
      <c r="N310" s="64"/>
      <c r="O310" s="86" t="s">
        <v>380</v>
      </c>
      <c r="P310" s="86" t="s">
        <v>380</v>
      </c>
      <c r="Q310" s="86" t="s">
        <v>15264</v>
      </c>
      <c r="R310" s="86"/>
      <c r="S310" s="86"/>
      <c r="T310" s="9"/>
      <c r="U310" s="9"/>
      <c r="V310" s="9"/>
      <c r="W310" s="9"/>
      <c r="X310" s="9"/>
      <c r="Y310" s="9"/>
      <c r="Z310" s="9"/>
    </row>
    <row r="311" spans="1:26" ht="45" customHeight="1">
      <c r="A311" s="735" t="s">
        <v>15276</v>
      </c>
      <c r="B311" s="735" t="s">
        <v>363</v>
      </c>
      <c r="C311" s="735" t="s">
        <v>365</v>
      </c>
      <c r="D311" s="740" t="s">
        <v>15279</v>
      </c>
      <c r="E311" s="740" t="s">
        <v>15280</v>
      </c>
      <c r="F311" s="740" t="s">
        <v>13002</v>
      </c>
      <c r="G311" s="26">
        <v>1</v>
      </c>
      <c r="H311" s="26" t="s">
        <v>13006</v>
      </c>
      <c r="I311" s="26" t="s">
        <v>13007</v>
      </c>
      <c r="J311" s="86" t="s">
        <v>158</v>
      </c>
      <c r="K311" s="178"/>
      <c r="L311" s="734"/>
      <c r="M311" s="86"/>
      <c r="N311" s="64"/>
      <c r="O311" s="86" t="s">
        <v>380</v>
      </c>
      <c r="P311" s="86" t="s">
        <v>380</v>
      </c>
      <c r="Q311" s="86" t="s">
        <v>15283</v>
      </c>
      <c r="R311" s="86"/>
      <c r="S311" s="86"/>
      <c r="T311" s="9"/>
      <c r="U311" s="9"/>
      <c r="V311" s="9"/>
      <c r="W311" s="9"/>
      <c r="X311" s="9"/>
      <c r="Y311" s="9"/>
      <c r="Z311" s="9"/>
    </row>
    <row r="312" spans="1:26" ht="45" customHeight="1">
      <c r="A312" s="666"/>
      <c r="B312" s="666"/>
      <c r="C312" s="666"/>
      <c r="D312" s="666"/>
      <c r="E312" s="666"/>
      <c r="F312" s="666"/>
      <c r="G312" s="26">
        <v>2</v>
      </c>
      <c r="H312" s="26" t="s">
        <v>15285</v>
      </c>
      <c r="I312" s="26" t="s">
        <v>15286</v>
      </c>
      <c r="J312" s="86" t="s">
        <v>158</v>
      </c>
      <c r="K312" s="178"/>
      <c r="L312" s="666"/>
      <c r="M312" s="86"/>
      <c r="N312" s="64"/>
      <c r="O312" s="86" t="s">
        <v>380</v>
      </c>
      <c r="P312" s="86" t="s">
        <v>380</v>
      </c>
      <c r="Q312" s="86" t="s">
        <v>15283</v>
      </c>
      <c r="R312" s="86"/>
      <c r="S312" s="86"/>
      <c r="T312" s="9"/>
      <c r="U312" s="9"/>
      <c r="V312" s="9"/>
      <c r="W312" s="9"/>
      <c r="X312" s="9"/>
      <c r="Y312" s="9"/>
      <c r="Z312" s="9"/>
    </row>
    <row r="313" spans="1:26" ht="30" customHeight="1">
      <c r="A313" s="735" t="s">
        <v>15288</v>
      </c>
      <c r="B313" s="735" t="s">
        <v>363</v>
      </c>
      <c r="C313" s="735" t="s">
        <v>365</v>
      </c>
      <c r="D313" s="740" t="s">
        <v>15279</v>
      </c>
      <c r="E313" s="740" t="s">
        <v>15290</v>
      </c>
      <c r="F313" s="740" t="s">
        <v>13002</v>
      </c>
      <c r="G313" s="26">
        <v>1</v>
      </c>
      <c r="H313" s="26" t="s">
        <v>13006</v>
      </c>
      <c r="I313" s="26" t="s">
        <v>13007</v>
      </c>
      <c r="J313" s="86" t="s">
        <v>158</v>
      </c>
      <c r="K313" s="178"/>
      <c r="L313" s="734"/>
      <c r="M313" s="86"/>
      <c r="N313" s="64"/>
      <c r="O313" s="86" t="s">
        <v>380</v>
      </c>
      <c r="P313" s="86" t="s">
        <v>380</v>
      </c>
      <c r="Q313" s="86" t="s">
        <v>15293</v>
      </c>
      <c r="R313" s="86"/>
      <c r="S313" s="86"/>
      <c r="T313" s="9"/>
      <c r="U313" s="9"/>
      <c r="V313" s="9"/>
      <c r="W313" s="9"/>
      <c r="X313" s="9"/>
      <c r="Y313" s="9"/>
      <c r="Z313" s="9"/>
    </row>
    <row r="314" spans="1:26" ht="30" customHeight="1">
      <c r="A314" s="665"/>
      <c r="B314" s="665"/>
      <c r="C314" s="665"/>
      <c r="D314" s="665"/>
      <c r="E314" s="665"/>
      <c r="F314" s="665"/>
      <c r="G314" s="26">
        <v>2</v>
      </c>
      <c r="H314" s="26" t="s">
        <v>13059</v>
      </c>
      <c r="I314" s="26" t="s">
        <v>13007</v>
      </c>
      <c r="J314" s="86" t="s">
        <v>158</v>
      </c>
      <c r="K314" s="178"/>
      <c r="L314" s="665"/>
      <c r="M314" s="86"/>
      <c r="N314" s="64"/>
      <c r="O314" s="86" t="s">
        <v>380</v>
      </c>
      <c r="P314" s="86" t="s">
        <v>380</v>
      </c>
      <c r="Q314" s="86" t="s">
        <v>15293</v>
      </c>
      <c r="R314" s="86"/>
      <c r="S314" s="86"/>
      <c r="T314" s="9"/>
      <c r="U314" s="9"/>
      <c r="V314" s="9"/>
      <c r="W314" s="9"/>
      <c r="X314" s="9"/>
      <c r="Y314" s="9"/>
      <c r="Z314" s="9"/>
    </row>
    <row r="315" spans="1:26" ht="30" customHeight="1">
      <c r="A315" s="666"/>
      <c r="B315" s="666"/>
      <c r="C315" s="666"/>
      <c r="D315" s="666"/>
      <c r="E315" s="666"/>
      <c r="F315" s="666"/>
      <c r="G315" s="26">
        <v>3</v>
      </c>
      <c r="H315" s="26" t="s">
        <v>15285</v>
      </c>
      <c r="I315" s="26" t="s">
        <v>15297</v>
      </c>
      <c r="J315" s="86" t="s">
        <v>158</v>
      </c>
      <c r="K315" s="178"/>
      <c r="L315" s="666"/>
      <c r="M315" s="86"/>
      <c r="N315" s="64"/>
      <c r="O315" s="86" t="s">
        <v>380</v>
      </c>
      <c r="P315" s="86" t="s">
        <v>380</v>
      </c>
      <c r="Q315" s="86" t="s">
        <v>15293</v>
      </c>
      <c r="R315" s="86"/>
      <c r="S315" s="86"/>
      <c r="T315" s="9"/>
      <c r="U315" s="9"/>
      <c r="V315" s="9"/>
      <c r="W315" s="9"/>
      <c r="X315" s="9"/>
      <c r="Y315" s="9"/>
      <c r="Z315" s="9"/>
    </row>
    <row r="316" spans="1:26" ht="30" customHeight="1">
      <c r="A316" s="735" t="s">
        <v>15299</v>
      </c>
      <c r="B316" s="735" t="s">
        <v>363</v>
      </c>
      <c r="C316" s="735" t="s">
        <v>365</v>
      </c>
      <c r="D316" s="740" t="s">
        <v>15279</v>
      </c>
      <c r="E316" s="740" t="s">
        <v>15301</v>
      </c>
      <c r="F316" s="740" t="s">
        <v>13002</v>
      </c>
      <c r="G316" s="26">
        <v>1</v>
      </c>
      <c r="H316" s="26" t="s">
        <v>13006</v>
      </c>
      <c r="I316" s="26" t="s">
        <v>13007</v>
      </c>
      <c r="J316" s="86" t="s">
        <v>158</v>
      </c>
      <c r="K316" s="178"/>
      <c r="L316" s="734"/>
      <c r="M316" s="86"/>
      <c r="N316" s="64"/>
      <c r="O316" s="86" t="s">
        <v>380</v>
      </c>
      <c r="P316" s="86" t="s">
        <v>380</v>
      </c>
      <c r="Q316" s="86" t="s">
        <v>15303</v>
      </c>
      <c r="R316" s="86"/>
      <c r="S316" s="86"/>
      <c r="T316" s="9"/>
      <c r="U316" s="9"/>
      <c r="V316" s="9"/>
      <c r="W316" s="9"/>
      <c r="X316" s="9"/>
      <c r="Y316" s="9"/>
      <c r="Z316" s="9"/>
    </row>
    <row r="317" spans="1:26" ht="30" customHeight="1">
      <c r="A317" s="665"/>
      <c r="B317" s="665"/>
      <c r="C317" s="665"/>
      <c r="D317" s="665"/>
      <c r="E317" s="665"/>
      <c r="F317" s="665"/>
      <c r="G317" s="26">
        <v>2</v>
      </c>
      <c r="H317" s="26" t="s">
        <v>13108</v>
      </c>
      <c r="I317" s="26" t="s">
        <v>13007</v>
      </c>
      <c r="J317" s="86" t="s">
        <v>158</v>
      </c>
      <c r="K317" s="178"/>
      <c r="L317" s="665"/>
      <c r="M317" s="86"/>
      <c r="N317" s="64"/>
      <c r="O317" s="86" t="s">
        <v>380</v>
      </c>
      <c r="P317" s="86" t="s">
        <v>380</v>
      </c>
      <c r="Q317" s="86" t="s">
        <v>15303</v>
      </c>
      <c r="R317" s="178"/>
      <c r="S317" s="86"/>
      <c r="T317" s="9"/>
      <c r="U317" s="9"/>
      <c r="V317" s="9"/>
      <c r="W317" s="9"/>
      <c r="X317" s="9"/>
      <c r="Y317" s="9"/>
      <c r="Z317" s="9"/>
    </row>
    <row r="318" spans="1:26" ht="30" customHeight="1">
      <c r="A318" s="666"/>
      <c r="B318" s="666"/>
      <c r="C318" s="666"/>
      <c r="D318" s="666"/>
      <c r="E318" s="666"/>
      <c r="F318" s="666"/>
      <c r="G318" s="26">
        <v>3</v>
      </c>
      <c r="H318" s="26" t="s">
        <v>15285</v>
      </c>
      <c r="I318" s="26" t="s">
        <v>15286</v>
      </c>
      <c r="J318" s="86" t="s">
        <v>158</v>
      </c>
      <c r="K318" s="178"/>
      <c r="L318" s="666"/>
      <c r="M318" s="86"/>
      <c r="N318" s="64"/>
      <c r="O318" s="86" t="s">
        <v>380</v>
      </c>
      <c r="P318" s="86" t="s">
        <v>380</v>
      </c>
      <c r="Q318" s="86" t="s">
        <v>15303</v>
      </c>
      <c r="R318" s="178"/>
      <c r="S318" s="86"/>
      <c r="T318" s="9"/>
      <c r="U318" s="9"/>
      <c r="V318" s="9"/>
      <c r="W318" s="9"/>
      <c r="X318" s="9"/>
      <c r="Y318" s="9"/>
      <c r="Z318" s="9"/>
    </row>
    <row r="319" spans="1:26" ht="30" customHeight="1">
      <c r="A319" s="422" t="s">
        <v>15308</v>
      </c>
      <c r="B319" s="396"/>
      <c r="C319" s="396"/>
      <c r="D319" s="393"/>
      <c r="E319" s="393"/>
      <c r="F319" s="393"/>
      <c r="G319" s="393"/>
      <c r="H319" s="393"/>
      <c r="I319" s="394"/>
      <c r="J319" s="393"/>
      <c r="K319" s="423"/>
      <c r="L319" s="422"/>
      <c r="M319" s="394"/>
      <c r="N319" s="64"/>
      <c r="O319" s="423"/>
      <c r="P319" s="423"/>
      <c r="Q319" s="423"/>
      <c r="R319" s="423"/>
      <c r="S319" s="394"/>
      <c r="T319" s="9"/>
      <c r="U319" s="9"/>
      <c r="V319" s="9"/>
      <c r="W319" s="9"/>
      <c r="X319" s="9"/>
      <c r="Y319" s="9"/>
      <c r="Z319" s="9"/>
    </row>
    <row r="320" spans="1:26" ht="30" customHeight="1">
      <c r="A320" s="735" t="s">
        <v>15311</v>
      </c>
      <c r="B320" s="735" t="s">
        <v>363</v>
      </c>
      <c r="C320" s="735" t="s">
        <v>365</v>
      </c>
      <c r="D320" s="740" t="s">
        <v>15313</v>
      </c>
      <c r="E320" s="740" t="s">
        <v>15314</v>
      </c>
      <c r="F320" s="740" t="s">
        <v>13002</v>
      </c>
      <c r="G320" s="26">
        <v>1</v>
      </c>
      <c r="H320" s="26" t="s">
        <v>13108</v>
      </c>
      <c r="I320" s="26" t="s">
        <v>13007</v>
      </c>
      <c r="J320" s="86" t="s">
        <v>158</v>
      </c>
      <c r="K320" s="178"/>
      <c r="L320" s="734"/>
      <c r="M320" s="86"/>
      <c r="N320" s="64"/>
      <c r="O320" s="86" t="s">
        <v>380</v>
      </c>
      <c r="P320" s="86" t="s">
        <v>380</v>
      </c>
      <c r="Q320" s="86" t="s">
        <v>15316</v>
      </c>
      <c r="R320" s="178"/>
      <c r="S320" s="86"/>
      <c r="T320" s="9"/>
      <c r="U320" s="9"/>
      <c r="V320" s="9"/>
      <c r="W320" s="9"/>
      <c r="X320" s="9"/>
      <c r="Y320" s="9"/>
      <c r="Z320" s="9"/>
    </row>
    <row r="321" spans="1:26" ht="30" customHeight="1">
      <c r="A321" s="665"/>
      <c r="B321" s="665"/>
      <c r="C321" s="665"/>
      <c r="D321" s="665"/>
      <c r="E321" s="665"/>
      <c r="F321" s="665"/>
      <c r="G321" s="26">
        <v>2</v>
      </c>
      <c r="H321" s="26" t="s">
        <v>15317</v>
      </c>
      <c r="I321" s="26" t="s">
        <v>15318</v>
      </c>
      <c r="J321" s="86" t="s">
        <v>158</v>
      </c>
      <c r="K321" s="178"/>
      <c r="L321" s="665"/>
      <c r="M321" s="86"/>
      <c r="N321" s="64"/>
      <c r="O321" s="86" t="s">
        <v>380</v>
      </c>
      <c r="P321" s="86" t="s">
        <v>380</v>
      </c>
      <c r="Q321" s="86" t="s">
        <v>15316</v>
      </c>
      <c r="R321" s="178"/>
      <c r="S321" s="86"/>
      <c r="T321" s="9"/>
      <c r="U321" s="9"/>
      <c r="V321" s="9"/>
      <c r="W321" s="9"/>
      <c r="X321" s="9"/>
      <c r="Y321" s="9"/>
      <c r="Z321" s="9"/>
    </row>
    <row r="322" spans="1:26" ht="30" customHeight="1">
      <c r="A322" s="665"/>
      <c r="B322" s="665"/>
      <c r="C322" s="665"/>
      <c r="D322" s="665"/>
      <c r="E322" s="665"/>
      <c r="F322" s="665"/>
      <c r="G322" s="26">
        <v>3</v>
      </c>
      <c r="H322" s="26" t="s">
        <v>15321</v>
      </c>
      <c r="I322" s="26" t="s">
        <v>15318</v>
      </c>
      <c r="J322" s="86" t="s">
        <v>158</v>
      </c>
      <c r="K322" s="178"/>
      <c r="L322" s="665"/>
      <c r="M322" s="86"/>
      <c r="N322" s="64"/>
      <c r="O322" s="86" t="s">
        <v>380</v>
      </c>
      <c r="P322" s="86" t="s">
        <v>380</v>
      </c>
      <c r="Q322" s="86" t="s">
        <v>15316</v>
      </c>
      <c r="R322" s="178"/>
      <c r="S322" s="86"/>
      <c r="T322" s="9"/>
      <c r="U322" s="9"/>
      <c r="V322" s="9"/>
      <c r="W322" s="9"/>
      <c r="X322" s="9"/>
      <c r="Y322" s="9"/>
      <c r="Z322" s="9"/>
    </row>
    <row r="323" spans="1:26" ht="30" customHeight="1">
      <c r="A323" s="666"/>
      <c r="B323" s="666"/>
      <c r="C323" s="666"/>
      <c r="D323" s="666"/>
      <c r="E323" s="666"/>
      <c r="F323" s="666"/>
      <c r="G323" s="26">
        <v>4</v>
      </c>
      <c r="H323" s="26" t="s">
        <v>15322</v>
      </c>
      <c r="I323" s="26" t="s">
        <v>15318</v>
      </c>
      <c r="J323" s="86" t="s">
        <v>158</v>
      </c>
      <c r="K323" s="178"/>
      <c r="L323" s="666"/>
      <c r="M323" s="86"/>
      <c r="N323" s="64"/>
      <c r="O323" s="86" t="s">
        <v>380</v>
      </c>
      <c r="P323" s="86" t="s">
        <v>380</v>
      </c>
      <c r="Q323" s="86" t="s">
        <v>15316</v>
      </c>
      <c r="R323" s="178"/>
      <c r="S323" s="86"/>
      <c r="T323" s="9"/>
      <c r="U323" s="9"/>
      <c r="V323" s="9"/>
      <c r="W323" s="9"/>
      <c r="X323" s="9"/>
      <c r="Y323" s="9"/>
      <c r="Z323" s="9"/>
    </row>
    <row r="324" spans="1:26" ht="30" customHeight="1">
      <c r="A324" s="735" t="s">
        <v>15324</v>
      </c>
      <c r="B324" s="735" t="s">
        <v>363</v>
      </c>
      <c r="C324" s="735" t="s">
        <v>365</v>
      </c>
      <c r="D324" s="740" t="s">
        <v>15313</v>
      </c>
      <c r="E324" s="740" t="s">
        <v>15326</v>
      </c>
      <c r="F324" s="740" t="s">
        <v>13002</v>
      </c>
      <c r="G324" s="26">
        <v>1</v>
      </c>
      <c r="H324" s="26" t="s">
        <v>13108</v>
      </c>
      <c r="I324" s="26" t="s">
        <v>13007</v>
      </c>
      <c r="J324" s="86" t="s">
        <v>158</v>
      </c>
      <c r="K324" s="178"/>
      <c r="L324" s="734"/>
      <c r="M324" s="86"/>
      <c r="N324" s="64"/>
      <c r="O324" s="86" t="s">
        <v>380</v>
      </c>
      <c r="P324" s="86" t="s">
        <v>380</v>
      </c>
      <c r="Q324" s="86" t="s">
        <v>15329</v>
      </c>
      <c r="R324" s="178"/>
      <c r="S324" s="86"/>
      <c r="T324" s="9"/>
      <c r="U324" s="9"/>
      <c r="V324" s="9"/>
      <c r="W324" s="9"/>
      <c r="X324" s="9"/>
      <c r="Y324" s="9"/>
      <c r="Z324" s="9"/>
    </row>
    <row r="325" spans="1:26" ht="30" customHeight="1">
      <c r="A325" s="665"/>
      <c r="B325" s="665"/>
      <c r="C325" s="665"/>
      <c r="D325" s="665"/>
      <c r="E325" s="665"/>
      <c r="F325" s="665"/>
      <c r="G325" s="26">
        <v>2</v>
      </c>
      <c r="H325" s="26" t="s">
        <v>15330</v>
      </c>
      <c r="I325" s="26" t="s">
        <v>15318</v>
      </c>
      <c r="J325" s="86" t="s">
        <v>158</v>
      </c>
      <c r="K325" s="178"/>
      <c r="L325" s="665"/>
      <c r="M325" s="86"/>
      <c r="N325" s="64"/>
      <c r="O325" s="86" t="s">
        <v>380</v>
      </c>
      <c r="P325" s="86" t="s">
        <v>380</v>
      </c>
      <c r="Q325" s="86" t="s">
        <v>15329</v>
      </c>
      <c r="R325" s="178"/>
      <c r="S325" s="86"/>
      <c r="T325" s="9"/>
      <c r="U325" s="9"/>
      <c r="V325" s="9"/>
      <c r="W325" s="9"/>
      <c r="X325" s="9"/>
      <c r="Y325" s="9"/>
      <c r="Z325" s="9"/>
    </row>
    <row r="326" spans="1:26" ht="30" customHeight="1">
      <c r="A326" s="665"/>
      <c r="B326" s="665"/>
      <c r="C326" s="665"/>
      <c r="D326" s="665"/>
      <c r="E326" s="665"/>
      <c r="F326" s="665"/>
      <c r="G326" s="26">
        <v>3</v>
      </c>
      <c r="H326" s="26" t="s">
        <v>15333</v>
      </c>
      <c r="I326" s="26" t="s">
        <v>15318</v>
      </c>
      <c r="J326" s="86" t="s">
        <v>158</v>
      </c>
      <c r="K326" s="178"/>
      <c r="L326" s="665"/>
      <c r="M326" s="86"/>
      <c r="N326" s="64"/>
      <c r="O326" s="86" t="s">
        <v>380</v>
      </c>
      <c r="P326" s="86" t="s">
        <v>380</v>
      </c>
      <c r="Q326" s="86" t="s">
        <v>15329</v>
      </c>
      <c r="R326" s="178"/>
      <c r="S326" s="86"/>
      <c r="T326" s="9"/>
      <c r="U326" s="9"/>
      <c r="V326" s="9"/>
      <c r="W326" s="9"/>
      <c r="X326" s="9"/>
      <c r="Y326" s="9"/>
      <c r="Z326" s="9"/>
    </row>
    <row r="327" spans="1:26" ht="30" customHeight="1">
      <c r="A327" s="666"/>
      <c r="B327" s="666"/>
      <c r="C327" s="666"/>
      <c r="D327" s="666"/>
      <c r="E327" s="666"/>
      <c r="F327" s="666"/>
      <c r="G327" s="26">
        <v>4</v>
      </c>
      <c r="H327" s="26" t="s">
        <v>15336</v>
      </c>
      <c r="I327" s="26" t="s">
        <v>15318</v>
      </c>
      <c r="J327" s="86" t="s">
        <v>158</v>
      </c>
      <c r="K327" s="178"/>
      <c r="L327" s="666"/>
      <c r="M327" s="86"/>
      <c r="N327" s="64"/>
      <c r="O327" s="86" t="s">
        <v>380</v>
      </c>
      <c r="P327" s="86" t="s">
        <v>380</v>
      </c>
      <c r="Q327" s="86" t="s">
        <v>15329</v>
      </c>
      <c r="R327" s="178"/>
      <c r="S327" s="86"/>
      <c r="T327" s="9"/>
      <c r="U327" s="9"/>
      <c r="V327" s="9"/>
      <c r="W327" s="9"/>
      <c r="X327" s="9"/>
      <c r="Y327" s="9"/>
      <c r="Z327" s="9"/>
    </row>
    <row r="328" spans="1:26" ht="30" customHeight="1">
      <c r="A328" s="747" t="s">
        <v>15337</v>
      </c>
      <c r="B328" s="747" t="s">
        <v>363</v>
      </c>
      <c r="C328" s="747" t="s">
        <v>365</v>
      </c>
      <c r="D328" s="740" t="s">
        <v>15313</v>
      </c>
      <c r="E328" s="740" t="s">
        <v>15339</v>
      </c>
      <c r="F328" s="746" t="s">
        <v>13002</v>
      </c>
      <c r="G328" s="26">
        <v>1</v>
      </c>
      <c r="H328" s="80" t="s">
        <v>13006</v>
      </c>
      <c r="I328" s="26" t="s">
        <v>13007</v>
      </c>
      <c r="J328" s="86" t="s">
        <v>158</v>
      </c>
      <c r="K328" s="117"/>
      <c r="L328" s="748"/>
      <c r="M328" s="808"/>
      <c r="N328" s="424"/>
      <c r="O328" s="86" t="s">
        <v>380</v>
      </c>
      <c r="P328" s="86" t="s">
        <v>380</v>
      </c>
      <c r="Q328" s="83" t="s">
        <v>15342</v>
      </c>
      <c r="R328" s="178"/>
      <c r="S328" s="86"/>
      <c r="T328" s="9"/>
      <c r="U328" s="9"/>
      <c r="V328" s="9"/>
      <c r="W328" s="9"/>
      <c r="X328" s="9"/>
      <c r="Y328" s="9"/>
      <c r="Z328" s="9"/>
    </row>
    <row r="329" spans="1:26" ht="30" customHeight="1">
      <c r="A329" s="665"/>
      <c r="B329" s="665"/>
      <c r="C329" s="665"/>
      <c r="D329" s="665"/>
      <c r="E329" s="665"/>
      <c r="F329" s="665"/>
      <c r="G329" s="26">
        <v>2</v>
      </c>
      <c r="H329" s="80" t="s">
        <v>13167</v>
      </c>
      <c r="I329" s="80" t="s">
        <v>15343</v>
      </c>
      <c r="J329" s="86" t="s">
        <v>158</v>
      </c>
      <c r="K329" s="117"/>
      <c r="L329" s="665"/>
      <c r="M329" s="665"/>
      <c r="N329" s="424"/>
      <c r="O329" s="86" t="s">
        <v>380</v>
      </c>
      <c r="P329" s="86" t="s">
        <v>380</v>
      </c>
      <c r="Q329" s="83" t="s">
        <v>15342</v>
      </c>
      <c r="R329" s="178"/>
      <c r="S329" s="86"/>
      <c r="T329" s="9"/>
      <c r="U329" s="9"/>
      <c r="V329" s="9"/>
      <c r="W329" s="9"/>
      <c r="X329" s="9"/>
      <c r="Y329" s="9"/>
      <c r="Z329" s="9"/>
    </row>
    <row r="330" spans="1:26" ht="30" customHeight="1">
      <c r="A330" s="666"/>
      <c r="B330" s="666"/>
      <c r="C330" s="666"/>
      <c r="D330" s="666"/>
      <c r="E330" s="666"/>
      <c r="F330" s="666"/>
      <c r="G330" s="26">
        <v>3</v>
      </c>
      <c r="H330" s="80" t="s">
        <v>15344</v>
      </c>
      <c r="I330" s="80" t="s">
        <v>15345</v>
      </c>
      <c r="J330" s="86" t="s">
        <v>158</v>
      </c>
      <c r="K330" s="117"/>
      <c r="L330" s="666"/>
      <c r="M330" s="666"/>
      <c r="N330" s="424"/>
      <c r="O330" s="86" t="s">
        <v>380</v>
      </c>
      <c r="P330" s="86" t="s">
        <v>380</v>
      </c>
      <c r="Q330" s="83" t="s">
        <v>15342</v>
      </c>
      <c r="R330" s="178"/>
      <c r="S330" s="86"/>
      <c r="T330" s="9"/>
      <c r="U330" s="9"/>
      <c r="V330" s="9"/>
      <c r="W330" s="9"/>
      <c r="X330" s="9"/>
      <c r="Y330" s="9"/>
      <c r="Z330" s="9"/>
    </row>
    <row r="331" spans="1:26" ht="30" customHeight="1">
      <c r="A331" s="422" t="s">
        <v>15348</v>
      </c>
      <c r="B331" s="396"/>
      <c r="C331" s="396"/>
      <c r="D331" s="393"/>
      <c r="E331" s="393"/>
      <c r="F331" s="393"/>
      <c r="G331" s="393"/>
      <c r="H331" s="393"/>
      <c r="I331" s="425"/>
      <c r="J331" s="393"/>
      <c r="K331" s="426"/>
      <c r="L331" s="422"/>
      <c r="M331" s="427"/>
      <c r="N331" s="424"/>
      <c r="O331" s="423"/>
      <c r="P331" s="423"/>
      <c r="Q331" s="423"/>
      <c r="R331" s="423"/>
      <c r="S331" s="394"/>
      <c r="T331" s="9"/>
      <c r="U331" s="9"/>
      <c r="V331" s="9"/>
      <c r="W331" s="9"/>
      <c r="X331" s="9"/>
      <c r="Y331" s="9"/>
      <c r="Z331" s="9"/>
    </row>
    <row r="332" spans="1:26" ht="30" customHeight="1">
      <c r="A332" s="422" t="s">
        <v>15351</v>
      </c>
      <c r="B332" s="396"/>
      <c r="C332" s="396"/>
      <c r="D332" s="393"/>
      <c r="E332" s="393"/>
      <c r="F332" s="393"/>
      <c r="G332" s="393"/>
      <c r="H332" s="393"/>
      <c r="I332" s="425"/>
      <c r="J332" s="393"/>
      <c r="K332" s="426"/>
      <c r="L332" s="422"/>
      <c r="M332" s="427"/>
      <c r="N332" s="424"/>
      <c r="O332" s="423"/>
      <c r="P332" s="423"/>
      <c r="Q332" s="423"/>
      <c r="R332" s="423"/>
      <c r="S332" s="394"/>
      <c r="T332" s="9"/>
      <c r="U332" s="9"/>
      <c r="V332" s="9"/>
      <c r="W332" s="9"/>
      <c r="X332" s="9"/>
      <c r="Y332" s="9"/>
      <c r="Z332" s="9"/>
    </row>
    <row r="333" spans="1:26" ht="30" customHeight="1">
      <c r="A333" s="735" t="s">
        <v>15354</v>
      </c>
      <c r="B333" s="735" t="s">
        <v>363</v>
      </c>
      <c r="C333" s="735" t="s">
        <v>365</v>
      </c>
      <c r="D333" s="740" t="s">
        <v>15356</v>
      </c>
      <c r="E333" s="740" t="s">
        <v>15357</v>
      </c>
      <c r="F333" s="740" t="s">
        <v>13002</v>
      </c>
      <c r="G333" s="26">
        <v>1</v>
      </c>
      <c r="H333" s="26" t="s">
        <v>13006</v>
      </c>
      <c r="I333" s="26" t="s">
        <v>13007</v>
      </c>
      <c r="J333" s="86" t="s">
        <v>158</v>
      </c>
      <c r="K333" s="178"/>
      <c r="L333" s="734"/>
      <c r="M333" s="734" t="s">
        <v>15358</v>
      </c>
      <c r="N333" s="64"/>
      <c r="O333" s="86" t="s">
        <v>380</v>
      </c>
      <c r="P333" s="86" t="s">
        <v>15359</v>
      </c>
      <c r="Q333" s="86" t="s">
        <v>15361</v>
      </c>
      <c r="R333" s="86"/>
      <c r="S333" s="86"/>
      <c r="T333" s="9"/>
      <c r="U333" s="9"/>
      <c r="V333" s="9"/>
      <c r="W333" s="9"/>
      <c r="X333" s="9"/>
      <c r="Y333" s="9"/>
      <c r="Z333" s="9"/>
    </row>
    <row r="334" spans="1:26" ht="30" customHeight="1">
      <c r="A334" s="665"/>
      <c r="B334" s="665"/>
      <c r="C334" s="665"/>
      <c r="D334" s="665"/>
      <c r="E334" s="665"/>
      <c r="F334" s="665"/>
      <c r="G334" s="26">
        <v>2</v>
      </c>
      <c r="H334" s="26" t="s">
        <v>13723</v>
      </c>
      <c r="I334" s="26" t="s">
        <v>15363</v>
      </c>
      <c r="J334" s="86" t="s">
        <v>158</v>
      </c>
      <c r="K334" s="178"/>
      <c r="L334" s="665"/>
      <c r="M334" s="665"/>
      <c r="N334" s="64"/>
      <c r="O334" s="86" t="s">
        <v>380</v>
      </c>
      <c r="P334" s="86" t="s">
        <v>15359</v>
      </c>
      <c r="Q334" s="86" t="s">
        <v>15361</v>
      </c>
      <c r="R334" s="86"/>
      <c r="S334" s="86"/>
      <c r="T334" s="9"/>
      <c r="U334" s="9"/>
      <c r="V334" s="9"/>
      <c r="W334" s="9"/>
      <c r="X334" s="9"/>
      <c r="Y334" s="9"/>
      <c r="Z334" s="9"/>
    </row>
    <row r="335" spans="1:26" ht="30" customHeight="1">
      <c r="A335" s="665"/>
      <c r="B335" s="665"/>
      <c r="C335" s="665"/>
      <c r="D335" s="665"/>
      <c r="E335" s="665"/>
      <c r="F335" s="665"/>
      <c r="G335" s="26">
        <v>3</v>
      </c>
      <c r="H335" s="26" t="s">
        <v>13108</v>
      </c>
      <c r="I335" s="26" t="s">
        <v>13007</v>
      </c>
      <c r="J335" s="86" t="s">
        <v>158</v>
      </c>
      <c r="K335" s="178"/>
      <c r="L335" s="665"/>
      <c r="M335" s="665"/>
      <c r="N335" s="64"/>
      <c r="O335" s="86" t="s">
        <v>380</v>
      </c>
      <c r="P335" s="86" t="s">
        <v>15359</v>
      </c>
      <c r="Q335" s="86" t="s">
        <v>15361</v>
      </c>
      <c r="R335" s="86"/>
      <c r="S335" s="86"/>
      <c r="T335" s="9"/>
      <c r="U335" s="9"/>
      <c r="V335" s="9"/>
      <c r="W335" s="9"/>
      <c r="X335" s="9"/>
      <c r="Y335" s="9"/>
      <c r="Z335" s="9"/>
    </row>
    <row r="336" spans="1:26" ht="30" customHeight="1">
      <c r="A336" s="665"/>
      <c r="B336" s="665"/>
      <c r="C336" s="665"/>
      <c r="D336" s="665"/>
      <c r="E336" s="665"/>
      <c r="F336" s="665"/>
      <c r="G336" s="26">
        <v>4</v>
      </c>
      <c r="H336" s="26" t="s">
        <v>15367</v>
      </c>
      <c r="I336" s="26" t="s">
        <v>15368</v>
      </c>
      <c r="J336" s="86" t="s">
        <v>158</v>
      </c>
      <c r="K336" s="178"/>
      <c r="L336" s="665"/>
      <c r="M336" s="665"/>
      <c r="N336" s="64"/>
      <c r="O336" s="86" t="s">
        <v>380</v>
      </c>
      <c r="P336" s="86" t="s">
        <v>15359</v>
      </c>
      <c r="Q336" s="86" t="s">
        <v>15361</v>
      </c>
      <c r="R336" s="178"/>
      <c r="S336" s="86"/>
      <c r="T336" s="9"/>
      <c r="U336" s="9"/>
      <c r="V336" s="9"/>
      <c r="W336" s="9"/>
      <c r="X336" s="9"/>
      <c r="Y336" s="9"/>
      <c r="Z336" s="9"/>
    </row>
    <row r="337" spans="1:26" ht="30" customHeight="1">
      <c r="A337" s="666"/>
      <c r="B337" s="666"/>
      <c r="C337" s="666"/>
      <c r="D337" s="666"/>
      <c r="E337" s="666"/>
      <c r="F337" s="666"/>
      <c r="G337" s="26">
        <v>5</v>
      </c>
      <c r="H337" s="26" t="s">
        <v>15371</v>
      </c>
      <c r="I337" s="26" t="s">
        <v>15372</v>
      </c>
      <c r="J337" s="86" t="s">
        <v>158</v>
      </c>
      <c r="K337" s="178"/>
      <c r="L337" s="666"/>
      <c r="M337" s="666"/>
      <c r="N337" s="64"/>
      <c r="O337" s="86" t="s">
        <v>380</v>
      </c>
      <c r="P337" s="86" t="s">
        <v>15359</v>
      </c>
      <c r="Q337" s="86" t="s">
        <v>15361</v>
      </c>
      <c r="R337" s="178"/>
      <c r="S337" s="86"/>
      <c r="T337" s="9"/>
      <c r="U337" s="9"/>
      <c r="V337" s="9"/>
      <c r="W337" s="9"/>
      <c r="X337" s="9"/>
      <c r="Y337" s="9"/>
      <c r="Z337" s="9"/>
    </row>
    <row r="338" spans="1:26" ht="39.75" customHeight="1">
      <c r="A338" s="735" t="s">
        <v>15373</v>
      </c>
      <c r="B338" s="735" t="s">
        <v>363</v>
      </c>
      <c r="C338" s="735" t="s">
        <v>365</v>
      </c>
      <c r="D338" s="740" t="s">
        <v>15356</v>
      </c>
      <c r="E338" s="740" t="s">
        <v>15374</v>
      </c>
      <c r="F338" s="740" t="s">
        <v>13002</v>
      </c>
      <c r="G338" s="26">
        <v>1</v>
      </c>
      <c r="H338" s="26" t="s">
        <v>13006</v>
      </c>
      <c r="I338" s="26" t="s">
        <v>13007</v>
      </c>
      <c r="J338" s="86" t="s">
        <v>158</v>
      </c>
      <c r="K338" s="178"/>
      <c r="L338" s="734"/>
      <c r="M338" s="86"/>
      <c r="N338" s="64"/>
      <c r="O338" s="86" t="s">
        <v>380</v>
      </c>
      <c r="P338" s="86" t="s">
        <v>15359</v>
      </c>
      <c r="Q338" s="86" t="s">
        <v>15375</v>
      </c>
      <c r="R338" s="178"/>
      <c r="S338" s="86"/>
      <c r="T338" s="9"/>
      <c r="U338" s="9"/>
      <c r="V338" s="9"/>
      <c r="W338" s="9"/>
      <c r="X338" s="9"/>
      <c r="Y338" s="9"/>
      <c r="Z338" s="9"/>
    </row>
    <row r="339" spans="1:26" ht="39.75" customHeight="1">
      <c r="A339" s="666"/>
      <c r="B339" s="666"/>
      <c r="C339" s="666"/>
      <c r="D339" s="666"/>
      <c r="E339" s="666"/>
      <c r="F339" s="666"/>
      <c r="G339" s="26">
        <v>2</v>
      </c>
      <c r="H339" s="26" t="s">
        <v>13723</v>
      </c>
      <c r="I339" s="26" t="s">
        <v>15376</v>
      </c>
      <c r="J339" s="86" t="s">
        <v>158</v>
      </c>
      <c r="K339" s="178"/>
      <c r="L339" s="666"/>
      <c r="M339" s="86" t="s">
        <v>15377</v>
      </c>
      <c r="N339" s="64"/>
      <c r="O339" s="86" t="s">
        <v>380</v>
      </c>
      <c r="P339" s="86" t="s">
        <v>15359</v>
      </c>
      <c r="Q339" s="86" t="s">
        <v>15375</v>
      </c>
      <c r="R339" s="178"/>
      <c r="S339" s="86"/>
      <c r="T339" s="9"/>
      <c r="U339" s="9"/>
      <c r="V339" s="9"/>
      <c r="W339" s="9"/>
      <c r="X339" s="9"/>
      <c r="Y339" s="9"/>
      <c r="Z339" s="9"/>
    </row>
    <row r="340" spans="1:26" ht="39.75" customHeight="1">
      <c r="A340" s="735" t="s">
        <v>15378</v>
      </c>
      <c r="B340" s="735" t="s">
        <v>12153</v>
      </c>
      <c r="C340" s="735" t="s">
        <v>15063</v>
      </c>
      <c r="D340" s="740" t="s">
        <v>15356</v>
      </c>
      <c r="E340" s="740" t="s">
        <v>15379</v>
      </c>
      <c r="F340" s="740" t="s">
        <v>13002</v>
      </c>
      <c r="G340" s="26">
        <v>1</v>
      </c>
      <c r="H340" s="26" t="s">
        <v>13006</v>
      </c>
      <c r="I340" s="26" t="s">
        <v>13007</v>
      </c>
      <c r="J340" s="86" t="s">
        <v>158</v>
      </c>
      <c r="K340" s="178"/>
      <c r="L340" s="734"/>
      <c r="M340" s="252" t="s">
        <v>15380</v>
      </c>
      <c r="N340" s="64"/>
      <c r="O340" s="86" t="s">
        <v>380</v>
      </c>
      <c r="P340" s="86" t="s">
        <v>15359</v>
      </c>
      <c r="Q340" s="86" t="s">
        <v>15381</v>
      </c>
      <c r="R340" s="178"/>
      <c r="S340" s="86"/>
      <c r="T340" s="9"/>
      <c r="U340" s="9"/>
      <c r="V340" s="9"/>
      <c r="W340" s="9"/>
      <c r="X340" s="9"/>
      <c r="Y340" s="9"/>
      <c r="Z340" s="9"/>
    </row>
    <row r="341" spans="1:26" ht="39.75" customHeight="1">
      <c r="A341" s="666"/>
      <c r="B341" s="666"/>
      <c r="C341" s="666"/>
      <c r="D341" s="666"/>
      <c r="E341" s="666"/>
      <c r="F341" s="666"/>
      <c r="G341" s="26">
        <v>2</v>
      </c>
      <c r="H341" s="26" t="s">
        <v>15382</v>
      </c>
      <c r="I341" s="26" t="s">
        <v>15376</v>
      </c>
      <c r="J341" s="86" t="s">
        <v>158</v>
      </c>
      <c r="K341" s="178"/>
      <c r="L341" s="666"/>
      <c r="M341" s="86"/>
      <c r="N341" s="64"/>
      <c r="O341" s="86" t="s">
        <v>380</v>
      </c>
      <c r="P341" s="86" t="s">
        <v>15359</v>
      </c>
      <c r="Q341" s="86" t="s">
        <v>15381</v>
      </c>
      <c r="R341" s="178"/>
      <c r="S341" s="86"/>
      <c r="T341" s="9"/>
      <c r="U341" s="9"/>
      <c r="V341" s="9"/>
      <c r="W341" s="9"/>
      <c r="X341" s="9"/>
      <c r="Y341" s="9"/>
      <c r="Z341" s="9"/>
    </row>
    <row r="342" spans="1:26" ht="30" customHeight="1">
      <c r="A342" s="735" t="s">
        <v>15383</v>
      </c>
      <c r="B342" s="735" t="s">
        <v>363</v>
      </c>
      <c r="C342" s="735" t="s">
        <v>365</v>
      </c>
      <c r="D342" s="740" t="s">
        <v>15356</v>
      </c>
      <c r="E342" s="740" t="s">
        <v>15357</v>
      </c>
      <c r="F342" s="740" t="s">
        <v>13002</v>
      </c>
      <c r="G342" s="26">
        <v>1</v>
      </c>
      <c r="H342" s="26" t="s">
        <v>13006</v>
      </c>
      <c r="I342" s="26" t="s">
        <v>13007</v>
      </c>
      <c r="J342" s="86" t="s">
        <v>158</v>
      </c>
      <c r="K342" s="178"/>
      <c r="L342" s="734"/>
      <c r="M342" s="86"/>
      <c r="N342" s="64"/>
      <c r="O342" s="86" t="s">
        <v>380</v>
      </c>
      <c r="P342" s="86" t="s">
        <v>15359</v>
      </c>
      <c r="Q342" s="86" t="s">
        <v>15384</v>
      </c>
      <c r="R342" s="178"/>
      <c r="S342" s="86"/>
      <c r="T342" s="9"/>
      <c r="U342" s="9"/>
      <c r="V342" s="9"/>
      <c r="W342" s="9"/>
      <c r="X342" s="9"/>
      <c r="Y342" s="9"/>
      <c r="Z342" s="9"/>
    </row>
    <row r="343" spans="1:26" ht="30" customHeight="1">
      <c r="A343" s="665"/>
      <c r="B343" s="665"/>
      <c r="C343" s="665"/>
      <c r="D343" s="665"/>
      <c r="E343" s="665"/>
      <c r="F343" s="665"/>
      <c r="G343" s="26">
        <v>2</v>
      </c>
      <c r="H343" s="26" t="s">
        <v>13108</v>
      </c>
      <c r="I343" s="26" t="s">
        <v>13007</v>
      </c>
      <c r="J343" s="86" t="s">
        <v>158</v>
      </c>
      <c r="K343" s="178"/>
      <c r="L343" s="665"/>
      <c r="M343" s="86"/>
      <c r="N343" s="64"/>
      <c r="O343" s="86" t="s">
        <v>380</v>
      </c>
      <c r="P343" s="86" t="s">
        <v>15359</v>
      </c>
      <c r="Q343" s="86" t="s">
        <v>15384</v>
      </c>
      <c r="R343" s="178"/>
      <c r="S343" s="86"/>
      <c r="T343" s="9"/>
      <c r="U343" s="9"/>
      <c r="V343" s="9"/>
      <c r="W343" s="9"/>
      <c r="X343" s="9"/>
      <c r="Y343" s="9"/>
      <c r="Z343" s="9"/>
    </row>
    <row r="344" spans="1:26" ht="30" customHeight="1">
      <c r="A344" s="665"/>
      <c r="B344" s="665"/>
      <c r="C344" s="665"/>
      <c r="D344" s="665"/>
      <c r="E344" s="665"/>
      <c r="F344" s="665"/>
      <c r="G344" s="26">
        <v>3</v>
      </c>
      <c r="H344" s="26" t="s">
        <v>15367</v>
      </c>
      <c r="I344" s="26" t="s">
        <v>15368</v>
      </c>
      <c r="J344" s="86" t="s">
        <v>158</v>
      </c>
      <c r="K344" s="178"/>
      <c r="L344" s="665"/>
      <c r="M344" s="86"/>
      <c r="N344" s="64"/>
      <c r="O344" s="86" t="s">
        <v>380</v>
      </c>
      <c r="P344" s="86" t="s">
        <v>15359</v>
      </c>
      <c r="Q344" s="86" t="s">
        <v>15384</v>
      </c>
      <c r="R344" s="86"/>
      <c r="S344" s="86"/>
      <c r="T344" s="9"/>
      <c r="U344" s="9"/>
      <c r="V344" s="9"/>
      <c r="W344" s="9"/>
      <c r="X344" s="9"/>
      <c r="Y344" s="9"/>
      <c r="Z344" s="9"/>
    </row>
    <row r="345" spans="1:26" ht="30" customHeight="1">
      <c r="A345" s="666"/>
      <c r="B345" s="666"/>
      <c r="C345" s="666"/>
      <c r="D345" s="666"/>
      <c r="E345" s="666"/>
      <c r="F345" s="666"/>
      <c r="G345" s="26">
        <v>4</v>
      </c>
      <c r="H345" s="26" t="s">
        <v>15385</v>
      </c>
      <c r="I345" s="26" t="s">
        <v>15372</v>
      </c>
      <c r="J345" s="86" t="s">
        <v>158</v>
      </c>
      <c r="K345" s="178"/>
      <c r="L345" s="666"/>
      <c r="M345" s="86"/>
      <c r="N345" s="64"/>
      <c r="O345" s="86" t="s">
        <v>380</v>
      </c>
      <c r="P345" s="86" t="s">
        <v>15359</v>
      </c>
      <c r="Q345" s="86" t="s">
        <v>15384</v>
      </c>
      <c r="R345" s="178"/>
      <c r="S345" s="86"/>
      <c r="T345" s="9"/>
      <c r="U345" s="9"/>
      <c r="V345" s="9"/>
      <c r="W345" s="9"/>
      <c r="X345" s="9"/>
      <c r="Y345" s="9"/>
      <c r="Z345" s="9"/>
    </row>
    <row r="346" spans="1:26" ht="44.25" customHeight="1">
      <c r="A346" s="735" t="s">
        <v>15387</v>
      </c>
      <c r="B346" s="735" t="s">
        <v>363</v>
      </c>
      <c r="C346" s="735" t="s">
        <v>365</v>
      </c>
      <c r="D346" s="740" t="s">
        <v>15356</v>
      </c>
      <c r="E346" s="740" t="s">
        <v>15374</v>
      </c>
      <c r="F346" s="740" t="s">
        <v>13002</v>
      </c>
      <c r="G346" s="26">
        <v>1</v>
      </c>
      <c r="H346" s="26" t="s">
        <v>13006</v>
      </c>
      <c r="I346" s="26" t="s">
        <v>13007</v>
      </c>
      <c r="J346" s="86" t="s">
        <v>158</v>
      </c>
      <c r="K346" s="178"/>
      <c r="L346" s="734"/>
      <c r="M346" s="86"/>
      <c r="N346" s="64"/>
      <c r="O346" s="86" t="s">
        <v>380</v>
      </c>
      <c r="P346" s="86" t="s">
        <v>15359</v>
      </c>
      <c r="Q346" s="86" t="s">
        <v>15389</v>
      </c>
      <c r="R346" s="178"/>
      <c r="S346" s="86"/>
      <c r="T346" s="9"/>
      <c r="U346" s="9"/>
      <c r="V346" s="9"/>
      <c r="W346" s="9"/>
      <c r="X346" s="9"/>
      <c r="Y346" s="9"/>
      <c r="Z346" s="9"/>
    </row>
    <row r="347" spans="1:26" ht="44.25" customHeight="1">
      <c r="A347" s="666"/>
      <c r="B347" s="666"/>
      <c r="C347" s="666"/>
      <c r="D347" s="666"/>
      <c r="E347" s="666"/>
      <c r="F347" s="666"/>
      <c r="G347" s="26">
        <v>2</v>
      </c>
      <c r="H347" s="26" t="s">
        <v>13723</v>
      </c>
      <c r="I347" s="26" t="s">
        <v>15390</v>
      </c>
      <c r="J347" s="86" t="s">
        <v>158</v>
      </c>
      <c r="K347" s="178"/>
      <c r="L347" s="666"/>
      <c r="M347" s="86"/>
      <c r="N347" s="64"/>
      <c r="O347" s="86" t="s">
        <v>380</v>
      </c>
      <c r="P347" s="86" t="s">
        <v>15359</v>
      </c>
      <c r="Q347" s="86" t="s">
        <v>15389</v>
      </c>
      <c r="R347" s="178"/>
      <c r="S347" s="86"/>
      <c r="T347" s="9"/>
      <c r="U347" s="9"/>
      <c r="V347" s="9"/>
      <c r="W347" s="9"/>
      <c r="X347" s="9"/>
      <c r="Y347" s="9"/>
      <c r="Z347" s="9"/>
    </row>
    <row r="348" spans="1:26" ht="30" customHeight="1">
      <c r="A348" s="735" t="s">
        <v>15391</v>
      </c>
      <c r="B348" s="735" t="s">
        <v>363</v>
      </c>
      <c r="C348" s="735" t="s">
        <v>365</v>
      </c>
      <c r="D348" s="740" t="s">
        <v>15356</v>
      </c>
      <c r="E348" s="740" t="s">
        <v>15393</v>
      </c>
      <c r="F348" s="740" t="s">
        <v>13002</v>
      </c>
      <c r="G348" s="26">
        <v>1</v>
      </c>
      <c r="H348" s="26" t="s">
        <v>13006</v>
      </c>
      <c r="I348" s="26" t="s">
        <v>13007</v>
      </c>
      <c r="J348" s="86" t="s">
        <v>158</v>
      </c>
      <c r="K348" s="178"/>
      <c r="L348" s="734"/>
      <c r="M348" s="86"/>
      <c r="N348" s="64"/>
      <c r="O348" s="86" t="s">
        <v>380</v>
      </c>
      <c r="P348" s="86" t="s">
        <v>380</v>
      </c>
      <c r="Q348" s="86" t="s">
        <v>15394</v>
      </c>
      <c r="R348" s="178"/>
      <c r="S348" s="86"/>
      <c r="T348" s="9"/>
      <c r="U348" s="9"/>
      <c r="V348" s="9"/>
      <c r="W348" s="9"/>
      <c r="X348" s="9"/>
      <c r="Y348" s="9"/>
      <c r="Z348" s="9"/>
    </row>
    <row r="349" spans="1:26" ht="30" customHeight="1">
      <c r="A349" s="665"/>
      <c r="B349" s="665"/>
      <c r="C349" s="665"/>
      <c r="D349" s="665"/>
      <c r="E349" s="665"/>
      <c r="F349" s="665"/>
      <c r="G349" s="26">
        <v>2</v>
      </c>
      <c r="H349" s="26" t="s">
        <v>13108</v>
      </c>
      <c r="I349" s="26" t="s">
        <v>13007</v>
      </c>
      <c r="J349" s="86" t="s">
        <v>158</v>
      </c>
      <c r="K349" s="178"/>
      <c r="L349" s="665"/>
      <c r="M349" s="86"/>
      <c r="N349" s="64"/>
      <c r="O349" s="86" t="s">
        <v>380</v>
      </c>
      <c r="P349" s="86" t="s">
        <v>380</v>
      </c>
      <c r="Q349" s="86" t="s">
        <v>15394</v>
      </c>
      <c r="R349" s="178"/>
      <c r="S349" s="86"/>
      <c r="T349" s="9"/>
      <c r="U349" s="9"/>
      <c r="V349" s="9"/>
      <c r="W349" s="9"/>
      <c r="X349" s="9"/>
      <c r="Y349" s="9"/>
      <c r="Z349" s="9"/>
    </row>
    <row r="350" spans="1:26" ht="30" customHeight="1">
      <c r="A350" s="665"/>
      <c r="B350" s="665"/>
      <c r="C350" s="665"/>
      <c r="D350" s="665"/>
      <c r="E350" s="665"/>
      <c r="F350" s="665"/>
      <c r="G350" s="26">
        <v>3</v>
      </c>
      <c r="H350" s="26" t="s">
        <v>15367</v>
      </c>
      <c r="I350" s="26" t="s">
        <v>15368</v>
      </c>
      <c r="J350" s="86" t="s">
        <v>158</v>
      </c>
      <c r="K350" s="178"/>
      <c r="L350" s="665"/>
      <c r="M350" s="86"/>
      <c r="N350" s="64"/>
      <c r="O350" s="86" t="s">
        <v>380</v>
      </c>
      <c r="P350" s="86" t="s">
        <v>380</v>
      </c>
      <c r="Q350" s="86" t="s">
        <v>15394</v>
      </c>
      <c r="R350" s="178"/>
      <c r="S350" s="86"/>
      <c r="T350" s="9"/>
      <c r="U350" s="9"/>
      <c r="V350" s="9"/>
      <c r="W350" s="9"/>
      <c r="X350" s="9"/>
      <c r="Y350" s="9"/>
      <c r="Z350" s="9"/>
    </row>
    <row r="351" spans="1:26" ht="30" customHeight="1">
      <c r="A351" s="666"/>
      <c r="B351" s="666"/>
      <c r="C351" s="666"/>
      <c r="D351" s="666"/>
      <c r="E351" s="666"/>
      <c r="F351" s="666"/>
      <c r="G351" s="26">
        <v>4</v>
      </c>
      <c r="H351" s="26" t="s">
        <v>15404</v>
      </c>
      <c r="I351" s="26" t="s">
        <v>15372</v>
      </c>
      <c r="J351" s="86" t="s">
        <v>158</v>
      </c>
      <c r="K351" s="178"/>
      <c r="L351" s="666"/>
      <c r="M351" s="86"/>
      <c r="N351" s="64"/>
      <c r="O351" s="86" t="s">
        <v>380</v>
      </c>
      <c r="P351" s="86" t="s">
        <v>380</v>
      </c>
      <c r="Q351" s="86" t="s">
        <v>15394</v>
      </c>
      <c r="R351" s="178"/>
      <c r="S351" s="86"/>
      <c r="T351" s="9"/>
      <c r="U351" s="9"/>
      <c r="V351" s="9"/>
      <c r="W351" s="9"/>
      <c r="X351" s="9"/>
      <c r="Y351" s="9"/>
      <c r="Z351" s="9"/>
    </row>
    <row r="352" spans="1:26" ht="39.75" customHeight="1">
      <c r="A352" s="735" t="s">
        <v>15407</v>
      </c>
      <c r="B352" s="735" t="s">
        <v>363</v>
      </c>
      <c r="C352" s="735" t="s">
        <v>365</v>
      </c>
      <c r="D352" s="740" t="s">
        <v>15356</v>
      </c>
      <c r="E352" s="740" t="s">
        <v>13801</v>
      </c>
      <c r="F352" s="740" t="s">
        <v>13002</v>
      </c>
      <c r="G352" s="26">
        <v>1</v>
      </c>
      <c r="H352" s="26" t="s">
        <v>13006</v>
      </c>
      <c r="I352" s="26" t="s">
        <v>13007</v>
      </c>
      <c r="J352" s="86" t="s">
        <v>158</v>
      </c>
      <c r="K352" s="178"/>
      <c r="L352" s="734"/>
      <c r="M352" s="86"/>
      <c r="N352" s="64"/>
      <c r="O352" s="86" t="s">
        <v>380</v>
      </c>
      <c r="P352" s="86" t="s">
        <v>380</v>
      </c>
      <c r="Q352" s="86" t="s">
        <v>15409</v>
      </c>
      <c r="R352" s="178"/>
      <c r="S352" s="86"/>
      <c r="T352" s="9"/>
      <c r="U352" s="9"/>
      <c r="V352" s="9"/>
      <c r="W352" s="9"/>
      <c r="X352" s="9"/>
      <c r="Y352" s="9"/>
      <c r="Z352" s="9"/>
    </row>
    <row r="353" spans="1:26" ht="39.75" customHeight="1">
      <c r="A353" s="666"/>
      <c r="B353" s="666"/>
      <c r="C353" s="666"/>
      <c r="D353" s="666"/>
      <c r="E353" s="666"/>
      <c r="F353" s="666"/>
      <c r="G353" s="26">
        <v>2</v>
      </c>
      <c r="H353" s="26" t="s">
        <v>13814</v>
      </c>
      <c r="I353" s="26" t="s">
        <v>15410</v>
      </c>
      <c r="J353" s="86" t="s">
        <v>158</v>
      </c>
      <c r="K353" s="178"/>
      <c r="L353" s="666"/>
      <c r="M353" s="86"/>
      <c r="N353" s="64"/>
      <c r="O353" s="86" t="s">
        <v>380</v>
      </c>
      <c r="P353" s="86" t="s">
        <v>380</v>
      </c>
      <c r="Q353" s="86" t="s">
        <v>15409</v>
      </c>
      <c r="R353" s="178"/>
      <c r="S353" s="86"/>
      <c r="T353" s="9"/>
      <c r="U353" s="9"/>
      <c r="V353" s="9"/>
      <c r="W353" s="9"/>
      <c r="X353" s="9"/>
      <c r="Y353" s="9"/>
      <c r="Z353" s="9"/>
    </row>
    <row r="354" spans="1:26" ht="39.75" customHeight="1">
      <c r="A354" s="735" t="s">
        <v>15411</v>
      </c>
      <c r="B354" s="735" t="s">
        <v>12153</v>
      </c>
      <c r="C354" s="735" t="s">
        <v>15063</v>
      </c>
      <c r="D354" s="740" t="s">
        <v>15356</v>
      </c>
      <c r="E354" s="740" t="s">
        <v>15414</v>
      </c>
      <c r="F354" s="740" t="s">
        <v>13002</v>
      </c>
      <c r="G354" s="26">
        <v>1</v>
      </c>
      <c r="H354" s="26" t="s">
        <v>13006</v>
      </c>
      <c r="I354" s="26" t="s">
        <v>13007</v>
      </c>
      <c r="J354" s="86" t="s">
        <v>158</v>
      </c>
      <c r="K354" s="178"/>
      <c r="L354" s="734"/>
      <c r="M354" s="86"/>
      <c r="N354" s="64"/>
      <c r="O354" s="86" t="s">
        <v>380</v>
      </c>
      <c r="P354" s="86" t="s">
        <v>380</v>
      </c>
      <c r="Q354" s="86" t="s">
        <v>15415</v>
      </c>
      <c r="R354" s="178"/>
      <c r="S354" s="86"/>
      <c r="T354" s="9"/>
      <c r="U354" s="9"/>
      <c r="V354" s="9"/>
      <c r="W354" s="9"/>
      <c r="X354" s="9"/>
      <c r="Y354" s="9"/>
      <c r="Z354" s="9"/>
    </row>
    <row r="355" spans="1:26" ht="39.75" customHeight="1">
      <c r="A355" s="666"/>
      <c r="B355" s="666"/>
      <c r="C355" s="666"/>
      <c r="D355" s="666"/>
      <c r="E355" s="666"/>
      <c r="F355" s="666"/>
      <c r="G355" s="26">
        <v>2</v>
      </c>
      <c r="H355" s="26" t="s">
        <v>15417</v>
      </c>
      <c r="I355" s="26" t="s">
        <v>15410</v>
      </c>
      <c r="J355" s="86" t="s">
        <v>158</v>
      </c>
      <c r="K355" s="178"/>
      <c r="L355" s="666"/>
      <c r="M355" s="86"/>
      <c r="N355" s="64"/>
      <c r="O355" s="86" t="s">
        <v>380</v>
      </c>
      <c r="P355" s="86" t="s">
        <v>380</v>
      </c>
      <c r="Q355" s="86" t="s">
        <v>15415</v>
      </c>
      <c r="R355" s="178"/>
      <c r="S355" s="86"/>
      <c r="T355" s="9"/>
      <c r="U355" s="9"/>
      <c r="V355" s="9"/>
      <c r="W355" s="9"/>
      <c r="X355" s="9"/>
      <c r="Y355" s="9"/>
      <c r="Z355" s="9"/>
    </row>
    <row r="356" spans="1:26" ht="30" customHeight="1">
      <c r="A356" s="735" t="s">
        <v>15419</v>
      </c>
      <c r="B356" s="735" t="s">
        <v>363</v>
      </c>
      <c r="C356" s="735" t="s">
        <v>365</v>
      </c>
      <c r="D356" s="740" t="s">
        <v>15356</v>
      </c>
      <c r="E356" s="740" t="s">
        <v>15393</v>
      </c>
      <c r="F356" s="740" t="s">
        <v>13002</v>
      </c>
      <c r="G356" s="26">
        <v>1</v>
      </c>
      <c r="H356" s="26" t="s">
        <v>13006</v>
      </c>
      <c r="I356" s="26" t="s">
        <v>13007</v>
      </c>
      <c r="J356" s="86" t="s">
        <v>158</v>
      </c>
      <c r="K356" s="178"/>
      <c r="L356" s="734"/>
      <c r="M356" s="86"/>
      <c r="N356" s="64"/>
      <c r="O356" s="86" t="s">
        <v>380</v>
      </c>
      <c r="P356" s="86" t="s">
        <v>380</v>
      </c>
      <c r="Q356" s="86" t="s">
        <v>15422</v>
      </c>
      <c r="R356" s="178"/>
      <c r="S356" s="86"/>
      <c r="T356" s="9"/>
      <c r="U356" s="9"/>
      <c r="V356" s="9"/>
      <c r="W356" s="9"/>
      <c r="X356" s="9"/>
      <c r="Y356" s="9"/>
      <c r="Z356" s="9"/>
    </row>
    <row r="357" spans="1:26" ht="30" customHeight="1">
      <c r="A357" s="665"/>
      <c r="B357" s="665"/>
      <c r="C357" s="665"/>
      <c r="D357" s="665"/>
      <c r="E357" s="665"/>
      <c r="F357" s="665"/>
      <c r="G357" s="26">
        <v>2</v>
      </c>
      <c r="H357" s="26" t="s">
        <v>13108</v>
      </c>
      <c r="I357" s="26" t="s">
        <v>13007</v>
      </c>
      <c r="J357" s="86" t="s">
        <v>158</v>
      </c>
      <c r="K357" s="178"/>
      <c r="L357" s="665"/>
      <c r="M357" s="86"/>
      <c r="N357" s="64"/>
      <c r="O357" s="86" t="s">
        <v>380</v>
      </c>
      <c r="P357" s="86" t="s">
        <v>380</v>
      </c>
      <c r="Q357" s="86" t="s">
        <v>15422</v>
      </c>
      <c r="R357" s="178"/>
      <c r="S357" s="86"/>
      <c r="T357" s="9"/>
      <c r="U357" s="9"/>
      <c r="V357" s="9"/>
      <c r="W357" s="9"/>
      <c r="X357" s="9"/>
      <c r="Y357" s="9"/>
      <c r="Z357" s="9"/>
    </row>
    <row r="358" spans="1:26" ht="30" customHeight="1">
      <c r="A358" s="665"/>
      <c r="B358" s="665"/>
      <c r="C358" s="665"/>
      <c r="D358" s="665"/>
      <c r="E358" s="665"/>
      <c r="F358" s="665"/>
      <c r="G358" s="26">
        <v>3</v>
      </c>
      <c r="H358" s="26" t="s">
        <v>15367</v>
      </c>
      <c r="I358" s="26" t="s">
        <v>15368</v>
      </c>
      <c r="J358" s="86" t="s">
        <v>158</v>
      </c>
      <c r="K358" s="178"/>
      <c r="L358" s="665"/>
      <c r="M358" s="86"/>
      <c r="N358" s="64"/>
      <c r="O358" s="86" t="s">
        <v>380</v>
      </c>
      <c r="P358" s="86" t="s">
        <v>380</v>
      </c>
      <c r="Q358" s="86" t="s">
        <v>15422</v>
      </c>
      <c r="R358" s="178"/>
      <c r="S358" s="86"/>
      <c r="T358" s="9"/>
      <c r="U358" s="9"/>
      <c r="V358" s="9"/>
      <c r="W358" s="9"/>
      <c r="X358" s="9"/>
      <c r="Y358" s="9"/>
      <c r="Z358" s="9"/>
    </row>
    <row r="359" spans="1:26" ht="30" customHeight="1">
      <c r="A359" s="666"/>
      <c r="B359" s="666"/>
      <c r="C359" s="666"/>
      <c r="D359" s="666"/>
      <c r="E359" s="666"/>
      <c r="F359" s="666"/>
      <c r="G359" s="26">
        <v>4</v>
      </c>
      <c r="H359" s="26" t="s">
        <v>15424</v>
      </c>
      <c r="I359" s="26" t="s">
        <v>15372</v>
      </c>
      <c r="J359" s="86" t="s">
        <v>158</v>
      </c>
      <c r="K359" s="178"/>
      <c r="L359" s="666"/>
      <c r="M359" s="86"/>
      <c r="N359" s="64"/>
      <c r="O359" s="86" t="s">
        <v>380</v>
      </c>
      <c r="P359" s="86" t="s">
        <v>380</v>
      </c>
      <c r="Q359" s="86" t="s">
        <v>15422</v>
      </c>
      <c r="R359" s="178"/>
      <c r="S359" s="86"/>
      <c r="T359" s="9"/>
      <c r="U359" s="9"/>
      <c r="V359" s="9"/>
      <c r="W359" s="9"/>
      <c r="X359" s="9"/>
      <c r="Y359" s="9"/>
      <c r="Z359" s="9"/>
    </row>
    <row r="360" spans="1:26" ht="39.75" customHeight="1">
      <c r="A360" s="735" t="s">
        <v>15427</v>
      </c>
      <c r="B360" s="735" t="s">
        <v>363</v>
      </c>
      <c r="C360" s="735" t="s">
        <v>365</v>
      </c>
      <c r="D360" s="740" t="s">
        <v>15356</v>
      </c>
      <c r="E360" s="740" t="s">
        <v>13801</v>
      </c>
      <c r="F360" s="740" t="s">
        <v>13002</v>
      </c>
      <c r="G360" s="26">
        <v>1</v>
      </c>
      <c r="H360" s="26" t="s">
        <v>13006</v>
      </c>
      <c r="I360" s="26" t="s">
        <v>13007</v>
      </c>
      <c r="J360" s="86" t="s">
        <v>158</v>
      </c>
      <c r="K360" s="178"/>
      <c r="L360" s="734"/>
      <c r="M360" s="86"/>
      <c r="N360" s="64"/>
      <c r="O360" s="86" t="s">
        <v>380</v>
      </c>
      <c r="P360" s="86" t="s">
        <v>380</v>
      </c>
      <c r="Q360" s="86" t="s">
        <v>15432</v>
      </c>
      <c r="R360" s="178"/>
      <c r="S360" s="86"/>
      <c r="T360" s="9"/>
      <c r="U360" s="9"/>
      <c r="V360" s="9"/>
      <c r="W360" s="9"/>
      <c r="X360" s="9"/>
      <c r="Y360" s="9"/>
      <c r="Z360" s="9"/>
    </row>
    <row r="361" spans="1:26" ht="39.75" customHeight="1">
      <c r="A361" s="666"/>
      <c r="B361" s="666"/>
      <c r="C361" s="666"/>
      <c r="D361" s="666"/>
      <c r="E361" s="666"/>
      <c r="F361" s="666"/>
      <c r="G361" s="26">
        <v>2</v>
      </c>
      <c r="H361" s="26" t="s">
        <v>13814</v>
      </c>
      <c r="I361" s="26" t="s">
        <v>15434</v>
      </c>
      <c r="J361" s="86" t="s">
        <v>158</v>
      </c>
      <c r="K361" s="178"/>
      <c r="L361" s="666"/>
      <c r="M361" s="86"/>
      <c r="N361" s="64"/>
      <c r="O361" s="86" t="s">
        <v>380</v>
      </c>
      <c r="P361" s="86" t="s">
        <v>380</v>
      </c>
      <c r="Q361" s="86" t="s">
        <v>15432</v>
      </c>
      <c r="R361" s="178"/>
      <c r="S361" s="86"/>
      <c r="T361" s="9"/>
      <c r="U361" s="9"/>
      <c r="V361" s="9"/>
      <c r="W361" s="9"/>
      <c r="X361" s="9"/>
      <c r="Y361" s="9"/>
      <c r="Z361" s="9"/>
    </row>
    <row r="362" spans="1:26" ht="30" customHeight="1">
      <c r="A362" s="735" t="s">
        <v>15437</v>
      </c>
      <c r="B362" s="735" t="s">
        <v>363</v>
      </c>
      <c r="C362" s="735" t="s">
        <v>365</v>
      </c>
      <c r="D362" s="740" t="s">
        <v>15356</v>
      </c>
      <c r="E362" s="740" t="s">
        <v>15439</v>
      </c>
      <c r="F362" s="740" t="s">
        <v>13002</v>
      </c>
      <c r="G362" s="26">
        <v>1</v>
      </c>
      <c r="H362" s="26" t="s">
        <v>13006</v>
      </c>
      <c r="I362" s="26" t="s">
        <v>13007</v>
      </c>
      <c r="J362" s="86" t="s">
        <v>158</v>
      </c>
      <c r="K362" s="178"/>
      <c r="L362" s="734"/>
      <c r="M362" s="86"/>
      <c r="N362" s="64"/>
      <c r="O362" s="86" t="s">
        <v>380</v>
      </c>
      <c r="P362" s="86" t="s">
        <v>380</v>
      </c>
      <c r="Q362" s="86" t="s">
        <v>15440</v>
      </c>
      <c r="R362" s="178"/>
      <c r="S362" s="86"/>
      <c r="T362" s="9"/>
      <c r="U362" s="9"/>
      <c r="V362" s="9"/>
      <c r="W362" s="9"/>
      <c r="X362" s="9"/>
      <c r="Y362" s="9"/>
      <c r="Z362" s="9"/>
    </row>
    <row r="363" spans="1:26" ht="30" customHeight="1">
      <c r="A363" s="665"/>
      <c r="B363" s="665"/>
      <c r="C363" s="665"/>
      <c r="D363" s="665"/>
      <c r="E363" s="665"/>
      <c r="F363" s="665"/>
      <c r="G363" s="26">
        <v>2</v>
      </c>
      <c r="H363" s="26" t="s">
        <v>13108</v>
      </c>
      <c r="I363" s="26" t="s">
        <v>13007</v>
      </c>
      <c r="J363" s="86" t="s">
        <v>158</v>
      </c>
      <c r="K363" s="178"/>
      <c r="L363" s="665"/>
      <c r="M363" s="86"/>
      <c r="N363" s="64"/>
      <c r="O363" s="86" t="s">
        <v>380</v>
      </c>
      <c r="P363" s="86" t="s">
        <v>380</v>
      </c>
      <c r="Q363" s="86" t="s">
        <v>15440</v>
      </c>
      <c r="R363" s="86"/>
      <c r="S363" s="86"/>
      <c r="T363" s="9"/>
      <c r="U363" s="9"/>
      <c r="V363" s="9"/>
      <c r="W363" s="9"/>
      <c r="X363" s="9"/>
      <c r="Y363" s="9"/>
      <c r="Z363" s="9"/>
    </row>
    <row r="364" spans="1:26" ht="30" customHeight="1">
      <c r="A364" s="665"/>
      <c r="B364" s="665"/>
      <c r="C364" s="665"/>
      <c r="D364" s="665"/>
      <c r="E364" s="665"/>
      <c r="F364" s="665"/>
      <c r="G364" s="26">
        <v>3</v>
      </c>
      <c r="H364" s="26" t="s">
        <v>15367</v>
      </c>
      <c r="I364" s="26" t="s">
        <v>15368</v>
      </c>
      <c r="J364" s="86" t="s">
        <v>158</v>
      </c>
      <c r="K364" s="178"/>
      <c r="L364" s="665"/>
      <c r="M364" s="86"/>
      <c r="N364" s="64"/>
      <c r="O364" s="86" t="s">
        <v>380</v>
      </c>
      <c r="P364" s="86" t="s">
        <v>380</v>
      </c>
      <c r="Q364" s="86" t="s">
        <v>15440</v>
      </c>
      <c r="R364" s="86"/>
      <c r="S364" s="86"/>
      <c r="T364" s="9"/>
      <c r="U364" s="9"/>
      <c r="V364" s="9"/>
      <c r="W364" s="9"/>
      <c r="X364" s="9"/>
      <c r="Y364" s="9"/>
      <c r="Z364" s="9"/>
    </row>
    <row r="365" spans="1:26" ht="30" customHeight="1">
      <c r="A365" s="666"/>
      <c r="B365" s="666"/>
      <c r="C365" s="666"/>
      <c r="D365" s="666"/>
      <c r="E365" s="666"/>
      <c r="F365" s="666"/>
      <c r="G365" s="26">
        <v>4</v>
      </c>
      <c r="H365" s="26" t="s">
        <v>15444</v>
      </c>
      <c r="I365" s="26" t="s">
        <v>15372</v>
      </c>
      <c r="J365" s="86" t="s">
        <v>158</v>
      </c>
      <c r="K365" s="178"/>
      <c r="L365" s="666"/>
      <c r="M365" s="86"/>
      <c r="N365" s="64"/>
      <c r="O365" s="86" t="s">
        <v>380</v>
      </c>
      <c r="P365" s="86" t="s">
        <v>380</v>
      </c>
      <c r="Q365" s="86" t="s">
        <v>15440</v>
      </c>
      <c r="R365" s="86"/>
      <c r="S365" s="86"/>
      <c r="T365" s="9"/>
      <c r="U365" s="9"/>
      <c r="V365" s="9"/>
      <c r="W365" s="9"/>
      <c r="X365" s="9"/>
      <c r="Y365" s="9"/>
      <c r="Z365" s="9"/>
    </row>
    <row r="366" spans="1:26" ht="39.75" customHeight="1">
      <c r="A366" s="735" t="s">
        <v>15446</v>
      </c>
      <c r="B366" s="735" t="s">
        <v>363</v>
      </c>
      <c r="C366" s="735" t="s">
        <v>365</v>
      </c>
      <c r="D366" s="740" t="s">
        <v>15356</v>
      </c>
      <c r="E366" s="740" t="s">
        <v>13978</v>
      </c>
      <c r="F366" s="740" t="s">
        <v>13002</v>
      </c>
      <c r="G366" s="26">
        <v>1</v>
      </c>
      <c r="H366" s="26" t="s">
        <v>13006</v>
      </c>
      <c r="I366" s="26" t="s">
        <v>13007</v>
      </c>
      <c r="J366" s="86" t="s">
        <v>158</v>
      </c>
      <c r="K366" s="178"/>
      <c r="L366" s="734"/>
      <c r="M366" s="86"/>
      <c r="N366" s="64"/>
      <c r="O366" s="86" t="s">
        <v>380</v>
      </c>
      <c r="P366" s="86" t="s">
        <v>380</v>
      </c>
      <c r="Q366" s="86" t="s">
        <v>15448</v>
      </c>
      <c r="R366" s="178"/>
      <c r="S366" s="86"/>
      <c r="T366" s="9"/>
      <c r="U366" s="9"/>
      <c r="V366" s="9"/>
      <c r="W366" s="9"/>
      <c r="X366" s="9"/>
      <c r="Y366" s="9"/>
      <c r="Z366" s="9"/>
    </row>
    <row r="367" spans="1:26" ht="39.75" customHeight="1">
      <c r="A367" s="666"/>
      <c r="B367" s="666"/>
      <c r="C367" s="666"/>
      <c r="D367" s="666"/>
      <c r="E367" s="666"/>
      <c r="F367" s="666"/>
      <c r="G367" s="26">
        <v>2</v>
      </c>
      <c r="H367" s="26" t="s">
        <v>13993</v>
      </c>
      <c r="I367" s="26" t="s">
        <v>15450</v>
      </c>
      <c r="J367" s="86" t="s">
        <v>158</v>
      </c>
      <c r="K367" s="178"/>
      <c r="L367" s="666"/>
      <c r="M367" s="86"/>
      <c r="N367" s="64"/>
      <c r="O367" s="86" t="s">
        <v>380</v>
      </c>
      <c r="P367" s="86" t="s">
        <v>380</v>
      </c>
      <c r="Q367" s="86" t="s">
        <v>15448</v>
      </c>
      <c r="R367" s="178"/>
      <c r="S367" s="86"/>
      <c r="T367" s="9"/>
      <c r="U367" s="9"/>
      <c r="V367" s="9"/>
      <c r="W367" s="9"/>
      <c r="X367" s="9"/>
      <c r="Y367" s="9"/>
      <c r="Z367" s="9"/>
    </row>
    <row r="368" spans="1:26" ht="39.75" customHeight="1">
      <c r="A368" s="735" t="s">
        <v>15451</v>
      </c>
      <c r="B368" s="735" t="s">
        <v>12153</v>
      </c>
      <c r="C368" s="735" t="s">
        <v>15063</v>
      </c>
      <c r="D368" s="740" t="s">
        <v>15356</v>
      </c>
      <c r="E368" s="740" t="s">
        <v>15454</v>
      </c>
      <c r="F368" s="740" t="s">
        <v>13002</v>
      </c>
      <c r="G368" s="26">
        <v>1</v>
      </c>
      <c r="H368" s="26" t="s">
        <v>13006</v>
      </c>
      <c r="I368" s="26" t="s">
        <v>13007</v>
      </c>
      <c r="J368" s="86" t="s">
        <v>158</v>
      </c>
      <c r="K368" s="178"/>
      <c r="L368" s="734"/>
      <c r="M368" s="86"/>
      <c r="N368" s="64"/>
      <c r="O368" s="86" t="s">
        <v>380</v>
      </c>
      <c r="P368" s="86" t="s">
        <v>380</v>
      </c>
      <c r="Q368" s="86" t="s">
        <v>15458</v>
      </c>
      <c r="R368" s="178"/>
      <c r="S368" s="86"/>
      <c r="T368" s="9"/>
      <c r="U368" s="9"/>
      <c r="V368" s="9"/>
      <c r="W368" s="9"/>
      <c r="X368" s="9"/>
      <c r="Y368" s="9"/>
      <c r="Z368" s="9"/>
    </row>
    <row r="369" spans="1:26" ht="39.75" customHeight="1">
      <c r="A369" s="666"/>
      <c r="B369" s="666"/>
      <c r="C369" s="666"/>
      <c r="D369" s="666"/>
      <c r="E369" s="666"/>
      <c r="F369" s="666"/>
      <c r="G369" s="26">
        <v>2</v>
      </c>
      <c r="H369" s="26" t="s">
        <v>15462</v>
      </c>
      <c r="I369" s="26" t="s">
        <v>15450</v>
      </c>
      <c r="J369" s="86" t="s">
        <v>158</v>
      </c>
      <c r="K369" s="178"/>
      <c r="L369" s="666"/>
      <c r="M369" s="86"/>
      <c r="N369" s="64"/>
      <c r="O369" s="86" t="s">
        <v>380</v>
      </c>
      <c r="P369" s="86" t="s">
        <v>380</v>
      </c>
      <c r="Q369" s="86" t="s">
        <v>15458</v>
      </c>
      <c r="R369" s="178"/>
      <c r="S369" s="86"/>
      <c r="T369" s="9"/>
      <c r="U369" s="9"/>
      <c r="V369" s="9"/>
      <c r="W369" s="9"/>
      <c r="X369" s="9"/>
      <c r="Y369" s="9"/>
      <c r="Z369" s="9"/>
    </row>
    <row r="370" spans="1:26" ht="30" customHeight="1">
      <c r="A370" s="735" t="s">
        <v>15465</v>
      </c>
      <c r="B370" s="735" t="s">
        <v>363</v>
      </c>
      <c r="C370" s="735" t="s">
        <v>365</v>
      </c>
      <c r="D370" s="740" t="s">
        <v>15356</v>
      </c>
      <c r="E370" s="740" t="s">
        <v>15439</v>
      </c>
      <c r="F370" s="740" t="s">
        <v>13002</v>
      </c>
      <c r="G370" s="26">
        <v>1</v>
      </c>
      <c r="H370" s="26" t="s">
        <v>13006</v>
      </c>
      <c r="I370" s="26" t="s">
        <v>13007</v>
      </c>
      <c r="J370" s="86" t="s">
        <v>158</v>
      </c>
      <c r="K370" s="178"/>
      <c r="L370" s="734"/>
      <c r="M370" s="86"/>
      <c r="N370" s="64"/>
      <c r="O370" s="86" t="s">
        <v>380</v>
      </c>
      <c r="P370" s="86" t="s">
        <v>380</v>
      </c>
      <c r="Q370" s="86" t="s">
        <v>15469</v>
      </c>
      <c r="R370" s="178"/>
      <c r="S370" s="86"/>
      <c r="T370" s="9"/>
      <c r="U370" s="9"/>
      <c r="V370" s="9"/>
      <c r="W370" s="9"/>
      <c r="X370" s="9"/>
      <c r="Y370" s="9"/>
      <c r="Z370" s="9"/>
    </row>
    <row r="371" spans="1:26" ht="30" customHeight="1">
      <c r="A371" s="665"/>
      <c r="B371" s="665"/>
      <c r="C371" s="665"/>
      <c r="D371" s="665"/>
      <c r="E371" s="665"/>
      <c r="F371" s="665"/>
      <c r="G371" s="26">
        <v>2</v>
      </c>
      <c r="H371" s="26" t="s">
        <v>13108</v>
      </c>
      <c r="I371" s="26" t="s">
        <v>13007</v>
      </c>
      <c r="J371" s="86" t="s">
        <v>158</v>
      </c>
      <c r="K371" s="178"/>
      <c r="L371" s="665"/>
      <c r="M371" s="86"/>
      <c r="N371" s="64"/>
      <c r="O371" s="86" t="s">
        <v>380</v>
      </c>
      <c r="P371" s="86" t="s">
        <v>380</v>
      </c>
      <c r="Q371" s="86" t="s">
        <v>15469</v>
      </c>
      <c r="R371" s="178"/>
      <c r="S371" s="86"/>
      <c r="T371" s="9"/>
      <c r="U371" s="9"/>
      <c r="V371" s="9"/>
      <c r="W371" s="9"/>
      <c r="X371" s="9"/>
      <c r="Y371" s="9"/>
      <c r="Z371" s="9"/>
    </row>
    <row r="372" spans="1:26" ht="30" customHeight="1">
      <c r="A372" s="665"/>
      <c r="B372" s="665"/>
      <c r="C372" s="665"/>
      <c r="D372" s="665"/>
      <c r="E372" s="665"/>
      <c r="F372" s="665"/>
      <c r="G372" s="26">
        <v>3</v>
      </c>
      <c r="H372" s="26" t="s">
        <v>15367</v>
      </c>
      <c r="I372" s="26" t="s">
        <v>15368</v>
      </c>
      <c r="J372" s="86" t="s">
        <v>158</v>
      </c>
      <c r="K372" s="178"/>
      <c r="L372" s="665"/>
      <c r="M372" s="86"/>
      <c r="N372" s="64"/>
      <c r="O372" s="86" t="s">
        <v>380</v>
      </c>
      <c r="P372" s="86" t="s">
        <v>380</v>
      </c>
      <c r="Q372" s="86" t="s">
        <v>15469</v>
      </c>
      <c r="R372" s="178"/>
      <c r="S372" s="86"/>
      <c r="T372" s="9"/>
      <c r="U372" s="9"/>
      <c r="V372" s="9"/>
      <c r="W372" s="9"/>
      <c r="X372" s="9"/>
      <c r="Y372" s="9"/>
      <c r="Z372" s="9"/>
    </row>
    <row r="373" spans="1:26" ht="30" customHeight="1">
      <c r="A373" s="666"/>
      <c r="B373" s="666"/>
      <c r="C373" s="666"/>
      <c r="D373" s="666"/>
      <c r="E373" s="666"/>
      <c r="F373" s="666"/>
      <c r="G373" s="26">
        <v>4</v>
      </c>
      <c r="H373" s="26" t="s">
        <v>15474</v>
      </c>
      <c r="I373" s="26" t="s">
        <v>15372</v>
      </c>
      <c r="J373" s="86" t="s">
        <v>158</v>
      </c>
      <c r="K373" s="178"/>
      <c r="L373" s="666"/>
      <c r="M373" s="86"/>
      <c r="N373" s="64"/>
      <c r="O373" s="86" t="s">
        <v>380</v>
      </c>
      <c r="P373" s="86" t="s">
        <v>380</v>
      </c>
      <c r="Q373" s="86" t="s">
        <v>15469</v>
      </c>
      <c r="R373" s="178"/>
      <c r="S373" s="86"/>
      <c r="T373" s="9"/>
      <c r="U373" s="9"/>
      <c r="V373" s="9"/>
      <c r="W373" s="9"/>
      <c r="X373" s="9"/>
      <c r="Y373" s="9"/>
      <c r="Z373" s="9"/>
    </row>
    <row r="374" spans="1:26" ht="39.75" customHeight="1">
      <c r="A374" s="735" t="s">
        <v>15476</v>
      </c>
      <c r="B374" s="735" t="s">
        <v>363</v>
      </c>
      <c r="C374" s="735" t="s">
        <v>365</v>
      </c>
      <c r="D374" s="740" t="s">
        <v>15356</v>
      </c>
      <c r="E374" s="740" t="s">
        <v>13978</v>
      </c>
      <c r="F374" s="740" t="s">
        <v>13002</v>
      </c>
      <c r="G374" s="26">
        <v>1</v>
      </c>
      <c r="H374" s="26" t="s">
        <v>13006</v>
      </c>
      <c r="I374" s="26" t="s">
        <v>13007</v>
      </c>
      <c r="J374" s="86" t="s">
        <v>158</v>
      </c>
      <c r="K374" s="178"/>
      <c r="L374" s="734"/>
      <c r="M374" s="86"/>
      <c r="N374" s="64"/>
      <c r="O374" s="86" t="s">
        <v>380</v>
      </c>
      <c r="P374" s="86" t="s">
        <v>380</v>
      </c>
      <c r="Q374" s="86" t="s">
        <v>15478</v>
      </c>
      <c r="R374" s="86"/>
      <c r="S374" s="86"/>
      <c r="T374" s="9"/>
      <c r="U374" s="9"/>
      <c r="V374" s="9"/>
      <c r="W374" s="9"/>
      <c r="X374" s="9"/>
      <c r="Y374" s="9"/>
      <c r="Z374" s="9"/>
    </row>
    <row r="375" spans="1:26" ht="39.75" customHeight="1">
      <c r="A375" s="666"/>
      <c r="B375" s="666"/>
      <c r="C375" s="666"/>
      <c r="D375" s="666"/>
      <c r="E375" s="666"/>
      <c r="F375" s="666"/>
      <c r="G375" s="26">
        <v>2</v>
      </c>
      <c r="H375" s="26" t="s">
        <v>13993</v>
      </c>
      <c r="I375" s="26" t="s">
        <v>15481</v>
      </c>
      <c r="J375" s="86" t="s">
        <v>158</v>
      </c>
      <c r="K375" s="178"/>
      <c r="L375" s="666"/>
      <c r="M375" s="86"/>
      <c r="N375" s="64"/>
      <c r="O375" s="86" t="s">
        <v>380</v>
      </c>
      <c r="P375" s="86" t="s">
        <v>380</v>
      </c>
      <c r="Q375" s="86" t="s">
        <v>15478</v>
      </c>
      <c r="R375" s="178"/>
      <c r="S375" s="86"/>
      <c r="T375" s="9"/>
      <c r="U375" s="9"/>
      <c r="V375" s="9"/>
      <c r="W375" s="9"/>
      <c r="X375" s="9"/>
      <c r="Y375" s="9"/>
      <c r="Z375" s="9"/>
    </row>
    <row r="376" spans="1:26" ht="39.75" customHeight="1">
      <c r="A376" s="735" t="s">
        <v>15484</v>
      </c>
      <c r="B376" s="735" t="s">
        <v>12153</v>
      </c>
      <c r="C376" s="735" t="s">
        <v>15063</v>
      </c>
      <c r="D376" s="740" t="s">
        <v>15356</v>
      </c>
      <c r="E376" s="740" t="s">
        <v>15454</v>
      </c>
      <c r="F376" s="740" t="s">
        <v>13002</v>
      </c>
      <c r="G376" s="26">
        <v>1</v>
      </c>
      <c r="H376" s="26" t="s">
        <v>13006</v>
      </c>
      <c r="I376" s="26" t="s">
        <v>13007</v>
      </c>
      <c r="J376" s="86" t="s">
        <v>158</v>
      </c>
      <c r="K376" s="178"/>
      <c r="L376" s="734"/>
      <c r="M376" s="86"/>
      <c r="N376" s="64"/>
      <c r="O376" s="86" t="s">
        <v>380</v>
      </c>
      <c r="P376" s="86" t="s">
        <v>380</v>
      </c>
      <c r="Q376" s="86" t="s">
        <v>15489</v>
      </c>
      <c r="R376" s="178"/>
      <c r="S376" s="86"/>
      <c r="T376" s="9"/>
      <c r="U376" s="9"/>
      <c r="V376" s="9"/>
      <c r="W376" s="9"/>
      <c r="X376" s="9"/>
      <c r="Y376" s="9"/>
      <c r="Z376" s="9"/>
    </row>
    <row r="377" spans="1:26" ht="39.75" customHeight="1">
      <c r="A377" s="666"/>
      <c r="B377" s="666"/>
      <c r="C377" s="666"/>
      <c r="D377" s="666"/>
      <c r="E377" s="666"/>
      <c r="F377" s="666"/>
      <c r="G377" s="26">
        <v>2</v>
      </c>
      <c r="H377" s="26" t="s">
        <v>15462</v>
      </c>
      <c r="I377" s="26" t="s">
        <v>15481</v>
      </c>
      <c r="J377" s="86" t="s">
        <v>158</v>
      </c>
      <c r="K377" s="178"/>
      <c r="L377" s="666"/>
      <c r="M377" s="86"/>
      <c r="N377" s="64"/>
      <c r="O377" s="86" t="s">
        <v>380</v>
      </c>
      <c r="P377" s="86" t="s">
        <v>380</v>
      </c>
      <c r="Q377" s="86" t="s">
        <v>15489</v>
      </c>
      <c r="R377" s="178"/>
      <c r="S377" s="86"/>
      <c r="T377" s="9"/>
      <c r="U377" s="9"/>
      <c r="V377" s="9"/>
      <c r="W377" s="9"/>
      <c r="X377" s="9"/>
      <c r="Y377" s="9"/>
      <c r="Z377" s="9"/>
    </row>
    <row r="378" spans="1:26" ht="30" customHeight="1">
      <c r="A378" s="735" t="s">
        <v>15491</v>
      </c>
      <c r="B378" s="735" t="s">
        <v>363</v>
      </c>
      <c r="C378" s="735" t="s">
        <v>365</v>
      </c>
      <c r="D378" s="740" t="s">
        <v>15356</v>
      </c>
      <c r="E378" s="740" t="s">
        <v>15493</v>
      </c>
      <c r="F378" s="740" t="s">
        <v>13002</v>
      </c>
      <c r="G378" s="26">
        <v>1</v>
      </c>
      <c r="H378" s="26" t="s">
        <v>13006</v>
      </c>
      <c r="I378" s="26" t="s">
        <v>13007</v>
      </c>
      <c r="J378" s="86" t="s">
        <v>158</v>
      </c>
      <c r="K378" s="178"/>
      <c r="L378" s="734"/>
      <c r="M378" s="86"/>
      <c r="N378" s="64"/>
      <c r="O378" s="86" t="s">
        <v>380</v>
      </c>
      <c r="P378" s="86" t="s">
        <v>380</v>
      </c>
      <c r="Q378" s="86" t="s">
        <v>15495</v>
      </c>
      <c r="R378" s="178"/>
      <c r="S378" s="86"/>
      <c r="T378" s="9"/>
      <c r="U378" s="9"/>
      <c r="V378" s="9"/>
      <c r="W378" s="9"/>
      <c r="X378" s="9"/>
      <c r="Y378" s="9"/>
      <c r="Z378" s="9"/>
    </row>
    <row r="379" spans="1:26" ht="30" customHeight="1">
      <c r="A379" s="665"/>
      <c r="B379" s="665"/>
      <c r="C379" s="665"/>
      <c r="D379" s="665"/>
      <c r="E379" s="665"/>
      <c r="F379" s="665"/>
      <c r="G379" s="26">
        <v>2</v>
      </c>
      <c r="H379" s="26" t="s">
        <v>13108</v>
      </c>
      <c r="I379" s="26" t="s">
        <v>13007</v>
      </c>
      <c r="J379" s="86" t="s">
        <v>158</v>
      </c>
      <c r="K379" s="178"/>
      <c r="L379" s="665"/>
      <c r="M379" s="86"/>
      <c r="N379" s="64"/>
      <c r="O379" s="86" t="s">
        <v>380</v>
      </c>
      <c r="P379" s="86" t="s">
        <v>380</v>
      </c>
      <c r="Q379" s="86" t="s">
        <v>15495</v>
      </c>
      <c r="R379" s="178"/>
      <c r="S379" s="86"/>
      <c r="T379" s="9"/>
      <c r="U379" s="9"/>
      <c r="V379" s="9"/>
      <c r="W379" s="9"/>
      <c r="X379" s="9"/>
      <c r="Y379" s="9"/>
      <c r="Z379" s="9"/>
    </row>
    <row r="380" spans="1:26" ht="30" customHeight="1">
      <c r="A380" s="665"/>
      <c r="B380" s="665"/>
      <c r="C380" s="665"/>
      <c r="D380" s="665"/>
      <c r="E380" s="665"/>
      <c r="F380" s="665"/>
      <c r="G380" s="26">
        <v>3</v>
      </c>
      <c r="H380" s="26" t="s">
        <v>15367</v>
      </c>
      <c r="I380" s="26" t="s">
        <v>15368</v>
      </c>
      <c r="J380" s="86" t="s">
        <v>158</v>
      </c>
      <c r="K380" s="178"/>
      <c r="L380" s="665"/>
      <c r="M380" s="86"/>
      <c r="N380" s="64"/>
      <c r="O380" s="86" t="s">
        <v>380</v>
      </c>
      <c r="P380" s="86" t="s">
        <v>380</v>
      </c>
      <c r="Q380" s="86" t="s">
        <v>15495</v>
      </c>
      <c r="R380" s="178"/>
      <c r="S380" s="86"/>
      <c r="T380" s="9"/>
      <c r="U380" s="9"/>
      <c r="V380" s="9"/>
      <c r="W380" s="9"/>
      <c r="X380" s="9"/>
      <c r="Y380" s="9"/>
      <c r="Z380" s="9"/>
    </row>
    <row r="381" spans="1:26" ht="30" customHeight="1">
      <c r="A381" s="666"/>
      <c r="B381" s="666"/>
      <c r="C381" s="666"/>
      <c r="D381" s="666"/>
      <c r="E381" s="666"/>
      <c r="F381" s="666"/>
      <c r="G381" s="26">
        <v>4</v>
      </c>
      <c r="H381" s="26" t="s">
        <v>15498</v>
      </c>
      <c r="I381" s="26" t="s">
        <v>15372</v>
      </c>
      <c r="J381" s="86" t="s">
        <v>158</v>
      </c>
      <c r="K381" s="178"/>
      <c r="L381" s="666"/>
      <c r="M381" s="86"/>
      <c r="N381" s="64"/>
      <c r="O381" s="86" t="s">
        <v>380</v>
      </c>
      <c r="P381" s="86" t="s">
        <v>380</v>
      </c>
      <c r="Q381" s="86" t="s">
        <v>15495</v>
      </c>
      <c r="R381" s="178"/>
      <c r="S381" s="86"/>
      <c r="T381" s="9"/>
      <c r="U381" s="9"/>
      <c r="V381" s="9"/>
      <c r="W381" s="9"/>
      <c r="X381" s="9"/>
      <c r="Y381" s="9"/>
      <c r="Z381" s="9"/>
    </row>
    <row r="382" spans="1:26" ht="39.75" customHeight="1">
      <c r="A382" s="735" t="s">
        <v>15500</v>
      </c>
      <c r="B382" s="735" t="s">
        <v>363</v>
      </c>
      <c r="C382" s="735" t="s">
        <v>365</v>
      </c>
      <c r="D382" s="740" t="s">
        <v>15356</v>
      </c>
      <c r="E382" s="740" t="s">
        <v>15188</v>
      </c>
      <c r="F382" s="740" t="s">
        <v>13002</v>
      </c>
      <c r="G382" s="26">
        <v>1</v>
      </c>
      <c r="H382" s="26" t="s">
        <v>13006</v>
      </c>
      <c r="I382" s="26" t="s">
        <v>13007</v>
      </c>
      <c r="J382" s="86" t="s">
        <v>158</v>
      </c>
      <c r="K382" s="178"/>
      <c r="L382" s="734"/>
      <c r="M382" s="86"/>
      <c r="N382" s="64"/>
      <c r="O382" s="86" t="s">
        <v>380</v>
      </c>
      <c r="P382" s="86" t="s">
        <v>380</v>
      </c>
      <c r="Q382" s="86" t="s">
        <v>15502</v>
      </c>
      <c r="R382" s="178"/>
      <c r="S382" s="86"/>
      <c r="T382" s="9"/>
      <c r="U382" s="9"/>
      <c r="V382" s="9"/>
      <c r="W382" s="9"/>
      <c r="X382" s="9"/>
      <c r="Y382" s="9"/>
      <c r="Z382" s="9"/>
    </row>
    <row r="383" spans="1:26" ht="39.75" customHeight="1">
      <c r="A383" s="666"/>
      <c r="B383" s="666"/>
      <c r="C383" s="666"/>
      <c r="D383" s="666"/>
      <c r="E383" s="666"/>
      <c r="F383" s="666"/>
      <c r="G383" s="26">
        <v>2</v>
      </c>
      <c r="H383" s="26" t="s">
        <v>15192</v>
      </c>
      <c r="I383" s="26" t="s">
        <v>15503</v>
      </c>
      <c r="J383" s="86" t="s">
        <v>158</v>
      </c>
      <c r="K383" s="178"/>
      <c r="L383" s="666"/>
      <c r="M383" s="86"/>
      <c r="N383" s="64"/>
      <c r="O383" s="86" t="s">
        <v>380</v>
      </c>
      <c r="P383" s="86" t="s">
        <v>380</v>
      </c>
      <c r="Q383" s="86" t="s">
        <v>15502</v>
      </c>
      <c r="R383" s="178"/>
      <c r="S383" s="86"/>
      <c r="T383" s="9"/>
      <c r="U383" s="9"/>
      <c r="V383" s="9"/>
      <c r="W383" s="9"/>
      <c r="X383" s="9"/>
      <c r="Y383" s="9"/>
      <c r="Z383" s="9"/>
    </row>
    <row r="384" spans="1:26" ht="39.75" customHeight="1">
      <c r="A384" s="735" t="s">
        <v>15507</v>
      </c>
      <c r="B384" s="735" t="s">
        <v>12153</v>
      </c>
      <c r="C384" s="735" t="s">
        <v>15063</v>
      </c>
      <c r="D384" s="740" t="s">
        <v>15356</v>
      </c>
      <c r="E384" s="740" t="s">
        <v>15510</v>
      </c>
      <c r="F384" s="740" t="s">
        <v>13002</v>
      </c>
      <c r="G384" s="26">
        <v>1</v>
      </c>
      <c r="H384" s="26" t="s">
        <v>13006</v>
      </c>
      <c r="I384" s="26" t="s">
        <v>13007</v>
      </c>
      <c r="J384" s="86" t="s">
        <v>158</v>
      </c>
      <c r="K384" s="178"/>
      <c r="L384" s="734"/>
      <c r="M384" s="86"/>
      <c r="N384" s="64"/>
      <c r="O384" s="86" t="s">
        <v>380</v>
      </c>
      <c r="P384" s="86" t="s">
        <v>380</v>
      </c>
      <c r="Q384" s="86" t="s">
        <v>15512</v>
      </c>
      <c r="R384" s="178"/>
      <c r="S384" s="86"/>
      <c r="T384" s="9"/>
      <c r="U384" s="9"/>
      <c r="V384" s="9"/>
      <c r="W384" s="9"/>
      <c r="X384" s="9"/>
      <c r="Y384" s="9"/>
      <c r="Z384" s="9"/>
    </row>
    <row r="385" spans="1:26" ht="39.75" customHeight="1">
      <c r="A385" s="666"/>
      <c r="B385" s="666"/>
      <c r="C385" s="666"/>
      <c r="D385" s="666"/>
      <c r="E385" s="666"/>
      <c r="F385" s="666"/>
      <c r="G385" s="26">
        <v>2</v>
      </c>
      <c r="H385" s="26" t="s">
        <v>15514</v>
      </c>
      <c r="I385" s="26" t="s">
        <v>15503</v>
      </c>
      <c r="J385" s="86" t="s">
        <v>158</v>
      </c>
      <c r="K385" s="178"/>
      <c r="L385" s="666"/>
      <c r="M385" s="86"/>
      <c r="N385" s="64"/>
      <c r="O385" s="86" t="s">
        <v>380</v>
      </c>
      <c r="P385" s="86" t="s">
        <v>380</v>
      </c>
      <c r="Q385" s="86" t="s">
        <v>15512</v>
      </c>
      <c r="R385" s="178"/>
      <c r="S385" s="86"/>
      <c r="T385" s="9"/>
      <c r="U385" s="9"/>
      <c r="V385" s="9"/>
      <c r="W385" s="9"/>
      <c r="X385" s="9"/>
      <c r="Y385" s="9"/>
      <c r="Z385" s="9"/>
    </row>
    <row r="386" spans="1:26" ht="30" customHeight="1">
      <c r="A386" s="735" t="s">
        <v>15516</v>
      </c>
      <c r="B386" s="735" t="s">
        <v>363</v>
      </c>
      <c r="C386" s="735" t="s">
        <v>365</v>
      </c>
      <c r="D386" s="740" t="s">
        <v>15356</v>
      </c>
      <c r="E386" s="740" t="s">
        <v>15493</v>
      </c>
      <c r="F386" s="740" t="s">
        <v>13002</v>
      </c>
      <c r="G386" s="26">
        <v>1</v>
      </c>
      <c r="H386" s="26" t="s">
        <v>13006</v>
      </c>
      <c r="I386" s="26" t="s">
        <v>13007</v>
      </c>
      <c r="J386" s="86" t="s">
        <v>158</v>
      </c>
      <c r="K386" s="178"/>
      <c r="L386" s="734"/>
      <c r="M386" s="86"/>
      <c r="N386" s="64"/>
      <c r="O386" s="86" t="s">
        <v>380</v>
      </c>
      <c r="P386" s="86" t="s">
        <v>380</v>
      </c>
      <c r="Q386" s="86" t="s">
        <v>15519</v>
      </c>
      <c r="R386" s="178"/>
      <c r="S386" s="86"/>
      <c r="T386" s="9"/>
      <c r="U386" s="9"/>
      <c r="V386" s="9"/>
      <c r="W386" s="9"/>
      <c r="X386" s="9"/>
      <c r="Y386" s="9"/>
      <c r="Z386" s="9"/>
    </row>
    <row r="387" spans="1:26" ht="30" customHeight="1">
      <c r="A387" s="665"/>
      <c r="B387" s="665"/>
      <c r="C387" s="665"/>
      <c r="D387" s="665"/>
      <c r="E387" s="665"/>
      <c r="F387" s="665"/>
      <c r="G387" s="26">
        <v>2</v>
      </c>
      <c r="H387" s="26" t="s">
        <v>13108</v>
      </c>
      <c r="I387" s="26" t="s">
        <v>13007</v>
      </c>
      <c r="J387" s="86" t="s">
        <v>158</v>
      </c>
      <c r="K387" s="178"/>
      <c r="L387" s="665"/>
      <c r="M387" s="86"/>
      <c r="N387" s="64"/>
      <c r="O387" s="86" t="s">
        <v>380</v>
      </c>
      <c r="P387" s="86" t="s">
        <v>380</v>
      </c>
      <c r="Q387" s="86" t="s">
        <v>15519</v>
      </c>
      <c r="R387" s="178"/>
      <c r="S387" s="86"/>
      <c r="T387" s="9"/>
      <c r="U387" s="9"/>
      <c r="V387" s="9"/>
      <c r="W387" s="9"/>
      <c r="X387" s="9"/>
      <c r="Y387" s="9"/>
      <c r="Z387" s="9"/>
    </row>
    <row r="388" spans="1:26" ht="30" customHeight="1">
      <c r="A388" s="665"/>
      <c r="B388" s="665"/>
      <c r="C388" s="665"/>
      <c r="D388" s="665"/>
      <c r="E388" s="665"/>
      <c r="F388" s="665"/>
      <c r="G388" s="26">
        <v>3</v>
      </c>
      <c r="H388" s="26" t="s">
        <v>15367</v>
      </c>
      <c r="I388" s="26" t="s">
        <v>15368</v>
      </c>
      <c r="J388" s="86" t="s">
        <v>158</v>
      </c>
      <c r="K388" s="178"/>
      <c r="L388" s="665"/>
      <c r="M388" s="86"/>
      <c r="N388" s="64"/>
      <c r="O388" s="86" t="s">
        <v>380</v>
      </c>
      <c r="P388" s="86" t="s">
        <v>380</v>
      </c>
      <c r="Q388" s="86" t="s">
        <v>15519</v>
      </c>
      <c r="R388" s="178"/>
      <c r="S388" s="86"/>
      <c r="T388" s="9"/>
      <c r="U388" s="9"/>
      <c r="V388" s="9"/>
      <c r="W388" s="9"/>
      <c r="X388" s="9"/>
      <c r="Y388" s="9"/>
      <c r="Z388" s="9"/>
    </row>
    <row r="389" spans="1:26" ht="30" customHeight="1">
      <c r="A389" s="666"/>
      <c r="B389" s="666"/>
      <c r="C389" s="666"/>
      <c r="D389" s="666"/>
      <c r="E389" s="666"/>
      <c r="F389" s="666"/>
      <c r="G389" s="26">
        <v>4</v>
      </c>
      <c r="H389" s="26" t="s">
        <v>15521</v>
      </c>
      <c r="I389" s="26" t="s">
        <v>15372</v>
      </c>
      <c r="J389" s="86" t="s">
        <v>158</v>
      </c>
      <c r="K389" s="178"/>
      <c r="L389" s="666"/>
      <c r="M389" s="86"/>
      <c r="N389" s="64"/>
      <c r="O389" s="86" t="s">
        <v>380</v>
      </c>
      <c r="P389" s="86" t="s">
        <v>380</v>
      </c>
      <c r="Q389" s="86" t="s">
        <v>15519</v>
      </c>
      <c r="R389" s="178"/>
      <c r="S389" s="86"/>
      <c r="T389" s="9"/>
      <c r="U389" s="9"/>
      <c r="V389" s="9"/>
      <c r="W389" s="9"/>
      <c r="X389" s="9"/>
      <c r="Y389" s="9"/>
      <c r="Z389" s="9"/>
    </row>
    <row r="390" spans="1:26" ht="39.75" customHeight="1">
      <c r="A390" s="735" t="s">
        <v>15522</v>
      </c>
      <c r="B390" s="735" t="s">
        <v>363</v>
      </c>
      <c r="C390" s="735" t="s">
        <v>365</v>
      </c>
      <c r="D390" s="740" t="s">
        <v>15356</v>
      </c>
      <c r="E390" s="740" t="s">
        <v>15188</v>
      </c>
      <c r="F390" s="740" t="s">
        <v>13002</v>
      </c>
      <c r="G390" s="26">
        <v>1</v>
      </c>
      <c r="H390" s="26" t="s">
        <v>13006</v>
      </c>
      <c r="I390" s="26" t="s">
        <v>13007</v>
      </c>
      <c r="J390" s="86" t="s">
        <v>158</v>
      </c>
      <c r="K390" s="178"/>
      <c r="L390" s="734"/>
      <c r="M390" s="86"/>
      <c r="N390" s="64"/>
      <c r="O390" s="86" t="s">
        <v>380</v>
      </c>
      <c r="P390" s="86" t="s">
        <v>380</v>
      </c>
      <c r="Q390" s="86" t="s">
        <v>15524</v>
      </c>
      <c r="R390" s="178"/>
      <c r="S390" s="86"/>
      <c r="T390" s="9"/>
      <c r="U390" s="9"/>
      <c r="V390" s="9"/>
      <c r="W390" s="9"/>
      <c r="X390" s="9"/>
      <c r="Y390" s="9"/>
      <c r="Z390" s="9"/>
    </row>
    <row r="391" spans="1:26" ht="39.75" customHeight="1">
      <c r="A391" s="666"/>
      <c r="B391" s="666"/>
      <c r="C391" s="666"/>
      <c r="D391" s="666"/>
      <c r="E391" s="666"/>
      <c r="F391" s="666"/>
      <c r="G391" s="26">
        <v>2</v>
      </c>
      <c r="H391" s="26" t="s">
        <v>15192</v>
      </c>
      <c r="I391" s="26" t="s">
        <v>15527</v>
      </c>
      <c r="J391" s="86" t="s">
        <v>158</v>
      </c>
      <c r="K391" s="178"/>
      <c r="L391" s="666"/>
      <c r="M391" s="86"/>
      <c r="N391" s="64"/>
      <c r="O391" s="86" t="s">
        <v>380</v>
      </c>
      <c r="P391" s="86" t="s">
        <v>380</v>
      </c>
      <c r="Q391" s="86" t="s">
        <v>15524</v>
      </c>
      <c r="R391" s="86"/>
      <c r="S391" s="86"/>
      <c r="T391" s="9"/>
      <c r="U391" s="9"/>
      <c r="V391" s="9"/>
      <c r="W391" s="9"/>
      <c r="X391" s="9"/>
      <c r="Y391" s="9"/>
      <c r="Z391" s="9"/>
    </row>
    <row r="392" spans="1:26" ht="75" customHeight="1">
      <c r="A392" s="735" t="s">
        <v>15528</v>
      </c>
      <c r="B392" s="735" t="s">
        <v>12153</v>
      </c>
      <c r="C392" s="735" t="s">
        <v>15063</v>
      </c>
      <c r="D392" s="740" t="s">
        <v>15356</v>
      </c>
      <c r="E392" s="740" t="s">
        <v>15530</v>
      </c>
      <c r="F392" s="740" t="s">
        <v>13002</v>
      </c>
      <c r="G392" s="26">
        <v>1</v>
      </c>
      <c r="H392" s="26" t="s">
        <v>13006</v>
      </c>
      <c r="I392" s="26" t="s">
        <v>13007</v>
      </c>
      <c r="J392" s="86" t="s">
        <v>158</v>
      </c>
      <c r="K392" s="178"/>
      <c r="L392" s="734"/>
      <c r="M392" s="734" t="s">
        <v>15532</v>
      </c>
      <c r="N392" s="64"/>
      <c r="O392" s="86" t="s">
        <v>380</v>
      </c>
      <c r="P392" s="86" t="s">
        <v>380</v>
      </c>
      <c r="Q392" s="86" t="s">
        <v>15535</v>
      </c>
      <c r="R392" s="86"/>
      <c r="S392" s="86"/>
      <c r="T392" s="9"/>
      <c r="U392" s="9"/>
      <c r="V392" s="9"/>
      <c r="W392" s="9"/>
      <c r="X392" s="9"/>
      <c r="Y392" s="9"/>
      <c r="Z392" s="9"/>
    </row>
    <row r="393" spans="1:26" ht="75" customHeight="1">
      <c r="A393" s="666"/>
      <c r="B393" s="666"/>
      <c r="C393" s="666"/>
      <c r="D393" s="666"/>
      <c r="E393" s="666"/>
      <c r="F393" s="666"/>
      <c r="G393" s="26">
        <v>2</v>
      </c>
      <c r="H393" s="26" t="s">
        <v>15514</v>
      </c>
      <c r="I393" s="26" t="s">
        <v>15503</v>
      </c>
      <c r="J393" s="86" t="s">
        <v>158</v>
      </c>
      <c r="K393" s="178"/>
      <c r="L393" s="666"/>
      <c r="M393" s="666"/>
      <c r="N393" s="64"/>
      <c r="O393" s="86" t="s">
        <v>380</v>
      </c>
      <c r="P393" s="86" t="s">
        <v>380</v>
      </c>
      <c r="Q393" s="86" t="s">
        <v>15535</v>
      </c>
      <c r="R393" s="86"/>
      <c r="S393" s="86"/>
      <c r="T393" s="9"/>
      <c r="U393" s="9"/>
      <c r="V393" s="9"/>
      <c r="W393" s="9"/>
      <c r="X393" s="9"/>
      <c r="Y393" s="9"/>
      <c r="Z393" s="9"/>
    </row>
    <row r="394" spans="1:26" ht="30" customHeight="1">
      <c r="A394" s="735" t="s">
        <v>15540</v>
      </c>
      <c r="B394" s="735" t="s">
        <v>12153</v>
      </c>
      <c r="C394" s="735" t="s">
        <v>15063</v>
      </c>
      <c r="D394" s="740" t="s">
        <v>15544</v>
      </c>
      <c r="E394" s="740" t="s">
        <v>15547</v>
      </c>
      <c r="F394" s="740" t="s">
        <v>13002</v>
      </c>
      <c r="G394" s="26">
        <v>1</v>
      </c>
      <c r="H394" s="26" t="s">
        <v>15509</v>
      </c>
      <c r="I394" s="26" t="s">
        <v>13007</v>
      </c>
      <c r="J394" s="86" t="s">
        <v>158</v>
      </c>
      <c r="K394" s="178"/>
      <c r="L394" s="734"/>
      <c r="M394" s="86"/>
      <c r="N394" s="64"/>
      <c r="O394" s="86" t="s">
        <v>380</v>
      </c>
      <c r="P394" s="86" t="s">
        <v>380</v>
      </c>
      <c r="Q394" s="86" t="s">
        <v>15552</v>
      </c>
      <c r="R394" s="86"/>
      <c r="S394" s="86"/>
      <c r="T394" s="9"/>
      <c r="U394" s="9"/>
      <c r="V394" s="9"/>
      <c r="W394" s="9"/>
      <c r="X394" s="9"/>
      <c r="Y394" s="9"/>
      <c r="Z394" s="9"/>
    </row>
    <row r="395" spans="1:26" ht="30" customHeight="1">
      <c r="A395" s="665"/>
      <c r="B395" s="665"/>
      <c r="C395" s="665"/>
      <c r="D395" s="665"/>
      <c r="E395" s="665"/>
      <c r="F395" s="665"/>
      <c r="G395" s="26">
        <v>2</v>
      </c>
      <c r="H395" s="26" t="s">
        <v>13006</v>
      </c>
      <c r="I395" s="26" t="s">
        <v>13007</v>
      </c>
      <c r="J395" s="86" t="s">
        <v>158</v>
      </c>
      <c r="K395" s="178"/>
      <c r="L395" s="665"/>
      <c r="M395" s="86"/>
      <c r="N395" s="64"/>
      <c r="O395" s="86" t="s">
        <v>380</v>
      </c>
      <c r="P395" s="86" t="s">
        <v>380</v>
      </c>
      <c r="Q395" s="86" t="s">
        <v>15552</v>
      </c>
      <c r="R395" s="86"/>
      <c r="S395" s="86"/>
      <c r="T395" s="9"/>
      <c r="U395" s="9"/>
      <c r="V395" s="9"/>
      <c r="W395" s="9"/>
      <c r="X395" s="9"/>
      <c r="Y395" s="9"/>
      <c r="Z395" s="9"/>
    </row>
    <row r="396" spans="1:26" ht="30" customHeight="1">
      <c r="A396" s="665"/>
      <c r="B396" s="665"/>
      <c r="C396" s="665"/>
      <c r="D396" s="665"/>
      <c r="E396" s="665"/>
      <c r="F396" s="665"/>
      <c r="G396" s="26">
        <v>3</v>
      </c>
      <c r="H396" s="26" t="s">
        <v>13108</v>
      </c>
      <c r="I396" s="26" t="s">
        <v>13007</v>
      </c>
      <c r="J396" s="86" t="s">
        <v>158</v>
      </c>
      <c r="K396" s="178"/>
      <c r="L396" s="665"/>
      <c r="M396" s="86"/>
      <c r="N396" s="64"/>
      <c r="O396" s="86" t="s">
        <v>380</v>
      </c>
      <c r="P396" s="86" t="s">
        <v>380</v>
      </c>
      <c r="Q396" s="86" t="s">
        <v>15552</v>
      </c>
      <c r="R396" s="86"/>
      <c r="S396" s="86"/>
      <c r="T396" s="9"/>
      <c r="U396" s="9"/>
      <c r="V396" s="9"/>
      <c r="W396" s="9"/>
      <c r="X396" s="9"/>
      <c r="Y396" s="9"/>
      <c r="Z396" s="9"/>
    </row>
    <row r="397" spans="1:26" ht="30" customHeight="1">
      <c r="A397" s="665"/>
      <c r="B397" s="665"/>
      <c r="C397" s="665"/>
      <c r="D397" s="665"/>
      <c r="E397" s="665"/>
      <c r="F397" s="665"/>
      <c r="G397" s="26">
        <v>4</v>
      </c>
      <c r="H397" s="26" t="s">
        <v>15367</v>
      </c>
      <c r="I397" s="26" t="s">
        <v>15368</v>
      </c>
      <c r="J397" s="86" t="s">
        <v>158</v>
      </c>
      <c r="K397" s="178"/>
      <c r="L397" s="665"/>
      <c r="M397" s="86"/>
      <c r="N397" s="64"/>
      <c r="O397" s="86" t="s">
        <v>380</v>
      </c>
      <c r="P397" s="86" t="s">
        <v>380</v>
      </c>
      <c r="Q397" s="86" t="s">
        <v>15552</v>
      </c>
      <c r="R397" s="86"/>
      <c r="S397" s="86"/>
      <c r="T397" s="9"/>
      <c r="U397" s="9"/>
      <c r="V397" s="9"/>
      <c r="W397" s="9"/>
      <c r="X397" s="9"/>
      <c r="Y397" s="9"/>
      <c r="Z397" s="9"/>
    </row>
    <row r="398" spans="1:26" ht="30" customHeight="1">
      <c r="A398" s="665"/>
      <c r="B398" s="665"/>
      <c r="C398" s="665"/>
      <c r="D398" s="665"/>
      <c r="E398" s="665"/>
      <c r="F398" s="665"/>
      <c r="G398" s="26">
        <v>5</v>
      </c>
      <c r="H398" s="26" t="s">
        <v>15560</v>
      </c>
      <c r="I398" s="26" t="s">
        <v>15561</v>
      </c>
      <c r="J398" s="86" t="s">
        <v>158</v>
      </c>
      <c r="K398" s="178"/>
      <c r="L398" s="665"/>
      <c r="M398" s="86"/>
      <c r="N398" s="64"/>
      <c r="O398" s="86" t="s">
        <v>380</v>
      </c>
      <c r="P398" s="86" t="s">
        <v>380</v>
      </c>
      <c r="Q398" s="86" t="s">
        <v>15552</v>
      </c>
      <c r="R398" s="86"/>
      <c r="S398" s="86"/>
      <c r="T398" s="9"/>
      <c r="U398" s="9"/>
      <c r="V398" s="9"/>
      <c r="W398" s="9"/>
      <c r="X398" s="9"/>
      <c r="Y398" s="9"/>
      <c r="Z398" s="9"/>
    </row>
    <row r="399" spans="1:26" ht="30" customHeight="1">
      <c r="A399" s="666"/>
      <c r="B399" s="666"/>
      <c r="C399" s="666"/>
      <c r="D399" s="666"/>
      <c r="E399" s="666"/>
      <c r="F399" s="666"/>
      <c r="G399" s="26">
        <v>6</v>
      </c>
      <c r="H399" s="26" t="s">
        <v>15515</v>
      </c>
      <c r="I399" s="26" t="s">
        <v>13007</v>
      </c>
      <c r="J399" s="86" t="s">
        <v>158</v>
      </c>
      <c r="K399" s="178"/>
      <c r="L399" s="666"/>
      <c r="M399" s="86"/>
      <c r="N399" s="64"/>
      <c r="O399" s="86" t="s">
        <v>380</v>
      </c>
      <c r="P399" s="86" t="s">
        <v>380</v>
      </c>
      <c r="Q399" s="86" t="s">
        <v>15552</v>
      </c>
      <c r="R399" s="86"/>
      <c r="S399" s="86"/>
      <c r="T399" s="9"/>
      <c r="U399" s="9"/>
      <c r="V399" s="9"/>
      <c r="W399" s="9"/>
      <c r="X399" s="9"/>
      <c r="Y399" s="9"/>
      <c r="Z399" s="9"/>
    </row>
    <row r="400" spans="1:26" ht="30" customHeight="1">
      <c r="A400" s="735" t="s">
        <v>15567</v>
      </c>
      <c r="B400" s="735" t="s">
        <v>363</v>
      </c>
      <c r="C400" s="735" t="s">
        <v>365</v>
      </c>
      <c r="D400" s="740" t="s">
        <v>15356</v>
      </c>
      <c r="E400" s="740" t="s">
        <v>15571</v>
      </c>
      <c r="F400" s="740" t="s">
        <v>13002</v>
      </c>
      <c r="G400" s="26">
        <v>1</v>
      </c>
      <c r="H400" s="26" t="s">
        <v>15090</v>
      </c>
      <c r="I400" s="26" t="s">
        <v>13007</v>
      </c>
      <c r="J400" s="86" t="s">
        <v>158</v>
      </c>
      <c r="K400" s="117"/>
      <c r="L400" s="734"/>
      <c r="M400" s="809"/>
      <c r="N400" s="64"/>
      <c r="O400" s="86" t="s">
        <v>380</v>
      </c>
      <c r="P400" s="86" t="s">
        <v>380</v>
      </c>
      <c r="Q400" s="91" t="s">
        <v>15577</v>
      </c>
      <c r="R400" s="86" t="s">
        <v>63</v>
      </c>
      <c r="S400" s="86"/>
      <c r="T400" s="9"/>
      <c r="U400" s="9"/>
      <c r="V400" s="9"/>
      <c r="W400" s="9"/>
      <c r="X400" s="9"/>
      <c r="Y400" s="9"/>
      <c r="Z400" s="9"/>
    </row>
    <row r="401" spans="1:26" ht="30" customHeight="1">
      <c r="A401" s="665"/>
      <c r="B401" s="665"/>
      <c r="C401" s="665"/>
      <c r="D401" s="665"/>
      <c r="E401" s="665"/>
      <c r="F401" s="665"/>
      <c r="G401" s="26">
        <v>2</v>
      </c>
      <c r="H401" s="26" t="s">
        <v>13006</v>
      </c>
      <c r="I401" s="26" t="s">
        <v>13007</v>
      </c>
      <c r="J401" s="86" t="s">
        <v>158</v>
      </c>
      <c r="K401" s="178"/>
      <c r="L401" s="665"/>
      <c r="M401" s="665"/>
      <c r="N401" s="64"/>
      <c r="O401" s="86" t="s">
        <v>380</v>
      </c>
      <c r="P401" s="86" t="s">
        <v>380</v>
      </c>
      <c r="Q401" s="91" t="s">
        <v>15577</v>
      </c>
      <c r="R401" s="86" t="s">
        <v>63</v>
      </c>
      <c r="S401" s="86"/>
      <c r="T401" s="9"/>
      <c r="U401" s="9"/>
      <c r="V401" s="9"/>
      <c r="W401" s="9"/>
      <c r="X401" s="9"/>
      <c r="Y401" s="9"/>
      <c r="Z401" s="9"/>
    </row>
    <row r="402" spans="1:26" ht="30" customHeight="1">
      <c r="A402" s="665"/>
      <c r="B402" s="665"/>
      <c r="C402" s="665"/>
      <c r="D402" s="665"/>
      <c r="E402" s="665"/>
      <c r="F402" s="665"/>
      <c r="G402" s="26">
        <v>3</v>
      </c>
      <c r="H402" s="26" t="s">
        <v>13108</v>
      </c>
      <c r="I402" s="26" t="s">
        <v>13007</v>
      </c>
      <c r="J402" s="86" t="s">
        <v>158</v>
      </c>
      <c r="K402" s="178"/>
      <c r="L402" s="665"/>
      <c r="M402" s="665"/>
      <c r="N402" s="64"/>
      <c r="O402" s="86" t="s">
        <v>380</v>
      </c>
      <c r="P402" s="86" t="s">
        <v>380</v>
      </c>
      <c r="Q402" s="91" t="s">
        <v>15577</v>
      </c>
      <c r="R402" s="86" t="s">
        <v>63</v>
      </c>
      <c r="S402" s="86"/>
      <c r="T402" s="9"/>
      <c r="U402" s="9"/>
      <c r="V402" s="9"/>
      <c r="W402" s="9"/>
      <c r="X402" s="9"/>
      <c r="Y402" s="9"/>
      <c r="Z402" s="9"/>
    </row>
    <row r="403" spans="1:26" ht="30" customHeight="1">
      <c r="A403" s="665"/>
      <c r="B403" s="665"/>
      <c r="C403" s="665"/>
      <c r="D403" s="665"/>
      <c r="E403" s="665"/>
      <c r="F403" s="665"/>
      <c r="G403" s="26">
        <v>4</v>
      </c>
      <c r="H403" s="26" t="s">
        <v>15367</v>
      </c>
      <c r="I403" s="26" t="s">
        <v>15368</v>
      </c>
      <c r="J403" s="86" t="s">
        <v>158</v>
      </c>
      <c r="K403" s="178"/>
      <c r="L403" s="665"/>
      <c r="M403" s="665"/>
      <c r="N403" s="64"/>
      <c r="O403" s="86" t="s">
        <v>380</v>
      </c>
      <c r="P403" s="86" t="s">
        <v>380</v>
      </c>
      <c r="Q403" s="91" t="s">
        <v>15577</v>
      </c>
      <c r="R403" s="86" t="s">
        <v>63</v>
      </c>
      <c r="S403" s="86"/>
      <c r="T403" s="9"/>
      <c r="U403" s="9"/>
      <c r="V403" s="9"/>
      <c r="W403" s="9"/>
      <c r="X403" s="9"/>
      <c r="Y403" s="9"/>
      <c r="Z403" s="9"/>
    </row>
    <row r="404" spans="1:26" ht="30" customHeight="1">
      <c r="A404" s="665"/>
      <c r="B404" s="665"/>
      <c r="C404" s="665"/>
      <c r="D404" s="665"/>
      <c r="E404" s="665"/>
      <c r="F404" s="665"/>
      <c r="G404" s="26">
        <v>5</v>
      </c>
      <c r="H404" s="26" t="s">
        <v>15590</v>
      </c>
      <c r="I404" s="26" t="s">
        <v>15591</v>
      </c>
      <c r="J404" s="86" t="s">
        <v>158</v>
      </c>
      <c r="K404" s="178"/>
      <c r="L404" s="665"/>
      <c r="M404" s="665"/>
      <c r="N404" s="64"/>
      <c r="O404" s="86" t="s">
        <v>380</v>
      </c>
      <c r="P404" s="86" t="s">
        <v>380</v>
      </c>
      <c r="Q404" s="91" t="s">
        <v>15577</v>
      </c>
      <c r="R404" s="86" t="s">
        <v>63</v>
      </c>
      <c r="S404" s="86"/>
      <c r="T404" s="9"/>
      <c r="U404" s="9"/>
      <c r="V404" s="9"/>
      <c r="W404" s="9"/>
      <c r="X404" s="9"/>
      <c r="Y404" s="9"/>
      <c r="Z404" s="9"/>
    </row>
    <row r="405" spans="1:26" ht="30" customHeight="1">
      <c r="A405" s="665"/>
      <c r="B405" s="665"/>
      <c r="C405" s="665"/>
      <c r="D405" s="665"/>
      <c r="E405" s="665"/>
      <c r="F405" s="665"/>
      <c r="G405" s="26">
        <v>6</v>
      </c>
      <c r="H405" s="26" t="s">
        <v>15592</v>
      </c>
      <c r="I405" s="26" t="s">
        <v>15591</v>
      </c>
      <c r="J405" s="86" t="s">
        <v>158</v>
      </c>
      <c r="K405" s="178"/>
      <c r="L405" s="665"/>
      <c r="M405" s="665"/>
      <c r="N405" s="64"/>
      <c r="O405" s="86" t="s">
        <v>380</v>
      </c>
      <c r="P405" s="86" t="s">
        <v>380</v>
      </c>
      <c r="Q405" s="91" t="s">
        <v>15577</v>
      </c>
      <c r="R405" s="86" t="s">
        <v>63</v>
      </c>
      <c r="S405" s="86"/>
      <c r="T405" s="9"/>
      <c r="U405" s="9"/>
      <c r="V405" s="9"/>
      <c r="W405" s="9"/>
      <c r="X405" s="9"/>
      <c r="Y405" s="9"/>
      <c r="Z405" s="9"/>
    </row>
    <row r="406" spans="1:26" ht="30" customHeight="1">
      <c r="A406" s="665"/>
      <c r="B406" s="665"/>
      <c r="C406" s="665"/>
      <c r="D406" s="665"/>
      <c r="E406" s="665"/>
      <c r="F406" s="665"/>
      <c r="G406" s="26">
        <v>7</v>
      </c>
      <c r="H406" s="26" t="s">
        <v>15593</v>
      </c>
      <c r="I406" s="26" t="s">
        <v>15591</v>
      </c>
      <c r="J406" s="86" t="s">
        <v>158</v>
      </c>
      <c r="K406" s="178"/>
      <c r="L406" s="665"/>
      <c r="M406" s="665"/>
      <c r="N406" s="64"/>
      <c r="O406" s="86" t="s">
        <v>380</v>
      </c>
      <c r="P406" s="86" t="s">
        <v>380</v>
      </c>
      <c r="Q406" s="91" t="s">
        <v>15577</v>
      </c>
      <c r="R406" s="86" t="s">
        <v>63</v>
      </c>
      <c r="S406" s="86"/>
      <c r="T406" s="9"/>
      <c r="U406" s="9"/>
      <c r="V406" s="9"/>
      <c r="W406" s="9"/>
      <c r="X406" s="9"/>
      <c r="Y406" s="9"/>
      <c r="Z406" s="9"/>
    </row>
    <row r="407" spans="1:26" ht="30" customHeight="1">
      <c r="A407" s="665"/>
      <c r="B407" s="665"/>
      <c r="C407" s="665"/>
      <c r="D407" s="665"/>
      <c r="E407" s="665"/>
      <c r="F407" s="665"/>
      <c r="G407" s="26">
        <v>8</v>
      </c>
      <c r="H407" s="26" t="s">
        <v>15595</v>
      </c>
      <c r="I407" s="26" t="s">
        <v>15591</v>
      </c>
      <c r="J407" s="86" t="s">
        <v>158</v>
      </c>
      <c r="K407" s="178"/>
      <c r="L407" s="665"/>
      <c r="M407" s="665"/>
      <c r="N407" s="64"/>
      <c r="O407" s="86" t="s">
        <v>380</v>
      </c>
      <c r="P407" s="86" t="s">
        <v>380</v>
      </c>
      <c r="Q407" s="91" t="s">
        <v>15577</v>
      </c>
      <c r="R407" s="86" t="s">
        <v>63</v>
      </c>
      <c r="S407" s="86"/>
      <c r="T407" s="9"/>
      <c r="U407" s="9"/>
      <c r="V407" s="9"/>
      <c r="W407" s="9"/>
      <c r="X407" s="9"/>
      <c r="Y407" s="9"/>
      <c r="Z407" s="9"/>
    </row>
    <row r="408" spans="1:26" ht="30" customHeight="1">
      <c r="A408" s="666"/>
      <c r="B408" s="666"/>
      <c r="C408" s="666"/>
      <c r="D408" s="666"/>
      <c r="E408" s="666"/>
      <c r="F408" s="666"/>
      <c r="G408" s="26">
        <v>9</v>
      </c>
      <c r="H408" s="26" t="s">
        <v>15098</v>
      </c>
      <c r="I408" s="26" t="s">
        <v>13007</v>
      </c>
      <c r="J408" s="86" t="s">
        <v>158</v>
      </c>
      <c r="K408" s="178"/>
      <c r="L408" s="666"/>
      <c r="M408" s="666"/>
      <c r="N408" s="64"/>
      <c r="O408" s="86" t="s">
        <v>380</v>
      </c>
      <c r="P408" s="86" t="s">
        <v>380</v>
      </c>
      <c r="Q408" s="91" t="s">
        <v>15577</v>
      </c>
      <c r="R408" s="86" t="s">
        <v>63</v>
      </c>
      <c r="S408" s="86"/>
      <c r="T408" s="9"/>
      <c r="U408" s="9"/>
      <c r="V408" s="9"/>
      <c r="W408" s="9"/>
      <c r="X408" s="9"/>
      <c r="Y408" s="9"/>
      <c r="Z408" s="9"/>
    </row>
    <row r="409" spans="1:26" ht="30" customHeight="1">
      <c r="A409" s="422" t="s">
        <v>15598</v>
      </c>
      <c r="B409" s="396"/>
      <c r="C409" s="396"/>
      <c r="D409" s="393"/>
      <c r="E409" s="393"/>
      <c r="F409" s="393"/>
      <c r="G409" s="393"/>
      <c r="H409" s="393"/>
      <c r="I409" s="394"/>
      <c r="J409" s="393"/>
      <c r="K409" s="423"/>
      <c r="L409" s="422"/>
      <c r="M409" s="394"/>
      <c r="N409" s="64"/>
      <c r="O409" s="394"/>
      <c r="P409" s="394"/>
      <c r="Q409" s="394"/>
      <c r="R409" s="394"/>
      <c r="S409" s="394"/>
      <c r="T409" s="9"/>
      <c r="U409" s="9"/>
      <c r="V409" s="9"/>
      <c r="W409" s="9"/>
      <c r="X409" s="9"/>
      <c r="Y409" s="9"/>
      <c r="Z409" s="9"/>
    </row>
    <row r="410" spans="1:26" ht="30" customHeight="1">
      <c r="A410" s="747" t="s">
        <v>15603</v>
      </c>
      <c r="B410" s="747" t="s">
        <v>363</v>
      </c>
      <c r="C410" s="747" t="s">
        <v>365</v>
      </c>
      <c r="D410" s="746" t="s">
        <v>15604</v>
      </c>
      <c r="E410" s="746" t="s">
        <v>15605</v>
      </c>
      <c r="F410" s="746" t="s">
        <v>13002</v>
      </c>
      <c r="G410" s="26">
        <v>1</v>
      </c>
      <c r="H410" s="26" t="s">
        <v>15090</v>
      </c>
      <c r="I410" s="26" t="s">
        <v>13007</v>
      </c>
      <c r="J410" s="86" t="s">
        <v>158</v>
      </c>
      <c r="K410" s="117"/>
      <c r="L410" s="748"/>
      <c r="M410" s="808"/>
      <c r="N410" s="424"/>
      <c r="O410" s="86" t="s">
        <v>380</v>
      </c>
      <c r="P410" s="86" t="s">
        <v>380</v>
      </c>
      <c r="Q410" s="83" t="s">
        <v>15607</v>
      </c>
      <c r="R410" s="86"/>
      <c r="S410" s="86"/>
      <c r="T410" s="9"/>
      <c r="U410" s="9"/>
      <c r="V410" s="9"/>
      <c r="W410" s="9"/>
      <c r="X410" s="9"/>
      <c r="Y410" s="9"/>
      <c r="Z410" s="9"/>
    </row>
    <row r="411" spans="1:26" ht="30" customHeight="1">
      <c r="A411" s="665"/>
      <c r="B411" s="665"/>
      <c r="C411" s="665"/>
      <c r="D411" s="665"/>
      <c r="E411" s="665"/>
      <c r="F411" s="665"/>
      <c r="G411" s="26">
        <v>2</v>
      </c>
      <c r="H411" s="80" t="s">
        <v>13006</v>
      </c>
      <c r="I411" s="26" t="s">
        <v>14698</v>
      </c>
      <c r="J411" s="86" t="s">
        <v>158</v>
      </c>
      <c r="K411" s="117"/>
      <c r="L411" s="665"/>
      <c r="M411" s="665"/>
      <c r="N411" s="424"/>
      <c r="O411" s="86" t="s">
        <v>380</v>
      </c>
      <c r="P411" s="86" t="s">
        <v>380</v>
      </c>
      <c r="Q411" s="83" t="s">
        <v>15607</v>
      </c>
      <c r="R411" s="86"/>
      <c r="S411" s="86"/>
      <c r="T411" s="9"/>
      <c r="U411" s="9"/>
      <c r="V411" s="9"/>
      <c r="W411" s="9"/>
      <c r="X411" s="9"/>
      <c r="Y411" s="9"/>
      <c r="Z411" s="9"/>
    </row>
    <row r="412" spans="1:26" ht="30" customHeight="1">
      <c r="A412" s="665"/>
      <c r="B412" s="665"/>
      <c r="C412" s="665"/>
      <c r="D412" s="665"/>
      <c r="E412" s="665"/>
      <c r="F412" s="665"/>
      <c r="G412" s="26">
        <v>3</v>
      </c>
      <c r="H412" s="80" t="s">
        <v>13108</v>
      </c>
      <c r="I412" s="26" t="s">
        <v>14730</v>
      </c>
      <c r="J412" s="86" t="s">
        <v>158</v>
      </c>
      <c r="K412" s="117"/>
      <c r="L412" s="665"/>
      <c r="M412" s="665"/>
      <c r="N412" s="424"/>
      <c r="O412" s="86" t="s">
        <v>380</v>
      </c>
      <c r="P412" s="86" t="s">
        <v>380</v>
      </c>
      <c r="Q412" s="83" t="s">
        <v>15607</v>
      </c>
      <c r="R412" s="86"/>
      <c r="S412" s="86"/>
      <c r="T412" s="9"/>
      <c r="U412" s="9"/>
      <c r="V412" s="9"/>
      <c r="W412" s="9"/>
      <c r="X412" s="9"/>
      <c r="Y412" s="9"/>
      <c r="Z412" s="9"/>
    </row>
    <row r="413" spans="1:26" ht="30" customHeight="1">
      <c r="A413" s="665"/>
      <c r="B413" s="665"/>
      <c r="C413" s="665"/>
      <c r="D413" s="665"/>
      <c r="E413" s="665"/>
      <c r="F413" s="665"/>
      <c r="G413" s="26">
        <v>4</v>
      </c>
      <c r="H413" s="80" t="s">
        <v>15367</v>
      </c>
      <c r="I413" s="80" t="s">
        <v>15368</v>
      </c>
      <c r="J413" s="86" t="s">
        <v>158</v>
      </c>
      <c r="K413" s="117"/>
      <c r="L413" s="665"/>
      <c r="M413" s="665"/>
      <c r="N413" s="424"/>
      <c r="O413" s="86" t="s">
        <v>380</v>
      </c>
      <c r="P413" s="86" t="s">
        <v>380</v>
      </c>
      <c r="Q413" s="83" t="s">
        <v>15607</v>
      </c>
      <c r="R413" s="86"/>
      <c r="S413" s="86"/>
      <c r="T413" s="9"/>
      <c r="U413" s="9"/>
      <c r="V413" s="9"/>
      <c r="W413" s="9"/>
      <c r="X413" s="9"/>
      <c r="Y413" s="9"/>
      <c r="Z413" s="9"/>
    </row>
    <row r="414" spans="1:26" ht="30" customHeight="1">
      <c r="A414" s="665"/>
      <c r="B414" s="665"/>
      <c r="C414" s="665"/>
      <c r="D414" s="665"/>
      <c r="E414" s="665"/>
      <c r="F414" s="665"/>
      <c r="G414" s="26">
        <v>5</v>
      </c>
      <c r="H414" s="80" t="s">
        <v>15616</v>
      </c>
      <c r="I414" s="80" t="s">
        <v>15617</v>
      </c>
      <c r="J414" s="86" t="s">
        <v>158</v>
      </c>
      <c r="K414" s="117"/>
      <c r="L414" s="665"/>
      <c r="M414" s="665"/>
      <c r="N414" s="424"/>
      <c r="O414" s="86" t="s">
        <v>380</v>
      </c>
      <c r="P414" s="86" t="s">
        <v>380</v>
      </c>
      <c r="Q414" s="83" t="s">
        <v>15607</v>
      </c>
      <c r="R414" s="86"/>
      <c r="S414" s="86"/>
      <c r="T414" s="9"/>
      <c r="U414" s="9"/>
      <c r="V414" s="9"/>
      <c r="W414" s="9"/>
      <c r="X414" s="9"/>
      <c r="Y414" s="9"/>
      <c r="Z414" s="9"/>
    </row>
    <row r="415" spans="1:26" ht="30" customHeight="1">
      <c r="A415" s="665"/>
      <c r="B415" s="665"/>
      <c r="C415" s="665"/>
      <c r="D415" s="665"/>
      <c r="E415" s="665"/>
      <c r="F415" s="665"/>
      <c r="G415" s="26">
        <v>6</v>
      </c>
      <c r="H415" s="80" t="s">
        <v>15620</v>
      </c>
      <c r="I415" s="80" t="s">
        <v>15617</v>
      </c>
      <c r="J415" s="86" t="s">
        <v>158</v>
      </c>
      <c r="K415" s="117"/>
      <c r="L415" s="665"/>
      <c r="M415" s="665"/>
      <c r="N415" s="424"/>
      <c r="O415" s="86" t="s">
        <v>380</v>
      </c>
      <c r="P415" s="86" t="s">
        <v>380</v>
      </c>
      <c r="Q415" s="83" t="s">
        <v>15607</v>
      </c>
      <c r="R415" s="86"/>
      <c r="S415" s="86"/>
      <c r="T415" s="9"/>
      <c r="U415" s="9"/>
      <c r="V415" s="9"/>
      <c r="W415" s="9"/>
      <c r="X415" s="9"/>
      <c r="Y415" s="9"/>
      <c r="Z415" s="9"/>
    </row>
    <row r="416" spans="1:26" ht="30" customHeight="1">
      <c r="A416" s="665"/>
      <c r="B416" s="665"/>
      <c r="C416" s="665"/>
      <c r="D416" s="665"/>
      <c r="E416" s="665"/>
      <c r="F416" s="665"/>
      <c r="G416" s="26">
        <v>7</v>
      </c>
      <c r="H416" s="80" t="s">
        <v>15625</v>
      </c>
      <c r="I416" s="80" t="s">
        <v>15617</v>
      </c>
      <c r="J416" s="86" t="s">
        <v>158</v>
      </c>
      <c r="K416" s="117"/>
      <c r="L416" s="665"/>
      <c r="M416" s="665"/>
      <c r="N416" s="424"/>
      <c r="O416" s="86" t="s">
        <v>380</v>
      </c>
      <c r="P416" s="86" t="s">
        <v>380</v>
      </c>
      <c r="Q416" s="83" t="s">
        <v>15607</v>
      </c>
      <c r="R416" s="86"/>
      <c r="S416" s="86"/>
      <c r="T416" s="9"/>
      <c r="U416" s="9"/>
      <c r="V416" s="9"/>
      <c r="W416" s="9"/>
      <c r="X416" s="9"/>
      <c r="Y416" s="9"/>
      <c r="Z416" s="9"/>
    </row>
    <row r="417" spans="1:26" ht="30" customHeight="1">
      <c r="A417" s="665"/>
      <c r="B417" s="665"/>
      <c r="C417" s="665"/>
      <c r="D417" s="665"/>
      <c r="E417" s="665"/>
      <c r="F417" s="665"/>
      <c r="G417" s="26">
        <v>8</v>
      </c>
      <c r="H417" s="26" t="s">
        <v>15628</v>
      </c>
      <c r="I417" s="80" t="s">
        <v>15617</v>
      </c>
      <c r="J417" s="86" t="s">
        <v>158</v>
      </c>
      <c r="K417" s="117"/>
      <c r="L417" s="665"/>
      <c r="M417" s="665"/>
      <c r="N417" s="424"/>
      <c r="O417" s="86" t="s">
        <v>380</v>
      </c>
      <c r="P417" s="86" t="s">
        <v>380</v>
      </c>
      <c r="Q417" s="83" t="s">
        <v>15607</v>
      </c>
      <c r="R417" s="86"/>
      <c r="S417" s="86"/>
      <c r="T417" s="9"/>
      <c r="U417" s="9"/>
      <c r="V417" s="9"/>
      <c r="W417" s="9"/>
      <c r="X417" s="9"/>
      <c r="Y417" s="9"/>
      <c r="Z417" s="9"/>
    </row>
    <row r="418" spans="1:26" ht="30" customHeight="1">
      <c r="A418" s="666"/>
      <c r="B418" s="666"/>
      <c r="C418" s="666"/>
      <c r="D418" s="666"/>
      <c r="E418" s="666"/>
      <c r="F418" s="666"/>
      <c r="G418" s="26">
        <v>9</v>
      </c>
      <c r="H418" s="26" t="s">
        <v>15098</v>
      </c>
      <c r="I418" s="26" t="s">
        <v>13007</v>
      </c>
      <c r="J418" s="86" t="s">
        <v>158</v>
      </c>
      <c r="K418" s="117"/>
      <c r="L418" s="666"/>
      <c r="M418" s="666"/>
      <c r="N418" s="424"/>
      <c r="O418" s="86" t="s">
        <v>380</v>
      </c>
      <c r="P418" s="86" t="s">
        <v>380</v>
      </c>
      <c r="Q418" s="83" t="s">
        <v>15607</v>
      </c>
      <c r="R418" s="86"/>
      <c r="S418" s="86"/>
      <c r="T418" s="9"/>
      <c r="U418" s="9"/>
      <c r="V418" s="9"/>
      <c r="W418" s="9"/>
      <c r="X418" s="9"/>
      <c r="Y418" s="9"/>
      <c r="Z418" s="9"/>
    </row>
    <row r="419" spans="1:26" ht="30" customHeight="1">
      <c r="A419" s="747" t="s">
        <v>15630</v>
      </c>
      <c r="B419" s="747" t="s">
        <v>363</v>
      </c>
      <c r="C419" s="747" t="s">
        <v>365</v>
      </c>
      <c r="D419" s="746" t="s">
        <v>15604</v>
      </c>
      <c r="E419" s="746" t="s">
        <v>15631</v>
      </c>
      <c r="F419" s="746" t="s">
        <v>13002</v>
      </c>
      <c r="G419" s="26">
        <v>1</v>
      </c>
      <c r="H419" s="26" t="s">
        <v>15090</v>
      </c>
      <c r="I419" s="26" t="s">
        <v>13007</v>
      </c>
      <c r="J419" s="86" t="s">
        <v>158</v>
      </c>
      <c r="K419" s="117"/>
      <c r="L419" s="748"/>
      <c r="M419" s="808"/>
      <c r="N419" s="424"/>
      <c r="O419" s="86" t="s">
        <v>380</v>
      </c>
      <c r="P419" s="86" t="s">
        <v>380</v>
      </c>
      <c r="Q419" s="83" t="s">
        <v>15642</v>
      </c>
      <c r="R419" s="86"/>
      <c r="S419" s="86"/>
      <c r="T419" s="9"/>
      <c r="U419" s="9"/>
      <c r="V419" s="9"/>
      <c r="W419" s="9"/>
      <c r="X419" s="9"/>
      <c r="Y419" s="9"/>
      <c r="Z419" s="9"/>
    </row>
    <row r="420" spans="1:26" ht="30" customHeight="1">
      <c r="A420" s="665"/>
      <c r="B420" s="665"/>
      <c r="C420" s="665"/>
      <c r="D420" s="665"/>
      <c r="E420" s="665"/>
      <c r="F420" s="665"/>
      <c r="G420" s="26">
        <v>2</v>
      </c>
      <c r="H420" s="80" t="s">
        <v>13006</v>
      </c>
      <c r="I420" s="26" t="s">
        <v>14698</v>
      </c>
      <c r="J420" s="86" t="s">
        <v>158</v>
      </c>
      <c r="K420" s="117"/>
      <c r="L420" s="665"/>
      <c r="M420" s="665"/>
      <c r="N420" s="424"/>
      <c r="O420" s="86" t="s">
        <v>380</v>
      </c>
      <c r="P420" s="86" t="s">
        <v>380</v>
      </c>
      <c r="Q420" s="83" t="s">
        <v>15642</v>
      </c>
      <c r="R420" s="86"/>
      <c r="S420" s="86"/>
      <c r="T420" s="9"/>
      <c r="U420" s="9"/>
      <c r="V420" s="9"/>
      <c r="W420" s="9"/>
      <c r="X420" s="9"/>
      <c r="Y420" s="9"/>
      <c r="Z420" s="9"/>
    </row>
    <row r="421" spans="1:26" ht="30" customHeight="1">
      <c r="A421" s="665"/>
      <c r="B421" s="665"/>
      <c r="C421" s="665"/>
      <c r="D421" s="665"/>
      <c r="E421" s="665"/>
      <c r="F421" s="665"/>
      <c r="G421" s="26">
        <v>3</v>
      </c>
      <c r="H421" s="80" t="s">
        <v>13108</v>
      </c>
      <c r="I421" s="26" t="s">
        <v>14730</v>
      </c>
      <c r="J421" s="86" t="s">
        <v>158</v>
      </c>
      <c r="K421" s="117"/>
      <c r="L421" s="665"/>
      <c r="M421" s="665"/>
      <c r="N421" s="424"/>
      <c r="O421" s="86" t="s">
        <v>380</v>
      </c>
      <c r="P421" s="86" t="s">
        <v>380</v>
      </c>
      <c r="Q421" s="83" t="s">
        <v>15642</v>
      </c>
      <c r="R421" s="86"/>
      <c r="S421" s="86"/>
      <c r="T421" s="9"/>
      <c r="U421" s="9"/>
      <c r="V421" s="9"/>
      <c r="W421" s="9"/>
      <c r="X421" s="9"/>
      <c r="Y421" s="9"/>
      <c r="Z421" s="9"/>
    </row>
    <row r="422" spans="1:26" ht="30" customHeight="1">
      <c r="A422" s="665"/>
      <c r="B422" s="665"/>
      <c r="C422" s="665"/>
      <c r="D422" s="665"/>
      <c r="E422" s="665"/>
      <c r="F422" s="665"/>
      <c r="G422" s="26">
        <v>4</v>
      </c>
      <c r="H422" s="80" t="s">
        <v>15367</v>
      </c>
      <c r="I422" s="80" t="s">
        <v>15368</v>
      </c>
      <c r="J422" s="86" t="s">
        <v>158</v>
      </c>
      <c r="K422" s="117"/>
      <c r="L422" s="665"/>
      <c r="M422" s="665"/>
      <c r="N422" s="424"/>
      <c r="O422" s="86" t="s">
        <v>380</v>
      </c>
      <c r="P422" s="86" t="s">
        <v>380</v>
      </c>
      <c r="Q422" s="83" t="s">
        <v>15642</v>
      </c>
      <c r="R422" s="86"/>
      <c r="S422" s="86"/>
      <c r="T422" s="9"/>
      <c r="U422" s="9"/>
      <c r="V422" s="9"/>
      <c r="W422" s="9"/>
      <c r="X422" s="9"/>
      <c r="Y422" s="9"/>
      <c r="Z422" s="9"/>
    </row>
    <row r="423" spans="1:26" ht="30" customHeight="1">
      <c r="A423" s="665"/>
      <c r="B423" s="665"/>
      <c r="C423" s="665"/>
      <c r="D423" s="665"/>
      <c r="E423" s="665"/>
      <c r="F423" s="665"/>
      <c r="G423" s="26">
        <v>5</v>
      </c>
      <c r="H423" s="80" t="s">
        <v>15650</v>
      </c>
      <c r="I423" s="80" t="s">
        <v>15617</v>
      </c>
      <c r="J423" s="86" t="s">
        <v>158</v>
      </c>
      <c r="K423" s="117"/>
      <c r="L423" s="665"/>
      <c r="M423" s="665"/>
      <c r="N423" s="424"/>
      <c r="O423" s="86" t="s">
        <v>380</v>
      </c>
      <c r="P423" s="86" t="s">
        <v>380</v>
      </c>
      <c r="Q423" s="83" t="s">
        <v>15642</v>
      </c>
      <c r="R423" s="86"/>
      <c r="S423" s="86"/>
      <c r="T423" s="9"/>
      <c r="U423" s="9"/>
      <c r="V423" s="9"/>
      <c r="W423" s="9"/>
      <c r="X423" s="9"/>
      <c r="Y423" s="9"/>
      <c r="Z423" s="9"/>
    </row>
    <row r="424" spans="1:26" ht="30" customHeight="1">
      <c r="A424" s="665"/>
      <c r="B424" s="665"/>
      <c r="C424" s="665"/>
      <c r="D424" s="665"/>
      <c r="E424" s="665"/>
      <c r="F424" s="665"/>
      <c r="G424" s="26">
        <v>6</v>
      </c>
      <c r="H424" s="80" t="s">
        <v>15652</v>
      </c>
      <c r="I424" s="80" t="s">
        <v>15617</v>
      </c>
      <c r="J424" s="86" t="s">
        <v>158</v>
      </c>
      <c r="K424" s="117"/>
      <c r="L424" s="665"/>
      <c r="M424" s="665"/>
      <c r="N424" s="424"/>
      <c r="O424" s="86" t="s">
        <v>380</v>
      </c>
      <c r="P424" s="86" t="s">
        <v>380</v>
      </c>
      <c r="Q424" s="83" t="s">
        <v>15642</v>
      </c>
      <c r="R424" s="178"/>
      <c r="S424" s="86"/>
      <c r="T424" s="9"/>
      <c r="U424" s="9"/>
      <c r="V424" s="9"/>
      <c r="W424" s="9"/>
      <c r="X424" s="9"/>
      <c r="Y424" s="9"/>
      <c r="Z424" s="9"/>
    </row>
    <row r="425" spans="1:26" ht="30" customHeight="1">
      <c r="A425" s="665"/>
      <c r="B425" s="665"/>
      <c r="C425" s="665"/>
      <c r="D425" s="665"/>
      <c r="E425" s="665"/>
      <c r="F425" s="665"/>
      <c r="G425" s="26">
        <v>7</v>
      </c>
      <c r="H425" s="80" t="s">
        <v>15657</v>
      </c>
      <c r="I425" s="80" t="s">
        <v>15617</v>
      </c>
      <c r="J425" s="86" t="s">
        <v>158</v>
      </c>
      <c r="K425" s="117"/>
      <c r="L425" s="665"/>
      <c r="M425" s="665"/>
      <c r="N425" s="424"/>
      <c r="O425" s="86" t="s">
        <v>380</v>
      </c>
      <c r="P425" s="86" t="s">
        <v>380</v>
      </c>
      <c r="Q425" s="83" t="s">
        <v>15642</v>
      </c>
      <c r="R425" s="178"/>
      <c r="S425" s="86"/>
      <c r="T425" s="9"/>
      <c r="U425" s="9"/>
      <c r="V425" s="9"/>
      <c r="W425" s="9"/>
      <c r="X425" s="9"/>
      <c r="Y425" s="9"/>
      <c r="Z425" s="9"/>
    </row>
    <row r="426" spans="1:26" ht="30" customHeight="1">
      <c r="A426" s="665"/>
      <c r="B426" s="665"/>
      <c r="C426" s="665"/>
      <c r="D426" s="665"/>
      <c r="E426" s="665"/>
      <c r="F426" s="665"/>
      <c r="G426" s="26">
        <v>8</v>
      </c>
      <c r="H426" s="26" t="s">
        <v>15660</v>
      </c>
      <c r="I426" s="80" t="s">
        <v>15617</v>
      </c>
      <c r="J426" s="86" t="s">
        <v>158</v>
      </c>
      <c r="K426" s="117"/>
      <c r="L426" s="665"/>
      <c r="M426" s="665"/>
      <c r="N426" s="424"/>
      <c r="O426" s="86" t="s">
        <v>380</v>
      </c>
      <c r="P426" s="86" t="s">
        <v>380</v>
      </c>
      <c r="Q426" s="83" t="s">
        <v>15642</v>
      </c>
      <c r="R426" s="178"/>
      <c r="S426" s="86"/>
      <c r="T426" s="9"/>
      <c r="U426" s="9"/>
      <c r="V426" s="9"/>
      <c r="W426" s="9"/>
      <c r="X426" s="9"/>
      <c r="Y426" s="9"/>
      <c r="Z426" s="9"/>
    </row>
    <row r="427" spans="1:26" ht="30" customHeight="1">
      <c r="A427" s="666"/>
      <c r="B427" s="666"/>
      <c r="C427" s="666"/>
      <c r="D427" s="666"/>
      <c r="E427" s="666"/>
      <c r="F427" s="666"/>
      <c r="G427" s="26">
        <v>9</v>
      </c>
      <c r="H427" s="26" t="s">
        <v>15098</v>
      </c>
      <c r="I427" s="26" t="s">
        <v>13007</v>
      </c>
      <c r="J427" s="86" t="s">
        <v>158</v>
      </c>
      <c r="K427" s="117"/>
      <c r="L427" s="666"/>
      <c r="M427" s="666"/>
      <c r="N427" s="424"/>
      <c r="O427" s="86" t="s">
        <v>380</v>
      </c>
      <c r="P427" s="86" t="s">
        <v>380</v>
      </c>
      <c r="Q427" s="83" t="s">
        <v>15642</v>
      </c>
      <c r="R427" s="178"/>
      <c r="S427" s="86"/>
      <c r="T427" s="9"/>
      <c r="U427" s="9"/>
      <c r="V427" s="9"/>
      <c r="W427" s="9"/>
      <c r="X427" s="9"/>
      <c r="Y427" s="9"/>
      <c r="Z427" s="9"/>
    </row>
    <row r="428" spans="1:26" ht="30" customHeight="1">
      <c r="A428" s="747" t="s">
        <v>15668</v>
      </c>
      <c r="B428" s="747" t="s">
        <v>363</v>
      </c>
      <c r="C428" s="747" t="s">
        <v>365</v>
      </c>
      <c r="D428" s="746" t="s">
        <v>15604</v>
      </c>
      <c r="E428" s="746" t="s">
        <v>15670</v>
      </c>
      <c r="F428" s="746" t="s">
        <v>13002</v>
      </c>
      <c r="G428" s="26">
        <v>1</v>
      </c>
      <c r="H428" s="80" t="s">
        <v>13006</v>
      </c>
      <c r="I428" s="26" t="s">
        <v>13007</v>
      </c>
      <c r="J428" s="86" t="s">
        <v>158</v>
      </c>
      <c r="K428" s="117"/>
      <c r="L428" s="748"/>
      <c r="M428" s="808"/>
      <c r="N428" s="424"/>
      <c r="O428" s="86" t="s">
        <v>380</v>
      </c>
      <c r="P428" s="86" t="s">
        <v>380</v>
      </c>
      <c r="Q428" s="83" t="s">
        <v>15672</v>
      </c>
      <c r="R428" s="178"/>
      <c r="S428" s="86"/>
      <c r="T428" s="9"/>
      <c r="U428" s="9"/>
      <c r="V428" s="9"/>
      <c r="W428" s="9"/>
      <c r="X428" s="9"/>
      <c r="Y428" s="9"/>
      <c r="Z428" s="9"/>
    </row>
    <row r="429" spans="1:26" ht="30" customHeight="1">
      <c r="A429" s="665"/>
      <c r="B429" s="665"/>
      <c r="C429" s="665"/>
      <c r="D429" s="665"/>
      <c r="E429" s="665"/>
      <c r="F429" s="665"/>
      <c r="G429" s="26">
        <v>2</v>
      </c>
      <c r="H429" s="80" t="s">
        <v>13108</v>
      </c>
      <c r="I429" s="26" t="s">
        <v>13007</v>
      </c>
      <c r="J429" s="86" t="s">
        <v>158</v>
      </c>
      <c r="K429" s="117"/>
      <c r="L429" s="665"/>
      <c r="M429" s="665"/>
      <c r="N429" s="424"/>
      <c r="O429" s="86" t="s">
        <v>380</v>
      </c>
      <c r="P429" s="86" t="s">
        <v>380</v>
      </c>
      <c r="Q429" s="83" t="s">
        <v>15672</v>
      </c>
      <c r="R429" s="178"/>
      <c r="S429" s="86"/>
      <c r="T429" s="9"/>
      <c r="U429" s="9"/>
      <c r="V429" s="9"/>
      <c r="W429" s="9"/>
      <c r="X429" s="9"/>
      <c r="Y429" s="9"/>
      <c r="Z429" s="9"/>
    </row>
    <row r="430" spans="1:26" ht="30" customHeight="1">
      <c r="A430" s="665"/>
      <c r="B430" s="665"/>
      <c r="C430" s="665"/>
      <c r="D430" s="665"/>
      <c r="E430" s="665"/>
      <c r="F430" s="665"/>
      <c r="G430" s="26">
        <v>3</v>
      </c>
      <c r="H430" s="80" t="s">
        <v>15367</v>
      </c>
      <c r="I430" s="80" t="s">
        <v>15368</v>
      </c>
      <c r="J430" s="86" t="s">
        <v>158</v>
      </c>
      <c r="K430" s="117"/>
      <c r="L430" s="665"/>
      <c r="M430" s="665"/>
      <c r="N430" s="424"/>
      <c r="O430" s="86" t="s">
        <v>380</v>
      </c>
      <c r="P430" s="86" t="s">
        <v>380</v>
      </c>
      <c r="Q430" s="83" t="s">
        <v>15672</v>
      </c>
      <c r="R430" s="178"/>
      <c r="S430" s="86"/>
      <c r="T430" s="9"/>
      <c r="U430" s="9"/>
      <c r="V430" s="9"/>
      <c r="W430" s="9"/>
      <c r="X430" s="9"/>
      <c r="Y430" s="9"/>
      <c r="Z430" s="9"/>
    </row>
    <row r="431" spans="1:26" ht="30" customHeight="1">
      <c r="A431" s="666"/>
      <c r="B431" s="666"/>
      <c r="C431" s="666"/>
      <c r="D431" s="666"/>
      <c r="E431" s="666"/>
      <c r="F431" s="666"/>
      <c r="G431" s="26">
        <v>4</v>
      </c>
      <c r="H431" s="80" t="s">
        <v>15679</v>
      </c>
      <c r="I431" s="80" t="s">
        <v>15680</v>
      </c>
      <c r="J431" s="86" t="s">
        <v>158</v>
      </c>
      <c r="K431" s="117"/>
      <c r="L431" s="666"/>
      <c r="M431" s="666"/>
      <c r="N431" s="424"/>
      <c r="O431" s="86" t="s">
        <v>380</v>
      </c>
      <c r="P431" s="86" t="s">
        <v>380</v>
      </c>
      <c r="Q431" s="83" t="s">
        <v>15672</v>
      </c>
      <c r="R431" s="178"/>
      <c r="S431" s="86"/>
      <c r="T431" s="9"/>
      <c r="U431" s="9"/>
      <c r="V431" s="9"/>
      <c r="W431" s="9"/>
      <c r="X431" s="9"/>
      <c r="Y431" s="9"/>
      <c r="Z431" s="9"/>
    </row>
    <row r="432" spans="1:26" ht="30" customHeight="1">
      <c r="A432" s="747" t="s">
        <v>15683</v>
      </c>
      <c r="B432" s="747" t="s">
        <v>363</v>
      </c>
      <c r="C432" s="747" t="s">
        <v>365</v>
      </c>
      <c r="D432" s="746" t="s">
        <v>15604</v>
      </c>
      <c r="E432" s="746" t="s">
        <v>15686</v>
      </c>
      <c r="F432" s="746" t="s">
        <v>13002</v>
      </c>
      <c r="G432" s="26">
        <v>1</v>
      </c>
      <c r="H432" s="26" t="s">
        <v>15090</v>
      </c>
      <c r="I432" s="26" t="s">
        <v>13007</v>
      </c>
      <c r="J432" s="86" t="s">
        <v>158</v>
      </c>
      <c r="K432" s="117"/>
      <c r="L432" s="748"/>
      <c r="M432" s="808"/>
      <c r="N432" s="424"/>
      <c r="O432" s="86" t="s">
        <v>380</v>
      </c>
      <c r="P432" s="86" t="s">
        <v>380</v>
      </c>
      <c r="Q432" s="83" t="s">
        <v>15687</v>
      </c>
      <c r="R432" s="178"/>
      <c r="S432" s="86"/>
      <c r="T432" s="9"/>
      <c r="U432" s="9"/>
      <c r="V432" s="9"/>
      <c r="W432" s="9"/>
      <c r="X432" s="9"/>
      <c r="Y432" s="9"/>
      <c r="Z432" s="9"/>
    </row>
    <row r="433" spans="1:26" ht="30" customHeight="1">
      <c r="A433" s="665"/>
      <c r="B433" s="665"/>
      <c r="C433" s="665"/>
      <c r="D433" s="665"/>
      <c r="E433" s="665"/>
      <c r="F433" s="665"/>
      <c r="G433" s="26">
        <v>2</v>
      </c>
      <c r="H433" s="80" t="s">
        <v>13006</v>
      </c>
      <c r="I433" s="26" t="s">
        <v>14698</v>
      </c>
      <c r="J433" s="86" t="s">
        <v>158</v>
      </c>
      <c r="K433" s="117"/>
      <c r="L433" s="665"/>
      <c r="M433" s="665"/>
      <c r="N433" s="424"/>
      <c r="O433" s="86" t="s">
        <v>380</v>
      </c>
      <c r="P433" s="86" t="s">
        <v>380</v>
      </c>
      <c r="Q433" s="83" t="s">
        <v>15687</v>
      </c>
      <c r="R433" s="178"/>
      <c r="S433" s="86"/>
      <c r="T433" s="9"/>
      <c r="U433" s="9"/>
      <c r="V433" s="9"/>
      <c r="W433" s="9"/>
      <c r="X433" s="9"/>
      <c r="Y433" s="9"/>
      <c r="Z433" s="9"/>
    </row>
    <row r="434" spans="1:26" ht="30" customHeight="1">
      <c r="A434" s="665"/>
      <c r="B434" s="665"/>
      <c r="C434" s="665"/>
      <c r="D434" s="665"/>
      <c r="E434" s="665"/>
      <c r="F434" s="665"/>
      <c r="G434" s="26">
        <v>3</v>
      </c>
      <c r="H434" s="80" t="s">
        <v>13108</v>
      </c>
      <c r="I434" s="26" t="s">
        <v>14730</v>
      </c>
      <c r="J434" s="86" t="s">
        <v>158</v>
      </c>
      <c r="K434" s="117"/>
      <c r="L434" s="665"/>
      <c r="M434" s="665"/>
      <c r="N434" s="424"/>
      <c r="O434" s="86" t="s">
        <v>380</v>
      </c>
      <c r="P434" s="86" t="s">
        <v>380</v>
      </c>
      <c r="Q434" s="83" t="s">
        <v>15687</v>
      </c>
      <c r="R434" s="178"/>
      <c r="S434" s="86"/>
      <c r="T434" s="9"/>
      <c r="U434" s="9"/>
      <c r="V434" s="9"/>
      <c r="W434" s="9"/>
      <c r="X434" s="9"/>
      <c r="Y434" s="9"/>
      <c r="Z434" s="9"/>
    </row>
    <row r="435" spans="1:26" ht="30" customHeight="1">
      <c r="A435" s="665"/>
      <c r="B435" s="665"/>
      <c r="C435" s="665"/>
      <c r="D435" s="665"/>
      <c r="E435" s="665"/>
      <c r="F435" s="665"/>
      <c r="G435" s="26">
        <v>4</v>
      </c>
      <c r="H435" s="80" t="s">
        <v>15367</v>
      </c>
      <c r="I435" s="80" t="s">
        <v>15368</v>
      </c>
      <c r="J435" s="86" t="s">
        <v>158</v>
      </c>
      <c r="K435" s="117"/>
      <c r="L435" s="665"/>
      <c r="M435" s="665"/>
      <c r="N435" s="424"/>
      <c r="O435" s="86" t="s">
        <v>380</v>
      </c>
      <c r="P435" s="86" t="s">
        <v>380</v>
      </c>
      <c r="Q435" s="83" t="s">
        <v>15687</v>
      </c>
      <c r="R435" s="178"/>
      <c r="S435" s="86"/>
      <c r="T435" s="9"/>
      <c r="U435" s="9"/>
      <c r="V435" s="9"/>
      <c r="W435" s="9"/>
      <c r="X435" s="9"/>
      <c r="Y435" s="9"/>
      <c r="Z435" s="9"/>
    </row>
    <row r="436" spans="1:26" ht="30" customHeight="1">
      <c r="A436" s="665"/>
      <c r="B436" s="665"/>
      <c r="C436" s="665"/>
      <c r="D436" s="665"/>
      <c r="E436" s="665"/>
      <c r="F436" s="665"/>
      <c r="G436" s="26">
        <v>5</v>
      </c>
      <c r="H436" s="80" t="s">
        <v>15697</v>
      </c>
      <c r="I436" s="80" t="s">
        <v>15680</v>
      </c>
      <c r="J436" s="86" t="s">
        <v>158</v>
      </c>
      <c r="K436" s="117"/>
      <c r="L436" s="665"/>
      <c r="M436" s="665"/>
      <c r="N436" s="424"/>
      <c r="O436" s="86" t="s">
        <v>380</v>
      </c>
      <c r="P436" s="86" t="s">
        <v>380</v>
      </c>
      <c r="Q436" s="83" t="s">
        <v>15687</v>
      </c>
      <c r="R436" s="178"/>
      <c r="S436" s="86"/>
      <c r="T436" s="9"/>
      <c r="U436" s="9"/>
      <c r="V436" s="9"/>
      <c r="W436" s="9"/>
      <c r="X436" s="9"/>
      <c r="Y436" s="9"/>
      <c r="Z436" s="9"/>
    </row>
    <row r="437" spans="1:26" ht="30" customHeight="1">
      <c r="A437" s="665"/>
      <c r="B437" s="665"/>
      <c r="C437" s="665"/>
      <c r="D437" s="665"/>
      <c r="E437" s="665"/>
      <c r="F437" s="665"/>
      <c r="G437" s="26">
        <v>6</v>
      </c>
      <c r="H437" s="80" t="s">
        <v>13006</v>
      </c>
      <c r="I437" s="26" t="s">
        <v>14698</v>
      </c>
      <c r="J437" s="86" t="s">
        <v>158</v>
      </c>
      <c r="K437" s="117"/>
      <c r="L437" s="665"/>
      <c r="M437" s="665"/>
      <c r="N437" s="424"/>
      <c r="O437" s="86" t="s">
        <v>380</v>
      </c>
      <c r="P437" s="86" t="s">
        <v>380</v>
      </c>
      <c r="Q437" s="83" t="s">
        <v>15687</v>
      </c>
      <c r="R437" s="178"/>
      <c r="S437" s="86"/>
      <c r="T437" s="9"/>
      <c r="U437" s="9"/>
      <c r="V437" s="9"/>
      <c r="W437" s="9"/>
      <c r="X437" s="9"/>
      <c r="Y437" s="9"/>
      <c r="Z437" s="9"/>
    </row>
    <row r="438" spans="1:26" ht="30" customHeight="1">
      <c r="A438" s="665"/>
      <c r="B438" s="665"/>
      <c r="C438" s="665"/>
      <c r="D438" s="665"/>
      <c r="E438" s="665"/>
      <c r="F438" s="665"/>
      <c r="G438" s="26">
        <v>7</v>
      </c>
      <c r="H438" s="80" t="s">
        <v>13108</v>
      </c>
      <c r="I438" s="26" t="s">
        <v>14730</v>
      </c>
      <c r="J438" s="86" t="s">
        <v>158</v>
      </c>
      <c r="K438" s="117"/>
      <c r="L438" s="665"/>
      <c r="M438" s="665"/>
      <c r="N438" s="424"/>
      <c r="O438" s="86" t="s">
        <v>380</v>
      </c>
      <c r="P438" s="86" t="s">
        <v>380</v>
      </c>
      <c r="Q438" s="83" t="s">
        <v>15687</v>
      </c>
      <c r="R438" s="178"/>
      <c r="S438" s="86"/>
      <c r="T438" s="9"/>
      <c r="U438" s="9"/>
      <c r="V438" s="9"/>
      <c r="W438" s="9"/>
      <c r="X438" s="9"/>
      <c r="Y438" s="9"/>
      <c r="Z438" s="9"/>
    </row>
    <row r="439" spans="1:26" ht="30" customHeight="1">
      <c r="A439" s="665"/>
      <c r="B439" s="665"/>
      <c r="C439" s="665"/>
      <c r="D439" s="665"/>
      <c r="E439" s="665"/>
      <c r="F439" s="665"/>
      <c r="G439" s="26">
        <v>8</v>
      </c>
      <c r="H439" s="80" t="s">
        <v>15367</v>
      </c>
      <c r="I439" s="80" t="s">
        <v>15368</v>
      </c>
      <c r="J439" s="86" t="s">
        <v>158</v>
      </c>
      <c r="K439" s="117"/>
      <c r="L439" s="665"/>
      <c r="M439" s="665"/>
      <c r="N439" s="424"/>
      <c r="O439" s="86" t="s">
        <v>380</v>
      </c>
      <c r="P439" s="86" t="s">
        <v>380</v>
      </c>
      <c r="Q439" s="83" t="s">
        <v>15687</v>
      </c>
      <c r="R439" s="178"/>
      <c r="S439" s="86"/>
      <c r="T439" s="9"/>
      <c r="U439" s="9"/>
      <c r="V439" s="9"/>
      <c r="W439" s="9"/>
      <c r="X439" s="9"/>
      <c r="Y439" s="9"/>
      <c r="Z439" s="9"/>
    </row>
    <row r="440" spans="1:26" ht="30" customHeight="1">
      <c r="A440" s="665"/>
      <c r="B440" s="665"/>
      <c r="C440" s="665"/>
      <c r="D440" s="665"/>
      <c r="E440" s="665"/>
      <c r="F440" s="665"/>
      <c r="G440" s="26">
        <v>9</v>
      </c>
      <c r="H440" s="80" t="s">
        <v>15704</v>
      </c>
      <c r="I440" s="80" t="s">
        <v>15680</v>
      </c>
      <c r="J440" s="86" t="s">
        <v>158</v>
      </c>
      <c r="K440" s="117"/>
      <c r="L440" s="665"/>
      <c r="M440" s="665"/>
      <c r="N440" s="424"/>
      <c r="O440" s="86" t="s">
        <v>380</v>
      </c>
      <c r="P440" s="86" t="s">
        <v>380</v>
      </c>
      <c r="Q440" s="83" t="s">
        <v>15687</v>
      </c>
      <c r="R440" s="178"/>
      <c r="S440" s="86"/>
      <c r="T440" s="9"/>
      <c r="U440" s="9"/>
      <c r="V440" s="9"/>
      <c r="W440" s="9"/>
      <c r="X440" s="9"/>
      <c r="Y440" s="9"/>
      <c r="Z440" s="9"/>
    </row>
    <row r="441" spans="1:26" ht="30" customHeight="1">
      <c r="A441" s="666"/>
      <c r="B441" s="666"/>
      <c r="C441" s="666"/>
      <c r="D441" s="666"/>
      <c r="E441" s="666"/>
      <c r="F441" s="666"/>
      <c r="G441" s="26">
        <v>10</v>
      </c>
      <c r="H441" s="26" t="s">
        <v>15098</v>
      </c>
      <c r="I441" s="26" t="s">
        <v>13007</v>
      </c>
      <c r="J441" s="86" t="s">
        <v>158</v>
      </c>
      <c r="K441" s="117"/>
      <c r="L441" s="666"/>
      <c r="M441" s="666"/>
      <c r="N441" s="424"/>
      <c r="O441" s="86" t="s">
        <v>380</v>
      </c>
      <c r="P441" s="86" t="s">
        <v>380</v>
      </c>
      <c r="Q441" s="83" t="s">
        <v>15687</v>
      </c>
      <c r="R441" s="178"/>
      <c r="S441" s="86"/>
      <c r="T441" s="9"/>
      <c r="U441" s="9"/>
      <c r="V441" s="9"/>
      <c r="W441" s="9"/>
      <c r="X441" s="9"/>
      <c r="Y441" s="9"/>
      <c r="Z441" s="9"/>
    </row>
    <row r="442" spans="1:26" ht="30" customHeight="1">
      <c r="A442" s="747" t="s">
        <v>15709</v>
      </c>
      <c r="B442" s="747" t="s">
        <v>363</v>
      </c>
      <c r="C442" s="747" t="s">
        <v>365</v>
      </c>
      <c r="D442" s="746" t="s">
        <v>15604</v>
      </c>
      <c r="E442" s="746" t="s">
        <v>15711</v>
      </c>
      <c r="F442" s="746" t="s">
        <v>13002</v>
      </c>
      <c r="G442" s="26">
        <v>1</v>
      </c>
      <c r="H442" s="26" t="s">
        <v>15090</v>
      </c>
      <c r="I442" s="26" t="s">
        <v>13007</v>
      </c>
      <c r="J442" s="86" t="s">
        <v>158</v>
      </c>
      <c r="K442" s="117"/>
      <c r="L442" s="748"/>
      <c r="M442" s="808"/>
      <c r="N442" s="424"/>
      <c r="O442" s="86" t="s">
        <v>380</v>
      </c>
      <c r="P442" s="86" t="s">
        <v>380</v>
      </c>
      <c r="Q442" s="83" t="s">
        <v>15712</v>
      </c>
      <c r="R442" s="178"/>
      <c r="S442" s="86"/>
      <c r="T442" s="9"/>
      <c r="U442" s="9"/>
      <c r="V442" s="9"/>
      <c r="W442" s="9"/>
      <c r="X442" s="9"/>
      <c r="Y442" s="9"/>
      <c r="Z442" s="9"/>
    </row>
    <row r="443" spans="1:26" ht="30" customHeight="1">
      <c r="A443" s="665"/>
      <c r="B443" s="665"/>
      <c r="C443" s="665"/>
      <c r="D443" s="665"/>
      <c r="E443" s="665"/>
      <c r="F443" s="665"/>
      <c r="G443" s="26">
        <v>2</v>
      </c>
      <c r="H443" s="80" t="s">
        <v>13006</v>
      </c>
      <c r="I443" s="26" t="s">
        <v>14698</v>
      </c>
      <c r="J443" s="86" t="s">
        <v>158</v>
      </c>
      <c r="K443" s="117"/>
      <c r="L443" s="665"/>
      <c r="M443" s="665"/>
      <c r="N443" s="424"/>
      <c r="O443" s="86" t="s">
        <v>380</v>
      </c>
      <c r="P443" s="86" t="s">
        <v>380</v>
      </c>
      <c r="Q443" s="83" t="s">
        <v>15712</v>
      </c>
      <c r="R443" s="178"/>
      <c r="S443" s="86"/>
      <c r="T443" s="9"/>
      <c r="U443" s="9"/>
      <c r="V443" s="9"/>
      <c r="W443" s="9"/>
      <c r="X443" s="9"/>
      <c r="Y443" s="9"/>
      <c r="Z443" s="9"/>
    </row>
    <row r="444" spans="1:26" ht="30" customHeight="1">
      <c r="A444" s="665"/>
      <c r="B444" s="665"/>
      <c r="C444" s="665"/>
      <c r="D444" s="665"/>
      <c r="E444" s="665"/>
      <c r="F444" s="665"/>
      <c r="G444" s="26">
        <v>3</v>
      </c>
      <c r="H444" s="80" t="s">
        <v>13108</v>
      </c>
      <c r="I444" s="26" t="s">
        <v>14730</v>
      </c>
      <c r="J444" s="86" t="s">
        <v>158</v>
      </c>
      <c r="K444" s="117"/>
      <c r="L444" s="665"/>
      <c r="M444" s="665"/>
      <c r="N444" s="424"/>
      <c r="O444" s="86" t="s">
        <v>380</v>
      </c>
      <c r="P444" s="86" t="s">
        <v>380</v>
      </c>
      <c r="Q444" s="83" t="s">
        <v>15712</v>
      </c>
      <c r="R444" s="178"/>
      <c r="S444" s="86"/>
      <c r="T444" s="9"/>
      <c r="U444" s="9"/>
      <c r="V444" s="9"/>
      <c r="W444" s="9"/>
      <c r="X444" s="9"/>
      <c r="Y444" s="9"/>
      <c r="Z444" s="9"/>
    </row>
    <row r="445" spans="1:26" ht="30" customHeight="1">
      <c r="A445" s="665"/>
      <c r="B445" s="665"/>
      <c r="C445" s="665"/>
      <c r="D445" s="665"/>
      <c r="E445" s="665"/>
      <c r="F445" s="665"/>
      <c r="G445" s="26">
        <v>4</v>
      </c>
      <c r="H445" s="80" t="s">
        <v>15367</v>
      </c>
      <c r="I445" s="80" t="s">
        <v>15368</v>
      </c>
      <c r="J445" s="86" t="s">
        <v>158</v>
      </c>
      <c r="K445" s="117"/>
      <c r="L445" s="665"/>
      <c r="M445" s="665"/>
      <c r="N445" s="424"/>
      <c r="O445" s="86" t="s">
        <v>380</v>
      </c>
      <c r="P445" s="86" t="s">
        <v>380</v>
      </c>
      <c r="Q445" s="83" t="s">
        <v>15712</v>
      </c>
      <c r="R445" s="178"/>
      <c r="S445" s="86"/>
      <c r="T445" s="9"/>
      <c r="U445" s="9"/>
      <c r="V445" s="9"/>
      <c r="W445" s="9"/>
      <c r="X445" s="9"/>
      <c r="Y445" s="9"/>
      <c r="Z445" s="9"/>
    </row>
    <row r="446" spans="1:26" ht="30" customHeight="1">
      <c r="A446" s="665"/>
      <c r="B446" s="665"/>
      <c r="C446" s="665"/>
      <c r="D446" s="665"/>
      <c r="E446" s="665"/>
      <c r="F446" s="665"/>
      <c r="G446" s="26">
        <v>5</v>
      </c>
      <c r="H446" s="80" t="s">
        <v>15718</v>
      </c>
      <c r="I446" s="80" t="s">
        <v>15473</v>
      </c>
      <c r="J446" s="86" t="s">
        <v>158</v>
      </c>
      <c r="K446" s="117"/>
      <c r="L446" s="665"/>
      <c r="M446" s="665"/>
      <c r="N446" s="424"/>
      <c r="O446" s="86" t="s">
        <v>380</v>
      </c>
      <c r="P446" s="86" t="s">
        <v>380</v>
      </c>
      <c r="Q446" s="83" t="s">
        <v>15712</v>
      </c>
      <c r="R446" s="178"/>
      <c r="S446" s="86"/>
      <c r="T446" s="9"/>
      <c r="U446" s="9"/>
      <c r="V446" s="9"/>
      <c r="W446" s="9"/>
      <c r="X446" s="9"/>
      <c r="Y446" s="9"/>
      <c r="Z446" s="9"/>
    </row>
    <row r="447" spans="1:26" ht="30" customHeight="1">
      <c r="A447" s="665"/>
      <c r="B447" s="665"/>
      <c r="C447" s="665"/>
      <c r="D447" s="665"/>
      <c r="E447" s="665"/>
      <c r="F447" s="665"/>
      <c r="G447" s="26">
        <v>6</v>
      </c>
      <c r="H447" s="80" t="s">
        <v>15719</v>
      </c>
      <c r="I447" s="80" t="s">
        <v>15473</v>
      </c>
      <c r="J447" s="86" t="s">
        <v>158</v>
      </c>
      <c r="K447" s="117"/>
      <c r="L447" s="665"/>
      <c r="M447" s="665"/>
      <c r="N447" s="424"/>
      <c r="O447" s="86" t="s">
        <v>380</v>
      </c>
      <c r="P447" s="86" t="s">
        <v>380</v>
      </c>
      <c r="Q447" s="83" t="s">
        <v>15712</v>
      </c>
      <c r="R447" s="178"/>
      <c r="S447" s="86"/>
      <c r="T447" s="9"/>
      <c r="U447" s="9"/>
      <c r="V447" s="9"/>
      <c r="W447" s="9"/>
      <c r="X447" s="9"/>
      <c r="Y447" s="9"/>
      <c r="Z447" s="9"/>
    </row>
    <row r="448" spans="1:26" ht="30" customHeight="1">
      <c r="A448" s="666"/>
      <c r="B448" s="666"/>
      <c r="C448" s="666"/>
      <c r="D448" s="666"/>
      <c r="E448" s="666"/>
      <c r="F448" s="666"/>
      <c r="G448" s="26">
        <v>7</v>
      </c>
      <c r="H448" s="26" t="s">
        <v>15098</v>
      </c>
      <c r="I448" s="26" t="s">
        <v>13007</v>
      </c>
      <c r="J448" s="86" t="s">
        <v>158</v>
      </c>
      <c r="K448" s="117"/>
      <c r="L448" s="666"/>
      <c r="M448" s="666"/>
      <c r="N448" s="424"/>
      <c r="O448" s="86" t="s">
        <v>380</v>
      </c>
      <c r="P448" s="86" t="s">
        <v>380</v>
      </c>
      <c r="Q448" s="83" t="s">
        <v>15712</v>
      </c>
      <c r="R448" s="178"/>
      <c r="S448" s="86"/>
      <c r="T448" s="9"/>
      <c r="U448" s="9"/>
      <c r="V448" s="9"/>
      <c r="W448" s="9"/>
      <c r="X448" s="9"/>
      <c r="Y448" s="9"/>
      <c r="Z448" s="9"/>
    </row>
    <row r="449" spans="1:26" ht="30" customHeight="1">
      <c r="A449" s="422" t="s">
        <v>15725</v>
      </c>
      <c r="B449" s="396"/>
      <c r="C449" s="396"/>
      <c r="D449" s="393"/>
      <c r="E449" s="393"/>
      <c r="F449" s="393"/>
      <c r="G449" s="393"/>
      <c r="H449" s="393"/>
      <c r="I449" s="394"/>
      <c r="J449" s="393"/>
      <c r="K449" s="426"/>
      <c r="L449" s="422"/>
      <c r="M449" s="427"/>
      <c r="N449" s="424"/>
      <c r="O449" s="423"/>
      <c r="P449" s="423"/>
      <c r="Q449" s="423"/>
      <c r="R449" s="423"/>
      <c r="S449" s="394"/>
      <c r="T449" s="9"/>
      <c r="U449" s="9"/>
      <c r="V449" s="9"/>
      <c r="W449" s="9"/>
      <c r="X449" s="9"/>
      <c r="Y449" s="9"/>
      <c r="Z449" s="9"/>
    </row>
    <row r="450" spans="1:26" ht="30" customHeight="1">
      <c r="A450" s="422" t="s">
        <v>15729</v>
      </c>
      <c r="B450" s="396"/>
      <c r="C450" s="396"/>
      <c r="D450" s="393"/>
      <c r="E450" s="393"/>
      <c r="F450" s="393"/>
      <c r="G450" s="393"/>
      <c r="H450" s="393"/>
      <c r="I450" s="394"/>
      <c r="J450" s="393"/>
      <c r="K450" s="426"/>
      <c r="L450" s="422"/>
      <c r="M450" s="427"/>
      <c r="N450" s="424"/>
      <c r="O450" s="423"/>
      <c r="P450" s="423"/>
      <c r="Q450" s="423"/>
      <c r="R450" s="423"/>
      <c r="S450" s="394"/>
      <c r="T450" s="9"/>
      <c r="U450" s="9"/>
      <c r="V450" s="9"/>
      <c r="W450" s="9"/>
      <c r="X450" s="9"/>
      <c r="Y450" s="9"/>
      <c r="Z450" s="9"/>
    </row>
    <row r="451" spans="1:26" ht="39.75" customHeight="1">
      <c r="A451" s="735" t="s">
        <v>15733</v>
      </c>
      <c r="B451" s="735" t="s">
        <v>12153</v>
      </c>
      <c r="C451" s="735" t="s">
        <v>15063</v>
      </c>
      <c r="D451" s="740" t="s">
        <v>15734</v>
      </c>
      <c r="E451" s="740" t="s">
        <v>15735</v>
      </c>
      <c r="F451" s="740" t="s">
        <v>13002</v>
      </c>
      <c r="G451" s="26">
        <v>1</v>
      </c>
      <c r="H451" s="26" t="s">
        <v>13006</v>
      </c>
      <c r="I451" s="26" t="s">
        <v>13007</v>
      </c>
      <c r="J451" s="86" t="s">
        <v>158</v>
      </c>
      <c r="K451" s="86"/>
      <c r="L451" s="734"/>
      <c r="M451" s="86"/>
      <c r="N451" s="64"/>
      <c r="O451" s="86" t="s">
        <v>380</v>
      </c>
      <c r="P451" s="86" t="s">
        <v>15737</v>
      </c>
      <c r="Q451" s="86" t="s">
        <v>15738</v>
      </c>
      <c r="R451" s="178"/>
      <c r="S451" s="86"/>
      <c r="T451" s="9"/>
      <c r="U451" s="9"/>
      <c r="V451" s="9"/>
      <c r="W451" s="9"/>
      <c r="X451" s="9"/>
      <c r="Y451" s="9"/>
      <c r="Z451" s="9"/>
    </row>
    <row r="452" spans="1:26" ht="39.75" customHeight="1">
      <c r="A452" s="666"/>
      <c r="B452" s="666"/>
      <c r="C452" s="666"/>
      <c r="D452" s="666"/>
      <c r="E452" s="666"/>
      <c r="F452" s="666"/>
      <c r="G452" s="26">
        <v>2</v>
      </c>
      <c r="H452" s="26" t="s">
        <v>15742</v>
      </c>
      <c r="I452" s="26" t="s">
        <v>15743</v>
      </c>
      <c r="J452" s="86" t="s">
        <v>158</v>
      </c>
      <c r="K452" s="86"/>
      <c r="L452" s="666"/>
      <c r="M452" s="86"/>
      <c r="N452" s="64"/>
      <c r="O452" s="86" t="s">
        <v>380</v>
      </c>
      <c r="P452" s="86" t="s">
        <v>15737</v>
      </c>
      <c r="Q452" s="86" t="s">
        <v>15738</v>
      </c>
      <c r="R452" s="178"/>
      <c r="S452" s="86"/>
      <c r="T452" s="9"/>
      <c r="U452" s="9"/>
      <c r="V452" s="9"/>
      <c r="W452" s="9"/>
      <c r="X452" s="9"/>
      <c r="Y452" s="9"/>
      <c r="Z452" s="9"/>
    </row>
    <row r="453" spans="1:26" ht="30" customHeight="1">
      <c r="A453" s="735" t="s">
        <v>15746</v>
      </c>
      <c r="B453" s="735" t="s">
        <v>12153</v>
      </c>
      <c r="C453" s="735" t="s">
        <v>15063</v>
      </c>
      <c r="D453" s="740" t="s">
        <v>15734</v>
      </c>
      <c r="E453" s="740" t="s">
        <v>15747</v>
      </c>
      <c r="F453" s="740" t="s">
        <v>13002</v>
      </c>
      <c r="G453" s="26">
        <v>1</v>
      </c>
      <c r="H453" s="26" t="s">
        <v>13006</v>
      </c>
      <c r="I453" s="26" t="s">
        <v>13007</v>
      </c>
      <c r="J453" s="86" t="s">
        <v>158</v>
      </c>
      <c r="K453" s="86"/>
      <c r="L453" s="734"/>
      <c r="M453" s="86"/>
      <c r="N453" s="64"/>
      <c r="O453" s="86" t="s">
        <v>380</v>
      </c>
      <c r="P453" s="86" t="s">
        <v>15737</v>
      </c>
      <c r="Q453" s="86" t="s">
        <v>15751</v>
      </c>
      <c r="R453" s="178"/>
      <c r="S453" s="86"/>
      <c r="T453" s="9"/>
      <c r="U453" s="9"/>
      <c r="V453" s="9"/>
      <c r="W453" s="9"/>
      <c r="X453" s="9"/>
      <c r="Y453" s="9"/>
      <c r="Z453" s="9"/>
    </row>
    <row r="454" spans="1:26" ht="30" customHeight="1">
      <c r="A454" s="665"/>
      <c r="B454" s="665"/>
      <c r="C454" s="665"/>
      <c r="D454" s="665"/>
      <c r="E454" s="665"/>
      <c r="F454" s="665"/>
      <c r="G454" s="26">
        <v>2</v>
      </c>
      <c r="H454" s="26" t="s">
        <v>13059</v>
      </c>
      <c r="I454" s="26" t="s">
        <v>13007</v>
      </c>
      <c r="J454" s="86" t="s">
        <v>158</v>
      </c>
      <c r="K454" s="86"/>
      <c r="L454" s="665"/>
      <c r="M454" s="86"/>
      <c r="N454" s="64"/>
      <c r="O454" s="86" t="s">
        <v>380</v>
      </c>
      <c r="P454" s="86" t="s">
        <v>15737</v>
      </c>
      <c r="Q454" s="86" t="s">
        <v>15751</v>
      </c>
      <c r="R454" s="178"/>
      <c r="S454" s="86"/>
      <c r="T454" s="9"/>
      <c r="U454" s="9"/>
      <c r="V454" s="9"/>
      <c r="W454" s="9"/>
      <c r="X454" s="9"/>
      <c r="Y454" s="9"/>
      <c r="Z454" s="9"/>
    </row>
    <row r="455" spans="1:26" ht="30" customHeight="1">
      <c r="A455" s="666"/>
      <c r="B455" s="666"/>
      <c r="C455" s="666"/>
      <c r="D455" s="666"/>
      <c r="E455" s="666"/>
      <c r="F455" s="666"/>
      <c r="G455" s="26">
        <v>3</v>
      </c>
      <c r="H455" s="26" t="s">
        <v>15742</v>
      </c>
      <c r="I455" s="26" t="s">
        <v>15743</v>
      </c>
      <c r="J455" s="86" t="s">
        <v>158</v>
      </c>
      <c r="K455" s="86"/>
      <c r="L455" s="666"/>
      <c r="M455" s="86"/>
      <c r="N455" s="64"/>
      <c r="O455" s="86" t="s">
        <v>380</v>
      </c>
      <c r="P455" s="86" t="s">
        <v>15737</v>
      </c>
      <c r="Q455" s="86" t="s">
        <v>15751</v>
      </c>
      <c r="R455" s="178"/>
      <c r="S455" s="86"/>
      <c r="T455" s="9"/>
      <c r="U455" s="9"/>
      <c r="V455" s="9"/>
      <c r="W455" s="9"/>
      <c r="X455" s="9"/>
      <c r="Y455" s="9"/>
      <c r="Z455" s="9"/>
    </row>
    <row r="456" spans="1:26" ht="30" customHeight="1">
      <c r="A456" s="735" t="s">
        <v>15754</v>
      </c>
      <c r="B456" s="735" t="s">
        <v>12153</v>
      </c>
      <c r="C456" s="735" t="s">
        <v>15063</v>
      </c>
      <c r="D456" s="740" t="s">
        <v>15734</v>
      </c>
      <c r="E456" s="740" t="s">
        <v>15756</v>
      </c>
      <c r="F456" s="740" t="s">
        <v>13002</v>
      </c>
      <c r="G456" s="26">
        <v>1</v>
      </c>
      <c r="H456" s="26" t="s">
        <v>13006</v>
      </c>
      <c r="I456" s="26" t="s">
        <v>13007</v>
      </c>
      <c r="J456" s="86" t="s">
        <v>158</v>
      </c>
      <c r="K456" s="86"/>
      <c r="L456" s="734"/>
      <c r="M456" s="86"/>
      <c r="N456" s="64"/>
      <c r="O456" s="86" t="s">
        <v>380</v>
      </c>
      <c r="P456" s="86" t="s">
        <v>15737</v>
      </c>
      <c r="Q456" s="86" t="s">
        <v>15759</v>
      </c>
      <c r="R456" s="178"/>
      <c r="S456" s="86"/>
      <c r="T456" s="9"/>
      <c r="U456" s="9"/>
      <c r="V456" s="9"/>
      <c r="W456" s="9"/>
      <c r="X456" s="9"/>
      <c r="Y456" s="9"/>
      <c r="Z456" s="9"/>
    </row>
    <row r="457" spans="1:26" ht="30" customHeight="1">
      <c r="A457" s="665"/>
      <c r="B457" s="665"/>
      <c r="C457" s="665"/>
      <c r="D457" s="665"/>
      <c r="E457" s="665"/>
      <c r="F457" s="665"/>
      <c r="G457" s="26">
        <v>2</v>
      </c>
      <c r="H457" s="26" t="s">
        <v>13108</v>
      </c>
      <c r="I457" s="26" t="s">
        <v>13007</v>
      </c>
      <c r="J457" s="86" t="s">
        <v>158</v>
      </c>
      <c r="K457" s="178"/>
      <c r="L457" s="665"/>
      <c r="M457" s="86"/>
      <c r="N457" s="64"/>
      <c r="O457" s="86" t="s">
        <v>380</v>
      </c>
      <c r="P457" s="86" t="s">
        <v>15737</v>
      </c>
      <c r="Q457" s="86" t="s">
        <v>15759</v>
      </c>
      <c r="R457" s="178"/>
      <c r="S457" s="86"/>
      <c r="T457" s="9"/>
      <c r="U457" s="9"/>
      <c r="V457" s="9"/>
      <c r="W457" s="9"/>
      <c r="X457" s="9"/>
      <c r="Y457" s="9"/>
      <c r="Z457" s="9"/>
    </row>
    <row r="458" spans="1:26" ht="30" customHeight="1">
      <c r="A458" s="666"/>
      <c r="B458" s="666"/>
      <c r="C458" s="666"/>
      <c r="D458" s="666"/>
      <c r="E458" s="666"/>
      <c r="F458" s="666"/>
      <c r="G458" s="26">
        <v>3</v>
      </c>
      <c r="H458" s="26" t="s">
        <v>15742</v>
      </c>
      <c r="I458" s="26" t="s">
        <v>15763</v>
      </c>
      <c r="J458" s="86" t="s">
        <v>158</v>
      </c>
      <c r="K458" s="178"/>
      <c r="L458" s="666"/>
      <c r="M458" s="86"/>
      <c r="N458" s="64"/>
      <c r="O458" s="86" t="s">
        <v>380</v>
      </c>
      <c r="P458" s="86" t="s">
        <v>15737</v>
      </c>
      <c r="Q458" s="86" t="s">
        <v>15759</v>
      </c>
      <c r="R458" s="178"/>
      <c r="S458" s="86"/>
      <c r="T458" s="9"/>
      <c r="U458" s="9"/>
      <c r="V458" s="9"/>
      <c r="W458" s="9"/>
      <c r="X458" s="9"/>
      <c r="Y458" s="9"/>
      <c r="Z458" s="9"/>
    </row>
    <row r="459" spans="1:26" ht="30" customHeight="1">
      <c r="A459" s="735" t="s">
        <v>15764</v>
      </c>
      <c r="B459" s="735" t="s">
        <v>12153</v>
      </c>
      <c r="C459" s="735" t="s">
        <v>15063</v>
      </c>
      <c r="D459" s="740" t="s">
        <v>15769</v>
      </c>
      <c r="E459" s="740" t="s">
        <v>15770</v>
      </c>
      <c r="F459" s="740" t="s">
        <v>13002</v>
      </c>
      <c r="G459" s="26">
        <v>1</v>
      </c>
      <c r="H459" s="26" t="s">
        <v>15775</v>
      </c>
      <c r="I459" s="26"/>
      <c r="J459" s="86" t="s">
        <v>158</v>
      </c>
      <c r="K459" s="178"/>
      <c r="L459" s="734"/>
      <c r="M459" s="86" t="s">
        <v>15776</v>
      </c>
      <c r="N459" s="64"/>
      <c r="O459" s="86" t="s">
        <v>380</v>
      </c>
      <c r="P459" s="86" t="s">
        <v>380</v>
      </c>
      <c r="Q459" s="91" t="s">
        <v>15777</v>
      </c>
      <c r="R459" s="178"/>
      <c r="S459" s="86"/>
      <c r="T459" s="9"/>
      <c r="U459" s="9"/>
      <c r="V459" s="9"/>
      <c r="W459" s="9"/>
      <c r="X459" s="9"/>
      <c r="Y459" s="9"/>
      <c r="Z459" s="9"/>
    </row>
    <row r="460" spans="1:26" ht="30" customHeight="1">
      <c r="A460" s="665"/>
      <c r="B460" s="665"/>
      <c r="C460" s="665"/>
      <c r="D460" s="665"/>
      <c r="E460" s="665"/>
      <c r="F460" s="665"/>
      <c r="G460" s="26">
        <v>2</v>
      </c>
      <c r="H460" s="26" t="s">
        <v>15515</v>
      </c>
      <c r="I460" s="26" t="s">
        <v>13007</v>
      </c>
      <c r="J460" s="86" t="s">
        <v>158</v>
      </c>
      <c r="K460" s="178"/>
      <c r="L460" s="665"/>
      <c r="M460" s="86"/>
      <c r="N460" s="64"/>
      <c r="O460" s="86" t="s">
        <v>380</v>
      </c>
      <c r="P460" s="86" t="s">
        <v>380</v>
      </c>
      <c r="Q460" s="91" t="s">
        <v>15777</v>
      </c>
      <c r="R460" s="178"/>
      <c r="S460" s="86"/>
      <c r="T460" s="9"/>
      <c r="U460" s="9"/>
      <c r="V460" s="9"/>
      <c r="W460" s="9"/>
      <c r="X460" s="9"/>
      <c r="Y460" s="9"/>
      <c r="Z460" s="9"/>
    </row>
    <row r="461" spans="1:26" ht="30" customHeight="1">
      <c r="A461" s="665"/>
      <c r="B461" s="665"/>
      <c r="C461" s="665"/>
      <c r="D461" s="665"/>
      <c r="E461" s="665"/>
      <c r="F461" s="665"/>
      <c r="G461" s="26">
        <v>3</v>
      </c>
      <c r="H461" s="26" t="s">
        <v>13006</v>
      </c>
      <c r="I461" s="26" t="s">
        <v>13007</v>
      </c>
      <c r="J461" s="86" t="s">
        <v>158</v>
      </c>
      <c r="K461" s="178"/>
      <c r="L461" s="665"/>
      <c r="M461" s="86"/>
      <c r="N461" s="64"/>
      <c r="O461" s="86" t="s">
        <v>380</v>
      </c>
      <c r="P461" s="86" t="s">
        <v>380</v>
      </c>
      <c r="Q461" s="91" t="s">
        <v>15777</v>
      </c>
      <c r="R461" s="178"/>
      <c r="S461" s="86"/>
      <c r="T461" s="9"/>
      <c r="U461" s="9"/>
      <c r="V461" s="9"/>
      <c r="W461" s="9"/>
      <c r="X461" s="9"/>
      <c r="Y461" s="9"/>
      <c r="Z461" s="9"/>
    </row>
    <row r="462" spans="1:26" ht="30" customHeight="1">
      <c r="A462" s="665"/>
      <c r="B462" s="665"/>
      <c r="C462" s="665"/>
      <c r="D462" s="665"/>
      <c r="E462" s="665"/>
      <c r="F462" s="665"/>
      <c r="G462" s="26">
        <v>4</v>
      </c>
      <c r="H462" s="26" t="s">
        <v>13108</v>
      </c>
      <c r="I462" s="26" t="s">
        <v>13007</v>
      </c>
      <c r="J462" s="86" t="s">
        <v>158</v>
      </c>
      <c r="K462" s="178"/>
      <c r="L462" s="665"/>
      <c r="M462" s="86"/>
      <c r="N462" s="64"/>
      <c r="O462" s="86" t="s">
        <v>380</v>
      </c>
      <c r="P462" s="86" t="s">
        <v>380</v>
      </c>
      <c r="Q462" s="91" t="s">
        <v>15777</v>
      </c>
      <c r="R462" s="178"/>
      <c r="S462" s="86"/>
      <c r="T462" s="9"/>
      <c r="U462" s="9"/>
      <c r="V462" s="9"/>
      <c r="W462" s="9"/>
      <c r="X462" s="9"/>
      <c r="Y462" s="9"/>
      <c r="Z462" s="9"/>
    </row>
    <row r="463" spans="1:26" ht="30" customHeight="1">
      <c r="A463" s="666"/>
      <c r="B463" s="666"/>
      <c r="C463" s="666"/>
      <c r="D463" s="666"/>
      <c r="E463" s="666"/>
      <c r="F463" s="666"/>
      <c r="G463" s="26">
        <v>5</v>
      </c>
      <c r="H463" s="26" t="s">
        <v>15742</v>
      </c>
      <c r="I463" s="26" t="s">
        <v>15763</v>
      </c>
      <c r="J463" s="86" t="s">
        <v>158</v>
      </c>
      <c r="K463" s="178"/>
      <c r="L463" s="666"/>
      <c r="M463" s="86"/>
      <c r="N463" s="64"/>
      <c r="O463" s="86" t="s">
        <v>380</v>
      </c>
      <c r="P463" s="86" t="s">
        <v>380</v>
      </c>
      <c r="Q463" s="91" t="s">
        <v>15777</v>
      </c>
      <c r="R463" s="178"/>
      <c r="S463" s="86"/>
      <c r="T463" s="9"/>
      <c r="U463" s="9"/>
      <c r="V463" s="9"/>
      <c r="W463" s="9"/>
      <c r="X463" s="9"/>
      <c r="Y463" s="9"/>
      <c r="Z463" s="9"/>
    </row>
    <row r="464" spans="1:26" ht="30" customHeight="1">
      <c r="A464" s="735" t="s">
        <v>15794</v>
      </c>
      <c r="B464" s="735" t="s">
        <v>12153</v>
      </c>
      <c r="C464" s="735" t="s">
        <v>15063</v>
      </c>
      <c r="D464" s="740" t="s">
        <v>15769</v>
      </c>
      <c r="E464" s="740" t="s">
        <v>15801</v>
      </c>
      <c r="F464" s="740" t="s">
        <v>13002</v>
      </c>
      <c r="G464" s="26">
        <v>1</v>
      </c>
      <c r="H464" s="26" t="s">
        <v>15509</v>
      </c>
      <c r="I464" s="26" t="s">
        <v>13007</v>
      </c>
      <c r="J464" s="86" t="s">
        <v>158</v>
      </c>
      <c r="K464" s="178"/>
      <c r="L464" s="734"/>
      <c r="M464" s="86"/>
      <c r="N464" s="64"/>
      <c r="O464" s="86" t="s">
        <v>380</v>
      </c>
      <c r="P464" s="86" t="s">
        <v>380</v>
      </c>
      <c r="Q464" s="91" t="s">
        <v>15804</v>
      </c>
      <c r="R464" s="178"/>
      <c r="S464" s="86"/>
      <c r="T464" s="9"/>
      <c r="U464" s="9"/>
      <c r="V464" s="9"/>
      <c r="W464" s="9"/>
      <c r="X464" s="9"/>
      <c r="Y464" s="9"/>
      <c r="Z464" s="9"/>
    </row>
    <row r="465" spans="1:26" ht="30" customHeight="1">
      <c r="A465" s="665"/>
      <c r="B465" s="665"/>
      <c r="C465" s="665"/>
      <c r="D465" s="665"/>
      <c r="E465" s="665"/>
      <c r="F465" s="665"/>
      <c r="G465" s="26">
        <v>2</v>
      </c>
      <c r="H465" s="26" t="s">
        <v>15775</v>
      </c>
      <c r="I465" s="26"/>
      <c r="J465" s="86" t="s">
        <v>158</v>
      </c>
      <c r="K465" s="178"/>
      <c r="L465" s="665"/>
      <c r="M465" s="86"/>
      <c r="N465" s="64"/>
      <c r="O465" s="86" t="s">
        <v>380</v>
      </c>
      <c r="P465" s="86" t="s">
        <v>380</v>
      </c>
      <c r="Q465" s="91" t="s">
        <v>15804</v>
      </c>
      <c r="R465" s="178"/>
      <c r="S465" s="86"/>
      <c r="T465" s="9"/>
      <c r="U465" s="9"/>
      <c r="V465" s="9"/>
      <c r="W465" s="9"/>
      <c r="X465" s="9"/>
      <c r="Y465" s="9"/>
      <c r="Z465" s="9"/>
    </row>
    <row r="466" spans="1:26" ht="30" customHeight="1">
      <c r="A466" s="665"/>
      <c r="B466" s="665"/>
      <c r="C466" s="665"/>
      <c r="D466" s="665"/>
      <c r="E466" s="665"/>
      <c r="F466" s="665"/>
      <c r="G466" s="26">
        <v>3</v>
      </c>
      <c r="H466" s="26" t="s">
        <v>13006</v>
      </c>
      <c r="I466" s="26" t="s">
        <v>13007</v>
      </c>
      <c r="J466" s="86" t="s">
        <v>158</v>
      </c>
      <c r="K466" s="178"/>
      <c r="L466" s="665"/>
      <c r="M466" s="86"/>
      <c r="N466" s="64"/>
      <c r="O466" s="86" t="s">
        <v>380</v>
      </c>
      <c r="P466" s="86" t="s">
        <v>380</v>
      </c>
      <c r="Q466" s="91" t="s">
        <v>15804</v>
      </c>
      <c r="R466" s="178"/>
      <c r="S466" s="86"/>
      <c r="T466" s="9"/>
      <c r="U466" s="9"/>
      <c r="V466" s="9"/>
      <c r="W466" s="9"/>
      <c r="X466" s="9"/>
      <c r="Y466" s="9"/>
      <c r="Z466" s="9"/>
    </row>
    <row r="467" spans="1:26" ht="30" customHeight="1">
      <c r="A467" s="665"/>
      <c r="B467" s="665"/>
      <c r="C467" s="665"/>
      <c r="D467" s="665"/>
      <c r="E467" s="665"/>
      <c r="F467" s="665"/>
      <c r="G467" s="26">
        <v>4</v>
      </c>
      <c r="H467" s="26" t="s">
        <v>13108</v>
      </c>
      <c r="I467" s="26" t="s">
        <v>13007</v>
      </c>
      <c r="J467" s="86" t="s">
        <v>158</v>
      </c>
      <c r="K467" s="178"/>
      <c r="L467" s="665"/>
      <c r="M467" s="86"/>
      <c r="N467" s="64"/>
      <c r="O467" s="86" t="s">
        <v>380</v>
      </c>
      <c r="P467" s="86" t="s">
        <v>380</v>
      </c>
      <c r="Q467" s="91" t="s">
        <v>15804</v>
      </c>
      <c r="R467" s="178"/>
      <c r="S467" s="86"/>
      <c r="T467" s="9"/>
      <c r="U467" s="9"/>
      <c r="V467" s="9"/>
      <c r="W467" s="9"/>
      <c r="X467" s="9"/>
      <c r="Y467" s="9"/>
      <c r="Z467" s="9"/>
    </row>
    <row r="468" spans="1:26" ht="30" customHeight="1">
      <c r="A468" s="665"/>
      <c r="B468" s="665"/>
      <c r="C468" s="665"/>
      <c r="D468" s="665"/>
      <c r="E468" s="665"/>
      <c r="F468" s="665"/>
      <c r="G468" s="26">
        <v>5</v>
      </c>
      <c r="H468" s="26" t="s">
        <v>15742</v>
      </c>
      <c r="I468" s="26" t="s">
        <v>15812</v>
      </c>
      <c r="J468" s="86" t="s">
        <v>158</v>
      </c>
      <c r="K468" s="178"/>
      <c r="L468" s="665"/>
      <c r="M468" s="86"/>
      <c r="N468" s="64"/>
      <c r="O468" s="86" t="s">
        <v>380</v>
      </c>
      <c r="P468" s="86" t="s">
        <v>380</v>
      </c>
      <c r="Q468" s="91" t="s">
        <v>15804</v>
      </c>
      <c r="R468" s="178"/>
      <c r="S468" s="86"/>
      <c r="T468" s="9"/>
      <c r="U468" s="9"/>
      <c r="V468" s="9"/>
      <c r="W468" s="9"/>
      <c r="X468" s="9"/>
      <c r="Y468" s="9"/>
      <c r="Z468" s="9"/>
    </row>
    <row r="469" spans="1:26" ht="30" customHeight="1">
      <c r="A469" s="666"/>
      <c r="B469" s="666"/>
      <c r="C469" s="666"/>
      <c r="D469" s="666"/>
      <c r="E469" s="666"/>
      <c r="F469" s="666"/>
      <c r="G469" s="26">
        <v>6</v>
      </c>
      <c r="H469" s="26" t="s">
        <v>15515</v>
      </c>
      <c r="I469" s="26" t="s">
        <v>13007</v>
      </c>
      <c r="J469" s="86" t="s">
        <v>158</v>
      </c>
      <c r="K469" s="178"/>
      <c r="L469" s="666"/>
      <c r="M469" s="86"/>
      <c r="N469" s="64"/>
      <c r="O469" s="86" t="s">
        <v>380</v>
      </c>
      <c r="P469" s="86" t="s">
        <v>380</v>
      </c>
      <c r="Q469" s="91" t="s">
        <v>15804</v>
      </c>
      <c r="R469" s="178"/>
      <c r="S469" s="86"/>
      <c r="T469" s="9"/>
      <c r="U469" s="9"/>
      <c r="V469" s="9"/>
      <c r="W469" s="9"/>
      <c r="X469" s="9"/>
      <c r="Y469" s="9"/>
      <c r="Z469" s="9"/>
    </row>
    <row r="470" spans="1:26" ht="30" customHeight="1">
      <c r="A470" s="735" t="s">
        <v>15818</v>
      </c>
      <c r="B470" s="735" t="s">
        <v>12153</v>
      </c>
      <c r="C470" s="735" t="s">
        <v>15063</v>
      </c>
      <c r="D470" s="740" t="s">
        <v>15769</v>
      </c>
      <c r="E470" s="740" t="s">
        <v>15819</v>
      </c>
      <c r="F470" s="740" t="s">
        <v>13002</v>
      </c>
      <c r="G470" s="26">
        <v>1</v>
      </c>
      <c r="H470" s="26" t="s">
        <v>15821</v>
      </c>
      <c r="I470" s="26"/>
      <c r="J470" s="86" t="s">
        <v>158</v>
      </c>
      <c r="K470" s="178"/>
      <c r="L470" s="734"/>
      <c r="M470" s="86"/>
      <c r="N470" s="64"/>
      <c r="O470" s="86" t="s">
        <v>380</v>
      </c>
      <c r="P470" s="86" t="s">
        <v>380</v>
      </c>
      <c r="Q470" s="91" t="s">
        <v>15826</v>
      </c>
      <c r="R470" s="178"/>
      <c r="S470" s="86"/>
      <c r="T470" s="9"/>
      <c r="U470" s="9"/>
      <c r="V470" s="9"/>
      <c r="W470" s="9"/>
      <c r="X470" s="9"/>
      <c r="Y470" s="9"/>
      <c r="Z470" s="9"/>
    </row>
    <row r="471" spans="1:26" ht="30" customHeight="1">
      <c r="A471" s="665"/>
      <c r="B471" s="665"/>
      <c r="C471" s="665"/>
      <c r="D471" s="665"/>
      <c r="E471" s="665"/>
      <c r="F471" s="665"/>
      <c r="G471" s="26">
        <v>2</v>
      </c>
      <c r="H471" s="26" t="s">
        <v>15515</v>
      </c>
      <c r="I471" s="26" t="s">
        <v>13007</v>
      </c>
      <c r="J471" s="86" t="s">
        <v>158</v>
      </c>
      <c r="K471" s="178"/>
      <c r="L471" s="665"/>
      <c r="M471" s="86"/>
      <c r="N471" s="64"/>
      <c r="O471" s="86" t="s">
        <v>380</v>
      </c>
      <c r="P471" s="86" t="s">
        <v>380</v>
      </c>
      <c r="Q471" s="91" t="s">
        <v>15826</v>
      </c>
      <c r="R471" s="178"/>
      <c r="S471" s="86"/>
      <c r="T471" s="9"/>
      <c r="U471" s="9"/>
      <c r="V471" s="9"/>
      <c r="W471" s="9"/>
      <c r="X471" s="9"/>
      <c r="Y471" s="9"/>
      <c r="Z471" s="9"/>
    </row>
    <row r="472" spans="1:26" ht="30" customHeight="1">
      <c r="A472" s="665"/>
      <c r="B472" s="665"/>
      <c r="C472" s="665"/>
      <c r="D472" s="665"/>
      <c r="E472" s="665"/>
      <c r="F472" s="665"/>
      <c r="G472" s="26">
        <v>3</v>
      </c>
      <c r="H472" s="26" t="s">
        <v>13006</v>
      </c>
      <c r="I472" s="26" t="s">
        <v>13007</v>
      </c>
      <c r="J472" s="86" t="s">
        <v>158</v>
      </c>
      <c r="K472" s="178"/>
      <c r="L472" s="665"/>
      <c r="M472" s="86"/>
      <c r="N472" s="64"/>
      <c r="O472" s="86" t="s">
        <v>380</v>
      </c>
      <c r="P472" s="86" t="s">
        <v>380</v>
      </c>
      <c r="Q472" s="91" t="s">
        <v>15826</v>
      </c>
      <c r="R472" s="178"/>
      <c r="S472" s="86"/>
      <c r="T472" s="9"/>
      <c r="U472" s="9"/>
      <c r="V472" s="9"/>
      <c r="W472" s="9"/>
      <c r="X472" s="9"/>
      <c r="Y472" s="9"/>
      <c r="Z472" s="9"/>
    </row>
    <row r="473" spans="1:26" ht="30" customHeight="1">
      <c r="A473" s="665"/>
      <c r="B473" s="665"/>
      <c r="C473" s="665"/>
      <c r="D473" s="665"/>
      <c r="E473" s="665"/>
      <c r="F473" s="665"/>
      <c r="G473" s="26">
        <v>4</v>
      </c>
      <c r="H473" s="26" t="s">
        <v>13108</v>
      </c>
      <c r="I473" s="26" t="s">
        <v>13007</v>
      </c>
      <c r="J473" s="86" t="s">
        <v>158</v>
      </c>
      <c r="K473" s="178"/>
      <c r="L473" s="665"/>
      <c r="M473" s="86"/>
      <c r="N473" s="64"/>
      <c r="O473" s="86" t="s">
        <v>380</v>
      </c>
      <c r="P473" s="86" t="s">
        <v>380</v>
      </c>
      <c r="Q473" s="91" t="s">
        <v>15826</v>
      </c>
      <c r="R473" s="178"/>
      <c r="S473" s="86"/>
      <c r="T473" s="9"/>
      <c r="U473" s="9"/>
      <c r="V473" s="9"/>
      <c r="W473" s="9"/>
      <c r="X473" s="9"/>
      <c r="Y473" s="9"/>
      <c r="Z473" s="9"/>
    </row>
    <row r="474" spans="1:26" ht="30" customHeight="1">
      <c r="A474" s="666"/>
      <c r="B474" s="666"/>
      <c r="C474" s="666"/>
      <c r="D474" s="666"/>
      <c r="E474" s="666"/>
      <c r="F474" s="666"/>
      <c r="G474" s="26">
        <v>5</v>
      </c>
      <c r="H474" s="26" t="s">
        <v>15742</v>
      </c>
      <c r="I474" s="26" t="s">
        <v>15763</v>
      </c>
      <c r="J474" s="86" t="s">
        <v>158</v>
      </c>
      <c r="K474" s="178"/>
      <c r="L474" s="666"/>
      <c r="M474" s="86"/>
      <c r="N474" s="64"/>
      <c r="O474" s="86" t="s">
        <v>380</v>
      </c>
      <c r="P474" s="86" t="s">
        <v>380</v>
      </c>
      <c r="Q474" s="91" t="s">
        <v>15826</v>
      </c>
      <c r="R474" s="178"/>
      <c r="S474" s="86"/>
      <c r="T474" s="9"/>
      <c r="U474" s="9"/>
      <c r="V474" s="9"/>
      <c r="W474" s="9"/>
      <c r="X474" s="9"/>
      <c r="Y474" s="9"/>
      <c r="Z474" s="9"/>
    </row>
    <row r="475" spans="1:26" ht="30" customHeight="1">
      <c r="A475" s="735" t="s">
        <v>15837</v>
      </c>
      <c r="B475" s="735" t="s">
        <v>12153</v>
      </c>
      <c r="C475" s="735" t="s">
        <v>15063</v>
      </c>
      <c r="D475" s="740" t="s">
        <v>15769</v>
      </c>
      <c r="E475" s="740" t="s">
        <v>15838</v>
      </c>
      <c r="F475" s="740" t="s">
        <v>13002</v>
      </c>
      <c r="G475" s="26">
        <v>1</v>
      </c>
      <c r="H475" s="26" t="s">
        <v>15839</v>
      </c>
      <c r="I475" s="26"/>
      <c r="J475" s="86" t="s">
        <v>158</v>
      </c>
      <c r="K475" s="178"/>
      <c r="L475" s="734"/>
      <c r="M475" s="86"/>
      <c r="N475" s="64"/>
      <c r="O475" s="86" t="s">
        <v>380</v>
      </c>
      <c r="P475" s="86" t="s">
        <v>380</v>
      </c>
      <c r="Q475" s="91" t="s">
        <v>15841</v>
      </c>
      <c r="R475" s="178"/>
      <c r="S475" s="86"/>
      <c r="T475" s="9"/>
      <c r="U475" s="9"/>
      <c r="V475" s="9"/>
      <c r="W475" s="9"/>
      <c r="X475" s="9"/>
      <c r="Y475" s="9"/>
      <c r="Z475" s="9"/>
    </row>
    <row r="476" spans="1:26" ht="30" customHeight="1">
      <c r="A476" s="665"/>
      <c r="B476" s="665"/>
      <c r="C476" s="665"/>
      <c r="D476" s="665"/>
      <c r="E476" s="665"/>
      <c r="F476" s="665"/>
      <c r="G476" s="26">
        <v>2</v>
      </c>
      <c r="H476" s="26" t="s">
        <v>15515</v>
      </c>
      <c r="I476" s="26" t="s">
        <v>13007</v>
      </c>
      <c r="J476" s="86" t="s">
        <v>158</v>
      </c>
      <c r="K476" s="178"/>
      <c r="L476" s="665"/>
      <c r="M476" s="86"/>
      <c r="N476" s="64"/>
      <c r="O476" s="86" t="s">
        <v>380</v>
      </c>
      <c r="P476" s="86" t="s">
        <v>380</v>
      </c>
      <c r="Q476" s="91" t="s">
        <v>15841</v>
      </c>
      <c r="R476" s="178"/>
      <c r="S476" s="86"/>
      <c r="T476" s="9"/>
      <c r="U476" s="9"/>
      <c r="V476" s="9"/>
      <c r="W476" s="9"/>
      <c r="X476" s="9"/>
      <c r="Y476" s="9"/>
      <c r="Z476" s="9"/>
    </row>
    <row r="477" spans="1:26" ht="30" customHeight="1">
      <c r="A477" s="665"/>
      <c r="B477" s="665"/>
      <c r="C477" s="665"/>
      <c r="D477" s="665"/>
      <c r="E477" s="665"/>
      <c r="F477" s="665"/>
      <c r="G477" s="26">
        <v>3</v>
      </c>
      <c r="H477" s="26" t="s">
        <v>13006</v>
      </c>
      <c r="I477" s="26" t="s">
        <v>13007</v>
      </c>
      <c r="J477" s="86" t="s">
        <v>158</v>
      </c>
      <c r="K477" s="178"/>
      <c r="L477" s="665"/>
      <c r="M477" s="86"/>
      <c r="N477" s="64"/>
      <c r="O477" s="86" t="s">
        <v>380</v>
      </c>
      <c r="P477" s="86" t="s">
        <v>380</v>
      </c>
      <c r="Q477" s="91" t="s">
        <v>15841</v>
      </c>
      <c r="R477" s="178"/>
      <c r="S477" s="86"/>
      <c r="T477" s="9"/>
      <c r="U477" s="9"/>
      <c r="V477" s="9"/>
      <c r="W477" s="9"/>
      <c r="X477" s="9"/>
      <c r="Y477" s="9"/>
      <c r="Z477" s="9"/>
    </row>
    <row r="478" spans="1:26" ht="30" customHeight="1">
      <c r="A478" s="665"/>
      <c r="B478" s="665"/>
      <c r="C478" s="665"/>
      <c r="D478" s="665"/>
      <c r="E478" s="665"/>
      <c r="F478" s="665"/>
      <c r="G478" s="26">
        <v>4</v>
      </c>
      <c r="H478" s="26" t="s">
        <v>13108</v>
      </c>
      <c r="I478" s="26" t="s">
        <v>13007</v>
      </c>
      <c r="J478" s="86" t="s">
        <v>158</v>
      </c>
      <c r="K478" s="178"/>
      <c r="L478" s="665"/>
      <c r="M478" s="86"/>
      <c r="N478" s="64"/>
      <c r="O478" s="86" t="s">
        <v>380</v>
      </c>
      <c r="P478" s="86" t="s">
        <v>380</v>
      </c>
      <c r="Q478" s="91" t="s">
        <v>15841</v>
      </c>
      <c r="R478" s="178"/>
      <c r="S478" s="86"/>
      <c r="T478" s="9"/>
      <c r="U478" s="9"/>
      <c r="V478" s="9"/>
      <c r="W478" s="9"/>
      <c r="X478" s="9"/>
      <c r="Y478" s="9"/>
      <c r="Z478" s="9"/>
    </row>
    <row r="479" spans="1:26" ht="30" customHeight="1">
      <c r="A479" s="666"/>
      <c r="B479" s="666"/>
      <c r="C479" s="666"/>
      <c r="D479" s="666"/>
      <c r="E479" s="666"/>
      <c r="F479" s="666"/>
      <c r="G479" s="26">
        <v>5</v>
      </c>
      <c r="H479" s="26" t="s">
        <v>15742</v>
      </c>
      <c r="I479" s="26" t="s">
        <v>15763</v>
      </c>
      <c r="J479" s="86" t="s">
        <v>158</v>
      </c>
      <c r="K479" s="178"/>
      <c r="L479" s="666"/>
      <c r="M479" s="86"/>
      <c r="N479" s="64"/>
      <c r="O479" s="86" t="s">
        <v>380</v>
      </c>
      <c r="P479" s="86" t="s">
        <v>380</v>
      </c>
      <c r="Q479" s="91" t="s">
        <v>15841</v>
      </c>
      <c r="R479" s="178"/>
      <c r="S479" s="86"/>
      <c r="T479" s="9"/>
      <c r="U479" s="9"/>
      <c r="V479" s="9"/>
      <c r="W479" s="9"/>
      <c r="X479" s="9"/>
      <c r="Y479" s="9"/>
      <c r="Z479" s="9"/>
    </row>
    <row r="480" spans="1:26" ht="30" customHeight="1">
      <c r="A480" s="735" t="s">
        <v>15847</v>
      </c>
      <c r="B480" s="735" t="s">
        <v>12153</v>
      </c>
      <c r="C480" s="735" t="s">
        <v>15063</v>
      </c>
      <c r="D480" s="740" t="s">
        <v>15769</v>
      </c>
      <c r="E480" s="740" t="s">
        <v>15853</v>
      </c>
      <c r="F480" s="740" t="s">
        <v>13002</v>
      </c>
      <c r="G480" s="26">
        <v>1</v>
      </c>
      <c r="H480" s="26" t="s">
        <v>15509</v>
      </c>
      <c r="I480" s="26" t="s">
        <v>13007</v>
      </c>
      <c r="J480" s="86" t="s">
        <v>158</v>
      </c>
      <c r="K480" s="178"/>
      <c r="L480" s="734"/>
      <c r="M480" s="86"/>
      <c r="N480" s="64"/>
      <c r="O480" s="86" t="s">
        <v>380</v>
      </c>
      <c r="P480" s="86" t="s">
        <v>380</v>
      </c>
      <c r="Q480" s="91" t="s">
        <v>15855</v>
      </c>
      <c r="R480" s="178"/>
      <c r="S480" s="86"/>
      <c r="T480" s="9"/>
      <c r="U480" s="9"/>
      <c r="V480" s="9"/>
      <c r="W480" s="9"/>
      <c r="X480" s="9"/>
      <c r="Y480" s="9"/>
      <c r="Z480" s="9"/>
    </row>
    <row r="481" spans="1:26" ht="30" customHeight="1">
      <c r="A481" s="665"/>
      <c r="B481" s="665"/>
      <c r="C481" s="665"/>
      <c r="D481" s="665"/>
      <c r="E481" s="665"/>
      <c r="F481" s="665"/>
      <c r="G481" s="26">
        <v>2</v>
      </c>
      <c r="H481" s="26" t="s">
        <v>15821</v>
      </c>
      <c r="I481" s="26"/>
      <c r="J481" s="86" t="s">
        <v>158</v>
      </c>
      <c r="K481" s="178"/>
      <c r="L481" s="665"/>
      <c r="M481" s="86"/>
      <c r="N481" s="64"/>
      <c r="O481" s="86" t="s">
        <v>380</v>
      </c>
      <c r="P481" s="86" t="s">
        <v>380</v>
      </c>
      <c r="Q481" s="91" t="s">
        <v>15855</v>
      </c>
      <c r="R481" s="178"/>
      <c r="S481" s="86"/>
      <c r="T481" s="9"/>
      <c r="U481" s="9"/>
      <c r="V481" s="9"/>
      <c r="W481" s="9"/>
      <c r="X481" s="9"/>
      <c r="Y481" s="9"/>
      <c r="Z481" s="9"/>
    </row>
    <row r="482" spans="1:26" ht="30" customHeight="1">
      <c r="A482" s="665"/>
      <c r="B482" s="665"/>
      <c r="C482" s="665"/>
      <c r="D482" s="665"/>
      <c r="E482" s="665"/>
      <c r="F482" s="665"/>
      <c r="G482" s="26">
        <v>3</v>
      </c>
      <c r="H482" s="26" t="s">
        <v>15856</v>
      </c>
      <c r="I482" s="26" t="s">
        <v>13007</v>
      </c>
      <c r="J482" s="86" t="s">
        <v>158</v>
      </c>
      <c r="K482" s="178"/>
      <c r="L482" s="665"/>
      <c r="M482" s="86"/>
      <c r="N482" s="64"/>
      <c r="O482" s="86" t="s">
        <v>380</v>
      </c>
      <c r="P482" s="86" t="s">
        <v>380</v>
      </c>
      <c r="Q482" s="91" t="s">
        <v>15855</v>
      </c>
      <c r="R482" s="178"/>
      <c r="S482" s="86"/>
      <c r="T482" s="9"/>
      <c r="U482" s="9"/>
      <c r="V482" s="9"/>
      <c r="W482" s="9"/>
      <c r="X482" s="9"/>
      <c r="Y482" s="9"/>
      <c r="Z482" s="9"/>
    </row>
    <row r="483" spans="1:26" ht="30" customHeight="1">
      <c r="A483" s="665"/>
      <c r="B483" s="665"/>
      <c r="C483" s="665"/>
      <c r="D483" s="665"/>
      <c r="E483" s="665"/>
      <c r="F483" s="665"/>
      <c r="G483" s="26">
        <v>4</v>
      </c>
      <c r="H483" s="26" t="s">
        <v>13006</v>
      </c>
      <c r="I483" s="26" t="s">
        <v>13007</v>
      </c>
      <c r="J483" s="86" t="s">
        <v>158</v>
      </c>
      <c r="K483" s="178"/>
      <c r="L483" s="665"/>
      <c r="M483" s="86"/>
      <c r="N483" s="64"/>
      <c r="O483" s="86" t="s">
        <v>380</v>
      </c>
      <c r="P483" s="86" t="s">
        <v>380</v>
      </c>
      <c r="Q483" s="91" t="s">
        <v>15855</v>
      </c>
      <c r="R483" s="178"/>
      <c r="S483" s="86"/>
      <c r="T483" s="9"/>
      <c r="U483" s="9"/>
      <c r="V483" s="9"/>
      <c r="W483" s="9"/>
      <c r="X483" s="9"/>
      <c r="Y483" s="9"/>
      <c r="Z483" s="9"/>
    </row>
    <row r="484" spans="1:26" ht="30" customHeight="1">
      <c r="A484" s="665"/>
      <c r="B484" s="665"/>
      <c r="C484" s="665"/>
      <c r="D484" s="665"/>
      <c r="E484" s="665"/>
      <c r="F484" s="665"/>
      <c r="G484" s="26">
        <v>5</v>
      </c>
      <c r="H484" s="26" t="s">
        <v>13108</v>
      </c>
      <c r="I484" s="26" t="s">
        <v>13007</v>
      </c>
      <c r="J484" s="86" t="s">
        <v>158</v>
      </c>
      <c r="K484" s="178"/>
      <c r="L484" s="665"/>
      <c r="M484" s="86"/>
      <c r="N484" s="64"/>
      <c r="O484" s="86" t="s">
        <v>380</v>
      </c>
      <c r="P484" s="86" t="s">
        <v>380</v>
      </c>
      <c r="Q484" s="91" t="s">
        <v>15855</v>
      </c>
      <c r="R484" s="178"/>
      <c r="S484" s="86"/>
      <c r="T484" s="9"/>
      <c r="U484" s="9"/>
      <c r="V484" s="9"/>
      <c r="W484" s="9"/>
      <c r="X484" s="9"/>
      <c r="Y484" s="9"/>
      <c r="Z484" s="9"/>
    </row>
    <row r="485" spans="1:26" ht="30" customHeight="1">
      <c r="A485" s="665"/>
      <c r="B485" s="665"/>
      <c r="C485" s="665"/>
      <c r="D485" s="665"/>
      <c r="E485" s="665"/>
      <c r="F485" s="665"/>
      <c r="G485" s="26">
        <v>6</v>
      </c>
      <c r="H485" s="26" t="s">
        <v>15742</v>
      </c>
      <c r="I485" s="26" t="s">
        <v>15763</v>
      </c>
      <c r="J485" s="86" t="s">
        <v>158</v>
      </c>
      <c r="K485" s="178"/>
      <c r="L485" s="665"/>
      <c r="M485" s="86"/>
      <c r="N485" s="64"/>
      <c r="O485" s="86" t="s">
        <v>380</v>
      </c>
      <c r="P485" s="86" t="s">
        <v>380</v>
      </c>
      <c r="Q485" s="91" t="s">
        <v>15855</v>
      </c>
      <c r="R485" s="178"/>
      <c r="S485" s="86"/>
      <c r="T485" s="9"/>
      <c r="U485" s="9"/>
      <c r="V485" s="9"/>
      <c r="W485" s="9"/>
      <c r="X485" s="9"/>
      <c r="Y485" s="9"/>
      <c r="Z485" s="9"/>
    </row>
    <row r="486" spans="1:26" ht="30" customHeight="1">
      <c r="A486" s="665"/>
      <c r="B486" s="665"/>
      <c r="C486" s="665"/>
      <c r="D486" s="665"/>
      <c r="E486" s="665"/>
      <c r="F486" s="665"/>
      <c r="G486" s="26">
        <v>7</v>
      </c>
      <c r="H486" s="26" t="s">
        <v>15857</v>
      </c>
      <c r="I486" s="26" t="s">
        <v>13007</v>
      </c>
      <c r="J486" s="86" t="s">
        <v>158</v>
      </c>
      <c r="K486" s="178"/>
      <c r="L486" s="665"/>
      <c r="M486" s="86"/>
      <c r="N486" s="64"/>
      <c r="O486" s="86" t="s">
        <v>380</v>
      </c>
      <c r="P486" s="86" t="s">
        <v>380</v>
      </c>
      <c r="Q486" s="91" t="s">
        <v>15855</v>
      </c>
      <c r="R486" s="178"/>
      <c r="S486" s="86"/>
      <c r="T486" s="9"/>
      <c r="U486" s="9"/>
      <c r="V486" s="9"/>
      <c r="W486" s="9"/>
      <c r="X486" s="9"/>
      <c r="Y486" s="9"/>
      <c r="Z486" s="9"/>
    </row>
    <row r="487" spans="1:26" ht="30" customHeight="1">
      <c r="A487" s="666"/>
      <c r="B487" s="666"/>
      <c r="C487" s="666"/>
      <c r="D487" s="666"/>
      <c r="E487" s="666"/>
      <c r="F487" s="666"/>
      <c r="G487" s="26">
        <v>8</v>
      </c>
      <c r="H487" s="26" t="s">
        <v>15515</v>
      </c>
      <c r="I487" s="26" t="s">
        <v>13007</v>
      </c>
      <c r="J487" s="86" t="s">
        <v>158</v>
      </c>
      <c r="K487" s="178"/>
      <c r="L487" s="666"/>
      <c r="M487" s="86"/>
      <c r="N487" s="64"/>
      <c r="O487" s="86" t="s">
        <v>380</v>
      </c>
      <c r="P487" s="86" t="s">
        <v>380</v>
      </c>
      <c r="Q487" s="91" t="s">
        <v>15855</v>
      </c>
      <c r="R487" s="178"/>
      <c r="S487" s="86"/>
      <c r="T487" s="9"/>
      <c r="U487" s="9"/>
      <c r="V487" s="9"/>
      <c r="W487" s="9"/>
      <c r="X487" s="9"/>
      <c r="Y487" s="9"/>
      <c r="Z487" s="9"/>
    </row>
    <row r="488" spans="1:26" ht="30" customHeight="1">
      <c r="A488" s="735" t="s">
        <v>15859</v>
      </c>
      <c r="B488" s="735" t="s">
        <v>12153</v>
      </c>
      <c r="C488" s="735" t="s">
        <v>15063</v>
      </c>
      <c r="D488" s="740" t="s">
        <v>15769</v>
      </c>
      <c r="E488" s="740" t="s">
        <v>15862</v>
      </c>
      <c r="F488" s="740" t="s">
        <v>13002</v>
      </c>
      <c r="G488" s="26">
        <v>1</v>
      </c>
      <c r="H488" s="26" t="s">
        <v>15509</v>
      </c>
      <c r="I488" s="26" t="s">
        <v>13007</v>
      </c>
      <c r="J488" s="86" t="s">
        <v>158</v>
      </c>
      <c r="K488" s="178"/>
      <c r="L488" s="734"/>
      <c r="M488" s="86"/>
      <c r="N488" s="64"/>
      <c r="O488" s="86" t="s">
        <v>380</v>
      </c>
      <c r="P488" s="86" t="s">
        <v>380</v>
      </c>
      <c r="Q488" s="91" t="s">
        <v>15866</v>
      </c>
      <c r="R488" s="178"/>
      <c r="S488" s="86"/>
      <c r="T488" s="9"/>
      <c r="U488" s="9"/>
      <c r="V488" s="9"/>
      <c r="W488" s="9"/>
      <c r="X488" s="9"/>
      <c r="Y488" s="9"/>
      <c r="Z488" s="9"/>
    </row>
    <row r="489" spans="1:26" ht="30" customHeight="1">
      <c r="A489" s="665"/>
      <c r="B489" s="665"/>
      <c r="C489" s="665"/>
      <c r="D489" s="665"/>
      <c r="E489" s="665"/>
      <c r="F489" s="665"/>
      <c r="G489" s="26">
        <v>2</v>
      </c>
      <c r="H489" s="26" t="s">
        <v>15839</v>
      </c>
      <c r="I489" s="26"/>
      <c r="J489" s="86" t="s">
        <v>158</v>
      </c>
      <c r="K489" s="178"/>
      <c r="L489" s="665"/>
      <c r="M489" s="86"/>
      <c r="N489" s="64"/>
      <c r="O489" s="86" t="s">
        <v>380</v>
      </c>
      <c r="P489" s="86" t="s">
        <v>380</v>
      </c>
      <c r="Q489" s="91" t="s">
        <v>15866</v>
      </c>
      <c r="R489" s="178"/>
      <c r="S489" s="86"/>
      <c r="T489" s="9"/>
      <c r="U489" s="9"/>
      <c r="V489" s="9"/>
      <c r="W489" s="9"/>
      <c r="X489" s="9"/>
      <c r="Y489" s="9"/>
      <c r="Z489" s="9"/>
    </row>
    <row r="490" spans="1:26" ht="30" customHeight="1">
      <c r="A490" s="665"/>
      <c r="B490" s="665"/>
      <c r="C490" s="665"/>
      <c r="D490" s="665"/>
      <c r="E490" s="665"/>
      <c r="F490" s="665"/>
      <c r="G490" s="26">
        <v>3</v>
      </c>
      <c r="H490" s="26" t="s">
        <v>15856</v>
      </c>
      <c r="I490" s="26" t="s">
        <v>13007</v>
      </c>
      <c r="J490" s="86" t="s">
        <v>158</v>
      </c>
      <c r="K490" s="178"/>
      <c r="L490" s="665"/>
      <c r="M490" s="86"/>
      <c r="N490" s="64"/>
      <c r="O490" s="86" t="s">
        <v>380</v>
      </c>
      <c r="P490" s="86" t="s">
        <v>380</v>
      </c>
      <c r="Q490" s="91" t="s">
        <v>15866</v>
      </c>
      <c r="R490" s="178"/>
      <c r="S490" s="86"/>
      <c r="T490" s="9"/>
      <c r="U490" s="9"/>
      <c r="V490" s="9"/>
      <c r="W490" s="9"/>
      <c r="X490" s="9"/>
      <c r="Y490" s="9"/>
      <c r="Z490" s="9"/>
    </row>
    <row r="491" spans="1:26" ht="30" customHeight="1">
      <c r="A491" s="665"/>
      <c r="B491" s="665"/>
      <c r="C491" s="665"/>
      <c r="D491" s="665"/>
      <c r="E491" s="665"/>
      <c r="F491" s="665"/>
      <c r="G491" s="26">
        <v>4</v>
      </c>
      <c r="H491" s="26" t="s">
        <v>13006</v>
      </c>
      <c r="I491" s="26" t="s">
        <v>13007</v>
      </c>
      <c r="J491" s="86" t="s">
        <v>158</v>
      </c>
      <c r="K491" s="178"/>
      <c r="L491" s="665"/>
      <c r="M491" s="86"/>
      <c r="N491" s="64"/>
      <c r="O491" s="86" t="s">
        <v>380</v>
      </c>
      <c r="P491" s="86" t="s">
        <v>380</v>
      </c>
      <c r="Q491" s="91" t="s">
        <v>15866</v>
      </c>
      <c r="R491" s="178"/>
      <c r="S491" s="86"/>
      <c r="T491" s="9"/>
      <c r="U491" s="9"/>
      <c r="V491" s="9"/>
      <c r="W491" s="9"/>
      <c r="X491" s="9"/>
      <c r="Y491" s="9"/>
      <c r="Z491" s="9"/>
    </row>
    <row r="492" spans="1:26" ht="30" customHeight="1">
      <c r="A492" s="665"/>
      <c r="B492" s="665"/>
      <c r="C492" s="665"/>
      <c r="D492" s="665"/>
      <c r="E492" s="665"/>
      <c r="F492" s="665"/>
      <c r="G492" s="26">
        <v>5</v>
      </c>
      <c r="H492" s="26" t="s">
        <v>13108</v>
      </c>
      <c r="I492" s="26" t="s">
        <v>13007</v>
      </c>
      <c r="J492" s="86" t="s">
        <v>158</v>
      </c>
      <c r="K492" s="178"/>
      <c r="L492" s="665"/>
      <c r="M492" s="86"/>
      <c r="N492" s="64"/>
      <c r="O492" s="86" t="s">
        <v>380</v>
      </c>
      <c r="P492" s="86" t="s">
        <v>380</v>
      </c>
      <c r="Q492" s="91" t="s">
        <v>15866</v>
      </c>
      <c r="R492" s="178"/>
      <c r="S492" s="86"/>
      <c r="T492" s="9"/>
      <c r="U492" s="9"/>
      <c r="V492" s="9"/>
      <c r="W492" s="9"/>
      <c r="X492" s="9"/>
      <c r="Y492" s="9"/>
      <c r="Z492" s="9"/>
    </row>
    <row r="493" spans="1:26" ht="30" customHeight="1">
      <c r="A493" s="665"/>
      <c r="B493" s="665"/>
      <c r="C493" s="665"/>
      <c r="D493" s="665"/>
      <c r="E493" s="665"/>
      <c r="F493" s="665"/>
      <c r="G493" s="26">
        <v>6</v>
      </c>
      <c r="H493" s="26" t="s">
        <v>15742</v>
      </c>
      <c r="I493" s="26" t="s">
        <v>15763</v>
      </c>
      <c r="J493" s="86" t="s">
        <v>158</v>
      </c>
      <c r="K493" s="178"/>
      <c r="L493" s="665"/>
      <c r="M493" s="86"/>
      <c r="N493" s="64"/>
      <c r="O493" s="86" t="s">
        <v>380</v>
      </c>
      <c r="P493" s="86" t="s">
        <v>380</v>
      </c>
      <c r="Q493" s="91" t="s">
        <v>15866</v>
      </c>
      <c r="R493" s="178"/>
      <c r="S493" s="86"/>
      <c r="T493" s="9"/>
      <c r="U493" s="9"/>
      <c r="V493" s="9"/>
      <c r="W493" s="9"/>
      <c r="X493" s="9"/>
      <c r="Y493" s="9"/>
      <c r="Z493" s="9"/>
    </row>
    <row r="494" spans="1:26" ht="30" customHeight="1">
      <c r="A494" s="665"/>
      <c r="B494" s="665"/>
      <c r="C494" s="665"/>
      <c r="D494" s="665"/>
      <c r="E494" s="665"/>
      <c r="F494" s="665"/>
      <c r="G494" s="26">
        <v>7</v>
      </c>
      <c r="H494" s="26" t="s">
        <v>15857</v>
      </c>
      <c r="I494" s="26" t="s">
        <v>13007</v>
      </c>
      <c r="J494" s="86" t="s">
        <v>158</v>
      </c>
      <c r="K494" s="178"/>
      <c r="L494" s="665"/>
      <c r="M494" s="86"/>
      <c r="N494" s="64"/>
      <c r="O494" s="86" t="s">
        <v>380</v>
      </c>
      <c r="P494" s="86" t="s">
        <v>380</v>
      </c>
      <c r="Q494" s="91" t="s">
        <v>15866</v>
      </c>
      <c r="R494" s="178"/>
      <c r="S494" s="86"/>
      <c r="T494" s="9"/>
      <c r="U494" s="9"/>
      <c r="V494" s="9"/>
      <c r="W494" s="9"/>
      <c r="X494" s="9"/>
      <c r="Y494" s="9"/>
      <c r="Z494" s="9"/>
    </row>
    <row r="495" spans="1:26" ht="30" customHeight="1">
      <c r="A495" s="666"/>
      <c r="B495" s="666"/>
      <c r="C495" s="666"/>
      <c r="D495" s="666"/>
      <c r="E495" s="666"/>
      <c r="F495" s="666"/>
      <c r="G495" s="26">
        <v>8</v>
      </c>
      <c r="H495" s="26" t="s">
        <v>15515</v>
      </c>
      <c r="I495" s="26" t="s">
        <v>13007</v>
      </c>
      <c r="J495" s="86" t="s">
        <v>158</v>
      </c>
      <c r="K495" s="178"/>
      <c r="L495" s="666"/>
      <c r="M495" s="86"/>
      <c r="N495" s="64"/>
      <c r="O495" s="86" t="s">
        <v>380</v>
      </c>
      <c r="P495" s="86" t="s">
        <v>380</v>
      </c>
      <c r="Q495" s="91" t="s">
        <v>15866</v>
      </c>
      <c r="R495" s="178"/>
      <c r="S495" s="86"/>
      <c r="T495" s="9"/>
      <c r="U495" s="9"/>
      <c r="V495" s="9"/>
      <c r="W495" s="9"/>
      <c r="X495" s="9"/>
      <c r="Y495" s="9"/>
      <c r="Z495" s="9"/>
    </row>
    <row r="496" spans="1:26" ht="30" customHeight="1">
      <c r="A496" s="735" t="s">
        <v>15870</v>
      </c>
      <c r="B496" s="735" t="s">
        <v>12153</v>
      </c>
      <c r="C496" s="735" t="s">
        <v>15063</v>
      </c>
      <c r="D496" s="740" t="s">
        <v>15769</v>
      </c>
      <c r="E496" s="740" t="s">
        <v>15871</v>
      </c>
      <c r="F496" s="740" t="s">
        <v>13002</v>
      </c>
      <c r="G496" s="26">
        <v>1</v>
      </c>
      <c r="H496" s="26" t="s">
        <v>15509</v>
      </c>
      <c r="I496" s="26" t="s">
        <v>13007</v>
      </c>
      <c r="J496" s="86" t="s">
        <v>158</v>
      </c>
      <c r="K496" s="178"/>
      <c r="L496" s="734"/>
      <c r="M496" s="86"/>
      <c r="N496" s="64"/>
      <c r="O496" s="86" t="s">
        <v>380</v>
      </c>
      <c r="P496" s="86" t="s">
        <v>380</v>
      </c>
      <c r="Q496" s="91" t="s">
        <v>15877</v>
      </c>
      <c r="R496" s="178"/>
      <c r="S496" s="86"/>
      <c r="T496" s="9"/>
      <c r="U496" s="9"/>
      <c r="V496" s="9"/>
      <c r="W496" s="9"/>
      <c r="X496" s="9"/>
      <c r="Y496" s="9"/>
      <c r="Z496" s="9"/>
    </row>
    <row r="497" spans="1:26" ht="30" customHeight="1">
      <c r="A497" s="665"/>
      <c r="B497" s="665"/>
      <c r="C497" s="665"/>
      <c r="D497" s="665"/>
      <c r="E497" s="665"/>
      <c r="F497" s="665"/>
      <c r="G497" s="26">
        <v>2</v>
      </c>
      <c r="H497" s="26" t="s">
        <v>15821</v>
      </c>
      <c r="I497" s="26"/>
      <c r="J497" s="86" t="s">
        <v>158</v>
      </c>
      <c r="K497" s="178"/>
      <c r="L497" s="665"/>
      <c r="M497" s="86"/>
      <c r="N497" s="64"/>
      <c r="O497" s="86" t="s">
        <v>380</v>
      </c>
      <c r="P497" s="86" t="s">
        <v>380</v>
      </c>
      <c r="Q497" s="91" t="s">
        <v>15877</v>
      </c>
      <c r="R497" s="178"/>
      <c r="S497" s="86"/>
      <c r="T497" s="9"/>
      <c r="U497" s="9"/>
      <c r="V497" s="9"/>
      <c r="W497" s="9"/>
      <c r="X497" s="9"/>
      <c r="Y497" s="9"/>
      <c r="Z497" s="9"/>
    </row>
    <row r="498" spans="1:26" ht="30" customHeight="1">
      <c r="A498" s="665"/>
      <c r="B498" s="665"/>
      <c r="C498" s="665"/>
      <c r="D498" s="665"/>
      <c r="E498" s="665"/>
      <c r="F498" s="665"/>
      <c r="G498" s="26">
        <v>3</v>
      </c>
      <c r="H498" s="26" t="s">
        <v>15883</v>
      </c>
      <c r="I498" s="26" t="s">
        <v>13007</v>
      </c>
      <c r="J498" s="86" t="s">
        <v>158</v>
      </c>
      <c r="K498" s="178"/>
      <c r="L498" s="665"/>
      <c r="M498" s="86"/>
      <c r="N498" s="64"/>
      <c r="O498" s="86" t="s">
        <v>380</v>
      </c>
      <c r="P498" s="86" t="s">
        <v>380</v>
      </c>
      <c r="Q498" s="91" t="s">
        <v>15877</v>
      </c>
      <c r="R498" s="178"/>
      <c r="S498" s="86"/>
      <c r="T498" s="9"/>
      <c r="U498" s="9"/>
      <c r="V498" s="9"/>
      <c r="W498" s="9"/>
      <c r="X498" s="9"/>
      <c r="Y498" s="9"/>
      <c r="Z498" s="9"/>
    </row>
    <row r="499" spans="1:26" ht="30" customHeight="1">
      <c r="A499" s="665"/>
      <c r="B499" s="665"/>
      <c r="C499" s="665"/>
      <c r="D499" s="665"/>
      <c r="E499" s="665"/>
      <c r="F499" s="665"/>
      <c r="G499" s="26">
        <v>4</v>
      </c>
      <c r="H499" s="26" t="s">
        <v>13006</v>
      </c>
      <c r="I499" s="26" t="s">
        <v>13007</v>
      </c>
      <c r="J499" s="86" t="s">
        <v>158</v>
      </c>
      <c r="K499" s="178"/>
      <c r="L499" s="665"/>
      <c r="M499" s="86"/>
      <c r="N499" s="64"/>
      <c r="O499" s="86" t="s">
        <v>380</v>
      </c>
      <c r="P499" s="86" t="s">
        <v>380</v>
      </c>
      <c r="Q499" s="91" t="s">
        <v>15877</v>
      </c>
      <c r="R499" s="178"/>
      <c r="S499" s="86"/>
      <c r="T499" s="9"/>
      <c r="U499" s="9"/>
      <c r="V499" s="9"/>
      <c r="W499" s="9"/>
      <c r="X499" s="9"/>
      <c r="Y499" s="9"/>
      <c r="Z499" s="9"/>
    </row>
    <row r="500" spans="1:26" ht="30" customHeight="1">
      <c r="A500" s="665"/>
      <c r="B500" s="665"/>
      <c r="C500" s="665"/>
      <c r="D500" s="665"/>
      <c r="E500" s="665"/>
      <c r="F500" s="665"/>
      <c r="G500" s="26">
        <v>5</v>
      </c>
      <c r="H500" s="26" t="s">
        <v>13108</v>
      </c>
      <c r="I500" s="26" t="s">
        <v>13007</v>
      </c>
      <c r="J500" s="86" t="s">
        <v>158</v>
      </c>
      <c r="K500" s="178"/>
      <c r="L500" s="665"/>
      <c r="M500" s="86"/>
      <c r="N500" s="64"/>
      <c r="O500" s="86" t="s">
        <v>380</v>
      </c>
      <c r="P500" s="86" t="s">
        <v>380</v>
      </c>
      <c r="Q500" s="91" t="s">
        <v>15877</v>
      </c>
      <c r="R500" s="178"/>
      <c r="S500" s="86"/>
      <c r="T500" s="9"/>
      <c r="U500" s="9"/>
      <c r="V500" s="9"/>
      <c r="W500" s="9"/>
      <c r="X500" s="9"/>
      <c r="Y500" s="9"/>
      <c r="Z500" s="9"/>
    </row>
    <row r="501" spans="1:26" ht="30" customHeight="1">
      <c r="A501" s="665"/>
      <c r="B501" s="665"/>
      <c r="C501" s="665"/>
      <c r="D501" s="665"/>
      <c r="E501" s="665"/>
      <c r="F501" s="665"/>
      <c r="G501" s="26">
        <v>6</v>
      </c>
      <c r="H501" s="26" t="s">
        <v>15742</v>
      </c>
      <c r="I501" s="26" t="s">
        <v>15812</v>
      </c>
      <c r="J501" s="86" t="s">
        <v>158</v>
      </c>
      <c r="K501" s="178"/>
      <c r="L501" s="665"/>
      <c r="M501" s="86"/>
      <c r="N501" s="64"/>
      <c r="O501" s="86" t="s">
        <v>380</v>
      </c>
      <c r="P501" s="86" t="s">
        <v>380</v>
      </c>
      <c r="Q501" s="91" t="s">
        <v>15877</v>
      </c>
      <c r="R501" s="178"/>
      <c r="S501" s="86"/>
      <c r="T501" s="9"/>
      <c r="U501" s="9"/>
      <c r="V501" s="9"/>
      <c r="W501" s="9"/>
      <c r="X501" s="9"/>
      <c r="Y501" s="9"/>
      <c r="Z501" s="9"/>
    </row>
    <row r="502" spans="1:26" ht="30" customHeight="1">
      <c r="A502" s="665"/>
      <c r="B502" s="665"/>
      <c r="C502" s="665"/>
      <c r="D502" s="665"/>
      <c r="E502" s="665"/>
      <c r="F502" s="665"/>
      <c r="G502" s="26">
        <v>7</v>
      </c>
      <c r="H502" s="26" t="s">
        <v>15857</v>
      </c>
      <c r="I502" s="26" t="s">
        <v>13007</v>
      </c>
      <c r="J502" s="86" t="s">
        <v>158</v>
      </c>
      <c r="K502" s="178"/>
      <c r="L502" s="665"/>
      <c r="M502" s="86"/>
      <c r="N502" s="64"/>
      <c r="O502" s="86" t="s">
        <v>380</v>
      </c>
      <c r="P502" s="86" t="s">
        <v>380</v>
      </c>
      <c r="Q502" s="91" t="s">
        <v>15877</v>
      </c>
      <c r="R502" s="178"/>
      <c r="S502" s="86"/>
      <c r="T502" s="9"/>
      <c r="U502" s="9"/>
      <c r="V502" s="9"/>
      <c r="W502" s="9"/>
      <c r="X502" s="9"/>
      <c r="Y502" s="9"/>
      <c r="Z502" s="9"/>
    </row>
    <row r="503" spans="1:26" ht="30" customHeight="1">
      <c r="A503" s="666"/>
      <c r="B503" s="666"/>
      <c r="C503" s="666"/>
      <c r="D503" s="666"/>
      <c r="E503" s="666"/>
      <c r="F503" s="666"/>
      <c r="G503" s="26">
        <v>8</v>
      </c>
      <c r="H503" s="26" t="s">
        <v>15515</v>
      </c>
      <c r="I503" s="26" t="s">
        <v>13007</v>
      </c>
      <c r="J503" s="86" t="s">
        <v>158</v>
      </c>
      <c r="K503" s="178"/>
      <c r="L503" s="666"/>
      <c r="M503" s="86"/>
      <c r="N503" s="64"/>
      <c r="O503" s="86" t="s">
        <v>380</v>
      </c>
      <c r="P503" s="86" t="s">
        <v>380</v>
      </c>
      <c r="Q503" s="91" t="s">
        <v>15877</v>
      </c>
      <c r="R503" s="178"/>
      <c r="S503" s="86"/>
      <c r="T503" s="9"/>
      <c r="U503" s="9"/>
      <c r="V503" s="9"/>
      <c r="W503" s="9"/>
      <c r="X503" s="9"/>
      <c r="Y503" s="9"/>
      <c r="Z503" s="9"/>
    </row>
    <row r="504" spans="1:26" ht="30" customHeight="1">
      <c r="A504" s="735" t="s">
        <v>15893</v>
      </c>
      <c r="B504" s="735" t="s">
        <v>12153</v>
      </c>
      <c r="C504" s="735" t="s">
        <v>15063</v>
      </c>
      <c r="D504" s="740" t="s">
        <v>15769</v>
      </c>
      <c r="E504" s="740" t="s">
        <v>15897</v>
      </c>
      <c r="F504" s="740" t="s">
        <v>13002</v>
      </c>
      <c r="G504" s="26">
        <v>1</v>
      </c>
      <c r="H504" s="26" t="s">
        <v>15509</v>
      </c>
      <c r="I504" s="26" t="s">
        <v>13007</v>
      </c>
      <c r="J504" s="86" t="s">
        <v>158</v>
      </c>
      <c r="K504" s="178"/>
      <c r="L504" s="734"/>
      <c r="M504" s="86"/>
      <c r="N504" s="64"/>
      <c r="O504" s="86" t="s">
        <v>380</v>
      </c>
      <c r="P504" s="86" t="s">
        <v>380</v>
      </c>
      <c r="Q504" s="91" t="s">
        <v>15898</v>
      </c>
      <c r="R504" s="178"/>
      <c r="S504" s="86"/>
      <c r="T504" s="9"/>
      <c r="U504" s="9"/>
      <c r="V504" s="9"/>
      <c r="W504" s="9"/>
      <c r="X504" s="9"/>
      <c r="Y504" s="9"/>
      <c r="Z504" s="9"/>
    </row>
    <row r="505" spans="1:26" ht="30" customHeight="1">
      <c r="A505" s="665"/>
      <c r="B505" s="665"/>
      <c r="C505" s="665"/>
      <c r="D505" s="665"/>
      <c r="E505" s="665"/>
      <c r="F505" s="665"/>
      <c r="G505" s="26">
        <v>2</v>
      </c>
      <c r="H505" s="26" t="s">
        <v>15839</v>
      </c>
      <c r="I505" s="26"/>
      <c r="J505" s="86" t="s">
        <v>158</v>
      </c>
      <c r="K505" s="178"/>
      <c r="L505" s="665"/>
      <c r="M505" s="86"/>
      <c r="N505" s="64"/>
      <c r="O505" s="86" t="s">
        <v>380</v>
      </c>
      <c r="P505" s="86" t="s">
        <v>380</v>
      </c>
      <c r="Q505" s="91" t="s">
        <v>15898</v>
      </c>
      <c r="R505" s="178"/>
      <c r="S505" s="86"/>
      <c r="T505" s="9"/>
      <c r="U505" s="9"/>
      <c r="V505" s="9"/>
      <c r="W505" s="9"/>
      <c r="X505" s="9"/>
      <c r="Y505" s="9"/>
      <c r="Z505" s="9"/>
    </row>
    <row r="506" spans="1:26" ht="30" customHeight="1">
      <c r="A506" s="665"/>
      <c r="B506" s="665"/>
      <c r="C506" s="665"/>
      <c r="D506" s="665"/>
      <c r="E506" s="665"/>
      <c r="F506" s="665"/>
      <c r="G506" s="26">
        <v>3</v>
      </c>
      <c r="H506" s="26" t="s">
        <v>15883</v>
      </c>
      <c r="I506" s="26" t="s">
        <v>13007</v>
      </c>
      <c r="J506" s="86" t="s">
        <v>158</v>
      </c>
      <c r="K506" s="178"/>
      <c r="L506" s="665"/>
      <c r="M506" s="86"/>
      <c r="N506" s="64"/>
      <c r="O506" s="86" t="s">
        <v>380</v>
      </c>
      <c r="P506" s="86" t="s">
        <v>380</v>
      </c>
      <c r="Q506" s="91" t="s">
        <v>15898</v>
      </c>
      <c r="R506" s="178"/>
      <c r="S506" s="86"/>
      <c r="T506" s="9"/>
      <c r="U506" s="9"/>
      <c r="V506" s="9"/>
      <c r="W506" s="9"/>
      <c r="X506" s="9"/>
      <c r="Y506" s="9"/>
      <c r="Z506" s="9"/>
    </row>
    <row r="507" spans="1:26" ht="30" customHeight="1">
      <c r="A507" s="665"/>
      <c r="B507" s="665"/>
      <c r="C507" s="665"/>
      <c r="D507" s="665"/>
      <c r="E507" s="665"/>
      <c r="F507" s="665"/>
      <c r="G507" s="26">
        <v>4</v>
      </c>
      <c r="H507" s="26" t="s">
        <v>13006</v>
      </c>
      <c r="I507" s="26" t="s">
        <v>13007</v>
      </c>
      <c r="J507" s="86" t="s">
        <v>158</v>
      </c>
      <c r="K507" s="178"/>
      <c r="L507" s="665"/>
      <c r="M507" s="86"/>
      <c r="N507" s="64"/>
      <c r="O507" s="86" t="s">
        <v>380</v>
      </c>
      <c r="P507" s="86" t="s">
        <v>380</v>
      </c>
      <c r="Q507" s="91" t="s">
        <v>15898</v>
      </c>
      <c r="R507" s="178"/>
      <c r="S507" s="86"/>
      <c r="T507" s="9"/>
      <c r="U507" s="9"/>
      <c r="V507" s="9"/>
      <c r="W507" s="9"/>
      <c r="X507" s="9"/>
      <c r="Y507" s="9"/>
      <c r="Z507" s="9"/>
    </row>
    <row r="508" spans="1:26" ht="30" customHeight="1">
      <c r="A508" s="665"/>
      <c r="B508" s="665"/>
      <c r="C508" s="665"/>
      <c r="D508" s="665"/>
      <c r="E508" s="665"/>
      <c r="F508" s="665"/>
      <c r="G508" s="26">
        <v>5</v>
      </c>
      <c r="H508" s="26" t="s">
        <v>13108</v>
      </c>
      <c r="I508" s="26" t="s">
        <v>13007</v>
      </c>
      <c r="J508" s="86" t="s">
        <v>158</v>
      </c>
      <c r="K508" s="178"/>
      <c r="L508" s="665"/>
      <c r="M508" s="86"/>
      <c r="N508" s="64"/>
      <c r="O508" s="86" t="s">
        <v>380</v>
      </c>
      <c r="P508" s="86" t="s">
        <v>380</v>
      </c>
      <c r="Q508" s="91" t="s">
        <v>15898</v>
      </c>
      <c r="R508" s="178"/>
      <c r="S508" s="86"/>
      <c r="T508" s="9"/>
      <c r="U508" s="9"/>
      <c r="V508" s="9"/>
      <c r="W508" s="9"/>
      <c r="X508" s="9"/>
      <c r="Y508" s="9"/>
      <c r="Z508" s="9"/>
    </row>
    <row r="509" spans="1:26" ht="30" customHeight="1">
      <c r="A509" s="665"/>
      <c r="B509" s="665"/>
      <c r="C509" s="665"/>
      <c r="D509" s="665"/>
      <c r="E509" s="665"/>
      <c r="F509" s="665"/>
      <c r="G509" s="26">
        <v>6</v>
      </c>
      <c r="H509" s="26" t="s">
        <v>15742</v>
      </c>
      <c r="I509" s="26" t="s">
        <v>15812</v>
      </c>
      <c r="J509" s="86" t="s">
        <v>158</v>
      </c>
      <c r="K509" s="178"/>
      <c r="L509" s="665"/>
      <c r="M509" s="86"/>
      <c r="N509" s="64"/>
      <c r="O509" s="86" t="s">
        <v>380</v>
      </c>
      <c r="P509" s="86" t="s">
        <v>380</v>
      </c>
      <c r="Q509" s="91" t="s">
        <v>15898</v>
      </c>
      <c r="R509" s="178"/>
      <c r="S509" s="86"/>
      <c r="T509" s="9"/>
      <c r="U509" s="9"/>
      <c r="V509" s="9"/>
      <c r="W509" s="9"/>
      <c r="X509" s="9"/>
      <c r="Y509" s="9"/>
      <c r="Z509" s="9"/>
    </row>
    <row r="510" spans="1:26" ht="30" customHeight="1">
      <c r="A510" s="665"/>
      <c r="B510" s="665"/>
      <c r="C510" s="665"/>
      <c r="D510" s="665"/>
      <c r="E510" s="665"/>
      <c r="F510" s="665"/>
      <c r="G510" s="26">
        <v>7</v>
      </c>
      <c r="H510" s="26" t="s">
        <v>15857</v>
      </c>
      <c r="I510" s="26" t="s">
        <v>13007</v>
      </c>
      <c r="J510" s="86" t="s">
        <v>158</v>
      </c>
      <c r="K510" s="178"/>
      <c r="L510" s="665"/>
      <c r="M510" s="86"/>
      <c r="N510" s="64"/>
      <c r="O510" s="86" t="s">
        <v>380</v>
      </c>
      <c r="P510" s="86" t="s">
        <v>380</v>
      </c>
      <c r="Q510" s="91" t="s">
        <v>15898</v>
      </c>
      <c r="R510" s="178"/>
      <c r="S510" s="86"/>
      <c r="T510" s="9"/>
      <c r="U510" s="9"/>
      <c r="V510" s="9"/>
      <c r="W510" s="9"/>
      <c r="X510" s="9"/>
      <c r="Y510" s="9"/>
      <c r="Z510" s="9"/>
    </row>
    <row r="511" spans="1:26" ht="30" customHeight="1">
      <c r="A511" s="666"/>
      <c r="B511" s="666"/>
      <c r="C511" s="666"/>
      <c r="D511" s="666"/>
      <c r="E511" s="666"/>
      <c r="F511" s="666"/>
      <c r="G511" s="26">
        <v>8</v>
      </c>
      <c r="H511" s="26" t="s">
        <v>15515</v>
      </c>
      <c r="I511" s="26" t="s">
        <v>13007</v>
      </c>
      <c r="J511" s="86" t="s">
        <v>158</v>
      </c>
      <c r="K511" s="178"/>
      <c r="L511" s="666"/>
      <c r="M511" s="86"/>
      <c r="N511" s="64"/>
      <c r="O511" s="86" t="s">
        <v>380</v>
      </c>
      <c r="P511" s="86" t="s">
        <v>380</v>
      </c>
      <c r="Q511" s="91" t="s">
        <v>15898</v>
      </c>
      <c r="R511" s="178"/>
      <c r="S511" s="86"/>
      <c r="T511" s="9"/>
      <c r="U511" s="9"/>
      <c r="V511" s="9"/>
      <c r="W511" s="9"/>
      <c r="X511" s="9"/>
      <c r="Y511" s="9"/>
      <c r="Z511" s="9"/>
    </row>
    <row r="512" spans="1:26" ht="30" customHeight="1">
      <c r="A512" s="735" t="s">
        <v>15908</v>
      </c>
      <c r="B512" s="735" t="s">
        <v>12153</v>
      </c>
      <c r="C512" s="735" t="s">
        <v>15063</v>
      </c>
      <c r="D512" s="740" t="s">
        <v>15769</v>
      </c>
      <c r="E512" s="740" t="s">
        <v>15910</v>
      </c>
      <c r="F512" s="740" t="s">
        <v>13002</v>
      </c>
      <c r="G512" s="26">
        <v>1</v>
      </c>
      <c r="H512" s="26" t="s">
        <v>15509</v>
      </c>
      <c r="I512" s="26" t="s">
        <v>13007</v>
      </c>
      <c r="J512" s="86" t="s">
        <v>158</v>
      </c>
      <c r="K512" s="178"/>
      <c r="L512" s="734"/>
      <c r="M512" s="86"/>
      <c r="N512" s="64"/>
      <c r="O512" s="86" t="s">
        <v>380</v>
      </c>
      <c r="P512" s="86" t="s">
        <v>380</v>
      </c>
      <c r="Q512" s="91" t="s">
        <v>15912</v>
      </c>
      <c r="R512" s="178"/>
      <c r="S512" s="86"/>
      <c r="T512" s="9"/>
      <c r="U512" s="9"/>
      <c r="V512" s="9"/>
      <c r="W512" s="9"/>
      <c r="X512" s="9"/>
      <c r="Y512" s="9"/>
      <c r="Z512" s="9"/>
    </row>
    <row r="513" spans="1:26" ht="30" customHeight="1">
      <c r="A513" s="665"/>
      <c r="B513" s="665"/>
      <c r="C513" s="665"/>
      <c r="D513" s="665"/>
      <c r="E513" s="665"/>
      <c r="F513" s="665"/>
      <c r="G513" s="26">
        <v>2</v>
      </c>
      <c r="H513" s="26" t="s">
        <v>15821</v>
      </c>
      <c r="I513" s="26"/>
      <c r="J513" s="86" t="s">
        <v>158</v>
      </c>
      <c r="K513" s="178"/>
      <c r="L513" s="665"/>
      <c r="M513" s="86"/>
      <c r="N513" s="64"/>
      <c r="O513" s="86" t="s">
        <v>380</v>
      </c>
      <c r="P513" s="86" t="s">
        <v>380</v>
      </c>
      <c r="Q513" s="91" t="s">
        <v>15912</v>
      </c>
      <c r="R513" s="178"/>
      <c r="S513" s="86"/>
      <c r="T513" s="9"/>
      <c r="U513" s="9"/>
      <c r="V513" s="9"/>
      <c r="W513" s="9"/>
      <c r="X513" s="9"/>
      <c r="Y513" s="9"/>
      <c r="Z513" s="9"/>
    </row>
    <row r="514" spans="1:26" ht="30" customHeight="1">
      <c r="A514" s="665"/>
      <c r="B514" s="665"/>
      <c r="C514" s="665"/>
      <c r="D514" s="665"/>
      <c r="E514" s="665"/>
      <c r="F514" s="665"/>
      <c r="G514" s="26">
        <v>3</v>
      </c>
      <c r="H514" s="26" t="s">
        <v>15913</v>
      </c>
      <c r="I514" s="26" t="s">
        <v>13007</v>
      </c>
      <c r="J514" s="86" t="s">
        <v>158</v>
      </c>
      <c r="K514" s="178"/>
      <c r="L514" s="665"/>
      <c r="M514" s="86"/>
      <c r="N514" s="64"/>
      <c r="O514" s="86" t="s">
        <v>380</v>
      </c>
      <c r="P514" s="86" t="s">
        <v>380</v>
      </c>
      <c r="Q514" s="91" t="s">
        <v>15912</v>
      </c>
      <c r="R514" s="178"/>
      <c r="S514" s="86"/>
      <c r="T514" s="9"/>
      <c r="U514" s="9"/>
      <c r="V514" s="9"/>
      <c r="W514" s="9"/>
      <c r="X514" s="9"/>
      <c r="Y514" s="9"/>
      <c r="Z514" s="9"/>
    </row>
    <row r="515" spans="1:26" ht="30" customHeight="1">
      <c r="A515" s="665"/>
      <c r="B515" s="665"/>
      <c r="C515" s="665"/>
      <c r="D515" s="665"/>
      <c r="E515" s="665"/>
      <c r="F515" s="665"/>
      <c r="G515" s="26">
        <v>4</v>
      </c>
      <c r="H515" s="26" t="s">
        <v>13006</v>
      </c>
      <c r="I515" s="26" t="s">
        <v>13007</v>
      </c>
      <c r="J515" s="86" t="s">
        <v>158</v>
      </c>
      <c r="K515" s="178"/>
      <c r="L515" s="665"/>
      <c r="M515" s="86"/>
      <c r="N515" s="64"/>
      <c r="O515" s="86" t="s">
        <v>380</v>
      </c>
      <c r="P515" s="86" t="s">
        <v>380</v>
      </c>
      <c r="Q515" s="91" t="s">
        <v>15912</v>
      </c>
      <c r="R515" s="178"/>
      <c r="S515" s="86"/>
      <c r="T515" s="9"/>
      <c r="U515" s="9"/>
      <c r="V515" s="9"/>
      <c r="W515" s="9"/>
      <c r="X515" s="9"/>
      <c r="Y515" s="9"/>
      <c r="Z515" s="9"/>
    </row>
    <row r="516" spans="1:26" ht="30" customHeight="1">
      <c r="A516" s="665"/>
      <c r="B516" s="665"/>
      <c r="C516" s="665"/>
      <c r="D516" s="665"/>
      <c r="E516" s="665"/>
      <c r="F516" s="665"/>
      <c r="G516" s="26">
        <v>5</v>
      </c>
      <c r="H516" s="26" t="s">
        <v>13108</v>
      </c>
      <c r="I516" s="26" t="s">
        <v>13007</v>
      </c>
      <c r="J516" s="86" t="s">
        <v>158</v>
      </c>
      <c r="K516" s="178"/>
      <c r="L516" s="665"/>
      <c r="M516" s="86"/>
      <c r="N516" s="64"/>
      <c r="O516" s="86" t="s">
        <v>380</v>
      </c>
      <c r="P516" s="86" t="s">
        <v>380</v>
      </c>
      <c r="Q516" s="91" t="s">
        <v>15912</v>
      </c>
      <c r="R516" s="178"/>
      <c r="S516" s="86"/>
      <c r="T516" s="9"/>
      <c r="U516" s="9"/>
      <c r="V516" s="9"/>
      <c r="W516" s="9"/>
      <c r="X516" s="9"/>
      <c r="Y516" s="9"/>
      <c r="Z516" s="9"/>
    </row>
    <row r="517" spans="1:26" ht="30" customHeight="1">
      <c r="A517" s="665"/>
      <c r="B517" s="665"/>
      <c r="C517" s="665"/>
      <c r="D517" s="665"/>
      <c r="E517" s="665"/>
      <c r="F517" s="665"/>
      <c r="G517" s="26">
        <v>6</v>
      </c>
      <c r="H517" s="26" t="s">
        <v>15742</v>
      </c>
      <c r="I517" s="26" t="s">
        <v>15763</v>
      </c>
      <c r="J517" s="86" t="s">
        <v>158</v>
      </c>
      <c r="K517" s="178"/>
      <c r="L517" s="665"/>
      <c r="M517" s="86"/>
      <c r="N517" s="64"/>
      <c r="O517" s="86" t="s">
        <v>380</v>
      </c>
      <c r="P517" s="86" t="s">
        <v>380</v>
      </c>
      <c r="Q517" s="91" t="s">
        <v>15912</v>
      </c>
      <c r="R517" s="178"/>
      <c r="S517" s="86"/>
      <c r="T517" s="9"/>
      <c r="U517" s="9"/>
      <c r="V517" s="9"/>
      <c r="W517" s="9"/>
      <c r="X517" s="9"/>
      <c r="Y517" s="9"/>
      <c r="Z517" s="9"/>
    </row>
    <row r="518" spans="1:26" ht="30" customHeight="1">
      <c r="A518" s="665"/>
      <c r="B518" s="665"/>
      <c r="C518" s="665"/>
      <c r="D518" s="665"/>
      <c r="E518" s="665"/>
      <c r="F518" s="665"/>
      <c r="G518" s="26">
        <v>7</v>
      </c>
      <c r="H518" s="26" t="s">
        <v>15918</v>
      </c>
      <c r="I518" s="26" t="s">
        <v>13007</v>
      </c>
      <c r="J518" s="86" t="s">
        <v>158</v>
      </c>
      <c r="K518" s="178"/>
      <c r="L518" s="665"/>
      <c r="M518" s="86"/>
      <c r="N518" s="64"/>
      <c r="O518" s="86" t="s">
        <v>380</v>
      </c>
      <c r="P518" s="86" t="s">
        <v>380</v>
      </c>
      <c r="Q518" s="91" t="s">
        <v>15912</v>
      </c>
      <c r="R518" s="178"/>
      <c r="S518" s="86"/>
      <c r="T518" s="9"/>
      <c r="U518" s="9"/>
      <c r="V518" s="9"/>
      <c r="W518" s="9"/>
      <c r="X518" s="9"/>
      <c r="Y518" s="9"/>
      <c r="Z518" s="9"/>
    </row>
    <row r="519" spans="1:26" ht="30" customHeight="1">
      <c r="A519" s="666"/>
      <c r="B519" s="666"/>
      <c r="C519" s="666"/>
      <c r="D519" s="666"/>
      <c r="E519" s="666"/>
      <c r="F519" s="666"/>
      <c r="G519" s="26">
        <v>8</v>
      </c>
      <c r="H519" s="26" t="s">
        <v>15515</v>
      </c>
      <c r="I519" s="26" t="s">
        <v>13007</v>
      </c>
      <c r="J519" s="86" t="s">
        <v>158</v>
      </c>
      <c r="K519" s="178"/>
      <c r="L519" s="666"/>
      <c r="M519" s="86"/>
      <c r="N519" s="64"/>
      <c r="O519" s="86" t="s">
        <v>380</v>
      </c>
      <c r="P519" s="86" t="s">
        <v>380</v>
      </c>
      <c r="Q519" s="91" t="s">
        <v>15912</v>
      </c>
      <c r="R519" s="178"/>
      <c r="S519" s="86"/>
      <c r="T519" s="9"/>
      <c r="U519" s="9"/>
      <c r="V519" s="9"/>
      <c r="W519" s="9"/>
      <c r="X519" s="9"/>
      <c r="Y519" s="9"/>
      <c r="Z519" s="9"/>
    </row>
    <row r="520" spans="1:26" ht="30" customHeight="1">
      <c r="A520" s="735" t="s">
        <v>15923</v>
      </c>
      <c r="B520" s="735" t="s">
        <v>12153</v>
      </c>
      <c r="C520" s="735" t="s">
        <v>15063</v>
      </c>
      <c r="D520" s="740" t="s">
        <v>15769</v>
      </c>
      <c r="E520" s="740" t="s">
        <v>15926</v>
      </c>
      <c r="F520" s="740" t="s">
        <v>13002</v>
      </c>
      <c r="G520" s="26">
        <v>1</v>
      </c>
      <c r="H520" s="26" t="s">
        <v>15509</v>
      </c>
      <c r="I520" s="26" t="s">
        <v>13007</v>
      </c>
      <c r="J520" s="86" t="s">
        <v>158</v>
      </c>
      <c r="K520" s="178"/>
      <c r="L520" s="734"/>
      <c r="M520" s="86"/>
      <c r="N520" s="64"/>
      <c r="O520" s="86" t="s">
        <v>380</v>
      </c>
      <c r="P520" s="86" t="s">
        <v>380</v>
      </c>
      <c r="Q520" s="91" t="s">
        <v>15927</v>
      </c>
      <c r="R520" s="178"/>
      <c r="S520" s="86"/>
      <c r="T520" s="9"/>
      <c r="U520" s="9"/>
      <c r="V520" s="9"/>
      <c r="W520" s="9"/>
      <c r="X520" s="9"/>
      <c r="Y520" s="9"/>
      <c r="Z520" s="9"/>
    </row>
    <row r="521" spans="1:26" ht="30" customHeight="1">
      <c r="A521" s="665"/>
      <c r="B521" s="665"/>
      <c r="C521" s="665"/>
      <c r="D521" s="665"/>
      <c r="E521" s="665"/>
      <c r="F521" s="665"/>
      <c r="G521" s="26">
        <v>2</v>
      </c>
      <c r="H521" s="26" t="s">
        <v>15839</v>
      </c>
      <c r="I521" s="26"/>
      <c r="J521" s="86" t="s">
        <v>158</v>
      </c>
      <c r="K521" s="178"/>
      <c r="L521" s="665"/>
      <c r="M521" s="86"/>
      <c r="N521" s="64"/>
      <c r="O521" s="86" t="s">
        <v>380</v>
      </c>
      <c r="P521" s="86" t="s">
        <v>380</v>
      </c>
      <c r="Q521" s="91" t="s">
        <v>15927</v>
      </c>
      <c r="R521" s="178"/>
      <c r="S521" s="86"/>
      <c r="T521" s="9"/>
      <c r="U521" s="9"/>
      <c r="V521" s="9"/>
      <c r="W521" s="9"/>
      <c r="X521" s="9"/>
      <c r="Y521" s="9"/>
      <c r="Z521" s="9"/>
    </row>
    <row r="522" spans="1:26" ht="30" customHeight="1">
      <c r="A522" s="665"/>
      <c r="B522" s="665"/>
      <c r="C522" s="665"/>
      <c r="D522" s="665"/>
      <c r="E522" s="665"/>
      <c r="F522" s="665"/>
      <c r="G522" s="26">
        <v>3</v>
      </c>
      <c r="H522" s="26" t="s">
        <v>15913</v>
      </c>
      <c r="I522" s="26" t="s">
        <v>13007</v>
      </c>
      <c r="J522" s="86" t="s">
        <v>158</v>
      </c>
      <c r="K522" s="178"/>
      <c r="L522" s="665"/>
      <c r="M522" s="86"/>
      <c r="N522" s="64"/>
      <c r="O522" s="86" t="s">
        <v>380</v>
      </c>
      <c r="P522" s="86" t="s">
        <v>380</v>
      </c>
      <c r="Q522" s="91" t="s">
        <v>15927</v>
      </c>
      <c r="R522" s="178"/>
      <c r="S522" s="86"/>
      <c r="T522" s="9"/>
      <c r="U522" s="9"/>
      <c r="V522" s="9"/>
      <c r="W522" s="9"/>
      <c r="X522" s="9"/>
      <c r="Y522" s="9"/>
      <c r="Z522" s="9"/>
    </row>
    <row r="523" spans="1:26" ht="30" customHeight="1">
      <c r="A523" s="665"/>
      <c r="B523" s="665"/>
      <c r="C523" s="665"/>
      <c r="D523" s="665"/>
      <c r="E523" s="665"/>
      <c r="F523" s="665"/>
      <c r="G523" s="26">
        <v>4</v>
      </c>
      <c r="H523" s="26" t="s">
        <v>13006</v>
      </c>
      <c r="I523" s="26" t="s">
        <v>13007</v>
      </c>
      <c r="J523" s="86" t="s">
        <v>158</v>
      </c>
      <c r="K523" s="178"/>
      <c r="L523" s="665"/>
      <c r="M523" s="86"/>
      <c r="N523" s="64"/>
      <c r="O523" s="86" t="s">
        <v>380</v>
      </c>
      <c r="P523" s="86" t="s">
        <v>380</v>
      </c>
      <c r="Q523" s="91" t="s">
        <v>15927</v>
      </c>
      <c r="R523" s="178"/>
      <c r="S523" s="86"/>
      <c r="T523" s="9"/>
      <c r="U523" s="9"/>
      <c r="V523" s="9"/>
      <c r="W523" s="9"/>
      <c r="X523" s="9"/>
      <c r="Y523" s="9"/>
      <c r="Z523" s="9"/>
    </row>
    <row r="524" spans="1:26" ht="30" customHeight="1">
      <c r="A524" s="665"/>
      <c r="B524" s="665"/>
      <c r="C524" s="665"/>
      <c r="D524" s="665"/>
      <c r="E524" s="665"/>
      <c r="F524" s="665"/>
      <c r="G524" s="26">
        <v>5</v>
      </c>
      <c r="H524" s="26" t="s">
        <v>13108</v>
      </c>
      <c r="I524" s="26" t="s">
        <v>13007</v>
      </c>
      <c r="J524" s="86" t="s">
        <v>158</v>
      </c>
      <c r="K524" s="178"/>
      <c r="L524" s="665"/>
      <c r="M524" s="86"/>
      <c r="N524" s="64"/>
      <c r="O524" s="86" t="s">
        <v>380</v>
      </c>
      <c r="P524" s="86" t="s">
        <v>380</v>
      </c>
      <c r="Q524" s="91" t="s">
        <v>15927</v>
      </c>
      <c r="R524" s="178"/>
      <c r="S524" s="86"/>
      <c r="T524" s="9"/>
      <c r="U524" s="9"/>
      <c r="V524" s="9"/>
      <c r="W524" s="9"/>
      <c r="X524" s="9"/>
      <c r="Y524" s="9"/>
      <c r="Z524" s="9"/>
    </row>
    <row r="525" spans="1:26" ht="30" customHeight="1">
      <c r="A525" s="665"/>
      <c r="B525" s="665"/>
      <c r="C525" s="665"/>
      <c r="D525" s="665"/>
      <c r="E525" s="665"/>
      <c r="F525" s="665"/>
      <c r="G525" s="26">
        <v>6</v>
      </c>
      <c r="H525" s="26" t="s">
        <v>15742</v>
      </c>
      <c r="I525" s="26" t="s">
        <v>15763</v>
      </c>
      <c r="J525" s="86" t="s">
        <v>158</v>
      </c>
      <c r="K525" s="178"/>
      <c r="L525" s="665"/>
      <c r="M525" s="86"/>
      <c r="N525" s="64"/>
      <c r="O525" s="86" t="s">
        <v>380</v>
      </c>
      <c r="P525" s="86" t="s">
        <v>380</v>
      </c>
      <c r="Q525" s="91" t="s">
        <v>15927</v>
      </c>
      <c r="R525" s="178"/>
      <c r="S525" s="86"/>
      <c r="T525" s="9"/>
      <c r="U525" s="9"/>
      <c r="V525" s="9"/>
      <c r="W525" s="9"/>
      <c r="X525" s="9"/>
      <c r="Y525" s="9"/>
      <c r="Z525" s="9"/>
    </row>
    <row r="526" spans="1:26" ht="30" customHeight="1">
      <c r="A526" s="665"/>
      <c r="B526" s="665"/>
      <c r="C526" s="665"/>
      <c r="D526" s="665"/>
      <c r="E526" s="665"/>
      <c r="F526" s="665"/>
      <c r="G526" s="26">
        <v>7</v>
      </c>
      <c r="H526" s="26" t="s">
        <v>15918</v>
      </c>
      <c r="I526" s="26" t="s">
        <v>13007</v>
      </c>
      <c r="J526" s="86" t="s">
        <v>158</v>
      </c>
      <c r="K526" s="178"/>
      <c r="L526" s="665"/>
      <c r="M526" s="86"/>
      <c r="N526" s="64"/>
      <c r="O526" s="86" t="s">
        <v>380</v>
      </c>
      <c r="P526" s="86" t="s">
        <v>380</v>
      </c>
      <c r="Q526" s="91" t="s">
        <v>15927</v>
      </c>
      <c r="R526" s="178"/>
      <c r="S526" s="86"/>
      <c r="T526" s="9"/>
      <c r="U526" s="9"/>
      <c r="V526" s="9"/>
      <c r="W526" s="9"/>
      <c r="X526" s="9"/>
      <c r="Y526" s="9"/>
      <c r="Z526" s="9"/>
    </row>
    <row r="527" spans="1:26" ht="30" customHeight="1">
      <c r="A527" s="666"/>
      <c r="B527" s="666"/>
      <c r="C527" s="666"/>
      <c r="D527" s="666"/>
      <c r="E527" s="666"/>
      <c r="F527" s="666"/>
      <c r="G527" s="26">
        <v>8</v>
      </c>
      <c r="H527" s="26" t="s">
        <v>15515</v>
      </c>
      <c r="I527" s="26" t="s">
        <v>13007</v>
      </c>
      <c r="J527" s="86" t="s">
        <v>158</v>
      </c>
      <c r="K527" s="178"/>
      <c r="L527" s="666"/>
      <c r="M527" s="86"/>
      <c r="N527" s="64"/>
      <c r="O527" s="86" t="s">
        <v>380</v>
      </c>
      <c r="P527" s="86" t="s">
        <v>380</v>
      </c>
      <c r="Q527" s="91" t="s">
        <v>15927</v>
      </c>
      <c r="R527" s="178"/>
      <c r="S527" s="86"/>
      <c r="T527" s="9"/>
      <c r="U527" s="9"/>
      <c r="V527" s="9"/>
      <c r="W527" s="9"/>
      <c r="X527" s="9"/>
      <c r="Y527" s="9"/>
      <c r="Z527" s="9"/>
    </row>
    <row r="528" spans="1:26" ht="30" customHeight="1">
      <c r="A528" s="735" t="s">
        <v>15942</v>
      </c>
      <c r="B528" s="735" t="s">
        <v>12153</v>
      </c>
      <c r="C528" s="735" t="s">
        <v>15063</v>
      </c>
      <c r="D528" s="740" t="s">
        <v>15769</v>
      </c>
      <c r="E528" s="740" t="s">
        <v>15944</v>
      </c>
      <c r="F528" s="740" t="s">
        <v>13002</v>
      </c>
      <c r="G528" s="26">
        <v>1</v>
      </c>
      <c r="H528" s="26" t="s">
        <v>15509</v>
      </c>
      <c r="I528" s="26" t="s">
        <v>13007</v>
      </c>
      <c r="J528" s="86" t="s">
        <v>158</v>
      </c>
      <c r="K528" s="178"/>
      <c r="L528" s="734"/>
      <c r="M528" s="86"/>
      <c r="N528" s="64"/>
      <c r="O528" s="86" t="s">
        <v>380</v>
      </c>
      <c r="P528" s="86" t="s">
        <v>380</v>
      </c>
      <c r="Q528" s="91" t="s">
        <v>15945</v>
      </c>
      <c r="R528" s="178"/>
      <c r="S528" s="86"/>
      <c r="T528" s="9"/>
      <c r="U528" s="9"/>
      <c r="V528" s="9"/>
      <c r="W528" s="9"/>
      <c r="X528" s="9"/>
      <c r="Y528" s="9"/>
      <c r="Z528" s="9"/>
    </row>
    <row r="529" spans="1:26" ht="30" customHeight="1">
      <c r="A529" s="665"/>
      <c r="B529" s="665"/>
      <c r="C529" s="665"/>
      <c r="D529" s="665"/>
      <c r="E529" s="665"/>
      <c r="F529" s="665"/>
      <c r="G529" s="26">
        <v>2</v>
      </c>
      <c r="H529" s="26" t="s">
        <v>15821</v>
      </c>
      <c r="I529" s="26"/>
      <c r="J529" s="86" t="s">
        <v>158</v>
      </c>
      <c r="K529" s="178"/>
      <c r="L529" s="665"/>
      <c r="M529" s="86"/>
      <c r="N529" s="64"/>
      <c r="O529" s="86" t="s">
        <v>380</v>
      </c>
      <c r="P529" s="86" t="s">
        <v>380</v>
      </c>
      <c r="Q529" s="91" t="s">
        <v>15945</v>
      </c>
      <c r="R529" s="178"/>
      <c r="S529" s="86"/>
      <c r="T529" s="9"/>
      <c r="U529" s="9"/>
      <c r="V529" s="9"/>
      <c r="W529" s="9"/>
      <c r="X529" s="9"/>
      <c r="Y529" s="9"/>
      <c r="Z529" s="9"/>
    </row>
    <row r="530" spans="1:26" ht="30" customHeight="1">
      <c r="A530" s="665"/>
      <c r="B530" s="665"/>
      <c r="C530" s="665"/>
      <c r="D530" s="665"/>
      <c r="E530" s="665"/>
      <c r="F530" s="665"/>
      <c r="G530" s="26">
        <v>3</v>
      </c>
      <c r="H530" s="26" t="s">
        <v>15949</v>
      </c>
      <c r="I530" s="26" t="s">
        <v>13007</v>
      </c>
      <c r="J530" s="86" t="s">
        <v>158</v>
      </c>
      <c r="K530" s="178"/>
      <c r="L530" s="665"/>
      <c r="M530" s="86"/>
      <c r="N530" s="64"/>
      <c r="O530" s="86" t="s">
        <v>380</v>
      </c>
      <c r="P530" s="86" t="s">
        <v>380</v>
      </c>
      <c r="Q530" s="91" t="s">
        <v>15945</v>
      </c>
      <c r="R530" s="178"/>
      <c r="S530" s="86"/>
      <c r="T530" s="9"/>
      <c r="U530" s="9"/>
      <c r="V530" s="9"/>
      <c r="W530" s="9"/>
      <c r="X530" s="9"/>
      <c r="Y530" s="9"/>
      <c r="Z530" s="9"/>
    </row>
    <row r="531" spans="1:26" ht="30" customHeight="1">
      <c r="A531" s="665"/>
      <c r="B531" s="665"/>
      <c r="C531" s="665"/>
      <c r="D531" s="665"/>
      <c r="E531" s="665"/>
      <c r="F531" s="665"/>
      <c r="G531" s="26">
        <v>4</v>
      </c>
      <c r="H531" s="26" t="s">
        <v>13006</v>
      </c>
      <c r="I531" s="26" t="s">
        <v>13007</v>
      </c>
      <c r="J531" s="86" t="s">
        <v>158</v>
      </c>
      <c r="K531" s="178"/>
      <c r="L531" s="665"/>
      <c r="M531" s="86"/>
      <c r="N531" s="64"/>
      <c r="O531" s="86" t="s">
        <v>380</v>
      </c>
      <c r="P531" s="86" t="s">
        <v>380</v>
      </c>
      <c r="Q531" s="91" t="s">
        <v>15945</v>
      </c>
      <c r="R531" s="178"/>
      <c r="S531" s="86"/>
      <c r="T531" s="9"/>
      <c r="U531" s="9"/>
      <c r="V531" s="9"/>
      <c r="W531" s="9"/>
      <c r="X531" s="9"/>
      <c r="Y531" s="9"/>
      <c r="Z531" s="9"/>
    </row>
    <row r="532" spans="1:26" ht="30" customHeight="1">
      <c r="A532" s="665"/>
      <c r="B532" s="665"/>
      <c r="C532" s="665"/>
      <c r="D532" s="665"/>
      <c r="E532" s="665"/>
      <c r="F532" s="665"/>
      <c r="G532" s="26">
        <v>5</v>
      </c>
      <c r="H532" s="26" t="s">
        <v>13108</v>
      </c>
      <c r="I532" s="26" t="s">
        <v>13007</v>
      </c>
      <c r="J532" s="86" t="s">
        <v>158</v>
      </c>
      <c r="K532" s="178"/>
      <c r="L532" s="665"/>
      <c r="M532" s="86"/>
      <c r="N532" s="64"/>
      <c r="O532" s="86" t="s">
        <v>380</v>
      </c>
      <c r="P532" s="86" t="s">
        <v>380</v>
      </c>
      <c r="Q532" s="91" t="s">
        <v>15945</v>
      </c>
      <c r="R532" s="178"/>
      <c r="S532" s="86"/>
      <c r="T532" s="9"/>
      <c r="U532" s="9"/>
      <c r="V532" s="9"/>
      <c r="W532" s="9"/>
      <c r="X532" s="9"/>
      <c r="Y532" s="9"/>
      <c r="Z532" s="9"/>
    </row>
    <row r="533" spans="1:26" ht="30" customHeight="1">
      <c r="A533" s="665"/>
      <c r="B533" s="665"/>
      <c r="C533" s="665"/>
      <c r="D533" s="665"/>
      <c r="E533" s="665"/>
      <c r="F533" s="665"/>
      <c r="G533" s="26">
        <v>6</v>
      </c>
      <c r="H533" s="26" t="s">
        <v>15742</v>
      </c>
      <c r="I533" s="26" t="s">
        <v>15812</v>
      </c>
      <c r="J533" s="86" t="s">
        <v>158</v>
      </c>
      <c r="K533" s="178"/>
      <c r="L533" s="665"/>
      <c r="M533" s="86"/>
      <c r="N533" s="64"/>
      <c r="O533" s="86" t="s">
        <v>380</v>
      </c>
      <c r="P533" s="86" t="s">
        <v>380</v>
      </c>
      <c r="Q533" s="91" t="s">
        <v>15945</v>
      </c>
      <c r="R533" s="178"/>
      <c r="S533" s="86"/>
      <c r="T533" s="9"/>
      <c r="U533" s="9"/>
      <c r="V533" s="9"/>
      <c r="W533" s="9"/>
      <c r="X533" s="9"/>
      <c r="Y533" s="9"/>
      <c r="Z533" s="9"/>
    </row>
    <row r="534" spans="1:26" ht="30" customHeight="1">
      <c r="A534" s="665"/>
      <c r="B534" s="665"/>
      <c r="C534" s="665"/>
      <c r="D534" s="665"/>
      <c r="E534" s="665"/>
      <c r="F534" s="665"/>
      <c r="G534" s="26">
        <v>7</v>
      </c>
      <c r="H534" s="26" t="s">
        <v>15918</v>
      </c>
      <c r="I534" s="26" t="s">
        <v>13007</v>
      </c>
      <c r="J534" s="86" t="s">
        <v>158</v>
      </c>
      <c r="K534" s="178"/>
      <c r="L534" s="665"/>
      <c r="M534" s="86"/>
      <c r="N534" s="64"/>
      <c r="O534" s="86" t="s">
        <v>380</v>
      </c>
      <c r="P534" s="86" t="s">
        <v>380</v>
      </c>
      <c r="Q534" s="91" t="s">
        <v>15945</v>
      </c>
      <c r="R534" s="178"/>
      <c r="S534" s="86"/>
      <c r="T534" s="9"/>
      <c r="U534" s="9"/>
      <c r="V534" s="9"/>
      <c r="W534" s="9"/>
      <c r="X534" s="9"/>
      <c r="Y534" s="9"/>
      <c r="Z534" s="9"/>
    </row>
    <row r="535" spans="1:26" ht="30" customHeight="1">
      <c r="A535" s="666"/>
      <c r="B535" s="666"/>
      <c r="C535" s="666"/>
      <c r="D535" s="666"/>
      <c r="E535" s="666"/>
      <c r="F535" s="666"/>
      <c r="G535" s="26">
        <v>8</v>
      </c>
      <c r="H535" s="26" t="s">
        <v>15515</v>
      </c>
      <c r="I535" s="26" t="s">
        <v>13007</v>
      </c>
      <c r="J535" s="86" t="s">
        <v>158</v>
      </c>
      <c r="K535" s="178"/>
      <c r="L535" s="666"/>
      <c r="M535" s="86"/>
      <c r="N535" s="64"/>
      <c r="O535" s="86" t="s">
        <v>380</v>
      </c>
      <c r="P535" s="86" t="s">
        <v>380</v>
      </c>
      <c r="Q535" s="91" t="s">
        <v>15945</v>
      </c>
      <c r="R535" s="178"/>
      <c r="S535" s="86"/>
      <c r="T535" s="9"/>
      <c r="U535" s="9"/>
      <c r="V535" s="9"/>
      <c r="W535" s="9"/>
      <c r="X535" s="9"/>
      <c r="Y535" s="9"/>
      <c r="Z535" s="9"/>
    </row>
    <row r="536" spans="1:26" ht="30" customHeight="1">
      <c r="A536" s="735" t="s">
        <v>15952</v>
      </c>
      <c r="B536" s="735" t="s">
        <v>12153</v>
      </c>
      <c r="C536" s="735" t="s">
        <v>15063</v>
      </c>
      <c r="D536" s="740" t="s">
        <v>15769</v>
      </c>
      <c r="E536" s="740" t="s">
        <v>15954</v>
      </c>
      <c r="F536" s="740" t="s">
        <v>13002</v>
      </c>
      <c r="G536" s="26">
        <v>1</v>
      </c>
      <c r="H536" s="26" t="s">
        <v>15509</v>
      </c>
      <c r="I536" s="26" t="s">
        <v>13007</v>
      </c>
      <c r="J536" s="86" t="s">
        <v>158</v>
      </c>
      <c r="K536" s="178"/>
      <c r="L536" s="734"/>
      <c r="M536" s="86"/>
      <c r="N536" s="64"/>
      <c r="O536" s="86" t="s">
        <v>380</v>
      </c>
      <c r="P536" s="86" t="s">
        <v>380</v>
      </c>
      <c r="Q536" s="91" t="s">
        <v>15959</v>
      </c>
      <c r="R536" s="178"/>
      <c r="S536" s="86"/>
      <c r="T536" s="9"/>
      <c r="U536" s="9"/>
      <c r="V536" s="9"/>
      <c r="W536" s="9"/>
      <c r="X536" s="9"/>
      <c r="Y536" s="9"/>
      <c r="Z536" s="9"/>
    </row>
    <row r="537" spans="1:26" ht="30" customHeight="1">
      <c r="A537" s="665"/>
      <c r="B537" s="665"/>
      <c r="C537" s="665"/>
      <c r="D537" s="665"/>
      <c r="E537" s="665"/>
      <c r="F537" s="665"/>
      <c r="G537" s="26">
        <v>2</v>
      </c>
      <c r="H537" s="26" t="s">
        <v>15839</v>
      </c>
      <c r="I537" s="26"/>
      <c r="J537" s="86" t="s">
        <v>158</v>
      </c>
      <c r="K537" s="178"/>
      <c r="L537" s="665"/>
      <c r="M537" s="86"/>
      <c r="N537" s="64"/>
      <c r="O537" s="86" t="s">
        <v>380</v>
      </c>
      <c r="P537" s="86" t="s">
        <v>380</v>
      </c>
      <c r="Q537" s="91" t="s">
        <v>15959</v>
      </c>
      <c r="R537" s="178"/>
      <c r="S537" s="86"/>
      <c r="T537" s="9"/>
      <c r="U537" s="9"/>
      <c r="V537" s="9"/>
      <c r="W537" s="9"/>
      <c r="X537" s="9"/>
      <c r="Y537" s="9"/>
      <c r="Z537" s="9"/>
    </row>
    <row r="538" spans="1:26" ht="30" customHeight="1">
      <c r="A538" s="665"/>
      <c r="B538" s="665"/>
      <c r="C538" s="665"/>
      <c r="D538" s="665"/>
      <c r="E538" s="665"/>
      <c r="F538" s="665"/>
      <c r="G538" s="26">
        <v>3</v>
      </c>
      <c r="H538" s="26" t="s">
        <v>15949</v>
      </c>
      <c r="I538" s="26" t="s">
        <v>13007</v>
      </c>
      <c r="J538" s="86" t="s">
        <v>158</v>
      </c>
      <c r="K538" s="178"/>
      <c r="L538" s="665"/>
      <c r="M538" s="86"/>
      <c r="N538" s="64"/>
      <c r="O538" s="86" t="s">
        <v>380</v>
      </c>
      <c r="P538" s="86" t="s">
        <v>380</v>
      </c>
      <c r="Q538" s="91" t="s">
        <v>15959</v>
      </c>
      <c r="R538" s="178"/>
      <c r="S538" s="86"/>
      <c r="T538" s="9"/>
      <c r="U538" s="9"/>
      <c r="V538" s="9"/>
      <c r="W538" s="9"/>
      <c r="X538" s="9"/>
      <c r="Y538" s="9"/>
      <c r="Z538" s="9"/>
    </row>
    <row r="539" spans="1:26" ht="30" customHeight="1">
      <c r="A539" s="665"/>
      <c r="B539" s="665"/>
      <c r="C539" s="665"/>
      <c r="D539" s="665"/>
      <c r="E539" s="665"/>
      <c r="F539" s="665"/>
      <c r="G539" s="26">
        <v>4</v>
      </c>
      <c r="H539" s="26" t="s">
        <v>13006</v>
      </c>
      <c r="I539" s="26" t="s">
        <v>13007</v>
      </c>
      <c r="J539" s="86" t="s">
        <v>158</v>
      </c>
      <c r="K539" s="178"/>
      <c r="L539" s="665"/>
      <c r="M539" s="86"/>
      <c r="N539" s="64"/>
      <c r="O539" s="86" t="s">
        <v>380</v>
      </c>
      <c r="P539" s="86" t="s">
        <v>380</v>
      </c>
      <c r="Q539" s="91" t="s">
        <v>15959</v>
      </c>
      <c r="R539" s="178"/>
      <c r="S539" s="86"/>
      <c r="T539" s="9"/>
      <c r="U539" s="9"/>
      <c r="V539" s="9"/>
      <c r="W539" s="9"/>
      <c r="X539" s="9"/>
      <c r="Y539" s="9"/>
      <c r="Z539" s="9"/>
    </row>
    <row r="540" spans="1:26" ht="30" customHeight="1">
      <c r="A540" s="665"/>
      <c r="B540" s="665"/>
      <c r="C540" s="665"/>
      <c r="D540" s="665"/>
      <c r="E540" s="665"/>
      <c r="F540" s="665"/>
      <c r="G540" s="26">
        <v>5</v>
      </c>
      <c r="H540" s="26" t="s">
        <v>13108</v>
      </c>
      <c r="I540" s="26" t="s">
        <v>13007</v>
      </c>
      <c r="J540" s="86" t="s">
        <v>158</v>
      </c>
      <c r="K540" s="178"/>
      <c r="L540" s="665"/>
      <c r="M540" s="86"/>
      <c r="N540" s="64"/>
      <c r="O540" s="86" t="s">
        <v>380</v>
      </c>
      <c r="P540" s="86" t="s">
        <v>380</v>
      </c>
      <c r="Q540" s="91" t="s">
        <v>15959</v>
      </c>
      <c r="R540" s="178"/>
      <c r="S540" s="86"/>
      <c r="T540" s="9"/>
      <c r="U540" s="9"/>
      <c r="V540" s="9"/>
      <c r="W540" s="9"/>
      <c r="X540" s="9"/>
      <c r="Y540" s="9"/>
      <c r="Z540" s="9"/>
    </row>
    <row r="541" spans="1:26" ht="30" customHeight="1">
      <c r="A541" s="665"/>
      <c r="B541" s="665"/>
      <c r="C541" s="665"/>
      <c r="D541" s="665"/>
      <c r="E541" s="665"/>
      <c r="F541" s="665"/>
      <c r="G541" s="26">
        <v>6</v>
      </c>
      <c r="H541" s="26" t="s">
        <v>15742</v>
      </c>
      <c r="I541" s="26" t="s">
        <v>15812</v>
      </c>
      <c r="J541" s="86" t="s">
        <v>158</v>
      </c>
      <c r="K541" s="178"/>
      <c r="L541" s="665"/>
      <c r="M541" s="86"/>
      <c r="N541" s="64"/>
      <c r="O541" s="86" t="s">
        <v>380</v>
      </c>
      <c r="P541" s="86" t="s">
        <v>380</v>
      </c>
      <c r="Q541" s="91" t="s">
        <v>15959</v>
      </c>
      <c r="R541" s="178"/>
      <c r="S541" s="86"/>
      <c r="T541" s="9"/>
      <c r="U541" s="9"/>
      <c r="V541" s="9"/>
      <c r="W541" s="9"/>
      <c r="X541" s="9"/>
      <c r="Y541" s="9"/>
      <c r="Z541" s="9"/>
    </row>
    <row r="542" spans="1:26" ht="30" customHeight="1">
      <c r="A542" s="665"/>
      <c r="B542" s="665"/>
      <c r="C542" s="665"/>
      <c r="D542" s="665"/>
      <c r="E542" s="665"/>
      <c r="F542" s="665"/>
      <c r="G542" s="26">
        <v>7</v>
      </c>
      <c r="H542" s="26" t="s">
        <v>15918</v>
      </c>
      <c r="I542" s="26" t="s">
        <v>13007</v>
      </c>
      <c r="J542" s="86" t="s">
        <v>158</v>
      </c>
      <c r="K542" s="178"/>
      <c r="L542" s="665"/>
      <c r="M542" s="86"/>
      <c r="N542" s="64"/>
      <c r="O542" s="86" t="s">
        <v>380</v>
      </c>
      <c r="P542" s="86" t="s">
        <v>380</v>
      </c>
      <c r="Q542" s="91" t="s">
        <v>15959</v>
      </c>
      <c r="R542" s="178"/>
      <c r="S542" s="86"/>
      <c r="T542" s="9"/>
      <c r="U542" s="9"/>
      <c r="V542" s="9"/>
      <c r="W542" s="9"/>
      <c r="X542" s="9"/>
      <c r="Y542" s="9"/>
      <c r="Z542" s="9"/>
    </row>
    <row r="543" spans="1:26" ht="30" customHeight="1">
      <c r="A543" s="666"/>
      <c r="B543" s="666"/>
      <c r="C543" s="666"/>
      <c r="D543" s="666"/>
      <c r="E543" s="666"/>
      <c r="F543" s="666"/>
      <c r="G543" s="26">
        <v>8</v>
      </c>
      <c r="H543" s="26" t="s">
        <v>15515</v>
      </c>
      <c r="I543" s="26" t="s">
        <v>13007</v>
      </c>
      <c r="J543" s="86" t="s">
        <v>158</v>
      </c>
      <c r="K543" s="178"/>
      <c r="L543" s="666"/>
      <c r="M543" s="86"/>
      <c r="N543" s="64"/>
      <c r="O543" s="86" t="s">
        <v>380</v>
      </c>
      <c r="P543" s="86" t="s">
        <v>380</v>
      </c>
      <c r="Q543" s="91" t="s">
        <v>15959</v>
      </c>
      <c r="R543" s="178"/>
      <c r="S543" s="86"/>
      <c r="T543" s="9"/>
      <c r="U543" s="9"/>
      <c r="V543" s="9"/>
      <c r="W543" s="9"/>
      <c r="X543" s="9"/>
      <c r="Y543" s="9"/>
      <c r="Z543" s="9"/>
    </row>
    <row r="544" spans="1:26" ht="39.75" customHeight="1">
      <c r="A544" s="735" t="s">
        <v>15968</v>
      </c>
      <c r="B544" s="735" t="s">
        <v>12153</v>
      </c>
      <c r="C544" s="735" t="s">
        <v>15063</v>
      </c>
      <c r="D544" s="740" t="s">
        <v>15969</v>
      </c>
      <c r="E544" s="740" t="s">
        <v>15970</v>
      </c>
      <c r="F544" s="740" t="s">
        <v>13002</v>
      </c>
      <c r="G544" s="26">
        <v>1</v>
      </c>
      <c r="H544" s="26" t="s">
        <v>13006</v>
      </c>
      <c r="I544" s="26" t="s">
        <v>13007</v>
      </c>
      <c r="J544" s="86" t="s">
        <v>158</v>
      </c>
      <c r="K544" s="86"/>
      <c r="L544" s="734"/>
      <c r="M544" s="86"/>
      <c r="N544" s="64"/>
      <c r="O544" s="86" t="s">
        <v>380</v>
      </c>
      <c r="P544" s="86" t="s">
        <v>15971</v>
      </c>
      <c r="Q544" s="86" t="s">
        <v>15972</v>
      </c>
      <c r="R544" s="178"/>
      <c r="S544" s="86"/>
      <c r="T544" s="9"/>
      <c r="U544" s="9"/>
      <c r="V544" s="9"/>
      <c r="W544" s="9"/>
      <c r="X544" s="9"/>
      <c r="Y544" s="9"/>
      <c r="Z544" s="9"/>
    </row>
    <row r="545" spans="1:26" ht="39.75" customHeight="1">
      <c r="A545" s="666"/>
      <c r="B545" s="666"/>
      <c r="C545" s="666"/>
      <c r="D545" s="666"/>
      <c r="E545" s="666"/>
      <c r="F545" s="666"/>
      <c r="G545" s="26">
        <v>2</v>
      </c>
      <c r="H545" s="26" t="s">
        <v>15974</v>
      </c>
      <c r="I545" s="26" t="s">
        <v>15743</v>
      </c>
      <c r="J545" s="86" t="s">
        <v>158</v>
      </c>
      <c r="K545" s="86"/>
      <c r="L545" s="666"/>
      <c r="M545" s="86"/>
      <c r="N545" s="64"/>
      <c r="O545" s="86" t="s">
        <v>380</v>
      </c>
      <c r="P545" s="86" t="s">
        <v>15971</v>
      </c>
      <c r="Q545" s="86" t="s">
        <v>15972</v>
      </c>
      <c r="R545" s="178"/>
      <c r="S545" s="86"/>
      <c r="T545" s="9"/>
      <c r="U545" s="9"/>
      <c r="V545" s="9"/>
      <c r="W545" s="9"/>
      <c r="X545" s="9"/>
      <c r="Y545" s="9"/>
      <c r="Z545" s="9"/>
    </row>
    <row r="546" spans="1:26" ht="30" customHeight="1">
      <c r="A546" s="735" t="s">
        <v>15979</v>
      </c>
      <c r="B546" s="735" t="s">
        <v>12153</v>
      </c>
      <c r="C546" s="735" t="s">
        <v>15063</v>
      </c>
      <c r="D546" s="740" t="s">
        <v>15969</v>
      </c>
      <c r="E546" s="740" t="s">
        <v>15983</v>
      </c>
      <c r="F546" s="740" t="s">
        <v>13002</v>
      </c>
      <c r="G546" s="26">
        <v>1</v>
      </c>
      <c r="H546" s="26" t="s">
        <v>13006</v>
      </c>
      <c r="I546" s="26" t="s">
        <v>13007</v>
      </c>
      <c r="J546" s="86" t="s">
        <v>158</v>
      </c>
      <c r="K546" s="86"/>
      <c r="L546" s="734"/>
      <c r="M546" s="86"/>
      <c r="N546" s="64"/>
      <c r="O546" s="86" t="s">
        <v>380</v>
      </c>
      <c r="P546" s="86" t="s">
        <v>15971</v>
      </c>
      <c r="Q546" s="86" t="s">
        <v>15986</v>
      </c>
      <c r="R546" s="178"/>
      <c r="S546" s="86"/>
      <c r="T546" s="9"/>
      <c r="U546" s="9"/>
      <c r="V546" s="9"/>
      <c r="W546" s="9"/>
      <c r="X546" s="9"/>
      <c r="Y546" s="9"/>
      <c r="Z546" s="9"/>
    </row>
    <row r="547" spans="1:26" ht="30" customHeight="1">
      <c r="A547" s="665"/>
      <c r="B547" s="665"/>
      <c r="C547" s="665"/>
      <c r="D547" s="665"/>
      <c r="E547" s="665"/>
      <c r="F547" s="665"/>
      <c r="G547" s="26">
        <v>2</v>
      </c>
      <c r="H547" s="26" t="s">
        <v>13059</v>
      </c>
      <c r="I547" s="26" t="s">
        <v>13007</v>
      </c>
      <c r="J547" s="86" t="s">
        <v>158</v>
      </c>
      <c r="K547" s="86"/>
      <c r="L547" s="665"/>
      <c r="M547" s="86"/>
      <c r="N547" s="64"/>
      <c r="O547" s="86" t="s">
        <v>380</v>
      </c>
      <c r="P547" s="86" t="s">
        <v>15971</v>
      </c>
      <c r="Q547" s="86" t="s">
        <v>15986</v>
      </c>
      <c r="R547" s="178"/>
      <c r="S547" s="86"/>
      <c r="T547" s="9"/>
      <c r="U547" s="9"/>
      <c r="V547" s="9"/>
      <c r="W547" s="9"/>
      <c r="X547" s="9"/>
      <c r="Y547" s="9"/>
      <c r="Z547" s="9"/>
    </row>
    <row r="548" spans="1:26" ht="30" customHeight="1">
      <c r="A548" s="666"/>
      <c r="B548" s="666"/>
      <c r="C548" s="666"/>
      <c r="D548" s="666"/>
      <c r="E548" s="666"/>
      <c r="F548" s="666"/>
      <c r="G548" s="26">
        <v>3</v>
      </c>
      <c r="H548" s="26" t="s">
        <v>15974</v>
      </c>
      <c r="I548" s="26" t="s">
        <v>15743</v>
      </c>
      <c r="J548" s="86" t="s">
        <v>158</v>
      </c>
      <c r="K548" s="86"/>
      <c r="L548" s="666"/>
      <c r="M548" s="86"/>
      <c r="N548" s="64"/>
      <c r="O548" s="86" t="s">
        <v>380</v>
      </c>
      <c r="P548" s="86" t="s">
        <v>15971</v>
      </c>
      <c r="Q548" s="86" t="s">
        <v>15986</v>
      </c>
      <c r="R548" s="178"/>
      <c r="S548" s="86"/>
      <c r="T548" s="9"/>
      <c r="U548" s="9"/>
      <c r="V548" s="9"/>
      <c r="W548" s="9"/>
      <c r="X548" s="9"/>
      <c r="Y548" s="9"/>
      <c r="Z548" s="9"/>
    </row>
    <row r="549" spans="1:26" ht="30" customHeight="1">
      <c r="A549" s="735" t="s">
        <v>15993</v>
      </c>
      <c r="B549" s="735" t="s">
        <v>12153</v>
      </c>
      <c r="C549" s="735" t="s">
        <v>15063</v>
      </c>
      <c r="D549" s="740" t="s">
        <v>15969</v>
      </c>
      <c r="E549" s="740" t="s">
        <v>15994</v>
      </c>
      <c r="F549" s="740" t="s">
        <v>13002</v>
      </c>
      <c r="G549" s="26">
        <v>1</v>
      </c>
      <c r="H549" s="26" t="s">
        <v>13006</v>
      </c>
      <c r="I549" s="26" t="s">
        <v>13007</v>
      </c>
      <c r="J549" s="86" t="s">
        <v>158</v>
      </c>
      <c r="K549" s="86"/>
      <c r="L549" s="734"/>
      <c r="M549" s="86"/>
      <c r="N549" s="64"/>
      <c r="O549" s="86" t="s">
        <v>380</v>
      </c>
      <c r="P549" s="86" t="s">
        <v>15971</v>
      </c>
      <c r="Q549" s="86" t="s">
        <v>15996</v>
      </c>
      <c r="R549" s="178"/>
      <c r="S549" s="86"/>
      <c r="T549" s="9"/>
      <c r="U549" s="9"/>
      <c r="V549" s="9"/>
      <c r="W549" s="9"/>
      <c r="X549" s="9"/>
      <c r="Y549" s="9"/>
      <c r="Z549" s="9"/>
    </row>
    <row r="550" spans="1:26" ht="30" customHeight="1">
      <c r="A550" s="665"/>
      <c r="B550" s="665"/>
      <c r="C550" s="665"/>
      <c r="D550" s="665"/>
      <c r="E550" s="665"/>
      <c r="F550" s="665"/>
      <c r="G550" s="26">
        <v>2</v>
      </c>
      <c r="H550" s="26" t="s">
        <v>13108</v>
      </c>
      <c r="I550" s="26" t="s">
        <v>13007</v>
      </c>
      <c r="J550" s="86" t="s">
        <v>158</v>
      </c>
      <c r="K550" s="178"/>
      <c r="L550" s="665"/>
      <c r="M550" s="86"/>
      <c r="N550" s="64"/>
      <c r="O550" s="86" t="s">
        <v>380</v>
      </c>
      <c r="P550" s="86" t="s">
        <v>15971</v>
      </c>
      <c r="Q550" s="86" t="s">
        <v>15996</v>
      </c>
      <c r="R550" s="178"/>
      <c r="S550" s="86"/>
      <c r="T550" s="9"/>
      <c r="U550" s="9"/>
      <c r="V550" s="9"/>
      <c r="W550" s="9"/>
      <c r="X550" s="9"/>
      <c r="Y550" s="9"/>
      <c r="Z550" s="9"/>
    </row>
    <row r="551" spans="1:26" ht="30" customHeight="1">
      <c r="A551" s="666"/>
      <c r="B551" s="666"/>
      <c r="C551" s="666"/>
      <c r="D551" s="666"/>
      <c r="E551" s="666"/>
      <c r="F551" s="666"/>
      <c r="G551" s="26">
        <v>3</v>
      </c>
      <c r="H551" s="26" t="s">
        <v>15974</v>
      </c>
      <c r="I551" s="26" t="s">
        <v>15999</v>
      </c>
      <c r="J551" s="86" t="s">
        <v>158</v>
      </c>
      <c r="K551" s="178"/>
      <c r="L551" s="666"/>
      <c r="M551" s="86"/>
      <c r="N551" s="64"/>
      <c r="O551" s="86" t="s">
        <v>380</v>
      </c>
      <c r="P551" s="86" t="s">
        <v>15971</v>
      </c>
      <c r="Q551" s="86" t="s">
        <v>15996</v>
      </c>
      <c r="R551" s="178"/>
      <c r="S551" s="86"/>
      <c r="T551" s="9"/>
      <c r="U551" s="9"/>
      <c r="V551" s="9"/>
      <c r="W551" s="9"/>
      <c r="X551" s="9"/>
      <c r="Y551" s="9"/>
      <c r="Z551" s="9"/>
    </row>
    <row r="552" spans="1:26" ht="45" customHeight="1">
      <c r="A552" s="735" t="s">
        <v>16000</v>
      </c>
      <c r="B552" s="735" t="s">
        <v>12153</v>
      </c>
      <c r="C552" s="735" t="s">
        <v>15063</v>
      </c>
      <c r="D552" s="740" t="s">
        <v>16002</v>
      </c>
      <c r="E552" s="740" t="s">
        <v>16004</v>
      </c>
      <c r="F552" s="740" t="s">
        <v>13002</v>
      </c>
      <c r="G552" s="26">
        <v>1</v>
      </c>
      <c r="H552" s="26" t="s">
        <v>13006</v>
      </c>
      <c r="I552" s="26" t="s">
        <v>13007</v>
      </c>
      <c r="J552" s="86" t="s">
        <v>158</v>
      </c>
      <c r="K552" s="178"/>
      <c r="L552" s="734"/>
      <c r="M552" s="86"/>
      <c r="N552" s="64"/>
      <c r="O552" s="86" t="s">
        <v>380</v>
      </c>
      <c r="P552" s="86" t="s">
        <v>16010</v>
      </c>
      <c r="Q552" s="86" t="s">
        <v>16011</v>
      </c>
      <c r="R552" s="178"/>
      <c r="S552" s="86"/>
      <c r="T552" s="9"/>
      <c r="U552" s="9"/>
      <c r="V552" s="9"/>
      <c r="W552" s="9"/>
      <c r="X552" s="9"/>
      <c r="Y552" s="9"/>
      <c r="Z552" s="9"/>
    </row>
    <row r="553" spans="1:26" ht="45" customHeight="1">
      <c r="A553" s="666"/>
      <c r="B553" s="666"/>
      <c r="C553" s="666"/>
      <c r="D553" s="666"/>
      <c r="E553" s="666"/>
      <c r="F553" s="666"/>
      <c r="G553" s="26">
        <v>2</v>
      </c>
      <c r="H553" s="26" t="s">
        <v>16012</v>
      </c>
      <c r="I553" s="26" t="s">
        <v>15743</v>
      </c>
      <c r="J553" s="86" t="s">
        <v>158</v>
      </c>
      <c r="K553" s="178"/>
      <c r="L553" s="666"/>
      <c r="M553" s="86"/>
      <c r="N553" s="64"/>
      <c r="O553" s="86" t="s">
        <v>380</v>
      </c>
      <c r="P553" s="86" t="s">
        <v>16010</v>
      </c>
      <c r="Q553" s="86" t="s">
        <v>16011</v>
      </c>
      <c r="R553" s="178"/>
      <c r="S553" s="86"/>
      <c r="T553" s="9"/>
      <c r="U553" s="9"/>
      <c r="V553" s="9"/>
      <c r="W553" s="9"/>
      <c r="X553" s="9"/>
      <c r="Y553" s="9"/>
      <c r="Z553" s="9"/>
    </row>
    <row r="554" spans="1:26" ht="30" customHeight="1">
      <c r="A554" s="735" t="s">
        <v>16014</v>
      </c>
      <c r="B554" s="735" t="s">
        <v>12153</v>
      </c>
      <c r="C554" s="735" t="s">
        <v>15063</v>
      </c>
      <c r="D554" s="740" t="s">
        <v>16002</v>
      </c>
      <c r="E554" s="740" t="s">
        <v>16015</v>
      </c>
      <c r="F554" s="740" t="s">
        <v>13002</v>
      </c>
      <c r="G554" s="26">
        <v>1</v>
      </c>
      <c r="H554" s="26" t="s">
        <v>13006</v>
      </c>
      <c r="I554" s="26" t="s">
        <v>13007</v>
      </c>
      <c r="J554" s="86" t="s">
        <v>158</v>
      </c>
      <c r="K554" s="178"/>
      <c r="L554" s="734"/>
      <c r="M554" s="86"/>
      <c r="N554" s="64"/>
      <c r="O554" s="86" t="s">
        <v>380</v>
      </c>
      <c r="P554" s="86" t="s">
        <v>16010</v>
      </c>
      <c r="Q554" s="86" t="s">
        <v>16017</v>
      </c>
      <c r="R554" s="178"/>
      <c r="S554" s="86"/>
      <c r="T554" s="9"/>
      <c r="U554" s="9"/>
      <c r="V554" s="9"/>
      <c r="W554" s="9"/>
      <c r="X554" s="9"/>
      <c r="Y554" s="9"/>
      <c r="Z554" s="9"/>
    </row>
    <row r="555" spans="1:26" ht="30" customHeight="1">
      <c r="A555" s="665"/>
      <c r="B555" s="665"/>
      <c r="C555" s="665"/>
      <c r="D555" s="665"/>
      <c r="E555" s="665"/>
      <c r="F555" s="665"/>
      <c r="G555" s="26">
        <v>2</v>
      </c>
      <c r="H555" s="26" t="s">
        <v>13059</v>
      </c>
      <c r="I555" s="26" t="s">
        <v>13007</v>
      </c>
      <c r="J555" s="86" t="s">
        <v>158</v>
      </c>
      <c r="K555" s="178"/>
      <c r="L555" s="665"/>
      <c r="M555" s="86"/>
      <c r="N555" s="64"/>
      <c r="O555" s="86" t="s">
        <v>380</v>
      </c>
      <c r="P555" s="86" t="s">
        <v>16010</v>
      </c>
      <c r="Q555" s="86" t="s">
        <v>16017</v>
      </c>
      <c r="R555" s="178"/>
      <c r="S555" s="86"/>
      <c r="T555" s="9"/>
      <c r="U555" s="9"/>
      <c r="V555" s="9"/>
      <c r="W555" s="9"/>
      <c r="X555" s="9"/>
      <c r="Y555" s="9"/>
      <c r="Z555" s="9"/>
    </row>
    <row r="556" spans="1:26" ht="30" customHeight="1">
      <c r="A556" s="666"/>
      <c r="B556" s="666"/>
      <c r="C556" s="666"/>
      <c r="D556" s="666"/>
      <c r="E556" s="666"/>
      <c r="F556" s="666"/>
      <c r="G556" s="26">
        <v>3</v>
      </c>
      <c r="H556" s="26" t="s">
        <v>16012</v>
      </c>
      <c r="I556" s="26" t="s">
        <v>15743</v>
      </c>
      <c r="J556" s="86" t="s">
        <v>158</v>
      </c>
      <c r="K556" s="178"/>
      <c r="L556" s="666"/>
      <c r="M556" s="86"/>
      <c r="N556" s="64"/>
      <c r="O556" s="86" t="s">
        <v>380</v>
      </c>
      <c r="P556" s="86" t="s">
        <v>16010</v>
      </c>
      <c r="Q556" s="86" t="s">
        <v>16017</v>
      </c>
      <c r="R556" s="178"/>
      <c r="S556" s="86"/>
      <c r="T556" s="9"/>
      <c r="U556" s="9"/>
      <c r="V556" s="9"/>
      <c r="W556" s="9"/>
      <c r="X556" s="9"/>
      <c r="Y556" s="9"/>
      <c r="Z556" s="9"/>
    </row>
    <row r="557" spans="1:26" ht="30" customHeight="1">
      <c r="A557" s="735" t="s">
        <v>16023</v>
      </c>
      <c r="B557" s="735" t="s">
        <v>12153</v>
      </c>
      <c r="C557" s="735" t="s">
        <v>15063</v>
      </c>
      <c r="D557" s="740" t="s">
        <v>16002</v>
      </c>
      <c r="E557" s="740" t="s">
        <v>16025</v>
      </c>
      <c r="F557" s="740" t="s">
        <v>13002</v>
      </c>
      <c r="G557" s="26">
        <v>1</v>
      </c>
      <c r="H557" s="26" t="s">
        <v>13006</v>
      </c>
      <c r="I557" s="26" t="s">
        <v>13007</v>
      </c>
      <c r="J557" s="86" t="s">
        <v>158</v>
      </c>
      <c r="K557" s="178"/>
      <c r="L557" s="734"/>
      <c r="M557" s="86"/>
      <c r="N557" s="64"/>
      <c r="O557" s="86" t="s">
        <v>380</v>
      </c>
      <c r="P557" s="86" t="s">
        <v>16010</v>
      </c>
      <c r="Q557" s="86" t="s">
        <v>16028</v>
      </c>
      <c r="R557" s="178"/>
      <c r="S557" s="86"/>
      <c r="T557" s="9"/>
      <c r="U557" s="9"/>
      <c r="V557" s="9"/>
      <c r="W557" s="9"/>
      <c r="X557" s="9"/>
      <c r="Y557" s="9"/>
      <c r="Z557" s="9"/>
    </row>
    <row r="558" spans="1:26" ht="30" customHeight="1">
      <c r="A558" s="665"/>
      <c r="B558" s="665"/>
      <c r="C558" s="665"/>
      <c r="D558" s="665"/>
      <c r="E558" s="665"/>
      <c r="F558" s="665"/>
      <c r="G558" s="26">
        <v>2</v>
      </c>
      <c r="H558" s="26" t="s">
        <v>13108</v>
      </c>
      <c r="I558" s="26" t="s">
        <v>13007</v>
      </c>
      <c r="J558" s="86" t="s">
        <v>158</v>
      </c>
      <c r="K558" s="178"/>
      <c r="L558" s="665"/>
      <c r="M558" s="86"/>
      <c r="N558" s="64"/>
      <c r="O558" s="86" t="s">
        <v>380</v>
      </c>
      <c r="P558" s="86" t="s">
        <v>16010</v>
      </c>
      <c r="Q558" s="86" t="s">
        <v>16028</v>
      </c>
      <c r="R558" s="178"/>
      <c r="S558" s="86"/>
      <c r="T558" s="9"/>
      <c r="U558" s="9"/>
      <c r="V558" s="9"/>
      <c r="W558" s="9"/>
      <c r="X558" s="9"/>
      <c r="Y558" s="9"/>
      <c r="Z558" s="9"/>
    </row>
    <row r="559" spans="1:26" ht="30" customHeight="1">
      <c r="A559" s="666"/>
      <c r="B559" s="666"/>
      <c r="C559" s="666"/>
      <c r="D559" s="666"/>
      <c r="E559" s="666"/>
      <c r="F559" s="666"/>
      <c r="G559" s="26">
        <v>3</v>
      </c>
      <c r="H559" s="26" t="s">
        <v>16012</v>
      </c>
      <c r="I559" s="26" t="s">
        <v>16030</v>
      </c>
      <c r="J559" s="86" t="s">
        <v>158</v>
      </c>
      <c r="K559" s="178"/>
      <c r="L559" s="666"/>
      <c r="M559" s="86"/>
      <c r="N559" s="64"/>
      <c r="O559" s="86" t="s">
        <v>380</v>
      </c>
      <c r="P559" s="86" t="s">
        <v>16010</v>
      </c>
      <c r="Q559" s="86" t="s">
        <v>16028</v>
      </c>
      <c r="R559" s="178"/>
      <c r="S559" s="86"/>
      <c r="T559" s="9"/>
      <c r="U559" s="9"/>
      <c r="V559" s="9"/>
      <c r="W559" s="9"/>
      <c r="X559" s="9"/>
      <c r="Y559" s="9"/>
      <c r="Z559" s="9"/>
    </row>
    <row r="560" spans="1:26" ht="45" customHeight="1">
      <c r="A560" s="735" t="s">
        <v>16032</v>
      </c>
      <c r="B560" s="735" t="s">
        <v>12153</v>
      </c>
      <c r="C560" s="735" t="s">
        <v>15063</v>
      </c>
      <c r="D560" s="740" t="s">
        <v>16034</v>
      </c>
      <c r="E560" s="740" t="s">
        <v>16035</v>
      </c>
      <c r="F560" s="740" t="s">
        <v>13002</v>
      </c>
      <c r="G560" s="26">
        <v>1</v>
      </c>
      <c r="H560" s="26" t="s">
        <v>13006</v>
      </c>
      <c r="I560" s="26" t="s">
        <v>13007</v>
      </c>
      <c r="J560" s="86" t="s">
        <v>158</v>
      </c>
      <c r="K560" s="178"/>
      <c r="L560" s="734"/>
      <c r="M560" s="86"/>
      <c r="N560" s="64"/>
      <c r="O560" s="86" t="s">
        <v>380</v>
      </c>
      <c r="P560" s="86" t="s">
        <v>16040</v>
      </c>
      <c r="Q560" s="86" t="s">
        <v>16041</v>
      </c>
      <c r="R560" s="178"/>
      <c r="S560" s="86"/>
      <c r="T560" s="9"/>
      <c r="U560" s="9"/>
      <c r="V560" s="9"/>
      <c r="W560" s="9"/>
      <c r="X560" s="9"/>
      <c r="Y560" s="9"/>
      <c r="Z560" s="9"/>
    </row>
    <row r="561" spans="1:26" ht="45" customHeight="1">
      <c r="A561" s="666"/>
      <c r="B561" s="666"/>
      <c r="C561" s="666"/>
      <c r="D561" s="666"/>
      <c r="E561" s="666"/>
      <c r="F561" s="666"/>
      <c r="G561" s="26">
        <v>2</v>
      </c>
      <c r="H561" s="26" t="s">
        <v>16043</v>
      </c>
      <c r="I561" s="26" t="s">
        <v>15743</v>
      </c>
      <c r="J561" s="86" t="s">
        <v>158</v>
      </c>
      <c r="K561" s="178"/>
      <c r="L561" s="666"/>
      <c r="M561" s="86"/>
      <c r="N561" s="64"/>
      <c r="O561" s="86" t="s">
        <v>380</v>
      </c>
      <c r="P561" s="86" t="s">
        <v>16040</v>
      </c>
      <c r="Q561" s="86" t="s">
        <v>16041</v>
      </c>
      <c r="R561" s="178"/>
      <c r="S561" s="86"/>
      <c r="T561" s="9"/>
      <c r="U561" s="9"/>
      <c r="V561" s="9"/>
      <c r="W561" s="9"/>
      <c r="X561" s="9"/>
      <c r="Y561" s="9"/>
      <c r="Z561" s="9"/>
    </row>
    <row r="562" spans="1:26" ht="30" customHeight="1">
      <c r="A562" s="735" t="s">
        <v>16044</v>
      </c>
      <c r="B562" s="735" t="s">
        <v>12153</v>
      </c>
      <c r="C562" s="735" t="s">
        <v>15063</v>
      </c>
      <c r="D562" s="740" t="s">
        <v>16034</v>
      </c>
      <c r="E562" s="740" t="s">
        <v>16046</v>
      </c>
      <c r="F562" s="740" t="s">
        <v>13002</v>
      </c>
      <c r="G562" s="26">
        <v>1</v>
      </c>
      <c r="H562" s="26" t="s">
        <v>13006</v>
      </c>
      <c r="I562" s="26" t="s">
        <v>13007</v>
      </c>
      <c r="J562" s="86" t="s">
        <v>158</v>
      </c>
      <c r="K562" s="178"/>
      <c r="L562" s="734"/>
      <c r="M562" s="86"/>
      <c r="N562" s="64"/>
      <c r="O562" s="86" t="s">
        <v>380</v>
      </c>
      <c r="P562" s="86" t="s">
        <v>16040</v>
      </c>
      <c r="Q562" s="86" t="s">
        <v>16048</v>
      </c>
      <c r="R562" s="178"/>
      <c r="S562" s="86"/>
      <c r="T562" s="9"/>
      <c r="U562" s="9"/>
      <c r="V562" s="9"/>
      <c r="W562" s="9"/>
      <c r="X562" s="9"/>
      <c r="Y562" s="9"/>
      <c r="Z562" s="9"/>
    </row>
    <row r="563" spans="1:26" ht="30" customHeight="1">
      <c r="A563" s="665"/>
      <c r="B563" s="665"/>
      <c r="C563" s="665"/>
      <c r="D563" s="665"/>
      <c r="E563" s="665"/>
      <c r="F563" s="665"/>
      <c r="G563" s="26">
        <v>2</v>
      </c>
      <c r="H563" s="26" t="s">
        <v>13059</v>
      </c>
      <c r="I563" s="26" t="s">
        <v>13007</v>
      </c>
      <c r="J563" s="86" t="s">
        <v>158</v>
      </c>
      <c r="K563" s="178"/>
      <c r="L563" s="665"/>
      <c r="M563" s="86"/>
      <c r="N563" s="64"/>
      <c r="O563" s="86" t="s">
        <v>380</v>
      </c>
      <c r="P563" s="86" t="s">
        <v>16040</v>
      </c>
      <c r="Q563" s="86" t="s">
        <v>16048</v>
      </c>
      <c r="R563" s="178"/>
      <c r="S563" s="86"/>
      <c r="T563" s="9"/>
      <c r="U563" s="9"/>
      <c r="V563" s="9"/>
      <c r="W563" s="9"/>
      <c r="X563" s="9"/>
      <c r="Y563" s="9"/>
      <c r="Z563" s="9"/>
    </row>
    <row r="564" spans="1:26" ht="30" customHeight="1">
      <c r="A564" s="666"/>
      <c r="B564" s="666"/>
      <c r="C564" s="666"/>
      <c r="D564" s="666"/>
      <c r="E564" s="666"/>
      <c r="F564" s="666"/>
      <c r="G564" s="26">
        <v>3</v>
      </c>
      <c r="H564" s="26" t="s">
        <v>16043</v>
      </c>
      <c r="I564" s="26" t="s">
        <v>15743</v>
      </c>
      <c r="J564" s="86" t="s">
        <v>158</v>
      </c>
      <c r="K564" s="178"/>
      <c r="L564" s="666"/>
      <c r="M564" s="86"/>
      <c r="N564" s="64"/>
      <c r="O564" s="86" t="s">
        <v>380</v>
      </c>
      <c r="P564" s="86" t="s">
        <v>16040</v>
      </c>
      <c r="Q564" s="86" t="s">
        <v>16048</v>
      </c>
      <c r="R564" s="178"/>
      <c r="S564" s="86"/>
      <c r="T564" s="9"/>
      <c r="U564" s="9"/>
      <c r="V564" s="9"/>
      <c r="W564" s="9"/>
      <c r="X564" s="9"/>
      <c r="Y564" s="9"/>
      <c r="Z564" s="9"/>
    </row>
    <row r="565" spans="1:26" ht="30" customHeight="1">
      <c r="A565" s="735" t="s">
        <v>16053</v>
      </c>
      <c r="B565" s="735" t="s">
        <v>12153</v>
      </c>
      <c r="C565" s="735" t="s">
        <v>15063</v>
      </c>
      <c r="D565" s="740" t="s">
        <v>16034</v>
      </c>
      <c r="E565" s="740" t="s">
        <v>16055</v>
      </c>
      <c r="F565" s="740" t="s">
        <v>13002</v>
      </c>
      <c r="G565" s="26">
        <v>1</v>
      </c>
      <c r="H565" s="26" t="s">
        <v>13006</v>
      </c>
      <c r="I565" s="26" t="s">
        <v>13007</v>
      </c>
      <c r="J565" s="86" t="s">
        <v>158</v>
      </c>
      <c r="K565" s="178"/>
      <c r="L565" s="734"/>
      <c r="M565" s="86"/>
      <c r="N565" s="64"/>
      <c r="O565" s="86" t="s">
        <v>380</v>
      </c>
      <c r="P565" s="86" t="s">
        <v>16040</v>
      </c>
      <c r="Q565" s="86" t="s">
        <v>16057</v>
      </c>
      <c r="R565" s="178"/>
      <c r="S565" s="86"/>
      <c r="T565" s="9"/>
      <c r="U565" s="9"/>
      <c r="V565" s="9"/>
      <c r="W565" s="9"/>
      <c r="X565" s="9"/>
      <c r="Y565" s="9"/>
      <c r="Z565" s="9"/>
    </row>
    <row r="566" spans="1:26" ht="30" customHeight="1">
      <c r="A566" s="665"/>
      <c r="B566" s="665"/>
      <c r="C566" s="665"/>
      <c r="D566" s="665"/>
      <c r="E566" s="665"/>
      <c r="F566" s="665"/>
      <c r="G566" s="26">
        <v>2</v>
      </c>
      <c r="H566" s="26" t="s">
        <v>13108</v>
      </c>
      <c r="I566" s="26" t="s">
        <v>13007</v>
      </c>
      <c r="J566" s="86" t="s">
        <v>158</v>
      </c>
      <c r="K566" s="178"/>
      <c r="L566" s="665"/>
      <c r="M566" s="86"/>
      <c r="N566" s="64"/>
      <c r="O566" s="86" t="s">
        <v>380</v>
      </c>
      <c r="P566" s="86" t="s">
        <v>16040</v>
      </c>
      <c r="Q566" s="86" t="s">
        <v>16057</v>
      </c>
      <c r="R566" s="178"/>
      <c r="S566" s="86"/>
      <c r="T566" s="9"/>
      <c r="U566" s="9"/>
      <c r="V566" s="9"/>
      <c r="W566" s="9"/>
      <c r="X566" s="9"/>
      <c r="Y566" s="9"/>
      <c r="Z566" s="9"/>
    </row>
    <row r="567" spans="1:26" ht="30" customHeight="1">
      <c r="A567" s="666"/>
      <c r="B567" s="666"/>
      <c r="C567" s="666"/>
      <c r="D567" s="666"/>
      <c r="E567" s="666"/>
      <c r="F567" s="666"/>
      <c r="G567" s="26">
        <v>3</v>
      </c>
      <c r="H567" s="26" t="s">
        <v>16043</v>
      </c>
      <c r="I567" s="26" t="s">
        <v>16059</v>
      </c>
      <c r="J567" s="86" t="s">
        <v>158</v>
      </c>
      <c r="K567" s="178"/>
      <c r="L567" s="666"/>
      <c r="M567" s="86"/>
      <c r="N567" s="64"/>
      <c r="O567" s="86" t="s">
        <v>380</v>
      </c>
      <c r="P567" s="86" t="s">
        <v>16040</v>
      </c>
      <c r="Q567" s="86" t="s">
        <v>16057</v>
      </c>
      <c r="R567" s="178"/>
      <c r="S567" s="86"/>
      <c r="T567" s="9"/>
      <c r="U567" s="9"/>
      <c r="V567" s="9"/>
      <c r="W567" s="9"/>
      <c r="X567" s="9"/>
      <c r="Y567" s="9"/>
      <c r="Z567" s="9"/>
    </row>
    <row r="568" spans="1:26" ht="39.75" customHeight="1">
      <c r="A568" s="735" t="s">
        <v>16062</v>
      </c>
      <c r="B568" s="735" t="s">
        <v>12153</v>
      </c>
      <c r="C568" s="735" t="s">
        <v>15063</v>
      </c>
      <c r="D568" s="740" t="s">
        <v>16063</v>
      </c>
      <c r="E568" s="740" t="s">
        <v>16064</v>
      </c>
      <c r="F568" s="740" t="s">
        <v>13002</v>
      </c>
      <c r="G568" s="26">
        <v>1</v>
      </c>
      <c r="H568" s="26" t="s">
        <v>13006</v>
      </c>
      <c r="I568" s="26" t="s">
        <v>13007</v>
      </c>
      <c r="J568" s="86" t="s">
        <v>158</v>
      </c>
      <c r="K568" s="178"/>
      <c r="L568" s="734"/>
      <c r="M568" s="86"/>
      <c r="N568" s="64"/>
      <c r="O568" s="86" t="s">
        <v>380</v>
      </c>
      <c r="P568" s="86" t="s">
        <v>380</v>
      </c>
      <c r="Q568" s="86" t="s">
        <v>16067</v>
      </c>
      <c r="R568" s="178"/>
      <c r="S568" s="86"/>
      <c r="T568" s="9"/>
      <c r="U568" s="9"/>
      <c r="V568" s="9"/>
      <c r="W568" s="9"/>
      <c r="X568" s="9"/>
      <c r="Y568" s="9"/>
      <c r="Z568" s="9"/>
    </row>
    <row r="569" spans="1:26" ht="39.75" customHeight="1">
      <c r="A569" s="666"/>
      <c r="B569" s="666"/>
      <c r="C569" s="666"/>
      <c r="D569" s="666"/>
      <c r="E569" s="666"/>
      <c r="F569" s="666"/>
      <c r="G569" s="26">
        <v>2</v>
      </c>
      <c r="H569" s="26" t="s">
        <v>16069</v>
      </c>
      <c r="I569" s="26" t="s">
        <v>15743</v>
      </c>
      <c r="J569" s="86" t="s">
        <v>158</v>
      </c>
      <c r="K569" s="178"/>
      <c r="L569" s="666"/>
      <c r="M569" s="86"/>
      <c r="N569" s="64"/>
      <c r="O569" s="86" t="s">
        <v>380</v>
      </c>
      <c r="P569" s="86" t="s">
        <v>380</v>
      </c>
      <c r="Q569" s="86" t="s">
        <v>16067</v>
      </c>
      <c r="R569" s="178"/>
      <c r="S569" s="86"/>
      <c r="T569" s="9"/>
      <c r="U569" s="9"/>
      <c r="V569" s="9"/>
      <c r="W569" s="9"/>
      <c r="X569" s="9"/>
      <c r="Y569" s="9"/>
      <c r="Z569" s="9"/>
    </row>
    <row r="570" spans="1:26" ht="39.75" customHeight="1">
      <c r="A570" s="735" t="s">
        <v>16071</v>
      </c>
      <c r="B570" s="735" t="s">
        <v>12153</v>
      </c>
      <c r="C570" s="735" t="s">
        <v>15063</v>
      </c>
      <c r="D570" s="740" t="s">
        <v>16063</v>
      </c>
      <c r="E570" s="740" t="s">
        <v>16072</v>
      </c>
      <c r="F570" s="740" t="s">
        <v>13002</v>
      </c>
      <c r="G570" s="26">
        <v>1</v>
      </c>
      <c r="H570" s="26" t="s">
        <v>13006</v>
      </c>
      <c r="I570" s="26" t="s">
        <v>13007</v>
      </c>
      <c r="J570" s="86" t="s">
        <v>158</v>
      </c>
      <c r="K570" s="178"/>
      <c r="L570" s="734"/>
      <c r="M570" s="86"/>
      <c r="N570" s="64"/>
      <c r="O570" s="86" t="s">
        <v>380</v>
      </c>
      <c r="P570" s="86" t="s">
        <v>380</v>
      </c>
      <c r="Q570" s="86" t="s">
        <v>16075</v>
      </c>
      <c r="R570" s="178"/>
      <c r="S570" s="86"/>
      <c r="T570" s="9"/>
      <c r="U570" s="9"/>
      <c r="V570" s="9"/>
      <c r="W570" s="9"/>
      <c r="X570" s="9"/>
      <c r="Y570" s="9"/>
      <c r="Z570" s="9"/>
    </row>
    <row r="571" spans="1:26" ht="39.75" customHeight="1">
      <c r="A571" s="666"/>
      <c r="B571" s="666"/>
      <c r="C571" s="666"/>
      <c r="D571" s="666"/>
      <c r="E571" s="666"/>
      <c r="F571" s="666"/>
      <c r="G571" s="26">
        <v>2</v>
      </c>
      <c r="H571" s="26" t="s">
        <v>16077</v>
      </c>
      <c r="I571" s="26" t="s">
        <v>15743</v>
      </c>
      <c r="J571" s="86" t="s">
        <v>158</v>
      </c>
      <c r="K571" s="178"/>
      <c r="L571" s="666"/>
      <c r="M571" s="86"/>
      <c r="N571" s="64"/>
      <c r="O571" s="86" t="s">
        <v>380</v>
      </c>
      <c r="P571" s="86" t="s">
        <v>380</v>
      </c>
      <c r="Q571" s="86" t="s">
        <v>16075</v>
      </c>
      <c r="R571" s="178"/>
      <c r="S571" s="86"/>
      <c r="T571" s="9"/>
      <c r="U571" s="9"/>
      <c r="V571" s="9"/>
      <c r="W571" s="9"/>
      <c r="X571" s="9"/>
      <c r="Y571" s="9"/>
      <c r="Z571" s="9"/>
    </row>
    <row r="572" spans="1:26" ht="30" customHeight="1">
      <c r="A572" s="735" t="s">
        <v>16078</v>
      </c>
      <c r="B572" s="735" t="s">
        <v>12153</v>
      </c>
      <c r="C572" s="735" t="s">
        <v>15063</v>
      </c>
      <c r="D572" s="740" t="s">
        <v>16063</v>
      </c>
      <c r="E572" s="740" t="s">
        <v>16081</v>
      </c>
      <c r="F572" s="740" t="s">
        <v>13002</v>
      </c>
      <c r="G572" s="26">
        <v>1</v>
      </c>
      <c r="H572" s="26" t="s">
        <v>13006</v>
      </c>
      <c r="I572" s="26" t="s">
        <v>13007</v>
      </c>
      <c r="J572" s="86" t="s">
        <v>158</v>
      </c>
      <c r="K572" s="178"/>
      <c r="L572" s="734"/>
      <c r="M572" s="86"/>
      <c r="N572" s="64"/>
      <c r="O572" s="86" t="s">
        <v>380</v>
      </c>
      <c r="P572" s="86" t="s">
        <v>380</v>
      </c>
      <c r="Q572" s="86" t="s">
        <v>16082</v>
      </c>
      <c r="R572" s="178"/>
      <c r="S572" s="86"/>
      <c r="T572" s="9"/>
      <c r="U572" s="9"/>
      <c r="V572" s="9"/>
      <c r="W572" s="9"/>
      <c r="X572" s="9"/>
      <c r="Y572" s="9"/>
      <c r="Z572" s="9"/>
    </row>
    <row r="573" spans="1:26" ht="30" customHeight="1">
      <c r="A573" s="665"/>
      <c r="B573" s="665"/>
      <c r="C573" s="665"/>
      <c r="D573" s="665"/>
      <c r="E573" s="665"/>
      <c r="F573" s="665"/>
      <c r="G573" s="26">
        <v>2</v>
      </c>
      <c r="H573" s="26" t="s">
        <v>13059</v>
      </c>
      <c r="I573" s="26" t="s">
        <v>13007</v>
      </c>
      <c r="J573" s="86" t="s">
        <v>158</v>
      </c>
      <c r="K573" s="178"/>
      <c r="L573" s="665"/>
      <c r="M573" s="86"/>
      <c r="N573" s="64"/>
      <c r="O573" s="86" t="s">
        <v>380</v>
      </c>
      <c r="P573" s="86" t="s">
        <v>380</v>
      </c>
      <c r="Q573" s="86" t="s">
        <v>16082</v>
      </c>
      <c r="R573" s="178"/>
      <c r="S573" s="86"/>
      <c r="T573" s="9"/>
      <c r="U573" s="9"/>
      <c r="V573" s="9"/>
      <c r="W573" s="9"/>
      <c r="X573" s="9"/>
      <c r="Y573" s="9"/>
      <c r="Z573" s="9"/>
    </row>
    <row r="574" spans="1:26" ht="30" customHeight="1">
      <c r="A574" s="666"/>
      <c r="B574" s="666"/>
      <c r="C574" s="666"/>
      <c r="D574" s="666"/>
      <c r="E574" s="666"/>
      <c r="F574" s="666"/>
      <c r="G574" s="26">
        <v>3</v>
      </c>
      <c r="H574" s="26" t="s">
        <v>16069</v>
      </c>
      <c r="I574" s="26" t="s">
        <v>15743</v>
      </c>
      <c r="J574" s="86" t="s">
        <v>158</v>
      </c>
      <c r="K574" s="178"/>
      <c r="L574" s="666"/>
      <c r="M574" s="86"/>
      <c r="N574" s="64"/>
      <c r="O574" s="86" t="s">
        <v>380</v>
      </c>
      <c r="P574" s="86" t="s">
        <v>380</v>
      </c>
      <c r="Q574" s="86" t="s">
        <v>16082</v>
      </c>
      <c r="R574" s="178"/>
      <c r="S574" s="86"/>
      <c r="T574" s="9"/>
      <c r="U574" s="9"/>
      <c r="V574" s="9"/>
      <c r="W574" s="9"/>
      <c r="X574" s="9"/>
      <c r="Y574" s="9"/>
      <c r="Z574" s="9"/>
    </row>
    <row r="575" spans="1:26" ht="30" customHeight="1">
      <c r="A575" s="735" t="s">
        <v>16087</v>
      </c>
      <c r="B575" s="735" t="s">
        <v>12153</v>
      </c>
      <c r="C575" s="735" t="s">
        <v>15063</v>
      </c>
      <c r="D575" s="740" t="s">
        <v>16063</v>
      </c>
      <c r="E575" s="740" t="s">
        <v>16089</v>
      </c>
      <c r="F575" s="740" t="s">
        <v>13002</v>
      </c>
      <c r="G575" s="26">
        <v>1</v>
      </c>
      <c r="H575" s="26" t="s">
        <v>13006</v>
      </c>
      <c r="I575" s="26" t="s">
        <v>13007</v>
      </c>
      <c r="J575" s="86" t="s">
        <v>158</v>
      </c>
      <c r="K575" s="178"/>
      <c r="L575" s="734"/>
      <c r="M575" s="86"/>
      <c r="N575" s="64"/>
      <c r="O575" s="86" t="s">
        <v>380</v>
      </c>
      <c r="P575" s="86" t="s">
        <v>380</v>
      </c>
      <c r="Q575" s="86" t="s">
        <v>16091</v>
      </c>
      <c r="R575" s="178"/>
      <c r="S575" s="86"/>
      <c r="T575" s="9"/>
      <c r="U575" s="9"/>
      <c r="V575" s="9"/>
      <c r="W575" s="9"/>
      <c r="X575" s="9"/>
      <c r="Y575" s="9"/>
      <c r="Z575" s="9"/>
    </row>
    <row r="576" spans="1:26" ht="30" customHeight="1">
      <c r="A576" s="665"/>
      <c r="B576" s="665"/>
      <c r="C576" s="665"/>
      <c r="D576" s="665"/>
      <c r="E576" s="665"/>
      <c r="F576" s="665"/>
      <c r="G576" s="26">
        <v>2</v>
      </c>
      <c r="H576" s="26" t="s">
        <v>13059</v>
      </c>
      <c r="I576" s="26" t="s">
        <v>13007</v>
      </c>
      <c r="J576" s="86" t="s">
        <v>158</v>
      </c>
      <c r="K576" s="178"/>
      <c r="L576" s="665"/>
      <c r="M576" s="86"/>
      <c r="N576" s="64"/>
      <c r="O576" s="86" t="s">
        <v>380</v>
      </c>
      <c r="P576" s="86" t="s">
        <v>380</v>
      </c>
      <c r="Q576" s="86" t="s">
        <v>16091</v>
      </c>
      <c r="R576" s="178"/>
      <c r="S576" s="86"/>
      <c r="T576" s="9"/>
      <c r="U576" s="9"/>
      <c r="V576" s="9"/>
      <c r="W576" s="9"/>
      <c r="X576" s="9"/>
      <c r="Y576" s="9"/>
      <c r="Z576" s="9"/>
    </row>
    <row r="577" spans="1:26" ht="30" customHeight="1">
      <c r="A577" s="666"/>
      <c r="B577" s="666"/>
      <c r="C577" s="666"/>
      <c r="D577" s="666"/>
      <c r="E577" s="666"/>
      <c r="F577" s="666"/>
      <c r="G577" s="26">
        <v>3</v>
      </c>
      <c r="H577" s="26" t="s">
        <v>16077</v>
      </c>
      <c r="I577" s="26" t="s">
        <v>15743</v>
      </c>
      <c r="J577" s="86" t="s">
        <v>158</v>
      </c>
      <c r="K577" s="178"/>
      <c r="L577" s="666"/>
      <c r="M577" s="86"/>
      <c r="N577" s="64"/>
      <c r="O577" s="86" t="s">
        <v>380</v>
      </c>
      <c r="P577" s="86" t="s">
        <v>380</v>
      </c>
      <c r="Q577" s="86" t="s">
        <v>16091</v>
      </c>
      <c r="R577" s="178"/>
      <c r="S577" s="86"/>
      <c r="T577" s="9"/>
      <c r="U577" s="9"/>
      <c r="V577" s="9"/>
      <c r="W577" s="9"/>
      <c r="X577" s="9"/>
      <c r="Y577" s="9"/>
      <c r="Z577" s="9"/>
    </row>
    <row r="578" spans="1:26" ht="30" customHeight="1">
      <c r="A578" s="735" t="s">
        <v>16095</v>
      </c>
      <c r="B578" s="735" t="s">
        <v>12153</v>
      </c>
      <c r="C578" s="735" t="s">
        <v>15063</v>
      </c>
      <c r="D578" s="740" t="s">
        <v>16063</v>
      </c>
      <c r="E578" s="740" t="s">
        <v>16097</v>
      </c>
      <c r="F578" s="740" t="s">
        <v>13002</v>
      </c>
      <c r="G578" s="26">
        <v>1</v>
      </c>
      <c r="H578" s="26" t="s">
        <v>13006</v>
      </c>
      <c r="I578" s="26" t="s">
        <v>13007</v>
      </c>
      <c r="J578" s="86" t="s">
        <v>158</v>
      </c>
      <c r="K578" s="178"/>
      <c r="L578" s="734"/>
      <c r="M578" s="86"/>
      <c r="N578" s="64"/>
      <c r="O578" s="86" t="s">
        <v>380</v>
      </c>
      <c r="P578" s="86" t="s">
        <v>380</v>
      </c>
      <c r="Q578" s="86" t="s">
        <v>16100</v>
      </c>
      <c r="R578" s="178"/>
      <c r="S578" s="86"/>
      <c r="T578" s="9"/>
      <c r="U578" s="9"/>
      <c r="V578" s="9"/>
      <c r="W578" s="9"/>
      <c r="X578" s="9"/>
      <c r="Y578" s="9"/>
      <c r="Z578" s="9"/>
    </row>
    <row r="579" spans="1:26" ht="30" customHeight="1">
      <c r="A579" s="665"/>
      <c r="B579" s="665"/>
      <c r="C579" s="665"/>
      <c r="D579" s="665"/>
      <c r="E579" s="665"/>
      <c r="F579" s="665"/>
      <c r="G579" s="26">
        <v>2</v>
      </c>
      <c r="H579" s="26" t="s">
        <v>13108</v>
      </c>
      <c r="I579" s="26" t="s">
        <v>13007</v>
      </c>
      <c r="J579" s="86" t="s">
        <v>158</v>
      </c>
      <c r="K579" s="178"/>
      <c r="L579" s="665"/>
      <c r="M579" s="86"/>
      <c r="N579" s="64"/>
      <c r="O579" s="86" t="s">
        <v>380</v>
      </c>
      <c r="P579" s="86" t="s">
        <v>380</v>
      </c>
      <c r="Q579" s="86" t="s">
        <v>16100</v>
      </c>
      <c r="R579" s="178"/>
      <c r="S579" s="86"/>
      <c r="T579" s="9"/>
      <c r="U579" s="9"/>
      <c r="V579" s="9"/>
      <c r="W579" s="9"/>
      <c r="X579" s="9"/>
      <c r="Y579" s="9"/>
      <c r="Z579" s="9"/>
    </row>
    <row r="580" spans="1:26" ht="30" customHeight="1">
      <c r="A580" s="666"/>
      <c r="B580" s="666"/>
      <c r="C580" s="666"/>
      <c r="D580" s="666"/>
      <c r="E580" s="666"/>
      <c r="F580" s="666"/>
      <c r="G580" s="26">
        <v>3</v>
      </c>
      <c r="H580" s="26" t="s">
        <v>16069</v>
      </c>
      <c r="I580" s="26" t="s">
        <v>16102</v>
      </c>
      <c r="J580" s="86" t="s">
        <v>158</v>
      </c>
      <c r="K580" s="178"/>
      <c r="L580" s="666"/>
      <c r="M580" s="86"/>
      <c r="N580" s="64"/>
      <c r="O580" s="86" t="s">
        <v>380</v>
      </c>
      <c r="P580" s="86" t="s">
        <v>380</v>
      </c>
      <c r="Q580" s="86" t="s">
        <v>16100</v>
      </c>
      <c r="R580" s="178"/>
      <c r="S580" s="86"/>
      <c r="T580" s="9"/>
      <c r="U580" s="9"/>
      <c r="V580" s="9"/>
      <c r="W580" s="9"/>
      <c r="X580" s="9"/>
      <c r="Y580" s="9"/>
      <c r="Z580" s="9"/>
    </row>
    <row r="581" spans="1:26" ht="30" customHeight="1">
      <c r="A581" s="735" t="s">
        <v>16103</v>
      </c>
      <c r="B581" s="735" t="s">
        <v>12153</v>
      </c>
      <c r="C581" s="735" t="s">
        <v>15063</v>
      </c>
      <c r="D581" s="740" t="s">
        <v>16063</v>
      </c>
      <c r="E581" s="740" t="s">
        <v>16105</v>
      </c>
      <c r="F581" s="740" t="s">
        <v>13002</v>
      </c>
      <c r="G581" s="26">
        <v>1</v>
      </c>
      <c r="H581" s="26" t="s">
        <v>13006</v>
      </c>
      <c r="I581" s="26" t="s">
        <v>13007</v>
      </c>
      <c r="J581" s="86" t="s">
        <v>158</v>
      </c>
      <c r="K581" s="178"/>
      <c r="L581" s="734"/>
      <c r="M581" s="86"/>
      <c r="N581" s="64"/>
      <c r="O581" s="86" t="s">
        <v>380</v>
      </c>
      <c r="P581" s="86" t="s">
        <v>380</v>
      </c>
      <c r="Q581" s="86" t="s">
        <v>16107</v>
      </c>
      <c r="R581" s="178"/>
      <c r="S581" s="86"/>
      <c r="T581" s="9"/>
      <c r="U581" s="9"/>
      <c r="V581" s="9"/>
      <c r="W581" s="9"/>
      <c r="X581" s="9"/>
      <c r="Y581" s="9"/>
      <c r="Z581" s="9"/>
    </row>
    <row r="582" spans="1:26" ht="30" customHeight="1">
      <c r="A582" s="665"/>
      <c r="B582" s="665"/>
      <c r="C582" s="665"/>
      <c r="D582" s="665"/>
      <c r="E582" s="665"/>
      <c r="F582" s="665"/>
      <c r="G582" s="26">
        <v>2</v>
      </c>
      <c r="H582" s="26" t="s">
        <v>13108</v>
      </c>
      <c r="I582" s="26" t="s">
        <v>13007</v>
      </c>
      <c r="J582" s="86" t="s">
        <v>158</v>
      </c>
      <c r="K582" s="178"/>
      <c r="L582" s="665"/>
      <c r="M582" s="86"/>
      <c r="N582" s="64"/>
      <c r="O582" s="86" t="s">
        <v>380</v>
      </c>
      <c r="P582" s="86" t="s">
        <v>380</v>
      </c>
      <c r="Q582" s="86" t="s">
        <v>16107</v>
      </c>
      <c r="R582" s="178"/>
      <c r="S582" s="86"/>
      <c r="T582" s="9"/>
      <c r="U582" s="9"/>
      <c r="V582" s="9"/>
      <c r="W582" s="9"/>
      <c r="X582" s="9"/>
      <c r="Y582" s="9"/>
      <c r="Z582" s="9"/>
    </row>
    <row r="583" spans="1:26" ht="30" customHeight="1">
      <c r="A583" s="666"/>
      <c r="B583" s="666"/>
      <c r="C583" s="666"/>
      <c r="D583" s="666"/>
      <c r="E583" s="666"/>
      <c r="F583" s="666"/>
      <c r="G583" s="26">
        <v>3</v>
      </c>
      <c r="H583" s="26" t="s">
        <v>16077</v>
      </c>
      <c r="I583" s="26" t="s">
        <v>16114</v>
      </c>
      <c r="J583" s="86" t="s">
        <v>158</v>
      </c>
      <c r="K583" s="178"/>
      <c r="L583" s="666"/>
      <c r="M583" s="86"/>
      <c r="N583" s="64"/>
      <c r="O583" s="86" t="s">
        <v>380</v>
      </c>
      <c r="P583" s="86" t="s">
        <v>380</v>
      </c>
      <c r="Q583" s="86" t="s">
        <v>16107</v>
      </c>
      <c r="R583" s="178"/>
      <c r="S583" s="86"/>
      <c r="T583" s="9"/>
      <c r="U583" s="9"/>
      <c r="V583" s="9"/>
      <c r="W583" s="9"/>
      <c r="X583" s="9"/>
      <c r="Y583" s="9"/>
      <c r="Z583" s="9"/>
    </row>
    <row r="584" spans="1:26" ht="39.75" customHeight="1">
      <c r="A584" s="735" t="s">
        <v>16116</v>
      </c>
      <c r="B584" s="735" t="s">
        <v>12153</v>
      </c>
      <c r="C584" s="735" t="s">
        <v>15063</v>
      </c>
      <c r="D584" s="740" t="s">
        <v>16117</v>
      </c>
      <c r="E584" s="740" t="s">
        <v>16119</v>
      </c>
      <c r="F584" s="740" t="s">
        <v>13002</v>
      </c>
      <c r="G584" s="26">
        <v>1</v>
      </c>
      <c r="H584" s="26" t="s">
        <v>13006</v>
      </c>
      <c r="I584" s="26" t="s">
        <v>13007</v>
      </c>
      <c r="J584" s="86" t="s">
        <v>158</v>
      </c>
      <c r="K584" s="178"/>
      <c r="L584" s="734"/>
      <c r="M584" s="417"/>
      <c r="N584" s="424"/>
      <c r="O584" s="86" t="s">
        <v>380</v>
      </c>
      <c r="P584" s="86" t="s">
        <v>380</v>
      </c>
      <c r="Q584" s="86" t="s">
        <v>16121</v>
      </c>
      <c r="R584" s="178"/>
      <c r="S584" s="86"/>
      <c r="T584" s="9"/>
      <c r="U584" s="9"/>
      <c r="V584" s="9"/>
      <c r="W584" s="9"/>
      <c r="X584" s="9"/>
      <c r="Y584" s="9"/>
      <c r="Z584" s="9"/>
    </row>
    <row r="585" spans="1:26" ht="39.75" customHeight="1">
      <c r="A585" s="666"/>
      <c r="B585" s="666"/>
      <c r="C585" s="666"/>
      <c r="D585" s="666"/>
      <c r="E585" s="666"/>
      <c r="F585" s="666"/>
      <c r="G585" s="26">
        <v>2</v>
      </c>
      <c r="H585" s="26" t="s">
        <v>16123</v>
      </c>
      <c r="I585" s="26" t="s">
        <v>15743</v>
      </c>
      <c r="J585" s="86" t="s">
        <v>158</v>
      </c>
      <c r="K585" s="178"/>
      <c r="L585" s="666"/>
      <c r="M585" s="417"/>
      <c r="N585" s="424"/>
      <c r="O585" s="86" t="s">
        <v>380</v>
      </c>
      <c r="P585" s="86" t="s">
        <v>380</v>
      </c>
      <c r="Q585" s="86" t="s">
        <v>16121</v>
      </c>
      <c r="R585" s="178"/>
      <c r="S585" s="86"/>
      <c r="T585" s="9"/>
      <c r="U585" s="9"/>
      <c r="V585" s="9"/>
      <c r="W585" s="9"/>
      <c r="X585" s="9"/>
      <c r="Y585" s="9"/>
      <c r="Z585" s="9"/>
    </row>
    <row r="586" spans="1:26" ht="39.75" customHeight="1">
      <c r="A586" s="735" t="s">
        <v>16124</v>
      </c>
      <c r="B586" s="735" t="s">
        <v>12153</v>
      </c>
      <c r="C586" s="735" t="s">
        <v>15063</v>
      </c>
      <c r="D586" s="740" t="s">
        <v>16117</v>
      </c>
      <c r="E586" s="740" t="s">
        <v>16126</v>
      </c>
      <c r="F586" s="740" t="s">
        <v>13002</v>
      </c>
      <c r="G586" s="26">
        <v>1</v>
      </c>
      <c r="H586" s="26" t="s">
        <v>13006</v>
      </c>
      <c r="I586" s="26" t="s">
        <v>13007</v>
      </c>
      <c r="J586" s="86" t="s">
        <v>158</v>
      </c>
      <c r="K586" s="178"/>
      <c r="L586" s="734"/>
      <c r="M586" s="417"/>
      <c r="N586" s="424"/>
      <c r="O586" s="86" t="s">
        <v>380</v>
      </c>
      <c r="P586" s="86" t="s">
        <v>380</v>
      </c>
      <c r="Q586" s="86" t="s">
        <v>16128</v>
      </c>
      <c r="R586" s="178"/>
      <c r="S586" s="86"/>
      <c r="T586" s="9"/>
      <c r="U586" s="9"/>
      <c r="V586" s="9"/>
      <c r="W586" s="9"/>
      <c r="X586" s="9"/>
      <c r="Y586" s="9"/>
      <c r="Z586" s="9"/>
    </row>
    <row r="587" spans="1:26" ht="39.75" customHeight="1">
      <c r="A587" s="666"/>
      <c r="B587" s="666"/>
      <c r="C587" s="666"/>
      <c r="D587" s="666"/>
      <c r="E587" s="666"/>
      <c r="F587" s="666"/>
      <c r="G587" s="26">
        <v>2</v>
      </c>
      <c r="H587" s="26" t="s">
        <v>16130</v>
      </c>
      <c r="I587" s="26" t="s">
        <v>15743</v>
      </c>
      <c r="J587" s="86" t="s">
        <v>158</v>
      </c>
      <c r="K587" s="178"/>
      <c r="L587" s="666"/>
      <c r="M587" s="417"/>
      <c r="N587" s="424"/>
      <c r="O587" s="86" t="s">
        <v>380</v>
      </c>
      <c r="P587" s="86" t="s">
        <v>380</v>
      </c>
      <c r="Q587" s="86" t="s">
        <v>16128</v>
      </c>
      <c r="R587" s="178"/>
      <c r="S587" s="86"/>
      <c r="T587" s="9"/>
      <c r="U587" s="9"/>
      <c r="V587" s="9"/>
      <c r="W587" s="9"/>
      <c r="X587" s="9"/>
      <c r="Y587" s="9"/>
      <c r="Z587" s="9"/>
    </row>
    <row r="588" spans="1:26" ht="30" customHeight="1">
      <c r="A588" s="735" t="s">
        <v>16131</v>
      </c>
      <c r="B588" s="735" t="s">
        <v>12153</v>
      </c>
      <c r="C588" s="735" t="s">
        <v>15063</v>
      </c>
      <c r="D588" s="740" t="s">
        <v>16117</v>
      </c>
      <c r="E588" s="740" t="s">
        <v>16132</v>
      </c>
      <c r="F588" s="740" t="s">
        <v>13002</v>
      </c>
      <c r="G588" s="26">
        <v>1</v>
      </c>
      <c r="H588" s="26" t="s">
        <v>13006</v>
      </c>
      <c r="I588" s="26" t="s">
        <v>13007</v>
      </c>
      <c r="J588" s="86" t="s">
        <v>158</v>
      </c>
      <c r="K588" s="178"/>
      <c r="L588" s="734"/>
      <c r="M588" s="417"/>
      <c r="N588" s="424"/>
      <c r="O588" s="86" t="s">
        <v>380</v>
      </c>
      <c r="P588" s="86" t="s">
        <v>380</v>
      </c>
      <c r="Q588" s="86" t="s">
        <v>16135</v>
      </c>
      <c r="R588" s="178"/>
      <c r="S588" s="86"/>
      <c r="T588" s="9"/>
      <c r="U588" s="9"/>
      <c r="V588" s="9"/>
      <c r="W588" s="9"/>
      <c r="X588" s="9"/>
      <c r="Y588" s="9"/>
      <c r="Z588" s="9"/>
    </row>
    <row r="589" spans="1:26" ht="30" customHeight="1">
      <c r="A589" s="665"/>
      <c r="B589" s="665"/>
      <c r="C589" s="665"/>
      <c r="D589" s="665"/>
      <c r="E589" s="665"/>
      <c r="F589" s="665"/>
      <c r="G589" s="26">
        <v>2</v>
      </c>
      <c r="H589" s="26" t="s">
        <v>13059</v>
      </c>
      <c r="I589" s="26" t="s">
        <v>13007</v>
      </c>
      <c r="J589" s="86" t="s">
        <v>158</v>
      </c>
      <c r="K589" s="178"/>
      <c r="L589" s="665"/>
      <c r="M589" s="417"/>
      <c r="N589" s="424"/>
      <c r="O589" s="86" t="s">
        <v>380</v>
      </c>
      <c r="P589" s="86" t="s">
        <v>380</v>
      </c>
      <c r="Q589" s="86" t="s">
        <v>16135</v>
      </c>
      <c r="R589" s="178"/>
      <c r="S589" s="86"/>
      <c r="T589" s="9"/>
      <c r="U589" s="9"/>
      <c r="V589" s="9"/>
      <c r="W589" s="9"/>
      <c r="X589" s="9"/>
      <c r="Y589" s="9"/>
      <c r="Z589" s="9"/>
    </row>
    <row r="590" spans="1:26" ht="30" customHeight="1">
      <c r="A590" s="666"/>
      <c r="B590" s="666"/>
      <c r="C590" s="666"/>
      <c r="D590" s="666"/>
      <c r="E590" s="666"/>
      <c r="F590" s="666"/>
      <c r="G590" s="26">
        <v>3</v>
      </c>
      <c r="H590" s="26" t="s">
        <v>16123</v>
      </c>
      <c r="I590" s="26" t="s">
        <v>15743</v>
      </c>
      <c r="J590" s="86" t="s">
        <v>158</v>
      </c>
      <c r="K590" s="178"/>
      <c r="L590" s="666"/>
      <c r="M590" s="417"/>
      <c r="N590" s="424"/>
      <c r="O590" s="86" t="s">
        <v>380</v>
      </c>
      <c r="P590" s="86" t="s">
        <v>380</v>
      </c>
      <c r="Q590" s="86" t="s">
        <v>16135</v>
      </c>
      <c r="R590" s="178"/>
      <c r="S590" s="86"/>
      <c r="T590" s="9"/>
      <c r="U590" s="9"/>
      <c r="V590" s="9"/>
      <c r="W590" s="9"/>
      <c r="X590" s="9"/>
      <c r="Y590" s="9"/>
      <c r="Z590" s="9"/>
    </row>
    <row r="591" spans="1:26" ht="30" customHeight="1">
      <c r="A591" s="735" t="s">
        <v>16143</v>
      </c>
      <c r="B591" s="735" t="s">
        <v>12153</v>
      </c>
      <c r="C591" s="735" t="s">
        <v>15063</v>
      </c>
      <c r="D591" s="740" t="s">
        <v>16117</v>
      </c>
      <c r="E591" s="740" t="s">
        <v>16145</v>
      </c>
      <c r="F591" s="740" t="s">
        <v>13002</v>
      </c>
      <c r="G591" s="26">
        <v>1</v>
      </c>
      <c r="H591" s="26" t="s">
        <v>13006</v>
      </c>
      <c r="I591" s="26" t="s">
        <v>13007</v>
      </c>
      <c r="J591" s="86" t="s">
        <v>158</v>
      </c>
      <c r="K591" s="178"/>
      <c r="L591" s="734"/>
      <c r="M591" s="417"/>
      <c r="N591" s="424"/>
      <c r="O591" s="86" t="s">
        <v>380</v>
      </c>
      <c r="P591" s="86" t="s">
        <v>380</v>
      </c>
      <c r="Q591" s="86" t="s">
        <v>16147</v>
      </c>
      <c r="R591" s="178"/>
      <c r="S591" s="86"/>
      <c r="T591" s="9"/>
      <c r="U591" s="9"/>
      <c r="V591" s="9"/>
      <c r="W591" s="9"/>
      <c r="X591" s="9"/>
      <c r="Y591" s="9"/>
      <c r="Z591" s="9"/>
    </row>
    <row r="592" spans="1:26" ht="30" customHeight="1">
      <c r="A592" s="665"/>
      <c r="B592" s="665"/>
      <c r="C592" s="665"/>
      <c r="D592" s="665"/>
      <c r="E592" s="665"/>
      <c r="F592" s="665"/>
      <c r="G592" s="26">
        <v>2</v>
      </c>
      <c r="H592" s="26" t="s">
        <v>13059</v>
      </c>
      <c r="I592" s="26" t="s">
        <v>13007</v>
      </c>
      <c r="J592" s="86" t="s">
        <v>158</v>
      </c>
      <c r="K592" s="178"/>
      <c r="L592" s="665"/>
      <c r="M592" s="417"/>
      <c r="N592" s="424"/>
      <c r="O592" s="86" t="s">
        <v>380</v>
      </c>
      <c r="P592" s="86" t="s">
        <v>380</v>
      </c>
      <c r="Q592" s="86" t="s">
        <v>16147</v>
      </c>
      <c r="R592" s="178"/>
      <c r="S592" s="86"/>
      <c r="T592" s="9"/>
      <c r="U592" s="9"/>
      <c r="V592" s="9"/>
      <c r="W592" s="9"/>
      <c r="X592" s="9"/>
      <c r="Y592" s="9"/>
      <c r="Z592" s="9"/>
    </row>
    <row r="593" spans="1:26" ht="30" customHeight="1">
      <c r="A593" s="666"/>
      <c r="B593" s="666"/>
      <c r="C593" s="666"/>
      <c r="D593" s="666"/>
      <c r="E593" s="666"/>
      <c r="F593" s="666"/>
      <c r="G593" s="26">
        <v>3</v>
      </c>
      <c r="H593" s="26" t="s">
        <v>16130</v>
      </c>
      <c r="I593" s="26" t="s">
        <v>15743</v>
      </c>
      <c r="J593" s="86" t="s">
        <v>158</v>
      </c>
      <c r="K593" s="178"/>
      <c r="L593" s="666"/>
      <c r="M593" s="417"/>
      <c r="N593" s="424"/>
      <c r="O593" s="86" t="s">
        <v>380</v>
      </c>
      <c r="P593" s="86" t="s">
        <v>380</v>
      </c>
      <c r="Q593" s="86" t="s">
        <v>16147</v>
      </c>
      <c r="R593" s="178"/>
      <c r="S593" s="86"/>
      <c r="T593" s="9"/>
      <c r="U593" s="9"/>
      <c r="V593" s="9"/>
      <c r="W593" s="9"/>
      <c r="X593" s="9"/>
      <c r="Y593" s="9"/>
      <c r="Z593" s="9"/>
    </row>
    <row r="594" spans="1:26" ht="30" customHeight="1">
      <c r="A594" s="735" t="s">
        <v>16153</v>
      </c>
      <c r="B594" s="735" t="s">
        <v>12153</v>
      </c>
      <c r="C594" s="735" t="s">
        <v>15063</v>
      </c>
      <c r="D594" s="740" t="s">
        <v>16117</v>
      </c>
      <c r="E594" s="740" t="s">
        <v>16156</v>
      </c>
      <c r="F594" s="740" t="s">
        <v>13002</v>
      </c>
      <c r="G594" s="26">
        <v>1</v>
      </c>
      <c r="H594" s="26" t="s">
        <v>13006</v>
      </c>
      <c r="I594" s="26" t="s">
        <v>13007</v>
      </c>
      <c r="J594" s="86" t="s">
        <v>158</v>
      </c>
      <c r="K594" s="178"/>
      <c r="L594" s="734"/>
      <c r="M594" s="417"/>
      <c r="N594" s="424"/>
      <c r="O594" s="86" t="s">
        <v>380</v>
      </c>
      <c r="P594" s="86" t="s">
        <v>380</v>
      </c>
      <c r="Q594" s="86" t="s">
        <v>16161</v>
      </c>
      <c r="R594" s="178"/>
      <c r="S594" s="86"/>
      <c r="T594" s="9"/>
      <c r="U594" s="9"/>
      <c r="V594" s="9"/>
      <c r="W594" s="9"/>
      <c r="X594" s="9"/>
      <c r="Y594" s="9"/>
      <c r="Z594" s="9"/>
    </row>
    <row r="595" spans="1:26" ht="30" customHeight="1">
      <c r="A595" s="665"/>
      <c r="B595" s="665"/>
      <c r="C595" s="665"/>
      <c r="D595" s="665"/>
      <c r="E595" s="665"/>
      <c r="F595" s="665"/>
      <c r="G595" s="26">
        <v>2</v>
      </c>
      <c r="H595" s="26" t="s">
        <v>13108</v>
      </c>
      <c r="I595" s="26" t="s">
        <v>13007</v>
      </c>
      <c r="J595" s="86" t="s">
        <v>158</v>
      </c>
      <c r="K595" s="178"/>
      <c r="L595" s="665"/>
      <c r="M595" s="417"/>
      <c r="N595" s="424"/>
      <c r="O595" s="86" t="s">
        <v>380</v>
      </c>
      <c r="P595" s="86" t="s">
        <v>380</v>
      </c>
      <c r="Q595" s="86" t="s">
        <v>16161</v>
      </c>
      <c r="R595" s="178"/>
      <c r="S595" s="86"/>
      <c r="T595" s="9"/>
      <c r="U595" s="9"/>
      <c r="V595" s="9"/>
      <c r="W595" s="9"/>
      <c r="X595" s="9"/>
      <c r="Y595" s="9"/>
      <c r="Z595" s="9"/>
    </row>
    <row r="596" spans="1:26" ht="30" customHeight="1">
      <c r="A596" s="666"/>
      <c r="B596" s="666"/>
      <c r="C596" s="666"/>
      <c r="D596" s="666"/>
      <c r="E596" s="666"/>
      <c r="F596" s="666"/>
      <c r="G596" s="26">
        <v>3</v>
      </c>
      <c r="H596" s="26" t="s">
        <v>16123</v>
      </c>
      <c r="I596" s="26" t="s">
        <v>16162</v>
      </c>
      <c r="J596" s="86" t="s">
        <v>158</v>
      </c>
      <c r="K596" s="178"/>
      <c r="L596" s="666"/>
      <c r="M596" s="417"/>
      <c r="N596" s="424"/>
      <c r="O596" s="86" t="s">
        <v>380</v>
      </c>
      <c r="P596" s="86" t="s">
        <v>380</v>
      </c>
      <c r="Q596" s="86" t="s">
        <v>16161</v>
      </c>
      <c r="R596" s="178"/>
      <c r="S596" s="86"/>
      <c r="T596" s="9"/>
      <c r="U596" s="9"/>
      <c r="V596" s="9"/>
      <c r="W596" s="9"/>
      <c r="X596" s="9"/>
      <c r="Y596" s="9"/>
      <c r="Z596" s="9"/>
    </row>
    <row r="597" spans="1:26" ht="30" customHeight="1">
      <c r="A597" s="735" t="s">
        <v>16166</v>
      </c>
      <c r="B597" s="735" t="s">
        <v>12153</v>
      </c>
      <c r="C597" s="735" t="s">
        <v>15063</v>
      </c>
      <c r="D597" s="740" t="s">
        <v>16117</v>
      </c>
      <c r="E597" s="740" t="s">
        <v>16168</v>
      </c>
      <c r="F597" s="740" t="s">
        <v>13002</v>
      </c>
      <c r="G597" s="26">
        <v>1</v>
      </c>
      <c r="H597" s="26" t="s">
        <v>13006</v>
      </c>
      <c r="I597" s="26" t="s">
        <v>13007</v>
      </c>
      <c r="J597" s="86" t="s">
        <v>158</v>
      </c>
      <c r="K597" s="178"/>
      <c r="L597" s="734"/>
      <c r="M597" s="417"/>
      <c r="N597" s="424"/>
      <c r="O597" s="86" t="s">
        <v>380</v>
      </c>
      <c r="P597" s="86" t="s">
        <v>380</v>
      </c>
      <c r="Q597" s="86" t="s">
        <v>16176</v>
      </c>
      <c r="R597" s="178"/>
      <c r="S597" s="86"/>
      <c r="T597" s="9"/>
      <c r="U597" s="9"/>
      <c r="V597" s="9"/>
      <c r="W597" s="9"/>
      <c r="X597" s="9"/>
      <c r="Y597" s="9"/>
      <c r="Z597" s="9"/>
    </row>
    <row r="598" spans="1:26" ht="30" customHeight="1">
      <c r="A598" s="665"/>
      <c r="B598" s="665"/>
      <c r="C598" s="665"/>
      <c r="D598" s="665"/>
      <c r="E598" s="665"/>
      <c r="F598" s="665"/>
      <c r="G598" s="26">
        <v>2</v>
      </c>
      <c r="H598" s="26" t="s">
        <v>13108</v>
      </c>
      <c r="I598" s="26" t="s">
        <v>13007</v>
      </c>
      <c r="J598" s="86" t="s">
        <v>158</v>
      </c>
      <c r="K598" s="178"/>
      <c r="L598" s="665"/>
      <c r="M598" s="417"/>
      <c r="N598" s="424"/>
      <c r="O598" s="86" t="s">
        <v>380</v>
      </c>
      <c r="P598" s="86" t="s">
        <v>380</v>
      </c>
      <c r="Q598" s="86" t="s">
        <v>16176</v>
      </c>
      <c r="R598" s="178"/>
      <c r="S598" s="86"/>
      <c r="T598" s="9"/>
      <c r="U598" s="9"/>
      <c r="V598" s="9"/>
      <c r="W598" s="9"/>
      <c r="X598" s="9"/>
      <c r="Y598" s="9"/>
      <c r="Z598" s="9"/>
    </row>
    <row r="599" spans="1:26" ht="30" customHeight="1">
      <c r="A599" s="666"/>
      <c r="B599" s="666"/>
      <c r="C599" s="666"/>
      <c r="D599" s="666"/>
      <c r="E599" s="666"/>
      <c r="F599" s="666"/>
      <c r="G599" s="26">
        <v>3</v>
      </c>
      <c r="H599" s="26" t="s">
        <v>16130</v>
      </c>
      <c r="I599" s="26" t="s">
        <v>16184</v>
      </c>
      <c r="J599" s="86" t="s">
        <v>158</v>
      </c>
      <c r="K599" s="178"/>
      <c r="L599" s="666"/>
      <c r="M599" s="417"/>
      <c r="N599" s="424"/>
      <c r="O599" s="86" t="s">
        <v>380</v>
      </c>
      <c r="P599" s="86" t="s">
        <v>380</v>
      </c>
      <c r="Q599" s="86" t="s">
        <v>16176</v>
      </c>
      <c r="R599" s="178"/>
      <c r="S599" s="86"/>
      <c r="T599" s="9"/>
      <c r="U599" s="9"/>
      <c r="V599" s="9"/>
      <c r="W599" s="9"/>
      <c r="X599" s="9"/>
      <c r="Y599" s="9"/>
      <c r="Z599" s="9"/>
    </row>
    <row r="600" spans="1:26" ht="30" customHeight="1">
      <c r="A600" s="735" t="s">
        <v>16188</v>
      </c>
      <c r="B600" s="735" t="s">
        <v>363</v>
      </c>
      <c r="C600" s="735" t="s">
        <v>365</v>
      </c>
      <c r="D600" s="740" t="s">
        <v>16189</v>
      </c>
      <c r="E600" s="740" t="s">
        <v>16190</v>
      </c>
      <c r="F600" s="740" t="s">
        <v>13002</v>
      </c>
      <c r="G600" s="26">
        <v>1</v>
      </c>
      <c r="H600" s="26" t="s">
        <v>13006</v>
      </c>
      <c r="I600" s="26" t="s">
        <v>13007</v>
      </c>
      <c r="J600" s="86" t="s">
        <v>158</v>
      </c>
      <c r="K600" s="178"/>
      <c r="L600" s="734"/>
      <c r="M600" s="734" t="s">
        <v>16193</v>
      </c>
      <c r="N600" s="424"/>
      <c r="O600" s="86" t="s">
        <v>380</v>
      </c>
      <c r="P600" s="86" t="s">
        <v>16194</v>
      </c>
      <c r="Q600" s="91" t="s">
        <v>16195</v>
      </c>
      <c r="R600" s="178"/>
      <c r="S600" s="86" t="s">
        <v>379</v>
      </c>
      <c r="T600" s="9"/>
      <c r="U600" s="9"/>
      <c r="V600" s="9"/>
      <c r="W600" s="9"/>
      <c r="X600" s="9"/>
      <c r="Y600" s="9"/>
      <c r="Z600" s="9"/>
    </row>
    <row r="601" spans="1:26" ht="30" customHeight="1">
      <c r="A601" s="665"/>
      <c r="B601" s="665"/>
      <c r="C601" s="665"/>
      <c r="D601" s="665"/>
      <c r="E601" s="665"/>
      <c r="F601" s="665"/>
      <c r="G601" s="26">
        <v>2</v>
      </c>
      <c r="H601" s="26" t="s">
        <v>16196</v>
      </c>
      <c r="I601" s="26" t="s">
        <v>15743</v>
      </c>
      <c r="J601" s="86" t="s">
        <v>158</v>
      </c>
      <c r="K601" s="178"/>
      <c r="L601" s="665"/>
      <c r="M601" s="665"/>
      <c r="N601" s="424"/>
      <c r="O601" s="86" t="s">
        <v>380</v>
      </c>
      <c r="P601" s="86" t="s">
        <v>16194</v>
      </c>
      <c r="Q601" s="91" t="s">
        <v>16195</v>
      </c>
      <c r="R601" s="178"/>
      <c r="S601" s="86" t="s">
        <v>379</v>
      </c>
      <c r="T601" s="9"/>
      <c r="U601" s="9"/>
      <c r="V601" s="9"/>
      <c r="W601" s="9"/>
      <c r="X601" s="9"/>
      <c r="Y601" s="9"/>
      <c r="Z601" s="9"/>
    </row>
    <row r="602" spans="1:26" ht="30" customHeight="1">
      <c r="A602" s="665"/>
      <c r="B602" s="665"/>
      <c r="C602" s="665"/>
      <c r="D602" s="665"/>
      <c r="E602" s="665"/>
      <c r="F602" s="665"/>
      <c r="G602" s="26">
        <v>3</v>
      </c>
      <c r="H602" s="26" t="s">
        <v>13108</v>
      </c>
      <c r="I602" s="26" t="s">
        <v>13007</v>
      </c>
      <c r="J602" s="86" t="s">
        <v>158</v>
      </c>
      <c r="K602" s="178"/>
      <c r="L602" s="665"/>
      <c r="M602" s="665"/>
      <c r="N602" s="424"/>
      <c r="O602" s="86" t="s">
        <v>380</v>
      </c>
      <c r="P602" s="86" t="s">
        <v>16194</v>
      </c>
      <c r="Q602" s="91" t="s">
        <v>16195</v>
      </c>
      <c r="R602" s="178"/>
      <c r="S602" s="86" t="s">
        <v>379</v>
      </c>
      <c r="T602" s="9"/>
      <c r="U602" s="9"/>
      <c r="V602" s="9"/>
      <c r="W602" s="9"/>
      <c r="X602" s="9"/>
      <c r="Y602" s="9"/>
      <c r="Z602" s="9"/>
    </row>
    <row r="603" spans="1:26" ht="30" customHeight="1">
      <c r="A603" s="665"/>
      <c r="B603" s="665"/>
      <c r="C603" s="665"/>
      <c r="D603" s="665"/>
      <c r="E603" s="665"/>
      <c r="F603" s="665"/>
      <c r="G603" s="26">
        <v>4</v>
      </c>
      <c r="H603" s="26" t="s">
        <v>16196</v>
      </c>
      <c r="I603" s="26" t="s">
        <v>16200</v>
      </c>
      <c r="J603" s="86" t="s">
        <v>158</v>
      </c>
      <c r="K603" s="178"/>
      <c r="L603" s="665"/>
      <c r="M603" s="665"/>
      <c r="N603" s="424"/>
      <c r="O603" s="86" t="s">
        <v>380</v>
      </c>
      <c r="P603" s="86" t="s">
        <v>16194</v>
      </c>
      <c r="Q603" s="91" t="s">
        <v>16195</v>
      </c>
      <c r="R603" s="178"/>
      <c r="S603" s="86" t="s">
        <v>379</v>
      </c>
      <c r="T603" s="9"/>
      <c r="U603" s="9"/>
      <c r="V603" s="9"/>
      <c r="W603" s="9"/>
      <c r="X603" s="9"/>
      <c r="Y603" s="9"/>
      <c r="Z603" s="9"/>
    </row>
    <row r="604" spans="1:26" ht="30" customHeight="1">
      <c r="A604" s="665"/>
      <c r="B604" s="665"/>
      <c r="C604" s="665"/>
      <c r="D604" s="665"/>
      <c r="E604" s="665"/>
      <c r="F604" s="665"/>
      <c r="G604" s="26">
        <v>5</v>
      </c>
      <c r="H604" s="26" t="s">
        <v>13059</v>
      </c>
      <c r="I604" s="26" t="s">
        <v>13007</v>
      </c>
      <c r="J604" s="86" t="s">
        <v>158</v>
      </c>
      <c r="K604" s="178"/>
      <c r="L604" s="665"/>
      <c r="M604" s="665"/>
      <c r="N604" s="424"/>
      <c r="O604" s="86" t="s">
        <v>380</v>
      </c>
      <c r="P604" s="86" t="s">
        <v>16194</v>
      </c>
      <c r="Q604" s="91" t="s">
        <v>16195</v>
      </c>
      <c r="R604" s="178"/>
      <c r="S604" s="86" t="s">
        <v>379</v>
      </c>
      <c r="T604" s="9"/>
      <c r="U604" s="9"/>
      <c r="V604" s="9"/>
      <c r="W604" s="9"/>
      <c r="X604" s="9"/>
      <c r="Y604" s="9"/>
      <c r="Z604" s="9"/>
    </row>
    <row r="605" spans="1:26" ht="30" customHeight="1">
      <c r="A605" s="666"/>
      <c r="B605" s="666"/>
      <c r="C605" s="666"/>
      <c r="D605" s="666"/>
      <c r="E605" s="666"/>
      <c r="F605" s="666"/>
      <c r="G605" s="26">
        <v>6</v>
      </c>
      <c r="H605" s="26" t="s">
        <v>16196</v>
      </c>
      <c r="I605" s="26" t="s">
        <v>15743</v>
      </c>
      <c r="J605" s="86" t="s">
        <v>158</v>
      </c>
      <c r="K605" s="178"/>
      <c r="L605" s="666"/>
      <c r="M605" s="665"/>
      <c r="N605" s="424"/>
      <c r="O605" s="86" t="s">
        <v>380</v>
      </c>
      <c r="P605" s="86" t="s">
        <v>16194</v>
      </c>
      <c r="Q605" s="91" t="s">
        <v>16195</v>
      </c>
      <c r="R605" s="178"/>
      <c r="S605" s="86" t="s">
        <v>379</v>
      </c>
      <c r="T605" s="9"/>
      <c r="U605" s="9"/>
      <c r="V605" s="9"/>
      <c r="W605" s="9"/>
      <c r="X605" s="9"/>
      <c r="Y605" s="9"/>
      <c r="Z605" s="9"/>
    </row>
    <row r="606" spans="1:26" ht="30" customHeight="1">
      <c r="A606" s="735" t="s">
        <v>16206</v>
      </c>
      <c r="B606" s="735" t="s">
        <v>363</v>
      </c>
      <c r="C606" s="735" t="s">
        <v>365</v>
      </c>
      <c r="D606" s="740" t="s">
        <v>16207</v>
      </c>
      <c r="E606" s="740" t="s">
        <v>16208</v>
      </c>
      <c r="F606" s="740" t="s">
        <v>13002</v>
      </c>
      <c r="G606" s="26">
        <v>1</v>
      </c>
      <c r="H606" s="26" t="s">
        <v>13006</v>
      </c>
      <c r="I606" s="26" t="s">
        <v>13007</v>
      </c>
      <c r="J606" s="86" t="s">
        <v>158</v>
      </c>
      <c r="K606" s="178"/>
      <c r="L606" s="734"/>
      <c r="M606" s="665"/>
      <c r="N606" s="424"/>
      <c r="O606" s="86" t="s">
        <v>380</v>
      </c>
      <c r="P606" s="86" t="s">
        <v>16209</v>
      </c>
      <c r="Q606" s="91" t="s">
        <v>16210</v>
      </c>
      <c r="R606" s="178"/>
      <c r="S606" s="86" t="s">
        <v>379</v>
      </c>
      <c r="T606" s="9"/>
      <c r="U606" s="9"/>
      <c r="V606" s="9"/>
      <c r="W606" s="9"/>
      <c r="X606" s="9"/>
      <c r="Y606" s="9"/>
      <c r="Z606" s="9"/>
    </row>
    <row r="607" spans="1:26" ht="30" customHeight="1">
      <c r="A607" s="665"/>
      <c r="B607" s="665"/>
      <c r="C607" s="665"/>
      <c r="D607" s="665"/>
      <c r="E607" s="665"/>
      <c r="F607" s="665"/>
      <c r="G607" s="26">
        <v>2</v>
      </c>
      <c r="H607" s="26" t="s">
        <v>16211</v>
      </c>
      <c r="I607" s="26" t="s">
        <v>15743</v>
      </c>
      <c r="J607" s="86" t="s">
        <v>158</v>
      </c>
      <c r="K607" s="178"/>
      <c r="L607" s="665"/>
      <c r="M607" s="665"/>
      <c r="N607" s="424"/>
      <c r="O607" s="86" t="s">
        <v>380</v>
      </c>
      <c r="P607" s="86" t="s">
        <v>16209</v>
      </c>
      <c r="Q607" s="91" t="s">
        <v>16210</v>
      </c>
      <c r="R607" s="178"/>
      <c r="S607" s="86" t="s">
        <v>379</v>
      </c>
      <c r="T607" s="9"/>
      <c r="U607" s="9"/>
      <c r="V607" s="9"/>
      <c r="W607" s="9"/>
      <c r="X607" s="9"/>
      <c r="Y607" s="9"/>
      <c r="Z607" s="9"/>
    </row>
    <row r="608" spans="1:26" ht="30" customHeight="1">
      <c r="A608" s="665"/>
      <c r="B608" s="665"/>
      <c r="C608" s="665"/>
      <c r="D608" s="665"/>
      <c r="E608" s="665"/>
      <c r="F608" s="665"/>
      <c r="G608" s="26">
        <v>3</v>
      </c>
      <c r="H608" s="26" t="s">
        <v>13108</v>
      </c>
      <c r="I608" s="26" t="s">
        <v>13007</v>
      </c>
      <c r="J608" s="86" t="s">
        <v>158</v>
      </c>
      <c r="K608" s="178"/>
      <c r="L608" s="665"/>
      <c r="M608" s="665"/>
      <c r="N608" s="424"/>
      <c r="O608" s="86" t="s">
        <v>380</v>
      </c>
      <c r="P608" s="86" t="s">
        <v>16209</v>
      </c>
      <c r="Q608" s="91" t="s">
        <v>16210</v>
      </c>
      <c r="R608" s="178"/>
      <c r="S608" s="86" t="s">
        <v>379</v>
      </c>
      <c r="T608" s="9"/>
      <c r="U608" s="9"/>
      <c r="V608" s="9"/>
      <c r="W608" s="9"/>
      <c r="X608" s="9"/>
      <c r="Y608" s="9"/>
      <c r="Z608" s="9"/>
    </row>
    <row r="609" spans="1:26" ht="30" customHeight="1">
      <c r="A609" s="665"/>
      <c r="B609" s="665"/>
      <c r="C609" s="665"/>
      <c r="D609" s="665"/>
      <c r="E609" s="665"/>
      <c r="F609" s="665"/>
      <c r="G609" s="26">
        <v>4</v>
      </c>
      <c r="H609" s="26" t="s">
        <v>16211</v>
      </c>
      <c r="I609" s="26" t="s">
        <v>16215</v>
      </c>
      <c r="J609" s="86" t="s">
        <v>158</v>
      </c>
      <c r="K609" s="178"/>
      <c r="L609" s="665"/>
      <c r="M609" s="665"/>
      <c r="N609" s="424"/>
      <c r="O609" s="86" t="s">
        <v>380</v>
      </c>
      <c r="P609" s="86" t="s">
        <v>16209</v>
      </c>
      <c r="Q609" s="91" t="s">
        <v>16210</v>
      </c>
      <c r="R609" s="178"/>
      <c r="S609" s="86" t="s">
        <v>379</v>
      </c>
      <c r="T609" s="9"/>
      <c r="U609" s="9"/>
      <c r="V609" s="9"/>
      <c r="W609" s="9"/>
      <c r="X609" s="9"/>
      <c r="Y609" s="9"/>
      <c r="Z609" s="9"/>
    </row>
    <row r="610" spans="1:26" ht="30" customHeight="1">
      <c r="A610" s="665"/>
      <c r="B610" s="665"/>
      <c r="C610" s="665"/>
      <c r="D610" s="665"/>
      <c r="E610" s="665"/>
      <c r="F610" s="665"/>
      <c r="G610" s="26">
        <v>5</v>
      </c>
      <c r="H610" s="26" t="s">
        <v>13059</v>
      </c>
      <c r="I610" s="26" t="s">
        <v>13007</v>
      </c>
      <c r="J610" s="86" t="s">
        <v>158</v>
      </c>
      <c r="K610" s="178"/>
      <c r="L610" s="665"/>
      <c r="M610" s="665"/>
      <c r="N610" s="424"/>
      <c r="O610" s="86" t="s">
        <v>380</v>
      </c>
      <c r="P610" s="86" t="s">
        <v>16209</v>
      </c>
      <c r="Q610" s="91" t="s">
        <v>16210</v>
      </c>
      <c r="R610" s="178"/>
      <c r="S610" s="86" t="s">
        <v>379</v>
      </c>
      <c r="T610" s="9"/>
      <c r="U610" s="9"/>
      <c r="V610" s="9"/>
      <c r="W610" s="9"/>
      <c r="X610" s="9"/>
      <c r="Y610" s="9"/>
      <c r="Z610" s="9"/>
    </row>
    <row r="611" spans="1:26" ht="30" customHeight="1">
      <c r="A611" s="666"/>
      <c r="B611" s="666"/>
      <c r="C611" s="666"/>
      <c r="D611" s="666"/>
      <c r="E611" s="666"/>
      <c r="F611" s="666"/>
      <c r="G611" s="26">
        <v>6</v>
      </c>
      <c r="H611" s="26" t="s">
        <v>16211</v>
      </c>
      <c r="I611" s="26" t="s">
        <v>15743</v>
      </c>
      <c r="J611" s="86" t="s">
        <v>158</v>
      </c>
      <c r="K611" s="178"/>
      <c r="L611" s="666"/>
      <c r="M611" s="665"/>
      <c r="N611" s="424"/>
      <c r="O611" s="86" t="s">
        <v>380</v>
      </c>
      <c r="P611" s="86" t="s">
        <v>16209</v>
      </c>
      <c r="Q611" s="91" t="s">
        <v>16210</v>
      </c>
      <c r="R611" s="178"/>
      <c r="S611" s="86" t="s">
        <v>379</v>
      </c>
      <c r="T611" s="9"/>
      <c r="U611" s="9"/>
      <c r="V611" s="9"/>
      <c r="W611" s="9"/>
      <c r="X611" s="9"/>
      <c r="Y611" s="9"/>
      <c r="Z611" s="9"/>
    </row>
    <row r="612" spans="1:26" ht="30" customHeight="1">
      <c r="A612" s="735" t="s">
        <v>16222</v>
      </c>
      <c r="B612" s="735" t="s">
        <v>363</v>
      </c>
      <c r="C612" s="735" t="s">
        <v>365</v>
      </c>
      <c r="D612" s="740" t="s">
        <v>16225</v>
      </c>
      <c r="E612" s="740" t="s">
        <v>16226</v>
      </c>
      <c r="F612" s="740" t="s">
        <v>13002</v>
      </c>
      <c r="G612" s="26">
        <v>1</v>
      </c>
      <c r="H612" s="26" t="s">
        <v>13006</v>
      </c>
      <c r="I612" s="26" t="s">
        <v>13007</v>
      </c>
      <c r="J612" s="86" t="s">
        <v>158</v>
      </c>
      <c r="K612" s="178"/>
      <c r="L612" s="734"/>
      <c r="M612" s="665"/>
      <c r="N612" s="424"/>
      <c r="O612" s="86" t="s">
        <v>380</v>
      </c>
      <c r="P612" s="86" t="s">
        <v>16227</v>
      </c>
      <c r="Q612" s="91" t="s">
        <v>16228</v>
      </c>
      <c r="R612" s="178"/>
      <c r="S612" s="86" t="s">
        <v>379</v>
      </c>
      <c r="T612" s="9"/>
      <c r="U612" s="9"/>
      <c r="V612" s="9"/>
      <c r="W612" s="9"/>
      <c r="X612" s="9"/>
      <c r="Y612" s="9"/>
      <c r="Z612" s="9"/>
    </row>
    <row r="613" spans="1:26" ht="30" customHeight="1">
      <c r="A613" s="665"/>
      <c r="B613" s="665"/>
      <c r="C613" s="665"/>
      <c r="D613" s="665"/>
      <c r="E613" s="665"/>
      <c r="F613" s="665"/>
      <c r="G613" s="26">
        <v>2</v>
      </c>
      <c r="H613" s="26" t="s">
        <v>16229</v>
      </c>
      <c r="I613" s="26" t="s">
        <v>15743</v>
      </c>
      <c r="J613" s="86" t="s">
        <v>158</v>
      </c>
      <c r="K613" s="178"/>
      <c r="L613" s="665"/>
      <c r="M613" s="665"/>
      <c r="N613" s="424"/>
      <c r="O613" s="86" t="s">
        <v>380</v>
      </c>
      <c r="P613" s="86" t="s">
        <v>16227</v>
      </c>
      <c r="Q613" s="91" t="s">
        <v>16228</v>
      </c>
      <c r="R613" s="178"/>
      <c r="S613" s="86" t="s">
        <v>379</v>
      </c>
      <c r="T613" s="9"/>
      <c r="U613" s="9"/>
      <c r="V613" s="9"/>
      <c r="W613" s="9"/>
      <c r="X613" s="9"/>
      <c r="Y613" s="9"/>
      <c r="Z613" s="9"/>
    </row>
    <row r="614" spans="1:26" ht="30" customHeight="1">
      <c r="A614" s="665"/>
      <c r="B614" s="665"/>
      <c r="C614" s="665"/>
      <c r="D614" s="665"/>
      <c r="E614" s="665"/>
      <c r="F614" s="665"/>
      <c r="G614" s="26">
        <v>3</v>
      </c>
      <c r="H614" s="26" t="s">
        <v>13108</v>
      </c>
      <c r="I614" s="26" t="s">
        <v>13007</v>
      </c>
      <c r="J614" s="86" t="s">
        <v>158</v>
      </c>
      <c r="K614" s="178"/>
      <c r="L614" s="665"/>
      <c r="M614" s="665"/>
      <c r="N614" s="424"/>
      <c r="O614" s="86" t="s">
        <v>380</v>
      </c>
      <c r="P614" s="86" t="s">
        <v>16227</v>
      </c>
      <c r="Q614" s="91" t="s">
        <v>16228</v>
      </c>
      <c r="R614" s="178"/>
      <c r="S614" s="86" t="s">
        <v>379</v>
      </c>
      <c r="T614" s="9"/>
      <c r="U614" s="9"/>
      <c r="V614" s="9"/>
      <c r="W614" s="9"/>
      <c r="X614" s="9"/>
      <c r="Y614" s="9"/>
      <c r="Z614" s="9"/>
    </row>
    <row r="615" spans="1:26" ht="30" customHeight="1">
      <c r="A615" s="665"/>
      <c r="B615" s="665"/>
      <c r="C615" s="665"/>
      <c r="D615" s="665"/>
      <c r="E615" s="665"/>
      <c r="F615" s="665"/>
      <c r="G615" s="26">
        <v>4</v>
      </c>
      <c r="H615" s="26" t="s">
        <v>16229</v>
      </c>
      <c r="I615" s="26" t="s">
        <v>16231</v>
      </c>
      <c r="J615" s="86" t="s">
        <v>158</v>
      </c>
      <c r="K615" s="178"/>
      <c r="L615" s="665"/>
      <c r="M615" s="665"/>
      <c r="N615" s="424"/>
      <c r="O615" s="86" t="s">
        <v>380</v>
      </c>
      <c r="P615" s="86" t="s">
        <v>16227</v>
      </c>
      <c r="Q615" s="91" t="s">
        <v>16228</v>
      </c>
      <c r="R615" s="178"/>
      <c r="S615" s="86" t="s">
        <v>379</v>
      </c>
      <c r="T615" s="9"/>
      <c r="U615" s="9"/>
      <c r="V615" s="9"/>
      <c r="W615" s="9"/>
      <c r="X615" s="9"/>
      <c r="Y615" s="9"/>
      <c r="Z615" s="9"/>
    </row>
    <row r="616" spans="1:26" ht="30" customHeight="1">
      <c r="A616" s="665"/>
      <c r="B616" s="665"/>
      <c r="C616" s="665"/>
      <c r="D616" s="665"/>
      <c r="E616" s="665"/>
      <c r="F616" s="665"/>
      <c r="G616" s="26">
        <v>5</v>
      </c>
      <c r="H616" s="26" t="s">
        <v>13059</v>
      </c>
      <c r="I616" s="26" t="s">
        <v>13007</v>
      </c>
      <c r="J616" s="86" t="s">
        <v>158</v>
      </c>
      <c r="K616" s="178"/>
      <c r="L616" s="665"/>
      <c r="M616" s="665"/>
      <c r="N616" s="424"/>
      <c r="O616" s="86" t="s">
        <v>380</v>
      </c>
      <c r="P616" s="86" t="s">
        <v>16227</v>
      </c>
      <c r="Q616" s="91" t="s">
        <v>16228</v>
      </c>
      <c r="R616" s="178"/>
      <c r="S616" s="86" t="s">
        <v>379</v>
      </c>
      <c r="T616" s="9"/>
      <c r="U616" s="9"/>
      <c r="V616" s="9"/>
      <c r="W616" s="9"/>
      <c r="X616" s="9"/>
      <c r="Y616" s="9"/>
      <c r="Z616" s="9"/>
    </row>
    <row r="617" spans="1:26" ht="30" customHeight="1">
      <c r="A617" s="666"/>
      <c r="B617" s="666"/>
      <c r="C617" s="666"/>
      <c r="D617" s="666"/>
      <c r="E617" s="666"/>
      <c r="F617" s="666"/>
      <c r="G617" s="26">
        <v>6</v>
      </c>
      <c r="H617" s="26" t="s">
        <v>16229</v>
      </c>
      <c r="I617" s="26" t="s">
        <v>15743</v>
      </c>
      <c r="J617" s="86" t="s">
        <v>158</v>
      </c>
      <c r="K617" s="178"/>
      <c r="L617" s="666"/>
      <c r="M617" s="666"/>
      <c r="N617" s="424"/>
      <c r="O617" s="86" t="s">
        <v>380</v>
      </c>
      <c r="P617" s="86" t="s">
        <v>16227</v>
      </c>
      <c r="Q617" s="91" t="s">
        <v>16228</v>
      </c>
      <c r="R617" s="178"/>
      <c r="S617" s="86" t="s">
        <v>379</v>
      </c>
      <c r="T617" s="9"/>
      <c r="U617" s="9"/>
      <c r="V617" s="9"/>
      <c r="W617" s="9"/>
      <c r="X617" s="9"/>
      <c r="Y617" s="9"/>
      <c r="Z617" s="9"/>
    </row>
    <row r="618" spans="1:26" ht="30" customHeight="1">
      <c r="A618" s="422" t="s">
        <v>16236</v>
      </c>
      <c r="B618" s="462"/>
      <c r="C618" s="462"/>
      <c r="D618" s="463"/>
      <c r="E618" s="463"/>
      <c r="F618" s="463"/>
      <c r="G618" s="463"/>
      <c r="H618" s="463"/>
      <c r="I618" s="432"/>
      <c r="J618" s="463"/>
      <c r="K618" s="464"/>
      <c r="L618" s="422"/>
      <c r="M618" s="465"/>
      <c r="N618" s="466"/>
      <c r="O618" s="464"/>
      <c r="P618" s="464"/>
      <c r="Q618" s="464"/>
      <c r="R618" s="464"/>
      <c r="S618" s="432"/>
      <c r="T618" s="77"/>
      <c r="U618" s="77"/>
      <c r="V618" s="77"/>
      <c r="W618" s="77"/>
      <c r="X618" s="77"/>
      <c r="Y618" s="77"/>
      <c r="Z618" s="77"/>
    </row>
    <row r="619" spans="1:26" ht="30" customHeight="1">
      <c r="A619" s="735" t="s">
        <v>16237</v>
      </c>
      <c r="B619" s="735" t="s">
        <v>363</v>
      </c>
      <c r="C619" s="735" t="s">
        <v>365</v>
      </c>
      <c r="D619" s="740" t="s">
        <v>16238</v>
      </c>
      <c r="E619" s="740" t="s">
        <v>16239</v>
      </c>
      <c r="F619" s="740" t="s">
        <v>13002</v>
      </c>
      <c r="G619" s="26">
        <v>1</v>
      </c>
      <c r="H619" s="26" t="s">
        <v>13006</v>
      </c>
      <c r="I619" s="26" t="s">
        <v>13007</v>
      </c>
      <c r="J619" s="86" t="s">
        <v>158</v>
      </c>
      <c r="K619" s="178"/>
      <c r="L619" s="734"/>
      <c r="M619" s="417"/>
      <c r="N619" s="424"/>
      <c r="O619" s="86" t="s">
        <v>380</v>
      </c>
      <c r="P619" s="86" t="s">
        <v>380</v>
      </c>
      <c r="Q619" s="86" t="s">
        <v>16240</v>
      </c>
      <c r="R619" s="178"/>
      <c r="S619" s="86"/>
      <c r="T619" s="9"/>
      <c r="U619" s="9"/>
      <c r="V619" s="9"/>
      <c r="W619" s="9"/>
      <c r="X619" s="9"/>
      <c r="Y619" s="9"/>
      <c r="Z619" s="9"/>
    </row>
    <row r="620" spans="1:26" ht="30" customHeight="1">
      <c r="A620" s="665"/>
      <c r="B620" s="665"/>
      <c r="C620" s="665"/>
      <c r="D620" s="665"/>
      <c r="E620" s="665"/>
      <c r="F620" s="665"/>
      <c r="G620" s="26">
        <v>2</v>
      </c>
      <c r="H620" s="26" t="s">
        <v>13108</v>
      </c>
      <c r="I620" s="26" t="s">
        <v>13007</v>
      </c>
      <c r="J620" s="86" t="s">
        <v>158</v>
      </c>
      <c r="K620" s="178"/>
      <c r="L620" s="665"/>
      <c r="M620" s="417"/>
      <c r="N620" s="424"/>
      <c r="O620" s="86" t="s">
        <v>380</v>
      </c>
      <c r="P620" s="86" t="s">
        <v>380</v>
      </c>
      <c r="Q620" s="86" t="s">
        <v>16240</v>
      </c>
      <c r="R620" s="178"/>
      <c r="S620" s="86"/>
      <c r="T620" s="9"/>
      <c r="U620" s="9"/>
      <c r="V620" s="9"/>
      <c r="W620" s="9"/>
      <c r="X620" s="9"/>
      <c r="Y620" s="9"/>
      <c r="Z620" s="9"/>
    </row>
    <row r="621" spans="1:26" ht="30" customHeight="1">
      <c r="A621" s="665"/>
      <c r="B621" s="665"/>
      <c r="C621" s="665"/>
      <c r="D621" s="665"/>
      <c r="E621" s="665"/>
      <c r="F621" s="665"/>
      <c r="G621" s="26">
        <v>3</v>
      </c>
      <c r="H621" s="26" t="s">
        <v>16244</v>
      </c>
      <c r="I621" s="26" t="s">
        <v>16245</v>
      </c>
      <c r="J621" s="86" t="s">
        <v>158</v>
      </c>
      <c r="K621" s="178"/>
      <c r="L621" s="665"/>
      <c r="M621" s="417"/>
      <c r="N621" s="424"/>
      <c r="O621" s="86" t="s">
        <v>380</v>
      </c>
      <c r="P621" s="86" t="s">
        <v>380</v>
      </c>
      <c r="Q621" s="86" t="s">
        <v>16240</v>
      </c>
      <c r="R621" s="178"/>
      <c r="S621" s="86"/>
      <c r="T621" s="9"/>
      <c r="U621" s="9"/>
      <c r="V621" s="9"/>
      <c r="W621" s="9"/>
      <c r="X621" s="9"/>
      <c r="Y621" s="9"/>
      <c r="Z621" s="9"/>
    </row>
    <row r="622" spans="1:26" ht="30" customHeight="1">
      <c r="A622" s="665"/>
      <c r="B622" s="665"/>
      <c r="C622" s="665"/>
      <c r="D622" s="665"/>
      <c r="E622" s="665"/>
      <c r="F622" s="665"/>
      <c r="G622" s="26">
        <v>4</v>
      </c>
      <c r="H622" s="26" t="s">
        <v>16247</v>
      </c>
      <c r="I622" s="26" t="s">
        <v>16245</v>
      </c>
      <c r="J622" s="86" t="s">
        <v>158</v>
      </c>
      <c r="K622" s="178"/>
      <c r="L622" s="665"/>
      <c r="M622" s="417"/>
      <c r="N622" s="424"/>
      <c r="O622" s="86" t="s">
        <v>380</v>
      </c>
      <c r="P622" s="86" t="s">
        <v>380</v>
      </c>
      <c r="Q622" s="86" t="s">
        <v>16240</v>
      </c>
      <c r="R622" s="178"/>
      <c r="S622" s="86"/>
      <c r="T622" s="9"/>
      <c r="U622" s="9"/>
      <c r="V622" s="9"/>
      <c r="W622" s="9"/>
      <c r="X622" s="9"/>
      <c r="Y622" s="9"/>
      <c r="Z622" s="9"/>
    </row>
    <row r="623" spans="1:26" ht="30" customHeight="1">
      <c r="A623" s="666"/>
      <c r="B623" s="666"/>
      <c r="C623" s="666"/>
      <c r="D623" s="666"/>
      <c r="E623" s="666"/>
      <c r="F623" s="666"/>
      <c r="G623" s="26">
        <v>5</v>
      </c>
      <c r="H623" s="26" t="s">
        <v>16248</v>
      </c>
      <c r="I623" s="26" t="s">
        <v>16245</v>
      </c>
      <c r="J623" s="86" t="s">
        <v>158</v>
      </c>
      <c r="K623" s="178"/>
      <c r="L623" s="666"/>
      <c r="M623" s="417"/>
      <c r="N623" s="424"/>
      <c r="O623" s="86" t="s">
        <v>380</v>
      </c>
      <c r="P623" s="86" t="s">
        <v>380</v>
      </c>
      <c r="Q623" s="86" t="s">
        <v>16240</v>
      </c>
      <c r="R623" s="178"/>
      <c r="S623" s="86"/>
      <c r="T623" s="9"/>
      <c r="U623" s="9"/>
      <c r="V623" s="9"/>
      <c r="W623" s="9"/>
      <c r="X623" s="9"/>
      <c r="Y623" s="9"/>
      <c r="Z623" s="9"/>
    </row>
    <row r="624" spans="1:26" ht="30" customHeight="1">
      <c r="A624" s="735" t="s">
        <v>16249</v>
      </c>
      <c r="B624" s="735" t="s">
        <v>363</v>
      </c>
      <c r="C624" s="735" t="s">
        <v>365</v>
      </c>
      <c r="D624" s="740" t="s">
        <v>16238</v>
      </c>
      <c r="E624" s="740" t="s">
        <v>16252</v>
      </c>
      <c r="F624" s="740" t="s">
        <v>13002</v>
      </c>
      <c r="G624" s="26">
        <v>1</v>
      </c>
      <c r="H624" s="26" t="s">
        <v>15456</v>
      </c>
      <c r="I624" s="26" t="s">
        <v>13007</v>
      </c>
      <c r="J624" s="86" t="s">
        <v>158</v>
      </c>
      <c r="K624" s="178"/>
      <c r="L624" s="734"/>
      <c r="M624" s="417"/>
      <c r="N624" s="424"/>
      <c r="O624" s="86" t="s">
        <v>380</v>
      </c>
      <c r="P624" s="86" t="s">
        <v>380</v>
      </c>
      <c r="Q624" s="86" t="s">
        <v>16255</v>
      </c>
      <c r="R624" s="178"/>
      <c r="S624" s="86"/>
      <c r="T624" s="9"/>
      <c r="U624" s="9"/>
      <c r="V624" s="9"/>
      <c r="W624" s="9"/>
      <c r="X624" s="9"/>
      <c r="Y624" s="9"/>
      <c r="Z624" s="9"/>
    </row>
    <row r="625" spans="1:26" ht="30" customHeight="1">
      <c r="A625" s="665"/>
      <c r="B625" s="665"/>
      <c r="C625" s="665"/>
      <c r="D625" s="665"/>
      <c r="E625" s="665"/>
      <c r="F625" s="665"/>
      <c r="G625" s="26">
        <v>2</v>
      </c>
      <c r="H625" s="26" t="s">
        <v>15468</v>
      </c>
      <c r="I625" s="26" t="s">
        <v>13007</v>
      </c>
      <c r="J625" s="86" t="s">
        <v>158</v>
      </c>
      <c r="K625" s="178"/>
      <c r="L625" s="665"/>
      <c r="M625" s="417"/>
      <c r="N625" s="424"/>
      <c r="O625" s="86" t="s">
        <v>380</v>
      </c>
      <c r="P625" s="86" t="s">
        <v>380</v>
      </c>
      <c r="Q625" s="86" t="s">
        <v>16255</v>
      </c>
      <c r="R625" s="178"/>
      <c r="S625" s="86"/>
      <c r="T625" s="9"/>
      <c r="U625" s="9"/>
      <c r="V625" s="9"/>
      <c r="W625" s="9"/>
      <c r="X625" s="9"/>
      <c r="Y625" s="9"/>
      <c r="Z625" s="9"/>
    </row>
    <row r="626" spans="1:26" ht="30" customHeight="1">
      <c r="A626" s="665"/>
      <c r="B626" s="665"/>
      <c r="C626" s="665"/>
      <c r="D626" s="665"/>
      <c r="E626" s="665"/>
      <c r="F626" s="665"/>
      <c r="G626" s="26">
        <v>3</v>
      </c>
      <c r="H626" s="26" t="s">
        <v>16259</v>
      </c>
      <c r="I626" s="26" t="s">
        <v>16245</v>
      </c>
      <c r="J626" s="86" t="s">
        <v>158</v>
      </c>
      <c r="K626" s="178"/>
      <c r="L626" s="665"/>
      <c r="M626" s="417"/>
      <c r="N626" s="424"/>
      <c r="O626" s="86" t="s">
        <v>380</v>
      </c>
      <c r="P626" s="86" t="s">
        <v>380</v>
      </c>
      <c r="Q626" s="86" t="s">
        <v>16255</v>
      </c>
      <c r="R626" s="178"/>
      <c r="S626" s="86"/>
      <c r="T626" s="9"/>
      <c r="U626" s="9"/>
      <c r="V626" s="9"/>
      <c r="W626" s="9"/>
      <c r="X626" s="9"/>
      <c r="Y626" s="9"/>
      <c r="Z626" s="9"/>
    </row>
    <row r="627" spans="1:26" ht="30" customHeight="1">
      <c r="A627" s="665"/>
      <c r="B627" s="665"/>
      <c r="C627" s="665"/>
      <c r="D627" s="665"/>
      <c r="E627" s="665"/>
      <c r="F627" s="665"/>
      <c r="G627" s="26">
        <v>4</v>
      </c>
      <c r="H627" s="26" t="s">
        <v>16261</v>
      </c>
      <c r="I627" s="26" t="s">
        <v>16245</v>
      </c>
      <c r="J627" s="86" t="s">
        <v>158</v>
      </c>
      <c r="K627" s="178"/>
      <c r="L627" s="665"/>
      <c r="M627" s="417"/>
      <c r="N627" s="424"/>
      <c r="O627" s="86" t="s">
        <v>380</v>
      </c>
      <c r="P627" s="86" t="s">
        <v>380</v>
      </c>
      <c r="Q627" s="86" t="s">
        <v>16255</v>
      </c>
      <c r="R627" s="178"/>
      <c r="S627" s="86"/>
      <c r="T627" s="9"/>
      <c r="U627" s="9"/>
      <c r="V627" s="9"/>
      <c r="W627" s="9"/>
      <c r="X627" s="9"/>
      <c r="Y627" s="9"/>
      <c r="Z627" s="9"/>
    </row>
    <row r="628" spans="1:26" ht="30" customHeight="1">
      <c r="A628" s="666"/>
      <c r="B628" s="666"/>
      <c r="C628" s="666"/>
      <c r="D628" s="666"/>
      <c r="E628" s="666"/>
      <c r="F628" s="666"/>
      <c r="G628" s="26">
        <v>5</v>
      </c>
      <c r="H628" s="26" t="s">
        <v>16248</v>
      </c>
      <c r="I628" s="26" t="s">
        <v>16245</v>
      </c>
      <c r="J628" s="86" t="s">
        <v>158</v>
      </c>
      <c r="K628" s="178"/>
      <c r="L628" s="666"/>
      <c r="M628" s="417"/>
      <c r="N628" s="424"/>
      <c r="O628" s="86" t="s">
        <v>380</v>
      </c>
      <c r="P628" s="86" t="s">
        <v>380</v>
      </c>
      <c r="Q628" s="86" t="s">
        <v>16255</v>
      </c>
      <c r="R628" s="178"/>
      <c r="S628" s="86"/>
      <c r="T628" s="9"/>
      <c r="U628" s="9"/>
      <c r="V628" s="9"/>
      <c r="W628" s="9"/>
      <c r="X628" s="9"/>
      <c r="Y628" s="9"/>
      <c r="Z628" s="9"/>
    </row>
    <row r="629" spans="1:26" ht="30" customHeight="1">
      <c r="A629" s="467" t="s">
        <v>16265</v>
      </c>
      <c r="B629" s="422"/>
      <c r="C629" s="430"/>
      <c r="D629" s="811"/>
      <c r="E629" s="688"/>
      <c r="F629" s="430"/>
      <c r="G629" s="430"/>
      <c r="H629" s="430"/>
      <c r="I629" s="430"/>
      <c r="J629" s="430"/>
      <c r="K629" s="430"/>
      <c r="L629" s="422"/>
      <c r="M629" s="430"/>
      <c r="N629" s="431"/>
      <c r="O629" s="422"/>
      <c r="P629" s="422"/>
      <c r="Q629" s="422"/>
      <c r="R629" s="422"/>
      <c r="S629" s="430"/>
      <c r="T629" s="342"/>
      <c r="U629" s="342"/>
      <c r="V629" s="342"/>
      <c r="W629" s="342"/>
      <c r="X629" s="342"/>
      <c r="Y629" s="342"/>
      <c r="Z629" s="342"/>
    </row>
    <row r="630" spans="1:26" ht="30" customHeight="1">
      <c r="A630" s="735" t="s">
        <v>16271</v>
      </c>
      <c r="B630" s="735" t="s">
        <v>363</v>
      </c>
      <c r="C630" s="735" t="s">
        <v>365</v>
      </c>
      <c r="D630" s="740" t="s">
        <v>16272</v>
      </c>
      <c r="E630" s="740" t="s">
        <v>16274</v>
      </c>
      <c r="F630" s="740" t="s">
        <v>13002</v>
      </c>
      <c r="G630" s="78">
        <v>1</v>
      </c>
      <c r="H630" s="26" t="s">
        <v>13006</v>
      </c>
      <c r="I630" s="26" t="s">
        <v>14698</v>
      </c>
      <c r="J630" s="91" t="s">
        <v>158</v>
      </c>
      <c r="K630" s="178"/>
      <c r="L630" s="734"/>
      <c r="M630" s="178"/>
      <c r="N630" s="4"/>
      <c r="O630" s="86" t="s">
        <v>380</v>
      </c>
      <c r="P630" s="86" t="s">
        <v>16276</v>
      </c>
      <c r="Q630" s="91" t="s">
        <v>16277</v>
      </c>
      <c r="R630" s="178" t="s">
        <v>122</v>
      </c>
      <c r="S630" s="86"/>
      <c r="T630" s="9"/>
      <c r="U630" s="9"/>
      <c r="V630" s="9"/>
      <c r="W630" s="9"/>
      <c r="X630" s="9"/>
      <c r="Y630" s="9"/>
      <c r="Z630" s="9"/>
    </row>
    <row r="631" spans="1:26" ht="30" customHeight="1">
      <c r="A631" s="665"/>
      <c r="B631" s="665"/>
      <c r="C631" s="665"/>
      <c r="D631" s="665"/>
      <c r="E631" s="665"/>
      <c r="F631" s="665"/>
      <c r="G631" s="78">
        <v>2</v>
      </c>
      <c r="H631" s="26" t="s">
        <v>13108</v>
      </c>
      <c r="I631" s="26" t="s">
        <v>14730</v>
      </c>
      <c r="J631" s="91" t="s">
        <v>158</v>
      </c>
      <c r="K631" s="178"/>
      <c r="L631" s="665"/>
      <c r="M631" s="178"/>
      <c r="N631" s="4"/>
      <c r="O631" s="86" t="s">
        <v>380</v>
      </c>
      <c r="P631" s="86" t="s">
        <v>16276</v>
      </c>
      <c r="Q631" s="91" t="s">
        <v>16277</v>
      </c>
      <c r="R631" s="178" t="s">
        <v>122</v>
      </c>
      <c r="S631" s="86"/>
      <c r="T631" s="9"/>
      <c r="U631" s="9"/>
      <c r="V631" s="9"/>
      <c r="W631" s="9"/>
      <c r="X631" s="9"/>
      <c r="Y631" s="9"/>
      <c r="Z631" s="9"/>
    </row>
    <row r="632" spans="1:26" ht="30" customHeight="1">
      <c r="A632" s="665"/>
      <c r="B632" s="665"/>
      <c r="C632" s="665"/>
      <c r="D632" s="665"/>
      <c r="E632" s="665"/>
      <c r="F632" s="665"/>
      <c r="G632" s="78">
        <v>3</v>
      </c>
      <c r="H632" s="26" t="s">
        <v>15367</v>
      </c>
      <c r="I632" s="26" t="s">
        <v>15368</v>
      </c>
      <c r="J632" s="91" t="s">
        <v>158</v>
      </c>
      <c r="K632" s="178"/>
      <c r="L632" s="665"/>
      <c r="M632" s="178"/>
      <c r="N632" s="4"/>
      <c r="O632" s="86" t="s">
        <v>380</v>
      </c>
      <c r="P632" s="86" t="s">
        <v>16276</v>
      </c>
      <c r="Q632" s="91" t="s">
        <v>16277</v>
      </c>
      <c r="R632" s="178" t="s">
        <v>122</v>
      </c>
      <c r="S632" s="86"/>
      <c r="T632" s="9"/>
      <c r="U632" s="9"/>
      <c r="V632" s="9"/>
      <c r="W632" s="9"/>
      <c r="X632" s="9"/>
      <c r="Y632" s="9"/>
      <c r="Z632" s="9"/>
    </row>
    <row r="633" spans="1:26" ht="30" customHeight="1">
      <c r="A633" s="665"/>
      <c r="B633" s="665"/>
      <c r="C633" s="665"/>
      <c r="D633" s="665"/>
      <c r="E633" s="665"/>
      <c r="F633" s="665"/>
      <c r="G633" s="78">
        <v>4</v>
      </c>
      <c r="H633" s="26" t="s">
        <v>16284</v>
      </c>
      <c r="I633" s="26" t="s">
        <v>13007</v>
      </c>
      <c r="J633" s="91" t="s">
        <v>158</v>
      </c>
      <c r="K633" s="178"/>
      <c r="L633" s="665"/>
      <c r="M633" s="178" t="s">
        <v>16285</v>
      </c>
      <c r="N633" s="4"/>
      <c r="O633" s="86" t="s">
        <v>380</v>
      </c>
      <c r="P633" s="86" t="s">
        <v>16276</v>
      </c>
      <c r="Q633" s="91" t="s">
        <v>16277</v>
      </c>
      <c r="R633" s="178" t="s">
        <v>122</v>
      </c>
      <c r="S633" s="86"/>
      <c r="T633" s="9"/>
      <c r="U633" s="9"/>
      <c r="V633" s="9"/>
      <c r="W633" s="9"/>
      <c r="X633" s="9"/>
      <c r="Y633" s="9"/>
      <c r="Z633" s="9"/>
    </row>
    <row r="634" spans="1:26" ht="30" customHeight="1">
      <c r="A634" s="665"/>
      <c r="B634" s="665"/>
      <c r="C634" s="665"/>
      <c r="D634" s="665"/>
      <c r="E634" s="665"/>
      <c r="F634" s="665"/>
      <c r="G634" s="78">
        <v>5</v>
      </c>
      <c r="H634" s="26" t="s">
        <v>16287</v>
      </c>
      <c r="I634" s="26" t="s">
        <v>16288</v>
      </c>
      <c r="J634" s="91" t="s">
        <v>158</v>
      </c>
      <c r="K634" s="178"/>
      <c r="L634" s="665"/>
      <c r="M634" s="178" t="s">
        <v>16290</v>
      </c>
      <c r="N634" s="4"/>
      <c r="O634" s="86" t="s">
        <v>380</v>
      </c>
      <c r="P634" s="86" t="s">
        <v>16276</v>
      </c>
      <c r="Q634" s="91" t="s">
        <v>16277</v>
      </c>
      <c r="R634" s="178" t="s">
        <v>122</v>
      </c>
      <c r="S634" s="86"/>
      <c r="T634" s="9"/>
      <c r="U634" s="9"/>
      <c r="V634" s="9"/>
      <c r="W634" s="9"/>
      <c r="X634" s="9"/>
      <c r="Y634" s="9"/>
      <c r="Z634" s="9"/>
    </row>
    <row r="635" spans="1:26" ht="30" customHeight="1">
      <c r="A635" s="665"/>
      <c r="B635" s="665"/>
      <c r="C635" s="665"/>
      <c r="D635" s="665"/>
      <c r="E635" s="665"/>
      <c r="F635" s="665"/>
      <c r="G635" s="78">
        <v>6</v>
      </c>
      <c r="H635" s="26" t="s">
        <v>16287</v>
      </c>
      <c r="I635" s="26" t="s">
        <v>16288</v>
      </c>
      <c r="J635" s="91" t="s">
        <v>158</v>
      </c>
      <c r="K635" s="178"/>
      <c r="L635" s="665"/>
      <c r="M635" s="178" t="s">
        <v>16293</v>
      </c>
      <c r="N635" s="4"/>
      <c r="O635" s="86" t="s">
        <v>380</v>
      </c>
      <c r="P635" s="86" t="s">
        <v>16276</v>
      </c>
      <c r="Q635" s="91" t="s">
        <v>16277</v>
      </c>
      <c r="R635" s="178" t="s">
        <v>122</v>
      </c>
      <c r="S635" s="86"/>
      <c r="T635" s="9"/>
      <c r="U635" s="9"/>
      <c r="V635" s="9"/>
      <c r="W635" s="9"/>
      <c r="X635" s="9"/>
      <c r="Y635" s="9"/>
      <c r="Z635" s="9"/>
    </row>
    <row r="636" spans="1:26" ht="30" customHeight="1">
      <c r="A636" s="665"/>
      <c r="B636" s="665"/>
      <c r="C636" s="665"/>
      <c r="D636" s="665"/>
      <c r="E636" s="665"/>
      <c r="F636" s="665"/>
      <c r="G636" s="78">
        <v>7</v>
      </c>
      <c r="H636" s="26" t="s">
        <v>16287</v>
      </c>
      <c r="I636" s="26" t="s">
        <v>16295</v>
      </c>
      <c r="J636" s="91" t="s">
        <v>158</v>
      </c>
      <c r="K636" s="178"/>
      <c r="L636" s="665"/>
      <c r="M636" s="178"/>
      <c r="N636" s="4"/>
      <c r="O636" s="86" t="s">
        <v>380</v>
      </c>
      <c r="P636" s="86" t="s">
        <v>16276</v>
      </c>
      <c r="Q636" s="91" t="s">
        <v>16277</v>
      </c>
      <c r="R636" s="178" t="s">
        <v>122</v>
      </c>
      <c r="S636" s="86"/>
      <c r="T636" s="9"/>
      <c r="U636" s="9"/>
      <c r="V636" s="9"/>
      <c r="W636" s="9"/>
      <c r="X636" s="9"/>
      <c r="Y636" s="9"/>
      <c r="Z636" s="9"/>
    </row>
    <row r="637" spans="1:26" ht="30" customHeight="1">
      <c r="A637" s="666"/>
      <c r="B637" s="666"/>
      <c r="C637" s="666"/>
      <c r="D637" s="666"/>
      <c r="E637" s="666"/>
      <c r="F637" s="666"/>
      <c r="G637" s="78">
        <v>8</v>
      </c>
      <c r="H637" s="26" t="s">
        <v>16287</v>
      </c>
      <c r="I637" s="26" t="s">
        <v>16295</v>
      </c>
      <c r="J637" s="91" t="s">
        <v>158</v>
      </c>
      <c r="K637" s="178"/>
      <c r="L637" s="666"/>
      <c r="M637" s="178"/>
      <c r="N637" s="4"/>
      <c r="O637" s="86" t="s">
        <v>380</v>
      </c>
      <c r="P637" s="86" t="s">
        <v>16276</v>
      </c>
      <c r="Q637" s="91" t="s">
        <v>16277</v>
      </c>
      <c r="R637" s="178" t="s">
        <v>122</v>
      </c>
      <c r="S637" s="86"/>
      <c r="T637" s="9"/>
      <c r="U637" s="9"/>
      <c r="V637" s="9"/>
      <c r="W637" s="9"/>
      <c r="X637" s="9"/>
      <c r="Y637" s="9"/>
      <c r="Z637" s="9"/>
    </row>
    <row r="638" spans="1:26" ht="30" customHeight="1">
      <c r="A638" s="78" t="s">
        <v>16298</v>
      </c>
      <c r="B638" s="347" t="s">
        <v>363</v>
      </c>
      <c r="C638" s="347" t="s">
        <v>365</v>
      </c>
      <c r="D638" s="168" t="s">
        <v>16299</v>
      </c>
      <c r="E638" s="93" t="s">
        <v>16300</v>
      </c>
      <c r="F638" s="93" t="s">
        <v>13002</v>
      </c>
      <c r="G638" s="78">
        <v>1</v>
      </c>
      <c r="H638" s="26" t="s">
        <v>16301</v>
      </c>
      <c r="I638" s="26" t="s">
        <v>16302</v>
      </c>
      <c r="J638" s="91" t="s">
        <v>158</v>
      </c>
      <c r="K638" s="178"/>
      <c r="L638" s="91"/>
      <c r="M638" s="178"/>
      <c r="N638" s="4"/>
      <c r="O638" s="86" t="s">
        <v>380</v>
      </c>
      <c r="P638" s="86" t="s">
        <v>16303</v>
      </c>
      <c r="Q638" s="91" t="s">
        <v>16304</v>
      </c>
      <c r="R638" s="178" t="s">
        <v>122</v>
      </c>
      <c r="S638" s="86"/>
      <c r="T638" s="9"/>
      <c r="U638" s="9"/>
      <c r="V638" s="9"/>
      <c r="W638" s="9"/>
      <c r="X638" s="9"/>
      <c r="Y638" s="9"/>
      <c r="Z638" s="9"/>
    </row>
    <row r="639" spans="1:26" ht="30" customHeight="1">
      <c r="A639" s="735" t="s">
        <v>16305</v>
      </c>
      <c r="B639" s="735" t="s">
        <v>16306</v>
      </c>
      <c r="C639" s="735" t="s">
        <v>15063</v>
      </c>
      <c r="D639" s="740" t="s">
        <v>16309</v>
      </c>
      <c r="E639" s="810" t="s">
        <v>16311</v>
      </c>
      <c r="F639" s="740" t="s">
        <v>13002</v>
      </c>
      <c r="G639" s="78">
        <v>1</v>
      </c>
      <c r="H639" s="26" t="s">
        <v>16315</v>
      </c>
      <c r="I639" s="26" t="s">
        <v>13007</v>
      </c>
      <c r="J639" s="91" t="s">
        <v>158</v>
      </c>
      <c r="K639" s="178"/>
      <c r="L639" s="734"/>
      <c r="M639" s="178" t="s">
        <v>16318</v>
      </c>
      <c r="N639" s="4"/>
      <c r="O639" s="86" t="s">
        <v>380</v>
      </c>
      <c r="P639" s="86" t="s">
        <v>16319</v>
      </c>
      <c r="Q639" s="91" t="s">
        <v>16320</v>
      </c>
      <c r="R639" s="178" t="s">
        <v>122</v>
      </c>
      <c r="S639" s="86"/>
      <c r="T639" s="9"/>
      <c r="U639" s="9"/>
      <c r="V639" s="9"/>
      <c r="W639" s="9"/>
      <c r="X639" s="9"/>
      <c r="Y639" s="9"/>
      <c r="Z639" s="9"/>
    </row>
    <row r="640" spans="1:26" ht="30" customHeight="1">
      <c r="A640" s="665"/>
      <c r="B640" s="665"/>
      <c r="C640" s="665"/>
      <c r="D640" s="665"/>
      <c r="E640" s="665"/>
      <c r="F640" s="665"/>
      <c r="G640" s="78">
        <v>2</v>
      </c>
      <c r="H640" s="26" t="s">
        <v>16301</v>
      </c>
      <c r="I640" s="26" t="s">
        <v>16302</v>
      </c>
      <c r="J640" s="91" t="s">
        <v>158</v>
      </c>
      <c r="K640" s="178"/>
      <c r="L640" s="665"/>
      <c r="M640" s="178"/>
      <c r="N640" s="4"/>
      <c r="O640" s="86" t="s">
        <v>380</v>
      </c>
      <c r="P640" s="86" t="s">
        <v>16319</v>
      </c>
      <c r="Q640" s="91" t="s">
        <v>16320</v>
      </c>
      <c r="R640" s="178" t="s">
        <v>122</v>
      </c>
      <c r="S640" s="86"/>
      <c r="T640" s="9"/>
      <c r="U640" s="9"/>
      <c r="V640" s="9"/>
      <c r="W640" s="9"/>
      <c r="X640" s="9"/>
      <c r="Y640" s="9"/>
      <c r="Z640" s="9"/>
    </row>
    <row r="641" spans="1:26" ht="30" customHeight="1">
      <c r="A641" s="665"/>
      <c r="B641" s="665"/>
      <c r="C641" s="665"/>
      <c r="D641" s="665"/>
      <c r="E641" s="665"/>
      <c r="F641" s="665"/>
      <c r="G641" s="78">
        <v>3</v>
      </c>
      <c r="H641" s="26" t="s">
        <v>16323</v>
      </c>
      <c r="I641" s="26" t="s">
        <v>13007</v>
      </c>
      <c r="J641" s="91" t="s">
        <v>158</v>
      </c>
      <c r="K641" s="178"/>
      <c r="L641" s="665"/>
      <c r="M641" s="760" t="s">
        <v>16326</v>
      </c>
      <c r="N641" s="4"/>
      <c r="O641" s="86" t="s">
        <v>380</v>
      </c>
      <c r="P641" s="86" t="s">
        <v>16319</v>
      </c>
      <c r="Q641" s="91" t="s">
        <v>16320</v>
      </c>
      <c r="R641" s="178" t="s">
        <v>122</v>
      </c>
      <c r="S641" s="86"/>
      <c r="T641" s="9"/>
      <c r="U641" s="9"/>
      <c r="V641" s="9"/>
      <c r="W641" s="9"/>
      <c r="X641" s="9"/>
      <c r="Y641" s="9"/>
      <c r="Z641" s="9"/>
    </row>
    <row r="642" spans="1:26" ht="30" customHeight="1">
      <c r="A642" s="665"/>
      <c r="B642" s="665"/>
      <c r="C642" s="665"/>
      <c r="D642" s="665"/>
      <c r="E642" s="665"/>
      <c r="F642" s="665"/>
      <c r="G642" s="78">
        <v>4</v>
      </c>
      <c r="H642" s="26" t="s">
        <v>16301</v>
      </c>
      <c r="I642" s="26" t="s">
        <v>16328</v>
      </c>
      <c r="J642" s="91" t="s">
        <v>158</v>
      </c>
      <c r="K642" s="178"/>
      <c r="L642" s="665"/>
      <c r="M642" s="666"/>
      <c r="N642" s="4"/>
      <c r="O642" s="86" t="s">
        <v>380</v>
      </c>
      <c r="P642" s="86" t="s">
        <v>16319</v>
      </c>
      <c r="Q642" s="91" t="s">
        <v>16320</v>
      </c>
      <c r="R642" s="178" t="s">
        <v>122</v>
      </c>
      <c r="S642" s="86"/>
      <c r="T642" s="9"/>
      <c r="U642" s="9"/>
      <c r="V642" s="9"/>
      <c r="W642" s="9"/>
      <c r="X642" s="9"/>
      <c r="Y642" s="9"/>
      <c r="Z642" s="9"/>
    </row>
    <row r="643" spans="1:26" ht="30" customHeight="1">
      <c r="A643" s="665"/>
      <c r="B643" s="665"/>
      <c r="C643" s="665"/>
      <c r="D643" s="665"/>
      <c r="E643" s="665"/>
      <c r="F643" s="665"/>
      <c r="G643" s="78">
        <v>5</v>
      </c>
      <c r="H643" s="26" t="s">
        <v>16323</v>
      </c>
      <c r="I643" s="26" t="s">
        <v>16328</v>
      </c>
      <c r="J643" s="91" t="s">
        <v>158</v>
      </c>
      <c r="K643" s="178"/>
      <c r="L643" s="665"/>
      <c r="M643" s="178" t="s">
        <v>16333</v>
      </c>
      <c r="N643" s="4"/>
      <c r="O643" s="86" t="s">
        <v>380</v>
      </c>
      <c r="P643" s="86" t="s">
        <v>16319</v>
      </c>
      <c r="Q643" s="91" t="s">
        <v>16320</v>
      </c>
      <c r="R643" s="178" t="s">
        <v>122</v>
      </c>
      <c r="S643" s="86"/>
      <c r="T643" s="9"/>
      <c r="U643" s="9"/>
      <c r="V643" s="9"/>
      <c r="W643" s="9"/>
      <c r="X643" s="9"/>
      <c r="Y643" s="9"/>
      <c r="Z643" s="9"/>
    </row>
    <row r="644" spans="1:26" ht="30" customHeight="1">
      <c r="A644" s="666"/>
      <c r="B644" s="666"/>
      <c r="C644" s="666"/>
      <c r="D644" s="666"/>
      <c r="E644" s="666"/>
      <c r="F644" s="666"/>
      <c r="G644" s="78">
        <v>6</v>
      </c>
      <c r="H644" s="26" t="s">
        <v>16301</v>
      </c>
      <c r="I644" s="26" t="s">
        <v>16328</v>
      </c>
      <c r="J644" s="91" t="s">
        <v>158</v>
      </c>
      <c r="K644" s="178"/>
      <c r="L644" s="666"/>
      <c r="M644" s="178"/>
      <c r="N644" s="4"/>
      <c r="O644" s="86" t="s">
        <v>380</v>
      </c>
      <c r="P644" s="86" t="s">
        <v>16319</v>
      </c>
      <c r="Q644" s="91" t="s">
        <v>16320</v>
      </c>
      <c r="R644" s="178" t="s">
        <v>122</v>
      </c>
      <c r="S644" s="86"/>
      <c r="T644" s="9"/>
      <c r="U644" s="9"/>
      <c r="V644" s="9"/>
      <c r="W644" s="9"/>
      <c r="X644" s="9"/>
      <c r="Y644" s="9"/>
      <c r="Z644" s="9"/>
    </row>
    <row r="645" spans="1:26" ht="30" customHeight="1">
      <c r="A645" s="735" t="s">
        <v>16336</v>
      </c>
      <c r="B645" s="735" t="s">
        <v>16306</v>
      </c>
      <c r="C645" s="735" t="s">
        <v>15063</v>
      </c>
      <c r="D645" s="740" t="s">
        <v>16299</v>
      </c>
      <c r="E645" s="810" t="s">
        <v>16338</v>
      </c>
      <c r="F645" s="740" t="s">
        <v>13002</v>
      </c>
      <c r="G645" s="78">
        <v>1</v>
      </c>
      <c r="H645" s="26" t="s">
        <v>13006</v>
      </c>
      <c r="I645" s="26" t="s">
        <v>14698</v>
      </c>
      <c r="J645" s="91" t="s">
        <v>158</v>
      </c>
      <c r="K645" s="178"/>
      <c r="L645" s="734"/>
      <c r="M645" s="178" t="s">
        <v>16341</v>
      </c>
      <c r="N645" s="4"/>
      <c r="O645" s="86" t="s">
        <v>380</v>
      </c>
      <c r="P645" s="86" t="s">
        <v>380</v>
      </c>
      <c r="Q645" s="91" t="s">
        <v>16342</v>
      </c>
      <c r="R645" s="178" t="s">
        <v>122</v>
      </c>
      <c r="S645" s="86"/>
      <c r="T645" s="9"/>
      <c r="U645" s="9"/>
      <c r="V645" s="9"/>
      <c r="W645" s="9"/>
      <c r="X645" s="9"/>
      <c r="Y645" s="9"/>
      <c r="Z645" s="9"/>
    </row>
    <row r="646" spans="1:26" ht="30" customHeight="1">
      <c r="A646" s="665"/>
      <c r="B646" s="665"/>
      <c r="C646" s="665"/>
      <c r="D646" s="665"/>
      <c r="E646" s="665"/>
      <c r="F646" s="665"/>
      <c r="G646" s="78">
        <v>2</v>
      </c>
      <c r="H646" s="26" t="s">
        <v>13108</v>
      </c>
      <c r="I646" s="26" t="s">
        <v>14730</v>
      </c>
      <c r="J646" s="91" t="s">
        <v>158</v>
      </c>
      <c r="K646" s="178"/>
      <c r="L646" s="665"/>
      <c r="M646" s="178"/>
      <c r="N646" s="4"/>
      <c r="O646" s="86" t="s">
        <v>380</v>
      </c>
      <c r="P646" s="86" t="s">
        <v>380</v>
      </c>
      <c r="Q646" s="91" t="s">
        <v>16342</v>
      </c>
      <c r="R646" s="178" t="s">
        <v>122</v>
      </c>
      <c r="S646" s="86"/>
      <c r="T646" s="9"/>
      <c r="U646" s="9"/>
      <c r="V646" s="9"/>
      <c r="W646" s="9"/>
      <c r="X646" s="9"/>
      <c r="Y646" s="9"/>
      <c r="Z646" s="9"/>
    </row>
    <row r="647" spans="1:26" ht="30" customHeight="1">
      <c r="A647" s="665"/>
      <c r="B647" s="665"/>
      <c r="C647" s="665"/>
      <c r="D647" s="665"/>
      <c r="E647" s="665"/>
      <c r="F647" s="665"/>
      <c r="G647" s="78">
        <v>3</v>
      </c>
      <c r="H647" s="26" t="s">
        <v>15367</v>
      </c>
      <c r="I647" s="26" t="s">
        <v>15368</v>
      </c>
      <c r="J647" s="91" t="s">
        <v>158</v>
      </c>
      <c r="K647" s="178"/>
      <c r="L647" s="665"/>
      <c r="M647" s="178"/>
      <c r="N647" s="4"/>
      <c r="O647" s="86" t="s">
        <v>380</v>
      </c>
      <c r="P647" s="86" t="s">
        <v>380</v>
      </c>
      <c r="Q647" s="91" t="s">
        <v>16342</v>
      </c>
      <c r="R647" s="178" t="s">
        <v>122</v>
      </c>
      <c r="S647" s="86"/>
      <c r="T647" s="9"/>
      <c r="U647" s="9"/>
      <c r="V647" s="9"/>
      <c r="W647" s="9"/>
      <c r="X647" s="9"/>
      <c r="Y647" s="9"/>
      <c r="Z647" s="9"/>
    </row>
    <row r="648" spans="1:26" ht="30" customHeight="1">
      <c r="A648" s="665"/>
      <c r="B648" s="665"/>
      <c r="C648" s="665"/>
      <c r="D648" s="665"/>
      <c r="E648" s="665"/>
      <c r="F648" s="665"/>
      <c r="G648" s="78">
        <v>4</v>
      </c>
      <c r="H648" s="26" t="s">
        <v>16284</v>
      </c>
      <c r="I648" s="26" t="s">
        <v>16346</v>
      </c>
      <c r="J648" s="91" t="s">
        <v>158</v>
      </c>
      <c r="K648" s="178"/>
      <c r="L648" s="665"/>
      <c r="M648" s="178" t="s">
        <v>16347</v>
      </c>
      <c r="N648" s="4"/>
      <c r="O648" s="86" t="s">
        <v>380</v>
      </c>
      <c r="P648" s="86" t="s">
        <v>380</v>
      </c>
      <c r="Q648" s="91" t="s">
        <v>16342</v>
      </c>
      <c r="R648" s="178" t="s">
        <v>122</v>
      </c>
      <c r="S648" s="86"/>
      <c r="T648" s="9"/>
      <c r="U648" s="9"/>
      <c r="V648" s="9"/>
      <c r="W648" s="9"/>
      <c r="X648" s="9"/>
      <c r="Y648" s="9"/>
      <c r="Z648" s="9"/>
    </row>
    <row r="649" spans="1:26" ht="30" customHeight="1">
      <c r="A649" s="665"/>
      <c r="B649" s="665"/>
      <c r="C649" s="665"/>
      <c r="D649" s="665"/>
      <c r="E649" s="665"/>
      <c r="F649" s="665"/>
      <c r="G649" s="78">
        <v>5</v>
      </c>
      <c r="H649" s="26" t="s">
        <v>16287</v>
      </c>
      <c r="I649" s="26" t="s">
        <v>16295</v>
      </c>
      <c r="J649" s="91" t="s">
        <v>158</v>
      </c>
      <c r="K649" s="178"/>
      <c r="L649" s="665"/>
      <c r="M649" s="454" t="s">
        <v>16349</v>
      </c>
      <c r="N649" s="4"/>
      <c r="O649" s="86" t="s">
        <v>380</v>
      </c>
      <c r="P649" s="86" t="s">
        <v>380</v>
      </c>
      <c r="Q649" s="91" t="s">
        <v>16342</v>
      </c>
      <c r="R649" s="178" t="s">
        <v>122</v>
      </c>
      <c r="S649" s="86"/>
      <c r="T649" s="9"/>
      <c r="U649" s="9"/>
      <c r="V649" s="9"/>
      <c r="W649" s="9"/>
      <c r="X649" s="9"/>
      <c r="Y649" s="9"/>
      <c r="Z649" s="9"/>
    </row>
    <row r="650" spans="1:26" ht="30" customHeight="1">
      <c r="A650" s="665"/>
      <c r="B650" s="665"/>
      <c r="C650" s="665"/>
      <c r="D650" s="665"/>
      <c r="E650" s="665"/>
      <c r="F650" s="665"/>
      <c r="G650" s="78">
        <v>6</v>
      </c>
      <c r="H650" s="26" t="s">
        <v>16301</v>
      </c>
      <c r="I650" s="26" t="s">
        <v>16302</v>
      </c>
      <c r="J650" s="91" t="s">
        <v>158</v>
      </c>
      <c r="K650" s="178"/>
      <c r="L650" s="665"/>
      <c r="M650" s="178" t="s">
        <v>16351</v>
      </c>
      <c r="N650" s="4"/>
      <c r="O650" s="86" t="s">
        <v>380</v>
      </c>
      <c r="P650" s="86" t="s">
        <v>380</v>
      </c>
      <c r="Q650" s="91" t="s">
        <v>16342</v>
      </c>
      <c r="R650" s="178" t="s">
        <v>122</v>
      </c>
      <c r="S650" s="86"/>
      <c r="T650" s="9"/>
      <c r="U650" s="9"/>
      <c r="V650" s="9"/>
      <c r="W650" s="9"/>
      <c r="X650" s="9"/>
      <c r="Y650" s="9"/>
      <c r="Z650" s="9"/>
    </row>
    <row r="651" spans="1:26" ht="30" customHeight="1">
      <c r="A651" s="665"/>
      <c r="B651" s="665"/>
      <c r="C651" s="665"/>
      <c r="D651" s="665"/>
      <c r="E651" s="665"/>
      <c r="F651" s="665"/>
      <c r="G651" s="78">
        <v>7</v>
      </c>
      <c r="H651" s="26" t="s">
        <v>16354</v>
      </c>
      <c r="I651" s="26" t="s">
        <v>16302</v>
      </c>
      <c r="J651" s="91" t="s">
        <v>158</v>
      </c>
      <c r="K651" s="178"/>
      <c r="L651" s="665"/>
      <c r="M651" s="178" t="s">
        <v>16318</v>
      </c>
      <c r="N651" s="4"/>
      <c r="O651" s="86" t="s">
        <v>380</v>
      </c>
      <c r="P651" s="86" t="s">
        <v>380</v>
      </c>
      <c r="Q651" s="91" t="s">
        <v>16342</v>
      </c>
      <c r="R651" s="178" t="s">
        <v>122</v>
      </c>
      <c r="S651" s="86"/>
      <c r="T651" s="9"/>
      <c r="U651" s="9"/>
      <c r="V651" s="9"/>
      <c r="W651" s="9"/>
      <c r="X651" s="9"/>
      <c r="Y651" s="9"/>
      <c r="Z651" s="9"/>
    </row>
    <row r="652" spans="1:26" ht="30" customHeight="1">
      <c r="A652" s="665"/>
      <c r="B652" s="665"/>
      <c r="C652" s="665"/>
      <c r="D652" s="665"/>
      <c r="E652" s="665"/>
      <c r="F652" s="665"/>
      <c r="G652" s="78">
        <v>8</v>
      </c>
      <c r="H652" s="26" t="s">
        <v>16357</v>
      </c>
      <c r="I652" s="26" t="s">
        <v>13007</v>
      </c>
      <c r="J652" s="91" t="s">
        <v>158</v>
      </c>
      <c r="K652" s="178"/>
      <c r="L652" s="665"/>
      <c r="M652" s="794" t="s">
        <v>16358</v>
      </c>
      <c r="N652" s="122"/>
      <c r="O652" s="86" t="s">
        <v>380</v>
      </c>
      <c r="P652" s="86" t="s">
        <v>380</v>
      </c>
      <c r="Q652" s="91" t="s">
        <v>16342</v>
      </c>
      <c r="R652" s="178" t="s">
        <v>122</v>
      </c>
      <c r="S652" s="86"/>
      <c r="T652" s="9"/>
      <c r="U652" s="9"/>
      <c r="V652" s="9"/>
      <c r="W652" s="9"/>
      <c r="X652" s="9"/>
      <c r="Y652" s="9"/>
      <c r="Z652" s="9"/>
    </row>
    <row r="653" spans="1:26" ht="30" customHeight="1">
      <c r="A653" s="665"/>
      <c r="B653" s="665"/>
      <c r="C653" s="665"/>
      <c r="D653" s="665"/>
      <c r="E653" s="665"/>
      <c r="F653" s="665"/>
      <c r="G653" s="78">
        <v>9</v>
      </c>
      <c r="H653" s="26" t="s">
        <v>16301</v>
      </c>
      <c r="I653" s="26" t="s">
        <v>16328</v>
      </c>
      <c r="J653" s="91" t="s">
        <v>158</v>
      </c>
      <c r="K653" s="178"/>
      <c r="L653" s="665"/>
      <c r="M653" s="666"/>
      <c r="N653" s="122"/>
      <c r="O653" s="86" t="s">
        <v>380</v>
      </c>
      <c r="P653" s="86" t="s">
        <v>380</v>
      </c>
      <c r="Q653" s="91" t="s">
        <v>16342</v>
      </c>
      <c r="R653" s="178" t="s">
        <v>122</v>
      </c>
      <c r="S653" s="86"/>
      <c r="T653" s="9"/>
      <c r="U653" s="9"/>
      <c r="V653" s="9"/>
      <c r="W653" s="9"/>
      <c r="X653" s="9"/>
      <c r="Y653" s="9"/>
      <c r="Z653" s="9"/>
    </row>
    <row r="654" spans="1:26" ht="30" customHeight="1">
      <c r="A654" s="665"/>
      <c r="B654" s="665"/>
      <c r="C654" s="665"/>
      <c r="D654" s="665"/>
      <c r="E654" s="665"/>
      <c r="F654" s="665"/>
      <c r="G654" s="78">
        <v>10</v>
      </c>
      <c r="H654" s="26" t="s">
        <v>16357</v>
      </c>
      <c r="I654" s="26" t="s">
        <v>13007</v>
      </c>
      <c r="J654" s="91" t="s">
        <v>158</v>
      </c>
      <c r="K654" s="178"/>
      <c r="L654" s="665"/>
      <c r="M654" s="178" t="s">
        <v>16333</v>
      </c>
      <c r="N654" s="4"/>
      <c r="O654" s="86" t="s">
        <v>380</v>
      </c>
      <c r="P654" s="86" t="s">
        <v>380</v>
      </c>
      <c r="Q654" s="91" t="s">
        <v>16342</v>
      </c>
      <c r="R654" s="178" t="s">
        <v>122</v>
      </c>
      <c r="S654" s="86"/>
      <c r="T654" s="9"/>
      <c r="U654" s="9"/>
      <c r="V654" s="9"/>
      <c r="W654" s="9"/>
      <c r="X654" s="9"/>
      <c r="Y654" s="9"/>
      <c r="Z654" s="9"/>
    </row>
    <row r="655" spans="1:26" ht="30" customHeight="1">
      <c r="A655" s="666"/>
      <c r="B655" s="666"/>
      <c r="C655" s="666"/>
      <c r="D655" s="666"/>
      <c r="E655" s="666"/>
      <c r="F655" s="666"/>
      <c r="G655" s="78">
        <v>11</v>
      </c>
      <c r="H655" s="26" t="s">
        <v>16301</v>
      </c>
      <c r="I655" s="26" t="s">
        <v>16328</v>
      </c>
      <c r="J655" s="91" t="s">
        <v>158</v>
      </c>
      <c r="K655" s="178"/>
      <c r="L655" s="666"/>
      <c r="M655" s="178"/>
      <c r="N655" s="4"/>
      <c r="O655" s="86" t="s">
        <v>380</v>
      </c>
      <c r="P655" s="86" t="s">
        <v>380</v>
      </c>
      <c r="Q655" s="91" t="s">
        <v>16342</v>
      </c>
      <c r="R655" s="178" t="s">
        <v>122</v>
      </c>
      <c r="S655" s="86"/>
      <c r="T655" s="9"/>
      <c r="U655" s="9"/>
      <c r="V655" s="9"/>
      <c r="W655" s="9"/>
      <c r="X655" s="9"/>
      <c r="Y655" s="9"/>
      <c r="Z655" s="9"/>
    </row>
    <row r="656" spans="1:26" ht="30" customHeight="1">
      <c r="A656" s="735" t="s">
        <v>16370</v>
      </c>
      <c r="B656" s="735" t="s">
        <v>16306</v>
      </c>
      <c r="C656" s="735" t="s">
        <v>15063</v>
      </c>
      <c r="D656" s="740" t="s">
        <v>16373</v>
      </c>
      <c r="E656" s="740" t="s">
        <v>16374</v>
      </c>
      <c r="F656" s="740" t="s">
        <v>13002</v>
      </c>
      <c r="G656" s="78">
        <v>1</v>
      </c>
      <c r="H656" s="26" t="s">
        <v>13006</v>
      </c>
      <c r="I656" s="26" t="s">
        <v>14698</v>
      </c>
      <c r="J656" s="91" t="s">
        <v>158</v>
      </c>
      <c r="K656" s="469"/>
      <c r="L656" s="734"/>
      <c r="M656" s="252" t="s">
        <v>16376</v>
      </c>
      <c r="N656" s="64"/>
      <c r="O656" s="86" t="s">
        <v>380</v>
      </c>
      <c r="P656" s="86" t="s">
        <v>380</v>
      </c>
      <c r="Q656" s="91" t="s">
        <v>16378</v>
      </c>
      <c r="R656" s="178" t="s">
        <v>122</v>
      </c>
      <c r="S656" s="86"/>
      <c r="T656" s="9"/>
      <c r="U656" s="9"/>
      <c r="V656" s="9"/>
      <c r="W656" s="9"/>
      <c r="X656" s="9"/>
      <c r="Y656" s="9"/>
      <c r="Z656" s="9"/>
    </row>
    <row r="657" spans="1:26" ht="30" customHeight="1">
      <c r="A657" s="665"/>
      <c r="B657" s="665"/>
      <c r="C657" s="665"/>
      <c r="D657" s="665"/>
      <c r="E657" s="665"/>
      <c r="F657" s="665"/>
      <c r="G657" s="78">
        <v>2</v>
      </c>
      <c r="H657" s="26" t="s">
        <v>13108</v>
      </c>
      <c r="I657" s="26" t="s">
        <v>14730</v>
      </c>
      <c r="J657" s="91" t="s">
        <v>158</v>
      </c>
      <c r="K657" s="469"/>
      <c r="L657" s="665"/>
      <c r="M657" s="86"/>
      <c r="N657" s="64"/>
      <c r="O657" s="86" t="s">
        <v>380</v>
      </c>
      <c r="P657" s="86" t="s">
        <v>380</v>
      </c>
      <c r="Q657" s="91" t="s">
        <v>16378</v>
      </c>
      <c r="R657" s="178" t="s">
        <v>122</v>
      </c>
      <c r="S657" s="86"/>
      <c r="T657" s="9"/>
      <c r="U657" s="9"/>
      <c r="V657" s="9"/>
      <c r="W657" s="9"/>
      <c r="X657" s="9"/>
      <c r="Y657" s="9"/>
      <c r="Z657" s="9"/>
    </row>
    <row r="658" spans="1:26" ht="30" customHeight="1">
      <c r="A658" s="665"/>
      <c r="B658" s="665"/>
      <c r="C658" s="665"/>
      <c r="D658" s="665"/>
      <c r="E658" s="665"/>
      <c r="F658" s="665"/>
      <c r="G658" s="78">
        <v>3</v>
      </c>
      <c r="H658" s="26" t="s">
        <v>15367</v>
      </c>
      <c r="I658" s="26" t="s">
        <v>15368</v>
      </c>
      <c r="J658" s="91" t="s">
        <v>158</v>
      </c>
      <c r="K658" s="469"/>
      <c r="L658" s="665"/>
      <c r="M658" s="86"/>
      <c r="N658" s="64"/>
      <c r="O658" s="86" t="s">
        <v>380</v>
      </c>
      <c r="P658" s="86" t="s">
        <v>380</v>
      </c>
      <c r="Q658" s="91" t="s">
        <v>16378</v>
      </c>
      <c r="R658" s="178" t="s">
        <v>122</v>
      </c>
      <c r="S658" s="86"/>
      <c r="T658" s="9"/>
      <c r="U658" s="9"/>
      <c r="V658" s="9"/>
      <c r="W658" s="9"/>
      <c r="X658" s="9"/>
      <c r="Y658" s="9"/>
      <c r="Z658" s="9"/>
    </row>
    <row r="659" spans="1:26" ht="30" customHeight="1">
      <c r="A659" s="665"/>
      <c r="B659" s="665"/>
      <c r="C659" s="665"/>
      <c r="D659" s="665"/>
      <c r="E659" s="665"/>
      <c r="F659" s="665"/>
      <c r="G659" s="78">
        <v>4</v>
      </c>
      <c r="H659" s="26" t="s">
        <v>16381</v>
      </c>
      <c r="I659" s="26" t="s">
        <v>16382</v>
      </c>
      <c r="J659" s="91" t="s">
        <v>158</v>
      </c>
      <c r="K659" s="469"/>
      <c r="L659" s="665"/>
      <c r="M659" s="86"/>
      <c r="N659" s="64"/>
      <c r="O659" s="86" t="s">
        <v>380</v>
      </c>
      <c r="P659" s="86" t="s">
        <v>380</v>
      </c>
      <c r="Q659" s="91" t="s">
        <v>16378</v>
      </c>
      <c r="R659" s="178" t="s">
        <v>122</v>
      </c>
      <c r="S659" s="86"/>
      <c r="T659" s="9"/>
      <c r="U659" s="9"/>
      <c r="V659" s="9"/>
      <c r="W659" s="9"/>
      <c r="X659" s="9"/>
      <c r="Y659" s="9"/>
      <c r="Z659" s="9"/>
    </row>
    <row r="660" spans="1:26" ht="30" customHeight="1">
      <c r="A660" s="665"/>
      <c r="B660" s="665"/>
      <c r="C660" s="665"/>
      <c r="D660" s="665"/>
      <c r="E660" s="665"/>
      <c r="F660" s="665"/>
      <c r="G660" s="78">
        <v>5</v>
      </c>
      <c r="H660" s="26" t="s">
        <v>16284</v>
      </c>
      <c r="I660" s="26" t="s">
        <v>16346</v>
      </c>
      <c r="J660" s="91" t="s">
        <v>158</v>
      </c>
      <c r="K660" s="469"/>
      <c r="L660" s="665"/>
      <c r="M660" s="86"/>
      <c r="N660" s="64"/>
      <c r="O660" s="86" t="s">
        <v>380</v>
      </c>
      <c r="P660" s="86" t="s">
        <v>380</v>
      </c>
      <c r="Q660" s="91" t="s">
        <v>16378</v>
      </c>
      <c r="R660" s="178" t="s">
        <v>122</v>
      </c>
      <c r="S660" s="86"/>
      <c r="T660" s="9"/>
      <c r="U660" s="9"/>
      <c r="V660" s="9"/>
      <c r="W660" s="9"/>
      <c r="X660" s="9"/>
      <c r="Y660" s="9"/>
      <c r="Z660" s="9"/>
    </row>
    <row r="661" spans="1:26" ht="39" customHeight="1">
      <c r="A661" s="665"/>
      <c r="B661" s="665"/>
      <c r="C661" s="665"/>
      <c r="D661" s="665"/>
      <c r="E661" s="665"/>
      <c r="F661" s="665"/>
      <c r="G661" s="78">
        <v>6</v>
      </c>
      <c r="H661" s="26" t="s">
        <v>16287</v>
      </c>
      <c r="I661" s="26" t="s">
        <v>16386</v>
      </c>
      <c r="J661" s="91" t="s">
        <v>158</v>
      </c>
      <c r="K661" s="469"/>
      <c r="L661" s="665"/>
      <c r="M661" s="86"/>
      <c r="N661" s="64"/>
      <c r="O661" s="86" t="s">
        <v>380</v>
      </c>
      <c r="P661" s="86" t="s">
        <v>380</v>
      </c>
      <c r="Q661" s="91" t="s">
        <v>16378</v>
      </c>
      <c r="R661" s="178" t="s">
        <v>122</v>
      </c>
      <c r="S661" s="86"/>
      <c r="T661" s="9"/>
      <c r="U661" s="9"/>
      <c r="V661" s="9"/>
      <c r="W661" s="9"/>
      <c r="X661" s="9"/>
      <c r="Y661" s="9"/>
      <c r="Z661" s="9"/>
    </row>
    <row r="662" spans="1:26" ht="30" customHeight="1">
      <c r="A662" s="666"/>
      <c r="B662" s="666"/>
      <c r="C662" s="666"/>
      <c r="D662" s="666"/>
      <c r="E662" s="666"/>
      <c r="F662" s="666"/>
      <c r="G662" s="78">
        <v>7</v>
      </c>
      <c r="H662" s="26" t="s">
        <v>16301</v>
      </c>
      <c r="I662" s="26" t="s">
        <v>16328</v>
      </c>
      <c r="J662" s="91" t="s">
        <v>158</v>
      </c>
      <c r="K662" s="469"/>
      <c r="L662" s="666"/>
      <c r="M662" s="86"/>
      <c r="N662" s="64"/>
      <c r="O662" s="86" t="s">
        <v>380</v>
      </c>
      <c r="P662" s="86" t="s">
        <v>380</v>
      </c>
      <c r="Q662" s="91" t="s">
        <v>16378</v>
      </c>
      <c r="R662" s="178" t="s">
        <v>122</v>
      </c>
      <c r="S662" s="86"/>
      <c r="T662" s="9"/>
      <c r="U662" s="9"/>
      <c r="V662" s="9"/>
      <c r="W662" s="9"/>
      <c r="X662" s="9"/>
      <c r="Y662" s="9"/>
      <c r="Z662" s="9"/>
    </row>
    <row r="663" spans="1:26" ht="30" customHeight="1">
      <c r="A663" s="735" t="s">
        <v>16389</v>
      </c>
      <c r="B663" s="735" t="s">
        <v>16306</v>
      </c>
      <c r="C663" s="735" t="s">
        <v>15063</v>
      </c>
      <c r="D663" s="740" t="s">
        <v>16393</v>
      </c>
      <c r="E663" s="740" t="s">
        <v>16394</v>
      </c>
      <c r="F663" s="740" t="s">
        <v>13002</v>
      </c>
      <c r="G663" s="78">
        <v>1</v>
      </c>
      <c r="H663" s="26" t="s">
        <v>13006</v>
      </c>
      <c r="I663" s="26" t="s">
        <v>14698</v>
      </c>
      <c r="J663" s="91" t="s">
        <v>158</v>
      </c>
      <c r="K663" s="469"/>
      <c r="L663" s="734"/>
      <c r="M663" s="734" t="s">
        <v>16376</v>
      </c>
      <c r="N663" s="64"/>
      <c r="O663" s="86" t="s">
        <v>380</v>
      </c>
      <c r="P663" s="86" t="s">
        <v>380</v>
      </c>
      <c r="Q663" s="91" t="s">
        <v>16397</v>
      </c>
      <c r="R663" s="178" t="s">
        <v>122</v>
      </c>
      <c r="S663" s="86"/>
      <c r="T663" s="9"/>
      <c r="U663" s="9"/>
      <c r="V663" s="9"/>
      <c r="W663" s="9"/>
      <c r="X663" s="9"/>
      <c r="Y663" s="9"/>
      <c r="Z663" s="9"/>
    </row>
    <row r="664" spans="1:26" ht="30" customHeight="1">
      <c r="A664" s="665"/>
      <c r="B664" s="665"/>
      <c r="C664" s="665"/>
      <c r="D664" s="665"/>
      <c r="E664" s="665"/>
      <c r="F664" s="665"/>
      <c r="G664" s="78">
        <v>2</v>
      </c>
      <c r="H664" s="26" t="s">
        <v>13108</v>
      </c>
      <c r="I664" s="26" t="s">
        <v>14730</v>
      </c>
      <c r="J664" s="91" t="s">
        <v>158</v>
      </c>
      <c r="K664" s="469"/>
      <c r="L664" s="665"/>
      <c r="M664" s="665"/>
      <c r="N664" s="64"/>
      <c r="O664" s="86" t="s">
        <v>380</v>
      </c>
      <c r="P664" s="86" t="s">
        <v>380</v>
      </c>
      <c r="Q664" s="91" t="s">
        <v>16397</v>
      </c>
      <c r="R664" s="178" t="s">
        <v>122</v>
      </c>
      <c r="S664" s="86"/>
      <c r="T664" s="9"/>
      <c r="U664" s="9"/>
      <c r="V664" s="9"/>
      <c r="W664" s="9"/>
      <c r="X664" s="9"/>
      <c r="Y664" s="9"/>
      <c r="Z664" s="9"/>
    </row>
    <row r="665" spans="1:26" ht="30" customHeight="1">
      <c r="A665" s="665"/>
      <c r="B665" s="665"/>
      <c r="C665" s="665"/>
      <c r="D665" s="665"/>
      <c r="E665" s="665"/>
      <c r="F665" s="665"/>
      <c r="G665" s="78">
        <v>3</v>
      </c>
      <c r="H665" s="26" t="s">
        <v>15367</v>
      </c>
      <c r="I665" s="26" t="s">
        <v>15368</v>
      </c>
      <c r="J665" s="91" t="s">
        <v>158</v>
      </c>
      <c r="K665" s="469"/>
      <c r="L665" s="665"/>
      <c r="M665" s="665"/>
      <c r="N665" s="64"/>
      <c r="O665" s="86" t="s">
        <v>380</v>
      </c>
      <c r="P665" s="86" t="s">
        <v>380</v>
      </c>
      <c r="Q665" s="91" t="s">
        <v>16397</v>
      </c>
      <c r="R665" s="178" t="s">
        <v>122</v>
      </c>
      <c r="S665" s="86"/>
      <c r="T665" s="9"/>
      <c r="U665" s="9"/>
      <c r="V665" s="9"/>
      <c r="W665" s="9"/>
      <c r="X665" s="9"/>
      <c r="Y665" s="9"/>
      <c r="Z665" s="9"/>
    </row>
    <row r="666" spans="1:26" ht="30" customHeight="1">
      <c r="A666" s="665"/>
      <c r="B666" s="665"/>
      <c r="C666" s="665"/>
      <c r="D666" s="665"/>
      <c r="E666" s="665"/>
      <c r="F666" s="665"/>
      <c r="G666" s="78">
        <v>4</v>
      </c>
      <c r="H666" s="26" t="s">
        <v>16404</v>
      </c>
      <c r="I666" s="26" t="s">
        <v>16382</v>
      </c>
      <c r="J666" s="91" t="s">
        <v>158</v>
      </c>
      <c r="K666" s="469"/>
      <c r="L666" s="665"/>
      <c r="M666" s="665"/>
      <c r="N666" s="64"/>
      <c r="O666" s="86" t="s">
        <v>380</v>
      </c>
      <c r="P666" s="86" t="s">
        <v>380</v>
      </c>
      <c r="Q666" s="91" t="s">
        <v>16397</v>
      </c>
      <c r="R666" s="178" t="s">
        <v>122</v>
      </c>
      <c r="S666" s="86"/>
      <c r="T666" s="9"/>
      <c r="U666" s="9"/>
      <c r="V666" s="9"/>
      <c r="W666" s="9"/>
      <c r="X666" s="9"/>
      <c r="Y666" s="9"/>
      <c r="Z666" s="9"/>
    </row>
    <row r="667" spans="1:26" ht="30" customHeight="1">
      <c r="A667" s="665"/>
      <c r="B667" s="665"/>
      <c r="C667" s="665"/>
      <c r="D667" s="665"/>
      <c r="E667" s="665"/>
      <c r="F667" s="665"/>
      <c r="G667" s="78">
        <v>5</v>
      </c>
      <c r="H667" s="26" t="s">
        <v>16284</v>
      </c>
      <c r="I667" s="26" t="s">
        <v>16346</v>
      </c>
      <c r="J667" s="91" t="s">
        <v>158</v>
      </c>
      <c r="K667" s="469"/>
      <c r="L667" s="665"/>
      <c r="M667" s="665"/>
      <c r="N667" s="64"/>
      <c r="O667" s="86" t="s">
        <v>380</v>
      </c>
      <c r="P667" s="86" t="s">
        <v>380</v>
      </c>
      <c r="Q667" s="91" t="s">
        <v>16397</v>
      </c>
      <c r="R667" s="178" t="s">
        <v>122</v>
      </c>
      <c r="S667" s="86"/>
      <c r="T667" s="9"/>
      <c r="U667" s="9"/>
      <c r="V667" s="9"/>
      <c r="W667" s="9"/>
      <c r="X667" s="9"/>
      <c r="Y667" s="9"/>
      <c r="Z667" s="9"/>
    </row>
    <row r="668" spans="1:26" ht="53.25" customHeight="1">
      <c r="A668" s="665"/>
      <c r="B668" s="665"/>
      <c r="C668" s="665"/>
      <c r="D668" s="665"/>
      <c r="E668" s="665"/>
      <c r="F668" s="665"/>
      <c r="G668" s="78">
        <v>6</v>
      </c>
      <c r="H668" s="26" t="s">
        <v>16287</v>
      </c>
      <c r="I668" s="26" t="s">
        <v>16288</v>
      </c>
      <c r="J668" s="91" t="s">
        <v>158</v>
      </c>
      <c r="K668" s="469"/>
      <c r="L668" s="665"/>
      <c r="M668" s="665"/>
      <c r="N668" s="64"/>
      <c r="O668" s="86" t="s">
        <v>380</v>
      </c>
      <c r="P668" s="86" t="s">
        <v>380</v>
      </c>
      <c r="Q668" s="91" t="s">
        <v>16397</v>
      </c>
      <c r="R668" s="178" t="s">
        <v>122</v>
      </c>
      <c r="S668" s="86"/>
      <c r="T668" s="9"/>
      <c r="U668" s="9"/>
      <c r="V668" s="9"/>
      <c r="W668" s="9"/>
      <c r="X668" s="9"/>
      <c r="Y668" s="9"/>
      <c r="Z668" s="9"/>
    </row>
    <row r="669" spans="1:26" ht="53.25" customHeight="1">
      <c r="A669" s="665"/>
      <c r="B669" s="665"/>
      <c r="C669" s="665"/>
      <c r="D669" s="665"/>
      <c r="E669" s="665"/>
      <c r="F669" s="665"/>
      <c r="G669" s="78">
        <v>7</v>
      </c>
      <c r="H669" s="26" t="s">
        <v>16287</v>
      </c>
      <c r="I669" s="26" t="s">
        <v>16295</v>
      </c>
      <c r="J669" s="91" t="s">
        <v>158</v>
      </c>
      <c r="K669" s="469"/>
      <c r="L669" s="665"/>
      <c r="M669" s="666"/>
      <c r="N669" s="64"/>
      <c r="O669" s="86" t="s">
        <v>380</v>
      </c>
      <c r="P669" s="86" t="s">
        <v>380</v>
      </c>
      <c r="Q669" s="91" t="s">
        <v>16397</v>
      </c>
      <c r="R669" s="178" t="s">
        <v>122</v>
      </c>
      <c r="S669" s="86"/>
      <c r="T669" s="9"/>
      <c r="U669" s="9"/>
      <c r="V669" s="9"/>
      <c r="W669" s="9"/>
      <c r="X669" s="9"/>
      <c r="Y669" s="9"/>
      <c r="Z669" s="9"/>
    </row>
    <row r="670" spans="1:26" ht="30" customHeight="1">
      <c r="A670" s="666"/>
      <c r="B670" s="666"/>
      <c r="C670" s="666"/>
      <c r="D670" s="666"/>
      <c r="E670" s="666"/>
      <c r="F670" s="666"/>
      <c r="G670" s="78">
        <v>8</v>
      </c>
      <c r="H670" s="26" t="s">
        <v>16301</v>
      </c>
      <c r="I670" s="26" t="s">
        <v>16302</v>
      </c>
      <c r="J670" s="91" t="s">
        <v>158</v>
      </c>
      <c r="K670" s="469"/>
      <c r="L670" s="666"/>
      <c r="M670" s="86" t="s">
        <v>16415</v>
      </c>
      <c r="N670" s="64"/>
      <c r="O670" s="86" t="s">
        <v>380</v>
      </c>
      <c r="P670" s="86" t="s">
        <v>380</v>
      </c>
      <c r="Q670" s="91" t="s">
        <v>16397</v>
      </c>
      <c r="R670" s="178" t="s">
        <v>122</v>
      </c>
      <c r="S670" s="86"/>
      <c r="T670" s="9"/>
      <c r="U670" s="9"/>
      <c r="V670" s="9"/>
      <c r="W670" s="9"/>
      <c r="X670" s="9"/>
      <c r="Y670" s="9"/>
      <c r="Z670" s="9"/>
    </row>
    <row r="671" spans="1:26" ht="39.75" customHeight="1">
      <c r="A671" s="735" t="s">
        <v>16416</v>
      </c>
      <c r="B671" s="735" t="s">
        <v>16306</v>
      </c>
      <c r="C671" s="735" t="s">
        <v>15063</v>
      </c>
      <c r="D671" s="740" t="s">
        <v>16418</v>
      </c>
      <c r="E671" s="740" t="s">
        <v>16419</v>
      </c>
      <c r="F671" s="740" t="s">
        <v>13002</v>
      </c>
      <c r="G671" s="78">
        <v>1</v>
      </c>
      <c r="H671" s="26" t="s">
        <v>13327</v>
      </c>
      <c r="I671" s="349" t="s">
        <v>16420</v>
      </c>
      <c r="J671" s="91" t="s">
        <v>158</v>
      </c>
      <c r="K671" s="178"/>
      <c r="L671" s="734"/>
      <c r="M671" s="178"/>
      <c r="N671" s="4"/>
      <c r="O671" s="86" t="s">
        <v>380</v>
      </c>
      <c r="P671" s="86" t="s">
        <v>380</v>
      </c>
      <c r="Q671" s="91" t="s">
        <v>16421</v>
      </c>
      <c r="R671" s="178" t="s">
        <v>122</v>
      </c>
      <c r="S671" s="86"/>
      <c r="T671" s="9"/>
      <c r="U671" s="9"/>
      <c r="V671" s="9"/>
      <c r="W671" s="9"/>
      <c r="X671" s="9"/>
      <c r="Y671" s="9"/>
      <c r="Z671" s="9"/>
    </row>
    <row r="672" spans="1:26" ht="39.75" customHeight="1">
      <c r="A672" s="665"/>
      <c r="B672" s="665"/>
      <c r="C672" s="665"/>
      <c r="D672" s="665"/>
      <c r="E672" s="665"/>
      <c r="F672" s="665"/>
      <c r="G672" s="26">
        <v>2</v>
      </c>
      <c r="H672" s="26" t="s">
        <v>13449</v>
      </c>
      <c r="I672" s="26" t="s">
        <v>16423</v>
      </c>
      <c r="J672" s="86" t="s">
        <v>158</v>
      </c>
      <c r="K672" s="178"/>
      <c r="L672" s="665"/>
      <c r="M672" s="178"/>
      <c r="N672" s="4"/>
      <c r="O672" s="86" t="s">
        <v>380</v>
      </c>
      <c r="P672" s="86" t="s">
        <v>380</v>
      </c>
      <c r="Q672" s="91" t="s">
        <v>16421</v>
      </c>
      <c r="R672" s="178" t="s">
        <v>122</v>
      </c>
      <c r="S672" s="86"/>
      <c r="T672" s="9"/>
      <c r="U672" s="9"/>
      <c r="V672" s="9"/>
      <c r="W672" s="9"/>
      <c r="X672" s="9"/>
      <c r="Y672" s="9"/>
      <c r="Z672" s="9"/>
    </row>
    <row r="673" spans="1:26" ht="39.75" customHeight="1">
      <c r="A673" s="666"/>
      <c r="B673" s="666"/>
      <c r="C673" s="666"/>
      <c r="D673" s="666"/>
      <c r="E673" s="666"/>
      <c r="F673" s="666"/>
      <c r="G673" s="26">
        <v>3</v>
      </c>
      <c r="H673" s="26" t="s">
        <v>13547</v>
      </c>
      <c r="I673" s="26" t="s">
        <v>16425</v>
      </c>
      <c r="J673" s="86" t="s">
        <v>158</v>
      </c>
      <c r="K673" s="178"/>
      <c r="L673" s="666"/>
      <c r="M673" s="178"/>
      <c r="N673" s="4"/>
      <c r="O673" s="86" t="s">
        <v>380</v>
      </c>
      <c r="P673" s="86" t="s">
        <v>380</v>
      </c>
      <c r="Q673" s="91" t="s">
        <v>16421</v>
      </c>
      <c r="R673" s="178" t="s">
        <v>122</v>
      </c>
      <c r="S673" s="86"/>
      <c r="T673" s="9"/>
      <c r="U673" s="9"/>
      <c r="V673" s="9"/>
      <c r="W673" s="9"/>
      <c r="X673" s="9"/>
      <c r="Y673" s="9"/>
      <c r="Z673" s="9"/>
    </row>
    <row r="674" spans="1:26" ht="30" customHeight="1">
      <c r="A674" s="735" t="s">
        <v>16430</v>
      </c>
      <c r="B674" s="735" t="s">
        <v>16306</v>
      </c>
      <c r="C674" s="735" t="s">
        <v>15063</v>
      </c>
      <c r="D674" s="740" t="s">
        <v>16433</v>
      </c>
      <c r="E674" s="740" t="s">
        <v>16435</v>
      </c>
      <c r="F674" s="740" t="s">
        <v>13002</v>
      </c>
      <c r="G674" s="78">
        <v>1</v>
      </c>
      <c r="H674" s="26" t="s">
        <v>13006</v>
      </c>
      <c r="I674" s="26" t="s">
        <v>14698</v>
      </c>
      <c r="J674" s="91" t="s">
        <v>158</v>
      </c>
      <c r="K674" s="178"/>
      <c r="L674" s="734"/>
      <c r="M674" s="760" t="s">
        <v>16438</v>
      </c>
      <c r="N674" s="4"/>
      <c r="O674" s="86" t="s">
        <v>380</v>
      </c>
      <c r="P674" s="86" t="s">
        <v>380</v>
      </c>
      <c r="Q674" s="91" t="s">
        <v>16440</v>
      </c>
      <c r="R674" s="178" t="s">
        <v>122</v>
      </c>
      <c r="S674" s="86" t="s">
        <v>379</v>
      </c>
      <c r="T674" s="9"/>
      <c r="U674" s="9"/>
      <c r="V674" s="9"/>
      <c r="W674" s="9"/>
      <c r="X674" s="9"/>
      <c r="Y674" s="9"/>
      <c r="Z674" s="9"/>
    </row>
    <row r="675" spans="1:26" ht="30" customHeight="1">
      <c r="A675" s="665"/>
      <c r="B675" s="665"/>
      <c r="C675" s="665"/>
      <c r="D675" s="665"/>
      <c r="E675" s="665"/>
      <c r="F675" s="665"/>
      <c r="G675" s="78">
        <v>2</v>
      </c>
      <c r="H675" s="26" t="s">
        <v>13108</v>
      </c>
      <c r="I675" s="26" t="s">
        <v>14730</v>
      </c>
      <c r="J675" s="91" t="s">
        <v>158</v>
      </c>
      <c r="K675" s="178"/>
      <c r="L675" s="665"/>
      <c r="M675" s="665"/>
      <c r="N675" s="4"/>
      <c r="O675" s="86" t="s">
        <v>380</v>
      </c>
      <c r="P675" s="86" t="s">
        <v>380</v>
      </c>
      <c r="Q675" s="91" t="s">
        <v>16440</v>
      </c>
      <c r="R675" s="178" t="s">
        <v>122</v>
      </c>
      <c r="S675" s="86" t="s">
        <v>379</v>
      </c>
      <c r="T675" s="9"/>
      <c r="U675" s="9"/>
      <c r="V675" s="9"/>
      <c r="W675" s="9"/>
      <c r="X675" s="9"/>
      <c r="Y675" s="9"/>
      <c r="Z675" s="9"/>
    </row>
    <row r="676" spans="1:26" ht="30" customHeight="1">
      <c r="A676" s="665"/>
      <c r="B676" s="665"/>
      <c r="C676" s="665"/>
      <c r="D676" s="665"/>
      <c r="E676" s="665"/>
      <c r="F676" s="665"/>
      <c r="G676" s="78">
        <v>3</v>
      </c>
      <c r="H676" s="26" t="s">
        <v>15367</v>
      </c>
      <c r="I676" s="26" t="s">
        <v>15368</v>
      </c>
      <c r="J676" s="91" t="s">
        <v>158</v>
      </c>
      <c r="K676" s="178"/>
      <c r="L676" s="665"/>
      <c r="M676" s="665"/>
      <c r="N676" s="4"/>
      <c r="O676" s="86" t="s">
        <v>380</v>
      </c>
      <c r="P676" s="86" t="s">
        <v>380</v>
      </c>
      <c r="Q676" s="91" t="s">
        <v>16440</v>
      </c>
      <c r="R676" s="178" t="s">
        <v>122</v>
      </c>
      <c r="S676" s="86" t="s">
        <v>379</v>
      </c>
      <c r="T676" s="9"/>
      <c r="U676" s="9"/>
      <c r="V676" s="9"/>
      <c r="W676" s="9"/>
      <c r="X676" s="9"/>
      <c r="Y676" s="9"/>
      <c r="Z676" s="9"/>
    </row>
    <row r="677" spans="1:26" ht="30" customHeight="1">
      <c r="A677" s="665"/>
      <c r="B677" s="665"/>
      <c r="C677" s="665"/>
      <c r="D677" s="665"/>
      <c r="E677" s="665"/>
      <c r="F677" s="665"/>
      <c r="G677" s="78">
        <v>4</v>
      </c>
      <c r="H677" s="26" t="s">
        <v>16446</v>
      </c>
      <c r="I677" s="26" t="s">
        <v>16382</v>
      </c>
      <c r="J677" s="91" t="s">
        <v>158</v>
      </c>
      <c r="K677" s="178"/>
      <c r="L677" s="665"/>
      <c r="M677" s="665"/>
      <c r="N677" s="4"/>
      <c r="O677" s="86" t="s">
        <v>380</v>
      </c>
      <c r="P677" s="86" t="s">
        <v>380</v>
      </c>
      <c r="Q677" s="91" t="s">
        <v>16440</v>
      </c>
      <c r="R677" s="178" t="s">
        <v>122</v>
      </c>
      <c r="S677" s="86" t="s">
        <v>379</v>
      </c>
      <c r="T677" s="9"/>
      <c r="U677" s="9"/>
      <c r="V677" s="9"/>
      <c r="W677" s="9"/>
      <c r="X677" s="9"/>
      <c r="Y677" s="9"/>
      <c r="Z677" s="9"/>
    </row>
    <row r="678" spans="1:26" ht="30" customHeight="1">
      <c r="A678" s="665"/>
      <c r="B678" s="665"/>
      <c r="C678" s="665"/>
      <c r="D678" s="665"/>
      <c r="E678" s="665"/>
      <c r="F678" s="665"/>
      <c r="G678" s="78">
        <v>5</v>
      </c>
      <c r="H678" s="26" t="s">
        <v>16284</v>
      </c>
      <c r="I678" s="26" t="s">
        <v>13007</v>
      </c>
      <c r="J678" s="91" t="s">
        <v>158</v>
      </c>
      <c r="K678" s="178"/>
      <c r="L678" s="665"/>
      <c r="M678" s="665"/>
      <c r="N678" s="4"/>
      <c r="O678" s="86" t="s">
        <v>380</v>
      </c>
      <c r="P678" s="86" t="s">
        <v>380</v>
      </c>
      <c r="Q678" s="91" t="s">
        <v>16440</v>
      </c>
      <c r="R678" s="178" t="s">
        <v>122</v>
      </c>
      <c r="S678" s="86" t="s">
        <v>379</v>
      </c>
      <c r="T678" s="9"/>
      <c r="U678" s="9"/>
      <c r="V678" s="9"/>
      <c r="W678" s="9"/>
      <c r="X678" s="9"/>
      <c r="Y678" s="9"/>
      <c r="Z678" s="9"/>
    </row>
    <row r="679" spans="1:26" ht="30" customHeight="1">
      <c r="A679" s="665"/>
      <c r="B679" s="665"/>
      <c r="C679" s="665"/>
      <c r="D679" s="665"/>
      <c r="E679" s="665"/>
      <c r="F679" s="665"/>
      <c r="G679" s="78">
        <v>6</v>
      </c>
      <c r="H679" s="26" t="s">
        <v>16287</v>
      </c>
      <c r="I679" s="26" t="s">
        <v>16288</v>
      </c>
      <c r="J679" s="91" t="s">
        <v>158</v>
      </c>
      <c r="K679" s="178"/>
      <c r="L679" s="665"/>
      <c r="M679" s="665"/>
      <c r="N679" s="4"/>
      <c r="O679" s="86" t="s">
        <v>380</v>
      </c>
      <c r="P679" s="86" t="s">
        <v>380</v>
      </c>
      <c r="Q679" s="91" t="s">
        <v>16440</v>
      </c>
      <c r="R679" s="178" t="s">
        <v>122</v>
      </c>
      <c r="S679" s="86" t="s">
        <v>379</v>
      </c>
      <c r="T679" s="9"/>
      <c r="U679" s="9"/>
      <c r="V679" s="9"/>
      <c r="W679" s="9"/>
      <c r="X679" s="9"/>
      <c r="Y679" s="9"/>
      <c r="Z679" s="9"/>
    </row>
    <row r="680" spans="1:26" ht="30" customHeight="1">
      <c r="A680" s="665"/>
      <c r="B680" s="665"/>
      <c r="C680" s="665"/>
      <c r="D680" s="665"/>
      <c r="E680" s="665"/>
      <c r="F680" s="665"/>
      <c r="G680" s="78">
        <v>7</v>
      </c>
      <c r="H680" s="26" t="s">
        <v>16287</v>
      </c>
      <c r="I680" s="26" t="s">
        <v>16386</v>
      </c>
      <c r="J680" s="91" t="s">
        <v>158</v>
      </c>
      <c r="K680" s="178"/>
      <c r="L680" s="665"/>
      <c r="M680" s="665"/>
      <c r="N680" s="4"/>
      <c r="O680" s="86" t="s">
        <v>380</v>
      </c>
      <c r="P680" s="86" t="s">
        <v>380</v>
      </c>
      <c r="Q680" s="91" t="s">
        <v>16440</v>
      </c>
      <c r="R680" s="178" t="s">
        <v>122</v>
      </c>
      <c r="S680" s="86" t="s">
        <v>379</v>
      </c>
      <c r="T680" s="9"/>
      <c r="U680" s="9"/>
      <c r="V680" s="9"/>
      <c r="W680" s="9"/>
      <c r="X680" s="9"/>
      <c r="Y680" s="9"/>
      <c r="Z680" s="9"/>
    </row>
    <row r="681" spans="1:26" ht="30" customHeight="1">
      <c r="A681" s="665"/>
      <c r="B681" s="665"/>
      <c r="C681" s="665"/>
      <c r="D681" s="665"/>
      <c r="E681" s="665"/>
      <c r="F681" s="665"/>
      <c r="G681" s="78">
        <v>8</v>
      </c>
      <c r="H681" s="26" t="s">
        <v>16458</v>
      </c>
      <c r="I681" s="26" t="s">
        <v>16459</v>
      </c>
      <c r="J681" s="91" t="s">
        <v>158</v>
      </c>
      <c r="K681" s="178"/>
      <c r="L681" s="665"/>
      <c r="M681" s="665"/>
      <c r="N681" s="4"/>
      <c r="O681" s="86" t="s">
        <v>380</v>
      </c>
      <c r="P681" s="86" t="s">
        <v>380</v>
      </c>
      <c r="Q681" s="91" t="s">
        <v>16440</v>
      </c>
      <c r="R681" s="178" t="s">
        <v>122</v>
      </c>
      <c r="S681" s="86" t="s">
        <v>379</v>
      </c>
      <c r="T681" s="9"/>
      <c r="U681" s="9"/>
      <c r="V681" s="9"/>
      <c r="W681" s="9"/>
      <c r="X681" s="9"/>
      <c r="Y681" s="9"/>
      <c r="Z681" s="9"/>
    </row>
    <row r="682" spans="1:26" ht="30" customHeight="1">
      <c r="A682" s="666"/>
      <c r="B682" s="666"/>
      <c r="C682" s="666"/>
      <c r="D682" s="666"/>
      <c r="E682" s="666"/>
      <c r="F682" s="666"/>
      <c r="G682" s="78">
        <v>9</v>
      </c>
      <c r="H682" s="26" t="s">
        <v>13631</v>
      </c>
      <c r="I682" s="26" t="s">
        <v>16460</v>
      </c>
      <c r="J682" s="91" t="s">
        <v>158</v>
      </c>
      <c r="K682" s="178"/>
      <c r="L682" s="666"/>
      <c r="M682" s="665"/>
      <c r="N682" s="4"/>
      <c r="O682" s="86" t="s">
        <v>380</v>
      </c>
      <c r="P682" s="86" t="s">
        <v>380</v>
      </c>
      <c r="Q682" s="91" t="s">
        <v>16440</v>
      </c>
      <c r="R682" s="178" t="s">
        <v>122</v>
      </c>
      <c r="S682" s="86" t="s">
        <v>379</v>
      </c>
      <c r="T682" s="9"/>
      <c r="U682" s="9"/>
      <c r="V682" s="9"/>
      <c r="W682" s="9"/>
      <c r="X682" s="9"/>
      <c r="Y682" s="9"/>
      <c r="Z682" s="9"/>
    </row>
    <row r="683" spans="1:26" ht="39.75" customHeight="1">
      <c r="A683" s="735" t="s">
        <v>16462</v>
      </c>
      <c r="B683" s="735" t="s">
        <v>16306</v>
      </c>
      <c r="C683" s="735" t="s">
        <v>15063</v>
      </c>
      <c r="D683" s="740" t="s">
        <v>16464</v>
      </c>
      <c r="E683" s="740" t="s">
        <v>16419</v>
      </c>
      <c r="F683" s="740" t="s">
        <v>13002</v>
      </c>
      <c r="G683" s="26">
        <v>1</v>
      </c>
      <c r="H683" s="26" t="s">
        <v>13327</v>
      </c>
      <c r="I683" s="26" t="s">
        <v>16465</v>
      </c>
      <c r="J683" s="86" t="s">
        <v>158</v>
      </c>
      <c r="K683" s="178"/>
      <c r="L683" s="734"/>
      <c r="M683" s="665"/>
      <c r="N683" s="4"/>
      <c r="O683" s="86" t="s">
        <v>380</v>
      </c>
      <c r="P683" s="86" t="s">
        <v>380</v>
      </c>
      <c r="Q683" s="91" t="s">
        <v>16467</v>
      </c>
      <c r="R683" s="178" t="s">
        <v>122</v>
      </c>
      <c r="S683" s="86" t="s">
        <v>379</v>
      </c>
      <c r="T683" s="9"/>
      <c r="U683" s="9"/>
      <c r="V683" s="9"/>
      <c r="W683" s="9"/>
      <c r="X683" s="9"/>
      <c r="Y683" s="9"/>
      <c r="Z683" s="9"/>
    </row>
    <row r="684" spans="1:26" ht="39.75" customHeight="1">
      <c r="A684" s="665"/>
      <c r="B684" s="665"/>
      <c r="C684" s="665"/>
      <c r="D684" s="665"/>
      <c r="E684" s="665"/>
      <c r="F684" s="665"/>
      <c r="G684" s="26">
        <v>2</v>
      </c>
      <c r="H684" s="26" t="s">
        <v>13449</v>
      </c>
      <c r="I684" s="26" t="s">
        <v>16470</v>
      </c>
      <c r="J684" s="86" t="s">
        <v>158</v>
      </c>
      <c r="K684" s="178"/>
      <c r="L684" s="665"/>
      <c r="M684" s="665"/>
      <c r="N684" s="4"/>
      <c r="O684" s="86" t="s">
        <v>380</v>
      </c>
      <c r="P684" s="86" t="s">
        <v>380</v>
      </c>
      <c r="Q684" s="91" t="s">
        <v>16467</v>
      </c>
      <c r="R684" s="178" t="s">
        <v>122</v>
      </c>
      <c r="S684" s="86" t="s">
        <v>379</v>
      </c>
      <c r="T684" s="9"/>
      <c r="U684" s="9"/>
      <c r="V684" s="9"/>
      <c r="W684" s="9"/>
      <c r="X684" s="9"/>
      <c r="Y684" s="9"/>
      <c r="Z684" s="9"/>
    </row>
    <row r="685" spans="1:26" ht="39.75" customHeight="1">
      <c r="A685" s="666"/>
      <c r="B685" s="666"/>
      <c r="C685" s="666"/>
      <c r="D685" s="666"/>
      <c r="E685" s="666"/>
      <c r="F685" s="666"/>
      <c r="G685" s="26">
        <v>3</v>
      </c>
      <c r="H685" s="26" t="s">
        <v>13547</v>
      </c>
      <c r="I685" s="26" t="s">
        <v>16474</v>
      </c>
      <c r="J685" s="86" t="s">
        <v>158</v>
      </c>
      <c r="K685" s="178"/>
      <c r="L685" s="666"/>
      <c r="M685" s="666"/>
      <c r="N685" s="4"/>
      <c r="O685" s="86" t="s">
        <v>380</v>
      </c>
      <c r="P685" s="86" t="s">
        <v>380</v>
      </c>
      <c r="Q685" s="91" t="s">
        <v>16467</v>
      </c>
      <c r="R685" s="178" t="s">
        <v>122</v>
      </c>
      <c r="S685" s="86" t="s">
        <v>379</v>
      </c>
      <c r="T685" s="9"/>
      <c r="U685" s="9"/>
      <c r="V685" s="9"/>
      <c r="W685" s="9"/>
      <c r="X685" s="9"/>
      <c r="Y685" s="9"/>
      <c r="Z685" s="9"/>
    </row>
    <row r="686" spans="1:26" ht="30" customHeight="1">
      <c r="A686" s="735" t="s">
        <v>16475</v>
      </c>
      <c r="B686" s="735" t="s">
        <v>16306</v>
      </c>
      <c r="C686" s="735" t="s">
        <v>15063</v>
      </c>
      <c r="D686" s="740" t="s">
        <v>16478</v>
      </c>
      <c r="E686" s="740" t="s">
        <v>16480</v>
      </c>
      <c r="F686" s="740" t="s">
        <v>13002</v>
      </c>
      <c r="G686" s="26">
        <v>1</v>
      </c>
      <c r="H686" s="26" t="s">
        <v>13006</v>
      </c>
      <c r="I686" s="26" t="s">
        <v>14698</v>
      </c>
      <c r="J686" s="86" t="s">
        <v>158</v>
      </c>
      <c r="K686" s="469"/>
      <c r="L686" s="734"/>
      <c r="M686" s="178"/>
      <c r="N686" s="4"/>
      <c r="O686" s="86" t="s">
        <v>380</v>
      </c>
      <c r="P686" s="86" t="s">
        <v>380</v>
      </c>
      <c r="Q686" s="91" t="s">
        <v>16482</v>
      </c>
      <c r="R686" s="178" t="s">
        <v>122</v>
      </c>
      <c r="S686" s="86"/>
      <c r="T686" s="9"/>
      <c r="U686" s="9"/>
      <c r="V686" s="9"/>
      <c r="W686" s="9"/>
      <c r="X686" s="9"/>
      <c r="Y686" s="9"/>
      <c r="Z686" s="9"/>
    </row>
    <row r="687" spans="1:26" ht="30" customHeight="1">
      <c r="A687" s="665"/>
      <c r="B687" s="665"/>
      <c r="C687" s="665"/>
      <c r="D687" s="665"/>
      <c r="E687" s="665"/>
      <c r="F687" s="665"/>
      <c r="G687" s="26">
        <v>2</v>
      </c>
      <c r="H687" s="26" t="s">
        <v>13108</v>
      </c>
      <c r="I687" s="26" t="s">
        <v>14730</v>
      </c>
      <c r="J687" s="86" t="s">
        <v>158</v>
      </c>
      <c r="K687" s="469"/>
      <c r="L687" s="665"/>
      <c r="M687" s="178"/>
      <c r="N687" s="4"/>
      <c r="O687" s="86" t="s">
        <v>380</v>
      </c>
      <c r="P687" s="86" t="s">
        <v>380</v>
      </c>
      <c r="Q687" s="91" t="s">
        <v>16482</v>
      </c>
      <c r="R687" s="178" t="s">
        <v>122</v>
      </c>
      <c r="S687" s="86"/>
      <c r="T687" s="9"/>
      <c r="U687" s="9"/>
      <c r="V687" s="9"/>
      <c r="W687" s="9"/>
      <c r="X687" s="9"/>
      <c r="Y687" s="9"/>
      <c r="Z687" s="9"/>
    </row>
    <row r="688" spans="1:26" ht="30" customHeight="1">
      <c r="A688" s="665"/>
      <c r="B688" s="665"/>
      <c r="C688" s="665"/>
      <c r="D688" s="665"/>
      <c r="E688" s="665"/>
      <c r="F688" s="665"/>
      <c r="G688" s="26">
        <v>3</v>
      </c>
      <c r="H688" s="26" t="s">
        <v>15367</v>
      </c>
      <c r="I688" s="26" t="s">
        <v>15368</v>
      </c>
      <c r="J688" s="86" t="s">
        <v>158</v>
      </c>
      <c r="K688" s="469"/>
      <c r="L688" s="665"/>
      <c r="M688" s="178"/>
      <c r="N688" s="4"/>
      <c r="O688" s="86" t="s">
        <v>380</v>
      </c>
      <c r="P688" s="86" t="s">
        <v>380</v>
      </c>
      <c r="Q688" s="91" t="s">
        <v>16482</v>
      </c>
      <c r="R688" s="178" t="s">
        <v>122</v>
      </c>
      <c r="S688" s="86"/>
      <c r="T688" s="9"/>
      <c r="U688" s="9"/>
      <c r="V688" s="9"/>
      <c r="W688" s="9"/>
      <c r="X688" s="9"/>
      <c r="Y688" s="9"/>
      <c r="Z688" s="9"/>
    </row>
    <row r="689" spans="1:26" ht="30" customHeight="1">
      <c r="A689" s="665"/>
      <c r="B689" s="665"/>
      <c r="C689" s="665"/>
      <c r="D689" s="665"/>
      <c r="E689" s="665"/>
      <c r="F689" s="665"/>
      <c r="G689" s="26">
        <v>4</v>
      </c>
      <c r="H689" s="26" t="s">
        <v>16404</v>
      </c>
      <c r="I689" s="26" t="s">
        <v>16382</v>
      </c>
      <c r="J689" s="86" t="s">
        <v>158</v>
      </c>
      <c r="K689" s="469"/>
      <c r="L689" s="665"/>
      <c r="M689" s="178"/>
      <c r="N689" s="4"/>
      <c r="O689" s="86" t="s">
        <v>380</v>
      </c>
      <c r="P689" s="86" t="s">
        <v>380</v>
      </c>
      <c r="Q689" s="91" t="s">
        <v>16482</v>
      </c>
      <c r="R689" s="178" t="s">
        <v>122</v>
      </c>
      <c r="S689" s="86"/>
      <c r="T689" s="9"/>
      <c r="U689" s="9"/>
      <c r="V689" s="9"/>
      <c r="W689" s="9"/>
      <c r="X689" s="9"/>
      <c r="Y689" s="9"/>
      <c r="Z689" s="9"/>
    </row>
    <row r="690" spans="1:26" ht="30" customHeight="1">
      <c r="A690" s="665"/>
      <c r="B690" s="665"/>
      <c r="C690" s="665"/>
      <c r="D690" s="665"/>
      <c r="E690" s="665"/>
      <c r="F690" s="665"/>
      <c r="G690" s="26">
        <v>5</v>
      </c>
      <c r="H690" s="26" t="s">
        <v>13006</v>
      </c>
      <c r="I690" s="26" t="s">
        <v>14698</v>
      </c>
      <c r="J690" s="86" t="s">
        <v>158</v>
      </c>
      <c r="K690" s="469"/>
      <c r="L690" s="665"/>
      <c r="M690" s="178"/>
      <c r="N690" s="4"/>
      <c r="O690" s="86" t="s">
        <v>380</v>
      </c>
      <c r="P690" s="86" t="s">
        <v>380</v>
      </c>
      <c r="Q690" s="91" t="s">
        <v>16482</v>
      </c>
      <c r="R690" s="178" t="s">
        <v>122</v>
      </c>
      <c r="S690" s="86"/>
      <c r="T690" s="9"/>
      <c r="U690" s="9"/>
      <c r="V690" s="9"/>
      <c r="W690" s="9"/>
      <c r="X690" s="9"/>
      <c r="Y690" s="9"/>
      <c r="Z690" s="9"/>
    </row>
    <row r="691" spans="1:26" ht="30" customHeight="1">
      <c r="A691" s="665"/>
      <c r="B691" s="665"/>
      <c r="C691" s="665"/>
      <c r="D691" s="665"/>
      <c r="E691" s="665"/>
      <c r="F691" s="665"/>
      <c r="G691" s="26">
        <v>6</v>
      </c>
      <c r="H691" s="26" t="s">
        <v>16284</v>
      </c>
      <c r="I691" s="26" t="s">
        <v>16489</v>
      </c>
      <c r="J691" s="86" t="s">
        <v>158</v>
      </c>
      <c r="K691" s="469"/>
      <c r="L691" s="665"/>
      <c r="M691" s="734" t="s">
        <v>16490</v>
      </c>
      <c r="N691" s="64"/>
      <c r="O691" s="86" t="s">
        <v>380</v>
      </c>
      <c r="P691" s="86" t="s">
        <v>380</v>
      </c>
      <c r="Q691" s="91" t="s">
        <v>16482</v>
      </c>
      <c r="R691" s="178" t="s">
        <v>122</v>
      </c>
      <c r="S691" s="86"/>
      <c r="T691" s="9"/>
      <c r="U691" s="9"/>
      <c r="V691" s="9"/>
      <c r="W691" s="9"/>
      <c r="X691" s="9"/>
      <c r="Y691" s="9"/>
      <c r="Z691" s="9"/>
    </row>
    <row r="692" spans="1:26" ht="30" customHeight="1">
      <c r="A692" s="665"/>
      <c r="B692" s="665"/>
      <c r="C692" s="665"/>
      <c r="D692" s="665"/>
      <c r="E692" s="665"/>
      <c r="F692" s="665"/>
      <c r="G692" s="26">
        <v>7</v>
      </c>
      <c r="H692" s="26" t="s">
        <v>16287</v>
      </c>
      <c r="I692" s="26" t="s">
        <v>16489</v>
      </c>
      <c r="J692" s="86" t="s">
        <v>158</v>
      </c>
      <c r="K692" s="469"/>
      <c r="L692" s="665"/>
      <c r="M692" s="665"/>
      <c r="N692" s="64"/>
      <c r="O692" s="86" t="s">
        <v>380</v>
      </c>
      <c r="P692" s="86" t="s">
        <v>380</v>
      </c>
      <c r="Q692" s="91" t="s">
        <v>16482</v>
      </c>
      <c r="R692" s="178" t="s">
        <v>122</v>
      </c>
      <c r="S692" s="86"/>
      <c r="T692" s="9"/>
      <c r="U692" s="9"/>
      <c r="V692" s="9"/>
      <c r="W692" s="9"/>
      <c r="X692" s="9"/>
      <c r="Y692" s="9"/>
      <c r="Z692" s="9"/>
    </row>
    <row r="693" spans="1:26" ht="30" customHeight="1">
      <c r="A693" s="665"/>
      <c r="B693" s="665"/>
      <c r="C693" s="665"/>
      <c r="D693" s="665"/>
      <c r="E693" s="665"/>
      <c r="F693" s="665"/>
      <c r="G693" s="26">
        <v>8</v>
      </c>
      <c r="H693" s="26" t="s">
        <v>16287</v>
      </c>
      <c r="I693" s="26" t="s">
        <v>16489</v>
      </c>
      <c r="J693" s="86" t="s">
        <v>158</v>
      </c>
      <c r="K693" s="469"/>
      <c r="L693" s="665"/>
      <c r="M693" s="666"/>
      <c r="N693" s="64"/>
      <c r="O693" s="86" t="s">
        <v>380</v>
      </c>
      <c r="P693" s="86" t="s">
        <v>380</v>
      </c>
      <c r="Q693" s="91" t="s">
        <v>16482</v>
      </c>
      <c r="R693" s="178" t="s">
        <v>122</v>
      </c>
      <c r="S693" s="86"/>
      <c r="T693" s="9"/>
      <c r="U693" s="9"/>
      <c r="V693" s="9"/>
      <c r="W693" s="9"/>
      <c r="X693" s="9"/>
      <c r="Y693" s="9"/>
      <c r="Z693" s="9"/>
    </row>
    <row r="694" spans="1:26" ht="30" customHeight="1">
      <c r="A694" s="665"/>
      <c r="B694" s="665"/>
      <c r="C694" s="665"/>
      <c r="D694" s="665"/>
      <c r="E694" s="665"/>
      <c r="F694" s="665"/>
      <c r="G694" s="26">
        <v>9</v>
      </c>
      <c r="H694" s="26" t="s">
        <v>16458</v>
      </c>
      <c r="I694" s="26" t="s">
        <v>16489</v>
      </c>
      <c r="J694" s="86" t="s">
        <v>158</v>
      </c>
      <c r="K694" s="469"/>
      <c r="L694" s="665"/>
      <c r="M694" s="178"/>
      <c r="N694" s="4"/>
      <c r="O694" s="86" t="s">
        <v>380</v>
      </c>
      <c r="P694" s="86" t="s">
        <v>380</v>
      </c>
      <c r="Q694" s="91" t="s">
        <v>16482</v>
      </c>
      <c r="R694" s="178" t="s">
        <v>122</v>
      </c>
      <c r="S694" s="86"/>
      <c r="T694" s="9"/>
      <c r="U694" s="9"/>
      <c r="V694" s="9"/>
      <c r="W694" s="9"/>
      <c r="X694" s="9"/>
      <c r="Y694" s="9"/>
      <c r="Z694" s="9"/>
    </row>
    <row r="695" spans="1:26" ht="30" customHeight="1">
      <c r="A695" s="666"/>
      <c r="B695" s="666"/>
      <c r="C695" s="666"/>
      <c r="D695" s="666"/>
      <c r="E695" s="666"/>
      <c r="F695" s="666"/>
      <c r="G695" s="26">
        <v>10</v>
      </c>
      <c r="H695" s="26" t="s">
        <v>13631</v>
      </c>
      <c r="I695" s="26" t="s">
        <v>16460</v>
      </c>
      <c r="J695" s="86" t="s">
        <v>158</v>
      </c>
      <c r="K695" s="469"/>
      <c r="L695" s="666"/>
      <c r="M695" s="469"/>
      <c r="N695" s="473"/>
      <c r="O695" s="86" t="s">
        <v>380</v>
      </c>
      <c r="P695" s="86" t="s">
        <v>380</v>
      </c>
      <c r="Q695" s="91" t="s">
        <v>16482</v>
      </c>
      <c r="R695" s="178" t="s">
        <v>122</v>
      </c>
      <c r="S695" s="86"/>
      <c r="T695" s="9"/>
      <c r="U695" s="9"/>
      <c r="V695" s="9"/>
      <c r="W695" s="9"/>
      <c r="X695" s="9"/>
      <c r="Y695" s="9"/>
      <c r="Z695" s="9"/>
    </row>
    <row r="696" spans="1:26" ht="30" customHeight="1">
      <c r="A696" s="735" t="s">
        <v>16500</v>
      </c>
      <c r="B696" s="735" t="s">
        <v>16306</v>
      </c>
      <c r="C696" s="735" t="s">
        <v>15063</v>
      </c>
      <c r="D696" s="740" t="s">
        <v>16502</v>
      </c>
      <c r="E696" s="740" t="s">
        <v>16503</v>
      </c>
      <c r="F696" s="740" t="s">
        <v>13002</v>
      </c>
      <c r="G696" s="78">
        <v>1</v>
      </c>
      <c r="H696" s="26" t="s">
        <v>13006</v>
      </c>
      <c r="I696" s="26" t="s">
        <v>14698</v>
      </c>
      <c r="J696" s="91" t="s">
        <v>158</v>
      </c>
      <c r="K696" s="469"/>
      <c r="L696" s="734"/>
      <c r="M696" s="734" t="s">
        <v>16505</v>
      </c>
      <c r="N696" s="64"/>
      <c r="O696" s="86" t="s">
        <v>380</v>
      </c>
      <c r="P696" s="86" t="s">
        <v>380</v>
      </c>
      <c r="Q696" s="91" t="s">
        <v>16507</v>
      </c>
      <c r="R696" s="178" t="s">
        <v>122</v>
      </c>
      <c r="S696" s="86"/>
      <c r="T696" s="9"/>
      <c r="U696" s="9"/>
      <c r="V696" s="9"/>
      <c r="W696" s="9"/>
      <c r="X696" s="9"/>
      <c r="Y696" s="9"/>
      <c r="Z696" s="9"/>
    </row>
    <row r="697" spans="1:26" ht="30" customHeight="1">
      <c r="A697" s="665"/>
      <c r="B697" s="665"/>
      <c r="C697" s="665"/>
      <c r="D697" s="665"/>
      <c r="E697" s="665"/>
      <c r="F697" s="665"/>
      <c r="G697" s="78">
        <v>2</v>
      </c>
      <c r="H697" s="26" t="s">
        <v>13108</v>
      </c>
      <c r="I697" s="26" t="s">
        <v>14730</v>
      </c>
      <c r="J697" s="91" t="s">
        <v>158</v>
      </c>
      <c r="K697" s="469"/>
      <c r="L697" s="665"/>
      <c r="M697" s="665"/>
      <c r="N697" s="64"/>
      <c r="O697" s="86" t="s">
        <v>380</v>
      </c>
      <c r="P697" s="86" t="s">
        <v>380</v>
      </c>
      <c r="Q697" s="91" t="s">
        <v>16507</v>
      </c>
      <c r="R697" s="178" t="s">
        <v>122</v>
      </c>
      <c r="S697" s="86"/>
      <c r="T697" s="9"/>
      <c r="U697" s="9"/>
      <c r="V697" s="9"/>
      <c r="W697" s="9"/>
      <c r="X697" s="9"/>
      <c r="Y697" s="9"/>
      <c r="Z697" s="9"/>
    </row>
    <row r="698" spans="1:26" ht="30" customHeight="1">
      <c r="A698" s="665"/>
      <c r="B698" s="665"/>
      <c r="C698" s="665"/>
      <c r="D698" s="665"/>
      <c r="E698" s="665"/>
      <c r="F698" s="665"/>
      <c r="G698" s="78">
        <v>3</v>
      </c>
      <c r="H698" s="26" t="s">
        <v>15367</v>
      </c>
      <c r="I698" s="26" t="s">
        <v>15368</v>
      </c>
      <c r="J698" s="91" t="s">
        <v>158</v>
      </c>
      <c r="K698" s="469"/>
      <c r="L698" s="665"/>
      <c r="M698" s="665"/>
      <c r="N698" s="64"/>
      <c r="O698" s="86" t="s">
        <v>380</v>
      </c>
      <c r="P698" s="86" t="s">
        <v>380</v>
      </c>
      <c r="Q698" s="91" t="s">
        <v>16507</v>
      </c>
      <c r="R698" s="178" t="s">
        <v>122</v>
      </c>
      <c r="S698" s="86"/>
      <c r="T698" s="9"/>
      <c r="U698" s="9"/>
      <c r="V698" s="9"/>
      <c r="W698" s="9"/>
      <c r="X698" s="9"/>
      <c r="Y698" s="9"/>
      <c r="Z698" s="9"/>
    </row>
    <row r="699" spans="1:26" ht="30" customHeight="1">
      <c r="A699" s="665"/>
      <c r="B699" s="665"/>
      <c r="C699" s="665"/>
      <c r="D699" s="665"/>
      <c r="E699" s="665"/>
      <c r="F699" s="665"/>
      <c r="G699" s="78">
        <v>4</v>
      </c>
      <c r="H699" s="26" t="s">
        <v>16446</v>
      </c>
      <c r="I699" s="26" t="s">
        <v>16382</v>
      </c>
      <c r="J699" s="91" t="s">
        <v>158</v>
      </c>
      <c r="K699" s="469"/>
      <c r="L699" s="665"/>
      <c r="M699" s="665"/>
      <c r="N699" s="64"/>
      <c r="O699" s="86" t="s">
        <v>380</v>
      </c>
      <c r="P699" s="86" t="s">
        <v>380</v>
      </c>
      <c r="Q699" s="91" t="s">
        <v>16507</v>
      </c>
      <c r="R699" s="178" t="s">
        <v>122</v>
      </c>
      <c r="S699" s="86"/>
      <c r="T699" s="9"/>
      <c r="U699" s="9"/>
      <c r="V699" s="9"/>
      <c r="W699" s="9"/>
      <c r="X699" s="9"/>
      <c r="Y699" s="9"/>
      <c r="Z699" s="9"/>
    </row>
    <row r="700" spans="1:26" ht="30" customHeight="1">
      <c r="A700" s="665"/>
      <c r="B700" s="665"/>
      <c r="C700" s="665"/>
      <c r="D700" s="665"/>
      <c r="E700" s="665"/>
      <c r="F700" s="665"/>
      <c r="G700" s="78">
        <v>5</v>
      </c>
      <c r="H700" s="26" t="s">
        <v>16284</v>
      </c>
      <c r="I700" s="26" t="s">
        <v>16346</v>
      </c>
      <c r="J700" s="91" t="s">
        <v>158</v>
      </c>
      <c r="K700" s="469"/>
      <c r="L700" s="665"/>
      <c r="M700" s="665"/>
      <c r="N700" s="64"/>
      <c r="O700" s="86" t="s">
        <v>380</v>
      </c>
      <c r="P700" s="86" t="s">
        <v>380</v>
      </c>
      <c r="Q700" s="91" t="s">
        <v>16507</v>
      </c>
      <c r="R700" s="178" t="s">
        <v>122</v>
      </c>
      <c r="S700" s="86"/>
      <c r="T700" s="9"/>
      <c r="U700" s="9"/>
      <c r="V700" s="9"/>
      <c r="W700" s="9"/>
      <c r="X700" s="9"/>
      <c r="Y700" s="9"/>
      <c r="Z700" s="9"/>
    </row>
    <row r="701" spans="1:26" ht="30" customHeight="1">
      <c r="A701" s="665"/>
      <c r="B701" s="665"/>
      <c r="C701" s="665"/>
      <c r="D701" s="665"/>
      <c r="E701" s="665"/>
      <c r="F701" s="665"/>
      <c r="G701" s="78">
        <v>6</v>
      </c>
      <c r="H701" s="26" t="s">
        <v>13006</v>
      </c>
      <c r="I701" s="26" t="s">
        <v>14698</v>
      </c>
      <c r="J701" s="91" t="s">
        <v>158</v>
      </c>
      <c r="K701" s="469"/>
      <c r="L701" s="665"/>
      <c r="M701" s="665"/>
      <c r="N701" s="64"/>
      <c r="O701" s="86" t="s">
        <v>380</v>
      </c>
      <c r="P701" s="86" t="s">
        <v>380</v>
      </c>
      <c r="Q701" s="91" t="s">
        <v>16507</v>
      </c>
      <c r="R701" s="178" t="s">
        <v>122</v>
      </c>
      <c r="S701" s="86"/>
      <c r="T701" s="9"/>
      <c r="U701" s="9"/>
      <c r="V701" s="9"/>
      <c r="W701" s="9"/>
      <c r="X701" s="9"/>
      <c r="Y701" s="9"/>
      <c r="Z701" s="9"/>
    </row>
    <row r="702" spans="1:26" ht="30" customHeight="1">
      <c r="A702" s="665"/>
      <c r="B702" s="665"/>
      <c r="C702" s="665"/>
      <c r="D702" s="665"/>
      <c r="E702" s="665"/>
      <c r="F702" s="665"/>
      <c r="G702" s="78">
        <v>7</v>
      </c>
      <c r="H702" s="26" t="s">
        <v>16287</v>
      </c>
      <c r="I702" s="26" t="s">
        <v>16489</v>
      </c>
      <c r="J702" s="91" t="s">
        <v>158</v>
      </c>
      <c r="K702" s="469"/>
      <c r="L702" s="665"/>
      <c r="M702" s="665"/>
      <c r="N702" s="64"/>
      <c r="O702" s="86" t="s">
        <v>380</v>
      </c>
      <c r="P702" s="86" t="s">
        <v>380</v>
      </c>
      <c r="Q702" s="91" t="s">
        <v>16507</v>
      </c>
      <c r="R702" s="178" t="s">
        <v>122</v>
      </c>
      <c r="S702" s="86"/>
      <c r="T702" s="9"/>
      <c r="U702" s="9"/>
      <c r="V702" s="9"/>
      <c r="W702" s="9"/>
      <c r="X702" s="9"/>
      <c r="Y702" s="9"/>
      <c r="Z702" s="9"/>
    </row>
    <row r="703" spans="1:26" ht="30" customHeight="1">
      <c r="A703" s="665"/>
      <c r="B703" s="665"/>
      <c r="C703" s="665"/>
      <c r="D703" s="665"/>
      <c r="E703" s="665"/>
      <c r="F703" s="665"/>
      <c r="G703" s="78">
        <v>8</v>
      </c>
      <c r="H703" s="26" t="s">
        <v>16287</v>
      </c>
      <c r="I703" s="26" t="s">
        <v>16489</v>
      </c>
      <c r="J703" s="91" t="s">
        <v>158</v>
      </c>
      <c r="K703" s="469"/>
      <c r="L703" s="665"/>
      <c r="M703" s="665"/>
      <c r="N703" s="64"/>
      <c r="O703" s="86" t="s">
        <v>380</v>
      </c>
      <c r="P703" s="86" t="s">
        <v>380</v>
      </c>
      <c r="Q703" s="91" t="s">
        <v>16507</v>
      </c>
      <c r="R703" s="178" t="s">
        <v>122</v>
      </c>
      <c r="S703" s="86"/>
      <c r="T703" s="9"/>
      <c r="U703" s="9"/>
      <c r="V703" s="9"/>
      <c r="W703" s="9"/>
      <c r="X703" s="9"/>
      <c r="Y703" s="9"/>
      <c r="Z703" s="9"/>
    </row>
    <row r="704" spans="1:26" ht="30" customHeight="1">
      <c r="A704" s="665"/>
      <c r="B704" s="665"/>
      <c r="C704" s="665"/>
      <c r="D704" s="665"/>
      <c r="E704" s="665"/>
      <c r="F704" s="665"/>
      <c r="G704" s="78">
        <v>9</v>
      </c>
      <c r="H704" s="26" t="s">
        <v>16458</v>
      </c>
      <c r="I704" s="26" t="s">
        <v>16489</v>
      </c>
      <c r="J704" s="91" t="s">
        <v>158</v>
      </c>
      <c r="K704" s="469"/>
      <c r="L704" s="665"/>
      <c r="M704" s="665"/>
      <c r="N704" s="64"/>
      <c r="O704" s="86" t="s">
        <v>380</v>
      </c>
      <c r="P704" s="86" t="s">
        <v>380</v>
      </c>
      <c r="Q704" s="91" t="s">
        <v>16507</v>
      </c>
      <c r="R704" s="178" t="s">
        <v>122</v>
      </c>
      <c r="S704" s="86"/>
      <c r="T704" s="9"/>
      <c r="U704" s="9"/>
      <c r="V704" s="9"/>
      <c r="W704" s="9"/>
      <c r="X704" s="9"/>
      <c r="Y704" s="9"/>
      <c r="Z704" s="9"/>
    </row>
    <row r="705" spans="1:26" ht="30" customHeight="1">
      <c r="A705" s="666"/>
      <c r="B705" s="666"/>
      <c r="C705" s="666"/>
      <c r="D705" s="666"/>
      <c r="E705" s="666"/>
      <c r="F705" s="666"/>
      <c r="G705" s="78">
        <v>10</v>
      </c>
      <c r="H705" s="26" t="s">
        <v>13631</v>
      </c>
      <c r="I705" s="26" t="s">
        <v>16460</v>
      </c>
      <c r="J705" s="91" t="s">
        <v>158</v>
      </c>
      <c r="K705" s="469"/>
      <c r="L705" s="666"/>
      <c r="M705" s="666"/>
      <c r="N705" s="473"/>
      <c r="O705" s="86" t="s">
        <v>380</v>
      </c>
      <c r="P705" s="86" t="s">
        <v>380</v>
      </c>
      <c r="Q705" s="91" t="s">
        <v>16507</v>
      </c>
      <c r="R705" s="178" t="s">
        <v>122</v>
      </c>
      <c r="S705" s="86"/>
      <c r="T705" s="9"/>
      <c r="U705" s="9"/>
      <c r="V705" s="9"/>
      <c r="W705" s="9"/>
      <c r="X705" s="9"/>
      <c r="Y705" s="9"/>
      <c r="Z705" s="9"/>
    </row>
    <row r="706" spans="1:26" ht="30" customHeight="1">
      <c r="A706" s="735" t="s">
        <v>16522</v>
      </c>
      <c r="B706" s="735" t="s">
        <v>16306</v>
      </c>
      <c r="C706" s="735" t="s">
        <v>15063</v>
      </c>
      <c r="D706" s="740" t="s">
        <v>16525</v>
      </c>
      <c r="E706" s="740" t="s">
        <v>16527</v>
      </c>
      <c r="F706" s="740" t="s">
        <v>13002</v>
      </c>
      <c r="G706" s="78">
        <v>1</v>
      </c>
      <c r="H706" s="26" t="s">
        <v>13006</v>
      </c>
      <c r="I706" s="26" t="s">
        <v>14698</v>
      </c>
      <c r="J706" s="91" t="s">
        <v>158</v>
      </c>
      <c r="K706" s="469"/>
      <c r="L706" s="734"/>
      <c r="M706" s="178"/>
      <c r="N706" s="4"/>
      <c r="O706" s="86" t="s">
        <v>380</v>
      </c>
      <c r="P706" s="86" t="s">
        <v>380</v>
      </c>
      <c r="Q706" s="91" t="s">
        <v>16530</v>
      </c>
      <c r="R706" s="178" t="s">
        <v>122</v>
      </c>
      <c r="S706" s="86"/>
      <c r="T706" s="9"/>
      <c r="U706" s="9"/>
      <c r="V706" s="9"/>
      <c r="W706" s="9"/>
      <c r="X706" s="9"/>
      <c r="Y706" s="9"/>
      <c r="Z706" s="9"/>
    </row>
    <row r="707" spans="1:26" ht="30" customHeight="1">
      <c r="A707" s="665"/>
      <c r="B707" s="665"/>
      <c r="C707" s="665"/>
      <c r="D707" s="665"/>
      <c r="E707" s="665"/>
      <c r="F707" s="665"/>
      <c r="G707" s="78">
        <v>2</v>
      </c>
      <c r="H707" s="26" t="s">
        <v>13108</v>
      </c>
      <c r="I707" s="26" t="s">
        <v>14730</v>
      </c>
      <c r="J707" s="91" t="s">
        <v>158</v>
      </c>
      <c r="K707" s="469"/>
      <c r="L707" s="665"/>
      <c r="M707" s="178"/>
      <c r="N707" s="4"/>
      <c r="O707" s="86" t="s">
        <v>380</v>
      </c>
      <c r="P707" s="86" t="s">
        <v>380</v>
      </c>
      <c r="Q707" s="91" t="s">
        <v>16530</v>
      </c>
      <c r="R707" s="178" t="s">
        <v>122</v>
      </c>
      <c r="S707" s="86"/>
      <c r="T707" s="9"/>
      <c r="U707" s="9"/>
      <c r="V707" s="9"/>
      <c r="W707" s="9"/>
      <c r="X707" s="9"/>
      <c r="Y707" s="9"/>
      <c r="Z707" s="9"/>
    </row>
    <row r="708" spans="1:26" ht="30" customHeight="1">
      <c r="A708" s="665"/>
      <c r="B708" s="665"/>
      <c r="C708" s="665"/>
      <c r="D708" s="665"/>
      <c r="E708" s="665"/>
      <c r="F708" s="665"/>
      <c r="G708" s="78">
        <v>3</v>
      </c>
      <c r="H708" s="26" t="s">
        <v>15367</v>
      </c>
      <c r="I708" s="26" t="s">
        <v>15368</v>
      </c>
      <c r="J708" s="91" t="s">
        <v>158</v>
      </c>
      <c r="K708" s="469"/>
      <c r="L708" s="665"/>
      <c r="M708" s="178"/>
      <c r="N708" s="4"/>
      <c r="O708" s="86" t="s">
        <v>380</v>
      </c>
      <c r="P708" s="86" t="s">
        <v>380</v>
      </c>
      <c r="Q708" s="91" t="s">
        <v>16530</v>
      </c>
      <c r="R708" s="178" t="s">
        <v>122</v>
      </c>
      <c r="S708" s="86"/>
      <c r="T708" s="9"/>
      <c r="U708" s="9"/>
      <c r="V708" s="9"/>
      <c r="W708" s="9"/>
      <c r="X708" s="9"/>
      <c r="Y708" s="9"/>
      <c r="Z708" s="9"/>
    </row>
    <row r="709" spans="1:26" ht="30" customHeight="1">
      <c r="A709" s="665"/>
      <c r="B709" s="665"/>
      <c r="C709" s="665"/>
      <c r="D709" s="665"/>
      <c r="E709" s="665"/>
      <c r="F709" s="665"/>
      <c r="G709" s="78">
        <v>4</v>
      </c>
      <c r="H709" s="26" t="s">
        <v>16446</v>
      </c>
      <c r="I709" s="26" t="s">
        <v>16382</v>
      </c>
      <c r="J709" s="91" t="s">
        <v>158</v>
      </c>
      <c r="K709" s="469"/>
      <c r="L709" s="665"/>
      <c r="M709" s="178"/>
      <c r="N709" s="4"/>
      <c r="O709" s="86" t="s">
        <v>380</v>
      </c>
      <c r="P709" s="86" t="s">
        <v>380</v>
      </c>
      <c r="Q709" s="91" t="s">
        <v>16530</v>
      </c>
      <c r="R709" s="178" t="s">
        <v>122</v>
      </c>
      <c r="S709" s="86"/>
      <c r="T709" s="9"/>
      <c r="U709" s="9"/>
      <c r="V709" s="9"/>
      <c r="W709" s="9"/>
      <c r="X709" s="9"/>
      <c r="Y709" s="9"/>
      <c r="Z709" s="9"/>
    </row>
    <row r="710" spans="1:26" ht="30" customHeight="1">
      <c r="A710" s="665"/>
      <c r="B710" s="665"/>
      <c r="C710" s="665"/>
      <c r="D710" s="665"/>
      <c r="E710" s="665"/>
      <c r="F710" s="665"/>
      <c r="G710" s="78">
        <v>5</v>
      </c>
      <c r="H710" s="26" t="s">
        <v>16284</v>
      </c>
      <c r="I710" s="26" t="s">
        <v>13007</v>
      </c>
      <c r="J710" s="91" t="s">
        <v>158</v>
      </c>
      <c r="K710" s="469"/>
      <c r="L710" s="665"/>
      <c r="M710" s="178"/>
      <c r="N710" s="4"/>
      <c r="O710" s="86" t="s">
        <v>380</v>
      </c>
      <c r="P710" s="86" t="s">
        <v>380</v>
      </c>
      <c r="Q710" s="91" t="s">
        <v>16530</v>
      </c>
      <c r="R710" s="178" t="s">
        <v>122</v>
      </c>
      <c r="S710" s="86"/>
      <c r="T710" s="9"/>
      <c r="U710" s="9"/>
      <c r="V710" s="9"/>
      <c r="W710" s="9"/>
      <c r="X710" s="9"/>
      <c r="Y710" s="9"/>
      <c r="Z710" s="9"/>
    </row>
    <row r="711" spans="1:26" ht="30" customHeight="1">
      <c r="A711" s="665"/>
      <c r="B711" s="665"/>
      <c r="C711" s="665"/>
      <c r="D711" s="665"/>
      <c r="E711" s="665"/>
      <c r="F711" s="665"/>
      <c r="G711" s="78">
        <v>6</v>
      </c>
      <c r="H711" s="26" t="s">
        <v>16458</v>
      </c>
      <c r="I711" s="26" t="s">
        <v>16459</v>
      </c>
      <c r="J711" s="91" t="s">
        <v>158</v>
      </c>
      <c r="K711" s="469"/>
      <c r="L711" s="665"/>
      <c r="M711" s="178"/>
      <c r="N711" s="4"/>
      <c r="O711" s="86" t="s">
        <v>380</v>
      </c>
      <c r="P711" s="86" t="s">
        <v>380</v>
      </c>
      <c r="Q711" s="91" t="s">
        <v>16530</v>
      </c>
      <c r="R711" s="178" t="s">
        <v>122</v>
      </c>
      <c r="S711" s="86"/>
      <c r="T711" s="9"/>
      <c r="U711" s="9"/>
      <c r="V711" s="9"/>
      <c r="W711" s="9"/>
      <c r="X711" s="9"/>
      <c r="Y711" s="9"/>
      <c r="Z711" s="9"/>
    </row>
    <row r="712" spans="1:26" ht="30" customHeight="1">
      <c r="A712" s="665"/>
      <c r="B712" s="665"/>
      <c r="C712" s="665"/>
      <c r="D712" s="665"/>
      <c r="E712" s="665"/>
      <c r="F712" s="665"/>
      <c r="G712" s="78">
        <v>7</v>
      </c>
      <c r="H712" s="26" t="s">
        <v>16287</v>
      </c>
      <c r="I712" s="26" t="s">
        <v>16288</v>
      </c>
      <c r="J712" s="91" t="s">
        <v>158</v>
      </c>
      <c r="K712" s="469"/>
      <c r="L712" s="665"/>
      <c r="M712" s="178"/>
      <c r="N712" s="4"/>
      <c r="O712" s="86" t="s">
        <v>380</v>
      </c>
      <c r="P712" s="86" t="s">
        <v>380</v>
      </c>
      <c r="Q712" s="91" t="s">
        <v>16530</v>
      </c>
      <c r="R712" s="178" t="s">
        <v>122</v>
      </c>
      <c r="S712" s="86"/>
      <c r="T712" s="9"/>
      <c r="U712" s="9"/>
      <c r="V712" s="9"/>
      <c r="W712" s="9"/>
      <c r="X712" s="9"/>
      <c r="Y712" s="9"/>
      <c r="Z712" s="9"/>
    </row>
    <row r="713" spans="1:26" ht="30" customHeight="1">
      <c r="A713" s="665"/>
      <c r="B713" s="665"/>
      <c r="C713" s="665"/>
      <c r="D713" s="665"/>
      <c r="E713" s="665"/>
      <c r="F713" s="665"/>
      <c r="G713" s="78">
        <v>8</v>
      </c>
      <c r="H713" s="26" t="s">
        <v>16287</v>
      </c>
      <c r="I713" s="26" t="s">
        <v>16386</v>
      </c>
      <c r="J713" s="91" t="s">
        <v>158</v>
      </c>
      <c r="K713" s="469"/>
      <c r="L713" s="665"/>
      <c r="M713" s="178"/>
      <c r="N713" s="4"/>
      <c r="O713" s="86" t="s">
        <v>380</v>
      </c>
      <c r="P713" s="86" t="s">
        <v>380</v>
      </c>
      <c r="Q713" s="91" t="s">
        <v>16530</v>
      </c>
      <c r="R713" s="178" t="s">
        <v>122</v>
      </c>
      <c r="S713" s="86"/>
      <c r="T713" s="9"/>
      <c r="U713" s="9"/>
      <c r="V713" s="9"/>
      <c r="W713" s="9"/>
      <c r="X713" s="9"/>
      <c r="Y713" s="9"/>
      <c r="Z713" s="9"/>
    </row>
    <row r="714" spans="1:26" ht="30" customHeight="1">
      <c r="A714" s="665"/>
      <c r="B714" s="665"/>
      <c r="C714" s="665"/>
      <c r="D714" s="665"/>
      <c r="E714" s="665"/>
      <c r="F714" s="665"/>
      <c r="G714" s="78">
        <v>9</v>
      </c>
      <c r="H714" s="26" t="s">
        <v>16458</v>
      </c>
      <c r="I714" s="26" t="s">
        <v>16459</v>
      </c>
      <c r="J714" s="91" t="s">
        <v>158</v>
      </c>
      <c r="K714" s="469"/>
      <c r="L714" s="665"/>
      <c r="M714" s="178"/>
      <c r="N714" s="4"/>
      <c r="O714" s="86" t="s">
        <v>380</v>
      </c>
      <c r="P714" s="86" t="s">
        <v>380</v>
      </c>
      <c r="Q714" s="91" t="s">
        <v>16530</v>
      </c>
      <c r="R714" s="178" t="s">
        <v>122</v>
      </c>
      <c r="S714" s="86"/>
      <c r="T714" s="9"/>
      <c r="U714" s="9"/>
      <c r="V714" s="9"/>
      <c r="W714" s="9"/>
      <c r="X714" s="9"/>
      <c r="Y714" s="9"/>
      <c r="Z714" s="9"/>
    </row>
    <row r="715" spans="1:26" ht="30" customHeight="1">
      <c r="A715" s="665"/>
      <c r="B715" s="665"/>
      <c r="C715" s="665"/>
      <c r="D715" s="665"/>
      <c r="E715" s="665"/>
      <c r="F715" s="665"/>
      <c r="G715" s="78">
        <v>10</v>
      </c>
      <c r="H715" s="26" t="s">
        <v>13631</v>
      </c>
      <c r="I715" s="26" t="s">
        <v>16460</v>
      </c>
      <c r="J715" s="91" t="s">
        <v>158</v>
      </c>
      <c r="K715" s="469"/>
      <c r="L715" s="665"/>
      <c r="M715" s="178"/>
      <c r="N715" s="4"/>
      <c r="O715" s="86" t="s">
        <v>380</v>
      </c>
      <c r="P715" s="86" t="s">
        <v>380</v>
      </c>
      <c r="Q715" s="91" t="s">
        <v>16530</v>
      </c>
      <c r="R715" s="178" t="s">
        <v>122</v>
      </c>
      <c r="S715" s="86"/>
      <c r="T715" s="9"/>
      <c r="U715" s="9"/>
      <c r="V715" s="9"/>
      <c r="W715" s="9"/>
      <c r="X715" s="9"/>
      <c r="Y715" s="9"/>
      <c r="Z715" s="9"/>
    </row>
    <row r="716" spans="1:26" ht="30" customHeight="1">
      <c r="A716" s="665"/>
      <c r="B716" s="665"/>
      <c r="C716" s="665"/>
      <c r="D716" s="665"/>
      <c r="E716" s="665"/>
      <c r="F716" s="665"/>
      <c r="G716" s="78">
        <v>11</v>
      </c>
      <c r="H716" s="26" t="s">
        <v>16301</v>
      </c>
      <c r="I716" s="26" t="s">
        <v>16328</v>
      </c>
      <c r="J716" s="91" t="s">
        <v>158</v>
      </c>
      <c r="K716" s="469"/>
      <c r="L716" s="665"/>
      <c r="M716" s="178"/>
      <c r="N716" s="4"/>
      <c r="O716" s="86" t="s">
        <v>380</v>
      </c>
      <c r="P716" s="86" t="s">
        <v>380</v>
      </c>
      <c r="Q716" s="91" t="s">
        <v>16530</v>
      </c>
      <c r="R716" s="178" t="s">
        <v>122</v>
      </c>
      <c r="S716" s="86"/>
      <c r="T716" s="9"/>
      <c r="U716" s="9"/>
      <c r="V716" s="9"/>
      <c r="W716" s="9"/>
      <c r="X716" s="9"/>
      <c r="Y716" s="9"/>
      <c r="Z716" s="9"/>
    </row>
    <row r="717" spans="1:26" ht="30" customHeight="1">
      <c r="A717" s="665"/>
      <c r="B717" s="665"/>
      <c r="C717" s="665"/>
      <c r="D717" s="665"/>
      <c r="E717" s="665"/>
      <c r="F717" s="665"/>
      <c r="G717" s="78">
        <v>12</v>
      </c>
      <c r="H717" s="26" t="s">
        <v>13327</v>
      </c>
      <c r="I717" s="26" t="s">
        <v>16553</v>
      </c>
      <c r="J717" s="91" t="s">
        <v>158</v>
      </c>
      <c r="K717" s="469"/>
      <c r="L717" s="665"/>
      <c r="M717" s="178"/>
      <c r="N717" s="4"/>
      <c r="O717" s="86" t="s">
        <v>380</v>
      </c>
      <c r="P717" s="86" t="s">
        <v>380</v>
      </c>
      <c r="Q717" s="91" t="s">
        <v>16530</v>
      </c>
      <c r="R717" s="178" t="s">
        <v>122</v>
      </c>
      <c r="S717" s="86"/>
      <c r="T717" s="9"/>
      <c r="U717" s="9"/>
      <c r="V717" s="9"/>
      <c r="W717" s="9"/>
      <c r="X717" s="9"/>
      <c r="Y717" s="9"/>
      <c r="Z717" s="9"/>
    </row>
    <row r="718" spans="1:26" ht="30" customHeight="1">
      <c r="A718" s="665"/>
      <c r="B718" s="665"/>
      <c r="C718" s="665"/>
      <c r="D718" s="665"/>
      <c r="E718" s="665"/>
      <c r="F718" s="665"/>
      <c r="G718" s="78">
        <v>13</v>
      </c>
      <c r="H718" s="26" t="s">
        <v>13449</v>
      </c>
      <c r="I718" s="26" t="s">
        <v>16556</v>
      </c>
      <c r="J718" s="91" t="s">
        <v>158</v>
      </c>
      <c r="K718" s="469"/>
      <c r="L718" s="665"/>
      <c r="M718" s="178"/>
      <c r="N718" s="4"/>
      <c r="O718" s="86" t="s">
        <v>380</v>
      </c>
      <c r="P718" s="86" t="s">
        <v>380</v>
      </c>
      <c r="Q718" s="91" t="s">
        <v>16530</v>
      </c>
      <c r="R718" s="178" t="s">
        <v>122</v>
      </c>
      <c r="S718" s="86"/>
      <c r="T718" s="9"/>
      <c r="U718" s="9"/>
      <c r="V718" s="9"/>
      <c r="W718" s="9"/>
      <c r="X718" s="9"/>
      <c r="Y718" s="9"/>
      <c r="Z718" s="9"/>
    </row>
    <row r="719" spans="1:26" ht="30" customHeight="1">
      <c r="A719" s="666"/>
      <c r="B719" s="666"/>
      <c r="C719" s="666"/>
      <c r="D719" s="666"/>
      <c r="E719" s="666"/>
      <c r="F719" s="666"/>
      <c r="G719" s="78">
        <v>14</v>
      </c>
      <c r="H719" s="26" t="s">
        <v>13547</v>
      </c>
      <c r="I719" s="26" t="s">
        <v>16560</v>
      </c>
      <c r="J719" s="91" t="s">
        <v>158</v>
      </c>
      <c r="K719" s="469"/>
      <c r="L719" s="666"/>
      <c r="M719" s="178"/>
      <c r="N719" s="4"/>
      <c r="O719" s="86" t="s">
        <v>380</v>
      </c>
      <c r="P719" s="86" t="s">
        <v>380</v>
      </c>
      <c r="Q719" s="91" t="s">
        <v>16530</v>
      </c>
      <c r="R719" s="178" t="s">
        <v>122</v>
      </c>
      <c r="S719" s="86"/>
      <c r="T719" s="9"/>
      <c r="U719" s="9"/>
      <c r="V719" s="9"/>
      <c r="W719" s="9"/>
      <c r="X719" s="9"/>
      <c r="Y719" s="9"/>
      <c r="Z719" s="9"/>
    </row>
    <row r="720" spans="1:26" ht="30" customHeight="1">
      <c r="A720" s="735" t="s">
        <v>16562</v>
      </c>
      <c r="B720" s="735" t="s">
        <v>16306</v>
      </c>
      <c r="C720" s="735" t="s">
        <v>15063</v>
      </c>
      <c r="D720" s="740" t="s">
        <v>16565</v>
      </c>
      <c r="E720" s="740" t="s">
        <v>16568</v>
      </c>
      <c r="F720" s="740" t="s">
        <v>13002</v>
      </c>
      <c r="G720" s="78">
        <v>1</v>
      </c>
      <c r="H720" s="26" t="s">
        <v>13006</v>
      </c>
      <c r="I720" s="26" t="s">
        <v>14698</v>
      </c>
      <c r="J720" s="91" t="s">
        <v>158</v>
      </c>
      <c r="K720" s="178"/>
      <c r="L720" s="734"/>
      <c r="M720" s="178"/>
      <c r="N720" s="4"/>
      <c r="O720" s="86" t="s">
        <v>380</v>
      </c>
      <c r="P720" s="86" t="s">
        <v>380</v>
      </c>
      <c r="Q720" s="91" t="s">
        <v>16574</v>
      </c>
      <c r="R720" s="178" t="s">
        <v>122</v>
      </c>
      <c r="S720" s="86"/>
      <c r="T720" s="9"/>
      <c r="U720" s="9"/>
      <c r="V720" s="9"/>
      <c r="W720" s="9"/>
      <c r="X720" s="9"/>
      <c r="Y720" s="9"/>
      <c r="Z720" s="9"/>
    </row>
    <row r="721" spans="1:26" ht="30" customHeight="1">
      <c r="A721" s="665"/>
      <c r="B721" s="665"/>
      <c r="C721" s="665"/>
      <c r="D721" s="665"/>
      <c r="E721" s="665"/>
      <c r="F721" s="665"/>
      <c r="G721" s="78">
        <v>2</v>
      </c>
      <c r="H721" s="26" t="s">
        <v>13108</v>
      </c>
      <c r="I721" s="26" t="s">
        <v>14730</v>
      </c>
      <c r="J721" s="91" t="s">
        <v>158</v>
      </c>
      <c r="K721" s="178"/>
      <c r="L721" s="665"/>
      <c r="M721" s="178"/>
      <c r="N721" s="4"/>
      <c r="O721" s="86" t="s">
        <v>380</v>
      </c>
      <c r="P721" s="86" t="s">
        <v>380</v>
      </c>
      <c r="Q721" s="91" t="s">
        <v>16574</v>
      </c>
      <c r="R721" s="178" t="s">
        <v>122</v>
      </c>
      <c r="S721" s="86"/>
      <c r="T721" s="9"/>
      <c r="U721" s="9"/>
      <c r="V721" s="9"/>
      <c r="W721" s="9"/>
      <c r="X721" s="9"/>
      <c r="Y721" s="9"/>
      <c r="Z721" s="9"/>
    </row>
    <row r="722" spans="1:26" ht="30" customHeight="1">
      <c r="A722" s="665"/>
      <c r="B722" s="665"/>
      <c r="C722" s="665"/>
      <c r="D722" s="665"/>
      <c r="E722" s="665"/>
      <c r="F722" s="665"/>
      <c r="G722" s="78">
        <v>3</v>
      </c>
      <c r="H722" s="26" t="s">
        <v>15367</v>
      </c>
      <c r="I722" s="26" t="s">
        <v>15368</v>
      </c>
      <c r="J722" s="91" t="s">
        <v>158</v>
      </c>
      <c r="K722" s="178"/>
      <c r="L722" s="665"/>
      <c r="M722" s="178"/>
      <c r="N722" s="4"/>
      <c r="O722" s="86" t="s">
        <v>380</v>
      </c>
      <c r="P722" s="86" t="s">
        <v>380</v>
      </c>
      <c r="Q722" s="91" t="s">
        <v>16574</v>
      </c>
      <c r="R722" s="178" t="s">
        <v>122</v>
      </c>
      <c r="S722" s="86"/>
      <c r="T722" s="9"/>
      <c r="U722" s="9"/>
      <c r="V722" s="9"/>
      <c r="W722" s="9"/>
      <c r="X722" s="9"/>
      <c r="Y722" s="9"/>
      <c r="Z722" s="9"/>
    </row>
    <row r="723" spans="1:26" ht="30" customHeight="1">
      <c r="A723" s="665"/>
      <c r="B723" s="665"/>
      <c r="C723" s="665"/>
      <c r="D723" s="665"/>
      <c r="E723" s="665"/>
      <c r="F723" s="665"/>
      <c r="G723" s="78">
        <v>4</v>
      </c>
      <c r="H723" s="26" t="s">
        <v>16446</v>
      </c>
      <c r="I723" s="26" t="s">
        <v>16382</v>
      </c>
      <c r="J723" s="91" t="s">
        <v>158</v>
      </c>
      <c r="K723" s="178"/>
      <c r="L723" s="665"/>
      <c r="M723" s="178"/>
      <c r="N723" s="4"/>
      <c r="O723" s="86" t="s">
        <v>380</v>
      </c>
      <c r="P723" s="86" t="s">
        <v>380</v>
      </c>
      <c r="Q723" s="91" t="s">
        <v>16574</v>
      </c>
      <c r="R723" s="178" t="s">
        <v>122</v>
      </c>
      <c r="S723" s="86"/>
      <c r="T723" s="9"/>
      <c r="U723" s="9"/>
      <c r="V723" s="9"/>
      <c r="W723" s="9"/>
      <c r="X723" s="9"/>
      <c r="Y723" s="9"/>
      <c r="Z723" s="9"/>
    </row>
    <row r="724" spans="1:26" ht="30" customHeight="1">
      <c r="A724" s="665"/>
      <c r="B724" s="665"/>
      <c r="C724" s="665"/>
      <c r="D724" s="665"/>
      <c r="E724" s="665"/>
      <c r="F724" s="665"/>
      <c r="G724" s="78">
        <v>5</v>
      </c>
      <c r="H724" s="26" t="s">
        <v>16284</v>
      </c>
      <c r="I724" s="26" t="s">
        <v>13007</v>
      </c>
      <c r="J724" s="91" t="s">
        <v>158</v>
      </c>
      <c r="K724" s="178"/>
      <c r="L724" s="665"/>
      <c r="M724" s="178"/>
      <c r="N724" s="4"/>
      <c r="O724" s="86" t="s">
        <v>380</v>
      </c>
      <c r="P724" s="86" t="s">
        <v>380</v>
      </c>
      <c r="Q724" s="91" t="s">
        <v>16574</v>
      </c>
      <c r="R724" s="178" t="s">
        <v>122</v>
      </c>
      <c r="S724" s="86"/>
      <c r="T724" s="9"/>
      <c r="U724" s="9"/>
      <c r="V724" s="9"/>
      <c r="W724" s="9"/>
      <c r="X724" s="9"/>
      <c r="Y724" s="9"/>
      <c r="Z724" s="9"/>
    </row>
    <row r="725" spans="1:26" ht="30" customHeight="1">
      <c r="A725" s="665"/>
      <c r="B725" s="665"/>
      <c r="C725" s="665"/>
      <c r="D725" s="665"/>
      <c r="E725" s="665"/>
      <c r="F725" s="665"/>
      <c r="G725" s="78">
        <v>6</v>
      </c>
      <c r="H725" s="26" t="s">
        <v>16287</v>
      </c>
      <c r="I725" s="26" t="s">
        <v>16288</v>
      </c>
      <c r="J725" s="91" t="s">
        <v>158</v>
      </c>
      <c r="K725" s="178"/>
      <c r="L725" s="665"/>
      <c r="M725" s="178"/>
      <c r="N725" s="4"/>
      <c r="O725" s="86" t="s">
        <v>380</v>
      </c>
      <c r="P725" s="86" t="s">
        <v>380</v>
      </c>
      <c r="Q725" s="91" t="s">
        <v>16574</v>
      </c>
      <c r="R725" s="178" t="s">
        <v>122</v>
      </c>
      <c r="S725" s="86"/>
      <c r="T725" s="9"/>
      <c r="U725" s="9"/>
      <c r="V725" s="9"/>
      <c r="W725" s="9"/>
      <c r="X725" s="9"/>
      <c r="Y725" s="9"/>
      <c r="Z725" s="9"/>
    </row>
    <row r="726" spans="1:26" ht="30" customHeight="1">
      <c r="A726" s="665"/>
      <c r="B726" s="665"/>
      <c r="C726" s="665"/>
      <c r="D726" s="665"/>
      <c r="E726" s="665"/>
      <c r="F726" s="665"/>
      <c r="G726" s="78">
        <v>7</v>
      </c>
      <c r="H726" s="26" t="s">
        <v>16287</v>
      </c>
      <c r="I726" s="26" t="s">
        <v>16386</v>
      </c>
      <c r="J726" s="91" t="s">
        <v>158</v>
      </c>
      <c r="K726" s="178"/>
      <c r="L726" s="665"/>
      <c r="M726" s="178"/>
      <c r="N726" s="4"/>
      <c r="O726" s="86" t="s">
        <v>380</v>
      </c>
      <c r="P726" s="86" t="s">
        <v>380</v>
      </c>
      <c r="Q726" s="91" t="s">
        <v>16574</v>
      </c>
      <c r="R726" s="178" t="s">
        <v>122</v>
      </c>
      <c r="S726" s="86"/>
      <c r="T726" s="9"/>
      <c r="U726" s="9"/>
      <c r="V726" s="9"/>
      <c r="W726" s="9"/>
      <c r="X726" s="9"/>
      <c r="Y726" s="9"/>
      <c r="Z726" s="9"/>
    </row>
    <row r="727" spans="1:26" ht="30" customHeight="1">
      <c r="A727" s="665"/>
      <c r="B727" s="665"/>
      <c r="C727" s="665"/>
      <c r="D727" s="665"/>
      <c r="E727" s="665"/>
      <c r="F727" s="665"/>
      <c r="G727" s="78">
        <v>8</v>
      </c>
      <c r="H727" s="26" t="s">
        <v>16284</v>
      </c>
      <c r="I727" s="26" t="s">
        <v>13007</v>
      </c>
      <c r="J727" s="91" t="s">
        <v>158</v>
      </c>
      <c r="K727" s="178"/>
      <c r="L727" s="665"/>
      <c r="M727" s="178"/>
      <c r="N727" s="4"/>
      <c r="O727" s="86" t="s">
        <v>380</v>
      </c>
      <c r="P727" s="86" t="s">
        <v>380</v>
      </c>
      <c r="Q727" s="91" t="s">
        <v>16574</v>
      </c>
      <c r="R727" s="178" t="s">
        <v>122</v>
      </c>
      <c r="S727" s="86"/>
      <c r="T727" s="9"/>
      <c r="U727" s="9"/>
      <c r="V727" s="9"/>
      <c r="W727" s="9"/>
      <c r="X727" s="9"/>
      <c r="Y727" s="9"/>
      <c r="Z727" s="9"/>
    </row>
    <row r="728" spans="1:26" ht="30" customHeight="1">
      <c r="A728" s="665"/>
      <c r="B728" s="665"/>
      <c r="C728" s="665"/>
      <c r="D728" s="665"/>
      <c r="E728" s="665"/>
      <c r="F728" s="665"/>
      <c r="G728" s="78">
        <v>9</v>
      </c>
      <c r="H728" s="26" t="s">
        <v>16287</v>
      </c>
      <c r="I728" s="26" t="s">
        <v>16288</v>
      </c>
      <c r="J728" s="91" t="s">
        <v>158</v>
      </c>
      <c r="K728" s="178"/>
      <c r="L728" s="665"/>
      <c r="M728" s="178"/>
      <c r="N728" s="4"/>
      <c r="O728" s="86" t="s">
        <v>380</v>
      </c>
      <c r="P728" s="86" t="s">
        <v>380</v>
      </c>
      <c r="Q728" s="91" t="s">
        <v>16574</v>
      </c>
      <c r="R728" s="178" t="s">
        <v>122</v>
      </c>
      <c r="S728" s="86"/>
      <c r="T728" s="9"/>
      <c r="U728" s="9"/>
      <c r="V728" s="9"/>
      <c r="W728" s="9"/>
      <c r="X728" s="9"/>
      <c r="Y728" s="9"/>
      <c r="Z728" s="9"/>
    </row>
    <row r="729" spans="1:26" ht="30" customHeight="1">
      <c r="A729" s="665"/>
      <c r="B729" s="665"/>
      <c r="C729" s="665"/>
      <c r="D729" s="665"/>
      <c r="E729" s="665"/>
      <c r="F729" s="665"/>
      <c r="G729" s="78">
        <v>10</v>
      </c>
      <c r="H729" s="26" t="s">
        <v>16287</v>
      </c>
      <c r="I729" s="26" t="s">
        <v>16386</v>
      </c>
      <c r="J729" s="91" t="s">
        <v>158</v>
      </c>
      <c r="K729" s="178"/>
      <c r="L729" s="665"/>
      <c r="M729" s="178"/>
      <c r="N729" s="4"/>
      <c r="O729" s="86" t="s">
        <v>380</v>
      </c>
      <c r="P729" s="86" t="s">
        <v>380</v>
      </c>
      <c r="Q729" s="91" t="s">
        <v>16574</v>
      </c>
      <c r="R729" s="178" t="s">
        <v>122</v>
      </c>
      <c r="S729" s="86"/>
      <c r="T729" s="9"/>
      <c r="U729" s="9"/>
      <c r="V729" s="9"/>
      <c r="W729" s="9"/>
      <c r="X729" s="9"/>
      <c r="Y729" s="9"/>
      <c r="Z729" s="9"/>
    </row>
    <row r="730" spans="1:26" ht="30" customHeight="1">
      <c r="A730" s="665"/>
      <c r="B730" s="665"/>
      <c r="C730" s="665"/>
      <c r="D730" s="665"/>
      <c r="E730" s="665"/>
      <c r="F730" s="665"/>
      <c r="G730" s="78">
        <v>11</v>
      </c>
      <c r="H730" s="26" t="s">
        <v>16284</v>
      </c>
      <c r="I730" s="26" t="s">
        <v>13007</v>
      </c>
      <c r="J730" s="91" t="s">
        <v>158</v>
      </c>
      <c r="K730" s="178"/>
      <c r="L730" s="665"/>
      <c r="M730" s="178"/>
      <c r="N730" s="4"/>
      <c r="O730" s="86" t="s">
        <v>380</v>
      </c>
      <c r="P730" s="86" t="s">
        <v>380</v>
      </c>
      <c r="Q730" s="91" t="s">
        <v>16574</v>
      </c>
      <c r="R730" s="178" t="s">
        <v>122</v>
      </c>
      <c r="S730" s="86"/>
      <c r="T730" s="9"/>
      <c r="U730" s="9"/>
      <c r="V730" s="9"/>
      <c r="W730" s="9"/>
      <c r="X730" s="9"/>
      <c r="Y730" s="9"/>
      <c r="Z730" s="9"/>
    </row>
    <row r="731" spans="1:26" ht="30" customHeight="1">
      <c r="A731" s="665"/>
      <c r="B731" s="665"/>
      <c r="C731" s="665"/>
      <c r="D731" s="665"/>
      <c r="E731" s="665"/>
      <c r="F731" s="665"/>
      <c r="G731" s="78">
        <v>12</v>
      </c>
      <c r="H731" s="26" t="s">
        <v>16287</v>
      </c>
      <c r="I731" s="26" t="s">
        <v>16288</v>
      </c>
      <c r="J731" s="91" t="s">
        <v>158</v>
      </c>
      <c r="K731" s="178"/>
      <c r="L731" s="665"/>
      <c r="M731" s="178"/>
      <c r="N731" s="4"/>
      <c r="O731" s="86" t="s">
        <v>380</v>
      </c>
      <c r="P731" s="86" t="s">
        <v>380</v>
      </c>
      <c r="Q731" s="91" t="s">
        <v>16574</v>
      </c>
      <c r="R731" s="178" t="s">
        <v>122</v>
      </c>
      <c r="S731" s="86"/>
      <c r="T731" s="9"/>
      <c r="U731" s="9"/>
      <c r="V731" s="9"/>
      <c r="W731" s="9"/>
      <c r="X731" s="9"/>
      <c r="Y731" s="9"/>
      <c r="Z731" s="9"/>
    </row>
    <row r="732" spans="1:26" ht="30" customHeight="1">
      <c r="A732" s="665"/>
      <c r="B732" s="665"/>
      <c r="C732" s="665"/>
      <c r="D732" s="665"/>
      <c r="E732" s="665"/>
      <c r="F732" s="665"/>
      <c r="G732" s="78">
        <v>13</v>
      </c>
      <c r="H732" s="26" t="s">
        <v>16287</v>
      </c>
      <c r="I732" s="26" t="s">
        <v>16386</v>
      </c>
      <c r="J732" s="91" t="s">
        <v>158</v>
      </c>
      <c r="K732" s="178"/>
      <c r="L732" s="665"/>
      <c r="M732" s="178"/>
      <c r="N732" s="4"/>
      <c r="O732" s="86" t="s">
        <v>380</v>
      </c>
      <c r="P732" s="86" t="s">
        <v>380</v>
      </c>
      <c r="Q732" s="91" t="s">
        <v>16574</v>
      </c>
      <c r="R732" s="178" t="s">
        <v>122</v>
      </c>
      <c r="S732" s="86"/>
      <c r="T732" s="9"/>
      <c r="U732" s="9"/>
      <c r="V732" s="9"/>
      <c r="W732" s="9"/>
      <c r="X732" s="9"/>
      <c r="Y732" s="9"/>
      <c r="Z732" s="9"/>
    </row>
    <row r="733" spans="1:26" ht="30" customHeight="1">
      <c r="A733" s="665"/>
      <c r="B733" s="665"/>
      <c r="C733" s="665"/>
      <c r="D733" s="665"/>
      <c r="E733" s="665"/>
      <c r="F733" s="665"/>
      <c r="G733" s="78">
        <v>14</v>
      </c>
      <c r="H733" s="26" t="s">
        <v>16284</v>
      </c>
      <c r="I733" s="26" t="s">
        <v>13007</v>
      </c>
      <c r="J733" s="91" t="s">
        <v>158</v>
      </c>
      <c r="K733" s="178"/>
      <c r="L733" s="665"/>
      <c r="M733" s="178"/>
      <c r="N733" s="4"/>
      <c r="O733" s="86" t="s">
        <v>380</v>
      </c>
      <c r="P733" s="86" t="s">
        <v>380</v>
      </c>
      <c r="Q733" s="91" t="s">
        <v>16574</v>
      </c>
      <c r="R733" s="178" t="s">
        <v>122</v>
      </c>
      <c r="S733" s="86"/>
      <c r="T733" s="9"/>
      <c r="U733" s="9"/>
      <c r="V733" s="9"/>
      <c r="W733" s="9"/>
      <c r="X733" s="9"/>
      <c r="Y733" s="9"/>
      <c r="Z733" s="9"/>
    </row>
    <row r="734" spans="1:26" ht="30" customHeight="1">
      <c r="A734" s="665"/>
      <c r="B734" s="665"/>
      <c r="C734" s="665"/>
      <c r="D734" s="665"/>
      <c r="E734" s="665"/>
      <c r="F734" s="665"/>
      <c r="G734" s="78">
        <v>15</v>
      </c>
      <c r="H734" s="26" t="s">
        <v>16287</v>
      </c>
      <c r="I734" s="26" t="s">
        <v>16288</v>
      </c>
      <c r="J734" s="91" t="s">
        <v>158</v>
      </c>
      <c r="K734" s="178"/>
      <c r="L734" s="665"/>
      <c r="M734" s="178"/>
      <c r="N734" s="4"/>
      <c r="O734" s="86" t="s">
        <v>380</v>
      </c>
      <c r="P734" s="86" t="s">
        <v>380</v>
      </c>
      <c r="Q734" s="91" t="s">
        <v>16574</v>
      </c>
      <c r="R734" s="178" t="s">
        <v>122</v>
      </c>
      <c r="S734" s="86"/>
      <c r="T734" s="9"/>
      <c r="U734" s="9"/>
      <c r="V734" s="9"/>
      <c r="W734" s="9"/>
      <c r="X734" s="9"/>
      <c r="Y734" s="9"/>
      <c r="Z734" s="9"/>
    </row>
    <row r="735" spans="1:26" ht="30" customHeight="1">
      <c r="A735" s="665"/>
      <c r="B735" s="665"/>
      <c r="C735" s="665"/>
      <c r="D735" s="665"/>
      <c r="E735" s="665"/>
      <c r="F735" s="665"/>
      <c r="G735" s="78">
        <v>16</v>
      </c>
      <c r="H735" s="26" t="s">
        <v>16287</v>
      </c>
      <c r="I735" s="26" t="s">
        <v>16386</v>
      </c>
      <c r="J735" s="91" t="s">
        <v>158</v>
      </c>
      <c r="K735" s="178"/>
      <c r="L735" s="665"/>
      <c r="M735" s="178"/>
      <c r="N735" s="4"/>
      <c r="O735" s="86" t="s">
        <v>380</v>
      </c>
      <c r="P735" s="86" t="s">
        <v>380</v>
      </c>
      <c r="Q735" s="91" t="s">
        <v>16574</v>
      </c>
      <c r="R735" s="178" t="s">
        <v>122</v>
      </c>
      <c r="S735" s="86"/>
      <c r="T735" s="9"/>
      <c r="U735" s="9"/>
      <c r="V735" s="9"/>
      <c r="W735" s="9"/>
      <c r="X735" s="9"/>
      <c r="Y735" s="9"/>
      <c r="Z735" s="9"/>
    </row>
    <row r="736" spans="1:26" ht="30" customHeight="1">
      <c r="A736" s="665"/>
      <c r="B736" s="665"/>
      <c r="C736" s="665"/>
      <c r="D736" s="665"/>
      <c r="E736" s="665"/>
      <c r="F736" s="665"/>
      <c r="G736" s="78">
        <v>17</v>
      </c>
      <c r="H736" s="26" t="s">
        <v>16458</v>
      </c>
      <c r="I736" s="26" t="s">
        <v>16459</v>
      </c>
      <c r="J736" s="91" t="s">
        <v>158</v>
      </c>
      <c r="K736" s="178"/>
      <c r="L736" s="665"/>
      <c r="M736" s="178"/>
      <c r="N736" s="4"/>
      <c r="O736" s="86" t="s">
        <v>380</v>
      </c>
      <c r="P736" s="86" t="s">
        <v>380</v>
      </c>
      <c r="Q736" s="91" t="s">
        <v>16574</v>
      </c>
      <c r="R736" s="178" t="s">
        <v>122</v>
      </c>
      <c r="S736" s="86"/>
      <c r="T736" s="9"/>
      <c r="U736" s="9"/>
      <c r="V736" s="9"/>
      <c r="W736" s="9"/>
      <c r="X736" s="9"/>
      <c r="Y736" s="9"/>
      <c r="Z736" s="9"/>
    </row>
    <row r="737" spans="1:26" ht="30" customHeight="1">
      <c r="A737" s="665"/>
      <c r="B737" s="665"/>
      <c r="C737" s="665"/>
      <c r="D737" s="665"/>
      <c r="E737" s="665"/>
      <c r="F737" s="665"/>
      <c r="G737" s="78">
        <v>18</v>
      </c>
      <c r="H737" s="26" t="s">
        <v>13631</v>
      </c>
      <c r="I737" s="26" t="s">
        <v>16460</v>
      </c>
      <c r="J737" s="91" t="s">
        <v>158</v>
      </c>
      <c r="K737" s="178"/>
      <c r="L737" s="665"/>
      <c r="M737" s="178"/>
      <c r="N737" s="4"/>
      <c r="O737" s="86" t="s">
        <v>380</v>
      </c>
      <c r="P737" s="86" t="s">
        <v>380</v>
      </c>
      <c r="Q737" s="91" t="s">
        <v>16574</v>
      </c>
      <c r="R737" s="178" t="s">
        <v>122</v>
      </c>
      <c r="S737" s="86"/>
      <c r="T737" s="9"/>
      <c r="U737" s="9"/>
      <c r="V737" s="9"/>
      <c r="W737" s="9"/>
      <c r="X737" s="9"/>
      <c r="Y737" s="9"/>
      <c r="Z737" s="9"/>
    </row>
    <row r="738" spans="1:26" ht="30" customHeight="1">
      <c r="A738" s="665"/>
      <c r="B738" s="665"/>
      <c r="C738" s="665"/>
      <c r="D738" s="665"/>
      <c r="E738" s="665"/>
      <c r="F738" s="665"/>
      <c r="G738" s="78">
        <v>19</v>
      </c>
      <c r="H738" s="26" t="s">
        <v>13327</v>
      </c>
      <c r="I738" s="26" t="s">
        <v>16553</v>
      </c>
      <c r="J738" s="91" t="s">
        <v>158</v>
      </c>
      <c r="K738" s="178"/>
      <c r="L738" s="665"/>
      <c r="M738" s="178"/>
      <c r="N738" s="4"/>
      <c r="O738" s="86" t="s">
        <v>380</v>
      </c>
      <c r="P738" s="86" t="s">
        <v>380</v>
      </c>
      <c r="Q738" s="91" t="s">
        <v>16574</v>
      </c>
      <c r="R738" s="178" t="s">
        <v>122</v>
      </c>
      <c r="S738" s="86"/>
      <c r="T738" s="9"/>
      <c r="U738" s="9"/>
      <c r="V738" s="9"/>
      <c r="W738" s="9"/>
      <c r="X738" s="9"/>
      <c r="Y738" s="9"/>
      <c r="Z738" s="9"/>
    </row>
    <row r="739" spans="1:26" ht="30" customHeight="1">
      <c r="A739" s="665"/>
      <c r="B739" s="665"/>
      <c r="C739" s="665"/>
      <c r="D739" s="665"/>
      <c r="E739" s="665"/>
      <c r="F739" s="665"/>
      <c r="G739" s="78">
        <v>20</v>
      </c>
      <c r="H739" s="26" t="s">
        <v>13449</v>
      </c>
      <c r="I739" s="26" t="s">
        <v>16556</v>
      </c>
      <c r="J739" s="91" t="s">
        <v>158</v>
      </c>
      <c r="K739" s="178"/>
      <c r="L739" s="665"/>
      <c r="M739" s="178"/>
      <c r="N739" s="4"/>
      <c r="O739" s="86" t="s">
        <v>380</v>
      </c>
      <c r="P739" s="86" t="s">
        <v>380</v>
      </c>
      <c r="Q739" s="91" t="s">
        <v>16574</v>
      </c>
      <c r="R739" s="178" t="s">
        <v>122</v>
      </c>
      <c r="S739" s="86"/>
      <c r="T739" s="9"/>
      <c r="U739" s="9"/>
      <c r="V739" s="9"/>
      <c r="W739" s="9"/>
      <c r="X739" s="9"/>
      <c r="Y739" s="9"/>
      <c r="Z739" s="9"/>
    </row>
    <row r="740" spans="1:26" ht="30" customHeight="1">
      <c r="A740" s="666"/>
      <c r="B740" s="666"/>
      <c r="C740" s="666"/>
      <c r="D740" s="666"/>
      <c r="E740" s="666"/>
      <c r="F740" s="666"/>
      <c r="G740" s="78">
        <v>21</v>
      </c>
      <c r="H740" s="26" t="s">
        <v>13547</v>
      </c>
      <c r="I740" s="26" t="s">
        <v>16560</v>
      </c>
      <c r="J740" s="91" t="s">
        <v>158</v>
      </c>
      <c r="K740" s="178"/>
      <c r="L740" s="666"/>
      <c r="M740" s="178"/>
      <c r="N740" s="4"/>
      <c r="O740" s="86" t="s">
        <v>380</v>
      </c>
      <c r="P740" s="86" t="s">
        <v>380</v>
      </c>
      <c r="Q740" s="91" t="s">
        <v>16574</v>
      </c>
      <c r="R740" s="178" t="s">
        <v>122</v>
      </c>
      <c r="S740" s="86"/>
      <c r="T740" s="9"/>
      <c r="U740" s="9"/>
      <c r="V740" s="9"/>
      <c r="W740" s="9"/>
      <c r="X740" s="9"/>
      <c r="Y740" s="9"/>
      <c r="Z740" s="9"/>
    </row>
    <row r="741" spans="1:26" ht="30" customHeight="1">
      <c r="A741" s="735" t="s">
        <v>16639</v>
      </c>
      <c r="B741" s="735" t="s">
        <v>16306</v>
      </c>
      <c r="C741" s="735" t="s">
        <v>15063</v>
      </c>
      <c r="D741" s="740" t="s">
        <v>16641</v>
      </c>
      <c r="E741" s="740" t="s">
        <v>16642</v>
      </c>
      <c r="F741" s="740" t="s">
        <v>13002</v>
      </c>
      <c r="G741" s="26">
        <v>1</v>
      </c>
      <c r="H741" s="26" t="s">
        <v>13006</v>
      </c>
      <c r="I741" s="26" t="s">
        <v>14698</v>
      </c>
      <c r="J741" s="86" t="s">
        <v>158</v>
      </c>
      <c r="K741" s="178"/>
      <c r="L741" s="734"/>
      <c r="M741" s="178"/>
      <c r="N741" s="4"/>
      <c r="O741" s="86" t="s">
        <v>380</v>
      </c>
      <c r="P741" s="86" t="s">
        <v>380</v>
      </c>
      <c r="Q741" s="91" t="s">
        <v>16645</v>
      </c>
      <c r="R741" s="178" t="s">
        <v>122</v>
      </c>
      <c r="S741" s="86"/>
      <c r="T741" s="9"/>
      <c r="U741" s="9"/>
      <c r="V741" s="9"/>
      <c r="W741" s="9"/>
      <c r="X741" s="9"/>
      <c r="Y741" s="9"/>
      <c r="Z741" s="9"/>
    </row>
    <row r="742" spans="1:26" ht="30" customHeight="1">
      <c r="A742" s="665"/>
      <c r="B742" s="665"/>
      <c r="C742" s="665"/>
      <c r="D742" s="665"/>
      <c r="E742" s="665"/>
      <c r="F742" s="665"/>
      <c r="G742" s="26">
        <v>2</v>
      </c>
      <c r="H742" s="26" t="s">
        <v>13108</v>
      </c>
      <c r="I742" s="26" t="s">
        <v>14730</v>
      </c>
      <c r="J742" s="86" t="s">
        <v>158</v>
      </c>
      <c r="K742" s="178"/>
      <c r="L742" s="665"/>
      <c r="M742" s="178"/>
      <c r="N742" s="4"/>
      <c r="O742" s="86" t="s">
        <v>380</v>
      </c>
      <c r="P742" s="86" t="s">
        <v>380</v>
      </c>
      <c r="Q742" s="91" t="s">
        <v>16645</v>
      </c>
      <c r="R742" s="178" t="s">
        <v>122</v>
      </c>
      <c r="S742" s="86"/>
      <c r="T742" s="9"/>
      <c r="U742" s="9"/>
      <c r="V742" s="9"/>
      <c r="W742" s="9"/>
      <c r="X742" s="9"/>
      <c r="Y742" s="9"/>
      <c r="Z742" s="9"/>
    </row>
    <row r="743" spans="1:26" ht="30" customHeight="1">
      <c r="A743" s="665"/>
      <c r="B743" s="665"/>
      <c r="C743" s="665"/>
      <c r="D743" s="665"/>
      <c r="E743" s="665"/>
      <c r="F743" s="665"/>
      <c r="G743" s="26">
        <v>3</v>
      </c>
      <c r="H743" s="26" t="s">
        <v>15367</v>
      </c>
      <c r="I743" s="26" t="s">
        <v>15368</v>
      </c>
      <c r="J743" s="86" t="s">
        <v>158</v>
      </c>
      <c r="K743" s="178"/>
      <c r="L743" s="665"/>
      <c r="M743" s="178"/>
      <c r="N743" s="4"/>
      <c r="O743" s="86" t="s">
        <v>380</v>
      </c>
      <c r="P743" s="86" t="s">
        <v>380</v>
      </c>
      <c r="Q743" s="91" t="s">
        <v>16645</v>
      </c>
      <c r="R743" s="178" t="s">
        <v>122</v>
      </c>
      <c r="S743" s="86"/>
      <c r="T743" s="9"/>
      <c r="U743" s="9"/>
      <c r="V743" s="9"/>
      <c r="W743" s="9"/>
      <c r="X743" s="9"/>
      <c r="Y743" s="9"/>
      <c r="Z743" s="9"/>
    </row>
    <row r="744" spans="1:26" ht="30" customHeight="1">
      <c r="A744" s="666"/>
      <c r="B744" s="666"/>
      <c r="C744" s="666"/>
      <c r="D744" s="666"/>
      <c r="E744" s="666"/>
      <c r="F744" s="666"/>
      <c r="G744" s="26">
        <v>4</v>
      </c>
      <c r="H744" s="26" t="s">
        <v>16652</v>
      </c>
      <c r="I744" s="26" t="s">
        <v>16653</v>
      </c>
      <c r="J744" s="86" t="s">
        <v>158</v>
      </c>
      <c r="K744" s="178"/>
      <c r="L744" s="666"/>
      <c r="M744" s="178"/>
      <c r="N744" s="4"/>
      <c r="O744" s="86" t="s">
        <v>380</v>
      </c>
      <c r="P744" s="86" t="s">
        <v>380</v>
      </c>
      <c r="Q744" s="91" t="s">
        <v>16645</v>
      </c>
      <c r="R744" s="178" t="s">
        <v>122</v>
      </c>
      <c r="S744" s="86"/>
      <c r="T744" s="9"/>
      <c r="U744" s="9"/>
      <c r="V744" s="9"/>
      <c r="W744" s="9"/>
      <c r="X744" s="9"/>
      <c r="Y744" s="9"/>
      <c r="Z744" s="9"/>
    </row>
    <row r="745" spans="1:26" ht="30" customHeight="1">
      <c r="A745" s="735" t="s">
        <v>16656</v>
      </c>
      <c r="B745" s="735" t="s">
        <v>16306</v>
      </c>
      <c r="C745" s="735" t="s">
        <v>15063</v>
      </c>
      <c r="D745" s="740" t="s">
        <v>16658</v>
      </c>
      <c r="E745" s="740" t="s">
        <v>16660</v>
      </c>
      <c r="F745" s="740" t="s">
        <v>13002</v>
      </c>
      <c r="G745" s="78">
        <v>1</v>
      </c>
      <c r="H745" s="26" t="s">
        <v>13006</v>
      </c>
      <c r="I745" s="26" t="s">
        <v>14698</v>
      </c>
      <c r="J745" s="91" t="s">
        <v>158</v>
      </c>
      <c r="K745" s="178"/>
      <c r="L745" s="734"/>
      <c r="M745" s="178"/>
      <c r="N745" s="4"/>
      <c r="O745" s="86" t="s">
        <v>380</v>
      </c>
      <c r="P745" s="86" t="s">
        <v>380</v>
      </c>
      <c r="Q745" s="91" t="s">
        <v>16662</v>
      </c>
      <c r="R745" s="178" t="s">
        <v>122</v>
      </c>
      <c r="S745" s="86"/>
      <c r="T745" s="9"/>
      <c r="U745" s="9"/>
      <c r="V745" s="9"/>
      <c r="W745" s="9"/>
      <c r="X745" s="9"/>
      <c r="Y745" s="9"/>
      <c r="Z745" s="9"/>
    </row>
    <row r="746" spans="1:26" ht="30" customHeight="1">
      <c r="A746" s="665"/>
      <c r="B746" s="665"/>
      <c r="C746" s="665"/>
      <c r="D746" s="665"/>
      <c r="E746" s="665"/>
      <c r="F746" s="665"/>
      <c r="G746" s="26">
        <v>2</v>
      </c>
      <c r="H746" s="26" t="s">
        <v>13108</v>
      </c>
      <c r="I746" s="26" t="s">
        <v>14730</v>
      </c>
      <c r="J746" s="86" t="s">
        <v>158</v>
      </c>
      <c r="K746" s="178"/>
      <c r="L746" s="665"/>
      <c r="M746" s="178"/>
      <c r="N746" s="4"/>
      <c r="O746" s="86" t="s">
        <v>380</v>
      </c>
      <c r="P746" s="86" t="s">
        <v>380</v>
      </c>
      <c r="Q746" s="91" t="s">
        <v>16662</v>
      </c>
      <c r="R746" s="178" t="s">
        <v>122</v>
      </c>
      <c r="S746" s="86"/>
      <c r="T746" s="9"/>
      <c r="U746" s="9"/>
      <c r="V746" s="9"/>
      <c r="W746" s="9"/>
      <c r="X746" s="9"/>
      <c r="Y746" s="9"/>
      <c r="Z746" s="9"/>
    </row>
    <row r="747" spans="1:26" ht="30" customHeight="1">
      <c r="A747" s="665"/>
      <c r="B747" s="665"/>
      <c r="C747" s="665"/>
      <c r="D747" s="665"/>
      <c r="E747" s="665"/>
      <c r="F747" s="665"/>
      <c r="G747" s="26">
        <v>3</v>
      </c>
      <c r="H747" s="26" t="s">
        <v>15367</v>
      </c>
      <c r="I747" s="26" t="s">
        <v>15368</v>
      </c>
      <c r="J747" s="86" t="s">
        <v>158</v>
      </c>
      <c r="K747" s="178"/>
      <c r="L747" s="665"/>
      <c r="M747" s="178"/>
      <c r="N747" s="4"/>
      <c r="O747" s="86" t="s">
        <v>380</v>
      </c>
      <c r="P747" s="86" t="s">
        <v>380</v>
      </c>
      <c r="Q747" s="91" t="s">
        <v>16662</v>
      </c>
      <c r="R747" s="178" t="s">
        <v>122</v>
      </c>
      <c r="S747" s="86"/>
      <c r="T747" s="9"/>
      <c r="U747" s="9"/>
      <c r="V747" s="9"/>
      <c r="W747" s="9"/>
      <c r="X747" s="9"/>
      <c r="Y747" s="9"/>
      <c r="Z747" s="9"/>
    </row>
    <row r="748" spans="1:26" ht="30" customHeight="1">
      <c r="A748" s="665"/>
      <c r="B748" s="665"/>
      <c r="C748" s="665"/>
      <c r="D748" s="665"/>
      <c r="E748" s="665"/>
      <c r="F748" s="665"/>
      <c r="G748" s="26">
        <v>4</v>
      </c>
      <c r="H748" s="26" t="s">
        <v>16652</v>
      </c>
      <c r="I748" s="26" t="s">
        <v>13007</v>
      </c>
      <c r="J748" s="86" t="s">
        <v>158</v>
      </c>
      <c r="K748" s="178"/>
      <c r="L748" s="665"/>
      <c r="M748" s="178"/>
      <c r="N748" s="4"/>
      <c r="O748" s="86" t="s">
        <v>380</v>
      </c>
      <c r="P748" s="86" t="s">
        <v>380</v>
      </c>
      <c r="Q748" s="91" t="s">
        <v>16662</v>
      </c>
      <c r="R748" s="178" t="s">
        <v>122</v>
      </c>
      <c r="S748" s="86"/>
      <c r="T748" s="9"/>
      <c r="U748" s="9"/>
      <c r="V748" s="9"/>
      <c r="W748" s="9"/>
      <c r="X748" s="9"/>
      <c r="Y748" s="9"/>
      <c r="Z748" s="9"/>
    </row>
    <row r="749" spans="1:26" ht="30" customHeight="1">
      <c r="A749" s="665"/>
      <c r="B749" s="665"/>
      <c r="C749" s="665"/>
      <c r="D749" s="665"/>
      <c r="E749" s="665"/>
      <c r="F749" s="665"/>
      <c r="G749" s="26">
        <v>5</v>
      </c>
      <c r="H749" s="26" t="s">
        <v>16673</v>
      </c>
      <c r="I749" s="26" t="s">
        <v>16674</v>
      </c>
      <c r="J749" s="86" t="s">
        <v>158</v>
      </c>
      <c r="K749" s="178"/>
      <c r="L749" s="665"/>
      <c r="M749" s="178"/>
      <c r="N749" s="4"/>
      <c r="O749" s="86" t="s">
        <v>380</v>
      </c>
      <c r="P749" s="86" t="s">
        <v>380</v>
      </c>
      <c r="Q749" s="91" t="s">
        <v>16662</v>
      </c>
      <c r="R749" s="178" t="s">
        <v>122</v>
      </c>
      <c r="S749" s="86"/>
      <c r="T749" s="9"/>
      <c r="U749" s="9"/>
      <c r="V749" s="9"/>
      <c r="W749" s="9"/>
      <c r="X749" s="9"/>
      <c r="Y749" s="9"/>
      <c r="Z749" s="9"/>
    </row>
    <row r="750" spans="1:26" ht="30" customHeight="1">
      <c r="A750" s="666"/>
      <c r="B750" s="666"/>
      <c r="C750" s="666"/>
      <c r="D750" s="666"/>
      <c r="E750" s="666"/>
      <c r="F750" s="666"/>
      <c r="G750" s="26">
        <v>6</v>
      </c>
      <c r="H750" s="26" t="s">
        <v>16301</v>
      </c>
      <c r="I750" s="26" t="s">
        <v>16302</v>
      </c>
      <c r="J750" s="86" t="s">
        <v>158</v>
      </c>
      <c r="K750" s="178"/>
      <c r="L750" s="666"/>
      <c r="M750" s="178"/>
      <c r="N750" s="4"/>
      <c r="O750" s="86" t="s">
        <v>380</v>
      </c>
      <c r="P750" s="86" t="s">
        <v>380</v>
      </c>
      <c r="Q750" s="91" t="s">
        <v>16662</v>
      </c>
      <c r="R750" s="178" t="s">
        <v>122</v>
      </c>
      <c r="S750" s="86"/>
      <c r="T750" s="9"/>
      <c r="U750" s="9"/>
      <c r="V750" s="9"/>
      <c r="W750" s="9"/>
      <c r="X750" s="9"/>
      <c r="Y750" s="9"/>
      <c r="Z750" s="9"/>
    </row>
    <row r="751" spans="1:26" ht="30" customHeight="1">
      <c r="A751" s="735" t="s">
        <v>16684</v>
      </c>
      <c r="B751" s="735" t="s">
        <v>16306</v>
      </c>
      <c r="C751" s="735" t="s">
        <v>15063</v>
      </c>
      <c r="D751" s="740" t="s">
        <v>16685</v>
      </c>
      <c r="E751" s="740" t="s">
        <v>16686</v>
      </c>
      <c r="F751" s="740" t="s">
        <v>13002</v>
      </c>
      <c r="G751" s="78">
        <v>1</v>
      </c>
      <c r="H751" s="26" t="s">
        <v>13006</v>
      </c>
      <c r="I751" s="26" t="s">
        <v>14698</v>
      </c>
      <c r="J751" s="91" t="s">
        <v>158</v>
      </c>
      <c r="K751" s="178"/>
      <c r="L751" s="734"/>
      <c r="M751" s="178"/>
      <c r="N751" s="4"/>
      <c r="O751" s="86" t="s">
        <v>380</v>
      </c>
      <c r="P751" s="86" t="s">
        <v>380</v>
      </c>
      <c r="Q751" s="91" t="s">
        <v>16692</v>
      </c>
      <c r="R751" s="178" t="s">
        <v>122</v>
      </c>
      <c r="S751" s="86"/>
      <c r="T751" s="9"/>
      <c r="U751" s="9"/>
      <c r="V751" s="9"/>
      <c r="W751" s="9"/>
      <c r="X751" s="9"/>
      <c r="Y751" s="9"/>
      <c r="Z751" s="9"/>
    </row>
    <row r="752" spans="1:26" ht="30" customHeight="1">
      <c r="A752" s="665"/>
      <c r="B752" s="665"/>
      <c r="C752" s="665"/>
      <c r="D752" s="665"/>
      <c r="E752" s="665"/>
      <c r="F752" s="665"/>
      <c r="G752" s="26">
        <v>2</v>
      </c>
      <c r="H752" s="26" t="s">
        <v>13108</v>
      </c>
      <c r="I752" s="26" t="s">
        <v>14730</v>
      </c>
      <c r="J752" s="86" t="s">
        <v>158</v>
      </c>
      <c r="K752" s="178"/>
      <c r="L752" s="665"/>
      <c r="M752" s="178"/>
      <c r="N752" s="4"/>
      <c r="O752" s="86" t="s">
        <v>380</v>
      </c>
      <c r="P752" s="86" t="s">
        <v>380</v>
      </c>
      <c r="Q752" s="91" t="s">
        <v>16692</v>
      </c>
      <c r="R752" s="178" t="s">
        <v>122</v>
      </c>
      <c r="S752" s="86"/>
      <c r="T752" s="9"/>
      <c r="U752" s="9"/>
      <c r="V752" s="9"/>
      <c r="W752" s="9"/>
      <c r="X752" s="9"/>
      <c r="Y752" s="9"/>
      <c r="Z752" s="9"/>
    </row>
    <row r="753" spans="1:26" ht="30" customHeight="1">
      <c r="A753" s="665"/>
      <c r="B753" s="665"/>
      <c r="C753" s="665"/>
      <c r="D753" s="665"/>
      <c r="E753" s="665"/>
      <c r="F753" s="665"/>
      <c r="G753" s="26">
        <v>3</v>
      </c>
      <c r="H753" s="26" t="s">
        <v>15367</v>
      </c>
      <c r="I753" s="26" t="s">
        <v>15368</v>
      </c>
      <c r="J753" s="86" t="s">
        <v>158</v>
      </c>
      <c r="K753" s="178"/>
      <c r="L753" s="665"/>
      <c r="M753" s="178"/>
      <c r="N753" s="4"/>
      <c r="O753" s="86" t="s">
        <v>380</v>
      </c>
      <c r="P753" s="86" t="s">
        <v>380</v>
      </c>
      <c r="Q753" s="91" t="s">
        <v>16692</v>
      </c>
      <c r="R753" s="178" t="s">
        <v>122</v>
      </c>
      <c r="S753" s="86"/>
      <c r="T753" s="9"/>
      <c r="U753" s="9"/>
      <c r="V753" s="9"/>
      <c r="W753" s="9"/>
      <c r="X753" s="9"/>
      <c r="Y753" s="9"/>
      <c r="Z753" s="9"/>
    </row>
    <row r="754" spans="1:26" ht="30" customHeight="1">
      <c r="A754" s="665"/>
      <c r="B754" s="665"/>
      <c r="C754" s="665"/>
      <c r="D754" s="665"/>
      <c r="E754" s="665"/>
      <c r="F754" s="665"/>
      <c r="G754" s="26">
        <v>4</v>
      </c>
      <c r="H754" s="26" t="s">
        <v>16652</v>
      </c>
      <c r="I754" s="26" t="s">
        <v>13007</v>
      </c>
      <c r="J754" s="86" t="s">
        <v>158</v>
      </c>
      <c r="K754" s="178"/>
      <c r="L754" s="665"/>
      <c r="M754" s="178"/>
      <c r="N754" s="4"/>
      <c r="O754" s="86" t="s">
        <v>380</v>
      </c>
      <c r="P754" s="86" t="s">
        <v>380</v>
      </c>
      <c r="Q754" s="91" t="s">
        <v>16692</v>
      </c>
      <c r="R754" s="178" t="s">
        <v>122</v>
      </c>
      <c r="S754" s="86"/>
      <c r="T754" s="9"/>
      <c r="U754" s="9"/>
      <c r="V754" s="9"/>
      <c r="W754" s="9"/>
      <c r="X754" s="9"/>
      <c r="Y754" s="9"/>
      <c r="Z754" s="9"/>
    </row>
    <row r="755" spans="1:26" ht="30" customHeight="1">
      <c r="A755" s="665"/>
      <c r="B755" s="665"/>
      <c r="C755" s="665"/>
      <c r="D755" s="665"/>
      <c r="E755" s="665"/>
      <c r="F755" s="665"/>
      <c r="G755" s="26">
        <v>5</v>
      </c>
      <c r="H755" s="26" t="s">
        <v>16673</v>
      </c>
      <c r="I755" s="26" t="s">
        <v>16698</v>
      </c>
      <c r="J755" s="86" t="s">
        <v>158</v>
      </c>
      <c r="K755" s="178"/>
      <c r="L755" s="665"/>
      <c r="M755" s="178"/>
      <c r="N755" s="4"/>
      <c r="O755" s="86" t="s">
        <v>380</v>
      </c>
      <c r="P755" s="86" t="s">
        <v>380</v>
      </c>
      <c r="Q755" s="91" t="s">
        <v>16692</v>
      </c>
      <c r="R755" s="178" t="s">
        <v>122</v>
      </c>
      <c r="S755" s="86"/>
      <c r="T755" s="9"/>
      <c r="U755" s="9"/>
      <c r="V755" s="9"/>
      <c r="W755" s="9"/>
      <c r="X755" s="9"/>
      <c r="Y755" s="9"/>
      <c r="Z755" s="9"/>
    </row>
    <row r="756" spans="1:26" ht="30" customHeight="1">
      <c r="A756" s="665"/>
      <c r="B756" s="665"/>
      <c r="C756" s="665"/>
      <c r="D756" s="665"/>
      <c r="E756" s="665"/>
      <c r="F756" s="665"/>
      <c r="G756" s="26">
        <v>6</v>
      </c>
      <c r="H756" s="26" t="s">
        <v>16673</v>
      </c>
      <c r="I756" s="26" t="s">
        <v>16700</v>
      </c>
      <c r="J756" s="86" t="s">
        <v>158</v>
      </c>
      <c r="K756" s="178"/>
      <c r="L756" s="665"/>
      <c r="M756" s="178"/>
      <c r="N756" s="4"/>
      <c r="O756" s="86" t="s">
        <v>380</v>
      </c>
      <c r="P756" s="86" t="s">
        <v>380</v>
      </c>
      <c r="Q756" s="91" t="s">
        <v>16692</v>
      </c>
      <c r="R756" s="178" t="s">
        <v>122</v>
      </c>
      <c r="S756" s="86"/>
      <c r="T756" s="9"/>
      <c r="U756" s="9"/>
      <c r="V756" s="9"/>
      <c r="W756" s="9"/>
      <c r="X756" s="9"/>
      <c r="Y756" s="9"/>
      <c r="Z756" s="9"/>
    </row>
    <row r="757" spans="1:26" ht="30" customHeight="1">
      <c r="A757" s="665"/>
      <c r="B757" s="665"/>
      <c r="C757" s="665"/>
      <c r="D757" s="665"/>
      <c r="E757" s="665"/>
      <c r="F757" s="665"/>
      <c r="G757" s="26">
        <v>7</v>
      </c>
      <c r="H757" s="26" t="s">
        <v>16702</v>
      </c>
      <c r="I757" s="26" t="s">
        <v>16704</v>
      </c>
      <c r="J757" s="86" t="s">
        <v>158</v>
      </c>
      <c r="K757" s="178"/>
      <c r="L757" s="665"/>
      <c r="M757" s="178"/>
      <c r="N757" s="4"/>
      <c r="O757" s="86" t="s">
        <v>380</v>
      </c>
      <c r="P757" s="86" t="s">
        <v>380</v>
      </c>
      <c r="Q757" s="91" t="s">
        <v>16692</v>
      </c>
      <c r="R757" s="178" t="s">
        <v>122</v>
      </c>
      <c r="S757" s="86"/>
      <c r="T757" s="9"/>
      <c r="U757" s="9"/>
      <c r="V757" s="9"/>
      <c r="W757" s="9"/>
      <c r="X757" s="9"/>
      <c r="Y757" s="9"/>
      <c r="Z757" s="9"/>
    </row>
    <row r="758" spans="1:26" ht="30" customHeight="1">
      <c r="A758" s="665"/>
      <c r="B758" s="665"/>
      <c r="C758" s="665"/>
      <c r="D758" s="665"/>
      <c r="E758" s="665"/>
      <c r="F758" s="665"/>
      <c r="G758" s="26">
        <v>8</v>
      </c>
      <c r="H758" s="26" t="s">
        <v>13631</v>
      </c>
      <c r="I758" s="26" t="s">
        <v>16460</v>
      </c>
      <c r="J758" s="86" t="s">
        <v>158</v>
      </c>
      <c r="K758" s="178"/>
      <c r="L758" s="665"/>
      <c r="M758" s="178"/>
      <c r="N758" s="4"/>
      <c r="O758" s="86" t="s">
        <v>380</v>
      </c>
      <c r="P758" s="86" t="s">
        <v>380</v>
      </c>
      <c r="Q758" s="91" t="s">
        <v>16692</v>
      </c>
      <c r="R758" s="178" t="s">
        <v>122</v>
      </c>
      <c r="S758" s="86"/>
      <c r="T758" s="9"/>
      <c r="U758" s="9"/>
      <c r="V758" s="9"/>
      <c r="W758" s="9"/>
      <c r="X758" s="9"/>
      <c r="Y758" s="9"/>
      <c r="Z758" s="9"/>
    </row>
    <row r="759" spans="1:26" ht="30" customHeight="1">
      <c r="A759" s="666"/>
      <c r="B759" s="666"/>
      <c r="C759" s="666"/>
      <c r="D759" s="666"/>
      <c r="E759" s="666"/>
      <c r="F759" s="666"/>
      <c r="G759" s="26">
        <v>9</v>
      </c>
      <c r="H759" s="26" t="s">
        <v>16301</v>
      </c>
      <c r="I759" s="26" t="s">
        <v>16328</v>
      </c>
      <c r="J759" s="86" t="s">
        <v>158</v>
      </c>
      <c r="K759" s="178"/>
      <c r="L759" s="666"/>
      <c r="M759" s="178"/>
      <c r="N759" s="4"/>
      <c r="O759" s="86" t="s">
        <v>380</v>
      </c>
      <c r="P759" s="86" t="s">
        <v>380</v>
      </c>
      <c r="Q759" s="91" t="s">
        <v>16692</v>
      </c>
      <c r="R759" s="178" t="s">
        <v>122</v>
      </c>
      <c r="S759" s="86"/>
      <c r="T759" s="9"/>
      <c r="U759" s="9"/>
      <c r="V759" s="9"/>
      <c r="W759" s="9"/>
      <c r="X759" s="9"/>
      <c r="Y759" s="9"/>
      <c r="Z759" s="9"/>
    </row>
    <row r="760" spans="1:26" ht="30" customHeight="1">
      <c r="A760" s="735" t="s">
        <v>16715</v>
      </c>
      <c r="B760" s="735" t="s">
        <v>16306</v>
      </c>
      <c r="C760" s="735" t="s">
        <v>15063</v>
      </c>
      <c r="D760" s="740" t="s">
        <v>16717</v>
      </c>
      <c r="E760" s="740" t="s">
        <v>16718</v>
      </c>
      <c r="F760" s="740" t="s">
        <v>13002</v>
      </c>
      <c r="G760" s="78">
        <v>1</v>
      </c>
      <c r="H760" s="26" t="s">
        <v>13006</v>
      </c>
      <c r="I760" s="26" t="s">
        <v>14698</v>
      </c>
      <c r="J760" s="91" t="s">
        <v>158</v>
      </c>
      <c r="K760" s="178"/>
      <c r="L760" s="734"/>
      <c r="M760" s="178"/>
      <c r="N760" s="4"/>
      <c r="O760" s="86" t="s">
        <v>380</v>
      </c>
      <c r="P760" s="86" t="s">
        <v>380</v>
      </c>
      <c r="Q760" s="91" t="s">
        <v>16721</v>
      </c>
      <c r="R760" s="178" t="s">
        <v>122</v>
      </c>
      <c r="S760" s="86"/>
      <c r="T760" s="9"/>
      <c r="U760" s="9"/>
      <c r="V760" s="9"/>
      <c r="W760" s="9"/>
      <c r="X760" s="9"/>
      <c r="Y760" s="9"/>
      <c r="Z760" s="9"/>
    </row>
    <row r="761" spans="1:26" ht="30" customHeight="1">
      <c r="A761" s="665"/>
      <c r="B761" s="665"/>
      <c r="C761" s="665"/>
      <c r="D761" s="665"/>
      <c r="E761" s="665"/>
      <c r="F761" s="665"/>
      <c r="G761" s="26">
        <v>2</v>
      </c>
      <c r="H761" s="26" t="s">
        <v>13108</v>
      </c>
      <c r="I761" s="26" t="s">
        <v>14730</v>
      </c>
      <c r="J761" s="86" t="s">
        <v>158</v>
      </c>
      <c r="K761" s="178"/>
      <c r="L761" s="665"/>
      <c r="M761" s="178"/>
      <c r="N761" s="4"/>
      <c r="O761" s="86" t="s">
        <v>380</v>
      </c>
      <c r="P761" s="86" t="s">
        <v>380</v>
      </c>
      <c r="Q761" s="91" t="s">
        <v>16721</v>
      </c>
      <c r="R761" s="178" t="s">
        <v>122</v>
      </c>
      <c r="S761" s="86"/>
      <c r="T761" s="9"/>
      <c r="U761" s="9"/>
      <c r="V761" s="9"/>
      <c r="W761" s="9"/>
      <c r="X761" s="9"/>
      <c r="Y761" s="9"/>
      <c r="Z761" s="9"/>
    </row>
    <row r="762" spans="1:26" ht="30" customHeight="1">
      <c r="A762" s="665"/>
      <c r="B762" s="665"/>
      <c r="C762" s="665"/>
      <c r="D762" s="665"/>
      <c r="E762" s="665"/>
      <c r="F762" s="665"/>
      <c r="G762" s="26">
        <v>3</v>
      </c>
      <c r="H762" s="26" t="s">
        <v>15367</v>
      </c>
      <c r="I762" s="26" t="s">
        <v>15368</v>
      </c>
      <c r="J762" s="86" t="s">
        <v>158</v>
      </c>
      <c r="K762" s="178"/>
      <c r="L762" s="665"/>
      <c r="M762" s="178"/>
      <c r="N762" s="4"/>
      <c r="O762" s="86" t="s">
        <v>380</v>
      </c>
      <c r="P762" s="86" t="s">
        <v>380</v>
      </c>
      <c r="Q762" s="91" t="s">
        <v>16721</v>
      </c>
      <c r="R762" s="178" t="s">
        <v>122</v>
      </c>
      <c r="S762" s="86"/>
      <c r="T762" s="9"/>
      <c r="U762" s="9"/>
      <c r="V762" s="9"/>
      <c r="W762" s="9"/>
      <c r="X762" s="9"/>
      <c r="Y762" s="9"/>
      <c r="Z762" s="9"/>
    </row>
    <row r="763" spans="1:26" ht="30" customHeight="1">
      <c r="A763" s="665"/>
      <c r="B763" s="665"/>
      <c r="C763" s="665"/>
      <c r="D763" s="665"/>
      <c r="E763" s="665"/>
      <c r="F763" s="665"/>
      <c r="G763" s="26">
        <v>4</v>
      </c>
      <c r="H763" s="26" t="s">
        <v>16652</v>
      </c>
      <c r="I763" s="26" t="s">
        <v>13007</v>
      </c>
      <c r="J763" s="86" t="s">
        <v>158</v>
      </c>
      <c r="K763" s="178"/>
      <c r="L763" s="665"/>
      <c r="M763" s="178"/>
      <c r="N763" s="4"/>
      <c r="O763" s="86" t="s">
        <v>380</v>
      </c>
      <c r="P763" s="86" t="s">
        <v>380</v>
      </c>
      <c r="Q763" s="91" t="s">
        <v>16721</v>
      </c>
      <c r="R763" s="178" t="s">
        <v>122</v>
      </c>
      <c r="S763" s="86"/>
      <c r="T763" s="9"/>
      <c r="U763" s="9"/>
      <c r="V763" s="9"/>
      <c r="W763" s="9"/>
      <c r="X763" s="9"/>
      <c r="Y763" s="9"/>
      <c r="Z763" s="9"/>
    </row>
    <row r="764" spans="1:26" ht="30" customHeight="1">
      <c r="A764" s="665"/>
      <c r="B764" s="665"/>
      <c r="C764" s="665"/>
      <c r="D764" s="665"/>
      <c r="E764" s="665"/>
      <c r="F764" s="665"/>
      <c r="G764" s="26">
        <v>5</v>
      </c>
      <c r="H764" s="26" t="s">
        <v>16673</v>
      </c>
      <c r="I764" s="26" t="s">
        <v>16698</v>
      </c>
      <c r="J764" s="86" t="s">
        <v>158</v>
      </c>
      <c r="K764" s="178"/>
      <c r="L764" s="665"/>
      <c r="M764" s="178"/>
      <c r="N764" s="4"/>
      <c r="O764" s="86" t="s">
        <v>380</v>
      </c>
      <c r="P764" s="86" t="s">
        <v>380</v>
      </c>
      <c r="Q764" s="91" t="s">
        <v>16721</v>
      </c>
      <c r="R764" s="178" t="s">
        <v>122</v>
      </c>
      <c r="S764" s="86"/>
      <c r="T764" s="9"/>
      <c r="U764" s="9"/>
      <c r="V764" s="9"/>
      <c r="W764" s="9"/>
      <c r="X764" s="9"/>
      <c r="Y764" s="9"/>
      <c r="Z764" s="9"/>
    </row>
    <row r="765" spans="1:26" ht="30" customHeight="1">
      <c r="A765" s="665"/>
      <c r="B765" s="665"/>
      <c r="C765" s="665"/>
      <c r="D765" s="665"/>
      <c r="E765" s="665"/>
      <c r="F765" s="665"/>
      <c r="G765" s="26">
        <v>6</v>
      </c>
      <c r="H765" s="26" t="s">
        <v>16673</v>
      </c>
      <c r="I765" s="26" t="s">
        <v>16700</v>
      </c>
      <c r="J765" s="86" t="s">
        <v>158</v>
      </c>
      <c r="K765" s="178"/>
      <c r="L765" s="665"/>
      <c r="M765" s="178"/>
      <c r="N765" s="4"/>
      <c r="O765" s="86" t="s">
        <v>380</v>
      </c>
      <c r="P765" s="86" t="s">
        <v>380</v>
      </c>
      <c r="Q765" s="91" t="s">
        <v>16721</v>
      </c>
      <c r="R765" s="178" t="s">
        <v>122</v>
      </c>
      <c r="S765" s="86"/>
      <c r="T765" s="9"/>
      <c r="U765" s="9"/>
      <c r="V765" s="9"/>
      <c r="W765" s="9"/>
      <c r="X765" s="9"/>
      <c r="Y765" s="9"/>
      <c r="Z765" s="9"/>
    </row>
    <row r="766" spans="1:26" ht="30" customHeight="1">
      <c r="A766" s="665"/>
      <c r="B766" s="665"/>
      <c r="C766" s="665"/>
      <c r="D766" s="665"/>
      <c r="E766" s="665"/>
      <c r="F766" s="665"/>
      <c r="G766" s="26">
        <v>7</v>
      </c>
      <c r="H766" s="26" t="s">
        <v>16702</v>
      </c>
      <c r="I766" s="26" t="s">
        <v>16704</v>
      </c>
      <c r="J766" s="86" t="s">
        <v>158</v>
      </c>
      <c r="K766" s="178"/>
      <c r="L766" s="665"/>
      <c r="M766" s="178"/>
      <c r="N766" s="4"/>
      <c r="O766" s="86" t="s">
        <v>380</v>
      </c>
      <c r="P766" s="86" t="s">
        <v>380</v>
      </c>
      <c r="Q766" s="91" t="s">
        <v>16721</v>
      </c>
      <c r="R766" s="178" t="s">
        <v>122</v>
      </c>
      <c r="S766" s="86"/>
      <c r="T766" s="9"/>
      <c r="U766" s="9"/>
      <c r="V766" s="9"/>
      <c r="W766" s="9"/>
      <c r="X766" s="9"/>
      <c r="Y766" s="9"/>
      <c r="Z766" s="9"/>
    </row>
    <row r="767" spans="1:26" ht="30" customHeight="1">
      <c r="A767" s="665"/>
      <c r="B767" s="665"/>
      <c r="C767" s="665"/>
      <c r="D767" s="665"/>
      <c r="E767" s="665"/>
      <c r="F767" s="665"/>
      <c r="G767" s="26">
        <v>8</v>
      </c>
      <c r="H767" s="26" t="s">
        <v>16652</v>
      </c>
      <c r="I767" s="26" t="s">
        <v>13007</v>
      </c>
      <c r="J767" s="86" t="s">
        <v>158</v>
      </c>
      <c r="K767" s="178"/>
      <c r="L767" s="665"/>
      <c r="M767" s="178"/>
      <c r="N767" s="4"/>
      <c r="O767" s="86" t="s">
        <v>380</v>
      </c>
      <c r="P767" s="86" t="s">
        <v>380</v>
      </c>
      <c r="Q767" s="91" t="s">
        <v>16721</v>
      </c>
      <c r="R767" s="178" t="s">
        <v>122</v>
      </c>
      <c r="S767" s="86"/>
      <c r="T767" s="9"/>
      <c r="U767" s="9"/>
      <c r="V767" s="9"/>
      <c r="W767" s="9"/>
      <c r="X767" s="9"/>
      <c r="Y767" s="9"/>
      <c r="Z767" s="9"/>
    </row>
    <row r="768" spans="1:26" ht="30" customHeight="1">
      <c r="A768" s="665"/>
      <c r="B768" s="665"/>
      <c r="C768" s="665"/>
      <c r="D768" s="665"/>
      <c r="E768" s="665"/>
      <c r="F768" s="665"/>
      <c r="G768" s="26">
        <v>9</v>
      </c>
      <c r="H768" s="26" t="s">
        <v>16673</v>
      </c>
      <c r="I768" s="26" t="s">
        <v>16698</v>
      </c>
      <c r="J768" s="86" t="s">
        <v>158</v>
      </c>
      <c r="K768" s="178"/>
      <c r="L768" s="665"/>
      <c r="M768" s="178"/>
      <c r="N768" s="4"/>
      <c r="O768" s="86" t="s">
        <v>380</v>
      </c>
      <c r="P768" s="86" t="s">
        <v>380</v>
      </c>
      <c r="Q768" s="91" t="s">
        <v>16721</v>
      </c>
      <c r="R768" s="178" t="s">
        <v>122</v>
      </c>
      <c r="S768" s="86"/>
      <c r="T768" s="9"/>
      <c r="U768" s="9"/>
      <c r="V768" s="9"/>
      <c r="W768" s="9"/>
      <c r="X768" s="9"/>
      <c r="Y768" s="9"/>
      <c r="Z768" s="9"/>
    </row>
    <row r="769" spans="1:26" ht="30" customHeight="1">
      <c r="A769" s="665"/>
      <c r="B769" s="665"/>
      <c r="C769" s="665"/>
      <c r="D769" s="665"/>
      <c r="E769" s="665"/>
      <c r="F769" s="665"/>
      <c r="G769" s="26">
        <v>10</v>
      </c>
      <c r="H769" s="26" t="s">
        <v>16673</v>
      </c>
      <c r="I769" s="26" t="s">
        <v>16700</v>
      </c>
      <c r="J769" s="86" t="s">
        <v>158</v>
      </c>
      <c r="K769" s="178"/>
      <c r="L769" s="665"/>
      <c r="M769" s="178"/>
      <c r="N769" s="4"/>
      <c r="O769" s="86" t="s">
        <v>380</v>
      </c>
      <c r="P769" s="86" t="s">
        <v>380</v>
      </c>
      <c r="Q769" s="91" t="s">
        <v>16721</v>
      </c>
      <c r="R769" s="178" t="s">
        <v>122</v>
      </c>
      <c r="S769" s="86"/>
      <c r="T769" s="9"/>
      <c r="U769" s="9"/>
      <c r="V769" s="9"/>
      <c r="W769" s="9"/>
      <c r="X769" s="9"/>
      <c r="Y769" s="9"/>
      <c r="Z769" s="9"/>
    </row>
    <row r="770" spans="1:26" ht="30" customHeight="1">
      <c r="A770" s="665"/>
      <c r="B770" s="665"/>
      <c r="C770" s="665"/>
      <c r="D770" s="665"/>
      <c r="E770" s="665"/>
      <c r="F770" s="665"/>
      <c r="G770" s="26">
        <v>11</v>
      </c>
      <c r="H770" s="26" t="s">
        <v>16702</v>
      </c>
      <c r="I770" s="26" t="s">
        <v>16704</v>
      </c>
      <c r="J770" s="86" t="s">
        <v>158</v>
      </c>
      <c r="K770" s="178"/>
      <c r="L770" s="665"/>
      <c r="M770" s="178"/>
      <c r="N770" s="4"/>
      <c r="O770" s="86" t="s">
        <v>380</v>
      </c>
      <c r="P770" s="86" t="s">
        <v>380</v>
      </c>
      <c r="Q770" s="91" t="s">
        <v>16721</v>
      </c>
      <c r="R770" s="178" t="s">
        <v>122</v>
      </c>
      <c r="S770" s="86"/>
      <c r="T770" s="9"/>
      <c r="U770" s="9"/>
      <c r="V770" s="9"/>
      <c r="W770" s="9"/>
      <c r="X770" s="9"/>
      <c r="Y770" s="9"/>
      <c r="Z770" s="9"/>
    </row>
    <row r="771" spans="1:26" ht="30" customHeight="1">
      <c r="A771" s="665"/>
      <c r="B771" s="665"/>
      <c r="C771" s="665"/>
      <c r="D771" s="665"/>
      <c r="E771" s="665"/>
      <c r="F771" s="665"/>
      <c r="G771" s="26">
        <v>12</v>
      </c>
      <c r="H771" s="26" t="s">
        <v>16652</v>
      </c>
      <c r="I771" s="26" t="s">
        <v>13007</v>
      </c>
      <c r="J771" s="86" t="s">
        <v>158</v>
      </c>
      <c r="K771" s="178"/>
      <c r="L771" s="665"/>
      <c r="M771" s="178"/>
      <c r="N771" s="4"/>
      <c r="O771" s="86" t="s">
        <v>380</v>
      </c>
      <c r="P771" s="86" t="s">
        <v>380</v>
      </c>
      <c r="Q771" s="91" t="s">
        <v>16721</v>
      </c>
      <c r="R771" s="178" t="s">
        <v>122</v>
      </c>
      <c r="S771" s="86"/>
      <c r="T771" s="9"/>
      <c r="U771" s="9"/>
      <c r="V771" s="9"/>
      <c r="W771" s="9"/>
      <c r="X771" s="9"/>
      <c r="Y771" s="9"/>
      <c r="Z771" s="9"/>
    </row>
    <row r="772" spans="1:26" ht="30" customHeight="1">
      <c r="A772" s="665"/>
      <c r="B772" s="665"/>
      <c r="C772" s="665"/>
      <c r="D772" s="665"/>
      <c r="E772" s="665"/>
      <c r="F772" s="665"/>
      <c r="G772" s="26">
        <v>13</v>
      </c>
      <c r="H772" s="26" t="s">
        <v>16673</v>
      </c>
      <c r="I772" s="26" t="s">
        <v>16698</v>
      </c>
      <c r="J772" s="86" t="s">
        <v>158</v>
      </c>
      <c r="K772" s="178"/>
      <c r="L772" s="665"/>
      <c r="M772" s="178"/>
      <c r="N772" s="4"/>
      <c r="O772" s="86" t="s">
        <v>380</v>
      </c>
      <c r="P772" s="86" t="s">
        <v>380</v>
      </c>
      <c r="Q772" s="91" t="s">
        <v>16721</v>
      </c>
      <c r="R772" s="178" t="s">
        <v>122</v>
      </c>
      <c r="S772" s="86"/>
      <c r="T772" s="9"/>
      <c r="U772" s="9"/>
      <c r="V772" s="9"/>
      <c r="W772" s="9"/>
      <c r="X772" s="9"/>
      <c r="Y772" s="9"/>
      <c r="Z772" s="9"/>
    </row>
    <row r="773" spans="1:26" ht="30" customHeight="1">
      <c r="A773" s="665"/>
      <c r="B773" s="665"/>
      <c r="C773" s="665"/>
      <c r="D773" s="665"/>
      <c r="E773" s="665"/>
      <c r="F773" s="665"/>
      <c r="G773" s="26">
        <v>14</v>
      </c>
      <c r="H773" s="26" t="s">
        <v>16673</v>
      </c>
      <c r="I773" s="26" t="s">
        <v>16700</v>
      </c>
      <c r="J773" s="86" t="s">
        <v>158</v>
      </c>
      <c r="K773" s="178"/>
      <c r="L773" s="665"/>
      <c r="M773" s="178"/>
      <c r="N773" s="4"/>
      <c r="O773" s="86" t="s">
        <v>380</v>
      </c>
      <c r="P773" s="86" t="s">
        <v>380</v>
      </c>
      <c r="Q773" s="91" t="s">
        <v>16721</v>
      </c>
      <c r="R773" s="178" t="s">
        <v>122</v>
      </c>
      <c r="S773" s="86"/>
      <c r="T773" s="9"/>
      <c r="U773" s="9"/>
      <c r="V773" s="9"/>
      <c r="W773" s="9"/>
      <c r="X773" s="9"/>
      <c r="Y773" s="9"/>
      <c r="Z773" s="9"/>
    </row>
    <row r="774" spans="1:26" ht="30" customHeight="1">
      <c r="A774" s="665"/>
      <c r="B774" s="665"/>
      <c r="C774" s="665"/>
      <c r="D774" s="665"/>
      <c r="E774" s="665"/>
      <c r="F774" s="665"/>
      <c r="G774" s="26">
        <v>15</v>
      </c>
      <c r="H774" s="26" t="s">
        <v>16702</v>
      </c>
      <c r="I774" s="26" t="s">
        <v>16704</v>
      </c>
      <c r="J774" s="86" t="s">
        <v>158</v>
      </c>
      <c r="K774" s="178"/>
      <c r="L774" s="665"/>
      <c r="M774" s="178"/>
      <c r="N774" s="4"/>
      <c r="O774" s="86" t="s">
        <v>380</v>
      </c>
      <c r="P774" s="86" t="s">
        <v>380</v>
      </c>
      <c r="Q774" s="91" t="s">
        <v>16721</v>
      </c>
      <c r="R774" s="178" t="s">
        <v>122</v>
      </c>
      <c r="S774" s="86"/>
      <c r="T774" s="9"/>
      <c r="U774" s="9"/>
      <c r="V774" s="9"/>
      <c r="W774" s="9"/>
      <c r="X774" s="9"/>
      <c r="Y774" s="9"/>
      <c r="Z774" s="9"/>
    </row>
    <row r="775" spans="1:26" ht="30" customHeight="1">
      <c r="A775" s="666"/>
      <c r="B775" s="666"/>
      <c r="C775" s="666"/>
      <c r="D775" s="666"/>
      <c r="E775" s="666"/>
      <c r="F775" s="666"/>
      <c r="G775" s="26">
        <v>16</v>
      </c>
      <c r="H775" s="26" t="s">
        <v>16301</v>
      </c>
      <c r="I775" s="26" t="s">
        <v>16328</v>
      </c>
      <c r="J775" s="86" t="s">
        <v>158</v>
      </c>
      <c r="K775" s="178"/>
      <c r="L775" s="666"/>
      <c r="M775" s="178"/>
      <c r="N775" s="4"/>
      <c r="O775" s="86" t="s">
        <v>380</v>
      </c>
      <c r="P775" s="86" t="s">
        <v>380</v>
      </c>
      <c r="Q775" s="91" t="s">
        <v>16721</v>
      </c>
      <c r="R775" s="178" t="s">
        <v>122</v>
      </c>
      <c r="S775" s="86"/>
      <c r="T775" s="9"/>
      <c r="U775" s="9"/>
      <c r="V775" s="9"/>
      <c r="W775" s="9"/>
      <c r="X775" s="9"/>
      <c r="Y775" s="9"/>
      <c r="Z775" s="9"/>
    </row>
    <row r="776" spans="1:26" ht="30" customHeight="1">
      <c r="A776" s="735" t="s">
        <v>16748</v>
      </c>
      <c r="B776" s="735" t="s">
        <v>16306</v>
      </c>
      <c r="C776" s="735" t="s">
        <v>15063</v>
      </c>
      <c r="D776" s="740" t="s">
        <v>16751</v>
      </c>
      <c r="E776" s="740" t="s">
        <v>16753</v>
      </c>
      <c r="F776" s="740" t="s">
        <v>13002</v>
      </c>
      <c r="G776" s="78">
        <v>1</v>
      </c>
      <c r="H776" s="26" t="s">
        <v>13006</v>
      </c>
      <c r="I776" s="26" t="s">
        <v>14698</v>
      </c>
      <c r="J776" s="91" t="s">
        <v>158</v>
      </c>
      <c r="K776" s="178"/>
      <c r="L776" s="734"/>
      <c r="M776" s="178"/>
      <c r="N776" s="4"/>
      <c r="O776" s="86" t="s">
        <v>380</v>
      </c>
      <c r="P776" s="86" t="s">
        <v>380</v>
      </c>
      <c r="Q776" s="91" t="s">
        <v>16760</v>
      </c>
      <c r="R776" s="178" t="s">
        <v>122</v>
      </c>
      <c r="S776" s="86"/>
      <c r="T776" s="9"/>
      <c r="U776" s="9"/>
      <c r="V776" s="9"/>
      <c r="W776" s="9"/>
      <c r="X776" s="9"/>
      <c r="Y776" s="9"/>
      <c r="Z776" s="9"/>
    </row>
    <row r="777" spans="1:26" ht="30" customHeight="1">
      <c r="A777" s="665"/>
      <c r="B777" s="665"/>
      <c r="C777" s="665"/>
      <c r="D777" s="665"/>
      <c r="E777" s="665"/>
      <c r="F777" s="665"/>
      <c r="G777" s="26">
        <v>2</v>
      </c>
      <c r="H777" s="26" t="s">
        <v>13108</v>
      </c>
      <c r="I777" s="26" t="s">
        <v>14730</v>
      </c>
      <c r="J777" s="86" t="s">
        <v>158</v>
      </c>
      <c r="K777" s="178"/>
      <c r="L777" s="665"/>
      <c r="M777" s="178"/>
      <c r="N777" s="4"/>
      <c r="O777" s="86" t="s">
        <v>380</v>
      </c>
      <c r="P777" s="86" t="s">
        <v>380</v>
      </c>
      <c r="Q777" s="91" t="s">
        <v>16760</v>
      </c>
      <c r="R777" s="178" t="s">
        <v>122</v>
      </c>
      <c r="S777" s="86"/>
      <c r="T777" s="9"/>
      <c r="U777" s="9"/>
      <c r="V777" s="9"/>
      <c r="W777" s="9"/>
      <c r="X777" s="9"/>
      <c r="Y777" s="9"/>
      <c r="Z777" s="9"/>
    </row>
    <row r="778" spans="1:26" ht="30" customHeight="1">
      <c r="A778" s="665"/>
      <c r="B778" s="665"/>
      <c r="C778" s="665"/>
      <c r="D778" s="665"/>
      <c r="E778" s="665"/>
      <c r="F778" s="665"/>
      <c r="G778" s="26">
        <v>3</v>
      </c>
      <c r="H778" s="26" t="s">
        <v>15367</v>
      </c>
      <c r="I778" s="26" t="s">
        <v>15368</v>
      </c>
      <c r="J778" s="86" t="s">
        <v>158</v>
      </c>
      <c r="K778" s="178"/>
      <c r="L778" s="665"/>
      <c r="M778" s="178"/>
      <c r="N778" s="4"/>
      <c r="O778" s="86" t="s">
        <v>380</v>
      </c>
      <c r="P778" s="86" t="s">
        <v>380</v>
      </c>
      <c r="Q778" s="91" t="s">
        <v>16760</v>
      </c>
      <c r="R778" s="178" t="s">
        <v>122</v>
      </c>
      <c r="S778" s="86"/>
      <c r="T778" s="9"/>
      <c r="U778" s="9"/>
      <c r="V778" s="9"/>
      <c r="W778" s="9"/>
      <c r="X778" s="9"/>
      <c r="Y778" s="9"/>
      <c r="Z778" s="9"/>
    </row>
    <row r="779" spans="1:26" ht="30" customHeight="1">
      <c r="A779" s="665"/>
      <c r="B779" s="665"/>
      <c r="C779" s="665"/>
      <c r="D779" s="665"/>
      <c r="E779" s="665"/>
      <c r="F779" s="665"/>
      <c r="G779" s="26">
        <v>4</v>
      </c>
      <c r="H779" s="26" t="s">
        <v>16404</v>
      </c>
      <c r="I779" s="26" t="s">
        <v>16382</v>
      </c>
      <c r="J779" s="86" t="s">
        <v>158</v>
      </c>
      <c r="K779" s="178"/>
      <c r="L779" s="665"/>
      <c r="M779" s="178"/>
      <c r="N779" s="4"/>
      <c r="O779" s="86" t="s">
        <v>380</v>
      </c>
      <c r="P779" s="86" t="s">
        <v>380</v>
      </c>
      <c r="Q779" s="91" t="s">
        <v>16760</v>
      </c>
      <c r="R779" s="178" t="s">
        <v>122</v>
      </c>
      <c r="S779" s="86"/>
      <c r="T779" s="9"/>
      <c r="U779" s="9"/>
      <c r="V779" s="9"/>
      <c r="W779" s="9"/>
      <c r="X779" s="9"/>
      <c r="Y779" s="9"/>
      <c r="Z779" s="9"/>
    </row>
    <row r="780" spans="1:26" ht="30" customHeight="1">
      <c r="A780" s="665"/>
      <c r="B780" s="665"/>
      <c r="C780" s="665"/>
      <c r="D780" s="665"/>
      <c r="E780" s="665"/>
      <c r="F780" s="665"/>
      <c r="G780" s="26">
        <v>5</v>
      </c>
      <c r="H780" s="26" t="s">
        <v>16284</v>
      </c>
      <c r="I780" s="26" t="s">
        <v>13007</v>
      </c>
      <c r="J780" s="86" t="s">
        <v>158</v>
      </c>
      <c r="K780" s="178"/>
      <c r="L780" s="665"/>
      <c r="M780" s="178"/>
      <c r="N780" s="4"/>
      <c r="O780" s="86" t="s">
        <v>380</v>
      </c>
      <c r="P780" s="86" t="s">
        <v>380</v>
      </c>
      <c r="Q780" s="91" t="s">
        <v>16760</v>
      </c>
      <c r="R780" s="178" t="s">
        <v>122</v>
      </c>
      <c r="S780" s="86"/>
      <c r="T780" s="9"/>
      <c r="U780" s="9"/>
      <c r="V780" s="9"/>
      <c r="W780" s="9"/>
      <c r="X780" s="9"/>
      <c r="Y780" s="9"/>
      <c r="Z780" s="9"/>
    </row>
    <row r="781" spans="1:26" ht="30" customHeight="1">
      <c r="A781" s="665"/>
      <c r="B781" s="665"/>
      <c r="C781" s="665"/>
      <c r="D781" s="665"/>
      <c r="E781" s="665"/>
      <c r="F781" s="665"/>
      <c r="G781" s="26">
        <v>6</v>
      </c>
      <c r="H781" s="26" t="s">
        <v>16287</v>
      </c>
      <c r="I781" s="26" t="s">
        <v>16288</v>
      </c>
      <c r="J781" s="86" t="s">
        <v>158</v>
      </c>
      <c r="K781" s="178"/>
      <c r="L781" s="665"/>
      <c r="M781" s="178"/>
      <c r="N781" s="4"/>
      <c r="O781" s="86" t="s">
        <v>380</v>
      </c>
      <c r="P781" s="86" t="s">
        <v>380</v>
      </c>
      <c r="Q781" s="91" t="s">
        <v>16760</v>
      </c>
      <c r="R781" s="178" t="s">
        <v>122</v>
      </c>
      <c r="S781" s="86"/>
      <c r="T781" s="9"/>
      <c r="U781" s="9"/>
      <c r="V781" s="9"/>
      <c r="W781" s="9"/>
      <c r="X781" s="9"/>
      <c r="Y781" s="9"/>
      <c r="Z781" s="9"/>
    </row>
    <row r="782" spans="1:26" ht="30" customHeight="1">
      <c r="A782" s="665"/>
      <c r="B782" s="665"/>
      <c r="C782" s="665"/>
      <c r="D782" s="665"/>
      <c r="E782" s="665"/>
      <c r="F782" s="665"/>
      <c r="G782" s="26">
        <v>7</v>
      </c>
      <c r="H782" s="26" t="s">
        <v>16287</v>
      </c>
      <c r="I782" s="26" t="s">
        <v>16386</v>
      </c>
      <c r="J782" s="86" t="s">
        <v>158</v>
      </c>
      <c r="K782" s="178"/>
      <c r="L782" s="665"/>
      <c r="M782" s="178"/>
      <c r="N782" s="4"/>
      <c r="O782" s="86" t="s">
        <v>380</v>
      </c>
      <c r="P782" s="86" t="s">
        <v>380</v>
      </c>
      <c r="Q782" s="91" t="s">
        <v>16760</v>
      </c>
      <c r="R782" s="178" t="s">
        <v>122</v>
      </c>
      <c r="S782" s="86"/>
      <c r="T782" s="9"/>
      <c r="U782" s="9"/>
      <c r="V782" s="9"/>
      <c r="W782" s="9"/>
      <c r="X782" s="9"/>
      <c r="Y782" s="9"/>
      <c r="Z782" s="9"/>
    </row>
    <row r="783" spans="1:26" ht="30" customHeight="1">
      <c r="A783" s="665"/>
      <c r="B783" s="665"/>
      <c r="C783" s="665"/>
      <c r="D783" s="665"/>
      <c r="E783" s="665"/>
      <c r="F783" s="665"/>
      <c r="G783" s="26">
        <v>8</v>
      </c>
      <c r="H783" s="26" t="s">
        <v>16458</v>
      </c>
      <c r="I783" s="26" t="s">
        <v>16459</v>
      </c>
      <c r="J783" s="86" t="s">
        <v>158</v>
      </c>
      <c r="K783" s="178"/>
      <c r="L783" s="665"/>
      <c r="M783" s="178"/>
      <c r="N783" s="4"/>
      <c r="O783" s="86" t="s">
        <v>380</v>
      </c>
      <c r="P783" s="86" t="s">
        <v>380</v>
      </c>
      <c r="Q783" s="91" t="s">
        <v>16760</v>
      </c>
      <c r="R783" s="178" t="s">
        <v>122</v>
      </c>
      <c r="S783" s="86"/>
      <c r="T783" s="9"/>
      <c r="U783" s="9"/>
      <c r="V783" s="9"/>
      <c r="W783" s="9"/>
      <c r="X783" s="9"/>
      <c r="Y783" s="9"/>
      <c r="Z783" s="9"/>
    </row>
    <row r="784" spans="1:26" ht="30" customHeight="1">
      <c r="A784" s="665"/>
      <c r="B784" s="665"/>
      <c r="C784" s="665"/>
      <c r="D784" s="665"/>
      <c r="E784" s="665"/>
      <c r="F784" s="665"/>
      <c r="G784" s="26">
        <v>9</v>
      </c>
      <c r="H784" s="26" t="s">
        <v>16652</v>
      </c>
      <c r="I784" s="26" t="s">
        <v>13007</v>
      </c>
      <c r="J784" s="86" t="s">
        <v>158</v>
      </c>
      <c r="K784" s="178"/>
      <c r="L784" s="665"/>
      <c r="M784" s="178"/>
      <c r="N784" s="4"/>
      <c r="O784" s="86" t="s">
        <v>380</v>
      </c>
      <c r="P784" s="86" t="s">
        <v>380</v>
      </c>
      <c r="Q784" s="91" t="s">
        <v>16760</v>
      </c>
      <c r="R784" s="178" t="s">
        <v>122</v>
      </c>
      <c r="S784" s="86"/>
      <c r="T784" s="9"/>
      <c r="U784" s="9"/>
      <c r="V784" s="9"/>
      <c r="W784" s="9"/>
      <c r="X784" s="9"/>
      <c r="Y784" s="9"/>
      <c r="Z784" s="9"/>
    </row>
    <row r="785" spans="1:26" ht="30" customHeight="1">
      <c r="A785" s="665"/>
      <c r="B785" s="665"/>
      <c r="C785" s="665"/>
      <c r="D785" s="665"/>
      <c r="E785" s="665"/>
      <c r="F785" s="665"/>
      <c r="G785" s="26">
        <v>10</v>
      </c>
      <c r="H785" s="26" t="s">
        <v>16673</v>
      </c>
      <c r="I785" s="26" t="s">
        <v>16698</v>
      </c>
      <c r="J785" s="86" t="s">
        <v>158</v>
      </c>
      <c r="K785" s="178"/>
      <c r="L785" s="665"/>
      <c r="M785" s="178"/>
      <c r="N785" s="4"/>
      <c r="O785" s="86" t="s">
        <v>380</v>
      </c>
      <c r="P785" s="86" t="s">
        <v>380</v>
      </c>
      <c r="Q785" s="91" t="s">
        <v>16760</v>
      </c>
      <c r="R785" s="178" t="s">
        <v>122</v>
      </c>
      <c r="S785" s="86"/>
      <c r="T785" s="9"/>
      <c r="U785" s="9"/>
      <c r="V785" s="9"/>
      <c r="W785" s="9"/>
      <c r="X785" s="9"/>
      <c r="Y785" s="9"/>
      <c r="Z785" s="9"/>
    </row>
    <row r="786" spans="1:26" ht="30" customHeight="1">
      <c r="A786" s="665"/>
      <c r="B786" s="665"/>
      <c r="C786" s="665"/>
      <c r="D786" s="665"/>
      <c r="E786" s="665"/>
      <c r="F786" s="665"/>
      <c r="G786" s="26">
        <v>11</v>
      </c>
      <c r="H786" s="26" t="s">
        <v>16673</v>
      </c>
      <c r="I786" s="26" t="s">
        <v>16700</v>
      </c>
      <c r="J786" s="86" t="s">
        <v>158</v>
      </c>
      <c r="K786" s="178"/>
      <c r="L786" s="665"/>
      <c r="M786" s="178"/>
      <c r="N786" s="4"/>
      <c r="O786" s="86" t="s">
        <v>380</v>
      </c>
      <c r="P786" s="86" t="s">
        <v>380</v>
      </c>
      <c r="Q786" s="91" t="s">
        <v>16760</v>
      </c>
      <c r="R786" s="178" t="s">
        <v>122</v>
      </c>
      <c r="S786" s="86"/>
      <c r="T786" s="9"/>
      <c r="U786" s="9"/>
      <c r="V786" s="9"/>
      <c r="W786" s="9"/>
      <c r="X786" s="9"/>
      <c r="Y786" s="9"/>
      <c r="Z786" s="9"/>
    </row>
    <row r="787" spans="1:26" ht="30" customHeight="1">
      <c r="A787" s="665"/>
      <c r="B787" s="665"/>
      <c r="C787" s="665"/>
      <c r="D787" s="665"/>
      <c r="E787" s="665"/>
      <c r="F787" s="665"/>
      <c r="G787" s="26">
        <v>12</v>
      </c>
      <c r="H787" s="26" t="s">
        <v>16702</v>
      </c>
      <c r="I787" s="26" t="s">
        <v>16704</v>
      </c>
      <c r="J787" s="86" t="s">
        <v>158</v>
      </c>
      <c r="K787" s="178"/>
      <c r="L787" s="665"/>
      <c r="M787" s="178"/>
      <c r="N787" s="4"/>
      <c r="O787" s="86" t="s">
        <v>380</v>
      </c>
      <c r="P787" s="86" t="s">
        <v>380</v>
      </c>
      <c r="Q787" s="91" t="s">
        <v>16760</v>
      </c>
      <c r="R787" s="178" t="s">
        <v>122</v>
      </c>
      <c r="S787" s="86"/>
      <c r="T787" s="9"/>
      <c r="U787" s="9"/>
      <c r="V787" s="9"/>
      <c r="W787" s="9"/>
      <c r="X787" s="9"/>
      <c r="Y787" s="9"/>
      <c r="Z787" s="9"/>
    </row>
    <row r="788" spans="1:26" ht="30" customHeight="1">
      <c r="A788" s="665"/>
      <c r="B788" s="665"/>
      <c r="C788" s="665"/>
      <c r="D788" s="665"/>
      <c r="E788" s="665"/>
      <c r="F788" s="665"/>
      <c r="G788" s="26">
        <v>13</v>
      </c>
      <c r="H788" s="26" t="s">
        <v>16284</v>
      </c>
      <c r="I788" s="26" t="s">
        <v>13007</v>
      </c>
      <c r="J788" s="86" t="s">
        <v>158</v>
      </c>
      <c r="K788" s="178"/>
      <c r="L788" s="665"/>
      <c r="M788" s="178"/>
      <c r="N788" s="4"/>
      <c r="O788" s="86" t="s">
        <v>380</v>
      </c>
      <c r="P788" s="86" t="s">
        <v>380</v>
      </c>
      <c r="Q788" s="91" t="s">
        <v>16760</v>
      </c>
      <c r="R788" s="178" t="s">
        <v>122</v>
      </c>
      <c r="S788" s="86"/>
      <c r="T788" s="9"/>
      <c r="U788" s="9"/>
      <c r="V788" s="9"/>
      <c r="W788" s="9"/>
      <c r="X788" s="9"/>
      <c r="Y788" s="9"/>
      <c r="Z788" s="9"/>
    </row>
    <row r="789" spans="1:26" ht="30" customHeight="1">
      <c r="A789" s="665"/>
      <c r="B789" s="665"/>
      <c r="C789" s="665"/>
      <c r="D789" s="665"/>
      <c r="E789" s="665"/>
      <c r="F789" s="665"/>
      <c r="G789" s="26">
        <v>14</v>
      </c>
      <c r="H789" s="26" t="s">
        <v>16287</v>
      </c>
      <c r="I789" s="26" t="s">
        <v>16288</v>
      </c>
      <c r="J789" s="86" t="s">
        <v>158</v>
      </c>
      <c r="K789" s="178"/>
      <c r="L789" s="665"/>
      <c r="M789" s="178"/>
      <c r="N789" s="4"/>
      <c r="O789" s="86" t="s">
        <v>380</v>
      </c>
      <c r="P789" s="86" t="s">
        <v>380</v>
      </c>
      <c r="Q789" s="91" t="s">
        <v>16760</v>
      </c>
      <c r="R789" s="178" t="s">
        <v>122</v>
      </c>
      <c r="S789" s="86"/>
      <c r="T789" s="9"/>
      <c r="U789" s="9"/>
      <c r="V789" s="9"/>
      <c r="W789" s="9"/>
      <c r="X789" s="9"/>
      <c r="Y789" s="9"/>
      <c r="Z789" s="9"/>
    </row>
    <row r="790" spans="1:26" ht="30" customHeight="1">
      <c r="A790" s="665"/>
      <c r="B790" s="665"/>
      <c r="C790" s="665"/>
      <c r="D790" s="665"/>
      <c r="E790" s="665"/>
      <c r="F790" s="665"/>
      <c r="G790" s="26">
        <v>15</v>
      </c>
      <c r="H790" s="26" t="s">
        <v>16287</v>
      </c>
      <c r="I790" s="26" t="s">
        <v>16386</v>
      </c>
      <c r="J790" s="86" t="s">
        <v>158</v>
      </c>
      <c r="K790" s="178"/>
      <c r="L790" s="665"/>
      <c r="M790" s="178"/>
      <c r="N790" s="4"/>
      <c r="O790" s="86" t="s">
        <v>380</v>
      </c>
      <c r="P790" s="86" t="s">
        <v>380</v>
      </c>
      <c r="Q790" s="91" t="s">
        <v>16760</v>
      </c>
      <c r="R790" s="178" t="s">
        <v>122</v>
      </c>
      <c r="S790" s="86"/>
      <c r="T790" s="9"/>
      <c r="U790" s="9"/>
      <c r="V790" s="9"/>
      <c r="W790" s="9"/>
      <c r="X790" s="9"/>
      <c r="Y790" s="9"/>
      <c r="Z790" s="9"/>
    </row>
    <row r="791" spans="1:26" ht="30" customHeight="1">
      <c r="A791" s="665"/>
      <c r="B791" s="665"/>
      <c r="C791" s="665"/>
      <c r="D791" s="665"/>
      <c r="E791" s="665"/>
      <c r="F791" s="665"/>
      <c r="G791" s="26">
        <v>16</v>
      </c>
      <c r="H791" s="26" t="s">
        <v>16458</v>
      </c>
      <c r="I791" s="26" t="s">
        <v>16459</v>
      </c>
      <c r="J791" s="86" t="s">
        <v>158</v>
      </c>
      <c r="K791" s="178"/>
      <c r="L791" s="665"/>
      <c r="M791" s="178"/>
      <c r="N791" s="4"/>
      <c r="O791" s="86" t="s">
        <v>380</v>
      </c>
      <c r="P791" s="86" t="s">
        <v>380</v>
      </c>
      <c r="Q791" s="91" t="s">
        <v>16760</v>
      </c>
      <c r="R791" s="178" t="s">
        <v>122</v>
      </c>
      <c r="S791" s="86"/>
      <c r="T791" s="9"/>
      <c r="U791" s="9"/>
      <c r="V791" s="9"/>
      <c r="W791" s="9"/>
      <c r="X791" s="9"/>
      <c r="Y791" s="9"/>
      <c r="Z791" s="9"/>
    </row>
    <row r="792" spans="1:26" ht="30" customHeight="1">
      <c r="A792" s="665"/>
      <c r="B792" s="665"/>
      <c r="C792" s="665"/>
      <c r="D792" s="665"/>
      <c r="E792" s="665"/>
      <c r="F792" s="665"/>
      <c r="G792" s="26">
        <v>17</v>
      </c>
      <c r="H792" s="26" t="s">
        <v>16652</v>
      </c>
      <c r="I792" s="26" t="s">
        <v>13007</v>
      </c>
      <c r="J792" s="86" t="s">
        <v>158</v>
      </c>
      <c r="K792" s="178"/>
      <c r="L792" s="665"/>
      <c r="M792" s="178"/>
      <c r="N792" s="4"/>
      <c r="O792" s="86" t="s">
        <v>380</v>
      </c>
      <c r="P792" s="86" t="s">
        <v>380</v>
      </c>
      <c r="Q792" s="91" t="s">
        <v>16760</v>
      </c>
      <c r="R792" s="178" t="s">
        <v>122</v>
      </c>
      <c r="S792" s="86"/>
      <c r="T792" s="9"/>
      <c r="U792" s="9"/>
      <c r="V792" s="9"/>
      <c r="W792" s="9"/>
      <c r="X792" s="9"/>
      <c r="Y792" s="9"/>
      <c r="Z792" s="9"/>
    </row>
    <row r="793" spans="1:26" ht="30" customHeight="1">
      <c r="A793" s="665"/>
      <c r="B793" s="665"/>
      <c r="C793" s="665"/>
      <c r="D793" s="665"/>
      <c r="E793" s="665"/>
      <c r="F793" s="665"/>
      <c r="G793" s="26">
        <v>18</v>
      </c>
      <c r="H793" s="26" t="s">
        <v>16673</v>
      </c>
      <c r="I793" s="26" t="s">
        <v>16698</v>
      </c>
      <c r="J793" s="86" t="s">
        <v>158</v>
      </c>
      <c r="K793" s="178"/>
      <c r="L793" s="665"/>
      <c r="M793" s="178"/>
      <c r="N793" s="4"/>
      <c r="O793" s="86" t="s">
        <v>380</v>
      </c>
      <c r="P793" s="86" t="s">
        <v>380</v>
      </c>
      <c r="Q793" s="91" t="s">
        <v>16760</v>
      </c>
      <c r="R793" s="178" t="s">
        <v>122</v>
      </c>
      <c r="S793" s="86"/>
      <c r="T793" s="9"/>
      <c r="U793" s="9"/>
      <c r="V793" s="9"/>
      <c r="W793" s="9"/>
      <c r="X793" s="9"/>
      <c r="Y793" s="9"/>
      <c r="Z793" s="9"/>
    </row>
    <row r="794" spans="1:26" ht="30" customHeight="1">
      <c r="A794" s="665"/>
      <c r="B794" s="665"/>
      <c r="C794" s="665"/>
      <c r="D794" s="665"/>
      <c r="E794" s="665"/>
      <c r="F794" s="665"/>
      <c r="G794" s="26">
        <v>19</v>
      </c>
      <c r="H794" s="26" t="s">
        <v>16673</v>
      </c>
      <c r="I794" s="26" t="s">
        <v>16700</v>
      </c>
      <c r="J794" s="86" t="s">
        <v>158</v>
      </c>
      <c r="K794" s="178"/>
      <c r="L794" s="665"/>
      <c r="M794" s="178"/>
      <c r="N794" s="4"/>
      <c r="O794" s="86" t="s">
        <v>380</v>
      </c>
      <c r="P794" s="86" t="s">
        <v>380</v>
      </c>
      <c r="Q794" s="91" t="s">
        <v>16760</v>
      </c>
      <c r="R794" s="178" t="s">
        <v>122</v>
      </c>
      <c r="S794" s="86"/>
      <c r="T794" s="9"/>
      <c r="U794" s="9"/>
      <c r="V794" s="9"/>
      <c r="W794" s="9"/>
      <c r="X794" s="9"/>
      <c r="Y794" s="9"/>
      <c r="Z794" s="9"/>
    </row>
    <row r="795" spans="1:26" ht="30" customHeight="1">
      <c r="A795" s="665"/>
      <c r="B795" s="665"/>
      <c r="C795" s="665"/>
      <c r="D795" s="665"/>
      <c r="E795" s="665"/>
      <c r="F795" s="665"/>
      <c r="G795" s="26">
        <v>20</v>
      </c>
      <c r="H795" s="26" t="s">
        <v>16702</v>
      </c>
      <c r="I795" s="26" t="s">
        <v>16704</v>
      </c>
      <c r="J795" s="86" t="s">
        <v>158</v>
      </c>
      <c r="K795" s="178"/>
      <c r="L795" s="665"/>
      <c r="M795" s="178"/>
      <c r="N795" s="4"/>
      <c r="O795" s="86" t="s">
        <v>380</v>
      </c>
      <c r="P795" s="86" t="s">
        <v>380</v>
      </c>
      <c r="Q795" s="91" t="s">
        <v>16760</v>
      </c>
      <c r="R795" s="178" t="s">
        <v>122</v>
      </c>
      <c r="S795" s="86"/>
      <c r="T795" s="9"/>
      <c r="U795" s="9"/>
      <c r="V795" s="9"/>
      <c r="W795" s="9"/>
      <c r="X795" s="9"/>
      <c r="Y795" s="9"/>
      <c r="Z795" s="9"/>
    </row>
    <row r="796" spans="1:26" ht="30" customHeight="1">
      <c r="A796" s="665"/>
      <c r="B796" s="665"/>
      <c r="C796" s="665"/>
      <c r="D796" s="665"/>
      <c r="E796" s="665"/>
      <c r="F796" s="665"/>
      <c r="G796" s="26">
        <v>21</v>
      </c>
      <c r="H796" s="26" t="s">
        <v>16284</v>
      </c>
      <c r="I796" s="26" t="s">
        <v>13007</v>
      </c>
      <c r="J796" s="86" t="s">
        <v>158</v>
      </c>
      <c r="K796" s="178"/>
      <c r="L796" s="665"/>
      <c r="M796" s="178"/>
      <c r="N796" s="4"/>
      <c r="O796" s="86" t="s">
        <v>380</v>
      </c>
      <c r="P796" s="86" t="s">
        <v>380</v>
      </c>
      <c r="Q796" s="91" t="s">
        <v>16760</v>
      </c>
      <c r="R796" s="178" t="s">
        <v>122</v>
      </c>
      <c r="S796" s="86"/>
      <c r="T796" s="9"/>
      <c r="U796" s="9"/>
      <c r="V796" s="9"/>
      <c r="W796" s="9"/>
      <c r="X796" s="9"/>
      <c r="Y796" s="9"/>
      <c r="Z796" s="9"/>
    </row>
    <row r="797" spans="1:26" ht="30" customHeight="1">
      <c r="A797" s="665"/>
      <c r="B797" s="665"/>
      <c r="C797" s="665"/>
      <c r="D797" s="665"/>
      <c r="E797" s="665"/>
      <c r="F797" s="665"/>
      <c r="G797" s="26">
        <v>22</v>
      </c>
      <c r="H797" s="26" t="s">
        <v>16287</v>
      </c>
      <c r="I797" s="26" t="s">
        <v>16288</v>
      </c>
      <c r="J797" s="86" t="s">
        <v>158</v>
      </c>
      <c r="K797" s="178"/>
      <c r="L797" s="665"/>
      <c r="M797" s="178"/>
      <c r="N797" s="4"/>
      <c r="O797" s="86" t="s">
        <v>380</v>
      </c>
      <c r="P797" s="86" t="s">
        <v>380</v>
      </c>
      <c r="Q797" s="91" t="s">
        <v>16760</v>
      </c>
      <c r="R797" s="178" t="s">
        <v>122</v>
      </c>
      <c r="S797" s="86"/>
      <c r="T797" s="9"/>
      <c r="U797" s="9"/>
      <c r="V797" s="9"/>
      <c r="W797" s="9"/>
      <c r="X797" s="9"/>
      <c r="Y797" s="9"/>
      <c r="Z797" s="9"/>
    </row>
    <row r="798" spans="1:26" ht="30" customHeight="1">
      <c r="A798" s="665"/>
      <c r="B798" s="665"/>
      <c r="C798" s="665"/>
      <c r="D798" s="665"/>
      <c r="E798" s="665"/>
      <c r="F798" s="665"/>
      <c r="G798" s="26">
        <v>23</v>
      </c>
      <c r="H798" s="26" t="s">
        <v>16287</v>
      </c>
      <c r="I798" s="26" t="s">
        <v>16386</v>
      </c>
      <c r="J798" s="86" t="s">
        <v>158</v>
      </c>
      <c r="K798" s="178"/>
      <c r="L798" s="665"/>
      <c r="M798" s="178"/>
      <c r="N798" s="4"/>
      <c r="O798" s="86" t="s">
        <v>380</v>
      </c>
      <c r="P798" s="86" t="s">
        <v>380</v>
      </c>
      <c r="Q798" s="91" t="s">
        <v>16760</v>
      </c>
      <c r="R798" s="178" t="s">
        <v>122</v>
      </c>
      <c r="S798" s="86"/>
      <c r="T798" s="9"/>
      <c r="U798" s="9"/>
      <c r="V798" s="9"/>
      <c r="W798" s="9"/>
      <c r="X798" s="9"/>
      <c r="Y798" s="9"/>
      <c r="Z798" s="9"/>
    </row>
    <row r="799" spans="1:26" ht="30" customHeight="1">
      <c r="A799" s="665"/>
      <c r="B799" s="665"/>
      <c r="C799" s="665"/>
      <c r="D799" s="665"/>
      <c r="E799" s="665"/>
      <c r="F799" s="665"/>
      <c r="G799" s="26">
        <v>24</v>
      </c>
      <c r="H799" s="26" t="s">
        <v>16458</v>
      </c>
      <c r="I799" s="26" t="s">
        <v>16459</v>
      </c>
      <c r="J799" s="86" t="s">
        <v>158</v>
      </c>
      <c r="K799" s="178"/>
      <c r="L799" s="665"/>
      <c r="M799" s="178"/>
      <c r="N799" s="4"/>
      <c r="O799" s="86" t="s">
        <v>380</v>
      </c>
      <c r="P799" s="86" t="s">
        <v>380</v>
      </c>
      <c r="Q799" s="91" t="s">
        <v>16760</v>
      </c>
      <c r="R799" s="178" t="s">
        <v>122</v>
      </c>
      <c r="S799" s="86"/>
      <c r="T799" s="9"/>
      <c r="U799" s="9"/>
      <c r="V799" s="9"/>
      <c r="W799" s="9"/>
      <c r="X799" s="9"/>
      <c r="Y799" s="9"/>
      <c r="Z799" s="9"/>
    </row>
    <row r="800" spans="1:26" ht="30" customHeight="1">
      <c r="A800" s="665"/>
      <c r="B800" s="665"/>
      <c r="C800" s="665"/>
      <c r="D800" s="665"/>
      <c r="E800" s="665"/>
      <c r="F800" s="665"/>
      <c r="G800" s="26">
        <v>25</v>
      </c>
      <c r="H800" s="26" t="s">
        <v>16652</v>
      </c>
      <c r="I800" s="26" t="s">
        <v>13007</v>
      </c>
      <c r="J800" s="86" t="s">
        <v>158</v>
      </c>
      <c r="K800" s="178"/>
      <c r="L800" s="665"/>
      <c r="M800" s="178"/>
      <c r="N800" s="4"/>
      <c r="O800" s="86" t="s">
        <v>380</v>
      </c>
      <c r="P800" s="86" t="s">
        <v>380</v>
      </c>
      <c r="Q800" s="91" t="s">
        <v>16760</v>
      </c>
      <c r="R800" s="178" t="s">
        <v>122</v>
      </c>
      <c r="S800" s="86"/>
      <c r="T800" s="9"/>
      <c r="U800" s="9"/>
      <c r="V800" s="9"/>
      <c r="W800" s="9"/>
      <c r="X800" s="9"/>
      <c r="Y800" s="9"/>
      <c r="Z800" s="9"/>
    </row>
    <row r="801" spans="1:26" ht="30" customHeight="1">
      <c r="A801" s="665"/>
      <c r="B801" s="665"/>
      <c r="C801" s="665"/>
      <c r="D801" s="665"/>
      <c r="E801" s="665"/>
      <c r="F801" s="665"/>
      <c r="G801" s="26">
        <v>26</v>
      </c>
      <c r="H801" s="26" t="s">
        <v>16673</v>
      </c>
      <c r="I801" s="26" t="s">
        <v>16698</v>
      </c>
      <c r="J801" s="86" t="s">
        <v>158</v>
      </c>
      <c r="K801" s="178"/>
      <c r="L801" s="665"/>
      <c r="M801" s="178"/>
      <c r="N801" s="4"/>
      <c r="O801" s="86" t="s">
        <v>380</v>
      </c>
      <c r="P801" s="86" t="s">
        <v>380</v>
      </c>
      <c r="Q801" s="91" t="s">
        <v>16760</v>
      </c>
      <c r="R801" s="178" t="s">
        <v>122</v>
      </c>
      <c r="S801" s="86"/>
      <c r="T801" s="9"/>
      <c r="U801" s="9"/>
      <c r="V801" s="9"/>
      <c r="W801" s="9"/>
      <c r="X801" s="9"/>
      <c r="Y801" s="9"/>
      <c r="Z801" s="9"/>
    </row>
    <row r="802" spans="1:26" ht="30" customHeight="1">
      <c r="A802" s="665"/>
      <c r="B802" s="665"/>
      <c r="C802" s="665"/>
      <c r="D802" s="665"/>
      <c r="E802" s="665"/>
      <c r="F802" s="665"/>
      <c r="G802" s="26">
        <v>27</v>
      </c>
      <c r="H802" s="26" t="s">
        <v>16673</v>
      </c>
      <c r="I802" s="26" t="s">
        <v>16700</v>
      </c>
      <c r="J802" s="86" t="s">
        <v>158</v>
      </c>
      <c r="K802" s="178"/>
      <c r="L802" s="665"/>
      <c r="M802" s="178"/>
      <c r="N802" s="4"/>
      <c r="O802" s="86" t="s">
        <v>380</v>
      </c>
      <c r="P802" s="86" t="s">
        <v>380</v>
      </c>
      <c r="Q802" s="91" t="s">
        <v>16760</v>
      </c>
      <c r="R802" s="178" t="s">
        <v>122</v>
      </c>
      <c r="S802" s="86"/>
      <c r="T802" s="9"/>
      <c r="U802" s="9"/>
      <c r="V802" s="9"/>
      <c r="W802" s="9"/>
      <c r="X802" s="9"/>
      <c r="Y802" s="9"/>
      <c r="Z802" s="9"/>
    </row>
    <row r="803" spans="1:26" ht="30" customHeight="1">
      <c r="A803" s="665"/>
      <c r="B803" s="665"/>
      <c r="C803" s="665"/>
      <c r="D803" s="665"/>
      <c r="E803" s="665"/>
      <c r="F803" s="665"/>
      <c r="G803" s="26">
        <v>28</v>
      </c>
      <c r="H803" s="26" t="s">
        <v>16702</v>
      </c>
      <c r="I803" s="26" t="s">
        <v>16704</v>
      </c>
      <c r="J803" s="86" t="s">
        <v>158</v>
      </c>
      <c r="K803" s="178"/>
      <c r="L803" s="665"/>
      <c r="M803" s="178"/>
      <c r="N803" s="4"/>
      <c r="O803" s="86" t="s">
        <v>380</v>
      </c>
      <c r="P803" s="86" t="s">
        <v>380</v>
      </c>
      <c r="Q803" s="91" t="s">
        <v>16760</v>
      </c>
      <c r="R803" s="178" t="s">
        <v>122</v>
      </c>
      <c r="S803" s="86"/>
      <c r="T803" s="9"/>
      <c r="U803" s="9"/>
      <c r="V803" s="9"/>
      <c r="W803" s="9"/>
      <c r="X803" s="9"/>
      <c r="Y803" s="9"/>
      <c r="Z803" s="9"/>
    </row>
    <row r="804" spans="1:26" ht="30" customHeight="1">
      <c r="A804" s="666"/>
      <c r="B804" s="666"/>
      <c r="C804" s="666"/>
      <c r="D804" s="666"/>
      <c r="E804" s="666"/>
      <c r="F804" s="666"/>
      <c r="G804" s="26">
        <v>29</v>
      </c>
      <c r="H804" s="26" t="s">
        <v>16301</v>
      </c>
      <c r="I804" s="26" t="s">
        <v>16328</v>
      </c>
      <c r="J804" s="86" t="s">
        <v>158</v>
      </c>
      <c r="K804" s="178"/>
      <c r="L804" s="666"/>
      <c r="M804" s="178"/>
      <c r="N804" s="4"/>
      <c r="O804" s="86" t="s">
        <v>380</v>
      </c>
      <c r="P804" s="86" t="s">
        <v>380</v>
      </c>
      <c r="Q804" s="91" t="s">
        <v>16760</v>
      </c>
      <c r="R804" s="178" t="s">
        <v>122</v>
      </c>
      <c r="S804" s="86"/>
      <c r="T804" s="9"/>
      <c r="U804" s="9"/>
      <c r="V804" s="9"/>
      <c r="W804" s="9"/>
      <c r="X804" s="9"/>
      <c r="Y804" s="9"/>
      <c r="Z804" s="9"/>
    </row>
    <row r="805" spans="1:26" ht="30" customHeight="1">
      <c r="A805" s="735" t="s">
        <v>16815</v>
      </c>
      <c r="B805" s="735" t="s">
        <v>16306</v>
      </c>
      <c r="C805" s="735" t="s">
        <v>15063</v>
      </c>
      <c r="D805" s="740" t="s">
        <v>16817</v>
      </c>
      <c r="E805" s="740" t="s">
        <v>16820</v>
      </c>
      <c r="F805" s="740" t="s">
        <v>13002</v>
      </c>
      <c r="G805" s="78">
        <v>1</v>
      </c>
      <c r="H805" s="26" t="s">
        <v>13006</v>
      </c>
      <c r="I805" s="26" t="s">
        <v>14698</v>
      </c>
      <c r="J805" s="91" t="s">
        <v>158</v>
      </c>
      <c r="K805" s="178"/>
      <c r="L805" s="734"/>
      <c r="M805" s="178"/>
      <c r="N805" s="4"/>
      <c r="O805" s="86" t="s">
        <v>380</v>
      </c>
      <c r="P805" s="86" t="s">
        <v>380</v>
      </c>
      <c r="Q805" s="91" t="s">
        <v>16827</v>
      </c>
      <c r="R805" s="178" t="s">
        <v>122</v>
      </c>
      <c r="S805" s="86"/>
      <c r="T805" s="9"/>
      <c r="U805" s="9"/>
      <c r="V805" s="9"/>
      <c r="W805" s="9"/>
      <c r="X805" s="9"/>
      <c r="Y805" s="9"/>
      <c r="Z805" s="9"/>
    </row>
    <row r="806" spans="1:26" ht="30" customHeight="1">
      <c r="A806" s="665"/>
      <c r="B806" s="665"/>
      <c r="C806" s="665"/>
      <c r="D806" s="665"/>
      <c r="E806" s="665"/>
      <c r="F806" s="665"/>
      <c r="G806" s="26">
        <v>2</v>
      </c>
      <c r="H806" s="26" t="s">
        <v>13108</v>
      </c>
      <c r="I806" s="26" t="s">
        <v>14730</v>
      </c>
      <c r="J806" s="86" t="s">
        <v>158</v>
      </c>
      <c r="K806" s="178"/>
      <c r="L806" s="665"/>
      <c r="M806" s="178"/>
      <c r="N806" s="4"/>
      <c r="O806" s="86" t="s">
        <v>380</v>
      </c>
      <c r="P806" s="86" t="s">
        <v>380</v>
      </c>
      <c r="Q806" s="91" t="s">
        <v>16827</v>
      </c>
      <c r="R806" s="178" t="s">
        <v>122</v>
      </c>
      <c r="S806" s="86"/>
      <c r="T806" s="9"/>
      <c r="U806" s="9"/>
      <c r="V806" s="9"/>
      <c r="W806" s="9"/>
      <c r="X806" s="9"/>
      <c r="Y806" s="9"/>
      <c r="Z806" s="9"/>
    </row>
    <row r="807" spans="1:26" ht="30" customHeight="1">
      <c r="A807" s="665"/>
      <c r="B807" s="665"/>
      <c r="C807" s="665"/>
      <c r="D807" s="665"/>
      <c r="E807" s="665"/>
      <c r="F807" s="665"/>
      <c r="G807" s="26">
        <v>3</v>
      </c>
      <c r="H807" s="26" t="s">
        <v>15367</v>
      </c>
      <c r="I807" s="26" t="s">
        <v>15368</v>
      </c>
      <c r="J807" s="86" t="s">
        <v>158</v>
      </c>
      <c r="K807" s="178"/>
      <c r="L807" s="665"/>
      <c r="M807" s="178"/>
      <c r="N807" s="4"/>
      <c r="O807" s="86" t="s">
        <v>380</v>
      </c>
      <c r="P807" s="86" t="s">
        <v>380</v>
      </c>
      <c r="Q807" s="91" t="s">
        <v>16827</v>
      </c>
      <c r="R807" s="178" t="s">
        <v>122</v>
      </c>
      <c r="S807" s="86"/>
      <c r="T807" s="9"/>
      <c r="U807" s="9"/>
      <c r="V807" s="9"/>
      <c r="W807" s="9"/>
      <c r="X807" s="9"/>
      <c r="Y807" s="9"/>
      <c r="Z807" s="9"/>
    </row>
    <row r="808" spans="1:26" ht="30" customHeight="1">
      <c r="A808" s="665"/>
      <c r="B808" s="665"/>
      <c r="C808" s="665"/>
      <c r="D808" s="665"/>
      <c r="E808" s="665"/>
      <c r="F808" s="665"/>
      <c r="G808" s="26">
        <v>4</v>
      </c>
      <c r="H808" s="26" t="s">
        <v>16446</v>
      </c>
      <c r="I808" s="26" t="s">
        <v>16382</v>
      </c>
      <c r="J808" s="86" t="s">
        <v>158</v>
      </c>
      <c r="K808" s="178"/>
      <c r="L808" s="665"/>
      <c r="M808" s="178"/>
      <c r="N808" s="4"/>
      <c r="O808" s="86" t="s">
        <v>380</v>
      </c>
      <c r="P808" s="86" t="s">
        <v>380</v>
      </c>
      <c r="Q808" s="91" t="s">
        <v>16827</v>
      </c>
      <c r="R808" s="178" t="s">
        <v>122</v>
      </c>
      <c r="S808" s="86"/>
      <c r="T808" s="9"/>
      <c r="U808" s="9"/>
      <c r="V808" s="9"/>
      <c r="W808" s="9"/>
      <c r="X808" s="9"/>
      <c r="Y808" s="9"/>
      <c r="Z808" s="9"/>
    </row>
    <row r="809" spans="1:26" ht="30" customHeight="1">
      <c r="A809" s="665"/>
      <c r="B809" s="665"/>
      <c r="C809" s="665"/>
      <c r="D809" s="665"/>
      <c r="E809" s="665"/>
      <c r="F809" s="665"/>
      <c r="G809" s="26">
        <v>5</v>
      </c>
      <c r="H809" s="26" t="s">
        <v>16284</v>
      </c>
      <c r="I809" s="26" t="s">
        <v>16346</v>
      </c>
      <c r="J809" s="86" t="s">
        <v>158</v>
      </c>
      <c r="K809" s="178"/>
      <c r="L809" s="665"/>
      <c r="M809" s="178"/>
      <c r="N809" s="4"/>
      <c r="O809" s="86" t="s">
        <v>380</v>
      </c>
      <c r="P809" s="86" t="s">
        <v>380</v>
      </c>
      <c r="Q809" s="91" t="s">
        <v>16827</v>
      </c>
      <c r="R809" s="178" t="s">
        <v>122</v>
      </c>
      <c r="S809" s="86"/>
      <c r="T809" s="9"/>
      <c r="U809" s="9"/>
      <c r="V809" s="9"/>
      <c r="W809" s="9"/>
      <c r="X809" s="9"/>
      <c r="Y809" s="9"/>
      <c r="Z809" s="9"/>
    </row>
    <row r="810" spans="1:26" ht="30" customHeight="1">
      <c r="A810" s="665"/>
      <c r="B810" s="665"/>
      <c r="C810" s="665"/>
      <c r="D810" s="665"/>
      <c r="E810" s="665"/>
      <c r="F810" s="665"/>
      <c r="G810" s="26">
        <v>6</v>
      </c>
      <c r="H810" s="26" t="s">
        <v>16287</v>
      </c>
      <c r="I810" s="26" t="s">
        <v>16386</v>
      </c>
      <c r="J810" s="86" t="s">
        <v>158</v>
      </c>
      <c r="K810" s="178"/>
      <c r="L810" s="665"/>
      <c r="M810" s="178"/>
      <c r="N810" s="4"/>
      <c r="O810" s="86" t="s">
        <v>380</v>
      </c>
      <c r="P810" s="86" t="s">
        <v>380</v>
      </c>
      <c r="Q810" s="91" t="s">
        <v>16827</v>
      </c>
      <c r="R810" s="178" t="s">
        <v>122</v>
      </c>
      <c r="S810" s="86"/>
      <c r="T810" s="9"/>
      <c r="U810" s="9"/>
      <c r="V810" s="9"/>
      <c r="W810" s="9"/>
      <c r="X810" s="9"/>
      <c r="Y810" s="9"/>
      <c r="Z810" s="9"/>
    </row>
    <row r="811" spans="1:26" ht="30" customHeight="1">
      <c r="A811" s="665"/>
      <c r="B811" s="665"/>
      <c r="C811" s="665"/>
      <c r="D811" s="665"/>
      <c r="E811" s="665"/>
      <c r="F811" s="665"/>
      <c r="G811" s="26">
        <v>7</v>
      </c>
      <c r="H811" s="26" t="s">
        <v>16287</v>
      </c>
      <c r="I811" s="26" t="s">
        <v>16386</v>
      </c>
      <c r="J811" s="86" t="s">
        <v>158</v>
      </c>
      <c r="K811" s="178"/>
      <c r="L811" s="665"/>
      <c r="M811" s="178"/>
      <c r="N811" s="4"/>
      <c r="O811" s="86" t="s">
        <v>380</v>
      </c>
      <c r="P811" s="86" t="s">
        <v>380</v>
      </c>
      <c r="Q811" s="91" t="s">
        <v>16827</v>
      </c>
      <c r="R811" s="178" t="s">
        <v>122</v>
      </c>
      <c r="S811" s="86"/>
      <c r="T811" s="9"/>
      <c r="U811" s="9"/>
      <c r="V811" s="9"/>
      <c r="W811" s="9"/>
      <c r="X811" s="9"/>
      <c r="Y811" s="9"/>
      <c r="Z811" s="9"/>
    </row>
    <row r="812" spans="1:26" ht="30" customHeight="1">
      <c r="A812" s="665"/>
      <c r="B812" s="665"/>
      <c r="C812" s="665"/>
      <c r="D812" s="665"/>
      <c r="E812" s="665"/>
      <c r="F812" s="665"/>
      <c r="G812" s="26">
        <v>8</v>
      </c>
      <c r="H812" s="26" t="s">
        <v>16458</v>
      </c>
      <c r="I812" s="26" t="s">
        <v>16459</v>
      </c>
      <c r="J812" s="86" t="s">
        <v>158</v>
      </c>
      <c r="K812" s="178"/>
      <c r="L812" s="665"/>
      <c r="M812" s="178"/>
      <c r="N812" s="4"/>
      <c r="O812" s="86" t="s">
        <v>380</v>
      </c>
      <c r="P812" s="86" t="s">
        <v>380</v>
      </c>
      <c r="Q812" s="91" t="s">
        <v>16827</v>
      </c>
      <c r="R812" s="178" t="s">
        <v>122</v>
      </c>
      <c r="S812" s="86"/>
      <c r="T812" s="9"/>
      <c r="U812" s="9"/>
      <c r="V812" s="9"/>
      <c r="W812" s="9"/>
      <c r="X812" s="9"/>
      <c r="Y812" s="9"/>
      <c r="Z812" s="9"/>
    </row>
    <row r="813" spans="1:26" ht="30" customHeight="1">
      <c r="A813" s="665"/>
      <c r="B813" s="665"/>
      <c r="C813" s="665"/>
      <c r="D813" s="665"/>
      <c r="E813" s="665"/>
      <c r="F813" s="665"/>
      <c r="G813" s="26">
        <v>9</v>
      </c>
      <c r="H813" s="26" t="s">
        <v>13631</v>
      </c>
      <c r="I813" s="26" t="s">
        <v>16460</v>
      </c>
      <c r="J813" s="86" t="s">
        <v>158</v>
      </c>
      <c r="K813" s="178"/>
      <c r="L813" s="665"/>
      <c r="M813" s="178"/>
      <c r="N813" s="4"/>
      <c r="O813" s="86" t="s">
        <v>380</v>
      </c>
      <c r="P813" s="86" t="s">
        <v>380</v>
      </c>
      <c r="Q813" s="91" t="s">
        <v>16827</v>
      </c>
      <c r="R813" s="178" t="s">
        <v>122</v>
      </c>
      <c r="S813" s="86"/>
      <c r="T813" s="9"/>
      <c r="U813" s="9"/>
      <c r="V813" s="9"/>
      <c r="W813" s="9"/>
      <c r="X813" s="9"/>
      <c r="Y813" s="9"/>
      <c r="Z813" s="9"/>
    </row>
    <row r="814" spans="1:26" ht="30" customHeight="1">
      <c r="A814" s="665"/>
      <c r="B814" s="665"/>
      <c r="C814" s="665"/>
      <c r="D814" s="665"/>
      <c r="E814" s="665"/>
      <c r="F814" s="665"/>
      <c r="G814" s="26">
        <v>10</v>
      </c>
      <c r="H814" s="26" t="s">
        <v>16284</v>
      </c>
      <c r="I814" s="26" t="s">
        <v>16346</v>
      </c>
      <c r="J814" s="86" t="s">
        <v>158</v>
      </c>
      <c r="K814" s="178"/>
      <c r="L814" s="665"/>
      <c r="M814" s="178"/>
      <c r="N814" s="4"/>
      <c r="O814" s="86" t="s">
        <v>380</v>
      </c>
      <c r="P814" s="86" t="s">
        <v>380</v>
      </c>
      <c r="Q814" s="91" t="s">
        <v>16827</v>
      </c>
      <c r="R814" s="178" t="s">
        <v>122</v>
      </c>
      <c r="S814" s="86"/>
      <c r="T814" s="9"/>
      <c r="U814" s="9"/>
      <c r="V814" s="9"/>
      <c r="W814" s="9"/>
      <c r="X814" s="9"/>
      <c r="Y814" s="9"/>
      <c r="Z814" s="9"/>
    </row>
    <row r="815" spans="1:26" ht="30" customHeight="1">
      <c r="A815" s="665"/>
      <c r="B815" s="665"/>
      <c r="C815" s="665"/>
      <c r="D815" s="665"/>
      <c r="E815" s="665"/>
      <c r="F815" s="665"/>
      <c r="G815" s="26">
        <v>11</v>
      </c>
      <c r="H815" s="26" t="s">
        <v>16287</v>
      </c>
      <c r="I815" s="26" t="s">
        <v>16386</v>
      </c>
      <c r="J815" s="86" t="s">
        <v>158</v>
      </c>
      <c r="K815" s="178"/>
      <c r="L815" s="665"/>
      <c r="M815" s="178"/>
      <c r="N815" s="4"/>
      <c r="O815" s="86" t="s">
        <v>380</v>
      </c>
      <c r="P815" s="86" t="s">
        <v>380</v>
      </c>
      <c r="Q815" s="91" t="s">
        <v>16827</v>
      </c>
      <c r="R815" s="178" t="s">
        <v>122</v>
      </c>
      <c r="S815" s="86"/>
      <c r="T815" s="9"/>
      <c r="U815" s="9"/>
      <c r="V815" s="9"/>
      <c r="W815" s="9"/>
      <c r="X815" s="9"/>
      <c r="Y815" s="9"/>
      <c r="Z815" s="9"/>
    </row>
    <row r="816" spans="1:26" ht="30" customHeight="1">
      <c r="A816" s="665"/>
      <c r="B816" s="665"/>
      <c r="C816" s="665"/>
      <c r="D816" s="665"/>
      <c r="E816" s="665"/>
      <c r="F816" s="665"/>
      <c r="G816" s="26">
        <v>12</v>
      </c>
      <c r="H816" s="26" t="s">
        <v>16287</v>
      </c>
      <c r="I816" s="26" t="s">
        <v>16386</v>
      </c>
      <c r="J816" s="86" t="s">
        <v>158</v>
      </c>
      <c r="K816" s="178"/>
      <c r="L816" s="665"/>
      <c r="M816" s="178"/>
      <c r="N816" s="4"/>
      <c r="O816" s="86" t="s">
        <v>380</v>
      </c>
      <c r="P816" s="86" t="s">
        <v>380</v>
      </c>
      <c r="Q816" s="91" t="s">
        <v>16827</v>
      </c>
      <c r="R816" s="178" t="s">
        <v>122</v>
      </c>
      <c r="S816" s="86"/>
      <c r="T816" s="9"/>
      <c r="U816" s="9"/>
      <c r="V816" s="9"/>
      <c r="W816" s="9"/>
      <c r="X816" s="9"/>
      <c r="Y816" s="9"/>
      <c r="Z816" s="9"/>
    </row>
    <row r="817" spans="1:26" ht="30" customHeight="1">
      <c r="A817" s="665"/>
      <c r="B817" s="665"/>
      <c r="C817" s="665"/>
      <c r="D817" s="665"/>
      <c r="E817" s="665"/>
      <c r="F817" s="665"/>
      <c r="G817" s="26">
        <v>13</v>
      </c>
      <c r="H817" s="26" t="s">
        <v>16458</v>
      </c>
      <c r="I817" s="26" t="s">
        <v>16459</v>
      </c>
      <c r="J817" s="86" t="s">
        <v>158</v>
      </c>
      <c r="K817" s="178"/>
      <c r="L817" s="665"/>
      <c r="M817" s="178"/>
      <c r="N817" s="4"/>
      <c r="O817" s="86" t="s">
        <v>380</v>
      </c>
      <c r="P817" s="86" t="s">
        <v>380</v>
      </c>
      <c r="Q817" s="91" t="s">
        <v>16827</v>
      </c>
      <c r="R817" s="178" t="s">
        <v>122</v>
      </c>
      <c r="S817" s="86"/>
      <c r="T817" s="9"/>
      <c r="U817" s="9"/>
      <c r="V817" s="9"/>
      <c r="W817" s="9"/>
      <c r="X817" s="9"/>
      <c r="Y817" s="9"/>
      <c r="Z817" s="9"/>
    </row>
    <row r="818" spans="1:26" ht="30" customHeight="1">
      <c r="A818" s="665"/>
      <c r="B818" s="665"/>
      <c r="C818" s="665"/>
      <c r="D818" s="665"/>
      <c r="E818" s="665"/>
      <c r="F818" s="665"/>
      <c r="G818" s="26">
        <v>14</v>
      </c>
      <c r="H818" s="26" t="s">
        <v>13631</v>
      </c>
      <c r="I818" s="26" t="s">
        <v>16460</v>
      </c>
      <c r="J818" s="86" t="s">
        <v>158</v>
      </c>
      <c r="K818" s="178"/>
      <c r="L818" s="665"/>
      <c r="M818" s="178"/>
      <c r="N818" s="4"/>
      <c r="O818" s="86" t="s">
        <v>380</v>
      </c>
      <c r="P818" s="86" t="s">
        <v>380</v>
      </c>
      <c r="Q818" s="91" t="s">
        <v>16827</v>
      </c>
      <c r="R818" s="178" t="s">
        <v>122</v>
      </c>
      <c r="S818" s="86"/>
      <c r="T818" s="9"/>
      <c r="U818" s="9"/>
      <c r="V818" s="9"/>
      <c r="W818" s="9"/>
      <c r="X818" s="9"/>
      <c r="Y818" s="9"/>
      <c r="Z818" s="9"/>
    </row>
    <row r="819" spans="1:26" ht="30" customHeight="1">
      <c r="A819" s="665"/>
      <c r="B819" s="665"/>
      <c r="C819" s="665"/>
      <c r="D819" s="665"/>
      <c r="E819" s="665"/>
      <c r="F819" s="665"/>
      <c r="G819" s="26">
        <v>15</v>
      </c>
      <c r="H819" s="26" t="s">
        <v>16284</v>
      </c>
      <c r="I819" s="26" t="s">
        <v>16346</v>
      </c>
      <c r="J819" s="86" t="s">
        <v>158</v>
      </c>
      <c r="K819" s="178"/>
      <c r="L819" s="665"/>
      <c r="M819" s="178"/>
      <c r="N819" s="4"/>
      <c r="O819" s="86" t="s">
        <v>380</v>
      </c>
      <c r="P819" s="86" t="s">
        <v>380</v>
      </c>
      <c r="Q819" s="91" t="s">
        <v>16827</v>
      </c>
      <c r="R819" s="178" t="s">
        <v>122</v>
      </c>
      <c r="S819" s="86"/>
      <c r="T819" s="9"/>
      <c r="U819" s="9"/>
      <c r="V819" s="9"/>
      <c r="W819" s="9"/>
      <c r="X819" s="9"/>
      <c r="Y819" s="9"/>
      <c r="Z819" s="9"/>
    </row>
    <row r="820" spans="1:26" ht="30" customHeight="1">
      <c r="A820" s="665"/>
      <c r="B820" s="665"/>
      <c r="C820" s="665"/>
      <c r="D820" s="665"/>
      <c r="E820" s="665"/>
      <c r="F820" s="665"/>
      <c r="G820" s="26">
        <v>16</v>
      </c>
      <c r="H820" s="26" t="s">
        <v>16287</v>
      </c>
      <c r="I820" s="26" t="s">
        <v>16386</v>
      </c>
      <c r="J820" s="86" t="s">
        <v>158</v>
      </c>
      <c r="K820" s="178"/>
      <c r="L820" s="665"/>
      <c r="M820" s="178"/>
      <c r="N820" s="4"/>
      <c r="O820" s="86" t="s">
        <v>380</v>
      </c>
      <c r="P820" s="86" t="s">
        <v>380</v>
      </c>
      <c r="Q820" s="91" t="s">
        <v>16827</v>
      </c>
      <c r="R820" s="178" t="s">
        <v>122</v>
      </c>
      <c r="S820" s="86"/>
      <c r="T820" s="9"/>
      <c r="U820" s="9"/>
      <c r="V820" s="9"/>
      <c r="W820" s="9"/>
      <c r="X820" s="9"/>
      <c r="Y820" s="9"/>
      <c r="Z820" s="9"/>
    </row>
    <row r="821" spans="1:26" ht="30" customHeight="1">
      <c r="A821" s="665"/>
      <c r="B821" s="665"/>
      <c r="C821" s="665"/>
      <c r="D821" s="665"/>
      <c r="E821" s="665"/>
      <c r="F821" s="665"/>
      <c r="G821" s="26">
        <v>17</v>
      </c>
      <c r="H821" s="26" t="s">
        <v>16287</v>
      </c>
      <c r="I821" s="26" t="s">
        <v>16386</v>
      </c>
      <c r="J821" s="86" t="s">
        <v>158</v>
      </c>
      <c r="K821" s="178"/>
      <c r="L821" s="665"/>
      <c r="M821" s="178"/>
      <c r="N821" s="4"/>
      <c r="O821" s="86" t="s">
        <v>380</v>
      </c>
      <c r="P821" s="86" t="s">
        <v>380</v>
      </c>
      <c r="Q821" s="91" t="s">
        <v>16827</v>
      </c>
      <c r="R821" s="178" t="s">
        <v>122</v>
      </c>
      <c r="S821" s="86"/>
      <c r="T821" s="9"/>
      <c r="U821" s="9"/>
      <c r="V821" s="9"/>
      <c r="W821" s="9"/>
      <c r="X821" s="9"/>
      <c r="Y821" s="9"/>
      <c r="Z821" s="9"/>
    </row>
    <row r="822" spans="1:26" ht="30" customHeight="1">
      <c r="A822" s="665"/>
      <c r="B822" s="665"/>
      <c r="C822" s="665"/>
      <c r="D822" s="665"/>
      <c r="E822" s="665"/>
      <c r="F822" s="665"/>
      <c r="G822" s="26">
        <v>18</v>
      </c>
      <c r="H822" s="26" t="s">
        <v>16458</v>
      </c>
      <c r="I822" s="26" t="s">
        <v>16459</v>
      </c>
      <c r="J822" s="86" t="s">
        <v>158</v>
      </c>
      <c r="K822" s="178"/>
      <c r="L822" s="665"/>
      <c r="M822" s="178"/>
      <c r="N822" s="4"/>
      <c r="O822" s="86" t="s">
        <v>380</v>
      </c>
      <c r="P822" s="86" t="s">
        <v>380</v>
      </c>
      <c r="Q822" s="91" t="s">
        <v>16827</v>
      </c>
      <c r="R822" s="178" t="s">
        <v>122</v>
      </c>
      <c r="S822" s="86"/>
      <c r="T822" s="9"/>
      <c r="U822" s="9"/>
      <c r="V822" s="9"/>
      <c r="W822" s="9"/>
      <c r="X822" s="9"/>
      <c r="Y822" s="9"/>
      <c r="Z822" s="9"/>
    </row>
    <row r="823" spans="1:26" ht="30" customHeight="1">
      <c r="A823" s="665"/>
      <c r="B823" s="665"/>
      <c r="C823" s="665"/>
      <c r="D823" s="665"/>
      <c r="E823" s="665"/>
      <c r="F823" s="665"/>
      <c r="G823" s="26">
        <v>19</v>
      </c>
      <c r="H823" s="26" t="s">
        <v>13631</v>
      </c>
      <c r="I823" s="26" t="s">
        <v>16460</v>
      </c>
      <c r="J823" s="86" t="s">
        <v>158</v>
      </c>
      <c r="K823" s="178"/>
      <c r="L823" s="665"/>
      <c r="M823" s="178"/>
      <c r="N823" s="4"/>
      <c r="O823" s="86" t="s">
        <v>380</v>
      </c>
      <c r="P823" s="86" t="s">
        <v>380</v>
      </c>
      <c r="Q823" s="91" t="s">
        <v>16827</v>
      </c>
      <c r="R823" s="178" t="s">
        <v>122</v>
      </c>
      <c r="S823" s="86"/>
      <c r="T823" s="9"/>
      <c r="U823" s="9"/>
      <c r="V823" s="9"/>
      <c r="W823" s="9"/>
      <c r="X823" s="9"/>
      <c r="Y823" s="9"/>
      <c r="Z823" s="9"/>
    </row>
    <row r="824" spans="1:26" ht="30" customHeight="1">
      <c r="A824" s="665"/>
      <c r="B824" s="665"/>
      <c r="C824" s="665"/>
      <c r="D824" s="665"/>
      <c r="E824" s="665"/>
      <c r="F824" s="665"/>
      <c r="G824" s="26">
        <v>20</v>
      </c>
      <c r="H824" s="26" t="s">
        <v>16284</v>
      </c>
      <c r="I824" s="26" t="s">
        <v>16346</v>
      </c>
      <c r="J824" s="86" t="s">
        <v>158</v>
      </c>
      <c r="K824" s="178"/>
      <c r="L824" s="665"/>
      <c r="M824" s="178"/>
      <c r="N824" s="4"/>
      <c r="O824" s="86" t="s">
        <v>380</v>
      </c>
      <c r="P824" s="86" t="s">
        <v>380</v>
      </c>
      <c r="Q824" s="91" t="s">
        <v>16827</v>
      </c>
      <c r="R824" s="178" t="s">
        <v>122</v>
      </c>
      <c r="S824" s="86"/>
      <c r="T824" s="9"/>
      <c r="U824" s="9"/>
      <c r="V824" s="9"/>
      <c r="W824" s="9"/>
      <c r="X824" s="9"/>
      <c r="Y824" s="9"/>
      <c r="Z824" s="9"/>
    </row>
    <row r="825" spans="1:26" ht="30" customHeight="1">
      <c r="A825" s="665"/>
      <c r="B825" s="665"/>
      <c r="C825" s="665"/>
      <c r="D825" s="665"/>
      <c r="E825" s="665"/>
      <c r="F825" s="665"/>
      <c r="G825" s="26">
        <v>21</v>
      </c>
      <c r="H825" s="26" t="s">
        <v>16287</v>
      </c>
      <c r="I825" s="26" t="s">
        <v>16386</v>
      </c>
      <c r="J825" s="86" t="s">
        <v>158</v>
      </c>
      <c r="K825" s="178"/>
      <c r="L825" s="665"/>
      <c r="M825" s="178"/>
      <c r="N825" s="4"/>
      <c r="O825" s="86" t="s">
        <v>380</v>
      </c>
      <c r="P825" s="86" t="s">
        <v>380</v>
      </c>
      <c r="Q825" s="91" t="s">
        <v>16827</v>
      </c>
      <c r="R825" s="178" t="s">
        <v>122</v>
      </c>
      <c r="S825" s="86"/>
      <c r="T825" s="9"/>
      <c r="U825" s="9"/>
      <c r="V825" s="9"/>
      <c r="W825" s="9"/>
      <c r="X825" s="9"/>
      <c r="Y825" s="9"/>
      <c r="Z825" s="9"/>
    </row>
    <row r="826" spans="1:26" ht="30" customHeight="1">
      <c r="A826" s="665"/>
      <c r="B826" s="665"/>
      <c r="C826" s="665"/>
      <c r="D826" s="665"/>
      <c r="E826" s="665"/>
      <c r="F826" s="665"/>
      <c r="G826" s="26">
        <v>22</v>
      </c>
      <c r="H826" s="26" t="s">
        <v>16287</v>
      </c>
      <c r="I826" s="26" t="s">
        <v>16386</v>
      </c>
      <c r="J826" s="86" t="s">
        <v>158</v>
      </c>
      <c r="K826" s="178"/>
      <c r="L826" s="665"/>
      <c r="M826" s="178"/>
      <c r="N826" s="4"/>
      <c r="O826" s="86" t="s">
        <v>380</v>
      </c>
      <c r="P826" s="86" t="s">
        <v>380</v>
      </c>
      <c r="Q826" s="91" t="s">
        <v>16827</v>
      </c>
      <c r="R826" s="178" t="s">
        <v>122</v>
      </c>
      <c r="S826" s="86"/>
      <c r="T826" s="9"/>
      <c r="U826" s="9"/>
      <c r="V826" s="9"/>
      <c r="W826" s="9"/>
      <c r="X826" s="9"/>
      <c r="Y826" s="9"/>
      <c r="Z826" s="9"/>
    </row>
    <row r="827" spans="1:26" ht="30" customHeight="1">
      <c r="A827" s="665"/>
      <c r="B827" s="665"/>
      <c r="C827" s="665"/>
      <c r="D827" s="665"/>
      <c r="E827" s="665"/>
      <c r="F827" s="665"/>
      <c r="G827" s="26">
        <v>23</v>
      </c>
      <c r="H827" s="26" t="s">
        <v>16458</v>
      </c>
      <c r="I827" s="26" t="s">
        <v>16459</v>
      </c>
      <c r="J827" s="86" t="s">
        <v>158</v>
      </c>
      <c r="K827" s="178"/>
      <c r="L827" s="665"/>
      <c r="M827" s="178"/>
      <c r="N827" s="4"/>
      <c r="O827" s="86" t="s">
        <v>380</v>
      </c>
      <c r="P827" s="86" t="s">
        <v>380</v>
      </c>
      <c r="Q827" s="91" t="s">
        <v>16827</v>
      </c>
      <c r="R827" s="178" t="s">
        <v>122</v>
      </c>
      <c r="S827" s="86"/>
      <c r="T827" s="9"/>
      <c r="U827" s="9"/>
      <c r="V827" s="9"/>
      <c r="W827" s="9"/>
      <c r="X827" s="9"/>
      <c r="Y827" s="9"/>
      <c r="Z827" s="9"/>
    </row>
    <row r="828" spans="1:26" ht="30" customHeight="1">
      <c r="A828" s="665"/>
      <c r="B828" s="665"/>
      <c r="C828" s="665"/>
      <c r="D828" s="665"/>
      <c r="E828" s="665"/>
      <c r="F828" s="665"/>
      <c r="G828" s="26">
        <v>24</v>
      </c>
      <c r="H828" s="26" t="s">
        <v>13631</v>
      </c>
      <c r="I828" s="26" t="s">
        <v>16460</v>
      </c>
      <c r="J828" s="86" t="s">
        <v>158</v>
      </c>
      <c r="K828" s="178"/>
      <c r="L828" s="665"/>
      <c r="M828" s="178"/>
      <c r="N828" s="4"/>
      <c r="O828" s="86" t="s">
        <v>380</v>
      </c>
      <c r="P828" s="86" t="s">
        <v>380</v>
      </c>
      <c r="Q828" s="91" t="s">
        <v>16827</v>
      </c>
      <c r="R828" s="178" t="s">
        <v>122</v>
      </c>
      <c r="S828" s="86"/>
      <c r="T828" s="9"/>
      <c r="U828" s="9"/>
      <c r="V828" s="9"/>
      <c r="W828" s="9"/>
      <c r="X828" s="9"/>
      <c r="Y828" s="9"/>
      <c r="Z828" s="9"/>
    </row>
    <row r="829" spans="1:26" ht="30" customHeight="1">
      <c r="A829" s="666"/>
      <c r="B829" s="666"/>
      <c r="C829" s="666"/>
      <c r="D829" s="666"/>
      <c r="E829" s="666"/>
      <c r="F829" s="666"/>
      <c r="G829" s="26">
        <v>25</v>
      </c>
      <c r="H829" s="26" t="s">
        <v>16301</v>
      </c>
      <c r="I829" s="26" t="s">
        <v>16328</v>
      </c>
      <c r="J829" s="86" t="s">
        <v>158</v>
      </c>
      <c r="K829" s="178"/>
      <c r="L829" s="666"/>
      <c r="M829" s="86" t="s">
        <v>16302</v>
      </c>
      <c r="N829" s="64"/>
      <c r="O829" s="86" t="s">
        <v>380</v>
      </c>
      <c r="P829" s="86" t="s">
        <v>380</v>
      </c>
      <c r="Q829" s="91" t="s">
        <v>16827</v>
      </c>
      <c r="R829" s="178" t="s">
        <v>122</v>
      </c>
      <c r="S829" s="86"/>
      <c r="T829" s="9"/>
      <c r="U829" s="9"/>
      <c r="V829" s="9"/>
      <c r="W829" s="9"/>
      <c r="X829" s="9"/>
      <c r="Y829" s="9"/>
      <c r="Z829" s="9"/>
    </row>
    <row r="830" spans="1:26" ht="30" customHeight="1">
      <c r="A830" s="735" t="s">
        <v>16896</v>
      </c>
      <c r="B830" s="735" t="s">
        <v>16306</v>
      </c>
      <c r="C830" s="735" t="s">
        <v>15063</v>
      </c>
      <c r="D830" s="740" t="s">
        <v>16903</v>
      </c>
      <c r="E830" s="740" t="s">
        <v>16904</v>
      </c>
      <c r="F830" s="740" t="s">
        <v>13002</v>
      </c>
      <c r="G830" s="78">
        <v>1</v>
      </c>
      <c r="H830" s="26" t="s">
        <v>13006</v>
      </c>
      <c r="I830" s="26" t="s">
        <v>14698</v>
      </c>
      <c r="J830" s="91" t="s">
        <v>158</v>
      </c>
      <c r="K830" s="178"/>
      <c r="L830" s="734"/>
      <c r="M830" s="178"/>
      <c r="N830" s="4"/>
      <c r="O830" s="86" t="s">
        <v>380</v>
      </c>
      <c r="P830" s="86" t="s">
        <v>380</v>
      </c>
      <c r="Q830" s="91" t="s">
        <v>16908</v>
      </c>
      <c r="R830" s="178" t="s">
        <v>122</v>
      </c>
      <c r="S830" s="86"/>
      <c r="T830" s="9"/>
      <c r="U830" s="9"/>
      <c r="V830" s="9"/>
      <c r="W830" s="9"/>
      <c r="X830" s="9"/>
      <c r="Y830" s="9"/>
      <c r="Z830" s="9"/>
    </row>
    <row r="831" spans="1:26" ht="30" customHeight="1">
      <c r="A831" s="665"/>
      <c r="B831" s="665"/>
      <c r="C831" s="665"/>
      <c r="D831" s="665"/>
      <c r="E831" s="665"/>
      <c r="F831" s="665"/>
      <c r="G831" s="26">
        <v>2</v>
      </c>
      <c r="H831" s="26" t="s">
        <v>13108</v>
      </c>
      <c r="I831" s="26" t="s">
        <v>14730</v>
      </c>
      <c r="J831" s="86" t="s">
        <v>158</v>
      </c>
      <c r="K831" s="178"/>
      <c r="L831" s="665"/>
      <c r="M831" s="178"/>
      <c r="N831" s="4"/>
      <c r="O831" s="86" t="s">
        <v>380</v>
      </c>
      <c r="P831" s="86" t="s">
        <v>380</v>
      </c>
      <c r="Q831" s="91" t="s">
        <v>16908</v>
      </c>
      <c r="R831" s="178" t="s">
        <v>122</v>
      </c>
      <c r="S831" s="86"/>
      <c r="T831" s="9"/>
      <c r="U831" s="9"/>
      <c r="V831" s="9"/>
      <c r="W831" s="9"/>
      <c r="X831" s="9"/>
      <c r="Y831" s="9"/>
      <c r="Z831" s="9"/>
    </row>
    <row r="832" spans="1:26" ht="30" customHeight="1">
      <c r="A832" s="665"/>
      <c r="B832" s="665"/>
      <c r="C832" s="665"/>
      <c r="D832" s="665"/>
      <c r="E832" s="665"/>
      <c r="F832" s="665"/>
      <c r="G832" s="26">
        <v>3</v>
      </c>
      <c r="H832" s="26" t="s">
        <v>15367</v>
      </c>
      <c r="I832" s="26" t="s">
        <v>15368</v>
      </c>
      <c r="J832" s="86" t="s">
        <v>158</v>
      </c>
      <c r="K832" s="178"/>
      <c r="L832" s="665"/>
      <c r="M832" s="178"/>
      <c r="N832" s="4"/>
      <c r="O832" s="86" t="s">
        <v>380</v>
      </c>
      <c r="P832" s="86" t="s">
        <v>380</v>
      </c>
      <c r="Q832" s="91" t="s">
        <v>16908</v>
      </c>
      <c r="R832" s="178" t="s">
        <v>122</v>
      </c>
      <c r="S832" s="86"/>
      <c r="T832" s="9"/>
      <c r="U832" s="9"/>
      <c r="V832" s="9"/>
      <c r="W832" s="9"/>
      <c r="X832" s="9"/>
      <c r="Y832" s="9"/>
      <c r="Z832" s="9"/>
    </row>
    <row r="833" spans="1:26" ht="30" customHeight="1">
      <c r="A833" s="665"/>
      <c r="B833" s="665"/>
      <c r="C833" s="665"/>
      <c r="D833" s="665"/>
      <c r="E833" s="665"/>
      <c r="F833" s="665"/>
      <c r="G833" s="26">
        <v>4</v>
      </c>
      <c r="H833" s="26" t="s">
        <v>16446</v>
      </c>
      <c r="I833" s="26" t="s">
        <v>16382</v>
      </c>
      <c r="J833" s="86" t="s">
        <v>158</v>
      </c>
      <c r="K833" s="178"/>
      <c r="L833" s="665"/>
      <c r="M833" s="178"/>
      <c r="N833" s="4"/>
      <c r="O833" s="86" t="s">
        <v>380</v>
      </c>
      <c r="P833" s="86" t="s">
        <v>380</v>
      </c>
      <c r="Q833" s="91" t="s">
        <v>16908</v>
      </c>
      <c r="R833" s="178" t="s">
        <v>122</v>
      </c>
      <c r="S833" s="86"/>
      <c r="T833" s="9"/>
      <c r="U833" s="9"/>
      <c r="V833" s="9"/>
      <c r="W833" s="9"/>
      <c r="X833" s="9"/>
      <c r="Y833" s="9"/>
      <c r="Z833" s="9"/>
    </row>
    <row r="834" spans="1:26" ht="30" customHeight="1">
      <c r="A834" s="665"/>
      <c r="B834" s="665"/>
      <c r="C834" s="665"/>
      <c r="D834" s="665"/>
      <c r="E834" s="665"/>
      <c r="F834" s="665"/>
      <c r="G834" s="26">
        <v>5</v>
      </c>
      <c r="H834" s="26" t="s">
        <v>16284</v>
      </c>
      <c r="I834" s="26" t="s">
        <v>16346</v>
      </c>
      <c r="J834" s="86" t="s">
        <v>158</v>
      </c>
      <c r="K834" s="178"/>
      <c r="L834" s="665"/>
      <c r="M834" s="178"/>
      <c r="N834" s="4"/>
      <c r="O834" s="86" t="s">
        <v>380</v>
      </c>
      <c r="P834" s="86" t="s">
        <v>380</v>
      </c>
      <c r="Q834" s="91" t="s">
        <v>16908</v>
      </c>
      <c r="R834" s="178" t="s">
        <v>122</v>
      </c>
      <c r="S834" s="86"/>
      <c r="T834" s="9"/>
      <c r="U834" s="9"/>
      <c r="V834" s="9"/>
      <c r="W834" s="9"/>
      <c r="X834" s="9"/>
      <c r="Y834" s="9"/>
      <c r="Z834" s="9"/>
    </row>
    <row r="835" spans="1:26" ht="30" customHeight="1">
      <c r="A835" s="665"/>
      <c r="B835" s="665"/>
      <c r="C835" s="665"/>
      <c r="D835" s="665"/>
      <c r="E835" s="665"/>
      <c r="F835" s="665"/>
      <c r="G835" s="26">
        <v>6</v>
      </c>
      <c r="H835" s="26" t="s">
        <v>16287</v>
      </c>
      <c r="I835" s="26" t="s">
        <v>16288</v>
      </c>
      <c r="J835" s="86" t="s">
        <v>158</v>
      </c>
      <c r="K835" s="178"/>
      <c r="L835" s="665"/>
      <c r="M835" s="178"/>
      <c r="N835" s="4"/>
      <c r="O835" s="86" t="s">
        <v>380</v>
      </c>
      <c r="P835" s="86" t="s">
        <v>380</v>
      </c>
      <c r="Q835" s="91" t="s">
        <v>16908</v>
      </c>
      <c r="R835" s="178" t="s">
        <v>122</v>
      </c>
      <c r="S835" s="86"/>
      <c r="T835" s="9"/>
      <c r="U835" s="9"/>
      <c r="V835" s="9"/>
      <c r="W835" s="9"/>
      <c r="X835" s="9"/>
      <c r="Y835" s="9"/>
      <c r="Z835" s="9"/>
    </row>
    <row r="836" spans="1:26" ht="30" customHeight="1">
      <c r="A836" s="665"/>
      <c r="B836" s="665"/>
      <c r="C836" s="665"/>
      <c r="D836" s="665"/>
      <c r="E836" s="665"/>
      <c r="F836" s="665"/>
      <c r="G836" s="26">
        <v>7</v>
      </c>
      <c r="H836" s="26" t="s">
        <v>16287</v>
      </c>
      <c r="I836" s="26" t="s">
        <v>16295</v>
      </c>
      <c r="J836" s="86" t="s">
        <v>158</v>
      </c>
      <c r="K836" s="178"/>
      <c r="L836" s="665"/>
      <c r="M836" s="178"/>
      <c r="N836" s="4"/>
      <c r="O836" s="86" t="s">
        <v>380</v>
      </c>
      <c r="P836" s="86" t="s">
        <v>380</v>
      </c>
      <c r="Q836" s="91" t="s">
        <v>16908</v>
      </c>
      <c r="R836" s="178" t="s">
        <v>122</v>
      </c>
      <c r="S836" s="86"/>
      <c r="T836" s="9"/>
      <c r="U836" s="9"/>
      <c r="V836" s="9"/>
      <c r="W836" s="9"/>
      <c r="X836" s="9"/>
      <c r="Y836" s="9"/>
      <c r="Z836" s="9"/>
    </row>
    <row r="837" spans="1:26" ht="30" customHeight="1">
      <c r="A837" s="665"/>
      <c r="B837" s="665"/>
      <c r="C837" s="665"/>
      <c r="D837" s="665"/>
      <c r="E837" s="665"/>
      <c r="F837" s="665"/>
      <c r="G837" s="26">
        <v>8</v>
      </c>
      <c r="H837" s="26" t="s">
        <v>16458</v>
      </c>
      <c r="I837" s="26" t="s">
        <v>16459</v>
      </c>
      <c r="J837" s="86" t="s">
        <v>158</v>
      </c>
      <c r="K837" s="178"/>
      <c r="L837" s="665"/>
      <c r="M837" s="178"/>
      <c r="N837" s="4"/>
      <c r="O837" s="86" t="s">
        <v>380</v>
      </c>
      <c r="P837" s="86" t="s">
        <v>380</v>
      </c>
      <c r="Q837" s="91" t="s">
        <v>16908</v>
      </c>
      <c r="R837" s="178" t="s">
        <v>122</v>
      </c>
      <c r="S837" s="86"/>
      <c r="T837" s="9"/>
      <c r="U837" s="9"/>
      <c r="V837" s="9"/>
      <c r="W837" s="9"/>
      <c r="X837" s="9"/>
      <c r="Y837" s="9"/>
      <c r="Z837" s="9"/>
    </row>
    <row r="838" spans="1:26" ht="30" customHeight="1">
      <c r="A838" s="665"/>
      <c r="B838" s="665"/>
      <c r="C838" s="665"/>
      <c r="D838" s="665"/>
      <c r="E838" s="665"/>
      <c r="F838" s="665"/>
      <c r="G838" s="26">
        <v>9</v>
      </c>
      <c r="H838" s="26" t="s">
        <v>13631</v>
      </c>
      <c r="I838" s="26" t="s">
        <v>16919</v>
      </c>
      <c r="J838" s="86" t="s">
        <v>158</v>
      </c>
      <c r="K838" s="178"/>
      <c r="L838" s="665"/>
      <c r="M838" s="178"/>
      <c r="N838" s="4"/>
      <c r="O838" s="86" t="s">
        <v>380</v>
      </c>
      <c r="P838" s="86" t="s">
        <v>380</v>
      </c>
      <c r="Q838" s="91" t="s">
        <v>16908</v>
      </c>
      <c r="R838" s="178" t="s">
        <v>122</v>
      </c>
      <c r="S838" s="86"/>
      <c r="T838" s="9"/>
      <c r="U838" s="9"/>
      <c r="V838" s="9"/>
      <c r="W838" s="9"/>
      <c r="X838" s="9"/>
      <c r="Y838" s="9"/>
      <c r="Z838" s="9"/>
    </row>
    <row r="839" spans="1:26" ht="30" customHeight="1">
      <c r="A839" s="665"/>
      <c r="B839" s="665"/>
      <c r="C839" s="665"/>
      <c r="D839" s="665"/>
      <c r="E839" s="665"/>
      <c r="F839" s="665"/>
      <c r="G839" s="26">
        <v>10</v>
      </c>
      <c r="H839" s="26" t="s">
        <v>16284</v>
      </c>
      <c r="I839" s="26" t="s">
        <v>16346</v>
      </c>
      <c r="J839" s="86" t="s">
        <v>158</v>
      </c>
      <c r="K839" s="178"/>
      <c r="L839" s="665"/>
      <c r="M839" s="178"/>
      <c r="N839" s="4"/>
      <c r="O839" s="86" t="s">
        <v>380</v>
      </c>
      <c r="P839" s="86" t="s">
        <v>380</v>
      </c>
      <c r="Q839" s="91" t="s">
        <v>16908</v>
      </c>
      <c r="R839" s="178" t="s">
        <v>122</v>
      </c>
      <c r="S839" s="86"/>
      <c r="T839" s="9"/>
      <c r="U839" s="9"/>
      <c r="V839" s="9"/>
      <c r="W839" s="9"/>
      <c r="X839" s="9"/>
      <c r="Y839" s="9"/>
      <c r="Z839" s="9"/>
    </row>
    <row r="840" spans="1:26" ht="30" customHeight="1">
      <c r="A840" s="665"/>
      <c r="B840" s="665"/>
      <c r="C840" s="665"/>
      <c r="D840" s="665"/>
      <c r="E840" s="665"/>
      <c r="F840" s="665"/>
      <c r="G840" s="26">
        <v>11</v>
      </c>
      <c r="H840" s="26" t="s">
        <v>16287</v>
      </c>
      <c r="I840" s="26" t="s">
        <v>16288</v>
      </c>
      <c r="J840" s="86" t="s">
        <v>158</v>
      </c>
      <c r="K840" s="178"/>
      <c r="L840" s="665"/>
      <c r="M840" s="178"/>
      <c r="N840" s="4"/>
      <c r="O840" s="86" t="s">
        <v>380</v>
      </c>
      <c r="P840" s="86" t="s">
        <v>380</v>
      </c>
      <c r="Q840" s="91" t="s">
        <v>16908</v>
      </c>
      <c r="R840" s="178" t="s">
        <v>122</v>
      </c>
      <c r="S840" s="86"/>
      <c r="T840" s="9"/>
      <c r="U840" s="9"/>
      <c r="V840" s="9"/>
      <c r="W840" s="9"/>
      <c r="X840" s="9"/>
      <c r="Y840" s="9"/>
      <c r="Z840" s="9"/>
    </row>
    <row r="841" spans="1:26" ht="30" customHeight="1">
      <c r="A841" s="665"/>
      <c r="B841" s="665"/>
      <c r="C841" s="665"/>
      <c r="D841" s="665"/>
      <c r="E841" s="665"/>
      <c r="F841" s="665"/>
      <c r="G841" s="26">
        <v>12</v>
      </c>
      <c r="H841" s="26" t="s">
        <v>16287</v>
      </c>
      <c r="I841" s="26" t="s">
        <v>16295</v>
      </c>
      <c r="J841" s="86" t="s">
        <v>158</v>
      </c>
      <c r="K841" s="178"/>
      <c r="L841" s="665"/>
      <c r="M841" s="178"/>
      <c r="N841" s="4"/>
      <c r="O841" s="86" t="s">
        <v>380</v>
      </c>
      <c r="P841" s="86" t="s">
        <v>380</v>
      </c>
      <c r="Q841" s="91" t="s">
        <v>16908</v>
      </c>
      <c r="R841" s="178" t="s">
        <v>122</v>
      </c>
      <c r="S841" s="86"/>
      <c r="T841" s="9"/>
      <c r="U841" s="9"/>
      <c r="V841" s="9"/>
      <c r="W841" s="9"/>
      <c r="X841" s="9"/>
      <c r="Y841" s="9"/>
      <c r="Z841" s="9"/>
    </row>
    <row r="842" spans="1:26" ht="30" customHeight="1">
      <c r="A842" s="665"/>
      <c r="B842" s="665"/>
      <c r="C842" s="665"/>
      <c r="D842" s="665"/>
      <c r="E842" s="665"/>
      <c r="F842" s="665"/>
      <c r="G842" s="26">
        <v>13</v>
      </c>
      <c r="H842" s="26" t="s">
        <v>16458</v>
      </c>
      <c r="I842" s="26" t="s">
        <v>16459</v>
      </c>
      <c r="J842" s="86" t="s">
        <v>158</v>
      </c>
      <c r="K842" s="178"/>
      <c r="L842" s="665"/>
      <c r="M842" s="178"/>
      <c r="N842" s="4"/>
      <c r="O842" s="86" t="s">
        <v>380</v>
      </c>
      <c r="P842" s="86" t="s">
        <v>380</v>
      </c>
      <c r="Q842" s="91" t="s">
        <v>16908</v>
      </c>
      <c r="R842" s="178" t="s">
        <v>122</v>
      </c>
      <c r="S842" s="86"/>
      <c r="T842" s="9"/>
      <c r="U842" s="9"/>
      <c r="V842" s="9"/>
      <c r="W842" s="9"/>
      <c r="X842" s="9"/>
      <c r="Y842" s="9"/>
      <c r="Z842" s="9"/>
    </row>
    <row r="843" spans="1:26" ht="30" customHeight="1">
      <c r="A843" s="665"/>
      <c r="B843" s="665"/>
      <c r="C843" s="665"/>
      <c r="D843" s="665"/>
      <c r="E843" s="665"/>
      <c r="F843" s="665"/>
      <c r="G843" s="26">
        <v>14</v>
      </c>
      <c r="H843" s="26" t="s">
        <v>13631</v>
      </c>
      <c r="I843" s="26" t="s">
        <v>16919</v>
      </c>
      <c r="J843" s="86" t="s">
        <v>158</v>
      </c>
      <c r="K843" s="178"/>
      <c r="L843" s="665"/>
      <c r="M843" s="178"/>
      <c r="N843" s="4"/>
      <c r="O843" s="86" t="s">
        <v>380</v>
      </c>
      <c r="P843" s="86" t="s">
        <v>380</v>
      </c>
      <c r="Q843" s="91" t="s">
        <v>16908</v>
      </c>
      <c r="R843" s="178" t="s">
        <v>122</v>
      </c>
      <c r="S843" s="86"/>
      <c r="T843" s="9"/>
      <c r="U843" s="9"/>
      <c r="V843" s="9"/>
      <c r="W843" s="9"/>
      <c r="X843" s="9"/>
      <c r="Y843" s="9"/>
      <c r="Z843" s="9"/>
    </row>
    <row r="844" spans="1:26" ht="30" customHeight="1">
      <c r="A844" s="665"/>
      <c r="B844" s="665"/>
      <c r="C844" s="665"/>
      <c r="D844" s="665"/>
      <c r="E844" s="665"/>
      <c r="F844" s="665"/>
      <c r="G844" s="26">
        <v>15</v>
      </c>
      <c r="H844" s="26" t="s">
        <v>16284</v>
      </c>
      <c r="I844" s="26" t="s">
        <v>16346</v>
      </c>
      <c r="J844" s="86" t="s">
        <v>158</v>
      </c>
      <c r="K844" s="178"/>
      <c r="L844" s="665"/>
      <c r="M844" s="178"/>
      <c r="N844" s="4"/>
      <c r="O844" s="86" t="s">
        <v>380</v>
      </c>
      <c r="P844" s="86" t="s">
        <v>380</v>
      </c>
      <c r="Q844" s="91" t="s">
        <v>16908</v>
      </c>
      <c r="R844" s="178" t="s">
        <v>122</v>
      </c>
      <c r="S844" s="86"/>
      <c r="T844" s="9"/>
      <c r="U844" s="9"/>
      <c r="V844" s="9"/>
      <c r="W844" s="9"/>
      <c r="X844" s="9"/>
      <c r="Y844" s="9"/>
      <c r="Z844" s="9"/>
    </row>
    <row r="845" spans="1:26" ht="30" customHeight="1">
      <c r="A845" s="665"/>
      <c r="B845" s="665"/>
      <c r="C845" s="665"/>
      <c r="D845" s="665"/>
      <c r="E845" s="665"/>
      <c r="F845" s="665"/>
      <c r="G845" s="26">
        <v>16</v>
      </c>
      <c r="H845" s="26" t="s">
        <v>16287</v>
      </c>
      <c r="I845" s="26" t="s">
        <v>16288</v>
      </c>
      <c r="J845" s="86" t="s">
        <v>158</v>
      </c>
      <c r="K845" s="178"/>
      <c r="L845" s="665"/>
      <c r="M845" s="178"/>
      <c r="N845" s="4"/>
      <c r="O845" s="86" t="s">
        <v>380</v>
      </c>
      <c r="P845" s="86" t="s">
        <v>380</v>
      </c>
      <c r="Q845" s="91" t="s">
        <v>16908</v>
      </c>
      <c r="R845" s="178" t="s">
        <v>122</v>
      </c>
      <c r="S845" s="86"/>
      <c r="T845" s="9"/>
      <c r="U845" s="9"/>
      <c r="V845" s="9"/>
      <c r="W845" s="9"/>
      <c r="X845" s="9"/>
      <c r="Y845" s="9"/>
      <c r="Z845" s="9"/>
    </row>
    <row r="846" spans="1:26" ht="30" customHeight="1">
      <c r="A846" s="665"/>
      <c r="B846" s="665"/>
      <c r="C846" s="665"/>
      <c r="D846" s="665"/>
      <c r="E846" s="665"/>
      <c r="F846" s="665"/>
      <c r="G846" s="26">
        <v>17</v>
      </c>
      <c r="H846" s="26" t="s">
        <v>16287</v>
      </c>
      <c r="I846" s="26" t="s">
        <v>16295</v>
      </c>
      <c r="J846" s="86" t="s">
        <v>158</v>
      </c>
      <c r="K846" s="178"/>
      <c r="L846" s="665"/>
      <c r="M846" s="178"/>
      <c r="N846" s="4"/>
      <c r="O846" s="86" t="s">
        <v>380</v>
      </c>
      <c r="P846" s="86" t="s">
        <v>380</v>
      </c>
      <c r="Q846" s="91" t="s">
        <v>16908</v>
      </c>
      <c r="R846" s="178" t="s">
        <v>122</v>
      </c>
      <c r="S846" s="86"/>
      <c r="T846" s="9"/>
      <c r="U846" s="9"/>
      <c r="V846" s="9"/>
      <c r="W846" s="9"/>
      <c r="X846" s="9"/>
      <c r="Y846" s="9"/>
      <c r="Z846" s="9"/>
    </row>
    <row r="847" spans="1:26" ht="30" customHeight="1">
      <c r="A847" s="665"/>
      <c r="B847" s="665"/>
      <c r="C847" s="665"/>
      <c r="D847" s="665"/>
      <c r="E847" s="665"/>
      <c r="F847" s="665"/>
      <c r="G847" s="26">
        <v>18</v>
      </c>
      <c r="H847" s="26" t="s">
        <v>16458</v>
      </c>
      <c r="I847" s="26" t="s">
        <v>16459</v>
      </c>
      <c r="J847" s="86" t="s">
        <v>158</v>
      </c>
      <c r="K847" s="178"/>
      <c r="L847" s="665"/>
      <c r="M847" s="178"/>
      <c r="N847" s="4"/>
      <c r="O847" s="86" t="s">
        <v>380</v>
      </c>
      <c r="P847" s="86" t="s">
        <v>380</v>
      </c>
      <c r="Q847" s="91" t="s">
        <v>16908</v>
      </c>
      <c r="R847" s="178" t="s">
        <v>122</v>
      </c>
      <c r="S847" s="86"/>
      <c r="T847" s="9"/>
      <c r="U847" s="9"/>
      <c r="V847" s="9"/>
      <c r="W847" s="9"/>
      <c r="X847" s="9"/>
      <c r="Y847" s="9"/>
      <c r="Z847" s="9"/>
    </row>
    <row r="848" spans="1:26" ht="30" customHeight="1">
      <c r="A848" s="665"/>
      <c r="B848" s="665"/>
      <c r="C848" s="665"/>
      <c r="D848" s="665"/>
      <c r="E848" s="665"/>
      <c r="F848" s="665"/>
      <c r="G848" s="26">
        <v>19</v>
      </c>
      <c r="H848" s="26" t="s">
        <v>13631</v>
      </c>
      <c r="I848" s="26" t="s">
        <v>16919</v>
      </c>
      <c r="J848" s="86" t="s">
        <v>158</v>
      </c>
      <c r="K848" s="178"/>
      <c r="L848" s="665"/>
      <c r="M848" s="178"/>
      <c r="N848" s="4"/>
      <c r="O848" s="86" t="s">
        <v>380</v>
      </c>
      <c r="P848" s="86" t="s">
        <v>380</v>
      </c>
      <c r="Q848" s="91" t="s">
        <v>16908</v>
      </c>
      <c r="R848" s="178" t="s">
        <v>122</v>
      </c>
      <c r="S848" s="86"/>
      <c r="T848" s="9"/>
      <c r="U848" s="9"/>
      <c r="V848" s="9"/>
      <c r="W848" s="9"/>
      <c r="X848" s="9"/>
      <c r="Y848" s="9"/>
      <c r="Z848" s="9"/>
    </row>
    <row r="849" spans="1:26" ht="30" customHeight="1">
      <c r="A849" s="665"/>
      <c r="B849" s="665"/>
      <c r="C849" s="665"/>
      <c r="D849" s="665"/>
      <c r="E849" s="665"/>
      <c r="F849" s="665"/>
      <c r="G849" s="26">
        <v>20</v>
      </c>
      <c r="H849" s="26" t="s">
        <v>16284</v>
      </c>
      <c r="I849" s="26" t="s">
        <v>16346</v>
      </c>
      <c r="J849" s="86" t="s">
        <v>158</v>
      </c>
      <c r="K849" s="178"/>
      <c r="L849" s="665"/>
      <c r="M849" s="178"/>
      <c r="N849" s="4"/>
      <c r="O849" s="86" t="s">
        <v>380</v>
      </c>
      <c r="P849" s="86" t="s">
        <v>380</v>
      </c>
      <c r="Q849" s="91" t="s">
        <v>16908</v>
      </c>
      <c r="R849" s="178" t="s">
        <v>122</v>
      </c>
      <c r="S849" s="86"/>
      <c r="T849" s="9"/>
      <c r="U849" s="9"/>
      <c r="V849" s="9"/>
      <c r="W849" s="9"/>
      <c r="X849" s="9"/>
      <c r="Y849" s="9"/>
      <c r="Z849" s="9"/>
    </row>
    <row r="850" spans="1:26" ht="30" customHeight="1">
      <c r="A850" s="665"/>
      <c r="B850" s="665"/>
      <c r="C850" s="665"/>
      <c r="D850" s="665"/>
      <c r="E850" s="665"/>
      <c r="F850" s="665"/>
      <c r="G850" s="26">
        <v>21</v>
      </c>
      <c r="H850" s="26" t="s">
        <v>16287</v>
      </c>
      <c r="I850" s="26" t="s">
        <v>16288</v>
      </c>
      <c r="J850" s="86" t="s">
        <v>158</v>
      </c>
      <c r="K850" s="178"/>
      <c r="L850" s="665"/>
      <c r="M850" s="178"/>
      <c r="N850" s="4"/>
      <c r="O850" s="86" t="s">
        <v>380</v>
      </c>
      <c r="P850" s="86" t="s">
        <v>380</v>
      </c>
      <c r="Q850" s="91" t="s">
        <v>16908</v>
      </c>
      <c r="R850" s="178" t="s">
        <v>122</v>
      </c>
      <c r="S850" s="86"/>
      <c r="T850" s="9"/>
      <c r="U850" s="9"/>
      <c r="V850" s="9"/>
      <c r="W850" s="9"/>
      <c r="X850" s="9"/>
      <c r="Y850" s="9"/>
      <c r="Z850" s="9"/>
    </row>
    <row r="851" spans="1:26" ht="30" customHeight="1">
      <c r="A851" s="665"/>
      <c r="B851" s="665"/>
      <c r="C851" s="665"/>
      <c r="D851" s="665"/>
      <c r="E851" s="665"/>
      <c r="F851" s="665"/>
      <c r="G851" s="26">
        <v>22</v>
      </c>
      <c r="H851" s="26" t="s">
        <v>16287</v>
      </c>
      <c r="I851" s="26" t="s">
        <v>16295</v>
      </c>
      <c r="J851" s="86" t="s">
        <v>158</v>
      </c>
      <c r="K851" s="178"/>
      <c r="L851" s="665"/>
      <c r="M851" s="178"/>
      <c r="N851" s="4"/>
      <c r="O851" s="86" t="s">
        <v>380</v>
      </c>
      <c r="P851" s="86" t="s">
        <v>380</v>
      </c>
      <c r="Q851" s="91" t="s">
        <v>16908</v>
      </c>
      <c r="R851" s="178" t="s">
        <v>122</v>
      </c>
      <c r="S851" s="86"/>
      <c r="T851" s="9"/>
      <c r="U851" s="9"/>
      <c r="V851" s="9"/>
      <c r="W851" s="9"/>
      <c r="X851" s="9"/>
      <c r="Y851" s="9"/>
      <c r="Z851" s="9"/>
    </row>
    <row r="852" spans="1:26" ht="30" customHeight="1">
      <c r="A852" s="665"/>
      <c r="B852" s="665"/>
      <c r="C852" s="665"/>
      <c r="D852" s="665"/>
      <c r="E852" s="665"/>
      <c r="F852" s="665"/>
      <c r="G852" s="26">
        <v>23</v>
      </c>
      <c r="H852" s="26" t="s">
        <v>16458</v>
      </c>
      <c r="I852" s="26" t="s">
        <v>16459</v>
      </c>
      <c r="J852" s="86" t="s">
        <v>158</v>
      </c>
      <c r="K852" s="178"/>
      <c r="L852" s="665"/>
      <c r="M852" s="178"/>
      <c r="N852" s="4"/>
      <c r="O852" s="86" t="s">
        <v>380</v>
      </c>
      <c r="P852" s="86" t="s">
        <v>380</v>
      </c>
      <c r="Q852" s="91" t="s">
        <v>16908</v>
      </c>
      <c r="R852" s="178" t="s">
        <v>122</v>
      </c>
      <c r="S852" s="86"/>
      <c r="T852" s="9"/>
      <c r="U852" s="9"/>
      <c r="V852" s="9"/>
      <c r="W852" s="9"/>
      <c r="X852" s="9"/>
      <c r="Y852" s="9"/>
      <c r="Z852" s="9"/>
    </row>
    <row r="853" spans="1:26" ht="30" customHeight="1">
      <c r="A853" s="665"/>
      <c r="B853" s="665"/>
      <c r="C853" s="665"/>
      <c r="D853" s="665"/>
      <c r="E853" s="665"/>
      <c r="F853" s="665"/>
      <c r="G853" s="26">
        <v>24</v>
      </c>
      <c r="H853" s="26" t="s">
        <v>13631</v>
      </c>
      <c r="I853" s="26" t="s">
        <v>16919</v>
      </c>
      <c r="J853" s="86" t="s">
        <v>158</v>
      </c>
      <c r="K853" s="178"/>
      <c r="L853" s="665"/>
      <c r="M853" s="178"/>
      <c r="N853" s="4"/>
      <c r="O853" s="86" t="s">
        <v>380</v>
      </c>
      <c r="P853" s="86" t="s">
        <v>380</v>
      </c>
      <c r="Q853" s="91" t="s">
        <v>16908</v>
      </c>
      <c r="R853" s="178" t="s">
        <v>122</v>
      </c>
      <c r="S853" s="86"/>
      <c r="T853" s="9"/>
      <c r="U853" s="9"/>
      <c r="V853" s="9"/>
      <c r="W853" s="9"/>
      <c r="X853" s="9"/>
      <c r="Y853" s="9"/>
      <c r="Z853" s="9"/>
    </row>
    <row r="854" spans="1:26" ht="30" customHeight="1">
      <c r="A854" s="666"/>
      <c r="B854" s="666"/>
      <c r="C854" s="666"/>
      <c r="D854" s="666"/>
      <c r="E854" s="666"/>
      <c r="F854" s="666"/>
      <c r="G854" s="26">
        <v>25</v>
      </c>
      <c r="H854" s="26" t="s">
        <v>16301</v>
      </c>
      <c r="I854" s="26" t="s">
        <v>16302</v>
      </c>
      <c r="J854" s="86" t="s">
        <v>158</v>
      </c>
      <c r="K854" s="178"/>
      <c r="L854" s="666"/>
      <c r="M854" s="178" t="s">
        <v>16953</v>
      </c>
      <c r="N854" s="4"/>
      <c r="O854" s="86" t="s">
        <v>380</v>
      </c>
      <c r="P854" s="86" t="s">
        <v>380</v>
      </c>
      <c r="Q854" s="91" t="s">
        <v>16908</v>
      </c>
      <c r="R854" s="178" t="s">
        <v>122</v>
      </c>
      <c r="S854" s="86"/>
      <c r="T854" s="9"/>
      <c r="U854" s="9"/>
      <c r="V854" s="9"/>
      <c r="W854" s="9"/>
      <c r="X854" s="9"/>
      <c r="Y854" s="9"/>
      <c r="Z854" s="9"/>
    </row>
    <row r="855" spans="1:26" ht="30" customHeight="1">
      <c r="A855" s="735" t="s">
        <v>16954</v>
      </c>
      <c r="B855" s="735" t="s">
        <v>16306</v>
      </c>
      <c r="C855" s="735" t="s">
        <v>15063</v>
      </c>
      <c r="D855" s="740" t="s">
        <v>16957</v>
      </c>
      <c r="E855" s="740" t="s">
        <v>16959</v>
      </c>
      <c r="F855" s="740" t="s">
        <v>13002</v>
      </c>
      <c r="G855" s="26">
        <v>1</v>
      </c>
      <c r="H855" s="26" t="s">
        <v>13327</v>
      </c>
      <c r="I855" s="26" t="s">
        <v>16553</v>
      </c>
      <c r="J855" s="86" t="s">
        <v>158</v>
      </c>
      <c r="K855" s="178"/>
      <c r="L855" s="734"/>
      <c r="M855" s="178"/>
      <c r="N855" s="4"/>
      <c r="O855" s="86" t="s">
        <v>380</v>
      </c>
      <c r="P855" s="86" t="s">
        <v>380</v>
      </c>
      <c r="Q855" s="91" t="s">
        <v>16963</v>
      </c>
      <c r="R855" s="178" t="s">
        <v>122</v>
      </c>
      <c r="S855" s="86"/>
      <c r="T855" s="9"/>
      <c r="U855" s="9"/>
      <c r="V855" s="9"/>
      <c r="W855" s="9"/>
      <c r="X855" s="9"/>
      <c r="Y855" s="9"/>
      <c r="Z855" s="9"/>
    </row>
    <row r="856" spans="1:26" ht="30" customHeight="1">
      <c r="A856" s="665"/>
      <c r="B856" s="665"/>
      <c r="C856" s="665"/>
      <c r="D856" s="665"/>
      <c r="E856" s="665"/>
      <c r="F856" s="665"/>
      <c r="G856" s="26">
        <v>2</v>
      </c>
      <c r="H856" s="26" t="s">
        <v>13449</v>
      </c>
      <c r="I856" s="26" t="s">
        <v>16556</v>
      </c>
      <c r="J856" s="86" t="s">
        <v>158</v>
      </c>
      <c r="K856" s="178"/>
      <c r="L856" s="665"/>
      <c r="M856" s="178"/>
      <c r="N856" s="4"/>
      <c r="O856" s="86" t="s">
        <v>380</v>
      </c>
      <c r="P856" s="86" t="s">
        <v>380</v>
      </c>
      <c r="Q856" s="91" t="s">
        <v>16963</v>
      </c>
      <c r="R856" s="178" t="s">
        <v>122</v>
      </c>
      <c r="S856" s="86"/>
      <c r="T856" s="9"/>
      <c r="U856" s="9"/>
      <c r="V856" s="9"/>
      <c r="W856" s="9"/>
      <c r="X856" s="9"/>
      <c r="Y856" s="9"/>
      <c r="Z856" s="9"/>
    </row>
    <row r="857" spans="1:26" ht="30" customHeight="1">
      <c r="A857" s="665"/>
      <c r="B857" s="665"/>
      <c r="C857" s="665"/>
      <c r="D857" s="665"/>
      <c r="E857" s="665"/>
      <c r="F857" s="665"/>
      <c r="G857" s="26">
        <v>3</v>
      </c>
      <c r="H857" s="26" t="s">
        <v>13547</v>
      </c>
      <c r="I857" s="26" t="s">
        <v>16560</v>
      </c>
      <c r="J857" s="86" t="s">
        <v>158</v>
      </c>
      <c r="K857" s="178"/>
      <c r="L857" s="665"/>
      <c r="M857" s="178"/>
      <c r="N857" s="4"/>
      <c r="O857" s="86" t="s">
        <v>380</v>
      </c>
      <c r="P857" s="86" t="s">
        <v>380</v>
      </c>
      <c r="Q857" s="91" t="s">
        <v>16963</v>
      </c>
      <c r="R857" s="178" t="s">
        <v>122</v>
      </c>
      <c r="S857" s="86"/>
      <c r="T857" s="9"/>
      <c r="U857" s="9"/>
      <c r="V857" s="9"/>
      <c r="W857" s="9"/>
      <c r="X857" s="9"/>
      <c r="Y857" s="9"/>
      <c r="Z857" s="9"/>
    </row>
    <row r="858" spans="1:26" ht="30" customHeight="1">
      <c r="A858" s="665"/>
      <c r="B858" s="665"/>
      <c r="C858" s="665"/>
      <c r="D858" s="665"/>
      <c r="E858" s="665"/>
      <c r="F858" s="665"/>
      <c r="G858" s="26">
        <v>4</v>
      </c>
      <c r="H858" s="26" t="s">
        <v>13631</v>
      </c>
      <c r="I858" s="26" t="s">
        <v>16460</v>
      </c>
      <c r="J858" s="86" t="s">
        <v>158</v>
      </c>
      <c r="K858" s="178"/>
      <c r="L858" s="665"/>
      <c r="M858" s="178"/>
      <c r="N858" s="4"/>
      <c r="O858" s="86" t="s">
        <v>380</v>
      </c>
      <c r="P858" s="86" t="s">
        <v>380</v>
      </c>
      <c r="Q858" s="91" t="s">
        <v>16963</v>
      </c>
      <c r="R858" s="178" t="s">
        <v>122</v>
      </c>
      <c r="S858" s="86"/>
      <c r="T858" s="9"/>
      <c r="U858" s="9"/>
      <c r="V858" s="9"/>
      <c r="W858" s="9"/>
      <c r="X858" s="9"/>
      <c r="Y858" s="9"/>
      <c r="Z858" s="9"/>
    </row>
    <row r="859" spans="1:26" ht="30" customHeight="1">
      <c r="A859" s="666"/>
      <c r="B859" s="666"/>
      <c r="C859" s="666"/>
      <c r="D859" s="665"/>
      <c r="E859" s="666"/>
      <c r="F859" s="666"/>
      <c r="G859" s="26">
        <v>5</v>
      </c>
      <c r="H859" s="26" t="s">
        <v>16301</v>
      </c>
      <c r="I859" s="26" t="s">
        <v>16328</v>
      </c>
      <c r="J859" s="86" t="s">
        <v>158</v>
      </c>
      <c r="K859" s="178"/>
      <c r="L859" s="666"/>
      <c r="M859" s="178" t="s">
        <v>16965</v>
      </c>
      <c r="N859" s="4"/>
      <c r="O859" s="86" t="s">
        <v>380</v>
      </c>
      <c r="P859" s="86" t="s">
        <v>380</v>
      </c>
      <c r="Q859" s="91" t="s">
        <v>16963</v>
      </c>
      <c r="R859" s="178" t="s">
        <v>122</v>
      </c>
      <c r="S859" s="86"/>
      <c r="T859" s="9"/>
      <c r="U859" s="9"/>
      <c r="V859" s="9"/>
      <c r="W859" s="9"/>
      <c r="X859" s="9"/>
      <c r="Y859" s="9"/>
      <c r="Z859" s="9"/>
    </row>
    <row r="860" spans="1:26" ht="30" customHeight="1">
      <c r="A860" s="26" t="s">
        <v>16967</v>
      </c>
      <c r="B860" s="349" t="s">
        <v>363</v>
      </c>
      <c r="C860" s="349" t="s">
        <v>365</v>
      </c>
      <c r="D860" s="159" t="s">
        <v>16957</v>
      </c>
      <c r="E860" s="92" t="s">
        <v>16970</v>
      </c>
      <c r="F860" s="92" t="s">
        <v>13002</v>
      </c>
      <c r="G860" s="26">
        <v>1</v>
      </c>
      <c r="H860" s="477" t="s">
        <v>16970</v>
      </c>
      <c r="I860" s="478" t="s">
        <v>16971</v>
      </c>
      <c r="J860" s="86" t="s">
        <v>158</v>
      </c>
      <c r="K860" s="178"/>
      <c r="L860" s="86"/>
      <c r="M860" s="178"/>
      <c r="N860" s="4"/>
      <c r="O860" s="86" t="s">
        <v>380</v>
      </c>
      <c r="P860" s="86" t="s">
        <v>380</v>
      </c>
      <c r="Q860" s="86" t="s">
        <v>16973</v>
      </c>
      <c r="R860" s="178" t="s">
        <v>122</v>
      </c>
      <c r="S860" s="86"/>
      <c r="T860" s="9"/>
      <c r="U860" s="9"/>
      <c r="V860" s="9"/>
      <c r="W860" s="9"/>
      <c r="X860" s="9"/>
      <c r="Y860" s="9"/>
      <c r="Z860" s="9"/>
    </row>
    <row r="861" spans="1:26" ht="30" customHeight="1">
      <c r="A861" s="735" t="s">
        <v>16974</v>
      </c>
      <c r="B861" s="735" t="s">
        <v>12153</v>
      </c>
      <c r="C861" s="735" t="s">
        <v>15063</v>
      </c>
      <c r="D861" s="740" t="s">
        <v>16957</v>
      </c>
      <c r="E861" s="740" t="s">
        <v>16994</v>
      </c>
      <c r="F861" s="740" t="s">
        <v>13002</v>
      </c>
      <c r="G861" s="78">
        <v>1</v>
      </c>
      <c r="H861" s="26" t="s">
        <v>13327</v>
      </c>
      <c r="I861" s="26" t="s">
        <v>16553</v>
      </c>
      <c r="J861" s="91" t="s">
        <v>158</v>
      </c>
      <c r="K861" s="178"/>
      <c r="L861" s="734"/>
      <c r="M861" s="178"/>
      <c r="N861" s="4"/>
      <c r="O861" s="86" t="s">
        <v>380</v>
      </c>
      <c r="P861" s="86" t="s">
        <v>380</v>
      </c>
      <c r="Q861" s="91" t="s">
        <v>16995</v>
      </c>
      <c r="R861" s="178" t="s">
        <v>122</v>
      </c>
      <c r="S861" s="86"/>
      <c r="T861" s="9"/>
      <c r="U861" s="9"/>
      <c r="V861" s="9"/>
      <c r="W861" s="9"/>
      <c r="X861" s="9"/>
      <c r="Y861" s="9"/>
      <c r="Z861" s="9"/>
    </row>
    <row r="862" spans="1:26" ht="30" customHeight="1">
      <c r="A862" s="665"/>
      <c r="B862" s="665"/>
      <c r="C862" s="665"/>
      <c r="D862" s="665"/>
      <c r="E862" s="665"/>
      <c r="F862" s="665"/>
      <c r="G862" s="26">
        <v>2</v>
      </c>
      <c r="H862" s="26" t="s">
        <v>13449</v>
      </c>
      <c r="I862" s="26" t="s">
        <v>16556</v>
      </c>
      <c r="J862" s="86" t="s">
        <v>158</v>
      </c>
      <c r="K862" s="178"/>
      <c r="L862" s="665"/>
      <c r="M862" s="178"/>
      <c r="N862" s="4"/>
      <c r="O862" s="86" t="s">
        <v>380</v>
      </c>
      <c r="P862" s="86" t="s">
        <v>380</v>
      </c>
      <c r="Q862" s="91" t="s">
        <v>16995</v>
      </c>
      <c r="R862" s="178" t="s">
        <v>122</v>
      </c>
      <c r="S862" s="86"/>
      <c r="T862" s="9"/>
      <c r="U862" s="9"/>
      <c r="V862" s="9"/>
      <c r="W862" s="9"/>
      <c r="X862" s="9"/>
      <c r="Y862" s="9"/>
      <c r="Z862" s="9"/>
    </row>
    <row r="863" spans="1:26" ht="30" customHeight="1">
      <c r="A863" s="665"/>
      <c r="B863" s="665"/>
      <c r="C863" s="665"/>
      <c r="D863" s="665"/>
      <c r="E863" s="665"/>
      <c r="F863" s="665"/>
      <c r="G863" s="26">
        <v>3</v>
      </c>
      <c r="H863" s="26" t="s">
        <v>13547</v>
      </c>
      <c r="I863" s="26" t="s">
        <v>16560</v>
      </c>
      <c r="J863" s="86" t="s">
        <v>158</v>
      </c>
      <c r="K863" s="178"/>
      <c r="L863" s="665"/>
      <c r="M863" s="178"/>
      <c r="N863" s="4"/>
      <c r="O863" s="86" t="s">
        <v>380</v>
      </c>
      <c r="P863" s="86" t="s">
        <v>380</v>
      </c>
      <c r="Q863" s="91" t="s">
        <v>16995</v>
      </c>
      <c r="R863" s="178" t="s">
        <v>122</v>
      </c>
      <c r="S863" s="86"/>
      <c r="T863" s="9"/>
      <c r="U863" s="9"/>
      <c r="V863" s="9"/>
      <c r="W863" s="9"/>
      <c r="X863" s="9"/>
      <c r="Y863" s="9"/>
      <c r="Z863" s="9"/>
    </row>
    <row r="864" spans="1:26" ht="30" customHeight="1">
      <c r="A864" s="665"/>
      <c r="B864" s="665"/>
      <c r="C864" s="665"/>
      <c r="D864" s="665"/>
      <c r="E864" s="665"/>
      <c r="F864" s="665"/>
      <c r="G864" s="26">
        <v>4</v>
      </c>
      <c r="H864" s="26" t="s">
        <v>13631</v>
      </c>
      <c r="I864" s="26" t="s">
        <v>16460</v>
      </c>
      <c r="J864" s="86" t="s">
        <v>158</v>
      </c>
      <c r="K864" s="178"/>
      <c r="L864" s="665"/>
      <c r="M864" s="178"/>
      <c r="N864" s="4"/>
      <c r="O864" s="86" t="s">
        <v>380</v>
      </c>
      <c r="P864" s="86" t="s">
        <v>380</v>
      </c>
      <c r="Q864" s="91" t="s">
        <v>16995</v>
      </c>
      <c r="R864" s="178" t="s">
        <v>122</v>
      </c>
      <c r="S864" s="86"/>
      <c r="T864" s="9"/>
      <c r="U864" s="9"/>
      <c r="V864" s="9"/>
      <c r="W864" s="9"/>
      <c r="X864" s="9"/>
      <c r="Y864" s="9"/>
      <c r="Z864" s="9"/>
    </row>
    <row r="865" spans="1:26" ht="30" customHeight="1">
      <c r="A865" s="666"/>
      <c r="B865" s="666"/>
      <c r="C865" s="666"/>
      <c r="D865" s="665"/>
      <c r="E865" s="666"/>
      <c r="F865" s="666"/>
      <c r="G865" s="26">
        <v>5</v>
      </c>
      <c r="H865" s="26" t="s">
        <v>16301</v>
      </c>
      <c r="I865" s="26" t="s">
        <v>16328</v>
      </c>
      <c r="J865" s="86" t="s">
        <v>158</v>
      </c>
      <c r="K865" s="178"/>
      <c r="L865" s="666"/>
      <c r="M865" s="178"/>
      <c r="N865" s="4"/>
      <c r="O865" s="86" t="s">
        <v>380</v>
      </c>
      <c r="P865" s="86" t="s">
        <v>380</v>
      </c>
      <c r="Q865" s="91" t="s">
        <v>16995</v>
      </c>
      <c r="R865" s="178" t="s">
        <v>122</v>
      </c>
      <c r="S865" s="86"/>
      <c r="T865" s="9"/>
      <c r="U865" s="9"/>
      <c r="V865" s="9"/>
      <c r="W865" s="9"/>
      <c r="X865" s="9"/>
      <c r="Y865" s="9"/>
      <c r="Z865" s="9"/>
    </row>
    <row r="866" spans="1:26" ht="30" customHeight="1">
      <c r="A866" s="78" t="s">
        <v>17003</v>
      </c>
      <c r="B866" s="347" t="s">
        <v>16306</v>
      </c>
      <c r="C866" s="347" t="s">
        <v>15063</v>
      </c>
      <c r="D866" s="168" t="s">
        <v>17005</v>
      </c>
      <c r="E866" s="168" t="s">
        <v>17007</v>
      </c>
      <c r="F866" s="93" t="s">
        <v>13002</v>
      </c>
      <c r="G866" s="78">
        <v>1</v>
      </c>
      <c r="H866" s="26" t="s">
        <v>16301</v>
      </c>
      <c r="I866" s="26" t="s">
        <v>16328</v>
      </c>
      <c r="J866" s="91" t="s">
        <v>158</v>
      </c>
      <c r="K866" s="178"/>
      <c r="L866" s="91"/>
      <c r="M866" s="178"/>
      <c r="N866" s="4"/>
      <c r="O866" s="86" t="s">
        <v>380</v>
      </c>
      <c r="P866" s="86" t="s">
        <v>380</v>
      </c>
      <c r="Q866" s="91" t="s">
        <v>17009</v>
      </c>
      <c r="R866" s="178" t="s">
        <v>122</v>
      </c>
      <c r="S866" s="86"/>
      <c r="T866" s="9"/>
      <c r="U866" s="9"/>
      <c r="V866" s="9"/>
      <c r="W866" s="9"/>
      <c r="X866" s="9"/>
      <c r="Y866" s="9"/>
      <c r="Z866" s="9"/>
    </row>
    <row r="867" spans="1:26" ht="30" customHeight="1">
      <c r="A867" s="735" t="s">
        <v>17010</v>
      </c>
      <c r="B867" s="735" t="s">
        <v>16306</v>
      </c>
      <c r="C867" s="735" t="s">
        <v>15063</v>
      </c>
      <c r="D867" s="740" t="s">
        <v>17013</v>
      </c>
      <c r="E867" s="740" t="s">
        <v>17014</v>
      </c>
      <c r="F867" s="740" t="s">
        <v>13002</v>
      </c>
      <c r="G867" s="78">
        <v>1</v>
      </c>
      <c r="H867" s="26" t="s">
        <v>13006</v>
      </c>
      <c r="I867" s="26" t="s">
        <v>13007</v>
      </c>
      <c r="J867" s="91" t="s">
        <v>158</v>
      </c>
      <c r="K867" s="178"/>
      <c r="L867" s="734"/>
      <c r="M867" s="178"/>
      <c r="N867" s="64"/>
      <c r="O867" s="86" t="s">
        <v>380</v>
      </c>
      <c r="P867" s="86" t="s">
        <v>380</v>
      </c>
      <c r="Q867" s="91" t="s">
        <v>17016</v>
      </c>
      <c r="R867" s="178"/>
      <c r="S867" s="86"/>
      <c r="T867" s="9"/>
      <c r="U867" s="9"/>
      <c r="V867" s="9"/>
      <c r="W867" s="9"/>
      <c r="X867" s="9"/>
      <c r="Y867" s="9"/>
      <c r="Z867" s="9"/>
    </row>
    <row r="868" spans="1:26" ht="30" customHeight="1">
      <c r="A868" s="665"/>
      <c r="B868" s="665"/>
      <c r="C868" s="665"/>
      <c r="D868" s="665"/>
      <c r="E868" s="665"/>
      <c r="F868" s="665"/>
      <c r="G868" s="26">
        <v>2</v>
      </c>
      <c r="H868" s="26" t="s">
        <v>13108</v>
      </c>
      <c r="I868" s="26" t="s">
        <v>14730</v>
      </c>
      <c r="J868" s="86" t="s">
        <v>158</v>
      </c>
      <c r="K868" s="178"/>
      <c r="L868" s="665"/>
      <c r="M868" s="178"/>
      <c r="N868" s="4"/>
      <c r="O868" s="86" t="s">
        <v>380</v>
      </c>
      <c r="P868" s="86" t="s">
        <v>380</v>
      </c>
      <c r="Q868" s="91" t="s">
        <v>17016</v>
      </c>
      <c r="R868" s="178"/>
      <c r="S868" s="86"/>
      <c r="T868" s="9"/>
      <c r="U868" s="9"/>
      <c r="V868" s="9"/>
      <c r="W868" s="9"/>
      <c r="X868" s="9"/>
      <c r="Y868" s="9"/>
      <c r="Z868" s="9"/>
    </row>
    <row r="869" spans="1:26" ht="30" customHeight="1">
      <c r="A869" s="665"/>
      <c r="B869" s="665"/>
      <c r="C869" s="665"/>
      <c r="D869" s="665"/>
      <c r="E869" s="665"/>
      <c r="F869" s="665"/>
      <c r="G869" s="26">
        <v>3</v>
      </c>
      <c r="H869" s="26" t="s">
        <v>15367</v>
      </c>
      <c r="I869" s="26" t="s">
        <v>15368</v>
      </c>
      <c r="J869" s="86" t="s">
        <v>158</v>
      </c>
      <c r="K869" s="178"/>
      <c r="L869" s="665"/>
      <c r="M869" s="178"/>
      <c r="N869" s="4"/>
      <c r="O869" s="86" t="s">
        <v>380</v>
      </c>
      <c r="P869" s="86" t="s">
        <v>380</v>
      </c>
      <c r="Q869" s="91" t="s">
        <v>17016</v>
      </c>
      <c r="R869" s="178"/>
      <c r="S869" s="86"/>
      <c r="T869" s="9"/>
      <c r="U869" s="9"/>
      <c r="V869" s="9"/>
      <c r="W869" s="9"/>
      <c r="X869" s="9"/>
      <c r="Y869" s="9"/>
      <c r="Z869" s="9"/>
    </row>
    <row r="870" spans="1:26" ht="30" customHeight="1">
      <c r="A870" s="666"/>
      <c r="B870" s="666"/>
      <c r="C870" s="666"/>
      <c r="D870" s="665"/>
      <c r="E870" s="666"/>
      <c r="F870" s="666"/>
      <c r="G870" s="26">
        <v>4</v>
      </c>
      <c r="H870" s="26" t="s">
        <v>17018</v>
      </c>
      <c r="I870" s="26" t="s">
        <v>17019</v>
      </c>
      <c r="J870" s="86" t="s">
        <v>158</v>
      </c>
      <c r="K870" s="178"/>
      <c r="L870" s="666"/>
      <c r="M870" s="178"/>
      <c r="N870" s="64"/>
      <c r="O870" s="86" t="s">
        <v>380</v>
      </c>
      <c r="P870" s="86" t="s">
        <v>380</v>
      </c>
      <c r="Q870" s="91" t="s">
        <v>17016</v>
      </c>
      <c r="R870" s="178"/>
      <c r="S870" s="86"/>
      <c r="T870" s="9"/>
      <c r="U870" s="9"/>
      <c r="V870" s="9"/>
      <c r="W870" s="9"/>
      <c r="X870" s="9"/>
      <c r="Y870" s="9"/>
      <c r="Z870" s="9"/>
    </row>
    <row r="871" spans="1:26" ht="30" customHeight="1">
      <c r="A871" s="735" t="s">
        <v>17022</v>
      </c>
      <c r="B871" s="735" t="s">
        <v>16306</v>
      </c>
      <c r="C871" s="735" t="s">
        <v>15063</v>
      </c>
      <c r="D871" s="740" t="s">
        <v>17013</v>
      </c>
      <c r="E871" s="740" t="s">
        <v>17024</v>
      </c>
      <c r="F871" s="740" t="s">
        <v>13002</v>
      </c>
      <c r="G871" s="78">
        <v>1</v>
      </c>
      <c r="H871" s="26" t="s">
        <v>13006</v>
      </c>
      <c r="I871" s="26" t="s">
        <v>13007</v>
      </c>
      <c r="J871" s="91" t="s">
        <v>158</v>
      </c>
      <c r="K871" s="178"/>
      <c r="L871" s="734"/>
      <c r="M871" s="178"/>
      <c r="N871" s="64"/>
      <c r="O871" s="86" t="s">
        <v>380</v>
      </c>
      <c r="P871" s="86" t="s">
        <v>380</v>
      </c>
      <c r="Q871" s="91" t="s">
        <v>17026</v>
      </c>
      <c r="R871" s="178"/>
      <c r="S871" s="86"/>
      <c r="T871" s="9"/>
      <c r="U871" s="9"/>
      <c r="V871" s="9"/>
      <c r="W871" s="9"/>
      <c r="X871" s="9"/>
      <c r="Y871" s="9"/>
      <c r="Z871" s="9"/>
    </row>
    <row r="872" spans="1:26" ht="30" customHeight="1">
      <c r="A872" s="665"/>
      <c r="B872" s="665"/>
      <c r="C872" s="665"/>
      <c r="D872" s="665"/>
      <c r="E872" s="665"/>
      <c r="F872" s="665"/>
      <c r="G872" s="26">
        <v>2</v>
      </c>
      <c r="H872" s="26" t="s">
        <v>13108</v>
      </c>
      <c r="I872" s="26" t="s">
        <v>14730</v>
      </c>
      <c r="J872" s="86" t="s">
        <v>158</v>
      </c>
      <c r="K872" s="178"/>
      <c r="L872" s="665"/>
      <c r="M872" s="178"/>
      <c r="N872" s="4"/>
      <c r="O872" s="86" t="s">
        <v>380</v>
      </c>
      <c r="P872" s="86" t="s">
        <v>380</v>
      </c>
      <c r="Q872" s="91" t="s">
        <v>17026</v>
      </c>
      <c r="R872" s="178"/>
      <c r="S872" s="86"/>
      <c r="T872" s="9"/>
      <c r="U872" s="9"/>
      <c r="V872" s="9"/>
      <c r="W872" s="9"/>
      <c r="X872" s="9"/>
      <c r="Y872" s="9"/>
      <c r="Z872" s="9"/>
    </row>
    <row r="873" spans="1:26" ht="30" customHeight="1">
      <c r="A873" s="665"/>
      <c r="B873" s="665"/>
      <c r="C873" s="665"/>
      <c r="D873" s="665"/>
      <c r="E873" s="665"/>
      <c r="F873" s="665"/>
      <c r="G873" s="26">
        <v>3</v>
      </c>
      <c r="H873" s="26" t="s">
        <v>15367</v>
      </c>
      <c r="I873" s="26" t="s">
        <v>15368</v>
      </c>
      <c r="J873" s="86" t="s">
        <v>158</v>
      </c>
      <c r="K873" s="178"/>
      <c r="L873" s="665"/>
      <c r="M873" s="178"/>
      <c r="N873" s="4"/>
      <c r="O873" s="86" t="s">
        <v>380</v>
      </c>
      <c r="P873" s="86" t="s">
        <v>380</v>
      </c>
      <c r="Q873" s="91" t="s">
        <v>17026</v>
      </c>
      <c r="R873" s="178"/>
      <c r="S873" s="86"/>
      <c r="T873" s="9"/>
      <c r="U873" s="9"/>
      <c r="V873" s="9"/>
      <c r="W873" s="9"/>
      <c r="X873" s="9"/>
      <c r="Y873" s="9"/>
      <c r="Z873" s="9"/>
    </row>
    <row r="874" spans="1:26" ht="30" customHeight="1">
      <c r="A874" s="666"/>
      <c r="B874" s="666"/>
      <c r="C874" s="666"/>
      <c r="D874" s="665"/>
      <c r="E874" s="666"/>
      <c r="F874" s="666"/>
      <c r="G874" s="26">
        <v>4</v>
      </c>
      <c r="H874" s="26" t="s">
        <v>17031</v>
      </c>
      <c r="I874" s="26" t="s">
        <v>17033</v>
      </c>
      <c r="J874" s="86" t="s">
        <v>158</v>
      </c>
      <c r="K874" s="178"/>
      <c r="L874" s="666"/>
      <c r="M874" s="178"/>
      <c r="N874" s="64"/>
      <c r="O874" s="86" t="s">
        <v>380</v>
      </c>
      <c r="P874" s="86" t="s">
        <v>380</v>
      </c>
      <c r="Q874" s="91" t="s">
        <v>17026</v>
      </c>
      <c r="R874" s="178"/>
      <c r="S874" s="86"/>
      <c r="T874" s="9"/>
      <c r="U874" s="9"/>
      <c r="V874" s="9"/>
      <c r="W874" s="9"/>
      <c r="X874" s="9"/>
      <c r="Y874" s="9"/>
      <c r="Z874" s="9"/>
    </row>
    <row r="875" spans="1:26" ht="30" customHeight="1">
      <c r="A875" s="735" t="s">
        <v>17036</v>
      </c>
      <c r="B875" s="735" t="s">
        <v>16306</v>
      </c>
      <c r="C875" s="735" t="s">
        <v>15063</v>
      </c>
      <c r="D875" s="740" t="s">
        <v>17013</v>
      </c>
      <c r="E875" s="740" t="s">
        <v>17038</v>
      </c>
      <c r="F875" s="740" t="s">
        <v>13002</v>
      </c>
      <c r="G875" s="78">
        <v>1</v>
      </c>
      <c r="H875" s="26" t="s">
        <v>13006</v>
      </c>
      <c r="I875" s="26" t="s">
        <v>13007</v>
      </c>
      <c r="J875" s="91" t="s">
        <v>158</v>
      </c>
      <c r="K875" s="178"/>
      <c r="L875" s="734"/>
      <c r="M875" s="760" t="s">
        <v>17039</v>
      </c>
      <c r="N875" s="64"/>
      <c r="O875" s="86" t="s">
        <v>380</v>
      </c>
      <c r="P875" s="86" t="s">
        <v>380</v>
      </c>
      <c r="Q875" s="91" t="s">
        <v>17040</v>
      </c>
      <c r="R875" s="178"/>
      <c r="S875" s="86"/>
      <c r="T875" s="9"/>
      <c r="U875" s="9"/>
      <c r="V875" s="9"/>
      <c r="W875" s="9"/>
      <c r="X875" s="9"/>
      <c r="Y875" s="9"/>
      <c r="Z875" s="9"/>
    </row>
    <row r="876" spans="1:26" ht="30" customHeight="1">
      <c r="A876" s="665"/>
      <c r="B876" s="665"/>
      <c r="C876" s="665"/>
      <c r="D876" s="665"/>
      <c r="E876" s="665"/>
      <c r="F876" s="665"/>
      <c r="G876" s="26">
        <v>2</v>
      </c>
      <c r="H876" s="26" t="s">
        <v>13108</v>
      </c>
      <c r="I876" s="26" t="s">
        <v>14730</v>
      </c>
      <c r="J876" s="86" t="s">
        <v>158</v>
      </c>
      <c r="K876" s="178"/>
      <c r="L876" s="665"/>
      <c r="M876" s="665"/>
      <c r="N876" s="4"/>
      <c r="O876" s="86" t="s">
        <v>380</v>
      </c>
      <c r="P876" s="86" t="s">
        <v>380</v>
      </c>
      <c r="Q876" s="91" t="s">
        <v>17040</v>
      </c>
      <c r="R876" s="178"/>
      <c r="S876" s="86"/>
      <c r="T876" s="9"/>
      <c r="U876" s="9"/>
      <c r="V876" s="9"/>
      <c r="W876" s="9"/>
      <c r="X876" s="9"/>
      <c r="Y876" s="9"/>
      <c r="Z876" s="9"/>
    </row>
    <row r="877" spans="1:26" ht="30" customHeight="1">
      <c r="A877" s="665"/>
      <c r="B877" s="665"/>
      <c r="C877" s="665"/>
      <c r="D877" s="665"/>
      <c r="E877" s="665"/>
      <c r="F877" s="665"/>
      <c r="G877" s="26">
        <v>3</v>
      </c>
      <c r="H877" s="26" t="s">
        <v>15367</v>
      </c>
      <c r="I877" s="26" t="s">
        <v>15368</v>
      </c>
      <c r="J877" s="86" t="s">
        <v>158</v>
      </c>
      <c r="K877" s="178"/>
      <c r="L877" s="665"/>
      <c r="M877" s="665"/>
      <c r="N877" s="4"/>
      <c r="O877" s="86" t="s">
        <v>380</v>
      </c>
      <c r="P877" s="86" t="s">
        <v>380</v>
      </c>
      <c r="Q877" s="91" t="s">
        <v>17040</v>
      </c>
      <c r="R877" s="178"/>
      <c r="S877" s="86"/>
      <c r="T877" s="9"/>
      <c r="U877" s="9"/>
      <c r="V877" s="9"/>
      <c r="W877" s="9"/>
      <c r="X877" s="9"/>
      <c r="Y877" s="9"/>
      <c r="Z877" s="9"/>
    </row>
    <row r="878" spans="1:26" ht="30" customHeight="1">
      <c r="A878" s="666"/>
      <c r="B878" s="666"/>
      <c r="C878" s="666"/>
      <c r="D878" s="665"/>
      <c r="E878" s="666"/>
      <c r="F878" s="666"/>
      <c r="G878" s="26">
        <v>4</v>
      </c>
      <c r="H878" s="26" t="s">
        <v>17031</v>
      </c>
      <c r="I878" s="26" t="s">
        <v>17044</v>
      </c>
      <c r="J878" s="86" t="s">
        <v>158</v>
      </c>
      <c r="K878" s="178"/>
      <c r="L878" s="666"/>
      <c r="M878" s="666"/>
      <c r="N878" s="64"/>
      <c r="O878" s="86" t="s">
        <v>380</v>
      </c>
      <c r="P878" s="86" t="s">
        <v>380</v>
      </c>
      <c r="Q878" s="91" t="s">
        <v>17040</v>
      </c>
      <c r="R878" s="178"/>
      <c r="S878" s="86"/>
      <c r="T878" s="9"/>
      <c r="U878" s="9"/>
      <c r="V878" s="9"/>
      <c r="W878" s="9"/>
      <c r="X878" s="9"/>
      <c r="Y878" s="9"/>
      <c r="Z878" s="9"/>
    </row>
    <row r="879" spans="1:26" ht="30" customHeight="1">
      <c r="A879" s="735" t="s">
        <v>17045</v>
      </c>
      <c r="B879" s="735" t="s">
        <v>16306</v>
      </c>
      <c r="C879" s="735" t="s">
        <v>15063</v>
      </c>
      <c r="D879" s="740" t="s">
        <v>17048</v>
      </c>
      <c r="E879" s="740" t="s">
        <v>17049</v>
      </c>
      <c r="F879" s="740" t="s">
        <v>13002</v>
      </c>
      <c r="G879" s="78">
        <v>1</v>
      </c>
      <c r="H879" s="26" t="s">
        <v>13006</v>
      </c>
      <c r="I879" s="26" t="s">
        <v>13007</v>
      </c>
      <c r="J879" s="91" t="s">
        <v>158</v>
      </c>
      <c r="K879" s="178"/>
      <c r="L879" s="734"/>
      <c r="M879" s="178"/>
      <c r="N879" s="64"/>
      <c r="O879" s="86" t="s">
        <v>380</v>
      </c>
      <c r="P879" s="86" t="s">
        <v>380</v>
      </c>
      <c r="Q879" s="91" t="s">
        <v>17051</v>
      </c>
      <c r="R879" s="178"/>
      <c r="S879" s="86"/>
      <c r="T879" s="9"/>
      <c r="U879" s="9"/>
      <c r="V879" s="9"/>
      <c r="W879" s="9"/>
      <c r="X879" s="9"/>
      <c r="Y879" s="9"/>
      <c r="Z879" s="9"/>
    </row>
    <row r="880" spans="1:26" ht="30" customHeight="1">
      <c r="A880" s="665"/>
      <c r="B880" s="665"/>
      <c r="C880" s="665"/>
      <c r="D880" s="665"/>
      <c r="E880" s="665"/>
      <c r="F880" s="665"/>
      <c r="G880" s="26">
        <v>2</v>
      </c>
      <c r="H880" s="26" t="s">
        <v>13108</v>
      </c>
      <c r="I880" s="26" t="s">
        <v>14730</v>
      </c>
      <c r="J880" s="86" t="s">
        <v>158</v>
      </c>
      <c r="K880" s="178"/>
      <c r="L880" s="665"/>
      <c r="M880" s="178"/>
      <c r="N880" s="4"/>
      <c r="O880" s="86" t="s">
        <v>380</v>
      </c>
      <c r="P880" s="86" t="s">
        <v>380</v>
      </c>
      <c r="Q880" s="91" t="s">
        <v>17051</v>
      </c>
      <c r="R880" s="178"/>
      <c r="S880" s="86"/>
      <c r="T880" s="9"/>
      <c r="U880" s="9"/>
      <c r="V880" s="9"/>
      <c r="W880" s="9"/>
      <c r="X880" s="9"/>
      <c r="Y880" s="9"/>
      <c r="Z880" s="9"/>
    </row>
    <row r="881" spans="1:26" ht="30" customHeight="1">
      <c r="A881" s="665"/>
      <c r="B881" s="665"/>
      <c r="C881" s="665"/>
      <c r="D881" s="665"/>
      <c r="E881" s="665"/>
      <c r="F881" s="665"/>
      <c r="G881" s="26">
        <v>3</v>
      </c>
      <c r="H881" s="26" t="s">
        <v>15367</v>
      </c>
      <c r="I881" s="26" t="s">
        <v>15368</v>
      </c>
      <c r="J881" s="86" t="s">
        <v>158</v>
      </c>
      <c r="K881" s="178"/>
      <c r="L881" s="665"/>
      <c r="M881" s="178"/>
      <c r="N881" s="4"/>
      <c r="O881" s="86" t="s">
        <v>380</v>
      </c>
      <c r="P881" s="86" t="s">
        <v>380</v>
      </c>
      <c r="Q881" s="91" t="s">
        <v>17051</v>
      </c>
      <c r="R881" s="178"/>
      <c r="S881" s="86"/>
      <c r="T881" s="9"/>
      <c r="U881" s="9"/>
      <c r="V881" s="9"/>
      <c r="W881" s="9"/>
      <c r="X881" s="9"/>
      <c r="Y881" s="9"/>
      <c r="Z881" s="9"/>
    </row>
    <row r="882" spans="1:26" ht="30" customHeight="1">
      <c r="A882" s="666"/>
      <c r="B882" s="666"/>
      <c r="C882" s="666"/>
      <c r="D882" s="665"/>
      <c r="E882" s="666"/>
      <c r="F882" s="666"/>
      <c r="G882" s="26">
        <v>4</v>
      </c>
      <c r="H882" s="26" t="s">
        <v>17058</v>
      </c>
      <c r="I882" s="26" t="s">
        <v>17059</v>
      </c>
      <c r="J882" s="86" t="s">
        <v>158</v>
      </c>
      <c r="K882" s="178"/>
      <c r="L882" s="666"/>
      <c r="M882" s="178"/>
      <c r="N882" s="64"/>
      <c r="O882" s="86" t="s">
        <v>380</v>
      </c>
      <c r="P882" s="86" t="s">
        <v>380</v>
      </c>
      <c r="Q882" s="91" t="s">
        <v>17051</v>
      </c>
      <c r="R882" s="178"/>
      <c r="S882" s="86"/>
      <c r="T882" s="9"/>
      <c r="U882" s="9"/>
      <c r="V882" s="9"/>
      <c r="W882" s="9"/>
      <c r="X882" s="9"/>
      <c r="Y882" s="9"/>
      <c r="Z882" s="9"/>
    </row>
    <row r="883" spans="1:26" ht="30" customHeight="1">
      <c r="A883" s="735" t="s">
        <v>17063</v>
      </c>
      <c r="B883" s="735" t="s">
        <v>16306</v>
      </c>
      <c r="C883" s="735" t="s">
        <v>15063</v>
      </c>
      <c r="D883" s="740" t="s">
        <v>17048</v>
      </c>
      <c r="E883" s="740" t="s">
        <v>17064</v>
      </c>
      <c r="F883" s="740" t="s">
        <v>13002</v>
      </c>
      <c r="G883" s="78">
        <v>1</v>
      </c>
      <c r="H883" s="26" t="s">
        <v>13006</v>
      </c>
      <c r="I883" s="26" t="s">
        <v>13007</v>
      </c>
      <c r="J883" s="91" t="s">
        <v>158</v>
      </c>
      <c r="K883" s="178"/>
      <c r="L883" s="734"/>
      <c r="M883" s="760" t="s">
        <v>17039</v>
      </c>
      <c r="N883" s="64"/>
      <c r="O883" s="86" t="s">
        <v>380</v>
      </c>
      <c r="P883" s="86" t="s">
        <v>380</v>
      </c>
      <c r="Q883" s="91" t="s">
        <v>17065</v>
      </c>
      <c r="R883" s="178"/>
      <c r="S883" s="86"/>
      <c r="T883" s="9"/>
      <c r="U883" s="9"/>
      <c r="V883" s="9"/>
      <c r="W883" s="9"/>
      <c r="X883" s="9"/>
      <c r="Y883" s="9"/>
      <c r="Z883" s="9"/>
    </row>
    <row r="884" spans="1:26" ht="30" customHeight="1">
      <c r="A884" s="665"/>
      <c r="B884" s="665"/>
      <c r="C884" s="665"/>
      <c r="D884" s="665"/>
      <c r="E884" s="665"/>
      <c r="F884" s="665"/>
      <c r="G884" s="26">
        <v>2</v>
      </c>
      <c r="H884" s="26" t="s">
        <v>13108</v>
      </c>
      <c r="I884" s="26" t="s">
        <v>14730</v>
      </c>
      <c r="J884" s="86" t="s">
        <v>158</v>
      </c>
      <c r="K884" s="178"/>
      <c r="L884" s="665"/>
      <c r="M884" s="665"/>
      <c r="N884" s="4"/>
      <c r="O884" s="86" t="s">
        <v>380</v>
      </c>
      <c r="P884" s="86" t="s">
        <v>380</v>
      </c>
      <c r="Q884" s="91" t="s">
        <v>17065</v>
      </c>
      <c r="R884" s="178"/>
      <c r="S884" s="86"/>
      <c r="T884" s="9"/>
      <c r="U884" s="9"/>
      <c r="V884" s="9"/>
      <c r="W884" s="9"/>
      <c r="X884" s="9"/>
      <c r="Y884" s="9"/>
      <c r="Z884" s="9"/>
    </row>
    <row r="885" spans="1:26" ht="30" customHeight="1">
      <c r="A885" s="665"/>
      <c r="B885" s="665"/>
      <c r="C885" s="665"/>
      <c r="D885" s="665"/>
      <c r="E885" s="665"/>
      <c r="F885" s="665"/>
      <c r="G885" s="26">
        <v>3</v>
      </c>
      <c r="H885" s="26" t="s">
        <v>15367</v>
      </c>
      <c r="I885" s="26" t="s">
        <v>15368</v>
      </c>
      <c r="J885" s="86" t="s">
        <v>158</v>
      </c>
      <c r="K885" s="178"/>
      <c r="L885" s="665"/>
      <c r="M885" s="665"/>
      <c r="N885" s="4"/>
      <c r="O885" s="86" t="s">
        <v>380</v>
      </c>
      <c r="P885" s="86" t="s">
        <v>380</v>
      </c>
      <c r="Q885" s="91" t="s">
        <v>17065</v>
      </c>
      <c r="R885" s="178"/>
      <c r="S885" s="86"/>
      <c r="T885" s="9"/>
      <c r="U885" s="9"/>
      <c r="V885" s="9"/>
      <c r="W885" s="9"/>
      <c r="X885" s="9"/>
      <c r="Y885" s="9"/>
      <c r="Z885" s="9"/>
    </row>
    <row r="886" spans="1:26" ht="30" customHeight="1">
      <c r="A886" s="666"/>
      <c r="B886" s="666"/>
      <c r="C886" s="666"/>
      <c r="D886" s="665"/>
      <c r="E886" s="666"/>
      <c r="F886" s="666"/>
      <c r="G886" s="26">
        <v>4</v>
      </c>
      <c r="H886" s="26" t="s">
        <v>17072</v>
      </c>
      <c r="I886" s="26" t="s">
        <v>17074</v>
      </c>
      <c r="J886" s="86" t="s">
        <v>158</v>
      </c>
      <c r="K886" s="178"/>
      <c r="L886" s="666"/>
      <c r="M886" s="666"/>
      <c r="N886" s="64"/>
      <c r="O886" s="86" t="s">
        <v>380</v>
      </c>
      <c r="P886" s="86" t="s">
        <v>380</v>
      </c>
      <c r="Q886" s="91" t="s">
        <v>17065</v>
      </c>
      <c r="R886" s="178"/>
      <c r="S886" s="86"/>
      <c r="T886" s="9"/>
      <c r="U886" s="9"/>
      <c r="V886" s="9"/>
      <c r="W886" s="9"/>
      <c r="X886" s="9"/>
      <c r="Y886" s="9"/>
      <c r="Z886" s="9"/>
    </row>
    <row r="887" spans="1:26" ht="30" customHeight="1">
      <c r="A887" s="735" t="s">
        <v>17078</v>
      </c>
      <c r="B887" s="735" t="s">
        <v>16306</v>
      </c>
      <c r="C887" s="735" t="s">
        <v>15063</v>
      </c>
      <c r="D887" s="740" t="s">
        <v>17048</v>
      </c>
      <c r="E887" s="740" t="s">
        <v>17079</v>
      </c>
      <c r="F887" s="740" t="s">
        <v>13002</v>
      </c>
      <c r="G887" s="78">
        <v>1</v>
      </c>
      <c r="H887" s="26" t="s">
        <v>13006</v>
      </c>
      <c r="I887" s="26" t="s">
        <v>13007</v>
      </c>
      <c r="J887" s="91" t="s">
        <v>158</v>
      </c>
      <c r="K887" s="178"/>
      <c r="L887" s="734"/>
      <c r="M887" s="178"/>
      <c r="N887" s="64"/>
      <c r="O887" s="86" t="s">
        <v>380</v>
      </c>
      <c r="P887" s="86" t="s">
        <v>380</v>
      </c>
      <c r="Q887" s="91" t="s">
        <v>17081</v>
      </c>
      <c r="R887" s="178"/>
      <c r="S887" s="86"/>
      <c r="T887" s="9"/>
      <c r="U887" s="9"/>
      <c r="V887" s="9"/>
      <c r="W887" s="9"/>
      <c r="X887" s="9"/>
      <c r="Y887" s="9"/>
      <c r="Z887" s="9"/>
    </row>
    <row r="888" spans="1:26" ht="30" customHeight="1">
      <c r="A888" s="665"/>
      <c r="B888" s="665"/>
      <c r="C888" s="665"/>
      <c r="D888" s="665"/>
      <c r="E888" s="665"/>
      <c r="F888" s="665"/>
      <c r="G888" s="26">
        <v>2</v>
      </c>
      <c r="H888" s="26" t="s">
        <v>13108</v>
      </c>
      <c r="I888" s="26" t="s">
        <v>14730</v>
      </c>
      <c r="J888" s="86" t="s">
        <v>158</v>
      </c>
      <c r="K888" s="178"/>
      <c r="L888" s="665"/>
      <c r="M888" s="178"/>
      <c r="N888" s="4"/>
      <c r="O888" s="86" t="s">
        <v>380</v>
      </c>
      <c r="P888" s="86" t="s">
        <v>380</v>
      </c>
      <c r="Q888" s="91" t="s">
        <v>17081</v>
      </c>
      <c r="R888" s="178"/>
      <c r="S888" s="86"/>
      <c r="T888" s="9"/>
      <c r="U888" s="9"/>
      <c r="V888" s="9"/>
      <c r="W888" s="9"/>
      <c r="X888" s="9"/>
      <c r="Y888" s="9"/>
      <c r="Z888" s="9"/>
    </row>
    <row r="889" spans="1:26" ht="30" customHeight="1">
      <c r="A889" s="665"/>
      <c r="B889" s="665"/>
      <c r="C889" s="665"/>
      <c r="D889" s="665"/>
      <c r="E889" s="665"/>
      <c r="F889" s="665"/>
      <c r="G889" s="26">
        <v>3</v>
      </c>
      <c r="H889" s="26" t="s">
        <v>15367</v>
      </c>
      <c r="I889" s="26" t="s">
        <v>15368</v>
      </c>
      <c r="J889" s="86" t="s">
        <v>158</v>
      </c>
      <c r="K889" s="178"/>
      <c r="L889" s="665"/>
      <c r="M889" s="178"/>
      <c r="N889" s="4"/>
      <c r="O889" s="86" t="s">
        <v>380</v>
      </c>
      <c r="P889" s="86" t="s">
        <v>380</v>
      </c>
      <c r="Q889" s="91" t="s">
        <v>17081</v>
      </c>
      <c r="R889" s="178"/>
      <c r="S889" s="86"/>
      <c r="T889" s="9"/>
      <c r="U889" s="9"/>
      <c r="V889" s="9"/>
      <c r="W889" s="9"/>
      <c r="X889" s="9"/>
      <c r="Y889" s="9"/>
      <c r="Z889" s="9"/>
    </row>
    <row r="890" spans="1:26" ht="30" customHeight="1">
      <c r="A890" s="666"/>
      <c r="B890" s="666"/>
      <c r="C890" s="666"/>
      <c r="D890" s="665"/>
      <c r="E890" s="666"/>
      <c r="F890" s="666"/>
      <c r="G890" s="26">
        <v>4</v>
      </c>
      <c r="H890" s="26" t="s">
        <v>17072</v>
      </c>
      <c r="I890" s="26" t="s">
        <v>17087</v>
      </c>
      <c r="J890" s="86" t="s">
        <v>158</v>
      </c>
      <c r="K890" s="178"/>
      <c r="L890" s="666"/>
      <c r="M890" s="178"/>
      <c r="N890" s="64"/>
      <c r="O890" s="86" t="s">
        <v>380</v>
      </c>
      <c r="P890" s="86" t="s">
        <v>380</v>
      </c>
      <c r="Q890" s="91" t="s">
        <v>17081</v>
      </c>
      <c r="R890" s="178"/>
      <c r="S890" s="86"/>
      <c r="T890" s="9"/>
      <c r="U890" s="9"/>
      <c r="V890" s="9"/>
      <c r="W890" s="9"/>
      <c r="X890" s="9"/>
      <c r="Y890" s="9"/>
      <c r="Z890" s="9"/>
    </row>
    <row r="891" spans="1:26" ht="30" customHeight="1">
      <c r="A891" s="735" t="s">
        <v>17088</v>
      </c>
      <c r="B891" s="735" t="s">
        <v>16306</v>
      </c>
      <c r="C891" s="735" t="s">
        <v>15063</v>
      </c>
      <c r="D891" s="740" t="s">
        <v>17089</v>
      </c>
      <c r="E891" s="740" t="s">
        <v>17090</v>
      </c>
      <c r="F891" s="740" t="s">
        <v>13002</v>
      </c>
      <c r="G891" s="78">
        <v>1</v>
      </c>
      <c r="H891" s="26" t="s">
        <v>13006</v>
      </c>
      <c r="I891" s="26" t="s">
        <v>13007</v>
      </c>
      <c r="J891" s="91" t="s">
        <v>158</v>
      </c>
      <c r="K891" s="178"/>
      <c r="L891" s="734"/>
      <c r="M891" s="760" t="s">
        <v>17091</v>
      </c>
      <c r="N891" s="64"/>
      <c r="O891" s="86" t="s">
        <v>380</v>
      </c>
      <c r="P891" s="86" t="s">
        <v>380</v>
      </c>
      <c r="Q891" s="91" t="s">
        <v>17092</v>
      </c>
      <c r="R891" s="178"/>
      <c r="S891" s="86"/>
      <c r="T891" s="9"/>
      <c r="U891" s="9"/>
      <c r="V891" s="9"/>
      <c r="W891" s="9"/>
      <c r="X891" s="9"/>
      <c r="Y891" s="9"/>
      <c r="Z891" s="9"/>
    </row>
    <row r="892" spans="1:26" ht="30" customHeight="1">
      <c r="A892" s="665"/>
      <c r="B892" s="665"/>
      <c r="C892" s="665"/>
      <c r="D892" s="665"/>
      <c r="E892" s="665"/>
      <c r="F892" s="665"/>
      <c r="G892" s="26">
        <v>2</v>
      </c>
      <c r="H892" s="26" t="s">
        <v>13108</v>
      </c>
      <c r="I892" s="26" t="s">
        <v>14730</v>
      </c>
      <c r="J892" s="86" t="s">
        <v>158</v>
      </c>
      <c r="K892" s="178"/>
      <c r="L892" s="665"/>
      <c r="M892" s="665"/>
      <c r="N892" s="4"/>
      <c r="O892" s="86" t="s">
        <v>380</v>
      </c>
      <c r="P892" s="86" t="s">
        <v>380</v>
      </c>
      <c r="Q892" s="91" t="s">
        <v>17092</v>
      </c>
      <c r="R892" s="178"/>
      <c r="S892" s="86"/>
      <c r="T892" s="9"/>
      <c r="U892" s="9"/>
      <c r="V892" s="9"/>
      <c r="W892" s="9"/>
      <c r="X892" s="9"/>
      <c r="Y892" s="9"/>
      <c r="Z892" s="9"/>
    </row>
    <row r="893" spans="1:26" ht="30" customHeight="1">
      <c r="A893" s="665"/>
      <c r="B893" s="665"/>
      <c r="C893" s="665"/>
      <c r="D893" s="665"/>
      <c r="E893" s="665"/>
      <c r="F893" s="665"/>
      <c r="G893" s="26">
        <v>3</v>
      </c>
      <c r="H893" s="26" t="s">
        <v>15367</v>
      </c>
      <c r="I893" s="26" t="s">
        <v>15368</v>
      </c>
      <c r="J893" s="86" t="s">
        <v>158</v>
      </c>
      <c r="K893" s="178"/>
      <c r="L893" s="665"/>
      <c r="M893" s="665"/>
      <c r="N893" s="4"/>
      <c r="O893" s="86" t="s">
        <v>380</v>
      </c>
      <c r="P893" s="86" t="s">
        <v>380</v>
      </c>
      <c r="Q893" s="91" t="s">
        <v>17092</v>
      </c>
      <c r="R893" s="178"/>
      <c r="S893" s="86"/>
      <c r="T893" s="9"/>
      <c r="U893" s="9"/>
      <c r="V893" s="9"/>
      <c r="W893" s="9"/>
      <c r="X893" s="9"/>
      <c r="Y893" s="9"/>
      <c r="Z893" s="9"/>
    </row>
    <row r="894" spans="1:26" ht="30" customHeight="1">
      <c r="A894" s="666"/>
      <c r="B894" s="666"/>
      <c r="C894" s="666"/>
      <c r="D894" s="665"/>
      <c r="E894" s="666"/>
      <c r="F894" s="666"/>
      <c r="G894" s="26">
        <v>4</v>
      </c>
      <c r="H894" s="26" t="s">
        <v>17097</v>
      </c>
      <c r="I894" s="26" t="s">
        <v>17098</v>
      </c>
      <c r="J894" s="86" t="s">
        <v>158</v>
      </c>
      <c r="K894" s="178"/>
      <c r="L894" s="666"/>
      <c r="M894" s="665"/>
      <c r="N894" s="64"/>
      <c r="O894" s="86" t="s">
        <v>380</v>
      </c>
      <c r="P894" s="86" t="s">
        <v>380</v>
      </c>
      <c r="Q894" s="91" t="s">
        <v>17092</v>
      </c>
      <c r="R894" s="178"/>
      <c r="S894" s="86"/>
      <c r="T894" s="9"/>
      <c r="U894" s="9"/>
      <c r="V894" s="9"/>
      <c r="W894" s="9"/>
      <c r="X894" s="9"/>
      <c r="Y894" s="9"/>
      <c r="Z894" s="9"/>
    </row>
    <row r="895" spans="1:26" ht="30" customHeight="1">
      <c r="A895" s="735" t="s">
        <v>17100</v>
      </c>
      <c r="B895" s="735" t="s">
        <v>16306</v>
      </c>
      <c r="C895" s="735" t="s">
        <v>15063</v>
      </c>
      <c r="D895" s="740" t="s">
        <v>17089</v>
      </c>
      <c r="E895" s="740" t="s">
        <v>17102</v>
      </c>
      <c r="F895" s="740" t="s">
        <v>13002</v>
      </c>
      <c r="G895" s="78">
        <v>1</v>
      </c>
      <c r="H895" s="26" t="s">
        <v>13006</v>
      </c>
      <c r="I895" s="26" t="s">
        <v>13007</v>
      </c>
      <c r="J895" s="91" t="s">
        <v>158</v>
      </c>
      <c r="K895" s="178"/>
      <c r="L895" s="734"/>
      <c r="M895" s="665"/>
      <c r="N895" s="64"/>
      <c r="O895" s="86" t="s">
        <v>380</v>
      </c>
      <c r="P895" s="86" t="s">
        <v>380</v>
      </c>
      <c r="Q895" s="91" t="s">
        <v>17104</v>
      </c>
      <c r="R895" s="178"/>
      <c r="S895" s="86"/>
      <c r="T895" s="9"/>
      <c r="U895" s="9"/>
      <c r="V895" s="9"/>
      <c r="W895" s="9"/>
      <c r="X895" s="9"/>
      <c r="Y895" s="9"/>
      <c r="Z895" s="9"/>
    </row>
    <row r="896" spans="1:26" ht="30" customHeight="1">
      <c r="A896" s="665"/>
      <c r="B896" s="665"/>
      <c r="C896" s="665"/>
      <c r="D896" s="665"/>
      <c r="E896" s="665"/>
      <c r="F896" s="665"/>
      <c r="G896" s="26">
        <v>2</v>
      </c>
      <c r="H896" s="26" t="s">
        <v>13108</v>
      </c>
      <c r="I896" s="26" t="s">
        <v>14730</v>
      </c>
      <c r="J896" s="86" t="s">
        <v>158</v>
      </c>
      <c r="K896" s="178"/>
      <c r="L896" s="665"/>
      <c r="M896" s="665"/>
      <c r="N896" s="4"/>
      <c r="O896" s="86" t="s">
        <v>380</v>
      </c>
      <c r="P896" s="86" t="s">
        <v>380</v>
      </c>
      <c r="Q896" s="91" t="s">
        <v>17104</v>
      </c>
      <c r="R896" s="178"/>
      <c r="S896" s="86"/>
      <c r="T896" s="9"/>
      <c r="U896" s="9"/>
      <c r="V896" s="9"/>
      <c r="W896" s="9"/>
      <c r="X896" s="9"/>
      <c r="Y896" s="9"/>
      <c r="Z896" s="9"/>
    </row>
    <row r="897" spans="1:26" ht="30" customHeight="1">
      <c r="A897" s="665"/>
      <c r="B897" s="665"/>
      <c r="C897" s="665"/>
      <c r="D897" s="665"/>
      <c r="E897" s="665"/>
      <c r="F897" s="665"/>
      <c r="G897" s="26">
        <v>3</v>
      </c>
      <c r="H897" s="26" t="s">
        <v>15367</v>
      </c>
      <c r="I897" s="26" t="s">
        <v>15368</v>
      </c>
      <c r="J897" s="86" t="s">
        <v>158</v>
      </c>
      <c r="K897" s="178"/>
      <c r="L897" s="665"/>
      <c r="M897" s="665"/>
      <c r="N897" s="4"/>
      <c r="O897" s="86" t="s">
        <v>380</v>
      </c>
      <c r="P897" s="86" t="s">
        <v>380</v>
      </c>
      <c r="Q897" s="91" t="s">
        <v>17104</v>
      </c>
      <c r="R897" s="178"/>
      <c r="S897" s="86"/>
      <c r="T897" s="9"/>
      <c r="U897" s="9"/>
      <c r="V897" s="9"/>
      <c r="W897" s="9"/>
      <c r="X897" s="9"/>
      <c r="Y897" s="9"/>
      <c r="Z897" s="9"/>
    </row>
    <row r="898" spans="1:26" ht="30" customHeight="1">
      <c r="A898" s="666"/>
      <c r="B898" s="666"/>
      <c r="C898" s="666"/>
      <c r="D898" s="665"/>
      <c r="E898" s="666"/>
      <c r="F898" s="666"/>
      <c r="G898" s="26">
        <v>4</v>
      </c>
      <c r="H898" s="26" t="s">
        <v>17112</v>
      </c>
      <c r="I898" s="26" t="s">
        <v>17098</v>
      </c>
      <c r="J898" s="86" t="s">
        <v>158</v>
      </c>
      <c r="K898" s="178"/>
      <c r="L898" s="666"/>
      <c r="M898" s="665"/>
      <c r="N898" s="64"/>
      <c r="O898" s="86" t="s">
        <v>380</v>
      </c>
      <c r="P898" s="86" t="s">
        <v>380</v>
      </c>
      <c r="Q898" s="91" t="s">
        <v>17104</v>
      </c>
      <c r="R898" s="178"/>
      <c r="S898" s="86"/>
      <c r="T898" s="9"/>
      <c r="U898" s="9"/>
      <c r="V898" s="9"/>
      <c r="W898" s="9"/>
      <c r="X898" s="9"/>
      <c r="Y898" s="9"/>
      <c r="Z898" s="9"/>
    </row>
    <row r="899" spans="1:26" ht="30" customHeight="1">
      <c r="A899" s="735" t="s">
        <v>17115</v>
      </c>
      <c r="B899" s="735" t="s">
        <v>16306</v>
      </c>
      <c r="C899" s="735" t="s">
        <v>15063</v>
      </c>
      <c r="D899" s="740" t="s">
        <v>17089</v>
      </c>
      <c r="E899" s="740" t="s">
        <v>17116</v>
      </c>
      <c r="F899" s="740" t="s">
        <v>13002</v>
      </c>
      <c r="G899" s="78">
        <v>1</v>
      </c>
      <c r="H899" s="26" t="s">
        <v>13006</v>
      </c>
      <c r="I899" s="26" t="s">
        <v>13007</v>
      </c>
      <c r="J899" s="91" t="s">
        <v>158</v>
      </c>
      <c r="K899" s="178"/>
      <c r="L899" s="734"/>
      <c r="M899" s="665"/>
      <c r="N899" s="64"/>
      <c r="O899" s="86" t="s">
        <v>380</v>
      </c>
      <c r="P899" s="86" t="s">
        <v>380</v>
      </c>
      <c r="Q899" s="91" t="s">
        <v>17119</v>
      </c>
      <c r="R899" s="178"/>
      <c r="S899" s="86"/>
      <c r="T899" s="9"/>
      <c r="U899" s="9"/>
      <c r="V899" s="9"/>
      <c r="W899" s="9"/>
      <c r="X899" s="9"/>
      <c r="Y899" s="9"/>
      <c r="Z899" s="9"/>
    </row>
    <row r="900" spans="1:26" ht="30" customHeight="1">
      <c r="A900" s="665"/>
      <c r="B900" s="665"/>
      <c r="C900" s="665"/>
      <c r="D900" s="665"/>
      <c r="E900" s="665"/>
      <c r="F900" s="665"/>
      <c r="G900" s="26">
        <v>2</v>
      </c>
      <c r="H900" s="26" t="s">
        <v>13108</v>
      </c>
      <c r="I900" s="26" t="s">
        <v>14730</v>
      </c>
      <c r="J900" s="86" t="s">
        <v>158</v>
      </c>
      <c r="K900" s="178"/>
      <c r="L900" s="665"/>
      <c r="M900" s="665"/>
      <c r="N900" s="4"/>
      <c r="O900" s="86" t="s">
        <v>380</v>
      </c>
      <c r="P900" s="86" t="s">
        <v>380</v>
      </c>
      <c r="Q900" s="91" t="s">
        <v>17119</v>
      </c>
      <c r="R900" s="178"/>
      <c r="S900" s="86"/>
      <c r="T900" s="9"/>
      <c r="U900" s="9"/>
      <c r="V900" s="9"/>
      <c r="W900" s="9"/>
      <c r="X900" s="9"/>
      <c r="Y900" s="9"/>
      <c r="Z900" s="9"/>
    </row>
    <row r="901" spans="1:26" ht="30" customHeight="1">
      <c r="A901" s="665"/>
      <c r="B901" s="665"/>
      <c r="C901" s="665"/>
      <c r="D901" s="665"/>
      <c r="E901" s="665"/>
      <c r="F901" s="665"/>
      <c r="G901" s="26">
        <v>3</v>
      </c>
      <c r="H901" s="26" t="s">
        <v>15367</v>
      </c>
      <c r="I901" s="26" t="s">
        <v>15368</v>
      </c>
      <c r="J901" s="86" t="s">
        <v>158</v>
      </c>
      <c r="K901" s="178"/>
      <c r="L901" s="665"/>
      <c r="M901" s="665"/>
      <c r="N901" s="4"/>
      <c r="O901" s="86" t="s">
        <v>380</v>
      </c>
      <c r="P901" s="86" t="s">
        <v>380</v>
      </c>
      <c r="Q901" s="91" t="s">
        <v>17119</v>
      </c>
      <c r="R901" s="178"/>
      <c r="S901" s="86"/>
      <c r="T901" s="9"/>
      <c r="U901" s="9"/>
      <c r="V901" s="9"/>
      <c r="W901" s="9"/>
      <c r="X901" s="9"/>
      <c r="Y901" s="9"/>
      <c r="Z901" s="9"/>
    </row>
    <row r="902" spans="1:26" ht="30" customHeight="1">
      <c r="A902" s="666"/>
      <c r="B902" s="666"/>
      <c r="C902" s="666"/>
      <c r="D902" s="665"/>
      <c r="E902" s="666"/>
      <c r="F902" s="666"/>
      <c r="G902" s="26">
        <v>4</v>
      </c>
      <c r="H902" s="26" t="s">
        <v>17112</v>
      </c>
      <c r="I902" s="26" t="s">
        <v>17098</v>
      </c>
      <c r="J902" s="86" t="s">
        <v>158</v>
      </c>
      <c r="K902" s="178"/>
      <c r="L902" s="666"/>
      <c r="M902" s="666"/>
      <c r="N902" s="64"/>
      <c r="O902" s="86" t="s">
        <v>380</v>
      </c>
      <c r="P902" s="86" t="s">
        <v>380</v>
      </c>
      <c r="Q902" s="91" t="s">
        <v>17119</v>
      </c>
      <c r="R902" s="178"/>
      <c r="S902" s="86"/>
      <c r="T902" s="9"/>
      <c r="U902" s="9"/>
      <c r="V902" s="9"/>
      <c r="W902" s="9"/>
      <c r="X902" s="9"/>
      <c r="Y902" s="9"/>
      <c r="Z902" s="9"/>
    </row>
    <row r="903" spans="1:26" ht="30" customHeight="1">
      <c r="A903" s="735" t="s">
        <v>17124</v>
      </c>
      <c r="B903" s="735" t="s">
        <v>16306</v>
      </c>
      <c r="C903" s="735" t="s">
        <v>15063</v>
      </c>
      <c r="D903" s="740" t="s">
        <v>17125</v>
      </c>
      <c r="E903" s="740" t="s">
        <v>17126</v>
      </c>
      <c r="F903" s="740" t="s">
        <v>13002</v>
      </c>
      <c r="G903" s="78">
        <v>1</v>
      </c>
      <c r="H903" s="26" t="s">
        <v>13006</v>
      </c>
      <c r="I903" s="26" t="s">
        <v>13007</v>
      </c>
      <c r="J903" s="91" t="s">
        <v>158</v>
      </c>
      <c r="K903" s="178"/>
      <c r="L903" s="734"/>
      <c r="M903" s="178"/>
      <c r="N903" s="64"/>
      <c r="O903" s="86" t="s">
        <v>380</v>
      </c>
      <c r="P903" s="86" t="s">
        <v>380</v>
      </c>
      <c r="Q903" s="91" t="s">
        <v>17130</v>
      </c>
      <c r="R903" s="178"/>
      <c r="S903" s="86"/>
      <c r="T903" s="9"/>
      <c r="U903" s="9"/>
      <c r="V903" s="9"/>
      <c r="W903" s="9"/>
      <c r="X903" s="9"/>
      <c r="Y903" s="9"/>
      <c r="Z903" s="9"/>
    </row>
    <row r="904" spans="1:26" ht="30" customHeight="1">
      <c r="A904" s="665"/>
      <c r="B904" s="665"/>
      <c r="C904" s="665"/>
      <c r="D904" s="665"/>
      <c r="E904" s="665"/>
      <c r="F904" s="665"/>
      <c r="G904" s="26">
        <v>2</v>
      </c>
      <c r="H904" s="26" t="s">
        <v>13108</v>
      </c>
      <c r="I904" s="26" t="s">
        <v>14730</v>
      </c>
      <c r="J904" s="86" t="s">
        <v>158</v>
      </c>
      <c r="K904" s="178"/>
      <c r="L904" s="665"/>
      <c r="M904" s="178"/>
      <c r="N904" s="4"/>
      <c r="O904" s="86" t="s">
        <v>380</v>
      </c>
      <c r="P904" s="86" t="s">
        <v>380</v>
      </c>
      <c r="Q904" s="91" t="s">
        <v>17130</v>
      </c>
      <c r="R904" s="178"/>
      <c r="S904" s="86"/>
      <c r="T904" s="9"/>
      <c r="U904" s="9"/>
      <c r="V904" s="9"/>
      <c r="W904" s="9"/>
      <c r="X904" s="9"/>
      <c r="Y904" s="9"/>
      <c r="Z904" s="9"/>
    </row>
    <row r="905" spans="1:26" ht="30" customHeight="1">
      <c r="A905" s="665"/>
      <c r="B905" s="665"/>
      <c r="C905" s="665"/>
      <c r="D905" s="665"/>
      <c r="E905" s="665"/>
      <c r="F905" s="665"/>
      <c r="G905" s="26">
        <v>3</v>
      </c>
      <c r="H905" s="26" t="s">
        <v>15367</v>
      </c>
      <c r="I905" s="26" t="s">
        <v>15368</v>
      </c>
      <c r="J905" s="86" t="s">
        <v>158</v>
      </c>
      <c r="K905" s="178"/>
      <c r="L905" s="665"/>
      <c r="M905" s="178"/>
      <c r="N905" s="4"/>
      <c r="O905" s="86" t="s">
        <v>380</v>
      </c>
      <c r="P905" s="86" t="s">
        <v>380</v>
      </c>
      <c r="Q905" s="91" t="s">
        <v>17130</v>
      </c>
      <c r="R905" s="178"/>
      <c r="S905" s="86"/>
      <c r="T905" s="9"/>
      <c r="U905" s="9"/>
      <c r="V905" s="9"/>
      <c r="W905" s="9"/>
      <c r="X905" s="9"/>
      <c r="Y905" s="9"/>
      <c r="Z905" s="9"/>
    </row>
    <row r="906" spans="1:26" ht="30" customHeight="1">
      <c r="A906" s="666"/>
      <c r="B906" s="666"/>
      <c r="C906" s="666"/>
      <c r="D906" s="665"/>
      <c r="E906" s="666"/>
      <c r="F906" s="666"/>
      <c r="G906" s="26">
        <v>4</v>
      </c>
      <c r="H906" s="26" t="s">
        <v>17134</v>
      </c>
      <c r="I906" s="26" t="s">
        <v>17135</v>
      </c>
      <c r="J906" s="86" t="s">
        <v>158</v>
      </c>
      <c r="K906" s="178"/>
      <c r="L906" s="666"/>
      <c r="M906" s="178"/>
      <c r="N906" s="64"/>
      <c r="O906" s="86" t="s">
        <v>380</v>
      </c>
      <c r="P906" s="86" t="s">
        <v>380</v>
      </c>
      <c r="Q906" s="91" t="s">
        <v>17130</v>
      </c>
      <c r="R906" s="178"/>
      <c r="S906" s="86"/>
      <c r="T906" s="9"/>
      <c r="U906" s="9"/>
      <c r="V906" s="9"/>
      <c r="W906" s="9"/>
      <c r="X906" s="9"/>
      <c r="Y906" s="9"/>
      <c r="Z906" s="9"/>
    </row>
    <row r="907" spans="1:26" ht="30" customHeight="1">
      <c r="A907" s="735" t="s">
        <v>17137</v>
      </c>
      <c r="B907" s="735" t="s">
        <v>16306</v>
      </c>
      <c r="C907" s="735" t="s">
        <v>15063</v>
      </c>
      <c r="D907" s="740" t="s">
        <v>17125</v>
      </c>
      <c r="E907" s="740" t="s">
        <v>17139</v>
      </c>
      <c r="F907" s="740" t="s">
        <v>13002</v>
      </c>
      <c r="G907" s="78">
        <v>1</v>
      </c>
      <c r="H907" s="26" t="s">
        <v>13006</v>
      </c>
      <c r="I907" s="26" t="s">
        <v>13007</v>
      </c>
      <c r="J907" s="91" t="s">
        <v>158</v>
      </c>
      <c r="K907" s="178"/>
      <c r="L907" s="734"/>
      <c r="M907" s="178"/>
      <c r="N907" s="64"/>
      <c r="O907" s="86" t="s">
        <v>380</v>
      </c>
      <c r="P907" s="86" t="s">
        <v>380</v>
      </c>
      <c r="Q907" s="91" t="s">
        <v>17144</v>
      </c>
      <c r="R907" s="178"/>
      <c r="S907" s="86"/>
      <c r="T907" s="9"/>
      <c r="U907" s="9"/>
      <c r="V907" s="9"/>
      <c r="W907" s="9"/>
      <c r="X907" s="9"/>
      <c r="Y907" s="9"/>
      <c r="Z907" s="9"/>
    </row>
    <row r="908" spans="1:26" ht="30" customHeight="1">
      <c r="A908" s="665"/>
      <c r="B908" s="665"/>
      <c r="C908" s="665"/>
      <c r="D908" s="665"/>
      <c r="E908" s="665"/>
      <c r="F908" s="665"/>
      <c r="G908" s="26">
        <v>2</v>
      </c>
      <c r="H908" s="26" t="s">
        <v>13108</v>
      </c>
      <c r="I908" s="26" t="s">
        <v>14730</v>
      </c>
      <c r="J908" s="86" t="s">
        <v>158</v>
      </c>
      <c r="K908" s="178"/>
      <c r="L908" s="665"/>
      <c r="M908" s="178"/>
      <c r="N908" s="4"/>
      <c r="O908" s="86" t="s">
        <v>380</v>
      </c>
      <c r="P908" s="86" t="s">
        <v>380</v>
      </c>
      <c r="Q908" s="91" t="s">
        <v>17144</v>
      </c>
      <c r="R908" s="178"/>
      <c r="S908" s="86"/>
      <c r="T908" s="9"/>
      <c r="U908" s="9"/>
      <c r="V908" s="9"/>
      <c r="W908" s="9"/>
      <c r="X908" s="9"/>
      <c r="Y908" s="9"/>
      <c r="Z908" s="9"/>
    </row>
    <row r="909" spans="1:26" ht="30" customHeight="1">
      <c r="A909" s="665"/>
      <c r="B909" s="665"/>
      <c r="C909" s="665"/>
      <c r="D909" s="665"/>
      <c r="E909" s="665"/>
      <c r="F909" s="665"/>
      <c r="G909" s="26">
        <v>3</v>
      </c>
      <c r="H909" s="26" t="s">
        <v>15367</v>
      </c>
      <c r="I909" s="26" t="s">
        <v>15368</v>
      </c>
      <c r="J909" s="86" t="s">
        <v>158</v>
      </c>
      <c r="K909" s="178"/>
      <c r="L909" s="665"/>
      <c r="M909" s="178"/>
      <c r="N909" s="4"/>
      <c r="O909" s="86" t="s">
        <v>380</v>
      </c>
      <c r="P909" s="86" t="s">
        <v>380</v>
      </c>
      <c r="Q909" s="91" t="s">
        <v>17144</v>
      </c>
      <c r="R909" s="178"/>
      <c r="S909" s="86"/>
      <c r="T909" s="9"/>
      <c r="U909" s="9"/>
      <c r="V909" s="9"/>
      <c r="W909" s="9"/>
      <c r="X909" s="9"/>
      <c r="Y909" s="9"/>
      <c r="Z909" s="9"/>
    </row>
    <row r="910" spans="1:26" ht="30" customHeight="1">
      <c r="A910" s="666"/>
      <c r="B910" s="666"/>
      <c r="C910" s="666"/>
      <c r="D910" s="665"/>
      <c r="E910" s="666"/>
      <c r="F910" s="666"/>
      <c r="G910" s="26">
        <v>4</v>
      </c>
      <c r="H910" s="26" t="s">
        <v>17150</v>
      </c>
      <c r="I910" s="26" t="s">
        <v>17151</v>
      </c>
      <c r="J910" s="86" t="s">
        <v>158</v>
      </c>
      <c r="K910" s="178"/>
      <c r="L910" s="666"/>
      <c r="M910" s="178"/>
      <c r="N910" s="64"/>
      <c r="O910" s="86" t="s">
        <v>380</v>
      </c>
      <c r="P910" s="86" t="s">
        <v>380</v>
      </c>
      <c r="Q910" s="91" t="s">
        <v>17144</v>
      </c>
      <c r="R910" s="178"/>
      <c r="S910" s="86"/>
      <c r="T910" s="9"/>
      <c r="U910" s="9"/>
      <c r="V910" s="9"/>
      <c r="W910" s="9"/>
      <c r="X910" s="9"/>
      <c r="Y910" s="9"/>
      <c r="Z910" s="9"/>
    </row>
    <row r="911" spans="1:26" ht="30" customHeight="1">
      <c r="A911" s="735" t="s">
        <v>17154</v>
      </c>
      <c r="B911" s="735" t="s">
        <v>16306</v>
      </c>
      <c r="C911" s="735" t="s">
        <v>15063</v>
      </c>
      <c r="D911" s="740" t="s">
        <v>17125</v>
      </c>
      <c r="E911" s="740" t="s">
        <v>17156</v>
      </c>
      <c r="F911" s="740" t="s">
        <v>13002</v>
      </c>
      <c r="G911" s="78">
        <v>1</v>
      </c>
      <c r="H911" s="26" t="s">
        <v>13006</v>
      </c>
      <c r="I911" s="26" t="s">
        <v>13007</v>
      </c>
      <c r="J911" s="91" t="s">
        <v>158</v>
      </c>
      <c r="K911" s="178"/>
      <c r="L911" s="734"/>
      <c r="M911" s="760" t="s">
        <v>17039</v>
      </c>
      <c r="N911" s="64"/>
      <c r="O911" s="86" t="s">
        <v>380</v>
      </c>
      <c r="P911" s="86" t="s">
        <v>380</v>
      </c>
      <c r="Q911" s="91" t="s">
        <v>17157</v>
      </c>
      <c r="R911" s="178"/>
      <c r="S911" s="86"/>
      <c r="T911" s="9"/>
      <c r="U911" s="9"/>
      <c r="V911" s="9"/>
      <c r="W911" s="9"/>
      <c r="X911" s="9"/>
      <c r="Y911" s="9"/>
      <c r="Z911" s="9"/>
    </row>
    <row r="912" spans="1:26" ht="30" customHeight="1">
      <c r="A912" s="665"/>
      <c r="B912" s="665"/>
      <c r="C912" s="665"/>
      <c r="D912" s="665"/>
      <c r="E912" s="665"/>
      <c r="F912" s="665"/>
      <c r="G912" s="26">
        <v>2</v>
      </c>
      <c r="H912" s="26" t="s">
        <v>13108</v>
      </c>
      <c r="I912" s="26" t="s">
        <v>14730</v>
      </c>
      <c r="J912" s="86" t="s">
        <v>158</v>
      </c>
      <c r="K912" s="178"/>
      <c r="L912" s="665"/>
      <c r="M912" s="665"/>
      <c r="N912" s="4"/>
      <c r="O912" s="86" t="s">
        <v>380</v>
      </c>
      <c r="P912" s="86" t="s">
        <v>380</v>
      </c>
      <c r="Q912" s="91" t="s">
        <v>17157</v>
      </c>
      <c r="R912" s="178"/>
      <c r="S912" s="86"/>
      <c r="T912" s="9"/>
      <c r="U912" s="9"/>
      <c r="V912" s="9"/>
      <c r="W912" s="9"/>
      <c r="X912" s="9"/>
      <c r="Y912" s="9"/>
      <c r="Z912" s="9"/>
    </row>
    <row r="913" spans="1:26" ht="30" customHeight="1">
      <c r="A913" s="665"/>
      <c r="B913" s="665"/>
      <c r="C913" s="665"/>
      <c r="D913" s="665"/>
      <c r="E913" s="665"/>
      <c r="F913" s="665"/>
      <c r="G913" s="26">
        <v>3</v>
      </c>
      <c r="H913" s="26" t="s">
        <v>15367</v>
      </c>
      <c r="I913" s="26" t="s">
        <v>15368</v>
      </c>
      <c r="J913" s="86" t="s">
        <v>158</v>
      </c>
      <c r="K913" s="178"/>
      <c r="L913" s="665"/>
      <c r="M913" s="665"/>
      <c r="N913" s="4"/>
      <c r="O913" s="86" t="s">
        <v>380</v>
      </c>
      <c r="P913" s="86" t="s">
        <v>380</v>
      </c>
      <c r="Q913" s="91" t="s">
        <v>17157</v>
      </c>
      <c r="R913" s="178"/>
      <c r="S913" s="86"/>
      <c r="T913" s="9"/>
      <c r="U913" s="9"/>
      <c r="V913" s="9"/>
      <c r="W913" s="9"/>
      <c r="X913" s="9"/>
      <c r="Y913" s="9"/>
      <c r="Z913" s="9"/>
    </row>
    <row r="914" spans="1:26" ht="30" customHeight="1">
      <c r="A914" s="666"/>
      <c r="B914" s="666"/>
      <c r="C914" s="666"/>
      <c r="D914" s="665"/>
      <c r="E914" s="666"/>
      <c r="F914" s="666"/>
      <c r="G914" s="26">
        <v>4</v>
      </c>
      <c r="H914" s="26" t="s">
        <v>17150</v>
      </c>
      <c r="I914" s="26" t="s">
        <v>17160</v>
      </c>
      <c r="J914" s="86" t="s">
        <v>158</v>
      </c>
      <c r="K914" s="178"/>
      <c r="L914" s="666"/>
      <c r="M914" s="666"/>
      <c r="N914" s="64"/>
      <c r="O914" s="86" t="s">
        <v>380</v>
      </c>
      <c r="P914" s="86" t="s">
        <v>380</v>
      </c>
      <c r="Q914" s="91" t="s">
        <v>17157</v>
      </c>
      <c r="R914" s="178"/>
      <c r="S914" s="91"/>
      <c r="T914" s="9"/>
      <c r="U914" s="9"/>
      <c r="V914" s="9"/>
      <c r="W914" s="9"/>
      <c r="X914" s="9"/>
      <c r="Y914" s="9"/>
      <c r="Z914" s="9"/>
    </row>
    <row r="915" spans="1:26" ht="30" customHeight="1">
      <c r="A915" s="310"/>
      <c r="B915" s="310"/>
      <c r="C915" s="310"/>
      <c r="D915" s="307"/>
      <c r="E915" s="307"/>
      <c r="F915" s="308"/>
      <c r="G915" s="310"/>
      <c r="H915" s="308"/>
      <c r="I915" s="308"/>
      <c r="J915" s="310"/>
      <c r="K915" s="308"/>
      <c r="L915" s="310"/>
      <c r="M915" s="310"/>
      <c r="N915" s="310"/>
      <c r="O915" s="255"/>
      <c r="P915" s="255"/>
      <c r="Q915" s="255"/>
      <c r="R915" s="255"/>
      <c r="S915" s="255"/>
      <c r="T915" s="9"/>
      <c r="U915" s="9"/>
      <c r="V915" s="9"/>
      <c r="W915" s="9"/>
      <c r="X915" s="9"/>
      <c r="Y915" s="9"/>
      <c r="Z915" s="9"/>
    </row>
    <row r="916" spans="1:26" ht="30" customHeight="1">
      <c r="A916" s="310"/>
      <c r="B916" s="310"/>
      <c r="C916" s="310"/>
      <c r="D916" s="307"/>
      <c r="E916" s="307"/>
      <c r="F916" s="308"/>
      <c r="G916" s="310"/>
      <c r="H916" s="308"/>
      <c r="I916" s="308"/>
      <c r="J916" s="310"/>
      <c r="K916" s="308"/>
      <c r="L916" s="310"/>
      <c r="M916" s="310"/>
      <c r="N916" s="310"/>
      <c r="O916" s="255"/>
      <c r="P916" s="255"/>
      <c r="Q916" s="255"/>
      <c r="R916" s="255"/>
      <c r="S916" s="255"/>
      <c r="T916" s="9"/>
      <c r="U916" s="9"/>
      <c r="V916" s="9"/>
      <c r="W916" s="9"/>
      <c r="X916" s="9"/>
      <c r="Y916" s="9"/>
      <c r="Z916" s="9"/>
    </row>
    <row r="917" spans="1:26" ht="30" customHeight="1">
      <c r="A917" s="310"/>
      <c r="B917" s="310"/>
      <c r="C917" s="310"/>
      <c r="D917" s="307"/>
      <c r="E917" s="307"/>
      <c r="F917" s="308"/>
      <c r="G917" s="310"/>
      <c r="H917" s="308"/>
      <c r="I917" s="308"/>
      <c r="J917" s="310"/>
      <c r="K917" s="308"/>
      <c r="L917" s="310"/>
      <c r="M917" s="310"/>
      <c r="N917" s="310"/>
      <c r="O917" s="255"/>
      <c r="P917" s="255"/>
      <c r="Q917" s="255"/>
      <c r="R917" s="255"/>
      <c r="S917" s="255"/>
      <c r="T917" s="9"/>
      <c r="U917" s="9"/>
      <c r="V917" s="9"/>
      <c r="W917" s="9"/>
      <c r="X917" s="9"/>
      <c r="Y917" s="9"/>
      <c r="Z917" s="9"/>
    </row>
    <row r="918" spans="1:26" ht="30" customHeight="1">
      <c r="A918" s="310"/>
      <c r="B918" s="310"/>
      <c r="C918" s="310"/>
      <c r="D918" s="307"/>
      <c r="E918" s="307"/>
      <c r="F918" s="308"/>
      <c r="G918" s="310"/>
      <c r="H918" s="308"/>
      <c r="I918" s="308"/>
      <c r="J918" s="310"/>
      <c r="K918" s="308"/>
      <c r="L918" s="310"/>
      <c r="M918" s="310"/>
      <c r="N918" s="310"/>
      <c r="O918" s="255"/>
      <c r="P918" s="255"/>
      <c r="Q918" s="255"/>
      <c r="R918" s="255"/>
      <c r="S918" s="255"/>
      <c r="T918" s="9"/>
      <c r="U918" s="9"/>
      <c r="V918" s="9"/>
      <c r="W918" s="9"/>
      <c r="X918" s="9"/>
      <c r="Y918" s="9"/>
      <c r="Z918" s="9"/>
    </row>
    <row r="919" spans="1:26" ht="30" customHeight="1">
      <c r="A919" s="310"/>
      <c r="B919" s="310"/>
      <c r="C919" s="310"/>
      <c r="D919" s="307"/>
      <c r="E919" s="307"/>
      <c r="F919" s="308"/>
      <c r="G919" s="310"/>
      <c r="H919" s="308"/>
      <c r="I919" s="308"/>
      <c r="J919" s="310"/>
      <c r="K919" s="308"/>
      <c r="L919" s="310"/>
      <c r="M919" s="310"/>
      <c r="N919" s="310"/>
      <c r="O919" s="255"/>
      <c r="P919" s="255"/>
      <c r="Q919" s="255"/>
      <c r="R919" s="255"/>
      <c r="S919" s="255"/>
      <c r="T919" s="9"/>
      <c r="U919" s="9"/>
      <c r="V919" s="9"/>
      <c r="W919" s="9"/>
      <c r="X919" s="9"/>
      <c r="Y919" s="9"/>
      <c r="Z919" s="9"/>
    </row>
    <row r="920" spans="1:26" ht="30" customHeight="1">
      <c r="A920" s="310"/>
      <c r="B920" s="310"/>
      <c r="C920" s="310"/>
      <c r="D920" s="307"/>
      <c r="E920" s="307"/>
      <c r="F920" s="308"/>
      <c r="G920" s="310"/>
      <c r="H920" s="308"/>
      <c r="I920" s="308"/>
      <c r="J920" s="310"/>
      <c r="K920" s="308"/>
      <c r="L920" s="310"/>
      <c r="M920" s="310"/>
      <c r="N920" s="310"/>
      <c r="O920" s="255"/>
      <c r="P920" s="255"/>
      <c r="Q920" s="255"/>
      <c r="R920" s="255"/>
      <c r="S920" s="255"/>
      <c r="T920" s="9"/>
      <c r="U920" s="9"/>
      <c r="V920" s="9"/>
      <c r="W920" s="9"/>
      <c r="X920" s="9"/>
      <c r="Y920" s="9"/>
      <c r="Z920" s="9"/>
    </row>
    <row r="921" spans="1:26" ht="30" customHeight="1">
      <c r="A921" s="310"/>
      <c r="B921" s="310"/>
      <c r="C921" s="310"/>
      <c r="D921" s="307"/>
      <c r="E921" s="307"/>
      <c r="F921" s="308"/>
      <c r="G921" s="310"/>
      <c r="H921" s="308"/>
      <c r="I921" s="308"/>
      <c r="J921" s="310"/>
      <c r="K921" s="308"/>
      <c r="L921" s="310"/>
      <c r="M921" s="310"/>
      <c r="N921" s="310"/>
      <c r="O921" s="255"/>
      <c r="P921" s="255"/>
      <c r="Q921" s="255"/>
      <c r="R921" s="255"/>
      <c r="S921" s="255"/>
      <c r="T921" s="9"/>
      <c r="U921" s="9"/>
      <c r="V921" s="9"/>
      <c r="W921" s="9"/>
      <c r="X921" s="9"/>
      <c r="Y921" s="9"/>
      <c r="Z921" s="9"/>
    </row>
    <row r="922" spans="1:26" ht="30" customHeight="1">
      <c r="A922" s="310"/>
      <c r="B922" s="310"/>
      <c r="C922" s="310"/>
      <c r="D922" s="307"/>
      <c r="E922" s="307"/>
      <c r="F922" s="308"/>
      <c r="G922" s="310"/>
      <c r="H922" s="308"/>
      <c r="I922" s="308"/>
      <c r="J922" s="310"/>
      <c r="K922" s="308"/>
      <c r="L922" s="310"/>
      <c r="M922" s="310"/>
      <c r="N922" s="310"/>
      <c r="O922" s="255"/>
      <c r="P922" s="255"/>
      <c r="Q922" s="255"/>
      <c r="R922" s="255"/>
      <c r="S922" s="255"/>
      <c r="T922" s="9"/>
      <c r="U922" s="9"/>
      <c r="V922" s="9"/>
      <c r="W922" s="9"/>
      <c r="X922" s="9"/>
      <c r="Y922" s="9"/>
      <c r="Z922" s="9"/>
    </row>
    <row r="923" spans="1:26" ht="30" customHeight="1">
      <c r="A923" s="310"/>
      <c r="B923" s="310"/>
      <c r="C923" s="310"/>
      <c r="D923" s="307"/>
      <c r="E923" s="307"/>
      <c r="F923" s="308"/>
      <c r="G923" s="310"/>
      <c r="H923" s="308"/>
      <c r="I923" s="308"/>
      <c r="J923" s="310"/>
      <c r="K923" s="308"/>
      <c r="L923" s="310"/>
      <c r="M923" s="310"/>
      <c r="N923" s="310"/>
      <c r="O923" s="255"/>
      <c r="P923" s="255"/>
      <c r="Q923" s="255"/>
      <c r="R923" s="255"/>
      <c r="S923" s="255"/>
      <c r="T923" s="9"/>
      <c r="U923" s="9"/>
      <c r="V923" s="9"/>
      <c r="W923" s="9"/>
      <c r="X923" s="9"/>
      <c r="Y923" s="9"/>
      <c r="Z923" s="9"/>
    </row>
    <row r="924" spans="1:26" ht="30" customHeight="1">
      <c r="A924" s="310"/>
      <c r="B924" s="310"/>
      <c r="C924" s="310"/>
      <c r="D924" s="307"/>
      <c r="E924" s="307"/>
      <c r="F924" s="308"/>
      <c r="G924" s="310"/>
      <c r="H924" s="308"/>
      <c r="I924" s="308"/>
      <c r="J924" s="310"/>
      <c r="K924" s="308"/>
      <c r="L924" s="310"/>
      <c r="M924" s="310"/>
      <c r="N924" s="310"/>
      <c r="O924" s="255"/>
      <c r="P924" s="255"/>
      <c r="Q924" s="255"/>
      <c r="R924" s="255"/>
      <c r="S924" s="255"/>
      <c r="T924" s="9"/>
      <c r="U924" s="9"/>
      <c r="V924" s="9"/>
      <c r="W924" s="9"/>
      <c r="X924" s="9"/>
      <c r="Y924" s="9"/>
      <c r="Z924" s="9"/>
    </row>
    <row r="925" spans="1:26" ht="30" customHeight="1">
      <c r="A925" s="310"/>
      <c r="B925" s="310"/>
      <c r="C925" s="310"/>
      <c r="D925" s="307"/>
      <c r="E925" s="307"/>
      <c r="F925" s="308"/>
      <c r="G925" s="310"/>
      <c r="H925" s="308"/>
      <c r="I925" s="308"/>
      <c r="J925" s="310"/>
      <c r="K925" s="308"/>
      <c r="L925" s="310"/>
      <c r="M925" s="310"/>
      <c r="N925" s="310"/>
      <c r="O925" s="255"/>
      <c r="P925" s="255"/>
      <c r="Q925" s="255"/>
      <c r="R925" s="255"/>
      <c r="S925" s="255"/>
      <c r="T925" s="9"/>
      <c r="U925" s="9"/>
      <c r="V925" s="9"/>
      <c r="W925" s="9"/>
      <c r="X925" s="9"/>
      <c r="Y925" s="9"/>
      <c r="Z925" s="9"/>
    </row>
    <row r="926" spans="1:26" ht="30" customHeight="1">
      <c r="A926" s="310"/>
      <c r="B926" s="310"/>
      <c r="C926" s="310"/>
      <c r="D926" s="307"/>
      <c r="E926" s="307"/>
      <c r="F926" s="308"/>
      <c r="G926" s="310"/>
      <c r="H926" s="308"/>
      <c r="I926" s="308"/>
      <c r="J926" s="310"/>
      <c r="K926" s="308"/>
      <c r="L926" s="310"/>
      <c r="M926" s="310"/>
      <c r="N926" s="310"/>
      <c r="O926" s="255"/>
      <c r="P926" s="255"/>
      <c r="Q926" s="255"/>
      <c r="R926" s="255"/>
      <c r="S926" s="255"/>
      <c r="T926" s="9"/>
      <c r="U926" s="9"/>
      <c r="V926" s="9"/>
      <c r="W926" s="9"/>
      <c r="X926" s="9"/>
      <c r="Y926" s="9"/>
      <c r="Z926" s="9"/>
    </row>
    <row r="927" spans="1:26" ht="30" customHeight="1">
      <c r="A927" s="310"/>
      <c r="B927" s="310"/>
      <c r="C927" s="310"/>
      <c r="D927" s="307"/>
      <c r="E927" s="307"/>
      <c r="F927" s="308"/>
      <c r="G927" s="310"/>
      <c r="H927" s="308"/>
      <c r="I927" s="308"/>
      <c r="J927" s="310"/>
      <c r="K927" s="308"/>
      <c r="L927" s="310"/>
      <c r="M927" s="310"/>
      <c r="N927" s="310"/>
      <c r="O927" s="255"/>
      <c r="P927" s="255"/>
      <c r="Q927" s="255"/>
      <c r="R927" s="255"/>
      <c r="S927" s="255"/>
      <c r="T927" s="9"/>
      <c r="U927" s="9"/>
      <c r="V927" s="9"/>
      <c r="W927" s="9"/>
      <c r="X927" s="9"/>
      <c r="Y927" s="9"/>
      <c r="Z927" s="9"/>
    </row>
    <row r="928" spans="1:26" ht="30" customHeight="1">
      <c r="A928" s="310"/>
      <c r="B928" s="310"/>
      <c r="C928" s="310"/>
      <c r="D928" s="307"/>
      <c r="E928" s="307"/>
      <c r="F928" s="308"/>
      <c r="G928" s="310"/>
      <c r="H928" s="308"/>
      <c r="I928" s="308"/>
      <c r="J928" s="310"/>
      <c r="K928" s="308"/>
      <c r="L928" s="310"/>
      <c r="M928" s="310"/>
      <c r="N928" s="310"/>
      <c r="O928" s="255"/>
      <c r="P928" s="255"/>
      <c r="Q928" s="255"/>
      <c r="R928" s="255"/>
      <c r="S928" s="255"/>
      <c r="T928" s="9"/>
      <c r="U928" s="9"/>
      <c r="V928" s="9"/>
      <c r="W928" s="9"/>
      <c r="X928" s="9"/>
      <c r="Y928" s="9"/>
      <c r="Z928" s="9"/>
    </row>
    <row r="929" spans="1:26" ht="30" customHeight="1">
      <c r="A929" s="310"/>
      <c r="B929" s="310"/>
      <c r="C929" s="310"/>
      <c r="D929" s="307"/>
      <c r="E929" s="307"/>
      <c r="F929" s="308"/>
      <c r="G929" s="310"/>
      <c r="H929" s="308"/>
      <c r="I929" s="308"/>
      <c r="J929" s="310"/>
      <c r="K929" s="308"/>
      <c r="L929" s="310"/>
      <c r="M929" s="310"/>
      <c r="N929" s="310"/>
      <c r="O929" s="255"/>
      <c r="P929" s="255"/>
      <c r="Q929" s="255"/>
      <c r="R929" s="255"/>
      <c r="S929" s="255"/>
      <c r="T929" s="9"/>
      <c r="U929" s="9"/>
      <c r="V929" s="9"/>
      <c r="W929" s="9"/>
      <c r="X929" s="9"/>
      <c r="Y929" s="9"/>
      <c r="Z929" s="9"/>
    </row>
    <row r="930" spans="1:26" ht="30" customHeight="1">
      <c r="A930" s="310"/>
      <c r="B930" s="310"/>
      <c r="C930" s="310"/>
      <c r="D930" s="307"/>
      <c r="E930" s="307"/>
      <c r="F930" s="308"/>
      <c r="G930" s="310"/>
      <c r="H930" s="308"/>
      <c r="I930" s="308"/>
      <c r="J930" s="310"/>
      <c r="K930" s="308"/>
      <c r="L930" s="310"/>
      <c r="M930" s="310"/>
      <c r="N930" s="310"/>
      <c r="O930" s="255"/>
      <c r="P930" s="255"/>
      <c r="Q930" s="255"/>
      <c r="R930" s="255"/>
      <c r="S930" s="255"/>
      <c r="T930" s="9"/>
      <c r="U930" s="9"/>
      <c r="V930" s="9"/>
      <c r="W930" s="9"/>
      <c r="X930" s="9"/>
      <c r="Y930" s="9"/>
      <c r="Z930" s="9"/>
    </row>
    <row r="931" spans="1:26" ht="30" customHeight="1">
      <c r="A931" s="310"/>
      <c r="B931" s="310"/>
      <c r="C931" s="310"/>
      <c r="D931" s="307"/>
      <c r="E931" s="307"/>
      <c r="F931" s="308"/>
      <c r="G931" s="310"/>
      <c r="H931" s="308"/>
      <c r="I931" s="308"/>
      <c r="J931" s="310"/>
      <c r="K931" s="308"/>
      <c r="L931" s="310"/>
      <c r="M931" s="310"/>
      <c r="N931" s="310"/>
      <c r="O931" s="255"/>
      <c r="P931" s="255"/>
      <c r="Q931" s="255"/>
      <c r="R931" s="255"/>
      <c r="S931" s="255"/>
      <c r="T931" s="9"/>
      <c r="U931" s="9"/>
      <c r="V931" s="9"/>
      <c r="W931" s="9"/>
      <c r="X931" s="9"/>
      <c r="Y931" s="9"/>
      <c r="Z931" s="9"/>
    </row>
    <row r="932" spans="1:26" ht="30" customHeight="1">
      <c r="A932" s="310"/>
      <c r="B932" s="310"/>
      <c r="C932" s="310"/>
      <c r="D932" s="307"/>
      <c r="E932" s="307"/>
      <c r="F932" s="308"/>
      <c r="G932" s="310"/>
      <c r="H932" s="308"/>
      <c r="I932" s="308"/>
      <c r="J932" s="310"/>
      <c r="K932" s="308"/>
      <c r="L932" s="310"/>
      <c r="M932" s="310"/>
      <c r="N932" s="310"/>
      <c r="O932" s="255"/>
      <c r="P932" s="255"/>
      <c r="Q932" s="255"/>
      <c r="R932" s="255"/>
      <c r="S932" s="255"/>
      <c r="T932" s="9"/>
      <c r="U932" s="9"/>
      <c r="V932" s="9"/>
      <c r="W932" s="9"/>
      <c r="X932" s="9"/>
      <c r="Y932" s="9"/>
      <c r="Z932" s="9"/>
    </row>
    <row r="933" spans="1:26" ht="30" customHeight="1">
      <c r="A933" s="310"/>
      <c r="B933" s="310"/>
      <c r="C933" s="310"/>
      <c r="D933" s="307"/>
      <c r="E933" s="307"/>
      <c r="F933" s="308"/>
      <c r="G933" s="310"/>
      <c r="H933" s="308"/>
      <c r="I933" s="308"/>
      <c r="J933" s="310"/>
      <c r="K933" s="308"/>
      <c r="L933" s="310"/>
      <c r="M933" s="310"/>
      <c r="N933" s="310"/>
      <c r="O933" s="255"/>
      <c r="P933" s="255"/>
      <c r="Q933" s="255"/>
      <c r="R933" s="255"/>
      <c r="S933" s="255"/>
      <c r="T933" s="9"/>
      <c r="U933" s="9"/>
      <c r="V933" s="9"/>
      <c r="W933" s="9"/>
      <c r="X933" s="9"/>
      <c r="Y933" s="9"/>
      <c r="Z933" s="9"/>
    </row>
    <row r="934" spans="1:26" ht="30" customHeight="1">
      <c r="A934" s="310"/>
      <c r="B934" s="310"/>
      <c r="C934" s="310"/>
      <c r="D934" s="307"/>
      <c r="E934" s="307"/>
      <c r="F934" s="308"/>
      <c r="G934" s="310"/>
      <c r="H934" s="308"/>
      <c r="I934" s="308"/>
      <c r="J934" s="310"/>
      <c r="K934" s="308"/>
      <c r="L934" s="310"/>
      <c r="M934" s="310"/>
      <c r="N934" s="310"/>
      <c r="O934" s="255"/>
      <c r="P934" s="255"/>
      <c r="Q934" s="255"/>
      <c r="R934" s="255"/>
      <c r="S934" s="255"/>
      <c r="T934" s="9"/>
      <c r="U934" s="9"/>
      <c r="V934" s="9"/>
      <c r="W934" s="9"/>
      <c r="X934" s="9"/>
      <c r="Y934" s="9"/>
      <c r="Z934" s="9"/>
    </row>
    <row r="935" spans="1:26" ht="30" customHeight="1">
      <c r="A935" s="310"/>
      <c r="B935" s="310"/>
      <c r="C935" s="310"/>
      <c r="D935" s="307"/>
      <c r="E935" s="307"/>
      <c r="F935" s="308"/>
      <c r="G935" s="310"/>
      <c r="H935" s="308"/>
      <c r="I935" s="308"/>
      <c r="J935" s="310"/>
      <c r="K935" s="308"/>
      <c r="L935" s="310"/>
      <c r="M935" s="310"/>
      <c r="N935" s="310"/>
      <c r="O935" s="255"/>
      <c r="P935" s="255"/>
      <c r="Q935" s="255"/>
      <c r="R935" s="255"/>
      <c r="S935" s="255"/>
      <c r="T935" s="9"/>
      <c r="U935" s="9"/>
      <c r="V935" s="9"/>
      <c r="W935" s="9"/>
      <c r="X935" s="9"/>
      <c r="Y935" s="9"/>
      <c r="Z935" s="9"/>
    </row>
    <row r="936" spans="1:26" ht="30" customHeight="1">
      <c r="A936" s="310"/>
      <c r="B936" s="310"/>
      <c r="C936" s="310"/>
      <c r="D936" s="307"/>
      <c r="E936" s="307"/>
      <c r="F936" s="308"/>
      <c r="G936" s="310"/>
      <c r="H936" s="308"/>
      <c r="I936" s="308"/>
      <c r="J936" s="310"/>
      <c r="K936" s="308"/>
      <c r="L936" s="310"/>
      <c r="M936" s="310"/>
      <c r="N936" s="310"/>
      <c r="O936" s="255"/>
      <c r="P936" s="255"/>
      <c r="Q936" s="255"/>
      <c r="R936" s="255"/>
      <c r="S936" s="255"/>
      <c r="T936" s="9"/>
      <c r="U936" s="9"/>
      <c r="V936" s="9"/>
      <c r="W936" s="9"/>
      <c r="X936" s="9"/>
      <c r="Y936" s="9"/>
      <c r="Z936" s="9"/>
    </row>
    <row r="937" spans="1:26" ht="30" customHeight="1">
      <c r="A937" s="310"/>
      <c r="B937" s="310"/>
      <c r="C937" s="310"/>
      <c r="D937" s="307"/>
      <c r="E937" s="307"/>
      <c r="F937" s="308"/>
      <c r="G937" s="310"/>
      <c r="H937" s="308"/>
      <c r="I937" s="308"/>
      <c r="J937" s="310"/>
      <c r="K937" s="308"/>
      <c r="L937" s="310"/>
      <c r="M937" s="310"/>
      <c r="N937" s="310"/>
      <c r="O937" s="255"/>
      <c r="P937" s="255"/>
      <c r="Q937" s="255"/>
      <c r="R937" s="255"/>
      <c r="S937" s="255"/>
      <c r="T937" s="9"/>
      <c r="U937" s="9"/>
      <c r="V937" s="9"/>
      <c r="W937" s="9"/>
      <c r="X937" s="9"/>
      <c r="Y937" s="9"/>
      <c r="Z937" s="9"/>
    </row>
    <row r="938" spans="1:26" ht="30" customHeight="1">
      <c r="A938" s="310"/>
      <c r="B938" s="310"/>
      <c r="C938" s="310"/>
      <c r="D938" s="307"/>
      <c r="E938" s="307"/>
      <c r="F938" s="308"/>
      <c r="G938" s="310"/>
      <c r="H938" s="308"/>
      <c r="I938" s="308"/>
      <c r="J938" s="310"/>
      <c r="K938" s="308"/>
      <c r="L938" s="310"/>
      <c r="M938" s="310"/>
      <c r="N938" s="310"/>
      <c r="O938" s="255"/>
      <c r="P938" s="255"/>
      <c r="Q938" s="255"/>
      <c r="R938" s="255"/>
      <c r="S938" s="255"/>
      <c r="T938" s="9"/>
      <c r="U938" s="9"/>
      <c r="V938" s="9"/>
      <c r="W938" s="9"/>
      <c r="X938" s="9"/>
      <c r="Y938" s="9"/>
      <c r="Z938" s="9"/>
    </row>
    <row r="939" spans="1:26" ht="30" customHeight="1">
      <c r="A939" s="310"/>
      <c r="B939" s="310"/>
      <c r="C939" s="310"/>
      <c r="D939" s="307"/>
      <c r="E939" s="307"/>
      <c r="F939" s="308"/>
      <c r="G939" s="310"/>
      <c r="H939" s="308"/>
      <c r="I939" s="308"/>
      <c r="J939" s="310"/>
      <c r="K939" s="308"/>
      <c r="L939" s="310"/>
      <c r="M939" s="310"/>
      <c r="N939" s="310"/>
      <c r="O939" s="255"/>
      <c r="P939" s="255"/>
      <c r="Q939" s="255"/>
      <c r="R939" s="255"/>
      <c r="S939" s="255"/>
      <c r="T939" s="9"/>
      <c r="U939" s="9"/>
      <c r="V939" s="9"/>
      <c r="W939" s="9"/>
      <c r="X939" s="9"/>
      <c r="Y939" s="9"/>
      <c r="Z939" s="9"/>
    </row>
    <row r="940" spans="1:26" ht="30" customHeight="1">
      <c r="A940" s="310"/>
      <c r="B940" s="310"/>
      <c r="C940" s="310"/>
      <c r="D940" s="307"/>
      <c r="E940" s="307"/>
      <c r="F940" s="308"/>
      <c r="G940" s="310"/>
      <c r="H940" s="308"/>
      <c r="I940" s="308"/>
      <c r="J940" s="310"/>
      <c r="K940" s="308"/>
      <c r="L940" s="310"/>
      <c r="M940" s="310"/>
      <c r="N940" s="310"/>
      <c r="O940" s="255"/>
      <c r="P940" s="255"/>
      <c r="Q940" s="255"/>
      <c r="R940" s="255"/>
      <c r="S940" s="255"/>
      <c r="T940" s="9"/>
      <c r="U940" s="9"/>
      <c r="V940" s="9"/>
      <c r="W940" s="9"/>
      <c r="X940" s="9"/>
      <c r="Y940" s="9"/>
      <c r="Z940" s="9"/>
    </row>
    <row r="941" spans="1:26" ht="30" customHeight="1">
      <c r="A941" s="310"/>
      <c r="B941" s="310"/>
      <c r="C941" s="310"/>
      <c r="D941" s="307"/>
      <c r="E941" s="307"/>
      <c r="F941" s="308"/>
      <c r="G941" s="310"/>
      <c r="H941" s="308"/>
      <c r="I941" s="308"/>
      <c r="J941" s="310"/>
      <c r="K941" s="308"/>
      <c r="L941" s="310"/>
      <c r="M941" s="310"/>
      <c r="N941" s="310"/>
      <c r="O941" s="255"/>
      <c r="P941" s="255"/>
      <c r="Q941" s="255"/>
      <c r="R941" s="255"/>
      <c r="S941" s="255"/>
      <c r="T941" s="9"/>
      <c r="U941" s="9"/>
      <c r="V941" s="9"/>
      <c r="W941" s="9"/>
      <c r="X941" s="9"/>
      <c r="Y941" s="9"/>
      <c r="Z941" s="9"/>
    </row>
    <row r="942" spans="1:26" ht="30" customHeight="1">
      <c r="A942" s="310"/>
      <c r="B942" s="310"/>
      <c r="C942" s="310"/>
      <c r="D942" s="307"/>
      <c r="E942" s="307"/>
      <c r="F942" s="308"/>
      <c r="G942" s="310"/>
      <c r="H942" s="308"/>
      <c r="I942" s="308"/>
      <c r="J942" s="310"/>
      <c r="K942" s="308"/>
      <c r="L942" s="310"/>
      <c r="M942" s="310"/>
      <c r="N942" s="310"/>
      <c r="O942" s="255"/>
      <c r="P942" s="255"/>
      <c r="Q942" s="255"/>
      <c r="R942" s="255"/>
      <c r="S942" s="255"/>
      <c r="T942" s="9"/>
      <c r="U942" s="9"/>
      <c r="V942" s="9"/>
      <c r="W942" s="9"/>
      <c r="X942" s="9"/>
      <c r="Y942" s="9"/>
      <c r="Z942" s="9"/>
    </row>
    <row r="943" spans="1:26" ht="30" customHeight="1">
      <c r="A943" s="310"/>
      <c r="B943" s="310"/>
      <c r="C943" s="310"/>
      <c r="D943" s="307"/>
      <c r="E943" s="307"/>
      <c r="F943" s="308"/>
      <c r="G943" s="310"/>
      <c r="H943" s="308"/>
      <c r="I943" s="308"/>
      <c r="J943" s="310"/>
      <c r="K943" s="308"/>
      <c r="L943" s="310"/>
      <c r="M943" s="310"/>
      <c r="N943" s="310"/>
      <c r="O943" s="255"/>
      <c r="P943" s="255"/>
      <c r="Q943" s="255"/>
      <c r="R943" s="255"/>
      <c r="S943" s="255"/>
      <c r="T943" s="9"/>
      <c r="U943" s="9"/>
      <c r="V943" s="9"/>
      <c r="W943" s="9"/>
      <c r="X943" s="9"/>
      <c r="Y943" s="9"/>
      <c r="Z943" s="9"/>
    </row>
    <row r="944" spans="1:26" ht="30" customHeight="1">
      <c r="A944" s="310"/>
      <c r="B944" s="310"/>
      <c r="C944" s="310"/>
      <c r="D944" s="307"/>
      <c r="E944" s="307"/>
      <c r="F944" s="308"/>
      <c r="G944" s="310"/>
      <c r="H944" s="308"/>
      <c r="I944" s="308"/>
      <c r="J944" s="310"/>
      <c r="K944" s="308"/>
      <c r="L944" s="310"/>
      <c r="M944" s="310"/>
      <c r="N944" s="310"/>
      <c r="O944" s="255"/>
      <c r="P944" s="255"/>
      <c r="Q944" s="255"/>
      <c r="R944" s="255"/>
      <c r="S944" s="255"/>
      <c r="T944" s="9"/>
      <c r="U944" s="9"/>
      <c r="V944" s="9"/>
      <c r="W944" s="9"/>
      <c r="X944" s="9"/>
      <c r="Y944" s="9"/>
      <c r="Z944" s="9"/>
    </row>
    <row r="945" spans="1:26" ht="30" customHeight="1">
      <c r="A945" s="310"/>
      <c r="B945" s="310"/>
      <c r="C945" s="310"/>
      <c r="D945" s="307"/>
      <c r="E945" s="307"/>
      <c r="F945" s="308"/>
      <c r="G945" s="310"/>
      <c r="H945" s="308"/>
      <c r="I945" s="308"/>
      <c r="J945" s="310"/>
      <c r="K945" s="308"/>
      <c r="L945" s="310"/>
      <c r="M945" s="310"/>
      <c r="N945" s="310"/>
      <c r="O945" s="255"/>
      <c r="P945" s="255"/>
      <c r="Q945" s="255"/>
      <c r="R945" s="255"/>
      <c r="S945" s="255"/>
      <c r="T945" s="9"/>
      <c r="U945" s="9"/>
      <c r="V945" s="9"/>
      <c r="W945" s="9"/>
      <c r="X945" s="9"/>
      <c r="Y945" s="9"/>
      <c r="Z945" s="9"/>
    </row>
    <row r="946" spans="1:26" ht="30" customHeight="1">
      <c r="A946" s="310"/>
      <c r="B946" s="310"/>
      <c r="C946" s="310"/>
      <c r="D946" s="307"/>
      <c r="E946" s="307"/>
      <c r="F946" s="308"/>
      <c r="G946" s="310"/>
      <c r="H946" s="308"/>
      <c r="I946" s="308"/>
      <c r="J946" s="310"/>
      <c r="K946" s="308"/>
      <c r="L946" s="310"/>
      <c r="M946" s="310"/>
      <c r="N946" s="310"/>
      <c r="O946" s="255"/>
      <c r="P946" s="255"/>
      <c r="Q946" s="255"/>
      <c r="R946" s="255"/>
      <c r="S946" s="255"/>
      <c r="T946" s="9"/>
      <c r="U946" s="9"/>
      <c r="V946" s="9"/>
      <c r="W946" s="9"/>
      <c r="X946" s="9"/>
      <c r="Y946" s="9"/>
      <c r="Z946" s="9"/>
    </row>
    <row r="947" spans="1:26" ht="30" customHeight="1">
      <c r="A947" s="310"/>
      <c r="B947" s="310"/>
      <c r="C947" s="310"/>
      <c r="D947" s="307"/>
      <c r="E947" s="307"/>
      <c r="F947" s="308"/>
      <c r="G947" s="310"/>
      <c r="H947" s="308"/>
      <c r="I947" s="308"/>
      <c r="J947" s="310"/>
      <c r="K947" s="308"/>
      <c r="L947" s="310"/>
      <c r="M947" s="310"/>
      <c r="N947" s="310"/>
      <c r="O947" s="255"/>
      <c r="P947" s="255"/>
      <c r="Q947" s="255"/>
      <c r="R947" s="255"/>
      <c r="S947" s="255"/>
      <c r="T947" s="9"/>
      <c r="U947" s="9"/>
      <c r="V947" s="9"/>
      <c r="W947" s="9"/>
      <c r="X947" s="9"/>
      <c r="Y947" s="9"/>
      <c r="Z947" s="9"/>
    </row>
    <row r="948" spans="1:26" ht="30" customHeight="1">
      <c r="A948" s="310"/>
      <c r="B948" s="310"/>
      <c r="C948" s="310"/>
      <c r="D948" s="307"/>
      <c r="E948" s="307"/>
      <c r="F948" s="308"/>
      <c r="G948" s="310"/>
      <c r="H948" s="308"/>
      <c r="I948" s="308"/>
      <c r="J948" s="310"/>
      <c r="K948" s="308"/>
      <c r="L948" s="310"/>
      <c r="M948" s="310"/>
      <c r="N948" s="310"/>
      <c r="O948" s="255"/>
      <c r="P948" s="255"/>
      <c r="Q948" s="255"/>
      <c r="R948" s="255"/>
      <c r="S948" s="255"/>
      <c r="T948" s="9"/>
      <c r="U948" s="9"/>
      <c r="V948" s="9"/>
      <c r="W948" s="9"/>
      <c r="X948" s="9"/>
      <c r="Y948" s="9"/>
      <c r="Z948" s="9"/>
    </row>
    <row r="949" spans="1:26" ht="30" customHeight="1">
      <c r="A949" s="310"/>
      <c r="B949" s="310"/>
      <c r="C949" s="310"/>
      <c r="D949" s="307"/>
      <c r="E949" s="307"/>
      <c r="F949" s="308"/>
      <c r="G949" s="310"/>
      <c r="H949" s="308"/>
      <c r="I949" s="308"/>
      <c r="J949" s="310"/>
      <c r="K949" s="308"/>
      <c r="L949" s="310"/>
      <c r="M949" s="310"/>
      <c r="N949" s="310"/>
      <c r="O949" s="255"/>
      <c r="P949" s="255"/>
      <c r="Q949" s="255"/>
      <c r="R949" s="255"/>
      <c r="S949" s="255"/>
      <c r="T949" s="9"/>
      <c r="U949" s="9"/>
      <c r="V949" s="9"/>
      <c r="W949" s="9"/>
      <c r="X949" s="9"/>
      <c r="Y949" s="9"/>
      <c r="Z949" s="9"/>
    </row>
    <row r="950" spans="1:26" ht="30" customHeight="1">
      <c r="A950" s="310"/>
      <c r="B950" s="310"/>
      <c r="C950" s="310"/>
      <c r="D950" s="307"/>
      <c r="E950" s="307"/>
      <c r="F950" s="308"/>
      <c r="G950" s="310"/>
      <c r="H950" s="308"/>
      <c r="I950" s="308"/>
      <c r="J950" s="310"/>
      <c r="K950" s="308"/>
      <c r="L950" s="310"/>
      <c r="M950" s="310"/>
      <c r="N950" s="310"/>
      <c r="O950" s="255"/>
      <c r="P950" s="255"/>
      <c r="Q950" s="255"/>
      <c r="R950" s="255"/>
      <c r="S950" s="255"/>
      <c r="T950" s="9"/>
      <c r="U950" s="9"/>
      <c r="V950" s="9"/>
      <c r="W950" s="9"/>
      <c r="X950" s="9"/>
      <c r="Y950" s="9"/>
      <c r="Z950" s="9"/>
    </row>
    <row r="951" spans="1:26" ht="30" customHeight="1">
      <c r="A951" s="310"/>
      <c r="B951" s="310"/>
      <c r="C951" s="310"/>
      <c r="D951" s="307"/>
      <c r="E951" s="307"/>
      <c r="F951" s="308"/>
      <c r="G951" s="310"/>
      <c r="H951" s="308"/>
      <c r="I951" s="308"/>
      <c r="J951" s="310"/>
      <c r="K951" s="308"/>
      <c r="L951" s="310"/>
      <c r="M951" s="310"/>
      <c r="N951" s="310"/>
      <c r="O951" s="255"/>
      <c r="P951" s="255"/>
      <c r="Q951" s="255"/>
      <c r="R951" s="255"/>
      <c r="S951" s="255"/>
      <c r="T951" s="9"/>
      <c r="U951" s="9"/>
      <c r="V951" s="9"/>
      <c r="W951" s="9"/>
      <c r="X951" s="9"/>
      <c r="Y951" s="9"/>
      <c r="Z951" s="9"/>
    </row>
    <row r="952" spans="1:26" ht="30" customHeight="1">
      <c r="A952" s="310"/>
      <c r="B952" s="310"/>
      <c r="C952" s="310"/>
      <c r="D952" s="307"/>
      <c r="E952" s="307"/>
      <c r="F952" s="308"/>
      <c r="G952" s="310"/>
      <c r="H952" s="308"/>
      <c r="I952" s="308"/>
      <c r="J952" s="310"/>
      <c r="K952" s="308"/>
      <c r="L952" s="310"/>
      <c r="M952" s="310"/>
      <c r="N952" s="310"/>
      <c r="O952" s="255"/>
      <c r="P952" s="255"/>
      <c r="Q952" s="255"/>
      <c r="R952" s="255"/>
      <c r="S952" s="255"/>
      <c r="T952" s="9"/>
      <c r="U952" s="9"/>
      <c r="V952" s="9"/>
      <c r="W952" s="9"/>
      <c r="X952" s="9"/>
      <c r="Y952" s="9"/>
      <c r="Z952" s="9"/>
    </row>
    <row r="953" spans="1:26" ht="30" customHeight="1">
      <c r="A953" s="310"/>
      <c r="B953" s="310"/>
      <c r="C953" s="310"/>
      <c r="D953" s="307"/>
      <c r="E953" s="307"/>
      <c r="F953" s="308"/>
      <c r="G953" s="310"/>
      <c r="H953" s="308"/>
      <c r="I953" s="308"/>
      <c r="J953" s="310"/>
      <c r="K953" s="308"/>
      <c r="L953" s="310"/>
      <c r="M953" s="310"/>
      <c r="N953" s="310"/>
      <c r="O953" s="255"/>
      <c r="P953" s="255"/>
      <c r="Q953" s="255"/>
      <c r="R953" s="255"/>
      <c r="S953" s="255"/>
      <c r="T953" s="9"/>
      <c r="U953" s="9"/>
      <c r="V953" s="9"/>
      <c r="W953" s="9"/>
      <c r="X953" s="9"/>
      <c r="Y953" s="9"/>
      <c r="Z953" s="9"/>
    </row>
    <row r="954" spans="1:26" ht="30" customHeight="1">
      <c r="A954" s="310"/>
      <c r="B954" s="310"/>
      <c r="C954" s="310"/>
      <c r="D954" s="307"/>
      <c r="E954" s="307"/>
      <c r="F954" s="308"/>
      <c r="G954" s="310"/>
      <c r="H954" s="308"/>
      <c r="I954" s="308"/>
      <c r="J954" s="310"/>
      <c r="K954" s="308"/>
      <c r="L954" s="310"/>
      <c r="M954" s="310"/>
      <c r="N954" s="310"/>
      <c r="O954" s="255"/>
      <c r="P954" s="255"/>
      <c r="Q954" s="255"/>
      <c r="R954" s="255"/>
      <c r="S954" s="255"/>
      <c r="T954" s="9"/>
      <c r="U954" s="9"/>
      <c r="V954" s="9"/>
      <c r="W954" s="9"/>
      <c r="X954" s="9"/>
      <c r="Y954" s="9"/>
      <c r="Z954" s="9"/>
    </row>
    <row r="955" spans="1:26" ht="30" customHeight="1">
      <c r="A955" s="310"/>
      <c r="B955" s="310"/>
      <c r="C955" s="310"/>
      <c r="D955" s="307"/>
      <c r="E955" s="307"/>
      <c r="F955" s="308"/>
      <c r="G955" s="310"/>
      <c r="H955" s="308"/>
      <c r="I955" s="308"/>
      <c r="J955" s="310"/>
      <c r="K955" s="308"/>
      <c r="L955" s="310"/>
      <c r="M955" s="310"/>
      <c r="N955" s="310"/>
      <c r="O955" s="255"/>
      <c r="P955" s="255"/>
      <c r="Q955" s="255"/>
      <c r="R955" s="255"/>
      <c r="S955" s="255"/>
      <c r="T955" s="9"/>
      <c r="U955" s="9"/>
      <c r="V955" s="9"/>
      <c r="W955" s="9"/>
      <c r="X955" s="9"/>
      <c r="Y955" s="9"/>
      <c r="Z955" s="9"/>
    </row>
    <row r="956" spans="1:26" ht="30" customHeight="1">
      <c r="A956" s="310"/>
      <c r="B956" s="310"/>
      <c r="C956" s="310"/>
      <c r="D956" s="307"/>
      <c r="E956" s="307"/>
      <c r="F956" s="308"/>
      <c r="G956" s="310"/>
      <c r="H956" s="308"/>
      <c r="I956" s="308"/>
      <c r="J956" s="310"/>
      <c r="K956" s="308"/>
      <c r="L956" s="310"/>
      <c r="M956" s="310"/>
      <c r="N956" s="310"/>
      <c r="O956" s="255"/>
      <c r="P956" s="255"/>
      <c r="Q956" s="255"/>
      <c r="R956" s="255"/>
      <c r="S956" s="255"/>
      <c r="T956" s="9"/>
      <c r="U956" s="9"/>
      <c r="V956" s="9"/>
      <c r="W956" s="9"/>
      <c r="X956" s="9"/>
      <c r="Y956" s="9"/>
      <c r="Z956" s="9"/>
    </row>
    <row r="957" spans="1:26" ht="30" customHeight="1">
      <c r="A957" s="310"/>
      <c r="B957" s="310"/>
      <c r="C957" s="310"/>
      <c r="D957" s="307"/>
      <c r="E957" s="307"/>
      <c r="F957" s="308"/>
      <c r="G957" s="310"/>
      <c r="H957" s="308"/>
      <c r="I957" s="308"/>
      <c r="J957" s="310"/>
      <c r="K957" s="308"/>
      <c r="L957" s="310"/>
      <c r="M957" s="310"/>
      <c r="N957" s="310"/>
      <c r="O957" s="255"/>
      <c r="P957" s="255"/>
      <c r="Q957" s="255"/>
      <c r="R957" s="255"/>
      <c r="S957" s="255"/>
      <c r="T957" s="9"/>
      <c r="U957" s="9"/>
      <c r="V957" s="9"/>
      <c r="W957" s="9"/>
      <c r="X957" s="9"/>
      <c r="Y957" s="9"/>
      <c r="Z957" s="9"/>
    </row>
    <row r="958" spans="1:26" ht="30" customHeight="1">
      <c r="A958" s="310"/>
      <c r="B958" s="310"/>
      <c r="C958" s="310"/>
      <c r="D958" s="307"/>
      <c r="E958" s="307"/>
      <c r="F958" s="308"/>
      <c r="G958" s="310"/>
      <c r="H958" s="308"/>
      <c r="I958" s="308"/>
      <c r="J958" s="310"/>
      <c r="K958" s="308"/>
      <c r="L958" s="310"/>
      <c r="M958" s="310"/>
      <c r="N958" s="310"/>
      <c r="O958" s="255"/>
      <c r="P958" s="255"/>
      <c r="Q958" s="255"/>
      <c r="R958" s="255"/>
      <c r="S958" s="255"/>
      <c r="T958" s="9"/>
      <c r="U958" s="9"/>
      <c r="V958" s="9"/>
      <c r="W958" s="9"/>
      <c r="X958" s="9"/>
      <c r="Y958" s="9"/>
      <c r="Z958" s="9"/>
    </row>
    <row r="959" spans="1:26" ht="30" customHeight="1">
      <c r="A959" s="310"/>
      <c r="B959" s="310"/>
      <c r="C959" s="310"/>
      <c r="D959" s="307"/>
      <c r="E959" s="307"/>
      <c r="F959" s="308"/>
      <c r="G959" s="310"/>
      <c r="H959" s="308"/>
      <c r="I959" s="308"/>
      <c r="J959" s="310"/>
      <c r="K959" s="308"/>
      <c r="L959" s="310"/>
      <c r="M959" s="310"/>
      <c r="N959" s="310"/>
      <c r="O959" s="255"/>
      <c r="P959" s="255"/>
      <c r="Q959" s="255"/>
      <c r="R959" s="255"/>
      <c r="S959" s="255"/>
      <c r="T959" s="9"/>
      <c r="U959" s="9"/>
      <c r="V959" s="9"/>
      <c r="W959" s="9"/>
      <c r="X959" s="9"/>
      <c r="Y959" s="9"/>
      <c r="Z959" s="9"/>
    </row>
    <row r="960" spans="1:26" ht="30" customHeight="1">
      <c r="A960" s="310"/>
      <c r="B960" s="310"/>
      <c r="C960" s="310"/>
      <c r="D960" s="307"/>
      <c r="E960" s="307"/>
      <c r="F960" s="308"/>
      <c r="G960" s="310"/>
      <c r="H960" s="308"/>
      <c r="I960" s="308"/>
      <c r="J960" s="310"/>
      <c r="K960" s="308"/>
      <c r="L960" s="310"/>
      <c r="M960" s="310"/>
      <c r="N960" s="310"/>
      <c r="O960" s="255"/>
      <c r="P960" s="255"/>
      <c r="Q960" s="255"/>
      <c r="R960" s="255"/>
      <c r="S960" s="255"/>
      <c r="T960" s="9"/>
      <c r="U960" s="9"/>
      <c r="V960" s="9"/>
      <c r="W960" s="9"/>
      <c r="X960" s="9"/>
      <c r="Y960" s="9"/>
      <c r="Z960" s="9"/>
    </row>
    <row r="961" spans="1:26" ht="30" customHeight="1">
      <c r="A961" s="310"/>
      <c r="B961" s="310"/>
      <c r="C961" s="310"/>
      <c r="D961" s="307"/>
      <c r="E961" s="307"/>
      <c r="F961" s="308"/>
      <c r="G961" s="310"/>
      <c r="H961" s="308"/>
      <c r="I961" s="308"/>
      <c r="J961" s="310"/>
      <c r="K961" s="308"/>
      <c r="L961" s="310"/>
      <c r="M961" s="310"/>
      <c r="N961" s="310"/>
      <c r="O961" s="255"/>
      <c r="P961" s="255"/>
      <c r="Q961" s="255"/>
      <c r="R961" s="255"/>
      <c r="S961" s="255"/>
      <c r="T961" s="9"/>
      <c r="U961" s="9"/>
      <c r="V961" s="9"/>
      <c r="W961" s="9"/>
      <c r="X961" s="9"/>
      <c r="Y961" s="9"/>
      <c r="Z961" s="9"/>
    </row>
    <row r="962" spans="1:26" ht="30" customHeight="1">
      <c r="A962" s="310"/>
      <c r="B962" s="310"/>
      <c r="C962" s="310"/>
      <c r="D962" s="307"/>
      <c r="E962" s="307"/>
      <c r="F962" s="308"/>
      <c r="G962" s="310"/>
      <c r="H962" s="308"/>
      <c r="I962" s="308"/>
      <c r="J962" s="310"/>
      <c r="K962" s="308"/>
      <c r="L962" s="310"/>
      <c r="M962" s="310"/>
      <c r="N962" s="310"/>
      <c r="O962" s="255"/>
      <c r="P962" s="255"/>
      <c r="Q962" s="255"/>
      <c r="R962" s="255"/>
      <c r="S962" s="255"/>
      <c r="T962" s="9"/>
      <c r="U962" s="9"/>
      <c r="V962" s="9"/>
      <c r="W962" s="9"/>
      <c r="X962" s="9"/>
      <c r="Y962" s="9"/>
      <c r="Z962" s="9"/>
    </row>
    <row r="963" spans="1:26" ht="30" customHeight="1">
      <c r="A963" s="310"/>
      <c r="B963" s="310"/>
      <c r="C963" s="310"/>
      <c r="D963" s="307"/>
      <c r="E963" s="307"/>
      <c r="F963" s="308"/>
      <c r="G963" s="310"/>
      <c r="H963" s="308"/>
      <c r="I963" s="308"/>
      <c r="J963" s="310"/>
      <c r="K963" s="308"/>
      <c r="L963" s="310"/>
      <c r="M963" s="310"/>
      <c r="N963" s="310"/>
      <c r="O963" s="255"/>
      <c r="P963" s="255"/>
      <c r="Q963" s="255"/>
      <c r="R963" s="255"/>
      <c r="S963" s="255"/>
      <c r="T963" s="9"/>
      <c r="U963" s="9"/>
      <c r="V963" s="9"/>
      <c r="W963" s="9"/>
      <c r="X963" s="9"/>
      <c r="Y963" s="9"/>
      <c r="Z963" s="9"/>
    </row>
    <row r="964" spans="1:26" ht="30" customHeight="1">
      <c r="A964" s="310"/>
      <c r="B964" s="310"/>
      <c r="C964" s="310"/>
      <c r="D964" s="307"/>
      <c r="E964" s="307"/>
      <c r="F964" s="308"/>
      <c r="G964" s="310"/>
      <c r="H964" s="308"/>
      <c r="I964" s="308"/>
      <c r="J964" s="310"/>
      <c r="K964" s="308"/>
      <c r="L964" s="310"/>
      <c r="M964" s="310"/>
      <c r="N964" s="310"/>
      <c r="O964" s="255"/>
      <c r="P964" s="255"/>
      <c r="Q964" s="255"/>
      <c r="R964" s="255"/>
      <c r="S964" s="255"/>
      <c r="T964" s="9"/>
      <c r="U964" s="9"/>
      <c r="V964" s="9"/>
      <c r="W964" s="9"/>
      <c r="X964" s="9"/>
      <c r="Y964" s="9"/>
      <c r="Z964" s="9"/>
    </row>
    <row r="965" spans="1:26" ht="30" customHeight="1">
      <c r="A965" s="310"/>
      <c r="B965" s="310"/>
      <c r="C965" s="310"/>
      <c r="D965" s="307"/>
      <c r="E965" s="307"/>
      <c r="F965" s="308"/>
      <c r="G965" s="310"/>
      <c r="H965" s="308"/>
      <c r="I965" s="308"/>
      <c r="J965" s="310"/>
      <c r="K965" s="308"/>
      <c r="L965" s="310"/>
      <c r="M965" s="310"/>
      <c r="N965" s="310"/>
      <c r="O965" s="255"/>
      <c r="P965" s="255"/>
      <c r="Q965" s="255"/>
      <c r="R965" s="255"/>
      <c r="S965" s="255"/>
      <c r="T965" s="9"/>
      <c r="U965" s="9"/>
      <c r="V965" s="9"/>
      <c r="W965" s="9"/>
      <c r="X965" s="9"/>
      <c r="Y965" s="9"/>
      <c r="Z965" s="9"/>
    </row>
    <row r="966" spans="1:26" ht="30" customHeight="1">
      <c r="A966" s="310"/>
      <c r="B966" s="310"/>
      <c r="C966" s="310"/>
      <c r="D966" s="307"/>
      <c r="E966" s="307"/>
      <c r="F966" s="308"/>
      <c r="G966" s="310"/>
      <c r="H966" s="308"/>
      <c r="I966" s="308"/>
      <c r="J966" s="310"/>
      <c r="K966" s="308"/>
      <c r="L966" s="310"/>
      <c r="M966" s="310"/>
      <c r="N966" s="310"/>
      <c r="O966" s="255"/>
      <c r="P966" s="255"/>
      <c r="Q966" s="255"/>
      <c r="R966" s="255"/>
      <c r="S966" s="255"/>
      <c r="T966" s="9"/>
      <c r="U966" s="9"/>
      <c r="V966" s="9"/>
      <c r="W966" s="9"/>
      <c r="X966" s="9"/>
      <c r="Y966" s="9"/>
      <c r="Z966" s="9"/>
    </row>
    <row r="967" spans="1:26" ht="30" customHeight="1">
      <c r="A967" s="310"/>
      <c r="B967" s="310"/>
      <c r="C967" s="310"/>
      <c r="D967" s="307"/>
      <c r="E967" s="307"/>
      <c r="F967" s="308"/>
      <c r="G967" s="310"/>
      <c r="H967" s="308"/>
      <c r="I967" s="308"/>
      <c r="J967" s="310"/>
      <c r="K967" s="308"/>
      <c r="L967" s="310"/>
      <c r="M967" s="310"/>
      <c r="N967" s="310"/>
      <c r="O967" s="255"/>
      <c r="P967" s="255"/>
      <c r="Q967" s="255"/>
      <c r="R967" s="255"/>
      <c r="S967" s="255"/>
      <c r="T967" s="9"/>
      <c r="U967" s="9"/>
      <c r="V967" s="9"/>
      <c r="W967" s="9"/>
      <c r="X967" s="9"/>
      <c r="Y967" s="9"/>
      <c r="Z967" s="9"/>
    </row>
    <row r="968" spans="1:26" ht="30" customHeight="1">
      <c r="A968" s="310"/>
      <c r="B968" s="310"/>
      <c r="C968" s="310"/>
      <c r="D968" s="307"/>
      <c r="E968" s="307"/>
      <c r="F968" s="308"/>
      <c r="G968" s="310"/>
      <c r="H968" s="308"/>
      <c r="I968" s="308"/>
      <c r="J968" s="310"/>
      <c r="K968" s="308"/>
      <c r="L968" s="310"/>
      <c r="M968" s="310"/>
      <c r="N968" s="310"/>
      <c r="O968" s="255"/>
      <c r="P968" s="255"/>
      <c r="Q968" s="255"/>
      <c r="R968" s="255"/>
      <c r="S968" s="255"/>
      <c r="T968" s="9"/>
      <c r="U968" s="9"/>
      <c r="V968" s="9"/>
      <c r="W968" s="9"/>
      <c r="X968" s="9"/>
      <c r="Y968" s="9"/>
      <c r="Z968" s="9"/>
    </row>
    <row r="969" spans="1:26" ht="30" customHeight="1">
      <c r="A969" s="310"/>
      <c r="B969" s="310"/>
      <c r="C969" s="310"/>
      <c r="D969" s="307"/>
      <c r="E969" s="307"/>
      <c r="F969" s="308"/>
      <c r="G969" s="310"/>
      <c r="H969" s="308"/>
      <c r="I969" s="308"/>
      <c r="J969" s="310"/>
      <c r="K969" s="308"/>
      <c r="L969" s="310"/>
      <c r="M969" s="310"/>
      <c r="N969" s="310"/>
      <c r="O969" s="255"/>
      <c r="P969" s="255"/>
      <c r="Q969" s="255"/>
      <c r="R969" s="255"/>
      <c r="S969" s="255"/>
      <c r="T969" s="9"/>
      <c r="U969" s="9"/>
      <c r="V969" s="9"/>
      <c r="W969" s="9"/>
      <c r="X969" s="9"/>
      <c r="Y969" s="9"/>
      <c r="Z969" s="9"/>
    </row>
    <row r="970" spans="1:26" ht="30" customHeight="1">
      <c r="A970" s="310"/>
      <c r="B970" s="310"/>
      <c r="C970" s="310"/>
      <c r="D970" s="307"/>
      <c r="E970" s="307"/>
      <c r="F970" s="308"/>
      <c r="G970" s="310"/>
      <c r="H970" s="308"/>
      <c r="I970" s="308"/>
      <c r="J970" s="310"/>
      <c r="K970" s="308"/>
      <c r="L970" s="310"/>
      <c r="M970" s="310"/>
      <c r="N970" s="310"/>
      <c r="O970" s="255"/>
      <c r="P970" s="255"/>
      <c r="Q970" s="255"/>
      <c r="R970" s="255"/>
      <c r="S970" s="255"/>
      <c r="T970" s="9"/>
      <c r="U970" s="9"/>
      <c r="V970" s="9"/>
      <c r="W970" s="9"/>
      <c r="X970" s="9"/>
      <c r="Y970" s="9"/>
      <c r="Z970" s="9"/>
    </row>
    <row r="971" spans="1:26" ht="30" customHeight="1">
      <c r="A971" s="310"/>
      <c r="B971" s="310"/>
      <c r="C971" s="310"/>
      <c r="D971" s="307"/>
      <c r="E971" s="307"/>
      <c r="F971" s="308"/>
      <c r="G971" s="310"/>
      <c r="H971" s="308"/>
      <c r="I971" s="308"/>
      <c r="J971" s="310"/>
      <c r="K971" s="308"/>
      <c r="L971" s="310"/>
      <c r="M971" s="310"/>
      <c r="N971" s="310"/>
      <c r="O971" s="255"/>
      <c r="P971" s="255"/>
      <c r="Q971" s="255"/>
      <c r="R971" s="255"/>
      <c r="S971" s="255"/>
      <c r="T971" s="9"/>
      <c r="U971" s="9"/>
      <c r="V971" s="9"/>
      <c r="W971" s="9"/>
      <c r="X971" s="9"/>
      <c r="Y971" s="9"/>
      <c r="Z971" s="9"/>
    </row>
    <row r="972" spans="1:26" ht="30" customHeight="1">
      <c r="A972" s="310"/>
      <c r="B972" s="310"/>
      <c r="C972" s="310"/>
      <c r="D972" s="307"/>
      <c r="E972" s="307"/>
      <c r="F972" s="308"/>
      <c r="G972" s="310"/>
      <c r="H972" s="308"/>
      <c r="I972" s="308"/>
      <c r="J972" s="310"/>
      <c r="K972" s="308"/>
      <c r="L972" s="310"/>
      <c r="M972" s="310"/>
      <c r="N972" s="310"/>
      <c r="O972" s="255"/>
      <c r="P972" s="255"/>
      <c r="Q972" s="255"/>
      <c r="R972" s="255"/>
      <c r="S972" s="255"/>
      <c r="T972" s="9"/>
      <c r="U972" s="9"/>
      <c r="V972" s="9"/>
      <c r="W972" s="9"/>
      <c r="X972" s="9"/>
      <c r="Y972" s="9"/>
      <c r="Z972" s="9"/>
    </row>
    <row r="973" spans="1:26" ht="30" customHeight="1">
      <c r="A973" s="310"/>
      <c r="B973" s="310"/>
      <c r="C973" s="310"/>
      <c r="D973" s="307"/>
      <c r="E973" s="307"/>
      <c r="F973" s="308"/>
      <c r="G973" s="310"/>
      <c r="H973" s="308"/>
      <c r="I973" s="308"/>
      <c r="J973" s="310"/>
      <c r="K973" s="308"/>
      <c r="L973" s="310"/>
      <c r="M973" s="310"/>
      <c r="N973" s="310"/>
      <c r="O973" s="255"/>
      <c r="P973" s="255"/>
      <c r="Q973" s="255"/>
      <c r="R973" s="255"/>
      <c r="S973" s="255"/>
      <c r="T973" s="9"/>
      <c r="U973" s="9"/>
      <c r="V973" s="9"/>
      <c r="W973" s="9"/>
      <c r="X973" s="9"/>
      <c r="Y973" s="9"/>
      <c r="Z973" s="9"/>
    </row>
    <row r="974" spans="1:26" ht="30" customHeight="1">
      <c r="A974" s="310"/>
      <c r="B974" s="310"/>
      <c r="C974" s="310"/>
      <c r="D974" s="307"/>
      <c r="E974" s="307"/>
      <c r="F974" s="308"/>
      <c r="G974" s="310"/>
      <c r="H974" s="308"/>
      <c r="I974" s="308"/>
      <c r="J974" s="310"/>
      <c r="K974" s="308"/>
      <c r="L974" s="310"/>
      <c r="M974" s="310"/>
      <c r="N974" s="310"/>
      <c r="O974" s="255"/>
      <c r="P974" s="255"/>
      <c r="Q974" s="255"/>
      <c r="R974" s="255"/>
      <c r="S974" s="255"/>
      <c r="T974" s="9"/>
      <c r="U974" s="9"/>
      <c r="V974" s="9"/>
      <c r="W974" s="9"/>
      <c r="X974" s="9"/>
      <c r="Y974" s="9"/>
      <c r="Z974" s="9"/>
    </row>
    <row r="975" spans="1:26" ht="30" customHeight="1">
      <c r="A975" s="310"/>
      <c r="B975" s="310"/>
      <c r="C975" s="310"/>
      <c r="D975" s="307"/>
      <c r="E975" s="307"/>
      <c r="F975" s="308"/>
      <c r="G975" s="310"/>
      <c r="H975" s="308"/>
      <c r="I975" s="308"/>
      <c r="J975" s="310"/>
      <c r="K975" s="308"/>
      <c r="L975" s="310"/>
      <c r="M975" s="310"/>
      <c r="N975" s="310"/>
      <c r="O975" s="255"/>
      <c r="P975" s="255"/>
      <c r="Q975" s="255"/>
      <c r="R975" s="255"/>
      <c r="S975" s="255"/>
      <c r="T975" s="9"/>
      <c r="U975" s="9"/>
      <c r="V975" s="9"/>
      <c r="W975" s="9"/>
      <c r="X975" s="9"/>
      <c r="Y975" s="9"/>
      <c r="Z975" s="9"/>
    </row>
    <row r="976" spans="1:26" ht="30" customHeight="1">
      <c r="A976" s="310"/>
      <c r="B976" s="310"/>
      <c r="C976" s="310"/>
      <c r="D976" s="307"/>
      <c r="E976" s="307"/>
      <c r="F976" s="308"/>
      <c r="G976" s="310"/>
      <c r="H976" s="308"/>
      <c r="I976" s="308"/>
      <c r="J976" s="310"/>
      <c r="K976" s="308"/>
      <c r="L976" s="310"/>
      <c r="M976" s="310"/>
      <c r="N976" s="310"/>
      <c r="O976" s="255"/>
      <c r="P976" s="255"/>
      <c r="Q976" s="255"/>
      <c r="R976" s="255"/>
      <c r="S976" s="255"/>
      <c r="T976" s="9"/>
      <c r="U976" s="9"/>
      <c r="V976" s="9"/>
      <c r="W976" s="9"/>
      <c r="X976" s="9"/>
      <c r="Y976" s="9"/>
      <c r="Z976" s="9"/>
    </row>
    <row r="977" spans="1:26" ht="30" customHeight="1">
      <c r="A977" s="310"/>
      <c r="B977" s="310"/>
      <c r="C977" s="310"/>
      <c r="D977" s="307"/>
      <c r="E977" s="307"/>
      <c r="F977" s="308"/>
      <c r="G977" s="310"/>
      <c r="H977" s="308"/>
      <c r="I977" s="308"/>
      <c r="J977" s="310"/>
      <c r="K977" s="308"/>
      <c r="L977" s="310"/>
      <c r="M977" s="310"/>
      <c r="N977" s="310"/>
      <c r="O977" s="255"/>
      <c r="P977" s="255"/>
      <c r="Q977" s="255"/>
      <c r="R977" s="255"/>
      <c r="S977" s="255"/>
      <c r="T977" s="9"/>
      <c r="U977" s="9"/>
      <c r="V977" s="9"/>
      <c r="W977" s="9"/>
      <c r="X977" s="9"/>
      <c r="Y977" s="9"/>
      <c r="Z977" s="9"/>
    </row>
    <row r="978" spans="1:26" ht="30" customHeight="1">
      <c r="A978" s="310"/>
      <c r="B978" s="310"/>
      <c r="C978" s="310"/>
      <c r="D978" s="307"/>
      <c r="E978" s="307"/>
      <c r="F978" s="308"/>
      <c r="G978" s="310"/>
      <c r="H978" s="308"/>
      <c r="I978" s="308"/>
      <c r="J978" s="310"/>
      <c r="K978" s="308"/>
      <c r="L978" s="310"/>
      <c r="M978" s="310"/>
      <c r="N978" s="310"/>
      <c r="O978" s="255"/>
      <c r="P978" s="255"/>
      <c r="Q978" s="255"/>
      <c r="R978" s="255"/>
      <c r="S978" s="255"/>
      <c r="T978" s="9"/>
      <c r="U978" s="9"/>
      <c r="V978" s="9"/>
      <c r="W978" s="9"/>
      <c r="X978" s="9"/>
      <c r="Y978" s="9"/>
      <c r="Z978" s="9"/>
    </row>
    <row r="979" spans="1:26" ht="30" customHeight="1">
      <c r="A979" s="310"/>
      <c r="B979" s="310"/>
      <c r="C979" s="310"/>
      <c r="D979" s="307"/>
      <c r="E979" s="307"/>
      <c r="F979" s="308"/>
      <c r="G979" s="310"/>
      <c r="H979" s="308"/>
      <c r="I979" s="308"/>
      <c r="J979" s="310"/>
      <c r="K979" s="308"/>
      <c r="L979" s="310"/>
      <c r="M979" s="310"/>
      <c r="N979" s="310"/>
      <c r="O979" s="255"/>
      <c r="P979" s="255"/>
      <c r="Q979" s="255"/>
      <c r="R979" s="255"/>
      <c r="S979" s="255"/>
      <c r="T979" s="9"/>
      <c r="U979" s="9"/>
      <c r="V979" s="9"/>
      <c r="W979" s="9"/>
      <c r="X979" s="9"/>
      <c r="Y979" s="9"/>
      <c r="Z979" s="9"/>
    </row>
    <row r="980" spans="1:26" ht="30" customHeight="1">
      <c r="A980" s="310"/>
      <c r="B980" s="310"/>
      <c r="C980" s="310"/>
      <c r="D980" s="307"/>
      <c r="E980" s="307"/>
      <c r="F980" s="308"/>
      <c r="G980" s="310"/>
      <c r="H980" s="308"/>
      <c r="I980" s="308"/>
      <c r="J980" s="310"/>
      <c r="K980" s="308"/>
      <c r="L980" s="310"/>
      <c r="M980" s="310"/>
      <c r="N980" s="310"/>
      <c r="O980" s="255"/>
      <c r="P980" s="255"/>
      <c r="Q980" s="255"/>
      <c r="R980" s="255"/>
      <c r="S980" s="255"/>
      <c r="T980" s="9"/>
      <c r="U980" s="9"/>
      <c r="V980" s="9"/>
      <c r="W980" s="9"/>
      <c r="X980" s="9"/>
      <c r="Y980" s="9"/>
      <c r="Z980" s="9"/>
    </row>
    <row r="981" spans="1:26" ht="30" customHeight="1">
      <c r="A981" s="310"/>
      <c r="B981" s="310"/>
      <c r="C981" s="310"/>
      <c r="D981" s="307"/>
      <c r="E981" s="307"/>
      <c r="F981" s="308"/>
      <c r="G981" s="310"/>
      <c r="H981" s="308"/>
      <c r="I981" s="308"/>
      <c r="J981" s="310"/>
      <c r="K981" s="308"/>
      <c r="L981" s="310"/>
      <c r="M981" s="310"/>
      <c r="N981" s="310"/>
      <c r="O981" s="255"/>
      <c r="P981" s="255"/>
      <c r="Q981" s="255"/>
      <c r="R981" s="255"/>
      <c r="S981" s="255"/>
      <c r="T981" s="9"/>
      <c r="U981" s="9"/>
      <c r="V981" s="9"/>
      <c r="W981" s="9"/>
      <c r="X981" s="9"/>
      <c r="Y981" s="9"/>
      <c r="Z981" s="9"/>
    </row>
    <row r="982" spans="1:26" ht="30" customHeight="1">
      <c r="A982" s="310"/>
      <c r="B982" s="310"/>
      <c r="C982" s="310"/>
      <c r="D982" s="307"/>
      <c r="E982" s="307"/>
      <c r="F982" s="308"/>
      <c r="G982" s="310"/>
      <c r="H982" s="308"/>
      <c r="I982" s="308"/>
      <c r="J982" s="310"/>
      <c r="K982" s="308"/>
      <c r="L982" s="310"/>
      <c r="M982" s="310"/>
      <c r="N982" s="310"/>
      <c r="O982" s="255"/>
      <c r="P982" s="255"/>
      <c r="Q982" s="255"/>
      <c r="R982" s="255"/>
      <c r="S982" s="255"/>
      <c r="T982" s="9"/>
      <c r="U982" s="9"/>
      <c r="V982" s="9"/>
      <c r="W982" s="9"/>
      <c r="X982" s="9"/>
      <c r="Y982" s="9"/>
      <c r="Z982" s="9"/>
    </row>
    <row r="983" spans="1:26" ht="30" customHeight="1">
      <c r="A983" s="310"/>
      <c r="B983" s="310"/>
      <c r="C983" s="310"/>
      <c r="D983" s="307"/>
      <c r="E983" s="307"/>
      <c r="F983" s="308"/>
      <c r="G983" s="310"/>
      <c r="H983" s="308"/>
      <c r="I983" s="308"/>
      <c r="J983" s="310"/>
      <c r="K983" s="308"/>
      <c r="L983" s="310"/>
      <c r="M983" s="310"/>
      <c r="N983" s="310"/>
      <c r="O983" s="255"/>
      <c r="P983" s="255"/>
      <c r="Q983" s="255"/>
      <c r="R983" s="255"/>
      <c r="S983" s="255"/>
      <c r="T983" s="9"/>
      <c r="U983" s="9"/>
      <c r="V983" s="9"/>
      <c r="W983" s="9"/>
      <c r="X983" s="9"/>
      <c r="Y983" s="9"/>
      <c r="Z983" s="9"/>
    </row>
    <row r="984" spans="1:26" ht="30" customHeight="1">
      <c r="A984" s="310"/>
      <c r="B984" s="310"/>
      <c r="C984" s="310"/>
      <c r="D984" s="307"/>
      <c r="E984" s="307"/>
      <c r="F984" s="308"/>
      <c r="G984" s="310"/>
      <c r="H984" s="308"/>
      <c r="I984" s="308"/>
      <c r="J984" s="310"/>
      <c r="K984" s="308"/>
      <c r="L984" s="310"/>
      <c r="M984" s="310"/>
      <c r="N984" s="310"/>
      <c r="O984" s="255"/>
      <c r="P984" s="255"/>
      <c r="Q984" s="255"/>
      <c r="R984" s="255"/>
      <c r="S984" s="255"/>
      <c r="T984" s="9"/>
      <c r="U984" s="9"/>
      <c r="V984" s="9"/>
      <c r="W984" s="9"/>
      <c r="X984" s="9"/>
      <c r="Y984" s="9"/>
      <c r="Z984" s="9"/>
    </row>
    <row r="985" spans="1:26" ht="30" customHeight="1">
      <c r="A985" s="310"/>
      <c r="B985" s="310"/>
      <c r="C985" s="310"/>
      <c r="D985" s="307"/>
      <c r="E985" s="307"/>
      <c r="F985" s="308"/>
      <c r="G985" s="310"/>
      <c r="H985" s="308"/>
      <c r="I985" s="308"/>
      <c r="J985" s="310"/>
      <c r="K985" s="308"/>
      <c r="L985" s="310"/>
      <c r="M985" s="310"/>
      <c r="N985" s="310"/>
      <c r="O985" s="255"/>
      <c r="P985" s="255"/>
      <c r="Q985" s="255"/>
      <c r="R985" s="255"/>
      <c r="S985" s="255"/>
      <c r="T985" s="9"/>
      <c r="U985" s="9"/>
      <c r="V985" s="9"/>
      <c r="W985" s="9"/>
      <c r="X985" s="9"/>
      <c r="Y985" s="9"/>
      <c r="Z985" s="9"/>
    </row>
    <row r="986" spans="1:26" ht="30" customHeight="1">
      <c r="A986" s="310"/>
      <c r="B986" s="310"/>
      <c r="C986" s="310"/>
      <c r="D986" s="307"/>
      <c r="E986" s="307"/>
      <c r="F986" s="308"/>
      <c r="G986" s="310"/>
      <c r="H986" s="308"/>
      <c r="I986" s="308"/>
      <c r="J986" s="310"/>
      <c r="K986" s="308"/>
      <c r="L986" s="310"/>
      <c r="M986" s="310"/>
      <c r="N986" s="310"/>
      <c r="O986" s="255"/>
      <c r="P986" s="255"/>
      <c r="Q986" s="255"/>
      <c r="R986" s="255"/>
      <c r="S986" s="255"/>
      <c r="T986" s="9"/>
      <c r="U986" s="9"/>
      <c r="V986" s="9"/>
      <c r="W986" s="9"/>
      <c r="X986" s="9"/>
      <c r="Y986" s="9"/>
      <c r="Z986" s="9"/>
    </row>
    <row r="987" spans="1:26" ht="30" customHeight="1">
      <c r="A987" s="310"/>
      <c r="B987" s="310"/>
      <c r="C987" s="310"/>
      <c r="D987" s="307"/>
      <c r="E987" s="307"/>
      <c r="F987" s="308"/>
      <c r="G987" s="310"/>
      <c r="H987" s="308"/>
      <c r="I987" s="308"/>
      <c r="J987" s="310"/>
      <c r="K987" s="308"/>
      <c r="L987" s="310"/>
      <c r="M987" s="310"/>
      <c r="N987" s="310"/>
      <c r="O987" s="255"/>
      <c r="P987" s="255"/>
      <c r="Q987" s="255"/>
      <c r="R987" s="255"/>
      <c r="S987" s="255"/>
      <c r="T987" s="9"/>
      <c r="U987" s="9"/>
      <c r="V987" s="9"/>
      <c r="W987" s="9"/>
      <c r="X987" s="9"/>
      <c r="Y987" s="9"/>
      <c r="Z987" s="9"/>
    </row>
    <row r="988" spans="1:26" ht="30" customHeight="1">
      <c r="A988" s="310"/>
      <c r="B988" s="310"/>
      <c r="C988" s="310"/>
      <c r="D988" s="307"/>
      <c r="E988" s="307"/>
      <c r="F988" s="308"/>
      <c r="G988" s="310"/>
      <c r="H988" s="308"/>
      <c r="I988" s="308"/>
      <c r="J988" s="310"/>
      <c r="K988" s="308"/>
      <c r="L988" s="310"/>
      <c r="M988" s="310"/>
      <c r="N988" s="310"/>
      <c r="O988" s="255"/>
      <c r="P988" s="255"/>
      <c r="Q988" s="255"/>
      <c r="R988" s="255"/>
      <c r="S988" s="255"/>
      <c r="T988" s="9"/>
      <c r="U988" s="9"/>
      <c r="V988" s="9"/>
      <c r="W988" s="9"/>
      <c r="X988" s="9"/>
      <c r="Y988" s="9"/>
      <c r="Z988" s="9"/>
    </row>
    <row r="989" spans="1:26" ht="30" customHeight="1">
      <c r="A989" s="310"/>
      <c r="B989" s="310"/>
      <c r="C989" s="310"/>
      <c r="D989" s="307"/>
      <c r="E989" s="307"/>
      <c r="F989" s="308"/>
      <c r="G989" s="310"/>
      <c r="H989" s="308"/>
      <c r="I989" s="308"/>
      <c r="J989" s="310"/>
      <c r="K989" s="308"/>
      <c r="L989" s="310"/>
      <c r="M989" s="310"/>
      <c r="N989" s="310"/>
      <c r="O989" s="255"/>
      <c r="P989" s="255"/>
      <c r="Q989" s="255"/>
      <c r="R989" s="255"/>
      <c r="S989" s="255"/>
      <c r="T989" s="9"/>
      <c r="U989" s="9"/>
      <c r="V989" s="9"/>
      <c r="W989" s="9"/>
      <c r="X989" s="9"/>
      <c r="Y989" s="9"/>
      <c r="Z989" s="9"/>
    </row>
    <row r="990" spans="1:26" ht="30" customHeight="1">
      <c r="A990" s="310"/>
      <c r="B990" s="310"/>
      <c r="C990" s="310"/>
      <c r="D990" s="307"/>
      <c r="E990" s="307"/>
      <c r="F990" s="308"/>
      <c r="G990" s="310"/>
      <c r="H990" s="308"/>
      <c r="I990" s="308"/>
      <c r="J990" s="310"/>
      <c r="K990" s="308"/>
      <c r="L990" s="310"/>
      <c r="M990" s="310"/>
      <c r="N990" s="310"/>
      <c r="O990" s="255"/>
      <c r="P990" s="255"/>
      <c r="Q990" s="255"/>
      <c r="R990" s="255"/>
      <c r="S990" s="255"/>
      <c r="T990" s="9"/>
      <c r="U990" s="9"/>
      <c r="V990" s="9"/>
      <c r="W990" s="9"/>
      <c r="X990" s="9"/>
      <c r="Y990" s="9"/>
      <c r="Z990" s="9"/>
    </row>
    <row r="991" spans="1:26" ht="30" customHeight="1">
      <c r="A991" s="310"/>
      <c r="B991" s="310"/>
      <c r="C991" s="310"/>
      <c r="D991" s="307"/>
      <c r="E991" s="307"/>
      <c r="F991" s="308"/>
      <c r="G991" s="310"/>
      <c r="H991" s="308"/>
      <c r="I991" s="308"/>
      <c r="J991" s="310"/>
      <c r="K991" s="308"/>
      <c r="L991" s="310"/>
      <c r="M991" s="310"/>
      <c r="N991" s="310"/>
      <c r="O991" s="255"/>
      <c r="P991" s="255"/>
      <c r="Q991" s="255"/>
      <c r="R991" s="255"/>
      <c r="S991" s="255"/>
      <c r="T991" s="9"/>
      <c r="U991" s="9"/>
      <c r="V991" s="9"/>
      <c r="W991" s="9"/>
      <c r="X991" s="9"/>
      <c r="Y991" s="9"/>
      <c r="Z991" s="9"/>
    </row>
    <row r="992" spans="1:26" ht="30" customHeight="1">
      <c r="A992" s="310"/>
      <c r="B992" s="310"/>
      <c r="C992" s="310"/>
      <c r="D992" s="307"/>
      <c r="E992" s="307"/>
      <c r="F992" s="308"/>
      <c r="G992" s="310"/>
      <c r="H992" s="308"/>
      <c r="I992" s="308"/>
      <c r="J992" s="310"/>
      <c r="K992" s="308"/>
      <c r="L992" s="310"/>
      <c r="M992" s="310"/>
      <c r="N992" s="310"/>
      <c r="O992" s="255"/>
      <c r="P992" s="255"/>
      <c r="Q992" s="255"/>
      <c r="R992" s="255"/>
      <c r="S992" s="255"/>
      <c r="T992" s="9"/>
      <c r="U992" s="9"/>
      <c r="V992" s="9"/>
      <c r="W992" s="9"/>
      <c r="X992" s="9"/>
      <c r="Y992" s="9"/>
      <c r="Z992" s="9"/>
    </row>
    <row r="993" spans="1:26" ht="30" customHeight="1">
      <c r="A993" s="310"/>
      <c r="B993" s="310"/>
      <c r="C993" s="310"/>
      <c r="D993" s="307"/>
      <c r="E993" s="307"/>
      <c r="F993" s="308"/>
      <c r="G993" s="310"/>
      <c r="H993" s="308"/>
      <c r="I993" s="308"/>
      <c r="J993" s="310"/>
      <c r="K993" s="308"/>
      <c r="L993" s="310"/>
      <c r="M993" s="310"/>
      <c r="N993" s="310"/>
      <c r="O993" s="255"/>
      <c r="P993" s="255"/>
      <c r="Q993" s="255"/>
      <c r="R993" s="255"/>
      <c r="S993" s="255"/>
      <c r="T993" s="9"/>
      <c r="U993" s="9"/>
      <c r="V993" s="9"/>
      <c r="W993" s="9"/>
      <c r="X993" s="9"/>
      <c r="Y993" s="9"/>
      <c r="Z993" s="9"/>
    </row>
    <row r="994" spans="1:26" ht="30" customHeight="1">
      <c r="A994" s="310"/>
      <c r="B994" s="310"/>
      <c r="C994" s="310"/>
      <c r="D994" s="307"/>
      <c r="E994" s="307"/>
      <c r="F994" s="308"/>
      <c r="G994" s="310"/>
      <c r="H994" s="308"/>
      <c r="I994" s="308"/>
      <c r="J994" s="310"/>
      <c r="K994" s="308"/>
      <c r="L994" s="310"/>
      <c r="M994" s="310"/>
      <c r="N994" s="310"/>
      <c r="O994" s="255"/>
      <c r="P994" s="255"/>
      <c r="Q994" s="255"/>
      <c r="R994" s="255"/>
      <c r="S994" s="255"/>
      <c r="T994" s="9"/>
      <c r="U994" s="9"/>
      <c r="V994" s="9"/>
      <c r="W994" s="9"/>
      <c r="X994" s="9"/>
      <c r="Y994" s="9"/>
      <c r="Z994" s="9"/>
    </row>
    <row r="995" spans="1:26" ht="30" customHeight="1">
      <c r="A995" s="310"/>
      <c r="B995" s="310"/>
      <c r="C995" s="310"/>
      <c r="D995" s="307"/>
      <c r="E995" s="307"/>
      <c r="F995" s="308"/>
      <c r="G995" s="310"/>
      <c r="H995" s="308"/>
      <c r="I995" s="308"/>
      <c r="J995" s="310"/>
      <c r="K995" s="308"/>
      <c r="L995" s="310"/>
      <c r="M995" s="310"/>
      <c r="N995" s="310"/>
      <c r="O995" s="255"/>
      <c r="P995" s="255"/>
      <c r="Q995" s="255"/>
      <c r="R995" s="255"/>
      <c r="S995" s="255"/>
      <c r="T995" s="9"/>
      <c r="U995" s="9"/>
      <c r="V995" s="9"/>
      <c r="W995" s="9"/>
      <c r="X995" s="9"/>
      <c r="Y995" s="9"/>
      <c r="Z995" s="9"/>
    </row>
    <row r="996" spans="1:26" ht="30" customHeight="1">
      <c r="A996" s="310"/>
      <c r="B996" s="310"/>
      <c r="C996" s="310"/>
      <c r="D996" s="307"/>
      <c r="E996" s="307"/>
      <c r="F996" s="308"/>
      <c r="G996" s="310"/>
      <c r="H996" s="308"/>
      <c r="I996" s="308"/>
      <c r="J996" s="310"/>
      <c r="K996" s="308"/>
      <c r="L996" s="310"/>
      <c r="M996" s="310"/>
      <c r="N996" s="310"/>
      <c r="O996" s="255"/>
      <c r="P996" s="255"/>
      <c r="Q996" s="255"/>
      <c r="R996" s="255"/>
      <c r="S996" s="255"/>
      <c r="T996" s="9"/>
      <c r="U996" s="9"/>
      <c r="V996" s="9"/>
      <c r="W996" s="9"/>
      <c r="X996" s="9"/>
      <c r="Y996" s="9"/>
      <c r="Z996" s="9"/>
    </row>
    <row r="997" spans="1:26" ht="30" customHeight="1">
      <c r="A997" s="310"/>
      <c r="B997" s="310"/>
      <c r="C997" s="310"/>
      <c r="D997" s="307"/>
      <c r="E997" s="307"/>
      <c r="F997" s="308"/>
      <c r="G997" s="310"/>
      <c r="H997" s="308"/>
      <c r="I997" s="308"/>
      <c r="J997" s="310"/>
      <c r="K997" s="308"/>
      <c r="L997" s="310"/>
      <c r="M997" s="310"/>
      <c r="N997" s="310"/>
      <c r="O997" s="255"/>
      <c r="P997" s="255"/>
      <c r="Q997" s="255"/>
      <c r="R997" s="255"/>
      <c r="S997" s="255"/>
      <c r="T997" s="9"/>
      <c r="U997" s="9"/>
      <c r="V997" s="9"/>
      <c r="W997" s="9"/>
      <c r="X997" s="9"/>
      <c r="Y997" s="9"/>
      <c r="Z997" s="9"/>
    </row>
    <row r="998" spans="1:26" ht="30" customHeight="1">
      <c r="A998" s="310"/>
      <c r="B998" s="310"/>
      <c r="C998" s="310"/>
      <c r="D998" s="307"/>
      <c r="E998" s="307"/>
      <c r="F998" s="308"/>
      <c r="G998" s="310"/>
      <c r="H998" s="308"/>
      <c r="I998" s="308"/>
      <c r="J998" s="310"/>
      <c r="K998" s="308"/>
      <c r="L998" s="310"/>
      <c r="M998" s="310"/>
      <c r="N998" s="310"/>
      <c r="O998" s="255"/>
      <c r="P998" s="255"/>
      <c r="Q998" s="255"/>
      <c r="R998" s="255"/>
      <c r="S998" s="255"/>
      <c r="T998" s="9"/>
      <c r="U998" s="9"/>
      <c r="V998" s="9"/>
      <c r="W998" s="9"/>
      <c r="X998" s="9"/>
      <c r="Y998" s="9"/>
      <c r="Z998" s="9"/>
    </row>
    <row r="999" spans="1:26" ht="30" customHeight="1">
      <c r="A999" s="310"/>
      <c r="B999" s="310"/>
      <c r="C999" s="310"/>
      <c r="D999" s="307"/>
      <c r="E999" s="307"/>
      <c r="F999" s="308"/>
      <c r="G999" s="310"/>
      <c r="H999" s="308"/>
      <c r="I999" s="308"/>
      <c r="J999" s="310"/>
      <c r="K999" s="308"/>
      <c r="L999" s="310"/>
      <c r="M999" s="310"/>
      <c r="N999" s="310"/>
      <c r="O999" s="255"/>
      <c r="P999" s="255"/>
      <c r="Q999" s="255"/>
      <c r="R999" s="255"/>
      <c r="S999" s="255"/>
      <c r="T999" s="9"/>
      <c r="U999" s="9"/>
      <c r="V999" s="9"/>
      <c r="W999" s="9"/>
      <c r="X999" s="9"/>
      <c r="Y999" s="9"/>
      <c r="Z999" s="9"/>
    </row>
    <row r="1000" spans="1:26" ht="30" customHeight="1">
      <c r="A1000" s="310"/>
      <c r="B1000" s="310"/>
      <c r="C1000" s="310"/>
      <c r="D1000" s="307"/>
      <c r="E1000" s="307"/>
      <c r="F1000" s="308"/>
      <c r="G1000" s="310"/>
      <c r="H1000" s="308"/>
      <c r="I1000" s="308"/>
      <c r="J1000" s="310"/>
      <c r="K1000" s="308"/>
      <c r="L1000" s="310"/>
      <c r="M1000" s="310"/>
      <c r="N1000" s="310"/>
      <c r="O1000" s="255"/>
      <c r="P1000" s="255"/>
      <c r="Q1000" s="255"/>
      <c r="R1000" s="255"/>
      <c r="S1000" s="255"/>
      <c r="T1000" s="9"/>
      <c r="U1000" s="9"/>
      <c r="V1000" s="9"/>
      <c r="W1000" s="9"/>
      <c r="X1000" s="9"/>
      <c r="Y1000" s="9"/>
      <c r="Z1000" s="9"/>
    </row>
  </sheetData>
  <autoFilter ref="A2:S914"/>
  <mergeCells count="1593">
    <mergeCell ref="A600:A605"/>
    <mergeCell ref="B600:B605"/>
    <mergeCell ref="C600:C605"/>
    <mergeCell ref="D600:D605"/>
    <mergeCell ref="E600:E605"/>
    <mergeCell ref="F600:F605"/>
    <mergeCell ref="A588:A590"/>
    <mergeCell ref="A591:A593"/>
    <mergeCell ref="B591:B593"/>
    <mergeCell ref="C591:C593"/>
    <mergeCell ref="D591:D593"/>
    <mergeCell ref="E591:E593"/>
    <mergeCell ref="F591:F593"/>
    <mergeCell ref="D597:D599"/>
    <mergeCell ref="E597:E599"/>
    <mergeCell ref="A594:A596"/>
    <mergeCell ref="B594:B596"/>
    <mergeCell ref="A597:A599"/>
    <mergeCell ref="F597:F599"/>
    <mergeCell ref="B597:B599"/>
    <mergeCell ref="C597:C599"/>
    <mergeCell ref="E562:E564"/>
    <mergeCell ref="D565:D567"/>
    <mergeCell ref="E565:E567"/>
    <mergeCell ref="F565:F567"/>
    <mergeCell ref="D568:D569"/>
    <mergeCell ref="E568:E569"/>
    <mergeCell ref="F568:F569"/>
    <mergeCell ref="A560:A561"/>
    <mergeCell ref="B560:B561"/>
    <mergeCell ref="C560:C561"/>
    <mergeCell ref="D560:D561"/>
    <mergeCell ref="E560:E561"/>
    <mergeCell ref="F560:F561"/>
    <mergeCell ref="A562:A564"/>
    <mergeCell ref="F562:F564"/>
    <mergeCell ref="A568:A569"/>
    <mergeCell ref="A570:A571"/>
    <mergeCell ref="B570:B571"/>
    <mergeCell ref="C570:C571"/>
    <mergeCell ref="D570:D571"/>
    <mergeCell ref="E570:E571"/>
    <mergeCell ref="F570:F571"/>
    <mergeCell ref="B562:B564"/>
    <mergeCell ref="C562:C564"/>
    <mergeCell ref="A565:A567"/>
    <mergeCell ref="B565:B567"/>
    <mergeCell ref="C565:C567"/>
    <mergeCell ref="B568:B569"/>
    <mergeCell ref="C568:C569"/>
    <mergeCell ref="B575:B577"/>
    <mergeCell ref="C575:C577"/>
    <mergeCell ref="B578:B580"/>
    <mergeCell ref="C578:C580"/>
    <mergeCell ref="D578:D580"/>
    <mergeCell ref="E578:E580"/>
    <mergeCell ref="F578:F580"/>
    <mergeCell ref="A578:A580"/>
    <mergeCell ref="A581:A583"/>
    <mergeCell ref="B581:B583"/>
    <mergeCell ref="C581:C583"/>
    <mergeCell ref="D581:D583"/>
    <mergeCell ref="E581:E583"/>
    <mergeCell ref="F581:F583"/>
    <mergeCell ref="D586:D587"/>
    <mergeCell ref="E586:E587"/>
    <mergeCell ref="A584:A585"/>
    <mergeCell ref="B584:B585"/>
    <mergeCell ref="C584:C585"/>
    <mergeCell ref="D584:D585"/>
    <mergeCell ref="E584:E585"/>
    <mergeCell ref="F584:F585"/>
    <mergeCell ref="A586:A587"/>
    <mergeCell ref="F586:F587"/>
    <mergeCell ref="B586:B587"/>
    <mergeCell ref="C586:C587"/>
    <mergeCell ref="B237:B238"/>
    <mergeCell ref="C237:C238"/>
    <mergeCell ref="D237:D238"/>
    <mergeCell ref="E237:E238"/>
    <mergeCell ref="F237:F238"/>
    <mergeCell ref="A237:A238"/>
    <mergeCell ref="A239:A241"/>
    <mergeCell ref="B239:B241"/>
    <mergeCell ref="C239:C241"/>
    <mergeCell ref="D239:D241"/>
    <mergeCell ref="E239:E241"/>
    <mergeCell ref="F239:F241"/>
    <mergeCell ref="D245:D246"/>
    <mergeCell ref="E245:E246"/>
    <mergeCell ref="A242:A244"/>
    <mergeCell ref="B242:B244"/>
    <mergeCell ref="C242:C244"/>
    <mergeCell ref="D242:D244"/>
    <mergeCell ref="E242:E244"/>
    <mergeCell ref="F242:F244"/>
    <mergeCell ref="A245:A246"/>
    <mergeCell ref="F245:F246"/>
    <mergeCell ref="B245:B246"/>
    <mergeCell ref="C245:C246"/>
    <mergeCell ref="B226:B228"/>
    <mergeCell ref="C226:C228"/>
    <mergeCell ref="D226:D228"/>
    <mergeCell ref="E226:E228"/>
    <mergeCell ref="F226:F228"/>
    <mergeCell ref="A226:A228"/>
    <mergeCell ref="A229:A230"/>
    <mergeCell ref="B229:B230"/>
    <mergeCell ref="C229:C230"/>
    <mergeCell ref="D229:D230"/>
    <mergeCell ref="E229:E230"/>
    <mergeCell ref="F229:F230"/>
    <mergeCell ref="D234:D236"/>
    <mergeCell ref="E234:E236"/>
    <mergeCell ref="A231:A233"/>
    <mergeCell ref="B231:B233"/>
    <mergeCell ref="C231:C233"/>
    <mergeCell ref="D231:D233"/>
    <mergeCell ref="E231:E233"/>
    <mergeCell ref="F231:F233"/>
    <mergeCell ref="A234:A236"/>
    <mergeCell ref="F234:F236"/>
    <mergeCell ref="B234:B236"/>
    <mergeCell ref="C234:C236"/>
    <mergeCell ref="C215:C217"/>
    <mergeCell ref="D215:D217"/>
    <mergeCell ref="E215:E217"/>
    <mergeCell ref="F215:F217"/>
    <mergeCell ref="A215:A217"/>
    <mergeCell ref="A218:A220"/>
    <mergeCell ref="B218:B220"/>
    <mergeCell ref="C218:C220"/>
    <mergeCell ref="D218:D220"/>
    <mergeCell ref="E218:E220"/>
    <mergeCell ref="F218:F220"/>
    <mergeCell ref="D223:D225"/>
    <mergeCell ref="E223:E225"/>
    <mergeCell ref="A221:A222"/>
    <mergeCell ref="B221:B222"/>
    <mergeCell ref="C221:C222"/>
    <mergeCell ref="D221:D222"/>
    <mergeCell ref="E221:E222"/>
    <mergeCell ref="F221:F222"/>
    <mergeCell ref="A223:A225"/>
    <mergeCell ref="F223:F225"/>
    <mergeCell ref="B223:B225"/>
    <mergeCell ref="C223:C225"/>
    <mergeCell ref="A202:A204"/>
    <mergeCell ref="F202:F204"/>
    <mergeCell ref="C207:C209"/>
    <mergeCell ref="D207:D209"/>
    <mergeCell ref="E207:E209"/>
    <mergeCell ref="F207:F209"/>
    <mergeCell ref="B202:B204"/>
    <mergeCell ref="C202:C204"/>
    <mergeCell ref="A205:A206"/>
    <mergeCell ref="B205:B206"/>
    <mergeCell ref="C205:C206"/>
    <mergeCell ref="A207:A209"/>
    <mergeCell ref="B207:B209"/>
    <mergeCell ref="A253:A254"/>
    <mergeCell ref="B253:B254"/>
    <mergeCell ref="C253:C254"/>
    <mergeCell ref="D253:D254"/>
    <mergeCell ref="E253:E254"/>
    <mergeCell ref="F253:F254"/>
    <mergeCell ref="D213:D214"/>
    <mergeCell ref="E213:E214"/>
    <mergeCell ref="A210:A212"/>
    <mergeCell ref="B210:B212"/>
    <mergeCell ref="C210:C212"/>
    <mergeCell ref="D210:D212"/>
    <mergeCell ref="E210:E212"/>
    <mergeCell ref="F210:F212"/>
    <mergeCell ref="A213:A214"/>
    <mergeCell ref="F213:F214"/>
    <mergeCell ref="B213:B214"/>
    <mergeCell ref="C213:C214"/>
    <mergeCell ref="B215:B217"/>
    <mergeCell ref="B247:B249"/>
    <mergeCell ref="C247:C249"/>
    <mergeCell ref="D247:D249"/>
    <mergeCell ref="E247:E249"/>
    <mergeCell ref="F247:F249"/>
    <mergeCell ref="A247:A249"/>
    <mergeCell ref="A250:A252"/>
    <mergeCell ref="B250:B252"/>
    <mergeCell ref="C250:C252"/>
    <mergeCell ref="D250:D252"/>
    <mergeCell ref="E250:E252"/>
    <mergeCell ref="F250:F252"/>
    <mergeCell ref="D197:D198"/>
    <mergeCell ref="E197:E198"/>
    <mergeCell ref="A194:A196"/>
    <mergeCell ref="B194:B196"/>
    <mergeCell ref="C194:C196"/>
    <mergeCell ref="D194:D196"/>
    <mergeCell ref="E194:E196"/>
    <mergeCell ref="F194:F196"/>
    <mergeCell ref="A197:A198"/>
    <mergeCell ref="D202:D204"/>
    <mergeCell ref="E202:E204"/>
    <mergeCell ref="D205:D206"/>
    <mergeCell ref="E205:E206"/>
    <mergeCell ref="F205:F206"/>
    <mergeCell ref="A199:A201"/>
    <mergeCell ref="B199:B201"/>
    <mergeCell ref="C199:C201"/>
    <mergeCell ref="D199:D201"/>
    <mergeCell ref="E199:E201"/>
    <mergeCell ref="F199:F201"/>
    <mergeCell ref="B181:B182"/>
    <mergeCell ref="C181:C182"/>
    <mergeCell ref="D181:D182"/>
    <mergeCell ref="E181:E182"/>
    <mergeCell ref="F181:F182"/>
    <mergeCell ref="A183:A185"/>
    <mergeCell ref="F183:F185"/>
    <mergeCell ref="A189:A190"/>
    <mergeCell ref="A191:A193"/>
    <mergeCell ref="B191:B193"/>
    <mergeCell ref="C191:C193"/>
    <mergeCell ref="D191:D193"/>
    <mergeCell ref="E191:E193"/>
    <mergeCell ref="F191:F193"/>
    <mergeCell ref="B197:B198"/>
    <mergeCell ref="C197:C198"/>
    <mergeCell ref="F197:F198"/>
    <mergeCell ref="B183:B185"/>
    <mergeCell ref="C183:C185"/>
    <mergeCell ref="A186:A188"/>
    <mergeCell ref="B186:B188"/>
    <mergeCell ref="C186:C188"/>
    <mergeCell ref="B189:B190"/>
    <mergeCell ref="C189:C190"/>
    <mergeCell ref="D183:D185"/>
    <mergeCell ref="E183:E185"/>
    <mergeCell ref="D186:D188"/>
    <mergeCell ref="E186:E188"/>
    <mergeCell ref="F186:F188"/>
    <mergeCell ref="D189:D190"/>
    <mergeCell ref="E189:E190"/>
    <mergeCell ref="F189:F190"/>
    <mergeCell ref="A181:A182"/>
    <mergeCell ref="C103:C105"/>
    <mergeCell ref="D103:D105"/>
    <mergeCell ref="E114:E116"/>
    <mergeCell ref="F114:F116"/>
    <mergeCell ref="E146:E148"/>
    <mergeCell ref="F146:F148"/>
    <mergeCell ref="C149:C150"/>
    <mergeCell ref="D149:D150"/>
    <mergeCell ref="E149:E150"/>
    <mergeCell ref="F149:F150"/>
    <mergeCell ref="C143:C145"/>
    <mergeCell ref="D143:D145"/>
    <mergeCell ref="E143:E145"/>
    <mergeCell ref="F143:F145"/>
    <mergeCell ref="C146:C148"/>
    <mergeCell ref="D146:D148"/>
    <mergeCell ref="E103:E105"/>
    <mergeCell ref="F103:F105"/>
    <mergeCell ref="D141:D142"/>
    <mergeCell ref="E141:E142"/>
    <mergeCell ref="F141:F142"/>
    <mergeCell ref="C141:C142"/>
    <mergeCell ref="D165:D166"/>
    <mergeCell ref="E165:E166"/>
    <mergeCell ref="F165:F166"/>
    <mergeCell ref="D173:D174"/>
    <mergeCell ref="E173:E174"/>
    <mergeCell ref="A170:A172"/>
    <mergeCell ref="B170:B172"/>
    <mergeCell ref="C170:C172"/>
    <mergeCell ref="D170:D172"/>
    <mergeCell ref="F82:F84"/>
    <mergeCell ref="C95:C97"/>
    <mergeCell ref="D95:D97"/>
    <mergeCell ref="E95:E97"/>
    <mergeCell ref="F95:F97"/>
    <mergeCell ref="D98:D100"/>
    <mergeCell ref="E98:E100"/>
    <mergeCell ref="F98:F100"/>
    <mergeCell ref="C98:C100"/>
    <mergeCell ref="A178:A180"/>
    <mergeCell ref="B178:B180"/>
    <mergeCell ref="C178:C180"/>
    <mergeCell ref="D178:D180"/>
    <mergeCell ref="E178:E180"/>
    <mergeCell ref="F178:F180"/>
    <mergeCell ref="E170:E172"/>
    <mergeCell ref="F170:F172"/>
    <mergeCell ref="A173:A174"/>
    <mergeCell ref="F173:F174"/>
    <mergeCell ref="B173:B174"/>
    <mergeCell ref="C173:C174"/>
    <mergeCell ref="B175:B177"/>
    <mergeCell ref="C175:C177"/>
    <mergeCell ref="D175:D177"/>
    <mergeCell ref="E175:E177"/>
    <mergeCell ref="F175:F177"/>
    <mergeCell ref="A175:A177"/>
    <mergeCell ref="C101:C102"/>
    <mergeCell ref="D101:D102"/>
    <mergeCell ref="E101:E102"/>
    <mergeCell ref="F101:F102"/>
    <mergeCell ref="E127:E129"/>
    <mergeCell ref="F127:F129"/>
    <mergeCell ref="F130:F132"/>
    <mergeCell ref="E135:E137"/>
    <mergeCell ref="F135:F137"/>
    <mergeCell ref="C130:C132"/>
    <mergeCell ref="C133:C134"/>
    <mergeCell ref="D133:D134"/>
    <mergeCell ref="E133:E134"/>
    <mergeCell ref="F133:F134"/>
    <mergeCell ref="C135:C137"/>
    <mergeCell ref="D135:D137"/>
    <mergeCell ref="C138:C140"/>
    <mergeCell ref="D138:D140"/>
    <mergeCell ref="E138:E140"/>
    <mergeCell ref="F138:F140"/>
    <mergeCell ref="C117:C118"/>
    <mergeCell ref="D117:D118"/>
    <mergeCell ref="E117:E118"/>
    <mergeCell ref="F117:F118"/>
    <mergeCell ref="D119:D121"/>
    <mergeCell ref="E119:E121"/>
    <mergeCell ref="F119:F121"/>
    <mergeCell ref="C119:C121"/>
    <mergeCell ref="C122:C124"/>
    <mergeCell ref="D122:D124"/>
    <mergeCell ref="E122:E124"/>
    <mergeCell ref="F122:F124"/>
    <mergeCell ref="A77:A78"/>
    <mergeCell ref="A79:A81"/>
    <mergeCell ref="A82:A84"/>
    <mergeCell ref="A85:A86"/>
    <mergeCell ref="A87:A89"/>
    <mergeCell ref="A90:A92"/>
    <mergeCell ref="B141:B142"/>
    <mergeCell ref="B143:B145"/>
    <mergeCell ref="A146:A148"/>
    <mergeCell ref="B146:B148"/>
    <mergeCell ref="A149:A150"/>
    <mergeCell ref="B149:B150"/>
    <mergeCell ref="C106:C108"/>
    <mergeCell ref="D106:D108"/>
    <mergeCell ref="E106:E108"/>
    <mergeCell ref="F106:F108"/>
    <mergeCell ref="D109:D110"/>
    <mergeCell ref="E109:E110"/>
    <mergeCell ref="F109:F110"/>
    <mergeCell ref="C109:C110"/>
    <mergeCell ref="C111:C113"/>
    <mergeCell ref="D111:D113"/>
    <mergeCell ref="E111:E113"/>
    <mergeCell ref="F111:F113"/>
    <mergeCell ref="C114:C116"/>
    <mergeCell ref="D114:D116"/>
    <mergeCell ref="D130:D132"/>
    <mergeCell ref="E130:E132"/>
    <mergeCell ref="E125:E126"/>
    <mergeCell ref="F125:F126"/>
    <mergeCell ref="C127:C129"/>
    <mergeCell ref="D127:D129"/>
    <mergeCell ref="A53:A54"/>
    <mergeCell ref="B53:B54"/>
    <mergeCell ref="B55:B57"/>
    <mergeCell ref="A55:A57"/>
    <mergeCell ref="A58:A60"/>
    <mergeCell ref="A61:A62"/>
    <mergeCell ref="A63:A65"/>
    <mergeCell ref="A66:A68"/>
    <mergeCell ref="A69:A70"/>
    <mergeCell ref="A71:A73"/>
    <mergeCell ref="B58:B60"/>
    <mergeCell ref="B61:B62"/>
    <mergeCell ref="B63:B65"/>
    <mergeCell ref="B66:B68"/>
    <mergeCell ref="B69:B70"/>
    <mergeCell ref="B71:B73"/>
    <mergeCell ref="B74:B76"/>
    <mergeCell ref="A74:A76"/>
    <mergeCell ref="A26:A28"/>
    <mergeCell ref="B26:B28"/>
    <mergeCell ref="A29:A30"/>
    <mergeCell ref="B29:B30"/>
    <mergeCell ref="A31:A33"/>
    <mergeCell ref="B31:B33"/>
    <mergeCell ref="B34:B36"/>
    <mergeCell ref="A34:A36"/>
    <mergeCell ref="A37:A38"/>
    <mergeCell ref="A39:A41"/>
    <mergeCell ref="A42:A44"/>
    <mergeCell ref="B42:B44"/>
    <mergeCell ref="A45:A46"/>
    <mergeCell ref="B45:B46"/>
    <mergeCell ref="A47:A49"/>
    <mergeCell ref="B47:B49"/>
    <mergeCell ref="A50:A52"/>
    <mergeCell ref="B50:B52"/>
    <mergeCell ref="B101:B102"/>
    <mergeCell ref="A103:A105"/>
    <mergeCell ref="B103:B105"/>
    <mergeCell ref="B119:B121"/>
    <mergeCell ref="A119:A121"/>
    <mergeCell ref="A122:A124"/>
    <mergeCell ref="B122:B124"/>
    <mergeCell ref="A125:A126"/>
    <mergeCell ref="B125:B126"/>
    <mergeCell ref="A127:A129"/>
    <mergeCell ref="B127:B129"/>
    <mergeCell ref="A138:A140"/>
    <mergeCell ref="A141:A142"/>
    <mergeCell ref="A143:A145"/>
    <mergeCell ref="A130:A132"/>
    <mergeCell ref="B130:B132"/>
    <mergeCell ref="A133:A134"/>
    <mergeCell ref="B133:B134"/>
    <mergeCell ref="A135:A137"/>
    <mergeCell ref="B135:B137"/>
    <mergeCell ref="B138:B140"/>
    <mergeCell ref="D90:D92"/>
    <mergeCell ref="E90:E92"/>
    <mergeCell ref="D93:D94"/>
    <mergeCell ref="E93:E94"/>
    <mergeCell ref="F93:F94"/>
    <mergeCell ref="C90:C92"/>
    <mergeCell ref="C93:C94"/>
    <mergeCell ref="B95:B97"/>
    <mergeCell ref="B98:B100"/>
    <mergeCell ref="B77:B78"/>
    <mergeCell ref="B79:B81"/>
    <mergeCell ref="B82:B84"/>
    <mergeCell ref="B85:B86"/>
    <mergeCell ref="B87:B89"/>
    <mergeCell ref="B90:B92"/>
    <mergeCell ref="B93:B94"/>
    <mergeCell ref="C71:C73"/>
    <mergeCell ref="D71:D73"/>
    <mergeCell ref="E71:E73"/>
    <mergeCell ref="F71:F73"/>
    <mergeCell ref="F74:F76"/>
    <mergeCell ref="D74:D76"/>
    <mergeCell ref="E74:E76"/>
    <mergeCell ref="D77:D78"/>
    <mergeCell ref="E77:E78"/>
    <mergeCell ref="F77:F78"/>
    <mergeCell ref="C74:C76"/>
    <mergeCell ref="C77:C78"/>
    <mergeCell ref="C79:C81"/>
    <mergeCell ref="D79:D81"/>
    <mergeCell ref="E79:E81"/>
    <mergeCell ref="F79:F81"/>
    <mergeCell ref="C85:C86"/>
    <mergeCell ref="C87:C89"/>
    <mergeCell ref="D87:D89"/>
    <mergeCell ref="E87:E89"/>
    <mergeCell ref="F87:F89"/>
    <mergeCell ref="F90:F92"/>
    <mergeCell ref="A93:A94"/>
    <mergeCell ref="A95:A97"/>
    <mergeCell ref="A98:A100"/>
    <mergeCell ref="A101:A102"/>
    <mergeCell ref="D34:D36"/>
    <mergeCell ref="D37:D38"/>
    <mergeCell ref="C34:C36"/>
    <mergeCell ref="C37:C38"/>
    <mergeCell ref="C42:C44"/>
    <mergeCell ref="D42:D44"/>
    <mergeCell ref="E42:E44"/>
    <mergeCell ref="F42:F44"/>
    <mergeCell ref="C45:C46"/>
    <mergeCell ref="F45:F46"/>
    <mergeCell ref="D50:D52"/>
    <mergeCell ref="E50:E52"/>
    <mergeCell ref="D53:D54"/>
    <mergeCell ref="E53:E54"/>
    <mergeCell ref="F53:F54"/>
    <mergeCell ref="D45:D46"/>
    <mergeCell ref="E45:E46"/>
    <mergeCell ref="C47:C49"/>
    <mergeCell ref="D47:D49"/>
    <mergeCell ref="E47:E49"/>
    <mergeCell ref="F47:F49"/>
    <mergeCell ref="F50:F52"/>
    <mergeCell ref="B549:B551"/>
    <mergeCell ref="C549:C551"/>
    <mergeCell ref="D549:D551"/>
    <mergeCell ref="E549:E551"/>
    <mergeCell ref="F549:F551"/>
    <mergeCell ref="A549:A551"/>
    <mergeCell ref="A552:A553"/>
    <mergeCell ref="B552:B553"/>
    <mergeCell ref="C552:C553"/>
    <mergeCell ref="D552:D553"/>
    <mergeCell ref="E552:E553"/>
    <mergeCell ref="F552:F553"/>
    <mergeCell ref="D575:D577"/>
    <mergeCell ref="E575:E577"/>
    <mergeCell ref="A572:A574"/>
    <mergeCell ref="B572:B574"/>
    <mergeCell ref="C572:C574"/>
    <mergeCell ref="D572:D574"/>
    <mergeCell ref="E572:E574"/>
    <mergeCell ref="F572:F574"/>
    <mergeCell ref="A575:A577"/>
    <mergeCell ref="F575:F577"/>
    <mergeCell ref="D557:D559"/>
    <mergeCell ref="E557:E559"/>
    <mergeCell ref="A554:A556"/>
    <mergeCell ref="B554:B556"/>
    <mergeCell ref="C554:C556"/>
    <mergeCell ref="D554:D556"/>
    <mergeCell ref="E554:E556"/>
    <mergeCell ref="F554:F556"/>
    <mergeCell ref="A557:A559"/>
    <mergeCell ref="D562:D564"/>
    <mergeCell ref="E520:E527"/>
    <mergeCell ref="A512:A519"/>
    <mergeCell ref="B512:B519"/>
    <mergeCell ref="C512:C519"/>
    <mergeCell ref="D512:D519"/>
    <mergeCell ref="E512:E519"/>
    <mergeCell ref="F512:F519"/>
    <mergeCell ref="A520:A527"/>
    <mergeCell ref="F520:F527"/>
    <mergeCell ref="D546:D548"/>
    <mergeCell ref="E546:E548"/>
    <mergeCell ref="A544:A545"/>
    <mergeCell ref="B544:B545"/>
    <mergeCell ref="C544:C545"/>
    <mergeCell ref="D544:D545"/>
    <mergeCell ref="E544:E545"/>
    <mergeCell ref="F544:F545"/>
    <mergeCell ref="A546:A548"/>
    <mergeCell ref="F546:F548"/>
    <mergeCell ref="B546:B548"/>
    <mergeCell ref="C546:C548"/>
    <mergeCell ref="B557:B559"/>
    <mergeCell ref="C557:C559"/>
    <mergeCell ref="F557:F559"/>
    <mergeCell ref="B464:B469"/>
    <mergeCell ref="C464:C469"/>
    <mergeCell ref="B470:B474"/>
    <mergeCell ref="C470:C474"/>
    <mergeCell ref="D470:D474"/>
    <mergeCell ref="E470:E474"/>
    <mergeCell ref="F470:F474"/>
    <mergeCell ref="A470:A474"/>
    <mergeCell ref="A475:A479"/>
    <mergeCell ref="B475:B479"/>
    <mergeCell ref="C475:C479"/>
    <mergeCell ref="D475:D479"/>
    <mergeCell ref="E475:E479"/>
    <mergeCell ref="F475:F479"/>
    <mergeCell ref="D488:D495"/>
    <mergeCell ref="E488:E495"/>
    <mergeCell ref="A480:A487"/>
    <mergeCell ref="B480:B487"/>
    <mergeCell ref="C480:C487"/>
    <mergeCell ref="D480:D487"/>
    <mergeCell ref="E480:E487"/>
    <mergeCell ref="F480:F487"/>
    <mergeCell ref="A488:A495"/>
    <mergeCell ref="F488:F495"/>
    <mergeCell ref="B488:B495"/>
    <mergeCell ref="C488:C495"/>
    <mergeCell ref="B496:B503"/>
    <mergeCell ref="C496:C503"/>
    <mergeCell ref="D496:D503"/>
    <mergeCell ref="D428:D431"/>
    <mergeCell ref="E428:E431"/>
    <mergeCell ref="A419:A427"/>
    <mergeCell ref="B419:B427"/>
    <mergeCell ref="C419:C427"/>
    <mergeCell ref="D419:D427"/>
    <mergeCell ref="E419:E427"/>
    <mergeCell ref="F419:F427"/>
    <mergeCell ref="A428:A431"/>
    <mergeCell ref="D442:D448"/>
    <mergeCell ref="E442:E448"/>
    <mergeCell ref="D451:D452"/>
    <mergeCell ref="E451:E452"/>
    <mergeCell ref="F451:F452"/>
    <mergeCell ref="D453:D455"/>
    <mergeCell ref="E453:E455"/>
    <mergeCell ref="F453:F455"/>
    <mergeCell ref="A432:A441"/>
    <mergeCell ref="B432:B441"/>
    <mergeCell ref="C432:C441"/>
    <mergeCell ref="D432:D441"/>
    <mergeCell ref="E432:E441"/>
    <mergeCell ref="F432:F441"/>
    <mergeCell ref="A442:A448"/>
    <mergeCell ref="F442:F448"/>
    <mergeCell ref="A453:A455"/>
    <mergeCell ref="C451:C452"/>
    <mergeCell ref="B453:B455"/>
    <mergeCell ref="C453:C455"/>
    <mergeCell ref="D464:D469"/>
    <mergeCell ref="E464:E469"/>
    <mergeCell ref="A459:A463"/>
    <mergeCell ref="B459:B463"/>
    <mergeCell ref="C459:C463"/>
    <mergeCell ref="D459:D463"/>
    <mergeCell ref="E459:E463"/>
    <mergeCell ref="F459:F463"/>
    <mergeCell ref="A464:A469"/>
    <mergeCell ref="F464:F469"/>
    <mergeCell ref="E456:E458"/>
    <mergeCell ref="F456:F458"/>
    <mergeCell ref="B442:B448"/>
    <mergeCell ref="C442:C448"/>
    <mergeCell ref="A451:A452"/>
    <mergeCell ref="B451:B452"/>
    <mergeCell ref="E536:E543"/>
    <mergeCell ref="F536:F543"/>
    <mergeCell ref="A456:A458"/>
    <mergeCell ref="B456:B458"/>
    <mergeCell ref="C456:C458"/>
    <mergeCell ref="D456:D458"/>
    <mergeCell ref="E496:E503"/>
    <mergeCell ref="F496:F503"/>
    <mergeCell ref="A496:A503"/>
    <mergeCell ref="A504:A511"/>
    <mergeCell ref="B504:B511"/>
    <mergeCell ref="C504:C511"/>
    <mergeCell ref="D504:D511"/>
    <mergeCell ref="E504:E511"/>
    <mergeCell ref="F504:F511"/>
    <mergeCell ref="D520:D527"/>
    <mergeCell ref="B386:B389"/>
    <mergeCell ref="C386:C389"/>
    <mergeCell ref="D386:D389"/>
    <mergeCell ref="E386:E389"/>
    <mergeCell ref="F386:F389"/>
    <mergeCell ref="A386:A389"/>
    <mergeCell ref="A390:A391"/>
    <mergeCell ref="B390:B391"/>
    <mergeCell ref="C390:C391"/>
    <mergeCell ref="D390:D391"/>
    <mergeCell ref="E390:E391"/>
    <mergeCell ref="F390:F391"/>
    <mergeCell ref="D394:D399"/>
    <mergeCell ref="E394:E399"/>
    <mergeCell ref="A392:A393"/>
    <mergeCell ref="B392:B393"/>
    <mergeCell ref="C392:C393"/>
    <mergeCell ref="D392:D393"/>
    <mergeCell ref="E392:E393"/>
    <mergeCell ref="F392:F393"/>
    <mergeCell ref="A394:A399"/>
    <mergeCell ref="F394:F399"/>
    <mergeCell ref="F374:F375"/>
    <mergeCell ref="B374:B375"/>
    <mergeCell ref="C374:C375"/>
    <mergeCell ref="B376:B377"/>
    <mergeCell ref="C376:C377"/>
    <mergeCell ref="D376:D377"/>
    <mergeCell ref="E376:E377"/>
    <mergeCell ref="F376:F377"/>
    <mergeCell ref="A376:A377"/>
    <mergeCell ref="A378:A381"/>
    <mergeCell ref="B378:B381"/>
    <mergeCell ref="C378:C381"/>
    <mergeCell ref="D378:D381"/>
    <mergeCell ref="E378:E381"/>
    <mergeCell ref="F378:F381"/>
    <mergeCell ref="D384:D385"/>
    <mergeCell ref="E384:E385"/>
    <mergeCell ref="A382:A383"/>
    <mergeCell ref="B382:B383"/>
    <mergeCell ref="C382:C383"/>
    <mergeCell ref="D382:D383"/>
    <mergeCell ref="E382:E383"/>
    <mergeCell ref="F382:F383"/>
    <mergeCell ref="A384:A385"/>
    <mergeCell ref="F384:F385"/>
    <mergeCell ref="B384:B385"/>
    <mergeCell ref="C384:C385"/>
    <mergeCell ref="A284:A286"/>
    <mergeCell ref="B284:B286"/>
    <mergeCell ref="C284:C286"/>
    <mergeCell ref="D284:D286"/>
    <mergeCell ref="E284:E286"/>
    <mergeCell ref="F284:F286"/>
    <mergeCell ref="B428:B431"/>
    <mergeCell ref="C428:C431"/>
    <mergeCell ref="F428:F431"/>
    <mergeCell ref="B324:B327"/>
    <mergeCell ref="C324:C327"/>
    <mergeCell ref="B328:B330"/>
    <mergeCell ref="C328:C330"/>
    <mergeCell ref="D328:D330"/>
    <mergeCell ref="E328:E330"/>
    <mergeCell ref="F328:F330"/>
    <mergeCell ref="A328:A330"/>
    <mergeCell ref="A333:A337"/>
    <mergeCell ref="B333:B337"/>
    <mergeCell ref="C333:C337"/>
    <mergeCell ref="D333:D337"/>
    <mergeCell ref="E333:E337"/>
    <mergeCell ref="F333:F337"/>
    <mergeCell ref="D374:D375"/>
    <mergeCell ref="E374:E375"/>
    <mergeCell ref="A370:A373"/>
    <mergeCell ref="B370:B373"/>
    <mergeCell ref="C370:C373"/>
    <mergeCell ref="D370:D373"/>
    <mergeCell ref="E370:E373"/>
    <mergeCell ref="F370:F373"/>
    <mergeCell ref="A374:A375"/>
    <mergeCell ref="B268:B270"/>
    <mergeCell ref="C268:C270"/>
    <mergeCell ref="B271:B272"/>
    <mergeCell ref="C271:C272"/>
    <mergeCell ref="D279:D280"/>
    <mergeCell ref="E279:E280"/>
    <mergeCell ref="A276:A278"/>
    <mergeCell ref="B276:B278"/>
    <mergeCell ref="C276:C278"/>
    <mergeCell ref="D276:D278"/>
    <mergeCell ref="E276:E278"/>
    <mergeCell ref="F276:F278"/>
    <mergeCell ref="A279:A280"/>
    <mergeCell ref="F279:F280"/>
    <mergeCell ref="B279:B280"/>
    <mergeCell ref="C279:C280"/>
    <mergeCell ref="B281:B283"/>
    <mergeCell ref="C281:C283"/>
    <mergeCell ref="D281:D283"/>
    <mergeCell ref="E281:E283"/>
    <mergeCell ref="F281:F283"/>
    <mergeCell ref="A281:A283"/>
    <mergeCell ref="A630:A637"/>
    <mergeCell ref="B630:B637"/>
    <mergeCell ref="C630:C637"/>
    <mergeCell ref="D630:D637"/>
    <mergeCell ref="E630:E637"/>
    <mergeCell ref="F630:F637"/>
    <mergeCell ref="B394:B399"/>
    <mergeCell ref="C394:C399"/>
    <mergeCell ref="B400:B408"/>
    <mergeCell ref="C400:C408"/>
    <mergeCell ref="D400:D408"/>
    <mergeCell ref="E400:E408"/>
    <mergeCell ref="F400:F408"/>
    <mergeCell ref="A400:A408"/>
    <mergeCell ref="A410:A418"/>
    <mergeCell ref="B410:B418"/>
    <mergeCell ref="C410:C418"/>
    <mergeCell ref="D410:D418"/>
    <mergeCell ref="E410:E418"/>
    <mergeCell ref="F410:F418"/>
    <mergeCell ref="B520:B527"/>
    <mergeCell ref="C520:C527"/>
    <mergeCell ref="B528:B535"/>
    <mergeCell ref="C528:C535"/>
    <mergeCell ref="D528:D535"/>
    <mergeCell ref="E528:E535"/>
    <mergeCell ref="F528:F535"/>
    <mergeCell ref="A528:A535"/>
    <mergeCell ref="A536:A543"/>
    <mergeCell ref="B536:B543"/>
    <mergeCell ref="C536:C543"/>
    <mergeCell ref="D536:D543"/>
    <mergeCell ref="A606:A611"/>
    <mergeCell ref="B606:B611"/>
    <mergeCell ref="C606:C611"/>
    <mergeCell ref="D606:D611"/>
    <mergeCell ref="E606:E611"/>
    <mergeCell ref="F606:F611"/>
    <mergeCell ref="A612:A617"/>
    <mergeCell ref="F612:F617"/>
    <mergeCell ref="E624:E628"/>
    <mergeCell ref="D629:E629"/>
    <mergeCell ref="D612:D617"/>
    <mergeCell ref="E612:E617"/>
    <mergeCell ref="D619:D623"/>
    <mergeCell ref="E619:E623"/>
    <mergeCell ref="F619:F623"/>
    <mergeCell ref="D624:D628"/>
    <mergeCell ref="F624:F628"/>
    <mergeCell ref="B612:B617"/>
    <mergeCell ref="C612:C617"/>
    <mergeCell ref="A619:A623"/>
    <mergeCell ref="B619:B623"/>
    <mergeCell ref="C619:C623"/>
    <mergeCell ref="B624:B628"/>
    <mergeCell ref="C624:C628"/>
    <mergeCell ref="A624:A628"/>
    <mergeCell ref="M333:M337"/>
    <mergeCell ref="L333:L337"/>
    <mergeCell ref="L338:L339"/>
    <mergeCell ref="L340:L341"/>
    <mergeCell ref="L342:L345"/>
    <mergeCell ref="L346:L347"/>
    <mergeCell ref="L348:L351"/>
    <mergeCell ref="L352:L353"/>
    <mergeCell ref="L354:L355"/>
    <mergeCell ref="L356:L359"/>
    <mergeCell ref="L360:L361"/>
    <mergeCell ref="L362:L365"/>
    <mergeCell ref="L366:L367"/>
    <mergeCell ref="L368:L369"/>
    <mergeCell ref="L370:L373"/>
    <mergeCell ref="L392:L393"/>
    <mergeCell ref="M392:M393"/>
    <mergeCell ref="L374:L375"/>
    <mergeCell ref="L376:L377"/>
    <mergeCell ref="L378:L381"/>
    <mergeCell ref="L382:L383"/>
    <mergeCell ref="L384:L385"/>
    <mergeCell ref="L386:L389"/>
    <mergeCell ref="L390:L391"/>
    <mergeCell ref="E297:E299"/>
    <mergeCell ref="F297:F299"/>
    <mergeCell ref="A300:A302"/>
    <mergeCell ref="F300:F302"/>
    <mergeCell ref="D300:D302"/>
    <mergeCell ref="E300:E302"/>
    <mergeCell ref="L300:L302"/>
    <mergeCell ref="L303:L304"/>
    <mergeCell ref="L305:L307"/>
    <mergeCell ref="L308:L310"/>
    <mergeCell ref="L311:L312"/>
    <mergeCell ref="L313:L315"/>
    <mergeCell ref="L316:L318"/>
    <mergeCell ref="L320:L323"/>
    <mergeCell ref="L324:L327"/>
    <mergeCell ref="L328:L330"/>
    <mergeCell ref="M328:M330"/>
    <mergeCell ref="B311:B312"/>
    <mergeCell ref="C311:C312"/>
    <mergeCell ref="B313:B315"/>
    <mergeCell ref="C313:C315"/>
    <mergeCell ref="D313:D315"/>
    <mergeCell ref="E313:E315"/>
    <mergeCell ref="F313:F315"/>
    <mergeCell ref="A313:A315"/>
    <mergeCell ref="A316:A318"/>
    <mergeCell ref="B316:B318"/>
    <mergeCell ref="C316:C318"/>
    <mergeCell ref="D316:D318"/>
    <mergeCell ref="E316:E318"/>
    <mergeCell ref="F316:F318"/>
    <mergeCell ref="B300:B302"/>
    <mergeCell ref="C300:C302"/>
    <mergeCell ref="B303:B304"/>
    <mergeCell ref="C303:C304"/>
    <mergeCell ref="D303:D304"/>
    <mergeCell ref="E303:E304"/>
    <mergeCell ref="F303:F304"/>
    <mergeCell ref="A303:A304"/>
    <mergeCell ref="A305:A307"/>
    <mergeCell ref="B305:B307"/>
    <mergeCell ref="C305:C307"/>
    <mergeCell ref="D305:D307"/>
    <mergeCell ref="E305:E307"/>
    <mergeCell ref="F305:F307"/>
    <mergeCell ref="D311:D312"/>
    <mergeCell ref="E311:E312"/>
    <mergeCell ref="A308:A310"/>
    <mergeCell ref="B308:B310"/>
    <mergeCell ref="C308:C310"/>
    <mergeCell ref="D308:D310"/>
    <mergeCell ref="E308:E310"/>
    <mergeCell ref="F308:F310"/>
    <mergeCell ref="A311:A312"/>
    <mergeCell ref="F311:F312"/>
    <mergeCell ref="D289:D291"/>
    <mergeCell ref="E289:E291"/>
    <mergeCell ref="L289:L291"/>
    <mergeCell ref="L292:L294"/>
    <mergeCell ref="L295:L296"/>
    <mergeCell ref="L297:L299"/>
    <mergeCell ref="A287:A288"/>
    <mergeCell ref="B287:B288"/>
    <mergeCell ref="C287:C288"/>
    <mergeCell ref="D287:D288"/>
    <mergeCell ref="E287:E288"/>
    <mergeCell ref="F287:F288"/>
    <mergeCell ref="A289:A291"/>
    <mergeCell ref="F289:F291"/>
    <mergeCell ref="B289:B291"/>
    <mergeCell ref="C289:C291"/>
    <mergeCell ref="B292:B294"/>
    <mergeCell ref="C292:C294"/>
    <mergeCell ref="D292:D294"/>
    <mergeCell ref="E292:E294"/>
    <mergeCell ref="F292:F294"/>
    <mergeCell ref="A292:A294"/>
    <mergeCell ref="A295:A296"/>
    <mergeCell ref="B295:B296"/>
    <mergeCell ref="C295:C296"/>
    <mergeCell ref="D295:D296"/>
    <mergeCell ref="E295:E296"/>
    <mergeCell ref="F295:F296"/>
    <mergeCell ref="A297:A299"/>
    <mergeCell ref="B297:B299"/>
    <mergeCell ref="C297:C299"/>
    <mergeCell ref="D297:D299"/>
    <mergeCell ref="F263:F264"/>
    <mergeCell ref="A265:A267"/>
    <mergeCell ref="F265:F267"/>
    <mergeCell ref="A271:A272"/>
    <mergeCell ref="A273:A275"/>
    <mergeCell ref="B273:B275"/>
    <mergeCell ref="C273:C275"/>
    <mergeCell ref="D273:D275"/>
    <mergeCell ref="E273:E275"/>
    <mergeCell ref="F273:F275"/>
    <mergeCell ref="L279:L280"/>
    <mergeCell ref="L281:L283"/>
    <mergeCell ref="L284:L286"/>
    <mergeCell ref="L287:L288"/>
    <mergeCell ref="L258:L262"/>
    <mergeCell ref="L263:L264"/>
    <mergeCell ref="L265:L267"/>
    <mergeCell ref="L268:L270"/>
    <mergeCell ref="L271:L272"/>
    <mergeCell ref="L273:L275"/>
    <mergeCell ref="L276:L278"/>
    <mergeCell ref="D265:D267"/>
    <mergeCell ref="E265:E267"/>
    <mergeCell ref="D268:D270"/>
    <mergeCell ref="E268:E270"/>
    <mergeCell ref="F268:F270"/>
    <mergeCell ref="D271:D272"/>
    <mergeCell ref="E271:E272"/>
    <mergeCell ref="F271:F272"/>
    <mergeCell ref="B265:B267"/>
    <mergeCell ref="C265:C267"/>
    <mergeCell ref="A268:A270"/>
    <mergeCell ref="D887:D890"/>
    <mergeCell ref="E887:E890"/>
    <mergeCell ref="F887:F890"/>
    <mergeCell ref="L887:L890"/>
    <mergeCell ref="A879:A882"/>
    <mergeCell ref="A883:A886"/>
    <mergeCell ref="B883:B886"/>
    <mergeCell ref="C883:C886"/>
    <mergeCell ref="D883:D886"/>
    <mergeCell ref="E883:E886"/>
    <mergeCell ref="F883:F886"/>
    <mergeCell ref="A891:A894"/>
    <mergeCell ref="A895:A898"/>
    <mergeCell ref="B895:B898"/>
    <mergeCell ref="C895:C898"/>
    <mergeCell ref="L218:L220"/>
    <mergeCell ref="L221:L222"/>
    <mergeCell ref="L223:L225"/>
    <mergeCell ref="L226:L228"/>
    <mergeCell ref="L229:L230"/>
    <mergeCell ref="L231:L233"/>
    <mergeCell ref="L234:L236"/>
    <mergeCell ref="L253:L254"/>
    <mergeCell ref="B255:B257"/>
    <mergeCell ref="C255:C257"/>
    <mergeCell ref="D255:D257"/>
    <mergeCell ref="E255:E257"/>
    <mergeCell ref="F255:F257"/>
    <mergeCell ref="L255:L257"/>
    <mergeCell ref="A255:A257"/>
    <mergeCell ref="A258:A262"/>
    <mergeCell ref="B258:B262"/>
    <mergeCell ref="B891:B894"/>
    <mergeCell ref="C891:C894"/>
    <mergeCell ref="D891:D894"/>
    <mergeCell ref="E891:E894"/>
    <mergeCell ref="F891:F894"/>
    <mergeCell ref="M891:M902"/>
    <mergeCell ref="F895:F898"/>
    <mergeCell ref="L899:L902"/>
    <mergeCell ref="D875:D878"/>
    <mergeCell ref="E875:E878"/>
    <mergeCell ref="M875:M878"/>
    <mergeCell ref="L879:L882"/>
    <mergeCell ref="L883:L886"/>
    <mergeCell ref="M883:M886"/>
    <mergeCell ref="A871:A874"/>
    <mergeCell ref="B871:B874"/>
    <mergeCell ref="C871:C874"/>
    <mergeCell ref="D871:D874"/>
    <mergeCell ref="E871:E874"/>
    <mergeCell ref="F871:F874"/>
    <mergeCell ref="A875:A878"/>
    <mergeCell ref="F875:F878"/>
    <mergeCell ref="B875:B878"/>
    <mergeCell ref="C875:C878"/>
    <mergeCell ref="B879:B882"/>
    <mergeCell ref="C879:C882"/>
    <mergeCell ref="D879:D882"/>
    <mergeCell ref="E879:E882"/>
    <mergeCell ref="F879:F882"/>
    <mergeCell ref="A887:A890"/>
    <mergeCell ref="B887:B890"/>
    <mergeCell ref="C887:C890"/>
    <mergeCell ref="D895:D898"/>
    <mergeCell ref="E895:E898"/>
    <mergeCell ref="L891:L894"/>
    <mergeCell ref="L895:L898"/>
    <mergeCell ref="L903:L906"/>
    <mergeCell ref="L907:L910"/>
    <mergeCell ref="L911:L914"/>
    <mergeCell ref="M911:M914"/>
    <mergeCell ref="A899:A902"/>
    <mergeCell ref="B899:B902"/>
    <mergeCell ref="A903:A906"/>
    <mergeCell ref="B903:B906"/>
    <mergeCell ref="A907:A910"/>
    <mergeCell ref="B907:B910"/>
    <mergeCell ref="A911:A914"/>
    <mergeCell ref="B911:B914"/>
    <mergeCell ref="C899:C902"/>
    <mergeCell ref="D899:D902"/>
    <mergeCell ref="C903:C906"/>
    <mergeCell ref="D903:D906"/>
    <mergeCell ref="C907:C910"/>
    <mergeCell ref="D907:D910"/>
    <mergeCell ref="C911:C914"/>
    <mergeCell ref="D911:D914"/>
    <mergeCell ref="E899:E902"/>
    <mergeCell ref="F899:F902"/>
    <mergeCell ref="E903:E906"/>
    <mergeCell ref="F903:F906"/>
    <mergeCell ref="E907:E910"/>
    <mergeCell ref="F907:F910"/>
    <mergeCell ref="E911:E914"/>
    <mergeCell ref="F911:F914"/>
    <mergeCell ref="A830:A854"/>
    <mergeCell ref="B830:B854"/>
    <mergeCell ref="C830:C854"/>
    <mergeCell ref="D830:D854"/>
    <mergeCell ref="E830:E854"/>
    <mergeCell ref="F830:F854"/>
    <mergeCell ref="A855:A859"/>
    <mergeCell ref="F855:F859"/>
    <mergeCell ref="B855:B859"/>
    <mergeCell ref="C855:C859"/>
    <mergeCell ref="B861:B865"/>
    <mergeCell ref="C861:C865"/>
    <mergeCell ref="D861:D865"/>
    <mergeCell ref="E861:E865"/>
    <mergeCell ref="F861:F865"/>
    <mergeCell ref="A861:A865"/>
    <mergeCell ref="A867:A870"/>
    <mergeCell ref="B867:B870"/>
    <mergeCell ref="C867:C870"/>
    <mergeCell ref="D867:D870"/>
    <mergeCell ref="E867:E870"/>
    <mergeCell ref="F867:F870"/>
    <mergeCell ref="M691:M693"/>
    <mergeCell ref="L696:L705"/>
    <mergeCell ref="M696:M705"/>
    <mergeCell ref="L706:L719"/>
    <mergeCell ref="L720:L740"/>
    <mergeCell ref="L741:L744"/>
    <mergeCell ref="B720:B740"/>
    <mergeCell ref="C720:C740"/>
    <mergeCell ref="B741:B744"/>
    <mergeCell ref="C741:C744"/>
    <mergeCell ref="B745:B750"/>
    <mergeCell ref="C745:C750"/>
    <mergeCell ref="C751:C759"/>
    <mergeCell ref="A805:A829"/>
    <mergeCell ref="B805:B829"/>
    <mergeCell ref="C805:C829"/>
    <mergeCell ref="D805:D829"/>
    <mergeCell ref="E805:E829"/>
    <mergeCell ref="F805:F829"/>
    <mergeCell ref="A720:A740"/>
    <mergeCell ref="A741:A744"/>
    <mergeCell ref="A745:A750"/>
    <mergeCell ref="A751:A759"/>
    <mergeCell ref="A760:A775"/>
    <mergeCell ref="A776:A804"/>
    <mergeCell ref="B776:B804"/>
    <mergeCell ref="C776:C804"/>
    <mergeCell ref="D776:D804"/>
    <mergeCell ref="E776:E804"/>
    <mergeCell ref="F776:F804"/>
    <mergeCell ref="E745:E750"/>
    <mergeCell ref="F745:F750"/>
    <mergeCell ref="A639:A644"/>
    <mergeCell ref="B639:B644"/>
    <mergeCell ref="C639:C644"/>
    <mergeCell ref="D639:D644"/>
    <mergeCell ref="E639:E644"/>
    <mergeCell ref="F639:F644"/>
    <mergeCell ref="A645:A655"/>
    <mergeCell ref="F645:F655"/>
    <mergeCell ref="B645:B655"/>
    <mergeCell ref="C645:C655"/>
    <mergeCell ref="B656:B662"/>
    <mergeCell ref="C656:C662"/>
    <mergeCell ref="D656:D662"/>
    <mergeCell ref="E656:E662"/>
    <mergeCell ref="F656:F662"/>
    <mergeCell ref="A671:A673"/>
    <mergeCell ref="B671:B673"/>
    <mergeCell ref="C671:C673"/>
    <mergeCell ref="D671:D673"/>
    <mergeCell ref="E671:E673"/>
    <mergeCell ref="F671:F673"/>
    <mergeCell ref="A656:A662"/>
    <mergeCell ref="A663:A670"/>
    <mergeCell ref="B663:B670"/>
    <mergeCell ref="C663:C670"/>
    <mergeCell ref="D663:D670"/>
    <mergeCell ref="E663:E670"/>
    <mergeCell ref="F663:F670"/>
    <mergeCell ref="L861:L865"/>
    <mergeCell ref="L867:L870"/>
    <mergeCell ref="L871:L874"/>
    <mergeCell ref="L875:L878"/>
    <mergeCell ref="L745:L750"/>
    <mergeCell ref="L751:L759"/>
    <mergeCell ref="L760:L775"/>
    <mergeCell ref="L776:L804"/>
    <mergeCell ref="L805:L829"/>
    <mergeCell ref="L830:L854"/>
    <mergeCell ref="L855:L859"/>
    <mergeCell ref="D645:D655"/>
    <mergeCell ref="E645:E655"/>
    <mergeCell ref="L645:L655"/>
    <mergeCell ref="L656:L662"/>
    <mergeCell ref="L663:L670"/>
    <mergeCell ref="L671:L673"/>
    <mergeCell ref="E696:E705"/>
    <mergeCell ref="F696:F705"/>
    <mergeCell ref="L686:L695"/>
    <mergeCell ref="D855:D859"/>
    <mergeCell ref="E855:E859"/>
    <mergeCell ref="F720:F740"/>
    <mergeCell ref="F741:F744"/>
    <mergeCell ref="D751:D759"/>
    <mergeCell ref="E751:E759"/>
    <mergeCell ref="F751:F759"/>
    <mergeCell ref="D720:D740"/>
    <mergeCell ref="E720:E740"/>
    <mergeCell ref="D741:D744"/>
    <mergeCell ref="E741:E744"/>
    <mergeCell ref="D745:D750"/>
    <mergeCell ref="B751:B759"/>
    <mergeCell ref="B760:B775"/>
    <mergeCell ref="C760:C775"/>
    <mergeCell ref="D760:D775"/>
    <mergeCell ref="E760:E775"/>
    <mergeCell ref="F760:F775"/>
    <mergeCell ref="B686:B695"/>
    <mergeCell ref="C686:C695"/>
    <mergeCell ref="D686:D695"/>
    <mergeCell ref="E686:E695"/>
    <mergeCell ref="F686:F695"/>
    <mergeCell ref="A674:A682"/>
    <mergeCell ref="A683:A685"/>
    <mergeCell ref="A686:A695"/>
    <mergeCell ref="A696:A705"/>
    <mergeCell ref="B696:B705"/>
    <mergeCell ref="C696:C705"/>
    <mergeCell ref="D696:D705"/>
    <mergeCell ref="A706:A719"/>
    <mergeCell ref="B706:B719"/>
    <mergeCell ref="C706:C719"/>
    <mergeCell ref="D706:D719"/>
    <mergeCell ref="E706:E719"/>
    <mergeCell ref="F706:F719"/>
    <mergeCell ref="L588:L590"/>
    <mergeCell ref="L591:L593"/>
    <mergeCell ref="L594:L596"/>
    <mergeCell ref="L597:L599"/>
    <mergeCell ref="D683:D685"/>
    <mergeCell ref="E683:E685"/>
    <mergeCell ref="L674:L682"/>
    <mergeCell ref="L683:L685"/>
    <mergeCell ref="B674:B682"/>
    <mergeCell ref="C674:C682"/>
    <mergeCell ref="D674:D682"/>
    <mergeCell ref="E674:E682"/>
    <mergeCell ref="F674:F682"/>
    <mergeCell ref="M674:M685"/>
    <mergeCell ref="F683:F685"/>
    <mergeCell ref="B683:B685"/>
    <mergeCell ref="C683:C685"/>
    <mergeCell ref="M652:M653"/>
    <mergeCell ref="M663:M669"/>
    <mergeCell ref="B588:B590"/>
    <mergeCell ref="C588:C590"/>
    <mergeCell ref="D588:D590"/>
    <mergeCell ref="E588:E590"/>
    <mergeCell ref="F588:F590"/>
    <mergeCell ref="C594:C596"/>
    <mergeCell ref="D594:D596"/>
    <mergeCell ref="E594:E596"/>
    <mergeCell ref="F594:F596"/>
    <mergeCell ref="L544:L545"/>
    <mergeCell ref="L546:L548"/>
    <mergeCell ref="L549:L551"/>
    <mergeCell ref="L552:L553"/>
    <mergeCell ref="L554:L556"/>
    <mergeCell ref="L557:L559"/>
    <mergeCell ref="L560:L561"/>
    <mergeCell ref="L562:L564"/>
    <mergeCell ref="L565:L567"/>
    <mergeCell ref="L568:L569"/>
    <mergeCell ref="L570:L571"/>
    <mergeCell ref="L572:L574"/>
    <mergeCell ref="L575:L577"/>
    <mergeCell ref="L578:L580"/>
    <mergeCell ref="L581:L583"/>
    <mergeCell ref="L584:L585"/>
    <mergeCell ref="L586:L587"/>
    <mergeCell ref="L442:L448"/>
    <mergeCell ref="M442:M448"/>
    <mergeCell ref="L451:L452"/>
    <mergeCell ref="L453:L455"/>
    <mergeCell ref="L456:L458"/>
    <mergeCell ref="L459:L463"/>
    <mergeCell ref="L464:L469"/>
    <mergeCell ref="L470:L474"/>
    <mergeCell ref="L475:L479"/>
    <mergeCell ref="L480:L487"/>
    <mergeCell ref="L488:L495"/>
    <mergeCell ref="L496:L503"/>
    <mergeCell ref="L504:L511"/>
    <mergeCell ref="L512:L519"/>
    <mergeCell ref="L520:L527"/>
    <mergeCell ref="L528:L535"/>
    <mergeCell ref="L536:L543"/>
    <mergeCell ref="B366:B367"/>
    <mergeCell ref="C366:C367"/>
    <mergeCell ref="D366:D367"/>
    <mergeCell ref="E366:E367"/>
    <mergeCell ref="F366:F367"/>
    <mergeCell ref="A366:A367"/>
    <mergeCell ref="A368:A369"/>
    <mergeCell ref="B368:B369"/>
    <mergeCell ref="C368:C369"/>
    <mergeCell ref="D368:D369"/>
    <mergeCell ref="E368:E369"/>
    <mergeCell ref="F368:F369"/>
    <mergeCell ref="L639:L644"/>
    <mergeCell ref="M641:M642"/>
    <mergeCell ref="L600:L605"/>
    <mergeCell ref="M600:M617"/>
    <mergeCell ref="L606:L611"/>
    <mergeCell ref="L612:L617"/>
    <mergeCell ref="L619:L623"/>
    <mergeCell ref="L624:L628"/>
    <mergeCell ref="L630:L637"/>
    <mergeCell ref="L394:L399"/>
    <mergeCell ref="L400:L408"/>
    <mergeCell ref="M400:M408"/>
    <mergeCell ref="L410:L418"/>
    <mergeCell ref="M410:M418"/>
    <mergeCell ref="L419:L427"/>
    <mergeCell ref="M419:M427"/>
    <mergeCell ref="L428:L431"/>
    <mergeCell ref="M428:M431"/>
    <mergeCell ref="L432:L441"/>
    <mergeCell ref="M432:M441"/>
    <mergeCell ref="B354:B355"/>
    <mergeCell ref="C354:C355"/>
    <mergeCell ref="D354:D355"/>
    <mergeCell ref="E354:E355"/>
    <mergeCell ref="F354:F355"/>
    <mergeCell ref="A354:A355"/>
    <mergeCell ref="A356:A359"/>
    <mergeCell ref="B356:B359"/>
    <mergeCell ref="C356:C359"/>
    <mergeCell ref="D356:D359"/>
    <mergeCell ref="E356:E359"/>
    <mergeCell ref="F356:F359"/>
    <mergeCell ref="D362:D365"/>
    <mergeCell ref="E362:E365"/>
    <mergeCell ref="A360:A361"/>
    <mergeCell ref="B360:B361"/>
    <mergeCell ref="C360:C361"/>
    <mergeCell ref="D360:D361"/>
    <mergeCell ref="E360:E361"/>
    <mergeCell ref="F360:F361"/>
    <mergeCell ref="A362:A365"/>
    <mergeCell ref="F362:F365"/>
    <mergeCell ref="B362:B365"/>
    <mergeCell ref="C362:C365"/>
    <mergeCell ref="A346:A347"/>
    <mergeCell ref="B346:B347"/>
    <mergeCell ref="C346:C347"/>
    <mergeCell ref="D346:D347"/>
    <mergeCell ref="E346:E347"/>
    <mergeCell ref="F346:F347"/>
    <mergeCell ref="D352:D353"/>
    <mergeCell ref="E352:E353"/>
    <mergeCell ref="A348:A351"/>
    <mergeCell ref="B348:B351"/>
    <mergeCell ref="C348:C351"/>
    <mergeCell ref="D348:D351"/>
    <mergeCell ref="E348:E351"/>
    <mergeCell ref="F348:F351"/>
    <mergeCell ref="A352:A353"/>
    <mergeCell ref="F352:F353"/>
    <mergeCell ref="B352:B353"/>
    <mergeCell ref="C352:C353"/>
    <mergeCell ref="D340:D341"/>
    <mergeCell ref="E340:E341"/>
    <mergeCell ref="A338:A339"/>
    <mergeCell ref="B338:B339"/>
    <mergeCell ref="C338:C339"/>
    <mergeCell ref="D338:D339"/>
    <mergeCell ref="E338:E339"/>
    <mergeCell ref="F338:F339"/>
    <mergeCell ref="A340:A341"/>
    <mergeCell ref="F340:F341"/>
    <mergeCell ref="B340:B341"/>
    <mergeCell ref="C340:C341"/>
    <mergeCell ref="B342:B345"/>
    <mergeCell ref="C342:C345"/>
    <mergeCell ref="D342:D345"/>
    <mergeCell ref="E342:E345"/>
    <mergeCell ref="F342:F345"/>
    <mergeCell ref="A342:A345"/>
    <mergeCell ref="L205:L206"/>
    <mergeCell ref="M205:M212"/>
    <mergeCell ref="L207:L209"/>
    <mergeCell ref="L210:L212"/>
    <mergeCell ref="L213:L214"/>
    <mergeCell ref="L215:L217"/>
    <mergeCell ref="D324:D327"/>
    <mergeCell ref="E324:E327"/>
    <mergeCell ref="A320:A323"/>
    <mergeCell ref="B320:B323"/>
    <mergeCell ref="C320:C323"/>
    <mergeCell ref="D320:D323"/>
    <mergeCell ref="E320:E323"/>
    <mergeCell ref="F320:F323"/>
    <mergeCell ref="A324:A327"/>
    <mergeCell ref="F324:F327"/>
    <mergeCell ref="C258:C262"/>
    <mergeCell ref="D258:D262"/>
    <mergeCell ref="E258:E262"/>
    <mergeCell ref="F258:F262"/>
    <mergeCell ref="L237:L238"/>
    <mergeCell ref="L239:L241"/>
    <mergeCell ref="L242:L244"/>
    <mergeCell ref="L245:L246"/>
    <mergeCell ref="L247:L249"/>
    <mergeCell ref="L250:L252"/>
    <mergeCell ref="M254:M261"/>
    <mergeCell ref="A263:A264"/>
    <mergeCell ref="B263:B264"/>
    <mergeCell ref="C263:C264"/>
    <mergeCell ref="D263:D264"/>
    <mergeCell ref="E263:E264"/>
    <mergeCell ref="L189:L190"/>
    <mergeCell ref="L191:L193"/>
    <mergeCell ref="L194:L196"/>
    <mergeCell ref="L197:L198"/>
    <mergeCell ref="M197:M204"/>
    <mergeCell ref="L199:L201"/>
    <mergeCell ref="L117:L118"/>
    <mergeCell ref="L119:L121"/>
    <mergeCell ref="L122:L124"/>
    <mergeCell ref="L125:L126"/>
    <mergeCell ref="L127:L129"/>
    <mergeCell ref="L130:L132"/>
    <mergeCell ref="L133:L134"/>
    <mergeCell ref="L151:L153"/>
    <mergeCell ref="L154:L156"/>
    <mergeCell ref="L157:L158"/>
    <mergeCell ref="L159:L161"/>
    <mergeCell ref="L162:L164"/>
    <mergeCell ref="L165:L166"/>
    <mergeCell ref="L135:L137"/>
    <mergeCell ref="L138:L140"/>
    <mergeCell ref="L141:L142"/>
    <mergeCell ref="L143:L145"/>
    <mergeCell ref="L146:L148"/>
    <mergeCell ref="L149:L150"/>
    <mergeCell ref="M149:M164"/>
    <mergeCell ref="L181:L182"/>
    <mergeCell ref="L183:L185"/>
    <mergeCell ref="L202:L204"/>
    <mergeCell ref="L85:L86"/>
    <mergeCell ref="M85:M92"/>
    <mergeCell ref="L87:L89"/>
    <mergeCell ref="L90:L92"/>
    <mergeCell ref="L93:L94"/>
    <mergeCell ref="L95:L97"/>
    <mergeCell ref="L98:L100"/>
    <mergeCell ref="L101:L102"/>
    <mergeCell ref="L103:L105"/>
    <mergeCell ref="L106:L108"/>
    <mergeCell ref="L109:L110"/>
    <mergeCell ref="L111:L113"/>
    <mergeCell ref="L114:L116"/>
    <mergeCell ref="M165:M172"/>
    <mergeCell ref="L167:L169"/>
    <mergeCell ref="L170:L172"/>
    <mergeCell ref="L173:L174"/>
    <mergeCell ref="M173:M188"/>
    <mergeCell ref="L175:L177"/>
    <mergeCell ref="L178:L180"/>
    <mergeCell ref="L186:L188"/>
    <mergeCell ref="M29:M36"/>
    <mergeCell ref="L31:L33"/>
    <mergeCell ref="L34:L36"/>
    <mergeCell ref="M37:M44"/>
    <mergeCell ref="M45:M52"/>
    <mergeCell ref="L47:L49"/>
    <mergeCell ref="L50:L52"/>
    <mergeCell ref="L53:L54"/>
    <mergeCell ref="L55:L57"/>
    <mergeCell ref="L58:L60"/>
    <mergeCell ref="L77:L78"/>
    <mergeCell ref="L79:L81"/>
    <mergeCell ref="L82:L84"/>
    <mergeCell ref="L61:L62"/>
    <mergeCell ref="L63:L65"/>
    <mergeCell ref="L66:L68"/>
    <mergeCell ref="L69:L70"/>
    <mergeCell ref="L71:L73"/>
    <mergeCell ref="L74:L76"/>
    <mergeCell ref="D29:D30"/>
    <mergeCell ref="D58:D60"/>
    <mergeCell ref="E58:E60"/>
    <mergeCell ref="D61:D62"/>
    <mergeCell ref="E61:E62"/>
    <mergeCell ref="F61:F62"/>
    <mergeCell ref="C58:C60"/>
    <mergeCell ref="C61:C62"/>
    <mergeCell ref="C63:C65"/>
    <mergeCell ref="D63:D65"/>
    <mergeCell ref="E63:E65"/>
    <mergeCell ref="F63:F65"/>
    <mergeCell ref="F66:F68"/>
    <mergeCell ref="D66:D68"/>
    <mergeCell ref="E66:E68"/>
    <mergeCell ref="L45:L46"/>
    <mergeCell ref="L21:L22"/>
    <mergeCell ref="L23:L25"/>
    <mergeCell ref="L29:L30"/>
    <mergeCell ref="C50:C52"/>
    <mergeCell ref="C53:C54"/>
    <mergeCell ref="C55:C57"/>
    <mergeCell ref="D55:D57"/>
    <mergeCell ref="E55:E57"/>
    <mergeCell ref="F55:F57"/>
    <mergeCell ref="F58:F60"/>
    <mergeCell ref="D69:D70"/>
    <mergeCell ref="E69:E70"/>
    <mergeCell ref="F69:F70"/>
    <mergeCell ref="C66:C68"/>
    <mergeCell ref="C69:C70"/>
    <mergeCell ref="L37:L38"/>
    <mergeCell ref="L39:L41"/>
    <mergeCell ref="L42:L44"/>
    <mergeCell ref="M21:M28"/>
    <mergeCell ref="F23:F25"/>
    <mergeCell ref="L26:L28"/>
    <mergeCell ref="E34:E36"/>
    <mergeCell ref="E37:E38"/>
    <mergeCell ref="E39:E41"/>
    <mergeCell ref="B37:B38"/>
    <mergeCell ref="B39:B41"/>
    <mergeCell ref="C39:C41"/>
    <mergeCell ref="D39:D41"/>
    <mergeCell ref="F37:F38"/>
    <mergeCell ref="F39:F41"/>
    <mergeCell ref="E26:E28"/>
    <mergeCell ref="F26:F28"/>
    <mergeCell ref="E29:E30"/>
    <mergeCell ref="F29:F30"/>
    <mergeCell ref="E31:E33"/>
    <mergeCell ref="F31:F33"/>
    <mergeCell ref="F34:F36"/>
    <mergeCell ref="C31:C33"/>
    <mergeCell ref="D31:D33"/>
    <mergeCell ref="C26:C28"/>
    <mergeCell ref="D26:D28"/>
    <mergeCell ref="C29:C30"/>
    <mergeCell ref="L15:L17"/>
    <mergeCell ref="A18:A20"/>
    <mergeCell ref="B18:B20"/>
    <mergeCell ref="C18:C20"/>
    <mergeCell ref="D18:D20"/>
    <mergeCell ref="E18:E20"/>
    <mergeCell ref="F18:F20"/>
    <mergeCell ref="L18:L20"/>
    <mergeCell ref="A21:A22"/>
    <mergeCell ref="A23:A25"/>
    <mergeCell ref="B23:B25"/>
    <mergeCell ref="C23:C25"/>
    <mergeCell ref="D23:D25"/>
    <mergeCell ref="E23:E25"/>
    <mergeCell ref="B21:B22"/>
    <mergeCell ref="C21:C22"/>
    <mergeCell ref="D21:D22"/>
    <mergeCell ref="E21:E22"/>
    <mergeCell ref="F21:F22"/>
    <mergeCell ref="L5:L6"/>
    <mergeCell ref="A7:A9"/>
    <mergeCell ref="B7:B9"/>
    <mergeCell ref="C7:C9"/>
    <mergeCell ref="D7:D9"/>
    <mergeCell ref="E7:E9"/>
    <mergeCell ref="F7:F9"/>
    <mergeCell ref="L7:L9"/>
    <mergeCell ref="A10:A12"/>
    <mergeCell ref="B10:B12"/>
    <mergeCell ref="C10:C12"/>
    <mergeCell ref="D10:D12"/>
    <mergeCell ref="E10:E12"/>
    <mergeCell ref="F10:F12"/>
    <mergeCell ref="L10:L12"/>
    <mergeCell ref="A13:A14"/>
    <mergeCell ref="B13:B14"/>
    <mergeCell ref="C13:C14"/>
    <mergeCell ref="D13:D14"/>
    <mergeCell ref="E13:E14"/>
    <mergeCell ref="F13:F14"/>
    <mergeCell ref="L13:L14"/>
    <mergeCell ref="A165:A166"/>
    <mergeCell ref="A167:A169"/>
    <mergeCell ref="B167:B169"/>
    <mergeCell ref="C167:C169"/>
    <mergeCell ref="D167:D169"/>
    <mergeCell ref="E167:E169"/>
    <mergeCell ref="F167:F169"/>
    <mergeCell ref="B159:B161"/>
    <mergeCell ref="C159:C161"/>
    <mergeCell ref="A162:A164"/>
    <mergeCell ref="B162:B164"/>
    <mergeCell ref="C162:C164"/>
    <mergeCell ref="B165:B166"/>
    <mergeCell ref="C165:C166"/>
    <mergeCell ref="A5:A6"/>
    <mergeCell ref="B5:B6"/>
    <mergeCell ref="C5:C6"/>
    <mergeCell ref="D5:D6"/>
    <mergeCell ref="E5:E6"/>
    <mergeCell ref="F5:F6"/>
    <mergeCell ref="A15:A17"/>
    <mergeCell ref="B15:B17"/>
    <mergeCell ref="C15:C17"/>
    <mergeCell ref="D15:D17"/>
    <mergeCell ref="E15:E17"/>
    <mergeCell ref="F15:F17"/>
    <mergeCell ref="D82:D84"/>
    <mergeCell ref="E82:E84"/>
    <mergeCell ref="D85:D86"/>
    <mergeCell ref="E85:E86"/>
    <mergeCell ref="F85:F86"/>
    <mergeCell ref="C82:C84"/>
    <mergeCell ref="A154:A156"/>
    <mergeCell ref="B154:B156"/>
    <mergeCell ref="C154:C156"/>
    <mergeCell ref="D154:D156"/>
    <mergeCell ref="E154:E156"/>
    <mergeCell ref="F154:F156"/>
    <mergeCell ref="D159:D161"/>
    <mergeCell ref="E159:E161"/>
    <mergeCell ref="D162:D164"/>
    <mergeCell ref="E162:E164"/>
    <mergeCell ref="F162:F164"/>
    <mergeCell ref="A157:A158"/>
    <mergeCell ref="B157:B158"/>
    <mergeCell ref="C157:C158"/>
    <mergeCell ref="D157:D158"/>
    <mergeCell ref="E157:E158"/>
    <mergeCell ref="F157:F158"/>
    <mergeCell ref="A159:A161"/>
    <mergeCell ref="F159:F161"/>
    <mergeCell ref="C125:C126"/>
    <mergeCell ref="D125:D126"/>
    <mergeCell ref="A106:A108"/>
    <mergeCell ref="B106:B108"/>
    <mergeCell ref="A109:A110"/>
    <mergeCell ref="B109:B110"/>
    <mergeCell ref="A111:A113"/>
    <mergeCell ref="B111:B113"/>
    <mergeCell ref="B114:B116"/>
    <mergeCell ref="B117:B118"/>
    <mergeCell ref="A114:A116"/>
    <mergeCell ref="A117:A118"/>
    <mergeCell ref="B151:B153"/>
    <mergeCell ref="C151:C153"/>
    <mergeCell ref="D151:D153"/>
    <mergeCell ref="E151:E153"/>
    <mergeCell ref="F151:F153"/>
    <mergeCell ref="A151:A153"/>
  </mergeCells>
  <dataValidations count="1">
    <dataValidation type="list" allowBlank="1" showErrorMessage="1" sqref="L1:L5 L7 L10 L13 L15 L18 L21 L23 L26 L29 L31 L34 L37 L39 L42 L45 L47 L50 L53 L55 L58 L61 L63 L66 L69 L71 L74 L77 L79 L82 L85 L87 L90 L93 L95 L98 L101 L103 L106 L109 L111 L114 L117 L119 L122 L125 L127 L130 L133 L135 L138 L141 L143 L146 L149 L151 L154 L157 L159 L162 L165 L167 L170 L173 L175 L178 L181 L183 L186 L189 L191 L194 L197 L199 L202 L205 L207 L210 L213 L215 L218 L221 L223 L226 L229 L231 L234 L237 L239 L242 L245 L247 L250 L253 L255 L258 L263 L265 L268 L271 L273 L276 L279 L281 L284 L287 L289 L292 L295 L297 L300 L303 L305 L308 L311 L313 L316 L319:L320 L324 L328 L331:L333 L338 L340 L342 L346 L348 L352 L354 L356 L360 L362 L366 L368 L370 L374 L376 L378 L382 L384 L386 L390 L392 L394 L400 L409:L410 L419 L428 L432 L442 L449:L451 L453 L456 L459 L464 L470 L475 L480 L488 L496 L504 L512 L520 L528 L536 L544 L546 L549 L552 L554 L557 L560 L562 L565 L568 L570 L572 L575 L578 L581 L584 L586 L588 L591 L594 L597 L600 L606 L612 L618:L619 L624 L629:L630 L638:L639 L645 L656 L663 L671 L674 L683 L686 L696 L706 L720 L741 L745 L751 L760 L776 L805 L830 L855 L860:L861 L866:L867 L871 L875 L879 L883 L887 L891 L895 L899 L903 L907 L911 L915:L1000">
      <formula1>"Pass,Fail,N/A"</formula1>
    </dataValidation>
  </dataValidations>
  <pageMargins left="0.70866141732283472" right="0.70866141732283472" top="0.74803149606299213" bottom="0.74803149606299213" header="0" footer="0"/>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T1531"/>
  <sheetViews>
    <sheetView workbookViewId="0">
      <pane ySplit="2" topLeftCell="A3" activePane="bottomLeft" state="frozen"/>
      <selection pane="bottomLeft" activeCell="B4" sqref="B4"/>
    </sheetView>
  </sheetViews>
  <sheetFormatPr defaultColWidth="14.42578125" defaultRowHeight="15" customHeight="1"/>
  <cols>
    <col min="1" max="1" width="14.42578125" customWidth="1"/>
    <col min="2" max="2" width="24.42578125" customWidth="1"/>
    <col min="3" max="3" width="30.5703125" customWidth="1"/>
    <col min="4" max="4" width="61.7109375" customWidth="1"/>
    <col min="5" max="5" width="92.5703125" customWidth="1"/>
    <col min="6" max="6" width="46.7109375" customWidth="1"/>
    <col min="7" max="7" width="7.140625" customWidth="1"/>
    <col min="8" max="8" width="22.85546875" customWidth="1"/>
    <col min="9" max="9" width="50.85546875" customWidth="1"/>
    <col min="10" max="10" width="7.140625" customWidth="1"/>
    <col min="11" max="12" width="14.42578125" customWidth="1"/>
    <col min="13" max="13" width="34.5703125" customWidth="1"/>
    <col min="14" max="14" width="9" customWidth="1"/>
    <col min="15" max="17" width="15.140625" customWidth="1"/>
    <col min="18" max="18" width="26.42578125" customWidth="1"/>
    <col min="19" max="19" width="14" customWidth="1"/>
    <col min="20" max="20" width="9" customWidth="1"/>
  </cols>
  <sheetData>
    <row r="1" spans="1:20" ht="37.5" customHeight="1">
      <c r="A1" s="380" t="str">
        <f t="array" ref="A1">"DIA3_"&amp;TEXT(MAX(IFERROR(--MID($A$5:$A$4922,6,4),0)),"0000")</f>
        <v>DIA3_1426</v>
      </c>
      <c r="B1" s="300"/>
      <c r="C1" s="300"/>
      <c r="D1" s="122"/>
      <c r="E1" s="122"/>
      <c r="F1" s="122"/>
      <c r="G1" s="64"/>
      <c r="H1" s="64"/>
      <c r="I1" s="64"/>
      <c r="J1" s="64"/>
      <c r="K1" s="64"/>
      <c r="L1" s="300"/>
      <c r="M1" s="64"/>
      <c r="N1" s="64"/>
      <c r="O1" s="2"/>
      <c r="P1" s="2"/>
      <c r="Q1" s="2"/>
      <c r="R1" s="2"/>
      <c r="S1" s="2"/>
      <c r="T1" s="180"/>
    </row>
    <row r="2" spans="1:20" ht="47.25" customHeight="1">
      <c r="A2" s="68" t="s">
        <v>335</v>
      </c>
      <c r="B2" s="68" t="s">
        <v>12528</v>
      </c>
      <c r="C2" s="68" t="s">
        <v>15386</v>
      </c>
      <c r="D2" s="68" t="s">
        <v>0</v>
      </c>
      <c r="E2" s="68" t="s">
        <v>26</v>
      </c>
      <c r="F2" s="68" t="s">
        <v>343</v>
      </c>
      <c r="G2" s="68" t="s">
        <v>344</v>
      </c>
      <c r="H2" s="68" t="s">
        <v>12956</v>
      </c>
      <c r="I2" s="68" t="s">
        <v>12957</v>
      </c>
      <c r="J2" s="68" t="s">
        <v>134</v>
      </c>
      <c r="K2" s="68" t="s">
        <v>347</v>
      </c>
      <c r="L2" s="68" t="s">
        <v>137</v>
      </c>
      <c r="M2" s="68" t="s">
        <v>140</v>
      </c>
      <c r="N2" s="389"/>
      <c r="O2" s="68" t="s">
        <v>348</v>
      </c>
      <c r="P2" s="68" t="s">
        <v>349</v>
      </c>
      <c r="Q2" s="68" t="s">
        <v>350</v>
      </c>
      <c r="R2" s="68" t="s">
        <v>28</v>
      </c>
      <c r="S2" s="68" t="s">
        <v>352</v>
      </c>
      <c r="T2" s="429"/>
    </row>
    <row r="3" spans="1:20" ht="20.25" customHeight="1">
      <c r="A3" s="391" t="s">
        <v>15388</v>
      </c>
      <c r="B3" s="422"/>
      <c r="C3" s="430"/>
      <c r="D3" s="391"/>
      <c r="E3" s="391"/>
      <c r="F3" s="391"/>
      <c r="G3" s="391"/>
      <c r="H3" s="391"/>
      <c r="I3" s="430"/>
      <c r="J3" s="391"/>
      <c r="K3" s="430"/>
      <c r="L3" s="391"/>
      <c r="M3" s="430"/>
      <c r="N3" s="431"/>
      <c r="O3" s="422"/>
      <c r="P3" s="422"/>
      <c r="Q3" s="432"/>
      <c r="R3" s="422"/>
      <c r="S3" s="422"/>
      <c r="T3" s="433"/>
    </row>
    <row r="4" spans="1:20" ht="20.25" customHeight="1">
      <c r="A4" s="391" t="s">
        <v>15392</v>
      </c>
      <c r="B4" s="391"/>
      <c r="C4" s="430"/>
      <c r="D4" s="391"/>
      <c r="E4" s="391"/>
      <c r="F4" s="391"/>
      <c r="G4" s="391"/>
      <c r="H4" s="391"/>
      <c r="I4" s="430"/>
      <c r="J4" s="391"/>
      <c r="K4" s="430"/>
      <c r="L4" s="391"/>
      <c r="M4" s="430"/>
      <c r="N4" s="431"/>
      <c r="O4" s="422"/>
      <c r="P4" s="422"/>
      <c r="Q4" s="432"/>
      <c r="R4" s="422"/>
      <c r="S4" s="422"/>
      <c r="T4" s="433"/>
    </row>
    <row r="5" spans="1:20" ht="16.5" customHeight="1">
      <c r="A5" s="26" t="s">
        <v>15395</v>
      </c>
      <c r="B5" s="26" t="s">
        <v>363</v>
      </c>
      <c r="C5" s="26" t="s">
        <v>365</v>
      </c>
      <c r="D5" s="333" t="s">
        <v>15396</v>
      </c>
      <c r="E5" s="333" t="s">
        <v>15397</v>
      </c>
      <c r="F5" s="333" t="s">
        <v>15398</v>
      </c>
      <c r="G5" s="26">
        <v>1</v>
      </c>
      <c r="H5" s="26" t="s">
        <v>13006</v>
      </c>
      <c r="I5" s="26" t="s">
        <v>14698</v>
      </c>
      <c r="J5" s="86" t="s">
        <v>158</v>
      </c>
      <c r="K5" s="86"/>
      <c r="L5" s="86"/>
      <c r="M5" s="86"/>
      <c r="N5" s="64"/>
      <c r="O5" s="86" t="s">
        <v>380</v>
      </c>
      <c r="P5" s="86" t="s">
        <v>15399</v>
      </c>
      <c r="Q5" s="86" t="s">
        <v>15400</v>
      </c>
      <c r="R5" s="83"/>
      <c r="S5" s="86"/>
      <c r="T5" s="180"/>
    </row>
    <row r="6" spans="1:20" ht="16.5" customHeight="1">
      <c r="A6" s="26" t="s">
        <v>15401</v>
      </c>
      <c r="B6" s="26" t="s">
        <v>363</v>
      </c>
      <c r="C6" s="26" t="s">
        <v>365</v>
      </c>
      <c r="D6" s="333" t="s">
        <v>15396</v>
      </c>
      <c r="E6" s="333" t="s">
        <v>15402</v>
      </c>
      <c r="F6" s="333" t="s">
        <v>15398</v>
      </c>
      <c r="G6" s="26">
        <v>1</v>
      </c>
      <c r="H6" s="26" t="s">
        <v>13059</v>
      </c>
      <c r="I6" s="26" t="s">
        <v>14717</v>
      </c>
      <c r="J6" s="86" t="s">
        <v>158</v>
      </c>
      <c r="K6" s="86"/>
      <c r="L6" s="86"/>
      <c r="M6" s="86"/>
      <c r="N6" s="64"/>
      <c r="O6" s="86" t="s">
        <v>380</v>
      </c>
      <c r="P6" s="86" t="s">
        <v>15399</v>
      </c>
      <c r="Q6" s="86" t="s">
        <v>15403</v>
      </c>
      <c r="R6" s="83"/>
      <c r="S6" s="86"/>
      <c r="T6" s="180"/>
    </row>
    <row r="7" spans="1:20" ht="42.75" customHeight="1">
      <c r="A7" s="735" t="s">
        <v>15405</v>
      </c>
      <c r="B7" s="735" t="s">
        <v>363</v>
      </c>
      <c r="C7" s="735" t="s">
        <v>365</v>
      </c>
      <c r="D7" s="740" t="s">
        <v>15396</v>
      </c>
      <c r="E7" s="740" t="s">
        <v>15406</v>
      </c>
      <c r="F7" s="740" t="s">
        <v>15398</v>
      </c>
      <c r="G7" s="26">
        <v>1</v>
      </c>
      <c r="H7" s="26" t="s">
        <v>13006</v>
      </c>
      <c r="I7" s="26" t="s">
        <v>13007</v>
      </c>
      <c r="J7" s="86" t="s">
        <v>158</v>
      </c>
      <c r="K7" s="86"/>
      <c r="L7" s="734"/>
      <c r="M7" s="86"/>
      <c r="N7" s="64"/>
      <c r="O7" s="86" t="s">
        <v>380</v>
      </c>
      <c r="P7" s="86" t="s">
        <v>15399</v>
      </c>
      <c r="Q7" s="86" t="s">
        <v>15408</v>
      </c>
      <c r="R7" s="83"/>
      <c r="S7" s="86"/>
      <c r="T7" s="180"/>
    </row>
    <row r="8" spans="1:20" ht="42.75" customHeight="1">
      <c r="A8" s="666"/>
      <c r="B8" s="666"/>
      <c r="C8" s="666"/>
      <c r="D8" s="665"/>
      <c r="E8" s="666"/>
      <c r="F8" s="666"/>
      <c r="G8" s="26">
        <v>2</v>
      </c>
      <c r="H8" s="26" t="s">
        <v>13108</v>
      </c>
      <c r="I8" s="26" t="s">
        <v>14730</v>
      </c>
      <c r="J8" s="86" t="s">
        <v>158</v>
      </c>
      <c r="K8" s="86"/>
      <c r="L8" s="666"/>
      <c r="M8" s="86"/>
      <c r="N8" s="64"/>
      <c r="O8" s="86" t="s">
        <v>380</v>
      </c>
      <c r="P8" s="86" t="s">
        <v>15399</v>
      </c>
      <c r="Q8" s="86" t="s">
        <v>15408</v>
      </c>
      <c r="R8" s="83"/>
      <c r="S8" s="86"/>
      <c r="T8" s="180"/>
    </row>
    <row r="9" spans="1:20" ht="42.75" customHeight="1">
      <c r="A9" s="735" t="s">
        <v>15412</v>
      </c>
      <c r="B9" s="735" t="s">
        <v>363</v>
      </c>
      <c r="C9" s="735" t="s">
        <v>365</v>
      </c>
      <c r="D9" s="740" t="s">
        <v>15396</v>
      </c>
      <c r="E9" s="740" t="s">
        <v>15413</v>
      </c>
      <c r="F9" s="740" t="s">
        <v>15398</v>
      </c>
      <c r="G9" s="26">
        <v>1</v>
      </c>
      <c r="H9" s="26" t="s">
        <v>13059</v>
      </c>
      <c r="I9" s="26" t="s">
        <v>13007</v>
      </c>
      <c r="J9" s="86" t="s">
        <v>158</v>
      </c>
      <c r="K9" s="86"/>
      <c r="L9" s="734"/>
      <c r="M9" s="86"/>
      <c r="N9" s="64"/>
      <c r="O9" s="86" t="s">
        <v>380</v>
      </c>
      <c r="P9" s="86" t="s">
        <v>15399</v>
      </c>
      <c r="Q9" s="86" t="s">
        <v>15416</v>
      </c>
      <c r="R9" s="83"/>
      <c r="S9" s="86"/>
      <c r="T9" s="180"/>
    </row>
    <row r="10" spans="1:20" ht="42.75" customHeight="1">
      <c r="A10" s="666"/>
      <c r="B10" s="666"/>
      <c r="C10" s="666"/>
      <c r="D10" s="665"/>
      <c r="E10" s="666"/>
      <c r="F10" s="666"/>
      <c r="G10" s="26">
        <v>2</v>
      </c>
      <c r="H10" s="26" t="s">
        <v>13108</v>
      </c>
      <c r="I10" s="26" t="s">
        <v>15418</v>
      </c>
      <c r="J10" s="86" t="s">
        <v>158</v>
      </c>
      <c r="K10" s="86"/>
      <c r="L10" s="666"/>
      <c r="M10" s="86"/>
      <c r="N10" s="64"/>
      <c r="O10" s="86" t="s">
        <v>380</v>
      </c>
      <c r="P10" s="86" t="s">
        <v>15399</v>
      </c>
      <c r="Q10" s="86" t="s">
        <v>15416</v>
      </c>
      <c r="R10" s="83"/>
      <c r="S10" s="86"/>
      <c r="T10" s="180"/>
    </row>
    <row r="11" spans="1:20" ht="42.75" customHeight="1">
      <c r="A11" s="735" t="s">
        <v>15420</v>
      </c>
      <c r="B11" s="735" t="s">
        <v>363</v>
      </c>
      <c r="C11" s="735" t="s">
        <v>365</v>
      </c>
      <c r="D11" s="740" t="s">
        <v>15396</v>
      </c>
      <c r="E11" s="740" t="s">
        <v>15421</v>
      </c>
      <c r="F11" s="740" t="s">
        <v>15398</v>
      </c>
      <c r="G11" s="26">
        <v>1</v>
      </c>
      <c r="H11" s="26" t="s">
        <v>13108</v>
      </c>
      <c r="I11" s="26" t="s">
        <v>13007</v>
      </c>
      <c r="J11" s="86" t="s">
        <v>158</v>
      </c>
      <c r="K11" s="86"/>
      <c r="L11" s="734"/>
      <c r="M11" s="86"/>
      <c r="N11" s="64"/>
      <c r="O11" s="86" t="s">
        <v>380</v>
      </c>
      <c r="P11" s="86" t="s">
        <v>15399</v>
      </c>
      <c r="Q11" s="86" t="s">
        <v>15423</v>
      </c>
      <c r="R11" s="83"/>
      <c r="S11" s="86"/>
      <c r="T11" s="180"/>
    </row>
    <row r="12" spans="1:20" ht="42.75" customHeight="1">
      <c r="A12" s="666"/>
      <c r="B12" s="666"/>
      <c r="C12" s="666"/>
      <c r="D12" s="665"/>
      <c r="E12" s="666"/>
      <c r="F12" s="666"/>
      <c r="G12" s="26">
        <v>2</v>
      </c>
      <c r="H12" s="26" t="s">
        <v>13059</v>
      </c>
      <c r="I12" s="26" t="s">
        <v>14717</v>
      </c>
      <c r="J12" s="86" t="s">
        <v>158</v>
      </c>
      <c r="K12" s="86"/>
      <c r="L12" s="666"/>
      <c r="M12" s="86"/>
      <c r="N12" s="64"/>
      <c r="O12" s="86" t="s">
        <v>380</v>
      </c>
      <c r="P12" s="86" t="s">
        <v>15399</v>
      </c>
      <c r="Q12" s="86" t="s">
        <v>15423</v>
      </c>
      <c r="R12" s="83"/>
      <c r="S12" s="86"/>
      <c r="T12" s="180"/>
    </row>
    <row r="13" spans="1:20" ht="16.5" customHeight="1">
      <c r="A13" s="26" t="s">
        <v>15425</v>
      </c>
      <c r="B13" s="26" t="s">
        <v>363</v>
      </c>
      <c r="C13" s="26" t="s">
        <v>365</v>
      </c>
      <c r="D13" s="92" t="s">
        <v>15426</v>
      </c>
      <c r="E13" s="333" t="s">
        <v>15397</v>
      </c>
      <c r="F13" s="333" t="s">
        <v>15398</v>
      </c>
      <c r="G13" s="26">
        <v>1</v>
      </c>
      <c r="H13" s="26" t="s">
        <v>15428</v>
      </c>
      <c r="I13" s="26" t="s">
        <v>15429</v>
      </c>
      <c r="J13" s="86" t="s">
        <v>158</v>
      </c>
      <c r="K13" s="86"/>
      <c r="L13" s="86"/>
      <c r="M13" s="86"/>
      <c r="N13" s="64"/>
      <c r="O13" s="86" t="s">
        <v>380</v>
      </c>
      <c r="P13" s="86" t="s">
        <v>15430</v>
      </c>
      <c r="Q13" s="86" t="s">
        <v>15431</v>
      </c>
      <c r="R13" s="83"/>
      <c r="S13" s="86"/>
      <c r="T13" s="180"/>
    </row>
    <row r="14" spans="1:20" ht="16.5" customHeight="1">
      <c r="A14" s="26" t="s">
        <v>15433</v>
      </c>
      <c r="B14" s="26" t="s">
        <v>363</v>
      </c>
      <c r="C14" s="26" t="s">
        <v>365</v>
      </c>
      <c r="D14" s="92" t="s">
        <v>15426</v>
      </c>
      <c r="E14" s="333" t="s">
        <v>15402</v>
      </c>
      <c r="F14" s="333" t="s">
        <v>15398</v>
      </c>
      <c r="G14" s="26">
        <v>1</v>
      </c>
      <c r="H14" s="26" t="s">
        <v>15435</v>
      </c>
      <c r="I14" s="26" t="s">
        <v>15429</v>
      </c>
      <c r="J14" s="86" t="s">
        <v>158</v>
      </c>
      <c r="K14" s="86"/>
      <c r="L14" s="86"/>
      <c r="M14" s="86"/>
      <c r="N14" s="64"/>
      <c r="O14" s="86" t="s">
        <v>380</v>
      </c>
      <c r="P14" s="86" t="s">
        <v>15430</v>
      </c>
      <c r="Q14" s="86" t="s">
        <v>15436</v>
      </c>
      <c r="R14" s="83"/>
      <c r="S14" s="86"/>
      <c r="T14" s="180"/>
    </row>
    <row r="15" spans="1:20" ht="60" customHeight="1">
      <c r="A15" s="735" t="s">
        <v>15438</v>
      </c>
      <c r="B15" s="735" t="s">
        <v>363</v>
      </c>
      <c r="C15" s="735" t="s">
        <v>365</v>
      </c>
      <c r="D15" s="740" t="s">
        <v>15426</v>
      </c>
      <c r="E15" s="740" t="s">
        <v>15406</v>
      </c>
      <c r="F15" s="740" t="s">
        <v>15398</v>
      </c>
      <c r="G15" s="26">
        <v>1</v>
      </c>
      <c r="H15" s="26" t="s">
        <v>15428</v>
      </c>
      <c r="I15" s="26" t="s">
        <v>15429</v>
      </c>
      <c r="J15" s="86" t="s">
        <v>158</v>
      </c>
      <c r="K15" s="86"/>
      <c r="L15" s="734"/>
      <c r="M15" s="86"/>
      <c r="N15" s="64"/>
      <c r="O15" s="86" t="s">
        <v>380</v>
      </c>
      <c r="P15" s="86" t="s">
        <v>15430</v>
      </c>
      <c r="Q15" s="86" t="s">
        <v>15441</v>
      </c>
      <c r="R15" s="83"/>
      <c r="S15" s="86"/>
      <c r="T15" s="180"/>
    </row>
    <row r="16" spans="1:20" ht="60" customHeight="1">
      <c r="A16" s="666"/>
      <c r="B16" s="666"/>
      <c r="C16" s="666"/>
      <c r="D16" s="666"/>
      <c r="E16" s="666"/>
      <c r="F16" s="666"/>
      <c r="G16" s="26">
        <v>2</v>
      </c>
      <c r="H16" s="26" t="s">
        <v>15442</v>
      </c>
      <c r="I16" s="26" t="s">
        <v>15429</v>
      </c>
      <c r="J16" s="86" t="s">
        <v>158</v>
      </c>
      <c r="K16" s="86"/>
      <c r="L16" s="666"/>
      <c r="M16" s="86"/>
      <c r="N16" s="64"/>
      <c r="O16" s="86" t="s">
        <v>380</v>
      </c>
      <c r="P16" s="86" t="s">
        <v>15430</v>
      </c>
      <c r="Q16" s="86" t="s">
        <v>15441</v>
      </c>
      <c r="R16" s="83"/>
      <c r="S16" s="86"/>
      <c r="T16" s="180"/>
    </row>
    <row r="17" spans="1:20" ht="48" customHeight="1">
      <c r="A17" s="735" t="s">
        <v>15443</v>
      </c>
      <c r="B17" s="735" t="s">
        <v>363</v>
      </c>
      <c r="C17" s="735" t="s">
        <v>365</v>
      </c>
      <c r="D17" s="740" t="s">
        <v>15426</v>
      </c>
      <c r="E17" s="740" t="s">
        <v>15413</v>
      </c>
      <c r="F17" s="740" t="s">
        <v>15398</v>
      </c>
      <c r="G17" s="26">
        <v>1</v>
      </c>
      <c r="H17" s="26" t="s">
        <v>15435</v>
      </c>
      <c r="I17" s="26" t="s">
        <v>15429</v>
      </c>
      <c r="J17" s="86" t="s">
        <v>158</v>
      </c>
      <c r="K17" s="86"/>
      <c r="L17" s="734"/>
      <c r="M17" s="86"/>
      <c r="N17" s="64"/>
      <c r="O17" s="86" t="s">
        <v>380</v>
      </c>
      <c r="P17" s="86" t="s">
        <v>15430</v>
      </c>
      <c r="Q17" s="86" t="s">
        <v>15445</v>
      </c>
      <c r="R17" s="83"/>
      <c r="S17" s="86"/>
      <c r="T17" s="180"/>
    </row>
    <row r="18" spans="1:20" ht="48" customHeight="1">
      <c r="A18" s="666"/>
      <c r="B18" s="666"/>
      <c r="C18" s="666"/>
      <c r="D18" s="666"/>
      <c r="E18" s="666"/>
      <c r="F18" s="666"/>
      <c r="G18" s="26">
        <v>2</v>
      </c>
      <c r="H18" s="26" t="s">
        <v>15442</v>
      </c>
      <c r="I18" s="26" t="s">
        <v>15418</v>
      </c>
      <c r="J18" s="86" t="s">
        <v>158</v>
      </c>
      <c r="K18" s="86"/>
      <c r="L18" s="666"/>
      <c r="M18" s="86"/>
      <c r="N18" s="64"/>
      <c r="O18" s="86" t="s">
        <v>380</v>
      </c>
      <c r="P18" s="86" t="s">
        <v>15430</v>
      </c>
      <c r="Q18" s="86" t="s">
        <v>15445</v>
      </c>
      <c r="R18" s="83"/>
      <c r="S18" s="86"/>
      <c r="T18" s="180"/>
    </row>
    <row r="19" spans="1:20" ht="40.5" customHeight="1">
      <c r="A19" s="735" t="s">
        <v>15447</v>
      </c>
      <c r="B19" s="735" t="s">
        <v>363</v>
      </c>
      <c r="C19" s="735" t="s">
        <v>365</v>
      </c>
      <c r="D19" s="740" t="s">
        <v>15426</v>
      </c>
      <c r="E19" s="740" t="s">
        <v>15421</v>
      </c>
      <c r="F19" s="740" t="s">
        <v>15398</v>
      </c>
      <c r="G19" s="26">
        <v>1</v>
      </c>
      <c r="H19" s="26" t="s">
        <v>15442</v>
      </c>
      <c r="I19" s="26" t="s">
        <v>15429</v>
      </c>
      <c r="J19" s="86" t="s">
        <v>158</v>
      </c>
      <c r="K19" s="86"/>
      <c r="L19" s="734"/>
      <c r="M19" s="86"/>
      <c r="N19" s="64"/>
      <c r="O19" s="86" t="s">
        <v>380</v>
      </c>
      <c r="P19" s="86" t="s">
        <v>15430</v>
      </c>
      <c r="Q19" s="86" t="s">
        <v>15449</v>
      </c>
      <c r="R19" s="83"/>
      <c r="S19" s="86"/>
      <c r="T19" s="180"/>
    </row>
    <row r="20" spans="1:20" ht="16.5" customHeight="1">
      <c r="A20" s="666"/>
      <c r="B20" s="666"/>
      <c r="C20" s="666"/>
      <c r="D20" s="666"/>
      <c r="E20" s="666"/>
      <c r="F20" s="666"/>
      <c r="G20" s="26">
        <v>2</v>
      </c>
      <c r="H20" s="26" t="s">
        <v>15435</v>
      </c>
      <c r="I20" s="26" t="s">
        <v>15429</v>
      </c>
      <c r="J20" s="86" t="s">
        <v>158</v>
      </c>
      <c r="K20" s="86"/>
      <c r="L20" s="666"/>
      <c r="M20" s="86"/>
      <c r="N20" s="64"/>
      <c r="O20" s="86" t="s">
        <v>380</v>
      </c>
      <c r="P20" s="86" t="s">
        <v>15430</v>
      </c>
      <c r="Q20" s="86" t="s">
        <v>15449</v>
      </c>
      <c r="R20" s="83"/>
      <c r="S20" s="86"/>
      <c r="T20" s="180"/>
    </row>
    <row r="21" spans="1:20" ht="16.5" customHeight="1">
      <c r="A21" s="26" t="s">
        <v>15452</v>
      </c>
      <c r="B21" s="26" t="s">
        <v>363</v>
      </c>
      <c r="C21" s="26" t="s">
        <v>365</v>
      </c>
      <c r="D21" s="333" t="s">
        <v>15453</v>
      </c>
      <c r="E21" s="333" t="s">
        <v>15455</v>
      </c>
      <c r="F21" s="333" t="s">
        <v>15398</v>
      </c>
      <c r="G21" s="26">
        <v>1</v>
      </c>
      <c r="H21" s="26" t="s">
        <v>15456</v>
      </c>
      <c r="I21" s="26" t="s">
        <v>14698</v>
      </c>
      <c r="J21" s="86" t="s">
        <v>158</v>
      </c>
      <c r="K21" s="86"/>
      <c r="L21" s="86"/>
      <c r="M21" s="86"/>
      <c r="N21" s="64"/>
      <c r="O21" s="86" t="s">
        <v>380</v>
      </c>
      <c r="P21" s="86" t="s">
        <v>380</v>
      </c>
      <c r="Q21" s="86" t="s">
        <v>15457</v>
      </c>
      <c r="R21" s="83"/>
      <c r="S21" s="86"/>
      <c r="T21" s="180"/>
    </row>
    <row r="22" spans="1:20" ht="16.5" customHeight="1">
      <c r="A22" s="26" t="s">
        <v>15459</v>
      </c>
      <c r="B22" s="26" t="s">
        <v>363</v>
      </c>
      <c r="C22" s="26" t="s">
        <v>365</v>
      </c>
      <c r="D22" s="333" t="s">
        <v>15453</v>
      </c>
      <c r="E22" s="333" t="s">
        <v>15460</v>
      </c>
      <c r="F22" s="333" t="s">
        <v>15398</v>
      </c>
      <c r="G22" s="26">
        <v>1</v>
      </c>
      <c r="H22" s="26" t="s">
        <v>15461</v>
      </c>
      <c r="I22" s="26" t="s">
        <v>14717</v>
      </c>
      <c r="J22" s="86" t="s">
        <v>158</v>
      </c>
      <c r="K22" s="86"/>
      <c r="L22" s="86"/>
      <c r="M22" s="86"/>
      <c r="N22" s="64"/>
      <c r="O22" s="86" t="s">
        <v>380</v>
      </c>
      <c r="P22" s="86" t="s">
        <v>380</v>
      </c>
      <c r="Q22" s="86" t="s">
        <v>15463</v>
      </c>
      <c r="R22" s="83"/>
      <c r="S22" s="86"/>
      <c r="T22" s="180"/>
    </row>
    <row r="23" spans="1:20" ht="39.75" customHeight="1">
      <c r="A23" s="735" t="s">
        <v>15464</v>
      </c>
      <c r="B23" s="735" t="s">
        <v>363</v>
      </c>
      <c r="C23" s="735" t="s">
        <v>365</v>
      </c>
      <c r="D23" s="740" t="s">
        <v>15453</v>
      </c>
      <c r="E23" s="740" t="s">
        <v>15466</v>
      </c>
      <c r="F23" s="740" t="s">
        <v>15398</v>
      </c>
      <c r="G23" s="26">
        <v>1</v>
      </c>
      <c r="H23" s="26" t="s">
        <v>15456</v>
      </c>
      <c r="I23" s="26" t="s">
        <v>13007</v>
      </c>
      <c r="J23" s="86" t="s">
        <v>158</v>
      </c>
      <c r="K23" s="86"/>
      <c r="L23" s="734"/>
      <c r="M23" s="86"/>
      <c r="N23" s="64"/>
      <c r="O23" s="86" t="s">
        <v>380</v>
      </c>
      <c r="P23" s="86" t="s">
        <v>380</v>
      </c>
      <c r="Q23" s="86" t="s">
        <v>15467</v>
      </c>
      <c r="R23" s="83"/>
      <c r="S23" s="86"/>
      <c r="T23" s="180"/>
    </row>
    <row r="24" spans="1:20" ht="39.75" customHeight="1">
      <c r="A24" s="666"/>
      <c r="B24" s="666"/>
      <c r="C24" s="666"/>
      <c r="D24" s="666"/>
      <c r="E24" s="666"/>
      <c r="F24" s="666"/>
      <c r="G24" s="26">
        <v>2</v>
      </c>
      <c r="H24" s="26" t="s">
        <v>15468</v>
      </c>
      <c r="I24" s="26" t="s">
        <v>14730</v>
      </c>
      <c r="J24" s="86" t="s">
        <v>158</v>
      </c>
      <c r="K24" s="86"/>
      <c r="L24" s="666"/>
      <c r="M24" s="86"/>
      <c r="N24" s="64"/>
      <c r="O24" s="86" t="s">
        <v>380</v>
      </c>
      <c r="P24" s="86" t="s">
        <v>380</v>
      </c>
      <c r="Q24" s="86" t="s">
        <v>15467</v>
      </c>
      <c r="R24" s="83"/>
      <c r="S24" s="86"/>
      <c r="T24" s="180"/>
    </row>
    <row r="25" spans="1:20" ht="39.75" customHeight="1">
      <c r="A25" s="735" t="s">
        <v>15470</v>
      </c>
      <c r="B25" s="735" t="s">
        <v>363</v>
      </c>
      <c r="C25" s="735" t="s">
        <v>365</v>
      </c>
      <c r="D25" s="740" t="s">
        <v>15453</v>
      </c>
      <c r="E25" s="740" t="s">
        <v>15471</v>
      </c>
      <c r="F25" s="740" t="s">
        <v>15398</v>
      </c>
      <c r="G25" s="26">
        <v>1</v>
      </c>
      <c r="H25" s="26" t="s">
        <v>15461</v>
      </c>
      <c r="I25" s="26" t="s">
        <v>13007</v>
      </c>
      <c r="J25" s="86" t="s">
        <v>158</v>
      </c>
      <c r="K25" s="86"/>
      <c r="L25" s="734"/>
      <c r="M25" s="86"/>
      <c r="N25" s="64"/>
      <c r="O25" s="86" t="s">
        <v>380</v>
      </c>
      <c r="P25" s="86" t="s">
        <v>380</v>
      </c>
      <c r="Q25" s="86" t="s">
        <v>15472</v>
      </c>
      <c r="R25" s="83"/>
      <c r="S25" s="86"/>
      <c r="T25" s="180"/>
    </row>
    <row r="26" spans="1:20" ht="39.75" customHeight="1">
      <c r="A26" s="666"/>
      <c r="B26" s="666"/>
      <c r="C26" s="666"/>
      <c r="D26" s="666"/>
      <c r="E26" s="666"/>
      <c r="F26" s="666"/>
      <c r="G26" s="26">
        <v>2</v>
      </c>
      <c r="H26" s="26" t="s">
        <v>15468</v>
      </c>
      <c r="I26" s="26" t="s">
        <v>15473</v>
      </c>
      <c r="J26" s="86" t="s">
        <v>158</v>
      </c>
      <c r="K26" s="86"/>
      <c r="L26" s="666"/>
      <c r="M26" s="86"/>
      <c r="N26" s="64"/>
      <c r="O26" s="86" t="s">
        <v>380</v>
      </c>
      <c r="P26" s="86" t="s">
        <v>380</v>
      </c>
      <c r="Q26" s="86" t="s">
        <v>15472</v>
      </c>
      <c r="R26" s="83"/>
      <c r="S26" s="86"/>
      <c r="T26" s="180"/>
    </row>
    <row r="27" spans="1:20" ht="39.75" customHeight="1">
      <c r="A27" s="735" t="s">
        <v>15475</v>
      </c>
      <c r="B27" s="735" t="s">
        <v>363</v>
      </c>
      <c r="C27" s="735" t="s">
        <v>365</v>
      </c>
      <c r="D27" s="740" t="s">
        <v>15453</v>
      </c>
      <c r="E27" s="740" t="s">
        <v>15421</v>
      </c>
      <c r="F27" s="740" t="s">
        <v>15398</v>
      </c>
      <c r="G27" s="26">
        <v>1</v>
      </c>
      <c r="H27" s="26" t="s">
        <v>15468</v>
      </c>
      <c r="I27" s="26" t="s">
        <v>13007</v>
      </c>
      <c r="J27" s="86" t="s">
        <v>158</v>
      </c>
      <c r="K27" s="86"/>
      <c r="L27" s="734"/>
      <c r="M27" s="86"/>
      <c r="N27" s="64"/>
      <c r="O27" s="86" t="s">
        <v>380</v>
      </c>
      <c r="P27" s="86" t="s">
        <v>380</v>
      </c>
      <c r="Q27" s="86" t="s">
        <v>15477</v>
      </c>
      <c r="R27" s="83"/>
      <c r="S27" s="86"/>
      <c r="T27" s="180"/>
    </row>
    <row r="28" spans="1:20" ht="39.75" customHeight="1">
      <c r="A28" s="666"/>
      <c r="B28" s="666"/>
      <c r="C28" s="666"/>
      <c r="D28" s="666"/>
      <c r="E28" s="666"/>
      <c r="F28" s="666"/>
      <c r="G28" s="26">
        <v>2</v>
      </c>
      <c r="H28" s="26" t="s">
        <v>15461</v>
      </c>
      <c r="I28" s="26" t="s">
        <v>14717</v>
      </c>
      <c r="J28" s="86" t="s">
        <v>158</v>
      </c>
      <c r="K28" s="86"/>
      <c r="L28" s="666"/>
      <c r="M28" s="86"/>
      <c r="N28" s="64"/>
      <c r="O28" s="86" t="s">
        <v>380</v>
      </c>
      <c r="P28" s="86" t="s">
        <v>380</v>
      </c>
      <c r="Q28" s="86" t="s">
        <v>15477</v>
      </c>
      <c r="R28" s="83"/>
      <c r="S28" s="86"/>
      <c r="T28" s="180"/>
    </row>
    <row r="29" spans="1:20" ht="16.5" customHeight="1">
      <c r="A29" s="26" t="s">
        <v>15479</v>
      </c>
      <c r="B29" s="26" t="s">
        <v>363</v>
      </c>
      <c r="C29" s="26" t="s">
        <v>365</v>
      </c>
      <c r="D29" s="92" t="s">
        <v>15480</v>
      </c>
      <c r="E29" s="333" t="s">
        <v>15455</v>
      </c>
      <c r="F29" s="333" t="s">
        <v>15398</v>
      </c>
      <c r="G29" s="26">
        <v>1</v>
      </c>
      <c r="H29" s="26" t="s">
        <v>15482</v>
      </c>
      <c r="I29" s="26" t="s">
        <v>15473</v>
      </c>
      <c r="J29" s="86" t="s">
        <v>158</v>
      </c>
      <c r="K29" s="86"/>
      <c r="L29" s="86"/>
      <c r="M29" s="86"/>
      <c r="N29" s="64"/>
      <c r="O29" s="86" t="s">
        <v>380</v>
      </c>
      <c r="P29" s="86" t="s">
        <v>380</v>
      </c>
      <c r="Q29" s="86" t="s">
        <v>15483</v>
      </c>
      <c r="R29" s="83"/>
      <c r="S29" s="86"/>
      <c r="T29" s="180"/>
    </row>
    <row r="30" spans="1:20" ht="16.5" customHeight="1">
      <c r="A30" s="26" t="s">
        <v>15485</v>
      </c>
      <c r="B30" s="26" t="s">
        <v>363</v>
      </c>
      <c r="C30" s="26" t="s">
        <v>365</v>
      </c>
      <c r="D30" s="92" t="s">
        <v>15480</v>
      </c>
      <c r="E30" s="333" t="s">
        <v>15460</v>
      </c>
      <c r="F30" s="333" t="s">
        <v>15398</v>
      </c>
      <c r="G30" s="26">
        <v>1</v>
      </c>
      <c r="H30" s="26" t="s">
        <v>15486</v>
      </c>
      <c r="I30" s="26" t="s">
        <v>15473</v>
      </c>
      <c r="J30" s="86" t="s">
        <v>158</v>
      </c>
      <c r="K30" s="86"/>
      <c r="L30" s="86"/>
      <c r="M30" s="86"/>
      <c r="N30" s="64"/>
      <c r="O30" s="86" t="s">
        <v>380</v>
      </c>
      <c r="P30" s="86" t="s">
        <v>380</v>
      </c>
      <c r="Q30" s="86" t="s">
        <v>15487</v>
      </c>
      <c r="R30" s="83"/>
      <c r="S30" s="86"/>
      <c r="T30" s="180"/>
    </row>
    <row r="31" spans="1:20" ht="39.75" customHeight="1">
      <c r="A31" s="735" t="s">
        <v>15488</v>
      </c>
      <c r="B31" s="735" t="s">
        <v>363</v>
      </c>
      <c r="C31" s="735" t="s">
        <v>365</v>
      </c>
      <c r="D31" s="740" t="s">
        <v>15480</v>
      </c>
      <c r="E31" s="740" t="s">
        <v>15466</v>
      </c>
      <c r="F31" s="740" t="s">
        <v>15398</v>
      </c>
      <c r="G31" s="26">
        <v>1</v>
      </c>
      <c r="H31" s="26" t="s">
        <v>15482</v>
      </c>
      <c r="I31" s="26" t="s">
        <v>13007</v>
      </c>
      <c r="J31" s="86" t="s">
        <v>158</v>
      </c>
      <c r="K31" s="86"/>
      <c r="L31" s="734"/>
      <c r="M31" s="86"/>
      <c r="N31" s="64"/>
      <c r="O31" s="86" t="s">
        <v>380</v>
      </c>
      <c r="P31" s="86" t="s">
        <v>380</v>
      </c>
      <c r="Q31" s="86" t="s">
        <v>15490</v>
      </c>
      <c r="R31" s="83"/>
      <c r="S31" s="86"/>
      <c r="T31" s="180"/>
    </row>
    <row r="32" spans="1:20" ht="39.75" customHeight="1">
      <c r="A32" s="666"/>
      <c r="B32" s="666"/>
      <c r="C32" s="666"/>
      <c r="D32" s="666"/>
      <c r="E32" s="666"/>
      <c r="F32" s="666"/>
      <c r="G32" s="26">
        <v>2</v>
      </c>
      <c r="H32" s="26" t="s">
        <v>15492</v>
      </c>
      <c r="I32" s="26" t="s">
        <v>15473</v>
      </c>
      <c r="J32" s="86" t="s">
        <v>158</v>
      </c>
      <c r="K32" s="86"/>
      <c r="L32" s="666"/>
      <c r="M32" s="86"/>
      <c r="N32" s="64"/>
      <c r="O32" s="86" t="s">
        <v>380</v>
      </c>
      <c r="P32" s="86" t="s">
        <v>380</v>
      </c>
      <c r="Q32" s="86" t="s">
        <v>15490</v>
      </c>
      <c r="R32" s="83"/>
      <c r="S32" s="86"/>
      <c r="T32" s="180"/>
    </row>
    <row r="33" spans="1:20" ht="39.75" customHeight="1">
      <c r="A33" s="735" t="s">
        <v>15494</v>
      </c>
      <c r="B33" s="735" t="s">
        <v>363</v>
      </c>
      <c r="C33" s="735" t="s">
        <v>365</v>
      </c>
      <c r="D33" s="740" t="s">
        <v>15480</v>
      </c>
      <c r="E33" s="740" t="s">
        <v>15471</v>
      </c>
      <c r="F33" s="740" t="s">
        <v>15398</v>
      </c>
      <c r="G33" s="26">
        <v>1</v>
      </c>
      <c r="H33" s="26" t="s">
        <v>15486</v>
      </c>
      <c r="I33" s="26" t="s">
        <v>13007</v>
      </c>
      <c r="J33" s="86" t="s">
        <v>158</v>
      </c>
      <c r="K33" s="86"/>
      <c r="L33" s="734"/>
      <c r="M33" s="86"/>
      <c r="N33" s="64"/>
      <c r="O33" s="86" t="s">
        <v>380</v>
      </c>
      <c r="P33" s="86" t="s">
        <v>380</v>
      </c>
      <c r="Q33" s="86" t="s">
        <v>15496</v>
      </c>
      <c r="R33" s="83"/>
      <c r="S33" s="86"/>
      <c r="T33" s="180"/>
    </row>
    <row r="34" spans="1:20" ht="39.75" customHeight="1">
      <c r="A34" s="666"/>
      <c r="B34" s="666"/>
      <c r="C34" s="666"/>
      <c r="D34" s="666"/>
      <c r="E34" s="666"/>
      <c r="F34" s="666"/>
      <c r="G34" s="26">
        <v>2</v>
      </c>
      <c r="H34" s="26" t="s">
        <v>15492</v>
      </c>
      <c r="I34" s="26" t="s">
        <v>15473</v>
      </c>
      <c r="J34" s="86" t="s">
        <v>158</v>
      </c>
      <c r="K34" s="86"/>
      <c r="L34" s="666"/>
      <c r="M34" s="86"/>
      <c r="N34" s="64"/>
      <c r="O34" s="86" t="s">
        <v>380</v>
      </c>
      <c r="P34" s="86" t="s">
        <v>380</v>
      </c>
      <c r="Q34" s="86" t="s">
        <v>15496</v>
      </c>
      <c r="R34" s="83"/>
      <c r="S34" s="86"/>
      <c r="T34" s="180"/>
    </row>
    <row r="35" spans="1:20" ht="39.75" customHeight="1">
      <c r="A35" s="735" t="s">
        <v>15497</v>
      </c>
      <c r="B35" s="735" t="s">
        <v>363</v>
      </c>
      <c r="C35" s="735" t="s">
        <v>365</v>
      </c>
      <c r="D35" s="740" t="s">
        <v>15480</v>
      </c>
      <c r="E35" s="740" t="s">
        <v>15421</v>
      </c>
      <c r="F35" s="740" t="s">
        <v>15398</v>
      </c>
      <c r="G35" s="26">
        <v>1</v>
      </c>
      <c r="H35" s="26" t="s">
        <v>15492</v>
      </c>
      <c r="I35" s="26" t="s">
        <v>13007</v>
      </c>
      <c r="J35" s="86" t="s">
        <v>158</v>
      </c>
      <c r="K35" s="86"/>
      <c r="L35" s="734"/>
      <c r="M35" s="86"/>
      <c r="N35" s="64"/>
      <c r="O35" s="86" t="s">
        <v>380</v>
      </c>
      <c r="P35" s="86" t="s">
        <v>380</v>
      </c>
      <c r="Q35" s="86" t="s">
        <v>15499</v>
      </c>
      <c r="R35" s="83"/>
      <c r="S35" s="86"/>
      <c r="T35" s="180"/>
    </row>
    <row r="36" spans="1:20" ht="39.75" customHeight="1">
      <c r="A36" s="666"/>
      <c r="B36" s="666"/>
      <c r="C36" s="666"/>
      <c r="D36" s="666"/>
      <c r="E36" s="666"/>
      <c r="F36" s="666"/>
      <c r="G36" s="26">
        <v>2</v>
      </c>
      <c r="H36" s="26" t="s">
        <v>15486</v>
      </c>
      <c r="I36" s="26" t="s">
        <v>15473</v>
      </c>
      <c r="J36" s="86" t="s">
        <v>158</v>
      </c>
      <c r="K36" s="86"/>
      <c r="L36" s="666"/>
      <c r="M36" s="86"/>
      <c r="N36" s="64"/>
      <c r="O36" s="86" t="s">
        <v>380</v>
      </c>
      <c r="P36" s="86" t="s">
        <v>380</v>
      </c>
      <c r="Q36" s="86" t="s">
        <v>15499</v>
      </c>
      <c r="R36" s="83"/>
      <c r="S36" s="86"/>
      <c r="T36" s="180"/>
    </row>
    <row r="37" spans="1:20" ht="20.25" customHeight="1">
      <c r="A37" s="395" t="s">
        <v>15501</v>
      </c>
      <c r="B37" s="434"/>
      <c r="C37" s="434"/>
      <c r="D37" s="393"/>
      <c r="E37" s="393"/>
      <c r="F37" s="393"/>
      <c r="G37" s="392"/>
      <c r="H37" s="393"/>
      <c r="I37" s="394"/>
      <c r="J37" s="392"/>
      <c r="K37" s="394"/>
      <c r="L37" s="395"/>
      <c r="M37" s="394"/>
      <c r="N37" s="64"/>
      <c r="O37" s="394"/>
      <c r="P37" s="394"/>
      <c r="Q37" s="394"/>
      <c r="R37" s="394"/>
      <c r="S37" s="394"/>
      <c r="T37" s="180"/>
    </row>
    <row r="38" spans="1:20" ht="27" customHeight="1">
      <c r="A38" s="735" t="s">
        <v>15504</v>
      </c>
      <c r="B38" s="735" t="s">
        <v>15505</v>
      </c>
      <c r="C38" s="735" t="s">
        <v>8943</v>
      </c>
      <c r="D38" s="740" t="s">
        <v>15506</v>
      </c>
      <c r="E38" s="740" t="s">
        <v>15508</v>
      </c>
      <c r="F38" s="740" t="s">
        <v>15398</v>
      </c>
      <c r="G38" s="26">
        <v>1</v>
      </c>
      <c r="H38" s="26" t="s">
        <v>15509</v>
      </c>
      <c r="I38" s="26" t="s">
        <v>13007</v>
      </c>
      <c r="J38" s="86" t="s">
        <v>158</v>
      </c>
      <c r="K38" s="86"/>
      <c r="L38" s="734"/>
      <c r="M38" s="86"/>
      <c r="N38" s="64"/>
      <c r="O38" s="86" t="s">
        <v>380</v>
      </c>
      <c r="P38" s="86" t="s">
        <v>380</v>
      </c>
      <c r="Q38" s="86" t="s">
        <v>15511</v>
      </c>
      <c r="R38" s="83"/>
      <c r="S38" s="86"/>
      <c r="T38" s="180"/>
    </row>
    <row r="39" spans="1:20" ht="16.5" customHeight="1">
      <c r="A39" s="665"/>
      <c r="B39" s="665"/>
      <c r="C39" s="665"/>
      <c r="D39" s="665"/>
      <c r="E39" s="665"/>
      <c r="F39" s="665"/>
      <c r="G39" s="26">
        <v>2</v>
      </c>
      <c r="H39" s="26" t="s">
        <v>13059</v>
      </c>
      <c r="I39" s="26" t="s">
        <v>15513</v>
      </c>
      <c r="J39" s="86" t="s">
        <v>158</v>
      </c>
      <c r="K39" s="86"/>
      <c r="L39" s="665"/>
      <c r="M39" s="86"/>
      <c r="N39" s="64"/>
      <c r="O39" s="86" t="s">
        <v>380</v>
      </c>
      <c r="P39" s="86" t="s">
        <v>380</v>
      </c>
      <c r="Q39" s="86" t="s">
        <v>15511</v>
      </c>
      <c r="R39" s="83"/>
      <c r="S39" s="86"/>
      <c r="T39" s="180"/>
    </row>
    <row r="40" spans="1:20" ht="17.25" customHeight="1">
      <c r="A40" s="666"/>
      <c r="B40" s="666"/>
      <c r="C40" s="666"/>
      <c r="D40" s="666"/>
      <c r="E40" s="666"/>
      <c r="F40" s="666"/>
      <c r="G40" s="26">
        <v>3</v>
      </c>
      <c r="H40" s="26" t="s">
        <v>15515</v>
      </c>
      <c r="I40" s="26" t="s">
        <v>13007</v>
      </c>
      <c r="J40" s="86" t="s">
        <v>158</v>
      </c>
      <c r="K40" s="86"/>
      <c r="L40" s="666"/>
      <c r="M40" s="86"/>
      <c r="N40" s="64"/>
      <c r="O40" s="86" t="s">
        <v>380</v>
      </c>
      <c r="P40" s="86" t="s">
        <v>380</v>
      </c>
      <c r="Q40" s="86" t="s">
        <v>15511</v>
      </c>
      <c r="R40" s="83"/>
      <c r="S40" s="86"/>
      <c r="T40" s="180"/>
    </row>
    <row r="41" spans="1:20" ht="27" customHeight="1">
      <c r="A41" s="735" t="s">
        <v>15517</v>
      </c>
      <c r="B41" s="735" t="s">
        <v>15505</v>
      </c>
      <c r="C41" s="735" t="s">
        <v>8943</v>
      </c>
      <c r="D41" s="740" t="s">
        <v>15506</v>
      </c>
      <c r="E41" s="740" t="s">
        <v>15518</v>
      </c>
      <c r="F41" s="740" t="s">
        <v>15398</v>
      </c>
      <c r="G41" s="26">
        <v>1</v>
      </c>
      <c r="H41" s="26" t="s">
        <v>15509</v>
      </c>
      <c r="I41" s="26" t="s">
        <v>13007</v>
      </c>
      <c r="J41" s="86" t="s">
        <v>158</v>
      </c>
      <c r="K41" s="86"/>
      <c r="L41" s="734"/>
      <c r="M41" s="86"/>
      <c r="N41" s="64"/>
      <c r="O41" s="86" t="s">
        <v>380</v>
      </c>
      <c r="P41" s="86" t="s">
        <v>380</v>
      </c>
      <c r="Q41" s="86" t="s">
        <v>15520</v>
      </c>
      <c r="R41" s="83"/>
      <c r="S41" s="86"/>
      <c r="T41" s="180"/>
    </row>
    <row r="42" spans="1:20" ht="16.5" customHeight="1">
      <c r="A42" s="665"/>
      <c r="B42" s="665"/>
      <c r="C42" s="665"/>
      <c r="D42" s="665"/>
      <c r="E42" s="665"/>
      <c r="F42" s="665"/>
      <c r="G42" s="26">
        <v>2</v>
      </c>
      <c r="H42" s="26" t="s">
        <v>13108</v>
      </c>
      <c r="I42" s="26" t="s">
        <v>14730</v>
      </c>
      <c r="J42" s="86" t="s">
        <v>158</v>
      </c>
      <c r="K42" s="86"/>
      <c r="L42" s="665"/>
      <c r="M42" s="86"/>
      <c r="N42" s="64"/>
      <c r="O42" s="86" t="s">
        <v>380</v>
      </c>
      <c r="P42" s="86" t="s">
        <v>380</v>
      </c>
      <c r="Q42" s="86" t="s">
        <v>15520</v>
      </c>
      <c r="R42" s="83"/>
      <c r="S42" s="86"/>
      <c r="T42" s="180"/>
    </row>
    <row r="43" spans="1:20" ht="16.5" customHeight="1">
      <c r="A43" s="665"/>
      <c r="B43" s="665"/>
      <c r="C43" s="665"/>
      <c r="D43" s="665"/>
      <c r="E43" s="665"/>
      <c r="F43" s="665"/>
      <c r="G43" s="26">
        <v>3</v>
      </c>
      <c r="H43" s="26" t="s">
        <v>13059</v>
      </c>
      <c r="I43" s="26" t="s">
        <v>15513</v>
      </c>
      <c r="J43" s="86" t="s">
        <v>158</v>
      </c>
      <c r="K43" s="86"/>
      <c r="L43" s="665"/>
      <c r="M43" s="86"/>
      <c r="N43" s="64"/>
      <c r="O43" s="86" t="s">
        <v>380</v>
      </c>
      <c r="P43" s="86" t="s">
        <v>380</v>
      </c>
      <c r="Q43" s="86" t="s">
        <v>15520</v>
      </c>
      <c r="R43" s="83"/>
      <c r="S43" s="86"/>
      <c r="T43" s="180"/>
    </row>
    <row r="44" spans="1:20" ht="17.25" customHeight="1">
      <c r="A44" s="666"/>
      <c r="B44" s="666"/>
      <c r="C44" s="666"/>
      <c r="D44" s="666"/>
      <c r="E44" s="666"/>
      <c r="F44" s="666"/>
      <c r="G44" s="26">
        <v>4</v>
      </c>
      <c r="H44" s="26" t="s">
        <v>15515</v>
      </c>
      <c r="I44" s="26" t="s">
        <v>13007</v>
      </c>
      <c r="J44" s="86" t="s">
        <v>158</v>
      </c>
      <c r="K44" s="86"/>
      <c r="L44" s="666"/>
      <c r="M44" s="86"/>
      <c r="N44" s="64"/>
      <c r="O44" s="86" t="s">
        <v>380</v>
      </c>
      <c r="P44" s="86" t="s">
        <v>380</v>
      </c>
      <c r="Q44" s="86" t="s">
        <v>15520</v>
      </c>
      <c r="R44" s="83"/>
      <c r="S44" s="86"/>
      <c r="T44" s="180"/>
    </row>
    <row r="45" spans="1:20" ht="27" customHeight="1">
      <c r="A45" s="735" t="s">
        <v>15523</v>
      </c>
      <c r="B45" s="735" t="s">
        <v>15505</v>
      </c>
      <c r="C45" s="735" t="s">
        <v>8943</v>
      </c>
      <c r="D45" s="740" t="s">
        <v>15525</v>
      </c>
      <c r="E45" s="740" t="s">
        <v>15526</v>
      </c>
      <c r="F45" s="740" t="s">
        <v>15398</v>
      </c>
      <c r="G45" s="26">
        <v>1</v>
      </c>
      <c r="H45" s="26" t="s">
        <v>13006</v>
      </c>
      <c r="I45" s="26" t="s">
        <v>13007</v>
      </c>
      <c r="J45" s="86" t="s">
        <v>158</v>
      </c>
      <c r="K45" s="86"/>
      <c r="L45" s="734"/>
      <c r="M45" s="86"/>
      <c r="N45" s="64"/>
      <c r="O45" s="86" t="s">
        <v>380</v>
      </c>
      <c r="P45" s="86" t="s">
        <v>380</v>
      </c>
      <c r="Q45" s="86" t="s">
        <v>15531</v>
      </c>
      <c r="R45" s="83"/>
      <c r="S45" s="86"/>
      <c r="T45" s="180"/>
    </row>
    <row r="46" spans="1:20" ht="16.5" customHeight="1">
      <c r="A46" s="665"/>
      <c r="B46" s="665"/>
      <c r="C46" s="665"/>
      <c r="D46" s="665"/>
      <c r="E46" s="665"/>
      <c r="F46" s="665"/>
      <c r="G46" s="26">
        <v>2</v>
      </c>
      <c r="H46" s="26" t="s">
        <v>13059</v>
      </c>
      <c r="I46" s="26" t="s">
        <v>13007</v>
      </c>
      <c r="J46" s="86" t="s">
        <v>158</v>
      </c>
      <c r="K46" s="86"/>
      <c r="L46" s="665"/>
      <c r="M46" s="86"/>
      <c r="N46" s="64"/>
      <c r="O46" s="86" t="s">
        <v>380</v>
      </c>
      <c r="P46" s="86" t="s">
        <v>380</v>
      </c>
      <c r="Q46" s="86" t="s">
        <v>15531</v>
      </c>
      <c r="R46" s="83"/>
      <c r="S46" s="86"/>
      <c r="T46" s="180"/>
    </row>
    <row r="47" spans="1:20" ht="16.5" customHeight="1">
      <c r="A47" s="665"/>
      <c r="B47" s="665"/>
      <c r="C47" s="665"/>
      <c r="D47" s="665"/>
      <c r="E47" s="665"/>
      <c r="F47" s="665"/>
      <c r="G47" s="26">
        <v>3</v>
      </c>
      <c r="H47" s="26" t="s">
        <v>15538</v>
      </c>
      <c r="I47" s="26" t="s">
        <v>13007</v>
      </c>
      <c r="J47" s="86" t="s">
        <v>158</v>
      </c>
      <c r="K47" s="86"/>
      <c r="L47" s="665"/>
      <c r="M47" s="86"/>
      <c r="N47" s="64"/>
      <c r="O47" s="86" t="s">
        <v>380</v>
      </c>
      <c r="P47" s="86" t="s">
        <v>380</v>
      </c>
      <c r="Q47" s="86" t="s">
        <v>15531</v>
      </c>
      <c r="R47" s="83"/>
      <c r="S47" s="86"/>
      <c r="T47" s="180"/>
    </row>
    <row r="48" spans="1:20" ht="17.25" customHeight="1">
      <c r="A48" s="666"/>
      <c r="B48" s="666"/>
      <c r="C48" s="666"/>
      <c r="D48" s="666"/>
      <c r="E48" s="666"/>
      <c r="F48" s="666"/>
      <c r="G48" s="26">
        <v>4</v>
      </c>
      <c r="H48" s="26" t="s">
        <v>15543</v>
      </c>
      <c r="I48" s="26" t="s">
        <v>15545</v>
      </c>
      <c r="J48" s="86" t="s">
        <v>158</v>
      </c>
      <c r="K48" s="86"/>
      <c r="L48" s="666"/>
      <c r="M48" s="86"/>
      <c r="N48" s="64"/>
      <c r="O48" s="86" t="s">
        <v>380</v>
      </c>
      <c r="P48" s="86" t="s">
        <v>380</v>
      </c>
      <c r="Q48" s="86" t="s">
        <v>15531</v>
      </c>
      <c r="R48" s="83"/>
      <c r="S48" s="86"/>
      <c r="T48" s="180"/>
    </row>
    <row r="49" spans="1:20" ht="27" customHeight="1">
      <c r="A49" s="735" t="s">
        <v>15549</v>
      </c>
      <c r="B49" s="735" t="s">
        <v>15505</v>
      </c>
      <c r="C49" s="735" t="s">
        <v>8943</v>
      </c>
      <c r="D49" s="740" t="s">
        <v>15525</v>
      </c>
      <c r="E49" s="740" t="s">
        <v>15551</v>
      </c>
      <c r="F49" s="740" t="s">
        <v>15398</v>
      </c>
      <c r="G49" s="26">
        <v>1</v>
      </c>
      <c r="H49" s="26" t="s">
        <v>13006</v>
      </c>
      <c r="I49" s="26" t="s">
        <v>13007</v>
      </c>
      <c r="J49" s="86" t="s">
        <v>158</v>
      </c>
      <c r="K49" s="86"/>
      <c r="L49" s="734"/>
      <c r="M49" s="86"/>
      <c r="N49" s="64"/>
      <c r="O49" s="86" t="s">
        <v>380</v>
      </c>
      <c r="P49" s="86" t="s">
        <v>380</v>
      </c>
      <c r="Q49" s="86" t="s">
        <v>15553</v>
      </c>
      <c r="R49" s="83"/>
      <c r="S49" s="86"/>
      <c r="T49" s="180"/>
    </row>
    <row r="50" spans="1:20" ht="16.5" customHeight="1">
      <c r="A50" s="665"/>
      <c r="B50" s="665"/>
      <c r="C50" s="665"/>
      <c r="D50" s="665"/>
      <c r="E50" s="665"/>
      <c r="F50" s="665"/>
      <c r="G50" s="26">
        <v>2</v>
      </c>
      <c r="H50" s="26" t="s">
        <v>13108</v>
      </c>
      <c r="I50" s="26" t="s">
        <v>13007</v>
      </c>
      <c r="J50" s="86" t="s">
        <v>158</v>
      </c>
      <c r="K50" s="86"/>
      <c r="L50" s="665"/>
      <c r="M50" s="86"/>
      <c r="N50" s="64"/>
      <c r="O50" s="86" t="s">
        <v>380</v>
      </c>
      <c r="P50" s="86" t="s">
        <v>380</v>
      </c>
      <c r="Q50" s="86" t="s">
        <v>15553</v>
      </c>
      <c r="R50" s="83"/>
      <c r="S50" s="86"/>
      <c r="T50" s="180"/>
    </row>
    <row r="51" spans="1:20" ht="16.5" customHeight="1">
      <c r="A51" s="665"/>
      <c r="B51" s="665"/>
      <c r="C51" s="665"/>
      <c r="D51" s="665"/>
      <c r="E51" s="665"/>
      <c r="F51" s="665"/>
      <c r="G51" s="26">
        <v>3</v>
      </c>
      <c r="H51" s="26" t="s">
        <v>15538</v>
      </c>
      <c r="I51" s="26" t="s">
        <v>13007</v>
      </c>
      <c r="J51" s="86" t="s">
        <v>158</v>
      </c>
      <c r="K51" s="86"/>
      <c r="L51" s="665"/>
      <c r="M51" s="86"/>
      <c r="N51" s="64"/>
      <c r="O51" s="86" t="s">
        <v>380</v>
      </c>
      <c r="P51" s="86" t="s">
        <v>380</v>
      </c>
      <c r="Q51" s="86" t="s">
        <v>15553</v>
      </c>
      <c r="R51" s="83"/>
      <c r="S51" s="86"/>
      <c r="T51" s="180"/>
    </row>
    <row r="52" spans="1:20" ht="17.25" customHeight="1">
      <c r="A52" s="666"/>
      <c r="B52" s="666"/>
      <c r="C52" s="666"/>
      <c r="D52" s="666"/>
      <c r="E52" s="666"/>
      <c r="F52" s="666"/>
      <c r="G52" s="26">
        <v>4</v>
      </c>
      <c r="H52" s="26" t="s">
        <v>15543</v>
      </c>
      <c r="I52" s="26" t="s">
        <v>15545</v>
      </c>
      <c r="J52" s="86" t="s">
        <v>158</v>
      </c>
      <c r="K52" s="86"/>
      <c r="L52" s="666"/>
      <c r="M52" s="86"/>
      <c r="N52" s="64"/>
      <c r="O52" s="86" t="s">
        <v>380</v>
      </c>
      <c r="P52" s="86" t="s">
        <v>380</v>
      </c>
      <c r="Q52" s="86" t="s">
        <v>15553</v>
      </c>
      <c r="R52" s="83"/>
      <c r="S52" s="86"/>
      <c r="T52" s="180"/>
    </row>
    <row r="53" spans="1:20" ht="16.5" customHeight="1">
      <c r="A53" s="395" t="s">
        <v>15564</v>
      </c>
      <c r="B53" s="434"/>
      <c r="C53" s="434"/>
      <c r="D53" s="393"/>
      <c r="E53" s="393"/>
      <c r="F53" s="393"/>
      <c r="G53" s="392"/>
      <c r="H53" s="393"/>
      <c r="I53" s="394"/>
      <c r="J53" s="392"/>
      <c r="K53" s="394"/>
      <c r="L53" s="395"/>
      <c r="M53" s="394"/>
      <c r="N53" s="64"/>
      <c r="O53" s="394"/>
      <c r="P53" s="394"/>
      <c r="Q53" s="394"/>
      <c r="R53" s="394"/>
      <c r="S53" s="394"/>
      <c r="T53" s="180"/>
    </row>
    <row r="54" spans="1:20" ht="54" customHeight="1">
      <c r="A54" s="735" t="s">
        <v>15570</v>
      </c>
      <c r="B54" s="735" t="s">
        <v>363</v>
      </c>
      <c r="C54" s="735" t="s">
        <v>365</v>
      </c>
      <c r="D54" s="740" t="s">
        <v>15572</v>
      </c>
      <c r="E54" s="740" t="s">
        <v>15573</v>
      </c>
      <c r="F54" s="740" t="s">
        <v>15398</v>
      </c>
      <c r="G54" s="26">
        <v>1</v>
      </c>
      <c r="H54" s="26" t="s">
        <v>13059</v>
      </c>
      <c r="I54" s="26" t="s">
        <v>13007</v>
      </c>
      <c r="J54" s="86" t="s">
        <v>158</v>
      </c>
      <c r="K54" s="86"/>
      <c r="L54" s="734"/>
      <c r="M54" s="86"/>
      <c r="N54" s="64"/>
      <c r="O54" s="86" t="s">
        <v>380</v>
      </c>
      <c r="P54" s="86" t="s">
        <v>380</v>
      </c>
      <c r="Q54" s="86" t="s">
        <v>15576</v>
      </c>
      <c r="R54" s="83"/>
      <c r="S54" s="86"/>
      <c r="T54" s="180"/>
    </row>
    <row r="55" spans="1:20" ht="16.5" customHeight="1">
      <c r="A55" s="666"/>
      <c r="B55" s="666"/>
      <c r="C55" s="666"/>
      <c r="D55" s="666"/>
      <c r="E55" s="666"/>
      <c r="F55" s="666"/>
      <c r="G55" s="26">
        <v>2</v>
      </c>
      <c r="H55" s="26" t="s">
        <v>13108</v>
      </c>
      <c r="I55" s="26" t="s">
        <v>15578</v>
      </c>
      <c r="J55" s="86" t="s">
        <v>158</v>
      </c>
      <c r="K55" s="86"/>
      <c r="L55" s="666"/>
      <c r="M55" s="86"/>
      <c r="N55" s="64"/>
      <c r="O55" s="86" t="s">
        <v>380</v>
      </c>
      <c r="P55" s="86" t="s">
        <v>380</v>
      </c>
      <c r="Q55" s="86" t="s">
        <v>15576</v>
      </c>
      <c r="R55" s="83"/>
      <c r="S55" s="86"/>
      <c r="T55" s="180"/>
    </row>
    <row r="56" spans="1:20" ht="16.5" customHeight="1">
      <c r="A56" s="735" t="s">
        <v>15581</v>
      </c>
      <c r="B56" s="735" t="s">
        <v>363</v>
      </c>
      <c r="C56" s="735" t="s">
        <v>365</v>
      </c>
      <c r="D56" s="740" t="s">
        <v>15582</v>
      </c>
      <c r="E56" s="740" t="s">
        <v>15583</v>
      </c>
      <c r="F56" s="740" t="s">
        <v>15398</v>
      </c>
      <c r="G56" s="26">
        <v>1</v>
      </c>
      <c r="H56" s="26" t="s">
        <v>14507</v>
      </c>
      <c r="I56" s="26" t="s">
        <v>14698</v>
      </c>
      <c r="J56" s="86" t="s">
        <v>158</v>
      </c>
      <c r="K56" s="86"/>
      <c r="L56" s="734"/>
      <c r="M56" s="734" t="s">
        <v>15584</v>
      </c>
      <c r="N56" s="64"/>
      <c r="O56" s="86" t="s">
        <v>380</v>
      </c>
      <c r="P56" s="86" t="s">
        <v>380</v>
      </c>
      <c r="Q56" s="91" t="s">
        <v>15585</v>
      </c>
      <c r="R56" s="83"/>
      <c r="S56" s="86"/>
      <c r="T56" s="180"/>
    </row>
    <row r="57" spans="1:20" ht="16.5" customHeight="1">
      <c r="A57" s="665"/>
      <c r="B57" s="665"/>
      <c r="C57" s="665"/>
      <c r="D57" s="665"/>
      <c r="E57" s="665"/>
      <c r="F57" s="665"/>
      <c r="G57" s="26">
        <v>2</v>
      </c>
      <c r="H57" s="26" t="s">
        <v>14521</v>
      </c>
      <c r="I57" s="349" t="s">
        <v>14717</v>
      </c>
      <c r="J57" s="86" t="s">
        <v>158</v>
      </c>
      <c r="K57" s="86"/>
      <c r="L57" s="665"/>
      <c r="M57" s="665"/>
      <c r="N57" s="64"/>
      <c r="O57" s="86" t="s">
        <v>380</v>
      </c>
      <c r="P57" s="86" t="s">
        <v>380</v>
      </c>
      <c r="Q57" s="91" t="s">
        <v>15585</v>
      </c>
      <c r="R57" s="83"/>
      <c r="S57" s="86"/>
      <c r="T57" s="180"/>
    </row>
    <row r="58" spans="1:20" ht="17.25" customHeight="1">
      <c r="A58" s="665"/>
      <c r="B58" s="665"/>
      <c r="C58" s="665"/>
      <c r="D58" s="665"/>
      <c r="E58" s="665"/>
      <c r="F58" s="665"/>
      <c r="G58" s="26">
        <v>3</v>
      </c>
      <c r="H58" s="26" t="s">
        <v>14507</v>
      </c>
      <c r="I58" s="26" t="s">
        <v>13007</v>
      </c>
      <c r="J58" s="86" t="s">
        <v>158</v>
      </c>
      <c r="K58" s="86"/>
      <c r="L58" s="665"/>
      <c r="M58" s="665"/>
      <c r="N58" s="64"/>
      <c r="O58" s="86" t="s">
        <v>380</v>
      </c>
      <c r="P58" s="86" t="s">
        <v>380</v>
      </c>
      <c r="Q58" s="91" t="s">
        <v>15585</v>
      </c>
      <c r="R58" s="83"/>
      <c r="S58" s="86"/>
      <c r="T58" s="180"/>
    </row>
    <row r="59" spans="1:20" ht="16.5" customHeight="1">
      <c r="A59" s="665"/>
      <c r="B59" s="665"/>
      <c r="C59" s="665"/>
      <c r="D59" s="665"/>
      <c r="E59" s="665"/>
      <c r="F59" s="665"/>
      <c r="G59" s="26">
        <v>4</v>
      </c>
      <c r="H59" s="26" t="s">
        <v>14532</v>
      </c>
      <c r="I59" s="26" t="s">
        <v>14730</v>
      </c>
      <c r="J59" s="86" t="s">
        <v>158</v>
      </c>
      <c r="K59" s="86"/>
      <c r="L59" s="665"/>
      <c r="M59" s="665"/>
      <c r="N59" s="64"/>
      <c r="O59" s="86" t="s">
        <v>380</v>
      </c>
      <c r="P59" s="86" t="s">
        <v>380</v>
      </c>
      <c r="Q59" s="91" t="s">
        <v>15585</v>
      </c>
      <c r="R59" s="83"/>
      <c r="S59" s="86"/>
      <c r="T59" s="180"/>
    </row>
    <row r="60" spans="1:20" ht="17.25" customHeight="1">
      <c r="A60" s="665"/>
      <c r="B60" s="665"/>
      <c r="C60" s="665"/>
      <c r="D60" s="665"/>
      <c r="E60" s="665"/>
      <c r="F60" s="665"/>
      <c r="G60" s="26">
        <v>5</v>
      </c>
      <c r="H60" s="26" t="s">
        <v>14521</v>
      </c>
      <c r="I60" s="26" t="s">
        <v>13007</v>
      </c>
      <c r="J60" s="86" t="s">
        <v>158</v>
      </c>
      <c r="K60" s="86"/>
      <c r="L60" s="665"/>
      <c r="M60" s="665"/>
      <c r="N60" s="64"/>
      <c r="O60" s="86" t="s">
        <v>380</v>
      </c>
      <c r="P60" s="86" t="s">
        <v>380</v>
      </c>
      <c r="Q60" s="91" t="s">
        <v>15585</v>
      </c>
      <c r="R60" s="83"/>
      <c r="S60" s="86"/>
      <c r="T60" s="180"/>
    </row>
    <row r="61" spans="1:20" ht="16.5" customHeight="1">
      <c r="A61" s="666"/>
      <c r="B61" s="666"/>
      <c r="C61" s="666"/>
      <c r="D61" s="666"/>
      <c r="E61" s="666"/>
      <c r="F61" s="666"/>
      <c r="G61" s="78">
        <v>6</v>
      </c>
      <c r="H61" s="78" t="s">
        <v>14532</v>
      </c>
      <c r="I61" s="78" t="s">
        <v>15418</v>
      </c>
      <c r="J61" s="91" t="s">
        <v>158</v>
      </c>
      <c r="K61" s="91"/>
      <c r="L61" s="666"/>
      <c r="M61" s="666"/>
      <c r="N61" s="64"/>
      <c r="O61" s="86" t="s">
        <v>380</v>
      </c>
      <c r="P61" s="86" t="s">
        <v>380</v>
      </c>
      <c r="Q61" s="91" t="s">
        <v>15585</v>
      </c>
      <c r="R61" s="143"/>
      <c r="S61" s="91"/>
      <c r="T61" s="180"/>
    </row>
    <row r="62" spans="1:20" ht="20.25" customHeight="1">
      <c r="A62" s="395" t="s">
        <v>15600</v>
      </c>
      <c r="B62" s="446"/>
      <c r="C62" s="446"/>
      <c r="D62" s="393"/>
      <c r="E62" s="393"/>
      <c r="F62" s="393"/>
      <c r="G62" s="393"/>
      <c r="H62" s="393"/>
      <c r="I62" s="446"/>
      <c r="J62" s="393"/>
      <c r="K62" s="446"/>
      <c r="L62" s="395"/>
      <c r="M62" s="394"/>
      <c r="N62" s="64"/>
      <c r="O62" s="394"/>
      <c r="P62" s="446"/>
      <c r="Q62" s="446"/>
      <c r="R62" s="446"/>
      <c r="S62" s="446"/>
      <c r="T62" s="448"/>
    </row>
    <row r="63" spans="1:20" ht="16.5" customHeight="1">
      <c r="A63" s="395" t="s">
        <v>15606</v>
      </c>
      <c r="B63" s="446"/>
      <c r="C63" s="446"/>
      <c r="D63" s="393"/>
      <c r="E63" s="393"/>
      <c r="F63" s="393"/>
      <c r="G63" s="393"/>
      <c r="H63" s="393"/>
      <c r="I63" s="446"/>
      <c r="J63" s="393"/>
      <c r="K63" s="446"/>
      <c r="L63" s="395"/>
      <c r="M63" s="394"/>
      <c r="N63" s="64"/>
      <c r="O63" s="394"/>
      <c r="P63" s="446"/>
      <c r="Q63" s="446"/>
      <c r="R63" s="446"/>
      <c r="S63" s="446"/>
      <c r="T63" s="448"/>
    </row>
    <row r="64" spans="1:20" ht="39.75" customHeight="1">
      <c r="A64" s="735" t="s">
        <v>15610</v>
      </c>
      <c r="B64" s="735" t="s">
        <v>15505</v>
      </c>
      <c r="C64" s="735" t="s">
        <v>8943</v>
      </c>
      <c r="D64" s="740" t="s">
        <v>15611</v>
      </c>
      <c r="E64" s="740" t="s">
        <v>15613</v>
      </c>
      <c r="F64" s="740" t="s">
        <v>15398</v>
      </c>
      <c r="G64" s="153">
        <v>1</v>
      </c>
      <c r="H64" s="153" t="s">
        <v>13006</v>
      </c>
      <c r="I64" s="153" t="s">
        <v>13007</v>
      </c>
      <c r="J64" s="155" t="s">
        <v>158</v>
      </c>
      <c r="K64" s="155"/>
      <c r="L64" s="734"/>
      <c r="M64" s="155"/>
      <c r="N64" s="64"/>
      <c r="O64" s="86" t="s">
        <v>380</v>
      </c>
      <c r="P64" s="155" t="s">
        <v>15614</v>
      </c>
      <c r="Q64" s="86" t="s">
        <v>15615</v>
      </c>
      <c r="R64" s="114"/>
      <c r="S64" s="155"/>
      <c r="T64" s="180"/>
    </row>
    <row r="65" spans="1:20" ht="39.75" customHeight="1">
      <c r="A65" s="666"/>
      <c r="B65" s="666"/>
      <c r="C65" s="666"/>
      <c r="D65" s="666"/>
      <c r="E65" s="666"/>
      <c r="F65" s="666"/>
      <c r="G65" s="26">
        <v>2</v>
      </c>
      <c r="H65" s="26" t="s">
        <v>15618</v>
      </c>
      <c r="I65" s="26" t="s">
        <v>15619</v>
      </c>
      <c r="J65" s="86" t="s">
        <v>158</v>
      </c>
      <c r="K65" s="86"/>
      <c r="L65" s="666"/>
      <c r="M65" s="86"/>
      <c r="N65" s="64"/>
      <c r="O65" s="86" t="s">
        <v>380</v>
      </c>
      <c r="P65" s="155" t="s">
        <v>15614</v>
      </c>
      <c r="Q65" s="86" t="s">
        <v>15615</v>
      </c>
      <c r="R65" s="83"/>
      <c r="S65" s="86"/>
      <c r="T65" s="180"/>
    </row>
    <row r="66" spans="1:20" ht="39.75" customHeight="1">
      <c r="A66" s="735" t="s">
        <v>15624</v>
      </c>
      <c r="B66" s="735" t="s">
        <v>15505</v>
      </c>
      <c r="C66" s="735" t="s">
        <v>8943</v>
      </c>
      <c r="D66" s="740" t="s">
        <v>15611</v>
      </c>
      <c r="E66" s="740" t="s">
        <v>15627</v>
      </c>
      <c r="F66" s="740" t="s">
        <v>15398</v>
      </c>
      <c r="G66" s="26">
        <v>1</v>
      </c>
      <c r="H66" s="26" t="s">
        <v>13059</v>
      </c>
      <c r="I66" s="26" t="s">
        <v>13007</v>
      </c>
      <c r="J66" s="86" t="s">
        <v>158</v>
      </c>
      <c r="K66" s="86"/>
      <c r="L66" s="734"/>
      <c r="M66" s="86"/>
      <c r="N66" s="64"/>
      <c r="O66" s="86" t="s">
        <v>380</v>
      </c>
      <c r="P66" s="155" t="s">
        <v>15614</v>
      </c>
      <c r="Q66" s="86" t="s">
        <v>15629</v>
      </c>
      <c r="R66" s="83"/>
      <c r="S66" s="86"/>
      <c r="T66" s="180"/>
    </row>
    <row r="67" spans="1:20" ht="39.75" customHeight="1">
      <c r="A67" s="666"/>
      <c r="B67" s="666"/>
      <c r="C67" s="666"/>
      <c r="D67" s="666"/>
      <c r="E67" s="666"/>
      <c r="F67" s="666"/>
      <c r="G67" s="26">
        <v>2</v>
      </c>
      <c r="H67" s="26" t="s">
        <v>15618</v>
      </c>
      <c r="I67" s="26" t="s">
        <v>15619</v>
      </c>
      <c r="J67" s="86" t="s">
        <v>158</v>
      </c>
      <c r="K67" s="86"/>
      <c r="L67" s="666"/>
      <c r="M67" s="86"/>
      <c r="N67" s="64"/>
      <c r="O67" s="86" t="s">
        <v>380</v>
      </c>
      <c r="P67" s="155" t="s">
        <v>15614</v>
      </c>
      <c r="Q67" s="86" t="s">
        <v>15629</v>
      </c>
      <c r="R67" s="83"/>
      <c r="S67" s="86"/>
      <c r="T67" s="180"/>
    </row>
    <row r="68" spans="1:20" ht="39.75" customHeight="1">
      <c r="A68" s="735" t="s">
        <v>15632</v>
      </c>
      <c r="B68" s="735" t="s">
        <v>15505</v>
      </c>
      <c r="C68" s="735" t="s">
        <v>8943</v>
      </c>
      <c r="D68" s="740" t="s">
        <v>15611</v>
      </c>
      <c r="E68" s="740" t="s">
        <v>15633</v>
      </c>
      <c r="F68" s="740" t="s">
        <v>15398</v>
      </c>
      <c r="G68" s="26">
        <v>1</v>
      </c>
      <c r="H68" s="26" t="s">
        <v>13108</v>
      </c>
      <c r="I68" s="26" t="s">
        <v>13007</v>
      </c>
      <c r="J68" s="86" t="s">
        <v>158</v>
      </c>
      <c r="K68" s="86"/>
      <c r="L68" s="734"/>
      <c r="M68" s="86"/>
      <c r="N68" s="64"/>
      <c r="O68" s="86" t="s">
        <v>380</v>
      </c>
      <c r="P68" s="155" t="s">
        <v>15614</v>
      </c>
      <c r="Q68" s="86" t="s">
        <v>15637</v>
      </c>
      <c r="R68" s="83"/>
      <c r="S68" s="86"/>
      <c r="T68" s="180"/>
    </row>
    <row r="69" spans="1:20" ht="39.75" customHeight="1">
      <c r="A69" s="666"/>
      <c r="B69" s="666"/>
      <c r="C69" s="666"/>
      <c r="D69" s="666"/>
      <c r="E69" s="666"/>
      <c r="F69" s="666"/>
      <c r="G69" s="26">
        <v>2</v>
      </c>
      <c r="H69" s="26" t="s">
        <v>15618</v>
      </c>
      <c r="I69" s="26" t="s">
        <v>15619</v>
      </c>
      <c r="J69" s="86" t="s">
        <v>158</v>
      </c>
      <c r="K69" s="86"/>
      <c r="L69" s="666"/>
      <c r="M69" s="86"/>
      <c r="N69" s="64"/>
      <c r="O69" s="86" t="s">
        <v>380</v>
      </c>
      <c r="P69" s="155" t="s">
        <v>15614</v>
      </c>
      <c r="Q69" s="86" t="s">
        <v>15637</v>
      </c>
      <c r="R69" s="83"/>
      <c r="S69" s="86"/>
      <c r="T69" s="180"/>
    </row>
    <row r="70" spans="1:20" ht="39.75" customHeight="1">
      <c r="A70" s="735" t="s">
        <v>15639</v>
      </c>
      <c r="B70" s="735" t="s">
        <v>15505</v>
      </c>
      <c r="C70" s="735" t="s">
        <v>8943</v>
      </c>
      <c r="D70" s="740" t="s">
        <v>15640</v>
      </c>
      <c r="E70" s="740" t="s">
        <v>15641</v>
      </c>
      <c r="F70" s="740" t="s">
        <v>15398</v>
      </c>
      <c r="G70" s="26">
        <v>1</v>
      </c>
      <c r="H70" s="26" t="s">
        <v>15456</v>
      </c>
      <c r="I70" s="26" t="s">
        <v>13007</v>
      </c>
      <c r="J70" s="86" t="s">
        <v>158</v>
      </c>
      <c r="K70" s="86"/>
      <c r="L70" s="734"/>
      <c r="M70" s="86"/>
      <c r="N70" s="64"/>
      <c r="O70" s="86" t="s">
        <v>380</v>
      </c>
      <c r="P70" s="86" t="s">
        <v>380</v>
      </c>
      <c r="Q70" s="86" t="s">
        <v>15645</v>
      </c>
      <c r="R70" s="83"/>
      <c r="S70" s="86"/>
      <c r="T70" s="180"/>
    </row>
    <row r="71" spans="1:20" ht="39.75" customHeight="1">
      <c r="A71" s="666"/>
      <c r="B71" s="666"/>
      <c r="C71" s="666"/>
      <c r="D71" s="666"/>
      <c r="E71" s="666"/>
      <c r="F71" s="666"/>
      <c r="G71" s="26">
        <v>2</v>
      </c>
      <c r="H71" s="26" t="s">
        <v>15647</v>
      </c>
      <c r="I71" s="26" t="s">
        <v>15619</v>
      </c>
      <c r="J71" s="86" t="s">
        <v>158</v>
      </c>
      <c r="K71" s="86"/>
      <c r="L71" s="666"/>
      <c r="M71" s="86"/>
      <c r="N71" s="64"/>
      <c r="O71" s="86" t="s">
        <v>380</v>
      </c>
      <c r="P71" s="86" t="s">
        <v>380</v>
      </c>
      <c r="Q71" s="86" t="s">
        <v>15645</v>
      </c>
      <c r="R71" s="83"/>
      <c r="S71" s="86"/>
      <c r="T71" s="180"/>
    </row>
    <row r="72" spans="1:20" ht="39.75" customHeight="1">
      <c r="A72" s="735" t="s">
        <v>15648</v>
      </c>
      <c r="B72" s="735" t="s">
        <v>15505</v>
      </c>
      <c r="C72" s="735" t="s">
        <v>8943</v>
      </c>
      <c r="D72" s="740" t="s">
        <v>15640</v>
      </c>
      <c r="E72" s="740" t="s">
        <v>15649</v>
      </c>
      <c r="F72" s="740" t="s">
        <v>15398</v>
      </c>
      <c r="G72" s="26">
        <v>1</v>
      </c>
      <c r="H72" s="26" t="s">
        <v>15461</v>
      </c>
      <c r="I72" s="26" t="s">
        <v>13007</v>
      </c>
      <c r="J72" s="86" t="s">
        <v>158</v>
      </c>
      <c r="K72" s="86"/>
      <c r="L72" s="734"/>
      <c r="M72" s="86"/>
      <c r="N72" s="64"/>
      <c r="O72" s="86" t="s">
        <v>380</v>
      </c>
      <c r="P72" s="86" t="s">
        <v>380</v>
      </c>
      <c r="Q72" s="86" t="s">
        <v>15651</v>
      </c>
      <c r="R72" s="83"/>
      <c r="S72" s="86"/>
      <c r="T72" s="180"/>
    </row>
    <row r="73" spans="1:20" ht="39.75" customHeight="1">
      <c r="A73" s="666"/>
      <c r="B73" s="666"/>
      <c r="C73" s="666"/>
      <c r="D73" s="666"/>
      <c r="E73" s="666"/>
      <c r="F73" s="666"/>
      <c r="G73" s="26">
        <v>2</v>
      </c>
      <c r="H73" s="26" t="s">
        <v>15647</v>
      </c>
      <c r="I73" s="26" t="s">
        <v>15619</v>
      </c>
      <c r="J73" s="86" t="s">
        <v>158</v>
      </c>
      <c r="K73" s="86"/>
      <c r="L73" s="666"/>
      <c r="M73" s="86"/>
      <c r="N73" s="64"/>
      <c r="O73" s="86" t="s">
        <v>380</v>
      </c>
      <c r="P73" s="86" t="s">
        <v>380</v>
      </c>
      <c r="Q73" s="86" t="s">
        <v>15651</v>
      </c>
      <c r="R73" s="83"/>
      <c r="S73" s="86"/>
      <c r="T73" s="180"/>
    </row>
    <row r="74" spans="1:20" ht="39.75" customHeight="1">
      <c r="A74" s="735" t="s">
        <v>15656</v>
      </c>
      <c r="B74" s="735" t="s">
        <v>15505</v>
      </c>
      <c r="C74" s="735" t="s">
        <v>8943</v>
      </c>
      <c r="D74" s="740" t="s">
        <v>15640</v>
      </c>
      <c r="E74" s="740" t="s">
        <v>15659</v>
      </c>
      <c r="F74" s="740" t="s">
        <v>15398</v>
      </c>
      <c r="G74" s="26">
        <v>1</v>
      </c>
      <c r="H74" s="26" t="s">
        <v>15468</v>
      </c>
      <c r="I74" s="26" t="s">
        <v>13007</v>
      </c>
      <c r="J74" s="86" t="s">
        <v>158</v>
      </c>
      <c r="K74" s="86"/>
      <c r="L74" s="734"/>
      <c r="M74" s="86"/>
      <c r="N74" s="64"/>
      <c r="O74" s="86" t="s">
        <v>380</v>
      </c>
      <c r="P74" s="86" t="s">
        <v>380</v>
      </c>
      <c r="Q74" s="86" t="s">
        <v>15661</v>
      </c>
      <c r="R74" s="83"/>
      <c r="S74" s="86"/>
      <c r="T74" s="180"/>
    </row>
    <row r="75" spans="1:20" ht="39.75" customHeight="1">
      <c r="A75" s="666"/>
      <c r="B75" s="666"/>
      <c r="C75" s="666"/>
      <c r="D75" s="666"/>
      <c r="E75" s="666"/>
      <c r="F75" s="666"/>
      <c r="G75" s="26">
        <v>2</v>
      </c>
      <c r="H75" s="26" t="s">
        <v>15647</v>
      </c>
      <c r="I75" s="26" t="s">
        <v>15619</v>
      </c>
      <c r="J75" s="86" t="s">
        <v>158</v>
      </c>
      <c r="K75" s="86"/>
      <c r="L75" s="666"/>
      <c r="M75" s="86"/>
      <c r="N75" s="64"/>
      <c r="O75" s="86" t="s">
        <v>380</v>
      </c>
      <c r="P75" s="86" t="s">
        <v>380</v>
      </c>
      <c r="Q75" s="86" t="s">
        <v>15661</v>
      </c>
      <c r="R75" s="83"/>
      <c r="S75" s="86"/>
      <c r="T75" s="180"/>
    </row>
    <row r="76" spans="1:20" ht="17.25" customHeight="1">
      <c r="A76" s="735" t="s">
        <v>15664</v>
      </c>
      <c r="B76" s="735" t="s">
        <v>15505</v>
      </c>
      <c r="C76" s="735" t="s">
        <v>8943</v>
      </c>
      <c r="D76" s="740" t="s">
        <v>15665</v>
      </c>
      <c r="E76" s="740" t="s">
        <v>15666</v>
      </c>
      <c r="F76" s="740" t="s">
        <v>15398</v>
      </c>
      <c r="G76" s="26">
        <v>1</v>
      </c>
      <c r="H76" s="26" t="s">
        <v>13006</v>
      </c>
      <c r="I76" s="26" t="s">
        <v>13007</v>
      </c>
      <c r="J76" s="86" t="s">
        <v>158</v>
      </c>
      <c r="K76" s="86"/>
      <c r="L76" s="734"/>
      <c r="M76" s="86"/>
      <c r="N76" s="64"/>
      <c r="O76" s="86" t="s">
        <v>380</v>
      </c>
      <c r="P76" s="86" t="s">
        <v>15669</v>
      </c>
      <c r="Q76" s="86" t="s">
        <v>15671</v>
      </c>
      <c r="R76" s="83"/>
      <c r="S76" s="86"/>
      <c r="T76" s="180"/>
    </row>
    <row r="77" spans="1:20" ht="16.5" customHeight="1">
      <c r="A77" s="665"/>
      <c r="B77" s="665"/>
      <c r="C77" s="665"/>
      <c r="D77" s="665"/>
      <c r="E77" s="665"/>
      <c r="F77" s="665"/>
      <c r="G77" s="26">
        <v>2</v>
      </c>
      <c r="H77" s="26" t="s">
        <v>13059</v>
      </c>
      <c r="I77" s="26" t="s">
        <v>13007</v>
      </c>
      <c r="J77" s="86" t="s">
        <v>158</v>
      </c>
      <c r="K77" s="86"/>
      <c r="L77" s="665"/>
      <c r="M77" s="86"/>
      <c r="N77" s="64"/>
      <c r="O77" s="86" t="s">
        <v>380</v>
      </c>
      <c r="P77" s="86" t="s">
        <v>15669</v>
      </c>
      <c r="Q77" s="86" t="s">
        <v>15671</v>
      </c>
      <c r="R77" s="83"/>
      <c r="S77" s="86"/>
      <c r="T77" s="180"/>
    </row>
    <row r="78" spans="1:20" ht="16.5" customHeight="1">
      <c r="A78" s="665"/>
      <c r="B78" s="665"/>
      <c r="C78" s="665"/>
      <c r="D78" s="665"/>
      <c r="E78" s="665"/>
      <c r="F78" s="665"/>
      <c r="G78" s="26">
        <v>3</v>
      </c>
      <c r="H78" s="26" t="s">
        <v>15618</v>
      </c>
      <c r="I78" s="26" t="s">
        <v>15619</v>
      </c>
      <c r="J78" s="86" t="s">
        <v>158</v>
      </c>
      <c r="K78" s="86"/>
      <c r="L78" s="665"/>
      <c r="M78" s="86"/>
      <c r="N78" s="64"/>
      <c r="O78" s="86" t="s">
        <v>380</v>
      </c>
      <c r="P78" s="86" t="s">
        <v>15669</v>
      </c>
      <c r="Q78" s="86" t="s">
        <v>15671</v>
      </c>
      <c r="R78" s="83"/>
      <c r="S78" s="86"/>
      <c r="T78" s="180"/>
    </row>
    <row r="79" spans="1:20" ht="16.5" customHeight="1">
      <c r="A79" s="666"/>
      <c r="B79" s="666"/>
      <c r="C79" s="666"/>
      <c r="D79" s="666"/>
      <c r="E79" s="666"/>
      <c r="F79" s="666"/>
      <c r="G79" s="26">
        <v>4</v>
      </c>
      <c r="H79" s="26" t="s">
        <v>15676</v>
      </c>
      <c r="I79" s="26" t="s">
        <v>15545</v>
      </c>
      <c r="J79" s="86" t="s">
        <v>158</v>
      </c>
      <c r="K79" s="86"/>
      <c r="L79" s="666"/>
      <c r="M79" s="86"/>
      <c r="N79" s="64"/>
      <c r="O79" s="86" t="s">
        <v>380</v>
      </c>
      <c r="P79" s="86" t="s">
        <v>15669</v>
      </c>
      <c r="Q79" s="86" t="s">
        <v>15671</v>
      </c>
      <c r="R79" s="83"/>
      <c r="S79" s="86"/>
      <c r="T79" s="180"/>
    </row>
    <row r="80" spans="1:20" ht="27" customHeight="1">
      <c r="A80" s="735" t="s">
        <v>15678</v>
      </c>
      <c r="B80" s="735" t="s">
        <v>15505</v>
      </c>
      <c r="C80" s="735" t="s">
        <v>8943</v>
      </c>
      <c r="D80" s="740" t="s">
        <v>15665</v>
      </c>
      <c r="E80" s="740" t="s">
        <v>15681</v>
      </c>
      <c r="F80" s="740" t="s">
        <v>15398</v>
      </c>
      <c r="G80" s="26">
        <v>1</v>
      </c>
      <c r="H80" s="26" t="s">
        <v>13006</v>
      </c>
      <c r="I80" s="26" t="s">
        <v>13007</v>
      </c>
      <c r="J80" s="86" t="s">
        <v>158</v>
      </c>
      <c r="K80" s="86"/>
      <c r="L80" s="734"/>
      <c r="M80" s="86"/>
      <c r="N80" s="64"/>
      <c r="O80" s="86" t="s">
        <v>380</v>
      </c>
      <c r="P80" s="86" t="s">
        <v>15669</v>
      </c>
      <c r="Q80" s="86" t="s">
        <v>15685</v>
      </c>
      <c r="R80" s="83"/>
      <c r="S80" s="86"/>
      <c r="T80" s="180"/>
    </row>
    <row r="81" spans="1:20" ht="16.5" customHeight="1">
      <c r="A81" s="665"/>
      <c r="B81" s="665"/>
      <c r="C81" s="665"/>
      <c r="D81" s="665"/>
      <c r="E81" s="665"/>
      <c r="F81" s="665"/>
      <c r="G81" s="26">
        <v>2</v>
      </c>
      <c r="H81" s="26" t="s">
        <v>13108</v>
      </c>
      <c r="I81" s="26" t="s">
        <v>13007</v>
      </c>
      <c r="J81" s="86" t="s">
        <v>158</v>
      </c>
      <c r="K81" s="86"/>
      <c r="L81" s="665"/>
      <c r="M81" s="86"/>
      <c r="N81" s="64"/>
      <c r="O81" s="86" t="s">
        <v>380</v>
      </c>
      <c r="P81" s="86" t="s">
        <v>15669</v>
      </c>
      <c r="Q81" s="86" t="s">
        <v>15685</v>
      </c>
      <c r="R81" s="83"/>
      <c r="S81" s="86"/>
      <c r="T81" s="180"/>
    </row>
    <row r="82" spans="1:20" ht="16.5" customHeight="1">
      <c r="A82" s="665"/>
      <c r="B82" s="665"/>
      <c r="C82" s="665"/>
      <c r="D82" s="665"/>
      <c r="E82" s="665"/>
      <c r="F82" s="665"/>
      <c r="G82" s="26">
        <v>3</v>
      </c>
      <c r="H82" s="26" t="s">
        <v>15618</v>
      </c>
      <c r="I82" s="26" t="s">
        <v>15619</v>
      </c>
      <c r="J82" s="86" t="s">
        <v>158</v>
      </c>
      <c r="K82" s="86"/>
      <c r="L82" s="665"/>
      <c r="M82" s="86"/>
      <c r="N82" s="64"/>
      <c r="O82" s="86" t="s">
        <v>380</v>
      </c>
      <c r="P82" s="86" t="s">
        <v>15669</v>
      </c>
      <c r="Q82" s="86" t="s">
        <v>15685</v>
      </c>
      <c r="R82" s="83"/>
      <c r="S82" s="86"/>
      <c r="T82" s="180"/>
    </row>
    <row r="83" spans="1:20" ht="16.5" customHeight="1">
      <c r="A83" s="666"/>
      <c r="B83" s="666"/>
      <c r="C83" s="666"/>
      <c r="D83" s="666"/>
      <c r="E83" s="666"/>
      <c r="F83" s="666"/>
      <c r="G83" s="26">
        <v>4</v>
      </c>
      <c r="H83" s="26" t="s">
        <v>15676</v>
      </c>
      <c r="I83" s="26" t="s">
        <v>15545</v>
      </c>
      <c r="J83" s="86" t="s">
        <v>158</v>
      </c>
      <c r="K83" s="86"/>
      <c r="L83" s="666"/>
      <c r="M83" s="86"/>
      <c r="N83" s="64"/>
      <c r="O83" s="86" t="s">
        <v>380</v>
      </c>
      <c r="P83" s="86" t="s">
        <v>15669</v>
      </c>
      <c r="Q83" s="86" t="s">
        <v>15685</v>
      </c>
      <c r="R83" s="83"/>
      <c r="S83" s="86"/>
      <c r="T83" s="180"/>
    </row>
    <row r="84" spans="1:20" ht="16.5" customHeight="1">
      <c r="A84" s="391" t="s">
        <v>15691</v>
      </c>
      <c r="B84" s="434"/>
      <c r="C84" s="434"/>
      <c r="D84" s="393"/>
      <c r="E84" s="393"/>
      <c r="F84" s="393"/>
      <c r="G84" s="392"/>
      <c r="H84" s="393"/>
      <c r="I84" s="394"/>
      <c r="J84" s="392"/>
      <c r="K84" s="394"/>
      <c r="L84" s="391"/>
      <c r="M84" s="394"/>
      <c r="N84" s="64"/>
      <c r="O84" s="394"/>
      <c r="P84" s="394"/>
      <c r="Q84" s="394"/>
      <c r="R84" s="394"/>
      <c r="S84" s="394"/>
      <c r="T84" s="180"/>
    </row>
    <row r="85" spans="1:20" ht="21.75" customHeight="1">
      <c r="A85" s="735" t="s">
        <v>15693</v>
      </c>
      <c r="B85" s="735" t="s">
        <v>15505</v>
      </c>
      <c r="C85" s="735" t="s">
        <v>8943</v>
      </c>
      <c r="D85" s="740" t="s">
        <v>15694</v>
      </c>
      <c r="E85" s="740" t="s">
        <v>15696</v>
      </c>
      <c r="F85" s="740" t="s">
        <v>15398</v>
      </c>
      <c r="G85" s="26">
        <v>1</v>
      </c>
      <c r="H85" s="26" t="s">
        <v>15509</v>
      </c>
      <c r="I85" s="26" t="s">
        <v>13007</v>
      </c>
      <c r="J85" s="86" t="s">
        <v>158</v>
      </c>
      <c r="K85" s="86"/>
      <c r="L85" s="734"/>
      <c r="M85" s="86"/>
      <c r="N85" s="64"/>
      <c r="O85" s="86" t="s">
        <v>380</v>
      </c>
      <c r="P85" s="86" t="s">
        <v>380</v>
      </c>
      <c r="Q85" s="86" t="s">
        <v>15698</v>
      </c>
      <c r="R85" s="83"/>
      <c r="S85" s="86"/>
      <c r="T85" s="180"/>
    </row>
    <row r="86" spans="1:20" ht="21.75" customHeight="1">
      <c r="A86" s="665"/>
      <c r="B86" s="665"/>
      <c r="C86" s="665"/>
      <c r="D86" s="665"/>
      <c r="E86" s="665"/>
      <c r="F86" s="665"/>
      <c r="G86" s="26">
        <v>2</v>
      </c>
      <c r="H86" s="26" t="s">
        <v>13006</v>
      </c>
      <c r="I86" s="26" t="s">
        <v>13007</v>
      </c>
      <c r="J86" s="86" t="s">
        <v>158</v>
      </c>
      <c r="K86" s="86"/>
      <c r="L86" s="665"/>
      <c r="M86" s="86"/>
      <c r="N86" s="64"/>
      <c r="O86" s="86" t="s">
        <v>380</v>
      </c>
      <c r="P86" s="86" t="s">
        <v>380</v>
      </c>
      <c r="Q86" s="86" t="s">
        <v>15698</v>
      </c>
      <c r="R86" s="83"/>
      <c r="S86" s="86"/>
      <c r="T86" s="180"/>
    </row>
    <row r="87" spans="1:20" ht="21.75" customHeight="1">
      <c r="A87" s="665"/>
      <c r="B87" s="665"/>
      <c r="C87" s="665"/>
      <c r="D87" s="665"/>
      <c r="E87" s="665"/>
      <c r="F87" s="665"/>
      <c r="G87" s="26">
        <v>3</v>
      </c>
      <c r="H87" s="26" t="s">
        <v>15618</v>
      </c>
      <c r="I87" s="26" t="s">
        <v>15701</v>
      </c>
      <c r="J87" s="86" t="s">
        <v>158</v>
      </c>
      <c r="K87" s="86"/>
      <c r="L87" s="665"/>
      <c r="M87" s="86"/>
      <c r="N87" s="64"/>
      <c r="O87" s="86" t="s">
        <v>380</v>
      </c>
      <c r="P87" s="86" t="s">
        <v>380</v>
      </c>
      <c r="Q87" s="86" t="s">
        <v>15698</v>
      </c>
      <c r="R87" s="83"/>
      <c r="S87" s="86"/>
      <c r="T87" s="180"/>
    </row>
    <row r="88" spans="1:20" ht="21.75" customHeight="1">
      <c r="A88" s="666"/>
      <c r="B88" s="666"/>
      <c r="C88" s="666"/>
      <c r="D88" s="666"/>
      <c r="E88" s="666"/>
      <c r="F88" s="666"/>
      <c r="G88" s="26">
        <v>4</v>
      </c>
      <c r="H88" s="26" t="s">
        <v>15515</v>
      </c>
      <c r="I88" s="26" t="s">
        <v>13007</v>
      </c>
      <c r="J88" s="86" t="s">
        <v>158</v>
      </c>
      <c r="K88" s="86"/>
      <c r="L88" s="666"/>
      <c r="M88" s="86"/>
      <c r="N88" s="64"/>
      <c r="O88" s="86" t="s">
        <v>380</v>
      </c>
      <c r="P88" s="86" t="s">
        <v>380</v>
      </c>
      <c r="Q88" s="86" t="s">
        <v>15698</v>
      </c>
      <c r="R88" s="83"/>
      <c r="S88" s="86"/>
      <c r="T88" s="180"/>
    </row>
    <row r="89" spans="1:20" ht="16.5" customHeight="1">
      <c r="A89" s="395" t="s">
        <v>15702</v>
      </c>
      <c r="B89" s="434"/>
      <c r="C89" s="434"/>
      <c r="D89" s="393"/>
      <c r="E89" s="393"/>
      <c r="F89" s="393"/>
      <c r="G89" s="392"/>
      <c r="H89" s="393"/>
      <c r="I89" s="394"/>
      <c r="J89" s="392"/>
      <c r="K89" s="394"/>
      <c r="L89" s="395"/>
      <c r="M89" s="394"/>
      <c r="N89" s="64"/>
      <c r="O89" s="394"/>
      <c r="P89" s="394"/>
      <c r="Q89" s="394"/>
      <c r="R89" s="394"/>
      <c r="S89" s="394"/>
      <c r="T89" s="180"/>
    </row>
    <row r="90" spans="1:20" ht="21" customHeight="1">
      <c r="A90" s="735" t="s">
        <v>15705</v>
      </c>
      <c r="B90" s="735" t="s">
        <v>363</v>
      </c>
      <c r="C90" s="735" t="s">
        <v>365</v>
      </c>
      <c r="D90" s="740" t="s">
        <v>15706</v>
      </c>
      <c r="E90" s="740" t="s">
        <v>15707</v>
      </c>
      <c r="F90" s="740" t="s">
        <v>15398</v>
      </c>
      <c r="G90" s="26">
        <v>1</v>
      </c>
      <c r="H90" s="26" t="s">
        <v>15456</v>
      </c>
      <c r="I90" s="26" t="s">
        <v>13007</v>
      </c>
      <c r="J90" s="86" t="s">
        <v>158</v>
      </c>
      <c r="K90" s="86"/>
      <c r="L90" s="734"/>
      <c r="M90" s="86"/>
      <c r="N90" s="64"/>
      <c r="O90" s="86" t="s">
        <v>380</v>
      </c>
      <c r="P90" s="86" t="s">
        <v>15708</v>
      </c>
      <c r="Q90" s="86" t="s">
        <v>15710</v>
      </c>
      <c r="R90" s="83"/>
      <c r="S90" s="86"/>
      <c r="T90" s="180"/>
    </row>
    <row r="91" spans="1:20" ht="21" customHeight="1">
      <c r="A91" s="665"/>
      <c r="B91" s="665"/>
      <c r="C91" s="665"/>
      <c r="D91" s="665"/>
      <c r="E91" s="665"/>
      <c r="F91" s="665"/>
      <c r="G91" s="26">
        <v>2</v>
      </c>
      <c r="H91" s="26" t="s">
        <v>15461</v>
      </c>
      <c r="I91" s="26" t="s">
        <v>13007</v>
      </c>
      <c r="J91" s="86" t="s">
        <v>158</v>
      </c>
      <c r="K91" s="86"/>
      <c r="L91" s="665"/>
      <c r="M91" s="86"/>
      <c r="N91" s="64"/>
      <c r="O91" s="86" t="s">
        <v>380</v>
      </c>
      <c r="P91" s="86" t="s">
        <v>15708</v>
      </c>
      <c r="Q91" s="86" t="s">
        <v>15710</v>
      </c>
      <c r="R91" s="83"/>
      <c r="S91" s="86"/>
      <c r="T91" s="180"/>
    </row>
    <row r="92" spans="1:20" ht="21" customHeight="1">
      <c r="A92" s="665"/>
      <c r="B92" s="665"/>
      <c r="C92" s="665"/>
      <c r="D92" s="665"/>
      <c r="E92" s="665"/>
      <c r="F92" s="665"/>
      <c r="G92" s="26">
        <v>3</v>
      </c>
      <c r="H92" s="26" t="s">
        <v>15543</v>
      </c>
      <c r="I92" s="26" t="s">
        <v>13007</v>
      </c>
      <c r="J92" s="86" t="s">
        <v>158</v>
      </c>
      <c r="K92" s="86"/>
      <c r="L92" s="665"/>
      <c r="M92" s="86"/>
      <c r="N92" s="64"/>
      <c r="O92" s="86" t="s">
        <v>380</v>
      </c>
      <c r="P92" s="86" t="s">
        <v>15708</v>
      </c>
      <c r="Q92" s="86" t="s">
        <v>15710</v>
      </c>
      <c r="R92" s="83"/>
      <c r="S92" s="86"/>
      <c r="T92" s="180"/>
    </row>
    <row r="93" spans="1:20" ht="21" customHeight="1">
      <c r="A93" s="666"/>
      <c r="B93" s="666"/>
      <c r="C93" s="666"/>
      <c r="D93" s="666"/>
      <c r="E93" s="666"/>
      <c r="F93" s="666"/>
      <c r="G93" s="26">
        <v>4</v>
      </c>
      <c r="H93" s="26" t="s">
        <v>15713</v>
      </c>
      <c r="I93" s="26" t="s">
        <v>15714</v>
      </c>
      <c r="J93" s="86" t="s">
        <v>158</v>
      </c>
      <c r="K93" s="86"/>
      <c r="L93" s="666"/>
      <c r="M93" s="86"/>
      <c r="N93" s="64"/>
      <c r="O93" s="86" t="s">
        <v>380</v>
      </c>
      <c r="P93" s="86" t="s">
        <v>15708</v>
      </c>
      <c r="Q93" s="86" t="s">
        <v>15710</v>
      </c>
      <c r="R93" s="83"/>
      <c r="S93" s="86"/>
      <c r="T93" s="180"/>
    </row>
    <row r="94" spans="1:20" ht="27" customHeight="1">
      <c r="A94" s="735" t="s">
        <v>15715</v>
      </c>
      <c r="B94" s="735" t="s">
        <v>363</v>
      </c>
      <c r="C94" s="735" t="s">
        <v>365</v>
      </c>
      <c r="D94" s="740" t="s">
        <v>15706</v>
      </c>
      <c r="E94" s="740" t="s">
        <v>15716</v>
      </c>
      <c r="F94" s="740" t="s">
        <v>15398</v>
      </c>
      <c r="G94" s="26">
        <v>1</v>
      </c>
      <c r="H94" s="26" t="s">
        <v>13006</v>
      </c>
      <c r="I94" s="26" t="s">
        <v>13007</v>
      </c>
      <c r="J94" s="86" t="s">
        <v>158</v>
      </c>
      <c r="K94" s="86"/>
      <c r="L94" s="734"/>
      <c r="M94" s="86"/>
      <c r="N94" s="64"/>
      <c r="O94" s="86" t="s">
        <v>380</v>
      </c>
      <c r="P94" s="86" t="s">
        <v>15708</v>
      </c>
      <c r="Q94" s="91" t="s">
        <v>15717</v>
      </c>
      <c r="R94" s="83"/>
      <c r="S94" s="86"/>
      <c r="T94" s="180"/>
    </row>
    <row r="95" spans="1:20" ht="16.5" customHeight="1">
      <c r="A95" s="665"/>
      <c r="B95" s="665"/>
      <c r="C95" s="665"/>
      <c r="D95" s="665"/>
      <c r="E95" s="665"/>
      <c r="F95" s="665"/>
      <c r="G95" s="26">
        <v>2</v>
      </c>
      <c r="H95" s="26" t="s">
        <v>13108</v>
      </c>
      <c r="I95" s="26" t="s">
        <v>13007</v>
      </c>
      <c r="J95" s="86" t="s">
        <v>158</v>
      </c>
      <c r="K95" s="86"/>
      <c r="L95" s="665"/>
      <c r="M95" s="86"/>
      <c r="N95" s="64"/>
      <c r="O95" s="86" t="s">
        <v>380</v>
      </c>
      <c r="P95" s="86" t="s">
        <v>15708</v>
      </c>
      <c r="Q95" s="91" t="s">
        <v>15717</v>
      </c>
      <c r="R95" s="83"/>
      <c r="S95" s="86"/>
      <c r="T95" s="180"/>
    </row>
    <row r="96" spans="1:20" ht="16.5" customHeight="1">
      <c r="A96" s="665"/>
      <c r="B96" s="665"/>
      <c r="C96" s="665"/>
      <c r="D96" s="665"/>
      <c r="E96" s="665"/>
      <c r="F96" s="665"/>
      <c r="G96" s="26">
        <v>3</v>
      </c>
      <c r="H96" s="26" t="s">
        <v>15543</v>
      </c>
      <c r="I96" s="26" t="s">
        <v>13007</v>
      </c>
      <c r="J96" s="86" t="s">
        <v>158</v>
      </c>
      <c r="K96" s="86"/>
      <c r="L96" s="665"/>
      <c r="M96" s="86"/>
      <c r="N96" s="64"/>
      <c r="O96" s="86" t="s">
        <v>380</v>
      </c>
      <c r="P96" s="86" t="s">
        <v>15708</v>
      </c>
      <c r="Q96" s="91" t="s">
        <v>15717</v>
      </c>
      <c r="R96" s="83"/>
      <c r="S96" s="86"/>
      <c r="T96" s="180"/>
    </row>
    <row r="97" spans="1:20" ht="16.5" customHeight="1">
      <c r="A97" s="666"/>
      <c r="B97" s="666"/>
      <c r="C97" s="666"/>
      <c r="D97" s="666"/>
      <c r="E97" s="666"/>
      <c r="F97" s="666"/>
      <c r="G97" s="26">
        <v>4</v>
      </c>
      <c r="H97" s="26" t="s">
        <v>15713</v>
      </c>
      <c r="I97" s="26" t="s">
        <v>15714</v>
      </c>
      <c r="J97" s="86" t="s">
        <v>158</v>
      </c>
      <c r="K97" s="86"/>
      <c r="L97" s="666"/>
      <c r="M97" s="86"/>
      <c r="N97" s="64"/>
      <c r="O97" s="86" t="s">
        <v>380</v>
      </c>
      <c r="P97" s="86" t="s">
        <v>15708</v>
      </c>
      <c r="Q97" s="91" t="s">
        <v>15717</v>
      </c>
      <c r="R97" s="83"/>
      <c r="S97" s="86"/>
      <c r="T97" s="180"/>
    </row>
    <row r="98" spans="1:20" ht="16.5" customHeight="1">
      <c r="A98" s="735" t="s">
        <v>15728</v>
      </c>
      <c r="B98" s="735" t="s">
        <v>363</v>
      </c>
      <c r="C98" s="735" t="s">
        <v>365</v>
      </c>
      <c r="D98" s="740" t="s">
        <v>15730</v>
      </c>
      <c r="E98" s="740" t="s">
        <v>15731</v>
      </c>
      <c r="F98" s="740" t="s">
        <v>15398</v>
      </c>
      <c r="G98" s="78">
        <v>1</v>
      </c>
      <c r="H98" s="26" t="s">
        <v>15732</v>
      </c>
      <c r="I98" s="26" t="s">
        <v>13007</v>
      </c>
      <c r="J98" s="91" t="s">
        <v>158</v>
      </c>
      <c r="K98" s="86"/>
      <c r="L98" s="734"/>
      <c r="M98" s="86"/>
      <c r="N98" s="64"/>
      <c r="O98" s="86" t="s">
        <v>380</v>
      </c>
      <c r="P98" s="86" t="s">
        <v>380</v>
      </c>
      <c r="Q98" s="91" t="s">
        <v>15736</v>
      </c>
      <c r="R98" s="86" t="s">
        <v>118</v>
      </c>
      <c r="S98" s="86"/>
      <c r="T98" s="180"/>
    </row>
    <row r="99" spans="1:20" ht="17.25" customHeight="1">
      <c r="A99" s="665"/>
      <c r="B99" s="665"/>
      <c r="C99" s="665"/>
      <c r="D99" s="665"/>
      <c r="E99" s="665"/>
      <c r="F99" s="665"/>
      <c r="G99" s="26">
        <v>2</v>
      </c>
      <c r="H99" s="26" t="s">
        <v>15461</v>
      </c>
      <c r="I99" s="26" t="s">
        <v>13007</v>
      </c>
      <c r="J99" s="86" t="s">
        <v>158</v>
      </c>
      <c r="K99" s="86"/>
      <c r="L99" s="665"/>
      <c r="M99" s="86"/>
      <c r="N99" s="64"/>
      <c r="O99" s="86" t="s">
        <v>380</v>
      </c>
      <c r="P99" s="86" t="s">
        <v>380</v>
      </c>
      <c r="Q99" s="91" t="s">
        <v>15736</v>
      </c>
      <c r="R99" s="86" t="s">
        <v>118</v>
      </c>
      <c r="S99" s="86"/>
      <c r="T99" s="180"/>
    </row>
    <row r="100" spans="1:20" ht="16.5" customHeight="1">
      <c r="A100" s="665"/>
      <c r="B100" s="665"/>
      <c r="C100" s="665"/>
      <c r="D100" s="665"/>
      <c r="E100" s="665"/>
      <c r="F100" s="665"/>
      <c r="G100" s="26">
        <v>3</v>
      </c>
      <c r="H100" s="26" t="s">
        <v>15745</v>
      </c>
      <c r="I100" s="26" t="s">
        <v>13007</v>
      </c>
      <c r="J100" s="86" t="s">
        <v>158</v>
      </c>
      <c r="K100" s="86"/>
      <c r="L100" s="665"/>
      <c r="M100" s="86"/>
      <c r="N100" s="64"/>
      <c r="O100" s="86" t="s">
        <v>380</v>
      </c>
      <c r="P100" s="86" t="s">
        <v>380</v>
      </c>
      <c r="Q100" s="91" t="s">
        <v>15736</v>
      </c>
      <c r="R100" s="86" t="s">
        <v>118</v>
      </c>
      <c r="S100" s="86"/>
      <c r="T100" s="180"/>
    </row>
    <row r="101" spans="1:20" ht="27" customHeight="1">
      <c r="A101" s="666"/>
      <c r="B101" s="666"/>
      <c r="C101" s="666"/>
      <c r="D101" s="666"/>
      <c r="E101" s="666"/>
      <c r="F101" s="666"/>
      <c r="G101" s="26">
        <v>4</v>
      </c>
      <c r="H101" s="26" t="s">
        <v>15748</v>
      </c>
      <c r="I101" s="26" t="s">
        <v>15714</v>
      </c>
      <c r="J101" s="86" t="s">
        <v>158</v>
      </c>
      <c r="K101" s="86"/>
      <c r="L101" s="666"/>
      <c r="M101" s="86"/>
      <c r="N101" s="64"/>
      <c r="O101" s="86" t="s">
        <v>380</v>
      </c>
      <c r="P101" s="86" t="s">
        <v>380</v>
      </c>
      <c r="Q101" s="91" t="s">
        <v>15736</v>
      </c>
      <c r="R101" s="86" t="s">
        <v>118</v>
      </c>
      <c r="S101" s="86"/>
      <c r="T101" s="180"/>
    </row>
    <row r="102" spans="1:20" ht="40.5" customHeight="1">
      <c r="A102" s="735" t="s">
        <v>15752</v>
      </c>
      <c r="B102" s="735" t="s">
        <v>363</v>
      </c>
      <c r="C102" s="735" t="s">
        <v>365</v>
      </c>
      <c r="D102" s="740" t="s">
        <v>15730</v>
      </c>
      <c r="E102" s="740" t="s">
        <v>15731</v>
      </c>
      <c r="F102" s="740" t="s">
        <v>15398</v>
      </c>
      <c r="G102" s="26">
        <v>1</v>
      </c>
      <c r="H102" s="26" t="s">
        <v>13006</v>
      </c>
      <c r="I102" s="26" t="s">
        <v>13007</v>
      </c>
      <c r="J102" s="86" t="s">
        <v>158</v>
      </c>
      <c r="K102" s="86"/>
      <c r="L102" s="734"/>
      <c r="M102" s="86"/>
      <c r="N102" s="64"/>
      <c r="O102" s="86" t="s">
        <v>380</v>
      </c>
      <c r="P102" s="86" t="s">
        <v>380</v>
      </c>
      <c r="Q102" s="91" t="s">
        <v>15753</v>
      </c>
      <c r="R102" s="86" t="s">
        <v>118</v>
      </c>
      <c r="S102" s="86"/>
      <c r="T102" s="180"/>
    </row>
    <row r="103" spans="1:20" ht="16.5" customHeight="1">
      <c r="A103" s="665"/>
      <c r="B103" s="665"/>
      <c r="C103" s="665"/>
      <c r="D103" s="665"/>
      <c r="E103" s="665"/>
      <c r="F103" s="665"/>
      <c r="G103" s="26">
        <v>2</v>
      </c>
      <c r="H103" s="26" t="s">
        <v>13108</v>
      </c>
      <c r="I103" s="26" t="s">
        <v>13007</v>
      </c>
      <c r="J103" s="86" t="s">
        <v>158</v>
      </c>
      <c r="K103" s="86"/>
      <c r="L103" s="665"/>
      <c r="M103" s="86"/>
      <c r="N103" s="64"/>
      <c r="O103" s="86" t="s">
        <v>380</v>
      </c>
      <c r="P103" s="86" t="s">
        <v>380</v>
      </c>
      <c r="Q103" s="91" t="s">
        <v>15753</v>
      </c>
      <c r="R103" s="86" t="s">
        <v>118</v>
      </c>
      <c r="S103" s="86"/>
      <c r="T103" s="180"/>
    </row>
    <row r="104" spans="1:20" ht="27" customHeight="1">
      <c r="A104" s="665"/>
      <c r="B104" s="665"/>
      <c r="C104" s="665"/>
      <c r="D104" s="665"/>
      <c r="E104" s="665"/>
      <c r="F104" s="665"/>
      <c r="G104" s="26">
        <v>3</v>
      </c>
      <c r="H104" s="26" t="s">
        <v>15745</v>
      </c>
      <c r="I104" s="26" t="s">
        <v>13007</v>
      </c>
      <c r="J104" s="86" t="s">
        <v>158</v>
      </c>
      <c r="K104" s="86"/>
      <c r="L104" s="665"/>
      <c r="M104" s="86"/>
      <c r="N104" s="64"/>
      <c r="O104" s="86" t="s">
        <v>380</v>
      </c>
      <c r="P104" s="86" t="s">
        <v>380</v>
      </c>
      <c r="Q104" s="91" t="s">
        <v>15753</v>
      </c>
      <c r="R104" s="86" t="s">
        <v>118</v>
      </c>
      <c r="S104" s="86"/>
      <c r="T104" s="180"/>
    </row>
    <row r="105" spans="1:20" ht="16.5" customHeight="1">
      <c r="A105" s="666"/>
      <c r="B105" s="666"/>
      <c r="C105" s="666"/>
      <c r="D105" s="666"/>
      <c r="E105" s="666"/>
      <c r="F105" s="666"/>
      <c r="G105" s="78">
        <v>4</v>
      </c>
      <c r="H105" s="78" t="s">
        <v>15748</v>
      </c>
      <c r="I105" s="78" t="s">
        <v>15714</v>
      </c>
      <c r="J105" s="91" t="s">
        <v>158</v>
      </c>
      <c r="K105" s="91"/>
      <c r="L105" s="666"/>
      <c r="M105" s="91"/>
      <c r="N105" s="64"/>
      <c r="O105" s="86" t="s">
        <v>380</v>
      </c>
      <c r="P105" s="86" t="s">
        <v>380</v>
      </c>
      <c r="Q105" s="91" t="s">
        <v>15753</v>
      </c>
      <c r="R105" s="86" t="s">
        <v>118</v>
      </c>
      <c r="S105" s="91"/>
      <c r="T105" s="180"/>
    </row>
    <row r="106" spans="1:20" ht="16.5" customHeight="1">
      <c r="A106" s="391" t="s">
        <v>15761</v>
      </c>
      <c r="B106" s="434"/>
      <c r="C106" s="434"/>
      <c r="D106" s="393"/>
      <c r="E106" s="393"/>
      <c r="F106" s="393"/>
      <c r="G106" s="392"/>
      <c r="H106" s="393"/>
      <c r="I106" s="394"/>
      <c r="J106" s="392"/>
      <c r="K106" s="394"/>
      <c r="L106" s="391"/>
      <c r="M106" s="394"/>
      <c r="N106" s="64"/>
      <c r="O106" s="394"/>
      <c r="P106" s="394"/>
      <c r="Q106" s="394"/>
      <c r="R106" s="394"/>
      <c r="S106" s="394"/>
      <c r="T106" s="180"/>
    </row>
    <row r="107" spans="1:20" ht="16.5" customHeight="1">
      <c r="A107" s="391" t="s">
        <v>15762</v>
      </c>
      <c r="B107" s="434"/>
      <c r="C107" s="434"/>
      <c r="D107" s="393"/>
      <c r="E107" s="393"/>
      <c r="F107" s="393"/>
      <c r="G107" s="392"/>
      <c r="H107" s="393"/>
      <c r="I107" s="394"/>
      <c r="J107" s="392"/>
      <c r="K107" s="394"/>
      <c r="L107" s="391"/>
      <c r="M107" s="394"/>
      <c r="N107" s="64"/>
      <c r="O107" s="394"/>
      <c r="P107" s="394"/>
      <c r="Q107" s="394"/>
      <c r="R107" s="394"/>
      <c r="S107" s="394"/>
      <c r="T107" s="180"/>
    </row>
    <row r="108" spans="1:20" ht="39.75" customHeight="1">
      <c r="A108" s="735" t="s">
        <v>15765</v>
      </c>
      <c r="B108" s="735" t="s">
        <v>363</v>
      </c>
      <c r="C108" s="735" t="s">
        <v>365</v>
      </c>
      <c r="D108" s="740" t="s">
        <v>15767</v>
      </c>
      <c r="E108" s="740" t="s">
        <v>15768</v>
      </c>
      <c r="F108" s="740" t="s">
        <v>15398</v>
      </c>
      <c r="G108" s="153">
        <v>1</v>
      </c>
      <c r="H108" s="153" t="s">
        <v>13006</v>
      </c>
      <c r="I108" s="153" t="s">
        <v>13007</v>
      </c>
      <c r="J108" s="155" t="s">
        <v>158</v>
      </c>
      <c r="K108" s="155"/>
      <c r="L108" s="734"/>
      <c r="M108" s="155"/>
      <c r="N108" s="64"/>
      <c r="O108" s="86" t="s">
        <v>380</v>
      </c>
      <c r="P108" s="155" t="s">
        <v>15772</v>
      </c>
      <c r="Q108" s="86" t="s">
        <v>15774</v>
      </c>
      <c r="R108" s="114"/>
      <c r="S108" s="155"/>
      <c r="T108" s="180"/>
    </row>
    <row r="109" spans="1:20" ht="39.75" customHeight="1">
      <c r="A109" s="666"/>
      <c r="B109" s="666"/>
      <c r="C109" s="666"/>
      <c r="D109" s="666"/>
      <c r="E109" s="666"/>
      <c r="F109" s="666"/>
      <c r="G109" s="26">
        <v>2</v>
      </c>
      <c r="H109" s="26" t="s">
        <v>15543</v>
      </c>
      <c r="I109" s="26" t="s">
        <v>15545</v>
      </c>
      <c r="J109" s="86" t="s">
        <v>158</v>
      </c>
      <c r="K109" s="86"/>
      <c r="L109" s="666"/>
      <c r="M109" s="86"/>
      <c r="N109" s="64"/>
      <c r="O109" s="86" t="s">
        <v>380</v>
      </c>
      <c r="P109" s="155" t="s">
        <v>15772</v>
      </c>
      <c r="Q109" s="86" t="s">
        <v>15774</v>
      </c>
      <c r="R109" s="83"/>
      <c r="S109" s="86"/>
      <c r="T109" s="180"/>
    </row>
    <row r="110" spans="1:20" ht="39.75" customHeight="1">
      <c r="A110" s="735" t="s">
        <v>15778</v>
      </c>
      <c r="B110" s="735" t="s">
        <v>363</v>
      </c>
      <c r="C110" s="735" t="s">
        <v>365</v>
      </c>
      <c r="D110" s="740" t="s">
        <v>15767</v>
      </c>
      <c r="E110" s="740" t="s">
        <v>15779</v>
      </c>
      <c r="F110" s="740" t="s">
        <v>15398</v>
      </c>
      <c r="G110" s="26">
        <v>1</v>
      </c>
      <c r="H110" s="26" t="s">
        <v>13059</v>
      </c>
      <c r="I110" s="26" t="s">
        <v>13007</v>
      </c>
      <c r="J110" s="86" t="s">
        <v>158</v>
      </c>
      <c r="K110" s="86"/>
      <c r="L110" s="734"/>
      <c r="M110" s="734" t="s">
        <v>15780</v>
      </c>
      <c r="N110" s="64"/>
      <c r="O110" s="86" t="s">
        <v>380</v>
      </c>
      <c r="P110" s="155" t="s">
        <v>15772</v>
      </c>
      <c r="Q110" s="91" t="s">
        <v>15782</v>
      </c>
      <c r="R110" s="83"/>
      <c r="S110" s="86"/>
      <c r="T110" s="180"/>
    </row>
    <row r="111" spans="1:20" ht="39.75" customHeight="1">
      <c r="A111" s="665"/>
      <c r="B111" s="665"/>
      <c r="C111" s="665"/>
      <c r="D111" s="665"/>
      <c r="E111" s="665"/>
      <c r="F111" s="665"/>
      <c r="G111" s="26">
        <v>2</v>
      </c>
      <c r="H111" s="26" t="s">
        <v>15543</v>
      </c>
      <c r="I111" s="26" t="s">
        <v>15785</v>
      </c>
      <c r="J111" s="86" t="s">
        <v>158</v>
      </c>
      <c r="K111" s="86"/>
      <c r="L111" s="665"/>
      <c r="M111" s="665"/>
      <c r="N111" s="64"/>
      <c r="O111" s="86" t="s">
        <v>380</v>
      </c>
      <c r="P111" s="155" t="s">
        <v>15772</v>
      </c>
      <c r="Q111" s="91" t="s">
        <v>15782</v>
      </c>
      <c r="R111" s="83"/>
      <c r="S111" s="86"/>
      <c r="T111" s="180"/>
    </row>
    <row r="112" spans="1:20" ht="39.75" customHeight="1">
      <c r="A112" s="666"/>
      <c r="B112" s="666"/>
      <c r="C112" s="666"/>
      <c r="D112" s="666"/>
      <c r="E112" s="666"/>
      <c r="F112" s="666"/>
      <c r="G112" s="26">
        <v>3</v>
      </c>
      <c r="H112" s="26" t="s">
        <v>15787</v>
      </c>
      <c r="I112" s="26" t="s">
        <v>15788</v>
      </c>
      <c r="J112" s="86" t="s">
        <v>158</v>
      </c>
      <c r="K112" s="86"/>
      <c r="L112" s="666"/>
      <c r="M112" s="666"/>
      <c r="N112" s="64"/>
      <c r="O112" s="86" t="s">
        <v>380</v>
      </c>
      <c r="P112" s="155" t="s">
        <v>15772</v>
      </c>
      <c r="Q112" s="91" t="s">
        <v>15782</v>
      </c>
      <c r="R112" s="83"/>
      <c r="S112" s="86"/>
      <c r="T112" s="180"/>
    </row>
    <row r="113" spans="1:20" ht="39.75" customHeight="1">
      <c r="A113" s="735" t="s">
        <v>15789</v>
      </c>
      <c r="B113" s="735" t="s">
        <v>363</v>
      </c>
      <c r="C113" s="735" t="s">
        <v>365</v>
      </c>
      <c r="D113" s="740" t="s">
        <v>15767</v>
      </c>
      <c r="E113" s="740" t="s">
        <v>15791</v>
      </c>
      <c r="F113" s="740" t="s">
        <v>15398</v>
      </c>
      <c r="G113" s="26">
        <v>1</v>
      </c>
      <c r="H113" s="26" t="s">
        <v>13006</v>
      </c>
      <c r="I113" s="26" t="s">
        <v>13007</v>
      </c>
      <c r="J113" s="86" t="s">
        <v>158</v>
      </c>
      <c r="K113" s="86"/>
      <c r="L113" s="734"/>
      <c r="M113" s="86"/>
      <c r="N113" s="64"/>
      <c r="O113" s="86" t="s">
        <v>380</v>
      </c>
      <c r="P113" s="155" t="s">
        <v>15772</v>
      </c>
      <c r="Q113" s="91" t="s">
        <v>15792</v>
      </c>
      <c r="R113" s="83"/>
      <c r="S113" s="86"/>
      <c r="T113" s="180"/>
    </row>
    <row r="114" spans="1:20" ht="39.75" customHeight="1">
      <c r="A114" s="665"/>
      <c r="B114" s="665"/>
      <c r="C114" s="665"/>
      <c r="D114" s="665"/>
      <c r="E114" s="665"/>
      <c r="F114" s="665"/>
      <c r="G114" s="26">
        <v>2</v>
      </c>
      <c r="H114" s="26" t="s">
        <v>13108</v>
      </c>
      <c r="I114" s="26" t="s">
        <v>13007</v>
      </c>
      <c r="J114" s="86" t="s">
        <v>158</v>
      </c>
      <c r="K114" s="86"/>
      <c r="L114" s="665"/>
      <c r="M114" s="86"/>
      <c r="N114" s="64"/>
      <c r="O114" s="86" t="s">
        <v>380</v>
      </c>
      <c r="P114" s="155" t="s">
        <v>15772</v>
      </c>
      <c r="Q114" s="91" t="s">
        <v>15792</v>
      </c>
      <c r="R114" s="83"/>
      <c r="S114" s="86"/>
      <c r="T114" s="180"/>
    </row>
    <row r="115" spans="1:20" ht="39.75" customHeight="1">
      <c r="A115" s="665"/>
      <c r="B115" s="665"/>
      <c r="C115" s="665"/>
      <c r="D115" s="665"/>
      <c r="E115" s="665"/>
      <c r="F115" s="665"/>
      <c r="G115" s="26">
        <v>3</v>
      </c>
      <c r="H115" s="26" t="s">
        <v>15543</v>
      </c>
      <c r="I115" s="26" t="s">
        <v>15785</v>
      </c>
      <c r="J115" s="86" t="s">
        <v>158</v>
      </c>
      <c r="K115" s="86"/>
      <c r="L115" s="665"/>
      <c r="M115" s="86"/>
      <c r="N115" s="64"/>
      <c r="O115" s="86" t="s">
        <v>380</v>
      </c>
      <c r="P115" s="155" t="s">
        <v>15772</v>
      </c>
      <c r="Q115" s="91" t="s">
        <v>15792</v>
      </c>
      <c r="R115" s="83"/>
      <c r="S115" s="86"/>
      <c r="T115" s="180"/>
    </row>
    <row r="116" spans="1:20" ht="39.75" customHeight="1">
      <c r="A116" s="666"/>
      <c r="B116" s="666"/>
      <c r="C116" s="666"/>
      <c r="D116" s="666"/>
      <c r="E116" s="666"/>
      <c r="F116" s="666"/>
      <c r="G116" s="26">
        <v>4</v>
      </c>
      <c r="H116" s="26" t="s">
        <v>15787</v>
      </c>
      <c r="I116" s="26" t="s">
        <v>15788</v>
      </c>
      <c r="J116" s="86" t="s">
        <v>158</v>
      </c>
      <c r="K116" s="86"/>
      <c r="L116" s="666"/>
      <c r="M116" s="86"/>
      <c r="N116" s="64"/>
      <c r="O116" s="86" t="s">
        <v>380</v>
      </c>
      <c r="P116" s="155" t="s">
        <v>15772</v>
      </c>
      <c r="Q116" s="91" t="s">
        <v>15792</v>
      </c>
      <c r="R116" s="83"/>
      <c r="S116" s="86"/>
      <c r="T116" s="180"/>
    </row>
    <row r="117" spans="1:20" ht="39.75" customHeight="1">
      <c r="A117" s="735" t="s">
        <v>15795</v>
      </c>
      <c r="B117" s="735" t="s">
        <v>363</v>
      </c>
      <c r="C117" s="735" t="s">
        <v>365</v>
      </c>
      <c r="D117" s="740" t="s">
        <v>15797</v>
      </c>
      <c r="E117" s="740" t="s">
        <v>15799</v>
      </c>
      <c r="F117" s="740" t="s">
        <v>15398</v>
      </c>
      <c r="G117" s="26">
        <v>1</v>
      </c>
      <c r="H117" s="26" t="s">
        <v>13006</v>
      </c>
      <c r="I117" s="26" t="s">
        <v>13007</v>
      </c>
      <c r="J117" s="86" t="s">
        <v>158</v>
      </c>
      <c r="K117" s="86"/>
      <c r="L117" s="734"/>
      <c r="M117" s="86"/>
      <c r="N117" s="64"/>
      <c r="O117" s="86" t="s">
        <v>380</v>
      </c>
      <c r="P117" s="86" t="s">
        <v>380</v>
      </c>
      <c r="Q117" s="91" t="s">
        <v>15803</v>
      </c>
      <c r="R117" s="86" t="s">
        <v>118</v>
      </c>
      <c r="S117" s="86"/>
      <c r="T117" s="180"/>
    </row>
    <row r="118" spans="1:20" ht="39.75" customHeight="1">
      <c r="A118" s="666"/>
      <c r="B118" s="666"/>
      <c r="C118" s="666"/>
      <c r="D118" s="666"/>
      <c r="E118" s="666"/>
      <c r="F118" s="666"/>
      <c r="G118" s="26">
        <v>2</v>
      </c>
      <c r="H118" s="26" t="s">
        <v>15745</v>
      </c>
      <c r="I118" s="26" t="s">
        <v>15545</v>
      </c>
      <c r="J118" s="86" t="s">
        <v>158</v>
      </c>
      <c r="K118" s="86"/>
      <c r="L118" s="666"/>
      <c r="M118" s="86"/>
      <c r="N118" s="64"/>
      <c r="O118" s="86" t="s">
        <v>380</v>
      </c>
      <c r="P118" s="86" t="s">
        <v>380</v>
      </c>
      <c r="Q118" s="91" t="s">
        <v>15803</v>
      </c>
      <c r="R118" s="86" t="s">
        <v>118</v>
      </c>
      <c r="S118" s="86"/>
      <c r="T118" s="180"/>
    </row>
    <row r="119" spans="1:20" ht="39.75" customHeight="1">
      <c r="A119" s="735" t="s">
        <v>15805</v>
      </c>
      <c r="B119" s="735" t="s">
        <v>363</v>
      </c>
      <c r="C119" s="735" t="s">
        <v>365</v>
      </c>
      <c r="D119" s="740" t="s">
        <v>15797</v>
      </c>
      <c r="E119" s="740" t="s">
        <v>15806</v>
      </c>
      <c r="F119" s="740" t="s">
        <v>15398</v>
      </c>
      <c r="G119" s="26">
        <v>1</v>
      </c>
      <c r="H119" s="26" t="s">
        <v>13059</v>
      </c>
      <c r="I119" s="26" t="s">
        <v>13007</v>
      </c>
      <c r="J119" s="86" t="s">
        <v>158</v>
      </c>
      <c r="K119" s="86"/>
      <c r="L119" s="734"/>
      <c r="M119" s="86"/>
      <c r="N119" s="64"/>
      <c r="O119" s="86" t="s">
        <v>380</v>
      </c>
      <c r="P119" s="86" t="s">
        <v>380</v>
      </c>
      <c r="Q119" s="91" t="s">
        <v>15807</v>
      </c>
      <c r="R119" s="86" t="s">
        <v>118</v>
      </c>
      <c r="S119" s="86"/>
      <c r="T119" s="180"/>
    </row>
    <row r="120" spans="1:20" ht="39.75" customHeight="1">
      <c r="A120" s="665"/>
      <c r="B120" s="665"/>
      <c r="C120" s="665"/>
      <c r="D120" s="665"/>
      <c r="E120" s="665"/>
      <c r="F120" s="665"/>
      <c r="G120" s="26">
        <v>2</v>
      </c>
      <c r="H120" s="26" t="s">
        <v>15745</v>
      </c>
      <c r="I120" s="26" t="s">
        <v>15808</v>
      </c>
      <c r="J120" s="86" t="s">
        <v>158</v>
      </c>
      <c r="K120" s="86"/>
      <c r="L120" s="665"/>
      <c r="M120" s="86"/>
      <c r="N120" s="64"/>
      <c r="O120" s="86" t="s">
        <v>380</v>
      </c>
      <c r="P120" s="86" t="s">
        <v>380</v>
      </c>
      <c r="Q120" s="91" t="s">
        <v>15807</v>
      </c>
      <c r="R120" s="86" t="s">
        <v>118</v>
      </c>
      <c r="S120" s="86"/>
      <c r="T120" s="180"/>
    </row>
    <row r="121" spans="1:20" ht="39.75" customHeight="1">
      <c r="A121" s="666"/>
      <c r="B121" s="666"/>
      <c r="C121" s="666"/>
      <c r="D121" s="666"/>
      <c r="E121" s="666"/>
      <c r="F121" s="666"/>
      <c r="G121" s="26">
        <v>3</v>
      </c>
      <c r="H121" s="26" t="s">
        <v>15787</v>
      </c>
      <c r="I121" s="26" t="s">
        <v>15788</v>
      </c>
      <c r="J121" s="86" t="s">
        <v>158</v>
      </c>
      <c r="K121" s="86"/>
      <c r="L121" s="666"/>
      <c r="M121" s="86"/>
      <c r="N121" s="64"/>
      <c r="O121" s="86" t="s">
        <v>380</v>
      </c>
      <c r="P121" s="86" t="s">
        <v>380</v>
      </c>
      <c r="Q121" s="91" t="s">
        <v>15807</v>
      </c>
      <c r="R121" s="86" t="s">
        <v>118</v>
      </c>
      <c r="S121" s="86"/>
      <c r="T121" s="180"/>
    </row>
    <row r="122" spans="1:20" ht="39.75" customHeight="1">
      <c r="A122" s="735" t="s">
        <v>15810</v>
      </c>
      <c r="B122" s="735" t="s">
        <v>363</v>
      </c>
      <c r="C122" s="735" t="s">
        <v>365</v>
      </c>
      <c r="D122" s="740" t="s">
        <v>15797</v>
      </c>
      <c r="E122" s="740" t="s">
        <v>15811</v>
      </c>
      <c r="F122" s="740" t="s">
        <v>15398</v>
      </c>
      <c r="G122" s="26">
        <v>1</v>
      </c>
      <c r="H122" s="26" t="s">
        <v>13006</v>
      </c>
      <c r="I122" s="26" t="s">
        <v>13007</v>
      </c>
      <c r="J122" s="86" t="s">
        <v>158</v>
      </c>
      <c r="K122" s="86"/>
      <c r="L122" s="734"/>
      <c r="M122" s="86"/>
      <c r="N122" s="64"/>
      <c r="O122" s="86" t="s">
        <v>380</v>
      </c>
      <c r="P122" s="86" t="s">
        <v>380</v>
      </c>
      <c r="Q122" s="91" t="s">
        <v>15814</v>
      </c>
      <c r="R122" s="86" t="s">
        <v>118</v>
      </c>
      <c r="S122" s="86"/>
      <c r="T122" s="180"/>
    </row>
    <row r="123" spans="1:20" ht="39.75" customHeight="1">
      <c r="A123" s="665"/>
      <c r="B123" s="665"/>
      <c r="C123" s="665"/>
      <c r="D123" s="665"/>
      <c r="E123" s="665"/>
      <c r="F123" s="665"/>
      <c r="G123" s="26">
        <v>2</v>
      </c>
      <c r="H123" s="26" t="s">
        <v>13108</v>
      </c>
      <c r="I123" s="26" t="s">
        <v>13007</v>
      </c>
      <c r="J123" s="86" t="s">
        <v>158</v>
      </c>
      <c r="K123" s="86"/>
      <c r="L123" s="665"/>
      <c r="M123" s="86"/>
      <c r="N123" s="64"/>
      <c r="O123" s="86" t="s">
        <v>380</v>
      </c>
      <c r="P123" s="86" t="s">
        <v>380</v>
      </c>
      <c r="Q123" s="91" t="s">
        <v>15814</v>
      </c>
      <c r="R123" s="86" t="s">
        <v>118</v>
      </c>
      <c r="S123" s="86"/>
      <c r="T123" s="180"/>
    </row>
    <row r="124" spans="1:20" ht="39.75" customHeight="1">
      <c r="A124" s="665"/>
      <c r="B124" s="665"/>
      <c r="C124" s="665"/>
      <c r="D124" s="665"/>
      <c r="E124" s="665"/>
      <c r="F124" s="665"/>
      <c r="G124" s="26">
        <v>3</v>
      </c>
      <c r="H124" s="26" t="s">
        <v>15745</v>
      </c>
      <c r="I124" s="26" t="s">
        <v>15808</v>
      </c>
      <c r="J124" s="86" t="s">
        <v>158</v>
      </c>
      <c r="K124" s="86"/>
      <c r="L124" s="665"/>
      <c r="M124" s="86"/>
      <c r="N124" s="64"/>
      <c r="O124" s="86" t="s">
        <v>380</v>
      </c>
      <c r="P124" s="86" t="s">
        <v>380</v>
      </c>
      <c r="Q124" s="91" t="s">
        <v>15814</v>
      </c>
      <c r="R124" s="86" t="s">
        <v>118</v>
      </c>
      <c r="S124" s="86"/>
      <c r="T124" s="180"/>
    </row>
    <row r="125" spans="1:20" ht="39.75" customHeight="1">
      <c r="A125" s="666"/>
      <c r="B125" s="666"/>
      <c r="C125" s="666"/>
      <c r="D125" s="666"/>
      <c r="E125" s="666"/>
      <c r="F125" s="666"/>
      <c r="G125" s="26">
        <v>4</v>
      </c>
      <c r="H125" s="26" t="s">
        <v>15787</v>
      </c>
      <c r="I125" s="26" t="s">
        <v>15788</v>
      </c>
      <c r="J125" s="86" t="s">
        <v>158</v>
      </c>
      <c r="K125" s="86"/>
      <c r="L125" s="666"/>
      <c r="M125" s="86"/>
      <c r="N125" s="64"/>
      <c r="O125" s="86" t="s">
        <v>380</v>
      </c>
      <c r="P125" s="86" t="s">
        <v>380</v>
      </c>
      <c r="Q125" s="91" t="s">
        <v>15814</v>
      </c>
      <c r="R125" s="86" t="s">
        <v>118</v>
      </c>
      <c r="S125" s="86"/>
      <c r="T125" s="180"/>
    </row>
    <row r="126" spans="1:20" ht="39.75" customHeight="1">
      <c r="A126" s="735" t="s">
        <v>15822</v>
      </c>
      <c r="B126" s="735" t="s">
        <v>363</v>
      </c>
      <c r="C126" s="735" t="s">
        <v>365</v>
      </c>
      <c r="D126" s="740" t="s">
        <v>15824</v>
      </c>
      <c r="E126" s="740" t="s">
        <v>15825</v>
      </c>
      <c r="F126" s="740" t="s">
        <v>15398</v>
      </c>
      <c r="G126" s="26">
        <v>1</v>
      </c>
      <c r="H126" s="26" t="s">
        <v>13006</v>
      </c>
      <c r="I126" s="26" t="s">
        <v>13007</v>
      </c>
      <c r="J126" s="86" t="s">
        <v>158</v>
      </c>
      <c r="K126" s="86"/>
      <c r="L126" s="734"/>
      <c r="M126" s="86"/>
      <c r="N126" s="64"/>
      <c r="O126" s="86" t="s">
        <v>380</v>
      </c>
      <c r="P126" s="86" t="s">
        <v>15827</v>
      </c>
      <c r="Q126" s="86" t="s">
        <v>15828</v>
      </c>
      <c r="R126" s="83"/>
      <c r="S126" s="86"/>
      <c r="T126" s="180"/>
    </row>
    <row r="127" spans="1:20" ht="39.75" customHeight="1">
      <c r="A127" s="666"/>
      <c r="B127" s="666"/>
      <c r="C127" s="666"/>
      <c r="D127" s="666"/>
      <c r="E127" s="666"/>
      <c r="F127" s="666"/>
      <c r="G127" s="26">
        <v>2</v>
      </c>
      <c r="H127" s="26" t="s">
        <v>15367</v>
      </c>
      <c r="I127" s="26" t="s">
        <v>15545</v>
      </c>
      <c r="J127" s="86" t="s">
        <v>158</v>
      </c>
      <c r="K127" s="86"/>
      <c r="L127" s="666"/>
      <c r="M127" s="86"/>
      <c r="N127" s="64"/>
      <c r="O127" s="86" t="s">
        <v>380</v>
      </c>
      <c r="P127" s="86" t="s">
        <v>15827</v>
      </c>
      <c r="Q127" s="86" t="s">
        <v>15828</v>
      </c>
      <c r="R127" s="83"/>
      <c r="S127" s="86"/>
      <c r="T127" s="180"/>
    </row>
    <row r="128" spans="1:20" ht="39.75" customHeight="1">
      <c r="A128" s="735" t="s">
        <v>15829</v>
      </c>
      <c r="B128" s="735" t="s">
        <v>363</v>
      </c>
      <c r="C128" s="735" t="s">
        <v>365</v>
      </c>
      <c r="D128" s="740" t="s">
        <v>15824</v>
      </c>
      <c r="E128" s="740" t="s">
        <v>15833</v>
      </c>
      <c r="F128" s="740" t="s">
        <v>15398</v>
      </c>
      <c r="G128" s="26">
        <v>1</v>
      </c>
      <c r="H128" s="26" t="s">
        <v>13006</v>
      </c>
      <c r="I128" s="26" t="s">
        <v>13007</v>
      </c>
      <c r="J128" s="86" t="s">
        <v>158</v>
      </c>
      <c r="K128" s="86"/>
      <c r="L128" s="734"/>
      <c r="M128" s="734" t="s">
        <v>15835</v>
      </c>
      <c r="N128" s="64"/>
      <c r="O128" s="86" t="s">
        <v>380</v>
      </c>
      <c r="P128" s="86" t="s">
        <v>15827</v>
      </c>
      <c r="Q128" s="86" t="s">
        <v>15836</v>
      </c>
      <c r="R128" s="83"/>
      <c r="S128" s="86"/>
      <c r="T128" s="180"/>
    </row>
    <row r="129" spans="1:20" ht="39.75" customHeight="1">
      <c r="A129" s="665"/>
      <c r="B129" s="665"/>
      <c r="C129" s="665"/>
      <c r="D129" s="665"/>
      <c r="E129" s="665"/>
      <c r="F129" s="665"/>
      <c r="G129" s="26">
        <v>2</v>
      </c>
      <c r="H129" s="26" t="s">
        <v>13059</v>
      </c>
      <c r="I129" s="26" t="s">
        <v>13007</v>
      </c>
      <c r="J129" s="86" t="s">
        <v>158</v>
      </c>
      <c r="K129" s="86"/>
      <c r="L129" s="665"/>
      <c r="M129" s="665"/>
      <c r="N129" s="64"/>
      <c r="O129" s="86" t="s">
        <v>380</v>
      </c>
      <c r="P129" s="86" t="s">
        <v>15827</v>
      </c>
      <c r="Q129" s="86" t="s">
        <v>15836</v>
      </c>
      <c r="R129" s="83"/>
      <c r="S129" s="86"/>
      <c r="T129" s="180"/>
    </row>
    <row r="130" spans="1:20" ht="39.75" customHeight="1">
      <c r="A130" s="666"/>
      <c r="B130" s="666"/>
      <c r="C130" s="666"/>
      <c r="D130" s="666"/>
      <c r="E130" s="666"/>
      <c r="F130" s="666"/>
      <c r="G130" s="26">
        <v>3</v>
      </c>
      <c r="H130" s="26" t="s">
        <v>15367</v>
      </c>
      <c r="I130" s="26" t="s">
        <v>15368</v>
      </c>
      <c r="J130" s="86" t="s">
        <v>158</v>
      </c>
      <c r="K130" s="86"/>
      <c r="L130" s="666"/>
      <c r="M130" s="666"/>
      <c r="N130" s="64"/>
      <c r="O130" s="86" t="s">
        <v>380</v>
      </c>
      <c r="P130" s="86" t="s">
        <v>15827</v>
      </c>
      <c r="Q130" s="86" t="s">
        <v>15836</v>
      </c>
      <c r="R130" s="83"/>
      <c r="S130" s="86"/>
      <c r="T130" s="180"/>
    </row>
    <row r="131" spans="1:20" ht="39.75" customHeight="1">
      <c r="A131" s="735" t="s">
        <v>15840</v>
      </c>
      <c r="B131" s="735" t="s">
        <v>363</v>
      </c>
      <c r="C131" s="735" t="s">
        <v>365</v>
      </c>
      <c r="D131" s="740" t="s">
        <v>15824</v>
      </c>
      <c r="E131" s="740" t="s">
        <v>15842</v>
      </c>
      <c r="F131" s="740" t="s">
        <v>15398</v>
      </c>
      <c r="G131" s="26">
        <v>1</v>
      </c>
      <c r="H131" s="26" t="s">
        <v>13006</v>
      </c>
      <c r="I131" s="26" t="s">
        <v>13007</v>
      </c>
      <c r="J131" s="86" t="s">
        <v>158</v>
      </c>
      <c r="K131" s="86"/>
      <c r="L131" s="734"/>
      <c r="M131" s="86"/>
      <c r="N131" s="64"/>
      <c r="O131" s="86" t="s">
        <v>380</v>
      </c>
      <c r="P131" s="86" t="s">
        <v>15827</v>
      </c>
      <c r="Q131" s="86" t="s">
        <v>15843</v>
      </c>
      <c r="R131" s="83"/>
      <c r="S131" s="86"/>
      <c r="T131" s="180"/>
    </row>
    <row r="132" spans="1:20" ht="39.75" customHeight="1">
      <c r="A132" s="665"/>
      <c r="B132" s="665"/>
      <c r="C132" s="665"/>
      <c r="D132" s="665"/>
      <c r="E132" s="665"/>
      <c r="F132" s="665"/>
      <c r="G132" s="26">
        <v>2</v>
      </c>
      <c r="H132" s="26" t="s">
        <v>13108</v>
      </c>
      <c r="I132" s="26" t="s">
        <v>13007</v>
      </c>
      <c r="J132" s="86" t="s">
        <v>158</v>
      </c>
      <c r="K132" s="86"/>
      <c r="L132" s="665"/>
      <c r="M132" s="86"/>
      <c r="N132" s="64"/>
      <c r="O132" s="86" t="s">
        <v>380</v>
      </c>
      <c r="P132" s="86" t="s">
        <v>15827</v>
      </c>
      <c r="Q132" s="86" t="s">
        <v>15843</v>
      </c>
      <c r="R132" s="83"/>
      <c r="S132" s="86"/>
      <c r="T132" s="180"/>
    </row>
    <row r="133" spans="1:20" ht="39.75" customHeight="1">
      <c r="A133" s="666"/>
      <c r="B133" s="666"/>
      <c r="C133" s="666"/>
      <c r="D133" s="666"/>
      <c r="E133" s="666"/>
      <c r="F133" s="666"/>
      <c r="G133" s="26">
        <v>3</v>
      </c>
      <c r="H133" s="26" t="s">
        <v>15367</v>
      </c>
      <c r="I133" s="26" t="s">
        <v>15368</v>
      </c>
      <c r="J133" s="86" t="s">
        <v>158</v>
      </c>
      <c r="K133" s="86"/>
      <c r="L133" s="666"/>
      <c r="M133" s="86"/>
      <c r="N133" s="64"/>
      <c r="O133" s="86" t="s">
        <v>380</v>
      </c>
      <c r="P133" s="86" t="s">
        <v>15827</v>
      </c>
      <c r="Q133" s="86" t="s">
        <v>15843</v>
      </c>
      <c r="R133" s="83"/>
      <c r="S133" s="86"/>
      <c r="T133" s="180"/>
    </row>
    <row r="134" spans="1:20" ht="16.5" customHeight="1">
      <c r="A134" s="735" t="s">
        <v>15844</v>
      </c>
      <c r="B134" s="735" t="s">
        <v>363</v>
      </c>
      <c r="C134" s="735" t="s">
        <v>365</v>
      </c>
      <c r="D134" s="740" t="s">
        <v>15845</v>
      </c>
      <c r="E134" s="740" t="s">
        <v>15846</v>
      </c>
      <c r="F134" s="740" t="s">
        <v>15398</v>
      </c>
      <c r="G134" s="26">
        <v>1</v>
      </c>
      <c r="H134" s="26" t="s">
        <v>15090</v>
      </c>
      <c r="I134" s="26" t="s">
        <v>13007</v>
      </c>
      <c r="J134" s="86" t="s">
        <v>158</v>
      </c>
      <c r="K134" s="86"/>
      <c r="L134" s="734"/>
      <c r="M134" s="86"/>
      <c r="N134" s="64"/>
      <c r="O134" s="86" t="s">
        <v>380</v>
      </c>
      <c r="P134" s="86" t="s">
        <v>15850</v>
      </c>
      <c r="Q134" s="86" t="s">
        <v>15851</v>
      </c>
      <c r="R134" s="83"/>
      <c r="S134" s="86"/>
      <c r="T134" s="180"/>
    </row>
    <row r="135" spans="1:20" ht="16.5" customHeight="1">
      <c r="A135" s="665"/>
      <c r="B135" s="665"/>
      <c r="C135" s="665"/>
      <c r="D135" s="665"/>
      <c r="E135" s="665"/>
      <c r="F135" s="665"/>
      <c r="G135" s="26">
        <v>2</v>
      </c>
      <c r="H135" s="26" t="s">
        <v>13006</v>
      </c>
      <c r="I135" s="26" t="s">
        <v>13007</v>
      </c>
      <c r="J135" s="86" t="s">
        <v>158</v>
      </c>
      <c r="K135" s="86"/>
      <c r="L135" s="665"/>
      <c r="M135" s="86"/>
      <c r="N135" s="64"/>
      <c r="O135" s="86" t="s">
        <v>380</v>
      </c>
      <c r="P135" s="86" t="s">
        <v>15850</v>
      </c>
      <c r="Q135" s="86" t="s">
        <v>15851</v>
      </c>
      <c r="R135" s="83"/>
      <c r="S135" s="86"/>
      <c r="T135" s="180"/>
    </row>
    <row r="136" spans="1:20" ht="16.5" customHeight="1">
      <c r="A136" s="665"/>
      <c r="B136" s="665"/>
      <c r="C136" s="665"/>
      <c r="D136" s="665"/>
      <c r="E136" s="665"/>
      <c r="F136" s="665"/>
      <c r="G136" s="26">
        <v>3</v>
      </c>
      <c r="H136" s="26" t="s">
        <v>13108</v>
      </c>
      <c r="I136" s="26" t="s">
        <v>13007</v>
      </c>
      <c r="J136" s="86" t="s">
        <v>158</v>
      </c>
      <c r="K136" s="86"/>
      <c r="L136" s="665"/>
      <c r="M136" s="86"/>
      <c r="N136" s="64"/>
      <c r="O136" s="86" t="s">
        <v>380</v>
      </c>
      <c r="P136" s="86" t="s">
        <v>15850</v>
      </c>
      <c r="Q136" s="86" t="s">
        <v>15851</v>
      </c>
      <c r="R136" s="83"/>
      <c r="S136" s="86"/>
      <c r="T136" s="180"/>
    </row>
    <row r="137" spans="1:20" ht="16.5" customHeight="1">
      <c r="A137" s="665"/>
      <c r="B137" s="665"/>
      <c r="C137" s="665"/>
      <c r="D137" s="665"/>
      <c r="E137" s="665"/>
      <c r="F137" s="665"/>
      <c r="G137" s="26">
        <v>4</v>
      </c>
      <c r="H137" s="26" t="s">
        <v>15543</v>
      </c>
      <c r="I137" s="26" t="s">
        <v>13007</v>
      </c>
      <c r="J137" s="86" t="s">
        <v>158</v>
      </c>
      <c r="K137" s="86"/>
      <c r="L137" s="665"/>
      <c r="M137" s="86"/>
      <c r="N137" s="64"/>
      <c r="O137" s="86" t="s">
        <v>380</v>
      </c>
      <c r="P137" s="86" t="s">
        <v>15850</v>
      </c>
      <c r="Q137" s="86" t="s">
        <v>15851</v>
      </c>
      <c r="R137" s="83"/>
      <c r="S137" s="86"/>
      <c r="T137" s="180"/>
    </row>
    <row r="138" spans="1:20" ht="16.5" customHeight="1">
      <c r="A138" s="665"/>
      <c r="B138" s="665"/>
      <c r="C138" s="665"/>
      <c r="D138" s="665"/>
      <c r="E138" s="665"/>
      <c r="F138" s="665"/>
      <c r="G138" s="26">
        <v>5</v>
      </c>
      <c r="H138" s="26" t="s">
        <v>15713</v>
      </c>
      <c r="I138" s="26" t="s">
        <v>13007</v>
      </c>
      <c r="J138" s="86" t="s">
        <v>158</v>
      </c>
      <c r="K138" s="86"/>
      <c r="L138" s="665"/>
      <c r="M138" s="86"/>
      <c r="N138" s="64"/>
      <c r="O138" s="86" t="s">
        <v>380</v>
      </c>
      <c r="P138" s="86" t="s">
        <v>15850</v>
      </c>
      <c r="Q138" s="86" t="s">
        <v>15851</v>
      </c>
      <c r="R138" s="83"/>
      <c r="S138" s="86"/>
      <c r="T138" s="180"/>
    </row>
    <row r="139" spans="1:20" ht="16.5" customHeight="1">
      <c r="A139" s="665"/>
      <c r="B139" s="665"/>
      <c r="C139" s="665"/>
      <c r="D139" s="665"/>
      <c r="E139" s="665"/>
      <c r="F139" s="665"/>
      <c r="G139" s="26">
        <v>6</v>
      </c>
      <c r="H139" s="26" t="s">
        <v>15543</v>
      </c>
      <c r="I139" s="26" t="s">
        <v>13007</v>
      </c>
      <c r="J139" s="86" t="s">
        <v>158</v>
      </c>
      <c r="K139" s="86"/>
      <c r="L139" s="665"/>
      <c r="M139" s="86"/>
      <c r="N139" s="64"/>
      <c r="O139" s="86" t="s">
        <v>380</v>
      </c>
      <c r="P139" s="86" t="s">
        <v>15850</v>
      </c>
      <c r="Q139" s="86" t="s">
        <v>15851</v>
      </c>
      <c r="R139" s="83"/>
      <c r="S139" s="86"/>
      <c r="T139" s="180"/>
    </row>
    <row r="140" spans="1:20" ht="16.5" customHeight="1">
      <c r="A140" s="665"/>
      <c r="B140" s="665"/>
      <c r="C140" s="665"/>
      <c r="D140" s="665"/>
      <c r="E140" s="665"/>
      <c r="F140" s="665"/>
      <c r="G140" s="26">
        <v>7</v>
      </c>
      <c r="H140" s="26" t="s">
        <v>15713</v>
      </c>
      <c r="I140" s="26" t="s">
        <v>13007</v>
      </c>
      <c r="J140" s="86" t="s">
        <v>158</v>
      </c>
      <c r="K140" s="86"/>
      <c r="L140" s="665"/>
      <c r="M140" s="86"/>
      <c r="N140" s="64"/>
      <c r="O140" s="86" t="s">
        <v>380</v>
      </c>
      <c r="P140" s="86" t="s">
        <v>15850</v>
      </c>
      <c r="Q140" s="86" t="s">
        <v>15851</v>
      </c>
      <c r="R140" s="83"/>
      <c r="S140" s="86"/>
      <c r="T140" s="180"/>
    </row>
    <row r="141" spans="1:20" ht="16.5" customHeight="1">
      <c r="A141" s="665"/>
      <c r="B141" s="665"/>
      <c r="C141" s="665"/>
      <c r="D141" s="665"/>
      <c r="E141" s="665"/>
      <c r="F141" s="665"/>
      <c r="G141" s="26">
        <v>8</v>
      </c>
      <c r="H141" s="26" t="s">
        <v>15543</v>
      </c>
      <c r="I141" s="26" t="s">
        <v>15785</v>
      </c>
      <c r="J141" s="86" t="s">
        <v>158</v>
      </c>
      <c r="K141" s="86"/>
      <c r="L141" s="665"/>
      <c r="M141" s="86"/>
      <c r="N141" s="64"/>
      <c r="O141" s="86" t="s">
        <v>380</v>
      </c>
      <c r="P141" s="86" t="s">
        <v>15850</v>
      </c>
      <c r="Q141" s="86" t="s">
        <v>15851</v>
      </c>
      <c r="R141" s="83"/>
      <c r="S141" s="86"/>
      <c r="T141" s="180"/>
    </row>
    <row r="142" spans="1:20" ht="16.5" customHeight="1">
      <c r="A142" s="665"/>
      <c r="B142" s="665"/>
      <c r="C142" s="665"/>
      <c r="D142" s="665"/>
      <c r="E142" s="665"/>
      <c r="F142" s="665"/>
      <c r="G142" s="26">
        <v>9</v>
      </c>
      <c r="H142" s="26" t="s">
        <v>15787</v>
      </c>
      <c r="I142" s="26" t="s">
        <v>15788</v>
      </c>
      <c r="J142" s="86" t="s">
        <v>158</v>
      </c>
      <c r="K142" s="86"/>
      <c r="L142" s="665"/>
      <c r="M142" s="86"/>
      <c r="N142" s="64"/>
      <c r="O142" s="86" t="s">
        <v>380</v>
      </c>
      <c r="P142" s="86" t="s">
        <v>15850</v>
      </c>
      <c r="Q142" s="86" t="s">
        <v>15851</v>
      </c>
      <c r="R142" s="83"/>
      <c r="S142" s="86"/>
      <c r="T142" s="180"/>
    </row>
    <row r="143" spans="1:20" ht="16.5" customHeight="1">
      <c r="A143" s="665"/>
      <c r="B143" s="665"/>
      <c r="C143" s="665"/>
      <c r="D143" s="665"/>
      <c r="E143" s="665"/>
      <c r="F143" s="665"/>
      <c r="G143" s="26">
        <v>10</v>
      </c>
      <c r="H143" s="26" t="s">
        <v>15713</v>
      </c>
      <c r="I143" s="26" t="s">
        <v>13007</v>
      </c>
      <c r="J143" s="86" t="s">
        <v>158</v>
      </c>
      <c r="K143" s="86"/>
      <c r="L143" s="665"/>
      <c r="M143" s="86" t="s">
        <v>15858</v>
      </c>
      <c r="N143" s="64"/>
      <c r="O143" s="86" t="s">
        <v>380</v>
      </c>
      <c r="P143" s="86" t="s">
        <v>15850</v>
      </c>
      <c r="Q143" s="86" t="s">
        <v>15851</v>
      </c>
      <c r="R143" s="83"/>
      <c r="S143" s="86"/>
      <c r="T143" s="180"/>
    </row>
    <row r="144" spans="1:20" ht="16.5" customHeight="1">
      <c r="A144" s="665"/>
      <c r="B144" s="665"/>
      <c r="C144" s="665"/>
      <c r="D144" s="665"/>
      <c r="E144" s="665"/>
      <c r="F144" s="665"/>
      <c r="G144" s="26">
        <v>11</v>
      </c>
      <c r="H144" s="26" t="s">
        <v>15543</v>
      </c>
      <c r="I144" s="26" t="s">
        <v>13007</v>
      </c>
      <c r="J144" s="86" t="s">
        <v>158</v>
      </c>
      <c r="K144" s="86"/>
      <c r="L144" s="665"/>
      <c r="M144" s="86" t="s">
        <v>15858</v>
      </c>
      <c r="N144" s="64"/>
      <c r="O144" s="86" t="s">
        <v>380</v>
      </c>
      <c r="P144" s="86" t="s">
        <v>15850</v>
      </c>
      <c r="Q144" s="86" t="s">
        <v>15851</v>
      </c>
      <c r="R144" s="83"/>
      <c r="S144" s="86"/>
      <c r="T144" s="180"/>
    </row>
    <row r="145" spans="1:20" ht="16.5" customHeight="1">
      <c r="A145" s="666"/>
      <c r="B145" s="666"/>
      <c r="C145" s="666"/>
      <c r="D145" s="666"/>
      <c r="E145" s="666"/>
      <c r="F145" s="666"/>
      <c r="G145" s="26">
        <v>12</v>
      </c>
      <c r="H145" s="26" t="s">
        <v>15098</v>
      </c>
      <c r="I145" s="26" t="s">
        <v>13007</v>
      </c>
      <c r="J145" s="86" t="s">
        <v>158</v>
      </c>
      <c r="K145" s="86"/>
      <c r="L145" s="666"/>
      <c r="M145" s="86"/>
      <c r="N145" s="64"/>
      <c r="O145" s="86" t="s">
        <v>380</v>
      </c>
      <c r="P145" s="86" t="s">
        <v>15850</v>
      </c>
      <c r="Q145" s="86" t="s">
        <v>15851</v>
      </c>
      <c r="R145" s="83"/>
      <c r="S145" s="86"/>
      <c r="T145" s="180"/>
    </row>
    <row r="146" spans="1:20" ht="16.5" customHeight="1">
      <c r="A146" s="735" t="s">
        <v>15864</v>
      </c>
      <c r="B146" s="735" t="s">
        <v>363</v>
      </c>
      <c r="C146" s="735" t="s">
        <v>365</v>
      </c>
      <c r="D146" s="740" t="s">
        <v>15845</v>
      </c>
      <c r="E146" s="740" t="s">
        <v>15867</v>
      </c>
      <c r="F146" s="740" t="s">
        <v>15398</v>
      </c>
      <c r="G146" s="26">
        <v>1</v>
      </c>
      <c r="H146" s="26" t="s">
        <v>15090</v>
      </c>
      <c r="I146" s="26" t="s">
        <v>13007</v>
      </c>
      <c r="J146" s="86" t="s">
        <v>158</v>
      </c>
      <c r="K146" s="86"/>
      <c r="L146" s="734"/>
      <c r="M146" s="86"/>
      <c r="N146" s="64"/>
      <c r="O146" s="86" t="s">
        <v>380</v>
      </c>
      <c r="P146" s="86" t="s">
        <v>15868</v>
      </c>
      <c r="Q146" s="86" t="s">
        <v>15869</v>
      </c>
      <c r="R146" s="83"/>
      <c r="S146" s="86"/>
      <c r="T146" s="180"/>
    </row>
    <row r="147" spans="1:20" ht="16.5" customHeight="1">
      <c r="A147" s="665"/>
      <c r="B147" s="665"/>
      <c r="C147" s="665"/>
      <c r="D147" s="665"/>
      <c r="E147" s="665"/>
      <c r="F147" s="665"/>
      <c r="G147" s="26">
        <v>2</v>
      </c>
      <c r="H147" s="26" t="s">
        <v>13006</v>
      </c>
      <c r="I147" s="26" t="s">
        <v>13007</v>
      </c>
      <c r="J147" s="86" t="s">
        <v>158</v>
      </c>
      <c r="K147" s="86"/>
      <c r="L147" s="665"/>
      <c r="M147" s="86"/>
      <c r="N147" s="64"/>
      <c r="O147" s="86" t="s">
        <v>380</v>
      </c>
      <c r="P147" s="86" t="s">
        <v>15868</v>
      </c>
      <c r="Q147" s="86" t="s">
        <v>15869</v>
      </c>
      <c r="R147" s="83"/>
      <c r="S147" s="86"/>
      <c r="T147" s="180"/>
    </row>
    <row r="148" spans="1:20" ht="16.5" customHeight="1">
      <c r="A148" s="665"/>
      <c r="B148" s="665"/>
      <c r="C148" s="665"/>
      <c r="D148" s="665"/>
      <c r="E148" s="665"/>
      <c r="F148" s="665"/>
      <c r="G148" s="26">
        <v>3</v>
      </c>
      <c r="H148" s="26" t="s">
        <v>13108</v>
      </c>
      <c r="I148" s="26" t="s">
        <v>13007</v>
      </c>
      <c r="J148" s="86" t="s">
        <v>158</v>
      </c>
      <c r="K148" s="86"/>
      <c r="L148" s="665"/>
      <c r="M148" s="86"/>
      <c r="N148" s="64"/>
      <c r="O148" s="86" t="s">
        <v>380</v>
      </c>
      <c r="P148" s="86" t="s">
        <v>15868</v>
      </c>
      <c r="Q148" s="86" t="s">
        <v>15869</v>
      </c>
      <c r="R148" s="83"/>
      <c r="S148" s="86"/>
      <c r="T148" s="180"/>
    </row>
    <row r="149" spans="1:20" ht="16.5" customHeight="1">
      <c r="A149" s="665"/>
      <c r="B149" s="665"/>
      <c r="C149" s="665"/>
      <c r="D149" s="665"/>
      <c r="E149" s="665"/>
      <c r="F149" s="665"/>
      <c r="G149" s="26">
        <v>4</v>
      </c>
      <c r="H149" s="26" t="s">
        <v>15543</v>
      </c>
      <c r="I149" s="26" t="s">
        <v>13007</v>
      </c>
      <c r="J149" s="86" t="s">
        <v>158</v>
      </c>
      <c r="K149" s="86"/>
      <c r="L149" s="665"/>
      <c r="M149" s="86"/>
      <c r="N149" s="64"/>
      <c r="O149" s="86" t="s">
        <v>380</v>
      </c>
      <c r="P149" s="86" t="s">
        <v>15868</v>
      </c>
      <c r="Q149" s="86" t="s">
        <v>15869</v>
      </c>
      <c r="R149" s="83"/>
      <c r="S149" s="86"/>
      <c r="T149" s="180"/>
    </row>
    <row r="150" spans="1:20" ht="16.5" customHeight="1">
      <c r="A150" s="665"/>
      <c r="B150" s="665"/>
      <c r="C150" s="665"/>
      <c r="D150" s="665"/>
      <c r="E150" s="665"/>
      <c r="F150" s="665"/>
      <c r="G150" s="26">
        <v>5</v>
      </c>
      <c r="H150" s="26" t="s">
        <v>15713</v>
      </c>
      <c r="I150" s="26" t="s">
        <v>13007</v>
      </c>
      <c r="J150" s="86" t="s">
        <v>158</v>
      </c>
      <c r="K150" s="86"/>
      <c r="L150" s="665"/>
      <c r="M150" s="86"/>
      <c r="N150" s="64"/>
      <c r="O150" s="86" t="s">
        <v>380</v>
      </c>
      <c r="P150" s="86" t="s">
        <v>15868</v>
      </c>
      <c r="Q150" s="86" t="s">
        <v>15869</v>
      </c>
      <c r="R150" s="83"/>
      <c r="S150" s="86"/>
      <c r="T150" s="180"/>
    </row>
    <row r="151" spans="1:20" ht="16.5" customHeight="1">
      <c r="A151" s="665"/>
      <c r="B151" s="665"/>
      <c r="C151" s="665"/>
      <c r="D151" s="665"/>
      <c r="E151" s="665"/>
      <c r="F151" s="665"/>
      <c r="G151" s="26">
        <v>6</v>
      </c>
      <c r="H151" s="26" t="s">
        <v>15543</v>
      </c>
      <c r="I151" s="26" t="s">
        <v>13007</v>
      </c>
      <c r="J151" s="86" t="s">
        <v>158</v>
      </c>
      <c r="K151" s="86"/>
      <c r="L151" s="665"/>
      <c r="M151" s="86"/>
      <c r="N151" s="64"/>
      <c r="O151" s="86" t="s">
        <v>380</v>
      </c>
      <c r="P151" s="86" t="s">
        <v>15868</v>
      </c>
      <c r="Q151" s="86" t="s">
        <v>15869</v>
      </c>
      <c r="R151" s="83"/>
      <c r="S151" s="86"/>
      <c r="T151" s="180"/>
    </row>
    <row r="152" spans="1:20" ht="16.5" customHeight="1">
      <c r="A152" s="665"/>
      <c r="B152" s="665"/>
      <c r="C152" s="665"/>
      <c r="D152" s="665"/>
      <c r="E152" s="665"/>
      <c r="F152" s="665"/>
      <c r="G152" s="26">
        <v>7</v>
      </c>
      <c r="H152" s="26" t="s">
        <v>15713</v>
      </c>
      <c r="I152" s="26" t="s">
        <v>13007</v>
      </c>
      <c r="J152" s="86" t="s">
        <v>158</v>
      </c>
      <c r="K152" s="86"/>
      <c r="L152" s="665"/>
      <c r="M152" s="86"/>
      <c r="N152" s="64"/>
      <c r="O152" s="86" t="s">
        <v>380</v>
      </c>
      <c r="P152" s="86" t="s">
        <v>15868</v>
      </c>
      <c r="Q152" s="86" t="s">
        <v>15869</v>
      </c>
      <c r="R152" s="83"/>
      <c r="S152" s="86"/>
      <c r="T152" s="180"/>
    </row>
    <row r="153" spans="1:20" ht="16.5" customHeight="1">
      <c r="A153" s="665"/>
      <c r="B153" s="665"/>
      <c r="C153" s="665"/>
      <c r="D153" s="665"/>
      <c r="E153" s="665"/>
      <c r="F153" s="665"/>
      <c r="G153" s="26">
        <v>8</v>
      </c>
      <c r="H153" s="26" t="s">
        <v>15543</v>
      </c>
      <c r="I153" s="26" t="s">
        <v>15785</v>
      </c>
      <c r="J153" s="86" t="s">
        <v>158</v>
      </c>
      <c r="K153" s="86"/>
      <c r="L153" s="665"/>
      <c r="M153" s="86"/>
      <c r="N153" s="64"/>
      <c r="O153" s="86" t="s">
        <v>380</v>
      </c>
      <c r="P153" s="86" t="s">
        <v>15868</v>
      </c>
      <c r="Q153" s="86" t="s">
        <v>15869</v>
      </c>
      <c r="R153" s="83"/>
      <c r="S153" s="86"/>
      <c r="T153" s="180"/>
    </row>
    <row r="154" spans="1:20" ht="16.5" customHeight="1">
      <c r="A154" s="665"/>
      <c r="B154" s="665"/>
      <c r="C154" s="665"/>
      <c r="D154" s="665"/>
      <c r="E154" s="665"/>
      <c r="F154" s="665"/>
      <c r="G154" s="26">
        <v>9</v>
      </c>
      <c r="H154" s="26" t="s">
        <v>15787</v>
      </c>
      <c r="I154" s="26" t="s">
        <v>15788</v>
      </c>
      <c r="J154" s="86" t="s">
        <v>158</v>
      </c>
      <c r="K154" s="86"/>
      <c r="L154" s="665"/>
      <c r="M154" s="86"/>
      <c r="N154" s="64"/>
      <c r="O154" s="86" t="s">
        <v>380</v>
      </c>
      <c r="P154" s="86" t="s">
        <v>15868</v>
      </c>
      <c r="Q154" s="86" t="s">
        <v>15869</v>
      </c>
      <c r="R154" s="83"/>
      <c r="S154" s="86"/>
      <c r="T154" s="180"/>
    </row>
    <row r="155" spans="1:20" ht="16.5" customHeight="1">
      <c r="A155" s="665"/>
      <c r="B155" s="665"/>
      <c r="C155" s="665"/>
      <c r="D155" s="665"/>
      <c r="E155" s="665"/>
      <c r="F155" s="665"/>
      <c r="G155" s="26">
        <v>10</v>
      </c>
      <c r="H155" s="26" t="s">
        <v>15713</v>
      </c>
      <c r="I155" s="26" t="s">
        <v>13007</v>
      </c>
      <c r="J155" s="86" t="s">
        <v>158</v>
      </c>
      <c r="K155" s="86"/>
      <c r="L155" s="665"/>
      <c r="M155" s="86" t="s">
        <v>15858</v>
      </c>
      <c r="N155" s="64"/>
      <c r="O155" s="86" t="s">
        <v>380</v>
      </c>
      <c r="P155" s="86" t="s">
        <v>15868</v>
      </c>
      <c r="Q155" s="86" t="s">
        <v>15869</v>
      </c>
      <c r="R155" s="83"/>
      <c r="S155" s="86"/>
      <c r="T155" s="180"/>
    </row>
    <row r="156" spans="1:20" ht="16.5" customHeight="1">
      <c r="A156" s="665"/>
      <c r="B156" s="665"/>
      <c r="C156" s="665"/>
      <c r="D156" s="665"/>
      <c r="E156" s="665"/>
      <c r="F156" s="665"/>
      <c r="G156" s="26">
        <v>11</v>
      </c>
      <c r="H156" s="26" t="s">
        <v>15543</v>
      </c>
      <c r="I156" s="26" t="s">
        <v>13007</v>
      </c>
      <c r="J156" s="86" t="s">
        <v>158</v>
      </c>
      <c r="K156" s="86"/>
      <c r="L156" s="665"/>
      <c r="M156" s="86" t="s">
        <v>15858</v>
      </c>
      <c r="N156" s="64"/>
      <c r="O156" s="86" t="s">
        <v>380</v>
      </c>
      <c r="P156" s="86" t="s">
        <v>15868</v>
      </c>
      <c r="Q156" s="86" t="s">
        <v>15869</v>
      </c>
      <c r="R156" s="83"/>
      <c r="S156" s="86"/>
      <c r="T156" s="180"/>
    </row>
    <row r="157" spans="1:20" ht="16.5" customHeight="1">
      <c r="A157" s="666"/>
      <c r="B157" s="666"/>
      <c r="C157" s="666"/>
      <c r="D157" s="666"/>
      <c r="E157" s="666"/>
      <c r="F157" s="666"/>
      <c r="G157" s="26">
        <v>12</v>
      </c>
      <c r="H157" s="26" t="s">
        <v>15098</v>
      </c>
      <c r="I157" s="26" t="s">
        <v>13007</v>
      </c>
      <c r="J157" s="86" t="s">
        <v>158</v>
      </c>
      <c r="K157" s="86"/>
      <c r="L157" s="666"/>
      <c r="M157" s="86"/>
      <c r="N157" s="64"/>
      <c r="O157" s="86" t="s">
        <v>380</v>
      </c>
      <c r="P157" s="86" t="s">
        <v>15868</v>
      </c>
      <c r="Q157" s="86" t="s">
        <v>15869</v>
      </c>
      <c r="R157" s="83"/>
      <c r="S157" s="86"/>
      <c r="T157" s="180"/>
    </row>
    <row r="158" spans="1:20" ht="16.5" customHeight="1">
      <c r="A158" s="735" t="s">
        <v>15878</v>
      </c>
      <c r="B158" s="735" t="s">
        <v>363</v>
      </c>
      <c r="C158" s="735" t="s">
        <v>365</v>
      </c>
      <c r="D158" s="740" t="s">
        <v>15879</v>
      </c>
      <c r="E158" s="740" t="s">
        <v>15881</v>
      </c>
      <c r="F158" s="740" t="s">
        <v>15398</v>
      </c>
      <c r="G158" s="26">
        <v>1</v>
      </c>
      <c r="H158" s="26" t="s">
        <v>15090</v>
      </c>
      <c r="I158" s="26" t="s">
        <v>13007</v>
      </c>
      <c r="J158" s="86" t="s">
        <v>158</v>
      </c>
      <c r="K158" s="86"/>
      <c r="L158" s="734"/>
      <c r="M158" s="86"/>
      <c r="N158" s="64"/>
      <c r="O158" s="86" t="s">
        <v>380</v>
      </c>
      <c r="P158" s="86" t="s">
        <v>380</v>
      </c>
      <c r="Q158" s="91" t="s">
        <v>15885</v>
      </c>
      <c r="R158" s="86" t="s">
        <v>118</v>
      </c>
      <c r="S158" s="86"/>
      <c r="T158" s="180"/>
    </row>
    <row r="159" spans="1:20" ht="16.5" customHeight="1">
      <c r="A159" s="665"/>
      <c r="B159" s="665"/>
      <c r="C159" s="665"/>
      <c r="D159" s="665"/>
      <c r="E159" s="665"/>
      <c r="F159" s="665"/>
      <c r="G159" s="26">
        <v>2</v>
      </c>
      <c r="H159" s="26" t="s">
        <v>13006</v>
      </c>
      <c r="I159" s="26" t="s">
        <v>13007</v>
      </c>
      <c r="J159" s="86" t="s">
        <v>158</v>
      </c>
      <c r="K159" s="86"/>
      <c r="L159" s="665"/>
      <c r="M159" s="86"/>
      <c r="N159" s="64"/>
      <c r="O159" s="86" t="s">
        <v>380</v>
      </c>
      <c r="P159" s="86" t="s">
        <v>380</v>
      </c>
      <c r="Q159" s="91" t="s">
        <v>15885</v>
      </c>
      <c r="R159" s="86" t="s">
        <v>118</v>
      </c>
      <c r="S159" s="86"/>
      <c r="T159" s="180"/>
    </row>
    <row r="160" spans="1:20" ht="16.5" customHeight="1">
      <c r="A160" s="665"/>
      <c r="B160" s="665"/>
      <c r="C160" s="665"/>
      <c r="D160" s="665"/>
      <c r="E160" s="665"/>
      <c r="F160" s="665"/>
      <c r="G160" s="26">
        <v>3</v>
      </c>
      <c r="H160" s="26" t="s">
        <v>13108</v>
      </c>
      <c r="I160" s="26" t="s">
        <v>13007</v>
      </c>
      <c r="J160" s="86" t="s">
        <v>158</v>
      </c>
      <c r="K160" s="86"/>
      <c r="L160" s="665"/>
      <c r="M160" s="86"/>
      <c r="N160" s="64"/>
      <c r="O160" s="86" t="s">
        <v>380</v>
      </c>
      <c r="P160" s="86" t="s">
        <v>380</v>
      </c>
      <c r="Q160" s="91" t="s">
        <v>15885</v>
      </c>
      <c r="R160" s="86" t="s">
        <v>118</v>
      </c>
      <c r="S160" s="86"/>
      <c r="T160" s="180"/>
    </row>
    <row r="161" spans="1:20" ht="16.5" customHeight="1">
      <c r="A161" s="665"/>
      <c r="B161" s="665"/>
      <c r="C161" s="665"/>
      <c r="D161" s="665"/>
      <c r="E161" s="665"/>
      <c r="F161" s="665"/>
      <c r="G161" s="26">
        <v>4</v>
      </c>
      <c r="H161" s="26" t="s">
        <v>15745</v>
      </c>
      <c r="I161" s="26" t="s">
        <v>13007</v>
      </c>
      <c r="J161" s="86" t="s">
        <v>158</v>
      </c>
      <c r="K161" s="86"/>
      <c r="L161" s="665"/>
      <c r="M161" s="86"/>
      <c r="N161" s="64"/>
      <c r="O161" s="86" t="s">
        <v>380</v>
      </c>
      <c r="P161" s="86" t="s">
        <v>380</v>
      </c>
      <c r="Q161" s="91" t="s">
        <v>15885</v>
      </c>
      <c r="R161" s="86" t="s">
        <v>118</v>
      </c>
      <c r="S161" s="86"/>
      <c r="T161" s="180"/>
    </row>
    <row r="162" spans="1:20" ht="16.5" customHeight="1">
      <c r="A162" s="665"/>
      <c r="B162" s="665"/>
      <c r="C162" s="665"/>
      <c r="D162" s="665"/>
      <c r="E162" s="665"/>
      <c r="F162" s="665"/>
      <c r="G162" s="26">
        <v>5</v>
      </c>
      <c r="H162" s="26" t="s">
        <v>15748</v>
      </c>
      <c r="I162" s="26" t="s">
        <v>13007</v>
      </c>
      <c r="J162" s="86" t="s">
        <v>158</v>
      </c>
      <c r="K162" s="86"/>
      <c r="L162" s="665"/>
      <c r="M162" s="86"/>
      <c r="N162" s="64"/>
      <c r="O162" s="86" t="s">
        <v>380</v>
      </c>
      <c r="P162" s="86" t="s">
        <v>380</v>
      </c>
      <c r="Q162" s="91" t="s">
        <v>15885</v>
      </c>
      <c r="R162" s="86" t="s">
        <v>118</v>
      </c>
      <c r="S162" s="86"/>
      <c r="T162" s="180"/>
    </row>
    <row r="163" spans="1:20" ht="16.5" customHeight="1">
      <c r="A163" s="665"/>
      <c r="B163" s="665"/>
      <c r="C163" s="665"/>
      <c r="D163" s="665"/>
      <c r="E163" s="665"/>
      <c r="F163" s="665"/>
      <c r="G163" s="26">
        <v>6</v>
      </c>
      <c r="H163" s="26" t="s">
        <v>15745</v>
      </c>
      <c r="I163" s="26" t="s">
        <v>13007</v>
      </c>
      <c r="J163" s="86" t="s">
        <v>158</v>
      </c>
      <c r="K163" s="86"/>
      <c r="L163" s="665"/>
      <c r="M163" s="86"/>
      <c r="N163" s="64"/>
      <c r="O163" s="86" t="s">
        <v>380</v>
      </c>
      <c r="P163" s="86" t="s">
        <v>380</v>
      </c>
      <c r="Q163" s="91" t="s">
        <v>15885</v>
      </c>
      <c r="R163" s="86" t="s">
        <v>118</v>
      </c>
      <c r="S163" s="86"/>
      <c r="T163" s="180"/>
    </row>
    <row r="164" spans="1:20" ht="16.5" customHeight="1">
      <c r="A164" s="665"/>
      <c r="B164" s="665"/>
      <c r="C164" s="665"/>
      <c r="D164" s="665"/>
      <c r="E164" s="665"/>
      <c r="F164" s="665"/>
      <c r="G164" s="26">
        <v>7</v>
      </c>
      <c r="H164" s="26" t="s">
        <v>15748</v>
      </c>
      <c r="I164" s="26" t="s">
        <v>13007</v>
      </c>
      <c r="J164" s="86" t="s">
        <v>158</v>
      </c>
      <c r="K164" s="86"/>
      <c r="L164" s="665"/>
      <c r="M164" s="86"/>
      <c r="N164" s="64"/>
      <c r="O164" s="86" t="s">
        <v>380</v>
      </c>
      <c r="P164" s="86" t="s">
        <v>380</v>
      </c>
      <c r="Q164" s="91" t="s">
        <v>15885</v>
      </c>
      <c r="R164" s="86" t="s">
        <v>118</v>
      </c>
      <c r="S164" s="86"/>
      <c r="T164" s="180"/>
    </row>
    <row r="165" spans="1:20" ht="16.5" customHeight="1">
      <c r="A165" s="665"/>
      <c r="B165" s="665"/>
      <c r="C165" s="665"/>
      <c r="D165" s="665"/>
      <c r="E165" s="665"/>
      <c r="F165" s="665"/>
      <c r="G165" s="26">
        <v>8</v>
      </c>
      <c r="H165" s="26" t="s">
        <v>15745</v>
      </c>
      <c r="I165" s="26" t="s">
        <v>15808</v>
      </c>
      <c r="J165" s="86" t="s">
        <v>158</v>
      </c>
      <c r="K165" s="86"/>
      <c r="L165" s="665"/>
      <c r="M165" s="86"/>
      <c r="N165" s="64"/>
      <c r="O165" s="86" t="s">
        <v>380</v>
      </c>
      <c r="P165" s="86" t="s">
        <v>380</v>
      </c>
      <c r="Q165" s="91" t="s">
        <v>15885</v>
      </c>
      <c r="R165" s="86" t="s">
        <v>118</v>
      </c>
      <c r="S165" s="86"/>
      <c r="T165" s="180"/>
    </row>
    <row r="166" spans="1:20" ht="16.5" customHeight="1">
      <c r="A166" s="665"/>
      <c r="B166" s="665"/>
      <c r="C166" s="665"/>
      <c r="D166" s="665"/>
      <c r="E166" s="665"/>
      <c r="F166" s="665"/>
      <c r="G166" s="26">
        <v>9</v>
      </c>
      <c r="H166" s="26" t="s">
        <v>15787</v>
      </c>
      <c r="I166" s="26" t="s">
        <v>15788</v>
      </c>
      <c r="J166" s="86" t="s">
        <v>158</v>
      </c>
      <c r="K166" s="86"/>
      <c r="L166" s="665"/>
      <c r="M166" s="86"/>
      <c r="N166" s="64"/>
      <c r="O166" s="86" t="s">
        <v>380</v>
      </c>
      <c r="P166" s="86" t="s">
        <v>380</v>
      </c>
      <c r="Q166" s="91" t="s">
        <v>15885</v>
      </c>
      <c r="R166" s="86" t="s">
        <v>118</v>
      </c>
      <c r="S166" s="86"/>
      <c r="T166" s="180"/>
    </row>
    <row r="167" spans="1:20" ht="16.5" customHeight="1">
      <c r="A167" s="665"/>
      <c r="B167" s="665"/>
      <c r="C167" s="665"/>
      <c r="D167" s="665"/>
      <c r="E167" s="665"/>
      <c r="F167" s="665"/>
      <c r="G167" s="26">
        <v>10</v>
      </c>
      <c r="H167" s="26" t="s">
        <v>15748</v>
      </c>
      <c r="I167" s="26" t="s">
        <v>13007</v>
      </c>
      <c r="J167" s="86" t="s">
        <v>158</v>
      </c>
      <c r="K167" s="86"/>
      <c r="L167" s="665"/>
      <c r="M167" s="86" t="s">
        <v>15858</v>
      </c>
      <c r="N167" s="64"/>
      <c r="O167" s="86" t="s">
        <v>380</v>
      </c>
      <c r="P167" s="86" t="s">
        <v>380</v>
      </c>
      <c r="Q167" s="91" t="s">
        <v>15885</v>
      </c>
      <c r="R167" s="86" t="s">
        <v>118</v>
      </c>
      <c r="S167" s="86"/>
      <c r="T167" s="180"/>
    </row>
    <row r="168" spans="1:20" ht="16.5" customHeight="1">
      <c r="A168" s="665"/>
      <c r="B168" s="665"/>
      <c r="C168" s="665"/>
      <c r="D168" s="665"/>
      <c r="E168" s="665"/>
      <c r="F168" s="665"/>
      <c r="G168" s="26">
        <v>11</v>
      </c>
      <c r="H168" s="26" t="s">
        <v>15543</v>
      </c>
      <c r="I168" s="26" t="s">
        <v>13007</v>
      </c>
      <c r="J168" s="86" t="s">
        <v>158</v>
      </c>
      <c r="K168" s="86"/>
      <c r="L168" s="665"/>
      <c r="M168" s="86" t="s">
        <v>15858</v>
      </c>
      <c r="N168" s="64"/>
      <c r="O168" s="86" t="s">
        <v>380</v>
      </c>
      <c r="P168" s="86" t="s">
        <v>380</v>
      </c>
      <c r="Q168" s="91" t="s">
        <v>15885</v>
      </c>
      <c r="R168" s="86" t="s">
        <v>118</v>
      </c>
      <c r="S168" s="86"/>
      <c r="T168" s="180"/>
    </row>
    <row r="169" spans="1:20" ht="16.5" customHeight="1">
      <c r="A169" s="666"/>
      <c r="B169" s="666"/>
      <c r="C169" s="666"/>
      <c r="D169" s="666"/>
      <c r="E169" s="666"/>
      <c r="F169" s="666"/>
      <c r="G169" s="26">
        <v>12</v>
      </c>
      <c r="H169" s="26" t="s">
        <v>15098</v>
      </c>
      <c r="I169" s="26" t="s">
        <v>13007</v>
      </c>
      <c r="J169" s="86" t="s">
        <v>158</v>
      </c>
      <c r="K169" s="86"/>
      <c r="L169" s="666"/>
      <c r="M169" s="86"/>
      <c r="N169" s="64"/>
      <c r="O169" s="86" t="s">
        <v>380</v>
      </c>
      <c r="P169" s="86" t="s">
        <v>380</v>
      </c>
      <c r="Q169" s="91" t="s">
        <v>15885</v>
      </c>
      <c r="R169" s="86" t="s">
        <v>118</v>
      </c>
      <c r="S169" s="86"/>
      <c r="T169" s="180"/>
    </row>
    <row r="170" spans="1:20" ht="16.5" customHeight="1">
      <c r="A170" s="735" t="s">
        <v>15901</v>
      </c>
      <c r="B170" s="735" t="s">
        <v>363</v>
      </c>
      <c r="C170" s="735" t="s">
        <v>365</v>
      </c>
      <c r="D170" s="740" t="s">
        <v>15879</v>
      </c>
      <c r="E170" s="740" t="s">
        <v>15902</v>
      </c>
      <c r="F170" s="740" t="s">
        <v>15398</v>
      </c>
      <c r="G170" s="26">
        <v>1</v>
      </c>
      <c r="H170" s="26" t="s">
        <v>15090</v>
      </c>
      <c r="I170" s="26" t="s">
        <v>13007</v>
      </c>
      <c r="J170" s="86" t="s">
        <v>158</v>
      </c>
      <c r="K170" s="86"/>
      <c r="L170" s="734"/>
      <c r="M170" s="86"/>
      <c r="N170" s="64"/>
      <c r="O170" s="86" t="s">
        <v>380</v>
      </c>
      <c r="P170" s="86" t="s">
        <v>380</v>
      </c>
      <c r="Q170" s="91" t="s">
        <v>15905</v>
      </c>
      <c r="R170" s="86" t="s">
        <v>118</v>
      </c>
      <c r="S170" s="86"/>
      <c r="T170" s="180"/>
    </row>
    <row r="171" spans="1:20" ht="16.5" customHeight="1">
      <c r="A171" s="665"/>
      <c r="B171" s="665"/>
      <c r="C171" s="665"/>
      <c r="D171" s="665"/>
      <c r="E171" s="665"/>
      <c r="F171" s="665"/>
      <c r="G171" s="26">
        <v>2</v>
      </c>
      <c r="H171" s="26" t="s">
        <v>13006</v>
      </c>
      <c r="I171" s="26" t="s">
        <v>13007</v>
      </c>
      <c r="J171" s="86" t="s">
        <v>158</v>
      </c>
      <c r="K171" s="86"/>
      <c r="L171" s="665"/>
      <c r="M171" s="86"/>
      <c r="N171" s="64"/>
      <c r="O171" s="86" t="s">
        <v>380</v>
      </c>
      <c r="P171" s="86" t="s">
        <v>380</v>
      </c>
      <c r="Q171" s="91" t="s">
        <v>15905</v>
      </c>
      <c r="R171" s="86" t="s">
        <v>118</v>
      </c>
      <c r="S171" s="86"/>
      <c r="T171" s="180"/>
    </row>
    <row r="172" spans="1:20" ht="16.5" customHeight="1">
      <c r="A172" s="665"/>
      <c r="B172" s="665"/>
      <c r="C172" s="665"/>
      <c r="D172" s="665"/>
      <c r="E172" s="665"/>
      <c r="F172" s="665"/>
      <c r="G172" s="26">
        <v>3</v>
      </c>
      <c r="H172" s="26" t="s">
        <v>13108</v>
      </c>
      <c r="I172" s="26" t="s">
        <v>13007</v>
      </c>
      <c r="J172" s="86" t="s">
        <v>158</v>
      </c>
      <c r="K172" s="86"/>
      <c r="L172" s="665"/>
      <c r="M172" s="86"/>
      <c r="N172" s="64"/>
      <c r="O172" s="86" t="s">
        <v>380</v>
      </c>
      <c r="P172" s="86" t="s">
        <v>380</v>
      </c>
      <c r="Q172" s="91" t="s">
        <v>15905</v>
      </c>
      <c r="R172" s="86" t="s">
        <v>118</v>
      </c>
      <c r="S172" s="86"/>
      <c r="T172" s="180"/>
    </row>
    <row r="173" spans="1:20" ht="16.5" customHeight="1">
      <c r="A173" s="665"/>
      <c r="B173" s="665"/>
      <c r="C173" s="665"/>
      <c r="D173" s="665"/>
      <c r="E173" s="665"/>
      <c r="F173" s="665"/>
      <c r="G173" s="26">
        <v>4</v>
      </c>
      <c r="H173" s="26" t="s">
        <v>15745</v>
      </c>
      <c r="I173" s="26" t="s">
        <v>13007</v>
      </c>
      <c r="J173" s="86" t="s">
        <v>158</v>
      </c>
      <c r="K173" s="86"/>
      <c r="L173" s="665"/>
      <c r="M173" s="86"/>
      <c r="N173" s="64"/>
      <c r="O173" s="86" t="s">
        <v>380</v>
      </c>
      <c r="P173" s="86" t="s">
        <v>380</v>
      </c>
      <c r="Q173" s="91" t="s">
        <v>15905</v>
      </c>
      <c r="R173" s="86" t="s">
        <v>118</v>
      </c>
      <c r="S173" s="86"/>
      <c r="T173" s="180"/>
    </row>
    <row r="174" spans="1:20" ht="16.5" customHeight="1">
      <c r="A174" s="665"/>
      <c r="B174" s="665"/>
      <c r="C174" s="665"/>
      <c r="D174" s="665"/>
      <c r="E174" s="665"/>
      <c r="F174" s="665"/>
      <c r="G174" s="26">
        <v>5</v>
      </c>
      <c r="H174" s="26" t="s">
        <v>15748</v>
      </c>
      <c r="I174" s="26" t="s">
        <v>13007</v>
      </c>
      <c r="J174" s="86" t="s">
        <v>158</v>
      </c>
      <c r="K174" s="86"/>
      <c r="L174" s="665"/>
      <c r="M174" s="86"/>
      <c r="N174" s="64"/>
      <c r="O174" s="86" t="s">
        <v>380</v>
      </c>
      <c r="P174" s="86" t="s">
        <v>380</v>
      </c>
      <c r="Q174" s="91" t="s">
        <v>15905</v>
      </c>
      <c r="R174" s="86" t="s">
        <v>118</v>
      </c>
      <c r="S174" s="86"/>
      <c r="T174" s="180"/>
    </row>
    <row r="175" spans="1:20" ht="16.5" customHeight="1">
      <c r="A175" s="665"/>
      <c r="B175" s="665"/>
      <c r="C175" s="665"/>
      <c r="D175" s="665"/>
      <c r="E175" s="665"/>
      <c r="F175" s="665"/>
      <c r="G175" s="26">
        <v>6</v>
      </c>
      <c r="H175" s="26" t="s">
        <v>15745</v>
      </c>
      <c r="I175" s="26" t="s">
        <v>13007</v>
      </c>
      <c r="J175" s="86" t="s">
        <v>158</v>
      </c>
      <c r="K175" s="86"/>
      <c r="L175" s="665"/>
      <c r="M175" s="86"/>
      <c r="N175" s="64"/>
      <c r="O175" s="86" t="s">
        <v>380</v>
      </c>
      <c r="P175" s="86" t="s">
        <v>380</v>
      </c>
      <c r="Q175" s="91" t="s">
        <v>15905</v>
      </c>
      <c r="R175" s="86" t="s">
        <v>118</v>
      </c>
      <c r="S175" s="86"/>
      <c r="T175" s="180"/>
    </row>
    <row r="176" spans="1:20" ht="16.5" customHeight="1">
      <c r="A176" s="665"/>
      <c r="B176" s="665"/>
      <c r="C176" s="665"/>
      <c r="D176" s="665"/>
      <c r="E176" s="665"/>
      <c r="F176" s="665"/>
      <c r="G176" s="26">
        <v>7</v>
      </c>
      <c r="H176" s="26" t="s">
        <v>15748</v>
      </c>
      <c r="I176" s="26" t="s">
        <v>13007</v>
      </c>
      <c r="J176" s="86" t="s">
        <v>158</v>
      </c>
      <c r="K176" s="86"/>
      <c r="L176" s="665"/>
      <c r="M176" s="86"/>
      <c r="N176" s="64"/>
      <c r="O176" s="86" t="s">
        <v>380</v>
      </c>
      <c r="P176" s="86" t="s">
        <v>380</v>
      </c>
      <c r="Q176" s="91" t="s">
        <v>15905</v>
      </c>
      <c r="R176" s="86" t="s">
        <v>118</v>
      </c>
      <c r="S176" s="86"/>
      <c r="T176" s="180"/>
    </row>
    <row r="177" spans="1:20" ht="16.5" customHeight="1">
      <c r="A177" s="665"/>
      <c r="B177" s="665"/>
      <c r="C177" s="665"/>
      <c r="D177" s="665"/>
      <c r="E177" s="665"/>
      <c r="F177" s="665"/>
      <c r="G177" s="26">
        <v>8</v>
      </c>
      <c r="H177" s="26" t="s">
        <v>15745</v>
      </c>
      <c r="I177" s="26" t="s">
        <v>15808</v>
      </c>
      <c r="J177" s="86" t="s">
        <v>158</v>
      </c>
      <c r="K177" s="86"/>
      <c r="L177" s="665"/>
      <c r="M177" s="86"/>
      <c r="N177" s="64"/>
      <c r="O177" s="86" t="s">
        <v>380</v>
      </c>
      <c r="P177" s="86" t="s">
        <v>380</v>
      </c>
      <c r="Q177" s="91" t="s">
        <v>15905</v>
      </c>
      <c r="R177" s="86" t="s">
        <v>118</v>
      </c>
      <c r="S177" s="86"/>
      <c r="T177" s="180"/>
    </row>
    <row r="178" spans="1:20" ht="16.5" customHeight="1">
      <c r="A178" s="665"/>
      <c r="B178" s="665"/>
      <c r="C178" s="665"/>
      <c r="D178" s="665"/>
      <c r="E178" s="665"/>
      <c r="F178" s="665"/>
      <c r="G178" s="26">
        <v>9</v>
      </c>
      <c r="H178" s="26" t="s">
        <v>15787</v>
      </c>
      <c r="I178" s="26" t="s">
        <v>15788</v>
      </c>
      <c r="J178" s="86" t="s">
        <v>158</v>
      </c>
      <c r="K178" s="86"/>
      <c r="L178" s="665"/>
      <c r="M178" s="86"/>
      <c r="N178" s="64"/>
      <c r="O178" s="86" t="s">
        <v>380</v>
      </c>
      <c r="P178" s="86" t="s">
        <v>380</v>
      </c>
      <c r="Q178" s="91" t="s">
        <v>15905</v>
      </c>
      <c r="R178" s="86" t="s">
        <v>118</v>
      </c>
      <c r="S178" s="86"/>
      <c r="T178" s="180"/>
    </row>
    <row r="179" spans="1:20" ht="16.5" customHeight="1">
      <c r="A179" s="665"/>
      <c r="B179" s="665"/>
      <c r="C179" s="665"/>
      <c r="D179" s="665"/>
      <c r="E179" s="665"/>
      <c r="F179" s="665"/>
      <c r="G179" s="26">
        <v>10</v>
      </c>
      <c r="H179" s="26" t="s">
        <v>15713</v>
      </c>
      <c r="I179" s="26" t="s">
        <v>13007</v>
      </c>
      <c r="J179" s="86" t="s">
        <v>158</v>
      </c>
      <c r="K179" s="86"/>
      <c r="L179" s="665"/>
      <c r="M179" s="86" t="s">
        <v>15858</v>
      </c>
      <c r="N179" s="64"/>
      <c r="O179" s="86" t="s">
        <v>380</v>
      </c>
      <c r="P179" s="86" t="s">
        <v>380</v>
      </c>
      <c r="Q179" s="91" t="s">
        <v>15905</v>
      </c>
      <c r="R179" s="86" t="s">
        <v>118</v>
      </c>
      <c r="S179" s="86"/>
      <c r="T179" s="180"/>
    </row>
    <row r="180" spans="1:20" ht="16.5" customHeight="1">
      <c r="A180" s="665"/>
      <c r="B180" s="665"/>
      <c r="C180" s="665"/>
      <c r="D180" s="665"/>
      <c r="E180" s="665"/>
      <c r="F180" s="665"/>
      <c r="G180" s="26">
        <v>11</v>
      </c>
      <c r="H180" s="26" t="s">
        <v>15543</v>
      </c>
      <c r="I180" s="26" t="s">
        <v>13007</v>
      </c>
      <c r="J180" s="86" t="s">
        <v>158</v>
      </c>
      <c r="K180" s="86"/>
      <c r="L180" s="665"/>
      <c r="M180" s="86" t="s">
        <v>15858</v>
      </c>
      <c r="N180" s="64"/>
      <c r="O180" s="86" t="s">
        <v>380</v>
      </c>
      <c r="P180" s="86" t="s">
        <v>380</v>
      </c>
      <c r="Q180" s="91" t="s">
        <v>15905</v>
      </c>
      <c r="R180" s="86" t="s">
        <v>118</v>
      </c>
      <c r="S180" s="86"/>
      <c r="T180" s="180"/>
    </row>
    <row r="181" spans="1:20" ht="16.5" customHeight="1">
      <c r="A181" s="666"/>
      <c r="B181" s="666"/>
      <c r="C181" s="666"/>
      <c r="D181" s="666"/>
      <c r="E181" s="666"/>
      <c r="F181" s="666"/>
      <c r="G181" s="26">
        <v>12</v>
      </c>
      <c r="H181" s="26" t="s">
        <v>15098</v>
      </c>
      <c r="I181" s="26" t="s">
        <v>13007</v>
      </c>
      <c r="J181" s="86" t="s">
        <v>158</v>
      </c>
      <c r="K181" s="86"/>
      <c r="L181" s="666"/>
      <c r="M181" s="86"/>
      <c r="N181" s="64"/>
      <c r="O181" s="86" t="s">
        <v>380</v>
      </c>
      <c r="P181" s="86" t="s">
        <v>380</v>
      </c>
      <c r="Q181" s="91" t="s">
        <v>15905</v>
      </c>
      <c r="R181" s="86" t="s">
        <v>118</v>
      </c>
      <c r="S181" s="86"/>
      <c r="T181" s="180"/>
    </row>
    <row r="182" spans="1:20" ht="30" customHeight="1">
      <c r="A182" s="735" t="s">
        <v>15919</v>
      </c>
      <c r="B182" s="735" t="s">
        <v>363</v>
      </c>
      <c r="C182" s="735" t="s">
        <v>365</v>
      </c>
      <c r="D182" s="740" t="s">
        <v>15921</v>
      </c>
      <c r="E182" s="740" t="s">
        <v>15922</v>
      </c>
      <c r="F182" s="740" t="s">
        <v>15398</v>
      </c>
      <c r="G182" s="26">
        <v>1</v>
      </c>
      <c r="H182" s="26" t="s">
        <v>13059</v>
      </c>
      <c r="I182" s="26" t="s">
        <v>13007</v>
      </c>
      <c r="J182" s="86" t="s">
        <v>158</v>
      </c>
      <c r="K182" s="86"/>
      <c r="L182" s="734"/>
      <c r="M182" s="86"/>
      <c r="N182" s="64"/>
      <c r="O182" s="86" t="s">
        <v>380</v>
      </c>
      <c r="P182" s="86" t="s">
        <v>15924</v>
      </c>
      <c r="Q182" s="86" t="s">
        <v>15925</v>
      </c>
      <c r="R182" s="83"/>
      <c r="S182" s="86"/>
      <c r="T182" s="180"/>
    </row>
    <row r="183" spans="1:20" ht="30" customHeight="1">
      <c r="A183" s="665"/>
      <c r="B183" s="665"/>
      <c r="C183" s="665"/>
      <c r="D183" s="665"/>
      <c r="E183" s="665"/>
      <c r="F183" s="665"/>
      <c r="G183" s="26">
        <v>2</v>
      </c>
      <c r="H183" s="26" t="s">
        <v>13006</v>
      </c>
      <c r="I183" s="26" t="s">
        <v>13007</v>
      </c>
      <c r="J183" s="86" t="s">
        <v>158</v>
      </c>
      <c r="K183" s="86"/>
      <c r="L183" s="665"/>
      <c r="M183" s="86"/>
      <c r="N183" s="64"/>
      <c r="O183" s="86" t="s">
        <v>380</v>
      </c>
      <c r="P183" s="86" t="s">
        <v>15924</v>
      </c>
      <c r="Q183" s="86" t="s">
        <v>15925</v>
      </c>
      <c r="R183" s="83"/>
      <c r="S183" s="86"/>
      <c r="T183" s="180"/>
    </row>
    <row r="184" spans="1:20" ht="30" customHeight="1">
      <c r="A184" s="666"/>
      <c r="B184" s="666"/>
      <c r="C184" s="666"/>
      <c r="D184" s="665"/>
      <c r="E184" s="666"/>
      <c r="F184" s="666"/>
      <c r="G184" s="26">
        <v>3</v>
      </c>
      <c r="H184" s="26" t="s">
        <v>15543</v>
      </c>
      <c r="I184" s="26" t="s">
        <v>15545</v>
      </c>
      <c r="J184" s="86" t="s">
        <v>158</v>
      </c>
      <c r="K184" s="86"/>
      <c r="L184" s="666"/>
      <c r="M184" s="86"/>
      <c r="N184" s="64"/>
      <c r="O184" s="86" t="s">
        <v>380</v>
      </c>
      <c r="P184" s="86" t="s">
        <v>15924</v>
      </c>
      <c r="Q184" s="86" t="s">
        <v>15925</v>
      </c>
      <c r="R184" s="83"/>
      <c r="S184" s="86"/>
      <c r="T184" s="180"/>
    </row>
    <row r="185" spans="1:20" ht="30" customHeight="1">
      <c r="A185" s="735" t="s">
        <v>15928</v>
      </c>
      <c r="B185" s="735" t="s">
        <v>363</v>
      </c>
      <c r="C185" s="735" t="s">
        <v>365</v>
      </c>
      <c r="D185" s="740" t="s">
        <v>15921</v>
      </c>
      <c r="E185" s="740" t="s">
        <v>15929</v>
      </c>
      <c r="F185" s="740" t="s">
        <v>15398</v>
      </c>
      <c r="G185" s="26">
        <v>1</v>
      </c>
      <c r="H185" s="26" t="s">
        <v>13108</v>
      </c>
      <c r="I185" s="26" t="s">
        <v>13007</v>
      </c>
      <c r="J185" s="86" t="s">
        <v>158</v>
      </c>
      <c r="K185" s="86"/>
      <c r="L185" s="734"/>
      <c r="M185" s="86"/>
      <c r="N185" s="64"/>
      <c r="O185" s="86" t="s">
        <v>380</v>
      </c>
      <c r="P185" s="86" t="s">
        <v>15924</v>
      </c>
      <c r="Q185" s="86" t="s">
        <v>15931</v>
      </c>
      <c r="R185" s="83"/>
      <c r="S185" s="86"/>
      <c r="T185" s="180"/>
    </row>
    <row r="186" spans="1:20" ht="30" customHeight="1">
      <c r="A186" s="665"/>
      <c r="B186" s="665"/>
      <c r="C186" s="665"/>
      <c r="D186" s="665"/>
      <c r="E186" s="665"/>
      <c r="F186" s="665"/>
      <c r="G186" s="26">
        <v>2</v>
      </c>
      <c r="H186" s="26" t="s">
        <v>13006</v>
      </c>
      <c r="I186" s="26" t="s">
        <v>13007</v>
      </c>
      <c r="J186" s="86" t="s">
        <v>158</v>
      </c>
      <c r="K186" s="86"/>
      <c r="L186" s="665"/>
      <c r="M186" s="86"/>
      <c r="N186" s="64"/>
      <c r="O186" s="86" t="s">
        <v>380</v>
      </c>
      <c r="P186" s="86" t="s">
        <v>15924</v>
      </c>
      <c r="Q186" s="86" t="s">
        <v>15931</v>
      </c>
      <c r="R186" s="83"/>
      <c r="S186" s="86"/>
      <c r="T186" s="180"/>
    </row>
    <row r="187" spans="1:20" ht="30" customHeight="1">
      <c r="A187" s="666"/>
      <c r="B187" s="666"/>
      <c r="C187" s="666"/>
      <c r="D187" s="665"/>
      <c r="E187" s="666"/>
      <c r="F187" s="666"/>
      <c r="G187" s="26">
        <v>3</v>
      </c>
      <c r="H187" s="26" t="s">
        <v>15543</v>
      </c>
      <c r="I187" s="26" t="s">
        <v>15545</v>
      </c>
      <c r="J187" s="86" t="s">
        <v>158</v>
      </c>
      <c r="K187" s="86"/>
      <c r="L187" s="666"/>
      <c r="M187" s="86"/>
      <c r="N187" s="64"/>
      <c r="O187" s="86" t="s">
        <v>380</v>
      </c>
      <c r="P187" s="86" t="s">
        <v>15924</v>
      </c>
      <c r="Q187" s="86" t="s">
        <v>15931</v>
      </c>
      <c r="R187" s="83"/>
      <c r="S187" s="86"/>
      <c r="T187" s="180"/>
    </row>
    <row r="188" spans="1:20" ht="30" customHeight="1">
      <c r="A188" s="735" t="s">
        <v>15932</v>
      </c>
      <c r="B188" s="735" t="s">
        <v>363</v>
      </c>
      <c r="C188" s="735" t="s">
        <v>365</v>
      </c>
      <c r="D188" s="740" t="s">
        <v>15933</v>
      </c>
      <c r="E188" s="740" t="s">
        <v>15934</v>
      </c>
      <c r="F188" s="740" t="s">
        <v>15398</v>
      </c>
      <c r="G188" s="26">
        <v>1</v>
      </c>
      <c r="H188" s="26" t="s">
        <v>13059</v>
      </c>
      <c r="I188" s="26" t="s">
        <v>13007</v>
      </c>
      <c r="J188" s="86" t="s">
        <v>158</v>
      </c>
      <c r="K188" s="86"/>
      <c r="L188" s="734"/>
      <c r="M188" s="86"/>
      <c r="N188" s="64"/>
      <c r="O188" s="86" t="s">
        <v>380</v>
      </c>
      <c r="P188" s="86" t="s">
        <v>380</v>
      </c>
      <c r="Q188" s="91" t="s">
        <v>15935</v>
      </c>
      <c r="R188" s="83"/>
      <c r="S188" s="86"/>
      <c r="T188" s="180"/>
    </row>
    <row r="189" spans="1:20" ht="30" customHeight="1">
      <c r="A189" s="665"/>
      <c r="B189" s="665"/>
      <c r="C189" s="665"/>
      <c r="D189" s="665"/>
      <c r="E189" s="665"/>
      <c r="F189" s="665"/>
      <c r="G189" s="26">
        <v>2</v>
      </c>
      <c r="H189" s="26" t="s">
        <v>13006</v>
      </c>
      <c r="I189" s="26" t="s">
        <v>13007</v>
      </c>
      <c r="J189" s="86" t="s">
        <v>158</v>
      </c>
      <c r="K189" s="86"/>
      <c r="L189" s="665"/>
      <c r="M189" s="86"/>
      <c r="N189" s="64"/>
      <c r="O189" s="86" t="s">
        <v>380</v>
      </c>
      <c r="P189" s="86" t="s">
        <v>380</v>
      </c>
      <c r="Q189" s="91" t="s">
        <v>15935</v>
      </c>
      <c r="R189" s="83"/>
      <c r="S189" s="86"/>
      <c r="T189" s="180"/>
    </row>
    <row r="190" spans="1:20" ht="30" customHeight="1">
      <c r="A190" s="666"/>
      <c r="B190" s="666"/>
      <c r="C190" s="666"/>
      <c r="D190" s="665"/>
      <c r="E190" s="666"/>
      <c r="F190" s="666"/>
      <c r="G190" s="26">
        <v>3</v>
      </c>
      <c r="H190" s="26" t="s">
        <v>15745</v>
      </c>
      <c r="I190" s="26" t="s">
        <v>15545</v>
      </c>
      <c r="J190" s="86" t="s">
        <v>158</v>
      </c>
      <c r="K190" s="86"/>
      <c r="L190" s="666"/>
      <c r="M190" s="86"/>
      <c r="N190" s="64"/>
      <c r="O190" s="86" t="s">
        <v>380</v>
      </c>
      <c r="P190" s="86" t="s">
        <v>380</v>
      </c>
      <c r="Q190" s="91" t="s">
        <v>15935</v>
      </c>
      <c r="R190" s="83"/>
      <c r="S190" s="86"/>
      <c r="T190" s="180"/>
    </row>
    <row r="191" spans="1:20" ht="30" customHeight="1">
      <c r="A191" s="735" t="s">
        <v>15939</v>
      </c>
      <c r="B191" s="735" t="s">
        <v>363</v>
      </c>
      <c r="C191" s="735" t="s">
        <v>365</v>
      </c>
      <c r="D191" s="740" t="s">
        <v>15933</v>
      </c>
      <c r="E191" s="740" t="s">
        <v>15941</v>
      </c>
      <c r="F191" s="740" t="s">
        <v>15398</v>
      </c>
      <c r="G191" s="26">
        <v>1</v>
      </c>
      <c r="H191" s="26" t="s">
        <v>13108</v>
      </c>
      <c r="I191" s="26" t="s">
        <v>13007</v>
      </c>
      <c r="J191" s="86" t="s">
        <v>158</v>
      </c>
      <c r="K191" s="86"/>
      <c r="L191" s="734"/>
      <c r="M191" s="86"/>
      <c r="N191" s="64"/>
      <c r="O191" s="86" t="s">
        <v>380</v>
      </c>
      <c r="P191" s="86" t="s">
        <v>380</v>
      </c>
      <c r="Q191" s="91" t="s">
        <v>15943</v>
      </c>
      <c r="R191" s="83"/>
      <c r="S191" s="86"/>
      <c r="T191" s="180"/>
    </row>
    <row r="192" spans="1:20" ht="30" customHeight="1">
      <c r="A192" s="665"/>
      <c r="B192" s="665"/>
      <c r="C192" s="665"/>
      <c r="D192" s="665"/>
      <c r="E192" s="665"/>
      <c r="F192" s="665"/>
      <c r="G192" s="26">
        <v>2</v>
      </c>
      <c r="H192" s="26" t="s">
        <v>13006</v>
      </c>
      <c r="I192" s="26" t="s">
        <v>13007</v>
      </c>
      <c r="J192" s="86" t="s">
        <v>158</v>
      </c>
      <c r="K192" s="86"/>
      <c r="L192" s="665"/>
      <c r="M192" s="86"/>
      <c r="N192" s="64"/>
      <c r="O192" s="86" t="s">
        <v>380</v>
      </c>
      <c r="P192" s="86" t="s">
        <v>380</v>
      </c>
      <c r="Q192" s="91" t="s">
        <v>15943</v>
      </c>
      <c r="R192" s="83"/>
      <c r="S192" s="86"/>
      <c r="T192" s="180"/>
    </row>
    <row r="193" spans="1:20" ht="30" customHeight="1">
      <c r="A193" s="666"/>
      <c r="B193" s="666"/>
      <c r="C193" s="666"/>
      <c r="D193" s="665"/>
      <c r="E193" s="666"/>
      <c r="F193" s="666"/>
      <c r="G193" s="26">
        <v>3</v>
      </c>
      <c r="H193" s="26" t="s">
        <v>15745</v>
      </c>
      <c r="I193" s="26" t="s">
        <v>15545</v>
      </c>
      <c r="J193" s="86" t="s">
        <v>158</v>
      </c>
      <c r="K193" s="86"/>
      <c r="L193" s="666"/>
      <c r="M193" s="86"/>
      <c r="N193" s="64"/>
      <c r="O193" s="86" t="s">
        <v>380</v>
      </c>
      <c r="P193" s="86" t="s">
        <v>380</v>
      </c>
      <c r="Q193" s="91" t="s">
        <v>15943</v>
      </c>
      <c r="R193" s="83"/>
      <c r="S193" s="86"/>
      <c r="T193" s="180"/>
    </row>
    <row r="194" spans="1:20" ht="17.25" customHeight="1">
      <c r="A194" s="735" t="s">
        <v>15946</v>
      </c>
      <c r="B194" s="735" t="s">
        <v>363</v>
      </c>
      <c r="C194" s="735" t="s">
        <v>365</v>
      </c>
      <c r="D194" s="740" t="s">
        <v>15947</v>
      </c>
      <c r="E194" s="740" t="s">
        <v>15948</v>
      </c>
      <c r="F194" s="740" t="s">
        <v>15398</v>
      </c>
      <c r="G194" s="26">
        <v>1</v>
      </c>
      <c r="H194" s="26" t="s">
        <v>15090</v>
      </c>
      <c r="I194" s="26" t="s">
        <v>13007</v>
      </c>
      <c r="J194" s="86" t="s">
        <v>158</v>
      </c>
      <c r="K194" s="86"/>
      <c r="L194" s="734"/>
      <c r="M194" s="86"/>
      <c r="N194" s="64"/>
      <c r="O194" s="86" t="s">
        <v>380</v>
      </c>
      <c r="P194" s="86" t="s">
        <v>15950</v>
      </c>
      <c r="Q194" s="86" t="s">
        <v>15951</v>
      </c>
      <c r="R194" s="83"/>
      <c r="S194" s="86"/>
      <c r="T194" s="180"/>
    </row>
    <row r="195" spans="1:20" ht="16.5" customHeight="1">
      <c r="A195" s="665"/>
      <c r="B195" s="665"/>
      <c r="C195" s="665"/>
      <c r="D195" s="665"/>
      <c r="E195" s="665"/>
      <c r="F195" s="665"/>
      <c r="G195" s="26">
        <v>2</v>
      </c>
      <c r="H195" s="26" t="s">
        <v>13006</v>
      </c>
      <c r="I195" s="26" t="s">
        <v>13007</v>
      </c>
      <c r="J195" s="86" t="s">
        <v>158</v>
      </c>
      <c r="K195" s="86"/>
      <c r="L195" s="665"/>
      <c r="M195" s="86"/>
      <c r="N195" s="64"/>
      <c r="O195" s="86" t="s">
        <v>380</v>
      </c>
      <c r="P195" s="86" t="s">
        <v>15950</v>
      </c>
      <c r="Q195" s="86" t="s">
        <v>15951</v>
      </c>
      <c r="R195" s="83"/>
      <c r="S195" s="86"/>
      <c r="T195" s="180"/>
    </row>
    <row r="196" spans="1:20" ht="16.5" customHeight="1">
      <c r="A196" s="665"/>
      <c r="B196" s="665"/>
      <c r="C196" s="665"/>
      <c r="D196" s="665"/>
      <c r="E196" s="665"/>
      <c r="F196" s="665"/>
      <c r="G196" s="26">
        <v>3</v>
      </c>
      <c r="H196" s="26" t="s">
        <v>13059</v>
      </c>
      <c r="I196" s="26" t="s">
        <v>13007</v>
      </c>
      <c r="J196" s="86" t="s">
        <v>158</v>
      </c>
      <c r="K196" s="86"/>
      <c r="L196" s="665"/>
      <c r="M196" s="86"/>
      <c r="N196" s="64"/>
      <c r="O196" s="86" t="s">
        <v>380</v>
      </c>
      <c r="P196" s="86" t="s">
        <v>15950</v>
      </c>
      <c r="Q196" s="86" t="s">
        <v>15951</v>
      </c>
      <c r="R196" s="83"/>
      <c r="S196" s="86"/>
      <c r="T196" s="180"/>
    </row>
    <row r="197" spans="1:20" ht="17.25" customHeight="1">
      <c r="A197" s="665"/>
      <c r="B197" s="665"/>
      <c r="C197" s="665"/>
      <c r="D197" s="665"/>
      <c r="E197" s="665"/>
      <c r="F197" s="665"/>
      <c r="G197" s="26">
        <v>4</v>
      </c>
      <c r="H197" s="26" t="s">
        <v>15367</v>
      </c>
      <c r="I197" s="26" t="s">
        <v>13007</v>
      </c>
      <c r="J197" s="86" t="s">
        <v>158</v>
      </c>
      <c r="K197" s="86"/>
      <c r="L197" s="665"/>
      <c r="M197" s="86"/>
      <c r="N197" s="64"/>
      <c r="O197" s="86" t="s">
        <v>380</v>
      </c>
      <c r="P197" s="86" t="s">
        <v>15950</v>
      </c>
      <c r="Q197" s="86" t="s">
        <v>15951</v>
      </c>
      <c r="R197" s="83"/>
      <c r="S197" s="86"/>
      <c r="T197" s="180"/>
    </row>
    <row r="198" spans="1:20" ht="16.5" customHeight="1">
      <c r="A198" s="665"/>
      <c r="B198" s="665"/>
      <c r="C198" s="665"/>
      <c r="D198" s="665"/>
      <c r="E198" s="665"/>
      <c r="F198" s="665"/>
      <c r="G198" s="26">
        <v>5</v>
      </c>
      <c r="H198" s="26" t="s">
        <v>13059</v>
      </c>
      <c r="I198" s="26" t="s">
        <v>13007</v>
      </c>
      <c r="J198" s="86" t="s">
        <v>158</v>
      </c>
      <c r="K198" s="86"/>
      <c r="L198" s="665"/>
      <c r="M198" s="86"/>
      <c r="N198" s="64"/>
      <c r="O198" s="86" t="s">
        <v>380</v>
      </c>
      <c r="P198" s="86" t="s">
        <v>15950</v>
      </c>
      <c r="Q198" s="86" t="s">
        <v>15951</v>
      </c>
      <c r="R198" s="83"/>
      <c r="S198" s="86"/>
      <c r="T198" s="180"/>
    </row>
    <row r="199" spans="1:20" ht="16.5" customHeight="1">
      <c r="A199" s="665"/>
      <c r="B199" s="665"/>
      <c r="C199" s="665"/>
      <c r="D199" s="665"/>
      <c r="E199" s="665"/>
      <c r="F199" s="665"/>
      <c r="G199" s="26">
        <v>6</v>
      </c>
      <c r="H199" s="26" t="s">
        <v>15543</v>
      </c>
      <c r="I199" s="26" t="s">
        <v>15785</v>
      </c>
      <c r="J199" s="86" t="s">
        <v>158</v>
      </c>
      <c r="K199" s="86"/>
      <c r="L199" s="665"/>
      <c r="M199" s="86"/>
      <c r="N199" s="64"/>
      <c r="O199" s="86" t="s">
        <v>380</v>
      </c>
      <c r="P199" s="86" t="s">
        <v>15950</v>
      </c>
      <c r="Q199" s="86" t="s">
        <v>15951</v>
      </c>
      <c r="R199" s="83"/>
      <c r="S199" s="86"/>
      <c r="T199" s="180"/>
    </row>
    <row r="200" spans="1:20" ht="16.5" customHeight="1">
      <c r="A200" s="666"/>
      <c r="B200" s="666"/>
      <c r="C200" s="666"/>
      <c r="D200" s="666"/>
      <c r="E200" s="666"/>
      <c r="F200" s="666"/>
      <c r="G200" s="26">
        <v>7</v>
      </c>
      <c r="H200" s="26" t="s">
        <v>15098</v>
      </c>
      <c r="I200" s="26" t="s">
        <v>13007</v>
      </c>
      <c r="J200" s="86" t="s">
        <v>158</v>
      </c>
      <c r="K200" s="86"/>
      <c r="L200" s="666"/>
      <c r="M200" s="86"/>
      <c r="N200" s="64"/>
      <c r="O200" s="86" t="s">
        <v>380</v>
      </c>
      <c r="P200" s="86" t="s">
        <v>15950</v>
      </c>
      <c r="Q200" s="86" t="s">
        <v>15951</v>
      </c>
      <c r="R200" s="83"/>
      <c r="S200" s="86"/>
      <c r="T200" s="180"/>
    </row>
    <row r="201" spans="1:20" ht="16.5" customHeight="1">
      <c r="A201" s="735" t="s">
        <v>15953</v>
      </c>
      <c r="B201" s="735" t="s">
        <v>363</v>
      </c>
      <c r="C201" s="735" t="s">
        <v>365</v>
      </c>
      <c r="D201" s="740" t="s">
        <v>15947</v>
      </c>
      <c r="E201" s="740" t="s">
        <v>15955</v>
      </c>
      <c r="F201" s="740" t="s">
        <v>15398</v>
      </c>
      <c r="G201" s="26">
        <v>1</v>
      </c>
      <c r="H201" s="26" t="s">
        <v>15090</v>
      </c>
      <c r="I201" s="26" t="s">
        <v>13007</v>
      </c>
      <c r="J201" s="86" t="s">
        <v>158</v>
      </c>
      <c r="K201" s="86"/>
      <c r="L201" s="734"/>
      <c r="M201" s="86"/>
      <c r="N201" s="64"/>
      <c r="O201" s="86" t="s">
        <v>380</v>
      </c>
      <c r="P201" s="86" t="s">
        <v>15961</v>
      </c>
      <c r="Q201" s="86" t="s">
        <v>15962</v>
      </c>
      <c r="R201" s="83"/>
      <c r="S201" s="86"/>
      <c r="T201" s="180"/>
    </row>
    <row r="202" spans="1:20" ht="17.25" customHeight="1">
      <c r="A202" s="665"/>
      <c r="B202" s="665"/>
      <c r="C202" s="665"/>
      <c r="D202" s="665"/>
      <c r="E202" s="665"/>
      <c r="F202" s="665"/>
      <c r="G202" s="26">
        <v>2</v>
      </c>
      <c r="H202" s="26" t="s">
        <v>15456</v>
      </c>
      <c r="I202" s="26" t="s">
        <v>13007</v>
      </c>
      <c r="J202" s="86" t="s">
        <v>158</v>
      </c>
      <c r="K202" s="86"/>
      <c r="L202" s="665"/>
      <c r="M202" s="86"/>
      <c r="N202" s="64"/>
      <c r="O202" s="86" t="s">
        <v>380</v>
      </c>
      <c r="P202" s="86" t="s">
        <v>15961</v>
      </c>
      <c r="Q202" s="86" t="s">
        <v>15962</v>
      </c>
      <c r="R202" s="83"/>
      <c r="S202" s="86"/>
      <c r="T202" s="180"/>
    </row>
    <row r="203" spans="1:20" ht="16.5" customHeight="1">
      <c r="A203" s="665"/>
      <c r="B203" s="665"/>
      <c r="C203" s="665"/>
      <c r="D203" s="665"/>
      <c r="E203" s="665"/>
      <c r="F203" s="665"/>
      <c r="G203" s="26">
        <v>3</v>
      </c>
      <c r="H203" s="26" t="s">
        <v>15468</v>
      </c>
      <c r="I203" s="26" t="s">
        <v>13007</v>
      </c>
      <c r="J203" s="86" t="s">
        <v>158</v>
      </c>
      <c r="K203" s="86"/>
      <c r="L203" s="665"/>
      <c r="M203" s="86"/>
      <c r="N203" s="64"/>
      <c r="O203" s="86" t="s">
        <v>380</v>
      </c>
      <c r="P203" s="86" t="s">
        <v>15961</v>
      </c>
      <c r="Q203" s="86" t="s">
        <v>15962</v>
      </c>
      <c r="R203" s="83"/>
      <c r="S203" s="86"/>
      <c r="T203" s="180"/>
    </row>
    <row r="204" spans="1:20" ht="17.25" customHeight="1">
      <c r="A204" s="665"/>
      <c r="B204" s="665"/>
      <c r="C204" s="665"/>
      <c r="D204" s="665"/>
      <c r="E204" s="665"/>
      <c r="F204" s="665"/>
      <c r="G204" s="26">
        <v>4</v>
      </c>
      <c r="H204" s="26" t="s">
        <v>15367</v>
      </c>
      <c r="I204" s="26" t="s">
        <v>13007</v>
      </c>
      <c r="J204" s="86" t="s">
        <v>158</v>
      </c>
      <c r="K204" s="86"/>
      <c r="L204" s="665"/>
      <c r="M204" s="86"/>
      <c r="N204" s="64"/>
      <c r="O204" s="86" t="s">
        <v>380</v>
      </c>
      <c r="P204" s="86" t="s">
        <v>15961</v>
      </c>
      <c r="Q204" s="86" t="s">
        <v>15962</v>
      </c>
      <c r="R204" s="83"/>
      <c r="S204" s="86"/>
      <c r="T204" s="180"/>
    </row>
    <row r="205" spans="1:20" ht="16.5" customHeight="1">
      <c r="A205" s="665"/>
      <c r="B205" s="665"/>
      <c r="C205" s="665"/>
      <c r="D205" s="665"/>
      <c r="E205" s="665"/>
      <c r="F205" s="665"/>
      <c r="G205" s="26">
        <v>5</v>
      </c>
      <c r="H205" s="26" t="s">
        <v>15468</v>
      </c>
      <c r="I205" s="26" t="s">
        <v>13007</v>
      </c>
      <c r="J205" s="86" t="s">
        <v>158</v>
      </c>
      <c r="K205" s="86"/>
      <c r="L205" s="665"/>
      <c r="M205" s="86"/>
      <c r="N205" s="64"/>
      <c r="O205" s="86" t="s">
        <v>380</v>
      </c>
      <c r="P205" s="86" t="s">
        <v>15961</v>
      </c>
      <c r="Q205" s="86" t="s">
        <v>15962</v>
      </c>
      <c r="R205" s="83"/>
      <c r="S205" s="86"/>
      <c r="T205" s="180"/>
    </row>
    <row r="206" spans="1:20" ht="17.25" customHeight="1">
      <c r="A206" s="665"/>
      <c r="B206" s="665"/>
      <c r="C206" s="665"/>
      <c r="D206" s="665"/>
      <c r="E206" s="665"/>
      <c r="F206" s="665"/>
      <c r="G206" s="26">
        <v>6</v>
      </c>
      <c r="H206" s="26" t="s">
        <v>15543</v>
      </c>
      <c r="I206" s="26" t="s">
        <v>15785</v>
      </c>
      <c r="J206" s="86" t="s">
        <v>158</v>
      </c>
      <c r="K206" s="86"/>
      <c r="L206" s="665"/>
      <c r="M206" s="86"/>
      <c r="N206" s="64"/>
      <c r="O206" s="86" t="s">
        <v>380</v>
      </c>
      <c r="P206" s="86" t="s">
        <v>15961</v>
      </c>
      <c r="Q206" s="86" t="s">
        <v>15962</v>
      </c>
      <c r="R206" s="83"/>
      <c r="S206" s="86"/>
      <c r="T206" s="180"/>
    </row>
    <row r="207" spans="1:20" ht="16.5" customHeight="1">
      <c r="A207" s="666"/>
      <c r="B207" s="666"/>
      <c r="C207" s="666"/>
      <c r="D207" s="666"/>
      <c r="E207" s="666"/>
      <c r="F207" s="666"/>
      <c r="G207" s="26">
        <v>8</v>
      </c>
      <c r="H207" s="26" t="s">
        <v>15098</v>
      </c>
      <c r="I207" s="26" t="s">
        <v>13007</v>
      </c>
      <c r="J207" s="86" t="s">
        <v>158</v>
      </c>
      <c r="K207" s="86"/>
      <c r="L207" s="666"/>
      <c r="M207" s="86"/>
      <c r="N207" s="64"/>
      <c r="O207" s="86" t="s">
        <v>380</v>
      </c>
      <c r="P207" s="86" t="s">
        <v>15961</v>
      </c>
      <c r="Q207" s="86" t="s">
        <v>15962</v>
      </c>
      <c r="R207" s="83"/>
      <c r="S207" s="86"/>
      <c r="T207" s="180"/>
    </row>
    <row r="208" spans="1:20" ht="30" customHeight="1">
      <c r="A208" s="735" t="s">
        <v>15963</v>
      </c>
      <c r="B208" s="735" t="s">
        <v>363</v>
      </c>
      <c r="C208" s="735" t="s">
        <v>365</v>
      </c>
      <c r="D208" s="740" t="s">
        <v>15964</v>
      </c>
      <c r="E208" s="740" t="s">
        <v>15965</v>
      </c>
      <c r="F208" s="740" t="s">
        <v>15398</v>
      </c>
      <c r="G208" s="26">
        <v>1</v>
      </c>
      <c r="H208" s="26" t="s">
        <v>15461</v>
      </c>
      <c r="I208" s="26" t="s">
        <v>13007</v>
      </c>
      <c r="J208" s="86" t="s">
        <v>158</v>
      </c>
      <c r="K208" s="86"/>
      <c r="L208" s="734"/>
      <c r="M208" s="86"/>
      <c r="N208" s="64"/>
      <c r="O208" s="86" t="s">
        <v>380</v>
      </c>
      <c r="P208" s="86" t="s">
        <v>15966</v>
      </c>
      <c r="Q208" s="91" t="s">
        <v>15967</v>
      </c>
      <c r="R208" s="83"/>
      <c r="S208" s="86"/>
      <c r="T208" s="180"/>
    </row>
    <row r="209" spans="1:20" ht="30" customHeight="1">
      <c r="A209" s="665"/>
      <c r="B209" s="665"/>
      <c r="C209" s="665"/>
      <c r="D209" s="665"/>
      <c r="E209" s="665"/>
      <c r="F209" s="665"/>
      <c r="G209" s="26">
        <v>2</v>
      </c>
      <c r="H209" s="26" t="s">
        <v>15543</v>
      </c>
      <c r="I209" s="26" t="s">
        <v>15785</v>
      </c>
      <c r="J209" s="86" t="s">
        <v>158</v>
      </c>
      <c r="K209" s="86"/>
      <c r="L209" s="665"/>
      <c r="M209" s="86"/>
      <c r="N209" s="64"/>
      <c r="O209" s="86" t="s">
        <v>380</v>
      </c>
      <c r="P209" s="86" t="s">
        <v>15966</v>
      </c>
      <c r="Q209" s="91" t="s">
        <v>15967</v>
      </c>
      <c r="R209" s="83"/>
      <c r="S209" s="86"/>
      <c r="T209" s="180"/>
    </row>
    <row r="210" spans="1:20" ht="30" customHeight="1">
      <c r="A210" s="666"/>
      <c r="B210" s="666"/>
      <c r="C210" s="666"/>
      <c r="D210" s="666"/>
      <c r="E210" s="666"/>
      <c r="F210" s="666"/>
      <c r="G210" s="26">
        <v>3</v>
      </c>
      <c r="H210" s="26" t="s">
        <v>15787</v>
      </c>
      <c r="I210" s="26" t="s">
        <v>15788</v>
      </c>
      <c r="J210" s="86" t="s">
        <v>158</v>
      </c>
      <c r="K210" s="86"/>
      <c r="L210" s="666"/>
      <c r="M210" s="86"/>
      <c r="N210" s="64"/>
      <c r="O210" s="86" t="s">
        <v>380</v>
      </c>
      <c r="P210" s="86" t="s">
        <v>15966</v>
      </c>
      <c r="Q210" s="91" t="s">
        <v>15967</v>
      </c>
      <c r="R210" s="83"/>
      <c r="S210" s="86"/>
      <c r="T210" s="180"/>
    </row>
    <row r="211" spans="1:20" ht="30" customHeight="1">
      <c r="A211" s="735" t="s">
        <v>15973</v>
      </c>
      <c r="B211" s="735" t="s">
        <v>363</v>
      </c>
      <c r="C211" s="735" t="s">
        <v>365</v>
      </c>
      <c r="D211" s="740" t="s">
        <v>15964</v>
      </c>
      <c r="E211" s="740" t="s">
        <v>15976</v>
      </c>
      <c r="F211" s="740" t="s">
        <v>15398</v>
      </c>
      <c r="G211" s="26">
        <v>1</v>
      </c>
      <c r="H211" s="26" t="s">
        <v>15461</v>
      </c>
      <c r="I211" s="26" t="s">
        <v>13007</v>
      </c>
      <c r="J211" s="86" t="s">
        <v>158</v>
      </c>
      <c r="K211" s="86"/>
      <c r="L211" s="734"/>
      <c r="M211" s="86"/>
      <c r="N211" s="64"/>
      <c r="O211" s="86" t="s">
        <v>380</v>
      </c>
      <c r="P211" s="86" t="s">
        <v>15966</v>
      </c>
      <c r="Q211" s="91" t="s">
        <v>15982</v>
      </c>
      <c r="R211" s="83"/>
      <c r="S211" s="86"/>
      <c r="T211" s="180"/>
    </row>
    <row r="212" spans="1:20" ht="30" customHeight="1">
      <c r="A212" s="665"/>
      <c r="B212" s="665"/>
      <c r="C212" s="665"/>
      <c r="D212" s="665"/>
      <c r="E212" s="665"/>
      <c r="F212" s="665"/>
      <c r="G212" s="26">
        <v>2</v>
      </c>
      <c r="H212" s="26" t="s">
        <v>15543</v>
      </c>
      <c r="I212" s="26" t="s">
        <v>15785</v>
      </c>
      <c r="J212" s="86" t="s">
        <v>158</v>
      </c>
      <c r="K212" s="86"/>
      <c r="L212" s="665"/>
      <c r="M212" s="86"/>
      <c r="N212" s="64"/>
      <c r="O212" s="86" t="s">
        <v>380</v>
      </c>
      <c r="P212" s="86" t="s">
        <v>15966</v>
      </c>
      <c r="Q212" s="91" t="s">
        <v>15982</v>
      </c>
      <c r="R212" s="83"/>
      <c r="S212" s="86"/>
      <c r="T212" s="180"/>
    </row>
    <row r="213" spans="1:20" ht="30" customHeight="1">
      <c r="A213" s="666"/>
      <c r="B213" s="666"/>
      <c r="C213" s="666"/>
      <c r="D213" s="666"/>
      <c r="E213" s="666"/>
      <c r="F213" s="666"/>
      <c r="G213" s="26">
        <v>3</v>
      </c>
      <c r="H213" s="26" t="s">
        <v>15787</v>
      </c>
      <c r="I213" s="26" t="s">
        <v>15788</v>
      </c>
      <c r="J213" s="86" t="s">
        <v>158</v>
      </c>
      <c r="K213" s="86"/>
      <c r="L213" s="666"/>
      <c r="M213" s="86"/>
      <c r="N213" s="64"/>
      <c r="O213" s="86" t="s">
        <v>380</v>
      </c>
      <c r="P213" s="86" t="s">
        <v>15966</v>
      </c>
      <c r="Q213" s="91" t="s">
        <v>15982</v>
      </c>
      <c r="R213" s="83"/>
      <c r="S213" s="86"/>
      <c r="T213" s="180"/>
    </row>
    <row r="214" spans="1:20" ht="30" customHeight="1">
      <c r="A214" s="735" t="s">
        <v>15987</v>
      </c>
      <c r="B214" s="735" t="s">
        <v>363</v>
      </c>
      <c r="C214" s="735" t="s">
        <v>365</v>
      </c>
      <c r="D214" s="740" t="s">
        <v>15964</v>
      </c>
      <c r="E214" s="740" t="s">
        <v>15989</v>
      </c>
      <c r="F214" s="740" t="s">
        <v>15398</v>
      </c>
      <c r="G214" s="26">
        <v>1</v>
      </c>
      <c r="H214" s="26" t="s">
        <v>15461</v>
      </c>
      <c r="I214" s="26" t="s">
        <v>13007</v>
      </c>
      <c r="J214" s="86" t="s">
        <v>158</v>
      </c>
      <c r="K214" s="86"/>
      <c r="L214" s="734"/>
      <c r="M214" s="86"/>
      <c r="N214" s="64"/>
      <c r="O214" s="86" t="s">
        <v>380</v>
      </c>
      <c r="P214" s="86" t="s">
        <v>15966</v>
      </c>
      <c r="Q214" s="91" t="s">
        <v>15992</v>
      </c>
      <c r="R214" s="83"/>
      <c r="S214" s="86"/>
      <c r="T214" s="180"/>
    </row>
    <row r="215" spans="1:20" ht="30" customHeight="1">
      <c r="A215" s="665"/>
      <c r="B215" s="665"/>
      <c r="C215" s="665"/>
      <c r="D215" s="665"/>
      <c r="E215" s="665"/>
      <c r="F215" s="665"/>
      <c r="G215" s="26">
        <v>2</v>
      </c>
      <c r="H215" s="26" t="s">
        <v>15543</v>
      </c>
      <c r="I215" s="26" t="s">
        <v>15785</v>
      </c>
      <c r="J215" s="86" t="s">
        <v>158</v>
      </c>
      <c r="K215" s="86"/>
      <c r="L215" s="665"/>
      <c r="M215" s="86"/>
      <c r="N215" s="64"/>
      <c r="O215" s="86" t="s">
        <v>380</v>
      </c>
      <c r="P215" s="86" t="s">
        <v>15966</v>
      </c>
      <c r="Q215" s="91" t="s">
        <v>15992</v>
      </c>
      <c r="R215" s="83"/>
      <c r="S215" s="86"/>
      <c r="T215" s="180"/>
    </row>
    <row r="216" spans="1:20" ht="30" customHeight="1">
      <c r="A216" s="666"/>
      <c r="B216" s="666"/>
      <c r="C216" s="666"/>
      <c r="D216" s="666"/>
      <c r="E216" s="666"/>
      <c r="F216" s="666"/>
      <c r="G216" s="26">
        <v>3</v>
      </c>
      <c r="H216" s="26" t="s">
        <v>15787</v>
      </c>
      <c r="I216" s="26" t="s">
        <v>15788</v>
      </c>
      <c r="J216" s="86" t="s">
        <v>158</v>
      </c>
      <c r="K216" s="86"/>
      <c r="L216" s="666"/>
      <c r="M216" s="86"/>
      <c r="N216" s="64"/>
      <c r="O216" s="86" t="s">
        <v>380</v>
      </c>
      <c r="P216" s="86" t="s">
        <v>15966</v>
      </c>
      <c r="Q216" s="91" t="s">
        <v>15992</v>
      </c>
      <c r="R216" s="83"/>
      <c r="S216" s="86"/>
      <c r="T216" s="180"/>
    </row>
    <row r="217" spans="1:20" ht="30" customHeight="1">
      <c r="A217" s="735" t="s">
        <v>15995</v>
      </c>
      <c r="B217" s="735" t="s">
        <v>363</v>
      </c>
      <c r="C217" s="735" t="s">
        <v>365</v>
      </c>
      <c r="D217" s="740" t="s">
        <v>15964</v>
      </c>
      <c r="E217" s="740" t="s">
        <v>15997</v>
      </c>
      <c r="F217" s="740" t="s">
        <v>15398</v>
      </c>
      <c r="G217" s="26">
        <v>1</v>
      </c>
      <c r="H217" s="26" t="s">
        <v>15461</v>
      </c>
      <c r="I217" s="26" t="s">
        <v>13007</v>
      </c>
      <c r="J217" s="86" t="s">
        <v>158</v>
      </c>
      <c r="K217" s="86"/>
      <c r="L217" s="734"/>
      <c r="M217" s="86"/>
      <c r="N217" s="64"/>
      <c r="O217" s="86" t="s">
        <v>380</v>
      </c>
      <c r="P217" s="86" t="s">
        <v>15966</v>
      </c>
      <c r="Q217" s="91" t="s">
        <v>15998</v>
      </c>
      <c r="R217" s="83"/>
      <c r="S217" s="86"/>
      <c r="T217" s="180"/>
    </row>
    <row r="218" spans="1:20" ht="30" customHeight="1">
      <c r="A218" s="665"/>
      <c r="B218" s="665"/>
      <c r="C218" s="665"/>
      <c r="D218" s="665"/>
      <c r="E218" s="665"/>
      <c r="F218" s="665"/>
      <c r="G218" s="26">
        <v>2</v>
      </c>
      <c r="H218" s="26" t="s">
        <v>15543</v>
      </c>
      <c r="I218" s="26" t="s">
        <v>15785</v>
      </c>
      <c r="J218" s="86" t="s">
        <v>158</v>
      </c>
      <c r="K218" s="86"/>
      <c r="L218" s="665"/>
      <c r="M218" s="86"/>
      <c r="N218" s="64"/>
      <c r="O218" s="86" t="s">
        <v>380</v>
      </c>
      <c r="P218" s="86" t="s">
        <v>15966</v>
      </c>
      <c r="Q218" s="91" t="s">
        <v>15998</v>
      </c>
      <c r="R218" s="83"/>
      <c r="S218" s="86"/>
      <c r="T218" s="180"/>
    </row>
    <row r="219" spans="1:20" ht="30" customHeight="1">
      <c r="A219" s="666"/>
      <c r="B219" s="666"/>
      <c r="C219" s="666"/>
      <c r="D219" s="666"/>
      <c r="E219" s="666"/>
      <c r="F219" s="666"/>
      <c r="G219" s="26">
        <v>3</v>
      </c>
      <c r="H219" s="26" t="s">
        <v>15787</v>
      </c>
      <c r="I219" s="26" t="s">
        <v>15788</v>
      </c>
      <c r="J219" s="86" t="s">
        <v>158</v>
      </c>
      <c r="K219" s="86"/>
      <c r="L219" s="666"/>
      <c r="M219" s="86"/>
      <c r="N219" s="64"/>
      <c r="O219" s="86" t="s">
        <v>380</v>
      </c>
      <c r="P219" s="86" t="s">
        <v>15966</v>
      </c>
      <c r="Q219" s="91" t="s">
        <v>15998</v>
      </c>
      <c r="R219" s="83"/>
      <c r="S219" s="86"/>
      <c r="T219" s="180"/>
    </row>
    <row r="220" spans="1:20" ht="30" customHeight="1">
      <c r="A220" s="735" t="s">
        <v>16005</v>
      </c>
      <c r="B220" s="735" t="s">
        <v>363</v>
      </c>
      <c r="C220" s="735" t="s">
        <v>365</v>
      </c>
      <c r="D220" s="740" t="s">
        <v>15964</v>
      </c>
      <c r="E220" s="740" t="s">
        <v>16009</v>
      </c>
      <c r="F220" s="740" t="s">
        <v>15398</v>
      </c>
      <c r="G220" s="26">
        <v>1</v>
      </c>
      <c r="H220" s="26" t="s">
        <v>15461</v>
      </c>
      <c r="I220" s="26" t="s">
        <v>13007</v>
      </c>
      <c r="J220" s="86" t="s">
        <v>158</v>
      </c>
      <c r="K220" s="86"/>
      <c r="L220" s="734"/>
      <c r="M220" s="86"/>
      <c r="N220" s="64"/>
      <c r="O220" s="86" t="s">
        <v>380</v>
      </c>
      <c r="P220" s="86" t="s">
        <v>15966</v>
      </c>
      <c r="Q220" s="91" t="s">
        <v>16013</v>
      </c>
      <c r="R220" s="83"/>
      <c r="S220" s="86"/>
      <c r="T220" s="180"/>
    </row>
    <row r="221" spans="1:20" ht="30" customHeight="1">
      <c r="A221" s="665"/>
      <c r="B221" s="665"/>
      <c r="C221" s="665"/>
      <c r="D221" s="665"/>
      <c r="E221" s="665"/>
      <c r="F221" s="665"/>
      <c r="G221" s="26">
        <v>2</v>
      </c>
      <c r="H221" s="26" t="s">
        <v>15543</v>
      </c>
      <c r="I221" s="26" t="s">
        <v>15785</v>
      </c>
      <c r="J221" s="86" t="s">
        <v>158</v>
      </c>
      <c r="K221" s="86"/>
      <c r="L221" s="665"/>
      <c r="M221" s="86"/>
      <c r="N221" s="64"/>
      <c r="O221" s="86" t="s">
        <v>380</v>
      </c>
      <c r="P221" s="86" t="s">
        <v>15966</v>
      </c>
      <c r="Q221" s="91" t="s">
        <v>16013</v>
      </c>
      <c r="R221" s="83"/>
      <c r="S221" s="86"/>
      <c r="T221" s="180"/>
    </row>
    <row r="222" spans="1:20" ht="30" customHeight="1">
      <c r="A222" s="666"/>
      <c r="B222" s="666"/>
      <c r="C222" s="666"/>
      <c r="D222" s="666"/>
      <c r="E222" s="666"/>
      <c r="F222" s="666"/>
      <c r="G222" s="26">
        <v>3</v>
      </c>
      <c r="H222" s="26" t="s">
        <v>15787</v>
      </c>
      <c r="I222" s="26" t="s">
        <v>15788</v>
      </c>
      <c r="J222" s="86" t="s">
        <v>158</v>
      </c>
      <c r="K222" s="86"/>
      <c r="L222" s="666"/>
      <c r="M222" s="86"/>
      <c r="N222" s="64"/>
      <c r="O222" s="86" t="s">
        <v>380</v>
      </c>
      <c r="P222" s="86" t="s">
        <v>15966</v>
      </c>
      <c r="Q222" s="91" t="s">
        <v>16013</v>
      </c>
      <c r="R222" s="83"/>
      <c r="S222" s="86"/>
      <c r="T222" s="180"/>
    </row>
    <row r="223" spans="1:20" ht="30" customHeight="1">
      <c r="A223" s="735" t="s">
        <v>16016</v>
      </c>
      <c r="B223" s="735" t="s">
        <v>363</v>
      </c>
      <c r="C223" s="735" t="s">
        <v>365</v>
      </c>
      <c r="D223" s="740" t="s">
        <v>15964</v>
      </c>
      <c r="E223" s="740" t="s">
        <v>16018</v>
      </c>
      <c r="F223" s="740" t="s">
        <v>15398</v>
      </c>
      <c r="G223" s="26">
        <v>1</v>
      </c>
      <c r="H223" s="26" t="s">
        <v>15461</v>
      </c>
      <c r="I223" s="26" t="s">
        <v>13007</v>
      </c>
      <c r="J223" s="86" t="s">
        <v>158</v>
      </c>
      <c r="K223" s="86"/>
      <c r="L223" s="734"/>
      <c r="M223" s="86"/>
      <c r="N223" s="64"/>
      <c r="O223" s="86" t="s">
        <v>380</v>
      </c>
      <c r="P223" s="86" t="s">
        <v>15966</v>
      </c>
      <c r="Q223" s="91" t="s">
        <v>16019</v>
      </c>
      <c r="R223" s="83"/>
      <c r="S223" s="86"/>
      <c r="T223" s="180"/>
    </row>
    <row r="224" spans="1:20" ht="30" customHeight="1">
      <c r="A224" s="665"/>
      <c r="B224" s="665"/>
      <c r="C224" s="665"/>
      <c r="D224" s="665"/>
      <c r="E224" s="665"/>
      <c r="F224" s="665"/>
      <c r="G224" s="26">
        <v>2</v>
      </c>
      <c r="H224" s="26" t="s">
        <v>15543</v>
      </c>
      <c r="I224" s="26" t="s">
        <v>15785</v>
      </c>
      <c r="J224" s="86" t="s">
        <v>158</v>
      </c>
      <c r="K224" s="86"/>
      <c r="L224" s="665"/>
      <c r="M224" s="86"/>
      <c r="N224" s="64"/>
      <c r="O224" s="86" t="s">
        <v>380</v>
      </c>
      <c r="P224" s="86" t="s">
        <v>15966</v>
      </c>
      <c r="Q224" s="91" t="s">
        <v>16019</v>
      </c>
      <c r="R224" s="83"/>
      <c r="S224" s="86"/>
      <c r="T224" s="180"/>
    </row>
    <row r="225" spans="1:20" ht="30" customHeight="1">
      <c r="A225" s="666"/>
      <c r="B225" s="666"/>
      <c r="C225" s="666"/>
      <c r="D225" s="666"/>
      <c r="E225" s="666"/>
      <c r="F225" s="666"/>
      <c r="G225" s="26">
        <v>3</v>
      </c>
      <c r="H225" s="26" t="s">
        <v>15787</v>
      </c>
      <c r="I225" s="26" t="s">
        <v>15788</v>
      </c>
      <c r="J225" s="86" t="s">
        <v>158</v>
      </c>
      <c r="K225" s="86"/>
      <c r="L225" s="666"/>
      <c r="M225" s="86"/>
      <c r="N225" s="64"/>
      <c r="O225" s="86" t="s">
        <v>380</v>
      </c>
      <c r="P225" s="86" t="s">
        <v>15966</v>
      </c>
      <c r="Q225" s="91" t="s">
        <v>16019</v>
      </c>
      <c r="R225" s="83"/>
      <c r="S225" s="86"/>
      <c r="T225" s="180"/>
    </row>
    <row r="226" spans="1:20" ht="30" customHeight="1">
      <c r="A226" s="735" t="s">
        <v>16024</v>
      </c>
      <c r="B226" s="735" t="s">
        <v>363</v>
      </c>
      <c r="C226" s="735" t="s">
        <v>365</v>
      </c>
      <c r="D226" s="740" t="s">
        <v>15964</v>
      </c>
      <c r="E226" s="740" t="s">
        <v>16027</v>
      </c>
      <c r="F226" s="740" t="s">
        <v>15398</v>
      </c>
      <c r="G226" s="26">
        <v>1</v>
      </c>
      <c r="H226" s="26" t="s">
        <v>15461</v>
      </c>
      <c r="I226" s="26" t="s">
        <v>13007</v>
      </c>
      <c r="J226" s="86" t="s">
        <v>158</v>
      </c>
      <c r="K226" s="86"/>
      <c r="L226" s="734"/>
      <c r="M226" s="86"/>
      <c r="N226" s="64"/>
      <c r="O226" s="86" t="s">
        <v>380</v>
      </c>
      <c r="P226" s="86" t="s">
        <v>15966</v>
      </c>
      <c r="Q226" s="91" t="s">
        <v>16029</v>
      </c>
      <c r="R226" s="83"/>
      <c r="S226" s="86"/>
      <c r="T226" s="180"/>
    </row>
    <row r="227" spans="1:20" ht="30" customHeight="1">
      <c r="A227" s="665"/>
      <c r="B227" s="665"/>
      <c r="C227" s="665"/>
      <c r="D227" s="665"/>
      <c r="E227" s="665"/>
      <c r="F227" s="665"/>
      <c r="G227" s="26">
        <v>2</v>
      </c>
      <c r="H227" s="26" t="s">
        <v>15543</v>
      </c>
      <c r="I227" s="26" t="s">
        <v>15785</v>
      </c>
      <c r="J227" s="86" t="s">
        <v>158</v>
      </c>
      <c r="K227" s="86"/>
      <c r="L227" s="665"/>
      <c r="M227" s="86"/>
      <c r="N227" s="64"/>
      <c r="O227" s="86" t="s">
        <v>380</v>
      </c>
      <c r="P227" s="86" t="s">
        <v>15966</v>
      </c>
      <c r="Q227" s="91" t="s">
        <v>16029</v>
      </c>
      <c r="R227" s="83"/>
      <c r="S227" s="86"/>
      <c r="T227" s="180"/>
    </row>
    <row r="228" spans="1:20" ht="30" customHeight="1">
      <c r="A228" s="666"/>
      <c r="B228" s="666"/>
      <c r="C228" s="666"/>
      <c r="D228" s="666"/>
      <c r="E228" s="666"/>
      <c r="F228" s="666"/>
      <c r="G228" s="26">
        <v>3</v>
      </c>
      <c r="H228" s="26" t="s">
        <v>15787</v>
      </c>
      <c r="I228" s="26" t="s">
        <v>15788</v>
      </c>
      <c r="J228" s="86" t="s">
        <v>158</v>
      </c>
      <c r="K228" s="86"/>
      <c r="L228" s="666"/>
      <c r="M228" s="86"/>
      <c r="N228" s="64"/>
      <c r="O228" s="86" t="s">
        <v>380</v>
      </c>
      <c r="P228" s="86" t="s">
        <v>15966</v>
      </c>
      <c r="Q228" s="91" t="s">
        <v>16029</v>
      </c>
      <c r="R228" s="86"/>
      <c r="S228" s="86"/>
      <c r="T228" s="180"/>
    </row>
    <row r="229" spans="1:20" ht="30" customHeight="1">
      <c r="A229" s="735" t="s">
        <v>16031</v>
      </c>
      <c r="B229" s="735" t="s">
        <v>363</v>
      </c>
      <c r="C229" s="735" t="s">
        <v>365</v>
      </c>
      <c r="D229" s="740" t="s">
        <v>15964</v>
      </c>
      <c r="E229" s="740" t="s">
        <v>16033</v>
      </c>
      <c r="F229" s="740" t="s">
        <v>15398</v>
      </c>
      <c r="G229" s="26">
        <v>1</v>
      </c>
      <c r="H229" s="26" t="s">
        <v>15461</v>
      </c>
      <c r="I229" s="26" t="s">
        <v>13007</v>
      </c>
      <c r="J229" s="86" t="s">
        <v>158</v>
      </c>
      <c r="K229" s="86"/>
      <c r="L229" s="734"/>
      <c r="M229" s="86"/>
      <c r="N229" s="64"/>
      <c r="O229" s="86" t="s">
        <v>380</v>
      </c>
      <c r="P229" s="86" t="s">
        <v>15966</v>
      </c>
      <c r="Q229" s="91" t="s">
        <v>16039</v>
      </c>
      <c r="R229" s="86"/>
      <c r="S229" s="86"/>
      <c r="T229" s="180"/>
    </row>
    <row r="230" spans="1:20" ht="30" customHeight="1">
      <c r="A230" s="665"/>
      <c r="B230" s="665"/>
      <c r="C230" s="665"/>
      <c r="D230" s="665"/>
      <c r="E230" s="665"/>
      <c r="F230" s="665"/>
      <c r="G230" s="26">
        <v>2</v>
      </c>
      <c r="H230" s="26" t="s">
        <v>15543</v>
      </c>
      <c r="I230" s="26" t="s">
        <v>15785</v>
      </c>
      <c r="J230" s="86" t="s">
        <v>158</v>
      </c>
      <c r="K230" s="86"/>
      <c r="L230" s="665"/>
      <c r="M230" s="86"/>
      <c r="N230" s="64"/>
      <c r="O230" s="86" t="s">
        <v>380</v>
      </c>
      <c r="P230" s="86" t="s">
        <v>15966</v>
      </c>
      <c r="Q230" s="91" t="s">
        <v>16039</v>
      </c>
      <c r="R230" s="83"/>
      <c r="S230" s="86"/>
      <c r="T230" s="180"/>
    </row>
    <row r="231" spans="1:20" ht="30" customHeight="1">
      <c r="A231" s="666"/>
      <c r="B231" s="666"/>
      <c r="C231" s="666"/>
      <c r="D231" s="666"/>
      <c r="E231" s="666"/>
      <c r="F231" s="666"/>
      <c r="G231" s="26">
        <v>3</v>
      </c>
      <c r="H231" s="26" t="s">
        <v>15787</v>
      </c>
      <c r="I231" s="26" t="s">
        <v>15788</v>
      </c>
      <c r="J231" s="86" t="s">
        <v>158</v>
      </c>
      <c r="K231" s="86"/>
      <c r="L231" s="666"/>
      <c r="M231" s="86"/>
      <c r="N231" s="64"/>
      <c r="O231" s="86" t="s">
        <v>380</v>
      </c>
      <c r="P231" s="86" t="s">
        <v>15966</v>
      </c>
      <c r="Q231" s="91" t="s">
        <v>16039</v>
      </c>
      <c r="R231" s="83"/>
      <c r="S231" s="86"/>
      <c r="T231" s="180"/>
    </row>
    <row r="232" spans="1:20" ht="30" customHeight="1">
      <c r="A232" s="735" t="s">
        <v>16045</v>
      </c>
      <c r="B232" s="735" t="s">
        <v>363</v>
      </c>
      <c r="C232" s="735" t="s">
        <v>365</v>
      </c>
      <c r="D232" s="740" t="s">
        <v>15964</v>
      </c>
      <c r="E232" s="740" t="s">
        <v>16047</v>
      </c>
      <c r="F232" s="740" t="s">
        <v>15398</v>
      </c>
      <c r="G232" s="26">
        <v>1</v>
      </c>
      <c r="H232" s="26" t="s">
        <v>15461</v>
      </c>
      <c r="I232" s="26" t="s">
        <v>13007</v>
      </c>
      <c r="J232" s="86" t="s">
        <v>158</v>
      </c>
      <c r="K232" s="86"/>
      <c r="L232" s="734"/>
      <c r="M232" s="86"/>
      <c r="N232" s="64"/>
      <c r="O232" s="86" t="s">
        <v>380</v>
      </c>
      <c r="P232" s="86" t="s">
        <v>15966</v>
      </c>
      <c r="Q232" s="91" t="s">
        <v>16049</v>
      </c>
      <c r="R232" s="83"/>
      <c r="S232" s="86"/>
      <c r="T232" s="180"/>
    </row>
    <row r="233" spans="1:20" ht="30" customHeight="1">
      <c r="A233" s="665"/>
      <c r="B233" s="665"/>
      <c r="C233" s="665"/>
      <c r="D233" s="665"/>
      <c r="E233" s="665"/>
      <c r="F233" s="665"/>
      <c r="G233" s="26">
        <v>2</v>
      </c>
      <c r="H233" s="26" t="s">
        <v>15543</v>
      </c>
      <c r="I233" s="26" t="s">
        <v>15785</v>
      </c>
      <c r="J233" s="86" t="s">
        <v>158</v>
      </c>
      <c r="K233" s="86"/>
      <c r="L233" s="665"/>
      <c r="M233" s="86"/>
      <c r="N233" s="64"/>
      <c r="O233" s="86" t="s">
        <v>380</v>
      </c>
      <c r="P233" s="86" t="s">
        <v>15966</v>
      </c>
      <c r="Q233" s="91" t="s">
        <v>16049</v>
      </c>
      <c r="R233" s="83"/>
      <c r="S233" s="86"/>
      <c r="T233" s="180"/>
    </row>
    <row r="234" spans="1:20" ht="30" customHeight="1">
      <c r="A234" s="666"/>
      <c r="B234" s="666"/>
      <c r="C234" s="666"/>
      <c r="D234" s="666"/>
      <c r="E234" s="666"/>
      <c r="F234" s="666"/>
      <c r="G234" s="26">
        <v>3</v>
      </c>
      <c r="H234" s="26" t="s">
        <v>15787</v>
      </c>
      <c r="I234" s="26" t="s">
        <v>15788</v>
      </c>
      <c r="J234" s="86" t="s">
        <v>158</v>
      </c>
      <c r="K234" s="86"/>
      <c r="L234" s="666"/>
      <c r="M234" s="86"/>
      <c r="N234" s="64"/>
      <c r="O234" s="86" t="s">
        <v>380</v>
      </c>
      <c r="P234" s="86" t="s">
        <v>15966</v>
      </c>
      <c r="Q234" s="91" t="s">
        <v>16049</v>
      </c>
      <c r="R234" s="83"/>
      <c r="S234" s="86"/>
      <c r="T234" s="180"/>
    </row>
    <row r="235" spans="1:20" ht="30" customHeight="1">
      <c r="A235" s="735" t="s">
        <v>16051</v>
      </c>
      <c r="B235" s="735" t="s">
        <v>363</v>
      </c>
      <c r="C235" s="735" t="s">
        <v>365</v>
      </c>
      <c r="D235" s="740" t="s">
        <v>15964</v>
      </c>
      <c r="E235" s="740" t="s">
        <v>16054</v>
      </c>
      <c r="F235" s="740" t="s">
        <v>15398</v>
      </c>
      <c r="G235" s="26">
        <v>1</v>
      </c>
      <c r="H235" s="26" t="s">
        <v>15461</v>
      </c>
      <c r="I235" s="26" t="s">
        <v>13007</v>
      </c>
      <c r="J235" s="86" t="s">
        <v>158</v>
      </c>
      <c r="K235" s="86"/>
      <c r="L235" s="734"/>
      <c r="M235" s="86"/>
      <c r="N235" s="64"/>
      <c r="O235" s="86" t="s">
        <v>380</v>
      </c>
      <c r="P235" s="86" t="s">
        <v>15966</v>
      </c>
      <c r="Q235" s="91" t="s">
        <v>16056</v>
      </c>
      <c r="R235" s="83"/>
      <c r="S235" s="86"/>
      <c r="T235" s="180"/>
    </row>
    <row r="236" spans="1:20" ht="30" customHeight="1">
      <c r="A236" s="665"/>
      <c r="B236" s="665"/>
      <c r="C236" s="665"/>
      <c r="D236" s="665"/>
      <c r="E236" s="665"/>
      <c r="F236" s="665"/>
      <c r="G236" s="26">
        <v>2</v>
      </c>
      <c r="H236" s="26" t="s">
        <v>15543</v>
      </c>
      <c r="I236" s="26" t="s">
        <v>15785</v>
      </c>
      <c r="J236" s="86" t="s">
        <v>158</v>
      </c>
      <c r="K236" s="86"/>
      <c r="L236" s="665"/>
      <c r="M236" s="86"/>
      <c r="N236" s="64"/>
      <c r="O236" s="86" t="s">
        <v>380</v>
      </c>
      <c r="P236" s="86" t="s">
        <v>15966</v>
      </c>
      <c r="Q236" s="91" t="s">
        <v>16056</v>
      </c>
      <c r="R236" s="83"/>
      <c r="S236" s="86"/>
      <c r="T236" s="180"/>
    </row>
    <row r="237" spans="1:20" ht="30" customHeight="1">
      <c r="A237" s="666"/>
      <c r="B237" s="666"/>
      <c r="C237" s="666"/>
      <c r="D237" s="666"/>
      <c r="E237" s="666"/>
      <c r="F237" s="666"/>
      <c r="G237" s="26">
        <v>3</v>
      </c>
      <c r="H237" s="26" t="s">
        <v>15787</v>
      </c>
      <c r="I237" s="26" t="s">
        <v>15788</v>
      </c>
      <c r="J237" s="86" t="s">
        <v>158</v>
      </c>
      <c r="K237" s="86"/>
      <c r="L237" s="666"/>
      <c r="M237" s="86"/>
      <c r="N237" s="64"/>
      <c r="O237" s="86" t="s">
        <v>380</v>
      </c>
      <c r="P237" s="86" t="s">
        <v>15966</v>
      </c>
      <c r="Q237" s="91" t="s">
        <v>16056</v>
      </c>
      <c r="R237" s="83"/>
      <c r="S237" s="86"/>
      <c r="T237" s="180"/>
    </row>
    <row r="238" spans="1:20" ht="30" customHeight="1">
      <c r="A238" s="735" t="s">
        <v>16060</v>
      </c>
      <c r="B238" s="735" t="s">
        <v>363</v>
      </c>
      <c r="C238" s="735" t="s">
        <v>365</v>
      </c>
      <c r="D238" s="740" t="s">
        <v>16065</v>
      </c>
      <c r="E238" s="740" t="s">
        <v>16066</v>
      </c>
      <c r="F238" s="740" t="s">
        <v>15398</v>
      </c>
      <c r="G238" s="26">
        <v>1</v>
      </c>
      <c r="H238" s="26" t="s">
        <v>15461</v>
      </c>
      <c r="I238" s="26" t="s">
        <v>13007</v>
      </c>
      <c r="J238" s="86" t="s">
        <v>158</v>
      </c>
      <c r="K238" s="86"/>
      <c r="L238" s="734"/>
      <c r="M238" s="86"/>
      <c r="N238" s="64"/>
      <c r="O238" s="86" t="s">
        <v>380</v>
      </c>
      <c r="P238" s="86" t="s">
        <v>380</v>
      </c>
      <c r="Q238" s="91" t="s">
        <v>16070</v>
      </c>
      <c r="R238" s="86" t="s">
        <v>118</v>
      </c>
      <c r="S238" s="86"/>
      <c r="T238" s="180"/>
    </row>
    <row r="239" spans="1:20" ht="30" customHeight="1">
      <c r="A239" s="665"/>
      <c r="B239" s="665"/>
      <c r="C239" s="665"/>
      <c r="D239" s="665"/>
      <c r="E239" s="665"/>
      <c r="F239" s="665"/>
      <c r="G239" s="26">
        <v>2</v>
      </c>
      <c r="H239" s="26" t="s">
        <v>15745</v>
      </c>
      <c r="I239" s="26" t="s">
        <v>15808</v>
      </c>
      <c r="J239" s="86" t="s">
        <v>158</v>
      </c>
      <c r="K239" s="86"/>
      <c r="L239" s="665"/>
      <c r="M239" s="86"/>
      <c r="N239" s="64"/>
      <c r="O239" s="86" t="s">
        <v>380</v>
      </c>
      <c r="P239" s="86" t="s">
        <v>380</v>
      </c>
      <c r="Q239" s="91" t="s">
        <v>16070</v>
      </c>
      <c r="R239" s="86" t="s">
        <v>118</v>
      </c>
      <c r="S239" s="86"/>
      <c r="T239" s="180"/>
    </row>
    <row r="240" spans="1:20" ht="30" customHeight="1">
      <c r="A240" s="666"/>
      <c r="B240" s="666"/>
      <c r="C240" s="666"/>
      <c r="D240" s="665"/>
      <c r="E240" s="666"/>
      <c r="F240" s="666"/>
      <c r="G240" s="26">
        <v>3</v>
      </c>
      <c r="H240" s="26" t="s">
        <v>15787</v>
      </c>
      <c r="I240" s="26" t="s">
        <v>15788</v>
      </c>
      <c r="J240" s="86" t="s">
        <v>158</v>
      </c>
      <c r="K240" s="86"/>
      <c r="L240" s="666"/>
      <c r="M240" s="86"/>
      <c r="N240" s="64"/>
      <c r="O240" s="86" t="s">
        <v>380</v>
      </c>
      <c r="P240" s="86" t="s">
        <v>380</v>
      </c>
      <c r="Q240" s="91" t="s">
        <v>16070</v>
      </c>
      <c r="R240" s="86" t="s">
        <v>118</v>
      </c>
      <c r="S240" s="86"/>
      <c r="T240" s="180"/>
    </row>
    <row r="241" spans="1:20" ht="30" customHeight="1">
      <c r="A241" s="735" t="s">
        <v>16074</v>
      </c>
      <c r="B241" s="735" t="s">
        <v>363</v>
      </c>
      <c r="C241" s="735" t="s">
        <v>365</v>
      </c>
      <c r="D241" s="740" t="s">
        <v>16065</v>
      </c>
      <c r="E241" s="740" t="s">
        <v>16076</v>
      </c>
      <c r="F241" s="740" t="s">
        <v>15398</v>
      </c>
      <c r="G241" s="26">
        <v>1</v>
      </c>
      <c r="H241" s="26" t="s">
        <v>15461</v>
      </c>
      <c r="I241" s="26" t="s">
        <v>13007</v>
      </c>
      <c r="J241" s="86" t="s">
        <v>158</v>
      </c>
      <c r="K241" s="86"/>
      <c r="L241" s="734"/>
      <c r="M241" s="86"/>
      <c r="N241" s="64"/>
      <c r="O241" s="86" t="s">
        <v>380</v>
      </c>
      <c r="P241" s="86" t="s">
        <v>380</v>
      </c>
      <c r="Q241" s="91" t="s">
        <v>16079</v>
      </c>
      <c r="R241" s="86" t="s">
        <v>118</v>
      </c>
      <c r="S241" s="86"/>
      <c r="T241" s="180"/>
    </row>
    <row r="242" spans="1:20" ht="30" customHeight="1">
      <c r="A242" s="665"/>
      <c r="B242" s="665"/>
      <c r="C242" s="665"/>
      <c r="D242" s="665"/>
      <c r="E242" s="665"/>
      <c r="F242" s="665"/>
      <c r="G242" s="26">
        <v>2</v>
      </c>
      <c r="H242" s="26" t="s">
        <v>15745</v>
      </c>
      <c r="I242" s="26" t="s">
        <v>15808</v>
      </c>
      <c r="J242" s="86" t="s">
        <v>158</v>
      </c>
      <c r="K242" s="86"/>
      <c r="L242" s="665"/>
      <c r="M242" s="86"/>
      <c r="N242" s="64"/>
      <c r="O242" s="86" t="s">
        <v>380</v>
      </c>
      <c r="P242" s="86" t="s">
        <v>380</v>
      </c>
      <c r="Q242" s="91" t="s">
        <v>16079</v>
      </c>
      <c r="R242" s="86" t="s">
        <v>118</v>
      </c>
      <c r="S242" s="86"/>
      <c r="T242" s="180"/>
    </row>
    <row r="243" spans="1:20" ht="30" customHeight="1">
      <c r="A243" s="666"/>
      <c r="B243" s="666"/>
      <c r="C243" s="666"/>
      <c r="D243" s="665"/>
      <c r="E243" s="666"/>
      <c r="F243" s="666"/>
      <c r="G243" s="26">
        <v>3</v>
      </c>
      <c r="H243" s="26" t="s">
        <v>15787</v>
      </c>
      <c r="I243" s="26" t="s">
        <v>15788</v>
      </c>
      <c r="J243" s="86" t="s">
        <v>158</v>
      </c>
      <c r="K243" s="86"/>
      <c r="L243" s="666"/>
      <c r="M243" s="86"/>
      <c r="N243" s="64"/>
      <c r="O243" s="86" t="s">
        <v>380</v>
      </c>
      <c r="P243" s="86" t="s">
        <v>380</v>
      </c>
      <c r="Q243" s="91" t="s">
        <v>16079</v>
      </c>
      <c r="R243" s="86" t="s">
        <v>118</v>
      </c>
      <c r="S243" s="86"/>
      <c r="T243" s="180"/>
    </row>
    <row r="244" spans="1:20" ht="30" customHeight="1">
      <c r="A244" s="735" t="s">
        <v>16083</v>
      </c>
      <c r="B244" s="735" t="s">
        <v>363</v>
      </c>
      <c r="C244" s="735" t="s">
        <v>365</v>
      </c>
      <c r="D244" s="740" t="s">
        <v>16065</v>
      </c>
      <c r="E244" s="740" t="s">
        <v>16085</v>
      </c>
      <c r="F244" s="740" t="s">
        <v>15398</v>
      </c>
      <c r="G244" s="26">
        <v>1</v>
      </c>
      <c r="H244" s="26" t="s">
        <v>15461</v>
      </c>
      <c r="I244" s="26" t="s">
        <v>13007</v>
      </c>
      <c r="J244" s="86" t="s">
        <v>158</v>
      </c>
      <c r="K244" s="86"/>
      <c r="L244" s="734"/>
      <c r="M244" s="86"/>
      <c r="N244" s="64"/>
      <c r="O244" s="86" t="s">
        <v>380</v>
      </c>
      <c r="P244" s="86" t="s">
        <v>380</v>
      </c>
      <c r="Q244" s="91" t="s">
        <v>16086</v>
      </c>
      <c r="R244" s="86" t="s">
        <v>118</v>
      </c>
      <c r="S244" s="86"/>
      <c r="T244" s="180"/>
    </row>
    <row r="245" spans="1:20" ht="30" customHeight="1">
      <c r="A245" s="665"/>
      <c r="B245" s="665"/>
      <c r="C245" s="665"/>
      <c r="D245" s="665"/>
      <c r="E245" s="665"/>
      <c r="F245" s="665"/>
      <c r="G245" s="26">
        <v>2</v>
      </c>
      <c r="H245" s="26" t="s">
        <v>15745</v>
      </c>
      <c r="I245" s="26" t="s">
        <v>15808</v>
      </c>
      <c r="J245" s="86" t="s">
        <v>158</v>
      </c>
      <c r="K245" s="86"/>
      <c r="L245" s="665"/>
      <c r="M245" s="86"/>
      <c r="N245" s="64"/>
      <c r="O245" s="86" t="s">
        <v>380</v>
      </c>
      <c r="P245" s="86" t="s">
        <v>380</v>
      </c>
      <c r="Q245" s="91" t="s">
        <v>16086</v>
      </c>
      <c r="R245" s="86" t="s">
        <v>118</v>
      </c>
      <c r="S245" s="86"/>
      <c r="T245" s="180"/>
    </row>
    <row r="246" spans="1:20" ht="30" customHeight="1">
      <c r="A246" s="666"/>
      <c r="B246" s="666"/>
      <c r="C246" s="666"/>
      <c r="D246" s="665"/>
      <c r="E246" s="666"/>
      <c r="F246" s="666"/>
      <c r="G246" s="26">
        <v>3</v>
      </c>
      <c r="H246" s="26" t="s">
        <v>15787</v>
      </c>
      <c r="I246" s="26" t="s">
        <v>15788</v>
      </c>
      <c r="J246" s="86" t="s">
        <v>158</v>
      </c>
      <c r="K246" s="86"/>
      <c r="L246" s="666"/>
      <c r="M246" s="86"/>
      <c r="N246" s="64"/>
      <c r="O246" s="86" t="s">
        <v>380</v>
      </c>
      <c r="P246" s="86" t="s">
        <v>380</v>
      </c>
      <c r="Q246" s="91" t="s">
        <v>16086</v>
      </c>
      <c r="R246" s="86" t="s">
        <v>118</v>
      </c>
      <c r="S246" s="86"/>
      <c r="T246" s="180"/>
    </row>
    <row r="247" spans="1:20" ht="30" customHeight="1">
      <c r="A247" s="735" t="s">
        <v>16090</v>
      </c>
      <c r="B247" s="735" t="s">
        <v>363</v>
      </c>
      <c r="C247" s="735" t="s">
        <v>365</v>
      </c>
      <c r="D247" s="740" t="s">
        <v>16065</v>
      </c>
      <c r="E247" s="740" t="s">
        <v>16092</v>
      </c>
      <c r="F247" s="740" t="s">
        <v>15398</v>
      </c>
      <c r="G247" s="26">
        <v>1</v>
      </c>
      <c r="H247" s="26" t="s">
        <v>15461</v>
      </c>
      <c r="I247" s="26" t="s">
        <v>13007</v>
      </c>
      <c r="J247" s="86" t="s">
        <v>158</v>
      </c>
      <c r="K247" s="86"/>
      <c r="L247" s="734"/>
      <c r="M247" s="86"/>
      <c r="N247" s="64"/>
      <c r="O247" s="86" t="s">
        <v>380</v>
      </c>
      <c r="P247" s="86" t="s">
        <v>380</v>
      </c>
      <c r="Q247" s="91" t="s">
        <v>16094</v>
      </c>
      <c r="R247" s="86" t="s">
        <v>118</v>
      </c>
      <c r="S247" s="86"/>
      <c r="T247" s="180"/>
    </row>
    <row r="248" spans="1:20" ht="30" customHeight="1">
      <c r="A248" s="665"/>
      <c r="B248" s="665"/>
      <c r="C248" s="665"/>
      <c r="D248" s="665"/>
      <c r="E248" s="665"/>
      <c r="F248" s="665"/>
      <c r="G248" s="26">
        <v>2</v>
      </c>
      <c r="H248" s="26" t="s">
        <v>15745</v>
      </c>
      <c r="I248" s="26" t="s">
        <v>15808</v>
      </c>
      <c r="J248" s="86" t="s">
        <v>158</v>
      </c>
      <c r="K248" s="86"/>
      <c r="L248" s="665"/>
      <c r="M248" s="86"/>
      <c r="N248" s="64"/>
      <c r="O248" s="86" t="s">
        <v>380</v>
      </c>
      <c r="P248" s="86" t="s">
        <v>380</v>
      </c>
      <c r="Q248" s="91" t="s">
        <v>16094</v>
      </c>
      <c r="R248" s="86" t="s">
        <v>118</v>
      </c>
      <c r="S248" s="86"/>
      <c r="T248" s="180"/>
    </row>
    <row r="249" spans="1:20" ht="30" customHeight="1">
      <c r="A249" s="666"/>
      <c r="B249" s="666"/>
      <c r="C249" s="666"/>
      <c r="D249" s="665"/>
      <c r="E249" s="666"/>
      <c r="F249" s="666"/>
      <c r="G249" s="26">
        <v>3</v>
      </c>
      <c r="H249" s="26" t="s">
        <v>15787</v>
      </c>
      <c r="I249" s="26" t="s">
        <v>15788</v>
      </c>
      <c r="J249" s="86" t="s">
        <v>158</v>
      </c>
      <c r="K249" s="86"/>
      <c r="L249" s="666"/>
      <c r="M249" s="86"/>
      <c r="N249" s="64"/>
      <c r="O249" s="86" t="s">
        <v>380</v>
      </c>
      <c r="P249" s="86" t="s">
        <v>380</v>
      </c>
      <c r="Q249" s="91" t="s">
        <v>16094</v>
      </c>
      <c r="R249" s="86" t="s">
        <v>118</v>
      </c>
      <c r="S249" s="86"/>
      <c r="T249" s="180"/>
    </row>
    <row r="250" spans="1:20" ht="30" customHeight="1">
      <c r="A250" s="735" t="s">
        <v>16098</v>
      </c>
      <c r="B250" s="735" t="s">
        <v>363</v>
      </c>
      <c r="C250" s="735" t="s">
        <v>365</v>
      </c>
      <c r="D250" s="740" t="s">
        <v>16065</v>
      </c>
      <c r="E250" s="740" t="s">
        <v>16099</v>
      </c>
      <c r="F250" s="740" t="s">
        <v>15398</v>
      </c>
      <c r="G250" s="26">
        <v>1</v>
      </c>
      <c r="H250" s="26" t="s">
        <v>15461</v>
      </c>
      <c r="I250" s="26" t="s">
        <v>13007</v>
      </c>
      <c r="J250" s="86" t="s">
        <v>158</v>
      </c>
      <c r="K250" s="86"/>
      <c r="L250" s="734"/>
      <c r="M250" s="86"/>
      <c r="N250" s="64"/>
      <c r="O250" s="86" t="s">
        <v>380</v>
      </c>
      <c r="P250" s="86" t="s">
        <v>380</v>
      </c>
      <c r="Q250" s="91" t="s">
        <v>16101</v>
      </c>
      <c r="R250" s="86" t="s">
        <v>118</v>
      </c>
      <c r="S250" s="86"/>
      <c r="T250" s="180"/>
    </row>
    <row r="251" spans="1:20" ht="30" customHeight="1">
      <c r="A251" s="665"/>
      <c r="B251" s="665"/>
      <c r="C251" s="665"/>
      <c r="D251" s="665"/>
      <c r="E251" s="665"/>
      <c r="F251" s="665"/>
      <c r="G251" s="26">
        <v>2</v>
      </c>
      <c r="H251" s="26" t="s">
        <v>15745</v>
      </c>
      <c r="I251" s="26" t="s">
        <v>15808</v>
      </c>
      <c r="J251" s="86" t="s">
        <v>158</v>
      </c>
      <c r="K251" s="86"/>
      <c r="L251" s="665"/>
      <c r="M251" s="86"/>
      <c r="N251" s="64"/>
      <c r="O251" s="86" t="s">
        <v>380</v>
      </c>
      <c r="P251" s="86" t="s">
        <v>380</v>
      </c>
      <c r="Q251" s="91" t="s">
        <v>16101</v>
      </c>
      <c r="R251" s="86" t="s">
        <v>118</v>
      </c>
      <c r="S251" s="86"/>
      <c r="T251" s="180"/>
    </row>
    <row r="252" spans="1:20" ht="30" customHeight="1">
      <c r="A252" s="666"/>
      <c r="B252" s="666"/>
      <c r="C252" s="666"/>
      <c r="D252" s="665"/>
      <c r="E252" s="666"/>
      <c r="F252" s="666"/>
      <c r="G252" s="26">
        <v>3</v>
      </c>
      <c r="H252" s="26" t="s">
        <v>15787</v>
      </c>
      <c r="I252" s="26" t="s">
        <v>15788</v>
      </c>
      <c r="J252" s="86" t="s">
        <v>158</v>
      </c>
      <c r="K252" s="86"/>
      <c r="L252" s="666"/>
      <c r="M252" s="86"/>
      <c r="N252" s="64"/>
      <c r="O252" s="86" t="s">
        <v>380</v>
      </c>
      <c r="P252" s="86" t="s">
        <v>380</v>
      </c>
      <c r="Q252" s="91" t="s">
        <v>16101</v>
      </c>
      <c r="R252" s="86" t="s">
        <v>118</v>
      </c>
      <c r="S252" s="86"/>
      <c r="T252" s="180"/>
    </row>
    <row r="253" spans="1:20" ht="30" customHeight="1">
      <c r="A253" s="735" t="s">
        <v>16104</v>
      </c>
      <c r="B253" s="735" t="s">
        <v>363</v>
      </c>
      <c r="C253" s="735" t="s">
        <v>365</v>
      </c>
      <c r="D253" s="740" t="s">
        <v>16065</v>
      </c>
      <c r="E253" s="740" t="s">
        <v>16106</v>
      </c>
      <c r="F253" s="740" t="s">
        <v>15398</v>
      </c>
      <c r="G253" s="26">
        <v>1</v>
      </c>
      <c r="H253" s="26" t="s">
        <v>15461</v>
      </c>
      <c r="I253" s="26" t="s">
        <v>13007</v>
      </c>
      <c r="J253" s="86" t="s">
        <v>158</v>
      </c>
      <c r="K253" s="86"/>
      <c r="L253" s="734"/>
      <c r="M253" s="86"/>
      <c r="N253" s="64"/>
      <c r="O253" s="86" t="s">
        <v>380</v>
      </c>
      <c r="P253" s="86" t="s">
        <v>380</v>
      </c>
      <c r="Q253" s="91" t="s">
        <v>16110</v>
      </c>
      <c r="R253" s="86" t="s">
        <v>118</v>
      </c>
      <c r="S253" s="86"/>
      <c r="T253" s="180"/>
    </row>
    <row r="254" spans="1:20" ht="30" customHeight="1">
      <c r="A254" s="665"/>
      <c r="B254" s="665"/>
      <c r="C254" s="665"/>
      <c r="D254" s="665"/>
      <c r="E254" s="665"/>
      <c r="F254" s="665"/>
      <c r="G254" s="26">
        <v>2</v>
      </c>
      <c r="H254" s="26" t="s">
        <v>15745</v>
      </c>
      <c r="I254" s="26" t="s">
        <v>15808</v>
      </c>
      <c r="J254" s="86" t="s">
        <v>158</v>
      </c>
      <c r="K254" s="86"/>
      <c r="L254" s="665"/>
      <c r="M254" s="86"/>
      <c r="N254" s="64"/>
      <c r="O254" s="86" t="s">
        <v>380</v>
      </c>
      <c r="P254" s="86" t="s">
        <v>380</v>
      </c>
      <c r="Q254" s="91" t="s">
        <v>16110</v>
      </c>
      <c r="R254" s="86" t="s">
        <v>118</v>
      </c>
      <c r="S254" s="86"/>
      <c r="T254" s="180"/>
    </row>
    <row r="255" spans="1:20" ht="30" customHeight="1">
      <c r="A255" s="666"/>
      <c r="B255" s="666"/>
      <c r="C255" s="666"/>
      <c r="D255" s="665"/>
      <c r="E255" s="666"/>
      <c r="F255" s="666"/>
      <c r="G255" s="26">
        <v>3</v>
      </c>
      <c r="H255" s="26" t="s">
        <v>15787</v>
      </c>
      <c r="I255" s="26" t="s">
        <v>15788</v>
      </c>
      <c r="J255" s="86" t="s">
        <v>158</v>
      </c>
      <c r="K255" s="86"/>
      <c r="L255" s="666"/>
      <c r="M255" s="86"/>
      <c r="N255" s="64"/>
      <c r="O255" s="86" t="s">
        <v>380</v>
      </c>
      <c r="P255" s="86" t="s">
        <v>380</v>
      </c>
      <c r="Q255" s="91" t="s">
        <v>16110</v>
      </c>
      <c r="R255" s="86" t="s">
        <v>118</v>
      </c>
      <c r="S255" s="86"/>
      <c r="T255" s="180"/>
    </row>
    <row r="256" spans="1:20" ht="30" customHeight="1">
      <c r="A256" s="735" t="s">
        <v>16115</v>
      </c>
      <c r="B256" s="735" t="s">
        <v>363</v>
      </c>
      <c r="C256" s="735" t="s">
        <v>365</v>
      </c>
      <c r="D256" s="740" t="s">
        <v>16065</v>
      </c>
      <c r="E256" s="740" t="s">
        <v>16118</v>
      </c>
      <c r="F256" s="740" t="s">
        <v>15398</v>
      </c>
      <c r="G256" s="26">
        <v>1</v>
      </c>
      <c r="H256" s="26" t="s">
        <v>15461</v>
      </c>
      <c r="I256" s="26" t="s">
        <v>13007</v>
      </c>
      <c r="J256" s="86" t="s">
        <v>158</v>
      </c>
      <c r="K256" s="86"/>
      <c r="L256" s="734"/>
      <c r="M256" s="86"/>
      <c r="N256" s="64"/>
      <c r="O256" s="86" t="s">
        <v>380</v>
      </c>
      <c r="P256" s="86" t="s">
        <v>380</v>
      </c>
      <c r="Q256" s="91" t="s">
        <v>16120</v>
      </c>
      <c r="R256" s="86" t="s">
        <v>118</v>
      </c>
      <c r="S256" s="86"/>
      <c r="T256" s="180"/>
    </row>
    <row r="257" spans="1:20" ht="30" customHeight="1">
      <c r="A257" s="665"/>
      <c r="B257" s="665"/>
      <c r="C257" s="665"/>
      <c r="D257" s="665"/>
      <c r="E257" s="665"/>
      <c r="F257" s="665"/>
      <c r="G257" s="26">
        <v>2</v>
      </c>
      <c r="H257" s="26" t="s">
        <v>15745</v>
      </c>
      <c r="I257" s="26" t="s">
        <v>15808</v>
      </c>
      <c r="J257" s="86" t="s">
        <v>158</v>
      </c>
      <c r="K257" s="86"/>
      <c r="L257" s="665"/>
      <c r="M257" s="86"/>
      <c r="N257" s="64"/>
      <c r="O257" s="86" t="s">
        <v>380</v>
      </c>
      <c r="P257" s="86" t="s">
        <v>380</v>
      </c>
      <c r="Q257" s="91" t="s">
        <v>16120</v>
      </c>
      <c r="R257" s="86" t="s">
        <v>118</v>
      </c>
      <c r="S257" s="86"/>
      <c r="T257" s="180"/>
    </row>
    <row r="258" spans="1:20" ht="30" customHeight="1">
      <c r="A258" s="666"/>
      <c r="B258" s="666"/>
      <c r="C258" s="666"/>
      <c r="D258" s="665"/>
      <c r="E258" s="666"/>
      <c r="F258" s="666"/>
      <c r="G258" s="26">
        <v>3</v>
      </c>
      <c r="H258" s="26" t="s">
        <v>15787</v>
      </c>
      <c r="I258" s="26" t="s">
        <v>15788</v>
      </c>
      <c r="J258" s="86" t="s">
        <v>158</v>
      </c>
      <c r="K258" s="86"/>
      <c r="L258" s="666"/>
      <c r="M258" s="86"/>
      <c r="N258" s="64"/>
      <c r="O258" s="86" t="s">
        <v>380</v>
      </c>
      <c r="P258" s="86" t="s">
        <v>380</v>
      </c>
      <c r="Q258" s="91" t="s">
        <v>16120</v>
      </c>
      <c r="R258" s="86" t="s">
        <v>118</v>
      </c>
      <c r="S258" s="86"/>
      <c r="T258" s="180"/>
    </row>
    <row r="259" spans="1:20" ht="30" customHeight="1">
      <c r="A259" s="735" t="s">
        <v>16125</v>
      </c>
      <c r="B259" s="735" t="s">
        <v>363</v>
      </c>
      <c r="C259" s="735" t="s">
        <v>365</v>
      </c>
      <c r="D259" s="740" t="s">
        <v>16065</v>
      </c>
      <c r="E259" s="740" t="s">
        <v>16127</v>
      </c>
      <c r="F259" s="740" t="s">
        <v>15398</v>
      </c>
      <c r="G259" s="26">
        <v>1</v>
      </c>
      <c r="H259" s="26" t="s">
        <v>15461</v>
      </c>
      <c r="I259" s="26" t="s">
        <v>13007</v>
      </c>
      <c r="J259" s="86" t="s">
        <v>158</v>
      </c>
      <c r="K259" s="86"/>
      <c r="L259" s="734"/>
      <c r="M259" s="86"/>
      <c r="N259" s="64"/>
      <c r="O259" s="86" t="s">
        <v>380</v>
      </c>
      <c r="P259" s="86" t="s">
        <v>380</v>
      </c>
      <c r="Q259" s="91" t="s">
        <v>16129</v>
      </c>
      <c r="R259" s="86" t="s">
        <v>118</v>
      </c>
      <c r="S259" s="86"/>
      <c r="T259" s="180"/>
    </row>
    <row r="260" spans="1:20" ht="30" customHeight="1">
      <c r="A260" s="665"/>
      <c r="B260" s="665"/>
      <c r="C260" s="665"/>
      <c r="D260" s="665"/>
      <c r="E260" s="665"/>
      <c r="F260" s="665"/>
      <c r="G260" s="26">
        <v>2</v>
      </c>
      <c r="H260" s="26" t="s">
        <v>15745</v>
      </c>
      <c r="I260" s="26" t="s">
        <v>15808</v>
      </c>
      <c r="J260" s="86" t="s">
        <v>158</v>
      </c>
      <c r="K260" s="86"/>
      <c r="L260" s="665"/>
      <c r="M260" s="86"/>
      <c r="N260" s="64"/>
      <c r="O260" s="86" t="s">
        <v>380</v>
      </c>
      <c r="P260" s="86" t="s">
        <v>380</v>
      </c>
      <c r="Q260" s="91" t="s">
        <v>16129</v>
      </c>
      <c r="R260" s="86" t="s">
        <v>118</v>
      </c>
      <c r="S260" s="86"/>
      <c r="T260" s="180"/>
    </row>
    <row r="261" spans="1:20" ht="30" customHeight="1">
      <c r="A261" s="666"/>
      <c r="B261" s="666"/>
      <c r="C261" s="666"/>
      <c r="D261" s="665"/>
      <c r="E261" s="666"/>
      <c r="F261" s="666"/>
      <c r="G261" s="26">
        <v>3</v>
      </c>
      <c r="H261" s="26" t="s">
        <v>15787</v>
      </c>
      <c r="I261" s="26" t="s">
        <v>15788</v>
      </c>
      <c r="J261" s="86" t="s">
        <v>158</v>
      </c>
      <c r="K261" s="86"/>
      <c r="L261" s="666"/>
      <c r="M261" s="86"/>
      <c r="N261" s="64"/>
      <c r="O261" s="86" t="s">
        <v>380</v>
      </c>
      <c r="P261" s="86" t="s">
        <v>380</v>
      </c>
      <c r="Q261" s="91" t="s">
        <v>16129</v>
      </c>
      <c r="R261" s="86" t="s">
        <v>118</v>
      </c>
      <c r="S261" s="86"/>
      <c r="T261" s="180"/>
    </row>
    <row r="262" spans="1:20" ht="30" customHeight="1">
      <c r="A262" s="735" t="s">
        <v>16133</v>
      </c>
      <c r="B262" s="735" t="s">
        <v>363</v>
      </c>
      <c r="C262" s="735" t="s">
        <v>365</v>
      </c>
      <c r="D262" s="740" t="s">
        <v>16065</v>
      </c>
      <c r="E262" s="740" t="s">
        <v>16134</v>
      </c>
      <c r="F262" s="740" t="s">
        <v>15398</v>
      </c>
      <c r="G262" s="26">
        <v>1</v>
      </c>
      <c r="H262" s="26" t="s">
        <v>15461</v>
      </c>
      <c r="I262" s="26" t="s">
        <v>13007</v>
      </c>
      <c r="J262" s="86" t="s">
        <v>158</v>
      </c>
      <c r="K262" s="86"/>
      <c r="L262" s="734"/>
      <c r="M262" s="86"/>
      <c r="N262" s="64"/>
      <c r="O262" s="86" t="s">
        <v>380</v>
      </c>
      <c r="P262" s="86" t="s">
        <v>380</v>
      </c>
      <c r="Q262" s="91" t="s">
        <v>16137</v>
      </c>
      <c r="R262" s="86" t="s">
        <v>118</v>
      </c>
      <c r="S262" s="86"/>
      <c r="T262" s="180"/>
    </row>
    <row r="263" spans="1:20" ht="30" customHeight="1">
      <c r="A263" s="665"/>
      <c r="B263" s="665"/>
      <c r="C263" s="665"/>
      <c r="D263" s="665"/>
      <c r="E263" s="665"/>
      <c r="F263" s="665"/>
      <c r="G263" s="26">
        <v>2</v>
      </c>
      <c r="H263" s="26" t="s">
        <v>15745</v>
      </c>
      <c r="I263" s="26" t="s">
        <v>15808</v>
      </c>
      <c r="J263" s="86" t="s">
        <v>158</v>
      </c>
      <c r="K263" s="86"/>
      <c r="L263" s="665"/>
      <c r="M263" s="86"/>
      <c r="N263" s="64"/>
      <c r="O263" s="86" t="s">
        <v>380</v>
      </c>
      <c r="P263" s="86" t="s">
        <v>380</v>
      </c>
      <c r="Q263" s="91" t="s">
        <v>16137</v>
      </c>
      <c r="R263" s="86" t="s">
        <v>118</v>
      </c>
      <c r="S263" s="86"/>
      <c r="T263" s="180"/>
    </row>
    <row r="264" spans="1:20" ht="30" customHeight="1">
      <c r="A264" s="666"/>
      <c r="B264" s="666"/>
      <c r="C264" s="666"/>
      <c r="D264" s="665"/>
      <c r="E264" s="666"/>
      <c r="F264" s="666"/>
      <c r="G264" s="26">
        <v>3</v>
      </c>
      <c r="H264" s="26" t="s">
        <v>15787</v>
      </c>
      <c r="I264" s="26" t="s">
        <v>15788</v>
      </c>
      <c r="J264" s="86" t="s">
        <v>158</v>
      </c>
      <c r="K264" s="86"/>
      <c r="L264" s="666"/>
      <c r="M264" s="86"/>
      <c r="N264" s="64"/>
      <c r="O264" s="86" t="s">
        <v>380</v>
      </c>
      <c r="P264" s="86" t="s">
        <v>380</v>
      </c>
      <c r="Q264" s="91" t="s">
        <v>16137</v>
      </c>
      <c r="R264" s="86" t="s">
        <v>118</v>
      </c>
      <c r="S264" s="86"/>
      <c r="T264" s="180"/>
    </row>
    <row r="265" spans="1:20" ht="30" customHeight="1">
      <c r="A265" s="735" t="s">
        <v>16144</v>
      </c>
      <c r="B265" s="735" t="s">
        <v>363</v>
      </c>
      <c r="C265" s="735" t="s">
        <v>365</v>
      </c>
      <c r="D265" s="740" t="s">
        <v>16065</v>
      </c>
      <c r="E265" s="740" t="s">
        <v>16146</v>
      </c>
      <c r="F265" s="740" t="s">
        <v>15398</v>
      </c>
      <c r="G265" s="26">
        <v>1</v>
      </c>
      <c r="H265" s="26" t="s">
        <v>15461</v>
      </c>
      <c r="I265" s="26" t="s">
        <v>13007</v>
      </c>
      <c r="J265" s="86" t="s">
        <v>158</v>
      </c>
      <c r="K265" s="86"/>
      <c r="L265" s="734"/>
      <c r="M265" s="86"/>
      <c r="N265" s="64"/>
      <c r="O265" s="86" t="s">
        <v>380</v>
      </c>
      <c r="P265" s="86" t="s">
        <v>380</v>
      </c>
      <c r="Q265" s="91" t="s">
        <v>16148</v>
      </c>
      <c r="R265" s="86" t="s">
        <v>118</v>
      </c>
      <c r="S265" s="86"/>
      <c r="T265" s="180"/>
    </row>
    <row r="266" spans="1:20" ht="30" customHeight="1">
      <c r="A266" s="665"/>
      <c r="B266" s="665"/>
      <c r="C266" s="665"/>
      <c r="D266" s="665"/>
      <c r="E266" s="665"/>
      <c r="F266" s="665"/>
      <c r="G266" s="26">
        <v>2</v>
      </c>
      <c r="H266" s="26" t="s">
        <v>15745</v>
      </c>
      <c r="I266" s="26" t="s">
        <v>15808</v>
      </c>
      <c r="J266" s="86" t="s">
        <v>158</v>
      </c>
      <c r="K266" s="86"/>
      <c r="L266" s="665"/>
      <c r="M266" s="86"/>
      <c r="N266" s="64"/>
      <c r="O266" s="86" t="s">
        <v>380</v>
      </c>
      <c r="P266" s="86" t="s">
        <v>380</v>
      </c>
      <c r="Q266" s="91" t="s">
        <v>16148</v>
      </c>
      <c r="R266" s="86" t="s">
        <v>118</v>
      </c>
      <c r="S266" s="86"/>
      <c r="T266" s="180"/>
    </row>
    <row r="267" spans="1:20" ht="30" customHeight="1">
      <c r="A267" s="666"/>
      <c r="B267" s="666"/>
      <c r="C267" s="666"/>
      <c r="D267" s="665"/>
      <c r="E267" s="666"/>
      <c r="F267" s="666"/>
      <c r="G267" s="26">
        <v>3</v>
      </c>
      <c r="H267" s="26" t="s">
        <v>15787</v>
      </c>
      <c r="I267" s="26" t="s">
        <v>15788</v>
      </c>
      <c r="J267" s="86" t="s">
        <v>158</v>
      </c>
      <c r="K267" s="86"/>
      <c r="L267" s="666"/>
      <c r="M267" s="86"/>
      <c r="N267" s="64"/>
      <c r="O267" s="86" t="s">
        <v>380</v>
      </c>
      <c r="P267" s="86" t="s">
        <v>380</v>
      </c>
      <c r="Q267" s="91" t="s">
        <v>16148</v>
      </c>
      <c r="R267" s="86" t="s">
        <v>118</v>
      </c>
      <c r="S267" s="86"/>
      <c r="T267" s="180"/>
    </row>
    <row r="268" spans="1:20" ht="16.5" customHeight="1">
      <c r="A268" s="735" t="s">
        <v>16152</v>
      </c>
      <c r="B268" s="735" t="s">
        <v>363</v>
      </c>
      <c r="C268" s="735" t="s">
        <v>365</v>
      </c>
      <c r="D268" s="740" t="s">
        <v>16154</v>
      </c>
      <c r="E268" s="740" t="s">
        <v>16155</v>
      </c>
      <c r="F268" s="740" t="s">
        <v>15398</v>
      </c>
      <c r="G268" s="26">
        <v>1</v>
      </c>
      <c r="H268" s="26" t="s">
        <v>15090</v>
      </c>
      <c r="I268" s="26" t="s">
        <v>13007</v>
      </c>
      <c r="J268" s="86" t="s">
        <v>158</v>
      </c>
      <c r="K268" s="86"/>
      <c r="L268" s="734"/>
      <c r="M268" s="734" t="s">
        <v>16157</v>
      </c>
      <c r="N268" s="64"/>
      <c r="O268" s="86" t="s">
        <v>380</v>
      </c>
      <c r="P268" s="86" t="s">
        <v>16159</v>
      </c>
      <c r="Q268" s="86" t="s">
        <v>16160</v>
      </c>
      <c r="R268" s="83"/>
      <c r="S268" s="86"/>
      <c r="T268" s="180"/>
    </row>
    <row r="269" spans="1:20" ht="16.5" customHeight="1">
      <c r="A269" s="665"/>
      <c r="B269" s="665"/>
      <c r="C269" s="665"/>
      <c r="D269" s="665"/>
      <c r="E269" s="665"/>
      <c r="F269" s="665"/>
      <c r="G269" s="26">
        <v>2</v>
      </c>
      <c r="H269" s="26" t="s">
        <v>13006</v>
      </c>
      <c r="I269" s="26" t="s">
        <v>13007</v>
      </c>
      <c r="J269" s="86" t="s">
        <v>158</v>
      </c>
      <c r="K269" s="86"/>
      <c r="L269" s="665"/>
      <c r="M269" s="665"/>
      <c r="N269" s="64"/>
      <c r="O269" s="86" t="s">
        <v>380</v>
      </c>
      <c r="P269" s="86" t="s">
        <v>16159</v>
      </c>
      <c r="Q269" s="86" t="s">
        <v>16160</v>
      </c>
      <c r="R269" s="83"/>
      <c r="S269" s="86"/>
      <c r="T269" s="180"/>
    </row>
    <row r="270" spans="1:20" ht="16.5" customHeight="1">
      <c r="A270" s="665"/>
      <c r="B270" s="665"/>
      <c r="C270" s="665"/>
      <c r="D270" s="665"/>
      <c r="E270" s="665"/>
      <c r="F270" s="665"/>
      <c r="G270" s="26">
        <v>3</v>
      </c>
      <c r="H270" s="26" t="s">
        <v>13108</v>
      </c>
      <c r="I270" s="26" t="s">
        <v>13007</v>
      </c>
      <c r="J270" s="86" t="s">
        <v>158</v>
      </c>
      <c r="K270" s="86"/>
      <c r="L270" s="665"/>
      <c r="M270" s="665"/>
      <c r="N270" s="64"/>
      <c r="O270" s="86" t="s">
        <v>380</v>
      </c>
      <c r="P270" s="86" t="s">
        <v>16159</v>
      </c>
      <c r="Q270" s="86" t="s">
        <v>16160</v>
      </c>
      <c r="R270" s="83"/>
      <c r="S270" s="86"/>
      <c r="T270" s="180"/>
    </row>
    <row r="271" spans="1:20" ht="16.5" customHeight="1">
      <c r="A271" s="665"/>
      <c r="B271" s="665"/>
      <c r="C271" s="665"/>
      <c r="D271" s="665"/>
      <c r="E271" s="665"/>
      <c r="F271" s="665"/>
      <c r="G271" s="26">
        <v>4</v>
      </c>
      <c r="H271" s="26" t="s">
        <v>16164</v>
      </c>
      <c r="I271" s="26" t="s">
        <v>16165</v>
      </c>
      <c r="J271" s="86" t="s">
        <v>158</v>
      </c>
      <c r="K271" s="86"/>
      <c r="L271" s="665"/>
      <c r="M271" s="665"/>
      <c r="N271" s="64"/>
      <c r="O271" s="86" t="s">
        <v>380</v>
      </c>
      <c r="P271" s="86" t="s">
        <v>16159</v>
      </c>
      <c r="Q271" s="86" t="s">
        <v>16160</v>
      </c>
      <c r="R271" s="83"/>
      <c r="S271" s="86"/>
      <c r="T271" s="180"/>
    </row>
    <row r="272" spans="1:20" ht="16.5" customHeight="1">
      <c r="A272" s="666"/>
      <c r="B272" s="666"/>
      <c r="C272" s="666"/>
      <c r="D272" s="666"/>
      <c r="E272" s="666"/>
      <c r="F272" s="666"/>
      <c r="G272" s="26">
        <v>5</v>
      </c>
      <c r="H272" s="26" t="s">
        <v>15098</v>
      </c>
      <c r="I272" s="26" t="s">
        <v>13007</v>
      </c>
      <c r="J272" s="86" t="s">
        <v>158</v>
      </c>
      <c r="K272" s="86"/>
      <c r="L272" s="666"/>
      <c r="M272" s="666"/>
      <c r="N272" s="64"/>
      <c r="O272" s="86" t="s">
        <v>380</v>
      </c>
      <c r="P272" s="86" t="s">
        <v>16159</v>
      </c>
      <c r="Q272" s="86" t="s">
        <v>16160</v>
      </c>
      <c r="R272" s="83"/>
      <c r="S272" s="86"/>
      <c r="T272" s="180"/>
    </row>
    <row r="273" spans="1:20" ht="28.5" customHeight="1">
      <c r="A273" s="735" t="s">
        <v>16169</v>
      </c>
      <c r="B273" s="735" t="s">
        <v>363</v>
      </c>
      <c r="C273" s="735" t="s">
        <v>365</v>
      </c>
      <c r="D273" s="740" t="s">
        <v>16174</v>
      </c>
      <c r="E273" s="740" t="s">
        <v>16175</v>
      </c>
      <c r="F273" s="740" t="s">
        <v>15398</v>
      </c>
      <c r="G273" s="26">
        <v>1</v>
      </c>
      <c r="H273" s="26" t="s">
        <v>15090</v>
      </c>
      <c r="I273" s="26" t="s">
        <v>13007</v>
      </c>
      <c r="J273" s="86" t="s">
        <v>158</v>
      </c>
      <c r="K273" s="86"/>
      <c r="L273" s="734"/>
      <c r="M273" s="734" t="s">
        <v>16182</v>
      </c>
      <c r="N273" s="64"/>
      <c r="O273" s="86" t="s">
        <v>380</v>
      </c>
      <c r="P273" s="86" t="s">
        <v>16186</v>
      </c>
      <c r="Q273" s="86" t="s">
        <v>16187</v>
      </c>
      <c r="R273" s="83"/>
      <c r="S273" s="86"/>
      <c r="T273" s="180"/>
    </row>
    <row r="274" spans="1:20" ht="28.5" customHeight="1">
      <c r="A274" s="665"/>
      <c r="B274" s="665"/>
      <c r="C274" s="665"/>
      <c r="D274" s="665"/>
      <c r="E274" s="665"/>
      <c r="F274" s="665"/>
      <c r="G274" s="26">
        <v>2</v>
      </c>
      <c r="H274" s="26" t="s">
        <v>13006</v>
      </c>
      <c r="I274" s="26" t="s">
        <v>13007</v>
      </c>
      <c r="J274" s="86" t="s">
        <v>158</v>
      </c>
      <c r="K274" s="86"/>
      <c r="L274" s="665"/>
      <c r="M274" s="665"/>
      <c r="N274" s="64"/>
      <c r="O274" s="86" t="s">
        <v>380</v>
      </c>
      <c r="P274" s="86" t="s">
        <v>16186</v>
      </c>
      <c r="Q274" s="86" t="s">
        <v>16187</v>
      </c>
      <c r="R274" s="83"/>
      <c r="S274" s="86"/>
      <c r="T274" s="180"/>
    </row>
    <row r="275" spans="1:20" ht="28.5" customHeight="1">
      <c r="A275" s="665"/>
      <c r="B275" s="665"/>
      <c r="C275" s="665"/>
      <c r="D275" s="665"/>
      <c r="E275" s="665"/>
      <c r="F275" s="665"/>
      <c r="G275" s="26">
        <v>3</v>
      </c>
      <c r="H275" s="26" t="s">
        <v>13108</v>
      </c>
      <c r="I275" s="26" t="s">
        <v>13007</v>
      </c>
      <c r="J275" s="86" t="s">
        <v>158</v>
      </c>
      <c r="K275" s="86"/>
      <c r="L275" s="665"/>
      <c r="M275" s="665"/>
      <c r="N275" s="64"/>
      <c r="O275" s="86" t="s">
        <v>380</v>
      </c>
      <c r="P275" s="86" t="s">
        <v>16186</v>
      </c>
      <c r="Q275" s="86" t="s">
        <v>16187</v>
      </c>
      <c r="R275" s="83"/>
      <c r="S275" s="86"/>
      <c r="T275" s="180"/>
    </row>
    <row r="276" spans="1:20" ht="28.5" customHeight="1">
      <c r="A276" s="665"/>
      <c r="B276" s="665"/>
      <c r="C276" s="665"/>
      <c r="D276" s="665"/>
      <c r="E276" s="665"/>
      <c r="F276" s="665"/>
      <c r="G276" s="26">
        <v>4</v>
      </c>
      <c r="H276" s="26" t="s">
        <v>15543</v>
      </c>
      <c r="I276" s="26" t="s">
        <v>13007</v>
      </c>
      <c r="J276" s="86" t="s">
        <v>158</v>
      </c>
      <c r="K276" s="86"/>
      <c r="L276" s="665"/>
      <c r="M276" s="665"/>
      <c r="N276" s="64"/>
      <c r="O276" s="86" t="s">
        <v>380</v>
      </c>
      <c r="P276" s="86" t="s">
        <v>16186</v>
      </c>
      <c r="Q276" s="86" t="s">
        <v>16187</v>
      </c>
      <c r="R276" s="83"/>
      <c r="S276" s="86"/>
      <c r="T276" s="180"/>
    </row>
    <row r="277" spans="1:20" ht="28.5" customHeight="1">
      <c r="A277" s="665"/>
      <c r="B277" s="665"/>
      <c r="C277" s="665"/>
      <c r="D277" s="665"/>
      <c r="E277" s="665"/>
      <c r="F277" s="665"/>
      <c r="G277" s="26">
        <v>5</v>
      </c>
      <c r="H277" s="26" t="s">
        <v>15713</v>
      </c>
      <c r="I277" s="26" t="s">
        <v>15714</v>
      </c>
      <c r="J277" s="86" t="s">
        <v>158</v>
      </c>
      <c r="K277" s="86"/>
      <c r="L277" s="665"/>
      <c r="M277" s="665"/>
      <c r="N277" s="64"/>
      <c r="O277" s="86" t="s">
        <v>380</v>
      </c>
      <c r="P277" s="86" t="s">
        <v>16186</v>
      </c>
      <c r="Q277" s="86" t="s">
        <v>16187</v>
      </c>
      <c r="R277" s="83"/>
      <c r="S277" s="86"/>
      <c r="T277" s="180"/>
    </row>
    <row r="278" spans="1:20" ht="28.5" customHeight="1">
      <c r="A278" s="665"/>
      <c r="B278" s="665"/>
      <c r="C278" s="665"/>
      <c r="D278" s="665"/>
      <c r="E278" s="665"/>
      <c r="F278" s="665"/>
      <c r="G278" s="26">
        <v>6</v>
      </c>
      <c r="H278" s="26" t="s">
        <v>15543</v>
      </c>
      <c r="I278" s="26" t="s">
        <v>13007</v>
      </c>
      <c r="J278" s="86" t="s">
        <v>158</v>
      </c>
      <c r="K278" s="86"/>
      <c r="L278" s="665"/>
      <c r="M278" s="665"/>
      <c r="N278" s="64"/>
      <c r="O278" s="86" t="s">
        <v>380</v>
      </c>
      <c r="P278" s="86" t="s">
        <v>16186</v>
      </c>
      <c r="Q278" s="86" t="s">
        <v>16187</v>
      </c>
      <c r="R278" s="83"/>
      <c r="S278" s="86"/>
      <c r="T278" s="180"/>
    </row>
    <row r="279" spans="1:20" ht="28.5" customHeight="1">
      <c r="A279" s="665"/>
      <c r="B279" s="665"/>
      <c r="C279" s="665"/>
      <c r="D279" s="665"/>
      <c r="E279" s="665"/>
      <c r="F279" s="665"/>
      <c r="G279" s="26">
        <v>7</v>
      </c>
      <c r="H279" s="26" t="s">
        <v>15713</v>
      </c>
      <c r="I279" s="26" t="s">
        <v>15714</v>
      </c>
      <c r="J279" s="86" t="s">
        <v>158</v>
      </c>
      <c r="K279" s="86"/>
      <c r="L279" s="665"/>
      <c r="M279" s="665"/>
      <c r="N279" s="64"/>
      <c r="O279" s="86" t="s">
        <v>380</v>
      </c>
      <c r="P279" s="86" t="s">
        <v>16186</v>
      </c>
      <c r="Q279" s="86" t="s">
        <v>16187</v>
      </c>
      <c r="R279" s="83"/>
      <c r="S279" s="86"/>
      <c r="T279" s="180"/>
    </row>
    <row r="280" spans="1:20" ht="28.5" customHeight="1">
      <c r="A280" s="665"/>
      <c r="B280" s="665"/>
      <c r="C280" s="665"/>
      <c r="D280" s="665"/>
      <c r="E280" s="665"/>
      <c r="F280" s="665"/>
      <c r="G280" s="26">
        <v>8</v>
      </c>
      <c r="H280" s="26" t="s">
        <v>15543</v>
      </c>
      <c r="I280" s="26" t="s">
        <v>13007</v>
      </c>
      <c r="J280" s="86" t="s">
        <v>158</v>
      </c>
      <c r="K280" s="86"/>
      <c r="L280" s="665"/>
      <c r="M280" s="665"/>
      <c r="N280" s="64"/>
      <c r="O280" s="86" t="s">
        <v>380</v>
      </c>
      <c r="P280" s="86" t="s">
        <v>16186</v>
      </c>
      <c r="Q280" s="86" t="s">
        <v>16187</v>
      </c>
      <c r="R280" s="83"/>
      <c r="S280" s="86"/>
      <c r="T280" s="180"/>
    </row>
    <row r="281" spans="1:20" ht="28.5" customHeight="1">
      <c r="A281" s="665"/>
      <c r="B281" s="665"/>
      <c r="C281" s="665"/>
      <c r="D281" s="665"/>
      <c r="E281" s="665"/>
      <c r="F281" s="665"/>
      <c r="G281" s="26">
        <v>9</v>
      </c>
      <c r="H281" s="26" t="s">
        <v>15713</v>
      </c>
      <c r="I281" s="26" t="s">
        <v>16202</v>
      </c>
      <c r="J281" s="86" t="s">
        <v>158</v>
      </c>
      <c r="K281" s="86"/>
      <c r="L281" s="665"/>
      <c r="M281" s="665"/>
      <c r="N281" s="64"/>
      <c r="O281" s="86" t="s">
        <v>380</v>
      </c>
      <c r="P281" s="86" t="s">
        <v>16186</v>
      </c>
      <c r="Q281" s="86" t="s">
        <v>16187</v>
      </c>
      <c r="R281" s="83"/>
      <c r="S281" s="86"/>
      <c r="T281" s="180"/>
    </row>
    <row r="282" spans="1:20" ht="28.5" customHeight="1">
      <c r="A282" s="665"/>
      <c r="B282" s="665"/>
      <c r="C282" s="665"/>
      <c r="D282" s="665"/>
      <c r="E282" s="665"/>
      <c r="F282" s="665"/>
      <c r="G282" s="26">
        <v>10</v>
      </c>
      <c r="H282" s="26" t="s">
        <v>15543</v>
      </c>
      <c r="I282" s="26" t="s">
        <v>16205</v>
      </c>
      <c r="J282" s="86" t="s">
        <v>158</v>
      </c>
      <c r="K282" s="86"/>
      <c r="L282" s="665"/>
      <c r="M282" s="665"/>
      <c r="N282" s="64"/>
      <c r="O282" s="86" t="s">
        <v>380</v>
      </c>
      <c r="P282" s="86" t="s">
        <v>16186</v>
      </c>
      <c r="Q282" s="86" t="s">
        <v>16187</v>
      </c>
      <c r="R282" s="83"/>
      <c r="S282" s="86"/>
      <c r="T282" s="180"/>
    </row>
    <row r="283" spans="1:20" ht="28.5" customHeight="1">
      <c r="A283" s="665"/>
      <c r="B283" s="665"/>
      <c r="C283" s="665"/>
      <c r="D283" s="665"/>
      <c r="E283" s="665"/>
      <c r="F283" s="665"/>
      <c r="G283" s="26">
        <v>11</v>
      </c>
      <c r="H283" s="26" t="s">
        <v>15543</v>
      </c>
      <c r="I283" s="26" t="s">
        <v>16205</v>
      </c>
      <c r="J283" s="86" t="s">
        <v>158</v>
      </c>
      <c r="K283" s="86"/>
      <c r="L283" s="665"/>
      <c r="M283" s="665"/>
      <c r="N283" s="64"/>
      <c r="O283" s="86" t="s">
        <v>380</v>
      </c>
      <c r="P283" s="86" t="s">
        <v>16186</v>
      </c>
      <c r="Q283" s="86" t="s">
        <v>16187</v>
      </c>
      <c r="R283" s="83"/>
      <c r="S283" s="86"/>
      <c r="T283" s="180"/>
    </row>
    <row r="284" spans="1:20" ht="28.5" customHeight="1">
      <c r="A284" s="665"/>
      <c r="B284" s="665"/>
      <c r="C284" s="665"/>
      <c r="D284" s="665"/>
      <c r="E284" s="665"/>
      <c r="F284" s="665"/>
      <c r="G284" s="26">
        <v>12</v>
      </c>
      <c r="H284" s="26" t="s">
        <v>15543</v>
      </c>
      <c r="I284" s="26" t="s">
        <v>15785</v>
      </c>
      <c r="J284" s="86" t="s">
        <v>158</v>
      </c>
      <c r="K284" s="86"/>
      <c r="L284" s="665"/>
      <c r="M284" s="665"/>
      <c r="N284" s="64"/>
      <c r="O284" s="86" t="s">
        <v>380</v>
      </c>
      <c r="P284" s="86" t="s">
        <v>16186</v>
      </c>
      <c r="Q284" s="86" t="s">
        <v>16187</v>
      </c>
      <c r="R284" s="83"/>
      <c r="S284" s="86"/>
      <c r="T284" s="180"/>
    </row>
    <row r="285" spans="1:20" ht="28.5" customHeight="1">
      <c r="A285" s="665"/>
      <c r="B285" s="665"/>
      <c r="C285" s="665"/>
      <c r="D285" s="665"/>
      <c r="E285" s="665"/>
      <c r="F285" s="665"/>
      <c r="G285" s="26">
        <v>13</v>
      </c>
      <c r="H285" s="26" t="s">
        <v>15787</v>
      </c>
      <c r="I285" s="26" t="s">
        <v>15788</v>
      </c>
      <c r="J285" s="86" t="s">
        <v>158</v>
      </c>
      <c r="K285" s="86"/>
      <c r="L285" s="665"/>
      <c r="M285" s="665"/>
      <c r="N285" s="64"/>
      <c r="O285" s="86" t="s">
        <v>380</v>
      </c>
      <c r="P285" s="86" t="s">
        <v>16186</v>
      </c>
      <c r="Q285" s="86" t="s">
        <v>16187</v>
      </c>
      <c r="R285" s="83"/>
      <c r="S285" s="86"/>
      <c r="T285" s="180"/>
    </row>
    <row r="286" spans="1:20" ht="28.5" customHeight="1">
      <c r="A286" s="666"/>
      <c r="B286" s="666"/>
      <c r="C286" s="666"/>
      <c r="D286" s="666"/>
      <c r="E286" s="666"/>
      <c r="F286" s="666"/>
      <c r="G286" s="26">
        <v>14</v>
      </c>
      <c r="H286" s="26" t="s">
        <v>15098</v>
      </c>
      <c r="I286" s="26" t="s">
        <v>13007</v>
      </c>
      <c r="J286" s="86" t="s">
        <v>158</v>
      </c>
      <c r="K286" s="86"/>
      <c r="L286" s="666"/>
      <c r="M286" s="666"/>
      <c r="N286" s="64"/>
      <c r="O286" s="86" t="s">
        <v>380</v>
      </c>
      <c r="P286" s="86" t="s">
        <v>16186</v>
      </c>
      <c r="Q286" s="86" t="s">
        <v>16187</v>
      </c>
      <c r="R286" s="83"/>
      <c r="S286" s="86"/>
      <c r="T286" s="180"/>
    </row>
    <row r="287" spans="1:20" ht="24" customHeight="1">
      <c r="A287" s="735" t="s">
        <v>16214</v>
      </c>
      <c r="B287" s="735" t="s">
        <v>363</v>
      </c>
      <c r="C287" s="735" t="s">
        <v>365</v>
      </c>
      <c r="D287" s="740" t="s">
        <v>16216</v>
      </c>
      <c r="E287" s="740" t="s">
        <v>16217</v>
      </c>
      <c r="F287" s="740" t="s">
        <v>15398</v>
      </c>
      <c r="G287" s="26">
        <v>1</v>
      </c>
      <c r="H287" s="26" t="s">
        <v>15090</v>
      </c>
      <c r="I287" s="26" t="s">
        <v>13007</v>
      </c>
      <c r="J287" s="86" t="s">
        <v>158</v>
      </c>
      <c r="K287" s="86"/>
      <c r="L287" s="734"/>
      <c r="M287" s="86"/>
      <c r="N287" s="64"/>
      <c r="O287" s="86" t="s">
        <v>380</v>
      </c>
      <c r="P287" s="86" t="s">
        <v>380</v>
      </c>
      <c r="Q287" s="86" t="s">
        <v>16221</v>
      </c>
      <c r="R287" s="86" t="s">
        <v>118</v>
      </c>
      <c r="S287" s="86"/>
      <c r="T287" s="180"/>
    </row>
    <row r="288" spans="1:20" ht="24" customHeight="1">
      <c r="A288" s="665"/>
      <c r="B288" s="665"/>
      <c r="C288" s="665"/>
      <c r="D288" s="665"/>
      <c r="E288" s="665"/>
      <c r="F288" s="665"/>
      <c r="G288" s="26">
        <v>2</v>
      </c>
      <c r="H288" s="26" t="s">
        <v>13006</v>
      </c>
      <c r="I288" s="26" t="s">
        <v>13007</v>
      </c>
      <c r="J288" s="86" t="s">
        <v>158</v>
      </c>
      <c r="K288" s="86"/>
      <c r="L288" s="665"/>
      <c r="M288" s="86"/>
      <c r="N288" s="64"/>
      <c r="O288" s="86" t="s">
        <v>380</v>
      </c>
      <c r="P288" s="86" t="s">
        <v>380</v>
      </c>
      <c r="Q288" s="86" t="s">
        <v>16221</v>
      </c>
      <c r="R288" s="86" t="s">
        <v>118</v>
      </c>
      <c r="S288" s="86"/>
      <c r="T288" s="180"/>
    </row>
    <row r="289" spans="1:20" ht="24" customHeight="1">
      <c r="A289" s="665"/>
      <c r="B289" s="665"/>
      <c r="C289" s="665"/>
      <c r="D289" s="665"/>
      <c r="E289" s="665"/>
      <c r="F289" s="665"/>
      <c r="G289" s="26">
        <v>3</v>
      </c>
      <c r="H289" s="26" t="s">
        <v>13108</v>
      </c>
      <c r="I289" s="26" t="s">
        <v>13007</v>
      </c>
      <c r="J289" s="86" t="s">
        <v>158</v>
      </c>
      <c r="K289" s="86"/>
      <c r="L289" s="665"/>
      <c r="M289" s="86"/>
      <c r="N289" s="64"/>
      <c r="O289" s="86" t="s">
        <v>380</v>
      </c>
      <c r="P289" s="86" t="s">
        <v>380</v>
      </c>
      <c r="Q289" s="86" t="s">
        <v>16221</v>
      </c>
      <c r="R289" s="86" t="s">
        <v>118</v>
      </c>
      <c r="S289" s="86"/>
      <c r="T289" s="180"/>
    </row>
    <row r="290" spans="1:20" ht="24" customHeight="1">
      <c r="A290" s="665"/>
      <c r="B290" s="665"/>
      <c r="C290" s="665"/>
      <c r="D290" s="665"/>
      <c r="E290" s="665"/>
      <c r="F290" s="665"/>
      <c r="G290" s="26">
        <v>4</v>
      </c>
      <c r="H290" s="26" t="s">
        <v>15745</v>
      </c>
      <c r="I290" s="26" t="s">
        <v>13007</v>
      </c>
      <c r="J290" s="86" t="s">
        <v>158</v>
      </c>
      <c r="K290" s="86"/>
      <c r="L290" s="665"/>
      <c r="M290" s="86"/>
      <c r="N290" s="64"/>
      <c r="O290" s="86" t="s">
        <v>380</v>
      </c>
      <c r="P290" s="86" t="s">
        <v>380</v>
      </c>
      <c r="Q290" s="86" t="s">
        <v>16221</v>
      </c>
      <c r="R290" s="86" t="s">
        <v>118</v>
      </c>
      <c r="S290" s="86"/>
      <c r="T290" s="180"/>
    </row>
    <row r="291" spans="1:20" ht="24" customHeight="1">
      <c r="A291" s="665"/>
      <c r="B291" s="665"/>
      <c r="C291" s="665"/>
      <c r="D291" s="665"/>
      <c r="E291" s="665"/>
      <c r="F291" s="665"/>
      <c r="G291" s="26">
        <v>5</v>
      </c>
      <c r="H291" s="26" t="s">
        <v>15748</v>
      </c>
      <c r="I291" s="26" t="s">
        <v>15714</v>
      </c>
      <c r="J291" s="86" t="s">
        <v>158</v>
      </c>
      <c r="K291" s="86"/>
      <c r="L291" s="665"/>
      <c r="M291" s="86"/>
      <c r="N291" s="64"/>
      <c r="O291" s="86" t="s">
        <v>380</v>
      </c>
      <c r="P291" s="86" t="s">
        <v>380</v>
      </c>
      <c r="Q291" s="86" t="s">
        <v>16221</v>
      </c>
      <c r="R291" s="86" t="s">
        <v>118</v>
      </c>
      <c r="S291" s="86"/>
      <c r="T291" s="180"/>
    </row>
    <row r="292" spans="1:20" ht="24" customHeight="1">
      <c r="A292" s="665"/>
      <c r="B292" s="665"/>
      <c r="C292" s="665"/>
      <c r="D292" s="665"/>
      <c r="E292" s="665"/>
      <c r="F292" s="665"/>
      <c r="G292" s="26">
        <v>6</v>
      </c>
      <c r="H292" s="26" t="s">
        <v>15745</v>
      </c>
      <c r="I292" s="26" t="s">
        <v>13007</v>
      </c>
      <c r="J292" s="86" t="s">
        <v>158</v>
      </c>
      <c r="K292" s="86"/>
      <c r="L292" s="665"/>
      <c r="M292" s="86"/>
      <c r="N292" s="64"/>
      <c r="O292" s="86" t="s">
        <v>380</v>
      </c>
      <c r="P292" s="86" t="s">
        <v>380</v>
      </c>
      <c r="Q292" s="86" t="s">
        <v>16221</v>
      </c>
      <c r="R292" s="86" t="s">
        <v>118</v>
      </c>
      <c r="S292" s="86"/>
      <c r="T292" s="180"/>
    </row>
    <row r="293" spans="1:20" ht="24" customHeight="1">
      <c r="A293" s="665"/>
      <c r="B293" s="665"/>
      <c r="C293" s="665"/>
      <c r="D293" s="665"/>
      <c r="E293" s="665"/>
      <c r="F293" s="665"/>
      <c r="G293" s="26">
        <v>7</v>
      </c>
      <c r="H293" s="26" t="s">
        <v>15748</v>
      </c>
      <c r="I293" s="26" t="s">
        <v>15714</v>
      </c>
      <c r="J293" s="86" t="s">
        <v>158</v>
      </c>
      <c r="K293" s="86"/>
      <c r="L293" s="665"/>
      <c r="M293" s="86"/>
      <c r="N293" s="64"/>
      <c r="O293" s="86" t="s">
        <v>380</v>
      </c>
      <c r="P293" s="86" t="s">
        <v>380</v>
      </c>
      <c r="Q293" s="86" t="s">
        <v>16221</v>
      </c>
      <c r="R293" s="86" t="s">
        <v>118</v>
      </c>
      <c r="S293" s="86"/>
      <c r="T293" s="180"/>
    </row>
    <row r="294" spans="1:20" ht="24" customHeight="1">
      <c r="A294" s="665"/>
      <c r="B294" s="665"/>
      <c r="C294" s="665"/>
      <c r="D294" s="665"/>
      <c r="E294" s="665"/>
      <c r="F294" s="665"/>
      <c r="G294" s="26">
        <v>8</v>
      </c>
      <c r="H294" s="26" t="s">
        <v>15745</v>
      </c>
      <c r="I294" s="26" t="s">
        <v>13007</v>
      </c>
      <c r="J294" s="86" t="s">
        <v>158</v>
      </c>
      <c r="K294" s="86"/>
      <c r="L294" s="665"/>
      <c r="M294" s="86"/>
      <c r="N294" s="64"/>
      <c r="O294" s="86" t="s">
        <v>380</v>
      </c>
      <c r="P294" s="86" t="s">
        <v>380</v>
      </c>
      <c r="Q294" s="86" t="s">
        <v>16221</v>
      </c>
      <c r="R294" s="86" t="s">
        <v>118</v>
      </c>
      <c r="S294" s="86"/>
      <c r="T294" s="180"/>
    </row>
    <row r="295" spans="1:20" ht="24" customHeight="1">
      <c r="A295" s="665"/>
      <c r="B295" s="665"/>
      <c r="C295" s="665"/>
      <c r="D295" s="665"/>
      <c r="E295" s="665"/>
      <c r="F295" s="665"/>
      <c r="G295" s="26">
        <v>9</v>
      </c>
      <c r="H295" s="26" t="s">
        <v>15748</v>
      </c>
      <c r="I295" s="26" t="s">
        <v>16202</v>
      </c>
      <c r="J295" s="86" t="s">
        <v>158</v>
      </c>
      <c r="K295" s="86"/>
      <c r="L295" s="665"/>
      <c r="M295" s="86"/>
      <c r="N295" s="64"/>
      <c r="O295" s="86" t="s">
        <v>380</v>
      </c>
      <c r="P295" s="86" t="s">
        <v>380</v>
      </c>
      <c r="Q295" s="86" t="s">
        <v>16221</v>
      </c>
      <c r="R295" s="86" t="s">
        <v>118</v>
      </c>
      <c r="S295" s="86"/>
      <c r="T295" s="180"/>
    </row>
    <row r="296" spans="1:20" ht="24" customHeight="1">
      <c r="A296" s="665"/>
      <c r="B296" s="665"/>
      <c r="C296" s="665"/>
      <c r="D296" s="665"/>
      <c r="E296" s="665"/>
      <c r="F296" s="665"/>
      <c r="G296" s="26">
        <v>10</v>
      </c>
      <c r="H296" s="26" t="s">
        <v>15745</v>
      </c>
      <c r="I296" s="26" t="s">
        <v>16205</v>
      </c>
      <c r="J296" s="86" t="s">
        <v>158</v>
      </c>
      <c r="K296" s="86"/>
      <c r="L296" s="665"/>
      <c r="M296" s="86"/>
      <c r="N296" s="64"/>
      <c r="O296" s="86" t="s">
        <v>380</v>
      </c>
      <c r="P296" s="86" t="s">
        <v>380</v>
      </c>
      <c r="Q296" s="86" t="s">
        <v>16221</v>
      </c>
      <c r="R296" s="86" t="s">
        <v>118</v>
      </c>
      <c r="S296" s="86"/>
      <c r="T296" s="180"/>
    </row>
    <row r="297" spans="1:20" ht="24" customHeight="1">
      <c r="A297" s="665"/>
      <c r="B297" s="665"/>
      <c r="C297" s="665"/>
      <c r="D297" s="665"/>
      <c r="E297" s="665"/>
      <c r="F297" s="665"/>
      <c r="G297" s="26">
        <v>11</v>
      </c>
      <c r="H297" s="26" t="s">
        <v>15745</v>
      </c>
      <c r="I297" s="26" t="s">
        <v>16205</v>
      </c>
      <c r="J297" s="86" t="s">
        <v>158</v>
      </c>
      <c r="K297" s="86"/>
      <c r="L297" s="665"/>
      <c r="M297" s="86"/>
      <c r="N297" s="64"/>
      <c r="O297" s="86" t="s">
        <v>380</v>
      </c>
      <c r="P297" s="86" t="s">
        <v>380</v>
      </c>
      <c r="Q297" s="86" t="s">
        <v>16221</v>
      </c>
      <c r="R297" s="86" t="s">
        <v>118</v>
      </c>
      <c r="S297" s="86"/>
      <c r="T297" s="180"/>
    </row>
    <row r="298" spans="1:20" ht="24" customHeight="1">
      <c r="A298" s="665"/>
      <c r="B298" s="665"/>
      <c r="C298" s="665"/>
      <c r="D298" s="665"/>
      <c r="E298" s="665"/>
      <c r="F298" s="665"/>
      <c r="G298" s="26">
        <v>12</v>
      </c>
      <c r="H298" s="26" t="s">
        <v>15745</v>
      </c>
      <c r="I298" s="26" t="s">
        <v>15808</v>
      </c>
      <c r="J298" s="86" t="s">
        <v>158</v>
      </c>
      <c r="K298" s="86"/>
      <c r="L298" s="665"/>
      <c r="M298" s="86"/>
      <c r="N298" s="64"/>
      <c r="O298" s="86" t="s">
        <v>380</v>
      </c>
      <c r="P298" s="86" t="s">
        <v>380</v>
      </c>
      <c r="Q298" s="86" t="s">
        <v>16221</v>
      </c>
      <c r="R298" s="86" t="s">
        <v>118</v>
      </c>
      <c r="S298" s="86"/>
      <c r="T298" s="180"/>
    </row>
    <row r="299" spans="1:20" ht="24" customHeight="1">
      <c r="A299" s="665"/>
      <c r="B299" s="665"/>
      <c r="C299" s="665"/>
      <c r="D299" s="665"/>
      <c r="E299" s="665"/>
      <c r="F299" s="665"/>
      <c r="G299" s="26">
        <v>13</v>
      </c>
      <c r="H299" s="26" t="s">
        <v>15787</v>
      </c>
      <c r="I299" s="26" t="s">
        <v>15788</v>
      </c>
      <c r="J299" s="86" t="s">
        <v>158</v>
      </c>
      <c r="K299" s="86"/>
      <c r="L299" s="665"/>
      <c r="M299" s="86"/>
      <c r="N299" s="64"/>
      <c r="O299" s="86" t="s">
        <v>380</v>
      </c>
      <c r="P299" s="86" t="s">
        <v>380</v>
      </c>
      <c r="Q299" s="86" t="s">
        <v>16221</v>
      </c>
      <c r="R299" s="86" t="s">
        <v>118</v>
      </c>
      <c r="S299" s="86"/>
      <c r="T299" s="180"/>
    </row>
    <row r="300" spans="1:20" ht="24" customHeight="1">
      <c r="A300" s="666"/>
      <c r="B300" s="666"/>
      <c r="C300" s="666"/>
      <c r="D300" s="666"/>
      <c r="E300" s="666"/>
      <c r="F300" s="666"/>
      <c r="G300" s="26">
        <v>14</v>
      </c>
      <c r="H300" s="26" t="s">
        <v>15098</v>
      </c>
      <c r="I300" s="26" t="s">
        <v>13007</v>
      </c>
      <c r="J300" s="86" t="s">
        <v>158</v>
      </c>
      <c r="K300" s="86"/>
      <c r="L300" s="666"/>
      <c r="M300" s="86"/>
      <c r="N300" s="64"/>
      <c r="O300" s="86" t="s">
        <v>380</v>
      </c>
      <c r="P300" s="86" t="s">
        <v>380</v>
      </c>
      <c r="Q300" s="86" t="s">
        <v>16221</v>
      </c>
      <c r="R300" s="86" t="s">
        <v>118</v>
      </c>
      <c r="S300" s="86"/>
      <c r="T300" s="180"/>
    </row>
    <row r="301" spans="1:20" ht="16.5" customHeight="1">
      <c r="A301" s="735" t="s">
        <v>16241</v>
      </c>
      <c r="B301" s="735" t="s">
        <v>363</v>
      </c>
      <c r="C301" s="735" t="s">
        <v>365</v>
      </c>
      <c r="D301" s="740" t="s">
        <v>16242</v>
      </c>
      <c r="E301" s="740" t="s">
        <v>16243</v>
      </c>
      <c r="F301" s="740" t="s">
        <v>15398</v>
      </c>
      <c r="G301" s="26">
        <v>1</v>
      </c>
      <c r="H301" s="26" t="s">
        <v>15090</v>
      </c>
      <c r="I301" s="26" t="s">
        <v>13007</v>
      </c>
      <c r="J301" s="86" t="s">
        <v>158</v>
      </c>
      <c r="K301" s="86"/>
      <c r="L301" s="734"/>
      <c r="M301" s="86"/>
      <c r="N301" s="64"/>
      <c r="O301" s="86" t="s">
        <v>380</v>
      </c>
      <c r="P301" s="86" t="s">
        <v>380</v>
      </c>
      <c r="Q301" s="91" t="s">
        <v>16246</v>
      </c>
      <c r="R301" s="86" t="s">
        <v>118</v>
      </c>
      <c r="S301" s="86"/>
      <c r="T301" s="180"/>
    </row>
    <row r="302" spans="1:20" ht="16.5" customHeight="1">
      <c r="A302" s="665"/>
      <c r="B302" s="665"/>
      <c r="C302" s="665"/>
      <c r="D302" s="665"/>
      <c r="E302" s="665"/>
      <c r="F302" s="665"/>
      <c r="G302" s="26">
        <v>2</v>
      </c>
      <c r="H302" s="26" t="s">
        <v>13006</v>
      </c>
      <c r="I302" s="26" t="s">
        <v>13007</v>
      </c>
      <c r="J302" s="86" t="s">
        <v>158</v>
      </c>
      <c r="K302" s="86"/>
      <c r="L302" s="665"/>
      <c r="M302" s="86"/>
      <c r="N302" s="64"/>
      <c r="O302" s="86" t="s">
        <v>380</v>
      </c>
      <c r="P302" s="86" t="s">
        <v>380</v>
      </c>
      <c r="Q302" s="91" t="s">
        <v>16246</v>
      </c>
      <c r="R302" s="86" t="s">
        <v>118</v>
      </c>
      <c r="S302" s="86"/>
      <c r="T302" s="180"/>
    </row>
    <row r="303" spans="1:20" ht="16.5" customHeight="1">
      <c r="A303" s="665"/>
      <c r="B303" s="665"/>
      <c r="C303" s="665"/>
      <c r="D303" s="665"/>
      <c r="E303" s="665"/>
      <c r="F303" s="665"/>
      <c r="G303" s="26">
        <v>3</v>
      </c>
      <c r="H303" s="26" t="s">
        <v>13108</v>
      </c>
      <c r="I303" s="26" t="s">
        <v>13007</v>
      </c>
      <c r="J303" s="86" t="s">
        <v>158</v>
      </c>
      <c r="K303" s="86"/>
      <c r="L303" s="665"/>
      <c r="M303" s="86"/>
      <c r="N303" s="64"/>
      <c r="O303" s="86" t="s">
        <v>380</v>
      </c>
      <c r="P303" s="86" t="s">
        <v>380</v>
      </c>
      <c r="Q303" s="91" t="s">
        <v>16246</v>
      </c>
      <c r="R303" s="86" t="s">
        <v>118</v>
      </c>
      <c r="S303" s="86"/>
      <c r="T303" s="180"/>
    </row>
    <row r="304" spans="1:20" ht="16.5" customHeight="1">
      <c r="A304" s="665"/>
      <c r="B304" s="665"/>
      <c r="C304" s="665"/>
      <c r="D304" s="665"/>
      <c r="E304" s="665"/>
      <c r="F304" s="665"/>
      <c r="G304" s="26">
        <v>4</v>
      </c>
      <c r="H304" s="26" t="s">
        <v>16251</v>
      </c>
      <c r="I304" s="26" t="s">
        <v>13007</v>
      </c>
      <c r="J304" s="86" t="s">
        <v>158</v>
      </c>
      <c r="K304" s="86"/>
      <c r="L304" s="665"/>
      <c r="M304" s="86"/>
      <c r="N304" s="64"/>
      <c r="O304" s="86" t="s">
        <v>380</v>
      </c>
      <c r="P304" s="86" t="s">
        <v>380</v>
      </c>
      <c r="Q304" s="91" t="s">
        <v>16246</v>
      </c>
      <c r="R304" s="86" t="s">
        <v>118</v>
      </c>
      <c r="S304" s="86"/>
      <c r="T304" s="180"/>
    </row>
    <row r="305" spans="1:20" ht="16.5" customHeight="1">
      <c r="A305" s="665"/>
      <c r="B305" s="665"/>
      <c r="C305" s="665"/>
      <c r="D305" s="665"/>
      <c r="E305" s="665"/>
      <c r="F305" s="665"/>
      <c r="G305" s="26">
        <v>5</v>
      </c>
      <c r="H305" s="26" t="s">
        <v>15713</v>
      </c>
      <c r="I305" s="26" t="s">
        <v>15714</v>
      </c>
      <c r="J305" s="86" t="s">
        <v>158</v>
      </c>
      <c r="K305" s="86"/>
      <c r="L305" s="665"/>
      <c r="M305" s="86" t="s">
        <v>16254</v>
      </c>
      <c r="N305" s="64"/>
      <c r="O305" s="86" t="s">
        <v>380</v>
      </c>
      <c r="P305" s="86" t="s">
        <v>380</v>
      </c>
      <c r="Q305" s="91" t="s">
        <v>16246</v>
      </c>
      <c r="R305" s="86" t="s">
        <v>118</v>
      </c>
      <c r="S305" s="86"/>
      <c r="T305" s="180"/>
    </row>
    <row r="306" spans="1:20" ht="16.5" customHeight="1">
      <c r="A306" s="665"/>
      <c r="B306" s="665"/>
      <c r="C306" s="665"/>
      <c r="D306" s="665"/>
      <c r="E306" s="665"/>
      <c r="F306" s="665"/>
      <c r="G306" s="26">
        <v>6</v>
      </c>
      <c r="H306" s="26" t="s">
        <v>16257</v>
      </c>
      <c r="I306" s="26" t="s">
        <v>13007</v>
      </c>
      <c r="J306" s="86" t="s">
        <v>158</v>
      </c>
      <c r="K306" s="86"/>
      <c r="L306" s="665"/>
      <c r="M306" s="86"/>
      <c r="N306" s="64"/>
      <c r="O306" s="86" t="s">
        <v>380</v>
      </c>
      <c r="P306" s="86" t="s">
        <v>380</v>
      </c>
      <c r="Q306" s="91" t="s">
        <v>16246</v>
      </c>
      <c r="R306" s="86" t="s">
        <v>118</v>
      </c>
      <c r="S306" s="86"/>
      <c r="T306" s="180"/>
    </row>
    <row r="307" spans="1:20" ht="16.5" customHeight="1">
      <c r="A307" s="665"/>
      <c r="B307" s="665"/>
      <c r="C307" s="665"/>
      <c r="D307" s="665"/>
      <c r="E307" s="665"/>
      <c r="F307" s="665"/>
      <c r="G307" s="26">
        <v>7</v>
      </c>
      <c r="H307" s="26" t="s">
        <v>15748</v>
      </c>
      <c r="I307" s="26" t="s">
        <v>15714</v>
      </c>
      <c r="J307" s="86" t="s">
        <v>158</v>
      </c>
      <c r="K307" s="86"/>
      <c r="L307" s="665"/>
      <c r="M307" s="86" t="s">
        <v>16260</v>
      </c>
      <c r="N307" s="64"/>
      <c r="O307" s="86" t="s">
        <v>380</v>
      </c>
      <c r="P307" s="86" t="s">
        <v>380</v>
      </c>
      <c r="Q307" s="91" t="s">
        <v>16246</v>
      </c>
      <c r="R307" s="86" t="s">
        <v>118</v>
      </c>
      <c r="S307" s="86"/>
      <c r="T307" s="180"/>
    </row>
    <row r="308" spans="1:20" ht="16.5" customHeight="1">
      <c r="A308" s="665"/>
      <c r="B308" s="665"/>
      <c r="C308" s="665"/>
      <c r="D308" s="665"/>
      <c r="E308" s="665"/>
      <c r="F308" s="665"/>
      <c r="G308" s="26">
        <v>8</v>
      </c>
      <c r="H308" s="26" t="s">
        <v>16262</v>
      </c>
      <c r="I308" s="26" t="s">
        <v>13007</v>
      </c>
      <c r="J308" s="86" t="s">
        <v>158</v>
      </c>
      <c r="K308" s="86"/>
      <c r="L308" s="665"/>
      <c r="M308" s="86"/>
      <c r="N308" s="64"/>
      <c r="O308" s="86" t="s">
        <v>380</v>
      </c>
      <c r="P308" s="86" t="s">
        <v>380</v>
      </c>
      <c r="Q308" s="91" t="s">
        <v>16246</v>
      </c>
      <c r="R308" s="86" t="s">
        <v>118</v>
      </c>
      <c r="S308" s="86"/>
      <c r="T308" s="180"/>
    </row>
    <row r="309" spans="1:20" ht="16.5" customHeight="1">
      <c r="A309" s="665"/>
      <c r="B309" s="665"/>
      <c r="C309" s="665"/>
      <c r="D309" s="665"/>
      <c r="E309" s="665"/>
      <c r="F309" s="665"/>
      <c r="G309" s="26">
        <v>9</v>
      </c>
      <c r="H309" s="26" t="s">
        <v>15748</v>
      </c>
      <c r="I309" s="26" t="s">
        <v>15714</v>
      </c>
      <c r="J309" s="86" t="s">
        <v>158</v>
      </c>
      <c r="K309" s="86"/>
      <c r="L309" s="665"/>
      <c r="M309" s="86" t="s">
        <v>16263</v>
      </c>
      <c r="N309" s="64"/>
      <c r="O309" s="86" t="s">
        <v>380</v>
      </c>
      <c r="P309" s="86" t="s">
        <v>380</v>
      </c>
      <c r="Q309" s="91" t="s">
        <v>16246</v>
      </c>
      <c r="R309" s="86" t="s">
        <v>118</v>
      </c>
      <c r="S309" s="86"/>
      <c r="T309" s="180"/>
    </row>
    <row r="310" spans="1:20" ht="16.5" customHeight="1">
      <c r="A310" s="665"/>
      <c r="B310" s="665"/>
      <c r="C310" s="665"/>
      <c r="D310" s="665"/>
      <c r="E310" s="665"/>
      <c r="F310" s="665"/>
      <c r="G310" s="26">
        <v>10</v>
      </c>
      <c r="H310" s="26" t="s">
        <v>16264</v>
      </c>
      <c r="I310" s="26" t="s">
        <v>13007</v>
      </c>
      <c r="J310" s="86" t="s">
        <v>158</v>
      </c>
      <c r="K310" s="86"/>
      <c r="L310" s="665"/>
      <c r="M310" s="86"/>
      <c r="N310" s="64"/>
      <c r="O310" s="86" t="s">
        <v>380</v>
      </c>
      <c r="P310" s="86" t="s">
        <v>380</v>
      </c>
      <c r="Q310" s="91" t="s">
        <v>16246</v>
      </c>
      <c r="R310" s="86" t="s">
        <v>118</v>
      </c>
      <c r="S310" s="86"/>
      <c r="T310" s="180"/>
    </row>
    <row r="311" spans="1:20" ht="16.5" customHeight="1">
      <c r="A311" s="665"/>
      <c r="B311" s="665"/>
      <c r="C311" s="665"/>
      <c r="D311" s="665"/>
      <c r="E311" s="665"/>
      <c r="F311" s="665"/>
      <c r="G311" s="26">
        <v>11</v>
      </c>
      <c r="H311" s="26" t="s">
        <v>15748</v>
      </c>
      <c r="I311" s="26" t="s">
        <v>16202</v>
      </c>
      <c r="J311" s="86" t="s">
        <v>158</v>
      </c>
      <c r="K311" s="86"/>
      <c r="L311" s="665"/>
      <c r="M311" s="86" t="s">
        <v>16269</v>
      </c>
      <c r="N311" s="64"/>
      <c r="O311" s="86" t="s">
        <v>380</v>
      </c>
      <c r="P311" s="86" t="s">
        <v>380</v>
      </c>
      <c r="Q311" s="91" t="s">
        <v>16246</v>
      </c>
      <c r="R311" s="86" t="s">
        <v>118</v>
      </c>
      <c r="S311" s="86"/>
      <c r="T311" s="180"/>
    </row>
    <row r="312" spans="1:20" ht="16.5" customHeight="1">
      <c r="A312" s="665"/>
      <c r="B312" s="665"/>
      <c r="C312" s="665"/>
      <c r="D312" s="665"/>
      <c r="E312" s="665"/>
      <c r="F312" s="665"/>
      <c r="G312" s="26">
        <v>12</v>
      </c>
      <c r="H312" s="26" t="s">
        <v>15090</v>
      </c>
      <c r="I312" s="26" t="s">
        <v>13007</v>
      </c>
      <c r="J312" s="86" t="s">
        <v>158</v>
      </c>
      <c r="K312" s="86"/>
      <c r="L312" s="665"/>
      <c r="M312" s="86"/>
      <c r="N312" s="64"/>
      <c r="O312" s="86" t="s">
        <v>380</v>
      </c>
      <c r="P312" s="86" t="s">
        <v>380</v>
      </c>
      <c r="Q312" s="91" t="s">
        <v>16246</v>
      </c>
      <c r="R312" s="86" t="s">
        <v>118</v>
      </c>
      <c r="S312" s="86"/>
      <c r="T312" s="180"/>
    </row>
    <row r="313" spans="1:20" ht="16.5" customHeight="1">
      <c r="A313" s="665"/>
      <c r="B313" s="665"/>
      <c r="C313" s="665"/>
      <c r="D313" s="665"/>
      <c r="E313" s="665"/>
      <c r="F313" s="665"/>
      <c r="G313" s="26">
        <v>13</v>
      </c>
      <c r="H313" s="26" t="s">
        <v>16275</v>
      </c>
      <c r="I313" s="26" t="s">
        <v>13007</v>
      </c>
      <c r="J313" s="86" t="s">
        <v>158</v>
      </c>
      <c r="K313" s="86"/>
      <c r="L313" s="665"/>
      <c r="M313" s="86"/>
      <c r="N313" s="64"/>
      <c r="O313" s="86" t="s">
        <v>380</v>
      </c>
      <c r="P313" s="86" t="s">
        <v>380</v>
      </c>
      <c r="Q313" s="91" t="s">
        <v>16246</v>
      </c>
      <c r="R313" s="86" t="s">
        <v>118</v>
      </c>
      <c r="S313" s="86"/>
      <c r="T313" s="180"/>
    </row>
    <row r="314" spans="1:20" ht="16.5" customHeight="1">
      <c r="A314" s="665"/>
      <c r="B314" s="665"/>
      <c r="C314" s="665"/>
      <c r="D314" s="665"/>
      <c r="E314" s="665"/>
      <c r="F314" s="665"/>
      <c r="G314" s="26">
        <v>14</v>
      </c>
      <c r="H314" s="26" t="s">
        <v>13108</v>
      </c>
      <c r="I314" s="26" t="s">
        <v>13007</v>
      </c>
      <c r="J314" s="86" t="s">
        <v>158</v>
      </c>
      <c r="K314" s="86"/>
      <c r="L314" s="665"/>
      <c r="M314" s="86"/>
      <c r="N314" s="64"/>
      <c r="O314" s="86" t="s">
        <v>380</v>
      </c>
      <c r="P314" s="86" t="s">
        <v>380</v>
      </c>
      <c r="Q314" s="91" t="s">
        <v>16246</v>
      </c>
      <c r="R314" s="86" t="s">
        <v>118</v>
      </c>
      <c r="S314" s="86"/>
      <c r="T314" s="180"/>
    </row>
    <row r="315" spans="1:20" ht="16.5" customHeight="1">
      <c r="A315" s="665"/>
      <c r="B315" s="665"/>
      <c r="C315" s="665"/>
      <c r="D315" s="665"/>
      <c r="E315" s="665"/>
      <c r="F315" s="665"/>
      <c r="G315" s="26">
        <v>15</v>
      </c>
      <c r="H315" s="26" t="s">
        <v>16278</v>
      </c>
      <c r="I315" s="26" t="s">
        <v>16205</v>
      </c>
      <c r="J315" s="86" t="s">
        <v>158</v>
      </c>
      <c r="K315" s="86"/>
      <c r="L315" s="665"/>
      <c r="M315" s="86" t="s">
        <v>16269</v>
      </c>
      <c r="N315" s="64"/>
      <c r="O315" s="86" t="s">
        <v>380</v>
      </c>
      <c r="P315" s="86" t="s">
        <v>380</v>
      </c>
      <c r="Q315" s="91" t="s">
        <v>16246</v>
      </c>
      <c r="R315" s="86" t="s">
        <v>118</v>
      </c>
      <c r="S315" s="86"/>
      <c r="T315" s="180"/>
    </row>
    <row r="316" spans="1:20" ht="16.5" customHeight="1">
      <c r="A316" s="665"/>
      <c r="B316" s="665"/>
      <c r="C316" s="665"/>
      <c r="D316" s="665"/>
      <c r="E316" s="665"/>
      <c r="F316" s="665"/>
      <c r="G316" s="26">
        <v>16</v>
      </c>
      <c r="H316" s="26" t="s">
        <v>16281</v>
      </c>
      <c r="I316" s="26" t="s">
        <v>16205</v>
      </c>
      <c r="J316" s="86" t="s">
        <v>158</v>
      </c>
      <c r="K316" s="86"/>
      <c r="L316" s="665"/>
      <c r="M316" s="86" t="s">
        <v>16283</v>
      </c>
      <c r="N316" s="64"/>
      <c r="O316" s="86" t="s">
        <v>380</v>
      </c>
      <c r="P316" s="86" t="s">
        <v>380</v>
      </c>
      <c r="Q316" s="91" t="s">
        <v>16246</v>
      </c>
      <c r="R316" s="86" t="s">
        <v>118</v>
      </c>
      <c r="S316" s="86"/>
      <c r="T316" s="180"/>
    </row>
    <row r="317" spans="1:20" ht="16.5" customHeight="1">
      <c r="A317" s="665"/>
      <c r="B317" s="665"/>
      <c r="C317" s="665"/>
      <c r="D317" s="665"/>
      <c r="E317" s="665"/>
      <c r="F317" s="665"/>
      <c r="G317" s="26">
        <v>17</v>
      </c>
      <c r="H317" s="26" t="s">
        <v>16286</v>
      </c>
      <c r="I317" s="26" t="s">
        <v>13007</v>
      </c>
      <c r="J317" s="86" t="s">
        <v>158</v>
      </c>
      <c r="K317" s="86"/>
      <c r="L317" s="665"/>
      <c r="M317" s="86"/>
      <c r="N317" s="64"/>
      <c r="O317" s="86" t="s">
        <v>380</v>
      </c>
      <c r="P317" s="86" t="s">
        <v>380</v>
      </c>
      <c r="Q317" s="91" t="s">
        <v>16246</v>
      </c>
      <c r="R317" s="86" t="s">
        <v>118</v>
      </c>
      <c r="S317" s="86"/>
      <c r="T317" s="180"/>
    </row>
    <row r="318" spans="1:20" ht="16.5" customHeight="1">
      <c r="A318" s="665"/>
      <c r="B318" s="665"/>
      <c r="C318" s="665"/>
      <c r="D318" s="665"/>
      <c r="E318" s="665"/>
      <c r="F318" s="665"/>
      <c r="G318" s="26">
        <v>18</v>
      </c>
      <c r="H318" s="26" t="s">
        <v>15713</v>
      </c>
      <c r="I318" s="26" t="s">
        <v>15714</v>
      </c>
      <c r="J318" s="86" t="s">
        <v>158</v>
      </c>
      <c r="K318" s="86"/>
      <c r="L318" s="665"/>
      <c r="M318" s="86" t="s">
        <v>16292</v>
      </c>
      <c r="N318" s="64"/>
      <c r="O318" s="86" t="s">
        <v>380</v>
      </c>
      <c r="P318" s="86" t="s">
        <v>380</v>
      </c>
      <c r="Q318" s="91" t="s">
        <v>16246</v>
      </c>
      <c r="R318" s="86" t="s">
        <v>118</v>
      </c>
      <c r="S318" s="86"/>
      <c r="T318" s="180"/>
    </row>
    <row r="319" spans="1:20" ht="16.5" customHeight="1">
      <c r="A319" s="665"/>
      <c r="B319" s="665"/>
      <c r="C319" s="665"/>
      <c r="D319" s="665"/>
      <c r="E319" s="665"/>
      <c r="F319" s="665"/>
      <c r="G319" s="26">
        <v>19</v>
      </c>
      <c r="H319" s="26" t="s">
        <v>16294</v>
      </c>
      <c r="I319" s="26" t="s">
        <v>13007</v>
      </c>
      <c r="J319" s="86" t="s">
        <v>158</v>
      </c>
      <c r="K319" s="86"/>
      <c r="L319" s="665"/>
      <c r="M319" s="86"/>
      <c r="N319" s="64"/>
      <c r="O319" s="86" t="s">
        <v>380</v>
      </c>
      <c r="P319" s="86" t="s">
        <v>380</v>
      </c>
      <c r="Q319" s="91" t="s">
        <v>16246</v>
      </c>
      <c r="R319" s="86" t="s">
        <v>118</v>
      </c>
      <c r="S319" s="86"/>
      <c r="T319" s="180"/>
    </row>
    <row r="320" spans="1:20" ht="16.5" customHeight="1">
      <c r="A320" s="665"/>
      <c r="B320" s="665"/>
      <c r="C320" s="665"/>
      <c r="D320" s="665"/>
      <c r="E320" s="665"/>
      <c r="F320" s="665"/>
      <c r="G320" s="26">
        <v>20</v>
      </c>
      <c r="H320" s="26" t="s">
        <v>15713</v>
      </c>
      <c r="I320" s="26" t="s">
        <v>16202</v>
      </c>
      <c r="J320" s="86" t="s">
        <v>158</v>
      </c>
      <c r="K320" s="86"/>
      <c r="L320" s="665"/>
      <c r="M320" s="86" t="s">
        <v>16297</v>
      </c>
      <c r="N320" s="64"/>
      <c r="O320" s="86" t="s">
        <v>380</v>
      </c>
      <c r="P320" s="86" t="s">
        <v>380</v>
      </c>
      <c r="Q320" s="91" t="s">
        <v>16246</v>
      </c>
      <c r="R320" s="86" t="s">
        <v>118</v>
      </c>
      <c r="S320" s="86"/>
      <c r="T320" s="180"/>
    </row>
    <row r="321" spans="1:20" ht="16.5" customHeight="1">
      <c r="A321" s="665"/>
      <c r="B321" s="665"/>
      <c r="C321" s="665"/>
      <c r="D321" s="665"/>
      <c r="E321" s="665"/>
      <c r="F321" s="665"/>
      <c r="G321" s="26">
        <v>21</v>
      </c>
      <c r="H321" s="26" t="s">
        <v>15090</v>
      </c>
      <c r="I321" s="26" t="s">
        <v>13007</v>
      </c>
      <c r="J321" s="86" t="s">
        <v>158</v>
      </c>
      <c r="K321" s="86"/>
      <c r="L321" s="665"/>
      <c r="M321" s="86"/>
      <c r="N321" s="64"/>
      <c r="O321" s="86" t="s">
        <v>380</v>
      </c>
      <c r="P321" s="86" t="s">
        <v>380</v>
      </c>
      <c r="Q321" s="91" t="s">
        <v>16246</v>
      </c>
      <c r="R321" s="86" t="s">
        <v>118</v>
      </c>
      <c r="S321" s="86"/>
      <c r="T321" s="180"/>
    </row>
    <row r="322" spans="1:20" ht="16.5" customHeight="1">
      <c r="A322" s="665"/>
      <c r="B322" s="665"/>
      <c r="C322" s="665"/>
      <c r="D322" s="665"/>
      <c r="E322" s="665"/>
      <c r="F322" s="665"/>
      <c r="G322" s="26">
        <v>22</v>
      </c>
      <c r="H322" s="26" t="s">
        <v>16275</v>
      </c>
      <c r="I322" s="26" t="s">
        <v>13007</v>
      </c>
      <c r="J322" s="86" t="s">
        <v>158</v>
      </c>
      <c r="K322" s="86"/>
      <c r="L322" s="665"/>
      <c r="M322" s="86"/>
      <c r="N322" s="64"/>
      <c r="O322" s="86" t="s">
        <v>380</v>
      </c>
      <c r="P322" s="86" t="s">
        <v>380</v>
      </c>
      <c r="Q322" s="91" t="s">
        <v>16246</v>
      </c>
      <c r="R322" s="86" t="s">
        <v>118</v>
      </c>
      <c r="S322" s="86"/>
      <c r="T322" s="180"/>
    </row>
    <row r="323" spans="1:20" ht="16.5" customHeight="1">
      <c r="A323" s="665"/>
      <c r="B323" s="665"/>
      <c r="C323" s="665"/>
      <c r="D323" s="665"/>
      <c r="E323" s="665"/>
      <c r="F323" s="665"/>
      <c r="G323" s="26">
        <v>23</v>
      </c>
      <c r="H323" s="26" t="s">
        <v>13108</v>
      </c>
      <c r="I323" s="26" t="s">
        <v>13007</v>
      </c>
      <c r="J323" s="86" t="s">
        <v>158</v>
      </c>
      <c r="K323" s="86"/>
      <c r="L323" s="665"/>
      <c r="M323" s="86"/>
      <c r="N323" s="64"/>
      <c r="O323" s="86" t="s">
        <v>380</v>
      </c>
      <c r="P323" s="86" t="s">
        <v>380</v>
      </c>
      <c r="Q323" s="91" t="s">
        <v>16246</v>
      </c>
      <c r="R323" s="86" t="s">
        <v>118</v>
      </c>
      <c r="S323" s="86"/>
      <c r="T323" s="180"/>
    </row>
    <row r="324" spans="1:20" ht="16.5" customHeight="1">
      <c r="A324" s="665"/>
      <c r="B324" s="665"/>
      <c r="C324" s="665"/>
      <c r="D324" s="665"/>
      <c r="E324" s="665"/>
      <c r="F324" s="665"/>
      <c r="G324" s="26">
        <v>24</v>
      </c>
      <c r="H324" s="26" t="s">
        <v>16307</v>
      </c>
      <c r="I324" s="26" t="s">
        <v>16205</v>
      </c>
      <c r="J324" s="86" t="s">
        <v>158</v>
      </c>
      <c r="K324" s="86"/>
      <c r="L324" s="665"/>
      <c r="M324" s="86" t="s">
        <v>16310</v>
      </c>
      <c r="N324" s="64"/>
      <c r="O324" s="86" t="s">
        <v>380</v>
      </c>
      <c r="P324" s="86" t="s">
        <v>380</v>
      </c>
      <c r="Q324" s="91" t="s">
        <v>16246</v>
      </c>
      <c r="R324" s="86" t="s">
        <v>118</v>
      </c>
      <c r="S324" s="86"/>
      <c r="T324" s="180"/>
    </row>
    <row r="325" spans="1:20" ht="16.5" customHeight="1">
      <c r="A325" s="665"/>
      <c r="B325" s="665"/>
      <c r="C325" s="665"/>
      <c r="D325" s="665"/>
      <c r="E325" s="665"/>
      <c r="F325" s="665"/>
      <c r="G325" s="26">
        <v>25</v>
      </c>
      <c r="H325" s="26" t="s">
        <v>16316</v>
      </c>
      <c r="I325" s="26" t="s">
        <v>16205</v>
      </c>
      <c r="J325" s="86" t="s">
        <v>158</v>
      </c>
      <c r="K325" s="86"/>
      <c r="L325" s="665"/>
      <c r="M325" s="86" t="s">
        <v>16283</v>
      </c>
      <c r="N325" s="64"/>
      <c r="O325" s="86" t="s">
        <v>380</v>
      </c>
      <c r="P325" s="86" t="s">
        <v>380</v>
      </c>
      <c r="Q325" s="91" t="s">
        <v>16246</v>
      </c>
      <c r="R325" s="86" t="s">
        <v>118</v>
      </c>
      <c r="S325" s="86"/>
      <c r="T325" s="180"/>
    </row>
    <row r="326" spans="1:20" ht="16.5" customHeight="1">
      <c r="A326" s="666"/>
      <c r="B326" s="666"/>
      <c r="C326" s="666"/>
      <c r="D326" s="666"/>
      <c r="E326" s="666"/>
      <c r="F326" s="666"/>
      <c r="G326" s="26">
        <v>26</v>
      </c>
      <c r="H326" s="26" t="s">
        <v>15098</v>
      </c>
      <c r="I326" s="26" t="s">
        <v>13007</v>
      </c>
      <c r="J326" s="86" t="s">
        <v>158</v>
      </c>
      <c r="K326" s="86"/>
      <c r="L326" s="666"/>
      <c r="M326" s="86" t="s">
        <v>16321</v>
      </c>
      <c r="N326" s="64"/>
      <c r="O326" s="86" t="s">
        <v>380</v>
      </c>
      <c r="P326" s="86" t="s">
        <v>380</v>
      </c>
      <c r="Q326" s="91" t="s">
        <v>16246</v>
      </c>
      <c r="R326" s="86" t="s">
        <v>118</v>
      </c>
      <c r="S326" s="86"/>
      <c r="T326" s="180"/>
    </row>
    <row r="327" spans="1:20" ht="16.5" customHeight="1">
      <c r="A327" s="735" t="s">
        <v>16322</v>
      </c>
      <c r="B327" s="735" t="s">
        <v>363</v>
      </c>
      <c r="C327" s="735" t="s">
        <v>365</v>
      </c>
      <c r="D327" s="740" t="s">
        <v>16324</v>
      </c>
      <c r="E327" s="740" t="s">
        <v>16325</v>
      </c>
      <c r="F327" s="740" t="s">
        <v>15398</v>
      </c>
      <c r="G327" s="26">
        <v>1</v>
      </c>
      <c r="H327" s="26" t="s">
        <v>15090</v>
      </c>
      <c r="I327" s="26" t="s">
        <v>13007</v>
      </c>
      <c r="J327" s="86" t="s">
        <v>158</v>
      </c>
      <c r="K327" s="86"/>
      <c r="L327" s="734"/>
      <c r="M327" s="734" t="s">
        <v>16327</v>
      </c>
      <c r="N327" s="64"/>
      <c r="O327" s="86" t="s">
        <v>380</v>
      </c>
      <c r="P327" s="86" t="s">
        <v>16329</v>
      </c>
      <c r="Q327" s="86" t="s">
        <v>16330</v>
      </c>
      <c r="R327" s="83"/>
      <c r="S327" s="86"/>
      <c r="T327" s="180"/>
    </row>
    <row r="328" spans="1:20" ht="16.5" customHeight="1">
      <c r="A328" s="665"/>
      <c r="B328" s="665"/>
      <c r="C328" s="665"/>
      <c r="D328" s="665"/>
      <c r="E328" s="665"/>
      <c r="F328" s="665"/>
      <c r="G328" s="26">
        <v>2</v>
      </c>
      <c r="H328" s="26" t="s">
        <v>13006</v>
      </c>
      <c r="I328" s="26" t="s">
        <v>13007</v>
      </c>
      <c r="J328" s="86" t="s">
        <v>158</v>
      </c>
      <c r="K328" s="86"/>
      <c r="L328" s="665"/>
      <c r="M328" s="665"/>
      <c r="N328" s="64"/>
      <c r="O328" s="86" t="s">
        <v>380</v>
      </c>
      <c r="P328" s="86" t="s">
        <v>16329</v>
      </c>
      <c r="Q328" s="86" t="s">
        <v>16330</v>
      </c>
      <c r="R328" s="83"/>
      <c r="S328" s="86"/>
      <c r="T328" s="180"/>
    </row>
    <row r="329" spans="1:20" ht="16.5" customHeight="1">
      <c r="A329" s="665"/>
      <c r="B329" s="665"/>
      <c r="C329" s="665"/>
      <c r="D329" s="665"/>
      <c r="E329" s="665"/>
      <c r="F329" s="665"/>
      <c r="G329" s="26">
        <v>3</v>
      </c>
      <c r="H329" s="26" t="s">
        <v>13108</v>
      </c>
      <c r="I329" s="26" t="s">
        <v>13007</v>
      </c>
      <c r="J329" s="86" t="s">
        <v>158</v>
      </c>
      <c r="K329" s="86"/>
      <c r="L329" s="665"/>
      <c r="M329" s="665"/>
      <c r="N329" s="64"/>
      <c r="O329" s="86" t="s">
        <v>380</v>
      </c>
      <c r="P329" s="86" t="s">
        <v>16329</v>
      </c>
      <c r="Q329" s="86" t="s">
        <v>16330</v>
      </c>
      <c r="R329" s="83"/>
      <c r="S329" s="86"/>
      <c r="T329" s="180"/>
    </row>
    <row r="330" spans="1:20" ht="16.5" customHeight="1">
      <c r="A330" s="665"/>
      <c r="B330" s="665"/>
      <c r="C330" s="665"/>
      <c r="D330" s="665"/>
      <c r="E330" s="665"/>
      <c r="F330" s="665"/>
      <c r="G330" s="26">
        <v>4</v>
      </c>
      <c r="H330" s="26" t="s">
        <v>16334</v>
      </c>
      <c r="I330" s="26" t="s">
        <v>16335</v>
      </c>
      <c r="J330" s="86" t="s">
        <v>158</v>
      </c>
      <c r="K330" s="86"/>
      <c r="L330" s="665"/>
      <c r="M330" s="665"/>
      <c r="N330" s="64"/>
      <c r="O330" s="86" t="s">
        <v>380</v>
      </c>
      <c r="P330" s="86" t="s">
        <v>16329</v>
      </c>
      <c r="Q330" s="86" t="s">
        <v>16330</v>
      </c>
      <c r="R330" s="86"/>
      <c r="S330" s="86"/>
      <c r="T330" s="180"/>
    </row>
    <row r="331" spans="1:20" ht="16.5" customHeight="1">
      <c r="A331" s="666"/>
      <c r="B331" s="666"/>
      <c r="C331" s="666"/>
      <c r="D331" s="666"/>
      <c r="E331" s="666"/>
      <c r="F331" s="666"/>
      <c r="G331" s="26">
        <v>5</v>
      </c>
      <c r="H331" s="26" t="s">
        <v>15098</v>
      </c>
      <c r="I331" s="26" t="s">
        <v>13007</v>
      </c>
      <c r="J331" s="86" t="s">
        <v>158</v>
      </c>
      <c r="K331" s="86"/>
      <c r="L331" s="666"/>
      <c r="M331" s="665"/>
      <c r="N331" s="64"/>
      <c r="O331" s="86" t="s">
        <v>380</v>
      </c>
      <c r="P331" s="86" t="s">
        <v>16329</v>
      </c>
      <c r="Q331" s="86" t="s">
        <v>16330</v>
      </c>
      <c r="R331" s="86"/>
      <c r="S331" s="86"/>
      <c r="T331" s="180"/>
    </row>
    <row r="332" spans="1:20" ht="16.5" customHeight="1">
      <c r="A332" s="735" t="s">
        <v>16339</v>
      </c>
      <c r="B332" s="735" t="s">
        <v>363</v>
      </c>
      <c r="C332" s="735" t="s">
        <v>365</v>
      </c>
      <c r="D332" s="740" t="s">
        <v>16324</v>
      </c>
      <c r="E332" s="740" t="s">
        <v>16340</v>
      </c>
      <c r="F332" s="740" t="s">
        <v>15398</v>
      </c>
      <c r="G332" s="26">
        <v>1</v>
      </c>
      <c r="H332" s="26" t="s">
        <v>15090</v>
      </c>
      <c r="I332" s="26" t="s">
        <v>13007</v>
      </c>
      <c r="J332" s="86" t="s">
        <v>158</v>
      </c>
      <c r="K332" s="86"/>
      <c r="L332" s="734"/>
      <c r="M332" s="665"/>
      <c r="N332" s="64"/>
      <c r="O332" s="86" t="s">
        <v>380</v>
      </c>
      <c r="P332" s="86" t="s">
        <v>16329</v>
      </c>
      <c r="Q332" s="86" t="s">
        <v>16343</v>
      </c>
      <c r="R332" s="86"/>
      <c r="S332" s="86"/>
      <c r="T332" s="180"/>
    </row>
    <row r="333" spans="1:20" ht="16.5" customHeight="1">
      <c r="A333" s="665"/>
      <c r="B333" s="665"/>
      <c r="C333" s="665"/>
      <c r="D333" s="665"/>
      <c r="E333" s="665"/>
      <c r="F333" s="665"/>
      <c r="G333" s="26">
        <v>2</v>
      </c>
      <c r="H333" s="26" t="s">
        <v>13006</v>
      </c>
      <c r="I333" s="26" t="s">
        <v>13007</v>
      </c>
      <c r="J333" s="86" t="s">
        <v>158</v>
      </c>
      <c r="K333" s="86"/>
      <c r="L333" s="665"/>
      <c r="M333" s="665"/>
      <c r="N333" s="64"/>
      <c r="O333" s="86" t="s">
        <v>380</v>
      </c>
      <c r="P333" s="86" t="s">
        <v>16329</v>
      </c>
      <c r="Q333" s="86" t="s">
        <v>16343</v>
      </c>
      <c r="R333" s="86"/>
      <c r="S333" s="86"/>
      <c r="T333" s="180"/>
    </row>
    <row r="334" spans="1:20" ht="16.5" customHeight="1">
      <c r="A334" s="665"/>
      <c r="B334" s="665"/>
      <c r="C334" s="665"/>
      <c r="D334" s="665"/>
      <c r="E334" s="665"/>
      <c r="F334" s="665"/>
      <c r="G334" s="26">
        <v>3</v>
      </c>
      <c r="H334" s="26" t="s">
        <v>13108</v>
      </c>
      <c r="I334" s="26" t="s">
        <v>13007</v>
      </c>
      <c r="J334" s="86" t="s">
        <v>158</v>
      </c>
      <c r="K334" s="86"/>
      <c r="L334" s="665"/>
      <c r="M334" s="665"/>
      <c r="N334" s="64"/>
      <c r="O334" s="86" t="s">
        <v>380</v>
      </c>
      <c r="P334" s="86" t="s">
        <v>16329</v>
      </c>
      <c r="Q334" s="86" t="s">
        <v>16343</v>
      </c>
      <c r="R334" s="86"/>
      <c r="S334" s="86"/>
      <c r="T334" s="180"/>
    </row>
    <row r="335" spans="1:20" ht="16.5" customHeight="1">
      <c r="A335" s="665"/>
      <c r="B335" s="665"/>
      <c r="C335" s="665"/>
      <c r="D335" s="665"/>
      <c r="E335" s="665"/>
      <c r="F335" s="665"/>
      <c r="G335" s="26">
        <v>4</v>
      </c>
      <c r="H335" s="26" t="s">
        <v>15713</v>
      </c>
      <c r="I335" s="26" t="s">
        <v>16345</v>
      </c>
      <c r="J335" s="86" t="s">
        <v>158</v>
      </c>
      <c r="K335" s="86"/>
      <c r="L335" s="665"/>
      <c r="M335" s="665"/>
      <c r="N335" s="64"/>
      <c r="O335" s="86" t="s">
        <v>380</v>
      </c>
      <c r="P335" s="86" t="s">
        <v>16329</v>
      </c>
      <c r="Q335" s="86" t="s">
        <v>16343</v>
      </c>
      <c r="R335" s="86"/>
      <c r="S335" s="86"/>
      <c r="T335" s="180"/>
    </row>
    <row r="336" spans="1:20" ht="16.5" customHeight="1">
      <c r="A336" s="666"/>
      <c r="B336" s="666"/>
      <c r="C336" s="666"/>
      <c r="D336" s="666"/>
      <c r="E336" s="666"/>
      <c r="F336" s="666"/>
      <c r="G336" s="26">
        <v>5</v>
      </c>
      <c r="H336" s="26" t="s">
        <v>15098</v>
      </c>
      <c r="I336" s="26" t="s">
        <v>13007</v>
      </c>
      <c r="J336" s="86" t="s">
        <v>158</v>
      </c>
      <c r="K336" s="86"/>
      <c r="L336" s="666"/>
      <c r="M336" s="665"/>
      <c r="N336" s="64"/>
      <c r="O336" s="86" t="s">
        <v>380</v>
      </c>
      <c r="P336" s="86" t="s">
        <v>16329</v>
      </c>
      <c r="Q336" s="86" t="s">
        <v>16343</v>
      </c>
      <c r="R336" s="86"/>
      <c r="S336" s="86"/>
      <c r="T336" s="180"/>
    </row>
    <row r="337" spans="1:20" ht="16.5" customHeight="1">
      <c r="A337" s="735" t="s">
        <v>16348</v>
      </c>
      <c r="B337" s="735" t="s">
        <v>363</v>
      </c>
      <c r="C337" s="735" t="s">
        <v>365</v>
      </c>
      <c r="D337" s="740" t="s">
        <v>16324</v>
      </c>
      <c r="E337" s="740" t="s">
        <v>16350</v>
      </c>
      <c r="F337" s="740" t="s">
        <v>15398</v>
      </c>
      <c r="G337" s="26">
        <v>1</v>
      </c>
      <c r="H337" s="26" t="s">
        <v>15090</v>
      </c>
      <c r="I337" s="26" t="s">
        <v>13007</v>
      </c>
      <c r="J337" s="86" t="s">
        <v>158</v>
      </c>
      <c r="K337" s="86"/>
      <c r="L337" s="734"/>
      <c r="M337" s="665"/>
      <c r="N337" s="64"/>
      <c r="O337" s="86" t="s">
        <v>380</v>
      </c>
      <c r="P337" s="86" t="s">
        <v>16329</v>
      </c>
      <c r="Q337" s="86" t="s">
        <v>16352</v>
      </c>
      <c r="R337" s="178"/>
      <c r="S337" s="86"/>
      <c r="T337" s="180"/>
    </row>
    <row r="338" spans="1:20" ht="16.5" customHeight="1">
      <c r="A338" s="665"/>
      <c r="B338" s="665"/>
      <c r="C338" s="665"/>
      <c r="D338" s="665"/>
      <c r="E338" s="665"/>
      <c r="F338" s="665"/>
      <c r="G338" s="26">
        <v>2</v>
      </c>
      <c r="H338" s="26" t="s">
        <v>13006</v>
      </c>
      <c r="I338" s="26" t="s">
        <v>13007</v>
      </c>
      <c r="J338" s="86" t="s">
        <v>158</v>
      </c>
      <c r="K338" s="86"/>
      <c r="L338" s="665"/>
      <c r="M338" s="665"/>
      <c r="N338" s="64"/>
      <c r="O338" s="86" t="s">
        <v>380</v>
      </c>
      <c r="P338" s="86" t="s">
        <v>16329</v>
      </c>
      <c r="Q338" s="86" t="s">
        <v>16352</v>
      </c>
      <c r="R338" s="178"/>
      <c r="S338" s="86"/>
      <c r="T338" s="180"/>
    </row>
    <row r="339" spans="1:20" ht="16.5" customHeight="1">
      <c r="A339" s="665"/>
      <c r="B339" s="665"/>
      <c r="C339" s="665"/>
      <c r="D339" s="665"/>
      <c r="E339" s="665"/>
      <c r="F339" s="665"/>
      <c r="G339" s="26">
        <v>3</v>
      </c>
      <c r="H339" s="26" t="s">
        <v>15543</v>
      </c>
      <c r="I339" s="26" t="s">
        <v>15545</v>
      </c>
      <c r="J339" s="86" t="s">
        <v>158</v>
      </c>
      <c r="K339" s="86"/>
      <c r="L339" s="665"/>
      <c r="M339" s="665"/>
      <c r="N339" s="64"/>
      <c r="O339" s="86" t="s">
        <v>380</v>
      </c>
      <c r="P339" s="86" t="s">
        <v>16329</v>
      </c>
      <c r="Q339" s="86" t="s">
        <v>16352</v>
      </c>
      <c r="R339" s="178"/>
      <c r="S339" s="86"/>
      <c r="T339" s="180"/>
    </row>
    <row r="340" spans="1:20" ht="16.5" customHeight="1">
      <c r="A340" s="666"/>
      <c r="B340" s="666"/>
      <c r="C340" s="666"/>
      <c r="D340" s="666"/>
      <c r="E340" s="666"/>
      <c r="F340" s="666"/>
      <c r="G340" s="26">
        <v>4</v>
      </c>
      <c r="H340" s="26" t="s">
        <v>15098</v>
      </c>
      <c r="I340" s="26" t="s">
        <v>13007</v>
      </c>
      <c r="J340" s="86" t="s">
        <v>158</v>
      </c>
      <c r="K340" s="86"/>
      <c r="L340" s="666"/>
      <c r="M340" s="666"/>
      <c r="N340" s="64"/>
      <c r="O340" s="86" t="s">
        <v>380</v>
      </c>
      <c r="P340" s="86" t="s">
        <v>16329</v>
      </c>
      <c r="Q340" s="86" t="s">
        <v>16352</v>
      </c>
      <c r="R340" s="178"/>
      <c r="S340" s="86"/>
      <c r="T340" s="180"/>
    </row>
    <row r="341" spans="1:20" ht="16.5" customHeight="1">
      <c r="A341" s="735" t="s">
        <v>16364</v>
      </c>
      <c r="B341" s="735" t="s">
        <v>363</v>
      </c>
      <c r="C341" s="735" t="s">
        <v>365</v>
      </c>
      <c r="D341" s="740" t="s">
        <v>16367</v>
      </c>
      <c r="E341" s="740" t="s">
        <v>16325</v>
      </c>
      <c r="F341" s="740" t="s">
        <v>15398</v>
      </c>
      <c r="G341" s="26">
        <v>1</v>
      </c>
      <c r="H341" s="26" t="s">
        <v>15090</v>
      </c>
      <c r="I341" s="26" t="s">
        <v>13007</v>
      </c>
      <c r="J341" s="86" t="s">
        <v>158</v>
      </c>
      <c r="K341" s="86"/>
      <c r="L341" s="734"/>
      <c r="M341" s="86"/>
      <c r="N341" s="64"/>
      <c r="O341" s="86" t="s">
        <v>380</v>
      </c>
      <c r="P341" s="86" t="s">
        <v>380</v>
      </c>
      <c r="Q341" s="86" t="s">
        <v>16368</v>
      </c>
      <c r="R341" s="86" t="s">
        <v>118</v>
      </c>
      <c r="S341" s="86"/>
      <c r="T341" s="180"/>
    </row>
    <row r="342" spans="1:20" ht="16.5" customHeight="1">
      <c r="A342" s="665"/>
      <c r="B342" s="665"/>
      <c r="C342" s="665"/>
      <c r="D342" s="665"/>
      <c r="E342" s="665"/>
      <c r="F342" s="665"/>
      <c r="G342" s="26">
        <v>2</v>
      </c>
      <c r="H342" s="26" t="s">
        <v>13006</v>
      </c>
      <c r="I342" s="26" t="s">
        <v>13007</v>
      </c>
      <c r="J342" s="86" t="s">
        <v>158</v>
      </c>
      <c r="K342" s="86"/>
      <c r="L342" s="665"/>
      <c r="M342" s="86"/>
      <c r="N342" s="64"/>
      <c r="O342" s="86" t="s">
        <v>380</v>
      </c>
      <c r="P342" s="86" t="s">
        <v>380</v>
      </c>
      <c r="Q342" s="86" t="s">
        <v>16368</v>
      </c>
      <c r="R342" s="86" t="s">
        <v>118</v>
      </c>
      <c r="S342" s="86"/>
      <c r="T342" s="180"/>
    </row>
    <row r="343" spans="1:20" ht="16.5" customHeight="1">
      <c r="A343" s="665"/>
      <c r="B343" s="665"/>
      <c r="C343" s="665"/>
      <c r="D343" s="665"/>
      <c r="E343" s="665"/>
      <c r="F343" s="665"/>
      <c r="G343" s="26">
        <v>3</v>
      </c>
      <c r="H343" s="26" t="s">
        <v>13108</v>
      </c>
      <c r="I343" s="26" t="s">
        <v>13007</v>
      </c>
      <c r="J343" s="86" t="s">
        <v>158</v>
      </c>
      <c r="K343" s="86"/>
      <c r="L343" s="665"/>
      <c r="M343" s="86"/>
      <c r="N343" s="64"/>
      <c r="O343" s="86" t="s">
        <v>380</v>
      </c>
      <c r="P343" s="86" t="s">
        <v>380</v>
      </c>
      <c r="Q343" s="86" t="s">
        <v>16368</v>
      </c>
      <c r="R343" s="86" t="s">
        <v>118</v>
      </c>
      <c r="S343" s="86"/>
      <c r="T343" s="180"/>
    </row>
    <row r="344" spans="1:20" ht="16.5" customHeight="1">
      <c r="A344" s="665"/>
      <c r="B344" s="665"/>
      <c r="C344" s="665"/>
      <c r="D344" s="665"/>
      <c r="E344" s="665"/>
      <c r="F344" s="665"/>
      <c r="G344" s="26">
        <v>4</v>
      </c>
      <c r="H344" s="26" t="s">
        <v>16375</v>
      </c>
      <c r="I344" s="26" t="s">
        <v>16335</v>
      </c>
      <c r="J344" s="86" t="s">
        <v>158</v>
      </c>
      <c r="K344" s="86"/>
      <c r="L344" s="665"/>
      <c r="M344" s="86"/>
      <c r="N344" s="64"/>
      <c r="O344" s="86" t="s">
        <v>380</v>
      </c>
      <c r="P344" s="86" t="s">
        <v>380</v>
      </c>
      <c r="Q344" s="86" t="s">
        <v>16368</v>
      </c>
      <c r="R344" s="86" t="s">
        <v>118</v>
      </c>
      <c r="S344" s="86"/>
      <c r="T344" s="180"/>
    </row>
    <row r="345" spans="1:20" ht="16.5" customHeight="1">
      <c r="A345" s="666"/>
      <c r="B345" s="666"/>
      <c r="C345" s="666"/>
      <c r="D345" s="666"/>
      <c r="E345" s="666"/>
      <c r="F345" s="666"/>
      <c r="G345" s="26">
        <v>5</v>
      </c>
      <c r="H345" s="26" t="s">
        <v>15098</v>
      </c>
      <c r="I345" s="26" t="s">
        <v>13007</v>
      </c>
      <c r="J345" s="86" t="s">
        <v>158</v>
      </c>
      <c r="K345" s="86"/>
      <c r="L345" s="666"/>
      <c r="M345" s="86"/>
      <c r="N345" s="64"/>
      <c r="O345" s="86" t="s">
        <v>380</v>
      </c>
      <c r="P345" s="86" t="s">
        <v>380</v>
      </c>
      <c r="Q345" s="86" t="s">
        <v>16368</v>
      </c>
      <c r="R345" s="86" t="s">
        <v>118</v>
      </c>
      <c r="S345" s="86"/>
      <c r="T345" s="180"/>
    </row>
    <row r="346" spans="1:20" ht="16.5" customHeight="1">
      <c r="A346" s="735" t="s">
        <v>16379</v>
      </c>
      <c r="B346" s="735" t="s">
        <v>363</v>
      </c>
      <c r="C346" s="735" t="s">
        <v>365</v>
      </c>
      <c r="D346" s="740" t="s">
        <v>16367</v>
      </c>
      <c r="E346" s="740" t="s">
        <v>16340</v>
      </c>
      <c r="F346" s="740" t="s">
        <v>15398</v>
      </c>
      <c r="G346" s="26">
        <v>1</v>
      </c>
      <c r="H346" s="26" t="s">
        <v>15090</v>
      </c>
      <c r="I346" s="26" t="s">
        <v>13007</v>
      </c>
      <c r="J346" s="86" t="s">
        <v>158</v>
      </c>
      <c r="K346" s="86"/>
      <c r="L346" s="734"/>
      <c r="M346" s="86"/>
      <c r="N346" s="64"/>
      <c r="O346" s="86" t="s">
        <v>380</v>
      </c>
      <c r="P346" s="86" t="s">
        <v>380</v>
      </c>
      <c r="Q346" s="86" t="s">
        <v>16380</v>
      </c>
      <c r="R346" s="86" t="s">
        <v>118</v>
      </c>
      <c r="S346" s="86"/>
      <c r="T346" s="180"/>
    </row>
    <row r="347" spans="1:20" ht="16.5" customHeight="1">
      <c r="A347" s="665"/>
      <c r="B347" s="665"/>
      <c r="C347" s="665"/>
      <c r="D347" s="665"/>
      <c r="E347" s="665"/>
      <c r="F347" s="665"/>
      <c r="G347" s="26">
        <v>2</v>
      </c>
      <c r="H347" s="26" t="s">
        <v>13006</v>
      </c>
      <c r="I347" s="26" t="s">
        <v>13007</v>
      </c>
      <c r="J347" s="86" t="s">
        <v>158</v>
      </c>
      <c r="K347" s="86"/>
      <c r="L347" s="665"/>
      <c r="M347" s="86"/>
      <c r="N347" s="64"/>
      <c r="O347" s="86" t="s">
        <v>380</v>
      </c>
      <c r="P347" s="86" t="s">
        <v>380</v>
      </c>
      <c r="Q347" s="86" t="s">
        <v>16380</v>
      </c>
      <c r="R347" s="86" t="s">
        <v>118</v>
      </c>
      <c r="S347" s="86"/>
      <c r="T347" s="180"/>
    </row>
    <row r="348" spans="1:20" ht="16.5" customHeight="1">
      <c r="A348" s="665"/>
      <c r="B348" s="665"/>
      <c r="C348" s="665"/>
      <c r="D348" s="665"/>
      <c r="E348" s="665"/>
      <c r="F348" s="665"/>
      <c r="G348" s="26">
        <v>3</v>
      </c>
      <c r="H348" s="26" t="s">
        <v>13108</v>
      </c>
      <c r="I348" s="26" t="s">
        <v>13007</v>
      </c>
      <c r="J348" s="86" t="s">
        <v>158</v>
      </c>
      <c r="K348" s="86"/>
      <c r="L348" s="665"/>
      <c r="M348" s="86"/>
      <c r="N348" s="64"/>
      <c r="O348" s="86" t="s">
        <v>380</v>
      </c>
      <c r="P348" s="86" t="s">
        <v>380</v>
      </c>
      <c r="Q348" s="86" t="s">
        <v>16380</v>
      </c>
      <c r="R348" s="86" t="s">
        <v>118</v>
      </c>
      <c r="S348" s="86"/>
      <c r="T348" s="180"/>
    </row>
    <row r="349" spans="1:20" ht="16.5" customHeight="1">
      <c r="A349" s="665"/>
      <c r="B349" s="665"/>
      <c r="C349" s="665"/>
      <c r="D349" s="665"/>
      <c r="E349" s="665"/>
      <c r="F349" s="665"/>
      <c r="G349" s="26">
        <v>4</v>
      </c>
      <c r="H349" s="26" t="s">
        <v>15748</v>
      </c>
      <c r="I349" s="26" t="s">
        <v>16345</v>
      </c>
      <c r="J349" s="86" t="s">
        <v>158</v>
      </c>
      <c r="K349" s="86"/>
      <c r="L349" s="665"/>
      <c r="M349" s="86"/>
      <c r="N349" s="64"/>
      <c r="O349" s="86" t="s">
        <v>380</v>
      </c>
      <c r="P349" s="86" t="s">
        <v>380</v>
      </c>
      <c r="Q349" s="86" t="s">
        <v>16380</v>
      </c>
      <c r="R349" s="86" t="s">
        <v>118</v>
      </c>
      <c r="S349" s="86"/>
      <c r="T349" s="180"/>
    </row>
    <row r="350" spans="1:20" ht="16.5" customHeight="1">
      <c r="A350" s="666"/>
      <c r="B350" s="666"/>
      <c r="C350" s="666"/>
      <c r="D350" s="666"/>
      <c r="E350" s="666"/>
      <c r="F350" s="666"/>
      <c r="G350" s="26">
        <v>5</v>
      </c>
      <c r="H350" s="26" t="s">
        <v>15098</v>
      </c>
      <c r="I350" s="26" t="s">
        <v>13007</v>
      </c>
      <c r="J350" s="86" t="s">
        <v>158</v>
      </c>
      <c r="K350" s="86"/>
      <c r="L350" s="666"/>
      <c r="M350" s="86"/>
      <c r="N350" s="64"/>
      <c r="O350" s="86" t="s">
        <v>380</v>
      </c>
      <c r="P350" s="86" t="s">
        <v>380</v>
      </c>
      <c r="Q350" s="86" t="s">
        <v>16380</v>
      </c>
      <c r="R350" s="86" t="s">
        <v>118</v>
      </c>
      <c r="S350" s="86"/>
      <c r="T350" s="180"/>
    </row>
    <row r="351" spans="1:20" ht="16.5" customHeight="1">
      <c r="A351" s="735" t="s">
        <v>16387</v>
      </c>
      <c r="B351" s="735" t="s">
        <v>363</v>
      </c>
      <c r="C351" s="735" t="s">
        <v>365</v>
      </c>
      <c r="D351" s="740" t="s">
        <v>16367</v>
      </c>
      <c r="E351" s="740" t="s">
        <v>16350</v>
      </c>
      <c r="F351" s="740" t="s">
        <v>15398</v>
      </c>
      <c r="G351" s="26">
        <v>1</v>
      </c>
      <c r="H351" s="26" t="s">
        <v>15090</v>
      </c>
      <c r="I351" s="26" t="s">
        <v>13007</v>
      </c>
      <c r="J351" s="86" t="s">
        <v>158</v>
      </c>
      <c r="K351" s="86"/>
      <c r="L351" s="734"/>
      <c r="M351" s="86"/>
      <c r="N351" s="64"/>
      <c r="O351" s="86" t="s">
        <v>380</v>
      </c>
      <c r="P351" s="86" t="s">
        <v>380</v>
      </c>
      <c r="Q351" s="86" t="s">
        <v>16392</v>
      </c>
      <c r="R351" s="86" t="s">
        <v>118</v>
      </c>
      <c r="S351" s="86"/>
      <c r="T351" s="180"/>
    </row>
    <row r="352" spans="1:20" ht="16.5" customHeight="1">
      <c r="A352" s="665"/>
      <c r="B352" s="665"/>
      <c r="C352" s="665"/>
      <c r="D352" s="665"/>
      <c r="E352" s="665"/>
      <c r="F352" s="665"/>
      <c r="G352" s="26">
        <v>2</v>
      </c>
      <c r="H352" s="26" t="s">
        <v>13006</v>
      </c>
      <c r="I352" s="26" t="s">
        <v>13007</v>
      </c>
      <c r="J352" s="86" t="s">
        <v>158</v>
      </c>
      <c r="K352" s="86"/>
      <c r="L352" s="665"/>
      <c r="M352" s="86"/>
      <c r="N352" s="64"/>
      <c r="O352" s="86" t="s">
        <v>380</v>
      </c>
      <c r="P352" s="86" t="s">
        <v>380</v>
      </c>
      <c r="Q352" s="86" t="s">
        <v>16392</v>
      </c>
      <c r="R352" s="86" t="s">
        <v>118</v>
      </c>
      <c r="S352" s="86"/>
      <c r="T352" s="180"/>
    </row>
    <row r="353" spans="1:20" ht="16.5" customHeight="1">
      <c r="A353" s="665"/>
      <c r="B353" s="665"/>
      <c r="C353" s="665"/>
      <c r="D353" s="665"/>
      <c r="E353" s="665"/>
      <c r="F353" s="665"/>
      <c r="G353" s="26">
        <v>3</v>
      </c>
      <c r="H353" s="26" t="s">
        <v>15745</v>
      </c>
      <c r="I353" s="26" t="s">
        <v>15545</v>
      </c>
      <c r="J353" s="86" t="s">
        <v>158</v>
      </c>
      <c r="K353" s="86"/>
      <c r="L353" s="665"/>
      <c r="M353" s="86"/>
      <c r="N353" s="64"/>
      <c r="O353" s="86" t="s">
        <v>380</v>
      </c>
      <c r="P353" s="86" t="s">
        <v>380</v>
      </c>
      <c r="Q353" s="86" t="s">
        <v>16392</v>
      </c>
      <c r="R353" s="86" t="s">
        <v>118</v>
      </c>
      <c r="S353" s="86"/>
      <c r="T353" s="180"/>
    </row>
    <row r="354" spans="1:20" ht="16.5" customHeight="1">
      <c r="A354" s="666"/>
      <c r="B354" s="666"/>
      <c r="C354" s="666"/>
      <c r="D354" s="666"/>
      <c r="E354" s="666"/>
      <c r="F354" s="666"/>
      <c r="G354" s="26">
        <v>4</v>
      </c>
      <c r="H354" s="26" t="s">
        <v>15098</v>
      </c>
      <c r="I354" s="26" t="s">
        <v>13007</v>
      </c>
      <c r="J354" s="86" t="s">
        <v>158</v>
      </c>
      <c r="K354" s="86"/>
      <c r="L354" s="666"/>
      <c r="M354" s="86"/>
      <c r="N354" s="64"/>
      <c r="O354" s="86" t="s">
        <v>380</v>
      </c>
      <c r="P354" s="86" t="s">
        <v>380</v>
      </c>
      <c r="Q354" s="86" t="s">
        <v>16392</v>
      </c>
      <c r="R354" s="86" t="s">
        <v>118</v>
      </c>
      <c r="S354" s="86"/>
      <c r="T354" s="180"/>
    </row>
    <row r="355" spans="1:20" ht="16.5" customHeight="1">
      <c r="A355" s="735" t="s">
        <v>16398</v>
      </c>
      <c r="B355" s="735" t="s">
        <v>363</v>
      </c>
      <c r="C355" s="735" t="s">
        <v>365</v>
      </c>
      <c r="D355" s="740" t="s">
        <v>16401</v>
      </c>
      <c r="E355" s="740" t="s">
        <v>16402</v>
      </c>
      <c r="F355" s="740" t="s">
        <v>15398</v>
      </c>
      <c r="G355" s="26">
        <v>1</v>
      </c>
      <c r="H355" s="26" t="s">
        <v>13006</v>
      </c>
      <c r="I355" s="26" t="s">
        <v>13007</v>
      </c>
      <c r="J355" s="86" t="s">
        <v>158</v>
      </c>
      <c r="K355" s="86"/>
      <c r="L355" s="734"/>
      <c r="M355" s="734" t="s">
        <v>16409</v>
      </c>
      <c r="N355" s="64"/>
      <c r="O355" s="86" t="s">
        <v>380</v>
      </c>
      <c r="P355" s="86" t="s">
        <v>16410</v>
      </c>
      <c r="Q355" s="86" t="s">
        <v>16411</v>
      </c>
      <c r="R355" s="86"/>
      <c r="S355" s="86"/>
      <c r="T355" s="180"/>
    </row>
    <row r="356" spans="1:20" ht="16.5" customHeight="1">
      <c r="A356" s="665"/>
      <c r="B356" s="665"/>
      <c r="C356" s="665"/>
      <c r="D356" s="665"/>
      <c r="E356" s="665"/>
      <c r="F356" s="665"/>
      <c r="G356" s="26">
        <v>2</v>
      </c>
      <c r="H356" s="26" t="s">
        <v>13108</v>
      </c>
      <c r="I356" s="26" t="s">
        <v>13007</v>
      </c>
      <c r="J356" s="86" t="s">
        <v>158</v>
      </c>
      <c r="K356" s="86"/>
      <c r="L356" s="665"/>
      <c r="M356" s="665"/>
      <c r="N356" s="64"/>
      <c r="O356" s="86" t="s">
        <v>380</v>
      </c>
      <c r="P356" s="86" t="s">
        <v>16410</v>
      </c>
      <c r="Q356" s="86" t="s">
        <v>16411</v>
      </c>
      <c r="R356" s="178"/>
      <c r="S356" s="86"/>
      <c r="T356" s="180"/>
    </row>
    <row r="357" spans="1:20" ht="16.5" customHeight="1">
      <c r="A357" s="666"/>
      <c r="B357" s="666"/>
      <c r="C357" s="666"/>
      <c r="D357" s="666"/>
      <c r="E357" s="666"/>
      <c r="F357" s="666"/>
      <c r="G357" s="26">
        <v>3</v>
      </c>
      <c r="H357" s="26" t="s">
        <v>15371</v>
      </c>
      <c r="I357" s="26" t="s">
        <v>16414</v>
      </c>
      <c r="J357" s="86" t="s">
        <v>158</v>
      </c>
      <c r="K357" s="86"/>
      <c r="L357" s="666"/>
      <c r="M357" s="666"/>
      <c r="N357" s="64"/>
      <c r="O357" s="86" t="s">
        <v>380</v>
      </c>
      <c r="P357" s="86" t="s">
        <v>16410</v>
      </c>
      <c r="Q357" s="86" t="s">
        <v>16411</v>
      </c>
      <c r="R357" s="178"/>
      <c r="S357" s="86"/>
      <c r="T357" s="180"/>
    </row>
    <row r="358" spans="1:20" ht="27" customHeight="1">
      <c r="A358" s="471" t="s">
        <v>16417</v>
      </c>
      <c r="B358" s="434"/>
      <c r="C358" s="434"/>
      <c r="D358" s="393"/>
      <c r="E358" s="393"/>
      <c r="F358" s="472"/>
      <c r="G358" s="423"/>
      <c r="H358" s="472"/>
      <c r="I358" s="394"/>
      <c r="J358" s="423"/>
      <c r="K358" s="394"/>
      <c r="L358" s="471"/>
      <c r="M358" s="394"/>
      <c r="N358" s="64"/>
      <c r="O358" s="394"/>
      <c r="P358" s="394"/>
      <c r="Q358" s="394"/>
      <c r="R358" s="394"/>
      <c r="S358" s="394"/>
      <c r="T358" s="180"/>
    </row>
    <row r="359" spans="1:20" ht="16.5" customHeight="1">
      <c r="A359" s="471" t="s">
        <v>16424</v>
      </c>
      <c r="B359" s="434"/>
      <c r="C359" s="434"/>
      <c r="D359" s="393"/>
      <c r="E359" s="393"/>
      <c r="F359" s="472"/>
      <c r="G359" s="423"/>
      <c r="H359" s="472"/>
      <c r="I359" s="394"/>
      <c r="J359" s="423"/>
      <c r="K359" s="394"/>
      <c r="L359" s="471"/>
      <c r="M359" s="394"/>
      <c r="N359" s="64"/>
      <c r="O359" s="394"/>
      <c r="P359" s="394"/>
      <c r="Q359" s="394"/>
      <c r="R359" s="394"/>
      <c r="S359" s="394"/>
      <c r="T359" s="180"/>
    </row>
    <row r="360" spans="1:20" ht="16.5" customHeight="1">
      <c r="A360" s="735" t="s">
        <v>16429</v>
      </c>
      <c r="B360" s="735" t="s">
        <v>15505</v>
      </c>
      <c r="C360" s="735" t="s">
        <v>8943</v>
      </c>
      <c r="D360" s="740" t="s">
        <v>16434</v>
      </c>
      <c r="E360" s="740" t="s">
        <v>16436</v>
      </c>
      <c r="F360" s="740" t="s">
        <v>15398</v>
      </c>
      <c r="G360" s="26">
        <v>1</v>
      </c>
      <c r="H360" s="26" t="s">
        <v>13006</v>
      </c>
      <c r="I360" s="26" t="s">
        <v>13007</v>
      </c>
      <c r="J360" s="86" t="s">
        <v>158</v>
      </c>
      <c r="K360" s="86"/>
      <c r="L360" s="734"/>
      <c r="M360" s="86"/>
      <c r="N360" s="64"/>
      <c r="O360" s="86" t="s">
        <v>380</v>
      </c>
      <c r="P360" s="86" t="s">
        <v>16441</v>
      </c>
      <c r="Q360" s="86" t="s">
        <v>16442</v>
      </c>
      <c r="R360" s="178"/>
      <c r="S360" s="86"/>
      <c r="T360" s="180"/>
    </row>
    <row r="361" spans="1:20" ht="16.5" customHeight="1">
      <c r="A361" s="665"/>
      <c r="B361" s="665"/>
      <c r="C361" s="665"/>
      <c r="D361" s="665"/>
      <c r="E361" s="665"/>
      <c r="F361" s="665"/>
      <c r="G361" s="26">
        <v>2</v>
      </c>
      <c r="H361" s="26" t="s">
        <v>16443</v>
      </c>
      <c r="I361" s="26" t="s">
        <v>16444</v>
      </c>
      <c r="J361" s="86" t="s">
        <v>158</v>
      </c>
      <c r="K361" s="86"/>
      <c r="L361" s="665"/>
      <c r="M361" s="86"/>
      <c r="N361" s="64"/>
      <c r="O361" s="86" t="s">
        <v>380</v>
      </c>
      <c r="P361" s="86" t="s">
        <v>16441</v>
      </c>
      <c r="Q361" s="86" t="s">
        <v>16442</v>
      </c>
      <c r="R361" s="178"/>
      <c r="S361" s="86"/>
      <c r="T361" s="180"/>
    </row>
    <row r="362" spans="1:20" ht="27" customHeight="1">
      <c r="A362" s="665"/>
      <c r="B362" s="665"/>
      <c r="C362" s="665"/>
      <c r="D362" s="665"/>
      <c r="E362" s="665"/>
      <c r="F362" s="665"/>
      <c r="G362" s="26">
        <v>3</v>
      </c>
      <c r="H362" s="26" t="s">
        <v>16445</v>
      </c>
      <c r="I362" s="26" t="s">
        <v>16444</v>
      </c>
      <c r="J362" s="86" t="s">
        <v>158</v>
      </c>
      <c r="K362" s="86"/>
      <c r="L362" s="665"/>
      <c r="M362" s="86"/>
      <c r="N362" s="64"/>
      <c r="O362" s="86" t="s">
        <v>380</v>
      </c>
      <c r="P362" s="86" t="s">
        <v>16441</v>
      </c>
      <c r="Q362" s="86" t="s">
        <v>16442</v>
      </c>
      <c r="R362" s="178"/>
      <c r="S362" s="86"/>
      <c r="T362" s="180"/>
    </row>
    <row r="363" spans="1:20" ht="16.5" customHeight="1">
      <c r="A363" s="666"/>
      <c r="B363" s="666"/>
      <c r="C363" s="666"/>
      <c r="D363" s="666"/>
      <c r="E363" s="666"/>
      <c r="F363" s="666"/>
      <c r="G363" s="26">
        <v>4</v>
      </c>
      <c r="H363" s="26" t="s">
        <v>16450</v>
      </c>
      <c r="I363" s="26" t="s">
        <v>16444</v>
      </c>
      <c r="J363" s="86" t="s">
        <v>158</v>
      </c>
      <c r="K363" s="86"/>
      <c r="L363" s="666"/>
      <c r="M363" s="86"/>
      <c r="N363" s="64"/>
      <c r="O363" s="86" t="s">
        <v>380</v>
      </c>
      <c r="P363" s="86" t="s">
        <v>16441</v>
      </c>
      <c r="Q363" s="86" t="s">
        <v>16442</v>
      </c>
      <c r="R363" s="178"/>
      <c r="S363" s="86"/>
      <c r="T363" s="180"/>
    </row>
    <row r="364" spans="1:20" ht="30" customHeight="1">
      <c r="A364" s="735" t="s">
        <v>16452</v>
      </c>
      <c r="B364" s="735" t="s">
        <v>15505</v>
      </c>
      <c r="C364" s="735" t="s">
        <v>8943</v>
      </c>
      <c r="D364" s="740" t="s">
        <v>16434</v>
      </c>
      <c r="E364" s="740" t="s">
        <v>16454</v>
      </c>
      <c r="F364" s="740" t="s">
        <v>15398</v>
      </c>
      <c r="G364" s="26">
        <v>1</v>
      </c>
      <c r="H364" s="26" t="s">
        <v>16455</v>
      </c>
      <c r="I364" s="26" t="s">
        <v>16444</v>
      </c>
      <c r="J364" s="86" t="s">
        <v>158</v>
      </c>
      <c r="K364" s="86"/>
      <c r="L364" s="734"/>
      <c r="M364" s="178"/>
      <c r="N364" s="64"/>
      <c r="O364" s="86" t="s">
        <v>380</v>
      </c>
      <c r="P364" s="86" t="s">
        <v>16441</v>
      </c>
      <c r="Q364" s="86" t="s">
        <v>16456</v>
      </c>
      <c r="R364" s="86"/>
      <c r="S364" s="86"/>
      <c r="T364" s="180"/>
    </row>
    <row r="365" spans="1:20" ht="30" customHeight="1">
      <c r="A365" s="665"/>
      <c r="B365" s="665"/>
      <c r="C365" s="665"/>
      <c r="D365" s="665"/>
      <c r="E365" s="665"/>
      <c r="F365" s="665"/>
      <c r="G365" s="26">
        <v>2</v>
      </c>
      <c r="H365" s="26" t="s">
        <v>16457</v>
      </c>
      <c r="I365" s="26" t="s">
        <v>16444</v>
      </c>
      <c r="J365" s="86" t="s">
        <v>158</v>
      </c>
      <c r="K365" s="86"/>
      <c r="L365" s="665"/>
      <c r="M365" s="178"/>
      <c r="N365" s="64"/>
      <c r="O365" s="86" t="s">
        <v>380</v>
      </c>
      <c r="P365" s="86" t="s">
        <v>16441</v>
      </c>
      <c r="Q365" s="86" t="s">
        <v>16456</v>
      </c>
      <c r="R365" s="178"/>
      <c r="S365" s="86"/>
      <c r="T365" s="180"/>
    </row>
    <row r="366" spans="1:20" ht="30" customHeight="1">
      <c r="A366" s="666"/>
      <c r="B366" s="666"/>
      <c r="C366" s="666"/>
      <c r="D366" s="666"/>
      <c r="E366" s="666"/>
      <c r="F366" s="666"/>
      <c r="G366" s="26">
        <v>3</v>
      </c>
      <c r="H366" s="26" t="s">
        <v>16461</v>
      </c>
      <c r="I366" s="26" t="s">
        <v>16444</v>
      </c>
      <c r="J366" s="86" t="s">
        <v>158</v>
      </c>
      <c r="K366" s="86"/>
      <c r="L366" s="666"/>
      <c r="M366" s="178"/>
      <c r="N366" s="64"/>
      <c r="O366" s="86" t="s">
        <v>380</v>
      </c>
      <c r="P366" s="86" t="s">
        <v>16441</v>
      </c>
      <c r="Q366" s="86" t="s">
        <v>16456</v>
      </c>
      <c r="R366" s="178"/>
      <c r="S366" s="86"/>
      <c r="T366" s="180"/>
    </row>
    <row r="367" spans="1:20" ht="30" customHeight="1">
      <c r="A367" s="735" t="s">
        <v>16463</v>
      </c>
      <c r="B367" s="735" t="s">
        <v>15505</v>
      </c>
      <c r="C367" s="735" t="s">
        <v>8943</v>
      </c>
      <c r="D367" s="740" t="s">
        <v>16434</v>
      </c>
      <c r="E367" s="740" t="s">
        <v>16466</v>
      </c>
      <c r="F367" s="740" t="s">
        <v>15398</v>
      </c>
      <c r="G367" s="26">
        <v>1</v>
      </c>
      <c r="H367" s="26" t="s">
        <v>16468</v>
      </c>
      <c r="I367" s="26" t="s">
        <v>16444</v>
      </c>
      <c r="J367" s="86" t="s">
        <v>158</v>
      </c>
      <c r="K367" s="86"/>
      <c r="L367" s="734"/>
      <c r="M367" s="178"/>
      <c r="N367" s="64"/>
      <c r="O367" s="86" t="s">
        <v>380</v>
      </c>
      <c r="P367" s="86" t="s">
        <v>16441</v>
      </c>
      <c r="Q367" s="86" t="s">
        <v>16472</v>
      </c>
      <c r="R367" s="178"/>
      <c r="S367" s="86"/>
      <c r="T367" s="180"/>
    </row>
    <row r="368" spans="1:20" ht="30" customHeight="1">
      <c r="A368" s="665"/>
      <c r="B368" s="665"/>
      <c r="C368" s="665"/>
      <c r="D368" s="665"/>
      <c r="E368" s="665"/>
      <c r="F368" s="665"/>
      <c r="G368" s="26">
        <v>2</v>
      </c>
      <c r="H368" s="26" t="s">
        <v>16473</v>
      </c>
      <c r="I368" s="26" t="s">
        <v>16444</v>
      </c>
      <c r="J368" s="86" t="s">
        <v>158</v>
      </c>
      <c r="K368" s="86"/>
      <c r="L368" s="665"/>
      <c r="M368" s="178"/>
      <c r="N368" s="64"/>
      <c r="O368" s="86" t="s">
        <v>380</v>
      </c>
      <c r="P368" s="86" t="s">
        <v>16441</v>
      </c>
      <c r="Q368" s="86" t="s">
        <v>16472</v>
      </c>
      <c r="R368" s="178"/>
      <c r="S368" s="86"/>
      <c r="T368" s="180"/>
    </row>
    <row r="369" spans="1:20" ht="30" customHeight="1">
      <c r="A369" s="666"/>
      <c r="B369" s="666"/>
      <c r="C369" s="666"/>
      <c r="D369" s="666"/>
      <c r="E369" s="666"/>
      <c r="F369" s="666"/>
      <c r="G369" s="26">
        <v>3</v>
      </c>
      <c r="H369" s="26" t="s">
        <v>16479</v>
      </c>
      <c r="I369" s="26" t="s">
        <v>16444</v>
      </c>
      <c r="J369" s="86" t="s">
        <v>158</v>
      </c>
      <c r="K369" s="86"/>
      <c r="L369" s="666"/>
      <c r="M369" s="86"/>
      <c r="N369" s="64"/>
      <c r="O369" s="86" t="s">
        <v>380</v>
      </c>
      <c r="P369" s="86" t="s">
        <v>16441</v>
      </c>
      <c r="Q369" s="86" t="s">
        <v>16472</v>
      </c>
      <c r="R369" s="178"/>
      <c r="S369" s="86"/>
      <c r="T369" s="180"/>
    </row>
    <row r="370" spans="1:20" ht="30" customHeight="1">
      <c r="A370" s="735" t="s">
        <v>16481</v>
      </c>
      <c r="B370" s="735" t="s">
        <v>15505</v>
      </c>
      <c r="C370" s="735" t="s">
        <v>8943</v>
      </c>
      <c r="D370" s="740" t="s">
        <v>16434</v>
      </c>
      <c r="E370" s="740" t="s">
        <v>16483</v>
      </c>
      <c r="F370" s="740" t="s">
        <v>15398</v>
      </c>
      <c r="G370" s="26">
        <v>1</v>
      </c>
      <c r="H370" s="26" t="s">
        <v>16484</v>
      </c>
      <c r="I370" s="26" t="s">
        <v>16444</v>
      </c>
      <c r="J370" s="86" t="s">
        <v>158</v>
      </c>
      <c r="K370" s="86"/>
      <c r="L370" s="734"/>
      <c r="M370" s="86"/>
      <c r="N370" s="64"/>
      <c r="O370" s="86" t="s">
        <v>380</v>
      </c>
      <c r="P370" s="86" t="s">
        <v>16441</v>
      </c>
      <c r="Q370" s="86" t="s">
        <v>16485</v>
      </c>
      <c r="R370" s="178"/>
      <c r="S370" s="86"/>
      <c r="T370" s="180"/>
    </row>
    <row r="371" spans="1:20" ht="30" customHeight="1">
      <c r="A371" s="665"/>
      <c r="B371" s="665"/>
      <c r="C371" s="665"/>
      <c r="D371" s="665"/>
      <c r="E371" s="665"/>
      <c r="F371" s="665"/>
      <c r="G371" s="26">
        <v>2</v>
      </c>
      <c r="H371" s="26" t="s">
        <v>16486</v>
      </c>
      <c r="I371" s="26" t="s">
        <v>16444</v>
      </c>
      <c r="J371" s="86" t="s">
        <v>158</v>
      </c>
      <c r="K371" s="86"/>
      <c r="L371" s="665"/>
      <c r="M371" s="86"/>
      <c r="N371" s="64"/>
      <c r="O371" s="86" t="s">
        <v>380</v>
      </c>
      <c r="P371" s="86" t="s">
        <v>16441</v>
      </c>
      <c r="Q371" s="86" t="s">
        <v>16485</v>
      </c>
      <c r="R371" s="178"/>
      <c r="S371" s="86"/>
      <c r="T371" s="180"/>
    </row>
    <row r="372" spans="1:20" ht="30" customHeight="1">
      <c r="A372" s="666"/>
      <c r="B372" s="666"/>
      <c r="C372" s="666"/>
      <c r="D372" s="666"/>
      <c r="E372" s="666"/>
      <c r="F372" s="666"/>
      <c r="G372" s="26">
        <v>3</v>
      </c>
      <c r="H372" s="26" t="s">
        <v>16469</v>
      </c>
      <c r="I372" s="26" t="s">
        <v>16444</v>
      </c>
      <c r="J372" s="86" t="s">
        <v>158</v>
      </c>
      <c r="K372" s="86"/>
      <c r="L372" s="666"/>
      <c r="M372" s="86"/>
      <c r="N372" s="64"/>
      <c r="O372" s="86" t="s">
        <v>380</v>
      </c>
      <c r="P372" s="86" t="s">
        <v>16441</v>
      </c>
      <c r="Q372" s="86" t="s">
        <v>16485</v>
      </c>
      <c r="R372" s="178"/>
      <c r="S372" s="86"/>
      <c r="T372" s="180"/>
    </row>
    <row r="373" spans="1:20" ht="30" customHeight="1">
      <c r="A373" s="735" t="s">
        <v>16488</v>
      </c>
      <c r="B373" s="735" t="s">
        <v>15505</v>
      </c>
      <c r="C373" s="735" t="s">
        <v>8943</v>
      </c>
      <c r="D373" s="740" t="s">
        <v>16491</v>
      </c>
      <c r="E373" s="740" t="s">
        <v>16436</v>
      </c>
      <c r="F373" s="740" t="s">
        <v>15398</v>
      </c>
      <c r="G373" s="26">
        <v>1</v>
      </c>
      <c r="H373" s="26" t="s">
        <v>13006</v>
      </c>
      <c r="I373" s="26" t="s">
        <v>13007</v>
      </c>
      <c r="J373" s="86" t="s">
        <v>158</v>
      </c>
      <c r="K373" s="86"/>
      <c r="L373" s="734"/>
      <c r="M373" s="86"/>
      <c r="N373" s="64"/>
      <c r="O373" s="86" t="s">
        <v>380</v>
      </c>
      <c r="P373" s="86" t="s">
        <v>380</v>
      </c>
      <c r="Q373" s="86" t="s">
        <v>16493</v>
      </c>
      <c r="R373" s="178"/>
      <c r="S373" s="86"/>
      <c r="T373" s="180"/>
    </row>
    <row r="374" spans="1:20" ht="30" customHeight="1">
      <c r="A374" s="665"/>
      <c r="B374" s="665"/>
      <c r="C374" s="665"/>
      <c r="D374" s="665"/>
      <c r="E374" s="665"/>
      <c r="F374" s="665"/>
      <c r="G374" s="26">
        <v>2</v>
      </c>
      <c r="H374" s="26" t="s">
        <v>16497</v>
      </c>
      <c r="I374" s="26" t="s">
        <v>16444</v>
      </c>
      <c r="J374" s="86" t="s">
        <v>158</v>
      </c>
      <c r="K374" s="86"/>
      <c r="L374" s="665"/>
      <c r="M374" s="86"/>
      <c r="N374" s="64"/>
      <c r="O374" s="86" t="s">
        <v>380</v>
      </c>
      <c r="P374" s="86" t="s">
        <v>380</v>
      </c>
      <c r="Q374" s="86" t="s">
        <v>16493</v>
      </c>
      <c r="R374" s="178"/>
      <c r="S374" s="86"/>
      <c r="T374" s="180"/>
    </row>
    <row r="375" spans="1:20" ht="30" customHeight="1">
      <c r="A375" s="665"/>
      <c r="B375" s="665"/>
      <c r="C375" s="665"/>
      <c r="D375" s="665"/>
      <c r="E375" s="665"/>
      <c r="F375" s="665"/>
      <c r="G375" s="26">
        <v>3</v>
      </c>
      <c r="H375" s="26" t="s">
        <v>16499</v>
      </c>
      <c r="I375" s="26" t="s">
        <v>16444</v>
      </c>
      <c r="J375" s="86" t="s">
        <v>158</v>
      </c>
      <c r="K375" s="86"/>
      <c r="L375" s="665"/>
      <c r="M375" s="86"/>
      <c r="N375" s="64"/>
      <c r="O375" s="86" t="s">
        <v>380</v>
      </c>
      <c r="P375" s="86" t="s">
        <v>380</v>
      </c>
      <c r="Q375" s="86" t="s">
        <v>16493</v>
      </c>
      <c r="R375" s="178"/>
      <c r="S375" s="86"/>
      <c r="T375" s="180"/>
    </row>
    <row r="376" spans="1:20" ht="30" customHeight="1">
      <c r="A376" s="666"/>
      <c r="B376" s="666"/>
      <c r="C376" s="666"/>
      <c r="D376" s="666"/>
      <c r="E376" s="666"/>
      <c r="F376" s="666"/>
      <c r="G376" s="26">
        <v>4</v>
      </c>
      <c r="H376" s="26" t="s">
        <v>16501</v>
      </c>
      <c r="I376" s="26" t="s">
        <v>16444</v>
      </c>
      <c r="J376" s="86" t="s">
        <v>158</v>
      </c>
      <c r="K376" s="86"/>
      <c r="L376" s="666"/>
      <c r="M376" s="86"/>
      <c r="N376" s="64"/>
      <c r="O376" s="86" t="s">
        <v>380</v>
      </c>
      <c r="P376" s="86" t="s">
        <v>380</v>
      </c>
      <c r="Q376" s="86" t="s">
        <v>16493</v>
      </c>
      <c r="R376" s="178"/>
      <c r="S376" s="86"/>
      <c r="T376" s="180"/>
    </row>
    <row r="377" spans="1:20" ht="30" customHeight="1">
      <c r="A377" s="735" t="s">
        <v>16504</v>
      </c>
      <c r="B377" s="735" t="s">
        <v>15505</v>
      </c>
      <c r="C377" s="735" t="s">
        <v>8943</v>
      </c>
      <c r="D377" s="740" t="s">
        <v>16491</v>
      </c>
      <c r="E377" s="740" t="s">
        <v>16454</v>
      </c>
      <c r="F377" s="740" t="s">
        <v>15398</v>
      </c>
      <c r="G377" s="26">
        <v>1</v>
      </c>
      <c r="H377" s="26" t="s">
        <v>16510</v>
      </c>
      <c r="I377" s="26" t="s">
        <v>16444</v>
      </c>
      <c r="J377" s="86" t="s">
        <v>158</v>
      </c>
      <c r="K377" s="86"/>
      <c r="L377" s="734"/>
      <c r="M377" s="178"/>
      <c r="N377" s="64"/>
      <c r="O377" s="86" t="s">
        <v>380</v>
      </c>
      <c r="P377" s="86" t="s">
        <v>380</v>
      </c>
      <c r="Q377" s="91" t="s">
        <v>16512</v>
      </c>
      <c r="R377" s="178"/>
      <c r="S377" s="86"/>
      <c r="T377" s="180"/>
    </row>
    <row r="378" spans="1:20" ht="30" customHeight="1">
      <c r="A378" s="665"/>
      <c r="B378" s="665"/>
      <c r="C378" s="665"/>
      <c r="D378" s="665"/>
      <c r="E378" s="665"/>
      <c r="F378" s="665"/>
      <c r="G378" s="26">
        <v>2</v>
      </c>
      <c r="H378" s="26" t="s">
        <v>16513</v>
      </c>
      <c r="I378" s="26" t="s">
        <v>16444</v>
      </c>
      <c r="J378" s="86" t="s">
        <v>158</v>
      </c>
      <c r="K378" s="86"/>
      <c r="L378" s="665"/>
      <c r="M378" s="178"/>
      <c r="N378" s="64"/>
      <c r="O378" s="86" t="s">
        <v>380</v>
      </c>
      <c r="P378" s="86" t="s">
        <v>380</v>
      </c>
      <c r="Q378" s="91" t="s">
        <v>16512</v>
      </c>
      <c r="R378" s="178"/>
      <c r="S378" s="86"/>
      <c r="T378" s="180"/>
    </row>
    <row r="379" spans="1:20" ht="30" customHeight="1">
      <c r="A379" s="666"/>
      <c r="B379" s="666"/>
      <c r="C379" s="666"/>
      <c r="D379" s="666"/>
      <c r="E379" s="666"/>
      <c r="F379" s="666"/>
      <c r="G379" s="26">
        <v>3</v>
      </c>
      <c r="H379" s="26" t="s">
        <v>16515</v>
      </c>
      <c r="I379" s="26" t="s">
        <v>16444</v>
      </c>
      <c r="J379" s="86" t="s">
        <v>158</v>
      </c>
      <c r="K379" s="86"/>
      <c r="L379" s="666"/>
      <c r="M379" s="178"/>
      <c r="N379" s="64"/>
      <c r="O379" s="86" t="s">
        <v>380</v>
      </c>
      <c r="P379" s="86" t="s">
        <v>380</v>
      </c>
      <c r="Q379" s="91" t="s">
        <v>16512</v>
      </c>
      <c r="R379" s="178"/>
      <c r="S379" s="86"/>
      <c r="T379" s="180"/>
    </row>
    <row r="380" spans="1:20" ht="30" customHeight="1">
      <c r="A380" s="735" t="s">
        <v>16516</v>
      </c>
      <c r="B380" s="735" t="s">
        <v>15505</v>
      </c>
      <c r="C380" s="735" t="s">
        <v>8943</v>
      </c>
      <c r="D380" s="740" t="s">
        <v>16491</v>
      </c>
      <c r="E380" s="740" t="s">
        <v>16466</v>
      </c>
      <c r="F380" s="740" t="s">
        <v>15398</v>
      </c>
      <c r="G380" s="26">
        <v>1</v>
      </c>
      <c r="H380" s="26" t="s">
        <v>16517</v>
      </c>
      <c r="I380" s="26" t="s">
        <v>16444</v>
      </c>
      <c r="J380" s="86" t="s">
        <v>158</v>
      </c>
      <c r="K380" s="86"/>
      <c r="L380" s="734"/>
      <c r="M380" s="178"/>
      <c r="N380" s="64"/>
      <c r="O380" s="86" t="s">
        <v>380</v>
      </c>
      <c r="P380" s="86" t="s">
        <v>380</v>
      </c>
      <c r="Q380" s="91" t="s">
        <v>16518</v>
      </c>
      <c r="R380" s="178"/>
      <c r="S380" s="86"/>
      <c r="T380" s="180"/>
    </row>
    <row r="381" spans="1:20" ht="30" customHeight="1">
      <c r="A381" s="665"/>
      <c r="B381" s="665"/>
      <c r="C381" s="665"/>
      <c r="D381" s="665"/>
      <c r="E381" s="665"/>
      <c r="F381" s="665"/>
      <c r="G381" s="26">
        <v>2</v>
      </c>
      <c r="H381" s="26" t="s">
        <v>16519</v>
      </c>
      <c r="I381" s="26" t="s">
        <v>16444</v>
      </c>
      <c r="J381" s="86" t="s">
        <v>158</v>
      </c>
      <c r="K381" s="86"/>
      <c r="L381" s="665"/>
      <c r="M381" s="178"/>
      <c r="N381" s="64"/>
      <c r="O381" s="86" t="s">
        <v>380</v>
      </c>
      <c r="P381" s="86" t="s">
        <v>380</v>
      </c>
      <c r="Q381" s="91" t="s">
        <v>16518</v>
      </c>
      <c r="R381" s="178"/>
      <c r="S381" s="86"/>
      <c r="T381" s="180"/>
    </row>
    <row r="382" spans="1:20" ht="30" customHeight="1">
      <c r="A382" s="666"/>
      <c r="B382" s="666"/>
      <c r="C382" s="666"/>
      <c r="D382" s="666"/>
      <c r="E382" s="666"/>
      <c r="F382" s="666"/>
      <c r="G382" s="26">
        <v>3</v>
      </c>
      <c r="H382" s="26" t="s">
        <v>16520</v>
      </c>
      <c r="I382" s="26" t="s">
        <v>16444</v>
      </c>
      <c r="J382" s="86" t="s">
        <v>158</v>
      </c>
      <c r="K382" s="86"/>
      <c r="L382" s="666"/>
      <c r="M382" s="86"/>
      <c r="N382" s="64"/>
      <c r="O382" s="86" t="s">
        <v>380</v>
      </c>
      <c r="P382" s="86" t="s">
        <v>380</v>
      </c>
      <c r="Q382" s="91" t="s">
        <v>16518</v>
      </c>
      <c r="R382" s="178"/>
      <c r="S382" s="86"/>
      <c r="T382" s="180"/>
    </row>
    <row r="383" spans="1:20" ht="30" customHeight="1">
      <c r="A383" s="735" t="s">
        <v>16521</v>
      </c>
      <c r="B383" s="735" t="s">
        <v>15505</v>
      </c>
      <c r="C383" s="735" t="s">
        <v>8943</v>
      </c>
      <c r="D383" s="740" t="s">
        <v>16491</v>
      </c>
      <c r="E383" s="740" t="s">
        <v>16483</v>
      </c>
      <c r="F383" s="740" t="s">
        <v>15398</v>
      </c>
      <c r="G383" s="26">
        <v>1</v>
      </c>
      <c r="H383" s="26" t="s">
        <v>16523</v>
      </c>
      <c r="I383" s="26" t="s">
        <v>16444</v>
      </c>
      <c r="J383" s="86" t="s">
        <v>158</v>
      </c>
      <c r="K383" s="86"/>
      <c r="L383" s="734"/>
      <c r="M383" s="86"/>
      <c r="N383" s="64"/>
      <c r="O383" s="86" t="s">
        <v>380</v>
      </c>
      <c r="P383" s="86" t="s">
        <v>380</v>
      </c>
      <c r="Q383" s="91" t="s">
        <v>16526</v>
      </c>
      <c r="R383" s="86"/>
      <c r="S383" s="86"/>
      <c r="T383" s="180"/>
    </row>
    <row r="384" spans="1:20" ht="30" customHeight="1">
      <c r="A384" s="665"/>
      <c r="B384" s="665"/>
      <c r="C384" s="665"/>
      <c r="D384" s="665"/>
      <c r="E384" s="665"/>
      <c r="F384" s="665"/>
      <c r="G384" s="26">
        <v>2</v>
      </c>
      <c r="H384" s="26" t="s">
        <v>16529</v>
      </c>
      <c r="I384" s="26" t="s">
        <v>16444</v>
      </c>
      <c r="J384" s="86" t="s">
        <v>158</v>
      </c>
      <c r="K384" s="86"/>
      <c r="L384" s="665"/>
      <c r="M384" s="86"/>
      <c r="N384" s="64"/>
      <c r="O384" s="86" t="s">
        <v>380</v>
      </c>
      <c r="P384" s="86" t="s">
        <v>380</v>
      </c>
      <c r="Q384" s="91" t="s">
        <v>16526</v>
      </c>
      <c r="R384" s="86"/>
      <c r="S384" s="86"/>
      <c r="T384" s="180"/>
    </row>
    <row r="385" spans="1:20" ht="30" customHeight="1">
      <c r="A385" s="666"/>
      <c r="B385" s="666"/>
      <c r="C385" s="666"/>
      <c r="D385" s="666"/>
      <c r="E385" s="666"/>
      <c r="F385" s="666"/>
      <c r="G385" s="26">
        <v>3</v>
      </c>
      <c r="H385" s="26" t="s">
        <v>16531</v>
      </c>
      <c r="I385" s="26" t="s">
        <v>16444</v>
      </c>
      <c r="J385" s="86" t="s">
        <v>158</v>
      </c>
      <c r="K385" s="86"/>
      <c r="L385" s="666"/>
      <c r="M385" s="86"/>
      <c r="N385" s="64"/>
      <c r="O385" s="86" t="s">
        <v>380</v>
      </c>
      <c r="P385" s="86" t="s">
        <v>380</v>
      </c>
      <c r="Q385" s="91" t="s">
        <v>16526</v>
      </c>
      <c r="R385" s="86"/>
      <c r="S385" s="86"/>
      <c r="T385" s="180"/>
    </row>
    <row r="386" spans="1:20" ht="30" customHeight="1">
      <c r="A386" s="735" t="s">
        <v>16532</v>
      </c>
      <c r="B386" s="735" t="s">
        <v>15505</v>
      </c>
      <c r="C386" s="735" t="s">
        <v>8943</v>
      </c>
      <c r="D386" s="740" t="s">
        <v>16533</v>
      </c>
      <c r="E386" s="740" t="s">
        <v>16534</v>
      </c>
      <c r="F386" s="740" t="s">
        <v>15398</v>
      </c>
      <c r="G386" s="26">
        <v>1</v>
      </c>
      <c r="H386" s="26" t="s">
        <v>15456</v>
      </c>
      <c r="I386" s="26" t="s">
        <v>13007</v>
      </c>
      <c r="J386" s="86" t="s">
        <v>158</v>
      </c>
      <c r="K386" s="86"/>
      <c r="L386" s="734"/>
      <c r="M386" s="178"/>
      <c r="N386" s="64"/>
      <c r="O386" s="86" t="s">
        <v>380</v>
      </c>
      <c r="P386" s="86" t="s">
        <v>380</v>
      </c>
      <c r="Q386" s="91" t="s">
        <v>16535</v>
      </c>
      <c r="R386" s="178"/>
      <c r="S386" s="86"/>
      <c r="T386" s="180"/>
    </row>
    <row r="387" spans="1:20" ht="30" customHeight="1">
      <c r="A387" s="665"/>
      <c r="B387" s="665"/>
      <c r="C387" s="665"/>
      <c r="D387" s="665"/>
      <c r="E387" s="665"/>
      <c r="F387" s="665"/>
      <c r="G387" s="26">
        <v>2</v>
      </c>
      <c r="H387" s="26" t="s">
        <v>16536</v>
      </c>
      <c r="I387" s="26" t="s">
        <v>15473</v>
      </c>
      <c r="J387" s="86" t="s">
        <v>158</v>
      </c>
      <c r="K387" s="86"/>
      <c r="L387" s="665"/>
      <c r="M387" s="178"/>
      <c r="N387" s="64"/>
      <c r="O387" s="86" t="s">
        <v>380</v>
      </c>
      <c r="P387" s="86" t="s">
        <v>380</v>
      </c>
      <c r="Q387" s="91" t="s">
        <v>16535</v>
      </c>
      <c r="R387" s="178"/>
      <c r="S387" s="86"/>
      <c r="T387" s="180"/>
    </row>
    <row r="388" spans="1:20" ht="30" customHeight="1">
      <c r="A388" s="665"/>
      <c r="B388" s="665"/>
      <c r="C388" s="665"/>
      <c r="D388" s="665"/>
      <c r="E388" s="665"/>
      <c r="F388" s="665"/>
      <c r="G388" s="26">
        <v>3</v>
      </c>
      <c r="H388" s="26" t="s">
        <v>16537</v>
      </c>
      <c r="I388" s="26" t="s">
        <v>15473</v>
      </c>
      <c r="J388" s="86" t="s">
        <v>158</v>
      </c>
      <c r="K388" s="86"/>
      <c r="L388" s="665"/>
      <c r="M388" s="178"/>
      <c r="N388" s="64"/>
      <c r="O388" s="86" t="s">
        <v>380</v>
      </c>
      <c r="P388" s="86" t="s">
        <v>380</v>
      </c>
      <c r="Q388" s="91" t="s">
        <v>16535</v>
      </c>
      <c r="R388" s="178"/>
      <c r="S388" s="86"/>
      <c r="T388" s="180"/>
    </row>
    <row r="389" spans="1:20" ht="30" customHeight="1">
      <c r="A389" s="666"/>
      <c r="B389" s="666"/>
      <c r="C389" s="666"/>
      <c r="D389" s="666"/>
      <c r="E389" s="666"/>
      <c r="F389" s="666"/>
      <c r="G389" s="26">
        <v>4</v>
      </c>
      <c r="H389" s="26" t="s">
        <v>16538</v>
      </c>
      <c r="I389" s="26" t="s">
        <v>15473</v>
      </c>
      <c r="J389" s="86" t="s">
        <v>158</v>
      </c>
      <c r="K389" s="86"/>
      <c r="L389" s="666"/>
      <c r="M389" s="178"/>
      <c r="N389" s="64"/>
      <c r="O389" s="86" t="s">
        <v>380</v>
      </c>
      <c r="P389" s="86" t="s">
        <v>380</v>
      </c>
      <c r="Q389" s="91" t="s">
        <v>16535</v>
      </c>
      <c r="R389" s="178"/>
      <c r="S389" s="86"/>
      <c r="T389" s="180"/>
    </row>
    <row r="390" spans="1:20" ht="30" customHeight="1">
      <c r="A390" s="735" t="s">
        <v>16539</v>
      </c>
      <c r="B390" s="735" t="s">
        <v>15505</v>
      </c>
      <c r="C390" s="735" t="s">
        <v>8943</v>
      </c>
      <c r="D390" s="740" t="s">
        <v>16533</v>
      </c>
      <c r="E390" s="740" t="s">
        <v>16541</v>
      </c>
      <c r="F390" s="740" t="s">
        <v>15398</v>
      </c>
      <c r="G390" s="26">
        <v>1</v>
      </c>
      <c r="H390" s="26" t="s">
        <v>16544</v>
      </c>
      <c r="I390" s="26" t="s">
        <v>15473</v>
      </c>
      <c r="J390" s="86" t="s">
        <v>158</v>
      </c>
      <c r="K390" s="86"/>
      <c r="L390" s="734"/>
      <c r="M390" s="178"/>
      <c r="N390" s="64"/>
      <c r="O390" s="86" t="s">
        <v>380</v>
      </c>
      <c r="P390" s="86" t="s">
        <v>380</v>
      </c>
      <c r="Q390" s="91" t="s">
        <v>16547</v>
      </c>
      <c r="R390" s="178"/>
      <c r="S390" s="86"/>
      <c r="T390" s="180"/>
    </row>
    <row r="391" spans="1:20" ht="30" customHeight="1">
      <c r="A391" s="665"/>
      <c r="B391" s="665"/>
      <c r="C391" s="665"/>
      <c r="D391" s="665"/>
      <c r="E391" s="665"/>
      <c r="F391" s="665"/>
      <c r="G391" s="26">
        <v>2</v>
      </c>
      <c r="H391" s="26" t="s">
        <v>16549</v>
      </c>
      <c r="I391" s="26" t="s">
        <v>15473</v>
      </c>
      <c r="J391" s="86" t="s">
        <v>158</v>
      </c>
      <c r="K391" s="86"/>
      <c r="L391" s="665"/>
      <c r="M391" s="178"/>
      <c r="N391" s="64"/>
      <c r="O391" s="86" t="s">
        <v>380</v>
      </c>
      <c r="P391" s="86" t="s">
        <v>380</v>
      </c>
      <c r="Q391" s="91" t="s">
        <v>16547</v>
      </c>
      <c r="R391" s="178"/>
      <c r="S391" s="86"/>
      <c r="T391" s="180"/>
    </row>
    <row r="392" spans="1:20" ht="30" customHeight="1">
      <c r="A392" s="666"/>
      <c r="B392" s="666"/>
      <c r="C392" s="666"/>
      <c r="D392" s="666"/>
      <c r="E392" s="666"/>
      <c r="F392" s="666"/>
      <c r="G392" s="26">
        <v>3</v>
      </c>
      <c r="H392" s="26" t="s">
        <v>16550</v>
      </c>
      <c r="I392" s="26" t="s">
        <v>15473</v>
      </c>
      <c r="J392" s="86" t="s">
        <v>158</v>
      </c>
      <c r="K392" s="86"/>
      <c r="L392" s="666"/>
      <c r="M392" s="178"/>
      <c r="N392" s="64"/>
      <c r="O392" s="86" t="s">
        <v>380</v>
      </c>
      <c r="P392" s="86" t="s">
        <v>380</v>
      </c>
      <c r="Q392" s="91" t="s">
        <v>16547</v>
      </c>
      <c r="R392" s="178"/>
      <c r="S392" s="86"/>
      <c r="T392" s="180"/>
    </row>
    <row r="393" spans="1:20" ht="30" customHeight="1">
      <c r="A393" s="735" t="s">
        <v>16551</v>
      </c>
      <c r="B393" s="735" t="s">
        <v>15505</v>
      </c>
      <c r="C393" s="735" t="s">
        <v>8943</v>
      </c>
      <c r="D393" s="740" t="s">
        <v>16533</v>
      </c>
      <c r="E393" s="740" t="s">
        <v>16552</v>
      </c>
      <c r="F393" s="740" t="s">
        <v>15398</v>
      </c>
      <c r="G393" s="26">
        <v>1</v>
      </c>
      <c r="H393" s="26" t="s">
        <v>16554</v>
      </c>
      <c r="I393" s="26" t="s">
        <v>15473</v>
      </c>
      <c r="J393" s="86" t="s">
        <v>158</v>
      </c>
      <c r="K393" s="86"/>
      <c r="L393" s="734"/>
      <c r="M393" s="178"/>
      <c r="N393" s="64"/>
      <c r="O393" s="86" t="s">
        <v>380</v>
      </c>
      <c r="P393" s="86" t="s">
        <v>380</v>
      </c>
      <c r="Q393" s="91" t="s">
        <v>16555</v>
      </c>
      <c r="R393" s="178"/>
      <c r="S393" s="86"/>
      <c r="T393" s="180"/>
    </row>
    <row r="394" spans="1:20" ht="30" customHeight="1">
      <c r="A394" s="665"/>
      <c r="B394" s="665"/>
      <c r="C394" s="665"/>
      <c r="D394" s="665"/>
      <c r="E394" s="665"/>
      <c r="F394" s="665"/>
      <c r="G394" s="26">
        <v>2</v>
      </c>
      <c r="H394" s="26" t="s">
        <v>16557</v>
      </c>
      <c r="I394" s="26" t="s">
        <v>15473</v>
      </c>
      <c r="J394" s="86" t="s">
        <v>158</v>
      </c>
      <c r="K394" s="86"/>
      <c r="L394" s="665"/>
      <c r="M394" s="178"/>
      <c r="N394" s="64"/>
      <c r="O394" s="86" t="s">
        <v>380</v>
      </c>
      <c r="P394" s="86" t="s">
        <v>380</v>
      </c>
      <c r="Q394" s="91" t="s">
        <v>16555</v>
      </c>
      <c r="R394" s="86"/>
      <c r="S394" s="86"/>
      <c r="T394" s="180"/>
    </row>
    <row r="395" spans="1:20" ht="30" customHeight="1">
      <c r="A395" s="666"/>
      <c r="B395" s="666"/>
      <c r="C395" s="666"/>
      <c r="D395" s="666"/>
      <c r="E395" s="666"/>
      <c r="F395" s="666"/>
      <c r="G395" s="26">
        <v>3</v>
      </c>
      <c r="H395" s="26" t="s">
        <v>16559</v>
      </c>
      <c r="I395" s="26" t="s">
        <v>15473</v>
      </c>
      <c r="J395" s="86" t="s">
        <v>158</v>
      </c>
      <c r="K395" s="86"/>
      <c r="L395" s="666"/>
      <c r="M395" s="178"/>
      <c r="N395" s="64"/>
      <c r="O395" s="86" t="s">
        <v>380</v>
      </c>
      <c r="P395" s="86" t="s">
        <v>380</v>
      </c>
      <c r="Q395" s="91" t="s">
        <v>16555</v>
      </c>
      <c r="R395" s="178"/>
      <c r="S395" s="86"/>
      <c r="T395" s="180"/>
    </row>
    <row r="396" spans="1:20" ht="30" customHeight="1">
      <c r="A396" s="735" t="s">
        <v>16561</v>
      </c>
      <c r="B396" s="735" t="s">
        <v>15505</v>
      </c>
      <c r="C396" s="735" t="s">
        <v>8943</v>
      </c>
      <c r="D396" s="740" t="s">
        <v>16533</v>
      </c>
      <c r="E396" s="740" t="s">
        <v>16563</v>
      </c>
      <c r="F396" s="740" t="s">
        <v>15398</v>
      </c>
      <c r="G396" s="26">
        <v>1</v>
      </c>
      <c r="H396" s="26" t="s">
        <v>16566</v>
      </c>
      <c r="I396" s="26" t="s">
        <v>15473</v>
      </c>
      <c r="J396" s="86" t="s">
        <v>158</v>
      </c>
      <c r="K396" s="86"/>
      <c r="L396" s="734"/>
      <c r="M396" s="178"/>
      <c r="N396" s="64"/>
      <c r="O396" s="86" t="s">
        <v>380</v>
      </c>
      <c r="P396" s="86" t="s">
        <v>380</v>
      </c>
      <c r="Q396" s="91" t="s">
        <v>16570</v>
      </c>
      <c r="R396" s="178"/>
      <c r="S396" s="86"/>
      <c r="T396" s="180"/>
    </row>
    <row r="397" spans="1:20" ht="30" customHeight="1">
      <c r="A397" s="665"/>
      <c r="B397" s="665"/>
      <c r="C397" s="665"/>
      <c r="D397" s="665"/>
      <c r="E397" s="665"/>
      <c r="F397" s="665"/>
      <c r="G397" s="26">
        <v>2</v>
      </c>
      <c r="H397" s="26" t="s">
        <v>16572</v>
      </c>
      <c r="I397" s="26" t="s">
        <v>15473</v>
      </c>
      <c r="J397" s="86" t="s">
        <v>158</v>
      </c>
      <c r="K397" s="86"/>
      <c r="L397" s="665"/>
      <c r="M397" s="178"/>
      <c r="N397" s="64"/>
      <c r="O397" s="86" t="s">
        <v>380</v>
      </c>
      <c r="P397" s="86" t="s">
        <v>380</v>
      </c>
      <c r="Q397" s="91" t="s">
        <v>16570</v>
      </c>
      <c r="R397" s="178"/>
      <c r="S397" s="86"/>
      <c r="T397" s="180"/>
    </row>
    <row r="398" spans="1:20" ht="30" customHeight="1">
      <c r="A398" s="666"/>
      <c r="B398" s="666"/>
      <c r="C398" s="666"/>
      <c r="D398" s="666"/>
      <c r="E398" s="666"/>
      <c r="F398" s="666"/>
      <c r="G398" s="26">
        <v>3</v>
      </c>
      <c r="H398" s="26" t="s">
        <v>16575</v>
      </c>
      <c r="I398" s="26" t="s">
        <v>15473</v>
      </c>
      <c r="J398" s="86" t="s">
        <v>158</v>
      </c>
      <c r="K398" s="86"/>
      <c r="L398" s="666"/>
      <c r="M398" s="178"/>
      <c r="N398" s="64"/>
      <c r="O398" s="86" t="s">
        <v>380</v>
      </c>
      <c r="P398" s="86" t="s">
        <v>380</v>
      </c>
      <c r="Q398" s="91" t="s">
        <v>16570</v>
      </c>
      <c r="R398" s="178"/>
      <c r="S398" s="86"/>
      <c r="T398" s="180"/>
    </row>
    <row r="399" spans="1:20" ht="24.75" customHeight="1">
      <c r="A399" s="735" t="s">
        <v>16577</v>
      </c>
      <c r="B399" s="735" t="s">
        <v>15505</v>
      </c>
      <c r="C399" s="735" t="s">
        <v>8943</v>
      </c>
      <c r="D399" s="740" t="s">
        <v>16579</v>
      </c>
      <c r="E399" s="740" t="s">
        <v>16534</v>
      </c>
      <c r="F399" s="740" t="s">
        <v>15398</v>
      </c>
      <c r="G399" s="26">
        <v>1</v>
      </c>
      <c r="H399" s="26" t="s">
        <v>15456</v>
      </c>
      <c r="I399" s="26" t="s">
        <v>13007</v>
      </c>
      <c r="J399" s="86" t="s">
        <v>158</v>
      </c>
      <c r="K399" s="86"/>
      <c r="L399" s="734"/>
      <c r="M399" s="178"/>
      <c r="N399" s="64"/>
      <c r="O399" s="86" t="s">
        <v>380</v>
      </c>
      <c r="P399" s="86" t="s">
        <v>380</v>
      </c>
      <c r="Q399" s="86" t="s">
        <v>16581</v>
      </c>
      <c r="R399" s="178"/>
      <c r="S399" s="86"/>
      <c r="T399" s="180"/>
    </row>
    <row r="400" spans="1:20" ht="24.75" customHeight="1">
      <c r="A400" s="665"/>
      <c r="B400" s="665"/>
      <c r="C400" s="665"/>
      <c r="D400" s="665"/>
      <c r="E400" s="665"/>
      <c r="F400" s="665"/>
      <c r="G400" s="26">
        <v>2</v>
      </c>
      <c r="H400" s="26" t="s">
        <v>16582</v>
      </c>
      <c r="I400" s="26" t="s">
        <v>15473</v>
      </c>
      <c r="J400" s="86" t="s">
        <v>158</v>
      </c>
      <c r="K400" s="86"/>
      <c r="L400" s="665"/>
      <c r="M400" s="178"/>
      <c r="N400" s="64"/>
      <c r="O400" s="86" t="s">
        <v>380</v>
      </c>
      <c r="P400" s="86" t="s">
        <v>380</v>
      </c>
      <c r="Q400" s="86" t="s">
        <v>16581</v>
      </c>
      <c r="R400" s="178"/>
      <c r="S400" s="86"/>
      <c r="T400" s="180"/>
    </row>
    <row r="401" spans="1:20" ht="24.75" customHeight="1">
      <c r="A401" s="665"/>
      <c r="B401" s="665"/>
      <c r="C401" s="665"/>
      <c r="D401" s="665"/>
      <c r="E401" s="665"/>
      <c r="F401" s="665"/>
      <c r="G401" s="26">
        <v>3</v>
      </c>
      <c r="H401" s="26" t="s">
        <v>16586</v>
      </c>
      <c r="I401" s="26" t="s">
        <v>15473</v>
      </c>
      <c r="J401" s="86" t="s">
        <v>158</v>
      </c>
      <c r="K401" s="86"/>
      <c r="L401" s="665"/>
      <c r="M401" s="178"/>
      <c r="N401" s="64"/>
      <c r="O401" s="86" t="s">
        <v>380</v>
      </c>
      <c r="P401" s="86" t="s">
        <v>380</v>
      </c>
      <c r="Q401" s="86" t="s">
        <v>16581</v>
      </c>
      <c r="R401" s="178"/>
      <c r="S401" s="86"/>
      <c r="T401" s="180"/>
    </row>
    <row r="402" spans="1:20" ht="24.75" customHeight="1">
      <c r="A402" s="666"/>
      <c r="B402" s="666"/>
      <c r="C402" s="666"/>
      <c r="D402" s="666"/>
      <c r="E402" s="666"/>
      <c r="F402" s="666"/>
      <c r="G402" s="26">
        <v>4</v>
      </c>
      <c r="H402" s="26" t="s">
        <v>16589</v>
      </c>
      <c r="I402" s="26" t="s">
        <v>15473</v>
      </c>
      <c r="J402" s="86" t="s">
        <v>158</v>
      </c>
      <c r="K402" s="86"/>
      <c r="L402" s="666"/>
      <c r="M402" s="178"/>
      <c r="N402" s="64"/>
      <c r="O402" s="86" t="s">
        <v>380</v>
      </c>
      <c r="P402" s="86" t="s">
        <v>380</v>
      </c>
      <c r="Q402" s="86" t="s">
        <v>16581</v>
      </c>
      <c r="R402" s="178"/>
      <c r="S402" s="86"/>
      <c r="T402" s="180"/>
    </row>
    <row r="403" spans="1:20" ht="30" customHeight="1">
      <c r="A403" s="735" t="s">
        <v>16590</v>
      </c>
      <c r="B403" s="735" t="s">
        <v>15505</v>
      </c>
      <c r="C403" s="735" t="s">
        <v>8943</v>
      </c>
      <c r="D403" s="740" t="s">
        <v>16579</v>
      </c>
      <c r="E403" s="740" t="s">
        <v>16541</v>
      </c>
      <c r="F403" s="740" t="s">
        <v>15398</v>
      </c>
      <c r="G403" s="26">
        <v>1</v>
      </c>
      <c r="H403" s="26" t="s">
        <v>16591</v>
      </c>
      <c r="I403" s="26" t="s">
        <v>15473</v>
      </c>
      <c r="J403" s="86" t="s">
        <v>158</v>
      </c>
      <c r="K403" s="86"/>
      <c r="L403" s="734"/>
      <c r="M403" s="178"/>
      <c r="N403" s="64"/>
      <c r="O403" s="86" t="s">
        <v>380</v>
      </c>
      <c r="P403" s="86" t="s">
        <v>380</v>
      </c>
      <c r="Q403" s="86" t="s">
        <v>16592</v>
      </c>
      <c r="R403" s="178"/>
      <c r="S403" s="86"/>
      <c r="T403" s="180"/>
    </row>
    <row r="404" spans="1:20" ht="30" customHeight="1">
      <c r="A404" s="665"/>
      <c r="B404" s="665"/>
      <c r="C404" s="665"/>
      <c r="D404" s="665"/>
      <c r="E404" s="665"/>
      <c r="F404" s="665"/>
      <c r="G404" s="26">
        <v>2</v>
      </c>
      <c r="H404" s="26" t="s">
        <v>16593</v>
      </c>
      <c r="I404" s="26" t="s">
        <v>15473</v>
      </c>
      <c r="J404" s="86" t="s">
        <v>158</v>
      </c>
      <c r="K404" s="86"/>
      <c r="L404" s="665"/>
      <c r="M404" s="178"/>
      <c r="N404" s="64"/>
      <c r="O404" s="86" t="s">
        <v>380</v>
      </c>
      <c r="P404" s="86" t="s">
        <v>380</v>
      </c>
      <c r="Q404" s="86" t="s">
        <v>16592</v>
      </c>
      <c r="R404" s="178"/>
      <c r="S404" s="86"/>
      <c r="T404" s="180"/>
    </row>
    <row r="405" spans="1:20" ht="30" customHeight="1">
      <c r="A405" s="666"/>
      <c r="B405" s="666"/>
      <c r="C405" s="666"/>
      <c r="D405" s="666"/>
      <c r="E405" s="666"/>
      <c r="F405" s="666"/>
      <c r="G405" s="26">
        <v>3</v>
      </c>
      <c r="H405" s="26" t="s">
        <v>16595</v>
      </c>
      <c r="I405" s="26" t="s">
        <v>15473</v>
      </c>
      <c r="J405" s="86" t="s">
        <v>158</v>
      </c>
      <c r="K405" s="86"/>
      <c r="L405" s="666"/>
      <c r="M405" s="178"/>
      <c r="N405" s="64"/>
      <c r="O405" s="86" t="s">
        <v>380</v>
      </c>
      <c r="P405" s="86" t="s">
        <v>380</v>
      </c>
      <c r="Q405" s="86" t="s">
        <v>16592</v>
      </c>
      <c r="R405" s="178"/>
      <c r="S405" s="86"/>
      <c r="T405" s="180"/>
    </row>
    <row r="406" spans="1:20" ht="30" customHeight="1">
      <c r="A406" s="735" t="s">
        <v>16599</v>
      </c>
      <c r="B406" s="735" t="s">
        <v>15505</v>
      </c>
      <c r="C406" s="735" t="s">
        <v>8943</v>
      </c>
      <c r="D406" s="740" t="s">
        <v>16579</v>
      </c>
      <c r="E406" s="740" t="s">
        <v>16552</v>
      </c>
      <c r="F406" s="740" t="s">
        <v>15398</v>
      </c>
      <c r="G406" s="26">
        <v>1</v>
      </c>
      <c r="H406" s="26" t="s">
        <v>16600</v>
      </c>
      <c r="I406" s="26" t="s">
        <v>15473</v>
      </c>
      <c r="J406" s="86" t="s">
        <v>158</v>
      </c>
      <c r="K406" s="86"/>
      <c r="L406" s="734"/>
      <c r="M406" s="178"/>
      <c r="N406" s="64"/>
      <c r="O406" s="86" t="s">
        <v>380</v>
      </c>
      <c r="P406" s="86" t="s">
        <v>380</v>
      </c>
      <c r="Q406" s="86" t="s">
        <v>16601</v>
      </c>
      <c r="R406" s="178"/>
      <c r="S406" s="86"/>
      <c r="T406" s="180"/>
    </row>
    <row r="407" spans="1:20" ht="30" customHeight="1">
      <c r="A407" s="665"/>
      <c r="B407" s="665"/>
      <c r="C407" s="665"/>
      <c r="D407" s="665"/>
      <c r="E407" s="665"/>
      <c r="F407" s="665"/>
      <c r="G407" s="26">
        <v>2</v>
      </c>
      <c r="H407" s="26" t="s">
        <v>16602</v>
      </c>
      <c r="I407" s="26" t="s">
        <v>15473</v>
      </c>
      <c r="J407" s="86" t="s">
        <v>158</v>
      </c>
      <c r="K407" s="86"/>
      <c r="L407" s="665"/>
      <c r="M407" s="178"/>
      <c r="N407" s="64"/>
      <c r="O407" s="86" t="s">
        <v>380</v>
      </c>
      <c r="P407" s="86" t="s">
        <v>380</v>
      </c>
      <c r="Q407" s="86" t="s">
        <v>16601</v>
      </c>
      <c r="R407" s="178"/>
      <c r="S407" s="86"/>
      <c r="T407" s="180"/>
    </row>
    <row r="408" spans="1:20" ht="30" customHeight="1">
      <c r="A408" s="666"/>
      <c r="B408" s="666"/>
      <c r="C408" s="666"/>
      <c r="D408" s="666"/>
      <c r="E408" s="666"/>
      <c r="F408" s="666"/>
      <c r="G408" s="26">
        <v>3</v>
      </c>
      <c r="H408" s="26" t="s">
        <v>16603</v>
      </c>
      <c r="I408" s="26" t="s">
        <v>15473</v>
      </c>
      <c r="J408" s="86" t="s">
        <v>158</v>
      </c>
      <c r="K408" s="86"/>
      <c r="L408" s="666"/>
      <c r="M408" s="178"/>
      <c r="N408" s="64"/>
      <c r="O408" s="86" t="s">
        <v>380</v>
      </c>
      <c r="P408" s="86" t="s">
        <v>380</v>
      </c>
      <c r="Q408" s="86" t="s">
        <v>16601</v>
      </c>
      <c r="R408" s="178"/>
      <c r="S408" s="86"/>
      <c r="T408" s="180"/>
    </row>
    <row r="409" spans="1:20" ht="30" customHeight="1">
      <c r="A409" s="735" t="s">
        <v>16604</v>
      </c>
      <c r="B409" s="735" t="s">
        <v>15505</v>
      </c>
      <c r="C409" s="735" t="s">
        <v>8943</v>
      </c>
      <c r="D409" s="740" t="s">
        <v>16579</v>
      </c>
      <c r="E409" s="740" t="s">
        <v>16563</v>
      </c>
      <c r="F409" s="740" t="s">
        <v>15398</v>
      </c>
      <c r="G409" s="26">
        <v>1</v>
      </c>
      <c r="H409" s="26" t="s">
        <v>16606</v>
      </c>
      <c r="I409" s="26" t="s">
        <v>15473</v>
      </c>
      <c r="J409" s="86" t="s">
        <v>158</v>
      </c>
      <c r="K409" s="86"/>
      <c r="L409" s="734"/>
      <c r="M409" s="178"/>
      <c r="N409" s="64"/>
      <c r="O409" s="86" t="s">
        <v>380</v>
      </c>
      <c r="P409" s="86" t="s">
        <v>380</v>
      </c>
      <c r="Q409" s="86" t="s">
        <v>16608</v>
      </c>
      <c r="R409" s="178"/>
      <c r="S409" s="86"/>
      <c r="T409" s="180"/>
    </row>
    <row r="410" spans="1:20" ht="30" customHeight="1">
      <c r="A410" s="665"/>
      <c r="B410" s="665"/>
      <c r="C410" s="665"/>
      <c r="D410" s="665"/>
      <c r="E410" s="665"/>
      <c r="F410" s="665"/>
      <c r="G410" s="26">
        <v>2</v>
      </c>
      <c r="H410" s="26" t="s">
        <v>16609</v>
      </c>
      <c r="I410" s="26" t="s">
        <v>15473</v>
      </c>
      <c r="J410" s="86" t="s">
        <v>158</v>
      </c>
      <c r="K410" s="86"/>
      <c r="L410" s="665"/>
      <c r="M410" s="178"/>
      <c r="N410" s="64"/>
      <c r="O410" s="86" t="s">
        <v>380</v>
      </c>
      <c r="P410" s="86" t="s">
        <v>380</v>
      </c>
      <c r="Q410" s="86" t="s">
        <v>16608</v>
      </c>
      <c r="R410" s="178"/>
      <c r="S410" s="86"/>
      <c r="T410" s="180"/>
    </row>
    <row r="411" spans="1:20" ht="30" customHeight="1">
      <c r="A411" s="666"/>
      <c r="B411" s="666"/>
      <c r="C411" s="666"/>
      <c r="D411" s="666"/>
      <c r="E411" s="666"/>
      <c r="F411" s="666"/>
      <c r="G411" s="26">
        <v>3</v>
      </c>
      <c r="H411" s="26" t="s">
        <v>16610</v>
      </c>
      <c r="I411" s="26" t="s">
        <v>15473</v>
      </c>
      <c r="J411" s="86" t="s">
        <v>158</v>
      </c>
      <c r="K411" s="86"/>
      <c r="L411" s="666"/>
      <c r="M411" s="178"/>
      <c r="N411" s="64"/>
      <c r="O411" s="86" t="s">
        <v>380</v>
      </c>
      <c r="P411" s="86" t="s">
        <v>380</v>
      </c>
      <c r="Q411" s="86" t="s">
        <v>16608</v>
      </c>
      <c r="R411" s="86"/>
      <c r="S411" s="86"/>
      <c r="T411" s="180"/>
    </row>
    <row r="412" spans="1:20" ht="39.75" customHeight="1">
      <c r="A412" s="735" t="s">
        <v>16613</v>
      </c>
      <c r="B412" s="735" t="s">
        <v>15505</v>
      </c>
      <c r="C412" s="735" t="s">
        <v>8943</v>
      </c>
      <c r="D412" s="740" t="s">
        <v>16617</v>
      </c>
      <c r="E412" s="740" t="s">
        <v>16619</v>
      </c>
      <c r="F412" s="740" t="s">
        <v>15398</v>
      </c>
      <c r="G412" s="26">
        <v>1</v>
      </c>
      <c r="H412" s="26" t="s">
        <v>13059</v>
      </c>
      <c r="I412" s="26" t="s">
        <v>13007</v>
      </c>
      <c r="J412" s="86" t="s">
        <v>158</v>
      </c>
      <c r="K412" s="86"/>
      <c r="L412" s="734"/>
      <c r="M412" s="86"/>
      <c r="N412" s="64"/>
      <c r="O412" s="86" t="s">
        <v>380</v>
      </c>
      <c r="P412" s="86" t="s">
        <v>380</v>
      </c>
      <c r="Q412" s="86" t="s">
        <v>16623</v>
      </c>
      <c r="R412" s="86"/>
      <c r="S412" s="86"/>
      <c r="T412" s="180"/>
    </row>
    <row r="413" spans="1:20" ht="39.75" customHeight="1">
      <c r="A413" s="666"/>
      <c r="B413" s="666"/>
      <c r="C413" s="666"/>
      <c r="D413" s="666"/>
      <c r="E413" s="666"/>
      <c r="F413" s="666"/>
      <c r="G413" s="26">
        <v>2</v>
      </c>
      <c r="H413" s="26" t="s">
        <v>16443</v>
      </c>
      <c r="I413" s="26" t="s">
        <v>16476</v>
      </c>
      <c r="J413" s="86" t="s">
        <v>158</v>
      </c>
      <c r="K413" s="86"/>
      <c r="L413" s="666"/>
      <c r="M413" s="86"/>
      <c r="N413" s="64"/>
      <c r="O413" s="86" t="s">
        <v>380</v>
      </c>
      <c r="P413" s="86" t="s">
        <v>380</v>
      </c>
      <c r="Q413" s="86" t="s">
        <v>16623</v>
      </c>
      <c r="R413" s="86"/>
      <c r="S413" s="86"/>
      <c r="T413" s="180"/>
    </row>
    <row r="414" spans="1:20" ht="39.75" customHeight="1">
      <c r="A414" s="735" t="s">
        <v>16624</v>
      </c>
      <c r="B414" s="735" t="s">
        <v>15505</v>
      </c>
      <c r="C414" s="735" t="s">
        <v>8943</v>
      </c>
      <c r="D414" s="740" t="s">
        <v>16617</v>
      </c>
      <c r="E414" s="740" t="s">
        <v>16626</v>
      </c>
      <c r="F414" s="740" t="s">
        <v>15398</v>
      </c>
      <c r="G414" s="26">
        <v>1</v>
      </c>
      <c r="H414" s="26" t="s">
        <v>13059</v>
      </c>
      <c r="I414" s="26" t="s">
        <v>13007</v>
      </c>
      <c r="J414" s="86" t="s">
        <v>158</v>
      </c>
      <c r="K414" s="86"/>
      <c r="L414" s="734"/>
      <c r="M414" s="86"/>
      <c r="N414" s="64"/>
      <c r="O414" s="86" t="s">
        <v>380</v>
      </c>
      <c r="P414" s="86" t="s">
        <v>380</v>
      </c>
      <c r="Q414" s="86" t="s">
        <v>16628</v>
      </c>
      <c r="R414" s="86"/>
      <c r="S414" s="86"/>
      <c r="T414" s="180"/>
    </row>
    <row r="415" spans="1:20" ht="39.75" customHeight="1">
      <c r="A415" s="666"/>
      <c r="B415" s="666"/>
      <c r="C415" s="666"/>
      <c r="D415" s="666"/>
      <c r="E415" s="666"/>
      <c r="F415" s="666"/>
      <c r="G415" s="26">
        <v>2</v>
      </c>
      <c r="H415" s="26" t="s">
        <v>16445</v>
      </c>
      <c r="I415" s="26" t="s">
        <v>16476</v>
      </c>
      <c r="J415" s="86" t="s">
        <v>158</v>
      </c>
      <c r="K415" s="86"/>
      <c r="L415" s="666"/>
      <c r="M415" s="86"/>
      <c r="N415" s="64"/>
      <c r="O415" s="86" t="s">
        <v>380</v>
      </c>
      <c r="P415" s="86" t="s">
        <v>380</v>
      </c>
      <c r="Q415" s="86" t="s">
        <v>16628</v>
      </c>
      <c r="R415" s="86"/>
      <c r="S415" s="86"/>
      <c r="T415" s="180"/>
    </row>
    <row r="416" spans="1:20" ht="39.75" customHeight="1">
      <c r="A416" s="735" t="s">
        <v>16630</v>
      </c>
      <c r="B416" s="735" t="s">
        <v>15505</v>
      </c>
      <c r="C416" s="735" t="s">
        <v>8943</v>
      </c>
      <c r="D416" s="740" t="s">
        <v>16617</v>
      </c>
      <c r="E416" s="740" t="s">
        <v>16631</v>
      </c>
      <c r="F416" s="740" t="s">
        <v>15398</v>
      </c>
      <c r="G416" s="26">
        <v>1</v>
      </c>
      <c r="H416" s="26" t="s">
        <v>13059</v>
      </c>
      <c r="I416" s="26" t="s">
        <v>13007</v>
      </c>
      <c r="J416" s="86" t="s">
        <v>158</v>
      </c>
      <c r="K416" s="86"/>
      <c r="L416" s="734"/>
      <c r="M416" s="86"/>
      <c r="N416" s="64"/>
      <c r="O416" s="86" t="s">
        <v>380</v>
      </c>
      <c r="P416" s="86" t="s">
        <v>380</v>
      </c>
      <c r="Q416" s="86" t="s">
        <v>16632</v>
      </c>
      <c r="R416" s="86"/>
      <c r="S416" s="86"/>
      <c r="T416" s="180"/>
    </row>
    <row r="417" spans="1:20" ht="39.75" customHeight="1">
      <c r="A417" s="666"/>
      <c r="B417" s="666"/>
      <c r="C417" s="666"/>
      <c r="D417" s="666"/>
      <c r="E417" s="666"/>
      <c r="F417" s="666"/>
      <c r="G417" s="26">
        <v>2</v>
      </c>
      <c r="H417" s="26" t="s">
        <v>16450</v>
      </c>
      <c r="I417" s="26" t="s">
        <v>16476</v>
      </c>
      <c r="J417" s="86" t="s">
        <v>158</v>
      </c>
      <c r="K417" s="86"/>
      <c r="L417" s="666"/>
      <c r="M417" s="86"/>
      <c r="N417" s="64"/>
      <c r="O417" s="86" t="s">
        <v>380</v>
      </c>
      <c r="P417" s="86" t="s">
        <v>380</v>
      </c>
      <c r="Q417" s="86" t="s">
        <v>16632</v>
      </c>
      <c r="R417" s="86"/>
      <c r="S417" s="86"/>
      <c r="T417" s="180"/>
    </row>
    <row r="418" spans="1:20" ht="39.75" customHeight="1">
      <c r="A418" s="735" t="s">
        <v>16633</v>
      </c>
      <c r="B418" s="735" t="s">
        <v>15505</v>
      </c>
      <c r="C418" s="735" t="s">
        <v>8943</v>
      </c>
      <c r="D418" s="740" t="s">
        <v>16617</v>
      </c>
      <c r="E418" s="740" t="s">
        <v>16634</v>
      </c>
      <c r="F418" s="740" t="s">
        <v>15398</v>
      </c>
      <c r="G418" s="26">
        <v>1</v>
      </c>
      <c r="H418" s="26" t="s">
        <v>13059</v>
      </c>
      <c r="I418" s="26" t="s">
        <v>13007</v>
      </c>
      <c r="J418" s="86" t="s">
        <v>158</v>
      </c>
      <c r="K418" s="86"/>
      <c r="L418" s="734"/>
      <c r="M418" s="86"/>
      <c r="N418" s="64"/>
      <c r="O418" s="86" t="s">
        <v>380</v>
      </c>
      <c r="P418" s="86" t="s">
        <v>380</v>
      </c>
      <c r="Q418" s="86" t="s">
        <v>16636</v>
      </c>
      <c r="R418" s="86"/>
      <c r="S418" s="86"/>
      <c r="T418" s="180"/>
    </row>
    <row r="419" spans="1:20" ht="39.75" customHeight="1">
      <c r="A419" s="666"/>
      <c r="B419" s="666"/>
      <c r="C419" s="666"/>
      <c r="D419" s="666"/>
      <c r="E419" s="666"/>
      <c r="F419" s="666"/>
      <c r="G419" s="26">
        <v>2</v>
      </c>
      <c r="H419" s="26" t="s">
        <v>16455</v>
      </c>
      <c r="I419" s="26" t="s">
        <v>16637</v>
      </c>
      <c r="J419" s="86" t="s">
        <v>158</v>
      </c>
      <c r="K419" s="86"/>
      <c r="L419" s="666"/>
      <c r="M419" s="86"/>
      <c r="N419" s="64"/>
      <c r="O419" s="86" t="s">
        <v>380</v>
      </c>
      <c r="P419" s="86" t="s">
        <v>380</v>
      </c>
      <c r="Q419" s="86" t="s">
        <v>16636</v>
      </c>
      <c r="R419" s="86"/>
      <c r="S419" s="86"/>
      <c r="T419" s="180"/>
    </row>
    <row r="420" spans="1:20" ht="39.75" customHeight="1">
      <c r="A420" s="735" t="s">
        <v>16638</v>
      </c>
      <c r="B420" s="735" t="s">
        <v>15505</v>
      </c>
      <c r="C420" s="735" t="s">
        <v>8943</v>
      </c>
      <c r="D420" s="740" t="s">
        <v>16617</v>
      </c>
      <c r="E420" s="740" t="s">
        <v>16640</v>
      </c>
      <c r="F420" s="740" t="s">
        <v>15398</v>
      </c>
      <c r="G420" s="26">
        <v>1</v>
      </c>
      <c r="H420" s="26" t="s">
        <v>13059</v>
      </c>
      <c r="I420" s="26" t="s">
        <v>13007</v>
      </c>
      <c r="J420" s="86" t="s">
        <v>158</v>
      </c>
      <c r="K420" s="86"/>
      <c r="L420" s="734"/>
      <c r="M420" s="86"/>
      <c r="N420" s="64"/>
      <c r="O420" s="86" t="s">
        <v>380</v>
      </c>
      <c r="P420" s="86" t="s">
        <v>380</v>
      </c>
      <c r="Q420" s="86" t="s">
        <v>16643</v>
      </c>
      <c r="R420" s="86"/>
      <c r="S420" s="86"/>
      <c r="T420" s="180"/>
    </row>
    <row r="421" spans="1:20" ht="39.75" customHeight="1">
      <c r="A421" s="666"/>
      <c r="B421" s="666"/>
      <c r="C421" s="666"/>
      <c r="D421" s="666"/>
      <c r="E421" s="666"/>
      <c r="F421" s="666"/>
      <c r="G421" s="26">
        <v>2</v>
      </c>
      <c r="H421" s="26" t="s">
        <v>16457</v>
      </c>
      <c r="I421" s="26" t="s">
        <v>16637</v>
      </c>
      <c r="J421" s="86" t="s">
        <v>158</v>
      </c>
      <c r="K421" s="86"/>
      <c r="L421" s="666"/>
      <c r="M421" s="86"/>
      <c r="N421" s="64"/>
      <c r="O421" s="86" t="s">
        <v>380</v>
      </c>
      <c r="P421" s="86" t="s">
        <v>380</v>
      </c>
      <c r="Q421" s="86" t="s">
        <v>16643</v>
      </c>
      <c r="R421" s="86"/>
      <c r="S421" s="86"/>
      <c r="T421" s="180"/>
    </row>
    <row r="422" spans="1:20" ht="39.75" customHeight="1">
      <c r="A422" s="735" t="s">
        <v>16644</v>
      </c>
      <c r="B422" s="735" t="s">
        <v>15505</v>
      </c>
      <c r="C422" s="735" t="s">
        <v>8943</v>
      </c>
      <c r="D422" s="740" t="s">
        <v>16617</v>
      </c>
      <c r="E422" s="740" t="s">
        <v>16646</v>
      </c>
      <c r="F422" s="740" t="s">
        <v>15398</v>
      </c>
      <c r="G422" s="26">
        <v>1</v>
      </c>
      <c r="H422" s="26" t="s">
        <v>13059</v>
      </c>
      <c r="I422" s="26" t="s">
        <v>13007</v>
      </c>
      <c r="J422" s="86" t="s">
        <v>158</v>
      </c>
      <c r="K422" s="86"/>
      <c r="L422" s="734"/>
      <c r="M422" s="86"/>
      <c r="N422" s="64"/>
      <c r="O422" s="86" t="s">
        <v>380</v>
      </c>
      <c r="P422" s="86" t="s">
        <v>380</v>
      </c>
      <c r="Q422" s="86" t="s">
        <v>16648</v>
      </c>
      <c r="R422" s="86"/>
      <c r="S422" s="86"/>
      <c r="T422" s="180"/>
    </row>
    <row r="423" spans="1:20" ht="39.75" customHeight="1">
      <c r="A423" s="666"/>
      <c r="B423" s="666"/>
      <c r="C423" s="666"/>
      <c r="D423" s="666"/>
      <c r="E423" s="666"/>
      <c r="F423" s="666"/>
      <c r="G423" s="26">
        <v>2</v>
      </c>
      <c r="H423" s="26" t="s">
        <v>16461</v>
      </c>
      <c r="I423" s="26" t="s">
        <v>16637</v>
      </c>
      <c r="J423" s="86" t="s">
        <v>158</v>
      </c>
      <c r="K423" s="86"/>
      <c r="L423" s="666"/>
      <c r="M423" s="86"/>
      <c r="N423" s="64"/>
      <c r="O423" s="86" t="s">
        <v>380</v>
      </c>
      <c r="P423" s="86" t="s">
        <v>380</v>
      </c>
      <c r="Q423" s="86" t="s">
        <v>16648</v>
      </c>
      <c r="R423" s="86"/>
      <c r="S423" s="86"/>
      <c r="T423" s="180"/>
    </row>
    <row r="424" spans="1:20" ht="39.75" customHeight="1">
      <c r="A424" s="735" t="s">
        <v>16649</v>
      </c>
      <c r="B424" s="735" t="s">
        <v>15505</v>
      </c>
      <c r="C424" s="735" t="s">
        <v>8943</v>
      </c>
      <c r="D424" s="740" t="s">
        <v>16617</v>
      </c>
      <c r="E424" s="740" t="s">
        <v>16650</v>
      </c>
      <c r="F424" s="740" t="s">
        <v>15398</v>
      </c>
      <c r="G424" s="26">
        <v>1</v>
      </c>
      <c r="H424" s="26" t="s">
        <v>13059</v>
      </c>
      <c r="I424" s="26" t="s">
        <v>13007</v>
      </c>
      <c r="J424" s="86" t="s">
        <v>158</v>
      </c>
      <c r="K424" s="86"/>
      <c r="L424" s="734"/>
      <c r="M424" s="86"/>
      <c r="N424" s="64"/>
      <c r="O424" s="86" t="s">
        <v>380</v>
      </c>
      <c r="P424" s="86" t="s">
        <v>380</v>
      </c>
      <c r="Q424" s="86" t="s">
        <v>16654</v>
      </c>
      <c r="R424" s="86"/>
      <c r="S424" s="86"/>
      <c r="T424" s="180"/>
    </row>
    <row r="425" spans="1:20" ht="39.75" customHeight="1">
      <c r="A425" s="666"/>
      <c r="B425" s="666"/>
      <c r="C425" s="666"/>
      <c r="D425" s="666"/>
      <c r="E425" s="666"/>
      <c r="F425" s="666"/>
      <c r="G425" s="26">
        <v>2</v>
      </c>
      <c r="H425" s="26" t="s">
        <v>16468</v>
      </c>
      <c r="I425" s="26" t="s">
        <v>16655</v>
      </c>
      <c r="J425" s="86" t="s">
        <v>158</v>
      </c>
      <c r="K425" s="86"/>
      <c r="L425" s="666"/>
      <c r="M425" s="86"/>
      <c r="N425" s="64"/>
      <c r="O425" s="86" t="s">
        <v>380</v>
      </c>
      <c r="P425" s="86" t="s">
        <v>380</v>
      </c>
      <c r="Q425" s="86" t="s">
        <v>16654</v>
      </c>
      <c r="R425" s="86"/>
      <c r="S425" s="86"/>
      <c r="T425" s="180"/>
    </row>
    <row r="426" spans="1:20" ht="39.75" customHeight="1">
      <c r="A426" s="735" t="s">
        <v>16657</v>
      </c>
      <c r="B426" s="735" t="s">
        <v>15505</v>
      </c>
      <c r="C426" s="735" t="s">
        <v>8943</v>
      </c>
      <c r="D426" s="740" t="s">
        <v>16617</v>
      </c>
      <c r="E426" s="740" t="s">
        <v>16659</v>
      </c>
      <c r="F426" s="740" t="s">
        <v>15398</v>
      </c>
      <c r="G426" s="26">
        <v>1</v>
      </c>
      <c r="H426" s="26" t="s">
        <v>13059</v>
      </c>
      <c r="I426" s="26" t="s">
        <v>13007</v>
      </c>
      <c r="J426" s="86" t="s">
        <v>158</v>
      </c>
      <c r="K426" s="86"/>
      <c r="L426" s="734"/>
      <c r="M426" s="86"/>
      <c r="N426" s="64"/>
      <c r="O426" s="86" t="s">
        <v>380</v>
      </c>
      <c r="P426" s="86" t="s">
        <v>380</v>
      </c>
      <c r="Q426" s="86" t="s">
        <v>16661</v>
      </c>
      <c r="R426" s="86"/>
      <c r="S426" s="86"/>
      <c r="T426" s="180"/>
    </row>
    <row r="427" spans="1:20" ht="39.75" customHeight="1">
      <c r="A427" s="666"/>
      <c r="B427" s="666"/>
      <c r="C427" s="666"/>
      <c r="D427" s="666"/>
      <c r="E427" s="666"/>
      <c r="F427" s="666"/>
      <c r="G427" s="26">
        <v>2</v>
      </c>
      <c r="H427" s="26" t="s">
        <v>16473</v>
      </c>
      <c r="I427" s="26" t="s">
        <v>16655</v>
      </c>
      <c r="J427" s="86" t="s">
        <v>158</v>
      </c>
      <c r="K427" s="86"/>
      <c r="L427" s="666"/>
      <c r="M427" s="86"/>
      <c r="N427" s="64"/>
      <c r="O427" s="86" t="s">
        <v>380</v>
      </c>
      <c r="P427" s="86" t="s">
        <v>380</v>
      </c>
      <c r="Q427" s="86" t="s">
        <v>16661</v>
      </c>
      <c r="R427" s="86"/>
      <c r="S427" s="86"/>
      <c r="T427" s="180"/>
    </row>
    <row r="428" spans="1:20" ht="39.75" customHeight="1">
      <c r="A428" s="735" t="s">
        <v>16663</v>
      </c>
      <c r="B428" s="735" t="s">
        <v>15505</v>
      </c>
      <c r="C428" s="735" t="s">
        <v>8943</v>
      </c>
      <c r="D428" s="740" t="s">
        <v>16617</v>
      </c>
      <c r="E428" s="740" t="s">
        <v>16665</v>
      </c>
      <c r="F428" s="740" t="s">
        <v>15398</v>
      </c>
      <c r="G428" s="26">
        <v>1</v>
      </c>
      <c r="H428" s="26" t="s">
        <v>13059</v>
      </c>
      <c r="I428" s="26" t="s">
        <v>13007</v>
      </c>
      <c r="J428" s="86" t="s">
        <v>158</v>
      </c>
      <c r="K428" s="86"/>
      <c r="L428" s="734"/>
      <c r="M428" s="86"/>
      <c r="N428" s="64"/>
      <c r="O428" s="86" t="s">
        <v>380</v>
      </c>
      <c r="P428" s="86" t="s">
        <v>380</v>
      </c>
      <c r="Q428" s="86" t="s">
        <v>16670</v>
      </c>
      <c r="R428" s="86"/>
      <c r="S428" s="86"/>
      <c r="T428" s="180"/>
    </row>
    <row r="429" spans="1:20" ht="39.75" customHeight="1">
      <c r="A429" s="666"/>
      <c r="B429" s="666"/>
      <c r="C429" s="666"/>
      <c r="D429" s="666"/>
      <c r="E429" s="666"/>
      <c r="F429" s="666"/>
      <c r="G429" s="26">
        <v>2</v>
      </c>
      <c r="H429" s="26" t="s">
        <v>16479</v>
      </c>
      <c r="I429" s="26" t="s">
        <v>16655</v>
      </c>
      <c r="J429" s="86" t="s">
        <v>158</v>
      </c>
      <c r="K429" s="86"/>
      <c r="L429" s="666"/>
      <c r="M429" s="86"/>
      <c r="N429" s="64"/>
      <c r="O429" s="86" t="s">
        <v>380</v>
      </c>
      <c r="P429" s="86" t="s">
        <v>380</v>
      </c>
      <c r="Q429" s="86" t="s">
        <v>16670</v>
      </c>
      <c r="R429" s="86"/>
      <c r="S429" s="86"/>
      <c r="T429" s="180"/>
    </row>
    <row r="430" spans="1:20" ht="39.75" customHeight="1">
      <c r="A430" s="735" t="s">
        <v>16671</v>
      </c>
      <c r="B430" s="735" t="s">
        <v>15505</v>
      </c>
      <c r="C430" s="735" t="s">
        <v>8943</v>
      </c>
      <c r="D430" s="740" t="s">
        <v>16617</v>
      </c>
      <c r="E430" s="740" t="s">
        <v>16676</v>
      </c>
      <c r="F430" s="740" t="s">
        <v>15398</v>
      </c>
      <c r="G430" s="26">
        <v>1</v>
      </c>
      <c r="H430" s="26" t="s">
        <v>13059</v>
      </c>
      <c r="I430" s="26" t="s">
        <v>13007</v>
      </c>
      <c r="J430" s="86" t="s">
        <v>158</v>
      </c>
      <c r="K430" s="86"/>
      <c r="L430" s="734"/>
      <c r="M430" s="86"/>
      <c r="N430" s="64"/>
      <c r="O430" s="86" t="s">
        <v>380</v>
      </c>
      <c r="P430" s="86" t="s">
        <v>380</v>
      </c>
      <c r="Q430" s="86" t="s">
        <v>16680</v>
      </c>
      <c r="R430" s="86"/>
      <c r="S430" s="86"/>
      <c r="T430" s="180"/>
    </row>
    <row r="431" spans="1:20" ht="39.75" customHeight="1">
      <c r="A431" s="666"/>
      <c r="B431" s="666"/>
      <c r="C431" s="666"/>
      <c r="D431" s="666"/>
      <c r="E431" s="666"/>
      <c r="F431" s="666"/>
      <c r="G431" s="26">
        <v>2</v>
      </c>
      <c r="H431" s="26" t="s">
        <v>16484</v>
      </c>
      <c r="I431" s="26" t="s">
        <v>16471</v>
      </c>
      <c r="J431" s="86" t="s">
        <v>158</v>
      </c>
      <c r="K431" s="86"/>
      <c r="L431" s="666"/>
      <c r="M431" s="86"/>
      <c r="N431" s="64"/>
      <c r="O431" s="86" t="s">
        <v>380</v>
      </c>
      <c r="P431" s="86" t="s">
        <v>380</v>
      </c>
      <c r="Q431" s="86" t="s">
        <v>16680</v>
      </c>
      <c r="R431" s="86"/>
      <c r="S431" s="86"/>
      <c r="T431" s="180"/>
    </row>
    <row r="432" spans="1:20" ht="39.75" customHeight="1">
      <c r="A432" s="735" t="s">
        <v>16681</v>
      </c>
      <c r="B432" s="735" t="s">
        <v>15505</v>
      </c>
      <c r="C432" s="735" t="s">
        <v>8943</v>
      </c>
      <c r="D432" s="740" t="s">
        <v>16617</v>
      </c>
      <c r="E432" s="740" t="s">
        <v>16683</v>
      </c>
      <c r="F432" s="740" t="s">
        <v>15398</v>
      </c>
      <c r="G432" s="26">
        <v>1</v>
      </c>
      <c r="H432" s="26" t="s">
        <v>13059</v>
      </c>
      <c r="I432" s="26" t="s">
        <v>13007</v>
      </c>
      <c r="J432" s="86" t="s">
        <v>158</v>
      </c>
      <c r="K432" s="86"/>
      <c r="L432" s="734"/>
      <c r="M432" s="86"/>
      <c r="N432" s="64"/>
      <c r="O432" s="86" t="s">
        <v>380</v>
      </c>
      <c r="P432" s="86" t="s">
        <v>380</v>
      </c>
      <c r="Q432" s="86" t="s">
        <v>16687</v>
      </c>
      <c r="R432" s="86"/>
      <c r="S432" s="86"/>
      <c r="T432" s="180"/>
    </row>
    <row r="433" spans="1:20" ht="39.75" customHeight="1">
      <c r="A433" s="666"/>
      <c r="B433" s="666"/>
      <c r="C433" s="666"/>
      <c r="D433" s="666"/>
      <c r="E433" s="666"/>
      <c r="F433" s="666"/>
      <c r="G433" s="26">
        <v>2</v>
      </c>
      <c r="H433" s="26" t="s">
        <v>16486</v>
      </c>
      <c r="I433" s="26" t="s">
        <v>16471</v>
      </c>
      <c r="J433" s="86" t="s">
        <v>158</v>
      </c>
      <c r="K433" s="86"/>
      <c r="L433" s="666"/>
      <c r="M433" s="86"/>
      <c r="N433" s="64"/>
      <c r="O433" s="86" t="s">
        <v>380</v>
      </c>
      <c r="P433" s="86" t="s">
        <v>380</v>
      </c>
      <c r="Q433" s="86" t="s">
        <v>16687</v>
      </c>
      <c r="R433" s="86"/>
      <c r="S433" s="86"/>
      <c r="T433" s="180"/>
    </row>
    <row r="434" spans="1:20" ht="39.75" customHeight="1">
      <c r="A434" s="735" t="s">
        <v>16688</v>
      </c>
      <c r="B434" s="735" t="s">
        <v>15505</v>
      </c>
      <c r="C434" s="735" t="s">
        <v>8943</v>
      </c>
      <c r="D434" s="740" t="s">
        <v>16617</v>
      </c>
      <c r="E434" s="740" t="s">
        <v>16691</v>
      </c>
      <c r="F434" s="740" t="s">
        <v>15398</v>
      </c>
      <c r="G434" s="26">
        <v>1</v>
      </c>
      <c r="H434" s="26" t="s">
        <v>13059</v>
      </c>
      <c r="I434" s="26" t="s">
        <v>13007</v>
      </c>
      <c r="J434" s="86" t="s">
        <v>158</v>
      </c>
      <c r="K434" s="86"/>
      <c r="L434" s="734"/>
      <c r="M434" s="86"/>
      <c r="N434" s="64"/>
      <c r="O434" s="86" t="s">
        <v>380</v>
      </c>
      <c r="P434" s="86" t="s">
        <v>380</v>
      </c>
      <c r="Q434" s="86" t="s">
        <v>16693</v>
      </c>
      <c r="R434" s="86"/>
      <c r="S434" s="86"/>
      <c r="T434" s="180"/>
    </row>
    <row r="435" spans="1:20" ht="39.75" customHeight="1">
      <c r="A435" s="666"/>
      <c r="B435" s="666"/>
      <c r="C435" s="666"/>
      <c r="D435" s="666"/>
      <c r="E435" s="666"/>
      <c r="F435" s="666"/>
      <c r="G435" s="26">
        <v>2</v>
      </c>
      <c r="H435" s="26" t="s">
        <v>16469</v>
      </c>
      <c r="I435" s="26" t="s">
        <v>16471</v>
      </c>
      <c r="J435" s="86" t="s">
        <v>158</v>
      </c>
      <c r="K435" s="86"/>
      <c r="L435" s="666"/>
      <c r="M435" s="86"/>
      <c r="N435" s="64"/>
      <c r="O435" s="86" t="s">
        <v>380</v>
      </c>
      <c r="P435" s="86" t="s">
        <v>380</v>
      </c>
      <c r="Q435" s="86" t="s">
        <v>16693</v>
      </c>
      <c r="R435" s="86"/>
      <c r="S435" s="86"/>
      <c r="T435" s="180"/>
    </row>
    <row r="436" spans="1:20" ht="39.75" customHeight="1">
      <c r="A436" s="735" t="s">
        <v>16694</v>
      </c>
      <c r="B436" s="735" t="s">
        <v>15505</v>
      </c>
      <c r="C436" s="735" t="s">
        <v>8943</v>
      </c>
      <c r="D436" s="740" t="s">
        <v>16695</v>
      </c>
      <c r="E436" s="740" t="s">
        <v>16696</v>
      </c>
      <c r="F436" s="740" t="s">
        <v>15398</v>
      </c>
      <c r="G436" s="26">
        <v>1</v>
      </c>
      <c r="H436" s="26" t="s">
        <v>15461</v>
      </c>
      <c r="I436" s="26" t="s">
        <v>13007</v>
      </c>
      <c r="J436" s="86" t="s">
        <v>158</v>
      </c>
      <c r="K436" s="86"/>
      <c r="L436" s="734"/>
      <c r="M436" s="86"/>
      <c r="N436" s="64"/>
      <c r="O436" s="86" t="s">
        <v>380</v>
      </c>
      <c r="P436" s="86" t="s">
        <v>380</v>
      </c>
      <c r="Q436" s="86" t="s">
        <v>16697</v>
      </c>
      <c r="R436" s="86"/>
      <c r="S436" s="86"/>
      <c r="T436" s="180"/>
    </row>
    <row r="437" spans="1:20" ht="39.75" customHeight="1">
      <c r="A437" s="666"/>
      <c r="B437" s="666"/>
      <c r="C437" s="666"/>
      <c r="D437" s="665"/>
      <c r="E437" s="666"/>
      <c r="F437" s="666"/>
      <c r="G437" s="26">
        <v>2</v>
      </c>
      <c r="H437" s="26" t="s">
        <v>16536</v>
      </c>
      <c r="I437" s="26" t="s">
        <v>16476</v>
      </c>
      <c r="J437" s="86" t="s">
        <v>158</v>
      </c>
      <c r="K437" s="86"/>
      <c r="L437" s="666"/>
      <c r="M437" s="86"/>
      <c r="N437" s="64"/>
      <c r="O437" s="86" t="s">
        <v>380</v>
      </c>
      <c r="P437" s="86" t="s">
        <v>380</v>
      </c>
      <c r="Q437" s="86" t="s">
        <v>16697</v>
      </c>
      <c r="R437" s="86"/>
      <c r="S437" s="86"/>
      <c r="T437" s="180"/>
    </row>
    <row r="438" spans="1:20" ht="39.75" customHeight="1">
      <c r="A438" s="735" t="s">
        <v>16699</v>
      </c>
      <c r="B438" s="735" t="s">
        <v>15505</v>
      </c>
      <c r="C438" s="735" t="s">
        <v>8943</v>
      </c>
      <c r="D438" s="740" t="s">
        <v>16695</v>
      </c>
      <c r="E438" s="740" t="s">
        <v>16701</v>
      </c>
      <c r="F438" s="740" t="s">
        <v>15398</v>
      </c>
      <c r="G438" s="26">
        <v>1</v>
      </c>
      <c r="H438" s="26" t="s">
        <v>15461</v>
      </c>
      <c r="I438" s="26" t="s">
        <v>13007</v>
      </c>
      <c r="J438" s="86" t="s">
        <v>158</v>
      </c>
      <c r="K438" s="86"/>
      <c r="L438" s="734"/>
      <c r="M438" s="86"/>
      <c r="N438" s="64"/>
      <c r="O438" s="86" t="s">
        <v>380</v>
      </c>
      <c r="P438" s="86" t="s">
        <v>380</v>
      </c>
      <c r="Q438" s="86" t="s">
        <v>16703</v>
      </c>
      <c r="R438" s="86"/>
      <c r="S438" s="86"/>
      <c r="T438" s="180"/>
    </row>
    <row r="439" spans="1:20" ht="39.75" customHeight="1">
      <c r="A439" s="666"/>
      <c r="B439" s="666"/>
      <c r="C439" s="666"/>
      <c r="D439" s="665"/>
      <c r="E439" s="666"/>
      <c r="F439" s="666"/>
      <c r="G439" s="26">
        <v>2</v>
      </c>
      <c r="H439" s="26" t="s">
        <v>16537</v>
      </c>
      <c r="I439" s="26" t="s">
        <v>16476</v>
      </c>
      <c r="J439" s="86" t="s">
        <v>158</v>
      </c>
      <c r="K439" s="86"/>
      <c r="L439" s="666"/>
      <c r="M439" s="86"/>
      <c r="N439" s="64"/>
      <c r="O439" s="86" t="s">
        <v>380</v>
      </c>
      <c r="P439" s="86" t="s">
        <v>380</v>
      </c>
      <c r="Q439" s="86" t="s">
        <v>16703</v>
      </c>
      <c r="R439" s="86"/>
      <c r="S439" s="86"/>
      <c r="T439" s="180"/>
    </row>
    <row r="440" spans="1:20" ht="39.75" customHeight="1">
      <c r="A440" s="735" t="s">
        <v>16706</v>
      </c>
      <c r="B440" s="735" t="s">
        <v>15505</v>
      </c>
      <c r="C440" s="735" t="s">
        <v>8943</v>
      </c>
      <c r="D440" s="740" t="s">
        <v>16695</v>
      </c>
      <c r="E440" s="740" t="s">
        <v>16709</v>
      </c>
      <c r="F440" s="740" t="s">
        <v>15398</v>
      </c>
      <c r="G440" s="26">
        <v>1</v>
      </c>
      <c r="H440" s="26" t="s">
        <v>15461</v>
      </c>
      <c r="I440" s="26" t="s">
        <v>13007</v>
      </c>
      <c r="J440" s="86" t="s">
        <v>158</v>
      </c>
      <c r="K440" s="86"/>
      <c r="L440" s="734"/>
      <c r="M440" s="86"/>
      <c r="N440" s="64"/>
      <c r="O440" s="86" t="s">
        <v>380</v>
      </c>
      <c r="P440" s="86" t="s">
        <v>380</v>
      </c>
      <c r="Q440" s="86" t="s">
        <v>16711</v>
      </c>
      <c r="R440" s="86"/>
      <c r="S440" s="86"/>
      <c r="T440" s="180"/>
    </row>
    <row r="441" spans="1:20" ht="39.75" customHeight="1">
      <c r="A441" s="666"/>
      <c r="B441" s="666"/>
      <c r="C441" s="666"/>
      <c r="D441" s="665"/>
      <c r="E441" s="666"/>
      <c r="F441" s="666"/>
      <c r="G441" s="26">
        <v>2</v>
      </c>
      <c r="H441" s="26" t="s">
        <v>16537</v>
      </c>
      <c r="I441" s="26" t="s">
        <v>16476</v>
      </c>
      <c r="J441" s="86" t="s">
        <v>158</v>
      </c>
      <c r="K441" s="86"/>
      <c r="L441" s="666"/>
      <c r="M441" s="86"/>
      <c r="N441" s="64"/>
      <c r="O441" s="86" t="s">
        <v>380</v>
      </c>
      <c r="P441" s="86" t="s">
        <v>380</v>
      </c>
      <c r="Q441" s="86" t="s">
        <v>16711</v>
      </c>
      <c r="R441" s="86"/>
      <c r="S441" s="86"/>
      <c r="T441" s="180"/>
    </row>
    <row r="442" spans="1:20" ht="39.75" customHeight="1">
      <c r="A442" s="735" t="s">
        <v>16713</v>
      </c>
      <c r="B442" s="735" t="s">
        <v>15505</v>
      </c>
      <c r="C442" s="735" t="s">
        <v>8943</v>
      </c>
      <c r="D442" s="740" t="s">
        <v>16695</v>
      </c>
      <c r="E442" s="740" t="s">
        <v>16714</v>
      </c>
      <c r="F442" s="740" t="s">
        <v>15398</v>
      </c>
      <c r="G442" s="26">
        <v>1</v>
      </c>
      <c r="H442" s="26" t="s">
        <v>15461</v>
      </c>
      <c r="I442" s="26" t="s">
        <v>13007</v>
      </c>
      <c r="J442" s="86" t="s">
        <v>158</v>
      </c>
      <c r="K442" s="86"/>
      <c r="L442" s="734"/>
      <c r="M442" s="86"/>
      <c r="N442" s="64"/>
      <c r="O442" s="86" t="s">
        <v>380</v>
      </c>
      <c r="P442" s="86" t="s">
        <v>380</v>
      </c>
      <c r="Q442" s="86" t="s">
        <v>16716</v>
      </c>
      <c r="R442" s="86"/>
      <c r="S442" s="86"/>
      <c r="T442" s="180"/>
    </row>
    <row r="443" spans="1:20" ht="39.75" customHeight="1">
      <c r="A443" s="666"/>
      <c r="B443" s="666"/>
      <c r="C443" s="666"/>
      <c r="D443" s="665"/>
      <c r="E443" s="666"/>
      <c r="F443" s="666"/>
      <c r="G443" s="26">
        <v>2</v>
      </c>
      <c r="H443" s="26" t="s">
        <v>16544</v>
      </c>
      <c r="I443" s="26" t="s">
        <v>16637</v>
      </c>
      <c r="J443" s="86" t="s">
        <v>158</v>
      </c>
      <c r="K443" s="86"/>
      <c r="L443" s="666"/>
      <c r="M443" s="86"/>
      <c r="N443" s="64"/>
      <c r="O443" s="86" t="s">
        <v>380</v>
      </c>
      <c r="P443" s="86" t="s">
        <v>380</v>
      </c>
      <c r="Q443" s="86" t="s">
        <v>16716</v>
      </c>
      <c r="R443" s="86"/>
      <c r="S443" s="86"/>
      <c r="T443" s="180"/>
    </row>
    <row r="444" spans="1:20" ht="39.75" customHeight="1">
      <c r="A444" s="735" t="s">
        <v>16719</v>
      </c>
      <c r="B444" s="735" t="s">
        <v>15505</v>
      </c>
      <c r="C444" s="735" t="s">
        <v>8943</v>
      </c>
      <c r="D444" s="740" t="s">
        <v>16695</v>
      </c>
      <c r="E444" s="740" t="s">
        <v>16720</v>
      </c>
      <c r="F444" s="740" t="s">
        <v>15398</v>
      </c>
      <c r="G444" s="26">
        <v>1</v>
      </c>
      <c r="H444" s="26" t="s">
        <v>15461</v>
      </c>
      <c r="I444" s="26" t="s">
        <v>13007</v>
      </c>
      <c r="J444" s="86" t="s">
        <v>158</v>
      </c>
      <c r="K444" s="86"/>
      <c r="L444" s="734"/>
      <c r="M444" s="86"/>
      <c r="N444" s="64"/>
      <c r="O444" s="86" t="s">
        <v>380</v>
      </c>
      <c r="P444" s="86" t="s">
        <v>380</v>
      </c>
      <c r="Q444" s="86" t="s">
        <v>16722</v>
      </c>
      <c r="R444" s="86"/>
      <c r="S444" s="86"/>
      <c r="T444" s="180"/>
    </row>
    <row r="445" spans="1:20" ht="39.75" customHeight="1">
      <c r="A445" s="666"/>
      <c r="B445" s="666"/>
      <c r="C445" s="666"/>
      <c r="D445" s="665"/>
      <c r="E445" s="666"/>
      <c r="F445" s="666"/>
      <c r="G445" s="26">
        <v>2</v>
      </c>
      <c r="H445" s="26" t="s">
        <v>16549</v>
      </c>
      <c r="I445" s="26" t="s">
        <v>16637</v>
      </c>
      <c r="J445" s="86" t="s">
        <v>158</v>
      </c>
      <c r="K445" s="86"/>
      <c r="L445" s="666"/>
      <c r="M445" s="86"/>
      <c r="N445" s="64"/>
      <c r="O445" s="86" t="s">
        <v>380</v>
      </c>
      <c r="P445" s="86" t="s">
        <v>380</v>
      </c>
      <c r="Q445" s="86" t="s">
        <v>16722</v>
      </c>
      <c r="R445" s="178"/>
      <c r="S445" s="86"/>
      <c r="T445" s="180"/>
    </row>
    <row r="446" spans="1:20" ht="39.75" customHeight="1">
      <c r="A446" s="735" t="s">
        <v>16723</v>
      </c>
      <c r="B446" s="735" t="s">
        <v>15505</v>
      </c>
      <c r="C446" s="735" t="s">
        <v>8943</v>
      </c>
      <c r="D446" s="740" t="s">
        <v>16695</v>
      </c>
      <c r="E446" s="740" t="s">
        <v>16724</v>
      </c>
      <c r="F446" s="740" t="s">
        <v>15398</v>
      </c>
      <c r="G446" s="26">
        <v>1</v>
      </c>
      <c r="H446" s="26" t="s">
        <v>15461</v>
      </c>
      <c r="I446" s="26" t="s">
        <v>13007</v>
      </c>
      <c r="J446" s="86" t="s">
        <v>158</v>
      </c>
      <c r="K446" s="86"/>
      <c r="L446" s="734"/>
      <c r="M446" s="86"/>
      <c r="N446" s="64"/>
      <c r="O446" s="86" t="s">
        <v>380</v>
      </c>
      <c r="P446" s="86" t="s">
        <v>380</v>
      </c>
      <c r="Q446" s="86" t="s">
        <v>16725</v>
      </c>
      <c r="R446" s="178"/>
      <c r="S446" s="86"/>
      <c r="T446" s="180"/>
    </row>
    <row r="447" spans="1:20" ht="39.75" customHeight="1">
      <c r="A447" s="666"/>
      <c r="B447" s="666"/>
      <c r="C447" s="666"/>
      <c r="D447" s="665"/>
      <c r="E447" s="666"/>
      <c r="F447" s="666"/>
      <c r="G447" s="26">
        <v>2</v>
      </c>
      <c r="H447" s="26" t="s">
        <v>16550</v>
      </c>
      <c r="I447" s="26" t="s">
        <v>16637</v>
      </c>
      <c r="J447" s="86" t="s">
        <v>158</v>
      </c>
      <c r="K447" s="86"/>
      <c r="L447" s="666"/>
      <c r="M447" s="86"/>
      <c r="N447" s="64"/>
      <c r="O447" s="86" t="s">
        <v>380</v>
      </c>
      <c r="P447" s="86" t="s">
        <v>380</v>
      </c>
      <c r="Q447" s="86" t="s">
        <v>16725</v>
      </c>
      <c r="R447" s="178"/>
      <c r="S447" s="86"/>
      <c r="T447" s="180"/>
    </row>
    <row r="448" spans="1:20" ht="39.75" customHeight="1">
      <c r="A448" s="735" t="s">
        <v>16731</v>
      </c>
      <c r="B448" s="735" t="s">
        <v>15505</v>
      </c>
      <c r="C448" s="735" t="s">
        <v>8943</v>
      </c>
      <c r="D448" s="740" t="s">
        <v>16695</v>
      </c>
      <c r="E448" s="740" t="s">
        <v>16732</v>
      </c>
      <c r="F448" s="740" t="s">
        <v>15398</v>
      </c>
      <c r="G448" s="26">
        <v>1</v>
      </c>
      <c r="H448" s="26" t="s">
        <v>15461</v>
      </c>
      <c r="I448" s="26" t="s">
        <v>13007</v>
      </c>
      <c r="J448" s="86" t="s">
        <v>158</v>
      </c>
      <c r="K448" s="86"/>
      <c r="L448" s="734"/>
      <c r="M448" s="86"/>
      <c r="N448" s="64"/>
      <c r="O448" s="86" t="s">
        <v>380</v>
      </c>
      <c r="P448" s="86" t="s">
        <v>380</v>
      </c>
      <c r="Q448" s="86" t="s">
        <v>16734</v>
      </c>
      <c r="R448" s="178"/>
      <c r="S448" s="86"/>
      <c r="T448" s="180"/>
    </row>
    <row r="449" spans="1:20" ht="39.75" customHeight="1">
      <c r="A449" s="666"/>
      <c r="B449" s="666"/>
      <c r="C449" s="666"/>
      <c r="D449" s="665"/>
      <c r="E449" s="666"/>
      <c r="F449" s="666"/>
      <c r="G449" s="26">
        <v>2</v>
      </c>
      <c r="H449" s="26" t="s">
        <v>16554</v>
      </c>
      <c r="I449" s="26" t="s">
        <v>16655</v>
      </c>
      <c r="J449" s="86" t="s">
        <v>158</v>
      </c>
      <c r="K449" s="86"/>
      <c r="L449" s="666"/>
      <c r="M449" s="86"/>
      <c r="N449" s="64"/>
      <c r="O449" s="86" t="s">
        <v>380</v>
      </c>
      <c r="P449" s="86" t="s">
        <v>380</v>
      </c>
      <c r="Q449" s="86" t="s">
        <v>16734</v>
      </c>
      <c r="R449" s="178"/>
      <c r="S449" s="86"/>
      <c r="T449" s="180"/>
    </row>
    <row r="450" spans="1:20" ht="39.75" customHeight="1">
      <c r="A450" s="735" t="s">
        <v>16737</v>
      </c>
      <c r="B450" s="735" t="s">
        <v>15505</v>
      </c>
      <c r="C450" s="735" t="s">
        <v>8943</v>
      </c>
      <c r="D450" s="740" t="s">
        <v>16695</v>
      </c>
      <c r="E450" s="740" t="s">
        <v>16738</v>
      </c>
      <c r="F450" s="740" t="s">
        <v>15398</v>
      </c>
      <c r="G450" s="26">
        <v>1</v>
      </c>
      <c r="H450" s="26" t="s">
        <v>15461</v>
      </c>
      <c r="I450" s="26" t="s">
        <v>13007</v>
      </c>
      <c r="J450" s="86" t="s">
        <v>158</v>
      </c>
      <c r="K450" s="86"/>
      <c r="L450" s="734"/>
      <c r="M450" s="86"/>
      <c r="N450" s="64"/>
      <c r="O450" s="86" t="s">
        <v>380</v>
      </c>
      <c r="P450" s="86" t="s">
        <v>380</v>
      </c>
      <c r="Q450" s="86" t="s">
        <v>16740</v>
      </c>
      <c r="R450" s="178"/>
      <c r="S450" s="86"/>
      <c r="T450" s="180"/>
    </row>
    <row r="451" spans="1:20" ht="39.75" customHeight="1">
      <c r="A451" s="666"/>
      <c r="B451" s="666"/>
      <c r="C451" s="666"/>
      <c r="D451" s="665"/>
      <c r="E451" s="666"/>
      <c r="F451" s="666"/>
      <c r="G451" s="26">
        <v>2</v>
      </c>
      <c r="H451" s="26" t="s">
        <v>16557</v>
      </c>
      <c r="I451" s="26" t="s">
        <v>16655</v>
      </c>
      <c r="J451" s="86" t="s">
        <v>158</v>
      </c>
      <c r="K451" s="86"/>
      <c r="L451" s="666"/>
      <c r="M451" s="86"/>
      <c r="N451" s="64"/>
      <c r="O451" s="86" t="s">
        <v>380</v>
      </c>
      <c r="P451" s="86" t="s">
        <v>380</v>
      </c>
      <c r="Q451" s="86" t="s">
        <v>16740</v>
      </c>
      <c r="R451" s="178"/>
      <c r="S451" s="86"/>
      <c r="T451" s="180"/>
    </row>
    <row r="452" spans="1:20" ht="39.75" customHeight="1">
      <c r="A452" s="735" t="s">
        <v>16741</v>
      </c>
      <c r="B452" s="735" t="s">
        <v>15505</v>
      </c>
      <c r="C452" s="735" t="s">
        <v>8943</v>
      </c>
      <c r="D452" s="740" t="s">
        <v>16695</v>
      </c>
      <c r="E452" s="740" t="s">
        <v>16742</v>
      </c>
      <c r="F452" s="740" t="s">
        <v>15398</v>
      </c>
      <c r="G452" s="26">
        <v>1</v>
      </c>
      <c r="H452" s="26" t="s">
        <v>15461</v>
      </c>
      <c r="I452" s="26" t="s">
        <v>13007</v>
      </c>
      <c r="J452" s="86" t="s">
        <v>158</v>
      </c>
      <c r="K452" s="86"/>
      <c r="L452" s="734"/>
      <c r="M452" s="86"/>
      <c r="N452" s="64"/>
      <c r="O452" s="86" t="s">
        <v>380</v>
      </c>
      <c r="P452" s="86" t="s">
        <v>380</v>
      </c>
      <c r="Q452" s="86" t="s">
        <v>16743</v>
      </c>
      <c r="R452" s="178"/>
      <c r="S452" s="86"/>
      <c r="T452" s="180"/>
    </row>
    <row r="453" spans="1:20" ht="39.75" customHeight="1">
      <c r="A453" s="666"/>
      <c r="B453" s="666"/>
      <c r="C453" s="666"/>
      <c r="D453" s="665"/>
      <c r="E453" s="666"/>
      <c r="F453" s="666"/>
      <c r="G453" s="26">
        <v>2</v>
      </c>
      <c r="H453" s="26" t="s">
        <v>16559</v>
      </c>
      <c r="I453" s="26" t="s">
        <v>16655</v>
      </c>
      <c r="J453" s="86" t="s">
        <v>158</v>
      </c>
      <c r="K453" s="86"/>
      <c r="L453" s="666"/>
      <c r="M453" s="86"/>
      <c r="N453" s="64"/>
      <c r="O453" s="86" t="s">
        <v>380</v>
      </c>
      <c r="P453" s="86" t="s">
        <v>380</v>
      </c>
      <c r="Q453" s="86" t="s">
        <v>16743</v>
      </c>
      <c r="R453" s="178"/>
      <c r="S453" s="86"/>
      <c r="T453" s="180"/>
    </row>
    <row r="454" spans="1:20" ht="39.75" customHeight="1">
      <c r="A454" s="735" t="s">
        <v>16744</v>
      </c>
      <c r="B454" s="735" t="s">
        <v>15505</v>
      </c>
      <c r="C454" s="735" t="s">
        <v>8943</v>
      </c>
      <c r="D454" s="740" t="s">
        <v>16695</v>
      </c>
      <c r="E454" s="740" t="s">
        <v>16757</v>
      </c>
      <c r="F454" s="740" t="s">
        <v>15398</v>
      </c>
      <c r="G454" s="26">
        <v>1</v>
      </c>
      <c r="H454" s="26" t="s">
        <v>15461</v>
      </c>
      <c r="I454" s="26" t="s">
        <v>13007</v>
      </c>
      <c r="J454" s="86" t="s">
        <v>158</v>
      </c>
      <c r="K454" s="86"/>
      <c r="L454" s="734"/>
      <c r="M454" s="86"/>
      <c r="N454" s="64"/>
      <c r="O454" s="86" t="s">
        <v>380</v>
      </c>
      <c r="P454" s="86" t="s">
        <v>380</v>
      </c>
      <c r="Q454" s="86" t="s">
        <v>16761</v>
      </c>
      <c r="R454" s="178"/>
      <c r="S454" s="86"/>
      <c r="T454" s="180"/>
    </row>
    <row r="455" spans="1:20" ht="39.75" customHeight="1">
      <c r="A455" s="666"/>
      <c r="B455" s="666"/>
      <c r="C455" s="666"/>
      <c r="D455" s="665"/>
      <c r="E455" s="666"/>
      <c r="F455" s="666"/>
      <c r="G455" s="26">
        <v>2</v>
      </c>
      <c r="H455" s="26" t="s">
        <v>16566</v>
      </c>
      <c r="I455" s="26" t="s">
        <v>16471</v>
      </c>
      <c r="J455" s="86" t="s">
        <v>158</v>
      </c>
      <c r="K455" s="86"/>
      <c r="L455" s="666"/>
      <c r="M455" s="86"/>
      <c r="N455" s="64"/>
      <c r="O455" s="86" t="s">
        <v>380</v>
      </c>
      <c r="P455" s="86" t="s">
        <v>380</v>
      </c>
      <c r="Q455" s="86" t="s">
        <v>16761</v>
      </c>
      <c r="R455" s="178"/>
      <c r="S455" s="86"/>
      <c r="T455" s="180"/>
    </row>
    <row r="456" spans="1:20" ht="39.75" customHeight="1">
      <c r="A456" s="735" t="s">
        <v>16764</v>
      </c>
      <c r="B456" s="735" t="s">
        <v>15505</v>
      </c>
      <c r="C456" s="735" t="s">
        <v>8943</v>
      </c>
      <c r="D456" s="740" t="s">
        <v>16695</v>
      </c>
      <c r="E456" s="740" t="s">
        <v>16765</v>
      </c>
      <c r="F456" s="740" t="s">
        <v>15398</v>
      </c>
      <c r="G456" s="26">
        <v>1</v>
      </c>
      <c r="H456" s="26" t="s">
        <v>15461</v>
      </c>
      <c r="I456" s="26" t="s">
        <v>13007</v>
      </c>
      <c r="J456" s="86" t="s">
        <v>158</v>
      </c>
      <c r="K456" s="86"/>
      <c r="L456" s="734"/>
      <c r="M456" s="86"/>
      <c r="N456" s="64"/>
      <c r="O456" s="86" t="s">
        <v>380</v>
      </c>
      <c r="P456" s="86" t="s">
        <v>380</v>
      </c>
      <c r="Q456" s="86" t="s">
        <v>16767</v>
      </c>
      <c r="R456" s="178"/>
      <c r="S456" s="86"/>
      <c r="T456" s="180"/>
    </row>
    <row r="457" spans="1:20" ht="39.75" customHeight="1">
      <c r="A457" s="666"/>
      <c r="B457" s="666"/>
      <c r="C457" s="666"/>
      <c r="D457" s="665"/>
      <c r="E457" s="666"/>
      <c r="F457" s="666"/>
      <c r="G457" s="26">
        <v>2</v>
      </c>
      <c r="H457" s="26" t="s">
        <v>16572</v>
      </c>
      <c r="I457" s="26" t="s">
        <v>16471</v>
      </c>
      <c r="J457" s="86" t="s">
        <v>158</v>
      </c>
      <c r="K457" s="86"/>
      <c r="L457" s="666"/>
      <c r="M457" s="86"/>
      <c r="N457" s="64"/>
      <c r="O457" s="86" t="s">
        <v>380</v>
      </c>
      <c r="P457" s="86" t="s">
        <v>380</v>
      </c>
      <c r="Q457" s="86" t="s">
        <v>16767</v>
      </c>
      <c r="R457" s="178"/>
      <c r="S457" s="86"/>
      <c r="T457" s="180"/>
    </row>
    <row r="458" spans="1:20" ht="39.75" customHeight="1">
      <c r="A458" s="735" t="s">
        <v>16768</v>
      </c>
      <c r="B458" s="735" t="s">
        <v>15505</v>
      </c>
      <c r="C458" s="735" t="s">
        <v>8943</v>
      </c>
      <c r="D458" s="740" t="s">
        <v>16695</v>
      </c>
      <c r="E458" s="740" t="s">
        <v>16769</v>
      </c>
      <c r="F458" s="740" t="s">
        <v>15398</v>
      </c>
      <c r="G458" s="26">
        <v>1</v>
      </c>
      <c r="H458" s="26" t="s">
        <v>15461</v>
      </c>
      <c r="I458" s="26" t="s">
        <v>13007</v>
      </c>
      <c r="J458" s="86" t="s">
        <v>158</v>
      </c>
      <c r="K458" s="86"/>
      <c r="L458" s="734"/>
      <c r="M458" s="86"/>
      <c r="N458" s="64"/>
      <c r="O458" s="86" t="s">
        <v>380</v>
      </c>
      <c r="P458" s="86" t="s">
        <v>380</v>
      </c>
      <c r="Q458" s="86" t="s">
        <v>16771</v>
      </c>
      <c r="R458" s="178"/>
      <c r="S458" s="86"/>
      <c r="T458" s="180"/>
    </row>
    <row r="459" spans="1:20" ht="39.75" customHeight="1">
      <c r="A459" s="666"/>
      <c r="B459" s="666"/>
      <c r="C459" s="666"/>
      <c r="D459" s="665"/>
      <c r="E459" s="666"/>
      <c r="F459" s="666"/>
      <c r="G459" s="26">
        <v>2</v>
      </c>
      <c r="H459" s="26" t="s">
        <v>16575</v>
      </c>
      <c r="I459" s="26" t="s">
        <v>16471</v>
      </c>
      <c r="J459" s="86" t="s">
        <v>158</v>
      </c>
      <c r="K459" s="86"/>
      <c r="L459" s="666"/>
      <c r="M459" s="86"/>
      <c r="N459" s="64"/>
      <c r="O459" s="86" t="s">
        <v>380</v>
      </c>
      <c r="P459" s="86" t="s">
        <v>380</v>
      </c>
      <c r="Q459" s="86" t="s">
        <v>16771</v>
      </c>
      <c r="R459" s="178"/>
      <c r="S459" s="86"/>
      <c r="T459" s="180"/>
    </row>
    <row r="460" spans="1:20" ht="30" customHeight="1">
      <c r="A460" s="735" t="s">
        <v>16772</v>
      </c>
      <c r="B460" s="735" t="s">
        <v>15505</v>
      </c>
      <c r="C460" s="735" t="s">
        <v>8943</v>
      </c>
      <c r="D460" s="740" t="s">
        <v>16773</v>
      </c>
      <c r="E460" s="740" t="s">
        <v>16619</v>
      </c>
      <c r="F460" s="740" t="s">
        <v>15398</v>
      </c>
      <c r="G460" s="26">
        <v>1</v>
      </c>
      <c r="H460" s="26" t="s">
        <v>15090</v>
      </c>
      <c r="I460" s="26" t="s">
        <v>13007</v>
      </c>
      <c r="J460" s="86" t="s">
        <v>158</v>
      </c>
      <c r="K460" s="86"/>
      <c r="L460" s="734"/>
      <c r="M460" s="86"/>
      <c r="N460" s="64"/>
      <c r="O460" s="86" t="s">
        <v>380</v>
      </c>
      <c r="P460" s="86" t="s">
        <v>380</v>
      </c>
      <c r="Q460" s="86" t="s">
        <v>16776</v>
      </c>
      <c r="R460" s="178"/>
      <c r="S460" s="86"/>
      <c r="T460" s="180"/>
    </row>
    <row r="461" spans="1:20" ht="30" customHeight="1">
      <c r="A461" s="665"/>
      <c r="B461" s="665"/>
      <c r="C461" s="665"/>
      <c r="D461" s="665"/>
      <c r="E461" s="665"/>
      <c r="F461" s="665"/>
      <c r="G461" s="26">
        <v>2</v>
      </c>
      <c r="H461" s="26" t="s">
        <v>13059</v>
      </c>
      <c r="I461" s="26" t="s">
        <v>13007</v>
      </c>
      <c r="J461" s="86" t="s">
        <v>158</v>
      </c>
      <c r="K461" s="86"/>
      <c r="L461" s="665"/>
      <c r="M461" s="86"/>
      <c r="N461" s="64"/>
      <c r="O461" s="86" t="s">
        <v>380</v>
      </c>
      <c r="P461" s="86" t="s">
        <v>380</v>
      </c>
      <c r="Q461" s="86" t="s">
        <v>16776</v>
      </c>
      <c r="R461" s="178"/>
      <c r="S461" s="86"/>
      <c r="T461" s="180"/>
    </row>
    <row r="462" spans="1:20" ht="30" customHeight="1">
      <c r="A462" s="665"/>
      <c r="B462" s="665"/>
      <c r="C462" s="665"/>
      <c r="D462" s="665"/>
      <c r="E462" s="665"/>
      <c r="F462" s="665"/>
      <c r="G462" s="26">
        <v>3</v>
      </c>
      <c r="H462" s="26" t="s">
        <v>16497</v>
      </c>
      <c r="I462" s="26" t="s">
        <v>15473</v>
      </c>
      <c r="J462" s="86" t="s">
        <v>158</v>
      </c>
      <c r="K462" s="86"/>
      <c r="L462" s="665"/>
      <c r="M462" s="86"/>
      <c r="N462" s="64"/>
      <c r="O462" s="86" t="s">
        <v>380</v>
      </c>
      <c r="P462" s="86" t="s">
        <v>380</v>
      </c>
      <c r="Q462" s="86" t="s">
        <v>16776</v>
      </c>
      <c r="R462" s="178"/>
      <c r="S462" s="86"/>
      <c r="T462" s="180"/>
    </row>
    <row r="463" spans="1:20" ht="30" customHeight="1">
      <c r="A463" s="666"/>
      <c r="B463" s="666"/>
      <c r="C463" s="666"/>
      <c r="D463" s="666"/>
      <c r="E463" s="666"/>
      <c r="F463" s="666"/>
      <c r="G463" s="26">
        <v>4</v>
      </c>
      <c r="H463" s="26" t="s">
        <v>15098</v>
      </c>
      <c r="I463" s="26" t="s">
        <v>13007</v>
      </c>
      <c r="J463" s="86" t="s">
        <v>158</v>
      </c>
      <c r="K463" s="86"/>
      <c r="L463" s="666"/>
      <c r="M463" s="86"/>
      <c r="N463" s="64"/>
      <c r="O463" s="86" t="s">
        <v>380</v>
      </c>
      <c r="P463" s="86" t="s">
        <v>380</v>
      </c>
      <c r="Q463" s="86" t="s">
        <v>16776</v>
      </c>
      <c r="R463" s="178"/>
      <c r="S463" s="86"/>
      <c r="T463" s="180"/>
    </row>
    <row r="464" spans="1:20" ht="30" customHeight="1">
      <c r="A464" s="735" t="s">
        <v>16786</v>
      </c>
      <c r="B464" s="735" t="s">
        <v>15505</v>
      </c>
      <c r="C464" s="735" t="s">
        <v>8943</v>
      </c>
      <c r="D464" s="740" t="s">
        <v>16773</v>
      </c>
      <c r="E464" s="740" t="s">
        <v>16626</v>
      </c>
      <c r="F464" s="740" t="s">
        <v>15398</v>
      </c>
      <c r="G464" s="26">
        <v>1</v>
      </c>
      <c r="H464" s="26" t="s">
        <v>15090</v>
      </c>
      <c r="I464" s="26" t="s">
        <v>13007</v>
      </c>
      <c r="J464" s="86" t="s">
        <v>158</v>
      </c>
      <c r="K464" s="86"/>
      <c r="L464" s="734"/>
      <c r="M464" s="86"/>
      <c r="N464" s="64"/>
      <c r="O464" s="86" t="s">
        <v>380</v>
      </c>
      <c r="P464" s="86" t="s">
        <v>380</v>
      </c>
      <c r="Q464" s="86" t="s">
        <v>16788</v>
      </c>
      <c r="R464" s="178"/>
      <c r="S464" s="86"/>
      <c r="T464" s="180"/>
    </row>
    <row r="465" spans="1:20" ht="30" customHeight="1">
      <c r="A465" s="665"/>
      <c r="B465" s="665"/>
      <c r="C465" s="665"/>
      <c r="D465" s="665"/>
      <c r="E465" s="665"/>
      <c r="F465" s="665"/>
      <c r="G465" s="26">
        <v>2</v>
      </c>
      <c r="H465" s="26" t="s">
        <v>13059</v>
      </c>
      <c r="I465" s="26" t="s">
        <v>13007</v>
      </c>
      <c r="J465" s="86" t="s">
        <v>158</v>
      </c>
      <c r="K465" s="86"/>
      <c r="L465" s="665"/>
      <c r="M465" s="86"/>
      <c r="N465" s="64"/>
      <c r="O465" s="86" t="s">
        <v>380</v>
      </c>
      <c r="P465" s="86" t="s">
        <v>380</v>
      </c>
      <c r="Q465" s="86" t="s">
        <v>16788</v>
      </c>
      <c r="R465" s="178"/>
      <c r="S465" s="86"/>
      <c r="T465" s="180"/>
    </row>
    <row r="466" spans="1:20" ht="30" customHeight="1">
      <c r="A466" s="665"/>
      <c r="B466" s="665"/>
      <c r="C466" s="665"/>
      <c r="D466" s="665"/>
      <c r="E466" s="665"/>
      <c r="F466" s="665"/>
      <c r="G466" s="26">
        <v>3</v>
      </c>
      <c r="H466" s="26" t="s">
        <v>16499</v>
      </c>
      <c r="I466" s="26" t="s">
        <v>15473</v>
      </c>
      <c r="J466" s="86" t="s">
        <v>158</v>
      </c>
      <c r="K466" s="86"/>
      <c r="L466" s="665"/>
      <c r="M466" s="86"/>
      <c r="N466" s="64"/>
      <c r="O466" s="86" t="s">
        <v>380</v>
      </c>
      <c r="P466" s="86" t="s">
        <v>380</v>
      </c>
      <c r="Q466" s="86" t="s">
        <v>16788</v>
      </c>
      <c r="R466" s="178"/>
      <c r="S466" s="86"/>
      <c r="T466" s="180"/>
    </row>
    <row r="467" spans="1:20" ht="30" customHeight="1">
      <c r="A467" s="666"/>
      <c r="B467" s="666"/>
      <c r="C467" s="666"/>
      <c r="D467" s="666"/>
      <c r="E467" s="666"/>
      <c r="F467" s="666"/>
      <c r="G467" s="26">
        <v>4</v>
      </c>
      <c r="H467" s="26" t="s">
        <v>15098</v>
      </c>
      <c r="I467" s="26" t="s">
        <v>13007</v>
      </c>
      <c r="J467" s="86" t="s">
        <v>158</v>
      </c>
      <c r="K467" s="86"/>
      <c r="L467" s="666"/>
      <c r="M467" s="86"/>
      <c r="N467" s="64"/>
      <c r="O467" s="86" t="s">
        <v>380</v>
      </c>
      <c r="P467" s="86" t="s">
        <v>380</v>
      </c>
      <c r="Q467" s="86" t="s">
        <v>16788</v>
      </c>
      <c r="R467" s="178"/>
      <c r="S467" s="86"/>
      <c r="T467" s="180"/>
    </row>
    <row r="468" spans="1:20" ht="30" customHeight="1">
      <c r="A468" s="735" t="s">
        <v>16792</v>
      </c>
      <c r="B468" s="735" t="s">
        <v>15505</v>
      </c>
      <c r="C468" s="735" t="s">
        <v>8943</v>
      </c>
      <c r="D468" s="740" t="s">
        <v>16773</v>
      </c>
      <c r="E468" s="740" t="s">
        <v>16631</v>
      </c>
      <c r="F468" s="740" t="s">
        <v>15398</v>
      </c>
      <c r="G468" s="26">
        <v>1</v>
      </c>
      <c r="H468" s="26" t="s">
        <v>15090</v>
      </c>
      <c r="I468" s="26" t="s">
        <v>13007</v>
      </c>
      <c r="J468" s="86" t="s">
        <v>158</v>
      </c>
      <c r="K468" s="86"/>
      <c r="L468" s="734"/>
      <c r="M468" s="86"/>
      <c r="N468" s="64"/>
      <c r="O468" s="86" t="s">
        <v>380</v>
      </c>
      <c r="P468" s="86" t="s">
        <v>380</v>
      </c>
      <c r="Q468" s="86" t="s">
        <v>16794</v>
      </c>
      <c r="R468" s="178"/>
      <c r="S468" s="86"/>
      <c r="T468" s="180"/>
    </row>
    <row r="469" spans="1:20" ht="30" customHeight="1">
      <c r="A469" s="665"/>
      <c r="B469" s="665"/>
      <c r="C469" s="665"/>
      <c r="D469" s="665"/>
      <c r="E469" s="665"/>
      <c r="F469" s="665"/>
      <c r="G469" s="26">
        <v>2</v>
      </c>
      <c r="H469" s="26" t="s">
        <v>13059</v>
      </c>
      <c r="I469" s="26" t="s">
        <v>13007</v>
      </c>
      <c r="J469" s="86" t="s">
        <v>158</v>
      </c>
      <c r="K469" s="86"/>
      <c r="L469" s="665"/>
      <c r="M469" s="86"/>
      <c r="N469" s="64"/>
      <c r="O469" s="86" t="s">
        <v>380</v>
      </c>
      <c r="P469" s="86" t="s">
        <v>380</v>
      </c>
      <c r="Q469" s="86" t="s">
        <v>16794</v>
      </c>
      <c r="R469" s="178"/>
      <c r="S469" s="86"/>
      <c r="T469" s="180"/>
    </row>
    <row r="470" spans="1:20" ht="30" customHeight="1">
      <c r="A470" s="665"/>
      <c r="B470" s="665"/>
      <c r="C470" s="665"/>
      <c r="D470" s="665"/>
      <c r="E470" s="665"/>
      <c r="F470" s="665"/>
      <c r="G470" s="26">
        <v>3</v>
      </c>
      <c r="H470" s="26" t="s">
        <v>16501</v>
      </c>
      <c r="I470" s="26" t="s">
        <v>15473</v>
      </c>
      <c r="J470" s="86" t="s">
        <v>158</v>
      </c>
      <c r="K470" s="86"/>
      <c r="L470" s="665"/>
      <c r="M470" s="86"/>
      <c r="N470" s="64"/>
      <c r="O470" s="86" t="s">
        <v>380</v>
      </c>
      <c r="P470" s="86" t="s">
        <v>380</v>
      </c>
      <c r="Q470" s="86" t="s">
        <v>16794</v>
      </c>
      <c r="R470" s="178"/>
      <c r="S470" s="86"/>
      <c r="T470" s="180"/>
    </row>
    <row r="471" spans="1:20" ht="30" customHeight="1">
      <c r="A471" s="666"/>
      <c r="B471" s="666"/>
      <c r="C471" s="666"/>
      <c r="D471" s="666"/>
      <c r="E471" s="666"/>
      <c r="F471" s="666"/>
      <c r="G471" s="26">
        <v>4</v>
      </c>
      <c r="H471" s="26" t="s">
        <v>15098</v>
      </c>
      <c r="I471" s="26" t="s">
        <v>13007</v>
      </c>
      <c r="J471" s="86" t="s">
        <v>158</v>
      </c>
      <c r="K471" s="86"/>
      <c r="L471" s="666"/>
      <c r="M471" s="86"/>
      <c r="N471" s="64"/>
      <c r="O471" s="86" t="s">
        <v>380</v>
      </c>
      <c r="P471" s="86" t="s">
        <v>380</v>
      </c>
      <c r="Q471" s="86" t="s">
        <v>16794</v>
      </c>
      <c r="R471" s="178"/>
      <c r="S471" s="86"/>
      <c r="T471" s="180"/>
    </row>
    <row r="472" spans="1:20" ht="30" customHeight="1">
      <c r="A472" s="735" t="s">
        <v>16796</v>
      </c>
      <c r="B472" s="735" t="s">
        <v>15505</v>
      </c>
      <c r="C472" s="735" t="s">
        <v>16800</v>
      </c>
      <c r="D472" s="740" t="s">
        <v>16773</v>
      </c>
      <c r="E472" s="740" t="s">
        <v>16634</v>
      </c>
      <c r="F472" s="740" t="s">
        <v>15398</v>
      </c>
      <c r="G472" s="26">
        <v>1</v>
      </c>
      <c r="H472" s="26" t="s">
        <v>15090</v>
      </c>
      <c r="I472" s="26" t="s">
        <v>13007</v>
      </c>
      <c r="J472" s="86" t="s">
        <v>158</v>
      </c>
      <c r="K472" s="86"/>
      <c r="L472" s="734"/>
      <c r="M472" s="86"/>
      <c r="N472" s="64"/>
      <c r="O472" s="86" t="s">
        <v>380</v>
      </c>
      <c r="P472" s="86" t="s">
        <v>380</v>
      </c>
      <c r="Q472" s="86" t="s">
        <v>16803</v>
      </c>
      <c r="R472" s="178"/>
      <c r="S472" s="86"/>
      <c r="T472" s="180"/>
    </row>
    <row r="473" spans="1:20" ht="30" customHeight="1">
      <c r="A473" s="665"/>
      <c r="B473" s="665"/>
      <c r="C473" s="665"/>
      <c r="D473" s="665"/>
      <c r="E473" s="665"/>
      <c r="F473" s="665"/>
      <c r="G473" s="26">
        <v>2</v>
      </c>
      <c r="H473" s="26" t="s">
        <v>13059</v>
      </c>
      <c r="I473" s="26" t="s">
        <v>13007</v>
      </c>
      <c r="J473" s="86" t="s">
        <v>158</v>
      </c>
      <c r="K473" s="86"/>
      <c r="L473" s="665"/>
      <c r="M473" s="86"/>
      <c r="N473" s="64"/>
      <c r="O473" s="86" t="s">
        <v>380</v>
      </c>
      <c r="P473" s="86" t="s">
        <v>380</v>
      </c>
      <c r="Q473" s="86" t="s">
        <v>16803</v>
      </c>
      <c r="R473" s="178"/>
      <c r="S473" s="86"/>
      <c r="T473" s="180"/>
    </row>
    <row r="474" spans="1:20" ht="30" customHeight="1">
      <c r="A474" s="665"/>
      <c r="B474" s="665"/>
      <c r="C474" s="665"/>
      <c r="D474" s="665"/>
      <c r="E474" s="665"/>
      <c r="F474" s="665"/>
      <c r="G474" s="26">
        <v>3</v>
      </c>
      <c r="H474" s="26" t="s">
        <v>16510</v>
      </c>
      <c r="I474" s="26" t="s">
        <v>15473</v>
      </c>
      <c r="J474" s="86" t="s">
        <v>158</v>
      </c>
      <c r="K474" s="86"/>
      <c r="L474" s="665"/>
      <c r="M474" s="86"/>
      <c r="N474" s="64"/>
      <c r="O474" s="86" t="s">
        <v>380</v>
      </c>
      <c r="P474" s="86" t="s">
        <v>380</v>
      </c>
      <c r="Q474" s="86" t="s">
        <v>16803</v>
      </c>
      <c r="R474" s="178"/>
      <c r="S474" s="86"/>
      <c r="T474" s="180"/>
    </row>
    <row r="475" spans="1:20" ht="30" customHeight="1">
      <c r="A475" s="666"/>
      <c r="B475" s="666"/>
      <c r="C475" s="666"/>
      <c r="D475" s="666"/>
      <c r="E475" s="666"/>
      <c r="F475" s="666"/>
      <c r="G475" s="26">
        <v>4</v>
      </c>
      <c r="H475" s="26" t="s">
        <v>15098</v>
      </c>
      <c r="I475" s="26" t="s">
        <v>13007</v>
      </c>
      <c r="J475" s="86" t="s">
        <v>158</v>
      </c>
      <c r="K475" s="86"/>
      <c r="L475" s="666"/>
      <c r="M475" s="86"/>
      <c r="N475" s="64"/>
      <c r="O475" s="86" t="s">
        <v>380</v>
      </c>
      <c r="P475" s="86" t="s">
        <v>380</v>
      </c>
      <c r="Q475" s="86" t="s">
        <v>16803</v>
      </c>
      <c r="R475" s="178"/>
      <c r="S475" s="86"/>
      <c r="T475" s="180"/>
    </row>
    <row r="476" spans="1:20" ht="30" customHeight="1">
      <c r="A476" s="735" t="s">
        <v>16806</v>
      </c>
      <c r="B476" s="735" t="s">
        <v>15505</v>
      </c>
      <c r="C476" s="735" t="s">
        <v>8943</v>
      </c>
      <c r="D476" s="740" t="s">
        <v>16773</v>
      </c>
      <c r="E476" s="740" t="s">
        <v>16640</v>
      </c>
      <c r="F476" s="740" t="s">
        <v>15398</v>
      </c>
      <c r="G476" s="26">
        <v>1</v>
      </c>
      <c r="H476" s="26" t="s">
        <v>15090</v>
      </c>
      <c r="I476" s="26" t="s">
        <v>13007</v>
      </c>
      <c r="J476" s="86" t="s">
        <v>158</v>
      </c>
      <c r="K476" s="86"/>
      <c r="L476" s="734"/>
      <c r="M476" s="86"/>
      <c r="N476" s="64"/>
      <c r="O476" s="86" t="s">
        <v>380</v>
      </c>
      <c r="P476" s="86" t="s">
        <v>380</v>
      </c>
      <c r="Q476" s="86" t="s">
        <v>16810</v>
      </c>
      <c r="R476" s="178"/>
      <c r="S476" s="86"/>
      <c r="T476" s="180"/>
    </row>
    <row r="477" spans="1:20" ht="30" customHeight="1">
      <c r="A477" s="665"/>
      <c r="B477" s="665"/>
      <c r="C477" s="665"/>
      <c r="D477" s="665"/>
      <c r="E477" s="665"/>
      <c r="F477" s="665"/>
      <c r="G477" s="26">
        <v>2</v>
      </c>
      <c r="H477" s="26" t="s">
        <v>13059</v>
      </c>
      <c r="I477" s="26" t="s">
        <v>13007</v>
      </c>
      <c r="J477" s="86" t="s">
        <v>158</v>
      </c>
      <c r="K477" s="86"/>
      <c r="L477" s="665"/>
      <c r="M477" s="86"/>
      <c r="N477" s="64"/>
      <c r="O477" s="86" t="s">
        <v>380</v>
      </c>
      <c r="P477" s="86" t="s">
        <v>380</v>
      </c>
      <c r="Q477" s="86" t="s">
        <v>16810</v>
      </c>
      <c r="R477" s="178"/>
      <c r="S477" s="86"/>
      <c r="T477" s="180"/>
    </row>
    <row r="478" spans="1:20" ht="30" customHeight="1">
      <c r="A478" s="665"/>
      <c r="B478" s="665"/>
      <c r="C478" s="665"/>
      <c r="D478" s="665"/>
      <c r="E478" s="665"/>
      <c r="F478" s="665"/>
      <c r="G478" s="26">
        <v>3</v>
      </c>
      <c r="H478" s="26" t="s">
        <v>16513</v>
      </c>
      <c r="I478" s="26" t="s">
        <v>15473</v>
      </c>
      <c r="J478" s="86" t="s">
        <v>158</v>
      </c>
      <c r="K478" s="86"/>
      <c r="L478" s="665"/>
      <c r="M478" s="86"/>
      <c r="N478" s="64"/>
      <c r="O478" s="86" t="s">
        <v>380</v>
      </c>
      <c r="P478" s="86" t="s">
        <v>380</v>
      </c>
      <c r="Q478" s="86" t="s">
        <v>16810</v>
      </c>
      <c r="R478" s="178"/>
      <c r="S478" s="86"/>
      <c r="T478" s="180"/>
    </row>
    <row r="479" spans="1:20" ht="30" customHeight="1">
      <c r="A479" s="666"/>
      <c r="B479" s="666"/>
      <c r="C479" s="666"/>
      <c r="D479" s="666"/>
      <c r="E479" s="666"/>
      <c r="F479" s="666"/>
      <c r="G479" s="26">
        <v>4</v>
      </c>
      <c r="H479" s="26" t="s">
        <v>15098</v>
      </c>
      <c r="I479" s="26" t="s">
        <v>13007</v>
      </c>
      <c r="J479" s="86" t="s">
        <v>158</v>
      </c>
      <c r="K479" s="86"/>
      <c r="L479" s="666"/>
      <c r="M479" s="86"/>
      <c r="N479" s="64"/>
      <c r="O479" s="86" t="s">
        <v>380</v>
      </c>
      <c r="P479" s="86" t="s">
        <v>380</v>
      </c>
      <c r="Q479" s="86" t="s">
        <v>16810</v>
      </c>
      <c r="R479" s="178"/>
      <c r="S479" s="86"/>
      <c r="T479" s="180"/>
    </row>
    <row r="480" spans="1:20" ht="30" customHeight="1">
      <c r="A480" s="735" t="s">
        <v>16813</v>
      </c>
      <c r="B480" s="735" t="s">
        <v>15505</v>
      </c>
      <c r="C480" s="735" t="s">
        <v>8943</v>
      </c>
      <c r="D480" s="740" t="s">
        <v>16773</v>
      </c>
      <c r="E480" s="740" t="s">
        <v>16646</v>
      </c>
      <c r="F480" s="740" t="s">
        <v>15398</v>
      </c>
      <c r="G480" s="26">
        <v>1</v>
      </c>
      <c r="H480" s="26" t="s">
        <v>15090</v>
      </c>
      <c r="I480" s="26" t="s">
        <v>13007</v>
      </c>
      <c r="J480" s="86" t="s">
        <v>158</v>
      </c>
      <c r="K480" s="86"/>
      <c r="L480" s="734"/>
      <c r="M480" s="86"/>
      <c r="N480" s="64"/>
      <c r="O480" s="86" t="s">
        <v>380</v>
      </c>
      <c r="P480" s="86" t="s">
        <v>380</v>
      </c>
      <c r="Q480" s="86" t="s">
        <v>16819</v>
      </c>
      <c r="R480" s="178"/>
      <c r="S480" s="86"/>
      <c r="T480" s="180"/>
    </row>
    <row r="481" spans="1:20" ht="30" customHeight="1">
      <c r="A481" s="665"/>
      <c r="B481" s="665"/>
      <c r="C481" s="665"/>
      <c r="D481" s="665"/>
      <c r="E481" s="665"/>
      <c r="F481" s="665"/>
      <c r="G481" s="26">
        <v>2</v>
      </c>
      <c r="H481" s="26" t="s">
        <v>13059</v>
      </c>
      <c r="I481" s="26" t="s">
        <v>13007</v>
      </c>
      <c r="J481" s="86" t="s">
        <v>158</v>
      </c>
      <c r="K481" s="86"/>
      <c r="L481" s="665"/>
      <c r="M481" s="86"/>
      <c r="N481" s="64"/>
      <c r="O481" s="86" t="s">
        <v>380</v>
      </c>
      <c r="P481" s="86" t="s">
        <v>380</v>
      </c>
      <c r="Q481" s="86" t="s">
        <v>16819</v>
      </c>
      <c r="R481" s="178"/>
      <c r="S481" s="86"/>
      <c r="T481" s="180"/>
    </row>
    <row r="482" spans="1:20" ht="30" customHeight="1">
      <c r="A482" s="665"/>
      <c r="B482" s="665"/>
      <c r="C482" s="665"/>
      <c r="D482" s="665"/>
      <c r="E482" s="665"/>
      <c r="F482" s="665"/>
      <c r="G482" s="26">
        <v>3</v>
      </c>
      <c r="H482" s="26" t="s">
        <v>16515</v>
      </c>
      <c r="I482" s="26" t="s">
        <v>15473</v>
      </c>
      <c r="J482" s="86" t="s">
        <v>158</v>
      </c>
      <c r="K482" s="86"/>
      <c r="L482" s="665"/>
      <c r="M482" s="86"/>
      <c r="N482" s="64"/>
      <c r="O482" s="86" t="s">
        <v>380</v>
      </c>
      <c r="P482" s="86" t="s">
        <v>380</v>
      </c>
      <c r="Q482" s="86" t="s">
        <v>16819</v>
      </c>
      <c r="R482" s="178"/>
      <c r="S482" s="86"/>
      <c r="T482" s="180"/>
    </row>
    <row r="483" spans="1:20" ht="30" customHeight="1">
      <c r="A483" s="666"/>
      <c r="B483" s="666"/>
      <c r="C483" s="666"/>
      <c r="D483" s="666"/>
      <c r="E483" s="666"/>
      <c r="F483" s="666"/>
      <c r="G483" s="26">
        <v>4</v>
      </c>
      <c r="H483" s="26" t="s">
        <v>15098</v>
      </c>
      <c r="I483" s="26" t="s">
        <v>13007</v>
      </c>
      <c r="J483" s="86" t="s">
        <v>158</v>
      </c>
      <c r="K483" s="86"/>
      <c r="L483" s="666"/>
      <c r="M483" s="86"/>
      <c r="N483" s="64"/>
      <c r="O483" s="86" t="s">
        <v>380</v>
      </c>
      <c r="P483" s="86" t="s">
        <v>380</v>
      </c>
      <c r="Q483" s="86" t="s">
        <v>16819</v>
      </c>
      <c r="R483" s="178"/>
      <c r="S483" s="86"/>
      <c r="T483" s="180"/>
    </row>
    <row r="484" spans="1:20" ht="30" customHeight="1">
      <c r="A484" s="735" t="s">
        <v>16828</v>
      </c>
      <c r="B484" s="735" t="s">
        <v>15505</v>
      </c>
      <c r="C484" s="735" t="s">
        <v>8943</v>
      </c>
      <c r="D484" s="740" t="s">
        <v>16773</v>
      </c>
      <c r="E484" s="740" t="s">
        <v>16650</v>
      </c>
      <c r="F484" s="740" t="s">
        <v>15398</v>
      </c>
      <c r="G484" s="26">
        <v>1</v>
      </c>
      <c r="H484" s="26" t="s">
        <v>15090</v>
      </c>
      <c r="I484" s="26" t="s">
        <v>13007</v>
      </c>
      <c r="J484" s="86" t="s">
        <v>158</v>
      </c>
      <c r="K484" s="86"/>
      <c r="L484" s="734"/>
      <c r="M484" s="86"/>
      <c r="N484" s="64"/>
      <c r="O484" s="86" t="s">
        <v>380</v>
      </c>
      <c r="P484" s="86" t="s">
        <v>380</v>
      </c>
      <c r="Q484" s="86" t="s">
        <v>16830</v>
      </c>
      <c r="R484" s="178"/>
      <c r="S484" s="86"/>
      <c r="T484" s="180"/>
    </row>
    <row r="485" spans="1:20" ht="30" customHeight="1">
      <c r="A485" s="665"/>
      <c r="B485" s="665"/>
      <c r="C485" s="665"/>
      <c r="D485" s="665"/>
      <c r="E485" s="665"/>
      <c r="F485" s="665"/>
      <c r="G485" s="26">
        <v>2</v>
      </c>
      <c r="H485" s="26" t="s">
        <v>13059</v>
      </c>
      <c r="I485" s="26" t="s">
        <v>13007</v>
      </c>
      <c r="J485" s="86" t="s">
        <v>158</v>
      </c>
      <c r="K485" s="86"/>
      <c r="L485" s="665"/>
      <c r="M485" s="86"/>
      <c r="N485" s="64"/>
      <c r="O485" s="86" t="s">
        <v>380</v>
      </c>
      <c r="P485" s="86" t="s">
        <v>380</v>
      </c>
      <c r="Q485" s="86" t="s">
        <v>16830</v>
      </c>
      <c r="R485" s="178"/>
      <c r="S485" s="86"/>
      <c r="T485" s="180"/>
    </row>
    <row r="486" spans="1:20" ht="30" customHeight="1">
      <c r="A486" s="665"/>
      <c r="B486" s="665"/>
      <c r="C486" s="665"/>
      <c r="D486" s="665"/>
      <c r="E486" s="665"/>
      <c r="F486" s="665"/>
      <c r="G486" s="26">
        <v>3</v>
      </c>
      <c r="H486" s="26" t="s">
        <v>16517</v>
      </c>
      <c r="I486" s="26" t="s">
        <v>15473</v>
      </c>
      <c r="J486" s="86" t="s">
        <v>158</v>
      </c>
      <c r="K486" s="86"/>
      <c r="L486" s="665"/>
      <c r="M486" s="86"/>
      <c r="N486" s="64"/>
      <c r="O486" s="86" t="s">
        <v>380</v>
      </c>
      <c r="P486" s="86" t="s">
        <v>380</v>
      </c>
      <c r="Q486" s="86" t="s">
        <v>16830</v>
      </c>
      <c r="R486" s="178"/>
      <c r="S486" s="86"/>
      <c r="T486" s="180"/>
    </row>
    <row r="487" spans="1:20" ht="30" customHeight="1">
      <c r="A487" s="666"/>
      <c r="B487" s="666"/>
      <c r="C487" s="666"/>
      <c r="D487" s="666"/>
      <c r="E487" s="666"/>
      <c r="F487" s="666"/>
      <c r="G487" s="26">
        <v>4</v>
      </c>
      <c r="H487" s="26" t="s">
        <v>15098</v>
      </c>
      <c r="I487" s="26" t="s">
        <v>13007</v>
      </c>
      <c r="J487" s="86" t="s">
        <v>158</v>
      </c>
      <c r="K487" s="86"/>
      <c r="L487" s="666"/>
      <c r="M487" s="86"/>
      <c r="N487" s="64"/>
      <c r="O487" s="86" t="s">
        <v>380</v>
      </c>
      <c r="P487" s="86" t="s">
        <v>380</v>
      </c>
      <c r="Q487" s="86" t="s">
        <v>16830</v>
      </c>
      <c r="R487" s="178"/>
      <c r="S487" s="86"/>
      <c r="T487" s="180"/>
    </row>
    <row r="488" spans="1:20" ht="30" customHeight="1">
      <c r="A488" s="735" t="s">
        <v>16834</v>
      </c>
      <c r="B488" s="735" t="s">
        <v>15505</v>
      </c>
      <c r="C488" s="735" t="s">
        <v>8943</v>
      </c>
      <c r="D488" s="740" t="s">
        <v>16773</v>
      </c>
      <c r="E488" s="740" t="s">
        <v>16659</v>
      </c>
      <c r="F488" s="740" t="s">
        <v>15398</v>
      </c>
      <c r="G488" s="26">
        <v>1</v>
      </c>
      <c r="H488" s="26" t="s">
        <v>15090</v>
      </c>
      <c r="I488" s="26" t="s">
        <v>13007</v>
      </c>
      <c r="J488" s="86" t="s">
        <v>158</v>
      </c>
      <c r="K488" s="86"/>
      <c r="L488" s="734"/>
      <c r="M488" s="86"/>
      <c r="N488" s="64"/>
      <c r="O488" s="86" t="s">
        <v>380</v>
      </c>
      <c r="P488" s="86" t="s">
        <v>380</v>
      </c>
      <c r="Q488" s="86" t="s">
        <v>16836</v>
      </c>
      <c r="R488" s="178"/>
      <c r="S488" s="86"/>
      <c r="T488" s="180"/>
    </row>
    <row r="489" spans="1:20" ht="30" customHeight="1">
      <c r="A489" s="665"/>
      <c r="B489" s="665"/>
      <c r="C489" s="665"/>
      <c r="D489" s="665"/>
      <c r="E489" s="665"/>
      <c r="F489" s="665"/>
      <c r="G489" s="26">
        <v>2</v>
      </c>
      <c r="H489" s="26" t="s">
        <v>13059</v>
      </c>
      <c r="I489" s="26" t="s">
        <v>13007</v>
      </c>
      <c r="J489" s="86" t="s">
        <v>158</v>
      </c>
      <c r="K489" s="86"/>
      <c r="L489" s="665"/>
      <c r="M489" s="86"/>
      <c r="N489" s="64"/>
      <c r="O489" s="86" t="s">
        <v>380</v>
      </c>
      <c r="P489" s="86" t="s">
        <v>380</v>
      </c>
      <c r="Q489" s="86" t="s">
        <v>16836</v>
      </c>
      <c r="R489" s="178"/>
      <c r="S489" s="86"/>
      <c r="T489" s="180"/>
    </row>
    <row r="490" spans="1:20" ht="30" customHeight="1">
      <c r="A490" s="665"/>
      <c r="B490" s="665"/>
      <c r="C490" s="665"/>
      <c r="D490" s="665"/>
      <c r="E490" s="665"/>
      <c r="F490" s="665"/>
      <c r="G490" s="26">
        <v>3</v>
      </c>
      <c r="H490" s="26" t="s">
        <v>16519</v>
      </c>
      <c r="I490" s="26" t="s">
        <v>15473</v>
      </c>
      <c r="J490" s="86" t="s">
        <v>158</v>
      </c>
      <c r="K490" s="86"/>
      <c r="L490" s="665"/>
      <c r="M490" s="86"/>
      <c r="N490" s="64"/>
      <c r="O490" s="86" t="s">
        <v>380</v>
      </c>
      <c r="P490" s="86" t="s">
        <v>380</v>
      </c>
      <c r="Q490" s="86" t="s">
        <v>16836</v>
      </c>
      <c r="R490" s="178"/>
      <c r="S490" s="86"/>
      <c r="T490" s="180"/>
    </row>
    <row r="491" spans="1:20" ht="30" customHeight="1">
      <c r="A491" s="666"/>
      <c r="B491" s="666"/>
      <c r="C491" s="666"/>
      <c r="D491" s="666"/>
      <c r="E491" s="666"/>
      <c r="F491" s="666"/>
      <c r="G491" s="26">
        <v>4</v>
      </c>
      <c r="H491" s="26" t="s">
        <v>15098</v>
      </c>
      <c r="I491" s="26" t="s">
        <v>13007</v>
      </c>
      <c r="J491" s="86" t="s">
        <v>158</v>
      </c>
      <c r="K491" s="86"/>
      <c r="L491" s="666"/>
      <c r="M491" s="86"/>
      <c r="N491" s="64"/>
      <c r="O491" s="86" t="s">
        <v>380</v>
      </c>
      <c r="P491" s="86" t="s">
        <v>380</v>
      </c>
      <c r="Q491" s="86" t="s">
        <v>16836</v>
      </c>
      <c r="R491" s="178"/>
      <c r="S491" s="86"/>
      <c r="T491" s="180"/>
    </row>
    <row r="492" spans="1:20" ht="30" customHeight="1">
      <c r="A492" s="735" t="s">
        <v>16841</v>
      </c>
      <c r="B492" s="735" t="s">
        <v>15505</v>
      </c>
      <c r="C492" s="735" t="s">
        <v>8943</v>
      </c>
      <c r="D492" s="740" t="s">
        <v>16773</v>
      </c>
      <c r="E492" s="740" t="s">
        <v>16665</v>
      </c>
      <c r="F492" s="740" t="s">
        <v>15398</v>
      </c>
      <c r="G492" s="26">
        <v>1</v>
      </c>
      <c r="H492" s="26" t="s">
        <v>15090</v>
      </c>
      <c r="I492" s="26" t="s">
        <v>13007</v>
      </c>
      <c r="J492" s="86" t="s">
        <v>158</v>
      </c>
      <c r="K492" s="86"/>
      <c r="L492" s="734"/>
      <c r="M492" s="86"/>
      <c r="N492" s="64"/>
      <c r="O492" s="86" t="s">
        <v>380</v>
      </c>
      <c r="P492" s="86" t="s">
        <v>380</v>
      </c>
      <c r="Q492" s="86" t="s">
        <v>16847</v>
      </c>
      <c r="R492" s="178"/>
      <c r="S492" s="86"/>
      <c r="T492" s="180"/>
    </row>
    <row r="493" spans="1:20" ht="30" customHeight="1">
      <c r="A493" s="665"/>
      <c r="B493" s="665"/>
      <c r="C493" s="665"/>
      <c r="D493" s="665"/>
      <c r="E493" s="665"/>
      <c r="F493" s="665"/>
      <c r="G493" s="26">
        <v>2</v>
      </c>
      <c r="H493" s="26" t="s">
        <v>13059</v>
      </c>
      <c r="I493" s="26" t="s">
        <v>13007</v>
      </c>
      <c r="J493" s="86" t="s">
        <v>158</v>
      </c>
      <c r="K493" s="86"/>
      <c r="L493" s="665"/>
      <c r="M493" s="86"/>
      <c r="N493" s="64"/>
      <c r="O493" s="86" t="s">
        <v>380</v>
      </c>
      <c r="P493" s="86" t="s">
        <v>380</v>
      </c>
      <c r="Q493" s="86" t="s">
        <v>16847</v>
      </c>
      <c r="R493" s="178"/>
      <c r="S493" s="86"/>
      <c r="T493" s="180"/>
    </row>
    <row r="494" spans="1:20" ht="30" customHeight="1">
      <c r="A494" s="665"/>
      <c r="B494" s="665"/>
      <c r="C494" s="665"/>
      <c r="D494" s="665"/>
      <c r="E494" s="665"/>
      <c r="F494" s="665"/>
      <c r="G494" s="26">
        <v>3</v>
      </c>
      <c r="H494" s="26" t="s">
        <v>16520</v>
      </c>
      <c r="I494" s="26" t="s">
        <v>15473</v>
      </c>
      <c r="J494" s="86" t="s">
        <v>158</v>
      </c>
      <c r="K494" s="86"/>
      <c r="L494" s="665"/>
      <c r="M494" s="86"/>
      <c r="N494" s="64"/>
      <c r="O494" s="86" t="s">
        <v>380</v>
      </c>
      <c r="P494" s="86" t="s">
        <v>380</v>
      </c>
      <c r="Q494" s="86" t="s">
        <v>16847</v>
      </c>
      <c r="R494" s="178"/>
      <c r="S494" s="86"/>
      <c r="T494" s="180"/>
    </row>
    <row r="495" spans="1:20" ht="30" customHeight="1">
      <c r="A495" s="666"/>
      <c r="B495" s="666"/>
      <c r="C495" s="666"/>
      <c r="D495" s="666"/>
      <c r="E495" s="666"/>
      <c r="F495" s="666"/>
      <c r="G495" s="26">
        <v>4</v>
      </c>
      <c r="H495" s="26" t="s">
        <v>15098</v>
      </c>
      <c r="I495" s="26" t="s">
        <v>13007</v>
      </c>
      <c r="J495" s="86" t="s">
        <v>158</v>
      </c>
      <c r="K495" s="86"/>
      <c r="L495" s="666"/>
      <c r="M495" s="86"/>
      <c r="N495" s="64"/>
      <c r="O495" s="86" t="s">
        <v>380</v>
      </c>
      <c r="P495" s="86" t="s">
        <v>380</v>
      </c>
      <c r="Q495" s="86" t="s">
        <v>16847</v>
      </c>
      <c r="R495" s="178"/>
      <c r="S495" s="86"/>
      <c r="T495" s="180"/>
    </row>
    <row r="496" spans="1:20" ht="30" customHeight="1">
      <c r="A496" s="735" t="s">
        <v>16853</v>
      </c>
      <c r="B496" s="735" t="s">
        <v>15505</v>
      </c>
      <c r="C496" s="735" t="s">
        <v>8943</v>
      </c>
      <c r="D496" s="740" t="s">
        <v>16773</v>
      </c>
      <c r="E496" s="740" t="s">
        <v>16676</v>
      </c>
      <c r="F496" s="740" t="s">
        <v>15398</v>
      </c>
      <c r="G496" s="26">
        <v>1</v>
      </c>
      <c r="H496" s="26" t="s">
        <v>15090</v>
      </c>
      <c r="I496" s="26" t="s">
        <v>13007</v>
      </c>
      <c r="J496" s="86" t="s">
        <v>158</v>
      </c>
      <c r="K496" s="86"/>
      <c r="L496" s="734"/>
      <c r="M496" s="86"/>
      <c r="N496" s="64"/>
      <c r="O496" s="86" t="s">
        <v>380</v>
      </c>
      <c r="P496" s="86" t="s">
        <v>380</v>
      </c>
      <c r="Q496" s="86" t="s">
        <v>16855</v>
      </c>
      <c r="R496" s="178"/>
      <c r="S496" s="86"/>
      <c r="T496" s="180"/>
    </row>
    <row r="497" spans="1:20" ht="30" customHeight="1">
      <c r="A497" s="665"/>
      <c r="B497" s="665"/>
      <c r="C497" s="665"/>
      <c r="D497" s="665"/>
      <c r="E497" s="665"/>
      <c r="F497" s="665"/>
      <c r="G497" s="26">
        <v>2</v>
      </c>
      <c r="H497" s="26" t="s">
        <v>13059</v>
      </c>
      <c r="I497" s="26" t="s">
        <v>13007</v>
      </c>
      <c r="J497" s="86" t="s">
        <v>158</v>
      </c>
      <c r="K497" s="86"/>
      <c r="L497" s="665"/>
      <c r="M497" s="86"/>
      <c r="N497" s="64"/>
      <c r="O497" s="86" t="s">
        <v>380</v>
      </c>
      <c r="P497" s="86" t="s">
        <v>380</v>
      </c>
      <c r="Q497" s="86" t="s">
        <v>16855</v>
      </c>
      <c r="R497" s="178"/>
      <c r="S497" s="86"/>
      <c r="T497" s="180"/>
    </row>
    <row r="498" spans="1:20" ht="30" customHeight="1">
      <c r="A498" s="665"/>
      <c r="B498" s="665"/>
      <c r="C498" s="665"/>
      <c r="D498" s="665"/>
      <c r="E498" s="665"/>
      <c r="F498" s="665"/>
      <c r="G498" s="26">
        <v>3</v>
      </c>
      <c r="H498" s="26" t="s">
        <v>16523</v>
      </c>
      <c r="I498" s="26" t="s">
        <v>15473</v>
      </c>
      <c r="J498" s="86" t="s">
        <v>158</v>
      </c>
      <c r="K498" s="86"/>
      <c r="L498" s="665"/>
      <c r="M498" s="86"/>
      <c r="N498" s="64"/>
      <c r="O498" s="86" t="s">
        <v>380</v>
      </c>
      <c r="P498" s="86" t="s">
        <v>380</v>
      </c>
      <c r="Q498" s="86" t="s">
        <v>16855</v>
      </c>
      <c r="R498" s="178"/>
      <c r="S498" s="86"/>
      <c r="T498" s="180"/>
    </row>
    <row r="499" spans="1:20" ht="30" customHeight="1">
      <c r="A499" s="666"/>
      <c r="B499" s="666"/>
      <c r="C499" s="666"/>
      <c r="D499" s="666"/>
      <c r="E499" s="666"/>
      <c r="F499" s="666"/>
      <c r="G499" s="26">
        <v>4</v>
      </c>
      <c r="H499" s="26" t="s">
        <v>15098</v>
      </c>
      <c r="I499" s="26" t="s">
        <v>13007</v>
      </c>
      <c r="J499" s="86" t="s">
        <v>158</v>
      </c>
      <c r="K499" s="86"/>
      <c r="L499" s="666"/>
      <c r="M499" s="86"/>
      <c r="N499" s="64"/>
      <c r="O499" s="86" t="s">
        <v>380</v>
      </c>
      <c r="P499" s="86" t="s">
        <v>380</v>
      </c>
      <c r="Q499" s="86" t="s">
        <v>16855</v>
      </c>
      <c r="R499" s="178"/>
      <c r="S499" s="86"/>
      <c r="T499" s="180"/>
    </row>
    <row r="500" spans="1:20" ht="30" customHeight="1">
      <c r="A500" s="735" t="s">
        <v>16857</v>
      </c>
      <c r="B500" s="735" t="s">
        <v>15505</v>
      </c>
      <c r="C500" s="735" t="s">
        <v>8943</v>
      </c>
      <c r="D500" s="740" t="s">
        <v>16773</v>
      </c>
      <c r="E500" s="740" t="s">
        <v>16683</v>
      </c>
      <c r="F500" s="740" t="s">
        <v>15398</v>
      </c>
      <c r="G500" s="26">
        <v>1</v>
      </c>
      <c r="H500" s="26" t="s">
        <v>15090</v>
      </c>
      <c r="I500" s="26" t="s">
        <v>13007</v>
      </c>
      <c r="J500" s="86" t="s">
        <v>158</v>
      </c>
      <c r="K500" s="86"/>
      <c r="L500" s="734"/>
      <c r="M500" s="86"/>
      <c r="N500" s="64"/>
      <c r="O500" s="86" t="s">
        <v>380</v>
      </c>
      <c r="P500" s="86" t="s">
        <v>380</v>
      </c>
      <c r="Q500" s="86" t="s">
        <v>16861</v>
      </c>
      <c r="R500" s="178"/>
      <c r="S500" s="86"/>
      <c r="T500" s="180"/>
    </row>
    <row r="501" spans="1:20" ht="30" customHeight="1">
      <c r="A501" s="665"/>
      <c r="B501" s="665"/>
      <c r="C501" s="665"/>
      <c r="D501" s="665"/>
      <c r="E501" s="665"/>
      <c r="F501" s="665"/>
      <c r="G501" s="26">
        <v>2</v>
      </c>
      <c r="H501" s="26" t="s">
        <v>13059</v>
      </c>
      <c r="I501" s="26" t="s">
        <v>13007</v>
      </c>
      <c r="J501" s="86" t="s">
        <v>158</v>
      </c>
      <c r="K501" s="86"/>
      <c r="L501" s="665"/>
      <c r="M501" s="86"/>
      <c r="N501" s="64"/>
      <c r="O501" s="86" t="s">
        <v>380</v>
      </c>
      <c r="P501" s="86" t="s">
        <v>380</v>
      </c>
      <c r="Q501" s="86" t="s">
        <v>16861</v>
      </c>
      <c r="R501" s="178"/>
      <c r="S501" s="86"/>
      <c r="T501" s="180"/>
    </row>
    <row r="502" spans="1:20" ht="30" customHeight="1">
      <c r="A502" s="665"/>
      <c r="B502" s="665"/>
      <c r="C502" s="665"/>
      <c r="D502" s="665"/>
      <c r="E502" s="665"/>
      <c r="F502" s="665"/>
      <c r="G502" s="26">
        <v>3</v>
      </c>
      <c r="H502" s="26" t="s">
        <v>16529</v>
      </c>
      <c r="I502" s="26" t="s">
        <v>15473</v>
      </c>
      <c r="J502" s="86" t="s">
        <v>158</v>
      </c>
      <c r="K502" s="86"/>
      <c r="L502" s="665"/>
      <c r="M502" s="86"/>
      <c r="N502" s="64"/>
      <c r="O502" s="86" t="s">
        <v>380</v>
      </c>
      <c r="P502" s="86" t="s">
        <v>380</v>
      </c>
      <c r="Q502" s="86" t="s">
        <v>16861</v>
      </c>
      <c r="R502" s="178"/>
      <c r="S502" s="86"/>
      <c r="T502" s="180"/>
    </row>
    <row r="503" spans="1:20" ht="30" customHeight="1">
      <c r="A503" s="666"/>
      <c r="B503" s="666"/>
      <c r="C503" s="666"/>
      <c r="D503" s="666"/>
      <c r="E503" s="666"/>
      <c r="F503" s="666"/>
      <c r="G503" s="26">
        <v>4</v>
      </c>
      <c r="H503" s="26" t="s">
        <v>15098</v>
      </c>
      <c r="I503" s="26" t="s">
        <v>13007</v>
      </c>
      <c r="J503" s="86" t="s">
        <v>158</v>
      </c>
      <c r="K503" s="86"/>
      <c r="L503" s="666"/>
      <c r="M503" s="86"/>
      <c r="N503" s="64"/>
      <c r="O503" s="86" t="s">
        <v>380</v>
      </c>
      <c r="P503" s="86" t="s">
        <v>380</v>
      </c>
      <c r="Q503" s="86" t="s">
        <v>16861</v>
      </c>
      <c r="R503" s="178"/>
      <c r="S503" s="86"/>
      <c r="T503" s="180"/>
    </row>
    <row r="504" spans="1:20" ht="30" customHeight="1">
      <c r="A504" s="735" t="s">
        <v>16865</v>
      </c>
      <c r="B504" s="735" t="s">
        <v>15505</v>
      </c>
      <c r="C504" s="735" t="s">
        <v>8943</v>
      </c>
      <c r="D504" s="740" t="s">
        <v>16773</v>
      </c>
      <c r="E504" s="740" t="s">
        <v>16691</v>
      </c>
      <c r="F504" s="740" t="s">
        <v>15398</v>
      </c>
      <c r="G504" s="26">
        <v>1</v>
      </c>
      <c r="H504" s="26" t="s">
        <v>15090</v>
      </c>
      <c r="I504" s="26" t="s">
        <v>13007</v>
      </c>
      <c r="J504" s="86" t="s">
        <v>158</v>
      </c>
      <c r="K504" s="86"/>
      <c r="L504" s="734"/>
      <c r="M504" s="86"/>
      <c r="N504" s="64"/>
      <c r="O504" s="86" t="s">
        <v>380</v>
      </c>
      <c r="P504" s="86" t="s">
        <v>380</v>
      </c>
      <c r="Q504" s="86" t="s">
        <v>16869</v>
      </c>
      <c r="R504" s="178"/>
      <c r="S504" s="86"/>
      <c r="T504" s="180"/>
    </row>
    <row r="505" spans="1:20" ht="30" customHeight="1">
      <c r="A505" s="665"/>
      <c r="B505" s="665"/>
      <c r="C505" s="665"/>
      <c r="D505" s="665"/>
      <c r="E505" s="665"/>
      <c r="F505" s="665"/>
      <c r="G505" s="26">
        <v>2</v>
      </c>
      <c r="H505" s="26" t="s">
        <v>13059</v>
      </c>
      <c r="I505" s="26" t="s">
        <v>13007</v>
      </c>
      <c r="J505" s="86" t="s">
        <v>158</v>
      </c>
      <c r="K505" s="86"/>
      <c r="L505" s="665"/>
      <c r="M505" s="86"/>
      <c r="N505" s="64"/>
      <c r="O505" s="86" t="s">
        <v>380</v>
      </c>
      <c r="P505" s="86" t="s">
        <v>380</v>
      </c>
      <c r="Q505" s="86" t="s">
        <v>16869</v>
      </c>
      <c r="R505" s="178"/>
      <c r="S505" s="86"/>
      <c r="T505" s="180"/>
    </row>
    <row r="506" spans="1:20" ht="30" customHeight="1">
      <c r="A506" s="665"/>
      <c r="B506" s="665"/>
      <c r="C506" s="665"/>
      <c r="D506" s="665"/>
      <c r="E506" s="665"/>
      <c r="F506" s="665"/>
      <c r="G506" s="26">
        <v>3</v>
      </c>
      <c r="H506" s="26" t="s">
        <v>16531</v>
      </c>
      <c r="I506" s="26" t="s">
        <v>15473</v>
      </c>
      <c r="J506" s="86" t="s">
        <v>158</v>
      </c>
      <c r="K506" s="86"/>
      <c r="L506" s="665"/>
      <c r="M506" s="86"/>
      <c r="N506" s="64"/>
      <c r="O506" s="86" t="s">
        <v>380</v>
      </c>
      <c r="P506" s="86" t="s">
        <v>380</v>
      </c>
      <c r="Q506" s="86" t="s">
        <v>16869</v>
      </c>
      <c r="R506" s="178"/>
      <c r="S506" s="86"/>
      <c r="T506" s="180"/>
    </row>
    <row r="507" spans="1:20" ht="30" customHeight="1">
      <c r="A507" s="666"/>
      <c r="B507" s="666"/>
      <c r="C507" s="666"/>
      <c r="D507" s="666"/>
      <c r="E507" s="666"/>
      <c r="F507" s="666"/>
      <c r="G507" s="26">
        <v>4</v>
      </c>
      <c r="H507" s="26" t="s">
        <v>15098</v>
      </c>
      <c r="I507" s="26" t="s">
        <v>13007</v>
      </c>
      <c r="J507" s="86" t="s">
        <v>158</v>
      </c>
      <c r="K507" s="86"/>
      <c r="L507" s="666"/>
      <c r="M507" s="86"/>
      <c r="N507" s="64"/>
      <c r="O507" s="86" t="s">
        <v>380</v>
      </c>
      <c r="P507" s="86" t="s">
        <v>380</v>
      </c>
      <c r="Q507" s="86" t="s">
        <v>16869</v>
      </c>
      <c r="R507" s="178"/>
      <c r="S507" s="86"/>
      <c r="T507" s="180"/>
    </row>
    <row r="508" spans="1:20" ht="30" customHeight="1">
      <c r="A508" s="735" t="s">
        <v>16878</v>
      </c>
      <c r="B508" s="735" t="s">
        <v>15505</v>
      </c>
      <c r="C508" s="735" t="s">
        <v>8943</v>
      </c>
      <c r="D508" s="740" t="s">
        <v>16879</v>
      </c>
      <c r="E508" s="740" t="s">
        <v>16696</v>
      </c>
      <c r="F508" s="740" t="s">
        <v>15398</v>
      </c>
      <c r="G508" s="26">
        <v>1</v>
      </c>
      <c r="H508" s="26" t="s">
        <v>16880</v>
      </c>
      <c r="I508" s="26" t="s">
        <v>13007</v>
      </c>
      <c r="J508" s="86" t="s">
        <v>158</v>
      </c>
      <c r="K508" s="86"/>
      <c r="L508" s="734"/>
      <c r="M508" s="86"/>
      <c r="N508" s="64"/>
      <c r="O508" s="86" t="s">
        <v>380</v>
      </c>
      <c r="P508" s="86" t="s">
        <v>380</v>
      </c>
      <c r="Q508" s="86" t="s">
        <v>16881</v>
      </c>
      <c r="R508" s="178"/>
      <c r="S508" s="86"/>
      <c r="T508" s="180"/>
    </row>
    <row r="509" spans="1:20" ht="30" customHeight="1">
      <c r="A509" s="665"/>
      <c r="B509" s="665"/>
      <c r="C509" s="665"/>
      <c r="D509" s="665"/>
      <c r="E509" s="665"/>
      <c r="F509" s="665"/>
      <c r="G509" s="26">
        <v>2</v>
      </c>
      <c r="H509" s="26" t="s">
        <v>15461</v>
      </c>
      <c r="I509" s="26" t="s">
        <v>13007</v>
      </c>
      <c r="J509" s="86" t="s">
        <v>158</v>
      </c>
      <c r="K509" s="86"/>
      <c r="L509" s="665"/>
      <c r="M509" s="86"/>
      <c r="N509" s="64"/>
      <c r="O509" s="86" t="s">
        <v>380</v>
      </c>
      <c r="P509" s="86" t="s">
        <v>380</v>
      </c>
      <c r="Q509" s="86" t="s">
        <v>16881</v>
      </c>
      <c r="R509" s="178"/>
      <c r="S509" s="86"/>
      <c r="T509" s="180"/>
    </row>
    <row r="510" spans="1:20" ht="30" customHeight="1">
      <c r="A510" s="665"/>
      <c r="B510" s="665"/>
      <c r="C510" s="665"/>
      <c r="D510" s="665"/>
      <c r="E510" s="665"/>
      <c r="F510" s="665"/>
      <c r="G510" s="26">
        <v>3</v>
      </c>
      <c r="H510" s="26" t="s">
        <v>16582</v>
      </c>
      <c r="I510" s="26" t="s">
        <v>15473</v>
      </c>
      <c r="J510" s="86" t="s">
        <v>158</v>
      </c>
      <c r="K510" s="86"/>
      <c r="L510" s="665"/>
      <c r="M510" s="86"/>
      <c r="N510" s="64"/>
      <c r="O510" s="86" t="s">
        <v>380</v>
      </c>
      <c r="P510" s="86" t="s">
        <v>380</v>
      </c>
      <c r="Q510" s="86" t="s">
        <v>16881</v>
      </c>
      <c r="R510" s="178"/>
      <c r="S510" s="86"/>
      <c r="T510" s="180"/>
    </row>
    <row r="511" spans="1:20" ht="30" customHeight="1">
      <c r="A511" s="666"/>
      <c r="B511" s="666"/>
      <c r="C511" s="666"/>
      <c r="D511" s="665"/>
      <c r="E511" s="666"/>
      <c r="F511" s="666"/>
      <c r="G511" s="26">
        <v>4</v>
      </c>
      <c r="H511" s="26" t="s">
        <v>16883</v>
      </c>
      <c r="I511" s="26" t="s">
        <v>13007</v>
      </c>
      <c r="J511" s="86" t="s">
        <v>158</v>
      </c>
      <c r="K511" s="86"/>
      <c r="L511" s="666"/>
      <c r="M511" s="86"/>
      <c r="N511" s="64"/>
      <c r="O511" s="86" t="s">
        <v>380</v>
      </c>
      <c r="P511" s="86" t="s">
        <v>380</v>
      </c>
      <c r="Q511" s="86" t="s">
        <v>16881</v>
      </c>
      <c r="R511" s="178"/>
      <c r="S511" s="86"/>
      <c r="T511" s="180"/>
    </row>
    <row r="512" spans="1:20" ht="30" customHeight="1">
      <c r="A512" s="735" t="s">
        <v>16885</v>
      </c>
      <c r="B512" s="735" t="s">
        <v>15505</v>
      </c>
      <c r="C512" s="735" t="s">
        <v>8943</v>
      </c>
      <c r="D512" s="740" t="s">
        <v>16879</v>
      </c>
      <c r="E512" s="740" t="s">
        <v>16701</v>
      </c>
      <c r="F512" s="740" t="s">
        <v>15398</v>
      </c>
      <c r="G512" s="26">
        <v>1</v>
      </c>
      <c r="H512" s="26" t="s">
        <v>16880</v>
      </c>
      <c r="I512" s="26" t="s">
        <v>13007</v>
      </c>
      <c r="J512" s="86" t="s">
        <v>158</v>
      </c>
      <c r="K512" s="86"/>
      <c r="L512" s="734"/>
      <c r="M512" s="86"/>
      <c r="N512" s="64"/>
      <c r="O512" s="86" t="s">
        <v>380</v>
      </c>
      <c r="P512" s="86" t="s">
        <v>380</v>
      </c>
      <c r="Q512" s="86" t="s">
        <v>16886</v>
      </c>
      <c r="R512" s="178"/>
      <c r="S512" s="86"/>
      <c r="T512" s="180"/>
    </row>
    <row r="513" spans="1:20" ht="30" customHeight="1">
      <c r="A513" s="665"/>
      <c r="B513" s="665"/>
      <c r="C513" s="665"/>
      <c r="D513" s="665"/>
      <c r="E513" s="665"/>
      <c r="F513" s="665"/>
      <c r="G513" s="26">
        <v>2</v>
      </c>
      <c r="H513" s="26" t="s">
        <v>15461</v>
      </c>
      <c r="I513" s="26" t="s">
        <v>13007</v>
      </c>
      <c r="J513" s="86" t="s">
        <v>158</v>
      </c>
      <c r="K513" s="86"/>
      <c r="L513" s="665"/>
      <c r="M513" s="86"/>
      <c r="N513" s="64"/>
      <c r="O513" s="86" t="s">
        <v>380</v>
      </c>
      <c r="P513" s="86" t="s">
        <v>380</v>
      </c>
      <c r="Q513" s="86" t="s">
        <v>16886</v>
      </c>
      <c r="R513" s="178"/>
      <c r="S513" s="86"/>
      <c r="T513" s="180"/>
    </row>
    <row r="514" spans="1:20" ht="30" customHeight="1">
      <c r="A514" s="665"/>
      <c r="B514" s="665"/>
      <c r="C514" s="665"/>
      <c r="D514" s="665"/>
      <c r="E514" s="665"/>
      <c r="F514" s="665"/>
      <c r="G514" s="26">
        <v>3</v>
      </c>
      <c r="H514" s="26" t="s">
        <v>16586</v>
      </c>
      <c r="I514" s="26" t="s">
        <v>15473</v>
      </c>
      <c r="J514" s="86" t="s">
        <v>158</v>
      </c>
      <c r="K514" s="86"/>
      <c r="L514" s="665"/>
      <c r="M514" s="86"/>
      <c r="N514" s="64"/>
      <c r="O514" s="86" t="s">
        <v>380</v>
      </c>
      <c r="P514" s="86" t="s">
        <v>380</v>
      </c>
      <c r="Q514" s="86" t="s">
        <v>16886</v>
      </c>
      <c r="R514" s="178"/>
      <c r="S514" s="86"/>
      <c r="T514" s="180"/>
    </row>
    <row r="515" spans="1:20" ht="30" customHeight="1">
      <c r="A515" s="666"/>
      <c r="B515" s="666"/>
      <c r="C515" s="666"/>
      <c r="D515" s="665"/>
      <c r="E515" s="666"/>
      <c r="F515" s="666"/>
      <c r="G515" s="26">
        <v>4</v>
      </c>
      <c r="H515" s="26" t="s">
        <v>16883</v>
      </c>
      <c r="I515" s="26" t="s">
        <v>13007</v>
      </c>
      <c r="J515" s="86" t="s">
        <v>158</v>
      </c>
      <c r="K515" s="86"/>
      <c r="L515" s="666"/>
      <c r="M515" s="86"/>
      <c r="N515" s="64"/>
      <c r="O515" s="86" t="s">
        <v>380</v>
      </c>
      <c r="P515" s="86" t="s">
        <v>380</v>
      </c>
      <c r="Q515" s="86" t="s">
        <v>16886</v>
      </c>
      <c r="R515" s="178"/>
      <c r="S515" s="86"/>
      <c r="T515" s="180"/>
    </row>
    <row r="516" spans="1:20" ht="30" customHeight="1">
      <c r="A516" s="735" t="s">
        <v>16891</v>
      </c>
      <c r="B516" s="735" t="s">
        <v>15505</v>
      </c>
      <c r="C516" s="735" t="s">
        <v>8943</v>
      </c>
      <c r="D516" s="740" t="s">
        <v>16879</v>
      </c>
      <c r="E516" s="740" t="s">
        <v>16709</v>
      </c>
      <c r="F516" s="740" t="s">
        <v>15398</v>
      </c>
      <c r="G516" s="26">
        <v>1</v>
      </c>
      <c r="H516" s="26" t="s">
        <v>16880</v>
      </c>
      <c r="I516" s="26" t="s">
        <v>13007</v>
      </c>
      <c r="J516" s="86" t="s">
        <v>158</v>
      </c>
      <c r="K516" s="86"/>
      <c r="L516" s="734"/>
      <c r="M516" s="86"/>
      <c r="N516" s="64"/>
      <c r="O516" s="86" t="s">
        <v>380</v>
      </c>
      <c r="P516" s="86" t="s">
        <v>380</v>
      </c>
      <c r="Q516" s="86" t="s">
        <v>16894</v>
      </c>
      <c r="R516" s="178"/>
      <c r="S516" s="86"/>
      <c r="T516" s="180"/>
    </row>
    <row r="517" spans="1:20" ht="30" customHeight="1">
      <c r="A517" s="665"/>
      <c r="B517" s="665"/>
      <c r="C517" s="665"/>
      <c r="D517" s="665"/>
      <c r="E517" s="665"/>
      <c r="F517" s="665"/>
      <c r="G517" s="26">
        <v>2</v>
      </c>
      <c r="H517" s="26" t="s">
        <v>15461</v>
      </c>
      <c r="I517" s="26" t="s">
        <v>13007</v>
      </c>
      <c r="J517" s="86" t="s">
        <v>158</v>
      </c>
      <c r="K517" s="86"/>
      <c r="L517" s="665"/>
      <c r="M517" s="86"/>
      <c r="N517" s="64"/>
      <c r="O517" s="86" t="s">
        <v>380</v>
      </c>
      <c r="P517" s="86" t="s">
        <v>380</v>
      </c>
      <c r="Q517" s="86" t="s">
        <v>16894</v>
      </c>
      <c r="R517" s="178"/>
      <c r="S517" s="86"/>
      <c r="T517" s="180"/>
    </row>
    <row r="518" spans="1:20" ht="30" customHeight="1">
      <c r="A518" s="665"/>
      <c r="B518" s="665"/>
      <c r="C518" s="665"/>
      <c r="D518" s="665"/>
      <c r="E518" s="665"/>
      <c r="F518" s="665"/>
      <c r="G518" s="26">
        <v>3</v>
      </c>
      <c r="H518" s="26" t="s">
        <v>16586</v>
      </c>
      <c r="I518" s="26" t="s">
        <v>15473</v>
      </c>
      <c r="J518" s="86" t="s">
        <v>158</v>
      </c>
      <c r="K518" s="86"/>
      <c r="L518" s="665"/>
      <c r="M518" s="86"/>
      <c r="N518" s="64"/>
      <c r="O518" s="86" t="s">
        <v>380</v>
      </c>
      <c r="P518" s="86" t="s">
        <v>380</v>
      </c>
      <c r="Q518" s="86" t="s">
        <v>16894</v>
      </c>
      <c r="R518" s="178"/>
      <c r="S518" s="86"/>
      <c r="T518" s="180"/>
    </row>
    <row r="519" spans="1:20" ht="30" customHeight="1">
      <c r="A519" s="666"/>
      <c r="B519" s="666"/>
      <c r="C519" s="666"/>
      <c r="D519" s="665"/>
      <c r="E519" s="666"/>
      <c r="F519" s="666"/>
      <c r="G519" s="26">
        <v>4</v>
      </c>
      <c r="H519" s="26" t="s">
        <v>16883</v>
      </c>
      <c r="I519" s="26" t="s">
        <v>13007</v>
      </c>
      <c r="J519" s="86" t="s">
        <v>158</v>
      </c>
      <c r="K519" s="86"/>
      <c r="L519" s="666"/>
      <c r="M519" s="86"/>
      <c r="N519" s="64"/>
      <c r="O519" s="86" t="s">
        <v>380</v>
      </c>
      <c r="P519" s="86" t="s">
        <v>380</v>
      </c>
      <c r="Q519" s="86" t="s">
        <v>16894</v>
      </c>
      <c r="R519" s="178"/>
      <c r="S519" s="86"/>
      <c r="T519" s="180"/>
    </row>
    <row r="520" spans="1:20" ht="30" customHeight="1">
      <c r="A520" s="735" t="s">
        <v>16902</v>
      </c>
      <c r="B520" s="735" t="s">
        <v>15505</v>
      </c>
      <c r="C520" s="735" t="s">
        <v>8943</v>
      </c>
      <c r="D520" s="740" t="s">
        <v>16879</v>
      </c>
      <c r="E520" s="740" t="s">
        <v>16714</v>
      </c>
      <c r="F520" s="740" t="s">
        <v>15398</v>
      </c>
      <c r="G520" s="26">
        <v>1</v>
      </c>
      <c r="H520" s="26" t="s">
        <v>16880</v>
      </c>
      <c r="I520" s="26" t="s">
        <v>13007</v>
      </c>
      <c r="J520" s="86" t="s">
        <v>158</v>
      </c>
      <c r="K520" s="86"/>
      <c r="L520" s="734"/>
      <c r="M520" s="86"/>
      <c r="N520" s="64"/>
      <c r="O520" s="86" t="s">
        <v>380</v>
      </c>
      <c r="P520" s="86" t="s">
        <v>380</v>
      </c>
      <c r="Q520" s="86" t="s">
        <v>16905</v>
      </c>
      <c r="R520" s="178"/>
      <c r="S520" s="86"/>
      <c r="T520" s="180"/>
    </row>
    <row r="521" spans="1:20" ht="30" customHeight="1">
      <c r="A521" s="665"/>
      <c r="B521" s="665"/>
      <c r="C521" s="665"/>
      <c r="D521" s="665"/>
      <c r="E521" s="665"/>
      <c r="F521" s="665"/>
      <c r="G521" s="26">
        <v>2</v>
      </c>
      <c r="H521" s="26" t="s">
        <v>15461</v>
      </c>
      <c r="I521" s="26" t="s">
        <v>13007</v>
      </c>
      <c r="J521" s="86" t="s">
        <v>158</v>
      </c>
      <c r="K521" s="86"/>
      <c r="L521" s="665"/>
      <c r="M521" s="86"/>
      <c r="N521" s="64"/>
      <c r="O521" s="86" t="s">
        <v>380</v>
      </c>
      <c r="P521" s="86" t="s">
        <v>380</v>
      </c>
      <c r="Q521" s="86" t="s">
        <v>16905</v>
      </c>
      <c r="R521" s="178"/>
      <c r="S521" s="86"/>
      <c r="T521" s="180"/>
    </row>
    <row r="522" spans="1:20" ht="30" customHeight="1">
      <c r="A522" s="665"/>
      <c r="B522" s="665"/>
      <c r="C522" s="665"/>
      <c r="D522" s="665"/>
      <c r="E522" s="665"/>
      <c r="F522" s="665"/>
      <c r="G522" s="26">
        <v>3</v>
      </c>
      <c r="H522" s="26" t="s">
        <v>16591</v>
      </c>
      <c r="I522" s="26" t="s">
        <v>15473</v>
      </c>
      <c r="J522" s="86" t="s">
        <v>158</v>
      </c>
      <c r="K522" s="86"/>
      <c r="L522" s="665"/>
      <c r="M522" s="86"/>
      <c r="N522" s="64"/>
      <c r="O522" s="86" t="s">
        <v>380</v>
      </c>
      <c r="P522" s="86" t="s">
        <v>380</v>
      </c>
      <c r="Q522" s="86" t="s">
        <v>16905</v>
      </c>
      <c r="R522" s="178"/>
      <c r="S522" s="86"/>
      <c r="T522" s="180"/>
    </row>
    <row r="523" spans="1:20" ht="30" customHeight="1">
      <c r="A523" s="666"/>
      <c r="B523" s="666"/>
      <c r="C523" s="666"/>
      <c r="D523" s="665"/>
      <c r="E523" s="666"/>
      <c r="F523" s="666"/>
      <c r="G523" s="26">
        <v>4</v>
      </c>
      <c r="H523" s="26" t="s">
        <v>16883</v>
      </c>
      <c r="I523" s="26" t="s">
        <v>13007</v>
      </c>
      <c r="J523" s="86" t="s">
        <v>158</v>
      </c>
      <c r="K523" s="86"/>
      <c r="L523" s="666"/>
      <c r="M523" s="86"/>
      <c r="N523" s="64"/>
      <c r="O523" s="86" t="s">
        <v>380</v>
      </c>
      <c r="P523" s="86" t="s">
        <v>380</v>
      </c>
      <c r="Q523" s="86" t="s">
        <v>16905</v>
      </c>
      <c r="R523" s="178"/>
      <c r="S523" s="86"/>
      <c r="T523" s="180"/>
    </row>
    <row r="524" spans="1:20" ht="30" customHeight="1">
      <c r="A524" s="735" t="s">
        <v>16910</v>
      </c>
      <c r="B524" s="735" t="s">
        <v>15505</v>
      </c>
      <c r="C524" s="735" t="s">
        <v>8943</v>
      </c>
      <c r="D524" s="740" t="s">
        <v>16879</v>
      </c>
      <c r="E524" s="740" t="s">
        <v>16720</v>
      </c>
      <c r="F524" s="740" t="s">
        <v>15398</v>
      </c>
      <c r="G524" s="26">
        <v>1</v>
      </c>
      <c r="H524" s="26" t="s">
        <v>16880</v>
      </c>
      <c r="I524" s="26" t="s">
        <v>13007</v>
      </c>
      <c r="J524" s="86" t="s">
        <v>158</v>
      </c>
      <c r="K524" s="86"/>
      <c r="L524" s="734"/>
      <c r="M524" s="86"/>
      <c r="N524" s="64"/>
      <c r="O524" s="86" t="s">
        <v>380</v>
      </c>
      <c r="P524" s="86" t="s">
        <v>380</v>
      </c>
      <c r="Q524" s="86" t="s">
        <v>16911</v>
      </c>
      <c r="R524" s="178"/>
      <c r="S524" s="86"/>
      <c r="T524" s="180"/>
    </row>
    <row r="525" spans="1:20" ht="30" customHeight="1">
      <c r="A525" s="665"/>
      <c r="B525" s="665"/>
      <c r="C525" s="665"/>
      <c r="D525" s="665"/>
      <c r="E525" s="665"/>
      <c r="F525" s="665"/>
      <c r="G525" s="26">
        <v>2</v>
      </c>
      <c r="H525" s="26" t="s">
        <v>15461</v>
      </c>
      <c r="I525" s="26" t="s">
        <v>13007</v>
      </c>
      <c r="J525" s="86" t="s">
        <v>158</v>
      </c>
      <c r="K525" s="86"/>
      <c r="L525" s="665"/>
      <c r="M525" s="86"/>
      <c r="N525" s="64"/>
      <c r="O525" s="86" t="s">
        <v>380</v>
      </c>
      <c r="P525" s="86" t="s">
        <v>380</v>
      </c>
      <c r="Q525" s="86" t="s">
        <v>16911</v>
      </c>
      <c r="R525" s="178"/>
      <c r="S525" s="86"/>
      <c r="T525" s="180"/>
    </row>
    <row r="526" spans="1:20" ht="30" customHeight="1">
      <c r="A526" s="665"/>
      <c r="B526" s="665"/>
      <c r="C526" s="665"/>
      <c r="D526" s="665"/>
      <c r="E526" s="665"/>
      <c r="F526" s="665"/>
      <c r="G526" s="26">
        <v>3</v>
      </c>
      <c r="H526" s="26" t="s">
        <v>16593</v>
      </c>
      <c r="I526" s="26" t="s">
        <v>15473</v>
      </c>
      <c r="J526" s="86" t="s">
        <v>158</v>
      </c>
      <c r="K526" s="86"/>
      <c r="L526" s="665"/>
      <c r="M526" s="86"/>
      <c r="N526" s="64"/>
      <c r="O526" s="86" t="s">
        <v>380</v>
      </c>
      <c r="P526" s="86" t="s">
        <v>380</v>
      </c>
      <c r="Q526" s="86" t="s">
        <v>16911</v>
      </c>
      <c r="R526" s="178"/>
      <c r="S526" s="86"/>
      <c r="T526" s="180"/>
    </row>
    <row r="527" spans="1:20" ht="30" customHeight="1">
      <c r="A527" s="666"/>
      <c r="B527" s="666"/>
      <c r="C527" s="666"/>
      <c r="D527" s="665"/>
      <c r="E527" s="666"/>
      <c r="F527" s="666"/>
      <c r="G527" s="26">
        <v>4</v>
      </c>
      <c r="H527" s="26" t="s">
        <v>16883</v>
      </c>
      <c r="I527" s="26" t="s">
        <v>13007</v>
      </c>
      <c r="J527" s="86" t="s">
        <v>158</v>
      </c>
      <c r="K527" s="86"/>
      <c r="L527" s="666"/>
      <c r="M527" s="86"/>
      <c r="N527" s="64"/>
      <c r="O527" s="86" t="s">
        <v>380</v>
      </c>
      <c r="P527" s="86" t="s">
        <v>380</v>
      </c>
      <c r="Q527" s="86" t="s">
        <v>16911</v>
      </c>
      <c r="R527" s="178"/>
      <c r="S527" s="86"/>
      <c r="T527" s="180"/>
    </row>
    <row r="528" spans="1:20" ht="30" customHeight="1">
      <c r="A528" s="735" t="s">
        <v>16912</v>
      </c>
      <c r="B528" s="735" t="s">
        <v>15505</v>
      </c>
      <c r="C528" s="735" t="s">
        <v>8943</v>
      </c>
      <c r="D528" s="740" t="s">
        <v>16879</v>
      </c>
      <c r="E528" s="740" t="s">
        <v>16724</v>
      </c>
      <c r="F528" s="740" t="s">
        <v>15398</v>
      </c>
      <c r="G528" s="26">
        <v>1</v>
      </c>
      <c r="H528" s="26" t="s">
        <v>16880</v>
      </c>
      <c r="I528" s="26" t="s">
        <v>13007</v>
      </c>
      <c r="J528" s="86" t="s">
        <v>158</v>
      </c>
      <c r="K528" s="86"/>
      <c r="L528" s="734"/>
      <c r="M528" s="86"/>
      <c r="N528" s="64"/>
      <c r="O528" s="86" t="s">
        <v>380</v>
      </c>
      <c r="P528" s="86" t="s">
        <v>380</v>
      </c>
      <c r="Q528" s="86" t="s">
        <v>16915</v>
      </c>
      <c r="R528" s="178"/>
      <c r="S528" s="86"/>
      <c r="T528" s="180"/>
    </row>
    <row r="529" spans="1:20" ht="30" customHeight="1">
      <c r="A529" s="665"/>
      <c r="B529" s="665"/>
      <c r="C529" s="665"/>
      <c r="D529" s="665"/>
      <c r="E529" s="665"/>
      <c r="F529" s="665"/>
      <c r="G529" s="26">
        <v>2</v>
      </c>
      <c r="H529" s="26" t="s">
        <v>15461</v>
      </c>
      <c r="I529" s="26" t="s">
        <v>13007</v>
      </c>
      <c r="J529" s="86" t="s">
        <v>158</v>
      </c>
      <c r="K529" s="86"/>
      <c r="L529" s="665"/>
      <c r="M529" s="86"/>
      <c r="N529" s="64"/>
      <c r="O529" s="86" t="s">
        <v>380</v>
      </c>
      <c r="P529" s="86" t="s">
        <v>380</v>
      </c>
      <c r="Q529" s="86" t="s">
        <v>16915</v>
      </c>
      <c r="R529" s="178"/>
      <c r="S529" s="86"/>
      <c r="T529" s="180"/>
    </row>
    <row r="530" spans="1:20" ht="30" customHeight="1">
      <c r="A530" s="665"/>
      <c r="B530" s="665"/>
      <c r="C530" s="665"/>
      <c r="D530" s="665"/>
      <c r="E530" s="665"/>
      <c r="F530" s="665"/>
      <c r="G530" s="26">
        <v>3</v>
      </c>
      <c r="H530" s="26" t="s">
        <v>16595</v>
      </c>
      <c r="I530" s="26" t="s">
        <v>15473</v>
      </c>
      <c r="J530" s="86" t="s">
        <v>158</v>
      </c>
      <c r="K530" s="86"/>
      <c r="L530" s="665"/>
      <c r="M530" s="86"/>
      <c r="N530" s="64"/>
      <c r="O530" s="86" t="s">
        <v>380</v>
      </c>
      <c r="P530" s="86" t="s">
        <v>380</v>
      </c>
      <c r="Q530" s="86" t="s">
        <v>16915</v>
      </c>
      <c r="R530" s="178"/>
      <c r="S530" s="86"/>
      <c r="T530" s="180"/>
    </row>
    <row r="531" spans="1:20" ht="30" customHeight="1">
      <c r="A531" s="666"/>
      <c r="B531" s="666"/>
      <c r="C531" s="666"/>
      <c r="D531" s="665"/>
      <c r="E531" s="666"/>
      <c r="F531" s="666"/>
      <c r="G531" s="26">
        <v>4</v>
      </c>
      <c r="H531" s="26" t="s">
        <v>16883</v>
      </c>
      <c r="I531" s="26" t="s">
        <v>13007</v>
      </c>
      <c r="J531" s="86" t="s">
        <v>158</v>
      </c>
      <c r="K531" s="86"/>
      <c r="L531" s="666"/>
      <c r="M531" s="86"/>
      <c r="N531" s="64"/>
      <c r="O531" s="86" t="s">
        <v>380</v>
      </c>
      <c r="P531" s="86" t="s">
        <v>380</v>
      </c>
      <c r="Q531" s="86" t="s">
        <v>16915</v>
      </c>
      <c r="R531" s="178"/>
      <c r="S531" s="86"/>
      <c r="T531" s="180"/>
    </row>
    <row r="532" spans="1:20" ht="30" customHeight="1">
      <c r="A532" s="735" t="s">
        <v>16926</v>
      </c>
      <c r="B532" s="735" t="s">
        <v>15505</v>
      </c>
      <c r="C532" s="735" t="s">
        <v>8943</v>
      </c>
      <c r="D532" s="740" t="s">
        <v>16879</v>
      </c>
      <c r="E532" s="740" t="s">
        <v>16732</v>
      </c>
      <c r="F532" s="740" t="s">
        <v>15398</v>
      </c>
      <c r="G532" s="26">
        <v>1</v>
      </c>
      <c r="H532" s="26" t="s">
        <v>16880</v>
      </c>
      <c r="I532" s="26" t="s">
        <v>13007</v>
      </c>
      <c r="J532" s="86" t="s">
        <v>158</v>
      </c>
      <c r="K532" s="86"/>
      <c r="L532" s="734"/>
      <c r="M532" s="86"/>
      <c r="N532" s="64"/>
      <c r="O532" s="86" t="s">
        <v>380</v>
      </c>
      <c r="P532" s="86" t="s">
        <v>380</v>
      </c>
      <c r="Q532" s="86" t="s">
        <v>16927</v>
      </c>
      <c r="R532" s="178"/>
      <c r="S532" s="86"/>
      <c r="T532" s="180"/>
    </row>
    <row r="533" spans="1:20" ht="30" customHeight="1">
      <c r="A533" s="665"/>
      <c r="B533" s="665"/>
      <c r="C533" s="665"/>
      <c r="D533" s="665"/>
      <c r="E533" s="665"/>
      <c r="F533" s="665"/>
      <c r="G533" s="26">
        <v>2</v>
      </c>
      <c r="H533" s="26" t="s">
        <v>15461</v>
      </c>
      <c r="I533" s="26" t="s">
        <v>13007</v>
      </c>
      <c r="J533" s="86" t="s">
        <v>158</v>
      </c>
      <c r="K533" s="86"/>
      <c r="L533" s="665"/>
      <c r="M533" s="86"/>
      <c r="N533" s="64"/>
      <c r="O533" s="86" t="s">
        <v>380</v>
      </c>
      <c r="P533" s="86" t="s">
        <v>380</v>
      </c>
      <c r="Q533" s="86" t="s">
        <v>16927</v>
      </c>
      <c r="R533" s="178"/>
      <c r="S533" s="86"/>
      <c r="T533" s="180"/>
    </row>
    <row r="534" spans="1:20" ht="30" customHeight="1">
      <c r="A534" s="665"/>
      <c r="B534" s="665"/>
      <c r="C534" s="665"/>
      <c r="D534" s="665"/>
      <c r="E534" s="665"/>
      <c r="F534" s="665"/>
      <c r="G534" s="26">
        <v>3</v>
      </c>
      <c r="H534" s="26" t="s">
        <v>16600</v>
      </c>
      <c r="I534" s="26" t="s">
        <v>15473</v>
      </c>
      <c r="J534" s="86" t="s">
        <v>158</v>
      </c>
      <c r="K534" s="86"/>
      <c r="L534" s="665"/>
      <c r="M534" s="86"/>
      <c r="N534" s="64"/>
      <c r="O534" s="86" t="s">
        <v>380</v>
      </c>
      <c r="P534" s="86" t="s">
        <v>380</v>
      </c>
      <c r="Q534" s="86" t="s">
        <v>16927</v>
      </c>
      <c r="R534" s="178"/>
      <c r="S534" s="86"/>
      <c r="T534" s="180"/>
    </row>
    <row r="535" spans="1:20" ht="30" customHeight="1">
      <c r="A535" s="666"/>
      <c r="B535" s="666"/>
      <c r="C535" s="666"/>
      <c r="D535" s="665"/>
      <c r="E535" s="666"/>
      <c r="F535" s="666"/>
      <c r="G535" s="26">
        <v>4</v>
      </c>
      <c r="H535" s="26" t="s">
        <v>16883</v>
      </c>
      <c r="I535" s="26" t="s">
        <v>13007</v>
      </c>
      <c r="J535" s="86" t="s">
        <v>158</v>
      </c>
      <c r="K535" s="86"/>
      <c r="L535" s="666"/>
      <c r="M535" s="86"/>
      <c r="N535" s="64"/>
      <c r="O535" s="86" t="s">
        <v>380</v>
      </c>
      <c r="P535" s="86" t="s">
        <v>380</v>
      </c>
      <c r="Q535" s="86" t="s">
        <v>16927</v>
      </c>
      <c r="R535" s="178"/>
      <c r="S535" s="86"/>
      <c r="T535" s="180"/>
    </row>
    <row r="536" spans="1:20" ht="30" customHeight="1">
      <c r="A536" s="735" t="s">
        <v>16931</v>
      </c>
      <c r="B536" s="735" t="s">
        <v>15505</v>
      </c>
      <c r="C536" s="735" t="s">
        <v>8943</v>
      </c>
      <c r="D536" s="740" t="s">
        <v>16879</v>
      </c>
      <c r="E536" s="740" t="s">
        <v>16738</v>
      </c>
      <c r="F536" s="740" t="s">
        <v>15398</v>
      </c>
      <c r="G536" s="26">
        <v>1</v>
      </c>
      <c r="H536" s="26" t="s">
        <v>16880</v>
      </c>
      <c r="I536" s="26" t="s">
        <v>13007</v>
      </c>
      <c r="J536" s="86" t="s">
        <v>158</v>
      </c>
      <c r="K536" s="86"/>
      <c r="L536" s="734"/>
      <c r="M536" s="86"/>
      <c r="N536" s="64"/>
      <c r="O536" s="86" t="s">
        <v>380</v>
      </c>
      <c r="P536" s="86" t="s">
        <v>380</v>
      </c>
      <c r="Q536" s="86" t="s">
        <v>16933</v>
      </c>
      <c r="R536" s="178"/>
      <c r="S536" s="86"/>
      <c r="T536" s="180"/>
    </row>
    <row r="537" spans="1:20" ht="30" customHeight="1">
      <c r="A537" s="665"/>
      <c r="B537" s="665"/>
      <c r="C537" s="665"/>
      <c r="D537" s="665"/>
      <c r="E537" s="665"/>
      <c r="F537" s="665"/>
      <c r="G537" s="26">
        <v>2</v>
      </c>
      <c r="H537" s="26" t="s">
        <v>15461</v>
      </c>
      <c r="I537" s="26" t="s">
        <v>13007</v>
      </c>
      <c r="J537" s="86" t="s">
        <v>158</v>
      </c>
      <c r="K537" s="86"/>
      <c r="L537" s="665"/>
      <c r="M537" s="86"/>
      <c r="N537" s="64"/>
      <c r="O537" s="86" t="s">
        <v>380</v>
      </c>
      <c r="P537" s="86" t="s">
        <v>380</v>
      </c>
      <c r="Q537" s="86" t="s">
        <v>16933</v>
      </c>
      <c r="R537" s="178"/>
      <c r="S537" s="86"/>
      <c r="T537" s="180"/>
    </row>
    <row r="538" spans="1:20" ht="30" customHeight="1">
      <c r="A538" s="665"/>
      <c r="B538" s="665"/>
      <c r="C538" s="665"/>
      <c r="D538" s="665"/>
      <c r="E538" s="665"/>
      <c r="F538" s="665"/>
      <c r="G538" s="26">
        <v>3</v>
      </c>
      <c r="H538" s="26" t="s">
        <v>16602</v>
      </c>
      <c r="I538" s="26" t="s">
        <v>15473</v>
      </c>
      <c r="J538" s="86" t="s">
        <v>158</v>
      </c>
      <c r="K538" s="86"/>
      <c r="L538" s="665"/>
      <c r="M538" s="86"/>
      <c r="N538" s="64"/>
      <c r="O538" s="86" t="s">
        <v>380</v>
      </c>
      <c r="P538" s="86" t="s">
        <v>380</v>
      </c>
      <c r="Q538" s="86" t="s">
        <v>16933</v>
      </c>
      <c r="R538" s="178"/>
      <c r="S538" s="86"/>
      <c r="T538" s="180"/>
    </row>
    <row r="539" spans="1:20" ht="30" customHeight="1">
      <c r="A539" s="666"/>
      <c r="B539" s="666"/>
      <c r="C539" s="666"/>
      <c r="D539" s="665"/>
      <c r="E539" s="666"/>
      <c r="F539" s="666"/>
      <c r="G539" s="26">
        <v>4</v>
      </c>
      <c r="H539" s="26" t="s">
        <v>16883</v>
      </c>
      <c r="I539" s="26" t="s">
        <v>13007</v>
      </c>
      <c r="J539" s="86" t="s">
        <v>158</v>
      </c>
      <c r="K539" s="86"/>
      <c r="L539" s="666"/>
      <c r="M539" s="86"/>
      <c r="N539" s="64"/>
      <c r="O539" s="86" t="s">
        <v>380</v>
      </c>
      <c r="P539" s="86" t="s">
        <v>380</v>
      </c>
      <c r="Q539" s="86" t="s">
        <v>16933</v>
      </c>
      <c r="R539" s="178"/>
      <c r="S539" s="86"/>
      <c r="T539" s="180"/>
    </row>
    <row r="540" spans="1:20" ht="30" customHeight="1">
      <c r="A540" s="735" t="s">
        <v>16945</v>
      </c>
      <c r="B540" s="735" t="s">
        <v>15505</v>
      </c>
      <c r="C540" s="735" t="s">
        <v>8943</v>
      </c>
      <c r="D540" s="740" t="s">
        <v>16879</v>
      </c>
      <c r="E540" s="740" t="s">
        <v>16742</v>
      </c>
      <c r="F540" s="740" t="s">
        <v>15398</v>
      </c>
      <c r="G540" s="26">
        <v>1</v>
      </c>
      <c r="H540" s="26" t="s">
        <v>16880</v>
      </c>
      <c r="I540" s="26" t="s">
        <v>13007</v>
      </c>
      <c r="J540" s="86" t="s">
        <v>158</v>
      </c>
      <c r="K540" s="86"/>
      <c r="L540" s="734"/>
      <c r="M540" s="86"/>
      <c r="N540" s="64"/>
      <c r="O540" s="86" t="s">
        <v>380</v>
      </c>
      <c r="P540" s="86" t="s">
        <v>380</v>
      </c>
      <c r="Q540" s="86" t="s">
        <v>16947</v>
      </c>
      <c r="R540" s="178"/>
      <c r="S540" s="86"/>
      <c r="T540" s="180"/>
    </row>
    <row r="541" spans="1:20" ht="30" customHeight="1">
      <c r="A541" s="665"/>
      <c r="B541" s="665"/>
      <c r="C541" s="665"/>
      <c r="D541" s="665"/>
      <c r="E541" s="665"/>
      <c r="F541" s="665"/>
      <c r="G541" s="26">
        <v>2</v>
      </c>
      <c r="H541" s="26" t="s">
        <v>15461</v>
      </c>
      <c r="I541" s="26" t="s">
        <v>13007</v>
      </c>
      <c r="J541" s="86" t="s">
        <v>158</v>
      </c>
      <c r="K541" s="86"/>
      <c r="L541" s="665"/>
      <c r="M541" s="86"/>
      <c r="N541" s="64"/>
      <c r="O541" s="86" t="s">
        <v>380</v>
      </c>
      <c r="P541" s="86" t="s">
        <v>380</v>
      </c>
      <c r="Q541" s="86" t="s">
        <v>16947</v>
      </c>
      <c r="R541" s="178"/>
      <c r="S541" s="86"/>
      <c r="T541" s="180"/>
    </row>
    <row r="542" spans="1:20" ht="30" customHeight="1">
      <c r="A542" s="665"/>
      <c r="B542" s="665"/>
      <c r="C542" s="665"/>
      <c r="D542" s="665"/>
      <c r="E542" s="665"/>
      <c r="F542" s="665"/>
      <c r="G542" s="26">
        <v>3</v>
      </c>
      <c r="H542" s="26" t="s">
        <v>16603</v>
      </c>
      <c r="I542" s="26" t="s">
        <v>15473</v>
      </c>
      <c r="J542" s="86" t="s">
        <v>158</v>
      </c>
      <c r="K542" s="86"/>
      <c r="L542" s="665"/>
      <c r="M542" s="86"/>
      <c r="N542" s="64"/>
      <c r="O542" s="86" t="s">
        <v>380</v>
      </c>
      <c r="P542" s="86" t="s">
        <v>380</v>
      </c>
      <c r="Q542" s="86" t="s">
        <v>16947</v>
      </c>
      <c r="R542" s="178"/>
      <c r="S542" s="86"/>
      <c r="T542" s="180"/>
    </row>
    <row r="543" spans="1:20" ht="30" customHeight="1">
      <c r="A543" s="666"/>
      <c r="B543" s="666"/>
      <c r="C543" s="666"/>
      <c r="D543" s="665"/>
      <c r="E543" s="666"/>
      <c r="F543" s="666"/>
      <c r="G543" s="26">
        <v>4</v>
      </c>
      <c r="H543" s="26" t="s">
        <v>16883</v>
      </c>
      <c r="I543" s="26" t="s">
        <v>13007</v>
      </c>
      <c r="J543" s="86" t="s">
        <v>158</v>
      </c>
      <c r="K543" s="86"/>
      <c r="L543" s="666"/>
      <c r="M543" s="86"/>
      <c r="N543" s="64"/>
      <c r="O543" s="86" t="s">
        <v>380</v>
      </c>
      <c r="P543" s="86" t="s">
        <v>380</v>
      </c>
      <c r="Q543" s="86" t="s">
        <v>16947</v>
      </c>
      <c r="R543" s="178"/>
      <c r="S543" s="86"/>
      <c r="T543" s="180"/>
    </row>
    <row r="544" spans="1:20" ht="30" customHeight="1">
      <c r="A544" s="735" t="s">
        <v>16948</v>
      </c>
      <c r="B544" s="735" t="s">
        <v>15505</v>
      </c>
      <c r="C544" s="735" t="s">
        <v>8943</v>
      </c>
      <c r="D544" s="740" t="s">
        <v>16879</v>
      </c>
      <c r="E544" s="740" t="s">
        <v>16757</v>
      </c>
      <c r="F544" s="740" t="s">
        <v>15398</v>
      </c>
      <c r="G544" s="26">
        <v>1</v>
      </c>
      <c r="H544" s="26" t="s">
        <v>16880</v>
      </c>
      <c r="I544" s="26" t="s">
        <v>13007</v>
      </c>
      <c r="J544" s="86" t="s">
        <v>158</v>
      </c>
      <c r="K544" s="86"/>
      <c r="L544" s="734"/>
      <c r="M544" s="86"/>
      <c r="N544" s="64"/>
      <c r="O544" s="86" t="s">
        <v>380</v>
      </c>
      <c r="P544" s="86" t="s">
        <v>380</v>
      </c>
      <c r="Q544" s="86" t="s">
        <v>16949</v>
      </c>
      <c r="R544" s="178"/>
      <c r="S544" s="86"/>
      <c r="T544" s="180"/>
    </row>
    <row r="545" spans="1:20" ht="30" customHeight="1">
      <c r="A545" s="665"/>
      <c r="B545" s="665"/>
      <c r="C545" s="665"/>
      <c r="D545" s="665"/>
      <c r="E545" s="665"/>
      <c r="F545" s="665"/>
      <c r="G545" s="26">
        <v>2</v>
      </c>
      <c r="H545" s="26" t="s">
        <v>15461</v>
      </c>
      <c r="I545" s="26" t="s">
        <v>13007</v>
      </c>
      <c r="J545" s="86" t="s">
        <v>158</v>
      </c>
      <c r="K545" s="86"/>
      <c r="L545" s="665"/>
      <c r="M545" s="86"/>
      <c r="N545" s="64"/>
      <c r="O545" s="86" t="s">
        <v>380</v>
      </c>
      <c r="P545" s="86" t="s">
        <v>380</v>
      </c>
      <c r="Q545" s="86" t="s">
        <v>16949</v>
      </c>
      <c r="R545" s="178"/>
      <c r="S545" s="86"/>
      <c r="T545" s="180"/>
    </row>
    <row r="546" spans="1:20" ht="30" customHeight="1">
      <c r="A546" s="665"/>
      <c r="B546" s="665"/>
      <c r="C546" s="665"/>
      <c r="D546" s="665"/>
      <c r="E546" s="665"/>
      <c r="F546" s="665"/>
      <c r="G546" s="26">
        <v>3</v>
      </c>
      <c r="H546" s="26" t="s">
        <v>16606</v>
      </c>
      <c r="I546" s="26" t="s">
        <v>15473</v>
      </c>
      <c r="J546" s="86" t="s">
        <v>158</v>
      </c>
      <c r="K546" s="86"/>
      <c r="L546" s="665"/>
      <c r="M546" s="86"/>
      <c r="N546" s="64"/>
      <c r="O546" s="86" t="s">
        <v>380</v>
      </c>
      <c r="P546" s="86" t="s">
        <v>380</v>
      </c>
      <c r="Q546" s="86" t="s">
        <v>16949</v>
      </c>
      <c r="R546" s="178"/>
      <c r="S546" s="86"/>
      <c r="T546" s="180"/>
    </row>
    <row r="547" spans="1:20" ht="30" customHeight="1">
      <c r="A547" s="666"/>
      <c r="B547" s="666"/>
      <c r="C547" s="666"/>
      <c r="D547" s="665"/>
      <c r="E547" s="666"/>
      <c r="F547" s="666"/>
      <c r="G547" s="26">
        <v>4</v>
      </c>
      <c r="H547" s="26" t="s">
        <v>16883</v>
      </c>
      <c r="I547" s="26" t="s">
        <v>13007</v>
      </c>
      <c r="J547" s="86" t="s">
        <v>158</v>
      </c>
      <c r="K547" s="86"/>
      <c r="L547" s="666"/>
      <c r="M547" s="86"/>
      <c r="N547" s="64"/>
      <c r="O547" s="86" t="s">
        <v>380</v>
      </c>
      <c r="P547" s="86" t="s">
        <v>380</v>
      </c>
      <c r="Q547" s="86" t="s">
        <v>16949</v>
      </c>
      <c r="R547" s="178"/>
      <c r="S547" s="86"/>
      <c r="T547" s="180"/>
    </row>
    <row r="548" spans="1:20" ht="30" customHeight="1">
      <c r="A548" s="735" t="s">
        <v>16951</v>
      </c>
      <c r="B548" s="735" t="s">
        <v>15505</v>
      </c>
      <c r="C548" s="735" t="s">
        <v>8943</v>
      </c>
      <c r="D548" s="740" t="s">
        <v>16879</v>
      </c>
      <c r="E548" s="740" t="s">
        <v>16765</v>
      </c>
      <c r="F548" s="740" t="s">
        <v>15398</v>
      </c>
      <c r="G548" s="26">
        <v>1</v>
      </c>
      <c r="H548" s="26" t="s">
        <v>16880</v>
      </c>
      <c r="I548" s="26" t="s">
        <v>13007</v>
      </c>
      <c r="J548" s="86" t="s">
        <v>158</v>
      </c>
      <c r="K548" s="86"/>
      <c r="L548" s="734"/>
      <c r="M548" s="86"/>
      <c r="N548" s="64"/>
      <c r="O548" s="86" t="s">
        <v>380</v>
      </c>
      <c r="P548" s="86" t="s">
        <v>380</v>
      </c>
      <c r="Q548" s="86" t="s">
        <v>16952</v>
      </c>
      <c r="R548" s="178"/>
      <c r="S548" s="86"/>
      <c r="T548" s="180"/>
    </row>
    <row r="549" spans="1:20" ht="30" customHeight="1">
      <c r="A549" s="665"/>
      <c r="B549" s="665"/>
      <c r="C549" s="665"/>
      <c r="D549" s="665"/>
      <c r="E549" s="665"/>
      <c r="F549" s="665"/>
      <c r="G549" s="26">
        <v>2</v>
      </c>
      <c r="H549" s="26" t="s">
        <v>15461</v>
      </c>
      <c r="I549" s="26" t="s">
        <v>13007</v>
      </c>
      <c r="J549" s="86" t="s">
        <v>158</v>
      </c>
      <c r="K549" s="86"/>
      <c r="L549" s="665"/>
      <c r="M549" s="86"/>
      <c r="N549" s="64"/>
      <c r="O549" s="86" t="s">
        <v>380</v>
      </c>
      <c r="P549" s="86" t="s">
        <v>380</v>
      </c>
      <c r="Q549" s="86" t="s">
        <v>16952</v>
      </c>
      <c r="R549" s="178"/>
      <c r="S549" s="86"/>
      <c r="T549" s="180"/>
    </row>
    <row r="550" spans="1:20" ht="30" customHeight="1">
      <c r="A550" s="665"/>
      <c r="B550" s="665"/>
      <c r="C550" s="665"/>
      <c r="D550" s="665"/>
      <c r="E550" s="665"/>
      <c r="F550" s="665"/>
      <c r="G550" s="26">
        <v>3</v>
      </c>
      <c r="H550" s="26" t="s">
        <v>16609</v>
      </c>
      <c r="I550" s="26" t="s">
        <v>15473</v>
      </c>
      <c r="J550" s="86" t="s">
        <v>158</v>
      </c>
      <c r="K550" s="86"/>
      <c r="L550" s="665"/>
      <c r="M550" s="86"/>
      <c r="N550" s="64"/>
      <c r="O550" s="86" t="s">
        <v>380</v>
      </c>
      <c r="P550" s="86" t="s">
        <v>380</v>
      </c>
      <c r="Q550" s="86" t="s">
        <v>16952</v>
      </c>
      <c r="R550" s="178"/>
      <c r="S550" s="86"/>
      <c r="T550" s="180"/>
    </row>
    <row r="551" spans="1:20" ht="30" customHeight="1">
      <c r="A551" s="666"/>
      <c r="B551" s="666"/>
      <c r="C551" s="666"/>
      <c r="D551" s="665"/>
      <c r="E551" s="666"/>
      <c r="F551" s="666"/>
      <c r="G551" s="26">
        <v>4</v>
      </c>
      <c r="H551" s="26" t="s">
        <v>16883</v>
      </c>
      <c r="I551" s="26" t="s">
        <v>13007</v>
      </c>
      <c r="J551" s="86" t="s">
        <v>158</v>
      </c>
      <c r="K551" s="86"/>
      <c r="L551" s="666"/>
      <c r="M551" s="86"/>
      <c r="N551" s="64"/>
      <c r="O551" s="86" t="s">
        <v>380</v>
      </c>
      <c r="P551" s="86" t="s">
        <v>380</v>
      </c>
      <c r="Q551" s="86" t="s">
        <v>16952</v>
      </c>
      <c r="R551" s="178"/>
      <c r="S551" s="86"/>
      <c r="T551" s="180"/>
    </row>
    <row r="552" spans="1:20" ht="30" customHeight="1">
      <c r="A552" s="735" t="s">
        <v>16962</v>
      </c>
      <c r="B552" s="735" t="s">
        <v>15505</v>
      </c>
      <c r="C552" s="735" t="s">
        <v>8943</v>
      </c>
      <c r="D552" s="740" t="s">
        <v>16879</v>
      </c>
      <c r="E552" s="740" t="s">
        <v>16769</v>
      </c>
      <c r="F552" s="740" t="s">
        <v>15398</v>
      </c>
      <c r="G552" s="26">
        <v>1</v>
      </c>
      <c r="H552" s="26" t="s">
        <v>16880</v>
      </c>
      <c r="I552" s="26" t="s">
        <v>13007</v>
      </c>
      <c r="J552" s="86" t="s">
        <v>158</v>
      </c>
      <c r="K552" s="86"/>
      <c r="L552" s="734"/>
      <c r="M552" s="86"/>
      <c r="N552" s="64"/>
      <c r="O552" s="86" t="s">
        <v>380</v>
      </c>
      <c r="P552" s="86" t="s">
        <v>380</v>
      </c>
      <c r="Q552" s="86" t="s">
        <v>16964</v>
      </c>
      <c r="R552" s="178"/>
      <c r="S552" s="86"/>
      <c r="T552" s="180"/>
    </row>
    <row r="553" spans="1:20" ht="30" customHeight="1">
      <c r="A553" s="665"/>
      <c r="B553" s="665"/>
      <c r="C553" s="665"/>
      <c r="D553" s="665"/>
      <c r="E553" s="665"/>
      <c r="F553" s="665"/>
      <c r="G553" s="26">
        <v>2</v>
      </c>
      <c r="H553" s="26" t="s">
        <v>15461</v>
      </c>
      <c r="I553" s="26" t="s">
        <v>13007</v>
      </c>
      <c r="J553" s="86" t="s">
        <v>158</v>
      </c>
      <c r="K553" s="86"/>
      <c r="L553" s="665"/>
      <c r="M553" s="86"/>
      <c r="N553" s="64"/>
      <c r="O553" s="86" t="s">
        <v>380</v>
      </c>
      <c r="P553" s="86" t="s">
        <v>380</v>
      </c>
      <c r="Q553" s="86" t="s">
        <v>16964</v>
      </c>
      <c r="R553" s="178"/>
      <c r="S553" s="86"/>
      <c r="T553" s="180"/>
    </row>
    <row r="554" spans="1:20" ht="30" customHeight="1">
      <c r="A554" s="665"/>
      <c r="B554" s="665"/>
      <c r="C554" s="665"/>
      <c r="D554" s="665"/>
      <c r="E554" s="665"/>
      <c r="F554" s="665"/>
      <c r="G554" s="26">
        <v>3</v>
      </c>
      <c r="H554" s="26" t="s">
        <v>16610</v>
      </c>
      <c r="I554" s="26" t="s">
        <v>15473</v>
      </c>
      <c r="J554" s="86" t="s">
        <v>158</v>
      </c>
      <c r="K554" s="86"/>
      <c r="L554" s="665"/>
      <c r="M554" s="86"/>
      <c r="N554" s="64"/>
      <c r="O554" s="86" t="s">
        <v>380</v>
      </c>
      <c r="P554" s="86" t="s">
        <v>380</v>
      </c>
      <c r="Q554" s="86" t="s">
        <v>16964</v>
      </c>
      <c r="R554" s="178"/>
      <c r="S554" s="86"/>
      <c r="T554" s="180"/>
    </row>
    <row r="555" spans="1:20" ht="30" customHeight="1">
      <c r="A555" s="666"/>
      <c r="B555" s="666"/>
      <c r="C555" s="666"/>
      <c r="D555" s="665"/>
      <c r="E555" s="666"/>
      <c r="F555" s="666"/>
      <c r="G555" s="26">
        <v>4</v>
      </c>
      <c r="H555" s="26" t="s">
        <v>16883</v>
      </c>
      <c r="I555" s="26" t="s">
        <v>13007</v>
      </c>
      <c r="J555" s="86" t="s">
        <v>158</v>
      </c>
      <c r="K555" s="86"/>
      <c r="L555" s="666"/>
      <c r="M555" s="86"/>
      <c r="N555" s="64"/>
      <c r="O555" s="86" t="s">
        <v>380</v>
      </c>
      <c r="P555" s="86" t="s">
        <v>380</v>
      </c>
      <c r="Q555" s="86" t="s">
        <v>16964</v>
      </c>
      <c r="R555" s="178"/>
      <c r="S555" s="86"/>
      <c r="T555" s="180"/>
    </row>
    <row r="556" spans="1:20" ht="30" customHeight="1">
      <c r="A556" s="735" t="s">
        <v>16966</v>
      </c>
      <c r="B556" s="735" t="s">
        <v>15505</v>
      </c>
      <c r="C556" s="735" t="s">
        <v>8943</v>
      </c>
      <c r="D556" s="740" t="s">
        <v>16968</v>
      </c>
      <c r="E556" s="740" t="s">
        <v>16969</v>
      </c>
      <c r="F556" s="740" t="s">
        <v>15398</v>
      </c>
      <c r="G556" s="26">
        <v>1</v>
      </c>
      <c r="H556" s="26" t="s">
        <v>15090</v>
      </c>
      <c r="I556" s="26" t="s">
        <v>13007</v>
      </c>
      <c r="J556" s="86" t="s">
        <v>158</v>
      </c>
      <c r="K556" s="86"/>
      <c r="L556" s="734"/>
      <c r="M556" s="86"/>
      <c r="N556" s="64"/>
      <c r="O556" s="86" t="s">
        <v>380</v>
      </c>
      <c r="P556" s="86" t="s">
        <v>380</v>
      </c>
      <c r="Q556" s="86" t="s">
        <v>16972</v>
      </c>
      <c r="R556" s="178"/>
      <c r="S556" s="86"/>
      <c r="T556" s="180"/>
    </row>
    <row r="557" spans="1:20" ht="30" customHeight="1">
      <c r="A557" s="665"/>
      <c r="B557" s="665"/>
      <c r="C557" s="665"/>
      <c r="D557" s="665"/>
      <c r="E557" s="665"/>
      <c r="F557" s="665"/>
      <c r="G557" s="26">
        <v>2</v>
      </c>
      <c r="H557" s="26" t="s">
        <v>13108</v>
      </c>
      <c r="I557" s="26" t="s">
        <v>13007</v>
      </c>
      <c r="J557" s="86" t="s">
        <v>158</v>
      </c>
      <c r="K557" s="86"/>
      <c r="L557" s="665"/>
      <c r="M557" s="86"/>
      <c r="N557" s="64"/>
      <c r="O557" s="86" t="s">
        <v>380</v>
      </c>
      <c r="P557" s="86" t="s">
        <v>380</v>
      </c>
      <c r="Q557" s="86" t="s">
        <v>16972</v>
      </c>
      <c r="R557" s="178"/>
      <c r="S557" s="86"/>
      <c r="T557" s="180"/>
    </row>
    <row r="558" spans="1:20" ht="30" customHeight="1">
      <c r="A558" s="665"/>
      <c r="B558" s="665"/>
      <c r="C558" s="665"/>
      <c r="D558" s="665"/>
      <c r="E558" s="665"/>
      <c r="F558" s="665"/>
      <c r="G558" s="26">
        <v>3</v>
      </c>
      <c r="H558" s="26" t="s">
        <v>16443</v>
      </c>
      <c r="I558" s="26" t="s">
        <v>16476</v>
      </c>
      <c r="J558" s="86" t="s">
        <v>158</v>
      </c>
      <c r="K558" s="86"/>
      <c r="L558" s="665"/>
      <c r="M558" s="86"/>
      <c r="N558" s="64"/>
      <c r="O558" s="86" t="s">
        <v>380</v>
      </c>
      <c r="P558" s="86" t="s">
        <v>380</v>
      </c>
      <c r="Q558" s="86" t="s">
        <v>16972</v>
      </c>
      <c r="R558" s="178"/>
      <c r="S558" s="86"/>
      <c r="T558" s="180"/>
    </row>
    <row r="559" spans="1:20" ht="30" customHeight="1">
      <c r="A559" s="666"/>
      <c r="B559" s="666"/>
      <c r="C559" s="666"/>
      <c r="D559" s="666"/>
      <c r="E559" s="666"/>
      <c r="F559" s="666"/>
      <c r="G559" s="26">
        <v>4</v>
      </c>
      <c r="H559" s="26" t="s">
        <v>15098</v>
      </c>
      <c r="I559" s="26" t="s">
        <v>13007</v>
      </c>
      <c r="J559" s="86" t="s">
        <v>158</v>
      </c>
      <c r="K559" s="86"/>
      <c r="L559" s="666"/>
      <c r="M559" s="86"/>
      <c r="N559" s="64"/>
      <c r="O559" s="86" t="s">
        <v>380</v>
      </c>
      <c r="P559" s="86" t="s">
        <v>380</v>
      </c>
      <c r="Q559" s="86" t="s">
        <v>16972</v>
      </c>
      <c r="R559" s="178"/>
      <c r="S559" s="86"/>
      <c r="T559" s="180"/>
    </row>
    <row r="560" spans="1:20" ht="30" customHeight="1">
      <c r="A560" s="735" t="s">
        <v>16975</v>
      </c>
      <c r="B560" s="735" t="s">
        <v>15505</v>
      </c>
      <c r="C560" s="735" t="s">
        <v>8943</v>
      </c>
      <c r="D560" s="740" t="s">
        <v>16968</v>
      </c>
      <c r="E560" s="740" t="s">
        <v>16976</v>
      </c>
      <c r="F560" s="740" t="s">
        <v>15398</v>
      </c>
      <c r="G560" s="26">
        <v>1</v>
      </c>
      <c r="H560" s="26" t="s">
        <v>15090</v>
      </c>
      <c r="I560" s="26" t="s">
        <v>13007</v>
      </c>
      <c r="J560" s="86" t="s">
        <v>158</v>
      </c>
      <c r="K560" s="86"/>
      <c r="L560" s="734"/>
      <c r="M560" s="86"/>
      <c r="N560" s="64"/>
      <c r="O560" s="86" t="s">
        <v>380</v>
      </c>
      <c r="P560" s="86" t="s">
        <v>380</v>
      </c>
      <c r="Q560" s="86" t="s">
        <v>16977</v>
      </c>
      <c r="R560" s="178"/>
      <c r="S560" s="86"/>
      <c r="T560" s="180"/>
    </row>
    <row r="561" spans="1:20" ht="30" customHeight="1">
      <c r="A561" s="665"/>
      <c r="B561" s="665"/>
      <c r="C561" s="665"/>
      <c r="D561" s="665"/>
      <c r="E561" s="665"/>
      <c r="F561" s="665"/>
      <c r="G561" s="26">
        <v>2</v>
      </c>
      <c r="H561" s="26" t="s">
        <v>13108</v>
      </c>
      <c r="I561" s="26" t="s">
        <v>13007</v>
      </c>
      <c r="J561" s="86" t="s">
        <v>158</v>
      </c>
      <c r="K561" s="86"/>
      <c r="L561" s="665"/>
      <c r="M561" s="86"/>
      <c r="N561" s="64"/>
      <c r="O561" s="86" t="s">
        <v>380</v>
      </c>
      <c r="P561" s="86" t="s">
        <v>380</v>
      </c>
      <c r="Q561" s="86" t="s">
        <v>16977</v>
      </c>
      <c r="R561" s="178"/>
      <c r="S561" s="86"/>
      <c r="T561" s="180"/>
    </row>
    <row r="562" spans="1:20" ht="30" customHeight="1">
      <c r="A562" s="665"/>
      <c r="B562" s="665"/>
      <c r="C562" s="665"/>
      <c r="D562" s="665"/>
      <c r="E562" s="665"/>
      <c r="F562" s="665"/>
      <c r="G562" s="26">
        <v>3</v>
      </c>
      <c r="H562" s="26" t="s">
        <v>16445</v>
      </c>
      <c r="I562" s="26" t="s">
        <v>16476</v>
      </c>
      <c r="J562" s="86" t="s">
        <v>158</v>
      </c>
      <c r="K562" s="86"/>
      <c r="L562" s="665"/>
      <c r="M562" s="86"/>
      <c r="N562" s="64"/>
      <c r="O562" s="86" t="s">
        <v>380</v>
      </c>
      <c r="P562" s="86" t="s">
        <v>380</v>
      </c>
      <c r="Q562" s="86" t="s">
        <v>16977</v>
      </c>
      <c r="R562" s="178"/>
      <c r="S562" s="86"/>
      <c r="T562" s="180"/>
    </row>
    <row r="563" spans="1:20" ht="30" customHeight="1">
      <c r="A563" s="666"/>
      <c r="B563" s="666"/>
      <c r="C563" s="666"/>
      <c r="D563" s="666"/>
      <c r="E563" s="666"/>
      <c r="F563" s="666"/>
      <c r="G563" s="26">
        <v>4</v>
      </c>
      <c r="H563" s="26" t="s">
        <v>15098</v>
      </c>
      <c r="I563" s="26" t="s">
        <v>13007</v>
      </c>
      <c r="J563" s="86" t="s">
        <v>158</v>
      </c>
      <c r="K563" s="86"/>
      <c r="L563" s="666"/>
      <c r="M563" s="86"/>
      <c r="N563" s="64"/>
      <c r="O563" s="86" t="s">
        <v>380</v>
      </c>
      <c r="P563" s="86" t="s">
        <v>380</v>
      </c>
      <c r="Q563" s="86" t="s">
        <v>16977</v>
      </c>
      <c r="R563" s="178"/>
      <c r="S563" s="86"/>
      <c r="T563" s="180"/>
    </row>
    <row r="564" spans="1:20" ht="30" customHeight="1">
      <c r="A564" s="735" t="s">
        <v>16987</v>
      </c>
      <c r="B564" s="735" t="s">
        <v>15505</v>
      </c>
      <c r="C564" s="735" t="s">
        <v>8943</v>
      </c>
      <c r="D564" s="740" t="s">
        <v>16968</v>
      </c>
      <c r="E564" s="740" t="s">
        <v>16990</v>
      </c>
      <c r="F564" s="740" t="s">
        <v>15398</v>
      </c>
      <c r="G564" s="26">
        <v>1</v>
      </c>
      <c r="H564" s="26" t="s">
        <v>15090</v>
      </c>
      <c r="I564" s="26" t="s">
        <v>13007</v>
      </c>
      <c r="J564" s="86" t="s">
        <v>158</v>
      </c>
      <c r="K564" s="86"/>
      <c r="L564" s="734"/>
      <c r="M564" s="86"/>
      <c r="N564" s="64"/>
      <c r="O564" s="86" t="s">
        <v>380</v>
      </c>
      <c r="P564" s="86" t="s">
        <v>380</v>
      </c>
      <c r="Q564" s="86" t="s">
        <v>16993</v>
      </c>
      <c r="R564" s="178"/>
      <c r="S564" s="86"/>
      <c r="T564" s="180"/>
    </row>
    <row r="565" spans="1:20" ht="30" customHeight="1">
      <c r="A565" s="665"/>
      <c r="B565" s="665"/>
      <c r="C565" s="665"/>
      <c r="D565" s="665"/>
      <c r="E565" s="665"/>
      <c r="F565" s="665"/>
      <c r="G565" s="26">
        <v>2</v>
      </c>
      <c r="H565" s="26" t="s">
        <v>13108</v>
      </c>
      <c r="I565" s="26" t="s">
        <v>13007</v>
      </c>
      <c r="J565" s="86" t="s">
        <v>158</v>
      </c>
      <c r="K565" s="86"/>
      <c r="L565" s="665"/>
      <c r="M565" s="86"/>
      <c r="N565" s="64"/>
      <c r="O565" s="86" t="s">
        <v>380</v>
      </c>
      <c r="P565" s="86" t="s">
        <v>380</v>
      </c>
      <c r="Q565" s="86" t="s">
        <v>16993</v>
      </c>
      <c r="R565" s="178"/>
      <c r="S565" s="86"/>
      <c r="T565" s="180"/>
    </row>
    <row r="566" spans="1:20" ht="30" customHeight="1">
      <c r="A566" s="665"/>
      <c r="B566" s="665"/>
      <c r="C566" s="665"/>
      <c r="D566" s="665"/>
      <c r="E566" s="665"/>
      <c r="F566" s="665"/>
      <c r="G566" s="26">
        <v>3</v>
      </c>
      <c r="H566" s="26" t="s">
        <v>16450</v>
      </c>
      <c r="I566" s="26" t="s">
        <v>16476</v>
      </c>
      <c r="J566" s="86" t="s">
        <v>158</v>
      </c>
      <c r="K566" s="86"/>
      <c r="L566" s="665"/>
      <c r="M566" s="86"/>
      <c r="N566" s="64"/>
      <c r="O566" s="86" t="s">
        <v>380</v>
      </c>
      <c r="P566" s="86" t="s">
        <v>380</v>
      </c>
      <c r="Q566" s="86" t="s">
        <v>16993</v>
      </c>
      <c r="R566" s="178"/>
      <c r="S566" s="86"/>
      <c r="T566" s="180"/>
    </row>
    <row r="567" spans="1:20" ht="30" customHeight="1">
      <c r="A567" s="666"/>
      <c r="B567" s="666"/>
      <c r="C567" s="666"/>
      <c r="D567" s="666"/>
      <c r="E567" s="666"/>
      <c r="F567" s="666"/>
      <c r="G567" s="26">
        <v>4</v>
      </c>
      <c r="H567" s="26" t="s">
        <v>15098</v>
      </c>
      <c r="I567" s="26" t="s">
        <v>13007</v>
      </c>
      <c r="J567" s="86" t="s">
        <v>158</v>
      </c>
      <c r="K567" s="86"/>
      <c r="L567" s="666"/>
      <c r="M567" s="86"/>
      <c r="N567" s="64"/>
      <c r="O567" s="86" t="s">
        <v>380</v>
      </c>
      <c r="P567" s="86" t="s">
        <v>380</v>
      </c>
      <c r="Q567" s="86" t="s">
        <v>16993</v>
      </c>
      <c r="R567" s="178"/>
      <c r="S567" s="86"/>
      <c r="T567" s="180"/>
    </row>
    <row r="568" spans="1:20" ht="30" customHeight="1">
      <c r="A568" s="735" t="s">
        <v>16998</v>
      </c>
      <c r="B568" s="735" t="s">
        <v>15505</v>
      </c>
      <c r="C568" s="735" t="s">
        <v>8943</v>
      </c>
      <c r="D568" s="740" t="s">
        <v>16968</v>
      </c>
      <c r="E568" s="740" t="s">
        <v>17000</v>
      </c>
      <c r="F568" s="740" t="s">
        <v>15398</v>
      </c>
      <c r="G568" s="26">
        <v>1</v>
      </c>
      <c r="H568" s="26" t="s">
        <v>15090</v>
      </c>
      <c r="I568" s="26" t="s">
        <v>13007</v>
      </c>
      <c r="J568" s="86" t="s">
        <v>158</v>
      </c>
      <c r="K568" s="86"/>
      <c r="L568" s="734"/>
      <c r="M568" s="86"/>
      <c r="N568" s="64"/>
      <c r="O568" s="86" t="s">
        <v>380</v>
      </c>
      <c r="P568" s="86" t="s">
        <v>380</v>
      </c>
      <c r="Q568" s="86" t="s">
        <v>17001</v>
      </c>
      <c r="R568" s="178"/>
      <c r="S568" s="86"/>
      <c r="T568" s="180"/>
    </row>
    <row r="569" spans="1:20" ht="30" customHeight="1">
      <c r="A569" s="665"/>
      <c r="B569" s="665"/>
      <c r="C569" s="665"/>
      <c r="D569" s="665"/>
      <c r="E569" s="665"/>
      <c r="F569" s="665"/>
      <c r="G569" s="26">
        <v>2</v>
      </c>
      <c r="H569" s="26" t="s">
        <v>13108</v>
      </c>
      <c r="I569" s="26" t="s">
        <v>13007</v>
      </c>
      <c r="J569" s="86" t="s">
        <v>158</v>
      </c>
      <c r="K569" s="86"/>
      <c r="L569" s="665"/>
      <c r="M569" s="86"/>
      <c r="N569" s="64"/>
      <c r="O569" s="86" t="s">
        <v>380</v>
      </c>
      <c r="P569" s="86" t="s">
        <v>380</v>
      </c>
      <c r="Q569" s="86" t="s">
        <v>17001</v>
      </c>
      <c r="R569" s="178"/>
      <c r="S569" s="86"/>
      <c r="T569" s="180"/>
    </row>
    <row r="570" spans="1:20" ht="30" customHeight="1">
      <c r="A570" s="665"/>
      <c r="B570" s="665"/>
      <c r="C570" s="665"/>
      <c r="D570" s="665"/>
      <c r="E570" s="665"/>
      <c r="F570" s="665"/>
      <c r="G570" s="26">
        <v>3</v>
      </c>
      <c r="H570" s="26" t="s">
        <v>17004</v>
      </c>
      <c r="I570" s="26" t="s">
        <v>17008</v>
      </c>
      <c r="J570" s="86" t="s">
        <v>158</v>
      </c>
      <c r="K570" s="86"/>
      <c r="L570" s="665"/>
      <c r="M570" s="86"/>
      <c r="N570" s="64"/>
      <c r="O570" s="86" t="s">
        <v>380</v>
      </c>
      <c r="P570" s="86" t="s">
        <v>380</v>
      </c>
      <c r="Q570" s="86" t="s">
        <v>17001</v>
      </c>
      <c r="R570" s="178"/>
      <c r="S570" s="86"/>
      <c r="T570" s="180"/>
    </row>
    <row r="571" spans="1:20" ht="30" customHeight="1">
      <c r="A571" s="666"/>
      <c r="B571" s="666"/>
      <c r="C571" s="666"/>
      <c r="D571" s="666"/>
      <c r="E571" s="666"/>
      <c r="F571" s="666"/>
      <c r="G571" s="26">
        <v>4</v>
      </c>
      <c r="H571" s="26" t="s">
        <v>15098</v>
      </c>
      <c r="I571" s="26" t="s">
        <v>13007</v>
      </c>
      <c r="J571" s="86" t="s">
        <v>158</v>
      </c>
      <c r="K571" s="86"/>
      <c r="L571" s="666"/>
      <c r="M571" s="86"/>
      <c r="N571" s="64"/>
      <c r="O571" s="86" t="s">
        <v>380</v>
      </c>
      <c r="P571" s="86" t="s">
        <v>380</v>
      </c>
      <c r="Q571" s="86" t="s">
        <v>17001</v>
      </c>
      <c r="R571" s="178"/>
      <c r="S571" s="86"/>
      <c r="T571" s="180"/>
    </row>
    <row r="572" spans="1:20" ht="30" customHeight="1">
      <c r="A572" s="735" t="s">
        <v>17012</v>
      </c>
      <c r="B572" s="735" t="s">
        <v>15505</v>
      </c>
      <c r="C572" s="735" t="s">
        <v>8943</v>
      </c>
      <c r="D572" s="740" t="s">
        <v>16968</v>
      </c>
      <c r="E572" s="740" t="s">
        <v>17015</v>
      </c>
      <c r="F572" s="740" t="s">
        <v>15398</v>
      </c>
      <c r="G572" s="26">
        <v>1</v>
      </c>
      <c r="H572" s="26" t="s">
        <v>15090</v>
      </c>
      <c r="I572" s="26" t="s">
        <v>13007</v>
      </c>
      <c r="J572" s="86" t="s">
        <v>158</v>
      </c>
      <c r="K572" s="86"/>
      <c r="L572" s="734"/>
      <c r="M572" s="86"/>
      <c r="N572" s="64"/>
      <c r="O572" s="86" t="s">
        <v>380</v>
      </c>
      <c r="P572" s="86" t="s">
        <v>380</v>
      </c>
      <c r="Q572" s="86" t="s">
        <v>17017</v>
      </c>
      <c r="R572" s="178"/>
      <c r="S572" s="86"/>
      <c r="T572" s="180"/>
    </row>
    <row r="573" spans="1:20" ht="30" customHeight="1">
      <c r="A573" s="665"/>
      <c r="B573" s="665"/>
      <c r="C573" s="665"/>
      <c r="D573" s="665"/>
      <c r="E573" s="665"/>
      <c r="F573" s="665"/>
      <c r="G573" s="26">
        <v>2</v>
      </c>
      <c r="H573" s="26" t="s">
        <v>13108</v>
      </c>
      <c r="I573" s="26" t="s">
        <v>13007</v>
      </c>
      <c r="J573" s="86" t="s">
        <v>158</v>
      </c>
      <c r="K573" s="86"/>
      <c r="L573" s="665"/>
      <c r="M573" s="86"/>
      <c r="N573" s="64"/>
      <c r="O573" s="86" t="s">
        <v>380</v>
      </c>
      <c r="P573" s="86" t="s">
        <v>380</v>
      </c>
      <c r="Q573" s="86" t="s">
        <v>17017</v>
      </c>
      <c r="R573" s="178"/>
      <c r="S573" s="86"/>
      <c r="T573" s="180"/>
    </row>
    <row r="574" spans="1:20" ht="30" customHeight="1">
      <c r="A574" s="665"/>
      <c r="B574" s="665"/>
      <c r="C574" s="665"/>
      <c r="D574" s="665"/>
      <c r="E574" s="665"/>
      <c r="F574" s="665"/>
      <c r="G574" s="26">
        <v>3</v>
      </c>
      <c r="H574" s="26" t="s">
        <v>16455</v>
      </c>
      <c r="I574" s="26" t="s">
        <v>16637</v>
      </c>
      <c r="J574" s="86" t="s">
        <v>158</v>
      </c>
      <c r="K574" s="86"/>
      <c r="L574" s="665"/>
      <c r="M574" s="86"/>
      <c r="N574" s="64"/>
      <c r="O574" s="86" t="s">
        <v>380</v>
      </c>
      <c r="P574" s="86" t="s">
        <v>380</v>
      </c>
      <c r="Q574" s="86" t="s">
        <v>17017</v>
      </c>
      <c r="R574" s="178"/>
      <c r="S574" s="86"/>
      <c r="T574" s="180"/>
    </row>
    <row r="575" spans="1:20" ht="30" customHeight="1">
      <c r="A575" s="666"/>
      <c r="B575" s="666"/>
      <c r="C575" s="666"/>
      <c r="D575" s="666"/>
      <c r="E575" s="666"/>
      <c r="F575" s="666"/>
      <c r="G575" s="26">
        <v>4</v>
      </c>
      <c r="H575" s="26" t="s">
        <v>15098</v>
      </c>
      <c r="I575" s="26" t="s">
        <v>13007</v>
      </c>
      <c r="J575" s="86" t="s">
        <v>158</v>
      </c>
      <c r="K575" s="86"/>
      <c r="L575" s="666"/>
      <c r="M575" s="86"/>
      <c r="N575" s="64"/>
      <c r="O575" s="86" t="s">
        <v>380</v>
      </c>
      <c r="P575" s="86" t="s">
        <v>380</v>
      </c>
      <c r="Q575" s="86" t="s">
        <v>17017</v>
      </c>
      <c r="R575" s="178"/>
      <c r="S575" s="86"/>
      <c r="T575" s="180"/>
    </row>
    <row r="576" spans="1:20" ht="30" customHeight="1">
      <c r="A576" s="735" t="s">
        <v>17020</v>
      </c>
      <c r="B576" s="735" t="s">
        <v>15505</v>
      </c>
      <c r="C576" s="735" t="s">
        <v>8943</v>
      </c>
      <c r="D576" s="740" t="s">
        <v>16968</v>
      </c>
      <c r="E576" s="740" t="s">
        <v>17023</v>
      </c>
      <c r="F576" s="740" t="s">
        <v>15398</v>
      </c>
      <c r="G576" s="26">
        <v>1</v>
      </c>
      <c r="H576" s="26" t="s">
        <v>15090</v>
      </c>
      <c r="I576" s="26" t="s">
        <v>13007</v>
      </c>
      <c r="J576" s="86" t="s">
        <v>158</v>
      </c>
      <c r="K576" s="86"/>
      <c r="L576" s="734"/>
      <c r="M576" s="86"/>
      <c r="N576" s="64"/>
      <c r="O576" s="86" t="s">
        <v>380</v>
      </c>
      <c r="P576" s="86" t="s">
        <v>380</v>
      </c>
      <c r="Q576" s="86" t="s">
        <v>17025</v>
      </c>
      <c r="R576" s="178"/>
      <c r="S576" s="86"/>
      <c r="T576" s="180"/>
    </row>
    <row r="577" spans="1:20" ht="30" customHeight="1">
      <c r="A577" s="665"/>
      <c r="B577" s="665"/>
      <c r="C577" s="665"/>
      <c r="D577" s="665"/>
      <c r="E577" s="665"/>
      <c r="F577" s="665"/>
      <c r="G577" s="26">
        <v>2</v>
      </c>
      <c r="H577" s="26" t="s">
        <v>13108</v>
      </c>
      <c r="I577" s="26" t="s">
        <v>13007</v>
      </c>
      <c r="J577" s="86" t="s">
        <v>158</v>
      </c>
      <c r="K577" s="86"/>
      <c r="L577" s="665"/>
      <c r="M577" s="86"/>
      <c r="N577" s="64"/>
      <c r="O577" s="86" t="s">
        <v>380</v>
      </c>
      <c r="P577" s="86" t="s">
        <v>380</v>
      </c>
      <c r="Q577" s="86" t="s">
        <v>17025</v>
      </c>
      <c r="R577" s="178"/>
      <c r="S577" s="86"/>
      <c r="T577" s="180"/>
    </row>
    <row r="578" spans="1:20" ht="30" customHeight="1">
      <c r="A578" s="665"/>
      <c r="B578" s="665"/>
      <c r="C578" s="665"/>
      <c r="D578" s="665"/>
      <c r="E578" s="665"/>
      <c r="F578" s="665"/>
      <c r="G578" s="26">
        <v>3</v>
      </c>
      <c r="H578" s="26" t="s">
        <v>16457</v>
      </c>
      <c r="I578" s="26" t="s">
        <v>16637</v>
      </c>
      <c r="J578" s="86" t="s">
        <v>158</v>
      </c>
      <c r="K578" s="86"/>
      <c r="L578" s="665"/>
      <c r="M578" s="86"/>
      <c r="N578" s="64"/>
      <c r="O578" s="86" t="s">
        <v>380</v>
      </c>
      <c r="P578" s="86" t="s">
        <v>380</v>
      </c>
      <c r="Q578" s="86" t="s">
        <v>17025</v>
      </c>
      <c r="R578" s="178"/>
      <c r="S578" s="86"/>
      <c r="T578" s="180"/>
    </row>
    <row r="579" spans="1:20" ht="30" customHeight="1">
      <c r="A579" s="666"/>
      <c r="B579" s="666"/>
      <c r="C579" s="666"/>
      <c r="D579" s="666"/>
      <c r="E579" s="666"/>
      <c r="F579" s="666"/>
      <c r="G579" s="26">
        <v>4</v>
      </c>
      <c r="H579" s="26" t="s">
        <v>15098</v>
      </c>
      <c r="I579" s="26" t="s">
        <v>13007</v>
      </c>
      <c r="J579" s="86" t="s">
        <v>158</v>
      </c>
      <c r="K579" s="86"/>
      <c r="L579" s="666"/>
      <c r="M579" s="86"/>
      <c r="N579" s="64"/>
      <c r="O579" s="86" t="s">
        <v>380</v>
      </c>
      <c r="P579" s="86" t="s">
        <v>380</v>
      </c>
      <c r="Q579" s="86" t="s">
        <v>17025</v>
      </c>
      <c r="R579" s="178"/>
      <c r="S579" s="86"/>
      <c r="T579" s="180"/>
    </row>
    <row r="580" spans="1:20" ht="30" customHeight="1">
      <c r="A580" s="735" t="s">
        <v>17034</v>
      </c>
      <c r="B580" s="735" t="s">
        <v>15505</v>
      </c>
      <c r="C580" s="735" t="s">
        <v>8943</v>
      </c>
      <c r="D580" s="740" t="s">
        <v>16968</v>
      </c>
      <c r="E580" s="740" t="s">
        <v>17035</v>
      </c>
      <c r="F580" s="740" t="s">
        <v>15398</v>
      </c>
      <c r="G580" s="26">
        <v>1</v>
      </c>
      <c r="H580" s="26" t="s">
        <v>15090</v>
      </c>
      <c r="I580" s="26" t="s">
        <v>13007</v>
      </c>
      <c r="J580" s="86" t="s">
        <v>158</v>
      </c>
      <c r="K580" s="86"/>
      <c r="L580" s="734"/>
      <c r="M580" s="86"/>
      <c r="N580" s="64"/>
      <c r="O580" s="86" t="s">
        <v>380</v>
      </c>
      <c r="P580" s="86" t="s">
        <v>380</v>
      </c>
      <c r="Q580" s="86" t="s">
        <v>17037</v>
      </c>
      <c r="R580" s="178"/>
      <c r="S580" s="86"/>
      <c r="T580" s="180"/>
    </row>
    <row r="581" spans="1:20" ht="30" customHeight="1">
      <c r="A581" s="665"/>
      <c r="B581" s="665"/>
      <c r="C581" s="665"/>
      <c r="D581" s="665"/>
      <c r="E581" s="665"/>
      <c r="F581" s="665"/>
      <c r="G581" s="26">
        <v>2</v>
      </c>
      <c r="H581" s="26" t="s">
        <v>13108</v>
      </c>
      <c r="I581" s="26" t="s">
        <v>13007</v>
      </c>
      <c r="J581" s="86" t="s">
        <v>158</v>
      </c>
      <c r="K581" s="86"/>
      <c r="L581" s="665"/>
      <c r="M581" s="86"/>
      <c r="N581" s="64"/>
      <c r="O581" s="86" t="s">
        <v>380</v>
      </c>
      <c r="P581" s="86" t="s">
        <v>380</v>
      </c>
      <c r="Q581" s="86" t="s">
        <v>17037</v>
      </c>
      <c r="R581" s="178"/>
      <c r="S581" s="86"/>
      <c r="T581" s="180"/>
    </row>
    <row r="582" spans="1:20" ht="30" customHeight="1">
      <c r="A582" s="665"/>
      <c r="B582" s="665"/>
      <c r="C582" s="665"/>
      <c r="D582" s="665"/>
      <c r="E582" s="665"/>
      <c r="F582" s="665"/>
      <c r="G582" s="26">
        <v>3</v>
      </c>
      <c r="H582" s="26" t="s">
        <v>16461</v>
      </c>
      <c r="I582" s="26" t="s">
        <v>16637</v>
      </c>
      <c r="J582" s="86" t="s">
        <v>158</v>
      </c>
      <c r="K582" s="86"/>
      <c r="L582" s="665"/>
      <c r="M582" s="86"/>
      <c r="N582" s="64"/>
      <c r="O582" s="86" t="s">
        <v>380</v>
      </c>
      <c r="P582" s="86" t="s">
        <v>380</v>
      </c>
      <c r="Q582" s="86" t="s">
        <v>17037</v>
      </c>
      <c r="R582" s="178"/>
      <c r="S582" s="86"/>
      <c r="T582" s="180"/>
    </row>
    <row r="583" spans="1:20" ht="30" customHeight="1">
      <c r="A583" s="666"/>
      <c r="B583" s="666"/>
      <c r="C583" s="666"/>
      <c r="D583" s="666"/>
      <c r="E583" s="666"/>
      <c r="F583" s="666"/>
      <c r="G583" s="26">
        <v>4</v>
      </c>
      <c r="H583" s="26" t="s">
        <v>15098</v>
      </c>
      <c r="I583" s="26" t="s">
        <v>13007</v>
      </c>
      <c r="J583" s="86" t="s">
        <v>158</v>
      </c>
      <c r="K583" s="86"/>
      <c r="L583" s="666"/>
      <c r="M583" s="86"/>
      <c r="N583" s="64"/>
      <c r="O583" s="86" t="s">
        <v>380</v>
      </c>
      <c r="P583" s="86" t="s">
        <v>380</v>
      </c>
      <c r="Q583" s="86" t="s">
        <v>17037</v>
      </c>
      <c r="R583" s="178"/>
      <c r="S583" s="86"/>
      <c r="T583" s="180"/>
    </row>
    <row r="584" spans="1:20" ht="30" customHeight="1">
      <c r="A584" s="735" t="s">
        <v>17041</v>
      </c>
      <c r="B584" s="735" t="s">
        <v>15505</v>
      </c>
      <c r="C584" s="735" t="s">
        <v>8943</v>
      </c>
      <c r="D584" s="740" t="s">
        <v>16968</v>
      </c>
      <c r="E584" s="740" t="s">
        <v>17043</v>
      </c>
      <c r="F584" s="740" t="s">
        <v>15398</v>
      </c>
      <c r="G584" s="26">
        <v>1</v>
      </c>
      <c r="H584" s="26" t="s">
        <v>15090</v>
      </c>
      <c r="I584" s="26" t="s">
        <v>13007</v>
      </c>
      <c r="J584" s="86" t="s">
        <v>158</v>
      </c>
      <c r="K584" s="86"/>
      <c r="L584" s="734"/>
      <c r="M584" s="86"/>
      <c r="N584" s="64"/>
      <c r="O584" s="86" t="s">
        <v>380</v>
      </c>
      <c r="P584" s="86" t="s">
        <v>380</v>
      </c>
      <c r="Q584" s="86" t="s">
        <v>17046</v>
      </c>
      <c r="R584" s="178"/>
      <c r="S584" s="86"/>
      <c r="T584" s="180"/>
    </row>
    <row r="585" spans="1:20" ht="30" customHeight="1">
      <c r="A585" s="665"/>
      <c r="B585" s="665"/>
      <c r="C585" s="665"/>
      <c r="D585" s="665"/>
      <c r="E585" s="665"/>
      <c r="F585" s="665"/>
      <c r="G585" s="26">
        <v>2</v>
      </c>
      <c r="H585" s="26" t="s">
        <v>13108</v>
      </c>
      <c r="I585" s="26" t="s">
        <v>13007</v>
      </c>
      <c r="J585" s="86" t="s">
        <v>158</v>
      </c>
      <c r="K585" s="86"/>
      <c r="L585" s="665"/>
      <c r="M585" s="86"/>
      <c r="N585" s="64"/>
      <c r="O585" s="86" t="s">
        <v>380</v>
      </c>
      <c r="P585" s="86" t="s">
        <v>380</v>
      </c>
      <c r="Q585" s="86" t="s">
        <v>17046</v>
      </c>
      <c r="R585" s="178"/>
      <c r="S585" s="86"/>
      <c r="T585" s="180"/>
    </row>
    <row r="586" spans="1:20" ht="30" customHeight="1">
      <c r="A586" s="665"/>
      <c r="B586" s="665"/>
      <c r="C586" s="665"/>
      <c r="D586" s="665"/>
      <c r="E586" s="665"/>
      <c r="F586" s="665"/>
      <c r="G586" s="26">
        <v>3</v>
      </c>
      <c r="H586" s="26" t="s">
        <v>17050</v>
      </c>
      <c r="I586" s="26" t="s">
        <v>17008</v>
      </c>
      <c r="J586" s="86" t="s">
        <v>158</v>
      </c>
      <c r="K586" s="86"/>
      <c r="L586" s="665"/>
      <c r="M586" s="86"/>
      <c r="N586" s="64"/>
      <c r="O586" s="86" t="s">
        <v>380</v>
      </c>
      <c r="P586" s="86" t="s">
        <v>380</v>
      </c>
      <c r="Q586" s="86" t="s">
        <v>17046</v>
      </c>
      <c r="R586" s="178"/>
      <c r="S586" s="86"/>
      <c r="T586" s="180"/>
    </row>
    <row r="587" spans="1:20" ht="30" customHeight="1">
      <c r="A587" s="666"/>
      <c r="B587" s="666"/>
      <c r="C587" s="666"/>
      <c r="D587" s="666"/>
      <c r="E587" s="666"/>
      <c r="F587" s="666"/>
      <c r="G587" s="26">
        <v>4</v>
      </c>
      <c r="H587" s="26" t="s">
        <v>15098</v>
      </c>
      <c r="I587" s="26" t="s">
        <v>13007</v>
      </c>
      <c r="J587" s="86" t="s">
        <v>158</v>
      </c>
      <c r="K587" s="86"/>
      <c r="L587" s="666"/>
      <c r="M587" s="86"/>
      <c r="N587" s="64"/>
      <c r="O587" s="86" t="s">
        <v>380</v>
      </c>
      <c r="P587" s="86" t="s">
        <v>380</v>
      </c>
      <c r="Q587" s="86" t="s">
        <v>17046</v>
      </c>
      <c r="R587" s="178"/>
      <c r="S587" s="86"/>
      <c r="T587" s="180"/>
    </row>
    <row r="588" spans="1:20" ht="30" customHeight="1">
      <c r="A588" s="735" t="s">
        <v>17053</v>
      </c>
      <c r="B588" s="735" t="s">
        <v>15505</v>
      </c>
      <c r="C588" s="735" t="s">
        <v>8943</v>
      </c>
      <c r="D588" s="740" t="s">
        <v>16968</v>
      </c>
      <c r="E588" s="740" t="s">
        <v>17056</v>
      </c>
      <c r="F588" s="740" t="s">
        <v>15398</v>
      </c>
      <c r="G588" s="26">
        <v>1</v>
      </c>
      <c r="H588" s="26" t="s">
        <v>15090</v>
      </c>
      <c r="I588" s="26" t="s">
        <v>13007</v>
      </c>
      <c r="J588" s="86" t="s">
        <v>158</v>
      </c>
      <c r="K588" s="86"/>
      <c r="L588" s="734"/>
      <c r="M588" s="86"/>
      <c r="N588" s="64"/>
      <c r="O588" s="86" t="s">
        <v>380</v>
      </c>
      <c r="P588" s="86" t="s">
        <v>380</v>
      </c>
      <c r="Q588" s="86" t="s">
        <v>17061</v>
      </c>
      <c r="R588" s="178"/>
      <c r="S588" s="86"/>
      <c r="T588" s="180"/>
    </row>
    <row r="589" spans="1:20" ht="30" customHeight="1">
      <c r="A589" s="665"/>
      <c r="B589" s="665"/>
      <c r="C589" s="665"/>
      <c r="D589" s="665"/>
      <c r="E589" s="665"/>
      <c r="F589" s="665"/>
      <c r="G589" s="26">
        <v>2</v>
      </c>
      <c r="H589" s="26" t="s">
        <v>13108</v>
      </c>
      <c r="I589" s="26" t="s">
        <v>13007</v>
      </c>
      <c r="J589" s="86" t="s">
        <v>158</v>
      </c>
      <c r="K589" s="86"/>
      <c r="L589" s="665"/>
      <c r="M589" s="86"/>
      <c r="N589" s="64"/>
      <c r="O589" s="86" t="s">
        <v>380</v>
      </c>
      <c r="P589" s="86" t="s">
        <v>380</v>
      </c>
      <c r="Q589" s="86" t="s">
        <v>17061</v>
      </c>
      <c r="R589" s="178"/>
      <c r="S589" s="86"/>
      <c r="T589" s="180"/>
    </row>
    <row r="590" spans="1:20" ht="30" customHeight="1">
      <c r="A590" s="665"/>
      <c r="B590" s="665"/>
      <c r="C590" s="665"/>
      <c r="D590" s="665"/>
      <c r="E590" s="665"/>
      <c r="F590" s="665"/>
      <c r="G590" s="26">
        <v>3</v>
      </c>
      <c r="H590" s="26" t="s">
        <v>16468</v>
      </c>
      <c r="I590" s="26" t="s">
        <v>16655</v>
      </c>
      <c r="J590" s="86" t="s">
        <v>158</v>
      </c>
      <c r="K590" s="86"/>
      <c r="L590" s="665"/>
      <c r="M590" s="86"/>
      <c r="N590" s="64"/>
      <c r="O590" s="86" t="s">
        <v>380</v>
      </c>
      <c r="P590" s="86" t="s">
        <v>380</v>
      </c>
      <c r="Q590" s="86" t="s">
        <v>17061</v>
      </c>
      <c r="R590" s="178"/>
      <c r="S590" s="86"/>
      <c r="T590" s="180"/>
    </row>
    <row r="591" spans="1:20" ht="30" customHeight="1">
      <c r="A591" s="666"/>
      <c r="B591" s="666"/>
      <c r="C591" s="666"/>
      <c r="D591" s="666"/>
      <c r="E591" s="666"/>
      <c r="F591" s="666"/>
      <c r="G591" s="26">
        <v>4</v>
      </c>
      <c r="H591" s="26" t="s">
        <v>15098</v>
      </c>
      <c r="I591" s="26" t="s">
        <v>13007</v>
      </c>
      <c r="J591" s="86" t="s">
        <v>158</v>
      </c>
      <c r="K591" s="86"/>
      <c r="L591" s="666"/>
      <c r="M591" s="86"/>
      <c r="N591" s="64"/>
      <c r="O591" s="86" t="s">
        <v>380</v>
      </c>
      <c r="P591" s="86" t="s">
        <v>380</v>
      </c>
      <c r="Q591" s="86" t="s">
        <v>17061</v>
      </c>
      <c r="R591" s="178"/>
      <c r="S591" s="86"/>
      <c r="T591" s="180"/>
    </row>
    <row r="592" spans="1:20" ht="30" customHeight="1">
      <c r="A592" s="735" t="s">
        <v>17066</v>
      </c>
      <c r="B592" s="735" t="s">
        <v>15505</v>
      </c>
      <c r="C592" s="735" t="s">
        <v>8943</v>
      </c>
      <c r="D592" s="740" t="s">
        <v>16968</v>
      </c>
      <c r="E592" s="740" t="s">
        <v>17069</v>
      </c>
      <c r="F592" s="740" t="s">
        <v>15398</v>
      </c>
      <c r="G592" s="26">
        <v>1</v>
      </c>
      <c r="H592" s="26" t="s">
        <v>15090</v>
      </c>
      <c r="I592" s="26" t="s">
        <v>13007</v>
      </c>
      <c r="J592" s="86" t="s">
        <v>158</v>
      </c>
      <c r="K592" s="86"/>
      <c r="L592" s="734"/>
      <c r="M592" s="86"/>
      <c r="N592" s="64"/>
      <c r="O592" s="86" t="s">
        <v>380</v>
      </c>
      <c r="P592" s="86" t="s">
        <v>380</v>
      </c>
      <c r="Q592" s="86" t="s">
        <v>17070</v>
      </c>
      <c r="R592" s="178"/>
      <c r="S592" s="86"/>
      <c r="T592" s="180"/>
    </row>
    <row r="593" spans="1:20" ht="30" customHeight="1">
      <c r="A593" s="665"/>
      <c r="B593" s="665"/>
      <c r="C593" s="665"/>
      <c r="D593" s="665"/>
      <c r="E593" s="665"/>
      <c r="F593" s="665"/>
      <c r="G593" s="26">
        <v>2</v>
      </c>
      <c r="H593" s="26" t="s">
        <v>13108</v>
      </c>
      <c r="I593" s="26" t="s">
        <v>13007</v>
      </c>
      <c r="J593" s="86" t="s">
        <v>158</v>
      </c>
      <c r="K593" s="86"/>
      <c r="L593" s="665"/>
      <c r="M593" s="86"/>
      <c r="N593" s="64"/>
      <c r="O593" s="86" t="s">
        <v>380</v>
      </c>
      <c r="P593" s="86" t="s">
        <v>380</v>
      </c>
      <c r="Q593" s="86" t="s">
        <v>17070</v>
      </c>
      <c r="R593" s="178"/>
      <c r="S593" s="86"/>
      <c r="T593" s="180"/>
    </row>
    <row r="594" spans="1:20" ht="30" customHeight="1">
      <c r="A594" s="665"/>
      <c r="B594" s="665"/>
      <c r="C594" s="665"/>
      <c r="D594" s="665"/>
      <c r="E594" s="665"/>
      <c r="F594" s="665"/>
      <c r="G594" s="26">
        <v>3</v>
      </c>
      <c r="H594" s="26" t="s">
        <v>16473</v>
      </c>
      <c r="I594" s="26" t="s">
        <v>16655</v>
      </c>
      <c r="J594" s="86" t="s">
        <v>158</v>
      </c>
      <c r="K594" s="86"/>
      <c r="L594" s="665"/>
      <c r="M594" s="86"/>
      <c r="N594" s="64"/>
      <c r="O594" s="86" t="s">
        <v>380</v>
      </c>
      <c r="P594" s="86" t="s">
        <v>380</v>
      </c>
      <c r="Q594" s="86" t="s">
        <v>17070</v>
      </c>
      <c r="R594" s="178"/>
      <c r="S594" s="86"/>
      <c r="T594" s="180"/>
    </row>
    <row r="595" spans="1:20" ht="30" customHeight="1">
      <c r="A595" s="666"/>
      <c r="B595" s="666"/>
      <c r="C595" s="666"/>
      <c r="D595" s="666"/>
      <c r="E595" s="666"/>
      <c r="F595" s="666"/>
      <c r="G595" s="26">
        <v>4</v>
      </c>
      <c r="H595" s="26" t="s">
        <v>15098</v>
      </c>
      <c r="I595" s="26" t="s">
        <v>13007</v>
      </c>
      <c r="J595" s="86" t="s">
        <v>158</v>
      </c>
      <c r="K595" s="86"/>
      <c r="L595" s="666"/>
      <c r="M595" s="86"/>
      <c r="N595" s="64"/>
      <c r="O595" s="86" t="s">
        <v>380</v>
      </c>
      <c r="P595" s="86" t="s">
        <v>380</v>
      </c>
      <c r="Q595" s="86" t="s">
        <v>17070</v>
      </c>
      <c r="R595" s="178"/>
      <c r="S595" s="86"/>
      <c r="T595" s="180"/>
    </row>
    <row r="596" spans="1:20" ht="30" customHeight="1">
      <c r="A596" s="735" t="s">
        <v>17082</v>
      </c>
      <c r="B596" s="735" t="s">
        <v>15505</v>
      </c>
      <c r="C596" s="735" t="s">
        <v>8943</v>
      </c>
      <c r="D596" s="740" t="s">
        <v>16968</v>
      </c>
      <c r="E596" s="740" t="s">
        <v>17084</v>
      </c>
      <c r="F596" s="740" t="s">
        <v>15398</v>
      </c>
      <c r="G596" s="26">
        <v>1</v>
      </c>
      <c r="H596" s="26" t="s">
        <v>15090</v>
      </c>
      <c r="I596" s="26" t="s">
        <v>13007</v>
      </c>
      <c r="J596" s="86" t="s">
        <v>158</v>
      </c>
      <c r="K596" s="86"/>
      <c r="L596" s="734"/>
      <c r="M596" s="86"/>
      <c r="N596" s="64"/>
      <c r="O596" s="86" t="s">
        <v>380</v>
      </c>
      <c r="P596" s="86" t="s">
        <v>380</v>
      </c>
      <c r="Q596" s="86" t="s">
        <v>17086</v>
      </c>
      <c r="R596" s="178"/>
      <c r="S596" s="86"/>
      <c r="T596" s="180"/>
    </row>
    <row r="597" spans="1:20" ht="30" customHeight="1">
      <c r="A597" s="665"/>
      <c r="B597" s="665"/>
      <c r="C597" s="665"/>
      <c r="D597" s="665"/>
      <c r="E597" s="665"/>
      <c r="F597" s="665"/>
      <c r="G597" s="26">
        <v>2</v>
      </c>
      <c r="H597" s="26" t="s">
        <v>13108</v>
      </c>
      <c r="I597" s="26" t="s">
        <v>13007</v>
      </c>
      <c r="J597" s="86" t="s">
        <v>158</v>
      </c>
      <c r="K597" s="86"/>
      <c r="L597" s="665"/>
      <c r="M597" s="86"/>
      <c r="N597" s="64"/>
      <c r="O597" s="86" t="s">
        <v>380</v>
      </c>
      <c r="P597" s="86" t="s">
        <v>380</v>
      </c>
      <c r="Q597" s="86" t="s">
        <v>17086</v>
      </c>
      <c r="R597" s="178"/>
      <c r="S597" s="86"/>
      <c r="T597" s="180"/>
    </row>
    <row r="598" spans="1:20" ht="30" customHeight="1">
      <c r="A598" s="665"/>
      <c r="B598" s="665"/>
      <c r="C598" s="665"/>
      <c r="D598" s="665"/>
      <c r="E598" s="665"/>
      <c r="F598" s="665"/>
      <c r="G598" s="26">
        <v>3</v>
      </c>
      <c r="H598" s="26" t="s">
        <v>16479</v>
      </c>
      <c r="I598" s="26" t="s">
        <v>16655</v>
      </c>
      <c r="J598" s="86" t="s">
        <v>158</v>
      </c>
      <c r="K598" s="86"/>
      <c r="L598" s="665"/>
      <c r="M598" s="86"/>
      <c r="N598" s="64"/>
      <c r="O598" s="86" t="s">
        <v>380</v>
      </c>
      <c r="P598" s="86" t="s">
        <v>380</v>
      </c>
      <c r="Q598" s="86" t="s">
        <v>17086</v>
      </c>
      <c r="R598" s="178"/>
      <c r="S598" s="86"/>
      <c r="T598" s="180"/>
    </row>
    <row r="599" spans="1:20" ht="30" customHeight="1">
      <c r="A599" s="666"/>
      <c r="B599" s="666"/>
      <c r="C599" s="666"/>
      <c r="D599" s="666"/>
      <c r="E599" s="666"/>
      <c r="F599" s="666"/>
      <c r="G599" s="26">
        <v>4</v>
      </c>
      <c r="H599" s="26" t="s">
        <v>15098</v>
      </c>
      <c r="I599" s="26" t="s">
        <v>13007</v>
      </c>
      <c r="J599" s="86" t="s">
        <v>158</v>
      </c>
      <c r="K599" s="86"/>
      <c r="L599" s="666"/>
      <c r="M599" s="86"/>
      <c r="N599" s="64"/>
      <c r="O599" s="86" t="s">
        <v>380</v>
      </c>
      <c r="P599" s="86" t="s">
        <v>380</v>
      </c>
      <c r="Q599" s="86" t="s">
        <v>17086</v>
      </c>
      <c r="R599" s="178"/>
      <c r="S599" s="86"/>
      <c r="T599" s="180"/>
    </row>
    <row r="600" spans="1:20" ht="30" customHeight="1">
      <c r="A600" s="735" t="s">
        <v>17093</v>
      </c>
      <c r="B600" s="735" t="s">
        <v>15505</v>
      </c>
      <c r="C600" s="735" t="s">
        <v>8943</v>
      </c>
      <c r="D600" s="740" t="s">
        <v>16968</v>
      </c>
      <c r="E600" s="740" t="s">
        <v>17094</v>
      </c>
      <c r="F600" s="740" t="s">
        <v>15398</v>
      </c>
      <c r="G600" s="26">
        <v>1</v>
      </c>
      <c r="H600" s="26" t="s">
        <v>15090</v>
      </c>
      <c r="I600" s="26" t="s">
        <v>13007</v>
      </c>
      <c r="J600" s="86" t="s">
        <v>158</v>
      </c>
      <c r="K600" s="86"/>
      <c r="L600" s="734"/>
      <c r="M600" s="86"/>
      <c r="N600" s="64"/>
      <c r="O600" s="86" t="s">
        <v>380</v>
      </c>
      <c r="P600" s="86" t="s">
        <v>380</v>
      </c>
      <c r="Q600" s="86" t="s">
        <v>17096</v>
      </c>
      <c r="R600" s="178"/>
      <c r="S600" s="86"/>
      <c r="T600" s="180"/>
    </row>
    <row r="601" spans="1:20" ht="30" customHeight="1">
      <c r="A601" s="665"/>
      <c r="B601" s="665"/>
      <c r="C601" s="665"/>
      <c r="D601" s="665"/>
      <c r="E601" s="665"/>
      <c r="F601" s="665"/>
      <c r="G601" s="26">
        <v>2</v>
      </c>
      <c r="H601" s="26" t="s">
        <v>13108</v>
      </c>
      <c r="I601" s="26" t="s">
        <v>13007</v>
      </c>
      <c r="J601" s="86" t="s">
        <v>158</v>
      </c>
      <c r="K601" s="86"/>
      <c r="L601" s="665"/>
      <c r="M601" s="86"/>
      <c r="N601" s="64"/>
      <c r="O601" s="86" t="s">
        <v>380</v>
      </c>
      <c r="P601" s="86" t="s">
        <v>380</v>
      </c>
      <c r="Q601" s="86" t="s">
        <v>17096</v>
      </c>
      <c r="R601" s="178"/>
      <c r="S601" s="86"/>
      <c r="T601" s="180"/>
    </row>
    <row r="602" spans="1:20" ht="30" customHeight="1">
      <c r="A602" s="665"/>
      <c r="B602" s="665"/>
      <c r="C602" s="665"/>
      <c r="D602" s="665"/>
      <c r="E602" s="665"/>
      <c r="F602" s="665"/>
      <c r="G602" s="26">
        <v>3</v>
      </c>
      <c r="H602" s="26" t="s">
        <v>16484</v>
      </c>
      <c r="I602" s="26" t="s">
        <v>16471</v>
      </c>
      <c r="J602" s="86" t="s">
        <v>158</v>
      </c>
      <c r="K602" s="86"/>
      <c r="L602" s="665"/>
      <c r="M602" s="86"/>
      <c r="N602" s="64"/>
      <c r="O602" s="86" t="s">
        <v>380</v>
      </c>
      <c r="P602" s="86" t="s">
        <v>380</v>
      </c>
      <c r="Q602" s="86" t="s">
        <v>17096</v>
      </c>
      <c r="R602" s="178"/>
      <c r="S602" s="86"/>
      <c r="T602" s="180"/>
    </row>
    <row r="603" spans="1:20" ht="30" customHeight="1">
      <c r="A603" s="666"/>
      <c r="B603" s="666"/>
      <c r="C603" s="666"/>
      <c r="D603" s="666"/>
      <c r="E603" s="666"/>
      <c r="F603" s="666"/>
      <c r="G603" s="26">
        <v>4</v>
      </c>
      <c r="H603" s="26" t="s">
        <v>15098</v>
      </c>
      <c r="I603" s="26" t="s">
        <v>13007</v>
      </c>
      <c r="J603" s="86" t="s">
        <v>158</v>
      </c>
      <c r="K603" s="86"/>
      <c r="L603" s="666"/>
      <c r="M603" s="86"/>
      <c r="N603" s="64"/>
      <c r="O603" s="86" t="s">
        <v>380</v>
      </c>
      <c r="P603" s="86" t="s">
        <v>380</v>
      </c>
      <c r="Q603" s="86" t="s">
        <v>17096</v>
      </c>
      <c r="R603" s="178"/>
      <c r="S603" s="86"/>
      <c r="T603" s="180"/>
    </row>
    <row r="604" spans="1:20" ht="30" customHeight="1">
      <c r="A604" s="735" t="s">
        <v>17103</v>
      </c>
      <c r="B604" s="735" t="s">
        <v>15505</v>
      </c>
      <c r="C604" s="735" t="s">
        <v>8943</v>
      </c>
      <c r="D604" s="740" t="s">
        <v>16968</v>
      </c>
      <c r="E604" s="740" t="s">
        <v>17105</v>
      </c>
      <c r="F604" s="740" t="s">
        <v>15398</v>
      </c>
      <c r="G604" s="26">
        <v>1</v>
      </c>
      <c r="H604" s="26" t="s">
        <v>15090</v>
      </c>
      <c r="I604" s="26" t="s">
        <v>13007</v>
      </c>
      <c r="J604" s="86" t="s">
        <v>158</v>
      </c>
      <c r="K604" s="86"/>
      <c r="L604" s="734"/>
      <c r="M604" s="86"/>
      <c r="N604" s="64"/>
      <c r="O604" s="86" t="s">
        <v>380</v>
      </c>
      <c r="P604" s="86" t="s">
        <v>380</v>
      </c>
      <c r="Q604" s="86" t="s">
        <v>17107</v>
      </c>
      <c r="R604" s="178"/>
      <c r="S604" s="86"/>
      <c r="T604" s="180"/>
    </row>
    <row r="605" spans="1:20" ht="30" customHeight="1">
      <c r="A605" s="665"/>
      <c r="B605" s="665"/>
      <c r="C605" s="665"/>
      <c r="D605" s="665"/>
      <c r="E605" s="665"/>
      <c r="F605" s="665"/>
      <c r="G605" s="26">
        <v>2</v>
      </c>
      <c r="H605" s="26" t="s">
        <v>13108</v>
      </c>
      <c r="I605" s="26" t="s">
        <v>13007</v>
      </c>
      <c r="J605" s="86" t="s">
        <v>158</v>
      </c>
      <c r="K605" s="86"/>
      <c r="L605" s="665"/>
      <c r="M605" s="86"/>
      <c r="N605" s="64"/>
      <c r="O605" s="86" t="s">
        <v>380</v>
      </c>
      <c r="P605" s="86" t="s">
        <v>380</v>
      </c>
      <c r="Q605" s="86" t="s">
        <v>17107</v>
      </c>
      <c r="R605" s="178"/>
      <c r="S605" s="86"/>
      <c r="T605" s="180"/>
    </row>
    <row r="606" spans="1:20" ht="30" customHeight="1">
      <c r="A606" s="665"/>
      <c r="B606" s="665"/>
      <c r="C606" s="665"/>
      <c r="D606" s="665"/>
      <c r="E606" s="665"/>
      <c r="F606" s="665"/>
      <c r="G606" s="26">
        <v>3</v>
      </c>
      <c r="H606" s="26" t="s">
        <v>16484</v>
      </c>
      <c r="I606" s="26" t="s">
        <v>16471</v>
      </c>
      <c r="J606" s="86" t="s">
        <v>158</v>
      </c>
      <c r="K606" s="86"/>
      <c r="L606" s="665"/>
      <c r="M606" s="86"/>
      <c r="N606" s="64"/>
      <c r="O606" s="86" t="s">
        <v>380</v>
      </c>
      <c r="P606" s="86" t="s">
        <v>380</v>
      </c>
      <c r="Q606" s="86" t="s">
        <v>17107</v>
      </c>
      <c r="R606" s="178"/>
      <c r="S606" s="86"/>
      <c r="T606" s="180"/>
    </row>
    <row r="607" spans="1:20" ht="30" customHeight="1">
      <c r="A607" s="666"/>
      <c r="B607" s="666"/>
      <c r="C607" s="666"/>
      <c r="D607" s="666"/>
      <c r="E607" s="666"/>
      <c r="F607" s="666"/>
      <c r="G607" s="26">
        <v>4</v>
      </c>
      <c r="H607" s="26" t="s">
        <v>15098</v>
      </c>
      <c r="I607" s="26" t="s">
        <v>13007</v>
      </c>
      <c r="J607" s="86" t="s">
        <v>158</v>
      </c>
      <c r="K607" s="86"/>
      <c r="L607" s="666"/>
      <c r="M607" s="86"/>
      <c r="N607" s="64"/>
      <c r="O607" s="86" t="s">
        <v>380</v>
      </c>
      <c r="P607" s="86" t="s">
        <v>380</v>
      </c>
      <c r="Q607" s="86" t="s">
        <v>17107</v>
      </c>
      <c r="R607" s="178"/>
      <c r="S607" s="86"/>
      <c r="T607" s="180"/>
    </row>
    <row r="608" spans="1:20" ht="30" customHeight="1">
      <c r="A608" s="735" t="s">
        <v>17117</v>
      </c>
      <c r="B608" s="735" t="s">
        <v>15505</v>
      </c>
      <c r="C608" s="735" t="s">
        <v>8943</v>
      </c>
      <c r="D608" s="740" t="s">
        <v>16968</v>
      </c>
      <c r="E608" s="740" t="s">
        <v>17118</v>
      </c>
      <c r="F608" s="740" t="s">
        <v>15398</v>
      </c>
      <c r="G608" s="26">
        <v>1</v>
      </c>
      <c r="H608" s="26" t="s">
        <v>15090</v>
      </c>
      <c r="I608" s="26" t="s">
        <v>13007</v>
      </c>
      <c r="J608" s="86" t="s">
        <v>158</v>
      </c>
      <c r="K608" s="86"/>
      <c r="L608" s="734"/>
      <c r="M608" s="86"/>
      <c r="N608" s="64"/>
      <c r="O608" s="86" t="s">
        <v>380</v>
      </c>
      <c r="P608" s="86" t="s">
        <v>380</v>
      </c>
      <c r="Q608" s="86" t="s">
        <v>17120</v>
      </c>
      <c r="R608" s="178"/>
      <c r="S608" s="86"/>
      <c r="T608" s="180"/>
    </row>
    <row r="609" spans="1:20" ht="30" customHeight="1">
      <c r="A609" s="665"/>
      <c r="B609" s="665"/>
      <c r="C609" s="665"/>
      <c r="D609" s="665"/>
      <c r="E609" s="665"/>
      <c r="F609" s="665"/>
      <c r="G609" s="26">
        <v>2</v>
      </c>
      <c r="H609" s="26" t="s">
        <v>13108</v>
      </c>
      <c r="I609" s="26" t="s">
        <v>13007</v>
      </c>
      <c r="J609" s="86" t="s">
        <v>158</v>
      </c>
      <c r="K609" s="86"/>
      <c r="L609" s="665"/>
      <c r="M609" s="86"/>
      <c r="N609" s="64"/>
      <c r="O609" s="86" t="s">
        <v>380</v>
      </c>
      <c r="P609" s="86" t="s">
        <v>380</v>
      </c>
      <c r="Q609" s="86" t="s">
        <v>17120</v>
      </c>
      <c r="R609" s="178"/>
      <c r="S609" s="86"/>
      <c r="T609" s="180"/>
    </row>
    <row r="610" spans="1:20" ht="30" customHeight="1">
      <c r="A610" s="665"/>
      <c r="B610" s="665"/>
      <c r="C610" s="665"/>
      <c r="D610" s="665"/>
      <c r="E610" s="665"/>
      <c r="F610" s="665"/>
      <c r="G610" s="26">
        <v>3</v>
      </c>
      <c r="H610" s="26" t="s">
        <v>16469</v>
      </c>
      <c r="I610" s="26" t="s">
        <v>16471</v>
      </c>
      <c r="J610" s="86" t="s">
        <v>158</v>
      </c>
      <c r="K610" s="86"/>
      <c r="L610" s="665"/>
      <c r="M610" s="86"/>
      <c r="N610" s="64"/>
      <c r="O610" s="86" t="s">
        <v>380</v>
      </c>
      <c r="P610" s="86" t="s">
        <v>380</v>
      </c>
      <c r="Q610" s="86" t="s">
        <v>17120</v>
      </c>
      <c r="R610" s="178"/>
      <c r="S610" s="86"/>
      <c r="T610" s="180"/>
    </row>
    <row r="611" spans="1:20" ht="30" customHeight="1">
      <c r="A611" s="666"/>
      <c r="B611" s="666"/>
      <c r="C611" s="666"/>
      <c r="D611" s="666"/>
      <c r="E611" s="666"/>
      <c r="F611" s="666"/>
      <c r="G611" s="26">
        <v>4</v>
      </c>
      <c r="H611" s="26" t="s">
        <v>15098</v>
      </c>
      <c r="I611" s="26" t="s">
        <v>13007</v>
      </c>
      <c r="J611" s="86" t="s">
        <v>158</v>
      </c>
      <c r="K611" s="86"/>
      <c r="L611" s="666"/>
      <c r="M611" s="86"/>
      <c r="N611" s="64"/>
      <c r="O611" s="86" t="s">
        <v>380</v>
      </c>
      <c r="P611" s="86" t="s">
        <v>380</v>
      </c>
      <c r="Q611" s="86" t="s">
        <v>17120</v>
      </c>
      <c r="R611" s="178"/>
      <c r="S611" s="86"/>
      <c r="T611" s="180"/>
    </row>
    <row r="612" spans="1:20" ht="30" customHeight="1">
      <c r="A612" s="735" t="s">
        <v>17127</v>
      </c>
      <c r="B612" s="735" t="s">
        <v>15505</v>
      </c>
      <c r="C612" s="735" t="s">
        <v>8943</v>
      </c>
      <c r="D612" s="740" t="s">
        <v>17129</v>
      </c>
      <c r="E612" s="740" t="s">
        <v>17131</v>
      </c>
      <c r="F612" s="740" t="s">
        <v>15398</v>
      </c>
      <c r="G612" s="26">
        <v>1</v>
      </c>
      <c r="H612" s="26" t="s">
        <v>16880</v>
      </c>
      <c r="I612" s="26" t="s">
        <v>13007</v>
      </c>
      <c r="J612" s="86" t="s">
        <v>158</v>
      </c>
      <c r="K612" s="86"/>
      <c r="L612" s="734"/>
      <c r="M612" s="86"/>
      <c r="N612" s="64"/>
      <c r="O612" s="86" t="s">
        <v>380</v>
      </c>
      <c r="P612" s="86" t="s">
        <v>380</v>
      </c>
      <c r="Q612" s="86" t="s">
        <v>17132</v>
      </c>
      <c r="R612" s="178"/>
      <c r="S612" s="86"/>
      <c r="T612" s="180"/>
    </row>
    <row r="613" spans="1:20" ht="30" customHeight="1">
      <c r="A613" s="665"/>
      <c r="B613" s="665"/>
      <c r="C613" s="665"/>
      <c r="D613" s="665"/>
      <c r="E613" s="665"/>
      <c r="F613" s="665"/>
      <c r="G613" s="26">
        <v>2</v>
      </c>
      <c r="H613" s="26" t="s">
        <v>15468</v>
      </c>
      <c r="I613" s="26" t="s">
        <v>13007</v>
      </c>
      <c r="J613" s="86" t="s">
        <v>158</v>
      </c>
      <c r="K613" s="86"/>
      <c r="L613" s="665"/>
      <c r="M613" s="86"/>
      <c r="N613" s="64"/>
      <c r="O613" s="86" t="s">
        <v>380</v>
      </c>
      <c r="P613" s="86" t="s">
        <v>380</v>
      </c>
      <c r="Q613" s="86" t="s">
        <v>17132</v>
      </c>
      <c r="R613" s="178"/>
      <c r="S613" s="86"/>
      <c r="T613" s="180"/>
    </row>
    <row r="614" spans="1:20" ht="30" customHeight="1">
      <c r="A614" s="665"/>
      <c r="B614" s="665"/>
      <c r="C614" s="665"/>
      <c r="D614" s="665"/>
      <c r="E614" s="665"/>
      <c r="F614" s="665"/>
      <c r="G614" s="26">
        <v>3</v>
      </c>
      <c r="H614" s="26" t="s">
        <v>16536</v>
      </c>
      <c r="I614" s="26" t="s">
        <v>16476</v>
      </c>
      <c r="J614" s="86" t="s">
        <v>158</v>
      </c>
      <c r="K614" s="86"/>
      <c r="L614" s="665"/>
      <c r="M614" s="86"/>
      <c r="N614" s="64"/>
      <c r="O614" s="86" t="s">
        <v>380</v>
      </c>
      <c r="P614" s="86" t="s">
        <v>380</v>
      </c>
      <c r="Q614" s="86" t="s">
        <v>17132</v>
      </c>
      <c r="R614" s="178"/>
      <c r="S614" s="86"/>
      <c r="T614" s="180"/>
    </row>
    <row r="615" spans="1:20" ht="30" customHeight="1">
      <c r="A615" s="666"/>
      <c r="B615" s="666"/>
      <c r="C615" s="666"/>
      <c r="D615" s="666"/>
      <c r="E615" s="666"/>
      <c r="F615" s="666"/>
      <c r="G615" s="26">
        <v>4</v>
      </c>
      <c r="H615" s="26" t="s">
        <v>16883</v>
      </c>
      <c r="I615" s="26" t="s">
        <v>13007</v>
      </c>
      <c r="J615" s="86" t="s">
        <v>158</v>
      </c>
      <c r="K615" s="86"/>
      <c r="L615" s="666"/>
      <c r="M615" s="86"/>
      <c r="N615" s="64"/>
      <c r="O615" s="86" t="s">
        <v>380</v>
      </c>
      <c r="P615" s="86" t="s">
        <v>380</v>
      </c>
      <c r="Q615" s="86" t="s">
        <v>17132</v>
      </c>
      <c r="R615" s="178"/>
      <c r="S615" s="86"/>
      <c r="T615" s="180"/>
    </row>
    <row r="616" spans="1:20" ht="30" customHeight="1">
      <c r="A616" s="735" t="s">
        <v>17133</v>
      </c>
      <c r="B616" s="735" t="s">
        <v>15505</v>
      </c>
      <c r="C616" s="735" t="s">
        <v>8943</v>
      </c>
      <c r="D616" s="740" t="s">
        <v>17129</v>
      </c>
      <c r="E616" s="740" t="s">
        <v>17136</v>
      </c>
      <c r="F616" s="740" t="s">
        <v>15398</v>
      </c>
      <c r="G616" s="26">
        <v>1</v>
      </c>
      <c r="H616" s="26" t="s">
        <v>16880</v>
      </c>
      <c r="I616" s="26" t="s">
        <v>13007</v>
      </c>
      <c r="J616" s="86" t="s">
        <v>158</v>
      </c>
      <c r="K616" s="86"/>
      <c r="L616" s="734"/>
      <c r="M616" s="86"/>
      <c r="N616" s="64"/>
      <c r="O616" s="86" t="s">
        <v>380</v>
      </c>
      <c r="P616" s="86" t="s">
        <v>380</v>
      </c>
      <c r="Q616" s="86" t="s">
        <v>17138</v>
      </c>
      <c r="R616" s="178"/>
      <c r="S616" s="86"/>
      <c r="T616" s="180"/>
    </row>
    <row r="617" spans="1:20" ht="30" customHeight="1">
      <c r="A617" s="665"/>
      <c r="B617" s="665"/>
      <c r="C617" s="665"/>
      <c r="D617" s="665"/>
      <c r="E617" s="665"/>
      <c r="F617" s="665"/>
      <c r="G617" s="26">
        <v>2</v>
      </c>
      <c r="H617" s="26" t="s">
        <v>15468</v>
      </c>
      <c r="I617" s="26" t="s">
        <v>13007</v>
      </c>
      <c r="J617" s="86" t="s">
        <v>158</v>
      </c>
      <c r="K617" s="86"/>
      <c r="L617" s="665"/>
      <c r="M617" s="86"/>
      <c r="N617" s="64"/>
      <c r="O617" s="86" t="s">
        <v>380</v>
      </c>
      <c r="P617" s="86" t="s">
        <v>380</v>
      </c>
      <c r="Q617" s="86" t="s">
        <v>17138</v>
      </c>
      <c r="R617" s="178"/>
      <c r="S617" s="86"/>
      <c r="T617" s="180"/>
    </row>
    <row r="618" spans="1:20" ht="30" customHeight="1">
      <c r="A618" s="665"/>
      <c r="B618" s="665"/>
      <c r="C618" s="665"/>
      <c r="D618" s="665"/>
      <c r="E618" s="665"/>
      <c r="F618" s="665"/>
      <c r="G618" s="26">
        <v>3</v>
      </c>
      <c r="H618" s="26" t="s">
        <v>16537</v>
      </c>
      <c r="I618" s="26" t="s">
        <v>16476</v>
      </c>
      <c r="J618" s="86" t="s">
        <v>158</v>
      </c>
      <c r="K618" s="86"/>
      <c r="L618" s="665"/>
      <c r="M618" s="86"/>
      <c r="N618" s="64"/>
      <c r="O618" s="86" t="s">
        <v>380</v>
      </c>
      <c r="P618" s="86" t="s">
        <v>380</v>
      </c>
      <c r="Q618" s="86" t="s">
        <v>17138</v>
      </c>
      <c r="R618" s="178"/>
      <c r="S618" s="86"/>
      <c r="T618" s="180"/>
    </row>
    <row r="619" spans="1:20" ht="30" customHeight="1">
      <c r="A619" s="666"/>
      <c r="B619" s="666"/>
      <c r="C619" s="666"/>
      <c r="D619" s="666"/>
      <c r="E619" s="666"/>
      <c r="F619" s="666"/>
      <c r="G619" s="26">
        <v>4</v>
      </c>
      <c r="H619" s="26" t="s">
        <v>16883</v>
      </c>
      <c r="I619" s="26" t="s">
        <v>13007</v>
      </c>
      <c r="J619" s="86" t="s">
        <v>158</v>
      </c>
      <c r="K619" s="86"/>
      <c r="L619" s="666"/>
      <c r="M619" s="86"/>
      <c r="N619" s="64"/>
      <c r="O619" s="86" t="s">
        <v>380</v>
      </c>
      <c r="P619" s="86" t="s">
        <v>380</v>
      </c>
      <c r="Q619" s="86" t="s">
        <v>17138</v>
      </c>
      <c r="R619" s="178"/>
      <c r="S619" s="86"/>
      <c r="T619" s="180"/>
    </row>
    <row r="620" spans="1:20" ht="30" customHeight="1">
      <c r="A620" s="735" t="s">
        <v>17146</v>
      </c>
      <c r="B620" s="735" t="s">
        <v>15505</v>
      </c>
      <c r="C620" s="735" t="s">
        <v>8943</v>
      </c>
      <c r="D620" s="740" t="s">
        <v>17129</v>
      </c>
      <c r="E620" s="740" t="s">
        <v>17147</v>
      </c>
      <c r="F620" s="740" t="s">
        <v>15398</v>
      </c>
      <c r="G620" s="26">
        <v>1</v>
      </c>
      <c r="H620" s="26" t="s">
        <v>16880</v>
      </c>
      <c r="I620" s="26" t="s">
        <v>13007</v>
      </c>
      <c r="J620" s="86" t="s">
        <v>158</v>
      </c>
      <c r="K620" s="86"/>
      <c r="L620" s="734"/>
      <c r="M620" s="86"/>
      <c r="N620" s="64"/>
      <c r="O620" s="86" t="s">
        <v>380</v>
      </c>
      <c r="P620" s="86" t="s">
        <v>380</v>
      </c>
      <c r="Q620" s="86" t="s">
        <v>17148</v>
      </c>
      <c r="R620" s="178"/>
      <c r="S620" s="86"/>
      <c r="T620" s="180"/>
    </row>
    <row r="621" spans="1:20" ht="30" customHeight="1">
      <c r="A621" s="665"/>
      <c r="B621" s="665"/>
      <c r="C621" s="665"/>
      <c r="D621" s="665"/>
      <c r="E621" s="665"/>
      <c r="F621" s="665"/>
      <c r="G621" s="26">
        <v>2</v>
      </c>
      <c r="H621" s="26" t="s">
        <v>15468</v>
      </c>
      <c r="I621" s="26" t="s">
        <v>13007</v>
      </c>
      <c r="J621" s="86" t="s">
        <v>158</v>
      </c>
      <c r="K621" s="86"/>
      <c r="L621" s="665"/>
      <c r="M621" s="86"/>
      <c r="N621" s="64"/>
      <c r="O621" s="86" t="s">
        <v>380</v>
      </c>
      <c r="P621" s="86" t="s">
        <v>380</v>
      </c>
      <c r="Q621" s="86" t="s">
        <v>17148</v>
      </c>
      <c r="R621" s="178"/>
      <c r="S621" s="86"/>
      <c r="T621" s="180"/>
    </row>
    <row r="622" spans="1:20" ht="30" customHeight="1">
      <c r="A622" s="665"/>
      <c r="B622" s="665"/>
      <c r="C622" s="665"/>
      <c r="D622" s="665"/>
      <c r="E622" s="665"/>
      <c r="F622" s="665"/>
      <c r="G622" s="26">
        <v>3</v>
      </c>
      <c r="H622" s="26" t="s">
        <v>16538</v>
      </c>
      <c r="I622" s="26" t="s">
        <v>16476</v>
      </c>
      <c r="J622" s="86" t="s">
        <v>158</v>
      </c>
      <c r="K622" s="86"/>
      <c r="L622" s="665"/>
      <c r="M622" s="86"/>
      <c r="N622" s="64"/>
      <c r="O622" s="86" t="s">
        <v>380</v>
      </c>
      <c r="P622" s="86" t="s">
        <v>380</v>
      </c>
      <c r="Q622" s="86" t="s">
        <v>17148</v>
      </c>
      <c r="R622" s="178"/>
      <c r="S622" s="86"/>
      <c r="T622" s="180"/>
    </row>
    <row r="623" spans="1:20" ht="30" customHeight="1">
      <c r="A623" s="666"/>
      <c r="B623" s="666"/>
      <c r="C623" s="666"/>
      <c r="D623" s="666"/>
      <c r="E623" s="666"/>
      <c r="F623" s="666"/>
      <c r="G623" s="26">
        <v>4</v>
      </c>
      <c r="H623" s="26" t="s">
        <v>16883</v>
      </c>
      <c r="I623" s="26" t="s">
        <v>13007</v>
      </c>
      <c r="J623" s="86" t="s">
        <v>158</v>
      </c>
      <c r="K623" s="86"/>
      <c r="L623" s="666"/>
      <c r="M623" s="86"/>
      <c r="N623" s="64"/>
      <c r="O623" s="86" t="s">
        <v>380</v>
      </c>
      <c r="P623" s="86" t="s">
        <v>380</v>
      </c>
      <c r="Q623" s="86" t="s">
        <v>17148</v>
      </c>
      <c r="R623" s="178"/>
      <c r="S623" s="86"/>
      <c r="T623" s="180"/>
    </row>
    <row r="624" spans="1:20" ht="30" customHeight="1">
      <c r="A624" s="735" t="s">
        <v>17159</v>
      </c>
      <c r="B624" s="735" t="s">
        <v>15505</v>
      </c>
      <c r="C624" s="735" t="s">
        <v>8943</v>
      </c>
      <c r="D624" s="740" t="s">
        <v>17129</v>
      </c>
      <c r="E624" s="740" t="s">
        <v>17161</v>
      </c>
      <c r="F624" s="740" t="s">
        <v>15398</v>
      </c>
      <c r="G624" s="26">
        <v>1</v>
      </c>
      <c r="H624" s="26" t="s">
        <v>16880</v>
      </c>
      <c r="I624" s="26" t="s">
        <v>13007</v>
      </c>
      <c r="J624" s="86" t="s">
        <v>158</v>
      </c>
      <c r="K624" s="86"/>
      <c r="L624" s="734"/>
      <c r="M624" s="86"/>
      <c r="N624" s="64"/>
      <c r="O624" s="86" t="s">
        <v>380</v>
      </c>
      <c r="P624" s="86" t="s">
        <v>380</v>
      </c>
      <c r="Q624" s="86" t="s">
        <v>17164</v>
      </c>
      <c r="R624" s="178"/>
      <c r="S624" s="86"/>
      <c r="T624" s="180"/>
    </row>
    <row r="625" spans="1:20" ht="30" customHeight="1">
      <c r="A625" s="665"/>
      <c r="B625" s="665"/>
      <c r="C625" s="665"/>
      <c r="D625" s="665"/>
      <c r="E625" s="665"/>
      <c r="F625" s="665"/>
      <c r="G625" s="26">
        <v>2</v>
      </c>
      <c r="H625" s="26" t="s">
        <v>15468</v>
      </c>
      <c r="I625" s="26" t="s">
        <v>13007</v>
      </c>
      <c r="J625" s="86" t="s">
        <v>158</v>
      </c>
      <c r="K625" s="86"/>
      <c r="L625" s="665"/>
      <c r="M625" s="86"/>
      <c r="N625" s="64"/>
      <c r="O625" s="86" t="s">
        <v>380</v>
      </c>
      <c r="P625" s="86" t="s">
        <v>380</v>
      </c>
      <c r="Q625" s="86" t="s">
        <v>17164</v>
      </c>
      <c r="R625" s="178"/>
      <c r="S625" s="86"/>
      <c r="T625" s="180"/>
    </row>
    <row r="626" spans="1:20" ht="30" customHeight="1">
      <c r="A626" s="665"/>
      <c r="B626" s="665"/>
      <c r="C626" s="665"/>
      <c r="D626" s="665"/>
      <c r="E626" s="665"/>
      <c r="F626" s="665"/>
      <c r="G626" s="26">
        <v>3</v>
      </c>
      <c r="H626" s="26" t="s">
        <v>17165</v>
      </c>
      <c r="I626" s="26" t="s">
        <v>17008</v>
      </c>
      <c r="J626" s="86" t="s">
        <v>158</v>
      </c>
      <c r="K626" s="86"/>
      <c r="L626" s="665"/>
      <c r="M626" s="86"/>
      <c r="N626" s="64"/>
      <c r="O626" s="86" t="s">
        <v>380</v>
      </c>
      <c r="P626" s="86" t="s">
        <v>380</v>
      </c>
      <c r="Q626" s="86" t="s">
        <v>17164</v>
      </c>
      <c r="R626" s="178"/>
      <c r="S626" s="86"/>
      <c r="T626" s="180"/>
    </row>
    <row r="627" spans="1:20" ht="30" customHeight="1">
      <c r="A627" s="666"/>
      <c r="B627" s="666"/>
      <c r="C627" s="666"/>
      <c r="D627" s="666"/>
      <c r="E627" s="666"/>
      <c r="F627" s="666"/>
      <c r="G627" s="26">
        <v>4</v>
      </c>
      <c r="H627" s="26" t="s">
        <v>16883</v>
      </c>
      <c r="I627" s="26" t="s">
        <v>13007</v>
      </c>
      <c r="J627" s="86" t="s">
        <v>158</v>
      </c>
      <c r="K627" s="86"/>
      <c r="L627" s="666"/>
      <c r="M627" s="86"/>
      <c r="N627" s="64"/>
      <c r="O627" s="86" t="s">
        <v>380</v>
      </c>
      <c r="P627" s="86" t="s">
        <v>380</v>
      </c>
      <c r="Q627" s="86" t="s">
        <v>17164</v>
      </c>
      <c r="R627" s="178"/>
      <c r="S627" s="86"/>
      <c r="T627" s="180"/>
    </row>
    <row r="628" spans="1:20" ht="30" customHeight="1">
      <c r="A628" s="735" t="s">
        <v>17166</v>
      </c>
      <c r="B628" s="735" t="s">
        <v>15505</v>
      </c>
      <c r="C628" s="735" t="s">
        <v>8943</v>
      </c>
      <c r="D628" s="740" t="s">
        <v>17129</v>
      </c>
      <c r="E628" s="740" t="s">
        <v>17167</v>
      </c>
      <c r="F628" s="740" t="s">
        <v>15398</v>
      </c>
      <c r="G628" s="26">
        <v>1</v>
      </c>
      <c r="H628" s="26" t="s">
        <v>16880</v>
      </c>
      <c r="I628" s="26" t="s">
        <v>13007</v>
      </c>
      <c r="J628" s="86" t="s">
        <v>158</v>
      </c>
      <c r="K628" s="86"/>
      <c r="L628" s="734"/>
      <c r="M628" s="86"/>
      <c r="N628" s="64"/>
      <c r="O628" s="86" t="s">
        <v>380</v>
      </c>
      <c r="P628" s="86" t="s">
        <v>380</v>
      </c>
      <c r="Q628" s="86" t="s">
        <v>17169</v>
      </c>
      <c r="R628" s="178"/>
      <c r="S628" s="86"/>
      <c r="T628" s="180"/>
    </row>
    <row r="629" spans="1:20" ht="30" customHeight="1">
      <c r="A629" s="665"/>
      <c r="B629" s="665"/>
      <c r="C629" s="665"/>
      <c r="D629" s="665"/>
      <c r="E629" s="665"/>
      <c r="F629" s="665"/>
      <c r="G629" s="26">
        <v>2</v>
      </c>
      <c r="H629" s="26" t="s">
        <v>15468</v>
      </c>
      <c r="I629" s="26" t="s">
        <v>13007</v>
      </c>
      <c r="J629" s="86" t="s">
        <v>158</v>
      </c>
      <c r="K629" s="86"/>
      <c r="L629" s="665"/>
      <c r="M629" s="86"/>
      <c r="N629" s="64"/>
      <c r="O629" s="86" t="s">
        <v>380</v>
      </c>
      <c r="P629" s="86" t="s">
        <v>380</v>
      </c>
      <c r="Q629" s="86" t="s">
        <v>17169</v>
      </c>
      <c r="R629" s="178"/>
      <c r="S629" s="86"/>
      <c r="T629" s="180"/>
    </row>
    <row r="630" spans="1:20" ht="30" customHeight="1">
      <c r="A630" s="665"/>
      <c r="B630" s="665"/>
      <c r="C630" s="665"/>
      <c r="D630" s="665"/>
      <c r="E630" s="665"/>
      <c r="F630" s="665"/>
      <c r="G630" s="26">
        <v>3</v>
      </c>
      <c r="H630" s="26" t="s">
        <v>16544</v>
      </c>
      <c r="I630" s="26" t="s">
        <v>16637</v>
      </c>
      <c r="J630" s="86" t="s">
        <v>158</v>
      </c>
      <c r="K630" s="86"/>
      <c r="L630" s="665"/>
      <c r="M630" s="86"/>
      <c r="N630" s="64"/>
      <c r="O630" s="86" t="s">
        <v>380</v>
      </c>
      <c r="P630" s="86" t="s">
        <v>380</v>
      </c>
      <c r="Q630" s="86" t="s">
        <v>17169</v>
      </c>
      <c r="R630" s="178"/>
      <c r="S630" s="86"/>
      <c r="T630" s="180"/>
    </row>
    <row r="631" spans="1:20" ht="30" customHeight="1">
      <c r="A631" s="666"/>
      <c r="B631" s="666"/>
      <c r="C631" s="666"/>
      <c r="D631" s="666"/>
      <c r="E631" s="666"/>
      <c r="F631" s="666"/>
      <c r="G631" s="26">
        <v>4</v>
      </c>
      <c r="H631" s="26" t="s">
        <v>16883</v>
      </c>
      <c r="I631" s="26" t="s">
        <v>13007</v>
      </c>
      <c r="J631" s="86" t="s">
        <v>158</v>
      </c>
      <c r="K631" s="86"/>
      <c r="L631" s="666"/>
      <c r="M631" s="86"/>
      <c r="N631" s="64"/>
      <c r="O631" s="86" t="s">
        <v>380</v>
      </c>
      <c r="P631" s="86" t="s">
        <v>380</v>
      </c>
      <c r="Q631" s="86" t="s">
        <v>17169</v>
      </c>
      <c r="R631" s="178"/>
      <c r="S631" s="86"/>
      <c r="T631" s="180"/>
    </row>
    <row r="632" spans="1:20" ht="30" customHeight="1">
      <c r="A632" s="735" t="s">
        <v>17174</v>
      </c>
      <c r="B632" s="735" t="s">
        <v>15505</v>
      </c>
      <c r="C632" s="735" t="s">
        <v>8943</v>
      </c>
      <c r="D632" s="740" t="s">
        <v>17129</v>
      </c>
      <c r="E632" s="740" t="s">
        <v>17175</v>
      </c>
      <c r="F632" s="740" t="s">
        <v>15398</v>
      </c>
      <c r="G632" s="26">
        <v>1</v>
      </c>
      <c r="H632" s="26" t="s">
        <v>16880</v>
      </c>
      <c r="I632" s="26" t="s">
        <v>13007</v>
      </c>
      <c r="J632" s="86" t="s">
        <v>158</v>
      </c>
      <c r="K632" s="86"/>
      <c r="L632" s="734"/>
      <c r="M632" s="86"/>
      <c r="N632" s="64"/>
      <c r="O632" s="86" t="s">
        <v>380</v>
      </c>
      <c r="P632" s="86" t="s">
        <v>380</v>
      </c>
      <c r="Q632" s="86" t="s">
        <v>17176</v>
      </c>
      <c r="R632" s="178"/>
      <c r="S632" s="86"/>
      <c r="T632" s="180"/>
    </row>
    <row r="633" spans="1:20" ht="30" customHeight="1">
      <c r="A633" s="665"/>
      <c r="B633" s="665"/>
      <c r="C633" s="665"/>
      <c r="D633" s="665"/>
      <c r="E633" s="665"/>
      <c r="F633" s="665"/>
      <c r="G633" s="26">
        <v>2</v>
      </c>
      <c r="H633" s="26" t="s">
        <v>15468</v>
      </c>
      <c r="I633" s="26" t="s">
        <v>13007</v>
      </c>
      <c r="J633" s="86" t="s">
        <v>158</v>
      </c>
      <c r="K633" s="86"/>
      <c r="L633" s="665"/>
      <c r="M633" s="86"/>
      <c r="N633" s="64"/>
      <c r="O633" s="86" t="s">
        <v>380</v>
      </c>
      <c r="P633" s="86" t="s">
        <v>380</v>
      </c>
      <c r="Q633" s="86" t="s">
        <v>17176</v>
      </c>
      <c r="R633" s="178"/>
      <c r="S633" s="86"/>
      <c r="T633" s="180"/>
    </row>
    <row r="634" spans="1:20" ht="30" customHeight="1">
      <c r="A634" s="665"/>
      <c r="B634" s="665"/>
      <c r="C634" s="665"/>
      <c r="D634" s="665"/>
      <c r="E634" s="665"/>
      <c r="F634" s="665"/>
      <c r="G634" s="26">
        <v>3</v>
      </c>
      <c r="H634" s="26" t="s">
        <v>16549</v>
      </c>
      <c r="I634" s="26" t="s">
        <v>16637</v>
      </c>
      <c r="J634" s="86" t="s">
        <v>158</v>
      </c>
      <c r="K634" s="86"/>
      <c r="L634" s="665"/>
      <c r="M634" s="86"/>
      <c r="N634" s="64"/>
      <c r="O634" s="86" t="s">
        <v>380</v>
      </c>
      <c r="P634" s="86" t="s">
        <v>380</v>
      </c>
      <c r="Q634" s="86" t="s">
        <v>17176</v>
      </c>
      <c r="R634" s="178"/>
      <c r="S634" s="86"/>
      <c r="T634" s="180"/>
    </row>
    <row r="635" spans="1:20" ht="30" customHeight="1">
      <c r="A635" s="666"/>
      <c r="B635" s="666"/>
      <c r="C635" s="666"/>
      <c r="D635" s="666"/>
      <c r="E635" s="666"/>
      <c r="F635" s="666"/>
      <c r="G635" s="26">
        <v>4</v>
      </c>
      <c r="H635" s="26" t="s">
        <v>16883</v>
      </c>
      <c r="I635" s="26" t="s">
        <v>13007</v>
      </c>
      <c r="J635" s="86" t="s">
        <v>158</v>
      </c>
      <c r="K635" s="86"/>
      <c r="L635" s="666"/>
      <c r="M635" s="86"/>
      <c r="N635" s="64"/>
      <c r="O635" s="86" t="s">
        <v>380</v>
      </c>
      <c r="P635" s="86" t="s">
        <v>380</v>
      </c>
      <c r="Q635" s="86" t="s">
        <v>17176</v>
      </c>
      <c r="R635" s="178"/>
      <c r="S635" s="86"/>
      <c r="T635" s="180"/>
    </row>
    <row r="636" spans="1:20" ht="30" customHeight="1">
      <c r="A636" s="735" t="s">
        <v>17181</v>
      </c>
      <c r="B636" s="735" t="s">
        <v>15505</v>
      </c>
      <c r="C636" s="735" t="s">
        <v>8943</v>
      </c>
      <c r="D636" s="740" t="s">
        <v>17129</v>
      </c>
      <c r="E636" s="740" t="s">
        <v>17182</v>
      </c>
      <c r="F636" s="740" t="s">
        <v>15398</v>
      </c>
      <c r="G636" s="26">
        <v>1</v>
      </c>
      <c r="H636" s="26" t="s">
        <v>16880</v>
      </c>
      <c r="I636" s="26" t="s">
        <v>13007</v>
      </c>
      <c r="J636" s="86" t="s">
        <v>158</v>
      </c>
      <c r="K636" s="86"/>
      <c r="L636" s="734"/>
      <c r="M636" s="86"/>
      <c r="N636" s="64"/>
      <c r="O636" s="86" t="s">
        <v>380</v>
      </c>
      <c r="P636" s="86" t="s">
        <v>380</v>
      </c>
      <c r="Q636" s="86" t="s">
        <v>17186</v>
      </c>
      <c r="R636" s="178"/>
      <c r="S636" s="86"/>
      <c r="T636" s="180"/>
    </row>
    <row r="637" spans="1:20" ht="30" customHeight="1">
      <c r="A637" s="665"/>
      <c r="B637" s="665"/>
      <c r="C637" s="665"/>
      <c r="D637" s="665"/>
      <c r="E637" s="665"/>
      <c r="F637" s="665"/>
      <c r="G637" s="26">
        <v>2</v>
      </c>
      <c r="H637" s="26" t="s">
        <v>15468</v>
      </c>
      <c r="I637" s="26" t="s">
        <v>13007</v>
      </c>
      <c r="J637" s="86" t="s">
        <v>158</v>
      </c>
      <c r="K637" s="86"/>
      <c r="L637" s="665"/>
      <c r="M637" s="86"/>
      <c r="N637" s="64"/>
      <c r="O637" s="86" t="s">
        <v>380</v>
      </c>
      <c r="P637" s="86" t="s">
        <v>380</v>
      </c>
      <c r="Q637" s="86" t="s">
        <v>17186</v>
      </c>
      <c r="R637" s="178"/>
      <c r="S637" s="86"/>
      <c r="T637" s="180"/>
    </row>
    <row r="638" spans="1:20" ht="30" customHeight="1">
      <c r="A638" s="665"/>
      <c r="B638" s="665"/>
      <c r="C638" s="665"/>
      <c r="D638" s="665"/>
      <c r="E638" s="665"/>
      <c r="F638" s="665"/>
      <c r="G638" s="26">
        <v>3</v>
      </c>
      <c r="H638" s="26" t="s">
        <v>16550</v>
      </c>
      <c r="I638" s="26" t="s">
        <v>16637</v>
      </c>
      <c r="J638" s="86" t="s">
        <v>158</v>
      </c>
      <c r="K638" s="86"/>
      <c r="L638" s="665"/>
      <c r="M638" s="86"/>
      <c r="N638" s="64"/>
      <c r="O638" s="86" t="s">
        <v>380</v>
      </c>
      <c r="P638" s="86" t="s">
        <v>380</v>
      </c>
      <c r="Q638" s="86" t="s">
        <v>17186</v>
      </c>
      <c r="R638" s="178"/>
      <c r="S638" s="86"/>
      <c r="T638" s="180"/>
    </row>
    <row r="639" spans="1:20" ht="30" customHeight="1">
      <c r="A639" s="666"/>
      <c r="B639" s="666"/>
      <c r="C639" s="666"/>
      <c r="D639" s="666"/>
      <c r="E639" s="666"/>
      <c r="F639" s="666"/>
      <c r="G639" s="26">
        <v>4</v>
      </c>
      <c r="H639" s="26" t="s">
        <v>16883</v>
      </c>
      <c r="I639" s="26" t="s">
        <v>13007</v>
      </c>
      <c r="J639" s="86" t="s">
        <v>158</v>
      </c>
      <c r="K639" s="86"/>
      <c r="L639" s="666"/>
      <c r="M639" s="86"/>
      <c r="N639" s="64"/>
      <c r="O639" s="86" t="s">
        <v>380</v>
      </c>
      <c r="P639" s="86" t="s">
        <v>380</v>
      </c>
      <c r="Q639" s="86" t="s">
        <v>17186</v>
      </c>
      <c r="R639" s="178"/>
      <c r="S639" s="86"/>
      <c r="T639" s="180"/>
    </row>
    <row r="640" spans="1:20" ht="30" customHeight="1">
      <c r="A640" s="735" t="s">
        <v>17187</v>
      </c>
      <c r="B640" s="735" t="s">
        <v>15505</v>
      </c>
      <c r="C640" s="735" t="s">
        <v>8943</v>
      </c>
      <c r="D640" s="740" t="s">
        <v>17129</v>
      </c>
      <c r="E640" s="740" t="s">
        <v>17188</v>
      </c>
      <c r="F640" s="740" t="s">
        <v>15398</v>
      </c>
      <c r="G640" s="26">
        <v>1</v>
      </c>
      <c r="H640" s="26" t="s">
        <v>15090</v>
      </c>
      <c r="I640" s="26" t="s">
        <v>13007</v>
      </c>
      <c r="J640" s="86" t="s">
        <v>158</v>
      </c>
      <c r="K640" s="86"/>
      <c r="L640" s="734"/>
      <c r="M640" s="86"/>
      <c r="N640" s="64"/>
      <c r="O640" s="86" t="s">
        <v>380</v>
      </c>
      <c r="P640" s="86" t="s">
        <v>380</v>
      </c>
      <c r="Q640" s="86" t="s">
        <v>17189</v>
      </c>
      <c r="R640" s="178"/>
      <c r="S640" s="86"/>
      <c r="T640" s="180"/>
    </row>
    <row r="641" spans="1:20" ht="30" customHeight="1">
      <c r="A641" s="665"/>
      <c r="B641" s="665"/>
      <c r="C641" s="665"/>
      <c r="D641" s="665"/>
      <c r="E641" s="665"/>
      <c r="F641" s="665"/>
      <c r="G641" s="26">
        <v>2</v>
      </c>
      <c r="H641" s="26" t="s">
        <v>15468</v>
      </c>
      <c r="I641" s="26" t="s">
        <v>13007</v>
      </c>
      <c r="J641" s="86" t="s">
        <v>158</v>
      </c>
      <c r="K641" s="86"/>
      <c r="L641" s="665"/>
      <c r="M641" s="86"/>
      <c r="N641" s="64"/>
      <c r="O641" s="86" t="s">
        <v>380</v>
      </c>
      <c r="P641" s="86" t="s">
        <v>380</v>
      </c>
      <c r="Q641" s="86" t="s">
        <v>17189</v>
      </c>
      <c r="R641" s="178"/>
      <c r="S641" s="86"/>
      <c r="T641" s="180"/>
    </row>
    <row r="642" spans="1:20" ht="30" customHeight="1">
      <c r="A642" s="665"/>
      <c r="B642" s="665"/>
      <c r="C642" s="665"/>
      <c r="D642" s="665"/>
      <c r="E642" s="665"/>
      <c r="F642" s="665"/>
      <c r="G642" s="26">
        <v>3</v>
      </c>
      <c r="H642" s="26" t="s">
        <v>17192</v>
      </c>
      <c r="I642" s="26" t="s">
        <v>17008</v>
      </c>
      <c r="J642" s="86" t="s">
        <v>158</v>
      </c>
      <c r="K642" s="86"/>
      <c r="L642" s="665"/>
      <c r="M642" s="86"/>
      <c r="N642" s="64"/>
      <c r="O642" s="86" t="s">
        <v>380</v>
      </c>
      <c r="P642" s="86" t="s">
        <v>380</v>
      </c>
      <c r="Q642" s="86" t="s">
        <v>17189</v>
      </c>
      <c r="R642" s="178"/>
      <c r="S642" s="86"/>
      <c r="T642" s="180"/>
    </row>
    <row r="643" spans="1:20" ht="30" customHeight="1">
      <c r="A643" s="666"/>
      <c r="B643" s="666"/>
      <c r="C643" s="666"/>
      <c r="D643" s="666"/>
      <c r="E643" s="666"/>
      <c r="F643" s="666"/>
      <c r="G643" s="26">
        <v>4</v>
      </c>
      <c r="H643" s="26" t="s">
        <v>15098</v>
      </c>
      <c r="I643" s="26" t="s">
        <v>13007</v>
      </c>
      <c r="J643" s="86" t="s">
        <v>158</v>
      </c>
      <c r="K643" s="86"/>
      <c r="L643" s="666"/>
      <c r="M643" s="86"/>
      <c r="N643" s="64"/>
      <c r="O643" s="86" t="s">
        <v>380</v>
      </c>
      <c r="P643" s="86" t="s">
        <v>380</v>
      </c>
      <c r="Q643" s="86" t="s">
        <v>17189</v>
      </c>
      <c r="R643" s="178"/>
      <c r="S643" s="86"/>
      <c r="T643" s="180"/>
    </row>
    <row r="644" spans="1:20" ht="30" customHeight="1">
      <c r="A644" s="735" t="s">
        <v>17193</v>
      </c>
      <c r="B644" s="735" t="s">
        <v>15505</v>
      </c>
      <c r="C644" s="735" t="s">
        <v>8943</v>
      </c>
      <c r="D644" s="740" t="s">
        <v>17129</v>
      </c>
      <c r="E644" s="740" t="s">
        <v>17195</v>
      </c>
      <c r="F644" s="740" t="s">
        <v>15398</v>
      </c>
      <c r="G644" s="26">
        <v>1</v>
      </c>
      <c r="H644" s="26" t="s">
        <v>16880</v>
      </c>
      <c r="I644" s="26" t="s">
        <v>13007</v>
      </c>
      <c r="J644" s="86" t="s">
        <v>158</v>
      </c>
      <c r="K644" s="86"/>
      <c r="L644" s="734"/>
      <c r="M644" s="86"/>
      <c r="N644" s="64"/>
      <c r="O644" s="86" t="s">
        <v>380</v>
      </c>
      <c r="P644" s="86" t="s">
        <v>380</v>
      </c>
      <c r="Q644" s="86" t="s">
        <v>17198</v>
      </c>
      <c r="R644" s="178"/>
      <c r="S644" s="86"/>
      <c r="T644" s="180"/>
    </row>
    <row r="645" spans="1:20" ht="30" customHeight="1">
      <c r="A645" s="665"/>
      <c r="B645" s="665"/>
      <c r="C645" s="665"/>
      <c r="D645" s="665"/>
      <c r="E645" s="665"/>
      <c r="F645" s="665"/>
      <c r="G645" s="26">
        <v>2</v>
      </c>
      <c r="H645" s="26" t="s">
        <v>15468</v>
      </c>
      <c r="I645" s="26" t="s">
        <v>13007</v>
      </c>
      <c r="J645" s="86" t="s">
        <v>158</v>
      </c>
      <c r="K645" s="86"/>
      <c r="L645" s="665"/>
      <c r="M645" s="86"/>
      <c r="N645" s="64"/>
      <c r="O645" s="86" t="s">
        <v>380</v>
      </c>
      <c r="P645" s="86" t="s">
        <v>380</v>
      </c>
      <c r="Q645" s="86" t="s">
        <v>17198</v>
      </c>
      <c r="R645" s="178"/>
      <c r="S645" s="86"/>
      <c r="T645" s="180"/>
    </row>
    <row r="646" spans="1:20" ht="30" customHeight="1">
      <c r="A646" s="665"/>
      <c r="B646" s="665"/>
      <c r="C646" s="665"/>
      <c r="D646" s="665"/>
      <c r="E646" s="665"/>
      <c r="F646" s="665"/>
      <c r="G646" s="26">
        <v>3</v>
      </c>
      <c r="H646" s="26" t="s">
        <v>16554</v>
      </c>
      <c r="I646" s="26" t="s">
        <v>16655</v>
      </c>
      <c r="J646" s="86" t="s">
        <v>158</v>
      </c>
      <c r="K646" s="86"/>
      <c r="L646" s="665"/>
      <c r="M646" s="86"/>
      <c r="N646" s="64"/>
      <c r="O646" s="86" t="s">
        <v>380</v>
      </c>
      <c r="P646" s="86" t="s">
        <v>380</v>
      </c>
      <c r="Q646" s="86" t="s">
        <v>17198</v>
      </c>
      <c r="R646" s="178"/>
      <c r="S646" s="86"/>
      <c r="T646" s="180"/>
    </row>
    <row r="647" spans="1:20" ht="30" customHeight="1">
      <c r="A647" s="666"/>
      <c r="B647" s="666"/>
      <c r="C647" s="666"/>
      <c r="D647" s="666"/>
      <c r="E647" s="666"/>
      <c r="F647" s="666"/>
      <c r="G647" s="26">
        <v>4</v>
      </c>
      <c r="H647" s="26" t="s">
        <v>16883</v>
      </c>
      <c r="I647" s="26" t="s">
        <v>13007</v>
      </c>
      <c r="J647" s="86" t="s">
        <v>158</v>
      </c>
      <c r="K647" s="86"/>
      <c r="L647" s="666"/>
      <c r="M647" s="86"/>
      <c r="N647" s="64"/>
      <c r="O647" s="86" t="s">
        <v>380</v>
      </c>
      <c r="P647" s="86" t="s">
        <v>380</v>
      </c>
      <c r="Q647" s="86" t="s">
        <v>17198</v>
      </c>
      <c r="R647" s="178"/>
      <c r="S647" s="86"/>
      <c r="T647" s="180"/>
    </row>
    <row r="648" spans="1:20" ht="30" customHeight="1">
      <c r="A648" s="735" t="s">
        <v>17200</v>
      </c>
      <c r="B648" s="735" t="s">
        <v>15505</v>
      </c>
      <c r="C648" s="735" t="s">
        <v>8943</v>
      </c>
      <c r="D648" s="740" t="s">
        <v>17129</v>
      </c>
      <c r="E648" s="740" t="s">
        <v>17201</v>
      </c>
      <c r="F648" s="740" t="s">
        <v>15398</v>
      </c>
      <c r="G648" s="26">
        <v>1</v>
      </c>
      <c r="H648" s="26" t="s">
        <v>16880</v>
      </c>
      <c r="I648" s="26" t="s">
        <v>13007</v>
      </c>
      <c r="J648" s="86" t="s">
        <v>158</v>
      </c>
      <c r="K648" s="86"/>
      <c r="L648" s="734"/>
      <c r="M648" s="86"/>
      <c r="N648" s="64"/>
      <c r="O648" s="86" t="s">
        <v>380</v>
      </c>
      <c r="P648" s="86" t="s">
        <v>380</v>
      </c>
      <c r="Q648" s="86" t="s">
        <v>17202</v>
      </c>
      <c r="R648" s="178"/>
      <c r="S648" s="86"/>
      <c r="T648" s="180"/>
    </row>
    <row r="649" spans="1:20" ht="30" customHeight="1">
      <c r="A649" s="665"/>
      <c r="B649" s="665"/>
      <c r="C649" s="665"/>
      <c r="D649" s="665"/>
      <c r="E649" s="665"/>
      <c r="F649" s="665"/>
      <c r="G649" s="26">
        <v>2</v>
      </c>
      <c r="H649" s="26" t="s">
        <v>15468</v>
      </c>
      <c r="I649" s="26" t="s">
        <v>13007</v>
      </c>
      <c r="J649" s="86" t="s">
        <v>158</v>
      </c>
      <c r="K649" s="86"/>
      <c r="L649" s="665"/>
      <c r="M649" s="86"/>
      <c r="N649" s="64"/>
      <c r="O649" s="86" t="s">
        <v>380</v>
      </c>
      <c r="P649" s="86" t="s">
        <v>380</v>
      </c>
      <c r="Q649" s="86" t="s">
        <v>17202</v>
      </c>
      <c r="R649" s="178"/>
      <c r="S649" s="86"/>
      <c r="T649" s="180"/>
    </row>
    <row r="650" spans="1:20" ht="30" customHeight="1">
      <c r="A650" s="665"/>
      <c r="B650" s="665"/>
      <c r="C650" s="665"/>
      <c r="D650" s="665"/>
      <c r="E650" s="665"/>
      <c r="F650" s="665"/>
      <c r="G650" s="26">
        <v>3</v>
      </c>
      <c r="H650" s="26" t="s">
        <v>16557</v>
      </c>
      <c r="I650" s="26" t="s">
        <v>16655</v>
      </c>
      <c r="J650" s="86" t="s">
        <v>158</v>
      </c>
      <c r="K650" s="86"/>
      <c r="L650" s="665"/>
      <c r="M650" s="86"/>
      <c r="N650" s="64"/>
      <c r="O650" s="86" t="s">
        <v>380</v>
      </c>
      <c r="P650" s="86" t="s">
        <v>380</v>
      </c>
      <c r="Q650" s="86" t="s">
        <v>17202</v>
      </c>
      <c r="R650" s="178"/>
      <c r="S650" s="86"/>
      <c r="T650" s="180"/>
    </row>
    <row r="651" spans="1:20" ht="30" customHeight="1">
      <c r="A651" s="666"/>
      <c r="B651" s="666"/>
      <c r="C651" s="666"/>
      <c r="D651" s="666"/>
      <c r="E651" s="666"/>
      <c r="F651" s="666"/>
      <c r="G651" s="26">
        <v>4</v>
      </c>
      <c r="H651" s="26" t="s">
        <v>16883</v>
      </c>
      <c r="I651" s="26" t="s">
        <v>13007</v>
      </c>
      <c r="J651" s="86" t="s">
        <v>158</v>
      </c>
      <c r="K651" s="86"/>
      <c r="L651" s="666"/>
      <c r="M651" s="86"/>
      <c r="N651" s="64"/>
      <c r="O651" s="86" t="s">
        <v>380</v>
      </c>
      <c r="P651" s="86" t="s">
        <v>380</v>
      </c>
      <c r="Q651" s="86" t="s">
        <v>17202</v>
      </c>
      <c r="R651" s="178"/>
      <c r="S651" s="86"/>
      <c r="T651" s="180"/>
    </row>
    <row r="652" spans="1:20" ht="30" customHeight="1">
      <c r="A652" s="735" t="s">
        <v>17204</v>
      </c>
      <c r="B652" s="735" t="s">
        <v>15505</v>
      </c>
      <c r="C652" s="735" t="s">
        <v>8943</v>
      </c>
      <c r="D652" s="740" t="s">
        <v>17129</v>
      </c>
      <c r="E652" s="740" t="s">
        <v>17205</v>
      </c>
      <c r="F652" s="740" t="s">
        <v>15398</v>
      </c>
      <c r="G652" s="26">
        <v>1</v>
      </c>
      <c r="H652" s="26" t="s">
        <v>16880</v>
      </c>
      <c r="I652" s="26" t="s">
        <v>13007</v>
      </c>
      <c r="J652" s="86" t="s">
        <v>158</v>
      </c>
      <c r="K652" s="86"/>
      <c r="L652" s="734"/>
      <c r="M652" s="86"/>
      <c r="N652" s="64"/>
      <c r="O652" s="86" t="s">
        <v>380</v>
      </c>
      <c r="P652" s="86" t="s">
        <v>380</v>
      </c>
      <c r="Q652" s="86" t="s">
        <v>17206</v>
      </c>
      <c r="R652" s="178"/>
      <c r="S652" s="86"/>
      <c r="T652" s="180"/>
    </row>
    <row r="653" spans="1:20" ht="30" customHeight="1">
      <c r="A653" s="665"/>
      <c r="B653" s="665"/>
      <c r="C653" s="665"/>
      <c r="D653" s="665"/>
      <c r="E653" s="665"/>
      <c r="F653" s="665"/>
      <c r="G653" s="26">
        <v>2</v>
      </c>
      <c r="H653" s="26" t="s">
        <v>15468</v>
      </c>
      <c r="I653" s="26" t="s">
        <v>13007</v>
      </c>
      <c r="J653" s="86" t="s">
        <v>158</v>
      </c>
      <c r="K653" s="86"/>
      <c r="L653" s="665"/>
      <c r="M653" s="86"/>
      <c r="N653" s="64"/>
      <c r="O653" s="86" t="s">
        <v>380</v>
      </c>
      <c r="P653" s="86" t="s">
        <v>380</v>
      </c>
      <c r="Q653" s="86" t="s">
        <v>17206</v>
      </c>
      <c r="R653" s="178"/>
      <c r="S653" s="86"/>
      <c r="T653" s="180"/>
    </row>
    <row r="654" spans="1:20" ht="30" customHeight="1">
      <c r="A654" s="665"/>
      <c r="B654" s="665"/>
      <c r="C654" s="665"/>
      <c r="D654" s="665"/>
      <c r="E654" s="665"/>
      <c r="F654" s="665"/>
      <c r="G654" s="26">
        <v>3</v>
      </c>
      <c r="H654" s="26" t="s">
        <v>16559</v>
      </c>
      <c r="I654" s="26" t="s">
        <v>16655</v>
      </c>
      <c r="J654" s="86" t="s">
        <v>158</v>
      </c>
      <c r="K654" s="86"/>
      <c r="L654" s="665"/>
      <c r="M654" s="86"/>
      <c r="N654" s="64"/>
      <c r="O654" s="86" t="s">
        <v>380</v>
      </c>
      <c r="P654" s="86" t="s">
        <v>380</v>
      </c>
      <c r="Q654" s="86" t="s">
        <v>17206</v>
      </c>
      <c r="R654" s="178"/>
      <c r="S654" s="86"/>
      <c r="T654" s="180"/>
    </row>
    <row r="655" spans="1:20" ht="30" customHeight="1">
      <c r="A655" s="666"/>
      <c r="B655" s="666"/>
      <c r="C655" s="666"/>
      <c r="D655" s="666"/>
      <c r="E655" s="666"/>
      <c r="F655" s="666"/>
      <c r="G655" s="26">
        <v>4</v>
      </c>
      <c r="H655" s="26" t="s">
        <v>16883</v>
      </c>
      <c r="I655" s="26" t="s">
        <v>13007</v>
      </c>
      <c r="J655" s="86" t="s">
        <v>158</v>
      </c>
      <c r="K655" s="86"/>
      <c r="L655" s="666"/>
      <c r="M655" s="86"/>
      <c r="N655" s="64"/>
      <c r="O655" s="86" t="s">
        <v>380</v>
      </c>
      <c r="P655" s="86" t="s">
        <v>380</v>
      </c>
      <c r="Q655" s="86" t="s">
        <v>17206</v>
      </c>
      <c r="R655" s="178"/>
      <c r="S655" s="86"/>
      <c r="T655" s="180"/>
    </row>
    <row r="656" spans="1:20" ht="30" customHeight="1">
      <c r="A656" s="735" t="s">
        <v>17211</v>
      </c>
      <c r="B656" s="735" t="s">
        <v>15505</v>
      </c>
      <c r="C656" s="735" t="s">
        <v>8943</v>
      </c>
      <c r="D656" s="740" t="s">
        <v>17129</v>
      </c>
      <c r="E656" s="740" t="s">
        <v>17212</v>
      </c>
      <c r="F656" s="740" t="s">
        <v>15398</v>
      </c>
      <c r="G656" s="26">
        <v>1</v>
      </c>
      <c r="H656" s="26" t="s">
        <v>16880</v>
      </c>
      <c r="I656" s="26" t="s">
        <v>13007</v>
      </c>
      <c r="J656" s="86" t="s">
        <v>158</v>
      </c>
      <c r="K656" s="86"/>
      <c r="L656" s="734"/>
      <c r="M656" s="86"/>
      <c r="N656" s="64"/>
      <c r="O656" s="86" t="s">
        <v>380</v>
      </c>
      <c r="P656" s="86" t="s">
        <v>380</v>
      </c>
      <c r="Q656" s="86" t="s">
        <v>17213</v>
      </c>
      <c r="R656" s="178"/>
      <c r="S656" s="86"/>
      <c r="T656" s="180"/>
    </row>
    <row r="657" spans="1:20" ht="30" customHeight="1">
      <c r="A657" s="665"/>
      <c r="B657" s="665"/>
      <c r="C657" s="665"/>
      <c r="D657" s="665"/>
      <c r="E657" s="665"/>
      <c r="F657" s="665"/>
      <c r="G657" s="26">
        <v>2</v>
      </c>
      <c r="H657" s="26" t="s">
        <v>15468</v>
      </c>
      <c r="I657" s="26" t="s">
        <v>13007</v>
      </c>
      <c r="J657" s="86" t="s">
        <v>158</v>
      </c>
      <c r="K657" s="86"/>
      <c r="L657" s="665"/>
      <c r="M657" s="86"/>
      <c r="N657" s="64"/>
      <c r="O657" s="86" t="s">
        <v>380</v>
      </c>
      <c r="P657" s="86" t="s">
        <v>380</v>
      </c>
      <c r="Q657" s="86" t="s">
        <v>17213</v>
      </c>
      <c r="R657" s="178"/>
      <c r="S657" s="86"/>
      <c r="T657" s="180"/>
    </row>
    <row r="658" spans="1:20" ht="30" customHeight="1">
      <c r="A658" s="665"/>
      <c r="B658" s="665"/>
      <c r="C658" s="665"/>
      <c r="D658" s="665"/>
      <c r="E658" s="665"/>
      <c r="F658" s="665"/>
      <c r="G658" s="26">
        <v>3</v>
      </c>
      <c r="H658" s="26" t="s">
        <v>16566</v>
      </c>
      <c r="I658" s="26" t="s">
        <v>16471</v>
      </c>
      <c r="J658" s="86" t="s">
        <v>158</v>
      </c>
      <c r="K658" s="86"/>
      <c r="L658" s="665"/>
      <c r="M658" s="86"/>
      <c r="N658" s="64"/>
      <c r="O658" s="86" t="s">
        <v>380</v>
      </c>
      <c r="P658" s="86" t="s">
        <v>380</v>
      </c>
      <c r="Q658" s="86" t="s">
        <v>17213</v>
      </c>
      <c r="R658" s="178"/>
      <c r="S658" s="86"/>
      <c r="T658" s="180"/>
    </row>
    <row r="659" spans="1:20" ht="30" customHeight="1">
      <c r="A659" s="666"/>
      <c r="B659" s="666"/>
      <c r="C659" s="666"/>
      <c r="D659" s="666"/>
      <c r="E659" s="666"/>
      <c r="F659" s="666"/>
      <c r="G659" s="26">
        <v>4</v>
      </c>
      <c r="H659" s="26" t="s">
        <v>16883</v>
      </c>
      <c r="I659" s="26" t="s">
        <v>13007</v>
      </c>
      <c r="J659" s="86" t="s">
        <v>158</v>
      </c>
      <c r="K659" s="86"/>
      <c r="L659" s="666"/>
      <c r="M659" s="86"/>
      <c r="N659" s="64"/>
      <c r="O659" s="86" t="s">
        <v>380</v>
      </c>
      <c r="P659" s="86" t="s">
        <v>380</v>
      </c>
      <c r="Q659" s="86" t="s">
        <v>17213</v>
      </c>
      <c r="R659" s="178"/>
      <c r="S659" s="86"/>
      <c r="T659" s="180"/>
    </row>
    <row r="660" spans="1:20" ht="30" customHeight="1">
      <c r="A660" s="735" t="s">
        <v>17214</v>
      </c>
      <c r="B660" s="735" t="s">
        <v>15505</v>
      </c>
      <c r="C660" s="735" t="s">
        <v>8943</v>
      </c>
      <c r="D660" s="740" t="s">
        <v>17129</v>
      </c>
      <c r="E660" s="740" t="s">
        <v>17215</v>
      </c>
      <c r="F660" s="740" t="s">
        <v>15398</v>
      </c>
      <c r="G660" s="26">
        <v>1</v>
      </c>
      <c r="H660" s="26" t="s">
        <v>16880</v>
      </c>
      <c r="I660" s="26" t="s">
        <v>13007</v>
      </c>
      <c r="J660" s="86" t="s">
        <v>158</v>
      </c>
      <c r="K660" s="86"/>
      <c r="L660" s="734"/>
      <c r="M660" s="86"/>
      <c r="N660" s="64"/>
      <c r="O660" s="86" t="s">
        <v>380</v>
      </c>
      <c r="P660" s="86" t="s">
        <v>380</v>
      </c>
      <c r="Q660" s="86" t="s">
        <v>17216</v>
      </c>
      <c r="R660" s="178"/>
      <c r="S660" s="86"/>
      <c r="T660" s="180"/>
    </row>
    <row r="661" spans="1:20" ht="30" customHeight="1">
      <c r="A661" s="665"/>
      <c r="B661" s="665"/>
      <c r="C661" s="665"/>
      <c r="D661" s="665"/>
      <c r="E661" s="665"/>
      <c r="F661" s="665"/>
      <c r="G661" s="26">
        <v>2</v>
      </c>
      <c r="H661" s="26" t="s">
        <v>15468</v>
      </c>
      <c r="I661" s="26" t="s">
        <v>13007</v>
      </c>
      <c r="J661" s="86" t="s">
        <v>158</v>
      </c>
      <c r="K661" s="86"/>
      <c r="L661" s="665"/>
      <c r="M661" s="86"/>
      <c r="N661" s="64"/>
      <c r="O661" s="86" t="s">
        <v>380</v>
      </c>
      <c r="P661" s="86" t="s">
        <v>380</v>
      </c>
      <c r="Q661" s="86" t="s">
        <v>17216</v>
      </c>
      <c r="R661" s="178"/>
      <c r="S661" s="86"/>
      <c r="T661" s="180"/>
    </row>
    <row r="662" spans="1:20" ht="30" customHeight="1">
      <c r="A662" s="665"/>
      <c r="B662" s="665"/>
      <c r="C662" s="665"/>
      <c r="D662" s="665"/>
      <c r="E662" s="665"/>
      <c r="F662" s="665"/>
      <c r="G662" s="26">
        <v>3</v>
      </c>
      <c r="H662" s="26" t="s">
        <v>16572</v>
      </c>
      <c r="I662" s="26" t="s">
        <v>16471</v>
      </c>
      <c r="J662" s="86" t="s">
        <v>158</v>
      </c>
      <c r="K662" s="86"/>
      <c r="L662" s="665"/>
      <c r="M662" s="86"/>
      <c r="N662" s="64"/>
      <c r="O662" s="86" t="s">
        <v>380</v>
      </c>
      <c r="P662" s="86" t="s">
        <v>380</v>
      </c>
      <c r="Q662" s="86" t="s">
        <v>17216</v>
      </c>
      <c r="R662" s="178"/>
      <c r="S662" s="86"/>
      <c r="T662" s="180"/>
    </row>
    <row r="663" spans="1:20" ht="30" customHeight="1">
      <c r="A663" s="666"/>
      <c r="B663" s="666"/>
      <c r="C663" s="666"/>
      <c r="D663" s="666"/>
      <c r="E663" s="666"/>
      <c r="F663" s="666"/>
      <c r="G663" s="26">
        <v>4</v>
      </c>
      <c r="H663" s="26" t="s">
        <v>16883</v>
      </c>
      <c r="I663" s="26" t="s">
        <v>13007</v>
      </c>
      <c r="J663" s="86" t="s">
        <v>158</v>
      </c>
      <c r="K663" s="86"/>
      <c r="L663" s="666"/>
      <c r="M663" s="86"/>
      <c r="N663" s="64"/>
      <c r="O663" s="86" t="s">
        <v>380</v>
      </c>
      <c r="P663" s="86" t="s">
        <v>380</v>
      </c>
      <c r="Q663" s="86" t="s">
        <v>17216</v>
      </c>
      <c r="R663" s="178"/>
      <c r="S663" s="86"/>
      <c r="T663" s="180"/>
    </row>
    <row r="664" spans="1:20" ht="30" customHeight="1">
      <c r="A664" s="735" t="s">
        <v>17219</v>
      </c>
      <c r="B664" s="735" t="s">
        <v>15505</v>
      </c>
      <c r="C664" s="735" t="s">
        <v>8943</v>
      </c>
      <c r="D664" s="740" t="s">
        <v>17129</v>
      </c>
      <c r="E664" s="740" t="s">
        <v>17220</v>
      </c>
      <c r="F664" s="740" t="s">
        <v>15398</v>
      </c>
      <c r="G664" s="26">
        <v>1</v>
      </c>
      <c r="H664" s="26" t="s">
        <v>16880</v>
      </c>
      <c r="I664" s="26" t="s">
        <v>13007</v>
      </c>
      <c r="J664" s="86" t="s">
        <v>158</v>
      </c>
      <c r="K664" s="86"/>
      <c r="L664" s="734"/>
      <c r="M664" s="86"/>
      <c r="N664" s="64"/>
      <c r="O664" s="86" t="s">
        <v>380</v>
      </c>
      <c r="P664" s="86" t="s">
        <v>380</v>
      </c>
      <c r="Q664" s="86" t="s">
        <v>17221</v>
      </c>
      <c r="R664" s="178"/>
      <c r="S664" s="86"/>
      <c r="T664" s="180"/>
    </row>
    <row r="665" spans="1:20" ht="30" customHeight="1">
      <c r="A665" s="665"/>
      <c r="B665" s="665"/>
      <c r="C665" s="665"/>
      <c r="D665" s="665"/>
      <c r="E665" s="665"/>
      <c r="F665" s="665"/>
      <c r="G665" s="26">
        <v>2</v>
      </c>
      <c r="H665" s="26" t="s">
        <v>15468</v>
      </c>
      <c r="I665" s="26" t="s">
        <v>13007</v>
      </c>
      <c r="J665" s="86" t="s">
        <v>158</v>
      </c>
      <c r="K665" s="86"/>
      <c r="L665" s="665"/>
      <c r="M665" s="86"/>
      <c r="N665" s="64"/>
      <c r="O665" s="86" t="s">
        <v>380</v>
      </c>
      <c r="P665" s="86" t="s">
        <v>380</v>
      </c>
      <c r="Q665" s="86" t="s">
        <v>17221</v>
      </c>
      <c r="R665" s="178"/>
      <c r="S665" s="86"/>
      <c r="T665" s="180"/>
    </row>
    <row r="666" spans="1:20" ht="30" customHeight="1">
      <c r="A666" s="665"/>
      <c r="B666" s="665"/>
      <c r="C666" s="665"/>
      <c r="D666" s="665"/>
      <c r="E666" s="665"/>
      <c r="F666" s="665"/>
      <c r="G666" s="26">
        <v>3</v>
      </c>
      <c r="H666" s="26" t="s">
        <v>16575</v>
      </c>
      <c r="I666" s="26" t="s">
        <v>16471</v>
      </c>
      <c r="J666" s="86" t="s">
        <v>158</v>
      </c>
      <c r="K666" s="86"/>
      <c r="L666" s="665"/>
      <c r="M666" s="86"/>
      <c r="N666" s="64"/>
      <c r="O666" s="86" t="s">
        <v>380</v>
      </c>
      <c r="P666" s="86" t="s">
        <v>380</v>
      </c>
      <c r="Q666" s="86" t="s">
        <v>17221</v>
      </c>
      <c r="R666" s="178"/>
      <c r="S666" s="86"/>
      <c r="T666" s="180"/>
    </row>
    <row r="667" spans="1:20" ht="30" customHeight="1">
      <c r="A667" s="666"/>
      <c r="B667" s="666"/>
      <c r="C667" s="666"/>
      <c r="D667" s="666"/>
      <c r="E667" s="666"/>
      <c r="F667" s="666"/>
      <c r="G667" s="26">
        <v>4</v>
      </c>
      <c r="H667" s="26" t="s">
        <v>16883</v>
      </c>
      <c r="I667" s="26" t="s">
        <v>13007</v>
      </c>
      <c r="J667" s="86" t="s">
        <v>158</v>
      </c>
      <c r="K667" s="86"/>
      <c r="L667" s="666"/>
      <c r="M667" s="86"/>
      <c r="N667" s="64"/>
      <c r="O667" s="86" t="s">
        <v>380</v>
      </c>
      <c r="P667" s="86" t="s">
        <v>380</v>
      </c>
      <c r="Q667" s="86" t="s">
        <v>17221</v>
      </c>
      <c r="R667" s="178"/>
      <c r="S667" s="86"/>
      <c r="T667" s="180"/>
    </row>
    <row r="668" spans="1:20" ht="30" customHeight="1">
      <c r="A668" s="735" t="s">
        <v>17222</v>
      </c>
      <c r="B668" s="735" t="s">
        <v>15505</v>
      </c>
      <c r="C668" s="735" t="s">
        <v>8943</v>
      </c>
      <c r="D668" s="740" t="s">
        <v>17223</v>
      </c>
      <c r="E668" s="740" t="s">
        <v>16969</v>
      </c>
      <c r="F668" s="740" t="s">
        <v>15398</v>
      </c>
      <c r="G668" s="26">
        <v>1</v>
      </c>
      <c r="H668" s="26" t="s">
        <v>15090</v>
      </c>
      <c r="I668" s="26" t="s">
        <v>13007</v>
      </c>
      <c r="J668" s="86" t="s">
        <v>158</v>
      </c>
      <c r="K668" s="86"/>
      <c r="L668" s="734"/>
      <c r="M668" s="86"/>
      <c r="N668" s="64"/>
      <c r="O668" s="86" t="s">
        <v>380</v>
      </c>
      <c r="P668" s="86" t="s">
        <v>380</v>
      </c>
      <c r="Q668" s="86" t="s">
        <v>17224</v>
      </c>
      <c r="R668" s="178"/>
      <c r="S668" s="86"/>
      <c r="T668" s="180"/>
    </row>
    <row r="669" spans="1:20" ht="30" customHeight="1">
      <c r="A669" s="665"/>
      <c r="B669" s="665"/>
      <c r="C669" s="665"/>
      <c r="D669" s="665"/>
      <c r="E669" s="665"/>
      <c r="F669" s="665"/>
      <c r="G669" s="26">
        <v>2</v>
      </c>
      <c r="H669" s="26" t="s">
        <v>13108</v>
      </c>
      <c r="I669" s="26" t="s">
        <v>13007</v>
      </c>
      <c r="J669" s="86" t="s">
        <v>158</v>
      </c>
      <c r="K669" s="86"/>
      <c r="L669" s="665"/>
      <c r="M669" s="86"/>
      <c r="N669" s="64"/>
      <c r="O669" s="86" t="s">
        <v>380</v>
      </c>
      <c r="P669" s="86" t="s">
        <v>380</v>
      </c>
      <c r="Q669" s="86" t="s">
        <v>17224</v>
      </c>
      <c r="R669" s="178"/>
      <c r="S669" s="86"/>
      <c r="T669" s="180"/>
    </row>
    <row r="670" spans="1:20" ht="30" customHeight="1">
      <c r="A670" s="665"/>
      <c r="B670" s="665"/>
      <c r="C670" s="665"/>
      <c r="D670" s="665"/>
      <c r="E670" s="665"/>
      <c r="F670" s="665"/>
      <c r="G670" s="26">
        <v>3</v>
      </c>
      <c r="H670" s="26" t="s">
        <v>16497</v>
      </c>
      <c r="I670" s="26" t="s">
        <v>15473</v>
      </c>
      <c r="J670" s="86" t="s">
        <v>158</v>
      </c>
      <c r="K670" s="86"/>
      <c r="L670" s="665"/>
      <c r="M670" s="86"/>
      <c r="N670" s="64"/>
      <c r="O670" s="86" t="s">
        <v>380</v>
      </c>
      <c r="P670" s="86" t="s">
        <v>380</v>
      </c>
      <c r="Q670" s="86" t="s">
        <v>17224</v>
      </c>
      <c r="R670" s="178"/>
      <c r="S670" s="86"/>
      <c r="T670" s="180"/>
    </row>
    <row r="671" spans="1:20" ht="30" customHeight="1">
      <c r="A671" s="666"/>
      <c r="B671" s="666"/>
      <c r="C671" s="666"/>
      <c r="D671" s="666"/>
      <c r="E671" s="666"/>
      <c r="F671" s="666"/>
      <c r="G671" s="26">
        <v>4</v>
      </c>
      <c r="H671" s="26" t="s">
        <v>15098</v>
      </c>
      <c r="I671" s="26" t="s">
        <v>13007</v>
      </c>
      <c r="J671" s="86" t="s">
        <v>158</v>
      </c>
      <c r="K671" s="86"/>
      <c r="L671" s="666"/>
      <c r="M671" s="86"/>
      <c r="N671" s="64"/>
      <c r="O671" s="86" t="s">
        <v>380</v>
      </c>
      <c r="P671" s="86" t="s">
        <v>380</v>
      </c>
      <c r="Q671" s="86" t="s">
        <v>17224</v>
      </c>
      <c r="R671" s="178"/>
      <c r="S671" s="86"/>
      <c r="T671" s="180"/>
    </row>
    <row r="672" spans="1:20" ht="30" customHeight="1">
      <c r="A672" s="735" t="s">
        <v>17226</v>
      </c>
      <c r="B672" s="735" t="s">
        <v>15505</v>
      </c>
      <c r="C672" s="735" t="s">
        <v>8943</v>
      </c>
      <c r="D672" s="740" t="s">
        <v>17223</v>
      </c>
      <c r="E672" s="740" t="s">
        <v>16976</v>
      </c>
      <c r="F672" s="740" t="s">
        <v>15398</v>
      </c>
      <c r="G672" s="26">
        <v>1</v>
      </c>
      <c r="H672" s="26" t="s">
        <v>15090</v>
      </c>
      <c r="I672" s="26" t="s">
        <v>13007</v>
      </c>
      <c r="J672" s="86" t="s">
        <v>158</v>
      </c>
      <c r="K672" s="86"/>
      <c r="L672" s="734"/>
      <c r="M672" s="86"/>
      <c r="N672" s="64"/>
      <c r="O672" s="86" t="s">
        <v>380</v>
      </c>
      <c r="P672" s="86" t="s">
        <v>380</v>
      </c>
      <c r="Q672" s="86" t="s">
        <v>17232</v>
      </c>
      <c r="R672" s="178"/>
      <c r="S672" s="86"/>
      <c r="T672" s="180"/>
    </row>
    <row r="673" spans="1:20" ht="30" customHeight="1">
      <c r="A673" s="665"/>
      <c r="B673" s="665"/>
      <c r="C673" s="665"/>
      <c r="D673" s="665"/>
      <c r="E673" s="665"/>
      <c r="F673" s="665"/>
      <c r="G673" s="26">
        <v>2</v>
      </c>
      <c r="H673" s="26" t="s">
        <v>13108</v>
      </c>
      <c r="I673" s="26" t="s">
        <v>13007</v>
      </c>
      <c r="J673" s="86" t="s">
        <v>158</v>
      </c>
      <c r="K673" s="86"/>
      <c r="L673" s="665"/>
      <c r="M673" s="86"/>
      <c r="N673" s="64"/>
      <c r="O673" s="86" t="s">
        <v>380</v>
      </c>
      <c r="P673" s="86" t="s">
        <v>380</v>
      </c>
      <c r="Q673" s="86" t="s">
        <v>17232</v>
      </c>
      <c r="R673" s="178"/>
      <c r="S673" s="86"/>
      <c r="T673" s="180"/>
    </row>
    <row r="674" spans="1:20" ht="30" customHeight="1">
      <c r="A674" s="665"/>
      <c r="B674" s="665"/>
      <c r="C674" s="665"/>
      <c r="D674" s="665"/>
      <c r="E674" s="665"/>
      <c r="F674" s="665"/>
      <c r="G674" s="26">
        <v>3</v>
      </c>
      <c r="H674" s="26" t="s">
        <v>16499</v>
      </c>
      <c r="I674" s="26" t="s">
        <v>15473</v>
      </c>
      <c r="J674" s="86" t="s">
        <v>158</v>
      </c>
      <c r="K674" s="86"/>
      <c r="L674" s="665"/>
      <c r="M674" s="86"/>
      <c r="N674" s="64"/>
      <c r="O674" s="86" t="s">
        <v>380</v>
      </c>
      <c r="P674" s="86" t="s">
        <v>380</v>
      </c>
      <c r="Q674" s="86" t="s">
        <v>17232</v>
      </c>
      <c r="R674" s="178"/>
      <c r="S674" s="86"/>
      <c r="T674" s="180"/>
    </row>
    <row r="675" spans="1:20" ht="30" customHeight="1">
      <c r="A675" s="666"/>
      <c r="B675" s="666"/>
      <c r="C675" s="666"/>
      <c r="D675" s="666"/>
      <c r="E675" s="666"/>
      <c r="F675" s="666"/>
      <c r="G675" s="26">
        <v>4</v>
      </c>
      <c r="H675" s="26" t="s">
        <v>15098</v>
      </c>
      <c r="I675" s="26" t="s">
        <v>13007</v>
      </c>
      <c r="J675" s="86" t="s">
        <v>158</v>
      </c>
      <c r="K675" s="86"/>
      <c r="L675" s="666"/>
      <c r="M675" s="86"/>
      <c r="N675" s="64"/>
      <c r="O675" s="86" t="s">
        <v>380</v>
      </c>
      <c r="P675" s="86" t="s">
        <v>380</v>
      </c>
      <c r="Q675" s="86" t="s">
        <v>17232</v>
      </c>
      <c r="R675" s="178"/>
      <c r="S675" s="86"/>
      <c r="T675" s="180"/>
    </row>
    <row r="676" spans="1:20" ht="30" customHeight="1">
      <c r="A676" s="735" t="s">
        <v>17233</v>
      </c>
      <c r="B676" s="735" t="s">
        <v>15505</v>
      </c>
      <c r="C676" s="735" t="s">
        <v>8943</v>
      </c>
      <c r="D676" s="740" t="s">
        <v>17223</v>
      </c>
      <c r="E676" s="740" t="s">
        <v>16990</v>
      </c>
      <c r="F676" s="740" t="s">
        <v>15398</v>
      </c>
      <c r="G676" s="26">
        <v>1</v>
      </c>
      <c r="H676" s="26" t="s">
        <v>15090</v>
      </c>
      <c r="I676" s="26" t="s">
        <v>13007</v>
      </c>
      <c r="J676" s="86" t="s">
        <v>158</v>
      </c>
      <c r="K676" s="86"/>
      <c r="L676" s="734"/>
      <c r="M676" s="86"/>
      <c r="N676" s="64"/>
      <c r="O676" s="86" t="s">
        <v>380</v>
      </c>
      <c r="P676" s="86" t="s">
        <v>380</v>
      </c>
      <c r="Q676" s="86" t="s">
        <v>17234</v>
      </c>
      <c r="R676" s="178"/>
      <c r="S676" s="86"/>
      <c r="T676" s="180"/>
    </row>
    <row r="677" spans="1:20" ht="30" customHeight="1">
      <c r="A677" s="665"/>
      <c r="B677" s="665"/>
      <c r="C677" s="665"/>
      <c r="D677" s="665"/>
      <c r="E677" s="665"/>
      <c r="F677" s="665"/>
      <c r="G677" s="26">
        <v>2</v>
      </c>
      <c r="H677" s="26" t="s">
        <v>13108</v>
      </c>
      <c r="I677" s="26" t="s">
        <v>13007</v>
      </c>
      <c r="J677" s="86" t="s">
        <v>158</v>
      </c>
      <c r="K677" s="86"/>
      <c r="L677" s="665"/>
      <c r="M677" s="86"/>
      <c r="N677" s="64"/>
      <c r="O677" s="86" t="s">
        <v>380</v>
      </c>
      <c r="P677" s="86" t="s">
        <v>380</v>
      </c>
      <c r="Q677" s="86" t="s">
        <v>17234</v>
      </c>
      <c r="R677" s="178"/>
      <c r="S677" s="86"/>
      <c r="T677" s="180"/>
    </row>
    <row r="678" spans="1:20" ht="30" customHeight="1">
      <c r="A678" s="665"/>
      <c r="B678" s="665"/>
      <c r="C678" s="665"/>
      <c r="D678" s="665"/>
      <c r="E678" s="665"/>
      <c r="F678" s="665"/>
      <c r="G678" s="26">
        <v>3</v>
      </c>
      <c r="H678" s="26" t="s">
        <v>16501</v>
      </c>
      <c r="I678" s="26" t="s">
        <v>15473</v>
      </c>
      <c r="J678" s="86" t="s">
        <v>158</v>
      </c>
      <c r="K678" s="86"/>
      <c r="L678" s="665"/>
      <c r="M678" s="86"/>
      <c r="N678" s="64"/>
      <c r="O678" s="86" t="s">
        <v>380</v>
      </c>
      <c r="P678" s="86" t="s">
        <v>380</v>
      </c>
      <c r="Q678" s="86" t="s">
        <v>17234</v>
      </c>
      <c r="R678" s="178"/>
      <c r="S678" s="86"/>
      <c r="T678" s="180"/>
    </row>
    <row r="679" spans="1:20" ht="30" customHeight="1">
      <c r="A679" s="666"/>
      <c r="B679" s="666"/>
      <c r="C679" s="666"/>
      <c r="D679" s="666"/>
      <c r="E679" s="666"/>
      <c r="F679" s="666"/>
      <c r="G679" s="26">
        <v>4</v>
      </c>
      <c r="H679" s="26" t="s">
        <v>15098</v>
      </c>
      <c r="I679" s="26" t="s">
        <v>13007</v>
      </c>
      <c r="J679" s="86" t="s">
        <v>158</v>
      </c>
      <c r="K679" s="86"/>
      <c r="L679" s="666"/>
      <c r="M679" s="86"/>
      <c r="N679" s="64"/>
      <c r="O679" s="86" t="s">
        <v>380</v>
      </c>
      <c r="P679" s="86" t="s">
        <v>380</v>
      </c>
      <c r="Q679" s="86" t="s">
        <v>17234</v>
      </c>
      <c r="R679" s="178"/>
      <c r="S679" s="86"/>
      <c r="T679" s="180"/>
    </row>
    <row r="680" spans="1:20" ht="30" customHeight="1">
      <c r="A680" s="735" t="s">
        <v>17237</v>
      </c>
      <c r="B680" s="735" t="s">
        <v>15505</v>
      </c>
      <c r="C680" s="735" t="s">
        <v>8943</v>
      </c>
      <c r="D680" s="740" t="s">
        <v>17223</v>
      </c>
      <c r="E680" s="740" t="s">
        <v>17000</v>
      </c>
      <c r="F680" s="740" t="s">
        <v>15398</v>
      </c>
      <c r="G680" s="26">
        <v>1</v>
      </c>
      <c r="H680" s="26" t="s">
        <v>15090</v>
      </c>
      <c r="I680" s="26" t="s">
        <v>13007</v>
      </c>
      <c r="J680" s="86" t="s">
        <v>158</v>
      </c>
      <c r="K680" s="86"/>
      <c r="L680" s="734"/>
      <c r="M680" s="86"/>
      <c r="N680" s="64"/>
      <c r="O680" s="86" t="s">
        <v>380</v>
      </c>
      <c r="P680" s="86" t="s">
        <v>380</v>
      </c>
      <c r="Q680" s="86" t="s">
        <v>17238</v>
      </c>
      <c r="R680" s="178"/>
      <c r="S680" s="86"/>
      <c r="T680" s="180"/>
    </row>
    <row r="681" spans="1:20" ht="30" customHeight="1">
      <c r="A681" s="665"/>
      <c r="B681" s="665"/>
      <c r="C681" s="665"/>
      <c r="D681" s="665"/>
      <c r="E681" s="665"/>
      <c r="F681" s="665"/>
      <c r="G681" s="26">
        <v>2</v>
      </c>
      <c r="H681" s="26" t="s">
        <v>13108</v>
      </c>
      <c r="I681" s="26" t="s">
        <v>13007</v>
      </c>
      <c r="J681" s="86" t="s">
        <v>158</v>
      </c>
      <c r="K681" s="86"/>
      <c r="L681" s="665"/>
      <c r="M681" s="86"/>
      <c r="N681" s="64"/>
      <c r="O681" s="86" t="s">
        <v>380</v>
      </c>
      <c r="P681" s="86" t="s">
        <v>380</v>
      </c>
      <c r="Q681" s="86" t="s">
        <v>17238</v>
      </c>
      <c r="R681" s="178"/>
      <c r="S681" s="86"/>
      <c r="T681" s="180"/>
    </row>
    <row r="682" spans="1:20" ht="30" customHeight="1">
      <c r="A682" s="665"/>
      <c r="B682" s="665"/>
      <c r="C682" s="665"/>
      <c r="D682" s="665"/>
      <c r="E682" s="665"/>
      <c r="F682" s="665"/>
      <c r="G682" s="26">
        <v>3</v>
      </c>
      <c r="H682" s="26" t="s">
        <v>17239</v>
      </c>
      <c r="I682" s="26" t="s">
        <v>17240</v>
      </c>
      <c r="J682" s="86" t="s">
        <v>158</v>
      </c>
      <c r="K682" s="86"/>
      <c r="L682" s="665"/>
      <c r="M682" s="86"/>
      <c r="N682" s="64"/>
      <c r="O682" s="86" t="s">
        <v>380</v>
      </c>
      <c r="P682" s="86" t="s">
        <v>380</v>
      </c>
      <c r="Q682" s="86" t="s">
        <v>17238</v>
      </c>
      <c r="R682" s="178"/>
      <c r="S682" s="86"/>
      <c r="T682" s="180"/>
    </row>
    <row r="683" spans="1:20" ht="30" customHeight="1">
      <c r="A683" s="666"/>
      <c r="B683" s="666"/>
      <c r="C683" s="666"/>
      <c r="D683" s="666"/>
      <c r="E683" s="666"/>
      <c r="F683" s="666"/>
      <c r="G683" s="26">
        <v>4</v>
      </c>
      <c r="H683" s="26" t="s">
        <v>15098</v>
      </c>
      <c r="I683" s="26" t="s">
        <v>13007</v>
      </c>
      <c r="J683" s="86" t="s">
        <v>158</v>
      </c>
      <c r="K683" s="86"/>
      <c r="L683" s="666"/>
      <c r="M683" s="86"/>
      <c r="N683" s="64"/>
      <c r="O683" s="86" t="s">
        <v>380</v>
      </c>
      <c r="P683" s="86" t="s">
        <v>380</v>
      </c>
      <c r="Q683" s="86" t="s">
        <v>17238</v>
      </c>
      <c r="R683" s="178"/>
      <c r="S683" s="86"/>
      <c r="T683" s="180"/>
    </row>
    <row r="684" spans="1:20" ht="30" customHeight="1">
      <c r="A684" s="735" t="s">
        <v>17241</v>
      </c>
      <c r="B684" s="735" t="s">
        <v>15505</v>
      </c>
      <c r="C684" s="735" t="s">
        <v>8943</v>
      </c>
      <c r="D684" s="740" t="s">
        <v>17223</v>
      </c>
      <c r="E684" s="740" t="s">
        <v>17015</v>
      </c>
      <c r="F684" s="740" t="s">
        <v>15398</v>
      </c>
      <c r="G684" s="26">
        <v>1</v>
      </c>
      <c r="H684" s="26" t="s">
        <v>15090</v>
      </c>
      <c r="I684" s="26" t="s">
        <v>13007</v>
      </c>
      <c r="J684" s="86" t="s">
        <v>158</v>
      </c>
      <c r="K684" s="86"/>
      <c r="L684" s="734"/>
      <c r="M684" s="86"/>
      <c r="N684" s="64"/>
      <c r="O684" s="86" t="s">
        <v>380</v>
      </c>
      <c r="P684" s="86" t="s">
        <v>380</v>
      </c>
      <c r="Q684" s="86" t="s">
        <v>17242</v>
      </c>
      <c r="R684" s="178"/>
      <c r="S684" s="86"/>
      <c r="T684" s="180"/>
    </row>
    <row r="685" spans="1:20" ht="30" customHeight="1">
      <c r="A685" s="665"/>
      <c r="B685" s="665"/>
      <c r="C685" s="665"/>
      <c r="D685" s="665"/>
      <c r="E685" s="665"/>
      <c r="F685" s="665"/>
      <c r="G685" s="26">
        <v>2</v>
      </c>
      <c r="H685" s="26" t="s">
        <v>13108</v>
      </c>
      <c r="I685" s="26" t="s">
        <v>13007</v>
      </c>
      <c r="J685" s="86" t="s">
        <v>158</v>
      </c>
      <c r="K685" s="86"/>
      <c r="L685" s="665"/>
      <c r="M685" s="86"/>
      <c r="N685" s="64"/>
      <c r="O685" s="86" t="s">
        <v>380</v>
      </c>
      <c r="P685" s="86" t="s">
        <v>380</v>
      </c>
      <c r="Q685" s="86" t="s">
        <v>17242</v>
      </c>
      <c r="R685" s="178"/>
      <c r="S685" s="86"/>
      <c r="T685" s="180"/>
    </row>
    <row r="686" spans="1:20" ht="30" customHeight="1">
      <c r="A686" s="665"/>
      <c r="B686" s="665"/>
      <c r="C686" s="665"/>
      <c r="D686" s="665"/>
      <c r="E686" s="665"/>
      <c r="F686" s="665"/>
      <c r="G686" s="26">
        <v>3</v>
      </c>
      <c r="H686" s="26" t="s">
        <v>16510</v>
      </c>
      <c r="I686" s="26" t="s">
        <v>15473</v>
      </c>
      <c r="J686" s="86" t="s">
        <v>158</v>
      </c>
      <c r="K686" s="86"/>
      <c r="L686" s="665"/>
      <c r="M686" s="86"/>
      <c r="N686" s="64"/>
      <c r="O686" s="86" t="s">
        <v>380</v>
      </c>
      <c r="P686" s="86" t="s">
        <v>380</v>
      </c>
      <c r="Q686" s="86" t="s">
        <v>17242</v>
      </c>
      <c r="R686" s="178"/>
      <c r="S686" s="86"/>
      <c r="T686" s="180"/>
    </row>
    <row r="687" spans="1:20" ht="30" customHeight="1">
      <c r="A687" s="666"/>
      <c r="B687" s="666"/>
      <c r="C687" s="666"/>
      <c r="D687" s="666"/>
      <c r="E687" s="666"/>
      <c r="F687" s="666"/>
      <c r="G687" s="26">
        <v>4</v>
      </c>
      <c r="H687" s="26" t="s">
        <v>15098</v>
      </c>
      <c r="I687" s="26" t="s">
        <v>13007</v>
      </c>
      <c r="J687" s="86" t="s">
        <v>158</v>
      </c>
      <c r="K687" s="86"/>
      <c r="L687" s="666"/>
      <c r="M687" s="86"/>
      <c r="N687" s="64"/>
      <c r="O687" s="86" t="s">
        <v>380</v>
      </c>
      <c r="P687" s="86" t="s">
        <v>380</v>
      </c>
      <c r="Q687" s="86" t="s">
        <v>17242</v>
      </c>
      <c r="R687" s="178"/>
      <c r="S687" s="86"/>
      <c r="T687" s="180"/>
    </row>
    <row r="688" spans="1:20" ht="30" customHeight="1">
      <c r="A688" s="735" t="s">
        <v>17247</v>
      </c>
      <c r="B688" s="735" t="s">
        <v>15505</v>
      </c>
      <c r="C688" s="735" t="s">
        <v>8943</v>
      </c>
      <c r="D688" s="740" t="s">
        <v>17223</v>
      </c>
      <c r="E688" s="740" t="s">
        <v>17023</v>
      </c>
      <c r="F688" s="740" t="s">
        <v>15398</v>
      </c>
      <c r="G688" s="26">
        <v>1</v>
      </c>
      <c r="H688" s="26" t="s">
        <v>15090</v>
      </c>
      <c r="I688" s="26" t="s">
        <v>13007</v>
      </c>
      <c r="J688" s="86" t="s">
        <v>158</v>
      </c>
      <c r="K688" s="86"/>
      <c r="L688" s="734"/>
      <c r="M688" s="86"/>
      <c r="N688" s="64"/>
      <c r="O688" s="86" t="s">
        <v>380</v>
      </c>
      <c r="P688" s="86" t="s">
        <v>380</v>
      </c>
      <c r="Q688" s="86" t="s">
        <v>17248</v>
      </c>
      <c r="R688" s="178"/>
      <c r="S688" s="86"/>
      <c r="T688" s="180"/>
    </row>
    <row r="689" spans="1:20" ht="30" customHeight="1">
      <c r="A689" s="665"/>
      <c r="B689" s="665"/>
      <c r="C689" s="665"/>
      <c r="D689" s="665"/>
      <c r="E689" s="665"/>
      <c r="F689" s="665"/>
      <c r="G689" s="26">
        <v>2</v>
      </c>
      <c r="H689" s="26" t="s">
        <v>13108</v>
      </c>
      <c r="I689" s="26" t="s">
        <v>13007</v>
      </c>
      <c r="J689" s="86" t="s">
        <v>158</v>
      </c>
      <c r="K689" s="86"/>
      <c r="L689" s="665"/>
      <c r="M689" s="86"/>
      <c r="N689" s="64"/>
      <c r="O689" s="86" t="s">
        <v>380</v>
      </c>
      <c r="P689" s="86" t="s">
        <v>380</v>
      </c>
      <c r="Q689" s="86" t="s">
        <v>17248</v>
      </c>
      <c r="R689" s="178"/>
      <c r="S689" s="86"/>
      <c r="T689" s="180"/>
    </row>
    <row r="690" spans="1:20" ht="30" customHeight="1">
      <c r="A690" s="665"/>
      <c r="B690" s="665"/>
      <c r="C690" s="665"/>
      <c r="D690" s="665"/>
      <c r="E690" s="665"/>
      <c r="F690" s="665"/>
      <c r="G690" s="26">
        <v>3</v>
      </c>
      <c r="H690" s="26" t="s">
        <v>16513</v>
      </c>
      <c r="I690" s="26" t="s">
        <v>15473</v>
      </c>
      <c r="J690" s="86" t="s">
        <v>158</v>
      </c>
      <c r="K690" s="86"/>
      <c r="L690" s="665"/>
      <c r="M690" s="86"/>
      <c r="N690" s="64"/>
      <c r="O690" s="86" t="s">
        <v>380</v>
      </c>
      <c r="P690" s="86" t="s">
        <v>380</v>
      </c>
      <c r="Q690" s="86" t="s">
        <v>17248</v>
      </c>
      <c r="R690" s="178"/>
      <c r="S690" s="86"/>
      <c r="T690" s="180"/>
    </row>
    <row r="691" spans="1:20" ht="30" customHeight="1">
      <c r="A691" s="666"/>
      <c r="B691" s="666"/>
      <c r="C691" s="666"/>
      <c r="D691" s="666"/>
      <c r="E691" s="666"/>
      <c r="F691" s="666"/>
      <c r="G691" s="26">
        <v>4</v>
      </c>
      <c r="H691" s="26" t="s">
        <v>15098</v>
      </c>
      <c r="I691" s="26" t="s">
        <v>13007</v>
      </c>
      <c r="J691" s="86" t="s">
        <v>158</v>
      </c>
      <c r="K691" s="86"/>
      <c r="L691" s="666"/>
      <c r="M691" s="86"/>
      <c r="N691" s="64"/>
      <c r="O691" s="86" t="s">
        <v>380</v>
      </c>
      <c r="P691" s="86" t="s">
        <v>380</v>
      </c>
      <c r="Q691" s="86" t="s">
        <v>17248</v>
      </c>
      <c r="R691" s="178"/>
      <c r="S691" s="86"/>
      <c r="T691" s="180"/>
    </row>
    <row r="692" spans="1:20" ht="30" customHeight="1">
      <c r="A692" s="735" t="s">
        <v>17251</v>
      </c>
      <c r="B692" s="735" t="s">
        <v>15505</v>
      </c>
      <c r="C692" s="735" t="s">
        <v>8943</v>
      </c>
      <c r="D692" s="740" t="s">
        <v>17223</v>
      </c>
      <c r="E692" s="740" t="s">
        <v>17035</v>
      </c>
      <c r="F692" s="740" t="s">
        <v>15398</v>
      </c>
      <c r="G692" s="26">
        <v>1</v>
      </c>
      <c r="H692" s="26" t="s">
        <v>15090</v>
      </c>
      <c r="I692" s="26" t="s">
        <v>13007</v>
      </c>
      <c r="J692" s="86" t="s">
        <v>158</v>
      </c>
      <c r="K692" s="86"/>
      <c r="L692" s="734"/>
      <c r="M692" s="86"/>
      <c r="N692" s="64"/>
      <c r="O692" s="86" t="s">
        <v>380</v>
      </c>
      <c r="P692" s="86" t="s">
        <v>380</v>
      </c>
      <c r="Q692" s="86" t="s">
        <v>17253</v>
      </c>
      <c r="R692" s="178"/>
      <c r="S692" s="86"/>
      <c r="T692" s="180"/>
    </row>
    <row r="693" spans="1:20" ht="30" customHeight="1">
      <c r="A693" s="665"/>
      <c r="B693" s="665"/>
      <c r="C693" s="665"/>
      <c r="D693" s="665"/>
      <c r="E693" s="665"/>
      <c r="F693" s="665"/>
      <c r="G693" s="26">
        <v>2</v>
      </c>
      <c r="H693" s="26" t="s">
        <v>13108</v>
      </c>
      <c r="I693" s="26" t="s">
        <v>13007</v>
      </c>
      <c r="J693" s="86" t="s">
        <v>158</v>
      </c>
      <c r="K693" s="86"/>
      <c r="L693" s="665"/>
      <c r="M693" s="86"/>
      <c r="N693" s="64"/>
      <c r="O693" s="86" t="s">
        <v>380</v>
      </c>
      <c r="P693" s="86" t="s">
        <v>380</v>
      </c>
      <c r="Q693" s="86" t="s">
        <v>17253</v>
      </c>
      <c r="R693" s="178"/>
      <c r="S693" s="86"/>
      <c r="T693" s="180"/>
    </row>
    <row r="694" spans="1:20" ht="30" customHeight="1">
      <c r="A694" s="665"/>
      <c r="B694" s="665"/>
      <c r="C694" s="665"/>
      <c r="D694" s="665"/>
      <c r="E694" s="665"/>
      <c r="F694" s="665"/>
      <c r="G694" s="26">
        <v>3</v>
      </c>
      <c r="H694" s="26" t="s">
        <v>16515</v>
      </c>
      <c r="I694" s="26" t="s">
        <v>15473</v>
      </c>
      <c r="J694" s="86" t="s">
        <v>158</v>
      </c>
      <c r="K694" s="86"/>
      <c r="L694" s="665"/>
      <c r="M694" s="86"/>
      <c r="N694" s="64"/>
      <c r="O694" s="86" t="s">
        <v>380</v>
      </c>
      <c r="P694" s="86" t="s">
        <v>380</v>
      </c>
      <c r="Q694" s="86" t="s">
        <v>17253</v>
      </c>
      <c r="R694" s="178"/>
      <c r="S694" s="86"/>
      <c r="T694" s="180"/>
    </row>
    <row r="695" spans="1:20" ht="30" customHeight="1">
      <c r="A695" s="666"/>
      <c r="B695" s="666"/>
      <c r="C695" s="666"/>
      <c r="D695" s="666"/>
      <c r="E695" s="666"/>
      <c r="F695" s="666"/>
      <c r="G695" s="26">
        <v>4</v>
      </c>
      <c r="H695" s="26" t="s">
        <v>15098</v>
      </c>
      <c r="I695" s="26" t="s">
        <v>13007</v>
      </c>
      <c r="J695" s="86" t="s">
        <v>158</v>
      </c>
      <c r="K695" s="86"/>
      <c r="L695" s="666"/>
      <c r="M695" s="86"/>
      <c r="N695" s="64"/>
      <c r="O695" s="86" t="s">
        <v>380</v>
      </c>
      <c r="P695" s="86" t="s">
        <v>380</v>
      </c>
      <c r="Q695" s="86" t="s">
        <v>17253</v>
      </c>
      <c r="R695" s="178"/>
      <c r="S695" s="86"/>
      <c r="T695" s="180"/>
    </row>
    <row r="696" spans="1:20" ht="30" customHeight="1">
      <c r="A696" s="735" t="s">
        <v>17259</v>
      </c>
      <c r="B696" s="735" t="s">
        <v>15505</v>
      </c>
      <c r="C696" s="735" t="s">
        <v>8943</v>
      </c>
      <c r="D696" s="740" t="s">
        <v>17223</v>
      </c>
      <c r="E696" s="740" t="s">
        <v>17043</v>
      </c>
      <c r="F696" s="740" t="s">
        <v>15398</v>
      </c>
      <c r="G696" s="26">
        <v>1</v>
      </c>
      <c r="H696" s="26" t="s">
        <v>15090</v>
      </c>
      <c r="I696" s="26" t="s">
        <v>13007</v>
      </c>
      <c r="J696" s="86" t="s">
        <v>158</v>
      </c>
      <c r="K696" s="86"/>
      <c r="L696" s="734"/>
      <c r="M696" s="86"/>
      <c r="N696" s="64"/>
      <c r="O696" s="86" t="s">
        <v>380</v>
      </c>
      <c r="P696" s="86" t="s">
        <v>380</v>
      </c>
      <c r="Q696" s="86" t="s">
        <v>17260</v>
      </c>
      <c r="R696" s="178"/>
      <c r="S696" s="86"/>
      <c r="T696" s="180"/>
    </row>
    <row r="697" spans="1:20" ht="30" customHeight="1">
      <c r="A697" s="665"/>
      <c r="B697" s="665"/>
      <c r="C697" s="665"/>
      <c r="D697" s="665"/>
      <c r="E697" s="665"/>
      <c r="F697" s="665"/>
      <c r="G697" s="26">
        <v>2</v>
      </c>
      <c r="H697" s="26" t="s">
        <v>13108</v>
      </c>
      <c r="I697" s="26" t="s">
        <v>13007</v>
      </c>
      <c r="J697" s="86" t="s">
        <v>158</v>
      </c>
      <c r="K697" s="86"/>
      <c r="L697" s="665"/>
      <c r="M697" s="86"/>
      <c r="N697" s="64"/>
      <c r="O697" s="86" t="s">
        <v>380</v>
      </c>
      <c r="P697" s="86" t="s">
        <v>380</v>
      </c>
      <c r="Q697" s="86" t="s">
        <v>17260</v>
      </c>
      <c r="R697" s="178"/>
      <c r="S697" s="86"/>
      <c r="T697" s="180"/>
    </row>
    <row r="698" spans="1:20" ht="30" customHeight="1">
      <c r="A698" s="665"/>
      <c r="B698" s="665"/>
      <c r="C698" s="665"/>
      <c r="D698" s="665"/>
      <c r="E698" s="665"/>
      <c r="F698" s="665"/>
      <c r="G698" s="26">
        <v>3</v>
      </c>
      <c r="H698" s="26" t="s">
        <v>17261</v>
      </c>
      <c r="I698" s="26" t="s">
        <v>17240</v>
      </c>
      <c r="J698" s="86" t="s">
        <v>158</v>
      </c>
      <c r="K698" s="86"/>
      <c r="L698" s="665"/>
      <c r="M698" s="86"/>
      <c r="N698" s="64"/>
      <c r="O698" s="86" t="s">
        <v>380</v>
      </c>
      <c r="P698" s="86" t="s">
        <v>380</v>
      </c>
      <c r="Q698" s="86" t="s">
        <v>17260</v>
      </c>
      <c r="R698" s="178"/>
      <c r="S698" s="86"/>
      <c r="T698" s="180"/>
    </row>
    <row r="699" spans="1:20" ht="30" customHeight="1">
      <c r="A699" s="666"/>
      <c r="B699" s="666"/>
      <c r="C699" s="666"/>
      <c r="D699" s="666"/>
      <c r="E699" s="666"/>
      <c r="F699" s="666"/>
      <c r="G699" s="26">
        <v>4</v>
      </c>
      <c r="H699" s="26" t="s">
        <v>15098</v>
      </c>
      <c r="I699" s="26" t="s">
        <v>13007</v>
      </c>
      <c r="J699" s="86" t="s">
        <v>158</v>
      </c>
      <c r="K699" s="86"/>
      <c r="L699" s="666"/>
      <c r="M699" s="86"/>
      <c r="N699" s="64"/>
      <c r="O699" s="86" t="s">
        <v>380</v>
      </c>
      <c r="P699" s="86" t="s">
        <v>380</v>
      </c>
      <c r="Q699" s="86" t="s">
        <v>17260</v>
      </c>
      <c r="R699" s="178"/>
      <c r="S699" s="86"/>
      <c r="T699" s="180"/>
    </row>
    <row r="700" spans="1:20" ht="30" customHeight="1">
      <c r="A700" s="735" t="s">
        <v>17265</v>
      </c>
      <c r="B700" s="735" t="s">
        <v>15505</v>
      </c>
      <c r="C700" s="735" t="s">
        <v>8943</v>
      </c>
      <c r="D700" s="740" t="s">
        <v>17223</v>
      </c>
      <c r="E700" s="740" t="s">
        <v>17056</v>
      </c>
      <c r="F700" s="740" t="s">
        <v>15398</v>
      </c>
      <c r="G700" s="26">
        <v>1</v>
      </c>
      <c r="H700" s="26" t="s">
        <v>15090</v>
      </c>
      <c r="I700" s="26" t="s">
        <v>13007</v>
      </c>
      <c r="J700" s="86" t="s">
        <v>158</v>
      </c>
      <c r="K700" s="86"/>
      <c r="L700" s="734"/>
      <c r="M700" s="86"/>
      <c r="N700" s="64"/>
      <c r="O700" s="86" t="s">
        <v>380</v>
      </c>
      <c r="P700" s="86" t="s">
        <v>380</v>
      </c>
      <c r="Q700" s="86" t="s">
        <v>17272</v>
      </c>
      <c r="R700" s="178"/>
      <c r="S700" s="86"/>
      <c r="T700" s="180"/>
    </row>
    <row r="701" spans="1:20" ht="30" customHeight="1">
      <c r="A701" s="665"/>
      <c r="B701" s="665"/>
      <c r="C701" s="665"/>
      <c r="D701" s="665"/>
      <c r="E701" s="665"/>
      <c r="F701" s="665"/>
      <c r="G701" s="26">
        <v>2</v>
      </c>
      <c r="H701" s="26" t="s">
        <v>13108</v>
      </c>
      <c r="I701" s="26" t="s">
        <v>13007</v>
      </c>
      <c r="J701" s="86" t="s">
        <v>158</v>
      </c>
      <c r="K701" s="86"/>
      <c r="L701" s="665"/>
      <c r="M701" s="86"/>
      <c r="N701" s="64"/>
      <c r="O701" s="86" t="s">
        <v>380</v>
      </c>
      <c r="P701" s="86" t="s">
        <v>380</v>
      </c>
      <c r="Q701" s="86" t="s">
        <v>17272</v>
      </c>
      <c r="R701" s="178"/>
      <c r="S701" s="86"/>
      <c r="T701" s="180"/>
    </row>
    <row r="702" spans="1:20" ht="30" customHeight="1">
      <c r="A702" s="665"/>
      <c r="B702" s="665"/>
      <c r="C702" s="665"/>
      <c r="D702" s="665"/>
      <c r="E702" s="665"/>
      <c r="F702" s="665"/>
      <c r="G702" s="26">
        <v>3</v>
      </c>
      <c r="H702" s="26" t="s">
        <v>16517</v>
      </c>
      <c r="I702" s="26" t="s">
        <v>15473</v>
      </c>
      <c r="J702" s="86" t="s">
        <v>158</v>
      </c>
      <c r="K702" s="86"/>
      <c r="L702" s="665"/>
      <c r="M702" s="86"/>
      <c r="N702" s="64"/>
      <c r="O702" s="86" t="s">
        <v>380</v>
      </c>
      <c r="P702" s="86" t="s">
        <v>380</v>
      </c>
      <c r="Q702" s="86" t="s">
        <v>17272</v>
      </c>
      <c r="R702" s="178"/>
      <c r="S702" s="86"/>
      <c r="T702" s="180"/>
    </row>
    <row r="703" spans="1:20" ht="30" customHeight="1">
      <c r="A703" s="666"/>
      <c r="B703" s="666"/>
      <c r="C703" s="666"/>
      <c r="D703" s="666"/>
      <c r="E703" s="666"/>
      <c r="F703" s="666"/>
      <c r="G703" s="26">
        <v>4</v>
      </c>
      <c r="H703" s="26" t="s">
        <v>15098</v>
      </c>
      <c r="I703" s="26" t="s">
        <v>13007</v>
      </c>
      <c r="J703" s="86" t="s">
        <v>158</v>
      </c>
      <c r="K703" s="86"/>
      <c r="L703" s="666"/>
      <c r="M703" s="86"/>
      <c r="N703" s="64"/>
      <c r="O703" s="86" t="s">
        <v>380</v>
      </c>
      <c r="P703" s="86" t="s">
        <v>380</v>
      </c>
      <c r="Q703" s="86" t="s">
        <v>17272</v>
      </c>
      <c r="R703" s="178"/>
      <c r="S703" s="86"/>
      <c r="T703" s="180"/>
    </row>
    <row r="704" spans="1:20" ht="30" customHeight="1">
      <c r="A704" s="735" t="s">
        <v>17273</v>
      </c>
      <c r="B704" s="735" t="s">
        <v>15505</v>
      </c>
      <c r="C704" s="735" t="s">
        <v>8943</v>
      </c>
      <c r="D704" s="740" t="s">
        <v>17223</v>
      </c>
      <c r="E704" s="740" t="s">
        <v>17069</v>
      </c>
      <c r="F704" s="740" t="s">
        <v>15398</v>
      </c>
      <c r="G704" s="26">
        <v>1</v>
      </c>
      <c r="H704" s="26" t="s">
        <v>15090</v>
      </c>
      <c r="I704" s="26" t="s">
        <v>13007</v>
      </c>
      <c r="J704" s="86" t="s">
        <v>158</v>
      </c>
      <c r="K704" s="86"/>
      <c r="L704" s="734"/>
      <c r="M704" s="86"/>
      <c r="N704" s="64"/>
      <c r="O704" s="86" t="s">
        <v>380</v>
      </c>
      <c r="P704" s="86" t="s">
        <v>380</v>
      </c>
      <c r="Q704" s="86" t="s">
        <v>17274</v>
      </c>
      <c r="R704" s="178"/>
      <c r="S704" s="86"/>
      <c r="T704" s="180"/>
    </row>
    <row r="705" spans="1:20" ht="30" customHeight="1">
      <c r="A705" s="665"/>
      <c r="B705" s="665"/>
      <c r="C705" s="665"/>
      <c r="D705" s="665"/>
      <c r="E705" s="665"/>
      <c r="F705" s="665"/>
      <c r="G705" s="26">
        <v>2</v>
      </c>
      <c r="H705" s="26" t="s">
        <v>13108</v>
      </c>
      <c r="I705" s="26" t="s">
        <v>13007</v>
      </c>
      <c r="J705" s="86" t="s">
        <v>158</v>
      </c>
      <c r="K705" s="86"/>
      <c r="L705" s="665"/>
      <c r="M705" s="86"/>
      <c r="N705" s="64"/>
      <c r="O705" s="86" t="s">
        <v>380</v>
      </c>
      <c r="P705" s="86" t="s">
        <v>380</v>
      </c>
      <c r="Q705" s="86" t="s">
        <v>17274</v>
      </c>
      <c r="R705" s="178"/>
      <c r="S705" s="86"/>
      <c r="T705" s="180"/>
    </row>
    <row r="706" spans="1:20" ht="30" customHeight="1">
      <c r="A706" s="665"/>
      <c r="B706" s="665"/>
      <c r="C706" s="665"/>
      <c r="D706" s="665"/>
      <c r="E706" s="665"/>
      <c r="F706" s="665"/>
      <c r="G706" s="26">
        <v>3</v>
      </c>
      <c r="H706" s="26" t="s">
        <v>16519</v>
      </c>
      <c r="I706" s="26" t="s">
        <v>15473</v>
      </c>
      <c r="J706" s="86" t="s">
        <v>158</v>
      </c>
      <c r="K706" s="86"/>
      <c r="L706" s="665"/>
      <c r="M706" s="86"/>
      <c r="N706" s="64"/>
      <c r="O706" s="86" t="s">
        <v>380</v>
      </c>
      <c r="P706" s="86" t="s">
        <v>380</v>
      </c>
      <c r="Q706" s="86" t="s">
        <v>17274</v>
      </c>
      <c r="R706" s="178"/>
      <c r="S706" s="86"/>
      <c r="T706" s="180"/>
    </row>
    <row r="707" spans="1:20" ht="30" customHeight="1">
      <c r="A707" s="666"/>
      <c r="B707" s="666"/>
      <c r="C707" s="666"/>
      <c r="D707" s="666"/>
      <c r="E707" s="666"/>
      <c r="F707" s="666"/>
      <c r="G707" s="26">
        <v>4</v>
      </c>
      <c r="H707" s="26" t="s">
        <v>15098</v>
      </c>
      <c r="I707" s="26" t="s">
        <v>13007</v>
      </c>
      <c r="J707" s="86" t="s">
        <v>158</v>
      </c>
      <c r="K707" s="86"/>
      <c r="L707" s="666"/>
      <c r="M707" s="86"/>
      <c r="N707" s="64"/>
      <c r="O707" s="86" t="s">
        <v>380</v>
      </c>
      <c r="P707" s="86" t="s">
        <v>380</v>
      </c>
      <c r="Q707" s="86" t="s">
        <v>17274</v>
      </c>
      <c r="R707" s="178"/>
      <c r="S707" s="86"/>
      <c r="T707" s="180"/>
    </row>
    <row r="708" spans="1:20" ht="30" customHeight="1">
      <c r="A708" s="735" t="s">
        <v>17277</v>
      </c>
      <c r="B708" s="735" t="s">
        <v>15505</v>
      </c>
      <c r="C708" s="735" t="s">
        <v>8943</v>
      </c>
      <c r="D708" s="740" t="s">
        <v>17223</v>
      </c>
      <c r="E708" s="740" t="s">
        <v>17084</v>
      </c>
      <c r="F708" s="740" t="s">
        <v>15398</v>
      </c>
      <c r="G708" s="26">
        <v>1</v>
      </c>
      <c r="H708" s="26" t="s">
        <v>15090</v>
      </c>
      <c r="I708" s="26" t="s">
        <v>13007</v>
      </c>
      <c r="J708" s="86" t="s">
        <v>158</v>
      </c>
      <c r="K708" s="86"/>
      <c r="L708" s="734"/>
      <c r="M708" s="86"/>
      <c r="N708" s="64"/>
      <c r="O708" s="86" t="s">
        <v>380</v>
      </c>
      <c r="P708" s="86" t="s">
        <v>380</v>
      </c>
      <c r="Q708" s="86" t="s">
        <v>17280</v>
      </c>
      <c r="R708" s="178"/>
      <c r="S708" s="86"/>
      <c r="T708" s="180"/>
    </row>
    <row r="709" spans="1:20" ht="30" customHeight="1">
      <c r="A709" s="665"/>
      <c r="B709" s="665"/>
      <c r="C709" s="665"/>
      <c r="D709" s="665"/>
      <c r="E709" s="665"/>
      <c r="F709" s="665"/>
      <c r="G709" s="26">
        <v>2</v>
      </c>
      <c r="H709" s="26" t="s">
        <v>13108</v>
      </c>
      <c r="I709" s="26" t="s">
        <v>13007</v>
      </c>
      <c r="J709" s="86" t="s">
        <v>158</v>
      </c>
      <c r="K709" s="86"/>
      <c r="L709" s="665"/>
      <c r="M709" s="86"/>
      <c r="N709" s="64"/>
      <c r="O709" s="86" t="s">
        <v>380</v>
      </c>
      <c r="P709" s="86" t="s">
        <v>380</v>
      </c>
      <c r="Q709" s="86" t="s">
        <v>17280</v>
      </c>
      <c r="R709" s="178"/>
      <c r="S709" s="86"/>
      <c r="T709" s="180"/>
    </row>
    <row r="710" spans="1:20" ht="30" customHeight="1">
      <c r="A710" s="665"/>
      <c r="B710" s="665"/>
      <c r="C710" s="665"/>
      <c r="D710" s="665"/>
      <c r="E710" s="665"/>
      <c r="F710" s="665"/>
      <c r="G710" s="26">
        <v>3</v>
      </c>
      <c r="H710" s="26" t="s">
        <v>16520</v>
      </c>
      <c r="I710" s="26" t="s">
        <v>15473</v>
      </c>
      <c r="J710" s="86" t="s">
        <v>158</v>
      </c>
      <c r="K710" s="86"/>
      <c r="L710" s="665"/>
      <c r="M710" s="86"/>
      <c r="N710" s="64"/>
      <c r="O710" s="86" t="s">
        <v>380</v>
      </c>
      <c r="P710" s="86" t="s">
        <v>380</v>
      </c>
      <c r="Q710" s="86" t="s">
        <v>17280</v>
      </c>
      <c r="R710" s="178"/>
      <c r="S710" s="86"/>
      <c r="T710" s="180"/>
    </row>
    <row r="711" spans="1:20" ht="30" customHeight="1">
      <c r="A711" s="666"/>
      <c r="B711" s="666"/>
      <c r="C711" s="666"/>
      <c r="D711" s="666"/>
      <c r="E711" s="666"/>
      <c r="F711" s="666"/>
      <c r="G711" s="26">
        <v>4</v>
      </c>
      <c r="H711" s="26" t="s">
        <v>15098</v>
      </c>
      <c r="I711" s="26" t="s">
        <v>13007</v>
      </c>
      <c r="J711" s="86" t="s">
        <v>158</v>
      </c>
      <c r="K711" s="86"/>
      <c r="L711" s="666"/>
      <c r="M711" s="86"/>
      <c r="N711" s="64"/>
      <c r="O711" s="86" t="s">
        <v>380</v>
      </c>
      <c r="P711" s="86" t="s">
        <v>380</v>
      </c>
      <c r="Q711" s="86" t="s">
        <v>17280</v>
      </c>
      <c r="R711" s="178"/>
      <c r="S711" s="86"/>
      <c r="T711" s="180"/>
    </row>
    <row r="712" spans="1:20" ht="30" customHeight="1">
      <c r="A712" s="735" t="s">
        <v>17285</v>
      </c>
      <c r="B712" s="735" t="s">
        <v>15505</v>
      </c>
      <c r="C712" s="735" t="s">
        <v>8943</v>
      </c>
      <c r="D712" s="740" t="s">
        <v>17223</v>
      </c>
      <c r="E712" s="740" t="s">
        <v>17094</v>
      </c>
      <c r="F712" s="740" t="s">
        <v>15398</v>
      </c>
      <c r="G712" s="26">
        <v>1</v>
      </c>
      <c r="H712" s="26" t="s">
        <v>15090</v>
      </c>
      <c r="I712" s="26" t="s">
        <v>13007</v>
      </c>
      <c r="J712" s="86" t="s">
        <v>158</v>
      </c>
      <c r="K712" s="86"/>
      <c r="L712" s="734"/>
      <c r="M712" s="86"/>
      <c r="N712" s="64"/>
      <c r="O712" s="86" t="s">
        <v>380</v>
      </c>
      <c r="P712" s="86" t="s">
        <v>380</v>
      </c>
      <c r="Q712" s="86" t="s">
        <v>17293</v>
      </c>
      <c r="R712" s="178"/>
      <c r="S712" s="86"/>
      <c r="T712" s="180"/>
    </row>
    <row r="713" spans="1:20" ht="30" customHeight="1">
      <c r="A713" s="665"/>
      <c r="B713" s="665"/>
      <c r="C713" s="665"/>
      <c r="D713" s="665"/>
      <c r="E713" s="665"/>
      <c r="F713" s="665"/>
      <c r="G713" s="26">
        <v>2</v>
      </c>
      <c r="H713" s="26" t="s">
        <v>13108</v>
      </c>
      <c r="I713" s="26" t="s">
        <v>13007</v>
      </c>
      <c r="J713" s="86" t="s">
        <v>158</v>
      </c>
      <c r="K713" s="86"/>
      <c r="L713" s="665"/>
      <c r="M713" s="86"/>
      <c r="N713" s="64"/>
      <c r="O713" s="86" t="s">
        <v>380</v>
      </c>
      <c r="P713" s="86" t="s">
        <v>380</v>
      </c>
      <c r="Q713" s="86" t="s">
        <v>17293</v>
      </c>
      <c r="R713" s="178"/>
      <c r="S713" s="86"/>
      <c r="T713" s="180"/>
    </row>
    <row r="714" spans="1:20" ht="30" customHeight="1">
      <c r="A714" s="665"/>
      <c r="B714" s="665"/>
      <c r="C714" s="665"/>
      <c r="D714" s="665"/>
      <c r="E714" s="665"/>
      <c r="F714" s="665"/>
      <c r="G714" s="26">
        <v>3</v>
      </c>
      <c r="H714" s="26" t="s">
        <v>16523</v>
      </c>
      <c r="I714" s="26" t="s">
        <v>15473</v>
      </c>
      <c r="J714" s="86" t="s">
        <v>158</v>
      </c>
      <c r="K714" s="86"/>
      <c r="L714" s="665"/>
      <c r="M714" s="86"/>
      <c r="N714" s="64"/>
      <c r="O714" s="86" t="s">
        <v>380</v>
      </c>
      <c r="P714" s="86" t="s">
        <v>380</v>
      </c>
      <c r="Q714" s="86" t="s">
        <v>17293</v>
      </c>
      <c r="R714" s="178"/>
      <c r="S714" s="86"/>
      <c r="T714" s="180"/>
    </row>
    <row r="715" spans="1:20" ht="30" customHeight="1">
      <c r="A715" s="666"/>
      <c r="B715" s="666"/>
      <c r="C715" s="666"/>
      <c r="D715" s="666"/>
      <c r="E715" s="666"/>
      <c r="F715" s="666"/>
      <c r="G715" s="26">
        <v>4</v>
      </c>
      <c r="H715" s="26" t="s">
        <v>15098</v>
      </c>
      <c r="I715" s="26" t="s">
        <v>13007</v>
      </c>
      <c r="J715" s="86" t="s">
        <v>158</v>
      </c>
      <c r="K715" s="86"/>
      <c r="L715" s="666"/>
      <c r="M715" s="86"/>
      <c r="N715" s="64"/>
      <c r="O715" s="86" t="s">
        <v>380</v>
      </c>
      <c r="P715" s="86" t="s">
        <v>380</v>
      </c>
      <c r="Q715" s="86" t="s">
        <v>17293</v>
      </c>
      <c r="R715" s="178"/>
      <c r="S715" s="86"/>
      <c r="T715" s="180"/>
    </row>
    <row r="716" spans="1:20" ht="30" customHeight="1">
      <c r="A716" s="735" t="s">
        <v>17301</v>
      </c>
      <c r="B716" s="735" t="s">
        <v>15505</v>
      </c>
      <c r="C716" s="735" t="s">
        <v>8943</v>
      </c>
      <c r="D716" s="740" t="s">
        <v>17223</v>
      </c>
      <c r="E716" s="740" t="s">
        <v>17105</v>
      </c>
      <c r="F716" s="740" t="s">
        <v>15398</v>
      </c>
      <c r="G716" s="26">
        <v>1</v>
      </c>
      <c r="H716" s="26" t="s">
        <v>15090</v>
      </c>
      <c r="I716" s="26" t="s">
        <v>13007</v>
      </c>
      <c r="J716" s="86" t="s">
        <v>158</v>
      </c>
      <c r="K716" s="86"/>
      <c r="L716" s="734"/>
      <c r="M716" s="86"/>
      <c r="N716" s="64"/>
      <c r="O716" s="86" t="s">
        <v>380</v>
      </c>
      <c r="P716" s="86" t="s">
        <v>380</v>
      </c>
      <c r="Q716" s="86" t="s">
        <v>17302</v>
      </c>
      <c r="R716" s="178"/>
      <c r="S716" s="86"/>
      <c r="T716" s="180"/>
    </row>
    <row r="717" spans="1:20" ht="30" customHeight="1">
      <c r="A717" s="665"/>
      <c r="B717" s="665"/>
      <c r="C717" s="665"/>
      <c r="D717" s="665"/>
      <c r="E717" s="665"/>
      <c r="F717" s="665"/>
      <c r="G717" s="26">
        <v>2</v>
      </c>
      <c r="H717" s="26" t="s">
        <v>13108</v>
      </c>
      <c r="I717" s="26" t="s">
        <v>13007</v>
      </c>
      <c r="J717" s="86" t="s">
        <v>158</v>
      </c>
      <c r="K717" s="86"/>
      <c r="L717" s="665"/>
      <c r="M717" s="86"/>
      <c r="N717" s="64"/>
      <c r="O717" s="86" t="s">
        <v>380</v>
      </c>
      <c r="P717" s="86" t="s">
        <v>380</v>
      </c>
      <c r="Q717" s="86" t="s">
        <v>17302</v>
      </c>
      <c r="R717" s="178"/>
      <c r="S717" s="86"/>
      <c r="T717" s="180"/>
    </row>
    <row r="718" spans="1:20" ht="30" customHeight="1">
      <c r="A718" s="665"/>
      <c r="B718" s="665"/>
      <c r="C718" s="665"/>
      <c r="D718" s="665"/>
      <c r="E718" s="665"/>
      <c r="F718" s="665"/>
      <c r="G718" s="26">
        <v>3</v>
      </c>
      <c r="H718" s="26" t="s">
        <v>16523</v>
      </c>
      <c r="I718" s="26" t="s">
        <v>15473</v>
      </c>
      <c r="J718" s="86" t="s">
        <v>158</v>
      </c>
      <c r="K718" s="86"/>
      <c r="L718" s="665"/>
      <c r="M718" s="86"/>
      <c r="N718" s="64"/>
      <c r="O718" s="86" t="s">
        <v>380</v>
      </c>
      <c r="P718" s="86" t="s">
        <v>380</v>
      </c>
      <c r="Q718" s="86" t="s">
        <v>17302</v>
      </c>
      <c r="R718" s="178"/>
      <c r="S718" s="86"/>
      <c r="T718" s="180"/>
    </row>
    <row r="719" spans="1:20" ht="30" customHeight="1">
      <c r="A719" s="666"/>
      <c r="B719" s="666"/>
      <c r="C719" s="666"/>
      <c r="D719" s="666"/>
      <c r="E719" s="666"/>
      <c r="F719" s="666"/>
      <c r="G719" s="26">
        <v>4</v>
      </c>
      <c r="H719" s="26" t="s">
        <v>15098</v>
      </c>
      <c r="I719" s="26" t="s">
        <v>13007</v>
      </c>
      <c r="J719" s="86" t="s">
        <v>158</v>
      </c>
      <c r="K719" s="86"/>
      <c r="L719" s="666"/>
      <c r="M719" s="86"/>
      <c r="N719" s="64"/>
      <c r="O719" s="86" t="s">
        <v>380</v>
      </c>
      <c r="P719" s="86" t="s">
        <v>380</v>
      </c>
      <c r="Q719" s="86" t="s">
        <v>17302</v>
      </c>
      <c r="R719" s="178"/>
      <c r="S719" s="86"/>
      <c r="T719" s="180"/>
    </row>
    <row r="720" spans="1:20" ht="30" customHeight="1">
      <c r="A720" s="735" t="s">
        <v>17306</v>
      </c>
      <c r="B720" s="735" t="s">
        <v>15505</v>
      </c>
      <c r="C720" s="735" t="s">
        <v>8943</v>
      </c>
      <c r="D720" s="740" t="s">
        <v>17223</v>
      </c>
      <c r="E720" s="740" t="s">
        <v>17118</v>
      </c>
      <c r="F720" s="740" t="s">
        <v>15398</v>
      </c>
      <c r="G720" s="26">
        <v>1</v>
      </c>
      <c r="H720" s="26" t="s">
        <v>15090</v>
      </c>
      <c r="I720" s="26" t="s">
        <v>13007</v>
      </c>
      <c r="J720" s="86" t="s">
        <v>158</v>
      </c>
      <c r="K720" s="86"/>
      <c r="L720" s="734"/>
      <c r="M720" s="86"/>
      <c r="N720" s="64"/>
      <c r="O720" s="86" t="s">
        <v>380</v>
      </c>
      <c r="P720" s="86" t="s">
        <v>380</v>
      </c>
      <c r="Q720" s="86" t="s">
        <v>17308</v>
      </c>
      <c r="R720" s="178"/>
      <c r="S720" s="86"/>
      <c r="T720" s="180"/>
    </row>
    <row r="721" spans="1:20" ht="30" customHeight="1">
      <c r="A721" s="665"/>
      <c r="B721" s="665"/>
      <c r="C721" s="665"/>
      <c r="D721" s="665"/>
      <c r="E721" s="665"/>
      <c r="F721" s="665"/>
      <c r="G721" s="26">
        <v>2</v>
      </c>
      <c r="H721" s="26" t="s">
        <v>13108</v>
      </c>
      <c r="I721" s="26" t="s">
        <v>13007</v>
      </c>
      <c r="J721" s="86" t="s">
        <v>158</v>
      </c>
      <c r="K721" s="86"/>
      <c r="L721" s="665"/>
      <c r="M721" s="86"/>
      <c r="N721" s="64"/>
      <c r="O721" s="86" t="s">
        <v>380</v>
      </c>
      <c r="P721" s="86" t="s">
        <v>380</v>
      </c>
      <c r="Q721" s="86" t="s">
        <v>17308</v>
      </c>
      <c r="R721" s="178"/>
      <c r="S721" s="86"/>
      <c r="T721" s="180"/>
    </row>
    <row r="722" spans="1:20" ht="30" customHeight="1">
      <c r="A722" s="665"/>
      <c r="B722" s="665"/>
      <c r="C722" s="665"/>
      <c r="D722" s="665"/>
      <c r="E722" s="665"/>
      <c r="F722" s="665"/>
      <c r="G722" s="26">
        <v>3</v>
      </c>
      <c r="H722" s="26" t="s">
        <v>16531</v>
      </c>
      <c r="I722" s="26" t="s">
        <v>15473</v>
      </c>
      <c r="J722" s="86" t="s">
        <v>158</v>
      </c>
      <c r="K722" s="86"/>
      <c r="L722" s="665"/>
      <c r="M722" s="86"/>
      <c r="N722" s="64"/>
      <c r="O722" s="86" t="s">
        <v>380</v>
      </c>
      <c r="P722" s="86" t="s">
        <v>380</v>
      </c>
      <c r="Q722" s="86" t="s">
        <v>17308</v>
      </c>
      <c r="R722" s="178"/>
      <c r="S722" s="86"/>
      <c r="T722" s="180"/>
    </row>
    <row r="723" spans="1:20" ht="30" customHeight="1">
      <c r="A723" s="666"/>
      <c r="B723" s="666"/>
      <c r="C723" s="666"/>
      <c r="D723" s="666"/>
      <c r="E723" s="666"/>
      <c r="F723" s="666"/>
      <c r="G723" s="26">
        <v>4</v>
      </c>
      <c r="H723" s="26" t="s">
        <v>15098</v>
      </c>
      <c r="I723" s="26" t="s">
        <v>13007</v>
      </c>
      <c r="J723" s="86" t="s">
        <v>158</v>
      </c>
      <c r="K723" s="86"/>
      <c r="L723" s="666"/>
      <c r="M723" s="86"/>
      <c r="N723" s="64"/>
      <c r="O723" s="86" t="s">
        <v>380</v>
      </c>
      <c r="P723" s="86" t="s">
        <v>380</v>
      </c>
      <c r="Q723" s="86" t="s">
        <v>17308</v>
      </c>
      <c r="R723" s="178"/>
      <c r="S723" s="86"/>
      <c r="T723" s="180"/>
    </row>
    <row r="724" spans="1:20" ht="30" customHeight="1">
      <c r="A724" s="735" t="s">
        <v>17312</v>
      </c>
      <c r="B724" s="735" t="s">
        <v>15505</v>
      </c>
      <c r="C724" s="735" t="s">
        <v>8943</v>
      </c>
      <c r="D724" s="740" t="s">
        <v>17315</v>
      </c>
      <c r="E724" s="740" t="s">
        <v>17131</v>
      </c>
      <c r="F724" s="740" t="s">
        <v>15398</v>
      </c>
      <c r="G724" s="26">
        <v>1</v>
      </c>
      <c r="H724" s="26" t="s">
        <v>16880</v>
      </c>
      <c r="I724" s="26" t="s">
        <v>13007</v>
      </c>
      <c r="J724" s="86" t="s">
        <v>158</v>
      </c>
      <c r="K724" s="86"/>
      <c r="L724" s="734"/>
      <c r="M724" s="86"/>
      <c r="N724" s="64"/>
      <c r="O724" s="86" t="s">
        <v>380</v>
      </c>
      <c r="P724" s="86" t="s">
        <v>380</v>
      </c>
      <c r="Q724" s="86" t="s">
        <v>17319</v>
      </c>
      <c r="R724" s="178"/>
      <c r="S724" s="86"/>
      <c r="T724" s="180"/>
    </row>
    <row r="725" spans="1:20" ht="30" customHeight="1">
      <c r="A725" s="665"/>
      <c r="B725" s="665"/>
      <c r="C725" s="665"/>
      <c r="D725" s="665"/>
      <c r="E725" s="665"/>
      <c r="F725" s="665"/>
      <c r="G725" s="26">
        <v>2</v>
      </c>
      <c r="H725" s="26" t="s">
        <v>15468</v>
      </c>
      <c r="I725" s="26" t="s">
        <v>13007</v>
      </c>
      <c r="J725" s="86" t="s">
        <v>158</v>
      </c>
      <c r="K725" s="86"/>
      <c r="L725" s="665"/>
      <c r="M725" s="86"/>
      <c r="N725" s="64"/>
      <c r="O725" s="86" t="s">
        <v>380</v>
      </c>
      <c r="P725" s="86" t="s">
        <v>380</v>
      </c>
      <c r="Q725" s="86" t="s">
        <v>17319</v>
      </c>
      <c r="R725" s="178"/>
      <c r="S725" s="86"/>
      <c r="T725" s="180"/>
    </row>
    <row r="726" spans="1:20" ht="30" customHeight="1">
      <c r="A726" s="665"/>
      <c r="B726" s="665"/>
      <c r="C726" s="665"/>
      <c r="D726" s="665"/>
      <c r="E726" s="665"/>
      <c r="F726" s="665"/>
      <c r="G726" s="26">
        <v>3</v>
      </c>
      <c r="H726" s="26" t="s">
        <v>16582</v>
      </c>
      <c r="I726" s="26" t="s">
        <v>15473</v>
      </c>
      <c r="J726" s="86" t="s">
        <v>158</v>
      </c>
      <c r="K726" s="86"/>
      <c r="L726" s="665"/>
      <c r="M726" s="86"/>
      <c r="N726" s="64"/>
      <c r="O726" s="86" t="s">
        <v>380</v>
      </c>
      <c r="P726" s="86" t="s">
        <v>380</v>
      </c>
      <c r="Q726" s="86" t="s">
        <v>17319</v>
      </c>
      <c r="R726" s="178"/>
      <c r="S726" s="86"/>
      <c r="T726" s="180"/>
    </row>
    <row r="727" spans="1:20" ht="30" customHeight="1">
      <c r="A727" s="666"/>
      <c r="B727" s="666"/>
      <c r="C727" s="666"/>
      <c r="D727" s="666"/>
      <c r="E727" s="666"/>
      <c r="F727" s="666"/>
      <c r="G727" s="26">
        <v>4</v>
      </c>
      <c r="H727" s="26" t="s">
        <v>16883</v>
      </c>
      <c r="I727" s="26" t="s">
        <v>13007</v>
      </c>
      <c r="J727" s="86" t="s">
        <v>158</v>
      </c>
      <c r="K727" s="86"/>
      <c r="L727" s="666"/>
      <c r="M727" s="86"/>
      <c r="N727" s="64"/>
      <c r="O727" s="86" t="s">
        <v>380</v>
      </c>
      <c r="P727" s="86" t="s">
        <v>380</v>
      </c>
      <c r="Q727" s="86" t="s">
        <v>17319</v>
      </c>
      <c r="R727" s="178"/>
      <c r="S727" s="86"/>
      <c r="T727" s="180"/>
    </row>
    <row r="728" spans="1:20" ht="30" customHeight="1">
      <c r="A728" s="735" t="s">
        <v>17321</v>
      </c>
      <c r="B728" s="735" t="s">
        <v>15505</v>
      </c>
      <c r="C728" s="735" t="s">
        <v>8943</v>
      </c>
      <c r="D728" s="740" t="s">
        <v>17315</v>
      </c>
      <c r="E728" s="740" t="s">
        <v>17136</v>
      </c>
      <c r="F728" s="740" t="s">
        <v>15398</v>
      </c>
      <c r="G728" s="26">
        <v>1</v>
      </c>
      <c r="H728" s="26" t="s">
        <v>16880</v>
      </c>
      <c r="I728" s="26" t="s">
        <v>13007</v>
      </c>
      <c r="J728" s="86" t="s">
        <v>158</v>
      </c>
      <c r="K728" s="86"/>
      <c r="L728" s="734"/>
      <c r="M728" s="86"/>
      <c r="N728" s="64"/>
      <c r="O728" s="86" t="s">
        <v>380</v>
      </c>
      <c r="P728" s="86" t="s">
        <v>380</v>
      </c>
      <c r="Q728" s="86" t="s">
        <v>17325</v>
      </c>
      <c r="R728" s="178"/>
      <c r="S728" s="86"/>
      <c r="T728" s="180"/>
    </row>
    <row r="729" spans="1:20" ht="30" customHeight="1">
      <c r="A729" s="665"/>
      <c r="B729" s="665"/>
      <c r="C729" s="665"/>
      <c r="D729" s="665"/>
      <c r="E729" s="665"/>
      <c r="F729" s="665"/>
      <c r="G729" s="26">
        <v>2</v>
      </c>
      <c r="H729" s="26" t="s">
        <v>15468</v>
      </c>
      <c r="I729" s="26" t="s">
        <v>13007</v>
      </c>
      <c r="J729" s="86" t="s">
        <v>158</v>
      </c>
      <c r="K729" s="86"/>
      <c r="L729" s="665"/>
      <c r="M729" s="86"/>
      <c r="N729" s="64"/>
      <c r="O729" s="86" t="s">
        <v>380</v>
      </c>
      <c r="P729" s="86" t="s">
        <v>380</v>
      </c>
      <c r="Q729" s="86" t="s">
        <v>17325</v>
      </c>
      <c r="R729" s="178"/>
      <c r="S729" s="86"/>
      <c r="T729" s="180"/>
    </row>
    <row r="730" spans="1:20" ht="30" customHeight="1">
      <c r="A730" s="665"/>
      <c r="B730" s="665"/>
      <c r="C730" s="665"/>
      <c r="D730" s="665"/>
      <c r="E730" s="665"/>
      <c r="F730" s="665"/>
      <c r="G730" s="26">
        <v>3</v>
      </c>
      <c r="H730" s="26" t="s">
        <v>16586</v>
      </c>
      <c r="I730" s="26" t="s">
        <v>15473</v>
      </c>
      <c r="J730" s="86" t="s">
        <v>158</v>
      </c>
      <c r="K730" s="86"/>
      <c r="L730" s="665"/>
      <c r="M730" s="86"/>
      <c r="N730" s="64"/>
      <c r="O730" s="86" t="s">
        <v>380</v>
      </c>
      <c r="P730" s="86" t="s">
        <v>380</v>
      </c>
      <c r="Q730" s="86" t="s">
        <v>17325</v>
      </c>
      <c r="R730" s="178"/>
      <c r="S730" s="86"/>
      <c r="T730" s="180"/>
    </row>
    <row r="731" spans="1:20" ht="30" customHeight="1">
      <c r="A731" s="666"/>
      <c r="B731" s="666"/>
      <c r="C731" s="666"/>
      <c r="D731" s="666"/>
      <c r="E731" s="666"/>
      <c r="F731" s="666"/>
      <c r="G731" s="26">
        <v>4</v>
      </c>
      <c r="H731" s="26" t="s">
        <v>16883</v>
      </c>
      <c r="I731" s="26" t="s">
        <v>13007</v>
      </c>
      <c r="J731" s="86" t="s">
        <v>158</v>
      </c>
      <c r="K731" s="86"/>
      <c r="L731" s="666"/>
      <c r="M731" s="86"/>
      <c r="N731" s="64"/>
      <c r="O731" s="86" t="s">
        <v>380</v>
      </c>
      <c r="P731" s="86" t="s">
        <v>380</v>
      </c>
      <c r="Q731" s="86" t="s">
        <v>17325</v>
      </c>
      <c r="R731" s="178"/>
      <c r="S731" s="86"/>
      <c r="T731" s="180"/>
    </row>
    <row r="732" spans="1:20" ht="30" customHeight="1">
      <c r="A732" s="735" t="s">
        <v>17328</v>
      </c>
      <c r="B732" s="735" t="s">
        <v>15505</v>
      </c>
      <c r="C732" s="735" t="s">
        <v>8943</v>
      </c>
      <c r="D732" s="740" t="s">
        <v>17315</v>
      </c>
      <c r="E732" s="740" t="s">
        <v>17147</v>
      </c>
      <c r="F732" s="740" t="s">
        <v>15398</v>
      </c>
      <c r="G732" s="26">
        <v>1</v>
      </c>
      <c r="H732" s="26" t="s">
        <v>16880</v>
      </c>
      <c r="I732" s="26" t="s">
        <v>13007</v>
      </c>
      <c r="J732" s="86" t="s">
        <v>158</v>
      </c>
      <c r="K732" s="86"/>
      <c r="L732" s="734"/>
      <c r="M732" s="86"/>
      <c r="N732" s="64"/>
      <c r="O732" s="86" t="s">
        <v>380</v>
      </c>
      <c r="P732" s="86" t="s">
        <v>380</v>
      </c>
      <c r="Q732" s="86" t="s">
        <v>17334</v>
      </c>
      <c r="R732" s="178"/>
      <c r="S732" s="86"/>
      <c r="T732" s="180"/>
    </row>
    <row r="733" spans="1:20" ht="30" customHeight="1">
      <c r="A733" s="665"/>
      <c r="B733" s="665"/>
      <c r="C733" s="665"/>
      <c r="D733" s="665"/>
      <c r="E733" s="665"/>
      <c r="F733" s="665"/>
      <c r="G733" s="26">
        <v>2</v>
      </c>
      <c r="H733" s="26" t="s">
        <v>15468</v>
      </c>
      <c r="I733" s="26" t="s">
        <v>13007</v>
      </c>
      <c r="J733" s="86" t="s">
        <v>158</v>
      </c>
      <c r="K733" s="86"/>
      <c r="L733" s="665"/>
      <c r="M733" s="86"/>
      <c r="N733" s="64"/>
      <c r="O733" s="86" t="s">
        <v>380</v>
      </c>
      <c r="P733" s="86" t="s">
        <v>380</v>
      </c>
      <c r="Q733" s="86" t="s">
        <v>17334</v>
      </c>
      <c r="R733" s="178"/>
      <c r="S733" s="86"/>
      <c r="T733" s="180"/>
    </row>
    <row r="734" spans="1:20" ht="30" customHeight="1">
      <c r="A734" s="665"/>
      <c r="B734" s="665"/>
      <c r="C734" s="665"/>
      <c r="D734" s="665"/>
      <c r="E734" s="665"/>
      <c r="F734" s="665"/>
      <c r="G734" s="26">
        <v>3</v>
      </c>
      <c r="H734" s="26" t="s">
        <v>16589</v>
      </c>
      <c r="I734" s="26" t="s">
        <v>15473</v>
      </c>
      <c r="J734" s="86" t="s">
        <v>158</v>
      </c>
      <c r="K734" s="86"/>
      <c r="L734" s="665"/>
      <c r="M734" s="86"/>
      <c r="N734" s="64"/>
      <c r="O734" s="86" t="s">
        <v>380</v>
      </c>
      <c r="P734" s="86" t="s">
        <v>380</v>
      </c>
      <c r="Q734" s="86" t="s">
        <v>17334</v>
      </c>
      <c r="R734" s="178"/>
      <c r="S734" s="86"/>
      <c r="T734" s="180"/>
    </row>
    <row r="735" spans="1:20" ht="30" customHeight="1">
      <c r="A735" s="666"/>
      <c r="B735" s="666"/>
      <c r="C735" s="666"/>
      <c r="D735" s="666"/>
      <c r="E735" s="666"/>
      <c r="F735" s="666"/>
      <c r="G735" s="26">
        <v>4</v>
      </c>
      <c r="H735" s="26" t="s">
        <v>16883</v>
      </c>
      <c r="I735" s="26" t="s">
        <v>13007</v>
      </c>
      <c r="J735" s="86" t="s">
        <v>158</v>
      </c>
      <c r="K735" s="86"/>
      <c r="L735" s="666"/>
      <c r="M735" s="86"/>
      <c r="N735" s="64"/>
      <c r="O735" s="86" t="s">
        <v>380</v>
      </c>
      <c r="P735" s="86" t="s">
        <v>380</v>
      </c>
      <c r="Q735" s="86" t="s">
        <v>17334</v>
      </c>
      <c r="R735" s="178"/>
      <c r="S735" s="86"/>
      <c r="T735" s="180"/>
    </row>
    <row r="736" spans="1:20" ht="30" customHeight="1">
      <c r="A736" s="735" t="s">
        <v>17342</v>
      </c>
      <c r="B736" s="735" t="s">
        <v>15505</v>
      </c>
      <c r="C736" s="735" t="s">
        <v>8943</v>
      </c>
      <c r="D736" s="740" t="s">
        <v>17315</v>
      </c>
      <c r="E736" s="740" t="s">
        <v>17161</v>
      </c>
      <c r="F736" s="740" t="s">
        <v>15398</v>
      </c>
      <c r="G736" s="26">
        <v>1</v>
      </c>
      <c r="H736" s="26" t="s">
        <v>16880</v>
      </c>
      <c r="I736" s="26" t="s">
        <v>13007</v>
      </c>
      <c r="J736" s="86" t="s">
        <v>158</v>
      </c>
      <c r="K736" s="86"/>
      <c r="L736" s="734"/>
      <c r="M736" s="86"/>
      <c r="N736" s="64"/>
      <c r="O736" s="86" t="s">
        <v>380</v>
      </c>
      <c r="P736" s="86" t="s">
        <v>380</v>
      </c>
      <c r="Q736" s="86" t="s">
        <v>17344</v>
      </c>
      <c r="R736" s="178"/>
      <c r="S736" s="86"/>
      <c r="T736" s="180"/>
    </row>
    <row r="737" spans="1:20" ht="30" customHeight="1">
      <c r="A737" s="665"/>
      <c r="B737" s="665"/>
      <c r="C737" s="665"/>
      <c r="D737" s="665"/>
      <c r="E737" s="665"/>
      <c r="F737" s="665"/>
      <c r="G737" s="26">
        <v>2</v>
      </c>
      <c r="H737" s="26" t="s">
        <v>15468</v>
      </c>
      <c r="I737" s="26" t="s">
        <v>13007</v>
      </c>
      <c r="J737" s="86" t="s">
        <v>158</v>
      </c>
      <c r="K737" s="86"/>
      <c r="L737" s="665"/>
      <c r="M737" s="86"/>
      <c r="N737" s="64"/>
      <c r="O737" s="86" t="s">
        <v>380</v>
      </c>
      <c r="P737" s="86" t="s">
        <v>380</v>
      </c>
      <c r="Q737" s="86" t="s">
        <v>17344</v>
      </c>
      <c r="R737" s="178"/>
      <c r="S737" s="86"/>
      <c r="T737" s="180"/>
    </row>
    <row r="738" spans="1:20" ht="30" customHeight="1">
      <c r="A738" s="665"/>
      <c r="B738" s="665"/>
      <c r="C738" s="665"/>
      <c r="D738" s="665"/>
      <c r="E738" s="665"/>
      <c r="F738" s="665"/>
      <c r="G738" s="26">
        <v>3</v>
      </c>
      <c r="H738" s="26" t="s">
        <v>17346</v>
      </c>
      <c r="I738" s="26" t="s">
        <v>17008</v>
      </c>
      <c r="J738" s="86" t="s">
        <v>158</v>
      </c>
      <c r="K738" s="86"/>
      <c r="L738" s="665"/>
      <c r="M738" s="86"/>
      <c r="N738" s="64"/>
      <c r="O738" s="86" t="s">
        <v>380</v>
      </c>
      <c r="P738" s="86" t="s">
        <v>380</v>
      </c>
      <c r="Q738" s="86" t="s">
        <v>17344</v>
      </c>
      <c r="R738" s="178"/>
      <c r="S738" s="86"/>
      <c r="T738" s="180"/>
    </row>
    <row r="739" spans="1:20" ht="30" customHeight="1">
      <c r="A739" s="666"/>
      <c r="B739" s="666"/>
      <c r="C739" s="666"/>
      <c r="D739" s="666"/>
      <c r="E739" s="666"/>
      <c r="F739" s="666"/>
      <c r="G739" s="26">
        <v>4</v>
      </c>
      <c r="H739" s="26" t="s">
        <v>16883</v>
      </c>
      <c r="I739" s="26" t="s">
        <v>13007</v>
      </c>
      <c r="J739" s="86" t="s">
        <v>158</v>
      </c>
      <c r="K739" s="86"/>
      <c r="L739" s="666"/>
      <c r="M739" s="86"/>
      <c r="N739" s="64"/>
      <c r="O739" s="86" t="s">
        <v>380</v>
      </c>
      <c r="P739" s="86" t="s">
        <v>380</v>
      </c>
      <c r="Q739" s="86" t="s">
        <v>17344</v>
      </c>
      <c r="R739" s="178"/>
      <c r="S739" s="86"/>
      <c r="T739" s="180"/>
    </row>
    <row r="740" spans="1:20" ht="30" customHeight="1">
      <c r="A740" s="735" t="s">
        <v>17349</v>
      </c>
      <c r="B740" s="735" t="s">
        <v>15505</v>
      </c>
      <c r="C740" s="735" t="s">
        <v>8943</v>
      </c>
      <c r="D740" s="740" t="s">
        <v>17315</v>
      </c>
      <c r="E740" s="740" t="s">
        <v>17167</v>
      </c>
      <c r="F740" s="740" t="s">
        <v>15398</v>
      </c>
      <c r="G740" s="26">
        <v>1</v>
      </c>
      <c r="H740" s="26" t="s">
        <v>16880</v>
      </c>
      <c r="I740" s="26" t="s">
        <v>13007</v>
      </c>
      <c r="J740" s="86" t="s">
        <v>158</v>
      </c>
      <c r="K740" s="86"/>
      <c r="L740" s="734"/>
      <c r="M740" s="86"/>
      <c r="N740" s="64"/>
      <c r="O740" s="86" t="s">
        <v>380</v>
      </c>
      <c r="P740" s="86" t="s">
        <v>380</v>
      </c>
      <c r="Q740" s="86" t="s">
        <v>17350</v>
      </c>
      <c r="R740" s="178"/>
      <c r="S740" s="86"/>
      <c r="T740" s="180"/>
    </row>
    <row r="741" spans="1:20" ht="30" customHeight="1">
      <c r="A741" s="665"/>
      <c r="B741" s="665"/>
      <c r="C741" s="665"/>
      <c r="D741" s="665"/>
      <c r="E741" s="665"/>
      <c r="F741" s="665"/>
      <c r="G741" s="26">
        <v>2</v>
      </c>
      <c r="H741" s="26" t="s">
        <v>15468</v>
      </c>
      <c r="I741" s="26" t="s">
        <v>13007</v>
      </c>
      <c r="J741" s="86" t="s">
        <v>158</v>
      </c>
      <c r="K741" s="86"/>
      <c r="L741" s="665"/>
      <c r="M741" s="86"/>
      <c r="N741" s="64"/>
      <c r="O741" s="86" t="s">
        <v>380</v>
      </c>
      <c r="P741" s="86" t="s">
        <v>380</v>
      </c>
      <c r="Q741" s="86" t="s">
        <v>17350</v>
      </c>
      <c r="R741" s="178"/>
      <c r="S741" s="86"/>
      <c r="T741" s="180"/>
    </row>
    <row r="742" spans="1:20" ht="30" customHeight="1">
      <c r="A742" s="665"/>
      <c r="B742" s="665"/>
      <c r="C742" s="665"/>
      <c r="D742" s="665"/>
      <c r="E742" s="665"/>
      <c r="F742" s="665"/>
      <c r="G742" s="26">
        <v>3</v>
      </c>
      <c r="H742" s="26" t="s">
        <v>16591</v>
      </c>
      <c r="I742" s="26" t="s">
        <v>15473</v>
      </c>
      <c r="J742" s="86" t="s">
        <v>158</v>
      </c>
      <c r="K742" s="86"/>
      <c r="L742" s="665"/>
      <c r="M742" s="86"/>
      <c r="N742" s="64"/>
      <c r="O742" s="86" t="s">
        <v>380</v>
      </c>
      <c r="P742" s="86" t="s">
        <v>380</v>
      </c>
      <c r="Q742" s="86" t="s">
        <v>17350</v>
      </c>
      <c r="R742" s="178"/>
      <c r="S742" s="86"/>
      <c r="T742" s="180"/>
    </row>
    <row r="743" spans="1:20" ht="30" customHeight="1">
      <c r="A743" s="666"/>
      <c r="B743" s="666"/>
      <c r="C743" s="666"/>
      <c r="D743" s="666"/>
      <c r="E743" s="666"/>
      <c r="F743" s="666"/>
      <c r="G743" s="26">
        <v>4</v>
      </c>
      <c r="H743" s="26" t="s">
        <v>16883</v>
      </c>
      <c r="I743" s="26" t="s">
        <v>13007</v>
      </c>
      <c r="J743" s="86" t="s">
        <v>158</v>
      </c>
      <c r="K743" s="86"/>
      <c r="L743" s="666"/>
      <c r="M743" s="86"/>
      <c r="N743" s="64"/>
      <c r="O743" s="86" t="s">
        <v>380</v>
      </c>
      <c r="P743" s="86" t="s">
        <v>380</v>
      </c>
      <c r="Q743" s="86" t="s">
        <v>17350</v>
      </c>
      <c r="R743" s="178"/>
      <c r="S743" s="86"/>
      <c r="T743" s="180"/>
    </row>
    <row r="744" spans="1:20" ht="30" customHeight="1">
      <c r="A744" s="735" t="s">
        <v>17353</v>
      </c>
      <c r="B744" s="735" t="s">
        <v>15505</v>
      </c>
      <c r="C744" s="735" t="s">
        <v>8943</v>
      </c>
      <c r="D744" s="740" t="s">
        <v>17315</v>
      </c>
      <c r="E744" s="740" t="s">
        <v>17175</v>
      </c>
      <c r="F744" s="740" t="s">
        <v>15398</v>
      </c>
      <c r="G744" s="26">
        <v>1</v>
      </c>
      <c r="H744" s="26" t="s">
        <v>16880</v>
      </c>
      <c r="I744" s="26" t="s">
        <v>13007</v>
      </c>
      <c r="J744" s="86" t="s">
        <v>158</v>
      </c>
      <c r="K744" s="86"/>
      <c r="L744" s="734"/>
      <c r="M744" s="86"/>
      <c r="N744" s="64"/>
      <c r="O744" s="86" t="s">
        <v>380</v>
      </c>
      <c r="P744" s="86" t="s">
        <v>380</v>
      </c>
      <c r="Q744" s="86" t="s">
        <v>17355</v>
      </c>
      <c r="R744" s="178"/>
      <c r="S744" s="86"/>
      <c r="T744" s="180"/>
    </row>
    <row r="745" spans="1:20" ht="30" customHeight="1">
      <c r="A745" s="665"/>
      <c r="B745" s="665"/>
      <c r="C745" s="665"/>
      <c r="D745" s="665"/>
      <c r="E745" s="665"/>
      <c r="F745" s="665"/>
      <c r="G745" s="26">
        <v>2</v>
      </c>
      <c r="H745" s="26" t="s">
        <v>15468</v>
      </c>
      <c r="I745" s="26" t="s">
        <v>13007</v>
      </c>
      <c r="J745" s="86" t="s">
        <v>158</v>
      </c>
      <c r="K745" s="86"/>
      <c r="L745" s="665"/>
      <c r="M745" s="86"/>
      <c r="N745" s="64"/>
      <c r="O745" s="86" t="s">
        <v>380</v>
      </c>
      <c r="P745" s="86" t="s">
        <v>380</v>
      </c>
      <c r="Q745" s="86" t="s">
        <v>17355</v>
      </c>
      <c r="R745" s="178"/>
      <c r="S745" s="86"/>
      <c r="T745" s="180"/>
    </row>
    <row r="746" spans="1:20" ht="30" customHeight="1">
      <c r="A746" s="665"/>
      <c r="B746" s="665"/>
      <c r="C746" s="665"/>
      <c r="D746" s="665"/>
      <c r="E746" s="665"/>
      <c r="F746" s="665"/>
      <c r="G746" s="26">
        <v>3</v>
      </c>
      <c r="H746" s="26" t="s">
        <v>16593</v>
      </c>
      <c r="I746" s="26" t="s">
        <v>15473</v>
      </c>
      <c r="J746" s="86" t="s">
        <v>158</v>
      </c>
      <c r="K746" s="86"/>
      <c r="L746" s="665"/>
      <c r="M746" s="86"/>
      <c r="N746" s="64"/>
      <c r="O746" s="86" t="s">
        <v>380</v>
      </c>
      <c r="P746" s="86" t="s">
        <v>380</v>
      </c>
      <c r="Q746" s="86" t="s">
        <v>17355</v>
      </c>
      <c r="R746" s="178"/>
      <c r="S746" s="86"/>
      <c r="T746" s="180"/>
    </row>
    <row r="747" spans="1:20" ht="30" customHeight="1">
      <c r="A747" s="666"/>
      <c r="B747" s="666"/>
      <c r="C747" s="666"/>
      <c r="D747" s="666"/>
      <c r="E747" s="666"/>
      <c r="F747" s="666"/>
      <c r="G747" s="26">
        <v>4</v>
      </c>
      <c r="H747" s="26" t="s">
        <v>16883</v>
      </c>
      <c r="I747" s="26" t="s">
        <v>13007</v>
      </c>
      <c r="J747" s="86" t="s">
        <v>158</v>
      </c>
      <c r="K747" s="86"/>
      <c r="L747" s="666"/>
      <c r="M747" s="86"/>
      <c r="N747" s="64"/>
      <c r="O747" s="86" t="s">
        <v>380</v>
      </c>
      <c r="P747" s="86" t="s">
        <v>380</v>
      </c>
      <c r="Q747" s="86" t="s">
        <v>17355</v>
      </c>
      <c r="R747" s="178"/>
      <c r="S747" s="86"/>
      <c r="T747" s="180"/>
    </row>
    <row r="748" spans="1:20" ht="30" customHeight="1">
      <c r="A748" s="735" t="s">
        <v>17359</v>
      </c>
      <c r="B748" s="735" t="s">
        <v>15505</v>
      </c>
      <c r="C748" s="735" t="s">
        <v>8943</v>
      </c>
      <c r="D748" s="740" t="s">
        <v>17315</v>
      </c>
      <c r="E748" s="740" t="s">
        <v>17182</v>
      </c>
      <c r="F748" s="740" t="s">
        <v>15398</v>
      </c>
      <c r="G748" s="26">
        <v>1</v>
      </c>
      <c r="H748" s="26" t="s">
        <v>16880</v>
      </c>
      <c r="I748" s="26" t="s">
        <v>13007</v>
      </c>
      <c r="J748" s="86" t="s">
        <v>158</v>
      </c>
      <c r="K748" s="86"/>
      <c r="L748" s="734"/>
      <c r="M748" s="86"/>
      <c r="N748" s="64"/>
      <c r="O748" s="86" t="s">
        <v>380</v>
      </c>
      <c r="P748" s="86" t="s">
        <v>380</v>
      </c>
      <c r="Q748" s="86" t="s">
        <v>17361</v>
      </c>
      <c r="R748" s="178"/>
      <c r="S748" s="86"/>
      <c r="T748" s="180"/>
    </row>
    <row r="749" spans="1:20" ht="30" customHeight="1">
      <c r="A749" s="665"/>
      <c r="B749" s="665"/>
      <c r="C749" s="665"/>
      <c r="D749" s="665"/>
      <c r="E749" s="665"/>
      <c r="F749" s="665"/>
      <c r="G749" s="26">
        <v>2</v>
      </c>
      <c r="H749" s="26" t="s">
        <v>15468</v>
      </c>
      <c r="I749" s="26" t="s">
        <v>13007</v>
      </c>
      <c r="J749" s="86" t="s">
        <v>158</v>
      </c>
      <c r="K749" s="86"/>
      <c r="L749" s="665"/>
      <c r="M749" s="86"/>
      <c r="N749" s="64"/>
      <c r="O749" s="86" t="s">
        <v>380</v>
      </c>
      <c r="P749" s="86" t="s">
        <v>380</v>
      </c>
      <c r="Q749" s="86" t="s">
        <v>17361</v>
      </c>
      <c r="R749" s="178"/>
      <c r="S749" s="86"/>
      <c r="T749" s="180"/>
    </row>
    <row r="750" spans="1:20" ht="30" customHeight="1">
      <c r="A750" s="665"/>
      <c r="B750" s="665"/>
      <c r="C750" s="665"/>
      <c r="D750" s="665"/>
      <c r="E750" s="665"/>
      <c r="F750" s="665"/>
      <c r="G750" s="26">
        <v>3</v>
      </c>
      <c r="H750" s="26" t="s">
        <v>16595</v>
      </c>
      <c r="I750" s="26" t="s">
        <v>15473</v>
      </c>
      <c r="J750" s="86" t="s">
        <v>158</v>
      </c>
      <c r="K750" s="86"/>
      <c r="L750" s="665"/>
      <c r="M750" s="86"/>
      <c r="N750" s="64"/>
      <c r="O750" s="86" t="s">
        <v>380</v>
      </c>
      <c r="P750" s="86" t="s">
        <v>380</v>
      </c>
      <c r="Q750" s="86" t="s">
        <v>17361</v>
      </c>
      <c r="R750" s="178"/>
      <c r="S750" s="86"/>
      <c r="T750" s="180"/>
    </row>
    <row r="751" spans="1:20" ht="30" customHeight="1">
      <c r="A751" s="666"/>
      <c r="B751" s="666"/>
      <c r="C751" s="666"/>
      <c r="D751" s="666"/>
      <c r="E751" s="666"/>
      <c r="F751" s="666"/>
      <c r="G751" s="26">
        <v>4</v>
      </c>
      <c r="H751" s="26" t="s">
        <v>16883</v>
      </c>
      <c r="I751" s="26" t="s">
        <v>13007</v>
      </c>
      <c r="J751" s="86" t="s">
        <v>158</v>
      </c>
      <c r="K751" s="86"/>
      <c r="L751" s="666"/>
      <c r="M751" s="86"/>
      <c r="N751" s="64"/>
      <c r="O751" s="86" t="s">
        <v>380</v>
      </c>
      <c r="P751" s="86" t="s">
        <v>380</v>
      </c>
      <c r="Q751" s="86" t="s">
        <v>17361</v>
      </c>
      <c r="R751" s="178"/>
      <c r="S751" s="86"/>
      <c r="T751" s="180"/>
    </row>
    <row r="752" spans="1:20" ht="30" customHeight="1">
      <c r="A752" s="735" t="s">
        <v>17367</v>
      </c>
      <c r="B752" s="735" t="s">
        <v>15505</v>
      </c>
      <c r="C752" s="735" t="s">
        <v>8943</v>
      </c>
      <c r="D752" s="740" t="s">
        <v>17315</v>
      </c>
      <c r="E752" s="740" t="s">
        <v>17188</v>
      </c>
      <c r="F752" s="740" t="s">
        <v>15398</v>
      </c>
      <c r="G752" s="26">
        <v>1</v>
      </c>
      <c r="H752" s="26" t="s">
        <v>15090</v>
      </c>
      <c r="I752" s="26" t="s">
        <v>13007</v>
      </c>
      <c r="J752" s="86" t="s">
        <v>158</v>
      </c>
      <c r="K752" s="86"/>
      <c r="L752" s="734"/>
      <c r="M752" s="86"/>
      <c r="N752" s="64"/>
      <c r="O752" s="86" t="s">
        <v>380</v>
      </c>
      <c r="P752" s="86" t="s">
        <v>380</v>
      </c>
      <c r="Q752" s="86" t="s">
        <v>17370</v>
      </c>
      <c r="R752" s="178"/>
      <c r="S752" s="86"/>
      <c r="T752" s="180"/>
    </row>
    <row r="753" spans="1:20" ht="30" customHeight="1">
      <c r="A753" s="665"/>
      <c r="B753" s="665"/>
      <c r="C753" s="665"/>
      <c r="D753" s="665"/>
      <c r="E753" s="665"/>
      <c r="F753" s="665"/>
      <c r="G753" s="26">
        <v>2</v>
      </c>
      <c r="H753" s="26" t="s">
        <v>15468</v>
      </c>
      <c r="I753" s="26" t="s">
        <v>13007</v>
      </c>
      <c r="J753" s="86" t="s">
        <v>158</v>
      </c>
      <c r="K753" s="86"/>
      <c r="L753" s="665"/>
      <c r="M753" s="86"/>
      <c r="N753" s="64"/>
      <c r="O753" s="86" t="s">
        <v>380</v>
      </c>
      <c r="P753" s="86" t="s">
        <v>380</v>
      </c>
      <c r="Q753" s="86" t="s">
        <v>17370</v>
      </c>
      <c r="R753" s="178"/>
      <c r="S753" s="86"/>
      <c r="T753" s="180"/>
    </row>
    <row r="754" spans="1:20" ht="30" customHeight="1">
      <c r="A754" s="665"/>
      <c r="B754" s="665"/>
      <c r="C754" s="665"/>
      <c r="D754" s="665"/>
      <c r="E754" s="665"/>
      <c r="F754" s="665"/>
      <c r="G754" s="26">
        <v>3</v>
      </c>
      <c r="H754" s="26" t="s">
        <v>17371</v>
      </c>
      <c r="I754" s="26" t="s">
        <v>17008</v>
      </c>
      <c r="J754" s="86" t="s">
        <v>158</v>
      </c>
      <c r="K754" s="86"/>
      <c r="L754" s="665"/>
      <c r="M754" s="86"/>
      <c r="N754" s="64"/>
      <c r="O754" s="86" t="s">
        <v>380</v>
      </c>
      <c r="P754" s="86" t="s">
        <v>380</v>
      </c>
      <c r="Q754" s="86" t="s">
        <v>17370</v>
      </c>
      <c r="R754" s="178"/>
      <c r="S754" s="86"/>
      <c r="T754" s="180"/>
    </row>
    <row r="755" spans="1:20" ht="30" customHeight="1">
      <c r="A755" s="666"/>
      <c r="B755" s="666"/>
      <c r="C755" s="666"/>
      <c r="D755" s="666"/>
      <c r="E755" s="666"/>
      <c r="F755" s="666"/>
      <c r="G755" s="26">
        <v>4</v>
      </c>
      <c r="H755" s="26" t="s">
        <v>15098</v>
      </c>
      <c r="I755" s="26" t="s">
        <v>13007</v>
      </c>
      <c r="J755" s="86" t="s">
        <v>158</v>
      </c>
      <c r="K755" s="86"/>
      <c r="L755" s="666"/>
      <c r="M755" s="86"/>
      <c r="N755" s="64"/>
      <c r="O755" s="86" t="s">
        <v>380</v>
      </c>
      <c r="P755" s="86" t="s">
        <v>380</v>
      </c>
      <c r="Q755" s="86" t="s">
        <v>17370</v>
      </c>
      <c r="R755" s="178"/>
      <c r="S755" s="86"/>
      <c r="T755" s="180"/>
    </row>
    <row r="756" spans="1:20" ht="30" customHeight="1">
      <c r="A756" s="735" t="s">
        <v>17373</v>
      </c>
      <c r="B756" s="735" t="s">
        <v>15505</v>
      </c>
      <c r="C756" s="735" t="s">
        <v>8943</v>
      </c>
      <c r="D756" s="740" t="s">
        <v>17315</v>
      </c>
      <c r="E756" s="740" t="s">
        <v>17195</v>
      </c>
      <c r="F756" s="740" t="s">
        <v>15398</v>
      </c>
      <c r="G756" s="26">
        <v>1</v>
      </c>
      <c r="H756" s="26" t="s">
        <v>16880</v>
      </c>
      <c r="I756" s="26" t="s">
        <v>13007</v>
      </c>
      <c r="J756" s="86" t="s">
        <v>158</v>
      </c>
      <c r="K756" s="86"/>
      <c r="L756" s="734"/>
      <c r="M756" s="86"/>
      <c r="N756" s="64"/>
      <c r="O756" s="86" t="s">
        <v>380</v>
      </c>
      <c r="P756" s="86" t="s">
        <v>380</v>
      </c>
      <c r="Q756" s="86" t="s">
        <v>17377</v>
      </c>
      <c r="R756" s="178"/>
      <c r="S756" s="86"/>
      <c r="T756" s="180"/>
    </row>
    <row r="757" spans="1:20" ht="30" customHeight="1">
      <c r="A757" s="665"/>
      <c r="B757" s="665"/>
      <c r="C757" s="665"/>
      <c r="D757" s="665"/>
      <c r="E757" s="665"/>
      <c r="F757" s="665"/>
      <c r="G757" s="26">
        <v>2</v>
      </c>
      <c r="H757" s="26" t="s">
        <v>15468</v>
      </c>
      <c r="I757" s="26" t="s">
        <v>13007</v>
      </c>
      <c r="J757" s="86" t="s">
        <v>158</v>
      </c>
      <c r="K757" s="86"/>
      <c r="L757" s="665"/>
      <c r="M757" s="86"/>
      <c r="N757" s="64"/>
      <c r="O757" s="86" t="s">
        <v>380</v>
      </c>
      <c r="P757" s="86" t="s">
        <v>380</v>
      </c>
      <c r="Q757" s="86" t="s">
        <v>17377</v>
      </c>
      <c r="R757" s="178"/>
      <c r="S757" s="86"/>
      <c r="T757" s="180"/>
    </row>
    <row r="758" spans="1:20" ht="30" customHeight="1">
      <c r="A758" s="665"/>
      <c r="B758" s="665"/>
      <c r="C758" s="665"/>
      <c r="D758" s="665"/>
      <c r="E758" s="665"/>
      <c r="F758" s="665"/>
      <c r="G758" s="26">
        <v>3</v>
      </c>
      <c r="H758" s="26" t="s">
        <v>16600</v>
      </c>
      <c r="I758" s="26" t="s">
        <v>15473</v>
      </c>
      <c r="J758" s="86" t="s">
        <v>158</v>
      </c>
      <c r="K758" s="86"/>
      <c r="L758" s="665"/>
      <c r="M758" s="86"/>
      <c r="N758" s="64"/>
      <c r="O758" s="86" t="s">
        <v>380</v>
      </c>
      <c r="P758" s="86" t="s">
        <v>380</v>
      </c>
      <c r="Q758" s="86" t="s">
        <v>17377</v>
      </c>
      <c r="R758" s="178"/>
      <c r="S758" s="86"/>
      <c r="T758" s="180"/>
    </row>
    <row r="759" spans="1:20" ht="30" customHeight="1">
      <c r="A759" s="666"/>
      <c r="B759" s="666"/>
      <c r="C759" s="666"/>
      <c r="D759" s="666"/>
      <c r="E759" s="666"/>
      <c r="F759" s="666"/>
      <c r="G759" s="26">
        <v>4</v>
      </c>
      <c r="H759" s="26" t="s">
        <v>16883</v>
      </c>
      <c r="I759" s="26" t="s">
        <v>13007</v>
      </c>
      <c r="J759" s="86" t="s">
        <v>158</v>
      </c>
      <c r="K759" s="86"/>
      <c r="L759" s="666"/>
      <c r="M759" s="86"/>
      <c r="N759" s="64"/>
      <c r="O759" s="86" t="s">
        <v>380</v>
      </c>
      <c r="P759" s="86" t="s">
        <v>380</v>
      </c>
      <c r="Q759" s="86" t="s">
        <v>17377</v>
      </c>
      <c r="R759" s="178"/>
      <c r="S759" s="86"/>
      <c r="T759" s="180"/>
    </row>
    <row r="760" spans="1:20" ht="30" customHeight="1">
      <c r="A760" s="735" t="s">
        <v>17382</v>
      </c>
      <c r="B760" s="735" t="s">
        <v>15505</v>
      </c>
      <c r="C760" s="735" t="s">
        <v>8943</v>
      </c>
      <c r="D760" s="740" t="s">
        <v>17315</v>
      </c>
      <c r="E760" s="740" t="s">
        <v>17201</v>
      </c>
      <c r="F760" s="740" t="s">
        <v>15398</v>
      </c>
      <c r="G760" s="26">
        <v>1</v>
      </c>
      <c r="H760" s="26" t="s">
        <v>16880</v>
      </c>
      <c r="I760" s="26" t="s">
        <v>13007</v>
      </c>
      <c r="J760" s="86" t="s">
        <v>158</v>
      </c>
      <c r="K760" s="86"/>
      <c r="L760" s="734"/>
      <c r="M760" s="86"/>
      <c r="N760" s="64"/>
      <c r="O760" s="86" t="s">
        <v>380</v>
      </c>
      <c r="P760" s="86" t="s">
        <v>380</v>
      </c>
      <c r="Q760" s="86" t="s">
        <v>17385</v>
      </c>
      <c r="R760" s="178"/>
      <c r="S760" s="86"/>
      <c r="T760" s="180"/>
    </row>
    <row r="761" spans="1:20" ht="30" customHeight="1">
      <c r="A761" s="665"/>
      <c r="B761" s="665"/>
      <c r="C761" s="665"/>
      <c r="D761" s="665"/>
      <c r="E761" s="665"/>
      <c r="F761" s="665"/>
      <c r="G761" s="26">
        <v>2</v>
      </c>
      <c r="H761" s="26" t="s">
        <v>15468</v>
      </c>
      <c r="I761" s="26" t="s">
        <v>13007</v>
      </c>
      <c r="J761" s="86" t="s">
        <v>158</v>
      </c>
      <c r="K761" s="86"/>
      <c r="L761" s="665"/>
      <c r="M761" s="86"/>
      <c r="N761" s="64"/>
      <c r="O761" s="86" t="s">
        <v>380</v>
      </c>
      <c r="P761" s="86" t="s">
        <v>380</v>
      </c>
      <c r="Q761" s="86" t="s">
        <v>17385</v>
      </c>
      <c r="R761" s="178"/>
      <c r="S761" s="86"/>
      <c r="T761" s="180"/>
    </row>
    <row r="762" spans="1:20" ht="30" customHeight="1">
      <c r="A762" s="665"/>
      <c r="B762" s="665"/>
      <c r="C762" s="665"/>
      <c r="D762" s="665"/>
      <c r="E762" s="665"/>
      <c r="F762" s="665"/>
      <c r="G762" s="26">
        <v>3</v>
      </c>
      <c r="H762" s="26" t="s">
        <v>16602</v>
      </c>
      <c r="I762" s="26" t="s">
        <v>15473</v>
      </c>
      <c r="J762" s="86" t="s">
        <v>158</v>
      </c>
      <c r="K762" s="86"/>
      <c r="L762" s="665"/>
      <c r="M762" s="86"/>
      <c r="N762" s="64"/>
      <c r="O762" s="86" t="s">
        <v>380</v>
      </c>
      <c r="P762" s="86" t="s">
        <v>380</v>
      </c>
      <c r="Q762" s="86" t="s">
        <v>17385</v>
      </c>
      <c r="R762" s="178"/>
      <c r="S762" s="86"/>
      <c r="T762" s="180"/>
    </row>
    <row r="763" spans="1:20" ht="30" customHeight="1">
      <c r="A763" s="666"/>
      <c r="B763" s="666"/>
      <c r="C763" s="666"/>
      <c r="D763" s="666"/>
      <c r="E763" s="666"/>
      <c r="F763" s="666"/>
      <c r="G763" s="26">
        <v>4</v>
      </c>
      <c r="H763" s="26" t="s">
        <v>16883</v>
      </c>
      <c r="I763" s="26" t="s">
        <v>13007</v>
      </c>
      <c r="J763" s="86" t="s">
        <v>158</v>
      </c>
      <c r="K763" s="86"/>
      <c r="L763" s="666"/>
      <c r="M763" s="86"/>
      <c r="N763" s="64"/>
      <c r="O763" s="86" t="s">
        <v>380</v>
      </c>
      <c r="P763" s="86" t="s">
        <v>380</v>
      </c>
      <c r="Q763" s="86" t="s">
        <v>17385</v>
      </c>
      <c r="R763" s="178"/>
      <c r="S763" s="86"/>
      <c r="T763" s="180"/>
    </row>
    <row r="764" spans="1:20" ht="30" customHeight="1">
      <c r="A764" s="735" t="s">
        <v>17391</v>
      </c>
      <c r="B764" s="735" t="s">
        <v>15505</v>
      </c>
      <c r="C764" s="735" t="s">
        <v>8943</v>
      </c>
      <c r="D764" s="740" t="s">
        <v>17315</v>
      </c>
      <c r="E764" s="740" t="s">
        <v>17205</v>
      </c>
      <c r="F764" s="740" t="s">
        <v>15398</v>
      </c>
      <c r="G764" s="26">
        <v>1</v>
      </c>
      <c r="H764" s="26" t="s">
        <v>16880</v>
      </c>
      <c r="I764" s="26" t="s">
        <v>13007</v>
      </c>
      <c r="J764" s="86" t="s">
        <v>158</v>
      </c>
      <c r="K764" s="86"/>
      <c r="L764" s="734"/>
      <c r="M764" s="86"/>
      <c r="N764" s="64"/>
      <c r="O764" s="86" t="s">
        <v>380</v>
      </c>
      <c r="P764" s="86" t="s">
        <v>380</v>
      </c>
      <c r="Q764" s="86" t="s">
        <v>17393</v>
      </c>
      <c r="R764" s="178"/>
      <c r="S764" s="86"/>
      <c r="T764" s="180"/>
    </row>
    <row r="765" spans="1:20" ht="30" customHeight="1">
      <c r="A765" s="665"/>
      <c r="B765" s="665"/>
      <c r="C765" s="665"/>
      <c r="D765" s="665"/>
      <c r="E765" s="665"/>
      <c r="F765" s="665"/>
      <c r="G765" s="26">
        <v>2</v>
      </c>
      <c r="H765" s="26" t="s">
        <v>15468</v>
      </c>
      <c r="I765" s="26" t="s">
        <v>13007</v>
      </c>
      <c r="J765" s="86" t="s">
        <v>158</v>
      </c>
      <c r="K765" s="86"/>
      <c r="L765" s="665"/>
      <c r="M765" s="86"/>
      <c r="N765" s="64"/>
      <c r="O765" s="86" t="s">
        <v>380</v>
      </c>
      <c r="P765" s="86" t="s">
        <v>380</v>
      </c>
      <c r="Q765" s="86" t="s">
        <v>17393</v>
      </c>
      <c r="R765" s="178"/>
      <c r="S765" s="86"/>
      <c r="T765" s="180"/>
    </row>
    <row r="766" spans="1:20" ht="30" customHeight="1">
      <c r="A766" s="665"/>
      <c r="B766" s="665"/>
      <c r="C766" s="665"/>
      <c r="D766" s="665"/>
      <c r="E766" s="665"/>
      <c r="F766" s="665"/>
      <c r="G766" s="26">
        <v>3</v>
      </c>
      <c r="H766" s="26" t="s">
        <v>16603</v>
      </c>
      <c r="I766" s="26" t="s">
        <v>15473</v>
      </c>
      <c r="J766" s="86" t="s">
        <v>158</v>
      </c>
      <c r="K766" s="86"/>
      <c r="L766" s="665"/>
      <c r="M766" s="86"/>
      <c r="N766" s="64"/>
      <c r="O766" s="86" t="s">
        <v>380</v>
      </c>
      <c r="P766" s="86" t="s">
        <v>380</v>
      </c>
      <c r="Q766" s="86" t="s">
        <v>17393</v>
      </c>
      <c r="R766" s="178"/>
      <c r="S766" s="86"/>
      <c r="T766" s="180"/>
    </row>
    <row r="767" spans="1:20" ht="30" customHeight="1">
      <c r="A767" s="666"/>
      <c r="B767" s="666"/>
      <c r="C767" s="666"/>
      <c r="D767" s="666"/>
      <c r="E767" s="666"/>
      <c r="F767" s="666"/>
      <c r="G767" s="26">
        <v>4</v>
      </c>
      <c r="H767" s="26" t="s">
        <v>16883</v>
      </c>
      <c r="I767" s="26" t="s">
        <v>13007</v>
      </c>
      <c r="J767" s="86" t="s">
        <v>158</v>
      </c>
      <c r="K767" s="86"/>
      <c r="L767" s="666"/>
      <c r="M767" s="86"/>
      <c r="N767" s="64"/>
      <c r="O767" s="86" t="s">
        <v>380</v>
      </c>
      <c r="P767" s="86" t="s">
        <v>380</v>
      </c>
      <c r="Q767" s="86" t="s">
        <v>17393</v>
      </c>
      <c r="R767" s="178"/>
      <c r="S767" s="86"/>
      <c r="T767" s="180"/>
    </row>
    <row r="768" spans="1:20" ht="30" customHeight="1">
      <c r="A768" s="735" t="s">
        <v>17396</v>
      </c>
      <c r="B768" s="735" t="s">
        <v>15505</v>
      </c>
      <c r="C768" s="735" t="s">
        <v>8943</v>
      </c>
      <c r="D768" s="740" t="s">
        <v>17315</v>
      </c>
      <c r="E768" s="740" t="s">
        <v>17212</v>
      </c>
      <c r="F768" s="740" t="s">
        <v>15398</v>
      </c>
      <c r="G768" s="26">
        <v>1</v>
      </c>
      <c r="H768" s="26" t="s">
        <v>16880</v>
      </c>
      <c r="I768" s="26" t="s">
        <v>13007</v>
      </c>
      <c r="J768" s="86" t="s">
        <v>158</v>
      </c>
      <c r="K768" s="86"/>
      <c r="L768" s="734"/>
      <c r="M768" s="86"/>
      <c r="N768" s="64"/>
      <c r="O768" s="86" t="s">
        <v>380</v>
      </c>
      <c r="P768" s="86" t="s">
        <v>380</v>
      </c>
      <c r="Q768" s="86" t="s">
        <v>17399</v>
      </c>
      <c r="R768" s="178"/>
      <c r="S768" s="86"/>
      <c r="T768" s="180"/>
    </row>
    <row r="769" spans="1:20" ht="30" customHeight="1">
      <c r="A769" s="665"/>
      <c r="B769" s="665"/>
      <c r="C769" s="665"/>
      <c r="D769" s="665"/>
      <c r="E769" s="665"/>
      <c r="F769" s="665"/>
      <c r="G769" s="26">
        <v>2</v>
      </c>
      <c r="H769" s="26" t="s">
        <v>15468</v>
      </c>
      <c r="I769" s="26" t="s">
        <v>13007</v>
      </c>
      <c r="J769" s="86" t="s">
        <v>158</v>
      </c>
      <c r="K769" s="86"/>
      <c r="L769" s="665"/>
      <c r="M769" s="86"/>
      <c r="N769" s="64"/>
      <c r="O769" s="86" t="s">
        <v>380</v>
      </c>
      <c r="P769" s="86" t="s">
        <v>380</v>
      </c>
      <c r="Q769" s="86" t="s">
        <v>17399</v>
      </c>
      <c r="R769" s="178"/>
      <c r="S769" s="86"/>
      <c r="T769" s="180"/>
    </row>
    <row r="770" spans="1:20" ht="30" customHeight="1">
      <c r="A770" s="665"/>
      <c r="B770" s="665"/>
      <c r="C770" s="665"/>
      <c r="D770" s="665"/>
      <c r="E770" s="665"/>
      <c r="F770" s="665"/>
      <c r="G770" s="26">
        <v>3</v>
      </c>
      <c r="H770" s="26" t="s">
        <v>16606</v>
      </c>
      <c r="I770" s="26" t="s">
        <v>15473</v>
      </c>
      <c r="J770" s="86" t="s">
        <v>158</v>
      </c>
      <c r="K770" s="86"/>
      <c r="L770" s="665"/>
      <c r="M770" s="86"/>
      <c r="N770" s="64"/>
      <c r="O770" s="86" t="s">
        <v>380</v>
      </c>
      <c r="P770" s="86" t="s">
        <v>380</v>
      </c>
      <c r="Q770" s="86" t="s">
        <v>17399</v>
      </c>
      <c r="R770" s="178"/>
      <c r="S770" s="86"/>
      <c r="T770" s="180"/>
    </row>
    <row r="771" spans="1:20" ht="30" customHeight="1">
      <c r="A771" s="666"/>
      <c r="B771" s="666"/>
      <c r="C771" s="666"/>
      <c r="D771" s="666"/>
      <c r="E771" s="666"/>
      <c r="F771" s="666"/>
      <c r="G771" s="26">
        <v>4</v>
      </c>
      <c r="H771" s="26" t="s">
        <v>16883</v>
      </c>
      <c r="I771" s="26" t="s">
        <v>13007</v>
      </c>
      <c r="J771" s="86" t="s">
        <v>158</v>
      </c>
      <c r="K771" s="86"/>
      <c r="L771" s="666"/>
      <c r="M771" s="86"/>
      <c r="N771" s="64"/>
      <c r="O771" s="86" t="s">
        <v>380</v>
      </c>
      <c r="P771" s="86" t="s">
        <v>380</v>
      </c>
      <c r="Q771" s="86" t="s">
        <v>17399</v>
      </c>
      <c r="R771" s="178"/>
      <c r="S771" s="86"/>
      <c r="T771" s="180"/>
    </row>
    <row r="772" spans="1:20" ht="30" customHeight="1">
      <c r="A772" s="735" t="s">
        <v>17405</v>
      </c>
      <c r="B772" s="735" t="s">
        <v>15505</v>
      </c>
      <c r="C772" s="735" t="s">
        <v>8943</v>
      </c>
      <c r="D772" s="740" t="s">
        <v>17315</v>
      </c>
      <c r="E772" s="740" t="s">
        <v>17215</v>
      </c>
      <c r="F772" s="740" t="s">
        <v>15398</v>
      </c>
      <c r="G772" s="26">
        <v>1</v>
      </c>
      <c r="H772" s="26" t="s">
        <v>16880</v>
      </c>
      <c r="I772" s="26" t="s">
        <v>13007</v>
      </c>
      <c r="J772" s="86" t="s">
        <v>158</v>
      </c>
      <c r="K772" s="86"/>
      <c r="L772" s="734"/>
      <c r="M772" s="86"/>
      <c r="N772" s="64"/>
      <c r="O772" s="86" t="s">
        <v>380</v>
      </c>
      <c r="P772" s="86" t="s">
        <v>380</v>
      </c>
      <c r="Q772" s="86" t="s">
        <v>17406</v>
      </c>
      <c r="R772" s="178"/>
      <c r="S772" s="86"/>
      <c r="T772" s="180"/>
    </row>
    <row r="773" spans="1:20" ht="30" customHeight="1">
      <c r="A773" s="665"/>
      <c r="B773" s="665"/>
      <c r="C773" s="665"/>
      <c r="D773" s="665"/>
      <c r="E773" s="665"/>
      <c r="F773" s="665"/>
      <c r="G773" s="26">
        <v>2</v>
      </c>
      <c r="H773" s="26" t="s">
        <v>15468</v>
      </c>
      <c r="I773" s="26" t="s">
        <v>13007</v>
      </c>
      <c r="J773" s="86" t="s">
        <v>158</v>
      </c>
      <c r="K773" s="86"/>
      <c r="L773" s="665"/>
      <c r="M773" s="86"/>
      <c r="N773" s="64"/>
      <c r="O773" s="86" t="s">
        <v>380</v>
      </c>
      <c r="P773" s="86" t="s">
        <v>380</v>
      </c>
      <c r="Q773" s="86" t="s">
        <v>17406</v>
      </c>
      <c r="R773" s="178"/>
      <c r="S773" s="86"/>
      <c r="T773" s="180"/>
    </row>
    <row r="774" spans="1:20" ht="30" customHeight="1">
      <c r="A774" s="665"/>
      <c r="B774" s="665"/>
      <c r="C774" s="665"/>
      <c r="D774" s="665"/>
      <c r="E774" s="665"/>
      <c r="F774" s="665"/>
      <c r="G774" s="26">
        <v>3</v>
      </c>
      <c r="H774" s="26" t="s">
        <v>16609</v>
      </c>
      <c r="I774" s="26" t="s">
        <v>15473</v>
      </c>
      <c r="J774" s="86" t="s">
        <v>158</v>
      </c>
      <c r="K774" s="86"/>
      <c r="L774" s="665"/>
      <c r="M774" s="86"/>
      <c r="N774" s="64"/>
      <c r="O774" s="86" t="s">
        <v>380</v>
      </c>
      <c r="P774" s="86" t="s">
        <v>380</v>
      </c>
      <c r="Q774" s="86" t="s">
        <v>17406</v>
      </c>
      <c r="R774" s="178"/>
      <c r="S774" s="86"/>
      <c r="T774" s="180"/>
    </row>
    <row r="775" spans="1:20" ht="30" customHeight="1">
      <c r="A775" s="666"/>
      <c r="B775" s="666"/>
      <c r="C775" s="666"/>
      <c r="D775" s="666"/>
      <c r="E775" s="666"/>
      <c r="F775" s="666"/>
      <c r="G775" s="26">
        <v>4</v>
      </c>
      <c r="H775" s="26" t="s">
        <v>16883</v>
      </c>
      <c r="I775" s="26" t="s">
        <v>13007</v>
      </c>
      <c r="J775" s="86" t="s">
        <v>158</v>
      </c>
      <c r="K775" s="86"/>
      <c r="L775" s="666"/>
      <c r="M775" s="86"/>
      <c r="N775" s="64"/>
      <c r="O775" s="86" t="s">
        <v>380</v>
      </c>
      <c r="P775" s="86" t="s">
        <v>380</v>
      </c>
      <c r="Q775" s="86" t="s">
        <v>17406</v>
      </c>
      <c r="R775" s="178"/>
      <c r="S775" s="86"/>
      <c r="T775" s="180"/>
    </row>
    <row r="776" spans="1:20" ht="30" customHeight="1">
      <c r="A776" s="735" t="s">
        <v>17409</v>
      </c>
      <c r="B776" s="735" t="s">
        <v>15505</v>
      </c>
      <c r="C776" s="735" t="s">
        <v>8943</v>
      </c>
      <c r="D776" s="740" t="s">
        <v>17315</v>
      </c>
      <c r="E776" s="740" t="s">
        <v>17220</v>
      </c>
      <c r="F776" s="740" t="s">
        <v>15398</v>
      </c>
      <c r="G776" s="26">
        <v>1</v>
      </c>
      <c r="H776" s="26" t="s">
        <v>16880</v>
      </c>
      <c r="I776" s="26" t="s">
        <v>13007</v>
      </c>
      <c r="J776" s="86" t="s">
        <v>158</v>
      </c>
      <c r="K776" s="86"/>
      <c r="L776" s="734"/>
      <c r="M776" s="86"/>
      <c r="N776" s="64"/>
      <c r="O776" s="86" t="s">
        <v>380</v>
      </c>
      <c r="P776" s="86" t="s">
        <v>380</v>
      </c>
      <c r="Q776" s="86" t="s">
        <v>17411</v>
      </c>
      <c r="R776" s="178"/>
      <c r="S776" s="86"/>
      <c r="T776" s="180"/>
    </row>
    <row r="777" spans="1:20" ht="30" customHeight="1">
      <c r="A777" s="665"/>
      <c r="B777" s="665"/>
      <c r="C777" s="665"/>
      <c r="D777" s="665"/>
      <c r="E777" s="665"/>
      <c r="F777" s="665"/>
      <c r="G777" s="26">
        <v>2</v>
      </c>
      <c r="H777" s="26" t="s">
        <v>15468</v>
      </c>
      <c r="I777" s="26" t="s">
        <v>13007</v>
      </c>
      <c r="J777" s="86" t="s">
        <v>158</v>
      </c>
      <c r="K777" s="86"/>
      <c r="L777" s="665"/>
      <c r="M777" s="86"/>
      <c r="N777" s="64"/>
      <c r="O777" s="86" t="s">
        <v>380</v>
      </c>
      <c r="P777" s="86" t="s">
        <v>380</v>
      </c>
      <c r="Q777" s="86" t="s">
        <v>17411</v>
      </c>
      <c r="R777" s="178"/>
      <c r="S777" s="86"/>
      <c r="T777" s="180"/>
    </row>
    <row r="778" spans="1:20" ht="30" customHeight="1">
      <c r="A778" s="665"/>
      <c r="B778" s="665"/>
      <c r="C778" s="665"/>
      <c r="D778" s="665"/>
      <c r="E778" s="665"/>
      <c r="F778" s="665"/>
      <c r="G778" s="26">
        <v>3</v>
      </c>
      <c r="H778" s="26" t="s">
        <v>16610</v>
      </c>
      <c r="I778" s="26" t="s">
        <v>15473</v>
      </c>
      <c r="J778" s="86" t="s">
        <v>158</v>
      </c>
      <c r="K778" s="86"/>
      <c r="L778" s="665"/>
      <c r="M778" s="86"/>
      <c r="N778" s="64"/>
      <c r="O778" s="86" t="s">
        <v>380</v>
      </c>
      <c r="P778" s="86" t="s">
        <v>380</v>
      </c>
      <c r="Q778" s="86" t="s">
        <v>17411</v>
      </c>
      <c r="R778" s="178"/>
      <c r="S778" s="86"/>
      <c r="T778" s="180"/>
    </row>
    <row r="779" spans="1:20" ht="30" customHeight="1">
      <c r="A779" s="666"/>
      <c r="B779" s="666"/>
      <c r="C779" s="666"/>
      <c r="D779" s="666"/>
      <c r="E779" s="666"/>
      <c r="F779" s="666"/>
      <c r="G779" s="26">
        <v>4</v>
      </c>
      <c r="H779" s="26" t="s">
        <v>16883</v>
      </c>
      <c r="I779" s="26" t="s">
        <v>13007</v>
      </c>
      <c r="J779" s="86" t="s">
        <v>158</v>
      </c>
      <c r="K779" s="86"/>
      <c r="L779" s="666"/>
      <c r="M779" s="86"/>
      <c r="N779" s="64"/>
      <c r="O779" s="86" t="s">
        <v>380</v>
      </c>
      <c r="P779" s="86" t="s">
        <v>380</v>
      </c>
      <c r="Q779" s="86" t="s">
        <v>17411</v>
      </c>
      <c r="R779" s="178"/>
      <c r="S779" s="86"/>
      <c r="T779" s="180"/>
    </row>
    <row r="780" spans="1:20" ht="39.75" customHeight="1">
      <c r="A780" s="735" t="s">
        <v>17417</v>
      </c>
      <c r="B780" s="735" t="s">
        <v>15505</v>
      </c>
      <c r="C780" s="735" t="s">
        <v>8943</v>
      </c>
      <c r="D780" s="740" t="s">
        <v>17419</v>
      </c>
      <c r="E780" s="740" t="s">
        <v>17420</v>
      </c>
      <c r="F780" s="740" t="s">
        <v>15398</v>
      </c>
      <c r="G780" s="26">
        <v>1</v>
      </c>
      <c r="H780" s="26" t="s">
        <v>13059</v>
      </c>
      <c r="I780" s="26" t="s">
        <v>13007</v>
      </c>
      <c r="J780" s="86" t="s">
        <v>158</v>
      </c>
      <c r="K780" s="86"/>
      <c r="L780" s="734"/>
      <c r="M780" s="469"/>
      <c r="N780" s="64"/>
      <c r="O780" s="86" t="s">
        <v>380</v>
      </c>
      <c r="P780" s="86" t="s">
        <v>17421</v>
      </c>
      <c r="Q780" s="86" t="s">
        <v>17422</v>
      </c>
      <c r="R780" s="178"/>
      <c r="S780" s="86"/>
      <c r="T780" s="180"/>
    </row>
    <row r="781" spans="1:20" ht="39.75" customHeight="1">
      <c r="A781" s="666"/>
      <c r="B781" s="666"/>
      <c r="C781" s="666"/>
      <c r="D781" s="666"/>
      <c r="E781" s="666"/>
      <c r="F781" s="666"/>
      <c r="G781" s="26">
        <v>2</v>
      </c>
      <c r="H781" s="26" t="s">
        <v>16455</v>
      </c>
      <c r="I781" s="26" t="s">
        <v>16313</v>
      </c>
      <c r="J781" s="86" t="s">
        <v>158</v>
      </c>
      <c r="K781" s="86"/>
      <c r="L781" s="666"/>
      <c r="M781" s="469"/>
      <c r="N781" s="64"/>
      <c r="O781" s="86" t="s">
        <v>380</v>
      </c>
      <c r="P781" s="86" t="s">
        <v>17421</v>
      </c>
      <c r="Q781" s="86" t="s">
        <v>17422</v>
      </c>
      <c r="R781" s="178"/>
      <c r="S781" s="86"/>
      <c r="T781" s="180"/>
    </row>
    <row r="782" spans="1:20" ht="30" customHeight="1">
      <c r="A782" s="735" t="s">
        <v>17423</v>
      </c>
      <c r="B782" s="735" t="s">
        <v>15505</v>
      </c>
      <c r="C782" s="735" t="s">
        <v>8943</v>
      </c>
      <c r="D782" s="740" t="s">
        <v>17425</v>
      </c>
      <c r="E782" s="740" t="s">
        <v>17426</v>
      </c>
      <c r="F782" s="740" t="s">
        <v>15398</v>
      </c>
      <c r="G782" s="26">
        <v>1</v>
      </c>
      <c r="H782" s="26" t="s">
        <v>13059</v>
      </c>
      <c r="I782" s="26" t="s">
        <v>13007</v>
      </c>
      <c r="J782" s="86" t="s">
        <v>158</v>
      </c>
      <c r="K782" s="86"/>
      <c r="L782" s="734"/>
      <c r="M782" s="417"/>
      <c r="N782" s="64"/>
      <c r="O782" s="86" t="s">
        <v>380</v>
      </c>
      <c r="P782" s="86" t="s">
        <v>17421</v>
      </c>
      <c r="Q782" s="86" t="s">
        <v>17429</v>
      </c>
      <c r="R782" s="178"/>
      <c r="S782" s="86"/>
      <c r="T782" s="180"/>
    </row>
    <row r="783" spans="1:20" ht="30" customHeight="1">
      <c r="A783" s="665"/>
      <c r="B783" s="665"/>
      <c r="C783" s="665"/>
      <c r="D783" s="665"/>
      <c r="E783" s="665"/>
      <c r="F783" s="665"/>
      <c r="G783" s="26">
        <v>2</v>
      </c>
      <c r="H783" s="26" t="s">
        <v>16455</v>
      </c>
      <c r="I783" s="26" t="s">
        <v>13007</v>
      </c>
      <c r="J783" s="86" t="s">
        <v>158</v>
      </c>
      <c r="K783" s="86"/>
      <c r="L783" s="665"/>
      <c r="M783" s="417"/>
      <c r="N783" s="64"/>
      <c r="O783" s="86" t="s">
        <v>380</v>
      </c>
      <c r="P783" s="86" t="s">
        <v>17421</v>
      </c>
      <c r="Q783" s="86" t="s">
        <v>17429</v>
      </c>
      <c r="R783" s="178"/>
      <c r="S783" s="86"/>
      <c r="T783" s="180"/>
    </row>
    <row r="784" spans="1:20" ht="30" customHeight="1">
      <c r="A784" s="666"/>
      <c r="B784" s="666"/>
      <c r="C784" s="666"/>
      <c r="D784" s="666"/>
      <c r="E784" s="666"/>
      <c r="F784" s="666"/>
      <c r="G784" s="26">
        <v>3</v>
      </c>
      <c r="H784" s="26" t="s">
        <v>13006</v>
      </c>
      <c r="I784" s="26" t="s">
        <v>17431</v>
      </c>
      <c r="J784" s="86" t="s">
        <v>158</v>
      </c>
      <c r="K784" s="86"/>
      <c r="L784" s="666"/>
      <c r="M784" s="417"/>
      <c r="N784" s="64"/>
      <c r="O784" s="86" t="s">
        <v>380</v>
      </c>
      <c r="P784" s="86" t="s">
        <v>17421</v>
      </c>
      <c r="Q784" s="86" t="s">
        <v>17429</v>
      </c>
      <c r="R784" s="178"/>
      <c r="S784" s="86"/>
      <c r="T784" s="180"/>
    </row>
    <row r="785" spans="1:20" ht="39.75" customHeight="1">
      <c r="A785" s="735" t="s">
        <v>17432</v>
      </c>
      <c r="B785" s="735" t="s">
        <v>15505</v>
      </c>
      <c r="C785" s="735" t="s">
        <v>8943</v>
      </c>
      <c r="D785" s="740" t="s">
        <v>17433</v>
      </c>
      <c r="E785" s="740" t="s">
        <v>17420</v>
      </c>
      <c r="F785" s="740" t="s">
        <v>15398</v>
      </c>
      <c r="G785" s="26">
        <v>1</v>
      </c>
      <c r="H785" s="26" t="s">
        <v>13059</v>
      </c>
      <c r="I785" s="26" t="s">
        <v>13007</v>
      </c>
      <c r="J785" s="86" t="s">
        <v>158</v>
      </c>
      <c r="K785" s="86"/>
      <c r="L785" s="734"/>
      <c r="M785" s="417"/>
      <c r="N785" s="64"/>
      <c r="O785" s="86" t="s">
        <v>380</v>
      </c>
      <c r="P785" s="86" t="s">
        <v>17421</v>
      </c>
      <c r="Q785" s="86" t="s">
        <v>17434</v>
      </c>
      <c r="R785" s="178"/>
      <c r="S785" s="86"/>
      <c r="T785" s="180"/>
    </row>
    <row r="786" spans="1:20" ht="39.75" customHeight="1">
      <c r="A786" s="666"/>
      <c r="B786" s="666"/>
      <c r="C786" s="666"/>
      <c r="D786" s="666"/>
      <c r="E786" s="666"/>
      <c r="F786" s="666"/>
      <c r="G786" s="26">
        <v>2</v>
      </c>
      <c r="H786" s="26" t="s">
        <v>16455</v>
      </c>
      <c r="I786" s="26" t="s">
        <v>16313</v>
      </c>
      <c r="J786" s="86" t="s">
        <v>158</v>
      </c>
      <c r="K786" s="86"/>
      <c r="L786" s="666"/>
      <c r="M786" s="417"/>
      <c r="N786" s="64"/>
      <c r="O786" s="86" t="s">
        <v>380</v>
      </c>
      <c r="P786" s="86" t="s">
        <v>17421</v>
      </c>
      <c r="Q786" s="86" t="s">
        <v>17434</v>
      </c>
      <c r="R786" s="178"/>
      <c r="S786" s="86"/>
      <c r="T786" s="180"/>
    </row>
    <row r="787" spans="1:20" ht="39.75" customHeight="1">
      <c r="A787" s="735" t="s">
        <v>17435</v>
      </c>
      <c r="B787" s="735" t="s">
        <v>15505</v>
      </c>
      <c r="C787" s="735" t="s">
        <v>8943</v>
      </c>
      <c r="D787" s="740" t="s">
        <v>17437</v>
      </c>
      <c r="E787" s="740" t="s">
        <v>17438</v>
      </c>
      <c r="F787" s="740" t="s">
        <v>15398</v>
      </c>
      <c r="G787" s="26">
        <v>1</v>
      </c>
      <c r="H787" s="26" t="s">
        <v>13059</v>
      </c>
      <c r="I787" s="26" t="s">
        <v>13007</v>
      </c>
      <c r="J787" s="86" t="s">
        <v>158</v>
      </c>
      <c r="K787" s="86"/>
      <c r="L787" s="734"/>
      <c r="M787" s="469"/>
      <c r="N787" s="64"/>
      <c r="O787" s="86" t="s">
        <v>380</v>
      </c>
      <c r="P787" s="86" t="s">
        <v>17421</v>
      </c>
      <c r="Q787" s="86" t="s">
        <v>17441</v>
      </c>
      <c r="R787" s="178"/>
      <c r="S787" s="86"/>
      <c r="T787" s="180"/>
    </row>
    <row r="788" spans="1:20" ht="39.75" customHeight="1">
      <c r="A788" s="666"/>
      <c r="B788" s="666"/>
      <c r="C788" s="666"/>
      <c r="D788" s="666"/>
      <c r="E788" s="666"/>
      <c r="F788" s="666"/>
      <c r="G788" s="26">
        <v>2</v>
      </c>
      <c r="H788" s="26" t="s">
        <v>16461</v>
      </c>
      <c r="I788" s="26" t="s">
        <v>16313</v>
      </c>
      <c r="J788" s="86" t="s">
        <v>158</v>
      </c>
      <c r="K788" s="86"/>
      <c r="L788" s="666"/>
      <c r="M788" s="469"/>
      <c r="N788" s="64"/>
      <c r="O788" s="86" t="s">
        <v>380</v>
      </c>
      <c r="P788" s="86" t="s">
        <v>17421</v>
      </c>
      <c r="Q788" s="86" t="s">
        <v>17441</v>
      </c>
      <c r="R788" s="178"/>
      <c r="S788" s="86"/>
      <c r="T788" s="180"/>
    </row>
    <row r="789" spans="1:20" ht="27" customHeight="1">
      <c r="A789" s="735" t="s">
        <v>17443</v>
      </c>
      <c r="B789" s="735" t="s">
        <v>15505</v>
      </c>
      <c r="C789" s="735" t="s">
        <v>8943</v>
      </c>
      <c r="D789" s="740" t="s">
        <v>17444</v>
      </c>
      <c r="E789" s="740" t="s">
        <v>17445</v>
      </c>
      <c r="F789" s="740" t="s">
        <v>15398</v>
      </c>
      <c r="G789" s="26">
        <v>1</v>
      </c>
      <c r="H789" s="26" t="s">
        <v>13059</v>
      </c>
      <c r="I789" s="26" t="s">
        <v>13007</v>
      </c>
      <c r="J789" s="86" t="s">
        <v>158</v>
      </c>
      <c r="K789" s="86"/>
      <c r="L789" s="734"/>
      <c r="M789" s="417"/>
      <c r="N789" s="64"/>
      <c r="O789" s="86" t="s">
        <v>380</v>
      </c>
      <c r="P789" s="86" t="s">
        <v>17421</v>
      </c>
      <c r="Q789" s="86" t="s">
        <v>17446</v>
      </c>
      <c r="R789" s="178"/>
      <c r="S789" s="86"/>
      <c r="T789" s="180"/>
    </row>
    <row r="790" spans="1:20" ht="16.5" customHeight="1">
      <c r="A790" s="665"/>
      <c r="B790" s="665"/>
      <c r="C790" s="665"/>
      <c r="D790" s="665"/>
      <c r="E790" s="665"/>
      <c r="F790" s="665"/>
      <c r="G790" s="26">
        <v>2</v>
      </c>
      <c r="H790" s="26" t="s">
        <v>16461</v>
      </c>
      <c r="I790" s="26" t="s">
        <v>16313</v>
      </c>
      <c r="J790" s="86" t="s">
        <v>158</v>
      </c>
      <c r="K790" s="86"/>
      <c r="L790" s="665"/>
      <c r="M790" s="417"/>
      <c r="N790" s="64"/>
      <c r="O790" s="86" t="s">
        <v>380</v>
      </c>
      <c r="P790" s="86" t="s">
        <v>17421</v>
      </c>
      <c r="Q790" s="86" t="s">
        <v>17446</v>
      </c>
      <c r="R790" s="178"/>
      <c r="S790" s="86"/>
      <c r="T790" s="180"/>
    </row>
    <row r="791" spans="1:20" ht="16.5" customHeight="1">
      <c r="A791" s="666"/>
      <c r="B791" s="666"/>
      <c r="C791" s="666"/>
      <c r="D791" s="666"/>
      <c r="E791" s="666"/>
      <c r="F791" s="666"/>
      <c r="G791" s="26">
        <v>3</v>
      </c>
      <c r="H791" s="26" t="s">
        <v>13006</v>
      </c>
      <c r="I791" s="26" t="s">
        <v>17431</v>
      </c>
      <c r="J791" s="86" t="s">
        <v>158</v>
      </c>
      <c r="K791" s="86"/>
      <c r="L791" s="666"/>
      <c r="M791" s="86"/>
      <c r="N791" s="64"/>
      <c r="O791" s="86" t="s">
        <v>380</v>
      </c>
      <c r="P791" s="86" t="s">
        <v>17421</v>
      </c>
      <c r="Q791" s="86" t="s">
        <v>17446</v>
      </c>
      <c r="R791" s="178"/>
      <c r="S791" s="86"/>
      <c r="T791" s="180"/>
    </row>
    <row r="792" spans="1:20" ht="16.5" customHeight="1">
      <c r="A792" s="735" t="s">
        <v>17450</v>
      </c>
      <c r="B792" s="735" t="s">
        <v>15505</v>
      </c>
      <c r="C792" s="735" t="s">
        <v>8943</v>
      </c>
      <c r="D792" s="740" t="s">
        <v>17451</v>
      </c>
      <c r="E792" s="740" t="s">
        <v>17452</v>
      </c>
      <c r="F792" s="740" t="s">
        <v>15398</v>
      </c>
      <c r="G792" s="26">
        <v>1</v>
      </c>
      <c r="H792" s="26" t="s">
        <v>15090</v>
      </c>
      <c r="I792" s="26" t="s">
        <v>13007</v>
      </c>
      <c r="J792" s="86" t="s">
        <v>158</v>
      </c>
      <c r="K792" s="86"/>
      <c r="L792" s="734"/>
      <c r="M792" s="86"/>
      <c r="N792" s="64"/>
      <c r="O792" s="86" t="s">
        <v>380</v>
      </c>
      <c r="P792" s="86" t="s">
        <v>17453</v>
      </c>
      <c r="Q792" s="86" t="s">
        <v>17454</v>
      </c>
      <c r="R792" s="178"/>
      <c r="S792" s="86"/>
      <c r="T792" s="180"/>
    </row>
    <row r="793" spans="1:20" ht="16.5" customHeight="1">
      <c r="A793" s="665"/>
      <c r="B793" s="665"/>
      <c r="C793" s="665"/>
      <c r="D793" s="665"/>
      <c r="E793" s="665"/>
      <c r="F793" s="665"/>
      <c r="G793" s="26">
        <v>2</v>
      </c>
      <c r="H793" s="26" t="s">
        <v>17455</v>
      </c>
      <c r="I793" s="26" t="s">
        <v>13007</v>
      </c>
      <c r="J793" s="86" t="s">
        <v>158</v>
      </c>
      <c r="K793" s="178"/>
      <c r="L793" s="665"/>
      <c r="M793" s="86"/>
      <c r="N793" s="64"/>
      <c r="O793" s="86" t="s">
        <v>380</v>
      </c>
      <c r="P793" s="86" t="s">
        <v>17453</v>
      </c>
      <c r="Q793" s="86" t="s">
        <v>17454</v>
      </c>
      <c r="R793" s="178"/>
      <c r="S793" s="86"/>
      <c r="T793" s="180"/>
    </row>
    <row r="794" spans="1:20" ht="16.5" customHeight="1">
      <c r="A794" s="665"/>
      <c r="B794" s="665"/>
      <c r="C794" s="665"/>
      <c r="D794" s="665"/>
      <c r="E794" s="665"/>
      <c r="F794" s="665"/>
      <c r="G794" s="26">
        <v>3</v>
      </c>
      <c r="H794" s="26" t="s">
        <v>13059</v>
      </c>
      <c r="I794" s="26" t="s">
        <v>13007</v>
      </c>
      <c r="J794" s="86" t="s">
        <v>158</v>
      </c>
      <c r="K794" s="178"/>
      <c r="L794" s="665"/>
      <c r="M794" s="86"/>
      <c r="N794" s="64"/>
      <c r="O794" s="86" t="s">
        <v>380</v>
      </c>
      <c r="P794" s="86" t="s">
        <v>17453</v>
      </c>
      <c r="Q794" s="86" t="s">
        <v>17454</v>
      </c>
      <c r="R794" s="178"/>
      <c r="S794" s="86"/>
      <c r="T794" s="180"/>
    </row>
    <row r="795" spans="1:20" ht="16.5" customHeight="1">
      <c r="A795" s="665"/>
      <c r="B795" s="665"/>
      <c r="C795" s="665"/>
      <c r="D795" s="665"/>
      <c r="E795" s="665"/>
      <c r="F795" s="665"/>
      <c r="G795" s="26">
        <v>4</v>
      </c>
      <c r="H795" s="26" t="s">
        <v>16468</v>
      </c>
      <c r="I795" s="26" t="s">
        <v>13007</v>
      </c>
      <c r="J795" s="86" t="s">
        <v>158</v>
      </c>
      <c r="K795" s="178"/>
      <c r="L795" s="665"/>
      <c r="M795" s="86"/>
      <c r="N795" s="64"/>
      <c r="O795" s="86" t="s">
        <v>380</v>
      </c>
      <c r="P795" s="86" t="s">
        <v>17453</v>
      </c>
      <c r="Q795" s="86" t="s">
        <v>17454</v>
      </c>
      <c r="R795" s="178"/>
      <c r="S795" s="86"/>
      <c r="T795" s="180"/>
    </row>
    <row r="796" spans="1:20" ht="16.5" customHeight="1">
      <c r="A796" s="665"/>
      <c r="B796" s="665"/>
      <c r="C796" s="665"/>
      <c r="D796" s="665"/>
      <c r="E796" s="665"/>
      <c r="F796" s="665"/>
      <c r="G796" s="26">
        <v>5</v>
      </c>
      <c r="H796" s="26" t="s">
        <v>15984</v>
      </c>
      <c r="I796" s="26" t="s">
        <v>16900</v>
      </c>
      <c r="J796" s="86" t="s">
        <v>158</v>
      </c>
      <c r="K796" s="178"/>
      <c r="L796" s="665"/>
      <c r="M796" s="86"/>
      <c r="N796" s="64"/>
      <c r="O796" s="86" t="s">
        <v>380</v>
      </c>
      <c r="P796" s="86" t="s">
        <v>17453</v>
      </c>
      <c r="Q796" s="86" t="s">
        <v>17454</v>
      </c>
      <c r="R796" s="178"/>
      <c r="S796" s="86"/>
      <c r="T796" s="180"/>
    </row>
    <row r="797" spans="1:20" ht="16.5" customHeight="1">
      <c r="A797" s="666"/>
      <c r="B797" s="666"/>
      <c r="C797" s="666"/>
      <c r="D797" s="666"/>
      <c r="E797" s="666"/>
      <c r="F797" s="666"/>
      <c r="G797" s="26">
        <v>6</v>
      </c>
      <c r="H797" s="26" t="s">
        <v>15098</v>
      </c>
      <c r="I797" s="26" t="s">
        <v>13007</v>
      </c>
      <c r="J797" s="86" t="s">
        <v>158</v>
      </c>
      <c r="K797" s="86"/>
      <c r="L797" s="666"/>
      <c r="M797" s="86"/>
      <c r="N797" s="64"/>
      <c r="O797" s="86" t="s">
        <v>380</v>
      </c>
      <c r="P797" s="86" t="s">
        <v>17453</v>
      </c>
      <c r="Q797" s="86" t="s">
        <v>17454</v>
      </c>
      <c r="R797" s="178"/>
      <c r="S797" s="86"/>
      <c r="T797" s="180"/>
    </row>
    <row r="798" spans="1:20" ht="16.5" customHeight="1">
      <c r="A798" s="735" t="s">
        <v>17459</v>
      </c>
      <c r="B798" s="735" t="s">
        <v>15505</v>
      </c>
      <c r="C798" s="735" t="s">
        <v>8943</v>
      </c>
      <c r="D798" s="740" t="s">
        <v>17460</v>
      </c>
      <c r="E798" s="740" t="s">
        <v>17461</v>
      </c>
      <c r="F798" s="740" t="s">
        <v>15398</v>
      </c>
      <c r="G798" s="26">
        <v>1</v>
      </c>
      <c r="H798" s="26" t="s">
        <v>15090</v>
      </c>
      <c r="I798" s="26" t="s">
        <v>13007</v>
      </c>
      <c r="J798" s="86" t="s">
        <v>158</v>
      </c>
      <c r="K798" s="86"/>
      <c r="L798" s="734"/>
      <c r="M798" s="86"/>
      <c r="N798" s="64"/>
      <c r="O798" s="86" t="s">
        <v>380</v>
      </c>
      <c r="P798" s="86" t="s">
        <v>17453</v>
      </c>
      <c r="Q798" s="86" t="s">
        <v>17465</v>
      </c>
      <c r="R798" s="178"/>
      <c r="S798" s="86"/>
      <c r="T798" s="180"/>
    </row>
    <row r="799" spans="1:20" ht="16.5" customHeight="1">
      <c r="A799" s="665"/>
      <c r="B799" s="665"/>
      <c r="C799" s="665"/>
      <c r="D799" s="665"/>
      <c r="E799" s="665"/>
      <c r="F799" s="665"/>
      <c r="G799" s="26">
        <v>2</v>
      </c>
      <c r="H799" s="26" t="s">
        <v>17455</v>
      </c>
      <c r="I799" s="26" t="s">
        <v>13007</v>
      </c>
      <c r="J799" s="86" t="s">
        <v>158</v>
      </c>
      <c r="K799" s="86"/>
      <c r="L799" s="665"/>
      <c r="M799" s="86"/>
      <c r="N799" s="64"/>
      <c r="O799" s="86" t="s">
        <v>380</v>
      </c>
      <c r="P799" s="86" t="s">
        <v>17453</v>
      </c>
      <c r="Q799" s="86" t="s">
        <v>17465</v>
      </c>
      <c r="R799" s="178"/>
      <c r="S799" s="86"/>
      <c r="T799" s="180"/>
    </row>
    <row r="800" spans="1:20" ht="16.5" customHeight="1">
      <c r="A800" s="665"/>
      <c r="B800" s="665"/>
      <c r="C800" s="665"/>
      <c r="D800" s="665"/>
      <c r="E800" s="665"/>
      <c r="F800" s="665"/>
      <c r="G800" s="26">
        <v>3</v>
      </c>
      <c r="H800" s="26" t="s">
        <v>13059</v>
      </c>
      <c r="I800" s="26" t="s">
        <v>13007</v>
      </c>
      <c r="J800" s="86" t="s">
        <v>158</v>
      </c>
      <c r="K800" s="86"/>
      <c r="L800" s="665"/>
      <c r="M800" s="86"/>
      <c r="N800" s="64"/>
      <c r="O800" s="86" t="s">
        <v>380</v>
      </c>
      <c r="P800" s="86" t="s">
        <v>17453</v>
      </c>
      <c r="Q800" s="86" t="s">
        <v>17465</v>
      </c>
      <c r="R800" s="178"/>
      <c r="S800" s="86"/>
      <c r="T800" s="180"/>
    </row>
    <row r="801" spans="1:20" ht="16.5" customHeight="1">
      <c r="A801" s="665"/>
      <c r="B801" s="665"/>
      <c r="C801" s="665"/>
      <c r="D801" s="665"/>
      <c r="E801" s="665"/>
      <c r="F801" s="665"/>
      <c r="G801" s="26">
        <v>4</v>
      </c>
      <c r="H801" s="26" t="s">
        <v>16479</v>
      </c>
      <c r="I801" s="26" t="s">
        <v>13007</v>
      </c>
      <c r="J801" s="86" t="s">
        <v>158</v>
      </c>
      <c r="K801" s="86"/>
      <c r="L801" s="665"/>
      <c r="M801" s="86"/>
      <c r="N801" s="64"/>
      <c r="O801" s="86" t="s">
        <v>380</v>
      </c>
      <c r="P801" s="86" t="s">
        <v>17453</v>
      </c>
      <c r="Q801" s="86" t="s">
        <v>17465</v>
      </c>
      <c r="R801" s="178"/>
      <c r="S801" s="86"/>
      <c r="T801" s="180"/>
    </row>
    <row r="802" spans="1:20" ht="16.5" customHeight="1">
      <c r="A802" s="665"/>
      <c r="B802" s="665"/>
      <c r="C802" s="665"/>
      <c r="D802" s="665"/>
      <c r="E802" s="665"/>
      <c r="F802" s="665"/>
      <c r="G802" s="26">
        <v>5</v>
      </c>
      <c r="H802" s="26" t="s">
        <v>15984</v>
      </c>
      <c r="I802" s="26" t="s">
        <v>16900</v>
      </c>
      <c r="J802" s="86" t="s">
        <v>158</v>
      </c>
      <c r="K802" s="86"/>
      <c r="L802" s="665"/>
      <c r="M802" s="86"/>
      <c r="N802" s="64"/>
      <c r="O802" s="86" t="s">
        <v>380</v>
      </c>
      <c r="P802" s="86" t="s">
        <v>17453</v>
      </c>
      <c r="Q802" s="86" t="s">
        <v>17465</v>
      </c>
      <c r="R802" s="178"/>
      <c r="S802" s="86"/>
      <c r="T802" s="180"/>
    </row>
    <row r="803" spans="1:20" ht="16.5" customHeight="1">
      <c r="A803" s="666"/>
      <c r="B803" s="666"/>
      <c r="C803" s="666"/>
      <c r="D803" s="666"/>
      <c r="E803" s="666"/>
      <c r="F803" s="666"/>
      <c r="G803" s="26">
        <v>6</v>
      </c>
      <c r="H803" s="26" t="s">
        <v>15098</v>
      </c>
      <c r="I803" s="26" t="s">
        <v>13007</v>
      </c>
      <c r="J803" s="86" t="s">
        <v>158</v>
      </c>
      <c r="K803" s="86"/>
      <c r="L803" s="666"/>
      <c r="M803" s="86"/>
      <c r="N803" s="64"/>
      <c r="O803" s="86" t="s">
        <v>380</v>
      </c>
      <c r="P803" s="86" t="s">
        <v>17453</v>
      </c>
      <c r="Q803" s="86" t="s">
        <v>17465</v>
      </c>
      <c r="R803" s="178"/>
      <c r="S803" s="86"/>
      <c r="T803" s="180"/>
    </row>
    <row r="804" spans="1:20" ht="39.75" customHeight="1">
      <c r="A804" s="735" t="s">
        <v>17470</v>
      </c>
      <c r="B804" s="735" t="s">
        <v>15505</v>
      </c>
      <c r="C804" s="735" t="s">
        <v>8943</v>
      </c>
      <c r="D804" s="740" t="s">
        <v>17472</v>
      </c>
      <c r="E804" s="740" t="s">
        <v>17473</v>
      </c>
      <c r="F804" s="740" t="s">
        <v>15398</v>
      </c>
      <c r="G804" s="26">
        <v>1</v>
      </c>
      <c r="H804" s="26" t="s">
        <v>13059</v>
      </c>
      <c r="I804" s="26" t="s">
        <v>13007</v>
      </c>
      <c r="J804" s="86" t="s">
        <v>158</v>
      </c>
      <c r="K804" s="86"/>
      <c r="L804" s="734"/>
      <c r="M804" s="86"/>
      <c r="N804" s="64"/>
      <c r="O804" s="86" t="s">
        <v>380</v>
      </c>
      <c r="P804" s="86" t="s">
        <v>17477</v>
      </c>
      <c r="Q804" s="86" t="s">
        <v>17478</v>
      </c>
      <c r="R804" s="178"/>
      <c r="S804" s="86"/>
      <c r="T804" s="180"/>
    </row>
    <row r="805" spans="1:20" ht="39.75" customHeight="1">
      <c r="A805" s="666"/>
      <c r="B805" s="666"/>
      <c r="C805" s="666"/>
      <c r="D805" s="666"/>
      <c r="E805" s="666"/>
      <c r="F805" s="666"/>
      <c r="G805" s="26">
        <v>2</v>
      </c>
      <c r="H805" s="26" t="s">
        <v>16484</v>
      </c>
      <c r="I805" s="26" t="s">
        <v>16313</v>
      </c>
      <c r="J805" s="86" t="s">
        <v>158</v>
      </c>
      <c r="K805" s="86"/>
      <c r="L805" s="666"/>
      <c r="M805" s="86"/>
      <c r="N805" s="64"/>
      <c r="O805" s="86" t="s">
        <v>380</v>
      </c>
      <c r="P805" s="86" t="s">
        <v>17477</v>
      </c>
      <c r="Q805" s="86" t="s">
        <v>17478</v>
      </c>
      <c r="R805" s="178"/>
      <c r="S805" s="86"/>
      <c r="T805" s="180"/>
    </row>
    <row r="806" spans="1:20" ht="30" customHeight="1">
      <c r="A806" s="735" t="s">
        <v>17482</v>
      </c>
      <c r="B806" s="735" t="s">
        <v>15505</v>
      </c>
      <c r="C806" s="735" t="s">
        <v>8943</v>
      </c>
      <c r="D806" s="740" t="s">
        <v>17483</v>
      </c>
      <c r="E806" s="740" t="s">
        <v>17445</v>
      </c>
      <c r="F806" s="740" t="s">
        <v>15398</v>
      </c>
      <c r="G806" s="26">
        <v>1</v>
      </c>
      <c r="H806" s="26" t="s">
        <v>13059</v>
      </c>
      <c r="I806" s="26" t="s">
        <v>13007</v>
      </c>
      <c r="J806" s="86" t="s">
        <v>158</v>
      </c>
      <c r="K806" s="86"/>
      <c r="L806" s="734"/>
      <c r="M806" s="86"/>
      <c r="N806" s="64"/>
      <c r="O806" s="86" t="s">
        <v>380</v>
      </c>
      <c r="P806" s="86" t="s">
        <v>17477</v>
      </c>
      <c r="Q806" s="86" t="s">
        <v>17486</v>
      </c>
      <c r="R806" s="178"/>
      <c r="S806" s="86"/>
      <c r="T806" s="180"/>
    </row>
    <row r="807" spans="1:20" ht="30" customHeight="1">
      <c r="A807" s="665"/>
      <c r="B807" s="665"/>
      <c r="C807" s="665"/>
      <c r="D807" s="665"/>
      <c r="E807" s="665"/>
      <c r="F807" s="665"/>
      <c r="G807" s="26">
        <v>2</v>
      </c>
      <c r="H807" s="26" t="s">
        <v>16484</v>
      </c>
      <c r="I807" s="26" t="s">
        <v>13007</v>
      </c>
      <c r="J807" s="86" t="s">
        <v>158</v>
      </c>
      <c r="K807" s="86"/>
      <c r="L807" s="665"/>
      <c r="M807" s="86"/>
      <c r="N807" s="64"/>
      <c r="O807" s="86" t="s">
        <v>380</v>
      </c>
      <c r="P807" s="86" t="s">
        <v>17477</v>
      </c>
      <c r="Q807" s="86" t="s">
        <v>17486</v>
      </c>
      <c r="R807" s="178"/>
      <c r="S807" s="86"/>
      <c r="T807" s="180"/>
    </row>
    <row r="808" spans="1:20" ht="30" customHeight="1">
      <c r="A808" s="666"/>
      <c r="B808" s="666"/>
      <c r="C808" s="666"/>
      <c r="D808" s="666"/>
      <c r="E808" s="666"/>
      <c r="F808" s="666"/>
      <c r="G808" s="26">
        <v>3</v>
      </c>
      <c r="H808" s="26" t="s">
        <v>13006</v>
      </c>
      <c r="I808" s="26" t="s">
        <v>17431</v>
      </c>
      <c r="J808" s="86" t="s">
        <v>158</v>
      </c>
      <c r="K808" s="86"/>
      <c r="L808" s="666"/>
      <c r="M808" s="86"/>
      <c r="N808" s="64"/>
      <c r="O808" s="86" t="s">
        <v>380</v>
      </c>
      <c r="P808" s="86" t="s">
        <v>17477</v>
      </c>
      <c r="Q808" s="86" t="s">
        <v>17486</v>
      </c>
      <c r="R808" s="178"/>
      <c r="S808" s="86"/>
      <c r="T808" s="180"/>
    </row>
    <row r="809" spans="1:20" ht="16.5" customHeight="1">
      <c r="A809" s="735" t="s">
        <v>17488</v>
      </c>
      <c r="B809" s="735" t="s">
        <v>15505</v>
      </c>
      <c r="C809" s="735" t="s">
        <v>8943</v>
      </c>
      <c r="D809" s="740" t="s">
        <v>17489</v>
      </c>
      <c r="E809" s="740" t="s">
        <v>17490</v>
      </c>
      <c r="F809" s="740" t="s">
        <v>15398</v>
      </c>
      <c r="G809" s="26">
        <v>1</v>
      </c>
      <c r="H809" s="26" t="s">
        <v>15090</v>
      </c>
      <c r="I809" s="26" t="s">
        <v>13007</v>
      </c>
      <c r="J809" s="86" t="s">
        <v>158</v>
      </c>
      <c r="K809" s="178"/>
      <c r="L809" s="734"/>
      <c r="M809" s="86"/>
      <c r="N809" s="64"/>
      <c r="O809" s="86" t="s">
        <v>380</v>
      </c>
      <c r="P809" s="86" t="s">
        <v>17477</v>
      </c>
      <c r="Q809" s="86" t="s">
        <v>17491</v>
      </c>
      <c r="R809" s="178"/>
      <c r="S809" s="86"/>
      <c r="T809" s="180"/>
    </row>
    <row r="810" spans="1:20" ht="16.5" customHeight="1">
      <c r="A810" s="665"/>
      <c r="B810" s="665"/>
      <c r="C810" s="665"/>
      <c r="D810" s="665"/>
      <c r="E810" s="665"/>
      <c r="F810" s="665"/>
      <c r="G810" s="26">
        <v>2</v>
      </c>
      <c r="H810" s="26" t="s">
        <v>17455</v>
      </c>
      <c r="I810" s="26" t="s">
        <v>13007</v>
      </c>
      <c r="J810" s="86" t="s">
        <v>158</v>
      </c>
      <c r="K810" s="178"/>
      <c r="L810" s="665"/>
      <c r="M810" s="86"/>
      <c r="N810" s="64"/>
      <c r="O810" s="86" t="s">
        <v>380</v>
      </c>
      <c r="P810" s="86" t="s">
        <v>17477</v>
      </c>
      <c r="Q810" s="86" t="s">
        <v>17491</v>
      </c>
      <c r="R810" s="178"/>
      <c r="S810" s="86"/>
      <c r="T810" s="180"/>
    </row>
    <row r="811" spans="1:20" ht="16.5" customHeight="1">
      <c r="A811" s="665"/>
      <c r="B811" s="665"/>
      <c r="C811" s="665"/>
      <c r="D811" s="665"/>
      <c r="E811" s="665"/>
      <c r="F811" s="665"/>
      <c r="G811" s="26">
        <v>3</v>
      </c>
      <c r="H811" s="26" t="s">
        <v>13059</v>
      </c>
      <c r="I811" s="26" t="s">
        <v>13007</v>
      </c>
      <c r="J811" s="86" t="s">
        <v>158</v>
      </c>
      <c r="K811" s="178"/>
      <c r="L811" s="665"/>
      <c r="M811" s="86"/>
      <c r="N811" s="64"/>
      <c r="O811" s="86" t="s">
        <v>380</v>
      </c>
      <c r="P811" s="86" t="s">
        <v>17477</v>
      </c>
      <c r="Q811" s="86" t="s">
        <v>17491</v>
      </c>
      <c r="R811" s="178"/>
      <c r="S811" s="86"/>
      <c r="T811" s="180"/>
    </row>
    <row r="812" spans="1:20" ht="27" customHeight="1">
      <c r="A812" s="665"/>
      <c r="B812" s="665"/>
      <c r="C812" s="665"/>
      <c r="D812" s="665"/>
      <c r="E812" s="665"/>
      <c r="F812" s="665"/>
      <c r="G812" s="26">
        <v>4</v>
      </c>
      <c r="H812" s="26" t="s">
        <v>16484</v>
      </c>
      <c r="I812" s="26" t="s">
        <v>13007</v>
      </c>
      <c r="J812" s="86" t="s">
        <v>158</v>
      </c>
      <c r="K812" s="178"/>
      <c r="L812" s="665"/>
      <c r="M812" s="86"/>
      <c r="N812" s="64"/>
      <c r="O812" s="86" t="s">
        <v>380</v>
      </c>
      <c r="P812" s="86" t="s">
        <v>17477</v>
      </c>
      <c r="Q812" s="86" t="s">
        <v>17491</v>
      </c>
      <c r="R812" s="178"/>
      <c r="S812" s="86"/>
      <c r="T812" s="180"/>
    </row>
    <row r="813" spans="1:20" ht="16.5" customHeight="1">
      <c r="A813" s="665"/>
      <c r="B813" s="665"/>
      <c r="C813" s="665"/>
      <c r="D813" s="665"/>
      <c r="E813" s="665"/>
      <c r="F813" s="665"/>
      <c r="G813" s="26">
        <v>5</v>
      </c>
      <c r="H813" s="26" t="s">
        <v>15984</v>
      </c>
      <c r="I813" s="26" t="s">
        <v>16900</v>
      </c>
      <c r="J813" s="86" t="s">
        <v>158</v>
      </c>
      <c r="K813" s="178"/>
      <c r="L813" s="665"/>
      <c r="M813" s="86"/>
      <c r="N813" s="64"/>
      <c r="O813" s="86" t="s">
        <v>380</v>
      </c>
      <c r="P813" s="86" t="s">
        <v>17477</v>
      </c>
      <c r="Q813" s="86" t="s">
        <v>17491</v>
      </c>
      <c r="R813" s="178"/>
      <c r="S813" s="86"/>
      <c r="T813" s="180"/>
    </row>
    <row r="814" spans="1:20" ht="25.5" customHeight="1">
      <c r="A814" s="666"/>
      <c r="B814" s="666"/>
      <c r="C814" s="666"/>
      <c r="D814" s="666"/>
      <c r="E814" s="666"/>
      <c r="F814" s="666"/>
      <c r="G814" s="26">
        <v>6</v>
      </c>
      <c r="H814" s="26" t="s">
        <v>15098</v>
      </c>
      <c r="I814" s="26" t="s">
        <v>13007</v>
      </c>
      <c r="J814" s="86" t="s">
        <v>158</v>
      </c>
      <c r="K814" s="178"/>
      <c r="L814" s="666"/>
      <c r="M814" s="86"/>
      <c r="N814" s="64"/>
      <c r="O814" s="86" t="s">
        <v>380</v>
      </c>
      <c r="P814" s="86" t="s">
        <v>17477</v>
      </c>
      <c r="Q814" s="86" t="s">
        <v>17491</v>
      </c>
      <c r="R814" s="178"/>
      <c r="S814" s="86"/>
      <c r="T814" s="180"/>
    </row>
    <row r="815" spans="1:20" ht="16.5" customHeight="1">
      <c r="A815" s="735" t="s">
        <v>17493</v>
      </c>
      <c r="B815" s="735" t="s">
        <v>15505</v>
      </c>
      <c r="C815" s="735" t="s">
        <v>8943</v>
      </c>
      <c r="D815" s="740" t="s">
        <v>17494</v>
      </c>
      <c r="E815" s="740" t="s">
        <v>17496</v>
      </c>
      <c r="F815" s="740" t="s">
        <v>15398</v>
      </c>
      <c r="G815" s="26">
        <v>1</v>
      </c>
      <c r="H815" s="26" t="s">
        <v>13059</v>
      </c>
      <c r="I815" s="26" t="s">
        <v>13007</v>
      </c>
      <c r="J815" s="86" t="s">
        <v>158</v>
      </c>
      <c r="K815" s="86"/>
      <c r="L815" s="734"/>
      <c r="M815" s="86"/>
      <c r="N815" s="64"/>
      <c r="O815" s="86" t="s">
        <v>380</v>
      </c>
      <c r="P815" s="86" t="s">
        <v>17477</v>
      </c>
      <c r="Q815" s="86" t="s">
        <v>17497</v>
      </c>
      <c r="R815" s="178"/>
      <c r="S815" s="86"/>
      <c r="T815" s="180"/>
    </row>
    <row r="816" spans="1:20" ht="16.5" customHeight="1">
      <c r="A816" s="665"/>
      <c r="B816" s="665"/>
      <c r="C816" s="665"/>
      <c r="D816" s="665"/>
      <c r="E816" s="665"/>
      <c r="F816" s="665"/>
      <c r="G816" s="26">
        <v>2</v>
      </c>
      <c r="H816" s="26" t="s">
        <v>16484</v>
      </c>
      <c r="I816" s="26" t="s">
        <v>13007</v>
      </c>
      <c r="J816" s="86" t="s">
        <v>158</v>
      </c>
      <c r="K816" s="86"/>
      <c r="L816" s="665"/>
      <c r="M816" s="86"/>
      <c r="N816" s="64"/>
      <c r="O816" s="86" t="s">
        <v>380</v>
      </c>
      <c r="P816" s="86" t="s">
        <v>17477</v>
      </c>
      <c r="Q816" s="86" t="s">
        <v>17497</v>
      </c>
      <c r="R816" s="178"/>
      <c r="S816" s="86"/>
      <c r="T816" s="180"/>
    </row>
    <row r="817" spans="1:20" ht="27" customHeight="1">
      <c r="A817" s="665"/>
      <c r="B817" s="665"/>
      <c r="C817" s="665"/>
      <c r="D817" s="665"/>
      <c r="E817" s="665"/>
      <c r="F817" s="665"/>
      <c r="G817" s="26">
        <v>3</v>
      </c>
      <c r="H817" s="26" t="s">
        <v>13006</v>
      </c>
      <c r="I817" s="26" t="s">
        <v>13007</v>
      </c>
      <c r="J817" s="86" t="s">
        <v>158</v>
      </c>
      <c r="K817" s="86"/>
      <c r="L817" s="665"/>
      <c r="M817" s="86"/>
      <c r="N817" s="64"/>
      <c r="O817" s="86" t="s">
        <v>380</v>
      </c>
      <c r="P817" s="86" t="s">
        <v>17477</v>
      </c>
      <c r="Q817" s="86" t="s">
        <v>17497</v>
      </c>
      <c r="R817" s="178"/>
      <c r="S817" s="86"/>
      <c r="T817" s="180"/>
    </row>
    <row r="818" spans="1:20" ht="16.5" customHeight="1">
      <c r="A818" s="666"/>
      <c r="B818" s="666"/>
      <c r="C818" s="666"/>
      <c r="D818" s="666"/>
      <c r="E818" s="666"/>
      <c r="F818" s="666"/>
      <c r="G818" s="26">
        <v>4</v>
      </c>
      <c r="H818" s="26" t="s">
        <v>15984</v>
      </c>
      <c r="I818" s="26" t="s">
        <v>15985</v>
      </c>
      <c r="J818" s="86" t="s">
        <v>158</v>
      </c>
      <c r="K818" s="86"/>
      <c r="L818" s="666"/>
      <c r="M818" s="86"/>
      <c r="N818" s="64"/>
      <c r="O818" s="86" t="s">
        <v>380</v>
      </c>
      <c r="P818" s="86" t="s">
        <v>17477</v>
      </c>
      <c r="Q818" s="86" t="s">
        <v>17497</v>
      </c>
      <c r="R818" s="178"/>
      <c r="S818" s="86"/>
      <c r="T818" s="180"/>
    </row>
    <row r="819" spans="1:20" ht="16.5" customHeight="1">
      <c r="A819" s="735" t="s">
        <v>17502</v>
      </c>
      <c r="B819" s="735" t="s">
        <v>15505</v>
      </c>
      <c r="C819" s="735" t="s">
        <v>8943</v>
      </c>
      <c r="D819" s="740" t="s">
        <v>17494</v>
      </c>
      <c r="E819" s="740" t="s">
        <v>17506</v>
      </c>
      <c r="F819" s="740" t="s">
        <v>15398</v>
      </c>
      <c r="G819" s="26">
        <v>1</v>
      </c>
      <c r="H819" s="26" t="s">
        <v>13059</v>
      </c>
      <c r="I819" s="26" t="s">
        <v>13007</v>
      </c>
      <c r="J819" s="86" t="s">
        <v>158</v>
      </c>
      <c r="K819" s="86"/>
      <c r="L819" s="734"/>
      <c r="M819" s="86"/>
      <c r="N819" s="64"/>
      <c r="O819" s="86" t="s">
        <v>380</v>
      </c>
      <c r="P819" s="86" t="s">
        <v>17477</v>
      </c>
      <c r="Q819" s="86" t="s">
        <v>17510</v>
      </c>
      <c r="R819" s="178"/>
      <c r="S819" s="86"/>
      <c r="T819" s="180"/>
    </row>
    <row r="820" spans="1:20" ht="16.5" customHeight="1">
      <c r="A820" s="665"/>
      <c r="B820" s="665"/>
      <c r="C820" s="665"/>
      <c r="D820" s="665"/>
      <c r="E820" s="665"/>
      <c r="F820" s="665"/>
      <c r="G820" s="26">
        <v>2</v>
      </c>
      <c r="H820" s="26" t="s">
        <v>16484</v>
      </c>
      <c r="I820" s="26" t="s">
        <v>13007</v>
      </c>
      <c r="J820" s="86" t="s">
        <v>158</v>
      </c>
      <c r="K820" s="86"/>
      <c r="L820" s="665"/>
      <c r="M820" s="86"/>
      <c r="N820" s="64"/>
      <c r="O820" s="86" t="s">
        <v>380</v>
      </c>
      <c r="P820" s="86" t="s">
        <v>17477</v>
      </c>
      <c r="Q820" s="86" t="s">
        <v>17510</v>
      </c>
      <c r="R820" s="178"/>
      <c r="S820" s="86"/>
      <c r="T820" s="180"/>
    </row>
    <row r="821" spans="1:20" ht="16.5" customHeight="1">
      <c r="A821" s="665"/>
      <c r="B821" s="665"/>
      <c r="C821" s="665"/>
      <c r="D821" s="665"/>
      <c r="E821" s="665"/>
      <c r="F821" s="665"/>
      <c r="G821" s="26">
        <v>3</v>
      </c>
      <c r="H821" s="26" t="s">
        <v>13006</v>
      </c>
      <c r="I821" s="26" t="s">
        <v>13007</v>
      </c>
      <c r="J821" s="86" t="s">
        <v>158</v>
      </c>
      <c r="K821" s="86"/>
      <c r="L821" s="665"/>
      <c r="M821" s="86"/>
      <c r="N821" s="64"/>
      <c r="O821" s="86" t="s">
        <v>380</v>
      </c>
      <c r="P821" s="86" t="s">
        <v>17477</v>
      </c>
      <c r="Q821" s="86" t="s">
        <v>17510</v>
      </c>
      <c r="R821" s="178"/>
      <c r="S821" s="86"/>
      <c r="T821" s="180"/>
    </row>
    <row r="822" spans="1:20" ht="27" customHeight="1">
      <c r="A822" s="665"/>
      <c r="B822" s="665"/>
      <c r="C822" s="665"/>
      <c r="D822" s="665"/>
      <c r="E822" s="665"/>
      <c r="F822" s="665"/>
      <c r="G822" s="26">
        <v>4</v>
      </c>
      <c r="H822" s="26" t="s">
        <v>15984</v>
      </c>
      <c r="I822" s="26" t="s">
        <v>15985</v>
      </c>
      <c r="J822" s="86" t="s">
        <v>158</v>
      </c>
      <c r="K822" s="86"/>
      <c r="L822" s="665"/>
      <c r="M822" s="86"/>
      <c r="N822" s="64"/>
      <c r="O822" s="86" t="s">
        <v>380</v>
      </c>
      <c r="P822" s="86" t="s">
        <v>17477</v>
      </c>
      <c r="Q822" s="86" t="s">
        <v>17510</v>
      </c>
      <c r="R822" s="178"/>
      <c r="S822" s="86"/>
      <c r="T822" s="180"/>
    </row>
    <row r="823" spans="1:20" ht="16.5" customHeight="1">
      <c r="A823" s="666"/>
      <c r="B823" s="666"/>
      <c r="C823" s="666"/>
      <c r="D823" s="666"/>
      <c r="E823" s="666"/>
      <c r="F823" s="666"/>
      <c r="G823" s="26">
        <v>5</v>
      </c>
      <c r="H823" s="26" t="s">
        <v>17514</v>
      </c>
      <c r="I823" s="26" t="s">
        <v>16900</v>
      </c>
      <c r="J823" s="86" t="s">
        <v>158</v>
      </c>
      <c r="K823" s="86"/>
      <c r="L823" s="666"/>
      <c r="M823" s="86"/>
      <c r="N823" s="64"/>
      <c r="O823" s="86" t="s">
        <v>380</v>
      </c>
      <c r="P823" s="86" t="s">
        <v>17477</v>
      </c>
      <c r="Q823" s="86" t="s">
        <v>17510</v>
      </c>
      <c r="R823" s="178"/>
      <c r="S823" s="86"/>
      <c r="T823" s="180"/>
    </row>
    <row r="824" spans="1:20" ht="16.5" customHeight="1">
      <c r="A824" s="735" t="s">
        <v>17515</v>
      </c>
      <c r="B824" s="735" t="s">
        <v>15505</v>
      </c>
      <c r="C824" s="735" t="s">
        <v>8943</v>
      </c>
      <c r="D824" s="740" t="s">
        <v>17516</v>
      </c>
      <c r="E824" s="740" t="s">
        <v>17517</v>
      </c>
      <c r="F824" s="740" t="s">
        <v>15398</v>
      </c>
      <c r="G824" s="26">
        <v>1</v>
      </c>
      <c r="H824" s="26" t="s">
        <v>15090</v>
      </c>
      <c r="I824" s="26" t="s">
        <v>13007</v>
      </c>
      <c r="J824" s="86" t="s">
        <v>158</v>
      </c>
      <c r="K824" s="86"/>
      <c r="L824" s="734"/>
      <c r="M824" s="469"/>
      <c r="N824" s="64"/>
      <c r="O824" s="86" t="s">
        <v>380</v>
      </c>
      <c r="P824" s="86" t="s">
        <v>17477</v>
      </c>
      <c r="Q824" s="86" t="s">
        <v>17518</v>
      </c>
      <c r="R824" s="178"/>
      <c r="S824" s="86"/>
      <c r="T824" s="180"/>
    </row>
    <row r="825" spans="1:20" ht="16.5" customHeight="1">
      <c r="A825" s="665"/>
      <c r="B825" s="665"/>
      <c r="C825" s="665"/>
      <c r="D825" s="665"/>
      <c r="E825" s="665"/>
      <c r="F825" s="665"/>
      <c r="G825" s="26">
        <v>2</v>
      </c>
      <c r="H825" s="26" t="s">
        <v>13059</v>
      </c>
      <c r="I825" s="26" t="s">
        <v>13007</v>
      </c>
      <c r="J825" s="86" t="s">
        <v>158</v>
      </c>
      <c r="K825" s="86"/>
      <c r="L825" s="665"/>
      <c r="M825" s="469"/>
      <c r="N825" s="64"/>
      <c r="O825" s="86" t="s">
        <v>380</v>
      </c>
      <c r="P825" s="86" t="s">
        <v>17477</v>
      </c>
      <c r="Q825" s="86" t="s">
        <v>17518</v>
      </c>
      <c r="R825" s="178"/>
      <c r="S825" s="86"/>
      <c r="T825" s="180"/>
    </row>
    <row r="826" spans="1:20" ht="16.5" customHeight="1">
      <c r="A826" s="665"/>
      <c r="B826" s="665"/>
      <c r="C826" s="665"/>
      <c r="D826" s="665"/>
      <c r="E826" s="665"/>
      <c r="F826" s="665"/>
      <c r="G826" s="26">
        <v>3</v>
      </c>
      <c r="H826" s="26" t="s">
        <v>16486</v>
      </c>
      <c r="I826" s="26" t="s">
        <v>17519</v>
      </c>
      <c r="J826" s="86" t="s">
        <v>158</v>
      </c>
      <c r="K826" s="86"/>
      <c r="L826" s="665"/>
      <c r="M826" s="469"/>
      <c r="N826" s="64"/>
      <c r="O826" s="86" t="s">
        <v>380</v>
      </c>
      <c r="P826" s="86" t="s">
        <v>17477</v>
      </c>
      <c r="Q826" s="86" t="s">
        <v>17518</v>
      </c>
      <c r="R826" s="178"/>
      <c r="S826" s="86"/>
      <c r="T826" s="180"/>
    </row>
    <row r="827" spans="1:20" ht="16.5" customHeight="1">
      <c r="A827" s="666"/>
      <c r="B827" s="666"/>
      <c r="C827" s="666"/>
      <c r="D827" s="666"/>
      <c r="E827" s="666"/>
      <c r="F827" s="666"/>
      <c r="G827" s="26">
        <v>4</v>
      </c>
      <c r="H827" s="26" t="s">
        <v>15098</v>
      </c>
      <c r="I827" s="26" t="s">
        <v>13007</v>
      </c>
      <c r="J827" s="86" t="s">
        <v>158</v>
      </c>
      <c r="K827" s="86"/>
      <c r="L827" s="666"/>
      <c r="M827" s="469"/>
      <c r="N827" s="64"/>
      <c r="O827" s="86" t="s">
        <v>380</v>
      </c>
      <c r="P827" s="86" t="s">
        <v>17477</v>
      </c>
      <c r="Q827" s="86" t="s">
        <v>17518</v>
      </c>
      <c r="R827" s="178"/>
      <c r="S827" s="86"/>
      <c r="T827" s="180"/>
    </row>
    <row r="828" spans="1:20" ht="16.5" customHeight="1">
      <c r="A828" s="26" t="s">
        <v>17520</v>
      </c>
      <c r="B828" s="26" t="s">
        <v>15505</v>
      </c>
      <c r="C828" s="26" t="s">
        <v>8943</v>
      </c>
      <c r="D828" s="333" t="s">
        <v>17521</v>
      </c>
      <c r="E828" s="333" t="s">
        <v>17522</v>
      </c>
      <c r="F828" s="333" t="s">
        <v>15398</v>
      </c>
      <c r="G828" s="26">
        <v>1</v>
      </c>
      <c r="H828" s="26" t="s">
        <v>13006</v>
      </c>
      <c r="I828" s="26" t="s">
        <v>17523</v>
      </c>
      <c r="J828" s="86" t="s">
        <v>158</v>
      </c>
      <c r="K828" s="86"/>
      <c r="L828" s="86"/>
      <c r="M828" s="417"/>
      <c r="N828" s="64"/>
      <c r="O828" s="86" t="s">
        <v>380</v>
      </c>
      <c r="P828" s="86" t="s">
        <v>17477</v>
      </c>
      <c r="Q828" s="86" t="s">
        <v>17524</v>
      </c>
      <c r="R828" s="178"/>
      <c r="S828" s="86"/>
      <c r="T828" s="180"/>
    </row>
    <row r="829" spans="1:20" ht="16.5" customHeight="1">
      <c r="A829" s="735" t="s">
        <v>17525</v>
      </c>
      <c r="B829" s="735" t="s">
        <v>15505</v>
      </c>
      <c r="C829" s="735" t="s">
        <v>8943</v>
      </c>
      <c r="D829" s="740" t="s">
        <v>17526</v>
      </c>
      <c r="E829" s="740" t="s">
        <v>17527</v>
      </c>
      <c r="F829" s="740" t="s">
        <v>15398</v>
      </c>
      <c r="G829" s="26">
        <v>1</v>
      </c>
      <c r="H829" s="26" t="s">
        <v>15090</v>
      </c>
      <c r="I829" s="26" t="s">
        <v>13007</v>
      </c>
      <c r="J829" s="86" t="s">
        <v>158</v>
      </c>
      <c r="K829" s="86"/>
      <c r="L829" s="734"/>
      <c r="M829" s="86"/>
      <c r="N829" s="64"/>
      <c r="O829" s="86" t="s">
        <v>380</v>
      </c>
      <c r="P829" s="86" t="s">
        <v>17530</v>
      </c>
      <c r="Q829" s="86" t="s">
        <v>17532</v>
      </c>
      <c r="R829" s="178"/>
      <c r="S829" s="86"/>
      <c r="T829" s="180"/>
    </row>
    <row r="830" spans="1:20" ht="16.5" customHeight="1">
      <c r="A830" s="665"/>
      <c r="B830" s="665"/>
      <c r="C830" s="665"/>
      <c r="D830" s="665"/>
      <c r="E830" s="665"/>
      <c r="F830" s="665"/>
      <c r="G830" s="26">
        <v>2</v>
      </c>
      <c r="H830" s="26" t="s">
        <v>13059</v>
      </c>
      <c r="I830" s="26" t="s">
        <v>13007</v>
      </c>
      <c r="J830" s="86" t="s">
        <v>158</v>
      </c>
      <c r="K830" s="86"/>
      <c r="L830" s="665"/>
      <c r="M830" s="86"/>
      <c r="N830" s="64"/>
      <c r="O830" s="86" t="s">
        <v>380</v>
      </c>
      <c r="P830" s="86" t="s">
        <v>17530</v>
      </c>
      <c r="Q830" s="86" t="s">
        <v>17532</v>
      </c>
      <c r="R830" s="178"/>
      <c r="S830" s="86"/>
      <c r="T830" s="180"/>
    </row>
    <row r="831" spans="1:20" ht="16.5" customHeight="1">
      <c r="A831" s="665"/>
      <c r="B831" s="665"/>
      <c r="C831" s="665"/>
      <c r="D831" s="665"/>
      <c r="E831" s="665"/>
      <c r="F831" s="665"/>
      <c r="G831" s="26">
        <v>3</v>
      </c>
      <c r="H831" s="26" t="s">
        <v>16469</v>
      </c>
      <c r="I831" s="26" t="s">
        <v>16313</v>
      </c>
      <c r="J831" s="86" t="s">
        <v>158</v>
      </c>
      <c r="K831" s="86"/>
      <c r="L831" s="665"/>
      <c r="M831" s="86"/>
      <c r="N831" s="64"/>
      <c r="O831" s="86" t="s">
        <v>380</v>
      </c>
      <c r="P831" s="86" t="s">
        <v>17530</v>
      </c>
      <c r="Q831" s="86" t="s">
        <v>17532</v>
      </c>
      <c r="R831" s="178"/>
      <c r="S831" s="86"/>
      <c r="T831" s="180"/>
    </row>
    <row r="832" spans="1:20" ht="16.5" customHeight="1">
      <c r="A832" s="666"/>
      <c r="B832" s="666"/>
      <c r="C832" s="666"/>
      <c r="D832" s="666"/>
      <c r="E832" s="666"/>
      <c r="F832" s="666"/>
      <c r="G832" s="26">
        <v>4</v>
      </c>
      <c r="H832" s="26" t="s">
        <v>15098</v>
      </c>
      <c r="I832" s="26" t="s">
        <v>13007</v>
      </c>
      <c r="J832" s="86" t="s">
        <v>158</v>
      </c>
      <c r="K832" s="86"/>
      <c r="L832" s="666"/>
      <c r="M832" s="86"/>
      <c r="N832" s="64"/>
      <c r="O832" s="86" t="s">
        <v>380</v>
      </c>
      <c r="P832" s="86" t="s">
        <v>17530</v>
      </c>
      <c r="Q832" s="86" t="s">
        <v>17532</v>
      </c>
      <c r="R832" s="178"/>
      <c r="S832" s="86"/>
      <c r="T832" s="180"/>
    </row>
    <row r="833" spans="1:20" ht="16.5" customHeight="1">
      <c r="A833" s="26" t="s">
        <v>17534</v>
      </c>
      <c r="B833" s="26" t="s">
        <v>15505</v>
      </c>
      <c r="C833" s="26" t="s">
        <v>8943</v>
      </c>
      <c r="D833" s="333" t="s">
        <v>17526</v>
      </c>
      <c r="E833" s="333" t="s">
        <v>17535</v>
      </c>
      <c r="F833" s="333" t="s">
        <v>15398</v>
      </c>
      <c r="G833" s="26">
        <v>1</v>
      </c>
      <c r="H833" s="26" t="s">
        <v>13006</v>
      </c>
      <c r="I833" s="26" t="s">
        <v>17431</v>
      </c>
      <c r="J833" s="86" t="s">
        <v>158</v>
      </c>
      <c r="K833" s="86"/>
      <c r="L833" s="86"/>
      <c r="M833" s="86"/>
      <c r="N833" s="64"/>
      <c r="O833" s="86" t="s">
        <v>380</v>
      </c>
      <c r="P833" s="86" t="s">
        <v>17530</v>
      </c>
      <c r="Q833" s="86" t="s">
        <v>17536</v>
      </c>
      <c r="R833" s="178"/>
      <c r="S833" s="86"/>
      <c r="T833" s="180"/>
    </row>
    <row r="834" spans="1:20" ht="16.5" customHeight="1">
      <c r="A834" s="735" t="s">
        <v>17537</v>
      </c>
      <c r="B834" s="735" t="s">
        <v>15505</v>
      </c>
      <c r="C834" s="735" t="s">
        <v>8943</v>
      </c>
      <c r="D834" s="740" t="s">
        <v>17526</v>
      </c>
      <c r="E834" s="740" t="s">
        <v>17538</v>
      </c>
      <c r="F834" s="740" t="s">
        <v>15398</v>
      </c>
      <c r="G834" s="26">
        <v>1</v>
      </c>
      <c r="H834" s="26" t="s">
        <v>15090</v>
      </c>
      <c r="I834" s="26" t="s">
        <v>13007</v>
      </c>
      <c r="J834" s="86" t="s">
        <v>158</v>
      </c>
      <c r="K834" s="86"/>
      <c r="L834" s="734"/>
      <c r="M834" s="86"/>
      <c r="N834" s="64"/>
      <c r="O834" s="86" t="s">
        <v>380</v>
      </c>
      <c r="P834" s="86" t="s">
        <v>17530</v>
      </c>
      <c r="Q834" s="86" t="s">
        <v>17539</v>
      </c>
      <c r="R834" s="178"/>
      <c r="S834" s="86"/>
      <c r="T834" s="180"/>
    </row>
    <row r="835" spans="1:20" ht="16.5" customHeight="1">
      <c r="A835" s="665"/>
      <c r="B835" s="665"/>
      <c r="C835" s="665"/>
      <c r="D835" s="665"/>
      <c r="E835" s="665"/>
      <c r="F835" s="665"/>
      <c r="G835" s="26">
        <v>2</v>
      </c>
      <c r="H835" s="26" t="s">
        <v>17540</v>
      </c>
      <c r="I835" s="26" t="s">
        <v>13007</v>
      </c>
      <c r="J835" s="86" t="s">
        <v>158</v>
      </c>
      <c r="K835" s="86"/>
      <c r="L835" s="665"/>
      <c r="M835" s="86"/>
      <c r="N835" s="64"/>
      <c r="O835" s="86" t="s">
        <v>380</v>
      </c>
      <c r="P835" s="86" t="s">
        <v>17530</v>
      </c>
      <c r="Q835" s="86" t="s">
        <v>17539</v>
      </c>
      <c r="R835" s="178"/>
      <c r="S835" s="86"/>
      <c r="T835" s="180"/>
    </row>
    <row r="836" spans="1:20" ht="16.5" customHeight="1">
      <c r="A836" s="665"/>
      <c r="B836" s="665"/>
      <c r="C836" s="665"/>
      <c r="D836" s="665"/>
      <c r="E836" s="665"/>
      <c r="F836" s="665"/>
      <c r="G836" s="26">
        <v>3</v>
      </c>
      <c r="H836" s="26" t="s">
        <v>16469</v>
      </c>
      <c r="I836" s="26" t="s">
        <v>13007</v>
      </c>
      <c r="J836" s="86" t="s">
        <v>158</v>
      </c>
      <c r="K836" s="86"/>
      <c r="L836" s="665"/>
      <c r="M836" s="86"/>
      <c r="N836" s="64"/>
      <c r="O836" s="86" t="s">
        <v>380</v>
      </c>
      <c r="P836" s="86" t="s">
        <v>17530</v>
      </c>
      <c r="Q836" s="86" t="s">
        <v>17539</v>
      </c>
      <c r="R836" s="178"/>
      <c r="S836" s="86"/>
      <c r="T836" s="180"/>
    </row>
    <row r="837" spans="1:20" ht="16.5" customHeight="1">
      <c r="A837" s="665"/>
      <c r="B837" s="665"/>
      <c r="C837" s="665"/>
      <c r="D837" s="665"/>
      <c r="E837" s="665"/>
      <c r="F837" s="665"/>
      <c r="G837" s="26">
        <v>4</v>
      </c>
      <c r="H837" s="26" t="s">
        <v>15984</v>
      </c>
      <c r="I837" s="26" t="s">
        <v>16900</v>
      </c>
      <c r="J837" s="86" t="s">
        <v>158</v>
      </c>
      <c r="K837" s="86"/>
      <c r="L837" s="665"/>
      <c r="M837" s="86"/>
      <c r="N837" s="64"/>
      <c r="O837" s="86" t="s">
        <v>380</v>
      </c>
      <c r="P837" s="86" t="s">
        <v>17530</v>
      </c>
      <c r="Q837" s="86" t="s">
        <v>17539</v>
      </c>
      <c r="R837" s="178"/>
      <c r="S837" s="86"/>
      <c r="T837" s="180"/>
    </row>
    <row r="838" spans="1:20" ht="16.5" customHeight="1">
      <c r="A838" s="666"/>
      <c r="B838" s="666"/>
      <c r="C838" s="666"/>
      <c r="D838" s="666"/>
      <c r="E838" s="666"/>
      <c r="F838" s="666"/>
      <c r="G838" s="26">
        <v>5</v>
      </c>
      <c r="H838" s="26" t="s">
        <v>15098</v>
      </c>
      <c r="I838" s="26" t="s">
        <v>13007</v>
      </c>
      <c r="J838" s="86" t="s">
        <v>158</v>
      </c>
      <c r="K838" s="86"/>
      <c r="L838" s="666"/>
      <c r="M838" s="86"/>
      <c r="N838" s="64"/>
      <c r="O838" s="86" t="s">
        <v>380</v>
      </c>
      <c r="P838" s="86" t="s">
        <v>17530</v>
      </c>
      <c r="Q838" s="86" t="s">
        <v>17539</v>
      </c>
      <c r="R838" s="178"/>
      <c r="S838" s="86"/>
      <c r="T838" s="180"/>
    </row>
    <row r="839" spans="1:20" ht="16.5" customHeight="1">
      <c r="A839" s="735" t="s">
        <v>17541</v>
      </c>
      <c r="B839" s="735" t="s">
        <v>15505</v>
      </c>
      <c r="C839" s="735" t="s">
        <v>8943</v>
      </c>
      <c r="D839" s="740" t="s">
        <v>17526</v>
      </c>
      <c r="E839" s="740" t="s">
        <v>17538</v>
      </c>
      <c r="F839" s="740" t="s">
        <v>15398</v>
      </c>
      <c r="G839" s="26">
        <v>1</v>
      </c>
      <c r="H839" s="26" t="s">
        <v>15090</v>
      </c>
      <c r="I839" s="26" t="s">
        <v>13007</v>
      </c>
      <c r="J839" s="86" t="s">
        <v>158</v>
      </c>
      <c r="K839" s="86"/>
      <c r="L839" s="734"/>
      <c r="M839" s="86"/>
      <c r="N839" s="64"/>
      <c r="O839" s="86" t="s">
        <v>380</v>
      </c>
      <c r="P839" s="86" t="s">
        <v>17530</v>
      </c>
      <c r="Q839" s="86" t="s">
        <v>17549</v>
      </c>
      <c r="R839" s="178"/>
      <c r="S839" s="86"/>
      <c r="T839" s="180"/>
    </row>
    <row r="840" spans="1:20" ht="16.5" customHeight="1">
      <c r="A840" s="665"/>
      <c r="B840" s="665"/>
      <c r="C840" s="665"/>
      <c r="D840" s="665"/>
      <c r="E840" s="665"/>
      <c r="F840" s="665"/>
      <c r="G840" s="26">
        <v>2</v>
      </c>
      <c r="H840" s="26" t="s">
        <v>13059</v>
      </c>
      <c r="I840" s="26" t="s">
        <v>13007</v>
      </c>
      <c r="J840" s="86" t="s">
        <v>158</v>
      </c>
      <c r="K840" s="86"/>
      <c r="L840" s="665"/>
      <c r="M840" s="86"/>
      <c r="N840" s="64"/>
      <c r="O840" s="86" t="s">
        <v>380</v>
      </c>
      <c r="P840" s="86" t="s">
        <v>17530</v>
      </c>
      <c r="Q840" s="86" t="s">
        <v>17549</v>
      </c>
      <c r="R840" s="178"/>
      <c r="S840" s="86"/>
      <c r="T840" s="180"/>
    </row>
    <row r="841" spans="1:20" ht="16.5" customHeight="1">
      <c r="A841" s="665"/>
      <c r="B841" s="665"/>
      <c r="C841" s="665"/>
      <c r="D841" s="665"/>
      <c r="E841" s="665"/>
      <c r="F841" s="665"/>
      <c r="G841" s="26">
        <v>3</v>
      </c>
      <c r="H841" s="26" t="s">
        <v>16469</v>
      </c>
      <c r="I841" s="26" t="s">
        <v>13007</v>
      </c>
      <c r="J841" s="86" t="s">
        <v>158</v>
      </c>
      <c r="K841" s="86"/>
      <c r="L841" s="665"/>
      <c r="M841" s="86"/>
      <c r="N841" s="64"/>
      <c r="O841" s="86" t="s">
        <v>380</v>
      </c>
      <c r="P841" s="86" t="s">
        <v>17530</v>
      </c>
      <c r="Q841" s="86" t="s">
        <v>17549</v>
      </c>
      <c r="R841" s="178"/>
      <c r="S841" s="86"/>
      <c r="T841" s="180"/>
    </row>
    <row r="842" spans="1:20" ht="16.5" customHeight="1">
      <c r="A842" s="665"/>
      <c r="B842" s="665"/>
      <c r="C842" s="665"/>
      <c r="D842" s="665"/>
      <c r="E842" s="665"/>
      <c r="F842" s="665"/>
      <c r="G842" s="26">
        <v>4</v>
      </c>
      <c r="H842" s="26" t="s">
        <v>13006</v>
      </c>
      <c r="I842" s="26" t="s">
        <v>13007</v>
      </c>
      <c r="J842" s="86" t="s">
        <v>158</v>
      </c>
      <c r="K842" s="86"/>
      <c r="L842" s="665"/>
      <c r="M842" s="86"/>
      <c r="N842" s="64"/>
      <c r="O842" s="86" t="s">
        <v>380</v>
      </c>
      <c r="P842" s="86" t="s">
        <v>17530</v>
      </c>
      <c r="Q842" s="86" t="s">
        <v>17549</v>
      </c>
      <c r="R842" s="178"/>
      <c r="S842" s="86"/>
      <c r="T842" s="180"/>
    </row>
    <row r="843" spans="1:20" ht="16.5" customHeight="1">
      <c r="A843" s="665"/>
      <c r="B843" s="665"/>
      <c r="C843" s="665"/>
      <c r="D843" s="665"/>
      <c r="E843" s="665"/>
      <c r="F843" s="665"/>
      <c r="G843" s="26">
        <v>5</v>
      </c>
      <c r="H843" s="26" t="s">
        <v>15984</v>
      </c>
      <c r="I843" s="26" t="s">
        <v>15985</v>
      </c>
      <c r="J843" s="86" t="s">
        <v>158</v>
      </c>
      <c r="K843" s="86"/>
      <c r="L843" s="665"/>
      <c r="M843" s="86"/>
      <c r="N843" s="64"/>
      <c r="O843" s="86" t="s">
        <v>380</v>
      </c>
      <c r="P843" s="86" t="s">
        <v>17530</v>
      </c>
      <c r="Q843" s="86" t="s">
        <v>17549</v>
      </c>
      <c r="R843" s="178"/>
      <c r="S843" s="86"/>
      <c r="T843" s="180"/>
    </row>
    <row r="844" spans="1:20" ht="16.5" customHeight="1">
      <c r="A844" s="666"/>
      <c r="B844" s="666"/>
      <c r="C844" s="666"/>
      <c r="D844" s="666"/>
      <c r="E844" s="666"/>
      <c r="F844" s="666"/>
      <c r="G844" s="26">
        <v>6</v>
      </c>
      <c r="H844" s="26" t="s">
        <v>15098</v>
      </c>
      <c r="I844" s="26" t="s">
        <v>13007</v>
      </c>
      <c r="J844" s="86" t="s">
        <v>158</v>
      </c>
      <c r="K844" s="86"/>
      <c r="L844" s="666"/>
      <c r="M844" s="86"/>
      <c r="N844" s="64"/>
      <c r="O844" s="86" t="s">
        <v>380</v>
      </c>
      <c r="P844" s="86" t="s">
        <v>17530</v>
      </c>
      <c r="Q844" s="86" t="s">
        <v>17549</v>
      </c>
      <c r="R844" s="178"/>
      <c r="S844" s="86"/>
      <c r="T844" s="180"/>
    </row>
    <row r="845" spans="1:20" ht="16.5" customHeight="1">
      <c r="A845" s="735" t="s">
        <v>17554</v>
      </c>
      <c r="B845" s="735" t="s">
        <v>15505</v>
      </c>
      <c r="C845" s="735" t="s">
        <v>8943</v>
      </c>
      <c r="D845" s="740" t="s">
        <v>17526</v>
      </c>
      <c r="E845" s="740" t="s">
        <v>17506</v>
      </c>
      <c r="F845" s="740" t="s">
        <v>15398</v>
      </c>
      <c r="G845" s="26">
        <v>1</v>
      </c>
      <c r="H845" s="26" t="s">
        <v>15090</v>
      </c>
      <c r="I845" s="26" t="s">
        <v>13007</v>
      </c>
      <c r="J845" s="86" t="s">
        <v>158</v>
      </c>
      <c r="K845" s="86"/>
      <c r="L845" s="734"/>
      <c r="M845" s="86"/>
      <c r="N845" s="64"/>
      <c r="O845" s="86" t="s">
        <v>380</v>
      </c>
      <c r="P845" s="86" t="s">
        <v>17530</v>
      </c>
      <c r="Q845" s="86" t="s">
        <v>17556</v>
      </c>
      <c r="R845" s="178"/>
      <c r="S845" s="86"/>
      <c r="T845" s="180"/>
    </row>
    <row r="846" spans="1:20" ht="16.5" customHeight="1">
      <c r="A846" s="665"/>
      <c r="B846" s="665"/>
      <c r="C846" s="665"/>
      <c r="D846" s="665"/>
      <c r="E846" s="665"/>
      <c r="F846" s="665"/>
      <c r="G846" s="26">
        <v>2</v>
      </c>
      <c r="H846" s="26" t="s">
        <v>13059</v>
      </c>
      <c r="I846" s="26" t="s">
        <v>13007</v>
      </c>
      <c r="J846" s="86" t="s">
        <v>158</v>
      </c>
      <c r="K846" s="86"/>
      <c r="L846" s="665"/>
      <c r="M846" s="86"/>
      <c r="N846" s="64"/>
      <c r="O846" s="86" t="s">
        <v>380</v>
      </c>
      <c r="P846" s="86" t="s">
        <v>17530</v>
      </c>
      <c r="Q846" s="86" t="s">
        <v>17556</v>
      </c>
      <c r="R846" s="178"/>
      <c r="S846" s="86"/>
      <c r="T846" s="180"/>
    </row>
    <row r="847" spans="1:20" ht="16.5" customHeight="1">
      <c r="A847" s="665"/>
      <c r="B847" s="665"/>
      <c r="C847" s="665"/>
      <c r="D847" s="665"/>
      <c r="E847" s="665"/>
      <c r="F847" s="665"/>
      <c r="G847" s="26">
        <v>3</v>
      </c>
      <c r="H847" s="26" t="s">
        <v>16469</v>
      </c>
      <c r="I847" s="26" t="s">
        <v>13007</v>
      </c>
      <c r="J847" s="86" t="s">
        <v>158</v>
      </c>
      <c r="K847" s="86"/>
      <c r="L847" s="665"/>
      <c r="M847" s="86"/>
      <c r="N847" s="64"/>
      <c r="O847" s="86" t="s">
        <v>380</v>
      </c>
      <c r="P847" s="86" t="s">
        <v>17530</v>
      </c>
      <c r="Q847" s="86" t="s">
        <v>17556</v>
      </c>
      <c r="R847" s="178"/>
      <c r="S847" s="86"/>
      <c r="T847" s="180"/>
    </row>
    <row r="848" spans="1:20" ht="16.5" customHeight="1">
      <c r="A848" s="665"/>
      <c r="B848" s="665"/>
      <c r="C848" s="665"/>
      <c r="D848" s="665"/>
      <c r="E848" s="665"/>
      <c r="F848" s="665"/>
      <c r="G848" s="26">
        <v>4</v>
      </c>
      <c r="H848" s="26" t="s">
        <v>13006</v>
      </c>
      <c r="I848" s="26" t="s">
        <v>13007</v>
      </c>
      <c r="J848" s="86" t="s">
        <v>158</v>
      </c>
      <c r="K848" s="86"/>
      <c r="L848" s="665"/>
      <c r="M848" s="86"/>
      <c r="N848" s="64"/>
      <c r="O848" s="86" t="s">
        <v>380</v>
      </c>
      <c r="P848" s="86" t="s">
        <v>17530</v>
      </c>
      <c r="Q848" s="86" t="s">
        <v>17556</v>
      </c>
      <c r="R848" s="178"/>
      <c r="S848" s="86"/>
      <c r="T848" s="180"/>
    </row>
    <row r="849" spans="1:20" ht="16.5" customHeight="1">
      <c r="A849" s="665"/>
      <c r="B849" s="665"/>
      <c r="C849" s="665"/>
      <c r="D849" s="665"/>
      <c r="E849" s="665"/>
      <c r="F849" s="665"/>
      <c r="G849" s="26">
        <v>5</v>
      </c>
      <c r="H849" s="26" t="s">
        <v>15984</v>
      </c>
      <c r="I849" s="26" t="s">
        <v>13007</v>
      </c>
      <c r="J849" s="86" t="s">
        <v>158</v>
      </c>
      <c r="K849" s="86"/>
      <c r="L849" s="665"/>
      <c r="M849" s="86"/>
      <c r="N849" s="64"/>
      <c r="O849" s="86" t="s">
        <v>380</v>
      </c>
      <c r="P849" s="86" t="s">
        <v>17530</v>
      </c>
      <c r="Q849" s="86" t="s">
        <v>17556</v>
      </c>
      <c r="R849" s="178"/>
      <c r="S849" s="86"/>
      <c r="T849" s="180"/>
    </row>
    <row r="850" spans="1:20" ht="16.5" customHeight="1">
      <c r="A850" s="665"/>
      <c r="B850" s="665"/>
      <c r="C850" s="665"/>
      <c r="D850" s="665"/>
      <c r="E850" s="665"/>
      <c r="F850" s="665"/>
      <c r="G850" s="26">
        <v>6</v>
      </c>
      <c r="H850" s="26" t="s">
        <v>17455</v>
      </c>
      <c r="I850" s="26" t="s">
        <v>16900</v>
      </c>
      <c r="J850" s="86" t="s">
        <v>158</v>
      </c>
      <c r="K850" s="86"/>
      <c r="L850" s="665"/>
      <c r="M850" s="86"/>
      <c r="N850" s="64"/>
      <c r="O850" s="86" t="s">
        <v>380</v>
      </c>
      <c r="P850" s="86" t="s">
        <v>17530</v>
      </c>
      <c r="Q850" s="86" t="s">
        <v>17556</v>
      </c>
      <c r="R850" s="178"/>
      <c r="S850" s="86"/>
      <c r="T850" s="180"/>
    </row>
    <row r="851" spans="1:20" ht="16.5" customHeight="1">
      <c r="A851" s="666"/>
      <c r="B851" s="666"/>
      <c r="C851" s="666"/>
      <c r="D851" s="666"/>
      <c r="E851" s="666"/>
      <c r="F851" s="666"/>
      <c r="G851" s="26">
        <v>7</v>
      </c>
      <c r="H851" s="26" t="s">
        <v>15098</v>
      </c>
      <c r="I851" s="26" t="s">
        <v>13007</v>
      </c>
      <c r="J851" s="86" t="s">
        <v>158</v>
      </c>
      <c r="K851" s="86"/>
      <c r="L851" s="666"/>
      <c r="M851" s="86"/>
      <c r="N851" s="64"/>
      <c r="O851" s="86" t="s">
        <v>380</v>
      </c>
      <c r="P851" s="86" t="s">
        <v>17530</v>
      </c>
      <c r="Q851" s="86" t="s">
        <v>17556</v>
      </c>
      <c r="R851" s="178"/>
      <c r="S851" s="86"/>
      <c r="T851" s="180"/>
    </row>
    <row r="852" spans="1:20" ht="16.5" customHeight="1">
      <c r="A852" s="735" t="s">
        <v>17563</v>
      </c>
      <c r="B852" s="735" t="s">
        <v>15505</v>
      </c>
      <c r="C852" s="735" t="s">
        <v>8943</v>
      </c>
      <c r="D852" s="740" t="s">
        <v>17526</v>
      </c>
      <c r="E852" s="740" t="s">
        <v>17564</v>
      </c>
      <c r="F852" s="740" t="s">
        <v>15398</v>
      </c>
      <c r="G852" s="26">
        <v>1</v>
      </c>
      <c r="H852" s="26" t="s">
        <v>15090</v>
      </c>
      <c r="I852" s="26" t="s">
        <v>13007</v>
      </c>
      <c r="J852" s="86" t="s">
        <v>158</v>
      </c>
      <c r="K852" s="178"/>
      <c r="L852" s="734"/>
      <c r="M852" s="469"/>
      <c r="N852" s="64"/>
      <c r="O852" s="86" t="s">
        <v>380</v>
      </c>
      <c r="P852" s="86" t="s">
        <v>17530</v>
      </c>
      <c r="Q852" s="86" t="s">
        <v>17565</v>
      </c>
      <c r="R852" s="178"/>
      <c r="S852" s="86"/>
      <c r="T852" s="180"/>
    </row>
    <row r="853" spans="1:20" ht="25.5" customHeight="1">
      <c r="A853" s="665"/>
      <c r="B853" s="665"/>
      <c r="C853" s="665"/>
      <c r="D853" s="665"/>
      <c r="E853" s="665"/>
      <c r="F853" s="665"/>
      <c r="G853" s="26">
        <v>2</v>
      </c>
      <c r="H853" s="26" t="s">
        <v>13059</v>
      </c>
      <c r="I853" s="26" t="s">
        <v>13007</v>
      </c>
      <c r="J853" s="86" t="s">
        <v>158</v>
      </c>
      <c r="K853" s="178"/>
      <c r="L853" s="665"/>
      <c r="M853" s="469"/>
      <c r="N853" s="64"/>
      <c r="O853" s="86" t="s">
        <v>380</v>
      </c>
      <c r="P853" s="86" t="s">
        <v>17530</v>
      </c>
      <c r="Q853" s="86" t="s">
        <v>17565</v>
      </c>
      <c r="R853" s="178"/>
      <c r="S853" s="86"/>
      <c r="T853" s="180"/>
    </row>
    <row r="854" spans="1:20" ht="16.5" customHeight="1">
      <c r="A854" s="665"/>
      <c r="B854" s="665"/>
      <c r="C854" s="665"/>
      <c r="D854" s="665"/>
      <c r="E854" s="665"/>
      <c r="F854" s="665"/>
      <c r="G854" s="26">
        <v>3</v>
      </c>
      <c r="H854" s="26" t="s">
        <v>16469</v>
      </c>
      <c r="I854" s="26" t="s">
        <v>17519</v>
      </c>
      <c r="J854" s="86" t="s">
        <v>158</v>
      </c>
      <c r="K854" s="178"/>
      <c r="L854" s="665"/>
      <c r="M854" s="469"/>
      <c r="N854" s="64"/>
      <c r="O854" s="86" t="s">
        <v>380</v>
      </c>
      <c r="P854" s="86" t="s">
        <v>17530</v>
      </c>
      <c r="Q854" s="86" t="s">
        <v>17565</v>
      </c>
      <c r="R854" s="178"/>
      <c r="S854" s="86"/>
      <c r="T854" s="180"/>
    </row>
    <row r="855" spans="1:20" ht="27" customHeight="1">
      <c r="A855" s="666"/>
      <c r="B855" s="666"/>
      <c r="C855" s="666"/>
      <c r="D855" s="666"/>
      <c r="E855" s="666"/>
      <c r="F855" s="666"/>
      <c r="G855" s="26">
        <v>4</v>
      </c>
      <c r="H855" s="26" t="s">
        <v>15098</v>
      </c>
      <c r="I855" s="26" t="s">
        <v>13007</v>
      </c>
      <c r="J855" s="86" t="s">
        <v>158</v>
      </c>
      <c r="K855" s="178"/>
      <c r="L855" s="666"/>
      <c r="M855" s="469"/>
      <c r="N855" s="64"/>
      <c r="O855" s="86" t="s">
        <v>380</v>
      </c>
      <c r="P855" s="86" t="s">
        <v>17530</v>
      </c>
      <c r="Q855" s="86" t="s">
        <v>17565</v>
      </c>
      <c r="R855" s="178"/>
      <c r="S855" s="86"/>
      <c r="T855" s="180"/>
    </row>
    <row r="856" spans="1:20" ht="16.5" customHeight="1">
      <c r="A856" s="735" t="s">
        <v>17567</v>
      </c>
      <c r="B856" s="735" t="s">
        <v>15505</v>
      </c>
      <c r="C856" s="735" t="s">
        <v>8943</v>
      </c>
      <c r="D856" s="740" t="s">
        <v>17568</v>
      </c>
      <c r="E856" s="740" t="s">
        <v>17569</v>
      </c>
      <c r="F856" s="740" t="s">
        <v>15398</v>
      </c>
      <c r="G856" s="26">
        <v>1</v>
      </c>
      <c r="H856" s="26" t="s">
        <v>15090</v>
      </c>
      <c r="I856" s="26" t="s">
        <v>13007</v>
      </c>
      <c r="J856" s="86" t="s">
        <v>158</v>
      </c>
      <c r="K856" s="86"/>
      <c r="L856" s="734"/>
      <c r="M856" s="86"/>
      <c r="N856" s="64"/>
      <c r="O856" s="86" t="s">
        <v>380</v>
      </c>
      <c r="P856" s="86" t="s">
        <v>17570</v>
      </c>
      <c r="Q856" s="86" t="s">
        <v>17571</v>
      </c>
      <c r="R856" s="86"/>
      <c r="S856" s="86"/>
      <c r="T856" s="180"/>
    </row>
    <row r="857" spans="1:20" ht="16.5" customHeight="1">
      <c r="A857" s="665"/>
      <c r="B857" s="665"/>
      <c r="C857" s="665"/>
      <c r="D857" s="665"/>
      <c r="E857" s="665"/>
      <c r="F857" s="665"/>
      <c r="G857" s="26">
        <v>2</v>
      </c>
      <c r="H857" s="26" t="s">
        <v>13059</v>
      </c>
      <c r="I857" s="26" t="s">
        <v>13007</v>
      </c>
      <c r="J857" s="86" t="s">
        <v>158</v>
      </c>
      <c r="K857" s="86"/>
      <c r="L857" s="665"/>
      <c r="M857" s="86"/>
      <c r="N857" s="64"/>
      <c r="O857" s="86" t="s">
        <v>380</v>
      </c>
      <c r="P857" s="86" t="s">
        <v>17570</v>
      </c>
      <c r="Q857" s="86" t="s">
        <v>17571</v>
      </c>
      <c r="R857" s="86"/>
      <c r="S857" s="86"/>
      <c r="T857" s="180"/>
    </row>
    <row r="858" spans="1:20" ht="16.5" customHeight="1">
      <c r="A858" s="665"/>
      <c r="B858" s="665"/>
      <c r="C858" s="665"/>
      <c r="D858" s="665"/>
      <c r="E858" s="665"/>
      <c r="F858" s="665"/>
      <c r="G858" s="26">
        <v>3</v>
      </c>
      <c r="H858" s="26" t="s">
        <v>16455</v>
      </c>
      <c r="I858" s="26" t="s">
        <v>13007</v>
      </c>
      <c r="J858" s="86" t="s">
        <v>158</v>
      </c>
      <c r="K858" s="86"/>
      <c r="L858" s="665"/>
      <c r="M858" s="86"/>
      <c r="N858" s="64"/>
      <c r="O858" s="86" t="s">
        <v>380</v>
      </c>
      <c r="P858" s="86" t="s">
        <v>17570</v>
      </c>
      <c r="Q858" s="86" t="s">
        <v>17571</v>
      </c>
      <c r="R858" s="86"/>
      <c r="S858" s="86"/>
      <c r="T858" s="180"/>
    </row>
    <row r="859" spans="1:20" ht="16.5" customHeight="1">
      <c r="A859" s="665"/>
      <c r="B859" s="665"/>
      <c r="C859" s="665"/>
      <c r="D859" s="665"/>
      <c r="E859" s="665"/>
      <c r="F859" s="665"/>
      <c r="G859" s="26">
        <v>4</v>
      </c>
      <c r="H859" s="26" t="s">
        <v>16443</v>
      </c>
      <c r="I859" s="26" t="s">
        <v>17431</v>
      </c>
      <c r="J859" s="86" t="s">
        <v>158</v>
      </c>
      <c r="K859" s="86"/>
      <c r="L859" s="665"/>
      <c r="M859" s="86"/>
      <c r="N859" s="64"/>
      <c r="O859" s="86" t="s">
        <v>380</v>
      </c>
      <c r="P859" s="86" t="s">
        <v>17570</v>
      </c>
      <c r="Q859" s="86" t="s">
        <v>17571</v>
      </c>
      <c r="R859" s="86"/>
      <c r="S859" s="86"/>
      <c r="T859" s="180"/>
    </row>
    <row r="860" spans="1:20" ht="27" customHeight="1">
      <c r="A860" s="666"/>
      <c r="B860" s="666"/>
      <c r="C860" s="666"/>
      <c r="D860" s="666"/>
      <c r="E860" s="666"/>
      <c r="F860" s="666"/>
      <c r="G860" s="26">
        <v>5</v>
      </c>
      <c r="H860" s="26" t="s">
        <v>15098</v>
      </c>
      <c r="I860" s="26" t="s">
        <v>13007</v>
      </c>
      <c r="J860" s="86" t="s">
        <v>158</v>
      </c>
      <c r="K860" s="86"/>
      <c r="L860" s="666"/>
      <c r="M860" s="86"/>
      <c r="N860" s="64"/>
      <c r="O860" s="86" t="s">
        <v>380</v>
      </c>
      <c r="P860" s="86" t="s">
        <v>17570</v>
      </c>
      <c r="Q860" s="86" t="s">
        <v>17571</v>
      </c>
      <c r="R860" s="86"/>
      <c r="S860" s="86"/>
      <c r="T860" s="180"/>
    </row>
    <row r="861" spans="1:20" ht="16.5" customHeight="1">
      <c r="A861" s="735" t="s">
        <v>17574</v>
      </c>
      <c r="B861" s="735" t="s">
        <v>15505</v>
      </c>
      <c r="C861" s="735" t="s">
        <v>8943</v>
      </c>
      <c r="D861" s="740" t="s">
        <v>17568</v>
      </c>
      <c r="E861" s="740" t="s">
        <v>17577</v>
      </c>
      <c r="F861" s="740" t="s">
        <v>15398</v>
      </c>
      <c r="G861" s="26">
        <v>1</v>
      </c>
      <c r="H861" s="26" t="s">
        <v>15090</v>
      </c>
      <c r="I861" s="26" t="s">
        <v>13007</v>
      </c>
      <c r="J861" s="86" t="s">
        <v>158</v>
      </c>
      <c r="K861" s="86"/>
      <c r="L861" s="734"/>
      <c r="M861" s="86"/>
      <c r="N861" s="64"/>
      <c r="O861" s="86" t="s">
        <v>380</v>
      </c>
      <c r="P861" s="86" t="s">
        <v>17570</v>
      </c>
      <c r="Q861" s="86" t="s">
        <v>17583</v>
      </c>
      <c r="R861" s="86"/>
      <c r="S861" s="86"/>
      <c r="T861" s="180"/>
    </row>
    <row r="862" spans="1:20" ht="16.5" customHeight="1">
      <c r="A862" s="665"/>
      <c r="B862" s="665"/>
      <c r="C862" s="665"/>
      <c r="D862" s="665"/>
      <c r="E862" s="665"/>
      <c r="F862" s="665"/>
      <c r="G862" s="26">
        <v>2</v>
      </c>
      <c r="H862" s="26" t="s">
        <v>13059</v>
      </c>
      <c r="I862" s="26" t="s">
        <v>13007</v>
      </c>
      <c r="J862" s="86" t="s">
        <v>158</v>
      </c>
      <c r="K862" s="86"/>
      <c r="L862" s="665"/>
      <c r="M862" s="86"/>
      <c r="N862" s="64"/>
      <c r="O862" s="86" t="s">
        <v>380</v>
      </c>
      <c r="P862" s="86" t="s">
        <v>17570</v>
      </c>
      <c r="Q862" s="86" t="s">
        <v>17583</v>
      </c>
      <c r="R862" s="86"/>
      <c r="S862" s="86"/>
      <c r="T862" s="180"/>
    </row>
    <row r="863" spans="1:20" ht="16.5" customHeight="1">
      <c r="A863" s="665"/>
      <c r="B863" s="665"/>
      <c r="C863" s="665"/>
      <c r="D863" s="665"/>
      <c r="E863" s="665"/>
      <c r="F863" s="665"/>
      <c r="G863" s="26">
        <v>3</v>
      </c>
      <c r="H863" s="26" t="s">
        <v>16484</v>
      </c>
      <c r="I863" s="26" t="s">
        <v>13007</v>
      </c>
      <c r="J863" s="86" t="s">
        <v>158</v>
      </c>
      <c r="K863" s="86"/>
      <c r="L863" s="665"/>
      <c r="M863" s="86"/>
      <c r="N863" s="64"/>
      <c r="O863" s="86" t="s">
        <v>380</v>
      </c>
      <c r="P863" s="86" t="s">
        <v>17570</v>
      </c>
      <c r="Q863" s="86" t="s">
        <v>17583</v>
      </c>
      <c r="R863" s="86"/>
      <c r="S863" s="86"/>
      <c r="T863" s="180"/>
    </row>
    <row r="864" spans="1:20" ht="16.5" customHeight="1">
      <c r="A864" s="665"/>
      <c r="B864" s="665"/>
      <c r="C864" s="665"/>
      <c r="D864" s="665"/>
      <c r="E864" s="665"/>
      <c r="F864" s="665"/>
      <c r="G864" s="26">
        <v>4</v>
      </c>
      <c r="H864" s="26" t="s">
        <v>16443</v>
      </c>
      <c r="I864" s="26" t="s">
        <v>17431</v>
      </c>
      <c r="J864" s="86" t="s">
        <v>158</v>
      </c>
      <c r="K864" s="86"/>
      <c r="L864" s="665"/>
      <c r="M864" s="86"/>
      <c r="N864" s="64"/>
      <c r="O864" s="86" t="s">
        <v>380</v>
      </c>
      <c r="P864" s="86" t="s">
        <v>17570</v>
      </c>
      <c r="Q864" s="86" t="s">
        <v>17583</v>
      </c>
      <c r="R864" s="86"/>
      <c r="S864" s="86"/>
      <c r="T864" s="180"/>
    </row>
    <row r="865" spans="1:20" ht="16.5" customHeight="1">
      <c r="A865" s="666"/>
      <c r="B865" s="666"/>
      <c r="C865" s="666"/>
      <c r="D865" s="666"/>
      <c r="E865" s="666"/>
      <c r="F865" s="666"/>
      <c r="G865" s="26">
        <v>5</v>
      </c>
      <c r="H865" s="26" t="s">
        <v>15098</v>
      </c>
      <c r="I865" s="26" t="s">
        <v>13007</v>
      </c>
      <c r="J865" s="86" t="s">
        <v>158</v>
      </c>
      <c r="K865" s="86"/>
      <c r="L865" s="666"/>
      <c r="M865" s="86"/>
      <c r="N865" s="64"/>
      <c r="O865" s="86" t="s">
        <v>380</v>
      </c>
      <c r="P865" s="86" t="s">
        <v>17570</v>
      </c>
      <c r="Q865" s="86" t="s">
        <v>17583</v>
      </c>
      <c r="R865" s="86"/>
      <c r="S865" s="86"/>
      <c r="T865" s="180"/>
    </row>
    <row r="866" spans="1:20" ht="16.5" customHeight="1">
      <c r="A866" s="735" t="s">
        <v>17585</v>
      </c>
      <c r="B866" s="735" t="s">
        <v>15505</v>
      </c>
      <c r="C866" s="735" t="s">
        <v>8943</v>
      </c>
      <c r="D866" s="740" t="s">
        <v>17568</v>
      </c>
      <c r="E866" s="740" t="s">
        <v>17586</v>
      </c>
      <c r="F866" s="740" t="s">
        <v>15398</v>
      </c>
      <c r="G866" s="26">
        <v>1</v>
      </c>
      <c r="H866" s="26" t="s">
        <v>15090</v>
      </c>
      <c r="I866" s="26" t="s">
        <v>13007</v>
      </c>
      <c r="J866" s="86" t="s">
        <v>158</v>
      </c>
      <c r="K866" s="86"/>
      <c r="L866" s="734"/>
      <c r="M866" s="86"/>
      <c r="N866" s="64"/>
      <c r="O866" s="86" t="s">
        <v>380</v>
      </c>
      <c r="P866" s="86" t="s">
        <v>17570</v>
      </c>
      <c r="Q866" s="86" t="s">
        <v>17587</v>
      </c>
      <c r="R866" s="86"/>
      <c r="S866" s="86"/>
      <c r="T866" s="180"/>
    </row>
    <row r="867" spans="1:20" ht="16.5" customHeight="1">
      <c r="A867" s="665"/>
      <c r="B867" s="665"/>
      <c r="C867" s="665"/>
      <c r="D867" s="665"/>
      <c r="E867" s="665"/>
      <c r="F867" s="665"/>
      <c r="G867" s="26">
        <v>2</v>
      </c>
      <c r="H867" s="26" t="s">
        <v>13059</v>
      </c>
      <c r="I867" s="26" t="s">
        <v>13007</v>
      </c>
      <c r="J867" s="86" t="s">
        <v>158</v>
      </c>
      <c r="K867" s="86"/>
      <c r="L867" s="665"/>
      <c r="M867" s="86"/>
      <c r="N867" s="64"/>
      <c r="O867" s="86" t="s">
        <v>380</v>
      </c>
      <c r="P867" s="86" t="s">
        <v>17570</v>
      </c>
      <c r="Q867" s="86" t="s">
        <v>17587</v>
      </c>
      <c r="R867" s="86"/>
      <c r="S867" s="86"/>
      <c r="T867" s="180"/>
    </row>
    <row r="868" spans="1:20" ht="16.5" customHeight="1">
      <c r="A868" s="665"/>
      <c r="B868" s="665"/>
      <c r="C868" s="665"/>
      <c r="D868" s="665"/>
      <c r="E868" s="665"/>
      <c r="F868" s="665"/>
      <c r="G868" s="26">
        <v>3</v>
      </c>
      <c r="H868" s="26" t="s">
        <v>16469</v>
      </c>
      <c r="I868" s="26" t="s">
        <v>13007</v>
      </c>
      <c r="J868" s="86" t="s">
        <v>158</v>
      </c>
      <c r="K868" s="86"/>
      <c r="L868" s="665"/>
      <c r="M868" s="86"/>
      <c r="N868" s="64"/>
      <c r="O868" s="86" t="s">
        <v>380</v>
      </c>
      <c r="P868" s="86" t="s">
        <v>17570</v>
      </c>
      <c r="Q868" s="86" t="s">
        <v>17587</v>
      </c>
      <c r="R868" s="86"/>
      <c r="S868" s="86"/>
      <c r="T868" s="180"/>
    </row>
    <row r="869" spans="1:20" ht="16.5" customHeight="1">
      <c r="A869" s="665"/>
      <c r="B869" s="665"/>
      <c r="C869" s="665"/>
      <c r="D869" s="665"/>
      <c r="E869" s="665"/>
      <c r="F869" s="665"/>
      <c r="G869" s="26">
        <v>4</v>
      </c>
      <c r="H869" s="26" t="s">
        <v>16443</v>
      </c>
      <c r="I869" s="26" t="s">
        <v>17431</v>
      </c>
      <c r="J869" s="86" t="s">
        <v>158</v>
      </c>
      <c r="K869" s="86"/>
      <c r="L869" s="665"/>
      <c r="M869" s="86"/>
      <c r="N869" s="64"/>
      <c r="O869" s="86" t="s">
        <v>380</v>
      </c>
      <c r="P869" s="86" t="s">
        <v>17570</v>
      </c>
      <c r="Q869" s="86" t="s">
        <v>17587</v>
      </c>
      <c r="R869" s="86"/>
      <c r="S869" s="86"/>
      <c r="T869" s="180"/>
    </row>
    <row r="870" spans="1:20" ht="16.5" customHeight="1">
      <c r="A870" s="666"/>
      <c r="B870" s="666"/>
      <c r="C870" s="666"/>
      <c r="D870" s="666"/>
      <c r="E870" s="666"/>
      <c r="F870" s="666"/>
      <c r="G870" s="26">
        <v>5</v>
      </c>
      <c r="H870" s="26" t="s">
        <v>15098</v>
      </c>
      <c r="I870" s="26" t="s">
        <v>13007</v>
      </c>
      <c r="J870" s="86" t="s">
        <v>158</v>
      </c>
      <c r="K870" s="86"/>
      <c r="L870" s="666"/>
      <c r="M870" s="86"/>
      <c r="N870" s="64"/>
      <c r="O870" s="86" t="s">
        <v>380</v>
      </c>
      <c r="P870" s="86" t="s">
        <v>17570</v>
      </c>
      <c r="Q870" s="86" t="s">
        <v>17587</v>
      </c>
      <c r="R870" s="86"/>
      <c r="S870" s="86"/>
      <c r="T870" s="180"/>
    </row>
    <row r="871" spans="1:20" ht="16.5" customHeight="1">
      <c r="A871" s="735" t="s">
        <v>17591</v>
      </c>
      <c r="B871" s="735" t="s">
        <v>15505</v>
      </c>
      <c r="C871" s="735" t="s">
        <v>8943</v>
      </c>
      <c r="D871" s="740" t="s">
        <v>17594</v>
      </c>
      <c r="E871" s="740" t="s">
        <v>17595</v>
      </c>
      <c r="F871" s="740" t="s">
        <v>15398</v>
      </c>
      <c r="G871" s="26">
        <v>1</v>
      </c>
      <c r="H871" s="26" t="s">
        <v>15090</v>
      </c>
      <c r="I871" s="26" t="s">
        <v>13007</v>
      </c>
      <c r="J871" s="86" t="s">
        <v>158</v>
      </c>
      <c r="K871" s="86"/>
      <c r="L871" s="734"/>
      <c r="M871" s="469"/>
      <c r="N871" s="64"/>
      <c r="O871" s="86" t="s">
        <v>380</v>
      </c>
      <c r="P871" s="86" t="s">
        <v>17601</v>
      </c>
      <c r="Q871" s="86" t="s">
        <v>17603</v>
      </c>
      <c r="R871" s="86"/>
      <c r="S871" s="86"/>
      <c r="T871" s="180"/>
    </row>
    <row r="872" spans="1:20" ht="16.5" customHeight="1">
      <c r="A872" s="665"/>
      <c r="B872" s="665"/>
      <c r="C872" s="665"/>
      <c r="D872" s="665"/>
      <c r="E872" s="665"/>
      <c r="F872" s="665"/>
      <c r="G872" s="26">
        <v>2</v>
      </c>
      <c r="H872" s="26" t="s">
        <v>13059</v>
      </c>
      <c r="I872" s="26" t="s">
        <v>13007</v>
      </c>
      <c r="J872" s="86" t="s">
        <v>158</v>
      </c>
      <c r="K872" s="86"/>
      <c r="L872" s="665"/>
      <c r="M872" s="469"/>
      <c r="N872" s="64"/>
      <c r="O872" s="86" t="s">
        <v>380</v>
      </c>
      <c r="P872" s="86" t="s">
        <v>17601</v>
      </c>
      <c r="Q872" s="86" t="s">
        <v>17603</v>
      </c>
      <c r="R872" s="86"/>
      <c r="S872" s="86"/>
      <c r="T872" s="180"/>
    </row>
    <row r="873" spans="1:20" ht="16.5" customHeight="1">
      <c r="A873" s="665"/>
      <c r="B873" s="665"/>
      <c r="C873" s="665"/>
      <c r="D873" s="665"/>
      <c r="E873" s="665"/>
      <c r="F873" s="665"/>
      <c r="G873" s="26">
        <v>3</v>
      </c>
      <c r="H873" s="26" t="s">
        <v>16486</v>
      </c>
      <c r="I873" s="26" t="s">
        <v>13007</v>
      </c>
      <c r="J873" s="86" t="s">
        <v>158</v>
      </c>
      <c r="K873" s="86"/>
      <c r="L873" s="665"/>
      <c r="M873" s="469"/>
      <c r="N873" s="64"/>
      <c r="O873" s="86" t="s">
        <v>380</v>
      </c>
      <c r="P873" s="86" t="s">
        <v>17601</v>
      </c>
      <c r="Q873" s="86" t="s">
        <v>17603</v>
      </c>
      <c r="R873" s="86"/>
      <c r="S873" s="86"/>
      <c r="T873" s="180"/>
    </row>
    <row r="874" spans="1:20" ht="16.5" customHeight="1">
      <c r="A874" s="665"/>
      <c r="B874" s="665"/>
      <c r="C874" s="665"/>
      <c r="D874" s="665"/>
      <c r="E874" s="665"/>
      <c r="F874" s="665"/>
      <c r="G874" s="26">
        <v>4</v>
      </c>
      <c r="H874" s="26" t="s">
        <v>16445</v>
      </c>
      <c r="I874" s="26" t="s">
        <v>17523</v>
      </c>
      <c r="J874" s="86" t="s">
        <v>158</v>
      </c>
      <c r="K874" s="86"/>
      <c r="L874" s="665"/>
      <c r="M874" s="469"/>
      <c r="N874" s="64"/>
      <c r="O874" s="86" t="s">
        <v>380</v>
      </c>
      <c r="P874" s="86" t="s">
        <v>17601</v>
      </c>
      <c r="Q874" s="86" t="s">
        <v>17603</v>
      </c>
      <c r="R874" s="86"/>
      <c r="S874" s="86"/>
      <c r="T874" s="180"/>
    </row>
    <row r="875" spans="1:20" ht="16.5" customHeight="1">
      <c r="A875" s="666"/>
      <c r="B875" s="666"/>
      <c r="C875" s="666"/>
      <c r="D875" s="666"/>
      <c r="E875" s="666"/>
      <c r="F875" s="666"/>
      <c r="G875" s="26">
        <v>5</v>
      </c>
      <c r="H875" s="26" t="s">
        <v>15098</v>
      </c>
      <c r="I875" s="26" t="s">
        <v>13007</v>
      </c>
      <c r="J875" s="86" t="s">
        <v>158</v>
      </c>
      <c r="K875" s="86"/>
      <c r="L875" s="666"/>
      <c r="M875" s="469"/>
      <c r="N875" s="64"/>
      <c r="O875" s="86" t="s">
        <v>380</v>
      </c>
      <c r="P875" s="86" t="s">
        <v>17601</v>
      </c>
      <c r="Q875" s="86" t="s">
        <v>17603</v>
      </c>
      <c r="R875" s="86"/>
      <c r="S875" s="86"/>
      <c r="T875" s="180"/>
    </row>
    <row r="876" spans="1:20" ht="16.5" customHeight="1">
      <c r="A876" s="735" t="s">
        <v>17605</v>
      </c>
      <c r="B876" s="735" t="s">
        <v>15505</v>
      </c>
      <c r="C876" s="735" t="s">
        <v>8943</v>
      </c>
      <c r="D876" s="740" t="s">
        <v>17594</v>
      </c>
      <c r="E876" s="740" t="s">
        <v>17606</v>
      </c>
      <c r="F876" s="740" t="s">
        <v>15398</v>
      </c>
      <c r="G876" s="26">
        <v>1</v>
      </c>
      <c r="H876" s="26" t="s">
        <v>15090</v>
      </c>
      <c r="I876" s="26" t="s">
        <v>13007</v>
      </c>
      <c r="J876" s="86" t="s">
        <v>158</v>
      </c>
      <c r="K876" s="86"/>
      <c r="L876" s="734"/>
      <c r="M876" s="469"/>
      <c r="N876" s="64"/>
      <c r="O876" s="86" t="s">
        <v>380</v>
      </c>
      <c r="P876" s="86" t="s">
        <v>17601</v>
      </c>
      <c r="Q876" s="86" t="s">
        <v>17607</v>
      </c>
      <c r="R876" s="86"/>
      <c r="S876" s="86"/>
      <c r="T876" s="180"/>
    </row>
    <row r="877" spans="1:20" ht="27" customHeight="1">
      <c r="A877" s="665"/>
      <c r="B877" s="665"/>
      <c r="C877" s="665"/>
      <c r="D877" s="665"/>
      <c r="E877" s="665"/>
      <c r="F877" s="665"/>
      <c r="G877" s="26">
        <v>2</v>
      </c>
      <c r="H877" s="26" t="s">
        <v>13059</v>
      </c>
      <c r="I877" s="26" t="s">
        <v>13007</v>
      </c>
      <c r="J877" s="86" t="s">
        <v>158</v>
      </c>
      <c r="K877" s="86"/>
      <c r="L877" s="665"/>
      <c r="M877" s="469"/>
      <c r="N877" s="64"/>
      <c r="O877" s="86" t="s">
        <v>380</v>
      </c>
      <c r="P877" s="86" t="s">
        <v>17601</v>
      </c>
      <c r="Q877" s="86" t="s">
        <v>17607</v>
      </c>
      <c r="R877" s="86"/>
      <c r="S877" s="86"/>
      <c r="T877" s="180"/>
    </row>
    <row r="878" spans="1:20" ht="16.5" customHeight="1">
      <c r="A878" s="665"/>
      <c r="B878" s="665"/>
      <c r="C878" s="665"/>
      <c r="D878" s="665"/>
      <c r="E878" s="665"/>
      <c r="F878" s="665"/>
      <c r="G878" s="26">
        <v>3</v>
      </c>
      <c r="H878" s="26" t="s">
        <v>16469</v>
      </c>
      <c r="I878" s="26" t="s">
        <v>13007</v>
      </c>
      <c r="J878" s="86" t="s">
        <v>158</v>
      </c>
      <c r="K878" s="86"/>
      <c r="L878" s="665"/>
      <c r="M878" s="469"/>
      <c r="N878" s="64"/>
      <c r="O878" s="86" t="s">
        <v>380</v>
      </c>
      <c r="P878" s="86" t="s">
        <v>17601</v>
      </c>
      <c r="Q878" s="86" t="s">
        <v>17607</v>
      </c>
      <c r="R878" s="86"/>
      <c r="S878" s="86"/>
      <c r="T878" s="180"/>
    </row>
    <row r="879" spans="1:20" ht="16.5" customHeight="1">
      <c r="A879" s="665"/>
      <c r="B879" s="665"/>
      <c r="C879" s="665"/>
      <c r="D879" s="665"/>
      <c r="E879" s="665"/>
      <c r="F879" s="665"/>
      <c r="G879" s="26">
        <v>4</v>
      </c>
      <c r="H879" s="26" t="s">
        <v>16445</v>
      </c>
      <c r="I879" s="26" t="s">
        <v>17523</v>
      </c>
      <c r="J879" s="86" t="s">
        <v>158</v>
      </c>
      <c r="K879" s="86"/>
      <c r="L879" s="665"/>
      <c r="M879" s="469"/>
      <c r="N879" s="64"/>
      <c r="O879" s="86" t="s">
        <v>380</v>
      </c>
      <c r="P879" s="86" t="s">
        <v>17601</v>
      </c>
      <c r="Q879" s="86" t="s">
        <v>17607</v>
      </c>
      <c r="R879" s="86"/>
      <c r="S879" s="86"/>
      <c r="T879" s="180"/>
    </row>
    <row r="880" spans="1:20" ht="16.5" customHeight="1">
      <c r="A880" s="666"/>
      <c r="B880" s="666"/>
      <c r="C880" s="666"/>
      <c r="D880" s="666"/>
      <c r="E880" s="666"/>
      <c r="F880" s="666"/>
      <c r="G880" s="26">
        <v>5</v>
      </c>
      <c r="H880" s="26" t="s">
        <v>15098</v>
      </c>
      <c r="I880" s="26" t="s">
        <v>13007</v>
      </c>
      <c r="J880" s="86" t="s">
        <v>158</v>
      </c>
      <c r="K880" s="86"/>
      <c r="L880" s="666"/>
      <c r="M880" s="469"/>
      <c r="N880" s="64"/>
      <c r="O880" s="86" t="s">
        <v>380</v>
      </c>
      <c r="P880" s="86" t="s">
        <v>17601</v>
      </c>
      <c r="Q880" s="86" t="s">
        <v>17607</v>
      </c>
      <c r="R880" s="86"/>
      <c r="S880" s="86"/>
      <c r="T880" s="180"/>
    </row>
    <row r="881" spans="1:20" ht="16.5" customHeight="1">
      <c r="A881" s="735" t="s">
        <v>17611</v>
      </c>
      <c r="B881" s="735" t="s">
        <v>15505</v>
      </c>
      <c r="C881" s="735" t="s">
        <v>8943</v>
      </c>
      <c r="D881" s="740" t="s">
        <v>17614</v>
      </c>
      <c r="E881" s="740" t="s">
        <v>17616</v>
      </c>
      <c r="F881" s="740" t="s">
        <v>15398</v>
      </c>
      <c r="G881" s="26">
        <v>1</v>
      </c>
      <c r="H881" s="26" t="s">
        <v>15090</v>
      </c>
      <c r="I881" s="26" t="s">
        <v>13007</v>
      </c>
      <c r="J881" s="86" t="s">
        <v>158</v>
      </c>
      <c r="K881" s="86"/>
      <c r="L881" s="734"/>
      <c r="M881" s="86"/>
      <c r="N881" s="64"/>
      <c r="O881" s="86" t="s">
        <v>380</v>
      </c>
      <c r="P881" s="86" t="s">
        <v>17618</v>
      </c>
      <c r="Q881" s="86" t="s">
        <v>17619</v>
      </c>
      <c r="R881" s="86"/>
      <c r="S881" s="86"/>
      <c r="T881" s="180"/>
    </row>
    <row r="882" spans="1:20" ht="16.5" customHeight="1">
      <c r="A882" s="665"/>
      <c r="B882" s="665"/>
      <c r="C882" s="665"/>
      <c r="D882" s="665"/>
      <c r="E882" s="665"/>
      <c r="F882" s="665"/>
      <c r="G882" s="26">
        <v>2</v>
      </c>
      <c r="H882" s="26" t="s">
        <v>15456</v>
      </c>
      <c r="I882" s="26" t="s">
        <v>13007</v>
      </c>
      <c r="J882" s="86" t="s">
        <v>158</v>
      </c>
      <c r="K882" s="86"/>
      <c r="L882" s="665"/>
      <c r="M882" s="86"/>
      <c r="N882" s="64"/>
      <c r="O882" s="86" t="s">
        <v>380</v>
      </c>
      <c r="P882" s="86" t="s">
        <v>17618</v>
      </c>
      <c r="Q882" s="86" t="s">
        <v>17619</v>
      </c>
      <c r="R882" s="86"/>
      <c r="S882" s="86"/>
      <c r="T882" s="180"/>
    </row>
    <row r="883" spans="1:20" ht="16.5" customHeight="1">
      <c r="A883" s="665"/>
      <c r="B883" s="665"/>
      <c r="C883" s="665"/>
      <c r="D883" s="665"/>
      <c r="E883" s="665"/>
      <c r="F883" s="665"/>
      <c r="G883" s="26">
        <v>3</v>
      </c>
      <c r="H883" s="26" t="s">
        <v>15468</v>
      </c>
      <c r="I883" s="26" t="s">
        <v>13007</v>
      </c>
      <c r="J883" s="86" t="s">
        <v>158</v>
      </c>
      <c r="K883" s="86"/>
      <c r="L883" s="665"/>
      <c r="M883" s="86"/>
      <c r="N883" s="64"/>
      <c r="O883" s="86" t="s">
        <v>380</v>
      </c>
      <c r="P883" s="86" t="s">
        <v>17618</v>
      </c>
      <c r="Q883" s="86" t="s">
        <v>17619</v>
      </c>
      <c r="R883" s="86"/>
      <c r="S883" s="86"/>
      <c r="T883" s="180"/>
    </row>
    <row r="884" spans="1:20" ht="16.5" customHeight="1">
      <c r="A884" s="665"/>
      <c r="B884" s="665"/>
      <c r="C884" s="665"/>
      <c r="D884" s="665"/>
      <c r="E884" s="665"/>
      <c r="F884" s="665"/>
      <c r="G884" s="26">
        <v>4</v>
      </c>
      <c r="H884" s="26" t="s">
        <v>16610</v>
      </c>
      <c r="I884" s="349" t="s">
        <v>17628</v>
      </c>
      <c r="J884" s="86" t="s">
        <v>158</v>
      </c>
      <c r="K884" s="86"/>
      <c r="L884" s="665"/>
      <c r="M884" s="417"/>
      <c r="N884" s="64"/>
      <c r="O884" s="86" t="s">
        <v>380</v>
      </c>
      <c r="P884" s="86" t="s">
        <v>17618</v>
      </c>
      <c r="Q884" s="86" t="s">
        <v>17619</v>
      </c>
      <c r="R884" s="86"/>
      <c r="S884" s="86"/>
      <c r="T884" s="180"/>
    </row>
    <row r="885" spans="1:20" ht="16.5" customHeight="1">
      <c r="A885" s="666"/>
      <c r="B885" s="666"/>
      <c r="C885" s="666"/>
      <c r="D885" s="666"/>
      <c r="E885" s="666"/>
      <c r="F885" s="666"/>
      <c r="G885" s="26">
        <v>5</v>
      </c>
      <c r="H885" s="26" t="s">
        <v>15098</v>
      </c>
      <c r="I885" s="26" t="s">
        <v>13007</v>
      </c>
      <c r="J885" s="86" t="s">
        <v>158</v>
      </c>
      <c r="K885" s="86"/>
      <c r="L885" s="666"/>
      <c r="M885" s="86"/>
      <c r="N885" s="64"/>
      <c r="O885" s="86" t="s">
        <v>380</v>
      </c>
      <c r="P885" s="86" t="s">
        <v>17618</v>
      </c>
      <c r="Q885" s="86" t="s">
        <v>17619</v>
      </c>
      <c r="R885" s="86"/>
      <c r="S885" s="86"/>
      <c r="T885" s="180"/>
    </row>
    <row r="886" spans="1:20" ht="16.5" customHeight="1">
      <c r="A886" s="735" t="s">
        <v>17629</v>
      </c>
      <c r="B886" s="735" t="s">
        <v>15505</v>
      </c>
      <c r="C886" s="735" t="s">
        <v>8943</v>
      </c>
      <c r="D886" s="740" t="s">
        <v>17614</v>
      </c>
      <c r="E886" s="740" t="s">
        <v>17630</v>
      </c>
      <c r="F886" s="740" t="s">
        <v>15398</v>
      </c>
      <c r="G886" s="26">
        <v>1</v>
      </c>
      <c r="H886" s="26" t="s">
        <v>15090</v>
      </c>
      <c r="I886" s="26" t="s">
        <v>13007</v>
      </c>
      <c r="J886" s="86" t="s">
        <v>158</v>
      </c>
      <c r="K886" s="86"/>
      <c r="L886" s="734"/>
      <c r="M886" s="86"/>
      <c r="N886" s="64"/>
      <c r="O886" s="86" t="s">
        <v>380</v>
      </c>
      <c r="P886" s="86" t="s">
        <v>17618</v>
      </c>
      <c r="Q886" s="86" t="s">
        <v>17631</v>
      </c>
      <c r="R886" s="86"/>
      <c r="S886" s="86"/>
      <c r="T886" s="180"/>
    </row>
    <row r="887" spans="1:20" ht="16.5" customHeight="1">
      <c r="A887" s="665"/>
      <c r="B887" s="665"/>
      <c r="C887" s="665"/>
      <c r="D887" s="665"/>
      <c r="E887" s="665"/>
      <c r="F887" s="665"/>
      <c r="G887" s="26">
        <v>2</v>
      </c>
      <c r="H887" s="26" t="s">
        <v>15456</v>
      </c>
      <c r="I887" s="26" t="s">
        <v>13007</v>
      </c>
      <c r="J887" s="86" t="s">
        <v>158</v>
      </c>
      <c r="K887" s="86"/>
      <c r="L887" s="665"/>
      <c r="M887" s="86"/>
      <c r="N887" s="64"/>
      <c r="O887" s="86" t="s">
        <v>380</v>
      </c>
      <c r="P887" s="86" t="s">
        <v>17618</v>
      </c>
      <c r="Q887" s="86" t="s">
        <v>17631</v>
      </c>
      <c r="R887" s="86"/>
      <c r="S887" s="86"/>
      <c r="T887" s="180"/>
    </row>
    <row r="888" spans="1:20" ht="16.5" customHeight="1">
      <c r="A888" s="665"/>
      <c r="B888" s="665"/>
      <c r="C888" s="665"/>
      <c r="D888" s="665"/>
      <c r="E888" s="665"/>
      <c r="F888" s="665"/>
      <c r="G888" s="26">
        <v>3</v>
      </c>
      <c r="H888" s="26" t="s">
        <v>15468</v>
      </c>
      <c r="I888" s="26" t="s">
        <v>13007</v>
      </c>
      <c r="J888" s="86" t="s">
        <v>158</v>
      </c>
      <c r="K888" s="86"/>
      <c r="L888" s="665"/>
      <c r="M888" s="86"/>
      <c r="N888" s="64"/>
      <c r="O888" s="86" t="s">
        <v>380</v>
      </c>
      <c r="P888" s="86" t="s">
        <v>17618</v>
      </c>
      <c r="Q888" s="86" t="s">
        <v>17631</v>
      </c>
      <c r="R888" s="86"/>
      <c r="S888" s="86"/>
      <c r="T888" s="180"/>
    </row>
    <row r="889" spans="1:20" ht="16.5" customHeight="1">
      <c r="A889" s="665"/>
      <c r="B889" s="665"/>
      <c r="C889" s="665"/>
      <c r="D889" s="665"/>
      <c r="E889" s="665"/>
      <c r="F889" s="665"/>
      <c r="G889" s="26">
        <v>4</v>
      </c>
      <c r="H889" s="26" t="s">
        <v>16610</v>
      </c>
      <c r="I889" s="26" t="s">
        <v>13007</v>
      </c>
      <c r="J889" s="86" t="s">
        <v>158</v>
      </c>
      <c r="K889" s="86"/>
      <c r="L889" s="665"/>
      <c r="M889" s="86"/>
      <c r="N889" s="64"/>
      <c r="O889" s="86" t="s">
        <v>380</v>
      </c>
      <c r="P889" s="86" t="s">
        <v>17618</v>
      </c>
      <c r="Q889" s="86" t="s">
        <v>17631</v>
      </c>
      <c r="R889" s="86"/>
      <c r="S889" s="86"/>
      <c r="T889" s="180"/>
    </row>
    <row r="890" spans="1:20" ht="16.5" customHeight="1">
      <c r="A890" s="665"/>
      <c r="B890" s="665"/>
      <c r="C890" s="665"/>
      <c r="D890" s="665"/>
      <c r="E890" s="665"/>
      <c r="F890" s="665"/>
      <c r="G890" s="26">
        <v>5</v>
      </c>
      <c r="H890" s="26" t="s">
        <v>16589</v>
      </c>
      <c r="I890" s="26" t="s">
        <v>17634</v>
      </c>
      <c r="J890" s="86" t="s">
        <v>158</v>
      </c>
      <c r="K890" s="86"/>
      <c r="L890" s="665"/>
      <c r="M890" s="417"/>
      <c r="N890" s="64"/>
      <c r="O890" s="86" t="s">
        <v>380</v>
      </c>
      <c r="P890" s="86" t="s">
        <v>17618</v>
      </c>
      <c r="Q890" s="86" t="s">
        <v>17631</v>
      </c>
      <c r="R890" s="86"/>
      <c r="S890" s="86"/>
      <c r="T890" s="180"/>
    </row>
    <row r="891" spans="1:20" ht="16.5" customHeight="1">
      <c r="A891" s="666"/>
      <c r="B891" s="666"/>
      <c r="C891" s="666"/>
      <c r="D891" s="666"/>
      <c r="E891" s="666"/>
      <c r="F891" s="666"/>
      <c r="G891" s="26">
        <v>6</v>
      </c>
      <c r="H891" s="26" t="s">
        <v>15098</v>
      </c>
      <c r="I891" s="26" t="s">
        <v>13007</v>
      </c>
      <c r="J891" s="86" t="s">
        <v>158</v>
      </c>
      <c r="K891" s="86"/>
      <c r="L891" s="666"/>
      <c r="M891" s="86"/>
      <c r="N891" s="64"/>
      <c r="O891" s="86" t="s">
        <v>380</v>
      </c>
      <c r="P891" s="86" t="s">
        <v>17618</v>
      </c>
      <c r="Q891" s="86" t="s">
        <v>17631</v>
      </c>
      <c r="R891" s="86"/>
      <c r="S891" s="86"/>
      <c r="T891" s="180"/>
    </row>
    <row r="892" spans="1:20" ht="16.5" customHeight="1">
      <c r="A892" s="735" t="s">
        <v>17639</v>
      </c>
      <c r="B892" s="735" t="s">
        <v>15505</v>
      </c>
      <c r="C892" s="735" t="s">
        <v>8943</v>
      </c>
      <c r="D892" s="740" t="s">
        <v>17419</v>
      </c>
      <c r="E892" s="740" t="s">
        <v>17643</v>
      </c>
      <c r="F892" s="740" t="s">
        <v>15398</v>
      </c>
      <c r="G892" s="26">
        <v>1</v>
      </c>
      <c r="H892" s="26" t="s">
        <v>15090</v>
      </c>
      <c r="I892" s="26" t="s">
        <v>13007</v>
      </c>
      <c r="J892" s="86" t="s">
        <v>158</v>
      </c>
      <c r="K892" s="86"/>
      <c r="L892" s="734"/>
      <c r="M892" s="469"/>
      <c r="N892" s="64"/>
      <c r="O892" s="86" t="s">
        <v>380</v>
      </c>
      <c r="P892" s="86" t="s">
        <v>17653</v>
      </c>
      <c r="Q892" s="86" t="s">
        <v>17654</v>
      </c>
      <c r="R892" s="86"/>
      <c r="S892" s="86"/>
      <c r="T892" s="180"/>
    </row>
    <row r="893" spans="1:20" ht="27" customHeight="1">
      <c r="A893" s="665"/>
      <c r="B893" s="665"/>
      <c r="C893" s="665"/>
      <c r="D893" s="665"/>
      <c r="E893" s="665"/>
      <c r="F893" s="665"/>
      <c r="G893" s="26">
        <v>2</v>
      </c>
      <c r="H893" s="26" t="s">
        <v>13108</v>
      </c>
      <c r="I893" s="26" t="s">
        <v>13007</v>
      </c>
      <c r="J893" s="86" t="s">
        <v>158</v>
      </c>
      <c r="K893" s="86"/>
      <c r="L893" s="665"/>
      <c r="M893" s="469"/>
      <c r="N893" s="64"/>
      <c r="O893" s="86" t="s">
        <v>380</v>
      </c>
      <c r="P893" s="86" t="s">
        <v>17653</v>
      </c>
      <c r="Q893" s="86" t="s">
        <v>17654</v>
      </c>
      <c r="R893" s="86"/>
      <c r="S893" s="86"/>
      <c r="T893" s="180"/>
    </row>
    <row r="894" spans="1:20" ht="16.5" customHeight="1">
      <c r="A894" s="665"/>
      <c r="B894" s="665"/>
      <c r="C894" s="665"/>
      <c r="D894" s="665"/>
      <c r="E894" s="665"/>
      <c r="F894" s="665"/>
      <c r="G894" s="26">
        <v>3</v>
      </c>
      <c r="H894" s="26" t="s">
        <v>16455</v>
      </c>
      <c r="I894" s="26" t="s">
        <v>16313</v>
      </c>
      <c r="J894" s="86" t="s">
        <v>158</v>
      </c>
      <c r="K894" s="86"/>
      <c r="L894" s="665"/>
      <c r="M894" s="469"/>
      <c r="N894" s="64"/>
      <c r="O894" s="86" t="s">
        <v>380</v>
      </c>
      <c r="P894" s="86" t="s">
        <v>17653</v>
      </c>
      <c r="Q894" s="86" t="s">
        <v>17654</v>
      </c>
      <c r="R894" s="86"/>
      <c r="S894" s="86"/>
      <c r="T894" s="180"/>
    </row>
    <row r="895" spans="1:20" ht="16.5" customHeight="1">
      <c r="A895" s="666"/>
      <c r="B895" s="666"/>
      <c r="C895" s="666"/>
      <c r="D895" s="666"/>
      <c r="E895" s="666"/>
      <c r="F895" s="666"/>
      <c r="G895" s="26">
        <v>4</v>
      </c>
      <c r="H895" s="26" t="s">
        <v>15098</v>
      </c>
      <c r="I895" s="26" t="s">
        <v>13007</v>
      </c>
      <c r="J895" s="86" t="s">
        <v>158</v>
      </c>
      <c r="K895" s="86"/>
      <c r="L895" s="666"/>
      <c r="M895" s="469"/>
      <c r="N895" s="64"/>
      <c r="O895" s="86" t="s">
        <v>380</v>
      </c>
      <c r="P895" s="86" t="s">
        <v>17653</v>
      </c>
      <c r="Q895" s="86" t="s">
        <v>17654</v>
      </c>
      <c r="R895" s="86"/>
      <c r="S895" s="86"/>
      <c r="T895" s="180"/>
    </row>
    <row r="896" spans="1:20" ht="16.5" customHeight="1">
      <c r="A896" s="26" t="s">
        <v>17658</v>
      </c>
      <c r="B896" s="26" t="s">
        <v>15505</v>
      </c>
      <c r="C896" s="26" t="s">
        <v>8943</v>
      </c>
      <c r="D896" s="333" t="s">
        <v>17664</v>
      </c>
      <c r="E896" s="333" t="s">
        <v>17445</v>
      </c>
      <c r="F896" s="333" t="s">
        <v>15398</v>
      </c>
      <c r="G896" s="26">
        <v>1</v>
      </c>
      <c r="H896" s="26" t="s">
        <v>13006</v>
      </c>
      <c r="I896" s="26" t="s">
        <v>17431</v>
      </c>
      <c r="J896" s="86" t="s">
        <v>158</v>
      </c>
      <c r="K896" s="86"/>
      <c r="L896" s="86"/>
      <c r="M896" s="417"/>
      <c r="N896" s="64"/>
      <c r="O896" s="86" t="s">
        <v>380</v>
      </c>
      <c r="P896" s="86" t="s">
        <v>17653</v>
      </c>
      <c r="Q896" s="86" t="s">
        <v>17665</v>
      </c>
      <c r="R896" s="86"/>
      <c r="S896" s="86"/>
      <c r="T896" s="180"/>
    </row>
    <row r="897" spans="1:20" ht="27" customHeight="1">
      <c r="A897" s="735" t="s">
        <v>17666</v>
      </c>
      <c r="B897" s="735" t="s">
        <v>15505</v>
      </c>
      <c r="C897" s="735" t="s">
        <v>8943</v>
      </c>
      <c r="D897" s="740" t="s">
        <v>17437</v>
      </c>
      <c r="E897" s="740" t="s">
        <v>17667</v>
      </c>
      <c r="F897" s="740" t="s">
        <v>15398</v>
      </c>
      <c r="G897" s="26">
        <v>1</v>
      </c>
      <c r="H897" s="26" t="s">
        <v>15090</v>
      </c>
      <c r="I897" s="26" t="s">
        <v>13007</v>
      </c>
      <c r="J897" s="86" t="s">
        <v>158</v>
      </c>
      <c r="K897" s="86"/>
      <c r="L897" s="734"/>
      <c r="M897" s="469"/>
      <c r="N897" s="64"/>
      <c r="O897" s="86" t="s">
        <v>380</v>
      </c>
      <c r="P897" s="86" t="s">
        <v>17653</v>
      </c>
      <c r="Q897" s="86" t="s">
        <v>17668</v>
      </c>
      <c r="R897" s="86"/>
      <c r="S897" s="86"/>
      <c r="T897" s="180"/>
    </row>
    <row r="898" spans="1:20" ht="16.5" customHeight="1">
      <c r="A898" s="665"/>
      <c r="B898" s="665"/>
      <c r="C898" s="665"/>
      <c r="D898" s="665"/>
      <c r="E898" s="665"/>
      <c r="F898" s="665"/>
      <c r="G898" s="26">
        <v>2</v>
      </c>
      <c r="H898" s="26" t="s">
        <v>13108</v>
      </c>
      <c r="I898" s="26" t="s">
        <v>13007</v>
      </c>
      <c r="J898" s="86" t="s">
        <v>158</v>
      </c>
      <c r="K898" s="86"/>
      <c r="L898" s="665"/>
      <c r="M898" s="469"/>
      <c r="N898" s="64"/>
      <c r="O898" s="86" t="s">
        <v>380</v>
      </c>
      <c r="P898" s="86" t="s">
        <v>17653</v>
      </c>
      <c r="Q898" s="86" t="s">
        <v>17668</v>
      </c>
      <c r="R898" s="86"/>
      <c r="S898" s="86"/>
      <c r="T898" s="180"/>
    </row>
    <row r="899" spans="1:20" ht="16.5" customHeight="1">
      <c r="A899" s="665"/>
      <c r="B899" s="665"/>
      <c r="C899" s="665"/>
      <c r="D899" s="665"/>
      <c r="E899" s="665"/>
      <c r="F899" s="665"/>
      <c r="G899" s="26">
        <v>3</v>
      </c>
      <c r="H899" s="26" t="s">
        <v>16461</v>
      </c>
      <c r="I899" s="26" t="s">
        <v>16313</v>
      </c>
      <c r="J899" s="86" t="s">
        <v>158</v>
      </c>
      <c r="K899" s="86"/>
      <c r="L899" s="665"/>
      <c r="M899" s="469"/>
      <c r="N899" s="64"/>
      <c r="O899" s="86" t="s">
        <v>380</v>
      </c>
      <c r="P899" s="86" t="s">
        <v>17653</v>
      </c>
      <c r="Q899" s="86" t="s">
        <v>17668</v>
      </c>
      <c r="R899" s="86"/>
      <c r="S899" s="86"/>
      <c r="T899" s="180"/>
    </row>
    <row r="900" spans="1:20" ht="27" customHeight="1">
      <c r="A900" s="666"/>
      <c r="B900" s="666"/>
      <c r="C900" s="666"/>
      <c r="D900" s="666"/>
      <c r="E900" s="666"/>
      <c r="F900" s="666"/>
      <c r="G900" s="26">
        <v>4</v>
      </c>
      <c r="H900" s="26" t="s">
        <v>15098</v>
      </c>
      <c r="I900" s="26" t="s">
        <v>13007</v>
      </c>
      <c r="J900" s="86" t="s">
        <v>158</v>
      </c>
      <c r="K900" s="86"/>
      <c r="L900" s="666"/>
      <c r="M900" s="469"/>
      <c r="N900" s="64"/>
      <c r="O900" s="86" t="s">
        <v>380</v>
      </c>
      <c r="P900" s="86" t="s">
        <v>17653</v>
      </c>
      <c r="Q900" s="86" t="s">
        <v>17668</v>
      </c>
      <c r="R900" s="86"/>
      <c r="S900" s="86"/>
      <c r="T900" s="180"/>
    </row>
    <row r="901" spans="1:20" ht="16.5" customHeight="1">
      <c r="A901" s="26" t="s">
        <v>17669</v>
      </c>
      <c r="B901" s="26" t="s">
        <v>15505</v>
      </c>
      <c r="C901" s="26" t="s">
        <v>8943</v>
      </c>
      <c r="D901" s="333" t="s">
        <v>17664</v>
      </c>
      <c r="E901" s="333" t="s">
        <v>17445</v>
      </c>
      <c r="F901" s="333" t="s">
        <v>15398</v>
      </c>
      <c r="G901" s="26">
        <v>1</v>
      </c>
      <c r="H901" s="26" t="s">
        <v>13006</v>
      </c>
      <c r="I901" s="26" t="s">
        <v>17431</v>
      </c>
      <c r="J901" s="86" t="s">
        <v>158</v>
      </c>
      <c r="K901" s="86"/>
      <c r="L901" s="86"/>
      <c r="M901" s="86"/>
      <c r="N901" s="64"/>
      <c r="O901" s="86" t="s">
        <v>380</v>
      </c>
      <c r="P901" s="86" t="s">
        <v>17653</v>
      </c>
      <c r="Q901" s="86" t="s">
        <v>17670</v>
      </c>
      <c r="R901" s="86"/>
      <c r="S901" s="86"/>
      <c r="T901" s="180"/>
    </row>
    <row r="902" spans="1:20" ht="16.5" customHeight="1">
      <c r="A902" s="735" t="s">
        <v>17671</v>
      </c>
      <c r="B902" s="735" t="s">
        <v>15505</v>
      </c>
      <c r="C902" s="735" t="s">
        <v>8943</v>
      </c>
      <c r="D902" s="740" t="s">
        <v>17451</v>
      </c>
      <c r="E902" s="740" t="s">
        <v>17674</v>
      </c>
      <c r="F902" s="740" t="s">
        <v>15398</v>
      </c>
      <c r="G902" s="26">
        <v>1</v>
      </c>
      <c r="H902" s="26" t="s">
        <v>15090</v>
      </c>
      <c r="I902" s="26" t="s">
        <v>13007</v>
      </c>
      <c r="J902" s="86" t="s">
        <v>158</v>
      </c>
      <c r="K902" s="86"/>
      <c r="L902" s="734"/>
      <c r="M902" s="86"/>
      <c r="N902" s="64"/>
      <c r="O902" s="86" t="s">
        <v>380</v>
      </c>
      <c r="P902" s="86" t="s">
        <v>17675</v>
      </c>
      <c r="Q902" s="86" t="s">
        <v>17676</v>
      </c>
      <c r="R902" s="86"/>
      <c r="S902" s="86"/>
      <c r="T902" s="180"/>
    </row>
    <row r="903" spans="1:20" ht="27" customHeight="1">
      <c r="A903" s="665"/>
      <c r="B903" s="665"/>
      <c r="C903" s="665"/>
      <c r="D903" s="665"/>
      <c r="E903" s="665"/>
      <c r="F903" s="665"/>
      <c r="G903" s="26">
        <v>2</v>
      </c>
      <c r="H903" s="26" t="s">
        <v>13108</v>
      </c>
      <c r="I903" s="26" t="s">
        <v>13007</v>
      </c>
      <c r="J903" s="86" t="s">
        <v>158</v>
      </c>
      <c r="K903" s="86"/>
      <c r="L903" s="665"/>
      <c r="M903" s="86"/>
      <c r="N903" s="64"/>
      <c r="O903" s="86" t="s">
        <v>380</v>
      </c>
      <c r="P903" s="86" t="s">
        <v>17675</v>
      </c>
      <c r="Q903" s="86" t="s">
        <v>17676</v>
      </c>
      <c r="R903" s="86"/>
      <c r="S903" s="86"/>
      <c r="T903" s="180"/>
    </row>
    <row r="904" spans="1:20" ht="16.5" customHeight="1">
      <c r="A904" s="665"/>
      <c r="B904" s="665"/>
      <c r="C904" s="665"/>
      <c r="D904" s="665"/>
      <c r="E904" s="665"/>
      <c r="F904" s="665"/>
      <c r="G904" s="26">
        <v>3</v>
      </c>
      <c r="H904" s="26" t="s">
        <v>17455</v>
      </c>
      <c r="I904" s="26" t="s">
        <v>13007</v>
      </c>
      <c r="J904" s="86" t="s">
        <v>158</v>
      </c>
      <c r="K904" s="86"/>
      <c r="L904" s="665"/>
      <c r="M904" s="86"/>
      <c r="N904" s="64"/>
      <c r="O904" s="86" t="s">
        <v>380</v>
      </c>
      <c r="P904" s="86" t="s">
        <v>17675</v>
      </c>
      <c r="Q904" s="86" t="s">
        <v>17676</v>
      </c>
      <c r="R904" s="86"/>
      <c r="S904" s="86"/>
      <c r="T904" s="180"/>
    </row>
    <row r="905" spans="1:20" ht="16.5" customHeight="1">
      <c r="A905" s="665"/>
      <c r="B905" s="665"/>
      <c r="C905" s="665"/>
      <c r="D905" s="665"/>
      <c r="E905" s="665"/>
      <c r="F905" s="665"/>
      <c r="G905" s="26">
        <v>4</v>
      </c>
      <c r="H905" s="26" t="s">
        <v>16468</v>
      </c>
      <c r="I905" s="26" t="s">
        <v>13007</v>
      </c>
      <c r="J905" s="86" t="s">
        <v>158</v>
      </c>
      <c r="K905" s="86"/>
      <c r="L905" s="665"/>
      <c r="M905" s="86"/>
      <c r="N905" s="64"/>
      <c r="O905" s="86" t="s">
        <v>380</v>
      </c>
      <c r="P905" s="86" t="s">
        <v>17675</v>
      </c>
      <c r="Q905" s="86" t="s">
        <v>17676</v>
      </c>
      <c r="R905" s="86"/>
      <c r="S905" s="86"/>
      <c r="T905" s="180"/>
    </row>
    <row r="906" spans="1:20" ht="27" customHeight="1">
      <c r="A906" s="665"/>
      <c r="B906" s="665"/>
      <c r="C906" s="665"/>
      <c r="D906" s="665"/>
      <c r="E906" s="665"/>
      <c r="F906" s="665"/>
      <c r="G906" s="26">
        <v>5</v>
      </c>
      <c r="H906" s="26" t="s">
        <v>15984</v>
      </c>
      <c r="I906" s="26" t="s">
        <v>16900</v>
      </c>
      <c r="J906" s="86" t="s">
        <v>158</v>
      </c>
      <c r="K906" s="86"/>
      <c r="L906" s="665"/>
      <c r="M906" s="86"/>
      <c r="N906" s="64"/>
      <c r="O906" s="86" t="s">
        <v>380</v>
      </c>
      <c r="P906" s="86" t="s">
        <v>17675</v>
      </c>
      <c r="Q906" s="86" t="s">
        <v>17676</v>
      </c>
      <c r="R906" s="86"/>
      <c r="S906" s="86"/>
      <c r="T906" s="180"/>
    </row>
    <row r="907" spans="1:20" ht="16.5" customHeight="1">
      <c r="A907" s="666"/>
      <c r="B907" s="666"/>
      <c r="C907" s="666"/>
      <c r="D907" s="666"/>
      <c r="E907" s="666"/>
      <c r="F907" s="666"/>
      <c r="G907" s="26">
        <v>6</v>
      </c>
      <c r="H907" s="26" t="s">
        <v>15098</v>
      </c>
      <c r="I907" s="26" t="s">
        <v>13007</v>
      </c>
      <c r="J907" s="86" t="s">
        <v>158</v>
      </c>
      <c r="K907" s="86"/>
      <c r="L907" s="666"/>
      <c r="M907" s="86"/>
      <c r="N907" s="64"/>
      <c r="O907" s="86" t="s">
        <v>380</v>
      </c>
      <c r="P907" s="86" t="s">
        <v>17675</v>
      </c>
      <c r="Q907" s="86" t="s">
        <v>17676</v>
      </c>
      <c r="R907" s="86"/>
      <c r="S907" s="86"/>
      <c r="T907" s="180"/>
    </row>
    <row r="908" spans="1:20" ht="16.5" customHeight="1">
      <c r="A908" s="735" t="s">
        <v>17687</v>
      </c>
      <c r="B908" s="735" t="s">
        <v>15505</v>
      </c>
      <c r="C908" s="735" t="s">
        <v>8943</v>
      </c>
      <c r="D908" s="740" t="s">
        <v>17460</v>
      </c>
      <c r="E908" s="740" t="s">
        <v>17689</v>
      </c>
      <c r="F908" s="740" t="s">
        <v>15398</v>
      </c>
      <c r="G908" s="26">
        <v>1</v>
      </c>
      <c r="H908" s="26" t="s">
        <v>15090</v>
      </c>
      <c r="I908" s="26" t="s">
        <v>13007</v>
      </c>
      <c r="J908" s="86" t="s">
        <v>158</v>
      </c>
      <c r="K908" s="86"/>
      <c r="L908" s="734"/>
      <c r="M908" s="86"/>
      <c r="N908" s="64"/>
      <c r="O908" s="86" t="s">
        <v>380</v>
      </c>
      <c r="P908" s="86" t="s">
        <v>17675</v>
      </c>
      <c r="Q908" s="86" t="s">
        <v>17691</v>
      </c>
      <c r="R908" s="86"/>
      <c r="S908" s="86"/>
      <c r="T908" s="180"/>
    </row>
    <row r="909" spans="1:20" ht="16.5" customHeight="1">
      <c r="A909" s="665"/>
      <c r="B909" s="665"/>
      <c r="C909" s="665"/>
      <c r="D909" s="665"/>
      <c r="E909" s="665"/>
      <c r="F909" s="665"/>
      <c r="G909" s="26">
        <v>2</v>
      </c>
      <c r="H909" s="26" t="s">
        <v>13108</v>
      </c>
      <c r="I909" s="26" t="s">
        <v>13007</v>
      </c>
      <c r="J909" s="86" t="s">
        <v>158</v>
      </c>
      <c r="K909" s="86"/>
      <c r="L909" s="665"/>
      <c r="M909" s="86"/>
      <c r="N909" s="64"/>
      <c r="O909" s="86" t="s">
        <v>380</v>
      </c>
      <c r="P909" s="86" t="s">
        <v>17675</v>
      </c>
      <c r="Q909" s="86" t="s">
        <v>17691</v>
      </c>
      <c r="R909" s="86"/>
      <c r="S909" s="86"/>
      <c r="T909" s="180"/>
    </row>
    <row r="910" spans="1:20" ht="27" customHeight="1">
      <c r="A910" s="665"/>
      <c r="B910" s="665"/>
      <c r="C910" s="665"/>
      <c r="D910" s="665"/>
      <c r="E910" s="665"/>
      <c r="F910" s="665"/>
      <c r="G910" s="26">
        <v>3</v>
      </c>
      <c r="H910" s="26" t="s">
        <v>17455</v>
      </c>
      <c r="I910" s="26" t="s">
        <v>13007</v>
      </c>
      <c r="J910" s="86" t="s">
        <v>158</v>
      </c>
      <c r="K910" s="86"/>
      <c r="L910" s="665"/>
      <c r="M910" s="86"/>
      <c r="N910" s="64"/>
      <c r="O910" s="86" t="s">
        <v>380</v>
      </c>
      <c r="P910" s="86" t="s">
        <v>17675</v>
      </c>
      <c r="Q910" s="86" t="s">
        <v>17691</v>
      </c>
      <c r="R910" s="86"/>
      <c r="S910" s="86"/>
      <c r="T910" s="180"/>
    </row>
    <row r="911" spans="1:20" ht="16.5" customHeight="1">
      <c r="A911" s="665"/>
      <c r="B911" s="665"/>
      <c r="C911" s="665"/>
      <c r="D911" s="665"/>
      <c r="E911" s="665"/>
      <c r="F911" s="665"/>
      <c r="G911" s="26">
        <v>4</v>
      </c>
      <c r="H911" s="26" t="s">
        <v>16479</v>
      </c>
      <c r="I911" s="26" t="s">
        <v>13007</v>
      </c>
      <c r="J911" s="86" t="s">
        <v>158</v>
      </c>
      <c r="K911" s="86"/>
      <c r="L911" s="665"/>
      <c r="M911" s="86"/>
      <c r="N911" s="64"/>
      <c r="O911" s="86" t="s">
        <v>380</v>
      </c>
      <c r="P911" s="86" t="s">
        <v>17675</v>
      </c>
      <c r="Q911" s="86" t="s">
        <v>17691</v>
      </c>
      <c r="R911" s="86"/>
      <c r="S911" s="86"/>
      <c r="T911" s="180"/>
    </row>
    <row r="912" spans="1:20" ht="16.5" customHeight="1">
      <c r="A912" s="665"/>
      <c r="B912" s="665"/>
      <c r="C912" s="665"/>
      <c r="D912" s="665"/>
      <c r="E912" s="665"/>
      <c r="F912" s="665"/>
      <c r="G912" s="26">
        <v>5</v>
      </c>
      <c r="H912" s="26" t="s">
        <v>15984</v>
      </c>
      <c r="I912" s="26" t="s">
        <v>16900</v>
      </c>
      <c r="J912" s="86" t="s">
        <v>158</v>
      </c>
      <c r="K912" s="86"/>
      <c r="L912" s="665"/>
      <c r="M912" s="86"/>
      <c r="N912" s="64"/>
      <c r="O912" s="86" t="s">
        <v>380</v>
      </c>
      <c r="P912" s="86" t="s">
        <v>17675</v>
      </c>
      <c r="Q912" s="86" t="s">
        <v>17691</v>
      </c>
      <c r="R912" s="86"/>
      <c r="S912" s="86"/>
      <c r="T912" s="180"/>
    </row>
    <row r="913" spans="1:20" ht="27" customHeight="1">
      <c r="A913" s="666"/>
      <c r="B913" s="666"/>
      <c r="C913" s="666"/>
      <c r="D913" s="666"/>
      <c r="E913" s="666"/>
      <c r="F913" s="666"/>
      <c r="G913" s="26">
        <v>6</v>
      </c>
      <c r="H913" s="26" t="s">
        <v>15098</v>
      </c>
      <c r="I913" s="26" t="s">
        <v>13007</v>
      </c>
      <c r="J913" s="86" t="s">
        <v>158</v>
      </c>
      <c r="K913" s="86"/>
      <c r="L913" s="666"/>
      <c r="M913" s="86"/>
      <c r="N913" s="64"/>
      <c r="O913" s="86" t="s">
        <v>380</v>
      </c>
      <c r="P913" s="86" t="s">
        <v>17675</v>
      </c>
      <c r="Q913" s="86" t="s">
        <v>17691</v>
      </c>
      <c r="R913" s="86"/>
      <c r="S913" s="86"/>
      <c r="T913" s="180"/>
    </row>
    <row r="914" spans="1:20" ht="16.5" customHeight="1">
      <c r="A914" s="735" t="s">
        <v>17693</v>
      </c>
      <c r="B914" s="735" t="s">
        <v>15505</v>
      </c>
      <c r="C914" s="735" t="s">
        <v>8943</v>
      </c>
      <c r="D914" s="740" t="s">
        <v>17472</v>
      </c>
      <c r="E914" s="740" t="s">
        <v>17694</v>
      </c>
      <c r="F914" s="740" t="s">
        <v>15398</v>
      </c>
      <c r="G914" s="26">
        <v>1</v>
      </c>
      <c r="H914" s="26" t="s">
        <v>15090</v>
      </c>
      <c r="I914" s="26" t="s">
        <v>13007</v>
      </c>
      <c r="J914" s="86" t="s">
        <v>158</v>
      </c>
      <c r="K914" s="86"/>
      <c r="L914" s="734"/>
      <c r="M914" s="86"/>
      <c r="N914" s="64"/>
      <c r="O914" s="86" t="s">
        <v>380</v>
      </c>
      <c r="P914" s="86" t="s">
        <v>17696</v>
      </c>
      <c r="Q914" s="86" t="s">
        <v>17697</v>
      </c>
      <c r="R914" s="86"/>
      <c r="S914" s="86"/>
      <c r="T914" s="180"/>
    </row>
    <row r="915" spans="1:20" ht="16.5" customHeight="1">
      <c r="A915" s="665"/>
      <c r="B915" s="665"/>
      <c r="C915" s="665"/>
      <c r="D915" s="665"/>
      <c r="E915" s="665"/>
      <c r="F915" s="665"/>
      <c r="G915" s="26">
        <v>2</v>
      </c>
      <c r="H915" s="26" t="s">
        <v>13108</v>
      </c>
      <c r="I915" s="26" t="s">
        <v>13007</v>
      </c>
      <c r="J915" s="86" t="s">
        <v>158</v>
      </c>
      <c r="K915" s="86"/>
      <c r="L915" s="665"/>
      <c r="M915" s="86"/>
      <c r="N915" s="64"/>
      <c r="O915" s="86" t="s">
        <v>380</v>
      </c>
      <c r="P915" s="86" t="s">
        <v>17696</v>
      </c>
      <c r="Q915" s="86" t="s">
        <v>17697</v>
      </c>
      <c r="R915" s="86"/>
      <c r="S915" s="86"/>
      <c r="T915" s="180"/>
    </row>
    <row r="916" spans="1:20" ht="54" customHeight="1">
      <c r="A916" s="665"/>
      <c r="B916" s="665"/>
      <c r="C916" s="665"/>
      <c r="D916" s="665"/>
      <c r="E916" s="665"/>
      <c r="F916" s="665"/>
      <c r="G916" s="26">
        <v>3</v>
      </c>
      <c r="H916" s="26" t="s">
        <v>16484</v>
      </c>
      <c r="I916" s="26" t="s">
        <v>17701</v>
      </c>
      <c r="J916" s="86" t="s">
        <v>158</v>
      </c>
      <c r="K916" s="86"/>
      <c r="L916" s="665"/>
      <c r="M916" s="86"/>
      <c r="N916" s="64"/>
      <c r="O916" s="86" t="s">
        <v>380</v>
      </c>
      <c r="P916" s="86" t="s">
        <v>17696</v>
      </c>
      <c r="Q916" s="86" t="s">
        <v>17697</v>
      </c>
      <c r="R916" s="86"/>
      <c r="S916" s="86"/>
      <c r="T916" s="180"/>
    </row>
    <row r="917" spans="1:20" ht="16.5" customHeight="1">
      <c r="A917" s="666"/>
      <c r="B917" s="666"/>
      <c r="C917" s="666"/>
      <c r="D917" s="666"/>
      <c r="E917" s="666"/>
      <c r="F917" s="666"/>
      <c r="G917" s="26">
        <v>4</v>
      </c>
      <c r="H917" s="26" t="s">
        <v>15098</v>
      </c>
      <c r="I917" s="26" t="s">
        <v>13007</v>
      </c>
      <c r="J917" s="86" t="s">
        <v>158</v>
      </c>
      <c r="K917" s="86"/>
      <c r="L917" s="666"/>
      <c r="M917" s="86"/>
      <c r="N917" s="64"/>
      <c r="O917" s="86" t="s">
        <v>380</v>
      </c>
      <c r="P917" s="86" t="s">
        <v>17696</v>
      </c>
      <c r="Q917" s="86" t="s">
        <v>17697</v>
      </c>
      <c r="R917" s="86"/>
      <c r="S917" s="86"/>
      <c r="T917" s="180"/>
    </row>
    <row r="918" spans="1:20" ht="16.5" customHeight="1">
      <c r="A918" s="26" t="s">
        <v>17702</v>
      </c>
      <c r="B918" s="26" t="s">
        <v>15505</v>
      </c>
      <c r="C918" s="26" t="s">
        <v>8943</v>
      </c>
      <c r="D918" s="333" t="s">
        <v>17664</v>
      </c>
      <c r="E918" s="333" t="s">
        <v>17445</v>
      </c>
      <c r="F918" s="333" t="s">
        <v>15398</v>
      </c>
      <c r="G918" s="26">
        <v>1</v>
      </c>
      <c r="H918" s="26" t="s">
        <v>13006</v>
      </c>
      <c r="I918" s="26" t="s">
        <v>17431</v>
      </c>
      <c r="J918" s="86" t="s">
        <v>158</v>
      </c>
      <c r="K918" s="86"/>
      <c r="L918" s="86"/>
      <c r="M918" s="86"/>
      <c r="N918" s="64"/>
      <c r="O918" s="86" t="s">
        <v>380</v>
      </c>
      <c r="P918" s="86" t="s">
        <v>17696</v>
      </c>
      <c r="Q918" s="86" t="s">
        <v>17703</v>
      </c>
      <c r="R918" s="86"/>
      <c r="S918" s="86"/>
      <c r="T918" s="180"/>
    </row>
    <row r="919" spans="1:20" ht="16.5" customHeight="1">
      <c r="A919" s="735" t="s">
        <v>17705</v>
      </c>
      <c r="B919" s="735" t="s">
        <v>15505</v>
      </c>
      <c r="C919" s="735" t="s">
        <v>8943</v>
      </c>
      <c r="D919" s="740" t="s">
        <v>17489</v>
      </c>
      <c r="E919" s="740" t="s">
        <v>17708</v>
      </c>
      <c r="F919" s="740" t="s">
        <v>15398</v>
      </c>
      <c r="G919" s="26">
        <v>1</v>
      </c>
      <c r="H919" s="26" t="s">
        <v>15090</v>
      </c>
      <c r="I919" s="26" t="s">
        <v>13007</v>
      </c>
      <c r="J919" s="86" t="s">
        <v>158</v>
      </c>
      <c r="K919" s="86"/>
      <c r="L919" s="734"/>
      <c r="M919" s="86"/>
      <c r="N919" s="64"/>
      <c r="O919" s="86" t="s">
        <v>380</v>
      </c>
      <c r="P919" s="86" t="s">
        <v>17696</v>
      </c>
      <c r="Q919" s="86" t="s">
        <v>17712</v>
      </c>
      <c r="R919" s="86"/>
      <c r="S919" s="86"/>
      <c r="T919" s="180"/>
    </row>
    <row r="920" spans="1:20" ht="16.5" customHeight="1">
      <c r="A920" s="665"/>
      <c r="B920" s="665"/>
      <c r="C920" s="665"/>
      <c r="D920" s="665"/>
      <c r="E920" s="665"/>
      <c r="F920" s="665"/>
      <c r="G920" s="26">
        <v>2</v>
      </c>
      <c r="H920" s="26" t="s">
        <v>17713</v>
      </c>
      <c r="I920" s="26" t="s">
        <v>13007</v>
      </c>
      <c r="J920" s="86" t="s">
        <v>158</v>
      </c>
      <c r="K920" s="86"/>
      <c r="L920" s="665"/>
      <c r="M920" s="86"/>
      <c r="N920" s="64"/>
      <c r="O920" s="86" t="s">
        <v>380</v>
      </c>
      <c r="P920" s="86" t="s">
        <v>17696</v>
      </c>
      <c r="Q920" s="86" t="s">
        <v>17712</v>
      </c>
      <c r="R920" s="86"/>
      <c r="S920" s="86"/>
      <c r="T920" s="180"/>
    </row>
    <row r="921" spans="1:20" ht="16.5" customHeight="1">
      <c r="A921" s="665"/>
      <c r="B921" s="665"/>
      <c r="C921" s="665"/>
      <c r="D921" s="665"/>
      <c r="E921" s="665"/>
      <c r="F921" s="665"/>
      <c r="G921" s="26">
        <v>3</v>
      </c>
      <c r="H921" s="26" t="s">
        <v>16484</v>
      </c>
      <c r="I921" s="26" t="s">
        <v>13007</v>
      </c>
      <c r="J921" s="86" t="s">
        <v>158</v>
      </c>
      <c r="K921" s="86"/>
      <c r="L921" s="665"/>
      <c r="M921" s="86"/>
      <c r="N921" s="64"/>
      <c r="O921" s="86" t="s">
        <v>380</v>
      </c>
      <c r="P921" s="86" t="s">
        <v>17696</v>
      </c>
      <c r="Q921" s="86" t="s">
        <v>17712</v>
      </c>
      <c r="R921" s="86"/>
      <c r="S921" s="86"/>
      <c r="T921" s="180"/>
    </row>
    <row r="922" spans="1:20" ht="16.5" customHeight="1">
      <c r="A922" s="665"/>
      <c r="B922" s="665"/>
      <c r="C922" s="665"/>
      <c r="D922" s="665"/>
      <c r="E922" s="665"/>
      <c r="F922" s="665"/>
      <c r="G922" s="26">
        <v>4</v>
      </c>
      <c r="H922" s="26" t="s">
        <v>15984</v>
      </c>
      <c r="I922" s="26" t="s">
        <v>16900</v>
      </c>
      <c r="J922" s="86" t="s">
        <v>158</v>
      </c>
      <c r="K922" s="86"/>
      <c r="L922" s="665"/>
      <c r="M922" s="86"/>
      <c r="N922" s="64"/>
      <c r="O922" s="86" t="s">
        <v>380</v>
      </c>
      <c r="P922" s="86" t="s">
        <v>17696</v>
      </c>
      <c r="Q922" s="86" t="s">
        <v>17712</v>
      </c>
      <c r="R922" s="86"/>
      <c r="S922" s="86"/>
      <c r="T922" s="180"/>
    </row>
    <row r="923" spans="1:20" ht="27" customHeight="1">
      <c r="A923" s="666"/>
      <c r="B923" s="666"/>
      <c r="C923" s="666"/>
      <c r="D923" s="666"/>
      <c r="E923" s="666"/>
      <c r="F923" s="666"/>
      <c r="G923" s="26">
        <v>5</v>
      </c>
      <c r="H923" s="26" t="s">
        <v>15098</v>
      </c>
      <c r="I923" s="26" t="s">
        <v>13007</v>
      </c>
      <c r="J923" s="86" t="s">
        <v>158</v>
      </c>
      <c r="K923" s="86"/>
      <c r="L923" s="666"/>
      <c r="M923" s="86"/>
      <c r="N923" s="64"/>
      <c r="O923" s="86" t="s">
        <v>380</v>
      </c>
      <c r="P923" s="86" t="s">
        <v>17696</v>
      </c>
      <c r="Q923" s="86" t="s">
        <v>17712</v>
      </c>
      <c r="R923" s="86"/>
      <c r="S923" s="86"/>
      <c r="T923" s="180"/>
    </row>
    <row r="924" spans="1:20" ht="16.5" customHeight="1">
      <c r="A924" s="735" t="s">
        <v>17716</v>
      </c>
      <c r="B924" s="735" t="s">
        <v>15505</v>
      </c>
      <c r="C924" s="735" t="s">
        <v>8943</v>
      </c>
      <c r="D924" s="740" t="s">
        <v>17717</v>
      </c>
      <c r="E924" s="740" t="s">
        <v>17718</v>
      </c>
      <c r="F924" s="740" t="s">
        <v>15398</v>
      </c>
      <c r="G924" s="26">
        <v>1</v>
      </c>
      <c r="H924" s="26" t="s">
        <v>15090</v>
      </c>
      <c r="I924" s="26" t="s">
        <v>13007</v>
      </c>
      <c r="J924" s="86" t="s">
        <v>158</v>
      </c>
      <c r="K924" s="86"/>
      <c r="L924" s="734"/>
      <c r="M924" s="86"/>
      <c r="N924" s="64"/>
      <c r="O924" s="86" t="s">
        <v>380</v>
      </c>
      <c r="P924" s="86" t="s">
        <v>17696</v>
      </c>
      <c r="Q924" s="86" t="s">
        <v>17719</v>
      </c>
      <c r="R924" s="86"/>
      <c r="S924" s="86"/>
      <c r="T924" s="180"/>
    </row>
    <row r="925" spans="1:20" ht="16.5" customHeight="1">
      <c r="A925" s="665"/>
      <c r="B925" s="665"/>
      <c r="C925" s="665"/>
      <c r="D925" s="665"/>
      <c r="E925" s="665"/>
      <c r="F925" s="665"/>
      <c r="G925" s="26">
        <v>2</v>
      </c>
      <c r="H925" s="26" t="s">
        <v>17713</v>
      </c>
      <c r="I925" s="26" t="s">
        <v>13007</v>
      </c>
      <c r="J925" s="86" t="s">
        <v>158</v>
      </c>
      <c r="K925" s="86"/>
      <c r="L925" s="665"/>
      <c r="M925" s="86"/>
      <c r="N925" s="64"/>
      <c r="O925" s="86" t="s">
        <v>380</v>
      </c>
      <c r="P925" s="86" t="s">
        <v>17696</v>
      </c>
      <c r="Q925" s="86" t="s">
        <v>17719</v>
      </c>
      <c r="R925" s="86"/>
      <c r="S925" s="86"/>
      <c r="T925" s="180"/>
    </row>
    <row r="926" spans="1:20" ht="16.5" customHeight="1">
      <c r="A926" s="665"/>
      <c r="B926" s="665"/>
      <c r="C926" s="665"/>
      <c r="D926" s="665"/>
      <c r="E926" s="665"/>
      <c r="F926" s="665"/>
      <c r="G926" s="26">
        <v>3</v>
      </c>
      <c r="H926" s="26" t="s">
        <v>16484</v>
      </c>
      <c r="I926" s="26" t="s">
        <v>13007</v>
      </c>
      <c r="J926" s="86" t="s">
        <v>158</v>
      </c>
      <c r="K926" s="86"/>
      <c r="L926" s="665"/>
      <c r="M926" s="86"/>
      <c r="N926" s="64"/>
      <c r="O926" s="86" t="s">
        <v>380</v>
      </c>
      <c r="P926" s="86" t="s">
        <v>17696</v>
      </c>
      <c r="Q926" s="86" t="s">
        <v>17719</v>
      </c>
      <c r="R926" s="86"/>
      <c r="S926" s="86"/>
      <c r="T926" s="180"/>
    </row>
    <row r="927" spans="1:20" ht="16.5" customHeight="1">
      <c r="A927" s="665"/>
      <c r="B927" s="665"/>
      <c r="C927" s="665"/>
      <c r="D927" s="665"/>
      <c r="E927" s="665"/>
      <c r="F927" s="665"/>
      <c r="G927" s="26">
        <v>4</v>
      </c>
      <c r="H927" s="26" t="s">
        <v>13006</v>
      </c>
      <c r="I927" s="26" t="s">
        <v>13007</v>
      </c>
      <c r="J927" s="86" t="s">
        <v>158</v>
      </c>
      <c r="K927" s="86"/>
      <c r="L927" s="665"/>
      <c r="M927" s="86"/>
      <c r="N927" s="64"/>
      <c r="O927" s="86" t="s">
        <v>380</v>
      </c>
      <c r="P927" s="86" t="s">
        <v>17696</v>
      </c>
      <c r="Q927" s="86" t="s">
        <v>17719</v>
      </c>
      <c r="R927" s="86"/>
      <c r="S927" s="86"/>
      <c r="T927" s="180"/>
    </row>
    <row r="928" spans="1:20" ht="16.5" customHeight="1">
      <c r="A928" s="665"/>
      <c r="B928" s="665"/>
      <c r="C928" s="665"/>
      <c r="D928" s="665"/>
      <c r="E928" s="665"/>
      <c r="F928" s="665"/>
      <c r="G928" s="26">
        <v>5</v>
      </c>
      <c r="H928" s="26" t="s">
        <v>15984</v>
      </c>
      <c r="I928" s="26" t="s">
        <v>15985</v>
      </c>
      <c r="J928" s="86" t="s">
        <v>158</v>
      </c>
      <c r="K928" s="86"/>
      <c r="L928" s="665"/>
      <c r="M928" s="86"/>
      <c r="N928" s="64"/>
      <c r="O928" s="86" t="s">
        <v>380</v>
      </c>
      <c r="P928" s="86" t="s">
        <v>17696</v>
      </c>
      <c r="Q928" s="86" t="s">
        <v>17719</v>
      </c>
      <c r="R928" s="86"/>
      <c r="S928" s="86"/>
      <c r="T928" s="180"/>
    </row>
    <row r="929" spans="1:20" ht="16.5" customHeight="1">
      <c r="A929" s="666"/>
      <c r="B929" s="666"/>
      <c r="C929" s="666"/>
      <c r="D929" s="666"/>
      <c r="E929" s="666"/>
      <c r="F929" s="666"/>
      <c r="G929" s="26">
        <v>6</v>
      </c>
      <c r="H929" s="26" t="s">
        <v>15098</v>
      </c>
      <c r="I929" s="26" t="s">
        <v>13007</v>
      </c>
      <c r="J929" s="86" t="s">
        <v>158</v>
      </c>
      <c r="K929" s="86"/>
      <c r="L929" s="666"/>
      <c r="M929" s="86"/>
      <c r="N929" s="64"/>
      <c r="O929" s="86" t="s">
        <v>380</v>
      </c>
      <c r="P929" s="86" t="s">
        <v>17696</v>
      </c>
      <c r="Q929" s="86" t="s">
        <v>17719</v>
      </c>
      <c r="R929" s="86"/>
      <c r="S929" s="86"/>
      <c r="T929" s="180"/>
    </row>
    <row r="930" spans="1:20" ht="27" customHeight="1">
      <c r="A930" s="735" t="s">
        <v>17721</v>
      </c>
      <c r="B930" s="735" t="s">
        <v>15505</v>
      </c>
      <c r="C930" s="735" t="s">
        <v>8943</v>
      </c>
      <c r="D930" s="740" t="s">
        <v>17717</v>
      </c>
      <c r="E930" s="740" t="s">
        <v>17506</v>
      </c>
      <c r="F930" s="740" t="s">
        <v>15398</v>
      </c>
      <c r="G930" s="26">
        <v>1</v>
      </c>
      <c r="H930" s="26" t="s">
        <v>15090</v>
      </c>
      <c r="I930" s="26" t="s">
        <v>13007</v>
      </c>
      <c r="J930" s="86" t="s">
        <v>158</v>
      </c>
      <c r="K930" s="86"/>
      <c r="L930" s="734"/>
      <c r="M930" s="86"/>
      <c r="N930" s="64"/>
      <c r="O930" s="86" t="s">
        <v>380</v>
      </c>
      <c r="P930" s="86" t="s">
        <v>17696</v>
      </c>
      <c r="Q930" s="86" t="s">
        <v>17722</v>
      </c>
      <c r="R930" s="86"/>
      <c r="S930" s="86"/>
      <c r="T930" s="180"/>
    </row>
    <row r="931" spans="1:20" ht="16.5" customHeight="1">
      <c r="A931" s="665"/>
      <c r="B931" s="665"/>
      <c r="C931" s="665"/>
      <c r="D931" s="665"/>
      <c r="E931" s="665"/>
      <c r="F931" s="665"/>
      <c r="G931" s="26">
        <v>2</v>
      </c>
      <c r="H931" s="26" t="s">
        <v>15984</v>
      </c>
      <c r="I931" s="26" t="s">
        <v>15985</v>
      </c>
      <c r="J931" s="86" t="s">
        <v>158</v>
      </c>
      <c r="K931" s="86"/>
      <c r="L931" s="665"/>
      <c r="M931" s="86"/>
      <c r="N931" s="64"/>
      <c r="O931" s="86" t="s">
        <v>380</v>
      </c>
      <c r="P931" s="86" t="s">
        <v>17696</v>
      </c>
      <c r="Q931" s="86" t="s">
        <v>17722</v>
      </c>
      <c r="R931" s="86"/>
      <c r="S931" s="86"/>
      <c r="T931" s="180"/>
    </row>
    <row r="932" spans="1:20" ht="16.5" customHeight="1">
      <c r="A932" s="665"/>
      <c r="B932" s="665"/>
      <c r="C932" s="665"/>
      <c r="D932" s="665"/>
      <c r="E932" s="665"/>
      <c r="F932" s="665"/>
      <c r="G932" s="26">
        <v>3</v>
      </c>
      <c r="H932" s="26" t="s">
        <v>13108</v>
      </c>
      <c r="I932" s="26" t="s">
        <v>13007</v>
      </c>
      <c r="J932" s="86" t="s">
        <v>158</v>
      </c>
      <c r="K932" s="86"/>
      <c r="L932" s="665"/>
      <c r="M932" s="86"/>
      <c r="N932" s="64"/>
      <c r="O932" s="86" t="s">
        <v>380</v>
      </c>
      <c r="P932" s="86" t="s">
        <v>17696</v>
      </c>
      <c r="Q932" s="86" t="s">
        <v>17722</v>
      </c>
      <c r="R932" s="86"/>
      <c r="S932" s="86"/>
      <c r="T932" s="180"/>
    </row>
    <row r="933" spans="1:20" ht="16.5" customHeight="1">
      <c r="A933" s="665"/>
      <c r="B933" s="665"/>
      <c r="C933" s="665"/>
      <c r="D933" s="665"/>
      <c r="E933" s="665"/>
      <c r="F933" s="665"/>
      <c r="G933" s="26">
        <v>4</v>
      </c>
      <c r="H933" s="26" t="s">
        <v>16484</v>
      </c>
      <c r="I933" s="26" t="s">
        <v>13007</v>
      </c>
      <c r="J933" s="86" t="s">
        <v>158</v>
      </c>
      <c r="K933" s="86"/>
      <c r="L933" s="665"/>
      <c r="M933" s="86"/>
      <c r="N933" s="64"/>
      <c r="O933" s="86" t="s">
        <v>380</v>
      </c>
      <c r="P933" s="86" t="s">
        <v>17696</v>
      </c>
      <c r="Q933" s="86" t="s">
        <v>17722</v>
      </c>
      <c r="R933" s="86"/>
      <c r="S933" s="86"/>
      <c r="T933" s="180"/>
    </row>
    <row r="934" spans="1:20" ht="16.5" customHeight="1">
      <c r="A934" s="665"/>
      <c r="B934" s="665"/>
      <c r="C934" s="665"/>
      <c r="D934" s="665"/>
      <c r="E934" s="665"/>
      <c r="F934" s="665"/>
      <c r="G934" s="26">
        <v>5</v>
      </c>
      <c r="H934" s="26" t="s">
        <v>13006</v>
      </c>
      <c r="I934" s="26" t="s">
        <v>13007</v>
      </c>
      <c r="J934" s="86" t="s">
        <v>158</v>
      </c>
      <c r="K934" s="86"/>
      <c r="L934" s="665"/>
      <c r="M934" s="86"/>
      <c r="N934" s="64"/>
      <c r="O934" s="86" t="s">
        <v>380</v>
      </c>
      <c r="P934" s="86" t="s">
        <v>17696</v>
      </c>
      <c r="Q934" s="86" t="s">
        <v>17722</v>
      </c>
      <c r="R934" s="86"/>
      <c r="S934" s="86"/>
      <c r="T934" s="180"/>
    </row>
    <row r="935" spans="1:20" ht="16.5" customHeight="1">
      <c r="A935" s="665"/>
      <c r="B935" s="665"/>
      <c r="C935" s="665"/>
      <c r="D935" s="665"/>
      <c r="E935" s="665"/>
      <c r="F935" s="665"/>
      <c r="G935" s="26">
        <v>6</v>
      </c>
      <c r="H935" s="26" t="s">
        <v>17455</v>
      </c>
      <c r="I935" s="26" t="s">
        <v>16900</v>
      </c>
      <c r="J935" s="86" t="s">
        <v>158</v>
      </c>
      <c r="K935" s="86"/>
      <c r="L935" s="665"/>
      <c r="M935" s="86"/>
      <c r="N935" s="64"/>
      <c r="O935" s="86" t="s">
        <v>380</v>
      </c>
      <c r="P935" s="86" t="s">
        <v>17696</v>
      </c>
      <c r="Q935" s="86" t="s">
        <v>17722</v>
      </c>
      <c r="R935" s="86"/>
      <c r="S935" s="86"/>
      <c r="T935" s="180"/>
    </row>
    <row r="936" spans="1:20" ht="16.5" customHeight="1">
      <c r="A936" s="666"/>
      <c r="B936" s="666"/>
      <c r="C936" s="666"/>
      <c r="D936" s="666"/>
      <c r="E936" s="666"/>
      <c r="F936" s="666"/>
      <c r="G936" s="26">
        <v>7</v>
      </c>
      <c r="H936" s="26" t="s">
        <v>15098</v>
      </c>
      <c r="I936" s="26" t="s">
        <v>13007</v>
      </c>
      <c r="J936" s="86" t="s">
        <v>158</v>
      </c>
      <c r="K936" s="86"/>
      <c r="L936" s="666"/>
      <c r="M936" s="86"/>
      <c r="N936" s="64"/>
      <c r="O936" s="86" t="s">
        <v>380</v>
      </c>
      <c r="P936" s="86" t="s">
        <v>17696</v>
      </c>
      <c r="Q936" s="86" t="s">
        <v>17722</v>
      </c>
      <c r="R936" s="86"/>
      <c r="S936" s="86"/>
      <c r="T936" s="180"/>
    </row>
    <row r="937" spans="1:20" ht="27" customHeight="1">
      <c r="A937" s="735" t="s">
        <v>17733</v>
      </c>
      <c r="B937" s="735" t="s">
        <v>15505</v>
      </c>
      <c r="C937" s="735" t="s">
        <v>8943</v>
      </c>
      <c r="D937" s="740" t="s">
        <v>17516</v>
      </c>
      <c r="E937" s="740" t="s">
        <v>17105</v>
      </c>
      <c r="F937" s="740" t="s">
        <v>15398</v>
      </c>
      <c r="G937" s="26">
        <v>1</v>
      </c>
      <c r="H937" s="26" t="s">
        <v>15090</v>
      </c>
      <c r="I937" s="26" t="s">
        <v>13007</v>
      </c>
      <c r="J937" s="86" t="s">
        <v>158</v>
      </c>
      <c r="K937" s="86"/>
      <c r="L937" s="734"/>
      <c r="M937" s="469"/>
      <c r="N937" s="64"/>
      <c r="O937" s="86" t="s">
        <v>380</v>
      </c>
      <c r="P937" s="86" t="s">
        <v>17696</v>
      </c>
      <c r="Q937" s="86" t="s">
        <v>17734</v>
      </c>
      <c r="R937" s="86"/>
      <c r="S937" s="86"/>
      <c r="T937" s="180"/>
    </row>
    <row r="938" spans="1:20" ht="16.5" customHeight="1">
      <c r="A938" s="665"/>
      <c r="B938" s="665"/>
      <c r="C938" s="665"/>
      <c r="D938" s="665"/>
      <c r="E938" s="665"/>
      <c r="F938" s="665"/>
      <c r="G938" s="26">
        <v>2</v>
      </c>
      <c r="H938" s="26" t="s">
        <v>13108</v>
      </c>
      <c r="I938" s="26" t="s">
        <v>13007</v>
      </c>
      <c r="J938" s="86" t="s">
        <v>158</v>
      </c>
      <c r="K938" s="86"/>
      <c r="L938" s="665"/>
      <c r="M938" s="469"/>
      <c r="N938" s="64"/>
      <c r="O938" s="86" t="s">
        <v>380</v>
      </c>
      <c r="P938" s="86" t="s">
        <v>17696</v>
      </c>
      <c r="Q938" s="86" t="s">
        <v>17734</v>
      </c>
      <c r="R938" s="86"/>
      <c r="S938" s="86"/>
      <c r="T938" s="180"/>
    </row>
    <row r="939" spans="1:20" ht="16.5" customHeight="1">
      <c r="A939" s="665"/>
      <c r="B939" s="665"/>
      <c r="C939" s="665"/>
      <c r="D939" s="665"/>
      <c r="E939" s="665"/>
      <c r="F939" s="665"/>
      <c r="G939" s="26">
        <v>3</v>
      </c>
      <c r="H939" s="26" t="s">
        <v>16486</v>
      </c>
      <c r="I939" s="26" t="s">
        <v>17519</v>
      </c>
      <c r="J939" s="86" t="s">
        <v>158</v>
      </c>
      <c r="K939" s="86"/>
      <c r="L939" s="665"/>
      <c r="M939" s="469"/>
      <c r="N939" s="64"/>
      <c r="O939" s="86" t="s">
        <v>380</v>
      </c>
      <c r="P939" s="86" t="s">
        <v>17696</v>
      </c>
      <c r="Q939" s="86" t="s">
        <v>17734</v>
      </c>
      <c r="R939" s="86"/>
      <c r="S939" s="86"/>
      <c r="T939" s="180"/>
    </row>
    <row r="940" spans="1:20" ht="16.5" customHeight="1">
      <c r="A940" s="666"/>
      <c r="B940" s="666"/>
      <c r="C940" s="666"/>
      <c r="D940" s="666"/>
      <c r="E940" s="666"/>
      <c r="F940" s="666"/>
      <c r="G940" s="26">
        <v>4</v>
      </c>
      <c r="H940" s="26" t="s">
        <v>15098</v>
      </c>
      <c r="I940" s="26" t="s">
        <v>13007</v>
      </c>
      <c r="J940" s="86" t="s">
        <v>158</v>
      </c>
      <c r="K940" s="86"/>
      <c r="L940" s="666"/>
      <c r="M940" s="469"/>
      <c r="N940" s="64"/>
      <c r="O940" s="86" t="s">
        <v>380</v>
      </c>
      <c r="P940" s="86" t="s">
        <v>17696</v>
      </c>
      <c r="Q940" s="86" t="s">
        <v>17734</v>
      </c>
      <c r="R940" s="86"/>
      <c r="S940" s="86"/>
      <c r="T940" s="180"/>
    </row>
    <row r="941" spans="1:20" ht="16.5" customHeight="1">
      <c r="A941" s="26" t="s">
        <v>17735</v>
      </c>
      <c r="B941" s="26" t="s">
        <v>15505</v>
      </c>
      <c r="C941" s="26" t="s">
        <v>8943</v>
      </c>
      <c r="D941" s="333" t="s">
        <v>17521</v>
      </c>
      <c r="E941" s="333" t="s">
        <v>17522</v>
      </c>
      <c r="F941" s="333" t="s">
        <v>15398</v>
      </c>
      <c r="G941" s="26">
        <v>1</v>
      </c>
      <c r="H941" s="26" t="s">
        <v>13006</v>
      </c>
      <c r="I941" s="26" t="s">
        <v>17523</v>
      </c>
      <c r="J941" s="86" t="s">
        <v>158</v>
      </c>
      <c r="K941" s="86"/>
      <c r="L941" s="86"/>
      <c r="M941" s="417"/>
      <c r="N941" s="64"/>
      <c r="O941" s="86" t="s">
        <v>380</v>
      </c>
      <c r="P941" s="86" t="s">
        <v>17696</v>
      </c>
      <c r="Q941" s="86" t="s">
        <v>17736</v>
      </c>
      <c r="R941" s="86"/>
      <c r="S941" s="86"/>
      <c r="T941" s="180"/>
    </row>
    <row r="942" spans="1:20" ht="16.5" customHeight="1">
      <c r="A942" s="735" t="s">
        <v>17737</v>
      </c>
      <c r="B942" s="735" t="s">
        <v>15505</v>
      </c>
      <c r="C942" s="735" t="s">
        <v>8943</v>
      </c>
      <c r="D942" s="740" t="s">
        <v>17526</v>
      </c>
      <c r="E942" s="740" t="s">
        <v>17738</v>
      </c>
      <c r="F942" s="740" t="s">
        <v>15398</v>
      </c>
      <c r="G942" s="26">
        <v>1</v>
      </c>
      <c r="H942" s="26" t="s">
        <v>15090</v>
      </c>
      <c r="I942" s="26" t="s">
        <v>13007</v>
      </c>
      <c r="J942" s="86" t="s">
        <v>158</v>
      </c>
      <c r="K942" s="86"/>
      <c r="L942" s="734"/>
      <c r="M942" s="86"/>
      <c r="N942" s="64"/>
      <c r="O942" s="86" t="s">
        <v>380</v>
      </c>
      <c r="P942" s="86" t="s">
        <v>17739</v>
      </c>
      <c r="Q942" s="86" t="s">
        <v>17740</v>
      </c>
      <c r="R942" s="86"/>
      <c r="S942" s="86"/>
      <c r="T942" s="180"/>
    </row>
    <row r="943" spans="1:20" ht="16.5" customHeight="1">
      <c r="A943" s="665"/>
      <c r="B943" s="665"/>
      <c r="C943" s="665"/>
      <c r="D943" s="665"/>
      <c r="E943" s="665"/>
      <c r="F943" s="665"/>
      <c r="G943" s="26">
        <v>2</v>
      </c>
      <c r="H943" s="26" t="s">
        <v>13108</v>
      </c>
      <c r="I943" s="26" t="s">
        <v>13007</v>
      </c>
      <c r="J943" s="86" t="s">
        <v>158</v>
      </c>
      <c r="K943" s="86"/>
      <c r="L943" s="665"/>
      <c r="M943" s="86"/>
      <c r="N943" s="64"/>
      <c r="O943" s="86" t="s">
        <v>380</v>
      </c>
      <c r="P943" s="86" t="s">
        <v>17739</v>
      </c>
      <c r="Q943" s="86" t="s">
        <v>17740</v>
      </c>
      <c r="R943" s="86"/>
      <c r="S943" s="86"/>
      <c r="T943" s="180"/>
    </row>
    <row r="944" spans="1:20" ht="16.5" customHeight="1">
      <c r="A944" s="665"/>
      <c r="B944" s="665"/>
      <c r="C944" s="665"/>
      <c r="D944" s="665"/>
      <c r="E944" s="665"/>
      <c r="F944" s="665"/>
      <c r="G944" s="26">
        <v>3</v>
      </c>
      <c r="H944" s="26" t="s">
        <v>16469</v>
      </c>
      <c r="I944" s="26" t="s">
        <v>16313</v>
      </c>
      <c r="J944" s="86" t="s">
        <v>158</v>
      </c>
      <c r="K944" s="86"/>
      <c r="L944" s="665"/>
      <c r="M944" s="86"/>
      <c r="N944" s="64"/>
      <c r="O944" s="86" t="s">
        <v>380</v>
      </c>
      <c r="P944" s="86" t="s">
        <v>17739</v>
      </c>
      <c r="Q944" s="86" t="s">
        <v>17740</v>
      </c>
      <c r="R944" s="86"/>
      <c r="S944" s="86"/>
      <c r="T944" s="180"/>
    </row>
    <row r="945" spans="1:20" ht="16.5" customHeight="1">
      <c r="A945" s="666"/>
      <c r="B945" s="666"/>
      <c r="C945" s="666"/>
      <c r="D945" s="666"/>
      <c r="E945" s="666"/>
      <c r="F945" s="666"/>
      <c r="G945" s="26">
        <v>4</v>
      </c>
      <c r="H945" s="26" t="s">
        <v>15098</v>
      </c>
      <c r="I945" s="26" t="s">
        <v>13007</v>
      </c>
      <c r="J945" s="86" t="s">
        <v>158</v>
      </c>
      <c r="K945" s="86"/>
      <c r="L945" s="666"/>
      <c r="M945" s="86"/>
      <c r="N945" s="64"/>
      <c r="O945" s="86" t="s">
        <v>380</v>
      </c>
      <c r="P945" s="86" t="s">
        <v>17739</v>
      </c>
      <c r="Q945" s="86" t="s">
        <v>17740</v>
      </c>
      <c r="R945" s="86"/>
      <c r="S945" s="86"/>
      <c r="T945" s="180"/>
    </row>
    <row r="946" spans="1:20" ht="16.5" customHeight="1">
      <c r="A946" s="26" t="s">
        <v>17745</v>
      </c>
      <c r="B946" s="26" t="s">
        <v>15505</v>
      </c>
      <c r="C946" s="26" t="s">
        <v>8943</v>
      </c>
      <c r="D946" s="333" t="s">
        <v>17526</v>
      </c>
      <c r="E946" s="333" t="s">
        <v>17535</v>
      </c>
      <c r="F946" s="333" t="s">
        <v>15398</v>
      </c>
      <c r="G946" s="26">
        <v>1</v>
      </c>
      <c r="H946" s="26" t="s">
        <v>13006</v>
      </c>
      <c r="I946" s="26" t="s">
        <v>17431</v>
      </c>
      <c r="J946" s="86" t="s">
        <v>158</v>
      </c>
      <c r="K946" s="86"/>
      <c r="L946" s="86"/>
      <c r="M946" s="86"/>
      <c r="N946" s="64"/>
      <c r="O946" s="86" t="s">
        <v>380</v>
      </c>
      <c r="P946" s="86" t="s">
        <v>17739</v>
      </c>
      <c r="Q946" s="86" t="s">
        <v>17751</v>
      </c>
      <c r="R946" s="86"/>
      <c r="S946" s="86"/>
      <c r="T946" s="180"/>
    </row>
    <row r="947" spans="1:20" ht="16.5" customHeight="1">
      <c r="A947" s="735" t="s">
        <v>17752</v>
      </c>
      <c r="B947" s="735" t="s">
        <v>15505</v>
      </c>
      <c r="C947" s="735" t="s">
        <v>8943</v>
      </c>
      <c r="D947" s="740" t="s">
        <v>17526</v>
      </c>
      <c r="E947" s="740" t="s">
        <v>17753</v>
      </c>
      <c r="F947" s="740" t="s">
        <v>15398</v>
      </c>
      <c r="G947" s="26">
        <v>1</v>
      </c>
      <c r="H947" s="26" t="s">
        <v>15090</v>
      </c>
      <c r="I947" s="26" t="s">
        <v>13007</v>
      </c>
      <c r="J947" s="86" t="s">
        <v>158</v>
      </c>
      <c r="K947" s="86"/>
      <c r="L947" s="734"/>
      <c r="M947" s="86"/>
      <c r="N947" s="64"/>
      <c r="O947" s="86" t="s">
        <v>380</v>
      </c>
      <c r="P947" s="86" t="s">
        <v>17739</v>
      </c>
      <c r="Q947" s="86" t="s">
        <v>17755</v>
      </c>
      <c r="R947" s="86"/>
      <c r="S947" s="86"/>
      <c r="T947" s="180"/>
    </row>
    <row r="948" spans="1:20" ht="16.5" customHeight="1">
      <c r="A948" s="665"/>
      <c r="B948" s="665"/>
      <c r="C948" s="665"/>
      <c r="D948" s="665"/>
      <c r="E948" s="665"/>
      <c r="F948" s="665"/>
      <c r="G948" s="26">
        <v>2</v>
      </c>
      <c r="H948" s="26" t="s">
        <v>17713</v>
      </c>
      <c r="I948" s="26" t="s">
        <v>13007</v>
      </c>
      <c r="J948" s="86" t="s">
        <v>158</v>
      </c>
      <c r="K948" s="86"/>
      <c r="L948" s="665"/>
      <c r="M948" s="86"/>
      <c r="N948" s="64"/>
      <c r="O948" s="86" t="s">
        <v>380</v>
      </c>
      <c r="P948" s="86" t="s">
        <v>17739</v>
      </c>
      <c r="Q948" s="86" t="s">
        <v>17755</v>
      </c>
      <c r="R948" s="86"/>
      <c r="S948" s="86"/>
      <c r="T948" s="180"/>
    </row>
    <row r="949" spans="1:20" ht="16.5" customHeight="1">
      <c r="A949" s="665"/>
      <c r="B949" s="665"/>
      <c r="C949" s="665"/>
      <c r="D949" s="665"/>
      <c r="E949" s="665"/>
      <c r="F949" s="665"/>
      <c r="G949" s="26">
        <v>3</v>
      </c>
      <c r="H949" s="26" t="s">
        <v>16469</v>
      </c>
      <c r="I949" s="26" t="s">
        <v>13007</v>
      </c>
      <c r="J949" s="86" t="s">
        <v>158</v>
      </c>
      <c r="K949" s="86"/>
      <c r="L949" s="665"/>
      <c r="M949" s="86"/>
      <c r="N949" s="64"/>
      <c r="O949" s="86" t="s">
        <v>380</v>
      </c>
      <c r="P949" s="86" t="s">
        <v>17739</v>
      </c>
      <c r="Q949" s="86" t="s">
        <v>17755</v>
      </c>
      <c r="R949" s="86"/>
      <c r="S949" s="86"/>
      <c r="T949" s="180"/>
    </row>
    <row r="950" spans="1:20" ht="16.5" customHeight="1">
      <c r="A950" s="665"/>
      <c r="B950" s="665"/>
      <c r="C950" s="665"/>
      <c r="D950" s="665"/>
      <c r="E950" s="665"/>
      <c r="F950" s="665"/>
      <c r="G950" s="26">
        <v>4</v>
      </c>
      <c r="H950" s="26" t="s">
        <v>15984</v>
      </c>
      <c r="I950" s="26" t="s">
        <v>17757</v>
      </c>
      <c r="J950" s="86" t="s">
        <v>158</v>
      </c>
      <c r="K950" s="86"/>
      <c r="L950" s="665"/>
      <c r="M950" s="86"/>
      <c r="N950" s="64"/>
      <c r="O950" s="86" t="s">
        <v>380</v>
      </c>
      <c r="P950" s="86" t="s">
        <v>17739</v>
      </c>
      <c r="Q950" s="86" t="s">
        <v>17755</v>
      </c>
      <c r="R950" s="86"/>
      <c r="S950" s="86"/>
      <c r="T950" s="180"/>
    </row>
    <row r="951" spans="1:20" ht="27" customHeight="1">
      <c r="A951" s="666"/>
      <c r="B951" s="666"/>
      <c r="C951" s="666"/>
      <c r="D951" s="666"/>
      <c r="E951" s="666"/>
      <c r="F951" s="666"/>
      <c r="G951" s="26">
        <v>5</v>
      </c>
      <c r="H951" s="26" t="s">
        <v>15098</v>
      </c>
      <c r="I951" s="26" t="s">
        <v>13007</v>
      </c>
      <c r="J951" s="86" t="s">
        <v>158</v>
      </c>
      <c r="K951" s="86"/>
      <c r="L951" s="666"/>
      <c r="M951" s="86"/>
      <c r="N951" s="64"/>
      <c r="O951" s="86" t="s">
        <v>380</v>
      </c>
      <c r="P951" s="86" t="s">
        <v>17739</v>
      </c>
      <c r="Q951" s="86" t="s">
        <v>17755</v>
      </c>
      <c r="R951" s="86"/>
      <c r="S951" s="86"/>
      <c r="T951" s="180"/>
    </row>
    <row r="952" spans="1:20" ht="16.5" customHeight="1">
      <c r="A952" s="735" t="s">
        <v>17758</v>
      </c>
      <c r="B952" s="735" t="s">
        <v>15505</v>
      </c>
      <c r="C952" s="735" t="s">
        <v>8943</v>
      </c>
      <c r="D952" s="740" t="s">
        <v>17526</v>
      </c>
      <c r="E952" s="740" t="s">
        <v>17496</v>
      </c>
      <c r="F952" s="740" t="s">
        <v>15398</v>
      </c>
      <c r="G952" s="26">
        <v>1</v>
      </c>
      <c r="H952" s="26" t="s">
        <v>15090</v>
      </c>
      <c r="I952" s="26" t="s">
        <v>13007</v>
      </c>
      <c r="J952" s="86" t="s">
        <v>158</v>
      </c>
      <c r="K952" s="86"/>
      <c r="L952" s="734"/>
      <c r="M952" s="86"/>
      <c r="N952" s="64"/>
      <c r="O952" s="86" t="s">
        <v>380</v>
      </c>
      <c r="P952" s="86" t="s">
        <v>17739</v>
      </c>
      <c r="Q952" s="86" t="s">
        <v>17761</v>
      </c>
      <c r="R952" s="86"/>
      <c r="S952" s="86"/>
      <c r="T952" s="180"/>
    </row>
    <row r="953" spans="1:20" ht="16.5" customHeight="1">
      <c r="A953" s="665"/>
      <c r="B953" s="665"/>
      <c r="C953" s="665"/>
      <c r="D953" s="665"/>
      <c r="E953" s="665"/>
      <c r="F953" s="665"/>
      <c r="G953" s="26">
        <v>2</v>
      </c>
      <c r="H953" s="26" t="s">
        <v>13108</v>
      </c>
      <c r="I953" s="26" t="s">
        <v>13007</v>
      </c>
      <c r="J953" s="86" t="s">
        <v>158</v>
      </c>
      <c r="K953" s="86"/>
      <c r="L953" s="665"/>
      <c r="M953" s="86"/>
      <c r="N953" s="64"/>
      <c r="O953" s="86" t="s">
        <v>380</v>
      </c>
      <c r="P953" s="86" t="s">
        <v>17739</v>
      </c>
      <c r="Q953" s="86" t="s">
        <v>17761</v>
      </c>
      <c r="R953" s="86"/>
      <c r="S953" s="86"/>
      <c r="T953" s="180"/>
    </row>
    <row r="954" spans="1:20" ht="16.5" customHeight="1">
      <c r="A954" s="665"/>
      <c r="B954" s="665"/>
      <c r="C954" s="665"/>
      <c r="D954" s="665"/>
      <c r="E954" s="665"/>
      <c r="F954" s="665"/>
      <c r="G954" s="26">
        <v>3</v>
      </c>
      <c r="H954" s="26" t="s">
        <v>16469</v>
      </c>
      <c r="I954" s="26" t="s">
        <v>13007</v>
      </c>
      <c r="J954" s="86" t="s">
        <v>158</v>
      </c>
      <c r="K954" s="86"/>
      <c r="L954" s="665"/>
      <c r="M954" s="86"/>
      <c r="N954" s="64"/>
      <c r="O954" s="86" t="s">
        <v>380</v>
      </c>
      <c r="P954" s="86" t="s">
        <v>17739</v>
      </c>
      <c r="Q954" s="86" t="s">
        <v>17761</v>
      </c>
      <c r="R954" s="86"/>
      <c r="S954" s="86"/>
      <c r="T954" s="180"/>
    </row>
    <row r="955" spans="1:20" ht="16.5" customHeight="1">
      <c r="A955" s="665"/>
      <c r="B955" s="665"/>
      <c r="C955" s="665"/>
      <c r="D955" s="665"/>
      <c r="E955" s="665"/>
      <c r="F955" s="665"/>
      <c r="G955" s="26">
        <v>4</v>
      </c>
      <c r="H955" s="26" t="s">
        <v>13006</v>
      </c>
      <c r="I955" s="26" t="s">
        <v>13007</v>
      </c>
      <c r="J955" s="86" t="s">
        <v>158</v>
      </c>
      <c r="K955" s="86"/>
      <c r="L955" s="665"/>
      <c r="M955" s="86"/>
      <c r="N955" s="64"/>
      <c r="O955" s="86" t="s">
        <v>380</v>
      </c>
      <c r="P955" s="86" t="s">
        <v>17739</v>
      </c>
      <c r="Q955" s="86" t="s">
        <v>17761</v>
      </c>
      <c r="R955" s="86"/>
      <c r="S955" s="86"/>
      <c r="T955" s="180"/>
    </row>
    <row r="956" spans="1:20" ht="16.5" customHeight="1">
      <c r="A956" s="665"/>
      <c r="B956" s="665"/>
      <c r="C956" s="665"/>
      <c r="D956" s="665"/>
      <c r="E956" s="665"/>
      <c r="F956" s="665"/>
      <c r="G956" s="26">
        <v>5</v>
      </c>
      <c r="H956" s="26" t="s">
        <v>15984</v>
      </c>
      <c r="I956" s="26" t="s">
        <v>17763</v>
      </c>
      <c r="J956" s="86" t="s">
        <v>158</v>
      </c>
      <c r="K956" s="86"/>
      <c r="L956" s="665"/>
      <c r="M956" s="86"/>
      <c r="N956" s="64"/>
      <c r="O956" s="86" t="s">
        <v>380</v>
      </c>
      <c r="P956" s="86" t="s">
        <v>17739</v>
      </c>
      <c r="Q956" s="86" t="s">
        <v>17761</v>
      </c>
      <c r="R956" s="86"/>
      <c r="S956" s="86"/>
      <c r="T956" s="180"/>
    </row>
    <row r="957" spans="1:20" ht="16.5" customHeight="1">
      <c r="A957" s="666"/>
      <c r="B957" s="666"/>
      <c r="C957" s="666"/>
      <c r="D957" s="666"/>
      <c r="E957" s="666"/>
      <c r="F957" s="666"/>
      <c r="G957" s="26">
        <v>6</v>
      </c>
      <c r="H957" s="26" t="s">
        <v>15098</v>
      </c>
      <c r="I957" s="26" t="s">
        <v>13007</v>
      </c>
      <c r="J957" s="86" t="s">
        <v>158</v>
      </c>
      <c r="K957" s="86"/>
      <c r="L957" s="666"/>
      <c r="M957" s="86"/>
      <c r="N957" s="64"/>
      <c r="O957" s="86" t="s">
        <v>380</v>
      </c>
      <c r="P957" s="86" t="s">
        <v>17739</v>
      </c>
      <c r="Q957" s="86" t="s">
        <v>17761</v>
      </c>
      <c r="R957" s="86"/>
      <c r="S957" s="86"/>
      <c r="T957" s="180"/>
    </row>
    <row r="958" spans="1:20" ht="27" customHeight="1">
      <c r="A958" s="735" t="s">
        <v>17768</v>
      </c>
      <c r="B958" s="735" t="s">
        <v>15505</v>
      </c>
      <c r="C958" s="735" t="s">
        <v>8943</v>
      </c>
      <c r="D958" s="740" t="s">
        <v>17526</v>
      </c>
      <c r="E958" s="740" t="s">
        <v>17506</v>
      </c>
      <c r="F958" s="740" t="s">
        <v>15398</v>
      </c>
      <c r="G958" s="26">
        <v>1</v>
      </c>
      <c r="H958" s="26" t="s">
        <v>15090</v>
      </c>
      <c r="I958" s="26" t="s">
        <v>13007</v>
      </c>
      <c r="J958" s="86" t="s">
        <v>158</v>
      </c>
      <c r="K958" s="86"/>
      <c r="L958" s="734"/>
      <c r="M958" s="86"/>
      <c r="N958" s="64"/>
      <c r="O958" s="86" t="s">
        <v>380</v>
      </c>
      <c r="P958" s="86" t="s">
        <v>17739</v>
      </c>
      <c r="Q958" s="86" t="s">
        <v>17772</v>
      </c>
      <c r="R958" s="86"/>
      <c r="S958" s="86"/>
      <c r="T958" s="180"/>
    </row>
    <row r="959" spans="1:20" ht="16.5" customHeight="1">
      <c r="A959" s="665"/>
      <c r="B959" s="665"/>
      <c r="C959" s="665"/>
      <c r="D959" s="665"/>
      <c r="E959" s="665"/>
      <c r="F959" s="665"/>
      <c r="G959" s="26">
        <v>2</v>
      </c>
      <c r="H959" s="26" t="s">
        <v>17713</v>
      </c>
      <c r="I959" s="26" t="s">
        <v>13007</v>
      </c>
      <c r="J959" s="86" t="s">
        <v>158</v>
      </c>
      <c r="K959" s="86"/>
      <c r="L959" s="665"/>
      <c r="M959" s="86"/>
      <c r="N959" s="64"/>
      <c r="O959" s="86" t="s">
        <v>380</v>
      </c>
      <c r="P959" s="86" t="s">
        <v>17739</v>
      </c>
      <c r="Q959" s="86" t="s">
        <v>17772</v>
      </c>
      <c r="R959" s="86"/>
      <c r="S959" s="86"/>
      <c r="T959" s="180"/>
    </row>
    <row r="960" spans="1:20" ht="16.5" customHeight="1">
      <c r="A960" s="665"/>
      <c r="B960" s="665"/>
      <c r="C960" s="665"/>
      <c r="D960" s="665"/>
      <c r="E960" s="665"/>
      <c r="F960" s="665"/>
      <c r="G960" s="26">
        <v>3</v>
      </c>
      <c r="H960" s="26" t="s">
        <v>16469</v>
      </c>
      <c r="I960" s="26" t="s">
        <v>13007</v>
      </c>
      <c r="J960" s="86" t="s">
        <v>158</v>
      </c>
      <c r="K960" s="86"/>
      <c r="L960" s="665"/>
      <c r="M960" s="86"/>
      <c r="N960" s="64"/>
      <c r="O960" s="86" t="s">
        <v>380</v>
      </c>
      <c r="P960" s="86" t="s">
        <v>17739</v>
      </c>
      <c r="Q960" s="86" t="s">
        <v>17772</v>
      </c>
      <c r="R960" s="86"/>
      <c r="S960" s="86"/>
      <c r="T960" s="180"/>
    </row>
    <row r="961" spans="1:20" ht="16.5" customHeight="1">
      <c r="A961" s="665"/>
      <c r="B961" s="665"/>
      <c r="C961" s="665"/>
      <c r="D961" s="665"/>
      <c r="E961" s="665"/>
      <c r="F961" s="665"/>
      <c r="G961" s="26">
        <v>4</v>
      </c>
      <c r="H961" s="26" t="s">
        <v>15984</v>
      </c>
      <c r="I961" s="26" t="s">
        <v>13007</v>
      </c>
      <c r="J961" s="86" t="s">
        <v>158</v>
      </c>
      <c r="K961" s="86"/>
      <c r="L961" s="665"/>
      <c r="M961" s="86"/>
      <c r="N961" s="64"/>
      <c r="O961" s="86" t="s">
        <v>380</v>
      </c>
      <c r="P961" s="86" t="s">
        <v>17739</v>
      </c>
      <c r="Q961" s="86" t="s">
        <v>17772</v>
      </c>
      <c r="R961" s="86"/>
      <c r="S961" s="86"/>
      <c r="T961" s="180"/>
    </row>
    <row r="962" spans="1:20" ht="16.5" customHeight="1">
      <c r="A962" s="665"/>
      <c r="B962" s="665"/>
      <c r="C962" s="665"/>
      <c r="D962" s="665"/>
      <c r="E962" s="665"/>
      <c r="F962" s="665"/>
      <c r="G962" s="26">
        <v>5</v>
      </c>
      <c r="H962" s="26" t="s">
        <v>13006</v>
      </c>
      <c r="I962" s="26" t="s">
        <v>13007</v>
      </c>
      <c r="J962" s="86" t="s">
        <v>158</v>
      </c>
      <c r="K962" s="86"/>
      <c r="L962" s="665"/>
      <c r="M962" s="86"/>
      <c r="N962" s="64"/>
      <c r="O962" s="86" t="s">
        <v>380</v>
      </c>
      <c r="P962" s="86" t="s">
        <v>17739</v>
      </c>
      <c r="Q962" s="86" t="s">
        <v>17772</v>
      </c>
      <c r="R962" s="86"/>
      <c r="S962" s="86"/>
      <c r="T962" s="180"/>
    </row>
    <row r="963" spans="1:20" ht="16.5" customHeight="1">
      <c r="A963" s="665"/>
      <c r="B963" s="665"/>
      <c r="C963" s="665"/>
      <c r="D963" s="665"/>
      <c r="E963" s="665"/>
      <c r="F963" s="665"/>
      <c r="G963" s="26">
        <v>6</v>
      </c>
      <c r="H963" s="26" t="s">
        <v>15984</v>
      </c>
      <c r="I963" s="26" t="s">
        <v>13007</v>
      </c>
      <c r="J963" s="86" t="s">
        <v>158</v>
      </c>
      <c r="K963" s="86"/>
      <c r="L963" s="665"/>
      <c r="M963" s="86"/>
      <c r="N963" s="64"/>
      <c r="O963" s="86" t="s">
        <v>380</v>
      </c>
      <c r="P963" s="86" t="s">
        <v>17739</v>
      </c>
      <c r="Q963" s="86" t="s">
        <v>17772</v>
      </c>
      <c r="R963" s="86"/>
      <c r="S963" s="86"/>
      <c r="T963" s="180"/>
    </row>
    <row r="964" spans="1:20" ht="16.5" customHeight="1">
      <c r="A964" s="665"/>
      <c r="B964" s="665"/>
      <c r="C964" s="665"/>
      <c r="D964" s="665"/>
      <c r="E964" s="665"/>
      <c r="F964" s="665"/>
      <c r="G964" s="26">
        <v>7</v>
      </c>
      <c r="H964" s="349" t="s">
        <v>17455</v>
      </c>
      <c r="I964" s="26" t="s">
        <v>16900</v>
      </c>
      <c r="J964" s="86" t="s">
        <v>158</v>
      </c>
      <c r="K964" s="86"/>
      <c r="L964" s="665"/>
      <c r="M964" s="86"/>
      <c r="N964" s="64"/>
      <c r="O964" s="86" t="s">
        <v>380</v>
      </c>
      <c r="P964" s="86" t="s">
        <v>17739</v>
      </c>
      <c r="Q964" s="86" t="s">
        <v>17772</v>
      </c>
      <c r="R964" s="86"/>
      <c r="S964" s="86"/>
      <c r="T964" s="180"/>
    </row>
    <row r="965" spans="1:20" ht="27" customHeight="1">
      <c r="A965" s="666"/>
      <c r="B965" s="666"/>
      <c r="C965" s="666"/>
      <c r="D965" s="666"/>
      <c r="E965" s="666"/>
      <c r="F965" s="666"/>
      <c r="G965" s="26">
        <v>8</v>
      </c>
      <c r="H965" s="26" t="s">
        <v>15098</v>
      </c>
      <c r="I965" s="26" t="s">
        <v>13007</v>
      </c>
      <c r="J965" s="86" t="s">
        <v>158</v>
      </c>
      <c r="K965" s="86"/>
      <c r="L965" s="666"/>
      <c r="M965" s="86"/>
      <c r="N965" s="64"/>
      <c r="O965" s="86" t="s">
        <v>380</v>
      </c>
      <c r="P965" s="86" t="s">
        <v>17739</v>
      </c>
      <c r="Q965" s="86" t="s">
        <v>17772</v>
      </c>
      <c r="R965" s="86"/>
      <c r="S965" s="86"/>
      <c r="T965" s="180"/>
    </row>
    <row r="966" spans="1:20" ht="16.5" customHeight="1">
      <c r="A966" s="735" t="s">
        <v>17788</v>
      </c>
      <c r="B966" s="735" t="s">
        <v>15505</v>
      </c>
      <c r="C966" s="735" t="s">
        <v>8943</v>
      </c>
      <c r="D966" s="740" t="s">
        <v>17526</v>
      </c>
      <c r="E966" s="740" t="s">
        <v>17790</v>
      </c>
      <c r="F966" s="740" t="s">
        <v>15398</v>
      </c>
      <c r="G966" s="26">
        <v>1</v>
      </c>
      <c r="H966" s="26" t="s">
        <v>15090</v>
      </c>
      <c r="I966" s="26" t="s">
        <v>13007</v>
      </c>
      <c r="J966" s="86" t="s">
        <v>158</v>
      </c>
      <c r="K966" s="178"/>
      <c r="L966" s="734"/>
      <c r="M966" s="469"/>
      <c r="N966" s="64"/>
      <c r="O966" s="86" t="s">
        <v>380</v>
      </c>
      <c r="P966" s="86" t="s">
        <v>17739</v>
      </c>
      <c r="Q966" s="86" t="s">
        <v>17795</v>
      </c>
      <c r="R966" s="86"/>
      <c r="S966" s="86"/>
      <c r="T966" s="180"/>
    </row>
    <row r="967" spans="1:20" ht="16.5" customHeight="1">
      <c r="A967" s="665"/>
      <c r="B967" s="665"/>
      <c r="C967" s="665"/>
      <c r="D967" s="665"/>
      <c r="E967" s="665"/>
      <c r="F967" s="665"/>
      <c r="G967" s="26">
        <v>2</v>
      </c>
      <c r="H967" s="26" t="s">
        <v>17798</v>
      </c>
      <c r="I967" s="26" t="s">
        <v>13007</v>
      </c>
      <c r="J967" s="86" t="s">
        <v>158</v>
      </c>
      <c r="K967" s="178"/>
      <c r="L967" s="665"/>
      <c r="M967" s="469"/>
      <c r="N967" s="64"/>
      <c r="O967" s="86" t="s">
        <v>380</v>
      </c>
      <c r="P967" s="86" t="s">
        <v>17739</v>
      </c>
      <c r="Q967" s="86" t="s">
        <v>17795</v>
      </c>
      <c r="R967" s="86"/>
      <c r="S967" s="86"/>
      <c r="T967" s="180"/>
    </row>
    <row r="968" spans="1:20" ht="16.5" customHeight="1">
      <c r="A968" s="665"/>
      <c r="B968" s="665"/>
      <c r="C968" s="665"/>
      <c r="D968" s="665"/>
      <c r="E968" s="665"/>
      <c r="F968" s="665"/>
      <c r="G968" s="26">
        <v>3</v>
      </c>
      <c r="H968" s="26" t="s">
        <v>16469</v>
      </c>
      <c r="I968" s="26" t="s">
        <v>17519</v>
      </c>
      <c r="J968" s="86" t="s">
        <v>158</v>
      </c>
      <c r="K968" s="178"/>
      <c r="L968" s="665"/>
      <c r="M968" s="469"/>
      <c r="N968" s="64"/>
      <c r="O968" s="86" t="s">
        <v>380</v>
      </c>
      <c r="P968" s="86" t="s">
        <v>17739</v>
      </c>
      <c r="Q968" s="86" t="s">
        <v>17795</v>
      </c>
      <c r="R968" s="86"/>
      <c r="S968" s="86"/>
      <c r="T968" s="180"/>
    </row>
    <row r="969" spans="1:20" ht="16.5" customHeight="1">
      <c r="A969" s="666"/>
      <c r="B969" s="666"/>
      <c r="C969" s="666"/>
      <c r="D969" s="666"/>
      <c r="E969" s="666"/>
      <c r="F969" s="666"/>
      <c r="G969" s="26">
        <v>4</v>
      </c>
      <c r="H969" s="26" t="s">
        <v>15098</v>
      </c>
      <c r="I969" s="26" t="s">
        <v>13007</v>
      </c>
      <c r="J969" s="86" t="s">
        <v>158</v>
      </c>
      <c r="K969" s="178"/>
      <c r="L969" s="666"/>
      <c r="M969" s="469"/>
      <c r="N969" s="64"/>
      <c r="O969" s="86" t="s">
        <v>380</v>
      </c>
      <c r="P969" s="86" t="s">
        <v>17739</v>
      </c>
      <c r="Q969" s="86" t="s">
        <v>17795</v>
      </c>
      <c r="R969" s="86"/>
      <c r="S969" s="86"/>
      <c r="T969" s="180"/>
    </row>
    <row r="970" spans="1:20" ht="16.5" customHeight="1">
      <c r="A970" s="735" t="s">
        <v>17801</v>
      </c>
      <c r="B970" s="735" t="s">
        <v>15505</v>
      </c>
      <c r="C970" s="735" t="s">
        <v>8943</v>
      </c>
      <c r="D970" s="740" t="s">
        <v>17568</v>
      </c>
      <c r="E970" s="740" t="s">
        <v>17802</v>
      </c>
      <c r="F970" s="740" t="s">
        <v>15398</v>
      </c>
      <c r="G970" s="26">
        <v>1</v>
      </c>
      <c r="H970" s="26" t="s">
        <v>15090</v>
      </c>
      <c r="I970" s="26" t="s">
        <v>13007</v>
      </c>
      <c r="J970" s="86" t="s">
        <v>158</v>
      </c>
      <c r="K970" s="86"/>
      <c r="L970" s="734"/>
      <c r="M970" s="86"/>
      <c r="N970" s="64"/>
      <c r="O970" s="86" t="s">
        <v>380</v>
      </c>
      <c r="P970" s="86" t="s">
        <v>17803</v>
      </c>
      <c r="Q970" s="86" t="s">
        <v>17804</v>
      </c>
      <c r="R970" s="86"/>
      <c r="S970" s="86"/>
      <c r="T970" s="180"/>
    </row>
    <row r="971" spans="1:20" ht="16.5" customHeight="1">
      <c r="A971" s="665"/>
      <c r="B971" s="665"/>
      <c r="C971" s="665"/>
      <c r="D971" s="665"/>
      <c r="E971" s="665"/>
      <c r="F971" s="665"/>
      <c r="G971" s="26">
        <v>2</v>
      </c>
      <c r="H971" s="26" t="s">
        <v>13108</v>
      </c>
      <c r="I971" s="26" t="s">
        <v>13007</v>
      </c>
      <c r="J971" s="86" t="s">
        <v>158</v>
      </c>
      <c r="K971" s="86"/>
      <c r="L971" s="665"/>
      <c r="M971" s="86"/>
      <c r="N971" s="64"/>
      <c r="O971" s="86" t="s">
        <v>380</v>
      </c>
      <c r="P971" s="86" t="s">
        <v>17803</v>
      </c>
      <c r="Q971" s="86" t="s">
        <v>17804</v>
      </c>
      <c r="R971" s="86"/>
      <c r="S971" s="86"/>
      <c r="T971" s="180"/>
    </row>
    <row r="972" spans="1:20" ht="16.5" customHeight="1">
      <c r="A972" s="665"/>
      <c r="B972" s="665"/>
      <c r="C972" s="665"/>
      <c r="D972" s="665"/>
      <c r="E972" s="665"/>
      <c r="F972" s="665"/>
      <c r="G972" s="26">
        <v>3</v>
      </c>
      <c r="H972" s="26" t="s">
        <v>16455</v>
      </c>
      <c r="I972" s="26" t="s">
        <v>13007</v>
      </c>
      <c r="J972" s="86" t="s">
        <v>158</v>
      </c>
      <c r="K972" s="86"/>
      <c r="L972" s="665"/>
      <c r="M972" s="86"/>
      <c r="N972" s="64"/>
      <c r="O972" s="86" t="s">
        <v>380</v>
      </c>
      <c r="P972" s="86" t="s">
        <v>17803</v>
      </c>
      <c r="Q972" s="86" t="s">
        <v>17804</v>
      </c>
      <c r="R972" s="86"/>
      <c r="S972" s="86"/>
      <c r="T972" s="180"/>
    </row>
    <row r="973" spans="1:20" ht="16.5" customHeight="1">
      <c r="A973" s="665"/>
      <c r="B973" s="665"/>
      <c r="C973" s="665"/>
      <c r="D973" s="665"/>
      <c r="E973" s="665"/>
      <c r="F973" s="665"/>
      <c r="G973" s="26">
        <v>4</v>
      </c>
      <c r="H973" s="26" t="s">
        <v>16443</v>
      </c>
      <c r="I973" s="26" t="s">
        <v>17431</v>
      </c>
      <c r="J973" s="86" t="s">
        <v>158</v>
      </c>
      <c r="K973" s="86"/>
      <c r="L973" s="665"/>
      <c r="M973" s="86"/>
      <c r="N973" s="64"/>
      <c r="O973" s="86" t="s">
        <v>380</v>
      </c>
      <c r="P973" s="86" t="s">
        <v>17803</v>
      </c>
      <c r="Q973" s="86" t="s">
        <v>17804</v>
      </c>
      <c r="R973" s="86"/>
      <c r="S973" s="86"/>
      <c r="T973" s="180"/>
    </row>
    <row r="974" spans="1:20" ht="16.5" customHeight="1">
      <c r="A974" s="666"/>
      <c r="B974" s="666"/>
      <c r="C974" s="666"/>
      <c r="D974" s="666"/>
      <c r="E974" s="666"/>
      <c r="F974" s="666"/>
      <c r="G974" s="26">
        <v>5</v>
      </c>
      <c r="H974" s="26" t="s">
        <v>15098</v>
      </c>
      <c r="I974" s="26" t="s">
        <v>13007</v>
      </c>
      <c r="J974" s="86" t="s">
        <v>158</v>
      </c>
      <c r="K974" s="86"/>
      <c r="L974" s="666"/>
      <c r="M974" s="86"/>
      <c r="N974" s="64"/>
      <c r="O974" s="86" t="s">
        <v>380</v>
      </c>
      <c r="P974" s="86" t="s">
        <v>17803</v>
      </c>
      <c r="Q974" s="86" t="s">
        <v>17804</v>
      </c>
      <c r="R974" s="86"/>
      <c r="S974" s="86"/>
      <c r="T974" s="180"/>
    </row>
    <row r="975" spans="1:20" ht="16.5" customHeight="1">
      <c r="A975" s="735" t="s">
        <v>17816</v>
      </c>
      <c r="B975" s="735" t="s">
        <v>15505</v>
      </c>
      <c r="C975" s="735" t="s">
        <v>8943</v>
      </c>
      <c r="D975" s="740" t="s">
        <v>17568</v>
      </c>
      <c r="E975" s="740" t="s">
        <v>17817</v>
      </c>
      <c r="F975" s="740" t="s">
        <v>15398</v>
      </c>
      <c r="G975" s="26">
        <v>1</v>
      </c>
      <c r="H975" s="26" t="s">
        <v>15090</v>
      </c>
      <c r="I975" s="26" t="s">
        <v>13007</v>
      </c>
      <c r="J975" s="86" t="s">
        <v>158</v>
      </c>
      <c r="K975" s="86"/>
      <c r="L975" s="734"/>
      <c r="M975" s="86"/>
      <c r="N975" s="64"/>
      <c r="O975" s="86" t="s">
        <v>380</v>
      </c>
      <c r="P975" s="86" t="s">
        <v>17803</v>
      </c>
      <c r="Q975" s="86" t="s">
        <v>17818</v>
      </c>
      <c r="R975" s="86"/>
      <c r="S975" s="86"/>
      <c r="T975" s="180"/>
    </row>
    <row r="976" spans="1:20" ht="25.5" customHeight="1">
      <c r="A976" s="665"/>
      <c r="B976" s="665"/>
      <c r="C976" s="665"/>
      <c r="D976" s="665"/>
      <c r="E976" s="665"/>
      <c r="F976" s="665"/>
      <c r="G976" s="26">
        <v>2</v>
      </c>
      <c r="H976" s="26" t="s">
        <v>13108</v>
      </c>
      <c r="I976" s="26" t="s">
        <v>13007</v>
      </c>
      <c r="J976" s="86" t="s">
        <v>158</v>
      </c>
      <c r="K976" s="86"/>
      <c r="L976" s="665"/>
      <c r="M976" s="86"/>
      <c r="N976" s="64"/>
      <c r="O976" s="86" t="s">
        <v>380</v>
      </c>
      <c r="P976" s="86" t="s">
        <v>17803</v>
      </c>
      <c r="Q976" s="86" t="s">
        <v>17818</v>
      </c>
      <c r="R976" s="86"/>
      <c r="S976" s="86"/>
      <c r="T976" s="180"/>
    </row>
    <row r="977" spans="1:20" ht="16.5" customHeight="1">
      <c r="A977" s="665"/>
      <c r="B977" s="665"/>
      <c r="C977" s="665"/>
      <c r="D977" s="665"/>
      <c r="E977" s="665"/>
      <c r="F977" s="665"/>
      <c r="G977" s="26">
        <v>3</v>
      </c>
      <c r="H977" s="26" t="s">
        <v>16484</v>
      </c>
      <c r="I977" s="26" t="s">
        <v>13007</v>
      </c>
      <c r="J977" s="86" t="s">
        <v>158</v>
      </c>
      <c r="K977" s="86"/>
      <c r="L977" s="665"/>
      <c r="M977" s="86"/>
      <c r="N977" s="64"/>
      <c r="O977" s="86" t="s">
        <v>380</v>
      </c>
      <c r="P977" s="86" t="s">
        <v>17803</v>
      </c>
      <c r="Q977" s="86" t="s">
        <v>17818</v>
      </c>
      <c r="R977" s="86"/>
      <c r="S977" s="86"/>
      <c r="T977" s="180"/>
    </row>
    <row r="978" spans="1:20" ht="27" customHeight="1">
      <c r="A978" s="665"/>
      <c r="B978" s="665"/>
      <c r="C978" s="665"/>
      <c r="D978" s="665"/>
      <c r="E978" s="665"/>
      <c r="F978" s="665"/>
      <c r="G978" s="26">
        <v>4</v>
      </c>
      <c r="H978" s="26" t="s">
        <v>16443</v>
      </c>
      <c r="I978" s="26" t="s">
        <v>17431</v>
      </c>
      <c r="J978" s="86" t="s">
        <v>158</v>
      </c>
      <c r="K978" s="86"/>
      <c r="L978" s="665"/>
      <c r="M978" s="86"/>
      <c r="N978" s="64"/>
      <c r="O978" s="86" t="s">
        <v>380</v>
      </c>
      <c r="P978" s="86" t="s">
        <v>17803</v>
      </c>
      <c r="Q978" s="86" t="s">
        <v>17818</v>
      </c>
      <c r="R978" s="86"/>
      <c r="S978" s="86"/>
      <c r="T978" s="180"/>
    </row>
    <row r="979" spans="1:20" ht="16.5" customHeight="1">
      <c r="A979" s="666"/>
      <c r="B979" s="666"/>
      <c r="C979" s="666"/>
      <c r="D979" s="666"/>
      <c r="E979" s="666"/>
      <c r="F979" s="666"/>
      <c r="G979" s="26">
        <v>5</v>
      </c>
      <c r="H979" s="26" t="s">
        <v>15098</v>
      </c>
      <c r="I979" s="26" t="s">
        <v>13007</v>
      </c>
      <c r="J979" s="86" t="s">
        <v>158</v>
      </c>
      <c r="K979" s="86"/>
      <c r="L979" s="666"/>
      <c r="M979" s="86"/>
      <c r="N979" s="64"/>
      <c r="O979" s="86" t="s">
        <v>380</v>
      </c>
      <c r="P979" s="86" t="s">
        <v>17803</v>
      </c>
      <c r="Q979" s="86" t="s">
        <v>17818</v>
      </c>
      <c r="R979" s="86"/>
      <c r="S979" s="86"/>
      <c r="T979" s="180"/>
    </row>
    <row r="980" spans="1:20" ht="16.5" customHeight="1">
      <c r="A980" s="735" t="s">
        <v>17828</v>
      </c>
      <c r="B980" s="735" t="s">
        <v>15505</v>
      </c>
      <c r="C980" s="735" t="s">
        <v>8943</v>
      </c>
      <c r="D980" s="740" t="s">
        <v>17568</v>
      </c>
      <c r="E980" s="740" t="s">
        <v>17831</v>
      </c>
      <c r="F980" s="740" t="s">
        <v>15398</v>
      </c>
      <c r="G980" s="26">
        <v>1</v>
      </c>
      <c r="H980" s="26" t="s">
        <v>15090</v>
      </c>
      <c r="I980" s="26" t="s">
        <v>13007</v>
      </c>
      <c r="J980" s="86" t="s">
        <v>158</v>
      </c>
      <c r="K980" s="86"/>
      <c r="L980" s="734"/>
      <c r="M980" s="86"/>
      <c r="N980" s="64"/>
      <c r="O980" s="86" t="s">
        <v>380</v>
      </c>
      <c r="P980" s="86" t="s">
        <v>17803</v>
      </c>
      <c r="Q980" s="86" t="s">
        <v>17834</v>
      </c>
      <c r="R980" s="86"/>
      <c r="S980" s="86"/>
      <c r="T980" s="180"/>
    </row>
    <row r="981" spans="1:20" ht="16.5" customHeight="1">
      <c r="A981" s="665"/>
      <c r="B981" s="665"/>
      <c r="C981" s="665"/>
      <c r="D981" s="665"/>
      <c r="E981" s="665"/>
      <c r="F981" s="665"/>
      <c r="G981" s="26">
        <v>2</v>
      </c>
      <c r="H981" s="26" t="s">
        <v>13108</v>
      </c>
      <c r="I981" s="26" t="s">
        <v>13007</v>
      </c>
      <c r="J981" s="86" t="s">
        <v>158</v>
      </c>
      <c r="K981" s="86"/>
      <c r="L981" s="665"/>
      <c r="M981" s="86"/>
      <c r="N981" s="64"/>
      <c r="O981" s="86" t="s">
        <v>380</v>
      </c>
      <c r="P981" s="86" t="s">
        <v>17803</v>
      </c>
      <c r="Q981" s="86" t="s">
        <v>17834</v>
      </c>
      <c r="R981" s="86"/>
      <c r="S981" s="86"/>
      <c r="T981" s="180"/>
    </row>
    <row r="982" spans="1:20" ht="25.5" customHeight="1">
      <c r="A982" s="665"/>
      <c r="B982" s="665"/>
      <c r="C982" s="665"/>
      <c r="D982" s="665"/>
      <c r="E982" s="665"/>
      <c r="F982" s="665"/>
      <c r="G982" s="26">
        <v>3</v>
      </c>
      <c r="H982" s="26" t="s">
        <v>16469</v>
      </c>
      <c r="I982" s="26" t="s">
        <v>13007</v>
      </c>
      <c r="J982" s="86" t="s">
        <v>158</v>
      </c>
      <c r="K982" s="86"/>
      <c r="L982" s="665"/>
      <c r="M982" s="86"/>
      <c r="N982" s="64"/>
      <c r="O982" s="86" t="s">
        <v>380</v>
      </c>
      <c r="P982" s="86" t="s">
        <v>17803</v>
      </c>
      <c r="Q982" s="86" t="s">
        <v>17834</v>
      </c>
      <c r="R982" s="86"/>
      <c r="S982" s="86"/>
      <c r="T982" s="180"/>
    </row>
    <row r="983" spans="1:20" ht="16.5" customHeight="1">
      <c r="A983" s="665"/>
      <c r="B983" s="665"/>
      <c r="C983" s="665"/>
      <c r="D983" s="665"/>
      <c r="E983" s="665"/>
      <c r="F983" s="665"/>
      <c r="G983" s="26">
        <v>4</v>
      </c>
      <c r="H983" s="26" t="s">
        <v>16443</v>
      </c>
      <c r="I983" s="26" t="s">
        <v>17431</v>
      </c>
      <c r="J983" s="86" t="s">
        <v>158</v>
      </c>
      <c r="K983" s="86"/>
      <c r="L983" s="665"/>
      <c r="M983" s="86"/>
      <c r="N983" s="64"/>
      <c r="O983" s="86" t="s">
        <v>380</v>
      </c>
      <c r="P983" s="86" t="s">
        <v>17803</v>
      </c>
      <c r="Q983" s="86" t="s">
        <v>17834</v>
      </c>
      <c r="R983" s="86"/>
      <c r="S983" s="86"/>
      <c r="T983" s="180"/>
    </row>
    <row r="984" spans="1:20" ht="27" customHeight="1">
      <c r="A984" s="666"/>
      <c r="B984" s="666"/>
      <c r="C984" s="666"/>
      <c r="D984" s="666"/>
      <c r="E984" s="666"/>
      <c r="F984" s="666"/>
      <c r="G984" s="26">
        <v>5</v>
      </c>
      <c r="H984" s="26" t="s">
        <v>15098</v>
      </c>
      <c r="I984" s="26" t="s">
        <v>13007</v>
      </c>
      <c r="J984" s="86" t="s">
        <v>158</v>
      </c>
      <c r="K984" s="86"/>
      <c r="L984" s="666"/>
      <c r="M984" s="86"/>
      <c r="N984" s="64"/>
      <c r="O984" s="86" t="s">
        <v>380</v>
      </c>
      <c r="P984" s="86" t="s">
        <v>17803</v>
      </c>
      <c r="Q984" s="86" t="s">
        <v>17834</v>
      </c>
      <c r="R984" s="86"/>
      <c r="S984" s="86"/>
      <c r="T984" s="180"/>
    </row>
    <row r="985" spans="1:20" ht="16.5" customHeight="1">
      <c r="A985" s="735" t="s">
        <v>17837</v>
      </c>
      <c r="B985" s="735" t="s">
        <v>15505</v>
      </c>
      <c r="C985" s="735" t="s">
        <v>8943</v>
      </c>
      <c r="D985" s="740" t="s">
        <v>17594</v>
      </c>
      <c r="E985" s="740" t="s">
        <v>17840</v>
      </c>
      <c r="F985" s="740" t="s">
        <v>15398</v>
      </c>
      <c r="G985" s="26">
        <v>1</v>
      </c>
      <c r="H985" s="26" t="s">
        <v>15090</v>
      </c>
      <c r="I985" s="26" t="s">
        <v>13007</v>
      </c>
      <c r="J985" s="86" t="s">
        <v>158</v>
      </c>
      <c r="K985" s="86"/>
      <c r="L985" s="734"/>
      <c r="M985" s="469"/>
      <c r="N985" s="64"/>
      <c r="O985" s="86" t="s">
        <v>380</v>
      </c>
      <c r="P985" s="86" t="s">
        <v>17842</v>
      </c>
      <c r="Q985" s="86" t="s">
        <v>17843</v>
      </c>
      <c r="R985" s="86"/>
      <c r="S985" s="86"/>
      <c r="T985" s="180"/>
    </row>
    <row r="986" spans="1:20" ht="16.5" customHeight="1">
      <c r="A986" s="665"/>
      <c r="B986" s="665"/>
      <c r="C986" s="665"/>
      <c r="D986" s="665"/>
      <c r="E986" s="665"/>
      <c r="F986" s="665"/>
      <c r="G986" s="26">
        <v>2</v>
      </c>
      <c r="H986" s="26" t="s">
        <v>13108</v>
      </c>
      <c r="I986" s="26" t="s">
        <v>13007</v>
      </c>
      <c r="J986" s="86" t="s">
        <v>158</v>
      </c>
      <c r="K986" s="86"/>
      <c r="L986" s="665"/>
      <c r="M986" s="469"/>
      <c r="N986" s="64"/>
      <c r="O986" s="86" t="s">
        <v>380</v>
      </c>
      <c r="P986" s="86" t="s">
        <v>17842</v>
      </c>
      <c r="Q986" s="86" t="s">
        <v>17843</v>
      </c>
      <c r="R986" s="86"/>
      <c r="S986" s="86"/>
      <c r="T986" s="180"/>
    </row>
    <row r="987" spans="1:20" ht="16.5" customHeight="1">
      <c r="A987" s="665"/>
      <c r="B987" s="665"/>
      <c r="C987" s="665"/>
      <c r="D987" s="665"/>
      <c r="E987" s="665"/>
      <c r="F987" s="665"/>
      <c r="G987" s="26">
        <v>3</v>
      </c>
      <c r="H987" s="26" t="s">
        <v>16486</v>
      </c>
      <c r="I987" s="26" t="s">
        <v>13007</v>
      </c>
      <c r="J987" s="86" t="s">
        <v>158</v>
      </c>
      <c r="K987" s="86"/>
      <c r="L987" s="665"/>
      <c r="M987" s="469"/>
      <c r="N987" s="64"/>
      <c r="O987" s="86" t="s">
        <v>380</v>
      </c>
      <c r="P987" s="86" t="s">
        <v>17842</v>
      </c>
      <c r="Q987" s="86" t="s">
        <v>17843</v>
      </c>
      <c r="R987" s="86"/>
      <c r="S987" s="86"/>
      <c r="T987" s="180"/>
    </row>
    <row r="988" spans="1:20" ht="25.5" customHeight="1">
      <c r="A988" s="665"/>
      <c r="B988" s="665"/>
      <c r="C988" s="665"/>
      <c r="D988" s="665"/>
      <c r="E988" s="665"/>
      <c r="F988" s="665"/>
      <c r="G988" s="26">
        <v>4</v>
      </c>
      <c r="H988" s="26" t="s">
        <v>16445</v>
      </c>
      <c r="I988" s="26" t="s">
        <v>17523</v>
      </c>
      <c r="J988" s="86" t="s">
        <v>158</v>
      </c>
      <c r="K988" s="86"/>
      <c r="L988" s="665"/>
      <c r="M988" s="469"/>
      <c r="N988" s="64"/>
      <c r="O988" s="86" t="s">
        <v>380</v>
      </c>
      <c r="P988" s="86" t="s">
        <v>17842</v>
      </c>
      <c r="Q988" s="86" t="s">
        <v>17843</v>
      </c>
      <c r="R988" s="86"/>
      <c r="S988" s="86"/>
      <c r="T988" s="180"/>
    </row>
    <row r="989" spans="1:20" ht="16.5" customHeight="1">
      <c r="A989" s="666"/>
      <c r="B989" s="666"/>
      <c r="C989" s="666"/>
      <c r="D989" s="666"/>
      <c r="E989" s="666"/>
      <c r="F989" s="666"/>
      <c r="G989" s="26">
        <v>5</v>
      </c>
      <c r="H989" s="26" t="s">
        <v>15098</v>
      </c>
      <c r="I989" s="26" t="s">
        <v>13007</v>
      </c>
      <c r="J989" s="86" t="s">
        <v>158</v>
      </c>
      <c r="K989" s="86"/>
      <c r="L989" s="666"/>
      <c r="M989" s="469"/>
      <c r="N989" s="64"/>
      <c r="O989" s="86" t="s">
        <v>380</v>
      </c>
      <c r="P989" s="86" t="s">
        <v>17842</v>
      </c>
      <c r="Q989" s="86" t="s">
        <v>17843</v>
      </c>
      <c r="R989" s="86"/>
      <c r="S989" s="86"/>
      <c r="T989" s="180"/>
    </row>
    <row r="990" spans="1:20" ht="27" customHeight="1">
      <c r="A990" s="735" t="s">
        <v>17856</v>
      </c>
      <c r="B990" s="735" t="s">
        <v>15505</v>
      </c>
      <c r="C990" s="735" t="s">
        <v>8943</v>
      </c>
      <c r="D990" s="740" t="s">
        <v>17594</v>
      </c>
      <c r="E990" s="740" t="s">
        <v>17857</v>
      </c>
      <c r="F990" s="740" t="s">
        <v>15398</v>
      </c>
      <c r="G990" s="26">
        <v>1</v>
      </c>
      <c r="H990" s="26" t="s">
        <v>15090</v>
      </c>
      <c r="I990" s="26" t="s">
        <v>13007</v>
      </c>
      <c r="J990" s="86" t="s">
        <v>158</v>
      </c>
      <c r="K990" s="86"/>
      <c r="L990" s="734"/>
      <c r="M990" s="469"/>
      <c r="N990" s="64"/>
      <c r="O990" s="86" t="s">
        <v>380</v>
      </c>
      <c r="P990" s="86" t="s">
        <v>17842</v>
      </c>
      <c r="Q990" s="86" t="s">
        <v>17858</v>
      </c>
      <c r="R990" s="86"/>
      <c r="S990" s="86"/>
      <c r="T990" s="180"/>
    </row>
    <row r="991" spans="1:20" ht="16.5" customHeight="1">
      <c r="A991" s="665"/>
      <c r="B991" s="665"/>
      <c r="C991" s="665"/>
      <c r="D991" s="665"/>
      <c r="E991" s="665"/>
      <c r="F991" s="665"/>
      <c r="G991" s="26">
        <v>2</v>
      </c>
      <c r="H991" s="26" t="s">
        <v>13108</v>
      </c>
      <c r="I991" s="26" t="s">
        <v>13007</v>
      </c>
      <c r="J991" s="86" t="s">
        <v>158</v>
      </c>
      <c r="K991" s="86"/>
      <c r="L991" s="665"/>
      <c r="M991" s="469"/>
      <c r="N991" s="64"/>
      <c r="O991" s="86" t="s">
        <v>380</v>
      </c>
      <c r="P991" s="86" t="s">
        <v>17842</v>
      </c>
      <c r="Q991" s="86" t="s">
        <v>17858</v>
      </c>
      <c r="R991" s="86"/>
      <c r="S991" s="86"/>
      <c r="T991" s="180"/>
    </row>
    <row r="992" spans="1:20" ht="16.5" customHeight="1">
      <c r="A992" s="665"/>
      <c r="B992" s="665"/>
      <c r="C992" s="665"/>
      <c r="D992" s="665"/>
      <c r="E992" s="665"/>
      <c r="F992" s="665"/>
      <c r="G992" s="26">
        <v>3</v>
      </c>
      <c r="H992" s="26" t="s">
        <v>16469</v>
      </c>
      <c r="I992" s="26" t="s">
        <v>13007</v>
      </c>
      <c r="J992" s="86" t="s">
        <v>158</v>
      </c>
      <c r="K992" s="86"/>
      <c r="L992" s="665"/>
      <c r="M992" s="469"/>
      <c r="N992" s="64"/>
      <c r="O992" s="86" t="s">
        <v>380</v>
      </c>
      <c r="P992" s="86" t="s">
        <v>17842</v>
      </c>
      <c r="Q992" s="86" t="s">
        <v>17858</v>
      </c>
      <c r="R992" s="86"/>
      <c r="S992" s="86"/>
      <c r="T992" s="180"/>
    </row>
    <row r="993" spans="1:20" ht="16.5" customHeight="1">
      <c r="A993" s="665"/>
      <c r="B993" s="665"/>
      <c r="C993" s="665"/>
      <c r="D993" s="665"/>
      <c r="E993" s="665"/>
      <c r="F993" s="665"/>
      <c r="G993" s="26">
        <v>4</v>
      </c>
      <c r="H993" s="26" t="s">
        <v>16445</v>
      </c>
      <c r="I993" s="26" t="s">
        <v>17523</v>
      </c>
      <c r="J993" s="86" t="s">
        <v>158</v>
      </c>
      <c r="K993" s="86"/>
      <c r="L993" s="665"/>
      <c r="M993" s="469"/>
      <c r="N993" s="64"/>
      <c r="O993" s="86" t="s">
        <v>380</v>
      </c>
      <c r="P993" s="86" t="s">
        <v>17842</v>
      </c>
      <c r="Q993" s="86" t="s">
        <v>17858</v>
      </c>
      <c r="R993" s="86"/>
      <c r="S993" s="86"/>
      <c r="T993" s="180"/>
    </row>
    <row r="994" spans="1:20" ht="25.5" customHeight="1">
      <c r="A994" s="666"/>
      <c r="B994" s="666"/>
      <c r="C994" s="666"/>
      <c r="D994" s="666"/>
      <c r="E994" s="666"/>
      <c r="F994" s="666"/>
      <c r="G994" s="26">
        <v>5</v>
      </c>
      <c r="H994" s="26" t="s">
        <v>15098</v>
      </c>
      <c r="I994" s="26" t="s">
        <v>13007</v>
      </c>
      <c r="J994" s="86" t="s">
        <v>158</v>
      </c>
      <c r="K994" s="86"/>
      <c r="L994" s="666"/>
      <c r="M994" s="469"/>
      <c r="N994" s="64"/>
      <c r="O994" s="86" t="s">
        <v>380</v>
      </c>
      <c r="P994" s="86" t="s">
        <v>17842</v>
      </c>
      <c r="Q994" s="86" t="s">
        <v>17858</v>
      </c>
      <c r="R994" s="86"/>
      <c r="S994" s="86"/>
      <c r="T994" s="180"/>
    </row>
    <row r="995" spans="1:20" ht="16.5" customHeight="1">
      <c r="A995" s="735" t="s">
        <v>17859</v>
      </c>
      <c r="B995" s="735" t="s">
        <v>15505</v>
      </c>
      <c r="C995" s="735" t="s">
        <v>8943</v>
      </c>
      <c r="D995" s="740" t="s">
        <v>17861</v>
      </c>
      <c r="E995" s="740" t="s">
        <v>17863</v>
      </c>
      <c r="F995" s="740" t="s">
        <v>15398</v>
      </c>
      <c r="G995" s="26">
        <v>1</v>
      </c>
      <c r="H995" s="26" t="s">
        <v>15090</v>
      </c>
      <c r="I995" s="26" t="s">
        <v>13007</v>
      </c>
      <c r="J995" s="86" t="s">
        <v>158</v>
      </c>
      <c r="K995" s="86"/>
      <c r="L995" s="734"/>
      <c r="M995" s="469"/>
      <c r="N995" s="64"/>
      <c r="O995" s="86" t="s">
        <v>380</v>
      </c>
      <c r="P995" s="86" t="s">
        <v>380</v>
      </c>
      <c r="Q995" s="86" t="s">
        <v>17870</v>
      </c>
      <c r="R995" s="86"/>
      <c r="S995" s="86"/>
      <c r="T995" s="180"/>
    </row>
    <row r="996" spans="1:20" ht="16.5" customHeight="1">
      <c r="A996" s="665"/>
      <c r="B996" s="665"/>
      <c r="C996" s="665"/>
      <c r="D996" s="665"/>
      <c r="E996" s="665"/>
      <c r="F996" s="665"/>
      <c r="G996" s="26">
        <v>2</v>
      </c>
      <c r="H996" s="26" t="s">
        <v>13006</v>
      </c>
      <c r="I996" s="26" t="s">
        <v>13007</v>
      </c>
      <c r="J996" s="86" t="s">
        <v>158</v>
      </c>
      <c r="K996" s="86"/>
      <c r="L996" s="665"/>
      <c r="M996" s="469"/>
      <c r="N996" s="64"/>
      <c r="O996" s="86" t="s">
        <v>380</v>
      </c>
      <c r="P996" s="86" t="s">
        <v>380</v>
      </c>
      <c r="Q996" s="86" t="s">
        <v>17870</v>
      </c>
      <c r="R996" s="86"/>
      <c r="S996" s="86"/>
      <c r="T996" s="180"/>
    </row>
    <row r="997" spans="1:20" ht="16.5" customHeight="1">
      <c r="A997" s="665"/>
      <c r="B997" s="665"/>
      <c r="C997" s="665"/>
      <c r="D997" s="665"/>
      <c r="E997" s="665"/>
      <c r="F997" s="665"/>
      <c r="G997" s="26">
        <v>3</v>
      </c>
      <c r="H997" s="26" t="s">
        <v>13059</v>
      </c>
      <c r="I997" s="26" t="s">
        <v>13007</v>
      </c>
      <c r="J997" s="86" t="s">
        <v>158</v>
      </c>
      <c r="K997" s="86"/>
      <c r="L997" s="665"/>
      <c r="M997" s="469"/>
      <c r="N997" s="64"/>
      <c r="O997" s="86" t="s">
        <v>380</v>
      </c>
      <c r="P997" s="86" t="s">
        <v>380</v>
      </c>
      <c r="Q997" s="86" t="s">
        <v>17870</v>
      </c>
      <c r="R997" s="86"/>
      <c r="S997" s="86"/>
      <c r="T997" s="180"/>
    </row>
    <row r="998" spans="1:20" ht="16.5" customHeight="1">
      <c r="A998" s="665"/>
      <c r="B998" s="665"/>
      <c r="C998" s="665"/>
      <c r="D998" s="665"/>
      <c r="E998" s="665"/>
      <c r="F998" s="665"/>
      <c r="G998" s="26">
        <v>4</v>
      </c>
      <c r="H998" s="26" t="s">
        <v>16469</v>
      </c>
      <c r="I998" s="26" t="s">
        <v>13007</v>
      </c>
      <c r="J998" s="86" t="s">
        <v>158</v>
      </c>
      <c r="K998" s="86"/>
      <c r="L998" s="665"/>
      <c r="M998" s="469"/>
      <c r="N998" s="64"/>
      <c r="O998" s="86" t="s">
        <v>380</v>
      </c>
      <c r="P998" s="86" t="s">
        <v>380</v>
      </c>
      <c r="Q998" s="86" t="s">
        <v>17870</v>
      </c>
      <c r="R998" s="86"/>
      <c r="S998" s="86"/>
      <c r="T998" s="180"/>
    </row>
    <row r="999" spans="1:20" ht="16.5" customHeight="1">
      <c r="A999" s="665"/>
      <c r="B999" s="665"/>
      <c r="C999" s="665"/>
      <c r="D999" s="665"/>
      <c r="E999" s="665"/>
      <c r="F999" s="665"/>
      <c r="G999" s="26">
        <v>5</v>
      </c>
      <c r="H999" s="26" t="s">
        <v>13059</v>
      </c>
      <c r="I999" s="26" t="s">
        <v>17872</v>
      </c>
      <c r="J999" s="86" t="s">
        <v>158</v>
      </c>
      <c r="K999" s="86"/>
      <c r="L999" s="665"/>
      <c r="M999" s="469"/>
      <c r="N999" s="64"/>
      <c r="O999" s="86" t="s">
        <v>380</v>
      </c>
      <c r="P999" s="86" t="s">
        <v>380</v>
      </c>
      <c r="Q999" s="86" t="s">
        <v>17870</v>
      </c>
      <c r="R999" s="86"/>
      <c r="S999" s="86"/>
      <c r="T999" s="180"/>
    </row>
    <row r="1000" spans="1:20" ht="16.5" customHeight="1">
      <c r="A1000" s="666"/>
      <c r="B1000" s="666"/>
      <c r="C1000" s="666"/>
      <c r="D1000" s="666"/>
      <c r="E1000" s="666"/>
      <c r="F1000" s="666"/>
      <c r="G1000" s="26">
        <v>6</v>
      </c>
      <c r="H1000" s="26" t="s">
        <v>15098</v>
      </c>
      <c r="I1000" s="26" t="s">
        <v>13007</v>
      </c>
      <c r="J1000" s="86" t="s">
        <v>158</v>
      </c>
      <c r="K1000" s="86"/>
      <c r="L1000" s="666"/>
      <c r="M1000" s="469"/>
      <c r="N1000" s="64"/>
      <c r="O1000" s="86" t="s">
        <v>380</v>
      </c>
      <c r="P1000" s="86" t="s">
        <v>380</v>
      </c>
      <c r="Q1000" s="86" t="s">
        <v>17870</v>
      </c>
      <c r="R1000" s="86"/>
      <c r="S1000" s="86"/>
      <c r="T1000" s="180"/>
    </row>
    <row r="1001" spans="1:20" ht="27" customHeight="1">
      <c r="A1001" s="735" t="s">
        <v>17875</v>
      </c>
      <c r="B1001" s="735" t="s">
        <v>15505</v>
      </c>
      <c r="C1001" s="735" t="s">
        <v>8943</v>
      </c>
      <c r="D1001" s="740" t="s">
        <v>17861</v>
      </c>
      <c r="E1001" s="740" t="s">
        <v>17876</v>
      </c>
      <c r="F1001" s="740" t="s">
        <v>15398</v>
      </c>
      <c r="G1001" s="26">
        <v>1</v>
      </c>
      <c r="H1001" s="26" t="s">
        <v>15090</v>
      </c>
      <c r="I1001" s="26" t="s">
        <v>13007</v>
      </c>
      <c r="J1001" s="86" t="s">
        <v>158</v>
      </c>
      <c r="K1001" s="86"/>
      <c r="L1001" s="734"/>
      <c r="M1001" s="469"/>
      <c r="N1001" s="64"/>
      <c r="O1001" s="86" t="s">
        <v>380</v>
      </c>
      <c r="P1001" s="86" t="s">
        <v>380</v>
      </c>
      <c r="Q1001" s="86" t="s">
        <v>17877</v>
      </c>
      <c r="R1001" s="86"/>
      <c r="S1001" s="86"/>
      <c r="T1001" s="180"/>
    </row>
    <row r="1002" spans="1:20" ht="16.5" customHeight="1">
      <c r="A1002" s="665"/>
      <c r="B1002" s="665"/>
      <c r="C1002" s="665"/>
      <c r="D1002" s="665"/>
      <c r="E1002" s="665"/>
      <c r="F1002" s="665"/>
      <c r="G1002" s="26">
        <v>2</v>
      </c>
      <c r="H1002" s="26" t="s">
        <v>13006</v>
      </c>
      <c r="I1002" s="26" t="s">
        <v>13007</v>
      </c>
      <c r="J1002" s="86" t="s">
        <v>158</v>
      </c>
      <c r="K1002" s="86"/>
      <c r="L1002" s="665"/>
      <c r="M1002" s="469"/>
      <c r="N1002" s="64"/>
      <c r="O1002" s="86" t="s">
        <v>380</v>
      </c>
      <c r="P1002" s="86" t="s">
        <v>380</v>
      </c>
      <c r="Q1002" s="86" t="s">
        <v>17877</v>
      </c>
      <c r="R1002" s="86"/>
      <c r="S1002" s="86"/>
      <c r="T1002" s="180"/>
    </row>
    <row r="1003" spans="1:20" ht="16.5" customHeight="1">
      <c r="A1003" s="665"/>
      <c r="B1003" s="665"/>
      <c r="C1003" s="665"/>
      <c r="D1003" s="665"/>
      <c r="E1003" s="665"/>
      <c r="F1003" s="665"/>
      <c r="G1003" s="26">
        <v>3</v>
      </c>
      <c r="H1003" s="26" t="s">
        <v>13108</v>
      </c>
      <c r="I1003" s="26" t="s">
        <v>13007</v>
      </c>
      <c r="J1003" s="86" t="s">
        <v>158</v>
      </c>
      <c r="K1003" s="86"/>
      <c r="L1003" s="665"/>
      <c r="M1003" s="469"/>
      <c r="N1003" s="64"/>
      <c r="O1003" s="86" t="s">
        <v>380</v>
      </c>
      <c r="P1003" s="86" t="s">
        <v>380</v>
      </c>
      <c r="Q1003" s="86" t="s">
        <v>17877</v>
      </c>
      <c r="R1003" s="86"/>
      <c r="S1003" s="86"/>
      <c r="T1003" s="180"/>
    </row>
    <row r="1004" spans="1:20" ht="16.5" customHeight="1">
      <c r="A1004" s="665"/>
      <c r="B1004" s="665"/>
      <c r="C1004" s="665"/>
      <c r="D1004" s="665"/>
      <c r="E1004" s="665"/>
      <c r="F1004" s="665"/>
      <c r="G1004" s="26">
        <v>4</v>
      </c>
      <c r="H1004" s="26" t="s">
        <v>16469</v>
      </c>
      <c r="I1004" s="26" t="s">
        <v>13007</v>
      </c>
      <c r="J1004" s="86" t="s">
        <v>158</v>
      </c>
      <c r="K1004" s="86"/>
      <c r="L1004" s="665"/>
      <c r="M1004" s="469"/>
      <c r="N1004" s="64"/>
      <c r="O1004" s="86" t="s">
        <v>380</v>
      </c>
      <c r="P1004" s="86" t="s">
        <v>380</v>
      </c>
      <c r="Q1004" s="86" t="s">
        <v>17877</v>
      </c>
      <c r="R1004" s="86"/>
      <c r="S1004" s="86"/>
      <c r="T1004" s="180"/>
    </row>
    <row r="1005" spans="1:20" ht="16.5" customHeight="1">
      <c r="A1005" s="665"/>
      <c r="B1005" s="665"/>
      <c r="C1005" s="665"/>
      <c r="D1005" s="665"/>
      <c r="E1005" s="665"/>
      <c r="F1005" s="665"/>
      <c r="G1005" s="26">
        <v>5</v>
      </c>
      <c r="H1005" s="26" t="s">
        <v>13108</v>
      </c>
      <c r="I1005" s="26" t="s">
        <v>17872</v>
      </c>
      <c r="J1005" s="86" t="s">
        <v>158</v>
      </c>
      <c r="K1005" s="86"/>
      <c r="L1005" s="665"/>
      <c r="M1005" s="469"/>
      <c r="N1005" s="64"/>
      <c r="O1005" s="86" t="s">
        <v>380</v>
      </c>
      <c r="P1005" s="86" t="s">
        <v>380</v>
      </c>
      <c r="Q1005" s="86" t="s">
        <v>17877</v>
      </c>
      <c r="R1005" s="86"/>
      <c r="S1005" s="86"/>
      <c r="T1005" s="180"/>
    </row>
    <row r="1006" spans="1:20" ht="27" customHeight="1">
      <c r="A1006" s="666"/>
      <c r="B1006" s="666"/>
      <c r="C1006" s="666"/>
      <c r="D1006" s="666"/>
      <c r="E1006" s="666"/>
      <c r="F1006" s="666"/>
      <c r="G1006" s="26">
        <v>6</v>
      </c>
      <c r="H1006" s="26" t="s">
        <v>15098</v>
      </c>
      <c r="I1006" s="26" t="s">
        <v>13007</v>
      </c>
      <c r="J1006" s="86" t="s">
        <v>158</v>
      </c>
      <c r="K1006" s="86"/>
      <c r="L1006" s="666"/>
      <c r="M1006" s="469"/>
      <c r="N1006" s="64"/>
      <c r="O1006" s="86" t="s">
        <v>380</v>
      </c>
      <c r="P1006" s="86" t="s">
        <v>380</v>
      </c>
      <c r="Q1006" s="86" t="s">
        <v>17877</v>
      </c>
      <c r="R1006" s="86"/>
      <c r="S1006" s="86"/>
      <c r="T1006" s="180"/>
    </row>
    <row r="1007" spans="1:20" ht="16.5" customHeight="1">
      <c r="A1007" s="735" t="s">
        <v>17881</v>
      </c>
      <c r="B1007" s="735" t="s">
        <v>15505</v>
      </c>
      <c r="C1007" s="735" t="s">
        <v>8943</v>
      </c>
      <c r="D1007" s="740" t="s">
        <v>17885</v>
      </c>
      <c r="E1007" s="740" t="s">
        <v>17886</v>
      </c>
      <c r="F1007" s="740" t="s">
        <v>15398</v>
      </c>
      <c r="G1007" s="26">
        <v>1</v>
      </c>
      <c r="H1007" s="26" t="s">
        <v>15090</v>
      </c>
      <c r="I1007" s="26" t="s">
        <v>13007</v>
      </c>
      <c r="J1007" s="86" t="s">
        <v>158</v>
      </c>
      <c r="K1007" s="86"/>
      <c r="L1007" s="734"/>
      <c r="M1007" s="469"/>
      <c r="N1007" s="64"/>
      <c r="O1007" s="86" t="s">
        <v>380</v>
      </c>
      <c r="P1007" s="86" t="s">
        <v>380</v>
      </c>
      <c r="Q1007" s="86" t="s">
        <v>17891</v>
      </c>
      <c r="R1007" s="86"/>
      <c r="S1007" s="86"/>
      <c r="T1007" s="180"/>
    </row>
    <row r="1008" spans="1:20" ht="16.5" customHeight="1">
      <c r="A1008" s="665"/>
      <c r="B1008" s="665"/>
      <c r="C1008" s="665"/>
      <c r="D1008" s="665"/>
      <c r="E1008" s="665"/>
      <c r="F1008" s="665"/>
      <c r="G1008" s="26">
        <v>2</v>
      </c>
      <c r="H1008" s="26" t="s">
        <v>13006</v>
      </c>
      <c r="I1008" s="26" t="s">
        <v>13007</v>
      </c>
      <c r="J1008" s="86" t="s">
        <v>158</v>
      </c>
      <c r="K1008" s="86"/>
      <c r="L1008" s="665"/>
      <c r="M1008" s="469"/>
      <c r="N1008" s="64"/>
      <c r="O1008" s="86" t="s">
        <v>380</v>
      </c>
      <c r="P1008" s="86" t="s">
        <v>380</v>
      </c>
      <c r="Q1008" s="86" t="s">
        <v>17891</v>
      </c>
      <c r="R1008" s="86"/>
      <c r="S1008" s="86"/>
      <c r="T1008" s="180"/>
    </row>
    <row r="1009" spans="1:20" ht="16.5" customHeight="1">
      <c r="A1009" s="665"/>
      <c r="B1009" s="665"/>
      <c r="C1009" s="665"/>
      <c r="D1009" s="665"/>
      <c r="E1009" s="665"/>
      <c r="F1009" s="665"/>
      <c r="G1009" s="26">
        <v>3</v>
      </c>
      <c r="H1009" s="26" t="s">
        <v>13059</v>
      </c>
      <c r="I1009" s="26" t="s">
        <v>13007</v>
      </c>
      <c r="J1009" s="86" t="s">
        <v>158</v>
      </c>
      <c r="K1009" s="86"/>
      <c r="L1009" s="665"/>
      <c r="M1009" s="469"/>
      <c r="N1009" s="64"/>
      <c r="O1009" s="86" t="s">
        <v>380</v>
      </c>
      <c r="P1009" s="86" t="s">
        <v>380</v>
      </c>
      <c r="Q1009" s="86" t="s">
        <v>17891</v>
      </c>
      <c r="R1009" s="86"/>
      <c r="S1009" s="86"/>
      <c r="T1009" s="180"/>
    </row>
    <row r="1010" spans="1:20" ht="16.5" customHeight="1">
      <c r="A1010" s="665"/>
      <c r="B1010" s="665"/>
      <c r="C1010" s="665"/>
      <c r="D1010" s="665"/>
      <c r="E1010" s="665"/>
      <c r="F1010" s="665"/>
      <c r="G1010" s="26">
        <v>4</v>
      </c>
      <c r="H1010" s="26" t="s">
        <v>16469</v>
      </c>
      <c r="I1010" s="26" t="s">
        <v>13007</v>
      </c>
      <c r="J1010" s="86" t="s">
        <v>158</v>
      </c>
      <c r="K1010" s="86"/>
      <c r="L1010" s="665"/>
      <c r="M1010" s="469"/>
      <c r="N1010" s="64"/>
      <c r="O1010" s="86" t="s">
        <v>380</v>
      </c>
      <c r="P1010" s="86" t="s">
        <v>380</v>
      </c>
      <c r="Q1010" s="86" t="s">
        <v>17891</v>
      </c>
      <c r="R1010" s="86"/>
      <c r="S1010" s="86"/>
      <c r="T1010" s="180"/>
    </row>
    <row r="1011" spans="1:20" ht="27" customHeight="1">
      <c r="A1011" s="665"/>
      <c r="B1011" s="665"/>
      <c r="C1011" s="665"/>
      <c r="D1011" s="665"/>
      <c r="E1011" s="665"/>
      <c r="F1011" s="665"/>
      <c r="G1011" s="26">
        <v>5</v>
      </c>
      <c r="H1011" s="26" t="s">
        <v>13108</v>
      </c>
      <c r="I1011" s="26" t="s">
        <v>17872</v>
      </c>
      <c r="J1011" s="86" t="s">
        <v>158</v>
      </c>
      <c r="K1011" s="86"/>
      <c r="L1011" s="665"/>
      <c r="M1011" s="469"/>
      <c r="N1011" s="64"/>
      <c r="O1011" s="86" t="s">
        <v>380</v>
      </c>
      <c r="P1011" s="86" t="s">
        <v>380</v>
      </c>
      <c r="Q1011" s="86" t="s">
        <v>17891</v>
      </c>
      <c r="R1011" s="86"/>
      <c r="S1011" s="86"/>
      <c r="T1011" s="180"/>
    </row>
    <row r="1012" spans="1:20" ht="16.5" customHeight="1">
      <c r="A1012" s="666"/>
      <c r="B1012" s="666"/>
      <c r="C1012" s="666"/>
      <c r="D1012" s="666"/>
      <c r="E1012" s="666"/>
      <c r="F1012" s="666"/>
      <c r="G1012" s="26">
        <v>6</v>
      </c>
      <c r="H1012" s="26" t="s">
        <v>15098</v>
      </c>
      <c r="I1012" s="26" t="s">
        <v>13007</v>
      </c>
      <c r="J1012" s="86" t="s">
        <v>158</v>
      </c>
      <c r="K1012" s="86"/>
      <c r="L1012" s="666"/>
      <c r="M1012" s="469"/>
      <c r="N1012" s="64"/>
      <c r="O1012" s="86" t="s">
        <v>380</v>
      </c>
      <c r="P1012" s="86" t="s">
        <v>380</v>
      </c>
      <c r="Q1012" s="86" t="s">
        <v>17891</v>
      </c>
      <c r="R1012" s="86"/>
      <c r="S1012" s="86"/>
      <c r="T1012" s="180"/>
    </row>
    <row r="1013" spans="1:20" ht="16.5" customHeight="1">
      <c r="A1013" s="395" t="s">
        <v>17900</v>
      </c>
      <c r="B1013" s="434"/>
      <c r="C1013" s="434"/>
      <c r="D1013" s="393"/>
      <c r="E1013" s="393"/>
      <c r="F1013" s="393"/>
      <c r="G1013" s="392"/>
      <c r="H1013" s="393"/>
      <c r="I1013" s="394"/>
      <c r="J1013" s="392"/>
      <c r="K1013" s="394"/>
      <c r="L1013" s="395"/>
      <c r="M1013" s="487"/>
      <c r="N1013" s="64"/>
      <c r="O1013" s="487"/>
      <c r="P1013" s="487"/>
      <c r="Q1013" s="394"/>
      <c r="R1013" s="487"/>
      <c r="S1013" s="487"/>
      <c r="T1013" s="180"/>
    </row>
    <row r="1014" spans="1:20" ht="16.5" customHeight="1">
      <c r="A1014" s="735" t="s">
        <v>17903</v>
      </c>
      <c r="B1014" s="735" t="s">
        <v>15505</v>
      </c>
      <c r="C1014" s="735" t="s">
        <v>8943</v>
      </c>
      <c r="D1014" s="740" t="s">
        <v>17904</v>
      </c>
      <c r="E1014" s="740" t="s">
        <v>17905</v>
      </c>
      <c r="F1014" s="740" t="s">
        <v>15398</v>
      </c>
      <c r="G1014" s="26">
        <v>1</v>
      </c>
      <c r="H1014" s="26" t="s">
        <v>15509</v>
      </c>
      <c r="I1014" s="26" t="s">
        <v>13007</v>
      </c>
      <c r="J1014" s="86" t="s">
        <v>158</v>
      </c>
      <c r="K1014" s="86"/>
      <c r="L1014" s="734"/>
      <c r="M1014" s="86"/>
      <c r="N1014" s="64"/>
      <c r="O1014" s="86" t="s">
        <v>380</v>
      </c>
      <c r="P1014" s="86" t="s">
        <v>380</v>
      </c>
      <c r="Q1014" s="86" t="s">
        <v>17909</v>
      </c>
      <c r="R1014" s="86"/>
      <c r="S1014" s="86"/>
      <c r="T1014" s="180"/>
    </row>
    <row r="1015" spans="1:20" ht="16.5" customHeight="1">
      <c r="A1015" s="665"/>
      <c r="B1015" s="665"/>
      <c r="C1015" s="665"/>
      <c r="D1015" s="665"/>
      <c r="E1015" s="665"/>
      <c r="F1015" s="665"/>
      <c r="G1015" s="26">
        <v>2</v>
      </c>
      <c r="H1015" s="26" t="s">
        <v>13108</v>
      </c>
      <c r="I1015" s="26" t="s">
        <v>13007</v>
      </c>
      <c r="J1015" s="86" t="s">
        <v>158</v>
      </c>
      <c r="K1015" s="86"/>
      <c r="L1015" s="665"/>
      <c r="M1015" s="86"/>
      <c r="N1015" s="64"/>
      <c r="O1015" s="86" t="s">
        <v>380</v>
      </c>
      <c r="P1015" s="86" t="s">
        <v>380</v>
      </c>
      <c r="Q1015" s="86" t="s">
        <v>17909</v>
      </c>
      <c r="R1015" s="86"/>
      <c r="S1015" s="86"/>
      <c r="T1015" s="180"/>
    </row>
    <row r="1016" spans="1:20" ht="16.5" customHeight="1">
      <c r="A1016" s="665"/>
      <c r="B1016" s="665"/>
      <c r="C1016" s="665"/>
      <c r="D1016" s="665"/>
      <c r="E1016" s="665"/>
      <c r="F1016" s="665"/>
      <c r="G1016" s="26">
        <v>3</v>
      </c>
      <c r="H1016" s="26" t="s">
        <v>16469</v>
      </c>
      <c r="I1016" s="26" t="s">
        <v>17913</v>
      </c>
      <c r="J1016" s="86" t="s">
        <v>158</v>
      </c>
      <c r="K1016" s="86"/>
      <c r="L1016" s="665"/>
      <c r="M1016" s="86"/>
      <c r="N1016" s="64"/>
      <c r="O1016" s="86" t="s">
        <v>380</v>
      </c>
      <c r="P1016" s="86" t="s">
        <v>380</v>
      </c>
      <c r="Q1016" s="86" t="s">
        <v>17909</v>
      </c>
      <c r="R1016" s="86"/>
      <c r="S1016" s="86"/>
      <c r="T1016" s="180"/>
    </row>
    <row r="1017" spans="1:20" ht="16.5" customHeight="1">
      <c r="A1017" s="666"/>
      <c r="B1017" s="666"/>
      <c r="C1017" s="666"/>
      <c r="D1017" s="666"/>
      <c r="E1017" s="666"/>
      <c r="F1017" s="666"/>
      <c r="G1017" s="26">
        <v>4</v>
      </c>
      <c r="H1017" s="26" t="s">
        <v>15515</v>
      </c>
      <c r="I1017" s="26" t="s">
        <v>13007</v>
      </c>
      <c r="J1017" s="86" t="s">
        <v>158</v>
      </c>
      <c r="K1017" s="86"/>
      <c r="L1017" s="666"/>
      <c r="M1017" s="86"/>
      <c r="N1017" s="64"/>
      <c r="O1017" s="86" t="s">
        <v>380</v>
      </c>
      <c r="P1017" s="86" t="s">
        <v>380</v>
      </c>
      <c r="Q1017" s="86" t="s">
        <v>17909</v>
      </c>
      <c r="R1017" s="86"/>
      <c r="S1017" s="86"/>
      <c r="T1017" s="180"/>
    </row>
    <row r="1018" spans="1:20" ht="16.5" customHeight="1">
      <c r="A1018" s="471" t="s">
        <v>17914</v>
      </c>
      <c r="B1018" s="434"/>
      <c r="C1018" s="434"/>
      <c r="D1018" s="393"/>
      <c r="E1018" s="393"/>
      <c r="F1018" s="472"/>
      <c r="G1018" s="423"/>
      <c r="H1018" s="472"/>
      <c r="I1018" s="394"/>
      <c r="J1018" s="423"/>
      <c r="K1018" s="394"/>
      <c r="L1018" s="471"/>
      <c r="M1018" s="394"/>
      <c r="N1018" s="64"/>
      <c r="O1018" s="487"/>
      <c r="P1018" s="487"/>
      <c r="Q1018" s="394"/>
      <c r="R1018" s="487"/>
      <c r="S1018" s="487"/>
      <c r="T1018" s="180"/>
    </row>
    <row r="1019" spans="1:20" ht="38.25" customHeight="1">
      <c r="A1019" s="471" t="s">
        <v>17918</v>
      </c>
      <c r="B1019" s="434"/>
      <c r="C1019" s="434"/>
      <c r="D1019" s="393"/>
      <c r="E1019" s="393"/>
      <c r="F1019" s="472"/>
      <c r="G1019" s="423"/>
      <c r="H1019" s="472"/>
      <c r="I1019" s="394"/>
      <c r="J1019" s="423"/>
      <c r="K1019" s="394"/>
      <c r="L1019" s="471"/>
      <c r="M1019" s="394"/>
      <c r="N1019" s="64"/>
      <c r="O1019" s="487"/>
      <c r="P1019" s="487"/>
      <c r="Q1019" s="394"/>
      <c r="R1019" s="487"/>
      <c r="S1019" s="487"/>
      <c r="T1019" s="180"/>
    </row>
    <row r="1020" spans="1:20" ht="39.75" customHeight="1">
      <c r="A1020" s="735" t="s">
        <v>17919</v>
      </c>
      <c r="B1020" s="735" t="s">
        <v>363</v>
      </c>
      <c r="C1020" s="735" t="s">
        <v>365</v>
      </c>
      <c r="D1020" s="740" t="s">
        <v>17921</v>
      </c>
      <c r="E1020" s="740" t="s">
        <v>17922</v>
      </c>
      <c r="F1020" s="740" t="s">
        <v>15398</v>
      </c>
      <c r="G1020" s="26">
        <v>1</v>
      </c>
      <c r="H1020" s="26" t="s">
        <v>13006</v>
      </c>
      <c r="I1020" s="26" t="s">
        <v>13007</v>
      </c>
      <c r="J1020" s="86" t="s">
        <v>158</v>
      </c>
      <c r="K1020" s="86"/>
      <c r="L1020" s="734"/>
      <c r="M1020" s="86"/>
      <c r="N1020" s="64"/>
      <c r="O1020" s="86" t="s">
        <v>380</v>
      </c>
      <c r="P1020" s="86" t="s">
        <v>17927</v>
      </c>
      <c r="Q1020" s="86" t="s">
        <v>17928</v>
      </c>
      <c r="R1020" s="86"/>
      <c r="S1020" s="86"/>
      <c r="T1020" s="180"/>
    </row>
    <row r="1021" spans="1:20" ht="39.75" customHeight="1">
      <c r="A1021" s="666"/>
      <c r="B1021" s="666"/>
      <c r="C1021" s="666"/>
      <c r="D1021" s="666"/>
      <c r="E1021" s="666"/>
      <c r="F1021" s="666"/>
      <c r="G1021" s="26">
        <v>2</v>
      </c>
      <c r="H1021" s="26" t="s">
        <v>16390</v>
      </c>
      <c r="I1021" s="26" t="s">
        <v>16391</v>
      </c>
      <c r="J1021" s="86" t="s">
        <v>158</v>
      </c>
      <c r="K1021" s="86"/>
      <c r="L1021" s="666"/>
      <c r="M1021" s="86"/>
      <c r="N1021" s="64"/>
      <c r="O1021" s="86" t="s">
        <v>380</v>
      </c>
      <c r="P1021" s="86" t="s">
        <v>17927</v>
      </c>
      <c r="Q1021" s="86" t="s">
        <v>17928</v>
      </c>
      <c r="R1021" s="86"/>
      <c r="S1021" s="86"/>
      <c r="T1021" s="180"/>
    </row>
    <row r="1022" spans="1:20" ht="39.75" customHeight="1">
      <c r="A1022" s="26" t="s">
        <v>17930</v>
      </c>
      <c r="B1022" s="26" t="s">
        <v>363</v>
      </c>
      <c r="C1022" s="26" t="s">
        <v>365</v>
      </c>
      <c r="D1022" s="333" t="s">
        <v>17921</v>
      </c>
      <c r="E1022" s="333" t="s">
        <v>17931</v>
      </c>
      <c r="F1022" s="333" t="s">
        <v>15398</v>
      </c>
      <c r="G1022" s="26">
        <v>1</v>
      </c>
      <c r="H1022" s="26" t="s">
        <v>17932</v>
      </c>
      <c r="I1022" s="26" t="s">
        <v>15473</v>
      </c>
      <c r="J1022" s="86" t="s">
        <v>158</v>
      </c>
      <c r="K1022" s="86"/>
      <c r="L1022" s="86"/>
      <c r="M1022" s="86"/>
      <c r="N1022" s="64"/>
      <c r="O1022" s="86" t="s">
        <v>380</v>
      </c>
      <c r="P1022" s="86" t="s">
        <v>17927</v>
      </c>
      <c r="Q1022" s="86" t="s">
        <v>17933</v>
      </c>
      <c r="R1022" s="86"/>
      <c r="S1022" s="86"/>
      <c r="T1022" s="180"/>
    </row>
    <row r="1023" spans="1:20" ht="39.75" customHeight="1">
      <c r="A1023" s="735" t="s">
        <v>17935</v>
      </c>
      <c r="B1023" s="735" t="s">
        <v>363</v>
      </c>
      <c r="C1023" s="735" t="s">
        <v>365</v>
      </c>
      <c r="D1023" s="740" t="s">
        <v>17921</v>
      </c>
      <c r="E1023" s="740" t="s">
        <v>17936</v>
      </c>
      <c r="F1023" s="740" t="s">
        <v>15398</v>
      </c>
      <c r="G1023" s="26">
        <v>1</v>
      </c>
      <c r="H1023" s="26" t="s">
        <v>13059</v>
      </c>
      <c r="I1023" s="26" t="s">
        <v>13007</v>
      </c>
      <c r="J1023" s="86" t="s">
        <v>158</v>
      </c>
      <c r="K1023" s="86"/>
      <c r="L1023" s="734"/>
      <c r="M1023" s="86"/>
      <c r="N1023" s="64"/>
      <c r="O1023" s="86" t="s">
        <v>380</v>
      </c>
      <c r="P1023" s="86" t="s">
        <v>17927</v>
      </c>
      <c r="Q1023" s="86" t="s">
        <v>17938</v>
      </c>
      <c r="R1023" s="86"/>
      <c r="S1023" s="86"/>
      <c r="T1023" s="180"/>
    </row>
    <row r="1024" spans="1:20" ht="39.75" customHeight="1">
      <c r="A1024" s="666"/>
      <c r="B1024" s="666"/>
      <c r="C1024" s="666"/>
      <c r="D1024" s="666"/>
      <c r="E1024" s="666"/>
      <c r="F1024" s="666"/>
      <c r="G1024" s="26">
        <v>2</v>
      </c>
      <c r="H1024" s="26" t="s">
        <v>16390</v>
      </c>
      <c r="I1024" s="26" t="s">
        <v>16391</v>
      </c>
      <c r="J1024" s="86" t="s">
        <v>158</v>
      </c>
      <c r="K1024" s="86"/>
      <c r="L1024" s="666"/>
      <c r="M1024" s="86"/>
      <c r="N1024" s="64"/>
      <c r="O1024" s="86" t="s">
        <v>380</v>
      </c>
      <c r="P1024" s="86" t="s">
        <v>17927</v>
      </c>
      <c r="Q1024" s="86" t="s">
        <v>17938</v>
      </c>
      <c r="R1024" s="86"/>
      <c r="S1024" s="86"/>
      <c r="T1024" s="180"/>
    </row>
    <row r="1025" spans="1:20" ht="39.75" customHeight="1">
      <c r="A1025" s="735" t="s">
        <v>17939</v>
      </c>
      <c r="B1025" s="735" t="s">
        <v>363</v>
      </c>
      <c r="C1025" s="735" t="s">
        <v>365</v>
      </c>
      <c r="D1025" s="740" t="s">
        <v>17921</v>
      </c>
      <c r="E1025" s="740" t="s">
        <v>17940</v>
      </c>
      <c r="F1025" s="740" t="s">
        <v>15398</v>
      </c>
      <c r="G1025" s="26">
        <v>1</v>
      </c>
      <c r="H1025" s="26" t="s">
        <v>13059</v>
      </c>
      <c r="I1025" s="26" t="s">
        <v>13007</v>
      </c>
      <c r="J1025" s="86" t="s">
        <v>158</v>
      </c>
      <c r="K1025" s="86"/>
      <c r="L1025" s="734"/>
      <c r="M1025" s="86"/>
      <c r="N1025" s="64"/>
      <c r="O1025" s="86" t="s">
        <v>380</v>
      </c>
      <c r="P1025" s="86" t="s">
        <v>17927</v>
      </c>
      <c r="Q1025" s="86" t="s">
        <v>17943</v>
      </c>
      <c r="R1025" s="86"/>
      <c r="S1025" s="86"/>
      <c r="T1025" s="180"/>
    </row>
    <row r="1026" spans="1:20" ht="39.75" customHeight="1">
      <c r="A1026" s="666"/>
      <c r="B1026" s="666"/>
      <c r="C1026" s="666"/>
      <c r="D1026" s="666"/>
      <c r="E1026" s="666"/>
      <c r="F1026" s="666"/>
      <c r="G1026" s="26">
        <v>2</v>
      </c>
      <c r="H1026" s="26" t="s">
        <v>17932</v>
      </c>
      <c r="I1026" s="26" t="s">
        <v>15473</v>
      </c>
      <c r="J1026" s="86" t="s">
        <v>158</v>
      </c>
      <c r="K1026" s="86"/>
      <c r="L1026" s="666"/>
      <c r="M1026" s="86"/>
      <c r="N1026" s="64"/>
      <c r="O1026" s="86" t="s">
        <v>380</v>
      </c>
      <c r="P1026" s="86" t="s">
        <v>17927</v>
      </c>
      <c r="Q1026" s="86" t="s">
        <v>17943</v>
      </c>
      <c r="R1026" s="86"/>
      <c r="S1026" s="86"/>
      <c r="T1026" s="180"/>
    </row>
    <row r="1027" spans="1:20" ht="39.75" customHeight="1">
      <c r="A1027" s="735" t="s">
        <v>17945</v>
      </c>
      <c r="B1027" s="735" t="s">
        <v>363</v>
      </c>
      <c r="C1027" s="735" t="s">
        <v>365</v>
      </c>
      <c r="D1027" s="740" t="s">
        <v>17921</v>
      </c>
      <c r="E1027" s="740" t="s">
        <v>17946</v>
      </c>
      <c r="F1027" s="740" t="s">
        <v>15398</v>
      </c>
      <c r="G1027" s="26">
        <v>1</v>
      </c>
      <c r="H1027" s="26" t="s">
        <v>13006</v>
      </c>
      <c r="I1027" s="26" t="s">
        <v>13007</v>
      </c>
      <c r="J1027" s="86" t="s">
        <v>158</v>
      </c>
      <c r="K1027" s="86"/>
      <c r="L1027" s="734"/>
      <c r="M1027" s="86"/>
      <c r="N1027" s="64"/>
      <c r="O1027" s="86" t="s">
        <v>380</v>
      </c>
      <c r="P1027" s="86" t="s">
        <v>17927</v>
      </c>
      <c r="Q1027" s="86" t="s">
        <v>17947</v>
      </c>
      <c r="R1027" s="86"/>
      <c r="S1027" s="86"/>
      <c r="T1027" s="180"/>
    </row>
    <row r="1028" spans="1:20" ht="39.75" customHeight="1">
      <c r="A1028" s="665"/>
      <c r="B1028" s="665"/>
      <c r="C1028" s="665"/>
      <c r="D1028" s="665"/>
      <c r="E1028" s="665"/>
      <c r="F1028" s="665"/>
      <c r="G1028" s="26">
        <v>2</v>
      </c>
      <c r="H1028" s="26" t="s">
        <v>13108</v>
      </c>
      <c r="I1028" s="26" t="s">
        <v>13007</v>
      </c>
      <c r="J1028" s="86" t="s">
        <v>158</v>
      </c>
      <c r="K1028" s="86"/>
      <c r="L1028" s="665"/>
      <c r="M1028" s="86"/>
      <c r="N1028" s="64"/>
      <c r="O1028" s="86" t="s">
        <v>380</v>
      </c>
      <c r="P1028" s="86" t="s">
        <v>17927</v>
      </c>
      <c r="Q1028" s="86" t="s">
        <v>17947</v>
      </c>
      <c r="R1028" s="86"/>
      <c r="S1028" s="86"/>
      <c r="T1028" s="180"/>
    </row>
    <row r="1029" spans="1:20" ht="39.75" customHeight="1">
      <c r="A1029" s="666"/>
      <c r="B1029" s="666"/>
      <c r="C1029" s="666"/>
      <c r="D1029" s="666"/>
      <c r="E1029" s="666"/>
      <c r="F1029" s="666"/>
      <c r="G1029" s="26">
        <v>3</v>
      </c>
      <c r="H1029" s="26" t="s">
        <v>16390</v>
      </c>
      <c r="I1029" s="26" t="s">
        <v>16391</v>
      </c>
      <c r="J1029" s="86" t="s">
        <v>158</v>
      </c>
      <c r="K1029" s="86"/>
      <c r="L1029" s="666"/>
      <c r="M1029" s="86"/>
      <c r="N1029" s="64"/>
      <c r="O1029" s="86" t="s">
        <v>380</v>
      </c>
      <c r="P1029" s="86" t="s">
        <v>17927</v>
      </c>
      <c r="Q1029" s="86" t="s">
        <v>17947</v>
      </c>
      <c r="R1029" s="86"/>
      <c r="S1029" s="86"/>
      <c r="T1029" s="180"/>
    </row>
    <row r="1030" spans="1:20" ht="39.75" customHeight="1">
      <c r="A1030" s="735" t="s">
        <v>17952</v>
      </c>
      <c r="B1030" s="735" t="s">
        <v>363</v>
      </c>
      <c r="C1030" s="735" t="s">
        <v>365</v>
      </c>
      <c r="D1030" s="740" t="s">
        <v>17921</v>
      </c>
      <c r="E1030" s="740" t="s">
        <v>17954</v>
      </c>
      <c r="F1030" s="740" t="s">
        <v>15398</v>
      </c>
      <c r="G1030" s="26">
        <v>1</v>
      </c>
      <c r="H1030" s="26" t="s">
        <v>13006</v>
      </c>
      <c r="I1030" s="26" t="s">
        <v>13007</v>
      </c>
      <c r="J1030" s="86" t="s">
        <v>158</v>
      </c>
      <c r="K1030" s="86"/>
      <c r="L1030" s="734"/>
      <c r="M1030" s="86"/>
      <c r="N1030" s="64"/>
      <c r="O1030" s="86" t="s">
        <v>380</v>
      </c>
      <c r="P1030" s="86" t="s">
        <v>17927</v>
      </c>
      <c r="Q1030" s="86" t="s">
        <v>17956</v>
      </c>
      <c r="R1030" s="86"/>
      <c r="S1030" s="86"/>
      <c r="T1030" s="180"/>
    </row>
    <row r="1031" spans="1:20" ht="39.75" customHeight="1">
      <c r="A1031" s="665"/>
      <c r="B1031" s="665"/>
      <c r="C1031" s="665"/>
      <c r="D1031" s="665"/>
      <c r="E1031" s="665"/>
      <c r="F1031" s="665"/>
      <c r="G1031" s="26">
        <v>2</v>
      </c>
      <c r="H1031" s="26" t="s">
        <v>13108</v>
      </c>
      <c r="I1031" s="26" t="s">
        <v>13007</v>
      </c>
      <c r="J1031" s="86" t="s">
        <v>158</v>
      </c>
      <c r="K1031" s="86"/>
      <c r="L1031" s="665"/>
      <c r="M1031" s="86"/>
      <c r="N1031" s="64"/>
      <c r="O1031" s="86" t="s">
        <v>380</v>
      </c>
      <c r="P1031" s="86" t="s">
        <v>17927</v>
      </c>
      <c r="Q1031" s="86" t="s">
        <v>17956</v>
      </c>
      <c r="R1031" s="86"/>
      <c r="S1031" s="86"/>
      <c r="T1031" s="180"/>
    </row>
    <row r="1032" spans="1:20" ht="39.75" customHeight="1">
      <c r="A1032" s="666"/>
      <c r="B1032" s="666"/>
      <c r="C1032" s="666"/>
      <c r="D1032" s="666"/>
      <c r="E1032" s="666"/>
      <c r="F1032" s="666"/>
      <c r="G1032" s="26">
        <v>3</v>
      </c>
      <c r="H1032" s="26" t="s">
        <v>17932</v>
      </c>
      <c r="I1032" s="26" t="s">
        <v>15473</v>
      </c>
      <c r="J1032" s="86" t="s">
        <v>158</v>
      </c>
      <c r="K1032" s="86"/>
      <c r="L1032" s="666"/>
      <c r="M1032" s="86"/>
      <c r="N1032" s="64"/>
      <c r="O1032" s="86" t="s">
        <v>380</v>
      </c>
      <c r="P1032" s="86" t="s">
        <v>17927</v>
      </c>
      <c r="Q1032" s="86" t="s">
        <v>17956</v>
      </c>
      <c r="R1032" s="86"/>
      <c r="S1032" s="86"/>
      <c r="T1032" s="180"/>
    </row>
    <row r="1033" spans="1:20" ht="39.75" customHeight="1">
      <c r="A1033" s="735" t="s">
        <v>17963</v>
      </c>
      <c r="B1033" s="735" t="s">
        <v>363</v>
      </c>
      <c r="C1033" s="735" t="s">
        <v>365</v>
      </c>
      <c r="D1033" s="740" t="s">
        <v>17965</v>
      </c>
      <c r="E1033" s="740" t="s">
        <v>17966</v>
      </c>
      <c r="F1033" s="740" t="s">
        <v>15398</v>
      </c>
      <c r="G1033" s="26">
        <v>1</v>
      </c>
      <c r="H1033" s="26" t="s">
        <v>15456</v>
      </c>
      <c r="I1033" s="26" t="s">
        <v>13007</v>
      </c>
      <c r="J1033" s="86" t="s">
        <v>158</v>
      </c>
      <c r="K1033" s="86"/>
      <c r="L1033" s="734"/>
      <c r="M1033" s="86"/>
      <c r="N1033" s="64"/>
      <c r="O1033" s="86" t="s">
        <v>380</v>
      </c>
      <c r="P1033" s="86" t="s">
        <v>17967</v>
      </c>
      <c r="Q1033" s="86" t="s">
        <v>17968</v>
      </c>
      <c r="R1033" s="86"/>
      <c r="S1033" s="86"/>
      <c r="T1033" s="180"/>
    </row>
    <row r="1034" spans="1:20" ht="39.75" customHeight="1">
      <c r="A1034" s="666"/>
      <c r="B1034" s="666"/>
      <c r="C1034" s="666"/>
      <c r="D1034" s="666"/>
      <c r="E1034" s="666"/>
      <c r="F1034" s="666"/>
      <c r="G1034" s="26">
        <v>2</v>
      </c>
      <c r="H1034" s="26" t="s">
        <v>17969</v>
      </c>
      <c r="I1034" s="26" t="s">
        <v>16391</v>
      </c>
      <c r="J1034" s="86" t="s">
        <v>158</v>
      </c>
      <c r="K1034" s="86"/>
      <c r="L1034" s="666"/>
      <c r="M1034" s="86"/>
      <c r="N1034" s="64"/>
      <c r="O1034" s="86" t="s">
        <v>380</v>
      </c>
      <c r="P1034" s="86" t="s">
        <v>17967</v>
      </c>
      <c r="Q1034" s="86" t="s">
        <v>17968</v>
      </c>
      <c r="R1034" s="86"/>
      <c r="S1034" s="86"/>
      <c r="T1034" s="180"/>
    </row>
    <row r="1035" spans="1:20" ht="16.5" customHeight="1">
      <c r="A1035" s="26" t="s">
        <v>17971</v>
      </c>
      <c r="B1035" s="26" t="s">
        <v>363</v>
      </c>
      <c r="C1035" s="26" t="s">
        <v>365</v>
      </c>
      <c r="D1035" s="333" t="s">
        <v>17965</v>
      </c>
      <c r="E1035" s="333" t="s">
        <v>17972</v>
      </c>
      <c r="F1035" s="333" t="s">
        <v>15398</v>
      </c>
      <c r="G1035" s="26">
        <v>3</v>
      </c>
      <c r="H1035" s="26" t="s">
        <v>17975</v>
      </c>
      <c r="I1035" s="26" t="s">
        <v>15473</v>
      </c>
      <c r="J1035" s="86" t="s">
        <v>158</v>
      </c>
      <c r="K1035" s="86"/>
      <c r="L1035" s="86"/>
      <c r="M1035" s="86"/>
      <c r="N1035" s="64"/>
      <c r="O1035" s="86" t="s">
        <v>380</v>
      </c>
      <c r="P1035" s="86" t="s">
        <v>17967</v>
      </c>
      <c r="Q1035" s="86" t="s">
        <v>17976</v>
      </c>
      <c r="R1035" s="86"/>
      <c r="S1035" s="86"/>
      <c r="T1035" s="180"/>
    </row>
    <row r="1036" spans="1:20" ht="45.75" customHeight="1">
      <c r="A1036" s="735" t="s">
        <v>17977</v>
      </c>
      <c r="B1036" s="735" t="s">
        <v>363</v>
      </c>
      <c r="C1036" s="735" t="s">
        <v>365</v>
      </c>
      <c r="D1036" s="740" t="s">
        <v>17965</v>
      </c>
      <c r="E1036" s="740" t="s">
        <v>17978</v>
      </c>
      <c r="F1036" s="740" t="s">
        <v>15398</v>
      </c>
      <c r="G1036" s="26">
        <v>1</v>
      </c>
      <c r="H1036" s="26" t="s">
        <v>15456</v>
      </c>
      <c r="I1036" s="26" t="s">
        <v>13007</v>
      </c>
      <c r="J1036" s="86" t="s">
        <v>158</v>
      </c>
      <c r="K1036" s="86"/>
      <c r="L1036" s="734"/>
      <c r="M1036" s="86"/>
      <c r="N1036" s="64"/>
      <c r="O1036" s="86" t="s">
        <v>380</v>
      </c>
      <c r="P1036" s="86" t="s">
        <v>17967</v>
      </c>
      <c r="Q1036" s="86" t="s">
        <v>17979</v>
      </c>
      <c r="R1036" s="86"/>
      <c r="S1036" s="86"/>
      <c r="T1036" s="180"/>
    </row>
    <row r="1037" spans="1:20" ht="45.75" customHeight="1">
      <c r="A1037" s="666"/>
      <c r="B1037" s="666"/>
      <c r="C1037" s="666"/>
      <c r="D1037" s="666"/>
      <c r="E1037" s="666"/>
      <c r="F1037" s="666"/>
      <c r="G1037" s="26">
        <v>2</v>
      </c>
      <c r="H1037" s="26" t="s">
        <v>17969</v>
      </c>
      <c r="I1037" s="26" t="s">
        <v>16391</v>
      </c>
      <c r="J1037" s="86" t="s">
        <v>158</v>
      </c>
      <c r="K1037" s="86"/>
      <c r="L1037" s="666"/>
      <c r="M1037" s="86"/>
      <c r="N1037" s="64"/>
      <c r="O1037" s="86" t="s">
        <v>380</v>
      </c>
      <c r="P1037" s="86" t="s">
        <v>17967</v>
      </c>
      <c r="Q1037" s="86" t="s">
        <v>17979</v>
      </c>
      <c r="R1037" s="86"/>
      <c r="S1037" s="86"/>
      <c r="T1037" s="180"/>
    </row>
    <row r="1038" spans="1:20" ht="27" customHeight="1">
      <c r="A1038" s="735" t="s">
        <v>17981</v>
      </c>
      <c r="B1038" s="735" t="s">
        <v>363</v>
      </c>
      <c r="C1038" s="735" t="s">
        <v>365</v>
      </c>
      <c r="D1038" s="740" t="s">
        <v>17965</v>
      </c>
      <c r="E1038" s="740" t="s">
        <v>17982</v>
      </c>
      <c r="F1038" s="740" t="s">
        <v>15398</v>
      </c>
      <c r="G1038" s="26">
        <v>1</v>
      </c>
      <c r="H1038" s="26" t="s">
        <v>15461</v>
      </c>
      <c r="I1038" s="26" t="s">
        <v>13007</v>
      </c>
      <c r="J1038" s="86" t="s">
        <v>158</v>
      </c>
      <c r="K1038" s="86"/>
      <c r="L1038" s="734"/>
      <c r="M1038" s="86"/>
      <c r="N1038" s="64"/>
      <c r="O1038" s="86" t="s">
        <v>380</v>
      </c>
      <c r="P1038" s="86" t="s">
        <v>17967</v>
      </c>
      <c r="Q1038" s="86" t="s">
        <v>17983</v>
      </c>
      <c r="R1038" s="86"/>
      <c r="S1038" s="86"/>
      <c r="T1038" s="180"/>
    </row>
    <row r="1039" spans="1:20" ht="16.5" customHeight="1">
      <c r="A1039" s="666"/>
      <c r="B1039" s="666"/>
      <c r="C1039" s="666"/>
      <c r="D1039" s="666"/>
      <c r="E1039" s="666"/>
      <c r="F1039" s="666"/>
      <c r="G1039" s="26">
        <v>2</v>
      </c>
      <c r="H1039" s="26" t="s">
        <v>17975</v>
      </c>
      <c r="I1039" s="26" t="s">
        <v>15473</v>
      </c>
      <c r="J1039" s="86" t="s">
        <v>158</v>
      </c>
      <c r="K1039" s="86"/>
      <c r="L1039" s="666"/>
      <c r="M1039" s="86"/>
      <c r="N1039" s="64"/>
      <c r="O1039" s="86" t="s">
        <v>380</v>
      </c>
      <c r="P1039" s="86" t="s">
        <v>17967</v>
      </c>
      <c r="Q1039" s="86" t="s">
        <v>17983</v>
      </c>
      <c r="R1039" s="86"/>
      <c r="S1039" s="86"/>
      <c r="T1039" s="180"/>
    </row>
    <row r="1040" spans="1:20" ht="30" customHeight="1">
      <c r="A1040" s="735" t="s">
        <v>17989</v>
      </c>
      <c r="B1040" s="735" t="s">
        <v>363</v>
      </c>
      <c r="C1040" s="735" t="s">
        <v>365</v>
      </c>
      <c r="D1040" s="740" t="s">
        <v>17965</v>
      </c>
      <c r="E1040" s="740" t="s">
        <v>17990</v>
      </c>
      <c r="F1040" s="740" t="s">
        <v>15398</v>
      </c>
      <c r="G1040" s="26">
        <v>1</v>
      </c>
      <c r="H1040" s="26" t="s">
        <v>15456</v>
      </c>
      <c r="I1040" s="26" t="s">
        <v>13007</v>
      </c>
      <c r="J1040" s="86" t="s">
        <v>158</v>
      </c>
      <c r="K1040" s="86"/>
      <c r="L1040" s="734"/>
      <c r="M1040" s="86"/>
      <c r="N1040" s="64"/>
      <c r="O1040" s="86" t="s">
        <v>380</v>
      </c>
      <c r="P1040" s="86" t="s">
        <v>17967</v>
      </c>
      <c r="Q1040" s="86" t="s">
        <v>17992</v>
      </c>
      <c r="R1040" s="86"/>
      <c r="S1040" s="86"/>
      <c r="T1040" s="180"/>
    </row>
    <row r="1041" spans="1:20" ht="30" customHeight="1">
      <c r="A1041" s="665"/>
      <c r="B1041" s="665"/>
      <c r="C1041" s="665"/>
      <c r="D1041" s="665"/>
      <c r="E1041" s="665"/>
      <c r="F1041" s="665"/>
      <c r="G1041" s="26">
        <v>2</v>
      </c>
      <c r="H1041" s="26" t="s">
        <v>15468</v>
      </c>
      <c r="I1041" s="26" t="s">
        <v>13007</v>
      </c>
      <c r="J1041" s="86" t="s">
        <v>158</v>
      </c>
      <c r="K1041" s="86"/>
      <c r="L1041" s="665"/>
      <c r="M1041" s="86"/>
      <c r="N1041" s="64"/>
      <c r="O1041" s="86" t="s">
        <v>380</v>
      </c>
      <c r="P1041" s="86" t="s">
        <v>17967</v>
      </c>
      <c r="Q1041" s="86" t="s">
        <v>17992</v>
      </c>
      <c r="R1041" s="86"/>
      <c r="S1041" s="86"/>
      <c r="T1041" s="180"/>
    </row>
    <row r="1042" spans="1:20" ht="30" customHeight="1">
      <c r="A1042" s="666"/>
      <c r="B1042" s="666"/>
      <c r="C1042" s="666"/>
      <c r="D1042" s="666"/>
      <c r="E1042" s="666"/>
      <c r="F1042" s="666"/>
      <c r="G1042" s="26">
        <v>3</v>
      </c>
      <c r="H1042" s="26" t="s">
        <v>17969</v>
      </c>
      <c r="I1042" s="26" t="s">
        <v>16391</v>
      </c>
      <c r="J1042" s="86" t="s">
        <v>158</v>
      </c>
      <c r="K1042" s="86"/>
      <c r="L1042" s="666"/>
      <c r="M1042" s="86"/>
      <c r="N1042" s="64"/>
      <c r="O1042" s="86" t="s">
        <v>380</v>
      </c>
      <c r="P1042" s="86" t="s">
        <v>17967</v>
      </c>
      <c r="Q1042" s="86" t="s">
        <v>17992</v>
      </c>
      <c r="R1042" s="86"/>
      <c r="S1042" s="86"/>
      <c r="T1042" s="180"/>
    </row>
    <row r="1043" spans="1:20" ht="30" customHeight="1">
      <c r="A1043" s="735" t="s">
        <v>17993</v>
      </c>
      <c r="B1043" s="735" t="s">
        <v>363</v>
      </c>
      <c r="C1043" s="735" t="s">
        <v>365</v>
      </c>
      <c r="D1043" s="740" t="s">
        <v>17965</v>
      </c>
      <c r="E1043" s="740" t="s">
        <v>17995</v>
      </c>
      <c r="F1043" s="740" t="s">
        <v>15398</v>
      </c>
      <c r="G1043" s="26">
        <v>1</v>
      </c>
      <c r="H1043" s="26" t="s">
        <v>15456</v>
      </c>
      <c r="I1043" s="26" t="s">
        <v>13007</v>
      </c>
      <c r="J1043" s="86" t="s">
        <v>158</v>
      </c>
      <c r="K1043" s="86"/>
      <c r="L1043" s="734"/>
      <c r="M1043" s="86"/>
      <c r="N1043" s="64"/>
      <c r="O1043" s="86" t="s">
        <v>380</v>
      </c>
      <c r="P1043" s="86" t="s">
        <v>17967</v>
      </c>
      <c r="Q1043" s="86" t="s">
        <v>17996</v>
      </c>
      <c r="R1043" s="86"/>
      <c r="S1043" s="86"/>
      <c r="T1043" s="180"/>
    </row>
    <row r="1044" spans="1:20" ht="30" customHeight="1">
      <c r="A1044" s="665"/>
      <c r="B1044" s="665"/>
      <c r="C1044" s="665"/>
      <c r="D1044" s="665"/>
      <c r="E1044" s="665"/>
      <c r="F1044" s="665"/>
      <c r="G1044" s="26">
        <v>2</v>
      </c>
      <c r="H1044" s="26" t="s">
        <v>15468</v>
      </c>
      <c r="I1044" s="26" t="s">
        <v>13007</v>
      </c>
      <c r="J1044" s="86" t="s">
        <v>158</v>
      </c>
      <c r="K1044" s="86"/>
      <c r="L1044" s="665"/>
      <c r="M1044" s="86"/>
      <c r="N1044" s="64"/>
      <c r="O1044" s="86" t="s">
        <v>380</v>
      </c>
      <c r="P1044" s="86" t="s">
        <v>17967</v>
      </c>
      <c r="Q1044" s="86" t="s">
        <v>17996</v>
      </c>
      <c r="R1044" s="86"/>
      <c r="S1044" s="86"/>
      <c r="T1044" s="180"/>
    </row>
    <row r="1045" spans="1:20" ht="30" customHeight="1">
      <c r="A1045" s="666"/>
      <c r="B1045" s="666"/>
      <c r="C1045" s="666"/>
      <c r="D1045" s="666"/>
      <c r="E1045" s="666"/>
      <c r="F1045" s="666"/>
      <c r="G1045" s="26">
        <v>3</v>
      </c>
      <c r="H1045" s="26" t="s">
        <v>17975</v>
      </c>
      <c r="I1045" s="26" t="s">
        <v>15473</v>
      </c>
      <c r="J1045" s="86" t="s">
        <v>158</v>
      </c>
      <c r="K1045" s="86"/>
      <c r="L1045" s="666"/>
      <c r="M1045" s="86"/>
      <c r="N1045" s="64"/>
      <c r="O1045" s="86" t="s">
        <v>380</v>
      </c>
      <c r="P1045" s="86" t="s">
        <v>17967</v>
      </c>
      <c r="Q1045" s="86" t="s">
        <v>17996</v>
      </c>
      <c r="R1045" s="86"/>
      <c r="S1045" s="86"/>
      <c r="T1045" s="180"/>
    </row>
    <row r="1046" spans="1:20" ht="16.5" customHeight="1">
      <c r="A1046" s="735" t="s">
        <v>17997</v>
      </c>
      <c r="B1046" s="735" t="s">
        <v>15505</v>
      </c>
      <c r="C1046" s="735" t="s">
        <v>8943</v>
      </c>
      <c r="D1046" s="740" t="s">
        <v>17998</v>
      </c>
      <c r="E1046" s="740" t="s">
        <v>17999</v>
      </c>
      <c r="F1046" s="740" t="s">
        <v>15398</v>
      </c>
      <c r="G1046" s="26">
        <v>1</v>
      </c>
      <c r="H1046" s="26" t="s">
        <v>17455</v>
      </c>
      <c r="I1046" s="26" t="s">
        <v>13007</v>
      </c>
      <c r="J1046" s="86" t="s">
        <v>158</v>
      </c>
      <c r="K1046" s="178"/>
      <c r="L1046" s="734"/>
      <c r="M1046" s="178"/>
      <c r="N1046" s="64"/>
      <c r="O1046" s="86" t="s">
        <v>380</v>
      </c>
      <c r="P1046" s="86" t="s">
        <v>380</v>
      </c>
      <c r="Q1046" s="86" t="s">
        <v>18004</v>
      </c>
      <c r="R1046" s="86"/>
      <c r="S1046" s="86"/>
      <c r="T1046" s="180"/>
    </row>
    <row r="1047" spans="1:20" ht="27" customHeight="1">
      <c r="A1047" s="665"/>
      <c r="B1047" s="665"/>
      <c r="C1047" s="665"/>
      <c r="D1047" s="665"/>
      <c r="E1047" s="665"/>
      <c r="F1047" s="665"/>
      <c r="G1047" s="26">
        <v>2</v>
      </c>
      <c r="H1047" s="26" t="s">
        <v>18006</v>
      </c>
      <c r="I1047" s="26" t="s">
        <v>13007</v>
      </c>
      <c r="J1047" s="86" t="s">
        <v>158</v>
      </c>
      <c r="K1047" s="178"/>
      <c r="L1047" s="665"/>
      <c r="M1047" s="178"/>
      <c r="N1047" s="64"/>
      <c r="O1047" s="86" t="s">
        <v>380</v>
      </c>
      <c r="P1047" s="86" t="s">
        <v>380</v>
      </c>
      <c r="Q1047" s="86" t="s">
        <v>18004</v>
      </c>
      <c r="R1047" s="86"/>
      <c r="S1047" s="86"/>
      <c r="T1047" s="180"/>
    </row>
    <row r="1048" spans="1:20" ht="16.5" customHeight="1">
      <c r="A1048" s="665"/>
      <c r="B1048" s="665"/>
      <c r="C1048" s="665"/>
      <c r="D1048" s="665"/>
      <c r="E1048" s="665"/>
      <c r="F1048" s="665"/>
      <c r="G1048" s="26">
        <v>3</v>
      </c>
      <c r="H1048" s="26" t="s">
        <v>13006</v>
      </c>
      <c r="I1048" s="26" t="s">
        <v>13007</v>
      </c>
      <c r="J1048" s="86" t="s">
        <v>158</v>
      </c>
      <c r="K1048" s="178"/>
      <c r="L1048" s="665"/>
      <c r="M1048" s="178"/>
      <c r="N1048" s="64"/>
      <c r="O1048" s="86" t="s">
        <v>380</v>
      </c>
      <c r="P1048" s="86" t="s">
        <v>380</v>
      </c>
      <c r="Q1048" s="86" t="s">
        <v>18004</v>
      </c>
      <c r="R1048" s="86"/>
      <c r="S1048" s="86"/>
      <c r="T1048" s="180"/>
    </row>
    <row r="1049" spans="1:20" ht="16.5" customHeight="1">
      <c r="A1049" s="665"/>
      <c r="B1049" s="665"/>
      <c r="C1049" s="665"/>
      <c r="D1049" s="665"/>
      <c r="E1049" s="665"/>
      <c r="F1049" s="665"/>
      <c r="G1049" s="26">
        <v>4</v>
      </c>
      <c r="H1049" s="26" t="s">
        <v>13108</v>
      </c>
      <c r="I1049" s="26" t="s">
        <v>13007</v>
      </c>
      <c r="J1049" s="86" t="s">
        <v>158</v>
      </c>
      <c r="K1049" s="178"/>
      <c r="L1049" s="665"/>
      <c r="M1049" s="178"/>
      <c r="N1049" s="64"/>
      <c r="O1049" s="86" t="s">
        <v>380</v>
      </c>
      <c r="P1049" s="86" t="s">
        <v>380</v>
      </c>
      <c r="Q1049" s="86" t="s">
        <v>18004</v>
      </c>
      <c r="R1049" s="86"/>
      <c r="S1049" s="86"/>
      <c r="T1049" s="180"/>
    </row>
    <row r="1050" spans="1:20" ht="16.5" customHeight="1">
      <c r="A1050" s="665"/>
      <c r="B1050" s="665"/>
      <c r="C1050" s="665"/>
      <c r="D1050" s="665"/>
      <c r="E1050" s="665"/>
      <c r="F1050" s="665"/>
      <c r="G1050" s="26">
        <v>5</v>
      </c>
      <c r="H1050" s="26" t="s">
        <v>16468</v>
      </c>
      <c r="I1050" s="26" t="s">
        <v>13007</v>
      </c>
      <c r="J1050" s="86" t="s">
        <v>158</v>
      </c>
      <c r="K1050" s="178"/>
      <c r="L1050" s="665"/>
      <c r="M1050" s="178"/>
      <c r="N1050" s="64"/>
      <c r="O1050" s="86" t="s">
        <v>380</v>
      </c>
      <c r="P1050" s="86" t="s">
        <v>380</v>
      </c>
      <c r="Q1050" s="86" t="s">
        <v>18004</v>
      </c>
      <c r="R1050" s="86"/>
      <c r="S1050" s="86"/>
      <c r="T1050" s="180"/>
    </row>
    <row r="1051" spans="1:20" ht="16.5" customHeight="1">
      <c r="A1051" s="665"/>
      <c r="B1051" s="665"/>
      <c r="C1051" s="665"/>
      <c r="D1051" s="665"/>
      <c r="E1051" s="665"/>
      <c r="F1051" s="665"/>
      <c r="G1051" s="26">
        <v>6</v>
      </c>
      <c r="H1051" s="26" t="s">
        <v>15984</v>
      </c>
      <c r="I1051" s="26" t="s">
        <v>16900</v>
      </c>
      <c r="J1051" s="86" t="s">
        <v>158</v>
      </c>
      <c r="K1051" s="178"/>
      <c r="L1051" s="665"/>
      <c r="M1051" s="178" t="s">
        <v>18013</v>
      </c>
      <c r="N1051" s="64"/>
      <c r="O1051" s="86" t="s">
        <v>380</v>
      </c>
      <c r="P1051" s="86" t="s">
        <v>380</v>
      </c>
      <c r="Q1051" s="86" t="s">
        <v>18004</v>
      </c>
      <c r="R1051" s="86"/>
      <c r="S1051" s="86"/>
      <c r="T1051" s="180"/>
    </row>
    <row r="1052" spans="1:20" ht="27" customHeight="1">
      <c r="A1052" s="666"/>
      <c r="B1052" s="666"/>
      <c r="C1052" s="666"/>
      <c r="D1052" s="666"/>
      <c r="E1052" s="666"/>
      <c r="F1052" s="666"/>
      <c r="G1052" s="26">
        <v>7</v>
      </c>
      <c r="H1052" s="26" t="s">
        <v>18014</v>
      </c>
      <c r="I1052" s="26" t="s">
        <v>13007</v>
      </c>
      <c r="J1052" s="86" t="s">
        <v>158</v>
      </c>
      <c r="K1052" s="178"/>
      <c r="L1052" s="666"/>
      <c r="M1052" s="178"/>
      <c r="N1052" s="64"/>
      <c r="O1052" s="86" t="s">
        <v>380</v>
      </c>
      <c r="P1052" s="86" t="s">
        <v>380</v>
      </c>
      <c r="Q1052" s="86" t="s">
        <v>18004</v>
      </c>
      <c r="R1052" s="86"/>
      <c r="S1052" s="86"/>
      <c r="T1052" s="180"/>
    </row>
    <row r="1053" spans="1:20" ht="33" customHeight="1">
      <c r="A1053" s="735" t="s">
        <v>18015</v>
      </c>
      <c r="B1053" s="735" t="s">
        <v>15505</v>
      </c>
      <c r="C1053" s="735" t="s">
        <v>8943</v>
      </c>
      <c r="D1053" s="740" t="s">
        <v>17998</v>
      </c>
      <c r="E1053" s="740" t="s">
        <v>18016</v>
      </c>
      <c r="F1053" s="740" t="s">
        <v>15398</v>
      </c>
      <c r="G1053" s="26">
        <v>1</v>
      </c>
      <c r="H1053" s="26" t="s">
        <v>17455</v>
      </c>
      <c r="I1053" s="26" t="s">
        <v>13007</v>
      </c>
      <c r="J1053" s="86" t="s">
        <v>158</v>
      </c>
      <c r="K1053" s="178"/>
      <c r="L1053" s="734"/>
      <c r="M1053" s="469"/>
      <c r="N1053" s="64"/>
      <c r="O1053" s="86" t="s">
        <v>380</v>
      </c>
      <c r="P1053" s="86" t="s">
        <v>380</v>
      </c>
      <c r="Q1053" s="86" t="s">
        <v>18019</v>
      </c>
      <c r="R1053" s="86"/>
      <c r="S1053" s="86"/>
      <c r="T1053" s="180"/>
    </row>
    <row r="1054" spans="1:20" ht="16.5" customHeight="1">
      <c r="A1054" s="665"/>
      <c r="B1054" s="665"/>
      <c r="C1054" s="665"/>
      <c r="D1054" s="665"/>
      <c r="E1054" s="665"/>
      <c r="F1054" s="665"/>
      <c r="G1054" s="26">
        <v>2</v>
      </c>
      <c r="H1054" s="26" t="s">
        <v>15090</v>
      </c>
      <c r="I1054" s="26" t="s">
        <v>13007</v>
      </c>
      <c r="J1054" s="86" t="s">
        <v>158</v>
      </c>
      <c r="K1054" s="178"/>
      <c r="L1054" s="665"/>
      <c r="M1054" s="469"/>
      <c r="N1054" s="64"/>
      <c r="O1054" s="86" t="s">
        <v>380</v>
      </c>
      <c r="P1054" s="86" t="s">
        <v>380</v>
      </c>
      <c r="Q1054" s="86" t="s">
        <v>18019</v>
      </c>
      <c r="R1054" s="86"/>
      <c r="S1054" s="86"/>
      <c r="T1054" s="180"/>
    </row>
    <row r="1055" spans="1:20" ht="16.5" customHeight="1">
      <c r="A1055" s="665"/>
      <c r="B1055" s="665"/>
      <c r="C1055" s="665"/>
      <c r="D1055" s="665"/>
      <c r="E1055" s="665"/>
      <c r="F1055" s="665"/>
      <c r="G1055" s="26">
        <v>3</v>
      </c>
      <c r="H1055" s="26" t="s">
        <v>13006</v>
      </c>
      <c r="I1055" s="26" t="s">
        <v>13007</v>
      </c>
      <c r="J1055" s="86" t="s">
        <v>158</v>
      </c>
      <c r="K1055" s="178"/>
      <c r="L1055" s="665"/>
      <c r="M1055" s="469"/>
      <c r="N1055" s="64"/>
      <c r="O1055" s="86" t="s">
        <v>380</v>
      </c>
      <c r="P1055" s="86" t="s">
        <v>380</v>
      </c>
      <c r="Q1055" s="86" t="s">
        <v>18019</v>
      </c>
      <c r="R1055" s="86"/>
      <c r="S1055" s="86"/>
      <c r="T1055" s="180"/>
    </row>
    <row r="1056" spans="1:20" ht="16.5" customHeight="1">
      <c r="A1056" s="665"/>
      <c r="B1056" s="665"/>
      <c r="C1056" s="665"/>
      <c r="D1056" s="665"/>
      <c r="E1056" s="665"/>
      <c r="F1056" s="665"/>
      <c r="G1056" s="26">
        <v>4</v>
      </c>
      <c r="H1056" s="26" t="s">
        <v>13108</v>
      </c>
      <c r="I1056" s="26" t="s">
        <v>13007</v>
      </c>
      <c r="J1056" s="86" t="s">
        <v>158</v>
      </c>
      <c r="K1056" s="178"/>
      <c r="L1056" s="665"/>
      <c r="M1056" s="469"/>
      <c r="N1056" s="64"/>
      <c r="O1056" s="86" t="s">
        <v>380</v>
      </c>
      <c r="P1056" s="86" t="s">
        <v>380</v>
      </c>
      <c r="Q1056" s="86" t="s">
        <v>18019</v>
      </c>
      <c r="R1056" s="86"/>
      <c r="S1056" s="86"/>
      <c r="T1056" s="180"/>
    </row>
    <row r="1057" spans="1:20" ht="27" customHeight="1">
      <c r="A1057" s="665"/>
      <c r="B1057" s="665"/>
      <c r="C1057" s="665"/>
      <c r="D1057" s="665"/>
      <c r="E1057" s="665"/>
      <c r="F1057" s="665"/>
      <c r="G1057" s="26">
        <v>5</v>
      </c>
      <c r="H1057" s="26" t="s">
        <v>16468</v>
      </c>
      <c r="I1057" s="26" t="s">
        <v>13007</v>
      </c>
      <c r="J1057" s="86" t="s">
        <v>158</v>
      </c>
      <c r="K1057" s="178"/>
      <c r="L1057" s="665"/>
      <c r="M1057" s="469"/>
      <c r="N1057" s="64"/>
      <c r="O1057" s="86" t="s">
        <v>380</v>
      </c>
      <c r="P1057" s="86" t="s">
        <v>380</v>
      </c>
      <c r="Q1057" s="86" t="s">
        <v>18019</v>
      </c>
      <c r="R1057" s="86"/>
      <c r="S1057" s="86"/>
      <c r="T1057" s="180"/>
    </row>
    <row r="1058" spans="1:20" ht="16.5" customHeight="1">
      <c r="A1058" s="665"/>
      <c r="B1058" s="665"/>
      <c r="C1058" s="665"/>
      <c r="D1058" s="665"/>
      <c r="E1058" s="665"/>
      <c r="F1058" s="665"/>
      <c r="G1058" s="26">
        <v>6</v>
      </c>
      <c r="H1058" s="26" t="s">
        <v>15984</v>
      </c>
      <c r="I1058" s="26" t="s">
        <v>16900</v>
      </c>
      <c r="J1058" s="86" t="s">
        <v>158</v>
      </c>
      <c r="K1058" s="178"/>
      <c r="L1058" s="665"/>
      <c r="M1058" s="178" t="s">
        <v>18013</v>
      </c>
      <c r="N1058" s="64"/>
      <c r="O1058" s="86" t="s">
        <v>380</v>
      </c>
      <c r="P1058" s="86" t="s">
        <v>380</v>
      </c>
      <c r="Q1058" s="86" t="s">
        <v>18019</v>
      </c>
      <c r="R1058" s="86"/>
      <c r="S1058" s="86"/>
      <c r="T1058" s="180"/>
    </row>
    <row r="1059" spans="1:20" ht="16.5" customHeight="1">
      <c r="A1059" s="666"/>
      <c r="B1059" s="666"/>
      <c r="C1059" s="666"/>
      <c r="D1059" s="666"/>
      <c r="E1059" s="666"/>
      <c r="F1059" s="666"/>
      <c r="G1059" s="26">
        <v>7</v>
      </c>
      <c r="H1059" s="26" t="s">
        <v>15098</v>
      </c>
      <c r="I1059" s="26" t="s">
        <v>13007</v>
      </c>
      <c r="J1059" s="86" t="s">
        <v>158</v>
      </c>
      <c r="K1059" s="178"/>
      <c r="L1059" s="666"/>
      <c r="M1059" s="469"/>
      <c r="N1059" s="64"/>
      <c r="O1059" s="86" t="s">
        <v>380</v>
      </c>
      <c r="P1059" s="86" t="s">
        <v>380</v>
      </c>
      <c r="Q1059" s="86" t="s">
        <v>18019</v>
      </c>
      <c r="R1059" s="86"/>
      <c r="S1059" s="86"/>
      <c r="T1059" s="180"/>
    </row>
    <row r="1060" spans="1:20" ht="33" customHeight="1">
      <c r="A1060" s="735" t="s">
        <v>18025</v>
      </c>
      <c r="B1060" s="735" t="s">
        <v>15505</v>
      </c>
      <c r="C1060" s="735" t="s">
        <v>8943</v>
      </c>
      <c r="D1060" s="740" t="s">
        <v>17998</v>
      </c>
      <c r="E1060" s="740" t="s">
        <v>18026</v>
      </c>
      <c r="F1060" s="740" t="s">
        <v>15398</v>
      </c>
      <c r="G1060" s="26">
        <v>1</v>
      </c>
      <c r="H1060" s="26" t="s">
        <v>17455</v>
      </c>
      <c r="I1060" s="26" t="s">
        <v>13007</v>
      </c>
      <c r="J1060" s="86" t="s">
        <v>158</v>
      </c>
      <c r="K1060" s="178"/>
      <c r="L1060" s="734"/>
      <c r="M1060" s="86"/>
      <c r="N1060" s="64"/>
      <c r="O1060" s="86" t="s">
        <v>380</v>
      </c>
      <c r="P1060" s="86" t="s">
        <v>380</v>
      </c>
      <c r="Q1060" s="86" t="s">
        <v>18028</v>
      </c>
      <c r="R1060" s="86"/>
      <c r="S1060" s="86"/>
      <c r="T1060" s="180"/>
    </row>
    <row r="1061" spans="1:20" ht="27" customHeight="1">
      <c r="A1061" s="665"/>
      <c r="B1061" s="665"/>
      <c r="C1061" s="665"/>
      <c r="D1061" s="665"/>
      <c r="E1061" s="665"/>
      <c r="F1061" s="665"/>
      <c r="G1061" s="26">
        <v>2</v>
      </c>
      <c r="H1061" s="26" t="s">
        <v>18029</v>
      </c>
      <c r="I1061" s="26" t="s">
        <v>13007</v>
      </c>
      <c r="J1061" s="86" t="s">
        <v>158</v>
      </c>
      <c r="K1061" s="178"/>
      <c r="L1061" s="665"/>
      <c r="M1061" s="86"/>
      <c r="N1061" s="64"/>
      <c r="O1061" s="86" t="s">
        <v>380</v>
      </c>
      <c r="P1061" s="86" t="s">
        <v>380</v>
      </c>
      <c r="Q1061" s="86" t="s">
        <v>18028</v>
      </c>
      <c r="R1061" s="86"/>
      <c r="S1061" s="86"/>
      <c r="T1061" s="180"/>
    </row>
    <row r="1062" spans="1:20" ht="16.5" customHeight="1">
      <c r="A1062" s="665"/>
      <c r="B1062" s="665"/>
      <c r="C1062" s="665"/>
      <c r="D1062" s="665"/>
      <c r="E1062" s="665"/>
      <c r="F1062" s="665"/>
      <c r="G1062" s="26">
        <v>3</v>
      </c>
      <c r="H1062" s="26" t="s">
        <v>13006</v>
      </c>
      <c r="I1062" s="26" t="s">
        <v>13007</v>
      </c>
      <c r="J1062" s="86" t="s">
        <v>158</v>
      </c>
      <c r="K1062" s="178"/>
      <c r="L1062" s="665"/>
      <c r="M1062" s="86"/>
      <c r="N1062" s="64"/>
      <c r="O1062" s="86" t="s">
        <v>380</v>
      </c>
      <c r="P1062" s="86" t="s">
        <v>380</v>
      </c>
      <c r="Q1062" s="86" t="s">
        <v>18028</v>
      </c>
      <c r="R1062" s="86"/>
      <c r="S1062" s="86"/>
      <c r="T1062" s="180"/>
    </row>
    <row r="1063" spans="1:20" ht="16.5" customHeight="1">
      <c r="A1063" s="665"/>
      <c r="B1063" s="665"/>
      <c r="C1063" s="665"/>
      <c r="D1063" s="665"/>
      <c r="E1063" s="665"/>
      <c r="F1063" s="665"/>
      <c r="G1063" s="26">
        <v>4</v>
      </c>
      <c r="H1063" s="26" t="s">
        <v>13108</v>
      </c>
      <c r="I1063" s="26" t="s">
        <v>13007</v>
      </c>
      <c r="J1063" s="86" t="s">
        <v>158</v>
      </c>
      <c r="K1063" s="178"/>
      <c r="L1063" s="665"/>
      <c r="M1063" s="86"/>
      <c r="N1063" s="64"/>
      <c r="O1063" s="86" t="s">
        <v>380</v>
      </c>
      <c r="P1063" s="86" t="s">
        <v>380</v>
      </c>
      <c r="Q1063" s="86" t="s">
        <v>18028</v>
      </c>
      <c r="R1063" s="86"/>
      <c r="S1063" s="86"/>
      <c r="T1063" s="180"/>
    </row>
    <row r="1064" spans="1:20" ht="16.5" customHeight="1">
      <c r="A1064" s="665"/>
      <c r="B1064" s="665"/>
      <c r="C1064" s="665"/>
      <c r="D1064" s="665"/>
      <c r="E1064" s="665"/>
      <c r="F1064" s="665"/>
      <c r="G1064" s="26">
        <v>5</v>
      </c>
      <c r="H1064" s="26" t="s">
        <v>16468</v>
      </c>
      <c r="I1064" s="26" t="s">
        <v>13007</v>
      </c>
      <c r="J1064" s="86" t="s">
        <v>158</v>
      </c>
      <c r="K1064" s="178"/>
      <c r="L1064" s="665"/>
      <c r="M1064" s="86"/>
      <c r="N1064" s="64"/>
      <c r="O1064" s="86" t="s">
        <v>380</v>
      </c>
      <c r="P1064" s="86" t="s">
        <v>380</v>
      </c>
      <c r="Q1064" s="86" t="s">
        <v>18028</v>
      </c>
      <c r="R1064" s="86"/>
      <c r="S1064" s="86"/>
      <c r="T1064" s="180"/>
    </row>
    <row r="1065" spans="1:20" ht="16.5" customHeight="1">
      <c r="A1065" s="665"/>
      <c r="B1065" s="665"/>
      <c r="C1065" s="665"/>
      <c r="D1065" s="665"/>
      <c r="E1065" s="665"/>
      <c r="F1065" s="665"/>
      <c r="G1065" s="26">
        <v>6</v>
      </c>
      <c r="H1065" s="26" t="s">
        <v>15984</v>
      </c>
      <c r="I1065" s="26" t="s">
        <v>16900</v>
      </c>
      <c r="J1065" s="86" t="s">
        <v>158</v>
      </c>
      <c r="K1065" s="178"/>
      <c r="L1065" s="665"/>
      <c r="M1065" s="178" t="s">
        <v>18013</v>
      </c>
      <c r="N1065" s="64"/>
      <c r="O1065" s="86" t="s">
        <v>380</v>
      </c>
      <c r="P1065" s="86" t="s">
        <v>380</v>
      </c>
      <c r="Q1065" s="86" t="s">
        <v>18028</v>
      </c>
      <c r="R1065" s="86"/>
      <c r="S1065" s="86"/>
      <c r="T1065" s="180"/>
    </row>
    <row r="1066" spans="1:20" ht="27" customHeight="1">
      <c r="A1066" s="666"/>
      <c r="B1066" s="666"/>
      <c r="C1066" s="666"/>
      <c r="D1066" s="666"/>
      <c r="E1066" s="666"/>
      <c r="F1066" s="666"/>
      <c r="G1066" s="26">
        <v>7</v>
      </c>
      <c r="H1066" s="26" t="s">
        <v>18035</v>
      </c>
      <c r="I1066" s="26" t="s">
        <v>13007</v>
      </c>
      <c r="J1066" s="86" t="s">
        <v>158</v>
      </c>
      <c r="K1066" s="178"/>
      <c r="L1066" s="666"/>
      <c r="M1066" s="86"/>
      <c r="N1066" s="64"/>
      <c r="O1066" s="86" t="s">
        <v>380</v>
      </c>
      <c r="P1066" s="86" t="s">
        <v>380</v>
      </c>
      <c r="Q1066" s="86" t="s">
        <v>18028</v>
      </c>
      <c r="R1066" s="86"/>
      <c r="S1066" s="86"/>
      <c r="T1066" s="180"/>
    </row>
    <row r="1067" spans="1:20" ht="33" customHeight="1">
      <c r="A1067" s="735" t="s">
        <v>18038</v>
      </c>
      <c r="B1067" s="735" t="s">
        <v>15505</v>
      </c>
      <c r="C1067" s="735" t="s">
        <v>8943</v>
      </c>
      <c r="D1067" s="740" t="s">
        <v>17998</v>
      </c>
      <c r="E1067" s="740" t="s">
        <v>18041</v>
      </c>
      <c r="F1067" s="740" t="s">
        <v>15398</v>
      </c>
      <c r="G1067" s="26">
        <v>1</v>
      </c>
      <c r="H1067" s="26" t="s">
        <v>17455</v>
      </c>
      <c r="I1067" s="26" t="s">
        <v>13007</v>
      </c>
      <c r="J1067" s="86" t="s">
        <v>158</v>
      </c>
      <c r="K1067" s="178"/>
      <c r="L1067" s="734"/>
      <c r="M1067" s="86"/>
      <c r="N1067" s="64"/>
      <c r="O1067" s="86" t="s">
        <v>380</v>
      </c>
      <c r="P1067" s="86" t="s">
        <v>380</v>
      </c>
      <c r="Q1067" s="86" t="s">
        <v>18042</v>
      </c>
      <c r="R1067" s="86"/>
      <c r="S1067" s="86"/>
      <c r="T1067" s="180"/>
    </row>
    <row r="1068" spans="1:20" ht="16.5" customHeight="1">
      <c r="A1068" s="665"/>
      <c r="B1068" s="665"/>
      <c r="C1068" s="665"/>
      <c r="D1068" s="665"/>
      <c r="E1068" s="665"/>
      <c r="F1068" s="665"/>
      <c r="G1068" s="26">
        <v>2</v>
      </c>
      <c r="H1068" s="26" t="s">
        <v>16880</v>
      </c>
      <c r="I1068" s="26" t="s">
        <v>13007</v>
      </c>
      <c r="J1068" s="86" t="s">
        <v>158</v>
      </c>
      <c r="K1068" s="178"/>
      <c r="L1068" s="665"/>
      <c r="M1068" s="86"/>
      <c r="N1068" s="64"/>
      <c r="O1068" s="86" t="s">
        <v>380</v>
      </c>
      <c r="P1068" s="86" t="s">
        <v>380</v>
      </c>
      <c r="Q1068" s="86" t="s">
        <v>18042</v>
      </c>
      <c r="R1068" s="86"/>
      <c r="S1068" s="86"/>
      <c r="T1068" s="180"/>
    </row>
    <row r="1069" spans="1:20" ht="16.5" customHeight="1">
      <c r="A1069" s="665"/>
      <c r="B1069" s="665"/>
      <c r="C1069" s="665"/>
      <c r="D1069" s="665"/>
      <c r="E1069" s="665"/>
      <c r="F1069" s="665"/>
      <c r="G1069" s="26">
        <v>3</v>
      </c>
      <c r="H1069" s="26" t="s">
        <v>13006</v>
      </c>
      <c r="I1069" s="26" t="s">
        <v>13007</v>
      </c>
      <c r="J1069" s="86" t="s">
        <v>158</v>
      </c>
      <c r="K1069" s="178"/>
      <c r="L1069" s="665"/>
      <c r="M1069" s="86"/>
      <c r="N1069" s="64"/>
      <c r="O1069" s="86" t="s">
        <v>380</v>
      </c>
      <c r="P1069" s="86" t="s">
        <v>380</v>
      </c>
      <c r="Q1069" s="86" t="s">
        <v>18042</v>
      </c>
      <c r="R1069" s="86"/>
      <c r="S1069" s="86"/>
      <c r="T1069" s="180"/>
    </row>
    <row r="1070" spans="1:20" ht="16.5" customHeight="1">
      <c r="A1070" s="665"/>
      <c r="B1070" s="665"/>
      <c r="C1070" s="665"/>
      <c r="D1070" s="665"/>
      <c r="E1070" s="665"/>
      <c r="F1070" s="665"/>
      <c r="G1070" s="26">
        <v>4</v>
      </c>
      <c r="H1070" s="26" t="s">
        <v>13108</v>
      </c>
      <c r="I1070" s="26" t="s">
        <v>13007</v>
      </c>
      <c r="J1070" s="86" t="s">
        <v>158</v>
      </c>
      <c r="K1070" s="178"/>
      <c r="L1070" s="665"/>
      <c r="M1070" s="86"/>
      <c r="N1070" s="64"/>
      <c r="O1070" s="86" t="s">
        <v>380</v>
      </c>
      <c r="P1070" s="86" t="s">
        <v>380</v>
      </c>
      <c r="Q1070" s="86" t="s">
        <v>18042</v>
      </c>
      <c r="R1070" s="86"/>
      <c r="S1070" s="86"/>
      <c r="T1070" s="180"/>
    </row>
    <row r="1071" spans="1:20" ht="27" customHeight="1">
      <c r="A1071" s="665"/>
      <c r="B1071" s="665"/>
      <c r="C1071" s="665"/>
      <c r="D1071" s="665"/>
      <c r="E1071" s="665"/>
      <c r="F1071" s="665"/>
      <c r="G1071" s="26">
        <v>5</v>
      </c>
      <c r="H1071" s="26" t="s">
        <v>16468</v>
      </c>
      <c r="I1071" s="26" t="s">
        <v>13007</v>
      </c>
      <c r="J1071" s="86" t="s">
        <v>158</v>
      </c>
      <c r="K1071" s="178"/>
      <c r="L1071" s="665"/>
      <c r="M1071" s="86"/>
      <c r="N1071" s="64"/>
      <c r="O1071" s="86" t="s">
        <v>380</v>
      </c>
      <c r="P1071" s="86" t="s">
        <v>380</v>
      </c>
      <c r="Q1071" s="86" t="s">
        <v>18042</v>
      </c>
      <c r="R1071" s="86"/>
      <c r="S1071" s="86"/>
      <c r="T1071" s="180"/>
    </row>
    <row r="1072" spans="1:20" ht="16.5" customHeight="1">
      <c r="A1072" s="665"/>
      <c r="B1072" s="665"/>
      <c r="C1072" s="665"/>
      <c r="D1072" s="665"/>
      <c r="E1072" s="665"/>
      <c r="F1072" s="665"/>
      <c r="G1072" s="26">
        <v>6</v>
      </c>
      <c r="H1072" s="26" t="s">
        <v>15984</v>
      </c>
      <c r="I1072" s="26" t="s">
        <v>16900</v>
      </c>
      <c r="J1072" s="86" t="s">
        <v>158</v>
      </c>
      <c r="K1072" s="178"/>
      <c r="L1072" s="665"/>
      <c r="M1072" s="178" t="s">
        <v>18013</v>
      </c>
      <c r="N1072" s="64"/>
      <c r="O1072" s="86" t="s">
        <v>380</v>
      </c>
      <c r="P1072" s="86" t="s">
        <v>380</v>
      </c>
      <c r="Q1072" s="86" t="s">
        <v>18042</v>
      </c>
      <c r="R1072" s="86"/>
      <c r="S1072" s="86"/>
      <c r="T1072" s="180"/>
    </row>
    <row r="1073" spans="1:20" ht="16.5" customHeight="1">
      <c r="A1073" s="666"/>
      <c r="B1073" s="666"/>
      <c r="C1073" s="666"/>
      <c r="D1073" s="666"/>
      <c r="E1073" s="666"/>
      <c r="F1073" s="666"/>
      <c r="G1073" s="26">
        <v>7</v>
      </c>
      <c r="H1073" s="26" t="s">
        <v>16883</v>
      </c>
      <c r="I1073" s="26" t="s">
        <v>13007</v>
      </c>
      <c r="J1073" s="86" t="s">
        <v>158</v>
      </c>
      <c r="K1073" s="178"/>
      <c r="L1073" s="666"/>
      <c r="M1073" s="86"/>
      <c r="N1073" s="64"/>
      <c r="O1073" s="86" t="s">
        <v>380</v>
      </c>
      <c r="P1073" s="86" t="s">
        <v>380</v>
      </c>
      <c r="Q1073" s="86" t="s">
        <v>18042</v>
      </c>
      <c r="R1073" s="86"/>
      <c r="S1073" s="86"/>
      <c r="T1073" s="180"/>
    </row>
    <row r="1074" spans="1:20" ht="16.5" customHeight="1">
      <c r="A1074" s="735" t="s">
        <v>18050</v>
      </c>
      <c r="B1074" s="735" t="s">
        <v>15505</v>
      </c>
      <c r="C1074" s="735" t="s">
        <v>8943</v>
      </c>
      <c r="D1074" s="740" t="s">
        <v>18051</v>
      </c>
      <c r="E1074" s="740" t="s">
        <v>18052</v>
      </c>
      <c r="F1074" s="740" t="s">
        <v>15398</v>
      </c>
      <c r="G1074" s="26">
        <v>1</v>
      </c>
      <c r="H1074" s="26" t="s">
        <v>17455</v>
      </c>
      <c r="I1074" s="26" t="s">
        <v>13007</v>
      </c>
      <c r="J1074" s="86" t="s">
        <v>158</v>
      </c>
      <c r="K1074" s="86"/>
      <c r="L1074" s="734"/>
      <c r="M1074" s="86"/>
      <c r="N1074" s="64"/>
      <c r="O1074" s="86" t="s">
        <v>380</v>
      </c>
      <c r="P1074" s="86" t="s">
        <v>380</v>
      </c>
      <c r="Q1074" s="86" t="s">
        <v>18053</v>
      </c>
      <c r="R1074" s="86"/>
      <c r="S1074" s="86"/>
      <c r="T1074" s="180"/>
    </row>
    <row r="1075" spans="1:20" ht="16.5" customHeight="1">
      <c r="A1075" s="665"/>
      <c r="B1075" s="665"/>
      <c r="C1075" s="665"/>
      <c r="D1075" s="665"/>
      <c r="E1075" s="665"/>
      <c r="F1075" s="665"/>
      <c r="G1075" s="26">
        <v>2</v>
      </c>
      <c r="H1075" s="26" t="s">
        <v>18006</v>
      </c>
      <c r="I1075" s="26" t="s">
        <v>13007</v>
      </c>
      <c r="J1075" s="86" t="s">
        <v>158</v>
      </c>
      <c r="K1075" s="86"/>
      <c r="L1075" s="665"/>
      <c r="M1075" s="86"/>
      <c r="N1075" s="64"/>
      <c r="O1075" s="86" t="s">
        <v>380</v>
      </c>
      <c r="P1075" s="86" t="s">
        <v>380</v>
      </c>
      <c r="Q1075" s="86" t="s">
        <v>18053</v>
      </c>
      <c r="R1075" s="86"/>
      <c r="S1075" s="86"/>
      <c r="T1075" s="180"/>
    </row>
    <row r="1076" spans="1:20" ht="27" customHeight="1">
      <c r="A1076" s="665"/>
      <c r="B1076" s="665"/>
      <c r="C1076" s="665"/>
      <c r="D1076" s="665"/>
      <c r="E1076" s="665"/>
      <c r="F1076" s="665"/>
      <c r="G1076" s="26">
        <v>3</v>
      </c>
      <c r="H1076" s="26" t="s">
        <v>13006</v>
      </c>
      <c r="I1076" s="26" t="s">
        <v>13007</v>
      </c>
      <c r="J1076" s="86" t="s">
        <v>158</v>
      </c>
      <c r="K1076" s="86"/>
      <c r="L1076" s="665"/>
      <c r="M1076" s="86"/>
      <c r="N1076" s="64"/>
      <c r="O1076" s="86" t="s">
        <v>380</v>
      </c>
      <c r="P1076" s="86" t="s">
        <v>380</v>
      </c>
      <c r="Q1076" s="86" t="s">
        <v>18053</v>
      </c>
      <c r="R1076" s="86"/>
      <c r="S1076" s="86"/>
      <c r="T1076" s="180"/>
    </row>
    <row r="1077" spans="1:20" ht="16.5" customHeight="1">
      <c r="A1077" s="665"/>
      <c r="B1077" s="665"/>
      <c r="C1077" s="665"/>
      <c r="D1077" s="665"/>
      <c r="E1077" s="665"/>
      <c r="F1077" s="665"/>
      <c r="G1077" s="26">
        <v>4</v>
      </c>
      <c r="H1077" s="26" t="s">
        <v>13108</v>
      </c>
      <c r="I1077" s="26" t="s">
        <v>13007</v>
      </c>
      <c r="J1077" s="86" t="s">
        <v>158</v>
      </c>
      <c r="K1077" s="86"/>
      <c r="L1077" s="665"/>
      <c r="M1077" s="86"/>
      <c r="N1077" s="64"/>
      <c r="O1077" s="86" t="s">
        <v>380</v>
      </c>
      <c r="P1077" s="86" t="s">
        <v>380</v>
      </c>
      <c r="Q1077" s="86" t="s">
        <v>18053</v>
      </c>
      <c r="R1077" s="86"/>
      <c r="S1077" s="86"/>
      <c r="T1077" s="180"/>
    </row>
    <row r="1078" spans="1:20" ht="16.5" customHeight="1">
      <c r="A1078" s="665"/>
      <c r="B1078" s="665"/>
      <c r="C1078" s="665"/>
      <c r="D1078" s="665"/>
      <c r="E1078" s="665"/>
      <c r="F1078" s="665"/>
      <c r="G1078" s="26">
        <v>5</v>
      </c>
      <c r="H1078" s="26" t="s">
        <v>16479</v>
      </c>
      <c r="I1078" s="26" t="s">
        <v>13007</v>
      </c>
      <c r="J1078" s="86" t="s">
        <v>158</v>
      </c>
      <c r="K1078" s="86"/>
      <c r="L1078" s="665"/>
      <c r="M1078" s="86"/>
      <c r="N1078" s="64"/>
      <c r="O1078" s="86" t="s">
        <v>380</v>
      </c>
      <c r="P1078" s="86" t="s">
        <v>380</v>
      </c>
      <c r="Q1078" s="86" t="s">
        <v>18053</v>
      </c>
      <c r="R1078" s="86"/>
      <c r="S1078" s="86"/>
      <c r="T1078" s="180"/>
    </row>
    <row r="1079" spans="1:20" ht="16.5" customHeight="1">
      <c r="A1079" s="665"/>
      <c r="B1079" s="665"/>
      <c r="C1079" s="665"/>
      <c r="D1079" s="665"/>
      <c r="E1079" s="665"/>
      <c r="F1079" s="665"/>
      <c r="G1079" s="26">
        <v>6</v>
      </c>
      <c r="H1079" s="26" t="s">
        <v>15984</v>
      </c>
      <c r="I1079" s="26" t="s">
        <v>16900</v>
      </c>
      <c r="J1079" s="86" t="s">
        <v>158</v>
      </c>
      <c r="K1079" s="86"/>
      <c r="L1079" s="665"/>
      <c r="M1079" s="178" t="s">
        <v>18013</v>
      </c>
      <c r="N1079" s="64"/>
      <c r="O1079" s="86" t="s">
        <v>380</v>
      </c>
      <c r="P1079" s="86" t="s">
        <v>380</v>
      </c>
      <c r="Q1079" s="86" t="s">
        <v>18053</v>
      </c>
      <c r="R1079" s="86"/>
      <c r="S1079" s="86"/>
      <c r="T1079" s="180"/>
    </row>
    <row r="1080" spans="1:20" ht="27" customHeight="1">
      <c r="A1080" s="666"/>
      <c r="B1080" s="666"/>
      <c r="C1080" s="666"/>
      <c r="D1080" s="666"/>
      <c r="E1080" s="666"/>
      <c r="F1080" s="666"/>
      <c r="G1080" s="26">
        <v>7</v>
      </c>
      <c r="H1080" s="26" t="s">
        <v>18014</v>
      </c>
      <c r="I1080" s="26" t="s">
        <v>13007</v>
      </c>
      <c r="J1080" s="86" t="s">
        <v>158</v>
      </c>
      <c r="K1080" s="86"/>
      <c r="L1080" s="666"/>
      <c r="M1080" s="86"/>
      <c r="N1080" s="64"/>
      <c r="O1080" s="86" t="s">
        <v>380</v>
      </c>
      <c r="P1080" s="86" t="s">
        <v>380</v>
      </c>
      <c r="Q1080" s="86" t="s">
        <v>18053</v>
      </c>
      <c r="R1080" s="86"/>
      <c r="S1080" s="86"/>
      <c r="T1080" s="180"/>
    </row>
    <row r="1081" spans="1:20" ht="33" customHeight="1">
      <c r="A1081" s="735" t="s">
        <v>18063</v>
      </c>
      <c r="B1081" s="735" t="s">
        <v>15505</v>
      </c>
      <c r="C1081" s="735" t="s">
        <v>8943</v>
      </c>
      <c r="D1081" s="740" t="s">
        <v>18051</v>
      </c>
      <c r="E1081" s="740" t="s">
        <v>18065</v>
      </c>
      <c r="F1081" s="740" t="s">
        <v>15398</v>
      </c>
      <c r="G1081" s="26">
        <v>1</v>
      </c>
      <c r="H1081" s="26" t="s">
        <v>17455</v>
      </c>
      <c r="I1081" s="26" t="s">
        <v>13007</v>
      </c>
      <c r="J1081" s="86" t="s">
        <v>158</v>
      </c>
      <c r="K1081" s="86"/>
      <c r="L1081" s="734"/>
      <c r="M1081" s="86"/>
      <c r="N1081" s="64"/>
      <c r="O1081" s="86" t="s">
        <v>380</v>
      </c>
      <c r="P1081" s="86" t="s">
        <v>380</v>
      </c>
      <c r="Q1081" s="86" t="s">
        <v>18066</v>
      </c>
      <c r="R1081" s="86"/>
      <c r="S1081" s="86"/>
      <c r="T1081" s="180"/>
    </row>
    <row r="1082" spans="1:20" ht="16.5" customHeight="1">
      <c r="A1082" s="665"/>
      <c r="B1082" s="665"/>
      <c r="C1082" s="665"/>
      <c r="D1082" s="665"/>
      <c r="E1082" s="665"/>
      <c r="F1082" s="665"/>
      <c r="G1082" s="26">
        <v>2</v>
      </c>
      <c r="H1082" s="26" t="s">
        <v>15090</v>
      </c>
      <c r="I1082" s="26" t="s">
        <v>13007</v>
      </c>
      <c r="J1082" s="86" t="s">
        <v>158</v>
      </c>
      <c r="K1082" s="86"/>
      <c r="L1082" s="665"/>
      <c r="M1082" s="86"/>
      <c r="N1082" s="64"/>
      <c r="O1082" s="86" t="s">
        <v>380</v>
      </c>
      <c r="P1082" s="86" t="s">
        <v>380</v>
      </c>
      <c r="Q1082" s="86" t="s">
        <v>18066</v>
      </c>
      <c r="R1082" s="86"/>
      <c r="S1082" s="86"/>
      <c r="T1082" s="180"/>
    </row>
    <row r="1083" spans="1:20" ht="16.5" customHeight="1">
      <c r="A1083" s="665"/>
      <c r="B1083" s="665"/>
      <c r="C1083" s="665"/>
      <c r="D1083" s="665"/>
      <c r="E1083" s="665"/>
      <c r="F1083" s="665"/>
      <c r="G1083" s="26">
        <v>3</v>
      </c>
      <c r="H1083" s="26" t="s">
        <v>13006</v>
      </c>
      <c r="I1083" s="26" t="s">
        <v>13007</v>
      </c>
      <c r="J1083" s="86" t="s">
        <v>158</v>
      </c>
      <c r="K1083" s="86"/>
      <c r="L1083" s="665"/>
      <c r="M1083" s="86"/>
      <c r="N1083" s="64"/>
      <c r="O1083" s="86" t="s">
        <v>380</v>
      </c>
      <c r="P1083" s="86" t="s">
        <v>380</v>
      </c>
      <c r="Q1083" s="86" t="s">
        <v>18066</v>
      </c>
      <c r="R1083" s="86"/>
      <c r="S1083" s="86"/>
      <c r="T1083" s="180"/>
    </row>
    <row r="1084" spans="1:20" ht="16.5" customHeight="1">
      <c r="A1084" s="665"/>
      <c r="B1084" s="665"/>
      <c r="C1084" s="665"/>
      <c r="D1084" s="665"/>
      <c r="E1084" s="665"/>
      <c r="F1084" s="665"/>
      <c r="G1084" s="26">
        <v>4</v>
      </c>
      <c r="H1084" s="26" t="s">
        <v>13108</v>
      </c>
      <c r="I1084" s="26" t="s">
        <v>13007</v>
      </c>
      <c r="J1084" s="86" t="s">
        <v>158</v>
      </c>
      <c r="K1084" s="86"/>
      <c r="L1084" s="665"/>
      <c r="M1084" s="86"/>
      <c r="N1084" s="64"/>
      <c r="O1084" s="86" t="s">
        <v>380</v>
      </c>
      <c r="P1084" s="86" t="s">
        <v>380</v>
      </c>
      <c r="Q1084" s="86" t="s">
        <v>18066</v>
      </c>
      <c r="R1084" s="86"/>
      <c r="S1084" s="86"/>
      <c r="T1084" s="180"/>
    </row>
    <row r="1085" spans="1:20" ht="27" customHeight="1">
      <c r="A1085" s="665"/>
      <c r="B1085" s="665"/>
      <c r="C1085" s="665"/>
      <c r="D1085" s="665"/>
      <c r="E1085" s="665"/>
      <c r="F1085" s="665"/>
      <c r="G1085" s="26">
        <v>5</v>
      </c>
      <c r="H1085" s="26" t="s">
        <v>16479</v>
      </c>
      <c r="I1085" s="26" t="s">
        <v>13007</v>
      </c>
      <c r="J1085" s="86" t="s">
        <v>158</v>
      </c>
      <c r="K1085" s="86"/>
      <c r="L1085" s="665"/>
      <c r="M1085" s="86"/>
      <c r="N1085" s="64"/>
      <c r="O1085" s="86" t="s">
        <v>380</v>
      </c>
      <c r="P1085" s="86" t="s">
        <v>380</v>
      </c>
      <c r="Q1085" s="86" t="s">
        <v>18066</v>
      </c>
      <c r="R1085" s="86"/>
      <c r="S1085" s="86"/>
      <c r="T1085" s="180"/>
    </row>
    <row r="1086" spans="1:20" ht="16.5" customHeight="1">
      <c r="A1086" s="665"/>
      <c r="B1086" s="665"/>
      <c r="C1086" s="665"/>
      <c r="D1086" s="665"/>
      <c r="E1086" s="665"/>
      <c r="F1086" s="665"/>
      <c r="G1086" s="26">
        <v>6</v>
      </c>
      <c r="H1086" s="26" t="s">
        <v>15984</v>
      </c>
      <c r="I1086" s="26" t="s">
        <v>16900</v>
      </c>
      <c r="J1086" s="86" t="s">
        <v>158</v>
      </c>
      <c r="K1086" s="86"/>
      <c r="L1086" s="665"/>
      <c r="M1086" s="178" t="s">
        <v>18013</v>
      </c>
      <c r="N1086" s="64"/>
      <c r="O1086" s="86" t="s">
        <v>380</v>
      </c>
      <c r="P1086" s="86" t="s">
        <v>380</v>
      </c>
      <c r="Q1086" s="86" t="s">
        <v>18066</v>
      </c>
      <c r="R1086" s="86"/>
      <c r="S1086" s="86"/>
      <c r="T1086" s="180"/>
    </row>
    <row r="1087" spans="1:20" ht="16.5" customHeight="1">
      <c r="A1087" s="666"/>
      <c r="B1087" s="666"/>
      <c r="C1087" s="666"/>
      <c r="D1087" s="666"/>
      <c r="E1087" s="666"/>
      <c r="F1087" s="666"/>
      <c r="G1087" s="26">
        <v>7</v>
      </c>
      <c r="H1087" s="26" t="s">
        <v>15098</v>
      </c>
      <c r="I1087" s="26" t="s">
        <v>13007</v>
      </c>
      <c r="J1087" s="86" t="s">
        <v>158</v>
      </c>
      <c r="K1087" s="86"/>
      <c r="L1087" s="666"/>
      <c r="M1087" s="86"/>
      <c r="N1087" s="64"/>
      <c r="O1087" s="86" t="s">
        <v>380</v>
      </c>
      <c r="P1087" s="86" t="s">
        <v>380</v>
      </c>
      <c r="Q1087" s="86" t="s">
        <v>18066</v>
      </c>
      <c r="R1087" s="86"/>
      <c r="S1087" s="86"/>
      <c r="T1087" s="180"/>
    </row>
    <row r="1088" spans="1:20" ht="33" customHeight="1">
      <c r="A1088" s="735" t="s">
        <v>18070</v>
      </c>
      <c r="B1088" s="735" t="s">
        <v>15505</v>
      </c>
      <c r="C1088" s="735" t="s">
        <v>8943</v>
      </c>
      <c r="D1088" s="740" t="s">
        <v>18051</v>
      </c>
      <c r="E1088" s="740" t="s">
        <v>18071</v>
      </c>
      <c r="F1088" s="740" t="s">
        <v>15398</v>
      </c>
      <c r="G1088" s="26">
        <v>1</v>
      </c>
      <c r="H1088" s="26" t="s">
        <v>17455</v>
      </c>
      <c r="I1088" s="26" t="s">
        <v>13007</v>
      </c>
      <c r="J1088" s="86" t="s">
        <v>158</v>
      </c>
      <c r="K1088" s="86"/>
      <c r="L1088" s="734"/>
      <c r="M1088" s="86"/>
      <c r="N1088" s="64"/>
      <c r="O1088" s="86" t="s">
        <v>380</v>
      </c>
      <c r="P1088" s="86" t="s">
        <v>380</v>
      </c>
      <c r="Q1088" s="86" t="s">
        <v>18072</v>
      </c>
      <c r="R1088" s="86"/>
      <c r="S1088" s="86"/>
      <c r="T1088" s="180"/>
    </row>
    <row r="1089" spans="1:20" ht="16.5" customHeight="1">
      <c r="A1089" s="665"/>
      <c r="B1089" s="665"/>
      <c r="C1089" s="665"/>
      <c r="D1089" s="665"/>
      <c r="E1089" s="665"/>
      <c r="F1089" s="665"/>
      <c r="G1089" s="26">
        <v>2</v>
      </c>
      <c r="H1089" s="26" t="s">
        <v>18029</v>
      </c>
      <c r="I1089" s="26" t="s">
        <v>13007</v>
      </c>
      <c r="J1089" s="86" t="s">
        <v>158</v>
      </c>
      <c r="K1089" s="86"/>
      <c r="L1089" s="665"/>
      <c r="M1089" s="86"/>
      <c r="N1089" s="64"/>
      <c r="O1089" s="86" t="s">
        <v>380</v>
      </c>
      <c r="P1089" s="86" t="s">
        <v>380</v>
      </c>
      <c r="Q1089" s="86" t="s">
        <v>18072</v>
      </c>
      <c r="R1089" s="86"/>
      <c r="S1089" s="86"/>
      <c r="T1089" s="180"/>
    </row>
    <row r="1090" spans="1:20" ht="27" customHeight="1">
      <c r="A1090" s="665"/>
      <c r="B1090" s="665"/>
      <c r="C1090" s="665"/>
      <c r="D1090" s="665"/>
      <c r="E1090" s="665"/>
      <c r="F1090" s="665"/>
      <c r="G1090" s="26">
        <v>3</v>
      </c>
      <c r="H1090" s="26" t="s">
        <v>13006</v>
      </c>
      <c r="I1090" s="26" t="s">
        <v>13007</v>
      </c>
      <c r="J1090" s="86" t="s">
        <v>158</v>
      </c>
      <c r="K1090" s="86"/>
      <c r="L1090" s="665"/>
      <c r="M1090" s="86"/>
      <c r="N1090" s="64"/>
      <c r="O1090" s="86" t="s">
        <v>380</v>
      </c>
      <c r="P1090" s="86" t="s">
        <v>380</v>
      </c>
      <c r="Q1090" s="86" t="s">
        <v>18072</v>
      </c>
      <c r="R1090" s="86"/>
      <c r="S1090" s="86"/>
      <c r="T1090" s="180"/>
    </row>
    <row r="1091" spans="1:20" ht="16.5" customHeight="1">
      <c r="A1091" s="665"/>
      <c r="B1091" s="665"/>
      <c r="C1091" s="665"/>
      <c r="D1091" s="665"/>
      <c r="E1091" s="665"/>
      <c r="F1091" s="665"/>
      <c r="G1091" s="26">
        <v>4</v>
      </c>
      <c r="H1091" s="26" t="s">
        <v>13108</v>
      </c>
      <c r="I1091" s="26" t="s">
        <v>13007</v>
      </c>
      <c r="J1091" s="86" t="s">
        <v>158</v>
      </c>
      <c r="K1091" s="86"/>
      <c r="L1091" s="665"/>
      <c r="M1091" s="86"/>
      <c r="N1091" s="64"/>
      <c r="O1091" s="86" t="s">
        <v>380</v>
      </c>
      <c r="P1091" s="86" t="s">
        <v>380</v>
      </c>
      <c r="Q1091" s="86" t="s">
        <v>18072</v>
      </c>
      <c r="R1091" s="86"/>
      <c r="S1091" s="86"/>
      <c r="T1091" s="180"/>
    </row>
    <row r="1092" spans="1:20" ht="16.5" customHeight="1">
      <c r="A1092" s="665"/>
      <c r="B1092" s="665"/>
      <c r="C1092" s="665"/>
      <c r="D1092" s="665"/>
      <c r="E1092" s="665"/>
      <c r="F1092" s="665"/>
      <c r="G1092" s="26">
        <v>5</v>
      </c>
      <c r="H1092" s="26" t="s">
        <v>16479</v>
      </c>
      <c r="I1092" s="26" t="s">
        <v>13007</v>
      </c>
      <c r="J1092" s="86" t="s">
        <v>158</v>
      </c>
      <c r="K1092" s="86"/>
      <c r="L1092" s="665"/>
      <c r="M1092" s="86"/>
      <c r="N1092" s="64"/>
      <c r="O1092" s="86" t="s">
        <v>380</v>
      </c>
      <c r="P1092" s="86" t="s">
        <v>380</v>
      </c>
      <c r="Q1092" s="86" t="s">
        <v>18072</v>
      </c>
      <c r="R1092" s="86"/>
      <c r="S1092" s="86"/>
      <c r="T1092" s="180"/>
    </row>
    <row r="1093" spans="1:20" ht="16.5" customHeight="1">
      <c r="A1093" s="665"/>
      <c r="B1093" s="665"/>
      <c r="C1093" s="665"/>
      <c r="D1093" s="665"/>
      <c r="E1093" s="665"/>
      <c r="F1093" s="665"/>
      <c r="G1093" s="26">
        <v>6</v>
      </c>
      <c r="H1093" s="26" t="s">
        <v>15984</v>
      </c>
      <c r="I1093" s="26" t="s">
        <v>16900</v>
      </c>
      <c r="J1093" s="86" t="s">
        <v>158</v>
      </c>
      <c r="K1093" s="86"/>
      <c r="L1093" s="665"/>
      <c r="M1093" s="178" t="s">
        <v>18013</v>
      </c>
      <c r="N1093" s="64"/>
      <c r="O1093" s="86" t="s">
        <v>380</v>
      </c>
      <c r="P1093" s="86" t="s">
        <v>380</v>
      </c>
      <c r="Q1093" s="86" t="s">
        <v>18072</v>
      </c>
      <c r="R1093" s="86"/>
      <c r="S1093" s="86"/>
      <c r="T1093" s="180"/>
    </row>
    <row r="1094" spans="1:20" ht="16.5" customHeight="1">
      <c r="A1094" s="666"/>
      <c r="B1094" s="666"/>
      <c r="C1094" s="666"/>
      <c r="D1094" s="666"/>
      <c r="E1094" s="666"/>
      <c r="F1094" s="666"/>
      <c r="G1094" s="26">
        <v>7</v>
      </c>
      <c r="H1094" s="26" t="s">
        <v>18035</v>
      </c>
      <c r="I1094" s="26" t="s">
        <v>13007</v>
      </c>
      <c r="J1094" s="86" t="s">
        <v>158</v>
      </c>
      <c r="K1094" s="86"/>
      <c r="L1094" s="666"/>
      <c r="M1094" s="86"/>
      <c r="N1094" s="64"/>
      <c r="O1094" s="86" t="s">
        <v>380</v>
      </c>
      <c r="P1094" s="86" t="s">
        <v>380</v>
      </c>
      <c r="Q1094" s="86" t="s">
        <v>18072</v>
      </c>
      <c r="R1094" s="86"/>
      <c r="S1094" s="86"/>
      <c r="T1094" s="180"/>
    </row>
    <row r="1095" spans="1:20" ht="27" customHeight="1">
      <c r="A1095" s="735" t="s">
        <v>18081</v>
      </c>
      <c r="B1095" s="735" t="s">
        <v>15505</v>
      </c>
      <c r="C1095" s="735" t="s">
        <v>8943</v>
      </c>
      <c r="D1095" s="740" t="s">
        <v>18051</v>
      </c>
      <c r="E1095" s="740" t="s">
        <v>18083</v>
      </c>
      <c r="F1095" s="740" t="s">
        <v>15398</v>
      </c>
      <c r="G1095" s="26">
        <v>1</v>
      </c>
      <c r="H1095" s="26" t="s">
        <v>17455</v>
      </c>
      <c r="I1095" s="26" t="s">
        <v>13007</v>
      </c>
      <c r="J1095" s="86" t="s">
        <v>158</v>
      </c>
      <c r="K1095" s="86"/>
      <c r="L1095" s="734"/>
      <c r="M1095" s="86"/>
      <c r="N1095" s="64"/>
      <c r="O1095" s="86" t="s">
        <v>380</v>
      </c>
      <c r="P1095" s="86" t="s">
        <v>380</v>
      </c>
      <c r="Q1095" s="86" t="s">
        <v>18084</v>
      </c>
      <c r="R1095" s="86"/>
      <c r="S1095" s="86"/>
      <c r="T1095" s="180"/>
    </row>
    <row r="1096" spans="1:20" ht="16.5" customHeight="1">
      <c r="A1096" s="665"/>
      <c r="B1096" s="665"/>
      <c r="C1096" s="665"/>
      <c r="D1096" s="665"/>
      <c r="E1096" s="665"/>
      <c r="F1096" s="665"/>
      <c r="G1096" s="26">
        <v>2</v>
      </c>
      <c r="H1096" s="26" t="s">
        <v>16880</v>
      </c>
      <c r="I1096" s="26" t="s">
        <v>13007</v>
      </c>
      <c r="J1096" s="86" t="s">
        <v>158</v>
      </c>
      <c r="K1096" s="86"/>
      <c r="L1096" s="665"/>
      <c r="M1096" s="86"/>
      <c r="N1096" s="64"/>
      <c r="O1096" s="86" t="s">
        <v>380</v>
      </c>
      <c r="P1096" s="86" t="s">
        <v>380</v>
      </c>
      <c r="Q1096" s="86" t="s">
        <v>18084</v>
      </c>
      <c r="R1096" s="86"/>
      <c r="S1096" s="86"/>
      <c r="T1096" s="180"/>
    </row>
    <row r="1097" spans="1:20" ht="16.5" customHeight="1">
      <c r="A1097" s="665"/>
      <c r="B1097" s="665"/>
      <c r="C1097" s="665"/>
      <c r="D1097" s="665"/>
      <c r="E1097" s="665"/>
      <c r="F1097" s="665"/>
      <c r="G1097" s="26">
        <v>3</v>
      </c>
      <c r="H1097" s="26" t="s">
        <v>13006</v>
      </c>
      <c r="I1097" s="26" t="s">
        <v>13007</v>
      </c>
      <c r="J1097" s="86" t="s">
        <v>158</v>
      </c>
      <c r="K1097" s="86"/>
      <c r="L1097" s="665"/>
      <c r="M1097" s="86"/>
      <c r="N1097" s="64"/>
      <c r="O1097" s="86" t="s">
        <v>380</v>
      </c>
      <c r="P1097" s="86" t="s">
        <v>380</v>
      </c>
      <c r="Q1097" s="86" t="s">
        <v>18084</v>
      </c>
      <c r="R1097" s="86"/>
      <c r="S1097" s="86"/>
      <c r="T1097" s="180"/>
    </row>
    <row r="1098" spans="1:20" ht="16.5" customHeight="1">
      <c r="A1098" s="665"/>
      <c r="B1098" s="665"/>
      <c r="C1098" s="665"/>
      <c r="D1098" s="665"/>
      <c r="E1098" s="665"/>
      <c r="F1098" s="665"/>
      <c r="G1098" s="26">
        <v>4</v>
      </c>
      <c r="H1098" s="26" t="s">
        <v>13108</v>
      </c>
      <c r="I1098" s="26" t="s">
        <v>13007</v>
      </c>
      <c r="J1098" s="86" t="s">
        <v>158</v>
      </c>
      <c r="K1098" s="86"/>
      <c r="L1098" s="665"/>
      <c r="M1098" s="86"/>
      <c r="N1098" s="64"/>
      <c r="O1098" s="86" t="s">
        <v>380</v>
      </c>
      <c r="P1098" s="86" t="s">
        <v>380</v>
      </c>
      <c r="Q1098" s="86" t="s">
        <v>18084</v>
      </c>
      <c r="R1098" s="86"/>
      <c r="S1098" s="86"/>
      <c r="T1098" s="180"/>
    </row>
    <row r="1099" spans="1:20" ht="27" customHeight="1">
      <c r="A1099" s="665"/>
      <c r="B1099" s="665"/>
      <c r="C1099" s="665"/>
      <c r="D1099" s="665"/>
      <c r="E1099" s="665"/>
      <c r="F1099" s="665"/>
      <c r="G1099" s="26">
        <v>5</v>
      </c>
      <c r="H1099" s="26" t="s">
        <v>16479</v>
      </c>
      <c r="I1099" s="26" t="s">
        <v>13007</v>
      </c>
      <c r="J1099" s="86" t="s">
        <v>158</v>
      </c>
      <c r="K1099" s="86"/>
      <c r="L1099" s="665"/>
      <c r="M1099" s="86"/>
      <c r="N1099" s="64"/>
      <c r="O1099" s="86" t="s">
        <v>380</v>
      </c>
      <c r="P1099" s="86" t="s">
        <v>380</v>
      </c>
      <c r="Q1099" s="86" t="s">
        <v>18084</v>
      </c>
      <c r="R1099" s="86"/>
      <c r="S1099" s="86"/>
      <c r="T1099" s="180"/>
    </row>
    <row r="1100" spans="1:20" ht="16.5" customHeight="1">
      <c r="A1100" s="665"/>
      <c r="B1100" s="665"/>
      <c r="C1100" s="665"/>
      <c r="D1100" s="665"/>
      <c r="E1100" s="665"/>
      <c r="F1100" s="665"/>
      <c r="G1100" s="26">
        <v>6</v>
      </c>
      <c r="H1100" s="26" t="s">
        <v>15984</v>
      </c>
      <c r="I1100" s="26" t="s">
        <v>16900</v>
      </c>
      <c r="J1100" s="86" t="s">
        <v>158</v>
      </c>
      <c r="K1100" s="86"/>
      <c r="L1100" s="665"/>
      <c r="M1100" s="178" t="s">
        <v>18013</v>
      </c>
      <c r="N1100" s="64"/>
      <c r="O1100" s="86" t="s">
        <v>380</v>
      </c>
      <c r="P1100" s="86" t="s">
        <v>380</v>
      </c>
      <c r="Q1100" s="86" t="s">
        <v>18084</v>
      </c>
      <c r="R1100" s="86"/>
      <c r="S1100" s="86"/>
      <c r="T1100" s="180"/>
    </row>
    <row r="1101" spans="1:20" ht="16.5" customHeight="1">
      <c r="A1101" s="666"/>
      <c r="B1101" s="666"/>
      <c r="C1101" s="666"/>
      <c r="D1101" s="666"/>
      <c r="E1101" s="666"/>
      <c r="F1101" s="666"/>
      <c r="G1101" s="26">
        <v>7</v>
      </c>
      <c r="H1101" s="26" t="s">
        <v>16883</v>
      </c>
      <c r="I1101" s="26" t="s">
        <v>13007</v>
      </c>
      <c r="J1101" s="86" t="s">
        <v>158</v>
      </c>
      <c r="K1101" s="86"/>
      <c r="L1101" s="666"/>
      <c r="M1101" s="86"/>
      <c r="N1101" s="64"/>
      <c r="O1101" s="86" t="s">
        <v>380</v>
      </c>
      <c r="P1101" s="86" t="s">
        <v>380</v>
      </c>
      <c r="Q1101" s="86" t="s">
        <v>18084</v>
      </c>
      <c r="R1101" s="86"/>
      <c r="S1101" s="86"/>
      <c r="T1101" s="180"/>
    </row>
    <row r="1102" spans="1:20" ht="16.5" customHeight="1">
      <c r="A1102" s="735" t="s">
        <v>18090</v>
      </c>
      <c r="B1102" s="735" t="s">
        <v>15505</v>
      </c>
      <c r="C1102" s="735" t="s">
        <v>8943</v>
      </c>
      <c r="D1102" s="740" t="s">
        <v>18091</v>
      </c>
      <c r="E1102" s="740" t="s">
        <v>18092</v>
      </c>
      <c r="F1102" s="740" t="s">
        <v>15398</v>
      </c>
      <c r="G1102" s="26">
        <v>1</v>
      </c>
      <c r="H1102" s="26" t="s">
        <v>17455</v>
      </c>
      <c r="I1102" s="26" t="s">
        <v>13007</v>
      </c>
      <c r="J1102" s="86" t="s">
        <v>158</v>
      </c>
      <c r="K1102" s="86"/>
      <c r="L1102" s="734"/>
      <c r="M1102" s="86"/>
      <c r="N1102" s="64"/>
      <c r="O1102" s="86" t="s">
        <v>380</v>
      </c>
      <c r="P1102" s="86" t="s">
        <v>380</v>
      </c>
      <c r="Q1102" s="86" t="s">
        <v>18093</v>
      </c>
      <c r="R1102" s="86"/>
      <c r="S1102" s="86"/>
      <c r="T1102" s="180"/>
    </row>
    <row r="1103" spans="1:20" ht="16.5" customHeight="1">
      <c r="A1103" s="665"/>
      <c r="B1103" s="665"/>
      <c r="C1103" s="665"/>
      <c r="D1103" s="665"/>
      <c r="E1103" s="665"/>
      <c r="F1103" s="665"/>
      <c r="G1103" s="26">
        <v>2</v>
      </c>
      <c r="H1103" s="26" t="s">
        <v>18006</v>
      </c>
      <c r="I1103" s="26" t="s">
        <v>13007</v>
      </c>
      <c r="J1103" s="86" t="s">
        <v>158</v>
      </c>
      <c r="K1103" s="86"/>
      <c r="L1103" s="665"/>
      <c r="M1103" s="86"/>
      <c r="N1103" s="64"/>
      <c r="O1103" s="86" t="s">
        <v>380</v>
      </c>
      <c r="P1103" s="86" t="s">
        <v>380</v>
      </c>
      <c r="Q1103" s="86" t="s">
        <v>18093</v>
      </c>
      <c r="R1103" s="86"/>
      <c r="S1103" s="86"/>
      <c r="T1103" s="180"/>
    </row>
    <row r="1104" spans="1:20" ht="27" customHeight="1">
      <c r="A1104" s="665"/>
      <c r="B1104" s="665"/>
      <c r="C1104" s="665"/>
      <c r="D1104" s="665"/>
      <c r="E1104" s="665"/>
      <c r="F1104" s="665"/>
      <c r="G1104" s="26">
        <v>3</v>
      </c>
      <c r="H1104" s="26" t="s">
        <v>13006</v>
      </c>
      <c r="I1104" s="26" t="s">
        <v>13007</v>
      </c>
      <c r="J1104" s="86" t="s">
        <v>158</v>
      </c>
      <c r="K1104" s="86"/>
      <c r="L1104" s="665"/>
      <c r="M1104" s="86"/>
      <c r="N1104" s="64"/>
      <c r="O1104" s="86" t="s">
        <v>380</v>
      </c>
      <c r="P1104" s="86" t="s">
        <v>380</v>
      </c>
      <c r="Q1104" s="86" t="s">
        <v>18093</v>
      </c>
      <c r="R1104" s="86"/>
      <c r="S1104" s="86"/>
      <c r="T1104" s="180"/>
    </row>
    <row r="1105" spans="1:20" ht="16.5" customHeight="1">
      <c r="A1105" s="665"/>
      <c r="B1105" s="665"/>
      <c r="C1105" s="665"/>
      <c r="D1105" s="665"/>
      <c r="E1105" s="665"/>
      <c r="F1105" s="665"/>
      <c r="G1105" s="26">
        <v>4</v>
      </c>
      <c r="H1105" s="26" t="s">
        <v>13108</v>
      </c>
      <c r="I1105" s="26" t="s">
        <v>13007</v>
      </c>
      <c r="J1105" s="86" t="s">
        <v>158</v>
      </c>
      <c r="K1105" s="86"/>
      <c r="L1105" s="665"/>
      <c r="M1105" s="86"/>
      <c r="N1105" s="64"/>
      <c r="O1105" s="86" t="s">
        <v>380</v>
      </c>
      <c r="P1105" s="86" t="s">
        <v>380</v>
      </c>
      <c r="Q1105" s="86" t="s">
        <v>18093</v>
      </c>
      <c r="R1105" s="86"/>
      <c r="S1105" s="86"/>
      <c r="T1105" s="180"/>
    </row>
    <row r="1106" spans="1:20" ht="16.5" customHeight="1">
      <c r="A1106" s="665"/>
      <c r="B1106" s="665"/>
      <c r="C1106" s="665"/>
      <c r="D1106" s="665"/>
      <c r="E1106" s="665"/>
      <c r="F1106" s="665"/>
      <c r="G1106" s="26">
        <v>5</v>
      </c>
      <c r="H1106" s="26" t="s">
        <v>16484</v>
      </c>
      <c r="I1106" s="26" t="s">
        <v>16313</v>
      </c>
      <c r="J1106" s="86" t="s">
        <v>158</v>
      </c>
      <c r="K1106" s="86"/>
      <c r="L1106" s="665"/>
      <c r="M1106" s="178" t="s">
        <v>18013</v>
      </c>
      <c r="N1106" s="64"/>
      <c r="O1106" s="86" t="s">
        <v>380</v>
      </c>
      <c r="P1106" s="86" t="s">
        <v>380</v>
      </c>
      <c r="Q1106" s="86" t="s">
        <v>18093</v>
      </c>
      <c r="R1106" s="86"/>
      <c r="S1106" s="86"/>
      <c r="T1106" s="180"/>
    </row>
    <row r="1107" spans="1:20" ht="16.5" customHeight="1">
      <c r="A1107" s="666"/>
      <c r="B1107" s="666"/>
      <c r="C1107" s="666"/>
      <c r="D1107" s="666"/>
      <c r="E1107" s="666"/>
      <c r="F1107" s="666"/>
      <c r="G1107" s="26">
        <v>6</v>
      </c>
      <c r="H1107" s="26" t="s">
        <v>18014</v>
      </c>
      <c r="I1107" s="26" t="s">
        <v>13007</v>
      </c>
      <c r="J1107" s="86" t="s">
        <v>158</v>
      </c>
      <c r="K1107" s="86"/>
      <c r="L1107" s="666"/>
      <c r="M1107" s="86"/>
      <c r="N1107" s="64"/>
      <c r="O1107" s="86" t="s">
        <v>380</v>
      </c>
      <c r="P1107" s="86" t="s">
        <v>380</v>
      </c>
      <c r="Q1107" s="86" t="s">
        <v>18093</v>
      </c>
      <c r="R1107" s="86"/>
      <c r="S1107" s="86"/>
      <c r="T1107" s="180"/>
    </row>
    <row r="1108" spans="1:20" ht="33" customHeight="1">
      <c r="A1108" s="735" t="s">
        <v>18100</v>
      </c>
      <c r="B1108" s="735" t="s">
        <v>15505</v>
      </c>
      <c r="C1108" s="735" t="s">
        <v>8943</v>
      </c>
      <c r="D1108" s="740" t="s">
        <v>18091</v>
      </c>
      <c r="E1108" s="740" t="s">
        <v>18101</v>
      </c>
      <c r="F1108" s="740" t="s">
        <v>15398</v>
      </c>
      <c r="G1108" s="26">
        <v>1</v>
      </c>
      <c r="H1108" s="26" t="s">
        <v>17455</v>
      </c>
      <c r="I1108" s="26" t="s">
        <v>13007</v>
      </c>
      <c r="J1108" s="86" t="s">
        <v>158</v>
      </c>
      <c r="K1108" s="86"/>
      <c r="L1108" s="734"/>
      <c r="M1108" s="86"/>
      <c r="N1108" s="64"/>
      <c r="O1108" s="86" t="s">
        <v>380</v>
      </c>
      <c r="P1108" s="86" t="s">
        <v>380</v>
      </c>
      <c r="Q1108" s="86" t="s">
        <v>18102</v>
      </c>
      <c r="R1108" s="86"/>
      <c r="S1108" s="86"/>
      <c r="T1108" s="180"/>
    </row>
    <row r="1109" spans="1:20" ht="27" customHeight="1">
      <c r="A1109" s="665"/>
      <c r="B1109" s="665"/>
      <c r="C1109" s="665"/>
      <c r="D1109" s="665"/>
      <c r="E1109" s="665"/>
      <c r="F1109" s="665"/>
      <c r="G1109" s="26">
        <v>2</v>
      </c>
      <c r="H1109" s="26" t="s">
        <v>15090</v>
      </c>
      <c r="I1109" s="26" t="s">
        <v>13007</v>
      </c>
      <c r="J1109" s="86" t="s">
        <v>158</v>
      </c>
      <c r="K1109" s="86"/>
      <c r="L1109" s="665"/>
      <c r="M1109" s="86"/>
      <c r="N1109" s="64"/>
      <c r="O1109" s="86" t="s">
        <v>380</v>
      </c>
      <c r="P1109" s="86" t="s">
        <v>380</v>
      </c>
      <c r="Q1109" s="86" t="s">
        <v>18102</v>
      </c>
      <c r="R1109" s="86"/>
      <c r="S1109" s="86"/>
      <c r="T1109" s="180"/>
    </row>
    <row r="1110" spans="1:20" ht="16.5" customHeight="1">
      <c r="A1110" s="665"/>
      <c r="B1110" s="665"/>
      <c r="C1110" s="665"/>
      <c r="D1110" s="665"/>
      <c r="E1110" s="665"/>
      <c r="F1110" s="665"/>
      <c r="G1110" s="26">
        <v>3</v>
      </c>
      <c r="H1110" s="26" t="s">
        <v>13006</v>
      </c>
      <c r="I1110" s="26" t="s">
        <v>13007</v>
      </c>
      <c r="J1110" s="86" t="s">
        <v>158</v>
      </c>
      <c r="K1110" s="86"/>
      <c r="L1110" s="665"/>
      <c r="M1110" s="86"/>
      <c r="N1110" s="64"/>
      <c r="O1110" s="86" t="s">
        <v>380</v>
      </c>
      <c r="P1110" s="86" t="s">
        <v>380</v>
      </c>
      <c r="Q1110" s="86" t="s">
        <v>18102</v>
      </c>
      <c r="R1110" s="86"/>
      <c r="S1110" s="86"/>
      <c r="T1110" s="180"/>
    </row>
    <row r="1111" spans="1:20" ht="16.5" customHeight="1">
      <c r="A1111" s="665"/>
      <c r="B1111" s="665"/>
      <c r="C1111" s="665"/>
      <c r="D1111" s="665"/>
      <c r="E1111" s="665"/>
      <c r="F1111" s="665"/>
      <c r="G1111" s="26">
        <v>4</v>
      </c>
      <c r="H1111" s="26" t="s">
        <v>13108</v>
      </c>
      <c r="I1111" s="26" t="s">
        <v>13007</v>
      </c>
      <c r="J1111" s="86" t="s">
        <v>158</v>
      </c>
      <c r="K1111" s="86"/>
      <c r="L1111" s="665"/>
      <c r="M1111" s="86"/>
      <c r="N1111" s="64"/>
      <c r="O1111" s="86" t="s">
        <v>380</v>
      </c>
      <c r="P1111" s="86" t="s">
        <v>380</v>
      </c>
      <c r="Q1111" s="86" t="s">
        <v>18102</v>
      </c>
      <c r="R1111" s="86"/>
      <c r="S1111" s="86"/>
      <c r="T1111" s="180"/>
    </row>
    <row r="1112" spans="1:20" ht="16.5" customHeight="1">
      <c r="A1112" s="665"/>
      <c r="B1112" s="665"/>
      <c r="C1112" s="665"/>
      <c r="D1112" s="665"/>
      <c r="E1112" s="665"/>
      <c r="F1112" s="665"/>
      <c r="G1112" s="26">
        <v>5</v>
      </c>
      <c r="H1112" s="26" t="s">
        <v>16484</v>
      </c>
      <c r="I1112" s="26" t="s">
        <v>16313</v>
      </c>
      <c r="J1112" s="86" t="s">
        <v>158</v>
      </c>
      <c r="K1112" s="86"/>
      <c r="L1112" s="665"/>
      <c r="M1112" s="178" t="s">
        <v>18013</v>
      </c>
      <c r="N1112" s="64"/>
      <c r="O1112" s="86" t="s">
        <v>380</v>
      </c>
      <c r="P1112" s="86" t="s">
        <v>380</v>
      </c>
      <c r="Q1112" s="86" t="s">
        <v>18102</v>
      </c>
      <c r="R1112" s="86"/>
      <c r="S1112" s="86"/>
      <c r="T1112" s="180"/>
    </row>
    <row r="1113" spans="1:20" ht="16.5" customHeight="1">
      <c r="A1113" s="666"/>
      <c r="B1113" s="666"/>
      <c r="C1113" s="666"/>
      <c r="D1113" s="666"/>
      <c r="E1113" s="666"/>
      <c r="F1113" s="666"/>
      <c r="G1113" s="26">
        <v>6</v>
      </c>
      <c r="H1113" s="26" t="s">
        <v>15098</v>
      </c>
      <c r="I1113" s="26" t="s">
        <v>13007</v>
      </c>
      <c r="J1113" s="86" t="s">
        <v>158</v>
      </c>
      <c r="K1113" s="86"/>
      <c r="L1113" s="666"/>
      <c r="M1113" s="86"/>
      <c r="N1113" s="64"/>
      <c r="O1113" s="86" t="s">
        <v>380</v>
      </c>
      <c r="P1113" s="86" t="s">
        <v>380</v>
      </c>
      <c r="Q1113" s="86" t="s">
        <v>18102</v>
      </c>
      <c r="R1113" s="86"/>
      <c r="S1113" s="86"/>
      <c r="T1113" s="180"/>
    </row>
    <row r="1114" spans="1:20" ht="33" customHeight="1">
      <c r="A1114" s="735" t="s">
        <v>18109</v>
      </c>
      <c r="B1114" s="735" t="s">
        <v>15505</v>
      </c>
      <c r="C1114" s="735" t="s">
        <v>8943</v>
      </c>
      <c r="D1114" s="740" t="s">
        <v>18091</v>
      </c>
      <c r="E1114" s="740" t="s">
        <v>18110</v>
      </c>
      <c r="F1114" s="740" t="s">
        <v>15398</v>
      </c>
      <c r="G1114" s="26">
        <v>1</v>
      </c>
      <c r="H1114" s="26" t="s">
        <v>17455</v>
      </c>
      <c r="I1114" s="26" t="s">
        <v>13007</v>
      </c>
      <c r="J1114" s="86" t="s">
        <v>158</v>
      </c>
      <c r="K1114" s="86"/>
      <c r="L1114" s="734"/>
      <c r="M1114" s="86"/>
      <c r="N1114" s="64"/>
      <c r="O1114" s="86" t="s">
        <v>380</v>
      </c>
      <c r="P1114" s="86" t="s">
        <v>380</v>
      </c>
      <c r="Q1114" s="86" t="s">
        <v>18112</v>
      </c>
      <c r="R1114" s="86"/>
      <c r="S1114" s="86"/>
      <c r="T1114" s="180"/>
    </row>
    <row r="1115" spans="1:20" ht="40.5" customHeight="1">
      <c r="A1115" s="665"/>
      <c r="B1115" s="665"/>
      <c r="C1115" s="665"/>
      <c r="D1115" s="665"/>
      <c r="E1115" s="665"/>
      <c r="F1115" s="665"/>
      <c r="G1115" s="26">
        <v>2</v>
      </c>
      <c r="H1115" s="26" t="s">
        <v>18029</v>
      </c>
      <c r="I1115" s="26" t="s">
        <v>13007</v>
      </c>
      <c r="J1115" s="86" t="s">
        <v>158</v>
      </c>
      <c r="K1115" s="86"/>
      <c r="L1115" s="665"/>
      <c r="M1115" s="86"/>
      <c r="N1115" s="64"/>
      <c r="O1115" s="86" t="s">
        <v>380</v>
      </c>
      <c r="P1115" s="86" t="s">
        <v>380</v>
      </c>
      <c r="Q1115" s="86" t="s">
        <v>18112</v>
      </c>
      <c r="R1115" s="86"/>
      <c r="S1115" s="86"/>
      <c r="T1115" s="180"/>
    </row>
    <row r="1116" spans="1:20" ht="16.5" customHeight="1">
      <c r="A1116" s="665"/>
      <c r="B1116" s="665"/>
      <c r="C1116" s="665"/>
      <c r="D1116" s="665"/>
      <c r="E1116" s="665"/>
      <c r="F1116" s="665"/>
      <c r="G1116" s="26">
        <v>3</v>
      </c>
      <c r="H1116" s="26" t="s">
        <v>13006</v>
      </c>
      <c r="I1116" s="26" t="s">
        <v>13007</v>
      </c>
      <c r="J1116" s="86" t="s">
        <v>158</v>
      </c>
      <c r="K1116" s="86"/>
      <c r="L1116" s="665"/>
      <c r="M1116" s="86"/>
      <c r="N1116" s="64"/>
      <c r="O1116" s="86" t="s">
        <v>380</v>
      </c>
      <c r="P1116" s="86" t="s">
        <v>380</v>
      </c>
      <c r="Q1116" s="86" t="s">
        <v>18112</v>
      </c>
      <c r="R1116" s="86"/>
      <c r="S1116" s="86"/>
      <c r="T1116" s="180"/>
    </row>
    <row r="1117" spans="1:20" ht="40.5" customHeight="1">
      <c r="A1117" s="665"/>
      <c r="B1117" s="665"/>
      <c r="C1117" s="665"/>
      <c r="D1117" s="665"/>
      <c r="E1117" s="665"/>
      <c r="F1117" s="665"/>
      <c r="G1117" s="26">
        <v>4</v>
      </c>
      <c r="H1117" s="26" t="s">
        <v>13108</v>
      </c>
      <c r="I1117" s="26" t="s">
        <v>13007</v>
      </c>
      <c r="J1117" s="86" t="s">
        <v>158</v>
      </c>
      <c r="K1117" s="86"/>
      <c r="L1117" s="665"/>
      <c r="M1117" s="86"/>
      <c r="N1117" s="64"/>
      <c r="O1117" s="86" t="s">
        <v>380</v>
      </c>
      <c r="P1117" s="86" t="s">
        <v>380</v>
      </c>
      <c r="Q1117" s="86" t="s">
        <v>18112</v>
      </c>
      <c r="R1117" s="86"/>
      <c r="S1117" s="86"/>
      <c r="T1117" s="180"/>
    </row>
    <row r="1118" spans="1:20" ht="16.5" customHeight="1">
      <c r="A1118" s="665"/>
      <c r="B1118" s="665"/>
      <c r="C1118" s="665"/>
      <c r="D1118" s="665"/>
      <c r="E1118" s="665"/>
      <c r="F1118" s="665"/>
      <c r="G1118" s="26">
        <v>5</v>
      </c>
      <c r="H1118" s="26" t="s">
        <v>16484</v>
      </c>
      <c r="I1118" s="26" t="s">
        <v>16313</v>
      </c>
      <c r="J1118" s="86" t="s">
        <v>158</v>
      </c>
      <c r="K1118" s="86"/>
      <c r="L1118" s="665"/>
      <c r="M1118" s="178" t="s">
        <v>18013</v>
      </c>
      <c r="N1118" s="64"/>
      <c r="O1118" s="86" t="s">
        <v>380</v>
      </c>
      <c r="P1118" s="86" t="s">
        <v>380</v>
      </c>
      <c r="Q1118" s="86" t="s">
        <v>18112</v>
      </c>
      <c r="R1118" s="86"/>
      <c r="S1118" s="86"/>
      <c r="T1118" s="180"/>
    </row>
    <row r="1119" spans="1:20" ht="40.5" customHeight="1">
      <c r="A1119" s="666"/>
      <c r="B1119" s="666"/>
      <c r="C1119" s="666"/>
      <c r="D1119" s="666"/>
      <c r="E1119" s="666"/>
      <c r="F1119" s="666"/>
      <c r="G1119" s="26">
        <v>6</v>
      </c>
      <c r="H1119" s="26" t="s">
        <v>18035</v>
      </c>
      <c r="I1119" s="26" t="s">
        <v>13007</v>
      </c>
      <c r="J1119" s="86" t="s">
        <v>158</v>
      </c>
      <c r="K1119" s="86"/>
      <c r="L1119" s="666"/>
      <c r="M1119" s="86"/>
      <c r="N1119" s="64"/>
      <c r="O1119" s="86" t="s">
        <v>380</v>
      </c>
      <c r="P1119" s="86" t="s">
        <v>380</v>
      </c>
      <c r="Q1119" s="86" t="s">
        <v>18112</v>
      </c>
      <c r="R1119" s="86"/>
      <c r="S1119" s="86"/>
      <c r="T1119" s="180"/>
    </row>
    <row r="1120" spans="1:20" ht="33" customHeight="1">
      <c r="A1120" s="735" t="s">
        <v>18117</v>
      </c>
      <c r="B1120" s="735" t="s">
        <v>15505</v>
      </c>
      <c r="C1120" s="735" t="s">
        <v>8943</v>
      </c>
      <c r="D1120" s="740" t="s">
        <v>18091</v>
      </c>
      <c r="E1120" s="740" t="s">
        <v>18118</v>
      </c>
      <c r="F1120" s="740" t="s">
        <v>15398</v>
      </c>
      <c r="G1120" s="26">
        <v>1</v>
      </c>
      <c r="H1120" s="26" t="s">
        <v>17455</v>
      </c>
      <c r="I1120" s="26" t="s">
        <v>13007</v>
      </c>
      <c r="J1120" s="86" t="s">
        <v>158</v>
      </c>
      <c r="K1120" s="86"/>
      <c r="L1120" s="734"/>
      <c r="M1120" s="86"/>
      <c r="N1120" s="64"/>
      <c r="O1120" s="86" t="s">
        <v>380</v>
      </c>
      <c r="P1120" s="86" t="s">
        <v>380</v>
      </c>
      <c r="Q1120" s="86" t="s">
        <v>18120</v>
      </c>
      <c r="R1120" s="86"/>
      <c r="S1120" s="86"/>
      <c r="T1120" s="180"/>
    </row>
    <row r="1121" spans="1:20" ht="40.5" customHeight="1">
      <c r="A1121" s="665"/>
      <c r="B1121" s="665"/>
      <c r="C1121" s="665"/>
      <c r="D1121" s="665"/>
      <c r="E1121" s="665"/>
      <c r="F1121" s="665"/>
      <c r="G1121" s="26">
        <v>2</v>
      </c>
      <c r="H1121" s="26" t="s">
        <v>16880</v>
      </c>
      <c r="I1121" s="26" t="s">
        <v>13007</v>
      </c>
      <c r="J1121" s="86" t="s">
        <v>158</v>
      </c>
      <c r="K1121" s="86"/>
      <c r="L1121" s="665"/>
      <c r="M1121" s="86"/>
      <c r="N1121" s="64"/>
      <c r="O1121" s="86" t="s">
        <v>380</v>
      </c>
      <c r="P1121" s="86" t="s">
        <v>380</v>
      </c>
      <c r="Q1121" s="86" t="s">
        <v>18120</v>
      </c>
      <c r="R1121" s="86"/>
      <c r="S1121" s="86"/>
      <c r="T1121" s="180"/>
    </row>
    <row r="1122" spans="1:20" ht="16.5" customHeight="1">
      <c r="A1122" s="665"/>
      <c r="B1122" s="665"/>
      <c r="C1122" s="665"/>
      <c r="D1122" s="665"/>
      <c r="E1122" s="665"/>
      <c r="F1122" s="665"/>
      <c r="G1122" s="26">
        <v>3</v>
      </c>
      <c r="H1122" s="26" t="s">
        <v>13006</v>
      </c>
      <c r="I1122" s="26" t="s">
        <v>13007</v>
      </c>
      <c r="J1122" s="86" t="s">
        <v>158</v>
      </c>
      <c r="K1122" s="86"/>
      <c r="L1122" s="665"/>
      <c r="M1122" s="86"/>
      <c r="N1122" s="64"/>
      <c r="O1122" s="86" t="s">
        <v>380</v>
      </c>
      <c r="P1122" s="86" t="s">
        <v>380</v>
      </c>
      <c r="Q1122" s="86" t="s">
        <v>18120</v>
      </c>
      <c r="R1122" s="86"/>
      <c r="S1122" s="86"/>
      <c r="T1122" s="180"/>
    </row>
    <row r="1123" spans="1:20" ht="16.5" customHeight="1">
      <c r="A1123" s="665"/>
      <c r="B1123" s="665"/>
      <c r="C1123" s="665"/>
      <c r="D1123" s="665"/>
      <c r="E1123" s="665"/>
      <c r="F1123" s="665"/>
      <c r="G1123" s="26">
        <v>4</v>
      </c>
      <c r="H1123" s="26" t="s">
        <v>13108</v>
      </c>
      <c r="I1123" s="26" t="s">
        <v>13007</v>
      </c>
      <c r="J1123" s="86" t="s">
        <v>158</v>
      </c>
      <c r="K1123" s="86"/>
      <c r="L1123" s="665"/>
      <c r="M1123" s="86"/>
      <c r="N1123" s="64"/>
      <c r="O1123" s="86" t="s">
        <v>380</v>
      </c>
      <c r="P1123" s="86" t="s">
        <v>380</v>
      </c>
      <c r="Q1123" s="86" t="s">
        <v>18120</v>
      </c>
      <c r="R1123" s="86"/>
      <c r="S1123" s="86"/>
      <c r="T1123" s="180"/>
    </row>
    <row r="1124" spans="1:20" ht="16.5" customHeight="1">
      <c r="A1124" s="665"/>
      <c r="B1124" s="665"/>
      <c r="C1124" s="665"/>
      <c r="D1124" s="665"/>
      <c r="E1124" s="665"/>
      <c r="F1124" s="665"/>
      <c r="G1124" s="26">
        <v>5</v>
      </c>
      <c r="H1124" s="26" t="s">
        <v>16484</v>
      </c>
      <c r="I1124" s="26" t="s">
        <v>16313</v>
      </c>
      <c r="J1124" s="86" t="s">
        <v>158</v>
      </c>
      <c r="K1124" s="86"/>
      <c r="L1124" s="665"/>
      <c r="M1124" s="178" t="s">
        <v>18013</v>
      </c>
      <c r="N1124" s="64"/>
      <c r="O1124" s="86" t="s">
        <v>380</v>
      </c>
      <c r="P1124" s="86" t="s">
        <v>380</v>
      </c>
      <c r="Q1124" s="86" t="s">
        <v>18120</v>
      </c>
      <c r="R1124" s="86"/>
      <c r="S1124" s="86"/>
      <c r="T1124" s="180"/>
    </row>
    <row r="1125" spans="1:20" ht="27" customHeight="1">
      <c r="A1125" s="666"/>
      <c r="B1125" s="666"/>
      <c r="C1125" s="666"/>
      <c r="D1125" s="666"/>
      <c r="E1125" s="666"/>
      <c r="F1125" s="666"/>
      <c r="G1125" s="26">
        <v>6</v>
      </c>
      <c r="H1125" s="26" t="s">
        <v>16883</v>
      </c>
      <c r="I1125" s="26" t="s">
        <v>13007</v>
      </c>
      <c r="J1125" s="86" t="s">
        <v>158</v>
      </c>
      <c r="K1125" s="86"/>
      <c r="L1125" s="666"/>
      <c r="M1125" s="86"/>
      <c r="N1125" s="64"/>
      <c r="O1125" s="86" t="s">
        <v>380</v>
      </c>
      <c r="P1125" s="86" t="s">
        <v>380</v>
      </c>
      <c r="Q1125" s="86" t="s">
        <v>18120</v>
      </c>
      <c r="R1125" s="86"/>
      <c r="S1125" s="86"/>
      <c r="T1125" s="180"/>
    </row>
    <row r="1126" spans="1:20" ht="16.5" customHeight="1">
      <c r="A1126" s="735" t="s">
        <v>18123</v>
      </c>
      <c r="B1126" s="735" t="s">
        <v>15505</v>
      </c>
      <c r="C1126" s="735" t="s">
        <v>8943</v>
      </c>
      <c r="D1126" s="740" t="s">
        <v>18124</v>
      </c>
      <c r="E1126" s="740" t="s">
        <v>18125</v>
      </c>
      <c r="F1126" s="740" t="s">
        <v>15398</v>
      </c>
      <c r="G1126" s="26">
        <v>1</v>
      </c>
      <c r="H1126" s="26" t="s">
        <v>18006</v>
      </c>
      <c r="I1126" s="26" t="s">
        <v>13007</v>
      </c>
      <c r="J1126" s="86" t="s">
        <v>158</v>
      </c>
      <c r="K1126" s="86"/>
      <c r="L1126" s="734"/>
      <c r="M1126" s="469"/>
      <c r="N1126" s="64"/>
      <c r="O1126" s="86" t="s">
        <v>380</v>
      </c>
      <c r="P1126" s="86" t="s">
        <v>380</v>
      </c>
      <c r="Q1126" s="86" t="s">
        <v>18126</v>
      </c>
      <c r="R1126" s="86"/>
      <c r="S1126" s="86"/>
      <c r="T1126" s="180"/>
    </row>
    <row r="1127" spans="1:20" ht="16.5" customHeight="1">
      <c r="A1127" s="665"/>
      <c r="B1127" s="665"/>
      <c r="C1127" s="665"/>
      <c r="D1127" s="665"/>
      <c r="E1127" s="665"/>
      <c r="F1127" s="665"/>
      <c r="G1127" s="26">
        <v>2</v>
      </c>
      <c r="H1127" s="26" t="s">
        <v>13006</v>
      </c>
      <c r="I1127" s="26" t="s">
        <v>13007</v>
      </c>
      <c r="J1127" s="86" t="s">
        <v>158</v>
      </c>
      <c r="K1127" s="86"/>
      <c r="L1127" s="665"/>
      <c r="M1127" s="469"/>
      <c r="N1127" s="64"/>
      <c r="O1127" s="86" t="s">
        <v>380</v>
      </c>
      <c r="P1127" s="86" t="s">
        <v>380</v>
      </c>
      <c r="Q1127" s="86" t="s">
        <v>18126</v>
      </c>
      <c r="R1127" s="86"/>
      <c r="S1127" s="86"/>
      <c r="T1127" s="180"/>
    </row>
    <row r="1128" spans="1:20" ht="27" customHeight="1">
      <c r="A1128" s="665"/>
      <c r="B1128" s="665"/>
      <c r="C1128" s="665"/>
      <c r="D1128" s="665"/>
      <c r="E1128" s="665"/>
      <c r="F1128" s="665"/>
      <c r="G1128" s="26">
        <v>3</v>
      </c>
      <c r="H1128" s="26" t="s">
        <v>13108</v>
      </c>
      <c r="I1128" s="26" t="s">
        <v>13007</v>
      </c>
      <c r="J1128" s="86" t="s">
        <v>158</v>
      </c>
      <c r="K1128" s="86"/>
      <c r="L1128" s="665"/>
      <c r="M1128" s="469"/>
      <c r="N1128" s="64"/>
      <c r="O1128" s="86" t="s">
        <v>380</v>
      </c>
      <c r="P1128" s="86" t="s">
        <v>380</v>
      </c>
      <c r="Q1128" s="86" t="s">
        <v>18126</v>
      </c>
      <c r="R1128" s="86"/>
      <c r="S1128" s="86"/>
      <c r="T1128" s="180"/>
    </row>
    <row r="1129" spans="1:20" ht="16.5" customHeight="1">
      <c r="A1129" s="665"/>
      <c r="B1129" s="665"/>
      <c r="C1129" s="665"/>
      <c r="D1129" s="665"/>
      <c r="E1129" s="665"/>
      <c r="F1129" s="665"/>
      <c r="G1129" s="26">
        <v>4</v>
      </c>
      <c r="H1129" s="26" t="s">
        <v>16486</v>
      </c>
      <c r="I1129" s="26" t="s">
        <v>17519</v>
      </c>
      <c r="J1129" s="86" t="s">
        <v>158</v>
      </c>
      <c r="K1129" s="86"/>
      <c r="L1129" s="665"/>
      <c r="M1129" s="469"/>
      <c r="N1129" s="64"/>
      <c r="O1129" s="86" t="s">
        <v>380</v>
      </c>
      <c r="P1129" s="86" t="s">
        <v>380</v>
      </c>
      <c r="Q1129" s="86" t="s">
        <v>18126</v>
      </c>
      <c r="R1129" s="86"/>
      <c r="S1129" s="86"/>
      <c r="T1129" s="180"/>
    </row>
    <row r="1130" spans="1:20" ht="27" customHeight="1">
      <c r="A1130" s="666"/>
      <c r="B1130" s="666"/>
      <c r="C1130" s="666"/>
      <c r="D1130" s="666"/>
      <c r="E1130" s="666"/>
      <c r="F1130" s="666"/>
      <c r="G1130" s="26">
        <v>5</v>
      </c>
      <c r="H1130" s="26" t="s">
        <v>18014</v>
      </c>
      <c r="I1130" s="26" t="s">
        <v>13007</v>
      </c>
      <c r="J1130" s="86" t="s">
        <v>158</v>
      </c>
      <c r="K1130" s="86"/>
      <c r="L1130" s="666"/>
      <c r="M1130" s="469"/>
      <c r="N1130" s="64"/>
      <c r="O1130" s="86" t="s">
        <v>380</v>
      </c>
      <c r="P1130" s="86" t="s">
        <v>380</v>
      </c>
      <c r="Q1130" s="86" t="s">
        <v>18126</v>
      </c>
      <c r="R1130" s="86"/>
      <c r="S1130" s="86"/>
      <c r="T1130" s="180"/>
    </row>
    <row r="1131" spans="1:20" ht="16.5" customHeight="1">
      <c r="A1131" s="735" t="s">
        <v>18135</v>
      </c>
      <c r="B1131" s="735" t="s">
        <v>15505</v>
      </c>
      <c r="C1131" s="735" t="s">
        <v>8943</v>
      </c>
      <c r="D1131" s="740" t="s">
        <v>18124</v>
      </c>
      <c r="E1131" s="740" t="s">
        <v>18137</v>
      </c>
      <c r="F1131" s="740" t="s">
        <v>15398</v>
      </c>
      <c r="G1131" s="26">
        <v>1</v>
      </c>
      <c r="H1131" s="26" t="s">
        <v>15090</v>
      </c>
      <c r="I1131" s="26" t="s">
        <v>13007</v>
      </c>
      <c r="J1131" s="86" t="s">
        <v>158</v>
      </c>
      <c r="K1131" s="86"/>
      <c r="L1131" s="734"/>
      <c r="M1131" s="469"/>
      <c r="N1131" s="64"/>
      <c r="O1131" s="86" t="s">
        <v>380</v>
      </c>
      <c r="P1131" s="86" t="s">
        <v>380</v>
      </c>
      <c r="Q1131" s="86" t="s">
        <v>18138</v>
      </c>
      <c r="R1131" s="86"/>
      <c r="S1131" s="86"/>
      <c r="T1131" s="180"/>
    </row>
    <row r="1132" spans="1:20" ht="27" customHeight="1">
      <c r="A1132" s="665"/>
      <c r="B1132" s="665"/>
      <c r="C1132" s="665"/>
      <c r="D1132" s="665"/>
      <c r="E1132" s="665"/>
      <c r="F1132" s="665"/>
      <c r="G1132" s="26">
        <v>2</v>
      </c>
      <c r="H1132" s="26" t="s">
        <v>13006</v>
      </c>
      <c r="I1132" s="26" t="s">
        <v>13007</v>
      </c>
      <c r="J1132" s="86" t="s">
        <v>158</v>
      </c>
      <c r="K1132" s="86"/>
      <c r="L1132" s="665"/>
      <c r="M1132" s="469"/>
      <c r="N1132" s="64"/>
      <c r="O1132" s="86" t="s">
        <v>380</v>
      </c>
      <c r="P1132" s="86" t="s">
        <v>380</v>
      </c>
      <c r="Q1132" s="86" t="s">
        <v>18138</v>
      </c>
      <c r="R1132" s="86"/>
      <c r="S1132" s="86"/>
      <c r="T1132" s="180"/>
    </row>
    <row r="1133" spans="1:20" ht="16.5" customHeight="1">
      <c r="A1133" s="665"/>
      <c r="B1133" s="665"/>
      <c r="C1133" s="665"/>
      <c r="D1133" s="665"/>
      <c r="E1133" s="665"/>
      <c r="F1133" s="665"/>
      <c r="G1133" s="26">
        <v>3</v>
      </c>
      <c r="H1133" s="26" t="s">
        <v>13108</v>
      </c>
      <c r="I1133" s="26" t="s">
        <v>13007</v>
      </c>
      <c r="J1133" s="86" t="s">
        <v>158</v>
      </c>
      <c r="K1133" s="86"/>
      <c r="L1133" s="665"/>
      <c r="M1133" s="469"/>
      <c r="N1133" s="64"/>
      <c r="O1133" s="86" t="s">
        <v>380</v>
      </c>
      <c r="P1133" s="86" t="s">
        <v>380</v>
      </c>
      <c r="Q1133" s="86" t="s">
        <v>18138</v>
      </c>
      <c r="R1133" s="86"/>
      <c r="S1133" s="86"/>
      <c r="T1133" s="180"/>
    </row>
    <row r="1134" spans="1:20" ht="27" customHeight="1">
      <c r="A1134" s="665"/>
      <c r="B1134" s="665"/>
      <c r="C1134" s="665"/>
      <c r="D1134" s="665"/>
      <c r="E1134" s="665"/>
      <c r="F1134" s="665"/>
      <c r="G1134" s="26">
        <v>4</v>
      </c>
      <c r="H1134" s="26" t="s">
        <v>16486</v>
      </c>
      <c r="I1134" s="26" t="s">
        <v>17519</v>
      </c>
      <c r="J1134" s="86" t="s">
        <v>158</v>
      </c>
      <c r="K1134" s="86"/>
      <c r="L1134" s="665"/>
      <c r="M1134" s="469"/>
      <c r="N1134" s="64"/>
      <c r="O1134" s="86" t="s">
        <v>380</v>
      </c>
      <c r="P1134" s="86" t="s">
        <v>380</v>
      </c>
      <c r="Q1134" s="86" t="s">
        <v>18138</v>
      </c>
      <c r="R1134" s="86"/>
      <c r="S1134" s="86"/>
      <c r="T1134" s="180"/>
    </row>
    <row r="1135" spans="1:20" ht="16.5" customHeight="1">
      <c r="A1135" s="666"/>
      <c r="B1135" s="666"/>
      <c r="C1135" s="666"/>
      <c r="D1135" s="666"/>
      <c r="E1135" s="666"/>
      <c r="F1135" s="666"/>
      <c r="G1135" s="26">
        <v>5</v>
      </c>
      <c r="H1135" s="26" t="s">
        <v>15098</v>
      </c>
      <c r="I1135" s="26" t="s">
        <v>13007</v>
      </c>
      <c r="J1135" s="86" t="s">
        <v>158</v>
      </c>
      <c r="K1135" s="86"/>
      <c r="L1135" s="666"/>
      <c r="M1135" s="469"/>
      <c r="N1135" s="64"/>
      <c r="O1135" s="86" t="s">
        <v>380</v>
      </c>
      <c r="P1135" s="86" t="s">
        <v>380</v>
      </c>
      <c r="Q1135" s="86" t="s">
        <v>18138</v>
      </c>
      <c r="R1135" s="86"/>
      <c r="S1135" s="86"/>
      <c r="T1135" s="180"/>
    </row>
    <row r="1136" spans="1:20" ht="27" customHeight="1">
      <c r="A1136" s="735" t="s">
        <v>18139</v>
      </c>
      <c r="B1136" s="735" t="s">
        <v>15505</v>
      </c>
      <c r="C1136" s="735" t="s">
        <v>8943</v>
      </c>
      <c r="D1136" s="740" t="s">
        <v>18124</v>
      </c>
      <c r="E1136" s="740" t="s">
        <v>18142</v>
      </c>
      <c r="F1136" s="740" t="s">
        <v>15398</v>
      </c>
      <c r="G1136" s="26">
        <v>1</v>
      </c>
      <c r="H1136" s="26" t="s">
        <v>18029</v>
      </c>
      <c r="I1136" s="26" t="s">
        <v>13007</v>
      </c>
      <c r="J1136" s="86" t="s">
        <v>158</v>
      </c>
      <c r="K1136" s="86"/>
      <c r="L1136" s="734"/>
      <c r="M1136" s="469"/>
      <c r="N1136" s="64"/>
      <c r="O1136" s="86" t="s">
        <v>380</v>
      </c>
      <c r="P1136" s="86" t="s">
        <v>380</v>
      </c>
      <c r="Q1136" s="86" t="s">
        <v>18144</v>
      </c>
      <c r="R1136" s="86"/>
      <c r="S1136" s="86"/>
      <c r="T1136" s="180"/>
    </row>
    <row r="1137" spans="1:20" ht="16.5" customHeight="1">
      <c r="A1137" s="665"/>
      <c r="B1137" s="665"/>
      <c r="C1137" s="665"/>
      <c r="D1137" s="665"/>
      <c r="E1137" s="665"/>
      <c r="F1137" s="665"/>
      <c r="G1137" s="26">
        <v>2</v>
      </c>
      <c r="H1137" s="26" t="s">
        <v>13006</v>
      </c>
      <c r="I1137" s="26" t="s">
        <v>13007</v>
      </c>
      <c r="J1137" s="86" t="s">
        <v>158</v>
      </c>
      <c r="K1137" s="86"/>
      <c r="L1137" s="665"/>
      <c r="M1137" s="469"/>
      <c r="N1137" s="64"/>
      <c r="O1137" s="86" t="s">
        <v>380</v>
      </c>
      <c r="P1137" s="86" t="s">
        <v>380</v>
      </c>
      <c r="Q1137" s="86" t="s">
        <v>18144</v>
      </c>
      <c r="R1137" s="86"/>
      <c r="S1137" s="86"/>
      <c r="T1137" s="180"/>
    </row>
    <row r="1138" spans="1:20" ht="16.5" customHeight="1">
      <c r="A1138" s="665"/>
      <c r="B1138" s="665"/>
      <c r="C1138" s="665"/>
      <c r="D1138" s="665"/>
      <c r="E1138" s="665"/>
      <c r="F1138" s="665"/>
      <c r="G1138" s="26">
        <v>3</v>
      </c>
      <c r="H1138" s="26" t="s">
        <v>13108</v>
      </c>
      <c r="I1138" s="26" t="s">
        <v>13007</v>
      </c>
      <c r="J1138" s="86" t="s">
        <v>158</v>
      </c>
      <c r="K1138" s="86"/>
      <c r="L1138" s="665"/>
      <c r="M1138" s="469"/>
      <c r="N1138" s="64"/>
      <c r="O1138" s="86" t="s">
        <v>380</v>
      </c>
      <c r="P1138" s="86" t="s">
        <v>380</v>
      </c>
      <c r="Q1138" s="86" t="s">
        <v>18144</v>
      </c>
      <c r="R1138" s="86"/>
      <c r="S1138" s="86"/>
      <c r="T1138" s="180"/>
    </row>
    <row r="1139" spans="1:20" ht="27" customHeight="1">
      <c r="A1139" s="665"/>
      <c r="B1139" s="665"/>
      <c r="C1139" s="665"/>
      <c r="D1139" s="665"/>
      <c r="E1139" s="665"/>
      <c r="F1139" s="665"/>
      <c r="G1139" s="26">
        <v>4</v>
      </c>
      <c r="H1139" s="26" t="s">
        <v>16486</v>
      </c>
      <c r="I1139" s="26" t="s">
        <v>17519</v>
      </c>
      <c r="J1139" s="86" t="s">
        <v>158</v>
      </c>
      <c r="K1139" s="86"/>
      <c r="L1139" s="665"/>
      <c r="M1139" s="469"/>
      <c r="N1139" s="64"/>
      <c r="O1139" s="86" t="s">
        <v>380</v>
      </c>
      <c r="P1139" s="86" t="s">
        <v>380</v>
      </c>
      <c r="Q1139" s="86" t="s">
        <v>18144</v>
      </c>
      <c r="R1139" s="86"/>
      <c r="S1139" s="86"/>
      <c r="T1139" s="180"/>
    </row>
    <row r="1140" spans="1:20" ht="16.5" customHeight="1">
      <c r="A1140" s="666"/>
      <c r="B1140" s="666"/>
      <c r="C1140" s="666"/>
      <c r="D1140" s="666"/>
      <c r="E1140" s="666"/>
      <c r="F1140" s="666"/>
      <c r="G1140" s="26">
        <v>5</v>
      </c>
      <c r="H1140" s="26" t="s">
        <v>18035</v>
      </c>
      <c r="I1140" s="26" t="s">
        <v>13007</v>
      </c>
      <c r="J1140" s="86" t="s">
        <v>158</v>
      </c>
      <c r="K1140" s="86"/>
      <c r="L1140" s="666"/>
      <c r="M1140" s="469"/>
      <c r="N1140" s="64"/>
      <c r="O1140" s="86" t="s">
        <v>380</v>
      </c>
      <c r="P1140" s="86" t="s">
        <v>380</v>
      </c>
      <c r="Q1140" s="86" t="s">
        <v>18144</v>
      </c>
      <c r="R1140" s="86"/>
      <c r="S1140" s="86"/>
      <c r="T1140" s="180"/>
    </row>
    <row r="1141" spans="1:20" ht="27" customHeight="1">
      <c r="A1141" s="735" t="s">
        <v>18147</v>
      </c>
      <c r="B1141" s="735" t="s">
        <v>15505</v>
      </c>
      <c r="C1141" s="735" t="s">
        <v>8943</v>
      </c>
      <c r="D1141" s="740" t="s">
        <v>18124</v>
      </c>
      <c r="E1141" s="740" t="s">
        <v>18148</v>
      </c>
      <c r="F1141" s="740" t="s">
        <v>15398</v>
      </c>
      <c r="G1141" s="26">
        <v>1</v>
      </c>
      <c r="H1141" s="26" t="s">
        <v>16880</v>
      </c>
      <c r="I1141" s="26" t="s">
        <v>13007</v>
      </c>
      <c r="J1141" s="86" t="s">
        <v>158</v>
      </c>
      <c r="K1141" s="86"/>
      <c r="L1141" s="734"/>
      <c r="M1141" s="469"/>
      <c r="N1141" s="64"/>
      <c r="O1141" s="86" t="s">
        <v>380</v>
      </c>
      <c r="P1141" s="86" t="s">
        <v>380</v>
      </c>
      <c r="Q1141" s="86" t="s">
        <v>18149</v>
      </c>
      <c r="R1141" s="86"/>
      <c r="S1141" s="86"/>
      <c r="T1141" s="180"/>
    </row>
    <row r="1142" spans="1:20" ht="16.5" customHeight="1">
      <c r="A1142" s="665"/>
      <c r="B1142" s="665"/>
      <c r="C1142" s="665"/>
      <c r="D1142" s="665"/>
      <c r="E1142" s="665"/>
      <c r="F1142" s="665"/>
      <c r="G1142" s="26">
        <v>2</v>
      </c>
      <c r="H1142" s="26" t="s">
        <v>13006</v>
      </c>
      <c r="I1142" s="26" t="s">
        <v>13007</v>
      </c>
      <c r="J1142" s="86" t="s">
        <v>158</v>
      </c>
      <c r="K1142" s="86"/>
      <c r="L1142" s="665"/>
      <c r="M1142" s="469"/>
      <c r="N1142" s="64"/>
      <c r="O1142" s="86" t="s">
        <v>380</v>
      </c>
      <c r="P1142" s="86" t="s">
        <v>380</v>
      </c>
      <c r="Q1142" s="86" t="s">
        <v>18149</v>
      </c>
      <c r="R1142" s="86"/>
      <c r="S1142" s="86"/>
      <c r="T1142" s="180"/>
    </row>
    <row r="1143" spans="1:20" ht="27" customHeight="1">
      <c r="A1143" s="665"/>
      <c r="B1143" s="665"/>
      <c r="C1143" s="665"/>
      <c r="D1143" s="665"/>
      <c r="E1143" s="665"/>
      <c r="F1143" s="665"/>
      <c r="G1143" s="26">
        <v>3</v>
      </c>
      <c r="H1143" s="26" t="s">
        <v>13108</v>
      </c>
      <c r="I1143" s="26" t="s">
        <v>13007</v>
      </c>
      <c r="J1143" s="86" t="s">
        <v>158</v>
      </c>
      <c r="K1143" s="86"/>
      <c r="L1143" s="665"/>
      <c r="M1143" s="469"/>
      <c r="N1143" s="64"/>
      <c r="O1143" s="86" t="s">
        <v>380</v>
      </c>
      <c r="P1143" s="86" t="s">
        <v>380</v>
      </c>
      <c r="Q1143" s="86" t="s">
        <v>18149</v>
      </c>
      <c r="R1143" s="86"/>
      <c r="S1143" s="86"/>
      <c r="T1143" s="180"/>
    </row>
    <row r="1144" spans="1:20" ht="16.5" customHeight="1">
      <c r="A1144" s="665"/>
      <c r="B1144" s="665"/>
      <c r="C1144" s="665"/>
      <c r="D1144" s="665"/>
      <c r="E1144" s="665"/>
      <c r="F1144" s="665"/>
      <c r="G1144" s="26">
        <v>4</v>
      </c>
      <c r="H1144" s="26" t="s">
        <v>16486</v>
      </c>
      <c r="I1144" s="26" t="s">
        <v>17519</v>
      </c>
      <c r="J1144" s="86" t="s">
        <v>158</v>
      </c>
      <c r="K1144" s="86"/>
      <c r="L1144" s="665"/>
      <c r="M1144" s="469"/>
      <c r="N1144" s="64"/>
      <c r="O1144" s="86" t="s">
        <v>380</v>
      </c>
      <c r="P1144" s="86" t="s">
        <v>380</v>
      </c>
      <c r="Q1144" s="86" t="s">
        <v>18149</v>
      </c>
      <c r="R1144" s="86"/>
      <c r="S1144" s="86"/>
      <c r="T1144" s="180"/>
    </row>
    <row r="1145" spans="1:20" ht="27" customHeight="1">
      <c r="A1145" s="666"/>
      <c r="B1145" s="666"/>
      <c r="C1145" s="666"/>
      <c r="D1145" s="666"/>
      <c r="E1145" s="666"/>
      <c r="F1145" s="666"/>
      <c r="G1145" s="26">
        <v>5</v>
      </c>
      <c r="H1145" s="26" t="s">
        <v>16883</v>
      </c>
      <c r="I1145" s="26" t="s">
        <v>13007</v>
      </c>
      <c r="J1145" s="86" t="s">
        <v>158</v>
      </c>
      <c r="K1145" s="86"/>
      <c r="L1145" s="666"/>
      <c r="M1145" s="469"/>
      <c r="N1145" s="64"/>
      <c r="O1145" s="86" t="s">
        <v>380</v>
      </c>
      <c r="P1145" s="86" t="s">
        <v>380</v>
      </c>
      <c r="Q1145" s="86" t="s">
        <v>18149</v>
      </c>
      <c r="R1145" s="86"/>
      <c r="S1145" s="86"/>
      <c r="T1145" s="180"/>
    </row>
    <row r="1146" spans="1:20" ht="16.5" customHeight="1">
      <c r="A1146" s="735" t="s">
        <v>18150</v>
      </c>
      <c r="B1146" s="735" t="s">
        <v>15505</v>
      </c>
      <c r="C1146" s="735" t="s">
        <v>8943</v>
      </c>
      <c r="D1146" s="740" t="s">
        <v>18152</v>
      </c>
      <c r="E1146" s="740" t="s">
        <v>18154</v>
      </c>
      <c r="F1146" s="740" t="s">
        <v>15398</v>
      </c>
      <c r="G1146" s="26">
        <v>1</v>
      </c>
      <c r="H1146" s="26" t="s">
        <v>18006</v>
      </c>
      <c r="I1146" s="26" t="s">
        <v>13007</v>
      </c>
      <c r="J1146" s="86" t="s">
        <v>158</v>
      </c>
      <c r="K1146" s="86"/>
      <c r="L1146" s="734"/>
      <c r="M1146" s="469"/>
      <c r="N1146" s="64"/>
      <c r="O1146" s="86" t="s">
        <v>380</v>
      </c>
      <c r="P1146" s="86" t="s">
        <v>380</v>
      </c>
      <c r="Q1146" s="86" t="s">
        <v>18156</v>
      </c>
      <c r="R1146" s="86"/>
      <c r="S1146" s="86"/>
      <c r="T1146" s="180"/>
    </row>
    <row r="1147" spans="1:20" ht="40.5" customHeight="1">
      <c r="A1147" s="665"/>
      <c r="B1147" s="665"/>
      <c r="C1147" s="665"/>
      <c r="D1147" s="665"/>
      <c r="E1147" s="665"/>
      <c r="F1147" s="665"/>
      <c r="G1147" s="26">
        <v>2</v>
      </c>
      <c r="H1147" s="26" t="s">
        <v>13006</v>
      </c>
      <c r="I1147" s="26" t="s">
        <v>13007</v>
      </c>
      <c r="J1147" s="86" t="s">
        <v>158</v>
      </c>
      <c r="K1147" s="86"/>
      <c r="L1147" s="665"/>
      <c r="M1147" s="469"/>
      <c r="N1147" s="64"/>
      <c r="O1147" s="86" t="s">
        <v>380</v>
      </c>
      <c r="P1147" s="86" t="s">
        <v>380</v>
      </c>
      <c r="Q1147" s="86" t="s">
        <v>18156</v>
      </c>
      <c r="R1147" s="86"/>
      <c r="S1147" s="86"/>
      <c r="T1147" s="180"/>
    </row>
    <row r="1148" spans="1:20" ht="16.5" customHeight="1">
      <c r="A1148" s="665"/>
      <c r="B1148" s="665"/>
      <c r="C1148" s="665"/>
      <c r="D1148" s="665"/>
      <c r="E1148" s="665"/>
      <c r="F1148" s="665"/>
      <c r="G1148" s="26">
        <v>3</v>
      </c>
      <c r="H1148" s="26" t="s">
        <v>13108</v>
      </c>
      <c r="I1148" s="26" t="s">
        <v>13007</v>
      </c>
      <c r="J1148" s="86" t="s">
        <v>158</v>
      </c>
      <c r="K1148" s="86"/>
      <c r="L1148" s="665"/>
      <c r="M1148" s="469"/>
      <c r="N1148" s="64"/>
      <c r="O1148" s="86" t="s">
        <v>380</v>
      </c>
      <c r="P1148" s="86" t="s">
        <v>380</v>
      </c>
      <c r="Q1148" s="86" t="s">
        <v>18156</v>
      </c>
      <c r="R1148" s="86"/>
      <c r="S1148" s="86"/>
      <c r="T1148" s="180"/>
    </row>
    <row r="1149" spans="1:20" ht="16.5" customHeight="1">
      <c r="A1149" s="665"/>
      <c r="B1149" s="665"/>
      <c r="C1149" s="665"/>
      <c r="D1149" s="665"/>
      <c r="E1149" s="665"/>
      <c r="F1149" s="665"/>
      <c r="G1149" s="26">
        <v>4</v>
      </c>
      <c r="H1149" s="26" t="s">
        <v>16469</v>
      </c>
      <c r="I1149" s="26" t="s">
        <v>17872</v>
      </c>
      <c r="J1149" s="86" t="s">
        <v>158</v>
      </c>
      <c r="K1149" s="86"/>
      <c r="L1149" s="665"/>
      <c r="M1149" s="178" t="s">
        <v>18013</v>
      </c>
      <c r="N1149" s="64"/>
      <c r="O1149" s="86" t="s">
        <v>380</v>
      </c>
      <c r="P1149" s="86" t="s">
        <v>380</v>
      </c>
      <c r="Q1149" s="86" t="s">
        <v>18156</v>
      </c>
      <c r="R1149" s="86"/>
      <c r="S1149" s="86"/>
      <c r="T1149" s="180"/>
    </row>
    <row r="1150" spans="1:20" ht="16.5" customHeight="1">
      <c r="A1150" s="666"/>
      <c r="B1150" s="666"/>
      <c r="C1150" s="666"/>
      <c r="D1150" s="666"/>
      <c r="E1150" s="666"/>
      <c r="F1150" s="666"/>
      <c r="G1150" s="26">
        <v>5</v>
      </c>
      <c r="H1150" s="26" t="s">
        <v>18014</v>
      </c>
      <c r="I1150" s="26" t="s">
        <v>13007</v>
      </c>
      <c r="J1150" s="86" t="s">
        <v>158</v>
      </c>
      <c r="K1150" s="86"/>
      <c r="L1150" s="666"/>
      <c r="M1150" s="469"/>
      <c r="N1150" s="64"/>
      <c r="O1150" s="86" t="s">
        <v>380</v>
      </c>
      <c r="P1150" s="86" t="s">
        <v>380</v>
      </c>
      <c r="Q1150" s="86" t="s">
        <v>18156</v>
      </c>
      <c r="R1150" s="86"/>
      <c r="S1150" s="86"/>
      <c r="T1150" s="180"/>
    </row>
    <row r="1151" spans="1:20" ht="16.5" customHeight="1">
      <c r="A1151" s="735" t="s">
        <v>18162</v>
      </c>
      <c r="B1151" s="735" t="s">
        <v>15505</v>
      </c>
      <c r="C1151" s="735" t="s">
        <v>8943</v>
      </c>
      <c r="D1151" s="740" t="s">
        <v>18152</v>
      </c>
      <c r="E1151" s="740" t="s">
        <v>18163</v>
      </c>
      <c r="F1151" s="740" t="s">
        <v>15398</v>
      </c>
      <c r="G1151" s="26">
        <v>1</v>
      </c>
      <c r="H1151" s="26" t="s">
        <v>15090</v>
      </c>
      <c r="I1151" s="26" t="s">
        <v>13007</v>
      </c>
      <c r="J1151" s="86" t="s">
        <v>158</v>
      </c>
      <c r="K1151" s="86"/>
      <c r="L1151" s="734"/>
      <c r="M1151" s="469"/>
      <c r="N1151" s="64"/>
      <c r="O1151" s="86" t="s">
        <v>380</v>
      </c>
      <c r="P1151" s="86" t="s">
        <v>380</v>
      </c>
      <c r="Q1151" s="86" t="s">
        <v>18164</v>
      </c>
      <c r="R1151" s="86"/>
      <c r="S1151" s="86"/>
      <c r="T1151" s="180"/>
    </row>
    <row r="1152" spans="1:20" ht="16.5" customHeight="1">
      <c r="A1152" s="665"/>
      <c r="B1152" s="665"/>
      <c r="C1152" s="665"/>
      <c r="D1152" s="665"/>
      <c r="E1152" s="665"/>
      <c r="F1152" s="665"/>
      <c r="G1152" s="26">
        <v>2</v>
      </c>
      <c r="H1152" s="26" t="s">
        <v>13006</v>
      </c>
      <c r="I1152" s="26" t="s">
        <v>13007</v>
      </c>
      <c r="J1152" s="86" t="s">
        <v>158</v>
      </c>
      <c r="K1152" s="86"/>
      <c r="L1152" s="665"/>
      <c r="M1152" s="469"/>
      <c r="N1152" s="64"/>
      <c r="O1152" s="86" t="s">
        <v>380</v>
      </c>
      <c r="P1152" s="86" t="s">
        <v>380</v>
      </c>
      <c r="Q1152" s="86" t="s">
        <v>18164</v>
      </c>
      <c r="R1152" s="86"/>
      <c r="S1152" s="86"/>
      <c r="T1152" s="180"/>
    </row>
    <row r="1153" spans="1:20" ht="16.5" customHeight="1">
      <c r="A1153" s="665"/>
      <c r="B1153" s="665"/>
      <c r="C1153" s="665"/>
      <c r="D1153" s="665"/>
      <c r="E1153" s="665"/>
      <c r="F1153" s="665"/>
      <c r="G1153" s="26">
        <v>3</v>
      </c>
      <c r="H1153" s="26" t="s">
        <v>13108</v>
      </c>
      <c r="I1153" s="26" t="s">
        <v>13007</v>
      </c>
      <c r="J1153" s="86" t="s">
        <v>158</v>
      </c>
      <c r="K1153" s="86"/>
      <c r="L1153" s="665"/>
      <c r="M1153" s="469"/>
      <c r="N1153" s="64"/>
      <c r="O1153" s="86" t="s">
        <v>380</v>
      </c>
      <c r="P1153" s="86" t="s">
        <v>380</v>
      </c>
      <c r="Q1153" s="86" t="s">
        <v>18164</v>
      </c>
      <c r="R1153" s="86"/>
      <c r="S1153" s="86"/>
      <c r="T1153" s="180"/>
    </row>
    <row r="1154" spans="1:20" ht="16.5" customHeight="1">
      <c r="A1154" s="665"/>
      <c r="B1154" s="665"/>
      <c r="C1154" s="665"/>
      <c r="D1154" s="665"/>
      <c r="E1154" s="665"/>
      <c r="F1154" s="665"/>
      <c r="G1154" s="26">
        <v>4</v>
      </c>
      <c r="H1154" s="26" t="s">
        <v>16469</v>
      </c>
      <c r="I1154" s="26" t="s">
        <v>17872</v>
      </c>
      <c r="J1154" s="86" t="s">
        <v>158</v>
      </c>
      <c r="K1154" s="86"/>
      <c r="L1154" s="665"/>
      <c r="M1154" s="178" t="s">
        <v>18013</v>
      </c>
      <c r="N1154" s="64"/>
      <c r="O1154" s="86" t="s">
        <v>380</v>
      </c>
      <c r="P1154" s="86" t="s">
        <v>380</v>
      </c>
      <c r="Q1154" s="86" t="s">
        <v>18164</v>
      </c>
      <c r="R1154" s="86"/>
      <c r="S1154" s="86"/>
      <c r="T1154" s="180"/>
    </row>
    <row r="1155" spans="1:20" ht="40.5" customHeight="1">
      <c r="A1155" s="666"/>
      <c r="B1155" s="666"/>
      <c r="C1155" s="666"/>
      <c r="D1155" s="666"/>
      <c r="E1155" s="666"/>
      <c r="F1155" s="666"/>
      <c r="G1155" s="26">
        <v>5</v>
      </c>
      <c r="H1155" s="26" t="s">
        <v>15098</v>
      </c>
      <c r="I1155" s="26" t="s">
        <v>13007</v>
      </c>
      <c r="J1155" s="86" t="s">
        <v>158</v>
      </c>
      <c r="K1155" s="86"/>
      <c r="L1155" s="666"/>
      <c r="M1155" s="469"/>
      <c r="N1155" s="64"/>
      <c r="O1155" s="86" t="s">
        <v>380</v>
      </c>
      <c r="P1155" s="86" t="s">
        <v>380</v>
      </c>
      <c r="Q1155" s="86" t="s">
        <v>18164</v>
      </c>
      <c r="R1155" s="86"/>
      <c r="S1155" s="86"/>
      <c r="T1155" s="180"/>
    </row>
    <row r="1156" spans="1:20" ht="33" customHeight="1">
      <c r="A1156" s="735" t="s">
        <v>18166</v>
      </c>
      <c r="B1156" s="735" t="s">
        <v>15505</v>
      </c>
      <c r="C1156" s="735" t="s">
        <v>8943</v>
      </c>
      <c r="D1156" s="740" t="s">
        <v>18152</v>
      </c>
      <c r="E1156" s="740" t="s">
        <v>18167</v>
      </c>
      <c r="F1156" s="740" t="s">
        <v>15398</v>
      </c>
      <c r="G1156" s="26">
        <v>1</v>
      </c>
      <c r="H1156" s="26" t="s">
        <v>18029</v>
      </c>
      <c r="I1156" s="26" t="s">
        <v>13007</v>
      </c>
      <c r="J1156" s="86" t="s">
        <v>158</v>
      </c>
      <c r="K1156" s="86"/>
      <c r="L1156" s="734"/>
      <c r="M1156" s="469"/>
      <c r="N1156" s="64"/>
      <c r="O1156" s="86" t="s">
        <v>380</v>
      </c>
      <c r="P1156" s="86" t="s">
        <v>380</v>
      </c>
      <c r="Q1156" s="86" t="s">
        <v>18168</v>
      </c>
      <c r="R1156" s="86"/>
      <c r="S1156" s="86"/>
      <c r="T1156" s="180"/>
    </row>
    <row r="1157" spans="1:20" ht="16.5" customHeight="1">
      <c r="A1157" s="665"/>
      <c r="B1157" s="665"/>
      <c r="C1157" s="665"/>
      <c r="D1157" s="665"/>
      <c r="E1157" s="665"/>
      <c r="F1157" s="665"/>
      <c r="G1157" s="26">
        <v>2</v>
      </c>
      <c r="H1157" s="26" t="s">
        <v>13006</v>
      </c>
      <c r="I1157" s="26" t="s">
        <v>13007</v>
      </c>
      <c r="J1157" s="86" t="s">
        <v>158</v>
      </c>
      <c r="K1157" s="86"/>
      <c r="L1157" s="665"/>
      <c r="M1157" s="469"/>
      <c r="N1157" s="64"/>
      <c r="O1157" s="86" t="s">
        <v>380</v>
      </c>
      <c r="P1157" s="86" t="s">
        <v>380</v>
      </c>
      <c r="Q1157" s="86" t="s">
        <v>18168</v>
      </c>
      <c r="R1157" s="86"/>
      <c r="S1157" s="86"/>
      <c r="T1157" s="180"/>
    </row>
    <row r="1158" spans="1:20" ht="16.5" customHeight="1">
      <c r="A1158" s="665"/>
      <c r="B1158" s="665"/>
      <c r="C1158" s="665"/>
      <c r="D1158" s="665"/>
      <c r="E1158" s="665"/>
      <c r="F1158" s="665"/>
      <c r="G1158" s="26">
        <v>3</v>
      </c>
      <c r="H1158" s="26" t="s">
        <v>13108</v>
      </c>
      <c r="I1158" s="26" t="s">
        <v>13007</v>
      </c>
      <c r="J1158" s="86" t="s">
        <v>158</v>
      </c>
      <c r="K1158" s="86"/>
      <c r="L1158" s="665"/>
      <c r="M1158" s="469"/>
      <c r="N1158" s="64"/>
      <c r="O1158" s="86" t="s">
        <v>380</v>
      </c>
      <c r="P1158" s="86" t="s">
        <v>380</v>
      </c>
      <c r="Q1158" s="86" t="s">
        <v>18168</v>
      </c>
      <c r="R1158" s="86"/>
      <c r="S1158" s="86"/>
      <c r="T1158" s="180"/>
    </row>
    <row r="1159" spans="1:20" ht="16.5" customHeight="1">
      <c r="A1159" s="665"/>
      <c r="B1159" s="665"/>
      <c r="C1159" s="665"/>
      <c r="D1159" s="665"/>
      <c r="E1159" s="665"/>
      <c r="F1159" s="665"/>
      <c r="G1159" s="26">
        <v>4</v>
      </c>
      <c r="H1159" s="26" t="s">
        <v>16469</v>
      </c>
      <c r="I1159" s="26" t="s">
        <v>17872</v>
      </c>
      <c r="J1159" s="86" t="s">
        <v>158</v>
      </c>
      <c r="K1159" s="86"/>
      <c r="L1159" s="665"/>
      <c r="M1159" s="178" t="s">
        <v>18013</v>
      </c>
      <c r="N1159" s="64"/>
      <c r="O1159" s="86" t="s">
        <v>380</v>
      </c>
      <c r="P1159" s="86" t="s">
        <v>380</v>
      </c>
      <c r="Q1159" s="86" t="s">
        <v>18168</v>
      </c>
      <c r="R1159" s="86"/>
      <c r="S1159" s="86"/>
      <c r="T1159" s="180"/>
    </row>
    <row r="1160" spans="1:20" ht="16.5" customHeight="1">
      <c r="A1160" s="666"/>
      <c r="B1160" s="666"/>
      <c r="C1160" s="666"/>
      <c r="D1160" s="666"/>
      <c r="E1160" s="666"/>
      <c r="F1160" s="666"/>
      <c r="G1160" s="26">
        <v>5</v>
      </c>
      <c r="H1160" s="26" t="s">
        <v>18035</v>
      </c>
      <c r="I1160" s="26" t="s">
        <v>13007</v>
      </c>
      <c r="J1160" s="86" t="s">
        <v>158</v>
      </c>
      <c r="K1160" s="86"/>
      <c r="L1160" s="666"/>
      <c r="M1160" s="469"/>
      <c r="N1160" s="64"/>
      <c r="O1160" s="86" t="s">
        <v>380</v>
      </c>
      <c r="P1160" s="86" t="s">
        <v>380</v>
      </c>
      <c r="Q1160" s="86" t="s">
        <v>18168</v>
      </c>
      <c r="R1160" s="86"/>
      <c r="S1160" s="86"/>
      <c r="T1160" s="180"/>
    </row>
    <row r="1161" spans="1:20" ht="33" customHeight="1">
      <c r="A1161" s="735" t="s">
        <v>18169</v>
      </c>
      <c r="B1161" s="735" t="s">
        <v>15505</v>
      </c>
      <c r="C1161" s="735" t="s">
        <v>8943</v>
      </c>
      <c r="D1161" s="740" t="s">
        <v>18152</v>
      </c>
      <c r="E1161" s="740" t="s">
        <v>18170</v>
      </c>
      <c r="F1161" s="740" t="s">
        <v>15398</v>
      </c>
      <c r="G1161" s="26">
        <v>1</v>
      </c>
      <c r="H1161" s="26" t="s">
        <v>16880</v>
      </c>
      <c r="I1161" s="26" t="s">
        <v>13007</v>
      </c>
      <c r="J1161" s="86" t="s">
        <v>158</v>
      </c>
      <c r="K1161" s="86"/>
      <c r="L1161" s="734"/>
      <c r="M1161" s="469"/>
      <c r="N1161" s="64"/>
      <c r="O1161" s="86" t="s">
        <v>380</v>
      </c>
      <c r="P1161" s="86" t="s">
        <v>380</v>
      </c>
      <c r="Q1161" s="86" t="s">
        <v>18171</v>
      </c>
      <c r="R1161" s="86"/>
      <c r="S1161" s="86"/>
      <c r="T1161" s="180"/>
    </row>
    <row r="1162" spans="1:20" ht="16.5" customHeight="1">
      <c r="A1162" s="665"/>
      <c r="B1162" s="665"/>
      <c r="C1162" s="665"/>
      <c r="D1162" s="665"/>
      <c r="E1162" s="665"/>
      <c r="F1162" s="665"/>
      <c r="G1162" s="26">
        <v>2</v>
      </c>
      <c r="H1162" s="26" t="s">
        <v>13006</v>
      </c>
      <c r="I1162" s="26" t="s">
        <v>13007</v>
      </c>
      <c r="J1162" s="86" t="s">
        <v>158</v>
      </c>
      <c r="K1162" s="86"/>
      <c r="L1162" s="665"/>
      <c r="M1162" s="469"/>
      <c r="N1162" s="64"/>
      <c r="O1162" s="86" t="s">
        <v>380</v>
      </c>
      <c r="P1162" s="86" t="s">
        <v>380</v>
      </c>
      <c r="Q1162" s="86" t="s">
        <v>18171</v>
      </c>
      <c r="R1162" s="86"/>
      <c r="S1162" s="86"/>
      <c r="T1162" s="180"/>
    </row>
    <row r="1163" spans="1:20" ht="40.5" customHeight="1">
      <c r="A1163" s="665"/>
      <c r="B1163" s="665"/>
      <c r="C1163" s="665"/>
      <c r="D1163" s="665"/>
      <c r="E1163" s="665"/>
      <c r="F1163" s="665"/>
      <c r="G1163" s="26">
        <v>3</v>
      </c>
      <c r="H1163" s="26" t="s">
        <v>13108</v>
      </c>
      <c r="I1163" s="26" t="s">
        <v>13007</v>
      </c>
      <c r="J1163" s="86" t="s">
        <v>158</v>
      </c>
      <c r="K1163" s="86"/>
      <c r="L1163" s="665"/>
      <c r="M1163" s="469"/>
      <c r="N1163" s="64"/>
      <c r="O1163" s="86" t="s">
        <v>380</v>
      </c>
      <c r="P1163" s="86" t="s">
        <v>380</v>
      </c>
      <c r="Q1163" s="86" t="s">
        <v>18171</v>
      </c>
      <c r="R1163" s="86"/>
      <c r="S1163" s="86"/>
      <c r="T1163" s="180"/>
    </row>
    <row r="1164" spans="1:20" ht="16.5" customHeight="1">
      <c r="A1164" s="665"/>
      <c r="B1164" s="665"/>
      <c r="C1164" s="665"/>
      <c r="D1164" s="665"/>
      <c r="E1164" s="665"/>
      <c r="F1164" s="665"/>
      <c r="G1164" s="26">
        <v>4</v>
      </c>
      <c r="H1164" s="26" t="s">
        <v>16469</v>
      </c>
      <c r="I1164" s="26" t="s">
        <v>17872</v>
      </c>
      <c r="J1164" s="86" t="s">
        <v>158</v>
      </c>
      <c r="K1164" s="86"/>
      <c r="L1164" s="665"/>
      <c r="M1164" s="178" t="s">
        <v>18013</v>
      </c>
      <c r="N1164" s="64"/>
      <c r="O1164" s="86" t="s">
        <v>380</v>
      </c>
      <c r="P1164" s="86" t="s">
        <v>380</v>
      </c>
      <c r="Q1164" s="86" t="s">
        <v>18171</v>
      </c>
      <c r="R1164" s="86"/>
      <c r="S1164" s="86"/>
      <c r="T1164" s="180"/>
    </row>
    <row r="1165" spans="1:20" ht="16.5" customHeight="1">
      <c r="A1165" s="666"/>
      <c r="B1165" s="666"/>
      <c r="C1165" s="666"/>
      <c r="D1165" s="666"/>
      <c r="E1165" s="666"/>
      <c r="F1165" s="666"/>
      <c r="G1165" s="26">
        <v>5</v>
      </c>
      <c r="H1165" s="26" t="s">
        <v>16883</v>
      </c>
      <c r="I1165" s="26" t="s">
        <v>13007</v>
      </c>
      <c r="J1165" s="86" t="s">
        <v>158</v>
      </c>
      <c r="K1165" s="86"/>
      <c r="L1165" s="666"/>
      <c r="M1165" s="469"/>
      <c r="N1165" s="64"/>
      <c r="O1165" s="86" t="s">
        <v>380</v>
      </c>
      <c r="P1165" s="86" t="s">
        <v>380</v>
      </c>
      <c r="Q1165" s="86" t="s">
        <v>18171</v>
      </c>
      <c r="R1165" s="86"/>
      <c r="S1165" s="86"/>
      <c r="T1165" s="180"/>
    </row>
    <row r="1166" spans="1:20" ht="16.5" customHeight="1">
      <c r="A1166" s="395" t="s">
        <v>18178</v>
      </c>
      <c r="B1166" s="434"/>
      <c r="C1166" s="434"/>
      <c r="D1166" s="393"/>
      <c r="E1166" s="393"/>
      <c r="F1166" s="393"/>
      <c r="G1166" s="392"/>
      <c r="H1166" s="393"/>
      <c r="I1166" s="394"/>
      <c r="J1166" s="392"/>
      <c r="K1166" s="394"/>
      <c r="L1166" s="395"/>
      <c r="M1166" s="487"/>
      <c r="N1166" s="64"/>
      <c r="O1166" s="487"/>
      <c r="P1166" s="487"/>
      <c r="Q1166" s="394"/>
      <c r="R1166" s="487"/>
      <c r="S1166" s="487"/>
      <c r="T1166" s="180"/>
    </row>
    <row r="1167" spans="1:20" ht="16.5" customHeight="1">
      <c r="A1167" s="395" t="s">
        <v>18180</v>
      </c>
      <c r="B1167" s="434"/>
      <c r="C1167" s="434"/>
      <c r="D1167" s="393"/>
      <c r="E1167" s="393"/>
      <c r="F1167" s="393"/>
      <c r="G1167" s="392"/>
      <c r="H1167" s="393"/>
      <c r="I1167" s="394"/>
      <c r="J1167" s="392"/>
      <c r="K1167" s="394"/>
      <c r="L1167" s="395"/>
      <c r="M1167" s="487"/>
      <c r="N1167" s="64"/>
      <c r="O1167" s="487"/>
      <c r="P1167" s="487"/>
      <c r="Q1167" s="394"/>
      <c r="R1167" s="487"/>
      <c r="S1167" s="487"/>
      <c r="T1167" s="180"/>
    </row>
    <row r="1168" spans="1:20" ht="16.5" customHeight="1">
      <c r="A1168" s="735" t="s">
        <v>18181</v>
      </c>
      <c r="B1168" s="735" t="s">
        <v>363</v>
      </c>
      <c r="C1168" s="735" t="s">
        <v>365</v>
      </c>
      <c r="D1168" s="740" t="s">
        <v>18182</v>
      </c>
      <c r="E1168" s="740" t="s">
        <v>18183</v>
      </c>
      <c r="F1168" s="740" t="s">
        <v>15398</v>
      </c>
      <c r="G1168" s="26">
        <v>1</v>
      </c>
      <c r="H1168" s="26" t="s">
        <v>15090</v>
      </c>
      <c r="I1168" s="26" t="s">
        <v>13007</v>
      </c>
      <c r="J1168" s="86" t="s">
        <v>158</v>
      </c>
      <c r="K1168" s="86"/>
      <c r="L1168" s="734"/>
      <c r="M1168" s="178"/>
      <c r="N1168" s="64"/>
      <c r="O1168" s="86" t="s">
        <v>380</v>
      </c>
      <c r="P1168" s="86" t="s">
        <v>18184</v>
      </c>
      <c r="Q1168" s="86" t="s">
        <v>18185</v>
      </c>
      <c r="R1168" s="86"/>
      <c r="S1168" s="86"/>
      <c r="T1168" s="180"/>
    </row>
    <row r="1169" spans="1:20" ht="16.5" customHeight="1">
      <c r="A1169" s="665"/>
      <c r="B1169" s="665"/>
      <c r="C1169" s="665"/>
      <c r="D1169" s="665"/>
      <c r="E1169" s="665"/>
      <c r="F1169" s="665"/>
      <c r="G1169" s="26">
        <v>2</v>
      </c>
      <c r="H1169" s="26" t="s">
        <v>13006</v>
      </c>
      <c r="I1169" s="26" t="s">
        <v>14698</v>
      </c>
      <c r="J1169" s="86" t="s">
        <v>158</v>
      </c>
      <c r="K1169" s="86"/>
      <c r="L1169" s="665"/>
      <c r="M1169" s="178"/>
      <c r="N1169" s="64"/>
      <c r="O1169" s="86" t="s">
        <v>380</v>
      </c>
      <c r="P1169" s="86" t="s">
        <v>18184</v>
      </c>
      <c r="Q1169" s="86" t="s">
        <v>18185</v>
      </c>
      <c r="R1169" s="86"/>
      <c r="S1169" s="86"/>
      <c r="T1169" s="180"/>
    </row>
    <row r="1170" spans="1:20" ht="16.5" customHeight="1">
      <c r="A1170" s="665"/>
      <c r="B1170" s="665"/>
      <c r="C1170" s="665"/>
      <c r="D1170" s="665"/>
      <c r="E1170" s="665"/>
      <c r="F1170" s="665"/>
      <c r="G1170" s="26">
        <v>3</v>
      </c>
      <c r="H1170" s="26" t="s">
        <v>16301</v>
      </c>
      <c r="I1170" s="26" t="s">
        <v>16328</v>
      </c>
      <c r="J1170" s="86" t="s">
        <v>158</v>
      </c>
      <c r="K1170" s="86"/>
      <c r="L1170" s="665"/>
      <c r="M1170" s="178"/>
      <c r="N1170" s="64"/>
      <c r="O1170" s="86" t="s">
        <v>380</v>
      </c>
      <c r="P1170" s="86" t="s">
        <v>18184</v>
      </c>
      <c r="Q1170" s="86" t="s">
        <v>18185</v>
      </c>
      <c r="R1170" s="86"/>
      <c r="S1170" s="86"/>
      <c r="T1170" s="180"/>
    </row>
    <row r="1171" spans="1:20" ht="16.5" customHeight="1">
      <c r="A1171" s="666"/>
      <c r="B1171" s="666"/>
      <c r="C1171" s="666"/>
      <c r="D1171" s="665"/>
      <c r="E1171" s="666"/>
      <c r="F1171" s="666"/>
      <c r="G1171" s="26">
        <v>4</v>
      </c>
      <c r="H1171" s="26" t="s">
        <v>15098</v>
      </c>
      <c r="I1171" s="26" t="s">
        <v>13007</v>
      </c>
      <c r="J1171" s="86" t="s">
        <v>158</v>
      </c>
      <c r="K1171" s="86"/>
      <c r="L1171" s="666"/>
      <c r="M1171" s="178"/>
      <c r="N1171" s="64"/>
      <c r="O1171" s="86" t="s">
        <v>380</v>
      </c>
      <c r="P1171" s="86" t="s">
        <v>18184</v>
      </c>
      <c r="Q1171" s="86" t="s">
        <v>18185</v>
      </c>
      <c r="R1171" s="86"/>
      <c r="S1171" s="86"/>
      <c r="T1171" s="180"/>
    </row>
    <row r="1172" spans="1:20" ht="16.5" customHeight="1">
      <c r="A1172" s="735" t="s">
        <v>18186</v>
      </c>
      <c r="B1172" s="735" t="s">
        <v>363</v>
      </c>
      <c r="C1172" s="735" t="s">
        <v>365</v>
      </c>
      <c r="D1172" s="740" t="s">
        <v>18182</v>
      </c>
      <c r="E1172" s="740" t="s">
        <v>18187</v>
      </c>
      <c r="F1172" s="740" t="s">
        <v>15398</v>
      </c>
      <c r="G1172" s="26">
        <v>1</v>
      </c>
      <c r="H1172" s="26" t="s">
        <v>15090</v>
      </c>
      <c r="I1172" s="26" t="s">
        <v>13007</v>
      </c>
      <c r="J1172" s="86" t="s">
        <v>158</v>
      </c>
      <c r="K1172" s="86"/>
      <c r="L1172" s="734"/>
      <c r="M1172" s="178"/>
      <c r="N1172" s="64"/>
      <c r="O1172" s="86" t="s">
        <v>380</v>
      </c>
      <c r="P1172" s="86" t="s">
        <v>18184</v>
      </c>
      <c r="Q1172" s="86" t="s">
        <v>18188</v>
      </c>
      <c r="R1172" s="86"/>
      <c r="S1172" s="86"/>
      <c r="T1172" s="180"/>
    </row>
    <row r="1173" spans="1:20" ht="16.5" customHeight="1">
      <c r="A1173" s="665"/>
      <c r="B1173" s="665"/>
      <c r="C1173" s="665"/>
      <c r="D1173" s="665"/>
      <c r="E1173" s="665"/>
      <c r="F1173" s="665"/>
      <c r="G1173" s="26">
        <v>2</v>
      </c>
      <c r="H1173" s="26" t="s">
        <v>13006</v>
      </c>
      <c r="I1173" s="26" t="s">
        <v>14698</v>
      </c>
      <c r="J1173" s="86" t="s">
        <v>158</v>
      </c>
      <c r="K1173" s="86"/>
      <c r="L1173" s="665"/>
      <c r="M1173" s="178"/>
      <c r="N1173" s="64"/>
      <c r="O1173" s="86" t="s">
        <v>380</v>
      </c>
      <c r="P1173" s="86" t="s">
        <v>18184</v>
      </c>
      <c r="Q1173" s="86" t="s">
        <v>18188</v>
      </c>
      <c r="R1173" s="86"/>
      <c r="S1173" s="86"/>
      <c r="T1173" s="180"/>
    </row>
    <row r="1174" spans="1:20" ht="16.5" customHeight="1">
      <c r="A1174" s="665"/>
      <c r="B1174" s="665"/>
      <c r="C1174" s="665"/>
      <c r="D1174" s="665"/>
      <c r="E1174" s="665"/>
      <c r="F1174" s="665"/>
      <c r="G1174" s="26">
        <v>3</v>
      </c>
      <c r="H1174" s="26" t="s">
        <v>13059</v>
      </c>
      <c r="I1174" s="26" t="s">
        <v>14717</v>
      </c>
      <c r="J1174" s="86" t="s">
        <v>158</v>
      </c>
      <c r="K1174" s="86"/>
      <c r="L1174" s="665"/>
      <c r="M1174" s="178"/>
      <c r="N1174" s="64"/>
      <c r="O1174" s="86" t="s">
        <v>380</v>
      </c>
      <c r="P1174" s="86" t="s">
        <v>18184</v>
      </c>
      <c r="Q1174" s="86" t="s">
        <v>18188</v>
      </c>
      <c r="R1174" s="86"/>
      <c r="S1174" s="86"/>
      <c r="T1174" s="180"/>
    </row>
    <row r="1175" spans="1:20" ht="16.5" customHeight="1">
      <c r="A1175" s="665"/>
      <c r="B1175" s="665"/>
      <c r="C1175" s="665"/>
      <c r="D1175" s="665"/>
      <c r="E1175" s="665"/>
      <c r="F1175" s="665"/>
      <c r="G1175" s="26">
        <v>4</v>
      </c>
      <c r="H1175" s="26" t="s">
        <v>16301</v>
      </c>
      <c r="I1175" s="26" t="s">
        <v>18192</v>
      </c>
      <c r="J1175" s="86" t="s">
        <v>158</v>
      </c>
      <c r="K1175" s="86"/>
      <c r="L1175" s="665"/>
      <c r="M1175" s="178"/>
      <c r="N1175" s="64"/>
      <c r="O1175" s="86" t="s">
        <v>380</v>
      </c>
      <c r="P1175" s="86" t="s">
        <v>18184</v>
      </c>
      <c r="Q1175" s="86" t="s">
        <v>18188</v>
      </c>
      <c r="R1175" s="86"/>
      <c r="S1175" s="86"/>
      <c r="T1175" s="180"/>
    </row>
    <row r="1176" spans="1:20" ht="16.5" customHeight="1">
      <c r="A1176" s="666"/>
      <c r="B1176" s="666"/>
      <c r="C1176" s="666"/>
      <c r="D1176" s="665"/>
      <c r="E1176" s="666"/>
      <c r="F1176" s="666"/>
      <c r="G1176" s="26">
        <v>5</v>
      </c>
      <c r="H1176" s="26" t="s">
        <v>15098</v>
      </c>
      <c r="I1176" s="26" t="s">
        <v>13007</v>
      </c>
      <c r="J1176" s="86" t="s">
        <v>158</v>
      </c>
      <c r="K1176" s="86"/>
      <c r="L1176" s="666"/>
      <c r="M1176" s="178"/>
      <c r="N1176" s="64"/>
      <c r="O1176" s="86" t="s">
        <v>380</v>
      </c>
      <c r="P1176" s="86" t="s">
        <v>18184</v>
      </c>
      <c r="Q1176" s="86" t="s">
        <v>18188</v>
      </c>
      <c r="R1176" s="86"/>
      <c r="S1176" s="86"/>
      <c r="T1176" s="180"/>
    </row>
    <row r="1177" spans="1:20" ht="16.5" customHeight="1">
      <c r="A1177" s="735" t="s">
        <v>18195</v>
      </c>
      <c r="B1177" s="735" t="s">
        <v>363</v>
      </c>
      <c r="C1177" s="735" t="s">
        <v>365</v>
      </c>
      <c r="D1177" s="740" t="s">
        <v>18182</v>
      </c>
      <c r="E1177" s="740" t="s">
        <v>18196</v>
      </c>
      <c r="F1177" s="740" t="s">
        <v>15398</v>
      </c>
      <c r="G1177" s="26">
        <v>1</v>
      </c>
      <c r="H1177" s="26" t="s">
        <v>15090</v>
      </c>
      <c r="I1177" s="26" t="s">
        <v>13007</v>
      </c>
      <c r="J1177" s="86" t="s">
        <v>158</v>
      </c>
      <c r="K1177" s="86"/>
      <c r="L1177" s="734"/>
      <c r="M1177" s="86"/>
      <c r="N1177" s="64"/>
      <c r="O1177" s="86" t="s">
        <v>380</v>
      </c>
      <c r="P1177" s="86" t="s">
        <v>18184</v>
      </c>
      <c r="Q1177" s="86" t="s">
        <v>18197</v>
      </c>
      <c r="R1177" s="86"/>
      <c r="S1177" s="86"/>
      <c r="T1177" s="180"/>
    </row>
    <row r="1178" spans="1:20" ht="16.5" customHeight="1">
      <c r="A1178" s="665"/>
      <c r="B1178" s="665"/>
      <c r="C1178" s="665"/>
      <c r="D1178" s="665"/>
      <c r="E1178" s="665"/>
      <c r="F1178" s="665"/>
      <c r="G1178" s="26">
        <v>2</v>
      </c>
      <c r="H1178" s="26" t="s">
        <v>13059</v>
      </c>
      <c r="I1178" s="26" t="s">
        <v>14717</v>
      </c>
      <c r="J1178" s="86" t="s">
        <v>158</v>
      </c>
      <c r="K1178" s="86"/>
      <c r="L1178" s="665"/>
      <c r="M1178" s="86"/>
      <c r="N1178" s="64"/>
      <c r="O1178" s="86" t="s">
        <v>380</v>
      </c>
      <c r="P1178" s="86" t="s">
        <v>18184</v>
      </c>
      <c r="Q1178" s="86" t="s">
        <v>18197</v>
      </c>
      <c r="R1178" s="86"/>
      <c r="S1178" s="86"/>
      <c r="T1178" s="180"/>
    </row>
    <row r="1179" spans="1:20" ht="16.5" customHeight="1">
      <c r="A1179" s="665"/>
      <c r="B1179" s="665"/>
      <c r="C1179" s="665"/>
      <c r="D1179" s="665"/>
      <c r="E1179" s="665"/>
      <c r="F1179" s="665"/>
      <c r="G1179" s="26">
        <v>3</v>
      </c>
      <c r="H1179" s="26" t="s">
        <v>15367</v>
      </c>
      <c r="I1179" s="26" t="s">
        <v>15368</v>
      </c>
      <c r="J1179" s="86" t="s">
        <v>158</v>
      </c>
      <c r="K1179" s="86"/>
      <c r="L1179" s="665"/>
      <c r="M1179" s="86"/>
      <c r="N1179" s="64"/>
      <c r="O1179" s="86" t="s">
        <v>380</v>
      </c>
      <c r="P1179" s="86" t="s">
        <v>18184</v>
      </c>
      <c r="Q1179" s="86" t="s">
        <v>18197</v>
      </c>
      <c r="R1179" s="86"/>
      <c r="S1179" s="86"/>
      <c r="T1179" s="180"/>
    </row>
    <row r="1180" spans="1:20" ht="16.5" customHeight="1">
      <c r="A1180" s="665"/>
      <c r="B1180" s="665"/>
      <c r="C1180" s="665"/>
      <c r="D1180" s="665"/>
      <c r="E1180" s="665"/>
      <c r="F1180" s="665"/>
      <c r="G1180" s="26">
        <v>4</v>
      </c>
      <c r="H1180" s="26" t="s">
        <v>16301</v>
      </c>
      <c r="I1180" s="26" t="s">
        <v>18192</v>
      </c>
      <c r="J1180" s="86" t="s">
        <v>158</v>
      </c>
      <c r="K1180" s="86"/>
      <c r="L1180" s="665"/>
      <c r="M1180" s="86"/>
      <c r="N1180" s="64"/>
      <c r="O1180" s="86" t="s">
        <v>380</v>
      </c>
      <c r="P1180" s="86" t="s">
        <v>18184</v>
      </c>
      <c r="Q1180" s="86" t="s">
        <v>18197</v>
      </c>
      <c r="R1180" s="86"/>
      <c r="S1180" s="86"/>
      <c r="T1180" s="180"/>
    </row>
    <row r="1181" spans="1:20" ht="16.5" customHeight="1">
      <c r="A1181" s="666"/>
      <c r="B1181" s="666"/>
      <c r="C1181" s="666"/>
      <c r="D1181" s="665"/>
      <c r="E1181" s="666"/>
      <c r="F1181" s="666"/>
      <c r="G1181" s="26">
        <v>5</v>
      </c>
      <c r="H1181" s="26" t="s">
        <v>15098</v>
      </c>
      <c r="I1181" s="26" t="s">
        <v>13007</v>
      </c>
      <c r="J1181" s="86" t="s">
        <v>158</v>
      </c>
      <c r="K1181" s="86"/>
      <c r="L1181" s="666"/>
      <c r="M1181" s="86"/>
      <c r="N1181" s="64"/>
      <c r="O1181" s="86" t="s">
        <v>380</v>
      </c>
      <c r="P1181" s="86" t="s">
        <v>18184</v>
      </c>
      <c r="Q1181" s="86" t="s">
        <v>18197</v>
      </c>
      <c r="R1181" s="86"/>
      <c r="S1181" s="86"/>
      <c r="T1181" s="180"/>
    </row>
    <row r="1182" spans="1:20" ht="16.5" customHeight="1">
      <c r="A1182" s="735" t="s">
        <v>18204</v>
      </c>
      <c r="B1182" s="735" t="s">
        <v>363</v>
      </c>
      <c r="C1182" s="735" t="s">
        <v>365</v>
      </c>
      <c r="D1182" s="740" t="s">
        <v>18182</v>
      </c>
      <c r="E1182" s="740" t="s">
        <v>18206</v>
      </c>
      <c r="F1182" s="740" t="s">
        <v>15398</v>
      </c>
      <c r="G1182" s="26">
        <v>1</v>
      </c>
      <c r="H1182" s="26" t="s">
        <v>15090</v>
      </c>
      <c r="I1182" s="26" t="s">
        <v>13007</v>
      </c>
      <c r="J1182" s="86" t="s">
        <v>158</v>
      </c>
      <c r="K1182" s="86"/>
      <c r="L1182" s="734"/>
      <c r="M1182" s="86"/>
      <c r="N1182" s="64"/>
      <c r="O1182" s="86" t="s">
        <v>380</v>
      </c>
      <c r="P1182" s="86" t="s">
        <v>18184</v>
      </c>
      <c r="Q1182" s="86" t="s">
        <v>18207</v>
      </c>
      <c r="R1182" s="86"/>
      <c r="S1182" s="86"/>
      <c r="T1182" s="180"/>
    </row>
    <row r="1183" spans="1:20" ht="16.5" customHeight="1">
      <c r="A1183" s="665"/>
      <c r="B1183" s="665"/>
      <c r="C1183" s="665"/>
      <c r="D1183" s="665"/>
      <c r="E1183" s="665"/>
      <c r="F1183" s="665"/>
      <c r="G1183" s="26">
        <v>2</v>
      </c>
      <c r="H1183" s="26" t="s">
        <v>13006</v>
      </c>
      <c r="I1183" s="26" t="s">
        <v>14698</v>
      </c>
      <c r="J1183" s="86" t="s">
        <v>158</v>
      </c>
      <c r="K1183" s="86"/>
      <c r="L1183" s="665"/>
      <c r="M1183" s="86"/>
      <c r="N1183" s="64"/>
      <c r="O1183" s="86" t="s">
        <v>380</v>
      </c>
      <c r="P1183" s="86" t="s">
        <v>18184</v>
      </c>
      <c r="Q1183" s="86" t="s">
        <v>18207</v>
      </c>
      <c r="R1183" s="86"/>
      <c r="S1183" s="86"/>
      <c r="T1183" s="180"/>
    </row>
    <row r="1184" spans="1:20" ht="16.5" customHeight="1">
      <c r="A1184" s="665"/>
      <c r="B1184" s="665"/>
      <c r="C1184" s="665"/>
      <c r="D1184" s="665"/>
      <c r="E1184" s="665"/>
      <c r="F1184" s="665"/>
      <c r="G1184" s="26">
        <v>3</v>
      </c>
      <c r="H1184" s="26" t="s">
        <v>13108</v>
      </c>
      <c r="I1184" s="26" t="s">
        <v>14730</v>
      </c>
      <c r="J1184" s="86" t="s">
        <v>158</v>
      </c>
      <c r="K1184" s="86"/>
      <c r="L1184" s="665"/>
      <c r="M1184" s="86"/>
      <c r="N1184" s="64"/>
      <c r="O1184" s="86" t="s">
        <v>380</v>
      </c>
      <c r="P1184" s="86" t="s">
        <v>18184</v>
      </c>
      <c r="Q1184" s="86" t="s">
        <v>18207</v>
      </c>
      <c r="R1184" s="86"/>
      <c r="S1184" s="86"/>
      <c r="T1184" s="180"/>
    </row>
    <row r="1185" spans="1:20" ht="16.5" customHeight="1">
      <c r="A1185" s="665"/>
      <c r="B1185" s="665"/>
      <c r="C1185" s="665"/>
      <c r="D1185" s="665"/>
      <c r="E1185" s="665"/>
      <c r="F1185" s="665"/>
      <c r="G1185" s="26">
        <v>4</v>
      </c>
      <c r="H1185" s="26" t="s">
        <v>16301</v>
      </c>
      <c r="I1185" s="26" t="s">
        <v>16328</v>
      </c>
      <c r="J1185" s="86" t="s">
        <v>158</v>
      </c>
      <c r="K1185" s="86"/>
      <c r="L1185" s="665"/>
      <c r="M1185" s="86"/>
      <c r="N1185" s="64"/>
      <c r="O1185" s="86" t="s">
        <v>380</v>
      </c>
      <c r="P1185" s="86" t="s">
        <v>18184</v>
      </c>
      <c r="Q1185" s="86" t="s">
        <v>18207</v>
      </c>
      <c r="R1185" s="86"/>
      <c r="S1185" s="86"/>
      <c r="T1185" s="180"/>
    </row>
    <row r="1186" spans="1:20" ht="16.5" customHeight="1">
      <c r="A1186" s="666"/>
      <c r="B1186" s="666"/>
      <c r="C1186" s="666"/>
      <c r="D1186" s="665"/>
      <c r="E1186" s="666"/>
      <c r="F1186" s="666"/>
      <c r="G1186" s="26">
        <v>5</v>
      </c>
      <c r="H1186" s="26" t="s">
        <v>15098</v>
      </c>
      <c r="I1186" s="26" t="s">
        <v>13007</v>
      </c>
      <c r="J1186" s="86" t="s">
        <v>158</v>
      </c>
      <c r="K1186" s="86"/>
      <c r="L1186" s="666"/>
      <c r="M1186" s="86"/>
      <c r="N1186" s="64"/>
      <c r="O1186" s="86" t="s">
        <v>380</v>
      </c>
      <c r="P1186" s="86" t="s">
        <v>18184</v>
      </c>
      <c r="Q1186" s="86" t="s">
        <v>18207</v>
      </c>
      <c r="R1186" s="86"/>
      <c r="S1186" s="86"/>
      <c r="T1186" s="180"/>
    </row>
    <row r="1187" spans="1:20" ht="16.5" customHeight="1">
      <c r="A1187" s="735" t="s">
        <v>18210</v>
      </c>
      <c r="B1187" s="735" t="s">
        <v>363</v>
      </c>
      <c r="C1187" s="735" t="s">
        <v>365</v>
      </c>
      <c r="D1187" s="740" t="s">
        <v>18182</v>
      </c>
      <c r="E1187" s="740" t="s">
        <v>18211</v>
      </c>
      <c r="F1187" s="740" t="s">
        <v>15398</v>
      </c>
      <c r="G1187" s="26">
        <v>1</v>
      </c>
      <c r="H1187" s="26" t="s">
        <v>15090</v>
      </c>
      <c r="I1187" s="26" t="s">
        <v>13007</v>
      </c>
      <c r="J1187" s="86" t="s">
        <v>158</v>
      </c>
      <c r="K1187" s="86"/>
      <c r="L1187" s="734"/>
      <c r="M1187" s="760" t="s">
        <v>18212</v>
      </c>
      <c r="N1187" s="64"/>
      <c r="O1187" s="86" t="s">
        <v>380</v>
      </c>
      <c r="P1187" s="86" t="s">
        <v>18213</v>
      </c>
      <c r="Q1187" s="86" t="s">
        <v>18214</v>
      </c>
      <c r="R1187" s="86"/>
      <c r="S1187" s="86"/>
      <c r="T1187" s="180"/>
    </row>
    <row r="1188" spans="1:20" ht="16.5" customHeight="1">
      <c r="A1188" s="665"/>
      <c r="B1188" s="665"/>
      <c r="C1188" s="665"/>
      <c r="D1188" s="665"/>
      <c r="E1188" s="665"/>
      <c r="F1188" s="665"/>
      <c r="G1188" s="26">
        <v>2</v>
      </c>
      <c r="H1188" s="26" t="s">
        <v>13006</v>
      </c>
      <c r="I1188" s="26" t="s">
        <v>14698</v>
      </c>
      <c r="J1188" s="86" t="s">
        <v>158</v>
      </c>
      <c r="K1188" s="86"/>
      <c r="L1188" s="665"/>
      <c r="M1188" s="665"/>
      <c r="N1188" s="64"/>
      <c r="O1188" s="86" t="s">
        <v>380</v>
      </c>
      <c r="P1188" s="86" t="s">
        <v>18213</v>
      </c>
      <c r="Q1188" s="86" t="s">
        <v>18214</v>
      </c>
      <c r="R1188" s="86"/>
      <c r="S1188" s="86"/>
      <c r="T1188" s="180"/>
    </row>
    <row r="1189" spans="1:20" ht="16.5" customHeight="1">
      <c r="A1189" s="665"/>
      <c r="B1189" s="665"/>
      <c r="C1189" s="665"/>
      <c r="D1189" s="665"/>
      <c r="E1189" s="665"/>
      <c r="F1189" s="665"/>
      <c r="G1189" s="26">
        <v>3</v>
      </c>
      <c r="H1189" s="26" t="s">
        <v>18215</v>
      </c>
      <c r="I1189" s="26" t="s">
        <v>18216</v>
      </c>
      <c r="J1189" s="86" t="s">
        <v>158</v>
      </c>
      <c r="K1189" s="86"/>
      <c r="L1189" s="665"/>
      <c r="M1189" s="665"/>
      <c r="N1189" s="64"/>
      <c r="O1189" s="86" t="s">
        <v>380</v>
      </c>
      <c r="P1189" s="86" t="s">
        <v>18213</v>
      </c>
      <c r="Q1189" s="86" t="s">
        <v>18214</v>
      </c>
      <c r="R1189" s="86"/>
      <c r="S1189" s="86"/>
      <c r="T1189" s="180"/>
    </row>
    <row r="1190" spans="1:20" ht="16.5" customHeight="1">
      <c r="A1190" s="666"/>
      <c r="B1190" s="666"/>
      <c r="C1190" s="666"/>
      <c r="D1190" s="665"/>
      <c r="E1190" s="666"/>
      <c r="F1190" s="666"/>
      <c r="G1190" s="26">
        <v>4</v>
      </c>
      <c r="H1190" s="26" t="s">
        <v>15098</v>
      </c>
      <c r="I1190" s="26" t="s">
        <v>13007</v>
      </c>
      <c r="J1190" s="86" t="s">
        <v>158</v>
      </c>
      <c r="K1190" s="86"/>
      <c r="L1190" s="666"/>
      <c r="M1190" s="665"/>
      <c r="N1190" s="64"/>
      <c r="O1190" s="86" t="s">
        <v>380</v>
      </c>
      <c r="P1190" s="86" t="s">
        <v>18213</v>
      </c>
      <c r="Q1190" s="86" t="s">
        <v>18214</v>
      </c>
      <c r="R1190" s="86"/>
      <c r="S1190" s="86"/>
      <c r="T1190" s="180"/>
    </row>
    <row r="1191" spans="1:20" ht="16.5" customHeight="1">
      <c r="A1191" s="735" t="s">
        <v>18222</v>
      </c>
      <c r="B1191" s="735" t="s">
        <v>363</v>
      </c>
      <c r="C1191" s="735" t="s">
        <v>365</v>
      </c>
      <c r="D1191" s="740" t="s">
        <v>18182</v>
      </c>
      <c r="E1191" s="740" t="s">
        <v>18223</v>
      </c>
      <c r="F1191" s="740" t="s">
        <v>15398</v>
      </c>
      <c r="G1191" s="26">
        <v>1</v>
      </c>
      <c r="H1191" s="26" t="s">
        <v>15090</v>
      </c>
      <c r="I1191" s="26" t="s">
        <v>13007</v>
      </c>
      <c r="J1191" s="86" t="s">
        <v>158</v>
      </c>
      <c r="K1191" s="86"/>
      <c r="L1191" s="734"/>
      <c r="M1191" s="665"/>
      <c r="N1191" s="64"/>
      <c r="O1191" s="86" t="s">
        <v>380</v>
      </c>
      <c r="P1191" s="86" t="s">
        <v>18213</v>
      </c>
      <c r="Q1191" s="86" t="s">
        <v>18224</v>
      </c>
      <c r="R1191" s="86"/>
      <c r="S1191" s="86"/>
      <c r="T1191" s="180"/>
    </row>
    <row r="1192" spans="1:20" ht="16.5" customHeight="1">
      <c r="A1192" s="665"/>
      <c r="B1192" s="665"/>
      <c r="C1192" s="665"/>
      <c r="D1192" s="665"/>
      <c r="E1192" s="665"/>
      <c r="F1192" s="665"/>
      <c r="G1192" s="26">
        <v>2</v>
      </c>
      <c r="H1192" s="26" t="s">
        <v>13006</v>
      </c>
      <c r="I1192" s="26" t="s">
        <v>14698</v>
      </c>
      <c r="J1192" s="86" t="s">
        <v>158</v>
      </c>
      <c r="K1192" s="86"/>
      <c r="L1192" s="665"/>
      <c r="M1192" s="665"/>
      <c r="N1192" s="64"/>
      <c r="O1192" s="86" t="s">
        <v>380</v>
      </c>
      <c r="P1192" s="86" t="s">
        <v>18213</v>
      </c>
      <c r="Q1192" s="86" t="s">
        <v>18224</v>
      </c>
      <c r="R1192" s="86"/>
      <c r="S1192" s="86"/>
      <c r="T1192" s="180"/>
    </row>
    <row r="1193" spans="1:20" ht="27" customHeight="1">
      <c r="A1193" s="665"/>
      <c r="B1193" s="665"/>
      <c r="C1193" s="665"/>
      <c r="D1193" s="665"/>
      <c r="E1193" s="665"/>
      <c r="F1193" s="665"/>
      <c r="G1193" s="26">
        <v>3</v>
      </c>
      <c r="H1193" s="26" t="s">
        <v>13059</v>
      </c>
      <c r="I1193" s="26" t="s">
        <v>14717</v>
      </c>
      <c r="J1193" s="86" t="s">
        <v>158</v>
      </c>
      <c r="K1193" s="86"/>
      <c r="L1193" s="665"/>
      <c r="M1193" s="665"/>
      <c r="N1193" s="64"/>
      <c r="O1193" s="86" t="s">
        <v>380</v>
      </c>
      <c r="P1193" s="86" t="s">
        <v>18213</v>
      </c>
      <c r="Q1193" s="86" t="s">
        <v>18224</v>
      </c>
      <c r="R1193" s="86"/>
      <c r="S1193" s="86"/>
      <c r="T1193" s="180"/>
    </row>
    <row r="1194" spans="1:20" ht="16.5" customHeight="1">
      <c r="A1194" s="665"/>
      <c r="B1194" s="665"/>
      <c r="C1194" s="665"/>
      <c r="D1194" s="665"/>
      <c r="E1194" s="665"/>
      <c r="F1194" s="665"/>
      <c r="G1194" s="26">
        <v>4</v>
      </c>
      <c r="H1194" s="26" t="s">
        <v>18215</v>
      </c>
      <c r="I1194" s="26" t="s">
        <v>18192</v>
      </c>
      <c r="J1194" s="86" t="s">
        <v>158</v>
      </c>
      <c r="K1194" s="86"/>
      <c r="L1194" s="665"/>
      <c r="M1194" s="665"/>
      <c r="N1194" s="64"/>
      <c r="O1194" s="86" t="s">
        <v>380</v>
      </c>
      <c r="P1194" s="86" t="s">
        <v>18213</v>
      </c>
      <c r="Q1194" s="86" t="s">
        <v>18224</v>
      </c>
      <c r="R1194" s="86"/>
      <c r="S1194" s="86"/>
      <c r="T1194" s="180"/>
    </row>
    <row r="1195" spans="1:20" ht="16.5" customHeight="1">
      <c r="A1195" s="666"/>
      <c r="B1195" s="666"/>
      <c r="C1195" s="666"/>
      <c r="D1195" s="666"/>
      <c r="E1195" s="666"/>
      <c r="F1195" s="666"/>
      <c r="G1195" s="26">
        <v>5</v>
      </c>
      <c r="H1195" s="26" t="s">
        <v>15098</v>
      </c>
      <c r="I1195" s="26" t="s">
        <v>13007</v>
      </c>
      <c r="J1195" s="86" t="s">
        <v>158</v>
      </c>
      <c r="K1195" s="86"/>
      <c r="L1195" s="666"/>
      <c r="M1195" s="665"/>
      <c r="N1195" s="64"/>
      <c r="O1195" s="86" t="s">
        <v>380</v>
      </c>
      <c r="P1195" s="86" t="s">
        <v>18213</v>
      </c>
      <c r="Q1195" s="86" t="s">
        <v>18224</v>
      </c>
      <c r="R1195" s="86"/>
      <c r="S1195" s="86"/>
      <c r="T1195" s="180"/>
    </row>
    <row r="1196" spans="1:20" ht="27" customHeight="1">
      <c r="A1196" s="735" t="s">
        <v>18226</v>
      </c>
      <c r="B1196" s="735" t="s">
        <v>363</v>
      </c>
      <c r="C1196" s="735" t="s">
        <v>365</v>
      </c>
      <c r="D1196" s="740" t="s">
        <v>18182</v>
      </c>
      <c r="E1196" s="740" t="s">
        <v>18228</v>
      </c>
      <c r="F1196" s="740" t="s">
        <v>15398</v>
      </c>
      <c r="G1196" s="26">
        <v>1</v>
      </c>
      <c r="H1196" s="26" t="s">
        <v>15090</v>
      </c>
      <c r="I1196" s="26" t="s">
        <v>13007</v>
      </c>
      <c r="J1196" s="86" t="s">
        <v>158</v>
      </c>
      <c r="K1196" s="86"/>
      <c r="L1196" s="734"/>
      <c r="M1196" s="665"/>
      <c r="N1196" s="64"/>
      <c r="O1196" s="86" t="s">
        <v>380</v>
      </c>
      <c r="P1196" s="86" t="s">
        <v>18213</v>
      </c>
      <c r="Q1196" s="86" t="s">
        <v>18229</v>
      </c>
      <c r="R1196" s="86"/>
      <c r="S1196" s="86"/>
      <c r="T1196" s="180"/>
    </row>
    <row r="1197" spans="1:20" ht="16.5" customHeight="1">
      <c r="A1197" s="665"/>
      <c r="B1197" s="665"/>
      <c r="C1197" s="665"/>
      <c r="D1197" s="665"/>
      <c r="E1197" s="665"/>
      <c r="F1197" s="665"/>
      <c r="G1197" s="26">
        <v>2</v>
      </c>
      <c r="H1197" s="26" t="s">
        <v>13059</v>
      </c>
      <c r="I1197" s="26" t="s">
        <v>14717</v>
      </c>
      <c r="J1197" s="86" t="s">
        <v>158</v>
      </c>
      <c r="K1197" s="86"/>
      <c r="L1197" s="665"/>
      <c r="M1197" s="665"/>
      <c r="N1197" s="64"/>
      <c r="O1197" s="86" t="s">
        <v>380</v>
      </c>
      <c r="P1197" s="86" t="s">
        <v>18213</v>
      </c>
      <c r="Q1197" s="86" t="s">
        <v>18229</v>
      </c>
      <c r="R1197" s="86"/>
      <c r="S1197" s="86"/>
      <c r="T1197" s="180"/>
    </row>
    <row r="1198" spans="1:20" ht="27" customHeight="1">
      <c r="A1198" s="665"/>
      <c r="B1198" s="665"/>
      <c r="C1198" s="665"/>
      <c r="D1198" s="665"/>
      <c r="E1198" s="665"/>
      <c r="F1198" s="665"/>
      <c r="G1198" s="26">
        <v>3</v>
      </c>
      <c r="H1198" s="26" t="s">
        <v>15367</v>
      </c>
      <c r="I1198" s="26" t="s">
        <v>15368</v>
      </c>
      <c r="J1198" s="86" t="s">
        <v>158</v>
      </c>
      <c r="K1198" s="86"/>
      <c r="L1198" s="665"/>
      <c r="M1198" s="665"/>
      <c r="N1198" s="64"/>
      <c r="O1198" s="86" t="s">
        <v>380</v>
      </c>
      <c r="P1198" s="86" t="s">
        <v>18213</v>
      </c>
      <c r="Q1198" s="86" t="s">
        <v>18229</v>
      </c>
      <c r="R1198" s="86"/>
      <c r="S1198" s="86"/>
      <c r="T1198" s="180"/>
    </row>
    <row r="1199" spans="1:20" ht="16.5" customHeight="1">
      <c r="A1199" s="665"/>
      <c r="B1199" s="665"/>
      <c r="C1199" s="665"/>
      <c r="D1199" s="665"/>
      <c r="E1199" s="665"/>
      <c r="F1199" s="665"/>
      <c r="G1199" s="26">
        <v>4</v>
      </c>
      <c r="H1199" s="26" t="s">
        <v>18215</v>
      </c>
      <c r="I1199" s="26" t="s">
        <v>18192</v>
      </c>
      <c r="J1199" s="86" t="s">
        <v>158</v>
      </c>
      <c r="K1199" s="86"/>
      <c r="L1199" s="665"/>
      <c r="M1199" s="665"/>
      <c r="N1199" s="64"/>
      <c r="O1199" s="86" t="s">
        <v>380</v>
      </c>
      <c r="P1199" s="86" t="s">
        <v>18213</v>
      </c>
      <c r="Q1199" s="86" t="s">
        <v>18229</v>
      </c>
      <c r="R1199" s="86"/>
      <c r="S1199" s="86"/>
      <c r="T1199" s="180"/>
    </row>
    <row r="1200" spans="1:20" ht="27" customHeight="1">
      <c r="A1200" s="666"/>
      <c r="B1200" s="666"/>
      <c r="C1200" s="666"/>
      <c r="D1200" s="665"/>
      <c r="E1200" s="666"/>
      <c r="F1200" s="666"/>
      <c r="G1200" s="26">
        <v>5</v>
      </c>
      <c r="H1200" s="26" t="s">
        <v>15098</v>
      </c>
      <c r="I1200" s="26" t="s">
        <v>13007</v>
      </c>
      <c r="J1200" s="86" t="s">
        <v>158</v>
      </c>
      <c r="K1200" s="86"/>
      <c r="L1200" s="666"/>
      <c r="M1200" s="665"/>
      <c r="N1200" s="64"/>
      <c r="O1200" s="86" t="s">
        <v>380</v>
      </c>
      <c r="P1200" s="86" t="s">
        <v>18213</v>
      </c>
      <c r="Q1200" s="86" t="s">
        <v>18229</v>
      </c>
      <c r="R1200" s="86"/>
      <c r="S1200" s="86"/>
      <c r="T1200" s="180"/>
    </row>
    <row r="1201" spans="1:20" ht="16.5" customHeight="1">
      <c r="A1201" s="735" t="s">
        <v>18230</v>
      </c>
      <c r="B1201" s="735" t="s">
        <v>363</v>
      </c>
      <c r="C1201" s="735" t="s">
        <v>365</v>
      </c>
      <c r="D1201" s="740" t="s">
        <v>18182</v>
      </c>
      <c r="E1201" s="740" t="s">
        <v>18206</v>
      </c>
      <c r="F1201" s="740" t="s">
        <v>15398</v>
      </c>
      <c r="G1201" s="26">
        <v>1</v>
      </c>
      <c r="H1201" s="26" t="s">
        <v>15090</v>
      </c>
      <c r="I1201" s="26" t="s">
        <v>13007</v>
      </c>
      <c r="J1201" s="86" t="s">
        <v>158</v>
      </c>
      <c r="K1201" s="86"/>
      <c r="L1201" s="734"/>
      <c r="M1201" s="665"/>
      <c r="N1201" s="64"/>
      <c r="O1201" s="86" t="s">
        <v>380</v>
      </c>
      <c r="P1201" s="86" t="s">
        <v>18213</v>
      </c>
      <c r="Q1201" s="86" t="s">
        <v>18231</v>
      </c>
      <c r="R1201" s="86"/>
      <c r="S1201" s="86"/>
      <c r="T1201" s="180"/>
    </row>
    <row r="1202" spans="1:20" ht="27" customHeight="1">
      <c r="A1202" s="665"/>
      <c r="B1202" s="665"/>
      <c r="C1202" s="665"/>
      <c r="D1202" s="665"/>
      <c r="E1202" s="665"/>
      <c r="F1202" s="665"/>
      <c r="G1202" s="26">
        <v>2</v>
      </c>
      <c r="H1202" s="26" t="s">
        <v>13006</v>
      </c>
      <c r="I1202" s="26" t="s">
        <v>14698</v>
      </c>
      <c r="J1202" s="86" t="s">
        <v>158</v>
      </c>
      <c r="K1202" s="86"/>
      <c r="L1202" s="665"/>
      <c r="M1202" s="665"/>
      <c r="N1202" s="64"/>
      <c r="O1202" s="86" t="s">
        <v>380</v>
      </c>
      <c r="P1202" s="86" t="s">
        <v>18213</v>
      </c>
      <c r="Q1202" s="86" t="s">
        <v>18231</v>
      </c>
      <c r="R1202" s="86"/>
      <c r="S1202" s="86"/>
      <c r="T1202" s="180"/>
    </row>
    <row r="1203" spans="1:20" ht="16.5" customHeight="1">
      <c r="A1203" s="665"/>
      <c r="B1203" s="665"/>
      <c r="C1203" s="665"/>
      <c r="D1203" s="665"/>
      <c r="E1203" s="665"/>
      <c r="F1203" s="665"/>
      <c r="G1203" s="26">
        <v>3</v>
      </c>
      <c r="H1203" s="26" t="s">
        <v>13108</v>
      </c>
      <c r="I1203" s="26" t="s">
        <v>14730</v>
      </c>
      <c r="J1203" s="86" t="s">
        <v>158</v>
      </c>
      <c r="K1203" s="86"/>
      <c r="L1203" s="665"/>
      <c r="M1203" s="665"/>
      <c r="N1203" s="64"/>
      <c r="O1203" s="86" t="s">
        <v>380</v>
      </c>
      <c r="P1203" s="86" t="s">
        <v>18213</v>
      </c>
      <c r="Q1203" s="86" t="s">
        <v>18231</v>
      </c>
      <c r="R1203" s="86"/>
      <c r="S1203" s="86"/>
      <c r="T1203" s="180"/>
    </row>
    <row r="1204" spans="1:20" ht="40.5" customHeight="1">
      <c r="A1204" s="665"/>
      <c r="B1204" s="665"/>
      <c r="C1204" s="665"/>
      <c r="D1204" s="665"/>
      <c r="E1204" s="665"/>
      <c r="F1204" s="665"/>
      <c r="G1204" s="26">
        <v>4</v>
      </c>
      <c r="H1204" s="26" t="s">
        <v>18215</v>
      </c>
      <c r="I1204" s="26" t="s">
        <v>18216</v>
      </c>
      <c r="J1204" s="86" t="s">
        <v>158</v>
      </c>
      <c r="K1204" s="86"/>
      <c r="L1204" s="665"/>
      <c r="M1204" s="665"/>
      <c r="N1204" s="64"/>
      <c r="O1204" s="86" t="s">
        <v>380</v>
      </c>
      <c r="P1204" s="86" t="s">
        <v>18213</v>
      </c>
      <c r="Q1204" s="86" t="s">
        <v>18231</v>
      </c>
      <c r="R1204" s="86"/>
      <c r="S1204" s="86"/>
      <c r="T1204" s="180"/>
    </row>
    <row r="1205" spans="1:20" ht="16.5" customHeight="1">
      <c r="A1205" s="666"/>
      <c r="B1205" s="666"/>
      <c r="C1205" s="666"/>
      <c r="D1205" s="665"/>
      <c r="E1205" s="666"/>
      <c r="F1205" s="666"/>
      <c r="G1205" s="26">
        <v>5</v>
      </c>
      <c r="H1205" s="26" t="s">
        <v>15098</v>
      </c>
      <c r="I1205" s="26" t="s">
        <v>13007</v>
      </c>
      <c r="J1205" s="86" t="s">
        <v>158</v>
      </c>
      <c r="K1205" s="86"/>
      <c r="L1205" s="666"/>
      <c r="M1205" s="666"/>
      <c r="N1205" s="64"/>
      <c r="O1205" s="86" t="s">
        <v>380</v>
      </c>
      <c r="P1205" s="86" t="s">
        <v>18213</v>
      </c>
      <c r="Q1205" s="86" t="s">
        <v>18231</v>
      </c>
      <c r="R1205" s="86"/>
      <c r="S1205" s="86"/>
      <c r="T1205" s="180"/>
    </row>
    <row r="1206" spans="1:20" ht="16.5" customHeight="1">
      <c r="A1206" s="735" t="s">
        <v>18232</v>
      </c>
      <c r="B1206" s="735" t="s">
        <v>363</v>
      </c>
      <c r="C1206" s="735" t="s">
        <v>365</v>
      </c>
      <c r="D1206" s="740" t="s">
        <v>18182</v>
      </c>
      <c r="E1206" s="740" t="s">
        <v>18233</v>
      </c>
      <c r="F1206" s="740" t="s">
        <v>15398</v>
      </c>
      <c r="G1206" s="26">
        <v>1</v>
      </c>
      <c r="H1206" s="26" t="s">
        <v>15090</v>
      </c>
      <c r="I1206" s="26" t="s">
        <v>13007</v>
      </c>
      <c r="J1206" s="86" t="s">
        <v>158</v>
      </c>
      <c r="K1206" s="86"/>
      <c r="L1206" s="734"/>
      <c r="M1206" s="178"/>
      <c r="N1206" s="64"/>
      <c r="O1206" s="86" t="s">
        <v>380</v>
      </c>
      <c r="P1206" s="86" t="s">
        <v>380</v>
      </c>
      <c r="Q1206" s="86" t="s">
        <v>18235</v>
      </c>
      <c r="R1206" s="86"/>
      <c r="S1206" s="86"/>
      <c r="T1206" s="180"/>
    </row>
    <row r="1207" spans="1:20" ht="16.5" customHeight="1">
      <c r="A1207" s="665"/>
      <c r="B1207" s="665"/>
      <c r="C1207" s="665"/>
      <c r="D1207" s="665"/>
      <c r="E1207" s="665"/>
      <c r="F1207" s="665"/>
      <c r="G1207" s="26">
        <v>2</v>
      </c>
      <c r="H1207" s="26" t="s">
        <v>13006</v>
      </c>
      <c r="I1207" s="26" t="s">
        <v>14698</v>
      </c>
      <c r="J1207" s="86" t="s">
        <v>158</v>
      </c>
      <c r="K1207" s="86"/>
      <c r="L1207" s="665"/>
      <c r="M1207" s="178"/>
      <c r="N1207" s="64"/>
      <c r="O1207" s="86" t="s">
        <v>380</v>
      </c>
      <c r="P1207" s="86" t="s">
        <v>380</v>
      </c>
      <c r="Q1207" s="86" t="s">
        <v>18235</v>
      </c>
      <c r="R1207" s="86"/>
      <c r="S1207" s="86"/>
      <c r="T1207" s="180"/>
    </row>
    <row r="1208" spans="1:20" ht="16.5" customHeight="1">
      <c r="A1208" s="665"/>
      <c r="B1208" s="665"/>
      <c r="C1208" s="665"/>
      <c r="D1208" s="665"/>
      <c r="E1208" s="665"/>
      <c r="F1208" s="665"/>
      <c r="G1208" s="26">
        <v>3</v>
      </c>
      <c r="H1208" s="26" t="s">
        <v>18238</v>
      </c>
      <c r="I1208" s="26" t="s">
        <v>15473</v>
      </c>
      <c r="J1208" s="86" t="s">
        <v>158</v>
      </c>
      <c r="K1208" s="86"/>
      <c r="L1208" s="665"/>
      <c r="M1208" s="178"/>
      <c r="N1208" s="64"/>
      <c r="O1208" s="86" t="s">
        <v>380</v>
      </c>
      <c r="P1208" s="86" t="s">
        <v>380</v>
      </c>
      <c r="Q1208" s="86" t="s">
        <v>18235</v>
      </c>
      <c r="R1208" s="86"/>
      <c r="S1208" s="86"/>
      <c r="T1208" s="180"/>
    </row>
    <row r="1209" spans="1:20" ht="16.5" customHeight="1">
      <c r="A1209" s="666"/>
      <c r="B1209" s="666"/>
      <c r="C1209" s="666"/>
      <c r="D1209" s="665"/>
      <c r="E1209" s="666"/>
      <c r="F1209" s="666"/>
      <c r="G1209" s="26">
        <v>4</v>
      </c>
      <c r="H1209" s="26" t="s">
        <v>15098</v>
      </c>
      <c r="I1209" s="26" t="s">
        <v>13007</v>
      </c>
      <c r="J1209" s="86" t="s">
        <v>158</v>
      </c>
      <c r="K1209" s="86"/>
      <c r="L1209" s="666"/>
      <c r="M1209" s="178"/>
      <c r="N1209" s="64"/>
      <c r="O1209" s="86" t="s">
        <v>380</v>
      </c>
      <c r="P1209" s="86" t="s">
        <v>380</v>
      </c>
      <c r="Q1209" s="86" t="s">
        <v>18235</v>
      </c>
      <c r="R1209" s="86"/>
      <c r="S1209" s="86"/>
      <c r="T1209" s="180"/>
    </row>
    <row r="1210" spans="1:20" ht="16.5" customHeight="1">
      <c r="A1210" s="735" t="s">
        <v>18241</v>
      </c>
      <c r="B1210" s="735" t="s">
        <v>363</v>
      </c>
      <c r="C1210" s="735" t="s">
        <v>365</v>
      </c>
      <c r="D1210" s="740" t="s">
        <v>18182</v>
      </c>
      <c r="E1210" s="740" t="s">
        <v>18242</v>
      </c>
      <c r="F1210" s="740" t="s">
        <v>15398</v>
      </c>
      <c r="G1210" s="26">
        <v>1</v>
      </c>
      <c r="H1210" s="26" t="s">
        <v>15090</v>
      </c>
      <c r="I1210" s="26" t="s">
        <v>13007</v>
      </c>
      <c r="J1210" s="86" t="s">
        <v>158</v>
      </c>
      <c r="K1210" s="86"/>
      <c r="L1210" s="734"/>
      <c r="M1210" s="178"/>
      <c r="N1210" s="64"/>
      <c r="O1210" s="86" t="s">
        <v>380</v>
      </c>
      <c r="P1210" s="86" t="s">
        <v>380</v>
      </c>
      <c r="Q1210" s="86" t="s">
        <v>18243</v>
      </c>
      <c r="R1210" s="86"/>
      <c r="S1210" s="86"/>
      <c r="T1210" s="180"/>
    </row>
    <row r="1211" spans="1:20" ht="40.5" customHeight="1">
      <c r="A1211" s="665"/>
      <c r="B1211" s="665"/>
      <c r="C1211" s="665"/>
      <c r="D1211" s="665"/>
      <c r="E1211" s="665"/>
      <c r="F1211" s="665"/>
      <c r="G1211" s="26">
        <v>2</v>
      </c>
      <c r="H1211" s="26" t="s">
        <v>13006</v>
      </c>
      <c r="I1211" s="26" t="s">
        <v>14698</v>
      </c>
      <c r="J1211" s="86" t="s">
        <v>158</v>
      </c>
      <c r="K1211" s="86"/>
      <c r="L1211" s="665"/>
      <c r="M1211" s="178"/>
      <c r="N1211" s="64"/>
      <c r="O1211" s="86" t="s">
        <v>380</v>
      </c>
      <c r="P1211" s="86" t="s">
        <v>380</v>
      </c>
      <c r="Q1211" s="86" t="s">
        <v>18243</v>
      </c>
      <c r="R1211" s="86"/>
      <c r="S1211" s="86"/>
      <c r="T1211" s="180"/>
    </row>
    <row r="1212" spans="1:20" ht="16.5" customHeight="1">
      <c r="A1212" s="665"/>
      <c r="B1212" s="665"/>
      <c r="C1212" s="665"/>
      <c r="D1212" s="665"/>
      <c r="E1212" s="665"/>
      <c r="F1212" s="665"/>
      <c r="G1212" s="26">
        <v>3</v>
      </c>
      <c r="H1212" s="26" t="s">
        <v>13059</v>
      </c>
      <c r="I1212" s="26" t="s">
        <v>14717</v>
      </c>
      <c r="J1212" s="86" t="s">
        <v>158</v>
      </c>
      <c r="K1212" s="86"/>
      <c r="L1212" s="665"/>
      <c r="M1212" s="178"/>
      <c r="N1212" s="64"/>
      <c r="O1212" s="86" t="s">
        <v>380</v>
      </c>
      <c r="P1212" s="86" t="s">
        <v>380</v>
      </c>
      <c r="Q1212" s="86" t="s">
        <v>18243</v>
      </c>
      <c r="R1212" s="86"/>
      <c r="S1212" s="86"/>
      <c r="T1212" s="180"/>
    </row>
    <row r="1213" spans="1:20" ht="16.5" customHeight="1">
      <c r="A1213" s="665"/>
      <c r="B1213" s="665"/>
      <c r="C1213" s="665"/>
      <c r="D1213" s="665"/>
      <c r="E1213" s="665"/>
      <c r="F1213" s="665"/>
      <c r="G1213" s="26">
        <v>4</v>
      </c>
      <c r="H1213" s="26" t="s">
        <v>18238</v>
      </c>
      <c r="I1213" s="26" t="s">
        <v>18192</v>
      </c>
      <c r="J1213" s="86" t="s">
        <v>158</v>
      </c>
      <c r="K1213" s="86"/>
      <c r="L1213" s="665"/>
      <c r="M1213" s="178"/>
      <c r="N1213" s="64"/>
      <c r="O1213" s="86" t="s">
        <v>380</v>
      </c>
      <c r="P1213" s="86" t="s">
        <v>380</v>
      </c>
      <c r="Q1213" s="86" t="s">
        <v>18243</v>
      </c>
      <c r="R1213" s="86"/>
      <c r="S1213" s="86"/>
      <c r="T1213" s="180"/>
    </row>
    <row r="1214" spans="1:20" ht="16.5" customHeight="1">
      <c r="A1214" s="666"/>
      <c r="B1214" s="666"/>
      <c r="C1214" s="666"/>
      <c r="D1214" s="666"/>
      <c r="E1214" s="666"/>
      <c r="F1214" s="666"/>
      <c r="G1214" s="26">
        <v>5</v>
      </c>
      <c r="H1214" s="26" t="s">
        <v>15098</v>
      </c>
      <c r="I1214" s="26" t="s">
        <v>13007</v>
      </c>
      <c r="J1214" s="86" t="s">
        <v>158</v>
      </c>
      <c r="K1214" s="86"/>
      <c r="L1214" s="666"/>
      <c r="M1214" s="178"/>
      <c r="N1214" s="64"/>
      <c r="O1214" s="86" t="s">
        <v>380</v>
      </c>
      <c r="P1214" s="86" t="s">
        <v>380</v>
      </c>
      <c r="Q1214" s="86" t="s">
        <v>18243</v>
      </c>
      <c r="R1214" s="86"/>
      <c r="S1214" s="86"/>
      <c r="T1214" s="180"/>
    </row>
    <row r="1215" spans="1:20" ht="16.5" customHeight="1">
      <c r="A1215" s="735" t="s">
        <v>18246</v>
      </c>
      <c r="B1215" s="735" t="s">
        <v>363</v>
      </c>
      <c r="C1215" s="735" t="s">
        <v>365</v>
      </c>
      <c r="D1215" s="740" t="s">
        <v>18182</v>
      </c>
      <c r="E1215" s="740" t="s">
        <v>18247</v>
      </c>
      <c r="F1215" s="740" t="s">
        <v>15398</v>
      </c>
      <c r="G1215" s="26">
        <v>1</v>
      </c>
      <c r="H1215" s="26" t="s">
        <v>15090</v>
      </c>
      <c r="I1215" s="26" t="s">
        <v>13007</v>
      </c>
      <c r="J1215" s="86" t="s">
        <v>158</v>
      </c>
      <c r="K1215" s="86"/>
      <c r="L1215" s="734"/>
      <c r="M1215" s="86"/>
      <c r="N1215" s="64"/>
      <c r="O1215" s="86" t="s">
        <v>380</v>
      </c>
      <c r="P1215" s="86" t="s">
        <v>380</v>
      </c>
      <c r="Q1215" s="86" t="s">
        <v>18251</v>
      </c>
      <c r="R1215" s="86"/>
      <c r="S1215" s="86"/>
      <c r="T1215" s="180"/>
    </row>
    <row r="1216" spans="1:20" ht="16.5" customHeight="1">
      <c r="A1216" s="665"/>
      <c r="B1216" s="665"/>
      <c r="C1216" s="665"/>
      <c r="D1216" s="665"/>
      <c r="E1216" s="665"/>
      <c r="F1216" s="665"/>
      <c r="G1216" s="26">
        <v>2</v>
      </c>
      <c r="H1216" s="26" t="s">
        <v>13059</v>
      </c>
      <c r="I1216" s="26" t="s">
        <v>14717</v>
      </c>
      <c r="J1216" s="86" t="s">
        <v>158</v>
      </c>
      <c r="K1216" s="86"/>
      <c r="L1216" s="665"/>
      <c r="M1216" s="86"/>
      <c r="N1216" s="64"/>
      <c r="O1216" s="86" t="s">
        <v>380</v>
      </c>
      <c r="P1216" s="86" t="s">
        <v>380</v>
      </c>
      <c r="Q1216" s="86" t="s">
        <v>18251</v>
      </c>
      <c r="R1216" s="86"/>
      <c r="S1216" s="86"/>
      <c r="T1216" s="180"/>
    </row>
    <row r="1217" spans="1:20" ht="16.5" customHeight="1">
      <c r="A1217" s="665"/>
      <c r="B1217" s="665"/>
      <c r="C1217" s="665"/>
      <c r="D1217" s="665"/>
      <c r="E1217" s="665"/>
      <c r="F1217" s="665"/>
      <c r="G1217" s="26">
        <v>3</v>
      </c>
      <c r="H1217" s="26" t="s">
        <v>15367</v>
      </c>
      <c r="I1217" s="26" t="s">
        <v>15368</v>
      </c>
      <c r="J1217" s="86" t="s">
        <v>158</v>
      </c>
      <c r="K1217" s="86"/>
      <c r="L1217" s="665"/>
      <c r="M1217" s="86"/>
      <c r="N1217" s="64"/>
      <c r="O1217" s="86" t="s">
        <v>380</v>
      </c>
      <c r="P1217" s="86" t="s">
        <v>380</v>
      </c>
      <c r="Q1217" s="86" t="s">
        <v>18251</v>
      </c>
      <c r="R1217" s="86"/>
      <c r="S1217" s="86"/>
      <c r="T1217" s="180"/>
    </row>
    <row r="1218" spans="1:20" ht="16.5" customHeight="1">
      <c r="A1218" s="665"/>
      <c r="B1218" s="665"/>
      <c r="C1218" s="665"/>
      <c r="D1218" s="665"/>
      <c r="E1218" s="665"/>
      <c r="F1218" s="665"/>
      <c r="G1218" s="26">
        <v>4</v>
      </c>
      <c r="H1218" s="26" t="s">
        <v>18238</v>
      </c>
      <c r="I1218" s="26" t="s">
        <v>18192</v>
      </c>
      <c r="J1218" s="86" t="s">
        <v>158</v>
      </c>
      <c r="K1218" s="86"/>
      <c r="L1218" s="665"/>
      <c r="M1218" s="86"/>
      <c r="N1218" s="64"/>
      <c r="O1218" s="86" t="s">
        <v>380</v>
      </c>
      <c r="P1218" s="86" t="s">
        <v>380</v>
      </c>
      <c r="Q1218" s="86" t="s">
        <v>18251</v>
      </c>
      <c r="R1218" s="86"/>
      <c r="S1218" s="86"/>
      <c r="T1218" s="180"/>
    </row>
    <row r="1219" spans="1:20" ht="16.5" customHeight="1">
      <c r="A1219" s="666"/>
      <c r="B1219" s="666"/>
      <c r="C1219" s="666"/>
      <c r="D1219" s="666"/>
      <c r="E1219" s="666"/>
      <c r="F1219" s="666"/>
      <c r="G1219" s="26">
        <v>5</v>
      </c>
      <c r="H1219" s="26" t="s">
        <v>15098</v>
      </c>
      <c r="I1219" s="26" t="s">
        <v>13007</v>
      </c>
      <c r="J1219" s="86" t="s">
        <v>158</v>
      </c>
      <c r="K1219" s="86"/>
      <c r="L1219" s="666"/>
      <c r="M1219" s="86"/>
      <c r="N1219" s="64"/>
      <c r="O1219" s="86" t="s">
        <v>380</v>
      </c>
      <c r="P1219" s="86" t="s">
        <v>380</v>
      </c>
      <c r="Q1219" s="86" t="s">
        <v>18251</v>
      </c>
      <c r="R1219" s="86"/>
      <c r="S1219" s="86"/>
      <c r="T1219" s="180"/>
    </row>
    <row r="1220" spans="1:20" ht="27" customHeight="1">
      <c r="A1220" s="735" t="s">
        <v>18254</v>
      </c>
      <c r="B1220" s="735" t="s">
        <v>363</v>
      </c>
      <c r="C1220" s="735" t="s">
        <v>365</v>
      </c>
      <c r="D1220" s="740" t="s">
        <v>18182</v>
      </c>
      <c r="E1220" s="740" t="s">
        <v>18206</v>
      </c>
      <c r="F1220" s="740" t="s">
        <v>15398</v>
      </c>
      <c r="G1220" s="26">
        <v>1</v>
      </c>
      <c r="H1220" s="26" t="s">
        <v>15090</v>
      </c>
      <c r="I1220" s="26" t="s">
        <v>13007</v>
      </c>
      <c r="J1220" s="86" t="s">
        <v>158</v>
      </c>
      <c r="K1220" s="86"/>
      <c r="L1220" s="734"/>
      <c r="M1220" s="86"/>
      <c r="N1220" s="64"/>
      <c r="O1220" s="86" t="s">
        <v>380</v>
      </c>
      <c r="P1220" s="86" t="s">
        <v>380</v>
      </c>
      <c r="Q1220" s="86" t="s">
        <v>18255</v>
      </c>
      <c r="R1220" s="86"/>
      <c r="S1220" s="86"/>
      <c r="T1220" s="180"/>
    </row>
    <row r="1221" spans="1:20" ht="16.5" customHeight="1">
      <c r="A1221" s="665"/>
      <c r="B1221" s="665"/>
      <c r="C1221" s="665"/>
      <c r="D1221" s="665"/>
      <c r="E1221" s="665"/>
      <c r="F1221" s="665"/>
      <c r="G1221" s="26">
        <v>2</v>
      </c>
      <c r="H1221" s="26" t="s">
        <v>13006</v>
      </c>
      <c r="I1221" s="26" t="s">
        <v>14698</v>
      </c>
      <c r="J1221" s="86" t="s">
        <v>158</v>
      </c>
      <c r="K1221" s="86"/>
      <c r="L1221" s="665"/>
      <c r="M1221" s="86"/>
      <c r="N1221" s="64"/>
      <c r="O1221" s="86" t="s">
        <v>380</v>
      </c>
      <c r="P1221" s="86" t="s">
        <v>380</v>
      </c>
      <c r="Q1221" s="86" t="s">
        <v>18255</v>
      </c>
      <c r="R1221" s="86"/>
      <c r="S1221" s="86"/>
      <c r="T1221" s="180"/>
    </row>
    <row r="1222" spans="1:20" ht="27" customHeight="1">
      <c r="A1222" s="665"/>
      <c r="B1222" s="665"/>
      <c r="C1222" s="665"/>
      <c r="D1222" s="665"/>
      <c r="E1222" s="665"/>
      <c r="F1222" s="665"/>
      <c r="G1222" s="26">
        <v>3</v>
      </c>
      <c r="H1222" s="26" t="s">
        <v>13108</v>
      </c>
      <c r="I1222" s="26" t="s">
        <v>14730</v>
      </c>
      <c r="J1222" s="86" t="s">
        <v>158</v>
      </c>
      <c r="K1222" s="86"/>
      <c r="L1222" s="665"/>
      <c r="M1222" s="86"/>
      <c r="N1222" s="64"/>
      <c r="O1222" s="86" t="s">
        <v>380</v>
      </c>
      <c r="P1222" s="86" t="s">
        <v>380</v>
      </c>
      <c r="Q1222" s="86" t="s">
        <v>18255</v>
      </c>
      <c r="R1222" s="86"/>
      <c r="S1222" s="86"/>
      <c r="T1222" s="180"/>
    </row>
    <row r="1223" spans="1:20" ht="16.5" customHeight="1">
      <c r="A1223" s="665"/>
      <c r="B1223" s="665"/>
      <c r="C1223" s="665"/>
      <c r="D1223" s="665"/>
      <c r="E1223" s="665"/>
      <c r="F1223" s="665"/>
      <c r="G1223" s="26">
        <v>4</v>
      </c>
      <c r="H1223" s="26" t="s">
        <v>18238</v>
      </c>
      <c r="I1223" s="26" t="s">
        <v>15473</v>
      </c>
      <c r="J1223" s="86" t="s">
        <v>158</v>
      </c>
      <c r="K1223" s="86"/>
      <c r="L1223" s="665"/>
      <c r="M1223" s="86"/>
      <c r="N1223" s="64"/>
      <c r="O1223" s="86" t="s">
        <v>380</v>
      </c>
      <c r="P1223" s="86" t="s">
        <v>380</v>
      </c>
      <c r="Q1223" s="86" t="s">
        <v>18255</v>
      </c>
      <c r="R1223" s="86"/>
      <c r="S1223" s="86"/>
      <c r="T1223" s="180"/>
    </row>
    <row r="1224" spans="1:20" ht="27" customHeight="1">
      <c r="A1224" s="666"/>
      <c r="B1224" s="666"/>
      <c r="C1224" s="666"/>
      <c r="D1224" s="666"/>
      <c r="E1224" s="666"/>
      <c r="F1224" s="666"/>
      <c r="G1224" s="26">
        <v>5</v>
      </c>
      <c r="H1224" s="26" t="s">
        <v>15098</v>
      </c>
      <c r="I1224" s="26" t="s">
        <v>13007</v>
      </c>
      <c r="J1224" s="86" t="s">
        <v>158</v>
      </c>
      <c r="K1224" s="86"/>
      <c r="L1224" s="666"/>
      <c r="M1224" s="86" t="s">
        <v>18256</v>
      </c>
      <c r="N1224" s="64"/>
      <c r="O1224" s="86" t="s">
        <v>380</v>
      </c>
      <c r="P1224" s="86" t="s">
        <v>380</v>
      </c>
      <c r="Q1224" s="86" t="s">
        <v>18255</v>
      </c>
      <c r="R1224" s="86"/>
      <c r="S1224" s="86"/>
      <c r="T1224" s="180"/>
    </row>
    <row r="1225" spans="1:20" ht="16.5" customHeight="1">
      <c r="A1225" s="735" t="s">
        <v>18257</v>
      </c>
      <c r="B1225" s="735" t="s">
        <v>363</v>
      </c>
      <c r="C1225" s="735" t="s">
        <v>365</v>
      </c>
      <c r="D1225" s="740" t="s">
        <v>18182</v>
      </c>
      <c r="E1225" s="740" t="s">
        <v>18258</v>
      </c>
      <c r="F1225" s="740" t="s">
        <v>15398</v>
      </c>
      <c r="G1225" s="26">
        <v>1</v>
      </c>
      <c r="H1225" s="26" t="s">
        <v>15090</v>
      </c>
      <c r="I1225" s="26" t="s">
        <v>13007</v>
      </c>
      <c r="J1225" s="86" t="s">
        <v>158</v>
      </c>
      <c r="K1225" s="86"/>
      <c r="L1225" s="734"/>
      <c r="M1225" s="734" t="s">
        <v>18259</v>
      </c>
      <c r="N1225" s="64"/>
      <c r="O1225" s="86" t="s">
        <v>380</v>
      </c>
      <c r="P1225" s="86" t="s">
        <v>380</v>
      </c>
      <c r="Q1225" s="86" t="s">
        <v>18260</v>
      </c>
      <c r="R1225" s="86"/>
      <c r="S1225" s="86"/>
      <c r="T1225" s="180"/>
    </row>
    <row r="1226" spans="1:20" ht="16.5" customHeight="1">
      <c r="A1226" s="665"/>
      <c r="B1226" s="665"/>
      <c r="C1226" s="665"/>
      <c r="D1226" s="665"/>
      <c r="E1226" s="665"/>
      <c r="F1226" s="665"/>
      <c r="G1226" s="26">
        <v>2</v>
      </c>
      <c r="H1226" s="26" t="s">
        <v>13006</v>
      </c>
      <c r="I1226" s="26" t="s">
        <v>14698</v>
      </c>
      <c r="J1226" s="86" t="s">
        <v>158</v>
      </c>
      <c r="K1226" s="86"/>
      <c r="L1226" s="665"/>
      <c r="M1226" s="665"/>
      <c r="N1226" s="64"/>
      <c r="O1226" s="86" t="s">
        <v>380</v>
      </c>
      <c r="P1226" s="86" t="s">
        <v>380</v>
      </c>
      <c r="Q1226" s="86" t="s">
        <v>18260</v>
      </c>
      <c r="R1226" s="86"/>
      <c r="S1226" s="86"/>
      <c r="T1226" s="180"/>
    </row>
    <row r="1227" spans="1:20" ht="16.5" customHeight="1">
      <c r="A1227" s="665"/>
      <c r="B1227" s="665"/>
      <c r="C1227" s="665"/>
      <c r="D1227" s="665"/>
      <c r="E1227" s="665"/>
      <c r="F1227" s="665"/>
      <c r="G1227" s="26">
        <v>3</v>
      </c>
      <c r="H1227" s="26" t="s">
        <v>18263</v>
      </c>
      <c r="I1227" s="26" t="s">
        <v>15473</v>
      </c>
      <c r="J1227" s="86" t="s">
        <v>158</v>
      </c>
      <c r="K1227" s="86"/>
      <c r="L1227" s="665"/>
      <c r="M1227" s="665"/>
      <c r="N1227" s="64"/>
      <c r="O1227" s="86" t="s">
        <v>380</v>
      </c>
      <c r="P1227" s="86" t="s">
        <v>380</v>
      </c>
      <c r="Q1227" s="86" t="s">
        <v>18260</v>
      </c>
      <c r="R1227" s="86"/>
      <c r="S1227" s="86"/>
      <c r="T1227" s="180"/>
    </row>
    <row r="1228" spans="1:20" ht="16.5" customHeight="1">
      <c r="A1228" s="666"/>
      <c r="B1228" s="666"/>
      <c r="C1228" s="666"/>
      <c r="D1228" s="665"/>
      <c r="E1228" s="666"/>
      <c r="F1228" s="666"/>
      <c r="G1228" s="26">
        <v>4</v>
      </c>
      <c r="H1228" s="26" t="s">
        <v>15098</v>
      </c>
      <c r="I1228" s="26" t="s">
        <v>13007</v>
      </c>
      <c r="J1228" s="86" t="s">
        <v>158</v>
      </c>
      <c r="K1228" s="86"/>
      <c r="L1228" s="666"/>
      <c r="M1228" s="665"/>
      <c r="N1228" s="64"/>
      <c r="O1228" s="86" t="s">
        <v>380</v>
      </c>
      <c r="P1228" s="86" t="s">
        <v>380</v>
      </c>
      <c r="Q1228" s="86" t="s">
        <v>18260</v>
      </c>
      <c r="R1228" s="86"/>
      <c r="S1228" s="86"/>
      <c r="T1228" s="180"/>
    </row>
    <row r="1229" spans="1:20" ht="16.5" customHeight="1">
      <c r="A1229" s="735" t="s">
        <v>18267</v>
      </c>
      <c r="B1229" s="735" t="s">
        <v>363</v>
      </c>
      <c r="C1229" s="735" t="s">
        <v>365</v>
      </c>
      <c r="D1229" s="740" t="s">
        <v>18182</v>
      </c>
      <c r="E1229" s="740" t="s">
        <v>18268</v>
      </c>
      <c r="F1229" s="740" t="s">
        <v>15398</v>
      </c>
      <c r="G1229" s="26">
        <v>1</v>
      </c>
      <c r="H1229" s="26" t="s">
        <v>15090</v>
      </c>
      <c r="I1229" s="26" t="s">
        <v>13007</v>
      </c>
      <c r="J1229" s="86" t="s">
        <v>158</v>
      </c>
      <c r="K1229" s="86"/>
      <c r="L1229" s="734"/>
      <c r="M1229" s="665"/>
      <c r="N1229" s="64"/>
      <c r="O1229" s="86" t="s">
        <v>380</v>
      </c>
      <c r="P1229" s="86" t="s">
        <v>380</v>
      </c>
      <c r="Q1229" s="86" t="s">
        <v>18269</v>
      </c>
      <c r="R1229" s="86"/>
      <c r="S1229" s="86"/>
      <c r="T1229" s="180"/>
    </row>
    <row r="1230" spans="1:20" ht="27" customHeight="1">
      <c r="A1230" s="665"/>
      <c r="B1230" s="665"/>
      <c r="C1230" s="665"/>
      <c r="D1230" s="665"/>
      <c r="E1230" s="665"/>
      <c r="F1230" s="665"/>
      <c r="G1230" s="26">
        <v>2</v>
      </c>
      <c r="H1230" s="26" t="s">
        <v>13006</v>
      </c>
      <c r="I1230" s="26" t="s">
        <v>14698</v>
      </c>
      <c r="J1230" s="86" t="s">
        <v>158</v>
      </c>
      <c r="K1230" s="86"/>
      <c r="L1230" s="665"/>
      <c r="M1230" s="665"/>
      <c r="N1230" s="64"/>
      <c r="O1230" s="86" t="s">
        <v>380</v>
      </c>
      <c r="P1230" s="86" t="s">
        <v>380</v>
      </c>
      <c r="Q1230" s="86" t="s">
        <v>18269</v>
      </c>
      <c r="R1230" s="86"/>
      <c r="S1230" s="86"/>
      <c r="T1230" s="180"/>
    </row>
    <row r="1231" spans="1:20" ht="16.5" customHeight="1">
      <c r="A1231" s="665"/>
      <c r="B1231" s="665"/>
      <c r="C1231" s="665"/>
      <c r="D1231" s="665"/>
      <c r="E1231" s="665"/>
      <c r="F1231" s="665"/>
      <c r="G1231" s="26">
        <v>3</v>
      </c>
      <c r="H1231" s="26" t="s">
        <v>13059</v>
      </c>
      <c r="I1231" s="26" t="s">
        <v>14717</v>
      </c>
      <c r="J1231" s="86" t="s">
        <v>158</v>
      </c>
      <c r="K1231" s="86"/>
      <c r="L1231" s="665"/>
      <c r="M1231" s="665"/>
      <c r="N1231" s="64"/>
      <c r="O1231" s="86" t="s">
        <v>380</v>
      </c>
      <c r="P1231" s="86" t="s">
        <v>380</v>
      </c>
      <c r="Q1231" s="86" t="s">
        <v>18269</v>
      </c>
      <c r="R1231" s="86"/>
      <c r="S1231" s="86"/>
      <c r="T1231" s="180"/>
    </row>
    <row r="1232" spans="1:20" ht="27" customHeight="1">
      <c r="A1232" s="665"/>
      <c r="B1232" s="665"/>
      <c r="C1232" s="665"/>
      <c r="D1232" s="665"/>
      <c r="E1232" s="665"/>
      <c r="F1232" s="665"/>
      <c r="G1232" s="26">
        <v>4</v>
      </c>
      <c r="H1232" s="26" t="s">
        <v>18263</v>
      </c>
      <c r="I1232" s="26" t="s">
        <v>18192</v>
      </c>
      <c r="J1232" s="86" t="s">
        <v>158</v>
      </c>
      <c r="K1232" s="86"/>
      <c r="L1232" s="665"/>
      <c r="M1232" s="665"/>
      <c r="N1232" s="64"/>
      <c r="O1232" s="86" t="s">
        <v>380</v>
      </c>
      <c r="P1232" s="86" t="s">
        <v>380</v>
      </c>
      <c r="Q1232" s="86" t="s">
        <v>18269</v>
      </c>
      <c r="R1232" s="86"/>
      <c r="S1232" s="86"/>
      <c r="T1232" s="180"/>
    </row>
    <row r="1233" spans="1:20" ht="16.5" customHeight="1">
      <c r="A1233" s="666"/>
      <c r="B1233" s="666"/>
      <c r="C1233" s="666"/>
      <c r="D1233" s="665"/>
      <c r="E1233" s="666"/>
      <c r="F1233" s="666"/>
      <c r="G1233" s="26">
        <v>5</v>
      </c>
      <c r="H1233" s="26" t="s">
        <v>15098</v>
      </c>
      <c r="I1233" s="26" t="s">
        <v>13007</v>
      </c>
      <c r="J1233" s="86" t="s">
        <v>158</v>
      </c>
      <c r="K1233" s="86"/>
      <c r="L1233" s="666"/>
      <c r="M1233" s="665"/>
      <c r="N1233" s="64"/>
      <c r="O1233" s="86" t="s">
        <v>380</v>
      </c>
      <c r="P1233" s="86" t="s">
        <v>380</v>
      </c>
      <c r="Q1233" s="86" t="s">
        <v>18269</v>
      </c>
      <c r="R1233" s="86"/>
      <c r="S1233" s="86"/>
      <c r="T1233" s="180"/>
    </row>
    <row r="1234" spans="1:20" ht="16.5" customHeight="1">
      <c r="A1234" s="735" t="s">
        <v>18270</v>
      </c>
      <c r="B1234" s="735" t="s">
        <v>363</v>
      </c>
      <c r="C1234" s="735" t="s">
        <v>365</v>
      </c>
      <c r="D1234" s="740" t="s">
        <v>18182</v>
      </c>
      <c r="E1234" s="740" t="s">
        <v>18271</v>
      </c>
      <c r="F1234" s="740" t="s">
        <v>15398</v>
      </c>
      <c r="G1234" s="26">
        <v>1</v>
      </c>
      <c r="H1234" s="26" t="s">
        <v>15090</v>
      </c>
      <c r="I1234" s="26" t="s">
        <v>13007</v>
      </c>
      <c r="J1234" s="86" t="s">
        <v>158</v>
      </c>
      <c r="K1234" s="86"/>
      <c r="L1234" s="734"/>
      <c r="M1234" s="665"/>
      <c r="N1234" s="64"/>
      <c r="O1234" s="86" t="s">
        <v>380</v>
      </c>
      <c r="P1234" s="86" t="s">
        <v>380</v>
      </c>
      <c r="Q1234" s="86" t="s">
        <v>18272</v>
      </c>
      <c r="R1234" s="86"/>
      <c r="S1234" s="86"/>
      <c r="T1234" s="180"/>
    </row>
    <row r="1235" spans="1:20" ht="16.5" customHeight="1">
      <c r="A1235" s="665"/>
      <c r="B1235" s="665"/>
      <c r="C1235" s="665"/>
      <c r="D1235" s="665"/>
      <c r="E1235" s="665"/>
      <c r="F1235" s="665"/>
      <c r="G1235" s="26">
        <v>2</v>
      </c>
      <c r="H1235" s="26" t="s">
        <v>13059</v>
      </c>
      <c r="I1235" s="26" t="s">
        <v>14717</v>
      </c>
      <c r="J1235" s="86" t="s">
        <v>158</v>
      </c>
      <c r="K1235" s="86"/>
      <c r="L1235" s="665"/>
      <c r="M1235" s="665"/>
      <c r="N1235" s="64"/>
      <c r="O1235" s="86" t="s">
        <v>380</v>
      </c>
      <c r="P1235" s="86" t="s">
        <v>380</v>
      </c>
      <c r="Q1235" s="86" t="s">
        <v>18272</v>
      </c>
      <c r="R1235" s="86"/>
      <c r="S1235" s="86"/>
      <c r="T1235" s="180"/>
    </row>
    <row r="1236" spans="1:20" ht="16.5" customHeight="1">
      <c r="A1236" s="665"/>
      <c r="B1236" s="665"/>
      <c r="C1236" s="665"/>
      <c r="D1236" s="665"/>
      <c r="E1236" s="665"/>
      <c r="F1236" s="665"/>
      <c r="G1236" s="26">
        <v>3</v>
      </c>
      <c r="H1236" s="26" t="s">
        <v>15367</v>
      </c>
      <c r="I1236" s="26" t="s">
        <v>15368</v>
      </c>
      <c r="J1236" s="86" t="s">
        <v>158</v>
      </c>
      <c r="K1236" s="86"/>
      <c r="L1236" s="665"/>
      <c r="M1236" s="665"/>
      <c r="N1236" s="64"/>
      <c r="O1236" s="86" t="s">
        <v>380</v>
      </c>
      <c r="P1236" s="86" t="s">
        <v>380</v>
      </c>
      <c r="Q1236" s="86" t="s">
        <v>18272</v>
      </c>
      <c r="R1236" s="86"/>
      <c r="S1236" s="86"/>
      <c r="T1236" s="180"/>
    </row>
    <row r="1237" spans="1:20" ht="16.5" customHeight="1">
      <c r="A1237" s="665"/>
      <c r="B1237" s="665"/>
      <c r="C1237" s="665"/>
      <c r="D1237" s="665"/>
      <c r="E1237" s="665"/>
      <c r="F1237" s="665"/>
      <c r="G1237" s="26">
        <v>4</v>
      </c>
      <c r="H1237" s="26" t="s">
        <v>18263</v>
      </c>
      <c r="I1237" s="26" t="s">
        <v>18192</v>
      </c>
      <c r="J1237" s="86" t="s">
        <v>158</v>
      </c>
      <c r="K1237" s="86"/>
      <c r="L1237" s="665"/>
      <c r="M1237" s="665"/>
      <c r="N1237" s="64"/>
      <c r="O1237" s="86" t="s">
        <v>380</v>
      </c>
      <c r="P1237" s="86" t="s">
        <v>380</v>
      </c>
      <c r="Q1237" s="86" t="s">
        <v>18272</v>
      </c>
      <c r="R1237" s="86"/>
      <c r="S1237" s="86"/>
      <c r="T1237" s="180"/>
    </row>
    <row r="1238" spans="1:20" ht="16.5" customHeight="1">
      <c r="A1238" s="666"/>
      <c r="B1238" s="666"/>
      <c r="C1238" s="666"/>
      <c r="D1238" s="665"/>
      <c r="E1238" s="666"/>
      <c r="F1238" s="666"/>
      <c r="G1238" s="26">
        <v>5</v>
      </c>
      <c r="H1238" s="26" t="s">
        <v>15098</v>
      </c>
      <c r="I1238" s="26" t="s">
        <v>13007</v>
      </c>
      <c r="J1238" s="86" t="s">
        <v>158</v>
      </c>
      <c r="K1238" s="86"/>
      <c r="L1238" s="666"/>
      <c r="M1238" s="665"/>
      <c r="N1238" s="64"/>
      <c r="O1238" s="86" t="s">
        <v>380</v>
      </c>
      <c r="P1238" s="86" t="s">
        <v>380</v>
      </c>
      <c r="Q1238" s="86" t="s">
        <v>18272</v>
      </c>
      <c r="R1238" s="86"/>
      <c r="S1238" s="86"/>
      <c r="T1238" s="180"/>
    </row>
    <row r="1239" spans="1:20" ht="16.5" customHeight="1">
      <c r="A1239" s="735" t="s">
        <v>18274</v>
      </c>
      <c r="B1239" s="735" t="s">
        <v>363</v>
      </c>
      <c r="C1239" s="735" t="s">
        <v>365</v>
      </c>
      <c r="D1239" s="740" t="s">
        <v>18182</v>
      </c>
      <c r="E1239" s="740" t="s">
        <v>18206</v>
      </c>
      <c r="F1239" s="740" t="s">
        <v>15398</v>
      </c>
      <c r="G1239" s="26">
        <v>1</v>
      </c>
      <c r="H1239" s="26" t="s">
        <v>15090</v>
      </c>
      <c r="I1239" s="26" t="s">
        <v>13007</v>
      </c>
      <c r="J1239" s="86" t="s">
        <v>158</v>
      </c>
      <c r="K1239" s="86"/>
      <c r="L1239" s="734"/>
      <c r="M1239" s="665"/>
      <c r="N1239" s="64"/>
      <c r="O1239" s="86" t="s">
        <v>380</v>
      </c>
      <c r="P1239" s="86" t="s">
        <v>380</v>
      </c>
      <c r="Q1239" s="86" t="s">
        <v>18275</v>
      </c>
      <c r="R1239" s="86"/>
      <c r="S1239" s="86"/>
      <c r="T1239" s="180"/>
    </row>
    <row r="1240" spans="1:20" ht="16.5" customHeight="1">
      <c r="A1240" s="665"/>
      <c r="B1240" s="665"/>
      <c r="C1240" s="665"/>
      <c r="D1240" s="665"/>
      <c r="E1240" s="665"/>
      <c r="F1240" s="665"/>
      <c r="G1240" s="26">
        <v>2</v>
      </c>
      <c r="H1240" s="26" t="s">
        <v>13006</v>
      </c>
      <c r="I1240" s="26" t="s">
        <v>14698</v>
      </c>
      <c r="J1240" s="86" t="s">
        <v>158</v>
      </c>
      <c r="K1240" s="86"/>
      <c r="L1240" s="665"/>
      <c r="M1240" s="665"/>
      <c r="N1240" s="64"/>
      <c r="O1240" s="86" t="s">
        <v>380</v>
      </c>
      <c r="P1240" s="86" t="s">
        <v>380</v>
      </c>
      <c r="Q1240" s="86" t="s">
        <v>18275</v>
      </c>
      <c r="R1240" s="86"/>
      <c r="S1240" s="86"/>
      <c r="T1240" s="180"/>
    </row>
    <row r="1241" spans="1:20" ht="16.5" customHeight="1">
      <c r="A1241" s="665"/>
      <c r="B1241" s="665"/>
      <c r="C1241" s="665"/>
      <c r="D1241" s="665"/>
      <c r="E1241" s="665"/>
      <c r="F1241" s="665"/>
      <c r="G1241" s="26">
        <v>3</v>
      </c>
      <c r="H1241" s="26" t="s">
        <v>13108</v>
      </c>
      <c r="I1241" s="26" t="s">
        <v>14730</v>
      </c>
      <c r="J1241" s="86" t="s">
        <v>158</v>
      </c>
      <c r="K1241" s="86"/>
      <c r="L1241" s="665"/>
      <c r="M1241" s="665"/>
      <c r="N1241" s="64"/>
      <c r="O1241" s="86" t="s">
        <v>380</v>
      </c>
      <c r="P1241" s="86" t="s">
        <v>380</v>
      </c>
      <c r="Q1241" s="86" t="s">
        <v>18275</v>
      </c>
      <c r="R1241" s="86"/>
      <c r="S1241" s="86"/>
      <c r="T1241" s="180"/>
    </row>
    <row r="1242" spans="1:20" ht="16.5" customHeight="1">
      <c r="A1242" s="665"/>
      <c r="B1242" s="665"/>
      <c r="C1242" s="665"/>
      <c r="D1242" s="665"/>
      <c r="E1242" s="665"/>
      <c r="F1242" s="665"/>
      <c r="G1242" s="26">
        <v>4</v>
      </c>
      <c r="H1242" s="26" t="s">
        <v>18263</v>
      </c>
      <c r="I1242" s="26" t="s">
        <v>15473</v>
      </c>
      <c r="J1242" s="86" t="s">
        <v>158</v>
      </c>
      <c r="K1242" s="86"/>
      <c r="L1242" s="665"/>
      <c r="M1242" s="665"/>
      <c r="N1242" s="64"/>
      <c r="O1242" s="86" t="s">
        <v>380</v>
      </c>
      <c r="P1242" s="86" t="s">
        <v>380</v>
      </c>
      <c r="Q1242" s="86" t="s">
        <v>18275</v>
      </c>
      <c r="R1242" s="86"/>
      <c r="S1242" s="86"/>
      <c r="T1242" s="180"/>
    </row>
    <row r="1243" spans="1:20" ht="16.5" customHeight="1">
      <c r="A1243" s="666"/>
      <c r="B1243" s="666"/>
      <c r="C1243" s="666"/>
      <c r="D1243" s="665"/>
      <c r="E1243" s="666"/>
      <c r="F1243" s="666"/>
      <c r="G1243" s="26">
        <v>5</v>
      </c>
      <c r="H1243" s="26" t="s">
        <v>15098</v>
      </c>
      <c r="I1243" s="26" t="s">
        <v>13007</v>
      </c>
      <c r="J1243" s="86" t="s">
        <v>158</v>
      </c>
      <c r="K1243" s="86"/>
      <c r="L1243" s="666"/>
      <c r="M1243" s="666"/>
      <c r="N1243" s="64"/>
      <c r="O1243" s="86" t="s">
        <v>380</v>
      </c>
      <c r="P1243" s="86" t="s">
        <v>380</v>
      </c>
      <c r="Q1243" s="86" t="s">
        <v>18275</v>
      </c>
      <c r="R1243" s="86"/>
      <c r="S1243" s="86"/>
      <c r="T1243" s="180"/>
    </row>
    <row r="1244" spans="1:20" ht="16.5" customHeight="1">
      <c r="A1244" s="395" t="s">
        <v>18280</v>
      </c>
      <c r="B1244" s="7"/>
      <c r="C1244" s="434"/>
      <c r="D1244" s="393"/>
      <c r="E1244" s="393"/>
      <c r="F1244" s="393"/>
      <c r="G1244" s="392"/>
      <c r="H1244" s="393"/>
      <c r="I1244" s="394"/>
      <c r="J1244" s="392"/>
      <c r="K1244" s="394"/>
      <c r="L1244" s="395"/>
      <c r="M1244" s="493"/>
      <c r="N1244" s="64"/>
      <c r="O1244" s="493"/>
      <c r="P1244" s="493"/>
      <c r="Q1244" s="394"/>
      <c r="R1244" s="493"/>
      <c r="S1244" s="493"/>
      <c r="T1244" s="180"/>
    </row>
    <row r="1245" spans="1:20" ht="42" customHeight="1">
      <c r="A1245" s="735" t="s">
        <v>18281</v>
      </c>
      <c r="B1245" s="735" t="s">
        <v>363</v>
      </c>
      <c r="C1245" s="735" t="s">
        <v>365</v>
      </c>
      <c r="D1245" s="740" t="s">
        <v>18282</v>
      </c>
      <c r="E1245" s="740" t="s">
        <v>18283</v>
      </c>
      <c r="F1245" s="740" t="s">
        <v>15398</v>
      </c>
      <c r="G1245" s="26">
        <v>1</v>
      </c>
      <c r="H1245" s="26" t="s">
        <v>13006</v>
      </c>
      <c r="I1245" s="26" t="s">
        <v>14698</v>
      </c>
      <c r="J1245" s="86" t="s">
        <v>158</v>
      </c>
      <c r="K1245" s="86"/>
      <c r="L1245" s="734"/>
      <c r="M1245" s="86"/>
      <c r="N1245" s="64"/>
      <c r="O1245" s="86" t="s">
        <v>380</v>
      </c>
      <c r="P1245" s="86" t="s">
        <v>380</v>
      </c>
      <c r="Q1245" s="86" t="s">
        <v>18284</v>
      </c>
      <c r="R1245" s="86"/>
      <c r="S1245" s="86"/>
      <c r="T1245" s="180"/>
    </row>
    <row r="1246" spans="1:20" ht="42" customHeight="1">
      <c r="A1246" s="666"/>
      <c r="B1246" s="666"/>
      <c r="C1246" s="666"/>
      <c r="D1246" s="666"/>
      <c r="E1246" s="666"/>
      <c r="F1246" s="666"/>
      <c r="G1246" s="26">
        <v>2</v>
      </c>
      <c r="H1246" s="26" t="s">
        <v>18285</v>
      </c>
      <c r="I1246" s="26" t="s">
        <v>18286</v>
      </c>
      <c r="J1246" s="86" t="s">
        <v>158</v>
      </c>
      <c r="K1246" s="86"/>
      <c r="L1246" s="666"/>
      <c r="M1246" s="86"/>
      <c r="N1246" s="64"/>
      <c r="O1246" s="86" t="s">
        <v>380</v>
      </c>
      <c r="P1246" s="86" t="s">
        <v>380</v>
      </c>
      <c r="Q1246" s="86" t="s">
        <v>18284</v>
      </c>
      <c r="R1246" s="86"/>
      <c r="S1246" s="86"/>
      <c r="T1246" s="180"/>
    </row>
    <row r="1247" spans="1:20" ht="42" customHeight="1">
      <c r="A1247" s="735" t="s">
        <v>18287</v>
      </c>
      <c r="B1247" s="735" t="s">
        <v>363</v>
      </c>
      <c r="C1247" s="735" t="s">
        <v>365</v>
      </c>
      <c r="D1247" s="740" t="s">
        <v>18282</v>
      </c>
      <c r="E1247" s="740" t="s">
        <v>18288</v>
      </c>
      <c r="F1247" s="740" t="s">
        <v>15398</v>
      </c>
      <c r="G1247" s="26">
        <v>1</v>
      </c>
      <c r="H1247" s="26" t="s">
        <v>13006</v>
      </c>
      <c r="I1247" s="26" t="s">
        <v>14698</v>
      </c>
      <c r="J1247" s="86" t="s">
        <v>158</v>
      </c>
      <c r="K1247" s="86"/>
      <c r="L1247" s="734"/>
      <c r="M1247" s="86"/>
      <c r="N1247" s="64"/>
      <c r="O1247" s="86" t="s">
        <v>380</v>
      </c>
      <c r="P1247" s="86" t="s">
        <v>380</v>
      </c>
      <c r="Q1247" s="86" t="s">
        <v>18289</v>
      </c>
      <c r="R1247" s="86"/>
      <c r="S1247" s="86"/>
      <c r="T1247" s="180"/>
    </row>
    <row r="1248" spans="1:20" ht="42" customHeight="1">
      <c r="A1248" s="666"/>
      <c r="B1248" s="666"/>
      <c r="C1248" s="666"/>
      <c r="D1248" s="666"/>
      <c r="E1248" s="666"/>
      <c r="F1248" s="666"/>
      <c r="G1248" s="26">
        <v>2</v>
      </c>
      <c r="H1248" s="26" t="s">
        <v>18291</v>
      </c>
      <c r="I1248" s="26" t="s">
        <v>18292</v>
      </c>
      <c r="J1248" s="86" t="s">
        <v>158</v>
      </c>
      <c r="K1248" s="86"/>
      <c r="L1248" s="666"/>
      <c r="M1248" s="86"/>
      <c r="N1248" s="64"/>
      <c r="O1248" s="86" t="s">
        <v>380</v>
      </c>
      <c r="P1248" s="86" t="s">
        <v>380</v>
      </c>
      <c r="Q1248" s="86" t="s">
        <v>18289</v>
      </c>
      <c r="R1248" s="86"/>
      <c r="S1248" s="86"/>
      <c r="T1248" s="180"/>
    </row>
    <row r="1249" spans="1:20" ht="42" customHeight="1">
      <c r="A1249" s="735" t="s">
        <v>18295</v>
      </c>
      <c r="B1249" s="735" t="s">
        <v>363</v>
      </c>
      <c r="C1249" s="735" t="s">
        <v>365</v>
      </c>
      <c r="D1249" s="740" t="s">
        <v>18297</v>
      </c>
      <c r="E1249" s="740" t="s">
        <v>18298</v>
      </c>
      <c r="F1249" s="740" t="s">
        <v>15398</v>
      </c>
      <c r="G1249" s="26">
        <v>1</v>
      </c>
      <c r="H1249" s="26" t="s">
        <v>13006</v>
      </c>
      <c r="I1249" s="26" t="s">
        <v>14698</v>
      </c>
      <c r="J1249" s="86" t="s">
        <v>158</v>
      </c>
      <c r="K1249" s="86"/>
      <c r="L1249" s="734"/>
      <c r="M1249" s="734" t="s">
        <v>18300</v>
      </c>
      <c r="N1249" s="64"/>
      <c r="O1249" s="86" t="s">
        <v>380</v>
      </c>
      <c r="P1249" s="86" t="s">
        <v>380</v>
      </c>
      <c r="Q1249" s="86" t="s">
        <v>18301</v>
      </c>
      <c r="R1249" s="86"/>
      <c r="S1249" s="86"/>
      <c r="T1249" s="180"/>
    </row>
    <row r="1250" spans="1:20" ht="42" customHeight="1">
      <c r="A1250" s="666"/>
      <c r="B1250" s="666"/>
      <c r="C1250" s="666"/>
      <c r="D1250" s="665"/>
      <c r="E1250" s="666"/>
      <c r="F1250" s="666"/>
      <c r="G1250" s="26">
        <v>2</v>
      </c>
      <c r="H1250" s="26" t="s">
        <v>18302</v>
      </c>
      <c r="I1250" s="26" t="s">
        <v>15473</v>
      </c>
      <c r="J1250" s="86" t="s">
        <v>158</v>
      </c>
      <c r="K1250" s="86"/>
      <c r="L1250" s="666"/>
      <c r="M1250" s="665"/>
      <c r="N1250" s="64"/>
      <c r="O1250" s="86" t="s">
        <v>380</v>
      </c>
      <c r="P1250" s="86" t="s">
        <v>380</v>
      </c>
      <c r="Q1250" s="86" t="s">
        <v>18301</v>
      </c>
      <c r="R1250" s="86"/>
      <c r="S1250" s="86"/>
      <c r="T1250" s="180"/>
    </row>
    <row r="1251" spans="1:20" ht="42" customHeight="1">
      <c r="A1251" s="735" t="s">
        <v>18304</v>
      </c>
      <c r="B1251" s="735" t="s">
        <v>363</v>
      </c>
      <c r="C1251" s="735" t="s">
        <v>365</v>
      </c>
      <c r="D1251" s="740" t="s">
        <v>18297</v>
      </c>
      <c r="E1251" s="740" t="s">
        <v>18305</v>
      </c>
      <c r="F1251" s="740" t="s">
        <v>15398</v>
      </c>
      <c r="G1251" s="26">
        <v>1</v>
      </c>
      <c r="H1251" s="26" t="s">
        <v>13006</v>
      </c>
      <c r="I1251" s="26" t="s">
        <v>14698</v>
      </c>
      <c r="J1251" s="86" t="s">
        <v>158</v>
      </c>
      <c r="K1251" s="86"/>
      <c r="L1251" s="734"/>
      <c r="M1251" s="665"/>
      <c r="N1251" s="64"/>
      <c r="O1251" s="86" t="s">
        <v>380</v>
      </c>
      <c r="P1251" s="86" t="s">
        <v>380</v>
      </c>
      <c r="Q1251" s="86" t="s">
        <v>18306</v>
      </c>
      <c r="R1251" s="86"/>
      <c r="S1251" s="86"/>
      <c r="T1251" s="180"/>
    </row>
    <row r="1252" spans="1:20" ht="42" customHeight="1">
      <c r="A1252" s="666"/>
      <c r="B1252" s="666"/>
      <c r="C1252" s="666"/>
      <c r="D1252" s="665"/>
      <c r="E1252" s="666"/>
      <c r="F1252" s="666"/>
      <c r="G1252" s="26">
        <v>2</v>
      </c>
      <c r="H1252" s="26" t="s">
        <v>18307</v>
      </c>
      <c r="I1252" s="26" t="s">
        <v>18292</v>
      </c>
      <c r="J1252" s="86" t="s">
        <v>158</v>
      </c>
      <c r="K1252" s="86"/>
      <c r="L1252" s="666"/>
      <c r="M1252" s="666"/>
      <c r="N1252" s="64"/>
      <c r="O1252" s="86" t="s">
        <v>380</v>
      </c>
      <c r="P1252" s="86" t="s">
        <v>380</v>
      </c>
      <c r="Q1252" s="86" t="s">
        <v>18306</v>
      </c>
      <c r="R1252" s="86"/>
      <c r="S1252" s="86"/>
      <c r="T1252" s="180"/>
    </row>
    <row r="1253" spans="1:20" ht="16.5" customHeight="1">
      <c r="A1253" s="395" t="s">
        <v>18308</v>
      </c>
      <c r="B1253" s="434"/>
      <c r="C1253" s="434"/>
      <c r="D1253" s="393"/>
      <c r="E1253" s="393"/>
      <c r="F1253" s="393"/>
      <c r="G1253" s="392"/>
      <c r="H1253" s="393"/>
      <c r="I1253" s="394"/>
      <c r="J1253" s="392"/>
      <c r="K1253" s="394"/>
      <c r="L1253" s="395"/>
      <c r="M1253" s="493"/>
      <c r="N1253" s="64"/>
      <c r="O1253" s="493"/>
      <c r="P1253" s="493"/>
      <c r="Q1253" s="394"/>
      <c r="R1253" s="493"/>
      <c r="S1253" s="493"/>
      <c r="T1253" s="180"/>
    </row>
    <row r="1254" spans="1:20" ht="16.5" customHeight="1">
      <c r="A1254" s="395" t="s">
        <v>18310</v>
      </c>
      <c r="B1254" s="434"/>
      <c r="C1254" s="434"/>
      <c r="D1254" s="393"/>
      <c r="E1254" s="393"/>
      <c r="F1254" s="393"/>
      <c r="G1254" s="392"/>
      <c r="H1254" s="393"/>
      <c r="I1254" s="394"/>
      <c r="J1254" s="392"/>
      <c r="K1254" s="394"/>
      <c r="L1254" s="395"/>
      <c r="M1254" s="493"/>
      <c r="N1254" s="64"/>
      <c r="O1254" s="493"/>
      <c r="P1254" s="493"/>
      <c r="Q1254" s="394"/>
      <c r="R1254" s="493"/>
      <c r="S1254" s="493"/>
      <c r="T1254" s="180"/>
    </row>
    <row r="1255" spans="1:20" ht="39.75" customHeight="1">
      <c r="A1255" s="735" t="s">
        <v>18311</v>
      </c>
      <c r="B1255" s="735" t="s">
        <v>363</v>
      </c>
      <c r="C1255" s="735" t="s">
        <v>365</v>
      </c>
      <c r="D1255" s="740" t="s">
        <v>18312</v>
      </c>
      <c r="E1255" s="740" t="s">
        <v>18313</v>
      </c>
      <c r="F1255" s="740" t="s">
        <v>15398</v>
      </c>
      <c r="G1255" s="26">
        <v>1</v>
      </c>
      <c r="H1255" s="26" t="s">
        <v>13006</v>
      </c>
      <c r="I1255" s="26" t="s">
        <v>13007</v>
      </c>
      <c r="J1255" s="86" t="s">
        <v>158</v>
      </c>
      <c r="K1255" s="86"/>
      <c r="L1255" s="734"/>
      <c r="M1255" s="178"/>
      <c r="N1255" s="64"/>
      <c r="O1255" s="86" t="s">
        <v>380</v>
      </c>
      <c r="P1255" s="86" t="s">
        <v>380</v>
      </c>
      <c r="Q1255" s="86" t="s">
        <v>18314</v>
      </c>
      <c r="R1255" s="86"/>
      <c r="S1255" s="86"/>
      <c r="T1255" s="180"/>
    </row>
    <row r="1256" spans="1:20" ht="39.75" customHeight="1">
      <c r="A1256" s="666"/>
      <c r="B1256" s="666"/>
      <c r="C1256" s="666"/>
      <c r="D1256" s="666"/>
      <c r="E1256" s="666"/>
      <c r="F1256" s="666"/>
      <c r="G1256" s="26">
        <v>2</v>
      </c>
      <c r="H1256" s="26" t="s">
        <v>18315</v>
      </c>
      <c r="I1256" s="26" t="s">
        <v>18316</v>
      </c>
      <c r="J1256" s="86" t="s">
        <v>158</v>
      </c>
      <c r="K1256" s="86"/>
      <c r="L1256" s="666"/>
      <c r="M1256" s="178"/>
      <c r="N1256" s="64"/>
      <c r="O1256" s="86" t="s">
        <v>380</v>
      </c>
      <c r="P1256" s="86" t="s">
        <v>380</v>
      </c>
      <c r="Q1256" s="86" t="s">
        <v>18314</v>
      </c>
      <c r="R1256" s="86"/>
      <c r="S1256" s="86"/>
      <c r="T1256" s="180"/>
    </row>
    <row r="1257" spans="1:20" ht="16.5" customHeight="1">
      <c r="A1257" s="26" t="s">
        <v>18317</v>
      </c>
      <c r="B1257" s="26" t="s">
        <v>363</v>
      </c>
      <c r="C1257" s="26" t="s">
        <v>365</v>
      </c>
      <c r="D1257" s="333" t="s">
        <v>18312</v>
      </c>
      <c r="E1257" s="333" t="s">
        <v>18318</v>
      </c>
      <c r="F1257" s="333" t="s">
        <v>15398</v>
      </c>
      <c r="G1257" s="26">
        <v>1</v>
      </c>
      <c r="H1257" s="26" t="s">
        <v>18319</v>
      </c>
      <c r="I1257" s="26" t="s">
        <v>18316</v>
      </c>
      <c r="J1257" s="86" t="s">
        <v>158</v>
      </c>
      <c r="K1257" s="86"/>
      <c r="L1257" s="86"/>
      <c r="M1257" s="86"/>
      <c r="N1257" s="64"/>
      <c r="O1257" s="86" t="s">
        <v>380</v>
      </c>
      <c r="P1257" s="86" t="s">
        <v>380</v>
      </c>
      <c r="Q1257" s="86" t="s">
        <v>18320</v>
      </c>
      <c r="R1257" s="86"/>
      <c r="S1257" s="86"/>
      <c r="T1257" s="180"/>
    </row>
    <row r="1258" spans="1:20" ht="46.5" customHeight="1">
      <c r="A1258" s="735" t="s">
        <v>18321</v>
      </c>
      <c r="B1258" s="735" t="s">
        <v>363</v>
      </c>
      <c r="C1258" s="735" t="s">
        <v>365</v>
      </c>
      <c r="D1258" s="740" t="s">
        <v>18312</v>
      </c>
      <c r="E1258" s="740" t="s">
        <v>18322</v>
      </c>
      <c r="F1258" s="740" t="s">
        <v>15398</v>
      </c>
      <c r="G1258" s="26">
        <v>1</v>
      </c>
      <c r="H1258" s="26" t="s">
        <v>13059</v>
      </c>
      <c r="I1258" s="26" t="s">
        <v>13007</v>
      </c>
      <c r="J1258" s="86" t="s">
        <v>158</v>
      </c>
      <c r="K1258" s="86"/>
      <c r="L1258" s="734"/>
      <c r="M1258" s="86"/>
      <c r="N1258" s="64"/>
      <c r="O1258" s="86" t="s">
        <v>380</v>
      </c>
      <c r="P1258" s="86" t="s">
        <v>380</v>
      </c>
      <c r="Q1258" s="86" t="s">
        <v>18323</v>
      </c>
      <c r="R1258" s="86"/>
      <c r="S1258" s="86"/>
      <c r="T1258" s="180"/>
    </row>
    <row r="1259" spans="1:20" ht="46.5" customHeight="1">
      <c r="A1259" s="666"/>
      <c r="B1259" s="666"/>
      <c r="C1259" s="666"/>
      <c r="D1259" s="666"/>
      <c r="E1259" s="666"/>
      <c r="F1259" s="666"/>
      <c r="G1259" s="26">
        <v>2</v>
      </c>
      <c r="H1259" s="26" t="s">
        <v>18315</v>
      </c>
      <c r="I1259" s="26" t="s">
        <v>18324</v>
      </c>
      <c r="J1259" s="86" t="s">
        <v>158</v>
      </c>
      <c r="K1259" s="86"/>
      <c r="L1259" s="666"/>
      <c r="M1259" s="86"/>
      <c r="N1259" s="64"/>
      <c r="O1259" s="86" t="s">
        <v>380</v>
      </c>
      <c r="P1259" s="86" t="s">
        <v>380</v>
      </c>
      <c r="Q1259" s="86" t="s">
        <v>18323</v>
      </c>
      <c r="R1259" s="86"/>
      <c r="S1259" s="86"/>
      <c r="T1259" s="180"/>
    </row>
    <row r="1260" spans="1:20" ht="46.5" customHeight="1">
      <c r="A1260" s="735" t="s">
        <v>18326</v>
      </c>
      <c r="B1260" s="735" t="s">
        <v>363</v>
      </c>
      <c r="C1260" s="735" t="s">
        <v>365</v>
      </c>
      <c r="D1260" s="740" t="s">
        <v>18312</v>
      </c>
      <c r="E1260" s="740" t="s">
        <v>18328</v>
      </c>
      <c r="F1260" s="740" t="s">
        <v>15398</v>
      </c>
      <c r="G1260" s="26">
        <v>1</v>
      </c>
      <c r="H1260" s="26" t="s">
        <v>13059</v>
      </c>
      <c r="I1260" s="26" t="s">
        <v>13007</v>
      </c>
      <c r="J1260" s="86" t="s">
        <v>158</v>
      </c>
      <c r="K1260" s="86"/>
      <c r="L1260" s="734"/>
      <c r="M1260" s="86"/>
      <c r="N1260" s="64"/>
      <c r="O1260" s="86" t="s">
        <v>380</v>
      </c>
      <c r="P1260" s="86" t="s">
        <v>380</v>
      </c>
      <c r="Q1260" s="86" t="s">
        <v>18332</v>
      </c>
      <c r="R1260" s="86"/>
      <c r="S1260" s="86"/>
      <c r="T1260" s="180"/>
    </row>
    <row r="1261" spans="1:20" ht="46.5" customHeight="1">
      <c r="A1261" s="666"/>
      <c r="B1261" s="666"/>
      <c r="C1261" s="666"/>
      <c r="D1261" s="666"/>
      <c r="E1261" s="666"/>
      <c r="F1261" s="666"/>
      <c r="G1261" s="26">
        <v>2</v>
      </c>
      <c r="H1261" s="26" t="s">
        <v>18319</v>
      </c>
      <c r="I1261" s="26" t="s">
        <v>18333</v>
      </c>
      <c r="J1261" s="86" t="s">
        <v>158</v>
      </c>
      <c r="K1261" s="86"/>
      <c r="L1261" s="666"/>
      <c r="M1261" s="86"/>
      <c r="N1261" s="64"/>
      <c r="O1261" s="86" t="s">
        <v>380</v>
      </c>
      <c r="P1261" s="86" t="s">
        <v>380</v>
      </c>
      <c r="Q1261" s="86" t="s">
        <v>18332</v>
      </c>
      <c r="R1261" s="86"/>
      <c r="S1261" s="86"/>
      <c r="T1261" s="180"/>
    </row>
    <row r="1262" spans="1:20" ht="46.5" customHeight="1">
      <c r="A1262" s="735" t="s">
        <v>18336</v>
      </c>
      <c r="B1262" s="735" t="s">
        <v>363</v>
      </c>
      <c r="C1262" s="735" t="s">
        <v>365</v>
      </c>
      <c r="D1262" s="740" t="s">
        <v>18312</v>
      </c>
      <c r="E1262" s="740" t="s">
        <v>18337</v>
      </c>
      <c r="F1262" s="740" t="s">
        <v>15398</v>
      </c>
      <c r="G1262" s="26">
        <v>1</v>
      </c>
      <c r="H1262" s="26" t="s">
        <v>13108</v>
      </c>
      <c r="I1262" s="26" t="s">
        <v>13007</v>
      </c>
      <c r="J1262" s="86" t="s">
        <v>158</v>
      </c>
      <c r="K1262" s="86"/>
      <c r="L1262" s="734"/>
      <c r="M1262" s="86"/>
      <c r="N1262" s="64"/>
      <c r="O1262" s="86" t="s">
        <v>380</v>
      </c>
      <c r="P1262" s="86" t="s">
        <v>380</v>
      </c>
      <c r="Q1262" s="86" t="s">
        <v>18338</v>
      </c>
      <c r="R1262" s="86"/>
      <c r="S1262" s="86"/>
      <c r="T1262" s="180"/>
    </row>
    <row r="1263" spans="1:20" ht="46.5" customHeight="1">
      <c r="A1263" s="666"/>
      <c r="B1263" s="666"/>
      <c r="C1263" s="666"/>
      <c r="D1263" s="666"/>
      <c r="E1263" s="666"/>
      <c r="F1263" s="666"/>
      <c r="G1263" s="26">
        <v>2</v>
      </c>
      <c r="H1263" s="26" t="s">
        <v>18315</v>
      </c>
      <c r="I1263" s="26" t="s">
        <v>18324</v>
      </c>
      <c r="J1263" s="86" t="s">
        <v>158</v>
      </c>
      <c r="K1263" s="86"/>
      <c r="L1263" s="666"/>
      <c r="M1263" s="86"/>
      <c r="N1263" s="64"/>
      <c r="O1263" s="86" t="s">
        <v>380</v>
      </c>
      <c r="P1263" s="86" t="s">
        <v>380</v>
      </c>
      <c r="Q1263" s="86" t="s">
        <v>18338</v>
      </c>
      <c r="R1263" s="86"/>
      <c r="S1263" s="86"/>
      <c r="T1263" s="180"/>
    </row>
    <row r="1264" spans="1:20" ht="46.5" customHeight="1">
      <c r="A1264" s="735" t="s">
        <v>18339</v>
      </c>
      <c r="B1264" s="735" t="s">
        <v>363</v>
      </c>
      <c r="C1264" s="735" t="s">
        <v>365</v>
      </c>
      <c r="D1264" s="740" t="s">
        <v>18312</v>
      </c>
      <c r="E1264" s="740" t="s">
        <v>18340</v>
      </c>
      <c r="F1264" s="740" t="s">
        <v>15398</v>
      </c>
      <c r="G1264" s="26">
        <v>1</v>
      </c>
      <c r="H1264" s="26" t="s">
        <v>13108</v>
      </c>
      <c r="I1264" s="26" t="s">
        <v>13007</v>
      </c>
      <c r="J1264" s="86" t="s">
        <v>158</v>
      </c>
      <c r="K1264" s="86"/>
      <c r="L1264" s="734"/>
      <c r="M1264" s="86"/>
      <c r="N1264" s="64"/>
      <c r="O1264" s="86" t="s">
        <v>380</v>
      </c>
      <c r="P1264" s="86" t="s">
        <v>380</v>
      </c>
      <c r="Q1264" s="86" t="s">
        <v>18341</v>
      </c>
      <c r="R1264" s="86"/>
      <c r="S1264" s="86"/>
      <c r="T1264" s="180"/>
    </row>
    <row r="1265" spans="1:20" ht="46.5" customHeight="1">
      <c r="A1265" s="666"/>
      <c r="B1265" s="666"/>
      <c r="C1265" s="666"/>
      <c r="D1265" s="666"/>
      <c r="E1265" s="666"/>
      <c r="F1265" s="666"/>
      <c r="G1265" s="26">
        <v>2</v>
      </c>
      <c r="H1265" s="26" t="s">
        <v>18319</v>
      </c>
      <c r="I1265" s="26" t="s">
        <v>18333</v>
      </c>
      <c r="J1265" s="86" t="s">
        <v>158</v>
      </c>
      <c r="K1265" s="86"/>
      <c r="L1265" s="666"/>
      <c r="M1265" s="86"/>
      <c r="N1265" s="64"/>
      <c r="O1265" s="86" t="s">
        <v>380</v>
      </c>
      <c r="P1265" s="86" t="s">
        <v>380</v>
      </c>
      <c r="Q1265" s="86" t="s">
        <v>18341</v>
      </c>
      <c r="R1265" s="86"/>
      <c r="S1265" s="86"/>
      <c r="T1265" s="180"/>
    </row>
    <row r="1266" spans="1:20" ht="46.5" customHeight="1">
      <c r="A1266" s="735" t="s">
        <v>18342</v>
      </c>
      <c r="B1266" s="735" t="s">
        <v>363</v>
      </c>
      <c r="C1266" s="735" t="s">
        <v>365</v>
      </c>
      <c r="D1266" s="740" t="s">
        <v>18312</v>
      </c>
      <c r="E1266" s="740" t="s">
        <v>18343</v>
      </c>
      <c r="F1266" s="740" t="s">
        <v>15398</v>
      </c>
      <c r="G1266" s="26">
        <v>1</v>
      </c>
      <c r="H1266" s="26" t="s">
        <v>13006</v>
      </c>
      <c r="I1266" s="26" t="s">
        <v>13007</v>
      </c>
      <c r="J1266" s="86" t="s">
        <v>158</v>
      </c>
      <c r="K1266" s="86"/>
      <c r="L1266" s="734"/>
      <c r="M1266" s="178"/>
      <c r="N1266" s="64"/>
      <c r="O1266" s="86" t="s">
        <v>380</v>
      </c>
      <c r="P1266" s="86" t="s">
        <v>380</v>
      </c>
      <c r="Q1266" s="86" t="s">
        <v>18344</v>
      </c>
      <c r="R1266" s="86"/>
      <c r="S1266" s="86"/>
      <c r="T1266" s="180"/>
    </row>
    <row r="1267" spans="1:20" ht="46.5" customHeight="1">
      <c r="A1267" s="666"/>
      <c r="B1267" s="666"/>
      <c r="C1267" s="666"/>
      <c r="D1267" s="666"/>
      <c r="E1267" s="666"/>
      <c r="F1267" s="666"/>
      <c r="G1267" s="26">
        <v>2</v>
      </c>
      <c r="H1267" s="26" t="s">
        <v>18345</v>
      </c>
      <c r="I1267" s="26" t="s">
        <v>18316</v>
      </c>
      <c r="J1267" s="86" t="s">
        <v>158</v>
      </c>
      <c r="K1267" s="86"/>
      <c r="L1267" s="666"/>
      <c r="M1267" s="178"/>
      <c r="N1267" s="64"/>
      <c r="O1267" s="86" t="s">
        <v>380</v>
      </c>
      <c r="P1267" s="86" t="s">
        <v>380</v>
      </c>
      <c r="Q1267" s="86" t="s">
        <v>18344</v>
      </c>
      <c r="R1267" s="86"/>
      <c r="S1267" s="86"/>
      <c r="T1267" s="180"/>
    </row>
    <row r="1268" spans="1:20" ht="16.5" customHeight="1">
      <c r="A1268" s="26" t="s">
        <v>18346</v>
      </c>
      <c r="B1268" s="26" t="s">
        <v>363</v>
      </c>
      <c r="C1268" s="26" t="s">
        <v>365</v>
      </c>
      <c r="D1268" s="333" t="s">
        <v>18312</v>
      </c>
      <c r="E1268" s="333" t="s">
        <v>18347</v>
      </c>
      <c r="F1268" s="333" t="s">
        <v>15398</v>
      </c>
      <c r="G1268" s="26">
        <v>1</v>
      </c>
      <c r="H1268" s="26" t="s">
        <v>18348</v>
      </c>
      <c r="I1268" s="26" t="s">
        <v>18316</v>
      </c>
      <c r="J1268" s="86" t="s">
        <v>158</v>
      </c>
      <c r="K1268" s="86"/>
      <c r="L1268" s="86"/>
      <c r="M1268" s="86"/>
      <c r="N1268" s="64"/>
      <c r="O1268" s="86" t="s">
        <v>380</v>
      </c>
      <c r="P1268" s="86" t="s">
        <v>380</v>
      </c>
      <c r="Q1268" s="86" t="s">
        <v>18349</v>
      </c>
      <c r="R1268" s="86"/>
      <c r="S1268" s="86"/>
      <c r="T1268" s="180"/>
    </row>
    <row r="1269" spans="1:20" ht="39.75" customHeight="1">
      <c r="A1269" s="735" t="s">
        <v>18350</v>
      </c>
      <c r="B1269" s="735" t="s">
        <v>363</v>
      </c>
      <c r="C1269" s="735" t="s">
        <v>365</v>
      </c>
      <c r="D1269" s="740" t="s">
        <v>18312</v>
      </c>
      <c r="E1269" s="740" t="s">
        <v>18351</v>
      </c>
      <c r="F1269" s="740" t="s">
        <v>15398</v>
      </c>
      <c r="G1269" s="26">
        <v>1</v>
      </c>
      <c r="H1269" s="26" t="s">
        <v>13059</v>
      </c>
      <c r="I1269" s="26" t="s">
        <v>13007</v>
      </c>
      <c r="J1269" s="86" t="s">
        <v>158</v>
      </c>
      <c r="K1269" s="86"/>
      <c r="L1269" s="734"/>
      <c r="M1269" s="86"/>
      <c r="N1269" s="64"/>
      <c r="O1269" s="86" t="s">
        <v>380</v>
      </c>
      <c r="P1269" s="86" t="s">
        <v>380</v>
      </c>
      <c r="Q1269" s="86" t="s">
        <v>18352</v>
      </c>
      <c r="R1269" s="86"/>
      <c r="S1269" s="86"/>
      <c r="T1269" s="180"/>
    </row>
    <row r="1270" spans="1:20" ht="39.75" customHeight="1">
      <c r="A1270" s="666"/>
      <c r="B1270" s="666"/>
      <c r="C1270" s="666"/>
      <c r="D1270" s="666"/>
      <c r="E1270" s="666"/>
      <c r="F1270" s="666"/>
      <c r="G1270" s="26">
        <v>2</v>
      </c>
      <c r="H1270" s="26" t="s">
        <v>18345</v>
      </c>
      <c r="I1270" s="26" t="s">
        <v>15473</v>
      </c>
      <c r="J1270" s="86" t="s">
        <v>158</v>
      </c>
      <c r="K1270" s="86"/>
      <c r="L1270" s="666"/>
      <c r="M1270" s="86"/>
      <c r="N1270" s="64"/>
      <c r="O1270" s="86" t="s">
        <v>380</v>
      </c>
      <c r="P1270" s="86" t="s">
        <v>380</v>
      </c>
      <c r="Q1270" s="86" t="s">
        <v>18352</v>
      </c>
      <c r="R1270" s="86"/>
      <c r="S1270" s="86"/>
      <c r="T1270" s="180"/>
    </row>
    <row r="1271" spans="1:20" ht="39.75" customHeight="1">
      <c r="A1271" s="735" t="s">
        <v>18353</v>
      </c>
      <c r="B1271" s="735" t="s">
        <v>363</v>
      </c>
      <c r="C1271" s="735" t="s">
        <v>365</v>
      </c>
      <c r="D1271" s="740" t="s">
        <v>18312</v>
      </c>
      <c r="E1271" s="740" t="s">
        <v>18354</v>
      </c>
      <c r="F1271" s="740" t="s">
        <v>15398</v>
      </c>
      <c r="G1271" s="26">
        <v>1</v>
      </c>
      <c r="H1271" s="26" t="s">
        <v>13059</v>
      </c>
      <c r="I1271" s="26" t="s">
        <v>13007</v>
      </c>
      <c r="J1271" s="86" t="s">
        <v>158</v>
      </c>
      <c r="K1271" s="86"/>
      <c r="L1271" s="734"/>
      <c r="M1271" s="86"/>
      <c r="N1271" s="64"/>
      <c r="O1271" s="86" t="s">
        <v>380</v>
      </c>
      <c r="P1271" s="86" t="s">
        <v>380</v>
      </c>
      <c r="Q1271" s="86" t="s">
        <v>18355</v>
      </c>
      <c r="R1271" s="86"/>
      <c r="S1271" s="86"/>
      <c r="T1271" s="180"/>
    </row>
    <row r="1272" spans="1:20" ht="39.75" customHeight="1">
      <c r="A1272" s="666"/>
      <c r="B1272" s="666"/>
      <c r="C1272" s="666"/>
      <c r="D1272" s="666"/>
      <c r="E1272" s="666"/>
      <c r="F1272" s="666"/>
      <c r="G1272" s="26">
        <v>2</v>
      </c>
      <c r="H1272" s="26" t="s">
        <v>18348</v>
      </c>
      <c r="I1272" s="26" t="s">
        <v>15473</v>
      </c>
      <c r="J1272" s="86" t="s">
        <v>158</v>
      </c>
      <c r="K1272" s="86"/>
      <c r="L1272" s="666"/>
      <c r="M1272" s="86"/>
      <c r="N1272" s="64"/>
      <c r="O1272" s="86" t="s">
        <v>380</v>
      </c>
      <c r="P1272" s="86" t="s">
        <v>380</v>
      </c>
      <c r="Q1272" s="86" t="s">
        <v>18355</v>
      </c>
      <c r="R1272" s="86"/>
      <c r="S1272" s="86"/>
      <c r="T1272" s="180"/>
    </row>
    <row r="1273" spans="1:20" ht="39.75" customHeight="1">
      <c r="A1273" s="735" t="s">
        <v>18356</v>
      </c>
      <c r="B1273" s="735" t="s">
        <v>363</v>
      </c>
      <c r="C1273" s="735" t="s">
        <v>365</v>
      </c>
      <c r="D1273" s="740" t="s">
        <v>18312</v>
      </c>
      <c r="E1273" s="740" t="s">
        <v>18357</v>
      </c>
      <c r="F1273" s="740" t="s">
        <v>15398</v>
      </c>
      <c r="G1273" s="26">
        <v>1</v>
      </c>
      <c r="H1273" s="26" t="s">
        <v>13108</v>
      </c>
      <c r="I1273" s="26" t="s">
        <v>13007</v>
      </c>
      <c r="J1273" s="86" t="s">
        <v>158</v>
      </c>
      <c r="K1273" s="86"/>
      <c r="L1273" s="734"/>
      <c r="M1273" s="86"/>
      <c r="N1273" s="64"/>
      <c r="O1273" s="86" t="s">
        <v>380</v>
      </c>
      <c r="P1273" s="86" t="s">
        <v>380</v>
      </c>
      <c r="Q1273" s="86" t="s">
        <v>18358</v>
      </c>
      <c r="R1273" s="86"/>
      <c r="S1273" s="86"/>
      <c r="T1273" s="180"/>
    </row>
    <row r="1274" spans="1:20" ht="39.75" customHeight="1">
      <c r="A1274" s="666"/>
      <c r="B1274" s="666"/>
      <c r="C1274" s="666"/>
      <c r="D1274" s="666"/>
      <c r="E1274" s="666"/>
      <c r="F1274" s="666"/>
      <c r="G1274" s="26">
        <v>2</v>
      </c>
      <c r="H1274" s="26" t="s">
        <v>18345</v>
      </c>
      <c r="I1274" s="26" t="s">
        <v>15473</v>
      </c>
      <c r="J1274" s="86" t="s">
        <v>158</v>
      </c>
      <c r="K1274" s="86"/>
      <c r="L1274" s="666"/>
      <c r="M1274" s="86"/>
      <c r="N1274" s="64"/>
      <c r="O1274" s="86" t="s">
        <v>380</v>
      </c>
      <c r="P1274" s="86" t="s">
        <v>380</v>
      </c>
      <c r="Q1274" s="86" t="s">
        <v>18358</v>
      </c>
      <c r="R1274" s="86"/>
      <c r="S1274" s="86"/>
      <c r="T1274" s="180"/>
    </row>
    <row r="1275" spans="1:20" ht="39.75" customHeight="1">
      <c r="A1275" s="735" t="s">
        <v>18359</v>
      </c>
      <c r="B1275" s="735" t="s">
        <v>363</v>
      </c>
      <c r="C1275" s="735" t="s">
        <v>365</v>
      </c>
      <c r="D1275" s="740" t="s">
        <v>18312</v>
      </c>
      <c r="E1275" s="740" t="s">
        <v>18360</v>
      </c>
      <c r="F1275" s="740" t="s">
        <v>15398</v>
      </c>
      <c r="G1275" s="26">
        <v>1</v>
      </c>
      <c r="H1275" s="26" t="s">
        <v>13108</v>
      </c>
      <c r="I1275" s="26" t="s">
        <v>13007</v>
      </c>
      <c r="J1275" s="86" t="s">
        <v>158</v>
      </c>
      <c r="K1275" s="86"/>
      <c r="L1275" s="734"/>
      <c r="M1275" s="86"/>
      <c r="N1275" s="64"/>
      <c r="O1275" s="86" t="s">
        <v>380</v>
      </c>
      <c r="P1275" s="86" t="s">
        <v>380</v>
      </c>
      <c r="Q1275" s="86" t="s">
        <v>18361</v>
      </c>
      <c r="R1275" s="86"/>
      <c r="S1275" s="86"/>
      <c r="T1275" s="180"/>
    </row>
    <row r="1276" spans="1:20" ht="39.75" customHeight="1">
      <c r="A1276" s="666"/>
      <c r="B1276" s="666"/>
      <c r="C1276" s="666"/>
      <c r="D1276" s="666"/>
      <c r="E1276" s="666"/>
      <c r="F1276" s="666"/>
      <c r="G1276" s="26">
        <v>2</v>
      </c>
      <c r="H1276" s="26" t="s">
        <v>18348</v>
      </c>
      <c r="I1276" s="26" t="s">
        <v>15473</v>
      </c>
      <c r="J1276" s="86" t="s">
        <v>158</v>
      </c>
      <c r="K1276" s="86"/>
      <c r="L1276" s="666"/>
      <c r="M1276" s="86"/>
      <c r="N1276" s="64"/>
      <c r="O1276" s="86" t="s">
        <v>380</v>
      </c>
      <c r="P1276" s="86" t="s">
        <v>380</v>
      </c>
      <c r="Q1276" s="86" t="s">
        <v>18361</v>
      </c>
      <c r="R1276" s="86"/>
      <c r="S1276" s="86"/>
      <c r="T1276" s="180"/>
    </row>
    <row r="1277" spans="1:20" ht="16.5" customHeight="1">
      <c r="A1277" s="735" t="s">
        <v>18362</v>
      </c>
      <c r="B1277" s="735" t="s">
        <v>15505</v>
      </c>
      <c r="C1277" s="735" t="s">
        <v>8943</v>
      </c>
      <c r="D1277" s="740" t="s">
        <v>18363</v>
      </c>
      <c r="E1277" s="740" t="s">
        <v>18364</v>
      </c>
      <c r="F1277" s="740" t="s">
        <v>15398</v>
      </c>
      <c r="G1277" s="26">
        <v>1</v>
      </c>
      <c r="H1277" s="26" t="s">
        <v>15090</v>
      </c>
      <c r="I1277" s="26" t="s">
        <v>13007</v>
      </c>
      <c r="J1277" s="86" t="s">
        <v>158</v>
      </c>
      <c r="K1277" s="86"/>
      <c r="L1277" s="734"/>
      <c r="M1277" s="86"/>
      <c r="N1277" s="64"/>
      <c r="O1277" s="86" t="s">
        <v>380</v>
      </c>
      <c r="P1277" s="86" t="s">
        <v>380</v>
      </c>
      <c r="Q1277" s="86" t="s">
        <v>18365</v>
      </c>
      <c r="R1277" s="86"/>
      <c r="S1277" s="86"/>
      <c r="T1277" s="180"/>
    </row>
    <row r="1278" spans="1:20" ht="16.5" customHeight="1">
      <c r="A1278" s="665"/>
      <c r="B1278" s="665"/>
      <c r="C1278" s="665"/>
      <c r="D1278" s="665"/>
      <c r="E1278" s="665"/>
      <c r="F1278" s="665"/>
      <c r="G1278" s="26">
        <v>2</v>
      </c>
      <c r="H1278" s="26" t="s">
        <v>13006</v>
      </c>
      <c r="I1278" s="26" t="s">
        <v>13007</v>
      </c>
      <c r="J1278" s="86" t="s">
        <v>158</v>
      </c>
      <c r="K1278" s="86"/>
      <c r="L1278" s="665"/>
      <c r="M1278" s="86"/>
      <c r="N1278" s="64"/>
      <c r="O1278" s="86" t="s">
        <v>380</v>
      </c>
      <c r="P1278" s="86" t="s">
        <v>380</v>
      </c>
      <c r="Q1278" s="86" t="s">
        <v>18365</v>
      </c>
      <c r="R1278" s="86"/>
      <c r="S1278" s="86"/>
      <c r="T1278" s="180"/>
    </row>
    <row r="1279" spans="1:20" ht="16.5" customHeight="1">
      <c r="A1279" s="665"/>
      <c r="B1279" s="665"/>
      <c r="C1279" s="665"/>
      <c r="D1279" s="665"/>
      <c r="E1279" s="665"/>
      <c r="F1279" s="665"/>
      <c r="G1279" s="26">
        <v>3</v>
      </c>
      <c r="H1279" s="26" t="s">
        <v>13059</v>
      </c>
      <c r="I1279" s="26" t="s">
        <v>13007</v>
      </c>
      <c r="J1279" s="86" t="s">
        <v>158</v>
      </c>
      <c r="K1279" s="86"/>
      <c r="L1279" s="665"/>
      <c r="M1279" s="86"/>
      <c r="N1279" s="64"/>
      <c r="O1279" s="86" t="s">
        <v>380</v>
      </c>
      <c r="P1279" s="86" t="s">
        <v>380</v>
      </c>
      <c r="Q1279" s="86" t="s">
        <v>18365</v>
      </c>
      <c r="R1279" s="86"/>
      <c r="S1279" s="86"/>
      <c r="T1279" s="180"/>
    </row>
    <row r="1280" spans="1:20" ht="16.5" customHeight="1">
      <c r="A1280" s="665"/>
      <c r="B1280" s="665"/>
      <c r="C1280" s="665"/>
      <c r="D1280" s="665"/>
      <c r="E1280" s="665"/>
      <c r="F1280" s="665"/>
      <c r="G1280" s="26">
        <v>4</v>
      </c>
      <c r="H1280" s="26" t="s">
        <v>18315</v>
      </c>
      <c r="I1280" s="26" t="s">
        <v>13007</v>
      </c>
      <c r="J1280" s="86" t="s">
        <v>158</v>
      </c>
      <c r="K1280" s="86"/>
      <c r="L1280" s="665"/>
      <c r="M1280" s="86"/>
      <c r="N1280" s="64"/>
      <c r="O1280" s="86" t="s">
        <v>380</v>
      </c>
      <c r="P1280" s="86" t="s">
        <v>380</v>
      </c>
      <c r="Q1280" s="86" t="s">
        <v>18365</v>
      </c>
      <c r="R1280" s="86"/>
      <c r="S1280" s="86"/>
      <c r="T1280" s="180"/>
    </row>
    <row r="1281" spans="1:20" ht="16.5" customHeight="1">
      <c r="A1281" s="665"/>
      <c r="B1281" s="665"/>
      <c r="C1281" s="665"/>
      <c r="D1281" s="665"/>
      <c r="E1281" s="665"/>
      <c r="F1281" s="665"/>
      <c r="G1281" s="26">
        <v>5</v>
      </c>
      <c r="H1281" s="26" t="s">
        <v>18367</v>
      </c>
      <c r="I1281" s="26" t="s">
        <v>13007</v>
      </c>
      <c r="J1281" s="86" t="s">
        <v>158</v>
      </c>
      <c r="K1281" s="86"/>
      <c r="L1281" s="665"/>
      <c r="M1281" s="86"/>
      <c r="N1281" s="64"/>
      <c r="O1281" s="86" t="s">
        <v>380</v>
      </c>
      <c r="P1281" s="86" t="s">
        <v>380</v>
      </c>
      <c r="Q1281" s="86" t="s">
        <v>18365</v>
      </c>
      <c r="R1281" s="86"/>
      <c r="S1281" s="86"/>
      <c r="T1281" s="180"/>
    </row>
    <row r="1282" spans="1:20" ht="16.5" customHeight="1">
      <c r="A1282" s="665"/>
      <c r="B1282" s="665"/>
      <c r="C1282" s="665"/>
      <c r="D1282" s="665"/>
      <c r="E1282" s="665"/>
      <c r="F1282" s="665"/>
      <c r="G1282" s="26">
        <v>6</v>
      </c>
      <c r="H1282" s="26" t="s">
        <v>13006</v>
      </c>
      <c r="I1282" s="26" t="s">
        <v>13007</v>
      </c>
      <c r="J1282" s="86" t="s">
        <v>158</v>
      </c>
      <c r="K1282" s="86"/>
      <c r="L1282" s="665"/>
      <c r="M1282" s="86"/>
      <c r="N1282" s="64"/>
      <c r="O1282" s="86" t="s">
        <v>380</v>
      </c>
      <c r="P1282" s="86" t="s">
        <v>380</v>
      </c>
      <c r="Q1282" s="86" t="s">
        <v>18365</v>
      </c>
      <c r="R1282" s="86"/>
      <c r="S1282" s="86"/>
      <c r="T1282" s="180"/>
    </row>
    <row r="1283" spans="1:20" ht="16.5" customHeight="1">
      <c r="A1283" s="665"/>
      <c r="B1283" s="665"/>
      <c r="C1283" s="665"/>
      <c r="D1283" s="665"/>
      <c r="E1283" s="665"/>
      <c r="F1283" s="665"/>
      <c r="G1283" s="26">
        <v>7</v>
      </c>
      <c r="H1283" s="26" t="s">
        <v>16301</v>
      </c>
      <c r="I1283" s="26" t="s">
        <v>16328</v>
      </c>
      <c r="J1283" s="86" t="s">
        <v>158</v>
      </c>
      <c r="K1283" s="86"/>
      <c r="L1283" s="665"/>
      <c r="M1283" s="86"/>
      <c r="N1283" s="64"/>
      <c r="O1283" s="86" t="s">
        <v>380</v>
      </c>
      <c r="P1283" s="86" t="s">
        <v>380</v>
      </c>
      <c r="Q1283" s="86" t="s">
        <v>18365</v>
      </c>
      <c r="R1283" s="86"/>
      <c r="S1283" s="86"/>
      <c r="T1283" s="180"/>
    </row>
    <row r="1284" spans="1:20" ht="16.5" customHeight="1">
      <c r="A1284" s="666"/>
      <c r="B1284" s="666"/>
      <c r="C1284" s="666"/>
      <c r="D1284" s="666"/>
      <c r="E1284" s="666"/>
      <c r="F1284" s="666"/>
      <c r="G1284" s="26">
        <v>8</v>
      </c>
      <c r="H1284" s="26" t="s">
        <v>15098</v>
      </c>
      <c r="I1284" s="26" t="s">
        <v>13007</v>
      </c>
      <c r="J1284" s="86" t="s">
        <v>158</v>
      </c>
      <c r="K1284" s="86"/>
      <c r="L1284" s="666"/>
      <c r="M1284" s="86"/>
      <c r="N1284" s="64"/>
      <c r="O1284" s="86" t="s">
        <v>380</v>
      </c>
      <c r="P1284" s="86" t="s">
        <v>380</v>
      </c>
      <c r="Q1284" s="86" t="s">
        <v>18365</v>
      </c>
      <c r="R1284" s="86"/>
      <c r="S1284" s="86"/>
      <c r="T1284" s="180"/>
    </row>
    <row r="1285" spans="1:20" ht="16.5" customHeight="1">
      <c r="A1285" s="735" t="s">
        <v>18368</v>
      </c>
      <c r="B1285" s="735" t="s">
        <v>15505</v>
      </c>
      <c r="C1285" s="735" t="s">
        <v>8943</v>
      </c>
      <c r="D1285" s="740" t="s">
        <v>18363</v>
      </c>
      <c r="E1285" s="740" t="s">
        <v>18369</v>
      </c>
      <c r="F1285" s="740" t="s">
        <v>15398</v>
      </c>
      <c r="G1285" s="26">
        <v>1</v>
      </c>
      <c r="H1285" s="26" t="s">
        <v>15090</v>
      </c>
      <c r="I1285" s="26" t="s">
        <v>13007</v>
      </c>
      <c r="J1285" s="86" t="s">
        <v>158</v>
      </c>
      <c r="K1285" s="86"/>
      <c r="L1285" s="734"/>
      <c r="M1285" s="86"/>
      <c r="N1285" s="64"/>
      <c r="O1285" s="86" t="s">
        <v>380</v>
      </c>
      <c r="P1285" s="86" t="s">
        <v>380</v>
      </c>
      <c r="Q1285" s="86" t="s">
        <v>18373</v>
      </c>
      <c r="R1285" s="86"/>
      <c r="S1285" s="86"/>
      <c r="T1285" s="180"/>
    </row>
    <row r="1286" spans="1:20" ht="16.5" customHeight="1">
      <c r="A1286" s="665"/>
      <c r="B1286" s="665"/>
      <c r="C1286" s="665"/>
      <c r="D1286" s="665"/>
      <c r="E1286" s="665"/>
      <c r="F1286" s="665"/>
      <c r="G1286" s="26">
        <v>2</v>
      </c>
      <c r="H1286" s="26" t="s">
        <v>13006</v>
      </c>
      <c r="I1286" s="26" t="s">
        <v>13007</v>
      </c>
      <c r="J1286" s="86" t="s">
        <v>158</v>
      </c>
      <c r="K1286" s="86"/>
      <c r="L1286" s="665"/>
      <c r="M1286" s="86"/>
      <c r="N1286" s="64"/>
      <c r="O1286" s="86" t="s">
        <v>380</v>
      </c>
      <c r="P1286" s="86" t="s">
        <v>380</v>
      </c>
      <c r="Q1286" s="86" t="s">
        <v>18373</v>
      </c>
      <c r="R1286" s="86"/>
      <c r="S1286" s="86"/>
      <c r="T1286" s="180"/>
    </row>
    <row r="1287" spans="1:20" ht="16.5" customHeight="1">
      <c r="A1287" s="665"/>
      <c r="B1287" s="665"/>
      <c r="C1287" s="665"/>
      <c r="D1287" s="665"/>
      <c r="E1287" s="665"/>
      <c r="F1287" s="665"/>
      <c r="G1287" s="26">
        <v>3</v>
      </c>
      <c r="H1287" s="26" t="s">
        <v>13059</v>
      </c>
      <c r="I1287" s="26" t="s">
        <v>13007</v>
      </c>
      <c r="J1287" s="86" t="s">
        <v>158</v>
      </c>
      <c r="K1287" s="86"/>
      <c r="L1287" s="665"/>
      <c r="M1287" s="86"/>
      <c r="N1287" s="64"/>
      <c r="O1287" s="86" t="s">
        <v>380</v>
      </c>
      <c r="P1287" s="86" t="s">
        <v>380</v>
      </c>
      <c r="Q1287" s="86" t="s">
        <v>18373</v>
      </c>
      <c r="R1287" s="86"/>
      <c r="S1287" s="86"/>
      <c r="T1287" s="180"/>
    </row>
    <row r="1288" spans="1:20" ht="16.5" customHeight="1">
      <c r="A1288" s="665"/>
      <c r="B1288" s="665"/>
      <c r="C1288" s="665"/>
      <c r="D1288" s="665"/>
      <c r="E1288" s="665"/>
      <c r="F1288" s="665"/>
      <c r="G1288" s="26">
        <v>4</v>
      </c>
      <c r="H1288" s="26" t="s">
        <v>18319</v>
      </c>
      <c r="I1288" s="26" t="s">
        <v>13007</v>
      </c>
      <c r="J1288" s="86" t="s">
        <v>158</v>
      </c>
      <c r="K1288" s="86"/>
      <c r="L1288" s="665"/>
      <c r="M1288" s="86"/>
      <c r="N1288" s="64"/>
      <c r="O1288" s="86" t="s">
        <v>380</v>
      </c>
      <c r="P1288" s="86" t="s">
        <v>380</v>
      </c>
      <c r="Q1288" s="86" t="s">
        <v>18373</v>
      </c>
      <c r="R1288" s="86"/>
      <c r="S1288" s="86"/>
      <c r="T1288" s="180"/>
    </row>
    <row r="1289" spans="1:20" ht="16.5" customHeight="1">
      <c r="A1289" s="665"/>
      <c r="B1289" s="665"/>
      <c r="C1289" s="665"/>
      <c r="D1289" s="665"/>
      <c r="E1289" s="665"/>
      <c r="F1289" s="665"/>
      <c r="G1289" s="26">
        <v>5</v>
      </c>
      <c r="H1289" s="26" t="s">
        <v>18367</v>
      </c>
      <c r="I1289" s="26" t="s">
        <v>13007</v>
      </c>
      <c r="J1289" s="86" t="s">
        <v>158</v>
      </c>
      <c r="K1289" s="86"/>
      <c r="L1289" s="665"/>
      <c r="M1289" s="86"/>
      <c r="N1289" s="64"/>
      <c r="O1289" s="86" t="s">
        <v>380</v>
      </c>
      <c r="P1289" s="86" t="s">
        <v>380</v>
      </c>
      <c r="Q1289" s="86" t="s">
        <v>18373</v>
      </c>
      <c r="R1289" s="86"/>
      <c r="S1289" s="86"/>
      <c r="T1289" s="180"/>
    </row>
    <row r="1290" spans="1:20" ht="16.5" customHeight="1">
      <c r="A1290" s="665"/>
      <c r="B1290" s="665"/>
      <c r="C1290" s="665"/>
      <c r="D1290" s="665"/>
      <c r="E1290" s="665"/>
      <c r="F1290" s="665"/>
      <c r="G1290" s="26">
        <v>6</v>
      </c>
      <c r="H1290" s="26" t="s">
        <v>13006</v>
      </c>
      <c r="I1290" s="26" t="s">
        <v>13007</v>
      </c>
      <c r="J1290" s="86" t="s">
        <v>158</v>
      </c>
      <c r="K1290" s="86"/>
      <c r="L1290" s="665"/>
      <c r="M1290" s="86"/>
      <c r="N1290" s="64"/>
      <c r="O1290" s="86" t="s">
        <v>380</v>
      </c>
      <c r="P1290" s="86" t="s">
        <v>380</v>
      </c>
      <c r="Q1290" s="86" t="s">
        <v>18373</v>
      </c>
      <c r="R1290" s="86"/>
      <c r="S1290" s="86"/>
      <c r="T1290" s="180"/>
    </row>
    <row r="1291" spans="1:20" ht="16.5" customHeight="1">
      <c r="A1291" s="665"/>
      <c r="B1291" s="665"/>
      <c r="C1291" s="665"/>
      <c r="D1291" s="665"/>
      <c r="E1291" s="665"/>
      <c r="F1291" s="665"/>
      <c r="G1291" s="26">
        <v>7</v>
      </c>
      <c r="H1291" s="26" t="s">
        <v>16301</v>
      </c>
      <c r="I1291" s="26" t="s">
        <v>18376</v>
      </c>
      <c r="J1291" s="86" t="s">
        <v>158</v>
      </c>
      <c r="K1291" s="86"/>
      <c r="L1291" s="665"/>
      <c r="M1291" s="86"/>
      <c r="N1291" s="64"/>
      <c r="O1291" s="86" t="s">
        <v>380</v>
      </c>
      <c r="P1291" s="86" t="s">
        <v>380</v>
      </c>
      <c r="Q1291" s="86" t="s">
        <v>18373</v>
      </c>
      <c r="R1291" s="86"/>
      <c r="S1291" s="86"/>
      <c r="T1291" s="180"/>
    </row>
    <row r="1292" spans="1:20" ht="16.5" customHeight="1">
      <c r="A1292" s="666"/>
      <c r="B1292" s="666"/>
      <c r="C1292" s="666"/>
      <c r="D1292" s="666"/>
      <c r="E1292" s="666"/>
      <c r="F1292" s="666"/>
      <c r="G1292" s="26">
        <v>8</v>
      </c>
      <c r="H1292" s="26" t="s">
        <v>15098</v>
      </c>
      <c r="I1292" s="26" t="s">
        <v>13007</v>
      </c>
      <c r="J1292" s="86" t="s">
        <v>158</v>
      </c>
      <c r="K1292" s="86"/>
      <c r="L1292" s="666"/>
      <c r="M1292" s="86"/>
      <c r="N1292" s="64"/>
      <c r="O1292" s="86" t="s">
        <v>380</v>
      </c>
      <c r="P1292" s="86" t="s">
        <v>380</v>
      </c>
      <c r="Q1292" s="86" t="s">
        <v>18373</v>
      </c>
      <c r="R1292" s="86"/>
      <c r="S1292" s="86"/>
      <c r="T1292" s="180"/>
    </row>
    <row r="1293" spans="1:20" ht="16.5" customHeight="1">
      <c r="A1293" s="735" t="s">
        <v>18377</v>
      </c>
      <c r="B1293" s="735" t="s">
        <v>15505</v>
      </c>
      <c r="C1293" s="735" t="s">
        <v>8943</v>
      </c>
      <c r="D1293" s="740" t="s">
        <v>18378</v>
      </c>
      <c r="E1293" s="740" t="s">
        <v>18379</v>
      </c>
      <c r="F1293" s="740" t="s">
        <v>15398</v>
      </c>
      <c r="G1293" s="26">
        <v>1</v>
      </c>
      <c r="H1293" s="26" t="s">
        <v>15090</v>
      </c>
      <c r="I1293" s="26" t="s">
        <v>13007</v>
      </c>
      <c r="J1293" s="86" t="s">
        <v>158</v>
      </c>
      <c r="K1293" s="86"/>
      <c r="L1293" s="734"/>
      <c r="M1293" s="86"/>
      <c r="N1293" s="64"/>
      <c r="O1293" s="86" t="s">
        <v>380</v>
      </c>
      <c r="P1293" s="86" t="s">
        <v>380</v>
      </c>
      <c r="Q1293" s="86" t="s">
        <v>18380</v>
      </c>
      <c r="R1293" s="86"/>
      <c r="S1293" s="86"/>
      <c r="T1293" s="180"/>
    </row>
    <row r="1294" spans="1:20" ht="16.5" customHeight="1">
      <c r="A1294" s="665"/>
      <c r="B1294" s="665"/>
      <c r="C1294" s="665"/>
      <c r="D1294" s="665"/>
      <c r="E1294" s="665"/>
      <c r="F1294" s="665"/>
      <c r="G1294" s="26">
        <v>2</v>
      </c>
      <c r="H1294" s="26" t="s">
        <v>13006</v>
      </c>
      <c r="I1294" s="26" t="s">
        <v>13007</v>
      </c>
      <c r="J1294" s="86" t="s">
        <v>158</v>
      </c>
      <c r="K1294" s="86"/>
      <c r="L1294" s="665"/>
      <c r="M1294" s="86"/>
      <c r="N1294" s="64"/>
      <c r="O1294" s="86" t="s">
        <v>380</v>
      </c>
      <c r="P1294" s="86" t="s">
        <v>380</v>
      </c>
      <c r="Q1294" s="86" t="s">
        <v>18380</v>
      </c>
      <c r="R1294" s="86"/>
      <c r="S1294" s="86"/>
      <c r="T1294" s="180"/>
    </row>
    <row r="1295" spans="1:20" ht="16.5" customHeight="1">
      <c r="A1295" s="665"/>
      <c r="B1295" s="665"/>
      <c r="C1295" s="665"/>
      <c r="D1295" s="665"/>
      <c r="E1295" s="665"/>
      <c r="F1295" s="665"/>
      <c r="G1295" s="26">
        <v>3</v>
      </c>
      <c r="H1295" s="26" t="s">
        <v>13108</v>
      </c>
      <c r="I1295" s="26" t="s">
        <v>13007</v>
      </c>
      <c r="J1295" s="86" t="s">
        <v>158</v>
      </c>
      <c r="K1295" s="86"/>
      <c r="L1295" s="665"/>
      <c r="M1295" s="86"/>
      <c r="N1295" s="64"/>
      <c r="O1295" s="86" t="s">
        <v>380</v>
      </c>
      <c r="P1295" s="86" t="s">
        <v>380</v>
      </c>
      <c r="Q1295" s="86" t="s">
        <v>18380</v>
      </c>
      <c r="R1295" s="86"/>
      <c r="S1295" s="86"/>
      <c r="T1295" s="180"/>
    </row>
    <row r="1296" spans="1:20" ht="16.5" customHeight="1">
      <c r="A1296" s="665"/>
      <c r="B1296" s="665"/>
      <c r="C1296" s="665"/>
      <c r="D1296" s="665"/>
      <c r="E1296" s="665"/>
      <c r="F1296" s="665"/>
      <c r="G1296" s="26">
        <v>4</v>
      </c>
      <c r="H1296" s="26" t="s">
        <v>18315</v>
      </c>
      <c r="I1296" s="26" t="s">
        <v>13007</v>
      </c>
      <c r="J1296" s="86" t="s">
        <v>158</v>
      </c>
      <c r="K1296" s="86"/>
      <c r="L1296" s="665"/>
      <c r="M1296" s="86"/>
      <c r="N1296" s="64"/>
      <c r="O1296" s="86" t="s">
        <v>380</v>
      </c>
      <c r="P1296" s="86" t="s">
        <v>380</v>
      </c>
      <c r="Q1296" s="86" t="s">
        <v>18380</v>
      </c>
      <c r="R1296" s="86"/>
      <c r="S1296" s="86"/>
      <c r="T1296" s="180"/>
    </row>
    <row r="1297" spans="1:20" ht="16.5" customHeight="1">
      <c r="A1297" s="665"/>
      <c r="B1297" s="665"/>
      <c r="C1297" s="665"/>
      <c r="D1297" s="665"/>
      <c r="E1297" s="665"/>
      <c r="F1297" s="665"/>
      <c r="G1297" s="26">
        <v>5</v>
      </c>
      <c r="H1297" s="26" t="s">
        <v>18367</v>
      </c>
      <c r="I1297" s="26" t="s">
        <v>13007</v>
      </c>
      <c r="J1297" s="86" t="s">
        <v>158</v>
      </c>
      <c r="K1297" s="86"/>
      <c r="L1297" s="665"/>
      <c r="M1297" s="86"/>
      <c r="N1297" s="64"/>
      <c r="O1297" s="86" t="s">
        <v>380</v>
      </c>
      <c r="P1297" s="86" t="s">
        <v>380</v>
      </c>
      <c r="Q1297" s="86" t="s">
        <v>18380</v>
      </c>
      <c r="R1297" s="86"/>
      <c r="S1297" s="86"/>
      <c r="T1297" s="180"/>
    </row>
    <row r="1298" spans="1:20" ht="16.5" customHeight="1">
      <c r="A1298" s="665"/>
      <c r="B1298" s="665"/>
      <c r="C1298" s="665"/>
      <c r="D1298" s="665"/>
      <c r="E1298" s="665"/>
      <c r="F1298" s="665"/>
      <c r="G1298" s="26">
        <v>6</v>
      </c>
      <c r="H1298" s="26" t="s">
        <v>16301</v>
      </c>
      <c r="I1298" s="26" t="s">
        <v>16328</v>
      </c>
      <c r="J1298" s="86" t="s">
        <v>158</v>
      </c>
      <c r="K1298" s="86"/>
      <c r="L1298" s="665"/>
      <c r="M1298" s="86"/>
      <c r="N1298" s="64"/>
      <c r="O1298" s="86" t="s">
        <v>380</v>
      </c>
      <c r="P1298" s="86" t="s">
        <v>380</v>
      </c>
      <c r="Q1298" s="86" t="s">
        <v>18380</v>
      </c>
      <c r="R1298" s="86"/>
      <c r="S1298" s="86"/>
      <c r="T1298" s="180"/>
    </row>
    <row r="1299" spans="1:20" ht="16.5" customHeight="1">
      <c r="A1299" s="666"/>
      <c r="B1299" s="666"/>
      <c r="C1299" s="666"/>
      <c r="D1299" s="666"/>
      <c r="E1299" s="666"/>
      <c r="F1299" s="666"/>
      <c r="G1299" s="26">
        <v>7</v>
      </c>
      <c r="H1299" s="26" t="s">
        <v>15098</v>
      </c>
      <c r="I1299" s="26" t="s">
        <v>13007</v>
      </c>
      <c r="J1299" s="86" t="s">
        <v>158</v>
      </c>
      <c r="K1299" s="86"/>
      <c r="L1299" s="666"/>
      <c r="M1299" s="86"/>
      <c r="N1299" s="64"/>
      <c r="O1299" s="86" t="s">
        <v>380</v>
      </c>
      <c r="P1299" s="86" t="s">
        <v>380</v>
      </c>
      <c r="Q1299" s="86" t="s">
        <v>18380</v>
      </c>
      <c r="R1299" s="86"/>
      <c r="S1299" s="86"/>
      <c r="T1299" s="180"/>
    </row>
    <row r="1300" spans="1:20" ht="16.5" customHeight="1">
      <c r="A1300" s="735" t="s">
        <v>18381</v>
      </c>
      <c r="B1300" s="735" t="s">
        <v>15505</v>
      </c>
      <c r="C1300" s="735" t="s">
        <v>8943</v>
      </c>
      <c r="D1300" s="740" t="s">
        <v>18378</v>
      </c>
      <c r="E1300" s="740" t="s">
        <v>18382</v>
      </c>
      <c r="F1300" s="740" t="s">
        <v>15398</v>
      </c>
      <c r="G1300" s="26">
        <v>1</v>
      </c>
      <c r="H1300" s="26" t="s">
        <v>15090</v>
      </c>
      <c r="I1300" s="26" t="s">
        <v>13007</v>
      </c>
      <c r="J1300" s="86" t="s">
        <v>158</v>
      </c>
      <c r="K1300" s="86"/>
      <c r="L1300" s="734"/>
      <c r="M1300" s="86"/>
      <c r="N1300" s="64"/>
      <c r="O1300" s="86" t="s">
        <v>380</v>
      </c>
      <c r="P1300" s="86" t="s">
        <v>380</v>
      </c>
      <c r="Q1300" s="86" t="s">
        <v>18383</v>
      </c>
      <c r="R1300" s="86"/>
      <c r="S1300" s="86"/>
      <c r="T1300" s="180"/>
    </row>
    <row r="1301" spans="1:20" ht="16.5" customHeight="1">
      <c r="A1301" s="665"/>
      <c r="B1301" s="665"/>
      <c r="C1301" s="665"/>
      <c r="D1301" s="665"/>
      <c r="E1301" s="665"/>
      <c r="F1301" s="665"/>
      <c r="G1301" s="26">
        <v>2</v>
      </c>
      <c r="H1301" s="26" t="s">
        <v>13006</v>
      </c>
      <c r="I1301" s="26" t="s">
        <v>13007</v>
      </c>
      <c r="J1301" s="86" t="s">
        <v>158</v>
      </c>
      <c r="K1301" s="86"/>
      <c r="L1301" s="665"/>
      <c r="M1301" s="86"/>
      <c r="N1301" s="64"/>
      <c r="O1301" s="86" t="s">
        <v>380</v>
      </c>
      <c r="P1301" s="86" t="s">
        <v>380</v>
      </c>
      <c r="Q1301" s="86" t="s">
        <v>18383</v>
      </c>
      <c r="R1301" s="86"/>
      <c r="S1301" s="86"/>
      <c r="T1301" s="180"/>
    </row>
    <row r="1302" spans="1:20" ht="27" customHeight="1">
      <c r="A1302" s="665"/>
      <c r="B1302" s="665"/>
      <c r="C1302" s="665"/>
      <c r="D1302" s="665"/>
      <c r="E1302" s="665"/>
      <c r="F1302" s="665"/>
      <c r="G1302" s="26">
        <v>3</v>
      </c>
      <c r="H1302" s="26" t="s">
        <v>13108</v>
      </c>
      <c r="I1302" s="26" t="s">
        <v>13007</v>
      </c>
      <c r="J1302" s="86" t="s">
        <v>158</v>
      </c>
      <c r="K1302" s="86"/>
      <c r="L1302" s="665"/>
      <c r="M1302" s="86"/>
      <c r="N1302" s="64"/>
      <c r="O1302" s="86" t="s">
        <v>380</v>
      </c>
      <c r="P1302" s="86" t="s">
        <v>380</v>
      </c>
      <c r="Q1302" s="86" t="s">
        <v>18383</v>
      </c>
      <c r="R1302" s="86"/>
      <c r="S1302" s="86"/>
      <c r="T1302" s="180"/>
    </row>
    <row r="1303" spans="1:20" ht="16.5" customHeight="1">
      <c r="A1303" s="665"/>
      <c r="B1303" s="665"/>
      <c r="C1303" s="665"/>
      <c r="D1303" s="665"/>
      <c r="E1303" s="665"/>
      <c r="F1303" s="665"/>
      <c r="G1303" s="26">
        <v>4</v>
      </c>
      <c r="H1303" s="26" t="s">
        <v>18319</v>
      </c>
      <c r="I1303" s="26" t="s">
        <v>13007</v>
      </c>
      <c r="J1303" s="86" t="s">
        <v>158</v>
      </c>
      <c r="K1303" s="86"/>
      <c r="L1303" s="665"/>
      <c r="M1303" s="86"/>
      <c r="N1303" s="64"/>
      <c r="O1303" s="86" t="s">
        <v>380</v>
      </c>
      <c r="P1303" s="86" t="s">
        <v>380</v>
      </c>
      <c r="Q1303" s="86" t="s">
        <v>18383</v>
      </c>
      <c r="R1303" s="86"/>
      <c r="S1303" s="86"/>
      <c r="T1303" s="180"/>
    </row>
    <row r="1304" spans="1:20" ht="16.5" customHeight="1">
      <c r="A1304" s="665"/>
      <c r="B1304" s="665"/>
      <c r="C1304" s="665"/>
      <c r="D1304" s="665"/>
      <c r="E1304" s="665"/>
      <c r="F1304" s="665"/>
      <c r="G1304" s="26">
        <v>5</v>
      </c>
      <c r="H1304" s="26" t="s">
        <v>18367</v>
      </c>
      <c r="I1304" s="26" t="s">
        <v>13007</v>
      </c>
      <c r="J1304" s="86" t="s">
        <v>158</v>
      </c>
      <c r="K1304" s="86"/>
      <c r="L1304" s="665"/>
      <c r="M1304" s="86"/>
      <c r="N1304" s="64"/>
      <c r="O1304" s="86" t="s">
        <v>380</v>
      </c>
      <c r="P1304" s="86" t="s">
        <v>380</v>
      </c>
      <c r="Q1304" s="86" t="s">
        <v>18383</v>
      </c>
      <c r="R1304" s="86"/>
      <c r="S1304" s="86"/>
      <c r="T1304" s="180"/>
    </row>
    <row r="1305" spans="1:20" ht="16.5" customHeight="1">
      <c r="A1305" s="665"/>
      <c r="B1305" s="665"/>
      <c r="C1305" s="665"/>
      <c r="D1305" s="665"/>
      <c r="E1305" s="665"/>
      <c r="F1305" s="665"/>
      <c r="G1305" s="26">
        <v>6</v>
      </c>
      <c r="H1305" s="26" t="s">
        <v>16301</v>
      </c>
      <c r="I1305" s="26" t="s">
        <v>18376</v>
      </c>
      <c r="J1305" s="86" t="s">
        <v>158</v>
      </c>
      <c r="K1305" s="86"/>
      <c r="L1305" s="665"/>
      <c r="M1305" s="86"/>
      <c r="N1305" s="64"/>
      <c r="O1305" s="86" t="s">
        <v>380</v>
      </c>
      <c r="P1305" s="86" t="s">
        <v>380</v>
      </c>
      <c r="Q1305" s="86" t="s">
        <v>18383</v>
      </c>
      <c r="R1305" s="86"/>
      <c r="S1305" s="86"/>
      <c r="T1305" s="180"/>
    </row>
    <row r="1306" spans="1:20" ht="16.5" customHeight="1">
      <c r="A1306" s="666"/>
      <c r="B1306" s="666"/>
      <c r="C1306" s="666"/>
      <c r="D1306" s="666"/>
      <c r="E1306" s="666"/>
      <c r="F1306" s="666"/>
      <c r="G1306" s="26">
        <v>7</v>
      </c>
      <c r="H1306" s="26" t="s">
        <v>15098</v>
      </c>
      <c r="I1306" s="26" t="s">
        <v>13007</v>
      </c>
      <c r="J1306" s="86" t="s">
        <v>158</v>
      </c>
      <c r="K1306" s="86"/>
      <c r="L1306" s="666"/>
      <c r="M1306" s="86"/>
      <c r="N1306" s="64"/>
      <c r="O1306" s="86" t="s">
        <v>380</v>
      </c>
      <c r="P1306" s="86" t="s">
        <v>380</v>
      </c>
      <c r="Q1306" s="86" t="s">
        <v>18383</v>
      </c>
      <c r="R1306" s="86"/>
      <c r="S1306" s="86"/>
      <c r="T1306" s="180"/>
    </row>
    <row r="1307" spans="1:20" ht="27" customHeight="1">
      <c r="A1307" s="735" t="s">
        <v>18384</v>
      </c>
      <c r="B1307" s="735" t="s">
        <v>15505</v>
      </c>
      <c r="C1307" s="735" t="s">
        <v>8943</v>
      </c>
      <c r="D1307" s="740" t="s">
        <v>18385</v>
      </c>
      <c r="E1307" s="740" t="s">
        <v>18386</v>
      </c>
      <c r="F1307" s="740" t="s">
        <v>15398</v>
      </c>
      <c r="G1307" s="26">
        <v>1</v>
      </c>
      <c r="H1307" s="26" t="s">
        <v>15090</v>
      </c>
      <c r="I1307" s="26" t="s">
        <v>13007</v>
      </c>
      <c r="J1307" s="86" t="s">
        <v>158</v>
      </c>
      <c r="K1307" s="86"/>
      <c r="L1307" s="734"/>
      <c r="M1307" s="86"/>
      <c r="N1307" s="64"/>
      <c r="O1307" s="86" t="s">
        <v>380</v>
      </c>
      <c r="P1307" s="86" t="s">
        <v>380</v>
      </c>
      <c r="Q1307" s="86" t="s">
        <v>18387</v>
      </c>
      <c r="R1307" s="86"/>
      <c r="S1307" s="86"/>
      <c r="T1307" s="180"/>
    </row>
    <row r="1308" spans="1:20" ht="16.5" customHeight="1">
      <c r="A1308" s="665"/>
      <c r="B1308" s="665"/>
      <c r="C1308" s="665"/>
      <c r="D1308" s="665"/>
      <c r="E1308" s="665"/>
      <c r="F1308" s="665"/>
      <c r="G1308" s="26">
        <v>2</v>
      </c>
      <c r="H1308" s="26" t="s">
        <v>13006</v>
      </c>
      <c r="I1308" s="26" t="s">
        <v>13007</v>
      </c>
      <c r="J1308" s="86" t="s">
        <v>158</v>
      </c>
      <c r="K1308" s="86"/>
      <c r="L1308" s="665"/>
      <c r="M1308" s="86"/>
      <c r="N1308" s="64"/>
      <c r="O1308" s="86" t="s">
        <v>380</v>
      </c>
      <c r="P1308" s="86" t="s">
        <v>380</v>
      </c>
      <c r="Q1308" s="86" t="s">
        <v>18387</v>
      </c>
      <c r="R1308" s="86"/>
      <c r="S1308" s="86"/>
      <c r="T1308" s="180"/>
    </row>
    <row r="1309" spans="1:20" ht="16.5" customHeight="1">
      <c r="A1309" s="665"/>
      <c r="B1309" s="665"/>
      <c r="C1309" s="665"/>
      <c r="D1309" s="665"/>
      <c r="E1309" s="665"/>
      <c r="F1309" s="665"/>
      <c r="G1309" s="26">
        <v>3</v>
      </c>
      <c r="H1309" s="26" t="s">
        <v>13059</v>
      </c>
      <c r="I1309" s="26" t="s">
        <v>13007</v>
      </c>
      <c r="J1309" s="86" t="s">
        <v>158</v>
      </c>
      <c r="K1309" s="86"/>
      <c r="L1309" s="665"/>
      <c r="M1309" s="86"/>
      <c r="N1309" s="64"/>
      <c r="O1309" s="86" t="s">
        <v>380</v>
      </c>
      <c r="P1309" s="86" t="s">
        <v>380</v>
      </c>
      <c r="Q1309" s="86" t="s">
        <v>18387</v>
      </c>
      <c r="R1309" s="86"/>
      <c r="S1309" s="86"/>
      <c r="T1309" s="180"/>
    </row>
    <row r="1310" spans="1:20" ht="16.5" customHeight="1">
      <c r="A1310" s="665"/>
      <c r="B1310" s="665"/>
      <c r="C1310" s="665"/>
      <c r="D1310" s="665"/>
      <c r="E1310" s="665"/>
      <c r="F1310" s="665"/>
      <c r="G1310" s="26">
        <v>4</v>
      </c>
      <c r="H1310" s="26" t="s">
        <v>18315</v>
      </c>
      <c r="I1310" s="26" t="s">
        <v>13007</v>
      </c>
      <c r="J1310" s="86" t="s">
        <v>158</v>
      </c>
      <c r="K1310" s="86"/>
      <c r="L1310" s="665"/>
      <c r="M1310" s="86"/>
      <c r="N1310" s="64"/>
      <c r="O1310" s="86" t="s">
        <v>380</v>
      </c>
      <c r="P1310" s="86" t="s">
        <v>380</v>
      </c>
      <c r="Q1310" s="86" t="s">
        <v>18387</v>
      </c>
      <c r="R1310" s="86"/>
      <c r="S1310" s="86"/>
      <c r="T1310" s="180"/>
    </row>
    <row r="1311" spans="1:20" ht="16.5" customHeight="1">
      <c r="A1311" s="665"/>
      <c r="B1311" s="665"/>
      <c r="C1311" s="665"/>
      <c r="D1311" s="665"/>
      <c r="E1311" s="665"/>
      <c r="F1311" s="665"/>
      <c r="G1311" s="26">
        <v>5</v>
      </c>
      <c r="H1311" s="26" t="s">
        <v>13006</v>
      </c>
      <c r="I1311" s="26" t="s">
        <v>13007</v>
      </c>
      <c r="J1311" s="86" t="s">
        <v>158</v>
      </c>
      <c r="K1311" s="86"/>
      <c r="L1311" s="665"/>
      <c r="M1311" s="86"/>
      <c r="N1311" s="64"/>
      <c r="O1311" s="86" t="s">
        <v>380</v>
      </c>
      <c r="P1311" s="86" t="s">
        <v>380</v>
      </c>
      <c r="Q1311" s="86" t="s">
        <v>18387</v>
      </c>
      <c r="R1311" s="86"/>
      <c r="S1311" s="86"/>
      <c r="T1311" s="180"/>
    </row>
    <row r="1312" spans="1:20" ht="27" customHeight="1">
      <c r="A1312" s="665"/>
      <c r="B1312" s="665"/>
      <c r="C1312" s="665"/>
      <c r="D1312" s="665"/>
      <c r="E1312" s="665"/>
      <c r="F1312" s="665"/>
      <c r="G1312" s="26">
        <v>6</v>
      </c>
      <c r="H1312" s="26" t="s">
        <v>18392</v>
      </c>
      <c r="I1312" s="26" t="s">
        <v>13007</v>
      </c>
      <c r="J1312" s="86" t="s">
        <v>158</v>
      </c>
      <c r="K1312" s="86"/>
      <c r="L1312" s="665"/>
      <c r="M1312" s="86"/>
      <c r="N1312" s="64"/>
      <c r="O1312" s="86" t="s">
        <v>380</v>
      </c>
      <c r="P1312" s="86" t="s">
        <v>380</v>
      </c>
      <c r="Q1312" s="86" t="s">
        <v>18387</v>
      </c>
      <c r="R1312" s="86"/>
      <c r="S1312" s="86"/>
      <c r="T1312" s="180"/>
    </row>
    <row r="1313" spans="1:20" ht="16.5" customHeight="1">
      <c r="A1313" s="665"/>
      <c r="B1313" s="665"/>
      <c r="C1313" s="665"/>
      <c r="D1313" s="665"/>
      <c r="E1313" s="665"/>
      <c r="F1313" s="665"/>
      <c r="G1313" s="26">
        <v>7</v>
      </c>
      <c r="H1313" s="26" t="s">
        <v>16301</v>
      </c>
      <c r="I1313" s="26" t="s">
        <v>16328</v>
      </c>
      <c r="J1313" s="86" t="s">
        <v>158</v>
      </c>
      <c r="K1313" s="86"/>
      <c r="L1313" s="665"/>
      <c r="M1313" s="86"/>
      <c r="N1313" s="64"/>
      <c r="O1313" s="86" t="s">
        <v>380</v>
      </c>
      <c r="P1313" s="86" t="s">
        <v>380</v>
      </c>
      <c r="Q1313" s="86" t="s">
        <v>18387</v>
      </c>
      <c r="R1313" s="86"/>
      <c r="S1313" s="86"/>
      <c r="T1313" s="180"/>
    </row>
    <row r="1314" spans="1:20" ht="27" customHeight="1">
      <c r="A1314" s="666"/>
      <c r="B1314" s="666"/>
      <c r="C1314" s="666"/>
      <c r="D1314" s="666"/>
      <c r="E1314" s="666"/>
      <c r="F1314" s="666"/>
      <c r="G1314" s="26">
        <v>8</v>
      </c>
      <c r="H1314" s="26" t="s">
        <v>15098</v>
      </c>
      <c r="I1314" s="26" t="s">
        <v>13007</v>
      </c>
      <c r="J1314" s="86" t="s">
        <v>158</v>
      </c>
      <c r="K1314" s="86"/>
      <c r="L1314" s="666"/>
      <c r="M1314" s="86"/>
      <c r="N1314" s="64"/>
      <c r="O1314" s="86" t="s">
        <v>380</v>
      </c>
      <c r="P1314" s="86" t="s">
        <v>380</v>
      </c>
      <c r="Q1314" s="86" t="s">
        <v>18387</v>
      </c>
      <c r="R1314" s="86"/>
      <c r="S1314" s="86"/>
      <c r="T1314" s="180"/>
    </row>
    <row r="1315" spans="1:20" ht="16.5" customHeight="1">
      <c r="A1315" s="735" t="s">
        <v>18394</v>
      </c>
      <c r="B1315" s="735" t="s">
        <v>15505</v>
      </c>
      <c r="C1315" s="735" t="s">
        <v>8943</v>
      </c>
      <c r="D1315" s="740" t="s">
        <v>18385</v>
      </c>
      <c r="E1315" s="740" t="s">
        <v>18395</v>
      </c>
      <c r="F1315" s="740" t="s">
        <v>15398</v>
      </c>
      <c r="G1315" s="26">
        <v>1</v>
      </c>
      <c r="H1315" s="26" t="s">
        <v>15090</v>
      </c>
      <c r="I1315" s="26" t="s">
        <v>13007</v>
      </c>
      <c r="J1315" s="86" t="s">
        <v>158</v>
      </c>
      <c r="K1315" s="86"/>
      <c r="L1315" s="734"/>
      <c r="M1315" s="86"/>
      <c r="N1315" s="64"/>
      <c r="O1315" s="86" t="s">
        <v>380</v>
      </c>
      <c r="P1315" s="86" t="s">
        <v>380</v>
      </c>
      <c r="Q1315" s="86" t="s">
        <v>18396</v>
      </c>
      <c r="R1315" s="86"/>
      <c r="S1315" s="86"/>
      <c r="T1315" s="180"/>
    </row>
    <row r="1316" spans="1:20" ht="16.5" customHeight="1">
      <c r="A1316" s="665"/>
      <c r="B1316" s="665"/>
      <c r="C1316" s="665"/>
      <c r="D1316" s="665"/>
      <c r="E1316" s="665"/>
      <c r="F1316" s="665"/>
      <c r="G1316" s="26">
        <v>2</v>
      </c>
      <c r="H1316" s="26" t="s">
        <v>13006</v>
      </c>
      <c r="I1316" s="26" t="s">
        <v>13007</v>
      </c>
      <c r="J1316" s="86" t="s">
        <v>158</v>
      </c>
      <c r="K1316" s="86"/>
      <c r="L1316" s="665"/>
      <c r="M1316" s="86"/>
      <c r="N1316" s="64"/>
      <c r="O1316" s="86" t="s">
        <v>380</v>
      </c>
      <c r="P1316" s="86" t="s">
        <v>380</v>
      </c>
      <c r="Q1316" s="86" t="s">
        <v>18396</v>
      </c>
      <c r="R1316" s="86"/>
      <c r="S1316" s="86"/>
      <c r="T1316" s="180"/>
    </row>
    <row r="1317" spans="1:20" ht="16.5" customHeight="1">
      <c r="A1317" s="665"/>
      <c r="B1317" s="665"/>
      <c r="C1317" s="665"/>
      <c r="D1317" s="665"/>
      <c r="E1317" s="665"/>
      <c r="F1317" s="665"/>
      <c r="G1317" s="26">
        <v>3</v>
      </c>
      <c r="H1317" s="26" t="s">
        <v>13108</v>
      </c>
      <c r="I1317" s="26" t="s">
        <v>13007</v>
      </c>
      <c r="J1317" s="86" t="s">
        <v>158</v>
      </c>
      <c r="K1317" s="86"/>
      <c r="L1317" s="665"/>
      <c r="M1317" s="86"/>
      <c r="N1317" s="64"/>
      <c r="O1317" s="86" t="s">
        <v>380</v>
      </c>
      <c r="P1317" s="86" t="s">
        <v>380</v>
      </c>
      <c r="Q1317" s="86" t="s">
        <v>18396</v>
      </c>
      <c r="R1317" s="86"/>
      <c r="S1317" s="86"/>
      <c r="T1317" s="180"/>
    </row>
    <row r="1318" spans="1:20" ht="16.5" customHeight="1">
      <c r="A1318" s="665"/>
      <c r="B1318" s="665"/>
      <c r="C1318" s="665"/>
      <c r="D1318" s="665"/>
      <c r="E1318" s="665"/>
      <c r="F1318" s="665"/>
      <c r="G1318" s="26">
        <v>4</v>
      </c>
      <c r="H1318" s="26" t="s">
        <v>18315</v>
      </c>
      <c r="I1318" s="26" t="s">
        <v>13007</v>
      </c>
      <c r="J1318" s="86" t="s">
        <v>158</v>
      </c>
      <c r="K1318" s="86"/>
      <c r="L1318" s="665"/>
      <c r="M1318" s="86"/>
      <c r="N1318" s="64"/>
      <c r="O1318" s="86" t="s">
        <v>380</v>
      </c>
      <c r="P1318" s="86" t="s">
        <v>380</v>
      </c>
      <c r="Q1318" s="86" t="s">
        <v>18396</v>
      </c>
      <c r="R1318" s="86"/>
      <c r="S1318" s="86"/>
      <c r="T1318" s="180"/>
    </row>
    <row r="1319" spans="1:20" ht="27" customHeight="1">
      <c r="A1319" s="665"/>
      <c r="B1319" s="665"/>
      <c r="C1319" s="665"/>
      <c r="D1319" s="665"/>
      <c r="E1319" s="665"/>
      <c r="F1319" s="665"/>
      <c r="G1319" s="26">
        <v>5</v>
      </c>
      <c r="H1319" s="26" t="s">
        <v>13006</v>
      </c>
      <c r="I1319" s="26" t="s">
        <v>13007</v>
      </c>
      <c r="J1319" s="86" t="s">
        <v>158</v>
      </c>
      <c r="K1319" s="86"/>
      <c r="L1319" s="665"/>
      <c r="M1319" s="86"/>
      <c r="N1319" s="64"/>
      <c r="O1319" s="86" t="s">
        <v>380</v>
      </c>
      <c r="P1319" s="86" t="s">
        <v>380</v>
      </c>
      <c r="Q1319" s="86" t="s">
        <v>18396</v>
      </c>
      <c r="R1319" s="86"/>
      <c r="S1319" s="86"/>
      <c r="T1319" s="180"/>
    </row>
    <row r="1320" spans="1:20" ht="16.5" customHeight="1">
      <c r="A1320" s="665"/>
      <c r="B1320" s="665"/>
      <c r="C1320" s="665"/>
      <c r="D1320" s="665"/>
      <c r="E1320" s="665"/>
      <c r="F1320" s="665"/>
      <c r="G1320" s="26">
        <v>6</v>
      </c>
      <c r="H1320" s="26" t="s">
        <v>18367</v>
      </c>
      <c r="I1320" s="26" t="s">
        <v>13007</v>
      </c>
      <c r="J1320" s="86" t="s">
        <v>158</v>
      </c>
      <c r="K1320" s="86"/>
      <c r="L1320" s="665"/>
      <c r="M1320" s="86"/>
      <c r="N1320" s="64"/>
      <c r="O1320" s="86" t="s">
        <v>380</v>
      </c>
      <c r="P1320" s="86" t="s">
        <v>380</v>
      </c>
      <c r="Q1320" s="86" t="s">
        <v>18396</v>
      </c>
      <c r="R1320" s="86"/>
      <c r="S1320" s="86"/>
      <c r="T1320" s="180"/>
    </row>
    <row r="1321" spans="1:20" ht="16.5" customHeight="1">
      <c r="A1321" s="665"/>
      <c r="B1321" s="665"/>
      <c r="C1321" s="665"/>
      <c r="D1321" s="665"/>
      <c r="E1321" s="665"/>
      <c r="F1321" s="665"/>
      <c r="G1321" s="26">
        <v>7</v>
      </c>
      <c r="H1321" s="26" t="s">
        <v>16301</v>
      </c>
      <c r="I1321" s="26" t="s">
        <v>16328</v>
      </c>
      <c r="J1321" s="86" t="s">
        <v>158</v>
      </c>
      <c r="K1321" s="86"/>
      <c r="L1321" s="665"/>
      <c r="M1321" s="86"/>
      <c r="N1321" s="64"/>
      <c r="O1321" s="86" t="s">
        <v>380</v>
      </c>
      <c r="P1321" s="86" t="s">
        <v>380</v>
      </c>
      <c r="Q1321" s="86" t="s">
        <v>18396</v>
      </c>
      <c r="R1321" s="86"/>
      <c r="S1321" s="86"/>
      <c r="T1321" s="180"/>
    </row>
    <row r="1322" spans="1:20" ht="16.5" customHeight="1">
      <c r="A1322" s="666"/>
      <c r="B1322" s="666"/>
      <c r="C1322" s="666"/>
      <c r="D1322" s="666"/>
      <c r="E1322" s="666"/>
      <c r="F1322" s="666"/>
      <c r="G1322" s="26">
        <v>8</v>
      </c>
      <c r="H1322" s="26" t="s">
        <v>15098</v>
      </c>
      <c r="I1322" s="26" t="s">
        <v>13007</v>
      </c>
      <c r="J1322" s="86" t="s">
        <v>158</v>
      </c>
      <c r="K1322" s="86"/>
      <c r="L1322" s="666"/>
      <c r="M1322" s="86"/>
      <c r="N1322" s="64"/>
      <c r="O1322" s="86" t="s">
        <v>380</v>
      </c>
      <c r="P1322" s="86" t="s">
        <v>380</v>
      </c>
      <c r="Q1322" s="86" t="s">
        <v>18396</v>
      </c>
      <c r="R1322" s="86"/>
      <c r="S1322" s="86"/>
      <c r="T1322" s="180"/>
    </row>
    <row r="1323" spans="1:20" ht="39.75" customHeight="1">
      <c r="A1323" s="735" t="s">
        <v>18399</v>
      </c>
      <c r="B1323" s="735" t="s">
        <v>363</v>
      </c>
      <c r="C1323" s="735" t="s">
        <v>365</v>
      </c>
      <c r="D1323" s="740" t="s">
        <v>18400</v>
      </c>
      <c r="E1323" s="740" t="s">
        <v>18401</v>
      </c>
      <c r="F1323" s="740" t="s">
        <v>15398</v>
      </c>
      <c r="G1323" s="26">
        <v>1</v>
      </c>
      <c r="H1323" s="26" t="s">
        <v>15456</v>
      </c>
      <c r="I1323" s="26" t="s">
        <v>13007</v>
      </c>
      <c r="J1323" s="86" t="s">
        <v>158</v>
      </c>
      <c r="K1323" s="86"/>
      <c r="L1323" s="734"/>
      <c r="M1323" s="86"/>
      <c r="N1323" s="64"/>
      <c r="O1323" s="86" t="s">
        <v>380</v>
      </c>
      <c r="P1323" s="86" t="s">
        <v>380</v>
      </c>
      <c r="Q1323" s="86" t="s">
        <v>18402</v>
      </c>
      <c r="R1323" s="86"/>
      <c r="S1323" s="86"/>
      <c r="T1323" s="180"/>
    </row>
    <row r="1324" spans="1:20" ht="39.75" customHeight="1">
      <c r="A1324" s="666"/>
      <c r="B1324" s="666"/>
      <c r="C1324" s="666"/>
      <c r="D1324" s="666"/>
      <c r="E1324" s="666"/>
      <c r="F1324" s="666"/>
      <c r="G1324" s="26">
        <v>2</v>
      </c>
      <c r="H1324" s="26" t="s">
        <v>18404</v>
      </c>
      <c r="I1324" s="26" t="s">
        <v>15473</v>
      </c>
      <c r="J1324" s="86" t="s">
        <v>158</v>
      </c>
      <c r="K1324" s="86"/>
      <c r="L1324" s="666"/>
      <c r="M1324" s="86" t="s">
        <v>18405</v>
      </c>
      <c r="N1324" s="64"/>
      <c r="O1324" s="86" t="s">
        <v>380</v>
      </c>
      <c r="P1324" s="86" t="s">
        <v>380</v>
      </c>
      <c r="Q1324" s="86" t="s">
        <v>18402</v>
      </c>
      <c r="R1324" s="86"/>
      <c r="S1324" s="86"/>
      <c r="T1324" s="180"/>
    </row>
    <row r="1325" spans="1:20" ht="87" customHeight="1">
      <c r="A1325" s="26" t="s">
        <v>18406</v>
      </c>
      <c r="B1325" s="26" t="s">
        <v>363</v>
      </c>
      <c r="C1325" s="26" t="s">
        <v>365</v>
      </c>
      <c r="D1325" s="333" t="s">
        <v>18400</v>
      </c>
      <c r="E1325" s="333" t="s">
        <v>18407</v>
      </c>
      <c r="F1325" s="333" t="s">
        <v>15398</v>
      </c>
      <c r="G1325" s="26">
        <v>1</v>
      </c>
      <c r="H1325" s="26" t="s">
        <v>18408</v>
      </c>
      <c r="I1325" s="26" t="s">
        <v>15473</v>
      </c>
      <c r="J1325" s="86" t="s">
        <v>158</v>
      </c>
      <c r="K1325" s="86"/>
      <c r="L1325" s="86"/>
      <c r="M1325" s="86" t="s">
        <v>18405</v>
      </c>
      <c r="N1325" s="64"/>
      <c r="O1325" s="86" t="s">
        <v>380</v>
      </c>
      <c r="P1325" s="86" t="s">
        <v>380</v>
      </c>
      <c r="Q1325" s="86" t="s">
        <v>18409</v>
      </c>
      <c r="R1325" s="86"/>
      <c r="S1325" s="86"/>
      <c r="T1325" s="180"/>
    </row>
    <row r="1326" spans="1:20" ht="39.75" customHeight="1">
      <c r="A1326" s="735" t="s">
        <v>18410</v>
      </c>
      <c r="B1326" s="735" t="s">
        <v>363</v>
      </c>
      <c r="C1326" s="735" t="s">
        <v>365</v>
      </c>
      <c r="D1326" s="740" t="s">
        <v>18411</v>
      </c>
      <c r="E1326" s="740" t="s">
        <v>18412</v>
      </c>
      <c r="F1326" s="740" t="s">
        <v>15398</v>
      </c>
      <c r="G1326" s="26">
        <v>1</v>
      </c>
      <c r="H1326" s="26" t="s">
        <v>15461</v>
      </c>
      <c r="I1326" s="26" t="s">
        <v>13007</v>
      </c>
      <c r="J1326" s="86" t="s">
        <v>158</v>
      </c>
      <c r="K1326" s="86"/>
      <c r="L1326" s="734"/>
      <c r="M1326" s="86"/>
      <c r="N1326" s="64"/>
      <c r="O1326" s="86" t="s">
        <v>380</v>
      </c>
      <c r="P1326" s="86" t="s">
        <v>380</v>
      </c>
      <c r="Q1326" s="86" t="s">
        <v>18413</v>
      </c>
      <c r="R1326" s="86"/>
      <c r="S1326" s="86"/>
      <c r="T1326" s="180"/>
    </row>
    <row r="1327" spans="1:20" ht="39.75" customHeight="1">
      <c r="A1327" s="666"/>
      <c r="B1327" s="666"/>
      <c r="C1327" s="666"/>
      <c r="D1327" s="666"/>
      <c r="E1327" s="666"/>
      <c r="F1327" s="666"/>
      <c r="G1327" s="26">
        <v>2</v>
      </c>
      <c r="H1327" s="26" t="s">
        <v>18404</v>
      </c>
      <c r="I1327" s="26" t="s">
        <v>18324</v>
      </c>
      <c r="J1327" s="86" t="s">
        <v>158</v>
      </c>
      <c r="K1327" s="86"/>
      <c r="L1327" s="666"/>
      <c r="M1327" s="86"/>
      <c r="N1327" s="64"/>
      <c r="O1327" s="86" t="s">
        <v>380</v>
      </c>
      <c r="P1327" s="86" t="s">
        <v>380</v>
      </c>
      <c r="Q1327" s="86" t="s">
        <v>18413</v>
      </c>
      <c r="R1327" s="86"/>
      <c r="S1327" s="86"/>
      <c r="T1327" s="180"/>
    </row>
    <row r="1328" spans="1:20" ht="39.75" customHeight="1">
      <c r="A1328" s="735" t="s">
        <v>18414</v>
      </c>
      <c r="B1328" s="735" t="s">
        <v>363</v>
      </c>
      <c r="C1328" s="735" t="s">
        <v>365</v>
      </c>
      <c r="D1328" s="740" t="s">
        <v>18411</v>
      </c>
      <c r="E1328" s="740" t="s">
        <v>18415</v>
      </c>
      <c r="F1328" s="740" t="s">
        <v>15398</v>
      </c>
      <c r="G1328" s="26">
        <v>1</v>
      </c>
      <c r="H1328" s="26" t="s">
        <v>15461</v>
      </c>
      <c r="I1328" s="26" t="s">
        <v>13007</v>
      </c>
      <c r="J1328" s="86" t="s">
        <v>158</v>
      </c>
      <c r="K1328" s="86"/>
      <c r="L1328" s="734"/>
      <c r="M1328" s="86"/>
      <c r="N1328" s="64"/>
      <c r="O1328" s="86" t="s">
        <v>380</v>
      </c>
      <c r="P1328" s="86" t="s">
        <v>380</v>
      </c>
      <c r="Q1328" s="86" t="s">
        <v>18416</v>
      </c>
      <c r="R1328" s="86"/>
      <c r="S1328" s="86"/>
      <c r="T1328" s="180"/>
    </row>
    <row r="1329" spans="1:20" ht="39.75" customHeight="1">
      <c r="A1329" s="666"/>
      <c r="B1329" s="666"/>
      <c r="C1329" s="666"/>
      <c r="D1329" s="666"/>
      <c r="E1329" s="666"/>
      <c r="F1329" s="666"/>
      <c r="G1329" s="26">
        <v>2</v>
      </c>
      <c r="H1329" s="26" t="s">
        <v>18408</v>
      </c>
      <c r="I1329" s="26" t="s">
        <v>18333</v>
      </c>
      <c r="J1329" s="86" t="s">
        <v>158</v>
      </c>
      <c r="K1329" s="86"/>
      <c r="L1329" s="666"/>
      <c r="M1329" s="86"/>
      <c r="N1329" s="64"/>
      <c r="O1329" s="86" t="s">
        <v>380</v>
      </c>
      <c r="P1329" s="86" t="s">
        <v>380</v>
      </c>
      <c r="Q1329" s="86" t="s">
        <v>18416</v>
      </c>
      <c r="R1329" s="86"/>
      <c r="S1329" s="86"/>
      <c r="T1329" s="180"/>
    </row>
    <row r="1330" spans="1:20" ht="39.75" customHeight="1">
      <c r="A1330" s="735" t="s">
        <v>18418</v>
      </c>
      <c r="B1330" s="735" t="s">
        <v>363</v>
      </c>
      <c r="C1330" s="735" t="s">
        <v>365</v>
      </c>
      <c r="D1330" s="740" t="s">
        <v>18419</v>
      </c>
      <c r="E1330" s="740" t="s">
        <v>18420</v>
      </c>
      <c r="F1330" s="740" t="s">
        <v>15398</v>
      </c>
      <c r="G1330" s="26">
        <v>1</v>
      </c>
      <c r="H1330" s="26" t="s">
        <v>15468</v>
      </c>
      <c r="I1330" s="26" t="s">
        <v>13007</v>
      </c>
      <c r="J1330" s="86" t="s">
        <v>158</v>
      </c>
      <c r="K1330" s="86"/>
      <c r="L1330" s="734"/>
      <c r="M1330" s="86"/>
      <c r="N1330" s="64"/>
      <c r="O1330" s="86" t="s">
        <v>380</v>
      </c>
      <c r="P1330" s="86" t="s">
        <v>380</v>
      </c>
      <c r="Q1330" s="86" t="s">
        <v>18423</v>
      </c>
      <c r="R1330" s="86"/>
      <c r="S1330" s="86"/>
      <c r="T1330" s="180"/>
    </row>
    <row r="1331" spans="1:20" ht="39.75" customHeight="1">
      <c r="A1331" s="666"/>
      <c r="B1331" s="666"/>
      <c r="C1331" s="666"/>
      <c r="D1331" s="666"/>
      <c r="E1331" s="666"/>
      <c r="F1331" s="666"/>
      <c r="G1331" s="26">
        <v>2</v>
      </c>
      <c r="H1331" s="26" t="s">
        <v>18404</v>
      </c>
      <c r="I1331" s="26" t="s">
        <v>18324</v>
      </c>
      <c r="J1331" s="86" t="s">
        <v>158</v>
      </c>
      <c r="K1331" s="86"/>
      <c r="L1331" s="666"/>
      <c r="M1331" s="86"/>
      <c r="N1331" s="64"/>
      <c r="O1331" s="86" t="s">
        <v>380</v>
      </c>
      <c r="P1331" s="86" t="s">
        <v>380</v>
      </c>
      <c r="Q1331" s="86" t="s">
        <v>18423</v>
      </c>
      <c r="R1331" s="86"/>
      <c r="S1331" s="86"/>
      <c r="T1331" s="180"/>
    </row>
    <row r="1332" spans="1:20" ht="39.75" customHeight="1">
      <c r="A1332" s="735" t="s">
        <v>18426</v>
      </c>
      <c r="B1332" s="735" t="s">
        <v>363</v>
      </c>
      <c r="C1332" s="735" t="s">
        <v>365</v>
      </c>
      <c r="D1332" s="740" t="s">
        <v>18419</v>
      </c>
      <c r="E1332" s="740" t="s">
        <v>18427</v>
      </c>
      <c r="F1332" s="740" t="s">
        <v>15398</v>
      </c>
      <c r="G1332" s="26">
        <v>1</v>
      </c>
      <c r="H1332" s="26" t="s">
        <v>15468</v>
      </c>
      <c r="I1332" s="26" t="s">
        <v>13007</v>
      </c>
      <c r="J1332" s="86" t="s">
        <v>158</v>
      </c>
      <c r="K1332" s="86"/>
      <c r="L1332" s="734"/>
      <c r="M1332" s="86"/>
      <c r="N1332" s="64"/>
      <c r="O1332" s="86" t="s">
        <v>380</v>
      </c>
      <c r="P1332" s="86" t="s">
        <v>380</v>
      </c>
      <c r="Q1332" s="86" t="s">
        <v>18428</v>
      </c>
      <c r="R1332" s="86"/>
      <c r="S1332" s="86"/>
      <c r="T1332" s="180"/>
    </row>
    <row r="1333" spans="1:20" ht="39.75" customHeight="1">
      <c r="A1333" s="666"/>
      <c r="B1333" s="666"/>
      <c r="C1333" s="666"/>
      <c r="D1333" s="666"/>
      <c r="E1333" s="666"/>
      <c r="F1333" s="666"/>
      <c r="G1333" s="26">
        <v>2</v>
      </c>
      <c r="H1333" s="26" t="s">
        <v>18408</v>
      </c>
      <c r="I1333" s="26" t="s">
        <v>18333</v>
      </c>
      <c r="J1333" s="86" t="s">
        <v>158</v>
      </c>
      <c r="K1333" s="86"/>
      <c r="L1333" s="666"/>
      <c r="M1333" s="86"/>
      <c r="N1333" s="64"/>
      <c r="O1333" s="86" t="s">
        <v>380</v>
      </c>
      <c r="P1333" s="86" t="s">
        <v>380</v>
      </c>
      <c r="Q1333" s="86" t="s">
        <v>18428</v>
      </c>
      <c r="R1333" s="86"/>
      <c r="S1333" s="86"/>
      <c r="T1333" s="180"/>
    </row>
    <row r="1334" spans="1:20" ht="40.5" customHeight="1">
      <c r="A1334" s="735" t="s">
        <v>18429</v>
      </c>
      <c r="B1334" s="735" t="s">
        <v>15505</v>
      </c>
      <c r="C1334" s="735" t="s">
        <v>8943</v>
      </c>
      <c r="D1334" s="740" t="s">
        <v>18430</v>
      </c>
      <c r="E1334" s="740" t="s">
        <v>18431</v>
      </c>
      <c r="F1334" s="740" t="s">
        <v>15398</v>
      </c>
      <c r="G1334" s="26">
        <v>1</v>
      </c>
      <c r="H1334" s="26" t="s">
        <v>16880</v>
      </c>
      <c r="I1334" s="26" t="s">
        <v>13007</v>
      </c>
      <c r="J1334" s="86" t="s">
        <v>158</v>
      </c>
      <c r="K1334" s="86"/>
      <c r="L1334" s="734"/>
      <c r="M1334" s="86" t="s">
        <v>18432</v>
      </c>
      <c r="N1334" s="64"/>
      <c r="O1334" s="86" t="s">
        <v>380</v>
      </c>
      <c r="P1334" s="86" t="s">
        <v>380</v>
      </c>
      <c r="Q1334" s="86" t="s">
        <v>18433</v>
      </c>
      <c r="R1334" s="86"/>
      <c r="S1334" s="86"/>
      <c r="T1334" s="180"/>
    </row>
    <row r="1335" spans="1:20" ht="16.5" customHeight="1">
      <c r="A1335" s="665"/>
      <c r="B1335" s="665"/>
      <c r="C1335" s="665"/>
      <c r="D1335" s="665"/>
      <c r="E1335" s="665"/>
      <c r="F1335" s="665"/>
      <c r="G1335" s="26">
        <v>2</v>
      </c>
      <c r="H1335" s="26" t="s">
        <v>15456</v>
      </c>
      <c r="I1335" s="26" t="s">
        <v>13007</v>
      </c>
      <c r="J1335" s="86" t="s">
        <v>158</v>
      </c>
      <c r="K1335" s="86"/>
      <c r="L1335" s="665"/>
      <c r="M1335" s="86"/>
      <c r="N1335" s="64"/>
      <c r="O1335" s="86" t="s">
        <v>380</v>
      </c>
      <c r="P1335" s="86" t="s">
        <v>380</v>
      </c>
      <c r="Q1335" s="86" t="s">
        <v>18433</v>
      </c>
      <c r="R1335" s="86"/>
      <c r="S1335" s="86"/>
      <c r="T1335" s="180"/>
    </row>
    <row r="1336" spans="1:20" ht="27" customHeight="1">
      <c r="A1336" s="665"/>
      <c r="B1336" s="665"/>
      <c r="C1336" s="665"/>
      <c r="D1336" s="665"/>
      <c r="E1336" s="665"/>
      <c r="F1336" s="665"/>
      <c r="G1336" s="26">
        <v>3</v>
      </c>
      <c r="H1336" s="26" t="s">
        <v>15468</v>
      </c>
      <c r="I1336" s="26" t="s">
        <v>13007</v>
      </c>
      <c r="J1336" s="86" t="s">
        <v>158</v>
      </c>
      <c r="K1336" s="86"/>
      <c r="L1336" s="665"/>
      <c r="M1336" s="86"/>
      <c r="N1336" s="64"/>
      <c r="O1336" s="86" t="s">
        <v>380</v>
      </c>
      <c r="P1336" s="86" t="s">
        <v>380</v>
      </c>
      <c r="Q1336" s="86" t="s">
        <v>18433</v>
      </c>
      <c r="R1336" s="86"/>
      <c r="S1336" s="86"/>
      <c r="T1336" s="180"/>
    </row>
    <row r="1337" spans="1:20" ht="16.5" customHeight="1">
      <c r="A1337" s="665"/>
      <c r="B1337" s="665"/>
      <c r="C1337" s="665"/>
      <c r="D1337" s="665"/>
      <c r="E1337" s="665"/>
      <c r="F1337" s="665"/>
      <c r="G1337" s="26">
        <v>4</v>
      </c>
      <c r="H1337" s="26" t="s">
        <v>18404</v>
      </c>
      <c r="I1337" s="26" t="s">
        <v>13007</v>
      </c>
      <c r="J1337" s="86" t="s">
        <v>158</v>
      </c>
      <c r="K1337" s="86"/>
      <c r="L1337" s="665"/>
      <c r="M1337" s="86"/>
      <c r="N1337" s="64"/>
      <c r="O1337" s="86" t="s">
        <v>380</v>
      </c>
      <c r="P1337" s="86" t="s">
        <v>380</v>
      </c>
      <c r="Q1337" s="86" t="s">
        <v>18433</v>
      </c>
      <c r="R1337" s="86"/>
      <c r="S1337" s="86"/>
      <c r="T1337" s="180"/>
    </row>
    <row r="1338" spans="1:20" ht="16.5" customHeight="1">
      <c r="A1338" s="665"/>
      <c r="B1338" s="665"/>
      <c r="C1338" s="665"/>
      <c r="D1338" s="665"/>
      <c r="E1338" s="665"/>
      <c r="F1338" s="665"/>
      <c r="G1338" s="26">
        <v>5</v>
      </c>
      <c r="H1338" s="26" t="s">
        <v>18367</v>
      </c>
      <c r="I1338" s="26" t="s">
        <v>13007</v>
      </c>
      <c r="J1338" s="86" t="s">
        <v>158</v>
      </c>
      <c r="K1338" s="86"/>
      <c r="L1338" s="665"/>
      <c r="M1338" s="86"/>
      <c r="N1338" s="64"/>
      <c r="O1338" s="86" t="s">
        <v>380</v>
      </c>
      <c r="P1338" s="86" t="s">
        <v>380</v>
      </c>
      <c r="Q1338" s="86" t="s">
        <v>18433</v>
      </c>
      <c r="R1338" s="86"/>
      <c r="S1338" s="86"/>
      <c r="T1338" s="180"/>
    </row>
    <row r="1339" spans="1:20" ht="27" customHeight="1">
      <c r="A1339" s="665"/>
      <c r="B1339" s="665"/>
      <c r="C1339" s="665"/>
      <c r="D1339" s="665"/>
      <c r="E1339" s="665"/>
      <c r="F1339" s="665"/>
      <c r="G1339" s="26">
        <v>6</v>
      </c>
      <c r="H1339" s="26" t="s">
        <v>18434</v>
      </c>
      <c r="I1339" s="26" t="s">
        <v>16328</v>
      </c>
      <c r="J1339" s="86" t="s">
        <v>158</v>
      </c>
      <c r="K1339" s="86"/>
      <c r="L1339" s="665"/>
      <c r="M1339" s="86" t="s">
        <v>18435</v>
      </c>
      <c r="N1339" s="64"/>
      <c r="O1339" s="86" t="s">
        <v>380</v>
      </c>
      <c r="P1339" s="86" t="s">
        <v>380</v>
      </c>
      <c r="Q1339" s="86" t="s">
        <v>18433</v>
      </c>
      <c r="R1339" s="86"/>
      <c r="S1339" s="86"/>
      <c r="T1339" s="180"/>
    </row>
    <row r="1340" spans="1:20" ht="16.5" customHeight="1">
      <c r="A1340" s="666"/>
      <c r="B1340" s="666"/>
      <c r="C1340" s="666"/>
      <c r="D1340" s="666"/>
      <c r="E1340" s="666"/>
      <c r="F1340" s="666"/>
      <c r="G1340" s="26">
        <v>7</v>
      </c>
      <c r="H1340" s="26" t="s">
        <v>16883</v>
      </c>
      <c r="I1340" s="26" t="s">
        <v>13007</v>
      </c>
      <c r="J1340" s="86" t="s">
        <v>158</v>
      </c>
      <c r="K1340" s="86"/>
      <c r="L1340" s="666"/>
      <c r="M1340" s="86"/>
      <c r="N1340" s="64"/>
      <c r="O1340" s="86" t="s">
        <v>380</v>
      </c>
      <c r="P1340" s="86" t="s">
        <v>380</v>
      </c>
      <c r="Q1340" s="86" t="s">
        <v>18433</v>
      </c>
      <c r="R1340" s="86"/>
      <c r="S1340" s="86"/>
      <c r="T1340" s="180"/>
    </row>
    <row r="1341" spans="1:20" ht="40.5" customHeight="1">
      <c r="A1341" s="735" t="s">
        <v>18436</v>
      </c>
      <c r="B1341" s="735" t="s">
        <v>15505</v>
      </c>
      <c r="C1341" s="735" t="s">
        <v>8943</v>
      </c>
      <c r="D1341" s="740" t="s">
        <v>18430</v>
      </c>
      <c r="E1341" s="740" t="s">
        <v>18437</v>
      </c>
      <c r="F1341" s="740" t="s">
        <v>15398</v>
      </c>
      <c r="G1341" s="26">
        <v>1</v>
      </c>
      <c r="H1341" s="26" t="s">
        <v>16880</v>
      </c>
      <c r="I1341" s="26" t="s">
        <v>13007</v>
      </c>
      <c r="J1341" s="86" t="s">
        <v>158</v>
      </c>
      <c r="K1341" s="86"/>
      <c r="L1341" s="734"/>
      <c r="M1341" s="86" t="s">
        <v>18432</v>
      </c>
      <c r="N1341" s="64"/>
      <c r="O1341" s="86" t="s">
        <v>380</v>
      </c>
      <c r="P1341" s="86" t="s">
        <v>380</v>
      </c>
      <c r="Q1341" s="86" t="s">
        <v>18438</v>
      </c>
      <c r="R1341" s="86"/>
      <c r="S1341" s="86"/>
      <c r="T1341" s="180"/>
    </row>
    <row r="1342" spans="1:20" ht="16.5" customHeight="1">
      <c r="A1342" s="665"/>
      <c r="B1342" s="665"/>
      <c r="C1342" s="665"/>
      <c r="D1342" s="665"/>
      <c r="E1342" s="665"/>
      <c r="F1342" s="665"/>
      <c r="G1342" s="26">
        <v>2</v>
      </c>
      <c r="H1342" s="26" t="s">
        <v>15456</v>
      </c>
      <c r="I1342" s="26" t="s">
        <v>13007</v>
      </c>
      <c r="J1342" s="86" t="s">
        <v>158</v>
      </c>
      <c r="K1342" s="86"/>
      <c r="L1342" s="665"/>
      <c r="M1342" s="86"/>
      <c r="N1342" s="64"/>
      <c r="O1342" s="86" t="s">
        <v>380</v>
      </c>
      <c r="P1342" s="86" t="s">
        <v>380</v>
      </c>
      <c r="Q1342" s="86" t="s">
        <v>18438</v>
      </c>
      <c r="R1342" s="86"/>
      <c r="S1342" s="86"/>
      <c r="T1342" s="180"/>
    </row>
    <row r="1343" spans="1:20" ht="27" customHeight="1">
      <c r="A1343" s="665"/>
      <c r="B1343" s="665"/>
      <c r="C1343" s="665"/>
      <c r="D1343" s="665"/>
      <c r="E1343" s="665"/>
      <c r="F1343" s="665"/>
      <c r="G1343" s="26">
        <v>3</v>
      </c>
      <c r="H1343" s="26" t="s">
        <v>15468</v>
      </c>
      <c r="I1343" s="26" t="s">
        <v>13007</v>
      </c>
      <c r="J1343" s="86" t="s">
        <v>158</v>
      </c>
      <c r="K1343" s="86"/>
      <c r="L1343" s="665"/>
      <c r="M1343" s="86"/>
      <c r="N1343" s="64"/>
      <c r="O1343" s="86" t="s">
        <v>380</v>
      </c>
      <c r="P1343" s="86" t="s">
        <v>380</v>
      </c>
      <c r="Q1343" s="86" t="s">
        <v>18438</v>
      </c>
      <c r="R1343" s="86"/>
      <c r="S1343" s="86"/>
      <c r="T1343" s="180"/>
    </row>
    <row r="1344" spans="1:20" ht="16.5" customHeight="1">
      <c r="A1344" s="665"/>
      <c r="B1344" s="665"/>
      <c r="C1344" s="665"/>
      <c r="D1344" s="665"/>
      <c r="E1344" s="665"/>
      <c r="F1344" s="665"/>
      <c r="G1344" s="26">
        <v>4</v>
      </c>
      <c r="H1344" s="26" t="s">
        <v>18408</v>
      </c>
      <c r="I1344" s="26" t="s">
        <v>13007</v>
      </c>
      <c r="J1344" s="86" t="s">
        <v>158</v>
      </c>
      <c r="K1344" s="86"/>
      <c r="L1344" s="665"/>
      <c r="M1344" s="86"/>
      <c r="N1344" s="64"/>
      <c r="O1344" s="86" t="s">
        <v>380</v>
      </c>
      <c r="P1344" s="86" t="s">
        <v>380</v>
      </c>
      <c r="Q1344" s="86" t="s">
        <v>18438</v>
      </c>
      <c r="R1344" s="86"/>
      <c r="S1344" s="86"/>
      <c r="T1344" s="180"/>
    </row>
    <row r="1345" spans="1:20" ht="27" customHeight="1">
      <c r="A1345" s="665"/>
      <c r="B1345" s="665"/>
      <c r="C1345" s="665"/>
      <c r="D1345" s="665"/>
      <c r="E1345" s="665"/>
      <c r="F1345" s="665"/>
      <c r="G1345" s="26">
        <v>5</v>
      </c>
      <c r="H1345" s="26" t="s">
        <v>18367</v>
      </c>
      <c r="I1345" s="26" t="s">
        <v>13007</v>
      </c>
      <c r="J1345" s="86" t="s">
        <v>158</v>
      </c>
      <c r="K1345" s="86"/>
      <c r="L1345" s="665"/>
      <c r="M1345" s="86"/>
      <c r="N1345" s="64"/>
      <c r="O1345" s="86" t="s">
        <v>380</v>
      </c>
      <c r="P1345" s="86" t="s">
        <v>380</v>
      </c>
      <c r="Q1345" s="86" t="s">
        <v>18438</v>
      </c>
      <c r="R1345" s="86"/>
      <c r="S1345" s="86"/>
      <c r="T1345" s="180"/>
    </row>
    <row r="1346" spans="1:20" ht="16.5" customHeight="1">
      <c r="A1346" s="665"/>
      <c r="B1346" s="665"/>
      <c r="C1346" s="665"/>
      <c r="D1346" s="665"/>
      <c r="E1346" s="665"/>
      <c r="F1346" s="665"/>
      <c r="G1346" s="26">
        <v>6</v>
      </c>
      <c r="H1346" s="26" t="s">
        <v>18434</v>
      </c>
      <c r="I1346" s="26" t="s">
        <v>18376</v>
      </c>
      <c r="J1346" s="86" t="s">
        <v>158</v>
      </c>
      <c r="K1346" s="86"/>
      <c r="L1346" s="665"/>
      <c r="M1346" s="86"/>
      <c r="N1346" s="64"/>
      <c r="O1346" s="86" t="s">
        <v>380</v>
      </c>
      <c r="P1346" s="86" t="s">
        <v>380</v>
      </c>
      <c r="Q1346" s="86" t="s">
        <v>18438</v>
      </c>
      <c r="R1346" s="86"/>
      <c r="S1346" s="86"/>
      <c r="T1346" s="180"/>
    </row>
    <row r="1347" spans="1:20" ht="27" customHeight="1">
      <c r="A1347" s="666"/>
      <c r="B1347" s="666"/>
      <c r="C1347" s="666"/>
      <c r="D1347" s="666"/>
      <c r="E1347" s="666"/>
      <c r="F1347" s="666"/>
      <c r="G1347" s="26">
        <v>7</v>
      </c>
      <c r="H1347" s="26" t="s">
        <v>16883</v>
      </c>
      <c r="I1347" s="26" t="s">
        <v>13007</v>
      </c>
      <c r="J1347" s="86" t="s">
        <v>158</v>
      </c>
      <c r="K1347" s="86"/>
      <c r="L1347" s="666"/>
      <c r="M1347" s="86"/>
      <c r="N1347" s="64"/>
      <c r="O1347" s="86" t="s">
        <v>380</v>
      </c>
      <c r="P1347" s="86" t="s">
        <v>380</v>
      </c>
      <c r="Q1347" s="86" t="s">
        <v>18438</v>
      </c>
      <c r="R1347" s="86"/>
      <c r="S1347" s="86"/>
      <c r="T1347" s="180"/>
    </row>
    <row r="1348" spans="1:20" ht="20.25" customHeight="1">
      <c r="A1348" s="395" t="s">
        <v>18440</v>
      </c>
      <c r="B1348" s="434"/>
      <c r="C1348" s="434"/>
      <c r="D1348" s="393"/>
      <c r="E1348" s="393"/>
      <c r="F1348" s="393"/>
      <c r="G1348" s="392"/>
      <c r="H1348" s="393"/>
      <c r="I1348" s="394"/>
      <c r="J1348" s="392"/>
      <c r="K1348" s="394"/>
      <c r="L1348" s="395"/>
      <c r="M1348" s="394"/>
      <c r="N1348" s="64"/>
      <c r="O1348" s="394"/>
      <c r="P1348" s="394"/>
      <c r="Q1348" s="394"/>
      <c r="R1348" s="394"/>
      <c r="S1348" s="394"/>
      <c r="T1348" s="180"/>
    </row>
    <row r="1349" spans="1:20" ht="16.5" customHeight="1">
      <c r="A1349" s="395" t="s">
        <v>18441</v>
      </c>
      <c r="B1349" s="434"/>
      <c r="C1349" s="434"/>
      <c r="D1349" s="393"/>
      <c r="E1349" s="393"/>
      <c r="F1349" s="393"/>
      <c r="G1349" s="392"/>
      <c r="H1349" s="393"/>
      <c r="I1349" s="394"/>
      <c r="J1349" s="392"/>
      <c r="K1349" s="394"/>
      <c r="L1349" s="395"/>
      <c r="M1349" s="394"/>
      <c r="N1349" s="64"/>
      <c r="O1349" s="394"/>
      <c r="P1349" s="394"/>
      <c r="Q1349" s="394"/>
      <c r="R1349" s="394"/>
      <c r="S1349" s="394"/>
      <c r="T1349" s="180"/>
    </row>
    <row r="1350" spans="1:20" ht="39.75" customHeight="1">
      <c r="A1350" s="735" t="s">
        <v>18442</v>
      </c>
      <c r="B1350" s="735" t="s">
        <v>363</v>
      </c>
      <c r="C1350" s="735" t="s">
        <v>365</v>
      </c>
      <c r="D1350" s="740" t="s">
        <v>18443</v>
      </c>
      <c r="E1350" s="740" t="s">
        <v>18444</v>
      </c>
      <c r="F1350" s="740" t="s">
        <v>15398</v>
      </c>
      <c r="G1350" s="26">
        <v>1</v>
      </c>
      <c r="H1350" s="26" t="s">
        <v>13006</v>
      </c>
      <c r="I1350" s="26" t="s">
        <v>13007</v>
      </c>
      <c r="J1350" s="86" t="s">
        <v>158</v>
      </c>
      <c r="K1350" s="86"/>
      <c r="L1350" s="734"/>
      <c r="M1350" s="86"/>
      <c r="N1350" s="64"/>
      <c r="O1350" s="86" t="s">
        <v>380</v>
      </c>
      <c r="P1350" s="86" t="s">
        <v>18445</v>
      </c>
      <c r="Q1350" s="86" t="s">
        <v>18446</v>
      </c>
      <c r="R1350" s="86"/>
      <c r="S1350" s="86"/>
      <c r="T1350" s="180"/>
    </row>
    <row r="1351" spans="1:20" ht="39.75" customHeight="1">
      <c r="A1351" s="666"/>
      <c r="B1351" s="666"/>
      <c r="C1351" s="666"/>
      <c r="D1351" s="666"/>
      <c r="E1351" s="666"/>
      <c r="F1351" s="666"/>
      <c r="G1351" s="26">
        <v>2</v>
      </c>
      <c r="H1351" s="26" t="s">
        <v>18447</v>
      </c>
      <c r="I1351" s="26" t="s">
        <v>18448</v>
      </c>
      <c r="J1351" s="86" t="s">
        <v>158</v>
      </c>
      <c r="K1351" s="86"/>
      <c r="L1351" s="666"/>
      <c r="M1351" s="86"/>
      <c r="N1351" s="64"/>
      <c r="O1351" s="86" t="s">
        <v>380</v>
      </c>
      <c r="P1351" s="86" t="s">
        <v>18445</v>
      </c>
      <c r="Q1351" s="86" t="s">
        <v>18446</v>
      </c>
      <c r="R1351" s="86"/>
      <c r="S1351" s="86"/>
      <c r="T1351" s="180"/>
    </row>
    <row r="1352" spans="1:20" ht="39.75" customHeight="1">
      <c r="A1352" s="735" t="s">
        <v>18449</v>
      </c>
      <c r="B1352" s="735" t="s">
        <v>363</v>
      </c>
      <c r="C1352" s="735" t="s">
        <v>365</v>
      </c>
      <c r="D1352" s="740" t="s">
        <v>18443</v>
      </c>
      <c r="E1352" s="740" t="s">
        <v>18450</v>
      </c>
      <c r="F1352" s="740" t="s">
        <v>15398</v>
      </c>
      <c r="G1352" s="26">
        <v>1</v>
      </c>
      <c r="H1352" s="26" t="s">
        <v>13059</v>
      </c>
      <c r="I1352" s="26" t="s">
        <v>13007</v>
      </c>
      <c r="J1352" s="86" t="s">
        <v>158</v>
      </c>
      <c r="K1352" s="86"/>
      <c r="L1352" s="734"/>
      <c r="M1352" s="86"/>
      <c r="N1352" s="64"/>
      <c r="O1352" s="86" t="s">
        <v>380</v>
      </c>
      <c r="P1352" s="86" t="s">
        <v>18445</v>
      </c>
      <c r="Q1352" s="86" t="s">
        <v>18451</v>
      </c>
      <c r="R1352" s="86"/>
      <c r="S1352" s="86"/>
      <c r="T1352" s="180"/>
    </row>
    <row r="1353" spans="1:20" ht="39.75" customHeight="1">
      <c r="A1353" s="666"/>
      <c r="B1353" s="666"/>
      <c r="C1353" s="666"/>
      <c r="D1353" s="666"/>
      <c r="E1353" s="666"/>
      <c r="F1353" s="666"/>
      <c r="G1353" s="26">
        <v>2</v>
      </c>
      <c r="H1353" s="26" t="s">
        <v>18447</v>
      </c>
      <c r="I1353" s="26" t="s">
        <v>18453</v>
      </c>
      <c r="J1353" s="86" t="s">
        <v>158</v>
      </c>
      <c r="K1353" s="86"/>
      <c r="L1353" s="666"/>
      <c r="M1353" s="86"/>
      <c r="N1353" s="64"/>
      <c r="O1353" s="86" t="s">
        <v>380</v>
      </c>
      <c r="P1353" s="86" t="s">
        <v>18445</v>
      </c>
      <c r="Q1353" s="86" t="s">
        <v>18451</v>
      </c>
      <c r="R1353" s="86"/>
      <c r="S1353" s="86"/>
      <c r="T1353" s="180"/>
    </row>
    <row r="1354" spans="1:20" ht="16.5" customHeight="1">
      <c r="A1354" s="735" t="s">
        <v>18459</v>
      </c>
      <c r="B1354" s="735" t="s">
        <v>363</v>
      </c>
      <c r="C1354" s="735" t="s">
        <v>365</v>
      </c>
      <c r="D1354" s="740" t="s">
        <v>18443</v>
      </c>
      <c r="E1354" s="740" t="s">
        <v>18462</v>
      </c>
      <c r="F1354" s="740" t="s">
        <v>15398</v>
      </c>
      <c r="G1354" s="26">
        <v>1</v>
      </c>
      <c r="H1354" s="26" t="s">
        <v>15090</v>
      </c>
      <c r="I1354" s="26" t="s">
        <v>13007</v>
      </c>
      <c r="J1354" s="86" t="s">
        <v>158</v>
      </c>
      <c r="K1354" s="86"/>
      <c r="L1354" s="734"/>
      <c r="M1354" s="86"/>
      <c r="N1354" s="64"/>
      <c r="O1354" s="86" t="s">
        <v>380</v>
      </c>
      <c r="P1354" s="86" t="s">
        <v>18445</v>
      </c>
      <c r="Q1354" s="86" t="s">
        <v>18464</v>
      </c>
      <c r="R1354" s="86"/>
      <c r="S1354" s="86"/>
      <c r="T1354" s="180"/>
    </row>
    <row r="1355" spans="1:20" ht="16.5" customHeight="1">
      <c r="A1355" s="665"/>
      <c r="B1355" s="665"/>
      <c r="C1355" s="665"/>
      <c r="D1355" s="665"/>
      <c r="E1355" s="665"/>
      <c r="F1355" s="665"/>
      <c r="G1355" s="26">
        <v>2</v>
      </c>
      <c r="H1355" s="26" t="s">
        <v>13006</v>
      </c>
      <c r="I1355" s="26" t="s">
        <v>13007</v>
      </c>
      <c r="J1355" s="86" t="s">
        <v>158</v>
      </c>
      <c r="K1355" s="86"/>
      <c r="L1355" s="665"/>
      <c r="M1355" s="86"/>
      <c r="N1355" s="64"/>
      <c r="O1355" s="86" t="s">
        <v>380</v>
      </c>
      <c r="P1355" s="86" t="s">
        <v>18445</v>
      </c>
      <c r="Q1355" s="86" t="s">
        <v>18464</v>
      </c>
      <c r="R1355" s="86"/>
      <c r="S1355" s="86"/>
      <c r="T1355" s="180"/>
    </row>
    <row r="1356" spans="1:20" ht="16.5" customHeight="1">
      <c r="A1356" s="665"/>
      <c r="B1356" s="665"/>
      <c r="C1356" s="665"/>
      <c r="D1356" s="665"/>
      <c r="E1356" s="665"/>
      <c r="F1356" s="665"/>
      <c r="G1356" s="26">
        <v>3</v>
      </c>
      <c r="H1356" s="26" t="s">
        <v>13059</v>
      </c>
      <c r="I1356" s="26" t="s">
        <v>13007</v>
      </c>
      <c r="J1356" s="86" t="s">
        <v>158</v>
      </c>
      <c r="K1356" s="86"/>
      <c r="L1356" s="665"/>
      <c r="M1356" s="86"/>
      <c r="N1356" s="64"/>
      <c r="O1356" s="86" t="s">
        <v>380</v>
      </c>
      <c r="P1356" s="86" t="s">
        <v>18445</v>
      </c>
      <c r="Q1356" s="86" t="s">
        <v>18464</v>
      </c>
      <c r="R1356" s="86"/>
      <c r="S1356" s="86"/>
      <c r="T1356" s="180"/>
    </row>
    <row r="1357" spans="1:20" ht="16.5" customHeight="1">
      <c r="A1357" s="665"/>
      <c r="B1357" s="665"/>
      <c r="C1357" s="665"/>
      <c r="D1357" s="665"/>
      <c r="E1357" s="665"/>
      <c r="F1357" s="665"/>
      <c r="G1357" s="26">
        <v>4</v>
      </c>
      <c r="H1357" s="26" t="s">
        <v>15367</v>
      </c>
      <c r="I1357" s="26" t="s">
        <v>13007</v>
      </c>
      <c r="J1357" s="86" t="s">
        <v>158</v>
      </c>
      <c r="K1357" s="86"/>
      <c r="L1357" s="665"/>
      <c r="M1357" s="86"/>
      <c r="N1357" s="64"/>
      <c r="O1357" s="86" t="s">
        <v>380</v>
      </c>
      <c r="P1357" s="86" t="s">
        <v>18445</v>
      </c>
      <c r="Q1357" s="86" t="s">
        <v>18464</v>
      </c>
      <c r="R1357" s="86"/>
      <c r="S1357" s="86"/>
      <c r="T1357" s="180"/>
    </row>
    <row r="1358" spans="1:20" ht="16.5" customHeight="1">
      <c r="A1358" s="665"/>
      <c r="B1358" s="665"/>
      <c r="C1358" s="665"/>
      <c r="D1358" s="665"/>
      <c r="E1358" s="665"/>
      <c r="F1358" s="665"/>
      <c r="G1358" s="26">
        <v>5</v>
      </c>
      <c r="H1358" s="26" t="s">
        <v>18447</v>
      </c>
      <c r="I1358" s="26" t="s">
        <v>18453</v>
      </c>
      <c r="J1358" s="86" t="s">
        <v>158</v>
      </c>
      <c r="K1358" s="86"/>
      <c r="L1358" s="665"/>
      <c r="M1358" s="86"/>
      <c r="N1358" s="64"/>
      <c r="O1358" s="86" t="s">
        <v>380</v>
      </c>
      <c r="P1358" s="86" t="s">
        <v>18445</v>
      </c>
      <c r="Q1358" s="86" t="s">
        <v>18464</v>
      </c>
      <c r="R1358" s="86"/>
      <c r="S1358" s="86"/>
      <c r="T1358" s="180"/>
    </row>
    <row r="1359" spans="1:20" ht="16.5" customHeight="1">
      <c r="A1359" s="666"/>
      <c r="B1359" s="666"/>
      <c r="C1359" s="666"/>
      <c r="D1359" s="666"/>
      <c r="E1359" s="666"/>
      <c r="F1359" s="666"/>
      <c r="G1359" s="26">
        <v>6</v>
      </c>
      <c r="H1359" s="26" t="s">
        <v>15098</v>
      </c>
      <c r="I1359" s="26" t="s">
        <v>13007</v>
      </c>
      <c r="J1359" s="86" t="s">
        <v>158</v>
      </c>
      <c r="K1359" s="86"/>
      <c r="L1359" s="666"/>
      <c r="M1359" s="86"/>
      <c r="N1359" s="64"/>
      <c r="O1359" s="86" t="s">
        <v>380</v>
      </c>
      <c r="P1359" s="86" t="s">
        <v>18445</v>
      </c>
      <c r="Q1359" s="86" t="s">
        <v>18464</v>
      </c>
      <c r="R1359" s="86"/>
      <c r="S1359" s="86"/>
      <c r="T1359" s="180"/>
    </row>
    <row r="1360" spans="1:20" ht="42" customHeight="1">
      <c r="A1360" s="735" t="s">
        <v>18471</v>
      </c>
      <c r="B1360" s="735" t="s">
        <v>363</v>
      </c>
      <c r="C1360" s="735" t="s">
        <v>365</v>
      </c>
      <c r="D1360" s="740" t="s">
        <v>18443</v>
      </c>
      <c r="E1360" s="740" t="s">
        <v>18473</v>
      </c>
      <c r="F1360" s="740" t="s">
        <v>15398</v>
      </c>
      <c r="G1360" s="26">
        <v>1</v>
      </c>
      <c r="H1360" s="26" t="s">
        <v>13108</v>
      </c>
      <c r="I1360" s="26" t="s">
        <v>13007</v>
      </c>
      <c r="J1360" s="86" t="s">
        <v>158</v>
      </c>
      <c r="K1360" s="86"/>
      <c r="L1360" s="734"/>
      <c r="M1360" s="86"/>
      <c r="N1360" s="64"/>
      <c r="O1360" s="86" t="s">
        <v>380</v>
      </c>
      <c r="P1360" s="86" t="s">
        <v>18445</v>
      </c>
      <c r="Q1360" s="86" t="s">
        <v>18474</v>
      </c>
      <c r="R1360" s="86"/>
      <c r="S1360" s="86"/>
      <c r="T1360" s="180"/>
    </row>
    <row r="1361" spans="1:20" ht="42" customHeight="1">
      <c r="A1361" s="666"/>
      <c r="B1361" s="666"/>
      <c r="C1361" s="666"/>
      <c r="D1361" s="666"/>
      <c r="E1361" s="666"/>
      <c r="F1361" s="666"/>
      <c r="G1361" s="26">
        <v>2</v>
      </c>
      <c r="H1361" s="26" t="s">
        <v>18447</v>
      </c>
      <c r="I1361" s="26" t="s">
        <v>18448</v>
      </c>
      <c r="J1361" s="86" t="s">
        <v>158</v>
      </c>
      <c r="K1361" s="86"/>
      <c r="L1361" s="666"/>
      <c r="M1361" s="86"/>
      <c r="N1361" s="64"/>
      <c r="O1361" s="86" t="s">
        <v>380</v>
      </c>
      <c r="P1361" s="86" t="s">
        <v>18445</v>
      </c>
      <c r="Q1361" s="86" t="s">
        <v>18474</v>
      </c>
      <c r="R1361" s="86"/>
      <c r="S1361" s="86"/>
      <c r="T1361" s="180"/>
    </row>
    <row r="1362" spans="1:20" ht="42" customHeight="1">
      <c r="A1362" s="735" t="s">
        <v>18475</v>
      </c>
      <c r="B1362" s="735" t="s">
        <v>363</v>
      </c>
      <c r="C1362" s="735" t="s">
        <v>365</v>
      </c>
      <c r="D1362" s="740" t="s">
        <v>18476</v>
      </c>
      <c r="E1362" s="740" t="s">
        <v>18477</v>
      </c>
      <c r="F1362" s="740" t="s">
        <v>15398</v>
      </c>
      <c r="G1362" s="26">
        <v>1</v>
      </c>
      <c r="H1362" s="26" t="s">
        <v>13006</v>
      </c>
      <c r="I1362" s="26" t="s">
        <v>13007</v>
      </c>
      <c r="J1362" s="86" t="s">
        <v>158</v>
      </c>
      <c r="K1362" s="86"/>
      <c r="L1362" s="734"/>
      <c r="M1362" s="86"/>
      <c r="N1362" s="64"/>
      <c r="O1362" s="86" t="s">
        <v>380</v>
      </c>
      <c r="P1362" s="86" t="s">
        <v>18478</v>
      </c>
      <c r="Q1362" s="86" t="s">
        <v>18479</v>
      </c>
      <c r="R1362" s="86"/>
      <c r="S1362" s="86"/>
      <c r="T1362" s="180"/>
    </row>
    <row r="1363" spans="1:20" ht="42" customHeight="1">
      <c r="A1363" s="666"/>
      <c r="B1363" s="666"/>
      <c r="C1363" s="666"/>
      <c r="D1363" s="666"/>
      <c r="E1363" s="666"/>
      <c r="F1363" s="666"/>
      <c r="G1363" s="26">
        <v>2</v>
      </c>
      <c r="H1363" s="26" t="s">
        <v>18480</v>
      </c>
      <c r="I1363" s="26" t="s">
        <v>18448</v>
      </c>
      <c r="J1363" s="86" t="s">
        <v>158</v>
      </c>
      <c r="K1363" s="86"/>
      <c r="L1363" s="666"/>
      <c r="M1363" s="86"/>
      <c r="N1363" s="64"/>
      <c r="O1363" s="86" t="s">
        <v>380</v>
      </c>
      <c r="P1363" s="86" t="s">
        <v>18478</v>
      </c>
      <c r="Q1363" s="86" t="s">
        <v>18479</v>
      </c>
      <c r="R1363" s="86"/>
      <c r="S1363" s="86"/>
      <c r="T1363" s="180"/>
    </row>
    <row r="1364" spans="1:20" ht="33" customHeight="1">
      <c r="A1364" s="735" t="s">
        <v>18481</v>
      </c>
      <c r="B1364" s="735" t="s">
        <v>363</v>
      </c>
      <c r="C1364" s="735" t="s">
        <v>365</v>
      </c>
      <c r="D1364" s="740" t="s">
        <v>18476</v>
      </c>
      <c r="E1364" s="740" t="s">
        <v>18482</v>
      </c>
      <c r="F1364" s="740" t="s">
        <v>15398</v>
      </c>
      <c r="G1364" s="26">
        <v>1</v>
      </c>
      <c r="H1364" s="26" t="s">
        <v>16880</v>
      </c>
      <c r="I1364" s="26" t="s">
        <v>13007</v>
      </c>
      <c r="J1364" s="86" t="s">
        <v>158</v>
      </c>
      <c r="K1364" s="86"/>
      <c r="L1364" s="734"/>
      <c r="M1364" s="86"/>
      <c r="N1364" s="64"/>
      <c r="O1364" s="86" t="s">
        <v>380</v>
      </c>
      <c r="P1364" s="86" t="s">
        <v>18478</v>
      </c>
      <c r="Q1364" s="86" t="s">
        <v>18483</v>
      </c>
      <c r="R1364" s="86"/>
      <c r="S1364" s="86"/>
      <c r="T1364" s="180"/>
    </row>
    <row r="1365" spans="1:20" ht="16.5" customHeight="1">
      <c r="A1365" s="665"/>
      <c r="B1365" s="665"/>
      <c r="C1365" s="665"/>
      <c r="D1365" s="665"/>
      <c r="E1365" s="665"/>
      <c r="F1365" s="665"/>
      <c r="G1365" s="26">
        <v>2</v>
      </c>
      <c r="H1365" s="26" t="s">
        <v>15456</v>
      </c>
      <c r="I1365" s="26" t="s">
        <v>13007</v>
      </c>
      <c r="J1365" s="86" t="s">
        <v>158</v>
      </c>
      <c r="K1365" s="86"/>
      <c r="L1365" s="665"/>
      <c r="M1365" s="86"/>
      <c r="N1365" s="64"/>
      <c r="O1365" s="86" t="s">
        <v>380</v>
      </c>
      <c r="P1365" s="86" t="s">
        <v>18478</v>
      </c>
      <c r="Q1365" s="86" t="s">
        <v>18483</v>
      </c>
      <c r="R1365" s="86"/>
      <c r="S1365" s="86"/>
      <c r="T1365" s="180"/>
    </row>
    <row r="1366" spans="1:20" ht="16.5" customHeight="1">
      <c r="A1366" s="665"/>
      <c r="B1366" s="665"/>
      <c r="C1366" s="665"/>
      <c r="D1366" s="665"/>
      <c r="E1366" s="665"/>
      <c r="F1366" s="665"/>
      <c r="G1366" s="26">
        <v>3</v>
      </c>
      <c r="H1366" s="26" t="s">
        <v>15461</v>
      </c>
      <c r="I1366" s="26" t="s">
        <v>13007</v>
      </c>
      <c r="J1366" s="86" t="s">
        <v>158</v>
      </c>
      <c r="K1366" s="86"/>
      <c r="L1366" s="665"/>
      <c r="M1366" s="86"/>
      <c r="N1366" s="64"/>
      <c r="O1366" s="86" t="s">
        <v>380</v>
      </c>
      <c r="P1366" s="86" t="s">
        <v>18478</v>
      </c>
      <c r="Q1366" s="86" t="s">
        <v>18483</v>
      </c>
      <c r="R1366" s="86"/>
      <c r="S1366" s="86"/>
      <c r="T1366" s="180"/>
    </row>
    <row r="1367" spans="1:20" ht="16.5" customHeight="1">
      <c r="A1367" s="665"/>
      <c r="B1367" s="665"/>
      <c r="C1367" s="665"/>
      <c r="D1367" s="665"/>
      <c r="E1367" s="665"/>
      <c r="F1367" s="665"/>
      <c r="G1367" s="26">
        <v>4</v>
      </c>
      <c r="H1367" s="26" t="s">
        <v>18480</v>
      </c>
      <c r="I1367" s="26" t="s">
        <v>15473</v>
      </c>
      <c r="J1367" s="86" t="s">
        <v>158</v>
      </c>
      <c r="K1367" s="86"/>
      <c r="L1367" s="665"/>
      <c r="M1367" s="86"/>
      <c r="N1367" s="64"/>
      <c r="O1367" s="86" t="s">
        <v>380</v>
      </c>
      <c r="P1367" s="86" t="s">
        <v>18478</v>
      </c>
      <c r="Q1367" s="86" t="s">
        <v>18483</v>
      </c>
      <c r="R1367" s="86"/>
      <c r="S1367" s="86"/>
      <c r="T1367" s="180"/>
    </row>
    <row r="1368" spans="1:20" ht="16.5" customHeight="1">
      <c r="A1368" s="666"/>
      <c r="B1368" s="666"/>
      <c r="C1368" s="666"/>
      <c r="D1368" s="666"/>
      <c r="E1368" s="666"/>
      <c r="F1368" s="666"/>
      <c r="G1368" s="26">
        <v>5</v>
      </c>
      <c r="H1368" s="26" t="s">
        <v>16883</v>
      </c>
      <c r="I1368" s="26" t="s">
        <v>13007</v>
      </c>
      <c r="J1368" s="86" t="s">
        <v>158</v>
      </c>
      <c r="K1368" s="86"/>
      <c r="L1368" s="666"/>
      <c r="M1368" s="86"/>
      <c r="N1368" s="64"/>
      <c r="O1368" s="86" t="s">
        <v>380</v>
      </c>
      <c r="P1368" s="86" t="s">
        <v>18478</v>
      </c>
      <c r="Q1368" s="86" t="s">
        <v>18483</v>
      </c>
      <c r="R1368" s="86"/>
      <c r="S1368" s="86"/>
      <c r="T1368" s="180"/>
    </row>
    <row r="1369" spans="1:20" ht="42" customHeight="1">
      <c r="A1369" s="735" t="s">
        <v>18485</v>
      </c>
      <c r="B1369" s="735" t="s">
        <v>363</v>
      </c>
      <c r="C1369" s="735" t="s">
        <v>365</v>
      </c>
      <c r="D1369" s="740" t="s">
        <v>18476</v>
      </c>
      <c r="E1369" s="740" t="s">
        <v>18486</v>
      </c>
      <c r="F1369" s="740" t="s">
        <v>15398</v>
      </c>
      <c r="G1369" s="26">
        <v>1</v>
      </c>
      <c r="H1369" s="26" t="s">
        <v>15468</v>
      </c>
      <c r="I1369" s="26" t="s">
        <v>13007</v>
      </c>
      <c r="J1369" s="86" t="s">
        <v>158</v>
      </c>
      <c r="K1369" s="86"/>
      <c r="L1369" s="734"/>
      <c r="M1369" s="86"/>
      <c r="N1369" s="64"/>
      <c r="O1369" s="86" t="s">
        <v>380</v>
      </c>
      <c r="P1369" s="86" t="s">
        <v>18478</v>
      </c>
      <c r="Q1369" s="86" t="s">
        <v>18487</v>
      </c>
      <c r="R1369" s="86"/>
      <c r="S1369" s="86"/>
      <c r="T1369" s="180"/>
    </row>
    <row r="1370" spans="1:20" ht="42" customHeight="1">
      <c r="A1370" s="666"/>
      <c r="B1370" s="666"/>
      <c r="C1370" s="666"/>
      <c r="D1370" s="666"/>
      <c r="E1370" s="666"/>
      <c r="F1370" s="666"/>
      <c r="G1370" s="26">
        <v>2</v>
      </c>
      <c r="H1370" s="26" t="s">
        <v>18480</v>
      </c>
      <c r="I1370" s="26" t="s">
        <v>18448</v>
      </c>
      <c r="J1370" s="86" t="s">
        <v>158</v>
      </c>
      <c r="K1370" s="86"/>
      <c r="L1370" s="666"/>
      <c r="M1370" s="86"/>
      <c r="N1370" s="64"/>
      <c r="O1370" s="86" t="s">
        <v>380</v>
      </c>
      <c r="P1370" s="86" t="s">
        <v>18478</v>
      </c>
      <c r="Q1370" s="86" t="s">
        <v>18487</v>
      </c>
      <c r="R1370" s="86"/>
      <c r="S1370" s="86"/>
      <c r="T1370" s="180"/>
    </row>
    <row r="1371" spans="1:20" ht="16.5" customHeight="1">
      <c r="A1371" s="395" t="s">
        <v>18488</v>
      </c>
      <c r="B1371" s="434"/>
      <c r="C1371" s="434"/>
      <c r="D1371" s="393"/>
      <c r="E1371" s="393"/>
      <c r="F1371" s="393"/>
      <c r="G1371" s="392"/>
      <c r="H1371" s="393"/>
      <c r="I1371" s="394"/>
      <c r="J1371" s="392"/>
      <c r="K1371" s="394"/>
      <c r="L1371" s="395"/>
      <c r="M1371" s="394"/>
      <c r="N1371" s="64"/>
      <c r="O1371" s="394"/>
      <c r="P1371" s="394"/>
      <c r="Q1371" s="394"/>
      <c r="R1371" s="394"/>
      <c r="S1371" s="394"/>
      <c r="T1371" s="180"/>
    </row>
    <row r="1372" spans="1:20" ht="16.5" customHeight="1">
      <c r="A1372" s="26" t="s">
        <v>18489</v>
      </c>
      <c r="B1372" s="26" t="s">
        <v>363</v>
      </c>
      <c r="C1372" s="26" t="s">
        <v>365</v>
      </c>
      <c r="D1372" s="333" t="s">
        <v>18490</v>
      </c>
      <c r="E1372" s="333" t="s">
        <v>18491</v>
      </c>
      <c r="F1372" s="333" t="s">
        <v>15398</v>
      </c>
      <c r="G1372" s="26">
        <v>1</v>
      </c>
      <c r="H1372" s="26" t="s">
        <v>18492</v>
      </c>
      <c r="I1372" s="26" t="s">
        <v>15473</v>
      </c>
      <c r="J1372" s="86" t="s">
        <v>158</v>
      </c>
      <c r="K1372" s="178"/>
      <c r="L1372" s="86"/>
      <c r="M1372" s="86"/>
      <c r="N1372" s="64"/>
      <c r="O1372" s="86" t="s">
        <v>380</v>
      </c>
      <c r="P1372" s="86" t="s">
        <v>380</v>
      </c>
      <c r="Q1372" s="86" t="s">
        <v>18493</v>
      </c>
      <c r="R1372" s="86"/>
      <c r="S1372" s="86"/>
      <c r="T1372" s="180"/>
    </row>
    <row r="1373" spans="1:20" ht="16.5" customHeight="1">
      <c r="A1373" s="26" t="s">
        <v>18494</v>
      </c>
      <c r="B1373" s="26" t="s">
        <v>363</v>
      </c>
      <c r="C1373" s="26" t="s">
        <v>365</v>
      </c>
      <c r="D1373" s="333" t="s">
        <v>18490</v>
      </c>
      <c r="E1373" s="333" t="s">
        <v>18496</v>
      </c>
      <c r="F1373" s="333" t="s">
        <v>15398</v>
      </c>
      <c r="G1373" s="26">
        <v>1</v>
      </c>
      <c r="H1373" s="26" t="s">
        <v>18498</v>
      </c>
      <c r="I1373" s="26" t="s">
        <v>15473</v>
      </c>
      <c r="J1373" s="86" t="s">
        <v>158</v>
      </c>
      <c r="K1373" s="178"/>
      <c r="L1373" s="86"/>
      <c r="M1373" s="86"/>
      <c r="N1373" s="64"/>
      <c r="O1373" s="86" t="s">
        <v>380</v>
      </c>
      <c r="P1373" s="86" t="s">
        <v>380</v>
      </c>
      <c r="Q1373" s="86" t="s">
        <v>18500</v>
      </c>
      <c r="R1373" s="86"/>
      <c r="S1373" s="86"/>
      <c r="T1373" s="180"/>
    </row>
    <row r="1374" spans="1:20" ht="16.5" customHeight="1">
      <c r="A1374" s="26" t="s">
        <v>18502</v>
      </c>
      <c r="B1374" s="26" t="s">
        <v>363</v>
      </c>
      <c r="C1374" s="26" t="s">
        <v>365</v>
      </c>
      <c r="D1374" s="333" t="s">
        <v>18490</v>
      </c>
      <c r="E1374" s="333" t="s">
        <v>18503</v>
      </c>
      <c r="F1374" s="333" t="s">
        <v>15398</v>
      </c>
      <c r="G1374" s="26">
        <v>1</v>
      </c>
      <c r="H1374" s="26" t="s">
        <v>18504</v>
      </c>
      <c r="I1374" s="26" t="s">
        <v>15473</v>
      </c>
      <c r="J1374" s="86" t="s">
        <v>158</v>
      </c>
      <c r="K1374" s="178"/>
      <c r="L1374" s="86"/>
      <c r="M1374" s="86"/>
      <c r="N1374" s="64"/>
      <c r="O1374" s="86" t="s">
        <v>380</v>
      </c>
      <c r="P1374" s="86" t="s">
        <v>380</v>
      </c>
      <c r="Q1374" s="86" t="s">
        <v>18505</v>
      </c>
      <c r="R1374" s="86"/>
      <c r="S1374" s="86"/>
      <c r="T1374" s="180"/>
    </row>
    <row r="1375" spans="1:20" ht="16.5" customHeight="1">
      <c r="A1375" s="26" t="s">
        <v>18506</v>
      </c>
      <c r="B1375" s="26" t="s">
        <v>363</v>
      </c>
      <c r="C1375" s="26" t="s">
        <v>365</v>
      </c>
      <c r="D1375" s="333" t="s">
        <v>18490</v>
      </c>
      <c r="E1375" s="333" t="s">
        <v>18507</v>
      </c>
      <c r="F1375" s="333" t="s">
        <v>15398</v>
      </c>
      <c r="G1375" s="26">
        <v>1</v>
      </c>
      <c r="H1375" s="26" t="s">
        <v>18508</v>
      </c>
      <c r="I1375" s="26" t="s">
        <v>15473</v>
      </c>
      <c r="J1375" s="86" t="s">
        <v>158</v>
      </c>
      <c r="K1375" s="178"/>
      <c r="L1375" s="86"/>
      <c r="M1375" s="86"/>
      <c r="N1375" s="64"/>
      <c r="O1375" s="86" t="s">
        <v>380</v>
      </c>
      <c r="P1375" s="86" t="s">
        <v>380</v>
      </c>
      <c r="Q1375" s="86" t="s">
        <v>18509</v>
      </c>
      <c r="R1375" s="86"/>
      <c r="S1375" s="86"/>
      <c r="T1375" s="180"/>
    </row>
    <row r="1376" spans="1:20" ht="16.5" customHeight="1">
      <c r="A1376" s="26" t="s">
        <v>18510</v>
      </c>
      <c r="B1376" s="26" t="s">
        <v>363</v>
      </c>
      <c r="C1376" s="26" t="s">
        <v>365</v>
      </c>
      <c r="D1376" s="333" t="s">
        <v>18490</v>
      </c>
      <c r="E1376" s="333" t="s">
        <v>18511</v>
      </c>
      <c r="F1376" s="333" t="s">
        <v>15398</v>
      </c>
      <c r="G1376" s="26">
        <v>1</v>
      </c>
      <c r="H1376" s="26" t="s">
        <v>18512</v>
      </c>
      <c r="I1376" s="26" t="s">
        <v>15473</v>
      </c>
      <c r="J1376" s="86" t="s">
        <v>158</v>
      </c>
      <c r="K1376" s="178"/>
      <c r="L1376" s="86"/>
      <c r="M1376" s="86"/>
      <c r="N1376" s="64"/>
      <c r="O1376" s="86" t="s">
        <v>380</v>
      </c>
      <c r="P1376" s="86" t="s">
        <v>380</v>
      </c>
      <c r="Q1376" s="86" t="s">
        <v>18513</v>
      </c>
      <c r="R1376" s="86"/>
      <c r="S1376" s="86"/>
      <c r="T1376" s="180"/>
    </row>
    <row r="1377" spans="1:20" ht="16.5" customHeight="1">
      <c r="A1377" s="26" t="s">
        <v>18514</v>
      </c>
      <c r="B1377" s="26" t="s">
        <v>363</v>
      </c>
      <c r="C1377" s="26" t="s">
        <v>365</v>
      </c>
      <c r="D1377" s="333" t="s">
        <v>18490</v>
      </c>
      <c r="E1377" s="333" t="s">
        <v>18515</v>
      </c>
      <c r="F1377" s="333" t="s">
        <v>15398</v>
      </c>
      <c r="G1377" s="26">
        <v>1</v>
      </c>
      <c r="H1377" s="26" t="s">
        <v>18516</v>
      </c>
      <c r="I1377" s="26" t="s">
        <v>15473</v>
      </c>
      <c r="J1377" s="86" t="s">
        <v>158</v>
      </c>
      <c r="K1377" s="178"/>
      <c r="L1377" s="86"/>
      <c r="M1377" s="86"/>
      <c r="N1377" s="64"/>
      <c r="O1377" s="86" t="s">
        <v>380</v>
      </c>
      <c r="P1377" s="86" t="s">
        <v>380</v>
      </c>
      <c r="Q1377" s="86" t="s">
        <v>18517</v>
      </c>
      <c r="R1377" s="86"/>
      <c r="S1377" s="86"/>
      <c r="T1377" s="180"/>
    </row>
    <row r="1378" spans="1:20" ht="16.5" customHeight="1">
      <c r="A1378" s="26" t="s">
        <v>18518</v>
      </c>
      <c r="B1378" s="26" t="s">
        <v>363</v>
      </c>
      <c r="C1378" s="26" t="s">
        <v>365</v>
      </c>
      <c r="D1378" s="333" t="s">
        <v>18490</v>
      </c>
      <c r="E1378" s="333" t="s">
        <v>18519</v>
      </c>
      <c r="F1378" s="333" t="s">
        <v>15398</v>
      </c>
      <c r="G1378" s="26">
        <v>1</v>
      </c>
      <c r="H1378" s="26" t="s">
        <v>18520</v>
      </c>
      <c r="I1378" s="26" t="s">
        <v>15473</v>
      </c>
      <c r="J1378" s="86" t="s">
        <v>158</v>
      </c>
      <c r="K1378" s="178"/>
      <c r="L1378" s="86"/>
      <c r="M1378" s="86"/>
      <c r="N1378" s="64"/>
      <c r="O1378" s="86" t="s">
        <v>380</v>
      </c>
      <c r="P1378" s="86" t="s">
        <v>380</v>
      </c>
      <c r="Q1378" s="86" t="s">
        <v>18521</v>
      </c>
      <c r="R1378" s="86"/>
      <c r="S1378" s="86"/>
      <c r="T1378" s="180"/>
    </row>
    <row r="1379" spans="1:20" ht="16.5" customHeight="1">
      <c r="A1379" s="26" t="s">
        <v>18522</v>
      </c>
      <c r="B1379" s="26" t="s">
        <v>363</v>
      </c>
      <c r="C1379" s="26" t="s">
        <v>365</v>
      </c>
      <c r="D1379" s="333" t="s">
        <v>18490</v>
      </c>
      <c r="E1379" s="333" t="s">
        <v>18523</v>
      </c>
      <c r="F1379" s="333" t="s">
        <v>15398</v>
      </c>
      <c r="G1379" s="26">
        <v>1</v>
      </c>
      <c r="H1379" s="26" t="s">
        <v>18524</v>
      </c>
      <c r="I1379" s="26" t="s">
        <v>15473</v>
      </c>
      <c r="J1379" s="86" t="s">
        <v>158</v>
      </c>
      <c r="K1379" s="178"/>
      <c r="L1379" s="86"/>
      <c r="M1379" s="86"/>
      <c r="N1379" s="64"/>
      <c r="O1379" s="86" t="s">
        <v>380</v>
      </c>
      <c r="P1379" s="86" t="s">
        <v>380</v>
      </c>
      <c r="Q1379" s="86" t="s">
        <v>18525</v>
      </c>
      <c r="R1379" s="86"/>
      <c r="S1379" s="86"/>
      <c r="T1379" s="180"/>
    </row>
    <row r="1380" spans="1:20" ht="16.5" customHeight="1">
      <c r="A1380" s="26" t="s">
        <v>18526</v>
      </c>
      <c r="B1380" s="26" t="s">
        <v>363</v>
      </c>
      <c r="C1380" s="26" t="s">
        <v>365</v>
      </c>
      <c r="D1380" s="333" t="s">
        <v>18490</v>
      </c>
      <c r="E1380" s="333" t="s">
        <v>18527</v>
      </c>
      <c r="F1380" s="333" t="s">
        <v>15398</v>
      </c>
      <c r="G1380" s="26">
        <v>1</v>
      </c>
      <c r="H1380" s="26" t="s">
        <v>18528</v>
      </c>
      <c r="I1380" s="26" t="s">
        <v>15473</v>
      </c>
      <c r="J1380" s="86" t="s">
        <v>158</v>
      </c>
      <c r="K1380" s="178"/>
      <c r="L1380" s="86"/>
      <c r="M1380" s="86"/>
      <c r="N1380" s="64"/>
      <c r="O1380" s="86" t="s">
        <v>380</v>
      </c>
      <c r="P1380" s="86" t="s">
        <v>380</v>
      </c>
      <c r="Q1380" s="86" t="s">
        <v>18529</v>
      </c>
      <c r="R1380" s="86"/>
      <c r="S1380" s="86"/>
      <c r="T1380" s="180"/>
    </row>
    <row r="1381" spans="1:20" ht="16.5" customHeight="1">
      <c r="A1381" s="26" t="s">
        <v>18530</v>
      </c>
      <c r="B1381" s="26" t="s">
        <v>363</v>
      </c>
      <c r="C1381" s="26" t="s">
        <v>365</v>
      </c>
      <c r="D1381" s="333" t="s">
        <v>18490</v>
      </c>
      <c r="E1381" s="333" t="s">
        <v>18531</v>
      </c>
      <c r="F1381" s="333" t="s">
        <v>15398</v>
      </c>
      <c r="G1381" s="26">
        <v>1</v>
      </c>
      <c r="H1381" s="26" t="s">
        <v>18532</v>
      </c>
      <c r="I1381" s="26" t="s">
        <v>15473</v>
      </c>
      <c r="J1381" s="86" t="s">
        <v>158</v>
      </c>
      <c r="K1381" s="178"/>
      <c r="L1381" s="86"/>
      <c r="M1381" s="86"/>
      <c r="N1381" s="64"/>
      <c r="O1381" s="86" t="s">
        <v>380</v>
      </c>
      <c r="P1381" s="86" t="s">
        <v>380</v>
      </c>
      <c r="Q1381" s="86" t="s">
        <v>18533</v>
      </c>
      <c r="R1381" s="86"/>
      <c r="S1381" s="86"/>
      <c r="T1381" s="180"/>
    </row>
    <row r="1382" spans="1:20" ht="16.5" customHeight="1">
      <c r="A1382" s="26" t="s">
        <v>18534</v>
      </c>
      <c r="B1382" s="26" t="s">
        <v>363</v>
      </c>
      <c r="C1382" s="26" t="s">
        <v>365</v>
      </c>
      <c r="D1382" s="333" t="s">
        <v>18490</v>
      </c>
      <c r="E1382" s="333" t="s">
        <v>18535</v>
      </c>
      <c r="F1382" s="333" t="s">
        <v>15398</v>
      </c>
      <c r="G1382" s="26">
        <v>1</v>
      </c>
      <c r="H1382" s="26" t="s">
        <v>18536</v>
      </c>
      <c r="I1382" s="26" t="s">
        <v>15473</v>
      </c>
      <c r="J1382" s="86" t="s">
        <v>158</v>
      </c>
      <c r="K1382" s="178"/>
      <c r="L1382" s="86"/>
      <c r="M1382" s="86"/>
      <c r="N1382" s="64"/>
      <c r="O1382" s="86" t="s">
        <v>380</v>
      </c>
      <c r="P1382" s="86" t="s">
        <v>380</v>
      </c>
      <c r="Q1382" s="86" t="s">
        <v>18537</v>
      </c>
      <c r="R1382" s="86"/>
      <c r="S1382" s="86"/>
      <c r="T1382" s="180"/>
    </row>
    <row r="1383" spans="1:20" ht="16.5" customHeight="1">
      <c r="A1383" s="26" t="s">
        <v>18538</v>
      </c>
      <c r="B1383" s="26" t="s">
        <v>363</v>
      </c>
      <c r="C1383" s="26" t="s">
        <v>365</v>
      </c>
      <c r="D1383" s="333" t="s">
        <v>18490</v>
      </c>
      <c r="E1383" s="333" t="s">
        <v>18539</v>
      </c>
      <c r="F1383" s="333" t="s">
        <v>15398</v>
      </c>
      <c r="G1383" s="26">
        <v>1</v>
      </c>
      <c r="H1383" s="26" t="s">
        <v>18540</v>
      </c>
      <c r="I1383" s="26" t="s">
        <v>15473</v>
      </c>
      <c r="J1383" s="86" t="s">
        <v>158</v>
      </c>
      <c r="K1383" s="178"/>
      <c r="L1383" s="86"/>
      <c r="M1383" s="86"/>
      <c r="N1383" s="64"/>
      <c r="O1383" s="86" t="s">
        <v>380</v>
      </c>
      <c r="P1383" s="86" t="s">
        <v>380</v>
      </c>
      <c r="Q1383" s="86" t="s">
        <v>18541</v>
      </c>
      <c r="R1383" s="86"/>
      <c r="S1383" s="86"/>
      <c r="T1383" s="180"/>
    </row>
    <row r="1384" spans="1:20" ht="27" customHeight="1">
      <c r="A1384" s="26" t="s">
        <v>18542</v>
      </c>
      <c r="B1384" s="26" t="s">
        <v>363</v>
      </c>
      <c r="C1384" s="26" t="s">
        <v>365</v>
      </c>
      <c r="D1384" s="333" t="s">
        <v>18490</v>
      </c>
      <c r="E1384" s="333" t="s">
        <v>18543</v>
      </c>
      <c r="F1384" s="333" t="s">
        <v>15398</v>
      </c>
      <c r="G1384" s="26">
        <v>1</v>
      </c>
      <c r="H1384" s="26" t="s">
        <v>18544</v>
      </c>
      <c r="I1384" s="26" t="s">
        <v>15473</v>
      </c>
      <c r="J1384" s="86" t="s">
        <v>158</v>
      </c>
      <c r="K1384" s="178"/>
      <c r="L1384" s="86"/>
      <c r="M1384" s="86"/>
      <c r="N1384" s="64"/>
      <c r="O1384" s="86" t="s">
        <v>380</v>
      </c>
      <c r="P1384" s="86" t="s">
        <v>380</v>
      </c>
      <c r="Q1384" s="86" t="s">
        <v>18545</v>
      </c>
      <c r="R1384" s="86"/>
      <c r="S1384" s="86"/>
      <c r="T1384" s="180"/>
    </row>
    <row r="1385" spans="1:20" ht="16.5" customHeight="1">
      <c r="A1385" s="26" t="s">
        <v>18546</v>
      </c>
      <c r="B1385" s="26" t="s">
        <v>363</v>
      </c>
      <c r="C1385" s="26" t="s">
        <v>365</v>
      </c>
      <c r="D1385" s="333" t="s">
        <v>18490</v>
      </c>
      <c r="E1385" s="333" t="s">
        <v>18547</v>
      </c>
      <c r="F1385" s="333" t="s">
        <v>15398</v>
      </c>
      <c r="G1385" s="26">
        <v>1</v>
      </c>
      <c r="H1385" s="26" t="s">
        <v>18548</v>
      </c>
      <c r="I1385" s="26" t="s">
        <v>15473</v>
      </c>
      <c r="J1385" s="86" t="s">
        <v>158</v>
      </c>
      <c r="K1385" s="178"/>
      <c r="L1385" s="86"/>
      <c r="M1385" s="86"/>
      <c r="N1385" s="64"/>
      <c r="O1385" s="86" t="s">
        <v>380</v>
      </c>
      <c r="P1385" s="86" t="s">
        <v>380</v>
      </c>
      <c r="Q1385" s="86" t="s">
        <v>18549</v>
      </c>
      <c r="R1385" s="86"/>
      <c r="S1385" s="86"/>
      <c r="T1385" s="180"/>
    </row>
    <row r="1386" spans="1:20" ht="16.5" customHeight="1">
      <c r="A1386" s="26" t="s">
        <v>18550</v>
      </c>
      <c r="B1386" s="26" t="s">
        <v>363</v>
      </c>
      <c r="C1386" s="26" t="s">
        <v>365</v>
      </c>
      <c r="D1386" s="333" t="s">
        <v>18490</v>
      </c>
      <c r="E1386" s="333" t="s">
        <v>18551</v>
      </c>
      <c r="F1386" s="333" t="s">
        <v>15398</v>
      </c>
      <c r="G1386" s="26">
        <v>1</v>
      </c>
      <c r="H1386" s="26" t="s">
        <v>18552</v>
      </c>
      <c r="I1386" s="26" t="s">
        <v>15473</v>
      </c>
      <c r="J1386" s="86" t="s">
        <v>158</v>
      </c>
      <c r="K1386" s="178"/>
      <c r="L1386" s="86"/>
      <c r="M1386" s="86"/>
      <c r="N1386" s="64"/>
      <c r="O1386" s="86" t="s">
        <v>380</v>
      </c>
      <c r="P1386" s="86" t="s">
        <v>380</v>
      </c>
      <c r="Q1386" s="86" t="s">
        <v>18553</v>
      </c>
      <c r="R1386" s="86"/>
      <c r="S1386" s="86"/>
      <c r="T1386" s="180"/>
    </row>
    <row r="1387" spans="1:20" ht="16.5" customHeight="1">
      <c r="A1387" s="26" t="s">
        <v>18554</v>
      </c>
      <c r="B1387" s="26" t="s">
        <v>363</v>
      </c>
      <c r="C1387" s="26" t="s">
        <v>365</v>
      </c>
      <c r="D1387" s="333" t="s">
        <v>18490</v>
      </c>
      <c r="E1387" s="333" t="s">
        <v>18555</v>
      </c>
      <c r="F1387" s="333" t="s">
        <v>15398</v>
      </c>
      <c r="G1387" s="26">
        <v>1</v>
      </c>
      <c r="H1387" s="26" t="s">
        <v>18556</v>
      </c>
      <c r="I1387" s="26" t="s">
        <v>15473</v>
      </c>
      <c r="J1387" s="86" t="s">
        <v>158</v>
      </c>
      <c r="K1387" s="178"/>
      <c r="L1387" s="86"/>
      <c r="M1387" s="86"/>
      <c r="N1387" s="64"/>
      <c r="O1387" s="86" t="s">
        <v>380</v>
      </c>
      <c r="P1387" s="86" t="s">
        <v>380</v>
      </c>
      <c r="Q1387" s="86" t="s">
        <v>18557</v>
      </c>
      <c r="R1387" s="86"/>
      <c r="S1387" s="86"/>
      <c r="T1387" s="180"/>
    </row>
    <row r="1388" spans="1:20" ht="16.5" customHeight="1">
      <c r="A1388" s="26" t="s">
        <v>18558</v>
      </c>
      <c r="B1388" s="26" t="s">
        <v>363</v>
      </c>
      <c r="C1388" s="26" t="s">
        <v>365</v>
      </c>
      <c r="D1388" s="333" t="s">
        <v>18490</v>
      </c>
      <c r="E1388" s="333" t="s">
        <v>18559</v>
      </c>
      <c r="F1388" s="333" t="s">
        <v>15398</v>
      </c>
      <c r="G1388" s="26">
        <v>1</v>
      </c>
      <c r="H1388" s="26" t="s">
        <v>18560</v>
      </c>
      <c r="I1388" s="26" t="s">
        <v>15473</v>
      </c>
      <c r="J1388" s="86" t="s">
        <v>158</v>
      </c>
      <c r="K1388" s="178"/>
      <c r="L1388" s="86"/>
      <c r="M1388" s="86"/>
      <c r="N1388" s="64"/>
      <c r="O1388" s="86" t="s">
        <v>380</v>
      </c>
      <c r="P1388" s="86" t="s">
        <v>380</v>
      </c>
      <c r="Q1388" s="86" t="s">
        <v>18562</v>
      </c>
      <c r="R1388" s="86"/>
      <c r="S1388" s="86"/>
      <c r="T1388" s="180"/>
    </row>
    <row r="1389" spans="1:20" ht="16.5" customHeight="1">
      <c r="A1389" s="396" t="s">
        <v>18565</v>
      </c>
      <c r="B1389" s="434"/>
      <c r="C1389" s="434"/>
      <c r="D1389" s="393"/>
      <c r="E1389" s="393"/>
      <c r="F1389" s="393"/>
      <c r="G1389" s="392"/>
      <c r="H1389" s="393"/>
      <c r="I1389" s="394"/>
      <c r="J1389" s="392"/>
      <c r="K1389" s="423"/>
      <c r="L1389" s="396"/>
      <c r="M1389" s="394"/>
      <c r="N1389" s="64"/>
      <c r="O1389" s="394"/>
      <c r="P1389" s="394"/>
      <c r="Q1389" s="394"/>
      <c r="R1389" s="394"/>
      <c r="S1389" s="394"/>
      <c r="T1389" s="180"/>
    </row>
    <row r="1390" spans="1:20" ht="16.5" customHeight="1">
      <c r="A1390" s="26" t="s">
        <v>18567</v>
      </c>
      <c r="B1390" s="26" t="s">
        <v>363</v>
      </c>
      <c r="C1390" s="26" t="s">
        <v>365</v>
      </c>
      <c r="D1390" s="333" t="s">
        <v>18490</v>
      </c>
      <c r="E1390" s="333" t="s">
        <v>18568</v>
      </c>
      <c r="F1390" s="333" t="s">
        <v>15398</v>
      </c>
      <c r="G1390" s="26">
        <v>1</v>
      </c>
      <c r="H1390" s="26" t="s">
        <v>18569</v>
      </c>
      <c r="I1390" s="26" t="s">
        <v>18570</v>
      </c>
      <c r="J1390" s="86" t="s">
        <v>158</v>
      </c>
      <c r="K1390" s="178"/>
      <c r="L1390" s="86"/>
      <c r="M1390" s="86"/>
      <c r="N1390" s="64"/>
      <c r="O1390" s="86" t="s">
        <v>380</v>
      </c>
      <c r="P1390" s="86" t="s">
        <v>380</v>
      </c>
      <c r="Q1390" s="86" t="s">
        <v>18571</v>
      </c>
      <c r="R1390" s="86"/>
      <c r="S1390" s="86"/>
      <c r="T1390" s="180"/>
    </row>
    <row r="1391" spans="1:20" ht="16.5" customHeight="1">
      <c r="A1391" s="26" t="s">
        <v>18572</v>
      </c>
      <c r="B1391" s="26" t="s">
        <v>363</v>
      </c>
      <c r="C1391" s="26" t="s">
        <v>365</v>
      </c>
      <c r="D1391" s="333" t="s">
        <v>18490</v>
      </c>
      <c r="E1391" s="333" t="s">
        <v>18573</v>
      </c>
      <c r="F1391" s="333" t="s">
        <v>15398</v>
      </c>
      <c r="G1391" s="26">
        <v>1</v>
      </c>
      <c r="H1391" s="26" t="s">
        <v>18574</v>
      </c>
      <c r="I1391" s="26" t="s">
        <v>18570</v>
      </c>
      <c r="J1391" s="86" t="s">
        <v>158</v>
      </c>
      <c r="K1391" s="178"/>
      <c r="L1391" s="86"/>
      <c r="M1391" s="86"/>
      <c r="N1391" s="64"/>
      <c r="O1391" s="86" t="s">
        <v>380</v>
      </c>
      <c r="P1391" s="86" t="s">
        <v>380</v>
      </c>
      <c r="Q1391" s="86" t="s">
        <v>18575</v>
      </c>
      <c r="R1391" s="86"/>
      <c r="S1391" s="86"/>
      <c r="T1391" s="180"/>
    </row>
    <row r="1392" spans="1:20" ht="16.5" customHeight="1">
      <c r="A1392" s="26" t="s">
        <v>18576</v>
      </c>
      <c r="B1392" s="26" t="s">
        <v>363</v>
      </c>
      <c r="C1392" s="26" t="s">
        <v>365</v>
      </c>
      <c r="D1392" s="333" t="s">
        <v>18490</v>
      </c>
      <c r="E1392" s="333" t="s">
        <v>18577</v>
      </c>
      <c r="F1392" s="333" t="s">
        <v>15398</v>
      </c>
      <c r="G1392" s="26">
        <v>1</v>
      </c>
      <c r="H1392" s="26" t="s">
        <v>18578</v>
      </c>
      <c r="I1392" s="26" t="s">
        <v>18570</v>
      </c>
      <c r="J1392" s="86" t="s">
        <v>158</v>
      </c>
      <c r="K1392" s="178"/>
      <c r="L1392" s="86"/>
      <c r="M1392" s="86"/>
      <c r="N1392" s="64"/>
      <c r="O1392" s="86" t="s">
        <v>380</v>
      </c>
      <c r="P1392" s="86" t="s">
        <v>380</v>
      </c>
      <c r="Q1392" s="86" t="s">
        <v>18579</v>
      </c>
      <c r="R1392" s="86"/>
      <c r="S1392" s="86"/>
      <c r="T1392" s="180"/>
    </row>
    <row r="1393" spans="1:20" ht="16.5" customHeight="1">
      <c r="A1393" s="26" t="s">
        <v>18580</v>
      </c>
      <c r="B1393" s="26" t="s">
        <v>363</v>
      </c>
      <c r="C1393" s="26" t="s">
        <v>365</v>
      </c>
      <c r="D1393" s="333" t="s">
        <v>18490</v>
      </c>
      <c r="E1393" s="333" t="s">
        <v>18581</v>
      </c>
      <c r="F1393" s="333" t="s">
        <v>15398</v>
      </c>
      <c r="G1393" s="26">
        <v>1</v>
      </c>
      <c r="H1393" s="26" t="s">
        <v>18582</v>
      </c>
      <c r="I1393" s="26" t="s">
        <v>18570</v>
      </c>
      <c r="J1393" s="86" t="s">
        <v>158</v>
      </c>
      <c r="K1393" s="178"/>
      <c r="L1393" s="86"/>
      <c r="M1393" s="86"/>
      <c r="N1393" s="64"/>
      <c r="O1393" s="86" t="s">
        <v>380</v>
      </c>
      <c r="P1393" s="86" t="s">
        <v>380</v>
      </c>
      <c r="Q1393" s="86" t="s">
        <v>18583</v>
      </c>
      <c r="R1393" s="86"/>
      <c r="S1393" s="86"/>
      <c r="T1393" s="180"/>
    </row>
    <row r="1394" spans="1:20" ht="16.5" customHeight="1">
      <c r="A1394" s="26" t="s">
        <v>18584</v>
      </c>
      <c r="B1394" s="26" t="s">
        <v>363</v>
      </c>
      <c r="C1394" s="26" t="s">
        <v>365</v>
      </c>
      <c r="D1394" s="333" t="s">
        <v>18490</v>
      </c>
      <c r="E1394" s="333" t="s">
        <v>18585</v>
      </c>
      <c r="F1394" s="333" t="s">
        <v>15398</v>
      </c>
      <c r="G1394" s="26">
        <v>1</v>
      </c>
      <c r="H1394" s="26" t="s">
        <v>18586</v>
      </c>
      <c r="I1394" s="26" t="s">
        <v>18570</v>
      </c>
      <c r="J1394" s="86" t="s">
        <v>158</v>
      </c>
      <c r="K1394" s="178"/>
      <c r="L1394" s="86"/>
      <c r="M1394" s="86"/>
      <c r="N1394" s="64"/>
      <c r="O1394" s="86" t="s">
        <v>380</v>
      </c>
      <c r="P1394" s="86" t="s">
        <v>380</v>
      </c>
      <c r="Q1394" s="86" t="s">
        <v>18587</v>
      </c>
      <c r="R1394" s="86"/>
      <c r="S1394" s="86"/>
      <c r="T1394" s="180"/>
    </row>
    <row r="1395" spans="1:20" ht="16.5" customHeight="1">
      <c r="A1395" s="26" t="s">
        <v>18588</v>
      </c>
      <c r="B1395" s="26" t="s">
        <v>363</v>
      </c>
      <c r="C1395" s="26" t="s">
        <v>365</v>
      </c>
      <c r="D1395" s="333" t="s">
        <v>18490</v>
      </c>
      <c r="E1395" s="333" t="s">
        <v>18589</v>
      </c>
      <c r="F1395" s="333" t="s">
        <v>15398</v>
      </c>
      <c r="G1395" s="26">
        <v>1</v>
      </c>
      <c r="H1395" s="26" t="s">
        <v>18590</v>
      </c>
      <c r="I1395" s="26" t="s">
        <v>18570</v>
      </c>
      <c r="J1395" s="86" t="s">
        <v>158</v>
      </c>
      <c r="K1395" s="178"/>
      <c r="L1395" s="86"/>
      <c r="M1395" s="86"/>
      <c r="N1395" s="64"/>
      <c r="O1395" s="86" t="s">
        <v>380</v>
      </c>
      <c r="P1395" s="86" t="s">
        <v>380</v>
      </c>
      <c r="Q1395" s="86" t="s">
        <v>18591</v>
      </c>
      <c r="R1395" s="86"/>
      <c r="S1395" s="86"/>
      <c r="T1395" s="180"/>
    </row>
    <row r="1396" spans="1:20" ht="16.5" customHeight="1">
      <c r="A1396" s="26" t="s">
        <v>18592</v>
      </c>
      <c r="B1396" s="26" t="s">
        <v>363</v>
      </c>
      <c r="C1396" s="26" t="s">
        <v>365</v>
      </c>
      <c r="D1396" s="333" t="s">
        <v>18490</v>
      </c>
      <c r="E1396" s="333" t="s">
        <v>18593</v>
      </c>
      <c r="F1396" s="333" t="s">
        <v>15398</v>
      </c>
      <c r="G1396" s="26">
        <v>1</v>
      </c>
      <c r="H1396" s="26" t="s">
        <v>18594</v>
      </c>
      <c r="I1396" s="26" t="s">
        <v>18570</v>
      </c>
      <c r="J1396" s="86" t="s">
        <v>158</v>
      </c>
      <c r="K1396" s="178"/>
      <c r="L1396" s="86"/>
      <c r="M1396" s="86"/>
      <c r="N1396" s="64"/>
      <c r="O1396" s="86" t="s">
        <v>380</v>
      </c>
      <c r="P1396" s="86" t="s">
        <v>380</v>
      </c>
      <c r="Q1396" s="86" t="s">
        <v>18595</v>
      </c>
      <c r="R1396" s="86"/>
      <c r="S1396" s="86"/>
      <c r="T1396" s="180"/>
    </row>
    <row r="1397" spans="1:20" ht="16.5" customHeight="1">
      <c r="A1397" s="26" t="s">
        <v>18596</v>
      </c>
      <c r="B1397" s="26" t="s">
        <v>363</v>
      </c>
      <c r="C1397" s="26" t="s">
        <v>365</v>
      </c>
      <c r="D1397" s="333" t="s">
        <v>18490</v>
      </c>
      <c r="E1397" s="333" t="s">
        <v>18597</v>
      </c>
      <c r="F1397" s="333" t="s">
        <v>15398</v>
      </c>
      <c r="G1397" s="26">
        <v>1</v>
      </c>
      <c r="H1397" s="26" t="s">
        <v>18598</v>
      </c>
      <c r="I1397" s="26" t="s">
        <v>18570</v>
      </c>
      <c r="J1397" s="86" t="s">
        <v>158</v>
      </c>
      <c r="K1397" s="178"/>
      <c r="L1397" s="86"/>
      <c r="M1397" s="86"/>
      <c r="N1397" s="64"/>
      <c r="O1397" s="86" t="s">
        <v>380</v>
      </c>
      <c r="P1397" s="86" t="s">
        <v>380</v>
      </c>
      <c r="Q1397" s="86" t="s">
        <v>18600</v>
      </c>
      <c r="R1397" s="86"/>
      <c r="S1397" s="86"/>
      <c r="T1397" s="180"/>
    </row>
    <row r="1398" spans="1:20" ht="16.5" customHeight="1">
      <c r="A1398" s="26" t="s">
        <v>18601</v>
      </c>
      <c r="B1398" s="26" t="s">
        <v>363</v>
      </c>
      <c r="C1398" s="26" t="s">
        <v>365</v>
      </c>
      <c r="D1398" s="333" t="s">
        <v>18490</v>
      </c>
      <c r="E1398" s="333" t="s">
        <v>18602</v>
      </c>
      <c r="F1398" s="333" t="s">
        <v>15398</v>
      </c>
      <c r="G1398" s="26">
        <v>1</v>
      </c>
      <c r="H1398" s="26" t="s">
        <v>18603</v>
      </c>
      <c r="I1398" s="26" t="s">
        <v>18570</v>
      </c>
      <c r="J1398" s="86" t="s">
        <v>158</v>
      </c>
      <c r="K1398" s="178"/>
      <c r="L1398" s="86"/>
      <c r="M1398" s="86"/>
      <c r="N1398" s="64"/>
      <c r="O1398" s="86" t="s">
        <v>380</v>
      </c>
      <c r="P1398" s="86" t="s">
        <v>380</v>
      </c>
      <c r="Q1398" s="86" t="s">
        <v>18605</v>
      </c>
      <c r="R1398" s="86"/>
      <c r="S1398" s="86"/>
      <c r="T1398" s="180"/>
    </row>
    <row r="1399" spans="1:20" ht="16.5" customHeight="1">
      <c r="A1399" s="26" t="s">
        <v>18606</v>
      </c>
      <c r="B1399" s="26" t="s">
        <v>363</v>
      </c>
      <c r="C1399" s="26" t="s">
        <v>365</v>
      </c>
      <c r="D1399" s="333" t="s">
        <v>18490</v>
      </c>
      <c r="E1399" s="333" t="s">
        <v>18607</v>
      </c>
      <c r="F1399" s="333" t="s">
        <v>15398</v>
      </c>
      <c r="G1399" s="26">
        <v>1</v>
      </c>
      <c r="H1399" s="26" t="s">
        <v>18608</v>
      </c>
      <c r="I1399" s="26" t="s">
        <v>18570</v>
      </c>
      <c r="J1399" s="86" t="s">
        <v>158</v>
      </c>
      <c r="K1399" s="178"/>
      <c r="L1399" s="86"/>
      <c r="M1399" s="86"/>
      <c r="N1399" s="64"/>
      <c r="O1399" s="86" t="s">
        <v>380</v>
      </c>
      <c r="P1399" s="86" t="s">
        <v>380</v>
      </c>
      <c r="Q1399" s="86" t="s">
        <v>18609</v>
      </c>
      <c r="R1399" s="86"/>
      <c r="S1399" s="86"/>
      <c r="T1399" s="180"/>
    </row>
    <row r="1400" spans="1:20" ht="16.5" customHeight="1">
      <c r="A1400" s="26" t="s">
        <v>18610</v>
      </c>
      <c r="B1400" s="26" t="s">
        <v>363</v>
      </c>
      <c r="C1400" s="26" t="s">
        <v>365</v>
      </c>
      <c r="D1400" s="333" t="s">
        <v>18490</v>
      </c>
      <c r="E1400" s="333" t="s">
        <v>18611</v>
      </c>
      <c r="F1400" s="333" t="s">
        <v>15398</v>
      </c>
      <c r="G1400" s="26">
        <v>1</v>
      </c>
      <c r="H1400" s="26" t="s">
        <v>18612</v>
      </c>
      <c r="I1400" s="26" t="s">
        <v>18570</v>
      </c>
      <c r="J1400" s="86" t="s">
        <v>158</v>
      </c>
      <c r="K1400" s="178"/>
      <c r="L1400" s="86"/>
      <c r="M1400" s="86"/>
      <c r="N1400" s="64"/>
      <c r="O1400" s="86" t="s">
        <v>380</v>
      </c>
      <c r="P1400" s="86" t="s">
        <v>380</v>
      </c>
      <c r="Q1400" s="86" t="s">
        <v>18613</v>
      </c>
      <c r="R1400" s="86"/>
      <c r="S1400" s="86"/>
      <c r="T1400" s="180"/>
    </row>
    <row r="1401" spans="1:20" ht="16.5" customHeight="1">
      <c r="A1401" s="26" t="s">
        <v>18614</v>
      </c>
      <c r="B1401" s="26" t="s">
        <v>363</v>
      </c>
      <c r="C1401" s="26" t="s">
        <v>365</v>
      </c>
      <c r="D1401" s="333" t="s">
        <v>18490</v>
      </c>
      <c r="E1401" s="333" t="s">
        <v>18615</v>
      </c>
      <c r="F1401" s="333" t="s">
        <v>15398</v>
      </c>
      <c r="G1401" s="26">
        <v>1</v>
      </c>
      <c r="H1401" s="26" t="s">
        <v>18616</v>
      </c>
      <c r="I1401" s="26" t="s">
        <v>18570</v>
      </c>
      <c r="J1401" s="86" t="s">
        <v>158</v>
      </c>
      <c r="K1401" s="178"/>
      <c r="L1401" s="86"/>
      <c r="M1401" s="86"/>
      <c r="N1401" s="64"/>
      <c r="O1401" s="86" t="s">
        <v>380</v>
      </c>
      <c r="P1401" s="86" t="s">
        <v>380</v>
      </c>
      <c r="Q1401" s="86" t="s">
        <v>18617</v>
      </c>
      <c r="R1401" s="86"/>
      <c r="S1401" s="86"/>
      <c r="T1401" s="180"/>
    </row>
    <row r="1402" spans="1:20" ht="16.5" customHeight="1">
      <c r="A1402" s="26" t="s">
        <v>18618</v>
      </c>
      <c r="B1402" s="26" t="s">
        <v>363</v>
      </c>
      <c r="C1402" s="26" t="s">
        <v>365</v>
      </c>
      <c r="D1402" s="333" t="s">
        <v>18490</v>
      </c>
      <c r="E1402" s="333" t="s">
        <v>18619</v>
      </c>
      <c r="F1402" s="333" t="s">
        <v>15398</v>
      </c>
      <c r="G1402" s="26">
        <v>1</v>
      </c>
      <c r="H1402" s="26" t="s">
        <v>18620</v>
      </c>
      <c r="I1402" s="26" t="s">
        <v>18570</v>
      </c>
      <c r="J1402" s="86" t="s">
        <v>158</v>
      </c>
      <c r="K1402" s="178"/>
      <c r="L1402" s="86"/>
      <c r="M1402" s="86"/>
      <c r="N1402" s="64"/>
      <c r="O1402" s="86" t="s">
        <v>380</v>
      </c>
      <c r="P1402" s="86" t="s">
        <v>380</v>
      </c>
      <c r="Q1402" s="86" t="s">
        <v>18622</v>
      </c>
      <c r="R1402" s="86"/>
      <c r="S1402" s="86"/>
      <c r="T1402" s="180"/>
    </row>
    <row r="1403" spans="1:20" ht="16.5" customHeight="1">
      <c r="A1403" s="26" t="s">
        <v>18623</v>
      </c>
      <c r="B1403" s="26" t="s">
        <v>363</v>
      </c>
      <c r="C1403" s="26" t="s">
        <v>365</v>
      </c>
      <c r="D1403" s="333" t="s">
        <v>18490</v>
      </c>
      <c r="E1403" s="333" t="s">
        <v>18624</v>
      </c>
      <c r="F1403" s="333" t="s">
        <v>15398</v>
      </c>
      <c r="G1403" s="26">
        <v>1</v>
      </c>
      <c r="H1403" s="26" t="s">
        <v>18625</v>
      </c>
      <c r="I1403" s="26" t="s">
        <v>18570</v>
      </c>
      <c r="J1403" s="86" t="s">
        <v>158</v>
      </c>
      <c r="K1403" s="178"/>
      <c r="L1403" s="86"/>
      <c r="M1403" s="86"/>
      <c r="N1403" s="64"/>
      <c r="O1403" s="86" t="s">
        <v>380</v>
      </c>
      <c r="P1403" s="86" t="s">
        <v>380</v>
      </c>
      <c r="Q1403" s="86" t="s">
        <v>18628</v>
      </c>
      <c r="R1403" s="86"/>
      <c r="S1403" s="86"/>
      <c r="T1403" s="180"/>
    </row>
    <row r="1404" spans="1:20" ht="16.5" customHeight="1">
      <c r="A1404" s="26" t="s">
        <v>18629</v>
      </c>
      <c r="B1404" s="26" t="s">
        <v>363</v>
      </c>
      <c r="C1404" s="26" t="s">
        <v>365</v>
      </c>
      <c r="D1404" s="333" t="s">
        <v>18490</v>
      </c>
      <c r="E1404" s="333" t="s">
        <v>18631</v>
      </c>
      <c r="F1404" s="333" t="s">
        <v>15398</v>
      </c>
      <c r="G1404" s="26">
        <v>1</v>
      </c>
      <c r="H1404" s="26" t="s">
        <v>18632</v>
      </c>
      <c r="I1404" s="26" t="s">
        <v>18570</v>
      </c>
      <c r="J1404" s="86" t="s">
        <v>158</v>
      </c>
      <c r="K1404" s="178"/>
      <c r="L1404" s="86"/>
      <c r="M1404" s="86"/>
      <c r="N1404" s="64"/>
      <c r="O1404" s="86" t="s">
        <v>380</v>
      </c>
      <c r="P1404" s="86" t="s">
        <v>380</v>
      </c>
      <c r="Q1404" s="86" t="s">
        <v>18634</v>
      </c>
      <c r="R1404" s="86"/>
      <c r="S1404" s="86"/>
      <c r="T1404" s="180"/>
    </row>
    <row r="1405" spans="1:20" ht="16.5" customHeight="1">
      <c r="A1405" s="26" t="s">
        <v>18635</v>
      </c>
      <c r="B1405" s="26" t="s">
        <v>363</v>
      </c>
      <c r="C1405" s="26" t="s">
        <v>365</v>
      </c>
      <c r="D1405" s="333" t="s">
        <v>18490</v>
      </c>
      <c r="E1405" s="333" t="s">
        <v>18636</v>
      </c>
      <c r="F1405" s="333" t="s">
        <v>15398</v>
      </c>
      <c r="G1405" s="26">
        <v>1</v>
      </c>
      <c r="H1405" s="26" t="s">
        <v>18637</v>
      </c>
      <c r="I1405" s="26" t="s">
        <v>18570</v>
      </c>
      <c r="J1405" s="86" t="s">
        <v>158</v>
      </c>
      <c r="K1405" s="178"/>
      <c r="L1405" s="86"/>
      <c r="M1405" s="86"/>
      <c r="N1405" s="64"/>
      <c r="O1405" s="86" t="s">
        <v>380</v>
      </c>
      <c r="P1405" s="86" t="s">
        <v>380</v>
      </c>
      <c r="Q1405" s="86" t="s">
        <v>18638</v>
      </c>
      <c r="R1405" s="86"/>
      <c r="S1405" s="86"/>
      <c r="T1405" s="180"/>
    </row>
    <row r="1406" spans="1:20" ht="16.5" customHeight="1">
      <c r="A1406" s="26" t="s">
        <v>18639</v>
      </c>
      <c r="B1406" s="26" t="s">
        <v>363</v>
      </c>
      <c r="C1406" s="26" t="s">
        <v>365</v>
      </c>
      <c r="D1406" s="333" t="s">
        <v>18490</v>
      </c>
      <c r="E1406" s="333" t="s">
        <v>18640</v>
      </c>
      <c r="F1406" s="333" t="s">
        <v>15398</v>
      </c>
      <c r="G1406" s="26">
        <v>1</v>
      </c>
      <c r="H1406" s="26" t="s">
        <v>18641</v>
      </c>
      <c r="I1406" s="26" t="s">
        <v>18642</v>
      </c>
      <c r="J1406" s="86" t="s">
        <v>158</v>
      </c>
      <c r="K1406" s="178"/>
      <c r="L1406" s="86"/>
      <c r="M1406" s="86"/>
      <c r="N1406" s="64"/>
      <c r="O1406" s="86" t="s">
        <v>380</v>
      </c>
      <c r="P1406" s="86" t="s">
        <v>380</v>
      </c>
      <c r="Q1406" s="86" t="s">
        <v>18643</v>
      </c>
      <c r="R1406" s="86"/>
      <c r="S1406" s="86"/>
      <c r="T1406" s="180"/>
    </row>
    <row r="1407" spans="1:20" ht="16.5" customHeight="1">
      <c r="A1407" s="395" t="s">
        <v>18644</v>
      </c>
      <c r="B1407" s="434"/>
      <c r="C1407" s="434"/>
      <c r="D1407" s="393"/>
      <c r="E1407" s="393"/>
      <c r="F1407" s="393"/>
      <c r="G1407" s="392"/>
      <c r="H1407" s="393"/>
      <c r="I1407" s="394"/>
      <c r="J1407" s="392"/>
      <c r="K1407" s="423"/>
      <c r="L1407" s="395"/>
      <c r="M1407" s="394"/>
      <c r="N1407" s="64"/>
      <c r="O1407" s="394"/>
      <c r="P1407" s="394"/>
      <c r="Q1407" s="394"/>
      <c r="R1407" s="394"/>
      <c r="S1407" s="394"/>
      <c r="T1407" s="180"/>
    </row>
    <row r="1408" spans="1:20" ht="16.5" customHeight="1">
      <c r="A1408" s="26" t="s">
        <v>18645</v>
      </c>
      <c r="B1408" s="26" t="s">
        <v>363</v>
      </c>
      <c r="C1408" s="26" t="s">
        <v>365</v>
      </c>
      <c r="D1408" s="333" t="s">
        <v>18646</v>
      </c>
      <c r="E1408" s="333" t="s">
        <v>18647</v>
      </c>
      <c r="F1408" s="333" t="s">
        <v>15398</v>
      </c>
      <c r="G1408" s="26">
        <v>1</v>
      </c>
      <c r="H1408" s="26" t="s">
        <v>13006</v>
      </c>
      <c r="I1408" s="26" t="s">
        <v>14698</v>
      </c>
      <c r="J1408" s="86" t="s">
        <v>158</v>
      </c>
      <c r="K1408" s="178"/>
      <c r="L1408" s="86"/>
      <c r="M1408" s="86"/>
      <c r="N1408" s="64"/>
      <c r="O1408" s="86" t="s">
        <v>380</v>
      </c>
      <c r="P1408" s="86" t="s">
        <v>380</v>
      </c>
      <c r="Q1408" s="86" t="s">
        <v>18648</v>
      </c>
      <c r="R1408" s="86"/>
      <c r="S1408" s="86"/>
      <c r="T1408" s="180"/>
    </row>
    <row r="1409" spans="1:20" ht="16.5" customHeight="1">
      <c r="A1409" s="26" t="s">
        <v>18649</v>
      </c>
      <c r="B1409" s="26" t="s">
        <v>363</v>
      </c>
      <c r="C1409" s="26" t="s">
        <v>365</v>
      </c>
      <c r="D1409" s="333" t="s">
        <v>18646</v>
      </c>
      <c r="E1409" s="333" t="s">
        <v>18647</v>
      </c>
      <c r="F1409" s="333" t="s">
        <v>15398</v>
      </c>
      <c r="G1409" s="26">
        <v>1</v>
      </c>
      <c r="H1409" s="26" t="s">
        <v>13108</v>
      </c>
      <c r="I1409" s="26" t="s">
        <v>14730</v>
      </c>
      <c r="J1409" s="86" t="s">
        <v>158</v>
      </c>
      <c r="K1409" s="178"/>
      <c r="L1409" s="86"/>
      <c r="M1409" s="86"/>
      <c r="N1409" s="64"/>
      <c r="O1409" s="86" t="s">
        <v>380</v>
      </c>
      <c r="P1409" s="86" t="s">
        <v>380</v>
      </c>
      <c r="Q1409" s="86" t="s">
        <v>18651</v>
      </c>
      <c r="R1409" s="86"/>
      <c r="S1409" s="86"/>
      <c r="T1409" s="180"/>
    </row>
    <row r="1410" spans="1:20" ht="16.5" customHeight="1">
      <c r="A1410" s="26" t="s">
        <v>18652</v>
      </c>
      <c r="B1410" s="26" t="s">
        <v>363</v>
      </c>
      <c r="C1410" s="26" t="s">
        <v>365</v>
      </c>
      <c r="D1410" s="333" t="s">
        <v>18646</v>
      </c>
      <c r="E1410" s="333" t="s">
        <v>18647</v>
      </c>
      <c r="F1410" s="333" t="s">
        <v>15398</v>
      </c>
      <c r="G1410" s="26">
        <v>1</v>
      </c>
      <c r="H1410" s="26" t="s">
        <v>13108</v>
      </c>
      <c r="I1410" s="26" t="s">
        <v>14730</v>
      </c>
      <c r="J1410" s="86" t="s">
        <v>158</v>
      </c>
      <c r="K1410" s="178"/>
      <c r="L1410" s="86"/>
      <c r="M1410" s="86"/>
      <c r="N1410" s="64"/>
      <c r="O1410" s="86" t="s">
        <v>380</v>
      </c>
      <c r="P1410" s="86" t="s">
        <v>380</v>
      </c>
      <c r="Q1410" s="86" t="s">
        <v>18653</v>
      </c>
      <c r="R1410" s="86"/>
      <c r="S1410" s="86"/>
      <c r="T1410" s="180"/>
    </row>
    <row r="1411" spans="1:20" ht="16.5" customHeight="1">
      <c r="A1411" s="26" t="s">
        <v>18654</v>
      </c>
      <c r="B1411" s="26" t="s">
        <v>363</v>
      </c>
      <c r="C1411" s="26" t="s">
        <v>365</v>
      </c>
      <c r="D1411" s="333" t="s">
        <v>18646</v>
      </c>
      <c r="E1411" s="333" t="s">
        <v>18647</v>
      </c>
      <c r="F1411" s="333" t="s">
        <v>15398</v>
      </c>
      <c r="G1411" s="26">
        <v>1</v>
      </c>
      <c r="H1411" s="26" t="s">
        <v>13108</v>
      </c>
      <c r="I1411" s="26" t="s">
        <v>14730</v>
      </c>
      <c r="J1411" s="86" t="s">
        <v>158</v>
      </c>
      <c r="K1411" s="178"/>
      <c r="L1411" s="86"/>
      <c r="M1411" s="86"/>
      <c r="N1411" s="64"/>
      <c r="O1411" s="86" t="s">
        <v>380</v>
      </c>
      <c r="P1411" s="86" t="s">
        <v>380</v>
      </c>
      <c r="Q1411" s="86" t="s">
        <v>18655</v>
      </c>
      <c r="R1411" s="86"/>
      <c r="S1411" s="86"/>
      <c r="T1411" s="180"/>
    </row>
    <row r="1412" spans="1:20" ht="16.5" customHeight="1">
      <c r="A1412" s="26" t="s">
        <v>18656</v>
      </c>
      <c r="B1412" s="26" t="s">
        <v>363</v>
      </c>
      <c r="C1412" s="26" t="s">
        <v>365</v>
      </c>
      <c r="D1412" s="333" t="s">
        <v>18646</v>
      </c>
      <c r="E1412" s="333" t="s">
        <v>18647</v>
      </c>
      <c r="F1412" s="333" t="s">
        <v>15398</v>
      </c>
      <c r="G1412" s="26">
        <v>1</v>
      </c>
      <c r="H1412" s="26" t="s">
        <v>13108</v>
      </c>
      <c r="I1412" s="26" t="s">
        <v>14730</v>
      </c>
      <c r="J1412" s="86" t="s">
        <v>158</v>
      </c>
      <c r="K1412" s="178"/>
      <c r="L1412" s="86"/>
      <c r="M1412" s="86"/>
      <c r="N1412" s="64"/>
      <c r="O1412" s="86" t="s">
        <v>380</v>
      </c>
      <c r="P1412" s="86" t="s">
        <v>380</v>
      </c>
      <c r="Q1412" s="86" t="s">
        <v>18657</v>
      </c>
      <c r="R1412" s="86"/>
      <c r="S1412" s="86"/>
      <c r="T1412" s="180"/>
    </row>
    <row r="1413" spans="1:20" ht="16.5" customHeight="1">
      <c r="A1413" s="26" t="s">
        <v>18658</v>
      </c>
      <c r="B1413" s="26" t="s">
        <v>363</v>
      </c>
      <c r="C1413" s="26" t="s">
        <v>365</v>
      </c>
      <c r="D1413" s="333" t="s">
        <v>18646</v>
      </c>
      <c r="E1413" s="333" t="s">
        <v>18647</v>
      </c>
      <c r="F1413" s="333" t="s">
        <v>15398</v>
      </c>
      <c r="G1413" s="26">
        <v>1</v>
      </c>
      <c r="H1413" s="26" t="s">
        <v>13108</v>
      </c>
      <c r="I1413" s="26" t="s">
        <v>14730</v>
      </c>
      <c r="J1413" s="86" t="s">
        <v>158</v>
      </c>
      <c r="K1413" s="178"/>
      <c r="L1413" s="86"/>
      <c r="M1413" s="86"/>
      <c r="N1413" s="64"/>
      <c r="O1413" s="86" t="s">
        <v>380</v>
      </c>
      <c r="P1413" s="86" t="s">
        <v>380</v>
      </c>
      <c r="Q1413" s="86" t="s">
        <v>18659</v>
      </c>
      <c r="R1413" s="86"/>
      <c r="S1413" s="86"/>
      <c r="T1413" s="180"/>
    </row>
    <row r="1414" spans="1:20" ht="16.5" customHeight="1">
      <c r="A1414" s="26" t="s">
        <v>18660</v>
      </c>
      <c r="B1414" s="26" t="s">
        <v>363</v>
      </c>
      <c r="C1414" s="26" t="s">
        <v>365</v>
      </c>
      <c r="D1414" s="333" t="s">
        <v>18646</v>
      </c>
      <c r="E1414" s="333" t="s">
        <v>18647</v>
      </c>
      <c r="F1414" s="333" t="s">
        <v>15398</v>
      </c>
      <c r="G1414" s="26">
        <v>1</v>
      </c>
      <c r="H1414" s="26" t="s">
        <v>13108</v>
      </c>
      <c r="I1414" s="26" t="s">
        <v>14730</v>
      </c>
      <c r="J1414" s="86" t="s">
        <v>158</v>
      </c>
      <c r="K1414" s="178"/>
      <c r="L1414" s="86"/>
      <c r="M1414" s="86"/>
      <c r="N1414" s="64"/>
      <c r="O1414" s="86" t="s">
        <v>380</v>
      </c>
      <c r="P1414" s="86" t="s">
        <v>380</v>
      </c>
      <c r="Q1414" s="86" t="s">
        <v>18661</v>
      </c>
      <c r="R1414" s="86"/>
      <c r="S1414" s="86"/>
      <c r="T1414" s="180"/>
    </row>
    <row r="1415" spans="1:20" ht="16.5" customHeight="1">
      <c r="A1415" s="26" t="s">
        <v>18662</v>
      </c>
      <c r="B1415" s="26" t="s">
        <v>363</v>
      </c>
      <c r="C1415" s="26" t="s">
        <v>365</v>
      </c>
      <c r="D1415" s="333" t="s">
        <v>18646</v>
      </c>
      <c r="E1415" s="333" t="s">
        <v>18647</v>
      </c>
      <c r="F1415" s="333" t="s">
        <v>15398</v>
      </c>
      <c r="G1415" s="26">
        <v>1</v>
      </c>
      <c r="H1415" s="26" t="s">
        <v>13108</v>
      </c>
      <c r="I1415" s="26" t="s">
        <v>14730</v>
      </c>
      <c r="J1415" s="86" t="s">
        <v>158</v>
      </c>
      <c r="K1415" s="178"/>
      <c r="L1415" s="86"/>
      <c r="M1415" s="86"/>
      <c r="N1415" s="64"/>
      <c r="O1415" s="86" t="s">
        <v>380</v>
      </c>
      <c r="P1415" s="86" t="s">
        <v>380</v>
      </c>
      <c r="Q1415" s="86" t="s">
        <v>18663</v>
      </c>
      <c r="R1415" s="86"/>
      <c r="S1415" s="86"/>
      <c r="T1415" s="180"/>
    </row>
    <row r="1416" spans="1:20" ht="16.5" customHeight="1">
      <c r="A1416" s="26" t="s">
        <v>18664</v>
      </c>
      <c r="B1416" s="26" t="s">
        <v>363</v>
      </c>
      <c r="C1416" s="26" t="s">
        <v>365</v>
      </c>
      <c r="D1416" s="333" t="s">
        <v>18646</v>
      </c>
      <c r="E1416" s="333" t="s">
        <v>18647</v>
      </c>
      <c r="F1416" s="333" t="s">
        <v>15398</v>
      </c>
      <c r="G1416" s="26">
        <v>1</v>
      </c>
      <c r="H1416" s="26" t="s">
        <v>13108</v>
      </c>
      <c r="I1416" s="26" t="s">
        <v>14730</v>
      </c>
      <c r="J1416" s="86" t="s">
        <v>158</v>
      </c>
      <c r="K1416" s="178"/>
      <c r="L1416" s="86"/>
      <c r="M1416" s="86"/>
      <c r="N1416" s="64"/>
      <c r="O1416" s="86" t="s">
        <v>380</v>
      </c>
      <c r="P1416" s="86" t="s">
        <v>380</v>
      </c>
      <c r="Q1416" s="86" t="s">
        <v>18666</v>
      </c>
      <c r="R1416" s="86"/>
      <c r="S1416" s="86"/>
      <c r="T1416" s="180"/>
    </row>
    <row r="1417" spans="1:20" ht="16.5" customHeight="1">
      <c r="A1417" s="26" t="s">
        <v>18667</v>
      </c>
      <c r="B1417" s="26" t="s">
        <v>363</v>
      </c>
      <c r="C1417" s="26" t="s">
        <v>365</v>
      </c>
      <c r="D1417" s="333" t="s">
        <v>18646</v>
      </c>
      <c r="E1417" s="333" t="s">
        <v>18647</v>
      </c>
      <c r="F1417" s="333" t="s">
        <v>15398</v>
      </c>
      <c r="G1417" s="26">
        <v>1</v>
      </c>
      <c r="H1417" s="26" t="s">
        <v>13108</v>
      </c>
      <c r="I1417" s="26" t="s">
        <v>14730</v>
      </c>
      <c r="J1417" s="86" t="s">
        <v>158</v>
      </c>
      <c r="K1417" s="178"/>
      <c r="L1417" s="86"/>
      <c r="M1417" s="86"/>
      <c r="N1417" s="64"/>
      <c r="O1417" s="86" t="s">
        <v>380</v>
      </c>
      <c r="P1417" s="86" t="s">
        <v>380</v>
      </c>
      <c r="Q1417" s="86" t="s">
        <v>18668</v>
      </c>
      <c r="R1417" s="86"/>
      <c r="S1417" s="86"/>
      <c r="T1417" s="180"/>
    </row>
    <row r="1418" spans="1:20" ht="16.5" customHeight="1">
      <c r="A1418" s="26" t="s">
        <v>18669</v>
      </c>
      <c r="B1418" s="26" t="s">
        <v>363</v>
      </c>
      <c r="C1418" s="26" t="s">
        <v>365</v>
      </c>
      <c r="D1418" s="333" t="s">
        <v>18646</v>
      </c>
      <c r="E1418" s="333" t="s">
        <v>18647</v>
      </c>
      <c r="F1418" s="333" t="s">
        <v>15398</v>
      </c>
      <c r="G1418" s="26">
        <v>1</v>
      </c>
      <c r="H1418" s="26" t="s">
        <v>13108</v>
      </c>
      <c r="I1418" s="26" t="s">
        <v>14730</v>
      </c>
      <c r="J1418" s="86" t="s">
        <v>158</v>
      </c>
      <c r="K1418" s="178"/>
      <c r="L1418" s="86"/>
      <c r="M1418" s="86"/>
      <c r="N1418" s="64"/>
      <c r="O1418" s="86" t="s">
        <v>380</v>
      </c>
      <c r="P1418" s="86" t="s">
        <v>380</v>
      </c>
      <c r="Q1418" s="86" t="s">
        <v>18670</v>
      </c>
      <c r="R1418" s="86"/>
      <c r="S1418" s="86"/>
      <c r="T1418" s="180"/>
    </row>
    <row r="1419" spans="1:20" ht="16.5" customHeight="1">
      <c r="A1419" s="26" t="s">
        <v>18671</v>
      </c>
      <c r="B1419" s="26" t="s">
        <v>363</v>
      </c>
      <c r="C1419" s="26" t="s">
        <v>365</v>
      </c>
      <c r="D1419" s="333" t="s">
        <v>18646</v>
      </c>
      <c r="E1419" s="333" t="s">
        <v>18647</v>
      </c>
      <c r="F1419" s="333" t="s">
        <v>15398</v>
      </c>
      <c r="G1419" s="26">
        <v>1</v>
      </c>
      <c r="H1419" s="26" t="s">
        <v>13108</v>
      </c>
      <c r="I1419" s="26" t="s">
        <v>14730</v>
      </c>
      <c r="J1419" s="86" t="s">
        <v>158</v>
      </c>
      <c r="K1419" s="178"/>
      <c r="L1419" s="86"/>
      <c r="M1419" s="86"/>
      <c r="N1419" s="64"/>
      <c r="O1419" s="86" t="s">
        <v>380</v>
      </c>
      <c r="P1419" s="86" t="s">
        <v>380</v>
      </c>
      <c r="Q1419" s="86" t="s">
        <v>18672</v>
      </c>
      <c r="R1419" s="86"/>
      <c r="S1419" s="86"/>
      <c r="T1419" s="180"/>
    </row>
    <row r="1420" spans="1:20" ht="16.5" customHeight="1">
      <c r="A1420" s="26" t="s">
        <v>18673</v>
      </c>
      <c r="B1420" s="26" t="s">
        <v>363</v>
      </c>
      <c r="C1420" s="26" t="s">
        <v>365</v>
      </c>
      <c r="D1420" s="333" t="s">
        <v>18646</v>
      </c>
      <c r="E1420" s="333" t="s">
        <v>18647</v>
      </c>
      <c r="F1420" s="333" t="s">
        <v>15398</v>
      </c>
      <c r="G1420" s="26">
        <v>1</v>
      </c>
      <c r="H1420" s="26" t="s">
        <v>13108</v>
      </c>
      <c r="I1420" s="26" t="s">
        <v>14730</v>
      </c>
      <c r="J1420" s="86" t="s">
        <v>158</v>
      </c>
      <c r="K1420" s="178"/>
      <c r="L1420" s="86"/>
      <c r="M1420" s="86"/>
      <c r="N1420" s="64"/>
      <c r="O1420" s="86" t="s">
        <v>380</v>
      </c>
      <c r="P1420" s="86" t="s">
        <v>380</v>
      </c>
      <c r="Q1420" s="86" t="s">
        <v>18674</v>
      </c>
      <c r="R1420" s="86"/>
      <c r="S1420" s="86"/>
      <c r="T1420" s="180"/>
    </row>
    <row r="1421" spans="1:20" ht="16.5" customHeight="1">
      <c r="A1421" s="26" t="s">
        <v>18675</v>
      </c>
      <c r="B1421" s="26" t="s">
        <v>363</v>
      </c>
      <c r="C1421" s="26" t="s">
        <v>365</v>
      </c>
      <c r="D1421" s="333" t="s">
        <v>18646</v>
      </c>
      <c r="E1421" s="333" t="s">
        <v>18647</v>
      </c>
      <c r="F1421" s="333" t="s">
        <v>15398</v>
      </c>
      <c r="G1421" s="26">
        <v>1</v>
      </c>
      <c r="H1421" s="26" t="s">
        <v>13108</v>
      </c>
      <c r="I1421" s="26" t="s">
        <v>14730</v>
      </c>
      <c r="J1421" s="86" t="s">
        <v>158</v>
      </c>
      <c r="K1421" s="178"/>
      <c r="L1421" s="86"/>
      <c r="M1421" s="86"/>
      <c r="N1421" s="64"/>
      <c r="O1421" s="86" t="s">
        <v>380</v>
      </c>
      <c r="P1421" s="86" t="s">
        <v>380</v>
      </c>
      <c r="Q1421" s="86" t="s">
        <v>18677</v>
      </c>
      <c r="R1421" s="86"/>
      <c r="S1421" s="86"/>
      <c r="T1421" s="180"/>
    </row>
    <row r="1422" spans="1:20" ht="16.5" customHeight="1">
      <c r="A1422" s="26" t="s">
        <v>18678</v>
      </c>
      <c r="B1422" s="26" t="s">
        <v>363</v>
      </c>
      <c r="C1422" s="26" t="s">
        <v>365</v>
      </c>
      <c r="D1422" s="333" t="s">
        <v>18646</v>
      </c>
      <c r="E1422" s="333" t="s">
        <v>18647</v>
      </c>
      <c r="F1422" s="333" t="s">
        <v>15398</v>
      </c>
      <c r="G1422" s="26">
        <v>1</v>
      </c>
      <c r="H1422" s="26" t="s">
        <v>13108</v>
      </c>
      <c r="I1422" s="26" t="s">
        <v>14730</v>
      </c>
      <c r="J1422" s="86" t="s">
        <v>158</v>
      </c>
      <c r="K1422" s="178"/>
      <c r="L1422" s="86"/>
      <c r="M1422" s="86"/>
      <c r="N1422" s="64"/>
      <c r="O1422" s="86" t="s">
        <v>380</v>
      </c>
      <c r="P1422" s="86" t="s">
        <v>380</v>
      </c>
      <c r="Q1422" s="86" t="s">
        <v>18679</v>
      </c>
      <c r="R1422" s="86"/>
      <c r="S1422" s="86"/>
      <c r="T1422" s="180"/>
    </row>
    <row r="1423" spans="1:20" ht="16.5" customHeight="1">
      <c r="A1423" s="26" t="s">
        <v>18680</v>
      </c>
      <c r="B1423" s="26" t="s">
        <v>363</v>
      </c>
      <c r="C1423" s="26" t="s">
        <v>365</v>
      </c>
      <c r="D1423" s="333" t="s">
        <v>18646</v>
      </c>
      <c r="E1423" s="333" t="s">
        <v>18647</v>
      </c>
      <c r="F1423" s="333" t="s">
        <v>15398</v>
      </c>
      <c r="G1423" s="26">
        <v>1</v>
      </c>
      <c r="H1423" s="26" t="s">
        <v>13108</v>
      </c>
      <c r="I1423" s="26" t="s">
        <v>14730</v>
      </c>
      <c r="J1423" s="86" t="s">
        <v>158</v>
      </c>
      <c r="K1423" s="178"/>
      <c r="L1423" s="86"/>
      <c r="M1423" s="86"/>
      <c r="N1423" s="64"/>
      <c r="O1423" s="86" t="s">
        <v>380</v>
      </c>
      <c r="P1423" s="86" t="s">
        <v>380</v>
      </c>
      <c r="Q1423" s="86" t="s">
        <v>18681</v>
      </c>
      <c r="R1423" s="86"/>
      <c r="S1423" s="86"/>
      <c r="T1423" s="180"/>
    </row>
    <row r="1424" spans="1:20" ht="16.5" customHeight="1">
      <c r="A1424" s="26" t="s">
        <v>18682</v>
      </c>
      <c r="B1424" s="26" t="s">
        <v>363</v>
      </c>
      <c r="C1424" s="26" t="s">
        <v>365</v>
      </c>
      <c r="D1424" s="333" t="s">
        <v>18646</v>
      </c>
      <c r="E1424" s="333" t="s">
        <v>18647</v>
      </c>
      <c r="F1424" s="333" t="s">
        <v>15398</v>
      </c>
      <c r="G1424" s="26">
        <v>1</v>
      </c>
      <c r="H1424" s="26" t="s">
        <v>13108</v>
      </c>
      <c r="I1424" s="26" t="s">
        <v>14730</v>
      </c>
      <c r="J1424" s="86" t="s">
        <v>158</v>
      </c>
      <c r="K1424" s="178"/>
      <c r="L1424" s="86"/>
      <c r="M1424" s="86"/>
      <c r="N1424" s="64"/>
      <c r="O1424" s="86" t="s">
        <v>380</v>
      </c>
      <c r="P1424" s="86" t="s">
        <v>380</v>
      </c>
      <c r="Q1424" s="86" t="s">
        <v>18685</v>
      </c>
      <c r="R1424" s="86"/>
      <c r="S1424" s="86"/>
      <c r="T1424" s="180"/>
    </row>
    <row r="1425" spans="1:20" ht="16.5" customHeight="1">
      <c r="A1425" s="26" t="s">
        <v>18687</v>
      </c>
      <c r="B1425" s="26" t="s">
        <v>363</v>
      </c>
      <c r="C1425" s="26" t="s">
        <v>365</v>
      </c>
      <c r="D1425" s="333" t="s">
        <v>18646</v>
      </c>
      <c r="E1425" s="333" t="s">
        <v>18647</v>
      </c>
      <c r="F1425" s="333" t="s">
        <v>15398</v>
      </c>
      <c r="G1425" s="26">
        <v>1</v>
      </c>
      <c r="H1425" s="26" t="s">
        <v>13108</v>
      </c>
      <c r="I1425" s="26" t="s">
        <v>14730</v>
      </c>
      <c r="J1425" s="86" t="s">
        <v>158</v>
      </c>
      <c r="K1425" s="178"/>
      <c r="L1425" s="86"/>
      <c r="M1425" s="86"/>
      <c r="N1425" s="64"/>
      <c r="O1425" s="86" t="s">
        <v>380</v>
      </c>
      <c r="P1425" s="86" t="s">
        <v>380</v>
      </c>
      <c r="Q1425" s="86" t="s">
        <v>18689</v>
      </c>
      <c r="R1425" s="86"/>
      <c r="S1425" s="86"/>
      <c r="T1425" s="180"/>
    </row>
    <row r="1426" spans="1:20" ht="16.5" customHeight="1">
      <c r="A1426" s="26" t="s">
        <v>18690</v>
      </c>
      <c r="B1426" s="26" t="s">
        <v>363</v>
      </c>
      <c r="C1426" s="26" t="s">
        <v>365</v>
      </c>
      <c r="D1426" s="333" t="s">
        <v>18646</v>
      </c>
      <c r="E1426" s="333" t="s">
        <v>18647</v>
      </c>
      <c r="F1426" s="333" t="s">
        <v>15398</v>
      </c>
      <c r="G1426" s="26">
        <v>1</v>
      </c>
      <c r="H1426" s="26" t="s">
        <v>13108</v>
      </c>
      <c r="I1426" s="26" t="s">
        <v>14730</v>
      </c>
      <c r="J1426" s="86" t="s">
        <v>158</v>
      </c>
      <c r="K1426" s="178"/>
      <c r="L1426" s="86"/>
      <c r="M1426" s="86"/>
      <c r="N1426" s="64"/>
      <c r="O1426" s="86" t="s">
        <v>380</v>
      </c>
      <c r="P1426" s="86" t="s">
        <v>380</v>
      </c>
      <c r="Q1426" s="86" t="s">
        <v>18691</v>
      </c>
      <c r="R1426" s="86"/>
      <c r="S1426" s="86"/>
      <c r="T1426" s="180"/>
    </row>
    <row r="1427" spans="1:20" ht="16.5" customHeight="1">
      <c r="A1427" s="26" t="s">
        <v>18692</v>
      </c>
      <c r="B1427" s="26" t="s">
        <v>363</v>
      </c>
      <c r="C1427" s="26" t="s">
        <v>365</v>
      </c>
      <c r="D1427" s="333" t="s">
        <v>18646</v>
      </c>
      <c r="E1427" s="333" t="s">
        <v>18647</v>
      </c>
      <c r="F1427" s="333" t="s">
        <v>15398</v>
      </c>
      <c r="G1427" s="26">
        <v>1</v>
      </c>
      <c r="H1427" s="26" t="s">
        <v>13108</v>
      </c>
      <c r="I1427" s="26" t="s">
        <v>14730</v>
      </c>
      <c r="J1427" s="86" t="s">
        <v>158</v>
      </c>
      <c r="K1427" s="178"/>
      <c r="L1427" s="86"/>
      <c r="M1427" s="86"/>
      <c r="N1427" s="64"/>
      <c r="O1427" s="86" t="s">
        <v>380</v>
      </c>
      <c r="P1427" s="86" t="s">
        <v>380</v>
      </c>
      <c r="Q1427" s="86" t="s">
        <v>18694</v>
      </c>
      <c r="R1427" s="86"/>
      <c r="S1427" s="86"/>
      <c r="T1427" s="180"/>
    </row>
    <row r="1428" spans="1:20" ht="16.5" customHeight="1">
      <c r="A1428" s="396" t="s">
        <v>18695</v>
      </c>
      <c r="B1428" s="434"/>
      <c r="C1428" s="434"/>
      <c r="D1428" s="393"/>
      <c r="E1428" s="393"/>
      <c r="F1428" s="393"/>
      <c r="G1428" s="392"/>
      <c r="H1428" s="393"/>
      <c r="I1428" s="394"/>
      <c r="J1428" s="392"/>
      <c r="K1428" s="423"/>
      <c r="L1428" s="396"/>
      <c r="M1428" s="394"/>
      <c r="N1428" s="64"/>
      <c r="O1428" s="394"/>
      <c r="P1428" s="394"/>
      <c r="Q1428" s="394"/>
      <c r="R1428" s="394"/>
      <c r="S1428" s="394"/>
      <c r="T1428" s="180"/>
    </row>
    <row r="1429" spans="1:20" ht="16.5" customHeight="1">
      <c r="A1429" s="396" t="s">
        <v>18696</v>
      </c>
      <c r="B1429" s="434"/>
      <c r="C1429" s="434"/>
      <c r="D1429" s="393"/>
      <c r="E1429" s="393"/>
      <c r="F1429" s="393"/>
      <c r="G1429" s="392"/>
      <c r="H1429" s="393"/>
      <c r="I1429" s="394"/>
      <c r="J1429" s="392"/>
      <c r="K1429" s="423"/>
      <c r="L1429" s="396"/>
      <c r="M1429" s="394"/>
      <c r="N1429" s="64"/>
      <c r="O1429" s="394"/>
      <c r="P1429" s="394"/>
      <c r="Q1429" s="394"/>
      <c r="R1429" s="394"/>
      <c r="S1429" s="394"/>
      <c r="T1429" s="180"/>
    </row>
    <row r="1430" spans="1:20" ht="39.75" customHeight="1">
      <c r="A1430" s="735" t="s">
        <v>18697</v>
      </c>
      <c r="B1430" s="735" t="s">
        <v>363</v>
      </c>
      <c r="C1430" s="735" t="s">
        <v>365</v>
      </c>
      <c r="D1430" s="740" t="s">
        <v>18698</v>
      </c>
      <c r="E1430" s="740" t="s">
        <v>18699</v>
      </c>
      <c r="F1430" s="740" t="s">
        <v>15398</v>
      </c>
      <c r="G1430" s="26">
        <v>1</v>
      </c>
      <c r="H1430" s="26" t="s">
        <v>13006</v>
      </c>
      <c r="I1430" s="26" t="s">
        <v>13007</v>
      </c>
      <c r="J1430" s="86" t="s">
        <v>158</v>
      </c>
      <c r="K1430" s="501"/>
      <c r="L1430" s="734"/>
      <c r="M1430" s="501"/>
      <c r="N1430" s="64"/>
      <c r="O1430" s="86" t="s">
        <v>380</v>
      </c>
      <c r="P1430" s="86" t="s">
        <v>18700</v>
      </c>
      <c r="Q1430" s="86" t="s">
        <v>18701</v>
      </c>
      <c r="R1430" s="86"/>
      <c r="S1430" s="86"/>
      <c r="T1430" s="180"/>
    </row>
    <row r="1431" spans="1:20" ht="39.75" customHeight="1">
      <c r="A1431" s="666"/>
      <c r="B1431" s="666"/>
      <c r="C1431" s="666"/>
      <c r="D1431" s="666"/>
      <c r="E1431" s="666"/>
      <c r="F1431" s="666"/>
      <c r="G1431" s="26">
        <v>2</v>
      </c>
      <c r="H1431" s="26" t="s">
        <v>18702</v>
      </c>
      <c r="I1431" s="26" t="s">
        <v>16489</v>
      </c>
      <c r="J1431" s="86" t="s">
        <v>158</v>
      </c>
      <c r="K1431" s="501"/>
      <c r="L1431" s="666"/>
      <c r="M1431" s="501"/>
      <c r="N1431" s="64"/>
      <c r="O1431" s="86" t="s">
        <v>380</v>
      </c>
      <c r="P1431" s="86" t="s">
        <v>18700</v>
      </c>
      <c r="Q1431" s="86" t="s">
        <v>18701</v>
      </c>
      <c r="R1431" s="86"/>
      <c r="S1431" s="86"/>
      <c r="T1431" s="180"/>
    </row>
    <row r="1432" spans="1:20" ht="16.5" customHeight="1">
      <c r="A1432" s="735" t="s">
        <v>18703</v>
      </c>
      <c r="B1432" s="735" t="s">
        <v>363</v>
      </c>
      <c r="C1432" s="735" t="s">
        <v>365</v>
      </c>
      <c r="D1432" s="740" t="s">
        <v>18698</v>
      </c>
      <c r="E1432" s="740" t="s">
        <v>18704</v>
      </c>
      <c r="F1432" s="740" t="s">
        <v>15398</v>
      </c>
      <c r="G1432" s="26">
        <v>1</v>
      </c>
      <c r="H1432" s="26" t="s">
        <v>15090</v>
      </c>
      <c r="I1432" s="26" t="s">
        <v>13007</v>
      </c>
      <c r="J1432" s="86" t="s">
        <v>158</v>
      </c>
      <c r="K1432" s="501"/>
      <c r="L1432" s="734"/>
      <c r="M1432" s="501"/>
      <c r="N1432" s="64"/>
      <c r="O1432" s="86" t="s">
        <v>380</v>
      </c>
      <c r="P1432" s="86" t="s">
        <v>18700</v>
      </c>
      <c r="Q1432" s="86" t="s">
        <v>18705</v>
      </c>
      <c r="R1432" s="86"/>
      <c r="S1432" s="86"/>
      <c r="T1432" s="180"/>
    </row>
    <row r="1433" spans="1:20" ht="16.5" customHeight="1">
      <c r="A1433" s="665"/>
      <c r="B1433" s="665"/>
      <c r="C1433" s="665"/>
      <c r="D1433" s="665"/>
      <c r="E1433" s="665"/>
      <c r="F1433" s="665"/>
      <c r="G1433" s="26">
        <v>2</v>
      </c>
      <c r="H1433" s="26" t="s">
        <v>13059</v>
      </c>
      <c r="I1433" s="26" t="s">
        <v>13007</v>
      </c>
      <c r="J1433" s="86" t="s">
        <v>158</v>
      </c>
      <c r="K1433" s="501"/>
      <c r="L1433" s="665"/>
      <c r="M1433" s="501"/>
      <c r="N1433" s="64"/>
      <c r="O1433" s="86" t="s">
        <v>380</v>
      </c>
      <c r="P1433" s="86" t="s">
        <v>18700</v>
      </c>
      <c r="Q1433" s="86" t="s">
        <v>18705</v>
      </c>
      <c r="R1433" s="86"/>
      <c r="S1433" s="86"/>
      <c r="T1433" s="180"/>
    </row>
    <row r="1434" spans="1:20" ht="16.5" customHeight="1">
      <c r="A1434" s="665"/>
      <c r="B1434" s="665"/>
      <c r="C1434" s="665"/>
      <c r="D1434" s="665"/>
      <c r="E1434" s="665"/>
      <c r="F1434" s="665"/>
      <c r="G1434" s="26">
        <v>3</v>
      </c>
      <c r="H1434" s="26" t="s">
        <v>15367</v>
      </c>
      <c r="I1434" s="26" t="s">
        <v>13007</v>
      </c>
      <c r="J1434" s="86" t="s">
        <v>158</v>
      </c>
      <c r="K1434" s="501"/>
      <c r="L1434" s="665"/>
      <c r="M1434" s="501"/>
      <c r="N1434" s="64"/>
      <c r="O1434" s="86" t="s">
        <v>380</v>
      </c>
      <c r="P1434" s="86" t="s">
        <v>18700</v>
      </c>
      <c r="Q1434" s="86" t="s">
        <v>18705</v>
      </c>
      <c r="R1434" s="86"/>
      <c r="S1434" s="86"/>
      <c r="T1434" s="180"/>
    </row>
    <row r="1435" spans="1:20" ht="16.5" customHeight="1">
      <c r="A1435" s="665"/>
      <c r="B1435" s="665"/>
      <c r="C1435" s="665"/>
      <c r="D1435" s="665"/>
      <c r="E1435" s="665"/>
      <c r="F1435" s="665"/>
      <c r="G1435" s="26">
        <v>4</v>
      </c>
      <c r="H1435" s="26" t="s">
        <v>18702</v>
      </c>
      <c r="I1435" s="26" t="s">
        <v>18707</v>
      </c>
      <c r="J1435" s="86" t="s">
        <v>158</v>
      </c>
      <c r="K1435" s="501"/>
      <c r="L1435" s="665"/>
      <c r="M1435" s="501"/>
      <c r="N1435" s="64"/>
      <c r="O1435" s="86" t="s">
        <v>380</v>
      </c>
      <c r="P1435" s="86" t="s">
        <v>18700</v>
      </c>
      <c r="Q1435" s="86" t="s">
        <v>18705</v>
      </c>
      <c r="R1435" s="86"/>
      <c r="S1435" s="86"/>
      <c r="T1435" s="180"/>
    </row>
    <row r="1436" spans="1:20" ht="16.5" customHeight="1">
      <c r="A1436" s="666"/>
      <c r="B1436" s="666"/>
      <c r="C1436" s="666"/>
      <c r="D1436" s="666"/>
      <c r="E1436" s="666"/>
      <c r="F1436" s="666"/>
      <c r="G1436" s="26">
        <v>5</v>
      </c>
      <c r="H1436" s="26" t="s">
        <v>15098</v>
      </c>
      <c r="I1436" s="26" t="s">
        <v>13007</v>
      </c>
      <c r="J1436" s="86" t="s">
        <v>158</v>
      </c>
      <c r="K1436" s="501"/>
      <c r="L1436" s="666"/>
      <c r="M1436" s="501"/>
      <c r="N1436" s="64"/>
      <c r="O1436" s="86" t="s">
        <v>380</v>
      </c>
      <c r="P1436" s="86" t="s">
        <v>18700</v>
      </c>
      <c r="Q1436" s="86" t="s">
        <v>18705</v>
      </c>
      <c r="R1436" s="86"/>
      <c r="S1436" s="86"/>
      <c r="T1436" s="180"/>
    </row>
    <row r="1437" spans="1:20" ht="16.5" customHeight="1">
      <c r="A1437" s="735" t="s">
        <v>18708</v>
      </c>
      <c r="B1437" s="735" t="s">
        <v>363</v>
      </c>
      <c r="C1437" s="735" t="s">
        <v>365</v>
      </c>
      <c r="D1437" s="740" t="s">
        <v>18698</v>
      </c>
      <c r="E1437" s="740" t="s">
        <v>18709</v>
      </c>
      <c r="F1437" s="740" t="s">
        <v>15398</v>
      </c>
      <c r="G1437" s="26">
        <v>1</v>
      </c>
      <c r="H1437" s="26" t="s">
        <v>15090</v>
      </c>
      <c r="I1437" s="26" t="s">
        <v>13007</v>
      </c>
      <c r="J1437" s="86" t="s">
        <v>158</v>
      </c>
      <c r="K1437" s="501"/>
      <c r="L1437" s="734"/>
      <c r="M1437" s="501"/>
      <c r="N1437" s="64"/>
      <c r="O1437" s="86" t="s">
        <v>380</v>
      </c>
      <c r="P1437" s="86" t="s">
        <v>18700</v>
      </c>
      <c r="Q1437" s="86" t="s">
        <v>18711</v>
      </c>
      <c r="R1437" s="86"/>
      <c r="S1437" s="86"/>
      <c r="T1437" s="180"/>
    </row>
    <row r="1438" spans="1:20" ht="16.5" customHeight="1">
      <c r="A1438" s="665"/>
      <c r="B1438" s="665"/>
      <c r="C1438" s="665"/>
      <c r="D1438" s="665"/>
      <c r="E1438" s="665"/>
      <c r="F1438" s="665"/>
      <c r="G1438" s="26">
        <v>2</v>
      </c>
      <c r="H1438" s="26" t="s">
        <v>13108</v>
      </c>
      <c r="I1438" s="26" t="s">
        <v>13007</v>
      </c>
      <c r="J1438" s="86" t="s">
        <v>158</v>
      </c>
      <c r="K1438" s="501"/>
      <c r="L1438" s="665"/>
      <c r="M1438" s="501"/>
      <c r="N1438" s="64"/>
      <c r="O1438" s="86" t="s">
        <v>380</v>
      </c>
      <c r="P1438" s="86" t="s">
        <v>18700</v>
      </c>
      <c r="Q1438" s="86" t="s">
        <v>18711</v>
      </c>
      <c r="R1438" s="86"/>
      <c r="S1438" s="86"/>
      <c r="T1438" s="180"/>
    </row>
    <row r="1439" spans="1:20" ht="16.5" customHeight="1">
      <c r="A1439" s="665"/>
      <c r="B1439" s="665"/>
      <c r="C1439" s="665"/>
      <c r="D1439" s="665"/>
      <c r="E1439" s="665"/>
      <c r="F1439" s="665"/>
      <c r="G1439" s="26">
        <v>3</v>
      </c>
      <c r="H1439" s="26" t="s">
        <v>15367</v>
      </c>
      <c r="I1439" s="26" t="s">
        <v>13007</v>
      </c>
      <c r="J1439" s="86" t="s">
        <v>158</v>
      </c>
      <c r="K1439" s="501"/>
      <c r="L1439" s="665"/>
      <c r="M1439" s="501"/>
      <c r="N1439" s="64"/>
      <c r="O1439" s="86" t="s">
        <v>380</v>
      </c>
      <c r="P1439" s="86" t="s">
        <v>18700</v>
      </c>
      <c r="Q1439" s="86" t="s">
        <v>18711</v>
      </c>
      <c r="R1439" s="86"/>
      <c r="S1439" s="86"/>
      <c r="T1439" s="180"/>
    </row>
    <row r="1440" spans="1:20" ht="16.5" customHeight="1">
      <c r="A1440" s="665"/>
      <c r="B1440" s="665"/>
      <c r="C1440" s="665"/>
      <c r="D1440" s="665"/>
      <c r="E1440" s="665"/>
      <c r="F1440" s="665"/>
      <c r="G1440" s="26">
        <v>4</v>
      </c>
      <c r="H1440" s="26" t="s">
        <v>18702</v>
      </c>
      <c r="I1440" s="26" t="s">
        <v>18707</v>
      </c>
      <c r="J1440" s="86" t="s">
        <v>158</v>
      </c>
      <c r="K1440" s="501"/>
      <c r="L1440" s="665"/>
      <c r="M1440" s="501"/>
      <c r="N1440" s="64"/>
      <c r="O1440" s="86" t="s">
        <v>380</v>
      </c>
      <c r="P1440" s="86" t="s">
        <v>18700</v>
      </c>
      <c r="Q1440" s="86" t="s">
        <v>18711</v>
      </c>
      <c r="R1440" s="86"/>
      <c r="S1440" s="86"/>
      <c r="T1440" s="180"/>
    </row>
    <row r="1441" spans="1:20" ht="16.5" customHeight="1">
      <c r="A1441" s="666"/>
      <c r="B1441" s="666"/>
      <c r="C1441" s="666"/>
      <c r="D1441" s="666"/>
      <c r="E1441" s="666"/>
      <c r="F1441" s="666"/>
      <c r="G1441" s="26">
        <v>5</v>
      </c>
      <c r="H1441" s="26" t="s">
        <v>15098</v>
      </c>
      <c r="I1441" s="26" t="s">
        <v>13007</v>
      </c>
      <c r="J1441" s="86" t="s">
        <v>158</v>
      </c>
      <c r="K1441" s="501"/>
      <c r="L1441" s="666"/>
      <c r="M1441" s="501"/>
      <c r="N1441" s="64"/>
      <c r="O1441" s="86" t="s">
        <v>380</v>
      </c>
      <c r="P1441" s="86" t="s">
        <v>18700</v>
      </c>
      <c r="Q1441" s="86" t="s">
        <v>18711</v>
      </c>
      <c r="R1441" s="86"/>
      <c r="S1441" s="86"/>
      <c r="T1441" s="180"/>
    </row>
    <row r="1442" spans="1:20" ht="39.75" customHeight="1">
      <c r="A1442" s="735" t="s">
        <v>18712</v>
      </c>
      <c r="B1442" s="735" t="s">
        <v>363</v>
      </c>
      <c r="C1442" s="735" t="s">
        <v>365</v>
      </c>
      <c r="D1442" s="740" t="s">
        <v>18698</v>
      </c>
      <c r="E1442" s="740" t="s">
        <v>18713</v>
      </c>
      <c r="F1442" s="740" t="s">
        <v>15398</v>
      </c>
      <c r="G1442" s="26">
        <v>1</v>
      </c>
      <c r="H1442" s="26" t="s">
        <v>15456</v>
      </c>
      <c r="I1442" s="26" t="s">
        <v>13007</v>
      </c>
      <c r="J1442" s="86" t="s">
        <v>158</v>
      </c>
      <c r="K1442" s="501"/>
      <c r="L1442" s="734"/>
      <c r="M1442" s="501"/>
      <c r="N1442" s="64"/>
      <c r="O1442" s="86" t="s">
        <v>380</v>
      </c>
      <c r="P1442" s="86" t="s">
        <v>18700</v>
      </c>
      <c r="Q1442" s="86" t="s">
        <v>18714</v>
      </c>
      <c r="R1442" s="86"/>
      <c r="S1442" s="86"/>
      <c r="T1442" s="180"/>
    </row>
    <row r="1443" spans="1:20" ht="39.75" customHeight="1">
      <c r="A1443" s="666"/>
      <c r="B1443" s="666"/>
      <c r="C1443" s="666"/>
      <c r="D1443" s="666"/>
      <c r="E1443" s="666"/>
      <c r="F1443" s="666"/>
      <c r="G1443" s="26">
        <v>2</v>
      </c>
      <c r="H1443" s="26" t="s">
        <v>18717</v>
      </c>
      <c r="I1443" s="26" t="s">
        <v>16489</v>
      </c>
      <c r="J1443" s="86" t="s">
        <v>158</v>
      </c>
      <c r="K1443" s="501"/>
      <c r="L1443" s="666"/>
      <c r="M1443" s="501"/>
      <c r="N1443" s="64"/>
      <c r="O1443" s="86" t="s">
        <v>380</v>
      </c>
      <c r="P1443" s="86" t="s">
        <v>18700</v>
      </c>
      <c r="Q1443" s="86" t="s">
        <v>18714</v>
      </c>
      <c r="R1443" s="86"/>
      <c r="S1443" s="86"/>
      <c r="T1443" s="180"/>
    </row>
    <row r="1444" spans="1:20" ht="16.5" customHeight="1">
      <c r="A1444" s="735" t="s">
        <v>18720</v>
      </c>
      <c r="B1444" s="735" t="s">
        <v>363</v>
      </c>
      <c r="C1444" s="735" t="s">
        <v>365</v>
      </c>
      <c r="D1444" s="740" t="s">
        <v>18698</v>
      </c>
      <c r="E1444" s="740" t="s">
        <v>18721</v>
      </c>
      <c r="F1444" s="740" t="s">
        <v>15398</v>
      </c>
      <c r="G1444" s="26">
        <v>1</v>
      </c>
      <c r="H1444" s="26" t="s">
        <v>15090</v>
      </c>
      <c r="I1444" s="26" t="s">
        <v>13007</v>
      </c>
      <c r="J1444" s="86" t="s">
        <v>158</v>
      </c>
      <c r="K1444" s="501"/>
      <c r="L1444" s="734"/>
      <c r="M1444" s="501"/>
      <c r="N1444" s="64"/>
      <c r="O1444" s="86" t="s">
        <v>380</v>
      </c>
      <c r="P1444" s="86" t="s">
        <v>18700</v>
      </c>
      <c r="Q1444" s="86" t="s">
        <v>18723</v>
      </c>
      <c r="R1444" s="86"/>
      <c r="S1444" s="86"/>
      <c r="T1444" s="180"/>
    </row>
    <row r="1445" spans="1:20" ht="16.5" customHeight="1">
      <c r="A1445" s="665"/>
      <c r="B1445" s="665"/>
      <c r="C1445" s="665"/>
      <c r="D1445" s="665"/>
      <c r="E1445" s="665"/>
      <c r="F1445" s="665"/>
      <c r="G1445" s="26">
        <v>2</v>
      </c>
      <c r="H1445" s="26" t="s">
        <v>15461</v>
      </c>
      <c r="I1445" s="26" t="s">
        <v>13007</v>
      </c>
      <c r="J1445" s="86" t="s">
        <v>158</v>
      </c>
      <c r="K1445" s="501"/>
      <c r="L1445" s="665"/>
      <c r="M1445" s="501"/>
      <c r="N1445" s="64"/>
      <c r="O1445" s="86" t="s">
        <v>380</v>
      </c>
      <c r="P1445" s="86" t="s">
        <v>18700</v>
      </c>
      <c r="Q1445" s="86" t="s">
        <v>18723</v>
      </c>
      <c r="R1445" s="86"/>
      <c r="S1445" s="86"/>
      <c r="T1445" s="180"/>
    </row>
    <row r="1446" spans="1:20" ht="16.5" customHeight="1">
      <c r="A1446" s="665"/>
      <c r="B1446" s="665"/>
      <c r="C1446" s="665"/>
      <c r="D1446" s="665"/>
      <c r="E1446" s="665"/>
      <c r="F1446" s="665"/>
      <c r="G1446" s="26">
        <v>3</v>
      </c>
      <c r="H1446" s="26" t="s">
        <v>15367</v>
      </c>
      <c r="I1446" s="26" t="s">
        <v>13007</v>
      </c>
      <c r="J1446" s="86" t="s">
        <v>158</v>
      </c>
      <c r="K1446" s="501"/>
      <c r="L1446" s="665"/>
      <c r="M1446" s="501"/>
      <c r="N1446" s="64"/>
      <c r="O1446" s="86" t="s">
        <v>380</v>
      </c>
      <c r="P1446" s="86" t="s">
        <v>18700</v>
      </c>
      <c r="Q1446" s="86" t="s">
        <v>18723</v>
      </c>
      <c r="R1446" s="86"/>
      <c r="S1446" s="86"/>
      <c r="T1446" s="180"/>
    </row>
    <row r="1447" spans="1:20" ht="16.5" customHeight="1">
      <c r="A1447" s="665"/>
      <c r="B1447" s="665"/>
      <c r="C1447" s="665"/>
      <c r="D1447" s="665"/>
      <c r="E1447" s="665"/>
      <c r="F1447" s="665"/>
      <c r="G1447" s="26">
        <v>4</v>
      </c>
      <c r="H1447" s="26" t="s">
        <v>18717</v>
      </c>
      <c r="I1447" s="26" t="s">
        <v>18707</v>
      </c>
      <c r="J1447" s="86" t="s">
        <v>158</v>
      </c>
      <c r="K1447" s="501"/>
      <c r="L1447" s="665"/>
      <c r="M1447" s="501"/>
      <c r="N1447" s="64"/>
      <c r="O1447" s="86" t="s">
        <v>380</v>
      </c>
      <c r="P1447" s="86" t="s">
        <v>18700</v>
      </c>
      <c r="Q1447" s="86" t="s">
        <v>18723</v>
      </c>
      <c r="R1447" s="86"/>
      <c r="S1447" s="86"/>
      <c r="T1447" s="180"/>
    </row>
    <row r="1448" spans="1:20" ht="16.5" customHeight="1">
      <c r="A1448" s="666"/>
      <c r="B1448" s="666"/>
      <c r="C1448" s="666"/>
      <c r="D1448" s="666"/>
      <c r="E1448" s="666"/>
      <c r="F1448" s="666"/>
      <c r="G1448" s="26">
        <v>5</v>
      </c>
      <c r="H1448" s="26" t="s">
        <v>15098</v>
      </c>
      <c r="I1448" s="26" t="s">
        <v>13007</v>
      </c>
      <c r="J1448" s="86" t="s">
        <v>158</v>
      </c>
      <c r="K1448" s="501"/>
      <c r="L1448" s="666"/>
      <c r="M1448" s="501"/>
      <c r="N1448" s="64"/>
      <c r="O1448" s="86" t="s">
        <v>380</v>
      </c>
      <c r="P1448" s="86" t="s">
        <v>18700</v>
      </c>
      <c r="Q1448" s="86" t="s">
        <v>18723</v>
      </c>
      <c r="R1448" s="86"/>
      <c r="S1448" s="86"/>
      <c r="T1448" s="180"/>
    </row>
    <row r="1449" spans="1:20" ht="16.5" customHeight="1">
      <c r="A1449" s="735" t="s">
        <v>18724</v>
      </c>
      <c r="B1449" s="735" t="s">
        <v>363</v>
      </c>
      <c r="C1449" s="735" t="s">
        <v>365</v>
      </c>
      <c r="D1449" s="740" t="s">
        <v>18698</v>
      </c>
      <c r="E1449" s="740" t="s">
        <v>18698</v>
      </c>
      <c r="F1449" s="740" t="s">
        <v>15398</v>
      </c>
      <c r="G1449" s="26">
        <v>1</v>
      </c>
      <c r="H1449" s="26" t="s">
        <v>15090</v>
      </c>
      <c r="I1449" s="26" t="s">
        <v>13007</v>
      </c>
      <c r="J1449" s="86" t="s">
        <v>158</v>
      </c>
      <c r="K1449" s="501"/>
      <c r="L1449" s="734"/>
      <c r="M1449" s="501"/>
      <c r="N1449" s="64"/>
      <c r="O1449" s="86" t="s">
        <v>380</v>
      </c>
      <c r="P1449" s="86" t="s">
        <v>18700</v>
      </c>
      <c r="Q1449" s="86" t="s">
        <v>18726</v>
      </c>
      <c r="R1449" s="86"/>
      <c r="S1449" s="86"/>
      <c r="T1449" s="180"/>
    </row>
    <row r="1450" spans="1:20" ht="16.5" customHeight="1">
      <c r="A1450" s="665"/>
      <c r="B1450" s="665"/>
      <c r="C1450" s="665"/>
      <c r="D1450" s="665"/>
      <c r="E1450" s="665"/>
      <c r="F1450" s="665"/>
      <c r="G1450" s="26">
        <v>2</v>
      </c>
      <c r="H1450" s="26" t="s">
        <v>15461</v>
      </c>
      <c r="I1450" s="26" t="s">
        <v>13007</v>
      </c>
      <c r="J1450" s="86" t="s">
        <v>158</v>
      </c>
      <c r="K1450" s="501"/>
      <c r="L1450" s="665"/>
      <c r="M1450" s="501"/>
      <c r="N1450" s="64"/>
      <c r="O1450" s="86" t="s">
        <v>380</v>
      </c>
      <c r="P1450" s="86" t="s">
        <v>18700</v>
      </c>
      <c r="Q1450" s="86" t="s">
        <v>18726</v>
      </c>
      <c r="R1450" s="86"/>
      <c r="S1450" s="86"/>
      <c r="T1450" s="180"/>
    </row>
    <row r="1451" spans="1:20" ht="16.5" customHeight="1">
      <c r="A1451" s="665"/>
      <c r="B1451" s="665"/>
      <c r="C1451" s="665"/>
      <c r="D1451" s="665"/>
      <c r="E1451" s="665"/>
      <c r="F1451" s="665"/>
      <c r="G1451" s="26">
        <v>3</v>
      </c>
      <c r="H1451" s="26" t="s">
        <v>15367</v>
      </c>
      <c r="I1451" s="26" t="s">
        <v>13007</v>
      </c>
      <c r="J1451" s="86" t="s">
        <v>158</v>
      </c>
      <c r="K1451" s="501"/>
      <c r="L1451" s="665"/>
      <c r="M1451" s="501"/>
      <c r="N1451" s="64"/>
      <c r="O1451" s="86" t="s">
        <v>380</v>
      </c>
      <c r="P1451" s="86" t="s">
        <v>18700</v>
      </c>
      <c r="Q1451" s="86" t="s">
        <v>18726</v>
      </c>
      <c r="R1451" s="86"/>
      <c r="S1451" s="86"/>
      <c r="T1451" s="180"/>
    </row>
    <row r="1452" spans="1:20" ht="16.5" customHeight="1">
      <c r="A1452" s="665"/>
      <c r="B1452" s="665"/>
      <c r="C1452" s="665"/>
      <c r="D1452" s="665"/>
      <c r="E1452" s="665"/>
      <c r="F1452" s="665"/>
      <c r="G1452" s="26">
        <v>4</v>
      </c>
      <c r="H1452" s="26" t="s">
        <v>18717</v>
      </c>
      <c r="I1452" s="26" t="s">
        <v>18707</v>
      </c>
      <c r="J1452" s="86" t="s">
        <v>158</v>
      </c>
      <c r="K1452" s="501"/>
      <c r="L1452" s="665"/>
      <c r="M1452" s="501"/>
      <c r="N1452" s="64"/>
      <c r="O1452" s="86" t="s">
        <v>380</v>
      </c>
      <c r="P1452" s="86" t="s">
        <v>18700</v>
      </c>
      <c r="Q1452" s="86" t="s">
        <v>18726</v>
      </c>
      <c r="R1452" s="86"/>
      <c r="S1452" s="86"/>
      <c r="T1452" s="180"/>
    </row>
    <row r="1453" spans="1:20" ht="16.5" customHeight="1">
      <c r="A1453" s="666"/>
      <c r="B1453" s="666"/>
      <c r="C1453" s="666"/>
      <c r="D1453" s="666"/>
      <c r="E1453" s="666"/>
      <c r="F1453" s="666"/>
      <c r="G1453" s="26">
        <v>5</v>
      </c>
      <c r="H1453" s="26" t="s">
        <v>15098</v>
      </c>
      <c r="I1453" s="26" t="s">
        <v>13007</v>
      </c>
      <c r="J1453" s="86" t="s">
        <v>158</v>
      </c>
      <c r="K1453" s="501"/>
      <c r="L1453" s="666"/>
      <c r="M1453" s="501"/>
      <c r="N1453" s="64"/>
      <c r="O1453" s="86" t="s">
        <v>380</v>
      </c>
      <c r="P1453" s="86" t="s">
        <v>18700</v>
      </c>
      <c r="Q1453" s="86" t="s">
        <v>18726</v>
      </c>
      <c r="R1453" s="86"/>
      <c r="S1453" s="86"/>
      <c r="T1453" s="180"/>
    </row>
    <row r="1454" spans="1:20" ht="16.5" customHeight="1">
      <c r="A1454" s="395" t="s">
        <v>18727</v>
      </c>
      <c r="B1454" s="434"/>
      <c r="C1454" s="434"/>
      <c r="D1454" s="393"/>
      <c r="E1454" s="393"/>
      <c r="F1454" s="393"/>
      <c r="G1454" s="392"/>
      <c r="H1454" s="393"/>
      <c r="I1454" s="394"/>
      <c r="J1454" s="392"/>
      <c r="K1454" s="502"/>
      <c r="L1454" s="395"/>
      <c r="M1454" s="502"/>
      <c r="N1454" s="64"/>
      <c r="O1454" s="502"/>
      <c r="P1454" s="502"/>
      <c r="Q1454" s="394"/>
      <c r="R1454" s="502"/>
      <c r="S1454" s="502"/>
      <c r="T1454" s="180"/>
    </row>
    <row r="1455" spans="1:20" ht="19.5" customHeight="1">
      <c r="A1455" s="735" t="s">
        <v>18728</v>
      </c>
      <c r="B1455" s="735" t="s">
        <v>363</v>
      </c>
      <c r="C1455" s="735" t="s">
        <v>365</v>
      </c>
      <c r="D1455" s="740" t="s">
        <v>18729</v>
      </c>
      <c r="E1455" s="740" t="s">
        <v>18730</v>
      </c>
      <c r="F1455" s="740" t="s">
        <v>15398</v>
      </c>
      <c r="G1455" s="26">
        <v>1</v>
      </c>
      <c r="H1455" s="26" t="s">
        <v>15090</v>
      </c>
      <c r="I1455" s="26" t="s">
        <v>13007</v>
      </c>
      <c r="J1455" s="86" t="s">
        <v>158</v>
      </c>
      <c r="K1455" s="86"/>
      <c r="L1455" s="734"/>
      <c r="M1455" s="86"/>
      <c r="N1455" s="64"/>
      <c r="O1455" s="86" t="s">
        <v>380</v>
      </c>
      <c r="P1455" s="86" t="s">
        <v>18731</v>
      </c>
      <c r="Q1455" s="86" t="s">
        <v>18732</v>
      </c>
      <c r="R1455" s="86"/>
      <c r="S1455" s="86"/>
      <c r="T1455" s="180"/>
    </row>
    <row r="1456" spans="1:20" ht="19.5" customHeight="1">
      <c r="A1456" s="665"/>
      <c r="B1456" s="665"/>
      <c r="C1456" s="665"/>
      <c r="D1456" s="665"/>
      <c r="E1456" s="665"/>
      <c r="F1456" s="665"/>
      <c r="G1456" s="26">
        <v>2</v>
      </c>
      <c r="H1456" s="26" t="s">
        <v>13059</v>
      </c>
      <c r="I1456" s="26" t="s">
        <v>13007</v>
      </c>
      <c r="J1456" s="86" t="s">
        <v>158</v>
      </c>
      <c r="K1456" s="86"/>
      <c r="L1456" s="665"/>
      <c r="M1456" s="86"/>
      <c r="N1456" s="64"/>
      <c r="O1456" s="86" t="s">
        <v>380</v>
      </c>
      <c r="P1456" s="86" t="s">
        <v>18731</v>
      </c>
      <c r="Q1456" s="86" t="s">
        <v>18732</v>
      </c>
      <c r="R1456" s="86"/>
      <c r="S1456" s="86"/>
      <c r="T1456" s="180"/>
    </row>
    <row r="1457" spans="1:20" ht="19.5" customHeight="1">
      <c r="A1457" s="665"/>
      <c r="B1457" s="665"/>
      <c r="C1457" s="665"/>
      <c r="D1457" s="665"/>
      <c r="E1457" s="665"/>
      <c r="F1457" s="665"/>
      <c r="G1457" s="26">
        <v>3</v>
      </c>
      <c r="H1457" s="26" t="s">
        <v>18702</v>
      </c>
      <c r="I1457" s="26" t="s">
        <v>16489</v>
      </c>
      <c r="J1457" s="86" t="s">
        <v>158</v>
      </c>
      <c r="K1457" s="86"/>
      <c r="L1457" s="665"/>
      <c r="M1457" s="86"/>
      <c r="N1457" s="64"/>
      <c r="O1457" s="86" t="s">
        <v>380</v>
      </c>
      <c r="P1457" s="86" t="s">
        <v>18731</v>
      </c>
      <c r="Q1457" s="86" t="s">
        <v>18732</v>
      </c>
      <c r="R1457" s="86"/>
      <c r="S1457" s="86"/>
      <c r="T1457" s="180"/>
    </row>
    <row r="1458" spans="1:20" ht="19.5" customHeight="1">
      <c r="A1458" s="666"/>
      <c r="B1458" s="666"/>
      <c r="C1458" s="666"/>
      <c r="D1458" s="666"/>
      <c r="E1458" s="666"/>
      <c r="F1458" s="666"/>
      <c r="G1458" s="26">
        <v>4</v>
      </c>
      <c r="H1458" s="26" t="s">
        <v>15098</v>
      </c>
      <c r="I1458" s="26" t="s">
        <v>13007</v>
      </c>
      <c r="J1458" s="86" t="s">
        <v>158</v>
      </c>
      <c r="K1458" s="86"/>
      <c r="L1458" s="666"/>
      <c r="M1458" s="86"/>
      <c r="N1458" s="64"/>
      <c r="O1458" s="86" t="s">
        <v>380</v>
      </c>
      <c r="P1458" s="86" t="s">
        <v>18731</v>
      </c>
      <c r="Q1458" s="86" t="s">
        <v>18732</v>
      </c>
      <c r="R1458" s="86"/>
      <c r="S1458" s="86"/>
      <c r="T1458" s="180"/>
    </row>
    <row r="1459" spans="1:20" ht="16.5" customHeight="1">
      <c r="A1459" s="395" t="s">
        <v>18733</v>
      </c>
      <c r="B1459" s="434"/>
      <c r="C1459" s="434"/>
      <c r="D1459" s="393"/>
      <c r="E1459" s="393"/>
      <c r="F1459" s="393"/>
      <c r="G1459" s="392"/>
      <c r="H1459" s="393"/>
      <c r="I1459" s="394"/>
      <c r="J1459" s="392"/>
      <c r="K1459" s="394"/>
      <c r="L1459" s="395"/>
      <c r="M1459" s="394"/>
      <c r="N1459" s="64"/>
      <c r="O1459" s="394"/>
      <c r="P1459" s="394"/>
      <c r="Q1459" s="394"/>
      <c r="R1459" s="394"/>
      <c r="S1459" s="394"/>
      <c r="T1459" s="180"/>
    </row>
    <row r="1460" spans="1:20" ht="16.5" customHeight="1">
      <c r="A1460" s="395" t="s">
        <v>18734</v>
      </c>
      <c r="B1460" s="434"/>
      <c r="C1460" s="434"/>
      <c r="D1460" s="393"/>
      <c r="E1460" s="393"/>
      <c r="F1460" s="393"/>
      <c r="G1460" s="392"/>
      <c r="H1460" s="393"/>
      <c r="I1460" s="394"/>
      <c r="J1460" s="392"/>
      <c r="K1460" s="394"/>
      <c r="L1460" s="395"/>
      <c r="M1460" s="394"/>
      <c r="N1460" s="64"/>
      <c r="O1460" s="394"/>
      <c r="P1460" s="394"/>
      <c r="Q1460" s="394"/>
      <c r="R1460" s="394"/>
      <c r="S1460" s="394"/>
      <c r="T1460" s="180"/>
    </row>
    <row r="1461" spans="1:20" ht="39.75" customHeight="1">
      <c r="A1461" s="735" t="s">
        <v>18735</v>
      </c>
      <c r="B1461" s="735" t="s">
        <v>363</v>
      </c>
      <c r="C1461" s="735" t="s">
        <v>365</v>
      </c>
      <c r="D1461" s="740" t="s">
        <v>18736</v>
      </c>
      <c r="E1461" s="740" t="s">
        <v>18737</v>
      </c>
      <c r="F1461" s="740" t="s">
        <v>15398</v>
      </c>
      <c r="G1461" s="26">
        <v>1</v>
      </c>
      <c r="H1461" s="26" t="s">
        <v>13006</v>
      </c>
      <c r="I1461" s="26" t="s">
        <v>13007</v>
      </c>
      <c r="J1461" s="86" t="s">
        <v>158</v>
      </c>
      <c r="K1461" s="86"/>
      <c r="L1461" s="734"/>
      <c r="M1461" s="86"/>
      <c r="N1461" s="64"/>
      <c r="O1461" s="86" t="s">
        <v>380</v>
      </c>
      <c r="P1461" s="86" t="s">
        <v>18738</v>
      </c>
      <c r="Q1461" s="86" t="s">
        <v>18739</v>
      </c>
      <c r="R1461" s="86"/>
      <c r="S1461" s="86"/>
      <c r="T1461" s="180"/>
    </row>
    <row r="1462" spans="1:20" ht="39.75" customHeight="1">
      <c r="A1462" s="666"/>
      <c r="B1462" s="666"/>
      <c r="C1462" s="666"/>
      <c r="D1462" s="666"/>
      <c r="E1462" s="666"/>
      <c r="F1462" s="666"/>
      <c r="G1462" s="26">
        <v>2</v>
      </c>
      <c r="H1462" s="26" t="s">
        <v>18741</v>
      </c>
      <c r="I1462" s="26" t="s">
        <v>18742</v>
      </c>
      <c r="J1462" s="86" t="s">
        <v>158</v>
      </c>
      <c r="K1462" s="86"/>
      <c r="L1462" s="666"/>
      <c r="M1462" s="86"/>
      <c r="N1462" s="64"/>
      <c r="O1462" s="86" t="s">
        <v>380</v>
      </c>
      <c r="P1462" s="86" t="s">
        <v>18738</v>
      </c>
      <c r="Q1462" s="86" t="s">
        <v>18739</v>
      </c>
      <c r="R1462" s="86"/>
      <c r="S1462" s="86"/>
      <c r="T1462" s="180"/>
    </row>
    <row r="1463" spans="1:20" ht="30" customHeight="1">
      <c r="A1463" s="735" t="s">
        <v>18745</v>
      </c>
      <c r="B1463" s="735" t="s">
        <v>363</v>
      </c>
      <c r="C1463" s="735" t="s">
        <v>365</v>
      </c>
      <c r="D1463" s="740" t="s">
        <v>18736</v>
      </c>
      <c r="E1463" s="740" t="s">
        <v>18747</v>
      </c>
      <c r="F1463" s="740" t="s">
        <v>15398</v>
      </c>
      <c r="G1463" s="26">
        <v>1</v>
      </c>
      <c r="H1463" s="26" t="s">
        <v>13059</v>
      </c>
      <c r="I1463" s="26" t="s">
        <v>13007</v>
      </c>
      <c r="J1463" s="86" t="s">
        <v>158</v>
      </c>
      <c r="K1463" s="86"/>
      <c r="L1463" s="734"/>
      <c r="M1463" s="86"/>
      <c r="N1463" s="64"/>
      <c r="O1463" s="86" t="s">
        <v>380</v>
      </c>
      <c r="P1463" s="86" t="s">
        <v>18738</v>
      </c>
      <c r="Q1463" s="91" t="s">
        <v>18748</v>
      </c>
      <c r="R1463" s="86"/>
      <c r="S1463" s="86"/>
      <c r="T1463" s="180"/>
    </row>
    <row r="1464" spans="1:20" ht="30" customHeight="1">
      <c r="A1464" s="665"/>
      <c r="B1464" s="665"/>
      <c r="C1464" s="665"/>
      <c r="D1464" s="665"/>
      <c r="E1464" s="665"/>
      <c r="F1464" s="665"/>
      <c r="G1464" s="26">
        <v>2</v>
      </c>
      <c r="H1464" s="26" t="s">
        <v>13059</v>
      </c>
      <c r="I1464" s="26" t="s">
        <v>13007</v>
      </c>
      <c r="J1464" s="86" t="s">
        <v>158</v>
      </c>
      <c r="K1464" s="86"/>
      <c r="L1464" s="665"/>
      <c r="M1464" s="86"/>
      <c r="N1464" s="64"/>
      <c r="O1464" s="86" t="s">
        <v>380</v>
      </c>
      <c r="P1464" s="86" t="s">
        <v>18738</v>
      </c>
      <c r="Q1464" s="91" t="s">
        <v>18748</v>
      </c>
      <c r="R1464" s="86"/>
      <c r="S1464" s="86"/>
      <c r="T1464" s="180"/>
    </row>
    <row r="1465" spans="1:20" ht="30" customHeight="1">
      <c r="A1465" s="666"/>
      <c r="B1465" s="666"/>
      <c r="C1465" s="666"/>
      <c r="D1465" s="666"/>
      <c r="E1465" s="666"/>
      <c r="F1465" s="666"/>
      <c r="G1465" s="26">
        <v>3</v>
      </c>
      <c r="H1465" s="26" t="s">
        <v>18741</v>
      </c>
      <c r="I1465" s="26" t="s">
        <v>18749</v>
      </c>
      <c r="J1465" s="86" t="s">
        <v>158</v>
      </c>
      <c r="K1465" s="86"/>
      <c r="L1465" s="666"/>
      <c r="M1465" s="86"/>
      <c r="N1465" s="64"/>
      <c r="O1465" s="86" t="s">
        <v>380</v>
      </c>
      <c r="P1465" s="86" t="s">
        <v>18738</v>
      </c>
      <c r="Q1465" s="91" t="s">
        <v>18748</v>
      </c>
      <c r="R1465" s="86"/>
      <c r="S1465" s="86"/>
      <c r="T1465" s="180"/>
    </row>
    <row r="1466" spans="1:20" ht="30" customHeight="1">
      <c r="A1466" s="735" t="s">
        <v>18750</v>
      </c>
      <c r="B1466" s="735" t="s">
        <v>363</v>
      </c>
      <c r="C1466" s="735" t="s">
        <v>365</v>
      </c>
      <c r="D1466" s="740" t="s">
        <v>18736</v>
      </c>
      <c r="E1466" s="740" t="s">
        <v>18751</v>
      </c>
      <c r="F1466" s="740" t="s">
        <v>15398</v>
      </c>
      <c r="G1466" s="26">
        <v>1</v>
      </c>
      <c r="H1466" s="26" t="s">
        <v>13059</v>
      </c>
      <c r="I1466" s="26" t="s">
        <v>13007</v>
      </c>
      <c r="J1466" s="86" t="s">
        <v>158</v>
      </c>
      <c r="K1466" s="86"/>
      <c r="L1466" s="734"/>
      <c r="M1466" s="86"/>
      <c r="N1466" s="64"/>
      <c r="O1466" s="86" t="s">
        <v>380</v>
      </c>
      <c r="P1466" s="86" t="s">
        <v>18738</v>
      </c>
      <c r="Q1466" s="86" t="s">
        <v>18752</v>
      </c>
      <c r="R1466" s="86"/>
      <c r="S1466" s="86"/>
      <c r="T1466" s="180"/>
    </row>
    <row r="1467" spans="1:20" ht="30" customHeight="1">
      <c r="A1467" s="665"/>
      <c r="B1467" s="665"/>
      <c r="C1467" s="665"/>
      <c r="D1467" s="665"/>
      <c r="E1467" s="665"/>
      <c r="F1467" s="665"/>
      <c r="G1467" s="26">
        <v>2</v>
      </c>
      <c r="H1467" s="26" t="s">
        <v>15367</v>
      </c>
      <c r="I1467" s="26" t="s">
        <v>13007</v>
      </c>
      <c r="J1467" s="86" t="s">
        <v>158</v>
      </c>
      <c r="K1467" s="86"/>
      <c r="L1467" s="665"/>
      <c r="M1467" s="86"/>
      <c r="N1467" s="64"/>
      <c r="O1467" s="86" t="s">
        <v>380</v>
      </c>
      <c r="P1467" s="86" t="s">
        <v>18738</v>
      </c>
      <c r="Q1467" s="86" t="s">
        <v>18752</v>
      </c>
      <c r="R1467" s="86"/>
      <c r="S1467" s="86"/>
      <c r="T1467" s="180"/>
    </row>
    <row r="1468" spans="1:20" ht="30" customHeight="1">
      <c r="A1468" s="666"/>
      <c r="B1468" s="666"/>
      <c r="C1468" s="666"/>
      <c r="D1468" s="666"/>
      <c r="E1468" s="666"/>
      <c r="F1468" s="666"/>
      <c r="G1468" s="26">
        <v>3</v>
      </c>
      <c r="H1468" s="26" t="s">
        <v>18741</v>
      </c>
      <c r="I1468" s="26" t="s">
        <v>18753</v>
      </c>
      <c r="J1468" s="86" t="s">
        <v>158</v>
      </c>
      <c r="K1468" s="86"/>
      <c r="L1468" s="666"/>
      <c r="M1468" s="86"/>
      <c r="N1468" s="64"/>
      <c r="O1468" s="86" t="s">
        <v>380</v>
      </c>
      <c r="P1468" s="86" t="s">
        <v>18738</v>
      </c>
      <c r="Q1468" s="86" t="s">
        <v>18752</v>
      </c>
      <c r="R1468" s="86"/>
      <c r="S1468" s="86"/>
      <c r="T1468" s="180"/>
    </row>
    <row r="1469" spans="1:20" ht="16.5" customHeight="1">
      <c r="A1469" s="735" t="s">
        <v>18754</v>
      </c>
      <c r="B1469" s="735" t="s">
        <v>363</v>
      </c>
      <c r="C1469" s="735" t="s">
        <v>365</v>
      </c>
      <c r="D1469" s="740" t="s">
        <v>18736</v>
      </c>
      <c r="E1469" s="740" t="s">
        <v>18755</v>
      </c>
      <c r="F1469" s="740" t="s">
        <v>15398</v>
      </c>
      <c r="G1469" s="26">
        <v>1</v>
      </c>
      <c r="H1469" s="26" t="s">
        <v>13006</v>
      </c>
      <c r="I1469" s="26" t="s">
        <v>13007</v>
      </c>
      <c r="J1469" s="86" t="s">
        <v>158</v>
      </c>
      <c r="K1469" s="86"/>
      <c r="L1469" s="734"/>
      <c r="M1469" s="86"/>
      <c r="N1469" s="64"/>
      <c r="O1469" s="86" t="s">
        <v>380</v>
      </c>
      <c r="P1469" s="86" t="s">
        <v>18738</v>
      </c>
      <c r="Q1469" s="86" t="s">
        <v>18756</v>
      </c>
      <c r="R1469" s="86"/>
      <c r="S1469" s="86"/>
      <c r="T1469" s="180"/>
    </row>
    <row r="1470" spans="1:20" ht="16.5" customHeight="1">
      <c r="A1470" s="665"/>
      <c r="B1470" s="665"/>
      <c r="C1470" s="665"/>
      <c r="D1470" s="665"/>
      <c r="E1470" s="665"/>
      <c r="F1470" s="665"/>
      <c r="G1470" s="26">
        <v>2</v>
      </c>
      <c r="H1470" s="26" t="s">
        <v>13108</v>
      </c>
      <c r="I1470" s="26" t="s">
        <v>13007</v>
      </c>
      <c r="J1470" s="86" t="s">
        <v>158</v>
      </c>
      <c r="K1470" s="86"/>
      <c r="L1470" s="665"/>
      <c r="M1470" s="86"/>
      <c r="N1470" s="64"/>
      <c r="O1470" s="86" t="s">
        <v>380</v>
      </c>
      <c r="P1470" s="86" t="s">
        <v>18738</v>
      </c>
      <c r="Q1470" s="86" t="s">
        <v>18756</v>
      </c>
      <c r="R1470" s="86"/>
      <c r="S1470" s="86"/>
      <c r="T1470" s="180"/>
    </row>
    <row r="1471" spans="1:20" ht="16.5" customHeight="1">
      <c r="A1471" s="665"/>
      <c r="B1471" s="665"/>
      <c r="C1471" s="665"/>
      <c r="D1471" s="665"/>
      <c r="E1471" s="665"/>
      <c r="F1471" s="665"/>
      <c r="G1471" s="26">
        <v>3</v>
      </c>
      <c r="H1471" s="26" t="s">
        <v>15367</v>
      </c>
      <c r="I1471" s="26" t="s">
        <v>13007</v>
      </c>
      <c r="J1471" s="86" t="s">
        <v>158</v>
      </c>
      <c r="K1471" s="86"/>
      <c r="L1471" s="665"/>
      <c r="M1471" s="86"/>
      <c r="N1471" s="64"/>
      <c r="O1471" s="86" t="s">
        <v>380</v>
      </c>
      <c r="P1471" s="86" t="s">
        <v>18738</v>
      </c>
      <c r="Q1471" s="86" t="s">
        <v>18756</v>
      </c>
      <c r="R1471" s="86"/>
      <c r="S1471" s="86"/>
      <c r="T1471" s="180"/>
    </row>
    <row r="1472" spans="1:20" ht="16.5" customHeight="1">
      <c r="A1472" s="666"/>
      <c r="B1472" s="666"/>
      <c r="C1472" s="666"/>
      <c r="D1472" s="666"/>
      <c r="E1472" s="666"/>
      <c r="F1472" s="666"/>
      <c r="G1472" s="26">
        <v>4</v>
      </c>
      <c r="H1472" s="26" t="s">
        <v>18741</v>
      </c>
      <c r="I1472" s="26" t="s">
        <v>18753</v>
      </c>
      <c r="J1472" s="86" t="s">
        <v>158</v>
      </c>
      <c r="K1472" s="86"/>
      <c r="L1472" s="666"/>
      <c r="M1472" s="86"/>
      <c r="N1472" s="64"/>
      <c r="O1472" s="86" t="s">
        <v>380</v>
      </c>
      <c r="P1472" s="86" t="s">
        <v>18738</v>
      </c>
      <c r="Q1472" s="86" t="s">
        <v>18756</v>
      </c>
      <c r="R1472" s="86"/>
      <c r="S1472" s="86"/>
      <c r="T1472" s="180"/>
    </row>
    <row r="1473" spans="1:20" ht="39.75" customHeight="1">
      <c r="A1473" s="735" t="s">
        <v>18757</v>
      </c>
      <c r="B1473" s="735" t="s">
        <v>363</v>
      </c>
      <c r="C1473" s="735" t="s">
        <v>365</v>
      </c>
      <c r="D1473" s="740" t="s">
        <v>18758</v>
      </c>
      <c r="E1473" s="740" t="s">
        <v>18759</v>
      </c>
      <c r="F1473" s="740" t="s">
        <v>15398</v>
      </c>
      <c r="G1473" s="26">
        <v>1</v>
      </c>
      <c r="H1473" s="26" t="s">
        <v>15456</v>
      </c>
      <c r="I1473" s="26" t="s">
        <v>13007</v>
      </c>
      <c r="J1473" s="86" t="s">
        <v>158</v>
      </c>
      <c r="K1473" s="86"/>
      <c r="L1473" s="734"/>
      <c r="M1473" s="86"/>
      <c r="N1473" s="64"/>
      <c r="O1473" s="86" t="s">
        <v>380</v>
      </c>
      <c r="P1473" s="86" t="s">
        <v>18760</v>
      </c>
      <c r="Q1473" s="86" t="s">
        <v>18761</v>
      </c>
      <c r="R1473" s="86"/>
      <c r="S1473" s="86"/>
      <c r="T1473" s="180"/>
    </row>
    <row r="1474" spans="1:20" ht="39.75" customHeight="1">
      <c r="A1474" s="666"/>
      <c r="B1474" s="666"/>
      <c r="C1474" s="666"/>
      <c r="D1474" s="666"/>
      <c r="E1474" s="666"/>
      <c r="F1474" s="666"/>
      <c r="G1474" s="26">
        <v>2</v>
      </c>
      <c r="H1474" s="26" t="s">
        <v>18762</v>
      </c>
      <c r="I1474" s="26" t="s">
        <v>15473</v>
      </c>
      <c r="J1474" s="86" t="s">
        <v>158</v>
      </c>
      <c r="K1474" s="86"/>
      <c r="L1474" s="666"/>
      <c r="M1474" s="86" t="s">
        <v>18763</v>
      </c>
      <c r="N1474" s="64"/>
      <c r="O1474" s="86" t="s">
        <v>380</v>
      </c>
      <c r="P1474" s="86" t="s">
        <v>18760</v>
      </c>
      <c r="Q1474" s="86" t="s">
        <v>18761</v>
      </c>
      <c r="R1474" s="86"/>
      <c r="S1474" s="86"/>
      <c r="T1474" s="180"/>
    </row>
    <row r="1475" spans="1:20" ht="39.75" customHeight="1">
      <c r="A1475" s="735" t="s">
        <v>18764</v>
      </c>
      <c r="B1475" s="735" t="s">
        <v>363</v>
      </c>
      <c r="C1475" s="735" t="s">
        <v>365</v>
      </c>
      <c r="D1475" s="740" t="s">
        <v>18758</v>
      </c>
      <c r="E1475" s="740" t="s">
        <v>18765</v>
      </c>
      <c r="F1475" s="740" t="s">
        <v>15398</v>
      </c>
      <c r="G1475" s="26">
        <v>1</v>
      </c>
      <c r="H1475" s="26" t="s">
        <v>15461</v>
      </c>
      <c r="I1475" s="26" t="s">
        <v>13007</v>
      </c>
      <c r="J1475" s="86" t="s">
        <v>158</v>
      </c>
      <c r="K1475" s="86"/>
      <c r="L1475" s="734"/>
      <c r="M1475" s="86"/>
      <c r="N1475" s="64"/>
      <c r="O1475" s="86" t="s">
        <v>380</v>
      </c>
      <c r="P1475" s="86" t="s">
        <v>18760</v>
      </c>
      <c r="Q1475" s="86" t="s">
        <v>18766</v>
      </c>
      <c r="R1475" s="86"/>
      <c r="S1475" s="86"/>
      <c r="T1475" s="180"/>
    </row>
    <row r="1476" spans="1:20" ht="39.75" customHeight="1">
      <c r="A1476" s="666"/>
      <c r="B1476" s="666"/>
      <c r="C1476" s="666"/>
      <c r="D1476" s="666"/>
      <c r="E1476" s="666"/>
      <c r="F1476" s="666"/>
      <c r="G1476" s="26">
        <v>2</v>
      </c>
      <c r="H1476" s="26" t="s">
        <v>18762</v>
      </c>
      <c r="I1476" s="26" t="s">
        <v>18749</v>
      </c>
      <c r="J1476" s="86" t="s">
        <v>158</v>
      </c>
      <c r="K1476" s="86"/>
      <c r="L1476" s="666"/>
      <c r="M1476" s="86"/>
      <c r="N1476" s="64"/>
      <c r="O1476" s="86" t="s">
        <v>380</v>
      </c>
      <c r="P1476" s="86" t="s">
        <v>18760</v>
      </c>
      <c r="Q1476" s="86" t="s">
        <v>18766</v>
      </c>
      <c r="R1476" s="86"/>
      <c r="S1476" s="86"/>
      <c r="T1476" s="180"/>
    </row>
    <row r="1477" spans="1:20" ht="30" customHeight="1">
      <c r="A1477" s="735" t="s">
        <v>18767</v>
      </c>
      <c r="B1477" s="735" t="s">
        <v>363</v>
      </c>
      <c r="C1477" s="735" t="s">
        <v>365</v>
      </c>
      <c r="D1477" s="740" t="s">
        <v>18758</v>
      </c>
      <c r="E1477" s="740" t="s">
        <v>18768</v>
      </c>
      <c r="F1477" s="740" t="s">
        <v>15398</v>
      </c>
      <c r="G1477" s="26">
        <v>1</v>
      </c>
      <c r="H1477" s="26" t="s">
        <v>15461</v>
      </c>
      <c r="I1477" s="26" t="s">
        <v>13007</v>
      </c>
      <c r="J1477" s="86" t="s">
        <v>158</v>
      </c>
      <c r="K1477" s="86"/>
      <c r="L1477" s="734"/>
      <c r="M1477" s="86"/>
      <c r="N1477" s="64"/>
      <c r="O1477" s="86" t="s">
        <v>380</v>
      </c>
      <c r="P1477" s="86" t="s">
        <v>18760</v>
      </c>
      <c r="Q1477" s="86" t="s">
        <v>18769</v>
      </c>
      <c r="R1477" s="86"/>
      <c r="S1477" s="86"/>
      <c r="T1477" s="180"/>
    </row>
    <row r="1478" spans="1:20" ht="30" customHeight="1">
      <c r="A1478" s="665"/>
      <c r="B1478" s="665"/>
      <c r="C1478" s="665"/>
      <c r="D1478" s="665"/>
      <c r="E1478" s="665"/>
      <c r="F1478" s="665"/>
      <c r="G1478" s="26">
        <v>2</v>
      </c>
      <c r="H1478" s="26" t="s">
        <v>15367</v>
      </c>
      <c r="I1478" s="26" t="s">
        <v>13007</v>
      </c>
      <c r="J1478" s="86" t="s">
        <v>158</v>
      </c>
      <c r="K1478" s="86"/>
      <c r="L1478" s="665"/>
      <c r="M1478" s="86"/>
      <c r="N1478" s="64"/>
      <c r="O1478" s="86" t="s">
        <v>380</v>
      </c>
      <c r="P1478" s="86" t="s">
        <v>18760</v>
      </c>
      <c r="Q1478" s="86" t="s">
        <v>18769</v>
      </c>
      <c r="R1478" s="86"/>
      <c r="S1478" s="86"/>
      <c r="T1478" s="180"/>
    </row>
    <row r="1479" spans="1:20" ht="30" customHeight="1">
      <c r="A1479" s="666"/>
      <c r="B1479" s="666"/>
      <c r="C1479" s="666"/>
      <c r="D1479" s="666"/>
      <c r="E1479" s="666"/>
      <c r="F1479" s="666"/>
      <c r="G1479" s="26">
        <v>3</v>
      </c>
      <c r="H1479" s="26" t="s">
        <v>18762</v>
      </c>
      <c r="I1479" s="26" t="s">
        <v>18753</v>
      </c>
      <c r="J1479" s="86" t="s">
        <v>158</v>
      </c>
      <c r="K1479" s="86"/>
      <c r="L1479" s="666"/>
      <c r="M1479" s="86"/>
      <c r="N1479" s="64"/>
      <c r="O1479" s="86" t="s">
        <v>380</v>
      </c>
      <c r="P1479" s="86" t="s">
        <v>18760</v>
      </c>
      <c r="Q1479" s="86" t="s">
        <v>18769</v>
      </c>
      <c r="R1479" s="86"/>
      <c r="S1479" s="86"/>
      <c r="T1479" s="180"/>
    </row>
    <row r="1480" spans="1:20" ht="30" customHeight="1">
      <c r="A1480" s="735" t="s">
        <v>18770</v>
      </c>
      <c r="B1480" s="735" t="s">
        <v>363</v>
      </c>
      <c r="C1480" s="735" t="s">
        <v>365</v>
      </c>
      <c r="D1480" s="740" t="s">
        <v>18758</v>
      </c>
      <c r="E1480" s="740" t="s">
        <v>18772</v>
      </c>
      <c r="F1480" s="740" t="s">
        <v>15398</v>
      </c>
      <c r="G1480" s="26">
        <v>1</v>
      </c>
      <c r="H1480" s="26" t="s">
        <v>15456</v>
      </c>
      <c r="I1480" s="26" t="s">
        <v>13007</v>
      </c>
      <c r="J1480" s="86" t="s">
        <v>158</v>
      </c>
      <c r="K1480" s="86"/>
      <c r="L1480" s="734"/>
      <c r="M1480" s="86"/>
      <c r="N1480" s="64"/>
      <c r="O1480" s="86" t="s">
        <v>380</v>
      </c>
      <c r="P1480" s="86" t="s">
        <v>18760</v>
      </c>
      <c r="Q1480" s="86" t="s">
        <v>18773</v>
      </c>
      <c r="R1480" s="86"/>
      <c r="S1480" s="86"/>
      <c r="T1480" s="180"/>
    </row>
    <row r="1481" spans="1:20" ht="30" customHeight="1">
      <c r="A1481" s="665"/>
      <c r="B1481" s="665"/>
      <c r="C1481" s="665"/>
      <c r="D1481" s="665"/>
      <c r="E1481" s="665"/>
      <c r="F1481" s="665"/>
      <c r="G1481" s="26">
        <v>2</v>
      </c>
      <c r="H1481" s="26" t="s">
        <v>15468</v>
      </c>
      <c r="I1481" s="26" t="s">
        <v>13007</v>
      </c>
      <c r="J1481" s="86" t="s">
        <v>158</v>
      </c>
      <c r="K1481" s="86"/>
      <c r="L1481" s="665"/>
      <c r="M1481" s="86"/>
      <c r="N1481" s="64"/>
      <c r="O1481" s="86" t="s">
        <v>380</v>
      </c>
      <c r="P1481" s="86" t="s">
        <v>18760</v>
      </c>
      <c r="Q1481" s="86" t="s">
        <v>18773</v>
      </c>
      <c r="R1481" s="86"/>
      <c r="S1481" s="86"/>
      <c r="T1481" s="180"/>
    </row>
    <row r="1482" spans="1:20" ht="30" customHeight="1">
      <c r="A1482" s="665"/>
      <c r="B1482" s="665"/>
      <c r="C1482" s="665"/>
      <c r="D1482" s="665"/>
      <c r="E1482" s="665"/>
      <c r="F1482" s="665"/>
      <c r="G1482" s="26">
        <v>3</v>
      </c>
      <c r="H1482" s="26" t="s">
        <v>15367</v>
      </c>
      <c r="I1482" s="26" t="s">
        <v>13007</v>
      </c>
      <c r="J1482" s="86" t="s">
        <v>158</v>
      </c>
      <c r="K1482" s="86"/>
      <c r="L1482" s="665"/>
      <c r="M1482" s="86"/>
      <c r="N1482" s="64"/>
      <c r="O1482" s="86" t="s">
        <v>380</v>
      </c>
      <c r="P1482" s="86" t="s">
        <v>18760</v>
      </c>
      <c r="Q1482" s="86" t="s">
        <v>18773</v>
      </c>
      <c r="R1482" s="86"/>
      <c r="S1482" s="86"/>
      <c r="T1482" s="180"/>
    </row>
    <row r="1483" spans="1:20" ht="30" customHeight="1">
      <c r="A1483" s="666"/>
      <c r="B1483" s="666"/>
      <c r="C1483" s="666"/>
      <c r="D1483" s="666"/>
      <c r="E1483" s="666"/>
      <c r="F1483" s="666"/>
      <c r="G1483" s="26">
        <v>4</v>
      </c>
      <c r="H1483" s="26" t="s">
        <v>18762</v>
      </c>
      <c r="I1483" s="26" t="s">
        <v>18753</v>
      </c>
      <c r="J1483" s="86" t="s">
        <v>158</v>
      </c>
      <c r="K1483" s="86"/>
      <c r="L1483" s="666"/>
      <c r="M1483" s="86"/>
      <c r="N1483" s="64"/>
      <c r="O1483" s="86" t="s">
        <v>380</v>
      </c>
      <c r="P1483" s="86" t="s">
        <v>18760</v>
      </c>
      <c r="Q1483" s="86" t="s">
        <v>18773</v>
      </c>
      <c r="R1483" s="86"/>
      <c r="S1483" s="86"/>
      <c r="T1483" s="180"/>
    </row>
    <row r="1484" spans="1:20" ht="16.5" customHeight="1">
      <c r="A1484" s="735" t="s">
        <v>18774</v>
      </c>
      <c r="B1484" s="735" t="s">
        <v>363</v>
      </c>
      <c r="C1484" s="735" t="s">
        <v>365</v>
      </c>
      <c r="D1484" s="740" t="s">
        <v>18775</v>
      </c>
      <c r="E1484" s="740" t="s">
        <v>18776</v>
      </c>
      <c r="F1484" s="740" t="s">
        <v>15398</v>
      </c>
      <c r="G1484" s="26">
        <v>1</v>
      </c>
      <c r="H1484" s="26" t="s">
        <v>18006</v>
      </c>
      <c r="I1484" s="26" t="s">
        <v>13007</v>
      </c>
      <c r="J1484" s="86" t="s">
        <v>158</v>
      </c>
      <c r="K1484" s="86"/>
      <c r="L1484" s="734"/>
      <c r="M1484" s="86"/>
      <c r="N1484" s="64"/>
      <c r="O1484" s="86" t="s">
        <v>380</v>
      </c>
      <c r="P1484" s="86" t="s">
        <v>380</v>
      </c>
      <c r="Q1484" s="86" t="s">
        <v>18777</v>
      </c>
      <c r="R1484" s="86"/>
      <c r="S1484" s="86"/>
      <c r="T1484" s="180"/>
    </row>
    <row r="1485" spans="1:20" ht="16.5" customHeight="1">
      <c r="A1485" s="665"/>
      <c r="B1485" s="665"/>
      <c r="C1485" s="665"/>
      <c r="D1485" s="665"/>
      <c r="E1485" s="665"/>
      <c r="F1485" s="665"/>
      <c r="G1485" s="26">
        <v>2</v>
      </c>
      <c r="H1485" s="26" t="s">
        <v>14507</v>
      </c>
      <c r="I1485" s="26" t="s">
        <v>13007</v>
      </c>
      <c r="J1485" s="86" t="s">
        <v>158</v>
      </c>
      <c r="K1485" s="86"/>
      <c r="L1485" s="665"/>
      <c r="M1485" s="86"/>
      <c r="N1485" s="64"/>
      <c r="O1485" s="86" t="s">
        <v>380</v>
      </c>
      <c r="P1485" s="86" t="s">
        <v>380</v>
      </c>
      <c r="Q1485" s="86" t="s">
        <v>18777</v>
      </c>
      <c r="R1485" s="86"/>
      <c r="S1485" s="86"/>
      <c r="T1485" s="180"/>
    </row>
    <row r="1486" spans="1:20" ht="16.5" customHeight="1">
      <c r="A1486" s="665"/>
      <c r="B1486" s="665"/>
      <c r="C1486" s="665"/>
      <c r="D1486" s="665"/>
      <c r="E1486" s="665"/>
      <c r="F1486" s="665"/>
      <c r="G1486" s="26">
        <v>3</v>
      </c>
      <c r="H1486" s="26" t="s">
        <v>14532</v>
      </c>
      <c r="I1486" s="26" t="s">
        <v>13007</v>
      </c>
      <c r="J1486" s="86" t="s">
        <v>158</v>
      </c>
      <c r="K1486" s="86"/>
      <c r="L1486" s="665"/>
      <c r="M1486" s="86"/>
      <c r="N1486" s="64"/>
      <c r="O1486" s="86" t="s">
        <v>380</v>
      </c>
      <c r="P1486" s="86" t="s">
        <v>380</v>
      </c>
      <c r="Q1486" s="86" t="s">
        <v>18777</v>
      </c>
      <c r="R1486" s="86"/>
      <c r="S1486" s="86"/>
      <c r="T1486" s="180"/>
    </row>
    <row r="1487" spans="1:20" ht="16.5" customHeight="1">
      <c r="A1487" s="665"/>
      <c r="B1487" s="665"/>
      <c r="C1487" s="665"/>
      <c r="D1487" s="665"/>
      <c r="E1487" s="665"/>
      <c r="F1487" s="665"/>
      <c r="G1487" s="26">
        <v>4</v>
      </c>
      <c r="H1487" s="26" t="s">
        <v>18778</v>
      </c>
      <c r="I1487" s="26" t="s">
        <v>16476</v>
      </c>
      <c r="J1487" s="86" t="s">
        <v>158</v>
      </c>
      <c r="K1487" s="86"/>
      <c r="L1487" s="665"/>
      <c r="M1487" s="86"/>
      <c r="N1487" s="64"/>
      <c r="O1487" s="86" t="s">
        <v>380</v>
      </c>
      <c r="P1487" s="86" t="s">
        <v>380</v>
      </c>
      <c r="Q1487" s="86" t="s">
        <v>18777</v>
      </c>
      <c r="R1487" s="86"/>
      <c r="S1487" s="86"/>
      <c r="T1487" s="180"/>
    </row>
    <row r="1488" spans="1:20" ht="16.5" customHeight="1">
      <c r="A1488" s="665"/>
      <c r="B1488" s="665"/>
      <c r="C1488" s="665"/>
      <c r="D1488" s="665"/>
      <c r="E1488" s="665"/>
      <c r="F1488" s="665"/>
      <c r="G1488" s="26">
        <v>5</v>
      </c>
      <c r="H1488" s="26" t="s">
        <v>18014</v>
      </c>
      <c r="I1488" s="26" t="s">
        <v>13007</v>
      </c>
      <c r="J1488" s="86" t="s">
        <v>158</v>
      </c>
      <c r="K1488" s="86"/>
      <c r="L1488" s="665"/>
      <c r="M1488" s="86"/>
      <c r="N1488" s="64"/>
      <c r="O1488" s="86" t="s">
        <v>380</v>
      </c>
      <c r="P1488" s="86" t="s">
        <v>380</v>
      </c>
      <c r="Q1488" s="86" t="s">
        <v>18777</v>
      </c>
      <c r="R1488" s="86"/>
      <c r="S1488" s="86"/>
      <c r="T1488" s="180"/>
    </row>
    <row r="1489" spans="1:20" ht="16.5" customHeight="1">
      <c r="A1489" s="666"/>
      <c r="B1489" s="666"/>
      <c r="C1489" s="666"/>
      <c r="D1489" s="665"/>
      <c r="E1489" s="666"/>
      <c r="F1489" s="666"/>
      <c r="G1489" s="26">
        <v>6</v>
      </c>
      <c r="H1489" s="26" t="s">
        <v>18778</v>
      </c>
      <c r="I1489" s="26" t="s">
        <v>16444</v>
      </c>
      <c r="J1489" s="86" t="s">
        <v>158</v>
      </c>
      <c r="K1489" s="86"/>
      <c r="L1489" s="666"/>
      <c r="M1489" s="86"/>
      <c r="N1489" s="64"/>
      <c r="O1489" s="86" t="s">
        <v>380</v>
      </c>
      <c r="P1489" s="86" t="s">
        <v>380</v>
      </c>
      <c r="Q1489" s="86" t="s">
        <v>18777</v>
      </c>
      <c r="R1489" s="86"/>
      <c r="S1489" s="86"/>
      <c r="T1489" s="180"/>
    </row>
    <row r="1490" spans="1:20" ht="16.5" customHeight="1">
      <c r="A1490" s="735" t="s">
        <v>18779</v>
      </c>
      <c r="B1490" s="735" t="s">
        <v>363</v>
      </c>
      <c r="C1490" s="735" t="s">
        <v>365</v>
      </c>
      <c r="D1490" s="740" t="s">
        <v>18775</v>
      </c>
      <c r="E1490" s="740" t="s">
        <v>18780</v>
      </c>
      <c r="F1490" s="740" t="s">
        <v>15398</v>
      </c>
      <c r="G1490" s="26">
        <v>1</v>
      </c>
      <c r="H1490" s="26" t="s">
        <v>18006</v>
      </c>
      <c r="I1490" s="26" t="s">
        <v>13007</v>
      </c>
      <c r="J1490" s="86" t="s">
        <v>158</v>
      </c>
      <c r="K1490" s="86"/>
      <c r="L1490" s="734"/>
      <c r="M1490" s="86"/>
      <c r="N1490" s="64"/>
      <c r="O1490" s="86" t="s">
        <v>380</v>
      </c>
      <c r="P1490" s="86" t="s">
        <v>380</v>
      </c>
      <c r="Q1490" s="86" t="s">
        <v>18781</v>
      </c>
      <c r="R1490" s="86"/>
      <c r="S1490" s="86"/>
      <c r="T1490" s="180"/>
    </row>
    <row r="1491" spans="1:20" ht="16.5" customHeight="1">
      <c r="A1491" s="665"/>
      <c r="B1491" s="665"/>
      <c r="C1491" s="665"/>
      <c r="D1491" s="665"/>
      <c r="E1491" s="665"/>
      <c r="F1491" s="665"/>
      <c r="G1491" s="26">
        <v>2</v>
      </c>
      <c r="H1491" s="26" t="s">
        <v>14507</v>
      </c>
      <c r="I1491" s="26" t="s">
        <v>13007</v>
      </c>
      <c r="J1491" s="86" t="s">
        <v>158</v>
      </c>
      <c r="K1491" s="86"/>
      <c r="L1491" s="665"/>
      <c r="M1491" s="86"/>
      <c r="N1491" s="64"/>
      <c r="O1491" s="86" t="s">
        <v>380</v>
      </c>
      <c r="P1491" s="86" t="s">
        <v>380</v>
      </c>
      <c r="Q1491" s="86" t="s">
        <v>18781</v>
      </c>
      <c r="R1491" s="86"/>
      <c r="S1491" s="86"/>
      <c r="T1491" s="180"/>
    </row>
    <row r="1492" spans="1:20" ht="16.5" customHeight="1">
      <c r="A1492" s="665"/>
      <c r="B1492" s="665"/>
      <c r="C1492" s="665"/>
      <c r="D1492" s="665"/>
      <c r="E1492" s="665"/>
      <c r="F1492" s="665"/>
      <c r="G1492" s="26">
        <v>3</v>
      </c>
      <c r="H1492" s="26" t="s">
        <v>14521</v>
      </c>
      <c r="I1492" s="26" t="s">
        <v>13007</v>
      </c>
      <c r="J1492" s="86" t="s">
        <v>158</v>
      </c>
      <c r="K1492" s="86"/>
      <c r="L1492" s="665"/>
      <c r="M1492" s="86"/>
      <c r="N1492" s="64"/>
      <c r="O1492" s="86" t="s">
        <v>380</v>
      </c>
      <c r="P1492" s="86" t="s">
        <v>380</v>
      </c>
      <c r="Q1492" s="86" t="s">
        <v>18781</v>
      </c>
      <c r="R1492" s="86"/>
      <c r="S1492" s="86"/>
      <c r="T1492" s="180"/>
    </row>
    <row r="1493" spans="1:20" ht="16.5" customHeight="1">
      <c r="A1493" s="665"/>
      <c r="B1493" s="665"/>
      <c r="C1493" s="665"/>
      <c r="D1493" s="665"/>
      <c r="E1493" s="665"/>
      <c r="F1493" s="665"/>
      <c r="G1493" s="26">
        <v>4</v>
      </c>
      <c r="H1493" s="26" t="s">
        <v>18778</v>
      </c>
      <c r="I1493" s="26" t="s">
        <v>16476</v>
      </c>
      <c r="J1493" s="86" t="s">
        <v>158</v>
      </c>
      <c r="K1493" s="86"/>
      <c r="L1493" s="665"/>
      <c r="M1493" s="86"/>
      <c r="N1493" s="64"/>
      <c r="O1493" s="86" t="s">
        <v>380</v>
      </c>
      <c r="P1493" s="86" t="s">
        <v>380</v>
      </c>
      <c r="Q1493" s="86" t="s">
        <v>18781</v>
      </c>
      <c r="R1493" s="86"/>
      <c r="S1493" s="86"/>
      <c r="T1493" s="180"/>
    </row>
    <row r="1494" spans="1:20" ht="16.5" customHeight="1">
      <c r="A1494" s="665"/>
      <c r="B1494" s="665"/>
      <c r="C1494" s="665"/>
      <c r="D1494" s="665"/>
      <c r="E1494" s="665"/>
      <c r="F1494" s="665"/>
      <c r="G1494" s="26">
        <v>5</v>
      </c>
      <c r="H1494" s="26" t="s">
        <v>18014</v>
      </c>
      <c r="I1494" s="26" t="s">
        <v>13007</v>
      </c>
      <c r="J1494" s="86" t="s">
        <v>158</v>
      </c>
      <c r="K1494" s="86"/>
      <c r="L1494" s="665"/>
      <c r="M1494" s="86"/>
      <c r="N1494" s="64"/>
      <c r="O1494" s="86" t="s">
        <v>380</v>
      </c>
      <c r="P1494" s="86" t="s">
        <v>380</v>
      </c>
      <c r="Q1494" s="86" t="s">
        <v>18781</v>
      </c>
      <c r="R1494" s="86"/>
      <c r="S1494" s="86"/>
      <c r="T1494" s="180"/>
    </row>
    <row r="1495" spans="1:20" ht="16.5" customHeight="1">
      <c r="A1495" s="666"/>
      <c r="B1495" s="666"/>
      <c r="C1495" s="666"/>
      <c r="D1495" s="665"/>
      <c r="E1495" s="666"/>
      <c r="F1495" s="666"/>
      <c r="G1495" s="26">
        <v>6</v>
      </c>
      <c r="H1495" s="26" t="s">
        <v>18778</v>
      </c>
      <c r="I1495" s="26" t="s">
        <v>16444</v>
      </c>
      <c r="J1495" s="86" t="s">
        <v>158</v>
      </c>
      <c r="K1495" s="86"/>
      <c r="L1495" s="666"/>
      <c r="M1495" s="86"/>
      <c r="N1495" s="64"/>
      <c r="O1495" s="86" t="s">
        <v>380</v>
      </c>
      <c r="P1495" s="86" t="s">
        <v>380</v>
      </c>
      <c r="Q1495" s="86" t="s">
        <v>18781</v>
      </c>
      <c r="R1495" s="86"/>
      <c r="S1495" s="86"/>
      <c r="T1495" s="180"/>
    </row>
    <row r="1496" spans="1:20" ht="16.5" customHeight="1">
      <c r="A1496" s="735" t="s">
        <v>18782</v>
      </c>
      <c r="B1496" s="735" t="s">
        <v>363</v>
      </c>
      <c r="C1496" s="735" t="s">
        <v>365</v>
      </c>
      <c r="D1496" s="740" t="s">
        <v>18783</v>
      </c>
      <c r="E1496" s="740" t="s">
        <v>18784</v>
      </c>
      <c r="F1496" s="740" t="s">
        <v>15398</v>
      </c>
      <c r="G1496" s="26">
        <v>1</v>
      </c>
      <c r="H1496" s="26" t="s">
        <v>15090</v>
      </c>
      <c r="I1496" s="26" t="s">
        <v>13007</v>
      </c>
      <c r="J1496" s="86" t="s">
        <v>158</v>
      </c>
      <c r="K1496" s="86"/>
      <c r="L1496" s="734"/>
      <c r="M1496" s="86"/>
      <c r="N1496" s="64"/>
      <c r="O1496" s="86" t="s">
        <v>380</v>
      </c>
      <c r="P1496" s="86" t="s">
        <v>380</v>
      </c>
      <c r="Q1496" s="86" t="s">
        <v>18785</v>
      </c>
      <c r="R1496" s="86"/>
      <c r="S1496" s="86"/>
      <c r="T1496" s="180"/>
    </row>
    <row r="1497" spans="1:20" ht="16.5" customHeight="1">
      <c r="A1497" s="665"/>
      <c r="B1497" s="665"/>
      <c r="C1497" s="665"/>
      <c r="D1497" s="665"/>
      <c r="E1497" s="665"/>
      <c r="F1497" s="665"/>
      <c r="G1497" s="26">
        <v>2</v>
      </c>
      <c r="H1497" s="26" t="s">
        <v>14507</v>
      </c>
      <c r="I1497" s="26" t="s">
        <v>13007</v>
      </c>
      <c r="J1497" s="86" t="s">
        <v>158</v>
      </c>
      <c r="K1497" s="86"/>
      <c r="L1497" s="665"/>
      <c r="M1497" s="86"/>
      <c r="N1497" s="64"/>
      <c r="O1497" s="86" t="s">
        <v>380</v>
      </c>
      <c r="P1497" s="86" t="s">
        <v>380</v>
      </c>
      <c r="Q1497" s="86" t="s">
        <v>18785</v>
      </c>
      <c r="R1497" s="86"/>
      <c r="S1497" s="86"/>
      <c r="T1497" s="180"/>
    </row>
    <row r="1498" spans="1:20" ht="16.5" customHeight="1">
      <c r="A1498" s="665"/>
      <c r="B1498" s="665"/>
      <c r="C1498" s="665"/>
      <c r="D1498" s="665"/>
      <c r="E1498" s="665"/>
      <c r="F1498" s="665"/>
      <c r="G1498" s="26">
        <v>3</v>
      </c>
      <c r="H1498" s="26" t="s">
        <v>14532</v>
      </c>
      <c r="I1498" s="26" t="s">
        <v>13007</v>
      </c>
      <c r="J1498" s="86" t="s">
        <v>158</v>
      </c>
      <c r="K1498" s="86"/>
      <c r="L1498" s="665"/>
      <c r="M1498" s="86"/>
      <c r="N1498" s="64"/>
      <c r="O1498" s="86" t="s">
        <v>380</v>
      </c>
      <c r="P1498" s="86" t="s">
        <v>380</v>
      </c>
      <c r="Q1498" s="86" t="s">
        <v>18785</v>
      </c>
      <c r="R1498" s="86"/>
      <c r="S1498" s="86"/>
      <c r="T1498" s="180"/>
    </row>
    <row r="1499" spans="1:20" ht="16.5" customHeight="1">
      <c r="A1499" s="665"/>
      <c r="B1499" s="665"/>
      <c r="C1499" s="665"/>
      <c r="D1499" s="665"/>
      <c r="E1499" s="665"/>
      <c r="F1499" s="665"/>
      <c r="G1499" s="26">
        <v>4</v>
      </c>
      <c r="H1499" s="26" t="s">
        <v>18778</v>
      </c>
      <c r="I1499" s="26" t="s">
        <v>16476</v>
      </c>
      <c r="J1499" s="86" t="s">
        <v>158</v>
      </c>
      <c r="K1499" s="86"/>
      <c r="L1499" s="665"/>
      <c r="M1499" s="86"/>
      <c r="N1499" s="64"/>
      <c r="O1499" s="86" t="s">
        <v>380</v>
      </c>
      <c r="P1499" s="86" t="s">
        <v>380</v>
      </c>
      <c r="Q1499" s="86" t="s">
        <v>18785</v>
      </c>
      <c r="R1499" s="86"/>
      <c r="S1499" s="86"/>
      <c r="T1499" s="180"/>
    </row>
    <row r="1500" spans="1:20" ht="16.5" customHeight="1">
      <c r="A1500" s="665"/>
      <c r="B1500" s="665"/>
      <c r="C1500" s="665"/>
      <c r="D1500" s="665"/>
      <c r="E1500" s="665"/>
      <c r="F1500" s="665"/>
      <c r="G1500" s="26">
        <v>5</v>
      </c>
      <c r="H1500" s="26" t="s">
        <v>15098</v>
      </c>
      <c r="I1500" s="26" t="s">
        <v>13007</v>
      </c>
      <c r="J1500" s="86" t="s">
        <v>158</v>
      </c>
      <c r="K1500" s="86"/>
      <c r="L1500" s="665"/>
      <c r="M1500" s="86"/>
      <c r="N1500" s="64"/>
      <c r="O1500" s="86" t="s">
        <v>380</v>
      </c>
      <c r="P1500" s="86" t="s">
        <v>380</v>
      </c>
      <c r="Q1500" s="86" t="s">
        <v>18785</v>
      </c>
      <c r="R1500" s="86"/>
      <c r="S1500" s="86"/>
      <c r="T1500" s="180"/>
    </row>
    <row r="1501" spans="1:20" ht="16.5" customHeight="1">
      <c r="A1501" s="666"/>
      <c r="B1501" s="666"/>
      <c r="C1501" s="666"/>
      <c r="D1501" s="665"/>
      <c r="E1501" s="666"/>
      <c r="F1501" s="666"/>
      <c r="G1501" s="26">
        <v>6</v>
      </c>
      <c r="H1501" s="26" t="s">
        <v>18778</v>
      </c>
      <c r="I1501" s="26" t="s">
        <v>16444</v>
      </c>
      <c r="J1501" s="86" t="s">
        <v>158</v>
      </c>
      <c r="K1501" s="86"/>
      <c r="L1501" s="666"/>
      <c r="M1501" s="86"/>
      <c r="N1501" s="64"/>
      <c r="O1501" s="86" t="s">
        <v>380</v>
      </c>
      <c r="P1501" s="86" t="s">
        <v>380</v>
      </c>
      <c r="Q1501" s="86" t="s">
        <v>18785</v>
      </c>
      <c r="R1501" s="86"/>
      <c r="S1501" s="86"/>
      <c r="T1501" s="180"/>
    </row>
    <row r="1502" spans="1:20" ht="16.5" customHeight="1">
      <c r="A1502" s="735" t="s">
        <v>18786</v>
      </c>
      <c r="B1502" s="735" t="s">
        <v>363</v>
      </c>
      <c r="C1502" s="735" t="s">
        <v>365</v>
      </c>
      <c r="D1502" s="740" t="s">
        <v>18783</v>
      </c>
      <c r="E1502" s="740" t="s">
        <v>18787</v>
      </c>
      <c r="F1502" s="740" t="s">
        <v>15398</v>
      </c>
      <c r="G1502" s="26">
        <v>1</v>
      </c>
      <c r="H1502" s="26" t="s">
        <v>15090</v>
      </c>
      <c r="I1502" s="26" t="s">
        <v>13007</v>
      </c>
      <c r="J1502" s="86" t="s">
        <v>158</v>
      </c>
      <c r="K1502" s="86"/>
      <c r="L1502" s="734"/>
      <c r="M1502" s="86"/>
      <c r="N1502" s="64"/>
      <c r="O1502" s="86" t="s">
        <v>380</v>
      </c>
      <c r="P1502" s="86" t="s">
        <v>380</v>
      </c>
      <c r="Q1502" s="86" t="s">
        <v>18788</v>
      </c>
      <c r="R1502" s="86"/>
      <c r="S1502" s="86"/>
      <c r="T1502" s="180"/>
    </row>
    <row r="1503" spans="1:20" ht="16.5" customHeight="1">
      <c r="A1503" s="665"/>
      <c r="B1503" s="665"/>
      <c r="C1503" s="665"/>
      <c r="D1503" s="665"/>
      <c r="E1503" s="665"/>
      <c r="F1503" s="665"/>
      <c r="G1503" s="26">
        <v>2</v>
      </c>
      <c r="H1503" s="26" t="s">
        <v>14507</v>
      </c>
      <c r="I1503" s="26" t="s">
        <v>13007</v>
      </c>
      <c r="J1503" s="86" t="s">
        <v>158</v>
      </c>
      <c r="K1503" s="86"/>
      <c r="L1503" s="665"/>
      <c r="M1503" s="86"/>
      <c r="N1503" s="64"/>
      <c r="O1503" s="86" t="s">
        <v>380</v>
      </c>
      <c r="P1503" s="86" t="s">
        <v>380</v>
      </c>
      <c r="Q1503" s="86" t="s">
        <v>18788</v>
      </c>
      <c r="R1503" s="86"/>
      <c r="S1503" s="86"/>
      <c r="T1503" s="180"/>
    </row>
    <row r="1504" spans="1:20" ht="16.5" customHeight="1">
      <c r="A1504" s="665"/>
      <c r="B1504" s="665"/>
      <c r="C1504" s="665"/>
      <c r="D1504" s="665"/>
      <c r="E1504" s="665"/>
      <c r="F1504" s="665"/>
      <c r="G1504" s="26">
        <v>3</v>
      </c>
      <c r="H1504" s="26" t="s">
        <v>14521</v>
      </c>
      <c r="I1504" s="26" t="s">
        <v>13007</v>
      </c>
      <c r="J1504" s="86" t="s">
        <v>158</v>
      </c>
      <c r="K1504" s="86"/>
      <c r="L1504" s="665"/>
      <c r="M1504" s="86"/>
      <c r="N1504" s="64"/>
      <c r="O1504" s="86" t="s">
        <v>380</v>
      </c>
      <c r="P1504" s="86" t="s">
        <v>380</v>
      </c>
      <c r="Q1504" s="86" t="s">
        <v>18788</v>
      </c>
      <c r="R1504" s="86"/>
      <c r="S1504" s="86"/>
      <c r="T1504" s="180"/>
    </row>
    <row r="1505" spans="1:20" ht="16.5" customHeight="1">
      <c r="A1505" s="665"/>
      <c r="B1505" s="665"/>
      <c r="C1505" s="665"/>
      <c r="D1505" s="665"/>
      <c r="E1505" s="665"/>
      <c r="F1505" s="665"/>
      <c r="G1505" s="26">
        <v>4</v>
      </c>
      <c r="H1505" s="26" t="s">
        <v>18778</v>
      </c>
      <c r="I1505" s="26" t="s">
        <v>16476</v>
      </c>
      <c r="J1505" s="86" t="s">
        <v>158</v>
      </c>
      <c r="K1505" s="86"/>
      <c r="L1505" s="665"/>
      <c r="M1505" s="86"/>
      <c r="N1505" s="64"/>
      <c r="O1505" s="86" t="s">
        <v>380</v>
      </c>
      <c r="P1505" s="86" t="s">
        <v>380</v>
      </c>
      <c r="Q1505" s="86" t="s">
        <v>18788</v>
      </c>
      <c r="R1505" s="86"/>
      <c r="S1505" s="86"/>
      <c r="T1505" s="180"/>
    </row>
    <row r="1506" spans="1:20" ht="16.5" customHeight="1">
      <c r="A1506" s="665"/>
      <c r="B1506" s="665"/>
      <c r="C1506" s="665"/>
      <c r="D1506" s="665"/>
      <c r="E1506" s="665"/>
      <c r="F1506" s="665"/>
      <c r="G1506" s="26">
        <v>5</v>
      </c>
      <c r="H1506" s="26" t="s">
        <v>15098</v>
      </c>
      <c r="I1506" s="26" t="s">
        <v>13007</v>
      </c>
      <c r="J1506" s="86" t="s">
        <v>158</v>
      </c>
      <c r="K1506" s="86"/>
      <c r="L1506" s="665"/>
      <c r="M1506" s="86"/>
      <c r="N1506" s="64"/>
      <c r="O1506" s="86" t="s">
        <v>380</v>
      </c>
      <c r="P1506" s="86" t="s">
        <v>380</v>
      </c>
      <c r="Q1506" s="86" t="s">
        <v>18788</v>
      </c>
      <c r="R1506" s="86"/>
      <c r="S1506" s="86"/>
      <c r="T1506" s="180"/>
    </row>
    <row r="1507" spans="1:20" ht="16.5" customHeight="1">
      <c r="A1507" s="666"/>
      <c r="B1507" s="666"/>
      <c r="C1507" s="666"/>
      <c r="D1507" s="665"/>
      <c r="E1507" s="666"/>
      <c r="F1507" s="666"/>
      <c r="G1507" s="26">
        <v>6</v>
      </c>
      <c r="H1507" s="26" t="s">
        <v>18778</v>
      </c>
      <c r="I1507" s="26" t="s">
        <v>16444</v>
      </c>
      <c r="J1507" s="86" t="s">
        <v>158</v>
      </c>
      <c r="K1507" s="86"/>
      <c r="L1507" s="666"/>
      <c r="M1507" s="86"/>
      <c r="N1507" s="64"/>
      <c r="O1507" s="86" t="s">
        <v>380</v>
      </c>
      <c r="P1507" s="86" t="s">
        <v>380</v>
      </c>
      <c r="Q1507" s="86" t="s">
        <v>18788</v>
      </c>
      <c r="R1507" s="86"/>
      <c r="S1507" s="86"/>
      <c r="T1507" s="180"/>
    </row>
    <row r="1508" spans="1:20" ht="16.5" customHeight="1">
      <c r="A1508" s="735" t="s">
        <v>18789</v>
      </c>
      <c r="B1508" s="735" t="s">
        <v>363</v>
      </c>
      <c r="C1508" s="735" t="s">
        <v>365</v>
      </c>
      <c r="D1508" s="740" t="s">
        <v>18790</v>
      </c>
      <c r="E1508" s="740" t="s">
        <v>18791</v>
      </c>
      <c r="F1508" s="740" t="s">
        <v>15398</v>
      </c>
      <c r="G1508" s="26">
        <v>1</v>
      </c>
      <c r="H1508" s="26" t="s">
        <v>18029</v>
      </c>
      <c r="I1508" s="26" t="s">
        <v>13007</v>
      </c>
      <c r="J1508" s="86" t="s">
        <v>158</v>
      </c>
      <c r="K1508" s="86"/>
      <c r="L1508" s="734"/>
      <c r="M1508" s="86"/>
      <c r="N1508" s="64"/>
      <c r="O1508" s="86" t="s">
        <v>380</v>
      </c>
      <c r="P1508" s="86" t="s">
        <v>380</v>
      </c>
      <c r="Q1508" s="86" t="s">
        <v>18792</v>
      </c>
      <c r="R1508" s="86"/>
      <c r="S1508" s="86"/>
      <c r="T1508" s="180"/>
    </row>
    <row r="1509" spans="1:20" ht="16.5" customHeight="1">
      <c r="A1509" s="665"/>
      <c r="B1509" s="665"/>
      <c r="C1509" s="665"/>
      <c r="D1509" s="665"/>
      <c r="E1509" s="665"/>
      <c r="F1509" s="665"/>
      <c r="G1509" s="26">
        <v>2</v>
      </c>
      <c r="H1509" s="26" t="s">
        <v>18793</v>
      </c>
      <c r="I1509" s="26" t="s">
        <v>13007</v>
      </c>
      <c r="J1509" s="86" t="s">
        <v>158</v>
      </c>
      <c r="K1509" s="86"/>
      <c r="L1509" s="665"/>
      <c r="M1509" s="86"/>
      <c r="N1509" s="64"/>
      <c r="O1509" s="86" t="s">
        <v>380</v>
      </c>
      <c r="P1509" s="86" t="s">
        <v>380</v>
      </c>
      <c r="Q1509" s="86" t="s">
        <v>18792</v>
      </c>
      <c r="R1509" s="86"/>
      <c r="S1509" s="86"/>
      <c r="T1509" s="180"/>
    </row>
    <row r="1510" spans="1:20" ht="16.5" customHeight="1">
      <c r="A1510" s="665"/>
      <c r="B1510" s="665"/>
      <c r="C1510" s="665"/>
      <c r="D1510" s="665"/>
      <c r="E1510" s="665"/>
      <c r="F1510" s="665"/>
      <c r="G1510" s="26">
        <v>3</v>
      </c>
      <c r="H1510" s="26" t="s">
        <v>18794</v>
      </c>
      <c r="I1510" s="26" t="s">
        <v>13007</v>
      </c>
      <c r="J1510" s="86" t="s">
        <v>158</v>
      </c>
      <c r="K1510" s="86"/>
      <c r="L1510" s="665"/>
      <c r="M1510" s="86"/>
      <c r="N1510" s="64"/>
      <c r="O1510" s="86" t="s">
        <v>380</v>
      </c>
      <c r="P1510" s="86" t="s">
        <v>380</v>
      </c>
      <c r="Q1510" s="86" t="s">
        <v>18792</v>
      </c>
      <c r="R1510" s="86"/>
      <c r="S1510" s="86"/>
      <c r="T1510" s="180"/>
    </row>
    <row r="1511" spans="1:20" ht="16.5" customHeight="1">
      <c r="A1511" s="665"/>
      <c r="B1511" s="665"/>
      <c r="C1511" s="665"/>
      <c r="D1511" s="665"/>
      <c r="E1511" s="665"/>
      <c r="F1511" s="665"/>
      <c r="G1511" s="26">
        <v>4</v>
      </c>
      <c r="H1511" s="26" t="s">
        <v>18795</v>
      </c>
      <c r="I1511" s="26" t="s">
        <v>16476</v>
      </c>
      <c r="J1511" s="86" t="s">
        <v>158</v>
      </c>
      <c r="K1511" s="86"/>
      <c r="L1511" s="665"/>
      <c r="M1511" s="86"/>
      <c r="N1511" s="64"/>
      <c r="O1511" s="86" t="s">
        <v>380</v>
      </c>
      <c r="P1511" s="86" t="s">
        <v>380</v>
      </c>
      <c r="Q1511" s="86" t="s">
        <v>18792</v>
      </c>
      <c r="R1511" s="86"/>
      <c r="S1511" s="86"/>
      <c r="T1511" s="180"/>
    </row>
    <row r="1512" spans="1:20" ht="16.5" customHeight="1">
      <c r="A1512" s="665"/>
      <c r="B1512" s="665"/>
      <c r="C1512" s="665"/>
      <c r="D1512" s="665"/>
      <c r="E1512" s="665"/>
      <c r="F1512" s="665"/>
      <c r="G1512" s="26">
        <v>5</v>
      </c>
      <c r="H1512" s="26" t="s">
        <v>18035</v>
      </c>
      <c r="I1512" s="26" t="s">
        <v>13007</v>
      </c>
      <c r="J1512" s="86" t="s">
        <v>158</v>
      </c>
      <c r="K1512" s="86"/>
      <c r="L1512" s="665"/>
      <c r="M1512" s="86"/>
      <c r="N1512" s="64"/>
      <c r="O1512" s="86" t="s">
        <v>380</v>
      </c>
      <c r="P1512" s="86" t="s">
        <v>380</v>
      </c>
      <c r="Q1512" s="86" t="s">
        <v>18792</v>
      </c>
      <c r="R1512" s="86"/>
      <c r="S1512" s="86"/>
      <c r="T1512" s="180"/>
    </row>
    <row r="1513" spans="1:20" ht="16.5" customHeight="1">
      <c r="A1513" s="666"/>
      <c r="B1513" s="666"/>
      <c r="C1513" s="666"/>
      <c r="D1513" s="665"/>
      <c r="E1513" s="666"/>
      <c r="F1513" s="666"/>
      <c r="G1513" s="26">
        <v>6</v>
      </c>
      <c r="H1513" s="26" t="s">
        <v>18795</v>
      </c>
      <c r="I1513" s="26" t="s">
        <v>15473</v>
      </c>
      <c r="J1513" s="86" t="s">
        <v>158</v>
      </c>
      <c r="K1513" s="86"/>
      <c r="L1513" s="666"/>
      <c r="M1513" s="86"/>
      <c r="N1513" s="64"/>
      <c r="O1513" s="86" t="s">
        <v>380</v>
      </c>
      <c r="P1513" s="86" t="s">
        <v>380</v>
      </c>
      <c r="Q1513" s="86" t="s">
        <v>18792</v>
      </c>
      <c r="R1513" s="86"/>
      <c r="S1513" s="86"/>
      <c r="T1513" s="180"/>
    </row>
    <row r="1514" spans="1:20" ht="33" customHeight="1">
      <c r="A1514" s="735" t="s">
        <v>18796</v>
      </c>
      <c r="B1514" s="735" t="s">
        <v>363</v>
      </c>
      <c r="C1514" s="735" t="s">
        <v>365</v>
      </c>
      <c r="D1514" s="740" t="s">
        <v>18790</v>
      </c>
      <c r="E1514" s="740" t="s">
        <v>18797</v>
      </c>
      <c r="F1514" s="740" t="s">
        <v>15398</v>
      </c>
      <c r="G1514" s="26">
        <v>1</v>
      </c>
      <c r="H1514" s="26" t="s">
        <v>18029</v>
      </c>
      <c r="I1514" s="26" t="s">
        <v>13007</v>
      </c>
      <c r="J1514" s="86" t="s">
        <v>158</v>
      </c>
      <c r="K1514" s="86"/>
      <c r="L1514" s="734"/>
      <c r="M1514" s="86"/>
      <c r="N1514" s="64"/>
      <c r="O1514" s="86" t="s">
        <v>380</v>
      </c>
      <c r="P1514" s="86" t="s">
        <v>380</v>
      </c>
      <c r="Q1514" s="86" t="s">
        <v>18798</v>
      </c>
      <c r="R1514" s="86"/>
      <c r="S1514" s="86"/>
      <c r="T1514" s="180"/>
    </row>
    <row r="1515" spans="1:20" ht="16.5" customHeight="1">
      <c r="A1515" s="665"/>
      <c r="B1515" s="665"/>
      <c r="C1515" s="665"/>
      <c r="D1515" s="665"/>
      <c r="E1515" s="665"/>
      <c r="F1515" s="665"/>
      <c r="G1515" s="26">
        <v>2</v>
      </c>
      <c r="H1515" s="26" t="s">
        <v>18793</v>
      </c>
      <c r="I1515" s="26" t="s">
        <v>13007</v>
      </c>
      <c r="J1515" s="86" t="s">
        <v>158</v>
      </c>
      <c r="K1515" s="86"/>
      <c r="L1515" s="665"/>
      <c r="M1515" s="86"/>
      <c r="N1515" s="64"/>
      <c r="O1515" s="86" t="s">
        <v>380</v>
      </c>
      <c r="P1515" s="86" t="s">
        <v>380</v>
      </c>
      <c r="Q1515" s="86" t="s">
        <v>18798</v>
      </c>
      <c r="R1515" s="86"/>
      <c r="S1515" s="86"/>
      <c r="T1515" s="180"/>
    </row>
    <row r="1516" spans="1:20" ht="16.5" customHeight="1">
      <c r="A1516" s="665"/>
      <c r="B1516" s="665"/>
      <c r="C1516" s="665"/>
      <c r="D1516" s="665"/>
      <c r="E1516" s="665"/>
      <c r="F1516" s="665"/>
      <c r="G1516" s="26">
        <v>3</v>
      </c>
      <c r="H1516" s="26" t="s">
        <v>18807</v>
      </c>
      <c r="I1516" s="26" t="s">
        <v>13007</v>
      </c>
      <c r="J1516" s="86" t="s">
        <v>158</v>
      </c>
      <c r="K1516" s="86"/>
      <c r="L1516" s="665"/>
      <c r="M1516" s="86"/>
      <c r="N1516" s="64"/>
      <c r="O1516" s="86" t="s">
        <v>380</v>
      </c>
      <c r="P1516" s="86" t="s">
        <v>380</v>
      </c>
      <c r="Q1516" s="86" t="s">
        <v>18798</v>
      </c>
      <c r="R1516" s="86"/>
      <c r="S1516" s="86"/>
      <c r="T1516" s="180"/>
    </row>
    <row r="1517" spans="1:20" ht="16.5" customHeight="1">
      <c r="A1517" s="665"/>
      <c r="B1517" s="665"/>
      <c r="C1517" s="665"/>
      <c r="D1517" s="665"/>
      <c r="E1517" s="665"/>
      <c r="F1517" s="665"/>
      <c r="G1517" s="26">
        <v>4</v>
      </c>
      <c r="H1517" s="26" t="s">
        <v>18795</v>
      </c>
      <c r="I1517" s="26" t="s">
        <v>16476</v>
      </c>
      <c r="J1517" s="86" t="s">
        <v>158</v>
      </c>
      <c r="K1517" s="178"/>
      <c r="L1517" s="665"/>
      <c r="M1517" s="86"/>
      <c r="N1517" s="64"/>
      <c r="O1517" s="86" t="s">
        <v>380</v>
      </c>
      <c r="P1517" s="86" t="s">
        <v>380</v>
      </c>
      <c r="Q1517" s="86" t="s">
        <v>18798</v>
      </c>
      <c r="R1517" s="86"/>
      <c r="S1517" s="86"/>
      <c r="T1517" s="180"/>
    </row>
    <row r="1518" spans="1:20" ht="16.5" customHeight="1">
      <c r="A1518" s="665"/>
      <c r="B1518" s="665"/>
      <c r="C1518" s="665"/>
      <c r="D1518" s="665"/>
      <c r="E1518" s="665"/>
      <c r="F1518" s="665"/>
      <c r="G1518" s="26">
        <v>5</v>
      </c>
      <c r="H1518" s="26" t="s">
        <v>18035</v>
      </c>
      <c r="I1518" s="26" t="s">
        <v>13007</v>
      </c>
      <c r="J1518" s="86" t="s">
        <v>158</v>
      </c>
      <c r="K1518" s="178"/>
      <c r="L1518" s="665"/>
      <c r="M1518" s="86"/>
      <c r="N1518" s="64"/>
      <c r="O1518" s="86" t="s">
        <v>380</v>
      </c>
      <c r="P1518" s="86" t="s">
        <v>380</v>
      </c>
      <c r="Q1518" s="86" t="s">
        <v>18798</v>
      </c>
      <c r="R1518" s="86"/>
      <c r="S1518" s="86"/>
      <c r="T1518" s="180"/>
    </row>
    <row r="1519" spans="1:20" ht="16.5" customHeight="1">
      <c r="A1519" s="666"/>
      <c r="B1519" s="666"/>
      <c r="C1519" s="666"/>
      <c r="D1519" s="665"/>
      <c r="E1519" s="666"/>
      <c r="F1519" s="666"/>
      <c r="G1519" s="26">
        <v>6</v>
      </c>
      <c r="H1519" s="26" t="s">
        <v>18795</v>
      </c>
      <c r="I1519" s="26" t="s">
        <v>15473</v>
      </c>
      <c r="J1519" s="86" t="s">
        <v>158</v>
      </c>
      <c r="K1519" s="178"/>
      <c r="L1519" s="666"/>
      <c r="M1519" s="86"/>
      <c r="N1519" s="64"/>
      <c r="O1519" s="86" t="s">
        <v>380</v>
      </c>
      <c r="P1519" s="86" t="s">
        <v>380</v>
      </c>
      <c r="Q1519" s="86" t="s">
        <v>18798</v>
      </c>
      <c r="R1519" s="86"/>
      <c r="S1519" s="86"/>
      <c r="T1519" s="180"/>
    </row>
    <row r="1520" spans="1:20" ht="16.5" customHeight="1">
      <c r="A1520" s="735" t="s">
        <v>18819</v>
      </c>
      <c r="B1520" s="735" t="s">
        <v>363</v>
      </c>
      <c r="C1520" s="735" t="s">
        <v>365</v>
      </c>
      <c r="D1520" s="740" t="s">
        <v>18822</v>
      </c>
      <c r="E1520" s="740" t="s">
        <v>18823</v>
      </c>
      <c r="F1520" s="740" t="s">
        <v>15398</v>
      </c>
      <c r="G1520" s="26">
        <v>1</v>
      </c>
      <c r="H1520" s="26" t="s">
        <v>16880</v>
      </c>
      <c r="I1520" s="26" t="s">
        <v>13007</v>
      </c>
      <c r="J1520" s="86" t="s">
        <v>158</v>
      </c>
      <c r="K1520" s="178"/>
      <c r="L1520" s="734"/>
      <c r="M1520" s="86"/>
      <c r="N1520" s="64"/>
      <c r="O1520" s="86" t="s">
        <v>380</v>
      </c>
      <c r="P1520" s="86" t="s">
        <v>380</v>
      </c>
      <c r="Q1520" s="86" t="s">
        <v>18826</v>
      </c>
      <c r="R1520" s="86"/>
      <c r="S1520" s="86"/>
      <c r="T1520" s="180"/>
    </row>
    <row r="1521" spans="1:20" ht="16.5" customHeight="1">
      <c r="A1521" s="665"/>
      <c r="B1521" s="665"/>
      <c r="C1521" s="665"/>
      <c r="D1521" s="665"/>
      <c r="E1521" s="665"/>
      <c r="F1521" s="665"/>
      <c r="G1521" s="26">
        <v>2</v>
      </c>
      <c r="H1521" s="26" t="s">
        <v>18793</v>
      </c>
      <c r="I1521" s="26" t="s">
        <v>13007</v>
      </c>
      <c r="J1521" s="86" t="s">
        <v>158</v>
      </c>
      <c r="K1521" s="178"/>
      <c r="L1521" s="665"/>
      <c r="M1521" s="86"/>
      <c r="N1521" s="64"/>
      <c r="O1521" s="86" t="s">
        <v>380</v>
      </c>
      <c r="P1521" s="86" t="s">
        <v>380</v>
      </c>
      <c r="Q1521" s="86" t="s">
        <v>18826</v>
      </c>
      <c r="R1521" s="86"/>
      <c r="S1521" s="86"/>
      <c r="T1521" s="180"/>
    </row>
    <row r="1522" spans="1:20" ht="16.5" customHeight="1">
      <c r="A1522" s="665"/>
      <c r="B1522" s="665"/>
      <c r="C1522" s="665"/>
      <c r="D1522" s="665"/>
      <c r="E1522" s="665"/>
      <c r="F1522" s="665"/>
      <c r="G1522" s="26">
        <v>3</v>
      </c>
      <c r="H1522" s="26" t="s">
        <v>18794</v>
      </c>
      <c r="I1522" s="26" t="s">
        <v>13007</v>
      </c>
      <c r="J1522" s="86" t="s">
        <v>158</v>
      </c>
      <c r="K1522" s="178"/>
      <c r="L1522" s="665"/>
      <c r="M1522" s="86"/>
      <c r="N1522" s="64"/>
      <c r="O1522" s="86" t="s">
        <v>380</v>
      </c>
      <c r="P1522" s="86" t="s">
        <v>380</v>
      </c>
      <c r="Q1522" s="86" t="s">
        <v>18826</v>
      </c>
      <c r="R1522" s="86"/>
      <c r="S1522" s="86"/>
      <c r="T1522" s="180"/>
    </row>
    <row r="1523" spans="1:20" ht="16.5" customHeight="1">
      <c r="A1523" s="665"/>
      <c r="B1523" s="665"/>
      <c r="C1523" s="665"/>
      <c r="D1523" s="665"/>
      <c r="E1523" s="665"/>
      <c r="F1523" s="665"/>
      <c r="G1523" s="26">
        <v>4</v>
      </c>
      <c r="H1523" s="26" t="s">
        <v>18795</v>
      </c>
      <c r="I1523" s="26" t="s">
        <v>16476</v>
      </c>
      <c r="J1523" s="86" t="s">
        <v>158</v>
      </c>
      <c r="K1523" s="178"/>
      <c r="L1523" s="665"/>
      <c r="M1523" s="86"/>
      <c r="N1523" s="64"/>
      <c r="O1523" s="86" t="s">
        <v>380</v>
      </c>
      <c r="P1523" s="86" t="s">
        <v>380</v>
      </c>
      <c r="Q1523" s="86" t="s">
        <v>18826</v>
      </c>
      <c r="R1523" s="86"/>
      <c r="S1523" s="86"/>
      <c r="T1523" s="180"/>
    </row>
    <row r="1524" spans="1:20" ht="16.5" customHeight="1">
      <c r="A1524" s="665"/>
      <c r="B1524" s="665"/>
      <c r="C1524" s="665"/>
      <c r="D1524" s="665"/>
      <c r="E1524" s="665"/>
      <c r="F1524" s="665"/>
      <c r="G1524" s="26">
        <v>5</v>
      </c>
      <c r="H1524" s="26" t="s">
        <v>16883</v>
      </c>
      <c r="I1524" s="26" t="s">
        <v>13007</v>
      </c>
      <c r="J1524" s="86" t="s">
        <v>158</v>
      </c>
      <c r="K1524" s="178"/>
      <c r="L1524" s="665"/>
      <c r="M1524" s="86"/>
      <c r="N1524" s="64"/>
      <c r="O1524" s="86" t="s">
        <v>380</v>
      </c>
      <c r="P1524" s="86" t="s">
        <v>380</v>
      </c>
      <c r="Q1524" s="86" t="s">
        <v>18826</v>
      </c>
      <c r="R1524" s="86"/>
      <c r="S1524" s="86"/>
      <c r="T1524" s="180"/>
    </row>
    <row r="1525" spans="1:20" ht="16.5" customHeight="1">
      <c r="A1525" s="666"/>
      <c r="B1525" s="666"/>
      <c r="C1525" s="666"/>
      <c r="D1525" s="665"/>
      <c r="E1525" s="666"/>
      <c r="F1525" s="666"/>
      <c r="G1525" s="26">
        <v>6</v>
      </c>
      <c r="H1525" s="26" t="s">
        <v>18795</v>
      </c>
      <c r="I1525" s="26" t="s">
        <v>15473</v>
      </c>
      <c r="J1525" s="86" t="s">
        <v>158</v>
      </c>
      <c r="K1525" s="178"/>
      <c r="L1525" s="666"/>
      <c r="M1525" s="86"/>
      <c r="N1525" s="64"/>
      <c r="O1525" s="86" t="s">
        <v>380</v>
      </c>
      <c r="P1525" s="86" t="s">
        <v>380</v>
      </c>
      <c r="Q1525" s="86" t="s">
        <v>18826</v>
      </c>
      <c r="R1525" s="86"/>
      <c r="S1525" s="86"/>
      <c r="T1525" s="180"/>
    </row>
    <row r="1526" spans="1:20" ht="33" customHeight="1">
      <c r="A1526" s="735" t="s">
        <v>18839</v>
      </c>
      <c r="B1526" s="735" t="s">
        <v>363</v>
      </c>
      <c r="C1526" s="735" t="s">
        <v>365</v>
      </c>
      <c r="D1526" s="740" t="s">
        <v>18822</v>
      </c>
      <c r="E1526" s="740" t="s">
        <v>18841</v>
      </c>
      <c r="F1526" s="740" t="s">
        <v>15398</v>
      </c>
      <c r="G1526" s="26">
        <v>1</v>
      </c>
      <c r="H1526" s="26" t="s">
        <v>16880</v>
      </c>
      <c r="I1526" s="26" t="s">
        <v>13007</v>
      </c>
      <c r="J1526" s="86" t="s">
        <v>158</v>
      </c>
      <c r="K1526" s="178"/>
      <c r="L1526" s="734"/>
      <c r="M1526" s="86"/>
      <c r="N1526" s="64"/>
      <c r="O1526" s="86" t="s">
        <v>380</v>
      </c>
      <c r="P1526" s="86" t="s">
        <v>380</v>
      </c>
      <c r="Q1526" s="86" t="s">
        <v>18844</v>
      </c>
      <c r="R1526" s="86"/>
      <c r="S1526" s="86"/>
      <c r="T1526" s="180"/>
    </row>
    <row r="1527" spans="1:20" ht="16.5" customHeight="1">
      <c r="A1527" s="665"/>
      <c r="B1527" s="665"/>
      <c r="C1527" s="665"/>
      <c r="D1527" s="665"/>
      <c r="E1527" s="665"/>
      <c r="F1527" s="665"/>
      <c r="G1527" s="26">
        <v>2</v>
      </c>
      <c r="H1527" s="26" t="s">
        <v>18793</v>
      </c>
      <c r="I1527" s="26" t="s">
        <v>13007</v>
      </c>
      <c r="J1527" s="86" t="s">
        <v>158</v>
      </c>
      <c r="K1527" s="178"/>
      <c r="L1527" s="665"/>
      <c r="M1527" s="86"/>
      <c r="N1527" s="64"/>
      <c r="O1527" s="86" t="s">
        <v>380</v>
      </c>
      <c r="P1527" s="86" t="s">
        <v>380</v>
      </c>
      <c r="Q1527" s="86" t="s">
        <v>18844</v>
      </c>
      <c r="R1527" s="86"/>
      <c r="S1527" s="86"/>
      <c r="T1527" s="180"/>
    </row>
    <row r="1528" spans="1:20" ht="16.5" customHeight="1">
      <c r="A1528" s="665"/>
      <c r="B1528" s="665"/>
      <c r="C1528" s="665"/>
      <c r="D1528" s="665"/>
      <c r="E1528" s="665"/>
      <c r="F1528" s="665"/>
      <c r="G1528" s="26">
        <v>3</v>
      </c>
      <c r="H1528" s="26" t="s">
        <v>18807</v>
      </c>
      <c r="I1528" s="26" t="s">
        <v>13007</v>
      </c>
      <c r="J1528" s="86" t="s">
        <v>158</v>
      </c>
      <c r="K1528" s="178"/>
      <c r="L1528" s="665"/>
      <c r="M1528" s="86"/>
      <c r="N1528" s="64"/>
      <c r="O1528" s="86" t="s">
        <v>380</v>
      </c>
      <c r="P1528" s="86" t="s">
        <v>380</v>
      </c>
      <c r="Q1528" s="86" t="s">
        <v>18844</v>
      </c>
      <c r="R1528" s="86"/>
      <c r="S1528" s="86"/>
      <c r="T1528" s="180"/>
    </row>
    <row r="1529" spans="1:20" ht="16.5" customHeight="1">
      <c r="A1529" s="665"/>
      <c r="B1529" s="665"/>
      <c r="C1529" s="665"/>
      <c r="D1529" s="665"/>
      <c r="E1529" s="665"/>
      <c r="F1529" s="665"/>
      <c r="G1529" s="26">
        <v>4</v>
      </c>
      <c r="H1529" s="26" t="s">
        <v>18795</v>
      </c>
      <c r="I1529" s="26" t="s">
        <v>16476</v>
      </c>
      <c r="J1529" s="86" t="s">
        <v>158</v>
      </c>
      <c r="K1529" s="178"/>
      <c r="L1529" s="665"/>
      <c r="M1529" s="86"/>
      <c r="N1529" s="64"/>
      <c r="O1529" s="86" t="s">
        <v>380</v>
      </c>
      <c r="P1529" s="86" t="s">
        <v>380</v>
      </c>
      <c r="Q1529" s="86" t="s">
        <v>18844</v>
      </c>
      <c r="R1529" s="86"/>
      <c r="S1529" s="86"/>
      <c r="T1529" s="180"/>
    </row>
    <row r="1530" spans="1:20" ht="16.5" customHeight="1">
      <c r="A1530" s="665"/>
      <c r="B1530" s="665"/>
      <c r="C1530" s="665"/>
      <c r="D1530" s="665"/>
      <c r="E1530" s="665"/>
      <c r="F1530" s="665"/>
      <c r="G1530" s="26">
        <v>5</v>
      </c>
      <c r="H1530" s="26" t="s">
        <v>16883</v>
      </c>
      <c r="I1530" s="26" t="s">
        <v>13007</v>
      </c>
      <c r="J1530" s="86" t="s">
        <v>158</v>
      </c>
      <c r="K1530" s="178"/>
      <c r="L1530" s="665"/>
      <c r="M1530" s="86"/>
      <c r="N1530" s="64"/>
      <c r="O1530" s="86" t="s">
        <v>380</v>
      </c>
      <c r="P1530" s="86" t="s">
        <v>380</v>
      </c>
      <c r="Q1530" s="86" t="s">
        <v>18844</v>
      </c>
      <c r="R1530" s="86"/>
      <c r="S1530" s="86"/>
      <c r="T1530" s="180"/>
    </row>
    <row r="1531" spans="1:20" ht="16.5" customHeight="1">
      <c r="A1531" s="666"/>
      <c r="B1531" s="666"/>
      <c r="C1531" s="666"/>
      <c r="D1531" s="665"/>
      <c r="E1531" s="666"/>
      <c r="F1531" s="666"/>
      <c r="G1531" s="26">
        <v>6</v>
      </c>
      <c r="H1531" s="26" t="s">
        <v>18795</v>
      </c>
      <c r="I1531" s="26" t="s">
        <v>15473</v>
      </c>
      <c r="J1531" s="86" t="s">
        <v>158</v>
      </c>
      <c r="K1531" s="178"/>
      <c r="L1531" s="666"/>
      <c r="M1531" s="86"/>
      <c r="N1531" s="64"/>
      <c r="O1531" s="86" t="s">
        <v>380</v>
      </c>
      <c r="P1531" s="86" t="s">
        <v>380</v>
      </c>
      <c r="Q1531" s="86" t="s">
        <v>18844</v>
      </c>
      <c r="R1531" s="91"/>
      <c r="S1531" s="91"/>
      <c r="T1531" s="180"/>
    </row>
  </sheetData>
  <autoFilter ref="A2:T1531"/>
  <mergeCells count="2474">
    <mergeCell ref="B1182:B1186"/>
    <mergeCell ref="C1182:C1186"/>
    <mergeCell ref="A1187:A1190"/>
    <mergeCell ref="B1187:B1190"/>
    <mergeCell ref="C1187:C1190"/>
    <mergeCell ref="D1187:D1190"/>
    <mergeCell ref="E1187:E1190"/>
    <mergeCell ref="F1187:F1190"/>
    <mergeCell ref="D1182:D1186"/>
    <mergeCell ref="E1182:E1186"/>
    <mergeCell ref="A1177:A1181"/>
    <mergeCell ref="B1177:B1181"/>
    <mergeCell ref="C1177:C1181"/>
    <mergeCell ref="D1177:D1181"/>
    <mergeCell ref="E1177:E1181"/>
    <mergeCell ref="F1177:F1181"/>
    <mergeCell ref="A1182:A1186"/>
    <mergeCell ref="F1182:F1186"/>
    <mergeCell ref="D454:D455"/>
    <mergeCell ref="E454:E455"/>
    <mergeCell ref="A452:A453"/>
    <mergeCell ref="B452:B453"/>
    <mergeCell ref="C452:C453"/>
    <mergeCell ref="D452:D453"/>
    <mergeCell ref="E452:E453"/>
    <mergeCell ref="F452:F453"/>
    <mergeCell ref="A454:A455"/>
    <mergeCell ref="D458:D459"/>
    <mergeCell ref="E458:E459"/>
    <mergeCell ref="A456:A457"/>
    <mergeCell ref="B456:B457"/>
    <mergeCell ref="C456:C457"/>
    <mergeCell ref="D456:D457"/>
    <mergeCell ref="E456:E457"/>
    <mergeCell ref="F456:F457"/>
    <mergeCell ref="A458:A459"/>
    <mergeCell ref="F458:F459"/>
    <mergeCell ref="B458:B459"/>
    <mergeCell ref="C458:C459"/>
    <mergeCell ref="B460:B463"/>
    <mergeCell ref="B1156:B1160"/>
    <mergeCell ref="C1156:C1160"/>
    <mergeCell ref="D1156:D1160"/>
    <mergeCell ref="E1156:E1160"/>
    <mergeCell ref="F1156:F1160"/>
    <mergeCell ref="A1161:A1165"/>
    <mergeCell ref="F1161:F1165"/>
    <mergeCell ref="B1161:B1165"/>
    <mergeCell ref="C1161:C1165"/>
    <mergeCell ref="B1168:B1171"/>
    <mergeCell ref="C1168:C1171"/>
    <mergeCell ref="D1168:D1171"/>
    <mergeCell ref="E1168:E1171"/>
    <mergeCell ref="F1168:F1171"/>
    <mergeCell ref="A1168:A1171"/>
    <mergeCell ref="A1172:A1176"/>
    <mergeCell ref="B1172:B1176"/>
    <mergeCell ref="C1172:C1176"/>
    <mergeCell ref="D1172:D1176"/>
    <mergeCell ref="E1172:E1176"/>
    <mergeCell ref="F1172:F1176"/>
    <mergeCell ref="B1131:B1135"/>
    <mergeCell ref="C1131:C1135"/>
    <mergeCell ref="D1131:D1135"/>
    <mergeCell ref="E1131:E1135"/>
    <mergeCell ref="F1131:F1135"/>
    <mergeCell ref="A1131:A1135"/>
    <mergeCell ref="A1136:A1140"/>
    <mergeCell ref="B1136:B1140"/>
    <mergeCell ref="C1136:C1140"/>
    <mergeCell ref="D1136:D1140"/>
    <mergeCell ref="D426:D427"/>
    <mergeCell ref="E426:E427"/>
    <mergeCell ref="F426:F427"/>
    <mergeCell ref="B454:B455"/>
    <mergeCell ref="C454:C455"/>
    <mergeCell ref="F454:F455"/>
    <mergeCell ref="B1074:B1080"/>
    <mergeCell ref="C1074:C1080"/>
    <mergeCell ref="B1081:B1087"/>
    <mergeCell ref="C1081:C1087"/>
    <mergeCell ref="D1081:D1087"/>
    <mergeCell ref="E1081:E1087"/>
    <mergeCell ref="F1081:F1087"/>
    <mergeCell ref="A1081:A1087"/>
    <mergeCell ref="A1088:A1094"/>
    <mergeCell ref="B1088:B1094"/>
    <mergeCell ref="C1088:C1094"/>
    <mergeCell ref="D1088:D1094"/>
    <mergeCell ref="E1088:E1094"/>
    <mergeCell ref="F1088:F1094"/>
    <mergeCell ref="C460:C463"/>
    <mergeCell ref="D460:D463"/>
    <mergeCell ref="E460:E463"/>
    <mergeCell ref="F460:F463"/>
    <mergeCell ref="A460:A463"/>
    <mergeCell ref="A464:A467"/>
    <mergeCell ref="B464:B467"/>
    <mergeCell ref="C464:C467"/>
    <mergeCell ref="D464:D467"/>
    <mergeCell ref="E464:E467"/>
    <mergeCell ref="F464:F467"/>
    <mergeCell ref="A450:A451"/>
    <mergeCell ref="B450:B451"/>
    <mergeCell ref="C450:C451"/>
    <mergeCell ref="D450:D451"/>
    <mergeCell ref="E450:E451"/>
    <mergeCell ref="F450:F451"/>
    <mergeCell ref="D409:D411"/>
    <mergeCell ref="E409:E411"/>
    <mergeCell ref="D412:D413"/>
    <mergeCell ref="E412:E413"/>
    <mergeCell ref="F412:F413"/>
    <mergeCell ref="D414:D415"/>
    <mergeCell ref="E414:E415"/>
    <mergeCell ref="F414:F415"/>
    <mergeCell ref="A406:A408"/>
    <mergeCell ref="B406:B408"/>
    <mergeCell ref="C406:C408"/>
    <mergeCell ref="D406:D408"/>
    <mergeCell ref="E406:E408"/>
    <mergeCell ref="F406:F408"/>
    <mergeCell ref="A409:A411"/>
    <mergeCell ref="F409:F411"/>
    <mergeCell ref="A414:A415"/>
    <mergeCell ref="A416:A417"/>
    <mergeCell ref="B416:B417"/>
    <mergeCell ref="C416:C417"/>
    <mergeCell ref="D416:D417"/>
    <mergeCell ref="E416:E417"/>
    <mergeCell ref="F416:F417"/>
    <mergeCell ref="B409:B411"/>
    <mergeCell ref="C409:C411"/>
    <mergeCell ref="A412:A413"/>
    <mergeCell ref="B440:B441"/>
    <mergeCell ref="A351:A354"/>
    <mergeCell ref="B351:B354"/>
    <mergeCell ref="C351:C354"/>
    <mergeCell ref="D351:D354"/>
    <mergeCell ref="E351:E354"/>
    <mergeCell ref="F351:F354"/>
    <mergeCell ref="L327:L331"/>
    <mergeCell ref="L332:L336"/>
    <mergeCell ref="L341:L345"/>
    <mergeCell ref="L346:L350"/>
    <mergeCell ref="L351:L354"/>
    <mergeCell ref="L355:L357"/>
    <mergeCell ref="M355:M357"/>
    <mergeCell ref="B446:B447"/>
    <mergeCell ref="C446:C447"/>
    <mergeCell ref="B448:B449"/>
    <mergeCell ref="C448:C449"/>
    <mergeCell ref="D448:D449"/>
    <mergeCell ref="E448:E449"/>
    <mergeCell ref="F448:F449"/>
    <mergeCell ref="A448:A449"/>
    <mergeCell ref="B412:B413"/>
    <mergeCell ref="C412:C413"/>
    <mergeCell ref="B414:B415"/>
    <mergeCell ref="C414:C415"/>
    <mergeCell ref="A418:A419"/>
    <mergeCell ref="B418:B419"/>
    <mergeCell ref="C418:C419"/>
    <mergeCell ref="D418:D419"/>
    <mergeCell ref="E418:E419"/>
    <mergeCell ref="F418:F419"/>
    <mergeCell ref="A420:A421"/>
    <mergeCell ref="C337:C340"/>
    <mergeCell ref="B341:B345"/>
    <mergeCell ref="C341:C345"/>
    <mergeCell ref="D341:D345"/>
    <mergeCell ref="E341:E345"/>
    <mergeCell ref="F341:F345"/>
    <mergeCell ref="D337:D340"/>
    <mergeCell ref="E337:E340"/>
    <mergeCell ref="D346:D350"/>
    <mergeCell ref="E346:E350"/>
    <mergeCell ref="F346:F350"/>
    <mergeCell ref="M327:M340"/>
    <mergeCell ref="L337:L340"/>
    <mergeCell ref="B327:B331"/>
    <mergeCell ref="C327:C331"/>
    <mergeCell ref="D327:D331"/>
    <mergeCell ref="E327:E331"/>
    <mergeCell ref="F327:F331"/>
    <mergeCell ref="F332:F336"/>
    <mergeCell ref="F337:F340"/>
    <mergeCell ref="B332:B336"/>
    <mergeCell ref="C332:C336"/>
    <mergeCell ref="A332:A336"/>
    <mergeCell ref="D332:D336"/>
    <mergeCell ref="E332:E336"/>
    <mergeCell ref="A301:A326"/>
    <mergeCell ref="B301:B326"/>
    <mergeCell ref="C301:C326"/>
    <mergeCell ref="D301:D326"/>
    <mergeCell ref="E301:E326"/>
    <mergeCell ref="F301:F326"/>
    <mergeCell ref="L301:L326"/>
    <mergeCell ref="E273:E286"/>
    <mergeCell ref="F273:F286"/>
    <mergeCell ref="L273:L286"/>
    <mergeCell ref="D364:D366"/>
    <mergeCell ref="E364:E366"/>
    <mergeCell ref="F364:F366"/>
    <mergeCell ref="A355:A357"/>
    <mergeCell ref="B355:B357"/>
    <mergeCell ref="C355:C357"/>
    <mergeCell ref="D355:D357"/>
    <mergeCell ref="E355:E357"/>
    <mergeCell ref="F355:F357"/>
    <mergeCell ref="A360:A363"/>
    <mergeCell ref="F360:F363"/>
    <mergeCell ref="B360:B363"/>
    <mergeCell ref="C360:C363"/>
    <mergeCell ref="A364:A366"/>
    <mergeCell ref="B364:B366"/>
    <mergeCell ref="C364:C366"/>
    <mergeCell ref="A337:A340"/>
    <mergeCell ref="A341:A345"/>
    <mergeCell ref="B337:B340"/>
    <mergeCell ref="A259:A261"/>
    <mergeCell ref="B259:B261"/>
    <mergeCell ref="C259:C261"/>
    <mergeCell ref="D259:D261"/>
    <mergeCell ref="E259:E261"/>
    <mergeCell ref="F259:F261"/>
    <mergeCell ref="L259:L261"/>
    <mergeCell ref="M268:M272"/>
    <mergeCell ref="M273:M286"/>
    <mergeCell ref="A262:A264"/>
    <mergeCell ref="B262:B264"/>
    <mergeCell ref="C262:C264"/>
    <mergeCell ref="D262:D264"/>
    <mergeCell ref="E262:E264"/>
    <mergeCell ref="F262:F264"/>
    <mergeCell ref="L262:L264"/>
    <mergeCell ref="A327:A331"/>
    <mergeCell ref="A250:A252"/>
    <mergeCell ref="B250:B252"/>
    <mergeCell ref="C250:C252"/>
    <mergeCell ref="D250:D252"/>
    <mergeCell ref="E250:E252"/>
    <mergeCell ref="F250:F252"/>
    <mergeCell ref="L250:L252"/>
    <mergeCell ref="A253:A255"/>
    <mergeCell ref="B253:B255"/>
    <mergeCell ref="C253:C255"/>
    <mergeCell ref="D253:D255"/>
    <mergeCell ref="E253:E255"/>
    <mergeCell ref="F253:F255"/>
    <mergeCell ref="L253:L255"/>
    <mergeCell ref="A256:A258"/>
    <mergeCell ref="B256:B258"/>
    <mergeCell ref="C256:C258"/>
    <mergeCell ref="D256:D258"/>
    <mergeCell ref="E256:E258"/>
    <mergeCell ref="F256:F258"/>
    <mergeCell ref="L256:L258"/>
    <mergeCell ref="A241:A243"/>
    <mergeCell ref="B241:B243"/>
    <mergeCell ref="C241:C243"/>
    <mergeCell ref="D241:D243"/>
    <mergeCell ref="E241:E243"/>
    <mergeCell ref="F241:F243"/>
    <mergeCell ref="L241:L243"/>
    <mergeCell ref="A244:A246"/>
    <mergeCell ref="B244:B246"/>
    <mergeCell ref="C244:C246"/>
    <mergeCell ref="D244:D246"/>
    <mergeCell ref="E244:E246"/>
    <mergeCell ref="F244:F246"/>
    <mergeCell ref="L244:L246"/>
    <mergeCell ref="A247:A249"/>
    <mergeCell ref="B247:B249"/>
    <mergeCell ref="C247:C249"/>
    <mergeCell ref="D247:D249"/>
    <mergeCell ref="E247:E249"/>
    <mergeCell ref="F247:F249"/>
    <mergeCell ref="L247:L249"/>
    <mergeCell ref="A232:A234"/>
    <mergeCell ref="B232:B234"/>
    <mergeCell ref="C232:C234"/>
    <mergeCell ref="D232:D234"/>
    <mergeCell ref="E232:E234"/>
    <mergeCell ref="F232:F234"/>
    <mergeCell ref="L232:L234"/>
    <mergeCell ref="A235:A237"/>
    <mergeCell ref="B235:B237"/>
    <mergeCell ref="C235:C237"/>
    <mergeCell ref="D235:D237"/>
    <mergeCell ref="E235:E237"/>
    <mergeCell ref="F235:F237"/>
    <mergeCell ref="L235:L237"/>
    <mergeCell ref="A238:A240"/>
    <mergeCell ref="B238:B240"/>
    <mergeCell ref="C238:C240"/>
    <mergeCell ref="D238:D240"/>
    <mergeCell ref="E238:E240"/>
    <mergeCell ref="F238:F240"/>
    <mergeCell ref="L238:L240"/>
    <mergeCell ref="A223:A225"/>
    <mergeCell ref="B223:B225"/>
    <mergeCell ref="C223:C225"/>
    <mergeCell ref="D223:D225"/>
    <mergeCell ref="E223:E225"/>
    <mergeCell ref="F223:F225"/>
    <mergeCell ref="L223:L225"/>
    <mergeCell ref="A226:A228"/>
    <mergeCell ref="B226:B228"/>
    <mergeCell ref="C226:C228"/>
    <mergeCell ref="D226:D228"/>
    <mergeCell ref="E226:E228"/>
    <mergeCell ref="F226:F228"/>
    <mergeCell ref="L226:L228"/>
    <mergeCell ref="A229:A231"/>
    <mergeCell ref="B229:B231"/>
    <mergeCell ref="C229:C231"/>
    <mergeCell ref="D229:D231"/>
    <mergeCell ref="E229:E231"/>
    <mergeCell ref="F229:F231"/>
    <mergeCell ref="L229:L231"/>
    <mergeCell ref="A214:A216"/>
    <mergeCell ref="B214:B216"/>
    <mergeCell ref="C214:C216"/>
    <mergeCell ref="D214:D216"/>
    <mergeCell ref="E214:E216"/>
    <mergeCell ref="F214:F216"/>
    <mergeCell ref="L214:L216"/>
    <mergeCell ref="A217:A219"/>
    <mergeCell ref="B217:B219"/>
    <mergeCell ref="C217:C219"/>
    <mergeCell ref="D217:D219"/>
    <mergeCell ref="E217:E219"/>
    <mergeCell ref="F217:F219"/>
    <mergeCell ref="L217:L219"/>
    <mergeCell ref="A220:A222"/>
    <mergeCell ref="B220:B222"/>
    <mergeCell ref="C220:C222"/>
    <mergeCell ref="D220:D222"/>
    <mergeCell ref="E220:E222"/>
    <mergeCell ref="F220:F222"/>
    <mergeCell ref="L220:L222"/>
    <mergeCell ref="A201:A207"/>
    <mergeCell ref="B201:B207"/>
    <mergeCell ref="C201:C207"/>
    <mergeCell ref="D201:D207"/>
    <mergeCell ref="E201:E207"/>
    <mergeCell ref="F201:F207"/>
    <mergeCell ref="L201:L207"/>
    <mergeCell ref="A208:A210"/>
    <mergeCell ref="B208:B210"/>
    <mergeCell ref="C208:C210"/>
    <mergeCell ref="D208:D210"/>
    <mergeCell ref="E208:E210"/>
    <mergeCell ref="F208:F210"/>
    <mergeCell ref="L208:L210"/>
    <mergeCell ref="A211:A213"/>
    <mergeCell ref="B211:B213"/>
    <mergeCell ref="C211:C213"/>
    <mergeCell ref="D211:D213"/>
    <mergeCell ref="E211:E213"/>
    <mergeCell ref="F211:F213"/>
    <mergeCell ref="L211:L213"/>
    <mergeCell ref="C182:C184"/>
    <mergeCell ref="D182:D184"/>
    <mergeCell ref="E182:E184"/>
    <mergeCell ref="F182:F184"/>
    <mergeCell ref="L182:L184"/>
    <mergeCell ref="E188:E190"/>
    <mergeCell ref="F188:F190"/>
    <mergeCell ref="L188:L190"/>
    <mergeCell ref="A191:A193"/>
    <mergeCell ref="B191:B193"/>
    <mergeCell ref="C191:C193"/>
    <mergeCell ref="D191:D193"/>
    <mergeCell ref="E191:E193"/>
    <mergeCell ref="F191:F193"/>
    <mergeCell ref="L191:L193"/>
    <mergeCell ref="A194:A200"/>
    <mergeCell ref="B194:B200"/>
    <mergeCell ref="C194:C200"/>
    <mergeCell ref="D194:D200"/>
    <mergeCell ref="E194:E200"/>
    <mergeCell ref="F194:F200"/>
    <mergeCell ref="L194:L200"/>
    <mergeCell ref="A131:A133"/>
    <mergeCell ref="B131:B133"/>
    <mergeCell ref="C131:C133"/>
    <mergeCell ref="D131:D133"/>
    <mergeCell ref="E131:E133"/>
    <mergeCell ref="F131:F133"/>
    <mergeCell ref="L131:L133"/>
    <mergeCell ref="A134:A145"/>
    <mergeCell ref="B134:B145"/>
    <mergeCell ref="C134:C145"/>
    <mergeCell ref="D134:D145"/>
    <mergeCell ref="E134:E145"/>
    <mergeCell ref="F134:F145"/>
    <mergeCell ref="L134:L145"/>
    <mergeCell ref="A170:A181"/>
    <mergeCell ref="B170:B181"/>
    <mergeCell ref="C170:C181"/>
    <mergeCell ref="D170:D181"/>
    <mergeCell ref="E170:E181"/>
    <mergeCell ref="F170:F181"/>
    <mergeCell ref="L170:L181"/>
    <mergeCell ref="A119:A121"/>
    <mergeCell ref="B119:B121"/>
    <mergeCell ref="C119:C121"/>
    <mergeCell ref="D119:D121"/>
    <mergeCell ref="E119:E121"/>
    <mergeCell ref="F119:F121"/>
    <mergeCell ref="L119:L121"/>
    <mergeCell ref="A122:A125"/>
    <mergeCell ref="B122:B125"/>
    <mergeCell ref="C122:C125"/>
    <mergeCell ref="D122:D125"/>
    <mergeCell ref="E122:E125"/>
    <mergeCell ref="F122:F125"/>
    <mergeCell ref="L122:L125"/>
    <mergeCell ref="M128:M130"/>
    <mergeCell ref="A126:A127"/>
    <mergeCell ref="B126:B127"/>
    <mergeCell ref="C126:C127"/>
    <mergeCell ref="D126:D127"/>
    <mergeCell ref="E126:E127"/>
    <mergeCell ref="F126:F127"/>
    <mergeCell ref="L126:L127"/>
    <mergeCell ref="A128:A130"/>
    <mergeCell ref="B128:B130"/>
    <mergeCell ref="C128:C130"/>
    <mergeCell ref="D128:D130"/>
    <mergeCell ref="E128:E130"/>
    <mergeCell ref="F128:F130"/>
    <mergeCell ref="L128:L130"/>
    <mergeCell ref="B110:B112"/>
    <mergeCell ref="C110:C112"/>
    <mergeCell ref="D110:D112"/>
    <mergeCell ref="E110:E112"/>
    <mergeCell ref="F110:F112"/>
    <mergeCell ref="L110:L112"/>
    <mergeCell ref="M110:M112"/>
    <mergeCell ref="A110:A112"/>
    <mergeCell ref="B113:B116"/>
    <mergeCell ref="C113:C116"/>
    <mergeCell ref="D113:D116"/>
    <mergeCell ref="E113:E116"/>
    <mergeCell ref="F113:F116"/>
    <mergeCell ref="L113:L116"/>
    <mergeCell ref="L117:L118"/>
    <mergeCell ref="A113:A116"/>
    <mergeCell ref="A117:A118"/>
    <mergeCell ref="B117:B118"/>
    <mergeCell ref="C117:C118"/>
    <mergeCell ref="D117:D118"/>
    <mergeCell ref="E117:E118"/>
    <mergeCell ref="F117:F118"/>
    <mergeCell ref="A98:A101"/>
    <mergeCell ref="B98:B101"/>
    <mergeCell ref="C98:C101"/>
    <mergeCell ref="D98:D101"/>
    <mergeCell ref="E98:E101"/>
    <mergeCell ref="F98:F101"/>
    <mergeCell ref="L98:L101"/>
    <mergeCell ref="A102:A105"/>
    <mergeCell ref="B102:B105"/>
    <mergeCell ref="C102:C105"/>
    <mergeCell ref="D102:D105"/>
    <mergeCell ref="E102:E105"/>
    <mergeCell ref="F102:F105"/>
    <mergeCell ref="L102:L105"/>
    <mergeCell ref="A108:A109"/>
    <mergeCell ref="B108:B109"/>
    <mergeCell ref="C108:C109"/>
    <mergeCell ref="D108:D109"/>
    <mergeCell ref="E108:E109"/>
    <mergeCell ref="F108:F109"/>
    <mergeCell ref="L108:L109"/>
    <mergeCell ref="A85:A88"/>
    <mergeCell ref="B85:B88"/>
    <mergeCell ref="C85:C88"/>
    <mergeCell ref="D85:D88"/>
    <mergeCell ref="E85:E88"/>
    <mergeCell ref="F85:F88"/>
    <mergeCell ref="L85:L88"/>
    <mergeCell ref="A90:A93"/>
    <mergeCell ref="B90:B93"/>
    <mergeCell ref="C90:C93"/>
    <mergeCell ref="D90:D93"/>
    <mergeCell ref="E90:E93"/>
    <mergeCell ref="F90:F93"/>
    <mergeCell ref="L90:L93"/>
    <mergeCell ref="A94:A97"/>
    <mergeCell ref="B94:B97"/>
    <mergeCell ref="C94:C97"/>
    <mergeCell ref="D94:D97"/>
    <mergeCell ref="E94:E97"/>
    <mergeCell ref="F94:F97"/>
    <mergeCell ref="L94:L97"/>
    <mergeCell ref="A74:A75"/>
    <mergeCell ref="B74:B75"/>
    <mergeCell ref="C74:C75"/>
    <mergeCell ref="D74:D75"/>
    <mergeCell ref="E74:E75"/>
    <mergeCell ref="F74:F75"/>
    <mergeCell ref="L74:L75"/>
    <mergeCell ref="A76:A79"/>
    <mergeCell ref="B76:B79"/>
    <mergeCell ref="C76:C79"/>
    <mergeCell ref="D76:D79"/>
    <mergeCell ref="E76:E79"/>
    <mergeCell ref="F76:F79"/>
    <mergeCell ref="L76:L79"/>
    <mergeCell ref="B80:B83"/>
    <mergeCell ref="C80:C83"/>
    <mergeCell ref="D80:D83"/>
    <mergeCell ref="E80:E83"/>
    <mergeCell ref="F80:F83"/>
    <mergeCell ref="L80:L83"/>
    <mergeCell ref="M56:M61"/>
    <mergeCell ref="L64:L65"/>
    <mergeCell ref="A56:A61"/>
    <mergeCell ref="A64:A65"/>
    <mergeCell ref="B64:B65"/>
    <mergeCell ref="C64:C65"/>
    <mergeCell ref="D64:D65"/>
    <mergeCell ref="E64:E65"/>
    <mergeCell ref="F64:F65"/>
    <mergeCell ref="A66:A67"/>
    <mergeCell ref="B66:B67"/>
    <mergeCell ref="C66:C67"/>
    <mergeCell ref="D66:D67"/>
    <mergeCell ref="E66:E67"/>
    <mergeCell ref="F66:F67"/>
    <mergeCell ref="L66:L67"/>
    <mergeCell ref="A68:A69"/>
    <mergeCell ref="B68:B69"/>
    <mergeCell ref="C68:C69"/>
    <mergeCell ref="D68:D69"/>
    <mergeCell ref="E68:E69"/>
    <mergeCell ref="F68:F69"/>
    <mergeCell ref="L68:L69"/>
    <mergeCell ref="L27:L28"/>
    <mergeCell ref="A49:A52"/>
    <mergeCell ref="B49:B52"/>
    <mergeCell ref="C49:C52"/>
    <mergeCell ref="D49:D52"/>
    <mergeCell ref="E49:E52"/>
    <mergeCell ref="F49:F52"/>
    <mergeCell ref="L49:L52"/>
    <mergeCell ref="A54:A55"/>
    <mergeCell ref="B54:B55"/>
    <mergeCell ref="C54:C55"/>
    <mergeCell ref="D54:D55"/>
    <mergeCell ref="E54:E55"/>
    <mergeCell ref="F54:F55"/>
    <mergeCell ref="L54:L55"/>
    <mergeCell ref="B56:B61"/>
    <mergeCell ref="C56:C61"/>
    <mergeCell ref="D56:D61"/>
    <mergeCell ref="E56:E61"/>
    <mergeCell ref="F56:F61"/>
    <mergeCell ref="L56:L61"/>
    <mergeCell ref="A31:A32"/>
    <mergeCell ref="B31:B32"/>
    <mergeCell ref="C31:C32"/>
    <mergeCell ref="D31:D32"/>
    <mergeCell ref="E31:E32"/>
    <mergeCell ref="F31:F32"/>
    <mergeCell ref="L31:L32"/>
    <mergeCell ref="A33:A34"/>
    <mergeCell ref="B33:B34"/>
    <mergeCell ref="C33:C34"/>
    <mergeCell ref="D33:D34"/>
    <mergeCell ref="D15:D16"/>
    <mergeCell ref="E15:E16"/>
    <mergeCell ref="F15:F16"/>
    <mergeCell ref="L15:L16"/>
    <mergeCell ref="A17:A18"/>
    <mergeCell ref="B17:B18"/>
    <mergeCell ref="C17:C18"/>
    <mergeCell ref="D17:D18"/>
    <mergeCell ref="E17:E18"/>
    <mergeCell ref="F17:F18"/>
    <mergeCell ref="L17:L18"/>
    <mergeCell ref="A19:A20"/>
    <mergeCell ref="B19:B20"/>
    <mergeCell ref="C19:C20"/>
    <mergeCell ref="D19:D20"/>
    <mergeCell ref="E19:E20"/>
    <mergeCell ref="F19:F20"/>
    <mergeCell ref="L19:L20"/>
    <mergeCell ref="L23:L24"/>
    <mergeCell ref="A25:A26"/>
    <mergeCell ref="B25:B26"/>
    <mergeCell ref="C25:C26"/>
    <mergeCell ref="D25:D26"/>
    <mergeCell ref="E25:E26"/>
    <mergeCell ref="F25:F26"/>
    <mergeCell ref="L25:L26"/>
    <mergeCell ref="A7:A8"/>
    <mergeCell ref="B7:B8"/>
    <mergeCell ref="C7:C8"/>
    <mergeCell ref="D7:D8"/>
    <mergeCell ref="E7:E8"/>
    <mergeCell ref="F7:F8"/>
    <mergeCell ref="L7:L8"/>
    <mergeCell ref="A9:A10"/>
    <mergeCell ref="B9:B10"/>
    <mergeCell ref="C9:C10"/>
    <mergeCell ref="D9:D10"/>
    <mergeCell ref="E9:E10"/>
    <mergeCell ref="F9:F10"/>
    <mergeCell ref="L9:L10"/>
    <mergeCell ref="A11:A12"/>
    <mergeCell ref="B11:B12"/>
    <mergeCell ref="C11:C12"/>
    <mergeCell ref="D11:D12"/>
    <mergeCell ref="E11:E12"/>
    <mergeCell ref="F11:F12"/>
    <mergeCell ref="L11:L12"/>
    <mergeCell ref="A15:A16"/>
    <mergeCell ref="B15:B16"/>
    <mergeCell ref="C15:C16"/>
    <mergeCell ref="A1369:A1370"/>
    <mergeCell ref="B1369:B1370"/>
    <mergeCell ref="C1369:C1370"/>
    <mergeCell ref="D1369:D1370"/>
    <mergeCell ref="E1369:E1370"/>
    <mergeCell ref="F1369:F1370"/>
    <mergeCell ref="B1360:B1361"/>
    <mergeCell ref="C1360:C1361"/>
    <mergeCell ref="A1362:A1363"/>
    <mergeCell ref="B1362:B1363"/>
    <mergeCell ref="C1362:C1363"/>
    <mergeCell ref="A1364:A1368"/>
    <mergeCell ref="B1364:B1368"/>
    <mergeCell ref="A23:A24"/>
    <mergeCell ref="B23:B24"/>
    <mergeCell ref="C23:C24"/>
    <mergeCell ref="D23:D24"/>
    <mergeCell ref="E23:E24"/>
    <mergeCell ref="F23:F24"/>
    <mergeCell ref="A27:A28"/>
    <mergeCell ref="B27:B28"/>
    <mergeCell ref="C27:C28"/>
    <mergeCell ref="D27:D28"/>
    <mergeCell ref="E27:E28"/>
    <mergeCell ref="F27:F28"/>
    <mergeCell ref="A70:A71"/>
    <mergeCell ref="B70:B71"/>
    <mergeCell ref="C70:C71"/>
    <mergeCell ref="D70:D71"/>
    <mergeCell ref="E70:E71"/>
    <mergeCell ref="F70:F71"/>
    <mergeCell ref="A80:A83"/>
    <mergeCell ref="D1360:D1361"/>
    <mergeCell ref="E1360:E1361"/>
    <mergeCell ref="D1362:D1363"/>
    <mergeCell ref="E1362:E1363"/>
    <mergeCell ref="F1362:F1363"/>
    <mergeCell ref="A1354:A1359"/>
    <mergeCell ref="B1354:B1359"/>
    <mergeCell ref="C1354:C1359"/>
    <mergeCell ref="D1354:D1359"/>
    <mergeCell ref="E1354:E1359"/>
    <mergeCell ref="F1354:F1359"/>
    <mergeCell ref="A1360:A1361"/>
    <mergeCell ref="F1360:F1361"/>
    <mergeCell ref="C1364:C1368"/>
    <mergeCell ref="D1364:D1368"/>
    <mergeCell ref="E1364:E1368"/>
    <mergeCell ref="F1364:F1368"/>
    <mergeCell ref="B1334:B1340"/>
    <mergeCell ref="C1334:C1340"/>
    <mergeCell ref="D1334:D1340"/>
    <mergeCell ref="E1334:E1340"/>
    <mergeCell ref="F1334:F1340"/>
    <mergeCell ref="A1334:A1340"/>
    <mergeCell ref="A1341:A1347"/>
    <mergeCell ref="B1341:B1347"/>
    <mergeCell ref="C1341:C1347"/>
    <mergeCell ref="D1341:D1347"/>
    <mergeCell ref="E1341:E1347"/>
    <mergeCell ref="F1341:F1347"/>
    <mergeCell ref="D1352:D1353"/>
    <mergeCell ref="E1352:E1353"/>
    <mergeCell ref="A1350:A1351"/>
    <mergeCell ref="B1350:B1351"/>
    <mergeCell ref="C1350:C1351"/>
    <mergeCell ref="D1350:D1351"/>
    <mergeCell ref="E1350:E1351"/>
    <mergeCell ref="F1350:F1351"/>
    <mergeCell ref="A1352:A1353"/>
    <mergeCell ref="A1328:A1329"/>
    <mergeCell ref="B1328:B1329"/>
    <mergeCell ref="C1328:C1329"/>
    <mergeCell ref="D1328:D1329"/>
    <mergeCell ref="E1328:E1329"/>
    <mergeCell ref="F1328:F1329"/>
    <mergeCell ref="D1332:D1333"/>
    <mergeCell ref="E1332:E1333"/>
    <mergeCell ref="A1330:A1331"/>
    <mergeCell ref="B1330:B1331"/>
    <mergeCell ref="C1330:C1331"/>
    <mergeCell ref="D1330:D1331"/>
    <mergeCell ref="E1330:E1331"/>
    <mergeCell ref="F1330:F1331"/>
    <mergeCell ref="A1332:A1333"/>
    <mergeCell ref="F1332:F1333"/>
    <mergeCell ref="B1332:B1333"/>
    <mergeCell ref="C1332:C1333"/>
    <mergeCell ref="B1323:B1324"/>
    <mergeCell ref="C1323:C1324"/>
    <mergeCell ref="D1323:D1324"/>
    <mergeCell ref="E1323:E1324"/>
    <mergeCell ref="F1323:F1324"/>
    <mergeCell ref="B1307:B1314"/>
    <mergeCell ref="C1307:C1314"/>
    <mergeCell ref="B1315:B1322"/>
    <mergeCell ref="C1315:C1322"/>
    <mergeCell ref="D1315:D1322"/>
    <mergeCell ref="E1315:E1322"/>
    <mergeCell ref="F1315:F1322"/>
    <mergeCell ref="A1315:A1322"/>
    <mergeCell ref="A1323:A1324"/>
    <mergeCell ref="B1326:B1327"/>
    <mergeCell ref="C1326:C1327"/>
    <mergeCell ref="D1326:D1327"/>
    <mergeCell ref="E1326:E1327"/>
    <mergeCell ref="F1326:F1327"/>
    <mergeCell ref="A1326:A1327"/>
    <mergeCell ref="D1277:D1284"/>
    <mergeCell ref="E1277:E1284"/>
    <mergeCell ref="A1275:A1276"/>
    <mergeCell ref="B1275:B1276"/>
    <mergeCell ref="C1275:C1276"/>
    <mergeCell ref="D1275:D1276"/>
    <mergeCell ref="E1275:E1276"/>
    <mergeCell ref="F1275:F1276"/>
    <mergeCell ref="A1277:A1284"/>
    <mergeCell ref="F1277:F1284"/>
    <mergeCell ref="D1307:D1314"/>
    <mergeCell ref="E1307:E1314"/>
    <mergeCell ref="A1300:A1306"/>
    <mergeCell ref="B1300:B1306"/>
    <mergeCell ref="C1300:C1306"/>
    <mergeCell ref="D1300:D1306"/>
    <mergeCell ref="E1300:E1306"/>
    <mergeCell ref="F1300:F1306"/>
    <mergeCell ref="A1307:A1314"/>
    <mergeCell ref="F1307:F1314"/>
    <mergeCell ref="B1285:B1292"/>
    <mergeCell ref="C1285:C1292"/>
    <mergeCell ref="D1285:D1292"/>
    <mergeCell ref="E1285:E1292"/>
    <mergeCell ref="F1285:F1292"/>
    <mergeCell ref="A1285:A1292"/>
    <mergeCell ref="A1293:A1299"/>
    <mergeCell ref="B1293:B1299"/>
    <mergeCell ref="C1293:C1299"/>
    <mergeCell ref="D1293:D1299"/>
    <mergeCell ref="E1293:E1299"/>
    <mergeCell ref="F1293:F1299"/>
    <mergeCell ref="C1449:C1453"/>
    <mergeCell ref="D1449:D1453"/>
    <mergeCell ref="E1449:E1453"/>
    <mergeCell ref="F1449:F1453"/>
    <mergeCell ref="A1455:A1458"/>
    <mergeCell ref="F1455:F1458"/>
    <mergeCell ref="A1463:A1465"/>
    <mergeCell ref="A1466:A1468"/>
    <mergeCell ref="B1466:B1468"/>
    <mergeCell ref="C1466:C1468"/>
    <mergeCell ref="D1466:D1468"/>
    <mergeCell ref="E1466:E1468"/>
    <mergeCell ref="F1466:F1468"/>
    <mergeCell ref="A1526:A1531"/>
    <mergeCell ref="B1526:B1531"/>
    <mergeCell ref="C1526:C1531"/>
    <mergeCell ref="D1526:D1531"/>
    <mergeCell ref="E1526:E1531"/>
    <mergeCell ref="F1526:F1531"/>
    <mergeCell ref="B1514:B1519"/>
    <mergeCell ref="C1514:C1519"/>
    <mergeCell ref="D1514:D1519"/>
    <mergeCell ref="E1514:E1519"/>
    <mergeCell ref="F1514:F1519"/>
    <mergeCell ref="A1514:A1519"/>
    <mergeCell ref="A1520:A1525"/>
    <mergeCell ref="B1520:B1525"/>
    <mergeCell ref="C1520:C1525"/>
    <mergeCell ref="D1520:D1525"/>
    <mergeCell ref="E1520:E1525"/>
    <mergeCell ref="F1520:F1525"/>
    <mergeCell ref="B1490:B1495"/>
    <mergeCell ref="D1432:D1436"/>
    <mergeCell ref="E1432:E1436"/>
    <mergeCell ref="D1437:D1441"/>
    <mergeCell ref="E1437:E1441"/>
    <mergeCell ref="F1437:F1441"/>
    <mergeCell ref="D1442:D1443"/>
    <mergeCell ref="E1442:E1443"/>
    <mergeCell ref="F1442:F1443"/>
    <mergeCell ref="A1432:A1436"/>
    <mergeCell ref="F1432:F1436"/>
    <mergeCell ref="A1442:A1443"/>
    <mergeCell ref="A1444:A1448"/>
    <mergeCell ref="B1444:B1448"/>
    <mergeCell ref="C1444:C1448"/>
    <mergeCell ref="D1444:D1448"/>
    <mergeCell ref="E1444:E1448"/>
    <mergeCell ref="F1444:F1448"/>
    <mergeCell ref="B1432:B1436"/>
    <mergeCell ref="C1432:C1436"/>
    <mergeCell ref="A1437:A1441"/>
    <mergeCell ref="C1490:C1495"/>
    <mergeCell ref="D1490:D1495"/>
    <mergeCell ref="E1490:E1495"/>
    <mergeCell ref="F1490:F1495"/>
    <mergeCell ref="A1490:A1495"/>
    <mergeCell ref="A1496:A1501"/>
    <mergeCell ref="B1496:B1501"/>
    <mergeCell ref="C1496:C1501"/>
    <mergeCell ref="D1496:D1501"/>
    <mergeCell ref="E1496:E1501"/>
    <mergeCell ref="F1496:F1501"/>
    <mergeCell ref="D1508:D1513"/>
    <mergeCell ref="E1508:E1513"/>
    <mergeCell ref="A1502:A1507"/>
    <mergeCell ref="B1502:B1507"/>
    <mergeCell ref="C1502:C1507"/>
    <mergeCell ref="D1502:D1507"/>
    <mergeCell ref="E1502:E1507"/>
    <mergeCell ref="F1502:F1507"/>
    <mergeCell ref="A1508:A1513"/>
    <mergeCell ref="F1508:F1513"/>
    <mergeCell ref="B1508:B1513"/>
    <mergeCell ref="C1508:C1513"/>
    <mergeCell ref="A1477:A1479"/>
    <mergeCell ref="B1477:B1479"/>
    <mergeCell ref="C1477:C1479"/>
    <mergeCell ref="D1477:D1479"/>
    <mergeCell ref="E1477:E1479"/>
    <mergeCell ref="F1477:F1479"/>
    <mergeCell ref="D1484:D1489"/>
    <mergeCell ref="E1484:E1489"/>
    <mergeCell ref="A1480:A1483"/>
    <mergeCell ref="B1480:B1483"/>
    <mergeCell ref="C1480:C1483"/>
    <mergeCell ref="D1480:D1483"/>
    <mergeCell ref="E1480:E1483"/>
    <mergeCell ref="F1480:F1483"/>
    <mergeCell ref="A1484:A1489"/>
    <mergeCell ref="F1484:F1489"/>
    <mergeCell ref="B1484:B1489"/>
    <mergeCell ref="C1484:C1489"/>
    <mergeCell ref="D1473:D1474"/>
    <mergeCell ref="E1473:E1474"/>
    <mergeCell ref="A1469:A1472"/>
    <mergeCell ref="B1469:B1472"/>
    <mergeCell ref="C1469:C1472"/>
    <mergeCell ref="D1469:D1472"/>
    <mergeCell ref="E1469:E1472"/>
    <mergeCell ref="F1469:F1472"/>
    <mergeCell ref="A1473:A1474"/>
    <mergeCell ref="F1473:F1474"/>
    <mergeCell ref="B1473:B1474"/>
    <mergeCell ref="C1473:C1474"/>
    <mergeCell ref="B1475:B1476"/>
    <mergeCell ref="C1475:C1476"/>
    <mergeCell ref="D1475:D1476"/>
    <mergeCell ref="E1475:E1476"/>
    <mergeCell ref="F1475:F1476"/>
    <mergeCell ref="A1475:A1476"/>
    <mergeCell ref="E1264:E1265"/>
    <mergeCell ref="F1264:F1265"/>
    <mergeCell ref="B1352:B1353"/>
    <mergeCell ref="C1352:C1353"/>
    <mergeCell ref="F1352:F1353"/>
    <mergeCell ref="D1455:D1458"/>
    <mergeCell ref="E1455:E1458"/>
    <mergeCell ref="D1461:D1462"/>
    <mergeCell ref="E1461:E1462"/>
    <mergeCell ref="F1461:F1462"/>
    <mergeCell ref="D1463:D1465"/>
    <mergeCell ref="E1463:E1465"/>
    <mergeCell ref="F1463:F1465"/>
    <mergeCell ref="B1455:B1458"/>
    <mergeCell ref="C1455:C1458"/>
    <mergeCell ref="A1461:A1462"/>
    <mergeCell ref="B1461:B1462"/>
    <mergeCell ref="C1461:C1462"/>
    <mergeCell ref="B1463:B1465"/>
    <mergeCell ref="C1463:C1465"/>
    <mergeCell ref="A1430:A1431"/>
    <mergeCell ref="B1430:B1431"/>
    <mergeCell ref="C1430:C1431"/>
    <mergeCell ref="D1430:D1431"/>
    <mergeCell ref="E1430:E1431"/>
    <mergeCell ref="F1430:F1431"/>
    <mergeCell ref="B1437:B1441"/>
    <mergeCell ref="C1437:C1441"/>
    <mergeCell ref="B1442:B1443"/>
    <mergeCell ref="C1442:C1443"/>
    <mergeCell ref="A1449:A1453"/>
    <mergeCell ref="B1449:B1453"/>
    <mergeCell ref="E1245:E1246"/>
    <mergeCell ref="F1245:F1246"/>
    <mergeCell ref="D1247:D1248"/>
    <mergeCell ref="E1247:E1248"/>
    <mergeCell ref="F1247:F1248"/>
    <mergeCell ref="F1239:F1243"/>
    <mergeCell ref="A1249:A1250"/>
    <mergeCell ref="B1249:B1250"/>
    <mergeCell ref="C1249:C1250"/>
    <mergeCell ref="D1249:D1250"/>
    <mergeCell ref="E1249:E1250"/>
    <mergeCell ref="F1249:F1250"/>
    <mergeCell ref="A1239:A1243"/>
    <mergeCell ref="A1245:A1246"/>
    <mergeCell ref="B1245:B1246"/>
    <mergeCell ref="C1245:C1246"/>
    <mergeCell ref="A1247:A1248"/>
    <mergeCell ref="B1239:B1243"/>
    <mergeCell ref="C1239:C1243"/>
    <mergeCell ref="M1187:M1205"/>
    <mergeCell ref="L1191:L1195"/>
    <mergeCell ref="L1196:L1200"/>
    <mergeCell ref="L1201:L1205"/>
    <mergeCell ref="L1206:L1209"/>
    <mergeCell ref="L1210:L1214"/>
    <mergeCell ref="L1215:L1219"/>
    <mergeCell ref="L1220:L1224"/>
    <mergeCell ref="M1225:M1243"/>
    <mergeCell ref="L1229:L1233"/>
    <mergeCell ref="L1255:L1256"/>
    <mergeCell ref="L1258:L1259"/>
    <mergeCell ref="L1260:L1261"/>
    <mergeCell ref="L1262:L1263"/>
    <mergeCell ref="L1264:L1265"/>
    <mergeCell ref="L1266:L1267"/>
    <mergeCell ref="L1269:L1270"/>
    <mergeCell ref="L1225:L1228"/>
    <mergeCell ref="L1469:L1472"/>
    <mergeCell ref="L1473:L1474"/>
    <mergeCell ref="L1508:L1513"/>
    <mergeCell ref="L1514:L1519"/>
    <mergeCell ref="L1520:L1525"/>
    <mergeCell ref="L1526:L1531"/>
    <mergeCell ref="L1475:L1476"/>
    <mergeCell ref="L1477:L1479"/>
    <mergeCell ref="L1480:L1483"/>
    <mergeCell ref="L1484:L1489"/>
    <mergeCell ref="L1490:L1495"/>
    <mergeCell ref="L1496:L1501"/>
    <mergeCell ref="L1502:L1507"/>
    <mergeCell ref="L1172:L1176"/>
    <mergeCell ref="L1177:L1181"/>
    <mergeCell ref="L1182:L1186"/>
    <mergeCell ref="L1187:L1190"/>
    <mergeCell ref="L1271:L1272"/>
    <mergeCell ref="L1273:L1274"/>
    <mergeCell ref="L1275:L1276"/>
    <mergeCell ref="L1277:L1284"/>
    <mergeCell ref="L1285:L1292"/>
    <mergeCell ref="L1293:L1299"/>
    <mergeCell ref="L1300:L1306"/>
    <mergeCell ref="L1307:L1314"/>
    <mergeCell ref="L1315:L1322"/>
    <mergeCell ref="L1323:L1324"/>
    <mergeCell ref="L1326:L1327"/>
    <mergeCell ref="L1328:L1329"/>
    <mergeCell ref="L1330:L1331"/>
    <mergeCell ref="L1332:L1333"/>
    <mergeCell ref="L1334:L1340"/>
    <mergeCell ref="B1271:B1272"/>
    <mergeCell ref="C1271:C1272"/>
    <mergeCell ref="D1271:D1272"/>
    <mergeCell ref="E1271:E1272"/>
    <mergeCell ref="F1271:F1272"/>
    <mergeCell ref="A1271:A1272"/>
    <mergeCell ref="A1273:A1274"/>
    <mergeCell ref="B1273:B1274"/>
    <mergeCell ref="C1273:C1274"/>
    <mergeCell ref="D1273:D1274"/>
    <mergeCell ref="E1273:E1274"/>
    <mergeCell ref="F1273:F1274"/>
    <mergeCell ref="L1449:L1453"/>
    <mergeCell ref="L1455:L1458"/>
    <mergeCell ref="L1461:L1462"/>
    <mergeCell ref="L1463:L1465"/>
    <mergeCell ref="L1466:L1468"/>
    <mergeCell ref="L1341:L1347"/>
    <mergeCell ref="L1350:L1351"/>
    <mergeCell ref="L1352:L1353"/>
    <mergeCell ref="L1354:L1359"/>
    <mergeCell ref="L1360:L1361"/>
    <mergeCell ref="L1362:L1363"/>
    <mergeCell ref="L1364:L1368"/>
    <mergeCell ref="L1369:L1370"/>
    <mergeCell ref="L1430:L1431"/>
    <mergeCell ref="L1432:L1436"/>
    <mergeCell ref="L1437:L1441"/>
    <mergeCell ref="L1442:L1443"/>
    <mergeCell ref="L1444:L1448"/>
    <mergeCell ref="B1277:B1284"/>
    <mergeCell ref="C1277:C1284"/>
    <mergeCell ref="D1260:D1261"/>
    <mergeCell ref="E1260:E1261"/>
    <mergeCell ref="F1260:F1261"/>
    <mergeCell ref="D1262:D1263"/>
    <mergeCell ref="E1262:E1263"/>
    <mergeCell ref="F1262:F1263"/>
    <mergeCell ref="B1258:B1259"/>
    <mergeCell ref="C1258:C1259"/>
    <mergeCell ref="A1260:A1261"/>
    <mergeCell ref="B1260:B1261"/>
    <mergeCell ref="C1260:C1261"/>
    <mergeCell ref="B1262:B1263"/>
    <mergeCell ref="C1262:C1263"/>
    <mergeCell ref="D1269:D1270"/>
    <mergeCell ref="E1269:E1270"/>
    <mergeCell ref="A1266:A1267"/>
    <mergeCell ref="B1266:B1267"/>
    <mergeCell ref="C1266:C1267"/>
    <mergeCell ref="D1266:D1267"/>
    <mergeCell ref="E1266:E1267"/>
    <mergeCell ref="F1266:F1267"/>
    <mergeCell ref="A1269:A1270"/>
    <mergeCell ref="F1269:F1270"/>
    <mergeCell ref="B1269:B1270"/>
    <mergeCell ref="C1269:C1270"/>
    <mergeCell ref="A1258:A1259"/>
    <mergeCell ref="F1258:F1259"/>
    <mergeCell ref="A1262:A1263"/>
    <mergeCell ref="A1264:A1265"/>
    <mergeCell ref="B1264:B1265"/>
    <mergeCell ref="C1264:C1265"/>
    <mergeCell ref="D1264:D1265"/>
    <mergeCell ref="A1251:A1252"/>
    <mergeCell ref="B1251:B1252"/>
    <mergeCell ref="C1251:C1252"/>
    <mergeCell ref="D1251:D1252"/>
    <mergeCell ref="E1251:E1252"/>
    <mergeCell ref="F1251:F1252"/>
    <mergeCell ref="L1234:L1238"/>
    <mergeCell ref="L1239:L1243"/>
    <mergeCell ref="L1245:L1246"/>
    <mergeCell ref="L1247:L1248"/>
    <mergeCell ref="L1249:L1250"/>
    <mergeCell ref="M1249:M1252"/>
    <mergeCell ref="L1251:L1252"/>
    <mergeCell ref="D1258:D1259"/>
    <mergeCell ref="E1258:E1259"/>
    <mergeCell ref="A1234:A1238"/>
    <mergeCell ref="B1234:B1238"/>
    <mergeCell ref="C1234:C1238"/>
    <mergeCell ref="D1234:D1238"/>
    <mergeCell ref="E1234:E1238"/>
    <mergeCell ref="F1234:F1238"/>
    <mergeCell ref="B1247:B1248"/>
    <mergeCell ref="C1247:C1248"/>
    <mergeCell ref="A1255:A1256"/>
    <mergeCell ref="B1255:B1256"/>
    <mergeCell ref="C1255:C1256"/>
    <mergeCell ref="D1255:D1256"/>
    <mergeCell ref="E1255:E1256"/>
    <mergeCell ref="F1255:F1256"/>
    <mergeCell ref="D1239:D1243"/>
    <mergeCell ref="E1239:E1243"/>
    <mergeCell ref="D1245:D1246"/>
    <mergeCell ref="E1229:E1233"/>
    <mergeCell ref="F1229:F1233"/>
    <mergeCell ref="B1220:B1224"/>
    <mergeCell ref="C1220:C1224"/>
    <mergeCell ref="F1220:F1224"/>
    <mergeCell ref="A1229:A1233"/>
    <mergeCell ref="B1229:B1233"/>
    <mergeCell ref="C1229:C1233"/>
    <mergeCell ref="D1229:D1233"/>
    <mergeCell ref="D1146:D1150"/>
    <mergeCell ref="E1146:E1150"/>
    <mergeCell ref="L1146:L1150"/>
    <mergeCell ref="L1151:L1155"/>
    <mergeCell ref="L1156:L1160"/>
    <mergeCell ref="L1161:L1165"/>
    <mergeCell ref="L1168:L1171"/>
    <mergeCell ref="A1141:A1145"/>
    <mergeCell ref="B1141:B1145"/>
    <mergeCell ref="C1141:C1145"/>
    <mergeCell ref="D1141:D1145"/>
    <mergeCell ref="E1141:E1145"/>
    <mergeCell ref="F1141:F1145"/>
    <mergeCell ref="A1146:A1150"/>
    <mergeCell ref="A1191:A1195"/>
    <mergeCell ref="B1191:B1195"/>
    <mergeCell ref="C1191:C1195"/>
    <mergeCell ref="D1191:D1195"/>
    <mergeCell ref="E1191:E1195"/>
    <mergeCell ref="F1191:F1195"/>
    <mergeCell ref="A1196:A1200"/>
    <mergeCell ref="F1196:F1200"/>
    <mergeCell ref="A1206:A1209"/>
    <mergeCell ref="E1201:E1205"/>
    <mergeCell ref="F1201:F1205"/>
    <mergeCell ref="D1206:D1209"/>
    <mergeCell ref="E1206:E1209"/>
    <mergeCell ref="F1206:F1209"/>
    <mergeCell ref="B1196:B1200"/>
    <mergeCell ref="C1196:C1200"/>
    <mergeCell ref="A1201:A1205"/>
    <mergeCell ref="B1201:B1205"/>
    <mergeCell ref="C1201:C1205"/>
    <mergeCell ref="B1206:B1209"/>
    <mergeCell ref="C1206:C1209"/>
    <mergeCell ref="A1210:A1214"/>
    <mergeCell ref="B1210:B1214"/>
    <mergeCell ref="C1210:C1214"/>
    <mergeCell ref="D1210:D1214"/>
    <mergeCell ref="E1210:E1214"/>
    <mergeCell ref="F1210:F1214"/>
    <mergeCell ref="E1136:E1140"/>
    <mergeCell ref="F1136:F1140"/>
    <mergeCell ref="D1220:D1224"/>
    <mergeCell ref="E1220:E1224"/>
    <mergeCell ref="A1225:A1228"/>
    <mergeCell ref="B1225:B1228"/>
    <mergeCell ref="C1225:C1228"/>
    <mergeCell ref="D1225:D1228"/>
    <mergeCell ref="E1225:E1228"/>
    <mergeCell ref="F1225:F1228"/>
    <mergeCell ref="E1151:E1155"/>
    <mergeCell ref="F1151:F1155"/>
    <mergeCell ref="B1146:B1150"/>
    <mergeCell ref="C1146:C1150"/>
    <mergeCell ref="F1146:F1150"/>
    <mergeCell ref="A1151:A1155"/>
    <mergeCell ref="B1151:B1155"/>
    <mergeCell ref="C1151:C1155"/>
    <mergeCell ref="D1151:D1155"/>
    <mergeCell ref="D1161:D1165"/>
    <mergeCell ref="E1161:E1165"/>
    <mergeCell ref="A1156:A1160"/>
    <mergeCell ref="A1215:A1219"/>
    <mergeCell ref="B1215:B1219"/>
    <mergeCell ref="C1215:C1219"/>
    <mergeCell ref="D1215:D1219"/>
    <mergeCell ref="E1215:E1219"/>
    <mergeCell ref="F1215:F1219"/>
    <mergeCell ref="A1220:A1224"/>
    <mergeCell ref="D1196:D1200"/>
    <mergeCell ref="E1196:E1200"/>
    <mergeCell ref="D1201:D1205"/>
    <mergeCell ref="F1108:F1113"/>
    <mergeCell ref="A1108:A1113"/>
    <mergeCell ref="A1114:A1119"/>
    <mergeCell ref="B1114:B1119"/>
    <mergeCell ref="C1114:C1119"/>
    <mergeCell ref="D1114:D1119"/>
    <mergeCell ref="E1114:E1119"/>
    <mergeCell ref="F1114:F1119"/>
    <mergeCell ref="D1126:D1130"/>
    <mergeCell ref="E1126:E1130"/>
    <mergeCell ref="A1120:A1125"/>
    <mergeCell ref="B1120:B1125"/>
    <mergeCell ref="C1120:C1125"/>
    <mergeCell ref="D1120:D1125"/>
    <mergeCell ref="E1120:E1125"/>
    <mergeCell ref="F1120:F1125"/>
    <mergeCell ref="A1126:A1130"/>
    <mergeCell ref="F1126:F1130"/>
    <mergeCell ref="B1126:B1130"/>
    <mergeCell ref="C1126:C1130"/>
    <mergeCell ref="A1074:A1080"/>
    <mergeCell ref="F1074:F1080"/>
    <mergeCell ref="L1108:L1113"/>
    <mergeCell ref="L1114:L1119"/>
    <mergeCell ref="L1120:L1125"/>
    <mergeCell ref="L1126:L1130"/>
    <mergeCell ref="L1131:L1135"/>
    <mergeCell ref="L1136:L1140"/>
    <mergeCell ref="L1141:L1145"/>
    <mergeCell ref="D1074:D1080"/>
    <mergeCell ref="E1074:E1080"/>
    <mergeCell ref="L1074:L1080"/>
    <mergeCell ref="L1081:L1087"/>
    <mergeCell ref="L1088:L1094"/>
    <mergeCell ref="L1095:L1101"/>
    <mergeCell ref="L1102:L1107"/>
    <mergeCell ref="D1102:D1107"/>
    <mergeCell ref="E1102:E1107"/>
    <mergeCell ref="A1095:A1101"/>
    <mergeCell ref="B1095:B1101"/>
    <mergeCell ref="C1095:C1101"/>
    <mergeCell ref="D1095:D1101"/>
    <mergeCell ref="E1095:E1101"/>
    <mergeCell ref="F1095:F1101"/>
    <mergeCell ref="A1102:A1107"/>
    <mergeCell ref="F1102:F1107"/>
    <mergeCell ref="B1102:B1107"/>
    <mergeCell ref="C1102:C1107"/>
    <mergeCell ref="B1108:B1113"/>
    <mergeCell ref="C1108:C1113"/>
    <mergeCell ref="D1108:D1113"/>
    <mergeCell ref="E1108:E1113"/>
    <mergeCell ref="B1053:B1059"/>
    <mergeCell ref="C1053:C1059"/>
    <mergeCell ref="D1053:D1059"/>
    <mergeCell ref="E1053:E1059"/>
    <mergeCell ref="F1053:F1059"/>
    <mergeCell ref="A1053:A1059"/>
    <mergeCell ref="A1060:A1066"/>
    <mergeCell ref="B1060:B1066"/>
    <mergeCell ref="C1060:C1066"/>
    <mergeCell ref="D1060:D1066"/>
    <mergeCell ref="E1060:E1066"/>
    <mergeCell ref="F1060:F1066"/>
    <mergeCell ref="L1067:L1073"/>
    <mergeCell ref="A1067:A1073"/>
    <mergeCell ref="B1067:B1073"/>
    <mergeCell ref="C1067:C1073"/>
    <mergeCell ref="D1067:D1073"/>
    <mergeCell ref="E1067:E1073"/>
    <mergeCell ref="F1067:F1073"/>
    <mergeCell ref="B1038:B1039"/>
    <mergeCell ref="C1038:C1039"/>
    <mergeCell ref="D1038:D1039"/>
    <mergeCell ref="E1038:E1039"/>
    <mergeCell ref="F1038:F1039"/>
    <mergeCell ref="A1038:A1039"/>
    <mergeCell ref="A1040:A1042"/>
    <mergeCell ref="B1040:B1042"/>
    <mergeCell ref="C1040:C1042"/>
    <mergeCell ref="D1040:D1042"/>
    <mergeCell ref="E1040:E1042"/>
    <mergeCell ref="F1040:F1042"/>
    <mergeCell ref="D1046:D1052"/>
    <mergeCell ref="E1046:E1052"/>
    <mergeCell ref="A1043:A1045"/>
    <mergeCell ref="B1043:B1045"/>
    <mergeCell ref="C1043:C1045"/>
    <mergeCell ref="D1043:D1045"/>
    <mergeCell ref="E1043:E1045"/>
    <mergeCell ref="F1043:F1045"/>
    <mergeCell ref="A1046:A1052"/>
    <mergeCell ref="F1046:F1052"/>
    <mergeCell ref="B1046:B1052"/>
    <mergeCell ref="C1046:C1052"/>
    <mergeCell ref="B1027:B1029"/>
    <mergeCell ref="C1027:C1029"/>
    <mergeCell ref="D1027:D1029"/>
    <mergeCell ref="E1027:E1029"/>
    <mergeCell ref="F1027:F1029"/>
    <mergeCell ref="A1027:A1029"/>
    <mergeCell ref="A1030:A1032"/>
    <mergeCell ref="B1030:B1032"/>
    <mergeCell ref="C1030:C1032"/>
    <mergeCell ref="D1030:D1032"/>
    <mergeCell ref="E1030:E1032"/>
    <mergeCell ref="F1030:F1032"/>
    <mergeCell ref="D1036:D1037"/>
    <mergeCell ref="E1036:E1037"/>
    <mergeCell ref="A1033:A1034"/>
    <mergeCell ref="B1033:B1034"/>
    <mergeCell ref="C1033:C1034"/>
    <mergeCell ref="D1033:D1034"/>
    <mergeCell ref="E1033:E1034"/>
    <mergeCell ref="F1033:F1034"/>
    <mergeCell ref="A1036:A1037"/>
    <mergeCell ref="F1036:F1037"/>
    <mergeCell ref="B1036:B1037"/>
    <mergeCell ref="C1036:C1037"/>
    <mergeCell ref="B1014:B1017"/>
    <mergeCell ref="C1014:C1017"/>
    <mergeCell ref="F1014:F1017"/>
    <mergeCell ref="A1020:A1021"/>
    <mergeCell ref="B1020:B1021"/>
    <mergeCell ref="C1020:C1021"/>
    <mergeCell ref="D1020:D1021"/>
    <mergeCell ref="D1025:D1026"/>
    <mergeCell ref="E1025:E1026"/>
    <mergeCell ref="A1023:A1024"/>
    <mergeCell ref="B1023:B1024"/>
    <mergeCell ref="C1023:C1024"/>
    <mergeCell ref="D1023:D1024"/>
    <mergeCell ref="E1023:E1024"/>
    <mergeCell ref="F1023:F1024"/>
    <mergeCell ref="A1025:A1026"/>
    <mergeCell ref="F1025:F1026"/>
    <mergeCell ref="B1025:B1026"/>
    <mergeCell ref="C1025:C1026"/>
    <mergeCell ref="A1001:A1006"/>
    <mergeCell ref="B1001:B1006"/>
    <mergeCell ref="C1001:C1006"/>
    <mergeCell ref="D1001:D1006"/>
    <mergeCell ref="E1001:E1006"/>
    <mergeCell ref="F1001:F1006"/>
    <mergeCell ref="D1014:D1017"/>
    <mergeCell ref="E1014:E1017"/>
    <mergeCell ref="A1007:A1012"/>
    <mergeCell ref="B1007:B1012"/>
    <mergeCell ref="C1007:C1012"/>
    <mergeCell ref="D1007:D1012"/>
    <mergeCell ref="E1007:E1012"/>
    <mergeCell ref="F1007:F1012"/>
    <mergeCell ref="A1014:A1017"/>
    <mergeCell ref="B947:B951"/>
    <mergeCell ref="C947:C951"/>
    <mergeCell ref="B952:B957"/>
    <mergeCell ref="C952:C957"/>
    <mergeCell ref="D952:D957"/>
    <mergeCell ref="E952:E957"/>
    <mergeCell ref="F952:F957"/>
    <mergeCell ref="A952:A957"/>
    <mergeCell ref="A958:A965"/>
    <mergeCell ref="B958:B965"/>
    <mergeCell ref="C958:C965"/>
    <mergeCell ref="D958:D965"/>
    <mergeCell ref="E958:E965"/>
    <mergeCell ref="F958:F965"/>
    <mergeCell ref="E985:E989"/>
    <mergeCell ref="F985:F989"/>
    <mergeCell ref="A990:A994"/>
    <mergeCell ref="F990:F994"/>
    <mergeCell ref="D990:D994"/>
    <mergeCell ref="E990:E994"/>
    <mergeCell ref="L990:L994"/>
    <mergeCell ref="L995:L1000"/>
    <mergeCell ref="L1001:L1006"/>
    <mergeCell ref="L1007:L1012"/>
    <mergeCell ref="L1014:L1017"/>
    <mergeCell ref="L1038:L1039"/>
    <mergeCell ref="L1040:L1042"/>
    <mergeCell ref="L1043:L1045"/>
    <mergeCell ref="L1046:L1052"/>
    <mergeCell ref="L1053:L1059"/>
    <mergeCell ref="L1060:L1066"/>
    <mergeCell ref="L1020:L1021"/>
    <mergeCell ref="L1023:L1024"/>
    <mergeCell ref="L1025:L1026"/>
    <mergeCell ref="L1027:L1029"/>
    <mergeCell ref="L1030:L1032"/>
    <mergeCell ref="L1033:L1034"/>
    <mergeCell ref="L1036:L1037"/>
    <mergeCell ref="E1020:E1021"/>
    <mergeCell ref="F1020:F1021"/>
    <mergeCell ref="B990:B994"/>
    <mergeCell ref="C990:C994"/>
    <mergeCell ref="B995:B1000"/>
    <mergeCell ref="C995:C1000"/>
    <mergeCell ref="D995:D1000"/>
    <mergeCell ref="E995:E1000"/>
    <mergeCell ref="F995:F1000"/>
    <mergeCell ref="A995:A1000"/>
    <mergeCell ref="D970:D974"/>
    <mergeCell ref="E970:E974"/>
    <mergeCell ref="L970:L974"/>
    <mergeCell ref="L975:L979"/>
    <mergeCell ref="L980:L984"/>
    <mergeCell ref="L985:L989"/>
    <mergeCell ref="A966:A969"/>
    <mergeCell ref="B966:B969"/>
    <mergeCell ref="C966:C969"/>
    <mergeCell ref="D966:D969"/>
    <mergeCell ref="E966:E969"/>
    <mergeCell ref="F966:F969"/>
    <mergeCell ref="A970:A974"/>
    <mergeCell ref="F970:F974"/>
    <mergeCell ref="B970:B974"/>
    <mergeCell ref="C970:C974"/>
    <mergeCell ref="B975:B979"/>
    <mergeCell ref="C975:C979"/>
    <mergeCell ref="D975:D979"/>
    <mergeCell ref="E975:E979"/>
    <mergeCell ref="F975:F979"/>
    <mergeCell ref="A975:A979"/>
    <mergeCell ref="A980:A984"/>
    <mergeCell ref="B980:B984"/>
    <mergeCell ref="C980:C984"/>
    <mergeCell ref="D980:D984"/>
    <mergeCell ref="E980:E984"/>
    <mergeCell ref="F980:F984"/>
    <mergeCell ref="A985:A989"/>
    <mergeCell ref="B985:B989"/>
    <mergeCell ref="C985:C989"/>
    <mergeCell ref="D985:D989"/>
    <mergeCell ref="A937:A940"/>
    <mergeCell ref="B937:B940"/>
    <mergeCell ref="C937:C940"/>
    <mergeCell ref="D937:D940"/>
    <mergeCell ref="E937:E940"/>
    <mergeCell ref="F937:F940"/>
    <mergeCell ref="L942:L945"/>
    <mergeCell ref="D947:D951"/>
    <mergeCell ref="E947:E951"/>
    <mergeCell ref="L947:L951"/>
    <mergeCell ref="L952:L957"/>
    <mergeCell ref="L958:L965"/>
    <mergeCell ref="L966:L969"/>
    <mergeCell ref="A942:A945"/>
    <mergeCell ref="B942:B945"/>
    <mergeCell ref="C942:C945"/>
    <mergeCell ref="D942:D945"/>
    <mergeCell ref="E942:E945"/>
    <mergeCell ref="F942:F945"/>
    <mergeCell ref="A947:A951"/>
    <mergeCell ref="F947:F951"/>
    <mergeCell ref="D924:D929"/>
    <mergeCell ref="E924:E929"/>
    <mergeCell ref="A919:A923"/>
    <mergeCell ref="B919:B923"/>
    <mergeCell ref="C919:C923"/>
    <mergeCell ref="D919:D923"/>
    <mergeCell ref="E919:E923"/>
    <mergeCell ref="F919:F923"/>
    <mergeCell ref="A924:A929"/>
    <mergeCell ref="F924:F929"/>
    <mergeCell ref="B924:B929"/>
    <mergeCell ref="C924:C929"/>
    <mergeCell ref="B930:B936"/>
    <mergeCell ref="C930:C936"/>
    <mergeCell ref="D930:D936"/>
    <mergeCell ref="E930:E936"/>
    <mergeCell ref="F930:F936"/>
    <mergeCell ref="A930:A936"/>
    <mergeCell ref="B897:B900"/>
    <mergeCell ref="C897:C900"/>
    <mergeCell ref="D897:D900"/>
    <mergeCell ref="E897:E900"/>
    <mergeCell ref="F897:F900"/>
    <mergeCell ref="A902:A907"/>
    <mergeCell ref="F902:F907"/>
    <mergeCell ref="B902:B907"/>
    <mergeCell ref="C902:C907"/>
    <mergeCell ref="B908:B913"/>
    <mergeCell ref="C908:C913"/>
    <mergeCell ref="D908:D913"/>
    <mergeCell ref="E908:E913"/>
    <mergeCell ref="F908:F913"/>
    <mergeCell ref="A908:A913"/>
    <mergeCell ref="A914:A917"/>
    <mergeCell ref="B914:B917"/>
    <mergeCell ref="C914:C917"/>
    <mergeCell ref="D914:D917"/>
    <mergeCell ref="E914:E917"/>
    <mergeCell ref="F914:F917"/>
    <mergeCell ref="L866:L870"/>
    <mergeCell ref="L871:L875"/>
    <mergeCell ref="L876:L880"/>
    <mergeCell ref="L881:L885"/>
    <mergeCell ref="L886:L891"/>
    <mergeCell ref="L930:L936"/>
    <mergeCell ref="L937:L940"/>
    <mergeCell ref="L892:L895"/>
    <mergeCell ref="L897:L900"/>
    <mergeCell ref="L902:L907"/>
    <mergeCell ref="L908:L913"/>
    <mergeCell ref="L914:L917"/>
    <mergeCell ref="L919:L923"/>
    <mergeCell ref="L924:L929"/>
    <mergeCell ref="B886:B891"/>
    <mergeCell ref="C886:C891"/>
    <mergeCell ref="D886:D891"/>
    <mergeCell ref="E886:E891"/>
    <mergeCell ref="F886:F891"/>
    <mergeCell ref="E871:E875"/>
    <mergeCell ref="F871:F875"/>
    <mergeCell ref="B866:B870"/>
    <mergeCell ref="C866:C870"/>
    <mergeCell ref="F866:F870"/>
    <mergeCell ref="B871:B875"/>
    <mergeCell ref="C871:C875"/>
    <mergeCell ref="D871:D875"/>
    <mergeCell ref="D881:D885"/>
    <mergeCell ref="E881:E885"/>
    <mergeCell ref="B876:B880"/>
    <mergeCell ref="C876:C880"/>
    <mergeCell ref="D876:D880"/>
    <mergeCell ref="L845:L851"/>
    <mergeCell ref="L852:L855"/>
    <mergeCell ref="L856:L860"/>
    <mergeCell ref="L861:L865"/>
    <mergeCell ref="A839:A844"/>
    <mergeCell ref="B839:B844"/>
    <mergeCell ref="C839:C844"/>
    <mergeCell ref="D839:D844"/>
    <mergeCell ref="E839:E844"/>
    <mergeCell ref="F839:F844"/>
    <mergeCell ref="A845:A851"/>
    <mergeCell ref="F845:F851"/>
    <mergeCell ref="A861:A865"/>
    <mergeCell ref="B861:B865"/>
    <mergeCell ref="C861:C865"/>
    <mergeCell ref="D861:D865"/>
    <mergeCell ref="E861:E865"/>
    <mergeCell ref="F861:F865"/>
    <mergeCell ref="B845:B851"/>
    <mergeCell ref="C845:C851"/>
    <mergeCell ref="E856:E860"/>
    <mergeCell ref="F856:F860"/>
    <mergeCell ref="E809:E814"/>
    <mergeCell ref="F809:F814"/>
    <mergeCell ref="A809:A814"/>
    <mergeCell ref="A815:A818"/>
    <mergeCell ref="B815:B818"/>
    <mergeCell ref="C815:C818"/>
    <mergeCell ref="D815:D818"/>
    <mergeCell ref="E815:E818"/>
    <mergeCell ref="F815:F818"/>
    <mergeCell ref="A886:A891"/>
    <mergeCell ref="A892:A895"/>
    <mergeCell ref="B892:B895"/>
    <mergeCell ref="C892:C895"/>
    <mergeCell ref="D892:D895"/>
    <mergeCell ref="E892:E895"/>
    <mergeCell ref="F892:F895"/>
    <mergeCell ref="D902:D907"/>
    <mergeCell ref="E902:E907"/>
    <mergeCell ref="A897:A900"/>
    <mergeCell ref="D845:D851"/>
    <mergeCell ref="E845:E851"/>
    <mergeCell ref="A871:A875"/>
    <mergeCell ref="A876:A880"/>
    <mergeCell ref="E876:E880"/>
    <mergeCell ref="F876:F880"/>
    <mergeCell ref="A881:A885"/>
    <mergeCell ref="F881:F885"/>
    <mergeCell ref="B881:B885"/>
    <mergeCell ref="C881:C885"/>
    <mergeCell ref="A866:A870"/>
    <mergeCell ref="D866:D870"/>
    <mergeCell ref="E866:E870"/>
    <mergeCell ref="L804:L805"/>
    <mergeCell ref="A804:A805"/>
    <mergeCell ref="B804:B805"/>
    <mergeCell ref="C804:C805"/>
    <mergeCell ref="D804:D805"/>
    <mergeCell ref="E804:E805"/>
    <mergeCell ref="F804:F805"/>
    <mergeCell ref="A806:A808"/>
    <mergeCell ref="F806:F808"/>
    <mergeCell ref="B852:B855"/>
    <mergeCell ref="C852:C855"/>
    <mergeCell ref="D852:D855"/>
    <mergeCell ref="E852:E855"/>
    <mergeCell ref="F852:F855"/>
    <mergeCell ref="A852:A855"/>
    <mergeCell ref="A856:A860"/>
    <mergeCell ref="B856:B860"/>
    <mergeCell ref="C856:C860"/>
    <mergeCell ref="D856:D860"/>
    <mergeCell ref="L839:L844"/>
    <mergeCell ref="D806:D808"/>
    <mergeCell ref="E806:E808"/>
    <mergeCell ref="L806:L808"/>
    <mergeCell ref="L809:L814"/>
    <mergeCell ref="L815:L818"/>
    <mergeCell ref="L819:L823"/>
    <mergeCell ref="L824:L827"/>
    <mergeCell ref="B806:B808"/>
    <mergeCell ref="C806:C808"/>
    <mergeCell ref="B809:B814"/>
    <mergeCell ref="C809:C814"/>
    <mergeCell ref="D809:D814"/>
    <mergeCell ref="A785:A786"/>
    <mergeCell ref="L829:L832"/>
    <mergeCell ref="L834:L838"/>
    <mergeCell ref="B824:B827"/>
    <mergeCell ref="C824:C827"/>
    <mergeCell ref="B829:B832"/>
    <mergeCell ref="C829:C832"/>
    <mergeCell ref="D829:D832"/>
    <mergeCell ref="E829:E832"/>
    <mergeCell ref="F829:F832"/>
    <mergeCell ref="A829:A832"/>
    <mergeCell ref="A834:A838"/>
    <mergeCell ref="B834:B838"/>
    <mergeCell ref="C834:C838"/>
    <mergeCell ref="D834:D838"/>
    <mergeCell ref="E834:E838"/>
    <mergeCell ref="F834:F838"/>
    <mergeCell ref="D789:D791"/>
    <mergeCell ref="E789:E791"/>
    <mergeCell ref="D824:D827"/>
    <mergeCell ref="E824:E827"/>
    <mergeCell ref="A819:A823"/>
    <mergeCell ref="B819:B823"/>
    <mergeCell ref="C819:C823"/>
    <mergeCell ref="D819:D823"/>
    <mergeCell ref="E819:E823"/>
    <mergeCell ref="F819:F823"/>
    <mergeCell ref="A824:A827"/>
    <mergeCell ref="F824:F827"/>
    <mergeCell ref="A798:A803"/>
    <mergeCell ref="B798:B803"/>
    <mergeCell ref="C798:C803"/>
    <mergeCell ref="A768:A771"/>
    <mergeCell ref="A787:A788"/>
    <mergeCell ref="B787:B788"/>
    <mergeCell ref="C787:C788"/>
    <mergeCell ref="D787:D788"/>
    <mergeCell ref="E787:E788"/>
    <mergeCell ref="F787:F788"/>
    <mergeCell ref="A789:A791"/>
    <mergeCell ref="F789:F791"/>
    <mergeCell ref="B789:B791"/>
    <mergeCell ref="C789:C791"/>
    <mergeCell ref="B792:B797"/>
    <mergeCell ref="C792:C797"/>
    <mergeCell ref="D792:D797"/>
    <mergeCell ref="E792:E797"/>
    <mergeCell ref="F792:F797"/>
    <mergeCell ref="A792:A797"/>
    <mergeCell ref="B776:B779"/>
    <mergeCell ref="C776:C779"/>
    <mergeCell ref="D776:D779"/>
    <mergeCell ref="E776:E779"/>
    <mergeCell ref="F776:F779"/>
    <mergeCell ref="A780:A781"/>
    <mergeCell ref="F780:F781"/>
    <mergeCell ref="B780:B781"/>
    <mergeCell ref="C780:C781"/>
    <mergeCell ref="B782:B784"/>
    <mergeCell ref="C782:C784"/>
    <mergeCell ref="D782:D784"/>
    <mergeCell ref="E782:E784"/>
    <mergeCell ref="F782:F784"/>
    <mergeCell ref="A782:A784"/>
    <mergeCell ref="E744:E747"/>
    <mergeCell ref="F744:F747"/>
    <mergeCell ref="E756:E759"/>
    <mergeCell ref="F756:F759"/>
    <mergeCell ref="B752:B755"/>
    <mergeCell ref="C752:C755"/>
    <mergeCell ref="F752:F755"/>
    <mergeCell ref="A756:A759"/>
    <mergeCell ref="B756:B759"/>
    <mergeCell ref="C756:C759"/>
    <mergeCell ref="D756:D759"/>
    <mergeCell ref="D764:D767"/>
    <mergeCell ref="E764:E767"/>
    <mergeCell ref="A760:A763"/>
    <mergeCell ref="B760:B763"/>
    <mergeCell ref="C760:C763"/>
    <mergeCell ref="D760:D763"/>
    <mergeCell ref="E760:E763"/>
    <mergeCell ref="F760:F763"/>
    <mergeCell ref="A764:A767"/>
    <mergeCell ref="F764:F767"/>
    <mergeCell ref="B764:B767"/>
    <mergeCell ref="C764:C767"/>
    <mergeCell ref="A752:A755"/>
    <mergeCell ref="D752:D755"/>
    <mergeCell ref="E752:E755"/>
    <mergeCell ref="L752:L755"/>
    <mergeCell ref="L756:L759"/>
    <mergeCell ref="L760:L763"/>
    <mergeCell ref="L764:L767"/>
    <mergeCell ref="L768:L771"/>
    <mergeCell ref="L792:L797"/>
    <mergeCell ref="L798:L803"/>
    <mergeCell ref="L772:L775"/>
    <mergeCell ref="L776:L779"/>
    <mergeCell ref="L780:L781"/>
    <mergeCell ref="L782:L784"/>
    <mergeCell ref="L785:L786"/>
    <mergeCell ref="L787:L788"/>
    <mergeCell ref="L789:L791"/>
    <mergeCell ref="B768:B771"/>
    <mergeCell ref="C768:C771"/>
    <mergeCell ref="D768:D771"/>
    <mergeCell ref="E768:E771"/>
    <mergeCell ref="F768:F771"/>
    <mergeCell ref="B785:B786"/>
    <mergeCell ref="C785:C786"/>
    <mergeCell ref="D785:D786"/>
    <mergeCell ref="E785:E786"/>
    <mergeCell ref="F785:F786"/>
    <mergeCell ref="D798:D803"/>
    <mergeCell ref="E798:E803"/>
    <mergeCell ref="F798:F803"/>
    <mergeCell ref="A772:A775"/>
    <mergeCell ref="B772:B775"/>
    <mergeCell ref="C772:C775"/>
    <mergeCell ref="D772:D775"/>
    <mergeCell ref="E772:E775"/>
    <mergeCell ref="F772:F775"/>
    <mergeCell ref="D780:D781"/>
    <mergeCell ref="E780:E781"/>
    <mergeCell ref="A776:A779"/>
    <mergeCell ref="D736:D739"/>
    <mergeCell ref="E736:E739"/>
    <mergeCell ref="L736:L739"/>
    <mergeCell ref="L740:L743"/>
    <mergeCell ref="L744:L747"/>
    <mergeCell ref="L748:L751"/>
    <mergeCell ref="A732:A735"/>
    <mergeCell ref="B732:B735"/>
    <mergeCell ref="C732:C735"/>
    <mergeCell ref="D732:D735"/>
    <mergeCell ref="E732:E735"/>
    <mergeCell ref="F732:F735"/>
    <mergeCell ref="A736:A739"/>
    <mergeCell ref="F736:F739"/>
    <mergeCell ref="A748:A751"/>
    <mergeCell ref="B748:B751"/>
    <mergeCell ref="C748:C751"/>
    <mergeCell ref="D748:D751"/>
    <mergeCell ref="E748:E751"/>
    <mergeCell ref="F748:F751"/>
    <mergeCell ref="B736:B739"/>
    <mergeCell ref="C736:C739"/>
    <mergeCell ref="B740:B743"/>
    <mergeCell ref="C740:C743"/>
    <mergeCell ref="D740:D743"/>
    <mergeCell ref="E740:E743"/>
    <mergeCell ref="F740:F743"/>
    <mergeCell ref="A740:A743"/>
    <mergeCell ref="A744:A747"/>
    <mergeCell ref="B744:B747"/>
    <mergeCell ref="C744:C747"/>
    <mergeCell ref="D744:D747"/>
    <mergeCell ref="D712:D715"/>
    <mergeCell ref="E712:E715"/>
    <mergeCell ref="F712:F715"/>
    <mergeCell ref="D720:D723"/>
    <mergeCell ref="E720:E723"/>
    <mergeCell ref="L720:L723"/>
    <mergeCell ref="L724:L727"/>
    <mergeCell ref="L728:L731"/>
    <mergeCell ref="L732:L735"/>
    <mergeCell ref="A716:A719"/>
    <mergeCell ref="B716:B719"/>
    <mergeCell ref="C716:C719"/>
    <mergeCell ref="D716:D719"/>
    <mergeCell ref="E716:E719"/>
    <mergeCell ref="F716:F719"/>
    <mergeCell ref="A720:A723"/>
    <mergeCell ref="F720:F723"/>
    <mergeCell ref="B720:B723"/>
    <mergeCell ref="C720:C723"/>
    <mergeCell ref="B724:B727"/>
    <mergeCell ref="C724:C727"/>
    <mergeCell ref="D724:D727"/>
    <mergeCell ref="E724:E727"/>
    <mergeCell ref="F724:F727"/>
    <mergeCell ref="A724:A727"/>
    <mergeCell ref="A728:A731"/>
    <mergeCell ref="B728:B731"/>
    <mergeCell ref="C728:C731"/>
    <mergeCell ref="D728:D731"/>
    <mergeCell ref="E728:E731"/>
    <mergeCell ref="F728:F731"/>
    <mergeCell ref="A696:A699"/>
    <mergeCell ref="B696:B699"/>
    <mergeCell ref="C696:C699"/>
    <mergeCell ref="D696:D699"/>
    <mergeCell ref="E696:E699"/>
    <mergeCell ref="F696:F699"/>
    <mergeCell ref="L700:L703"/>
    <mergeCell ref="D704:D707"/>
    <mergeCell ref="E704:E707"/>
    <mergeCell ref="L704:L707"/>
    <mergeCell ref="L708:L711"/>
    <mergeCell ref="L712:L715"/>
    <mergeCell ref="L716:L719"/>
    <mergeCell ref="A700:A703"/>
    <mergeCell ref="B700:B703"/>
    <mergeCell ref="C700:C703"/>
    <mergeCell ref="D700:D703"/>
    <mergeCell ref="E700:E703"/>
    <mergeCell ref="F700:F703"/>
    <mergeCell ref="A704:A707"/>
    <mergeCell ref="F704:F707"/>
    <mergeCell ref="B704:B707"/>
    <mergeCell ref="C704:C707"/>
    <mergeCell ref="B708:B711"/>
    <mergeCell ref="A712:A715"/>
    <mergeCell ref="B712:B715"/>
    <mergeCell ref="C712:C715"/>
    <mergeCell ref="D688:D691"/>
    <mergeCell ref="E688:E691"/>
    <mergeCell ref="A684:A687"/>
    <mergeCell ref="B684:B687"/>
    <mergeCell ref="C684:C687"/>
    <mergeCell ref="D684:D687"/>
    <mergeCell ref="E684:E687"/>
    <mergeCell ref="F684:F687"/>
    <mergeCell ref="A688:A691"/>
    <mergeCell ref="F688:F691"/>
    <mergeCell ref="B688:B691"/>
    <mergeCell ref="C688:C691"/>
    <mergeCell ref="B692:B695"/>
    <mergeCell ref="C692:C695"/>
    <mergeCell ref="D692:D695"/>
    <mergeCell ref="E692:E695"/>
    <mergeCell ref="F692:F695"/>
    <mergeCell ref="A692:A695"/>
    <mergeCell ref="A672:A675"/>
    <mergeCell ref="F672:F675"/>
    <mergeCell ref="B672:B675"/>
    <mergeCell ref="C672:C675"/>
    <mergeCell ref="B676:B679"/>
    <mergeCell ref="C676:C679"/>
    <mergeCell ref="D676:D679"/>
    <mergeCell ref="E676:E679"/>
    <mergeCell ref="F676:F679"/>
    <mergeCell ref="A676:A679"/>
    <mergeCell ref="A680:A683"/>
    <mergeCell ref="B680:B683"/>
    <mergeCell ref="C680:C683"/>
    <mergeCell ref="D680:D683"/>
    <mergeCell ref="E680:E683"/>
    <mergeCell ref="F680:F683"/>
    <mergeCell ref="C708:C711"/>
    <mergeCell ref="D708:D711"/>
    <mergeCell ref="E708:E711"/>
    <mergeCell ref="F708:F711"/>
    <mergeCell ref="A708:A711"/>
    <mergeCell ref="E636:E639"/>
    <mergeCell ref="F636:F639"/>
    <mergeCell ref="E648:E651"/>
    <mergeCell ref="F648:F651"/>
    <mergeCell ref="B644:B647"/>
    <mergeCell ref="C644:C647"/>
    <mergeCell ref="F644:F647"/>
    <mergeCell ref="A648:A651"/>
    <mergeCell ref="B648:B651"/>
    <mergeCell ref="C648:C651"/>
    <mergeCell ref="D648:D651"/>
    <mergeCell ref="D656:D659"/>
    <mergeCell ref="E656:E659"/>
    <mergeCell ref="A652:A655"/>
    <mergeCell ref="B652:B655"/>
    <mergeCell ref="C652:C655"/>
    <mergeCell ref="D652:D655"/>
    <mergeCell ref="E652:E655"/>
    <mergeCell ref="F652:F655"/>
    <mergeCell ref="A656:A659"/>
    <mergeCell ref="F656:F659"/>
    <mergeCell ref="B656:B659"/>
    <mergeCell ref="C656:C659"/>
    <mergeCell ref="A644:A647"/>
    <mergeCell ref="D644:D647"/>
    <mergeCell ref="E644:E647"/>
    <mergeCell ref="L644:L647"/>
    <mergeCell ref="L648:L651"/>
    <mergeCell ref="L652:L655"/>
    <mergeCell ref="L656:L659"/>
    <mergeCell ref="L660:L663"/>
    <mergeCell ref="L692:L695"/>
    <mergeCell ref="L696:L699"/>
    <mergeCell ref="L664:L667"/>
    <mergeCell ref="L668:L671"/>
    <mergeCell ref="L672:L675"/>
    <mergeCell ref="L676:L679"/>
    <mergeCell ref="L680:L683"/>
    <mergeCell ref="L684:L687"/>
    <mergeCell ref="L688:L691"/>
    <mergeCell ref="B660:B663"/>
    <mergeCell ref="C660:C663"/>
    <mergeCell ref="D660:D663"/>
    <mergeCell ref="E660:E663"/>
    <mergeCell ref="F660:F663"/>
    <mergeCell ref="B668:B671"/>
    <mergeCell ref="C668:C671"/>
    <mergeCell ref="D668:D671"/>
    <mergeCell ref="E668:E671"/>
    <mergeCell ref="F668:F671"/>
    <mergeCell ref="A660:A663"/>
    <mergeCell ref="A664:A667"/>
    <mergeCell ref="B664:B667"/>
    <mergeCell ref="C664:C667"/>
    <mergeCell ref="D664:D667"/>
    <mergeCell ref="E664:E667"/>
    <mergeCell ref="F664:F667"/>
    <mergeCell ref="D672:D675"/>
    <mergeCell ref="E672:E675"/>
    <mergeCell ref="A668:A671"/>
    <mergeCell ref="D628:D631"/>
    <mergeCell ref="E628:E631"/>
    <mergeCell ref="L628:L631"/>
    <mergeCell ref="L632:L635"/>
    <mergeCell ref="L636:L639"/>
    <mergeCell ref="L640:L643"/>
    <mergeCell ref="A624:A627"/>
    <mergeCell ref="B624:B627"/>
    <mergeCell ref="C624:C627"/>
    <mergeCell ref="D624:D627"/>
    <mergeCell ref="E624:E627"/>
    <mergeCell ref="F624:F627"/>
    <mergeCell ref="A628:A631"/>
    <mergeCell ref="F628:F631"/>
    <mergeCell ref="A640:A643"/>
    <mergeCell ref="B640:B643"/>
    <mergeCell ref="C640:C643"/>
    <mergeCell ref="D640:D643"/>
    <mergeCell ref="E640:E643"/>
    <mergeCell ref="F640:F643"/>
    <mergeCell ref="B628:B631"/>
    <mergeCell ref="C628:C631"/>
    <mergeCell ref="B632:B635"/>
    <mergeCell ref="C632:C635"/>
    <mergeCell ref="D632:D635"/>
    <mergeCell ref="E632:E635"/>
    <mergeCell ref="F632:F635"/>
    <mergeCell ref="A632:A635"/>
    <mergeCell ref="A636:A639"/>
    <mergeCell ref="B636:B639"/>
    <mergeCell ref="C636:C639"/>
    <mergeCell ref="D636:D639"/>
    <mergeCell ref="D604:D607"/>
    <mergeCell ref="E604:E607"/>
    <mergeCell ref="F604:F607"/>
    <mergeCell ref="D612:D615"/>
    <mergeCell ref="E612:E615"/>
    <mergeCell ref="L612:L615"/>
    <mergeCell ref="L616:L619"/>
    <mergeCell ref="L620:L623"/>
    <mergeCell ref="L624:L627"/>
    <mergeCell ref="A608:A611"/>
    <mergeCell ref="B608:B611"/>
    <mergeCell ref="C608:C611"/>
    <mergeCell ref="D608:D611"/>
    <mergeCell ref="E608:E611"/>
    <mergeCell ref="F608:F611"/>
    <mergeCell ref="A612:A615"/>
    <mergeCell ref="F612:F615"/>
    <mergeCell ref="B612:B615"/>
    <mergeCell ref="C612:C615"/>
    <mergeCell ref="B616:B619"/>
    <mergeCell ref="C616:C619"/>
    <mergeCell ref="D616:D619"/>
    <mergeCell ref="E616:E619"/>
    <mergeCell ref="F616:F619"/>
    <mergeCell ref="A616:A619"/>
    <mergeCell ref="A620:A623"/>
    <mergeCell ref="B620:B623"/>
    <mergeCell ref="C620:C623"/>
    <mergeCell ref="D620:D623"/>
    <mergeCell ref="E620:E623"/>
    <mergeCell ref="F620:F623"/>
    <mergeCell ref="A588:A591"/>
    <mergeCell ref="B588:B591"/>
    <mergeCell ref="C588:C591"/>
    <mergeCell ref="D588:D591"/>
    <mergeCell ref="E588:E591"/>
    <mergeCell ref="F588:F591"/>
    <mergeCell ref="L592:L595"/>
    <mergeCell ref="D596:D599"/>
    <mergeCell ref="E596:E599"/>
    <mergeCell ref="L596:L599"/>
    <mergeCell ref="L600:L603"/>
    <mergeCell ref="L604:L607"/>
    <mergeCell ref="L608:L611"/>
    <mergeCell ref="A592:A595"/>
    <mergeCell ref="B592:B595"/>
    <mergeCell ref="C592:C595"/>
    <mergeCell ref="D592:D595"/>
    <mergeCell ref="E592:E595"/>
    <mergeCell ref="F592:F595"/>
    <mergeCell ref="A596:A599"/>
    <mergeCell ref="F596:F599"/>
    <mergeCell ref="B596:B599"/>
    <mergeCell ref="C596:C599"/>
    <mergeCell ref="A604:A607"/>
    <mergeCell ref="B604:B607"/>
    <mergeCell ref="C604:C607"/>
    <mergeCell ref="D580:D583"/>
    <mergeCell ref="E580:E583"/>
    <mergeCell ref="A576:A579"/>
    <mergeCell ref="B576:B579"/>
    <mergeCell ref="C576:C579"/>
    <mergeCell ref="D576:D579"/>
    <mergeCell ref="E576:E579"/>
    <mergeCell ref="F576:F579"/>
    <mergeCell ref="A580:A583"/>
    <mergeCell ref="F580:F583"/>
    <mergeCell ref="B580:B583"/>
    <mergeCell ref="C580:C583"/>
    <mergeCell ref="B584:B587"/>
    <mergeCell ref="C584:C587"/>
    <mergeCell ref="D584:D587"/>
    <mergeCell ref="E584:E587"/>
    <mergeCell ref="F584:F587"/>
    <mergeCell ref="A584:A587"/>
    <mergeCell ref="A564:A567"/>
    <mergeCell ref="F564:F567"/>
    <mergeCell ref="B564:B567"/>
    <mergeCell ref="C564:C567"/>
    <mergeCell ref="B568:B571"/>
    <mergeCell ref="C568:C571"/>
    <mergeCell ref="D568:D571"/>
    <mergeCell ref="E568:E571"/>
    <mergeCell ref="F568:F571"/>
    <mergeCell ref="A568:A571"/>
    <mergeCell ref="A572:A575"/>
    <mergeCell ref="B572:B575"/>
    <mergeCell ref="C572:C575"/>
    <mergeCell ref="D572:D575"/>
    <mergeCell ref="E572:E575"/>
    <mergeCell ref="F572:F575"/>
    <mergeCell ref="B600:B603"/>
    <mergeCell ref="C600:C603"/>
    <mergeCell ref="D600:D603"/>
    <mergeCell ref="E600:E603"/>
    <mergeCell ref="F600:F603"/>
    <mergeCell ref="A600:A603"/>
    <mergeCell ref="E528:E531"/>
    <mergeCell ref="F528:F531"/>
    <mergeCell ref="E540:E543"/>
    <mergeCell ref="F540:F543"/>
    <mergeCell ref="B536:B539"/>
    <mergeCell ref="C536:C539"/>
    <mergeCell ref="F536:F539"/>
    <mergeCell ref="A540:A543"/>
    <mergeCell ref="B540:B543"/>
    <mergeCell ref="C540:C543"/>
    <mergeCell ref="D540:D543"/>
    <mergeCell ref="D548:D551"/>
    <mergeCell ref="E548:E551"/>
    <mergeCell ref="A544:A547"/>
    <mergeCell ref="B544:B547"/>
    <mergeCell ref="C544:C547"/>
    <mergeCell ref="D544:D547"/>
    <mergeCell ref="E544:E547"/>
    <mergeCell ref="F544:F547"/>
    <mergeCell ref="A548:A551"/>
    <mergeCell ref="F548:F551"/>
    <mergeCell ref="B548:B551"/>
    <mergeCell ref="C548:C551"/>
    <mergeCell ref="A536:A539"/>
    <mergeCell ref="D536:D539"/>
    <mergeCell ref="E536:E539"/>
    <mergeCell ref="L536:L539"/>
    <mergeCell ref="L540:L543"/>
    <mergeCell ref="L544:L547"/>
    <mergeCell ref="L548:L551"/>
    <mergeCell ref="L552:L555"/>
    <mergeCell ref="L584:L587"/>
    <mergeCell ref="L588:L591"/>
    <mergeCell ref="L556:L559"/>
    <mergeCell ref="L560:L563"/>
    <mergeCell ref="L564:L567"/>
    <mergeCell ref="L568:L571"/>
    <mergeCell ref="L572:L575"/>
    <mergeCell ref="L576:L579"/>
    <mergeCell ref="L580:L583"/>
    <mergeCell ref="B552:B555"/>
    <mergeCell ref="C552:C555"/>
    <mergeCell ref="D552:D555"/>
    <mergeCell ref="E552:E555"/>
    <mergeCell ref="F552:F555"/>
    <mergeCell ref="B560:B563"/>
    <mergeCell ref="C560:C563"/>
    <mergeCell ref="D560:D563"/>
    <mergeCell ref="E560:E563"/>
    <mergeCell ref="F560:F563"/>
    <mergeCell ref="A552:A555"/>
    <mergeCell ref="A556:A559"/>
    <mergeCell ref="B556:B559"/>
    <mergeCell ref="C556:C559"/>
    <mergeCell ref="D556:D559"/>
    <mergeCell ref="E556:E559"/>
    <mergeCell ref="F556:F559"/>
    <mergeCell ref="D564:D567"/>
    <mergeCell ref="E564:E567"/>
    <mergeCell ref="A560:A563"/>
    <mergeCell ref="D520:D523"/>
    <mergeCell ref="E520:E523"/>
    <mergeCell ref="L520:L523"/>
    <mergeCell ref="L524:L527"/>
    <mergeCell ref="L528:L531"/>
    <mergeCell ref="L532:L535"/>
    <mergeCell ref="A516:A519"/>
    <mergeCell ref="B516:B519"/>
    <mergeCell ref="C516:C519"/>
    <mergeCell ref="D516:D519"/>
    <mergeCell ref="E516:E519"/>
    <mergeCell ref="F516:F519"/>
    <mergeCell ref="A520:A523"/>
    <mergeCell ref="F520:F523"/>
    <mergeCell ref="A532:A535"/>
    <mergeCell ref="B532:B535"/>
    <mergeCell ref="C532:C535"/>
    <mergeCell ref="D532:D535"/>
    <mergeCell ref="E532:E535"/>
    <mergeCell ref="F532:F535"/>
    <mergeCell ref="B520:B523"/>
    <mergeCell ref="C520:C523"/>
    <mergeCell ref="B524:B527"/>
    <mergeCell ref="C524:C527"/>
    <mergeCell ref="D524:D527"/>
    <mergeCell ref="E524:E527"/>
    <mergeCell ref="F524:F527"/>
    <mergeCell ref="A524:A527"/>
    <mergeCell ref="A528:A531"/>
    <mergeCell ref="B528:B531"/>
    <mergeCell ref="C528:C531"/>
    <mergeCell ref="D528:D531"/>
    <mergeCell ref="D496:D499"/>
    <mergeCell ref="E496:E499"/>
    <mergeCell ref="F496:F499"/>
    <mergeCell ref="D504:D507"/>
    <mergeCell ref="E504:E507"/>
    <mergeCell ref="L504:L507"/>
    <mergeCell ref="L508:L511"/>
    <mergeCell ref="L512:L515"/>
    <mergeCell ref="L516:L519"/>
    <mergeCell ref="A500:A503"/>
    <mergeCell ref="B500:B503"/>
    <mergeCell ref="C500:C503"/>
    <mergeCell ref="D500:D503"/>
    <mergeCell ref="E500:E503"/>
    <mergeCell ref="F500:F503"/>
    <mergeCell ref="A504:A507"/>
    <mergeCell ref="F504:F507"/>
    <mergeCell ref="B504:B507"/>
    <mergeCell ref="C504:C507"/>
    <mergeCell ref="B508:B511"/>
    <mergeCell ref="C508:C511"/>
    <mergeCell ref="D508:D511"/>
    <mergeCell ref="E508:E511"/>
    <mergeCell ref="F508:F511"/>
    <mergeCell ref="A508:A511"/>
    <mergeCell ref="A512:A515"/>
    <mergeCell ref="B512:B515"/>
    <mergeCell ref="C512:C515"/>
    <mergeCell ref="D512:D515"/>
    <mergeCell ref="E512:E515"/>
    <mergeCell ref="F512:F515"/>
    <mergeCell ref="A480:A483"/>
    <mergeCell ref="B480:B483"/>
    <mergeCell ref="C480:C483"/>
    <mergeCell ref="D480:D483"/>
    <mergeCell ref="E480:E483"/>
    <mergeCell ref="F480:F483"/>
    <mergeCell ref="L484:L487"/>
    <mergeCell ref="D488:D491"/>
    <mergeCell ref="E488:E491"/>
    <mergeCell ref="L488:L491"/>
    <mergeCell ref="L492:L495"/>
    <mergeCell ref="L496:L499"/>
    <mergeCell ref="L500:L503"/>
    <mergeCell ref="A484:A487"/>
    <mergeCell ref="B484:B487"/>
    <mergeCell ref="C484:C487"/>
    <mergeCell ref="D484:D487"/>
    <mergeCell ref="E484:E487"/>
    <mergeCell ref="F484:F487"/>
    <mergeCell ref="A488:A491"/>
    <mergeCell ref="F488:F491"/>
    <mergeCell ref="B488:B491"/>
    <mergeCell ref="C488:C491"/>
    <mergeCell ref="B492:B495"/>
    <mergeCell ref="C492:C495"/>
    <mergeCell ref="D492:D495"/>
    <mergeCell ref="E492:E495"/>
    <mergeCell ref="F492:F495"/>
    <mergeCell ref="A492:A495"/>
    <mergeCell ref="A496:A499"/>
    <mergeCell ref="B496:B499"/>
    <mergeCell ref="C496:C499"/>
    <mergeCell ref="D472:D475"/>
    <mergeCell ref="E472:E475"/>
    <mergeCell ref="A468:A471"/>
    <mergeCell ref="B468:B471"/>
    <mergeCell ref="C468:C471"/>
    <mergeCell ref="D468:D471"/>
    <mergeCell ref="E468:E471"/>
    <mergeCell ref="F468:F471"/>
    <mergeCell ref="A472:A475"/>
    <mergeCell ref="F472:F475"/>
    <mergeCell ref="B472:B475"/>
    <mergeCell ref="C472:C475"/>
    <mergeCell ref="B476:B479"/>
    <mergeCell ref="C476:C479"/>
    <mergeCell ref="D476:D479"/>
    <mergeCell ref="E476:E479"/>
    <mergeCell ref="F476:F479"/>
    <mergeCell ref="A476:A479"/>
    <mergeCell ref="C440:C441"/>
    <mergeCell ref="D440:D441"/>
    <mergeCell ref="E440:E441"/>
    <mergeCell ref="F440:F441"/>
    <mergeCell ref="A440:A441"/>
    <mergeCell ref="A442:A443"/>
    <mergeCell ref="B442:B443"/>
    <mergeCell ref="C442:C443"/>
    <mergeCell ref="D442:D443"/>
    <mergeCell ref="E442:E443"/>
    <mergeCell ref="F442:F443"/>
    <mergeCell ref="D446:D447"/>
    <mergeCell ref="E446:E447"/>
    <mergeCell ref="A444:A445"/>
    <mergeCell ref="B444:B445"/>
    <mergeCell ref="C444:C445"/>
    <mergeCell ref="D444:D445"/>
    <mergeCell ref="E444:E445"/>
    <mergeCell ref="F444:F445"/>
    <mergeCell ref="A446:A447"/>
    <mergeCell ref="F446:F447"/>
    <mergeCell ref="B432:B433"/>
    <mergeCell ref="C432:C433"/>
    <mergeCell ref="D432:D433"/>
    <mergeCell ref="E432:E433"/>
    <mergeCell ref="F432:F433"/>
    <mergeCell ref="A432:A433"/>
    <mergeCell ref="A434:A435"/>
    <mergeCell ref="B434:B435"/>
    <mergeCell ref="C434:C435"/>
    <mergeCell ref="D434:D435"/>
    <mergeCell ref="E434:E435"/>
    <mergeCell ref="F434:F435"/>
    <mergeCell ref="D438:D439"/>
    <mergeCell ref="E438:E439"/>
    <mergeCell ref="A436:A437"/>
    <mergeCell ref="B436:B437"/>
    <mergeCell ref="C436:C437"/>
    <mergeCell ref="D436:D437"/>
    <mergeCell ref="E436:E437"/>
    <mergeCell ref="F436:F437"/>
    <mergeCell ref="A438:A439"/>
    <mergeCell ref="F438:F439"/>
    <mergeCell ref="B438:B439"/>
    <mergeCell ref="C438:C439"/>
    <mergeCell ref="D420:D421"/>
    <mergeCell ref="E420:E421"/>
    <mergeCell ref="D422:D423"/>
    <mergeCell ref="E422:E423"/>
    <mergeCell ref="F422:F423"/>
    <mergeCell ref="D424:D425"/>
    <mergeCell ref="E424:E425"/>
    <mergeCell ref="F424:F425"/>
    <mergeCell ref="B420:B421"/>
    <mergeCell ref="C420:C421"/>
    <mergeCell ref="A422:A423"/>
    <mergeCell ref="B422:B423"/>
    <mergeCell ref="C422:C423"/>
    <mergeCell ref="B424:B425"/>
    <mergeCell ref="C424:C425"/>
    <mergeCell ref="D430:D431"/>
    <mergeCell ref="E430:E431"/>
    <mergeCell ref="A428:A429"/>
    <mergeCell ref="B428:B429"/>
    <mergeCell ref="C428:C429"/>
    <mergeCell ref="D428:D429"/>
    <mergeCell ref="E428:E429"/>
    <mergeCell ref="F428:F429"/>
    <mergeCell ref="A430:A431"/>
    <mergeCell ref="F430:F431"/>
    <mergeCell ref="B430:B431"/>
    <mergeCell ref="C430:C431"/>
    <mergeCell ref="F420:F421"/>
    <mergeCell ref="A424:A425"/>
    <mergeCell ref="A426:A427"/>
    <mergeCell ref="B426:B427"/>
    <mergeCell ref="C426:C427"/>
    <mergeCell ref="C399:C402"/>
    <mergeCell ref="D399:D402"/>
    <mergeCell ref="E399:E402"/>
    <mergeCell ref="F399:F402"/>
    <mergeCell ref="A403:A405"/>
    <mergeCell ref="B403:B405"/>
    <mergeCell ref="C403:C405"/>
    <mergeCell ref="D403:D405"/>
    <mergeCell ref="E403:E405"/>
    <mergeCell ref="F403:F405"/>
    <mergeCell ref="B393:B395"/>
    <mergeCell ref="C393:C395"/>
    <mergeCell ref="A396:A398"/>
    <mergeCell ref="B396:B398"/>
    <mergeCell ref="C396:C398"/>
    <mergeCell ref="A399:A402"/>
    <mergeCell ref="B399:B402"/>
    <mergeCell ref="B380:B382"/>
    <mergeCell ref="C380:C382"/>
    <mergeCell ref="D380:D382"/>
    <mergeCell ref="E380:E382"/>
    <mergeCell ref="F380:F382"/>
    <mergeCell ref="A380:A382"/>
    <mergeCell ref="A383:A385"/>
    <mergeCell ref="B383:B385"/>
    <mergeCell ref="C383:C385"/>
    <mergeCell ref="D383:D385"/>
    <mergeCell ref="E383:E385"/>
    <mergeCell ref="F383:F385"/>
    <mergeCell ref="D393:D395"/>
    <mergeCell ref="E393:E395"/>
    <mergeCell ref="D396:D398"/>
    <mergeCell ref="E396:E398"/>
    <mergeCell ref="F396:F398"/>
    <mergeCell ref="A390:A392"/>
    <mergeCell ref="B390:B392"/>
    <mergeCell ref="C390:C392"/>
    <mergeCell ref="D390:D392"/>
    <mergeCell ref="E390:E392"/>
    <mergeCell ref="F390:F392"/>
    <mergeCell ref="A393:A395"/>
    <mergeCell ref="F393:F395"/>
    <mergeCell ref="A386:A389"/>
    <mergeCell ref="B386:B389"/>
    <mergeCell ref="C386:C389"/>
    <mergeCell ref="D386:D389"/>
    <mergeCell ref="E386:E389"/>
    <mergeCell ref="F386:F389"/>
    <mergeCell ref="L426:L427"/>
    <mergeCell ref="L428:L429"/>
    <mergeCell ref="L430:L431"/>
    <mergeCell ref="L432:L433"/>
    <mergeCell ref="L434:L435"/>
    <mergeCell ref="L436:L437"/>
    <mergeCell ref="L438:L439"/>
    <mergeCell ref="L440:L441"/>
    <mergeCell ref="L442:L443"/>
    <mergeCell ref="L444:L445"/>
    <mergeCell ref="L446:L447"/>
    <mergeCell ref="L448:L449"/>
    <mergeCell ref="L468:L471"/>
    <mergeCell ref="L472:L475"/>
    <mergeCell ref="L476:L479"/>
    <mergeCell ref="L480:L483"/>
    <mergeCell ref="L450:L451"/>
    <mergeCell ref="L452:L453"/>
    <mergeCell ref="L454:L455"/>
    <mergeCell ref="L456:L457"/>
    <mergeCell ref="L458:L459"/>
    <mergeCell ref="L460:L463"/>
    <mergeCell ref="L464:L467"/>
    <mergeCell ref="L380:L382"/>
    <mergeCell ref="L383:L385"/>
    <mergeCell ref="L386:L389"/>
    <mergeCell ref="L390:L392"/>
    <mergeCell ref="L393:L395"/>
    <mergeCell ref="L396:L398"/>
    <mergeCell ref="L399:L402"/>
    <mergeCell ref="L403:L405"/>
    <mergeCell ref="L406:L408"/>
    <mergeCell ref="L409:L411"/>
    <mergeCell ref="L412:L413"/>
    <mergeCell ref="L414:L415"/>
    <mergeCell ref="L416:L417"/>
    <mergeCell ref="L418:L419"/>
    <mergeCell ref="L420:L421"/>
    <mergeCell ref="L422:L423"/>
    <mergeCell ref="L424:L425"/>
    <mergeCell ref="D377:D379"/>
    <mergeCell ref="E377:E379"/>
    <mergeCell ref="A373:A376"/>
    <mergeCell ref="B373:B376"/>
    <mergeCell ref="C373:C376"/>
    <mergeCell ref="D373:D376"/>
    <mergeCell ref="E373:E376"/>
    <mergeCell ref="F373:F376"/>
    <mergeCell ref="A377:A379"/>
    <mergeCell ref="F377:F379"/>
    <mergeCell ref="L360:L363"/>
    <mergeCell ref="L364:L366"/>
    <mergeCell ref="L367:L369"/>
    <mergeCell ref="L370:L372"/>
    <mergeCell ref="L373:L376"/>
    <mergeCell ref="L377:L379"/>
    <mergeCell ref="B377:B379"/>
    <mergeCell ref="C377:C379"/>
    <mergeCell ref="D367:D369"/>
    <mergeCell ref="E367:E369"/>
    <mergeCell ref="F367:F369"/>
    <mergeCell ref="A367:A369"/>
    <mergeCell ref="A370:A372"/>
    <mergeCell ref="B370:B372"/>
    <mergeCell ref="C370:C372"/>
    <mergeCell ref="D370:D372"/>
    <mergeCell ref="E370:E372"/>
    <mergeCell ref="F370:F372"/>
    <mergeCell ref="B367:B369"/>
    <mergeCell ref="C367:C369"/>
    <mergeCell ref="A346:A350"/>
    <mergeCell ref="B346:B350"/>
    <mergeCell ref="C346:C350"/>
    <mergeCell ref="D360:D363"/>
    <mergeCell ref="E360:E363"/>
    <mergeCell ref="A38:A40"/>
    <mergeCell ref="B38:B40"/>
    <mergeCell ref="C38:C40"/>
    <mergeCell ref="D38:D40"/>
    <mergeCell ref="E38:E40"/>
    <mergeCell ref="F38:F40"/>
    <mergeCell ref="L38:L40"/>
    <mergeCell ref="A41:A44"/>
    <mergeCell ref="B41:B44"/>
    <mergeCell ref="C41:C44"/>
    <mergeCell ref="D41:D44"/>
    <mergeCell ref="E41:E44"/>
    <mergeCell ref="F41:F44"/>
    <mergeCell ref="L41:L44"/>
    <mergeCell ref="A45:A48"/>
    <mergeCell ref="B45:B48"/>
    <mergeCell ref="C45:C48"/>
    <mergeCell ref="D45:D48"/>
    <mergeCell ref="E45:E48"/>
    <mergeCell ref="F45:F48"/>
    <mergeCell ref="L45:L48"/>
    <mergeCell ref="A273:A286"/>
    <mergeCell ref="B273:B286"/>
    <mergeCell ref="C273:C286"/>
    <mergeCell ref="D273:D286"/>
    <mergeCell ref="A287:A300"/>
    <mergeCell ref="B287:B300"/>
    <mergeCell ref="E33:E34"/>
    <mergeCell ref="F33:F34"/>
    <mergeCell ref="L33:L34"/>
    <mergeCell ref="A35:A36"/>
    <mergeCell ref="B35:B36"/>
    <mergeCell ref="C35:C36"/>
    <mergeCell ref="D35:D36"/>
    <mergeCell ref="E35:E36"/>
    <mergeCell ref="F35:F36"/>
    <mergeCell ref="L35:L36"/>
    <mergeCell ref="A268:A272"/>
    <mergeCell ref="B268:B272"/>
    <mergeCell ref="C268:C272"/>
    <mergeCell ref="D268:D272"/>
    <mergeCell ref="E268:E272"/>
    <mergeCell ref="F268:F272"/>
    <mergeCell ref="L268:L272"/>
    <mergeCell ref="E185:E187"/>
    <mergeCell ref="F185:F187"/>
    <mergeCell ref="L185:L187"/>
    <mergeCell ref="A188:A190"/>
    <mergeCell ref="B188:B190"/>
    <mergeCell ref="C188:C190"/>
    <mergeCell ref="D188:D190"/>
    <mergeCell ref="L70:L71"/>
    <mergeCell ref="A72:A73"/>
    <mergeCell ref="B72:B73"/>
    <mergeCell ref="C72:C73"/>
    <mergeCell ref="D72:D73"/>
    <mergeCell ref="E72:E73"/>
    <mergeCell ref="F72:F73"/>
    <mergeCell ref="L72:L73"/>
    <mergeCell ref="C287:C300"/>
    <mergeCell ref="D287:D300"/>
    <mergeCell ref="E287:E300"/>
    <mergeCell ref="F287:F300"/>
    <mergeCell ref="L287:L300"/>
    <mergeCell ref="A146:A157"/>
    <mergeCell ref="B146:B157"/>
    <mergeCell ref="C146:C157"/>
    <mergeCell ref="D146:D157"/>
    <mergeCell ref="E146:E157"/>
    <mergeCell ref="F146:F157"/>
    <mergeCell ref="L146:L157"/>
    <mergeCell ref="A158:A169"/>
    <mergeCell ref="B158:B169"/>
    <mergeCell ref="C158:C169"/>
    <mergeCell ref="D158:D169"/>
    <mergeCell ref="E158:E169"/>
    <mergeCell ref="F158:F169"/>
    <mergeCell ref="L158:L169"/>
    <mergeCell ref="A265:A267"/>
    <mergeCell ref="B265:B267"/>
    <mergeCell ref="C265:C267"/>
    <mergeCell ref="D265:D267"/>
    <mergeCell ref="E265:E267"/>
    <mergeCell ref="F265:F267"/>
    <mergeCell ref="L265:L267"/>
    <mergeCell ref="A185:A187"/>
    <mergeCell ref="B185:B187"/>
    <mergeCell ref="C185:C187"/>
    <mergeCell ref="D185:D187"/>
    <mergeCell ref="A182:A184"/>
    <mergeCell ref="B182:B184"/>
  </mergeCells>
  <dataValidations count="1">
    <dataValidation type="list" allowBlank="1" showErrorMessage="1" sqref="L1:L7 L9 L11 L13:L15 L17 L19 L21:L23 L25 L27 L29:L31 L33 L35 L37:L38 L41 L45 L49 L53:L54 L56 L62:L64 L66 L68 L70 L72 L74 L76 L80 L84:L85 L89:L90 L94 L98 L102 L106:L108 L110 L113 L117 L119 L122 L126 L128 L131 L134 L146 L158 L170 L182 L185 L188 L191 L194 L201 L208 L211 L214 L217 L220 L223 L226 L229 L232 L235 L238 L241 L244 L247 L250 L253 L256 L259 L262 L265 L268 L273 L287 L301 L327 L332 L337 L341 L346 L351 L355 L358:L360 L364 L367 L370 L373 L377 L380 L383 L386 L390 L393 L396 L399 L403 L406 L409 L412 L414 L416 L418 L420 L422 L424 L426 L428 L430 L432 L434 L436 L438 L440 L442 L444 L446 L448 L450 L452 L454 L456 L458 L460 L464 L468 L472 L476 L480 L484 L488 L492 L496 L500 L504 L508 L512 L516 L520 L524 L528 L532 L536 L540 L544 L548 L552 L556 L560 L564 L568 L572 L576 L580 L584 L588 L592 L596 L600 L604 L608 L612 L616 L620 L624 L628 L632 L636 L640 L644 L648 L652 L656 L660 L664 L668 L672 L676 L680 L684 L688 L692 L696 L700 L704 L708 L712 L716 L720 L724 L728 L732 L736 L740 L744 L748 L752 L756 L760 L764 L768 L772 L776 L780 L782 L785 L787 L789 L792 L798 L804 L806 L809 L815 L819 L824 L828:L829 L833:L834 L839 L845 L852 L856 L861 L866 L871 L876 L881 L886 L892 L896:L897 L901:L902 L908 L914 L918:L919 L924 L930 L937 L941:L942 L946:L947 L952 L958 L966 L970 L975 L980 L985 L990 L995 L1001 L1007 L1013:L1014 L1018:L1020 L1022:L1023 L1025 L1027 L1030 L1033 L1035:L1036 L1038 L1040 L1043 L1046 L1053 L1060 L1067 L1074 L1081 L1088 L1095 L1102 L1108 L1114 L1120 L1126 L1131 L1136 L1141 L1146 L1151 L1156 L1161 L1166:L1168 L1172 L1177 L1182 L1187 L1191 L1196 L1201 L1206 L1210 L1215 L1220 L1225 L1229 L1234 L1239 L1244:L1245 L1247 L1249 L1251 L1253:L1255 L1257:L1258 L1260 L1262 L1264 L1266 L1268:L1269 L1271 L1273 L1275 L1277 L1285 L1293 L1300 L1307 L1315 L1323 L1325:L1326 L1328 L1330 L1332 L1334 L1341 L1348:L1350 L1352 L1354 L1360 L1362 L1364 L1369 L1371:L1430 L1432 L1437 L1442 L1444 L1449 L1454:L1455 L1459:L1461 L1463 L1466 L1469 L1473 L1475 L1477 L1480 L1484 L1490 L1496 L1502 L1508 L1514 L1520 L1526">
      <formula1>"Pass,Fail,N/A"</formula1>
    </dataValidation>
  </dataValidations>
  <pageMargins left="0.70866141732283472" right="0.70866141732283472" top="0.74803149606299213" bottom="0.74803149606299213" header="0" footer="0"/>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Z1098"/>
  <sheetViews>
    <sheetView workbookViewId="0">
      <pane ySplit="2" topLeftCell="A3" activePane="bottomLeft" state="frozen"/>
      <selection pane="bottomLeft" activeCell="B4" sqref="B4"/>
    </sheetView>
  </sheetViews>
  <sheetFormatPr defaultColWidth="14.42578125" defaultRowHeight="15" customHeight="1"/>
  <cols>
    <col min="1" max="1" width="10.42578125" customWidth="1"/>
    <col min="2" max="3" width="24.28515625" customWidth="1"/>
    <col min="4" max="4" width="28.42578125" customWidth="1"/>
    <col min="5" max="5" width="48.42578125" customWidth="1"/>
    <col min="6" max="6" width="45.85546875" customWidth="1"/>
    <col min="7" max="7" width="6.85546875" customWidth="1"/>
    <col min="8" max="8" width="58" customWidth="1"/>
    <col min="9" max="9" width="57" customWidth="1"/>
    <col min="10" max="10" width="10.140625" customWidth="1"/>
    <col min="11" max="11" width="14.42578125" customWidth="1"/>
    <col min="12" max="12" width="12.5703125" customWidth="1"/>
    <col min="13" max="13" width="28.5703125" customWidth="1"/>
    <col min="14" max="14" width="10.42578125" customWidth="1"/>
    <col min="15" max="15" width="10.28515625" customWidth="1"/>
    <col min="16" max="16" width="11.42578125" customWidth="1"/>
    <col min="17" max="18" width="10.42578125" customWidth="1"/>
    <col min="19" max="26" width="9" customWidth="1"/>
  </cols>
  <sheetData>
    <row r="1" spans="1:26" ht="37.5" customHeight="1">
      <c r="A1" s="336" t="str">
        <f t="array" ref="A1">"Sleep_"&amp;TEXT(MAX(IFERROR(--MID($A$2:$A$4994,7,3),0)),"000")</f>
        <v>Sleep_106</v>
      </c>
      <c r="B1" s="336"/>
      <c r="C1" s="435"/>
      <c r="D1" s="436"/>
      <c r="E1" s="436"/>
      <c r="F1" s="437"/>
      <c r="G1" s="35"/>
      <c r="H1" s="436"/>
      <c r="I1" s="436"/>
      <c r="J1" s="436"/>
      <c r="K1" s="436"/>
      <c r="L1" s="438"/>
      <c r="M1" s="436"/>
      <c r="N1" s="2"/>
      <c r="O1" s="2"/>
      <c r="P1" s="2"/>
      <c r="Q1" s="336"/>
      <c r="R1" s="2"/>
      <c r="S1" s="436"/>
      <c r="T1" s="279"/>
      <c r="U1" s="279"/>
      <c r="V1" s="279"/>
      <c r="W1" s="279"/>
      <c r="X1" s="279"/>
      <c r="Y1" s="279"/>
      <c r="Z1" s="279"/>
    </row>
    <row r="2" spans="1:26" ht="44.25" customHeight="1">
      <c r="A2" s="68" t="s">
        <v>335</v>
      </c>
      <c r="B2" s="68" t="s">
        <v>12528</v>
      </c>
      <c r="C2" s="191" t="s">
        <v>340</v>
      </c>
      <c r="D2" s="68" t="s">
        <v>0</v>
      </c>
      <c r="E2" s="439" t="s">
        <v>26</v>
      </c>
      <c r="F2" s="68" t="s">
        <v>15529</v>
      </c>
      <c r="G2" s="68" t="s">
        <v>344</v>
      </c>
      <c r="H2" s="191" t="s">
        <v>12956</v>
      </c>
      <c r="I2" s="68" t="s">
        <v>12957</v>
      </c>
      <c r="J2" s="68" t="s">
        <v>134</v>
      </c>
      <c r="K2" s="68" t="s">
        <v>347</v>
      </c>
      <c r="L2" s="68" t="s">
        <v>137</v>
      </c>
      <c r="M2" s="68" t="s">
        <v>140</v>
      </c>
      <c r="N2" s="389"/>
      <c r="O2" s="68" t="s">
        <v>15533</v>
      </c>
      <c r="P2" s="68" t="s">
        <v>15534</v>
      </c>
      <c r="Q2" s="68" t="s">
        <v>15536</v>
      </c>
      <c r="R2" s="68" t="s">
        <v>28</v>
      </c>
      <c r="S2" s="68" t="s">
        <v>352</v>
      </c>
      <c r="T2" s="279"/>
      <c r="U2" s="279"/>
      <c r="V2" s="279"/>
      <c r="W2" s="279"/>
      <c r="X2" s="279"/>
      <c r="Y2" s="279"/>
      <c r="Z2" s="279"/>
    </row>
    <row r="3" spans="1:26" ht="16.5" customHeight="1">
      <c r="A3" s="736" t="s">
        <v>15537</v>
      </c>
      <c r="B3" s="736" t="s">
        <v>15539</v>
      </c>
      <c r="C3" s="753" t="s">
        <v>15541</v>
      </c>
      <c r="D3" s="735" t="s">
        <v>15542</v>
      </c>
      <c r="E3" s="812" t="s">
        <v>15546</v>
      </c>
      <c r="F3" s="737" t="s">
        <v>15548</v>
      </c>
      <c r="G3" s="440">
        <v>1</v>
      </c>
      <c r="H3" s="441" t="s">
        <v>15550</v>
      </c>
      <c r="I3" s="440"/>
      <c r="J3" s="83"/>
      <c r="K3" s="442"/>
      <c r="L3" s="734"/>
      <c r="M3" s="443"/>
      <c r="N3" s="26"/>
      <c r="O3" s="86"/>
      <c r="P3" s="86"/>
      <c r="Q3" s="86" t="s">
        <v>15537</v>
      </c>
      <c r="R3" s="86"/>
      <c r="S3" s="442"/>
      <c r="T3" s="279"/>
      <c r="U3" s="279"/>
      <c r="V3" s="279"/>
      <c r="W3" s="279"/>
      <c r="X3" s="279"/>
      <c r="Y3" s="279"/>
      <c r="Z3" s="279"/>
    </row>
    <row r="4" spans="1:26" ht="16.5" customHeight="1">
      <c r="A4" s="665"/>
      <c r="B4" s="665"/>
      <c r="C4" s="754"/>
      <c r="D4" s="665"/>
      <c r="E4" s="698"/>
      <c r="F4" s="665"/>
      <c r="G4" s="440">
        <v>2</v>
      </c>
      <c r="H4" s="444" t="s">
        <v>15554</v>
      </c>
      <c r="I4" s="2" t="s">
        <v>15555</v>
      </c>
      <c r="J4" s="83"/>
      <c r="K4" s="442"/>
      <c r="L4" s="665"/>
      <c r="M4" s="178" t="s">
        <v>15556</v>
      </c>
      <c r="N4" s="26"/>
      <c r="O4" s="86"/>
      <c r="P4" s="86"/>
      <c r="Q4" s="86" t="s">
        <v>15537</v>
      </c>
      <c r="R4" s="86"/>
      <c r="S4" s="442"/>
      <c r="T4" s="279"/>
      <c r="U4" s="279"/>
      <c r="V4" s="279"/>
      <c r="W4" s="279"/>
      <c r="X4" s="279"/>
      <c r="Y4" s="279"/>
      <c r="Z4" s="279"/>
    </row>
    <row r="5" spans="1:26" ht="16.5" customHeight="1">
      <c r="A5" s="665"/>
      <c r="B5" s="665"/>
      <c r="C5" s="754"/>
      <c r="D5" s="665"/>
      <c r="E5" s="698"/>
      <c r="F5" s="665"/>
      <c r="G5" s="440">
        <v>3</v>
      </c>
      <c r="H5" s="444" t="s">
        <v>15557</v>
      </c>
      <c r="I5" s="445" t="s">
        <v>15558</v>
      </c>
      <c r="J5" s="83"/>
      <c r="K5" s="442"/>
      <c r="L5" s="665"/>
      <c r="M5" s="178" t="s">
        <v>15559</v>
      </c>
      <c r="N5" s="26"/>
      <c r="O5" s="86"/>
      <c r="P5" s="86"/>
      <c r="Q5" s="86" t="s">
        <v>15537</v>
      </c>
      <c r="R5" s="86"/>
      <c r="S5" s="442"/>
      <c r="T5" s="279"/>
      <c r="U5" s="279"/>
      <c r="V5" s="279"/>
      <c r="W5" s="279"/>
      <c r="X5" s="279"/>
      <c r="Y5" s="279"/>
      <c r="Z5" s="279"/>
    </row>
    <row r="6" spans="1:26" ht="16.5" customHeight="1">
      <c r="A6" s="666"/>
      <c r="B6" s="666"/>
      <c r="C6" s="755"/>
      <c r="D6" s="666"/>
      <c r="E6" s="680"/>
      <c r="F6" s="666"/>
      <c r="G6" s="440">
        <v>4</v>
      </c>
      <c r="H6" s="444" t="s">
        <v>15562</v>
      </c>
      <c r="I6" s="2" t="s">
        <v>15563</v>
      </c>
      <c r="J6" s="83"/>
      <c r="K6" s="442"/>
      <c r="L6" s="666"/>
      <c r="M6" s="178"/>
      <c r="N6" s="26"/>
      <c r="O6" s="86"/>
      <c r="P6" s="86"/>
      <c r="Q6" s="86" t="s">
        <v>15537</v>
      </c>
      <c r="R6" s="86"/>
      <c r="S6" s="442"/>
      <c r="T6" s="279"/>
      <c r="U6" s="279"/>
      <c r="V6" s="279"/>
      <c r="W6" s="279"/>
      <c r="X6" s="279"/>
      <c r="Y6" s="279"/>
      <c r="Z6" s="279"/>
    </row>
    <row r="7" spans="1:26" ht="16.5" customHeight="1">
      <c r="A7" s="736" t="s">
        <v>15565</v>
      </c>
      <c r="B7" s="736" t="s">
        <v>15566</v>
      </c>
      <c r="C7" s="753" t="s">
        <v>15568</v>
      </c>
      <c r="D7" s="735" t="s">
        <v>15542</v>
      </c>
      <c r="E7" s="812" t="s">
        <v>15569</v>
      </c>
      <c r="F7" s="737" t="s">
        <v>15548</v>
      </c>
      <c r="G7" s="440">
        <v>1</v>
      </c>
      <c r="H7" s="441" t="s">
        <v>15550</v>
      </c>
      <c r="I7" s="35"/>
      <c r="J7" s="83"/>
      <c r="K7" s="442"/>
      <c r="L7" s="734"/>
      <c r="M7" s="397"/>
      <c r="N7" s="26"/>
      <c r="O7" s="86"/>
      <c r="P7" s="86"/>
      <c r="Q7" s="86" t="s">
        <v>15565</v>
      </c>
      <c r="R7" s="86"/>
      <c r="S7" s="442"/>
      <c r="T7" s="279"/>
      <c r="U7" s="279"/>
      <c r="V7" s="279"/>
      <c r="W7" s="279"/>
      <c r="X7" s="279"/>
      <c r="Y7" s="279"/>
      <c r="Z7" s="279"/>
    </row>
    <row r="8" spans="1:26" ht="16.5" customHeight="1">
      <c r="A8" s="665"/>
      <c r="B8" s="665"/>
      <c r="C8" s="754"/>
      <c r="D8" s="665"/>
      <c r="E8" s="698"/>
      <c r="F8" s="665"/>
      <c r="G8" s="440">
        <v>2</v>
      </c>
      <c r="H8" s="444" t="s">
        <v>15574</v>
      </c>
      <c r="I8" s="2" t="s">
        <v>15575</v>
      </c>
      <c r="J8" s="83"/>
      <c r="K8" s="442"/>
      <c r="L8" s="665"/>
      <c r="M8" s="397"/>
      <c r="N8" s="26"/>
      <c r="O8" s="86"/>
      <c r="P8" s="86"/>
      <c r="Q8" s="86" t="s">
        <v>15565</v>
      </c>
      <c r="R8" s="86"/>
      <c r="S8" s="442"/>
      <c r="T8" s="279"/>
      <c r="U8" s="279"/>
      <c r="V8" s="279"/>
      <c r="W8" s="279"/>
      <c r="X8" s="279"/>
      <c r="Y8" s="279"/>
      <c r="Z8" s="279"/>
    </row>
    <row r="9" spans="1:26" ht="16.5" customHeight="1">
      <c r="A9" s="665"/>
      <c r="B9" s="665"/>
      <c r="C9" s="754"/>
      <c r="D9" s="665"/>
      <c r="E9" s="698"/>
      <c r="F9" s="665"/>
      <c r="G9" s="440">
        <v>3</v>
      </c>
      <c r="H9" s="444" t="s">
        <v>15579</v>
      </c>
      <c r="I9" s="445" t="s">
        <v>15580</v>
      </c>
      <c r="J9" s="83"/>
      <c r="K9" s="442"/>
      <c r="L9" s="665"/>
      <c r="M9" s="178"/>
      <c r="N9" s="26"/>
      <c r="O9" s="86"/>
      <c r="P9" s="86"/>
      <c r="Q9" s="86" t="s">
        <v>15565</v>
      </c>
      <c r="R9" s="86"/>
      <c r="S9" s="442"/>
      <c r="T9" s="279"/>
      <c r="U9" s="279"/>
      <c r="V9" s="279"/>
      <c r="W9" s="279"/>
      <c r="X9" s="279"/>
      <c r="Y9" s="279"/>
      <c r="Z9" s="279"/>
    </row>
    <row r="10" spans="1:26" ht="16.5" customHeight="1">
      <c r="A10" s="666"/>
      <c r="B10" s="666"/>
      <c r="C10" s="755"/>
      <c r="D10" s="666"/>
      <c r="E10" s="680"/>
      <c r="F10" s="666"/>
      <c r="G10" s="440">
        <v>4</v>
      </c>
      <c r="H10" s="444" t="s">
        <v>15562</v>
      </c>
      <c r="I10" s="2" t="s">
        <v>15563</v>
      </c>
      <c r="J10" s="83"/>
      <c r="K10" s="442"/>
      <c r="L10" s="666"/>
      <c r="M10" s="178"/>
      <c r="N10" s="26"/>
      <c r="O10" s="86"/>
      <c r="P10" s="86"/>
      <c r="Q10" s="86" t="s">
        <v>15565</v>
      </c>
      <c r="R10" s="86"/>
      <c r="S10" s="442"/>
      <c r="T10" s="279"/>
      <c r="U10" s="279"/>
      <c r="V10" s="279"/>
      <c r="W10" s="279"/>
      <c r="X10" s="279"/>
      <c r="Y10" s="279"/>
      <c r="Z10" s="279"/>
    </row>
    <row r="11" spans="1:26" ht="16.5" customHeight="1">
      <c r="A11" s="736" t="s">
        <v>15586</v>
      </c>
      <c r="B11" s="736" t="s">
        <v>15587</v>
      </c>
      <c r="C11" s="753" t="s">
        <v>15588</v>
      </c>
      <c r="D11" s="735" t="s">
        <v>15542</v>
      </c>
      <c r="E11" s="812" t="s">
        <v>15589</v>
      </c>
      <c r="F11" s="737" t="s">
        <v>15548</v>
      </c>
      <c r="G11" s="440">
        <v>1</v>
      </c>
      <c r="H11" s="441" t="s">
        <v>15550</v>
      </c>
      <c r="I11" s="35"/>
      <c r="J11" s="83"/>
      <c r="K11" s="442"/>
      <c r="L11" s="734"/>
      <c r="M11" s="397"/>
      <c r="N11" s="26"/>
      <c r="O11" s="86"/>
      <c r="P11" s="86"/>
      <c r="Q11" s="86" t="s">
        <v>15586</v>
      </c>
      <c r="R11" s="86"/>
      <c r="S11" s="442"/>
      <c r="T11" s="279"/>
      <c r="U11" s="279"/>
      <c r="V11" s="279"/>
      <c r="W11" s="279"/>
      <c r="X11" s="279"/>
      <c r="Y11" s="279"/>
      <c r="Z11" s="279"/>
    </row>
    <row r="12" spans="1:26" ht="16.5" customHeight="1">
      <c r="A12" s="665"/>
      <c r="B12" s="665"/>
      <c r="C12" s="754"/>
      <c r="D12" s="665"/>
      <c r="E12" s="698"/>
      <c r="F12" s="665"/>
      <c r="G12" s="440">
        <v>2</v>
      </c>
      <c r="H12" s="444" t="s">
        <v>15574</v>
      </c>
      <c r="I12" s="2" t="s">
        <v>15575</v>
      </c>
      <c r="J12" s="83"/>
      <c r="K12" s="442"/>
      <c r="L12" s="665"/>
      <c r="M12" s="178" t="s">
        <v>15556</v>
      </c>
      <c r="N12" s="26"/>
      <c r="O12" s="86"/>
      <c r="P12" s="86"/>
      <c r="Q12" s="86" t="s">
        <v>15586</v>
      </c>
      <c r="R12" s="86"/>
      <c r="S12" s="442"/>
      <c r="T12" s="279"/>
      <c r="U12" s="279"/>
      <c r="V12" s="279"/>
      <c r="W12" s="279"/>
      <c r="X12" s="279"/>
      <c r="Y12" s="279"/>
      <c r="Z12" s="279"/>
    </row>
    <row r="13" spans="1:26" ht="16.5" customHeight="1">
      <c r="A13" s="665"/>
      <c r="B13" s="665"/>
      <c r="C13" s="754"/>
      <c r="D13" s="665"/>
      <c r="E13" s="698"/>
      <c r="F13" s="665"/>
      <c r="G13" s="440">
        <v>3</v>
      </c>
      <c r="H13" s="444" t="s">
        <v>15594</v>
      </c>
      <c r="I13" s="445" t="s">
        <v>15558</v>
      </c>
      <c r="J13" s="83"/>
      <c r="K13" s="442"/>
      <c r="L13" s="665"/>
      <c r="M13" s="178" t="s">
        <v>15559</v>
      </c>
      <c r="N13" s="26"/>
      <c r="O13" s="86"/>
      <c r="P13" s="86"/>
      <c r="Q13" s="86" t="s">
        <v>15586</v>
      </c>
      <c r="R13" s="86"/>
      <c r="S13" s="442"/>
      <c r="T13" s="279"/>
      <c r="U13" s="279"/>
      <c r="V13" s="279"/>
      <c r="W13" s="279"/>
      <c r="X13" s="279"/>
      <c r="Y13" s="279"/>
      <c r="Z13" s="279"/>
    </row>
    <row r="14" spans="1:26" ht="16.5" customHeight="1">
      <c r="A14" s="666"/>
      <c r="B14" s="666"/>
      <c r="C14" s="755"/>
      <c r="D14" s="666"/>
      <c r="E14" s="680"/>
      <c r="F14" s="666"/>
      <c r="G14" s="440">
        <v>4</v>
      </c>
      <c r="H14" s="444" t="s">
        <v>15562</v>
      </c>
      <c r="I14" s="2" t="s">
        <v>15563</v>
      </c>
      <c r="J14" s="83"/>
      <c r="K14" s="442"/>
      <c r="L14" s="666"/>
      <c r="M14" s="178"/>
      <c r="N14" s="26"/>
      <c r="O14" s="86"/>
      <c r="P14" s="86"/>
      <c r="Q14" s="86" t="s">
        <v>15586</v>
      </c>
      <c r="R14" s="86"/>
      <c r="S14" s="442"/>
      <c r="T14" s="279"/>
      <c r="U14" s="279"/>
      <c r="V14" s="279"/>
      <c r="W14" s="279"/>
      <c r="X14" s="279"/>
      <c r="Y14" s="279"/>
      <c r="Z14" s="279"/>
    </row>
    <row r="15" spans="1:26" ht="16.5" customHeight="1">
      <c r="A15" s="735" t="s">
        <v>15596</v>
      </c>
      <c r="B15" s="735" t="s">
        <v>15597</v>
      </c>
      <c r="C15" s="757" t="s">
        <v>15599</v>
      </c>
      <c r="D15" s="735" t="s">
        <v>15601</v>
      </c>
      <c r="E15" s="813" t="s">
        <v>15602</v>
      </c>
      <c r="F15" s="740" t="s">
        <v>15548</v>
      </c>
      <c r="G15" s="440">
        <v>1</v>
      </c>
      <c r="H15" s="441" t="s">
        <v>15550</v>
      </c>
      <c r="I15" s="447"/>
      <c r="J15" s="83"/>
      <c r="K15" s="442"/>
      <c r="L15" s="734"/>
      <c r="M15" s="178"/>
      <c r="N15" s="26"/>
      <c r="O15" s="86"/>
      <c r="P15" s="86"/>
      <c r="Q15" s="86" t="s">
        <v>15596</v>
      </c>
      <c r="R15" s="86"/>
      <c r="S15" s="442"/>
      <c r="T15" s="279"/>
      <c r="U15" s="279"/>
      <c r="V15" s="279"/>
      <c r="W15" s="279"/>
      <c r="X15" s="279"/>
      <c r="Y15" s="279"/>
      <c r="Z15" s="279"/>
    </row>
    <row r="16" spans="1:26" ht="16.5" customHeight="1">
      <c r="A16" s="665"/>
      <c r="B16" s="665"/>
      <c r="C16" s="695"/>
      <c r="D16" s="665"/>
      <c r="E16" s="814"/>
      <c r="F16" s="665"/>
      <c r="G16" s="440">
        <v>2</v>
      </c>
      <c r="H16" s="444" t="s">
        <v>15554</v>
      </c>
      <c r="I16" s="2" t="s">
        <v>15555</v>
      </c>
      <c r="J16" s="83"/>
      <c r="K16" s="442"/>
      <c r="L16" s="665"/>
      <c r="M16" s="178" t="s">
        <v>15556</v>
      </c>
      <c r="N16" s="26"/>
      <c r="O16" s="86"/>
      <c r="P16" s="86"/>
      <c r="Q16" s="86" t="s">
        <v>15596</v>
      </c>
      <c r="R16" s="86"/>
      <c r="S16" s="442"/>
      <c r="T16" s="279"/>
      <c r="U16" s="279"/>
      <c r="V16" s="279"/>
      <c r="W16" s="279"/>
      <c r="X16" s="279"/>
      <c r="Y16" s="279"/>
      <c r="Z16" s="279"/>
    </row>
    <row r="17" spans="1:26" ht="16.5" customHeight="1">
      <c r="A17" s="665"/>
      <c r="B17" s="665"/>
      <c r="C17" s="695"/>
      <c r="D17" s="665"/>
      <c r="E17" s="814"/>
      <c r="F17" s="665"/>
      <c r="G17" s="440">
        <v>3</v>
      </c>
      <c r="H17" s="449" t="s">
        <v>15608</v>
      </c>
      <c r="I17" s="333" t="s">
        <v>15609</v>
      </c>
      <c r="J17" s="83"/>
      <c r="K17" s="442"/>
      <c r="L17" s="665"/>
      <c r="M17" s="178"/>
      <c r="N17" s="26"/>
      <c r="O17" s="86"/>
      <c r="P17" s="86"/>
      <c r="Q17" s="86" t="s">
        <v>15596</v>
      </c>
      <c r="R17" s="86"/>
      <c r="S17" s="442"/>
      <c r="T17" s="279"/>
      <c r="U17" s="279"/>
      <c r="V17" s="279"/>
      <c r="W17" s="279"/>
      <c r="X17" s="279"/>
      <c r="Y17" s="279"/>
      <c r="Z17" s="279"/>
    </row>
    <row r="18" spans="1:26" ht="16.5" customHeight="1">
      <c r="A18" s="665"/>
      <c r="B18" s="665"/>
      <c r="C18" s="695"/>
      <c r="D18" s="665"/>
      <c r="E18" s="814"/>
      <c r="F18" s="665"/>
      <c r="G18" s="440">
        <v>4</v>
      </c>
      <c r="H18" s="449"/>
      <c r="I18" s="333" t="s">
        <v>15612</v>
      </c>
      <c r="J18" s="83"/>
      <c r="K18" s="442"/>
      <c r="L18" s="665"/>
      <c r="M18" s="178"/>
      <c r="N18" s="26"/>
      <c r="O18" s="86"/>
      <c r="P18" s="86"/>
      <c r="Q18" s="86" t="s">
        <v>15596</v>
      </c>
      <c r="R18" s="86"/>
      <c r="S18" s="442"/>
      <c r="T18" s="279"/>
      <c r="U18" s="279"/>
      <c r="V18" s="279"/>
      <c r="W18" s="279"/>
      <c r="X18" s="279"/>
      <c r="Y18" s="279"/>
      <c r="Z18" s="279"/>
    </row>
    <row r="19" spans="1:26" ht="16.5" customHeight="1">
      <c r="A19" s="665"/>
      <c r="B19" s="665"/>
      <c r="C19" s="695"/>
      <c r="D19" s="665"/>
      <c r="E19" s="814"/>
      <c r="F19" s="665"/>
      <c r="G19" s="440">
        <v>5</v>
      </c>
      <c r="H19" s="444" t="s">
        <v>15579</v>
      </c>
      <c r="I19" s="445" t="s">
        <v>15558</v>
      </c>
      <c r="J19" s="83"/>
      <c r="K19" s="442"/>
      <c r="L19" s="665"/>
      <c r="M19" s="178" t="s">
        <v>15559</v>
      </c>
      <c r="N19" s="26"/>
      <c r="O19" s="86"/>
      <c r="P19" s="86"/>
      <c r="Q19" s="86" t="s">
        <v>15596</v>
      </c>
      <c r="R19" s="86"/>
      <c r="S19" s="442"/>
      <c r="T19" s="279"/>
      <c r="U19" s="279"/>
      <c r="V19" s="279"/>
      <c r="W19" s="279"/>
      <c r="X19" s="279"/>
      <c r="Y19" s="279"/>
      <c r="Z19" s="279"/>
    </row>
    <row r="20" spans="1:26" ht="16.5" customHeight="1">
      <c r="A20" s="666"/>
      <c r="B20" s="666"/>
      <c r="C20" s="682"/>
      <c r="D20" s="666"/>
      <c r="E20" s="815"/>
      <c r="F20" s="666"/>
      <c r="G20" s="440">
        <v>6</v>
      </c>
      <c r="H20" s="444" t="s">
        <v>15562</v>
      </c>
      <c r="I20" s="2" t="s">
        <v>15563</v>
      </c>
      <c r="J20" s="83"/>
      <c r="K20" s="442"/>
      <c r="L20" s="666"/>
      <c r="M20" s="178"/>
      <c r="N20" s="26"/>
      <c r="O20" s="86"/>
      <c r="P20" s="86"/>
      <c r="Q20" s="86" t="s">
        <v>15596</v>
      </c>
      <c r="R20" s="86"/>
      <c r="S20" s="442"/>
      <c r="T20" s="279"/>
      <c r="U20" s="279"/>
      <c r="V20" s="279"/>
      <c r="W20" s="279"/>
      <c r="X20" s="279"/>
      <c r="Y20" s="279"/>
      <c r="Z20" s="279"/>
    </row>
    <row r="21" spans="1:26" ht="16.5" customHeight="1">
      <c r="A21" s="735" t="s">
        <v>15621</v>
      </c>
      <c r="B21" s="735" t="s">
        <v>15622</v>
      </c>
      <c r="C21" s="757" t="s">
        <v>15623</v>
      </c>
      <c r="D21" s="735" t="s">
        <v>15601</v>
      </c>
      <c r="E21" s="813" t="s">
        <v>15626</v>
      </c>
      <c r="F21" s="740" t="s">
        <v>15548</v>
      </c>
      <c r="G21" s="440">
        <v>1</v>
      </c>
      <c r="H21" s="441" t="s">
        <v>15550</v>
      </c>
      <c r="I21" s="447"/>
      <c r="J21" s="83"/>
      <c r="K21" s="442"/>
      <c r="L21" s="734"/>
      <c r="M21" s="178"/>
      <c r="N21" s="26"/>
      <c r="O21" s="86"/>
      <c r="P21" s="86"/>
      <c r="Q21" s="86" t="s">
        <v>15621</v>
      </c>
      <c r="R21" s="86"/>
      <c r="S21" s="442"/>
      <c r="T21" s="279"/>
      <c r="U21" s="279"/>
      <c r="V21" s="279"/>
      <c r="W21" s="279"/>
      <c r="X21" s="279"/>
      <c r="Y21" s="279"/>
      <c r="Z21" s="279"/>
    </row>
    <row r="22" spans="1:26" ht="16.5" customHeight="1">
      <c r="A22" s="665"/>
      <c r="B22" s="665"/>
      <c r="C22" s="695"/>
      <c r="D22" s="665"/>
      <c r="E22" s="814"/>
      <c r="F22" s="665"/>
      <c r="G22" s="440">
        <v>2</v>
      </c>
      <c r="H22" s="444" t="s">
        <v>15554</v>
      </c>
      <c r="I22" s="2" t="s">
        <v>15555</v>
      </c>
      <c r="J22" s="83"/>
      <c r="K22" s="442"/>
      <c r="L22" s="665"/>
      <c r="M22" s="178" t="s">
        <v>15556</v>
      </c>
      <c r="N22" s="26"/>
      <c r="O22" s="86"/>
      <c r="P22" s="86"/>
      <c r="Q22" s="86" t="s">
        <v>15621</v>
      </c>
      <c r="R22" s="86"/>
      <c r="S22" s="442"/>
      <c r="T22" s="279"/>
      <c r="U22" s="279"/>
      <c r="V22" s="279"/>
      <c r="W22" s="279"/>
      <c r="X22" s="279"/>
      <c r="Y22" s="279"/>
      <c r="Z22" s="279"/>
    </row>
    <row r="23" spans="1:26" ht="16.5" customHeight="1">
      <c r="A23" s="665"/>
      <c r="B23" s="665"/>
      <c r="C23" s="695"/>
      <c r="D23" s="665"/>
      <c r="E23" s="814"/>
      <c r="F23" s="665"/>
      <c r="G23" s="440">
        <v>3</v>
      </c>
      <c r="H23" s="449" t="s">
        <v>15608</v>
      </c>
      <c r="I23" s="333" t="s">
        <v>15609</v>
      </c>
      <c r="J23" s="83"/>
      <c r="K23" s="442"/>
      <c r="L23" s="665"/>
      <c r="M23" s="178"/>
      <c r="N23" s="26"/>
      <c r="O23" s="86"/>
      <c r="P23" s="86"/>
      <c r="Q23" s="86" t="s">
        <v>15621</v>
      </c>
      <c r="R23" s="86"/>
      <c r="S23" s="442"/>
      <c r="T23" s="279"/>
      <c r="U23" s="279"/>
      <c r="V23" s="279"/>
      <c r="W23" s="279"/>
      <c r="X23" s="279"/>
      <c r="Y23" s="279"/>
      <c r="Z23" s="279"/>
    </row>
    <row r="24" spans="1:26" ht="16.5" customHeight="1">
      <c r="A24" s="665"/>
      <c r="B24" s="665"/>
      <c r="C24" s="695"/>
      <c r="D24" s="665"/>
      <c r="E24" s="814"/>
      <c r="F24" s="665"/>
      <c r="G24" s="440">
        <v>4</v>
      </c>
      <c r="H24" s="444" t="s">
        <v>15579</v>
      </c>
      <c r="I24" s="445" t="s">
        <v>15558</v>
      </c>
      <c r="J24" s="83"/>
      <c r="K24" s="442"/>
      <c r="L24" s="665"/>
      <c r="M24" s="178" t="s">
        <v>15559</v>
      </c>
      <c r="N24" s="26"/>
      <c r="O24" s="86"/>
      <c r="P24" s="86"/>
      <c r="Q24" s="86" t="s">
        <v>15621</v>
      </c>
      <c r="R24" s="86"/>
      <c r="S24" s="442"/>
      <c r="T24" s="279"/>
      <c r="U24" s="279"/>
      <c r="V24" s="279"/>
      <c r="W24" s="279"/>
      <c r="X24" s="279"/>
      <c r="Y24" s="279"/>
      <c r="Z24" s="279"/>
    </row>
    <row r="25" spans="1:26" ht="16.5" customHeight="1">
      <c r="A25" s="666"/>
      <c r="B25" s="666"/>
      <c r="C25" s="682"/>
      <c r="D25" s="666"/>
      <c r="E25" s="815"/>
      <c r="F25" s="666"/>
      <c r="G25" s="440">
        <v>5</v>
      </c>
      <c r="H25" s="444" t="s">
        <v>15562</v>
      </c>
      <c r="I25" s="2" t="s">
        <v>15563</v>
      </c>
      <c r="J25" s="83"/>
      <c r="K25" s="442"/>
      <c r="L25" s="666"/>
      <c r="M25" s="178"/>
      <c r="N25" s="26"/>
      <c r="O25" s="86"/>
      <c r="P25" s="86"/>
      <c r="Q25" s="86" t="s">
        <v>15621</v>
      </c>
      <c r="R25" s="86"/>
      <c r="S25" s="442"/>
      <c r="T25" s="279"/>
      <c r="U25" s="279"/>
      <c r="V25" s="279"/>
      <c r="W25" s="279"/>
      <c r="X25" s="279"/>
      <c r="Y25" s="279"/>
      <c r="Z25" s="279"/>
    </row>
    <row r="26" spans="1:26" ht="16.5" customHeight="1">
      <c r="A26" s="735" t="s">
        <v>15634</v>
      </c>
      <c r="B26" s="735" t="s">
        <v>15635</v>
      </c>
      <c r="C26" s="757" t="s">
        <v>15636</v>
      </c>
      <c r="D26" s="735" t="s">
        <v>15601</v>
      </c>
      <c r="E26" s="813" t="s">
        <v>15638</v>
      </c>
      <c r="F26" s="740" t="s">
        <v>15548</v>
      </c>
      <c r="G26" s="440">
        <v>1</v>
      </c>
      <c r="H26" s="441" t="s">
        <v>15550</v>
      </c>
      <c r="I26" s="447"/>
      <c r="J26" s="83"/>
      <c r="K26" s="442"/>
      <c r="L26" s="734"/>
      <c r="M26" s="178"/>
      <c r="N26" s="26"/>
      <c r="O26" s="86"/>
      <c r="P26" s="86"/>
      <c r="Q26" s="86" t="s">
        <v>15634</v>
      </c>
      <c r="R26" s="86"/>
      <c r="S26" s="442"/>
      <c r="T26" s="279"/>
      <c r="U26" s="279"/>
      <c r="V26" s="279"/>
      <c r="W26" s="279"/>
      <c r="X26" s="279"/>
      <c r="Y26" s="279"/>
      <c r="Z26" s="279"/>
    </row>
    <row r="27" spans="1:26" ht="16.5" customHeight="1">
      <c r="A27" s="665"/>
      <c r="B27" s="665"/>
      <c r="C27" s="695"/>
      <c r="D27" s="665"/>
      <c r="E27" s="814"/>
      <c r="F27" s="665"/>
      <c r="G27" s="440">
        <v>2</v>
      </c>
      <c r="H27" s="444" t="s">
        <v>15643</v>
      </c>
      <c r="I27" s="2" t="s">
        <v>15644</v>
      </c>
      <c r="J27" s="83"/>
      <c r="K27" s="442"/>
      <c r="L27" s="665"/>
      <c r="M27" s="178" t="s">
        <v>15556</v>
      </c>
      <c r="N27" s="26"/>
      <c r="O27" s="86"/>
      <c r="P27" s="86"/>
      <c r="Q27" s="86" t="s">
        <v>15634</v>
      </c>
      <c r="R27" s="86"/>
      <c r="S27" s="442"/>
      <c r="T27" s="279"/>
      <c r="U27" s="279"/>
      <c r="V27" s="279"/>
      <c r="W27" s="279"/>
      <c r="X27" s="279"/>
      <c r="Y27" s="279"/>
      <c r="Z27" s="279"/>
    </row>
    <row r="28" spans="1:26" ht="16.5" customHeight="1">
      <c r="A28" s="665"/>
      <c r="B28" s="665"/>
      <c r="C28" s="695"/>
      <c r="D28" s="665"/>
      <c r="E28" s="814"/>
      <c r="F28" s="665"/>
      <c r="G28" s="440">
        <v>3</v>
      </c>
      <c r="H28" s="444"/>
      <c r="I28" s="2" t="s">
        <v>15646</v>
      </c>
      <c r="J28" s="83"/>
      <c r="K28" s="442"/>
      <c r="L28" s="665"/>
      <c r="M28" s="178"/>
      <c r="N28" s="26"/>
      <c r="O28" s="86"/>
      <c r="P28" s="86"/>
      <c r="Q28" s="86" t="s">
        <v>15634</v>
      </c>
      <c r="R28" s="86"/>
      <c r="S28" s="442"/>
      <c r="T28" s="279"/>
      <c r="U28" s="279"/>
      <c r="V28" s="279"/>
      <c r="W28" s="279"/>
      <c r="X28" s="279"/>
      <c r="Y28" s="279"/>
      <c r="Z28" s="279"/>
    </row>
    <row r="29" spans="1:26" ht="16.5" customHeight="1">
      <c r="A29" s="665"/>
      <c r="B29" s="665"/>
      <c r="C29" s="695"/>
      <c r="D29" s="665"/>
      <c r="E29" s="814"/>
      <c r="F29" s="665"/>
      <c r="G29" s="440">
        <v>4</v>
      </c>
      <c r="H29" s="444" t="s">
        <v>15579</v>
      </c>
      <c r="I29" s="445" t="s">
        <v>15558</v>
      </c>
      <c r="J29" s="83"/>
      <c r="K29" s="442"/>
      <c r="L29" s="665"/>
      <c r="M29" s="178" t="s">
        <v>15559</v>
      </c>
      <c r="N29" s="26"/>
      <c r="O29" s="86"/>
      <c r="P29" s="86"/>
      <c r="Q29" s="86" t="s">
        <v>15634</v>
      </c>
      <c r="R29" s="86"/>
      <c r="S29" s="442"/>
      <c r="T29" s="279"/>
      <c r="U29" s="279"/>
      <c r="V29" s="279"/>
      <c r="W29" s="279"/>
      <c r="X29" s="279"/>
      <c r="Y29" s="279"/>
      <c r="Z29" s="279"/>
    </row>
    <row r="30" spans="1:26" ht="16.5" customHeight="1">
      <c r="A30" s="666"/>
      <c r="B30" s="666"/>
      <c r="C30" s="682"/>
      <c r="D30" s="666"/>
      <c r="E30" s="815"/>
      <c r="F30" s="666"/>
      <c r="G30" s="440">
        <v>5</v>
      </c>
      <c r="H30" s="444" t="s">
        <v>15562</v>
      </c>
      <c r="I30" s="2" t="s">
        <v>15563</v>
      </c>
      <c r="J30" s="83"/>
      <c r="K30" s="442"/>
      <c r="L30" s="666"/>
      <c r="M30" s="178"/>
      <c r="N30" s="26"/>
      <c r="O30" s="86"/>
      <c r="P30" s="86"/>
      <c r="Q30" s="86" t="s">
        <v>15634</v>
      </c>
      <c r="R30" s="86"/>
      <c r="S30" s="442"/>
      <c r="T30" s="279"/>
      <c r="U30" s="279"/>
      <c r="V30" s="279"/>
      <c r="W30" s="279"/>
      <c r="X30" s="279"/>
      <c r="Y30" s="279"/>
      <c r="Z30" s="279"/>
    </row>
    <row r="31" spans="1:26" ht="16.5" customHeight="1">
      <c r="A31" s="735" t="s">
        <v>15653</v>
      </c>
      <c r="B31" s="735" t="s">
        <v>15654</v>
      </c>
      <c r="C31" s="757" t="s">
        <v>15655</v>
      </c>
      <c r="D31" s="735" t="s">
        <v>15601</v>
      </c>
      <c r="E31" s="812" t="s">
        <v>15658</v>
      </c>
      <c r="F31" s="740" t="s">
        <v>15548</v>
      </c>
      <c r="G31" s="440">
        <v>1</v>
      </c>
      <c r="H31" s="441" t="s">
        <v>15550</v>
      </c>
      <c r="I31" s="447"/>
      <c r="J31" s="83"/>
      <c r="K31" s="442"/>
      <c r="L31" s="734"/>
      <c r="M31" s="178"/>
      <c r="N31" s="26"/>
      <c r="O31" s="86"/>
      <c r="P31" s="86"/>
      <c r="Q31" s="86" t="s">
        <v>15653</v>
      </c>
      <c r="R31" s="86"/>
      <c r="S31" s="442"/>
      <c r="T31" s="279"/>
      <c r="U31" s="279"/>
      <c r="V31" s="279"/>
      <c r="W31" s="279"/>
      <c r="X31" s="279"/>
      <c r="Y31" s="279"/>
      <c r="Z31" s="279"/>
    </row>
    <row r="32" spans="1:26" ht="16.5" customHeight="1">
      <c r="A32" s="665"/>
      <c r="B32" s="665"/>
      <c r="C32" s="695"/>
      <c r="D32" s="665"/>
      <c r="E32" s="698"/>
      <c r="F32" s="665"/>
      <c r="G32" s="440">
        <v>2</v>
      </c>
      <c r="H32" s="450" t="s">
        <v>15662</v>
      </c>
      <c r="I32" s="2" t="s">
        <v>15663</v>
      </c>
      <c r="J32" s="83"/>
      <c r="K32" s="442"/>
      <c r="L32" s="665"/>
      <c r="M32" s="178" t="s">
        <v>15556</v>
      </c>
      <c r="N32" s="26"/>
      <c r="O32" s="86"/>
      <c r="P32" s="86"/>
      <c r="Q32" s="86" t="s">
        <v>15653</v>
      </c>
      <c r="R32" s="86"/>
      <c r="S32" s="442"/>
      <c r="T32" s="279"/>
      <c r="U32" s="279"/>
      <c r="V32" s="279"/>
      <c r="W32" s="279"/>
      <c r="X32" s="279"/>
      <c r="Y32" s="279"/>
      <c r="Z32" s="279"/>
    </row>
    <row r="33" spans="1:26" ht="16.5" customHeight="1">
      <c r="A33" s="665"/>
      <c r="B33" s="665"/>
      <c r="C33" s="695"/>
      <c r="D33" s="665"/>
      <c r="E33" s="698"/>
      <c r="F33" s="665"/>
      <c r="G33" s="440">
        <v>3</v>
      </c>
      <c r="H33" s="444" t="s">
        <v>15667</v>
      </c>
      <c r="I33" s="2" t="s">
        <v>15644</v>
      </c>
      <c r="J33" s="83"/>
      <c r="K33" s="442"/>
      <c r="L33" s="665"/>
      <c r="M33" s="178"/>
      <c r="N33" s="26"/>
      <c r="O33" s="86"/>
      <c r="P33" s="86"/>
      <c r="Q33" s="86" t="s">
        <v>15653</v>
      </c>
      <c r="R33" s="86"/>
      <c r="S33" s="442"/>
      <c r="T33" s="279"/>
      <c r="U33" s="279"/>
      <c r="V33" s="279"/>
      <c r="W33" s="279"/>
      <c r="X33" s="279"/>
      <c r="Y33" s="279"/>
      <c r="Z33" s="279"/>
    </row>
    <row r="34" spans="1:26" ht="16.5" customHeight="1">
      <c r="A34" s="665"/>
      <c r="B34" s="665"/>
      <c r="C34" s="695"/>
      <c r="D34" s="665"/>
      <c r="E34" s="698"/>
      <c r="F34" s="665"/>
      <c r="G34" s="440">
        <v>4</v>
      </c>
      <c r="H34" s="444" t="s">
        <v>15579</v>
      </c>
      <c r="I34" s="445" t="s">
        <v>15558</v>
      </c>
      <c r="J34" s="83"/>
      <c r="K34" s="442"/>
      <c r="L34" s="665"/>
      <c r="M34" s="178" t="s">
        <v>15559</v>
      </c>
      <c r="N34" s="26"/>
      <c r="O34" s="86"/>
      <c r="P34" s="86"/>
      <c r="Q34" s="86" t="s">
        <v>15653</v>
      </c>
      <c r="R34" s="86"/>
      <c r="S34" s="442"/>
      <c r="T34" s="279"/>
      <c r="U34" s="279"/>
      <c r="V34" s="279"/>
      <c r="W34" s="279"/>
      <c r="X34" s="279"/>
      <c r="Y34" s="279"/>
      <c r="Z34" s="279"/>
    </row>
    <row r="35" spans="1:26" ht="16.5" customHeight="1">
      <c r="A35" s="666"/>
      <c r="B35" s="666"/>
      <c r="C35" s="682"/>
      <c r="D35" s="666"/>
      <c r="E35" s="680"/>
      <c r="F35" s="666"/>
      <c r="G35" s="440">
        <v>5</v>
      </c>
      <c r="H35" s="444" t="s">
        <v>15562</v>
      </c>
      <c r="I35" s="2" t="s">
        <v>15563</v>
      </c>
      <c r="J35" s="83"/>
      <c r="K35" s="442"/>
      <c r="L35" s="666"/>
      <c r="M35" s="178"/>
      <c r="N35" s="26"/>
      <c r="O35" s="86"/>
      <c r="P35" s="86"/>
      <c r="Q35" s="86" t="s">
        <v>15653</v>
      </c>
      <c r="R35" s="86"/>
      <c r="S35" s="442"/>
      <c r="T35" s="279"/>
      <c r="U35" s="279"/>
      <c r="V35" s="279"/>
      <c r="W35" s="279"/>
      <c r="X35" s="279"/>
      <c r="Y35" s="279"/>
      <c r="Z35" s="279"/>
    </row>
    <row r="36" spans="1:26" ht="16.5" customHeight="1">
      <c r="A36" s="735" t="s">
        <v>15673</v>
      </c>
      <c r="B36" s="735" t="s">
        <v>15674</v>
      </c>
      <c r="C36" s="757" t="s">
        <v>15675</v>
      </c>
      <c r="D36" s="735" t="s">
        <v>15601</v>
      </c>
      <c r="E36" s="813" t="s">
        <v>15677</v>
      </c>
      <c r="F36" s="740" t="s">
        <v>15548</v>
      </c>
      <c r="G36" s="440">
        <v>1</v>
      </c>
      <c r="H36" s="441" t="s">
        <v>15550</v>
      </c>
      <c r="I36" s="447"/>
      <c r="J36" s="83"/>
      <c r="K36" s="442"/>
      <c r="L36" s="734"/>
      <c r="M36" s="178"/>
      <c r="N36" s="26"/>
      <c r="O36" s="86"/>
      <c r="P36" s="86"/>
      <c r="Q36" s="86" t="s">
        <v>15673</v>
      </c>
      <c r="R36" s="86"/>
      <c r="S36" s="442"/>
      <c r="T36" s="279"/>
      <c r="U36" s="279"/>
      <c r="V36" s="279"/>
      <c r="W36" s="279"/>
      <c r="X36" s="279"/>
      <c r="Y36" s="279"/>
      <c r="Z36" s="279"/>
    </row>
    <row r="37" spans="1:26" ht="16.5" customHeight="1">
      <c r="A37" s="665"/>
      <c r="B37" s="665"/>
      <c r="C37" s="695"/>
      <c r="D37" s="665"/>
      <c r="E37" s="814"/>
      <c r="F37" s="665"/>
      <c r="G37" s="440">
        <v>2</v>
      </c>
      <c r="H37" s="444" t="s">
        <v>15682</v>
      </c>
      <c r="I37" s="2" t="s">
        <v>15684</v>
      </c>
      <c r="J37" s="83"/>
      <c r="K37" s="442"/>
      <c r="L37" s="665"/>
      <c r="M37" s="178" t="s">
        <v>15556</v>
      </c>
      <c r="N37" s="26"/>
      <c r="O37" s="86"/>
      <c r="P37" s="86"/>
      <c r="Q37" s="86" t="s">
        <v>15673</v>
      </c>
      <c r="R37" s="86"/>
      <c r="S37" s="442"/>
      <c r="T37" s="279"/>
      <c r="U37" s="279"/>
      <c r="V37" s="279"/>
      <c r="W37" s="279"/>
      <c r="X37" s="279"/>
      <c r="Y37" s="279"/>
      <c r="Z37" s="279"/>
    </row>
    <row r="38" spans="1:26" ht="16.5" customHeight="1">
      <c r="A38" s="665"/>
      <c r="B38" s="665"/>
      <c r="C38" s="695"/>
      <c r="D38" s="665"/>
      <c r="E38" s="814"/>
      <c r="F38" s="665"/>
      <c r="G38" s="440">
        <v>3</v>
      </c>
      <c r="H38" s="444" t="s">
        <v>15579</v>
      </c>
      <c r="I38" s="445" t="s">
        <v>15558</v>
      </c>
      <c r="J38" s="83"/>
      <c r="K38" s="442"/>
      <c r="L38" s="665"/>
      <c r="M38" s="178" t="s">
        <v>15559</v>
      </c>
      <c r="N38" s="26"/>
      <c r="O38" s="86"/>
      <c r="P38" s="86"/>
      <c r="Q38" s="86" t="s">
        <v>15673</v>
      </c>
      <c r="R38" s="86"/>
      <c r="S38" s="442"/>
      <c r="T38" s="279"/>
      <c r="U38" s="279"/>
      <c r="V38" s="279"/>
      <c r="W38" s="279"/>
      <c r="X38" s="279"/>
      <c r="Y38" s="279"/>
      <c r="Z38" s="279"/>
    </row>
    <row r="39" spans="1:26" ht="16.5" customHeight="1">
      <c r="A39" s="666"/>
      <c r="B39" s="666"/>
      <c r="C39" s="682"/>
      <c r="D39" s="666"/>
      <c r="E39" s="815"/>
      <c r="F39" s="666"/>
      <c r="G39" s="440">
        <v>4</v>
      </c>
      <c r="H39" s="444" t="s">
        <v>15562</v>
      </c>
      <c r="I39" s="2" t="s">
        <v>15563</v>
      </c>
      <c r="J39" s="83"/>
      <c r="K39" s="442"/>
      <c r="L39" s="666"/>
      <c r="M39" s="178"/>
      <c r="N39" s="26"/>
      <c r="O39" s="86"/>
      <c r="P39" s="86"/>
      <c r="Q39" s="86" t="s">
        <v>15673</v>
      </c>
      <c r="R39" s="86"/>
      <c r="S39" s="442"/>
      <c r="T39" s="279"/>
      <c r="U39" s="279"/>
      <c r="V39" s="279"/>
      <c r="W39" s="279"/>
      <c r="X39" s="279"/>
      <c r="Y39" s="279"/>
      <c r="Z39" s="279"/>
    </row>
    <row r="40" spans="1:26" ht="16.5" customHeight="1">
      <c r="A40" s="743" t="s">
        <v>15688</v>
      </c>
      <c r="B40" s="743" t="s">
        <v>15689</v>
      </c>
      <c r="C40" s="816" t="s">
        <v>15690</v>
      </c>
      <c r="D40" s="735" t="s">
        <v>15601</v>
      </c>
      <c r="E40" s="812" t="s">
        <v>15692</v>
      </c>
      <c r="F40" s="744" t="s">
        <v>15548</v>
      </c>
      <c r="G40" s="440">
        <v>1</v>
      </c>
      <c r="H40" s="441" t="s">
        <v>15550</v>
      </c>
      <c r="I40" s="2"/>
      <c r="J40" s="83"/>
      <c r="K40" s="442"/>
      <c r="L40" s="734"/>
      <c r="M40" s="178"/>
      <c r="N40" s="26"/>
      <c r="O40" s="86"/>
      <c r="P40" s="86"/>
      <c r="Q40" s="86" t="s">
        <v>15688</v>
      </c>
      <c r="R40" s="86"/>
      <c r="S40" s="442"/>
      <c r="T40" s="279"/>
      <c r="U40" s="279"/>
      <c r="V40" s="279"/>
      <c r="W40" s="279"/>
      <c r="X40" s="279"/>
      <c r="Y40" s="279"/>
      <c r="Z40" s="279"/>
    </row>
    <row r="41" spans="1:26" ht="16.5" customHeight="1">
      <c r="A41" s="665"/>
      <c r="B41" s="665"/>
      <c r="C41" s="754"/>
      <c r="D41" s="665"/>
      <c r="E41" s="698"/>
      <c r="F41" s="665"/>
      <c r="G41" s="440">
        <v>2</v>
      </c>
      <c r="H41" s="444" t="s">
        <v>15695</v>
      </c>
      <c r="I41" s="2"/>
      <c r="J41" s="83"/>
      <c r="K41" s="442"/>
      <c r="L41" s="665"/>
      <c r="M41" s="178" t="s">
        <v>15556</v>
      </c>
      <c r="N41" s="26"/>
      <c r="O41" s="86"/>
      <c r="P41" s="86"/>
      <c r="Q41" s="86" t="s">
        <v>15688</v>
      </c>
      <c r="R41" s="86"/>
      <c r="S41" s="442"/>
      <c r="T41" s="279"/>
      <c r="U41" s="279"/>
      <c r="V41" s="279"/>
      <c r="W41" s="279"/>
      <c r="X41" s="279"/>
      <c r="Y41" s="279"/>
      <c r="Z41" s="279"/>
    </row>
    <row r="42" spans="1:26" ht="16.5" customHeight="1">
      <c r="A42" s="665"/>
      <c r="B42" s="665"/>
      <c r="C42" s="754"/>
      <c r="D42" s="665"/>
      <c r="E42" s="698"/>
      <c r="F42" s="665"/>
      <c r="G42" s="440">
        <v>3</v>
      </c>
      <c r="H42" s="444" t="s">
        <v>15699</v>
      </c>
      <c r="I42" s="2" t="s">
        <v>15700</v>
      </c>
      <c r="J42" s="83"/>
      <c r="K42" s="442"/>
      <c r="L42" s="665"/>
      <c r="M42" s="178"/>
      <c r="N42" s="26"/>
      <c r="O42" s="86"/>
      <c r="P42" s="86"/>
      <c r="Q42" s="86" t="s">
        <v>15688</v>
      </c>
      <c r="R42" s="86"/>
      <c r="S42" s="442"/>
      <c r="T42" s="279"/>
      <c r="U42" s="279"/>
      <c r="V42" s="279"/>
      <c r="W42" s="279"/>
      <c r="X42" s="279"/>
      <c r="Y42" s="279"/>
      <c r="Z42" s="279"/>
    </row>
    <row r="43" spans="1:26" ht="16.5" customHeight="1">
      <c r="A43" s="665"/>
      <c r="B43" s="665"/>
      <c r="C43" s="754"/>
      <c r="D43" s="665"/>
      <c r="E43" s="698"/>
      <c r="F43" s="665"/>
      <c r="G43" s="440">
        <v>4</v>
      </c>
      <c r="H43" s="444" t="s">
        <v>15579</v>
      </c>
      <c r="I43" s="445" t="s">
        <v>15558</v>
      </c>
      <c r="J43" s="83"/>
      <c r="K43" s="442"/>
      <c r="L43" s="665"/>
      <c r="M43" s="178" t="s">
        <v>15559</v>
      </c>
      <c r="N43" s="26"/>
      <c r="O43" s="86"/>
      <c r="P43" s="86"/>
      <c r="Q43" s="86" t="s">
        <v>15688</v>
      </c>
      <c r="R43" s="86"/>
      <c r="S43" s="442"/>
      <c r="T43" s="279"/>
      <c r="U43" s="279"/>
      <c r="V43" s="279"/>
      <c r="W43" s="279"/>
      <c r="X43" s="279"/>
      <c r="Y43" s="279"/>
      <c r="Z43" s="279"/>
    </row>
    <row r="44" spans="1:26" ht="16.5" customHeight="1">
      <c r="A44" s="665"/>
      <c r="B44" s="665"/>
      <c r="C44" s="754"/>
      <c r="D44" s="665"/>
      <c r="E44" s="698"/>
      <c r="F44" s="665"/>
      <c r="G44" s="440">
        <v>5</v>
      </c>
      <c r="H44" s="444" t="s">
        <v>15562</v>
      </c>
      <c r="I44" s="451" t="s">
        <v>15563</v>
      </c>
      <c r="J44" s="83"/>
      <c r="K44" s="442"/>
      <c r="L44" s="665"/>
      <c r="M44" s="178"/>
      <c r="N44" s="26"/>
      <c r="O44" s="86"/>
      <c r="P44" s="86"/>
      <c r="Q44" s="86" t="s">
        <v>15688</v>
      </c>
      <c r="R44" s="86"/>
      <c r="S44" s="442"/>
      <c r="T44" s="279"/>
      <c r="U44" s="279"/>
      <c r="V44" s="279"/>
      <c r="W44" s="279"/>
      <c r="X44" s="279"/>
      <c r="Y44" s="279"/>
      <c r="Z44" s="279"/>
    </row>
    <row r="45" spans="1:26" ht="16.5" customHeight="1">
      <c r="A45" s="665"/>
      <c r="B45" s="665"/>
      <c r="C45" s="754"/>
      <c r="D45" s="665"/>
      <c r="E45" s="698"/>
      <c r="F45" s="665"/>
      <c r="G45" s="440">
        <v>6</v>
      </c>
      <c r="H45" s="444" t="s">
        <v>15703</v>
      </c>
      <c r="I45" s="2"/>
      <c r="J45" s="83"/>
      <c r="K45" s="442"/>
      <c r="L45" s="665"/>
      <c r="M45" s="178" t="s">
        <v>15556</v>
      </c>
      <c r="N45" s="26"/>
      <c r="O45" s="86"/>
      <c r="P45" s="86"/>
      <c r="Q45" s="86" t="s">
        <v>15688</v>
      </c>
      <c r="R45" s="86"/>
      <c r="S45" s="442"/>
      <c r="T45" s="279"/>
      <c r="U45" s="279"/>
      <c r="V45" s="279"/>
      <c r="W45" s="279"/>
      <c r="X45" s="279"/>
      <c r="Y45" s="279"/>
      <c r="Z45" s="279"/>
    </row>
    <row r="46" spans="1:26" ht="16.5" customHeight="1">
      <c r="A46" s="665"/>
      <c r="B46" s="665"/>
      <c r="C46" s="754"/>
      <c r="D46" s="665"/>
      <c r="E46" s="698"/>
      <c r="F46" s="665"/>
      <c r="G46" s="440">
        <v>6</v>
      </c>
      <c r="H46" s="444" t="s">
        <v>15579</v>
      </c>
      <c r="I46" s="445" t="s">
        <v>15558</v>
      </c>
      <c r="J46" s="83"/>
      <c r="K46" s="442"/>
      <c r="L46" s="665"/>
      <c r="M46" s="178" t="s">
        <v>15559</v>
      </c>
      <c r="N46" s="26"/>
      <c r="O46" s="86"/>
      <c r="P46" s="86"/>
      <c r="Q46" s="86" t="s">
        <v>15688</v>
      </c>
      <c r="R46" s="86"/>
      <c r="S46" s="442"/>
      <c r="T46" s="279"/>
      <c r="U46" s="279"/>
      <c r="V46" s="279"/>
      <c r="W46" s="279"/>
      <c r="X46" s="279"/>
      <c r="Y46" s="279"/>
      <c r="Z46" s="279"/>
    </row>
    <row r="47" spans="1:26" ht="16.5" customHeight="1">
      <c r="A47" s="666"/>
      <c r="B47" s="666"/>
      <c r="C47" s="755"/>
      <c r="D47" s="666"/>
      <c r="E47" s="680"/>
      <c r="F47" s="666"/>
      <c r="G47" s="440">
        <v>7</v>
      </c>
      <c r="H47" s="444" t="s">
        <v>15562</v>
      </c>
      <c r="I47" s="2" t="s">
        <v>15563</v>
      </c>
      <c r="J47" s="83"/>
      <c r="K47" s="442"/>
      <c r="L47" s="666"/>
      <c r="M47" s="178"/>
      <c r="N47" s="26"/>
      <c r="O47" s="86"/>
      <c r="P47" s="86"/>
      <c r="Q47" s="86" t="s">
        <v>15688</v>
      </c>
      <c r="R47" s="86"/>
      <c r="S47" s="442"/>
      <c r="T47" s="279"/>
      <c r="U47" s="279"/>
      <c r="V47" s="279"/>
      <c r="W47" s="279"/>
      <c r="X47" s="279"/>
      <c r="Y47" s="279"/>
      <c r="Z47" s="279"/>
    </row>
    <row r="48" spans="1:26" ht="16.5" customHeight="1">
      <c r="A48" s="743" t="s">
        <v>15720</v>
      </c>
      <c r="B48" s="743" t="s">
        <v>15721</v>
      </c>
      <c r="C48" s="816" t="s">
        <v>15722</v>
      </c>
      <c r="D48" s="735" t="s">
        <v>15723</v>
      </c>
      <c r="E48" s="813" t="s">
        <v>15724</v>
      </c>
      <c r="F48" s="744" t="s">
        <v>15548</v>
      </c>
      <c r="G48" s="440">
        <v>1</v>
      </c>
      <c r="H48" s="441" t="s">
        <v>15550</v>
      </c>
      <c r="I48" s="447"/>
      <c r="J48" s="83"/>
      <c r="K48" s="442"/>
      <c r="L48" s="734"/>
      <c r="M48" s="178"/>
      <c r="N48" s="26"/>
      <c r="O48" s="86"/>
      <c r="P48" s="86"/>
      <c r="Q48" s="86" t="s">
        <v>15720</v>
      </c>
      <c r="R48" s="86"/>
      <c r="S48" s="442"/>
      <c r="T48" s="279"/>
      <c r="U48" s="279"/>
      <c r="V48" s="279"/>
      <c r="W48" s="279"/>
      <c r="X48" s="279"/>
      <c r="Y48" s="279"/>
      <c r="Z48" s="279"/>
    </row>
    <row r="49" spans="1:26" ht="16.5" customHeight="1">
      <c r="A49" s="665"/>
      <c r="B49" s="665"/>
      <c r="C49" s="754"/>
      <c r="D49" s="665"/>
      <c r="E49" s="814"/>
      <c r="F49" s="665"/>
      <c r="G49" s="440">
        <v>2</v>
      </c>
      <c r="H49" s="444" t="s">
        <v>15726</v>
      </c>
      <c r="I49" s="2" t="s">
        <v>15727</v>
      </c>
      <c r="J49" s="83"/>
      <c r="K49" s="442"/>
      <c r="L49" s="665"/>
      <c r="M49" s="178" t="s">
        <v>15556</v>
      </c>
      <c r="N49" s="26"/>
      <c r="O49" s="86"/>
      <c r="P49" s="86"/>
      <c r="Q49" s="86" t="s">
        <v>15720</v>
      </c>
      <c r="R49" s="86"/>
      <c r="S49" s="442"/>
      <c r="T49" s="279"/>
      <c r="U49" s="279"/>
      <c r="V49" s="279"/>
      <c r="W49" s="279"/>
      <c r="X49" s="279"/>
      <c r="Y49" s="279"/>
      <c r="Z49" s="279"/>
    </row>
    <row r="50" spans="1:26" ht="16.5" customHeight="1">
      <c r="A50" s="665"/>
      <c r="B50" s="665"/>
      <c r="C50" s="754"/>
      <c r="D50" s="665"/>
      <c r="E50" s="814"/>
      <c r="F50" s="665"/>
      <c r="G50" s="440">
        <v>3</v>
      </c>
      <c r="H50" s="444" t="s">
        <v>15579</v>
      </c>
      <c r="I50" s="445" t="s">
        <v>15558</v>
      </c>
      <c r="J50" s="83"/>
      <c r="K50" s="442"/>
      <c r="L50" s="665"/>
      <c r="M50" s="178" t="s">
        <v>15559</v>
      </c>
      <c r="N50" s="26"/>
      <c r="O50" s="86"/>
      <c r="P50" s="86"/>
      <c r="Q50" s="86" t="s">
        <v>15720</v>
      </c>
      <c r="R50" s="86"/>
      <c r="S50" s="442"/>
      <c r="T50" s="279"/>
      <c r="U50" s="279"/>
      <c r="V50" s="279"/>
      <c r="W50" s="279"/>
      <c r="X50" s="279"/>
      <c r="Y50" s="279"/>
      <c r="Z50" s="279"/>
    </row>
    <row r="51" spans="1:26" ht="16.5" customHeight="1">
      <c r="A51" s="666"/>
      <c r="B51" s="666"/>
      <c r="C51" s="755"/>
      <c r="D51" s="666"/>
      <c r="E51" s="815"/>
      <c r="F51" s="666"/>
      <c r="G51" s="440">
        <v>4</v>
      </c>
      <c r="H51" s="444" t="s">
        <v>15562</v>
      </c>
      <c r="I51" s="2" t="s">
        <v>15563</v>
      </c>
      <c r="J51" s="83"/>
      <c r="K51" s="442"/>
      <c r="L51" s="666"/>
      <c r="M51" s="178"/>
      <c r="N51" s="26"/>
      <c r="O51" s="86"/>
      <c r="P51" s="86"/>
      <c r="Q51" s="86" t="s">
        <v>15720</v>
      </c>
      <c r="R51" s="86"/>
      <c r="S51" s="442"/>
      <c r="T51" s="279"/>
      <c r="U51" s="279"/>
      <c r="V51" s="279"/>
      <c r="W51" s="279"/>
      <c r="X51" s="279"/>
      <c r="Y51" s="279"/>
      <c r="Z51" s="279"/>
    </row>
    <row r="52" spans="1:26" ht="16.5" customHeight="1">
      <c r="A52" s="743" t="s">
        <v>15739</v>
      </c>
      <c r="B52" s="743" t="s">
        <v>15740</v>
      </c>
      <c r="C52" s="816" t="s">
        <v>15741</v>
      </c>
      <c r="D52" s="735" t="s">
        <v>15723</v>
      </c>
      <c r="E52" s="813" t="s">
        <v>15744</v>
      </c>
      <c r="F52" s="744" t="s">
        <v>15548</v>
      </c>
      <c r="G52" s="440">
        <v>1</v>
      </c>
      <c r="H52" s="441" t="s">
        <v>15550</v>
      </c>
      <c r="I52" s="447"/>
      <c r="J52" s="83"/>
      <c r="K52" s="442"/>
      <c r="L52" s="734"/>
      <c r="M52" s="178"/>
      <c r="N52" s="26"/>
      <c r="O52" s="86"/>
      <c r="P52" s="86"/>
      <c r="Q52" s="86" t="s">
        <v>15739</v>
      </c>
      <c r="R52" s="86"/>
      <c r="S52" s="442"/>
      <c r="T52" s="279"/>
      <c r="U52" s="279"/>
      <c r="V52" s="279"/>
      <c r="W52" s="279"/>
      <c r="X52" s="279"/>
      <c r="Y52" s="279"/>
      <c r="Z52" s="279"/>
    </row>
    <row r="53" spans="1:26" ht="16.5" customHeight="1">
      <c r="A53" s="665"/>
      <c r="B53" s="665"/>
      <c r="C53" s="754"/>
      <c r="D53" s="665"/>
      <c r="E53" s="814"/>
      <c r="F53" s="665"/>
      <c r="G53" s="440">
        <v>2</v>
      </c>
      <c r="H53" s="444" t="s">
        <v>15749</v>
      </c>
      <c r="I53" s="2" t="s">
        <v>15750</v>
      </c>
      <c r="J53" s="83"/>
      <c r="K53" s="442"/>
      <c r="L53" s="665"/>
      <c r="M53" s="178" t="s">
        <v>15556</v>
      </c>
      <c r="N53" s="26"/>
      <c r="O53" s="86"/>
      <c r="P53" s="86"/>
      <c r="Q53" s="86" t="s">
        <v>15739</v>
      </c>
      <c r="R53" s="86"/>
      <c r="S53" s="442"/>
      <c r="T53" s="279"/>
      <c r="U53" s="279"/>
      <c r="V53" s="279"/>
      <c r="W53" s="279"/>
      <c r="X53" s="279"/>
      <c r="Y53" s="279"/>
      <c r="Z53" s="279"/>
    </row>
    <row r="54" spans="1:26" ht="16.5" customHeight="1">
      <c r="A54" s="665"/>
      <c r="B54" s="665"/>
      <c r="C54" s="754"/>
      <c r="D54" s="665"/>
      <c r="E54" s="814"/>
      <c r="F54" s="665"/>
      <c r="G54" s="440">
        <v>3</v>
      </c>
      <c r="H54" s="444" t="s">
        <v>15579</v>
      </c>
      <c r="I54" s="445" t="s">
        <v>15558</v>
      </c>
      <c r="J54" s="83"/>
      <c r="K54" s="442"/>
      <c r="L54" s="665"/>
      <c r="M54" s="178" t="s">
        <v>15559</v>
      </c>
      <c r="N54" s="26"/>
      <c r="O54" s="86"/>
      <c r="P54" s="86"/>
      <c r="Q54" s="86" t="s">
        <v>15739</v>
      </c>
      <c r="R54" s="86"/>
      <c r="S54" s="442"/>
      <c r="T54" s="279"/>
      <c r="U54" s="279"/>
      <c r="V54" s="279"/>
      <c r="W54" s="279"/>
      <c r="X54" s="279"/>
      <c r="Y54" s="279"/>
      <c r="Z54" s="279"/>
    </row>
    <row r="55" spans="1:26" ht="16.5" customHeight="1">
      <c r="A55" s="666"/>
      <c r="B55" s="666"/>
      <c r="C55" s="755"/>
      <c r="D55" s="666"/>
      <c r="E55" s="815"/>
      <c r="F55" s="666"/>
      <c r="G55" s="440">
        <v>4</v>
      </c>
      <c r="H55" s="444" t="s">
        <v>15562</v>
      </c>
      <c r="I55" s="2" t="s">
        <v>15563</v>
      </c>
      <c r="J55" s="83"/>
      <c r="K55" s="442"/>
      <c r="L55" s="666"/>
      <c r="M55" s="178"/>
      <c r="N55" s="26"/>
      <c r="O55" s="86"/>
      <c r="P55" s="86"/>
      <c r="Q55" s="86" t="s">
        <v>15739</v>
      </c>
      <c r="R55" s="86"/>
      <c r="S55" s="442"/>
      <c r="T55" s="279"/>
      <c r="U55" s="279"/>
      <c r="V55" s="279"/>
      <c r="W55" s="279"/>
      <c r="X55" s="279"/>
      <c r="Y55" s="279"/>
      <c r="Z55" s="279"/>
    </row>
    <row r="56" spans="1:26" ht="16.5" customHeight="1">
      <c r="A56" s="743" t="s">
        <v>15755</v>
      </c>
      <c r="B56" s="743" t="s">
        <v>15757</v>
      </c>
      <c r="C56" s="816" t="s">
        <v>15758</v>
      </c>
      <c r="D56" s="735" t="s">
        <v>15723</v>
      </c>
      <c r="E56" s="813" t="s">
        <v>15760</v>
      </c>
      <c r="F56" s="744" t="s">
        <v>15548</v>
      </c>
      <c r="G56" s="440">
        <v>1</v>
      </c>
      <c r="H56" s="441" t="s">
        <v>15550</v>
      </c>
      <c r="I56" s="447"/>
      <c r="J56" s="83"/>
      <c r="K56" s="442"/>
      <c r="L56" s="734"/>
      <c r="M56" s="178"/>
      <c r="N56" s="26"/>
      <c r="O56" s="86"/>
      <c r="P56" s="86"/>
      <c r="Q56" s="86" t="s">
        <v>15755</v>
      </c>
      <c r="R56" s="86"/>
      <c r="S56" s="442"/>
      <c r="T56" s="279"/>
      <c r="U56" s="279"/>
      <c r="V56" s="279"/>
      <c r="W56" s="279"/>
      <c r="X56" s="279"/>
      <c r="Y56" s="279"/>
      <c r="Z56" s="279"/>
    </row>
    <row r="57" spans="1:26" ht="16.5" customHeight="1">
      <c r="A57" s="665"/>
      <c r="B57" s="665"/>
      <c r="C57" s="754"/>
      <c r="D57" s="665"/>
      <c r="E57" s="814"/>
      <c r="F57" s="665"/>
      <c r="G57" s="440">
        <v>2</v>
      </c>
      <c r="H57" s="444" t="s">
        <v>15554</v>
      </c>
      <c r="I57" s="2" t="s">
        <v>15766</v>
      </c>
      <c r="J57" s="83"/>
      <c r="K57" s="442"/>
      <c r="L57" s="665"/>
      <c r="M57" s="178" t="s">
        <v>15556</v>
      </c>
      <c r="N57" s="26"/>
      <c r="O57" s="86"/>
      <c r="P57" s="86"/>
      <c r="Q57" s="86" t="s">
        <v>15755</v>
      </c>
      <c r="R57" s="86"/>
      <c r="S57" s="442"/>
      <c r="T57" s="279"/>
      <c r="U57" s="279"/>
      <c r="V57" s="279"/>
      <c r="W57" s="279"/>
      <c r="X57" s="279"/>
      <c r="Y57" s="279"/>
      <c r="Z57" s="279"/>
    </row>
    <row r="58" spans="1:26" ht="16.5" customHeight="1">
      <c r="A58" s="665"/>
      <c r="B58" s="665"/>
      <c r="C58" s="754"/>
      <c r="D58" s="665"/>
      <c r="E58" s="814"/>
      <c r="F58" s="665"/>
      <c r="G58" s="440">
        <v>3</v>
      </c>
      <c r="H58" s="444" t="s">
        <v>15771</v>
      </c>
      <c r="I58" s="2" t="s">
        <v>15773</v>
      </c>
      <c r="J58" s="83"/>
      <c r="K58" s="442"/>
      <c r="L58" s="665"/>
      <c r="M58" s="178"/>
      <c r="N58" s="26"/>
      <c r="O58" s="86"/>
      <c r="P58" s="86"/>
      <c r="Q58" s="86" t="s">
        <v>15755</v>
      </c>
      <c r="R58" s="86"/>
      <c r="S58" s="442"/>
      <c r="T58" s="279"/>
      <c r="U58" s="279"/>
      <c r="V58" s="279"/>
      <c r="W58" s="279"/>
      <c r="X58" s="279"/>
      <c r="Y58" s="279"/>
      <c r="Z58" s="279"/>
    </row>
    <row r="59" spans="1:26" ht="16.5" customHeight="1">
      <c r="A59" s="665"/>
      <c r="B59" s="665"/>
      <c r="C59" s="754"/>
      <c r="D59" s="665"/>
      <c r="E59" s="814"/>
      <c r="F59" s="665"/>
      <c r="G59" s="440">
        <v>4</v>
      </c>
      <c r="H59" s="444" t="s">
        <v>15579</v>
      </c>
      <c r="I59" s="445" t="s">
        <v>15558</v>
      </c>
      <c r="J59" s="83"/>
      <c r="K59" s="442"/>
      <c r="L59" s="665"/>
      <c r="M59" s="178" t="s">
        <v>15559</v>
      </c>
      <c r="N59" s="26"/>
      <c r="O59" s="86"/>
      <c r="P59" s="86"/>
      <c r="Q59" s="86" t="s">
        <v>15755</v>
      </c>
      <c r="R59" s="86"/>
      <c r="S59" s="442"/>
      <c r="T59" s="279"/>
      <c r="U59" s="279"/>
      <c r="V59" s="279"/>
      <c r="W59" s="279"/>
      <c r="X59" s="279"/>
      <c r="Y59" s="279"/>
      <c r="Z59" s="279"/>
    </row>
    <row r="60" spans="1:26" ht="16.5" customHeight="1">
      <c r="A60" s="666"/>
      <c r="B60" s="666"/>
      <c r="C60" s="755"/>
      <c r="D60" s="666"/>
      <c r="E60" s="815"/>
      <c r="F60" s="666"/>
      <c r="G60" s="440">
        <v>5</v>
      </c>
      <c r="H60" s="444" t="s">
        <v>15562</v>
      </c>
      <c r="I60" s="2" t="s">
        <v>15563</v>
      </c>
      <c r="J60" s="83"/>
      <c r="K60" s="442"/>
      <c r="L60" s="666"/>
      <c r="M60" s="178"/>
      <c r="N60" s="26"/>
      <c r="O60" s="86"/>
      <c r="P60" s="86"/>
      <c r="Q60" s="86" t="s">
        <v>15755</v>
      </c>
      <c r="R60" s="86"/>
      <c r="S60" s="442"/>
      <c r="T60" s="279"/>
      <c r="U60" s="279"/>
      <c r="V60" s="279"/>
      <c r="W60" s="279"/>
      <c r="X60" s="279"/>
      <c r="Y60" s="279"/>
      <c r="Z60" s="279"/>
    </row>
    <row r="61" spans="1:26" ht="16.5" customHeight="1">
      <c r="A61" s="743" t="s">
        <v>15781</v>
      </c>
      <c r="B61" s="743" t="s">
        <v>15783</v>
      </c>
      <c r="C61" s="816" t="s">
        <v>15784</v>
      </c>
      <c r="D61" s="735" t="s">
        <v>15723</v>
      </c>
      <c r="E61" s="813" t="s">
        <v>15786</v>
      </c>
      <c r="F61" s="744" t="s">
        <v>15548</v>
      </c>
      <c r="G61" s="440">
        <v>1</v>
      </c>
      <c r="H61" s="441" t="s">
        <v>15550</v>
      </c>
      <c r="I61" s="447"/>
      <c r="J61" s="83"/>
      <c r="K61" s="442"/>
      <c r="L61" s="734"/>
      <c r="M61" s="178"/>
      <c r="N61" s="26"/>
      <c r="O61" s="86"/>
      <c r="P61" s="86"/>
      <c r="Q61" s="86" t="s">
        <v>15781</v>
      </c>
      <c r="R61" s="86"/>
      <c r="S61" s="442"/>
      <c r="T61" s="279"/>
      <c r="U61" s="279"/>
      <c r="V61" s="279"/>
      <c r="W61" s="279"/>
      <c r="X61" s="279"/>
      <c r="Y61" s="279"/>
      <c r="Z61" s="279"/>
    </row>
    <row r="62" spans="1:26" ht="16.5" customHeight="1">
      <c r="A62" s="665"/>
      <c r="B62" s="665"/>
      <c r="C62" s="754"/>
      <c r="D62" s="665"/>
      <c r="E62" s="814"/>
      <c r="F62" s="665"/>
      <c r="G62" s="440">
        <v>2</v>
      </c>
      <c r="H62" s="444" t="s">
        <v>15554</v>
      </c>
      <c r="I62" s="2" t="s">
        <v>15790</v>
      </c>
      <c r="J62" s="83"/>
      <c r="K62" s="442"/>
      <c r="L62" s="665"/>
      <c r="M62" s="178" t="s">
        <v>15556</v>
      </c>
      <c r="N62" s="26"/>
      <c r="O62" s="86"/>
      <c r="P62" s="86"/>
      <c r="Q62" s="86" t="s">
        <v>15781</v>
      </c>
      <c r="R62" s="86"/>
      <c r="S62" s="442"/>
      <c r="T62" s="279"/>
      <c r="U62" s="279"/>
      <c r="V62" s="279"/>
      <c r="W62" s="279"/>
      <c r="X62" s="279"/>
      <c r="Y62" s="279"/>
      <c r="Z62" s="279"/>
    </row>
    <row r="63" spans="1:26" ht="16.5" customHeight="1">
      <c r="A63" s="665"/>
      <c r="B63" s="665"/>
      <c r="C63" s="754"/>
      <c r="D63" s="665"/>
      <c r="E63" s="814"/>
      <c r="F63" s="665"/>
      <c r="G63" s="440">
        <v>3</v>
      </c>
      <c r="H63" s="444" t="s">
        <v>15643</v>
      </c>
      <c r="I63" s="2" t="s">
        <v>15793</v>
      </c>
      <c r="J63" s="83"/>
      <c r="K63" s="442"/>
      <c r="L63" s="665"/>
      <c r="M63" s="178"/>
      <c r="N63" s="26"/>
      <c r="O63" s="86"/>
      <c r="P63" s="86"/>
      <c r="Q63" s="86" t="s">
        <v>15781</v>
      </c>
      <c r="R63" s="86"/>
      <c r="S63" s="442"/>
      <c r="T63" s="279"/>
      <c r="U63" s="279"/>
      <c r="V63" s="279"/>
      <c r="W63" s="279"/>
      <c r="X63" s="279"/>
      <c r="Y63" s="279"/>
      <c r="Z63" s="279"/>
    </row>
    <row r="64" spans="1:26" ht="16.5" customHeight="1">
      <c r="A64" s="665"/>
      <c r="B64" s="665"/>
      <c r="C64" s="754"/>
      <c r="D64" s="665"/>
      <c r="E64" s="814"/>
      <c r="F64" s="665"/>
      <c r="G64" s="440">
        <v>4</v>
      </c>
      <c r="H64" s="444" t="s">
        <v>15579</v>
      </c>
      <c r="I64" s="445" t="s">
        <v>15558</v>
      </c>
      <c r="J64" s="83"/>
      <c r="K64" s="442"/>
      <c r="L64" s="665"/>
      <c r="M64" s="178" t="s">
        <v>15559</v>
      </c>
      <c r="N64" s="26"/>
      <c r="O64" s="86"/>
      <c r="P64" s="86"/>
      <c r="Q64" s="86" t="s">
        <v>15781</v>
      </c>
      <c r="R64" s="86"/>
      <c r="S64" s="442"/>
      <c r="T64" s="279"/>
      <c r="U64" s="279"/>
      <c r="V64" s="279"/>
      <c r="W64" s="279"/>
      <c r="X64" s="279"/>
      <c r="Y64" s="279"/>
      <c r="Z64" s="279"/>
    </row>
    <row r="65" spans="1:26" ht="16.5" customHeight="1">
      <c r="A65" s="666"/>
      <c r="B65" s="666"/>
      <c r="C65" s="755"/>
      <c r="D65" s="666"/>
      <c r="E65" s="815"/>
      <c r="F65" s="666"/>
      <c r="G65" s="440">
        <v>5</v>
      </c>
      <c r="H65" s="444" t="s">
        <v>15562</v>
      </c>
      <c r="I65" s="2" t="s">
        <v>15563</v>
      </c>
      <c r="J65" s="83"/>
      <c r="K65" s="442"/>
      <c r="L65" s="666"/>
      <c r="M65" s="178"/>
      <c r="N65" s="26"/>
      <c r="O65" s="86"/>
      <c r="P65" s="86"/>
      <c r="Q65" s="86" t="s">
        <v>15781</v>
      </c>
      <c r="R65" s="86"/>
      <c r="S65" s="442"/>
      <c r="T65" s="279"/>
      <c r="U65" s="279"/>
      <c r="V65" s="279"/>
      <c r="W65" s="279"/>
      <c r="X65" s="279"/>
      <c r="Y65" s="279"/>
      <c r="Z65" s="279"/>
    </row>
    <row r="66" spans="1:26" ht="16.5" customHeight="1">
      <c r="A66" s="743" t="s">
        <v>15796</v>
      </c>
      <c r="B66" s="743" t="s">
        <v>15798</v>
      </c>
      <c r="C66" s="816" t="s">
        <v>15800</v>
      </c>
      <c r="D66" s="735" t="s">
        <v>15723</v>
      </c>
      <c r="E66" s="813" t="s">
        <v>15802</v>
      </c>
      <c r="F66" s="744" t="s">
        <v>15548</v>
      </c>
      <c r="G66" s="440">
        <v>1</v>
      </c>
      <c r="H66" s="441" t="s">
        <v>15550</v>
      </c>
      <c r="I66" s="447"/>
      <c r="J66" s="83"/>
      <c r="K66" s="442"/>
      <c r="L66" s="734"/>
      <c r="M66" s="178"/>
      <c r="N66" s="26"/>
      <c r="O66" s="86"/>
      <c r="P66" s="86"/>
      <c r="Q66" s="86" t="s">
        <v>15796</v>
      </c>
      <c r="R66" s="86"/>
      <c r="S66" s="442"/>
      <c r="T66" s="279"/>
      <c r="U66" s="279"/>
      <c r="V66" s="279"/>
      <c r="W66" s="279"/>
      <c r="X66" s="279"/>
      <c r="Y66" s="279"/>
      <c r="Z66" s="279"/>
    </row>
    <row r="67" spans="1:26" ht="16.5" customHeight="1">
      <c r="A67" s="665"/>
      <c r="B67" s="665"/>
      <c r="C67" s="754"/>
      <c r="D67" s="665"/>
      <c r="E67" s="814"/>
      <c r="F67" s="665"/>
      <c r="G67" s="440">
        <v>2</v>
      </c>
      <c r="H67" s="444" t="s">
        <v>15554</v>
      </c>
      <c r="I67" s="2" t="s">
        <v>15790</v>
      </c>
      <c r="J67" s="83"/>
      <c r="K67" s="442"/>
      <c r="L67" s="665"/>
      <c r="M67" s="178" t="s">
        <v>15556</v>
      </c>
      <c r="N67" s="26"/>
      <c r="O67" s="86"/>
      <c r="P67" s="86"/>
      <c r="Q67" s="86" t="s">
        <v>15796</v>
      </c>
      <c r="R67" s="86"/>
      <c r="S67" s="442"/>
      <c r="T67" s="279"/>
      <c r="U67" s="279"/>
      <c r="V67" s="279"/>
      <c r="W67" s="279"/>
      <c r="X67" s="279"/>
      <c r="Y67" s="279"/>
      <c r="Z67" s="279"/>
    </row>
    <row r="68" spans="1:26" ht="16.5" customHeight="1">
      <c r="A68" s="665"/>
      <c r="B68" s="665"/>
      <c r="C68" s="754"/>
      <c r="D68" s="665"/>
      <c r="E68" s="814"/>
      <c r="F68" s="665"/>
      <c r="G68" s="440">
        <v>3</v>
      </c>
      <c r="H68" s="444" t="s">
        <v>15643</v>
      </c>
      <c r="I68" s="2"/>
      <c r="J68" s="83"/>
      <c r="K68" s="442"/>
      <c r="L68" s="665"/>
      <c r="M68" s="178"/>
      <c r="N68" s="26"/>
      <c r="O68" s="86"/>
      <c r="P68" s="86"/>
      <c r="Q68" s="86" t="s">
        <v>15796</v>
      </c>
      <c r="R68" s="86"/>
      <c r="S68" s="442"/>
      <c r="T68" s="279"/>
      <c r="U68" s="279"/>
      <c r="V68" s="279"/>
      <c r="W68" s="279"/>
      <c r="X68" s="279"/>
      <c r="Y68" s="279"/>
      <c r="Z68" s="279"/>
    </row>
    <row r="69" spans="1:26" ht="16.5" customHeight="1">
      <c r="A69" s="665"/>
      <c r="B69" s="665"/>
      <c r="C69" s="754"/>
      <c r="D69" s="665"/>
      <c r="E69" s="814"/>
      <c r="F69" s="665"/>
      <c r="G69" s="440">
        <v>4</v>
      </c>
      <c r="H69" s="444" t="s">
        <v>15771</v>
      </c>
      <c r="I69" s="2" t="s">
        <v>15809</v>
      </c>
      <c r="J69" s="83"/>
      <c r="K69" s="442"/>
      <c r="L69" s="665"/>
      <c r="M69" s="178"/>
      <c r="N69" s="26"/>
      <c r="O69" s="86"/>
      <c r="P69" s="86"/>
      <c r="Q69" s="86" t="s">
        <v>15796</v>
      </c>
      <c r="R69" s="86"/>
      <c r="S69" s="442"/>
      <c r="T69" s="279"/>
      <c r="U69" s="279"/>
      <c r="V69" s="279"/>
      <c r="W69" s="279"/>
      <c r="X69" s="279"/>
      <c r="Y69" s="279"/>
      <c r="Z69" s="279"/>
    </row>
    <row r="70" spans="1:26" ht="16.5" customHeight="1">
      <c r="A70" s="665"/>
      <c r="B70" s="665"/>
      <c r="C70" s="754"/>
      <c r="D70" s="665"/>
      <c r="E70" s="814"/>
      <c r="F70" s="665"/>
      <c r="G70" s="440">
        <v>5</v>
      </c>
      <c r="H70" s="444" t="s">
        <v>15579</v>
      </c>
      <c r="I70" s="445" t="s">
        <v>15558</v>
      </c>
      <c r="J70" s="83"/>
      <c r="K70" s="442"/>
      <c r="L70" s="665"/>
      <c r="M70" s="178" t="s">
        <v>15559</v>
      </c>
      <c r="N70" s="26"/>
      <c r="O70" s="86"/>
      <c r="P70" s="86"/>
      <c r="Q70" s="86" t="s">
        <v>15796</v>
      </c>
      <c r="R70" s="86"/>
      <c r="S70" s="442"/>
      <c r="T70" s="279"/>
      <c r="U70" s="279"/>
      <c r="V70" s="279"/>
      <c r="W70" s="279"/>
      <c r="X70" s="279"/>
      <c r="Y70" s="279"/>
      <c r="Z70" s="279"/>
    </row>
    <row r="71" spans="1:26" ht="16.5" customHeight="1">
      <c r="A71" s="666"/>
      <c r="B71" s="666"/>
      <c r="C71" s="755"/>
      <c r="D71" s="666"/>
      <c r="E71" s="815"/>
      <c r="F71" s="666"/>
      <c r="G71" s="440">
        <v>6</v>
      </c>
      <c r="H71" s="444" t="s">
        <v>15562</v>
      </c>
      <c r="I71" s="2" t="s">
        <v>15563</v>
      </c>
      <c r="J71" s="83"/>
      <c r="K71" s="442"/>
      <c r="L71" s="666"/>
      <c r="M71" s="178"/>
      <c r="N71" s="26"/>
      <c r="O71" s="86"/>
      <c r="P71" s="86"/>
      <c r="Q71" s="86" t="s">
        <v>15796</v>
      </c>
      <c r="R71" s="86"/>
      <c r="S71" s="442"/>
      <c r="T71" s="279"/>
      <c r="U71" s="279"/>
      <c r="V71" s="279"/>
      <c r="W71" s="279"/>
      <c r="X71" s="279"/>
      <c r="Y71" s="279"/>
      <c r="Z71" s="279"/>
    </row>
    <row r="72" spans="1:26" ht="16.5" customHeight="1">
      <c r="A72" s="743" t="s">
        <v>15813</v>
      </c>
      <c r="B72" s="743" t="s">
        <v>15815</v>
      </c>
      <c r="C72" s="816" t="s">
        <v>15816</v>
      </c>
      <c r="D72" s="735" t="s">
        <v>15723</v>
      </c>
      <c r="E72" s="813" t="s">
        <v>15817</v>
      </c>
      <c r="F72" s="744" t="s">
        <v>15548</v>
      </c>
      <c r="G72" s="440">
        <v>1</v>
      </c>
      <c r="H72" s="441" t="s">
        <v>15550</v>
      </c>
      <c r="I72" s="447"/>
      <c r="J72" s="83"/>
      <c r="K72" s="442"/>
      <c r="L72" s="734"/>
      <c r="M72" s="178"/>
      <c r="N72" s="26"/>
      <c r="O72" s="86"/>
      <c r="P72" s="86"/>
      <c r="Q72" s="86" t="s">
        <v>15813</v>
      </c>
      <c r="R72" s="86"/>
      <c r="S72" s="442"/>
      <c r="T72" s="279"/>
      <c r="U72" s="279"/>
      <c r="V72" s="279"/>
      <c r="W72" s="279"/>
      <c r="X72" s="279"/>
      <c r="Y72" s="279"/>
      <c r="Z72" s="279"/>
    </row>
    <row r="73" spans="1:26" ht="16.5" customHeight="1">
      <c r="A73" s="665"/>
      <c r="B73" s="665"/>
      <c r="C73" s="754"/>
      <c r="D73" s="665"/>
      <c r="E73" s="814"/>
      <c r="F73" s="665"/>
      <c r="G73" s="440">
        <v>2</v>
      </c>
      <c r="H73" s="444" t="s">
        <v>15608</v>
      </c>
      <c r="I73" s="2" t="s">
        <v>15820</v>
      </c>
      <c r="J73" s="83"/>
      <c r="K73" s="442"/>
      <c r="L73" s="665"/>
      <c r="M73" s="178" t="s">
        <v>15556</v>
      </c>
      <c r="N73" s="26"/>
      <c r="O73" s="86"/>
      <c r="P73" s="86"/>
      <c r="Q73" s="86" t="s">
        <v>15813</v>
      </c>
      <c r="R73" s="86"/>
      <c r="S73" s="442"/>
      <c r="T73" s="279"/>
      <c r="U73" s="279"/>
      <c r="V73" s="279"/>
      <c r="W73" s="279"/>
      <c r="X73" s="279"/>
      <c r="Y73" s="279"/>
      <c r="Z73" s="279"/>
    </row>
    <row r="74" spans="1:26" ht="16.5" customHeight="1">
      <c r="A74" s="665"/>
      <c r="B74" s="665"/>
      <c r="C74" s="754"/>
      <c r="D74" s="665"/>
      <c r="E74" s="814"/>
      <c r="F74" s="665"/>
      <c r="G74" s="440">
        <v>3</v>
      </c>
      <c r="H74" s="444"/>
      <c r="I74" s="2" t="s">
        <v>15823</v>
      </c>
      <c r="J74" s="83"/>
      <c r="K74" s="442"/>
      <c r="L74" s="665"/>
      <c r="M74" s="178"/>
      <c r="N74" s="26"/>
      <c r="O74" s="86"/>
      <c r="P74" s="86"/>
      <c r="Q74" s="86" t="s">
        <v>15813</v>
      </c>
      <c r="R74" s="86"/>
      <c r="S74" s="442"/>
      <c r="T74" s="279"/>
      <c r="U74" s="279"/>
      <c r="V74" s="279"/>
      <c r="W74" s="279"/>
      <c r="X74" s="279"/>
      <c r="Y74" s="279"/>
      <c r="Z74" s="279"/>
    </row>
    <row r="75" spans="1:26" ht="16.5" customHeight="1">
      <c r="A75" s="665"/>
      <c r="B75" s="665"/>
      <c r="C75" s="754"/>
      <c r="D75" s="665"/>
      <c r="E75" s="814"/>
      <c r="F75" s="665"/>
      <c r="G75" s="440">
        <v>4</v>
      </c>
      <c r="H75" s="444" t="s">
        <v>15579</v>
      </c>
      <c r="I75" s="445" t="s">
        <v>15558</v>
      </c>
      <c r="J75" s="83"/>
      <c r="K75" s="442"/>
      <c r="L75" s="665"/>
      <c r="M75" s="178" t="s">
        <v>15559</v>
      </c>
      <c r="N75" s="26"/>
      <c r="O75" s="86"/>
      <c r="P75" s="86"/>
      <c r="Q75" s="86" t="s">
        <v>15813</v>
      </c>
      <c r="R75" s="86"/>
      <c r="S75" s="442"/>
      <c r="T75" s="279"/>
      <c r="U75" s="279"/>
      <c r="V75" s="279"/>
      <c r="W75" s="279"/>
      <c r="X75" s="279"/>
      <c r="Y75" s="279"/>
      <c r="Z75" s="279"/>
    </row>
    <row r="76" spans="1:26" ht="16.5" customHeight="1">
      <c r="A76" s="666"/>
      <c r="B76" s="666"/>
      <c r="C76" s="755"/>
      <c r="D76" s="666"/>
      <c r="E76" s="815"/>
      <c r="F76" s="666"/>
      <c r="G76" s="440">
        <v>5</v>
      </c>
      <c r="H76" s="444" t="s">
        <v>15562</v>
      </c>
      <c r="I76" s="2" t="s">
        <v>15563</v>
      </c>
      <c r="J76" s="83"/>
      <c r="K76" s="442"/>
      <c r="L76" s="666"/>
      <c r="M76" s="178"/>
      <c r="N76" s="26"/>
      <c r="O76" s="86"/>
      <c r="P76" s="86"/>
      <c r="Q76" s="86" t="s">
        <v>15813</v>
      </c>
      <c r="R76" s="86"/>
      <c r="S76" s="442"/>
      <c r="T76" s="279"/>
      <c r="U76" s="279"/>
      <c r="V76" s="279"/>
      <c r="W76" s="279"/>
      <c r="X76" s="279"/>
      <c r="Y76" s="279"/>
      <c r="Z76" s="279"/>
    </row>
    <row r="77" spans="1:26" ht="16.5" customHeight="1">
      <c r="A77" s="743" t="s">
        <v>15830</v>
      </c>
      <c r="B77" s="743" t="s">
        <v>15831</v>
      </c>
      <c r="C77" s="816" t="s">
        <v>15832</v>
      </c>
      <c r="D77" s="735" t="s">
        <v>15723</v>
      </c>
      <c r="E77" s="813" t="s">
        <v>15834</v>
      </c>
      <c r="F77" s="744" t="s">
        <v>15548</v>
      </c>
      <c r="G77" s="440">
        <v>1</v>
      </c>
      <c r="H77" s="441" t="s">
        <v>15550</v>
      </c>
      <c r="I77" s="447"/>
      <c r="J77" s="83"/>
      <c r="K77" s="442"/>
      <c r="L77" s="734"/>
      <c r="M77" s="178"/>
      <c r="N77" s="26"/>
      <c r="O77" s="86"/>
      <c r="P77" s="86"/>
      <c r="Q77" s="86" t="s">
        <v>15830</v>
      </c>
      <c r="R77" s="86"/>
      <c r="S77" s="442"/>
      <c r="T77" s="279"/>
      <c r="U77" s="279"/>
      <c r="V77" s="279"/>
      <c r="W77" s="279"/>
      <c r="X77" s="279"/>
      <c r="Y77" s="279"/>
      <c r="Z77" s="279"/>
    </row>
    <row r="78" spans="1:26" ht="16.5" customHeight="1">
      <c r="A78" s="665"/>
      <c r="B78" s="665"/>
      <c r="C78" s="754"/>
      <c r="D78" s="665"/>
      <c r="E78" s="814"/>
      <c r="F78" s="665"/>
      <c r="G78" s="26">
        <v>2</v>
      </c>
      <c r="H78" s="444" t="s">
        <v>15749</v>
      </c>
      <c r="I78" s="2" t="s">
        <v>15750</v>
      </c>
      <c r="J78" s="83"/>
      <c r="K78" s="442"/>
      <c r="L78" s="665"/>
      <c r="M78" s="178" t="s">
        <v>15556</v>
      </c>
      <c r="N78" s="26"/>
      <c r="O78" s="86"/>
      <c r="P78" s="86"/>
      <c r="Q78" s="86" t="s">
        <v>15830</v>
      </c>
      <c r="R78" s="86"/>
      <c r="S78" s="442"/>
      <c r="T78" s="279"/>
      <c r="U78" s="279"/>
      <c r="V78" s="279"/>
      <c r="W78" s="279"/>
      <c r="X78" s="279"/>
      <c r="Y78" s="279"/>
      <c r="Z78" s="279"/>
    </row>
    <row r="79" spans="1:26" ht="16.5" customHeight="1">
      <c r="A79" s="665"/>
      <c r="B79" s="665"/>
      <c r="C79" s="754"/>
      <c r="D79" s="665"/>
      <c r="E79" s="814"/>
      <c r="F79" s="665"/>
      <c r="G79" s="26">
        <v>3</v>
      </c>
      <c r="H79" s="444" t="s">
        <v>15608</v>
      </c>
      <c r="I79" s="2" t="s">
        <v>15820</v>
      </c>
      <c r="J79" s="83"/>
      <c r="K79" s="442"/>
      <c r="L79" s="665"/>
      <c r="M79" s="178"/>
      <c r="N79" s="26"/>
      <c r="O79" s="86"/>
      <c r="P79" s="86"/>
      <c r="Q79" s="86" t="s">
        <v>15830</v>
      </c>
      <c r="R79" s="86"/>
      <c r="S79" s="442"/>
      <c r="T79" s="279"/>
      <c r="U79" s="279"/>
      <c r="V79" s="279"/>
      <c r="W79" s="279"/>
      <c r="X79" s="279"/>
      <c r="Y79" s="279"/>
      <c r="Z79" s="279"/>
    </row>
    <row r="80" spans="1:26" ht="16.5" customHeight="1">
      <c r="A80" s="665"/>
      <c r="B80" s="665"/>
      <c r="C80" s="754"/>
      <c r="D80" s="665"/>
      <c r="E80" s="814"/>
      <c r="F80" s="665"/>
      <c r="G80" s="26">
        <v>4</v>
      </c>
      <c r="H80" s="444"/>
      <c r="I80" s="2" t="s">
        <v>15823</v>
      </c>
      <c r="J80" s="83"/>
      <c r="K80" s="442"/>
      <c r="L80" s="665"/>
      <c r="M80" s="178"/>
      <c r="N80" s="26"/>
      <c r="O80" s="86"/>
      <c r="P80" s="86"/>
      <c r="Q80" s="86" t="s">
        <v>15830</v>
      </c>
      <c r="R80" s="86"/>
      <c r="S80" s="442"/>
      <c r="T80" s="279"/>
      <c r="U80" s="279"/>
      <c r="V80" s="279"/>
      <c r="W80" s="279"/>
      <c r="X80" s="279"/>
      <c r="Y80" s="279"/>
      <c r="Z80" s="279"/>
    </row>
    <row r="81" spans="1:26" ht="16.5" customHeight="1">
      <c r="A81" s="665"/>
      <c r="B81" s="665"/>
      <c r="C81" s="754"/>
      <c r="D81" s="665"/>
      <c r="E81" s="814"/>
      <c r="F81" s="665"/>
      <c r="G81" s="26">
        <v>5</v>
      </c>
      <c r="H81" s="444" t="s">
        <v>15579</v>
      </c>
      <c r="I81" s="445" t="s">
        <v>15558</v>
      </c>
      <c r="J81" s="83"/>
      <c r="K81" s="442"/>
      <c r="L81" s="665"/>
      <c r="M81" s="178" t="s">
        <v>15559</v>
      </c>
      <c r="N81" s="26"/>
      <c r="O81" s="86"/>
      <c r="P81" s="86"/>
      <c r="Q81" s="86" t="s">
        <v>15830</v>
      </c>
      <c r="R81" s="86"/>
      <c r="S81" s="442"/>
      <c r="T81" s="279"/>
      <c r="U81" s="279"/>
      <c r="V81" s="279"/>
      <c r="W81" s="279"/>
      <c r="X81" s="279"/>
      <c r="Y81" s="279"/>
      <c r="Z81" s="279"/>
    </row>
    <row r="82" spans="1:26" ht="16.5" customHeight="1">
      <c r="A82" s="666"/>
      <c r="B82" s="666"/>
      <c r="C82" s="755"/>
      <c r="D82" s="666"/>
      <c r="E82" s="815"/>
      <c r="F82" s="666"/>
      <c r="G82" s="26">
        <v>6</v>
      </c>
      <c r="H82" s="444" t="s">
        <v>15562</v>
      </c>
      <c r="I82" s="2" t="s">
        <v>15563</v>
      </c>
      <c r="J82" s="83"/>
      <c r="K82" s="442"/>
      <c r="L82" s="666"/>
      <c r="M82" s="178"/>
      <c r="N82" s="26"/>
      <c r="O82" s="86"/>
      <c r="P82" s="86"/>
      <c r="Q82" s="86" t="s">
        <v>15830</v>
      </c>
      <c r="R82" s="86"/>
      <c r="S82" s="442"/>
      <c r="T82" s="279"/>
      <c r="U82" s="279"/>
      <c r="V82" s="279"/>
      <c r="W82" s="279"/>
      <c r="X82" s="279"/>
      <c r="Y82" s="279"/>
      <c r="Z82" s="279"/>
    </row>
    <row r="83" spans="1:26" ht="16.5" customHeight="1">
      <c r="A83" s="743" t="s">
        <v>15848</v>
      </c>
      <c r="B83" s="743" t="s">
        <v>15849</v>
      </c>
      <c r="C83" s="816" t="s">
        <v>15852</v>
      </c>
      <c r="D83" s="735" t="s">
        <v>15723</v>
      </c>
      <c r="E83" s="813" t="s">
        <v>15854</v>
      </c>
      <c r="F83" s="744" t="s">
        <v>15548</v>
      </c>
      <c r="G83" s="88">
        <v>1</v>
      </c>
      <c r="H83" s="441" t="s">
        <v>15550</v>
      </c>
      <c r="I83" s="447"/>
      <c r="J83" s="83"/>
      <c r="K83" s="442"/>
      <c r="L83" s="734"/>
      <c r="M83" s="178"/>
      <c r="N83" s="26"/>
      <c r="O83" s="86"/>
      <c r="P83" s="86"/>
      <c r="Q83" s="86" t="s">
        <v>15848</v>
      </c>
      <c r="R83" s="86"/>
      <c r="S83" s="442"/>
      <c r="T83" s="279"/>
      <c r="U83" s="279"/>
      <c r="V83" s="279"/>
      <c r="W83" s="279"/>
      <c r="X83" s="279"/>
      <c r="Y83" s="279"/>
      <c r="Z83" s="279"/>
    </row>
    <row r="84" spans="1:26" ht="16.5" customHeight="1">
      <c r="A84" s="665"/>
      <c r="B84" s="665"/>
      <c r="C84" s="754"/>
      <c r="D84" s="665"/>
      <c r="E84" s="814"/>
      <c r="F84" s="665"/>
      <c r="G84" s="26">
        <v>2</v>
      </c>
      <c r="H84" s="444" t="s">
        <v>15749</v>
      </c>
      <c r="I84" s="2" t="s">
        <v>15750</v>
      </c>
      <c r="J84" s="83"/>
      <c r="K84" s="442"/>
      <c r="L84" s="665"/>
      <c r="M84" s="178" t="s">
        <v>15556</v>
      </c>
      <c r="N84" s="26"/>
      <c r="O84" s="86"/>
      <c r="P84" s="86"/>
      <c r="Q84" s="86" t="s">
        <v>15848</v>
      </c>
      <c r="R84" s="86"/>
      <c r="S84" s="442"/>
      <c r="T84" s="279"/>
      <c r="U84" s="279"/>
      <c r="V84" s="279"/>
      <c r="W84" s="279"/>
      <c r="X84" s="279"/>
      <c r="Y84" s="279"/>
      <c r="Z84" s="279"/>
    </row>
    <row r="85" spans="1:26" ht="16.5" customHeight="1">
      <c r="A85" s="665"/>
      <c r="B85" s="665"/>
      <c r="C85" s="754"/>
      <c r="D85" s="665"/>
      <c r="E85" s="814"/>
      <c r="F85" s="665"/>
      <c r="G85" s="26">
        <v>3</v>
      </c>
      <c r="H85" s="444" t="s">
        <v>15608</v>
      </c>
      <c r="I85" s="2" t="s">
        <v>15820</v>
      </c>
      <c r="J85" s="83"/>
      <c r="K85" s="442"/>
      <c r="L85" s="665"/>
      <c r="M85" s="178"/>
      <c r="N85" s="26"/>
      <c r="O85" s="86"/>
      <c r="P85" s="86"/>
      <c r="Q85" s="86" t="s">
        <v>15848</v>
      </c>
      <c r="R85" s="86"/>
      <c r="S85" s="442"/>
      <c r="T85" s="279"/>
      <c r="U85" s="279"/>
      <c r="V85" s="279"/>
      <c r="W85" s="279"/>
      <c r="X85" s="279"/>
      <c r="Y85" s="279"/>
      <c r="Z85" s="279"/>
    </row>
    <row r="86" spans="1:26" ht="16.5" customHeight="1">
      <c r="A86" s="665"/>
      <c r="B86" s="665"/>
      <c r="C86" s="754"/>
      <c r="D86" s="665"/>
      <c r="E86" s="814"/>
      <c r="F86" s="665"/>
      <c r="G86" s="26">
        <v>4</v>
      </c>
      <c r="H86" s="444"/>
      <c r="I86" s="2" t="s">
        <v>15823</v>
      </c>
      <c r="J86" s="83"/>
      <c r="K86" s="442"/>
      <c r="L86" s="665"/>
      <c r="M86" s="178"/>
      <c r="N86" s="26"/>
      <c r="O86" s="86"/>
      <c r="P86" s="86"/>
      <c r="Q86" s="86" t="s">
        <v>15848</v>
      </c>
      <c r="R86" s="86"/>
      <c r="S86" s="442"/>
      <c r="T86" s="279"/>
      <c r="U86" s="279"/>
      <c r="V86" s="279"/>
      <c r="W86" s="279"/>
      <c r="X86" s="279"/>
      <c r="Y86" s="279"/>
      <c r="Z86" s="279"/>
    </row>
    <row r="87" spans="1:26" ht="16.5" customHeight="1">
      <c r="A87" s="665"/>
      <c r="B87" s="665"/>
      <c r="C87" s="754"/>
      <c r="D87" s="665"/>
      <c r="E87" s="814"/>
      <c r="F87" s="665"/>
      <c r="G87" s="88">
        <v>5</v>
      </c>
      <c r="H87" s="444" t="s">
        <v>15643</v>
      </c>
      <c r="I87" s="2" t="s">
        <v>15793</v>
      </c>
      <c r="J87" s="83"/>
      <c r="K87" s="442"/>
      <c r="L87" s="665"/>
      <c r="M87" s="178"/>
      <c r="N87" s="26"/>
      <c r="O87" s="86"/>
      <c r="P87" s="86"/>
      <c r="Q87" s="86" t="s">
        <v>15848</v>
      </c>
      <c r="R87" s="86"/>
      <c r="S87" s="442"/>
      <c r="T87" s="279"/>
      <c r="U87" s="279"/>
      <c r="V87" s="279"/>
      <c r="W87" s="279"/>
      <c r="X87" s="279"/>
      <c r="Y87" s="279"/>
      <c r="Z87" s="279"/>
    </row>
    <row r="88" spans="1:26" ht="16.5" customHeight="1">
      <c r="A88" s="665"/>
      <c r="B88" s="665"/>
      <c r="C88" s="754"/>
      <c r="D88" s="665"/>
      <c r="E88" s="814"/>
      <c r="F88" s="665"/>
      <c r="G88" s="88">
        <v>6</v>
      </c>
      <c r="H88" s="444" t="s">
        <v>15579</v>
      </c>
      <c r="I88" s="445" t="s">
        <v>15558</v>
      </c>
      <c r="J88" s="83"/>
      <c r="K88" s="442"/>
      <c r="L88" s="665"/>
      <c r="M88" s="178" t="s">
        <v>15559</v>
      </c>
      <c r="N88" s="26"/>
      <c r="O88" s="86"/>
      <c r="P88" s="86"/>
      <c r="Q88" s="86" t="s">
        <v>15848</v>
      </c>
      <c r="R88" s="86"/>
      <c r="S88" s="442"/>
      <c r="T88" s="279"/>
      <c r="U88" s="279"/>
      <c r="V88" s="279"/>
      <c r="W88" s="279"/>
      <c r="X88" s="279"/>
      <c r="Y88" s="279"/>
      <c r="Z88" s="279"/>
    </row>
    <row r="89" spans="1:26" ht="16.5" customHeight="1">
      <c r="A89" s="666"/>
      <c r="B89" s="666"/>
      <c r="C89" s="755"/>
      <c r="D89" s="666"/>
      <c r="E89" s="815"/>
      <c r="F89" s="666"/>
      <c r="G89" s="88">
        <v>7</v>
      </c>
      <c r="H89" s="444" t="s">
        <v>15562</v>
      </c>
      <c r="I89" s="2" t="s">
        <v>15563</v>
      </c>
      <c r="J89" s="83"/>
      <c r="K89" s="442"/>
      <c r="L89" s="666"/>
      <c r="M89" s="178"/>
      <c r="N89" s="26"/>
      <c r="O89" s="86"/>
      <c r="P89" s="86"/>
      <c r="Q89" s="86" t="s">
        <v>15848</v>
      </c>
      <c r="R89" s="86"/>
      <c r="S89" s="442"/>
      <c r="T89" s="279"/>
      <c r="U89" s="279"/>
      <c r="V89" s="279"/>
      <c r="W89" s="279"/>
      <c r="X89" s="279"/>
      <c r="Y89" s="279"/>
      <c r="Z89" s="279"/>
    </row>
    <row r="90" spans="1:26" ht="16.5" customHeight="1">
      <c r="A90" s="743" t="s">
        <v>15860</v>
      </c>
      <c r="B90" s="743" t="s">
        <v>15861</v>
      </c>
      <c r="C90" s="816" t="s">
        <v>15863</v>
      </c>
      <c r="D90" s="735" t="s">
        <v>15723</v>
      </c>
      <c r="E90" s="813" t="s">
        <v>15865</v>
      </c>
      <c r="F90" s="744" t="s">
        <v>15548</v>
      </c>
      <c r="G90" s="80">
        <v>1</v>
      </c>
      <c r="H90" s="441" t="s">
        <v>15550</v>
      </c>
      <c r="I90" s="130"/>
      <c r="J90" s="83"/>
      <c r="K90" s="442"/>
      <c r="L90" s="734"/>
      <c r="M90" s="178"/>
      <c r="N90" s="26"/>
      <c r="O90" s="86"/>
      <c r="P90" s="86"/>
      <c r="Q90" s="86" t="s">
        <v>15860</v>
      </c>
      <c r="R90" s="86"/>
      <c r="S90" s="442"/>
      <c r="T90" s="279"/>
      <c r="U90" s="279"/>
      <c r="V90" s="279"/>
      <c r="W90" s="279"/>
      <c r="X90" s="279"/>
      <c r="Y90" s="279"/>
      <c r="Z90" s="279"/>
    </row>
    <row r="91" spans="1:26" ht="16.5" customHeight="1">
      <c r="A91" s="665"/>
      <c r="B91" s="665"/>
      <c r="C91" s="754"/>
      <c r="D91" s="665"/>
      <c r="E91" s="814"/>
      <c r="F91" s="665"/>
      <c r="G91" s="26">
        <v>2</v>
      </c>
      <c r="H91" s="444" t="s">
        <v>15554</v>
      </c>
      <c r="I91" s="2" t="s">
        <v>15750</v>
      </c>
      <c r="J91" s="83"/>
      <c r="K91" s="442"/>
      <c r="L91" s="665"/>
      <c r="M91" s="178" t="s">
        <v>15556</v>
      </c>
      <c r="N91" s="26"/>
      <c r="O91" s="86"/>
      <c r="P91" s="86"/>
      <c r="Q91" s="86" t="s">
        <v>15860</v>
      </c>
      <c r="R91" s="86"/>
      <c r="S91" s="442"/>
      <c r="T91" s="279"/>
      <c r="U91" s="279"/>
      <c r="V91" s="279"/>
      <c r="W91" s="279"/>
      <c r="X91" s="279"/>
      <c r="Y91" s="279"/>
      <c r="Z91" s="279"/>
    </row>
    <row r="92" spans="1:26" ht="16.5" customHeight="1">
      <c r="A92" s="665"/>
      <c r="B92" s="665"/>
      <c r="C92" s="754"/>
      <c r="D92" s="665"/>
      <c r="E92" s="814"/>
      <c r="F92" s="665"/>
      <c r="G92" s="26">
        <v>3</v>
      </c>
      <c r="H92" s="444" t="s">
        <v>15608</v>
      </c>
      <c r="I92" s="2" t="s">
        <v>15820</v>
      </c>
      <c r="J92" s="83"/>
      <c r="K92" s="442"/>
      <c r="L92" s="665"/>
      <c r="M92" s="178"/>
      <c r="N92" s="26"/>
      <c r="O92" s="86"/>
      <c r="P92" s="86"/>
      <c r="Q92" s="86" t="s">
        <v>15860</v>
      </c>
      <c r="R92" s="86"/>
      <c r="S92" s="442"/>
      <c r="T92" s="279"/>
      <c r="U92" s="279"/>
      <c r="V92" s="279"/>
      <c r="W92" s="279"/>
      <c r="X92" s="279"/>
      <c r="Y92" s="279"/>
      <c r="Z92" s="279"/>
    </row>
    <row r="93" spans="1:26" ht="16.5" customHeight="1">
      <c r="A93" s="665"/>
      <c r="B93" s="665"/>
      <c r="C93" s="754"/>
      <c r="D93" s="665"/>
      <c r="E93" s="814"/>
      <c r="F93" s="665"/>
      <c r="G93" s="26">
        <v>4</v>
      </c>
      <c r="H93" s="444"/>
      <c r="I93" s="2" t="s">
        <v>15823</v>
      </c>
      <c r="J93" s="83"/>
      <c r="K93" s="442"/>
      <c r="L93" s="665"/>
      <c r="M93" s="178"/>
      <c r="N93" s="26"/>
      <c r="O93" s="86"/>
      <c r="P93" s="86"/>
      <c r="Q93" s="86" t="s">
        <v>15860</v>
      </c>
      <c r="R93" s="86"/>
      <c r="S93" s="442"/>
      <c r="T93" s="279"/>
      <c r="U93" s="279"/>
      <c r="V93" s="279"/>
      <c r="W93" s="279"/>
      <c r="X93" s="279"/>
      <c r="Y93" s="279"/>
      <c r="Z93" s="279"/>
    </row>
    <row r="94" spans="1:26" ht="16.5" customHeight="1">
      <c r="A94" s="665"/>
      <c r="B94" s="665"/>
      <c r="C94" s="754"/>
      <c r="D94" s="665"/>
      <c r="E94" s="814"/>
      <c r="F94" s="665"/>
      <c r="G94" s="88">
        <v>5</v>
      </c>
      <c r="H94" s="444" t="s">
        <v>15643</v>
      </c>
      <c r="I94" s="2"/>
      <c r="J94" s="83"/>
      <c r="K94" s="442"/>
      <c r="L94" s="665"/>
      <c r="M94" s="178"/>
      <c r="N94" s="26"/>
      <c r="O94" s="86"/>
      <c r="P94" s="86"/>
      <c r="Q94" s="86" t="s">
        <v>15860</v>
      </c>
      <c r="R94" s="86"/>
      <c r="S94" s="442"/>
      <c r="T94" s="279"/>
      <c r="U94" s="279"/>
      <c r="V94" s="279"/>
      <c r="W94" s="279"/>
      <c r="X94" s="279"/>
      <c r="Y94" s="279"/>
      <c r="Z94" s="279"/>
    </row>
    <row r="95" spans="1:26" ht="16.5" customHeight="1">
      <c r="A95" s="665"/>
      <c r="B95" s="665"/>
      <c r="C95" s="754"/>
      <c r="D95" s="665"/>
      <c r="E95" s="814"/>
      <c r="F95" s="665"/>
      <c r="G95" s="88">
        <v>6</v>
      </c>
      <c r="H95" s="444" t="s">
        <v>15771</v>
      </c>
      <c r="I95" s="2" t="s">
        <v>15809</v>
      </c>
      <c r="J95" s="83"/>
      <c r="K95" s="442"/>
      <c r="L95" s="665"/>
      <c r="M95" s="178"/>
      <c r="N95" s="26"/>
      <c r="O95" s="86"/>
      <c r="P95" s="86"/>
      <c r="Q95" s="86" t="s">
        <v>15860</v>
      </c>
      <c r="R95" s="86"/>
      <c r="S95" s="442"/>
      <c r="T95" s="279"/>
      <c r="U95" s="279"/>
      <c r="V95" s="279"/>
      <c r="W95" s="279"/>
      <c r="X95" s="279"/>
      <c r="Y95" s="279"/>
      <c r="Z95" s="279"/>
    </row>
    <row r="96" spans="1:26" ht="16.5" customHeight="1">
      <c r="A96" s="665"/>
      <c r="B96" s="665"/>
      <c r="C96" s="754"/>
      <c r="D96" s="665"/>
      <c r="E96" s="814"/>
      <c r="F96" s="665"/>
      <c r="G96" s="88">
        <v>7</v>
      </c>
      <c r="H96" s="444" t="s">
        <v>15579</v>
      </c>
      <c r="I96" s="445" t="s">
        <v>15558</v>
      </c>
      <c r="J96" s="83"/>
      <c r="K96" s="442"/>
      <c r="L96" s="665"/>
      <c r="M96" s="178" t="s">
        <v>15559</v>
      </c>
      <c r="N96" s="26"/>
      <c r="O96" s="86"/>
      <c r="P96" s="86"/>
      <c r="Q96" s="86" t="s">
        <v>15860</v>
      </c>
      <c r="R96" s="86"/>
      <c r="S96" s="442"/>
      <c r="T96" s="279"/>
      <c r="U96" s="279"/>
      <c r="V96" s="279"/>
      <c r="W96" s="279"/>
      <c r="X96" s="279"/>
      <c r="Y96" s="279"/>
      <c r="Z96" s="279"/>
    </row>
    <row r="97" spans="1:26" ht="16.5" customHeight="1">
      <c r="A97" s="666"/>
      <c r="B97" s="666"/>
      <c r="C97" s="755"/>
      <c r="D97" s="666"/>
      <c r="E97" s="815"/>
      <c r="F97" s="666"/>
      <c r="G97" s="88">
        <v>8</v>
      </c>
      <c r="H97" s="444" t="s">
        <v>15562</v>
      </c>
      <c r="I97" s="2" t="s">
        <v>15563</v>
      </c>
      <c r="J97" s="83"/>
      <c r="K97" s="442"/>
      <c r="L97" s="666"/>
      <c r="M97" s="178"/>
      <c r="N97" s="26"/>
      <c r="O97" s="86"/>
      <c r="P97" s="86"/>
      <c r="Q97" s="86" t="s">
        <v>15860</v>
      </c>
      <c r="R97" s="86"/>
      <c r="S97" s="442"/>
      <c r="T97" s="279"/>
      <c r="U97" s="279"/>
      <c r="V97" s="279"/>
      <c r="W97" s="279"/>
      <c r="X97" s="279"/>
      <c r="Y97" s="279"/>
      <c r="Z97" s="279"/>
    </row>
    <row r="98" spans="1:26" ht="16.5" customHeight="1">
      <c r="A98" s="743" t="s">
        <v>15872</v>
      </c>
      <c r="B98" s="743" t="s">
        <v>15873</v>
      </c>
      <c r="C98" s="816" t="s">
        <v>15874</v>
      </c>
      <c r="D98" s="735" t="s">
        <v>15875</v>
      </c>
      <c r="E98" s="813" t="s">
        <v>15876</v>
      </c>
      <c r="F98" s="744" t="s">
        <v>15548</v>
      </c>
      <c r="G98" s="88">
        <v>1</v>
      </c>
      <c r="H98" s="441" t="s">
        <v>15550</v>
      </c>
      <c r="I98" s="447"/>
      <c r="J98" s="83"/>
      <c r="K98" s="442"/>
      <c r="L98" s="734"/>
      <c r="M98" s="178"/>
      <c r="N98" s="26"/>
      <c r="O98" s="86"/>
      <c r="P98" s="86"/>
      <c r="Q98" s="86" t="s">
        <v>15872</v>
      </c>
      <c r="R98" s="86"/>
      <c r="S98" s="442"/>
      <c r="T98" s="279"/>
      <c r="U98" s="279"/>
      <c r="V98" s="279"/>
      <c r="W98" s="279"/>
      <c r="X98" s="279"/>
      <c r="Y98" s="279"/>
      <c r="Z98" s="279"/>
    </row>
    <row r="99" spans="1:26" ht="16.5" customHeight="1">
      <c r="A99" s="665"/>
      <c r="B99" s="665"/>
      <c r="C99" s="754"/>
      <c r="D99" s="665"/>
      <c r="E99" s="814"/>
      <c r="F99" s="665"/>
      <c r="G99" s="26">
        <v>2</v>
      </c>
      <c r="H99" s="444" t="s">
        <v>15880</v>
      </c>
      <c r="I99" s="2" t="s">
        <v>15882</v>
      </c>
      <c r="J99" s="83"/>
      <c r="K99" s="442"/>
      <c r="L99" s="665"/>
      <c r="M99" s="178" t="s">
        <v>15556</v>
      </c>
      <c r="N99" s="26"/>
      <c r="O99" s="86"/>
      <c r="P99" s="86"/>
      <c r="Q99" s="86" t="s">
        <v>15872</v>
      </c>
      <c r="R99" s="86"/>
      <c r="S99" s="442"/>
      <c r="T99" s="279"/>
      <c r="U99" s="279"/>
      <c r="V99" s="279"/>
      <c r="W99" s="279"/>
      <c r="X99" s="279"/>
      <c r="Y99" s="279"/>
      <c r="Z99" s="279"/>
    </row>
    <row r="100" spans="1:26" ht="16.5" customHeight="1">
      <c r="A100" s="665"/>
      <c r="B100" s="665"/>
      <c r="C100" s="754"/>
      <c r="D100" s="665"/>
      <c r="E100" s="814"/>
      <c r="F100" s="665"/>
      <c r="G100" s="88">
        <v>3</v>
      </c>
      <c r="H100" s="452" t="s">
        <v>15884</v>
      </c>
      <c r="I100" s="453" t="s">
        <v>15886</v>
      </c>
      <c r="J100" s="83"/>
      <c r="K100" s="442"/>
      <c r="L100" s="665"/>
      <c r="M100" s="454" t="s">
        <v>15887</v>
      </c>
      <c r="N100" s="26"/>
      <c r="O100" s="86"/>
      <c r="P100" s="86"/>
      <c r="Q100" s="86" t="s">
        <v>15872</v>
      </c>
      <c r="R100" s="86"/>
      <c r="S100" s="442"/>
      <c r="T100" s="279"/>
      <c r="U100" s="279"/>
      <c r="V100" s="279"/>
      <c r="W100" s="279"/>
      <c r="X100" s="279"/>
      <c r="Y100" s="279"/>
      <c r="Z100" s="279"/>
    </row>
    <row r="101" spans="1:26" ht="16.5" customHeight="1">
      <c r="A101" s="665"/>
      <c r="B101" s="665"/>
      <c r="C101" s="754"/>
      <c r="D101" s="665"/>
      <c r="E101" s="814"/>
      <c r="F101" s="665"/>
      <c r="G101" s="88">
        <v>4</v>
      </c>
      <c r="H101" s="452" t="s">
        <v>15888</v>
      </c>
      <c r="I101" s="445" t="s">
        <v>15558</v>
      </c>
      <c r="J101" s="83"/>
      <c r="K101" s="442"/>
      <c r="L101" s="665"/>
      <c r="M101" s="178" t="s">
        <v>15889</v>
      </c>
      <c r="N101" s="26"/>
      <c r="O101" s="86"/>
      <c r="P101" s="86"/>
      <c r="Q101" s="86" t="s">
        <v>15872</v>
      </c>
      <c r="R101" s="86"/>
      <c r="S101" s="442"/>
      <c r="T101" s="279"/>
      <c r="U101" s="279"/>
      <c r="V101" s="279"/>
      <c r="W101" s="279"/>
      <c r="X101" s="279"/>
      <c r="Y101" s="279"/>
      <c r="Z101" s="279"/>
    </row>
    <row r="102" spans="1:26" ht="16.5" customHeight="1">
      <c r="A102" s="665"/>
      <c r="B102" s="665"/>
      <c r="C102" s="754"/>
      <c r="D102" s="665"/>
      <c r="E102" s="814"/>
      <c r="F102" s="665"/>
      <c r="G102" s="88">
        <v>5</v>
      </c>
      <c r="H102" s="449" t="s">
        <v>15562</v>
      </c>
      <c r="I102" s="271" t="s">
        <v>15890</v>
      </c>
      <c r="J102" s="83"/>
      <c r="K102" s="442"/>
      <c r="L102" s="665"/>
      <c r="M102" s="178"/>
      <c r="N102" s="26"/>
      <c r="O102" s="86"/>
      <c r="P102" s="86"/>
      <c r="Q102" s="86" t="s">
        <v>15872</v>
      </c>
      <c r="R102" s="86"/>
      <c r="S102" s="442"/>
      <c r="T102" s="279"/>
      <c r="U102" s="279"/>
      <c r="V102" s="279"/>
      <c r="W102" s="279"/>
      <c r="X102" s="279"/>
      <c r="Y102" s="279"/>
      <c r="Z102" s="279"/>
    </row>
    <row r="103" spans="1:26" ht="16.5" customHeight="1">
      <c r="A103" s="666"/>
      <c r="B103" s="666"/>
      <c r="C103" s="755"/>
      <c r="D103" s="666"/>
      <c r="E103" s="815"/>
      <c r="F103" s="666"/>
      <c r="G103" s="88">
        <v>6</v>
      </c>
      <c r="H103" s="452"/>
      <c r="I103" s="2" t="s">
        <v>15891</v>
      </c>
      <c r="J103" s="83"/>
      <c r="K103" s="442"/>
      <c r="L103" s="666"/>
      <c r="M103" s="178"/>
      <c r="N103" s="26"/>
      <c r="O103" s="86"/>
      <c r="P103" s="86"/>
      <c r="Q103" s="86" t="s">
        <v>15872</v>
      </c>
      <c r="R103" s="86"/>
      <c r="S103" s="442"/>
      <c r="T103" s="279"/>
      <c r="U103" s="279"/>
      <c r="V103" s="279"/>
      <c r="W103" s="279"/>
      <c r="X103" s="279"/>
      <c r="Y103" s="279"/>
      <c r="Z103" s="279"/>
    </row>
    <row r="104" spans="1:26" ht="16.5" customHeight="1">
      <c r="A104" s="743" t="s">
        <v>15892</v>
      </c>
      <c r="B104" s="743" t="s">
        <v>15894</v>
      </c>
      <c r="C104" s="816" t="s">
        <v>15895</v>
      </c>
      <c r="D104" s="735" t="s">
        <v>15875</v>
      </c>
      <c r="E104" s="813" t="s">
        <v>15896</v>
      </c>
      <c r="F104" s="744" t="s">
        <v>15548</v>
      </c>
      <c r="G104" s="80">
        <v>1</v>
      </c>
      <c r="H104" s="441" t="s">
        <v>15550</v>
      </c>
      <c r="I104" s="130"/>
      <c r="J104" s="83"/>
      <c r="K104" s="442"/>
      <c r="L104" s="734"/>
      <c r="M104" s="178"/>
      <c r="N104" s="26"/>
      <c r="O104" s="86"/>
      <c r="P104" s="86"/>
      <c r="Q104" s="86" t="s">
        <v>15892</v>
      </c>
      <c r="R104" s="86"/>
      <c r="S104" s="442"/>
      <c r="T104" s="279"/>
      <c r="U104" s="279"/>
      <c r="V104" s="279"/>
      <c r="W104" s="279"/>
      <c r="X104" s="279"/>
      <c r="Y104" s="279"/>
      <c r="Z104" s="279"/>
    </row>
    <row r="105" spans="1:26" ht="16.5" customHeight="1">
      <c r="A105" s="665"/>
      <c r="B105" s="665"/>
      <c r="C105" s="754"/>
      <c r="D105" s="665"/>
      <c r="E105" s="814"/>
      <c r="F105" s="665"/>
      <c r="G105" s="26">
        <v>2</v>
      </c>
      <c r="H105" s="444" t="s">
        <v>15899</v>
      </c>
      <c r="I105" s="2" t="s">
        <v>15900</v>
      </c>
      <c r="J105" s="83"/>
      <c r="K105" s="442"/>
      <c r="L105" s="665"/>
      <c r="M105" s="178" t="s">
        <v>15556</v>
      </c>
      <c r="N105" s="26"/>
      <c r="O105" s="86"/>
      <c r="P105" s="86"/>
      <c r="Q105" s="86" t="s">
        <v>15892</v>
      </c>
      <c r="R105" s="86"/>
      <c r="S105" s="442"/>
      <c r="T105" s="279"/>
      <c r="U105" s="279"/>
      <c r="V105" s="279"/>
      <c r="W105" s="279"/>
      <c r="X105" s="279"/>
      <c r="Y105" s="279"/>
      <c r="Z105" s="279"/>
    </row>
    <row r="106" spans="1:26" ht="16.5" customHeight="1">
      <c r="A106" s="665"/>
      <c r="B106" s="665"/>
      <c r="C106" s="754"/>
      <c r="D106" s="665"/>
      <c r="E106" s="814"/>
      <c r="F106" s="665"/>
      <c r="G106" s="88">
        <v>3</v>
      </c>
      <c r="H106" s="452" t="s">
        <v>15884</v>
      </c>
      <c r="I106" s="453" t="s">
        <v>15886</v>
      </c>
      <c r="J106" s="83"/>
      <c r="K106" s="442"/>
      <c r="L106" s="665"/>
      <c r="M106" s="454" t="s">
        <v>15887</v>
      </c>
      <c r="N106" s="26"/>
      <c r="O106" s="86"/>
      <c r="P106" s="86"/>
      <c r="Q106" s="86" t="s">
        <v>15892</v>
      </c>
      <c r="R106" s="86"/>
      <c r="S106" s="442"/>
      <c r="T106" s="279"/>
      <c r="U106" s="279"/>
      <c r="V106" s="279"/>
      <c r="W106" s="279"/>
      <c r="X106" s="279"/>
      <c r="Y106" s="279"/>
      <c r="Z106" s="279"/>
    </row>
    <row r="107" spans="1:26" ht="16.5" customHeight="1">
      <c r="A107" s="665"/>
      <c r="B107" s="665"/>
      <c r="C107" s="754"/>
      <c r="D107" s="665"/>
      <c r="E107" s="814"/>
      <c r="F107" s="665"/>
      <c r="G107" s="88">
        <v>4</v>
      </c>
      <c r="H107" s="452" t="s">
        <v>15888</v>
      </c>
      <c r="I107" s="445" t="s">
        <v>15558</v>
      </c>
      <c r="J107" s="83"/>
      <c r="K107" s="442"/>
      <c r="L107" s="665"/>
      <c r="M107" s="178" t="s">
        <v>15889</v>
      </c>
      <c r="N107" s="26"/>
      <c r="O107" s="86"/>
      <c r="P107" s="86"/>
      <c r="Q107" s="86" t="s">
        <v>15892</v>
      </c>
      <c r="R107" s="86"/>
      <c r="S107" s="442"/>
      <c r="T107" s="279"/>
      <c r="U107" s="279"/>
      <c r="V107" s="279"/>
      <c r="W107" s="279"/>
      <c r="X107" s="279"/>
      <c r="Y107" s="279"/>
      <c r="Z107" s="279"/>
    </row>
    <row r="108" spans="1:26" ht="16.5" customHeight="1">
      <c r="A108" s="665"/>
      <c r="B108" s="665"/>
      <c r="C108" s="754"/>
      <c r="D108" s="665"/>
      <c r="E108" s="814"/>
      <c r="F108" s="665"/>
      <c r="G108" s="88">
        <v>5</v>
      </c>
      <c r="H108" s="449" t="s">
        <v>15562</v>
      </c>
      <c r="I108" s="271" t="s">
        <v>15890</v>
      </c>
      <c r="J108" s="83"/>
      <c r="K108" s="442"/>
      <c r="L108" s="665"/>
      <c r="M108" s="178"/>
      <c r="N108" s="26"/>
      <c r="O108" s="86"/>
      <c r="P108" s="86"/>
      <c r="Q108" s="86" t="s">
        <v>15892</v>
      </c>
      <c r="R108" s="86"/>
      <c r="S108" s="442"/>
      <c r="T108" s="279"/>
      <c r="U108" s="279"/>
      <c r="V108" s="279"/>
      <c r="W108" s="279"/>
      <c r="X108" s="279"/>
      <c r="Y108" s="279"/>
      <c r="Z108" s="279"/>
    </row>
    <row r="109" spans="1:26" ht="16.5" customHeight="1">
      <c r="A109" s="666"/>
      <c r="B109" s="666"/>
      <c r="C109" s="755"/>
      <c r="D109" s="666"/>
      <c r="E109" s="815"/>
      <c r="F109" s="666"/>
      <c r="G109" s="88">
        <v>6</v>
      </c>
      <c r="H109" s="452"/>
      <c r="I109" s="2" t="s">
        <v>15891</v>
      </c>
      <c r="J109" s="83"/>
      <c r="K109" s="442"/>
      <c r="L109" s="666"/>
      <c r="M109" s="178"/>
      <c r="N109" s="26"/>
      <c r="O109" s="86"/>
      <c r="P109" s="86"/>
      <c r="Q109" s="86" t="s">
        <v>15892</v>
      </c>
      <c r="R109" s="86"/>
      <c r="S109" s="442"/>
      <c r="T109" s="279"/>
      <c r="U109" s="279"/>
      <c r="V109" s="279"/>
      <c r="W109" s="279"/>
      <c r="X109" s="279"/>
      <c r="Y109" s="279"/>
      <c r="Z109" s="279"/>
    </row>
    <row r="110" spans="1:26" ht="16.5" customHeight="1">
      <c r="A110" s="743" t="s">
        <v>15903</v>
      </c>
      <c r="B110" s="743" t="s">
        <v>15904</v>
      </c>
      <c r="C110" s="816" t="s">
        <v>15906</v>
      </c>
      <c r="D110" s="735" t="s">
        <v>15875</v>
      </c>
      <c r="E110" s="813" t="s">
        <v>15907</v>
      </c>
      <c r="F110" s="744" t="s">
        <v>15548</v>
      </c>
      <c r="G110" s="88">
        <v>1</v>
      </c>
      <c r="H110" s="441" t="s">
        <v>15550</v>
      </c>
      <c r="I110" s="447"/>
      <c r="J110" s="83"/>
      <c r="K110" s="442"/>
      <c r="L110" s="734"/>
      <c r="M110" s="178"/>
      <c r="N110" s="26"/>
      <c r="O110" s="86"/>
      <c r="P110" s="86"/>
      <c r="Q110" s="86" t="s">
        <v>15903</v>
      </c>
      <c r="R110" s="86"/>
      <c r="S110" s="442"/>
      <c r="T110" s="279"/>
      <c r="U110" s="279"/>
      <c r="V110" s="279"/>
      <c r="W110" s="279"/>
      <c r="X110" s="279"/>
      <c r="Y110" s="279"/>
      <c r="Z110" s="279"/>
    </row>
    <row r="111" spans="1:26" ht="16.5" customHeight="1">
      <c r="A111" s="665"/>
      <c r="B111" s="665"/>
      <c r="C111" s="754"/>
      <c r="D111" s="665"/>
      <c r="E111" s="814"/>
      <c r="F111" s="665"/>
      <c r="G111" s="80">
        <v>2</v>
      </c>
      <c r="H111" s="304" t="s">
        <v>15880</v>
      </c>
      <c r="I111" s="2" t="s">
        <v>15909</v>
      </c>
      <c r="J111" s="83"/>
      <c r="K111" s="442"/>
      <c r="L111" s="665"/>
      <c r="M111" s="178" t="s">
        <v>15556</v>
      </c>
      <c r="N111" s="26"/>
      <c r="O111" s="86"/>
      <c r="P111" s="86"/>
      <c r="Q111" s="86" t="s">
        <v>15903</v>
      </c>
      <c r="R111" s="86"/>
      <c r="S111" s="442"/>
      <c r="T111" s="279"/>
      <c r="U111" s="279"/>
      <c r="V111" s="279"/>
      <c r="W111" s="279"/>
      <c r="X111" s="279"/>
      <c r="Y111" s="279"/>
      <c r="Z111" s="279"/>
    </row>
    <row r="112" spans="1:26" ht="16.5" customHeight="1">
      <c r="A112" s="665"/>
      <c r="B112" s="665"/>
      <c r="C112" s="754"/>
      <c r="D112" s="665"/>
      <c r="E112" s="814"/>
      <c r="F112" s="665"/>
      <c r="G112" s="88">
        <v>3</v>
      </c>
      <c r="H112" s="444" t="s">
        <v>15911</v>
      </c>
      <c r="I112" s="453" t="s">
        <v>15886</v>
      </c>
      <c r="J112" s="83"/>
      <c r="K112" s="442"/>
      <c r="L112" s="665"/>
      <c r="M112" s="454" t="s">
        <v>15887</v>
      </c>
      <c r="N112" s="26"/>
      <c r="O112" s="86"/>
      <c r="P112" s="86"/>
      <c r="Q112" s="86" t="s">
        <v>15903</v>
      </c>
      <c r="R112" s="86"/>
      <c r="S112" s="442"/>
      <c r="T112" s="279"/>
      <c r="U112" s="279"/>
      <c r="V112" s="279"/>
      <c r="W112" s="279"/>
      <c r="X112" s="279"/>
      <c r="Y112" s="279"/>
      <c r="Z112" s="279"/>
    </row>
    <row r="113" spans="1:26" ht="16.5" customHeight="1">
      <c r="A113" s="665"/>
      <c r="B113" s="665"/>
      <c r="C113" s="754"/>
      <c r="D113" s="665"/>
      <c r="E113" s="814"/>
      <c r="F113" s="665"/>
      <c r="G113" s="88">
        <v>4</v>
      </c>
      <c r="H113" s="452" t="s">
        <v>15888</v>
      </c>
      <c r="I113" s="445" t="s">
        <v>15558</v>
      </c>
      <c r="J113" s="83"/>
      <c r="K113" s="442"/>
      <c r="L113" s="665"/>
      <c r="M113" s="178" t="s">
        <v>15889</v>
      </c>
      <c r="N113" s="26"/>
      <c r="O113" s="86"/>
      <c r="P113" s="86"/>
      <c r="Q113" s="86" t="s">
        <v>15903</v>
      </c>
      <c r="R113" s="86"/>
      <c r="S113" s="442"/>
      <c r="T113" s="279"/>
      <c r="U113" s="279"/>
      <c r="V113" s="279"/>
      <c r="W113" s="279"/>
      <c r="X113" s="279"/>
      <c r="Y113" s="279"/>
      <c r="Z113" s="279"/>
    </row>
    <row r="114" spans="1:26" ht="16.5" customHeight="1">
      <c r="A114" s="665"/>
      <c r="B114" s="665"/>
      <c r="C114" s="754"/>
      <c r="D114" s="665"/>
      <c r="E114" s="814"/>
      <c r="F114" s="665"/>
      <c r="G114" s="88">
        <v>5</v>
      </c>
      <c r="H114" s="449" t="s">
        <v>15562</v>
      </c>
      <c r="I114" s="271" t="s">
        <v>15890</v>
      </c>
      <c r="J114" s="83"/>
      <c r="K114" s="442"/>
      <c r="L114" s="665"/>
      <c r="M114" s="178"/>
      <c r="N114" s="26"/>
      <c r="O114" s="86"/>
      <c r="P114" s="86"/>
      <c r="Q114" s="86" t="s">
        <v>15903</v>
      </c>
      <c r="R114" s="86"/>
      <c r="S114" s="442"/>
      <c r="T114" s="279"/>
      <c r="U114" s="279"/>
      <c r="V114" s="279"/>
      <c r="W114" s="279"/>
      <c r="X114" s="279"/>
      <c r="Y114" s="279"/>
      <c r="Z114" s="279"/>
    </row>
    <row r="115" spans="1:26" ht="16.5" customHeight="1">
      <c r="A115" s="666"/>
      <c r="B115" s="666"/>
      <c r="C115" s="755"/>
      <c r="D115" s="666"/>
      <c r="E115" s="815"/>
      <c r="F115" s="666"/>
      <c r="G115" s="88">
        <v>6</v>
      </c>
      <c r="H115" s="452"/>
      <c r="I115" s="2" t="s">
        <v>15891</v>
      </c>
      <c r="J115" s="83"/>
      <c r="K115" s="442"/>
      <c r="L115" s="666"/>
      <c r="M115" s="178"/>
      <c r="N115" s="26"/>
      <c r="O115" s="86"/>
      <c r="P115" s="86"/>
      <c r="Q115" s="86" t="s">
        <v>15903</v>
      </c>
      <c r="R115" s="86"/>
      <c r="S115" s="442"/>
      <c r="T115" s="279"/>
      <c r="U115" s="279"/>
      <c r="V115" s="279"/>
      <c r="W115" s="279"/>
      <c r="X115" s="279"/>
      <c r="Y115" s="279"/>
      <c r="Z115" s="279"/>
    </row>
    <row r="116" spans="1:26" ht="16.5" customHeight="1">
      <c r="A116" s="743" t="s">
        <v>15914</v>
      </c>
      <c r="B116" s="743" t="s">
        <v>15915</v>
      </c>
      <c r="C116" s="816" t="s">
        <v>15916</v>
      </c>
      <c r="D116" s="735" t="s">
        <v>15875</v>
      </c>
      <c r="E116" s="813" t="s">
        <v>15917</v>
      </c>
      <c r="F116" s="744" t="s">
        <v>15548</v>
      </c>
      <c r="G116" s="88">
        <v>1</v>
      </c>
      <c r="H116" s="441" t="s">
        <v>15550</v>
      </c>
      <c r="I116" s="447"/>
      <c r="J116" s="83"/>
      <c r="K116" s="442"/>
      <c r="L116" s="734"/>
      <c r="M116" s="178"/>
      <c r="N116" s="26"/>
      <c r="O116" s="86"/>
      <c r="P116" s="86"/>
      <c r="Q116" s="86" t="s">
        <v>15914</v>
      </c>
      <c r="R116" s="86"/>
      <c r="S116" s="442"/>
      <c r="T116" s="279"/>
      <c r="U116" s="279"/>
      <c r="V116" s="279"/>
      <c r="W116" s="279"/>
      <c r="X116" s="279"/>
      <c r="Y116" s="279"/>
      <c r="Z116" s="279"/>
    </row>
    <row r="117" spans="1:26" ht="16.5" customHeight="1">
      <c r="A117" s="665"/>
      <c r="B117" s="665"/>
      <c r="C117" s="754"/>
      <c r="D117" s="665"/>
      <c r="E117" s="814"/>
      <c r="F117" s="665"/>
      <c r="G117" s="26">
        <v>2</v>
      </c>
      <c r="H117" s="444" t="s">
        <v>15920</v>
      </c>
      <c r="I117" s="2" t="s">
        <v>15750</v>
      </c>
      <c r="J117" s="83"/>
      <c r="K117" s="442"/>
      <c r="L117" s="665"/>
      <c r="M117" s="178" t="s">
        <v>15556</v>
      </c>
      <c r="N117" s="26"/>
      <c r="O117" s="86"/>
      <c r="P117" s="86"/>
      <c r="Q117" s="86" t="s">
        <v>15914</v>
      </c>
      <c r="R117" s="86"/>
      <c r="S117" s="442"/>
      <c r="T117" s="279"/>
      <c r="U117" s="279"/>
      <c r="V117" s="279"/>
      <c r="W117" s="279"/>
      <c r="X117" s="279"/>
      <c r="Y117" s="279"/>
      <c r="Z117" s="279"/>
    </row>
    <row r="118" spans="1:26" ht="16.5" customHeight="1">
      <c r="A118" s="665"/>
      <c r="B118" s="665"/>
      <c r="C118" s="754"/>
      <c r="D118" s="665"/>
      <c r="E118" s="814"/>
      <c r="F118" s="665"/>
      <c r="G118" s="26">
        <v>3</v>
      </c>
      <c r="H118" s="444" t="s">
        <v>15608</v>
      </c>
      <c r="I118" s="2" t="s">
        <v>15820</v>
      </c>
      <c r="J118" s="83"/>
      <c r="K118" s="442"/>
      <c r="L118" s="665"/>
      <c r="M118" s="178"/>
      <c r="N118" s="26"/>
      <c r="O118" s="86"/>
      <c r="P118" s="86"/>
      <c r="Q118" s="86" t="s">
        <v>15914</v>
      </c>
      <c r="R118" s="86"/>
      <c r="S118" s="442"/>
      <c r="T118" s="279"/>
      <c r="U118" s="279"/>
      <c r="V118" s="279"/>
      <c r="W118" s="279"/>
      <c r="X118" s="279"/>
      <c r="Y118" s="279"/>
      <c r="Z118" s="279"/>
    </row>
    <row r="119" spans="1:26" ht="16.5" customHeight="1">
      <c r="A119" s="665"/>
      <c r="B119" s="665"/>
      <c r="C119" s="754"/>
      <c r="D119" s="665"/>
      <c r="E119" s="814"/>
      <c r="F119" s="665"/>
      <c r="G119" s="26">
        <v>4</v>
      </c>
      <c r="H119" s="444"/>
      <c r="I119" s="2" t="s">
        <v>15823</v>
      </c>
      <c r="J119" s="83"/>
      <c r="K119" s="442"/>
      <c r="L119" s="665"/>
      <c r="M119" s="178"/>
      <c r="N119" s="26"/>
      <c r="O119" s="86"/>
      <c r="P119" s="86"/>
      <c r="Q119" s="86" t="s">
        <v>15914</v>
      </c>
      <c r="R119" s="86"/>
      <c r="S119" s="442"/>
      <c r="T119" s="279"/>
      <c r="U119" s="279"/>
      <c r="V119" s="279"/>
      <c r="W119" s="279"/>
      <c r="X119" s="279"/>
      <c r="Y119" s="279"/>
      <c r="Z119" s="279"/>
    </row>
    <row r="120" spans="1:26" ht="16.5" customHeight="1">
      <c r="A120" s="665"/>
      <c r="B120" s="665"/>
      <c r="C120" s="754"/>
      <c r="D120" s="665"/>
      <c r="E120" s="814"/>
      <c r="F120" s="665"/>
      <c r="G120" s="88">
        <v>5</v>
      </c>
      <c r="H120" s="444" t="s">
        <v>15643</v>
      </c>
      <c r="I120" s="2"/>
      <c r="J120" s="83"/>
      <c r="K120" s="442"/>
      <c r="L120" s="665"/>
      <c r="M120" s="178"/>
      <c r="N120" s="26"/>
      <c r="O120" s="86"/>
      <c r="P120" s="86"/>
      <c r="Q120" s="86" t="s">
        <v>15914</v>
      </c>
      <c r="R120" s="86"/>
      <c r="S120" s="442"/>
      <c r="T120" s="279"/>
      <c r="U120" s="279"/>
      <c r="V120" s="279"/>
      <c r="W120" s="279"/>
      <c r="X120" s="279"/>
      <c r="Y120" s="279"/>
      <c r="Z120" s="279"/>
    </row>
    <row r="121" spans="1:26" ht="16.5" customHeight="1">
      <c r="A121" s="665"/>
      <c r="B121" s="665"/>
      <c r="C121" s="754"/>
      <c r="D121" s="665"/>
      <c r="E121" s="814"/>
      <c r="F121" s="665"/>
      <c r="G121" s="88">
        <v>6</v>
      </c>
      <c r="H121" s="444" t="s">
        <v>15771</v>
      </c>
      <c r="I121" s="2" t="s">
        <v>15930</v>
      </c>
      <c r="J121" s="83"/>
      <c r="K121" s="442"/>
      <c r="L121" s="665"/>
      <c r="M121" s="178"/>
      <c r="N121" s="26"/>
      <c r="O121" s="86"/>
      <c r="P121" s="86"/>
      <c r="Q121" s="86" t="s">
        <v>15914</v>
      </c>
      <c r="R121" s="86"/>
      <c r="S121" s="442"/>
      <c r="T121" s="279"/>
      <c r="U121" s="279"/>
      <c r="V121" s="279"/>
      <c r="W121" s="279"/>
      <c r="X121" s="279"/>
      <c r="Y121" s="279"/>
      <c r="Z121" s="279"/>
    </row>
    <row r="122" spans="1:26" ht="16.5" customHeight="1">
      <c r="A122" s="665"/>
      <c r="B122" s="665"/>
      <c r="C122" s="754"/>
      <c r="D122" s="665"/>
      <c r="E122" s="814"/>
      <c r="F122" s="665"/>
      <c r="G122" s="88">
        <v>7</v>
      </c>
      <c r="H122" s="452" t="s">
        <v>15884</v>
      </c>
      <c r="I122" s="453" t="s">
        <v>15886</v>
      </c>
      <c r="J122" s="83"/>
      <c r="K122" s="442"/>
      <c r="L122" s="665"/>
      <c r="M122" s="454" t="s">
        <v>15887</v>
      </c>
      <c r="N122" s="26"/>
      <c r="O122" s="86"/>
      <c r="P122" s="86"/>
      <c r="Q122" s="86" t="s">
        <v>15914</v>
      </c>
      <c r="R122" s="86"/>
      <c r="S122" s="442"/>
      <c r="T122" s="279"/>
      <c r="U122" s="279"/>
      <c r="V122" s="279"/>
      <c r="W122" s="279"/>
      <c r="X122" s="279"/>
      <c r="Y122" s="279"/>
      <c r="Z122" s="279"/>
    </row>
    <row r="123" spans="1:26" ht="16.5" customHeight="1">
      <c r="A123" s="665"/>
      <c r="B123" s="665"/>
      <c r="C123" s="754"/>
      <c r="D123" s="665"/>
      <c r="E123" s="814"/>
      <c r="F123" s="665"/>
      <c r="G123" s="88">
        <v>8</v>
      </c>
      <c r="H123" s="452" t="s">
        <v>15888</v>
      </c>
      <c r="I123" s="445" t="s">
        <v>15558</v>
      </c>
      <c r="J123" s="83"/>
      <c r="K123" s="442"/>
      <c r="L123" s="665"/>
      <c r="M123" s="178" t="s">
        <v>15889</v>
      </c>
      <c r="N123" s="26"/>
      <c r="O123" s="86"/>
      <c r="P123" s="86"/>
      <c r="Q123" s="86" t="s">
        <v>15914</v>
      </c>
      <c r="R123" s="86"/>
      <c r="S123" s="442"/>
      <c r="T123" s="279"/>
      <c r="U123" s="279"/>
      <c r="V123" s="279"/>
      <c r="W123" s="279"/>
      <c r="X123" s="279"/>
      <c r="Y123" s="279"/>
      <c r="Z123" s="279"/>
    </row>
    <row r="124" spans="1:26" ht="16.5" customHeight="1">
      <c r="A124" s="665"/>
      <c r="B124" s="665"/>
      <c r="C124" s="754"/>
      <c r="D124" s="665"/>
      <c r="E124" s="814"/>
      <c r="F124" s="665"/>
      <c r="G124" s="88">
        <v>9</v>
      </c>
      <c r="H124" s="449" t="s">
        <v>15562</v>
      </c>
      <c r="I124" s="271" t="s">
        <v>15890</v>
      </c>
      <c r="J124" s="83"/>
      <c r="K124" s="442"/>
      <c r="L124" s="665"/>
      <c r="M124" s="178"/>
      <c r="N124" s="26"/>
      <c r="O124" s="86"/>
      <c r="P124" s="86"/>
      <c r="Q124" s="86" t="s">
        <v>15914</v>
      </c>
      <c r="R124" s="86"/>
      <c r="S124" s="442"/>
      <c r="T124" s="279"/>
      <c r="U124" s="279"/>
      <c r="V124" s="279"/>
      <c r="W124" s="279"/>
      <c r="X124" s="279"/>
      <c r="Y124" s="279"/>
      <c r="Z124" s="279"/>
    </row>
    <row r="125" spans="1:26" ht="16.5" customHeight="1">
      <c r="A125" s="666"/>
      <c r="B125" s="666"/>
      <c r="C125" s="755"/>
      <c r="D125" s="666"/>
      <c r="E125" s="815"/>
      <c r="F125" s="666"/>
      <c r="G125" s="88">
        <v>10</v>
      </c>
      <c r="H125" s="452"/>
      <c r="I125" s="2" t="s">
        <v>15891</v>
      </c>
      <c r="J125" s="83"/>
      <c r="K125" s="442"/>
      <c r="L125" s="666"/>
      <c r="M125" s="178"/>
      <c r="N125" s="26"/>
      <c r="O125" s="86"/>
      <c r="P125" s="86"/>
      <c r="Q125" s="86" t="s">
        <v>15914</v>
      </c>
      <c r="R125" s="86"/>
      <c r="S125" s="442"/>
      <c r="T125" s="279"/>
      <c r="U125" s="279"/>
      <c r="V125" s="279"/>
      <c r="W125" s="279"/>
      <c r="X125" s="279"/>
      <c r="Y125" s="279"/>
      <c r="Z125" s="279"/>
    </row>
    <row r="126" spans="1:26" ht="16.5" customHeight="1">
      <c r="A126" s="743" t="s">
        <v>15936</v>
      </c>
      <c r="B126" s="743" t="s">
        <v>15937</v>
      </c>
      <c r="C126" s="816" t="s">
        <v>15938</v>
      </c>
      <c r="D126" s="735" t="s">
        <v>15875</v>
      </c>
      <c r="E126" s="813" t="s">
        <v>15940</v>
      </c>
      <c r="F126" s="744" t="s">
        <v>15548</v>
      </c>
      <c r="G126" s="80">
        <v>1</v>
      </c>
      <c r="H126" s="441" t="s">
        <v>15550</v>
      </c>
      <c r="I126" s="130"/>
      <c r="J126" s="83"/>
      <c r="K126" s="442"/>
      <c r="L126" s="734"/>
      <c r="M126" s="178"/>
      <c r="N126" s="26"/>
      <c r="O126" s="86"/>
      <c r="P126" s="86"/>
      <c r="Q126" s="86" t="s">
        <v>15936</v>
      </c>
      <c r="R126" s="86"/>
      <c r="S126" s="442"/>
      <c r="T126" s="279"/>
      <c r="U126" s="279"/>
      <c r="V126" s="279"/>
      <c r="W126" s="279"/>
      <c r="X126" s="279"/>
      <c r="Y126" s="279"/>
      <c r="Z126" s="279"/>
    </row>
    <row r="127" spans="1:26" ht="16.5" customHeight="1">
      <c r="A127" s="665"/>
      <c r="B127" s="665"/>
      <c r="C127" s="754"/>
      <c r="D127" s="665"/>
      <c r="E127" s="814"/>
      <c r="F127" s="665"/>
      <c r="G127" s="26">
        <v>2</v>
      </c>
      <c r="H127" s="444" t="s">
        <v>15920</v>
      </c>
      <c r="I127" s="2" t="s">
        <v>15750</v>
      </c>
      <c r="J127" s="83"/>
      <c r="K127" s="442"/>
      <c r="L127" s="665"/>
      <c r="M127" s="178" t="s">
        <v>15556</v>
      </c>
      <c r="N127" s="26"/>
      <c r="O127" s="86"/>
      <c r="P127" s="86"/>
      <c r="Q127" s="86" t="s">
        <v>15936</v>
      </c>
      <c r="R127" s="86"/>
      <c r="S127" s="442"/>
      <c r="T127" s="279"/>
      <c r="U127" s="279"/>
      <c r="V127" s="279"/>
      <c r="W127" s="279"/>
      <c r="X127" s="279"/>
      <c r="Y127" s="279"/>
      <c r="Z127" s="279"/>
    </row>
    <row r="128" spans="1:26" ht="16.5" customHeight="1">
      <c r="A128" s="665"/>
      <c r="B128" s="665"/>
      <c r="C128" s="754"/>
      <c r="D128" s="665"/>
      <c r="E128" s="814"/>
      <c r="F128" s="665"/>
      <c r="G128" s="26">
        <v>3</v>
      </c>
      <c r="H128" s="444" t="s">
        <v>15608</v>
      </c>
      <c r="I128" s="2" t="s">
        <v>15820</v>
      </c>
      <c r="J128" s="83"/>
      <c r="K128" s="442"/>
      <c r="L128" s="665"/>
      <c r="M128" s="178"/>
      <c r="N128" s="26"/>
      <c r="O128" s="86"/>
      <c r="P128" s="86"/>
      <c r="Q128" s="86" t="s">
        <v>15936</v>
      </c>
      <c r="R128" s="86"/>
      <c r="S128" s="442"/>
      <c r="T128" s="279"/>
      <c r="U128" s="279"/>
      <c r="V128" s="279"/>
      <c r="W128" s="279"/>
      <c r="X128" s="279"/>
      <c r="Y128" s="279"/>
      <c r="Z128" s="279"/>
    </row>
    <row r="129" spans="1:26" ht="16.5" customHeight="1">
      <c r="A129" s="665"/>
      <c r="B129" s="665"/>
      <c r="C129" s="754"/>
      <c r="D129" s="665"/>
      <c r="E129" s="814"/>
      <c r="F129" s="665"/>
      <c r="G129" s="26">
        <v>4</v>
      </c>
      <c r="H129" s="444"/>
      <c r="I129" s="2" t="s">
        <v>15823</v>
      </c>
      <c r="J129" s="83"/>
      <c r="K129" s="442"/>
      <c r="L129" s="665"/>
      <c r="M129" s="178"/>
      <c r="N129" s="26"/>
      <c r="O129" s="86"/>
      <c r="P129" s="86"/>
      <c r="Q129" s="86" t="s">
        <v>15936</v>
      </c>
      <c r="R129" s="86"/>
      <c r="S129" s="442"/>
      <c r="T129" s="279"/>
      <c r="U129" s="279"/>
      <c r="V129" s="279"/>
      <c r="W129" s="279"/>
      <c r="X129" s="279"/>
      <c r="Y129" s="279"/>
      <c r="Z129" s="279"/>
    </row>
    <row r="130" spans="1:26" ht="16.5" customHeight="1">
      <c r="A130" s="665"/>
      <c r="B130" s="665"/>
      <c r="C130" s="754"/>
      <c r="D130" s="665"/>
      <c r="E130" s="814"/>
      <c r="F130" s="665"/>
      <c r="G130" s="88">
        <v>5</v>
      </c>
      <c r="H130" s="444" t="s">
        <v>15643</v>
      </c>
      <c r="I130" s="2"/>
      <c r="J130" s="83"/>
      <c r="K130" s="442"/>
      <c r="L130" s="665"/>
      <c r="M130" s="178"/>
      <c r="N130" s="26"/>
      <c r="O130" s="86"/>
      <c r="P130" s="86"/>
      <c r="Q130" s="86" t="s">
        <v>15936</v>
      </c>
      <c r="R130" s="86"/>
      <c r="S130" s="442"/>
      <c r="T130" s="279"/>
      <c r="U130" s="279"/>
      <c r="V130" s="279"/>
      <c r="W130" s="279"/>
      <c r="X130" s="279"/>
      <c r="Y130" s="279"/>
      <c r="Z130" s="279"/>
    </row>
    <row r="131" spans="1:26" ht="16.5" customHeight="1">
      <c r="A131" s="665"/>
      <c r="B131" s="665"/>
      <c r="C131" s="754"/>
      <c r="D131" s="665"/>
      <c r="E131" s="814"/>
      <c r="F131" s="665"/>
      <c r="G131" s="88">
        <v>6</v>
      </c>
      <c r="H131" s="444" t="s">
        <v>15771</v>
      </c>
      <c r="I131" s="2" t="s">
        <v>15930</v>
      </c>
      <c r="J131" s="83"/>
      <c r="K131" s="442"/>
      <c r="L131" s="665"/>
      <c r="M131" s="178"/>
      <c r="N131" s="26"/>
      <c r="O131" s="86"/>
      <c r="P131" s="86"/>
      <c r="Q131" s="86" t="s">
        <v>15936</v>
      </c>
      <c r="R131" s="86"/>
      <c r="S131" s="442"/>
      <c r="T131" s="279"/>
      <c r="U131" s="279"/>
      <c r="V131" s="279"/>
      <c r="W131" s="279"/>
      <c r="X131" s="279"/>
      <c r="Y131" s="279"/>
      <c r="Z131" s="279"/>
    </row>
    <row r="132" spans="1:26" ht="16.5" customHeight="1">
      <c r="A132" s="665"/>
      <c r="B132" s="665"/>
      <c r="C132" s="754"/>
      <c r="D132" s="665"/>
      <c r="E132" s="814"/>
      <c r="F132" s="665"/>
      <c r="G132" s="88">
        <v>7</v>
      </c>
      <c r="H132" s="455"/>
      <c r="I132" s="2" t="s">
        <v>15612</v>
      </c>
      <c r="J132" s="83"/>
      <c r="K132" s="442"/>
      <c r="L132" s="665"/>
      <c r="M132" s="178"/>
      <c r="N132" s="26"/>
      <c r="O132" s="86"/>
      <c r="P132" s="86"/>
      <c r="Q132" s="86" t="s">
        <v>15936</v>
      </c>
      <c r="R132" s="86"/>
      <c r="S132" s="442"/>
      <c r="T132" s="279"/>
      <c r="U132" s="279"/>
      <c r="V132" s="279"/>
      <c r="W132" s="279"/>
      <c r="X132" s="279"/>
      <c r="Y132" s="279"/>
      <c r="Z132" s="279"/>
    </row>
    <row r="133" spans="1:26" ht="16.5" customHeight="1">
      <c r="A133" s="665"/>
      <c r="B133" s="665"/>
      <c r="C133" s="754"/>
      <c r="D133" s="665"/>
      <c r="E133" s="814"/>
      <c r="F133" s="665"/>
      <c r="G133" s="88">
        <v>8</v>
      </c>
      <c r="H133" s="452" t="s">
        <v>15884</v>
      </c>
      <c r="I133" s="453" t="s">
        <v>15886</v>
      </c>
      <c r="J133" s="83"/>
      <c r="K133" s="442"/>
      <c r="L133" s="665"/>
      <c r="M133" s="454" t="s">
        <v>15887</v>
      </c>
      <c r="N133" s="26"/>
      <c r="O133" s="86"/>
      <c r="P133" s="86"/>
      <c r="Q133" s="86" t="s">
        <v>15936</v>
      </c>
      <c r="R133" s="86"/>
      <c r="S133" s="442"/>
      <c r="T133" s="279"/>
      <c r="U133" s="279"/>
      <c r="V133" s="279"/>
      <c r="W133" s="279"/>
      <c r="X133" s="279"/>
      <c r="Y133" s="279"/>
      <c r="Z133" s="279"/>
    </row>
    <row r="134" spans="1:26" ht="16.5" customHeight="1">
      <c r="A134" s="665"/>
      <c r="B134" s="665"/>
      <c r="C134" s="754"/>
      <c r="D134" s="665"/>
      <c r="E134" s="814"/>
      <c r="F134" s="665"/>
      <c r="G134" s="88">
        <v>9</v>
      </c>
      <c r="H134" s="452" t="s">
        <v>15888</v>
      </c>
      <c r="I134" s="445" t="s">
        <v>15558</v>
      </c>
      <c r="J134" s="83"/>
      <c r="K134" s="442"/>
      <c r="L134" s="665"/>
      <c r="M134" s="178" t="s">
        <v>15889</v>
      </c>
      <c r="N134" s="26"/>
      <c r="O134" s="86"/>
      <c r="P134" s="86"/>
      <c r="Q134" s="86" t="s">
        <v>15936</v>
      </c>
      <c r="R134" s="86"/>
      <c r="S134" s="442"/>
      <c r="T134" s="279"/>
      <c r="U134" s="279"/>
      <c r="V134" s="279"/>
      <c r="W134" s="279"/>
      <c r="X134" s="279"/>
      <c r="Y134" s="279"/>
      <c r="Z134" s="279"/>
    </row>
    <row r="135" spans="1:26" ht="16.5" customHeight="1">
      <c r="A135" s="665"/>
      <c r="B135" s="665"/>
      <c r="C135" s="754"/>
      <c r="D135" s="665"/>
      <c r="E135" s="814"/>
      <c r="F135" s="665"/>
      <c r="G135" s="88">
        <v>10</v>
      </c>
      <c r="H135" s="449" t="s">
        <v>15562</v>
      </c>
      <c r="I135" s="271" t="s">
        <v>15890</v>
      </c>
      <c r="J135" s="83"/>
      <c r="K135" s="442"/>
      <c r="L135" s="665"/>
      <c r="M135" s="178"/>
      <c r="N135" s="26"/>
      <c r="O135" s="86"/>
      <c r="P135" s="86"/>
      <c r="Q135" s="86" t="s">
        <v>15936</v>
      </c>
      <c r="R135" s="86"/>
      <c r="S135" s="442"/>
      <c r="T135" s="279"/>
      <c r="U135" s="279"/>
      <c r="V135" s="279"/>
      <c r="W135" s="279"/>
      <c r="X135" s="279"/>
      <c r="Y135" s="279"/>
      <c r="Z135" s="279"/>
    </row>
    <row r="136" spans="1:26" ht="16.5" customHeight="1">
      <c r="A136" s="666"/>
      <c r="B136" s="666"/>
      <c r="C136" s="755"/>
      <c r="D136" s="666"/>
      <c r="E136" s="815"/>
      <c r="F136" s="666"/>
      <c r="G136" s="88">
        <v>11</v>
      </c>
      <c r="H136" s="452"/>
      <c r="I136" s="2" t="s">
        <v>15891</v>
      </c>
      <c r="J136" s="83"/>
      <c r="K136" s="442"/>
      <c r="L136" s="666"/>
      <c r="M136" s="178"/>
      <c r="N136" s="26"/>
      <c r="O136" s="86"/>
      <c r="P136" s="86"/>
      <c r="Q136" s="86" t="s">
        <v>15936</v>
      </c>
      <c r="R136" s="86"/>
      <c r="S136" s="442"/>
      <c r="T136" s="279"/>
      <c r="U136" s="279"/>
      <c r="V136" s="279"/>
      <c r="W136" s="279"/>
      <c r="X136" s="279"/>
      <c r="Y136" s="279"/>
      <c r="Z136" s="279"/>
    </row>
    <row r="137" spans="1:26" ht="16.5" customHeight="1">
      <c r="A137" s="743" t="s">
        <v>15956</v>
      </c>
      <c r="B137" s="743" t="s">
        <v>15957</v>
      </c>
      <c r="C137" s="816" t="s">
        <v>15958</v>
      </c>
      <c r="D137" s="735" t="s">
        <v>15875</v>
      </c>
      <c r="E137" s="813" t="s">
        <v>15960</v>
      </c>
      <c r="F137" s="744" t="s">
        <v>15548</v>
      </c>
      <c r="G137" s="88">
        <v>1</v>
      </c>
      <c r="H137" s="441" t="s">
        <v>15550</v>
      </c>
      <c r="I137" s="447"/>
      <c r="J137" s="83"/>
      <c r="K137" s="442"/>
      <c r="L137" s="734"/>
      <c r="M137" s="178"/>
      <c r="N137" s="26"/>
      <c r="O137" s="86"/>
      <c r="P137" s="86"/>
      <c r="Q137" s="86" t="s">
        <v>15956</v>
      </c>
      <c r="R137" s="86"/>
      <c r="S137" s="442"/>
      <c r="T137" s="279"/>
      <c r="U137" s="279"/>
      <c r="V137" s="279"/>
      <c r="W137" s="279"/>
      <c r="X137" s="279"/>
      <c r="Y137" s="279"/>
      <c r="Z137" s="279"/>
    </row>
    <row r="138" spans="1:26" ht="16.5" customHeight="1">
      <c r="A138" s="665"/>
      <c r="B138" s="665"/>
      <c r="C138" s="754"/>
      <c r="D138" s="665"/>
      <c r="E138" s="814"/>
      <c r="F138" s="665"/>
      <c r="G138" s="26">
        <v>2</v>
      </c>
      <c r="H138" s="444" t="s">
        <v>15920</v>
      </c>
      <c r="I138" s="2" t="s">
        <v>15750</v>
      </c>
      <c r="J138" s="83"/>
      <c r="K138" s="442"/>
      <c r="L138" s="665"/>
      <c r="M138" s="178" t="s">
        <v>15556</v>
      </c>
      <c r="N138" s="26"/>
      <c r="O138" s="86"/>
      <c r="P138" s="86"/>
      <c r="Q138" s="86" t="s">
        <v>15956</v>
      </c>
      <c r="R138" s="86"/>
      <c r="S138" s="442"/>
      <c r="T138" s="279"/>
      <c r="U138" s="279"/>
      <c r="V138" s="279"/>
      <c r="W138" s="279"/>
      <c r="X138" s="279"/>
      <c r="Y138" s="279"/>
      <c r="Z138" s="279"/>
    </row>
    <row r="139" spans="1:26" ht="16.5" customHeight="1">
      <c r="A139" s="665"/>
      <c r="B139" s="665"/>
      <c r="C139" s="754"/>
      <c r="D139" s="665"/>
      <c r="E139" s="814"/>
      <c r="F139" s="665"/>
      <c r="G139" s="88">
        <v>3</v>
      </c>
      <c r="H139" s="444" t="s">
        <v>15643</v>
      </c>
      <c r="I139" s="2"/>
      <c r="J139" s="83"/>
      <c r="K139" s="442"/>
      <c r="L139" s="665"/>
      <c r="M139" s="178"/>
      <c r="N139" s="26"/>
      <c r="O139" s="86"/>
      <c r="P139" s="86"/>
      <c r="Q139" s="86" t="s">
        <v>15956</v>
      </c>
      <c r="R139" s="86"/>
      <c r="S139" s="442"/>
      <c r="T139" s="279"/>
      <c r="U139" s="279"/>
      <c r="V139" s="279"/>
      <c r="W139" s="279"/>
      <c r="X139" s="279"/>
      <c r="Y139" s="279"/>
      <c r="Z139" s="279"/>
    </row>
    <row r="140" spans="1:26" ht="16.5" customHeight="1">
      <c r="A140" s="665"/>
      <c r="B140" s="665"/>
      <c r="C140" s="754"/>
      <c r="D140" s="665"/>
      <c r="E140" s="814"/>
      <c r="F140" s="665"/>
      <c r="G140" s="88">
        <v>4</v>
      </c>
      <c r="H140" s="444" t="s">
        <v>15771</v>
      </c>
      <c r="I140" s="2" t="s">
        <v>15930</v>
      </c>
      <c r="J140" s="83"/>
      <c r="K140" s="442"/>
      <c r="L140" s="665"/>
      <c r="M140" s="178"/>
      <c r="N140" s="26"/>
      <c r="O140" s="86"/>
      <c r="P140" s="86"/>
      <c r="Q140" s="86" t="s">
        <v>15956</v>
      </c>
      <c r="R140" s="86"/>
      <c r="S140" s="442"/>
      <c r="T140" s="279"/>
      <c r="U140" s="279"/>
      <c r="V140" s="279"/>
      <c r="W140" s="279"/>
      <c r="X140" s="279"/>
      <c r="Y140" s="279"/>
      <c r="Z140" s="279"/>
    </row>
    <row r="141" spans="1:26" ht="16.5" customHeight="1">
      <c r="A141" s="665"/>
      <c r="B141" s="665"/>
      <c r="C141" s="754"/>
      <c r="D141" s="665"/>
      <c r="E141" s="814"/>
      <c r="F141" s="665"/>
      <c r="G141" s="88">
        <v>5</v>
      </c>
      <c r="H141" s="444" t="s">
        <v>15608</v>
      </c>
      <c r="I141" s="2" t="s">
        <v>15823</v>
      </c>
      <c r="J141" s="83"/>
      <c r="K141" s="442"/>
      <c r="L141" s="665"/>
      <c r="M141" s="178"/>
      <c r="N141" s="26"/>
      <c r="O141" s="86"/>
      <c r="P141" s="86"/>
      <c r="Q141" s="86" t="s">
        <v>15956</v>
      </c>
      <c r="R141" s="86"/>
      <c r="S141" s="442"/>
      <c r="T141" s="279"/>
      <c r="U141" s="279"/>
      <c r="V141" s="279"/>
      <c r="W141" s="279"/>
      <c r="X141" s="279"/>
      <c r="Y141" s="279"/>
      <c r="Z141" s="279"/>
    </row>
    <row r="142" spans="1:26" ht="16.5" customHeight="1">
      <c r="A142" s="665"/>
      <c r="B142" s="665"/>
      <c r="C142" s="754"/>
      <c r="D142" s="665"/>
      <c r="E142" s="814"/>
      <c r="F142" s="665"/>
      <c r="G142" s="88">
        <v>6</v>
      </c>
      <c r="H142" s="452" t="s">
        <v>15884</v>
      </c>
      <c r="I142" s="453" t="s">
        <v>15886</v>
      </c>
      <c r="J142" s="83"/>
      <c r="K142" s="442"/>
      <c r="L142" s="665"/>
      <c r="M142" s="454" t="s">
        <v>15887</v>
      </c>
      <c r="N142" s="26"/>
      <c r="O142" s="86"/>
      <c r="P142" s="86"/>
      <c r="Q142" s="86" t="s">
        <v>15956</v>
      </c>
      <c r="R142" s="86"/>
      <c r="S142" s="442"/>
      <c r="T142" s="279"/>
      <c r="U142" s="279"/>
      <c r="V142" s="279"/>
      <c r="W142" s="279"/>
      <c r="X142" s="279"/>
      <c r="Y142" s="279"/>
      <c r="Z142" s="279"/>
    </row>
    <row r="143" spans="1:26" ht="16.5" customHeight="1">
      <c r="A143" s="665"/>
      <c r="B143" s="665"/>
      <c r="C143" s="754"/>
      <c r="D143" s="665"/>
      <c r="E143" s="814"/>
      <c r="F143" s="665"/>
      <c r="G143" s="88">
        <v>7</v>
      </c>
      <c r="H143" s="452" t="s">
        <v>15888</v>
      </c>
      <c r="I143" s="445" t="s">
        <v>15558</v>
      </c>
      <c r="J143" s="83"/>
      <c r="K143" s="442"/>
      <c r="L143" s="665"/>
      <c r="M143" s="178" t="s">
        <v>15889</v>
      </c>
      <c r="N143" s="26"/>
      <c r="O143" s="86"/>
      <c r="P143" s="86"/>
      <c r="Q143" s="86" t="s">
        <v>15956</v>
      </c>
      <c r="R143" s="86"/>
      <c r="S143" s="442"/>
      <c r="T143" s="279"/>
      <c r="U143" s="279"/>
      <c r="V143" s="279"/>
      <c r="W143" s="279"/>
      <c r="X143" s="279"/>
      <c r="Y143" s="279"/>
      <c r="Z143" s="279"/>
    </row>
    <row r="144" spans="1:26" ht="16.5" customHeight="1">
      <c r="A144" s="665"/>
      <c r="B144" s="665"/>
      <c r="C144" s="754"/>
      <c r="D144" s="665"/>
      <c r="E144" s="814"/>
      <c r="F144" s="665"/>
      <c r="G144" s="88">
        <v>8</v>
      </c>
      <c r="H144" s="449" t="s">
        <v>15562</v>
      </c>
      <c r="I144" s="271" t="s">
        <v>15890</v>
      </c>
      <c r="J144" s="83"/>
      <c r="K144" s="442"/>
      <c r="L144" s="665"/>
      <c r="M144" s="178"/>
      <c r="N144" s="26"/>
      <c r="O144" s="86"/>
      <c r="P144" s="86"/>
      <c r="Q144" s="86" t="s">
        <v>15956</v>
      </c>
      <c r="R144" s="86"/>
      <c r="S144" s="442"/>
      <c r="T144" s="279"/>
      <c r="U144" s="279"/>
      <c r="V144" s="279"/>
      <c r="W144" s="279"/>
      <c r="X144" s="279"/>
      <c r="Y144" s="279"/>
      <c r="Z144" s="279"/>
    </row>
    <row r="145" spans="1:26" ht="16.5" customHeight="1">
      <c r="A145" s="666"/>
      <c r="B145" s="666"/>
      <c r="C145" s="755"/>
      <c r="D145" s="666"/>
      <c r="E145" s="815"/>
      <c r="F145" s="666"/>
      <c r="G145" s="88">
        <v>9</v>
      </c>
      <c r="H145" s="452"/>
      <c r="I145" s="2" t="s">
        <v>15891</v>
      </c>
      <c r="J145" s="83"/>
      <c r="K145" s="442"/>
      <c r="L145" s="666"/>
      <c r="M145" s="178"/>
      <c r="N145" s="26"/>
      <c r="O145" s="86"/>
      <c r="P145" s="86"/>
      <c r="Q145" s="86" t="s">
        <v>15956</v>
      </c>
      <c r="R145" s="86"/>
      <c r="S145" s="442"/>
      <c r="T145" s="279"/>
      <c r="U145" s="279"/>
      <c r="V145" s="279"/>
      <c r="W145" s="279"/>
      <c r="X145" s="279"/>
      <c r="Y145" s="279"/>
      <c r="Z145" s="279"/>
    </row>
    <row r="146" spans="1:26" ht="16.5" customHeight="1">
      <c r="A146" s="743" t="s">
        <v>15975</v>
      </c>
      <c r="B146" s="743" t="s">
        <v>15977</v>
      </c>
      <c r="C146" s="816" t="s">
        <v>15978</v>
      </c>
      <c r="D146" s="735" t="s">
        <v>15980</v>
      </c>
      <c r="E146" s="813" t="s">
        <v>15981</v>
      </c>
      <c r="F146" s="744" t="s">
        <v>15548</v>
      </c>
      <c r="G146" s="172">
        <v>1</v>
      </c>
      <c r="H146" s="441" t="s">
        <v>15550</v>
      </c>
      <c r="I146" s="456"/>
      <c r="J146" s="83"/>
      <c r="K146" s="442"/>
      <c r="L146" s="734"/>
      <c r="M146" s="178"/>
      <c r="N146" s="26"/>
      <c r="O146" s="86"/>
      <c r="P146" s="86"/>
      <c r="Q146" s="86" t="s">
        <v>15975</v>
      </c>
      <c r="R146" s="86"/>
      <c r="S146" s="442"/>
      <c r="T146" s="279"/>
      <c r="U146" s="279"/>
      <c r="V146" s="279"/>
      <c r="W146" s="279"/>
      <c r="X146" s="279"/>
      <c r="Y146" s="279"/>
      <c r="Z146" s="279"/>
    </row>
    <row r="147" spans="1:26" ht="16.5" customHeight="1">
      <c r="A147" s="665"/>
      <c r="B147" s="665"/>
      <c r="C147" s="754"/>
      <c r="D147" s="665"/>
      <c r="E147" s="814"/>
      <c r="F147" s="665"/>
      <c r="G147" s="80">
        <v>2</v>
      </c>
      <c r="H147" s="452" t="s">
        <v>15984</v>
      </c>
      <c r="I147" s="271" t="s">
        <v>15985</v>
      </c>
      <c r="J147" s="83"/>
      <c r="K147" s="442"/>
      <c r="L147" s="665"/>
      <c r="M147" s="178" t="s">
        <v>15556</v>
      </c>
      <c r="N147" s="26"/>
      <c r="O147" s="86"/>
      <c r="P147" s="86"/>
      <c r="Q147" s="86" t="s">
        <v>15975</v>
      </c>
      <c r="R147" s="86"/>
      <c r="S147" s="442"/>
      <c r="T147" s="279"/>
      <c r="U147" s="279"/>
      <c r="V147" s="279"/>
      <c r="W147" s="279"/>
      <c r="X147" s="279"/>
      <c r="Y147" s="279"/>
      <c r="Z147" s="279"/>
    </row>
    <row r="148" spans="1:26" ht="16.5" customHeight="1">
      <c r="A148" s="665"/>
      <c r="B148" s="665"/>
      <c r="C148" s="754"/>
      <c r="D148" s="665"/>
      <c r="E148" s="814"/>
      <c r="F148" s="665"/>
      <c r="G148" s="88">
        <v>3</v>
      </c>
      <c r="H148" s="449" t="s">
        <v>15988</v>
      </c>
      <c r="I148" s="271" t="s">
        <v>15990</v>
      </c>
      <c r="J148" s="83"/>
      <c r="K148" s="442"/>
      <c r="L148" s="665"/>
      <c r="M148" s="178"/>
      <c r="N148" s="26"/>
      <c r="O148" s="86"/>
      <c r="P148" s="86"/>
      <c r="Q148" s="86" t="s">
        <v>15975</v>
      </c>
      <c r="R148" s="86"/>
      <c r="S148" s="442"/>
      <c r="T148" s="279"/>
      <c r="U148" s="279"/>
      <c r="V148" s="279"/>
      <c r="W148" s="279"/>
      <c r="X148" s="279"/>
      <c r="Y148" s="279"/>
      <c r="Z148" s="279"/>
    </row>
    <row r="149" spans="1:26" ht="16.5" customHeight="1">
      <c r="A149" s="665"/>
      <c r="B149" s="665"/>
      <c r="C149" s="754"/>
      <c r="D149" s="665"/>
      <c r="E149" s="814"/>
      <c r="F149" s="665"/>
      <c r="G149" s="88">
        <v>4</v>
      </c>
      <c r="H149" s="444" t="s">
        <v>15991</v>
      </c>
      <c r="I149" s="447"/>
      <c r="J149" s="83"/>
      <c r="K149" s="442"/>
      <c r="L149" s="665"/>
      <c r="M149" s="178"/>
      <c r="N149" s="26"/>
      <c r="O149" s="86"/>
      <c r="P149" s="86"/>
      <c r="Q149" s="86" t="s">
        <v>15975</v>
      </c>
      <c r="R149" s="86"/>
      <c r="S149" s="442"/>
      <c r="T149" s="279"/>
      <c r="U149" s="279"/>
      <c r="V149" s="279"/>
      <c r="W149" s="279"/>
      <c r="X149" s="279"/>
      <c r="Y149" s="279"/>
      <c r="Z149" s="279"/>
    </row>
    <row r="150" spans="1:26" ht="16.5" customHeight="1">
      <c r="A150" s="665"/>
      <c r="B150" s="665"/>
      <c r="C150" s="754"/>
      <c r="D150" s="665"/>
      <c r="E150" s="814"/>
      <c r="F150" s="665"/>
      <c r="G150" s="88">
        <v>5</v>
      </c>
      <c r="H150" s="444" t="s">
        <v>15884</v>
      </c>
      <c r="I150" s="453" t="s">
        <v>15886</v>
      </c>
      <c r="J150" s="83"/>
      <c r="K150" s="442"/>
      <c r="L150" s="665"/>
      <c r="M150" s="454" t="s">
        <v>15887</v>
      </c>
      <c r="N150" s="26"/>
      <c r="O150" s="86"/>
      <c r="P150" s="86"/>
      <c r="Q150" s="86" t="s">
        <v>15975</v>
      </c>
      <c r="R150" s="86"/>
      <c r="S150" s="442"/>
      <c r="T150" s="279"/>
      <c r="U150" s="279"/>
      <c r="V150" s="279"/>
      <c r="W150" s="279"/>
      <c r="X150" s="279"/>
      <c r="Y150" s="279"/>
      <c r="Z150" s="279"/>
    </row>
    <row r="151" spans="1:26" ht="16.5" customHeight="1">
      <c r="A151" s="665"/>
      <c r="B151" s="665"/>
      <c r="C151" s="754"/>
      <c r="D151" s="665"/>
      <c r="E151" s="814"/>
      <c r="F151" s="665"/>
      <c r="G151" s="88">
        <v>6</v>
      </c>
      <c r="H151" s="452" t="s">
        <v>15888</v>
      </c>
      <c r="I151" s="445" t="s">
        <v>15558</v>
      </c>
      <c r="J151" s="83"/>
      <c r="K151" s="442"/>
      <c r="L151" s="665"/>
      <c r="M151" s="178" t="s">
        <v>15889</v>
      </c>
      <c r="N151" s="26"/>
      <c r="O151" s="86"/>
      <c r="P151" s="86"/>
      <c r="Q151" s="86" t="s">
        <v>15975</v>
      </c>
      <c r="R151" s="86"/>
      <c r="S151" s="442"/>
      <c r="T151" s="279"/>
      <c r="U151" s="279"/>
      <c r="V151" s="279"/>
      <c r="W151" s="279"/>
      <c r="X151" s="279"/>
      <c r="Y151" s="279"/>
      <c r="Z151" s="279"/>
    </row>
    <row r="152" spans="1:26" ht="16.5" customHeight="1">
      <c r="A152" s="665"/>
      <c r="B152" s="665"/>
      <c r="C152" s="754"/>
      <c r="D152" s="665"/>
      <c r="E152" s="814"/>
      <c r="F152" s="665"/>
      <c r="G152" s="88">
        <v>7</v>
      </c>
      <c r="H152" s="449" t="s">
        <v>15562</v>
      </c>
      <c r="I152" s="2" t="s">
        <v>15890</v>
      </c>
      <c r="J152" s="83"/>
      <c r="K152" s="442"/>
      <c r="L152" s="665"/>
      <c r="M152" s="178"/>
      <c r="N152" s="26"/>
      <c r="O152" s="86"/>
      <c r="P152" s="86"/>
      <c r="Q152" s="86" t="s">
        <v>15975</v>
      </c>
      <c r="R152" s="86"/>
      <c r="S152" s="442"/>
      <c r="T152" s="279"/>
      <c r="U152" s="279"/>
      <c r="V152" s="279"/>
      <c r="W152" s="279"/>
      <c r="X152" s="279"/>
      <c r="Y152" s="279"/>
      <c r="Z152" s="279"/>
    </row>
    <row r="153" spans="1:26" ht="16.5" customHeight="1">
      <c r="A153" s="666"/>
      <c r="B153" s="666"/>
      <c r="C153" s="755"/>
      <c r="D153" s="666"/>
      <c r="E153" s="815"/>
      <c r="F153" s="666"/>
      <c r="G153" s="88">
        <v>8</v>
      </c>
      <c r="H153" s="444"/>
      <c r="I153" s="2" t="s">
        <v>15891</v>
      </c>
      <c r="J153" s="83"/>
      <c r="K153" s="442"/>
      <c r="L153" s="666"/>
      <c r="M153" s="178"/>
      <c r="N153" s="26"/>
      <c r="O153" s="86"/>
      <c r="P153" s="86"/>
      <c r="Q153" s="86" t="s">
        <v>15975</v>
      </c>
      <c r="R153" s="86"/>
      <c r="S153" s="442"/>
      <c r="T153" s="279"/>
      <c r="U153" s="279"/>
      <c r="V153" s="279"/>
      <c r="W153" s="279"/>
      <c r="X153" s="279"/>
      <c r="Y153" s="279"/>
      <c r="Z153" s="279"/>
    </row>
    <row r="154" spans="1:26" ht="16.5" customHeight="1">
      <c r="A154" s="743" t="s">
        <v>16001</v>
      </c>
      <c r="B154" s="743" t="s">
        <v>16003</v>
      </c>
      <c r="C154" s="816" t="s">
        <v>16006</v>
      </c>
      <c r="D154" s="735" t="s">
        <v>16007</v>
      </c>
      <c r="E154" s="813" t="s">
        <v>16008</v>
      </c>
      <c r="F154" s="744" t="s">
        <v>15548</v>
      </c>
      <c r="G154" s="88">
        <v>1</v>
      </c>
      <c r="H154" s="441" t="s">
        <v>15550</v>
      </c>
      <c r="I154" s="447"/>
      <c r="J154" s="83"/>
      <c r="K154" s="442"/>
      <c r="L154" s="734"/>
      <c r="M154" s="178"/>
      <c r="N154" s="26"/>
      <c r="O154" s="86"/>
      <c r="P154" s="86"/>
      <c r="Q154" s="86" t="s">
        <v>16001</v>
      </c>
      <c r="R154" s="86"/>
      <c r="S154" s="442"/>
      <c r="T154" s="279"/>
      <c r="U154" s="279"/>
      <c r="V154" s="279"/>
      <c r="W154" s="279"/>
      <c r="X154" s="279"/>
      <c r="Y154" s="279"/>
      <c r="Z154" s="279"/>
    </row>
    <row r="155" spans="1:26" ht="16.5" customHeight="1">
      <c r="A155" s="665"/>
      <c r="B155" s="665"/>
      <c r="C155" s="754"/>
      <c r="D155" s="665"/>
      <c r="E155" s="814"/>
      <c r="F155" s="665"/>
      <c r="G155" s="80">
        <v>2</v>
      </c>
      <c r="H155" s="452" t="s">
        <v>15984</v>
      </c>
      <c r="I155" s="271" t="s">
        <v>15985</v>
      </c>
      <c r="J155" s="83"/>
      <c r="K155" s="442"/>
      <c r="L155" s="665"/>
      <c r="M155" s="178" t="s">
        <v>15556</v>
      </c>
      <c r="N155" s="26"/>
      <c r="O155" s="86"/>
      <c r="P155" s="86"/>
      <c r="Q155" s="86" t="s">
        <v>16001</v>
      </c>
      <c r="R155" s="86"/>
      <c r="S155" s="442"/>
      <c r="T155" s="279"/>
      <c r="U155" s="279"/>
      <c r="V155" s="279"/>
      <c r="W155" s="279"/>
      <c r="X155" s="279"/>
      <c r="Y155" s="279"/>
      <c r="Z155" s="279"/>
    </row>
    <row r="156" spans="1:26" ht="16.5" customHeight="1">
      <c r="A156" s="665"/>
      <c r="B156" s="665"/>
      <c r="C156" s="754"/>
      <c r="D156" s="665"/>
      <c r="E156" s="814"/>
      <c r="F156" s="665"/>
      <c r="G156" s="88">
        <v>3</v>
      </c>
      <c r="H156" s="449" t="s">
        <v>15988</v>
      </c>
      <c r="I156" s="271" t="s">
        <v>15882</v>
      </c>
      <c r="J156" s="83"/>
      <c r="K156" s="442"/>
      <c r="L156" s="665"/>
      <c r="M156" s="178"/>
      <c r="N156" s="26"/>
      <c r="O156" s="86"/>
      <c r="P156" s="86"/>
      <c r="Q156" s="86" t="s">
        <v>16001</v>
      </c>
      <c r="R156" s="86"/>
      <c r="S156" s="442"/>
      <c r="T156" s="279"/>
      <c r="U156" s="279"/>
      <c r="V156" s="279"/>
      <c r="W156" s="279"/>
      <c r="X156" s="279"/>
      <c r="Y156" s="279"/>
      <c r="Z156" s="279"/>
    </row>
    <row r="157" spans="1:26" ht="16.5" customHeight="1">
      <c r="A157" s="665"/>
      <c r="B157" s="665"/>
      <c r="C157" s="754"/>
      <c r="D157" s="665"/>
      <c r="E157" s="814"/>
      <c r="F157" s="665"/>
      <c r="G157" s="88">
        <v>4</v>
      </c>
      <c r="H157" s="452" t="s">
        <v>15884</v>
      </c>
      <c r="I157" s="453" t="s">
        <v>15886</v>
      </c>
      <c r="J157" s="83"/>
      <c r="K157" s="442"/>
      <c r="L157" s="665"/>
      <c r="M157" s="178"/>
      <c r="N157" s="26"/>
      <c r="O157" s="86"/>
      <c r="P157" s="86"/>
      <c r="Q157" s="86" t="s">
        <v>16001</v>
      </c>
      <c r="R157" s="86"/>
      <c r="S157" s="442"/>
      <c r="T157" s="279"/>
      <c r="U157" s="279"/>
      <c r="V157" s="279"/>
      <c r="W157" s="279"/>
      <c r="X157" s="279"/>
      <c r="Y157" s="279"/>
      <c r="Z157" s="279"/>
    </row>
    <row r="158" spans="1:26" ht="16.5" customHeight="1">
      <c r="A158" s="665"/>
      <c r="B158" s="665"/>
      <c r="C158" s="754"/>
      <c r="D158" s="665"/>
      <c r="E158" s="814"/>
      <c r="F158" s="665"/>
      <c r="G158" s="88">
        <v>5</v>
      </c>
      <c r="H158" s="457" t="s">
        <v>16020</v>
      </c>
      <c r="I158" s="445" t="s">
        <v>16021</v>
      </c>
      <c r="J158" s="83"/>
      <c r="K158" s="442"/>
      <c r="L158" s="665"/>
      <c r="M158" s="178" t="s">
        <v>16022</v>
      </c>
      <c r="N158" s="26"/>
      <c r="O158" s="86"/>
      <c r="P158" s="86"/>
      <c r="Q158" s="86" t="s">
        <v>16001</v>
      </c>
      <c r="R158" s="86"/>
      <c r="S158" s="442"/>
      <c r="T158" s="279"/>
      <c r="U158" s="279"/>
      <c r="V158" s="279"/>
      <c r="W158" s="279"/>
      <c r="X158" s="279"/>
      <c r="Y158" s="279"/>
      <c r="Z158" s="279"/>
    </row>
    <row r="159" spans="1:26" ht="16.5" customHeight="1">
      <c r="A159" s="665"/>
      <c r="B159" s="665"/>
      <c r="C159" s="754"/>
      <c r="D159" s="665"/>
      <c r="E159" s="814"/>
      <c r="F159" s="665"/>
      <c r="G159" s="88">
        <v>6</v>
      </c>
      <c r="H159" s="457"/>
      <c r="I159" s="2" t="s">
        <v>15750</v>
      </c>
      <c r="J159" s="83"/>
      <c r="K159" s="442"/>
      <c r="L159" s="665"/>
      <c r="M159" s="178"/>
      <c r="N159" s="26"/>
      <c r="O159" s="86"/>
      <c r="P159" s="86"/>
      <c r="Q159" s="86" t="s">
        <v>16001</v>
      </c>
      <c r="R159" s="86"/>
      <c r="S159" s="442"/>
      <c r="T159" s="279"/>
      <c r="U159" s="279"/>
      <c r="V159" s="279"/>
      <c r="W159" s="279"/>
      <c r="X159" s="279"/>
      <c r="Y159" s="279"/>
      <c r="Z159" s="279"/>
    </row>
    <row r="160" spans="1:26" ht="16.5" customHeight="1">
      <c r="A160" s="665"/>
      <c r="B160" s="665"/>
      <c r="C160" s="754"/>
      <c r="D160" s="665"/>
      <c r="E160" s="814"/>
      <c r="F160" s="665"/>
      <c r="G160" s="88">
        <v>7</v>
      </c>
      <c r="H160" s="452" t="s">
        <v>15884</v>
      </c>
      <c r="I160" s="453" t="s">
        <v>16026</v>
      </c>
      <c r="J160" s="83"/>
      <c r="K160" s="442"/>
      <c r="L160" s="665"/>
      <c r="M160" s="454" t="s">
        <v>15887</v>
      </c>
      <c r="N160" s="26"/>
      <c r="O160" s="86"/>
      <c r="P160" s="86"/>
      <c r="Q160" s="86" t="s">
        <v>16001</v>
      </c>
      <c r="R160" s="86"/>
      <c r="S160" s="442"/>
      <c r="T160" s="279"/>
      <c r="U160" s="279"/>
      <c r="V160" s="279"/>
      <c r="W160" s="279"/>
      <c r="X160" s="279"/>
      <c r="Y160" s="279"/>
      <c r="Z160" s="279"/>
    </row>
    <row r="161" spans="1:26" ht="16.5" customHeight="1">
      <c r="A161" s="665"/>
      <c r="B161" s="665"/>
      <c r="C161" s="754"/>
      <c r="D161" s="665"/>
      <c r="E161" s="814"/>
      <c r="F161" s="665"/>
      <c r="G161" s="88">
        <v>8</v>
      </c>
      <c r="H161" s="452" t="s">
        <v>15888</v>
      </c>
      <c r="I161" s="445" t="s">
        <v>15558</v>
      </c>
      <c r="J161" s="83"/>
      <c r="K161" s="442"/>
      <c r="L161" s="665"/>
      <c r="M161" s="178" t="s">
        <v>15889</v>
      </c>
      <c r="N161" s="26"/>
      <c r="O161" s="86"/>
      <c r="P161" s="86"/>
      <c r="Q161" s="86" t="s">
        <v>16001</v>
      </c>
      <c r="R161" s="86"/>
      <c r="S161" s="442"/>
      <c r="T161" s="279"/>
      <c r="U161" s="279"/>
      <c r="V161" s="279"/>
      <c r="W161" s="279"/>
      <c r="X161" s="279"/>
      <c r="Y161" s="279"/>
      <c r="Z161" s="279"/>
    </row>
    <row r="162" spans="1:26" ht="16.5" customHeight="1">
      <c r="A162" s="665"/>
      <c r="B162" s="665"/>
      <c r="C162" s="754"/>
      <c r="D162" s="665"/>
      <c r="E162" s="814"/>
      <c r="F162" s="665"/>
      <c r="G162" s="88">
        <v>9</v>
      </c>
      <c r="H162" s="449" t="s">
        <v>15562</v>
      </c>
      <c r="I162" s="333"/>
      <c r="J162" s="83"/>
      <c r="K162" s="442"/>
      <c r="L162" s="665"/>
      <c r="M162" s="178"/>
      <c r="N162" s="26"/>
      <c r="O162" s="86"/>
      <c r="P162" s="86"/>
      <c r="Q162" s="86" t="s">
        <v>16001</v>
      </c>
      <c r="R162" s="86"/>
      <c r="S162" s="442"/>
      <c r="T162" s="279"/>
      <c r="U162" s="279"/>
      <c r="V162" s="279"/>
      <c r="W162" s="279"/>
      <c r="X162" s="279"/>
      <c r="Y162" s="279"/>
      <c r="Z162" s="279"/>
    </row>
    <row r="163" spans="1:26" ht="16.5" customHeight="1">
      <c r="A163" s="666"/>
      <c r="B163" s="666"/>
      <c r="C163" s="755"/>
      <c r="D163" s="666"/>
      <c r="E163" s="815"/>
      <c r="F163" s="666"/>
      <c r="G163" s="88">
        <v>10</v>
      </c>
      <c r="H163" s="452" t="s">
        <v>15890</v>
      </c>
      <c r="I163" s="2" t="s">
        <v>15891</v>
      </c>
      <c r="J163" s="83"/>
      <c r="K163" s="442"/>
      <c r="L163" s="666"/>
      <c r="M163" s="178"/>
      <c r="N163" s="26"/>
      <c r="O163" s="86"/>
      <c r="P163" s="86"/>
      <c r="Q163" s="86" t="s">
        <v>16001</v>
      </c>
      <c r="R163" s="86"/>
      <c r="S163" s="442"/>
      <c r="T163" s="279"/>
      <c r="U163" s="279"/>
      <c r="V163" s="279"/>
      <c r="W163" s="279"/>
      <c r="X163" s="279"/>
      <c r="Y163" s="279"/>
      <c r="Z163" s="279"/>
    </row>
    <row r="164" spans="1:26" ht="16.5" customHeight="1">
      <c r="A164" s="743" t="s">
        <v>16036</v>
      </c>
      <c r="B164" s="743" t="s">
        <v>16037</v>
      </c>
      <c r="C164" s="816" t="s">
        <v>16038</v>
      </c>
      <c r="D164" s="735" t="s">
        <v>16007</v>
      </c>
      <c r="E164" s="813" t="s">
        <v>16042</v>
      </c>
      <c r="F164" s="744" t="s">
        <v>15548</v>
      </c>
      <c r="G164" s="88">
        <v>1</v>
      </c>
      <c r="H164" s="441" t="s">
        <v>15550</v>
      </c>
      <c r="I164" s="447"/>
      <c r="J164" s="83"/>
      <c r="K164" s="442"/>
      <c r="L164" s="734"/>
      <c r="M164" s="178"/>
      <c r="N164" s="26"/>
      <c r="O164" s="86"/>
      <c r="P164" s="86"/>
      <c r="Q164" s="86" t="s">
        <v>16036</v>
      </c>
      <c r="R164" s="86"/>
      <c r="S164" s="442"/>
      <c r="T164" s="279"/>
      <c r="U164" s="279"/>
      <c r="V164" s="279"/>
      <c r="W164" s="279"/>
      <c r="X164" s="279"/>
      <c r="Y164" s="279"/>
      <c r="Z164" s="279"/>
    </row>
    <row r="165" spans="1:26" ht="16.5" customHeight="1">
      <c r="A165" s="665"/>
      <c r="B165" s="665"/>
      <c r="C165" s="754"/>
      <c r="D165" s="665"/>
      <c r="E165" s="814"/>
      <c r="F165" s="665"/>
      <c r="G165" s="80">
        <v>2</v>
      </c>
      <c r="H165" s="452" t="s">
        <v>15984</v>
      </c>
      <c r="I165" s="271" t="s">
        <v>15985</v>
      </c>
      <c r="J165" s="83"/>
      <c r="K165" s="442"/>
      <c r="L165" s="665"/>
      <c r="M165" s="178" t="s">
        <v>15556</v>
      </c>
      <c r="N165" s="26"/>
      <c r="O165" s="86"/>
      <c r="P165" s="86"/>
      <c r="Q165" s="86" t="s">
        <v>16036</v>
      </c>
      <c r="R165" s="86"/>
      <c r="S165" s="442"/>
      <c r="T165" s="279"/>
      <c r="U165" s="279"/>
      <c r="V165" s="279"/>
      <c r="W165" s="279"/>
      <c r="X165" s="279"/>
      <c r="Y165" s="279"/>
      <c r="Z165" s="279"/>
    </row>
    <row r="166" spans="1:26" ht="16.5" customHeight="1">
      <c r="A166" s="665"/>
      <c r="B166" s="665"/>
      <c r="C166" s="754"/>
      <c r="D166" s="665"/>
      <c r="E166" s="814"/>
      <c r="F166" s="665"/>
      <c r="G166" s="88">
        <v>3</v>
      </c>
      <c r="H166" s="449" t="s">
        <v>15988</v>
      </c>
      <c r="I166" s="271" t="s">
        <v>15882</v>
      </c>
      <c r="J166" s="83"/>
      <c r="K166" s="442"/>
      <c r="L166" s="665"/>
      <c r="M166" s="178"/>
      <c r="N166" s="26"/>
      <c r="O166" s="86"/>
      <c r="P166" s="86"/>
      <c r="Q166" s="86" t="s">
        <v>16036</v>
      </c>
      <c r="R166" s="86"/>
      <c r="S166" s="442"/>
      <c r="T166" s="279"/>
      <c r="U166" s="279"/>
      <c r="V166" s="279"/>
      <c r="W166" s="279"/>
      <c r="X166" s="279"/>
      <c r="Y166" s="279"/>
      <c r="Z166" s="279"/>
    </row>
    <row r="167" spans="1:26" ht="16.5" customHeight="1">
      <c r="A167" s="665"/>
      <c r="B167" s="665"/>
      <c r="C167" s="754"/>
      <c r="D167" s="665"/>
      <c r="E167" s="814"/>
      <c r="F167" s="665"/>
      <c r="G167" s="88">
        <v>4</v>
      </c>
      <c r="H167" s="452" t="s">
        <v>15884</v>
      </c>
      <c r="I167" s="453" t="s">
        <v>15886</v>
      </c>
      <c r="J167" s="83"/>
      <c r="K167" s="442"/>
      <c r="L167" s="665"/>
      <c r="M167" s="454" t="s">
        <v>15887</v>
      </c>
      <c r="N167" s="26"/>
      <c r="O167" s="86"/>
      <c r="P167" s="86"/>
      <c r="Q167" s="86" t="s">
        <v>16036</v>
      </c>
      <c r="R167" s="86"/>
      <c r="S167" s="442"/>
      <c r="T167" s="279"/>
      <c r="U167" s="279"/>
      <c r="V167" s="279"/>
      <c r="W167" s="279"/>
      <c r="X167" s="279"/>
      <c r="Y167" s="279"/>
      <c r="Z167" s="279"/>
    </row>
    <row r="168" spans="1:26" ht="16.5" customHeight="1">
      <c r="A168" s="665"/>
      <c r="B168" s="665"/>
      <c r="C168" s="754"/>
      <c r="D168" s="665"/>
      <c r="E168" s="814"/>
      <c r="F168" s="665"/>
      <c r="G168" s="88">
        <v>5</v>
      </c>
      <c r="H168" s="457" t="s">
        <v>16050</v>
      </c>
      <c r="I168" s="2" t="s">
        <v>15750</v>
      </c>
      <c r="J168" s="83"/>
      <c r="K168" s="442"/>
      <c r="L168" s="665"/>
      <c r="M168" s="178" t="s">
        <v>16052</v>
      </c>
      <c r="N168" s="26"/>
      <c r="O168" s="86"/>
      <c r="P168" s="86"/>
      <c r="Q168" s="86" t="s">
        <v>16036</v>
      </c>
      <c r="R168" s="86"/>
      <c r="S168" s="442"/>
      <c r="T168" s="279"/>
      <c r="U168" s="279"/>
      <c r="V168" s="279"/>
      <c r="W168" s="279"/>
      <c r="X168" s="279"/>
      <c r="Y168" s="279"/>
      <c r="Z168" s="279"/>
    </row>
    <row r="169" spans="1:26" ht="16.5" customHeight="1">
      <c r="A169" s="665"/>
      <c r="B169" s="665"/>
      <c r="C169" s="754"/>
      <c r="D169" s="665"/>
      <c r="E169" s="814"/>
      <c r="F169" s="665"/>
      <c r="G169" s="88">
        <v>6</v>
      </c>
      <c r="H169" s="452" t="s">
        <v>15884</v>
      </c>
      <c r="I169" s="453" t="s">
        <v>15886</v>
      </c>
      <c r="J169" s="83"/>
      <c r="K169" s="442"/>
      <c r="L169" s="665"/>
      <c r="M169" s="454" t="s">
        <v>15887</v>
      </c>
      <c r="N169" s="26"/>
      <c r="O169" s="86"/>
      <c r="P169" s="86"/>
      <c r="Q169" s="86" t="s">
        <v>16036</v>
      </c>
      <c r="R169" s="86"/>
      <c r="S169" s="442"/>
      <c r="T169" s="279"/>
      <c r="U169" s="279"/>
      <c r="V169" s="279"/>
      <c r="W169" s="279"/>
      <c r="X169" s="279"/>
      <c r="Y169" s="279"/>
      <c r="Z169" s="279"/>
    </row>
    <row r="170" spans="1:26" ht="16.5" customHeight="1">
      <c r="A170" s="665"/>
      <c r="B170" s="665"/>
      <c r="C170" s="754"/>
      <c r="D170" s="665"/>
      <c r="E170" s="814"/>
      <c r="F170" s="665"/>
      <c r="G170" s="88">
        <v>7</v>
      </c>
      <c r="H170" s="444" t="s">
        <v>16058</v>
      </c>
      <c r="I170" s="2" t="s">
        <v>15750</v>
      </c>
      <c r="J170" s="83"/>
      <c r="K170" s="442"/>
      <c r="L170" s="665"/>
      <c r="M170" s="178"/>
      <c r="N170" s="26"/>
      <c r="O170" s="86"/>
      <c r="P170" s="86"/>
      <c r="Q170" s="86" t="s">
        <v>16036</v>
      </c>
      <c r="R170" s="86"/>
      <c r="S170" s="442"/>
      <c r="T170" s="279"/>
      <c r="U170" s="279"/>
      <c r="V170" s="279"/>
      <c r="W170" s="279"/>
      <c r="X170" s="279"/>
      <c r="Y170" s="279"/>
      <c r="Z170" s="279"/>
    </row>
    <row r="171" spans="1:26" ht="16.5" customHeight="1">
      <c r="A171" s="665"/>
      <c r="B171" s="665"/>
      <c r="C171" s="754"/>
      <c r="D171" s="665"/>
      <c r="E171" s="814"/>
      <c r="F171" s="665"/>
      <c r="G171" s="88">
        <v>8</v>
      </c>
      <c r="H171" s="452" t="s">
        <v>15884</v>
      </c>
      <c r="I171" s="453" t="s">
        <v>15886</v>
      </c>
      <c r="J171" s="83"/>
      <c r="K171" s="442"/>
      <c r="L171" s="665"/>
      <c r="M171" s="454" t="s">
        <v>15887</v>
      </c>
      <c r="N171" s="26"/>
      <c r="O171" s="86"/>
      <c r="P171" s="86"/>
      <c r="Q171" s="86" t="s">
        <v>16036</v>
      </c>
      <c r="R171" s="86"/>
      <c r="S171" s="442"/>
      <c r="T171" s="279"/>
      <c r="U171" s="279"/>
      <c r="V171" s="279"/>
      <c r="W171" s="279"/>
      <c r="X171" s="279"/>
      <c r="Y171" s="279"/>
      <c r="Z171" s="279"/>
    </row>
    <row r="172" spans="1:26" ht="16.5" customHeight="1">
      <c r="A172" s="665"/>
      <c r="B172" s="665"/>
      <c r="C172" s="754"/>
      <c r="D172" s="665"/>
      <c r="E172" s="814"/>
      <c r="F172" s="665"/>
      <c r="G172" s="88">
        <v>9</v>
      </c>
      <c r="H172" s="444" t="s">
        <v>16061</v>
      </c>
      <c r="I172" s="2" t="s">
        <v>15750</v>
      </c>
      <c r="J172" s="83"/>
      <c r="K172" s="442"/>
      <c r="L172" s="665"/>
      <c r="M172" s="178"/>
      <c r="N172" s="26"/>
      <c r="O172" s="86"/>
      <c r="P172" s="86"/>
      <c r="Q172" s="86" t="s">
        <v>16036</v>
      </c>
      <c r="R172" s="86"/>
      <c r="S172" s="442"/>
      <c r="T172" s="279"/>
      <c r="U172" s="279"/>
      <c r="V172" s="279"/>
      <c r="W172" s="279"/>
      <c r="X172" s="279"/>
      <c r="Y172" s="279"/>
      <c r="Z172" s="279"/>
    </row>
    <row r="173" spans="1:26" ht="16.5" customHeight="1">
      <c r="A173" s="665"/>
      <c r="B173" s="665"/>
      <c r="C173" s="754"/>
      <c r="D173" s="665"/>
      <c r="E173" s="814"/>
      <c r="F173" s="665"/>
      <c r="G173" s="88">
        <v>10</v>
      </c>
      <c r="H173" s="452" t="s">
        <v>15884</v>
      </c>
      <c r="I173" s="453" t="s">
        <v>15886</v>
      </c>
      <c r="J173" s="83"/>
      <c r="K173" s="442"/>
      <c r="L173" s="665"/>
      <c r="M173" s="454" t="s">
        <v>15887</v>
      </c>
      <c r="N173" s="26"/>
      <c r="O173" s="86"/>
      <c r="P173" s="86"/>
      <c r="Q173" s="86" t="s">
        <v>16036</v>
      </c>
      <c r="R173" s="86"/>
      <c r="S173" s="442"/>
      <c r="T173" s="279"/>
      <c r="U173" s="279"/>
      <c r="V173" s="279"/>
      <c r="W173" s="279"/>
      <c r="X173" s="279"/>
      <c r="Y173" s="279"/>
      <c r="Z173" s="279"/>
    </row>
    <row r="174" spans="1:26" ht="16.5" customHeight="1">
      <c r="A174" s="665"/>
      <c r="B174" s="665"/>
      <c r="C174" s="754"/>
      <c r="D174" s="665"/>
      <c r="E174" s="814"/>
      <c r="F174" s="665"/>
      <c r="G174" s="88">
        <v>11</v>
      </c>
      <c r="H174" s="444" t="s">
        <v>16068</v>
      </c>
      <c r="I174" s="2" t="s">
        <v>15750</v>
      </c>
      <c r="J174" s="83"/>
      <c r="K174" s="442"/>
      <c r="L174" s="665"/>
      <c r="M174" s="178"/>
      <c r="N174" s="26"/>
      <c r="O174" s="86"/>
      <c r="P174" s="86"/>
      <c r="Q174" s="86" t="s">
        <v>16036</v>
      </c>
      <c r="R174" s="86"/>
      <c r="S174" s="442"/>
      <c r="T174" s="279"/>
      <c r="U174" s="279"/>
      <c r="V174" s="279"/>
      <c r="W174" s="279"/>
      <c r="X174" s="279"/>
      <c r="Y174" s="279"/>
      <c r="Z174" s="279"/>
    </row>
    <row r="175" spans="1:26" ht="16.5" customHeight="1">
      <c r="A175" s="665"/>
      <c r="B175" s="665"/>
      <c r="C175" s="754"/>
      <c r="D175" s="665"/>
      <c r="E175" s="814"/>
      <c r="F175" s="665"/>
      <c r="G175" s="88">
        <v>12</v>
      </c>
      <c r="H175" s="452" t="s">
        <v>15884</v>
      </c>
      <c r="I175" s="453" t="s">
        <v>15886</v>
      </c>
      <c r="J175" s="83"/>
      <c r="K175" s="442"/>
      <c r="L175" s="665"/>
      <c r="M175" s="454" t="s">
        <v>15887</v>
      </c>
      <c r="N175" s="26"/>
      <c r="O175" s="86"/>
      <c r="P175" s="86"/>
      <c r="Q175" s="86" t="s">
        <v>16036</v>
      </c>
      <c r="R175" s="86"/>
      <c r="S175" s="442"/>
      <c r="T175" s="279"/>
      <c r="U175" s="279"/>
      <c r="V175" s="279"/>
      <c r="W175" s="279"/>
      <c r="X175" s="279"/>
      <c r="Y175" s="279"/>
      <c r="Z175" s="279"/>
    </row>
    <row r="176" spans="1:26" ht="16.5" customHeight="1">
      <c r="A176" s="665"/>
      <c r="B176" s="665"/>
      <c r="C176" s="754"/>
      <c r="D176" s="665"/>
      <c r="E176" s="814"/>
      <c r="F176" s="665"/>
      <c r="G176" s="88">
        <v>13</v>
      </c>
      <c r="H176" s="444" t="s">
        <v>16073</v>
      </c>
      <c r="I176" s="2" t="s">
        <v>15750</v>
      </c>
      <c r="J176" s="83"/>
      <c r="K176" s="442"/>
      <c r="L176" s="665"/>
      <c r="M176" s="178"/>
      <c r="N176" s="26"/>
      <c r="O176" s="86"/>
      <c r="P176" s="86"/>
      <c r="Q176" s="86" t="s">
        <v>16036</v>
      </c>
      <c r="R176" s="86"/>
      <c r="S176" s="442"/>
      <c r="T176" s="279"/>
      <c r="U176" s="279"/>
      <c r="V176" s="279"/>
      <c r="W176" s="279"/>
      <c r="X176" s="279"/>
      <c r="Y176" s="279"/>
      <c r="Z176" s="279"/>
    </row>
    <row r="177" spans="1:26" ht="16.5" customHeight="1">
      <c r="A177" s="665"/>
      <c r="B177" s="665"/>
      <c r="C177" s="754"/>
      <c r="D177" s="665"/>
      <c r="E177" s="814"/>
      <c r="F177" s="665"/>
      <c r="G177" s="88">
        <v>14</v>
      </c>
      <c r="H177" s="452" t="s">
        <v>15884</v>
      </c>
      <c r="I177" s="453" t="s">
        <v>15886</v>
      </c>
      <c r="J177" s="83"/>
      <c r="K177" s="442"/>
      <c r="L177" s="665"/>
      <c r="M177" s="454" t="s">
        <v>15887</v>
      </c>
      <c r="N177" s="26"/>
      <c r="O177" s="86"/>
      <c r="P177" s="86"/>
      <c r="Q177" s="86" t="s">
        <v>16036</v>
      </c>
      <c r="R177" s="86"/>
      <c r="S177" s="442"/>
      <c r="T177" s="279"/>
      <c r="U177" s="279"/>
      <c r="V177" s="279"/>
      <c r="W177" s="279"/>
      <c r="X177" s="279"/>
      <c r="Y177" s="279"/>
      <c r="Z177" s="279"/>
    </row>
    <row r="178" spans="1:26" ht="16.5" customHeight="1">
      <c r="A178" s="665"/>
      <c r="B178" s="665"/>
      <c r="C178" s="754"/>
      <c r="D178" s="665"/>
      <c r="E178" s="814"/>
      <c r="F178" s="665"/>
      <c r="G178" s="88">
        <v>15</v>
      </c>
      <c r="H178" s="444" t="s">
        <v>16080</v>
      </c>
      <c r="I178" s="2" t="s">
        <v>15750</v>
      </c>
      <c r="J178" s="83"/>
      <c r="K178" s="442"/>
      <c r="L178" s="665"/>
      <c r="M178" s="178"/>
      <c r="N178" s="26"/>
      <c r="O178" s="86"/>
      <c r="P178" s="86"/>
      <c r="Q178" s="86" t="s">
        <v>16036</v>
      </c>
      <c r="R178" s="86"/>
      <c r="S178" s="442"/>
      <c r="T178" s="279"/>
      <c r="U178" s="279"/>
      <c r="V178" s="279"/>
      <c r="W178" s="279"/>
      <c r="X178" s="279"/>
      <c r="Y178" s="279"/>
      <c r="Z178" s="279"/>
    </row>
    <row r="179" spans="1:26" ht="16.5" customHeight="1">
      <c r="A179" s="665"/>
      <c r="B179" s="665"/>
      <c r="C179" s="754"/>
      <c r="D179" s="665"/>
      <c r="E179" s="814"/>
      <c r="F179" s="665"/>
      <c r="G179" s="88">
        <v>16</v>
      </c>
      <c r="H179" s="452" t="s">
        <v>15884</v>
      </c>
      <c r="I179" s="453" t="s">
        <v>15886</v>
      </c>
      <c r="J179" s="83"/>
      <c r="K179" s="442"/>
      <c r="L179" s="665"/>
      <c r="M179" s="454" t="s">
        <v>15887</v>
      </c>
      <c r="N179" s="26"/>
      <c r="O179" s="86"/>
      <c r="P179" s="86"/>
      <c r="Q179" s="86" t="s">
        <v>16036</v>
      </c>
      <c r="R179" s="86"/>
      <c r="S179" s="442"/>
      <c r="T179" s="279"/>
      <c r="U179" s="279"/>
      <c r="V179" s="279"/>
      <c r="W179" s="279"/>
      <c r="X179" s="279"/>
      <c r="Y179" s="279"/>
      <c r="Z179" s="279"/>
    </row>
    <row r="180" spans="1:26" ht="16.5" customHeight="1">
      <c r="A180" s="665"/>
      <c r="B180" s="665"/>
      <c r="C180" s="754"/>
      <c r="D180" s="665"/>
      <c r="E180" s="814"/>
      <c r="F180" s="665"/>
      <c r="G180" s="88">
        <v>17</v>
      </c>
      <c r="H180" s="444" t="s">
        <v>16084</v>
      </c>
      <c r="I180" s="2" t="s">
        <v>15750</v>
      </c>
      <c r="J180" s="83"/>
      <c r="K180" s="442"/>
      <c r="L180" s="665"/>
      <c r="M180" s="178"/>
      <c r="N180" s="26"/>
      <c r="O180" s="86"/>
      <c r="P180" s="86"/>
      <c r="Q180" s="86" t="s">
        <v>16036</v>
      </c>
      <c r="R180" s="86"/>
      <c r="S180" s="442"/>
      <c r="T180" s="279"/>
      <c r="U180" s="279"/>
      <c r="V180" s="279"/>
      <c r="W180" s="279"/>
      <c r="X180" s="279"/>
      <c r="Y180" s="279"/>
      <c r="Z180" s="279"/>
    </row>
    <row r="181" spans="1:26" ht="16.5" customHeight="1">
      <c r="A181" s="665"/>
      <c r="B181" s="665"/>
      <c r="C181" s="754"/>
      <c r="D181" s="665"/>
      <c r="E181" s="814"/>
      <c r="F181" s="665"/>
      <c r="G181" s="88">
        <v>18</v>
      </c>
      <c r="H181" s="452" t="s">
        <v>15884</v>
      </c>
      <c r="I181" s="453" t="s">
        <v>15886</v>
      </c>
      <c r="J181" s="83"/>
      <c r="K181" s="442"/>
      <c r="L181" s="665"/>
      <c r="M181" s="454" t="s">
        <v>15887</v>
      </c>
      <c r="N181" s="26"/>
      <c r="O181" s="86"/>
      <c r="P181" s="86"/>
      <c r="Q181" s="86" t="s">
        <v>16036</v>
      </c>
      <c r="R181" s="86"/>
      <c r="S181" s="442"/>
      <c r="T181" s="279"/>
      <c r="U181" s="279"/>
      <c r="V181" s="279"/>
      <c r="W181" s="279"/>
      <c r="X181" s="279"/>
      <c r="Y181" s="279"/>
      <c r="Z181" s="279"/>
    </row>
    <row r="182" spans="1:26" ht="16.5" customHeight="1">
      <c r="A182" s="665"/>
      <c r="B182" s="665"/>
      <c r="C182" s="754"/>
      <c r="D182" s="665"/>
      <c r="E182" s="814"/>
      <c r="F182" s="665"/>
      <c r="G182" s="88">
        <v>19</v>
      </c>
      <c r="H182" s="444" t="s">
        <v>16088</v>
      </c>
      <c r="I182" s="2" t="s">
        <v>15750</v>
      </c>
      <c r="J182" s="83"/>
      <c r="K182" s="442"/>
      <c r="L182" s="665"/>
      <c r="M182" s="178"/>
      <c r="N182" s="26"/>
      <c r="O182" s="86"/>
      <c r="P182" s="86"/>
      <c r="Q182" s="86" t="s">
        <v>16036</v>
      </c>
      <c r="R182" s="86"/>
      <c r="S182" s="442"/>
      <c r="T182" s="279"/>
      <c r="U182" s="279"/>
      <c r="V182" s="279"/>
      <c r="W182" s="279"/>
      <c r="X182" s="279"/>
      <c r="Y182" s="279"/>
      <c r="Z182" s="279"/>
    </row>
    <row r="183" spans="1:26" ht="16.5" customHeight="1">
      <c r="A183" s="665"/>
      <c r="B183" s="665"/>
      <c r="C183" s="754"/>
      <c r="D183" s="665"/>
      <c r="E183" s="814"/>
      <c r="F183" s="665"/>
      <c r="G183" s="88">
        <v>20</v>
      </c>
      <c r="H183" s="452" t="s">
        <v>15884</v>
      </c>
      <c r="I183" s="453" t="s">
        <v>15886</v>
      </c>
      <c r="J183" s="83"/>
      <c r="K183" s="442"/>
      <c r="L183" s="665"/>
      <c r="M183" s="454" t="s">
        <v>15887</v>
      </c>
      <c r="N183" s="26"/>
      <c r="O183" s="86"/>
      <c r="P183" s="86"/>
      <c r="Q183" s="86" t="s">
        <v>16036</v>
      </c>
      <c r="R183" s="86"/>
      <c r="S183" s="442"/>
      <c r="T183" s="279"/>
      <c r="U183" s="279"/>
      <c r="V183" s="279"/>
      <c r="W183" s="279"/>
      <c r="X183" s="279"/>
      <c r="Y183" s="279"/>
      <c r="Z183" s="279"/>
    </row>
    <row r="184" spans="1:26" ht="16.5" customHeight="1">
      <c r="A184" s="665"/>
      <c r="B184" s="665"/>
      <c r="C184" s="754"/>
      <c r="D184" s="665"/>
      <c r="E184" s="814"/>
      <c r="F184" s="665"/>
      <c r="G184" s="88">
        <v>21</v>
      </c>
      <c r="H184" s="444" t="s">
        <v>16093</v>
      </c>
      <c r="I184" s="2" t="s">
        <v>15750</v>
      </c>
      <c r="J184" s="83"/>
      <c r="K184" s="442"/>
      <c r="L184" s="665"/>
      <c r="M184" s="178"/>
      <c r="N184" s="26"/>
      <c r="O184" s="86"/>
      <c r="P184" s="86"/>
      <c r="Q184" s="86" t="s">
        <v>16036</v>
      </c>
      <c r="R184" s="86"/>
      <c r="S184" s="442"/>
      <c r="T184" s="279"/>
      <c r="U184" s="279"/>
      <c r="V184" s="279"/>
      <c r="W184" s="279"/>
      <c r="X184" s="279"/>
      <c r="Y184" s="279"/>
      <c r="Z184" s="279"/>
    </row>
    <row r="185" spans="1:26" ht="16.5" customHeight="1">
      <c r="A185" s="665"/>
      <c r="B185" s="665"/>
      <c r="C185" s="754"/>
      <c r="D185" s="665"/>
      <c r="E185" s="814"/>
      <c r="F185" s="665"/>
      <c r="G185" s="88">
        <v>22</v>
      </c>
      <c r="H185" s="452" t="s">
        <v>15884</v>
      </c>
      <c r="I185" s="453" t="s">
        <v>15886</v>
      </c>
      <c r="J185" s="83"/>
      <c r="K185" s="442"/>
      <c r="L185" s="665"/>
      <c r="M185" s="454" t="s">
        <v>15887</v>
      </c>
      <c r="N185" s="26"/>
      <c r="O185" s="86"/>
      <c r="P185" s="86"/>
      <c r="Q185" s="86" t="s">
        <v>16036</v>
      </c>
      <c r="R185" s="86"/>
      <c r="S185" s="442"/>
      <c r="T185" s="279"/>
      <c r="U185" s="279"/>
      <c r="V185" s="279"/>
      <c r="W185" s="279"/>
      <c r="X185" s="279"/>
      <c r="Y185" s="279"/>
      <c r="Z185" s="279"/>
    </row>
    <row r="186" spans="1:26" ht="16.5" customHeight="1">
      <c r="A186" s="665"/>
      <c r="B186" s="665"/>
      <c r="C186" s="754"/>
      <c r="D186" s="665"/>
      <c r="E186" s="814"/>
      <c r="F186" s="665"/>
      <c r="G186" s="88">
        <v>23</v>
      </c>
      <c r="H186" s="444" t="s">
        <v>16096</v>
      </c>
      <c r="I186" s="2" t="s">
        <v>15750</v>
      </c>
      <c r="J186" s="83"/>
      <c r="K186" s="442"/>
      <c r="L186" s="665"/>
      <c r="M186" s="178"/>
      <c r="N186" s="26"/>
      <c r="O186" s="86"/>
      <c r="P186" s="86"/>
      <c r="Q186" s="86" t="s">
        <v>16036</v>
      </c>
      <c r="R186" s="86"/>
      <c r="S186" s="442"/>
      <c r="T186" s="279"/>
      <c r="U186" s="279"/>
      <c r="V186" s="279"/>
      <c r="W186" s="279"/>
      <c r="X186" s="279"/>
      <c r="Y186" s="279"/>
      <c r="Z186" s="279"/>
    </row>
    <row r="187" spans="1:26" ht="16.5" customHeight="1">
      <c r="A187" s="665"/>
      <c r="B187" s="665"/>
      <c r="C187" s="754"/>
      <c r="D187" s="665"/>
      <c r="E187" s="814"/>
      <c r="F187" s="665"/>
      <c r="G187" s="88">
        <v>24</v>
      </c>
      <c r="H187" s="452" t="s">
        <v>15884</v>
      </c>
      <c r="I187" s="453" t="s">
        <v>15886</v>
      </c>
      <c r="J187" s="83"/>
      <c r="K187" s="442"/>
      <c r="L187" s="665"/>
      <c r="M187" s="454" t="s">
        <v>15887</v>
      </c>
      <c r="N187" s="26"/>
      <c r="O187" s="86"/>
      <c r="P187" s="86"/>
      <c r="Q187" s="86" t="s">
        <v>16036</v>
      </c>
      <c r="R187" s="86"/>
      <c r="S187" s="442"/>
      <c r="T187" s="279"/>
      <c r="U187" s="279"/>
      <c r="V187" s="279"/>
      <c r="W187" s="279"/>
      <c r="X187" s="279"/>
      <c r="Y187" s="279"/>
      <c r="Z187" s="279"/>
    </row>
    <row r="188" spans="1:26" ht="16.5" customHeight="1">
      <c r="A188" s="665"/>
      <c r="B188" s="665"/>
      <c r="C188" s="754"/>
      <c r="D188" s="665"/>
      <c r="E188" s="814"/>
      <c r="F188" s="665"/>
      <c r="G188" s="88">
        <v>25</v>
      </c>
      <c r="H188" s="452" t="s">
        <v>15888</v>
      </c>
      <c r="I188" s="445" t="s">
        <v>15558</v>
      </c>
      <c r="J188" s="83"/>
      <c r="K188" s="442"/>
      <c r="L188" s="665"/>
      <c r="M188" s="178" t="s">
        <v>15889</v>
      </c>
      <c r="N188" s="26"/>
      <c r="O188" s="86"/>
      <c r="P188" s="86"/>
      <c r="Q188" s="86" t="s">
        <v>16036</v>
      </c>
      <c r="R188" s="86"/>
      <c r="S188" s="442"/>
      <c r="T188" s="279"/>
      <c r="U188" s="279"/>
      <c r="V188" s="279"/>
      <c r="W188" s="279"/>
      <c r="X188" s="279"/>
      <c r="Y188" s="279"/>
      <c r="Z188" s="279"/>
    </row>
    <row r="189" spans="1:26" ht="16.5" customHeight="1">
      <c r="A189" s="665"/>
      <c r="B189" s="665"/>
      <c r="C189" s="754"/>
      <c r="D189" s="665"/>
      <c r="E189" s="814"/>
      <c r="F189" s="665"/>
      <c r="G189" s="88">
        <v>26</v>
      </c>
      <c r="H189" s="449" t="s">
        <v>15562</v>
      </c>
      <c r="I189" s="271" t="s">
        <v>15890</v>
      </c>
      <c r="J189" s="83"/>
      <c r="K189" s="442"/>
      <c r="L189" s="665"/>
      <c r="M189" s="178"/>
      <c r="N189" s="26"/>
      <c r="O189" s="86"/>
      <c r="P189" s="86"/>
      <c r="Q189" s="86" t="s">
        <v>16036</v>
      </c>
      <c r="R189" s="86"/>
      <c r="S189" s="442"/>
      <c r="T189" s="279"/>
      <c r="U189" s="279"/>
      <c r="V189" s="279"/>
      <c r="W189" s="279"/>
      <c r="X189" s="279"/>
      <c r="Y189" s="279"/>
      <c r="Z189" s="279"/>
    </row>
    <row r="190" spans="1:26" ht="16.5" customHeight="1">
      <c r="A190" s="666"/>
      <c r="B190" s="666"/>
      <c r="C190" s="755"/>
      <c r="D190" s="666"/>
      <c r="E190" s="815"/>
      <c r="F190" s="666"/>
      <c r="G190" s="88">
        <v>27</v>
      </c>
      <c r="H190" s="452"/>
      <c r="I190" s="2" t="s">
        <v>15891</v>
      </c>
      <c r="J190" s="83"/>
      <c r="K190" s="442"/>
      <c r="L190" s="666"/>
      <c r="M190" s="178"/>
      <c r="N190" s="26"/>
      <c r="O190" s="86"/>
      <c r="P190" s="86"/>
      <c r="Q190" s="86" t="s">
        <v>16036</v>
      </c>
      <c r="R190" s="86"/>
      <c r="S190" s="442"/>
      <c r="T190" s="279"/>
      <c r="U190" s="279"/>
      <c r="V190" s="279"/>
      <c r="W190" s="279"/>
      <c r="X190" s="279"/>
      <c r="Y190" s="279"/>
      <c r="Z190" s="279"/>
    </row>
    <row r="191" spans="1:26" ht="16.5" customHeight="1">
      <c r="A191" s="735" t="s">
        <v>16108</v>
      </c>
      <c r="B191" s="735" t="s">
        <v>16109</v>
      </c>
      <c r="C191" s="757" t="s">
        <v>16111</v>
      </c>
      <c r="D191" s="735" t="s">
        <v>16007</v>
      </c>
      <c r="E191" s="813" t="s">
        <v>16112</v>
      </c>
      <c r="F191" s="740" t="s">
        <v>16113</v>
      </c>
      <c r="G191" s="88">
        <v>1</v>
      </c>
      <c r="H191" s="441" t="s">
        <v>15550</v>
      </c>
      <c r="I191" s="447"/>
      <c r="J191" s="83"/>
      <c r="K191" s="442"/>
      <c r="L191" s="734"/>
      <c r="M191" s="178"/>
      <c r="N191" s="26"/>
      <c r="O191" s="86"/>
      <c r="P191" s="86"/>
      <c r="Q191" s="86" t="s">
        <v>16108</v>
      </c>
      <c r="R191" s="86"/>
      <c r="S191" s="442"/>
      <c r="T191" s="279"/>
      <c r="U191" s="279"/>
      <c r="V191" s="279"/>
      <c r="W191" s="279"/>
      <c r="X191" s="279"/>
      <c r="Y191" s="279"/>
      <c r="Z191" s="279"/>
    </row>
    <row r="192" spans="1:26" ht="16.5" customHeight="1">
      <c r="A192" s="665"/>
      <c r="B192" s="665"/>
      <c r="C192" s="695"/>
      <c r="D192" s="665"/>
      <c r="E192" s="814"/>
      <c r="F192" s="665"/>
      <c r="G192" s="80">
        <v>2</v>
      </c>
      <c r="H192" s="452" t="s">
        <v>15984</v>
      </c>
      <c r="I192" s="271" t="s">
        <v>15985</v>
      </c>
      <c r="J192" s="83"/>
      <c r="K192" s="442"/>
      <c r="L192" s="665"/>
      <c r="M192" s="178" t="s">
        <v>15556</v>
      </c>
      <c r="N192" s="26"/>
      <c r="O192" s="86"/>
      <c r="P192" s="86"/>
      <c r="Q192" s="86" t="s">
        <v>16108</v>
      </c>
      <c r="R192" s="86"/>
      <c r="S192" s="442"/>
      <c r="T192" s="279"/>
      <c r="U192" s="279"/>
      <c r="V192" s="279"/>
      <c r="W192" s="279"/>
      <c r="X192" s="279"/>
      <c r="Y192" s="279"/>
      <c r="Z192" s="279"/>
    </row>
    <row r="193" spans="1:26" ht="16.5" customHeight="1">
      <c r="A193" s="665"/>
      <c r="B193" s="665"/>
      <c r="C193" s="695"/>
      <c r="D193" s="665"/>
      <c r="E193" s="814"/>
      <c r="F193" s="665"/>
      <c r="G193" s="88">
        <v>3</v>
      </c>
      <c r="H193" s="449" t="s">
        <v>15988</v>
      </c>
      <c r="I193" s="271" t="s">
        <v>15882</v>
      </c>
      <c r="J193" s="83"/>
      <c r="K193" s="442"/>
      <c r="L193" s="665"/>
      <c r="M193" s="178"/>
      <c r="N193" s="26"/>
      <c r="O193" s="86"/>
      <c r="P193" s="86"/>
      <c r="Q193" s="86" t="s">
        <v>16108</v>
      </c>
      <c r="R193" s="86"/>
      <c r="S193" s="442"/>
      <c r="T193" s="279"/>
      <c r="U193" s="279"/>
      <c r="V193" s="279"/>
      <c r="W193" s="279"/>
      <c r="X193" s="279"/>
      <c r="Y193" s="279"/>
      <c r="Z193" s="279"/>
    </row>
    <row r="194" spans="1:26" ht="16.5" customHeight="1">
      <c r="A194" s="665"/>
      <c r="B194" s="665"/>
      <c r="C194" s="695"/>
      <c r="D194" s="665"/>
      <c r="E194" s="814"/>
      <c r="F194" s="665"/>
      <c r="G194" s="88">
        <v>4</v>
      </c>
      <c r="H194" s="452" t="s">
        <v>15884</v>
      </c>
      <c r="I194" s="271" t="s">
        <v>16122</v>
      </c>
      <c r="J194" s="83"/>
      <c r="K194" s="442"/>
      <c r="L194" s="665"/>
      <c r="M194" s="454" t="s">
        <v>15887</v>
      </c>
      <c r="N194" s="26"/>
      <c r="O194" s="86"/>
      <c r="P194" s="86"/>
      <c r="Q194" s="86" t="s">
        <v>16108</v>
      </c>
      <c r="R194" s="86"/>
      <c r="S194" s="442"/>
      <c r="T194" s="279"/>
      <c r="U194" s="279"/>
      <c r="V194" s="279"/>
      <c r="W194" s="279"/>
      <c r="X194" s="279"/>
      <c r="Y194" s="279"/>
      <c r="Z194" s="279"/>
    </row>
    <row r="195" spans="1:26" ht="16.5" customHeight="1">
      <c r="A195" s="665"/>
      <c r="B195" s="665"/>
      <c r="C195" s="695"/>
      <c r="D195" s="665"/>
      <c r="E195" s="814"/>
      <c r="F195" s="665"/>
      <c r="G195" s="88">
        <v>5</v>
      </c>
      <c r="H195" s="457" t="s">
        <v>16050</v>
      </c>
      <c r="I195" s="2" t="s">
        <v>15750</v>
      </c>
      <c r="J195" s="83"/>
      <c r="K195" s="442"/>
      <c r="L195" s="665"/>
      <c r="M195" s="178"/>
      <c r="N195" s="26"/>
      <c r="O195" s="86"/>
      <c r="P195" s="86"/>
      <c r="Q195" s="86" t="s">
        <v>16108</v>
      </c>
      <c r="R195" s="86"/>
      <c r="S195" s="442"/>
      <c r="T195" s="279"/>
      <c r="U195" s="279"/>
      <c r="V195" s="279"/>
      <c r="W195" s="279"/>
      <c r="X195" s="279"/>
      <c r="Y195" s="279"/>
      <c r="Z195" s="279"/>
    </row>
    <row r="196" spans="1:26" ht="16.5" customHeight="1">
      <c r="A196" s="665"/>
      <c r="B196" s="665"/>
      <c r="C196" s="695"/>
      <c r="D196" s="665"/>
      <c r="E196" s="814"/>
      <c r="F196" s="665"/>
      <c r="G196" s="88">
        <v>6</v>
      </c>
      <c r="H196" s="452" t="s">
        <v>15884</v>
      </c>
      <c r="I196" s="453" t="s">
        <v>15886</v>
      </c>
      <c r="J196" s="83"/>
      <c r="K196" s="442"/>
      <c r="L196" s="665"/>
      <c r="M196" s="454" t="s">
        <v>15887</v>
      </c>
      <c r="N196" s="26"/>
      <c r="O196" s="86"/>
      <c r="P196" s="86"/>
      <c r="Q196" s="86" t="s">
        <v>16108</v>
      </c>
      <c r="R196" s="86"/>
      <c r="S196" s="442"/>
      <c r="T196" s="279"/>
      <c r="U196" s="279"/>
      <c r="V196" s="279"/>
      <c r="W196" s="279"/>
      <c r="X196" s="279"/>
      <c r="Y196" s="279"/>
      <c r="Z196" s="279"/>
    </row>
    <row r="197" spans="1:26" ht="16.5" customHeight="1">
      <c r="A197" s="665"/>
      <c r="B197" s="665"/>
      <c r="C197" s="695"/>
      <c r="D197" s="665"/>
      <c r="E197" s="814"/>
      <c r="F197" s="665"/>
      <c r="G197" s="88">
        <v>7</v>
      </c>
      <c r="H197" s="452" t="s">
        <v>15888</v>
      </c>
      <c r="I197" s="445" t="s">
        <v>15558</v>
      </c>
      <c r="J197" s="83"/>
      <c r="K197" s="442"/>
      <c r="L197" s="665"/>
      <c r="M197" s="178" t="s">
        <v>15889</v>
      </c>
      <c r="N197" s="26"/>
      <c r="O197" s="86"/>
      <c r="P197" s="86"/>
      <c r="Q197" s="86" t="s">
        <v>16108</v>
      </c>
      <c r="R197" s="86"/>
      <c r="S197" s="442"/>
      <c r="T197" s="279"/>
      <c r="U197" s="279"/>
      <c r="V197" s="279"/>
      <c r="W197" s="279"/>
      <c r="X197" s="279"/>
      <c r="Y197" s="279"/>
      <c r="Z197" s="279"/>
    </row>
    <row r="198" spans="1:26" ht="16.5" customHeight="1">
      <c r="A198" s="665"/>
      <c r="B198" s="665"/>
      <c r="C198" s="695"/>
      <c r="D198" s="665"/>
      <c r="E198" s="814"/>
      <c r="F198" s="665"/>
      <c r="G198" s="88">
        <v>8</v>
      </c>
      <c r="H198" s="449" t="s">
        <v>15562</v>
      </c>
      <c r="I198" s="271" t="s">
        <v>15890</v>
      </c>
      <c r="J198" s="83"/>
      <c r="K198" s="442"/>
      <c r="L198" s="665"/>
      <c r="M198" s="178"/>
      <c r="N198" s="26"/>
      <c r="O198" s="86"/>
      <c r="P198" s="86"/>
      <c r="Q198" s="86" t="s">
        <v>16108</v>
      </c>
      <c r="R198" s="86"/>
      <c r="S198" s="442"/>
      <c r="T198" s="279"/>
      <c r="U198" s="279"/>
      <c r="V198" s="279"/>
      <c r="W198" s="279"/>
      <c r="X198" s="279"/>
      <c r="Y198" s="279"/>
      <c r="Z198" s="279"/>
    </row>
    <row r="199" spans="1:26" ht="16.5" customHeight="1">
      <c r="A199" s="666"/>
      <c r="B199" s="666"/>
      <c r="C199" s="682"/>
      <c r="D199" s="666"/>
      <c r="E199" s="815"/>
      <c r="F199" s="666"/>
      <c r="G199" s="88">
        <v>9</v>
      </c>
      <c r="H199" s="452"/>
      <c r="I199" s="2" t="s">
        <v>15891</v>
      </c>
      <c r="J199" s="83"/>
      <c r="K199" s="442"/>
      <c r="L199" s="666"/>
      <c r="M199" s="178"/>
      <c r="N199" s="26"/>
      <c r="O199" s="86"/>
      <c r="P199" s="86"/>
      <c r="Q199" s="86" t="s">
        <v>16108</v>
      </c>
      <c r="R199" s="86"/>
      <c r="S199" s="442"/>
      <c r="T199" s="279"/>
      <c r="U199" s="279"/>
      <c r="V199" s="279"/>
      <c r="W199" s="279"/>
      <c r="X199" s="279"/>
      <c r="Y199" s="279"/>
      <c r="Z199" s="279"/>
    </row>
    <row r="200" spans="1:26" ht="16.5" customHeight="1">
      <c r="A200" s="735" t="s">
        <v>16136</v>
      </c>
      <c r="B200" s="735" t="s">
        <v>16138</v>
      </c>
      <c r="C200" s="757" t="s">
        <v>16139</v>
      </c>
      <c r="D200" s="735" t="s">
        <v>16140</v>
      </c>
      <c r="E200" s="817" t="s">
        <v>16141</v>
      </c>
      <c r="F200" s="740" t="s">
        <v>15548</v>
      </c>
      <c r="G200" s="172">
        <v>1</v>
      </c>
      <c r="H200" s="441" t="s">
        <v>16142</v>
      </c>
      <c r="I200" s="456"/>
      <c r="J200" s="83"/>
      <c r="K200" s="442"/>
      <c r="L200" s="734"/>
      <c r="M200" s="84"/>
      <c r="N200" s="26"/>
      <c r="O200" s="86"/>
      <c r="P200" s="86"/>
      <c r="Q200" s="86" t="s">
        <v>16136</v>
      </c>
      <c r="R200" s="86"/>
      <c r="S200" s="442"/>
      <c r="T200" s="279"/>
      <c r="U200" s="279"/>
      <c r="V200" s="279"/>
      <c r="W200" s="279"/>
      <c r="X200" s="279"/>
      <c r="Y200" s="279"/>
      <c r="Z200" s="279"/>
    </row>
    <row r="201" spans="1:26" ht="16.5" customHeight="1">
      <c r="A201" s="665"/>
      <c r="B201" s="665"/>
      <c r="C201" s="695"/>
      <c r="D201" s="665"/>
      <c r="E201" s="814"/>
      <c r="F201" s="665"/>
      <c r="G201" s="80">
        <v>2</v>
      </c>
      <c r="H201" s="452" t="s">
        <v>15984</v>
      </c>
      <c r="I201" s="271" t="s">
        <v>15985</v>
      </c>
      <c r="J201" s="83"/>
      <c r="K201" s="442"/>
      <c r="L201" s="665"/>
      <c r="M201" s="178" t="s">
        <v>15556</v>
      </c>
      <c r="N201" s="26"/>
      <c r="O201" s="86"/>
      <c r="P201" s="86"/>
      <c r="Q201" s="86" t="s">
        <v>16136</v>
      </c>
      <c r="R201" s="86"/>
      <c r="S201" s="442"/>
      <c r="T201" s="279"/>
      <c r="U201" s="279"/>
      <c r="V201" s="279"/>
      <c r="W201" s="279"/>
      <c r="X201" s="279"/>
      <c r="Y201" s="279"/>
      <c r="Z201" s="279"/>
    </row>
    <row r="202" spans="1:26" ht="16.5" customHeight="1">
      <c r="A202" s="665"/>
      <c r="B202" s="665"/>
      <c r="C202" s="695"/>
      <c r="D202" s="665"/>
      <c r="E202" s="814"/>
      <c r="F202" s="665"/>
      <c r="G202" s="88">
        <v>3</v>
      </c>
      <c r="H202" s="449" t="s">
        <v>16149</v>
      </c>
      <c r="I202" s="271" t="s">
        <v>16150</v>
      </c>
      <c r="J202" s="83"/>
      <c r="K202" s="442"/>
      <c r="L202" s="665"/>
      <c r="M202" s="83"/>
      <c r="N202" s="26"/>
      <c r="O202" s="86"/>
      <c r="P202" s="86"/>
      <c r="Q202" s="86" t="s">
        <v>16136</v>
      </c>
      <c r="R202" s="86"/>
      <c r="S202" s="442"/>
      <c r="T202" s="279"/>
      <c r="U202" s="279"/>
      <c r="V202" s="279"/>
      <c r="W202" s="279"/>
      <c r="X202" s="279"/>
      <c r="Y202" s="279"/>
      <c r="Z202" s="279"/>
    </row>
    <row r="203" spans="1:26" ht="16.5" customHeight="1">
      <c r="A203" s="665"/>
      <c r="B203" s="665"/>
      <c r="C203" s="695"/>
      <c r="D203" s="665"/>
      <c r="E203" s="814"/>
      <c r="F203" s="665"/>
      <c r="G203" s="172">
        <v>4</v>
      </c>
      <c r="H203" s="452" t="s">
        <v>15884</v>
      </c>
      <c r="I203" s="453" t="s">
        <v>16151</v>
      </c>
      <c r="J203" s="83"/>
      <c r="K203" s="442"/>
      <c r="L203" s="665"/>
      <c r="M203" s="454" t="s">
        <v>15887</v>
      </c>
      <c r="N203" s="26"/>
      <c r="O203" s="86"/>
      <c r="P203" s="86"/>
      <c r="Q203" s="86" t="s">
        <v>16136</v>
      </c>
      <c r="R203" s="86"/>
      <c r="S203" s="442"/>
      <c r="T203" s="279"/>
      <c r="U203" s="279"/>
      <c r="V203" s="279"/>
      <c r="W203" s="279"/>
      <c r="X203" s="279"/>
      <c r="Y203" s="279"/>
      <c r="Z203" s="279"/>
    </row>
    <row r="204" spans="1:26" ht="16.5" customHeight="1">
      <c r="A204" s="665"/>
      <c r="B204" s="665"/>
      <c r="C204" s="695"/>
      <c r="D204" s="665"/>
      <c r="E204" s="814"/>
      <c r="F204" s="665"/>
      <c r="G204" s="172">
        <v>5</v>
      </c>
      <c r="H204" s="457" t="s">
        <v>16020</v>
      </c>
      <c r="I204" s="2" t="s">
        <v>15750</v>
      </c>
      <c r="J204" s="83"/>
      <c r="K204" s="442"/>
      <c r="L204" s="665"/>
      <c r="M204" s="86"/>
      <c r="N204" s="26"/>
      <c r="O204" s="86"/>
      <c r="P204" s="86"/>
      <c r="Q204" s="86" t="s">
        <v>16136</v>
      </c>
      <c r="R204" s="86"/>
      <c r="S204" s="442"/>
      <c r="T204" s="279"/>
      <c r="U204" s="279"/>
      <c r="V204" s="279"/>
      <c r="W204" s="279"/>
      <c r="X204" s="279"/>
      <c r="Y204" s="279"/>
      <c r="Z204" s="279"/>
    </row>
    <row r="205" spans="1:26" ht="16.5" customHeight="1">
      <c r="A205" s="665"/>
      <c r="B205" s="665"/>
      <c r="C205" s="695"/>
      <c r="D205" s="665"/>
      <c r="E205" s="814"/>
      <c r="F205" s="665"/>
      <c r="G205" s="172">
        <v>6</v>
      </c>
      <c r="H205" s="452" t="s">
        <v>15884</v>
      </c>
      <c r="I205" s="453" t="s">
        <v>16158</v>
      </c>
      <c r="J205" s="83"/>
      <c r="K205" s="442"/>
      <c r="L205" s="665"/>
      <c r="M205" s="454" t="s">
        <v>15887</v>
      </c>
      <c r="N205" s="26"/>
      <c r="O205" s="86"/>
      <c r="P205" s="86"/>
      <c r="Q205" s="86" t="s">
        <v>16136</v>
      </c>
      <c r="R205" s="86"/>
      <c r="S205" s="442"/>
      <c r="T205" s="279"/>
      <c r="U205" s="279"/>
      <c r="V205" s="279"/>
      <c r="W205" s="279"/>
      <c r="X205" s="279"/>
      <c r="Y205" s="279"/>
      <c r="Z205" s="279"/>
    </row>
    <row r="206" spans="1:26" ht="16.5" customHeight="1">
      <c r="A206" s="665"/>
      <c r="B206" s="665"/>
      <c r="C206" s="695"/>
      <c r="D206" s="665"/>
      <c r="E206" s="814"/>
      <c r="F206" s="665"/>
      <c r="G206" s="172">
        <v>7</v>
      </c>
      <c r="H206" s="452" t="s">
        <v>15888</v>
      </c>
      <c r="I206" s="445" t="s">
        <v>15558</v>
      </c>
      <c r="J206" s="83"/>
      <c r="K206" s="442"/>
      <c r="L206" s="665"/>
      <c r="M206" s="178" t="s">
        <v>15889</v>
      </c>
      <c r="N206" s="26"/>
      <c r="O206" s="86"/>
      <c r="P206" s="86"/>
      <c r="Q206" s="86" t="s">
        <v>16136</v>
      </c>
      <c r="R206" s="86"/>
      <c r="S206" s="442"/>
      <c r="T206" s="279"/>
      <c r="U206" s="279"/>
      <c r="V206" s="279"/>
      <c r="W206" s="279"/>
      <c r="X206" s="279"/>
      <c r="Y206" s="279"/>
      <c r="Z206" s="279"/>
    </row>
    <row r="207" spans="1:26" ht="16.5" customHeight="1">
      <c r="A207" s="665"/>
      <c r="B207" s="665"/>
      <c r="C207" s="695"/>
      <c r="D207" s="665"/>
      <c r="E207" s="814"/>
      <c r="F207" s="665"/>
      <c r="G207" s="172">
        <v>8</v>
      </c>
      <c r="H207" s="449" t="s">
        <v>15562</v>
      </c>
      <c r="I207" s="271" t="s">
        <v>16163</v>
      </c>
      <c r="J207" s="83"/>
      <c r="K207" s="442"/>
      <c r="L207" s="665"/>
      <c r="M207" s="83"/>
      <c r="N207" s="26"/>
      <c r="O207" s="86"/>
      <c r="P207" s="86"/>
      <c r="Q207" s="86" t="s">
        <v>16136</v>
      </c>
      <c r="R207" s="86"/>
      <c r="S207" s="442"/>
      <c r="T207" s="279"/>
      <c r="U207" s="279"/>
      <c r="V207" s="279"/>
      <c r="W207" s="279"/>
      <c r="X207" s="279"/>
      <c r="Y207" s="279"/>
      <c r="Z207" s="279"/>
    </row>
    <row r="208" spans="1:26" ht="16.5" customHeight="1">
      <c r="A208" s="665"/>
      <c r="B208" s="665"/>
      <c r="C208" s="695"/>
      <c r="D208" s="665"/>
      <c r="E208" s="814"/>
      <c r="F208" s="665"/>
      <c r="G208" s="172">
        <v>9</v>
      </c>
      <c r="H208" s="452"/>
      <c r="I208" s="2" t="s">
        <v>16167</v>
      </c>
      <c r="J208" s="83"/>
      <c r="K208" s="442"/>
      <c r="L208" s="665"/>
      <c r="M208" s="83"/>
      <c r="N208" s="26"/>
      <c r="O208" s="86"/>
      <c r="P208" s="86"/>
      <c r="Q208" s="86" t="s">
        <v>16136</v>
      </c>
      <c r="R208" s="86"/>
      <c r="S208" s="442"/>
      <c r="T208" s="279"/>
      <c r="U208" s="279"/>
      <c r="V208" s="279"/>
      <c r="W208" s="279"/>
      <c r="X208" s="279"/>
      <c r="Y208" s="279"/>
      <c r="Z208" s="279"/>
    </row>
    <row r="209" spans="1:26" ht="16.5" customHeight="1">
      <c r="A209" s="665"/>
      <c r="B209" s="665"/>
      <c r="C209" s="695"/>
      <c r="D209" s="665"/>
      <c r="E209" s="814"/>
      <c r="F209" s="665"/>
      <c r="G209" s="172">
        <v>10</v>
      </c>
      <c r="H209" s="452" t="s">
        <v>16171</v>
      </c>
      <c r="I209" s="271" t="s">
        <v>16172</v>
      </c>
      <c r="J209" s="83"/>
      <c r="K209" s="442"/>
      <c r="L209" s="665"/>
      <c r="M209" s="83"/>
      <c r="N209" s="26"/>
      <c r="O209" s="86"/>
      <c r="P209" s="86"/>
      <c r="Q209" s="86" t="s">
        <v>16136</v>
      </c>
      <c r="R209" s="86"/>
      <c r="S209" s="442"/>
      <c r="T209" s="279"/>
      <c r="U209" s="279"/>
      <c r="V209" s="279"/>
      <c r="W209" s="279"/>
      <c r="X209" s="279"/>
      <c r="Y209" s="279"/>
      <c r="Z209" s="279"/>
    </row>
    <row r="210" spans="1:26" ht="16.5" customHeight="1">
      <c r="A210" s="665"/>
      <c r="B210" s="665"/>
      <c r="C210" s="695"/>
      <c r="D210" s="665"/>
      <c r="E210" s="814"/>
      <c r="F210" s="665"/>
      <c r="G210" s="172">
        <v>11</v>
      </c>
      <c r="H210" s="452" t="s">
        <v>16178</v>
      </c>
      <c r="I210" s="445" t="s">
        <v>15558</v>
      </c>
      <c r="J210" s="83"/>
      <c r="K210" s="442"/>
      <c r="L210" s="665"/>
      <c r="M210" s="84" t="s">
        <v>16180</v>
      </c>
      <c r="N210" s="26"/>
      <c r="O210" s="86"/>
      <c r="P210" s="86"/>
      <c r="Q210" s="86" t="s">
        <v>16136</v>
      </c>
      <c r="R210" s="86"/>
      <c r="S210" s="442"/>
      <c r="T210" s="279"/>
      <c r="U210" s="279"/>
      <c r="V210" s="279"/>
      <c r="W210" s="279"/>
      <c r="X210" s="279"/>
      <c r="Y210" s="279"/>
      <c r="Z210" s="279"/>
    </row>
    <row r="211" spans="1:26" ht="16.5" customHeight="1">
      <c r="A211" s="665"/>
      <c r="B211" s="665"/>
      <c r="C211" s="695"/>
      <c r="D211" s="665"/>
      <c r="E211" s="814"/>
      <c r="F211" s="665"/>
      <c r="G211" s="172">
        <v>12</v>
      </c>
      <c r="H211" s="452" t="s">
        <v>16183</v>
      </c>
      <c r="I211" s="2" t="s">
        <v>16163</v>
      </c>
      <c r="J211" s="83"/>
      <c r="K211" s="442"/>
      <c r="L211" s="665"/>
      <c r="M211" s="83"/>
      <c r="N211" s="26"/>
      <c r="O211" s="86"/>
      <c r="P211" s="86"/>
      <c r="Q211" s="86" t="s">
        <v>16136</v>
      </c>
      <c r="R211" s="86"/>
      <c r="S211" s="442"/>
      <c r="T211" s="279"/>
      <c r="U211" s="279"/>
      <c r="V211" s="279"/>
      <c r="W211" s="279"/>
      <c r="X211" s="279"/>
      <c r="Y211" s="279"/>
      <c r="Z211" s="279"/>
    </row>
    <row r="212" spans="1:26" ht="16.5" customHeight="1">
      <c r="A212" s="666"/>
      <c r="B212" s="666"/>
      <c r="C212" s="682"/>
      <c r="D212" s="666"/>
      <c r="E212" s="815"/>
      <c r="F212" s="666"/>
      <c r="G212" s="172">
        <v>13</v>
      </c>
      <c r="H212" s="444" t="s">
        <v>16167</v>
      </c>
      <c r="I212" s="445" t="s">
        <v>15558</v>
      </c>
      <c r="J212" s="83"/>
      <c r="K212" s="442"/>
      <c r="L212" s="666"/>
      <c r="M212" s="84" t="s">
        <v>16180</v>
      </c>
      <c r="N212" s="26"/>
      <c r="O212" s="86"/>
      <c r="P212" s="86"/>
      <c r="Q212" s="86" t="s">
        <v>16136</v>
      </c>
      <c r="R212" s="86"/>
      <c r="S212" s="442"/>
      <c r="T212" s="279"/>
      <c r="U212" s="279"/>
      <c r="V212" s="279"/>
      <c r="W212" s="279"/>
      <c r="X212" s="279"/>
      <c r="Y212" s="279"/>
      <c r="Z212" s="279"/>
    </row>
    <row r="213" spans="1:26" ht="16.5" customHeight="1">
      <c r="A213" s="735" t="s">
        <v>16191</v>
      </c>
      <c r="B213" s="735" t="s">
        <v>16192</v>
      </c>
      <c r="C213" s="757" t="s">
        <v>16197</v>
      </c>
      <c r="D213" s="735" t="s">
        <v>16140</v>
      </c>
      <c r="E213" s="817" t="s">
        <v>16199</v>
      </c>
      <c r="F213" s="740" t="s">
        <v>15548</v>
      </c>
      <c r="G213" s="172">
        <v>1</v>
      </c>
      <c r="H213" s="441" t="s">
        <v>16142</v>
      </c>
      <c r="I213" s="456"/>
      <c r="J213" s="83"/>
      <c r="K213" s="442"/>
      <c r="L213" s="734"/>
      <c r="M213" s="84"/>
      <c r="N213" s="26"/>
      <c r="O213" s="86"/>
      <c r="P213" s="86"/>
      <c r="Q213" s="86" t="s">
        <v>16191</v>
      </c>
      <c r="R213" s="86"/>
      <c r="S213" s="442"/>
      <c r="T213" s="279"/>
      <c r="U213" s="279"/>
      <c r="V213" s="279"/>
      <c r="W213" s="279"/>
      <c r="X213" s="279"/>
      <c r="Y213" s="279"/>
      <c r="Z213" s="279"/>
    </row>
    <row r="214" spans="1:26" ht="16.5" customHeight="1">
      <c r="A214" s="665"/>
      <c r="B214" s="665"/>
      <c r="C214" s="695"/>
      <c r="D214" s="665"/>
      <c r="E214" s="814"/>
      <c r="F214" s="665"/>
      <c r="G214" s="80">
        <v>2</v>
      </c>
      <c r="H214" s="452" t="s">
        <v>15984</v>
      </c>
      <c r="I214" s="271" t="s">
        <v>15985</v>
      </c>
      <c r="J214" s="83"/>
      <c r="K214" s="442"/>
      <c r="L214" s="665"/>
      <c r="M214" s="178" t="s">
        <v>15556</v>
      </c>
      <c r="N214" s="26"/>
      <c r="O214" s="86"/>
      <c r="P214" s="86"/>
      <c r="Q214" s="86" t="s">
        <v>16191</v>
      </c>
      <c r="R214" s="86"/>
      <c r="S214" s="442"/>
      <c r="T214" s="279"/>
      <c r="U214" s="279"/>
      <c r="V214" s="279"/>
      <c r="W214" s="279"/>
      <c r="X214" s="279"/>
      <c r="Y214" s="279"/>
      <c r="Z214" s="279"/>
    </row>
    <row r="215" spans="1:26" ht="16.5" customHeight="1">
      <c r="A215" s="665"/>
      <c r="B215" s="665"/>
      <c r="C215" s="695"/>
      <c r="D215" s="665"/>
      <c r="E215" s="814"/>
      <c r="F215" s="665"/>
      <c r="G215" s="88">
        <v>3</v>
      </c>
      <c r="H215" s="449" t="s">
        <v>16203</v>
      </c>
      <c r="I215" s="271" t="s">
        <v>16150</v>
      </c>
      <c r="J215" s="83"/>
      <c r="K215" s="442"/>
      <c r="L215" s="665"/>
      <c r="M215" s="83"/>
      <c r="N215" s="26"/>
      <c r="O215" s="86"/>
      <c r="P215" s="86"/>
      <c r="Q215" s="86" t="s">
        <v>16191</v>
      </c>
      <c r="R215" s="86"/>
      <c r="S215" s="442"/>
      <c r="T215" s="279"/>
      <c r="U215" s="279"/>
      <c r="V215" s="279"/>
      <c r="W215" s="279"/>
      <c r="X215" s="279"/>
      <c r="Y215" s="279"/>
      <c r="Z215" s="279"/>
    </row>
    <row r="216" spans="1:26" ht="16.5" customHeight="1">
      <c r="A216" s="665"/>
      <c r="B216" s="665"/>
      <c r="C216" s="695"/>
      <c r="D216" s="665"/>
      <c r="E216" s="814"/>
      <c r="F216" s="665"/>
      <c r="G216" s="172">
        <v>4</v>
      </c>
      <c r="H216" s="452" t="s">
        <v>15884</v>
      </c>
      <c r="I216" s="271" t="s">
        <v>16151</v>
      </c>
      <c r="J216" s="83"/>
      <c r="K216" s="442"/>
      <c r="L216" s="665"/>
      <c r="M216" s="454" t="s">
        <v>15887</v>
      </c>
      <c r="N216" s="26"/>
      <c r="O216" s="86"/>
      <c r="P216" s="86"/>
      <c r="Q216" s="86" t="s">
        <v>16191</v>
      </c>
      <c r="R216" s="86"/>
      <c r="S216" s="442"/>
      <c r="T216" s="279"/>
      <c r="U216" s="279"/>
      <c r="V216" s="279"/>
      <c r="W216" s="279"/>
      <c r="X216" s="279"/>
      <c r="Y216" s="279"/>
      <c r="Z216" s="279"/>
    </row>
    <row r="217" spans="1:26" ht="16.5" customHeight="1">
      <c r="A217" s="665"/>
      <c r="B217" s="665"/>
      <c r="C217" s="695"/>
      <c r="D217" s="665"/>
      <c r="E217" s="814"/>
      <c r="F217" s="665"/>
      <c r="G217" s="172">
        <v>5</v>
      </c>
      <c r="H217" s="457" t="s">
        <v>16050</v>
      </c>
      <c r="I217" s="2" t="s">
        <v>15750</v>
      </c>
      <c r="J217" s="83"/>
      <c r="K217" s="442"/>
      <c r="L217" s="665"/>
      <c r="M217" s="86"/>
      <c r="N217" s="26"/>
      <c r="O217" s="86"/>
      <c r="P217" s="86"/>
      <c r="Q217" s="86" t="s">
        <v>16191</v>
      </c>
      <c r="R217" s="86"/>
      <c r="S217" s="442"/>
      <c r="T217" s="279"/>
      <c r="U217" s="279"/>
      <c r="V217" s="279"/>
      <c r="W217" s="279"/>
      <c r="X217" s="279"/>
      <c r="Y217" s="279"/>
      <c r="Z217" s="279"/>
    </row>
    <row r="218" spans="1:26" ht="16.5" customHeight="1">
      <c r="A218" s="665"/>
      <c r="B218" s="665"/>
      <c r="C218" s="695"/>
      <c r="D218" s="665"/>
      <c r="E218" s="814"/>
      <c r="F218" s="665"/>
      <c r="G218" s="172">
        <v>6</v>
      </c>
      <c r="H218" s="452" t="s">
        <v>15884</v>
      </c>
      <c r="I218" s="271" t="s">
        <v>16151</v>
      </c>
      <c r="J218" s="83"/>
      <c r="K218" s="442"/>
      <c r="L218" s="665"/>
      <c r="M218" s="454" t="s">
        <v>15887</v>
      </c>
      <c r="N218" s="26"/>
      <c r="O218" s="86"/>
      <c r="P218" s="86"/>
      <c r="Q218" s="86" t="s">
        <v>16191</v>
      </c>
      <c r="R218" s="86"/>
      <c r="S218" s="442"/>
      <c r="T218" s="279"/>
      <c r="U218" s="279"/>
      <c r="V218" s="279"/>
      <c r="W218" s="279"/>
      <c r="X218" s="279"/>
      <c r="Y218" s="279"/>
      <c r="Z218" s="279"/>
    </row>
    <row r="219" spans="1:26" ht="16.5" customHeight="1">
      <c r="A219" s="665"/>
      <c r="B219" s="665"/>
      <c r="C219" s="695"/>
      <c r="D219" s="665"/>
      <c r="E219" s="814"/>
      <c r="F219" s="665"/>
      <c r="G219" s="172">
        <v>7</v>
      </c>
      <c r="H219" s="452" t="s">
        <v>15771</v>
      </c>
      <c r="I219" s="456" t="s">
        <v>16213</v>
      </c>
      <c r="J219" s="83"/>
      <c r="K219" s="442"/>
      <c r="L219" s="665"/>
      <c r="M219" s="83"/>
      <c r="N219" s="26"/>
      <c r="O219" s="86"/>
      <c r="P219" s="86"/>
      <c r="Q219" s="86" t="s">
        <v>16191</v>
      </c>
      <c r="R219" s="86"/>
      <c r="S219" s="442"/>
      <c r="T219" s="279"/>
      <c r="U219" s="279"/>
      <c r="V219" s="279"/>
      <c r="W219" s="279"/>
      <c r="X219" s="279"/>
      <c r="Y219" s="279"/>
      <c r="Z219" s="279"/>
    </row>
    <row r="220" spans="1:26" ht="16.5" customHeight="1">
      <c r="A220" s="665"/>
      <c r="B220" s="665"/>
      <c r="C220" s="695"/>
      <c r="D220" s="665"/>
      <c r="E220" s="814"/>
      <c r="F220" s="665"/>
      <c r="G220" s="172">
        <v>8</v>
      </c>
      <c r="H220" s="444" t="s">
        <v>16058</v>
      </c>
      <c r="I220" s="2" t="s">
        <v>15750</v>
      </c>
      <c r="J220" s="83"/>
      <c r="K220" s="442"/>
      <c r="L220" s="665"/>
      <c r="M220" s="86"/>
      <c r="N220" s="26"/>
      <c r="O220" s="86"/>
      <c r="P220" s="86"/>
      <c r="Q220" s="86" t="s">
        <v>16191</v>
      </c>
      <c r="R220" s="86"/>
      <c r="S220" s="442"/>
      <c r="T220" s="279"/>
      <c r="U220" s="279"/>
      <c r="V220" s="279"/>
      <c r="W220" s="279"/>
      <c r="X220" s="279"/>
      <c r="Y220" s="279"/>
      <c r="Z220" s="279"/>
    </row>
    <row r="221" spans="1:26" ht="16.5" customHeight="1">
      <c r="A221" s="665"/>
      <c r="B221" s="665"/>
      <c r="C221" s="695"/>
      <c r="D221" s="665"/>
      <c r="E221" s="814"/>
      <c r="F221" s="665"/>
      <c r="G221" s="172">
        <v>9</v>
      </c>
      <c r="H221" s="452" t="s">
        <v>15884</v>
      </c>
      <c r="I221" s="271" t="s">
        <v>16151</v>
      </c>
      <c r="J221" s="83"/>
      <c r="K221" s="442"/>
      <c r="L221" s="665"/>
      <c r="M221" s="454" t="s">
        <v>15887</v>
      </c>
      <c r="N221" s="26"/>
      <c r="O221" s="86"/>
      <c r="P221" s="86"/>
      <c r="Q221" s="86" t="s">
        <v>16191</v>
      </c>
      <c r="R221" s="86"/>
      <c r="S221" s="442"/>
      <c r="T221" s="279"/>
      <c r="U221" s="279"/>
      <c r="V221" s="279"/>
      <c r="W221" s="279"/>
      <c r="X221" s="279"/>
      <c r="Y221" s="279"/>
      <c r="Z221" s="279"/>
    </row>
    <row r="222" spans="1:26" ht="16.5" customHeight="1">
      <c r="A222" s="665"/>
      <c r="B222" s="665"/>
      <c r="C222" s="695"/>
      <c r="D222" s="665"/>
      <c r="E222" s="814"/>
      <c r="F222" s="665"/>
      <c r="G222" s="172">
        <v>10</v>
      </c>
      <c r="H222" s="452" t="s">
        <v>15771</v>
      </c>
      <c r="I222" s="456" t="s">
        <v>16213</v>
      </c>
      <c r="J222" s="83"/>
      <c r="K222" s="442"/>
      <c r="L222" s="665"/>
      <c r="M222" s="83"/>
      <c r="N222" s="26"/>
      <c r="O222" s="86"/>
      <c r="P222" s="86"/>
      <c r="Q222" s="86" t="s">
        <v>16191</v>
      </c>
      <c r="R222" s="86"/>
      <c r="S222" s="442"/>
      <c r="T222" s="279"/>
      <c r="U222" s="279"/>
      <c r="V222" s="279"/>
      <c r="W222" s="279"/>
      <c r="X222" s="279"/>
      <c r="Y222" s="279"/>
      <c r="Z222" s="279"/>
    </row>
    <row r="223" spans="1:26" ht="16.5" customHeight="1">
      <c r="A223" s="665"/>
      <c r="B223" s="665"/>
      <c r="C223" s="695"/>
      <c r="D223" s="665"/>
      <c r="E223" s="814"/>
      <c r="F223" s="665"/>
      <c r="G223" s="172">
        <v>11</v>
      </c>
      <c r="H223" s="444" t="s">
        <v>16061</v>
      </c>
      <c r="I223" s="2" t="s">
        <v>15750</v>
      </c>
      <c r="J223" s="83"/>
      <c r="K223" s="442"/>
      <c r="L223" s="665"/>
      <c r="M223" s="86"/>
      <c r="N223" s="26"/>
      <c r="O223" s="86"/>
      <c r="P223" s="86"/>
      <c r="Q223" s="86" t="s">
        <v>16191</v>
      </c>
      <c r="R223" s="86"/>
      <c r="S223" s="442"/>
      <c r="T223" s="279"/>
      <c r="U223" s="279"/>
      <c r="V223" s="279"/>
      <c r="W223" s="279"/>
      <c r="X223" s="279"/>
      <c r="Y223" s="279"/>
      <c r="Z223" s="279"/>
    </row>
    <row r="224" spans="1:26" ht="16.5" customHeight="1">
      <c r="A224" s="665"/>
      <c r="B224" s="665"/>
      <c r="C224" s="695"/>
      <c r="D224" s="665"/>
      <c r="E224" s="814"/>
      <c r="F224" s="665"/>
      <c r="G224" s="172">
        <v>12</v>
      </c>
      <c r="H224" s="452" t="s">
        <v>15884</v>
      </c>
      <c r="I224" s="271" t="s">
        <v>16151</v>
      </c>
      <c r="J224" s="83"/>
      <c r="K224" s="442"/>
      <c r="L224" s="665"/>
      <c r="M224" s="454" t="s">
        <v>15887</v>
      </c>
      <c r="N224" s="26"/>
      <c r="O224" s="86"/>
      <c r="P224" s="86"/>
      <c r="Q224" s="86" t="s">
        <v>16191</v>
      </c>
      <c r="R224" s="86"/>
      <c r="S224" s="442"/>
      <c r="T224" s="279"/>
      <c r="U224" s="279"/>
      <c r="V224" s="279"/>
      <c r="W224" s="279"/>
      <c r="X224" s="279"/>
      <c r="Y224" s="279"/>
      <c r="Z224" s="279"/>
    </row>
    <row r="225" spans="1:26" ht="16.5" customHeight="1">
      <c r="A225" s="665"/>
      <c r="B225" s="665"/>
      <c r="C225" s="695"/>
      <c r="D225" s="665"/>
      <c r="E225" s="814"/>
      <c r="F225" s="665"/>
      <c r="G225" s="172">
        <v>13</v>
      </c>
      <c r="H225" s="452" t="s">
        <v>15771</v>
      </c>
      <c r="I225" s="456" t="s">
        <v>16213</v>
      </c>
      <c r="J225" s="83"/>
      <c r="K225" s="442"/>
      <c r="L225" s="665"/>
      <c r="M225" s="83"/>
      <c r="N225" s="26"/>
      <c r="O225" s="86"/>
      <c r="P225" s="86"/>
      <c r="Q225" s="86" t="s">
        <v>16191</v>
      </c>
      <c r="R225" s="86"/>
      <c r="S225" s="442"/>
      <c r="T225" s="279"/>
      <c r="U225" s="279"/>
      <c r="V225" s="279"/>
      <c r="W225" s="279"/>
      <c r="X225" s="279"/>
      <c r="Y225" s="279"/>
      <c r="Z225" s="279"/>
    </row>
    <row r="226" spans="1:26" ht="16.5" customHeight="1">
      <c r="A226" s="665"/>
      <c r="B226" s="665"/>
      <c r="C226" s="695"/>
      <c r="D226" s="665"/>
      <c r="E226" s="814"/>
      <c r="F226" s="665"/>
      <c r="G226" s="172">
        <v>14</v>
      </c>
      <c r="H226" s="444" t="s">
        <v>16068</v>
      </c>
      <c r="I226" s="2" t="s">
        <v>15750</v>
      </c>
      <c r="J226" s="83"/>
      <c r="K226" s="442"/>
      <c r="L226" s="665"/>
      <c r="M226" s="86"/>
      <c r="N226" s="26"/>
      <c r="O226" s="86"/>
      <c r="P226" s="86"/>
      <c r="Q226" s="86" t="s">
        <v>16191</v>
      </c>
      <c r="R226" s="86"/>
      <c r="S226" s="442"/>
      <c r="T226" s="279"/>
      <c r="U226" s="279"/>
      <c r="V226" s="279"/>
      <c r="W226" s="279"/>
      <c r="X226" s="279"/>
      <c r="Y226" s="279"/>
      <c r="Z226" s="279"/>
    </row>
    <row r="227" spans="1:26" ht="16.5" customHeight="1">
      <c r="A227" s="665"/>
      <c r="B227" s="665"/>
      <c r="C227" s="695"/>
      <c r="D227" s="665"/>
      <c r="E227" s="814"/>
      <c r="F227" s="665"/>
      <c r="G227" s="172">
        <v>15</v>
      </c>
      <c r="H227" s="452" t="s">
        <v>15884</v>
      </c>
      <c r="I227" s="271" t="s">
        <v>16151</v>
      </c>
      <c r="J227" s="83"/>
      <c r="K227" s="442"/>
      <c r="L227" s="665"/>
      <c r="M227" s="454" t="s">
        <v>15887</v>
      </c>
      <c r="N227" s="26"/>
      <c r="O227" s="86"/>
      <c r="P227" s="86"/>
      <c r="Q227" s="86" t="s">
        <v>16191</v>
      </c>
      <c r="R227" s="86"/>
      <c r="S227" s="442"/>
      <c r="T227" s="279"/>
      <c r="U227" s="279"/>
      <c r="V227" s="279"/>
      <c r="W227" s="279"/>
      <c r="X227" s="279"/>
      <c r="Y227" s="279"/>
      <c r="Z227" s="279"/>
    </row>
    <row r="228" spans="1:26" ht="16.5" customHeight="1">
      <c r="A228" s="665"/>
      <c r="B228" s="665"/>
      <c r="C228" s="695"/>
      <c r="D228" s="665"/>
      <c r="E228" s="814"/>
      <c r="F228" s="665"/>
      <c r="G228" s="172">
        <v>16</v>
      </c>
      <c r="H228" s="452" t="s">
        <v>15771</v>
      </c>
      <c r="I228" s="456" t="s">
        <v>16213</v>
      </c>
      <c r="J228" s="83"/>
      <c r="K228" s="442"/>
      <c r="L228" s="665"/>
      <c r="M228" s="83"/>
      <c r="N228" s="26"/>
      <c r="O228" s="86"/>
      <c r="P228" s="86"/>
      <c r="Q228" s="86" t="s">
        <v>16191</v>
      </c>
      <c r="R228" s="86"/>
      <c r="S228" s="442"/>
      <c r="T228" s="279"/>
      <c r="U228" s="279"/>
      <c r="V228" s="279"/>
      <c r="W228" s="279"/>
      <c r="X228" s="279"/>
      <c r="Y228" s="279"/>
      <c r="Z228" s="279"/>
    </row>
    <row r="229" spans="1:26" ht="16.5" customHeight="1">
      <c r="A229" s="665"/>
      <c r="B229" s="665"/>
      <c r="C229" s="695"/>
      <c r="D229" s="665"/>
      <c r="E229" s="814"/>
      <c r="F229" s="665"/>
      <c r="G229" s="172">
        <v>17</v>
      </c>
      <c r="H229" s="444" t="s">
        <v>16073</v>
      </c>
      <c r="I229" s="2" t="s">
        <v>15750</v>
      </c>
      <c r="J229" s="83"/>
      <c r="K229" s="442"/>
      <c r="L229" s="665"/>
      <c r="M229" s="86"/>
      <c r="N229" s="26"/>
      <c r="O229" s="86"/>
      <c r="P229" s="86"/>
      <c r="Q229" s="86" t="s">
        <v>16191</v>
      </c>
      <c r="R229" s="86"/>
      <c r="S229" s="442"/>
      <c r="T229" s="279"/>
      <c r="U229" s="279"/>
      <c r="V229" s="279"/>
      <c r="W229" s="279"/>
      <c r="X229" s="279"/>
      <c r="Y229" s="279"/>
      <c r="Z229" s="279"/>
    </row>
    <row r="230" spans="1:26" ht="16.5" customHeight="1">
      <c r="A230" s="665"/>
      <c r="B230" s="665"/>
      <c r="C230" s="695"/>
      <c r="D230" s="665"/>
      <c r="E230" s="814"/>
      <c r="F230" s="665"/>
      <c r="G230" s="172">
        <v>18</v>
      </c>
      <c r="H230" s="452" t="s">
        <v>15884</v>
      </c>
      <c r="I230" s="271" t="s">
        <v>16151</v>
      </c>
      <c r="J230" s="83"/>
      <c r="K230" s="442"/>
      <c r="L230" s="665"/>
      <c r="M230" s="454" t="s">
        <v>15887</v>
      </c>
      <c r="N230" s="26"/>
      <c r="O230" s="86"/>
      <c r="P230" s="86"/>
      <c r="Q230" s="86" t="s">
        <v>16191</v>
      </c>
      <c r="R230" s="86"/>
      <c r="S230" s="442"/>
      <c r="T230" s="279"/>
      <c r="U230" s="279"/>
      <c r="V230" s="279"/>
      <c r="W230" s="279"/>
      <c r="X230" s="279"/>
      <c r="Y230" s="279"/>
      <c r="Z230" s="279"/>
    </row>
    <row r="231" spans="1:26" ht="16.5" customHeight="1">
      <c r="A231" s="665"/>
      <c r="B231" s="665"/>
      <c r="C231" s="695"/>
      <c r="D231" s="665"/>
      <c r="E231" s="814"/>
      <c r="F231" s="665"/>
      <c r="G231" s="172">
        <v>19</v>
      </c>
      <c r="H231" s="452" t="s">
        <v>15771</v>
      </c>
      <c r="I231" s="456" t="s">
        <v>16213</v>
      </c>
      <c r="J231" s="83"/>
      <c r="K231" s="442"/>
      <c r="L231" s="665"/>
      <c r="M231" s="83"/>
      <c r="N231" s="26"/>
      <c r="O231" s="86"/>
      <c r="P231" s="86"/>
      <c r="Q231" s="86" t="s">
        <v>16191</v>
      </c>
      <c r="R231" s="86"/>
      <c r="S231" s="442"/>
      <c r="T231" s="279"/>
      <c r="U231" s="279"/>
      <c r="V231" s="279"/>
      <c r="W231" s="279"/>
      <c r="X231" s="279"/>
      <c r="Y231" s="279"/>
      <c r="Z231" s="279"/>
    </row>
    <row r="232" spans="1:26" ht="16.5" customHeight="1">
      <c r="A232" s="665"/>
      <c r="B232" s="665"/>
      <c r="C232" s="695"/>
      <c r="D232" s="665"/>
      <c r="E232" s="814"/>
      <c r="F232" s="665"/>
      <c r="G232" s="172">
        <v>20</v>
      </c>
      <c r="H232" s="444" t="s">
        <v>16080</v>
      </c>
      <c r="I232" s="2" t="s">
        <v>15750</v>
      </c>
      <c r="J232" s="83"/>
      <c r="K232" s="442"/>
      <c r="L232" s="665"/>
      <c r="M232" s="86"/>
      <c r="N232" s="26"/>
      <c r="O232" s="86"/>
      <c r="P232" s="86"/>
      <c r="Q232" s="86" t="s">
        <v>16191</v>
      </c>
      <c r="R232" s="86"/>
      <c r="S232" s="442"/>
      <c r="T232" s="279"/>
      <c r="U232" s="279"/>
      <c r="V232" s="279"/>
      <c r="W232" s="279"/>
      <c r="X232" s="279"/>
      <c r="Y232" s="279"/>
      <c r="Z232" s="279"/>
    </row>
    <row r="233" spans="1:26" ht="16.5" customHeight="1">
      <c r="A233" s="665"/>
      <c r="B233" s="665"/>
      <c r="C233" s="695"/>
      <c r="D233" s="665"/>
      <c r="E233" s="814"/>
      <c r="F233" s="665"/>
      <c r="G233" s="172">
        <v>21</v>
      </c>
      <c r="H233" s="452" t="s">
        <v>15884</v>
      </c>
      <c r="I233" s="271" t="s">
        <v>16151</v>
      </c>
      <c r="J233" s="83"/>
      <c r="K233" s="442"/>
      <c r="L233" s="665"/>
      <c r="M233" s="83"/>
      <c r="N233" s="26"/>
      <c r="O233" s="86"/>
      <c r="P233" s="86"/>
      <c r="Q233" s="86" t="s">
        <v>16191</v>
      </c>
      <c r="R233" s="86"/>
      <c r="S233" s="442"/>
      <c r="T233" s="279"/>
      <c r="U233" s="279"/>
      <c r="V233" s="279"/>
      <c r="W233" s="279"/>
      <c r="X233" s="279"/>
      <c r="Y233" s="279"/>
      <c r="Z233" s="279"/>
    </row>
    <row r="234" spans="1:26" ht="16.5" customHeight="1">
      <c r="A234" s="665"/>
      <c r="B234" s="665"/>
      <c r="C234" s="695"/>
      <c r="D234" s="665"/>
      <c r="E234" s="814"/>
      <c r="F234" s="665"/>
      <c r="G234" s="172">
        <v>22</v>
      </c>
      <c r="H234" s="452" t="s">
        <v>15771</v>
      </c>
      <c r="I234" s="456" t="s">
        <v>16213</v>
      </c>
      <c r="J234" s="83"/>
      <c r="K234" s="442"/>
      <c r="L234" s="665"/>
      <c r="M234" s="83"/>
      <c r="N234" s="26"/>
      <c r="O234" s="86"/>
      <c r="P234" s="86"/>
      <c r="Q234" s="86" t="s">
        <v>16191</v>
      </c>
      <c r="R234" s="86"/>
      <c r="S234" s="442"/>
      <c r="T234" s="279"/>
      <c r="U234" s="279"/>
      <c r="V234" s="279"/>
      <c r="W234" s="279"/>
      <c r="X234" s="279"/>
      <c r="Y234" s="279"/>
      <c r="Z234" s="279"/>
    </row>
    <row r="235" spans="1:26" ht="16.5" customHeight="1">
      <c r="A235" s="665"/>
      <c r="B235" s="665"/>
      <c r="C235" s="695"/>
      <c r="D235" s="665"/>
      <c r="E235" s="814"/>
      <c r="F235" s="665"/>
      <c r="G235" s="172">
        <v>23</v>
      </c>
      <c r="H235" s="444" t="s">
        <v>16084</v>
      </c>
      <c r="I235" s="2" t="s">
        <v>15750</v>
      </c>
      <c r="J235" s="83"/>
      <c r="K235" s="442"/>
      <c r="L235" s="665"/>
      <c r="M235" s="86"/>
      <c r="N235" s="26"/>
      <c r="O235" s="86"/>
      <c r="P235" s="86"/>
      <c r="Q235" s="86" t="s">
        <v>16191</v>
      </c>
      <c r="R235" s="86"/>
      <c r="S235" s="442"/>
      <c r="T235" s="279"/>
      <c r="U235" s="279"/>
      <c r="V235" s="279"/>
      <c r="W235" s="279"/>
      <c r="X235" s="279"/>
      <c r="Y235" s="279"/>
      <c r="Z235" s="279"/>
    </row>
    <row r="236" spans="1:26" ht="16.5" customHeight="1">
      <c r="A236" s="665"/>
      <c r="B236" s="665"/>
      <c r="C236" s="695"/>
      <c r="D236" s="665"/>
      <c r="E236" s="814"/>
      <c r="F236" s="665"/>
      <c r="G236" s="172">
        <v>24</v>
      </c>
      <c r="H236" s="452" t="s">
        <v>15884</v>
      </c>
      <c r="I236" s="271" t="s">
        <v>16151</v>
      </c>
      <c r="J236" s="83"/>
      <c r="K236" s="442"/>
      <c r="L236" s="665"/>
      <c r="M236" s="83"/>
      <c r="N236" s="26"/>
      <c r="O236" s="86"/>
      <c r="P236" s="86"/>
      <c r="Q236" s="86" t="s">
        <v>16191</v>
      </c>
      <c r="R236" s="86"/>
      <c r="S236" s="442"/>
      <c r="T236" s="279"/>
      <c r="U236" s="279"/>
      <c r="V236" s="279"/>
      <c r="W236" s="279"/>
      <c r="X236" s="279"/>
      <c r="Y236" s="279"/>
      <c r="Z236" s="279"/>
    </row>
    <row r="237" spans="1:26" ht="16.5" customHeight="1">
      <c r="A237" s="665"/>
      <c r="B237" s="665"/>
      <c r="C237" s="695"/>
      <c r="D237" s="665"/>
      <c r="E237" s="814"/>
      <c r="F237" s="665"/>
      <c r="G237" s="172">
        <v>25</v>
      </c>
      <c r="H237" s="452" t="s">
        <v>15771</v>
      </c>
      <c r="I237" s="456" t="s">
        <v>16213</v>
      </c>
      <c r="J237" s="83"/>
      <c r="K237" s="442"/>
      <c r="L237" s="665"/>
      <c r="M237" s="83"/>
      <c r="N237" s="26"/>
      <c r="O237" s="86"/>
      <c r="P237" s="86"/>
      <c r="Q237" s="86" t="s">
        <v>16191</v>
      </c>
      <c r="R237" s="86"/>
      <c r="S237" s="442"/>
      <c r="T237" s="279"/>
      <c r="U237" s="279"/>
      <c r="V237" s="279"/>
      <c r="W237" s="279"/>
      <c r="X237" s="279"/>
      <c r="Y237" s="279"/>
      <c r="Z237" s="279"/>
    </row>
    <row r="238" spans="1:26" ht="16.5" customHeight="1">
      <c r="A238" s="665"/>
      <c r="B238" s="665"/>
      <c r="C238" s="695"/>
      <c r="D238" s="665"/>
      <c r="E238" s="814"/>
      <c r="F238" s="665"/>
      <c r="G238" s="172">
        <v>26</v>
      </c>
      <c r="H238" s="444" t="s">
        <v>16088</v>
      </c>
      <c r="I238" s="2" t="s">
        <v>15750</v>
      </c>
      <c r="J238" s="83"/>
      <c r="K238" s="442"/>
      <c r="L238" s="665"/>
      <c r="M238" s="86"/>
      <c r="N238" s="26"/>
      <c r="O238" s="86"/>
      <c r="P238" s="86"/>
      <c r="Q238" s="86" t="s">
        <v>16191</v>
      </c>
      <c r="R238" s="86"/>
      <c r="S238" s="442"/>
      <c r="T238" s="279"/>
      <c r="U238" s="279"/>
      <c r="V238" s="279"/>
      <c r="W238" s="279"/>
      <c r="X238" s="279"/>
      <c r="Y238" s="279"/>
      <c r="Z238" s="279"/>
    </row>
    <row r="239" spans="1:26" ht="16.5" customHeight="1">
      <c r="A239" s="665"/>
      <c r="B239" s="665"/>
      <c r="C239" s="695"/>
      <c r="D239" s="665"/>
      <c r="E239" s="814"/>
      <c r="F239" s="665"/>
      <c r="G239" s="172">
        <v>27</v>
      </c>
      <c r="H239" s="452" t="s">
        <v>15884</v>
      </c>
      <c r="I239" s="271" t="s">
        <v>16151</v>
      </c>
      <c r="J239" s="83"/>
      <c r="K239" s="442"/>
      <c r="L239" s="665"/>
      <c r="M239" s="83"/>
      <c r="N239" s="26"/>
      <c r="O239" s="86"/>
      <c r="P239" s="86"/>
      <c r="Q239" s="86" t="s">
        <v>16191</v>
      </c>
      <c r="R239" s="86"/>
      <c r="S239" s="442"/>
      <c r="T239" s="279"/>
      <c r="U239" s="279"/>
      <c r="V239" s="279"/>
      <c r="W239" s="279"/>
      <c r="X239" s="279"/>
      <c r="Y239" s="279"/>
      <c r="Z239" s="279"/>
    </row>
    <row r="240" spans="1:26" ht="16.5" customHeight="1">
      <c r="A240" s="665"/>
      <c r="B240" s="665"/>
      <c r="C240" s="695"/>
      <c r="D240" s="665"/>
      <c r="E240" s="814"/>
      <c r="F240" s="665"/>
      <c r="G240" s="172">
        <v>28</v>
      </c>
      <c r="H240" s="452" t="s">
        <v>15771</v>
      </c>
      <c r="I240" s="456" t="s">
        <v>16213</v>
      </c>
      <c r="J240" s="83"/>
      <c r="K240" s="442"/>
      <c r="L240" s="665"/>
      <c r="M240" s="83"/>
      <c r="N240" s="26"/>
      <c r="O240" s="86"/>
      <c r="P240" s="86"/>
      <c r="Q240" s="86" t="s">
        <v>16191</v>
      </c>
      <c r="R240" s="86"/>
      <c r="S240" s="442"/>
      <c r="T240" s="279"/>
      <c r="U240" s="279"/>
      <c r="V240" s="279"/>
      <c r="W240" s="279"/>
      <c r="X240" s="279"/>
      <c r="Y240" s="279"/>
      <c r="Z240" s="279"/>
    </row>
    <row r="241" spans="1:26" ht="16.5" customHeight="1">
      <c r="A241" s="665"/>
      <c r="B241" s="665"/>
      <c r="C241" s="695"/>
      <c r="D241" s="665"/>
      <c r="E241" s="814"/>
      <c r="F241" s="665"/>
      <c r="G241" s="172">
        <v>29</v>
      </c>
      <c r="H241" s="444" t="s">
        <v>16093</v>
      </c>
      <c r="I241" s="2" t="s">
        <v>15750</v>
      </c>
      <c r="J241" s="83"/>
      <c r="K241" s="442"/>
      <c r="L241" s="665"/>
      <c r="M241" s="86"/>
      <c r="N241" s="26"/>
      <c r="O241" s="86"/>
      <c r="P241" s="86"/>
      <c r="Q241" s="86" t="s">
        <v>16191</v>
      </c>
      <c r="R241" s="86"/>
      <c r="S241" s="442"/>
      <c r="T241" s="279"/>
      <c r="U241" s="279"/>
      <c r="V241" s="279"/>
      <c r="W241" s="279"/>
      <c r="X241" s="279"/>
      <c r="Y241" s="279"/>
      <c r="Z241" s="279"/>
    </row>
    <row r="242" spans="1:26" ht="16.5" customHeight="1">
      <c r="A242" s="665"/>
      <c r="B242" s="665"/>
      <c r="C242" s="695"/>
      <c r="D242" s="665"/>
      <c r="E242" s="814"/>
      <c r="F242" s="665"/>
      <c r="G242" s="172">
        <v>30</v>
      </c>
      <c r="H242" s="452" t="s">
        <v>15884</v>
      </c>
      <c r="I242" s="271" t="s">
        <v>16151</v>
      </c>
      <c r="J242" s="83"/>
      <c r="K242" s="442"/>
      <c r="L242" s="665"/>
      <c r="M242" s="83"/>
      <c r="N242" s="26"/>
      <c r="O242" s="86"/>
      <c r="P242" s="86"/>
      <c r="Q242" s="86" t="s">
        <v>16191</v>
      </c>
      <c r="R242" s="86"/>
      <c r="S242" s="442"/>
      <c r="T242" s="279"/>
      <c r="U242" s="279"/>
      <c r="V242" s="279"/>
      <c r="W242" s="279"/>
      <c r="X242" s="279"/>
      <c r="Y242" s="279"/>
      <c r="Z242" s="279"/>
    </row>
    <row r="243" spans="1:26" ht="16.5" customHeight="1">
      <c r="A243" s="665"/>
      <c r="B243" s="665"/>
      <c r="C243" s="695"/>
      <c r="D243" s="665"/>
      <c r="E243" s="814"/>
      <c r="F243" s="665"/>
      <c r="G243" s="172">
        <v>31</v>
      </c>
      <c r="H243" s="452" t="s">
        <v>15771</v>
      </c>
      <c r="I243" s="456" t="s">
        <v>16213</v>
      </c>
      <c r="J243" s="83"/>
      <c r="K243" s="442"/>
      <c r="L243" s="665"/>
      <c r="M243" s="83"/>
      <c r="N243" s="26"/>
      <c r="O243" s="86"/>
      <c r="P243" s="86"/>
      <c r="Q243" s="86" t="s">
        <v>16191</v>
      </c>
      <c r="R243" s="86"/>
      <c r="S243" s="442"/>
      <c r="T243" s="279"/>
      <c r="U243" s="279"/>
      <c r="V243" s="279"/>
      <c r="W243" s="279"/>
      <c r="X243" s="279"/>
      <c r="Y243" s="279"/>
      <c r="Z243" s="279"/>
    </row>
    <row r="244" spans="1:26" ht="16.5" customHeight="1">
      <c r="A244" s="665"/>
      <c r="B244" s="665"/>
      <c r="C244" s="695"/>
      <c r="D244" s="665"/>
      <c r="E244" s="814"/>
      <c r="F244" s="665"/>
      <c r="G244" s="172">
        <v>32</v>
      </c>
      <c r="H244" s="444" t="s">
        <v>16096</v>
      </c>
      <c r="I244" s="2" t="s">
        <v>15750</v>
      </c>
      <c r="J244" s="83"/>
      <c r="K244" s="442"/>
      <c r="L244" s="665"/>
      <c r="M244" s="86"/>
      <c r="N244" s="26"/>
      <c r="O244" s="86"/>
      <c r="P244" s="86"/>
      <c r="Q244" s="86" t="s">
        <v>16191</v>
      </c>
      <c r="R244" s="86"/>
      <c r="S244" s="442"/>
      <c r="T244" s="279"/>
      <c r="U244" s="279"/>
      <c r="V244" s="279"/>
      <c r="W244" s="279"/>
      <c r="X244" s="279"/>
      <c r="Y244" s="279"/>
      <c r="Z244" s="279"/>
    </row>
    <row r="245" spans="1:26" ht="16.5" customHeight="1">
      <c r="A245" s="665"/>
      <c r="B245" s="665"/>
      <c r="C245" s="695"/>
      <c r="D245" s="665"/>
      <c r="E245" s="814"/>
      <c r="F245" s="665"/>
      <c r="G245" s="172">
        <v>33</v>
      </c>
      <c r="H245" s="452" t="s">
        <v>15884</v>
      </c>
      <c r="I245" s="453" t="s">
        <v>16279</v>
      </c>
      <c r="J245" s="83"/>
      <c r="K245" s="442"/>
      <c r="L245" s="665"/>
      <c r="M245" s="454" t="s">
        <v>15887</v>
      </c>
      <c r="N245" s="26"/>
      <c r="O245" s="86"/>
      <c r="P245" s="86"/>
      <c r="Q245" s="86" t="s">
        <v>16191</v>
      </c>
      <c r="R245" s="86"/>
      <c r="S245" s="442"/>
      <c r="T245" s="279"/>
      <c r="U245" s="279"/>
      <c r="V245" s="279"/>
      <c r="W245" s="279"/>
      <c r="X245" s="279"/>
      <c r="Y245" s="279"/>
      <c r="Z245" s="279"/>
    </row>
    <row r="246" spans="1:26" ht="16.5" customHeight="1">
      <c r="A246" s="665"/>
      <c r="B246" s="665"/>
      <c r="C246" s="695"/>
      <c r="D246" s="665"/>
      <c r="E246" s="814"/>
      <c r="F246" s="665"/>
      <c r="G246" s="172">
        <v>34</v>
      </c>
      <c r="H246" s="452" t="s">
        <v>15888</v>
      </c>
      <c r="I246" s="445" t="s">
        <v>15558</v>
      </c>
      <c r="J246" s="83"/>
      <c r="K246" s="442"/>
      <c r="L246" s="665"/>
      <c r="M246" s="178" t="s">
        <v>15889</v>
      </c>
      <c r="N246" s="26"/>
      <c r="O246" s="86"/>
      <c r="P246" s="86"/>
      <c r="Q246" s="86" t="s">
        <v>16191</v>
      </c>
      <c r="R246" s="86"/>
      <c r="S246" s="442"/>
      <c r="T246" s="279"/>
      <c r="U246" s="279"/>
      <c r="V246" s="279"/>
      <c r="W246" s="279"/>
      <c r="X246" s="279"/>
      <c r="Y246" s="279"/>
      <c r="Z246" s="279"/>
    </row>
    <row r="247" spans="1:26" ht="16.5" customHeight="1">
      <c r="A247" s="665"/>
      <c r="B247" s="665"/>
      <c r="C247" s="695"/>
      <c r="D247" s="665"/>
      <c r="E247" s="814"/>
      <c r="F247" s="665"/>
      <c r="G247" s="172">
        <v>35</v>
      </c>
      <c r="H247" s="449" t="s">
        <v>15562</v>
      </c>
      <c r="I247" s="271" t="s">
        <v>16163</v>
      </c>
      <c r="J247" s="83"/>
      <c r="K247" s="442"/>
      <c r="L247" s="665"/>
      <c r="M247" s="83"/>
      <c r="N247" s="26"/>
      <c r="O247" s="86"/>
      <c r="P247" s="86"/>
      <c r="Q247" s="86" t="s">
        <v>16191</v>
      </c>
      <c r="R247" s="86"/>
      <c r="S247" s="442"/>
      <c r="T247" s="279"/>
      <c r="U247" s="279"/>
      <c r="V247" s="279"/>
      <c r="W247" s="279"/>
      <c r="X247" s="279"/>
      <c r="Y247" s="279"/>
      <c r="Z247" s="279"/>
    </row>
    <row r="248" spans="1:26" ht="16.5" customHeight="1">
      <c r="A248" s="665"/>
      <c r="B248" s="665"/>
      <c r="C248" s="695"/>
      <c r="D248" s="665"/>
      <c r="E248" s="814"/>
      <c r="F248" s="665"/>
      <c r="G248" s="172">
        <v>36</v>
      </c>
      <c r="H248" s="452"/>
      <c r="I248" s="2" t="s">
        <v>16167</v>
      </c>
      <c r="J248" s="83"/>
      <c r="K248" s="442"/>
      <c r="L248" s="665"/>
      <c r="M248" s="83"/>
      <c r="N248" s="26"/>
      <c r="O248" s="86"/>
      <c r="P248" s="86"/>
      <c r="Q248" s="86" t="s">
        <v>16191</v>
      </c>
      <c r="R248" s="86"/>
      <c r="S248" s="442"/>
      <c r="T248" s="279"/>
      <c r="U248" s="279"/>
      <c r="V248" s="279"/>
      <c r="W248" s="279"/>
      <c r="X248" s="279"/>
      <c r="Y248" s="279"/>
      <c r="Z248" s="279"/>
    </row>
    <row r="249" spans="1:26" ht="16.5" customHeight="1">
      <c r="A249" s="665"/>
      <c r="B249" s="665"/>
      <c r="C249" s="695"/>
      <c r="D249" s="665"/>
      <c r="E249" s="814"/>
      <c r="F249" s="665"/>
      <c r="G249" s="172">
        <v>37</v>
      </c>
      <c r="H249" s="452" t="s">
        <v>16171</v>
      </c>
      <c r="I249" s="271" t="s">
        <v>16172</v>
      </c>
      <c r="J249" s="83"/>
      <c r="K249" s="442"/>
      <c r="L249" s="665"/>
      <c r="M249" s="83"/>
      <c r="N249" s="26"/>
      <c r="O249" s="86"/>
      <c r="P249" s="86"/>
      <c r="Q249" s="86" t="s">
        <v>16191</v>
      </c>
      <c r="R249" s="86"/>
      <c r="S249" s="442"/>
      <c r="T249" s="279"/>
      <c r="U249" s="279"/>
      <c r="V249" s="279"/>
      <c r="W249" s="279"/>
      <c r="X249" s="279"/>
      <c r="Y249" s="279"/>
      <c r="Z249" s="279"/>
    </row>
    <row r="250" spans="1:26" ht="16.5" customHeight="1">
      <c r="A250" s="665"/>
      <c r="B250" s="665"/>
      <c r="C250" s="695"/>
      <c r="D250" s="665"/>
      <c r="E250" s="814"/>
      <c r="F250" s="665"/>
      <c r="G250" s="172">
        <v>38</v>
      </c>
      <c r="H250" s="452"/>
      <c r="I250" s="271" t="s">
        <v>16178</v>
      </c>
      <c r="J250" s="83"/>
      <c r="K250" s="442"/>
      <c r="L250" s="665"/>
      <c r="M250" s="83"/>
      <c r="N250" s="26"/>
      <c r="O250" s="86"/>
      <c r="P250" s="86"/>
      <c r="Q250" s="86" t="s">
        <v>16191</v>
      </c>
      <c r="R250" s="86"/>
      <c r="S250" s="442"/>
      <c r="T250" s="279"/>
      <c r="U250" s="279"/>
      <c r="V250" s="279"/>
      <c r="W250" s="279"/>
      <c r="X250" s="279"/>
      <c r="Y250" s="279"/>
      <c r="Z250" s="279"/>
    </row>
    <row r="251" spans="1:26" ht="16.5" customHeight="1">
      <c r="A251" s="665"/>
      <c r="B251" s="665"/>
      <c r="C251" s="695"/>
      <c r="D251" s="665"/>
      <c r="E251" s="814"/>
      <c r="F251" s="665"/>
      <c r="G251" s="172">
        <v>39</v>
      </c>
      <c r="H251" s="452" t="s">
        <v>16183</v>
      </c>
      <c r="I251" s="2" t="s">
        <v>16163</v>
      </c>
      <c r="J251" s="83"/>
      <c r="K251" s="442"/>
      <c r="L251" s="665"/>
      <c r="M251" s="83"/>
      <c r="N251" s="26"/>
      <c r="O251" s="86"/>
      <c r="P251" s="86"/>
      <c r="Q251" s="86" t="s">
        <v>16191</v>
      </c>
      <c r="R251" s="86"/>
      <c r="S251" s="442"/>
      <c r="T251" s="279"/>
      <c r="U251" s="279"/>
      <c r="V251" s="279"/>
      <c r="W251" s="279"/>
      <c r="X251" s="279"/>
      <c r="Y251" s="279"/>
      <c r="Z251" s="279"/>
    </row>
    <row r="252" spans="1:26" ht="16.5" customHeight="1">
      <c r="A252" s="666"/>
      <c r="B252" s="666"/>
      <c r="C252" s="682"/>
      <c r="D252" s="666"/>
      <c r="E252" s="815"/>
      <c r="F252" s="666"/>
      <c r="G252" s="172">
        <v>40</v>
      </c>
      <c r="H252" s="452"/>
      <c r="I252" s="2" t="s">
        <v>16167</v>
      </c>
      <c r="J252" s="83"/>
      <c r="K252" s="442"/>
      <c r="L252" s="666"/>
      <c r="M252" s="83"/>
      <c r="N252" s="26"/>
      <c r="O252" s="86"/>
      <c r="P252" s="86"/>
      <c r="Q252" s="86" t="s">
        <v>16191</v>
      </c>
      <c r="R252" s="86"/>
      <c r="S252" s="442"/>
      <c r="T252" s="279"/>
      <c r="U252" s="279"/>
      <c r="V252" s="279"/>
      <c r="W252" s="279"/>
      <c r="X252" s="279"/>
      <c r="Y252" s="279"/>
      <c r="Z252" s="279"/>
    </row>
    <row r="253" spans="1:26" ht="16.5" customHeight="1">
      <c r="A253" s="735" t="s">
        <v>16308</v>
      </c>
      <c r="B253" s="735" t="s">
        <v>16312</v>
      </c>
      <c r="C253" s="757" t="s">
        <v>16314</v>
      </c>
      <c r="D253" s="735" t="s">
        <v>16140</v>
      </c>
      <c r="E253" s="817" t="s">
        <v>16317</v>
      </c>
      <c r="F253" s="740" t="s">
        <v>15548</v>
      </c>
      <c r="G253" s="172">
        <v>1</v>
      </c>
      <c r="H253" s="441" t="s">
        <v>16142</v>
      </c>
      <c r="I253" s="456"/>
      <c r="J253" s="83"/>
      <c r="K253" s="442"/>
      <c r="L253" s="734"/>
      <c r="M253" s="84"/>
      <c r="N253" s="26"/>
      <c r="O253" s="86"/>
      <c r="P253" s="86"/>
      <c r="Q253" s="86" t="s">
        <v>16308</v>
      </c>
      <c r="R253" s="86"/>
      <c r="S253" s="442"/>
      <c r="T253" s="279"/>
      <c r="U253" s="279"/>
      <c r="V253" s="279"/>
      <c r="W253" s="279"/>
      <c r="X253" s="279"/>
      <c r="Y253" s="279"/>
      <c r="Z253" s="279"/>
    </row>
    <row r="254" spans="1:26" ht="16.5" customHeight="1">
      <c r="A254" s="665"/>
      <c r="B254" s="665"/>
      <c r="C254" s="695"/>
      <c r="D254" s="665"/>
      <c r="E254" s="814"/>
      <c r="F254" s="665"/>
      <c r="G254" s="172">
        <v>2</v>
      </c>
      <c r="H254" s="452" t="s">
        <v>15984</v>
      </c>
      <c r="I254" s="271" t="s">
        <v>15985</v>
      </c>
      <c r="J254" s="83"/>
      <c r="K254" s="442"/>
      <c r="L254" s="665"/>
      <c r="M254" s="178" t="s">
        <v>15556</v>
      </c>
      <c r="N254" s="26"/>
      <c r="O254" s="86"/>
      <c r="P254" s="86"/>
      <c r="Q254" s="86" t="s">
        <v>16308</v>
      </c>
      <c r="R254" s="86"/>
      <c r="S254" s="442"/>
      <c r="T254" s="279"/>
      <c r="U254" s="279"/>
      <c r="V254" s="279"/>
      <c r="W254" s="279"/>
      <c r="X254" s="279"/>
      <c r="Y254" s="279"/>
      <c r="Z254" s="279"/>
    </row>
    <row r="255" spans="1:26" ht="16.5" customHeight="1">
      <c r="A255" s="665"/>
      <c r="B255" s="665"/>
      <c r="C255" s="695"/>
      <c r="D255" s="665"/>
      <c r="E255" s="814"/>
      <c r="F255" s="665"/>
      <c r="G255" s="172">
        <v>3</v>
      </c>
      <c r="H255" s="449" t="s">
        <v>16149</v>
      </c>
      <c r="I255" s="271" t="s">
        <v>16150</v>
      </c>
      <c r="J255" s="83"/>
      <c r="K255" s="442"/>
      <c r="L255" s="665"/>
      <c r="M255" s="83"/>
      <c r="N255" s="26"/>
      <c r="O255" s="86"/>
      <c r="P255" s="86"/>
      <c r="Q255" s="86" t="s">
        <v>16308</v>
      </c>
      <c r="R255" s="86"/>
      <c r="S255" s="442"/>
      <c r="T255" s="279"/>
      <c r="U255" s="279"/>
      <c r="V255" s="279"/>
      <c r="W255" s="279"/>
      <c r="X255" s="279"/>
      <c r="Y255" s="279"/>
      <c r="Z255" s="279"/>
    </row>
    <row r="256" spans="1:26" ht="16.5" customHeight="1">
      <c r="A256" s="665"/>
      <c r="B256" s="665"/>
      <c r="C256" s="695"/>
      <c r="D256" s="665"/>
      <c r="E256" s="814"/>
      <c r="F256" s="665"/>
      <c r="G256" s="172">
        <v>4</v>
      </c>
      <c r="H256" s="452" t="s">
        <v>15884</v>
      </c>
      <c r="I256" s="271" t="s">
        <v>16151</v>
      </c>
      <c r="J256" s="83"/>
      <c r="K256" s="442"/>
      <c r="L256" s="665"/>
      <c r="M256" s="454" t="s">
        <v>15887</v>
      </c>
      <c r="N256" s="26"/>
      <c r="O256" s="86"/>
      <c r="P256" s="86"/>
      <c r="Q256" s="86" t="s">
        <v>16308</v>
      </c>
      <c r="R256" s="86"/>
      <c r="S256" s="442"/>
      <c r="T256" s="279"/>
      <c r="U256" s="279"/>
      <c r="V256" s="279"/>
      <c r="W256" s="279"/>
      <c r="X256" s="279"/>
      <c r="Y256" s="279"/>
      <c r="Z256" s="279"/>
    </row>
    <row r="257" spans="1:26" ht="16.5" customHeight="1">
      <c r="A257" s="665"/>
      <c r="B257" s="665"/>
      <c r="C257" s="695"/>
      <c r="D257" s="665"/>
      <c r="E257" s="814"/>
      <c r="F257" s="665"/>
      <c r="G257" s="172">
        <v>5</v>
      </c>
      <c r="H257" s="457" t="s">
        <v>16050</v>
      </c>
      <c r="I257" s="2" t="s">
        <v>15750</v>
      </c>
      <c r="J257" s="83"/>
      <c r="K257" s="442"/>
      <c r="L257" s="665"/>
      <c r="M257" s="86"/>
      <c r="N257" s="26"/>
      <c r="O257" s="86"/>
      <c r="P257" s="86"/>
      <c r="Q257" s="86" t="s">
        <v>16308</v>
      </c>
      <c r="R257" s="86"/>
      <c r="S257" s="442"/>
      <c r="T257" s="279"/>
      <c r="U257" s="279"/>
      <c r="V257" s="279"/>
      <c r="W257" s="279"/>
      <c r="X257" s="279"/>
      <c r="Y257" s="279"/>
      <c r="Z257" s="279"/>
    </row>
    <row r="258" spans="1:26" ht="16.5" customHeight="1">
      <c r="A258" s="665"/>
      <c r="B258" s="665"/>
      <c r="C258" s="695"/>
      <c r="D258" s="665"/>
      <c r="E258" s="814"/>
      <c r="F258" s="665"/>
      <c r="G258" s="172">
        <v>6</v>
      </c>
      <c r="H258" s="452" t="s">
        <v>15884</v>
      </c>
      <c r="I258" s="453" t="s">
        <v>16279</v>
      </c>
      <c r="J258" s="83"/>
      <c r="K258" s="442"/>
      <c r="L258" s="665"/>
      <c r="M258" s="454" t="s">
        <v>15887</v>
      </c>
      <c r="N258" s="26"/>
      <c r="O258" s="86"/>
      <c r="P258" s="86"/>
      <c r="Q258" s="86" t="s">
        <v>16308</v>
      </c>
      <c r="R258" s="86"/>
      <c r="S258" s="442"/>
      <c r="T258" s="279"/>
      <c r="U258" s="279"/>
      <c r="V258" s="279"/>
      <c r="W258" s="279"/>
      <c r="X258" s="279"/>
      <c r="Y258" s="279"/>
      <c r="Z258" s="279"/>
    </row>
    <row r="259" spans="1:26" ht="16.5" customHeight="1">
      <c r="A259" s="665"/>
      <c r="B259" s="665"/>
      <c r="C259" s="695"/>
      <c r="D259" s="665"/>
      <c r="E259" s="814"/>
      <c r="F259" s="665"/>
      <c r="G259" s="172">
        <v>7</v>
      </c>
      <c r="H259" s="452" t="s">
        <v>15771</v>
      </c>
      <c r="I259" s="456" t="s">
        <v>16213</v>
      </c>
      <c r="J259" s="83"/>
      <c r="K259" s="442"/>
      <c r="L259" s="665"/>
      <c r="M259" s="83"/>
      <c r="N259" s="26"/>
      <c r="O259" s="86"/>
      <c r="P259" s="86"/>
      <c r="Q259" s="86" t="s">
        <v>16308</v>
      </c>
      <c r="R259" s="86"/>
      <c r="S259" s="442"/>
      <c r="T259" s="279"/>
      <c r="U259" s="279"/>
      <c r="V259" s="279"/>
      <c r="W259" s="279"/>
      <c r="X259" s="279"/>
      <c r="Y259" s="279"/>
      <c r="Z259" s="279"/>
    </row>
    <row r="260" spans="1:26" ht="16.5" customHeight="1">
      <c r="A260" s="665"/>
      <c r="B260" s="665"/>
      <c r="C260" s="695"/>
      <c r="D260" s="665"/>
      <c r="E260" s="814"/>
      <c r="F260" s="665"/>
      <c r="G260" s="172">
        <v>8</v>
      </c>
      <c r="H260" s="452" t="s">
        <v>15888</v>
      </c>
      <c r="I260" s="445" t="s">
        <v>15558</v>
      </c>
      <c r="J260" s="83"/>
      <c r="K260" s="442"/>
      <c r="L260" s="665"/>
      <c r="M260" s="178" t="s">
        <v>15889</v>
      </c>
      <c r="N260" s="26"/>
      <c r="O260" s="86"/>
      <c r="P260" s="86"/>
      <c r="Q260" s="86" t="s">
        <v>16308</v>
      </c>
      <c r="R260" s="86"/>
      <c r="S260" s="442"/>
      <c r="T260" s="279"/>
      <c r="U260" s="279"/>
      <c r="V260" s="279"/>
      <c r="W260" s="279"/>
      <c r="X260" s="279"/>
      <c r="Y260" s="279"/>
      <c r="Z260" s="279"/>
    </row>
    <row r="261" spans="1:26" ht="16.5" customHeight="1">
      <c r="A261" s="665"/>
      <c r="B261" s="665"/>
      <c r="C261" s="695"/>
      <c r="D261" s="665"/>
      <c r="E261" s="814"/>
      <c r="F261" s="665"/>
      <c r="G261" s="172">
        <v>9</v>
      </c>
      <c r="H261" s="449" t="s">
        <v>15562</v>
      </c>
      <c r="I261" s="271" t="s">
        <v>16163</v>
      </c>
      <c r="J261" s="83"/>
      <c r="K261" s="442"/>
      <c r="L261" s="665"/>
      <c r="M261" s="83"/>
      <c r="N261" s="26"/>
      <c r="O261" s="86"/>
      <c r="P261" s="86"/>
      <c r="Q261" s="86" t="s">
        <v>16308</v>
      </c>
      <c r="R261" s="86"/>
      <c r="S261" s="442"/>
      <c r="T261" s="279"/>
      <c r="U261" s="279"/>
      <c r="V261" s="279"/>
      <c r="W261" s="279"/>
      <c r="X261" s="279"/>
      <c r="Y261" s="279"/>
      <c r="Z261" s="279"/>
    </row>
    <row r="262" spans="1:26" ht="16.5" customHeight="1">
      <c r="A262" s="665"/>
      <c r="B262" s="665"/>
      <c r="C262" s="695"/>
      <c r="D262" s="665"/>
      <c r="E262" s="814"/>
      <c r="F262" s="665"/>
      <c r="G262" s="172">
        <v>10</v>
      </c>
      <c r="H262" s="452"/>
      <c r="I262" s="2" t="s">
        <v>16167</v>
      </c>
      <c r="J262" s="83"/>
      <c r="K262" s="442"/>
      <c r="L262" s="665"/>
      <c r="M262" s="83"/>
      <c r="N262" s="26"/>
      <c r="O262" s="86"/>
      <c r="P262" s="86"/>
      <c r="Q262" s="86" t="s">
        <v>16308</v>
      </c>
      <c r="R262" s="86"/>
      <c r="S262" s="442"/>
      <c r="T262" s="279"/>
      <c r="U262" s="279"/>
      <c r="V262" s="279"/>
      <c r="W262" s="279"/>
      <c r="X262" s="279"/>
      <c r="Y262" s="279"/>
      <c r="Z262" s="279"/>
    </row>
    <row r="263" spans="1:26" ht="16.5" customHeight="1">
      <c r="A263" s="665"/>
      <c r="B263" s="665"/>
      <c r="C263" s="695"/>
      <c r="D263" s="665"/>
      <c r="E263" s="814"/>
      <c r="F263" s="665"/>
      <c r="G263" s="172">
        <v>11</v>
      </c>
      <c r="H263" s="452" t="s">
        <v>16171</v>
      </c>
      <c r="I263" s="271" t="s">
        <v>16172</v>
      </c>
      <c r="J263" s="83"/>
      <c r="K263" s="442"/>
      <c r="L263" s="665"/>
      <c r="M263" s="83"/>
      <c r="N263" s="26"/>
      <c r="O263" s="86"/>
      <c r="P263" s="86"/>
      <c r="Q263" s="86" t="s">
        <v>16308</v>
      </c>
      <c r="R263" s="86"/>
      <c r="S263" s="442"/>
      <c r="T263" s="279"/>
      <c r="U263" s="279"/>
      <c r="V263" s="279"/>
      <c r="W263" s="279"/>
      <c r="X263" s="279"/>
      <c r="Y263" s="279"/>
      <c r="Z263" s="279"/>
    </row>
    <row r="264" spans="1:26" ht="16.5" customHeight="1">
      <c r="A264" s="665"/>
      <c r="B264" s="665"/>
      <c r="C264" s="695"/>
      <c r="D264" s="665"/>
      <c r="E264" s="814"/>
      <c r="F264" s="665"/>
      <c r="G264" s="172">
        <v>12</v>
      </c>
      <c r="H264" s="452" t="s">
        <v>16178</v>
      </c>
      <c r="I264" s="445" t="s">
        <v>15558</v>
      </c>
      <c r="J264" s="83"/>
      <c r="K264" s="442"/>
      <c r="L264" s="665"/>
      <c r="M264" s="83"/>
      <c r="N264" s="26"/>
      <c r="O264" s="86"/>
      <c r="P264" s="86"/>
      <c r="Q264" s="86" t="s">
        <v>16308</v>
      </c>
      <c r="R264" s="86"/>
      <c r="S264" s="442"/>
      <c r="T264" s="279"/>
      <c r="U264" s="279"/>
      <c r="V264" s="279"/>
      <c r="W264" s="279"/>
      <c r="X264" s="279"/>
      <c r="Y264" s="279"/>
      <c r="Z264" s="279"/>
    </row>
    <row r="265" spans="1:26" ht="16.5" customHeight="1">
      <c r="A265" s="665"/>
      <c r="B265" s="665"/>
      <c r="C265" s="695"/>
      <c r="D265" s="665"/>
      <c r="E265" s="814"/>
      <c r="F265" s="665"/>
      <c r="G265" s="172">
        <v>13</v>
      </c>
      <c r="H265" s="452" t="s">
        <v>16183</v>
      </c>
      <c r="I265" s="2" t="s">
        <v>16163</v>
      </c>
      <c r="J265" s="83"/>
      <c r="K265" s="442"/>
      <c r="L265" s="665"/>
      <c r="M265" s="83"/>
      <c r="N265" s="26"/>
      <c r="O265" s="86"/>
      <c r="P265" s="86"/>
      <c r="Q265" s="86" t="s">
        <v>16308</v>
      </c>
      <c r="R265" s="86"/>
      <c r="S265" s="442"/>
      <c r="T265" s="279"/>
      <c r="U265" s="279"/>
      <c r="V265" s="279"/>
      <c r="W265" s="279"/>
      <c r="X265" s="279"/>
      <c r="Y265" s="279"/>
      <c r="Z265" s="279"/>
    </row>
    <row r="266" spans="1:26" ht="16.5" customHeight="1">
      <c r="A266" s="666"/>
      <c r="B266" s="666"/>
      <c r="C266" s="682"/>
      <c r="D266" s="666"/>
      <c r="E266" s="815"/>
      <c r="F266" s="666"/>
      <c r="G266" s="172">
        <v>14</v>
      </c>
      <c r="H266" s="444" t="s">
        <v>16167</v>
      </c>
      <c r="I266" s="445" t="s">
        <v>15558</v>
      </c>
      <c r="J266" s="83"/>
      <c r="K266" s="442"/>
      <c r="L266" s="666"/>
      <c r="M266" s="83"/>
      <c r="N266" s="26"/>
      <c r="O266" s="86"/>
      <c r="P266" s="86"/>
      <c r="Q266" s="86" t="s">
        <v>16308</v>
      </c>
      <c r="R266" s="86"/>
      <c r="S266" s="442"/>
      <c r="T266" s="279"/>
      <c r="U266" s="279"/>
      <c r="V266" s="279"/>
      <c r="W266" s="279"/>
      <c r="X266" s="279"/>
      <c r="Y266" s="279"/>
      <c r="Z266" s="279"/>
    </row>
    <row r="267" spans="1:26" ht="16.5" customHeight="1">
      <c r="A267" s="735" t="s">
        <v>16360</v>
      </c>
      <c r="B267" s="735" t="s">
        <v>16361</v>
      </c>
      <c r="C267" s="757" t="s">
        <v>16363</v>
      </c>
      <c r="D267" s="735" t="s">
        <v>16365</v>
      </c>
      <c r="E267" s="813" t="s">
        <v>16366</v>
      </c>
      <c r="F267" s="740" t="s">
        <v>15548</v>
      </c>
      <c r="G267" s="88">
        <v>1</v>
      </c>
      <c r="H267" s="441" t="s">
        <v>15550</v>
      </c>
      <c r="I267" s="447"/>
      <c r="J267" s="83"/>
      <c r="K267" s="442"/>
      <c r="L267" s="734"/>
      <c r="M267" s="178"/>
      <c r="N267" s="26"/>
      <c r="O267" s="86"/>
      <c r="P267" s="86"/>
      <c r="Q267" s="86" t="s">
        <v>16360</v>
      </c>
      <c r="R267" s="86"/>
      <c r="S267" s="442"/>
      <c r="T267" s="279"/>
      <c r="U267" s="279"/>
      <c r="V267" s="279"/>
      <c r="W267" s="279"/>
      <c r="X267" s="279"/>
      <c r="Y267" s="279"/>
      <c r="Z267" s="279"/>
    </row>
    <row r="268" spans="1:26" ht="16.5" customHeight="1">
      <c r="A268" s="665"/>
      <c r="B268" s="665"/>
      <c r="C268" s="695"/>
      <c r="D268" s="665"/>
      <c r="E268" s="814"/>
      <c r="F268" s="665"/>
      <c r="G268" s="88">
        <v>2</v>
      </c>
      <c r="H268" s="452" t="s">
        <v>15984</v>
      </c>
      <c r="I268" s="271" t="s">
        <v>15985</v>
      </c>
      <c r="J268" s="83"/>
      <c r="K268" s="442"/>
      <c r="L268" s="665"/>
      <c r="M268" s="178" t="s">
        <v>15556</v>
      </c>
      <c r="N268" s="26"/>
      <c r="O268" s="86"/>
      <c r="P268" s="86"/>
      <c r="Q268" s="86" t="s">
        <v>16360</v>
      </c>
      <c r="R268" s="86"/>
      <c r="S268" s="442"/>
      <c r="T268" s="279"/>
      <c r="U268" s="279"/>
      <c r="V268" s="279"/>
      <c r="W268" s="279"/>
      <c r="X268" s="279"/>
      <c r="Y268" s="279"/>
      <c r="Z268" s="279"/>
    </row>
    <row r="269" spans="1:26" ht="16.5" customHeight="1">
      <c r="A269" s="665"/>
      <c r="B269" s="665"/>
      <c r="C269" s="695"/>
      <c r="D269" s="665"/>
      <c r="E269" s="814"/>
      <c r="F269" s="665"/>
      <c r="G269" s="88">
        <v>3</v>
      </c>
      <c r="H269" s="449" t="s">
        <v>16372</v>
      </c>
      <c r="I269" s="271" t="s">
        <v>16282</v>
      </c>
      <c r="J269" s="83"/>
      <c r="K269" s="442"/>
      <c r="L269" s="665"/>
      <c r="M269" s="178"/>
      <c r="N269" s="26"/>
      <c r="O269" s="86"/>
      <c r="P269" s="86"/>
      <c r="Q269" s="86" t="s">
        <v>16360</v>
      </c>
      <c r="R269" s="86"/>
      <c r="S269" s="442"/>
      <c r="T269" s="279"/>
      <c r="U269" s="279"/>
      <c r="V269" s="279"/>
      <c r="W269" s="279"/>
      <c r="X269" s="279"/>
      <c r="Y269" s="279"/>
      <c r="Z269" s="279"/>
    </row>
    <row r="270" spans="1:26" ht="16.5" customHeight="1">
      <c r="A270" s="665"/>
      <c r="B270" s="665"/>
      <c r="C270" s="695"/>
      <c r="D270" s="665"/>
      <c r="E270" s="814"/>
      <c r="F270" s="665"/>
      <c r="G270" s="88">
        <v>4</v>
      </c>
      <c r="H270" s="452" t="s">
        <v>15884</v>
      </c>
      <c r="I270" s="453" t="s">
        <v>15886</v>
      </c>
      <c r="J270" s="83"/>
      <c r="K270" s="442"/>
      <c r="L270" s="665"/>
      <c r="M270" s="454" t="s">
        <v>15887</v>
      </c>
      <c r="N270" s="26"/>
      <c r="O270" s="86"/>
      <c r="P270" s="86"/>
      <c r="Q270" s="86" t="s">
        <v>16360</v>
      </c>
      <c r="R270" s="86"/>
      <c r="S270" s="442"/>
      <c r="T270" s="279"/>
      <c r="U270" s="279"/>
      <c r="V270" s="279"/>
      <c r="W270" s="279"/>
      <c r="X270" s="279"/>
      <c r="Y270" s="279"/>
      <c r="Z270" s="279"/>
    </row>
    <row r="271" spans="1:26" ht="16.5" customHeight="1">
      <c r="A271" s="665"/>
      <c r="B271" s="665"/>
      <c r="C271" s="695"/>
      <c r="D271" s="665"/>
      <c r="E271" s="814"/>
      <c r="F271" s="665"/>
      <c r="G271" s="88">
        <v>5</v>
      </c>
      <c r="H271" s="452" t="s">
        <v>15888</v>
      </c>
      <c r="I271" s="445" t="s">
        <v>15558</v>
      </c>
      <c r="J271" s="83"/>
      <c r="K271" s="442"/>
      <c r="L271" s="665"/>
      <c r="M271" s="178" t="s">
        <v>15889</v>
      </c>
      <c r="N271" s="26"/>
      <c r="O271" s="86"/>
      <c r="P271" s="86"/>
      <c r="Q271" s="86" t="s">
        <v>16360</v>
      </c>
      <c r="R271" s="86"/>
      <c r="S271" s="442"/>
      <c r="T271" s="279"/>
      <c r="U271" s="279"/>
      <c r="V271" s="279"/>
      <c r="W271" s="279"/>
      <c r="X271" s="279"/>
      <c r="Y271" s="279"/>
      <c r="Z271" s="279"/>
    </row>
    <row r="272" spans="1:26" ht="16.5" customHeight="1">
      <c r="A272" s="665"/>
      <c r="B272" s="665"/>
      <c r="C272" s="695"/>
      <c r="D272" s="665"/>
      <c r="E272" s="814"/>
      <c r="F272" s="665"/>
      <c r="G272" s="88">
        <v>6</v>
      </c>
      <c r="H272" s="449" t="s">
        <v>15562</v>
      </c>
      <c r="I272" s="271" t="s">
        <v>15890</v>
      </c>
      <c r="J272" s="83"/>
      <c r="K272" s="442"/>
      <c r="L272" s="665"/>
      <c r="M272" s="178"/>
      <c r="N272" s="26"/>
      <c r="O272" s="86"/>
      <c r="P272" s="86"/>
      <c r="Q272" s="86" t="s">
        <v>16360</v>
      </c>
      <c r="R272" s="86"/>
      <c r="S272" s="442"/>
      <c r="T272" s="279"/>
      <c r="U272" s="279"/>
      <c r="V272" s="279"/>
      <c r="W272" s="279"/>
      <c r="X272" s="279"/>
      <c r="Y272" s="279"/>
      <c r="Z272" s="279"/>
    </row>
    <row r="273" spans="1:26" ht="16.5" customHeight="1">
      <c r="A273" s="665"/>
      <c r="B273" s="665"/>
      <c r="C273" s="695"/>
      <c r="D273" s="665"/>
      <c r="E273" s="814"/>
      <c r="F273" s="665"/>
      <c r="G273" s="88">
        <v>7</v>
      </c>
      <c r="H273" s="452"/>
      <c r="I273" s="2" t="s">
        <v>15891</v>
      </c>
      <c r="J273" s="83"/>
      <c r="K273" s="442"/>
      <c r="L273" s="665"/>
      <c r="M273" s="178"/>
      <c r="N273" s="26"/>
      <c r="O273" s="86"/>
      <c r="P273" s="86"/>
      <c r="Q273" s="86" t="s">
        <v>16360</v>
      </c>
      <c r="R273" s="86"/>
      <c r="S273" s="442"/>
      <c r="T273" s="279"/>
      <c r="U273" s="279"/>
      <c r="V273" s="279"/>
      <c r="W273" s="279"/>
      <c r="X273" s="279"/>
      <c r="Y273" s="279"/>
      <c r="Z273" s="279"/>
    </row>
    <row r="274" spans="1:26" ht="16.5" customHeight="1">
      <c r="A274" s="665"/>
      <c r="B274" s="665"/>
      <c r="C274" s="695"/>
      <c r="D274" s="665"/>
      <c r="E274" s="814"/>
      <c r="F274" s="665"/>
      <c r="G274" s="88">
        <v>8</v>
      </c>
      <c r="H274" s="470" t="s">
        <v>16383</v>
      </c>
      <c r="I274" s="445" t="s">
        <v>16384</v>
      </c>
      <c r="J274" s="83"/>
      <c r="K274" s="442"/>
      <c r="L274" s="665"/>
      <c r="M274" s="178" t="s">
        <v>16385</v>
      </c>
      <c r="N274" s="26"/>
      <c r="O274" s="86"/>
      <c r="P274" s="86"/>
      <c r="Q274" s="86" t="s">
        <v>16360</v>
      </c>
      <c r="R274" s="86"/>
      <c r="S274" s="442"/>
      <c r="T274" s="279"/>
      <c r="U274" s="279"/>
      <c r="V274" s="279"/>
      <c r="W274" s="279"/>
      <c r="X274" s="279"/>
      <c r="Y274" s="279"/>
      <c r="Z274" s="279"/>
    </row>
    <row r="275" spans="1:26" ht="16.5" customHeight="1">
      <c r="A275" s="665"/>
      <c r="B275" s="665"/>
      <c r="C275" s="695"/>
      <c r="D275" s="665"/>
      <c r="E275" s="814"/>
      <c r="F275" s="665"/>
      <c r="G275" s="88">
        <v>9</v>
      </c>
      <c r="H275" s="452"/>
      <c r="I275" s="445" t="s">
        <v>15558</v>
      </c>
      <c r="J275" s="83"/>
      <c r="K275" s="442"/>
      <c r="L275" s="665"/>
      <c r="M275" s="178" t="s">
        <v>16388</v>
      </c>
      <c r="N275" s="26"/>
      <c r="O275" s="86"/>
      <c r="P275" s="86"/>
      <c r="Q275" s="86" t="s">
        <v>16360</v>
      </c>
      <c r="R275" s="86"/>
      <c r="S275" s="442"/>
      <c r="T275" s="279"/>
      <c r="U275" s="279"/>
      <c r="V275" s="279"/>
      <c r="W275" s="279"/>
      <c r="X275" s="279"/>
      <c r="Y275" s="279"/>
      <c r="Z275" s="279"/>
    </row>
    <row r="276" spans="1:26" ht="16.5" customHeight="1">
      <c r="A276" s="665"/>
      <c r="B276" s="665"/>
      <c r="C276" s="695"/>
      <c r="D276" s="665"/>
      <c r="E276" s="814"/>
      <c r="F276" s="665"/>
      <c r="G276" s="88">
        <v>10</v>
      </c>
      <c r="H276" s="449" t="s">
        <v>16390</v>
      </c>
      <c r="I276" s="333" t="s">
        <v>16391</v>
      </c>
      <c r="J276" s="83"/>
      <c r="K276" s="442"/>
      <c r="L276" s="665"/>
      <c r="M276" s="178"/>
      <c r="N276" s="26"/>
      <c r="O276" s="86"/>
      <c r="P276" s="86"/>
      <c r="Q276" s="86" t="s">
        <v>16360</v>
      </c>
      <c r="R276" s="86"/>
      <c r="S276" s="442"/>
      <c r="T276" s="279"/>
      <c r="U276" s="279"/>
      <c r="V276" s="279"/>
      <c r="W276" s="279"/>
      <c r="X276" s="279"/>
      <c r="Y276" s="279"/>
      <c r="Z276" s="279"/>
    </row>
    <row r="277" spans="1:26" ht="16.5" customHeight="1">
      <c r="A277" s="665"/>
      <c r="B277" s="665"/>
      <c r="C277" s="695"/>
      <c r="D277" s="665"/>
      <c r="E277" s="814"/>
      <c r="F277" s="665"/>
      <c r="G277" s="88">
        <v>11</v>
      </c>
      <c r="H277" s="455" t="s">
        <v>16223</v>
      </c>
      <c r="I277" s="333" t="s">
        <v>15562</v>
      </c>
      <c r="J277" s="83"/>
      <c r="K277" s="442"/>
      <c r="L277" s="665"/>
      <c r="M277" s="794" t="s">
        <v>16395</v>
      </c>
      <c r="N277" s="26"/>
      <c r="O277" s="86"/>
      <c r="P277" s="86"/>
      <c r="Q277" s="86" t="s">
        <v>16360</v>
      </c>
      <c r="R277" s="86"/>
      <c r="S277" s="442"/>
      <c r="T277" s="279"/>
      <c r="U277" s="279"/>
      <c r="V277" s="279"/>
      <c r="W277" s="279"/>
      <c r="X277" s="279"/>
      <c r="Y277" s="279"/>
      <c r="Z277" s="279"/>
    </row>
    <row r="278" spans="1:26" ht="16.5" customHeight="1">
      <c r="A278" s="665"/>
      <c r="B278" s="665"/>
      <c r="C278" s="695"/>
      <c r="D278" s="665"/>
      <c r="E278" s="814"/>
      <c r="F278" s="665"/>
      <c r="G278" s="88">
        <v>12</v>
      </c>
      <c r="H278" s="449"/>
      <c r="I278" s="445" t="s">
        <v>15558</v>
      </c>
      <c r="J278" s="83"/>
      <c r="K278" s="442"/>
      <c r="L278" s="665"/>
      <c r="M278" s="666"/>
      <c r="N278" s="26"/>
      <c r="O278" s="86"/>
      <c r="P278" s="86"/>
      <c r="Q278" s="86" t="s">
        <v>16360</v>
      </c>
      <c r="R278" s="86"/>
      <c r="S278" s="442"/>
      <c r="T278" s="279"/>
      <c r="U278" s="279"/>
      <c r="V278" s="279"/>
      <c r="W278" s="279"/>
      <c r="X278" s="279"/>
      <c r="Y278" s="279"/>
      <c r="Z278" s="279"/>
    </row>
    <row r="279" spans="1:26" ht="16.5" customHeight="1">
      <c r="A279" s="666"/>
      <c r="B279" s="666"/>
      <c r="C279" s="682"/>
      <c r="D279" s="666"/>
      <c r="E279" s="815"/>
      <c r="F279" s="666"/>
      <c r="G279" s="88">
        <v>13</v>
      </c>
      <c r="H279" s="452" t="s">
        <v>15890</v>
      </c>
      <c r="I279" s="2" t="s">
        <v>15891</v>
      </c>
      <c r="J279" s="83"/>
      <c r="K279" s="442"/>
      <c r="L279" s="666"/>
      <c r="M279" s="178"/>
      <c r="N279" s="26"/>
      <c r="O279" s="86"/>
      <c r="P279" s="86"/>
      <c r="Q279" s="86" t="s">
        <v>16360</v>
      </c>
      <c r="R279" s="86"/>
      <c r="S279" s="442"/>
      <c r="T279" s="279"/>
      <c r="U279" s="279"/>
      <c r="V279" s="279"/>
      <c r="W279" s="279"/>
      <c r="X279" s="279"/>
      <c r="Y279" s="279"/>
      <c r="Z279" s="279"/>
    </row>
    <row r="280" spans="1:26" ht="16.5" customHeight="1">
      <c r="A280" s="735" t="s">
        <v>16403</v>
      </c>
      <c r="B280" s="735" t="s">
        <v>16405</v>
      </c>
      <c r="C280" s="757" t="s">
        <v>16406</v>
      </c>
      <c r="D280" s="735" t="s">
        <v>5014</v>
      </c>
      <c r="E280" s="818" t="s">
        <v>16407</v>
      </c>
      <c r="F280" s="740" t="s">
        <v>15548</v>
      </c>
      <c r="G280" s="172">
        <v>1</v>
      </c>
      <c r="H280" s="441" t="s">
        <v>15550</v>
      </c>
      <c r="I280" s="456"/>
      <c r="J280" s="83"/>
      <c r="K280" s="442"/>
      <c r="L280" s="734"/>
      <c r="M280" s="178"/>
      <c r="N280" s="26"/>
      <c r="O280" s="86"/>
      <c r="P280" s="86"/>
      <c r="Q280" s="86" t="s">
        <v>16403</v>
      </c>
      <c r="R280" s="86"/>
      <c r="S280" s="442"/>
      <c r="T280" s="279"/>
      <c r="U280" s="279"/>
      <c r="V280" s="279"/>
      <c r="W280" s="279"/>
      <c r="X280" s="279"/>
      <c r="Y280" s="279"/>
      <c r="Z280" s="279"/>
    </row>
    <row r="281" spans="1:26" ht="16.5" customHeight="1">
      <c r="A281" s="665"/>
      <c r="B281" s="665"/>
      <c r="C281" s="695"/>
      <c r="D281" s="665"/>
      <c r="E281" s="698"/>
      <c r="F281" s="665"/>
      <c r="G281" s="172">
        <v>2</v>
      </c>
      <c r="H281" s="452" t="s">
        <v>15984</v>
      </c>
      <c r="I281" s="271" t="s">
        <v>15985</v>
      </c>
      <c r="J281" s="83"/>
      <c r="K281" s="442"/>
      <c r="L281" s="665"/>
      <c r="M281" s="178" t="s">
        <v>15556</v>
      </c>
      <c r="N281" s="26"/>
      <c r="O281" s="86"/>
      <c r="P281" s="86"/>
      <c r="Q281" s="86" t="s">
        <v>16403</v>
      </c>
      <c r="R281" s="86"/>
      <c r="S281" s="442"/>
      <c r="T281" s="279"/>
      <c r="U281" s="279"/>
      <c r="V281" s="279"/>
      <c r="W281" s="279"/>
      <c r="X281" s="279"/>
      <c r="Y281" s="279"/>
      <c r="Z281" s="279"/>
    </row>
    <row r="282" spans="1:26" ht="16.5" customHeight="1">
      <c r="A282" s="665"/>
      <c r="B282" s="665"/>
      <c r="C282" s="695"/>
      <c r="D282" s="665"/>
      <c r="E282" s="698"/>
      <c r="F282" s="665"/>
      <c r="G282" s="172">
        <v>3</v>
      </c>
      <c r="H282" s="449" t="s">
        <v>16412</v>
      </c>
      <c r="I282" s="271" t="s">
        <v>16413</v>
      </c>
      <c r="J282" s="83"/>
      <c r="K282" s="442"/>
      <c r="L282" s="665"/>
      <c r="M282" s="178"/>
      <c r="N282" s="26"/>
      <c r="O282" s="86"/>
      <c r="P282" s="86"/>
      <c r="Q282" s="86" t="s">
        <v>16403</v>
      </c>
      <c r="R282" s="86"/>
      <c r="S282" s="442"/>
      <c r="T282" s="279"/>
      <c r="U282" s="279"/>
      <c r="V282" s="279"/>
      <c r="W282" s="279"/>
      <c r="X282" s="279"/>
      <c r="Y282" s="279"/>
      <c r="Z282" s="279"/>
    </row>
    <row r="283" spans="1:26" ht="16.5" customHeight="1">
      <c r="A283" s="665"/>
      <c r="B283" s="665"/>
      <c r="C283" s="695"/>
      <c r="D283" s="665"/>
      <c r="E283" s="698"/>
      <c r="F283" s="665"/>
      <c r="G283" s="172">
        <v>4</v>
      </c>
      <c r="H283" s="452" t="s">
        <v>15884</v>
      </c>
      <c r="I283" s="453" t="s">
        <v>16158</v>
      </c>
      <c r="J283" s="83"/>
      <c r="K283" s="442"/>
      <c r="L283" s="665"/>
      <c r="M283" s="454" t="s">
        <v>15887</v>
      </c>
      <c r="N283" s="26"/>
      <c r="O283" s="86"/>
      <c r="P283" s="86"/>
      <c r="Q283" s="86" t="s">
        <v>16403</v>
      </c>
      <c r="R283" s="86"/>
      <c r="S283" s="442"/>
      <c r="T283" s="279"/>
      <c r="U283" s="279"/>
      <c r="V283" s="279"/>
      <c r="W283" s="279"/>
      <c r="X283" s="279"/>
      <c r="Y283" s="279"/>
      <c r="Z283" s="279"/>
    </row>
    <row r="284" spans="1:26" ht="16.5" customHeight="1">
      <c r="A284" s="665"/>
      <c r="B284" s="665"/>
      <c r="C284" s="695"/>
      <c r="D284" s="665"/>
      <c r="E284" s="698"/>
      <c r="F284" s="665"/>
      <c r="G284" s="172">
        <v>5</v>
      </c>
      <c r="H284" s="452" t="s">
        <v>15888</v>
      </c>
      <c r="I284" s="445" t="s">
        <v>15558</v>
      </c>
      <c r="J284" s="83"/>
      <c r="K284" s="442"/>
      <c r="L284" s="665"/>
      <c r="M284" s="178" t="s">
        <v>15889</v>
      </c>
      <c r="N284" s="26"/>
      <c r="O284" s="86"/>
      <c r="P284" s="86"/>
      <c r="Q284" s="86" t="s">
        <v>16403</v>
      </c>
      <c r="R284" s="86"/>
      <c r="S284" s="442"/>
      <c r="T284" s="279"/>
      <c r="U284" s="279"/>
      <c r="V284" s="279"/>
      <c r="W284" s="279"/>
      <c r="X284" s="279"/>
      <c r="Y284" s="279"/>
      <c r="Z284" s="279"/>
    </row>
    <row r="285" spans="1:26" ht="16.5" customHeight="1">
      <c r="A285" s="665"/>
      <c r="B285" s="665"/>
      <c r="C285" s="695"/>
      <c r="D285" s="665"/>
      <c r="E285" s="698"/>
      <c r="F285" s="665"/>
      <c r="G285" s="172">
        <v>6</v>
      </c>
      <c r="H285" s="449" t="s">
        <v>15562</v>
      </c>
      <c r="I285" s="271" t="s">
        <v>16422</v>
      </c>
      <c r="J285" s="83"/>
      <c r="K285" s="442"/>
      <c r="L285" s="665"/>
      <c r="M285" s="178"/>
      <c r="N285" s="26"/>
      <c r="O285" s="86"/>
      <c r="P285" s="86"/>
      <c r="Q285" s="86" t="s">
        <v>16403</v>
      </c>
      <c r="R285" s="86"/>
      <c r="S285" s="442"/>
      <c r="T285" s="279"/>
      <c r="U285" s="279"/>
      <c r="V285" s="279"/>
      <c r="W285" s="279"/>
      <c r="X285" s="279"/>
      <c r="Y285" s="279"/>
      <c r="Z285" s="279"/>
    </row>
    <row r="286" spans="1:26" ht="16.5" customHeight="1">
      <c r="A286" s="665"/>
      <c r="B286" s="665"/>
      <c r="C286" s="695"/>
      <c r="D286" s="665"/>
      <c r="E286" s="698"/>
      <c r="F286" s="665"/>
      <c r="G286" s="172">
        <v>7</v>
      </c>
      <c r="H286" s="452"/>
      <c r="I286" s="271" t="s">
        <v>15563</v>
      </c>
      <c r="J286" s="83"/>
      <c r="K286" s="442"/>
      <c r="L286" s="665"/>
      <c r="M286" s="178"/>
      <c r="N286" s="26"/>
      <c r="O286" s="86"/>
      <c r="P286" s="86"/>
      <c r="Q286" s="86" t="s">
        <v>16403</v>
      </c>
      <c r="R286" s="86"/>
      <c r="S286" s="442"/>
      <c r="T286" s="279"/>
      <c r="U286" s="279"/>
      <c r="V286" s="279"/>
      <c r="W286" s="279"/>
      <c r="X286" s="279"/>
      <c r="Y286" s="279"/>
      <c r="Z286" s="279"/>
    </row>
    <row r="287" spans="1:26" ht="16.5" customHeight="1">
      <c r="A287" s="665"/>
      <c r="B287" s="665"/>
      <c r="C287" s="695"/>
      <c r="D287" s="665"/>
      <c r="E287" s="698"/>
      <c r="F287" s="665"/>
      <c r="G287" s="172">
        <v>8</v>
      </c>
      <c r="H287" s="452" t="s">
        <v>16428</v>
      </c>
      <c r="I287" s="445" t="s">
        <v>16431</v>
      </c>
      <c r="J287" s="83"/>
      <c r="K287" s="442"/>
      <c r="L287" s="665"/>
      <c r="M287" s="178" t="s">
        <v>15889</v>
      </c>
      <c r="N287" s="26"/>
      <c r="O287" s="86"/>
      <c r="P287" s="86"/>
      <c r="Q287" s="86" t="s">
        <v>16403</v>
      </c>
      <c r="R287" s="86"/>
      <c r="S287" s="442"/>
      <c r="T287" s="279"/>
      <c r="U287" s="279"/>
      <c r="V287" s="279"/>
      <c r="W287" s="279"/>
      <c r="X287" s="279"/>
      <c r="Y287" s="279"/>
      <c r="Z287" s="279"/>
    </row>
    <row r="288" spans="1:26" ht="16.5" customHeight="1">
      <c r="A288" s="665"/>
      <c r="B288" s="665"/>
      <c r="C288" s="695"/>
      <c r="D288" s="665"/>
      <c r="E288" s="698"/>
      <c r="F288" s="665"/>
      <c r="G288" s="172">
        <v>9</v>
      </c>
      <c r="H288" s="452"/>
      <c r="I288" s="271" t="s">
        <v>16422</v>
      </c>
      <c r="J288" s="83"/>
      <c r="K288" s="442"/>
      <c r="L288" s="665"/>
      <c r="M288" s="178"/>
      <c r="N288" s="26"/>
      <c r="O288" s="86"/>
      <c r="P288" s="86"/>
      <c r="Q288" s="86" t="s">
        <v>16403</v>
      </c>
      <c r="R288" s="86"/>
      <c r="S288" s="442"/>
      <c r="T288" s="279"/>
      <c r="U288" s="279"/>
      <c r="V288" s="279"/>
      <c r="W288" s="279"/>
      <c r="X288" s="279"/>
      <c r="Y288" s="279"/>
      <c r="Z288" s="279"/>
    </row>
    <row r="289" spans="1:26" ht="16.5" customHeight="1">
      <c r="A289" s="666"/>
      <c r="B289" s="666"/>
      <c r="C289" s="682"/>
      <c r="D289" s="666"/>
      <c r="E289" s="680"/>
      <c r="F289" s="666"/>
      <c r="G289" s="172">
        <v>10</v>
      </c>
      <c r="H289" s="452"/>
      <c r="I289" s="271" t="s">
        <v>15563</v>
      </c>
      <c r="J289" s="83"/>
      <c r="K289" s="442"/>
      <c r="L289" s="666"/>
      <c r="M289" s="178"/>
      <c r="N289" s="26"/>
      <c r="O289" s="86"/>
      <c r="P289" s="86"/>
      <c r="Q289" s="86" t="s">
        <v>16403</v>
      </c>
      <c r="R289" s="86"/>
      <c r="S289" s="442"/>
      <c r="T289" s="279"/>
      <c r="U289" s="279"/>
      <c r="V289" s="279"/>
      <c r="W289" s="279"/>
      <c r="X289" s="279"/>
      <c r="Y289" s="279"/>
      <c r="Z289" s="279"/>
    </row>
    <row r="290" spans="1:26" ht="16.5" customHeight="1">
      <c r="A290" s="743" t="s">
        <v>16447</v>
      </c>
      <c r="B290" s="743" t="s">
        <v>16449</v>
      </c>
      <c r="C290" s="816" t="s">
        <v>16451</v>
      </c>
      <c r="D290" s="735" t="s">
        <v>5014</v>
      </c>
      <c r="E290" s="818" t="s">
        <v>16453</v>
      </c>
      <c r="F290" s="744" t="s">
        <v>15548</v>
      </c>
      <c r="G290" s="172">
        <v>1</v>
      </c>
      <c r="H290" s="441" t="s">
        <v>15550</v>
      </c>
      <c r="I290" s="456"/>
      <c r="J290" s="83"/>
      <c r="K290" s="442"/>
      <c r="L290" s="734"/>
      <c r="M290" s="178"/>
      <c r="N290" s="26"/>
      <c r="O290" s="86"/>
      <c r="P290" s="86"/>
      <c r="Q290" s="86" t="s">
        <v>16447</v>
      </c>
      <c r="R290" s="86"/>
      <c r="S290" s="442"/>
      <c r="T290" s="279"/>
      <c r="U290" s="279"/>
      <c r="V290" s="279"/>
      <c r="W290" s="279"/>
      <c r="X290" s="279"/>
      <c r="Y290" s="279"/>
      <c r="Z290" s="279"/>
    </row>
    <row r="291" spans="1:26" ht="16.5" customHeight="1">
      <c r="A291" s="665"/>
      <c r="B291" s="665"/>
      <c r="C291" s="754"/>
      <c r="D291" s="665"/>
      <c r="E291" s="698"/>
      <c r="F291" s="665"/>
      <c r="G291" s="172">
        <v>2</v>
      </c>
      <c r="H291" s="452" t="s">
        <v>15984</v>
      </c>
      <c r="I291" s="271" t="s">
        <v>15985</v>
      </c>
      <c r="J291" s="83"/>
      <c r="K291" s="442"/>
      <c r="L291" s="665"/>
      <c r="M291" s="178" t="s">
        <v>15556</v>
      </c>
      <c r="N291" s="26"/>
      <c r="O291" s="86"/>
      <c r="P291" s="86"/>
      <c r="Q291" s="86" t="s">
        <v>16447</v>
      </c>
      <c r="R291" s="86"/>
      <c r="S291" s="442"/>
      <c r="T291" s="279"/>
      <c r="U291" s="279"/>
      <c r="V291" s="279"/>
      <c r="W291" s="279"/>
      <c r="X291" s="279"/>
      <c r="Y291" s="279"/>
      <c r="Z291" s="279"/>
    </row>
    <row r="292" spans="1:26" ht="16.5" customHeight="1">
      <c r="A292" s="665"/>
      <c r="B292" s="665"/>
      <c r="C292" s="754"/>
      <c r="D292" s="665"/>
      <c r="E292" s="698"/>
      <c r="F292" s="665"/>
      <c r="G292" s="172">
        <v>3</v>
      </c>
      <c r="H292" s="449" t="s">
        <v>16412</v>
      </c>
      <c r="I292" s="271" t="s">
        <v>16413</v>
      </c>
      <c r="J292" s="83"/>
      <c r="K292" s="442"/>
      <c r="L292" s="665"/>
      <c r="M292" s="178"/>
      <c r="N292" s="26"/>
      <c r="O292" s="86"/>
      <c r="P292" s="86"/>
      <c r="Q292" s="86" t="s">
        <v>16447</v>
      </c>
      <c r="R292" s="86"/>
      <c r="S292" s="442"/>
      <c r="T292" s="279"/>
      <c r="U292" s="279"/>
      <c r="V292" s="279"/>
      <c r="W292" s="279"/>
      <c r="X292" s="279"/>
      <c r="Y292" s="279"/>
      <c r="Z292" s="279"/>
    </row>
    <row r="293" spans="1:26" ht="16.5" customHeight="1">
      <c r="A293" s="665"/>
      <c r="B293" s="665"/>
      <c r="C293" s="754"/>
      <c r="D293" s="665"/>
      <c r="E293" s="698"/>
      <c r="F293" s="665"/>
      <c r="G293" s="172">
        <v>4</v>
      </c>
      <c r="H293" s="444" t="s">
        <v>15090</v>
      </c>
      <c r="I293" s="2"/>
      <c r="J293" s="83"/>
      <c r="K293" s="442"/>
      <c r="L293" s="665"/>
      <c r="M293" s="178"/>
      <c r="N293" s="26"/>
      <c r="O293" s="86"/>
      <c r="P293" s="86"/>
      <c r="Q293" s="86" t="s">
        <v>16447</v>
      </c>
      <c r="R293" s="86"/>
      <c r="S293" s="442"/>
      <c r="T293" s="279"/>
      <c r="U293" s="279"/>
      <c r="V293" s="279"/>
      <c r="W293" s="279"/>
      <c r="X293" s="279"/>
      <c r="Y293" s="279"/>
      <c r="Z293" s="279"/>
    </row>
    <row r="294" spans="1:26" ht="16.5" customHeight="1">
      <c r="A294" s="665"/>
      <c r="B294" s="665"/>
      <c r="C294" s="754"/>
      <c r="D294" s="665"/>
      <c r="E294" s="698"/>
      <c r="F294" s="665"/>
      <c r="G294" s="172">
        <v>5</v>
      </c>
      <c r="H294" s="444" t="s">
        <v>13108</v>
      </c>
      <c r="I294" s="2" t="s">
        <v>14730</v>
      </c>
      <c r="J294" s="83"/>
      <c r="K294" s="442"/>
      <c r="L294" s="665"/>
      <c r="M294" s="178"/>
      <c r="N294" s="26"/>
      <c r="O294" s="86"/>
      <c r="P294" s="86"/>
      <c r="Q294" s="86" t="s">
        <v>16447</v>
      </c>
      <c r="R294" s="86"/>
      <c r="S294" s="442"/>
      <c r="T294" s="279"/>
      <c r="U294" s="279"/>
      <c r="V294" s="279"/>
      <c r="W294" s="279"/>
      <c r="X294" s="279"/>
      <c r="Y294" s="279"/>
      <c r="Z294" s="279"/>
    </row>
    <row r="295" spans="1:26" ht="16.5" customHeight="1">
      <c r="A295" s="665"/>
      <c r="B295" s="665"/>
      <c r="C295" s="754"/>
      <c r="D295" s="665"/>
      <c r="E295" s="698"/>
      <c r="F295" s="665"/>
      <c r="G295" s="172">
        <v>6</v>
      </c>
      <c r="H295" s="444" t="s">
        <v>16469</v>
      </c>
      <c r="I295" s="2" t="s">
        <v>16471</v>
      </c>
      <c r="J295" s="83"/>
      <c r="K295" s="442"/>
      <c r="L295" s="665"/>
      <c r="M295" s="178"/>
      <c r="N295" s="26"/>
      <c r="O295" s="86"/>
      <c r="P295" s="86"/>
      <c r="Q295" s="86" t="s">
        <v>16447</v>
      </c>
      <c r="R295" s="86"/>
      <c r="S295" s="442"/>
      <c r="T295" s="279"/>
      <c r="U295" s="279"/>
      <c r="V295" s="279"/>
      <c r="W295" s="279"/>
      <c r="X295" s="279"/>
      <c r="Y295" s="279"/>
      <c r="Z295" s="279"/>
    </row>
    <row r="296" spans="1:26" ht="16.5" customHeight="1">
      <c r="A296" s="665"/>
      <c r="B296" s="665"/>
      <c r="C296" s="754"/>
      <c r="D296" s="665"/>
      <c r="E296" s="698"/>
      <c r="F296" s="665"/>
      <c r="G296" s="172">
        <v>7</v>
      </c>
      <c r="H296" s="444" t="s">
        <v>16450</v>
      </c>
      <c r="I296" s="2" t="s">
        <v>16476</v>
      </c>
      <c r="J296" s="83"/>
      <c r="K296" s="442"/>
      <c r="L296" s="665"/>
      <c r="M296" s="178"/>
      <c r="N296" s="26"/>
      <c r="O296" s="86"/>
      <c r="P296" s="86"/>
      <c r="Q296" s="86" t="s">
        <v>16447</v>
      </c>
      <c r="R296" s="86"/>
      <c r="S296" s="442"/>
      <c r="T296" s="279"/>
      <c r="U296" s="279"/>
      <c r="V296" s="279"/>
      <c r="W296" s="279"/>
      <c r="X296" s="279"/>
      <c r="Y296" s="279"/>
      <c r="Z296" s="279"/>
    </row>
    <row r="297" spans="1:26" ht="16.5" customHeight="1">
      <c r="A297" s="665"/>
      <c r="B297" s="665"/>
      <c r="C297" s="754"/>
      <c r="D297" s="665"/>
      <c r="E297" s="698"/>
      <c r="F297" s="665"/>
      <c r="G297" s="172">
        <v>8</v>
      </c>
      <c r="H297" s="444" t="s">
        <v>15098</v>
      </c>
      <c r="I297" s="2"/>
      <c r="J297" s="83"/>
      <c r="K297" s="442"/>
      <c r="L297" s="665"/>
      <c r="M297" s="178"/>
      <c r="N297" s="26"/>
      <c r="O297" s="86"/>
      <c r="P297" s="86"/>
      <c r="Q297" s="86" t="s">
        <v>16447</v>
      </c>
      <c r="R297" s="86"/>
      <c r="S297" s="442"/>
      <c r="T297" s="279"/>
      <c r="U297" s="279"/>
      <c r="V297" s="279"/>
      <c r="W297" s="279"/>
      <c r="X297" s="279"/>
      <c r="Y297" s="279"/>
      <c r="Z297" s="279"/>
    </row>
    <row r="298" spans="1:26" ht="16.5" customHeight="1">
      <c r="A298" s="665"/>
      <c r="B298" s="665"/>
      <c r="C298" s="754"/>
      <c r="D298" s="665"/>
      <c r="E298" s="698"/>
      <c r="F298" s="665"/>
      <c r="G298" s="172">
        <v>9</v>
      </c>
      <c r="H298" s="452" t="s">
        <v>15884</v>
      </c>
      <c r="I298" s="453" t="s">
        <v>16158</v>
      </c>
      <c r="J298" s="83"/>
      <c r="K298" s="442"/>
      <c r="L298" s="665"/>
      <c r="M298" s="454" t="s">
        <v>15887</v>
      </c>
      <c r="N298" s="26"/>
      <c r="O298" s="86"/>
      <c r="P298" s="86"/>
      <c r="Q298" s="86" t="s">
        <v>16447</v>
      </c>
      <c r="R298" s="86"/>
      <c r="S298" s="442"/>
      <c r="T298" s="279"/>
      <c r="U298" s="279"/>
      <c r="V298" s="279"/>
      <c r="W298" s="279"/>
      <c r="X298" s="279"/>
      <c r="Y298" s="279"/>
      <c r="Z298" s="279"/>
    </row>
    <row r="299" spans="1:26" ht="16.5" customHeight="1">
      <c r="A299" s="665"/>
      <c r="B299" s="665"/>
      <c r="C299" s="754"/>
      <c r="D299" s="665"/>
      <c r="E299" s="698"/>
      <c r="F299" s="665"/>
      <c r="G299" s="172">
        <v>10</v>
      </c>
      <c r="H299" s="452" t="s">
        <v>15888</v>
      </c>
      <c r="I299" s="445" t="s">
        <v>15558</v>
      </c>
      <c r="J299" s="83"/>
      <c r="K299" s="442"/>
      <c r="L299" s="665"/>
      <c r="M299" s="178" t="s">
        <v>15889</v>
      </c>
      <c r="N299" s="26"/>
      <c r="O299" s="86"/>
      <c r="P299" s="86"/>
      <c r="Q299" s="86" t="s">
        <v>16447</v>
      </c>
      <c r="R299" s="86"/>
      <c r="S299" s="442"/>
      <c r="T299" s="279"/>
      <c r="U299" s="279"/>
      <c r="V299" s="279"/>
      <c r="W299" s="279"/>
      <c r="X299" s="279"/>
      <c r="Y299" s="279"/>
      <c r="Z299" s="279"/>
    </row>
    <row r="300" spans="1:26" ht="16.5" customHeight="1">
      <c r="A300" s="665"/>
      <c r="B300" s="665"/>
      <c r="C300" s="754"/>
      <c r="D300" s="665"/>
      <c r="E300" s="698"/>
      <c r="F300" s="665"/>
      <c r="G300" s="172">
        <v>11</v>
      </c>
      <c r="H300" s="449" t="s">
        <v>15562</v>
      </c>
      <c r="I300" s="271" t="s">
        <v>16422</v>
      </c>
      <c r="J300" s="83"/>
      <c r="K300" s="442"/>
      <c r="L300" s="665"/>
      <c r="M300" s="178"/>
      <c r="N300" s="26"/>
      <c r="O300" s="86"/>
      <c r="P300" s="86"/>
      <c r="Q300" s="86" t="s">
        <v>16447</v>
      </c>
      <c r="R300" s="86"/>
      <c r="S300" s="442"/>
      <c r="T300" s="279"/>
      <c r="U300" s="279"/>
      <c r="V300" s="279"/>
      <c r="W300" s="279"/>
      <c r="X300" s="279"/>
      <c r="Y300" s="279"/>
      <c r="Z300" s="279"/>
    </row>
    <row r="301" spans="1:26" ht="16.5" customHeight="1">
      <c r="A301" s="666"/>
      <c r="B301" s="666"/>
      <c r="C301" s="755"/>
      <c r="D301" s="666"/>
      <c r="E301" s="680"/>
      <c r="F301" s="666"/>
      <c r="G301" s="172">
        <v>12</v>
      </c>
      <c r="H301" s="452"/>
      <c r="I301" s="271" t="s">
        <v>15563</v>
      </c>
      <c r="J301" s="83"/>
      <c r="K301" s="442"/>
      <c r="L301" s="666"/>
      <c r="M301" s="178"/>
      <c r="N301" s="26"/>
      <c r="O301" s="86"/>
      <c r="P301" s="86"/>
      <c r="Q301" s="86" t="s">
        <v>16447</v>
      </c>
      <c r="R301" s="86"/>
      <c r="S301" s="442"/>
      <c r="T301" s="279"/>
      <c r="U301" s="279"/>
      <c r="V301" s="279"/>
      <c r="W301" s="279"/>
      <c r="X301" s="279"/>
      <c r="Y301" s="279"/>
      <c r="Z301" s="279"/>
    </row>
    <row r="302" spans="1:26" ht="16.5" customHeight="1">
      <c r="A302" s="735" t="s">
        <v>16494</v>
      </c>
      <c r="B302" s="735" t="s">
        <v>16495</v>
      </c>
      <c r="C302" s="757" t="s">
        <v>16496</v>
      </c>
      <c r="D302" s="735" t="s">
        <v>5014</v>
      </c>
      <c r="E302" s="818" t="s">
        <v>16498</v>
      </c>
      <c r="F302" s="740" t="s">
        <v>15548</v>
      </c>
      <c r="G302" s="172">
        <v>1</v>
      </c>
      <c r="H302" s="441" t="s">
        <v>15550</v>
      </c>
      <c r="I302" s="456"/>
      <c r="J302" s="83"/>
      <c r="K302" s="442"/>
      <c r="L302" s="734"/>
      <c r="M302" s="178"/>
      <c r="N302" s="26"/>
      <c r="O302" s="86"/>
      <c r="P302" s="86"/>
      <c r="Q302" s="86" t="s">
        <v>16494</v>
      </c>
      <c r="R302" s="86"/>
      <c r="S302" s="442"/>
      <c r="T302" s="279"/>
      <c r="U302" s="279"/>
      <c r="V302" s="279"/>
      <c r="W302" s="279"/>
      <c r="X302" s="279"/>
      <c r="Y302" s="279"/>
      <c r="Z302" s="279"/>
    </row>
    <row r="303" spans="1:26" ht="16.5" customHeight="1">
      <c r="A303" s="665"/>
      <c r="B303" s="665"/>
      <c r="C303" s="695"/>
      <c r="D303" s="665"/>
      <c r="E303" s="698"/>
      <c r="F303" s="665"/>
      <c r="G303" s="172">
        <v>2</v>
      </c>
      <c r="H303" s="452" t="s">
        <v>15984</v>
      </c>
      <c r="I303" s="271" t="s">
        <v>15985</v>
      </c>
      <c r="J303" s="83"/>
      <c r="K303" s="442"/>
      <c r="L303" s="665"/>
      <c r="M303" s="178" t="s">
        <v>15556</v>
      </c>
      <c r="N303" s="26"/>
      <c r="O303" s="86"/>
      <c r="P303" s="86"/>
      <c r="Q303" s="86" t="s">
        <v>16494</v>
      </c>
      <c r="R303" s="86"/>
      <c r="S303" s="442"/>
      <c r="T303" s="279"/>
      <c r="U303" s="279"/>
      <c r="V303" s="279"/>
      <c r="W303" s="279"/>
      <c r="X303" s="279"/>
      <c r="Y303" s="279"/>
      <c r="Z303" s="279"/>
    </row>
    <row r="304" spans="1:26" ht="16.5" customHeight="1">
      <c r="A304" s="665"/>
      <c r="B304" s="665"/>
      <c r="C304" s="695"/>
      <c r="D304" s="665"/>
      <c r="E304" s="698"/>
      <c r="F304" s="665"/>
      <c r="G304" s="172">
        <v>3</v>
      </c>
      <c r="H304" s="449" t="s">
        <v>16412</v>
      </c>
      <c r="I304" s="271" t="s">
        <v>16413</v>
      </c>
      <c r="J304" s="83"/>
      <c r="K304" s="442"/>
      <c r="L304" s="665"/>
      <c r="M304" s="178"/>
      <c r="N304" s="26"/>
      <c r="O304" s="86"/>
      <c r="P304" s="86"/>
      <c r="Q304" s="86" t="s">
        <v>16494</v>
      </c>
      <c r="R304" s="86"/>
      <c r="S304" s="442"/>
      <c r="T304" s="279"/>
      <c r="U304" s="279"/>
      <c r="V304" s="279"/>
      <c r="W304" s="279"/>
      <c r="X304" s="279"/>
      <c r="Y304" s="279"/>
      <c r="Z304" s="279"/>
    </row>
    <row r="305" spans="1:26" ht="16.5" customHeight="1">
      <c r="A305" s="665"/>
      <c r="B305" s="665"/>
      <c r="C305" s="695"/>
      <c r="D305" s="665"/>
      <c r="E305" s="698"/>
      <c r="F305" s="665"/>
      <c r="G305" s="172">
        <v>4</v>
      </c>
      <c r="H305" s="444" t="s">
        <v>15090</v>
      </c>
      <c r="I305" s="2"/>
      <c r="J305" s="83"/>
      <c r="K305" s="442"/>
      <c r="L305" s="665"/>
      <c r="M305" s="178"/>
      <c r="N305" s="26"/>
      <c r="O305" s="86"/>
      <c r="P305" s="86"/>
      <c r="Q305" s="86" t="s">
        <v>16494</v>
      </c>
      <c r="R305" s="86"/>
      <c r="S305" s="442"/>
      <c r="T305" s="279"/>
      <c r="U305" s="279"/>
      <c r="V305" s="279"/>
      <c r="W305" s="279"/>
      <c r="X305" s="279"/>
      <c r="Y305" s="279"/>
      <c r="Z305" s="279"/>
    </row>
    <row r="306" spans="1:26" ht="16.5" customHeight="1">
      <c r="A306" s="665"/>
      <c r="B306" s="665"/>
      <c r="C306" s="695"/>
      <c r="D306" s="665"/>
      <c r="E306" s="698"/>
      <c r="F306" s="665"/>
      <c r="G306" s="172">
        <v>5</v>
      </c>
      <c r="H306" s="444" t="s">
        <v>13108</v>
      </c>
      <c r="I306" s="2" t="s">
        <v>14730</v>
      </c>
      <c r="J306" s="83"/>
      <c r="K306" s="442"/>
      <c r="L306" s="665"/>
      <c r="M306" s="178"/>
      <c r="N306" s="26"/>
      <c r="O306" s="86"/>
      <c r="P306" s="86"/>
      <c r="Q306" s="86" t="s">
        <v>16494</v>
      </c>
      <c r="R306" s="86"/>
      <c r="S306" s="442"/>
      <c r="T306" s="279"/>
      <c r="U306" s="279"/>
      <c r="V306" s="279"/>
      <c r="W306" s="279"/>
      <c r="X306" s="279"/>
      <c r="Y306" s="279"/>
      <c r="Z306" s="279"/>
    </row>
    <row r="307" spans="1:26" ht="16.5" customHeight="1">
      <c r="A307" s="665"/>
      <c r="B307" s="665"/>
      <c r="C307" s="695"/>
      <c r="D307" s="665"/>
      <c r="E307" s="698"/>
      <c r="F307" s="665"/>
      <c r="G307" s="172">
        <v>6</v>
      </c>
      <c r="H307" s="444" t="s">
        <v>16469</v>
      </c>
      <c r="I307" s="2" t="s">
        <v>16471</v>
      </c>
      <c r="J307" s="83"/>
      <c r="K307" s="442"/>
      <c r="L307" s="665"/>
      <c r="M307" s="178"/>
      <c r="N307" s="26"/>
      <c r="O307" s="86"/>
      <c r="P307" s="86"/>
      <c r="Q307" s="86" t="s">
        <v>16494</v>
      </c>
      <c r="R307" s="86"/>
      <c r="S307" s="442"/>
      <c r="T307" s="279"/>
      <c r="U307" s="279"/>
      <c r="V307" s="279"/>
      <c r="W307" s="279"/>
      <c r="X307" s="279"/>
      <c r="Y307" s="279"/>
      <c r="Z307" s="279"/>
    </row>
    <row r="308" spans="1:26" ht="16.5" customHeight="1">
      <c r="A308" s="665"/>
      <c r="B308" s="665"/>
      <c r="C308" s="695"/>
      <c r="D308" s="665"/>
      <c r="E308" s="698"/>
      <c r="F308" s="665"/>
      <c r="G308" s="172">
        <v>7</v>
      </c>
      <c r="H308" s="444" t="s">
        <v>16450</v>
      </c>
      <c r="I308" s="2" t="s">
        <v>16476</v>
      </c>
      <c r="J308" s="83"/>
      <c r="K308" s="442"/>
      <c r="L308" s="665"/>
      <c r="M308" s="178"/>
      <c r="N308" s="26"/>
      <c r="O308" s="86"/>
      <c r="P308" s="86"/>
      <c r="Q308" s="86" t="s">
        <v>16494</v>
      </c>
      <c r="R308" s="86"/>
      <c r="S308" s="442"/>
      <c r="T308" s="279"/>
      <c r="U308" s="279"/>
      <c r="V308" s="279"/>
      <c r="W308" s="279"/>
      <c r="X308" s="279"/>
      <c r="Y308" s="279"/>
      <c r="Z308" s="279"/>
    </row>
    <row r="309" spans="1:26" ht="16.5" customHeight="1">
      <c r="A309" s="665"/>
      <c r="B309" s="665"/>
      <c r="C309" s="695"/>
      <c r="D309" s="665"/>
      <c r="E309" s="698"/>
      <c r="F309" s="665"/>
      <c r="G309" s="172">
        <v>8</v>
      </c>
      <c r="H309" s="444" t="s">
        <v>15098</v>
      </c>
      <c r="I309" s="2"/>
      <c r="J309" s="83"/>
      <c r="K309" s="442"/>
      <c r="L309" s="665"/>
      <c r="M309" s="178"/>
      <c r="N309" s="26"/>
      <c r="O309" s="86"/>
      <c r="P309" s="86"/>
      <c r="Q309" s="86" t="s">
        <v>16494</v>
      </c>
      <c r="R309" s="86"/>
      <c r="S309" s="442"/>
      <c r="T309" s="279"/>
      <c r="U309" s="279"/>
      <c r="V309" s="279"/>
      <c r="W309" s="279"/>
      <c r="X309" s="279"/>
      <c r="Y309" s="279"/>
      <c r="Z309" s="279"/>
    </row>
    <row r="310" spans="1:26" ht="16.5" customHeight="1">
      <c r="A310" s="665"/>
      <c r="B310" s="665"/>
      <c r="C310" s="695"/>
      <c r="D310" s="665"/>
      <c r="E310" s="698"/>
      <c r="F310" s="665"/>
      <c r="G310" s="172">
        <v>9</v>
      </c>
      <c r="H310" s="449" t="s">
        <v>16524</v>
      </c>
      <c r="I310" s="333" t="s">
        <v>15562</v>
      </c>
      <c r="J310" s="83"/>
      <c r="K310" s="442"/>
      <c r="L310" s="665"/>
      <c r="M310" s="178"/>
      <c r="N310" s="26"/>
      <c r="O310" s="86"/>
      <c r="P310" s="86"/>
      <c r="Q310" s="86" t="s">
        <v>16494</v>
      </c>
      <c r="R310" s="86"/>
      <c r="S310" s="442"/>
      <c r="T310" s="279"/>
      <c r="U310" s="279"/>
      <c r="V310" s="279"/>
      <c r="W310" s="279"/>
      <c r="X310" s="279"/>
      <c r="Y310" s="279"/>
      <c r="Z310" s="279"/>
    </row>
    <row r="311" spans="1:26" ht="16.5" customHeight="1">
      <c r="A311" s="665"/>
      <c r="B311" s="665"/>
      <c r="C311" s="695"/>
      <c r="D311" s="665"/>
      <c r="E311" s="698"/>
      <c r="F311" s="665"/>
      <c r="G311" s="172">
        <v>10</v>
      </c>
      <c r="H311" s="452" t="s">
        <v>15884</v>
      </c>
      <c r="I311" s="453" t="s">
        <v>16158</v>
      </c>
      <c r="J311" s="83"/>
      <c r="K311" s="442"/>
      <c r="L311" s="665"/>
      <c r="M311" s="454" t="s">
        <v>15887</v>
      </c>
      <c r="N311" s="26"/>
      <c r="O311" s="86"/>
      <c r="P311" s="86"/>
      <c r="Q311" s="86" t="s">
        <v>16494</v>
      </c>
      <c r="R311" s="86"/>
      <c r="S311" s="442"/>
      <c r="T311" s="279"/>
      <c r="U311" s="279"/>
      <c r="V311" s="279"/>
      <c r="W311" s="279"/>
      <c r="X311" s="279"/>
      <c r="Y311" s="279"/>
      <c r="Z311" s="279"/>
    </row>
    <row r="312" spans="1:26" ht="16.5" customHeight="1">
      <c r="A312" s="665"/>
      <c r="B312" s="665"/>
      <c r="C312" s="695"/>
      <c r="D312" s="665"/>
      <c r="E312" s="698"/>
      <c r="F312" s="665"/>
      <c r="G312" s="172">
        <v>11</v>
      </c>
      <c r="H312" s="452" t="s">
        <v>15888</v>
      </c>
      <c r="I312" s="445" t="s">
        <v>15558</v>
      </c>
      <c r="J312" s="83"/>
      <c r="K312" s="442"/>
      <c r="L312" s="665"/>
      <c r="M312" s="178" t="s">
        <v>15889</v>
      </c>
      <c r="N312" s="26"/>
      <c r="O312" s="86"/>
      <c r="P312" s="86"/>
      <c r="Q312" s="86" t="s">
        <v>16494</v>
      </c>
      <c r="R312" s="86"/>
      <c r="S312" s="442"/>
      <c r="T312" s="279"/>
      <c r="U312" s="279"/>
      <c r="V312" s="279"/>
      <c r="W312" s="279"/>
      <c r="X312" s="279"/>
      <c r="Y312" s="279"/>
      <c r="Z312" s="279"/>
    </row>
    <row r="313" spans="1:26" ht="16.5" customHeight="1">
      <c r="A313" s="665"/>
      <c r="B313" s="665"/>
      <c r="C313" s="695"/>
      <c r="D313" s="665"/>
      <c r="E313" s="698"/>
      <c r="F313" s="665"/>
      <c r="G313" s="172">
        <v>12</v>
      </c>
      <c r="H313" s="449" t="s">
        <v>15562</v>
      </c>
      <c r="I313" s="271" t="s">
        <v>16422</v>
      </c>
      <c r="J313" s="83"/>
      <c r="K313" s="442"/>
      <c r="L313" s="665"/>
      <c r="M313" s="178"/>
      <c r="N313" s="26"/>
      <c r="O313" s="86"/>
      <c r="P313" s="86"/>
      <c r="Q313" s="86" t="s">
        <v>16494</v>
      </c>
      <c r="R313" s="86"/>
      <c r="S313" s="442"/>
      <c r="T313" s="279"/>
      <c r="U313" s="279"/>
      <c r="V313" s="279"/>
      <c r="W313" s="279"/>
      <c r="X313" s="279"/>
      <c r="Y313" s="279"/>
      <c r="Z313" s="279"/>
    </row>
    <row r="314" spans="1:26" ht="16.5" customHeight="1">
      <c r="A314" s="666"/>
      <c r="B314" s="666"/>
      <c r="C314" s="682"/>
      <c r="D314" s="666"/>
      <c r="E314" s="680"/>
      <c r="F314" s="666"/>
      <c r="G314" s="172">
        <v>13</v>
      </c>
      <c r="H314" s="452"/>
      <c r="I314" s="271" t="s">
        <v>15563</v>
      </c>
      <c r="J314" s="83"/>
      <c r="K314" s="442"/>
      <c r="L314" s="666"/>
      <c r="M314" s="178"/>
      <c r="N314" s="26"/>
      <c r="O314" s="86"/>
      <c r="P314" s="86"/>
      <c r="Q314" s="86" t="s">
        <v>16494</v>
      </c>
      <c r="R314" s="86"/>
      <c r="S314" s="442"/>
      <c r="T314" s="279"/>
      <c r="U314" s="279"/>
      <c r="V314" s="279"/>
      <c r="W314" s="279"/>
      <c r="X314" s="279"/>
      <c r="Y314" s="279"/>
      <c r="Z314" s="279"/>
    </row>
    <row r="315" spans="1:26" ht="16.5" customHeight="1">
      <c r="A315" s="735" t="s">
        <v>16540</v>
      </c>
      <c r="B315" s="735" t="s">
        <v>16542</v>
      </c>
      <c r="C315" s="757" t="s">
        <v>16543</v>
      </c>
      <c r="D315" s="735" t="s">
        <v>5014</v>
      </c>
      <c r="E315" s="818" t="s">
        <v>16546</v>
      </c>
      <c r="F315" s="740" t="s">
        <v>15548</v>
      </c>
      <c r="G315" s="172">
        <v>1</v>
      </c>
      <c r="H315" s="441" t="s">
        <v>16548</v>
      </c>
      <c r="I315" s="456"/>
      <c r="J315" s="83"/>
      <c r="K315" s="442"/>
      <c r="L315" s="734"/>
      <c r="M315" s="84"/>
      <c r="N315" s="26"/>
      <c r="O315" s="86"/>
      <c r="P315" s="86"/>
      <c r="Q315" s="86" t="s">
        <v>16540</v>
      </c>
      <c r="R315" s="86"/>
      <c r="S315" s="442"/>
      <c r="T315" s="279"/>
      <c r="U315" s="279"/>
      <c r="V315" s="279"/>
      <c r="W315" s="279"/>
      <c r="X315" s="279"/>
      <c r="Y315" s="279"/>
      <c r="Z315" s="279"/>
    </row>
    <row r="316" spans="1:26" ht="16.5" customHeight="1">
      <c r="A316" s="665"/>
      <c r="B316" s="665"/>
      <c r="C316" s="695"/>
      <c r="D316" s="665"/>
      <c r="E316" s="698"/>
      <c r="F316" s="665"/>
      <c r="G316" s="172">
        <v>2</v>
      </c>
      <c r="H316" s="452" t="s">
        <v>15984</v>
      </c>
      <c r="I316" s="271" t="s">
        <v>15985</v>
      </c>
      <c r="J316" s="83"/>
      <c r="K316" s="442"/>
      <c r="L316" s="665"/>
      <c r="M316" s="178" t="s">
        <v>15556</v>
      </c>
      <c r="N316" s="26"/>
      <c r="O316" s="86"/>
      <c r="P316" s="86"/>
      <c r="Q316" s="86" t="s">
        <v>16540</v>
      </c>
      <c r="R316" s="86"/>
      <c r="S316" s="442"/>
      <c r="T316" s="279"/>
      <c r="U316" s="279"/>
      <c r="V316" s="279"/>
      <c r="W316" s="279"/>
      <c r="X316" s="279"/>
      <c r="Y316" s="279"/>
      <c r="Z316" s="279"/>
    </row>
    <row r="317" spans="1:26" ht="16.5" customHeight="1">
      <c r="A317" s="665"/>
      <c r="B317" s="665"/>
      <c r="C317" s="695"/>
      <c r="D317" s="665"/>
      <c r="E317" s="698"/>
      <c r="F317" s="665"/>
      <c r="G317" s="172">
        <v>3</v>
      </c>
      <c r="H317" s="449" t="s">
        <v>16412</v>
      </c>
      <c r="I317" s="271" t="s">
        <v>16413</v>
      </c>
      <c r="J317" s="83"/>
      <c r="K317" s="442"/>
      <c r="L317" s="665"/>
      <c r="M317" s="83"/>
      <c r="N317" s="26"/>
      <c r="O317" s="86"/>
      <c r="P317" s="86"/>
      <c r="Q317" s="86" t="s">
        <v>16540</v>
      </c>
      <c r="R317" s="86"/>
      <c r="S317" s="442"/>
      <c r="T317" s="279"/>
      <c r="U317" s="279"/>
      <c r="V317" s="279"/>
      <c r="W317" s="279"/>
      <c r="X317" s="279"/>
      <c r="Y317" s="279"/>
      <c r="Z317" s="279"/>
    </row>
    <row r="318" spans="1:26" ht="16.5" customHeight="1">
      <c r="A318" s="665"/>
      <c r="B318" s="665"/>
      <c r="C318" s="695"/>
      <c r="D318" s="665"/>
      <c r="E318" s="698"/>
      <c r="F318" s="665"/>
      <c r="G318" s="172">
        <v>4</v>
      </c>
      <c r="H318" s="444" t="s">
        <v>16558</v>
      </c>
      <c r="I318" s="2"/>
      <c r="J318" s="83"/>
      <c r="K318" s="442"/>
      <c r="L318" s="665"/>
      <c r="M318" s="86"/>
      <c r="N318" s="26"/>
      <c r="O318" s="86"/>
      <c r="P318" s="86"/>
      <c r="Q318" s="86" t="s">
        <v>16540</v>
      </c>
      <c r="R318" s="86"/>
      <c r="S318" s="442"/>
      <c r="T318" s="279"/>
      <c r="U318" s="279"/>
      <c r="V318" s="279"/>
      <c r="W318" s="279"/>
      <c r="X318" s="279"/>
      <c r="Y318" s="279"/>
      <c r="Z318" s="279"/>
    </row>
    <row r="319" spans="1:26" ht="16.5" customHeight="1">
      <c r="A319" s="665"/>
      <c r="B319" s="665"/>
      <c r="C319" s="695"/>
      <c r="D319" s="665"/>
      <c r="E319" s="698"/>
      <c r="F319" s="665"/>
      <c r="G319" s="172">
        <v>5</v>
      </c>
      <c r="H319" s="452" t="s">
        <v>15884</v>
      </c>
      <c r="I319" s="453" t="s">
        <v>16158</v>
      </c>
      <c r="J319" s="83"/>
      <c r="K319" s="442"/>
      <c r="L319" s="665"/>
      <c r="M319" s="454" t="s">
        <v>15887</v>
      </c>
      <c r="N319" s="26"/>
      <c r="O319" s="86"/>
      <c r="P319" s="86"/>
      <c r="Q319" s="86" t="s">
        <v>16540</v>
      </c>
      <c r="R319" s="86"/>
      <c r="S319" s="442"/>
      <c r="T319" s="279"/>
      <c r="U319" s="279"/>
      <c r="V319" s="279"/>
      <c r="W319" s="279"/>
      <c r="X319" s="279"/>
      <c r="Y319" s="279"/>
      <c r="Z319" s="279"/>
    </row>
    <row r="320" spans="1:26" ht="16.5" customHeight="1">
      <c r="A320" s="665"/>
      <c r="B320" s="665"/>
      <c r="C320" s="695"/>
      <c r="D320" s="665"/>
      <c r="E320" s="698"/>
      <c r="F320" s="665"/>
      <c r="G320" s="172">
        <v>6</v>
      </c>
      <c r="H320" s="452" t="s">
        <v>15888</v>
      </c>
      <c r="I320" s="445" t="s">
        <v>15558</v>
      </c>
      <c r="J320" s="83"/>
      <c r="K320" s="442"/>
      <c r="L320" s="665"/>
      <c r="M320" s="178" t="s">
        <v>15889</v>
      </c>
      <c r="N320" s="26"/>
      <c r="O320" s="86"/>
      <c r="P320" s="86"/>
      <c r="Q320" s="86" t="s">
        <v>16540</v>
      </c>
      <c r="R320" s="86"/>
      <c r="S320" s="442"/>
      <c r="T320" s="279"/>
      <c r="U320" s="279"/>
      <c r="V320" s="279"/>
      <c r="W320" s="279"/>
      <c r="X320" s="279"/>
      <c r="Y320" s="279"/>
      <c r="Z320" s="279"/>
    </row>
    <row r="321" spans="1:26" ht="16.5" customHeight="1">
      <c r="A321" s="665"/>
      <c r="B321" s="665"/>
      <c r="C321" s="695"/>
      <c r="D321" s="665"/>
      <c r="E321" s="698"/>
      <c r="F321" s="665"/>
      <c r="G321" s="172">
        <v>7</v>
      </c>
      <c r="H321" s="449" t="s">
        <v>15562</v>
      </c>
      <c r="I321" s="271" t="s">
        <v>16422</v>
      </c>
      <c r="J321" s="83"/>
      <c r="K321" s="442"/>
      <c r="L321" s="665"/>
      <c r="M321" s="83"/>
      <c r="N321" s="26"/>
      <c r="O321" s="86"/>
      <c r="P321" s="86"/>
      <c r="Q321" s="86" t="s">
        <v>16540</v>
      </c>
      <c r="R321" s="86"/>
      <c r="S321" s="442"/>
      <c r="T321" s="279"/>
      <c r="U321" s="279"/>
      <c r="V321" s="279"/>
      <c r="W321" s="279"/>
      <c r="X321" s="279"/>
      <c r="Y321" s="279"/>
      <c r="Z321" s="279"/>
    </row>
    <row r="322" spans="1:26" ht="16.5" customHeight="1">
      <c r="A322" s="666"/>
      <c r="B322" s="666"/>
      <c r="C322" s="682"/>
      <c r="D322" s="666"/>
      <c r="E322" s="680"/>
      <c r="F322" s="666"/>
      <c r="G322" s="172">
        <v>8</v>
      </c>
      <c r="H322" s="452"/>
      <c r="I322" s="271" t="s">
        <v>15563</v>
      </c>
      <c r="J322" s="83"/>
      <c r="K322" s="442"/>
      <c r="L322" s="666"/>
      <c r="M322" s="83"/>
      <c r="N322" s="26"/>
      <c r="O322" s="86"/>
      <c r="P322" s="86"/>
      <c r="Q322" s="86" t="s">
        <v>16540</v>
      </c>
      <c r="R322" s="86"/>
      <c r="S322" s="442"/>
      <c r="T322" s="279"/>
      <c r="U322" s="279"/>
      <c r="V322" s="279"/>
      <c r="W322" s="279"/>
      <c r="X322" s="279"/>
      <c r="Y322" s="279"/>
      <c r="Z322" s="279"/>
    </row>
    <row r="323" spans="1:26" ht="16.5" customHeight="1">
      <c r="A323" s="735" t="s">
        <v>16583</v>
      </c>
      <c r="B323" s="735" t="s">
        <v>16584</v>
      </c>
      <c r="C323" s="757" t="s">
        <v>16585</v>
      </c>
      <c r="D323" s="735" t="s">
        <v>5014</v>
      </c>
      <c r="E323" s="818" t="s">
        <v>16587</v>
      </c>
      <c r="F323" s="740" t="s">
        <v>15548</v>
      </c>
      <c r="G323" s="172">
        <v>1</v>
      </c>
      <c r="H323" s="441" t="s">
        <v>16548</v>
      </c>
      <c r="I323" s="456"/>
      <c r="J323" s="83"/>
      <c r="K323" s="442"/>
      <c r="L323" s="734"/>
      <c r="M323" s="84"/>
      <c r="N323" s="26"/>
      <c r="O323" s="86"/>
      <c r="P323" s="86"/>
      <c r="Q323" s="86" t="s">
        <v>16583</v>
      </c>
      <c r="R323" s="86"/>
      <c r="S323" s="442"/>
      <c r="T323" s="279"/>
      <c r="U323" s="279"/>
      <c r="V323" s="279"/>
      <c r="W323" s="279"/>
      <c r="X323" s="279"/>
      <c r="Y323" s="279"/>
      <c r="Z323" s="279"/>
    </row>
    <row r="324" spans="1:26" ht="16.5" customHeight="1">
      <c r="A324" s="665"/>
      <c r="B324" s="665"/>
      <c r="C324" s="695"/>
      <c r="D324" s="665"/>
      <c r="E324" s="698"/>
      <c r="F324" s="665"/>
      <c r="G324" s="172">
        <v>2</v>
      </c>
      <c r="H324" s="452" t="s">
        <v>15984</v>
      </c>
      <c r="I324" s="271" t="s">
        <v>15985</v>
      </c>
      <c r="J324" s="83"/>
      <c r="K324" s="442"/>
      <c r="L324" s="665"/>
      <c r="M324" s="178" t="s">
        <v>15556</v>
      </c>
      <c r="N324" s="26"/>
      <c r="O324" s="86"/>
      <c r="P324" s="86"/>
      <c r="Q324" s="86" t="s">
        <v>16583</v>
      </c>
      <c r="R324" s="86"/>
      <c r="S324" s="442"/>
      <c r="T324" s="279"/>
      <c r="U324" s="279"/>
      <c r="V324" s="279"/>
      <c r="W324" s="279"/>
      <c r="X324" s="279"/>
      <c r="Y324" s="279"/>
      <c r="Z324" s="279"/>
    </row>
    <row r="325" spans="1:26" ht="16.5" customHeight="1">
      <c r="A325" s="665"/>
      <c r="B325" s="665"/>
      <c r="C325" s="695"/>
      <c r="D325" s="665"/>
      <c r="E325" s="698"/>
      <c r="F325" s="665"/>
      <c r="G325" s="172">
        <v>3</v>
      </c>
      <c r="H325" s="449" t="s">
        <v>16594</v>
      </c>
      <c r="I325" s="271" t="s">
        <v>16597</v>
      </c>
      <c r="J325" s="83"/>
      <c r="K325" s="442"/>
      <c r="L325" s="665"/>
      <c r="M325" s="83"/>
      <c r="N325" s="26"/>
      <c r="O325" s="86"/>
      <c r="P325" s="86"/>
      <c r="Q325" s="86" t="s">
        <v>16583</v>
      </c>
      <c r="R325" s="86"/>
      <c r="S325" s="442"/>
      <c r="T325" s="279"/>
      <c r="U325" s="279"/>
      <c r="V325" s="279"/>
      <c r="W325" s="279"/>
      <c r="X325" s="279"/>
      <c r="Y325" s="279"/>
      <c r="Z325" s="279"/>
    </row>
    <row r="326" spans="1:26" ht="16.5" customHeight="1">
      <c r="A326" s="665"/>
      <c r="B326" s="665"/>
      <c r="C326" s="695"/>
      <c r="D326" s="665"/>
      <c r="E326" s="698"/>
      <c r="F326" s="665"/>
      <c r="G326" s="172">
        <v>4</v>
      </c>
      <c r="H326" s="452" t="s">
        <v>15884</v>
      </c>
      <c r="I326" s="453" t="s">
        <v>15886</v>
      </c>
      <c r="J326" s="83"/>
      <c r="K326" s="442"/>
      <c r="L326" s="665"/>
      <c r="M326" s="454" t="s">
        <v>15887</v>
      </c>
      <c r="N326" s="26"/>
      <c r="O326" s="86"/>
      <c r="P326" s="86"/>
      <c r="Q326" s="86" t="s">
        <v>16583</v>
      </c>
      <c r="R326" s="86"/>
      <c r="S326" s="442"/>
      <c r="T326" s="279"/>
      <c r="U326" s="279"/>
      <c r="V326" s="279"/>
      <c r="W326" s="279"/>
      <c r="X326" s="279"/>
      <c r="Y326" s="279"/>
      <c r="Z326" s="279"/>
    </row>
    <row r="327" spans="1:26" ht="16.5" customHeight="1">
      <c r="A327" s="665"/>
      <c r="B327" s="665"/>
      <c r="C327" s="695"/>
      <c r="D327" s="665"/>
      <c r="E327" s="698"/>
      <c r="F327" s="665"/>
      <c r="G327" s="172">
        <v>5</v>
      </c>
      <c r="H327" s="452" t="s">
        <v>15888</v>
      </c>
      <c r="I327" s="445" t="s">
        <v>15558</v>
      </c>
      <c r="J327" s="83"/>
      <c r="K327" s="442"/>
      <c r="L327" s="665"/>
      <c r="M327" s="178" t="s">
        <v>15889</v>
      </c>
      <c r="N327" s="26"/>
      <c r="O327" s="86"/>
      <c r="P327" s="86"/>
      <c r="Q327" s="86" t="s">
        <v>16583</v>
      </c>
      <c r="R327" s="86"/>
      <c r="S327" s="442"/>
      <c r="T327" s="279"/>
      <c r="U327" s="279"/>
      <c r="V327" s="279"/>
      <c r="W327" s="279"/>
      <c r="X327" s="279"/>
      <c r="Y327" s="279"/>
      <c r="Z327" s="279"/>
    </row>
    <row r="328" spans="1:26" ht="16.5" customHeight="1">
      <c r="A328" s="665"/>
      <c r="B328" s="665"/>
      <c r="C328" s="695"/>
      <c r="D328" s="665"/>
      <c r="E328" s="698"/>
      <c r="F328" s="665"/>
      <c r="G328" s="172">
        <v>6</v>
      </c>
      <c r="H328" s="449" t="s">
        <v>15562</v>
      </c>
      <c r="I328" s="271" t="s">
        <v>16605</v>
      </c>
      <c r="J328" s="83"/>
      <c r="K328" s="442"/>
      <c r="L328" s="665"/>
      <c r="M328" s="83"/>
      <c r="N328" s="26"/>
      <c r="O328" s="86"/>
      <c r="P328" s="86"/>
      <c r="Q328" s="86" t="s">
        <v>16583</v>
      </c>
      <c r="R328" s="86"/>
      <c r="S328" s="442"/>
      <c r="T328" s="279"/>
      <c r="U328" s="279"/>
      <c r="V328" s="279"/>
      <c r="W328" s="279"/>
      <c r="X328" s="279"/>
      <c r="Y328" s="279"/>
      <c r="Z328" s="279"/>
    </row>
    <row r="329" spans="1:26" ht="16.5" customHeight="1">
      <c r="A329" s="665"/>
      <c r="B329" s="665"/>
      <c r="C329" s="695"/>
      <c r="D329" s="665"/>
      <c r="E329" s="698"/>
      <c r="F329" s="665"/>
      <c r="G329" s="172">
        <v>7</v>
      </c>
      <c r="H329" s="444" t="s">
        <v>16607</v>
      </c>
      <c r="I329" s="445" t="s">
        <v>15558</v>
      </c>
      <c r="J329" s="83"/>
      <c r="K329" s="442"/>
      <c r="L329" s="665"/>
      <c r="M329" s="83"/>
      <c r="N329" s="26"/>
      <c r="O329" s="86"/>
      <c r="P329" s="86"/>
      <c r="Q329" s="86" t="s">
        <v>16583</v>
      </c>
      <c r="R329" s="86"/>
      <c r="S329" s="442"/>
      <c r="T329" s="279"/>
      <c r="U329" s="279"/>
      <c r="V329" s="279"/>
      <c r="W329" s="279"/>
      <c r="X329" s="279"/>
      <c r="Y329" s="279"/>
      <c r="Z329" s="279"/>
    </row>
    <row r="330" spans="1:26" ht="16.5" customHeight="1">
      <c r="A330" s="666"/>
      <c r="B330" s="666"/>
      <c r="C330" s="682"/>
      <c r="D330" s="666"/>
      <c r="E330" s="680"/>
      <c r="F330" s="666"/>
      <c r="G330" s="172">
        <v>8</v>
      </c>
      <c r="H330" s="452" t="s">
        <v>16422</v>
      </c>
      <c r="I330" s="271" t="s">
        <v>15563</v>
      </c>
      <c r="J330" s="83"/>
      <c r="K330" s="442"/>
      <c r="L330" s="666"/>
      <c r="M330" s="83"/>
      <c r="N330" s="26"/>
      <c r="O330" s="86"/>
      <c r="P330" s="86"/>
      <c r="Q330" s="86" t="s">
        <v>16583</v>
      </c>
      <c r="R330" s="86"/>
      <c r="S330" s="442"/>
      <c r="T330" s="279"/>
      <c r="U330" s="279"/>
      <c r="V330" s="279"/>
      <c r="W330" s="279"/>
      <c r="X330" s="279"/>
      <c r="Y330" s="279"/>
      <c r="Z330" s="279"/>
    </row>
    <row r="331" spans="1:26" ht="16.5" customHeight="1">
      <c r="A331" s="735" t="s">
        <v>16615</v>
      </c>
      <c r="B331" s="735" t="s">
        <v>16618</v>
      </c>
      <c r="C331" s="757" t="s">
        <v>16620</v>
      </c>
      <c r="D331" s="735" t="s">
        <v>5014</v>
      </c>
      <c r="E331" s="818" t="s">
        <v>16622</v>
      </c>
      <c r="F331" s="740" t="s">
        <v>15548</v>
      </c>
      <c r="G331" s="172">
        <v>1</v>
      </c>
      <c r="H331" s="441" t="s">
        <v>16548</v>
      </c>
      <c r="I331" s="456"/>
      <c r="J331" s="83"/>
      <c r="K331" s="442"/>
      <c r="L331" s="734"/>
      <c r="M331" s="84"/>
      <c r="N331" s="26"/>
      <c r="O331" s="86"/>
      <c r="P331" s="86"/>
      <c r="Q331" s="86" t="s">
        <v>16615</v>
      </c>
      <c r="R331" s="86"/>
      <c r="S331" s="442"/>
      <c r="T331" s="279"/>
      <c r="U331" s="279"/>
      <c r="V331" s="279"/>
      <c r="W331" s="279"/>
      <c r="X331" s="279"/>
      <c r="Y331" s="279"/>
      <c r="Z331" s="279"/>
    </row>
    <row r="332" spans="1:26" ht="16.5" customHeight="1">
      <c r="A332" s="665"/>
      <c r="B332" s="665"/>
      <c r="C332" s="695"/>
      <c r="D332" s="665"/>
      <c r="E332" s="698"/>
      <c r="F332" s="665"/>
      <c r="G332" s="172">
        <v>2</v>
      </c>
      <c r="H332" s="452" t="s">
        <v>15984</v>
      </c>
      <c r="I332" s="271" t="s">
        <v>15985</v>
      </c>
      <c r="J332" s="83"/>
      <c r="K332" s="442"/>
      <c r="L332" s="665"/>
      <c r="M332" s="178" t="s">
        <v>15556</v>
      </c>
      <c r="N332" s="26"/>
      <c r="O332" s="86"/>
      <c r="P332" s="86"/>
      <c r="Q332" s="86" t="s">
        <v>16615</v>
      </c>
      <c r="R332" s="86"/>
      <c r="S332" s="442"/>
      <c r="T332" s="279"/>
      <c r="U332" s="279"/>
      <c r="V332" s="279"/>
      <c r="W332" s="279"/>
      <c r="X332" s="279"/>
      <c r="Y332" s="279"/>
      <c r="Z332" s="279"/>
    </row>
    <row r="333" spans="1:26" ht="16.5" customHeight="1">
      <c r="A333" s="665"/>
      <c r="B333" s="665"/>
      <c r="C333" s="695"/>
      <c r="D333" s="665"/>
      <c r="E333" s="698"/>
      <c r="F333" s="665"/>
      <c r="G333" s="172">
        <v>3</v>
      </c>
      <c r="H333" s="449" t="s">
        <v>16594</v>
      </c>
      <c r="I333" s="271" t="s">
        <v>16597</v>
      </c>
      <c r="J333" s="83"/>
      <c r="K333" s="442"/>
      <c r="L333" s="665"/>
      <c r="M333" s="83"/>
      <c r="N333" s="26"/>
      <c r="O333" s="86"/>
      <c r="P333" s="86"/>
      <c r="Q333" s="86" t="s">
        <v>16615</v>
      </c>
      <c r="R333" s="86"/>
      <c r="S333" s="442"/>
      <c r="T333" s="279"/>
      <c r="U333" s="279"/>
      <c r="V333" s="279"/>
      <c r="W333" s="279"/>
      <c r="X333" s="279"/>
      <c r="Y333" s="279"/>
      <c r="Z333" s="279"/>
    </row>
    <row r="334" spans="1:26" ht="16.5" customHeight="1">
      <c r="A334" s="665"/>
      <c r="B334" s="665"/>
      <c r="C334" s="695"/>
      <c r="D334" s="665"/>
      <c r="E334" s="698"/>
      <c r="F334" s="665"/>
      <c r="G334" s="172">
        <v>4</v>
      </c>
      <c r="H334" s="452" t="s">
        <v>15884</v>
      </c>
      <c r="I334" s="453" t="s">
        <v>15886</v>
      </c>
      <c r="J334" s="83"/>
      <c r="K334" s="442"/>
      <c r="L334" s="665"/>
      <c r="M334" s="454" t="s">
        <v>15887</v>
      </c>
      <c r="N334" s="26"/>
      <c r="O334" s="86"/>
      <c r="P334" s="86"/>
      <c r="Q334" s="86" t="s">
        <v>16615</v>
      </c>
      <c r="R334" s="86"/>
      <c r="S334" s="442"/>
      <c r="T334" s="279"/>
      <c r="U334" s="279"/>
      <c r="V334" s="279"/>
      <c r="W334" s="279"/>
      <c r="X334" s="279"/>
      <c r="Y334" s="279"/>
      <c r="Z334" s="279"/>
    </row>
    <row r="335" spans="1:26" ht="16.5" customHeight="1">
      <c r="A335" s="665"/>
      <c r="B335" s="665"/>
      <c r="C335" s="695"/>
      <c r="D335" s="665"/>
      <c r="E335" s="698"/>
      <c r="F335" s="665"/>
      <c r="G335" s="172">
        <v>5</v>
      </c>
      <c r="H335" s="452" t="s">
        <v>15888</v>
      </c>
      <c r="I335" s="445" t="s">
        <v>15558</v>
      </c>
      <c r="J335" s="83"/>
      <c r="K335" s="442"/>
      <c r="L335" s="665"/>
      <c r="M335" s="178" t="s">
        <v>15889</v>
      </c>
      <c r="N335" s="26"/>
      <c r="O335" s="86"/>
      <c r="P335" s="86"/>
      <c r="Q335" s="86" t="s">
        <v>16615</v>
      </c>
      <c r="R335" s="86"/>
      <c r="S335" s="442"/>
      <c r="T335" s="279"/>
      <c r="U335" s="279"/>
      <c r="V335" s="279"/>
      <c r="W335" s="279"/>
      <c r="X335" s="279"/>
      <c r="Y335" s="279"/>
      <c r="Z335" s="279"/>
    </row>
    <row r="336" spans="1:26" ht="16.5" customHeight="1">
      <c r="A336" s="665"/>
      <c r="B336" s="665"/>
      <c r="C336" s="695"/>
      <c r="D336" s="665"/>
      <c r="E336" s="698"/>
      <c r="F336" s="665"/>
      <c r="G336" s="172">
        <v>6</v>
      </c>
      <c r="H336" s="449" t="s">
        <v>15562</v>
      </c>
      <c r="I336" s="271" t="s">
        <v>15890</v>
      </c>
      <c r="J336" s="83"/>
      <c r="K336" s="442"/>
      <c r="L336" s="665"/>
      <c r="M336" s="83"/>
      <c r="N336" s="26"/>
      <c r="O336" s="86"/>
      <c r="P336" s="86"/>
      <c r="Q336" s="86" t="s">
        <v>16615</v>
      </c>
      <c r="R336" s="86"/>
      <c r="S336" s="442"/>
      <c r="T336" s="279"/>
      <c r="U336" s="279"/>
      <c r="V336" s="279"/>
      <c r="W336" s="279"/>
      <c r="X336" s="279"/>
      <c r="Y336" s="279"/>
      <c r="Z336" s="279"/>
    </row>
    <row r="337" spans="1:26" ht="16.5" customHeight="1">
      <c r="A337" s="665"/>
      <c r="B337" s="665"/>
      <c r="C337" s="695"/>
      <c r="D337" s="665"/>
      <c r="E337" s="698"/>
      <c r="F337" s="665"/>
      <c r="G337" s="172">
        <v>7</v>
      </c>
      <c r="H337" s="444" t="s">
        <v>16607</v>
      </c>
      <c r="I337" s="2" t="s">
        <v>16647</v>
      </c>
      <c r="J337" s="83"/>
      <c r="K337" s="442"/>
      <c r="L337" s="665"/>
      <c r="M337" s="83"/>
      <c r="N337" s="26"/>
      <c r="O337" s="86"/>
      <c r="P337" s="86"/>
      <c r="Q337" s="86" t="s">
        <v>16615</v>
      </c>
      <c r="R337" s="86"/>
      <c r="S337" s="442"/>
      <c r="T337" s="279"/>
      <c r="U337" s="279"/>
      <c r="V337" s="279"/>
      <c r="W337" s="279"/>
      <c r="X337" s="279"/>
      <c r="Y337" s="279"/>
      <c r="Z337" s="279"/>
    </row>
    <row r="338" spans="1:26" ht="16.5" customHeight="1">
      <c r="A338" s="665"/>
      <c r="B338" s="665"/>
      <c r="C338" s="695"/>
      <c r="D338" s="665"/>
      <c r="E338" s="698"/>
      <c r="F338" s="665"/>
      <c r="G338" s="172">
        <v>8</v>
      </c>
      <c r="H338" s="444" t="s">
        <v>16607</v>
      </c>
      <c r="I338" s="2" t="s">
        <v>16647</v>
      </c>
      <c r="J338" s="83"/>
      <c r="K338" s="442"/>
      <c r="L338" s="665"/>
      <c r="M338" s="83"/>
      <c r="N338" s="26"/>
      <c r="O338" s="86"/>
      <c r="P338" s="86"/>
      <c r="Q338" s="86" t="s">
        <v>16615</v>
      </c>
      <c r="R338" s="86"/>
      <c r="S338" s="442"/>
      <c r="T338" s="279"/>
      <c r="U338" s="279"/>
      <c r="V338" s="279"/>
      <c r="W338" s="279"/>
      <c r="X338" s="279"/>
      <c r="Y338" s="279"/>
      <c r="Z338" s="279"/>
    </row>
    <row r="339" spans="1:26" ht="16.5" customHeight="1">
      <c r="A339" s="665"/>
      <c r="B339" s="665"/>
      <c r="C339" s="695"/>
      <c r="D339" s="665"/>
      <c r="E339" s="698"/>
      <c r="F339" s="665"/>
      <c r="G339" s="172">
        <v>9</v>
      </c>
      <c r="H339" s="444" t="s">
        <v>16607</v>
      </c>
      <c r="I339" s="2" t="s">
        <v>16647</v>
      </c>
      <c r="J339" s="83"/>
      <c r="K339" s="442"/>
      <c r="L339" s="665"/>
      <c r="M339" s="83"/>
      <c r="N339" s="26"/>
      <c r="O339" s="86"/>
      <c r="P339" s="86"/>
      <c r="Q339" s="86" t="s">
        <v>16615</v>
      </c>
      <c r="R339" s="86"/>
      <c r="S339" s="442"/>
      <c r="T339" s="279"/>
      <c r="U339" s="279"/>
      <c r="V339" s="279"/>
      <c r="W339" s="279"/>
      <c r="X339" s="279"/>
      <c r="Y339" s="279"/>
      <c r="Z339" s="279"/>
    </row>
    <row r="340" spans="1:26" ht="16.5" customHeight="1">
      <c r="A340" s="665"/>
      <c r="B340" s="665"/>
      <c r="C340" s="695"/>
      <c r="D340" s="665"/>
      <c r="E340" s="698"/>
      <c r="F340" s="665"/>
      <c r="G340" s="172">
        <v>10</v>
      </c>
      <c r="H340" s="444" t="s">
        <v>16607</v>
      </c>
      <c r="I340" s="2" t="s">
        <v>16647</v>
      </c>
      <c r="J340" s="83"/>
      <c r="K340" s="442"/>
      <c r="L340" s="665"/>
      <c r="M340" s="83"/>
      <c r="N340" s="26"/>
      <c r="O340" s="86"/>
      <c r="P340" s="86"/>
      <c r="Q340" s="86" t="s">
        <v>16615</v>
      </c>
      <c r="R340" s="86"/>
      <c r="S340" s="442"/>
      <c r="T340" s="279"/>
      <c r="U340" s="279"/>
      <c r="V340" s="279"/>
      <c r="W340" s="279"/>
      <c r="X340" s="279"/>
      <c r="Y340" s="279"/>
      <c r="Z340" s="279"/>
    </row>
    <row r="341" spans="1:26" ht="16.5" customHeight="1">
      <c r="A341" s="665"/>
      <c r="B341" s="665"/>
      <c r="C341" s="695"/>
      <c r="D341" s="665"/>
      <c r="E341" s="698"/>
      <c r="F341" s="665"/>
      <c r="G341" s="172">
        <v>11</v>
      </c>
      <c r="H341" s="444" t="s">
        <v>16607</v>
      </c>
      <c r="I341" s="445" t="s">
        <v>15558</v>
      </c>
      <c r="J341" s="83"/>
      <c r="K341" s="442"/>
      <c r="L341" s="665"/>
      <c r="M341" s="83"/>
      <c r="N341" s="26"/>
      <c r="O341" s="86"/>
      <c r="P341" s="86"/>
      <c r="Q341" s="86" t="s">
        <v>16615</v>
      </c>
      <c r="R341" s="86"/>
      <c r="S341" s="442"/>
      <c r="T341" s="279"/>
      <c r="U341" s="279"/>
      <c r="V341" s="279"/>
      <c r="W341" s="279"/>
      <c r="X341" s="279"/>
      <c r="Y341" s="279"/>
      <c r="Z341" s="279"/>
    </row>
    <row r="342" spans="1:26" ht="16.5" customHeight="1">
      <c r="A342" s="666"/>
      <c r="B342" s="666"/>
      <c r="C342" s="682"/>
      <c r="D342" s="666"/>
      <c r="E342" s="680"/>
      <c r="F342" s="666"/>
      <c r="G342" s="172">
        <v>12</v>
      </c>
      <c r="H342" s="452" t="s">
        <v>16422</v>
      </c>
      <c r="I342" s="271" t="s">
        <v>15563</v>
      </c>
      <c r="J342" s="83"/>
      <c r="K342" s="442"/>
      <c r="L342" s="666"/>
      <c r="M342" s="83"/>
      <c r="N342" s="26"/>
      <c r="O342" s="86"/>
      <c r="P342" s="86"/>
      <c r="Q342" s="86" t="s">
        <v>16615</v>
      </c>
      <c r="R342" s="86"/>
      <c r="S342" s="442"/>
      <c r="T342" s="279"/>
      <c r="U342" s="279"/>
      <c r="V342" s="279"/>
      <c r="W342" s="279"/>
      <c r="X342" s="279"/>
      <c r="Y342" s="279"/>
      <c r="Z342" s="279"/>
    </row>
    <row r="343" spans="1:26" ht="16.5" customHeight="1">
      <c r="A343" s="735" t="s">
        <v>16664</v>
      </c>
      <c r="B343" s="735" t="s">
        <v>16666</v>
      </c>
      <c r="C343" s="757" t="s">
        <v>16667</v>
      </c>
      <c r="D343" s="735" t="s">
        <v>5014</v>
      </c>
      <c r="E343" s="818" t="s">
        <v>16668</v>
      </c>
      <c r="F343" s="740" t="s">
        <v>15548</v>
      </c>
      <c r="G343" s="172">
        <v>1</v>
      </c>
      <c r="H343" s="441" t="s">
        <v>16669</v>
      </c>
      <c r="I343" s="456"/>
      <c r="J343" s="83"/>
      <c r="K343" s="442"/>
      <c r="L343" s="734"/>
      <c r="M343" s="84"/>
      <c r="N343" s="26"/>
      <c r="O343" s="86"/>
      <c r="P343" s="86"/>
      <c r="Q343" s="86" t="s">
        <v>16664</v>
      </c>
      <c r="R343" s="86"/>
      <c r="S343" s="442"/>
      <c r="T343" s="279"/>
      <c r="U343" s="279"/>
      <c r="V343" s="279"/>
      <c r="W343" s="279"/>
      <c r="X343" s="279"/>
      <c r="Y343" s="279"/>
      <c r="Z343" s="279"/>
    </row>
    <row r="344" spans="1:26" ht="16.5" customHeight="1">
      <c r="A344" s="665"/>
      <c r="B344" s="665"/>
      <c r="C344" s="695"/>
      <c r="D344" s="665"/>
      <c r="E344" s="698"/>
      <c r="F344" s="665"/>
      <c r="G344" s="172">
        <v>2</v>
      </c>
      <c r="H344" s="452" t="s">
        <v>15984</v>
      </c>
      <c r="I344" s="271" t="s">
        <v>15985</v>
      </c>
      <c r="J344" s="83"/>
      <c r="K344" s="442"/>
      <c r="L344" s="665"/>
      <c r="M344" s="178" t="s">
        <v>15556</v>
      </c>
      <c r="N344" s="26"/>
      <c r="O344" s="86"/>
      <c r="P344" s="86"/>
      <c r="Q344" s="86" t="s">
        <v>16664</v>
      </c>
      <c r="R344" s="86"/>
      <c r="S344" s="442"/>
      <c r="T344" s="279"/>
      <c r="U344" s="279"/>
      <c r="V344" s="279"/>
      <c r="W344" s="279"/>
      <c r="X344" s="279"/>
      <c r="Y344" s="279"/>
      <c r="Z344" s="279"/>
    </row>
    <row r="345" spans="1:26" ht="16.5" customHeight="1">
      <c r="A345" s="665"/>
      <c r="B345" s="665"/>
      <c r="C345" s="695"/>
      <c r="D345" s="665"/>
      <c r="E345" s="698"/>
      <c r="F345" s="665"/>
      <c r="G345" s="172">
        <v>3</v>
      </c>
      <c r="H345" s="449" t="s">
        <v>16678</v>
      </c>
      <c r="I345" s="271" t="s">
        <v>16679</v>
      </c>
      <c r="J345" s="83"/>
      <c r="K345" s="442"/>
      <c r="L345" s="665"/>
      <c r="M345" s="83"/>
      <c r="N345" s="26"/>
      <c r="O345" s="86"/>
      <c r="P345" s="86"/>
      <c r="Q345" s="86" t="s">
        <v>16664</v>
      </c>
      <c r="R345" s="86"/>
      <c r="S345" s="442"/>
      <c r="T345" s="279"/>
      <c r="U345" s="279"/>
      <c r="V345" s="279"/>
      <c r="W345" s="279"/>
      <c r="X345" s="279"/>
      <c r="Y345" s="279"/>
      <c r="Z345" s="279"/>
    </row>
    <row r="346" spans="1:26" ht="16.5" customHeight="1">
      <c r="A346" s="665"/>
      <c r="B346" s="665"/>
      <c r="C346" s="695"/>
      <c r="D346" s="665"/>
      <c r="E346" s="698"/>
      <c r="F346" s="665"/>
      <c r="G346" s="172">
        <v>4</v>
      </c>
      <c r="H346" s="452" t="s">
        <v>15884</v>
      </c>
      <c r="I346" s="453" t="s">
        <v>16158</v>
      </c>
      <c r="J346" s="83"/>
      <c r="K346" s="442"/>
      <c r="L346" s="665"/>
      <c r="M346" s="454" t="s">
        <v>15887</v>
      </c>
      <c r="N346" s="26"/>
      <c r="O346" s="86"/>
      <c r="P346" s="86"/>
      <c r="Q346" s="86" t="s">
        <v>16664</v>
      </c>
      <c r="R346" s="86"/>
      <c r="S346" s="442"/>
      <c r="T346" s="279"/>
      <c r="U346" s="279"/>
      <c r="V346" s="279"/>
      <c r="W346" s="279"/>
      <c r="X346" s="279"/>
      <c r="Y346" s="279"/>
      <c r="Z346" s="279"/>
    </row>
    <row r="347" spans="1:26" ht="16.5" customHeight="1">
      <c r="A347" s="665"/>
      <c r="B347" s="665"/>
      <c r="C347" s="695"/>
      <c r="D347" s="665"/>
      <c r="E347" s="698"/>
      <c r="F347" s="665"/>
      <c r="G347" s="172">
        <v>5</v>
      </c>
      <c r="H347" s="452" t="s">
        <v>15888</v>
      </c>
      <c r="I347" s="445" t="s">
        <v>15558</v>
      </c>
      <c r="J347" s="83"/>
      <c r="K347" s="442"/>
      <c r="L347" s="665"/>
      <c r="M347" s="178" t="s">
        <v>15889</v>
      </c>
      <c r="N347" s="26"/>
      <c r="O347" s="86"/>
      <c r="P347" s="86"/>
      <c r="Q347" s="86" t="s">
        <v>16664</v>
      </c>
      <c r="R347" s="86"/>
      <c r="S347" s="442"/>
      <c r="T347" s="279"/>
      <c r="U347" s="279"/>
      <c r="V347" s="279"/>
      <c r="W347" s="279"/>
      <c r="X347" s="279"/>
      <c r="Y347" s="279"/>
      <c r="Z347" s="279"/>
    </row>
    <row r="348" spans="1:26" ht="16.5" customHeight="1">
      <c r="A348" s="665"/>
      <c r="B348" s="665"/>
      <c r="C348" s="695"/>
      <c r="D348" s="665"/>
      <c r="E348" s="698"/>
      <c r="F348" s="665"/>
      <c r="G348" s="172">
        <v>6</v>
      </c>
      <c r="H348" s="449" t="s">
        <v>15562</v>
      </c>
      <c r="I348" s="271" t="s">
        <v>16163</v>
      </c>
      <c r="J348" s="83"/>
      <c r="K348" s="442"/>
      <c r="L348" s="665"/>
      <c r="M348" s="83"/>
      <c r="N348" s="26"/>
      <c r="O348" s="86"/>
      <c r="P348" s="86"/>
      <c r="Q348" s="86" t="s">
        <v>16664</v>
      </c>
      <c r="R348" s="86"/>
      <c r="S348" s="442"/>
      <c r="T348" s="279"/>
      <c r="U348" s="279"/>
      <c r="V348" s="279"/>
      <c r="W348" s="279"/>
      <c r="X348" s="279"/>
      <c r="Y348" s="279"/>
      <c r="Z348" s="279"/>
    </row>
    <row r="349" spans="1:26" ht="16.5" customHeight="1">
      <c r="A349" s="665"/>
      <c r="B349" s="665"/>
      <c r="C349" s="695"/>
      <c r="D349" s="665"/>
      <c r="E349" s="698"/>
      <c r="F349" s="665"/>
      <c r="G349" s="172">
        <v>7</v>
      </c>
      <c r="H349" s="452"/>
      <c r="I349" s="271" t="s">
        <v>16167</v>
      </c>
      <c r="J349" s="83"/>
      <c r="K349" s="442"/>
      <c r="L349" s="665"/>
      <c r="M349" s="83"/>
      <c r="N349" s="26"/>
      <c r="O349" s="86"/>
      <c r="P349" s="86"/>
      <c r="Q349" s="86" t="s">
        <v>16664</v>
      </c>
      <c r="R349" s="86"/>
      <c r="S349" s="442"/>
      <c r="T349" s="279"/>
      <c r="U349" s="279"/>
      <c r="V349" s="279"/>
      <c r="W349" s="279"/>
      <c r="X349" s="279"/>
      <c r="Y349" s="279"/>
      <c r="Z349" s="279"/>
    </row>
    <row r="350" spans="1:26" ht="16.5" customHeight="1">
      <c r="A350" s="665"/>
      <c r="B350" s="665"/>
      <c r="C350" s="695"/>
      <c r="D350" s="665"/>
      <c r="E350" s="698"/>
      <c r="F350" s="665"/>
      <c r="G350" s="172">
        <v>8</v>
      </c>
      <c r="H350" s="452" t="s">
        <v>16171</v>
      </c>
      <c r="I350" s="271" t="s">
        <v>16172</v>
      </c>
      <c r="J350" s="83"/>
      <c r="K350" s="442"/>
      <c r="L350" s="665"/>
      <c r="M350" s="83"/>
      <c r="N350" s="26"/>
      <c r="O350" s="86"/>
      <c r="P350" s="86"/>
      <c r="Q350" s="86" t="s">
        <v>16664</v>
      </c>
      <c r="R350" s="86"/>
      <c r="S350" s="442"/>
      <c r="T350" s="279"/>
      <c r="U350" s="279"/>
      <c r="V350" s="279"/>
      <c r="W350" s="279"/>
      <c r="X350" s="279"/>
      <c r="Y350" s="279"/>
      <c r="Z350" s="279"/>
    </row>
    <row r="351" spans="1:26" ht="16.5" customHeight="1">
      <c r="A351" s="665"/>
      <c r="B351" s="665"/>
      <c r="C351" s="695"/>
      <c r="D351" s="665"/>
      <c r="E351" s="698"/>
      <c r="F351" s="665"/>
      <c r="G351" s="172">
        <v>9</v>
      </c>
      <c r="H351" s="444" t="s">
        <v>16607</v>
      </c>
      <c r="I351" s="445" t="s">
        <v>15558</v>
      </c>
      <c r="J351" s="83"/>
      <c r="K351" s="442"/>
      <c r="L351" s="665"/>
      <c r="M351" s="83"/>
      <c r="N351" s="26"/>
      <c r="O351" s="86"/>
      <c r="P351" s="86"/>
      <c r="Q351" s="86" t="s">
        <v>16664</v>
      </c>
      <c r="R351" s="86"/>
      <c r="S351" s="442"/>
      <c r="T351" s="279"/>
      <c r="U351" s="279"/>
      <c r="V351" s="279"/>
      <c r="W351" s="279"/>
      <c r="X351" s="279"/>
      <c r="Y351" s="279"/>
      <c r="Z351" s="279"/>
    </row>
    <row r="352" spans="1:26" ht="16.5" customHeight="1">
      <c r="A352" s="666"/>
      <c r="B352" s="666"/>
      <c r="C352" s="682"/>
      <c r="D352" s="666"/>
      <c r="E352" s="680"/>
      <c r="F352" s="666"/>
      <c r="G352" s="172">
        <v>10</v>
      </c>
      <c r="H352" s="452" t="s">
        <v>16422</v>
      </c>
      <c r="I352" s="271" t="s">
        <v>15563</v>
      </c>
      <c r="J352" s="83"/>
      <c r="K352" s="442"/>
      <c r="L352" s="666"/>
      <c r="M352" s="83"/>
      <c r="N352" s="26"/>
      <c r="O352" s="86"/>
      <c r="P352" s="86"/>
      <c r="Q352" s="86" t="s">
        <v>16664</v>
      </c>
      <c r="R352" s="86"/>
      <c r="S352" s="442"/>
      <c r="T352" s="279"/>
      <c r="U352" s="279"/>
      <c r="V352" s="279"/>
      <c r="W352" s="279"/>
      <c r="X352" s="279"/>
      <c r="Y352" s="279"/>
      <c r="Z352" s="279"/>
    </row>
    <row r="353" spans="1:26" ht="16.5" customHeight="1">
      <c r="A353" s="735" t="s">
        <v>16705</v>
      </c>
      <c r="B353" s="735" t="s">
        <v>16707</v>
      </c>
      <c r="C353" s="757" t="s">
        <v>16708</v>
      </c>
      <c r="D353" s="735" t="s">
        <v>5014</v>
      </c>
      <c r="E353" s="818" t="s">
        <v>16710</v>
      </c>
      <c r="F353" s="740" t="s">
        <v>15548</v>
      </c>
      <c r="G353" s="172">
        <v>1</v>
      </c>
      <c r="H353" s="441" t="s">
        <v>16669</v>
      </c>
      <c r="I353" s="456"/>
      <c r="J353" s="83"/>
      <c r="K353" s="442"/>
      <c r="L353" s="734"/>
      <c r="M353" s="84"/>
      <c r="N353" s="26"/>
      <c r="O353" s="86"/>
      <c r="P353" s="86"/>
      <c r="Q353" s="86" t="s">
        <v>16705</v>
      </c>
      <c r="R353" s="86"/>
      <c r="S353" s="442"/>
      <c r="T353" s="279"/>
      <c r="U353" s="279"/>
      <c r="V353" s="279"/>
      <c r="W353" s="279"/>
      <c r="X353" s="279"/>
      <c r="Y353" s="279"/>
      <c r="Z353" s="279"/>
    </row>
    <row r="354" spans="1:26" ht="16.5" customHeight="1">
      <c r="A354" s="665"/>
      <c r="B354" s="665"/>
      <c r="C354" s="695"/>
      <c r="D354" s="665"/>
      <c r="E354" s="698"/>
      <c r="F354" s="665"/>
      <c r="G354" s="172">
        <v>2</v>
      </c>
      <c r="H354" s="452" t="s">
        <v>15984</v>
      </c>
      <c r="I354" s="271" t="s">
        <v>15985</v>
      </c>
      <c r="J354" s="83"/>
      <c r="K354" s="442"/>
      <c r="L354" s="665"/>
      <c r="M354" s="178" t="s">
        <v>15556</v>
      </c>
      <c r="N354" s="26"/>
      <c r="O354" s="86"/>
      <c r="P354" s="86"/>
      <c r="Q354" s="86" t="s">
        <v>16705</v>
      </c>
      <c r="R354" s="86"/>
      <c r="S354" s="442"/>
      <c r="T354" s="279"/>
      <c r="U354" s="279"/>
      <c r="V354" s="279"/>
      <c r="W354" s="279"/>
      <c r="X354" s="279"/>
      <c r="Y354" s="279"/>
      <c r="Z354" s="279"/>
    </row>
    <row r="355" spans="1:26" ht="16.5" customHeight="1">
      <c r="A355" s="665"/>
      <c r="B355" s="665"/>
      <c r="C355" s="695"/>
      <c r="D355" s="665"/>
      <c r="E355" s="698"/>
      <c r="F355" s="665"/>
      <c r="G355" s="172">
        <v>3</v>
      </c>
      <c r="H355" s="449" t="s">
        <v>16678</v>
      </c>
      <c r="I355" s="271" t="s">
        <v>16679</v>
      </c>
      <c r="J355" s="83"/>
      <c r="K355" s="442"/>
      <c r="L355" s="665"/>
      <c r="M355" s="83"/>
      <c r="N355" s="26"/>
      <c r="O355" s="86"/>
      <c r="P355" s="86"/>
      <c r="Q355" s="86" t="s">
        <v>16705</v>
      </c>
      <c r="R355" s="86"/>
      <c r="S355" s="442"/>
      <c r="T355" s="279"/>
      <c r="U355" s="279"/>
      <c r="V355" s="279"/>
      <c r="W355" s="279"/>
      <c r="X355" s="279"/>
      <c r="Y355" s="279"/>
      <c r="Z355" s="279"/>
    </row>
    <row r="356" spans="1:26" ht="16.5" customHeight="1">
      <c r="A356" s="665"/>
      <c r="B356" s="665"/>
      <c r="C356" s="695"/>
      <c r="D356" s="665"/>
      <c r="E356" s="698"/>
      <c r="F356" s="665"/>
      <c r="G356" s="172">
        <v>4</v>
      </c>
      <c r="H356" s="452" t="s">
        <v>15884</v>
      </c>
      <c r="I356" s="453" t="s">
        <v>16158</v>
      </c>
      <c r="J356" s="83"/>
      <c r="K356" s="442"/>
      <c r="L356" s="665"/>
      <c r="M356" s="454" t="s">
        <v>15887</v>
      </c>
      <c r="N356" s="26"/>
      <c r="O356" s="86"/>
      <c r="P356" s="86"/>
      <c r="Q356" s="86" t="s">
        <v>16705</v>
      </c>
      <c r="R356" s="86"/>
      <c r="S356" s="442"/>
      <c r="T356" s="279"/>
      <c r="U356" s="279"/>
      <c r="V356" s="279"/>
      <c r="W356" s="279"/>
      <c r="X356" s="279"/>
      <c r="Y356" s="279"/>
      <c r="Z356" s="279"/>
    </row>
    <row r="357" spans="1:26" ht="16.5" customHeight="1">
      <c r="A357" s="665"/>
      <c r="B357" s="665"/>
      <c r="C357" s="695"/>
      <c r="D357" s="665"/>
      <c r="E357" s="698"/>
      <c r="F357" s="665"/>
      <c r="G357" s="172">
        <v>5</v>
      </c>
      <c r="H357" s="452" t="s">
        <v>15888</v>
      </c>
      <c r="I357" s="445" t="s">
        <v>15558</v>
      </c>
      <c r="J357" s="83"/>
      <c r="K357" s="442"/>
      <c r="L357" s="665"/>
      <c r="M357" s="178" t="s">
        <v>15889</v>
      </c>
      <c r="N357" s="26"/>
      <c r="O357" s="86"/>
      <c r="P357" s="86"/>
      <c r="Q357" s="86" t="s">
        <v>16705</v>
      </c>
      <c r="R357" s="86"/>
      <c r="S357" s="442"/>
      <c r="T357" s="279"/>
      <c r="U357" s="279"/>
      <c r="V357" s="279"/>
      <c r="W357" s="279"/>
      <c r="X357" s="279"/>
      <c r="Y357" s="279"/>
      <c r="Z357" s="279"/>
    </row>
    <row r="358" spans="1:26" ht="16.5" customHeight="1">
      <c r="A358" s="665"/>
      <c r="B358" s="665"/>
      <c r="C358" s="695"/>
      <c r="D358" s="665"/>
      <c r="E358" s="698"/>
      <c r="F358" s="665"/>
      <c r="G358" s="172">
        <v>6</v>
      </c>
      <c r="H358" s="449" t="s">
        <v>15562</v>
      </c>
      <c r="I358" s="271" t="s">
        <v>16163</v>
      </c>
      <c r="J358" s="83"/>
      <c r="K358" s="442"/>
      <c r="L358" s="665"/>
      <c r="M358" s="83"/>
      <c r="N358" s="26"/>
      <c r="O358" s="86"/>
      <c r="P358" s="86"/>
      <c r="Q358" s="86" t="s">
        <v>16705</v>
      </c>
      <c r="R358" s="86"/>
      <c r="S358" s="442"/>
      <c r="T358" s="279"/>
      <c r="U358" s="279"/>
      <c r="V358" s="279"/>
      <c r="W358" s="279"/>
      <c r="X358" s="279"/>
      <c r="Y358" s="279"/>
      <c r="Z358" s="279"/>
    </row>
    <row r="359" spans="1:26" ht="16.5" customHeight="1">
      <c r="A359" s="665"/>
      <c r="B359" s="665"/>
      <c r="C359" s="695"/>
      <c r="D359" s="665"/>
      <c r="E359" s="698"/>
      <c r="F359" s="665"/>
      <c r="G359" s="172">
        <v>7</v>
      </c>
      <c r="H359" s="452"/>
      <c r="I359" s="271" t="s">
        <v>16167</v>
      </c>
      <c r="J359" s="83"/>
      <c r="K359" s="442"/>
      <c r="L359" s="665"/>
      <c r="M359" s="83"/>
      <c r="N359" s="26"/>
      <c r="O359" s="86"/>
      <c r="P359" s="86"/>
      <c r="Q359" s="86" t="s">
        <v>16705</v>
      </c>
      <c r="R359" s="86"/>
      <c r="S359" s="442"/>
      <c r="T359" s="279"/>
      <c r="U359" s="279"/>
      <c r="V359" s="279"/>
      <c r="W359" s="279"/>
      <c r="X359" s="279"/>
      <c r="Y359" s="279"/>
      <c r="Z359" s="279"/>
    </row>
    <row r="360" spans="1:26" ht="16.5" customHeight="1">
      <c r="A360" s="665"/>
      <c r="B360" s="665"/>
      <c r="C360" s="695"/>
      <c r="D360" s="665"/>
      <c r="E360" s="698"/>
      <c r="F360" s="665"/>
      <c r="G360" s="172">
        <v>8</v>
      </c>
      <c r="H360" s="452" t="s">
        <v>16171</v>
      </c>
      <c r="I360" s="271" t="s">
        <v>16172</v>
      </c>
      <c r="J360" s="83"/>
      <c r="K360" s="442"/>
      <c r="L360" s="665"/>
      <c r="M360" s="83"/>
      <c r="N360" s="26"/>
      <c r="O360" s="86"/>
      <c r="P360" s="86"/>
      <c r="Q360" s="86" t="s">
        <v>16705</v>
      </c>
      <c r="R360" s="86"/>
      <c r="S360" s="442"/>
      <c r="T360" s="279"/>
      <c r="U360" s="279"/>
      <c r="V360" s="279"/>
      <c r="W360" s="279"/>
      <c r="X360" s="279"/>
      <c r="Y360" s="279"/>
      <c r="Z360" s="279"/>
    </row>
    <row r="361" spans="1:26" ht="16.5" customHeight="1">
      <c r="A361" s="665"/>
      <c r="B361" s="665"/>
      <c r="C361" s="695"/>
      <c r="D361" s="665"/>
      <c r="E361" s="698"/>
      <c r="F361" s="665"/>
      <c r="G361" s="172">
        <v>9</v>
      </c>
      <c r="H361" s="444" t="s">
        <v>16607</v>
      </c>
      <c r="I361" s="2" t="s">
        <v>16647</v>
      </c>
      <c r="J361" s="83"/>
      <c r="K361" s="442"/>
      <c r="L361" s="665"/>
      <c r="M361" s="83"/>
      <c r="N361" s="26"/>
      <c r="O361" s="86"/>
      <c r="P361" s="86"/>
      <c r="Q361" s="86" t="s">
        <v>16705</v>
      </c>
      <c r="R361" s="86"/>
      <c r="S361" s="442"/>
      <c r="T361" s="279"/>
      <c r="U361" s="279"/>
      <c r="V361" s="279"/>
      <c r="W361" s="279"/>
      <c r="X361" s="279"/>
      <c r="Y361" s="279"/>
      <c r="Z361" s="279"/>
    </row>
    <row r="362" spans="1:26" ht="16.5" customHeight="1">
      <c r="A362" s="665"/>
      <c r="B362" s="665"/>
      <c r="C362" s="695"/>
      <c r="D362" s="665"/>
      <c r="E362" s="698"/>
      <c r="F362" s="665"/>
      <c r="G362" s="172">
        <v>10</v>
      </c>
      <c r="H362" s="444" t="s">
        <v>16607</v>
      </c>
      <c r="I362" s="2" t="s">
        <v>16647</v>
      </c>
      <c r="J362" s="83"/>
      <c r="K362" s="442"/>
      <c r="L362" s="665"/>
      <c r="M362" s="83"/>
      <c r="N362" s="26"/>
      <c r="O362" s="86"/>
      <c r="P362" s="86"/>
      <c r="Q362" s="86" t="s">
        <v>16705</v>
      </c>
      <c r="R362" s="86"/>
      <c r="S362" s="442"/>
      <c r="T362" s="279"/>
      <c r="U362" s="279"/>
      <c r="V362" s="279"/>
      <c r="W362" s="279"/>
      <c r="X362" s="279"/>
      <c r="Y362" s="279"/>
      <c r="Z362" s="279"/>
    </row>
    <row r="363" spans="1:26" ht="16.5" customHeight="1">
      <c r="A363" s="665"/>
      <c r="B363" s="665"/>
      <c r="C363" s="695"/>
      <c r="D363" s="665"/>
      <c r="E363" s="698"/>
      <c r="F363" s="665"/>
      <c r="G363" s="172">
        <v>11</v>
      </c>
      <c r="H363" s="444" t="s">
        <v>16607</v>
      </c>
      <c r="I363" s="2" t="s">
        <v>16647</v>
      </c>
      <c r="J363" s="83"/>
      <c r="K363" s="442"/>
      <c r="L363" s="665"/>
      <c r="M363" s="83"/>
      <c r="N363" s="26"/>
      <c r="O363" s="86"/>
      <c r="P363" s="86"/>
      <c r="Q363" s="86" t="s">
        <v>16705</v>
      </c>
      <c r="R363" s="86"/>
      <c r="S363" s="442"/>
      <c r="T363" s="279"/>
      <c r="U363" s="279"/>
      <c r="V363" s="279"/>
      <c r="W363" s="279"/>
      <c r="X363" s="279"/>
      <c r="Y363" s="279"/>
      <c r="Z363" s="279"/>
    </row>
    <row r="364" spans="1:26" ht="16.5" customHeight="1">
      <c r="A364" s="665"/>
      <c r="B364" s="665"/>
      <c r="C364" s="695"/>
      <c r="D364" s="665"/>
      <c r="E364" s="698"/>
      <c r="F364" s="665"/>
      <c r="G364" s="172">
        <v>12</v>
      </c>
      <c r="H364" s="444" t="s">
        <v>16607</v>
      </c>
      <c r="I364" s="2" t="s">
        <v>16647</v>
      </c>
      <c r="J364" s="83"/>
      <c r="K364" s="442"/>
      <c r="L364" s="665"/>
      <c r="M364" s="83"/>
      <c r="N364" s="26"/>
      <c r="O364" s="86"/>
      <c r="P364" s="86"/>
      <c r="Q364" s="86" t="s">
        <v>16705</v>
      </c>
      <c r="R364" s="86"/>
      <c r="S364" s="442"/>
      <c r="T364" s="279"/>
      <c r="U364" s="279"/>
      <c r="V364" s="279"/>
      <c r="W364" s="279"/>
      <c r="X364" s="279"/>
      <c r="Y364" s="279"/>
      <c r="Z364" s="279"/>
    </row>
    <row r="365" spans="1:26" ht="16.5" customHeight="1">
      <c r="A365" s="665"/>
      <c r="B365" s="665"/>
      <c r="C365" s="695"/>
      <c r="D365" s="665"/>
      <c r="E365" s="698"/>
      <c r="F365" s="665"/>
      <c r="G365" s="172">
        <v>13</v>
      </c>
      <c r="H365" s="444" t="s">
        <v>16607</v>
      </c>
      <c r="I365" s="445" t="s">
        <v>15558</v>
      </c>
      <c r="J365" s="83"/>
      <c r="K365" s="442"/>
      <c r="L365" s="665"/>
      <c r="M365" s="84" t="s">
        <v>16746</v>
      </c>
      <c r="N365" s="26"/>
      <c r="O365" s="86"/>
      <c r="P365" s="86"/>
      <c r="Q365" s="86" t="s">
        <v>16705</v>
      </c>
      <c r="R365" s="86"/>
      <c r="S365" s="442"/>
      <c r="T365" s="279"/>
      <c r="U365" s="279"/>
      <c r="V365" s="279"/>
      <c r="W365" s="279"/>
      <c r="X365" s="279"/>
      <c r="Y365" s="279"/>
      <c r="Z365" s="279"/>
    </row>
    <row r="366" spans="1:26" ht="16.5" customHeight="1">
      <c r="A366" s="666"/>
      <c r="B366" s="666"/>
      <c r="C366" s="682"/>
      <c r="D366" s="666"/>
      <c r="E366" s="680"/>
      <c r="F366" s="666"/>
      <c r="G366" s="172">
        <v>14</v>
      </c>
      <c r="H366" s="452" t="s">
        <v>16422</v>
      </c>
      <c r="I366" s="271" t="s">
        <v>15563</v>
      </c>
      <c r="J366" s="83"/>
      <c r="K366" s="442"/>
      <c r="L366" s="666"/>
      <c r="M366" s="83"/>
      <c r="N366" s="26"/>
      <c r="O366" s="86"/>
      <c r="P366" s="86"/>
      <c r="Q366" s="86" t="s">
        <v>16705</v>
      </c>
      <c r="R366" s="86"/>
      <c r="S366" s="442"/>
      <c r="T366" s="279"/>
      <c r="U366" s="279"/>
      <c r="V366" s="279"/>
      <c r="W366" s="279"/>
      <c r="X366" s="279"/>
      <c r="Y366" s="279"/>
      <c r="Z366" s="279"/>
    </row>
    <row r="367" spans="1:26" ht="16.5" customHeight="1">
      <c r="A367" s="735" t="s">
        <v>16754</v>
      </c>
      <c r="B367" s="735" t="s">
        <v>16756</v>
      </c>
      <c r="C367" s="757" t="s">
        <v>16758</v>
      </c>
      <c r="D367" s="735" t="s">
        <v>5014</v>
      </c>
      <c r="E367" s="818" t="s">
        <v>16759</v>
      </c>
      <c r="F367" s="740" t="s">
        <v>15548</v>
      </c>
      <c r="G367" s="172">
        <v>1</v>
      </c>
      <c r="H367" s="441" t="s">
        <v>15550</v>
      </c>
      <c r="I367" s="456"/>
      <c r="J367" s="83"/>
      <c r="K367" s="442"/>
      <c r="L367" s="734"/>
      <c r="M367" s="84"/>
      <c r="N367" s="26"/>
      <c r="O367" s="86"/>
      <c r="P367" s="86"/>
      <c r="Q367" s="86" t="s">
        <v>16754</v>
      </c>
      <c r="R367" s="86"/>
      <c r="S367" s="442"/>
      <c r="T367" s="279"/>
      <c r="U367" s="279"/>
      <c r="V367" s="279"/>
      <c r="W367" s="279"/>
      <c r="X367" s="279"/>
      <c r="Y367" s="279"/>
      <c r="Z367" s="279"/>
    </row>
    <row r="368" spans="1:26" ht="16.5" customHeight="1">
      <c r="A368" s="665"/>
      <c r="B368" s="665"/>
      <c r="C368" s="695"/>
      <c r="D368" s="665"/>
      <c r="E368" s="698"/>
      <c r="F368" s="665"/>
      <c r="G368" s="172">
        <v>2</v>
      </c>
      <c r="H368" s="452" t="s">
        <v>15984</v>
      </c>
      <c r="I368" s="271" t="s">
        <v>15985</v>
      </c>
      <c r="J368" s="83"/>
      <c r="K368" s="442"/>
      <c r="L368" s="665"/>
      <c r="M368" s="178" t="s">
        <v>15556</v>
      </c>
      <c r="N368" s="26"/>
      <c r="O368" s="86"/>
      <c r="P368" s="86"/>
      <c r="Q368" s="86" t="s">
        <v>16754</v>
      </c>
      <c r="R368" s="86"/>
      <c r="S368" s="442"/>
      <c r="T368" s="279"/>
      <c r="U368" s="279"/>
      <c r="V368" s="279"/>
      <c r="W368" s="279"/>
      <c r="X368" s="279"/>
      <c r="Y368" s="279"/>
      <c r="Z368" s="279"/>
    </row>
    <row r="369" spans="1:26" ht="16.5" customHeight="1">
      <c r="A369" s="665"/>
      <c r="B369" s="665"/>
      <c r="C369" s="695"/>
      <c r="D369" s="665"/>
      <c r="E369" s="698"/>
      <c r="F369" s="665"/>
      <c r="G369" s="172">
        <v>3</v>
      </c>
      <c r="H369" s="449" t="s">
        <v>16766</v>
      </c>
      <c r="I369" s="271" t="s">
        <v>16282</v>
      </c>
      <c r="J369" s="83"/>
      <c r="K369" s="442"/>
      <c r="L369" s="665"/>
      <c r="M369" s="83"/>
      <c r="N369" s="26"/>
      <c r="O369" s="86"/>
      <c r="P369" s="86"/>
      <c r="Q369" s="86" t="s">
        <v>16754</v>
      </c>
      <c r="R369" s="86"/>
      <c r="S369" s="442"/>
      <c r="T369" s="279"/>
      <c r="U369" s="279"/>
      <c r="V369" s="279"/>
      <c r="W369" s="279"/>
      <c r="X369" s="279"/>
      <c r="Y369" s="279"/>
      <c r="Z369" s="279"/>
    </row>
    <row r="370" spans="1:26" ht="16.5" customHeight="1">
      <c r="A370" s="665"/>
      <c r="B370" s="665"/>
      <c r="C370" s="695"/>
      <c r="D370" s="665"/>
      <c r="E370" s="698"/>
      <c r="F370" s="665"/>
      <c r="G370" s="172">
        <v>4</v>
      </c>
      <c r="H370" s="452" t="s">
        <v>15884</v>
      </c>
      <c r="I370" s="453" t="s">
        <v>15886</v>
      </c>
      <c r="J370" s="83"/>
      <c r="K370" s="442"/>
      <c r="L370" s="665"/>
      <c r="M370" s="454" t="s">
        <v>15887</v>
      </c>
      <c r="N370" s="26"/>
      <c r="O370" s="86"/>
      <c r="P370" s="86"/>
      <c r="Q370" s="86" t="s">
        <v>16754</v>
      </c>
      <c r="R370" s="86"/>
      <c r="S370" s="442"/>
      <c r="T370" s="279"/>
      <c r="U370" s="279"/>
      <c r="V370" s="279"/>
      <c r="W370" s="279"/>
      <c r="X370" s="279"/>
      <c r="Y370" s="279"/>
      <c r="Z370" s="279"/>
    </row>
    <row r="371" spans="1:26" ht="16.5" customHeight="1">
      <c r="A371" s="665"/>
      <c r="B371" s="665"/>
      <c r="C371" s="695"/>
      <c r="D371" s="665"/>
      <c r="E371" s="698"/>
      <c r="F371" s="665"/>
      <c r="G371" s="172">
        <v>5</v>
      </c>
      <c r="H371" s="452" t="s">
        <v>15888</v>
      </c>
      <c r="I371" s="445" t="s">
        <v>15558</v>
      </c>
      <c r="J371" s="83"/>
      <c r="K371" s="442"/>
      <c r="L371" s="665"/>
      <c r="M371" s="178" t="s">
        <v>15889</v>
      </c>
      <c r="N371" s="26"/>
      <c r="O371" s="86"/>
      <c r="P371" s="86"/>
      <c r="Q371" s="86" t="s">
        <v>16754</v>
      </c>
      <c r="R371" s="86"/>
      <c r="S371" s="442"/>
      <c r="T371" s="279"/>
      <c r="U371" s="279"/>
      <c r="V371" s="279"/>
      <c r="W371" s="279"/>
      <c r="X371" s="279"/>
      <c r="Y371" s="279"/>
      <c r="Z371" s="279"/>
    </row>
    <row r="372" spans="1:26" ht="16.5" customHeight="1">
      <c r="A372" s="665"/>
      <c r="B372" s="665"/>
      <c r="C372" s="695"/>
      <c r="D372" s="665"/>
      <c r="E372" s="698"/>
      <c r="F372" s="665"/>
      <c r="G372" s="172">
        <v>6</v>
      </c>
      <c r="H372" s="449" t="s">
        <v>15562</v>
      </c>
      <c r="I372" s="271" t="s">
        <v>15890</v>
      </c>
      <c r="J372" s="83"/>
      <c r="K372" s="442"/>
      <c r="L372" s="665"/>
      <c r="M372" s="83"/>
      <c r="N372" s="26"/>
      <c r="O372" s="86"/>
      <c r="P372" s="86"/>
      <c r="Q372" s="86" t="s">
        <v>16754</v>
      </c>
      <c r="R372" s="86"/>
      <c r="S372" s="442"/>
      <c r="T372" s="279"/>
      <c r="U372" s="279"/>
      <c r="V372" s="279"/>
      <c r="W372" s="279"/>
      <c r="X372" s="279"/>
      <c r="Y372" s="279"/>
      <c r="Z372" s="279"/>
    </row>
    <row r="373" spans="1:26" ht="16.5" customHeight="1">
      <c r="A373" s="665"/>
      <c r="B373" s="665"/>
      <c r="C373" s="695"/>
      <c r="D373" s="665"/>
      <c r="E373" s="698"/>
      <c r="F373" s="665"/>
      <c r="G373" s="172">
        <v>7</v>
      </c>
      <c r="H373" s="452"/>
      <c r="I373" s="271" t="s">
        <v>15891</v>
      </c>
      <c r="J373" s="83"/>
      <c r="K373" s="442"/>
      <c r="L373" s="665"/>
      <c r="M373" s="83"/>
      <c r="N373" s="26"/>
      <c r="O373" s="86"/>
      <c r="P373" s="86"/>
      <c r="Q373" s="86" t="s">
        <v>16754</v>
      </c>
      <c r="R373" s="86"/>
      <c r="S373" s="442"/>
      <c r="T373" s="279"/>
      <c r="U373" s="279"/>
      <c r="V373" s="279"/>
      <c r="W373" s="279"/>
      <c r="X373" s="279"/>
      <c r="Y373" s="279"/>
      <c r="Z373" s="279"/>
    </row>
    <row r="374" spans="1:26" ht="16.5" customHeight="1">
      <c r="A374" s="665"/>
      <c r="B374" s="665"/>
      <c r="C374" s="695"/>
      <c r="D374" s="665"/>
      <c r="E374" s="698"/>
      <c r="F374" s="665"/>
      <c r="G374" s="172">
        <v>8</v>
      </c>
      <c r="H374" s="474" t="s">
        <v>16777</v>
      </c>
      <c r="I374" s="453" t="s">
        <v>16778</v>
      </c>
      <c r="J374" s="83"/>
      <c r="K374" s="442"/>
      <c r="L374" s="665"/>
      <c r="M374" s="84" t="s">
        <v>16779</v>
      </c>
      <c r="N374" s="26"/>
      <c r="O374" s="86"/>
      <c r="P374" s="86"/>
      <c r="Q374" s="86" t="s">
        <v>16754</v>
      </c>
      <c r="R374" s="86"/>
      <c r="S374" s="442"/>
      <c r="T374" s="279"/>
      <c r="U374" s="279"/>
      <c r="V374" s="279"/>
      <c r="W374" s="279"/>
      <c r="X374" s="279"/>
      <c r="Y374" s="279"/>
      <c r="Z374" s="279"/>
    </row>
    <row r="375" spans="1:26" ht="16.5" customHeight="1">
      <c r="A375" s="665"/>
      <c r="B375" s="665"/>
      <c r="C375" s="695"/>
      <c r="D375" s="665"/>
      <c r="E375" s="698"/>
      <c r="F375" s="665"/>
      <c r="G375" s="172">
        <v>9</v>
      </c>
      <c r="H375" s="452" t="s">
        <v>16784</v>
      </c>
      <c r="I375" s="453" t="s">
        <v>15558</v>
      </c>
      <c r="J375" s="83"/>
      <c r="K375" s="442"/>
      <c r="L375" s="665"/>
      <c r="M375" s="84" t="s">
        <v>15889</v>
      </c>
      <c r="N375" s="26"/>
      <c r="O375" s="86"/>
      <c r="P375" s="86"/>
      <c r="Q375" s="86" t="s">
        <v>16754</v>
      </c>
      <c r="R375" s="86"/>
      <c r="S375" s="442"/>
      <c r="T375" s="279"/>
      <c r="U375" s="279"/>
      <c r="V375" s="279"/>
      <c r="W375" s="279"/>
      <c r="X375" s="279"/>
      <c r="Y375" s="279"/>
      <c r="Z375" s="279"/>
    </row>
    <row r="376" spans="1:26" ht="16.5" customHeight="1">
      <c r="A376" s="665"/>
      <c r="B376" s="665"/>
      <c r="C376" s="695"/>
      <c r="D376" s="665"/>
      <c r="E376" s="698"/>
      <c r="F376" s="665"/>
      <c r="G376" s="172">
        <v>10</v>
      </c>
      <c r="H376" s="452"/>
      <c r="I376" s="271" t="s">
        <v>15890</v>
      </c>
      <c r="J376" s="83"/>
      <c r="K376" s="442"/>
      <c r="L376" s="665"/>
      <c r="M376" s="83"/>
      <c r="N376" s="26"/>
      <c r="O376" s="86"/>
      <c r="P376" s="86"/>
      <c r="Q376" s="86" t="s">
        <v>16754</v>
      </c>
      <c r="R376" s="86"/>
      <c r="S376" s="442"/>
      <c r="T376" s="279"/>
      <c r="U376" s="279"/>
      <c r="V376" s="279"/>
      <c r="W376" s="279"/>
      <c r="X376" s="279"/>
      <c r="Y376" s="279"/>
      <c r="Z376" s="279"/>
    </row>
    <row r="377" spans="1:26" ht="16.5" customHeight="1">
      <c r="A377" s="666"/>
      <c r="B377" s="666"/>
      <c r="C377" s="682"/>
      <c r="D377" s="666"/>
      <c r="E377" s="680"/>
      <c r="F377" s="666"/>
      <c r="G377" s="172">
        <v>11</v>
      </c>
      <c r="H377" s="452"/>
      <c r="I377" s="271" t="s">
        <v>15891</v>
      </c>
      <c r="J377" s="83"/>
      <c r="K377" s="442"/>
      <c r="L377" s="666"/>
      <c r="M377" s="83"/>
      <c r="N377" s="26"/>
      <c r="O377" s="86"/>
      <c r="P377" s="86"/>
      <c r="Q377" s="86" t="s">
        <v>16754</v>
      </c>
      <c r="R377" s="86"/>
      <c r="S377" s="442"/>
      <c r="T377" s="279"/>
      <c r="U377" s="279"/>
      <c r="V377" s="279"/>
      <c r="W377" s="279"/>
      <c r="X377" s="279"/>
      <c r="Y377" s="279"/>
      <c r="Z377" s="279"/>
    </row>
    <row r="378" spans="1:26" ht="16.5" customHeight="1">
      <c r="A378" s="735" t="s">
        <v>16789</v>
      </c>
      <c r="B378" s="735" t="s">
        <v>16790</v>
      </c>
      <c r="C378" s="757" t="s">
        <v>16791</v>
      </c>
      <c r="D378" s="735" t="s">
        <v>5014</v>
      </c>
      <c r="E378" s="818" t="s">
        <v>16793</v>
      </c>
      <c r="F378" s="740" t="s">
        <v>15548</v>
      </c>
      <c r="G378" s="172">
        <v>1</v>
      </c>
      <c r="H378" s="441" t="s">
        <v>15550</v>
      </c>
      <c r="I378" s="456"/>
      <c r="J378" s="83"/>
      <c r="K378" s="442"/>
      <c r="L378" s="734"/>
      <c r="M378" s="178"/>
      <c r="N378" s="26"/>
      <c r="O378" s="86"/>
      <c r="P378" s="86"/>
      <c r="Q378" s="86" t="s">
        <v>16789</v>
      </c>
      <c r="R378" s="86"/>
      <c r="S378" s="442"/>
      <c r="T378" s="279"/>
      <c r="U378" s="279"/>
      <c r="V378" s="279"/>
      <c r="W378" s="279"/>
      <c r="X378" s="279"/>
      <c r="Y378" s="279"/>
      <c r="Z378" s="279"/>
    </row>
    <row r="379" spans="1:26" ht="16.5" customHeight="1">
      <c r="A379" s="665"/>
      <c r="B379" s="665"/>
      <c r="C379" s="695"/>
      <c r="D379" s="665"/>
      <c r="E379" s="698"/>
      <c r="F379" s="665"/>
      <c r="G379" s="172">
        <v>2</v>
      </c>
      <c r="H379" s="452" t="s">
        <v>15984</v>
      </c>
      <c r="I379" s="271" t="s">
        <v>15985</v>
      </c>
      <c r="J379" s="83"/>
      <c r="K379" s="442"/>
      <c r="L379" s="665"/>
      <c r="M379" s="178" t="s">
        <v>15556</v>
      </c>
      <c r="N379" s="26"/>
      <c r="O379" s="86"/>
      <c r="P379" s="86"/>
      <c r="Q379" s="86" t="s">
        <v>16789</v>
      </c>
      <c r="R379" s="86"/>
      <c r="S379" s="442"/>
      <c r="T379" s="279"/>
      <c r="U379" s="279"/>
      <c r="V379" s="279"/>
      <c r="W379" s="279"/>
      <c r="X379" s="279"/>
      <c r="Y379" s="279"/>
      <c r="Z379" s="279"/>
    </row>
    <row r="380" spans="1:26" ht="16.5" customHeight="1">
      <c r="A380" s="665"/>
      <c r="B380" s="665"/>
      <c r="C380" s="695"/>
      <c r="D380" s="665"/>
      <c r="E380" s="698"/>
      <c r="F380" s="665"/>
      <c r="G380" s="172">
        <v>3</v>
      </c>
      <c r="H380" s="449" t="s">
        <v>16766</v>
      </c>
      <c r="I380" s="271" t="s">
        <v>16282</v>
      </c>
      <c r="J380" s="83"/>
      <c r="K380" s="442"/>
      <c r="L380" s="665"/>
      <c r="M380" s="178"/>
      <c r="N380" s="26"/>
      <c r="O380" s="86"/>
      <c r="P380" s="86"/>
      <c r="Q380" s="86" t="s">
        <v>16789</v>
      </c>
      <c r="R380" s="86"/>
      <c r="S380" s="442"/>
      <c r="T380" s="279"/>
      <c r="U380" s="279"/>
      <c r="V380" s="279"/>
      <c r="W380" s="279"/>
      <c r="X380" s="279"/>
      <c r="Y380" s="279"/>
      <c r="Z380" s="279"/>
    </row>
    <row r="381" spans="1:26" ht="16.5" customHeight="1">
      <c r="A381" s="665"/>
      <c r="B381" s="665"/>
      <c r="C381" s="695"/>
      <c r="D381" s="665"/>
      <c r="E381" s="698"/>
      <c r="F381" s="665"/>
      <c r="G381" s="172">
        <v>4</v>
      </c>
      <c r="H381" s="452" t="s">
        <v>15884</v>
      </c>
      <c r="I381" s="453" t="s">
        <v>15886</v>
      </c>
      <c r="J381" s="83"/>
      <c r="K381" s="442"/>
      <c r="L381" s="665"/>
      <c r="M381" s="454" t="s">
        <v>15887</v>
      </c>
      <c r="N381" s="26"/>
      <c r="O381" s="86"/>
      <c r="P381" s="86"/>
      <c r="Q381" s="86" t="s">
        <v>16789</v>
      </c>
      <c r="R381" s="86"/>
      <c r="S381" s="442"/>
      <c r="T381" s="279"/>
      <c r="U381" s="279"/>
      <c r="V381" s="279"/>
      <c r="W381" s="279"/>
      <c r="X381" s="279"/>
      <c r="Y381" s="279"/>
      <c r="Z381" s="279"/>
    </row>
    <row r="382" spans="1:26" ht="16.5" customHeight="1">
      <c r="A382" s="665"/>
      <c r="B382" s="665"/>
      <c r="C382" s="695"/>
      <c r="D382" s="665"/>
      <c r="E382" s="698"/>
      <c r="F382" s="665"/>
      <c r="G382" s="172">
        <v>5</v>
      </c>
      <c r="H382" s="452" t="s">
        <v>15888</v>
      </c>
      <c r="I382" s="445" t="s">
        <v>15558</v>
      </c>
      <c r="J382" s="83"/>
      <c r="K382" s="442"/>
      <c r="L382" s="665"/>
      <c r="M382" s="178" t="s">
        <v>15889</v>
      </c>
      <c r="N382" s="26"/>
      <c r="O382" s="86"/>
      <c r="P382" s="86"/>
      <c r="Q382" s="86" t="s">
        <v>16789</v>
      </c>
      <c r="R382" s="86"/>
      <c r="S382" s="442"/>
      <c r="T382" s="279"/>
      <c r="U382" s="279"/>
      <c r="V382" s="279"/>
      <c r="W382" s="279"/>
      <c r="X382" s="279"/>
      <c r="Y382" s="279"/>
      <c r="Z382" s="279"/>
    </row>
    <row r="383" spans="1:26" ht="16.5" customHeight="1">
      <c r="A383" s="665"/>
      <c r="B383" s="665"/>
      <c r="C383" s="695"/>
      <c r="D383" s="665"/>
      <c r="E383" s="698"/>
      <c r="F383" s="665"/>
      <c r="G383" s="172">
        <v>6</v>
      </c>
      <c r="H383" s="449" t="s">
        <v>15562</v>
      </c>
      <c r="I383" s="271" t="s">
        <v>15890</v>
      </c>
      <c r="J383" s="83"/>
      <c r="K383" s="442"/>
      <c r="L383" s="665"/>
      <c r="M383" s="178"/>
      <c r="N383" s="26"/>
      <c r="O383" s="86"/>
      <c r="P383" s="86"/>
      <c r="Q383" s="86" t="s">
        <v>16789</v>
      </c>
      <c r="R383" s="86"/>
      <c r="S383" s="442"/>
      <c r="T383" s="279"/>
      <c r="U383" s="279"/>
      <c r="V383" s="279"/>
      <c r="W383" s="279"/>
      <c r="X383" s="279"/>
      <c r="Y383" s="279"/>
      <c r="Z383" s="279"/>
    </row>
    <row r="384" spans="1:26" ht="16.5" customHeight="1">
      <c r="A384" s="665"/>
      <c r="B384" s="665"/>
      <c r="C384" s="695"/>
      <c r="D384" s="665"/>
      <c r="E384" s="698"/>
      <c r="F384" s="665"/>
      <c r="G384" s="172">
        <v>7</v>
      </c>
      <c r="H384" s="452"/>
      <c r="I384" s="271" t="s">
        <v>15891</v>
      </c>
      <c r="J384" s="83"/>
      <c r="K384" s="442"/>
      <c r="L384" s="665"/>
      <c r="M384" s="178"/>
      <c r="N384" s="26"/>
      <c r="O384" s="86"/>
      <c r="P384" s="86"/>
      <c r="Q384" s="86" t="s">
        <v>16789</v>
      </c>
      <c r="R384" s="86"/>
      <c r="S384" s="442"/>
      <c r="T384" s="279"/>
      <c r="U384" s="279"/>
      <c r="V384" s="279"/>
      <c r="W384" s="279"/>
      <c r="X384" s="279"/>
      <c r="Y384" s="279"/>
      <c r="Z384" s="279"/>
    </row>
    <row r="385" spans="1:26" ht="16.5" customHeight="1">
      <c r="A385" s="665"/>
      <c r="B385" s="665"/>
      <c r="C385" s="695"/>
      <c r="D385" s="665"/>
      <c r="E385" s="698"/>
      <c r="F385" s="665"/>
      <c r="G385" s="172">
        <v>8</v>
      </c>
      <c r="H385" s="474" t="s">
        <v>16807</v>
      </c>
      <c r="I385" s="271" t="s">
        <v>16808</v>
      </c>
      <c r="J385" s="83"/>
      <c r="K385" s="442"/>
      <c r="L385" s="665"/>
      <c r="M385" s="178"/>
      <c r="N385" s="26"/>
      <c r="O385" s="86"/>
      <c r="P385" s="86"/>
      <c r="Q385" s="86" t="s">
        <v>16789</v>
      </c>
      <c r="R385" s="86"/>
      <c r="S385" s="442"/>
      <c r="T385" s="279"/>
      <c r="U385" s="279"/>
      <c r="V385" s="279"/>
      <c r="W385" s="279"/>
      <c r="X385" s="279"/>
      <c r="Y385" s="279"/>
      <c r="Z385" s="279"/>
    </row>
    <row r="386" spans="1:26" ht="16.5" customHeight="1">
      <c r="A386" s="665"/>
      <c r="B386" s="665"/>
      <c r="C386" s="695"/>
      <c r="D386" s="665"/>
      <c r="E386" s="698"/>
      <c r="F386" s="665"/>
      <c r="G386" s="172">
        <v>9</v>
      </c>
      <c r="H386" s="452" t="s">
        <v>15888</v>
      </c>
      <c r="I386" s="271" t="s">
        <v>16809</v>
      </c>
      <c r="J386" s="83"/>
      <c r="K386" s="442"/>
      <c r="L386" s="665"/>
      <c r="M386" s="178"/>
      <c r="N386" s="26"/>
      <c r="O386" s="86"/>
      <c r="P386" s="86"/>
      <c r="Q386" s="86" t="s">
        <v>16789</v>
      </c>
      <c r="R386" s="86"/>
      <c r="S386" s="442"/>
      <c r="T386" s="279"/>
      <c r="U386" s="279"/>
      <c r="V386" s="279"/>
      <c r="W386" s="279"/>
      <c r="X386" s="279"/>
      <c r="Y386" s="279"/>
      <c r="Z386" s="279"/>
    </row>
    <row r="387" spans="1:26" ht="16.5" customHeight="1">
      <c r="A387" s="665"/>
      <c r="B387" s="665"/>
      <c r="C387" s="695"/>
      <c r="D387" s="665"/>
      <c r="E387" s="698"/>
      <c r="F387" s="665"/>
      <c r="G387" s="172">
        <v>10</v>
      </c>
      <c r="H387" s="474" t="s">
        <v>16811</v>
      </c>
      <c r="I387" s="271" t="s">
        <v>15888</v>
      </c>
      <c r="J387" s="83"/>
      <c r="K387" s="442"/>
      <c r="L387" s="665"/>
      <c r="M387" s="178"/>
      <c r="N387" s="26"/>
      <c r="O387" s="86"/>
      <c r="P387" s="86"/>
      <c r="Q387" s="86" t="s">
        <v>16789</v>
      </c>
      <c r="R387" s="86"/>
      <c r="S387" s="442"/>
      <c r="T387" s="279"/>
      <c r="U387" s="279"/>
      <c r="V387" s="279"/>
      <c r="W387" s="279"/>
      <c r="X387" s="279"/>
      <c r="Y387" s="279"/>
      <c r="Z387" s="279"/>
    </row>
    <row r="388" spans="1:26" ht="16.5" customHeight="1">
      <c r="A388" s="665"/>
      <c r="B388" s="665"/>
      <c r="C388" s="695"/>
      <c r="D388" s="665"/>
      <c r="E388" s="698"/>
      <c r="F388" s="665"/>
      <c r="G388" s="172">
        <v>11</v>
      </c>
      <c r="H388" s="474" t="s">
        <v>16812</v>
      </c>
      <c r="I388" s="271" t="s">
        <v>15888</v>
      </c>
      <c r="J388" s="83"/>
      <c r="K388" s="442"/>
      <c r="L388" s="665"/>
      <c r="M388" s="178"/>
      <c r="N388" s="26"/>
      <c r="O388" s="86"/>
      <c r="P388" s="86"/>
      <c r="Q388" s="86" t="s">
        <v>16789</v>
      </c>
      <c r="R388" s="86"/>
      <c r="S388" s="442"/>
      <c r="T388" s="279"/>
      <c r="U388" s="279"/>
      <c r="V388" s="279"/>
      <c r="W388" s="279"/>
      <c r="X388" s="279"/>
      <c r="Y388" s="279"/>
      <c r="Z388" s="279"/>
    </row>
    <row r="389" spans="1:26" ht="16.5" customHeight="1">
      <c r="A389" s="665"/>
      <c r="B389" s="665"/>
      <c r="C389" s="695"/>
      <c r="D389" s="665"/>
      <c r="E389" s="698"/>
      <c r="F389" s="665"/>
      <c r="G389" s="172">
        <v>12</v>
      </c>
      <c r="H389" s="474" t="s">
        <v>16814</v>
      </c>
      <c r="I389" s="271" t="s">
        <v>15888</v>
      </c>
      <c r="J389" s="83"/>
      <c r="K389" s="442"/>
      <c r="L389" s="665"/>
      <c r="M389" s="178"/>
      <c r="N389" s="26"/>
      <c r="O389" s="86"/>
      <c r="P389" s="86"/>
      <c r="Q389" s="86" t="s">
        <v>16789</v>
      </c>
      <c r="R389" s="86"/>
      <c r="S389" s="442"/>
      <c r="T389" s="279"/>
      <c r="U389" s="279"/>
      <c r="V389" s="279"/>
      <c r="W389" s="279"/>
      <c r="X389" s="279"/>
      <c r="Y389" s="279"/>
      <c r="Z389" s="279"/>
    </row>
    <row r="390" spans="1:26" ht="16.5" customHeight="1">
      <c r="A390" s="665"/>
      <c r="B390" s="665"/>
      <c r="C390" s="695"/>
      <c r="D390" s="665"/>
      <c r="E390" s="698"/>
      <c r="F390" s="665"/>
      <c r="G390" s="172">
        <v>13</v>
      </c>
      <c r="H390" s="474" t="s">
        <v>16816</v>
      </c>
      <c r="I390" s="271" t="s">
        <v>15888</v>
      </c>
      <c r="J390" s="83"/>
      <c r="K390" s="442"/>
      <c r="L390" s="665"/>
      <c r="M390" s="178"/>
      <c r="N390" s="26"/>
      <c r="O390" s="86"/>
      <c r="P390" s="86"/>
      <c r="Q390" s="86" t="s">
        <v>16789</v>
      </c>
      <c r="R390" s="86"/>
      <c r="S390" s="442"/>
      <c r="T390" s="279"/>
      <c r="U390" s="279"/>
      <c r="V390" s="279"/>
      <c r="W390" s="279"/>
      <c r="X390" s="279"/>
      <c r="Y390" s="279"/>
      <c r="Z390" s="279"/>
    </row>
    <row r="391" spans="1:26" ht="16.5" customHeight="1">
      <c r="A391" s="665"/>
      <c r="B391" s="665"/>
      <c r="C391" s="695"/>
      <c r="D391" s="665"/>
      <c r="E391" s="698"/>
      <c r="F391" s="665"/>
      <c r="G391" s="172">
        <v>14</v>
      </c>
      <c r="H391" s="474" t="s">
        <v>16823</v>
      </c>
      <c r="I391" s="271" t="s">
        <v>15888</v>
      </c>
      <c r="J391" s="83"/>
      <c r="K391" s="442"/>
      <c r="L391" s="665"/>
      <c r="M391" s="178"/>
      <c r="N391" s="26"/>
      <c r="O391" s="86"/>
      <c r="P391" s="86"/>
      <c r="Q391" s="86" t="s">
        <v>16789</v>
      </c>
      <c r="R391" s="86"/>
      <c r="S391" s="442"/>
      <c r="T391" s="279"/>
      <c r="U391" s="279"/>
      <c r="V391" s="279"/>
      <c r="W391" s="279"/>
      <c r="X391" s="279"/>
      <c r="Y391" s="279"/>
      <c r="Z391" s="279"/>
    </row>
    <row r="392" spans="1:26" ht="16.5" customHeight="1">
      <c r="A392" s="665"/>
      <c r="B392" s="665"/>
      <c r="C392" s="695"/>
      <c r="D392" s="665"/>
      <c r="E392" s="698"/>
      <c r="F392" s="665"/>
      <c r="G392" s="172">
        <v>15</v>
      </c>
      <c r="H392" s="474" t="s">
        <v>16826</v>
      </c>
      <c r="I392" s="271" t="s">
        <v>15888</v>
      </c>
      <c r="J392" s="83"/>
      <c r="K392" s="442"/>
      <c r="L392" s="665"/>
      <c r="M392" s="178"/>
      <c r="N392" s="26"/>
      <c r="O392" s="86"/>
      <c r="P392" s="86"/>
      <c r="Q392" s="86" t="s">
        <v>16789</v>
      </c>
      <c r="R392" s="86"/>
      <c r="S392" s="442"/>
      <c r="T392" s="279"/>
      <c r="U392" s="279"/>
      <c r="V392" s="279"/>
      <c r="W392" s="279"/>
      <c r="X392" s="279"/>
      <c r="Y392" s="279"/>
      <c r="Z392" s="279"/>
    </row>
    <row r="393" spans="1:26" ht="16.5" customHeight="1">
      <c r="A393" s="665"/>
      <c r="B393" s="665"/>
      <c r="C393" s="695"/>
      <c r="D393" s="665"/>
      <c r="E393" s="698"/>
      <c r="F393" s="665"/>
      <c r="G393" s="172">
        <v>16</v>
      </c>
      <c r="H393" s="474" t="s">
        <v>16829</v>
      </c>
      <c r="I393" s="271" t="s">
        <v>15888</v>
      </c>
      <c r="J393" s="83"/>
      <c r="K393" s="442"/>
      <c r="L393" s="665"/>
      <c r="M393" s="178"/>
      <c r="N393" s="26"/>
      <c r="O393" s="86"/>
      <c r="P393" s="86"/>
      <c r="Q393" s="86" t="s">
        <v>16789</v>
      </c>
      <c r="R393" s="86"/>
      <c r="S393" s="442"/>
      <c r="T393" s="279"/>
      <c r="U393" s="279"/>
      <c r="V393" s="279"/>
      <c r="W393" s="279"/>
      <c r="X393" s="279"/>
      <c r="Y393" s="279"/>
      <c r="Z393" s="279"/>
    </row>
    <row r="394" spans="1:26" ht="16.5" customHeight="1">
      <c r="A394" s="665"/>
      <c r="B394" s="665"/>
      <c r="C394" s="695"/>
      <c r="D394" s="665"/>
      <c r="E394" s="698"/>
      <c r="F394" s="665"/>
      <c r="G394" s="172">
        <v>17</v>
      </c>
      <c r="H394" s="474" t="s">
        <v>16831</v>
      </c>
      <c r="I394" s="271" t="s">
        <v>15888</v>
      </c>
      <c r="J394" s="83"/>
      <c r="K394" s="442"/>
      <c r="L394" s="665"/>
      <c r="M394" s="178"/>
      <c r="N394" s="26"/>
      <c r="O394" s="86"/>
      <c r="P394" s="86"/>
      <c r="Q394" s="86" t="s">
        <v>16789</v>
      </c>
      <c r="R394" s="86"/>
      <c r="S394" s="442"/>
      <c r="T394" s="279"/>
      <c r="U394" s="279"/>
      <c r="V394" s="279"/>
      <c r="W394" s="279"/>
      <c r="X394" s="279"/>
      <c r="Y394" s="279"/>
      <c r="Z394" s="279"/>
    </row>
    <row r="395" spans="1:26" ht="16.5" customHeight="1">
      <c r="A395" s="665"/>
      <c r="B395" s="665"/>
      <c r="C395" s="695"/>
      <c r="D395" s="665"/>
      <c r="E395" s="698"/>
      <c r="F395" s="665"/>
      <c r="G395" s="172">
        <v>18</v>
      </c>
      <c r="H395" s="474" t="s">
        <v>16832</v>
      </c>
      <c r="I395" s="271" t="s">
        <v>15888</v>
      </c>
      <c r="J395" s="83"/>
      <c r="K395" s="442"/>
      <c r="L395" s="665"/>
      <c r="M395" s="178"/>
      <c r="N395" s="26"/>
      <c r="O395" s="86"/>
      <c r="P395" s="86"/>
      <c r="Q395" s="86" t="s">
        <v>16789</v>
      </c>
      <c r="R395" s="86"/>
      <c r="S395" s="442"/>
      <c r="T395" s="279"/>
      <c r="U395" s="279"/>
      <c r="V395" s="279"/>
      <c r="W395" s="279"/>
      <c r="X395" s="279"/>
      <c r="Y395" s="279"/>
      <c r="Z395" s="279"/>
    </row>
    <row r="396" spans="1:26" ht="16.5" customHeight="1">
      <c r="A396" s="665"/>
      <c r="B396" s="665"/>
      <c r="C396" s="695"/>
      <c r="D396" s="665"/>
      <c r="E396" s="698"/>
      <c r="F396" s="665"/>
      <c r="G396" s="172">
        <v>19</v>
      </c>
      <c r="H396" s="474" t="s">
        <v>16833</v>
      </c>
      <c r="I396" s="271" t="s">
        <v>15888</v>
      </c>
      <c r="J396" s="83"/>
      <c r="K396" s="442"/>
      <c r="L396" s="665"/>
      <c r="M396" s="178"/>
      <c r="N396" s="26"/>
      <c r="O396" s="86"/>
      <c r="P396" s="86"/>
      <c r="Q396" s="86" t="s">
        <v>16789</v>
      </c>
      <c r="R396" s="86"/>
      <c r="S396" s="442"/>
      <c r="T396" s="279"/>
      <c r="U396" s="279"/>
      <c r="V396" s="279"/>
      <c r="W396" s="279"/>
      <c r="X396" s="279"/>
      <c r="Y396" s="279"/>
      <c r="Z396" s="279"/>
    </row>
    <row r="397" spans="1:26" ht="16.5" customHeight="1">
      <c r="A397" s="665"/>
      <c r="B397" s="665"/>
      <c r="C397" s="695"/>
      <c r="D397" s="665"/>
      <c r="E397" s="698"/>
      <c r="F397" s="665"/>
      <c r="G397" s="172">
        <v>20</v>
      </c>
      <c r="H397" s="474" t="s">
        <v>16837</v>
      </c>
      <c r="I397" s="271" t="s">
        <v>15888</v>
      </c>
      <c r="J397" s="83"/>
      <c r="K397" s="442"/>
      <c r="L397" s="665"/>
      <c r="M397" s="178"/>
      <c r="N397" s="26"/>
      <c r="O397" s="86"/>
      <c r="P397" s="86"/>
      <c r="Q397" s="86" t="s">
        <v>16789</v>
      </c>
      <c r="R397" s="86"/>
      <c r="S397" s="442"/>
      <c r="T397" s="279"/>
      <c r="U397" s="279"/>
      <c r="V397" s="279"/>
      <c r="W397" s="279"/>
      <c r="X397" s="279"/>
      <c r="Y397" s="279"/>
      <c r="Z397" s="279"/>
    </row>
    <row r="398" spans="1:26" ht="16.5" customHeight="1">
      <c r="A398" s="665"/>
      <c r="B398" s="665"/>
      <c r="C398" s="695"/>
      <c r="D398" s="665"/>
      <c r="E398" s="698"/>
      <c r="F398" s="665"/>
      <c r="G398" s="172">
        <v>21</v>
      </c>
      <c r="H398" s="474" t="s">
        <v>16838</v>
      </c>
      <c r="I398" s="271" t="s">
        <v>15888</v>
      </c>
      <c r="J398" s="83"/>
      <c r="K398" s="442"/>
      <c r="L398" s="665"/>
      <c r="M398" s="178"/>
      <c r="N398" s="26"/>
      <c r="O398" s="86"/>
      <c r="P398" s="86"/>
      <c r="Q398" s="86" t="s">
        <v>16789</v>
      </c>
      <c r="R398" s="86"/>
      <c r="S398" s="442"/>
      <c r="T398" s="279"/>
      <c r="U398" s="279"/>
      <c r="V398" s="279"/>
      <c r="W398" s="279"/>
      <c r="X398" s="279"/>
      <c r="Y398" s="279"/>
      <c r="Z398" s="279"/>
    </row>
    <row r="399" spans="1:26" ht="16.5" customHeight="1">
      <c r="A399" s="665"/>
      <c r="B399" s="665"/>
      <c r="C399" s="695"/>
      <c r="D399" s="665"/>
      <c r="E399" s="698"/>
      <c r="F399" s="665"/>
      <c r="G399" s="172">
        <v>22</v>
      </c>
      <c r="H399" s="474" t="s">
        <v>16839</v>
      </c>
      <c r="I399" s="271" t="s">
        <v>15888</v>
      </c>
      <c r="J399" s="83"/>
      <c r="K399" s="442"/>
      <c r="L399" s="665"/>
      <c r="M399" s="178"/>
      <c r="N399" s="26"/>
      <c r="O399" s="86"/>
      <c r="P399" s="86"/>
      <c r="Q399" s="86" t="s">
        <v>16789</v>
      </c>
      <c r="R399" s="86"/>
      <c r="S399" s="442"/>
      <c r="T399" s="279"/>
      <c r="U399" s="279"/>
      <c r="V399" s="279"/>
      <c r="W399" s="279"/>
      <c r="X399" s="279"/>
      <c r="Y399" s="279"/>
      <c r="Z399" s="279"/>
    </row>
    <row r="400" spans="1:26" ht="16.5" customHeight="1">
      <c r="A400" s="665"/>
      <c r="B400" s="665"/>
      <c r="C400" s="695"/>
      <c r="D400" s="665"/>
      <c r="E400" s="698"/>
      <c r="F400" s="665"/>
      <c r="G400" s="172">
        <v>23</v>
      </c>
      <c r="H400" s="474" t="s">
        <v>16844</v>
      </c>
      <c r="I400" s="271" t="s">
        <v>15888</v>
      </c>
      <c r="J400" s="83"/>
      <c r="K400" s="442"/>
      <c r="L400" s="665"/>
      <c r="M400" s="178"/>
      <c r="N400" s="26"/>
      <c r="O400" s="86"/>
      <c r="P400" s="86"/>
      <c r="Q400" s="86" t="s">
        <v>16789</v>
      </c>
      <c r="R400" s="86"/>
      <c r="S400" s="442"/>
      <c r="T400" s="279"/>
      <c r="U400" s="279"/>
      <c r="V400" s="279"/>
      <c r="W400" s="279"/>
      <c r="X400" s="279"/>
      <c r="Y400" s="279"/>
      <c r="Z400" s="279"/>
    </row>
    <row r="401" spans="1:26" ht="16.5" customHeight="1">
      <c r="A401" s="665"/>
      <c r="B401" s="665"/>
      <c r="C401" s="695"/>
      <c r="D401" s="665"/>
      <c r="E401" s="698"/>
      <c r="F401" s="665"/>
      <c r="G401" s="172">
        <v>24</v>
      </c>
      <c r="H401" s="474" t="s">
        <v>16849</v>
      </c>
      <c r="I401" s="271" t="s">
        <v>15888</v>
      </c>
      <c r="J401" s="83"/>
      <c r="K401" s="442"/>
      <c r="L401" s="665"/>
      <c r="M401" s="178"/>
      <c r="N401" s="26"/>
      <c r="O401" s="86"/>
      <c r="P401" s="86"/>
      <c r="Q401" s="86" t="s">
        <v>16789</v>
      </c>
      <c r="R401" s="86"/>
      <c r="S401" s="442"/>
      <c r="T401" s="279"/>
      <c r="U401" s="279"/>
      <c r="V401" s="279"/>
      <c r="W401" s="279"/>
      <c r="X401" s="279"/>
      <c r="Y401" s="279"/>
      <c r="Z401" s="279"/>
    </row>
    <row r="402" spans="1:26" ht="16.5" customHeight="1">
      <c r="A402" s="665"/>
      <c r="B402" s="665"/>
      <c r="C402" s="695"/>
      <c r="D402" s="665"/>
      <c r="E402" s="698"/>
      <c r="F402" s="665"/>
      <c r="G402" s="172">
        <v>25</v>
      </c>
      <c r="H402" s="474" t="s">
        <v>16850</v>
      </c>
      <c r="I402" s="271" t="s">
        <v>15888</v>
      </c>
      <c r="J402" s="83"/>
      <c r="K402" s="442"/>
      <c r="L402" s="665"/>
      <c r="M402" s="178"/>
      <c r="N402" s="26"/>
      <c r="O402" s="86"/>
      <c r="P402" s="86"/>
      <c r="Q402" s="86" t="s">
        <v>16789</v>
      </c>
      <c r="R402" s="86"/>
      <c r="S402" s="442"/>
      <c r="T402" s="279"/>
      <c r="U402" s="279"/>
      <c r="V402" s="279"/>
      <c r="W402" s="279"/>
      <c r="X402" s="279"/>
      <c r="Y402" s="279"/>
      <c r="Z402" s="279"/>
    </row>
    <row r="403" spans="1:26" ht="16.5" customHeight="1">
      <c r="A403" s="665"/>
      <c r="B403" s="665"/>
      <c r="C403" s="695"/>
      <c r="D403" s="665"/>
      <c r="E403" s="698"/>
      <c r="F403" s="665"/>
      <c r="G403" s="172">
        <v>26</v>
      </c>
      <c r="H403" s="474" t="s">
        <v>16854</v>
      </c>
      <c r="I403" s="271" t="s">
        <v>15888</v>
      </c>
      <c r="J403" s="83"/>
      <c r="K403" s="442"/>
      <c r="L403" s="665"/>
      <c r="M403" s="178"/>
      <c r="N403" s="26"/>
      <c r="O403" s="86"/>
      <c r="P403" s="86"/>
      <c r="Q403" s="86" t="s">
        <v>16789</v>
      </c>
      <c r="R403" s="86"/>
      <c r="S403" s="442"/>
      <c r="T403" s="279"/>
      <c r="U403" s="279"/>
      <c r="V403" s="279"/>
      <c r="W403" s="279"/>
      <c r="X403" s="279"/>
      <c r="Y403" s="279"/>
      <c r="Z403" s="279"/>
    </row>
    <row r="404" spans="1:26" ht="16.5" customHeight="1">
      <c r="A404" s="665"/>
      <c r="B404" s="665"/>
      <c r="C404" s="695"/>
      <c r="D404" s="665"/>
      <c r="E404" s="698"/>
      <c r="F404" s="665"/>
      <c r="G404" s="172">
        <v>27</v>
      </c>
      <c r="H404" s="474" t="s">
        <v>16856</v>
      </c>
      <c r="I404" s="271" t="s">
        <v>15888</v>
      </c>
      <c r="J404" s="83"/>
      <c r="K404" s="442"/>
      <c r="L404" s="665"/>
      <c r="M404" s="178"/>
      <c r="N404" s="26"/>
      <c r="O404" s="86"/>
      <c r="P404" s="86"/>
      <c r="Q404" s="86" t="s">
        <v>16789</v>
      </c>
      <c r="R404" s="86"/>
      <c r="S404" s="442"/>
      <c r="T404" s="279"/>
      <c r="U404" s="279"/>
      <c r="V404" s="279"/>
      <c r="W404" s="279"/>
      <c r="X404" s="279"/>
      <c r="Y404" s="279"/>
      <c r="Z404" s="279"/>
    </row>
    <row r="405" spans="1:26" ht="16.5" customHeight="1">
      <c r="A405" s="665"/>
      <c r="B405" s="665"/>
      <c r="C405" s="695"/>
      <c r="D405" s="665"/>
      <c r="E405" s="698"/>
      <c r="F405" s="665"/>
      <c r="G405" s="172">
        <v>28</v>
      </c>
      <c r="H405" s="474" t="s">
        <v>16858</v>
      </c>
      <c r="I405" s="453" t="s">
        <v>16859</v>
      </c>
      <c r="J405" s="83"/>
      <c r="K405" s="442"/>
      <c r="L405" s="665"/>
      <c r="M405" s="178" t="s">
        <v>16860</v>
      </c>
      <c r="N405" s="26"/>
      <c r="O405" s="86"/>
      <c r="P405" s="86"/>
      <c r="Q405" s="86" t="s">
        <v>16789</v>
      </c>
      <c r="R405" s="86"/>
      <c r="S405" s="442"/>
      <c r="T405" s="279"/>
      <c r="U405" s="279"/>
      <c r="V405" s="279"/>
      <c r="W405" s="279"/>
      <c r="X405" s="279"/>
      <c r="Y405" s="279"/>
      <c r="Z405" s="279"/>
    </row>
    <row r="406" spans="1:26" ht="16.5" customHeight="1">
      <c r="A406" s="665"/>
      <c r="B406" s="665"/>
      <c r="C406" s="695"/>
      <c r="D406" s="665"/>
      <c r="E406" s="698"/>
      <c r="F406" s="665"/>
      <c r="G406" s="172">
        <v>29</v>
      </c>
      <c r="H406" s="452" t="s">
        <v>16784</v>
      </c>
      <c r="I406" s="445" t="s">
        <v>15558</v>
      </c>
      <c r="J406" s="83"/>
      <c r="K406" s="442"/>
      <c r="L406" s="665"/>
      <c r="M406" s="178" t="s">
        <v>16862</v>
      </c>
      <c r="N406" s="26"/>
      <c r="O406" s="86"/>
      <c r="P406" s="86"/>
      <c r="Q406" s="86" t="s">
        <v>16789</v>
      </c>
      <c r="R406" s="86"/>
      <c r="S406" s="442"/>
      <c r="T406" s="279"/>
      <c r="U406" s="279"/>
      <c r="V406" s="279"/>
      <c r="W406" s="279"/>
      <c r="X406" s="279"/>
      <c r="Y406" s="279"/>
      <c r="Z406" s="279"/>
    </row>
    <row r="407" spans="1:26" ht="16.5" customHeight="1">
      <c r="A407" s="665"/>
      <c r="B407" s="665"/>
      <c r="C407" s="695"/>
      <c r="D407" s="665"/>
      <c r="E407" s="698"/>
      <c r="F407" s="665"/>
      <c r="G407" s="172">
        <v>30</v>
      </c>
      <c r="H407" s="452"/>
      <c r="I407" s="271" t="s">
        <v>15890</v>
      </c>
      <c r="J407" s="83"/>
      <c r="K407" s="442"/>
      <c r="L407" s="665"/>
      <c r="M407" s="178"/>
      <c r="N407" s="26"/>
      <c r="O407" s="86"/>
      <c r="P407" s="86"/>
      <c r="Q407" s="86" t="s">
        <v>16789</v>
      </c>
      <c r="R407" s="86"/>
      <c r="S407" s="442"/>
      <c r="T407" s="279"/>
      <c r="U407" s="279"/>
      <c r="V407" s="279"/>
      <c r="W407" s="279"/>
      <c r="X407" s="279"/>
      <c r="Y407" s="279"/>
      <c r="Z407" s="279"/>
    </row>
    <row r="408" spans="1:26" ht="16.5" customHeight="1">
      <c r="A408" s="666"/>
      <c r="B408" s="666"/>
      <c r="C408" s="682"/>
      <c r="D408" s="666"/>
      <c r="E408" s="680"/>
      <c r="F408" s="666"/>
      <c r="G408" s="172">
        <v>31</v>
      </c>
      <c r="H408" s="449" t="s">
        <v>15562</v>
      </c>
      <c r="I408" s="271" t="s">
        <v>15891</v>
      </c>
      <c r="J408" s="83"/>
      <c r="K408" s="442"/>
      <c r="L408" s="666"/>
      <c r="M408" s="178"/>
      <c r="N408" s="26"/>
      <c r="O408" s="86"/>
      <c r="P408" s="86"/>
      <c r="Q408" s="86" t="s">
        <v>16789</v>
      </c>
      <c r="R408" s="86"/>
      <c r="S408" s="442"/>
      <c r="T408" s="279"/>
      <c r="U408" s="279"/>
      <c r="V408" s="279"/>
      <c r="W408" s="279"/>
      <c r="X408" s="279"/>
      <c r="Y408" s="279"/>
      <c r="Z408" s="279"/>
    </row>
    <row r="409" spans="1:26" ht="16.5" customHeight="1">
      <c r="A409" s="735" t="s">
        <v>16871</v>
      </c>
      <c r="B409" s="735" t="s">
        <v>16873</v>
      </c>
      <c r="C409" s="757" t="s">
        <v>16874</v>
      </c>
      <c r="D409" s="735" t="s">
        <v>5014</v>
      </c>
      <c r="E409" s="818" t="s">
        <v>16876</v>
      </c>
      <c r="F409" s="740" t="s">
        <v>15548</v>
      </c>
      <c r="G409" s="172">
        <v>1</v>
      </c>
      <c r="H409" s="441" t="s">
        <v>15550</v>
      </c>
      <c r="I409" s="456"/>
      <c r="J409" s="83"/>
      <c r="K409" s="442"/>
      <c r="L409" s="734"/>
      <c r="M409" s="178"/>
      <c r="N409" s="26"/>
      <c r="O409" s="86"/>
      <c r="P409" s="86"/>
      <c r="Q409" s="86" t="s">
        <v>16871</v>
      </c>
      <c r="R409" s="86"/>
      <c r="S409" s="442"/>
      <c r="T409" s="279"/>
      <c r="U409" s="279"/>
      <c r="V409" s="279"/>
      <c r="W409" s="279"/>
      <c r="X409" s="279"/>
      <c r="Y409" s="279"/>
      <c r="Z409" s="279"/>
    </row>
    <row r="410" spans="1:26" ht="16.5" customHeight="1">
      <c r="A410" s="665"/>
      <c r="B410" s="665"/>
      <c r="C410" s="695"/>
      <c r="D410" s="665"/>
      <c r="E410" s="698"/>
      <c r="F410" s="665"/>
      <c r="G410" s="172">
        <v>2</v>
      </c>
      <c r="H410" s="452" t="s">
        <v>15984</v>
      </c>
      <c r="I410" s="271" t="s">
        <v>15985</v>
      </c>
      <c r="J410" s="83"/>
      <c r="K410" s="442"/>
      <c r="L410" s="665"/>
      <c r="M410" s="178" t="s">
        <v>15556</v>
      </c>
      <c r="N410" s="26"/>
      <c r="O410" s="86"/>
      <c r="P410" s="86"/>
      <c r="Q410" s="86" t="s">
        <v>16871</v>
      </c>
      <c r="R410" s="86"/>
      <c r="S410" s="442"/>
      <c r="T410" s="279"/>
      <c r="U410" s="279"/>
      <c r="V410" s="279"/>
      <c r="W410" s="279"/>
      <c r="X410" s="279"/>
      <c r="Y410" s="279"/>
      <c r="Z410" s="279"/>
    </row>
    <row r="411" spans="1:26" ht="16.5" customHeight="1">
      <c r="A411" s="665"/>
      <c r="B411" s="665"/>
      <c r="C411" s="695"/>
      <c r="D411" s="665"/>
      <c r="E411" s="698"/>
      <c r="F411" s="665"/>
      <c r="G411" s="172">
        <v>3</v>
      </c>
      <c r="H411" s="449" t="s">
        <v>16766</v>
      </c>
      <c r="I411" s="271" t="s">
        <v>16282</v>
      </c>
      <c r="J411" s="83"/>
      <c r="K411" s="442"/>
      <c r="L411" s="665"/>
      <c r="M411" s="178"/>
      <c r="N411" s="26"/>
      <c r="O411" s="86"/>
      <c r="P411" s="86"/>
      <c r="Q411" s="86" t="s">
        <v>16871</v>
      </c>
      <c r="R411" s="86"/>
      <c r="S411" s="442"/>
      <c r="T411" s="279"/>
      <c r="U411" s="279"/>
      <c r="V411" s="279"/>
      <c r="W411" s="279"/>
      <c r="X411" s="279"/>
      <c r="Y411" s="279"/>
      <c r="Z411" s="279"/>
    </row>
    <row r="412" spans="1:26" ht="16.5" customHeight="1">
      <c r="A412" s="665"/>
      <c r="B412" s="665"/>
      <c r="C412" s="695"/>
      <c r="D412" s="665"/>
      <c r="E412" s="698"/>
      <c r="F412" s="665"/>
      <c r="G412" s="172">
        <v>4</v>
      </c>
      <c r="H412" s="452" t="s">
        <v>15888</v>
      </c>
      <c r="I412" s="333" t="s">
        <v>15562</v>
      </c>
      <c r="J412" s="83"/>
      <c r="K412" s="442"/>
      <c r="L412" s="665"/>
      <c r="M412" s="178"/>
      <c r="N412" s="26"/>
      <c r="O412" s="86"/>
      <c r="P412" s="86"/>
      <c r="Q412" s="86" t="s">
        <v>16871</v>
      </c>
      <c r="R412" s="86"/>
      <c r="S412" s="442"/>
      <c r="T412" s="279"/>
      <c r="U412" s="279"/>
      <c r="V412" s="279"/>
      <c r="W412" s="279"/>
      <c r="X412" s="279"/>
      <c r="Y412" s="279"/>
      <c r="Z412" s="279"/>
    </row>
    <row r="413" spans="1:26" ht="16.5" customHeight="1">
      <c r="A413" s="665"/>
      <c r="B413" s="665"/>
      <c r="C413" s="695"/>
      <c r="D413" s="665"/>
      <c r="E413" s="698"/>
      <c r="F413" s="665"/>
      <c r="G413" s="172">
        <v>5</v>
      </c>
      <c r="H413" s="452" t="s">
        <v>16888</v>
      </c>
      <c r="I413" s="271" t="s">
        <v>16122</v>
      </c>
      <c r="J413" s="83"/>
      <c r="K413" s="442"/>
      <c r="L413" s="665"/>
      <c r="M413" s="178" t="s">
        <v>16889</v>
      </c>
      <c r="N413" s="26"/>
      <c r="O413" s="86"/>
      <c r="P413" s="86"/>
      <c r="Q413" s="86" t="s">
        <v>16871</v>
      </c>
      <c r="R413" s="86"/>
      <c r="S413" s="442"/>
      <c r="T413" s="279"/>
      <c r="U413" s="279"/>
      <c r="V413" s="279"/>
      <c r="W413" s="279"/>
      <c r="X413" s="279"/>
      <c r="Y413" s="279"/>
      <c r="Z413" s="279"/>
    </row>
    <row r="414" spans="1:26" ht="16.5" customHeight="1">
      <c r="A414" s="665"/>
      <c r="B414" s="665"/>
      <c r="C414" s="695"/>
      <c r="D414" s="665"/>
      <c r="E414" s="698"/>
      <c r="F414" s="665"/>
      <c r="G414" s="172">
        <v>6</v>
      </c>
      <c r="H414" s="452"/>
      <c r="I414" s="445" t="s">
        <v>15558</v>
      </c>
      <c r="J414" s="83"/>
      <c r="K414" s="442"/>
      <c r="L414" s="665"/>
      <c r="M414" s="178"/>
      <c r="N414" s="26"/>
      <c r="O414" s="86"/>
      <c r="P414" s="86"/>
      <c r="Q414" s="86" t="s">
        <v>16871</v>
      </c>
      <c r="R414" s="86"/>
      <c r="S414" s="442"/>
      <c r="T414" s="279"/>
      <c r="U414" s="279"/>
      <c r="V414" s="279"/>
      <c r="W414" s="279"/>
      <c r="X414" s="279"/>
      <c r="Y414" s="279"/>
      <c r="Z414" s="279"/>
    </row>
    <row r="415" spans="1:26" ht="16.5" customHeight="1">
      <c r="A415" s="665"/>
      <c r="B415" s="665"/>
      <c r="C415" s="695"/>
      <c r="D415" s="665"/>
      <c r="E415" s="698"/>
      <c r="F415" s="665"/>
      <c r="G415" s="172">
        <v>7</v>
      </c>
      <c r="H415" s="452"/>
      <c r="I415" s="271" t="s">
        <v>15890</v>
      </c>
      <c r="J415" s="83"/>
      <c r="K415" s="442"/>
      <c r="L415" s="665"/>
      <c r="M415" s="178"/>
      <c r="N415" s="26"/>
      <c r="O415" s="86"/>
      <c r="P415" s="86"/>
      <c r="Q415" s="86" t="s">
        <v>16871</v>
      </c>
      <c r="R415" s="86"/>
      <c r="S415" s="442"/>
      <c r="T415" s="279"/>
      <c r="U415" s="279"/>
      <c r="V415" s="279"/>
      <c r="W415" s="279"/>
      <c r="X415" s="279"/>
      <c r="Y415" s="279"/>
      <c r="Z415" s="279"/>
    </row>
    <row r="416" spans="1:26" ht="16.5" customHeight="1">
      <c r="A416" s="666"/>
      <c r="B416" s="666"/>
      <c r="C416" s="682"/>
      <c r="D416" s="666"/>
      <c r="E416" s="680"/>
      <c r="F416" s="666"/>
      <c r="G416" s="172">
        <v>8</v>
      </c>
      <c r="H416" s="452"/>
      <c r="I416" s="271" t="s">
        <v>15891</v>
      </c>
      <c r="J416" s="83"/>
      <c r="K416" s="442"/>
      <c r="L416" s="666"/>
      <c r="M416" s="178"/>
      <c r="N416" s="26"/>
      <c r="O416" s="86"/>
      <c r="P416" s="86"/>
      <c r="Q416" s="86" t="s">
        <v>16871</v>
      </c>
      <c r="R416" s="86"/>
      <c r="S416" s="442"/>
      <c r="T416" s="279"/>
      <c r="U416" s="279"/>
      <c r="V416" s="279"/>
      <c r="W416" s="279"/>
      <c r="X416" s="279"/>
      <c r="Y416" s="279"/>
      <c r="Z416" s="279"/>
    </row>
    <row r="417" spans="1:26" ht="16.5" customHeight="1">
      <c r="A417" s="735" t="s">
        <v>16895</v>
      </c>
      <c r="B417" s="735" t="s">
        <v>16897</v>
      </c>
      <c r="C417" s="757" t="s">
        <v>16899</v>
      </c>
      <c r="D417" s="735" t="s">
        <v>5014</v>
      </c>
      <c r="E417" s="818" t="s">
        <v>16901</v>
      </c>
      <c r="F417" s="740" t="s">
        <v>15548</v>
      </c>
      <c r="G417" s="172">
        <v>1</v>
      </c>
      <c r="H417" s="441" t="s">
        <v>15550</v>
      </c>
      <c r="I417" s="456"/>
      <c r="J417" s="83"/>
      <c r="K417" s="442"/>
      <c r="L417" s="734"/>
      <c r="M417" s="178"/>
      <c r="N417" s="26"/>
      <c r="O417" s="86"/>
      <c r="P417" s="86"/>
      <c r="Q417" s="86" t="s">
        <v>16895</v>
      </c>
      <c r="R417" s="86"/>
      <c r="S417" s="442"/>
      <c r="T417" s="279"/>
      <c r="U417" s="279"/>
      <c r="V417" s="279"/>
      <c r="W417" s="279"/>
      <c r="X417" s="279"/>
      <c r="Y417" s="279"/>
      <c r="Z417" s="279"/>
    </row>
    <row r="418" spans="1:26" ht="16.5" customHeight="1">
      <c r="A418" s="665"/>
      <c r="B418" s="665"/>
      <c r="C418" s="695"/>
      <c r="D418" s="665"/>
      <c r="E418" s="698"/>
      <c r="F418" s="665"/>
      <c r="G418" s="172">
        <v>2</v>
      </c>
      <c r="H418" s="452" t="s">
        <v>15984</v>
      </c>
      <c r="I418" s="271" t="s">
        <v>15985</v>
      </c>
      <c r="J418" s="83"/>
      <c r="K418" s="442"/>
      <c r="L418" s="665"/>
      <c r="M418" s="178" t="s">
        <v>15556</v>
      </c>
      <c r="N418" s="26"/>
      <c r="O418" s="86"/>
      <c r="P418" s="86"/>
      <c r="Q418" s="86" t="s">
        <v>16895</v>
      </c>
      <c r="R418" s="86"/>
      <c r="S418" s="442"/>
      <c r="T418" s="279"/>
      <c r="U418" s="279"/>
      <c r="V418" s="279"/>
      <c r="W418" s="279"/>
      <c r="X418" s="279"/>
      <c r="Y418" s="279"/>
      <c r="Z418" s="279"/>
    </row>
    <row r="419" spans="1:26" ht="16.5" customHeight="1">
      <c r="A419" s="665"/>
      <c r="B419" s="665"/>
      <c r="C419" s="695"/>
      <c r="D419" s="665"/>
      <c r="E419" s="698"/>
      <c r="F419" s="665"/>
      <c r="G419" s="172">
        <v>3</v>
      </c>
      <c r="H419" s="449" t="s">
        <v>16766</v>
      </c>
      <c r="I419" s="271" t="s">
        <v>16282</v>
      </c>
      <c r="J419" s="83"/>
      <c r="K419" s="442"/>
      <c r="L419" s="665"/>
      <c r="M419" s="367"/>
      <c r="N419" s="26"/>
      <c r="O419" s="86"/>
      <c r="P419" s="86"/>
      <c r="Q419" s="86" t="s">
        <v>16895</v>
      </c>
      <c r="R419" s="86"/>
      <c r="S419" s="442"/>
      <c r="T419" s="279"/>
      <c r="U419" s="279"/>
      <c r="V419" s="279"/>
      <c r="W419" s="279"/>
      <c r="X419" s="279"/>
      <c r="Y419" s="279"/>
      <c r="Z419" s="279"/>
    </row>
    <row r="420" spans="1:26" ht="16.5" customHeight="1">
      <c r="A420" s="665"/>
      <c r="B420" s="665"/>
      <c r="C420" s="695"/>
      <c r="D420" s="665"/>
      <c r="E420" s="698"/>
      <c r="F420" s="665"/>
      <c r="G420" s="172">
        <v>4</v>
      </c>
      <c r="H420" s="452" t="s">
        <v>15884</v>
      </c>
      <c r="I420" s="453" t="s">
        <v>15886</v>
      </c>
      <c r="J420" s="83"/>
      <c r="K420" s="442"/>
      <c r="L420" s="665"/>
      <c r="M420" s="454" t="s">
        <v>15887</v>
      </c>
      <c r="N420" s="26"/>
      <c r="O420" s="86"/>
      <c r="P420" s="86"/>
      <c r="Q420" s="86" t="s">
        <v>16895</v>
      </c>
      <c r="R420" s="86"/>
      <c r="S420" s="442"/>
      <c r="T420" s="279"/>
      <c r="U420" s="279"/>
      <c r="V420" s="279"/>
      <c r="W420" s="279"/>
      <c r="X420" s="279"/>
      <c r="Y420" s="279"/>
      <c r="Z420" s="279"/>
    </row>
    <row r="421" spans="1:26" ht="16.5" customHeight="1">
      <c r="A421" s="665"/>
      <c r="B421" s="665"/>
      <c r="C421" s="695"/>
      <c r="D421" s="665"/>
      <c r="E421" s="698"/>
      <c r="F421" s="665"/>
      <c r="G421" s="172">
        <v>5</v>
      </c>
      <c r="H421" s="452" t="s">
        <v>15888</v>
      </c>
      <c r="I421" s="445" t="s">
        <v>15558</v>
      </c>
      <c r="J421" s="83"/>
      <c r="K421" s="442"/>
      <c r="L421" s="665"/>
      <c r="M421" s="178" t="s">
        <v>15889</v>
      </c>
      <c r="N421" s="26"/>
      <c r="O421" s="86"/>
      <c r="P421" s="86"/>
      <c r="Q421" s="86" t="s">
        <v>16895</v>
      </c>
      <c r="R421" s="86"/>
      <c r="S421" s="442"/>
      <c r="T421" s="279"/>
      <c r="U421" s="279"/>
      <c r="V421" s="279"/>
      <c r="W421" s="279"/>
      <c r="X421" s="279"/>
      <c r="Y421" s="279"/>
      <c r="Z421" s="279"/>
    </row>
    <row r="422" spans="1:26" ht="16.5" customHeight="1">
      <c r="A422" s="665"/>
      <c r="B422" s="665"/>
      <c r="C422" s="695"/>
      <c r="D422" s="665"/>
      <c r="E422" s="698"/>
      <c r="F422" s="665"/>
      <c r="G422" s="172">
        <v>6</v>
      </c>
      <c r="H422" s="449" t="s">
        <v>15562</v>
      </c>
      <c r="I422" s="271" t="s">
        <v>15890</v>
      </c>
      <c r="J422" s="83"/>
      <c r="K422" s="442"/>
      <c r="L422" s="665"/>
      <c r="M422" s="367"/>
      <c r="N422" s="26"/>
      <c r="O422" s="86"/>
      <c r="P422" s="86"/>
      <c r="Q422" s="86" t="s">
        <v>16895</v>
      </c>
      <c r="R422" s="86"/>
      <c r="S422" s="442"/>
      <c r="T422" s="279"/>
      <c r="U422" s="279"/>
      <c r="V422" s="279"/>
      <c r="W422" s="279"/>
      <c r="X422" s="279"/>
      <c r="Y422" s="279"/>
      <c r="Z422" s="279"/>
    </row>
    <row r="423" spans="1:26" ht="16.5" customHeight="1">
      <c r="A423" s="666"/>
      <c r="B423" s="666"/>
      <c r="C423" s="682"/>
      <c r="D423" s="666"/>
      <c r="E423" s="680"/>
      <c r="F423" s="666"/>
      <c r="G423" s="172">
        <v>7</v>
      </c>
      <c r="H423" s="452"/>
      <c r="I423" s="271" t="s">
        <v>15891</v>
      </c>
      <c r="J423" s="83"/>
      <c r="K423" s="442"/>
      <c r="L423" s="666"/>
      <c r="M423" s="367"/>
      <c r="N423" s="26"/>
      <c r="O423" s="86"/>
      <c r="P423" s="86"/>
      <c r="Q423" s="86" t="s">
        <v>16895</v>
      </c>
      <c r="R423" s="86"/>
      <c r="S423" s="442"/>
      <c r="T423" s="279"/>
      <c r="U423" s="279"/>
      <c r="V423" s="279"/>
      <c r="W423" s="279"/>
      <c r="X423" s="279"/>
      <c r="Y423" s="279"/>
      <c r="Z423" s="279"/>
    </row>
    <row r="424" spans="1:26" ht="16.5" customHeight="1">
      <c r="A424" s="735" t="s">
        <v>16918</v>
      </c>
      <c r="B424" s="735" t="s">
        <v>16920</v>
      </c>
      <c r="C424" s="757" t="s">
        <v>16921</v>
      </c>
      <c r="D424" s="735" t="s">
        <v>16922</v>
      </c>
      <c r="E424" s="813" t="s">
        <v>16924</v>
      </c>
      <c r="F424" s="740" t="s">
        <v>16925</v>
      </c>
      <c r="G424" s="172">
        <v>1</v>
      </c>
      <c r="H424" s="441" t="s">
        <v>15550</v>
      </c>
      <c r="I424" s="456"/>
      <c r="J424" s="83"/>
      <c r="K424" s="442"/>
      <c r="L424" s="734"/>
      <c r="M424" s="367"/>
      <c r="N424" s="26"/>
      <c r="O424" s="86"/>
      <c r="P424" s="86"/>
      <c r="Q424" s="86" t="s">
        <v>16918</v>
      </c>
      <c r="R424" s="86"/>
      <c r="S424" s="442"/>
      <c r="T424" s="279"/>
      <c r="U424" s="279"/>
      <c r="V424" s="279"/>
      <c r="W424" s="279"/>
      <c r="X424" s="279"/>
      <c r="Y424" s="279"/>
      <c r="Z424" s="279"/>
    </row>
    <row r="425" spans="1:26" ht="16.5" customHeight="1">
      <c r="A425" s="665"/>
      <c r="B425" s="665"/>
      <c r="C425" s="695"/>
      <c r="D425" s="665"/>
      <c r="E425" s="814"/>
      <c r="F425" s="665"/>
      <c r="G425" s="172">
        <v>2</v>
      </c>
      <c r="H425" s="452" t="s">
        <v>15984</v>
      </c>
      <c r="I425" s="271" t="s">
        <v>15985</v>
      </c>
      <c r="J425" s="83"/>
      <c r="K425" s="442"/>
      <c r="L425" s="665"/>
      <c r="M425" s="178" t="s">
        <v>15556</v>
      </c>
      <c r="N425" s="26"/>
      <c r="O425" s="86"/>
      <c r="P425" s="86"/>
      <c r="Q425" s="86" t="s">
        <v>16918</v>
      </c>
      <c r="R425" s="86"/>
      <c r="S425" s="442"/>
      <c r="T425" s="279"/>
      <c r="U425" s="279"/>
      <c r="V425" s="279"/>
      <c r="W425" s="279"/>
      <c r="X425" s="279"/>
      <c r="Y425" s="279"/>
      <c r="Z425" s="279"/>
    </row>
    <row r="426" spans="1:26" ht="16.5" customHeight="1">
      <c r="A426" s="665"/>
      <c r="B426" s="665"/>
      <c r="C426" s="695"/>
      <c r="D426" s="665"/>
      <c r="E426" s="814"/>
      <c r="F426" s="665"/>
      <c r="G426" s="172">
        <v>3</v>
      </c>
      <c r="H426" s="449" t="s">
        <v>16929</v>
      </c>
      <c r="I426" s="271" t="s">
        <v>16930</v>
      </c>
      <c r="J426" s="83"/>
      <c r="K426" s="442"/>
      <c r="L426" s="665"/>
      <c r="M426" s="367"/>
      <c r="N426" s="26"/>
      <c r="O426" s="86"/>
      <c r="P426" s="86"/>
      <c r="Q426" s="86" t="s">
        <v>16918</v>
      </c>
      <c r="R426" s="86"/>
      <c r="S426" s="442"/>
      <c r="T426" s="279"/>
      <c r="U426" s="279"/>
      <c r="V426" s="279"/>
      <c r="W426" s="279"/>
      <c r="X426" s="279"/>
      <c r="Y426" s="279"/>
      <c r="Z426" s="279"/>
    </row>
    <row r="427" spans="1:26" ht="16.5" customHeight="1">
      <c r="A427" s="665"/>
      <c r="B427" s="665"/>
      <c r="C427" s="695"/>
      <c r="D427" s="665"/>
      <c r="E427" s="814"/>
      <c r="F427" s="665"/>
      <c r="G427" s="172">
        <v>4</v>
      </c>
      <c r="H427" s="452"/>
      <c r="I427" s="271" t="s">
        <v>15750</v>
      </c>
      <c r="J427" s="83"/>
      <c r="K427" s="442"/>
      <c r="L427" s="665"/>
      <c r="M427" s="178"/>
      <c r="N427" s="26"/>
      <c r="O427" s="86"/>
      <c r="P427" s="86"/>
      <c r="Q427" s="86" t="s">
        <v>16918</v>
      </c>
      <c r="R427" s="86"/>
      <c r="S427" s="442"/>
      <c r="T427" s="279"/>
      <c r="U427" s="279"/>
      <c r="V427" s="279"/>
      <c r="W427" s="279"/>
      <c r="X427" s="279"/>
      <c r="Y427" s="279"/>
      <c r="Z427" s="279"/>
    </row>
    <row r="428" spans="1:26" ht="16.5" customHeight="1">
      <c r="A428" s="665"/>
      <c r="B428" s="665"/>
      <c r="C428" s="695"/>
      <c r="D428" s="665"/>
      <c r="E428" s="814"/>
      <c r="F428" s="665"/>
      <c r="G428" s="172">
        <v>5</v>
      </c>
      <c r="H428" s="444" t="s">
        <v>15579</v>
      </c>
      <c r="I428" s="445" t="s">
        <v>15558</v>
      </c>
      <c r="J428" s="83"/>
      <c r="K428" s="442"/>
      <c r="L428" s="665"/>
      <c r="M428" s="178" t="s">
        <v>16889</v>
      </c>
      <c r="N428" s="26"/>
      <c r="O428" s="86"/>
      <c r="P428" s="86"/>
      <c r="Q428" s="86" t="s">
        <v>16918</v>
      </c>
      <c r="R428" s="86"/>
      <c r="S428" s="442"/>
      <c r="T428" s="279"/>
      <c r="U428" s="279"/>
      <c r="V428" s="279"/>
      <c r="W428" s="279"/>
      <c r="X428" s="279"/>
      <c r="Y428" s="279"/>
      <c r="Z428" s="279"/>
    </row>
    <row r="429" spans="1:26" ht="16.5" customHeight="1">
      <c r="A429" s="666"/>
      <c r="B429" s="666"/>
      <c r="C429" s="682"/>
      <c r="D429" s="666"/>
      <c r="E429" s="815"/>
      <c r="F429" s="666"/>
      <c r="G429" s="172">
        <v>6</v>
      </c>
      <c r="H429" s="444" t="s">
        <v>15562</v>
      </c>
      <c r="I429" s="2" t="s">
        <v>15563</v>
      </c>
      <c r="J429" s="83"/>
      <c r="K429" s="442"/>
      <c r="L429" s="666"/>
      <c r="M429" s="178"/>
      <c r="N429" s="26"/>
      <c r="O429" s="86"/>
      <c r="P429" s="86"/>
      <c r="Q429" s="86" t="s">
        <v>16918</v>
      </c>
      <c r="R429" s="86"/>
      <c r="S429" s="442"/>
      <c r="T429" s="279"/>
      <c r="U429" s="279"/>
      <c r="V429" s="279"/>
      <c r="W429" s="279"/>
      <c r="X429" s="279"/>
      <c r="Y429" s="279"/>
      <c r="Z429" s="279"/>
    </row>
    <row r="430" spans="1:26" ht="16.5" customHeight="1">
      <c r="A430" s="735" t="s">
        <v>16939</v>
      </c>
      <c r="B430" s="735" t="s">
        <v>16940</v>
      </c>
      <c r="C430" s="757" t="s">
        <v>16942</v>
      </c>
      <c r="D430" s="735" t="s">
        <v>16922</v>
      </c>
      <c r="E430" s="813" t="s">
        <v>16944</v>
      </c>
      <c r="F430" s="740" t="s">
        <v>16946</v>
      </c>
      <c r="G430" s="172">
        <v>1</v>
      </c>
      <c r="H430" s="441" t="s">
        <v>15550</v>
      </c>
      <c r="I430" s="456"/>
      <c r="J430" s="83"/>
      <c r="K430" s="442"/>
      <c r="L430" s="734"/>
      <c r="M430" s="178"/>
      <c r="N430" s="26"/>
      <c r="O430" s="86"/>
      <c r="P430" s="86"/>
      <c r="Q430" s="86" t="s">
        <v>16939</v>
      </c>
      <c r="R430" s="86"/>
      <c r="S430" s="442"/>
      <c r="T430" s="279"/>
      <c r="U430" s="279"/>
      <c r="V430" s="279"/>
      <c r="W430" s="279"/>
      <c r="X430" s="279"/>
      <c r="Y430" s="279"/>
      <c r="Z430" s="279"/>
    </row>
    <row r="431" spans="1:26" ht="16.5" customHeight="1">
      <c r="A431" s="665"/>
      <c r="B431" s="665"/>
      <c r="C431" s="695"/>
      <c r="D431" s="665"/>
      <c r="E431" s="814"/>
      <c r="F431" s="665"/>
      <c r="G431" s="172">
        <v>2</v>
      </c>
      <c r="H431" s="452" t="s">
        <v>15984</v>
      </c>
      <c r="I431" s="271" t="s">
        <v>15985</v>
      </c>
      <c r="J431" s="83"/>
      <c r="K431" s="442"/>
      <c r="L431" s="665"/>
      <c r="M431" s="178" t="s">
        <v>15556</v>
      </c>
      <c r="N431" s="26"/>
      <c r="O431" s="86"/>
      <c r="P431" s="86"/>
      <c r="Q431" s="86" t="s">
        <v>16939</v>
      </c>
      <c r="R431" s="86"/>
      <c r="S431" s="442"/>
      <c r="T431" s="279"/>
      <c r="U431" s="279"/>
      <c r="V431" s="279"/>
      <c r="W431" s="279"/>
      <c r="X431" s="279"/>
      <c r="Y431" s="279"/>
      <c r="Z431" s="279"/>
    </row>
    <row r="432" spans="1:26" ht="16.5" customHeight="1">
      <c r="A432" s="665"/>
      <c r="B432" s="665"/>
      <c r="C432" s="695"/>
      <c r="D432" s="665"/>
      <c r="E432" s="814"/>
      <c r="F432" s="665"/>
      <c r="G432" s="172">
        <v>3</v>
      </c>
      <c r="H432" s="449" t="s">
        <v>16929</v>
      </c>
      <c r="I432" s="271" t="s">
        <v>16930</v>
      </c>
      <c r="J432" s="83"/>
      <c r="K432" s="442"/>
      <c r="L432" s="665"/>
      <c r="M432" s="178"/>
      <c r="N432" s="26"/>
      <c r="O432" s="86"/>
      <c r="P432" s="86"/>
      <c r="Q432" s="86" t="s">
        <v>16939</v>
      </c>
      <c r="R432" s="86"/>
      <c r="S432" s="442"/>
      <c r="T432" s="279"/>
      <c r="U432" s="279"/>
      <c r="V432" s="279"/>
      <c r="W432" s="279"/>
      <c r="X432" s="279"/>
      <c r="Y432" s="279"/>
      <c r="Z432" s="279"/>
    </row>
    <row r="433" spans="1:26" ht="16.5" customHeight="1">
      <c r="A433" s="665"/>
      <c r="B433" s="665"/>
      <c r="C433" s="695"/>
      <c r="D433" s="665"/>
      <c r="E433" s="814"/>
      <c r="F433" s="665"/>
      <c r="G433" s="172">
        <v>4</v>
      </c>
      <c r="H433" s="452"/>
      <c r="I433" s="271" t="s">
        <v>15750</v>
      </c>
      <c r="J433" s="83"/>
      <c r="K433" s="442"/>
      <c r="L433" s="665"/>
      <c r="M433" s="178"/>
      <c r="N433" s="26"/>
      <c r="O433" s="86"/>
      <c r="P433" s="86"/>
      <c r="Q433" s="86" t="s">
        <v>16939</v>
      </c>
      <c r="R433" s="86"/>
      <c r="S433" s="442"/>
      <c r="T433" s="279"/>
      <c r="U433" s="279"/>
      <c r="V433" s="279"/>
      <c r="W433" s="279"/>
      <c r="X433" s="279"/>
      <c r="Y433" s="279"/>
      <c r="Z433" s="279"/>
    </row>
    <row r="434" spans="1:26" ht="16.5" customHeight="1">
      <c r="A434" s="665"/>
      <c r="B434" s="665"/>
      <c r="C434" s="695"/>
      <c r="D434" s="665"/>
      <c r="E434" s="814"/>
      <c r="F434" s="665"/>
      <c r="G434" s="172">
        <v>5</v>
      </c>
      <c r="H434" s="444" t="s">
        <v>15579</v>
      </c>
      <c r="I434" s="445" t="s">
        <v>15558</v>
      </c>
      <c r="J434" s="83"/>
      <c r="K434" s="442"/>
      <c r="L434" s="665"/>
      <c r="M434" s="178" t="s">
        <v>16889</v>
      </c>
      <c r="N434" s="26"/>
      <c r="O434" s="86"/>
      <c r="P434" s="86"/>
      <c r="Q434" s="86" t="s">
        <v>16939</v>
      </c>
      <c r="R434" s="86"/>
      <c r="S434" s="442"/>
      <c r="T434" s="279"/>
      <c r="U434" s="279"/>
      <c r="V434" s="279"/>
      <c r="W434" s="279"/>
      <c r="X434" s="279"/>
      <c r="Y434" s="279"/>
      <c r="Z434" s="279"/>
    </row>
    <row r="435" spans="1:26" ht="16.5" customHeight="1">
      <c r="A435" s="666"/>
      <c r="B435" s="666"/>
      <c r="C435" s="682"/>
      <c r="D435" s="666"/>
      <c r="E435" s="815"/>
      <c r="F435" s="666"/>
      <c r="G435" s="172">
        <v>6</v>
      </c>
      <c r="H435" s="444" t="s">
        <v>15562</v>
      </c>
      <c r="I435" s="2" t="s">
        <v>15563</v>
      </c>
      <c r="J435" s="83"/>
      <c r="K435" s="442"/>
      <c r="L435" s="666"/>
      <c r="M435" s="178"/>
      <c r="N435" s="26"/>
      <c r="O435" s="86"/>
      <c r="P435" s="86"/>
      <c r="Q435" s="86" t="s">
        <v>16939</v>
      </c>
      <c r="R435" s="86"/>
      <c r="S435" s="442"/>
      <c r="T435" s="279"/>
      <c r="U435" s="279"/>
      <c r="V435" s="279"/>
      <c r="W435" s="279"/>
      <c r="X435" s="279"/>
      <c r="Y435" s="279"/>
      <c r="Z435" s="279"/>
    </row>
    <row r="436" spans="1:26" ht="16.5" customHeight="1">
      <c r="A436" s="735" t="s">
        <v>16955</v>
      </c>
      <c r="B436" s="735" t="s">
        <v>16956</v>
      </c>
      <c r="C436" s="757" t="s">
        <v>16958</v>
      </c>
      <c r="D436" s="735" t="s">
        <v>16922</v>
      </c>
      <c r="E436" s="813" t="s">
        <v>16960</v>
      </c>
      <c r="F436" s="740" t="s">
        <v>16961</v>
      </c>
      <c r="G436" s="172">
        <v>1</v>
      </c>
      <c r="H436" s="441" t="s">
        <v>15550</v>
      </c>
      <c r="I436" s="456"/>
      <c r="J436" s="83"/>
      <c r="K436" s="442"/>
      <c r="L436" s="734"/>
      <c r="M436" s="178"/>
      <c r="N436" s="26"/>
      <c r="O436" s="86"/>
      <c r="P436" s="86"/>
      <c r="Q436" s="86" t="s">
        <v>16955</v>
      </c>
      <c r="R436" s="86"/>
      <c r="S436" s="442"/>
      <c r="T436" s="279"/>
      <c r="U436" s="279"/>
      <c r="V436" s="279"/>
      <c r="W436" s="279"/>
      <c r="X436" s="279"/>
      <c r="Y436" s="279"/>
      <c r="Z436" s="279"/>
    </row>
    <row r="437" spans="1:26" ht="16.5" customHeight="1">
      <c r="A437" s="665"/>
      <c r="B437" s="665"/>
      <c r="C437" s="695"/>
      <c r="D437" s="665"/>
      <c r="E437" s="814"/>
      <c r="F437" s="665"/>
      <c r="G437" s="172">
        <v>2</v>
      </c>
      <c r="H437" s="452" t="s">
        <v>15984</v>
      </c>
      <c r="I437" s="271" t="s">
        <v>15985</v>
      </c>
      <c r="J437" s="83"/>
      <c r="K437" s="442"/>
      <c r="L437" s="665"/>
      <c r="M437" s="178" t="s">
        <v>15556</v>
      </c>
      <c r="N437" s="26"/>
      <c r="O437" s="86"/>
      <c r="P437" s="86"/>
      <c r="Q437" s="86" t="s">
        <v>16955</v>
      </c>
      <c r="R437" s="86"/>
      <c r="S437" s="442"/>
      <c r="T437" s="279"/>
      <c r="U437" s="279"/>
      <c r="V437" s="279"/>
      <c r="W437" s="279"/>
      <c r="X437" s="279"/>
      <c r="Y437" s="279"/>
      <c r="Z437" s="279"/>
    </row>
    <row r="438" spans="1:26" ht="16.5" customHeight="1">
      <c r="A438" s="665"/>
      <c r="B438" s="665"/>
      <c r="C438" s="695"/>
      <c r="D438" s="665"/>
      <c r="E438" s="814"/>
      <c r="F438" s="665"/>
      <c r="G438" s="172">
        <v>3</v>
      </c>
      <c r="H438" s="449" t="s">
        <v>16929</v>
      </c>
      <c r="I438" s="271" t="s">
        <v>16930</v>
      </c>
      <c r="J438" s="83"/>
      <c r="K438" s="442"/>
      <c r="L438" s="665"/>
      <c r="M438" s="178"/>
      <c r="N438" s="26"/>
      <c r="O438" s="86"/>
      <c r="P438" s="86"/>
      <c r="Q438" s="86" t="s">
        <v>16955</v>
      </c>
      <c r="R438" s="86"/>
      <c r="S438" s="442"/>
      <c r="T438" s="279"/>
      <c r="U438" s="279"/>
      <c r="V438" s="279"/>
      <c r="W438" s="279"/>
      <c r="X438" s="279"/>
      <c r="Y438" s="279"/>
      <c r="Z438" s="279"/>
    </row>
    <row r="439" spans="1:26" ht="16.5" customHeight="1">
      <c r="A439" s="665"/>
      <c r="B439" s="665"/>
      <c r="C439" s="695"/>
      <c r="D439" s="665"/>
      <c r="E439" s="814"/>
      <c r="F439" s="665"/>
      <c r="G439" s="172">
        <v>4</v>
      </c>
      <c r="H439" s="452"/>
      <c r="I439" s="271" t="s">
        <v>15750</v>
      </c>
      <c r="J439" s="83"/>
      <c r="K439" s="442"/>
      <c r="L439" s="665"/>
      <c r="M439" s="178"/>
      <c r="N439" s="26"/>
      <c r="O439" s="86"/>
      <c r="P439" s="86"/>
      <c r="Q439" s="86" t="s">
        <v>16955</v>
      </c>
      <c r="R439" s="86"/>
      <c r="S439" s="442"/>
      <c r="T439" s="279"/>
      <c r="U439" s="279"/>
      <c r="V439" s="279"/>
      <c r="W439" s="279"/>
      <c r="X439" s="279"/>
      <c r="Y439" s="279"/>
      <c r="Z439" s="279"/>
    </row>
    <row r="440" spans="1:26" ht="16.5" customHeight="1">
      <c r="A440" s="665"/>
      <c r="B440" s="665"/>
      <c r="C440" s="695"/>
      <c r="D440" s="665"/>
      <c r="E440" s="814"/>
      <c r="F440" s="665"/>
      <c r="G440" s="172">
        <v>5</v>
      </c>
      <c r="H440" s="444" t="s">
        <v>15579</v>
      </c>
      <c r="I440" s="445" t="s">
        <v>15558</v>
      </c>
      <c r="J440" s="83"/>
      <c r="K440" s="442"/>
      <c r="L440" s="665"/>
      <c r="M440" s="178" t="s">
        <v>16889</v>
      </c>
      <c r="N440" s="26"/>
      <c r="O440" s="86"/>
      <c r="P440" s="86"/>
      <c r="Q440" s="86" t="s">
        <v>16955</v>
      </c>
      <c r="R440" s="86"/>
      <c r="S440" s="442"/>
      <c r="T440" s="279"/>
      <c r="U440" s="279"/>
      <c r="V440" s="279"/>
      <c r="W440" s="279"/>
      <c r="X440" s="279"/>
      <c r="Y440" s="279"/>
      <c r="Z440" s="279"/>
    </row>
    <row r="441" spans="1:26" ht="16.5" customHeight="1">
      <c r="A441" s="666"/>
      <c r="B441" s="666"/>
      <c r="C441" s="682"/>
      <c r="D441" s="666"/>
      <c r="E441" s="815"/>
      <c r="F441" s="666"/>
      <c r="G441" s="172">
        <v>6</v>
      </c>
      <c r="H441" s="444" t="s">
        <v>15562</v>
      </c>
      <c r="I441" s="2" t="s">
        <v>15563</v>
      </c>
      <c r="J441" s="83"/>
      <c r="K441" s="442"/>
      <c r="L441" s="666"/>
      <c r="M441" s="178"/>
      <c r="N441" s="26"/>
      <c r="O441" s="86"/>
      <c r="P441" s="86"/>
      <c r="Q441" s="86" t="s">
        <v>16955</v>
      </c>
      <c r="R441" s="86"/>
      <c r="S441" s="442"/>
      <c r="T441" s="279"/>
      <c r="U441" s="279"/>
      <c r="V441" s="279"/>
      <c r="W441" s="279"/>
      <c r="X441" s="279"/>
      <c r="Y441" s="279"/>
      <c r="Z441" s="279"/>
    </row>
    <row r="442" spans="1:26" ht="16.5" customHeight="1">
      <c r="A442" s="735" t="s">
        <v>16978</v>
      </c>
      <c r="B442" s="735" t="s">
        <v>16979</v>
      </c>
      <c r="C442" s="757" t="s">
        <v>16980</v>
      </c>
      <c r="D442" s="735" t="s">
        <v>16981</v>
      </c>
      <c r="E442" s="813" t="s">
        <v>16982</v>
      </c>
      <c r="F442" s="740" t="s">
        <v>16984</v>
      </c>
      <c r="G442" s="172">
        <v>1</v>
      </c>
      <c r="H442" s="441" t="s">
        <v>15550</v>
      </c>
      <c r="I442" s="456"/>
      <c r="J442" s="83"/>
      <c r="K442" s="442"/>
      <c r="L442" s="734"/>
      <c r="M442" s="178"/>
      <c r="N442" s="26"/>
      <c r="O442" s="86"/>
      <c r="P442" s="86"/>
      <c r="Q442" s="86" t="s">
        <v>16978</v>
      </c>
      <c r="R442" s="86"/>
      <c r="S442" s="442"/>
      <c r="T442" s="279"/>
      <c r="U442" s="279"/>
      <c r="V442" s="279"/>
      <c r="W442" s="279"/>
      <c r="X442" s="279"/>
      <c r="Y442" s="279"/>
      <c r="Z442" s="279"/>
    </row>
    <row r="443" spans="1:26" ht="16.5" customHeight="1">
      <c r="A443" s="665"/>
      <c r="B443" s="665"/>
      <c r="C443" s="695"/>
      <c r="D443" s="665"/>
      <c r="E443" s="814"/>
      <c r="F443" s="665"/>
      <c r="G443" s="172">
        <v>2</v>
      </c>
      <c r="H443" s="452" t="s">
        <v>15984</v>
      </c>
      <c r="I443" s="271" t="s">
        <v>15985</v>
      </c>
      <c r="J443" s="83"/>
      <c r="K443" s="442"/>
      <c r="L443" s="665"/>
      <c r="M443" s="178" t="s">
        <v>15556</v>
      </c>
      <c r="N443" s="26"/>
      <c r="O443" s="86"/>
      <c r="P443" s="86"/>
      <c r="Q443" s="86" t="s">
        <v>16978</v>
      </c>
      <c r="R443" s="86"/>
      <c r="S443" s="442"/>
      <c r="T443" s="279"/>
      <c r="U443" s="279"/>
      <c r="V443" s="279"/>
      <c r="W443" s="279"/>
      <c r="X443" s="279"/>
      <c r="Y443" s="279"/>
      <c r="Z443" s="279"/>
    </row>
    <row r="444" spans="1:26" ht="16.5" customHeight="1">
      <c r="A444" s="665"/>
      <c r="B444" s="665"/>
      <c r="C444" s="695"/>
      <c r="D444" s="665"/>
      <c r="E444" s="814"/>
      <c r="F444" s="665"/>
      <c r="G444" s="172">
        <v>3</v>
      </c>
      <c r="H444" s="449" t="s">
        <v>15988</v>
      </c>
      <c r="I444" s="271" t="s">
        <v>15990</v>
      </c>
      <c r="J444" s="83"/>
      <c r="K444" s="442"/>
      <c r="L444" s="665"/>
      <c r="M444" s="178"/>
      <c r="N444" s="26"/>
      <c r="O444" s="86"/>
      <c r="P444" s="86"/>
      <c r="Q444" s="86" t="s">
        <v>16978</v>
      </c>
      <c r="R444" s="86"/>
      <c r="S444" s="442"/>
      <c r="T444" s="279"/>
      <c r="U444" s="279"/>
      <c r="V444" s="279"/>
      <c r="W444" s="279"/>
      <c r="X444" s="279"/>
      <c r="Y444" s="279"/>
      <c r="Z444" s="279"/>
    </row>
    <row r="445" spans="1:26" ht="16.5" customHeight="1">
      <c r="A445" s="665"/>
      <c r="B445" s="665"/>
      <c r="C445" s="695"/>
      <c r="D445" s="665"/>
      <c r="E445" s="814"/>
      <c r="F445" s="665"/>
      <c r="G445" s="172">
        <v>4</v>
      </c>
      <c r="H445" s="452"/>
      <c r="I445" s="271" t="s">
        <v>15750</v>
      </c>
      <c r="J445" s="83"/>
      <c r="K445" s="442"/>
      <c r="L445" s="665"/>
      <c r="M445" s="178"/>
      <c r="N445" s="26"/>
      <c r="O445" s="86"/>
      <c r="P445" s="86"/>
      <c r="Q445" s="86" t="s">
        <v>16978</v>
      </c>
      <c r="R445" s="86"/>
      <c r="S445" s="442"/>
      <c r="T445" s="279"/>
      <c r="U445" s="279"/>
      <c r="V445" s="279"/>
      <c r="W445" s="279"/>
      <c r="X445" s="279"/>
      <c r="Y445" s="279"/>
      <c r="Z445" s="279"/>
    </row>
    <row r="446" spans="1:26" ht="16.5" customHeight="1">
      <c r="A446" s="665"/>
      <c r="B446" s="665"/>
      <c r="C446" s="695"/>
      <c r="D446" s="665"/>
      <c r="E446" s="814"/>
      <c r="F446" s="665"/>
      <c r="G446" s="172">
        <v>5</v>
      </c>
      <c r="H446" s="444" t="s">
        <v>15888</v>
      </c>
      <c r="I446" s="2" t="s">
        <v>17002</v>
      </c>
      <c r="J446" s="83"/>
      <c r="K446" s="442"/>
      <c r="L446" s="665"/>
      <c r="M446" s="178"/>
      <c r="N446" s="26"/>
      <c r="O446" s="86"/>
      <c r="P446" s="86"/>
      <c r="Q446" s="86" t="s">
        <v>16978</v>
      </c>
      <c r="R446" s="86"/>
      <c r="S446" s="442"/>
      <c r="T446" s="279"/>
      <c r="U446" s="279"/>
      <c r="V446" s="279"/>
      <c r="W446" s="279"/>
      <c r="X446" s="279"/>
      <c r="Y446" s="279"/>
      <c r="Z446" s="279"/>
    </row>
    <row r="447" spans="1:26" ht="16.5" customHeight="1">
      <c r="A447" s="665"/>
      <c r="B447" s="665"/>
      <c r="C447" s="695"/>
      <c r="D447" s="665"/>
      <c r="E447" s="814"/>
      <c r="F447" s="665"/>
      <c r="G447" s="172">
        <v>6</v>
      </c>
      <c r="H447" s="444"/>
      <c r="I447" s="2" t="s">
        <v>17011</v>
      </c>
      <c r="J447" s="83"/>
      <c r="K447" s="442"/>
      <c r="L447" s="665"/>
      <c r="M447" s="178"/>
      <c r="N447" s="26"/>
      <c r="O447" s="86"/>
      <c r="P447" s="86"/>
      <c r="Q447" s="86" t="s">
        <v>16978</v>
      </c>
      <c r="R447" s="86"/>
      <c r="S447" s="442"/>
      <c r="T447" s="279"/>
      <c r="U447" s="279"/>
      <c r="V447" s="279"/>
      <c r="W447" s="279"/>
      <c r="X447" s="279"/>
      <c r="Y447" s="279"/>
      <c r="Z447" s="279"/>
    </row>
    <row r="448" spans="1:26" ht="16.5" customHeight="1">
      <c r="A448" s="665"/>
      <c r="B448" s="665"/>
      <c r="C448" s="695"/>
      <c r="D448" s="665"/>
      <c r="E448" s="814"/>
      <c r="F448" s="665"/>
      <c r="G448" s="172">
        <v>7</v>
      </c>
      <c r="H448" s="444" t="s">
        <v>15884</v>
      </c>
      <c r="I448" s="445" t="s">
        <v>15558</v>
      </c>
      <c r="J448" s="83"/>
      <c r="K448" s="442"/>
      <c r="L448" s="665"/>
      <c r="M448" s="178" t="s">
        <v>16889</v>
      </c>
      <c r="N448" s="26"/>
      <c r="O448" s="86"/>
      <c r="P448" s="86"/>
      <c r="Q448" s="86" t="s">
        <v>16978</v>
      </c>
      <c r="R448" s="86"/>
      <c r="S448" s="442"/>
      <c r="T448" s="279"/>
      <c r="U448" s="279"/>
      <c r="V448" s="279"/>
      <c r="W448" s="279"/>
      <c r="X448" s="279"/>
      <c r="Y448" s="279"/>
      <c r="Z448" s="279"/>
    </row>
    <row r="449" spans="1:26" ht="16.5" customHeight="1">
      <c r="A449" s="665"/>
      <c r="B449" s="665"/>
      <c r="C449" s="695"/>
      <c r="D449" s="665"/>
      <c r="E449" s="814"/>
      <c r="F449" s="665"/>
      <c r="G449" s="172">
        <v>8</v>
      </c>
      <c r="H449" s="444" t="s">
        <v>15562</v>
      </c>
      <c r="I449" s="2" t="s">
        <v>16422</v>
      </c>
      <c r="J449" s="83"/>
      <c r="K449" s="442"/>
      <c r="L449" s="665"/>
      <c r="M449" s="178"/>
      <c r="N449" s="26"/>
      <c r="O449" s="86"/>
      <c r="P449" s="86"/>
      <c r="Q449" s="86" t="s">
        <v>16978</v>
      </c>
      <c r="R449" s="86"/>
      <c r="S449" s="442"/>
      <c r="T449" s="279"/>
      <c r="U449" s="279"/>
      <c r="V449" s="279"/>
      <c r="W449" s="279"/>
      <c r="X449" s="279"/>
      <c r="Y449" s="279"/>
      <c r="Z449" s="279"/>
    </row>
    <row r="450" spans="1:26" ht="16.5" customHeight="1">
      <c r="A450" s="666"/>
      <c r="B450" s="666"/>
      <c r="C450" s="682"/>
      <c r="D450" s="666"/>
      <c r="E450" s="815"/>
      <c r="F450" s="666"/>
      <c r="G450" s="172">
        <v>9</v>
      </c>
      <c r="H450" s="444"/>
      <c r="I450" s="2" t="s">
        <v>15563</v>
      </c>
      <c r="J450" s="83"/>
      <c r="K450" s="442"/>
      <c r="L450" s="666"/>
      <c r="M450" s="178"/>
      <c r="N450" s="26"/>
      <c r="O450" s="86"/>
      <c r="P450" s="86"/>
      <c r="Q450" s="86" t="s">
        <v>16978</v>
      </c>
      <c r="R450" s="86"/>
      <c r="S450" s="442"/>
      <c r="T450" s="279"/>
      <c r="U450" s="279"/>
      <c r="V450" s="279"/>
      <c r="W450" s="279"/>
      <c r="X450" s="279"/>
      <c r="Y450" s="279"/>
      <c r="Z450" s="279"/>
    </row>
    <row r="451" spans="1:26" ht="16.5" customHeight="1">
      <c r="A451" s="735" t="s">
        <v>17027</v>
      </c>
      <c r="B451" s="735" t="s">
        <v>17028</v>
      </c>
      <c r="C451" s="757" t="s">
        <v>17029</v>
      </c>
      <c r="D451" s="735" t="s">
        <v>16981</v>
      </c>
      <c r="E451" s="813" t="s">
        <v>17030</v>
      </c>
      <c r="F451" s="740" t="s">
        <v>17032</v>
      </c>
      <c r="G451" s="172">
        <v>1</v>
      </c>
      <c r="H451" s="441" t="s">
        <v>15550</v>
      </c>
      <c r="I451" s="456"/>
      <c r="J451" s="83"/>
      <c r="K451" s="442"/>
      <c r="L451" s="734"/>
      <c r="M451" s="178"/>
      <c r="N451" s="26"/>
      <c r="O451" s="86"/>
      <c r="P451" s="86"/>
      <c r="Q451" s="86" t="s">
        <v>17027</v>
      </c>
      <c r="R451" s="86"/>
      <c r="S451" s="442"/>
      <c r="T451" s="279"/>
      <c r="U451" s="279"/>
      <c r="V451" s="279"/>
      <c r="W451" s="279"/>
      <c r="X451" s="279"/>
      <c r="Y451" s="279"/>
      <c r="Z451" s="279"/>
    </row>
    <row r="452" spans="1:26" ht="16.5" customHeight="1">
      <c r="A452" s="665"/>
      <c r="B452" s="665"/>
      <c r="C452" s="695"/>
      <c r="D452" s="665"/>
      <c r="E452" s="814"/>
      <c r="F452" s="665"/>
      <c r="G452" s="172">
        <v>2</v>
      </c>
      <c r="H452" s="452" t="s">
        <v>15984</v>
      </c>
      <c r="I452" s="271" t="s">
        <v>15985</v>
      </c>
      <c r="J452" s="83"/>
      <c r="K452" s="442"/>
      <c r="L452" s="665"/>
      <c r="M452" s="178" t="s">
        <v>15556</v>
      </c>
      <c r="N452" s="26"/>
      <c r="O452" s="86"/>
      <c r="P452" s="86"/>
      <c r="Q452" s="86" t="s">
        <v>17027</v>
      </c>
      <c r="R452" s="86"/>
      <c r="S452" s="442"/>
      <c r="T452" s="279"/>
      <c r="U452" s="279"/>
      <c r="V452" s="279"/>
      <c r="W452" s="279"/>
      <c r="X452" s="279"/>
      <c r="Y452" s="279"/>
      <c r="Z452" s="279"/>
    </row>
    <row r="453" spans="1:26" ht="16.5" customHeight="1">
      <c r="A453" s="665"/>
      <c r="B453" s="665"/>
      <c r="C453" s="695"/>
      <c r="D453" s="665"/>
      <c r="E453" s="814"/>
      <c r="F453" s="665"/>
      <c r="G453" s="172">
        <v>3</v>
      </c>
      <c r="H453" s="449" t="s">
        <v>15988</v>
      </c>
      <c r="I453" s="271" t="s">
        <v>15990</v>
      </c>
      <c r="J453" s="83"/>
      <c r="K453" s="442"/>
      <c r="L453" s="665"/>
      <c r="M453" s="178"/>
      <c r="N453" s="26"/>
      <c r="O453" s="86"/>
      <c r="P453" s="86"/>
      <c r="Q453" s="86" t="s">
        <v>17027</v>
      </c>
      <c r="R453" s="86"/>
      <c r="S453" s="442"/>
      <c r="T453" s="279"/>
      <c r="U453" s="279"/>
      <c r="V453" s="279"/>
      <c r="W453" s="279"/>
      <c r="X453" s="279"/>
      <c r="Y453" s="279"/>
      <c r="Z453" s="279"/>
    </row>
    <row r="454" spans="1:26" ht="16.5" customHeight="1">
      <c r="A454" s="665"/>
      <c r="B454" s="665"/>
      <c r="C454" s="695"/>
      <c r="D454" s="665"/>
      <c r="E454" s="814"/>
      <c r="F454" s="665"/>
      <c r="G454" s="172">
        <v>4</v>
      </c>
      <c r="H454" s="452"/>
      <c r="I454" s="271" t="s">
        <v>15750</v>
      </c>
      <c r="J454" s="83"/>
      <c r="K454" s="442"/>
      <c r="L454" s="665"/>
      <c r="M454" s="178"/>
      <c r="N454" s="26"/>
      <c r="O454" s="86"/>
      <c r="P454" s="86"/>
      <c r="Q454" s="86" t="s">
        <v>17027</v>
      </c>
      <c r="R454" s="86"/>
      <c r="S454" s="442"/>
      <c r="T454" s="279"/>
      <c r="U454" s="279"/>
      <c r="V454" s="279"/>
      <c r="W454" s="279"/>
      <c r="X454" s="279"/>
      <c r="Y454" s="279"/>
      <c r="Z454" s="279"/>
    </row>
    <row r="455" spans="1:26" ht="16.5" customHeight="1">
      <c r="A455" s="665"/>
      <c r="B455" s="665"/>
      <c r="C455" s="695"/>
      <c r="D455" s="665"/>
      <c r="E455" s="814"/>
      <c r="F455" s="665"/>
      <c r="G455" s="172">
        <v>5</v>
      </c>
      <c r="H455" s="444" t="s">
        <v>15884</v>
      </c>
      <c r="I455" s="453" t="s">
        <v>15886</v>
      </c>
      <c r="J455" s="83"/>
      <c r="K455" s="442"/>
      <c r="L455" s="665"/>
      <c r="M455" s="454" t="s">
        <v>15887</v>
      </c>
      <c r="N455" s="26"/>
      <c r="O455" s="86"/>
      <c r="P455" s="86"/>
      <c r="Q455" s="86" t="s">
        <v>17027</v>
      </c>
      <c r="R455" s="86"/>
      <c r="S455" s="442"/>
      <c r="T455" s="279"/>
      <c r="U455" s="279"/>
      <c r="V455" s="279"/>
      <c r="W455" s="279"/>
      <c r="X455" s="279"/>
      <c r="Y455" s="279"/>
      <c r="Z455" s="279"/>
    </row>
    <row r="456" spans="1:26" ht="16.5" customHeight="1">
      <c r="A456" s="665"/>
      <c r="B456" s="665"/>
      <c r="C456" s="695"/>
      <c r="D456" s="665"/>
      <c r="E456" s="814"/>
      <c r="F456" s="665"/>
      <c r="G456" s="172">
        <v>6</v>
      </c>
      <c r="H456" s="444" t="s">
        <v>15888</v>
      </c>
      <c r="I456" s="445" t="s">
        <v>15558</v>
      </c>
      <c r="J456" s="83"/>
      <c r="K456" s="442"/>
      <c r="L456" s="665"/>
      <c r="M456" s="178" t="s">
        <v>15889</v>
      </c>
      <c r="N456" s="26"/>
      <c r="O456" s="86"/>
      <c r="P456" s="86"/>
      <c r="Q456" s="86" t="s">
        <v>17027</v>
      </c>
      <c r="R456" s="86"/>
      <c r="S456" s="442"/>
      <c r="T456" s="279"/>
      <c r="U456" s="279"/>
      <c r="V456" s="279"/>
      <c r="W456" s="279"/>
      <c r="X456" s="279"/>
      <c r="Y456" s="279"/>
      <c r="Z456" s="279"/>
    </row>
    <row r="457" spans="1:26" ht="16.5" customHeight="1">
      <c r="A457" s="665"/>
      <c r="B457" s="665"/>
      <c r="C457" s="695"/>
      <c r="D457" s="665"/>
      <c r="E457" s="814"/>
      <c r="F457" s="665"/>
      <c r="G457" s="172">
        <v>7</v>
      </c>
      <c r="H457" s="444" t="s">
        <v>15562</v>
      </c>
      <c r="I457" s="2" t="s">
        <v>15890</v>
      </c>
      <c r="J457" s="83"/>
      <c r="K457" s="442"/>
      <c r="L457" s="665"/>
      <c r="M457" s="178"/>
      <c r="N457" s="26"/>
      <c r="O457" s="86"/>
      <c r="P457" s="86"/>
      <c r="Q457" s="86" t="s">
        <v>17027</v>
      </c>
      <c r="R457" s="86"/>
      <c r="S457" s="442"/>
      <c r="T457" s="279"/>
      <c r="U457" s="279"/>
      <c r="V457" s="279"/>
      <c r="W457" s="279"/>
      <c r="X457" s="279"/>
      <c r="Y457" s="279"/>
      <c r="Z457" s="279"/>
    </row>
    <row r="458" spans="1:26" ht="16.5" customHeight="1">
      <c r="A458" s="666"/>
      <c r="B458" s="666"/>
      <c r="C458" s="682"/>
      <c r="D458" s="666"/>
      <c r="E458" s="815"/>
      <c r="F458" s="666"/>
      <c r="G458" s="172">
        <v>8</v>
      </c>
      <c r="H458" s="444"/>
      <c r="I458" s="2" t="s">
        <v>15891</v>
      </c>
      <c r="J458" s="83"/>
      <c r="K458" s="442"/>
      <c r="L458" s="666"/>
      <c r="M458" s="178"/>
      <c r="N458" s="26"/>
      <c r="O458" s="86"/>
      <c r="P458" s="86"/>
      <c r="Q458" s="86" t="s">
        <v>17027</v>
      </c>
      <c r="R458" s="86"/>
      <c r="S458" s="442"/>
      <c r="T458" s="279"/>
      <c r="U458" s="279"/>
      <c r="V458" s="279"/>
      <c r="W458" s="279"/>
      <c r="X458" s="279"/>
      <c r="Y458" s="279"/>
      <c r="Z458" s="279"/>
    </row>
    <row r="459" spans="1:26" ht="16.5" customHeight="1">
      <c r="A459" s="735" t="s">
        <v>17071</v>
      </c>
      <c r="B459" s="735" t="s">
        <v>17076</v>
      </c>
      <c r="C459" s="757" t="s">
        <v>17077</v>
      </c>
      <c r="D459" s="735" t="s">
        <v>16981</v>
      </c>
      <c r="E459" s="813" t="s">
        <v>16960</v>
      </c>
      <c r="F459" s="740" t="s">
        <v>16961</v>
      </c>
      <c r="G459" s="172">
        <v>1</v>
      </c>
      <c r="H459" s="441" t="s">
        <v>15550</v>
      </c>
      <c r="I459" s="456"/>
      <c r="J459" s="83"/>
      <c r="K459" s="442"/>
      <c r="L459" s="734"/>
      <c r="M459" s="178"/>
      <c r="N459" s="26"/>
      <c r="O459" s="86"/>
      <c r="P459" s="86"/>
      <c r="Q459" s="86" t="s">
        <v>17071</v>
      </c>
      <c r="R459" s="86"/>
      <c r="S459" s="442"/>
      <c r="T459" s="279"/>
      <c r="U459" s="279"/>
      <c r="V459" s="279"/>
      <c r="W459" s="279"/>
      <c r="X459" s="279"/>
      <c r="Y459" s="279"/>
      <c r="Z459" s="279"/>
    </row>
    <row r="460" spans="1:26" ht="16.5" customHeight="1">
      <c r="A460" s="665"/>
      <c r="B460" s="665"/>
      <c r="C460" s="695"/>
      <c r="D460" s="665"/>
      <c r="E460" s="814"/>
      <c r="F460" s="665"/>
      <c r="G460" s="172">
        <v>2</v>
      </c>
      <c r="H460" s="452" t="s">
        <v>15984</v>
      </c>
      <c r="I460" s="271" t="s">
        <v>15985</v>
      </c>
      <c r="J460" s="83"/>
      <c r="K460" s="442"/>
      <c r="L460" s="665"/>
      <c r="M460" s="178" t="s">
        <v>15556</v>
      </c>
      <c r="N460" s="26"/>
      <c r="O460" s="86"/>
      <c r="P460" s="86"/>
      <c r="Q460" s="86" t="s">
        <v>17071</v>
      </c>
      <c r="R460" s="86"/>
      <c r="S460" s="442"/>
      <c r="T460" s="279"/>
      <c r="U460" s="279"/>
      <c r="V460" s="279"/>
      <c r="W460" s="279"/>
      <c r="X460" s="279"/>
      <c r="Y460" s="279"/>
      <c r="Z460" s="279"/>
    </row>
    <row r="461" spans="1:26" ht="16.5" customHeight="1">
      <c r="A461" s="665"/>
      <c r="B461" s="665"/>
      <c r="C461" s="695"/>
      <c r="D461" s="665"/>
      <c r="E461" s="814"/>
      <c r="F461" s="665"/>
      <c r="G461" s="172">
        <v>3</v>
      </c>
      <c r="H461" s="449" t="s">
        <v>15988</v>
      </c>
      <c r="I461" s="271" t="s">
        <v>15990</v>
      </c>
      <c r="J461" s="83"/>
      <c r="K461" s="442"/>
      <c r="L461" s="665"/>
      <c r="M461" s="178"/>
      <c r="N461" s="26"/>
      <c r="O461" s="86"/>
      <c r="P461" s="86"/>
      <c r="Q461" s="86" t="s">
        <v>17071</v>
      </c>
      <c r="R461" s="86"/>
      <c r="S461" s="442"/>
      <c r="T461" s="279"/>
      <c r="U461" s="279"/>
      <c r="V461" s="279"/>
      <c r="W461" s="279"/>
      <c r="X461" s="279"/>
      <c r="Y461" s="279"/>
      <c r="Z461" s="279"/>
    </row>
    <row r="462" spans="1:26" ht="16.5" customHeight="1">
      <c r="A462" s="665"/>
      <c r="B462" s="665"/>
      <c r="C462" s="695"/>
      <c r="D462" s="665"/>
      <c r="E462" s="814"/>
      <c r="F462" s="665"/>
      <c r="G462" s="172">
        <v>4</v>
      </c>
      <c r="H462" s="452"/>
      <c r="I462" s="271" t="s">
        <v>15750</v>
      </c>
      <c r="J462" s="83"/>
      <c r="K462" s="442"/>
      <c r="L462" s="665"/>
      <c r="M462" s="178"/>
      <c r="N462" s="26"/>
      <c r="O462" s="86"/>
      <c r="P462" s="86"/>
      <c r="Q462" s="86" t="s">
        <v>17071</v>
      </c>
      <c r="R462" s="86"/>
      <c r="S462" s="442"/>
      <c r="T462" s="279"/>
      <c r="U462" s="279"/>
      <c r="V462" s="279"/>
      <c r="W462" s="279"/>
      <c r="X462" s="279"/>
      <c r="Y462" s="279"/>
      <c r="Z462" s="279"/>
    </row>
    <row r="463" spans="1:26" ht="16.5" customHeight="1">
      <c r="A463" s="665"/>
      <c r="B463" s="665"/>
      <c r="C463" s="695"/>
      <c r="D463" s="665"/>
      <c r="E463" s="814"/>
      <c r="F463" s="665"/>
      <c r="G463" s="172">
        <v>5</v>
      </c>
      <c r="H463" s="444" t="s">
        <v>15884</v>
      </c>
      <c r="I463" s="453" t="s">
        <v>15886</v>
      </c>
      <c r="J463" s="83"/>
      <c r="K463" s="442"/>
      <c r="L463" s="665"/>
      <c r="M463" s="454" t="s">
        <v>15887</v>
      </c>
      <c r="N463" s="26"/>
      <c r="O463" s="86"/>
      <c r="P463" s="86"/>
      <c r="Q463" s="86" t="s">
        <v>17071</v>
      </c>
      <c r="R463" s="86"/>
      <c r="S463" s="442"/>
      <c r="T463" s="279"/>
      <c r="U463" s="279"/>
      <c r="V463" s="279"/>
      <c r="W463" s="279"/>
      <c r="X463" s="279"/>
      <c r="Y463" s="279"/>
      <c r="Z463" s="279"/>
    </row>
    <row r="464" spans="1:26" ht="16.5" customHeight="1">
      <c r="A464" s="665"/>
      <c r="B464" s="665"/>
      <c r="C464" s="695"/>
      <c r="D464" s="665"/>
      <c r="E464" s="814"/>
      <c r="F464" s="665"/>
      <c r="G464" s="172">
        <v>6</v>
      </c>
      <c r="H464" s="444" t="s">
        <v>15888</v>
      </c>
      <c r="I464" s="445" t="s">
        <v>15558</v>
      </c>
      <c r="J464" s="83"/>
      <c r="K464" s="442"/>
      <c r="L464" s="665"/>
      <c r="M464" s="178" t="s">
        <v>15889</v>
      </c>
      <c r="N464" s="26"/>
      <c r="O464" s="86"/>
      <c r="P464" s="86"/>
      <c r="Q464" s="86" t="s">
        <v>17071</v>
      </c>
      <c r="R464" s="86"/>
      <c r="S464" s="442"/>
      <c r="T464" s="279"/>
      <c r="U464" s="279"/>
      <c r="V464" s="279"/>
      <c r="W464" s="279"/>
      <c r="X464" s="279"/>
      <c r="Y464" s="279"/>
      <c r="Z464" s="279"/>
    </row>
    <row r="465" spans="1:26" ht="16.5" customHeight="1">
      <c r="A465" s="665"/>
      <c r="B465" s="665"/>
      <c r="C465" s="695"/>
      <c r="D465" s="665"/>
      <c r="E465" s="814"/>
      <c r="F465" s="665"/>
      <c r="G465" s="172">
        <v>7</v>
      </c>
      <c r="H465" s="444" t="s">
        <v>15562</v>
      </c>
      <c r="I465" s="2" t="s">
        <v>15890</v>
      </c>
      <c r="J465" s="83"/>
      <c r="K465" s="442"/>
      <c r="L465" s="665"/>
      <c r="M465" s="178"/>
      <c r="N465" s="26"/>
      <c r="O465" s="86"/>
      <c r="P465" s="86"/>
      <c r="Q465" s="86" t="s">
        <v>17071</v>
      </c>
      <c r="R465" s="86"/>
      <c r="S465" s="442"/>
      <c r="T465" s="279"/>
      <c r="U465" s="279"/>
      <c r="V465" s="279"/>
      <c r="W465" s="279"/>
      <c r="X465" s="279"/>
      <c r="Y465" s="279"/>
      <c r="Z465" s="279"/>
    </row>
    <row r="466" spans="1:26" ht="16.5" customHeight="1">
      <c r="A466" s="666"/>
      <c r="B466" s="666"/>
      <c r="C466" s="682"/>
      <c r="D466" s="666"/>
      <c r="E466" s="815"/>
      <c r="F466" s="666"/>
      <c r="G466" s="172">
        <v>8</v>
      </c>
      <c r="H466" s="444"/>
      <c r="I466" s="2" t="s">
        <v>15891</v>
      </c>
      <c r="J466" s="83"/>
      <c r="K466" s="442"/>
      <c r="L466" s="666"/>
      <c r="M466" s="178"/>
      <c r="N466" s="26"/>
      <c r="O466" s="86"/>
      <c r="P466" s="86"/>
      <c r="Q466" s="86" t="s">
        <v>17071</v>
      </c>
      <c r="R466" s="86"/>
      <c r="S466" s="442"/>
      <c r="T466" s="279"/>
      <c r="U466" s="279"/>
      <c r="V466" s="279"/>
      <c r="W466" s="279"/>
      <c r="X466" s="279"/>
      <c r="Y466" s="279"/>
      <c r="Z466" s="279"/>
    </row>
    <row r="467" spans="1:26" ht="16.5" customHeight="1">
      <c r="A467" s="735" t="s">
        <v>17109</v>
      </c>
      <c r="B467" s="735" t="s">
        <v>17111</v>
      </c>
      <c r="C467" s="757" t="s">
        <v>17113</v>
      </c>
      <c r="D467" s="735" t="s">
        <v>16981</v>
      </c>
      <c r="E467" s="813" t="s">
        <v>17114</v>
      </c>
      <c r="F467" s="740" t="s">
        <v>15548</v>
      </c>
      <c r="G467" s="172">
        <v>1</v>
      </c>
      <c r="H467" s="441" t="s">
        <v>15550</v>
      </c>
      <c r="I467" s="456"/>
      <c r="J467" s="83"/>
      <c r="K467" s="442"/>
      <c r="L467" s="734"/>
      <c r="M467" s="178"/>
      <c r="N467" s="26"/>
      <c r="O467" s="86"/>
      <c r="P467" s="86"/>
      <c r="Q467" s="86" t="s">
        <v>17109</v>
      </c>
      <c r="R467" s="86"/>
      <c r="S467" s="442"/>
      <c r="T467" s="279"/>
      <c r="U467" s="279"/>
      <c r="V467" s="279"/>
      <c r="W467" s="279"/>
      <c r="X467" s="279"/>
      <c r="Y467" s="279"/>
      <c r="Z467" s="279"/>
    </row>
    <row r="468" spans="1:26" ht="16.5" customHeight="1">
      <c r="A468" s="665"/>
      <c r="B468" s="665"/>
      <c r="C468" s="695"/>
      <c r="D468" s="665"/>
      <c r="E468" s="814"/>
      <c r="F468" s="665"/>
      <c r="G468" s="172">
        <v>2</v>
      </c>
      <c r="H468" s="452" t="s">
        <v>15984</v>
      </c>
      <c r="I468" s="271" t="s">
        <v>15985</v>
      </c>
      <c r="J468" s="83"/>
      <c r="K468" s="442"/>
      <c r="L468" s="665"/>
      <c r="M468" s="178" t="s">
        <v>15556</v>
      </c>
      <c r="N468" s="26"/>
      <c r="O468" s="86"/>
      <c r="P468" s="86"/>
      <c r="Q468" s="86" t="s">
        <v>17109</v>
      </c>
      <c r="R468" s="86"/>
      <c r="S468" s="442"/>
      <c r="T468" s="279"/>
      <c r="U468" s="279"/>
      <c r="V468" s="279"/>
      <c r="W468" s="279"/>
      <c r="X468" s="279"/>
      <c r="Y468" s="279"/>
      <c r="Z468" s="279"/>
    </row>
    <row r="469" spans="1:26" ht="16.5" customHeight="1">
      <c r="A469" s="665"/>
      <c r="B469" s="665"/>
      <c r="C469" s="695"/>
      <c r="D469" s="665"/>
      <c r="E469" s="814"/>
      <c r="F469" s="665"/>
      <c r="G469" s="172">
        <v>3</v>
      </c>
      <c r="H469" s="449" t="s">
        <v>15988</v>
      </c>
      <c r="I469" s="271" t="s">
        <v>15990</v>
      </c>
      <c r="J469" s="83"/>
      <c r="K469" s="442"/>
      <c r="L469" s="665"/>
      <c r="M469" s="178"/>
      <c r="N469" s="26"/>
      <c r="O469" s="86"/>
      <c r="P469" s="86"/>
      <c r="Q469" s="86" t="s">
        <v>17109</v>
      </c>
      <c r="R469" s="86"/>
      <c r="S469" s="442"/>
      <c r="T469" s="279"/>
      <c r="U469" s="279"/>
      <c r="V469" s="279"/>
      <c r="W469" s="279"/>
      <c r="X469" s="279"/>
      <c r="Y469" s="279"/>
      <c r="Z469" s="279"/>
    </row>
    <row r="470" spans="1:26" ht="16.5" customHeight="1">
      <c r="A470" s="665"/>
      <c r="B470" s="665"/>
      <c r="C470" s="695"/>
      <c r="D470" s="665"/>
      <c r="E470" s="814"/>
      <c r="F470" s="665"/>
      <c r="G470" s="172">
        <v>4</v>
      </c>
      <c r="H470" s="452" t="s">
        <v>17123</v>
      </c>
      <c r="I470" s="271" t="s">
        <v>15750</v>
      </c>
      <c r="J470" s="83"/>
      <c r="K470" s="442"/>
      <c r="L470" s="665"/>
      <c r="M470" s="178"/>
      <c r="N470" s="26"/>
      <c r="O470" s="86"/>
      <c r="P470" s="86"/>
      <c r="Q470" s="86" t="s">
        <v>17109</v>
      </c>
      <c r="R470" s="86"/>
      <c r="S470" s="442"/>
      <c r="T470" s="279"/>
      <c r="U470" s="279"/>
      <c r="V470" s="279"/>
      <c r="W470" s="279"/>
      <c r="X470" s="279"/>
      <c r="Y470" s="279"/>
      <c r="Z470" s="279"/>
    </row>
    <row r="471" spans="1:26" ht="16.5" customHeight="1">
      <c r="A471" s="665"/>
      <c r="B471" s="665"/>
      <c r="C471" s="695"/>
      <c r="D471" s="665"/>
      <c r="E471" s="814"/>
      <c r="F471" s="665"/>
      <c r="G471" s="172">
        <v>5</v>
      </c>
      <c r="H471" s="452" t="s">
        <v>17128</v>
      </c>
      <c r="I471" s="271" t="s">
        <v>15750</v>
      </c>
      <c r="J471" s="83"/>
      <c r="K471" s="442"/>
      <c r="L471" s="665"/>
      <c r="M471" s="178"/>
      <c r="N471" s="26"/>
      <c r="O471" s="86"/>
      <c r="P471" s="86"/>
      <c r="Q471" s="86" t="s">
        <v>17109</v>
      </c>
      <c r="R471" s="86"/>
      <c r="S471" s="442"/>
      <c r="T471" s="279"/>
      <c r="U471" s="279"/>
      <c r="V471" s="279"/>
      <c r="W471" s="279"/>
      <c r="X471" s="279"/>
      <c r="Y471" s="279"/>
      <c r="Z471" s="279"/>
    </row>
    <row r="472" spans="1:26" ht="16.5" customHeight="1">
      <c r="A472" s="665"/>
      <c r="B472" s="665"/>
      <c r="C472" s="695"/>
      <c r="D472" s="665"/>
      <c r="E472" s="814"/>
      <c r="F472" s="665"/>
      <c r="G472" s="172">
        <v>6</v>
      </c>
      <c r="H472" s="444" t="s">
        <v>15884</v>
      </c>
      <c r="I472" s="453" t="s">
        <v>15886</v>
      </c>
      <c r="J472" s="83"/>
      <c r="K472" s="442"/>
      <c r="L472" s="665"/>
      <c r="M472" s="454" t="s">
        <v>15887</v>
      </c>
      <c r="N472" s="26"/>
      <c r="O472" s="86"/>
      <c r="P472" s="86"/>
      <c r="Q472" s="86" t="s">
        <v>17109</v>
      </c>
      <c r="R472" s="86"/>
      <c r="S472" s="442"/>
      <c r="T472" s="279"/>
      <c r="U472" s="279"/>
      <c r="V472" s="279"/>
      <c r="W472" s="279"/>
      <c r="X472" s="279"/>
      <c r="Y472" s="279"/>
      <c r="Z472" s="279"/>
    </row>
    <row r="473" spans="1:26" ht="16.5" customHeight="1">
      <c r="A473" s="665"/>
      <c r="B473" s="665"/>
      <c r="C473" s="695"/>
      <c r="D473" s="665"/>
      <c r="E473" s="814"/>
      <c r="F473" s="665"/>
      <c r="G473" s="172">
        <v>7</v>
      </c>
      <c r="H473" s="444" t="s">
        <v>15888</v>
      </c>
      <c r="I473" s="445" t="s">
        <v>15558</v>
      </c>
      <c r="J473" s="83"/>
      <c r="K473" s="442"/>
      <c r="L473" s="665"/>
      <c r="M473" s="178" t="s">
        <v>15889</v>
      </c>
      <c r="N473" s="26"/>
      <c r="O473" s="86"/>
      <c r="P473" s="86"/>
      <c r="Q473" s="86" t="s">
        <v>17109</v>
      </c>
      <c r="R473" s="86"/>
      <c r="S473" s="442"/>
      <c r="T473" s="279"/>
      <c r="U473" s="279"/>
      <c r="V473" s="279"/>
      <c r="W473" s="279"/>
      <c r="X473" s="279"/>
      <c r="Y473" s="279"/>
      <c r="Z473" s="279"/>
    </row>
    <row r="474" spans="1:26" ht="16.5" customHeight="1">
      <c r="A474" s="665"/>
      <c r="B474" s="665"/>
      <c r="C474" s="695"/>
      <c r="D474" s="665"/>
      <c r="E474" s="814"/>
      <c r="F474" s="665"/>
      <c r="G474" s="172">
        <v>8</v>
      </c>
      <c r="H474" s="444" t="s">
        <v>15562</v>
      </c>
      <c r="I474" s="2" t="s">
        <v>15890</v>
      </c>
      <c r="J474" s="83"/>
      <c r="K474" s="442"/>
      <c r="L474" s="665"/>
      <c r="M474" s="178"/>
      <c r="N474" s="26"/>
      <c r="O474" s="86"/>
      <c r="P474" s="86"/>
      <c r="Q474" s="86" t="s">
        <v>17109</v>
      </c>
      <c r="R474" s="86"/>
      <c r="S474" s="442"/>
      <c r="T474" s="279"/>
      <c r="U474" s="279"/>
      <c r="V474" s="279"/>
      <c r="W474" s="279"/>
      <c r="X474" s="279"/>
      <c r="Y474" s="279"/>
      <c r="Z474" s="279"/>
    </row>
    <row r="475" spans="1:26" ht="16.5" customHeight="1">
      <c r="A475" s="666"/>
      <c r="B475" s="666"/>
      <c r="C475" s="682"/>
      <c r="D475" s="666"/>
      <c r="E475" s="815"/>
      <c r="F475" s="666"/>
      <c r="G475" s="172">
        <v>9</v>
      </c>
      <c r="H475" s="444"/>
      <c r="I475" s="2" t="s">
        <v>15891</v>
      </c>
      <c r="J475" s="83"/>
      <c r="K475" s="442"/>
      <c r="L475" s="666"/>
      <c r="M475" s="178"/>
      <c r="N475" s="26"/>
      <c r="O475" s="86"/>
      <c r="P475" s="86"/>
      <c r="Q475" s="86" t="s">
        <v>17109</v>
      </c>
      <c r="R475" s="86"/>
      <c r="S475" s="442"/>
      <c r="T475" s="279"/>
      <c r="U475" s="279"/>
      <c r="V475" s="279"/>
      <c r="W475" s="279"/>
      <c r="X475" s="279"/>
      <c r="Y475" s="279"/>
      <c r="Z475" s="279"/>
    </row>
    <row r="476" spans="1:26" ht="16.5" customHeight="1">
      <c r="A476" s="735" t="s">
        <v>17140</v>
      </c>
      <c r="B476" s="735" t="s">
        <v>17141</v>
      </c>
      <c r="C476" s="757" t="s">
        <v>17142</v>
      </c>
      <c r="D476" s="735" t="s">
        <v>16981</v>
      </c>
      <c r="E476" s="813" t="s">
        <v>17145</v>
      </c>
      <c r="F476" s="740" t="s">
        <v>15548</v>
      </c>
      <c r="G476" s="172">
        <v>1</v>
      </c>
      <c r="H476" s="441" t="s">
        <v>15550</v>
      </c>
      <c r="I476" s="456"/>
      <c r="J476" s="83"/>
      <c r="K476" s="442"/>
      <c r="L476" s="734"/>
      <c r="M476" s="178"/>
      <c r="N476" s="26"/>
      <c r="O476" s="86"/>
      <c r="P476" s="86"/>
      <c r="Q476" s="86" t="s">
        <v>17140</v>
      </c>
      <c r="R476" s="86"/>
      <c r="S476" s="442"/>
      <c r="T476" s="279"/>
      <c r="U476" s="279"/>
      <c r="V476" s="279"/>
      <c r="W476" s="279"/>
      <c r="X476" s="279"/>
      <c r="Y476" s="279"/>
      <c r="Z476" s="279"/>
    </row>
    <row r="477" spans="1:26" ht="16.5" customHeight="1">
      <c r="A477" s="665"/>
      <c r="B477" s="665"/>
      <c r="C477" s="695"/>
      <c r="D477" s="665"/>
      <c r="E477" s="814"/>
      <c r="F477" s="665"/>
      <c r="G477" s="172">
        <v>2</v>
      </c>
      <c r="H477" s="452" t="s">
        <v>15984</v>
      </c>
      <c r="I477" s="271" t="s">
        <v>15985</v>
      </c>
      <c r="J477" s="83"/>
      <c r="K477" s="442"/>
      <c r="L477" s="665"/>
      <c r="M477" s="178" t="s">
        <v>15556</v>
      </c>
      <c r="N477" s="26"/>
      <c r="O477" s="86"/>
      <c r="P477" s="86"/>
      <c r="Q477" s="86" t="s">
        <v>17140</v>
      </c>
      <c r="R477" s="86"/>
      <c r="S477" s="442"/>
      <c r="T477" s="279"/>
      <c r="U477" s="279"/>
      <c r="V477" s="279"/>
      <c r="W477" s="279"/>
      <c r="X477" s="279"/>
      <c r="Y477" s="279"/>
      <c r="Z477" s="279"/>
    </row>
    <row r="478" spans="1:26" ht="16.5" customHeight="1">
      <c r="A478" s="665"/>
      <c r="B478" s="665"/>
      <c r="C478" s="695"/>
      <c r="D478" s="665"/>
      <c r="E478" s="814"/>
      <c r="F478" s="665"/>
      <c r="G478" s="172">
        <v>3</v>
      </c>
      <c r="H478" s="449" t="s">
        <v>15988</v>
      </c>
      <c r="I478" s="271" t="s">
        <v>15990</v>
      </c>
      <c r="J478" s="83"/>
      <c r="K478" s="442"/>
      <c r="L478" s="665"/>
      <c r="M478" s="178"/>
      <c r="N478" s="26"/>
      <c r="O478" s="86"/>
      <c r="P478" s="86"/>
      <c r="Q478" s="86" t="s">
        <v>17140</v>
      </c>
      <c r="R478" s="86"/>
      <c r="S478" s="442"/>
      <c r="T478" s="279"/>
      <c r="U478" s="279"/>
      <c r="V478" s="279"/>
      <c r="W478" s="279"/>
      <c r="X478" s="279"/>
      <c r="Y478" s="279"/>
      <c r="Z478" s="279"/>
    </row>
    <row r="479" spans="1:26" ht="16.5" customHeight="1">
      <c r="A479" s="665"/>
      <c r="B479" s="665"/>
      <c r="C479" s="695"/>
      <c r="D479" s="665"/>
      <c r="E479" s="814"/>
      <c r="F479" s="665"/>
      <c r="G479" s="172">
        <v>4</v>
      </c>
      <c r="H479" s="452" t="s">
        <v>17158</v>
      </c>
      <c r="I479" s="271" t="s">
        <v>15750</v>
      </c>
      <c r="J479" s="83"/>
      <c r="K479" s="442"/>
      <c r="L479" s="665"/>
      <c r="M479" s="178"/>
      <c r="N479" s="26"/>
      <c r="O479" s="86"/>
      <c r="P479" s="86"/>
      <c r="Q479" s="86" t="s">
        <v>17140</v>
      </c>
      <c r="R479" s="86"/>
      <c r="S479" s="442"/>
      <c r="T479" s="279"/>
      <c r="U479" s="279"/>
      <c r="V479" s="279"/>
      <c r="W479" s="279"/>
      <c r="X479" s="279"/>
      <c r="Y479" s="279"/>
      <c r="Z479" s="279"/>
    </row>
    <row r="480" spans="1:26" ht="16.5" customHeight="1">
      <c r="A480" s="665"/>
      <c r="B480" s="665"/>
      <c r="C480" s="695"/>
      <c r="D480" s="665"/>
      <c r="E480" s="814"/>
      <c r="F480" s="665"/>
      <c r="G480" s="172">
        <v>5</v>
      </c>
      <c r="H480" s="452" t="s">
        <v>17128</v>
      </c>
      <c r="I480" s="271" t="s">
        <v>15750</v>
      </c>
      <c r="J480" s="83"/>
      <c r="K480" s="442"/>
      <c r="L480" s="665"/>
      <c r="M480" s="178"/>
      <c r="N480" s="26"/>
      <c r="O480" s="86"/>
      <c r="P480" s="86"/>
      <c r="Q480" s="86" t="s">
        <v>17140</v>
      </c>
      <c r="R480" s="86"/>
      <c r="S480" s="442"/>
      <c r="T480" s="279"/>
      <c r="U480" s="279"/>
      <c r="V480" s="279"/>
      <c r="W480" s="279"/>
      <c r="X480" s="279"/>
      <c r="Y480" s="279"/>
      <c r="Z480" s="279"/>
    </row>
    <row r="481" spans="1:26" ht="16.5" customHeight="1">
      <c r="A481" s="665"/>
      <c r="B481" s="665"/>
      <c r="C481" s="695"/>
      <c r="D481" s="665"/>
      <c r="E481" s="814"/>
      <c r="F481" s="665"/>
      <c r="G481" s="172">
        <v>6</v>
      </c>
      <c r="H481" s="444" t="s">
        <v>15884</v>
      </c>
      <c r="I481" s="453" t="s">
        <v>15886</v>
      </c>
      <c r="J481" s="83"/>
      <c r="K481" s="442"/>
      <c r="L481" s="665"/>
      <c r="M481" s="454" t="s">
        <v>15887</v>
      </c>
      <c r="N481" s="26"/>
      <c r="O481" s="86"/>
      <c r="P481" s="86"/>
      <c r="Q481" s="86" t="s">
        <v>17140</v>
      </c>
      <c r="R481" s="86"/>
      <c r="S481" s="442"/>
      <c r="T481" s="279"/>
      <c r="U481" s="279"/>
      <c r="V481" s="279"/>
      <c r="W481" s="279"/>
      <c r="X481" s="279"/>
      <c r="Y481" s="279"/>
      <c r="Z481" s="279"/>
    </row>
    <row r="482" spans="1:26" ht="16.5" customHeight="1">
      <c r="A482" s="665"/>
      <c r="B482" s="665"/>
      <c r="C482" s="695"/>
      <c r="D482" s="665"/>
      <c r="E482" s="814"/>
      <c r="F482" s="665"/>
      <c r="G482" s="172">
        <v>7</v>
      </c>
      <c r="H482" s="444" t="s">
        <v>15888</v>
      </c>
      <c r="I482" s="445" t="s">
        <v>15558</v>
      </c>
      <c r="J482" s="83"/>
      <c r="K482" s="442"/>
      <c r="L482" s="665"/>
      <c r="M482" s="178" t="s">
        <v>15889</v>
      </c>
      <c r="N482" s="26"/>
      <c r="O482" s="86"/>
      <c r="P482" s="86"/>
      <c r="Q482" s="86" t="s">
        <v>17140</v>
      </c>
      <c r="R482" s="86"/>
      <c r="S482" s="442"/>
      <c r="T482" s="279"/>
      <c r="U482" s="279"/>
      <c r="V482" s="279"/>
      <c r="W482" s="279"/>
      <c r="X482" s="279"/>
      <c r="Y482" s="279"/>
      <c r="Z482" s="279"/>
    </row>
    <row r="483" spans="1:26" ht="16.5" customHeight="1">
      <c r="A483" s="665"/>
      <c r="B483" s="665"/>
      <c r="C483" s="695"/>
      <c r="D483" s="665"/>
      <c r="E483" s="814"/>
      <c r="F483" s="665"/>
      <c r="G483" s="172">
        <v>8</v>
      </c>
      <c r="H483" s="444" t="s">
        <v>15562</v>
      </c>
      <c r="I483" s="2" t="s">
        <v>15890</v>
      </c>
      <c r="J483" s="83"/>
      <c r="K483" s="442"/>
      <c r="L483" s="665"/>
      <c r="M483" s="178"/>
      <c r="N483" s="26"/>
      <c r="O483" s="86"/>
      <c r="P483" s="86"/>
      <c r="Q483" s="86" t="s">
        <v>17140</v>
      </c>
      <c r="R483" s="86"/>
      <c r="S483" s="442"/>
      <c r="T483" s="279"/>
      <c r="U483" s="279"/>
      <c r="V483" s="279"/>
      <c r="W483" s="279"/>
      <c r="X483" s="279"/>
      <c r="Y483" s="279"/>
      <c r="Z483" s="279"/>
    </row>
    <row r="484" spans="1:26" ht="16.5" customHeight="1">
      <c r="A484" s="666"/>
      <c r="B484" s="666"/>
      <c r="C484" s="682"/>
      <c r="D484" s="666"/>
      <c r="E484" s="815"/>
      <c r="F484" s="666"/>
      <c r="G484" s="172">
        <v>9</v>
      </c>
      <c r="H484" s="444"/>
      <c r="I484" s="2" t="s">
        <v>15891</v>
      </c>
      <c r="J484" s="83"/>
      <c r="K484" s="442"/>
      <c r="L484" s="666"/>
      <c r="M484" s="178"/>
      <c r="N484" s="26"/>
      <c r="O484" s="86"/>
      <c r="P484" s="86"/>
      <c r="Q484" s="86" t="s">
        <v>17140</v>
      </c>
      <c r="R484" s="86"/>
      <c r="S484" s="442"/>
      <c r="T484" s="279"/>
      <c r="U484" s="279"/>
      <c r="V484" s="279"/>
      <c r="W484" s="279"/>
      <c r="X484" s="279"/>
      <c r="Y484" s="279"/>
      <c r="Z484" s="279"/>
    </row>
    <row r="485" spans="1:26" ht="16.5" customHeight="1">
      <c r="A485" s="735" t="s">
        <v>17168</v>
      </c>
      <c r="B485" s="735" t="s">
        <v>17170</v>
      </c>
      <c r="C485" s="757" t="s">
        <v>17171</v>
      </c>
      <c r="D485" s="735" t="s">
        <v>16981</v>
      </c>
      <c r="E485" s="813" t="s">
        <v>17172</v>
      </c>
      <c r="F485" s="740" t="s">
        <v>15548</v>
      </c>
      <c r="G485" s="172">
        <v>1</v>
      </c>
      <c r="H485" s="441" t="s">
        <v>16548</v>
      </c>
      <c r="I485" s="456"/>
      <c r="J485" s="83"/>
      <c r="K485" s="442"/>
      <c r="L485" s="734"/>
      <c r="M485" s="178"/>
      <c r="N485" s="26"/>
      <c r="O485" s="86"/>
      <c r="P485" s="86"/>
      <c r="Q485" s="86" t="s">
        <v>17168</v>
      </c>
      <c r="R485" s="86"/>
      <c r="S485" s="442"/>
      <c r="T485" s="279"/>
      <c r="U485" s="279"/>
      <c r="V485" s="279"/>
      <c r="W485" s="279"/>
      <c r="X485" s="279"/>
      <c r="Y485" s="279"/>
      <c r="Z485" s="279"/>
    </row>
    <row r="486" spans="1:26" ht="16.5" customHeight="1">
      <c r="A486" s="665"/>
      <c r="B486" s="665"/>
      <c r="C486" s="695"/>
      <c r="D486" s="665"/>
      <c r="E486" s="814"/>
      <c r="F486" s="665"/>
      <c r="G486" s="172">
        <v>2</v>
      </c>
      <c r="H486" s="452" t="s">
        <v>15984</v>
      </c>
      <c r="I486" s="271" t="s">
        <v>15985</v>
      </c>
      <c r="J486" s="83"/>
      <c r="K486" s="442"/>
      <c r="L486" s="665"/>
      <c r="M486" s="178" t="s">
        <v>15556</v>
      </c>
      <c r="N486" s="26"/>
      <c r="O486" s="86"/>
      <c r="P486" s="86"/>
      <c r="Q486" s="86" t="s">
        <v>17168</v>
      </c>
      <c r="R486" s="86"/>
      <c r="S486" s="442"/>
      <c r="T486" s="279"/>
      <c r="U486" s="279"/>
      <c r="V486" s="279"/>
      <c r="W486" s="279"/>
      <c r="X486" s="279"/>
      <c r="Y486" s="279"/>
      <c r="Z486" s="279"/>
    </row>
    <row r="487" spans="1:26" ht="16.5" customHeight="1">
      <c r="A487" s="665"/>
      <c r="B487" s="665"/>
      <c r="C487" s="695"/>
      <c r="D487" s="665"/>
      <c r="E487" s="814"/>
      <c r="F487" s="665"/>
      <c r="G487" s="172">
        <v>3</v>
      </c>
      <c r="H487" s="449" t="s">
        <v>15988</v>
      </c>
      <c r="I487" s="271" t="s">
        <v>15990</v>
      </c>
      <c r="J487" s="83"/>
      <c r="K487" s="442"/>
      <c r="L487" s="665"/>
      <c r="M487" s="178"/>
      <c r="N487" s="26"/>
      <c r="O487" s="86"/>
      <c r="P487" s="86"/>
      <c r="Q487" s="86" t="s">
        <v>17168</v>
      </c>
      <c r="R487" s="86"/>
      <c r="S487" s="442"/>
      <c r="T487" s="279"/>
      <c r="U487" s="279"/>
      <c r="V487" s="279"/>
      <c r="W487" s="279"/>
      <c r="X487" s="279"/>
      <c r="Y487" s="279"/>
      <c r="Z487" s="279"/>
    </row>
    <row r="488" spans="1:26" ht="16.5" customHeight="1">
      <c r="A488" s="665"/>
      <c r="B488" s="665"/>
      <c r="C488" s="695"/>
      <c r="D488" s="665"/>
      <c r="E488" s="814"/>
      <c r="F488" s="665"/>
      <c r="G488" s="172">
        <v>4</v>
      </c>
      <c r="H488" s="449" t="s">
        <v>17179</v>
      </c>
      <c r="I488" s="2"/>
      <c r="J488" s="83"/>
      <c r="K488" s="442"/>
      <c r="L488" s="665"/>
      <c r="M488" s="178"/>
      <c r="N488" s="26"/>
      <c r="O488" s="86"/>
      <c r="P488" s="86"/>
      <c r="Q488" s="86" t="s">
        <v>17168</v>
      </c>
      <c r="R488" s="86"/>
      <c r="S488" s="442"/>
      <c r="T488" s="279"/>
      <c r="U488" s="279"/>
      <c r="V488" s="279"/>
      <c r="W488" s="279"/>
      <c r="X488" s="279"/>
      <c r="Y488" s="279"/>
      <c r="Z488" s="279"/>
    </row>
    <row r="489" spans="1:26" ht="16.5" customHeight="1">
      <c r="A489" s="665"/>
      <c r="B489" s="665"/>
      <c r="C489" s="695"/>
      <c r="D489" s="665"/>
      <c r="E489" s="814"/>
      <c r="F489" s="665"/>
      <c r="G489" s="172">
        <v>5</v>
      </c>
      <c r="H489" s="449" t="s">
        <v>17184</v>
      </c>
      <c r="I489" s="2" t="s">
        <v>17185</v>
      </c>
      <c r="J489" s="83"/>
      <c r="K489" s="442"/>
      <c r="L489" s="665"/>
      <c r="M489" s="178"/>
      <c r="N489" s="26"/>
      <c r="O489" s="86"/>
      <c r="P489" s="86"/>
      <c r="Q489" s="86" t="s">
        <v>17168</v>
      </c>
      <c r="R489" s="86"/>
      <c r="S489" s="442"/>
      <c r="T489" s="279"/>
      <c r="U489" s="279"/>
      <c r="V489" s="279"/>
      <c r="W489" s="279"/>
      <c r="X489" s="279"/>
      <c r="Y489" s="279"/>
      <c r="Z489" s="279"/>
    </row>
    <row r="490" spans="1:26" ht="16.5" customHeight="1">
      <c r="A490" s="665"/>
      <c r="B490" s="665"/>
      <c r="C490" s="695"/>
      <c r="D490" s="665"/>
      <c r="E490" s="814"/>
      <c r="F490" s="665"/>
      <c r="G490" s="172">
        <v>6</v>
      </c>
      <c r="H490" s="444" t="s">
        <v>15884</v>
      </c>
      <c r="I490" s="453" t="s">
        <v>15886</v>
      </c>
      <c r="J490" s="83"/>
      <c r="K490" s="442"/>
      <c r="L490" s="665"/>
      <c r="M490" s="454" t="s">
        <v>15887</v>
      </c>
      <c r="N490" s="26"/>
      <c r="O490" s="86"/>
      <c r="P490" s="86"/>
      <c r="Q490" s="86" t="s">
        <v>17168</v>
      </c>
      <c r="R490" s="86"/>
      <c r="S490" s="442"/>
      <c r="T490" s="279"/>
      <c r="U490" s="279"/>
      <c r="V490" s="279"/>
      <c r="W490" s="279"/>
      <c r="X490" s="279"/>
      <c r="Y490" s="279"/>
      <c r="Z490" s="279"/>
    </row>
    <row r="491" spans="1:26" ht="16.5" customHeight="1">
      <c r="A491" s="665"/>
      <c r="B491" s="665"/>
      <c r="C491" s="695"/>
      <c r="D491" s="665"/>
      <c r="E491" s="814"/>
      <c r="F491" s="665"/>
      <c r="G491" s="172">
        <v>7</v>
      </c>
      <c r="H491" s="444" t="s">
        <v>15888</v>
      </c>
      <c r="I491" s="445" t="s">
        <v>15558</v>
      </c>
      <c r="J491" s="83"/>
      <c r="K491" s="442"/>
      <c r="L491" s="665"/>
      <c r="M491" s="178" t="s">
        <v>15889</v>
      </c>
      <c r="N491" s="26"/>
      <c r="O491" s="86"/>
      <c r="P491" s="86"/>
      <c r="Q491" s="86" t="s">
        <v>17168</v>
      </c>
      <c r="R491" s="86"/>
      <c r="S491" s="442"/>
      <c r="T491" s="279"/>
      <c r="U491" s="279"/>
      <c r="V491" s="279"/>
      <c r="W491" s="279"/>
      <c r="X491" s="279"/>
      <c r="Y491" s="279"/>
      <c r="Z491" s="279"/>
    </row>
    <row r="492" spans="1:26" ht="16.5" customHeight="1">
      <c r="A492" s="665"/>
      <c r="B492" s="665"/>
      <c r="C492" s="695"/>
      <c r="D492" s="665"/>
      <c r="E492" s="814"/>
      <c r="F492" s="665"/>
      <c r="G492" s="172">
        <v>8</v>
      </c>
      <c r="H492" s="444" t="s">
        <v>15562</v>
      </c>
      <c r="I492" s="2" t="s">
        <v>15890</v>
      </c>
      <c r="J492" s="83"/>
      <c r="K492" s="442"/>
      <c r="L492" s="665"/>
      <c r="M492" s="178"/>
      <c r="N492" s="26"/>
      <c r="O492" s="86"/>
      <c r="P492" s="86"/>
      <c r="Q492" s="86" t="s">
        <v>17168</v>
      </c>
      <c r="R492" s="86"/>
      <c r="S492" s="442"/>
      <c r="T492" s="279"/>
      <c r="U492" s="279"/>
      <c r="V492" s="279"/>
      <c r="W492" s="279"/>
      <c r="X492" s="279"/>
      <c r="Y492" s="279"/>
      <c r="Z492" s="279"/>
    </row>
    <row r="493" spans="1:26" ht="16.5" customHeight="1">
      <c r="A493" s="666"/>
      <c r="B493" s="666"/>
      <c r="C493" s="682"/>
      <c r="D493" s="666"/>
      <c r="E493" s="815"/>
      <c r="F493" s="666"/>
      <c r="G493" s="172">
        <v>9</v>
      </c>
      <c r="H493" s="444"/>
      <c r="I493" s="2" t="s">
        <v>15891</v>
      </c>
      <c r="J493" s="83"/>
      <c r="K493" s="442"/>
      <c r="L493" s="666"/>
      <c r="M493" s="178"/>
      <c r="N493" s="26"/>
      <c r="O493" s="86"/>
      <c r="P493" s="86"/>
      <c r="Q493" s="86" t="s">
        <v>17168</v>
      </c>
      <c r="R493" s="86"/>
      <c r="S493" s="442"/>
      <c r="T493" s="279"/>
      <c r="U493" s="279"/>
      <c r="V493" s="279"/>
      <c r="W493" s="279"/>
      <c r="X493" s="279"/>
      <c r="Y493" s="279"/>
      <c r="Z493" s="279"/>
    </row>
    <row r="494" spans="1:26" ht="16.5" customHeight="1">
      <c r="A494" s="735" t="s">
        <v>17194</v>
      </c>
      <c r="B494" s="735" t="s">
        <v>17196</v>
      </c>
      <c r="C494" s="757" t="s">
        <v>17197</v>
      </c>
      <c r="D494" s="735" t="s">
        <v>16981</v>
      </c>
      <c r="E494" s="813" t="s">
        <v>17199</v>
      </c>
      <c r="F494" s="740" t="s">
        <v>15548</v>
      </c>
      <c r="G494" s="172">
        <v>1</v>
      </c>
      <c r="H494" s="441" t="s">
        <v>16548</v>
      </c>
      <c r="I494" s="456"/>
      <c r="J494" s="83"/>
      <c r="K494" s="442"/>
      <c r="L494" s="734"/>
      <c r="M494" s="178"/>
      <c r="N494" s="26"/>
      <c r="O494" s="86"/>
      <c r="P494" s="86"/>
      <c r="Q494" s="86" t="s">
        <v>17194</v>
      </c>
      <c r="R494" s="86"/>
      <c r="S494" s="442"/>
      <c r="T494" s="279"/>
      <c r="U494" s="279"/>
      <c r="V494" s="279"/>
      <c r="W494" s="279"/>
      <c r="X494" s="279"/>
      <c r="Y494" s="279"/>
      <c r="Z494" s="279"/>
    </row>
    <row r="495" spans="1:26" ht="16.5" customHeight="1">
      <c r="A495" s="665"/>
      <c r="B495" s="665"/>
      <c r="C495" s="695"/>
      <c r="D495" s="665"/>
      <c r="E495" s="814"/>
      <c r="F495" s="665"/>
      <c r="G495" s="172">
        <v>2</v>
      </c>
      <c r="H495" s="452" t="s">
        <v>15984</v>
      </c>
      <c r="I495" s="271" t="s">
        <v>15985</v>
      </c>
      <c r="J495" s="83"/>
      <c r="K495" s="442"/>
      <c r="L495" s="665"/>
      <c r="M495" s="178" t="s">
        <v>15556</v>
      </c>
      <c r="N495" s="26"/>
      <c r="O495" s="86"/>
      <c r="P495" s="86"/>
      <c r="Q495" s="86" t="s">
        <v>17194</v>
      </c>
      <c r="R495" s="86"/>
      <c r="S495" s="442"/>
      <c r="T495" s="279"/>
      <c r="U495" s="279"/>
      <c r="V495" s="279"/>
      <c r="W495" s="279"/>
      <c r="X495" s="279"/>
      <c r="Y495" s="279"/>
      <c r="Z495" s="279"/>
    </row>
    <row r="496" spans="1:26" ht="16.5" customHeight="1">
      <c r="A496" s="665"/>
      <c r="B496" s="665"/>
      <c r="C496" s="695"/>
      <c r="D496" s="665"/>
      <c r="E496" s="814"/>
      <c r="F496" s="665"/>
      <c r="G496" s="172">
        <v>3</v>
      </c>
      <c r="H496" s="449" t="s">
        <v>15988</v>
      </c>
      <c r="I496" s="271" t="s">
        <v>15990</v>
      </c>
      <c r="J496" s="83"/>
      <c r="K496" s="442"/>
      <c r="L496" s="665"/>
      <c r="M496" s="403"/>
      <c r="N496" s="26"/>
      <c r="O496" s="86"/>
      <c r="P496" s="86"/>
      <c r="Q496" s="86" t="s">
        <v>17194</v>
      </c>
      <c r="R496" s="86"/>
      <c r="S496" s="442"/>
      <c r="T496" s="279"/>
      <c r="U496" s="279"/>
      <c r="V496" s="279"/>
      <c r="W496" s="279"/>
      <c r="X496" s="279"/>
      <c r="Y496" s="279"/>
      <c r="Z496" s="279"/>
    </row>
    <row r="497" spans="1:26" ht="16.5" customHeight="1">
      <c r="A497" s="665"/>
      <c r="B497" s="665"/>
      <c r="C497" s="695"/>
      <c r="D497" s="665"/>
      <c r="E497" s="814"/>
      <c r="F497" s="665"/>
      <c r="G497" s="172">
        <v>4</v>
      </c>
      <c r="H497" s="449" t="s">
        <v>17179</v>
      </c>
      <c r="I497" s="2"/>
      <c r="J497" s="83"/>
      <c r="K497" s="442"/>
      <c r="L497" s="665"/>
      <c r="M497" s="403"/>
      <c r="N497" s="26"/>
      <c r="O497" s="86"/>
      <c r="P497" s="86"/>
      <c r="Q497" s="86" t="s">
        <v>17194</v>
      </c>
      <c r="R497" s="86"/>
      <c r="S497" s="442"/>
      <c r="T497" s="279"/>
      <c r="U497" s="279"/>
      <c r="V497" s="279"/>
      <c r="W497" s="279"/>
      <c r="X497" s="279"/>
      <c r="Y497" s="279"/>
      <c r="Z497" s="279"/>
    </row>
    <row r="498" spans="1:26" ht="16.5" customHeight="1">
      <c r="A498" s="665"/>
      <c r="B498" s="665"/>
      <c r="C498" s="695"/>
      <c r="D498" s="665"/>
      <c r="E498" s="814"/>
      <c r="F498" s="665"/>
      <c r="G498" s="172">
        <v>5</v>
      </c>
      <c r="H498" s="449" t="s">
        <v>17184</v>
      </c>
      <c r="I498" s="2" t="s">
        <v>17185</v>
      </c>
      <c r="J498" s="83"/>
      <c r="K498" s="442"/>
      <c r="L498" s="665"/>
      <c r="M498" s="403"/>
      <c r="N498" s="26"/>
      <c r="O498" s="86"/>
      <c r="P498" s="86"/>
      <c r="Q498" s="86" t="s">
        <v>17194</v>
      </c>
      <c r="R498" s="86"/>
      <c r="S498" s="442"/>
      <c r="T498" s="279"/>
      <c r="U498" s="279"/>
      <c r="V498" s="279"/>
      <c r="W498" s="279"/>
      <c r="X498" s="279"/>
      <c r="Y498" s="279"/>
      <c r="Z498" s="279"/>
    </row>
    <row r="499" spans="1:26" ht="16.5" customHeight="1">
      <c r="A499" s="665"/>
      <c r="B499" s="665"/>
      <c r="C499" s="695"/>
      <c r="D499" s="665"/>
      <c r="E499" s="814"/>
      <c r="F499" s="665"/>
      <c r="G499" s="172">
        <v>6</v>
      </c>
      <c r="H499" s="449" t="s">
        <v>17179</v>
      </c>
      <c r="I499" s="2"/>
      <c r="J499" s="83"/>
      <c r="K499" s="442"/>
      <c r="L499" s="665"/>
      <c r="M499" s="403"/>
      <c r="N499" s="26"/>
      <c r="O499" s="86"/>
      <c r="P499" s="86"/>
      <c r="Q499" s="86" t="s">
        <v>17194</v>
      </c>
      <c r="R499" s="86"/>
      <c r="S499" s="442"/>
      <c r="T499" s="279"/>
      <c r="U499" s="279"/>
      <c r="V499" s="279"/>
      <c r="W499" s="279"/>
      <c r="X499" s="279"/>
      <c r="Y499" s="279"/>
      <c r="Z499" s="279"/>
    </row>
    <row r="500" spans="1:26" ht="16.5" customHeight="1">
      <c r="A500" s="665"/>
      <c r="B500" s="665"/>
      <c r="C500" s="695"/>
      <c r="D500" s="665"/>
      <c r="E500" s="814"/>
      <c r="F500" s="665"/>
      <c r="G500" s="172">
        <v>7</v>
      </c>
      <c r="H500" s="449" t="s">
        <v>17184</v>
      </c>
      <c r="I500" s="2" t="s">
        <v>17185</v>
      </c>
      <c r="J500" s="83"/>
      <c r="K500" s="442"/>
      <c r="L500" s="665"/>
      <c r="M500" s="403"/>
      <c r="N500" s="26"/>
      <c r="O500" s="86"/>
      <c r="P500" s="86"/>
      <c r="Q500" s="86" t="s">
        <v>17194</v>
      </c>
      <c r="R500" s="86"/>
      <c r="S500" s="442"/>
      <c r="T500" s="279"/>
      <c r="U500" s="279"/>
      <c r="V500" s="279"/>
      <c r="W500" s="279"/>
      <c r="X500" s="279"/>
      <c r="Y500" s="279"/>
      <c r="Z500" s="279"/>
    </row>
    <row r="501" spans="1:26" ht="16.5" customHeight="1">
      <c r="A501" s="665"/>
      <c r="B501" s="665"/>
      <c r="C501" s="695"/>
      <c r="D501" s="665"/>
      <c r="E501" s="814"/>
      <c r="F501" s="665"/>
      <c r="G501" s="172">
        <v>8</v>
      </c>
      <c r="H501" s="449" t="s">
        <v>17179</v>
      </c>
      <c r="I501" s="2"/>
      <c r="J501" s="83"/>
      <c r="K501" s="442"/>
      <c r="L501" s="665"/>
      <c r="M501" s="403"/>
      <c r="N501" s="26"/>
      <c r="O501" s="86"/>
      <c r="P501" s="86"/>
      <c r="Q501" s="86" t="s">
        <v>17194</v>
      </c>
      <c r="R501" s="86"/>
      <c r="S501" s="442"/>
      <c r="T501" s="279"/>
      <c r="U501" s="279"/>
      <c r="V501" s="279"/>
      <c r="W501" s="279"/>
      <c r="X501" s="279"/>
      <c r="Y501" s="279"/>
      <c r="Z501" s="279"/>
    </row>
    <row r="502" spans="1:26" ht="16.5" customHeight="1">
      <c r="A502" s="665"/>
      <c r="B502" s="665"/>
      <c r="C502" s="695"/>
      <c r="D502" s="665"/>
      <c r="E502" s="814"/>
      <c r="F502" s="665"/>
      <c r="G502" s="172">
        <v>9</v>
      </c>
      <c r="H502" s="449" t="s">
        <v>17184</v>
      </c>
      <c r="I502" s="2" t="s">
        <v>17185</v>
      </c>
      <c r="J502" s="83"/>
      <c r="K502" s="442"/>
      <c r="L502" s="665"/>
      <c r="M502" s="403"/>
      <c r="N502" s="26"/>
      <c r="O502" s="86"/>
      <c r="P502" s="86"/>
      <c r="Q502" s="86" t="s">
        <v>17194</v>
      </c>
      <c r="R502" s="86"/>
      <c r="S502" s="442"/>
      <c r="T502" s="279"/>
      <c r="U502" s="279"/>
      <c r="V502" s="279"/>
      <c r="W502" s="279"/>
      <c r="X502" s="279"/>
      <c r="Y502" s="279"/>
      <c r="Z502" s="279"/>
    </row>
    <row r="503" spans="1:26" ht="16.5" customHeight="1">
      <c r="A503" s="665"/>
      <c r="B503" s="665"/>
      <c r="C503" s="695"/>
      <c r="D503" s="665"/>
      <c r="E503" s="814"/>
      <c r="F503" s="665"/>
      <c r="G503" s="172">
        <v>10</v>
      </c>
      <c r="H503" s="449" t="s">
        <v>17179</v>
      </c>
      <c r="I503" s="2"/>
      <c r="J503" s="83"/>
      <c r="K503" s="442"/>
      <c r="L503" s="665"/>
      <c r="M503" s="403"/>
      <c r="N503" s="26"/>
      <c r="O503" s="86"/>
      <c r="P503" s="86"/>
      <c r="Q503" s="86" t="s">
        <v>17194</v>
      </c>
      <c r="R503" s="86"/>
      <c r="S503" s="442"/>
      <c r="T503" s="279"/>
      <c r="U503" s="279"/>
      <c r="V503" s="279"/>
      <c r="W503" s="279"/>
      <c r="X503" s="279"/>
      <c r="Y503" s="279"/>
      <c r="Z503" s="279"/>
    </row>
    <row r="504" spans="1:26" ht="16.5" customHeight="1">
      <c r="A504" s="665"/>
      <c r="B504" s="665"/>
      <c r="C504" s="695"/>
      <c r="D504" s="665"/>
      <c r="E504" s="814"/>
      <c r="F504" s="665"/>
      <c r="G504" s="172">
        <v>11</v>
      </c>
      <c r="H504" s="449" t="s">
        <v>17184</v>
      </c>
      <c r="I504" s="2" t="s">
        <v>17185</v>
      </c>
      <c r="J504" s="83"/>
      <c r="K504" s="442"/>
      <c r="L504" s="665"/>
      <c r="M504" s="403"/>
      <c r="N504" s="26"/>
      <c r="O504" s="86"/>
      <c r="P504" s="86"/>
      <c r="Q504" s="86" t="s">
        <v>17194</v>
      </c>
      <c r="R504" s="86"/>
      <c r="S504" s="442"/>
      <c r="T504" s="279"/>
      <c r="U504" s="279"/>
      <c r="V504" s="279"/>
      <c r="W504" s="279"/>
      <c r="X504" s="279"/>
      <c r="Y504" s="279"/>
      <c r="Z504" s="279"/>
    </row>
    <row r="505" spans="1:26" ht="16.5" customHeight="1">
      <c r="A505" s="665"/>
      <c r="B505" s="665"/>
      <c r="C505" s="695"/>
      <c r="D505" s="665"/>
      <c r="E505" s="814"/>
      <c r="F505" s="665"/>
      <c r="G505" s="172">
        <v>12</v>
      </c>
      <c r="H505" s="449" t="s">
        <v>17179</v>
      </c>
      <c r="I505" s="2"/>
      <c r="J505" s="83"/>
      <c r="K505" s="442"/>
      <c r="L505" s="665"/>
      <c r="M505" s="403"/>
      <c r="N505" s="26"/>
      <c r="O505" s="86"/>
      <c r="P505" s="86"/>
      <c r="Q505" s="86" t="s">
        <v>17194</v>
      </c>
      <c r="R505" s="86"/>
      <c r="S505" s="442"/>
      <c r="T505" s="279"/>
      <c r="U505" s="279"/>
      <c r="V505" s="279"/>
      <c r="W505" s="279"/>
      <c r="X505" s="279"/>
      <c r="Y505" s="279"/>
      <c r="Z505" s="279"/>
    </row>
    <row r="506" spans="1:26" ht="16.5" customHeight="1">
      <c r="A506" s="665"/>
      <c r="B506" s="665"/>
      <c r="C506" s="695"/>
      <c r="D506" s="665"/>
      <c r="E506" s="814"/>
      <c r="F506" s="665"/>
      <c r="G506" s="172">
        <v>13</v>
      </c>
      <c r="H506" s="449" t="s">
        <v>17184</v>
      </c>
      <c r="I506" s="2" t="s">
        <v>17185</v>
      </c>
      <c r="J506" s="83"/>
      <c r="K506" s="442"/>
      <c r="L506" s="665"/>
      <c r="M506" s="403"/>
      <c r="N506" s="26"/>
      <c r="O506" s="86"/>
      <c r="P506" s="86"/>
      <c r="Q506" s="86" t="s">
        <v>17194</v>
      </c>
      <c r="R506" s="86"/>
      <c r="S506" s="442"/>
      <c r="T506" s="279"/>
      <c r="U506" s="279"/>
      <c r="V506" s="279"/>
      <c r="W506" s="279"/>
      <c r="X506" s="279"/>
      <c r="Y506" s="279"/>
      <c r="Z506" s="279"/>
    </row>
    <row r="507" spans="1:26" ht="16.5" customHeight="1">
      <c r="A507" s="665"/>
      <c r="B507" s="665"/>
      <c r="C507" s="695"/>
      <c r="D507" s="665"/>
      <c r="E507" s="814"/>
      <c r="F507" s="665"/>
      <c r="G507" s="172">
        <v>14</v>
      </c>
      <c r="H507" s="449" t="s">
        <v>17179</v>
      </c>
      <c r="I507" s="2"/>
      <c r="J507" s="83"/>
      <c r="K507" s="442"/>
      <c r="L507" s="665"/>
      <c r="M507" s="403"/>
      <c r="N507" s="26"/>
      <c r="O507" s="86"/>
      <c r="P507" s="86"/>
      <c r="Q507" s="86" t="s">
        <v>17194</v>
      </c>
      <c r="R507" s="86"/>
      <c r="S507" s="442"/>
      <c r="T507" s="279"/>
      <c r="U507" s="279"/>
      <c r="V507" s="279"/>
      <c r="W507" s="279"/>
      <c r="X507" s="279"/>
      <c r="Y507" s="279"/>
      <c r="Z507" s="279"/>
    </row>
    <row r="508" spans="1:26" ht="16.5" customHeight="1">
      <c r="A508" s="665"/>
      <c r="B508" s="665"/>
      <c r="C508" s="695"/>
      <c r="D508" s="665"/>
      <c r="E508" s="814"/>
      <c r="F508" s="665"/>
      <c r="G508" s="172">
        <v>15</v>
      </c>
      <c r="H508" s="449" t="s">
        <v>17184</v>
      </c>
      <c r="I508" s="2" t="s">
        <v>17185</v>
      </c>
      <c r="J508" s="83"/>
      <c r="K508" s="442"/>
      <c r="L508" s="665"/>
      <c r="M508" s="403"/>
      <c r="N508" s="26"/>
      <c r="O508" s="86"/>
      <c r="P508" s="86"/>
      <c r="Q508" s="86" t="s">
        <v>17194</v>
      </c>
      <c r="R508" s="86"/>
      <c r="S508" s="442"/>
      <c r="T508" s="279"/>
      <c r="U508" s="279"/>
      <c r="V508" s="279"/>
      <c r="W508" s="279"/>
      <c r="X508" s="279"/>
      <c r="Y508" s="279"/>
      <c r="Z508" s="279"/>
    </row>
    <row r="509" spans="1:26" ht="16.5" customHeight="1">
      <c r="A509" s="665"/>
      <c r="B509" s="665"/>
      <c r="C509" s="695"/>
      <c r="D509" s="665"/>
      <c r="E509" s="814"/>
      <c r="F509" s="665"/>
      <c r="G509" s="172">
        <v>16</v>
      </c>
      <c r="H509" s="449" t="s">
        <v>17179</v>
      </c>
      <c r="I509" s="2"/>
      <c r="J509" s="83"/>
      <c r="K509" s="442"/>
      <c r="L509" s="665"/>
      <c r="M509" s="403"/>
      <c r="N509" s="26"/>
      <c r="O509" s="86"/>
      <c r="P509" s="86"/>
      <c r="Q509" s="86" t="s">
        <v>17194</v>
      </c>
      <c r="R509" s="86"/>
      <c r="S509" s="442"/>
      <c r="T509" s="279"/>
      <c r="U509" s="279"/>
      <c r="V509" s="279"/>
      <c r="W509" s="279"/>
      <c r="X509" s="279"/>
      <c r="Y509" s="279"/>
      <c r="Z509" s="279"/>
    </row>
    <row r="510" spans="1:26" ht="16.5" customHeight="1">
      <c r="A510" s="665"/>
      <c r="B510" s="665"/>
      <c r="C510" s="695"/>
      <c r="D510" s="665"/>
      <c r="E510" s="814"/>
      <c r="F510" s="665"/>
      <c r="G510" s="172">
        <v>17</v>
      </c>
      <c r="H510" s="449" t="s">
        <v>17184</v>
      </c>
      <c r="I510" s="2" t="s">
        <v>17185</v>
      </c>
      <c r="J510" s="83"/>
      <c r="K510" s="442"/>
      <c r="L510" s="665"/>
      <c r="M510" s="403"/>
      <c r="N510" s="26"/>
      <c r="O510" s="86"/>
      <c r="P510" s="86"/>
      <c r="Q510" s="86" t="s">
        <v>17194</v>
      </c>
      <c r="R510" s="86"/>
      <c r="S510" s="442"/>
      <c r="T510" s="279"/>
      <c r="U510" s="279"/>
      <c r="V510" s="279"/>
      <c r="W510" s="279"/>
      <c r="X510" s="279"/>
      <c r="Y510" s="279"/>
      <c r="Z510" s="279"/>
    </row>
    <row r="511" spans="1:26" ht="16.5" customHeight="1">
      <c r="A511" s="665"/>
      <c r="B511" s="665"/>
      <c r="C511" s="695"/>
      <c r="D511" s="665"/>
      <c r="E511" s="814"/>
      <c r="F511" s="665"/>
      <c r="G511" s="172">
        <v>18</v>
      </c>
      <c r="H511" s="449" t="s">
        <v>17179</v>
      </c>
      <c r="I511" s="2"/>
      <c r="J511" s="83"/>
      <c r="K511" s="442"/>
      <c r="L511" s="665"/>
      <c r="M511" s="403"/>
      <c r="N511" s="26"/>
      <c r="O511" s="86"/>
      <c r="P511" s="86"/>
      <c r="Q511" s="86" t="s">
        <v>17194</v>
      </c>
      <c r="R511" s="86"/>
      <c r="S511" s="442"/>
      <c r="T511" s="279"/>
      <c r="U511" s="279"/>
      <c r="V511" s="279"/>
      <c r="W511" s="279"/>
      <c r="X511" s="279"/>
      <c r="Y511" s="279"/>
      <c r="Z511" s="279"/>
    </row>
    <row r="512" spans="1:26" ht="16.5" customHeight="1">
      <c r="A512" s="665"/>
      <c r="B512" s="665"/>
      <c r="C512" s="695"/>
      <c r="D512" s="665"/>
      <c r="E512" s="814"/>
      <c r="F512" s="665"/>
      <c r="G512" s="172">
        <v>19</v>
      </c>
      <c r="H512" s="449" t="s">
        <v>17184</v>
      </c>
      <c r="I512" s="2" t="s">
        <v>17185</v>
      </c>
      <c r="J512" s="83"/>
      <c r="K512" s="442"/>
      <c r="L512" s="665"/>
      <c r="M512" s="403"/>
      <c r="N512" s="26"/>
      <c r="O512" s="86"/>
      <c r="P512" s="86"/>
      <c r="Q512" s="86" t="s">
        <v>17194</v>
      </c>
      <c r="R512" s="86"/>
      <c r="S512" s="442"/>
      <c r="T512" s="279"/>
      <c r="U512" s="279"/>
      <c r="V512" s="279"/>
      <c r="W512" s="279"/>
      <c r="X512" s="279"/>
      <c r="Y512" s="279"/>
      <c r="Z512" s="279"/>
    </row>
    <row r="513" spans="1:26" ht="16.5" customHeight="1">
      <c r="A513" s="665"/>
      <c r="B513" s="665"/>
      <c r="C513" s="695"/>
      <c r="D513" s="665"/>
      <c r="E513" s="814"/>
      <c r="F513" s="665"/>
      <c r="G513" s="172">
        <v>20</v>
      </c>
      <c r="H513" s="449" t="s">
        <v>17179</v>
      </c>
      <c r="I513" s="2"/>
      <c r="J513" s="83"/>
      <c r="K513" s="442"/>
      <c r="L513" s="665"/>
      <c r="M513" s="403"/>
      <c r="N513" s="26"/>
      <c r="O513" s="86"/>
      <c r="P513" s="86"/>
      <c r="Q513" s="86" t="s">
        <v>17194</v>
      </c>
      <c r="R513" s="86"/>
      <c r="S513" s="442"/>
      <c r="T513" s="279"/>
      <c r="U513" s="279"/>
      <c r="V513" s="279"/>
      <c r="W513" s="279"/>
      <c r="X513" s="279"/>
      <c r="Y513" s="279"/>
      <c r="Z513" s="279"/>
    </row>
    <row r="514" spans="1:26" ht="16.5" customHeight="1">
      <c r="A514" s="665"/>
      <c r="B514" s="665"/>
      <c r="C514" s="695"/>
      <c r="D514" s="665"/>
      <c r="E514" s="814"/>
      <c r="F514" s="665"/>
      <c r="G514" s="172">
        <v>21</v>
      </c>
      <c r="H514" s="449" t="s">
        <v>17184</v>
      </c>
      <c r="I514" s="2" t="s">
        <v>17185</v>
      </c>
      <c r="J514" s="83"/>
      <c r="K514" s="442"/>
      <c r="L514" s="665"/>
      <c r="M514" s="403"/>
      <c r="N514" s="26"/>
      <c r="O514" s="86"/>
      <c r="P514" s="86"/>
      <c r="Q514" s="86" t="s">
        <v>17194</v>
      </c>
      <c r="R514" s="86"/>
      <c r="S514" s="442"/>
      <c r="T514" s="279"/>
      <c r="U514" s="279"/>
      <c r="V514" s="279"/>
      <c r="W514" s="279"/>
      <c r="X514" s="279"/>
      <c r="Y514" s="279"/>
      <c r="Z514" s="279"/>
    </row>
    <row r="515" spans="1:26" ht="16.5" customHeight="1">
      <c r="A515" s="665"/>
      <c r="B515" s="665"/>
      <c r="C515" s="695"/>
      <c r="D515" s="665"/>
      <c r="E515" s="814"/>
      <c r="F515" s="665"/>
      <c r="G515" s="172">
        <v>22</v>
      </c>
      <c r="H515" s="449" t="s">
        <v>17179</v>
      </c>
      <c r="I515" s="2"/>
      <c r="J515" s="83"/>
      <c r="K515" s="442"/>
      <c r="L515" s="665"/>
      <c r="M515" s="403"/>
      <c r="N515" s="26"/>
      <c r="O515" s="86"/>
      <c r="P515" s="86"/>
      <c r="Q515" s="86" t="s">
        <v>17194</v>
      </c>
      <c r="R515" s="86"/>
      <c r="S515" s="442"/>
      <c r="T515" s="279"/>
      <c r="U515" s="279"/>
      <c r="V515" s="279"/>
      <c r="W515" s="279"/>
      <c r="X515" s="279"/>
      <c r="Y515" s="279"/>
      <c r="Z515" s="279"/>
    </row>
    <row r="516" spans="1:26" ht="16.5" customHeight="1">
      <c r="A516" s="665"/>
      <c r="B516" s="665"/>
      <c r="C516" s="695"/>
      <c r="D516" s="665"/>
      <c r="E516" s="814"/>
      <c r="F516" s="665"/>
      <c r="G516" s="172">
        <v>23</v>
      </c>
      <c r="H516" s="449" t="s">
        <v>17184</v>
      </c>
      <c r="I516" s="2" t="s">
        <v>17185</v>
      </c>
      <c r="J516" s="83"/>
      <c r="K516" s="442"/>
      <c r="L516" s="665"/>
      <c r="M516" s="403"/>
      <c r="N516" s="26"/>
      <c r="O516" s="86"/>
      <c r="P516" s="86"/>
      <c r="Q516" s="86" t="s">
        <v>17194</v>
      </c>
      <c r="R516" s="86"/>
      <c r="S516" s="442"/>
      <c r="T516" s="279"/>
      <c r="U516" s="279"/>
      <c r="V516" s="279"/>
      <c r="W516" s="279"/>
      <c r="X516" s="279"/>
      <c r="Y516" s="279"/>
      <c r="Z516" s="279"/>
    </row>
    <row r="517" spans="1:26" ht="16.5" customHeight="1">
      <c r="A517" s="665"/>
      <c r="B517" s="665"/>
      <c r="C517" s="695"/>
      <c r="D517" s="665"/>
      <c r="E517" s="814"/>
      <c r="F517" s="665"/>
      <c r="G517" s="172">
        <v>24</v>
      </c>
      <c r="H517" s="444" t="s">
        <v>15884</v>
      </c>
      <c r="I517" s="453" t="s">
        <v>15886</v>
      </c>
      <c r="J517" s="83"/>
      <c r="K517" s="442"/>
      <c r="L517" s="665"/>
      <c r="M517" s="454" t="s">
        <v>15887</v>
      </c>
      <c r="N517" s="26"/>
      <c r="O517" s="86"/>
      <c r="P517" s="86"/>
      <c r="Q517" s="86" t="s">
        <v>17194</v>
      </c>
      <c r="R517" s="86"/>
      <c r="S517" s="442"/>
      <c r="T517" s="279"/>
      <c r="U517" s="279"/>
      <c r="V517" s="279"/>
      <c r="W517" s="279"/>
      <c r="X517" s="279"/>
      <c r="Y517" s="279"/>
      <c r="Z517" s="279"/>
    </row>
    <row r="518" spans="1:26" ht="16.5" customHeight="1">
      <c r="A518" s="665"/>
      <c r="B518" s="665"/>
      <c r="C518" s="695"/>
      <c r="D518" s="665"/>
      <c r="E518" s="814"/>
      <c r="F518" s="665"/>
      <c r="G518" s="172">
        <v>25</v>
      </c>
      <c r="H518" s="444" t="s">
        <v>15888</v>
      </c>
      <c r="I518" s="445" t="s">
        <v>15558</v>
      </c>
      <c r="J518" s="83"/>
      <c r="K518" s="442"/>
      <c r="L518" s="665"/>
      <c r="M518" s="178" t="s">
        <v>15889</v>
      </c>
      <c r="N518" s="26"/>
      <c r="O518" s="86"/>
      <c r="P518" s="86"/>
      <c r="Q518" s="86" t="s">
        <v>17194</v>
      </c>
      <c r="R518" s="86"/>
      <c r="S518" s="442"/>
      <c r="T518" s="279"/>
      <c r="U518" s="279"/>
      <c r="V518" s="279"/>
      <c r="W518" s="279"/>
      <c r="X518" s="279"/>
      <c r="Y518" s="279"/>
      <c r="Z518" s="279"/>
    </row>
    <row r="519" spans="1:26" ht="16.5" customHeight="1">
      <c r="A519" s="665"/>
      <c r="B519" s="665"/>
      <c r="C519" s="695"/>
      <c r="D519" s="665"/>
      <c r="E519" s="814"/>
      <c r="F519" s="665"/>
      <c r="G519" s="172">
        <v>26</v>
      </c>
      <c r="H519" s="444" t="s">
        <v>15562</v>
      </c>
      <c r="I519" s="2" t="s">
        <v>15890</v>
      </c>
      <c r="J519" s="83"/>
      <c r="K519" s="442"/>
      <c r="L519" s="665"/>
      <c r="M519" s="403"/>
      <c r="N519" s="26"/>
      <c r="O519" s="86"/>
      <c r="P519" s="86"/>
      <c r="Q519" s="86" t="s">
        <v>17194</v>
      </c>
      <c r="R519" s="86"/>
      <c r="S519" s="442"/>
      <c r="T519" s="279"/>
      <c r="U519" s="279"/>
      <c r="V519" s="279"/>
      <c r="W519" s="279"/>
      <c r="X519" s="279"/>
      <c r="Y519" s="279"/>
      <c r="Z519" s="279"/>
    </row>
    <row r="520" spans="1:26" ht="16.5" customHeight="1">
      <c r="A520" s="666"/>
      <c r="B520" s="666"/>
      <c r="C520" s="682"/>
      <c r="D520" s="666"/>
      <c r="E520" s="815"/>
      <c r="F520" s="666"/>
      <c r="G520" s="172">
        <v>27</v>
      </c>
      <c r="H520" s="444"/>
      <c r="I520" s="2" t="s">
        <v>15891</v>
      </c>
      <c r="J520" s="83"/>
      <c r="K520" s="442"/>
      <c r="L520" s="666"/>
      <c r="M520" s="403"/>
      <c r="N520" s="26"/>
      <c r="O520" s="86"/>
      <c r="P520" s="86"/>
      <c r="Q520" s="86" t="s">
        <v>17194</v>
      </c>
      <c r="R520" s="86"/>
      <c r="S520" s="442"/>
      <c r="T520" s="279"/>
      <c r="U520" s="279"/>
      <c r="V520" s="279"/>
      <c r="W520" s="279"/>
      <c r="X520" s="279"/>
      <c r="Y520" s="279"/>
      <c r="Z520" s="279"/>
    </row>
    <row r="521" spans="1:26" ht="16.5" customHeight="1">
      <c r="A521" s="735" t="s">
        <v>17243</v>
      </c>
      <c r="B521" s="735" t="s">
        <v>17244</v>
      </c>
      <c r="C521" s="757" t="s">
        <v>17245</v>
      </c>
      <c r="D521" s="735" t="s">
        <v>5014</v>
      </c>
      <c r="E521" s="813" t="s">
        <v>17246</v>
      </c>
      <c r="F521" s="740" t="s">
        <v>15548</v>
      </c>
      <c r="G521" s="172">
        <v>1</v>
      </c>
      <c r="H521" s="441" t="s">
        <v>15550</v>
      </c>
      <c r="I521" s="456"/>
      <c r="J521" s="83"/>
      <c r="K521" s="442"/>
      <c r="L521" s="734"/>
      <c r="M521" s="403"/>
      <c r="N521" s="26"/>
      <c r="O521" s="86"/>
      <c r="P521" s="86"/>
      <c r="Q521" s="86" t="s">
        <v>17243</v>
      </c>
      <c r="R521" s="86"/>
      <c r="S521" s="442"/>
      <c r="T521" s="279"/>
      <c r="U521" s="279"/>
      <c r="V521" s="279"/>
      <c r="W521" s="279"/>
      <c r="X521" s="279"/>
      <c r="Y521" s="279"/>
      <c r="Z521" s="279"/>
    </row>
    <row r="522" spans="1:26" ht="16.5" customHeight="1">
      <c r="A522" s="665"/>
      <c r="B522" s="665"/>
      <c r="C522" s="695"/>
      <c r="D522" s="665"/>
      <c r="E522" s="814"/>
      <c r="F522" s="665"/>
      <c r="G522" s="172">
        <v>2</v>
      </c>
      <c r="H522" s="452" t="s">
        <v>15984</v>
      </c>
      <c r="I522" s="271" t="s">
        <v>15985</v>
      </c>
      <c r="J522" s="83"/>
      <c r="K522" s="442"/>
      <c r="L522" s="665"/>
      <c r="M522" s="178" t="s">
        <v>15556</v>
      </c>
      <c r="N522" s="26"/>
      <c r="O522" s="86"/>
      <c r="P522" s="86"/>
      <c r="Q522" s="86" t="s">
        <v>17243</v>
      </c>
      <c r="R522" s="86"/>
      <c r="S522" s="442"/>
      <c r="T522" s="279"/>
      <c r="U522" s="279"/>
      <c r="V522" s="279"/>
      <c r="W522" s="279"/>
      <c r="X522" s="279"/>
      <c r="Y522" s="279"/>
      <c r="Z522" s="279"/>
    </row>
    <row r="523" spans="1:26" ht="16.5" customHeight="1">
      <c r="A523" s="665"/>
      <c r="B523" s="665"/>
      <c r="C523" s="695"/>
      <c r="D523" s="665"/>
      <c r="E523" s="814"/>
      <c r="F523" s="665"/>
      <c r="G523" s="172">
        <v>3</v>
      </c>
      <c r="H523" s="449" t="s">
        <v>17250</v>
      </c>
      <c r="I523" s="271" t="s">
        <v>15663</v>
      </c>
      <c r="J523" s="83"/>
      <c r="K523" s="442"/>
      <c r="L523" s="665"/>
      <c r="M523" s="403"/>
      <c r="N523" s="26"/>
      <c r="O523" s="86"/>
      <c r="P523" s="86"/>
      <c r="Q523" s="86" t="s">
        <v>17243</v>
      </c>
      <c r="R523" s="86"/>
      <c r="S523" s="442"/>
      <c r="T523" s="279"/>
      <c r="U523" s="279"/>
      <c r="V523" s="279"/>
      <c r="W523" s="279"/>
      <c r="X523" s="279"/>
      <c r="Y523" s="279"/>
      <c r="Z523" s="279"/>
    </row>
    <row r="524" spans="1:26" ht="16.5" customHeight="1">
      <c r="A524" s="665"/>
      <c r="B524" s="665"/>
      <c r="C524" s="695"/>
      <c r="D524" s="665"/>
      <c r="E524" s="814"/>
      <c r="F524" s="665"/>
      <c r="G524" s="172">
        <v>4</v>
      </c>
      <c r="H524" s="452" t="s">
        <v>15884</v>
      </c>
      <c r="I524" s="453" t="s">
        <v>16158</v>
      </c>
      <c r="J524" s="83"/>
      <c r="K524" s="442"/>
      <c r="L524" s="665"/>
      <c r="M524" s="454" t="s">
        <v>15887</v>
      </c>
      <c r="N524" s="26"/>
      <c r="O524" s="86"/>
      <c r="P524" s="86"/>
      <c r="Q524" s="86" t="s">
        <v>17243</v>
      </c>
      <c r="R524" s="86"/>
      <c r="S524" s="442"/>
      <c r="T524" s="279"/>
      <c r="U524" s="279"/>
      <c r="V524" s="279"/>
      <c r="W524" s="279"/>
      <c r="X524" s="279"/>
      <c r="Y524" s="279"/>
      <c r="Z524" s="279"/>
    </row>
    <row r="525" spans="1:26" ht="16.5" customHeight="1">
      <c r="A525" s="665"/>
      <c r="B525" s="665"/>
      <c r="C525" s="695"/>
      <c r="D525" s="665"/>
      <c r="E525" s="814"/>
      <c r="F525" s="665"/>
      <c r="G525" s="172">
        <v>5</v>
      </c>
      <c r="H525" s="452" t="s">
        <v>15888</v>
      </c>
      <c r="I525" s="445" t="s">
        <v>15558</v>
      </c>
      <c r="J525" s="83"/>
      <c r="K525" s="442"/>
      <c r="L525" s="665"/>
      <c r="M525" s="178" t="s">
        <v>15889</v>
      </c>
      <c r="N525" s="26"/>
      <c r="O525" s="86"/>
      <c r="P525" s="86"/>
      <c r="Q525" s="86" t="s">
        <v>17243</v>
      </c>
      <c r="R525" s="86"/>
      <c r="S525" s="442"/>
      <c r="T525" s="279"/>
      <c r="U525" s="279"/>
      <c r="V525" s="279"/>
      <c r="W525" s="279"/>
      <c r="X525" s="279"/>
      <c r="Y525" s="279"/>
      <c r="Z525" s="279"/>
    </row>
    <row r="526" spans="1:26" ht="16.5" customHeight="1">
      <c r="A526" s="665"/>
      <c r="B526" s="665"/>
      <c r="C526" s="695"/>
      <c r="D526" s="665"/>
      <c r="E526" s="814"/>
      <c r="F526" s="665"/>
      <c r="G526" s="172">
        <v>6</v>
      </c>
      <c r="H526" s="449" t="s">
        <v>15562</v>
      </c>
      <c r="I526" s="271" t="s">
        <v>16422</v>
      </c>
      <c r="J526" s="83"/>
      <c r="K526" s="442"/>
      <c r="L526" s="665"/>
      <c r="M526" s="178"/>
      <c r="N526" s="26"/>
      <c r="O526" s="86"/>
      <c r="P526" s="86"/>
      <c r="Q526" s="86" t="s">
        <v>17243</v>
      </c>
      <c r="R526" s="86"/>
      <c r="S526" s="442"/>
      <c r="T526" s="279"/>
      <c r="U526" s="279"/>
      <c r="V526" s="279"/>
      <c r="W526" s="279"/>
      <c r="X526" s="279"/>
      <c r="Y526" s="279"/>
      <c r="Z526" s="279"/>
    </row>
    <row r="527" spans="1:26" ht="16.5" customHeight="1">
      <c r="A527" s="665"/>
      <c r="B527" s="665"/>
      <c r="C527" s="695"/>
      <c r="D527" s="665"/>
      <c r="E527" s="814"/>
      <c r="F527" s="665"/>
      <c r="G527" s="172">
        <v>7</v>
      </c>
      <c r="H527" s="452"/>
      <c r="I527" s="271" t="s">
        <v>15563</v>
      </c>
      <c r="J527" s="83"/>
      <c r="K527" s="442"/>
      <c r="L527" s="665"/>
      <c r="M527" s="178"/>
      <c r="N527" s="26"/>
      <c r="O527" s="86"/>
      <c r="P527" s="86"/>
      <c r="Q527" s="86" t="s">
        <v>17243</v>
      </c>
      <c r="R527" s="86"/>
      <c r="S527" s="442"/>
      <c r="T527" s="279"/>
      <c r="U527" s="279"/>
      <c r="V527" s="279"/>
      <c r="W527" s="279"/>
      <c r="X527" s="279"/>
      <c r="Y527" s="279"/>
      <c r="Z527" s="279"/>
    </row>
    <row r="528" spans="1:26" ht="16.5" customHeight="1">
      <c r="A528" s="665"/>
      <c r="B528" s="665"/>
      <c r="C528" s="695"/>
      <c r="D528" s="665"/>
      <c r="E528" s="814"/>
      <c r="F528" s="665"/>
      <c r="G528" s="172">
        <v>8</v>
      </c>
      <c r="H528" s="455" t="s">
        <v>17263</v>
      </c>
      <c r="I528" s="445" t="s">
        <v>15558</v>
      </c>
      <c r="J528" s="83"/>
      <c r="K528" s="442"/>
      <c r="L528" s="665"/>
      <c r="M528" s="178"/>
      <c r="N528" s="26"/>
      <c r="O528" s="86"/>
      <c r="P528" s="86"/>
      <c r="Q528" s="86" t="s">
        <v>17243</v>
      </c>
      <c r="R528" s="86"/>
      <c r="S528" s="442"/>
      <c r="T528" s="279"/>
      <c r="U528" s="279"/>
      <c r="V528" s="279"/>
      <c r="W528" s="279"/>
      <c r="X528" s="279"/>
      <c r="Y528" s="279"/>
      <c r="Z528" s="279"/>
    </row>
    <row r="529" spans="1:26" ht="16.5" customHeight="1">
      <c r="A529" s="666"/>
      <c r="B529" s="666"/>
      <c r="C529" s="682"/>
      <c r="D529" s="666"/>
      <c r="E529" s="815"/>
      <c r="F529" s="666"/>
      <c r="G529" s="172">
        <v>9</v>
      </c>
      <c r="H529" s="452"/>
      <c r="I529" s="271" t="s">
        <v>15563</v>
      </c>
      <c r="J529" s="83"/>
      <c r="K529" s="442"/>
      <c r="L529" s="666"/>
      <c r="M529" s="178"/>
      <c r="N529" s="26"/>
      <c r="O529" s="86"/>
      <c r="P529" s="86"/>
      <c r="Q529" s="86" t="s">
        <v>17243</v>
      </c>
      <c r="R529" s="86"/>
      <c r="S529" s="442"/>
      <c r="T529" s="279"/>
      <c r="U529" s="279"/>
      <c r="V529" s="279"/>
      <c r="W529" s="279"/>
      <c r="X529" s="279"/>
      <c r="Y529" s="279"/>
      <c r="Z529" s="279"/>
    </row>
    <row r="530" spans="1:26" ht="16.5" customHeight="1">
      <c r="A530" s="735" t="s">
        <v>17266</v>
      </c>
      <c r="B530" s="735" t="s">
        <v>17268</v>
      </c>
      <c r="C530" s="757" t="s">
        <v>17270</v>
      </c>
      <c r="D530" s="735" t="s">
        <v>5014</v>
      </c>
      <c r="E530" s="813" t="s">
        <v>17271</v>
      </c>
      <c r="F530" s="740" t="s">
        <v>15548</v>
      </c>
      <c r="G530" s="172">
        <v>1</v>
      </c>
      <c r="H530" s="441" t="s">
        <v>15550</v>
      </c>
      <c r="I530" s="456"/>
      <c r="J530" s="83"/>
      <c r="K530" s="442"/>
      <c r="L530" s="734"/>
      <c r="M530" s="178"/>
      <c r="N530" s="26"/>
      <c r="O530" s="86"/>
      <c r="P530" s="86"/>
      <c r="Q530" s="86" t="s">
        <v>17266</v>
      </c>
      <c r="R530" s="86"/>
      <c r="S530" s="442"/>
      <c r="T530" s="279"/>
      <c r="U530" s="279"/>
      <c r="V530" s="279"/>
      <c r="W530" s="279"/>
      <c r="X530" s="279"/>
      <c r="Y530" s="279"/>
      <c r="Z530" s="279"/>
    </row>
    <row r="531" spans="1:26" ht="16.5" customHeight="1">
      <c r="A531" s="665"/>
      <c r="B531" s="665"/>
      <c r="C531" s="695"/>
      <c r="D531" s="665"/>
      <c r="E531" s="814"/>
      <c r="F531" s="665"/>
      <c r="G531" s="172">
        <v>2</v>
      </c>
      <c r="H531" s="452" t="s">
        <v>15984</v>
      </c>
      <c r="I531" s="271" t="s">
        <v>15985</v>
      </c>
      <c r="J531" s="83"/>
      <c r="K531" s="442"/>
      <c r="L531" s="665"/>
      <c r="M531" s="178" t="s">
        <v>15556</v>
      </c>
      <c r="N531" s="26"/>
      <c r="O531" s="86"/>
      <c r="P531" s="86"/>
      <c r="Q531" s="86" t="s">
        <v>17266</v>
      </c>
      <c r="R531" s="86"/>
      <c r="S531" s="442"/>
      <c r="T531" s="279"/>
      <c r="U531" s="279"/>
      <c r="V531" s="279"/>
      <c r="W531" s="279"/>
      <c r="X531" s="279"/>
      <c r="Y531" s="279"/>
      <c r="Z531" s="279"/>
    </row>
    <row r="532" spans="1:26" ht="16.5" customHeight="1">
      <c r="A532" s="665"/>
      <c r="B532" s="665"/>
      <c r="C532" s="695"/>
      <c r="D532" s="665"/>
      <c r="E532" s="814"/>
      <c r="F532" s="665"/>
      <c r="G532" s="172">
        <v>3</v>
      </c>
      <c r="H532" s="449" t="s">
        <v>17250</v>
      </c>
      <c r="I532" s="271" t="s">
        <v>15663</v>
      </c>
      <c r="J532" s="83"/>
      <c r="K532" s="442"/>
      <c r="L532" s="665"/>
      <c r="M532" s="178"/>
      <c r="N532" s="26"/>
      <c r="O532" s="86"/>
      <c r="P532" s="86"/>
      <c r="Q532" s="86" t="s">
        <v>17266</v>
      </c>
      <c r="R532" s="86"/>
      <c r="S532" s="442"/>
      <c r="T532" s="279"/>
      <c r="U532" s="279"/>
      <c r="V532" s="279"/>
      <c r="W532" s="279"/>
      <c r="X532" s="279"/>
      <c r="Y532" s="279"/>
      <c r="Z532" s="279"/>
    </row>
    <row r="533" spans="1:26" ht="16.5" customHeight="1">
      <c r="A533" s="665"/>
      <c r="B533" s="665"/>
      <c r="C533" s="695"/>
      <c r="D533" s="665"/>
      <c r="E533" s="814"/>
      <c r="F533" s="665"/>
      <c r="G533" s="172">
        <v>4</v>
      </c>
      <c r="H533" s="452" t="s">
        <v>15884</v>
      </c>
      <c r="I533" s="453" t="s">
        <v>16158</v>
      </c>
      <c r="J533" s="83"/>
      <c r="K533" s="442"/>
      <c r="L533" s="665"/>
      <c r="M533" s="454" t="s">
        <v>15887</v>
      </c>
      <c r="N533" s="26"/>
      <c r="O533" s="86"/>
      <c r="P533" s="86"/>
      <c r="Q533" s="86" t="s">
        <v>17266</v>
      </c>
      <c r="R533" s="86"/>
      <c r="S533" s="442"/>
      <c r="T533" s="279"/>
      <c r="U533" s="279"/>
      <c r="V533" s="279"/>
      <c r="W533" s="279"/>
      <c r="X533" s="279"/>
      <c r="Y533" s="279"/>
      <c r="Z533" s="279"/>
    </row>
    <row r="534" spans="1:26" ht="16.5" customHeight="1">
      <c r="A534" s="665"/>
      <c r="B534" s="665"/>
      <c r="C534" s="695"/>
      <c r="D534" s="665"/>
      <c r="E534" s="814"/>
      <c r="F534" s="665"/>
      <c r="G534" s="172">
        <v>5</v>
      </c>
      <c r="H534" s="452" t="s">
        <v>15888</v>
      </c>
      <c r="I534" s="445" t="s">
        <v>15558</v>
      </c>
      <c r="J534" s="83"/>
      <c r="K534" s="442"/>
      <c r="L534" s="665"/>
      <c r="M534" s="178" t="s">
        <v>15889</v>
      </c>
      <c r="N534" s="26"/>
      <c r="O534" s="86"/>
      <c r="P534" s="86"/>
      <c r="Q534" s="86" t="s">
        <v>17266</v>
      </c>
      <c r="R534" s="86"/>
      <c r="S534" s="442"/>
      <c r="T534" s="279"/>
      <c r="U534" s="279"/>
      <c r="V534" s="279"/>
      <c r="W534" s="279"/>
      <c r="X534" s="279"/>
      <c r="Y534" s="279"/>
      <c r="Z534" s="279"/>
    </row>
    <row r="535" spans="1:26" ht="16.5" customHeight="1">
      <c r="A535" s="665"/>
      <c r="B535" s="665"/>
      <c r="C535" s="695"/>
      <c r="D535" s="665"/>
      <c r="E535" s="814"/>
      <c r="F535" s="665"/>
      <c r="G535" s="172">
        <v>6</v>
      </c>
      <c r="H535" s="449" t="s">
        <v>15562</v>
      </c>
      <c r="I535" s="271" t="s">
        <v>16422</v>
      </c>
      <c r="J535" s="83"/>
      <c r="K535" s="442"/>
      <c r="L535" s="665"/>
      <c r="M535" s="178"/>
      <c r="N535" s="26"/>
      <c r="O535" s="86"/>
      <c r="P535" s="86"/>
      <c r="Q535" s="86" t="s">
        <v>17266</v>
      </c>
      <c r="R535" s="86"/>
      <c r="S535" s="442"/>
      <c r="T535" s="279"/>
      <c r="U535" s="279"/>
      <c r="V535" s="279"/>
      <c r="W535" s="279"/>
      <c r="X535" s="279"/>
      <c r="Y535" s="279"/>
      <c r="Z535" s="279"/>
    </row>
    <row r="536" spans="1:26" ht="16.5" customHeight="1">
      <c r="A536" s="665"/>
      <c r="B536" s="665"/>
      <c r="C536" s="695"/>
      <c r="D536" s="665"/>
      <c r="E536" s="814"/>
      <c r="F536" s="665"/>
      <c r="G536" s="172">
        <v>7</v>
      </c>
      <c r="H536" s="452"/>
      <c r="I536" s="271" t="s">
        <v>15563</v>
      </c>
      <c r="J536" s="83"/>
      <c r="K536" s="442"/>
      <c r="L536" s="665"/>
      <c r="M536" s="178"/>
      <c r="N536" s="26"/>
      <c r="O536" s="86"/>
      <c r="P536" s="86"/>
      <c r="Q536" s="86" t="s">
        <v>17266</v>
      </c>
      <c r="R536" s="86"/>
      <c r="S536" s="442"/>
      <c r="T536" s="279"/>
      <c r="U536" s="279"/>
      <c r="V536" s="279"/>
      <c r="W536" s="279"/>
      <c r="X536" s="279"/>
      <c r="Y536" s="279"/>
      <c r="Z536" s="279"/>
    </row>
    <row r="537" spans="1:26" ht="16.5" customHeight="1">
      <c r="A537" s="665"/>
      <c r="B537" s="665"/>
      <c r="C537" s="695"/>
      <c r="D537" s="665"/>
      <c r="E537" s="814"/>
      <c r="F537" s="665"/>
      <c r="G537" s="172">
        <v>8</v>
      </c>
      <c r="H537" s="455" t="s">
        <v>17281</v>
      </c>
      <c r="I537" s="445" t="s">
        <v>15558</v>
      </c>
      <c r="J537" s="83"/>
      <c r="K537" s="442"/>
      <c r="L537" s="665"/>
      <c r="M537" s="178"/>
      <c r="N537" s="26"/>
      <c r="O537" s="86"/>
      <c r="P537" s="86"/>
      <c r="Q537" s="86" t="s">
        <v>17266</v>
      </c>
      <c r="R537" s="86"/>
      <c r="S537" s="442"/>
      <c r="T537" s="279"/>
      <c r="U537" s="279"/>
      <c r="V537" s="279"/>
      <c r="W537" s="279"/>
      <c r="X537" s="279"/>
      <c r="Y537" s="279"/>
      <c r="Z537" s="279"/>
    </row>
    <row r="538" spans="1:26" ht="16.5" customHeight="1">
      <c r="A538" s="666"/>
      <c r="B538" s="666"/>
      <c r="C538" s="682"/>
      <c r="D538" s="666"/>
      <c r="E538" s="815"/>
      <c r="F538" s="666"/>
      <c r="G538" s="172">
        <v>9</v>
      </c>
      <c r="H538" s="452"/>
      <c r="I538" s="271" t="s">
        <v>15563</v>
      </c>
      <c r="J538" s="83"/>
      <c r="K538" s="442"/>
      <c r="L538" s="666"/>
      <c r="M538" s="178"/>
      <c r="N538" s="26"/>
      <c r="O538" s="86"/>
      <c r="P538" s="86"/>
      <c r="Q538" s="86" t="s">
        <v>17266</v>
      </c>
      <c r="R538" s="86"/>
      <c r="S538" s="442"/>
      <c r="T538" s="279"/>
      <c r="U538" s="279"/>
      <c r="V538" s="279"/>
      <c r="W538" s="279"/>
      <c r="X538" s="279"/>
      <c r="Y538" s="279"/>
      <c r="Z538" s="279"/>
    </row>
    <row r="539" spans="1:26" ht="16.5" customHeight="1">
      <c r="A539" s="735" t="s">
        <v>17289</v>
      </c>
      <c r="B539" s="735" t="s">
        <v>17294</v>
      </c>
      <c r="C539" s="757" t="s">
        <v>17295</v>
      </c>
      <c r="D539" s="735" t="s">
        <v>17296</v>
      </c>
      <c r="E539" s="813" t="s">
        <v>17300</v>
      </c>
      <c r="F539" s="740" t="s">
        <v>15548</v>
      </c>
      <c r="G539" s="88">
        <v>1</v>
      </c>
      <c r="H539" s="441" t="s">
        <v>17062</v>
      </c>
      <c r="I539" s="447"/>
      <c r="J539" s="83"/>
      <c r="K539" s="442"/>
      <c r="L539" s="734"/>
      <c r="M539" s="178"/>
      <c r="N539" s="26"/>
      <c r="O539" s="86"/>
      <c r="P539" s="86"/>
      <c r="Q539" s="86" t="s">
        <v>17289</v>
      </c>
      <c r="R539" s="86"/>
      <c r="S539" s="442"/>
      <c r="T539" s="279"/>
      <c r="U539" s="279"/>
      <c r="V539" s="279"/>
      <c r="W539" s="279"/>
      <c r="X539" s="279"/>
      <c r="Y539" s="279"/>
      <c r="Z539" s="279"/>
    </row>
    <row r="540" spans="1:26" ht="16.5" customHeight="1">
      <c r="A540" s="665"/>
      <c r="B540" s="665"/>
      <c r="C540" s="695"/>
      <c r="D540" s="665"/>
      <c r="E540" s="814"/>
      <c r="F540" s="665"/>
      <c r="G540" s="88">
        <v>2</v>
      </c>
      <c r="H540" s="452" t="s">
        <v>15984</v>
      </c>
      <c r="I540" s="271" t="s">
        <v>15985</v>
      </c>
      <c r="J540" s="83"/>
      <c r="K540" s="442"/>
      <c r="L540" s="665"/>
      <c r="M540" s="178" t="s">
        <v>15556</v>
      </c>
      <c r="N540" s="26"/>
      <c r="O540" s="86"/>
      <c r="P540" s="86"/>
      <c r="Q540" s="86" t="s">
        <v>17289</v>
      </c>
      <c r="R540" s="86"/>
      <c r="S540" s="442"/>
      <c r="T540" s="279"/>
      <c r="U540" s="279"/>
      <c r="V540" s="279"/>
      <c r="W540" s="279"/>
      <c r="X540" s="279"/>
      <c r="Y540" s="279"/>
      <c r="Z540" s="279"/>
    </row>
    <row r="541" spans="1:26" ht="16.5" customHeight="1">
      <c r="A541" s="665"/>
      <c r="B541" s="665"/>
      <c r="C541" s="695"/>
      <c r="D541" s="665"/>
      <c r="E541" s="814"/>
      <c r="F541" s="665"/>
      <c r="G541" s="88">
        <v>3</v>
      </c>
      <c r="H541" s="449" t="s">
        <v>17303</v>
      </c>
      <c r="I541" s="271" t="s">
        <v>17068</v>
      </c>
      <c r="J541" s="83"/>
      <c r="K541" s="442"/>
      <c r="L541" s="665"/>
      <c r="M541" s="178"/>
      <c r="N541" s="26"/>
      <c r="O541" s="86"/>
      <c r="P541" s="86"/>
      <c r="Q541" s="86" t="s">
        <v>17289</v>
      </c>
      <c r="R541" s="86"/>
      <c r="S541" s="442"/>
      <c r="T541" s="279"/>
      <c r="U541" s="279"/>
      <c r="V541" s="279"/>
      <c r="W541" s="279"/>
      <c r="X541" s="279"/>
      <c r="Y541" s="279"/>
      <c r="Z541" s="279"/>
    </row>
    <row r="542" spans="1:26" ht="16.5" customHeight="1">
      <c r="A542" s="665"/>
      <c r="B542" s="665"/>
      <c r="C542" s="695"/>
      <c r="D542" s="665"/>
      <c r="E542" s="814"/>
      <c r="F542" s="665"/>
      <c r="G542" s="88">
        <v>4</v>
      </c>
      <c r="H542" s="449" t="s">
        <v>17080</v>
      </c>
      <c r="I542" s="2"/>
      <c r="J542" s="83"/>
      <c r="K542" s="442"/>
      <c r="L542" s="665"/>
      <c r="M542" s="178"/>
      <c r="N542" s="26"/>
      <c r="O542" s="86"/>
      <c r="P542" s="86"/>
      <c r="Q542" s="86" t="s">
        <v>17289</v>
      </c>
      <c r="R542" s="86"/>
      <c r="S542" s="442"/>
      <c r="T542" s="279"/>
      <c r="U542" s="279"/>
      <c r="V542" s="279"/>
      <c r="W542" s="279"/>
      <c r="X542" s="279"/>
      <c r="Y542" s="279"/>
      <c r="Z542" s="279"/>
    </row>
    <row r="543" spans="1:26" ht="16.5" customHeight="1">
      <c r="A543" s="665"/>
      <c r="B543" s="665"/>
      <c r="C543" s="695"/>
      <c r="D543" s="665"/>
      <c r="E543" s="814"/>
      <c r="F543" s="665"/>
      <c r="G543" s="88">
        <v>5</v>
      </c>
      <c r="H543" s="452" t="s">
        <v>17083</v>
      </c>
      <c r="I543" s="271" t="s">
        <v>16900</v>
      </c>
      <c r="J543" s="83"/>
      <c r="K543" s="442"/>
      <c r="L543" s="665"/>
      <c r="M543" s="178"/>
      <c r="N543" s="26"/>
      <c r="O543" s="86"/>
      <c r="P543" s="86"/>
      <c r="Q543" s="86" t="s">
        <v>17289</v>
      </c>
      <c r="R543" s="86"/>
      <c r="S543" s="442"/>
      <c r="T543" s="279"/>
      <c r="U543" s="279"/>
      <c r="V543" s="279"/>
      <c r="W543" s="279"/>
      <c r="X543" s="279"/>
      <c r="Y543" s="279"/>
      <c r="Z543" s="279"/>
    </row>
    <row r="544" spans="1:26" ht="16.5" customHeight="1">
      <c r="A544" s="665"/>
      <c r="B544" s="665"/>
      <c r="C544" s="695"/>
      <c r="D544" s="665"/>
      <c r="E544" s="814"/>
      <c r="F544" s="665"/>
      <c r="G544" s="88">
        <v>6</v>
      </c>
      <c r="H544" s="452" t="s">
        <v>17310</v>
      </c>
      <c r="I544" s="80"/>
      <c r="J544" s="83"/>
      <c r="K544" s="442"/>
      <c r="L544" s="665"/>
      <c r="M544" s="178"/>
      <c r="N544" s="26"/>
      <c r="O544" s="86"/>
      <c r="P544" s="86"/>
      <c r="Q544" s="86" t="s">
        <v>17289</v>
      </c>
      <c r="R544" s="86"/>
      <c r="S544" s="442"/>
      <c r="T544" s="279"/>
      <c r="U544" s="279"/>
      <c r="V544" s="279"/>
      <c r="W544" s="279"/>
      <c r="X544" s="279"/>
      <c r="Y544" s="279"/>
      <c r="Z544" s="279"/>
    </row>
    <row r="545" spans="1:26" ht="16.5" customHeight="1">
      <c r="A545" s="665"/>
      <c r="B545" s="665"/>
      <c r="C545" s="695"/>
      <c r="D545" s="665"/>
      <c r="E545" s="814"/>
      <c r="F545" s="665"/>
      <c r="G545" s="88">
        <v>7</v>
      </c>
      <c r="H545" s="452" t="s">
        <v>15884</v>
      </c>
      <c r="I545" s="453" t="s">
        <v>16158</v>
      </c>
      <c r="J545" s="83"/>
      <c r="K545" s="442"/>
      <c r="L545" s="665"/>
      <c r="M545" s="454" t="s">
        <v>15887</v>
      </c>
      <c r="N545" s="26"/>
      <c r="O545" s="86"/>
      <c r="P545" s="86"/>
      <c r="Q545" s="86" t="s">
        <v>17289</v>
      </c>
      <c r="R545" s="86"/>
      <c r="S545" s="442"/>
      <c r="T545" s="279"/>
      <c r="U545" s="279"/>
      <c r="V545" s="279"/>
      <c r="W545" s="279"/>
      <c r="X545" s="279"/>
      <c r="Y545" s="279"/>
      <c r="Z545" s="279"/>
    </row>
    <row r="546" spans="1:26" ht="16.5" customHeight="1">
      <c r="A546" s="665"/>
      <c r="B546" s="665"/>
      <c r="C546" s="695"/>
      <c r="D546" s="665"/>
      <c r="E546" s="814"/>
      <c r="F546" s="665"/>
      <c r="G546" s="88">
        <v>8</v>
      </c>
      <c r="H546" s="449" t="s">
        <v>15888</v>
      </c>
      <c r="I546" s="445" t="s">
        <v>15558</v>
      </c>
      <c r="J546" s="83"/>
      <c r="K546" s="442"/>
      <c r="L546" s="665"/>
      <c r="M546" s="178" t="s">
        <v>15889</v>
      </c>
      <c r="N546" s="26"/>
      <c r="O546" s="86"/>
      <c r="P546" s="86"/>
      <c r="Q546" s="86" t="s">
        <v>17289</v>
      </c>
      <c r="R546" s="86"/>
      <c r="S546" s="442"/>
      <c r="T546" s="279"/>
      <c r="U546" s="279"/>
      <c r="V546" s="279"/>
      <c r="W546" s="279"/>
      <c r="X546" s="279"/>
      <c r="Y546" s="279"/>
      <c r="Z546" s="279"/>
    </row>
    <row r="547" spans="1:26" ht="16.5" customHeight="1">
      <c r="A547" s="665"/>
      <c r="B547" s="665"/>
      <c r="C547" s="695"/>
      <c r="D547" s="665"/>
      <c r="E547" s="814"/>
      <c r="F547" s="665"/>
      <c r="G547" s="88">
        <v>9</v>
      </c>
      <c r="H547" s="449" t="s">
        <v>15562</v>
      </c>
      <c r="I547" s="2" t="s">
        <v>16313</v>
      </c>
      <c r="J547" s="83"/>
      <c r="K547" s="442"/>
      <c r="L547" s="665"/>
      <c r="M547" s="178"/>
      <c r="N547" s="26"/>
      <c r="O547" s="86"/>
      <c r="P547" s="86"/>
      <c r="Q547" s="86" t="s">
        <v>17289</v>
      </c>
      <c r="R547" s="86"/>
      <c r="S547" s="442"/>
      <c r="T547" s="279"/>
      <c r="U547" s="279"/>
      <c r="V547" s="279"/>
      <c r="W547" s="279"/>
      <c r="X547" s="279"/>
      <c r="Y547" s="279"/>
      <c r="Z547" s="279"/>
    </row>
    <row r="548" spans="1:26" ht="16.5" customHeight="1">
      <c r="A548" s="665"/>
      <c r="B548" s="665"/>
      <c r="C548" s="695"/>
      <c r="D548" s="665"/>
      <c r="E548" s="814"/>
      <c r="F548" s="665"/>
      <c r="G548" s="88">
        <v>10</v>
      </c>
      <c r="H548" s="452" t="s">
        <v>17322</v>
      </c>
      <c r="I548" s="445" t="s">
        <v>17323</v>
      </c>
      <c r="J548" s="83"/>
      <c r="K548" s="442"/>
      <c r="L548" s="665"/>
      <c r="M548" s="178" t="s">
        <v>17324</v>
      </c>
      <c r="N548" s="26"/>
      <c r="O548" s="86"/>
      <c r="P548" s="86"/>
      <c r="Q548" s="86" t="s">
        <v>17289</v>
      </c>
      <c r="R548" s="86"/>
      <c r="S548" s="442"/>
      <c r="T548" s="279"/>
      <c r="U548" s="279"/>
      <c r="V548" s="279"/>
      <c r="W548" s="279"/>
      <c r="X548" s="279"/>
      <c r="Y548" s="279"/>
      <c r="Z548" s="279"/>
    </row>
    <row r="549" spans="1:26" ht="16.5" customHeight="1">
      <c r="A549" s="665"/>
      <c r="B549" s="665"/>
      <c r="C549" s="695"/>
      <c r="D549" s="665"/>
      <c r="E549" s="814"/>
      <c r="F549" s="665"/>
      <c r="G549" s="88">
        <v>11</v>
      </c>
      <c r="H549" s="480"/>
      <c r="I549" s="271" t="s">
        <v>17327</v>
      </c>
      <c r="J549" s="83"/>
      <c r="K549" s="442"/>
      <c r="L549" s="665"/>
      <c r="M549" s="178"/>
      <c r="N549" s="26"/>
      <c r="O549" s="86"/>
      <c r="P549" s="86"/>
      <c r="Q549" s="86" t="s">
        <v>17289</v>
      </c>
      <c r="R549" s="86"/>
      <c r="S549" s="442"/>
      <c r="T549" s="279"/>
      <c r="U549" s="279"/>
      <c r="V549" s="279"/>
      <c r="W549" s="279"/>
      <c r="X549" s="279"/>
      <c r="Y549" s="279"/>
      <c r="Z549" s="279"/>
    </row>
    <row r="550" spans="1:26" ht="16.5" customHeight="1">
      <c r="A550" s="665"/>
      <c r="B550" s="665"/>
      <c r="C550" s="695"/>
      <c r="D550" s="665"/>
      <c r="E550" s="814"/>
      <c r="F550" s="665"/>
      <c r="G550" s="88">
        <v>12</v>
      </c>
      <c r="H550" s="480"/>
      <c r="I550" s="271" t="s">
        <v>17042</v>
      </c>
      <c r="J550" s="83"/>
      <c r="K550" s="442"/>
      <c r="L550" s="665"/>
      <c r="M550" s="178"/>
      <c r="N550" s="26"/>
      <c r="O550" s="86"/>
      <c r="P550" s="86"/>
      <c r="Q550" s="86" t="s">
        <v>17289</v>
      </c>
      <c r="R550" s="86"/>
      <c r="S550" s="442"/>
      <c r="T550" s="279"/>
      <c r="U550" s="279"/>
      <c r="V550" s="279"/>
      <c r="W550" s="279"/>
      <c r="X550" s="279"/>
      <c r="Y550" s="279"/>
      <c r="Z550" s="279"/>
    </row>
    <row r="551" spans="1:26" ht="16.5" customHeight="1">
      <c r="A551" s="665"/>
      <c r="B551" s="665"/>
      <c r="C551" s="695"/>
      <c r="D551" s="665"/>
      <c r="E551" s="814"/>
      <c r="F551" s="665"/>
      <c r="G551" s="88">
        <v>13</v>
      </c>
      <c r="H551" s="452" t="s">
        <v>17329</v>
      </c>
      <c r="I551" s="271" t="s">
        <v>17330</v>
      </c>
      <c r="J551" s="83"/>
      <c r="K551" s="442"/>
      <c r="L551" s="665"/>
      <c r="M551" s="794" t="s">
        <v>17331</v>
      </c>
      <c r="N551" s="26"/>
      <c r="O551" s="86"/>
      <c r="P551" s="86"/>
      <c r="Q551" s="86" t="s">
        <v>17289</v>
      </c>
      <c r="R551" s="86"/>
      <c r="S551" s="442"/>
      <c r="T551" s="279"/>
      <c r="U551" s="279"/>
      <c r="V551" s="279"/>
      <c r="W551" s="279"/>
      <c r="X551" s="279"/>
      <c r="Y551" s="279"/>
      <c r="Z551" s="279"/>
    </row>
    <row r="552" spans="1:26" ht="16.5" customHeight="1">
      <c r="A552" s="665"/>
      <c r="B552" s="665"/>
      <c r="C552" s="695"/>
      <c r="D552" s="665"/>
      <c r="E552" s="814"/>
      <c r="F552" s="665"/>
      <c r="G552" s="88">
        <v>14</v>
      </c>
      <c r="H552" s="452"/>
      <c r="I552" s="445" t="s">
        <v>15558</v>
      </c>
      <c r="J552" s="83"/>
      <c r="K552" s="442"/>
      <c r="L552" s="665"/>
      <c r="M552" s="666"/>
      <c r="N552" s="26"/>
      <c r="O552" s="86"/>
      <c r="P552" s="86"/>
      <c r="Q552" s="86" t="s">
        <v>17289</v>
      </c>
      <c r="R552" s="86"/>
      <c r="S552" s="442"/>
      <c r="T552" s="279"/>
      <c r="U552" s="279"/>
      <c r="V552" s="279"/>
      <c r="W552" s="279"/>
      <c r="X552" s="279"/>
      <c r="Y552" s="279"/>
      <c r="Z552" s="279"/>
    </row>
    <row r="553" spans="1:26" ht="16.5" customHeight="1">
      <c r="A553" s="665"/>
      <c r="B553" s="665"/>
      <c r="C553" s="695"/>
      <c r="D553" s="665"/>
      <c r="E553" s="815"/>
      <c r="F553" s="665"/>
      <c r="G553" s="88">
        <v>15</v>
      </c>
      <c r="H553" s="481" t="s">
        <v>15562</v>
      </c>
      <c r="I553" s="2" t="s">
        <v>15891</v>
      </c>
      <c r="J553" s="83"/>
      <c r="K553" s="442"/>
      <c r="L553" s="665"/>
      <c r="M553" s="178"/>
      <c r="N553" s="26"/>
      <c r="O553" s="86"/>
      <c r="P553" s="86"/>
      <c r="Q553" s="86" t="s">
        <v>17289</v>
      </c>
      <c r="R553" s="86"/>
      <c r="S553" s="442"/>
      <c r="T553" s="279"/>
      <c r="U553" s="279"/>
      <c r="V553" s="279"/>
      <c r="W553" s="279"/>
      <c r="X553" s="279"/>
      <c r="Y553" s="279"/>
      <c r="Z553" s="279"/>
    </row>
    <row r="554" spans="1:26" ht="16.5" customHeight="1">
      <c r="A554" s="665"/>
      <c r="B554" s="665"/>
      <c r="C554" s="695"/>
      <c r="D554" s="665"/>
      <c r="E554" s="813" t="s">
        <v>6269</v>
      </c>
      <c r="F554" s="665"/>
      <c r="G554" s="88">
        <v>16</v>
      </c>
      <c r="H554" s="444"/>
      <c r="I554" s="453" t="s">
        <v>15558</v>
      </c>
      <c r="J554" s="83"/>
      <c r="K554" s="442"/>
      <c r="L554" s="665"/>
      <c r="M554" s="178"/>
      <c r="N554" s="26"/>
      <c r="O554" s="86"/>
      <c r="P554" s="86"/>
      <c r="Q554" s="86" t="s">
        <v>17289</v>
      </c>
      <c r="R554" s="86"/>
      <c r="S554" s="442"/>
      <c r="T554" s="279"/>
      <c r="U554" s="279"/>
      <c r="V554" s="279"/>
      <c r="W554" s="279"/>
      <c r="X554" s="279"/>
      <c r="Y554" s="279"/>
      <c r="Z554" s="279"/>
    </row>
    <row r="555" spans="1:26" ht="16.5" customHeight="1">
      <c r="A555" s="665"/>
      <c r="B555" s="665"/>
      <c r="C555" s="695"/>
      <c r="D555" s="665"/>
      <c r="E555" s="814"/>
      <c r="F555" s="665"/>
      <c r="G555" s="88">
        <v>17</v>
      </c>
      <c r="H555" s="452" t="s">
        <v>17340</v>
      </c>
      <c r="I555" s="445" t="s">
        <v>17343</v>
      </c>
      <c r="J555" s="83"/>
      <c r="K555" s="442"/>
      <c r="L555" s="665"/>
      <c r="M555" s="178" t="s">
        <v>17324</v>
      </c>
      <c r="N555" s="26"/>
      <c r="O555" s="86"/>
      <c r="P555" s="86"/>
      <c r="Q555" s="86" t="s">
        <v>17289</v>
      </c>
      <c r="R555" s="86"/>
      <c r="S555" s="442"/>
      <c r="T555" s="279"/>
      <c r="U555" s="279"/>
      <c r="V555" s="279"/>
      <c r="W555" s="279"/>
      <c r="X555" s="279"/>
      <c r="Y555" s="279"/>
      <c r="Z555" s="279"/>
    </row>
    <row r="556" spans="1:26" ht="16.5" customHeight="1">
      <c r="A556" s="665"/>
      <c r="B556" s="665"/>
      <c r="C556" s="695"/>
      <c r="D556" s="665"/>
      <c r="E556" s="814"/>
      <c r="F556" s="665"/>
      <c r="G556" s="88">
        <v>18</v>
      </c>
      <c r="H556" s="452"/>
      <c r="I556" s="271" t="s">
        <v>17042</v>
      </c>
      <c r="J556" s="83"/>
      <c r="K556" s="442"/>
      <c r="L556" s="665"/>
      <c r="M556" s="178"/>
      <c r="N556" s="26"/>
      <c r="O556" s="86"/>
      <c r="P556" s="86"/>
      <c r="Q556" s="86" t="s">
        <v>17289</v>
      </c>
      <c r="R556" s="86"/>
      <c r="S556" s="442"/>
      <c r="T556" s="279"/>
      <c r="U556" s="279"/>
      <c r="V556" s="279"/>
      <c r="W556" s="279"/>
      <c r="X556" s="279"/>
      <c r="Y556" s="279"/>
      <c r="Z556" s="279"/>
    </row>
    <row r="557" spans="1:26" ht="16.5" customHeight="1">
      <c r="A557" s="665"/>
      <c r="B557" s="665"/>
      <c r="C557" s="695"/>
      <c r="D557" s="665"/>
      <c r="E557" s="814"/>
      <c r="F557" s="665"/>
      <c r="G557" s="88">
        <v>19</v>
      </c>
      <c r="H557" s="452" t="s">
        <v>17345</v>
      </c>
      <c r="I557" s="271" t="s">
        <v>17330</v>
      </c>
      <c r="J557" s="83"/>
      <c r="K557" s="442"/>
      <c r="L557" s="665"/>
      <c r="M557" s="794" t="s">
        <v>17331</v>
      </c>
      <c r="N557" s="26"/>
      <c r="O557" s="86"/>
      <c r="P557" s="86"/>
      <c r="Q557" s="86" t="s">
        <v>17289</v>
      </c>
      <c r="R557" s="86"/>
      <c r="S557" s="442"/>
      <c r="T557" s="279"/>
      <c r="U557" s="279"/>
      <c r="V557" s="279"/>
      <c r="W557" s="279"/>
      <c r="X557" s="279"/>
      <c r="Y557" s="279"/>
      <c r="Z557" s="279"/>
    </row>
    <row r="558" spans="1:26" ht="16.5" customHeight="1">
      <c r="A558" s="665"/>
      <c r="B558" s="665"/>
      <c r="C558" s="695"/>
      <c r="D558" s="665"/>
      <c r="E558" s="814"/>
      <c r="F558" s="665"/>
      <c r="G558" s="88">
        <v>20</v>
      </c>
      <c r="H558" s="452"/>
      <c r="I558" s="453" t="s">
        <v>17347</v>
      </c>
      <c r="J558" s="83"/>
      <c r="K558" s="442"/>
      <c r="L558" s="665"/>
      <c r="M558" s="666"/>
      <c r="N558" s="26"/>
      <c r="O558" s="86"/>
      <c r="P558" s="86"/>
      <c r="Q558" s="86" t="s">
        <v>17289</v>
      </c>
      <c r="R558" s="86"/>
      <c r="S558" s="442"/>
      <c r="T558" s="279"/>
      <c r="U558" s="279"/>
      <c r="V558" s="279"/>
      <c r="W558" s="279"/>
      <c r="X558" s="279"/>
      <c r="Y558" s="279"/>
      <c r="Z558" s="279"/>
    </row>
    <row r="559" spans="1:26" ht="16.5" customHeight="1">
      <c r="A559" s="665"/>
      <c r="B559" s="665"/>
      <c r="C559" s="695"/>
      <c r="D559" s="665"/>
      <c r="E559" s="814"/>
      <c r="F559" s="665"/>
      <c r="G559" s="88">
        <v>21</v>
      </c>
      <c r="H559" s="452" t="s">
        <v>17348</v>
      </c>
      <c r="I559" s="445" t="s">
        <v>17343</v>
      </c>
      <c r="J559" s="83"/>
      <c r="K559" s="442"/>
      <c r="L559" s="665"/>
      <c r="M559" s="178"/>
      <c r="N559" s="26"/>
      <c r="O559" s="86"/>
      <c r="P559" s="86"/>
      <c r="Q559" s="86" t="s">
        <v>17289</v>
      </c>
      <c r="R559" s="86"/>
      <c r="S559" s="442"/>
      <c r="T559" s="279"/>
      <c r="U559" s="279"/>
      <c r="V559" s="279"/>
      <c r="W559" s="279"/>
      <c r="X559" s="279"/>
      <c r="Y559" s="279"/>
      <c r="Z559" s="279"/>
    </row>
    <row r="560" spans="1:26" ht="16.5" customHeight="1">
      <c r="A560" s="665"/>
      <c r="B560" s="665"/>
      <c r="C560" s="695"/>
      <c r="D560" s="665"/>
      <c r="E560" s="814"/>
      <c r="F560" s="665"/>
      <c r="G560" s="88">
        <v>22</v>
      </c>
      <c r="H560" s="452"/>
      <c r="I560" s="271" t="s">
        <v>17042</v>
      </c>
      <c r="J560" s="83"/>
      <c r="K560" s="442"/>
      <c r="L560" s="665"/>
      <c r="M560" s="178"/>
      <c r="N560" s="26"/>
      <c r="O560" s="86"/>
      <c r="P560" s="86"/>
      <c r="Q560" s="86" t="s">
        <v>17289</v>
      </c>
      <c r="R560" s="86"/>
      <c r="S560" s="442"/>
      <c r="T560" s="279"/>
      <c r="U560" s="279"/>
      <c r="V560" s="279"/>
      <c r="W560" s="279"/>
      <c r="X560" s="279"/>
      <c r="Y560" s="279"/>
      <c r="Z560" s="279"/>
    </row>
    <row r="561" spans="1:26" ht="16.5" customHeight="1">
      <c r="A561" s="665"/>
      <c r="B561" s="665"/>
      <c r="C561" s="695"/>
      <c r="D561" s="665"/>
      <c r="E561" s="814"/>
      <c r="F561" s="665"/>
      <c r="G561" s="88">
        <v>23</v>
      </c>
      <c r="H561" s="452" t="s">
        <v>17351</v>
      </c>
      <c r="I561" s="271" t="s">
        <v>17330</v>
      </c>
      <c r="J561" s="83"/>
      <c r="K561" s="442"/>
      <c r="L561" s="665"/>
      <c r="M561" s="178"/>
      <c r="N561" s="26"/>
      <c r="O561" s="86"/>
      <c r="P561" s="86"/>
      <c r="Q561" s="86" t="s">
        <v>17289</v>
      </c>
      <c r="R561" s="86"/>
      <c r="S561" s="442"/>
      <c r="T561" s="279"/>
      <c r="U561" s="279"/>
      <c r="V561" s="279"/>
      <c r="W561" s="279"/>
      <c r="X561" s="279"/>
      <c r="Y561" s="279"/>
      <c r="Z561" s="279"/>
    </row>
    <row r="562" spans="1:26" ht="16.5" customHeight="1">
      <c r="A562" s="665"/>
      <c r="B562" s="665"/>
      <c r="C562" s="695"/>
      <c r="D562" s="665"/>
      <c r="E562" s="814"/>
      <c r="F562" s="665"/>
      <c r="G562" s="88">
        <v>24</v>
      </c>
      <c r="H562" s="452"/>
      <c r="I562" s="453" t="s">
        <v>17347</v>
      </c>
      <c r="J562" s="83"/>
      <c r="K562" s="442"/>
      <c r="L562" s="665"/>
      <c r="M562" s="178"/>
      <c r="N562" s="26"/>
      <c r="O562" s="86"/>
      <c r="P562" s="86"/>
      <c r="Q562" s="86" t="s">
        <v>17289</v>
      </c>
      <c r="R562" s="86"/>
      <c r="S562" s="442"/>
      <c r="T562" s="279"/>
      <c r="U562" s="279"/>
      <c r="V562" s="279"/>
      <c r="W562" s="279"/>
      <c r="X562" s="279"/>
      <c r="Y562" s="279"/>
      <c r="Z562" s="279"/>
    </row>
    <row r="563" spans="1:26" ht="16.5" customHeight="1">
      <c r="A563" s="665"/>
      <c r="B563" s="665"/>
      <c r="C563" s="695"/>
      <c r="D563" s="665"/>
      <c r="E563" s="814"/>
      <c r="F563" s="665"/>
      <c r="G563" s="88">
        <v>25</v>
      </c>
      <c r="H563" s="452" t="s">
        <v>17354</v>
      </c>
      <c r="I563" s="445" t="s">
        <v>17343</v>
      </c>
      <c r="J563" s="83"/>
      <c r="K563" s="442"/>
      <c r="L563" s="665"/>
      <c r="M563" s="178"/>
      <c r="N563" s="26"/>
      <c r="O563" s="86"/>
      <c r="P563" s="86"/>
      <c r="Q563" s="86" t="s">
        <v>17289</v>
      </c>
      <c r="R563" s="86"/>
      <c r="S563" s="442"/>
      <c r="T563" s="279"/>
      <c r="U563" s="279"/>
      <c r="V563" s="279"/>
      <c r="W563" s="279"/>
      <c r="X563" s="279"/>
      <c r="Y563" s="279"/>
      <c r="Z563" s="279"/>
    </row>
    <row r="564" spans="1:26" ht="16.5" customHeight="1">
      <c r="A564" s="665"/>
      <c r="B564" s="665"/>
      <c r="C564" s="695"/>
      <c r="D564" s="665"/>
      <c r="E564" s="814"/>
      <c r="F564" s="665"/>
      <c r="G564" s="88">
        <v>26</v>
      </c>
      <c r="H564" s="452"/>
      <c r="I564" s="271" t="s">
        <v>17042</v>
      </c>
      <c r="J564" s="83"/>
      <c r="K564" s="442"/>
      <c r="L564" s="665"/>
      <c r="M564" s="178"/>
      <c r="N564" s="26"/>
      <c r="O564" s="86"/>
      <c r="P564" s="86"/>
      <c r="Q564" s="86" t="s">
        <v>17289</v>
      </c>
      <c r="R564" s="86"/>
      <c r="S564" s="442"/>
      <c r="T564" s="279"/>
      <c r="U564" s="279"/>
      <c r="V564" s="279"/>
      <c r="W564" s="279"/>
      <c r="X564" s="279"/>
      <c r="Y564" s="279"/>
      <c r="Z564" s="279"/>
    </row>
    <row r="565" spans="1:26" ht="16.5" customHeight="1">
      <c r="A565" s="665"/>
      <c r="B565" s="665"/>
      <c r="C565" s="695"/>
      <c r="D565" s="665"/>
      <c r="E565" s="814"/>
      <c r="F565" s="665"/>
      <c r="G565" s="88">
        <v>27</v>
      </c>
      <c r="H565" s="452" t="s">
        <v>17356</v>
      </c>
      <c r="I565" s="271" t="s">
        <v>17330</v>
      </c>
      <c r="J565" s="83"/>
      <c r="K565" s="442"/>
      <c r="L565" s="665"/>
      <c r="M565" s="178"/>
      <c r="N565" s="26"/>
      <c r="O565" s="86"/>
      <c r="P565" s="86"/>
      <c r="Q565" s="86" t="s">
        <v>17289</v>
      </c>
      <c r="R565" s="86"/>
      <c r="S565" s="442"/>
      <c r="T565" s="279"/>
      <c r="U565" s="279"/>
      <c r="V565" s="279"/>
      <c r="W565" s="279"/>
      <c r="X565" s="279"/>
      <c r="Y565" s="279"/>
      <c r="Z565" s="279"/>
    </row>
    <row r="566" spans="1:26" ht="16.5" customHeight="1">
      <c r="A566" s="665"/>
      <c r="B566" s="665"/>
      <c r="C566" s="695"/>
      <c r="D566" s="665"/>
      <c r="E566" s="814"/>
      <c r="F566" s="665"/>
      <c r="G566" s="88">
        <v>28</v>
      </c>
      <c r="H566" s="452"/>
      <c r="I566" s="453" t="s">
        <v>17347</v>
      </c>
      <c r="J566" s="83"/>
      <c r="K566" s="442"/>
      <c r="L566" s="665"/>
      <c r="M566" s="178"/>
      <c r="N566" s="26"/>
      <c r="O566" s="86"/>
      <c r="P566" s="86"/>
      <c r="Q566" s="86" t="s">
        <v>17289</v>
      </c>
      <c r="R566" s="86"/>
      <c r="S566" s="442"/>
      <c r="T566" s="279"/>
      <c r="U566" s="279"/>
      <c r="V566" s="279"/>
      <c r="W566" s="279"/>
      <c r="X566" s="279"/>
      <c r="Y566" s="279"/>
      <c r="Z566" s="279"/>
    </row>
    <row r="567" spans="1:26" ht="16.5" customHeight="1">
      <c r="A567" s="665"/>
      <c r="B567" s="665"/>
      <c r="C567" s="695"/>
      <c r="D567" s="665"/>
      <c r="E567" s="814"/>
      <c r="F567" s="665"/>
      <c r="G567" s="88">
        <v>29</v>
      </c>
      <c r="H567" s="452" t="s">
        <v>17363</v>
      </c>
      <c r="I567" s="445" t="s">
        <v>17343</v>
      </c>
      <c r="J567" s="83"/>
      <c r="K567" s="442"/>
      <c r="L567" s="665"/>
      <c r="M567" s="178"/>
      <c r="N567" s="26"/>
      <c r="O567" s="86"/>
      <c r="P567" s="86"/>
      <c r="Q567" s="86" t="s">
        <v>17289</v>
      </c>
      <c r="R567" s="86"/>
      <c r="S567" s="442"/>
      <c r="T567" s="279"/>
      <c r="U567" s="279"/>
      <c r="V567" s="279"/>
      <c r="W567" s="279"/>
      <c r="X567" s="279"/>
      <c r="Y567" s="279"/>
      <c r="Z567" s="279"/>
    </row>
    <row r="568" spans="1:26" ht="16.5" customHeight="1">
      <c r="A568" s="665"/>
      <c r="B568" s="665"/>
      <c r="C568" s="695"/>
      <c r="D568" s="665"/>
      <c r="E568" s="814"/>
      <c r="F568" s="665"/>
      <c r="G568" s="88">
        <v>30</v>
      </c>
      <c r="H568" s="452"/>
      <c r="I568" s="271" t="s">
        <v>17042</v>
      </c>
      <c r="J568" s="83"/>
      <c r="K568" s="442"/>
      <c r="L568" s="665"/>
      <c r="M568" s="178"/>
      <c r="N568" s="26"/>
      <c r="O568" s="86"/>
      <c r="P568" s="86"/>
      <c r="Q568" s="86" t="s">
        <v>17289</v>
      </c>
      <c r="R568" s="86"/>
      <c r="S568" s="442"/>
      <c r="T568" s="279"/>
      <c r="U568" s="279"/>
      <c r="V568" s="279"/>
      <c r="W568" s="279"/>
      <c r="X568" s="279"/>
      <c r="Y568" s="279"/>
      <c r="Z568" s="279"/>
    </row>
    <row r="569" spans="1:26" ht="16.5" customHeight="1">
      <c r="A569" s="665"/>
      <c r="B569" s="665"/>
      <c r="C569" s="695"/>
      <c r="D569" s="665"/>
      <c r="E569" s="814"/>
      <c r="F569" s="665"/>
      <c r="G569" s="88">
        <v>31</v>
      </c>
      <c r="H569" s="452" t="s">
        <v>17369</v>
      </c>
      <c r="I569" s="453" t="s">
        <v>17347</v>
      </c>
      <c r="J569" s="83"/>
      <c r="K569" s="442"/>
      <c r="L569" s="665"/>
      <c r="M569" s="178"/>
      <c r="N569" s="26"/>
      <c r="O569" s="86"/>
      <c r="P569" s="86"/>
      <c r="Q569" s="86" t="s">
        <v>17289</v>
      </c>
      <c r="R569" s="86"/>
      <c r="S569" s="442"/>
      <c r="T569" s="279"/>
      <c r="U569" s="279"/>
      <c r="V569" s="279"/>
      <c r="W569" s="279"/>
      <c r="X569" s="279"/>
      <c r="Y569" s="279"/>
      <c r="Z569" s="279"/>
    </row>
    <row r="570" spans="1:26" ht="16.5" customHeight="1">
      <c r="A570" s="665"/>
      <c r="B570" s="665"/>
      <c r="C570" s="695"/>
      <c r="D570" s="665"/>
      <c r="E570" s="815"/>
      <c r="F570" s="665"/>
      <c r="G570" s="88">
        <v>32</v>
      </c>
      <c r="H570" s="452"/>
      <c r="I570" s="271" t="s">
        <v>17372</v>
      </c>
      <c r="J570" s="83"/>
      <c r="K570" s="442"/>
      <c r="L570" s="665"/>
      <c r="M570" s="178"/>
      <c r="N570" s="26"/>
      <c r="O570" s="86"/>
      <c r="P570" s="86"/>
      <c r="Q570" s="86" t="s">
        <v>17289</v>
      </c>
      <c r="R570" s="86"/>
      <c r="S570" s="442"/>
      <c r="T570" s="279"/>
      <c r="U570" s="279"/>
      <c r="V570" s="279"/>
      <c r="W570" s="279"/>
      <c r="X570" s="279"/>
      <c r="Y570" s="279"/>
      <c r="Z570" s="279"/>
    </row>
    <row r="571" spans="1:26" ht="16.5" customHeight="1">
      <c r="A571" s="665"/>
      <c r="B571" s="665"/>
      <c r="C571" s="695"/>
      <c r="D571" s="665"/>
      <c r="E571" s="813" t="s">
        <v>17374</v>
      </c>
      <c r="F571" s="665"/>
      <c r="G571" s="88">
        <v>33</v>
      </c>
      <c r="H571" s="452" t="s">
        <v>17375</v>
      </c>
      <c r="I571" s="453" t="s">
        <v>17347</v>
      </c>
      <c r="J571" s="83"/>
      <c r="K571" s="442"/>
      <c r="L571" s="665"/>
      <c r="M571" s="178"/>
      <c r="N571" s="26"/>
      <c r="O571" s="86"/>
      <c r="P571" s="86"/>
      <c r="Q571" s="86" t="s">
        <v>17289</v>
      </c>
      <c r="R571" s="86"/>
      <c r="S571" s="442"/>
      <c r="T571" s="279"/>
      <c r="U571" s="279"/>
      <c r="V571" s="279"/>
      <c r="W571" s="279"/>
      <c r="X571" s="279"/>
      <c r="Y571" s="279"/>
      <c r="Z571" s="279"/>
    </row>
    <row r="572" spans="1:26" ht="16.5" customHeight="1">
      <c r="A572" s="666"/>
      <c r="B572" s="666"/>
      <c r="C572" s="682"/>
      <c r="D572" s="666"/>
      <c r="E572" s="815"/>
      <c r="F572" s="666"/>
      <c r="G572" s="88">
        <v>34</v>
      </c>
      <c r="H572" s="482" t="s">
        <v>15562</v>
      </c>
      <c r="I572" s="2" t="s">
        <v>15891</v>
      </c>
      <c r="J572" s="83"/>
      <c r="K572" s="442"/>
      <c r="L572" s="666"/>
      <c r="M572" s="178"/>
      <c r="N572" s="26"/>
      <c r="O572" s="86"/>
      <c r="P572" s="86"/>
      <c r="Q572" s="86" t="s">
        <v>17289</v>
      </c>
      <c r="R572" s="86"/>
      <c r="S572" s="442"/>
      <c r="T572" s="279"/>
      <c r="U572" s="279"/>
      <c r="V572" s="279"/>
      <c r="W572" s="279"/>
      <c r="X572" s="279"/>
      <c r="Y572" s="279"/>
      <c r="Z572" s="279"/>
    </row>
    <row r="573" spans="1:26" ht="16.5" customHeight="1">
      <c r="A573" s="735" t="s">
        <v>17379</v>
      </c>
      <c r="B573" s="735" t="s">
        <v>17380</v>
      </c>
      <c r="C573" s="757" t="s">
        <v>17381</v>
      </c>
      <c r="D573" s="735" t="s">
        <v>17296</v>
      </c>
      <c r="E573" s="813" t="s">
        <v>17383</v>
      </c>
      <c r="F573" s="740" t="s">
        <v>15548</v>
      </c>
      <c r="G573" s="88">
        <v>1</v>
      </c>
      <c r="H573" s="441" t="s">
        <v>17062</v>
      </c>
      <c r="I573" s="447"/>
      <c r="J573" s="83"/>
      <c r="K573" s="442"/>
      <c r="L573" s="734"/>
      <c r="M573" s="178"/>
      <c r="N573" s="26"/>
      <c r="O573" s="86"/>
      <c r="P573" s="86"/>
      <c r="Q573" s="86" t="s">
        <v>17379</v>
      </c>
      <c r="R573" s="86"/>
      <c r="S573" s="442"/>
      <c r="T573" s="279"/>
      <c r="U573" s="279"/>
      <c r="V573" s="279"/>
      <c r="W573" s="279"/>
      <c r="X573" s="279"/>
      <c r="Y573" s="279"/>
      <c r="Z573" s="279"/>
    </row>
    <row r="574" spans="1:26" ht="16.5" customHeight="1">
      <c r="A574" s="665"/>
      <c r="B574" s="665"/>
      <c r="C574" s="695"/>
      <c r="D574" s="665"/>
      <c r="E574" s="814"/>
      <c r="F574" s="665"/>
      <c r="G574" s="88">
        <v>2</v>
      </c>
      <c r="H574" s="452" t="s">
        <v>15984</v>
      </c>
      <c r="I574" s="271" t="s">
        <v>15985</v>
      </c>
      <c r="J574" s="83"/>
      <c r="K574" s="442"/>
      <c r="L574" s="665"/>
      <c r="M574" s="178" t="s">
        <v>15556</v>
      </c>
      <c r="N574" s="26"/>
      <c r="O574" s="86"/>
      <c r="P574" s="86"/>
      <c r="Q574" s="86" t="s">
        <v>17379</v>
      </c>
      <c r="R574" s="86"/>
      <c r="S574" s="442"/>
      <c r="T574" s="279"/>
      <c r="U574" s="279"/>
      <c r="V574" s="279"/>
      <c r="W574" s="279"/>
      <c r="X574" s="279"/>
      <c r="Y574" s="279"/>
      <c r="Z574" s="279"/>
    </row>
    <row r="575" spans="1:26" ht="16.5" customHeight="1">
      <c r="A575" s="665"/>
      <c r="B575" s="665"/>
      <c r="C575" s="695"/>
      <c r="D575" s="665"/>
      <c r="E575" s="814"/>
      <c r="F575" s="665"/>
      <c r="G575" s="88">
        <v>3</v>
      </c>
      <c r="H575" s="449" t="s">
        <v>17067</v>
      </c>
      <c r="I575" s="271" t="s">
        <v>17068</v>
      </c>
      <c r="J575" s="83"/>
      <c r="K575" s="442"/>
      <c r="L575" s="665"/>
      <c r="M575" s="178"/>
      <c r="N575" s="26"/>
      <c r="O575" s="86"/>
      <c r="P575" s="86"/>
      <c r="Q575" s="86" t="s">
        <v>17379</v>
      </c>
      <c r="R575" s="86"/>
      <c r="S575" s="442"/>
      <c r="T575" s="279"/>
      <c r="U575" s="279"/>
      <c r="V575" s="279"/>
      <c r="W575" s="279"/>
      <c r="X575" s="279"/>
      <c r="Y575" s="279"/>
      <c r="Z575" s="279"/>
    </row>
    <row r="576" spans="1:26" ht="16.5" customHeight="1">
      <c r="A576" s="665"/>
      <c r="B576" s="665"/>
      <c r="C576" s="695"/>
      <c r="D576" s="665"/>
      <c r="E576" s="814"/>
      <c r="F576" s="665"/>
      <c r="G576" s="88">
        <v>4</v>
      </c>
      <c r="H576" s="452" t="s">
        <v>17394</v>
      </c>
      <c r="I576" s="271" t="s">
        <v>17395</v>
      </c>
      <c r="J576" s="83"/>
      <c r="K576" s="442"/>
      <c r="L576" s="665"/>
      <c r="M576" s="178"/>
      <c r="N576" s="26"/>
      <c r="O576" s="86"/>
      <c r="P576" s="86"/>
      <c r="Q576" s="86" t="s">
        <v>17379</v>
      </c>
      <c r="R576" s="86"/>
      <c r="S576" s="442"/>
      <c r="T576" s="279"/>
      <c r="U576" s="279"/>
      <c r="V576" s="279"/>
      <c r="W576" s="279"/>
      <c r="X576" s="279"/>
      <c r="Y576" s="279"/>
      <c r="Z576" s="279"/>
    </row>
    <row r="577" spans="1:26" ht="16.5" customHeight="1">
      <c r="A577" s="665"/>
      <c r="B577" s="665"/>
      <c r="C577" s="695"/>
      <c r="D577" s="665"/>
      <c r="E577" s="814"/>
      <c r="F577" s="665"/>
      <c r="G577" s="88">
        <v>5</v>
      </c>
      <c r="H577" s="449" t="s">
        <v>17080</v>
      </c>
      <c r="I577" s="2"/>
      <c r="J577" s="83"/>
      <c r="K577" s="442"/>
      <c r="L577" s="665"/>
      <c r="M577" s="178"/>
      <c r="N577" s="26"/>
      <c r="O577" s="86"/>
      <c r="P577" s="86"/>
      <c r="Q577" s="86" t="s">
        <v>17379</v>
      </c>
      <c r="R577" s="86"/>
      <c r="S577" s="442"/>
      <c r="T577" s="279"/>
      <c r="U577" s="279"/>
      <c r="V577" s="279"/>
      <c r="W577" s="279"/>
      <c r="X577" s="279"/>
      <c r="Y577" s="279"/>
      <c r="Z577" s="279"/>
    </row>
    <row r="578" spans="1:26" ht="16.5" customHeight="1">
      <c r="A578" s="665"/>
      <c r="B578" s="665"/>
      <c r="C578" s="695"/>
      <c r="D578" s="665"/>
      <c r="E578" s="814"/>
      <c r="F578" s="665"/>
      <c r="G578" s="88">
        <v>6</v>
      </c>
      <c r="H578" s="452" t="s">
        <v>17083</v>
      </c>
      <c r="I578" s="271" t="s">
        <v>16900</v>
      </c>
      <c r="J578" s="83"/>
      <c r="K578" s="442"/>
      <c r="L578" s="665"/>
      <c r="M578" s="178"/>
      <c r="N578" s="26"/>
      <c r="O578" s="86"/>
      <c r="P578" s="86"/>
      <c r="Q578" s="86" t="s">
        <v>17379</v>
      </c>
      <c r="R578" s="86"/>
      <c r="S578" s="442"/>
      <c r="T578" s="279"/>
      <c r="U578" s="279"/>
      <c r="V578" s="279"/>
      <c r="W578" s="279"/>
      <c r="X578" s="279"/>
      <c r="Y578" s="279"/>
      <c r="Z578" s="279"/>
    </row>
    <row r="579" spans="1:26" ht="16.5" customHeight="1">
      <c r="A579" s="665"/>
      <c r="B579" s="665"/>
      <c r="C579" s="695"/>
      <c r="D579" s="665"/>
      <c r="E579" s="814"/>
      <c r="F579" s="665"/>
      <c r="G579" s="88">
        <v>7</v>
      </c>
      <c r="H579" s="452" t="s">
        <v>15884</v>
      </c>
      <c r="I579" s="453" t="s">
        <v>17398</v>
      </c>
      <c r="J579" s="83"/>
      <c r="K579" s="442"/>
      <c r="L579" s="665"/>
      <c r="M579" s="454" t="s">
        <v>15887</v>
      </c>
      <c r="N579" s="26"/>
      <c r="O579" s="86"/>
      <c r="P579" s="86"/>
      <c r="Q579" s="86" t="s">
        <v>17379</v>
      </c>
      <c r="R579" s="86"/>
      <c r="S579" s="442"/>
      <c r="T579" s="279"/>
      <c r="U579" s="279"/>
      <c r="V579" s="279"/>
      <c r="W579" s="279"/>
      <c r="X579" s="279"/>
      <c r="Y579" s="279"/>
      <c r="Z579" s="279"/>
    </row>
    <row r="580" spans="1:26" ht="16.5" customHeight="1">
      <c r="A580" s="665"/>
      <c r="B580" s="665"/>
      <c r="C580" s="695"/>
      <c r="D580" s="665"/>
      <c r="E580" s="814"/>
      <c r="F580" s="665"/>
      <c r="G580" s="88">
        <v>8</v>
      </c>
      <c r="H580" s="449" t="s">
        <v>15888</v>
      </c>
      <c r="I580" s="445" t="s">
        <v>15558</v>
      </c>
      <c r="J580" s="83"/>
      <c r="K580" s="442"/>
      <c r="L580" s="665"/>
      <c r="M580" s="178" t="s">
        <v>15889</v>
      </c>
      <c r="N580" s="26"/>
      <c r="O580" s="86"/>
      <c r="P580" s="86"/>
      <c r="Q580" s="86" t="s">
        <v>17379</v>
      </c>
      <c r="R580" s="86"/>
      <c r="S580" s="442"/>
      <c r="T580" s="279"/>
      <c r="U580" s="279"/>
      <c r="V580" s="279"/>
      <c r="W580" s="279"/>
      <c r="X580" s="279"/>
      <c r="Y580" s="279"/>
      <c r="Z580" s="279"/>
    </row>
    <row r="581" spans="1:26" ht="16.5" customHeight="1">
      <c r="A581" s="665"/>
      <c r="B581" s="665"/>
      <c r="C581" s="695"/>
      <c r="D581" s="665"/>
      <c r="E581" s="814"/>
      <c r="F581" s="665"/>
      <c r="G581" s="88">
        <v>9</v>
      </c>
      <c r="H581" s="449" t="s">
        <v>15562</v>
      </c>
      <c r="I581" s="2"/>
      <c r="J581" s="83"/>
      <c r="K581" s="442"/>
      <c r="L581" s="665"/>
      <c r="M581" s="178"/>
      <c r="N581" s="26"/>
      <c r="O581" s="86"/>
      <c r="P581" s="86"/>
      <c r="Q581" s="86" t="s">
        <v>17379</v>
      </c>
      <c r="R581" s="86"/>
      <c r="S581" s="442"/>
      <c r="T581" s="279"/>
      <c r="U581" s="279"/>
      <c r="V581" s="279"/>
      <c r="W581" s="279"/>
      <c r="X581" s="279"/>
      <c r="Y581" s="279"/>
      <c r="Z581" s="279"/>
    </row>
    <row r="582" spans="1:26" ht="16.5" customHeight="1">
      <c r="A582" s="665"/>
      <c r="B582" s="665"/>
      <c r="C582" s="695"/>
      <c r="D582" s="665"/>
      <c r="E582" s="814"/>
      <c r="F582" s="665"/>
      <c r="G582" s="88">
        <v>10</v>
      </c>
      <c r="H582" s="452" t="s">
        <v>17407</v>
      </c>
      <c r="I582" s="453" t="s">
        <v>17347</v>
      </c>
      <c r="J582" s="83"/>
      <c r="K582" s="442"/>
      <c r="L582" s="665"/>
      <c r="M582" s="178" t="s">
        <v>16746</v>
      </c>
      <c r="N582" s="26"/>
      <c r="O582" s="86"/>
      <c r="P582" s="86"/>
      <c r="Q582" s="86" t="s">
        <v>17379</v>
      </c>
      <c r="R582" s="86"/>
      <c r="S582" s="442"/>
      <c r="T582" s="279"/>
      <c r="U582" s="279"/>
      <c r="V582" s="279"/>
      <c r="W582" s="279"/>
      <c r="X582" s="279"/>
      <c r="Y582" s="279"/>
      <c r="Z582" s="279"/>
    </row>
    <row r="583" spans="1:26" ht="16.5" customHeight="1">
      <c r="A583" s="666"/>
      <c r="B583" s="666"/>
      <c r="C583" s="682"/>
      <c r="D583" s="666"/>
      <c r="E583" s="815"/>
      <c r="F583" s="666"/>
      <c r="G583" s="88">
        <v>11</v>
      </c>
      <c r="H583" s="482" t="s">
        <v>15562</v>
      </c>
      <c r="I583" s="2" t="s">
        <v>15891</v>
      </c>
      <c r="J583" s="83"/>
      <c r="K583" s="442"/>
      <c r="L583" s="666"/>
      <c r="M583" s="178"/>
      <c r="N583" s="26"/>
      <c r="O583" s="86"/>
      <c r="P583" s="86"/>
      <c r="Q583" s="86" t="s">
        <v>17379</v>
      </c>
      <c r="R583" s="86"/>
      <c r="S583" s="442"/>
      <c r="T583" s="279"/>
      <c r="U583" s="279"/>
      <c r="V583" s="279"/>
      <c r="W583" s="279"/>
      <c r="X583" s="279"/>
      <c r="Y583" s="279"/>
      <c r="Z583" s="279"/>
    </row>
    <row r="584" spans="1:26" ht="16.5" customHeight="1">
      <c r="A584" s="735" t="s">
        <v>17410</v>
      </c>
      <c r="B584" s="735" t="s">
        <v>17412</v>
      </c>
      <c r="C584" s="757" t="s">
        <v>17413</v>
      </c>
      <c r="D584" s="735" t="s">
        <v>17296</v>
      </c>
      <c r="E584" s="813" t="s">
        <v>17414</v>
      </c>
      <c r="F584" s="740" t="s">
        <v>15548</v>
      </c>
      <c r="G584" s="88">
        <v>1</v>
      </c>
      <c r="H584" s="441" t="s">
        <v>17062</v>
      </c>
      <c r="I584" s="447"/>
      <c r="J584" s="83"/>
      <c r="K584" s="442"/>
      <c r="L584" s="734"/>
      <c r="M584" s="178"/>
      <c r="N584" s="26"/>
      <c r="O584" s="86"/>
      <c r="P584" s="86"/>
      <c r="Q584" s="86" t="s">
        <v>17410</v>
      </c>
      <c r="R584" s="86"/>
      <c r="S584" s="442"/>
      <c r="T584" s="279"/>
      <c r="U584" s="279"/>
      <c r="V584" s="279"/>
      <c r="W584" s="279"/>
      <c r="X584" s="279"/>
      <c r="Y584" s="279"/>
      <c r="Z584" s="279"/>
    </row>
    <row r="585" spans="1:26" ht="16.5" customHeight="1">
      <c r="A585" s="665"/>
      <c r="B585" s="665"/>
      <c r="C585" s="695"/>
      <c r="D585" s="665"/>
      <c r="E585" s="814"/>
      <c r="F585" s="665"/>
      <c r="G585" s="88">
        <v>2</v>
      </c>
      <c r="H585" s="452" t="s">
        <v>15984</v>
      </c>
      <c r="I585" s="271" t="s">
        <v>15985</v>
      </c>
      <c r="J585" s="83"/>
      <c r="K585" s="442"/>
      <c r="L585" s="665"/>
      <c r="M585" s="178" t="s">
        <v>15556</v>
      </c>
      <c r="N585" s="26"/>
      <c r="O585" s="86"/>
      <c r="P585" s="86"/>
      <c r="Q585" s="86" t="s">
        <v>17410</v>
      </c>
      <c r="R585" s="86"/>
      <c r="S585" s="442"/>
      <c r="T585" s="279"/>
      <c r="U585" s="279"/>
      <c r="V585" s="279"/>
      <c r="W585" s="279"/>
      <c r="X585" s="279"/>
      <c r="Y585" s="279"/>
      <c r="Z585" s="279"/>
    </row>
    <row r="586" spans="1:26" ht="16.5" customHeight="1">
      <c r="A586" s="665"/>
      <c r="B586" s="665"/>
      <c r="C586" s="695"/>
      <c r="D586" s="665"/>
      <c r="E586" s="814"/>
      <c r="F586" s="665"/>
      <c r="G586" s="88">
        <v>3</v>
      </c>
      <c r="H586" s="449" t="s">
        <v>17067</v>
      </c>
      <c r="I586" s="271" t="s">
        <v>17068</v>
      </c>
      <c r="J586" s="83"/>
      <c r="K586" s="442"/>
      <c r="L586" s="665"/>
      <c r="M586" s="178"/>
      <c r="N586" s="26"/>
      <c r="O586" s="86"/>
      <c r="P586" s="86"/>
      <c r="Q586" s="86" t="s">
        <v>17410</v>
      </c>
      <c r="R586" s="86"/>
      <c r="S586" s="442"/>
      <c r="T586" s="279"/>
      <c r="U586" s="279"/>
      <c r="V586" s="279"/>
      <c r="W586" s="279"/>
      <c r="X586" s="279"/>
      <c r="Y586" s="279"/>
      <c r="Z586" s="279"/>
    </row>
    <row r="587" spans="1:26" ht="16.5" customHeight="1">
      <c r="A587" s="665"/>
      <c r="B587" s="665"/>
      <c r="C587" s="695"/>
      <c r="D587" s="665"/>
      <c r="E587" s="814"/>
      <c r="F587" s="665"/>
      <c r="G587" s="88">
        <v>4</v>
      </c>
      <c r="H587" s="452" t="s">
        <v>17427</v>
      </c>
      <c r="I587" s="483" t="s">
        <v>17428</v>
      </c>
      <c r="J587" s="83"/>
      <c r="K587" s="442"/>
      <c r="L587" s="665"/>
      <c r="M587" s="178"/>
      <c r="N587" s="26"/>
      <c r="O587" s="86"/>
      <c r="P587" s="86"/>
      <c r="Q587" s="86" t="s">
        <v>17410</v>
      </c>
      <c r="R587" s="86"/>
      <c r="S587" s="442"/>
      <c r="T587" s="279"/>
      <c r="U587" s="279"/>
      <c r="V587" s="279"/>
      <c r="W587" s="279"/>
      <c r="X587" s="279"/>
      <c r="Y587" s="279"/>
      <c r="Z587" s="279"/>
    </row>
    <row r="588" spans="1:26" ht="16.5" customHeight="1">
      <c r="A588" s="665"/>
      <c r="B588" s="665"/>
      <c r="C588" s="695"/>
      <c r="D588" s="665"/>
      <c r="E588" s="814"/>
      <c r="F588" s="665"/>
      <c r="G588" s="88">
        <v>5</v>
      </c>
      <c r="H588" s="449" t="s">
        <v>17080</v>
      </c>
      <c r="I588" s="2"/>
      <c r="J588" s="83"/>
      <c r="K588" s="442"/>
      <c r="L588" s="665"/>
      <c r="M588" s="178"/>
      <c r="N588" s="26"/>
      <c r="O588" s="86"/>
      <c r="P588" s="86"/>
      <c r="Q588" s="86" t="s">
        <v>17410</v>
      </c>
      <c r="R588" s="86"/>
      <c r="S588" s="442"/>
      <c r="T588" s="279"/>
      <c r="U588" s="279"/>
      <c r="V588" s="279"/>
      <c r="W588" s="279"/>
      <c r="X588" s="279"/>
      <c r="Y588" s="279"/>
      <c r="Z588" s="279"/>
    </row>
    <row r="589" spans="1:26" ht="16.5" customHeight="1">
      <c r="A589" s="665"/>
      <c r="B589" s="665"/>
      <c r="C589" s="695"/>
      <c r="D589" s="665"/>
      <c r="E589" s="814"/>
      <c r="F589" s="665"/>
      <c r="G589" s="88">
        <v>6</v>
      </c>
      <c r="H589" s="452" t="s">
        <v>17083</v>
      </c>
      <c r="I589" s="271" t="s">
        <v>16900</v>
      </c>
      <c r="J589" s="83"/>
      <c r="K589" s="442"/>
      <c r="L589" s="665"/>
      <c r="M589" s="178"/>
      <c r="N589" s="26"/>
      <c r="O589" s="86"/>
      <c r="P589" s="86"/>
      <c r="Q589" s="86" t="s">
        <v>17410</v>
      </c>
      <c r="R589" s="86"/>
      <c r="S589" s="442"/>
      <c r="T589" s="279"/>
      <c r="U589" s="279"/>
      <c r="V589" s="279"/>
      <c r="W589" s="279"/>
      <c r="X589" s="279"/>
      <c r="Y589" s="279"/>
      <c r="Z589" s="279"/>
    </row>
    <row r="590" spans="1:26" ht="16.5" customHeight="1">
      <c r="A590" s="665"/>
      <c r="B590" s="665"/>
      <c r="C590" s="695"/>
      <c r="D590" s="665"/>
      <c r="E590" s="814"/>
      <c r="F590" s="665"/>
      <c r="G590" s="88">
        <v>7</v>
      </c>
      <c r="H590" s="452" t="s">
        <v>15884</v>
      </c>
      <c r="I590" s="453" t="s">
        <v>17398</v>
      </c>
      <c r="J590" s="83"/>
      <c r="K590" s="442"/>
      <c r="L590" s="665"/>
      <c r="M590" s="454" t="s">
        <v>15887</v>
      </c>
      <c r="N590" s="26"/>
      <c r="O590" s="86"/>
      <c r="P590" s="86"/>
      <c r="Q590" s="86" t="s">
        <v>17410</v>
      </c>
      <c r="R590" s="86"/>
      <c r="S590" s="442"/>
      <c r="T590" s="279"/>
      <c r="U590" s="279"/>
      <c r="V590" s="279"/>
      <c r="W590" s="279"/>
      <c r="X590" s="279"/>
      <c r="Y590" s="279"/>
      <c r="Z590" s="279"/>
    </row>
    <row r="591" spans="1:26" ht="16.5" customHeight="1">
      <c r="A591" s="665"/>
      <c r="B591" s="665"/>
      <c r="C591" s="695"/>
      <c r="D591" s="665"/>
      <c r="E591" s="814"/>
      <c r="F591" s="665"/>
      <c r="G591" s="88">
        <v>8</v>
      </c>
      <c r="H591" s="449" t="s">
        <v>15888</v>
      </c>
      <c r="I591" s="445" t="s">
        <v>15558</v>
      </c>
      <c r="J591" s="83"/>
      <c r="K591" s="442"/>
      <c r="L591" s="665"/>
      <c r="M591" s="178" t="s">
        <v>15889</v>
      </c>
      <c r="N591" s="26"/>
      <c r="O591" s="86"/>
      <c r="P591" s="86"/>
      <c r="Q591" s="86" t="s">
        <v>17410</v>
      </c>
      <c r="R591" s="86"/>
      <c r="S591" s="442"/>
      <c r="T591" s="279"/>
      <c r="U591" s="279"/>
      <c r="V591" s="279"/>
      <c r="W591" s="279"/>
      <c r="X591" s="279"/>
      <c r="Y591" s="279"/>
      <c r="Z591" s="279"/>
    </row>
    <row r="592" spans="1:26" ht="16.5" customHeight="1">
      <c r="A592" s="665"/>
      <c r="B592" s="665"/>
      <c r="C592" s="695"/>
      <c r="D592" s="665"/>
      <c r="E592" s="814"/>
      <c r="F592" s="665"/>
      <c r="G592" s="88">
        <v>9</v>
      </c>
      <c r="H592" s="449" t="s">
        <v>15562</v>
      </c>
      <c r="I592" s="2"/>
      <c r="J592" s="83"/>
      <c r="K592" s="442"/>
      <c r="L592" s="665"/>
      <c r="M592" s="178"/>
      <c r="N592" s="26"/>
      <c r="O592" s="86"/>
      <c r="P592" s="86"/>
      <c r="Q592" s="86" t="s">
        <v>17410</v>
      </c>
      <c r="R592" s="86"/>
      <c r="S592" s="442"/>
      <c r="T592" s="279"/>
      <c r="U592" s="279"/>
      <c r="V592" s="279"/>
      <c r="W592" s="279"/>
      <c r="X592" s="279"/>
      <c r="Y592" s="279"/>
      <c r="Z592" s="279"/>
    </row>
    <row r="593" spans="1:26" ht="16.5" customHeight="1">
      <c r="A593" s="665"/>
      <c r="B593" s="665"/>
      <c r="C593" s="695"/>
      <c r="D593" s="665"/>
      <c r="E593" s="814"/>
      <c r="F593" s="665"/>
      <c r="G593" s="88">
        <v>10</v>
      </c>
      <c r="H593" s="452" t="s">
        <v>17447</v>
      </c>
      <c r="I593" s="453" t="s">
        <v>17448</v>
      </c>
      <c r="J593" s="83"/>
      <c r="K593" s="442"/>
      <c r="L593" s="665"/>
      <c r="M593" s="794" t="s">
        <v>16746</v>
      </c>
      <c r="N593" s="26"/>
      <c r="O593" s="86"/>
      <c r="P593" s="86"/>
      <c r="Q593" s="86" t="s">
        <v>17410</v>
      </c>
      <c r="R593" s="86"/>
      <c r="S593" s="442"/>
      <c r="T593" s="279"/>
      <c r="U593" s="279"/>
      <c r="V593" s="279"/>
      <c r="W593" s="279"/>
      <c r="X593" s="279"/>
      <c r="Y593" s="279"/>
      <c r="Z593" s="279"/>
    </row>
    <row r="594" spans="1:26" ht="16.5" customHeight="1">
      <c r="A594" s="665"/>
      <c r="B594" s="665"/>
      <c r="C594" s="695"/>
      <c r="D594" s="665"/>
      <c r="E594" s="814"/>
      <c r="F594" s="665"/>
      <c r="G594" s="88">
        <v>11</v>
      </c>
      <c r="H594" s="452" t="s">
        <v>17449</v>
      </c>
      <c r="I594" s="453" t="s">
        <v>17448</v>
      </c>
      <c r="J594" s="83"/>
      <c r="K594" s="442"/>
      <c r="L594" s="665"/>
      <c r="M594" s="665"/>
      <c r="N594" s="26"/>
      <c r="O594" s="86"/>
      <c r="P594" s="86"/>
      <c r="Q594" s="86" t="s">
        <v>17410</v>
      </c>
      <c r="R594" s="86"/>
      <c r="S594" s="442"/>
      <c r="T594" s="279"/>
      <c r="U594" s="279"/>
      <c r="V594" s="279"/>
      <c r="W594" s="279"/>
      <c r="X594" s="279"/>
      <c r="Y594" s="279"/>
      <c r="Z594" s="279"/>
    </row>
    <row r="595" spans="1:26" ht="16.5" customHeight="1">
      <c r="A595" s="665"/>
      <c r="B595" s="665"/>
      <c r="C595" s="695"/>
      <c r="D595" s="665"/>
      <c r="E595" s="814"/>
      <c r="F595" s="665"/>
      <c r="G595" s="88">
        <v>12</v>
      </c>
      <c r="H595" s="452" t="s">
        <v>17348</v>
      </c>
      <c r="I595" s="453" t="s">
        <v>17448</v>
      </c>
      <c r="J595" s="83"/>
      <c r="K595" s="442"/>
      <c r="L595" s="665"/>
      <c r="M595" s="665"/>
      <c r="N595" s="26"/>
      <c r="O595" s="86"/>
      <c r="P595" s="86"/>
      <c r="Q595" s="86" t="s">
        <v>17410</v>
      </c>
      <c r="R595" s="86"/>
      <c r="S595" s="442"/>
      <c r="T595" s="279"/>
      <c r="U595" s="279"/>
      <c r="V595" s="279"/>
      <c r="W595" s="279"/>
      <c r="X595" s="279"/>
      <c r="Y595" s="279"/>
      <c r="Z595" s="279"/>
    </row>
    <row r="596" spans="1:26" ht="16.5" customHeight="1">
      <c r="A596" s="665"/>
      <c r="B596" s="665"/>
      <c r="C596" s="695"/>
      <c r="D596" s="665"/>
      <c r="E596" s="814"/>
      <c r="F596" s="665"/>
      <c r="G596" s="88">
        <v>13</v>
      </c>
      <c r="H596" s="452" t="s">
        <v>17354</v>
      </c>
      <c r="I596" s="453" t="s">
        <v>17448</v>
      </c>
      <c r="J596" s="83"/>
      <c r="K596" s="442"/>
      <c r="L596" s="665"/>
      <c r="M596" s="665"/>
      <c r="N596" s="26"/>
      <c r="O596" s="86"/>
      <c r="P596" s="86"/>
      <c r="Q596" s="86" t="s">
        <v>17410</v>
      </c>
      <c r="R596" s="86"/>
      <c r="S596" s="442"/>
      <c r="T596" s="279"/>
      <c r="U596" s="279"/>
      <c r="V596" s="279"/>
      <c r="W596" s="279"/>
      <c r="X596" s="279"/>
      <c r="Y596" s="279"/>
      <c r="Z596" s="279"/>
    </row>
    <row r="597" spans="1:26" ht="16.5" customHeight="1">
      <c r="A597" s="665"/>
      <c r="B597" s="665"/>
      <c r="C597" s="695"/>
      <c r="D597" s="665"/>
      <c r="E597" s="814"/>
      <c r="F597" s="665"/>
      <c r="G597" s="88">
        <v>14</v>
      </c>
      <c r="H597" s="452" t="s">
        <v>17363</v>
      </c>
      <c r="I597" s="453" t="s">
        <v>17448</v>
      </c>
      <c r="J597" s="83"/>
      <c r="K597" s="442"/>
      <c r="L597" s="665"/>
      <c r="M597" s="665"/>
      <c r="N597" s="26"/>
      <c r="O597" s="86"/>
      <c r="P597" s="86"/>
      <c r="Q597" s="86" t="s">
        <v>17410</v>
      </c>
      <c r="R597" s="86"/>
      <c r="S597" s="442"/>
      <c r="T597" s="279"/>
      <c r="U597" s="279"/>
      <c r="V597" s="279"/>
      <c r="W597" s="279"/>
      <c r="X597" s="279"/>
      <c r="Y597" s="279"/>
      <c r="Z597" s="279"/>
    </row>
    <row r="598" spans="1:26" ht="16.5" customHeight="1">
      <c r="A598" s="665"/>
      <c r="B598" s="665"/>
      <c r="C598" s="695"/>
      <c r="D598" s="665"/>
      <c r="E598" s="814"/>
      <c r="F598" s="665"/>
      <c r="G598" s="88">
        <v>15</v>
      </c>
      <c r="H598" s="452" t="s">
        <v>17375</v>
      </c>
      <c r="I598" s="453" t="s">
        <v>17448</v>
      </c>
      <c r="J598" s="83"/>
      <c r="K598" s="442"/>
      <c r="L598" s="665"/>
      <c r="M598" s="665"/>
      <c r="N598" s="26"/>
      <c r="O598" s="86"/>
      <c r="P598" s="86"/>
      <c r="Q598" s="86" t="s">
        <v>17410</v>
      </c>
      <c r="R598" s="86"/>
      <c r="S598" s="442"/>
      <c r="T598" s="279"/>
      <c r="U598" s="279"/>
      <c r="V598" s="279"/>
      <c r="W598" s="279"/>
      <c r="X598" s="279"/>
      <c r="Y598" s="279"/>
      <c r="Z598" s="279"/>
    </row>
    <row r="599" spans="1:26" ht="16.5" customHeight="1">
      <c r="A599" s="665"/>
      <c r="B599" s="665"/>
      <c r="C599" s="695"/>
      <c r="D599" s="665"/>
      <c r="E599" s="814"/>
      <c r="F599" s="665"/>
      <c r="G599" s="88">
        <v>16</v>
      </c>
      <c r="H599" s="482" t="s">
        <v>15562</v>
      </c>
      <c r="I599" s="445" t="s">
        <v>15558</v>
      </c>
      <c r="J599" s="83"/>
      <c r="K599" s="442"/>
      <c r="L599" s="665"/>
      <c r="M599" s="666"/>
      <c r="N599" s="26"/>
      <c r="O599" s="86"/>
      <c r="P599" s="86"/>
      <c r="Q599" s="86" t="s">
        <v>17410</v>
      </c>
      <c r="R599" s="86"/>
      <c r="S599" s="442"/>
      <c r="T599" s="279"/>
      <c r="U599" s="279"/>
      <c r="V599" s="279"/>
      <c r="W599" s="279"/>
      <c r="X599" s="279"/>
      <c r="Y599" s="279"/>
      <c r="Z599" s="279"/>
    </row>
    <row r="600" spans="1:26" ht="16.5" customHeight="1">
      <c r="A600" s="666"/>
      <c r="B600" s="666"/>
      <c r="C600" s="682"/>
      <c r="D600" s="666"/>
      <c r="E600" s="814"/>
      <c r="F600" s="666"/>
      <c r="G600" s="88">
        <v>17</v>
      </c>
      <c r="H600" s="452" t="s">
        <v>17463</v>
      </c>
      <c r="I600" s="271" t="s">
        <v>17464</v>
      </c>
      <c r="J600" s="83"/>
      <c r="K600" s="442"/>
      <c r="L600" s="666"/>
      <c r="M600" s="178"/>
      <c r="N600" s="26"/>
      <c r="O600" s="86"/>
      <c r="P600" s="86"/>
      <c r="Q600" s="86" t="s">
        <v>17410</v>
      </c>
      <c r="R600" s="86"/>
      <c r="S600" s="442"/>
      <c r="T600" s="279"/>
      <c r="U600" s="279"/>
      <c r="V600" s="279"/>
      <c r="W600" s="279"/>
      <c r="X600" s="279"/>
      <c r="Y600" s="279"/>
      <c r="Z600" s="279"/>
    </row>
    <row r="601" spans="1:26" ht="16.5" customHeight="1">
      <c r="A601" s="735" t="s">
        <v>17466</v>
      </c>
      <c r="B601" s="735" t="s">
        <v>17467</v>
      </c>
      <c r="C601" s="757" t="s">
        <v>17468</v>
      </c>
      <c r="D601" s="735" t="s">
        <v>17296</v>
      </c>
      <c r="E601" s="814"/>
      <c r="F601" s="740" t="s">
        <v>15548</v>
      </c>
      <c r="G601" s="88">
        <v>1</v>
      </c>
      <c r="H601" s="441" t="s">
        <v>17062</v>
      </c>
      <c r="I601" s="447"/>
      <c r="J601" s="83"/>
      <c r="K601" s="442"/>
      <c r="L601" s="734"/>
      <c r="M601" s="178"/>
      <c r="N601" s="26"/>
      <c r="O601" s="86"/>
      <c r="P601" s="86"/>
      <c r="Q601" s="86" t="s">
        <v>17466</v>
      </c>
      <c r="R601" s="86"/>
      <c r="S601" s="442"/>
      <c r="T601" s="279"/>
      <c r="U601" s="279"/>
      <c r="V601" s="279"/>
      <c r="W601" s="279"/>
      <c r="X601" s="279"/>
      <c r="Y601" s="279"/>
      <c r="Z601" s="279"/>
    </row>
    <row r="602" spans="1:26" ht="16.5" customHeight="1">
      <c r="A602" s="665"/>
      <c r="B602" s="665"/>
      <c r="C602" s="695"/>
      <c r="D602" s="665"/>
      <c r="E602" s="814"/>
      <c r="F602" s="665"/>
      <c r="G602" s="88">
        <v>2</v>
      </c>
      <c r="H602" s="452" t="s">
        <v>15984</v>
      </c>
      <c r="I602" s="271" t="s">
        <v>15985</v>
      </c>
      <c r="J602" s="83"/>
      <c r="K602" s="442"/>
      <c r="L602" s="665"/>
      <c r="M602" s="178" t="s">
        <v>15556</v>
      </c>
      <c r="N602" s="26"/>
      <c r="O602" s="86"/>
      <c r="P602" s="86"/>
      <c r="Q602" s="86" t="s">
        <v>17466</v>
      </c>
      <c r="R602" s="86"/>
      <c r="S602" s="442"/>
      <c r="T602" s="279"/>
      <c r="U602" s="279"/>
      <c r="V602" s="279"/>
      <c r="W602" s="279"/>
      <c r="X602" s="279"/>
      <c r="Y602" s="279"/>
      <c r="Z602" s="279"/>
    </row>
    <row r="603" spans="1:26" ht="16.5" customHeight="1">
      <c r="A603" s="665"/>
      <c r="B603" s="665"/>
      <c r="C603" s="695"/>
      <c r="D603" s="665"/>
      <c r="E603" s="814"/>
      <c r="F603" s="665"/>
      <c r="G603" s="88">
        <v>3</v>
      </c>
      <c r="H603" s="449" t="s">
        <v>17067</v>
      </c>
      <c r="I603" s="271" t="s">
        <v>17068</v>
      </c>
      <c r="J603" s="83"/>
      <c r="K603" s="442"/>
      <c r="L603" s="665"/>
      <c r="M603" s="178"/>
      <c r="N603" s="26"/>
      <c r="O603" s="86"/>
      <c r="P603" s="86"/>
      <c r="Q603" s="86" t="s">
        <v>17466</v>
      </c>
      <c r="R603" s="86"/>
      <c r="S603" s="442"/>
      <c r="T603" s="279"/>
      <c r="U603" s="279"/>
      <c r="V603" s="279"/>
      <c r="W603" s="279"/>
      <c r="X603" s="279"/>
      <c r="Y603" s="279"/>
      <c r="Z603" s="279"/>
    </row>
    <row r="604" spans="1:26" ht="16.5" customHeight="1">
      <c r="A604" s="665"/>
      <c r="B604" s="665"/>
      <c r="C604" s="695"/>
      <c r="D604" s="665"/>
      <c r="E604" s="814"/>
      <c r="F604" s="665"/>
      <c r="G604" s="88">
        <v>4</v>
      </c>
      <c r="H604" s="452" t="s">
        <v>17471</v>
      </c>
      <c r="I604" s="483" t="s">
        <v>17163</v>
      </c>
      <c r="J604" s="83"/>
      <c r="K604" s="442"/>
      <c r="L604" s="665"/>
      <c r="M604" s="178"/>
      <c r="N604" s="26"/>
      <c r="O604" s="86"/>
      <c r="P604" s="86"/>
      <c r="Q604" s="86" t="s">
        <v>17466</v>
      </c>
      <c r="R604" s="86"/>
      <c r="S604" s="442"/>
      <c r="T604" s="279"/>
      <c r="U604" s="279"/>
      <c r="V604" s="279"/>
      <c r="W604" s="279"/>
      <c r="X604" s="279"/>
      <c r="Y604" s="279"/>
      <c r="Z604" s="279"/>
    </row>
    <row r="605" spans="1:26" ht="16.5" customHeight="1">
      <c r="A605" s="665"/>
      <c r="B605" s="665"/>
      <c r="C605" s="695"/>
      <c r="D605" s="665"/>
      <c r="E605" s="814"/>
      <c r="F605" s="665"/>
      <c r="G605" s="88">
        <v>5</v>
      </c>
      <c r="H605" s="449" t="s">
        <v>17080</v>
      </c>
      <c r="I605" s="2"/>
      <c r="J605" s="83"/>
      <c r="K605" s="442"/>
      <c r="L605" s="665"/>
      <c r="M605" s="178"/>
      <c r="N605" s="26"/>
      <c r="O605" s="86"/>
      <c r="P605" s="86"/>
      <c r="Q605" s="86" t="s">
        <v>17466</v>
      </c>
      <c r="R605" s="86"/>
      <c r="S605" s="442"/>
      <c r="T605" s="279"/>
      <c r="U605" s="279"/>
      <c r="V605" s="279"/>
      <c r="W605" s="279"/>
      <c r="X605" s="279"/>
      <c r="Y605" s="279"/>
      <c r="Z605" s="279"/>
    </row>
    <row r="606" spans="1:26" ht="16.5" customHeight="1">
      <c r="A606" s="665"/>
      <c r="B606" s="665"/>
      <c r="C606" s="695"/>
      <c r="D606" s="665"/>
      <c r="E606" s="814"/>
      <c r="F606" s="665"/>
      <c r="G606" s="88">
        <v>6</v>
      </c>
      <c r="H606" s="452" t="s">
        <v>17083</v>
      </c>
      <c r="I606" s="271" t="s">
        <v>16900</v>
      </c>
      <c r="J606" s="83"/>
      <c r="K606" s="442"/>
      <c r="L606" s="665"/>
      <c r="M606" s="178"/>
      <c r="N606" s="26"/>
      <c r="O606" s="86"/>
      <c r="P606" s="86"/>
      <c r="Q606" s="86" t="s">
        <v>17466</v>
      </c>
      <c r="R606" s="86"/>
      <c r="S606" s="442"/>
      <c r="T606" s="279"/>
      <c r="U606" s="279"/>
      <c r="V606" s="279"/>
      <c r="W606" s="279"/>
      <c r="X606" s="279"/>
      <c r="Y606" s="279"/>
      <c r="Z606" s="279"/>
    </row>
    <row r="607" spans="1:26" ht="16.5" customHeight="1">
      <c r="A607" s="665"/>
      <c r="B607" s="665"/>
      <c r="C607" s="695"/>
      <c r="D607" s="665"/>
      <c r="E607" s="814"/>
      <c r="F607" s="665"/>
      <c r="G607" s="88">
        <v>7</v>
      </c>
      <c r="H607" s="452" t="s">
        <v>15884</v>
      </c>
      <c r="I607" s="453" t="s">
        <v>17398</v>
      </c>
      <c r="J607" s="83"/>
      <c r="K607" s="442"/>
      <c r="L607" s="665"/>
      <c r="M607" s="454" t="s">
        <v>15887</v>
      </c>
      <c r="N607" s="26"/>
      <c r="O607" s="86"/>
      <c r="P607" s="86"/>
      <c r="Q607" s="86" t="s">
        <v>17466</v>
      </c>
      <c r="R607" s="86"/>
      <c r="S607" s="442"/>
      <c r="T607" s="279"/>
      <c r="U607" s="279"/>
      <c r="V607" s="279"/>
      <c r="W607" s="279"/>
      <c r="X607" s="279"/>
      <c r="Y607" s="279"/>
      <c r="Z607" s="279"/>
    </row>
    <row r="608" spans="1:26" ht="16.5" customHeight="1">
      <c r="A608" s="665"/>
      <c r="B608" s="665"/>
      <c r="C608" s="695"/>
      <c r="D608" s="665"/>
      <c r="E608" s="814"/>
      <c r="F608" s="665"/>
      <c r="G608" s="88">
        <v>8</v>
      </c>
      <c r="H608" s="449" t="s">
        <v>15888</v>
      </c>
      <c r="I608" s="445" t="s">
        <v>15558</v>
      </c>
      <c r="J608" s="83"/>
      <c r="K608" s="442"/>
      <c r="L608" s="665"/>
      <c r="M608" s="178" t="s">
        <v>15889</v>
      </c>
      <c r="N608" s="26"/>
      <c r="O608" s="86"/>
      <c r="P608" s="86"/>
      <c r="Q608" s="86" t="s">
        <v>17466</v>
      </c>
      <c r="R608" s="86"/>
      <c r="S608" s="442"/>
      <c r="T608" s="279"/>
      <c r="U608" s="279"/>
      <c r="V608" s="279"/>
      <c r="W608" s="279"/>
      <c r="X608" s="279"/>
      <c r="Y608" s="279"/>
      <c r="Z608" s="279"/>
    </row>
    <row r="609" spans="1:26" ht="16.5" customHeight="1">
      <c r="A609" s="665"/>
      <c r="B609" s="665"/>
      <c r="C609" s="695"/>
      <c r="D609" s="665"/>
      <c r="E609" s="814"/>
      <c r="F609" s="665"/>
      <c r="G609" s="88">
        <v>9</v>
      </c>
      <c r="H609" s="449" t="s">
        <v>15562</v>
      </c>
      <c r="I609" s="2"/>
      <c r="J609" s="83"/>
      <c r="K609" s="442"/>
      <c r="L609" s="665"/>
      <c r="M609" s="178"/>
      <c r="N609" s="26"/>
      <c r="O609" s="86"/>
      <c r="P609" s="86"/>
      <c r="Q609" s="86" t="s">
        <v>17466</v>
      </c>
      <c r="R609" s="86"/>
      <c r="S609" s="442"/>
      <c r="T609" s="279"/>
      <c r="U609" s="279"/>
      <c r="V609" s="279"/>
      <c r="W609" s="279"/>
      <c r="X609" s="279"/>
      <c r="Y609" s="279"/>
      <c r="Z609" s="279"/>
    </row>
    <row r="610" spans="1:26" ht="16.5" customHeight="1">
      <c r="A610" s="665"/>
      <c r="B610" s="665"/>
      <c r="C610" s="695"/>
      <c r="D610" s="665"/>
      <c r="E610" s="814"/>
      <c r="F610" s="665"/>
      <c r="G610" s="88">
        <v>10</v>
      </c>
      <c r="H610" s="452" t="s">
        <v>17492</v>
      </c>
      <c r="I610" s="453" t="s">
        <v>17323</v>
      </c>
      <c r="J610" s="83"/>
      <c r="K610" s="442"/>
      <c r="L610" s="665"/>
      <c r="M610" s="178" t="s">
        <v>17324</v>
      </c>
      <c r="N610" s="26"/>
      <c r="O610" s="86"/>
      <c r="P610" s="86"/>
      <c r="Q610" s="86" t="s">
        <v>17466</v>
      </c>
      <c r="R610" s="86"/>
      <c r="S610" s="442"/>
      <c r="T610" s="279"/>
      <c r="U610" s="279"/>
      <c r="V610" s="279"/>
      <c r="W610" s="279"/>
      <c r="X610" s="279"/>
      <c r="Y610" s="279"/>
      <c r="Z610" s="279"/>
    </row>
    <row r="611" spans="1:26" ht="16.5" customHeight="1">
      <c r="A611" s="665"/>
      <c r="B611" s="665"/>
      <c r="C611" s="695"/>
      <c r="D611" s="665"/>
      <c r="E611" s="814"/>
      <c r="F611" s="665"/>
      <c r="G611" s="88">
        <v>11</v>
      </c>
      <c r="H611" s="452" t="s">
        <v>17449</v>
      </c>
      <c r="I611" s="453" t="s">
        <v>17323</v>
      </c>
      <c r="J611" s="83"/>
      <c r="K611" s="442"/>
      <c r="L611" s="665"/>
      <c r="M611" s="178"/>
      <c r="N611" s="26"/>
      <c r="O611" s="86"/>
      <c r="P611" s="86"/>
      <c r="Q611" s="86" t="s">
        <v>17466</v>
      </c>
      <c r="R611" s="86"/>
      <c r="S611" s="442"/>
      <c r="T611" s="279"/>
      <c r="U611" s="279"/>
      <c r="V611" s="279"/>
      <c r="W611" s="279"/>
      <c r="X611" s="279"/>
      <c r="Y611" s="279"/>
      <c r="Z611" s="279"/>
    </row>
    <row r="612" spans="1:26" ht="16.5" customHeight="1">
      <c r="A612" s="665"/>
      <c r="B612" s="665"/>
      <c r="C612" s="695"/>
      <c r="D612" s="665"/>
      <c r="E612" s="814"/>
      <c r="F612" s="665"/>
      <c r="G612" s="88">
        <v>12</v>
      </c>
      <c r="H612" s="452" t="s">
        <v>17348</v>
      </c>
      <c r="I612" s="453" t="s">
        <v>17323</v>
      </c>
      <c r="J612" s="83"/>
      <c r="K612" s="442"/>
      <c r="L612" s="665"/>
      <c r="M612" s="178"/>
      <c r="N612" s="26"/>
      <c r="O612" s="86"/>
      <c r="P612" s="86"/>
      <c r="Q612" s="86" t="s">
        <v>17466</v>
      </c>
      <c r="R612" s="86"/>
      <c r="S612" s="442"/>
      <c r="T612" s="279"/>
      <c r="U612" s="279"/>
      <c r="V612" s="279"/>
      <c r="W612" s="279"/>
      <c r="X612" s="279"/>
      <c r="Y612" s="279"/>
      <c r="Z612" s="279"/>
    </row>
    <row r="613" spans="1:26" ht="16.5" customHeight="1">
      <c r="A613" s="665"/>
      <c r="B613" s="665"/>
      <c r="C613" s="695"/>
      <c r="D613" s="665"/>
      <c r="E613" s="814"/>
      <c r="F613" s="665"/>
      <c r="G613" s="88">
        <v>13</v>
      </c>
      <c r="H613" s="452" t="s">
        <v>17354</v>
      </c>
      <c r="I613" s="453" t="s">
        <v>17323</v>
      </c>
      <c r="J613" s="83"/>
      <c r="K613" s="442"/>
      <c r="L613" s="665"/>
      <c r="M613" s="178"/>
      <c r="N613" s="26"/>
      <c r="O613" s="86"/>
      <c r="P613" s="86"/>
      <c r="Q613" s="86" t="s">
        <v>17466</v>
      </c>
      <c r="R613" s="86"/>
      <c r="S613" s="442"/>
      <c r="T613" s="279"/>
      <c r="U613" s="279"/>
      <c r="V613" s="279"/>
      <c r="W613" s="279"/>
      <c r="X613" s="279"/>
      <c r="Y613" s="279"/>
      <c r="Z613" s="279"/>
    </row>
    <row r="614" spans="1:26" ht="16.5" customHeight="1">
      <c r="A614" s="665"/>
      <c r="B614" s="665"/>
      <c r="C614" s="695"/>
      <c r="D614" s="665"/>
      <c r="E614" s="814"/>
      <c r="F614" s="665"/>
      <c r="G614" s="88">
        <v>14</v>
      </c>
      <c r="H614" s="452" t="s">
        <v>17363</v>
      </c>
      <c r="I614" s="453" t="s">
        <v>17323</v>
      </c>
      <c r="J614" s="83"/>
      <c r="K614" s="442"/>
      <c r="L614" s="665"/>
      <c r="M614" s="178"/>
      <c r="N614" s="26"/>
      <c r="O614" s="86"/>
      <c r="P614" s="86"/>
      <c r="Q614" s="86" t="s">
        <v>17466</v>
      </c>
      <c r="R614" s="86"/>
      <c r="S614" s="442"/>
      <c r="T614" s="279"/>
      <c r="U614" s="279"/>
      <c r="V614" s="279"/>
      <c r="W614" s="279"/>
      <c r="X614" s="279"/>
      <c r="Y614" s="279"/>
      <c r="Z614" s="279"/>
    </row>
    <row r="615" spans="1:26" ht="16.5" customHeight="1">
      <c r="A615" s="665"/>
      <c r="B615" s="665"/>
      <c r="C615" s="695"/>
      <c r="D615" s="665"/>
      <c r="E615" s="814"/>
      <c r="F615" s="665"/>
      <c r="G615" s="88">
        <v>15</v>
      </c>
      <c r="H615" s="452" t="s">
        <v>17375</v>
      </c>
      <c r="I615" s="453" t="s">
        <v>17323</v>
      </c>
      <c r="J615" s="83"/>
      <c r="K615" s="442"/>
      <c r="L615" s="665"/>
      <c r="M615" s="178"/>
      <c r="N615" s="26"/>
      <c r="O615" s="86"/>
      <c r="P615" s="86"/>
      <c r="Q615" s="86" t="s">
        <v>17466</v>
      </c>
      <c r="R615" s="86"/>
      <c r="S615" s="442"/>
      <c r="T615" s="279"/>
      <c r="U615" s="279"/>
      <c r="V615" s="279"/>
      <c r="W615" s="279"/>
      <c r="X615" s="279"/>
      <c r="Y615" s="279"/>
      <c r="Z615" s="279"/>
    </row>
    <row r="616" spans="1:26" ht="16.5" customHeight="1">
      <c r="A616" s="666"/>
      <c r="B616" s="666"/>
      <c r="C616" s="682"/>
      <c r="D616" s="666"/>
      <c r="E616" s="815"/>
      <c r="F616" s="666"/>
      <c r="G616" s="88">
        <v>16</v>
      </c>
      <c r="H616" s="452" t="s">
        <v>17463</v>
      </c>
      <c r="I616" s="271" t="s">
        <v>17464</v>
      </c>
      <c r="J616" s="83"/>
      <c r="K616" s="442"/>
      <c r="L616" s="666"/>
      <c r="M616" s="178"/>
      <c r="N616" s="26"/>
      <c r="O616" s="86"/>
      <c r="P616" s="86"/>
      <c r="Q616" s="86" t="s">
        <v>17466</v>
      </c>
      <c r="R616" s="86"/>
      <c r="S616" s="442"/>
      <c r="T616" s="279"/>
      <c r="U616" s="279"/>
      <c r="V616" s="279"/>
      <c r="W616" s="279"/>
      <c r="X616" s="279"/>
      <c r="Y616" s="279"/>
      <c r="Z616" s="279"/>
    </row>
    <row r="617" spans="1:26" ht="16.5" customHeight="1">
      <c r="A617" s="735" t="s">
        <v>17503</v>
      </c>
      <c r="B617" s="735" t="s">
        <v>17504</v>
      </c>
      <c r="C617" s="757" t="s">
        <v>17507</v>
      </c>
      <c r="D617" s="736" t="s">
        <v>17508</v>
      </c>
      <c r="E617" s="813" t="s">
        <v>17509</v>
      </c>
      <c r="F617" s="740" t="s">
        <v>15548</v>
      </c>
      <c r="G617" s="26">
        <v>1</v>
      </c>
      <c r="H617" s="441" t="s">
        <v>16548</v>
      </c>
      <c r="I617" s="26"/>
      <c r="J617" s="83"/>
      <c r="K617" s="442"/>
      <c r="L617" s="734"/>
      <c r="M617" s="403" t="s">
        <v>17511</v>
      </c>
      <c r="N617" s="26"/>
      <c r="O617" s="86"/>
      <c r="P617" s="86"/>
      <c r="Q617" s="86" t="s">
        <v>17503</v>
      </c>
      <c r="R617" s="86"/>
      <c r="S617" s="442"/>
      <c r="T617" s="475"/>
      <c r="U617" s="475"/>
      <c r="V617" s="475"/>
      <c r="W617" s="475"/>
      <c r="X617" s="475"/>
      <c r="Y617" s="475"/>
      <c r="Z617" s="475"/>
    </row>
    <row r="618" spans="1:26" ht="16.5" customHeight="1">
      <c r="A618" s="665"/>
      <c r="B618" s="665"/>
      <c r="C618" s="695"/>
      <c r="D618" s="665"/>
      <c r="E618" s="814"/>
      <c r="F618" s="665"/>
      <c r="G618" s="26">
        <v>2</v>
      </c>
      <c r="H618" s="444" t="s">
        <v>17512</v>
      </c>
      <c r="I618" s="2" t="s">
        <v>17513</v>
      </c>
      <c r="J618" s="83"/>
      <c r="K618" s="442"/>
      <c r="L618" s="665"/>
      <c r="M618" s="178" t="s">
        <v>15556</v>
      </c>
      <c r="N618" s="26"/>
      <c r="O618" s="86"/>
      <c r="P618" s="86"/>
      <c r="Q618" s="86" t="s">
        <v>17503</v>
      </c>
      <c r="R618" s="86"/>
      <c r="S618" s="442"/>
      <c r="T618" s="475"/>
      <c r="U618" s="475"/>
      <c r="V618" s="475"/>
      <c r="W618" s="475"/>
      <c r="X618" s="475"/>
      <c r="Y618" s="475"/>
      <c r="Z618" s="475"/>
    </row>
    <row r="619" spans="1:26" ht="16.5" customHeight="1">
      <c r="A619" s="665"/>
      <c r="B619" s="665"/>
      <c r="C619" s="695"/>
      <c r="D619" s="665"/>
      <c r="E619" s="814"/>
      <c r="F619" s="665"/>
      <c r="G619" s="26">
        <v>3</v>
      </c>
      <c r="H619" s="444" t="s">
        <v>17267</v>
      </c>
      <c r="I619" s="453" t="s">
        <v>15886</v>
      </c>
      <c r="J619" s="83"/>
      <c r="K619" s="442"/>
      <c r="L619" s="665"/>
      <c r="M619" s="454" t="s">
        <v>15887</v>
      </c>
      <c r="N619" s="26"/>
      <c r="O619" s="86"/>
      <c r="P619" s="86"/>
      <c r="Q619" s="86" t="s">
        <v>17503</v>
      </c>
      <c r="R619" s="86"/>
      <c r="S619" s="442"/>
      <c r="T619" s="475"/>
      <c r="U619" s="475"/>
      <c r="V619" s="475"/>
      <c r="W619" s="475"/>
      <c r="X619" s="475"/>
      <c r="Y619" s="475"/>
      <c r="Z619" s="475"/>
    </row>
    <row r="620" spans="1:26" ht="16.5" customHeight="1">
      <c r="A620" s="665"/>
      <c r="B620" s="665"/>
      <c r="C620" s="695"/>
      <c r="D620" s="665"/>
      <c r="E620" s="814"/>
      <c r="F620" s="665"/>
      <c r="G620" s="26">
        <v>4</v>
      </c>
      <c r="H620" s="444" t="s">
        <v>15888</v>
      </c>
      <c r="I620" s="445" t="s">
        <v>15558</v>
      </c>
      <c r="J620" s="83"/>
      <c r="K620" s="442"/>
      <c r="L620" s="665"/>
      <c r="M620" s="178" t="s">
        <v>15889</v>
      </c>
      <c r="N620" s="26"/>
      <c r="O620" s="86"/>
      <c r="P620" s="86"/>
      <c r="Q620" s="86" t="s">
        <v>17503</v>
      </c>
      <c r="R620" s="86"/>
      <c r="S620" s="442"/>
      <c r="T620" s="475"/>
      <c r="U620" s="475"/>
      <c r="V620" s="475"/>
      <c r="W620" s="475"/>
      <c r="X620" s="475"/>
      <c r="Y620" s="475"/>
      <c r="Z620" s="475"/>
    </row>
    <row r="621" spans="1:26" ht="16.5" customHeight="1">
      <c r="A621" s="665"/>
      <c r="B621" s="665"/>
      <c r="C621" s="695"/>
      <c r="D621" s="665"/>
      <c r="E621" s="814"/>
      <c r="F621" s="665"/>
      <c r="G621" s="26">
        <v>5</v>
      </c>
      <c r="H621" s="444" t="s">
        <v>15562</v>
      </c>
      <c r="I621" s="2" t="s">
        <v>15891</v>
      </c>
      <c r="J621" s="83"/>
      <c r="K621" s="442"/>
      <c r="L621" s="665"/>
      <c r="M621" s="403"/>
      <c r="N621" s="26"/>
      <c r="O621" s="86"/>
      <c r="P621" s="86"/>
      <c r="Q621" s="86" t="s">
        <v>17503</v>
      </c>
      <c r="R621" s="86"/>
      <c r="S621" s="442"/>
      <c r="T621" s="475"/>
      <c r="U621" s="475"/>
      <c r="V621" s="475"/>
      <c r="W621" s="475"/>
      <c r="X621" s="475"/>
      <c r="Y621" s="475"/>
      <c r="Z621" s="475"/>
    </row>
    <row r="622" spans="1:26" ht="16.5" customHeight="1">
      <c r="A622" s="665"/>
      <c r="B622" s="665"/>
      <c r="C622" s="695"/>
      <c r="D622" s="665"/>
      <c r="E622" s="814"/>
      <c r="F622" s="665"/>
      <c r="G622" s="26">
        <v>6</v>
      </c>
      <c r="H622" s="444" t="s">
        <v>15771</v>
      </c>
      <c r="I622" s="2" t="s">
        <v>16396</v>
      </c>
      <c r="J622" s="83"/>
      <c r="K622" s="442"/>
      <c r="L622" s="665"/>
      <c r="M622" s="403"/>
      <c r="N622" s="26"/>
      <c r="O622" s="86"/>
      <c r="P622" s="86"/>
      <c r="Q622" s="86" t="s">
        <v>17503</v>
      </c>
      <c r="R622" s="86"/>
      <c r="S622" s="442"/>
      <c r="T622" s="475"/>
      <c r="U622" s="475"/>
      <c r="V622" s="475"/>
      <c r="W622" s="475"/>
      <c r="X622" s="475"/>
      <c r="Y622" s="475"/>
      <c r="Z622" s="475"/>
    </row>
    <row r="623" spans="1:26" ht="16.5" customHeight="1">
      <c r="A623" s="666"/>
      <c r="B623" s="666"/>
      <c r="C623" s="682"/>
      <c r="D623" s="666"/>
      <c r="E623" s="815"/>
      <c r="F623" s="666"/>
      <c r="G623" s="26">
        <v>7</v>
      </c>
      <c r="H623" s="444"/>
      <c r="I623" s="445" t="s">
        <v>15891</v>
      </c>
      <c r="J623" s="83"/>
      <c r="K623" s="442"/>
      <c r="L623" s="666"/>
      <c r="M623" s="403"/>
      <c r="N623" s="26"/>
      <c r="O623" s="86"/>
      <c r="P623" s="86"/>
      <c r="Q623" s="86" t="s">
        <v>17503</v>
      </c>
      <c r="R623" s="86"/>
      <c r="S623" s="442"/>
      <c r="T623" s="475"/>
      <c r="U623" s="475"/>
      <c r="V623" s="475"/>
      <c r="W623" s="475"/>
      <c r="X623" s="475"/>
      <c r="Y623" s="475"/>
      <c r="Z623" s="475"/>
    </row>
    <row r="624" spans="1:26" ht="16.5" customHeight="1">
      <c r="A624" s="735" t="s">
        <v>17528</v>
      </c>
      <c r="B624" s="735" t="s">
        <v>17529</v>
      </c>
      <c r="C624" s="757" t="s">
        <v>17531</v>
      </c>
      <c r="D624" s="736" t="s">
        <v>17508</v>
      </c>
      <c r="E624" s="813" t="s">
        <v>17533</v>
      </c>
      <c r="F624" s="740" t="s">
        <v>15548</v>
      </c>
      <c r="G624" s="26">
        <v>1</v>
      </c>
      <c r="H624" s="441" t="s">
        <v>16548</v>
      </c>
      <c r="I624" s="26"/>
      <c r="J624" s="83"/>
      <c r="K624" s="442"/>
      <c r="L624" s="734"/>
      <c r="M624" s="403"/>
      <c r="N624" s="26"/>
      <c r="O624" s="86"/>
      <c r="P624" s="86"/>
      <c r="Q624" s="86" t="s">
        <v>17528</v>
      </c>
      <c r="R624" s="86"/>
      <c r="S624" s="442"/>
      <c r="T624" s="475"/>
      <c r="U624" s="475"/>
      <c r="V624" s="475"/>
      <c r="W624" s="475"/>
      <c r="X624" s="475"/>
      <c r="Y624" s="475"/>
      <c r="Z624" s="475"/>
    </row>
    <row r="625" spans="1:26" ht="16.5" customHeight="1">
      <c r="A625" s="665"/>
      <c r="B625" s="665"/>
      <c r="C625" s="695"/>
      <c r="D625" s="665"/>
      <c r="E625" s="814"/>
      <c r="F625" s="665"/>
      <c r="G625" s="26">
        <v>2</v>
      </c>
      <c r="H625" s="444" t="s">
        <v>17512</v>
      </c>
      <c r="I625" s="2" t="s">
        <v>17513</v>
      </c>
      <c r="J625" s="83"/>
      <c r="K625" s="442"/>
      <c r="L625" s="665"/>
      <c r="M625" s="178" t="s">
        <v>15556</v>
      </c>
      <c r="N625" s="26"/>
      <c r="O625" s="86"/>
      <c r="P625" s="86"/>
      <c r="Q625" s="86" t="s">
        <v>17528</v>
      </c>
      <c r="R625" s="86"/>
      <c r="S625" s="442"/>
      <c r="T625" s="475"/>
      <c r="U625" s="475"/>
      <c r="V625" s="475"/>
      <c r="W625" s="475"/>
      <c r="X625" s="475"/>
      <c r="Y625" s="475"/>
      <c r="Z625" s="475"/>
    </row>
    <row r="626" spans="1:26" ht="16.5" customHeight="1">
      <c r="A626" s="665"/>
      <c r="B626" s="665"/>
      <c r="C626" s="695"/>
      <c r="D626" s="665"/>
      <c r="E626" s="814"/>
      <c r="F626" s="665"/>
      <c r="G626" s="26">
        <v>3</v>
      </c>
      <c r="H626" s="444" t="s">
        <v>17267</v>
      </c>
      <c r="I626" s="453" t="s">
        <v>15886</v>
      </c>
      <c r="J626" s="83"/>
      <c r="K626" s="442"/>
      <c r="L626" s="665"/>
      <c r="M626" s="454" t="s">
        <v>15887</v>
      </c>
      <c r="N626" s="26"/>
      <c r="O626" s="86"/>
      <c r="P626" s="86"/>
      <c r="Q626" s="86" t="s">
        <v>17528</v>
      </c>
      <c r="R626" s="86"/>
      <c r="S626" s="442"/>
      <c r="T626" s="475"/>
      <c r="U626" s="475"/>
      <c r="V626" s="475"/>
      <c r="W626" s="475"/>
      <c r="X626" s="475"/>
      <c r="Y626" s="475"/>
      <c r="Z626" s="475"/>
    </row>
    <row r="627" spans="1:26" ht="16.5" customHeight="1">
      <c r="A627" s="665"/>
      <c r="B627" s="665"/>
      <c r="C627" s="695"/>
      <c r="D627" s="665"/>
      <c r="E627" s="814"/>
      <c r="F627" s="665"/>
      <c r="G627" s="26">
        <v>4</v>
      </c>
      <c r="H627" s="444" t="s">
        <v>15888</v>
      </c>
      <c r="I627" s="445" t="s">
        <v>15558</v>
      </c>
      <c r="J627" s="83"/>
      <c r="K627" s="442"/>
      <c r="L627" s="665"/>
      <c r="M627" s="178" t="s">
        <v>15889</v>
      </c>
      <c r="N627" s="26"/>
      <c r="O627" s="86"/>
      <c r="P627" s="86"/>
      <c r="Q627" s="86" t="s">
        <v>17528</v>
      </c>
      <c r="R627" s="86"/>
      <c r="S627" s="442"/>
      <c r="T627" s="475"/>
      <c r="U627" s="475"/>
      <c r="V627" s="475"/>
      <c r="W627" s="475"/>
      <c r="X627" s="475"/>
      <c r="Y627" s="475"/>
      <c r="Z627" s="475"/>
    </row>
    <row r="628" spans="1:26" ht="16.5" customHeight="1">
      <c r="A628" s="665"/>
      <c r="B628" s="665"/>
      <c r="C628" s="695"/>
      <c r="D628" s="665"/>
      <c r="E628" s="814"/>
      <c r="F628" s="665"/>
      <c r="G628" s="26">
        <v>5</v>
      </c>
      <c r="H628" s="444" t="s">
        <v>15562</v>
      </c>
      <c r="I628" s="2" t="s">
        <v>15891</v>
      </c>
      <c r="J628" s="83"/>
      <c r="K628" s="442"/>
      <c r="L628" s="665"/>
      <c r="M628" s="403"/>
      <c r="N628" s="26"/>
      <c r="O628" s="86"/>
      <c r="P628" s="86"/>
      <c r="Q628" s="86" t="s">
        <v>17528</v>
      </c>
      <c r="R628" s="86"/>
      <c r="S628" s="442"/>
      <c r="T628" s="475"/>
      <c r="U628" s="475"/>
      <c r="V628" s="475"/>
      <c r="W628" s="475"/>
      <c r="X628" s="475"/>
      <c r="Y628" s="475"/>
      <c r="Z628" s="475"/>
    </row>
    <row r="629" spans="1:26" ht="16.5" customHeight="1">
      <c r="A629" s="665"/>
      <c r="B629" s="665"/>
      <c r="C629" s="695"/>
      <c r="D629" s="665"/>
      <c r="E629" s="814"/>
      <c r="F629" s="665"/>
      <c r="G629" s="26">
        <v>6</v>
      </c>
      <c r="H629" s="444" t="s">
        <v>15643</v>
      </c>
      <c r="I629" s="2" t="s">
        <v>16396</v>
      </c>
      <c r="J629" s="83"/>
      <c r="K629" s="442"/>
      <c r="L629" s="665"/>
      <c r="M629" s="403"/>
      <c r="N629" s="26"/>
      <c r="O629" s="86"/>
      <c r="P629" s="86"/>
      <c r="Q629" s="86" t="s">
        <v>17528</v>
      </c>
      <c r="R629" s="86"/>
      <c r="S629" s="442"/>
      <c r="T629" s="475"/>
      <c r="U629" s="475"/>
      <c r="V629" s="475"/>
      <c r="W629" s="475"/>
      <c r="X629" s="475"/>
      <c r="Y629" s="475"/>
      <c r="Z629" s="475"/>
    </row>
    <row r="630" spans="1:26" ht="16.5" customHeight="1">
      <c r="A630" s="666"/>
      <c r="B630" s="666"/>
      <c r="C630" s="682"/>
      <c r="D630" s="666"/>
      <c r="E630" s="815"/>
      <c r="F630" s="666"/>
      <c r="G630" s="26">
        <v>7</v>
      </c>
      <c r="H630" s="444"/>
      <c r="I630" s="445" t="s">
        <v>15891</v>
      </c>
      <c r="J630" s="83"/>
      <c r="K630" s="442"/>
      <c r="L630" s="666"/>
      <c r="M630" s="403"/>
      <c r="N630" s="26"/>
      <c r="O630" s="86"/>
      <c r="P630" s="86"/>
      <c r="Q630" s="86" t="s">
        <v>17528</v>
      </c>
      <c r="R630" s="86"/>
      <c r="S630" s="442"/>
      <c r="T630" s="475"/>
      <c r="U630" s="475"/>
      <c r="V630" s="475"/>
      <c r="W630" s="475"/>
      <c r="X630" s="475"/>
      <c r="Y630" s="475"/>
      <c r="Z630" s="475"/>
    </row>
    <row r="631" spans="1:26" ht="16.5" customHeight="1">
      <c r="A631" s="735" t="s">
        <v>17542</v>
      </c>
      <c r="B631" s="735" t="s">
        <v>17543</v>
      </c>
      <c r="C631" s="757" t="s">
        <v>17544</v>
      </c>
      <c r="D631" s="736" t="s">
        <v>17545</v>
      </c>
      <c r="E631" s="813" t="s">
        <v>17547</v>
      </c>
      <c r="F631" s="740" t="s">
        <v>15548</v>
      </c>
      <c r="G631" s="26">
        <v>1</v>
      </c>
      <c r="H631" s="441" t="s">
        <v>16548</v>
      </c>
      <c r="I631" s="26"/>
      <c r="J631" s="83"/>
      <c r="K631" s="442"/>
      <c r="L631" s="734"/>
      <c r="M631" s="178"/>
      <c r="N631" s="26"/>
      <c r="O631" s="86"/>
      <c r="P631" s="86"/>
      <c r="Q631" s="86" t="s">
        <v>17542</v>
      </c>
      <c r="R631" s="86"/>
      <c r="S631" s="442"/>
      <c r="T631" s="475"/>
      <c r="U631" s="475"/>
      <c r="V631" s="475"/>
      <c r="W631" s="475"/>
      <c r="X631" s="475"/>
      <c r="Y631" s="475"/>
      <c r="Z631" s="475"/>
    </row>
    <row r="632" spans="1:26" ht="16.5" customHeight="1">
      <c r="A632" s="665"/>
      <c r="B632" s="665"/>
      <c r="C632" s="695"/>
      <c r="D632" s="665"/>
      <c r="E632" s="814"/>
      <c r="F632" s="665"/>
      <c r="G632" s="26">
        <v>2</v>
      </c>
      <c r="H632" s="444" t="s">
        <v>17553</v>
      </c>
      <c r="I632" s="2" t="s">
        <v>16282</v>
      </c>
      <c r="J632" s="83"/>
      <c r="K632" s="442"/>
      <c r="L632" s="665"/>
      <c r="M632" s="178" t="s">
        <v>15556</v>
      </c>
      <c r="N632" s="26"/>
      <c r="O632" s="86"/>
      <c r="P632" s="86"/>
      <c r="Q632" s="86" t="s">
        <v>17542</v>
      </c>
      <c r="R632" s="86"/>
      <c r="S632" s="442"/>
      <c r="T632" s="475"/>
      <c r="U632" s="475"/>
      <c r="V632" s="475"/>
      <c r="W632" s="475"/>
      <c r="X632" s="475"/>
      <c r="Y632" s="475"/>
      <c r="Z632" s="475"/>
    </row>
    <row r="633" spans="1:26" ht="16.5" customHeight="1">
      <c r="A633" s="665"/>
      <c r="B633" s="665"/>
      <c r="C633" s="695"/>
      <c r="D633" s="665"/>
      <c r="E633" s="814"/>
      <c r="F633" s="665"/>
      <c r="G633" s="26">
        <v>3</v>
      </c>
      <c r="H633" s="444" t="s">
        <v>17267</v>
      </c>
      <c r="I633" s="445" t="s">
        <v>17555</v>
      </c>
      <c r="J633" s="83"/>
      <c r="K633" s="442"/>
      <c r="L633" s="665"/>
      <c r="M633" s="454" t="s">
        <v>15887</v>
      </c>
      <c r="N633" s="26"/>
      <c r="O633" s="86"/>
      <c r="P633" s="86"/>
      <c r="Q633" s="86" t="s">
        <v>17542</v>
      </c>
      <c r="R633" s="86"/>
      <c r="S633" s="442"/>
      <c r="T633" s="475"/>
      <c r="U633" s="475"/>
      <c r="V633" s="475"/>
      <c r="W633" s="475"/>
      <c r="X633" s="475"/>
      <c r="Y633" s="475"/>
      <c r="Z633" s="475"/>
    </row>
    <row r="634" spans="1:26" ht="16.5" customHeight="1">
      <c r="A634" s="666"/>
      <c r="B634" s="666"/>
      <c r="C634" s="682"/>
      <c r="D634" s="666"/>
      <c r="E634" s="815"/>
      <c r="F634" s="666"/>
      <c r="G634" s="26">
        <v>4</v>
      </c>
      <c r="H634" s="444" t="s">
        <v>17557</v>
      </c>
      <c r="I634" s="445" t="s">
        <v>17558</v>
      </c>
      <c r="J634" s="83"/>
      <c r="K634" s="442"/>
      <c r="L634" s="666"/>
      <c r="M634" s="178" t="s">
        <v>16746</v>
      </c>
      <c r="N634" s="26"/>
      <c r="O634" s="86"/>
      <c r="P634" s="86"/>
      <c r="Q634" s="86" t="s">
        <v>17542</v>
      </c>
      <c r="R634" s="86"/>
      <c r="S634" s="442"/>
      <c r="T634" s="475"/>
      <c r="U634" s="475"/>
      <c r="V634" s="475"/>
      <c r="W634" s="475"/>
      <c r="X634" s="475"/>
      <c r="Y634" s="475"/>
      <c r="Z634" s="475"/>
    </row>
    <row r="635" spans="1:26" ht="16.5" customHeight="1">
      <c r="A635" s="735" t="s">
        <v>17559</v>
      </c>
      <c r="B635" s="735" t="s">
        <v>17560</v>
      </c>
      <c r="C635" s="757" t="s">
        <v>17561</v>
      </c>
      <c r="D635" s="736" t="s">
        <v>17545</v>
      </c>
      <c r="E635" s="813" t="s">
        <v>17562</v>
      </c>
      <c r="F635" s="740" t="s">
        <v>15548</v>
      </c>
      <c r="G635" s="26">
        <v>1</v>
      </c>
      <c r="H635" s="441" t="s">
        <v>16548</v>
      </c>
      <c r="I635" s="26"/>
      <c r="J635" s="83"/>
      <c r="K635" s="442"/>
      <c r="L635" s="734"/>
      <c r="M635" s="403" t="s">
        <v>17511</v>
      </c>
      <c r="N635" s="26"/>
      <c r="O635" s="86"/>
      <c r="P635" s="86"/>
      <c r="Q635" s="86" t="s">
        <v>17559</v>
      </c>
      <c r="R635" s="86"/>
      <c r="S635" s="442"/>
      <c r="T635" s="475"/>
      <c r="U635" s="475"/>
      <c r="V635" s="475"/>
      <c r="W635" s="475"/>
      <c r="X635" s="475"/>
      <c r="Y635" s="475"/>
      <c r="Z635" s="475"/>
    </row>
    <row r="636" spans="1:26" ht="16.5" customHeight="1">
      <c r="A636" s="665"/>
      <c r="B636" s="665"/>
      <c r="C636" s="695"/>
      <c r="D636" s="665"/>
      <c r="E636" s="814"/>
      <c r="F636" s="665"/>
      <c r="G636" s="26">
        <v>2</v>
      </c>
      <c r="H636" s="444" t="s">
        <v>17553</v>
      </c>
      <c r="I636" s="2" t="s">
        <v>16282</v>
      </c>
      <c r="J636" s="83"/>
      <c r="K636" s="442"/>
      <c r="L636" s="665"/>
      <c r="M636" s="178" t="s">
        <v>15556</v>
      </c>
      <c r="N636" s="26"/>
      <c r="O636" s="86"/>
      <c r="P636" s="86"/>
      <c r="Q636" s="86" t="s">
        <v>17559</v>
      </c>
      <c r="R636" s="86"/>
      <c r="S636" s="442"/>
      <c r="T636" s="475"/>
      <c r="U636" s="475"/>
      <c r="V636" s="475"/>
      <c r="W636" s="475"/>
      <c r="X636" s="475"/>
      <c r="Y636" s="475"/>
      <c r="Z636" s="475"/>
    </row>
    <row r="637" spans="1:26" ht="16.5" customHeight="1">
      <c r="A637" s="665"/>
      <c r="B637" s="665"/>
      <c r="C637" s="695"/>
      <c r="D637" s="665"/>
      <c r="E637" s="814"/>
      <c r="F637" s="665"/>
      <c r="G637" s="26">
        <v>3</v>
      </c>
      <c r="H637" s="444" t="s">
        <v>17267</v>
      </c>
      <c r="I637" s="445" t="s">
        <v>17555</v>
      </c>
      <c r="J637" s="83"/>
      <c r="K637" s="442"/>
      <c r="L637" s="665"/>
      <c r="M637" s="454" t="s">
        <v>15887</v>
      </c>
      <c r="N637" s="26"/>
      <c r="O637" s="86"/>
      <c r="P637" s="86"/>
      <c r="Q637" s="86" t="s">
        <v>17559</v>
      </c>
      <c r="R637" s="86"/>
      <c r="S637" s="442"/>
      <c r="T637" s="475"/>
      <c r="U637" s="475"/>
      <c r="V637" s="475"/>
      <c r="W637" s="475"/>
      <c r="X637" s="475"/>
      <c r="Y637" s="475"/>
      <c r="Z637" s="475"/>
    </row>
    <row r="638" spans="1:26" ht="16.5" customHeight="1">
      <c r="A638" s="665"/>
      <c r="B638" s="665"/>
      <c r="C638" s="695"/>
      <c r="D638" s="665"/>
      <c r="E638" s="814"/>
      <c r="F638" s="665"/>
      <c r="G638" s="26">
        <v>4</v>
      </c>
      <c r="H638" s="449" t="s">
        <v>17566</v>
      </c>
      <c r="I638" s="2"/>
      <c r="J638" s="83"/>
      <c r="K638" s="442"/>
      <c r="L638" s="665"/>
      <c r="M638" s="403"/>
      <c r="N638" s="26"/>
      <c r="O638" s="86"/>
      <c r="P638" s="86"/>
      <c r="Q638" s="86" t="s">
        <v>17559</v>
      </c>
      <c r="R638" s="86"/>
      <c r="S638" s="442"/>
      <c r="T638" s="475"/>
      <c r="U638" s="475"/>
      <c r="V638" s="475"/>
      <c r="W638" s="475"/>
      <c r="X638" s="475"/>
      <c r="Y638" s="475"/>
      <c r="Z638" s="475"/>
    </row>
    <row r="639" spans="1:26" ht="16.5" customHeight="1">
      <c r="A639" s="665"/>
      <c r="B639" s="665"/>
      <c r="C639" s="695"/>
      <c r="D639" s="665"/>
      <c r="E639" s="814"/>
      <c r="F639" s="665"/>
      <c r="G639" s="26">
        <v>5</v>
      </c>
      <c r="H639" s="444" t="s">
        <v>15888</v>
      </c>
      <c r="I639" s="445" t="s">
        <v>15558</v>
      </c>
      <c r="J639" s="83"/>
      <c r="K639" s="442"/>
      <c r="L639" s="665"/>
      <c r="M639" s="178" t="s">
        <v>15889</v>
      </c>
      <c r="N639" s="26"/>
      <c r="O639" s="86"/>
      <c r="P639" s="86"/>
      <c r="Q639" s="86" t="s">
        <v>17559</v>
      </c>
      <c r="R639" s="86"/>
      <c r="S639" s="442"/>
      <c r="T639" s="475"/>
      <c r="U639" s="475"/>
      <c r="V639" s="475"/>
      <c r="W639" s="475"/>
      <c r="X639" s="475"/>
      <c r="Y639" s="475"/>
      <c r="Z639" s="475"/>
    </row>
    <row r="640" spans="1:26" ht="16.5" customHeight="1">
      <c r="A640" s="665"/>
      <c r="B640" s="665"/>
      <c r="C640" s="695"/>
      <c r="D640" s="665"/>
      <c r="E640" s="814"/>
      <c r="F640" s="665"/>
      <c r="G640" s="26">
        <v>6</v>
      </c>
      <c r="H640" s="444" t="s">
        <v>15562</v>
      </c>
      <c r="I640" s="333"/>
      <c r="J640" s="83"/>
      <c r="K640" s="442"/>
      <c r="L640" s="665"/>
      <c r="M640" s="403"/>
      <c r="N640" s="26"/>
      <c r="O640" s="86"/>
      <c r="P640" s="86"/>
      <c r="Q640" s="86" t="s">
        <v>17559</v>
      </c>
      <c r="R640" s="86"/>
      <c r="S640" s="442"/>
      <c r="T640" s="475"/>
      <c r="U640" s="475"/>
      <c r="V640" s="475"/>
      <c r="W640" s="475"/>
      <c r="X640" s="475"/>
      <c r="Y640" s="475"/>
      <c r="Z640" s="475"/>
    </row>
    <row r="641" spans="1:26" ht="16.5" customHeight="1">
      <c r="A641" s="666"/>
      <c r="B641" s="666"/>
      <c r="C641" s="682"/>
      <c r="D641" s="666"/>
      <c r="E641" s="815"/>
      <c r="F641" s="666"/>
      <c r="G641" s="26">
        <v>7</v>
      </c>
      <c r="H641" s="444" t="s">
        <v>16422</v>
      </c>
      <c r="I641" s="445" t="s">
        <v>15563</v>
      </c>
      <c r="J641" s="83"/>
      <c r="K641" s="442"/>
      <c r="L641" s="666"/>
      <c r="M641" s="403"/>
      <c r="N641" s="26"/>
      <c r="O641" s="86"/>
      <c r="P641" s="86"/>
      <c r="Q641" s="86" t="s">
        <v>17559</v>
      </c>
      <c r="R641" s="86"/>
      <c r="S641" s="442"/>
      <c r="T641" s="475"/>
      <c r="U641" s="475"/>
      <c r="V641" s="475"/>
      <c r="W641" s="475"/>
      <c r="X641" s="475"/>
      <c r="Y641" s="475"/>
      <c r="Z641" s="475"/>
    </row>
    <row r="642" spans="1:26" ht="16.5" customHeight="1">
      <c r="A642" s="735" t="s">
        <v>17579</v>
      </c>
      <c r="B642" s="735" t="s">
        <v>17580</v>
      </c>
      <c r="C642" s="757" t="s">
        <v>17581</v>
      </c>
      <c r="D642" s="736" t="s">
        <v>17545</v>
      </c>
      <c r="E642" s="813" t="s">
        <v>17582</v>
      </c>
      <c r="F642" s="740" t="s">
        <v>15548</v>
      </c>
      <c r="G642" s="26">
        <v>1</v>
      </c>
      <c r="H642" s="441" t="s">
        <v>16548</v>
      </c>
      <c r="I642" s="26"/>
      <c r="J642" s="83"/>
      <c r="K642" s="442"/>
      <c r="L642" s="734"/>
      <c r="M642" s="403"/>
      <c r="N642" s="26"/>
      <c r="O642" s="86"/>
      <c r="P642" s="86"/>
      <c r="Q642" s="86" t="s">
        <v>17579</v>
      </c>
      <c r="R642" s="86"/>
      <c r="S642" s="442"/>
      <c r="T642" s="475"/>
      <c r="U642" s="475"/>
      <c r="V642" s="475"/>
      <c r="W642" s="475"/>
      <c r="X642" s="475"/>
      <c r="Y642" s="475"/>
      <c r="Z642" s="475"/>
    </row>
    <row r="643" spans="1:26" ht="16.5" customHeight="1">
      <c r="A643" s="665"/>
      <c r="B643" s="665"/>
      <c r="C643" s="695"/>
      <c r="D643" s="665"/>
      <c r="E643" s="814"/>
      <c r="F643" s="665"/>
      <c r="G643" s="26">
        <v>2</v>
      </c>
      <c r="H643" s="444" t="s">
        <v>17553</v>
      </c>
      <c r="I643" s="2" t="s">
        <v>16282</v>
      </c>
      <c r="J643" s="83"/>
      <c r="K643" s="442"/>
      <c r="L643" s="665"/>
      <c r="M643" s="178" t="s">
        <v>15556</v>
      </c>
      <c r="N643" s="26"/>
      <c r="O643" s="86"/>
      <c r="P643" s="86"/>
      <c r="Q643" s="86" t="s">
        <v>17579</v>
      </c>
      <c r="R643" s="86"/>
      <c r="S643" s="442"/>
      <c r="T643" s="475"/>
      <c r="U643" s="475"/>
      <c r="V643" s="475"/>
      <c r="W643" s="475"/>
      <c r="X643" s="475"/>
      <c r="Y643" s="475"/>
      <c r="Z643" s="475"/>
    </row>
    <row r="644" spans="1:26" ht="16.5" customHeight="1">
      <c r="A644" s="665"/>
      <c r="B644" s="665"/>
      <c r="C644" s="695"/>
      <c r="D644" s="665"/>
      <c r="E644" s="814"/>
      <c r="F644" s="665"/>
      <c r="G644" s="26">
        <v>3</v>
      </c>
      <c r="H644" s="444" t="s">
        <v>17267</v>
      </c>
      <c r="I644" s="445" t="s">
        <v>15886</v>
      </c>
      <c r="J644" s="83"/>
      <c r="K644" s="442"/>
      <c r="L644" s="665"/>
      <c r="M644" s="454" t="s">
        <v>15887</v>
      </c>
      <c r="N644" s="26"/>
      <c r="O644" s="86"/>
      <c r="P644" s="86"/>
      <c r="Q644" s="86" t="s">
        <v>17579</v>
      </c>
      <c r="R644" s="86"/>
      <c r="S644" s="442"/>
      <c r="T644" s="475"/>
      <c r="U644" s="475"/>
      <c r="V644" s="475"/>
      <c r="W644" s="475"/>
      <c r="X644" s="475"/>
      <c r="Y644" s="475"/>
      <c r="Z644" s="475"/>
    </row>
    <row r="645" spans="1:26" ht="16.5" customHeight="1">
      <c r="A645" s="665"/>
      <c r="B645" s="665"/>
      <c r="C645" s="695"/>
      <c r="D645" s="665"/>
      <c r="E645" s="814"/>
      <c r="F645" s="665"/>
      <c r="G645" s="26">
        <v>4</v>
      </c>
      <c r="H645" s="444" t="s">
        <v>15888</v>
      </c>
      <c r="I645" s="445" t="s">
        <v>15558</v>
      </c>
      <c r="J645" s="83"/>
      <c r="K645" s="442"/>
      <c r="L645" s="665"/>
      <c r="M645" s="178" t="s">
        <v>15889</v>
      </c>
      <c r="N645" s="26"/>
      <c r="O645" s="86"/>
      <c r="P645" s="86"/>
      <c r="Q645" s="86" t="s">
        <v>17579</v>
      </c>
      <c r="R645" s="86"/>
      <c r="S645" s="442"/>
      <c r="T645" s="475"/>
      <c r="U645" s="475"/>
      <c r="V645" s="475"/>
      <c r="W645" s="475"/>
      <c r="X645" s="475"/>
      <c r="Y645" s="475"/>
      <c r="Z645" s="475"/>
    </row>
    <row r="646" spans="1:26" ht="16.5" customHeight="1">
      <c r="A646" s="665"/>
      <c r="B646" s="665"/>
      <c r="C646" s="695"/>
      <c r="D646" s="665"/>
      <c r="E646" s="814"/>
      <c r="F646" s="665"/>
      <c r="G646" s="26">
        <v>5</v>
      </c>
      <c r="H646" s="444" t="s">
        <v>15562</v>
      </c>
      <c r="I646" s="2"/>
      <c r="J646" s="83"/>
      <c r="K646" s="442"/>
      <c r="L646" s="665"/>
      <c r="M646" s="403"/>
      <c r="N646" s="26"/>
      <c r="O646" s="86"/>
      <c r="P646" s="86"/>
      <c r="Q646" s="86" t="s">
        <v>17579</v>
      </c>
      <c r="R646" s="86"/>
      <c r="S646" s="442"/>
      <c r="T646" s="475"/>
      <c r="U646" s="475"/>
      <c r="V646" s="475"/>
      <c r="W646" s="475"/>
      <c r="X646" s="475"/>
      <c r="Y646" s="475"/>
      <c r="Z646" s="475"/>
    </row>
    <row r="647" spans="1:26" ht="16.5" customHeight="1">
      <c r="A647" s="665"/>
      <c r="B647" s="665"/>
      <c r="C647" s="695"/>
      <c r="D647" s="665"/>
      <c r="E647" s="814"/>
      <c r="F647" s="665"/>
      <c r="G647" s="26">
        <v>6</v>
      </c>
      <c r="H647" s="449"/>
      <c r="I647" s="333" t="s">
        <v>15891</v>
      </c>
      <c r="J647" s="83"/>
      <c r="K647" s="442"/>
      <c r="L647" s="665"/>
      <c r="M647" s="403"/>
      <c r="N647" s="26"/>
      <c r="O647" s="86"/>
      <c r="P647" s="86"/>
      <c r="Q647" s="86" t="s">
        <v>17579</v>
      </c>
      <c r="R647" s="86"/>
      <c r="S647" s="442"/>
      <c r="T647" s="475"/>
      <c r="U647" s="475"/>
      <c r="V647" s="475"/>
      <c r="W647" s="475"/>
      <c r="X647" s="475"/>
      <c r="Y647" s="475"/>
      <c r="Z647" s="475"/>
    </row>
    <row r="648" spans="1:26" ht="16.5" customHeight="1">
      <c r="A648" s="666"/>
      <c r="B648" s="666"/>
      <c r="C648" s="682"/>
      <c r="D648" s="666"/>
      <c r="E648" s="815"/>
      <c r="F648" s="666"/>
      <c r="G648" s="26">
        <v>7</v>
      </c>
      <c r="H648" s="449" t="s">
        <v>17590</v>
      </c>
      <c r="I648" s="2" t="s">
        <v>16605</v>
      </c>
      <c r="J648" s="83"/>
      <c r="K648" s="442"/>
      <c r="L648" s="666"/>
      <c r="M648" s="403"/>
      <c r="N648" s="26"/>
      <c r="O648" s="86"/>
      <c r="P648" s="86"/>
      <c r="Q648" s="86" t="s">
        <v>17579</v>
      </c>
      <c r="R648" s="86"/>
      <c r="S648" s="442"/>
      <c r="T648" s="475"/>
      <c r="U648" s="475"/>
      <c r="V648" s="475"/>
      <c r="W648" s="475"/>
      <c r="X648" s="475"/>
      <c r="Y648" s="475"/>
      <c r="Z648" s="475"/>
    </row>
    <row r="649" spans="1:26" ht="16.5" customHeight="1">
      <c r="A649" s="735" t="s">
        <v>17597</v>
      </c>
      <c r="B649" s="735" t="s">
        <v>17599</v>
      </c>
      <c r="C649" s="757" t="s">
        <v>17600</v>
      </c>
      <c r="D649" s="736" t="s">
        <v>17545</v>
      </c>
      <c r="E649" s="813" t="s">
        <v>17602</v>
      </c>
      <c r="F649" s="740" t="s">
        <v>15548</v>
      </c>
      <c r="G649" s="26">
        <v>1</v>
      </c>
      <c r="H649" s="441" t="s">
        <v>16548</v>
      </c>
      <c r="I649" s="26"/>
      <c r="J649" s="83"/>
      <c r="K649" s="442"/>
      <c r="L649" s="734"/>
      <c r="M649" s="403"/>
      <c r="N649" s="26"/>
      <c r="O649" s="86"/>
      <c r="P649" s="86"/>
      <c r="Q649" s="86" t="s">
        <v>17597</v>
      </c>
      <c r="R649" s="86"/>
      <c r="S649" s="442"/>
      <c r="T649" s="475"/>
      <c r="U649" s="475"/>
      <c r="V649" s="475"/>
      <c r="W649" s="475"/>
      <c r="X649" s="475"/>
      <c r="Y649" s="475"/>
      <c r="Z649" s="475"/>
    </row>
    <row r="650" spans="1:26" ht="16.5" customHeight="1">
      <c r="A650" s="665"/>
      <c r="B650" s="665"/>
      <c r="C650" s="695"/>
      <c r="D650" s="665"/>
      <c r="E650" s="814"/>
      <c r="F650" s="665"/>
      <c r="G650" s="26">
        <v>2</v>
      </c>
      <c r="H650" s="444" t="s">
        <v>17553</v>
      </c>
      <c r="I650" s="2" t="s">
        <v>16282</v>
      </c>
      <c r="J650" s="83"/>
      <c r="K650" s="442"/>
      <c r="L650" s="665"/>
      <c r="M650" s="178" t="s">
        <v>15556</v>
      </c>
      <c r="N650" s="26"/>
      <c r="O650" s="86"/>
      <c r="P650" s="86"/>
      <c r="Q650" s="86" t="s">
        <v>17597</v>
      </c>
      <c r="R650" s="86"/>
      <c r="S650" s="442"/>
      <c r="T650" s="475"/>
      <c r="U650" s="475"/>
      <c r="V650" s="475"/>
      <c r="W650" s="475"/>
      <c r="X650" s="475"/>
      <c r="Y650" s="475"/>
      <c r="Z650" s="475"/>
    </row>
    <row r="651" spans="1:26" ht="16.5" customHeight="1">
      <c r="A651" s="665"/>
      <c r="B651" s="665"/>
      <c r="C651" s="695"/>
      <c r="D651" s="665"/>
      <c r="E651" s="814"/>
      <c r="F651" s="665"/>
      <c r="G651" s="26">
        <v>3</v>
      </c>
      <c r="H651" s="444" t="s">
        <v>17267</v>
      </c>
      <c r="I651" s="445" t="s">
        <v>15886</v>
      </c>
      <c r="J651" s="83"/>
      <c r="K651" s="442"/>
      <c r="L651" s="665"/>
      <c r="M651" s="454" t="s">
        <v>15887</v>
      </c>
      <c r="N651" s="26"/>
      <c r="O651" s="86"/>
      <c r="P651" s="86"/>
      <c r="Q651" s="86" t="s">
        <v>17597</v>
      </c>
      <c r="R651" s="86"/>
      <c r="S651" s="442"/>
      <c r="T651" s="475"/>
      <c r="U651" s="475"/>
      <c r="V651" s="475"/>
      <c r="W651" s="475"/>
      <c r="X651" s="475"/>
      <c r="Y651" s="475"/>
      <c r="Z651" s="475"/>
    </row>
    <row r="652" spans="1:26" ht="16.5" customHeight="1">
      <c r="A652" s="665"/>
      <c r="B652" s="665"/>
      <c r="C652" s="695"/>
      <c r="D652" s="665"/>
      <c r="E652" s="814"/>
      <c r="F652" s="665"/>
      <c r="G652" s="26">
        <v>4</v>
      </c>
      <c r="H652" s="444" t="s">
        <v>15888</v>
      </c>
      <c r="I652" s="445" t="s">
        <v>15558</v>
      </c>
      <c r="J652" s="83"/>
      <c r="K652" s="442"/>
      <c r="L652" s="665"/>
      <c r="M652" s="178" t="s">
        <v>15889</v>
      </c>
      <c r="N652" s="26"/>
      <c r="O652" s="86"/>
      <c r="P652" s="86"/>
      <c r="Q652" s="86" t="s">
        <v>17597</v>
      </c>
      <c r="R652" s="86"/>
      <c r="S652" s="442"/>
      <c r="T652" s="475"/>
      <c r="U652" s="475"/>
      <c r="V652" s="475"/>
      <c r="W652" s="475"/>
      <c r="X652" s="475"/>
      <c r="Y652" s="475"/>
      <c r="Z652" s="475"/>
    </row>
    <row r="653" spans="1:26" ht="16.5" customHeight="1">
      <c r="A653" s="665"/>
      <c r="B653" s="665"/>
      <c r="C653" s="695"/>
      <c r="D653" s="665"/>
      <c r="E653" s="814"/>
      <c r="F653" s="665"/>
      <c r="G653" s="26">
        <v>5</v>
      </c>
      <c r="H653" s="444" t="s">
        <v>15562</v>
      </c>
      <c r="I653" s="2"/>
      <c r="J653" s="83"/>
      <c r="K653" s="442"/>
      <c r="L653" s="665"/>
      <c r="M653" s="403"/>
      <c r="N653" s="26"/>
      <c r="O653" s="86"/>
      <c r="P653" s="86"/>
      <c r="Q653" s="86" t="s">
        <v>17597</v>
      </c>
      <c r="R653" s="86"/>
      <c r="S653" s="442"/>
      <c r="T653" s="475"/>
      <c r="U653" s="475"/>
      <c r="V653" s="475"/>
      <c r="W653" s="475"/>
      <c r="X653" s="475"/>
      <c r="Y653" s="475"/>
      <c r="Z653" s="475"/>
    </row>
    <row r="654" spans="1:26" ht="16.5" customHeight="1">
      <c r="A654" s="665"/>
      <c r="B654" s="665"/>
      <c r="C654" s="695"/>
      <c r="D654" s="665"/>
      <c r="E654" s="814"/>
      <c r="F654" s="665"/>
      <c r="G654" s="26">
        <v>6</v>
      </c>
      <c r="H654" s="449"/>
      <c r="I654" s="333" t="s">
        <v>15891</v>
      </c>
      <c r="J654" s="83"/>
      <c r="K654" s="442"/>
      <c r="L654" s="665"/>
      <c r="M654" s="403"/>
      <c r="N654" s="26"/>
      <c r="O654" s="86"/>
      <c r="P654" s="86"/>
      <c r="Q654" s="86" t="s">
        <v>17597</v>
      </c>
      <c r="R654" s="86"/>
      <c r="S654" s="442"/>
      <c r="T654" s="475"/>
      <c r="U654" s="475"/>
      <c r="V654" s="475"/>
      <c r="W654" s="475"/>
      <c r="X654" s="475"/>
      <c r="Y654" s="475"/>
      <c r="Z654" s="475"/>
    </row>
    <row r="655" spans="1:26" ht="16.5" customHeight="1">
      <c r="A655" s="666"/>
      <c r="B655" s="666"/>
      <c r="C655" s="682"/>
      <c r="D655" s="666"/>
      <c r="E655" s="815"/>
      <c r="F655" s="666"/>
      <c r="G655" s="26">
        <v>7</v>
      </c>
      <c r="H655" s="449" t="s">
        <v>17608</v>
      </c>
      <c r="I655" s="333" t="s">
        <v>17609</v>
      </c>
      <c r="J655" s="83"/>
      <c r="K655" s="442"/>
      <c r="L655" s="666"/>
      <c r="M655" s="403"/>
      <c r="N655" s="26"/>
      <c r="O655" s="86"/>
      <c r="P655" s="86"/>
      <c r="Q655" s="86" t="s">
        <v>17597</v>
      </c>
      <c r="R655" s="86"/>
      <c r="S655" s="442"/>
      <c r="T655" s="475"/>
      <c r="U655" s="475"/>
      <c r="V655" s="475"/>
      <c r="W655" s="475"/>
      <c r="X655" s="475"/>
      <c r="Y655" s="475"/>
      <c r="Z655" s="475"/>
    </row>
    <row r="656" spans="1:26" ht="16.5" customHeight="1">
      <c r="A656" s="735" t="s">
        <v>17612</v>
      </c>
      <c r="B656" s="735" t="s">
        <v>17613</v>
      </c>
      <c r="C656" s="757" t="s">
        <v>17615</v>
      </c>
      <c r="D656" s="736" t="s">
        <v>17545</v>
      </c>
      <c r="E656" s="813" t="s">
        <v>17617</v>
      </c>
      <c r="F656" s="740" t="s">
        <v>15548</v>
      </c>
      <c r="G656" s="26">
        <v>1</v>
      </c>
      <c r="H656" s="441" t="s">
        <v>16548</v>
      </c>
      <c r="I656" s="26"/>
      <c r="J656" s="83"/>
      <c r="K656" s="442"/>
      <c r="L656" s="734"/>
      <c r="M656" s="403"/>
      <c r="N656" s="26"/>
      <c r="O656" s="86"/>
      <c r="P656" s="86"/>
      <c r="Q656" s="86" t="s">
        <v>17612</v>
      </c>
      <c r="R656" s="86"/>
      <c r="S656" s="442"/>
      <c r="T656" s="475"/>
      <c r="U656" s="475"/>
      <c r="V656" s="475"/>
      <c r="W656" s="475"/>
      <c r="X656" s="475"/>
      <c r="Y656" s="475"/>
      <c r="Z656" s="475"/>
    </row>
    <row r="657" spans="1:26" ht="16.5" customHeight="1">
      <c r="A657" s="665"/>
      <c r="B657" s="665"/>
      <c r="C657" s="695"/>
      <c r="D657" s="665"/>
      <c r="E657" s="814"/>
      <c r="F657" s="665"/>
      <c r="G657" s="26">
        <v>2</v>
      </c>
      <c r="H657" s="444" t="s">
        <v>17624</v>
      </c>
      <c r="I657" s="2" t="s">
        <v>17625</v>
      </c>
      <c r="J657" s="83"/>
      <c r="K657" s="442"/>
      <c r="L657" s="665"/>
      <c r="M657" s="178" t="s">
        <v>15556</v>
      </c>
      <c r="N657" s="26"/>
      <c r="O657" s="86"/>
      <c r="P657" s="86"/>
      <c r="Q657" s="86" t="s">
        <v>17612</v>
      </c>
      <c r="R657" s="86"/>
      <c r="S657" s="442"/>
      <c r="T657" s="475"/>
      <c r="U657" s="475"/>
      <c r="V657" s="475"/>
      <c r="W657" s="475"/>
      <c r="X657" s="475"/>
      <c r="Y657" s="475"/>
      <c r="Z657" s="475"/>
    </row>
    <row r="658" spans="1:26" ht="16.5" customHeight="1">
      <c r="A658" s="665"/>
      <c r="B658" s="665"/>
      <c r="C658" s="695"/>
      <c r="D658" s="665"/>
      <c r="E658" s="814"/>
      <c r="F658" s="665"/>
      <c r="G658" s="26">
        <v>3</v>
      </c>
      <c r="H658" s="444" t="s">
        <v>17267</v>
      </c>
      <c r="I658" s="445" t="s">
        <v>15886</v>
      </c>
      <c r="J658" s="83"/>
      <c r="K658" s="442"/>
      <c r="L658" s="665"/>
      <c r="M658" s="454" t="s">
        <v>15887</v>
      </c>
      <c r="N658" s="26"/>
      <c r="O658" s="86"/>
      <c r="P658" s="86"/>
      <c r="Q658" s="86" t="s">
        <v>17612</v>
      </c>
      <c r="R658" s="86"/>
      <c r="S658" s="442"/>
      <c r="T658" s="475"/>
      <c r="U658" s="475"/>
      <c r="V658" s="475"/>
      <c r="W658" s="475"/>
      <c r="X658" s="475"/>
      <c r="Y658" s="475"/>
      <c r="Z658" s="475"/>
    </row>
    <row r="659" spans="1:26" ht="16.5" customHeight="1">
      <c r="A659" s="665"/>
      <c r="B659" s="665"/>
      <c r="C659" s="695"/>
      <c r="D659" s="665"/>
      <c r="E659" s="814"/>
      <c r="F659" s="665"/>
      <c r="G659" s="26">
        <v>4</v>
      </c>
      <c r="H659" s="444" t="s">
        <v>15888</v>
      </c>
      <c r="I659" s="445" t="s">
        <v>15558</v>
      </c>
      <c r="J659" s="83"/>
      <c r="K659" s="442"/>
      <c r="L659" s="665"/>
      <c r="M659" s="178" t="s">
        <v>15889</v>
      </c>
      <c r="N659" s="26"/>
      <c r="O659" s="86"/>
      <c r="P659" s="86"/>
      <c r="Q659" s="86" t="s">
        <v>17612</v>
      </c>
      <c r="R659" s="86"/>
      <c r="S659" s="442"/>
      <c r="T659" s="475"/>
      <c r="U659" s="475"/>
      <c r="V659" s="475"/>
      <c r="W659" s="475"/>
      <c r="X659" s="475"/>
      <c r="Y659" s="475"/>
      <c r="Z659" s="475"/>
    </row>
    <row r="660" spans="1:26" ht="16.5" customHeight="1">
      <c r="A660" s="665"/>
      <c r="B660" s="665"/>
      <c r="C660" s="695"/>
      <c r="D660" s="665"/>
      <c r="E660" s="814"/>
      <c r="F660" s="665"/>
      <c r="G660" s="26">
        <v>5</v>
      </c>
      <c r="H660" s="444" t="s">
        <v>15562</v>
      </c>
      <c r="I660" s="2"/>
      <c r="J660" s="83"/>
      <c r="K660" s="442"/>
      <c r="L660" s="665"/>
      <c r="M660" s="403"/>
      <c r="N660" s="26"/>
      <c r="O660" s="86"/>
      <c r="P660" s="86"/>
      <c r="Q660" s="86" t="s">
        <v>17612</v>
      </c>
      <c r="R660" s="86"/>
      <c r="S660" s="442"/>
      <c r="T660" s="475"/>
      <c r="U660" s="475"/>
      <c r="V660" s="475"/>
      <c r="W660" s="475"/>
      <c r="X660" s="475"/>
      <c r="Y660" s="475"/>
      <c r="Z660" s="475"/>
    </row>
    <row r="661" spans="1:26" ht="16.5" customHeight="1">
      <c r="A661" s="665"/>
      <c r="B661" s="665"/>
      <c r="C661" s="695"/>
      <c r="D661" s="665"/>
      <c r="E661" s="814"/>
      <c r="F661" s="665"/>
      <c r="G661" s="26">
        <v>6</v>
      </c>
      <c r="H661" s="444" t="s">
        <v>15771</v>
      </c>
      <c r="I661" s="2" t="s">
        <v>16396</v>
      </c>
      <c r="J661" s="83"/>
      <c r="K661" s="442"/>
      <c r="L661" s="665"/>
      <c r="M661" s="403"/>
      <c r="N661" s="26"/>
      <c r="O661" s="86"/>
      <c r="P661" s="86"/>
      <c r="Q661" s="86" t="s">
        <v>17612</v>
      </c>
      <c r="R661" s="86"/>
      <c r="S661" s="442"/>
      <c r="T661" s="475"/>
      <c r="U661" s="475"/>
      <c r="V661" s="475"/>
      <c r="W661" s="475"/>
      <c r="X661" s="475"/>
      <c r="Y661" s="475"/>
      <c r="Z661" s="475"/>
    </row>
    <row r="662" spans="1:26" ht="16.5" customHeight="1">
      <c r="A662" s="665"/>
      <c r="B662" s="665"/>
      <c r="C662" s="695"/>
      <c r="D662" s="665"/>
      <c r="E662" s="814"/>
      <c r="F662" s="665"/>
      <c r="G662" s="26">
        <v>7</v>
      </c>
      <c r="H662" s="444" t="s">
        <v>17632</v>
      </c>
      <c r="I662" s="2" t="s">
        <v>17633</v>
      </c>
      <c r="J662" s="83"/>
      <c r="K662" s="442"/>
      <c r="L662" s="665"/>
      <c r="M662" s="403"/>
      <c r="N662" s="26"/>
      <c r="O662" s="86"/>
      <c r="P662" s="86"/>
      <c r="Q662" s="86" t="s">
        <v>17612</v>
      </c>
      <c r="R662" s="86"/>
      <c r="S662" s="442"/>
      <c r="T662" s="475"/>
      <c r="U662" s="475"/>
      <c r="V662" s="475"/>
      <c r="W662" s="475"/>
      <c r="X662" s="475"/>
      <c r="Y662" s="475"/>
      <c r="Z662" s="475"/>
    </row>
    <row r="663" spans="1:26" ht="16.5" customHeight="1">
      <c r="A663" s="666"/>
      <c r="B663" s="666"/>
      <c r="C663" s="682"/>
      <c r="D663" s="666"/>
      <c r="E663" s="815"/>
      <c r="F663" s="666"/>
      <c r="G663" s="26">
        <v>8</v>
      </c>
      <c r="H663" s="449" t="s">
        <v>17635</v>
      </c>
      <c r="I663" s="445" t="s">
        <v>17636</v>
      </c>
      <c r="J663" s="83"/>
      <c r="K663" s="442"/>
      <c r="L663" s="666"/>
      <c r="M663" s="403"/>
      <c r="N663" s="26"/>
      <c r="O663" s="86"/>
      <c r="P663" s="86"/>
      <c r="Q663" s="86" t="s">
        <v>17612</v>
      </c>
      <c r="R663" s="86"/>
      <c r="S663" s="442"/>
      <c r="T663" s="475"/>
      <c r="U663" s="475"/>
      <c r="V663" s="475"/>
      <c r="W663" s="475"/>
      <c r="X663" s="475"/>
      <c r="Y663" s="475"/>
      <c r="Z663" s="475"/>
    </row>
    <row r="664" spans="1:26" ht="16.5" customHeight="1">
      <c r="A664" s="735" t="s">
        <v>17637</v>
      </c>
      <c r="B664" s="735" t="s">
        <v>17638</v>
      </c>
      <c r="C664" s="757" t="s">
        <v>17640</v>
      </c>
      <c r="D664" s="736" t="s">
        <v>17641</v>
      </c>
      <c r="E664" s="819" t="s">
        <v>17642</v>
      </c>
      <c r="F664" s="740" t="s">
        <v>15548</v>
      </c>
      <c r="G664" s="26">
        <v>1</v>
      </c>
      <c r="H664" s="441" t="s">
        <v>16548</v>
      </c>
      <c r="I664" s="26"/>
      <c r="J664" s="83"/>
      <c r="K664" s="442"/>
      <c r="L664" s="734"/>
      <c r="M664" s="403"/>
      <c r="N664" s="26"/>
      <c r="O664" s="86"/>
      <c r="P664" s="86"/>
      <c r="Q664" s="86" t="s">
        <v>17637</v>
      </c>
      <c r="R664" s="86"/>
      <c r="S664" s="442"/>
      <c r="T664" s="475"/>
      <c r="U664" s="475"/>
      <c r="V664" s="475"/>
      <c r="W664" s="475"/>
      <c r="X664" s="475"/>
      <c r="Y664" s="475"/>
      <c r="Z664" s="475"/>
    </row>
    <row r="665" spans="1:26" ht="16.5" customHeight="1">
      <c r="A665" s="665"/>
      <c r="B665" s="665"/>
      <c r="C665" s="695"/>
      <c r="D665" s="665"/>
      <c r="E665" s="814"/>
      <c r="F665" s="665"/>
      <c r="G665" s="26">
        <v>2</v>
      </c>
      <c r="H665" s="449" t="s">
        <v>15984</v>
      </c>
      <c r="I665" s="333" t="s">
        <v>15985</v>
      </c>
      <c r="J665" s="83"/>
      <c r="K665" s="442"/>
      <c r="L665" s="665"/>
      <c r="M665" s="178" t="s">
        <v>15556</v>
      </c>
      <c r="N665" s="26"/>
      <c r="O665" s="86"/>
      <c r="P665" s="86"/>
      <c r="Q665" s="86" t="s">
        <v>17637</v>
      </c>
      <c r="R665" s="86"/>
      <c r="S665" s="442"/>
      <c r="T665" s="475"/>
      <c r="U665" s="475"/>
      <c r="V665" s="475"/>
      <c r="W665" s="475"/>
      <c r="X665" s="475"/>
      <c r="Y665" s="475"/>
      <c r="Z665" s="475"/>
    </row>
    <row r="666" spans="1:26" ht="16.5" customHeight="1">
      <c r="A666" s="665"/>
      <c r="B666" s="665"/>
      <c r="C666" s="695"/>
      <c r="D666" s="665"/>
      <c r="E666" s="814"/>
      <c r="F666" s="665"/>
      <c r="G666" s="336">
        <v>3</v>
      </c>
      <c r="H666" s="444" t="s">
        <v>17553</v>
      </c>
      <c r="I666" s="2" t="s">
        <v>15882</v>
      </c>
      <c r="J666" s="83"/>
      <c r="K666" s="442"/>
      <c r="L666" s="665"/>
      <c r="M666" s="403"/>
      <c r="N666" s="26"/>
      <c r="O666" s="86"/>
      <c r="P666" s="86"/>
      <c r="Q666" s="86" t="s">
        <v>17637</v>
      </c>
      <c r="R666" s="86"/>
      <c r="S666" s="442"/>
      <c r="T666" s="475"/>
      <c r="U666" s="475"/>
      <c r="V666" s="475"/>
      <c r="W666" s="475"/>
      <c r="X666" s="475"/>
      <c r="Y666" s="475"/>
      <c r="Z666" s="475"/>
    </row>
    <row r="667" spans="1:26" ht="16.5" customHeight="1">
      <c r="A667" s="665"/>
      <c r="B667" s="665"/>
      <c r="C667" s="695"/>
      <c r="D667" s="665"/>
      <c r="E667" s="814"/>
      <c r="F667" s="665"/>
      <c r="G667" s="336">
        <v>4</v>
      </c>
      <c r="H667" s="444" t="s">
        <v>17267</v>
      </c>
      <c r="I667" s="445" t="s">
        <v>15886</v>
      </c>
      <c r="J667" s="83"/>
      <c r="K667" s="442"/>
      <c r="L667" s="665"/>
      <c r="M667" s="454" t="s">
        <v>15887</v>
      </c>
      <c r="N667" s="26"/>
      <c r="O667" s="86"/>
      <c r="P667" s="86"/>
      <c r="Q667" s="86" t="s">
        <v>17637</v>
      </c>
      <c r="R667" s="86"/>
      <c r="S667" s="442"/>
      <c r="T667" s="475"/>
      <c r="U667" s="475"/>
      <c r="V667" s="475"/>
      <c r="W667" s="475"/>
      <c r="X667" s="475"/>
      <c r="Y667" s="475"/>
      <c r="Z667" s="475"/>
    </row>
    <row r="668" spans="1:26" ht="16.5" customHeight="1">
      <c r="A668" s="665"/>
      <c r="B668" s="665"/>
      <c r="C668" s="695"/>
      <c r="D668" s="665"/>
      <c r="E668" s="814"/>
      <c r="F668" s="665"/>
      <c r="G668" s="336">
        <v>5</v>
      </c>
      <c r="H668" s="449" t="s">
        <v>17650</v>
      </c>
      <c r="I668" s="333" t="s">
        <v>17651</v>
      </c>
      <c r="J668" s="83"/>
      <c r="K668" s="442"/>
      <c r="L668" s="665"/>
      <c r="M668" s="403"/>
      <c r="N668" s="26"/>
      <c r="O668" s="86"/>
      <c r="P668" s="86"/>
      <c r="Q668" s="86" t="s">
        <v>17637</v>
      </c>
      <c r="R668" s="86"/>
      <c r="S668" s="442"/>
      <c r="T668" s="475"/>
      <c r="U668" s="475"/>
      <c r="V668" s="475"/>
      <c r="W668" s="475"/>
      <c r="X668" s="475"/>
      <c r="Y668" s="475"/>
      <c r="Z668" s="475"/>
    </row>
    <row r="669" spans="1:26" ht="16.5" customHeight="1">
      <c r="A669" s="665"/>
      <c r="B669" s="665"/>
      <c r="C669" s="695"/>
      <c r="D669" s="665"/>
      <c r="E669" s="814"/>
      <c r="F669" s="665"/>
      <c r="G669" s="336">
        <v>6</v>
      </c>
      <c r="H669" s="444" t="s">
        <v>17655</v>
      </c>
      <c r="I669" s="445" t="s">
        <v>17656</v>
      </c>
      <c r="J669" s="83"/>
      <c r="K669" s="442"/>
      <c r="L669" s="665"/>
      <c r="M669" s="403"/>
      <c r="N669" s="26"/>
      <c r="O669" s="86"/>
      <c r="P669" s="86"/>
      <c r="Q669" s="86" t="s">
        <v>17637</v>
      </c>
      <c r="R669" s="86"/>
      <c r="S669" s="442"/>
      <c r="T669" s="475"/>
      <c r="U669" s="475"/>
      <c r="V669" s="475"/>
      <c r="W669" s="475"/>
      <c r="X669" s="475"/>
      <c r="Y669" s="475"/>
      <c r="Z669" s="475"/>
    </row>
    <row r="670" spans="1:26" ht="16.5" customHeight="1">
      <c r="A670" s="666"/>
      <c r="B670" s="666"/>
      <c r="C670" s="682"/>
      <c r="D670" s="666"/>
      <c r="E670" s="815"/>
      <c r="F670" s="666"/>
      <c r="G670" s="26">
        <v>7</v>
      </c>
      <c r="H670" s="444"/>
      <c r="I670" s="2" t="s">
        <v>17657</v>
      </c>
      <c r="J670" s="83"/>
      <c r="K670" s="442"/>
      <c r="L670" s="666"/>
      <c r="M670" s="403"/>
      <c r="N670" s="26"/>
      <c r="O670" s="86"/>
      <c r="P670" s="86"/>
      <c r="Q670" s="86" t="s">
        <v>17637</v>
      </c>
      <c r="R670" s="86"/>
      <c r="S670" s="442"/>
      <c r="T670" s="475"/>
      <c r="U670" s="475"/>
      <c r="V670" s="475"/>
      <c r="W670" s="475"/>
      <c r="X670" s="475"/>
      <c r="Y670" s="475"/>
      <c r="Z670" s="475"/>
    </row>
    <row r="671" spans="1:26" ht="16.5" customHeight="1">
      <c r="A671" s="735" t="s">
        <v>17659</v>
      </c>
      <c r="B671" s="735" t="s">
        <v>17660</v>
      </c>
      <c r="C671" s="757" t="s">
        <v>17662</v>
      </c>
      <c r="D671" s="736" t="s">
        <v>17641</v>
      </c>
      <c r="E671" s="813" t="s">
        <v>17663</v>
      </c>
      <c r="F671" s="740" t="s">
        <v>15548</v>
      </c>
      <c r="G671" s="26">
        <v>1</v>
      </c>
      <c r="H671" s="441" t="s">
        <v>16548</v>
      </c>
      <c r="I671" s="26"/>
      <c r="J671" s="83"/>
      <c r="K671" s="442"/>
      <c r="L671" s="734"/>
      <c r="M671" s="403"/>
      <c r="N671" s="26"/>
      <c r="O671" s="86"/>
      <c r="P671" s="86"/>
      <c r="Q671" s="86" t="s">
        <v>17659</v>
      </c>
      <c r="R671" s="86"/>
      <c r="S671" s="442"/>
      <c r="T671" s="475"/>
      <c r="U671" s="475"/>
      <c r="V671" s="475"/>
      <c r="W671" s="475"/>
      <c r="X671" s="475"/>
      <c r="Y671" s="475"/>
      <c r="Z671" s="475"/>
    </row>
    <row r="672" spans="1:26" ht="16.5" customHeight="1">
      <c r="A672" s="665"/>
      <c r="B672" s="665"/>
      <c r="C672" s="695"/>
      <c r="D672" s="665"/>
      <c r="E672" s="814"/>
      <c r="F672" s="665"/>
      <c r="G672" s="26">
        <v>2</v>
      </c>
      <c r="H672" s="449" t="s">
        <v>17553</v>
      </c>
      <c r="I672" s="2" t="s">
        <v>15882</v>
      </c>
      <c r="J672" s="83"/>
      <c r="K672" s="442"/>
      <c r="L672" s="665"/>
      <c r="M672" s="178" t="s">
        <v>15556</v>
      </c>
      <c r="N672" s="26"/>
      <c r="O672" s="86"/>
      <c r="P672" s="86"/>
      <c r="Q672" s="86" t="s">
        <v>17659</v>
      </c>
      <c r="R672" s="86"/>
      <c r="S672" s="442"/>
      <c r="T672" s="475"/>
      <c r="U672" s="475"/>
      <c r="V672" s="475"/>
      <c r="W672" s="475"/>
      <c r="X672" s="475"/>
      <c r="Y672" s="475"/>
      <c r="Z672" s="475"/>
    </row>
    <row r="673" spans="1:26" ht="16.5" customHeight="1">
      <c r="A673" s="665"/>
      <c r="B673" s="665"/>
      <c r="C673" s="695"/>
      <c r="D673" s="665"/>
      <c r="E673" s="814"/>
      <c r="F673" s="665"/>
      <c r="G673" s="26">
        <v>3</v>
      </c>
      <c r="H673" s="444" t="s">
        <v>17267</v>
      </c>
      <c r="I673" s="445" t="s">
        <v>15886</v>
      </c>
      <c r="J673" s="83"/>
      <c r="K673" s="442"/>
      <c r="L673" s="665"/>
      <c r="M673" s="454" t="s">
        <v>15887</v>
      </c>
      <c r="N673" s="26"/>
      <c r="O673" s="86"/>
      <c r="P673" s="86"/>
      <c r="Q673" s="86" t="s">
        <v>17659</v>
      </c>
      <c r="R673" s="86"/>
      <c r="S673" s="442"/>
      <c r="T673" s="475"/>
      <c r="U673" s="475"/>
      <c r="V673" s="475"/>
      <c r="W673" s="475"/>
      <c r="X673" s="475"/>
      <c r="Y673" s="475"/>
      <c r="Z673" s="475"/>
    </row>
    <row r="674" spans="1:26" ht="16.5" customHeight="1">
      <c r="A674" s="665"/>
      <c r="B674" s="665"/>
      <c r="C674" s="695"/>
      <c r="D674" s="665"/>
      <c r="E674" s="814"/>
      <c r="F674" s="665"/>
      <c r="G674" s="26">
        <v>4</v>
      </c>
      <c r="H674" s="449" t="s">
        <v>17672</v>
      </c>
      <c r="I674" s="333" t="s">
        <v>17673</v>
      </c>
      <c r="J674" s="83"/>
      <c r="K674" s="442"/>
      <c r="L674" s="665"/>
      <c r="M674" s="403"/>
      <c r="N674" s="26"/>
      <c r="O674" s="86"/>
      <c r="P674" s="86"/>
      <c r="Q674" s="86" t="s">
        <v>17659</v>
      </c>
      <c r="R674" s="86"/>
      <c r="S674" s="442"/>
      <c r="T674" s="475"/>
      <c r="U674" s="475"/>
      <c r="V674" s="475"/>
      <c r="W674" s="475"/>
      <c r="X674" s="475"/>
      <c r="Y674" s="475"/>
      <c r="Z674" s="475"/>
    </row>
    <row r="675" spans="1:26" ht="16.5" customHeight="1">
      <c r="A675" s="665"/>
      <c r="B675" s="665"/>
      <c r="C675" s="695"/>
      <c r="D675" s="665"/>
      <c r="E675" s="814"/>
      <c r="F675" s="665"/>
      <c r="G675" s="26">
        <v>5</v>
      </c>
      <c r="H675" s="444" t="s">
        <v>17678</v>
      </c>
      <c r="I675" s="445" t="s">
        <v>17656</v>
      </c>
      <c r="J675" s="83"/>
      <c r="K675" s="442"/>
      <c r="L675" s="665"/>
      <c r="M675" s="403"/>
      <c r="N675" s="26"/>
      <c r="O675" s="86"/>
      <c r="P675" s="86"/>
      <c r="Q675" s="86" t="s">
        <v>17659</v>
      </c>
      <c r="R675" s="86"/>
      <c r="S675" s="442"/>
      <c r="T675" s="475"/>
      <c r="U675" s="475"/>
      <c r="V675" s="475"/>
      <c r="W675" s="475"/>
      <c r="X675" s="475"/>
      <c r="Y675" s="475"/>
      <c r="Z675" s="475"/>
    </row>
    <row r="676" spans="1:26" ht="16.5" customHeight="1">
      <c r="A676" s="666"/>
      <c r="B676" s="666"/>
      <c r="C676" s="682"/>
      <c r="D676" s="666"/>
      <c r="E676" s="815"/>
      <c r="F676" s="666"/>
      <c r="G676" s="26">
        <v>6</v>
      </c>
      <c r="H676" s="444"/>
      <c r="I676" s="2" t="s">
        <v>15891</v>
      </c>
      <c r="J676" s="83"/>
      <c r="K676" s="442"/>
      <c r="L676" s="666"/>
      <c r="M676" s="403"/>
      <c r="N676" s="26"/>
      <c r="O676" s="86"/>
      <c r="P676" s="86"/>
      <c r="Q676" s="86" t="s">
        <v>17659</v>
      </c>
      <c r="R676" s="86"/>
      <c r="S676" s="442"/>
      <c r="T676" s="475"/>
      <c r="U676" s="475"/>
      <c r="V676" s="475"/>
      <c r="W676" s="475"/>
      <c r="X676" s="475"/>
      <c r="Y676" s="475"/>
      <c r="Z676" s="475"/>
    </row>
    <row r="677" spans="1:26" ht="16.5" customHeight="1">
      <c r="A677" s="735" t="s">
        <v>17685</v>
      </c>
      <c r="B677" s="735" t="s">
        <v>17686</v>
      </c>
      <c r="C677" s="757" t="s">
        <v>17688</v>
      </c>
      <c r="D677" s="736" t="s">
        <v>17641</v>
      </c>
      <c r="E677" s="819" t="s">
        <v>17690</v>
      </c>
      <c r="F677" s="740" t="s">
        <v>15548</v>
      </c>
      <c r="G677" s="26">
        <v>1</v>
      </c>
      <c r="H677" s="441" t="s">
        <v>16548</v>
      </c>
      <c r="I677" s="26"/>
      <c r="J677" s="83"/>
      <c r="K677" s="442"/>
      <c r="L677" s="734"/>
      <c r="M677" s="403"/>
      <c r="N677" s="26"/>
      <c r="O677" s="86"/>
      <c r="P677" s="86"/>
      <c r="Q677" s="86" t="s">
        <v>17685</v>
      </c>
      <c r="R677" s="86"/>
      <c r="S677" s="442"/>
      <c r="T677" s="475"/>
      <c r="U677" s="475"/>
      <c r="V677" s="475"/>
      <c r="W677" s="475"/>
      <c r="X677" s="475"/>
      <c r="Y677" s="475"/>
      <c r="Z677" s="475"/>
    </row>
    <row r="678" spans="1:26" ht="16.5" customHeight="1">
      <c r="A678" s="665"/>
      <c r="B678" s="665"/>
      <c r="C678" s="695"/>
      <c r="D678" s="665"/>
      <c r="E678" s="814"/>
      <c r="F678" s="665"/>
      <c r="G678" s="26">
        <v>2</v>
      </c>
      <c r="H678" s="449" t="s">
        <v>17553</v>
      </c>
      <c r="I678" s="2" t="s">
        <v>15882</v>
      </c>
      <c r="J678" s="83"/>
      <c r="K678" s="442"/>
      <c r="L678" s="665"/>
      <c r="M678" s="178" t="s">
        <v>15556</v>
      </c>
      <c r="N678" s="26"/>
      <c r="O678" s="86"/>
      <c r="P678" s="86"/>
      <c r="Q678" s="86" t="s">
        <v>17685</v>
      </c>
      <c r="R678" s="86"/>
      <c r="S678" s="442"/>
      <c r="T678" s="475"/>
      <c r="U678" s="475"/>
      <c r="V678" s="475"/>
      <c r="W678" s="475"/>
      <c r="X678" s="475"/>
      <c r="Y678" s="475"/>
      <c r="Z678" s="475"/>
    </row>
    <row r="679" spans="1:26" ht="16.5" customHeight="1">
      <c r="A679" s="665"/>
      <c r="B679" s="665"/>
      <c r="C679" s="695"/>
      <c r="D679" s="665"/>
      <c r="E679" s="814"/>
      <c r="F679" s="665"/>
      <c r="G679" s="26">
        <v>3</v>
      </c>
      <c r="H679" s="444" t="s">
        <v>17267</v>
      </c>
      <c r="I679" s="445" t="s">
        <v>15886</v>
      </c>
      <c r="J679" s="83"/>
      <c r="K679" s="442"/>
      <c r="L679" s="665"/>
      <c r="M679" s="454" t="s">
        <v>15887</v>
      </c>
      <c r="N679" s="26"/>
      <c r="O679" s="86"/>
      <c r="P679" s="86"/>
      <c r="Q679" s="86" t="s">
        <v>17685</v>
      </c>
      <c r="R679" s="86"/>
      <c r="S679" s="442"/>
      <c r="T679" s="475"/>
      <c r="U679" s="475"/>
      <c r="V679" s="475"/>
      <c r="W679" s="475"/>
      <c r="X679" s="475"/>
      <c r="Y679" s="475"/>
      <c r="Z679" s="475"/>
    </row>
    <row r="680" spans="1:26" ht="16.5" customHeight="1">
      <c r="A680" s="665"/>
      <c r="B680" s="665"/>
      <c r="C680" s="695"/>
      <c r="D680" s="665"/>
      <c r="E680" s="814"/>
      <c r="F680" s="665"/>
      <c r="G680" s="26">
        <v>4</v>
      </c>
      <c r="H680" s="449" t="s">
        <v>17695</v>
      </c>
      <c r="I680" s="333" t="s">
        <v>17651</v>
      </c>
      <c r="J680" s="83"/>
      <c r="K680" s="442"/>
      <c r="L680" s="665"/>
      <c r="M680" s="403"/>
      <c r="N680" s="26"/>
      <c r="O680" s="86"/>
      <c r="P680" s="86"/>
      <c r="Q680" s="86" t="s">
        <v>17685</v>
      </c>
      <c r="R680" s="86"/>
      <c r="S680" s="442"/>
      <c r="T680" s="475"/>
      <c r="U680" s="475"/>
      <c r="V680" s="475"/>
      <c r="W680" s="475"/>
      <c r="X680" s="475"/>
      <c r="Y680" s="475"/>
      <c r="Z680" s="475"/>
    </row>
    <row r="681" spans="1:26" ht="16.5" customHeight="1">
      <c r="A681" s="665"/>
      <c r="B681" s="665"/>
      <c r="C681" s="695"/>
      <c r="D681" s="665"/>
      <c r="E681" s="814"/>
      <c r="F681" s="665"/>
      <c r="G681" s="26">
        <v>5</v>
      </c>
      <c r="H681" s="444" t="s">
        <v>17655</v>
      </c>
      <c r="I681" s="445" t="s">
        <v>17656</v>
      </c>
      <c r="J681" s="83"/>
      <c r="K681" s="442"/>
      <c r="L681" s="665"/>
      <c r="M681" s="403"/>
      <c r="N681" s="26"/>
      <c r="O681" s="86"/>
      <c r="P681" s="86"/>
      <c r="Q681" s="86" t="s">
        <v>17685</v>
      </c>
      <c r="R681" s="86"/>
      <c r="S681" s="442"/>
      <c r="T681" s="475"/>
      <c r="U681" s="475"/>
      <c r="V681" s="475"/>
      <c r="W681" s="475"/>
      <c r="X681" s="475"/>
      <c r="Y681" s="475"/>
      <c r="Z681" s="475"/>
    </row>
    <row r="682" spans="1:26" ht="16.5" customHeight="1">
      <c r="A682" s="666"/>
      <c r="B682" s="666"/>
      <c r="C682" s="682"/>
      <c r="D682" s="666"/>
      <c r="E682" s="815"/>
      <c r="F682" s="666"/>
      <c r="G682" s="26">
        <v>6</v>
      </c>
      <c r="H682" s="444"/>
      <c r="I682" s="2" t="s">
        <v>17657</v>
      </c>
      <c r="J682" s="83"/>
      <c r="K682" s="442"/>
      <c r="L682" s="666"/>
      <c r="M682" s="403"/>
      <c r="N682" s="26"/>
      <c r="O682" s="86"/>
      <c r="P682" s="86"/>
      <c r="Q682" s="86" t="s">
        <v>17685</v>
      </c>
      <c r="R682" s="86"/>
      <c r="S682" s="442"/>
      <c r="T682" s="475"/>
      <c r="U682" s="475"/>
      <c r="V682" s="475"/>
      <c r="W682" s="475"/>
      <c r="X682" s="475"/>
      <c r="Y682" s="475"/>
      <c r="Z682" s="475"/>
    </row>
    <row r="683" spans="1:26" ht="16.5" customHeight="1">
      <c r="A683" s="735" t="s">
        <v>17704</v>
      </c>
      <c r="B683" s="735" t="s">
        <v>17706</v>
      </c>
      <c r="C683" s="757" t="s">
        <v>17707</v>
      </c>
      <c r="D683" s="736" t="s">
        <v>17641</v>
      </c>
      <c r="E683" s="819" t="s">
        <v>17710</v>
      </c>
      <c r="F683" s="740" t="s">
        <v>15548</v>
      </c>
      <c r="G683" s="26">
        <v>1</v>
      </c>
      <c r="H683" s="441" t="s">
        <v>16548</v>
      </c>
      <c r="I683" s="26"/>
      <c r="J683" s="83"/>
      <c r="K683" s="442"/>
      <c r="L683" s="734"/>
      <c r="M683" s="403"/>
      <c r="N683" s="26"/>
      <c r="O683" s="86"/>
      <c r="P683" s="86"/>
      <c r="Q683" s="86" t="s">
        <v>17704</v>
      </c>
      <c r="R683" s="86"/>
      <c r="S683" s="442"/>
      <c r="T683" s="475"/>
      <c r="U683" s="475"/>
      <c r="V683" s="475"/>
      <c r="W683" s="475"/>
      <c r="X683" s="475"/>
      <c r="Y683" s="475"/>
      <c r="Z683" s="475"/>
    </row>
    <row r="684" spans="1:26" ht="16.5" customHeight="1">
      <c r="A684" s="665"/>
      <c r="B684" s="665"/>
      <c r="C684" s="695"/>
      <c r="D684" s="665"/>
      <c r="E684" s="814"/>
      <c r="F684" s="665"/>
      <c r="G684" s="26">
        <v>2</v>
      </c>
      <c r="H684" s="449" t="s">
        <v>17553</v>
      </c>
      <c r="I684" s="2" t="s">
        <v>15882</v>
      </c>
      <c r="J684" s="83"/>
      <c r="K684" s="442"/>
      <c r="L684" s="665"/>
      <c r="M684" s="178" t="s">
        <v>15556</v>
      </c>
      <c r="N684" s="26"/>
      <c r="O684" s="86"/>
      <c r="P684" s="86"/>
      <c r="Q684" s="86" t="s">
        <v>17704</v>
      </c>
      <c r="R684" s="86"/>
      <c r="S684" s="442"/>
      <c r="T684" s="475"/>
      <c r="U684" s="475"/>
      <c r="V684" s="475"/>
      <c r="W684" s="475"/>
      <c r="X684" s="475"/>
      <c r="Y684" s="475"/>
      <c r="Z684" s="475"/>
    </row>
    <row r="685" spans="1:26" ht="16.5" customHeight="1">
      <c r="A685" s="665"/>
      <c r="B685" s="665"/>
      <c r="C685" s="695"/>
      <c r="D685" s="665"/>
      <c r="E685" s="814"/>
      <c r="F685" s="665"/>
      <c r="G685" s="26">
        <v>3</v>
      </c>
      <c r="H685" s="444" t="s">
        <v>17267</v>
      </c>
      <c r="I685" s="445" t="s">
        <v>15886</v>
      </c>
      <c r="J685" s="83"/>
      <c r="K685" s="442"/>
      <c r="L685" s="665"/>
      <c r="M685" s="454" t="s">
        <v>15887</v>
      </c>
      <c r="N685" s="26"/>
      <c r="O685" s="86"/>
      <c r="P685" s="86"/>
      <c r="Q685" s="86" t="s">
        <v>17704</v>
      </c>
      <c r="R685" s="86"/>
      <c r="S685" s="442"/>
      <c r="T685" s="475"/>
      <c r="U685" s="475"/>
      <c r="V685" s="475"/>
      <c r="W685" s="475"/>
      <c r="X685" s="475"/>
      <c r="Y685" s="475"/>
      <c r="Z685" s="475"/>
    </row>
    <row r="686" spans="1:26" ht="16.5" customHeight="1">
      <c r="A686" s="665"/>
      <c r="B686" s="665"/>
      <c r="C686" s="695"/>
      <c r="D686" s="665"/>
      <c r="E686" s="814"/>
      <c r="F686" s="665"/>
      <c r="G686" s="26">
        <v>4</v>
      </c>
      <c r="H686" s="449" t="s">
        <v>17720</v>
      </c>
      <c r="I686" s="333" t="s">
        <v>17651</v>
      </c>
      <c r="J686" s="83"/>
      <c r="K686" s="442"/>
      <c r="L686" s="665"/>
      <c r="M686" s="403"/>
      <c r="N686" s="26"/>
      <c r="O686" s="86"/>
      <c r="P686" s="86"/>
      <c r="Q686" s="86" t="s">
        <v>17704</v>
      </c>
      <c r="R686" s="86"/>
      <c r="S686" s="442"/>
      <c r="T686" s="475"/>
      <c r="U686" s="475"/>
      <c r="V686" s="475"/>
      <c r="W686" s="475"/>
      <c r="X686" s="475"/>
      <c r="Y686" s="475"/>
      <c r="Z686" s="475"/>
    </row>
    <row r="687" spans="1:26" ht="16.5" customHeight="1">
      <c r="A687" s="665"/>
      <c r="B687" s="665"/>
      <c r="C687" s="695"/>
      <c r="D687" s="665"/>
      <c r="E687" s="814"/>
      <c r="F687" s="665"/>
      <c r="G687" s="26">
        <v>5</v>
      </c>
      <c r="H687" s="444" t="s">
        <v>17655</v>
      </c>
      <c r="I687" s="445" t="s">
        <v>17656</v>
      </c>
      <c r="J687" s="83"/>
      <c r="K687" s="442"/>
      <c r="L687" s="665"/>
      <c r="M687" s="403"/>
      <c r="N687" s="26"/>
      <c r="O687" s="86"/>
      <c r="P687" s="86"/>
      <c r="Q687" s="86" t="s">
        <v>17704</v>
      </c>
      <c r="R687" s="86"/>
      <c r="S687" s="442"/>
      <c r="T687" s="475"/>
      <c r="U687" s="475"/>
      <c r="V687" s="475"/>
      <c r="W687" s="475"/>
      <c r="X687" s="475"/>
      <c r="Y687" s="475"/>
      <c r="Z687" s="475"/>
    </row>
    <row r="688" spans="1:26" ht="16.5" customHeight="1">
      <c r="A688" s="666"/>
      <c r="B688" s="666"/>
      <c r="C688" s="682"/>
      <c r="D688" s="666"/>
      <c r="E688" s="815"/>
      <c r="F688" s="666"/>
      <c r="G688" s="26">
        <v>6</v>
      </c>
      <c r="H688" s="444"/>
      <c r="I688" s="2" t="s">
        <v>17657</v>
      </c>
      <c r="J688" s="83"/>
      <c r="K688" s="442"/>
      <c r="L688" s="666"/>
      <c r="M688" s="403"/>
      <c r="N688" s="26"/>
      <c r="O688" s="86"/>
      <c r="P688" s="86"/>
      <c r="Q688" s="86" t="s">
        <v>17704</v>
      </c>
      <c r="R688" s="86"/>
      <c r="S688" s="442"/>
      <c r="T688" s="475"/>
      <c r="U688" s="475"/>
      <c r="V688" s="475"/>
      <c r="W688" s="475"/>
      <c r="X688" s="475"/>
      <c r="Y688" s="475"/>
      <c r="Z688" s="475"/>
    </row>
    <row r="689" spans="1:26" ht="16.5" customHeight="1">
      <c r="A689" s="735" t="s">
        <v>17726</v>
      </c>
      <c r="B689" s="735" t="s">
        <v>17728</v>
      </c>
      <c r="C689" s="757" t="s">
        <v>17730</v>
      </c>
      <c r="D689" s="736" t="s">
        <v>17641</v>
      </c>
      <c r="E689" s="813" t="s">
        <v>17732</v>
      </c>
      <c r="F689" s="740" t="s">
        <v>15548</v>
      </c>
      <c r="G689" s="26">
        <v>1</v>
      </c>
      <c r="H689" s="441" t="s">
        <v>16548</v>
      </c>
      <c r="I689" s="26"/>
      <c r="J689" s="83"/>
      <c r="K689" s="442"/>
      <c r="L689" s="734"/>
      <c r="M689" s="403"/>
      <c r="N689" s="26"/>
      <c r="O689" s="86"/>
      <c r="P689" s="86"/>
      <c r="Q689" s="86" t="s">
        <v>17726</v>
      </c>
      <c r="R689" s="86"/>
      <c r="S689" s="442"/>
      <c r="T689" s="475"/>
      <c r="U689" s="475"/>
      <c r="V689" s="475"/>
      <c r="W689" s="475"/>
      <c r="X689" s="475"/>
      <c r="Y689" s="475"/>
      <c r="Z689" s="475"/>
    </row>
    <row r="690" spans="1:26" ht="16.5" customHeight="1">
      <c r="A690" s="665"/>
      <c r="B690" s="665"/>
      <c r="C690" s="695"/>
      <c r="D690" s="665"/>
      <c r="E690" s="814"/>
      <c r="F690" s="665"/>
      <c r="G690" s="26">
        <v>2</v>
      </c>
      <c r="H690" s="449" t="s">
        <v>17553</v>
      </c>
      <c r="I690" s="2" t="s">
        <v>15882</v>
      </c>
      <c r="J690" s="83"/>
      <c r="K690" s="442"/>
      <c r="L690" s="665"/>
      <c r="M690" s="178" t="s">
        <v>15556</v>
      </c>
      <c r="N690" s="26"/>
      <c r="O690" s="86"/>
      <c r="P690" s="86"/>
      <c r="Q690" s="86" t="s">
        <v>17726</v>
      </c>
      <c r="R690" s="86"/>
      <c r="S690" s="442"/>
      <c r="T690" s="475"/>
      <c r="U690" s="475"/>
      <c r="V690" s="475"/>
      <c r="W690" s="475"/>
      <c r="X690" s="475"/>
      <c r="Y690" s="475"/>
      <c r="Z690" s="475"/>
    </row>
    <row r="691" spans="1:26" ht="16.5" customHeight="1">
      <c r="A691" s="665"/>
      <c r="B691" s="665"/>
      <c r="C691" s="695"/>
      <c r="D691" s="665"/>
      <c r="E691" s="814"/>
      <c r="F691" s="665"/>
      <c r="G691" s="26">
        <v>3</v>
      </c>
      <c r="H691" s="444" t="s">
        <v>17267</v>
      </c>
      <c r="I691" s="445" t="s">
        <v>15886</v>
      </c>
      <c r="J691" s="83"/>
      <c r="K691" s="442"/>
      <c r="L691" s="665"/>
      <c r="M691" s="454" t="s">
        <v>15887</v>
      </c>
      <c r="N691" s="26"/>
      <c r="O691" s="86"/>
      <c r="P691" s="86"/>
      <c r="Q691" s="86" t="s">
        <v>17726</v>
      </c>
      <c r="R691" s="86"/>
      <c r="S691" s="442"/>
      <c r="T691" s="475"/>
      <c r="U691" s="475"/>
      <c r="V691" s="475"/>
      <c r="W691" s="475"/>
      <c r="X691" s="475"/>
      <c r="Y691" s="475"/>
      <c r="Z691" s="475"/>
    </row>
    <row r="692" spans="1:26" ht="16.5" customHeight="1">
      <c r="A692" s="665"/>
      <c r="B692" s="665"/>
      <c r="C692" s="695"/>
      <c r="D692" s="665"/>
      <c r="E692" s="814"/>
      <c r="F692" s="665"/>
      <c r="G692" s="26">
        <v>4</v>
      </c>
      <c r="H692" s="449" t="s">
        <v>17672</v>
      </c>
      <c r="I692" s="333" t="s">
        <v>17673</v>
      </c>
      <c r="J692" s="83"/>
      <c r="K692" s="442"/>
      <c r="L692" s="665"/>
      <c r="M692" s="403"/>
      <c r="N692" s="26"/>
      <c r="O692" s="86"/>
      <c r="P692" s="86"/>
      <c r="Q692" s="86" t="s">
        <v>17726</v>
      </c>
      <c r="R692" s="86"/>
      <c r="S692" s="442"/>
      <c r="T692" s="475"/>
      <c r="U692" s="475"/>
      <c r="V692" s="475"/>
      <c r="W692" s="475"/>
      <c r="X692" s="475"/>
      <c r="Y692" s="475"/>
      <c r="Z692" s="475"/>
    </row>
    <row r="693" spans="1:26" ht="16.5" customHeight="1">
      <c r="A693" s="665"/>
      <c r="B693" s="665"/>
      <c r="C693" s="695"/>
      <c r="D693" s="665"/>
      <c r="E693" s="814"/>
      <c r="F693" s="665"/>
      <c r="G693" s="26">
        <v>5</v>
      </c>
      <c r="H693" s="444" t="s">
        <v>17678</v>
      </c>
      <c r="I693" s="2" t="s">
        <v>15891</v>
      </c>
      <c r="J693" s="83"/>
      <c r="K693" s="442"/>
      <c r="L693" s="665"/>
      <c r="M693" s="403"/>
      <c r="N693" s="26"/>
      <c r="O693" s="86"/>
      <c r="P693" s="86"/>
      <c r="Q693" s="86" t="s">
        <v>17726</v>
      </c>
      <c r="R693" s="86"/>
      <c r="S693" s="442"/>
      <c r="T693" s="475"/>
      <c r="U693" s="475"/>
      <c r="V693" s="475"/>
      <c r="W693" s="475"/>
      <c r="X693" s="475"/>
      <c r="Y693" s="475"/>
      <c r="Z693" s="475"/>
    </row>
    <row r="694" spans="1:26" ht="16.5" customHeight="1">
      <c r="A694" s="665"/>
      <c r="B694" s="665"/>
      <c r="C694" s="695"/>
      <c r="D694" s="665"/>
      <c r="E694" s="814"/>
      <c r="F694" s="665"/>
      <c r="G694" s="26">
        <v>6</v>
      </c>
      <c r="H694" s="444" t="s">
        <v>15888</v>
      </c>
      <c r="I694" s="445" t="s">
        <v>15558</v>
      </c>
      <c r="J694" s="83"/>
      <c r="K694" s="442"/>
      <c r="L694" s="665"/>
      <c r="M694" s="178" t="s">
        <v>15889</v>
      </c>
      <c r="N694" s="26"/>
      <c r="O694" s="86"/>
      <c r="P694" s="86"/>
      <c r="Q694" s="86" t="s">
        <v>17726</v>
      </c>
      <c r="R694" s="86"/>
      <c r="S694" s="442"/>
      <c r="T694" s="475"/>
      <c r="U694" s="475"/>
      <c r="V694" s="475"/>
      <c r="W694" s="475"/>
      <c r="X694" s="475"/>
      <c r="Y694" s="475"/>
      <c r="Z694" s="475"/>
    </row>
    <row r="695" spans="1:26" ht="16.5" customHeight="1">
      <c r="A695" s="665"/>
      <c r="B695" s="665"/>
      <c r="C695" s="695"/>
      <c r="D695" s="665"/>
      <c r="E695" s="814"/>
      <c r="F695" s="665"/>
      <c r="G695" s="26">
        <v>7</v>
      </c>
      <c r="H695" s="444" t="s">
        <v>15562</v>
      </c>
      <c r="I695" s="2"/>
      <c r="J695" s="83"/>
      <c r="K695" s="442"/>
      <c r="L695" s="665"/>
      <c r="M695" s="403"/>
      <c r="N695" s="26"/>
      <c r="O695" s="86"/>
      <c r="P695" s="86"/>
      <c r="Q695" s="86" t="s">
        <v>17726</v>
      </c>
      <c r="R695" s="86"/>
      <c r="S695" s="442"/>
      <c r="T695" s="475"/>
      <c r="U695" s="475"/>
      <c r="V695" s="475"/>
      <c r="W695" s="475"/>
      <c r="X695" s="475"/>
      <c r="Y695" s="475"/>
      <c r="Z695" s="475"/>
    </row>
    <row r="696" spans="1:26" ht="16.5" customHeight="1">
      <c r="A696" s="666"/>
      <c r="B696" s="666"/>
      <c r="C696" s="682"/>
      <c r="D696" s="666"/>
      <c r="E696" s="815"/>
      <c r="F696" s="666"/>
      <c r="G696" s="26">
        <v>8</v>
      </c>
      <c r="H696" s="444"/>
      <c r="I696" s="2" t="s">
        <v>16605</v>
      </c>
      <c r="J696" s="83"/>
      <c r="K696" s="442"/>
      <c r="L696" s="666"/>
      <c r="M696" s="403"/>
      <c r="N696" s="26"/>
      <c r="O696" s="86"/>
      <c r="P696" s="86"/>
      <c r="Q696" s="86" t="s">
        <v>17726</v>
      </c>
      <c r="R696" s="86"/>
      <c r="S696" s="442"/>
      <c r="T696" s="475"/>
      <c r="U696" s="475"/>
      <c r="V696" s="475"/>
      <c r="W696" s="475"/>
      <c r="X696" s="475"/>
      <c r="Y696" s="475"/>
      <c r="Z696" s="475"/>
    </row>
    <row r="697" spans="1:26" ht="16.5" customHeight="1">
      <c r="A697" s="735" t="s">
        <v>17743</v>
      </c>
      <c r="B697" s="735" t="s">
        <v>17746</v>
      </c>
      <c r="C697" s="757" t="s">
        <v>17748</v>
      </c>
      <c r="D697" s="736" t="s">
        <v>17641</v>
      </c>
      <c r="E697" s="819" t="s">
        <v>17749</v>
      </c>
      <c r="F697" s="740" t="s">
        <v>15548</v>
      </c>
      <c r="G697" s="26">
        <v>1</v>
      </c>
      <c r="H697" s="441" t="s">
        <v>16548</v>
      </c>
      <c r="I697" s="26"/>
      <c r="J697" s="83"/>
      <c r="K697" s="442"/>
      <c r="L697" s="734"/>
      <c r="M697" s="403"/>
      <c r="N697" s="26"/>
      <c r="O697" s="86"/>
      <c r="P697" s="86"/>
      <c r="Q697" s="86" t="s">
        <v>17743</v>
      </c>
      <c r="R697" s="86"/>
      <c r="S697" s="442"/>
      <c r="T697" s="475"/>
      <c r="U697" s="475"/>
      <c r="V697" s="475"/>
      <c r="W697" s="475"/>
      <c r="X697" s="475"/>
      <c r="Y697" s="475"/>
      <c r="Z697" s="475"/>
    </row>
    <row r="698" spans="1:26" ht="16.5" customHeight="1">
      <c r="A698" s="665"/>
      <c r="B698" s="665"/>
      <c r="C698" s="695"/>
      <c r="D698" s="665"/>
      <c r="E698" s="814"/>
      <c r="F698" s="665"/>
      <c r="G698" s="26">
        <v>2</v>
      </c>
      <c r="H698" s="449" t="s">
        <v>17553</v>
      </c>
      <c r="I698" s="2" t="s">
        <v>15882</v>
      </c>
      <c r="J698" s="83"/>
      <c r="K698" s="442"/>
      <c r="L698" s="665"/>
      <c r="M698" s="178" t="s">
        <v>15556</v>
      </c>
      <c r="N698" s="26"/>
      <c r="O698" s="86"/>
      <c r="P698" s="86"/>
      <c r="Q698" s="86" t="s">
        <v>17743</v>
      </c>
      <c r="R698" s="86"/>
      <c r="S698" s="442"/>
      <c r="T698" s="475"/>
      <c r="U698" s="475"/>
      <c r="V698" s="475"/>
      <c r="W698" s="475"/>
      <c r="X698" s="475"/>
      <c r="Y698" s="475"/>
      <c r="Z698" s="475"/>
    </row>
    <row r="699" spans="1:26" ht="16.5" customHeight="1">
      <c r="A699" s="665"/>
      <c r="B699" s="665"/>
      <c r="C699" s="695"/>
      <c r="D699" s="665"/>
      <c r="E699" s="814"/>
      <c r="F699" s="665"/>
      <c r="G699" s="26">
        <v>3</v>
      </c>
      <c r="H699" s="444" t="s">
        <v>17267</v>
      </c>
      <c r="I699" s="445" t="s">
        <v>15886</v>
      </c>
      <c r="J699" s="83"/>
      <c r="K699" s="442"/>
      <c r="L699" s="665"/>
      <c r="M699" s="454" t="s">
        <v>15887</v>
      </c>
      <c r="N699" s="26"/>
      <c r="O699" s="86"/>
      <c r="P699" s="86"/>
      <c r="Q699" s="86" t="s">
        <v>17743</v>
      </c>
      <c r="R699" s="86"/>
      <c r="S699" s="442"/>
      <c r="T699" s="475"/>
      <c r="U699" s="475"/>
      <c r="V699" s="475"/>
      <c r="W699" s="475"/>
      <c r="X699" s="475"/>
      <c r="Y699" s="475"/>
      <c r="Z699" s="475"/>
    </row>
    <row r="700" spans="1:26" ht="16.5" customHeight="1">
      <c r="A700" s="665"/>
      <c r="B700" s="665"/>
      <c r="C700" s="695"/>
      <c r="D700" s="665"/>
      <c r="E700" s="814"/>
      <c r="F700" s="665"/>
      <c r="G700" s="26">
        <v>4</v>
      </c>
      <c r="H700" s="449" t="s">
        <v>17759</v>
      </c>
      <c r="I700" s="333" t="s">
        <v>17760</v>
      </c>
      <c r="J700" s="83"/>
      <c r="K700" s="442"/>
      <c r="L700" s="665"/>
      <c r="M700" s="403"/>
      <c r="N700" s="26"/>
      <c r="O700" s="86"/>
      <c r="P700" s="86"/>
      <c r="Q700" s="86" t="s">
        <v>17743</v>
      </c>
      <c r="R700" s="86"/>
      <c r="S700" s="442"/>
      <c r="T700" s="475"/>
      <c r="U700" s="475"/>
      <c r="V700" s="475"/>
      <c r="W700" s="475"/>
      <c r="X700" s="475"/>
      <c r="Y700" s="475"/>
      <c r="Z700" s="475"/>
    </row>
    <row r="701" spans="1:26" ht="16.5" customHeight="1">
      <c r="A701" s="665"/>
      <c r="B701" s="665"/>
      <c r="C701" s="695"/>
      <c r="D701" s="665"/>
      <c r="E701" s="814"/>
      <c r="F701" s="665"/>
      <c r="G701" s="26">
        <v>5</v>
      </c>
      <c r="H701" s="449"/>
      <c r="I701" s="333" t="s">
        <v>17673</v>
      </c>
      <c r="J701" s="83"/>
      <c r="K701" s="442"/>
      <c r="L701" s="665"/>
      <c r="M701" s="403"/>
      <c r="N701" s="26"/>
      <c r="O701" s="86"/>
      <c r="P701" s="86"/>
      <c r="Q701" s="86" t="s">
        <v>17743</v>
      </c>
      <c r="R701" s="86"/>
      <c r="S701" s="442"/>
      <c r="T701" s="475"/>
      <c r="U701" s="475"/>
      <c r="V701" s="475"/>
      <c r="W701" s="475"/>
      <c r="X701" s="475"/>
      <c r="Y701" s="475"/>
      <c r="Z701" s="475"/>
    </row>
    <row r="702" spans="1:26" ht="16.5" customHeight="1">
      <c r="A702" s="666"/>
      <c r="B702" s="666"/>
      <c r="C702" s="682"/>
      <c r="D702" s="666"/>
      <c r="E702" s="815"/>
      <c r="F702" s="666"/>
      <c r="G702" s="26">
        <v>6</v>
      </c>
      <c r="H702" s="444" t="s">
        <v>17678</v>
      </c>
      <c r="I702" s="445" t="s">
        <v>17762</v>
      </c>
      <c r="J702" s="83"/>
      <c r="K702" s="442"/>
      <c r="L702" s="666"/>
      <c r="M702" s="403"/>
      <c r="N702" s="26"/>
      <c r="O702" s="86"/>
      <c r="P702" s="86"/>
      <c r="Q702" s="86" t="s">
        <v>17743</v>
      </c>
      <c r="R702" s="86"/>
      <c r="S702" s="442"/>
      <c r="T702" s="475"/>
      <c r="U702" s="475"/>
      <c r="V702" s="475"/>
      <c r="W702" s="475"/>
      <c r="X702" s="475"/>
      <c r="Y702" s="475"/>
      <c r="Z702" s="475"/>
    </row>
    <row r="703" spans="1:26" ht="16.5" customHeight="1">
      <c r="A703" s="735" t="s">
        <v>17764</v>
      </c>
      <c r="B703" s="735" t="s">
        <v>17765</v>
      </c>
      <c r="C703" s="757" t="s">
        <v>17766</v>
      </c>
      <c r="D703" s="736" t="s">
        <v>17641</v>
      </c>
      <c r="E703" s="819" t="s">
        <v>17767</v>
      </c>
      <c r="F703" s="740" t="s">
        <v>15548</v>
      </c>
      <c r="G703" s="26">
        <v>1</v>
      </c>
      <c r="H703" s="441" t="s">
        <v>16548</v>
      </c>
      <c r="I703" s="26"/>
      <c r="J703" s="83"/>
      <c r="K703" s="442"/>
      <c r="L703" s="734"/>
      <c r="M703" s="403"/>
      <c r="N703" s="26"/>
      <c r="O703" s="86"/>
      <c r="P703" s="86"/>
      <c r="Q703" s="86" t="s">
        <v>17764</v>
      </c>
      <c r="R703" s="86"/>
      <c r="S703" s="442"/>
      <c r="T703" s="475"/>
      <c r="U703" s="475"/>
      <c r="V703" s="475"/>
      <c r="W703" s="475"/>
      <c r="X703" s="475"/>
      <c r="Y703" s="475"/>
      <c r="Z703" s="475"/>
    </row>
    <row r="704" spans="1:26" ht="16.5" customHeight="1">
      <c r="A704" s="665"/>
      <c r="B704" s="665"/>
      <c r="C704" s="695"/>
      <c r="D704" s="665"/>
      <c r="E704" s="814"/>
      <c r="F704" s="665"/>
      <c r="G704" s="26">
        <v>2</v>
      </c>
      <c r="H704" s="449" t="s">
        <v>17553</v>
      </c>
      <c r="I704" s="2" t="s">
        <v>15882</v>
      </c>
      <c r="J704" s="83"/>
      <c r="K704" s="442"/>
      <c r="L704" s="665"/>
      <c r="M704" s="178" t="s">
        <v>15556</v>
      </c>
      <c r="N704" s="26"/>
      <c r="O704" s="86"/>
      <c r="P704" s="86"/>
      <c r="Q704" s="86" t="s">
        <v>17764</v>
      </c>
      <c r="R704" s="86"/>
      <c r="S704" s="442"/>
      <c r="T704" s="475"/>
      <c r="U704" s="475"/>
      <c r="V704" s="475"/>
      <c r="W704" s="475"/>
      <c r="X704" s="475"/>
      <c r="Y704" s="475"/>
      <c r="Z704" s="475"/>
    </row>
    <row r="705" spans="1:26" ht="16.5" customHeight="1">
      <c r="A705" s="665"/>
      <c r="B705" s="665"/>
      <c r="C705" s="695"/>
      <c r="D705" s="665"/>
      <c r="E705" s="814"/>
      <c r="F705" s="665"/>
      <c r="G705" s="26">
        <v>3</v>
      </c>
      <c r="H705" s="444" t="s">
        <v>17267</v>
      </c>
      <c r="I705" s="445" t="s">
        <v>15886</v>
      </c>
      <c r="J705" s="83"/>
      <c r="K705" s="442"/>
      <c r="L705" s="665"/>
      <c r="M705" s="454" t="s">
        <v>15887</v>
      </c>
      <c r="N705" s="26"/>
      <c r="O705" s="86"/>
      <c r="P705" s="86"/>
      <c r="Q705" s="86" t="s">
        <v>17764</v>
      </c>
      <c r="R705" s="86"/>
      <c r="S705" s="442"/>
      <c r="T705" s="475"/>
      <c r="U705" s="475"/>
      <c r="V705" s="475"/>
      <c r="W705" s="475"/>
      <c r="X705" s="475"/>
      <c r="Y705" s="475"/>
      <c r="Z705" s="475"/>
    </row>
    <row r="706" spans="1:26" ht="16.5" customHeight="1">
      <c r="A706" s="665"/>
      <c r="B706" s="665"/>
      <c r="C706" s="695"/>
      <c r="D706" s="665"/>
      <c r="E706" s="814"/>
      <c r="F706" s="665"/>
      <c r="G706" s="26">
        <v>4</v>
      </c>
      <c r="H706" s="449" t="s">
        <v>17776</v>
      </c>
      <c r="I706" s="333" t="s">
        <v>17777</v>
      </c>
      <c r="J706" s="83"/>
      <c r="K706" s="442"/>
      <c r="L706" s="665"/>
      <c r="M706" s="403"/>
      <c r="N706" s="26"/>
      <c r="O706" s="86"/>
      <c r="P706" s="86"/>
      <c r="Q706" s="86" t="s">
        <v>17764</v>
      </c>
      <c r="R706" s="86"/>
      <c r="S706" s="442"/>
      <c r="T706" s="475"/>
      <c r="U706" s="475"/>
      <c r="V706" s="475"/>
      <c r="W706" s="475"/>
      <c r="X706" s="475"/>
      <c r="Y706" s="475"/>
      <c r="Z706" s="475"/>
    </row>
    <row r="707" spans="1:26" ht="16.5" customHeight="1">
      <c r="A707" s="665"/>
      <c r="B707" s="665"/>
      <c r="C707" s="695"/>
      <c r="D707" s="665"/>
      <c r="E707" s="814"/>
      <c r="F707" s="665"/>
      <c r="G707" s="26">
        <v>5</v>
      </c>
      <c r="H707" s="444" t="s">
        <v>17678</v>
      </c>
      <c r="I707" s="333" t="s">
        <v>17782</v>
      </c>
      <c r="J707" s="83"/>
      <c r="K707" s="442"/>
      <c r="L707" s="665"/>
      <c r="M707" s="403"/>
      <c r="N707" s="26"/>
      <c r="O707" s="86"/>
      <c r="P707" s="86"/>
      <c r="Q707" s="86" t="s">
        <v>17764</v>
      </c>
      <c r="R707" s="86"/>
      <c r="S707" s="442"/>
      <c r="T707" s="475"/>
      <c r="U707" s="475"/>
      <c r="V707" s="475"/>
      <c r="W707" s="475"/>
      <c r="X707" s="475"/>
      <c r="Y707" s="475"/>
      <c r="Z707" s="475"/>
    </row>
    <row r="708" spans="1:26" ht="16.5" customHeight="1">
      <c r="A708" s="665"/>
      <c r="B708" s="665"/>
      <c r="C708" s="695"/>
      <c r="D708" s="665"/>
      <c r="E708" s="814"/>
      <c r="F708" s="665"/>
      <c r="G708" s="26">
        <v>6</v>
      </c>
      <c r="H708" s="444" t="s">
        <v>15888</v>
      </c>
      <c r="I708" s="445" t="s">
        <v>15558</v>
      </c>
      <c r="J708" s="83"/>
      <c r="K708" s="442"/>
      <c r="L708" s="665"/>
      <c r="M708" s="178" t="s">
        <v>15889</v>
      </c>
      <c r="N708" s="26"/>
      <c r="O708" s="86"/>
      <c r="P708" s="86"/>
      <c r="Q708" s="86" t="s">
        <v>17764</v>
      </c>
      <c r="R708" s="86"/>
      <c r="S708" s="442"/>
      <c r="T708" s="475"/>
      <c r="U708" s="475"/>
      <c r="V708" s="475"/>
      <c r="W708" s="475"/>
      <c r="X708" s="475"/>
      <c r="Y708" s="475"/>
      <c r="Z708" s="475"/>
    </row>
    <row r="709" spans="1:26" ht="16.5" customHeight="1">
      <c r="A709" s="665"/>
      <c r="B709" s="665"/>
      <c r="C709" s="695"/>
      <c r="D709" s="665"/>
      <c r="E709" s="814"/>
      <c r="F709" s="665"/>
      <c r="G709" s="26">
        <v>7</v>
      </c>
      <c r="H709" s="444" t="s">
        <v>15562</v>
      </c>
      <c r="I709" s="2"/>
      <c r="J709" s="83"/>
      <c r="K709" s="442"/>
      <c r="L709" s="665"/>
      <c r="M709" s="403"/>
      <c r="N709" s="26"/>
      <c r="O709" s="86"/>
      <c r="P709" s="86"/>
      <c r="Q709" s="86" t="s">
        <v>17764</v>
      </c>
      <c r="R709" s="86"/>
      <c r="S709" s="442"/>
      <c r="T709" s="475"/>
      <c r="U709" s="475"/>
      <c r="V709" s="475"/>
      <c r="W709" s="475"/>
      <c r="X709" s="475"/>
      <c r="Y709" s="475"/>
      <c r="Z709" s="475"/>
    </row>
    <row r="710" spans="1:26" ht="16.5" customHeight="1">
      <c r="A710" s="666"/>
      <c r="B710" s="666"/>
      <c r="C710" s="682"/>
      <c r="D710" s="666"/>
      <c r="E710" s="815"/>
      <c r="F710" s="666"/>
      <c r="G710" s="26">
        <v>8</v>
      </c>
      <c r="H710" s="444"/>
      <c r="I710" s="2" t="s">
        <v>16605</v>
      </c>
      <c r="J710" s="83"/>
      <c r="K710" s="442"/>
      <c r="L710" s="666"/>
      <c r="M710" s="403"/>
      <c r="N710" s="26"/>
      <c r="O710" s="86"/>
      <c r="P710" s="86"/>
      <c r="Q710" s="86" t="s">
        <v>17764</v>
      </c>
      <c r="R710" s="86"/>
      <c r="S710" s="442"/>
      <c r="T710" s="475"/>
      <c r="U710" s="475"/>
      <c r="V710" s="475"/>
      <c r="W710" s="475"/>
      <c r="X710" s="475"/>
      <c r="Y710" s="475"/>
      <c r="Z710" s="475"/>
    </row>
    <row r="711" spans="1:26" ht="16.5" customHeight="1">
      <c r="A711" s="735" t="s">
        <v>17791</v>
      </c>
      <c r="B711" s="735" t="s">
        <v>17794</v>
      </c>
      <c r="C711" s="757" t="s">
        <v>17796</v>
      </c>
      <c r="D711" s="736" t="s">
        <v>17641</v>
      </c>
      <c r="E711" s="819" t="s">
        <v>17797</v>
      </c>
      <c r="F711" s="740" t="s">
        <v>15548</v>
      </c>
      <c r="G711" s="26">
        <v>1</v>
      </c>
      <c r="H711" s="441" t="s">
        <v>16548</v>
      </c>
      <c r="I711" s="26"/>
      <c r="J711" s="83"/>
      <c r="K711" s="442"/>
      <c r="L711" s="734"/>
      <c r="M711" s="403"/>
      <c r="N711" s="26"/>
      <c r="O711" s="86"/>
      <c r="P711" s="86"/>
      <c r="Q711" s="86" t="s">
        <v>17791</v>
      </c>
      <c r="R711" s="86"/>
      <c r="S711" s="442"/>
      <c r="T711" s="475"/>
      <c r="U711" s="475"/>
      <c r="V711" s="475"/>
      <c r="W711" s="475"/>
      <c r="X711" s="475"/>
      <c r="Y711" s="475"/>
      <c r="Z711" s="475"/>
    </row>
    <row r="712" spans="1:26" ht="16.5" customHeight="1">
      <c r="A712" s="665"/>
      <c r="B712" s="665"/>
      <c r="C712" s="695"/>
      <c r="D712" s="665"/>
      <c r="E712" s="814"/>
      <c r="F712" s="665"/>
      <c r="G712" s="26">
        <v>2</v>
      </c>
      <c r="H712" s="449" t="s">
        <v>17799</v>
      </c>
      <c r="I712" s="2" t="s">
        <v>17800</v>
      </c>
      <c r="J712" s="83"/>
      <c r="K712" s="442"/>
      <c r="L712" s="665"/>
      <c r="M712" s="178" t="s">
        <v>15556</v>
      </c>
      <c r="N712" s="26"/>
      <c r="O712" s="86"/>
      <c r="P712" s="86"/>
      <c r="Q712" s="86" t="s">
        <v>17791</v>
      </c>
      <c r="R712" s="86"/>
      <c r="S712" s="442"/>
      <c r="T712" s="475"/>
      <c r="U712" s="475"/>
      <c r="V712" s="475"/>
      <c r="W712" s="475"/>
      <c r="X712" s="475"/>
      <c r="Y712" s="475"/>
      <c r="Z712" s="475"/>
    </row>
    <row r="713" spans="1:26" ht="16.5" customHeight="1">
      <c r="A713" s="665"/>
      <c r="B713" s="665"/>
      <c r="C713" s="695"/>
      <c r="D713" s="665"/>
      <c r="E713" s="814"/>
      <c r="F713" s="665"/>
      <c r="G713" s="26">
        <v>3</v>
      </c>
      <c r="H713" s="197"/>
      <c r="I713" s="2" t="s">
        <v>15750</v>
      </c>
      <c r="J713" s="83"/>
      <c r="K713" s="442"/>
      <c r="L713" s="665"/>
      <c r="M713" s="403"/>
      <c r="N713" s="26"/>
      <c r="O713" s="86"/>
      <c r="P713" s="86"/>
      <c r="Q713" s="86" t="s">
        <v>17791</v>
      </c>
      <c r="R713" s="86"/>
      <c r="S713" s="442"/>
      <c r="T713" s="475"/>
      <c r="U713" s="475"/>
      <c r="V713" s="475"/>
      <c r="W713" s="475"/>
      <c r="X713" s="475"/>
      <c r="Y713" s="475"/>
      <c r="Z713" s="475"/>
    </row>
    <row r="714" spans="1:26" ht="16.5" customHeight="1">
      <c r="A714" s="666"/>
      <c r="B714" s="666"/>
      <c r="C714" s="682"/>
      <c r="D714" s="666"/>
      <c r="E714" s="815"/>
      <c r="F714" s="666"/>
      <c r="G714" s="26">
        <v>4</v>
      </c>
      <c r="H714" s="449" t="s">
        <v>17672</v>
      </c>
      <c r="I714" s="445" t="s">
        <v>17810</v>
      </c>
      <c r="J714" s="83"/>
      <c r="K714" s="442"/>
      <c r="L714" s="666"/>
      <c r="M714" s="403" t="s">
        <v>16022</v>
      </c>
      <c r="N714" s="26"/>
      <c r="O714" s="86"/>
      <c r="P714" s="86"/>
      <c r="Q714" s="86" t="s">
        <v>17791</v>
      </c>
      <c r="R714" s="86"/>
      <c r="S714" s="442"/>
      <c r="T714" s="475"/>
      <c r="U714" s="475"/>
      <c r="V714" s="475"/>
      <c r="W714" s="475"/>
      <c r="X714" s="475"/>
      <c r="Y714" s="475"/>
      <c r="Z714" s="475"/>
    </row>
    <row r="715" spans="1:26" ht="16.5" customHeight="1">
      <c r="A715" s="735" t="s">
        <v>17812</v>
      </c>
      <c r="B715" s="735" t="s">
        <v>17813</v>
      </c>
      <c r="C715" s="757" t="s">
        <v>17814</v>
      </c>
      <c r="D715" s="736" t="s">
        <v>17641</v>
      </c>
      <c r="E715" s="819" t="s">
        <v>17815</v>
      </c>
      <c r="F715" s="740" t="s">
        <v>15548</v>
      </c>
      <c r="G715" s="26">
        <v>1</v>
      </c>
      <c r="H715" s="441" t="s">
        <v>16548</v>
      </c>
      <c r="I715" s="26"/>
      <c r="J715" s="83"/>
      <c r="K715" s="442"/>
      <c r="L715" s="734"/>
      <c r="M715" s="403"/>
      <c r="N715" s="26"/>
      <c r="O715" s="86"/>
      <c r="P715" s="86"/>
      <c r="Q715" s="86" t="s">
        <v>17812</v>
      </c>
      <c r="R715" s="86"/>
      <c r="S715" s="442"/>
      <c r="T715" s="475"/>
      <c r="U715" s="475"/>
      <c r="V715" s="475"/>
      <c r="W715" s="475"/>
      <c r="X715" s="475"/>
      <c r="Y715" s="475"/>
      <c r="Z715" s="475"/>
    </row>
    <row r="716" spans="1:26" ht="16.5" customHeight="1">
      <c r="A716" s="665"/>
      <c r="B716" s="665"/>
      <c r="C716" s="695"/>
      <c r="D716" s="665"/>
      <c r="E716" s="814"/>
      <c r="F716" s="665"/>
      <c r="G716" s="26">
        <v>2</v>
      </c>
      <c r="H716" s="449" t="s">
        <v>17799</v>
      </c>
      <c r="I716" s="2" t="s">
        <v>17800</v>
      </c>
      <c r="J716" s="83"/>
      <c r="K716" s="442"/>
      <c r="L716" s="665"/>
      <c r="M716" s="178" t="s">
        <v>15556</v>
      </c>
      <c r="N716" s="26"/>
      <c r="O716" s="86"/>
      <c r="P716" s="86"/>
      <c r="Q716" s="86" t="s">
        <v>17812</v>
      </c>
      <c r="R716" s="86"/>
      <c r="S716" s="442"/>
      <c r="T716" s="475"/>
      <c r="U716" s="475"/>
      <c r="V716" s="475"/>
      <c r="W716" s="475"/>
      <c r="X716" s="475"/>
      <c r="Y716" s="475"/>
      <c r="Z716" s="475"/>
    </row>
    <row r="717" spans="1:26" ht="16.5" customHeight="1">
      <c r="A717" s="665"/>
      <c r="B717" s="665"/>
      <c r="C717" s="695"/>
      <c r="D717" s="665"/>
      <c r="E717" s="814"/>
      <c r="F717" s="665"/>
      <c r="G717" s="26">
        <v>3</v>
      </c>
      <c r="H717" s="197"/>
      <c r="I717" s="2" t="s">
        <v>15750</v>
      </c>
      <c r="J717" s="83"/>
      <c r="K717" s="442"/>
      <c r="L717" s="665"/>
      <c r="M717" s="403"/>
      <c r="N717" s="26"/>
      <c r="O717" s="86"/>
      <c r="P717" s="86"/>
      <c r="Q717" s="86" t="s">
        <v>17812</v>
      </c>
      <c r="R717" s="86"/>
      <c r="S717" s="442"/>
      <c r="T717" s="475"/>
      <c r="U717" s="475"/>
      <c r="V717" s="475"/>
      <c r="W717" s="475"/>
      <c r="X717" s="475"/>
      <c r="Y717" s="475"/>
      <c r="Z717" s="475"/>
    </row>
    <row r="718" spans="1:26" ht="16.5" customHeight="1">
      <c r="A718" s="666"/>
      <c r="B718" s="666"/>
      <c r="C718" s="682"/>
      <c r="D718" s="666"/>
      <c r="E718" s="815"/>
      <c r="F718" s="666"/>
      <c r="G718" s="26">
        <v>4</v>
      </c>
      <c r="H718" s="449" t="s">
        <v>17672</v>
      </c>
      <c r="I718" s="445" t="s">
        <v>17810</v>
      </c>
      <c r="J718" s="83"/>
      <c r="K718" s="442"/>
      <c r="L718" s="666"/>
      <c r="M718" s="403" t="s">
        <v>16022</v>
      </c>
      <c r="N718" s="26"/>
      <c r="O718" s="86"/>
      <c r="P718" s="86"/>
      <c r="Q718" s="86" t="s">
        <v>17812</v>
      </c>
      <c r="R718" s="86"/>
      <c r="S718" s="442"/>
      <c r="T718" s="475"/>
      <c r="U718" s="475"/>
      <c r="V718" s="475"/>
      <c r="W718" s="475"/>
      <c r="X718" s="475"/>
      <c r="Y718" s="475"/>
      <c r="Z718" s="475"/>
    </row>
    <row r="719" spans="1:26" ht="16.5" customHeight="1">
      <c r="A719" s="735" t="s">
        <v>17820</v>
      </c>
      <c r="B719" s="735" t="s">
        <v>17821</v>
      </c>
      <c r="C719" s="757" t="s">
        <v>17823</v>
      </c>
      <c r="D719" s="736" t="s">
        <v>17641</v>
      </c>
      <c r="E719" s="819" t="s">
        <v>17825</v>
      </c>
      <c r="F719" s="740" t="s">
        <v>15548</v>
      </c>
      <c r="G719" s="26">
        <v>1</v>
      </c>
      <c r="H719" s="441" t="s">
        <v>16548</v>
      </c>
      <c r="I719" s="26"/>
      <c r="J719" s="83"/>
      <c r="K719" s="442"/>
      <c r="L719" s="734"/>
      <c r="M719" s="403"/>
      <c r="N719" s="26"/>
      <c r="O719" s="86"/>
      <c r="P719" s="86"/>
      <c r="Q719" s="86" t="s">
        <v>17820</v>
      </c>
      <c r="R719" s="86"/>
      <c r="S719" s="442"/>
      <c r="T719" s="475"/>
      <c r="U719" s="475"/>
      <c r="V719" s="475"/>
      <c r="W719" s="475"/>
      <c r="X719" s="475"/>
      <c r="Y719" s="475"/>
      <c r="Z719" s="475"/>
    </row>
    <row r="720" spans="1:26" ht="16.5" customHeight="1">
      <c r="A720" s="665"/>
      <c r="B720" s="665"/>
      <c r="C720" s="695"/>
      <c r="D720" s="665"/>
      <c r="E720" s="814"/>
      <c r="F720" s="665"/>
      <c r="G720" s="26">
        <v>2</v>
      </c>
      <c r="H720" s="449" t="s">
        <v>17624</v>
      </c>
      <c r="I720" s="2" t="s">
        <v>15882</v>
      </c>
      <c r="J720" s="83"/>
      <c r="K720" s="442"/>
      <c r="L720" s="665"/>
      <c r="M720" s="178" t="s">
        <v>15556</v>
      </c>
      <c r="N720" s="26"/>
      <c r="O720" s="86"/>
      <c r="P720" s="86"/>
      <c r="Q720" s="86" t="s">
        <v>17820</v>
      </c>
      <c r="R720" s="86"/>
      <c r="S720" s="442"/>
      <c r="T720" s="475"/>
      <c r="U720" s="475"/>
      <c r="V720" s="475"/>
      <c r="W720" s="475"/>
      <c r="X720" s="475"/>
      <c r="Y720" s="475"/>
      <c r="Z720" s="475"/>
    </row>
    <row r="721" spans="1:26" ht="16.5" customHeight="1">
      <c r="A721" s="665"/>
      <c r="B721" s="665"/>
      <c r="C721" s="695"/>
      <c r="D721" s="665"/>
      <c r="E721" s="814"/>
      <c r="F721" s="665"/>
      <c r="G721" s="26">
        <v>3</v>
      </c>
      <c r="H721" s="444" t="s">
        <v>17267</v>
      </c>
      <c r="I721" s="445" t="s">
        <v>15886</v>
      </c>
      <c r="J721" s="83"/>
      <c r="K721" s="442"/>
      <c r="L721" s="665"/>
      <c r="M721" s="454" t="s">
        <v>15887</v>
      </c>
      <c r="N721" s="26"/>
      <c r="O721" s="86"/>
      <c r="P721" s="86"/>
      <c r="Q721" s="86" t="s">
        <v>17820</v>
      </c>
      <c r="R721" s="86"/>
      <c r="S721" s="442"/>
      <c r="T721" s="475"/>
      <c r="U721" s="475"/>
      <c r="V721" s="475"/>
      <c r="W721" s="475"/>
      <c r="X721" s="475"/>
      <c r="Y721" s="475"/>
      <c r="Z721" s="475"/>
    </row>
    <row r="722" spans="1:26" ht="16.5" customHeight="1">
      <c r="A722" s="665"/>
      <c r="B722" s="665"/>
      <c r="C722" s="695"/>
      <c r="D722" s="665"/>
      <c r="E722" s="814"/>
      <c r="F722" s="665"/>
      <c r="G722" s="26">
        <v>4</v>
      </c>
      <c r="H722" s="449" t="s">
        <v>17672</v>
      </c>
      <c r="I722" s="333" t="s">
        <v>17673</v>
      </c>
      <c r="J722" s="83"/>
      <c r="K722" s="442"/>
      <c r="L722" s="665"/>
      <c r="M722" s="403"/>
      <c r="N722" s="26"/>
      <c r="O722" s="86"/>
      <c r="P722" s="86"/>
      <c r="Q722" s="86" t="s">
        <v>17820</v>
      </c>
      <c r="R722" s="86"/>
      <c r="S722" s="442"/>
      <c r="T722" s="475"/>
      <c r="U722" s="475"/>
      <c r="V722" s="475"/>
      <c r="W722" s="475"/>
      <c r="X722" s="475"/>
      <c r="Y722" s="475"/>
      <c r="Z722" s="475"/>
    </row>
    <row r="723" spans="1:26" ht="16.5" customHeight="1">
      <c r="A723" s="665"/>
      <c r="B723" s="665"/>
      <c r="C723" s="695"/>
      <c r="D723" s="665"/>
      <c r="E723" s="814"/>
      <c r="F723" s="665"/>
      <c r="G723" s="26">
        <v>5</v>
      </c>
      <c r="H723" s="444" t="s">
        <v>17678</v>
      </c>
      <c r="I723" s="445" t="s">
        <v>17836</v>
      </c>
      <c r="J723" s="83"/>
      <c r="K723" s="442"/>
      <c r="L723" s="665"/>
      <c r="M723" s="403"/>
      <c r="N723" s="26"/>
      <c r="O723" s="86"/>
      <c r="P723" s="86"/>
      <c r="Q723" s="86" t="s">
        <v>17820</v>
      </c>
      <c r="R723" s="86"/>
      <c r="S723" s="442"/>
      <c r="T723" s="475"/>
      <c r="U723" s="475"/>
      <c r="V723" s="475"/>
      <c r="W723" s="475"/>
      <c r="X723" s="475"/>
      <c r="Y723" s="475"/>
      <c r="Z723" s="475"/>
    </row>
    <row r="724" spans="1:26" ht="16.5" customHeight="1">
      <c r="A724" s="665"/>
      <c r="B724" s="665"/>
      <c r="C724" s="695"/>
      <c r="D724" s="665"/>
      <c r="E724" s="814"/>
      <c r="F724" s="665"/>
      <c r="G724" s="26">
        <v>6</v>
      </c>
      <c r="H724" s="449" t="s">
        <v>17838</v>
      </c>
      <c r="I724" s="130" t="s">
        <v>17839</v>
      </c>
      <c r="J724" s="83"/>
      <c r="K724" s="442"/>
      <c r="L724" s="665"/>
      <c r="M724" s="403"/>
      <c r="N724" s="26"/>
      <c r="O724" s="86"/>
      <c r="P724" s="86"/>
      <c r="Q724" s="86" t="s">
        <v>17820</v>
      </c>
      <c r="R724" s="86"/>
      <c r="S724" s="442"/>
      <c r="T724" s="475"/>
      <c r="U724" s="475"/>
      <c r="V724" s="475"/>
      <c r="W724" s="475"/>
      <c r="X724" s="475"/>
      <c r="Y724" s="475"/>
      <c r="Z724" s="475"/>
    </row>
    <row r="725" spans="1:26" ht="16.5" customHeight="1">
      <c r="A725" s="665"/>
      <c r="B725" s="665"/>
      <c r="C725" s="695"/>
      <c r="D725" s="665"/>
      <c r="E725" s="814"/>
      <c r="F725" s="665"/>
      <c r="G725" s="26">
        <v>7</v>
      </c>
      <c r="H725" s="452"/>
      <c r="I725" s="130" t="s">
        <v>17841</v>
      </c>
      <c r="J725" s="83"/>
      <c r="K725" s="442"/>
      <c r="L725" s="665"/>
      <c r="M725" s="403"/>
      <c r="N725" s="26"/>
      <c r="O725" s="86"/>
      <c r="P725" s="86"/>
      <c r="Q725" s="86" t="s">
        <v>17820</v>
      </c>
      <c r="R725" s="86"/>
      <c r="S725" s="442"/>
      <c r="T725" s="475"/>
      <c r="U725" s="475"/>
      <c r="V725" s="475"/>
      <c r="W725" s="475"/>
      <c r="X725" s="475"/>
      <c r="Y725" s="475"/>
      <c r="Z725" s="475"/>
    </row>
    <row r="726" spans="1:26" ht="16.5" customHeight="1">
      <c r="A726" s="666"/>
      <c r="B726" s="666"/>
      <c r="C726" s="682"/>
      <c r="D726" s="666"/>
      <c r="E726" s="815"/>
      <c r="F726" s="666"/>
      <c r="G726" s="26">
        <v>8</v>
      </c>
      <c r="H726" s="444"/>
      <c r="I726" s="445" t="s">
        <v>17836</v>
      </c>
      <c r="J726" s="83"/>
      <c r="K726" s="442"/>
      <c r="L726" s="666"/>
      <c r="M726" s="403"/>
      <c r="N726" s="26"/>
      <c r="O726" s="86"/>
      <c r="P726" s="86"/>
      <c r="Q726" s="86" t="s">
        <v>17820</v>
      </c>
      <c r="R726" s="86"/>
      <c r="S726" s="442"/>
      <c r="T726" s="475"/>
      <c r="U726" s="475"/>
      <c r="V726" s="475"/>
      <c r="W726" s="475"/>
      <c r="X726" s="475"/>
      <c r="Y726" s="475"/>
      <c r="Z726" s="475"/>
    </row>
    <row r="727" spans="1:26" ht="16.5" customHeight="1">
      <c r="A727" s="735" t="s">
        <v>17849</v>
      </c>
      <c r="B727" s="735" t="s">
        <v>17850</v>
      </c>
      <c r="C727" s="757" t="s">
        <v>17852</v>
      </c>
      <c r="D727" s="736" t="s">
        <v>17641</v>
      </c>
      <c r="E727" s="819" t="s">
        <v>17853</v>
      </c>
      <c r="F727" s="740" t="s">
        <v>15548</v>
      </c>
      <c r="G727" s="26">
        <v>1</v>
      </c>
      <c r="H727" s="441" t="s">
        <v>16548</v>
      </c>
      <c r="I727" s="26"/>
      <c r="J727" s="83"/>
      <c r="K727" s="442"/>
      <c r="L727" s="734"/>
      <c r="M727" s="403"/>
      <c r="N727" s="26"/>
      <c r="O727" s="86"/>
      <c r="P727" s="86"/>
      <c r="Q727" s="86" t="s">
        <v>17849</v>
      </c>
      <c r="R727" s="86"/>
      <c r="S727" s="442"/>
      <c r="T727" s="475"/>
      <c r="U727" s="475"/>
      <c r="V727" s="475"/>
      <c r="W727" s="475"/>
      <c r="X727" s="475"/>
      <c r="Y727" s="475"/>
      <c r="Z727" s="475"/>
    </row>
    <row r="728" spans="1:26" ht="16.5" customHeight="1">
      <c r="A728" s="665"/>
      <c r="B728" s="665"/>
      <c r="C728" s="695"/>
      <c r="D728" s="665"/>
      <c r="E728" s="814"/>
      <c r="F728" s="665"/>
      <c r="G728" s="26">
        <v>2</v>
      </c>
      <c r="H728" s="449" t="s">
        <v>17624</v>
      </c>
      <c r="I728" s="2" t="s">
        <v>15882</v>
      </c>
      <c r="J728" s="83"/>
      <c r="K728" s="442"/>
      <c r="L728" s="665"/>
      <c r="M728" s="178" t="s">
        <v>15556</v>
      </c>
      <c r="N728" s="26"/>
      <c r="O728" s="86"/>
      <c r="P728" s="86"/>
      <c r="Q728" s="86" t="s">
        <v>17849</v>
      </c>
      <c r="R728" s="86"/>
      <c r="S728" s="442"/>
      <c r="T728" s="475"/>
      <c r="U728" s="475"/>
      <c r="V728" s="475"/>
      <c r="W728" s="475"/>
      <c r="X728" s="475"/>
      <c r="Y728" s="475"/>
      <c r="Z728" s="475"/>
    </row>
    <row r="729" spans="1:26" ht="16.5" customHeight="1">
      <c r="A729" s="665"/>
      <c r="B729" s="665"/>
      <c r="C729" s="695"/>
      <c r="D729" s="665"/>
      <c r="E729" s="814"/>
      <c r="F729" s="665"/>
      <c r="G729" s="26">
        <v>3</v>
      </c>
      <c r="H729" s="444" t="s">
        <v>17267</v>
      </c>
      <c r="I729" s="445" t="s">
        <v>15886</v>
      </c>
      <c r="J729" s="83"/>
      <c r="K729" s="442"/>
      <c r="L729" s="665"/>
      <c r="M729" s="454" t="s">
        <v>15887</v>
      </c>
      <c r="N729" s="26"/>
      <c r="O729" s="86"/>
      <c r="P729" s="86"/>
      <c r="Q729" s="86" t="s">
        <v>17849</v>
      </c>
      <c r="R729" s="86"/>
      <c r="S729" s="442"/>
      <c r="T729" s="475"/>
      <c r="U729" s="475"/>
      <c r="V729" s="475"/>
      <c r="W729" s="475"/>
      <c r="X729" s="475"/>
      <c r="Y729" s="475"/>
      <c r="Z729" s="475"/>
    </row>
    <row r="730" spans="1:26" ht="16.5" customHeight="1">
      <c r="A730" s="665"/>
      <c r="B730" s="665"/>
      <c r="C730" s="695"/>
      <c r="D730" s="665"/>
      <c r="E730" s="814"/>
      <c r="F730" s="665"/>
      <c r="G730" s="26">
        <v>4</v>
      </c>
      <c r="H730" s="449" t="s">
        <v>17672</v>
      </c>
      <c r="I730" s="333" t="s">
        <v>17673</v>
      </c>
      <c r="J730" s="83"/>
      <c r="K730" s="442"/>
      <c r="L730" s="665"/>
      <c r="M730" s="403"/>
      <c r="N730" s="26"/>
      <c r="O730" s="86"/>
      <c r="P730" s="86"/>
      <c r="Q730" s="86" t="s">
        <v>17849</v>
      </c>
      <c r="R730" s="86"/>
      <c r="S730" s="442"/>
      <c r="T730" s="475"/>
      <c r="U730" s="475"/>
      <c r="V730" s="475"/>
      <c r="W730" s="475"/>
      <c r="X730" s="475"/>
      <c r="Y730" s="475"/>
      <c r="Z730" s="475"/>
    </row>
    <row r="731" spans="1:26" ht="16.5" customHeight="1">
      <c r="A731" s="665"/>
      <c r="B731" s="665"/>
      <c r="C731" s="695"/>
      <c r="D731" s="665"/>
      <c r="E731" s="814"/>
      <c r="F731" s="665"/>
      <c r="G731" s="26">
        <v>5</v>
      </c>
      <c r="H731" s="444" t="s">
        <v>17678</v>
      </c>
      <c r="I731" s="2" t="s">
        <v>15891</v>
      </c>
      <c r="J731" s="83"/>
      <c r="K731" s="442"/>
      <c r="L731" s="665"/>
      <c r="M731" s="403"/>
      <c r="N731" s="26"/>
      <c r="O731" s="86"/>
      <c r="P731" s="86"/>
      <c r="Q731" s="86" t="s">
        <v>17849</v>
      </c>
      <c r="R731" s="86"/>
      <c r="S731" s="442"/>
      <c r="T731" s="475"/>
      <c r="U731" s="475"/>
      <c r="V731" s="475"/>
      <c r="W731" s="475"/>
      <c r="X731" s="475"/>
      <c r="Y731" s="475"/>
      <c r="Z731" s="475"/>
    </row>
    <row r="732" spans="1:26" ht="16.5" customHeight="1">
      <c r="A732" s="665"/>
      <c r="B732" s="665"/>
      <c r="C732" s="695"/>
      <c r="D732" s="665"/>
      <c r="E732" s="814"/>
      <c r="F732" s="665"/>
      <c r="G732" s="26">
        <v>6</v>
      </c>
      <c r="H732" s="449" t="s">
        <v>15771</v>
      </c>
      <c r="I732" s="485" t="s">
        <v>17865</v>
      </c>
      <c r="J732" s="83"/>
      <c r="K732" s="442"/>
      <c r="L732" s="665"/>
      <c r="M732" s="178" t="s">
        <v>17868</v>
      </c>
      <c r="N732" s="26"/>
      <c r="O732" s="86"/>
      <c r="P732" s="86"/>
      <c r="Q732" s="86" t="s">
        <v>17849</v>
      </c>
      <c r="R732" s="86"/>
      <c r="S732" s="442"/>
      <c r="T732" s="475"/>
      <c r="U732" s="475"/>
      <c r="V732" s="475"/>
      <c r="W732" s="475"/>
      <c r="X732" s="475"/>
      <c r="Y732" s="475"/>
      <c r="Z732" s="475"/>
    </row>
    <row r="733" spans="1:26" ht="16.5" customHeight="1">
      <c r="A733" s="665"/>
      <c r="B733" s="665"/>
      <c r="C733" s="695"/>
      <c r="D733" s="665"/>
      <c r="E733" s="814"/>
      <c r="F733" s="665"/>
      <c r="G733" s="26">
        <v>7</v>
      </c>
      <c r="H733" s="449" t="s">
        <v>15771</v>
      </c>
      <c r="I733" s="130" t="s">
        <v>17021</v>
      </c>
      <c r="J733" s="83"/>
      <c r="K733" s="442"/>
      <c r="L733" s="665"/>
      <c r="M733" s="403"/>
      <c r="N733" s="26"/>
      <c r="O733" s="86"/>
      <c r="P733" s="86"/>
      <c r="Q733" s="86" t="s">
        <v>17849</v>
      </c>
      <c r="R733" s="86"/>
      <c r="S733" s="442"/>
      <c r="T733" s="475"/>
      <c r="U733" s="475"/>
      <c r="V733" s="475"/>
      <c r="W733" s="475"/>
      <c r="X733" s="475"/>
      <c r="Y733" s="475"/>
      <c r="Z733" s="475"/>
    </row>
    <row r="734" spans="1:26" ht="16.5" customHeight="1">
      <c r="A734" s="665"/>
      <c r="B734" s="665"/>
      <c r="C734" s="695"/>
      <c r="D734" s="665"/>
      <c r="E734" s="814"/>
      <c r="F734" s="665"/>
      <c r="G734" s="26">
        <v>8</v>
      </c>
      <c r="H734" s="449"/>
      <c r="I734" s="130" t="s">
        <v>17871</v>
      </c>
      <c r="J734" s="83"/>
      <c r="K734" s="442"/>
      <c r="L734" s="665"/>
      <c r="M734" s="403"/>
      <c r="N734" s="26"/>
      <c r="O734" s="86"/>
      <c r="P734" s="86"/>
      <c r="Q734" s="86" t="s">
        <v>17849</v>
      </c>
      <c r="R734" s="86"/>
      <c r="S734" s="442"/>
      <c r="T734" s="475"/>
      <c r="U734" s="475"/>
      <c r="V734" s="475"/>
      <c r="W734" s="475"/>
      <c r="X734" s="475"/>
      <c r="Y734" s="475"/>
      <c r="Z734" s="475"/>
    </row>
    <row r="735" spans="1:26" ht="16.5" customHeight="1">
      <c r="A735" s="665"/>
      <c r="B735" s="665"/>
      <c r="C735" s="695"/>
      <c r="D735" s="665"/>
      <c r="E735" s="814"/>
      <c r="F735" s="665"/>
      <c r="G735" s="26">
        <v>9</v>
      </c>
      <c r="H735" s="449" t="s">
        <v>15771</v>
      </c>
      <c r="I735" s="130" t="s">
        <v>17021</v>
      </c>
      <c r="J735" s="83"/>
      <c r="K735" s="442"/>
      <c r="L735" s="665"/>
      <c r="M735" s="403"/>
      <c r="N735" s="26"/>
      <c r="O735" s="86"/>
      <c r="P735" s="86"/>
      <c r="Q735" s="86" t="s">
        <v>17849</v>
      </c>
      <c r="R735" s="86"/>
      <c r="S735" s="442"/>
      <c r="T735" s="475"/>
      <c r="U735" s="475"/>
      <c r="V735" s="475"/>
      <c r="W735" s="475"/>
      <c r="X735" s="475"/>
      <c r="Y735" s="475"/>
      <c r="Z735" s="475"/>
    </row>
    <row r="736" spans="1:26" ht="16.5" customHeight="1">
      <c r="A736" s="665"/>
      <c r="B736" s="665"/>
      <c r="C736" s="695"/>
      <c r="D736" s="665"/>
      <c r="E736" s="814"/>
      <c r="F736" s="665"/>
      <c r="G736" s="26">
        <v>10</v>
      </c>
      <c r="H736" s="449"/>
      <c r="I736" s="130" t="s">
        <v>17874</v>
      </c>
      <c r="J736" s="83"/>
      <c r="K736" s="442"/>
      <c r="L736" s="665"/>
      <c r="M736" s="403"/>
      <c r="N736" s="26"/>
      <c r="O736" s="86"/>
      <c r="P736" s="86"/>
      <c r="Q736" s="86" t="s">
        <v>17849</v>
      </c>
      <c r="R736" s="86"/>
      <c r="S736" s="442"/>
      <c r="T736" s="475"/>
      <c r="U736" s="475"/>
      <c r="V736" s="475"/>
      <c r="W736" s="475"/>
      <c r="X736" s="475"/>
      <c r="Y736" s="475"/>
      <c r="Z736" s="475"/>
    </row>
    <row r="737" spans="1:26" ht="16.5" customHeight="1">
      <c r="A737" s="665"/>
      <c r="B737" s="665"/>
      <c r="C737" s="695"/>
      <c r="D737" s="665"/>
      <c r="E737" s="814"/>
      <c r="F737" s="665"/>
      <c r="G737" s="26">
        <v>11</v>
      </c>
      <c r="H737" s="449" t="s">
        <v>15771</v>
      </c>
      <c r="I737" s="130" t="s">
        <v>17021</v>
      </c>
      <c r="J737" s="83"/>
      <c r="K737" s="442"/>
      <c r="L737" s="665"/>
      <c r="M737" s="403"/>
      <c r="N737" s="26"/>
      <c r="O737" s="86"/>
      <c r="P737" s="86"/>
      <c r="Q737" s="86" t="s">
        <v>17849</v>
      </c>
      <c r="R737" s="86"/>
      <c r="S737" s="442"/>
      <c r="T737" s="475"/>
      <c r="U737" s="475"/>
      <c r="V737" s="475"/>
      <c r="W737" s="475"/>
      <c r="X737" s="475"/>
      <c r="Y737" s="475"/>
      <c r="Z737" s="475"/>
    </row>
    <row r="738" spans="1:26" ht="16.5" customHeight="1">
      <c r="A738" s="665"/>
      <c r="B738" s="665"/>
      <c r="C738" s="695"/>
      <c r="D738" s="665"/>
      <c r="E738" s="814"/>
      <c r="F738" s="665"/>
      <c r="G738" s="26">
        <v>12</v>
      </c>
      <c r="H738" s="449"/>
      <c r="I738" s="130" t="s">
        <v>17878</v>
      </c>
      <c r="J738" s="83"/>
      <c r="K738" s="442"/>
      <c r="L738" s="665"/>
      <c r="M738" s="403"/>
      <c r="N738" s="26"/>
      <c r="O738" s="86"/>
      <c r="P738" s="86"/>
      <c r="Q738" s="86" t="s">
        <v>17849</v>
      </c>
      <c r="R738" s="86"/>
      <c r="S738" s="442"/>
      <c r="T738" s="475"/>
      <c r="U738" s="475"/>
      <c r="V738" s="475"/>
      <c r="W738" s="475"/>
      <c r="X738" s="475"/>
      <c r="Y738" s="475"/>
      <c r="Z738" s="475"/>
    </row>
    <row r="739" spans="1:26" ht="16.5" customHeight="1">
      <c r="A739" s="665"/>
      <c r="B739" s="665"/>
      <c r="C739" s="695"/>
      <c r="D739" s="665"/>
      <c r="E739" s="814"/>
      <c r="F739" s="665"/>
      <c r="G739" s="26">
        <v>13</v>
      </c>
      <c r="H739" s="449" t="s">
        <v>15771</v>
      </c>
      <c r="I739" s="130" t="s">
        <v>17021</v>
      </c>
      <c r="J739" s="83"/>
      <c r="K739" s="442"/>
      <c r="L739" s="665"/>
      <c r="M739" s="403"/>
      <c r="N739" s="26"/>
      <c r="O739" s="86"/>
      <c r="P739" s="86"/>
      <c r="Q739" s="86" t="s">
        <v>17849</v>
      </c>
      <c r="R739" s="86"/>
      <c r="S739" s="442"/>
      <c r="T739" s="475"/>
      <c r="U739" s="475"/>
      <c r="V739" s="475"/>
      <c r="W739" s="475"/>
      <c r="X739" s="475"/>
      <c r="Y739" s="475"/>
      <c r="Z739" s="475"/>
    </row>
    <row r="740" spans="1:26" ht="16.5" customHeight="1">
      <c r="A740" s="665"/>
      <c r="B740" s="665"/>
      <c r="C740" s="695"/>
      <c r="D740" s="665"/>
      <c r="E740" s="814"/>
      <c r="F740" s="665"/>
      <c r="G740" s="26">
        <v>14</v>
      </c>
      <c r="H740" s="449"/>
      <c r="I740" s="130" t="s">
        <v>17880</v>
      </c>
      <c r="J740" s="83"/>
      <c r="K740" s="442"/>
      <c r="L740" s="665"/>
      <c r="M740" s="403"/>
      <c r="N740" s="26"/>
      <c r="O740" s="86"/>
      <c r="P740" s="86"/>
      <c r="Q740" s="86" t="s">
        <v>17849</v>
      </c>
      <c r="R740" s="86"/>
      <c r="S740" s="442"/>
      <c r="T740" s="475"/>
      <c r="U740" s="475"/>
      <c r="V740" s="475"/>
      <c r="W740" s="475"/>
      <c r="X740" s="475"/>
      <c r="Y740" s="475"/>
      <c r="Z740" s="475"/>
    </row>
    <row r="741" spans="1:26" ht="16.5" customHeight="1">
      <c r="A741" s="665"/>
      <c r="B741" s="665"/>
      <c r="C741" s="695"/>
      <c r="D741" s="665"/>
      <c r="E741" s="814"/>
      <c r="F741" s="665"/>
      <c r="G741" s="26">
        <v>15</v>
      </c>
      <c r="H741" s="449" t="s">
        <v>17882</v>
      </c>
      <c r="I741" s="445" t="s">
        <v>17883</v>
      </c>
      <c r="J741" s="83"/>
      <c r="K741" s="442"/>
      <c r="L741" s="665"/>
      <c r="M741" s="178" t="s">
        <v>16779</v>
      </c>
      <c r="N741" s="26"/>
      <c r="O741" s="86"/>
      <c r="P741" s="86"/>
      <c r="Q741" s="86" t="s">
        <v>17849</v>
      </c>
      <c r="R741" s="86"/>
      <c r="S741" s="442"/>
      <c r="T741" s="475"/>
      <c r="U741" s="475"/>
      <c r="V741" s="475"/>
      <c r="W741" s="475"/>
      <c r="X741" s="475"/>
      <c r="Y741" s="475"/>
      <c r="Z741" s="475"/>
    </row>
    <row r="742" spans="1:26" ht="16.5" customHeight="1">
      <c r="A742" s="665"/>
      <c r="B742" s="665"/>
      <c r="C742" s="695"/>
      <c r="D742" s="665"/>
      <c r="E742" s="814"/>
      <c r="F742" s="665"/>
      <c r="G742" s="26">
        <v>16</v>
      </c>
      <c r="H742" s="449" t="s">
        <v>15771</v>
      </c>
      <c r="I742" s="130" t="s">
        <v>17021</v>
      </c>
      <c r="J742" s="83"/>
      <c r="K742" s="442"/>
      <c r="L742" s="665"/>
      <c r="M742" s="403"/>
      <c r="N742" s="26"/>
      <c r="O742" s="86"/>
      <c r="P742" s="86"/>
      <c r="Q742" s="86" t="s">
        <v>17849</v>
      </c>
      <c r="R742" s="86"/>
      <c r="S742" s="442"/>
      <c r="T742" s="475"/>
      <c r="U742" s="475"/>
      <c r="V742" s="475"/>
      <c r="W742" s="475"/>
      <c r="X742" s="475"/>
      <c r="Y742" s="475"/>
      <c r="Z742" s="475"/>
    </row>
    <row r="743" spans="1:26" ht="16.5" customHeight="1">
      <c r="A743" s="665"/>
      <c r="B743" s="665"/>
      <c r="C743" s="695"/>
      <c r="D743" s="665"/>
      <c r="E743" s="814"/>
      <c r="F743" s="665"/>
      <c r="G743" s="26">
        <v>17</v>
      </c>
      <c r="H743" s="449"/>
      <c r="I743" s="130" t="s">
        <v>17893</v>
      </c>
      <c r="J743" s="83"/>
      <c r="K743" s="442"/>
      <c r="L743" s="665"/>
      <c r="M743" s="403"/>
      <c r="N743" s="26"/>
      <c r="O743" s="86"/>
      <c r="P743" s="86"/>
      <c r="Q743" s="86" t="s">
        <v>17849</v>
      </c>
      <c r="R743" s="86"/>
      <c r="S743" s="442"/>
      <c r="T743" s="475"/>
      <c r="U743" s="475"/>
      <c r="V743" s="475"/>
      <c r="W743" s="475"/>
      <c r="X743" s="475"/>
      <c r="Y743" s="475"/>
      <c r="Z743" s="475"/>
    </row>
    <row r="744" spans="1:26" ht="16.5" customHeight="1">
      <c r="A744" s="665"/>
      <c r="B744" s="665"/>
      <c r="C744" s="695"/>
      <c r="D744" s="665"/>
      <c r="E744" s="814"/>
      <c r="F744" s="665"/>
      <c r="G744" s="26">
        <v>18</v>
      </c>
      <c r="H744" s="449" t="s">
        <v>15771</v>
      </c>
      <c r="I744" s="130" t="s">
        <v>17021</v>
      </c>
      <c r="J744" s="83"/>
      <c r="K744" s="442"/>
      <c r="L744" s="665"/>
      <c r="M744" s="403"/>
      <c r="N744" s="26"/>
      <c r="O744" s="86"/>
      <c r="P744" s="86"/>
      <c r="Q744" s="86" t="s">
        <v>17849</v>
      </c>
      <c r="R744" s="86"/>
      <c r="S744" s="442"/>
      <c r="T744" s="475"/>
      <c r="U744" s="475"/>
      <c r="V744" s="475"/>
      <c r="W744" s="475"/>
      <c r="X744" s="475"/>
      <c r="Y744" s="475"/>
      <c r="Z744" s="475"/>
    </row>
    <row r="745" spans="1:26" ht="16.5" customHeight="1">
      <c r="A745" s="665"/>
      <c r="B745" s="665"/>
      <c r="C745" s="695"/>
      <c r="D745" s="665"/>
      <c r="E745" s="814"/>
      <c r="F745" s="665"/>
      <c r="G745" s="26">
        <v>19</v>
      </c>
      <c r="H745" s="449"/>
      <c r="I745" s="130" t="s">
        <v>17894</v>
      </c>
      <c r="J745" s="83"/>
      <c r="K745" s="442"/>
      <c r="L745" s="665"/>
      <c r="M745" s="403"/>
      <c r="N745" s="26"/>
      <c r="O745" s="86"/>
      <c r="P745" s="86"/>
      <c r="Q745" s="86" t="s">
        <v>17849</v>
      </c>
      <c r="R745" s="86"/>
      <c r="S745" s="442"/>
      <c r="T745" s="475"/>
      <c r="U745" s="475"/>
      <c r="V745" s="475"/>
      <c r="W745" s="475"/>
      <c r="X745" s="475"/>
      <c r="Y745" s="475"/>
      <c r="Z745" s="475"/>
    </row>
    <row r="746" spans="1:26" ht="16.5" customHeight="1">
      <c r="A746" s="666"/>
      <c r="B746" s="666"/>
      <c r="C746" s="682"/>
      <c r="D746" s="666"/>
      <c r="E746" s="815"/>
      <c r="F746" s="666"/>
      <c r="G746" s="26">
        <v>20</v>
      </c>
      <c r="H746" s="449"/>
      <c r="I746" s="333" t="s">
        <v>15891</v>
      </c>
      <c r="J746" s="83"/>
      <c r="K746" s="442"/>
      <c r="L746" s="666"/>
      <c r="M746" s="403"/>
      <c r="N746" s="26"/>
      <c r="O746" s="86"/>
      <c r="P746" s="86"/>
      <c r="Q746" s="86" t="s">
        <v>17849</v>
      </c>
      <c r="R746" s="86"/>
      <c r="S746" s="442"/>
      <c r="T746" s="475"/>
      <c r="U746" s="475"/>
      <c r="V746" s="475"/>
      <c r="W746" s="475"/>
      <c r="X746" s="475"/>
      <c r="Y746" s="475"/>
      <c r="Z746" s="475"/>
    </row>
    <row r="747" spans="1:26" ht="16.5" customHeight="1">
      <c r="A747" s="735" t="s">
        <v>17895</v>
      </c>
      <c r="B747" s="735" t="s">
        <v>17896</v>
      </c>
      <c r="C747" s="757" t="s">
        <v>17898</v>
      </c>
      <c r="D747" s="735" t="s">
        <v>5001</v>
      </c>
      <c r="E747" s="813" t="s">
        <v>17899</v>
      </c>
      <c r="F747" s="740" t="s">
        <v>15548</v>
      </c>
      <c r="G747" s="26">
        <v>1</v>
      </c>
      <c r="H747" s="441" t="s">
        <v>16548</v>
      </c>
      <c r="I747" s="26"/>
      <c r="J747" s="83"/>
      <c r="K747" s="442"/>
      <c r="L747" s="734"/>
      <c r="M747" s="178"/>
      <c r="N747" s="26"/>
      <c r="O747" s="86"/>
      <c r="P747" s="86"/>
      <c r="Q747" s="86" t="s">
        <v>17895</v>
      </c>
      <c r="R747" s="86"/>
      <c r="S747" s="442"/>
      <c r="T747" s="475"/>
      <c r="U747" s="475"/>
      <c r="V747" s="475"/>
      <c r="W747" s="475"/>
      <c r="X747" s="475"/>
      <c r="Y747" s="475"/>
      <c r="Z747" s="475"/>
    </row>
    <row r="748" spans="1:26" ht="16.5" customHeight="1">
      <c r="A748" s="665"/>
      <c r="B748" s="665"/>
      <c r="C748" s="695"/>
      <c r="D748" s="665"/>
      <c r="E748" s="814"/>
      <c r="F748" s="665"/>
      <c r="G748" s="26">
        <v>2</v>
      </c>
      <c r="H748" s="449" t="s">
        <v>15984</v>
      </c>
      <c r="I748" s="333" t="s">
        <v>15985</v>
      </c>
      <c r="J748" s="83"/>
      <c r="K748" s="442"/>
      <c r="L748" s="665"/>
      <c r="M748" s="178" t="s">
        <v>15556</v>
      </c>
      <c r="N748" s="26"/>
      <c r="O748" s="86"/>
      <c r="P748" s="86"/>
      <c r="Q748" s="86" t="s">
        <v>17895</v>
      </c>
      <c r="R748" s="86"/>
      <c r="S748" s="442"/>
      <c r="T748" s="475"/>
      <c r="U748" s="475"/>
      <c r="V748" s="475"/>
      <c r="W748" s="475"/>
      <c r="X748" s="475"/>
      <c r="Y748" s="475"/>
      <c r="Z748" s="475"/>
    </row>
    <row r="749" spans="1:26" ht="16.5" customHeight="1">
      <c r="A749" s="665"/>
      <c r="B749" s="665"/>
      <c r="C749" s="695"/>
      <c r="D749" s="665"/>
      <c r="E749" s="814"/>
      <c r="F749" s="665"/>
      <c r="G749" s="26">
        <v>3</v>
      </c>
      <c r="H749" s="449" t="s">
        <v>17906</v>
      </c>
      <c r="I749" s="333" t="s">
        <v>16282</v>
      </c>
      <c r="J749" s="83"/>
      <c r="K749" s="442"/>
      <c r="L749" s="665"/>
      <c r="M749" s="178"/>
      <c r="N749" s="26"/>
      <c r="O749" s="86"/>
      <c r="P749" s="86"/>
      <c r="Q749" s="86" t="s">
        <v>17895</v>
      </c>
      <c r="R749" s="86"/>
      <c r="S749" s="442"/>
      <c r="T749" s="475"/>
      <c r="U749" s="475"/>
      <c r="V749" s="475"/>
      <c r="W749" s="475"/>
      <c r="X749" s="475"/>
      <c r="Y749" s="475"/>
      <c r="Z749" s="475"/>
    </row>
    <row r="750" spans="1:26" ht="16.5" customHeight="1">
      <c r="A750" s="665"/>
      <c r="B750" s="665"/>
      <c r="C750" s="695"/>
      <c r="D750" s="665"/>
      <c r="E750" s="814"/>
      <c r="F750" s="665"/>
      <c r="G750" s="26">
        <v>4</v>
      </c>
      <c r="H750" s="449" t="s">
        <v>17267</v>
      </c>
      <c r="I750" s="445" t="s">
        <v>15886</v>
      </c>
      <c r="J750" s="83"/>
      <c r="K750" s="442"/>
      <c r="L750" s="665"/>
      <c r="M750" s="454" t="s">
        <v>15887</v>
      </c>
      <c r="N750" s="26"/>
      <c r="O750" s="86"/>
      <c r="P750" s="86"/>
      <c r="Q750" s="86" t="s">
        <v>17895</v>
      </c>
      <c r="R750" s="86"/>
      <c r="S750" s="442"/>
      <c r="T750" s="475"/>
      <c r="U750" s="475"/>
      <c r="V750" s="475"/>
      <c r="W750" s="475"/>
      <c r="X750" s="475"/>
      <c r="Y750" s="475"/>
      <c r="Z750" s="475"/>
    </row>
    <row r="751" spans="1:26" ht="16.5" customHeight="1">
      <c r="A751" s="665"/>
      <c r="B751" s="665"/>
      <c r="C751" s="695"/>
      <c r="D751" s="665"/>
      <c r="E751" s="814"/>
      <c r="F751" s="665"/>
      <c r="G751" s="26">
        <v>5</v>
      </c>
      <c r="H751" s="449" t="s">
        <v>15888</v>
      </c>
      <c r="I751" s="445" t="s">
        <v>15558</v>
      </c>
      <c r="J751" s="83"/>
      <c r="K751" s="442"/>
      <c r="L751" s="665"/>
      <c r="M751" s="178" t="s">
        <v>15889</v>
      </c>
      <c r="N751" s="26"/>
      <c r="O751" s="86"/>
      <c r="P751" s="86"/>
      <c r="Q751" s="86" t="s">
        <v>17895</v>
      </c>
      <c r="R751" s="86"/>
      <c r="S751" s="442"/>
      <c r="T751" s="475"/>
      <c r="U751" s="475"/>
      <c r="V751" s="475"/>
      <c r="W751" s="475"/>
      <c r="X751" s="475"/>
      <c r="Y751" s="475"/>
      <c r="Z751" s="475"/>
    </row>
    <row r="752" spans="1:26" ht="16.5" customHeight="1">
      <c r="A752" s="665"/>
      <c r="B752" s="665"/>
      <c r="C752" s="695"/>
      <c r="D752" s="665"/>
      <c r="E752" s="814"/>
      <c r="F752" s="665"/>
      <c r="G752" s="26">
        <v>6</v>
      </c>
      <c r="H752" s="449" t="s">
        <v>15562</v>
      </c>
      <c r="I752" s="2" t="s">
        <v>16313</v>
      </c>
      <c r="J752" s="83"/>
      <c r="K752" s="442"/>
      <c r="L752" s="665"/>
      <c r="M752" s="178"/>
      <c r="N752" s="26"/>
      <c r="O752" s="86"/>
      <c r="P752" s="86"/>
      <c r="Q752" s="86" t="s">
        <v>17895</v>
      </c>
      <c r="R752" s="86"/>
      <c r="S752" s="442"/>
      <c r="T752" s="475"/>
      <c r="U752" s="475"/>
      <c r="V752" s="475"/>
      <c r="W752" s="475"/>
      <c r="X752" s="475"/>
      <c r="Y752" s="475"/>
      <c r="Z752" s="475"/>
    </row>
    <row r="753" spans="1:26" ht="16.5" customHeight="1">
      <c r="A753" s="665"/>
      <c r="B753" s="665"/>
      <c r="C753" s="695"/>
      <c r="D753" s="665"/>
      <c r="E753" s="814"/>
      <c r="F753" s="665"/>
      <c r="G753" s="26">
        <v>7</v>
      </c>
      <c r="H753" s="449" t="s">
        <v>17917</v>
      </c>
      <c r="I753" s="333" t="s">
        <v>15890</v>
      </c>
      <c r="J753" s="83"/>
      <c r="K753" s="442"/>
      <c r="L753" s="665"/>
      <c r="M753" s="178"/>
      <c r="N753" s="26"/>
      <c r="O753" s="86"/>
      <c r="P753" s="86"/>
      <c r="Q753" s="86" t="s">
        <v>17895</v>
      </c>
      <c r="R753" s="86"/>
      <c r="S753" s="442"/>
      <c r="T753" s="475"/>
      <c r="U753" s="475"/>
      <c r="V753" s="475"/>
      <c r="W753" s="475"/>
      <c r="X753" s="475"/>
      <c r="Y753" s="475"/>
      <c r="Z753" s="475"/>
    </row>
    <row r="754" spans="1:26" ht="16.5" customHeight="1">
      <c r="A754" s="666"/>
      <c r="B754" s="666"/>
      <c r="C754" s="682"/>
      <c r="D754" s="666"/>
      <c r="E754" s="815"/>
      <c r="F754" s="666"/>
      <c r="G754" s="26">
        <v>8</v>
      </c>
      <c r="H754" s="449"/>
      <c r="I754" s="489" t="s">
        <v>15891</v>
      </c>
      <c r="J754" s="83"/>
      <c r="K754" s="442"/>
      <c r="L754" s="666"/>
      <c r="M754" s="178"/>
      <c r="N754" s="26"/>
      <c r="O754" s="86"/>
      <c r="P754" s="86"/>
      <c r="Q754" s="86" t="s">
        <v>17895</v>
      </c>
      <c r="R754" s="86"/>
      <c r="S754" s="442"/>
      <c r="T754" s="475"/>
      <c r="U754" s="475"/>
      <c r="V754" s="475"/>
      <c r="W754" s="475"/>
      <c r="X754" s="475"/>
      <c r="Y754" s="475"/>
      <c r="Z754" s="475"/>
    </row>
    <row r="755" spans="1:26" ht="16.5" customHeight="1">
      <c r="A755" s="735" t="s">
        <v>17923</v>
      </c>
      <c r="B755" s="735" t="s">
        <v>17924</v>
      </c>
      <c r="C755" s="757" t="s">
        <v>17925</v>
      </c>
      <c r="D755" s="735" t="s">
        <v>5001</v>
      </c>
      <c r="E755" s="817" t="s">
        <v>17926</v>
      </c>
      <c r="F755" s="740" t="s">
        <v>15548</v>
      </c>
      <c r="G755" s="26">
        <v>1</v>
      </c>
      <c r="H755" s="441" t="s">
        <v>16548</v>
      </c>
      <c r="I755" s="26"/>
      <c r="J755" s="83"/>
      <c r="K755" s="442"/>
      <c r="L755" s="734"/>
      <c r="M755" s="178"/>
      <c r="N755" s="26"/>
      <c r="O755" s="86"/>
      <c r="P755" s="86"/>
      <c r="Q755" s="86" t="s">
        <v>17923</v>
      </c>
      <c r="R755" s="86"/>
      <c r="S755" s="442"/>
      <c r="T755" s="475"/>
      <c r="U755" s="475"/>
      <c r="V755" s="475"/>
      <c r="W755" s="475"/>
      <c r="X755" s="475"/>
      <c r="Y755" s="475"/>
      <c r="Z755" s="475"/>
    </row>
    <row r="756" spans="1:26" ht="16.5" customHeight="1">
      <c r="A756" s="665"/>
      <c r="B756" s="665"/>
      <c r="C756" s="695"/>
      <c r="D756" s="665"/>
      <c r="E756" s="814"/>
      <c r="F756" s="665"/>
      <c r="G756" s="26">
        <v>2</v>
      </c>
      <c r="H756" s="449" t="s">
        <v>15984</v>
      </c>
      <c r="I756" s="333" t="s">
        <v>15985</v>
      </c>
      <c r="J756" s="83"/>
      <c r="K756" s="442"/>
      <c r="L756" s="665"/>
      <c r="M756" s="178" t="s">
        <v>15556</v>
      </c>
      <c r="N756" s="26"/>
      <c r="O756" s="86"/>
      <c r="P756" s="86"/>
      <c r="Q756" s="86" t="s">
        <v>17923</v>
      </c>
      <c r="R756" s="86"/>
      <c r="S756" s="442"/>
      <c r="T756" s="475"/>
      <c r="U756" s="475"/>
      <c r="V756" s="475"/>
      <c r="W756" s="475"/>
      <c r="X756" s="475"/>
      <c r="Y756" s="475"/>
      <c r="Z756" s="475"/>
    </row>
    <row r="757" spans="1:26" ht="16.5" customHeight="1">
      <c r="A757" s="665"/>
      <c r="B757" s="665"/>
      <c r="C757" s="695"/>
      <c r="D757" s="665"/>
      <c r="E757" s="814"/>
      <c r="F757" s="665"/>
      <c r="G757" s="26">
        <v>3</v>
      </c>
      <c r="H757" s="449" t="s">
        <v>17906</v>
      </c>
      <c r="I757" s="333" t="s">
        <v>16282</v>
      </c>
      <c r="J757" s="83"/>
      <c r="K757" s="442"/>
      <c r="L757" s="665"/>
      <c r="M757" s="178"/>
      <c r="N757" s="26"/>
      <c r="O757" s="86"/>
      <c r="P757" s="86"/>
      <c r="Q757" s="86" t="s">
        <v>17923</v>
      </c>
      <c r="R757" s="86"/>
      <c r="S757" s="442"/>
      <c r="T757" s="475"/>
      <c r="U757" s="475"/>
      <c r="V757" s="475"/>
      <c r="W757" s="475"/>
      <c r="X757" s="475"/>
      <c r="Y757" s="475"/>
      <c r="Z757" s="475"/>
    </row>
    <row r="758" spans="1:26" ht="16.5" customHeight="1">
      <c r="A758" s="665"/>
      <c r="B758" s="665"/>
      <c r="C758" s="695"/>
      <c r="D758" s="665"/>
      <c r="E758" s="814"/>
      <c r="F758" s="665"/>
      <c r="G758" s="26">
        <v>4</v>
      </c>
      <c r="H758" s="449" t="s">
        <v>17267</v>
      </c>
      <c r="I758" s="445" t="s">
        <v>15886</v>
      </c>
      <c r="J758" s="83"/>
      <c r="K758" s="442"/>
      <c r="L758" s="665"/>
      <c r="M758" s="454" t="s">
        <v>15887</v>
      </c>
      <c r="N758" s="26"/>
      <c r="O758" s="86"/>
      <c r="P758" s="86"/>
      <c r="Q758" s="86" t="s">
        <v>17923</v>
      </c>
      <c r="R758" s="86"/>
      <c r="S758" s="442"/>
      <c r="T758" s="475"/>
      <c r="U758" s="475"/>
      <c r="V758" s="475"/>
      <c r="W758" s="475"/>
      <c r="X758" s="475"/>
      <c r="Y758" s="475"/>
      <c r="Z758" s="475"/>
    </row>
    <row r="759" spans="1:26" ht="16.5" customHeight="1">
      <c r="A759" s="665"/>
      <c r="B759" s="665"/>
      <c r="C759" s="695"/>
      <c r="D759" s="665"/>
      <c r="E759" s="814"/>
      <c r="F759" s="665"/>
      <c r="G759" s="26">
        <v>5</v>
      </c>
      <c r="H759" s="449" t="s">
        <v>15888</v>
      </c>
      <c r="I759" s="445" t="s">
        <v>15558</v>
      </c>
      <c r="J759" s="83"/>
      <c r="K759" s="442"/>
      <c r="L759" s="665"/>
      <c r="M759" s="178" t="s">
        <v>15889</v>
      </c>
      <c r="N759" s="26"/>
      <c r="O759" s="86"/>
      <c r="P759" s="86"/>
      <c r="Q759" s="86" t="s">
        <v>17923</v>
      </c>
      <c r="R759" s="86"/>
      <c r="S759" s="442"/>
      <c r="T759" s="475"/>
      <c r="U759" s="475"/>
      <c r="V759" s="475"/>
      <c r="W759" s="475"/>
      <c r="X759" s="475"/>
      <c r="Y759" s="475"/>
      <c r="Z759" s="475"/>
    </row>
    <row r="760" spans="1:26" ht="16.5" customHeight="1">
      <c r="A760" s="665"/>
      <c r="B760" s="665"/>
      <c r="C760" s="695"/>
      <c r="D760" s="665"/>
      <c r="E760" s="814"/>
      <c r="F760" s="665"/>
      <c r="G760" s="26">
        <v>6</v>
      </c>
      <c r="H760" s="449" t="s">
        <v>15562</v>
      </c>
      <c r="I760" s="2" t="s">
        <v>16313</v>
      </c>
      <c r="J760" s="83"/>
      <c r="K760" s="442"/>
      <c r="L760" s="665"/>
      <c r="M760" s="178"/>
      <c r="N760" s="26"/>
      <c r="O760" s="86"/>
      <c r="P760" s="86"/>
      <c r="Q760" s="86" t="s">
        <v>17923</v>
      </c>
      <c r="R760" s="86"/>
      <c r="S760" s="442"/>
      <c r="T760" s="475"/>
      <c r="U760" s="475"/>
      <c r="V760" s="475"/>
      <c r="W760" s="475"/>
      <c r="X760" s="475"/>
      <c r="Y760" s="475"/>
      <c r="Z760" s="475"/>
    </row>
    <row r="761" spans="1:26" ht="16.5" customHeight="1">
      <c r="A761" s="665"/>
      <c r="B761" s="665"/>
      <c r="C761" s="695"/>
      <c r="D761" s="665"/>
      <c r="E761" s="814"/>
      <c r="F761" s="665"/>
      <c r="G761" s="26">
        <v>7</v>
      </c>
      <c r="H761" s="449" t="s">
        <v>17944</v>
      </c>
      <c r="I761" s="333" t="s">
        <v>15890</v>
      </c>
      <c r="J761" s="83"/>
      <c r="K761" s="442"/>
      <c r="L761" s="665"/>
      <c r="M761" s="178"/>
      <c r="N761" s="26"/>
      <c r="O761" s="86"/>
      <c r="P761" s="86"/>
      <c r="Q761" s="86" t="s">
        <v>17923</v>
      </c>
      <c r="R761" s="86"/>
      <c r="S761" s="442"/>
      <c r="T761" s="475"/>
      <c r="U761" s="475"/>
      <c r="V761" s="475"/>
      <c r="W761" s="475"/>
      <c r="X761" s="475"/>
      <c r="Y761" s="475"/>
      <c r="Z761" s="475"/>
    </row>
    <row r="762" spans="1:26" ht="16.5" customHeight="1">
      <c r="A762" s="666"/>
      <c r="B762" s="666"/>
      <c r="C762" s="682"/>
      <c r="D762" s="666"/>
      <c r="E762" s="815"/>
      <c r="F762" s="666"/>
      <c r="G762" s="26">
        <v>8</v>
      </c>
      <c r="H762" s="449"/>
      <c r="I762" s="489" t="s">
        <v>15891</v>
      </c>
      <c r="J762" s="83"/>
      <c r="K762" s="442"/>
      <c r="L762" s="666"/>
      <c r="M762" s="178"/>
      <c r="N762" s="26"/>
      <c r="O762" s="86"/>
      <c r="P762" s="86"/>
      <c r="Q762" s="86" t="s">
        <v>17923</v>
      </c>
      <c r="R762" s="86"/>
      <c r="S762" s="442"/>
      <c r="T762" s="475"/>
      <c r="U762" s="475"/>
      <c r="V762" s="475"/>
      <c r="W762" s="475"/>
      <c r="X762" s="475"/>
      <c r="Y762" s="475"/>
      <c r="Z762" s="475"/>
    </row>
    <row r="763" spans="1:26" ht="16.5" customHeight="1">
      <c r="A763" s="735" t="s">
        <v>17948</v>
      </c>
      <c r="B763" s="735" t="s">
        <v>17949</v>
      </c>
      <c r="C763" s="757" t="s">
        <v>17950</v>
      </c>
      <c r="D763" s="735" t="s">
        <v>5001</v>
      </c>
      <c r="E763" s="817" t="s">
        <v>17951</v>
      </c>
      <c r="F763" s="740" t="s">
        <v>15548</v>
      </c>
      <c r="G763" s="26">
        <v>1</v>
      </c>
      <c r="H763" s="441" t="s">
        <v>16669</v>
      </c>
      <c r="I763" s="26"/>
      <c r="J763" s="83"/>
      <c r="K763" s="442"/>
      <c r="L763" s="734"/>
      <c r="M763" s="86"/>
      <c r="N763" s="26"/>
      <c r="O763" s="86"/>
      <c r="P763" s="86"/>
      <c r="Q763" s="86" t="s">
        <v>17948</v>
      </c>
      <c r="R763" s="86"/>
      <c r="S763" s="442"/>
      <c r="T763" s="475"/>
      <c r="U763" s="475"/>
      <c r="V763" s="475"/>
      <c r="W763" s="475"/>
      <c r="X763" s="475"/>
      <c r="Y763" s="475"/>
      <c r="Z763" s="475"/>
    </row>
    <row r="764" spans="1:26" ht="16.5" customHeight="1">
      <c r="A764" s="665"/>
      <c r="B764" s="665"/>
      <c r="C764" s="695"/>
      <c r="D764" s="665"/>
      <c r="E764" s="814"/>
      <c r="F764" s="665"/>
      <c r="G764" s="26">
        <v>2</v>
      </c>
      <c r="H764" s="449" t="s">
        <v>15695</v>
      </c>
      <c r="I764" s="333" t="s">
        <v>15985</v>
      </c>
      <c r="J764" s="83"/>
      <c r="K764" s="442"/>
      <c r="L764" s="665"/>
      <c r="M764" s="178" t="s">
        <v>15556</v>
      </c>
      <c r="N764" s="26"/>
      <c r="O764" s="86"/>
      <c r="P764" s="86"/>
      <c r="Q764" s="86" t="s">
        <v>17948</v>
      </c>
      <c r="R764" s="86"/>
      <c r="S764" s="442"/>
      <c r="T764" s="475"/>
      <c r="U764" s="475"/>
      <c r="V764" s="475"/>
      <c r="W764" s="475"/>
      <c r="X764" s="475"/>
      <c r="Y764" s="475"/>
      <c r="Z764" s="475"/>
    </row>
    <row r="765" spans="1:26" ht="16.5" customHeight="1">
      <c r="A765" s="665"/>
      <c r="B765" s="665"/>
      <c r="C765" s="695"/>
      <c r="D765" s="665"/>
      <c r="E765" s="814"/>
      <c r="F765" s="665"/>
      <c r="G765" s="26">
        <v>3</v>
      </c>
      <c r="H765" s="449" t="s">
        <v>17959</v>
      </c>
      <c r="I765" s="333" t="s">
        <v>17960</v>
      </c>
      <c r="J765" s="83"/>
      <c r="K765" s="442"/>
      <c r="L765" s="665"/>
      <c r="M765" s="86"/>
      <c r="N765" s="26"/>
      <c r="O765" s="86"/>
      <c r="P765" s="86"/>
      <c r="Q765" s="86" t="s">
        <v>17948</v>
      </c>
      <c r="R765" s="86"/>
      <c r="S765" s="442"/>
      <c r="T765" s="475"/>
      <c r="U765" s="475"/>
      <c r="V765" s="475"/>
      <c r="W765" s="475"/>
      <c r="X765" s="475"/>
      <c r="Y765" s="475"/>
      <c r="Z765" s="475"/>
    </row>
    <row r="766" spans="1:26" ht="16.5" customHeight="1">
      <c r="A766" s="665"/>
      <c r="B766" s="665"/>
      <c r="C766" s="695"/>
      <c r="D766" s="665"/>
      <c r="E766" s="814"/>
      <c r="F766" s="665"/>
      <c r="G766" s="26">
        <v>4</v>
      </c>
      <c r="H766" s="449" t="s">
        <v>17964</v>
      </c>
      <c r="I766" s="333" t="s">
        <v>17754</v>
      </c>
      <c r="J766" s="83"/>
      <c r="K766" s="442"/>
      <c r="L766" s="665"/>
      <c r="M766" s="86"/>
      <c r="N766" s="26"/>
      <c r="O766" s="86"/>
      <c r="P766" s="86"/>
      <c r="Q766" s="86" t="s">
        <v>17948</v>
      </c>
      <c r="R766" s="86"/>
      <c r="S766" s="442"/>
      <c r="T766" s="475"/>
      <c r="U766" s="475"/>
      <c r="V766" s="475"/>
      <c r="W766" s="475"/>
      <c r="X766" s="475"/>
      <c r="Y766" s="475"/>
      <c r="Z766" s="475"/>
    </row>
    <row r="767" spans="1:26" ht="16.5" customHeight="1">
      <c r="A767" s="665"/>
      <c r="B767" s="665"/>
      <c r="C767" s="695"/>
      <c r="D767" s="665"/>
      <c r="E767" s="814"/>
      <c r="F767" s="665"/>
      <c r="G767" s="26">
        <v>5</v>
      </c>
      <c r="H767" s="452" t="s">
        <v>15884</v>
      </c>
      <c r="I767" s="445" t="s">
        <v>17398</v>
      </c>
      <c r="J767" s="83"/>
      <c r="K767" s="442"/>
      <c r="L767" s="665"/>
      <c r="M767" s="454" t="s">
        <v>15887</v>
      </c>
      <c r="N767" s="26"/>
      <c r="O767" s="86"/>
      <c r="P767" s="86"/>
      <c r="Q767" s="86" t="s">
        <v>17948</v>
      </c>
      <c r="R767" s="86"/>
      <c r="S767" s="442"/>
      <c r="T767" s="475"/>
      <c r="U767" s="475"/>
      <c r="V767" s="475"/>
      <c r="W767" s="475"/>
      <c r="X767" s="475"/>
      <c r="Y767" s="475"/>
      <c r="Z767" s="475"/>
    </row>
    <row r="768" spans="1:26" ht="16.5" customHeight="1">
      <c r="A768" s="665"/>
      <c r="B768" s="665"/>
      <c r="C768" s="695"/>
      <c r="D768" s="665"/>
      <c r="E768" s="814"/>
      <c r="F768" s="665"/>
      <c r="G768" s="26">
        <v>6</v>
      </c>
      <c r="H768" s="452" t="s">
        <v>15888</v>
      </c>
      <c r="I768" s="445" t="s">
        <v>15558</v>
      </c>
      <c r="J768" s="83"/>
      <c r="K768" s="442"/>
      <c r="L768" s="665"/>
      <c r="M768" s="178" t="s">
        <v>15889</v>
      </c>
      <c r="N768" s="26"/>
      <c r="O768" s="86"/>
      <c r="P768" s="86"/>
      <c r="Q768" s="86" t="s">
        <v>17948</v>
      </c>
      <c r="R768" s="86"/>
      <c r="S768" s="442"/>
      <c r="T768" s="475"/>
      <c r="U768" s="475"/>
      <c r="V768" s="475"/>
      <c r="W768" s="475"/>
      <c r="X768" s="475"/>
      <c r="Y768" s="475"/>
      <c r="Z768" s="475"/>
    </row>
    <row r="769" spans="1:26" ht="16.5" customHeight="1">
      <c r="A769" s="665"/>
      <c r="B769" s="665"/>
      <c r="C769" s="695"/>
      <c r="D769" s="665"/>
      <c r="E769" s="814"/>
      <c r="F769" s="665"/>
      <c r="G769" s="26">
        <v>7</v>
      </c>
      <c r="H769" s="449" t="s">
        <v>15562</v>
      </c>
      <c r="I769" s="271" t="s">
        <v>16163</v>
      </c>
      <c r="J769" s="83"/>
      <c r="K769" s="442"/>
      <c r="L769" s="665"/>
      <c r="M769" s="83"/>
      <c r="N769" s="26"/>
      <c r="O769" s="86"/>
      <c r="P769" s="86"/>
      <c r="Q769" s="86" t="s">
        <v>17948</v>
      </c>
      <c r="R769" s="86"/>
      <c r="S769" s="442"/>
      <c r="T769" s="475"/>
      <c r="U769" s="475"/>
      <c r="V769" s="475"/>
      <c r="W769" s="475"/>
      <c r="X769" s="475"/>
      <c r="Y769" s="475"/>
      <c r="Z769" s="475"/>
    </row>
    <row r="770" spans="1:26" ht="16.5" customHeight="1">
      <c r="A770" s="665"/>
      <c r="B770" s="665"/>
      <c r="C770" s="695"/>
      <c r="D770" s="665"/>
      <c r="E770" s="814"/>
      <c r="F770" s="665"/>
      <c r="G770" s="26">
        <v>8</v>
      </c>
      <c r="H770" s="449" t="s">
        <v>16171</v>
      </c>
      <c r="I770" s="271" t="s">
        <v>16172</v>
      </c>
      <c r="J770" s="83"/>
      <c r="K770" s="442"/>
      <c r="L770" s="665"/>
      <c r="M770" s="83"/>
      <c r="N770" s="26"/>
      <c r="O770" s="86"/>
      <c r="P770" s="86"/>
      <c r="Q770" s="86" t="s">
        <v>17948</v>
      </c>
      <c r="R770" s="86"/>
      <c r="S770" s="442"/>
      <c r="T770" s="475"/>
      <c r="U770" s="475"/>
      <c r="V770" s="475"/>
      <c r="W770" s="475"/>
      <c r="X770" s="475"/>
      <c r="Y770" s="475"/>
      <c r="Z770" s="475"/>
    </row>
    <row r="771" spans="1:26" ht="16.5" customHeight="1">
      <c r="A771" s="665"/>
      <c r="B771" s="665"/>
      <c r="C771" s="695"/>
      <c r="D771" s="665"/>
      <c r="E771" s="814"/>
      <c r="F771" s="665"/>
      <c r="G771" s="26">
        <v>9</v>
      </c>
      <c r="H771" s="449" t="s">
        <v>17917</v>
      </c>
      <c r="I771" s="271" t="s">
        <v>16163</v>
      </c>
      <c r="J771" s="83"/>
      <c r="K771" s="442"/>
      <c r="L771" s="665"/>
      <c r="M771" s="86"/>
      <c r="N771" s="26"/>
      <c r="O771" s="86"/>
      <c r="P771" s="86"/>
      <c r="Q771" s="86" t="s">
        <v>17948</v>
      </c>
      <c r="R771" s="86"/>
      <c r="S771" s="442"/>
      <c r="T771" s="475"/>
      <c r="U771" s="475"/>
      <c r="V771" s="475"/>
      <c r="W771" s="475"/>
      <c r="X771" s="475"/>
      <c r="Y771" s="475"/>
      <c r="Z771" s="475"/>
    </row>
    <row r="772" spans="1:26" ht="16.5" customHeight="1">
      <c r="A772" s="666"/>
      <c r="B772" s="666"/>
      <c r="C772" s="682"/>
      <c r="D772" s="666"/>
      <c r="E772" s="815"/>
      <c r="F772" s="666"/>
      <c r="G772" s="26">
        <v>10</v>
      </c>
      <c r="H772" s="449"/>
      <c r="I772" s="271" t="s">
        <v>16167</v>
      </c>
      <c r="J772" s="83"/>
      <c r="K772" s="442"/>
      <c r="L772" s="666"/>
      <c r="M772" s="86"/>
      <c r="N772" s="26"/>
      <c r="O772" s="86"/>
      <c r="P772" s="86"/>
      <c r="Q772" s="86" t="s">
        <v>17948</v>
      </c>
      <c r="R772" s="86"/>
      <c r="S772" s="442"/>
      <c r="T772" s="475"/>
      <c r="U772" s="475"/>
      <c r="V772" s="475"/>
      <c r="W772" s="475"/>
      <c r="X772" s="475"/>
      <c r="Y772" s="475"/>
      <c r="Z772" s="475"/>
    </row>
    <row r="773" spans="1:26" ht="16.5" customHeight="1">
      <c r="A773" s="735" t="s">
        <v>17984</v>
      </c>
      <c r="B773" s="735" t="s">
        <v>17985</v>
      </c>
      <c r="C773" s="757" t="s">
        <v>17986</v>
      </c>
      <c r="D773" s="735" t="s">
        <v>5001</v>
      </c>
      <c r="E773" s="817" t="s">
        <v>17987</v>
      </c>
      <c r="F773" s="740" t="s">
        <v>15548</v>
      </c>
      <c r="G773" s="26">
        <v>1</v>
      </c>
      <c r="H773" s="441" t="s">
        <v>16669</v>
      </c>
      <c r="I773" s="26"/>
      <c r="J773" s="83"/>
      <c r="K773" s="442"/>
      <c r="L773" s="734"/>
      <c r="M773" s="86"/>
      <c r="N773" s="26"/>
      <c r="O773" s="86"/>
      <c r="P773" s="86"/>
      <c r="Q773" s="86" t="s">
        <v>17984</v>
      </c>
      <c r="R773" s="86"/>
      <c r="S773" s="442"/>
      <c r="T773" s="475"/>
      <c r="U773" s="475"/>
      <c r="V773" s="475"/>
      <c r="W773" s="475"/>
      <c r="X773" s="475"/>
      <c r="Y773" s="475"/>
      <c r="Z773" s="475"/>
    </row>
    <row r="774" spans="1:26" ht="16.5" customHeight="1">
      <c r="A774" s="665"/>
      <c r="B774" s="665"/>
      <c r="C774" s="695"/>
      <c r="D774" s="665"/>
      <c r="E774" s="814"/>
      <c r="F774" s="665"/>
      <c r="G774" s="26">
        <v>2</v>
      </c>
      <c r="H774" s="449" t="s">
        <v>15695</v>
      </c>
      <c r="I774" s="333" t="s">
        <v>15985</v>
      </c>
      <c r="J774" s="83"/>
      <c r="K774" s="442"/>
      <c r="L774" s="665"/>
      <c r="M774" s="178" t="s">
        <v>15556</v>
      </c>
      <c r="N774" s="26"/>
      <c r="O774" s="86"/>
      <c r="P774" s="86"/>
      <c r="Q774" s="86" t="s">
        <v>17984</v>
      </c>
      <c r="R774" s="86"/>
      <c r="S774" s="442"/>
      <c r="T774" s="475"/>
      <c r="U774" s="475"/>
      <c r="V774" s="475"/>
      <c r="W774" s="475"/>
      <c r="X774" s="475"/>
      <c r="Y774" s="475"/>
      <c r="Z774" s="475"/>
    </row>
    <row r="775" spans="1:26" ht="16.5" customHeight="1">
      <c r="A775" s="665"/>
      <c r="B775" s="665"/>
      <c r="C775" s="695"/>
      <c r="D775" s="665"/>
      <c r="E775" s="814"/>
      <c r="F775" s="665"/>
      <c r="G775" s="26">
        <v>3</v>
      </c>
      <c r="H775" s="449" t="s">
        <v>17959</v>
      </c>
      <c r="I775" s="333" t="s">
        <v>17960</v>
      </c>
      <c r="J775" s="83"/>
      <c r="K775" s="442"/>
      <c r="L775" s="665"/>
      <c r="M775" s="86"/>
      <c r="N775" s="26"/>
      <c r="O775" s="86"/>
      <c r="P775" s="86"/>
      <c r="Q775" s="86" t="s">
        <v>17984</v>
      </c>
      <c r="R775" s="86"/>
      <c r="S775" s="442"/>
      <c r="T775" s="475"/>
      <c r="U775" s="475"/>
      <c r="V775" s="475"/>
      <c r="W775" s="475"/>
      <c r="X775" s="475"/>
      <c r="Y775" s="475"/>
      <c r="Z775" s="475"/>
    </row>
    <row r="776" spans="1:26" ht="16.5" customHeight="1">
      <c r="A776" s="665"/>
      <c r="B776" s="665"/>
      <c r="C776" s="695"/>
      <c r="D776" s="665"/>
      <c r="E776" s="814"/>
      <c r="F776" s="665"/>
      <c r="G776" s="26">
        <v>4</v>
      </c>
      <c r="H776" s="449" t="s">
        <v>17964</v>
      </c>
      <c r="I776" s="333" t="s">
        <v>17754</v>
      </c>
      <c r="J776" s="83"/>
      <c r="K776" s="442"/>
      <c r="L776" s="665"/>
      <c r="M776" s="86"/>
      <c r="N776" s="26"/>
      <c r="O776" s="86"/>
      <c r="P776" s="86"/>
      <c r="Q776" s="86" t="s">
        <v>17984</v>
      </c>
      <c r="R776" s="86"/>
      <c r="S776" s="442"/>
      <c r="T776" s="475"/>
      <c r="U776" s="475"/>
      <c r="V776" s="475"/>
      <c r="W776" s="475"/>
      <c r="X776" s="475"/>
      <c r="Y776" s="475"/>
      <c r="Z776" s="475"/>
    </row>
    <row r="777" spans="1:26" ht="16.5" customHeight="1">
      <c r="A777" s="665"/>
      <c r="B777" s="665"/>
      <c r="C777" s="695"/>
      <c r="D777" s="665"/>
      <c r="E777" s="814"/>
      <c r="F777" s="665"/>
      <c r="G777" s="26">
        <v>5</v>
      </c>
      <c r="H777" s="452" t="s">
        <v>15884</v>
      </c>
      <c r="I777" s="445" t="s">
        <v>17398</v>
      </c>
      <c r="J777" s="83"/>
      <c r="K777" s="442"/>
      <c r="L777" s="665"/>
      <c r="M777" s="454" t="s">
        <v>15887</v>
      </c>
      <c r="N777" s="26"/>
      <c r="O777" s="86"/>
      <c r="P777" s="86"/>
      <c r="Q777" s="86" t="s">
        <v>17984</v>
      </c>
      <c r="R777" s="86"/>
      <c r="S777" s="442"/>
      <c r="T777" s="475"/>
      <c r="U777" s="475"/>
      <c r="V777" s="475"/>
      <c r="W777" s="475"/>
      <c r="X777" s="475"/>
      <c r="Y777" s="475"/>
      <c r="Z777" s="475"/>
    </row>
    <row r="778" spans="1:26" ht="16.5" customHeight="1">
      <c r="A778" s="665"/>
      <c r="B778" s="665"/>
      <c r="C778" s="695"/>
      <c r="D778" s="665"/>
      <c r="E778" s="814"/>
      <c r="F778" s="665"/>
      <c r="G778" s="26">
        <v>6</v>
      </c>
      <c r="H778" s="452" t="s">
        <v>15888</v>
      </c>
      <c r="I778" s="445" t="s">
        <v>15558</v>
      </c>
      <c r="J778" s="83"/>
      <c r="K778" s="442"/>
      <c r="L778" s="665"/>
      <c r="M778" s="178" t="s">
        <v>15889</v>
      </c>
      <c r="N778" s="26"/>
      <c r="O778" s="86"/>
      <c r="P778" s="86"/>
      <c r="Q778" s="86" t="s">
        <v>17984</v>
      </c>
      <c r="R778" s="86"/>
      <c r="S778" s="442"/>
      <c r="T778" s="475"/>
      <c r="U778" s="475"/>
      <c r="V778" s="475"/>
      <c r="W778" s="475"/>
      <c r="X778" s="475"/>
      <c r="Y778" s="475"/>
      <c r="Z778" s="475"/>
    </row>
    <row r="779" spans="1:26" ht="16.5" customHeight="1">
      <c r="A779" s="665"/>
      <c r="B779" s="665"/>
      <c r="C779" s="695"/>
      <c r="D779" s="665"/>
      <c r="E779" s="814"/>
      <c r="F779" s="665"/>
      <c r="G779" s="26">
        <v>7</v>
      </c>
      <c r="H779" s="449" t="s">
        <v>15562</v>
      </c>
      <c r="I779" s="271" t="s">
        <v>16163</v>
      </c>
      <c r="J779" s="83"/>
      <c r="K779" s="442"/>
      <c r="L779" s="665"/>
      <c r="M779" s="83"/>
      <c r="N779" s="26"/>
      <c r="O779" s="86"/>
      <c r="P779" s="86"/>
      <c r="Q779" s="86" t="s">
        <v>17984</v>
      </c>
      <c r="R779" s="86"/>
      <c r="S779" s="442"/>
      <c r="T779" s="475"/>
      <c r="U779" s="475"/>
      <c r="V779" s="475"/>
      <c r="W779" s="475"/>
      <c r="X779" s="475"/>
      <c r="Y779" s="475"/>
      <c r="Z779" s="475"/>
    </row>
    <row r="780" spans="1:26" ht="16.5" customHeight="1">
      <c r="A780" s="665"/>
      <c r="B780" s="665"/>
      <c r="C780" s="695"/>
      <c r="D780" s="665"/>
      <c r="E780" s="814"/>
      <c r="F780" s="665"/>
      <c r="G780" s="26">
        <v>8</v>
      </c>
      <c r="H780" s="449" t="s">
        <v>16171</v>
      </c>
      <c r="I780" s="271" t="s">
        <v>16172</v>
      </c>
      <c r="J780" s="83"/>
      <c r="K780" s="442"/>
      <c r="L780" s="665"/>
      <c r="M780" s="83"/>
      <c r="N780" s="26"/>
      <c r="O780" s="86"/>
      <c r="P780" s="86"/>
      <c r="Q780" s="86" t="s">
        <v>17984</v>
      </c>
      <c r="R780" s="86"/>
      <c r="S780" s="442"/>
      <c r="T780" s="475"/>
      <c r="U780" s="475"/>
      <c r="V780" s="475"/>
      <c r="W780" s="475"/>
      <c r="X780" s="475"/>
      <c r="Y780" s="475"/>
      <c r="Z780" s="475"/>
    </row>
    <row r="781" spans="1:26" ht="16.5" customHeight="1">
      <c r="A781" s="665"/>
      <c r="B781" s="665"/>
      <c r="C781" s="695"/>
      <c r="D781" s="665"/>
      <c r="E781" s="814"/>
      <c r="F781" s="665"/>
      <c r="G781" s="26">
        <v>9</v>
      </c>
      <c r="H781" s="449" t="s">
        <v>17944</v>
      </c>
      <c r="I781" s="271" t="s">
        <v>16163</v>
      </c>
      <c r="J781" s="83"/>
      <c r="K781" s="442"/>
      <c r="L781" s="665"/>
      <c r="M781" s="86"/>
      <c r="N781" s="26"/>
      <c r="O781" s="86"/>
      <c r="P781" s="86"/>
      <c r="Q781" s="86" t="s">
        <v>17984</v>
      </c>
      <c r="R781" s="86"/>
      <c r="S781" s="442"/>
      <c r="T781" s="475"/>
      <c r="U781" s="475"/>
      <c r="V781" s="475"/>
      <c r="W781" s="475"/>
      <c r="X781" s="475"/>
      <c r="Y781" s="475"/>
      <c r="Z781" s="475"/>
    </row>
    <row r="782" spans="1:26" ht="16.5" customHeight="1">
      <c r="A782" s="666"/>
      <c r="B782" s="666"/>
      <c r="C782" s="682"/>
      <c r="D782" s="666"/>
      <c r="E782" s="815"/>
      <c r="F782" s="666"/>
      <c r="G782" s="26">
        <v>10</v>
      </c>
      <c r="H782" s="449"/>
      <c r="I782" s="271" t="s">
        <v>16167</v>
      </c>
      <c r="J782" s="83"/>
      <c r="K782" s="442"/>
      <c r="L782" s="666"/>
      <c r="M782" s="86"/>
      <c r="N782" s="26"/>
      <c r="O782" s="86"/>
      <c r="P782" s="86"/>
      <c r="Q782" s="86" t="s">
        <v>17984</v>
      </c>
      <c r="R782" s="86"/>
      <c r="S782" s="442"/>
      <c r="T782" s="475"/>
      <c r="U782" s="475"/>
      <c r="V782" s="475"/>
      <c r="W782" s="475"/>
      <c r="X782" s="475"/>
      <c r="Y782" s="475"/>
      <c r="Z782" s="475"/>
    </row>
    <row r="783" spans="1:26" ht="16.5" customHeight="1">
      <c r="A783" s="735" t="s">
        <v>18009</v>
      </c>
      <c r="B783" s="735" t="s">
        <v>18010</v>
      </c>
      <c r="C783" s="757" t="s">
        <v>18011</v>
      </c>
      <c r="D783" s="735" t="s">
        <v>5001</v>
      </c>
      <c r="E783" s="817" t="s">
        <v>18012</v>
      </c>
      <c r="F783" s="740" t="s">
        <v>15548</v>
      </c>
      <c r="G783" s="26">
        <v>1</v>
      </c>
      <c r="H783" s="441" t="s">
        <v>16548</v>
      </c>
      <c r="I783" s="26"/>
      <c r="J783" s="83"/>
      <c r="K783" s="442"/>
      <c r="L783" s="734"/>
      <c r="M783" s="403" t="s">
        <v>17511</v>
      </c>
      <c r="N783" s="26"/>
      <c r="O783" s="86"/>
      <c r="P783" s="86"/>
      <c r="Q783" s="86" t="s">
        <v>18009</v>
      </c>
      <c r="R783" s="86"/>
      <c r="S783" s="442"/>
      <c r="T783" s="475"/>
      <c r="U783" s="475"/>
      <c r="V783" s="475"/>
      <c r="W783" s="475"/>
      <c r="X783" s="475"/>
      <c r="Y783" s="475"/>
      <c r="Z783" s="475"/>
    </row>
    <row r="784" spans="1:26" ht="16.5" customHeight="1">
      <c r="A784" s="665"/>
      <c r="B784" s="665"/>
      <c r="C784" s="695"/>
      <c r="D784" s="665"/>
      <c r="E784" s="814"/>
      <c r="F784" s="665"/>
      <c r="G784" s="26">
        <v>2</v>
      </c>
      <c r="H784" s="449" t="s">
        <v>15984</v>
      </c>
      <c r="I784" s="333" t="s">
        <v>15985</v>
      </c>
      <c r="J784" s="83"/>
      <c r="K784" s="442"/>
      <c r="L784" s="665"/>
      <c r="M784" s="178" t="s">
        <v>15556</v>
      </c>
      <c r="N784" s="26"/>
      <c r="O784" s="86"/>
      <c r="P784" s="86"/>
      <c r="Q784" s="86" t="s">
        <v>18009</v>
      </c>
      <c r="R784" s="86"/>
      <c r="S784" s="442"/>
      <c r="T784" s="475"/>
      <c r="U784" s="475"/>
      <c r="V784" s="475"/>
      <c r="W784" s="475"/>
      <c r="X784" s="475"/>
      <c r="Y784" s="475"/>
      <c r="Z784" s="475"/>
    </row>
    <row r="785" spans="1:26" ht="16.5" customHeight="1">
      <c r="A785" s="665"/>
      <c r="B785" s="665"/>
      <c r="C785" s="695"/>
      <c r="D785" s="665"/>
      <c r="E785" s="814"/>
      <c r="F785" s="665"/>
      <c r="G785" s="26">
        <v>3</v>
      </c>
      <c r="H785" s="449" t="s">
        <v>18017</v>
      </c>
      <c r="I785" s="333" t="s">
        <v>16282</v>
      </c>
      <c r="J785" s="83"/>
      <c r="K785" s="442"/>
      <c r="L785" s="665"/>
      <c r="M785" s="403"/>
      <c r="N785" s="26"/>
      <c r="O785" s="86"/>
      <c r="P785" s="86"/>
      <c r="Q785" s="86" t="s">
        <v>18009</v>
      </c>
      <c r="R785" s="86"/>
      <c r="S785" s="442"/>
      <c r="T785" s="475"/>
      <c r="U785" s="475"/>
      <c r="V785" s="475"/>
      <c r="W785" s="475"/>
      <c r="X785" s="475"/>
      <c r="Y785" s="475"/>
      <c r="Z785" s="475"/>
    </row>
    <row r="786" spans="1:26" ht="16.5" customHeight="1">
      <c r="A786" s="665"/>
      <c r="B786" s="665"/>
      <c r="C786" s="695"/>
      <c r="D786" s="665"/>
      <c r="E786" s="814"/>
      <c r="F786" s="665"/>
      <c r="G786" s="26">
        <v>4</v>
      </c>
      <c r="H786" s="452" t="s">
        <v>15884</v>
      </c>
      <c r="I786" s="445" t="s">
        <v>17398</v>
      </c>
      <c r="J786" s="83"/>
      <c r="K786" s="442"/>
      <c r="L786" s="665"/>
      <c r="M786" s="454" t="s">
        <v>15887</v>
      </c>
      <c r="N786" s="26"/>
      <c r="O786" s="86"/>
      <c r="P786" s="86"/>
      <c r="Q786" s="86" t="s">
        <v>18009</v>
      </c>
      <c r="R786" s="86"/>
      <c r="S786" s="442"/>
      <c r="T786" s="475"/>
      <c r="U786" s="475"/>
      <c r="V786" s="475"/>
      <c r="W786" s="475"/>
      <c r="X786" s="475"/>
      <c r="Y786" s="475"/>
      <c r="Z786" s="475"/>
    </row>
    <row r="787" spans="1:26" ht="16.5" customHeight="1">
      <c r="A787" s="665"/>
      <c r="B787" s="665"/>
      <c r="C787" s="695"/>
      <c r="D787" s="665"/>
      <c r="E787" s="814"/>
      <c r="F787" s="665"/>
      <c r="G787" s="26">
        <v>5</v>
      </c>
      <c r="H787" s="452" t="s">
        <v>15888</v>
      </c>
      <c r="I787" s="445" t="s">
        <v>15558</v>
      </c>
      <c r="J787" s="83"/>
      <c r="K787" s="442"/>
      <c r="L787" s="665"/>
      <c r="M787" s="178" t="s">
        <v>15889</v>
      </c>
      <c r="N787" s="26"/>
      <c r="O787" s="86"/>
      <c r="P787" s="86"/>
      <c r="Q787" s="86" t="s">
        <v>18009</v>
      </c>
      <c r="R787" s="86"/>
      <c r="S787" s="442"/>
      <c r="T787" s="475"/>
      <c r="U787" s="475"/>
      <c r="V787" s="475"/>
      <c r="W787" s="475"/>
      <c r="X787" s="475"/>
      <c r="Y787" s="475"/>
      <c r="Z787" s="475"/>
    </row>
    <row r="788" spans="1:26" ht="16.5" customHeight="1">
      <c r="A788" s="665"/>
      <c r="B788" s="665"/>
      <c r="C788" s="695"/>
      <c r="D788" s="665"/>
      <c r="E788" s="814"/>
      <c r="F788" s="665"/>
      <c r="G788" s="26">
        <v>6</v>
      </c>
      <c r="H788" s="449" t="s">
        <v>15562</v>
      </c>
      <c r="I788" s="333"/>
      <c r="J788" s="83"/>
      <c r="K788" s="442"/>
      <c r="L788" s="665"/>
      <c r="M788" s="403"/>
      <c r="N788" s="26"/>
      <c r="O788" s="86"/>
      <c r="P788" s="86"/>
      <c r="Q788" s="86" t="s">
        <v>18009</v>
      </c>
      <c r="R788" s="86"/>
      <c r="S788" s="442"/>
      <c r="T788" s="475"/>
      <c r="U788" s="475"/>
      <c r="V788" s="475"/>
      <c r="W788" s="475"/>
      <c r="X788" s="475"/>
      <c r="Y788" s="475"/>
      <c r="Z788" s="475"/>
    </row>
    <row r="789" spans="1:26" ht="16.5" customHeight="1">
      <c r="A789" s="665"/>
      <c r="B789" s="665"/>
      <c r="C789" s="695"/>
      <c r="D789" s="665"/>
      <c r="E789" s="814"/>
      <c r="F789" s="665"/>
      <c r="G789" s="26">
        <v>7</v>
      </c>
      <c r="H789" s="452" t="s">
        <v>16313</v>
      </c>
      <c r="I789" s="271" t="s">
        <v>15890</v>
      </c>
      <c r="J789" s="83"/>
      <c r="K789" s="442"/>
      <c r="L789" s="665"/>
      <c r="M789" s="403"/>
      <c r="N789" s="26"/>
      <c r="O789" s="86"/>
      <c r="P789" s="86"/>
      <c r="Q789" s="86" t="s">
        <v>18009</v>
      </c>
      <c r="R789" s="86"/>
      <c r="S789" s="442"/>
      <c r="T789" s="475"/>
      <c r="U789" s="475"/>
      <c r="V789" s="475"/>
      <c r="W789" s="475"/>
      <c r="X789" s="475"/>
      <c r="Y789" s="475"/>
      <c r="Z789" s="475"/>
    </row>
    <row r="790" spans="1:26" ht="16.5" customHeight="1">
      <c r="A790" s="665"/>
      <c r="B790" s="665"/>
      <c r="C790" s="695"/>
      <c r="D790" s="665"/>
      <c r="E790" s="814"/>
      <c r="F790" s="665"/>
      <c r="G790" s="26">
        <v>8</v>
      </c>
      <c r="H790" s="449" t="s">
        <v>17588</v>
      </c>
      <c r="I790" s="468" t="s">
        <v>17636</v>
      </c>
      <c r="J790" s="83"/>
      <c r="K790" s="442"/>
      <c r="L790" s="665"/>
      <c r="M790" s="178" t="s">
        <v>16746</v>
      </c>
      <c r="N790" s="26"/>
      <c r="O790" s="86"/>
      <c r="P790" s="86"/>
      <c r="Q790" s="86" t="s">
        <v>18009</v>
      </c>
      <c r="R790" s="86"/>
      <c r="S790" s="442"/>
      <c r="T790" s="475"/>
      <c r="U790" s="475"/>
      <c r="V790" s="475"/>
      <c r="W790" s="475"/>
      <c r="X790" s="475"/>
      <c r="Y790" s="475"/>
      <c r="Z790" s="475"/>
    </row>
    <row r="791" spans="1:26" ht="16.5" customHeight="1">
      <c r="A791" s="666"/>
      <c r="B791" s="666"/>
      <c r="C791" s="682"/>
      <c r="D791" s="666"/>
      <c r="E791" s="815"/>
      <c r="F791" s="666"/>
      <c r="G791" s="26">
        <v>9</v>
      </c>
      <c r="H791" s="449"/>
      <c r="I791" s="2" t="s">
        <v>15891</v>
      </c>
      <c r="J791" s="83"/>
      <c r="K791" s="442"/>
      <c r="L791" s="666"/>
      <c r="M791" s="403"/>
      <c r="N791" s="26"/>
      <c r="O791" s="86"/>
      <c r="P791" s="86"/>
      <c r="Q791" s="86" t="s">
        <v>18009</v>
      </c>
      <c r="R791" s="86"/>
      <c r="S791" s="442"/>
      <c r="T791" s="475"/>
      <c r="U791" s="475"/>
      <c r="V791" s="475"/>
      <c r="W791" s="475"/>
      <c r="X791" s="475"/>
      <c r="Y791" s="475"/>
      <c r="Z791" s="475"/>
    </row>
    <row r="792" spans="1:26" ht="16.5" customHeight="1">
      <c r="A792" s="735" t="s">
        <v>18030</v>
      </c>
      <c r="B792" s="735" t="s">
        <v>18031</v>
      </c>
      <c r="C792" s="757" t="s">
        <v>18032</v>
      </c>
      <c r="D792" s="735" t="s">
        <v>5001</v>
      </c>
      <c r="E792" s="817" t="s">
        <v>18033</v>
      </c>
      <c r="F792" s="740" t="s">
        <v>15548</v>
      </c>
      <c r="G792" s="26">
        <v>1</v>
      </c>
      <c r="H792" s="441" t="s">
        <v>16548</v>
      </c>
      <c r="I792" s="26"/>
      <c r="J792" s="83"/>
      <c r="K792" s="442"/>
      <c r="L792" s="734"/>
      <c r="M792" s="403"/>
      <c r="N792" s="26"/>
      <c r="O792" s="86"/>
      <c r="P792" s="86"/>
      <c r="Q792" s="86" t="s">
        <v>18030</v>
      </c>
      <c r="R792" s="86"/>
      <c r="S792" s="442"/>
      <c r="T792" s="475"/>
      <c r="U792" s="475"/>
      <c r="V792" s="475"/>
      <c r="W792" s="475"/>
      <c r="X792" s="475"/>
      <c r="Y792" s="475"/>
      <c r="Z792" s="475"/>
    </row>
    <row r="793" spans="1:26" ht="16.5" customHeight="1">
      <c r="A793" s="665"/>
      <c r="B793" s="665"/>
      <c r="C793" s="695"/>
      <c r="D793" s="665"/>
      <c r="E793" s="814"/>
      <c r="F793" s="665"/>
      <c r="G793" s="26">
        <v>2</v>
      </c>
      <c r="H793" s="449" t="s">
        <v>15984</v>
      </c>
      <c r="I793" s="333" t="s">
        <v>15985</v>
      </c>
      <c r="J793" s="83"/>
      <c r="K793" s="442"/>
      <c r="L793" s="665"/>
      <c r="M793" s="178" t="s">
        <v>15556</v>
      </c>
      <c r="N793" s="26"/>
      <c r="O793" s="86"/>
      <c r="P793" s="86"/>
      <c r="Q793" s="86" t="s">
        <v>18030</v>
      </c>
      <c r="R793" s="86"/>
      <c r="S793" s="442"/>
      <c r="T793" s="475"/>
      <c r="U793" s="475"/>
      <c r="V793" s="475"/>
      <c r="W793" s="475"/>
      <c r="X793" s="475"/>
      <c r="Y793" s="475"/>
      <c r="Z793" s="475"/>
    </row>
    <row r="794" spans="1:26" ht="16.5" customHeight="1">
      <c r="A794" s="665"/>
      <c r="B794" s="665"/>
      <c r="C794" s="695"/>
      <c r="D794" s="665"/>
      <c r="E794" s="814"/>
      <c r="F794" s="665"/>
      <c r="G794" s="26">
        <v>3</v>
      </c>
      <c r="H794" s="449" t="s">
        <v>18017</v>
      </c>
      <c r="I794" s="333" t="s">
        <v>16282</v>
      </c>
      <c r="J794" s="83"/>
      <c r="K794" s="442"/>
      <c r="L794" s="665"/>
      <c r="M794" s="403"/>
      <c r="N794" s="26"/>
      <c r="O794" s="86"/>
      <c r="P794" s="86"/>
      <c r="Q794" s="86" t="s">
        <v>18030</v>
      </c>
      <c r="R794" s="86"/>
      <c r="S794" s="442"/>
      <c r="T794" s="475"/>
      <c r="U794" s="475"/>
      <c r="V794" s="475"/>
      <c r="W794" s="475"/>
      <c r="X794" s="475"/>
      <c r="Y794" s="475"/>
      <c r="Z794" s="475"/>
    </row>
    <row r="795" spans="1:26" ht="16.5" customHeight="1">
      <c r="A795" s="665"/>
      <c r="B795" s="665"/>
      <c r="C795" s="695"/>
      <c r="D795" s="665"/>
      <c r="E795" s="814"/>
      <c r="F795" s="665"/>
      <c r="G795" s="26">
        <v>4</v>
      </c>
      <c r="H795" s="452" t="s">
        <v>15884</v>
      </c>
      <c r="I795" s="445" t="s">
        <v>17398</v>
      </c>
      <c r="J795" s="83"/>
      <c r="K795" s="442"/>
      <c r="L795" s="665"/>
      <c r="M795" s="454" t="s">
        <v>15887</v>
      </c>
      <c r="N795" s="26"/>
      <c r="O795" s="86"/>
      <c r="P795" s="86"/>
      <c r="Q795" s="86" t="s">
        <v>18030</v>
      </c>
      <c r="R795" s="86"/>
      <c r="S795" s="442"/>
      <c r="T795" s="475"/>
      <c r="U795" s="475"/>
      <c r="V795" s="475"/>
      <c r="W795" s="475"/>
      <c r="X795" s="475"/>
      <c r="Y795" s="475"/>
      <c r="Z795" s="475"/>
    </row>
    <row r="796" spans="1:26" ht="16.5" customHeight="1">
      <c r="A796" s="665"/>
      <c r="B796" s="665"/>
      <c r="C796" s="695"/>
      <c r="D796" s="665"/>
      <c r="E796" s="814"/>
      <c r="F796" s="665"/>
      <c r="G796" s="26">
        <v>5</v>
      </c>
      <c r="H796" s="452" t="s">
        <v>15888</v>
      </c>
      <c r="I796" s="445" t="s">
        <v>15558</v>
      </c>
      <c r="J796" s="83"/>
      <c r="K796" s="442"/>
      <c r="L796" s="665"/>
      <c r="M796" s="178" t="s">
        <v>15889</v>
      </c>
      <c r="N796" s="26"/>
      <c r="O796" s="86"/>
      <c r="P796" s="86"/>
      <c r="Q796" s="86" t="s">
        <v>18030</v>
      </c>
      <c r="R796" s="86"/>
      <c r="S796" s="442"/>
      <c r="T796" s="475"/>
      <c r="U796" s="475"/>
      <c r="V796" s="475"/>
      <c r="W796" s="475"/>
      <c r="X796" s="475"/>
      <c r="Y796" s="475"/>
      <c r="Z796" s="475"/>
    </row>
    <row r="797" spans="1:26" ht="16.5" customHeight="1">
      <c r="A797" s="665"/>
      <c r="B797" s="665"/>
      <c r="C797" s="695"/>
      <c r="D797" s="665"/>
      <c r="E797" s="814"/>
      <c r="F797" s="665"/>
      <c r="G797" s="26">
        <v>6</v>
      </c>
      <c r="H797" s="449" t="s">
        <v>15562</v>
      </c>
      <c r="I797" s="333"/>
      <c r="J797" s="83"/>
      <c r="K797" s="442"/>
      <c r="L797" s="665"/>
      <c r="M797" s="403"/>
      <c r="N797" s="26"/>
      <c r="O797" s="86"/>
      <c r="P797" s="86"/>
      <c r="Q797" s="86" t="s">
        <v>18030</v>
      </c>
      <c r="R797" s="86"/>
      <c r="S797" s="442"/>
      <c r="T797" s="475"/>
      <c r="U797" s="475"/>
      <c r="V797" s="475"/>
      <c r="W797" s="475"/>
      <c r="X797" s="475"/>
      <c r="Y797" s="475"/>
      <c r="Z797" s="475"/>
    </row>
    <row r="798" spans="1:26" ht="16.5" customHeight="1">
      <c r="A798" s="665"/>
      <c r="B798" s="665"/>
      <c r="C798" s="695"/>
      <c r="D798" s="665"/>
      <c r="E798" s="814"/>
      <c r="F798" s="665"/>
      <c r="G798" s="26">
        <v>7</v>
      </c>
      <c r="H798" s="452" t="s">
        <v>16313</v>
      </c>
      <c r="I798" s="271" t="s">
        <v>15890</v>
      </c>
      <c r="J798" s="83"/>
      <c r="K798" s="442"/>
      <c r="L798" s="665"/>
      <c r="M798" s="403"/>
      <c r="N798" s="26"/>
      <c r="O798" s="86"/>
      <c r="P798" s="86"/>
      <c r="Q798" s="86" t="s">
        <v>18030</v>
      </c>
      <c r="R798" s="86"/>
      <c r="S798" s="442"/>
      <c r="T798" s="475"/>
      <c r="U798" s="475"/>
      <c r="V798" s="475"/>
      <c r="W798" s="475"/>
      <c r="X798" s="475"/>
      <c r="Y798" s="475"/>
      <c r="Z798" s="475"/>
    </row>
    <row r="799" spans="1:26" ht="16.5" customHeight="1">
      <c r="A799" s="665"/>
      <c r="B799" s="665"/>
      <c r="C799" s="695"/>
      <c r="D799" s="665"/>
      <c r="E799" s="814"/>
      <c r="F799" s="665"/>
      <c r="G799" s="26">
        <v>8</v>
      </c>
      <c r="H799" s="449" t="s">
        <v>17610</v>
      </c>
      <c r="I799" s="468" t="s">
        <v>17636</v>
      </c>
      <c r="J799" s="83"/>
      <c r="K799" s="442"/>
      <c r="L799" s="665"/>
      <c r="M799" s="178" t="s">
        <v>16746</v>
      </c>
      <c r="N799" s="26"/>
      <c r="O799" s="86"/>
      <c r="P799" s="86"/>
      <c r="Q799" s="86" t="s">
        <v>18030</v>
      </c>
      <c r="R799" s="86"/>
      <c r="S799" s="442"/>
      <c r="T799" s="475"/>
      <c r="U799" s="475"/>
      <c r="V799" s="475"/>
      <c r="W799" s="475"/>
      <c r="X799" s="475"/>
      <c r="Y799" s="475"/>
      <c r="Z799" s="475"/>
    </row>
    <row r="800" spans="1:26" ht="16.5" customHeight="1">
      <c r="A800" s="666"/>
      <c r="B800" s="666"/>
      <c r="C800" s="682"/>
      <c r="D800" s="666"/>
      <c r="E800" s="815"/>
      <c r="F800" s="666"/>
      <c r="G800" s="26">
        <v>9</v>
      </c>
      <c r="H800" s="449"/>
      <c r="I800" s="2" t="s">
        <v>15891</v>
      </c>
      <c r="J800" s="83"/>
      <c r="K800" s="442"/>
      <c r="L800" s="666"/>
      <c r="M800" s="403"/>
      <c r="N800" s="26"/>
      <c r="O800" s="86"/>
      <c r="P800" s="86"/>
      <c r="Q800" s="86" t="s">
        <v>18030</v>
      </c>
      <c r="R800" s="86"/>
      <c r="S800" s="442"/>
      <c r="T800" s="475"/>
      <c r="U800" s="475"/>
      <c r="V800" s="475"/>
      <c r="W800" s="475"/>
      <c r="X800" s="475"/>
      <c r="Y800" s="475"/>
      <c r="Z800" s="475"/>
    </row>
    <row r="801" spans="1:26" ht="16.5" customHeight="1">
      <c r="A801" s="735" t="s">
        <v>18043</v>
      </c>
      <c r="B801" s="735" t="s">
        <v>18044</v>
      </c>
      <c r="C801" s="757" t="s">
        <v>18045</v>
      </c>
      <c r="D801" s="735" t="s">
        <v>18046</v>
      </c>
      <c r="E801" s="812" t="s">
        <v>18047</v>
      </c>
      <c r="F801" s="740" t="s">
        <v>15548</v>
      </c>
      <c r="G801" s="88">
        <v>1</v>
      </c>
      <c r="H801" s="441" t="s">
        <v>15550</v>
      </c>
      <c r="I801" s="447"/>
      <c r="J801" s="83"/>
      <c r="K801" s="442"/>
      <c r="L801" s="734"/>
      <c r="M801" s="403"/>
      <c r="N801" s="26"/>
      <c r="O801" s="86"/>
      <c r="P801" s="86"/>
      <c r="Q801" s="86" t="s">
        <v>18043</v>
      </c>
      <c r="R801" s="86"/>
      <c r="S801" s="442"/>
      <c r="T801" s="475"/>
      <c r="U801" s="475"/>
      <c r="V801" s="475"/>
      <c r="W801" s="475"/>
      <c r="X801" s="475"/>
      <c r="Y801" s="475"/>
      <c r="Z801" s="475"/>
    </row>
    <row r="802" spans="1:26" ht="16.5" customHeight="1">
      <c r="A802" s="665"/>
      <c r="B802" s="665"/>
      <c r="C802" s="695"/>
      <c r="D802" s="665"/>
      <c r="E802" s="698"/>
      <c r="F802" s="665"/>
      <c r="G802" s="80">
        <v>2</v>
      </c>
      <c r="H802" s="452" t="s">
        <v>15984</v>
      </c>
      <c r="I802" s="271" t="s">
        <v>15985</v>
      </c>
      <c r="J802" s="83"/>
      <c r="K802" s="442"/>
      <c r="L802" s="665"/>
      <c r="M802" s="178" t="s">
        <v>15556</v>
      </c>
      <c r="N802" s="26"/>
      <c r="O802" s="86"/>
      <c r="P802" s="86"/>
      <c r="Q802" s="86" t="s">
        <v>18043</v>
      </c>
      <c r="R802" s="86"/>
      <c r="S802" s="442"/>
      <c r="T802" s="475"/>
      <c r="U802" s="475"/>
      <c r="V802" s="475"/>
      <c r="W802" s="475"/>
      <c r="X802" s="475"/>
      <c r="Y802" s="475"/>
      <c r="Z802" s="475"/>
    </row>
    <row r="803" spans="1:26" ht="16.5" customHeight="1">
      <c r="A803" s="665"/>
      <c r="B803" s="665"/>
      <c r="C803" s="695"/>
      <c r="D803" s="665"/>
      <c r="E803" s="698"/>
      <c r="F803" s="665"/>
      <c r="G803" s="88">
        <v>3</v>
      </c>
      <c r="H803" s="449" t="s">
        <v>15988</v>
      </c>
      <c r="I803" s="271" t="s">
        <v>15882</v>
      </c>
      <c r="J803" s="83"/>
      <c r="K803" s="442"/>
      <c r="L803" s="665"/>
      <c r="M803" s="86"/>
      <c r="N803" s="26"/>
      <c r="O803" s="86"/>
      <c r="P803" s="86"/>
      <c r="Q803" s="86" t="s">
        <v>18043</v>
      </c>
      <c r="R803" s="86"/>
      <c r="S803" s="442"/>
      <c r="T803" s="475"/>
      <c r="U803" s="475"/>
      <c r="V803" s="475"/>
      <c r="W803" s="475"/>
      <c r="X803" s="475"/>
      <c r="Y803" s="475"/>
      <c r="Z803" s="475"/>
    </row>
    <row r="804" spans="1:26" ht="16.5" customHeight="1">
      <c r="A804" s="665"/>
      <c r="B804" s="665"/>
      <c r="C804" s="695"/>
      <c r="D804" s="665"/>
      <c r="E804" s="698"/>
      <c r="F804" s="665"/>
      <c r="G804" s="88">
        <v>4</v>
      </c>
      <c r="H804" s="452" t="s">
        <v>15884</v>
      </c>
      <c r="I804" s="445" t="s">
        <v>15886</v>
      </c>
      <c r="J804" s="83"/>
      <c r="K804" s="442"/>
      <c r="L804" s="665"/>
      <c r="M804" s="454" t="s">
        <v>15887</v>
      </c>
      <c r="N804" s="26"/>
      <c r="O804" s="86"/>
      <c r="P804" s="86"/>
      <c r="Q804" s="86" t="s">
        <v>18043</v>
      </c>
      <c r="R804" s="86"/>
      <c r="S804" s="442"/>
      <c r="T804" s="475"/>
      <c r="U804" s="475"/>
      <c r="V804" s="475"/>
      <c r="W804" s="475"/>
      <c r="X804" s="475"/>
      <c r="Y804" s="475"/>
      <c r="Z804" s="475"/>
    </row>
    <row r="805" spans="1:26" ht="16.5" customHeight="1">
      <c r="A805" s="665"/>
      <c r="B805" s="665"/>
      <c r="C805" s="695"/>
      <c r="D805" s="665"/>
      <c r="E805" s="698"/>
      <c r="F805" s="665"/>
      <c r="G805" s="88">
        <v>5</v>
      </c>
      <c r="H805" s="444" t="s">
        <v>16020</v>
      </c>
      <c r="I805" s="2" t="s">
        <v>15750</v>
      </c>
      <c r="J805" s="83"/>
      <c r="K805" s="442"/>
      <c r="L805" s="665"/>
      <c r="M805" s="86"/>
      <c r="N805" s="26"/>
      <c r="O805" s="86"/>
      <c r="P805" s="86"/>
      <c r="Q805" s="86" t="s">
        <v>18043</v>
      </c>
      <c r="R805" s="86"/>
      <c r="S805" s="442"/>
      <c r="T805" s="475"/>
      <c r="U805" s="475"/>
      <c r="V805" s="475"/>
      <c r="W805" s="475"/>
      <c r="X805" s="475"/>
      <c r="Y805" s="475"/>
      <c r="Z805" s="475"/>
    </row>
    <row r="806" spans="1:26" ht="16.5" customHeight="1">
      <c r="A806" s="665"/>
      <c r="B806" s="665"/>
      <c r="C806" s="695"/>
      <c r="D806" s="665"/>
      <c r="E806" s="698"/>
      <c r="F806" s="665"/>
      <c r="G806" s="88">
        <v>6</v>
      </c>
      <c r="H806" s="452" t="s">
        <v>15884</v>
      </c>
      <c r="I806" s="445" t="s">
        <v>15886</v>
      </c>
      <c r="J806" s="83"/>
      <c r="K806" s="442"/>
      <c r="L806" s="665"/>
      <c r="M806" s="454" t="s">
        <v>15887</v>
      </c>
      <c r="N806" s="26"/>
      <c r="O806" s="86"/>
      <c r="P806" s="86"/>
      <c r="Q806" s="86" t="s">
        <v>18043</v>
      </c>
      <c r="R806" s="86"/>
      <c r="S806" s="442"/>
      <c r="T806" s="475"/>
      <c r="U806" s="475"/>
      <c r="V806" s="475"/>
      <c r="W806" s="475"/>
      <c r="X806" s="475"/>
      <c r="Y806" s="475"/>
      <c r="Z806" s="475"/>
    </row>
    <row r="807" spans="1:26" ht="16.5" customHeight="1">
      <c r="A807" s="665"/>
      <c r="B807" s="665"/>
      <c r="C807" s="695"/>
      <c r="D807" s="665"/>
      <c r="E807" s="698"/>
      <c r="F807" s="665"/>
      <c r="G807" s="88">
        <v>7</v>
      </c>
      <c r="H807" s="452" t="s">
        <v>15888</v>
      </c>
      <c r="I807" s="445" t="s">
        <v>15558</v>
      </c>
      <c r="J807" s="83"/>
      <c r="K807" s="442"/>
      <c r="L807" s="665"/>
      <c r="M807" s="178" t="s">
        <v>15889</v>
      </c>
      <c r="N807" s="26"/>
      <c r="O807" s="86"/>
      <c r="P807" s="86"/>
      <c r="Q807" s="86" t="s">
        <v>18043</v>
      </c>
      <c r="R807" s="86"/>
      <c r="S807" s="442"/>
      <c r="T807" s="475"/>
      <c r="U807" s="475"/>
      <c r="V807" s="475"/>
      <c r="W807" s="475"/>
      <c r="X807" s="475"/>
      <c r="Y807" s="475"/>
      <c r="Z807" s="475"/>
    </row>
    <row r="808" spans="1:26" ht="16.5" customHeight="1">
      <c r="A808" s="665"/>
      <c r="B808" s="665"/>
      <c r="C808" s="695"/>
      <c r="D808" s="665"/>
      <c r="E808" s="698"/>
      <c r="F808" s="665"/>
      <c r="G808" s="88">
        <v>8</v>
      </c>
      <c r="H808" s="449" t="s">
        <v>15562</v>
      </c>
      <c r="I808" s="271" t="s">
        <v>15890</v>
      </c>
      <c r="J808" s="83"/>
      <c r="K808" s="442"/>
      <c r="L808" s="665"/>
      <c r="M808" s="86"/>
      <c r="N808" s="26"/>
      <c r="O808" s="86"/>
      <c r="P808" s="86"/>
      <c r="Q808" s="86" t="s">
        <v>18043</v>
      </c>
      <c r="R808" s="86"/>
      <c r="S808" s="442"/>
      <c r="T808" s="475"/>
      <c r="U808" s="475"/>
      <c r="V808" s="475"/>
      <c r="W808" s="475"/>
      <c r="X808" s="475"/>
      <c r="Y808" s="475"/>
      <c r="Z808" s="475"/>
    </row>
    <row r="809" spans="1:26" ht="16.5" customHeight="1">
      <c r="A809" s="666"/>
      <c r="B809" s="666"/>
      <c r="C809" s="682"/>
      <c r="D809" s="666"/>
      <c r="E809" s="680"/>
      <c r="F809" s="666"/>
      <c r="G809" s="26">
        <v>9</v>
      </c>
      <c r="H809" s="452"/>
      <c r="I809" s="2" t="s">
        <v>15891</v>
      </c>
      <c r="J809" s="83"/>
      <c r="K809" s="442"/>
      <c r="L809" s="666"/>
      <c r="M809" s="86"/>
      <c r="N809" s="26"/>
      <c r="O809" s="86"/>
      <c r="P809" s="86"/>
      <c r="Q809" s="86" t="s">
        <v>18043</v>
      </c>
      <c r="R809" s="86"/>
      <c r="S809" s="442"/>
      <c r="T809" s="475"/>
      <c r="U809" s="475"/>
      <c r="V809" s="475"/>
      <c r="W809" s="475"/>
      <c r="X809" s="475"/>
      <c r="Y809" s="475"/>
      <c r="Z809" s="475"/>
    </row>
    <row r="810" spans="1:26" ht="16.5" customHeight="1">
      <c r="A810" s="735" t="s">
        <v>18054</v>
      </c>
      <c r="B810" s="735" t="s">
        <v>18055</v>
      </c>
      <c r="C810" s="757" t="s">
        <v>18056</v>
      </c>
      <c r="D810" s="735" t="s">
        <v>18046</v>
      </c>
      <c r="E810" s="812" t="s">
        <v>18057</v>
      </c>
      <c r="F810" s="740" t="s">
        <v>15548</v>
      </c>
      <c r="G810" s="88">
        <v>1</v>
      </c>
      <c r="H810" s="441" t="s">
        <v>15550</v>
      </c>
      <c r="I810" s="447"/>
      <c r="J810" s="83"/>
      <c r="K810" s="442"/>
      <c r="L810" s="734"/>
      <c r="M810" s="403"/>
      <c r="N810" s="26"/>
      <c r="O810" s="86"/>
      <c r="P810" s="86"/>
      <c r="Q810" s="86" t="s">
        <v>18054</v>
      </c>
      <c r="R810" s="86"/>
      <c r="S810" s="442"/>
      <c r="T810" s="475"/>
      <c r="U810" s="475"/>
      <c r="V810" s="475"/>
      <c r="W810" s="475"/>
      <c r="X810" s="475"/>
      <c r="Y810" s="475"/>
      <c r="Z810" s="475"/>
    </row>
    <row r="811" spans="1:26" ht="16.5" customHeight="1">
      <c r="A811" s="665"/>
      <c r="B811" s="665"/>
      <c r="C811" s="695"/>
      <c r="D811" s="665"/>
      <c r="E811" s="698"/>
      <c r="F811" s="665"/>
      <c r="G811" s="491">
        <v>2</v>
      </c>
      <c r="H811" s="452" t="s">
        <v>15984</v>
      </c>
      <c r="I811" s="271" t="s">
        <v>15985</v>
      </c>
      <c r="J811" s="83"/>
      <c r="K811" s="442"/>
      <c r="L811" s="665"/>
      <c r="M811" s="178" t="s">
        <v>15556</v>
      </c>
      <c r="N811" s="26"/>
      <c r="O811" s="86"/>
      <c r="P811" s="86"/>
      <c r="Q811" s="86" t="s">
        <v>18054</v>
      </c>
      <c r="R811" s="86"/>
      <c r="S811" s="442"/>
      <c r="T811" s="475"/>
      <c r="U811" s="475"/>
      <c r="V811" s="475"/>
      <c r="W811" s="475"/>
      <c r="X811" s="475"/>
      <c r="Y811" s="475"/>
      <c r="Z811" s="475"/>
    </row>
    <row r="812" spans="1:26" ht="16.5" customHeight="1">
      <c r="A812" s="665"/>
      <c r="B812" s="665"/>
      <c r="C812" s="695"/>
      <c r="D812" s="665"/>
      <c r="E812" s="698"/>
      <c r="F812" s="665"/>
      <c r="G812" s="35">
        <v>3</v>
      </c>
      <c r="H812" s="449" t="s">
        <v>18064</v>
      </c>
      <c r="I812" s="271" t="s">
        <v>15882</v>
      </c>
      <c r="J812" s="83"/>
      <c r="K812" s="442"/>
      <c r="L812" s="665"/>
      <c r="M812" s="86"/>
      <c r="N812" s="26"/>
      <c r="O812" s="86"/>
      <c r="P812" s="86"/>
      <c r="Q812" s="86" t="s">
        <v>18054</v>
      </c>
      <c r="R812" s="86"/>
      <c r="S812" s="442"/>
      <c r="T812" s="475"/>
      <c r="U812" s="475"/>
      <c r="V812" s="475"/>
      <c r="W812" s="475"/>
      <c r="X812" s="475"/>
      <c r="Y812" s="475"/>
      <c r="Z812" s="475"/>
    </row>
    <row r="813" spans="1:26" ht="16.5" customHeight="1">
      <c r="A813" s="665"/>
      <c r="B813" s="665"/>
      <c r="C813" s="695"/>
      <c r="D813" s="665"/>
      <c r="E813" s="698"/>
      <c r="F813" s="665"/>
      <c r="G813" s="35">
        <v>4</v>
      </c>
      <c r="H813" s="452" t="s">
        <v>15884</v>
      </c>
      <c r="I813" s="445" t="s">
        <v>15886</v>
      </c>
      <c r="J813" s="83"/>
      <c r="K813" s="442"/>
      <c r="L813" s="665"/>
      <c r="M813" s="454" t="s">
        <v>15887</v>
      </c>
      <c r="N813" s="26"/>
      <c r="O813" s="86"/>
      <c r="P813" s="86"/>
      <c r="Q813" s="86" t="s">
        <v>18054</v>
      </c>
      <c r="R813" s="86"/>
      <c r="S813" s="442"/>
      <c r="T813" s="475"/>
      <c r="U813" s="475"/>
      <c r="V813" s="475"/>
      <c r="W813" s="475"/>
      <c r="X813" s="475"/>
      <c r="Y813" s="475"/>
      <c r="Z813" s="475"/>
    </row>
    <row r="814" spans="1:26" ht="16.5" customHeight="1">
      <c r="A814" s="665"/>
      <c r="B814" s="665"/>
      <c r="C814" s="695"/>
      <c r="D814" s="665"/>
      <c r="E814" s="698"/>
      <c r="F814" s="665"/>
      <c r="G814" s="35">
        <v>5</v>
      </c>
      <c r="H814" s="444" t="s">
        <v>16020</v>
      </c>
      <c r="I814" s="2" t="s">
        <v>15750</v>
      </c>
      <c r="J814" s="83"/>
      <c r="K814" s="442"/>
      <c r="L814" s="665"/>
      <c r="M814" s="86"/>
      <c r="N814" s="26"/>
      <c r="O814" s="86"/>
      <c r="P814" s="86"/>
      <c r="Q814" s="86" t="s">
        <v>18054</v>
      </c>
      <c r="R814" s="86"/>
      <c r="S814" s="442"/>
      <c r="T814" s="475"/>
      <c r="U814" s="475"/>
      <c r="V814" s="475"/>
      <c r="W814" s="475"/>
      <c r="X814" s="475"/>
      <c r="Y814" s="475"/>
      <c r="Z814" s="475"/>
    </row>
    <row r="815" spans="1:26" ht="16.5" customHeight="1">
      <c r="A815" s="665"/>
      <c r="B815" s="665"/>
      <c r="C815" s="695"/>
      <c r="D815" s="665"/>
      <c r="E815" s="698"/>
      <c r="F815" s="665"/>
      <c r="G815" s="35">
        <v>6</v>
      </c>
      <c r="H815" s="444" t="s">
        <v>15771</v>
      </c>
      <c r="I815" s="2" t="s">
        <v>15773</v>
      </c>
      <c r="J815" s="83"/>
      <c r="K815" s="442"/>
      <c r="L815" s="665"/>
      <c r="M815" s="86"/>
      <c r="N815" s="26"/>
      <c r="O815" s="86"/>
      <c r="P815" s="86"/>
      <c r="Q815" s="86" t="s">
        <v>18054</v>
      </c>
      <c r="R815" s="86"/>
      <c r="S815" s="442"/>
      <c r="T815" s="475"/>
      <c r="U815" s="475"/>
      <c r="V815" s="475"/>
      <c r="W815" s="475"/>
      <c r="X815" s="475"/>
      <c r="Y815" s="475"/>
      <c r="Z815" s="475"/>
    </row>
    <row r="816" spans="1:26" ht="16.5" customHeight="1">
      <c r="A816" s="665"/>
      <c r="B816" s="665"/>
      <c r="C816" s="695"/>
      <c r="D816" s="665"/>
      <c r="E816" s="698"/>
      <c r="F816" s="665"/>
      <c r="G816" s="26">
        <v>7</v>
      </c>
      <c r="H816" s="449" t="s">
        <v>16906</v>
      </c>
      <c r="I816" s="333"/>
      <c r="J816" s="83"/>
      <c r="K816" s="442"/>
      <c r="L816" s="665"/>
      <c r="M816" s="86"/>
      <c r="N816" s="26"/>
      <c r="O816" s="86"/>
      <c r="P816" s="86"/>
      <c r="Q816" s="86" t="s">
        <v>18054</v>
      </c>
      <c r="R816" s="86"/>
      <c r="S816" s="442"/>
      <c r="T816" s="475"/>
      <c r="U816" s="475"/>
      <c r="V816" s="475"/>
      <c r="W816" s="475"/>
      <c r="X816" s="475"/>
      <c r="Y816" s="475"/>
      <c r="Z816" s="475"/>
    </row>
    <row r="817" spans="1:26" ht="16.5" customHeight="1">
      <c r="A817" s="665"/>
      <c r="B817" s="665"/>
      <c r="C817" s="695"/>
      <c r="D817" s="665"/>
      <c r="E817" s="698"/>
      <c r="F817" s="665"/>
      <c r="G817" s="26">
        <v>8</v>
      </c>
      <c r="H817" s="452" t="s">
        <v>15884</v>
      </c>
      <c r="I817" s="445" t="s">
        <v>15886</v>
      </c>
      <c r="J817" s="83"/>
      <c r="K817" s="442"/>
      <c r="L817" s="665"/>
      <c r="M817" s="454" t="s">
        <v>15887</v>
      </c>
      <c r="N817" s="26"/>
      <c r="O817" s="86"/>
      <c r="P817" s="86"/>
      <c r="Q817" s="86" t="s">
        <v>18054</v>
      </c>
      <c r="R817" s="86"/>
      <c r="S817" s="442"/>
      <c r="T817" s="475"/>
      <c r="U817" s="475"/>
      <c r="V817" s="475"/>
      <c r="W817" s="475"/>
      <c r="X817" s="475"/>
      <c r="Y817" s="475"/>
      <c r="Z817" s="475"/>
    </row>
    <row r="818" spans="1:26" ht="16.5" customHeight="1">
      <c r="A818" s="665"/>
      <c r="B818" s="665"/>
      <c r="C818" s="695"/>
      <c r="D818" s="665"/>
      <c r="E818" s="698"/>
      <c r="F818" s="665"/>
      <c r="G818" s="26">
        <v>9</v>
      </c>
      <c r="H818" s="452" t="s">
        <v>15888</v>
      </c>
      <c r="I818" s="445" t="s">
        <v>15558</v>
      </c>
      <c r="J818" s="83"/>
      <c r="K818" s="442"/>
      <c r="L818" s="665"/>
      <c r="M818" s="178" t="s">
        <v>15889</v>
      </c>
      <c r="N818" s="26"/>
      <c r="O818" s="86"/>
      <c r="P818" s="86"/>
      <c r="Q818" s="86" t="s">
        <v>18054</v>
      </c>
      <c r="R818" s="86"/>
      <c r="S818" s="442"/>
      <c r="T818" s="475"/>
      <c r="U818" s="475"/>
      <c r="V818" s="475"/>
      <c r="W818" s="475"/>
      <c r="X818" s="475"/>
      <c r="Y818" s="475"/>
      <c r="Z818" s="475"/>
    </row>
    <row r="819" spans="1:26" ht="16.5" customHeight="1">
      <c r="A819" s="665"/>
      <c r="B819" s="665"/>
      <c r="C819" s="695"/>
      <c r="D819" s="665"/>
      <c r="E819" s="698"/>
      <c r="F819" s="665"/>
      <c r="G819" s="26">
        <v>10</v>
      </c>
      <c r="H819" s="449" t="s">
        <v>15562</v>
      </c>
      <c r="I819" s="271" t="s">
        <v>15890</v>
      </c>
      <c r="J819" s="83"/>
      <c r="K819" s="442"/>
      <c r="L819" s="665"/>
      <c r="M819" s="86"/>
      <c r="N819" s="26"/>
      <c r="O819" s="86"/>
      <c r="P819" s="86"/>
      <c r="Q819" s="86" t="s">
        <v>18054</v>
      </c>
      <c r="R819" s="86"/>
      <c r="S819" s="442"/>
      <c r="T819" s="475"/>
      <c r="U819" s="475"/>
      <c r="V819" s="475"/>
      <c r="W819" s="475"/>
      <c r="X819" s="475"/>
      <c r="Y819" s="475"/>
      <c r="Z819" s="475"/>
    </row>
    <row r="820" spans="1:26" ht="16.5" customHeight="1">
      <c r="A820" s="666"/>
      <c r="B820" s="666"/>
      <c r="C820" s="682"/>
      <c r="D820" s="666"/>
      <c r="E820" s="680"/>
      <c r="F820" s="666"/>
      <c r="G820" s="26">
        <v>11</v>
      </c>
      <c r="H820" s="452"/>
      <c r="I820" s="2" t="s">
        <v>15891</v>
      </c>
      <c r="J820" s="83"/>
      <c r="K820" s="442"/>
      <c r="L820" s="666"/>
      <c r="M820" s="86"/>
      <c r="N820" s="26"/>
      <c r="O820" s="86"/>
      <c r="P820" s="86"/>
      <c r="Q820" s="86" t="s">
        <v>18054</v>
      </c>
      <c r="R820" s="86"/>
      <c r="S820" s="442"/>
      <c r="T820" s="475"/>
      <c r="U820" s="475"/>
      <c r="V820" s="475"/>
      <c r="W820" s="475"/>
      <c r="X820" s="475"/>
      <c r="Y820" s="475"/>
      <c r="Z820" s="475"/>
    </row>
    <row r="821" spans="1:26" ht="16.5" customHeight="1">
      <c r="A821" s="735" t="s">
        <v>18074</v>
      </c>
      <c r="B821" s="735" t="s">
        <v>18075</v>
      </c>
      <c r="C821" s="757" t="s">
        <v>18078</v>
      </c>
      <c r="D821" s="735" t="s">
        <v>18046</v>
      </c>
      <c r="E821" s="812" t="s">
        <v>18079</v>
      </c>
      <c r="F821" s="740" t="s">
        <v>15548</v>
      </c>
      <c r="G821" s="88">
        <v>1</v>
      </c>
      <c r="H821" s="441" t="s">
        <v>15550</v>
      </c>
      <c r="I821" s="447"/>
      <c r="J821" s="83"/>
      <c r="K821" s="442"/>
      <c r="L821" s="734"/>
      <c r="M821" s="403"/>
      <c r="N821" s="26"/>
      <c r="O821" s="86"/>
      <c r="P821" s="86"/>
      <c r="Q821" s="86" t="s">
        <v>18074</v>
      </c>
      <c r="R821" s="86"/>
      <c r="S821" s="442"/>
      <c r="T821" s="475"/>
      <c r="U821" s="475"/>
      <c r="V821" s="475"/>
      <c r="W821" s="475"/>
      <c r="X821" s="475"/>
      <c r="Y821" s="475"/>
      <c r="Z821" s="475"/>
    </row>
    <row r="822" spans="1:26" ht="16.5" customHeight="1">
      <c r="A822" s="665"/>
      <c r="B822" s="665"/>
      <c r="C822" s="695"/>
      <c r="D822" s="665"/>
      <c r="E822" s="698"/>
      <c r="F822" s="665"/>
      <c r="G822" s="491">
        <v>2</v>
      </c>
      <c r="H822" s="452" t="s">
        <v>15984</v>
      </c>
      <c r="I822" s="271" t="s">
        <v>15985</v>
      </c>
      <c r="J822" s="83"/>
      <c r="K822" s="442"/>
      <c r="L822" s="665"/>
      <c r="M822" s="178" t="s">
        <v>15556</v>
      </c>
      <c r="N822" s="26"/>
      <c r="O822" s="86"/>
      <c r="P822" s="86"/>
      <c r="Q822" s="86" t="s">
        <v>18074</v>
      </c>
      <c r="R822" s="86"/>
      <c r="S822" s="442"/>
      <c r="T822" s="475"/>
      <c r="U822" s="475"/>
      <c r="V822" s="475"/>
      <c r="W822" s="475"/>
      <c r="X822" s="475"/>
      <c r="Y822" s="475"/>
      <c r="Z822" s="475"/>
    </row>
    <row r="823" spans="1:26" ht="16.5" customHeight="1">
      <c r="A823" s="665"/>
      <c r="B823" s="665"/>
      <c r="C823" s="695"/>
      <c r="D823" s="665"/>
      <c r="E823" s="698"/>
      <c r="F823" s="665"/>
      <c r="G823" s="35">
        <v>3</v>
      </c>
      <c r="H823" s="449" t="s">
        <v>18064</v>
      </c>
      <c r="I823" s="271" t="s">
        <v>15882</v>
      </c>
      <c r="J823" s="83"/>
      <c r="K823" s="442"/>
      <c r="L823" s="665"/>
      <c r="M823" s="86"/>
      <c r="N823" s="26"/>
      <c r="O823" s="86"/>
      <c r="P823" s="86"/>
      <c r="Q823" s="86" t="s">
        <v>18074</v>
      </c>
      <c r="R823" s="86"/>
      <c r="S823" s="442"/>
      <c r="T823" s="475"/>
      <c r="U823" s="475"/>
      <c r="V823" s="475"/>
      <c r="W823" s="475"/>
      <c r="X823" s="475"/>
      <c r="Y823" s="475"/>
      <c r="Z823" s="475"/>
    </row>
    <row r="824" spans="1:26" ht="16.5" customHeight="1">
      <c r="A824" s="665"/>
      <c r="B824" s="665"/>
      <c r="C824" s="695"/>
      <c r="D824" s="665"/>
      <c r="E824" s="698"/>
      <c r="F824" s="665"/>
      <c r="G824" s="35">
        <v>4</v>
      </c>
      <c r="H824" s="452" t="s">
        <v>15884</v>
      </c>
      <c r="I824" s="445" t="s">
        <v>15886</v>
      </c>
      <c r="J824" s="83"/>
      <c r="K824" s="442"/>
      <c r="L824" s="665"/>
      <c r="M824" s="454" t="s">
        <v>15887</v>
      </c>
      <c r="N824" s="26"/>
      <c r="O824" s="86"/>
      <c r="P824" s="86"/>
      <c r="Q824" s="86" t="s">
        <v>18074</v>
      </c>
      <c r="R824" s="86"/>
      <c r="S824" s="442"/>
      <c r="T824" s="475"/>
      <c r="U824" s="475"/>
      <c r="V824" s="475"/>
      <c r="W824" s="475"/>
      <c r="X824" s="475"/>
      <c r="Y824" s="475"/>
      <c r="Z824" s="475"/>
    </row>
    <row r="825" spans="1:26" ht="16.5" customHeight="1">
      <c r="A825" s="665"/>
      <c r="B825" s="665"/>
      <c r="C825" s="695"/>
      <c r="D825" s="665"/>
      <c r="E825" s="698"/>
      <c r="F825" s="665"/>
      <c r="G825" s="35">
        <v>5</v>
      </c>
      <c r="H825" s="444" t="s">
        <v>16020</v>
      </c>
      <c r="I825" s="2" t="s">
        <v>15750</v>
      </c>
      <c r="J825" s="83"/>
      <c r="K825" s="442"/>
      <c r="L825" s="665"/>
      <c r="M825" s="86"/>
      <c r="N825" s="26"/>
      <c r="O825" s="86"/>
      <c r="P825" s="86"/>
      <c r="Q825" s="86" t="s">
        <v>18074</v>
      </c>
      <c r="R825" s="86"/>
      <c r="S825" s="442"/>
      <c r="T825" s="475"/>
      <c r="U825" s="475"/>
      <c r="V825" s="475"/>
      <c r="W825" s="475"/>
      <c r="X825" s="475"/>
      <c r="Y825" s="475"/>
      <c r="Z825" s="475"/>
    </row>
    <row r="826" spans="1:26" ht="16.5" customHeight="1">
      <c r="A826" s="665"/>
      <c r="B826" s="665"/>
      <c r="C826" s="695"/>
      <c r="D826" s="665"/>
      <c r="E826" s="698"/>
      <c r="F826" s="665"/>
      <c r="G826" s="26">
        <v>6</v>
      </c>
      <c r="H826" s="444" t="s">
        <v>18082</v>
      </c>
      <c r="I826" s="2"/>
      <c r="J826" s="83"/>
      <c r="K826" s="442"/>
      <c r="L826" s="665"/>
      <c r="M826" s="86"/>
      <c r="N826" s="26"/>
      <c r="O826" s="86"/>
      <c r="P826" s="86"/>
      <c r="Q826" s="86" t="s">
        <v>18074</v>
      </c>
      <c r="R826" s="86"/>
      <c r="S826" s="442"/>
      <c r="T826" s="475"/>
      <c r="U826" s="475"/>
      <c r="V826" s="475"/>
      <c r="W826" s="475"/>
      <c r="X826" s="475"/>
      <c r="Y826" s="475"/>
      <c r="Z826" s="475"/>
    </row>
    <row r="827" spans="1:26" ht="16.5" customHeight="1">
      <c r="A827" s="665"/>
      <c r="B827" s="665"/>
      <c r="C827" s="695"/>
      <c r="D827" s="665"/>
      <c r="E827" s="698"/>
      <c r="F827" s="665"/>
      <c r="G827" s="26">
        <v>7</v>
      </c>
      <c r="H827" s="444" t="s">
        <v>18085</v>
      </c>
      <c r="I827" s="2"/>
      <c r="J827" s="83"/>
      <c r="K827" s="442"/>
      <c r="L827" s="665"/>
      <c r="M827" s="86"/>
      <c r="N827" s="26"/>
      <c r="O827" s="86"/>
      <c r="P827" s="86"/>
      <c r="Q827" s="86" t="s">
        <v>18074</v>
      </c>
      <c r="R827" s="86"/>
      <c r="S827" s="442"/>
      <c r="T827" s="475"/>
      <c r="U827" s="475"/>
      <c r="V827" s="475"/>
      <c r="W827" s="475"/>
      <c r="X827" s="475"/>
      <c r="Y827" s="475"/>
      <c r="Z827" s="475"/>
    </row>
    <row r="828" spans="1:26" ht="16.5" customHeight="1">
      <c r="A828" s="665"/>
      <c r="B828" s="665"/>
      <c r="C828" s="695"/>
      <c r="D828" s="665"/>
      <c r="E828" s="698"/>
      <c r="F828" s="665"/>
      <c r="G828" s="26">
        <v>8</v>
      </c>
      <c r="H828" s="444" t="s">
        <v>18082</v>
      </c>
      <c r="I828" s="2"/>
      <c r="J828" s="83"/>
      <c r="K828" s="442"/>
      <c r="L828" s="665"/>
      <c r="M828" s="86"/>
      <c r="N828" s="26"/>
      <c r="O828" s="86"/>
      <c r="P828" s="86"/>
      <c r="Q828" s="86" t="s">
        <v>18074</v>
      </c>
      <c r="R828" s="86"/>
      <c r="S828" s="442"/>
      <c r="T828" s="475"/>
      <c r="U828" s="475"/>
      <c r="V828" s="475"/>
      <c r="W828" s="475"/>
      <c r="X828" s="475"/>
      <c r="Y828" s="475"/>
      <c r="Z828" s="475"/>
    </row>
    <row r="829" spans="1:26" ht="16.5" customHeight="1">
      <c r="A829" s="665"/>
      <c r="B829" s="665"/>
      <c r="C829" s="695"/>
      <c r="D829" s="665"/>
      <c r="E829" s="698"/>
      <c r="F829" s="665"/>
      <c r="G829" s="26">
        <v>9</v>
      </c>
      <c r="H829" s="444" t="s">
        <v>15771</v>
      </c>
      <c r="I829" s="2" t="s">
        <v>15773</v>
      </c>
      <c r="J829" s="83"/>
      <c r="K829" s="442"/>
      <c r="L829" s="665"/>
      <c r="M829" s="86"/>
      <c r="N829" s="26"/>
      <c r="O829" s="86"/>
      <c r="P829" s="86"/>
      <c r="Q829" s="86" t="s">
        <v>18074</v>
      </c>
      <c r="R829" s="86"/>
      <c r="S829" s="442"/>
      <c r="T829" s="475"/>
      <c r="U829" s="475"/>
      <c r="V829" s="475"/>
      <c r="W829" s="475"/>
      <c r="X829" s="475"/>
      <c r="Y829" s="475"/>
      <c r="Z829" s="475"/>
    </row>
    <row r="830" spans="1:26" ht="16.5" customHeight="1">
      <c r="A830" s="665"/>
      <c r="B830" s="665"/>
      <c r="C830" s="695"/>
      <c r="D830" s="665"/>
      <c r="E830" s="698"/>
      <c r="F830" s="665"/>
      <c r="G830" s="26">
        <v>10</v>
      </c>
      <c r="H830" s="449" t="s">
        <v>16906</v>
      </c>
      <c r="I830" s="333"/>
      <c r="J830" s="83"/>
      <c r="K830" s="442"/>
      <c r="L830" s="665"/>
      <c r="M830" s="86"/>
      <c r="N830" s="26"/>
      <c r="O830" s="86"/>
      <c r="P830" s="86"/>
      <c r="Q830" s="86" t="s">
        <v>18074</v>
      </c>
      <c r="R830" s="86"/>
      <c r="S830" s="442"/>
      <c r="T830" s="475"/>
      <c r="U830" s="475"/>
      <c r="V830" s="475"/>
      <c r="W830" s="475"/>
      <c r="X830" s="475"/>
      <c r="Y830" s="475"/>
      <c r="Z830" s="475"/>
    </row>
    <row r="831" spans="1:26" ht="16.5" customHeight="1">
      <c r="A831" s="665"/>
      <c r="B831" s="665"/>
      <c r="C831" s="695"/>
      <c r="D831" s="665"/>
      <c r="E831" s="698"/>
      <c r="F831" s="665"/>
      <c r="G831" s="26">
        <v>11</v>
      </c>
      <c r="H831" s="452" t="s">
        <v>15884</v>
      </c>
      <c r="I831" s="445" t="s">
        <v>15886</v>
      </c>
      <c r="J831" s="83"/>
      <c r="K831" s="442"/>
      <c r="L831" s="665"/>
      <c r="M831" s="454" t="s">
        <v>15887</v>
      </c>
      <c r="N831" s="26"/>
      <c r="O831" s="86"/>
      <c r="P831" s="86"/>
      <c r="Q831" s="86" t="s">
        <v>18074</v>
      </c>
      <c r="R831" s="86"/>
      <c r="S831" s="442"/>
      <c r="T831" s="475"/>
      <c r="U831" s="475"/>
      <c r="V831" s="475"/>
      <c r="W831" s="475"/>
      <c r="X831" s="475"/>
      <c r="Y831" s="475"/>
      <c r="Z831" s="475"/>
    </row>
    <row r="832" spans="1:26" ht="16.5" customHeight="1">
      <c r="A832" s="665"/>
      <c r="B832" s="665"/>
      <c r="C832" s="695"/>
      <c r="D832" s="665"/>
      <c r="E832" s="698"/>
      <c r="F832" s="665"/>
      <c r="G832" s="26">
        <v>12</v>
      </c>
      <c r="H832" s="452" t="s">
        <v>15888</v>
      </c>
      <c r="I832" s="445" t="s">
        <v>15558</v>
      </c>
      <c r="J832" s="83"/>
      <c r="K832" s="442"/>
      <c r="L832" s="665"/>
      <c r="M832" s="178" t="s">
        <v>15889</v>
      </c>
      <c r="N832" s="26"/>
      <c r="O832" s="86"/>
      <c r="P832" s="86"/>
      <c r="Q832" s="86" t="s">
        <v>18074</v>
      </c>
      <c r="R832" s="86"/>
      <c r="S832" s="442"/>
      <c r="T832" s="475"/>
      <c r="U832" s="475"/>
      <c r="V832" s="475"/>
      <c r="W832" s="475"/>
      <c r="X832" s="475"/>
      <c r="Y832" s="475"/>
      <c r="Z832" s="475"/>
    </row>
    <row r="833" spans="1:26" ht="16.5" customHeight="1">
      <c r="A833" s="665"/>
      <c r="B833" s="665"/>
      <c r="C833" s="695"/>
      <c r="D833" s="665"/>
      <c r="E833" s="698"/>
      <c r="F833" s="665"/>
      <c r="G833" s="26">
        <v>13</v>
      </c>
      <c r="H833" s="449" t="s">
        <v>15562</v>
      </c>
      <c r="I833" s="271" t="s">
        <v>15890</v>
      </c>
      <c r="J833" s="83"/>
      <c r="K833" s="442"/>
      <c r="L833" s="665"/>
      <c r="M833" s="86"/>
      <c r="N833" s="26"/>
      <c r="O833" s="86"/>
      <c r="P833" s="86"/>
      <c r="Q833" s="86" t="s">
        <v>18074</v>
      </c>
      <c r="R833" s="86"/>
      <c r="S833" s="442"/>
      <c r="T833" s="475"/>
      <c r="U833" s="475"/>
      <c r="V833" s="475"/>
      <c r="W833" s="475"/>
      <c r="X833" s="475"/>
      <c r="Y833" s="475"/>
      <c r="Z833" s="475"/>
    </row>
    <row r="834" spans="1:26" ht="16.5" customHeight="1">
      <c r="A834" s="666"/>
      <c r="B834" s="666"/>
      <c r="C834" s="682"/>
      <c r="D834" s="666"/>
      <c r="E834" s="680"/>
      <c r="F834" s="666"/>
      <c r="G834" s="26">
        <v>14</v>
      </c>
      <c r="H834" s="452"/>
      <c r="I834" s="2" t="s">
        <v>15891</v>
      </c>
      <c r="J834" s="83"/>
      <c r="K834" s="442"/>
      <c r="L834" s="666"/>
      <c r="M834" s="86"/>
      <c r="N834" s="26"/>
      <c r="O834" s="86"/>
      <c r="P834" s="86"/>
      <c r="Q834" s="86" t="s">
        <v>18074</v>
      </c>
      <c r="R834" s="86"/>
      <c r="S834" s="442"/>
      <c r="T834" s="475"/>
      <c r="U834" s="475"/>
      <c r="V834" s="475"/>
      <c r="W834" s="475"/>
      <c r="X834" s="475"/>
      <c r="Y834" s="475"/>
      <c r="Z834" s="475"/>
    </row>
    <row r="835" spans="1:26" ht="16.5" customHeight="1">
      <c r="A835" s="743" t="s">
        <v>18095</v>
      </c>
      <c r="B835" s="743" t="s">
        <v>18097</v>
      </c>
      <c r="C835" s="816" t="s">
        <v>18098</v>
      </c>
      <c r="D835" s="735" t="s">
        <v>18046</v>
      </c>
      <c r="E835" s="812" t="s">
        <v>18099</v>
      </c>
      <c r="F835" s="744" t="s">
        <v>15548</v>
      </c>
      <c r="G835" s="88">
        <v>1</v>
      </c>
      <c r="H835" s="441" t="s">
        <v>15550</v>
      </c>
      <c r="I835" s="447"/>
      <c r="J835" s="83"/>
      <c r="K835" s="442"/>
      <c r="L835" s="734"/>
      <c r="M835" s="86"/>
      <c r="N835" s="26"/>
      <c r="O835" s="86"/>
      <c r="P835" s="86"/>
      <c r="Q835" s="86" t="s">
        <v>18095</v>
      </c>
      <c r="R835" s="86"/>
      <c r="S835" s="442"/>
      <c r="T835" s="475"/>
      <c r="U835" s="475"/>
      <c r="V835" s="475"/>
      <c r="W835" s="475"/>
      <c r="X835" s="475"/>
      <c r="Y835" s="475"/>
      <c r="Z835" s="475"/>
    </row>
    <row r="836" spans="1:26" ht="16.5" customHeight="1">
      <c r="A836" s="665"/>
      <c r="B836" s="665"/>
      <c r="C836" s="754"/>
      <c r="D836" s="665"/>
      <c r="E836" s="698"/>
      <c r="F836" s="665"/>
      <c r="G836" s="88">
        <v>2</v>
      </c>
      <c r="H836" s="452" t="s">
        <v>15984</v>
      </c>
      <c r="I836" s="271" t="s">
        <v>15985</v>
      </c>
      <c r="J836" s="83"/>
      <c r="K836" s="442"/>
      <c r="L836" s="665"/>
      <c r="M836" s="178" t="s">
        <v>15556</v>
      </c>
      <c r="N836" s="26"/>
      <c r="O836" s="86"/>
      <c r="P836" s="86"/>
      <c r="Q836" s="86" t="s">
        <v>18095</v>
      </c>
      <c r="R836" s="86"/>
      <c r="S836" s="442"/>
      <c r="T836" s="475"/>
      <c r="U836" s="475"/>
      <c r="V836" s="475"/>
      <c r="W836" s="475"/>
      <c r="X836" s="475"/>
      <c r="Y836" s="475"/>
      <c r="Z836" s="475"/>
    </row>
    <row r="837" spans="1:26" ht="16.5" customHeight="1">
      <c r="A837" s="665"/>
      <c r="B837" s="665"/>
      <c r="C837" s="754"/>
      <c r="D837" s="665"/>
      <c r="E837" s="698"/>
      <c r="F837" s="665"/>
      <c r="G837" s="88">
        <v>3</v>
      </c>
      <c r="H837" s="449" t="s">
        <v>18064</v>
      </c>
      <c r="I837" s="271" t="s">
        <v>15882</v>
      </c>
      <c r="J837" s="83"/>
      <c r="K837" s="442"/>
      <c r="L837" s="665"/>
      <c r="M837" s="86"/>
      <c r="N837" s="26"/>
      <c r="O837" s="86"/>
      <c r="P837" s="86"/>
      <c r="Q837" s="86" t="s">
        <v>18095</v>
      </c>
      <c r="R837" s="86"/>
      <c r="S837" s="442"/>
      <c r="T837" s="475"/>
      <c r="U837" s="475"/>
      <c r="V837" s="475"/>
      <c r="W837" s="475"/>
      <c r="X837" s="475"/>
      <c r="Y837" s="475"/>
      <c r="Z837" s="475"/>
    </row>
    <row r="838" spans="1:26" ht="16.5" customHeight="1">
      <c r="A838" s="665"/>
      <c r="B838" s="665"/>
      <c r="C838" s="754"/>
      <c r="D838" s="665"/>
      <c r="E838" s="698"/>
      <c r="F838" s="665"/>
      <c r="G838" s="88">
        <v>4</v>
      </c>
      <c r="H838" s="452" t="s">
        <v>15884</v>
      </c>
      <c r="I838" s="445" t="s">
        <v>15886</v>
      </c>
      <c r="J838" s="83"/>
      <c r="K838" s="442"/>
      <c r="L838" s="665"/>
      <c r="M838" s="454" t="s">
        <v>15887</v>
      </c>
      <c r="N838" s="26"/>
      <c r="O838" s="86"/>
      <c r="P838" s="86"/>
      <c r="Q838" s="86" t="s">
        <v>18095</v>
      </c>
      <c r="R838" s="86"/>
      <c r="S838" s="442"/>
      <c r="T838" s="475"/>
      <c r="U838" s="475"/>
      <c r="V838" s="475"/>
      <c r="W838" s="475"/>
      <c r="X838" s="475"/>
      <c r="Y838" s="475"/>
      <c r="Z838" s="475"/>
    </row>
    <row r="839" spans="1:26" ht="16.5" customHeight="1">
      <c r="A839" s="665"/>
      <c r="B839" s="665"/>
      <c r="C839" s="754"/>
      <c r="D839" s="665"/>
      <c r="E839" s="698"/>
      <c r="F839" s="665"/>
      <c r="G839" s="88">
        <v>5</v>
      </c>
      <c r="H839" s="444" t="s">
        <v>16020</v>
      </c>
      <c r="I839" s="2" t="s">
        <v>15750</v>
      </c>
      <c r="J839" s="83"/>
      <c r="K839" s="442"/>
      <c r="L839" s="665"/>
      <c r="M839" s="86"/>
      <c r="N839" s="26"/>
      <c r="O839" s="86"/>
      <c r="P839" s="86"/>
      <c r="Q839" s="86" t="s">
        <v>18095</v>
      </c>
      <c r="R839" s="86"/>
      <c r="S839" s="442"/>
      <c r="T839" s="475"/>
      <c r="U839" s="475"/>
      <c r="V839" s="475"/>
      <c r="W839" s="475"/>
      <c r="X839" s="475"/>
      <c r="Y839" s="475"/>
      <c r="Z839" s="475"/>
    </row>
    <row r="840" spans="1:26" ht="16.5" customHeight="1">
      <c r="A840" s="665"/>
      <c r="B840" s="665"/>
      <c r="C840" s="754"/>
      <c r="D840" s="665"/>
      <c r="E840" s="698"/>
      <c r="F840" s="665"/>
      <c r="G840" s="88">
        <v>6</v>
      </c>
      <c r="H840" s="444" t="s">
        <v>18113</v>
      </c>
      <c r="I840" s="2"/>
      <c r="J840" s="83"/>
      <c r="K840" s="442"/>
      <c r="L840" s="665"/>
      <c r="M840" s="86"/>
      <c r="N840" s="26"/>
      <c r="O840" s="86"/>
      <c r="P840" s="86"/>
      <c r="Q840" s="86" t="s">
        <v>18095</v>
      </c>
      <c r="R840" s="86"/>
      <c r="S840" s="442"/>
      <c r="T840" s="475"/>
      <c r="U840" s="475"/>
      <c r="V840" s="475"/>
      <c r="W840" s="475"/>
      <c r="X840" s="475"/>
      <c r="Y840" s="475"/>
      <c r="Z840" s="475"/>
    </row>
    <row r="841" spans="1:26" ht="16.5" customHeight="1">
      <c r="A841" s="665"/>
      <c r="B841" s="665"/>
      <c r="C841" s="754"/>
      <c r="D841" s="665"/>
      <c r="E841" s="698"/>
      <c r="F841" s="665"/>
      <c r="G841" s="88">
        <v>7</v>
      </c>
      <c r="H841" s="444" t="s">
        <v>18116</v>
      </c>
      <c r="I841" s="2"/>
      <c r="J841" s="83"/>
      <c r="K841" s="442"/>
      <c r="L841" s="665"/>
      <c r="M841" s="86"/>
      <c r="N841" s="26"/>
      <c r="O841" s="86"/>
      <c r="P841" s="86"/>
      <c r="Q841" s="86" t="s">
        <v>18095</v>
      </c>
      <c r="R841" s="86"/>
      <c r="S841" s="442"/>
      <c r="T841" s="475"/>
      <c r="U841" s="475"/>
      <c r="V841" s="475"/>
      <c r="W841" s="475"/>
      <c r="X841" s="475"/>
      <c r="Y841" s="475"/>
      <c r="Z841" s="475"/>
    </row>
    <row r="842" spans="1:26" ht="16.5" customHeight="1">
      <c r="A842" s="665"/>
      <c r="B842" s="665"/>
      <c r="C842" s="754"/>
      <c r="D842" s="665"/>
      <c r="E842" s="698"/>
      <c r="F842" s="665"/>
      <c r="G842" s="88">
        <v>8</v>
      </c>
      <c r="H842" s="444" t="s">
        <v>18113</v>
      </c>
      <c r="I842" s="2"/>
      <c r="J842" s="83"/>
      <c r="K842" s="442"/>
      <c r="L842" s="665"/>
      <c r="M842" s="86"/>
      <c r="N842" s="26"/>
      <c r="O842" s="86"/>
      <c r="P842" s="86"/>
      <c r="Q842" s="86" t="s">
        <v>18095</v>
      </c>
      <c r="R842" s="86"/>
      <c r="S842" s="442"/>
      <c r="T842" s="475"/>
      <c r="U842" s="475"/>
      <c r="V842" s="475"/>
      <c r="W842" s="475"/>
      <c r="X842" s="475"/>
      <c r="Y842" s="475"/>
      <c r="Z842" s="475"/>
    </row>
    <row r="843" spans="1:26" ht="16.5" customHeight="1">
      <c r="A843" s="665"/>
      <c r="B843" s="665"/>
      <c r="C843" s="754"/>
      <c r="D843" s="665"/>
      <c r="E843" s="698"/>
      <c r="F843" s="665"/>
      <c r="G843" s="88">
        <v>9</v>
      </c>
      <c r="H843" s="444" t="s">
        <v>15771</v>
      </c>
      <c r="I843" s="2" t="s">
        <v>15773</v>
      </c>
      <c r="J843" s="83"/>
      <c r="K843" s="442"/>
      <c r="L843" s="665"/>
      <c r="M843" s="86"/>
      <c r="N843" s="26"/>
      <c r="O843" s="86"/>
      <c r="P843" s="86"/>
      <c r="Q843" s="86" t="s">
        <v>18095</v>
      </c>
      <c r="R843" s="86"/>
      <c r="S843" s="442"/>
      <c r="T843" s="475"/>
      <c r="U843" s="475"/>
      <c r="V843" s="475"/>
      <c r="W843" s="475"/>
      <c r="X843" s="475"/>
      <c r="Y843" s="475"/>
      <c r="Z843" s="475"/>
    </row>
    <row r="844" spans="1:26" ht="16.5" customHeight="1">
      <c r="A844" s="665"/>
      <c r="B844" s="665"/>
      <c r="C844" s="754"/>
      <c r="D844" s="665"/>
      <c r="E844" s="698"/>
      <c r="F844" s="665"/>
      <c r="G844" s="88">
        <v>10</v>
      </c>
      <c r="H844" s="449" t="s">
        <v>16906</v>
      </c>
      <c r="I844" s="333"/>
      <c r="J844" s="83"/>
      <c r="K844" s="442"/>
      <c r="L844" s="665"/>
      <c r="M844" s="86"/>
      <c r="N844" s="26"/>
      <c r="O844" s="86"/>
      <c r="P844" s="86"/>
      <c r="Q844" s="86" t="s">
        <v>18095</v>
      </c>
      <c r="R844" s="86"/>
      <c r="S844" s="442"/>
      <c r="T844" s="475"/>
      <c r="U844" s="475"/>
      <c r="V844" s="475"/>
      <c r="W844" s="475"/>
      <c r="X844" s="475"/>
      <c r="Y844" s="475"/>
      <c r="Z844" s="475"/>
    </row>
    <row r="845" spans="1:26" ht="16.5" customHeight="1">
      <c r="A845" s="665"/>
      <c r="B845" s="665"/>
      <c r="C845" s="754"/>
      <c r="D845" s="665"/>
      <c r="E845" s="698"/>
      <c r="F845" s="665"/>
      <c r="G845" s="88">
        <v>11</v>
      </c>
      <c r="H845" s="452" t="s">
        <v>15884</v>
      </c>
      <c r="I845" s="445" t="s">
        <v>15886</v>
      </c>
      <c r="J845" s="83"/>
      <c r="K845" s="442"/>
      <c r="L845" s="665"/>
      <c r="M845" s="454" t="s">
        <v>15887</v>
      </c>
      <c r="N845" s="26"/>
      <c r="O845" s="86"/>
      <c r="P845" s="86"/>
      <c r="Q845" s="86" t="s">
        <v>18095</v>
      </c>
      <c r="R845" s="86"/>
      <c r="S845" s="442"/>
      <c r="T845" s="475"/>
      <c r="U845" s="475"/>
      <c r="V845" s="475"/>
      <c r="W845" s="475"/>
      <c r="X845" s="475"/>
      <c r="Y845" s="475"/>
      <c r="Z845" s="475"/>
    </row>
    <row r="846" spans="1:26" ht="16.5" customHeight="1">
      <c r="A846" s="665"/>
      <c r="B846" s="665"/>
      <c r="C846" s="754"/>
      <c r="D846" s="665"/>
      <c r="E846" s="698"/>
      <c r="F846" s="665"/>
      <c r="G846" s="88">
        <v>12</v>
      </c>
      <c r="H846" s="452" t="s">
        <v>15888</v>
      </c>
      <c r="I846" s="445" t="s">
        <v>15558</v>
      </c>
      <c r="J846" s="83"/>
      <c r="K846" s="442"/>
      <c r="L846" s="665"/>
      <c r="M846" s="178" t="s">
        <v>15889</v>
      </c>
      <c r="N846" s="26"/>
      <c r="O846" s="86"/>
      <c r="P846" s="86"/>
      <c r="Q846" s="86" t="s">
        <v>18095</v>
      </c>
      <c r="R846" s="86"/>
      <c r="S846" s="442"/>
      <c r="T846" s="475"/>
      <c r="U846" s="475"/>
      <c r="V846" s="475"/>
      <c r="W846" s="475"/>
      <c r="X846" s="475"/>
      <c r="Y846" s="475"/>
      <c r="Z846" s="475"/>
    </row>
    <row r="847" spans="1:26" ht="16.5" customHeight="1">
      <c r="A847" s="665"/>
      <c r="B847" s="665"/>
      <c r="C847" s="754"/>
      <c r="D847" s="665"/>
      <c r="E847" s="698"/>
      <c r="F847" s="665"/>
      <c r="G847" s="88">
        <v>13</v>
      </c>
      <c r="H847" s="449" t="s">
        <v>15562</v>
      </c>
      <c r="I847" s="333"/>
      <c r="J847" s="83"/>
      <c r="K847" s="442"/>
      <c r="L847" s="665"/>
      <c r="M847" s="86"/>
      <c r="N847" s="26"/>
      <c r="O847" s="86"/>
      <c r="P847" s="86"/>
      <c r="Q847" s="86" t="s">
        <v>18095</v>
      </c>
      <c r="R847" s="86"/>
      <c r="S847" s="442"/>
      <c r="T847" s="475"/>
      <c r="U847" s="475"/>
      <c r="V847" s="475"/>
      <c r="W847" s="475"/>
      <c r="X847" s="475"/>
      <c r="Y847" s="475"/>
      <c r="Z847" s="475"/>
    </row>
    <row r="848" spans="1:26" ht="16.5" customHeight="1">
      <c r="A848" s="665"/>
      <c r="B848" s="665"/>
      <c r="C848" s="754"/>
      <c r="D848" s="665"/>
      <c r="E848" s="698"/>
      <c r="F848" s="665"/>
      <c r="G848" s="88">
        <v>14</v>
      </c>
      <c r="H848" s="452" t="s">
        <v>16313</v>
      </c>
      <c r="I848" s="271" t="s">
        <v>15890</v>
      </c>
      <c r="J848" s="83"/>
      <c r="K848" s="442"/>
      <c r="L848" s="665"/>
      <c r="M848" s="86"/>
      <c r="N848" s="26"/>
      <c r="O848" s="86"/>
      <c r="P848" s="86"/>
      <c r="Q848" s="86" t="s">
        <v>18095</v>
      </c>
      <c r="R848" s="86"/>
      <c r="S848" s="442"/>
      <c r="T848" s="475"/>
      <c r="U848" s="475"/>
      <c r="V848" s="475"/>
      <c r="W848" s="475"/>
      <c r="X848" s="475"/>
      <c r="Y848" s="475"/>
      <c r="Z848" s="475"/>
    </row>
    <row r="849" spans="1:26" ht="16.5" customHeight="1">
      <c r="A849" s="666"/>
      <c r="B849" s="666"/>
      <c r="C849" s="755"/>
      <c r="D849" s="666"/>
      <c r="E849" s="680"/>
      <c r="F849" s="666"/>
      <c r="G849" s="88">
        <v>15</v>
      </c>
      <c r="H849" s="452"/>
      <c r="I849" s="2" t="s">
        <v>15891</v>
      </c>
      <c r="J849" s="83"/>
      <c r="K849" s="442"/>
      <c r="L849" s="666"/>
      <c r="M849" s="86"/>
      <c r="N849" s="26"/>
      <c r="O849" s="86"/>
      <c r="P849" s="86"/>
      <c r="Q849" s="86" t="s">
        <v>18095</v>
      </c>
      <c r="R849" s="86"/>
      <c r="S849" s="442"/>
      <c r="T849" s="475"/>
      <c r="U849" s="475"/>
      <c r="V849" s="475"/>
      <c r="W849" s="475"/>
      <c r="X849" s="475"/>
      <c r="Y849" s="475"/>
      <c r="Z849" s="475"/>
    </row>
    <row r="850" spans="1:26" ht="16.5" customHeight="1">
      <c r="A850" s="743" t="s">
        <v>18127</v>
      </c>
      <c r="B850" s="743" t="s">
        <v>18128</v>
      </c>
      <c r="C850" s="816" t="s">
        <v>18129</v>
      </c>
      <c r="D850" s="735" t="s">
        <v>18046</v>
      </c>
      <c r="E850" s="812" t="s">
        <v>18130</v>
      </c>
      <c r="F850" s="744" t="s">
        <v>15548</v>
      </c>
      <c r="G850" s="88">
        <v>1</v>
      </c>
      <c r="H850" s="441" t="s">
        <v>15550</v>
      </c>
      <c r="I850" s="447"/>
      <c r="J850" s="83"/>
      <c r="K850" s="442"/>
      <c r="L850" s="734"/>
      <c r="M850" s="86"/>
      <c r="N850" s="26"/>
      <c r="O850" s="86"/>
      <c r="P850" s="86"/>
      <c r="Q850" s="86" t="s">
        <v>18127</v>
      </c>
      <c r="R850" s="86"/>
      <c r="S850" s="442"/>
      <c r="T850" s="475"/>
      <c r="U850" s="475"/>
      <c r="V850" s="475"/>
      <c r="W850" s="475"/>
      <c r="X850" s="475"/>
      <c r="Y850" s="475"/>
      <c r="Z850" s="475"/>
    </row>
    <row r="851" spans="1:26" ht="16.5" customHeight="1">
      <c r="A851" s="665"/>
      <c r="B851" s="665"/>
      <c r="C851" s="754"/>
      <c r="D851" s="665"/>
      <c r="E851" s="698"/>
      <c r="F851" s="665"/>
      <c r="G851" s="88">
        <v>2</v>
      </c>
      <c r="H851" s="452" t="s">
        <v>15984</v>
      </c>
      <c r="I851" s="271" t="s">
        <v>15985</v>
      </c>
      <c r="J851" s="83"/>
      <c r="K851" s="442"/>
      <c r="L851" s="665"/>
      <c r="M851" s="178" t="s">
        <v>15556</v>
      </c>
      <c r="N851" s="26"/>
      <c r="O851" s="86"/>
      <c r="P851" s="86"/>
      <c r="Q851" s="86" t="s">
        <v>18127</v>
      </c>
      <c r="R851" s="86"/>
      <c r="S851" s="442"/>
      <c r="T851" s="475"/>
      <c r="U851" s="475"/>
      <c r="V851" s="475"/>
      <c r="W851" s="475"/>
      <c r="X851" s="475"/>
      <c r="Y851" s="475"/>
      <c r="Z851" s="475"/>
    </row>
    <row r="852" spans="1:26" ht="16.5" customHeight="1">
      <c r="A852" s="665"/>
      <c r="B852" s="665"/>
      <c r="C852" s="754"/>
      <c r="D852" s="665"/>
      <c r="E852" s="698"/>
      <c r="F852" s="665"/>
      <c r="G852" s="88">
        <v>3</v>
      </c>
      <c r="H852" s="449" t="s">
        <v>18064</v>
      </c>
      <c r="I852" s="271" t="s">
        <v>15882</v>
      </c>
      <c r="J852" s="83"/>
      <c r="K852" s="442"/>
      <c r="L852" s="665"/>
      <c r="M852" s="86"/>
      <c r="N852" s="26"/>
      <c r="O852" s="86"/>
      <c r="P852" s="86"/>
      <c r="Q852" s="86" t="s">
        <v>18127</v>
      </c>
      <c r="R852" s="86"/>
      <c r="S852" s="442"/>
      <c r="T852" s="475"/>
      <c r="U852" s="475"/>
      <c r="V852" s="475"/>
      <c r="W852" s="475"/>
      <c r="X852" s="475"/>
      <c r="Y852" s="475"/>
      <c r="Z852" s="475"/>
    </row>
    <row r="853" spans="1:26" ht="16.5" customHeight="1">
      <c r="A853" s="665"/>
      <c r="B853" s="665"/>
      <c r="C853" s="754"/>
      <c r="D853" s="665"/>
      <c r="E853" s="698"/>
      <c r="F853" s="665"/>
      <c r="G853" s="88">
        <v>4</v>
      </c>
      <c r="H853" s="452" t="s">
        <v>15884</v>
      </c>
      <c r="I853" s="445" t="s">
        <v>15886</v>
      </c>
      <c r="J853" s="83"/>
      <c r="K853" s="442"/>
      <c r="L853" s="665"/>
      <c r="M853" s="454" t="s">
        <v>15887</v>
      </c>
      <c r="N853" s="26"/>
      <c r="O853" s="86"/>
      <c r="P853" s="86"/>
      <c r="Q853" s="86" t="s">
        <v>18127</v>
      </c>
      <c r="R853" s="86"/>
      <c r="S853" s="442"/>
      <c r="T853" s="475"/>
      <c r="U853" s="475"/>
      <c r="V853" s="475"/>
      <c r="W853" s="475"/>
      <c r="X853" s="475"/>
      <c r="Y853" s="475"/>
      <c r="Z853" s="475"/>
    </row>
    <row r="854" spans="1:26" ht="16.5" customHeight="1">
      <c r="A854" s="665"/>
      <c r="B854" s="665"/>
      <c r="C854" s="754"/>
      <c r="D854" s="665"/>
      <c r="E854" s="698"/>
      <c r="F854" s="665"/>
      <c r="G854" s="88">
        <v>5</v>
      </c>
      <c r="H854" s="444" t="s">
        <v>16020</v>
      </c>
      <c r="I854" s="2" t="s">
        <v>15750</v>
      </c>
      <c r="J854" s="83"/>
      <c r="K854" s="442"/>
      <c r="L854" s="665"/>
      <c r="M854" s="86"/>
      <c r="N854" s="26"/>
      <c r="O854" s="86"/>
      <c r="P854" s="86"/>
      <c r="Q854" s="86" t="s">
        <v>18127</v>
      </c>
      <c r="R854" s="86"/>
      <c r="S854" s="442"/>
      <c r="T854" s="475"/>
      <c r="U854" s="475"/>
      <c r="V854" s="475"/>
      <c r="W854" s="475"/>
      <c r="X854" s="475"/>
      <c r="Y854" s="475"/>
      <c r="Z854" s="475"/>
    </row>
    <row r="855" spans="1:26" ht="16.5" customHeight="1">
      <c r="A855" s="665"/>
      <c r="B855" s="665"/>
      <c r="C855" s="754"/>
      <c r="D855" s="665"/>
      <c r="E855" s="698"/>
      <c r="F855" s="665"/>
      <c r="G855" s="88">
        <v>6</v>
      </c>
      <c r="H855" s="444" t="s">
        <v>18141</v>
      </c>
      <c r="I855" s="2"/>
      <c r="J855" s="83"/>
      <c r="K855" s="442"/>
      <c r="L855" s="665"/>
      <c r="M855" s="86"/>
      <c r="N855" s="26"/>
      <c r="O855" s="86"/>
      <c r="P855" s="86"/>
      <c r="Q855" s="86" t="s">
        <v>18127</v>
      </c>
      <c r="R855" s="86"/>
      <c r="S855" s="442"/>
      <c r="T855" s="475"/>
      <c r="U855" s="475"/>
      <c r="V855" s="475"/>
      <c r="W855" s="475"/>
      <c r="X855" s="475"/>
      <c r="Y855" s="475"/>
      <c r="Z855" s="475"/>
    </row>
    <row r="856" spans="1:26" ht="16.5" customHeight="1">
      <c r="A856" s="665"/>
      <c r="B856" s="665"/>
      <c r="C856" s="754"/>
      <c r="D856" s="665"/>
      <c r="E856" s="698"/>
      <c r="F856" s="665"/>
      <c r="G856" s="88">
        <v>7</v>
      </c>
      <c r="H856" s="444" t="s">
        <v>18145</v>
      </c>
      <c r="I856" s="2"/>
      <c r="J856" s="83"/>
      <c r="K856" s="442"/>
      <c r="L856" s="665"/>
      <c r="M856" s="86"/>
      <c r="N856" s="26"/>
      <c r="O856" s="86"/>
      <c r="P856" s="86"/>
      <c r="Q856" s="86" t="s">
        <v>18127</v>
      </c>
      <c r="R856" s="86"/>
      <c r="S856" s="442"/>
      <c r="T856" s="475"/>
      <c r="U856" s="475"/>
      <c r="V856" s="475"/>
      <c r="W856" s="475"/>
      <c r="X856" s="475"/>
      <c r="Y856" s="475"/>
      <c r="Z856" s="475"/>
    </row>
    <row r="857" spans="1:26" ht="16.5" customHeight="1">
      <c r="A857" s="665"/>
      <c r="B857" s="665"/>
      <c r="C857" s="754"/>
      <c r="D857" s="665"/>
      <c r="E857" s="698"/>
      <c r="F857" s="665"/>
      <c r="G857" s="88">
        <v>8</v>
      </c>
      <c r="H857" s="444" t="s">
        <v>18141</v>
      </c>
      <c r="I857" s="2"/>
      <c r="J857" s="83"/>
      <c r="K857" s="442"/>
      <c r="L857" s="665"/>
      <c r="M857" s="86"/>
      <c r="N857" s="26"/>
      <c r="O857" s="86"/>
      <c r="P857" s="86"/>
      <c r="Q857" s="86" t="s">
        <v>18127</v>
      </c>
      <c r="R857" s="86"/>
      <c r="S857" s="442"/>
      <c r="T857" s="475"/>
      <c r="U857" s="475"/>
      <c r="V857" s="475"/>
      <c r="W857" s="475"/>
      <c r="X857" s="475"/>
      <c r="Y857" s="475"/>
      <c r="Z857" s="475"/>
    </row>
    <row r="858" spans="1:26" ht="16.5" customHeight="1">
      <c r="A858" s="665"/>
      <c r="B858" s="665"/>
      <c r="C858" s="754"/>
      <c r="D858" s="665"/>
      <c r="E858" s="698"/>
      <c r="F858" s="665"/>
      <c r="G858" s="88">
        <v>9</v>
      </c>
      <c r="H858" s="444" t="s">
        <v>15771</v>
      </c>
      <c r="I858" s="2" t="s">
        <v>15773</v>
      </c>
      <c r="J858" s="83"/>
      <c r="K858" s="442"/>
      <c r="L858" s="665"/>
      <c r="M858" s="86"/>
      <c r="N858" s="26"/>
      <c r="O858" s="86"/>
      <c r="P858" s="86"/>
      <c r="Q858" s="86" t="s">
        <v>18127</v>
      </c>
      <c r="R858" s="86"/>
      <c r="S858" s="442"/>
      <c r="T858" s="475"/>
      <c r="U858" s="475"/>
      <c r="V858" s="475"/>
      <c r="W858" s="475"/>
      <c r="X858" s="475"/>
      <c r="Y858" s="475"/>
      <c r="Z858" s="475"/>
    </row>
    <row r="859" spans="1:26" ht="16.5" customHeight="1">
      <c r="A859" s="665"/>
      <c r="B859" s="665"/>
      <c r="C859" s="754"/>
      <c r="D859" s="665"/>
      <c r="E859" s="698"/>
      <c r="F859" s="665"/>
      <c r="G859" s="88">
        <v>10</v>
      </c>
      <c r="H859" s="449" t="s">
        <v>16906</v>
      </c>
      <c r="I859" s="333"/>
      <c r="J859" s="83"/>
      <c r="K859" s="442"/>
      <c r="L859" s="665"/>
      <c r="M859" s="86"/>
      <c r="N859" s="26"/>
      <c r="O859" s="86"/>
      <c r="P859" s="86"/>
      <c r="Q859" s="86" t="s">
        <v>18127</v>
      </c>
      <c r="R859" s="86"/>
      <c r="S859" s="442"/>
      <c r="T859" s="475"/>
      <c r="U859" s="475"/>
      <c r="V859" s="475"/>
      <c r="W859" s="475"/>
      <c r="X859" s="475"/>
      <c r="Y859" s="475"/>
      <c r="Z859" s="475"/>
    </row>
    <row r="860" spans="1:26" ht="16.5" customHeight="1">
      <c r="A860" s="665"/>
      <c r="B860" s="665"/>
      <c r="C860" s="754"/>
      <c r="D860" s="665"/>
      <c r="E860" s="698"/>
      <c r="F860" s="665"/>
      <c r="G860" s="88">
        <v>11</v>
      </c>
      <c r="H860" s="452" t="s">
        <v>15884</v>
      </c>
      <c r="I860" s="445" t="s">
        <v>15886</v>
      </c>
      <c r="J860" s="83"/>
      <c r="K860" s="442"/>
      <c r="L860" s="665"/>
      <c r="M860" s="454" t="s">
        <v>15887</v>
      </c>
      <c r="N860" s="26"/>
      <c r="O860" s="86"/>
      <c r="P860" s="86"/>
      <c r="Q860" s="86" t="s">
        <v>18127</v>
      </c>
      <c r="R860" s="86"/>
      <c r="S860" s="442"/>
      <c r="T860" s="475"/>
      <c r="U860" s="475"/>
      <c r="V860" s="475"/>
      <c r="W860" s="475"/>
      <c r="X860" s="475"/>
      <c r="Y860" s="475"/>
      <c r="Z860" s="475"/>
    </row>
    <row r="861" spans="1:26" ht="16.5" customHeight="1">
      <c r="A861" s="665"/>
      <c r="B861" s="665"/>
      <c r="C861" s="754"/>
      <c r="D861" s="665"/>
      <c r="E861" s="698"/>
      <c r="F861" s="665"/>
      <c r="G861" s="88">
        <v>12</v>
      </c>
      <c r="H861" s="452" t="s">
        <v>15888</v>
      </c>
      <c r="I861" s="445" t="s">
        <v>15558</v>
      </c>
      <c r="J861" s="83"/>
      <c r="K861" s="442"/>
      <c r="L861" s="665"/>
      <c r="M861" s="178" t="s">
        <v>15889</v>
      </c>
      <c r="N861" s="26"/>
      <c r="O861" s="86"/>
      <c r="P861" s="86"/>
      <c r="Q861" s="86" t="s">
        <v>18127</v>
      </c>
      <c r="R861" s="86"/>
      <c r="S861" s="442"/>
      <c r="T861" s="475"/>
      <c r="U861" s="475"/>
      <c r="V861" s="475"/>
      <c r="W861" s="475"/>
      <c r="X861" s="475"/>
      <c r="Y861" s="475"/>
      <c r="Z861" s="475"/>
    </row>
    <row r="862" spans="1:26" ht="16.5" customHeight="1">
      <c r="A862" s="665"/>
      <c r="B862" s="665"/>
      <c r="C862" s="754"/>
      <c r="D862" s="665"/>
      <c r="E862" s="698"/>
      <c r="F862" s="665"/>
      <c r="G862" s="88">
        <v>13</v>
      </c>
      <c r="H862" s="449" t="s">
        <v>15562</v>
      </c>
      <c r="I862" s="333"/>
      <c r="J862" s="83"/>
      <c r="K862" s="442"/>
      <c r="L862" s="665"/>
      <c r="M862" s="86"/>
      <c r="N862" s="26"/>
      <c r="O862" s="86"/>
      <c r="P862" s="86"/>
      <c r="Q862" s="86" t="s">
        <v>18127</v>
      </c>
      <c r="R862" s="86"/>
      <c r="S862" s="442"/>
      <c r="T862" s="475"/>
      <c r="U862" s="475"/>
      <c r="V862" s="475"/>
      <c r="W862" s="475"/>
      <c r="X862" s="475"/>
      <c r="Y862" s="475"/>
      <c r="Z862" s="475"/>
    </row>
    <row r="863" spans="1:26" ht="16.5" customHeight="1">
      <c r="A863" s="665"/>
      <c r="B863" s="665"/>
      <c r="C863" s="754"/>
      <c r="D863" s="665"/>
      <c r="E863" s="698"/>
      <c r="F863" s="665"/>
      <c r="G863" s="88">
        <v>14</v>
      </c>
      <c r="H863" s="452" t="s">
        <v>16313</v>
      </c>
      <c r="I863" s="271" t="s">
        <v>15890</v>
      </c>
      <c r="J863" s="83"/>
      <c r="K863" s="442"/>
      <c r="L863" s="665"/>
      <c r="M863" s="86"/>
      <c r="N863" s="26"/>
      <c r="O863" s="86"/>
      <c r="P863" s="86"/>
      <c r="Q863" s="86" t="s">
        <v>18127</v>
      </c>
      <c r="R863" s="86"/>
      <c r="S863" s="442"/>
      <c r="T863" s="475"/>
      <c r="U863" s="475"/>
      <c r="V863" s="475"/>
      <c r="W863" s="475"/>
      <c r="X863" s="475"/>
      <c r="Y863" s="475"/>
      <c r="Z863" s="475"/>
    </row>
    <row r="864" spans="1:26" ht="16.5" customHeight="1">
      <c r="A864" s="666"/>
      <c r="B864" s="666"/>
      <c r="C864" s="755"/>
      <c r="D864" s="666"/>
      <c r="E864" s="680"/>
      <c r="F864" s="666"/>
      <c r="G864" s="88">
        <v>15</v>
      </c>
      <c r="H864" s="452"/>
      <c r="I864" s="2" t="s">
        <v>15891</v>
      </c>
      <c r="J864" s="83"/>
      <c r="K864" s="442"/>
      <c r="L864" s="666"/>
      <c r="M864" s="86"/>
      <c r="N864" s="26"/>
      <c r="O864" s="86"/>
      <c r="P864" s="86"/>
      <c r="Q864" s="86" t="s">
        <v>18127</v>
      </c>
      <c r="R864" s="86"/>
      <c r="S864" s="442"/>
      <c r="T864" s="475"/>
      <c r="U864" s="475"/>
      <c r="V864" s="475"/>
      <c r="W864" s="475"/>
      <c r="X864" s="475"/>
      <c r="Y864" s="475"/>
      <c r="Z864" s="475"/>
    </row>
    <row r="865" spans="1:26" ht="16.5" customHeight="1">
      <c r="A865" s="743" t="s">
        <v>18158</v>
      </c>
      <c r="B865" s="743" t="s">
        <v>18159</v>
      </c>
      <c r="C865" s="816" t="s">
        <v>18160</v>
      </c>
      <c r="D865" s="735" t="s">
        <v>18046</v>
      </c>
      <c r="E865" s="812" t="s">
        <v>18161</v>
      </c>
      <c r="F865" s="744" t="s">
        <v>15548</v>
      </c>
      <c r="G865" s="88">
        <v>1</v>
      </c>
      <c r="H865" s="441" t="s">
        <v>15550</v>
      </c>
      <c r="I865" s="447"/>
      <c r="J865" s="83"/>
      <c r="K865" s="442"/>
      <c r="L865" s="734"/>
      <c r="M865" s="86"/>
      <c r="N865" s="26"/>
      <c r="O865" s="86"/>
      <c r="P865" s="86"/>
      <c r="Q865" s="86" t="s">
        <v>18158</v>
      </c>
      <c r="R865" s="86"/>
      <c r="S865" s="442"/>
      <c r="T865" s="475"/>
      <c r="U865" s="475"/>
      <c r="V865" s="475"/>
      <c r="W865" s="475"/>
      <c r="X865" s="475"/>
      <c r="Y865" s="475"/>
      <c r="Z865" s="475"/>
    </row>
    <row r="866" spans="1:26" ht="16.5" customHeight="1">
      <c r="A866" s="665"/>
      <c r="B866" s="665"/>
      <c r="C866" s="754"/>
      <c r="D866" s="665"/>
      <c r="E866" s="698"/>
      <c r="F866" s="665"/>
      <c r="G866" s="88">
        <v>2</v>
      </c>
      <c r="H866" s="452" t="s">
        <v>15984</v>
      </c>
      <c r="I866" s="271" t="s">
        <v>15985</v>
      </c>
      <c r="J866" s="83"/>
      <c r="K866" s="442"/>
      <c r="L866" s="665"/>
      <c r="M866" s="178" t="s">
        <v>15556</v>
      </c>
      <c r="N866" s="26"/>
      <c r="O866" s="86"/>
      <c r="P866" s="86"/>
      <c r="Q866" s="86" t="s">
        <v>18158</v>
      </c>
      <c r="R866" s="86"/>
      <c r="S866" s="442"/>
      <c r="T866" s="475"/>
      <c r="U866" s="475"/>
      <c r="V866" s="475"/>
      <c r="W866" s="475"/>
      <c r="X866" s="475"/>
      <c r="Y866" s="475"/>
      <c r="Z866" s="475"/>
    </row>
    <row r="867" spans="1:26" ht="16.5" customHeight="1">
      <c r="A867" s="665"/>
      <c r="B867" s="665"/>
      <c r="C867" s="754"/>
      <c r="D867" s="665"/>
      <c r="E867" s="698"/>
      <c r="F867" s="665"/>
      <c r="G867" s="88">
        <v>3</v>
      </c>
      <c r="H867" s="449" t="s">
        <v>18064</v>
      </c>
      <c r="I867" s="271" t="s">
        <v>15882</v>
      </c>
      <c r="J867" s="83"/>
      <c r="K867" s="442"/>
      <c r="L867" s="665"/>
      <c r="M867" s="86"/>
      <c r="N867" s="26"/>
      <c r="O867" s="86"/>
      <c r="P867" s="86"/>
      <c r="Q867" s="86" t="s">
        <v>18158</v>
      </c>
      <c r="R867" s="86"/>
      <c r="S867" s="442"/>
      <c r="T867" s="475"/>
      <c r="U867" s="475"/>
      <c r="V867" s="475"/>
      <c r="W867" s="475"/>
      <c r="X867" s="475"/>
      <c r="Y867" s="475"/>
      <c r="Z867" s="475"/>
    </row>
    <row r="868" spans="1:26" ht="16.5" customHeight="1">
      <c r="A868" s="665"/>
      <c r="B868" s="665"/>
      <c r="C868" s="754"/>
      <c r="D868" s="665"/>
      <c r="E868" s="698"/>
      <c r="F868" s="665"/>
      <c r="G868" s="88">
        <v>4</v>
      </c>
      <c r="H868" s="452" t="s">
        <v>15884</v>
      </c>
      <c r="I868" s="445" t="s">
        <v>15886</v>
      </c>
      <c r="J868" s="83"/>
      <c r="K868" s="442"/>
      <c r="L868" s="665"/>
      <c r="M868" s="454" t="s">
        <v>15887</v>
      </c>
      <c r="N868" s="26"/>
      <c r="O868" s="86"/>
      <c r="P868" s="86"/>
      <c r="Q868" s="86" t="s">
        <v>18158</v>
      </c>
      <c r="R868" s="86"/>
      <c r="S868" s="442"/>
      <c r="T868" s="475"/>
      <c r="U868" s="475"/>
      <c r="V868" s="475"/>
      <c r="W868" s="475"/>
      <c r="X868" s="475"/>
      <c r="Y868" s="475"/>
      <c r="Z868" s="475"/>
    </row>
    <row r="869" spans="1:26" ht="16.5" customHeight="1">
      <c r="A869" s="665"/>
      <c r="B869" s="665"/>
      <c r="C869" s="754"/>
      <c r="D869" s="665"/>
      <c r="E869" s="698"/>
      <c r="F869" s="665"/>
      <c r="G869" s="88">
        <v>5</v>
      </c>
      <c r="H869" s="444" t="s">
        <v>16020</v>
      </c>
      <c r="I869" s="2" t="s">
        <v>15750</v>
      </c>
      <c r="J869" s="83"/>
      <c r="K869" s="442"/>
      <c r="L869" s="665"/>
      <c r="M869" s="86"/>
      <c r="N869" s="26"/>
      <c r="O869" s="86"/>
      <c r="P869" s="86"/>
      <c r="Q869" s="86" t="s">
        <v>18158</v>
      </c>
      <c r="R869" s="86"/>
      <c r="S869" s="442"/>
      <c r="T869" s="475"/>
      <c r="U869" s="475"/>
      <c r="V869" s="475"/>
      <c r="W869" s="475"/>
      <c r="X869" s="475"/>
      <c r="Y869" s="475"/>
      <c r="Z869" s="475"/>
    </row>
    <row r="870" spans="1:26" ht="16.5" customHeight="1">
      <c r="A870" s="665"/>
      <c r="B870" s="665"/>
      <c r="C870" s="754"/>
      <c r="D870" s="665"/>
      <c r="E870" s="698"/>
      <c r="F870" s="665"/>
      <c r="G870" s="88">
        <v>6</v>
      </c>
      <c r="H870" s="444" t="s">
        <v>18175</v>
      </c>
      <c r="I870" s="2"/>
      <c r="J870" s="83"/>
      <c r="K870" s="442"/>
      <c r="L870" s="665"/>
      <c r="M870" s="86"/>
      <c r="N870" s="26"/>
      <c r="O870" s="86"/>
      <c r="P870" s="86"/>
      <c r="Q870" s="86" t="s">
        <v>18158</v>
      </c>
      <c r="R870" s="86"/>
      <c r="S870" s="442"/>
      <c r="T870" s="475"/>
      <c r="U870" s="475"/>
      <c r="V870" s="475"/>
      <c r="W870" s="475"/>
      <c r="X870" s="475"/>
      <c r="Y870" s="475"/>
      <c r="Z870" s="475"/>
    </row>
    <row r="871" spans="1:26" ht="16.5" customHeight="1">
      <c r="A871" s="665"/>
      <c r="B871" s="665"/>
      <c r="C871" s="754"/>
      <c r="D871" s="665"/>
      <c r="E871" s="698"/>
      <c r="F871" s="665"/>
      <c r="G871" s="88">
        <v>7</v>
      </c>
      <c r="H871" s="444" t="s">
        <v>18179</v>
      </c>
      <c r="I871" s="2"/>
      <c r="J871" s="83"/>
      <c r="K871" s="442"/>
      <c r="L871" s="665"/>
      <c r="M871" s="86"/>
      <c r="N871" s="26"/>
      <c r="O871" s="86"/>
      <c r="P871" s="86"/>
      <c r="Q871" s="86" t="s">
        <v>18158</v>
      </c>
      <c r="R871" s="86"/>
      <c r="S871" s="442"/>
      <c r="T871" s="475"/>
      <c r="U871" s="475"/>
      <c r="V871" s="475"/>
      <c r="W871" s="475"/>
      <c r="X871" s="475"/>
      <c r="Y871" s="475"/>
      <c r="Z871" s="475"/>
    </row>
    <row r="872" spans="1:26" ht="16.5" customHeight="1">
      <c r="A872" s="665"/>
      <c r="B872" s="665"/>
      <c r="C872" s="754"/>
      <c r="D872" s="665"/>
      <c r="E872" s="698"/>
      <c r="F872" s="665"/>
      <c r="G872" s="88">
        <v>8</v>
      </c>
      <c r="H872" s="444" t="s">
        <v>18175</v>
      </c>
      <c r="I872" s="2"/>
      <c r="J872" s="83"/>
      <c r="K872" s="442"/>
      <c r="L872" s="665"/>
      <c r="M872" s="86"/>
      <c r="N872" s="26"/>
      <c r="O872" s="86"/>
      <c r="P872" s="86"/>
      <c r="Q872" s="86" t="s">
        <v>18158</v>
      </c>
      <c r="R872" s="86"/>
      <c r="S872" s="442"/>
      <c r="T872" s="475"/>
      <c r="U872" s="475"/>
      <c r="V872" s="475"/>
      <c r="W872" s="475"/>
      <c r="X872" s="475"/>
      <c r="Y872" s="475"/>
      <c r="Z872" s="475"/>
    </row>
    <row r="873" spans="1:26" ht="16.5" customHeight="1">
      <c r="A873" s="665"/>
      <c r="B873" s="665"/>
      <c r="C873" s="754"/>
      <c r="D873" s="665"/>
      <c r="E873" s="698"/>
      <c r="F873" s="665"/>
      <c r="G873" s="88">
        <v>9</v>
      </c>
      <c r="H873" s="444" t="s">
        <v>15771</v>
      </c>
      <c r="I873" s="2" t="s">
        <v>15773</v>
      </c>
      <c r="J873" s="83"/>
      <c r="K873" s="442"/>
      <c r="L873" s="665"/>
      <c r="M873" s="86"/>
      <c r="N873" s="26"/>
      <c r="O873" s="86"/>
      <c r="P873" s="86"/>
      <c r="Q873" s="86" t="s">
        <v>18158</v>
      </c>
      <c r="R873" s="86"/>
      <c r="S873" s="442"/>
      <c r="T873" s="475"/>
      <c r="U873" s="475"/>
      <c r="V873" s="475"/>
      <c r="W873" s="475"/>
      <c r="X873" s="475"/>
      <c r="Y873" s="475"/>
      <c r="Z873" s="475"/>
    </row>
    <row r="874" spans="1:26" ht="16.5" customHeight="1">
      <c r="A874" s="665"/>
      <c r="B874" s="665"/>
      <c r="C874" s="754"/>
      <c r="D874" s="665"/>
      <c r="E874" s="698"/>
      <c r="F874" s="665"/>
      <c r="G874" s="88">
        <v>10</v>
      </c>
      <c r="H874" s="449" t="s">
        <v>16906</v>
      </c>
      <c r="I874" s="333"/>
      <c r="J874" s="83"/>
      <c r="K874" s="442"/>
      <c r="L874" s="665"/>
      <c r="M874" s="86"/>
      <c r="N874" s="26"/>
      <c r="O874" s="86"/>
      <c r="P874" s="86"/>
      <c r="Q874" s="86" t="s">
        <v>18158</v>
      </c>
      <c r="R874" s="86"/>
      <c r="S874" s="442"/>
      <c r="T874" s="475"/>
      <c r="U874" s="475"/>
      <c r="V874" s="475"/>
      <c r="W874" s="475"/>
      <c r="X874" s="475"/>
      <c r="Y874" s="475"/>
      <c r="Z874" s="475"/>
    </row>
    <row r="875" spans="1:26" ht="16.5" customHeight="1">
      <c r="A875" s="665"/>
      <c r="B875" s="665"/>
      <c r="C875" s="754"/>
      <c r="D875" s="665"/>
      <c r="E875" s="698"/>
      <c r="F875" s="665"/>
      <c r="G875" s="88">
        <v>11</v>
      </c>
      <c r="H875" s="452" t="s">
        <v>15884</v>
      </c>
      <c r="I875" s="445" t="s">
        <v>15886</v>
      </c>
      <c r="J875" s="83"/>
      <c r="K875" s="442"/>
      <c r="L875" s="665"/>
      <c r="M875" s="454" t="s">
        <v>15887</v>
      </c>
      <c r="N875" s="26"/>
      <c r="O875" s="86"/>
      <c r="P875" s="86"/>
      <c r="Q875" s="86" t="s">
        <v>18158</v>
      </c>
      <c r="R875" s="86"/>
      <c r="S875" s="442"/>
      <c r="T875" s="475"/>
      <c r="U875" s="475"/>
      <c r="V875" s="475"/>
      <c r="W875" s="475"/>
      <c r="X875" s="475"/>
      <c r="Y875" s="475"/>
      <c r="Z875" s="475"/>
    </row>
    <row r="876" spans="1:26" ht="16.5" customHeight="1">
      <c r="A876" s="665"/>
      <c r="B876" s="665"/>
      <c r="C876" s="754"/>
      <c r="D876" s="665"/>
      <c r="E876" s="698"/>
      <c r="F876" s="665"/>
      <c r="G876" s="88">
        <v>12</v>
      </c>
      <c r="H876" s="452" t="s">
        <v>15888</v>
      </c>
      <c r="I876" s="445" t="s">
        <v>15558</v>
      </c>
      <c r="J876" s="83"/>
      <c r="K876" s="442"/>
      <c r="L876" s="665"/>
      <c r="M876" s="178" t="s">
        <v>15889</v>
      </c>
      <c r="N876" s="26"/>
      <c r="O876" s="86"/>
      <c r="P876" s="86"/>
      <c r="Q876" s="86" t="s">
        <v>18158</v>
      </c>
      <c r="R876" s="86"/>
      <c r="S876" s="442"/>
      <c r="T876" s="475"/>
      <c r="U876" s="475"/>
      <c r="V876" s="475"/>
      <c r="W876" s="475"/>
      <c r="X876" s="475"/>
      <c r="Y876" s="475"/>
      <c r="Z876" s="475"/>
    </row>
    <row r="877" spans="1:26" ht="16.5" customHeight="1">
      <c r="A877" s="665"/>
      <c r="B877" s="665"/>
      <c r="C877" s="754"/>
      <c r="D877" s="665"/>
      <c r="E877" s="698"/>
      <c r="F877" s="665"/>
      <c r="G877" s="88">
        <v>13</v>
      </c>
      <c r="H877" s="449" t="s">
        <v>15562</v>
      </c>
      <c r="I877" s="333"/>
      <c r="J877" s="83"/>
      <c r="K877" s="442"/>
      <c r="L877" s="665"/>
      <c r="M877" s="86"/>
      <c r="N877" s="26"/>
      <c r="O877" s="86"/>
      <c r="P877" s="86"/>
      <c r="Q877" s="86" t="s">
        <v>18158</v>
      </c>
      <c r="R877" s="86"/>
      <c r="S877" s="442"/>
      <c r="T877" s="475"/>
      <c r="U877" s="475"/>
      <c r="V877" s="475"/>
      <c r="W877" s="475"/>
      <c r="X877" s="475"/>
      <c r="Y877" s="475"/>
      <c r="Z877" s="475"/>
    </row>
    <row r="878" spans="1:26" ht="16.5" customHeight="1">
      <c r="A878" s="665"/>
      <c r="B878" s="665"/>
      <c r="C878" s="754"/>
      <c r="D878" s="665"/>
      <c r="E878" s="698"/>
      <c r="F878" s="665"/>
      <c r="G878" s="88">
        <v>14</v>
      </c>
      <c r="H878" s="452" t="s">
        <v>16313</v>
      </c>
      <c r="I878" s="271" t="s">
        <v>15890</v>
      </c>
      <c r="J878" s="83"/>
      <c r="K878" s="442"/>
      <c r="L878" s="665"/>
      <c r="M878" s="86"/>
      <c r="N878" s="26"/>
      <c r="O878" s="86"/>
      <c r="P878" s="86"/>
      <c r="Q878" s="86" t="s">
        <v>18158</v>
      </c>
      <c r="R878" s="86"/>
      <c r="S878" s="442"/>
      <c r="T878" s="475"/>
      <c r="U878" s="475"/>
      <c r="V878" s="475"/>
      <c r="W878" s="475"/>
      <c r="X878" s="475"/>
      <c r="Y878" s="475"/>
      <c r="Z878" s="475"/>
    </row>
    <row r="879" spans="1:26" ht="16.5" customHeight="1">
      <c r="A879" s="666"/>
      <c r="B879" s="666"/>
      <c r="C879" s="755"/>
      <c r="D879" s="666"/>
      <c r="E879" s="680"/>
      <c r="F879" s="666"/>
      <c r="G879" s="88">
        <v>15</v>
      </c>
      <c r="H879" s="452"/>
      <c r="I879" s="2" t="s">
        <v>15891</v>
      </c>
      <c r="J879" s="83"/>
      <c r="K879" s="442"/>
      <c r="L879" s="666"/>
      <c r="M879" s="86"/>
      <c r="N879" s="26"/>
      <c r="O879" s="86"/>
      <c r="P879" s="86"/>
      <c r="Q879" s="86" t="s">
        <v>18158</v>
      </c>
      <c r="R879" s="86"/>
      <c r="S879" s="442"/>
      <c r="T879" s="475"/>
      <c r="U879" s="475"/>
      <c r="V879" s="475"/>
      <c r="W879" s="475"/>
      <c r="X879" s="475"/>
      <c r="Y879" s="475"/>
      <c r="Z879" s="475"/>
    </row>
    <row r="880" spans="1:26" ht="16.5" customHeight="1">
      <c r="A880" s="743" t="s">
        <v>18189</v>
      </c>
      <c r="B880" s="743" t="s">
        <v>18190</v>
      </c>
      <c r="C880" s="816" t="s">
        <v>18191</v>
      </c>
      <c r="D880" s="735" t="s">
        <v>18046</v>
      </c>
      <c r="E880" s="812" t="s">
        <v>18193</v>
      </c>
      <c r="F880" s="744" t="s">
        <v>15548</v>
      </c>
      <c r="G880" s="88">
        <v>1</v>
      </c>
      <c r="H880" s="441" t="s">
        <v>15550</v>
      </c>
      <c r="I880" s="447"/>
      <c r="J880" s="83"/>
      <c r="K880" s="442"/>
      <c r="L880" s="734"/>
      <c r="M880" s="86"/>
      <c r="N880" s="26"/>
      <c r="O880" s="86"/>
      <c r="P880" s="86"/>
      <c r="Q880" s="86" t="s">
        <v>18189</v>
      </c>
      <c r="R880" s="86"/>
      <c r="S880" s="442"/>
      <c r="T880" s="475"/>
      <c r="U880" s="475"/>
      <c r="V880" s="475"/>
      <c r="W880" s="475"/>
      <c r="X880" s="475"/>
      <c r="Y880" s="475"/>
      <c r="Z880" s="475"/>
    </row>
    <row r="881" spans="1:26" ht="16.5" customHeight="1">
      <c r="A881" s="665"/>
      <c r="B881" s="665"/>
      <c r="C881" s="754"/>
      <c r="D881" s="665"/>
      <c r="E881" s="698"/>
      <c r="F881" s="665"/>
      <c r="G881" s="88">
        <v>2</v>
      </c>
      <c r="H881" s="452" t="s">
        <v>15984</v>
      </c>
      <c r="I881" s="271" t="s">
        <v>15985</v>
      </c>
      <c r="J881" s="83"/>
      <c r="K881" s="442"/>
      <c r="L881" s="665"/>
      <c r="M881" s="178" t="s">
        <v>15556</v>
      </c>
      <c r="N881" s="26"/>
      <c r="O881" s="86"/>
      <c r="P881" s="86"/>
      <c r="Q881" s="86" t="s">
        <v>18189</v>
      </c>
      <c r="R881" s="86"/>
      <c r="S881" s="442"/>
      <c r="T881" s="475"/>
      <c r="U881" s="475"/>
      <c r="V881" s="475"/>
      <c r="W881" s="475"/>
      <c r="X881" s="475"/>
      <c r="Y881" s="475"/>
      <c r="Z881" s="475"/>
    </row>
    <row r="882" spans="1:26" ht="16.5" customHeight="1">
      <c r="A882" s="665"/>
      <c r="B882" s="665"/>
      <c r="C882" s="754"/>
      <c r="D882" s="665"/>
      <c r="E882" s="698"/>
      <c r="F882" s="665"/>
      <c r="G882" s="88">
        <v>3</v>
      </c>
      <c r="H882" s="449" t="s">
        <v>18064</v>
      </c>
      <c r="I882" s="271" t="s">
        <v>15882</v>
      </c>
      <c r="J882" s="83"/>
      <c r="K882" s="442"/>
      <c r="L882" s="665"/>
      <c r="M882" s="86"/>
      <c r="N882" s="26"/>
      <c r="O882" s="86"/>
      <c r="P882" s="86"/>
      <c r="Q882" s="86" t="s">
        <v>18189</v>
      </c>
      <c r="R882" s="86"/>
      <c r="S882" s="442"/>
      <c r="T882" s="475"/>
      <c r="U882" s="475"/>
      <c r="V882" s="475"/>
      <c r="W882" s="475"/>
      <c r="X882" s="475"/>
      <c r="Y882" s="475"/>
      <c r="Z882" s="475"/>
    </row>
    <row r="883" spans="1:26" ht="16.5" customHeight="1">
      <c r="A883" s="665"/>
      <c r="B883" s="665"/>
      <c r="C883" s="754"/>
      <c r="D883" s="665"/>
      <c r="E883" s="698"/>
      <c r="F883" s="665"/>
      <c r="G883" s="88">
        <v>4</v>
      </c>
      <c r="H883" s="452" t="s">
        <v>15884</v>
      </c>
      <c r="I883" s="445" t="s">
        <v>15886</v>
      </c>
      <c r="J883" s="83"/>
      <c r="K883" s="442"/>
      <c r="L883" s="665"/>
      <c r="M883" s="86"/>
      <c r="N883" s="26"/>
      <c r="O883" s="86"/>
      <c r="P883" s="86"/>
      <c r="Q883" s="86" t="s">
        <v>18189</v>
      </c>
      <c r="R883" s="86"/>
      <c r="S883" s="442"/>
      <c r="T883" s="475"/>
      <c r="U883" s="475"/>
      <c r="V883" s="475"/>
      <c r="W883" s="475"/>
      <c r="X883" s="475"/>
      <c r="Y883" s="475"/>
      <c r="Z883" s="475"/>
    </row>
    <row r="884" spans="1:26" ht="16.5" customHeight="1">
      <c r="A884" s="665"/>
      <c r="B884" s="665"/>
      <c r="C884" s="754"/>
      <c r="D884" s="665"/>
      <c r="E884" s="698"/>
      <c r="F884" s="665"/>
      <c r="G884" s="88">
        <v>5</v>
      </c>
      <c r="H884" s="444" t="s">
        <v>16020</v>
      </c>
      <c r="I884" s="2" t="s">
        <v>15750</v>
      </c>
      <c r="J884" s="83"/>
      <c r="K884" s="442"/>
      <c r="L884" s="665"/>
      <c r="M884" s="86"/>
      <c r="N884" s="26"/>
      <c r="O884" s="86"/>
      <c r="P884" s="86"/>
      <c r="Q884" s="86" t="s">
        <v>18189</v>
      </c>
      <c r="R884" s="86"/>
      <c r="S884" s="442"/>
      <c r="T884" s="475"/>
      <c r="U884" s="475"/>
      <c r="V884" s="475"/>
      <c r="W884" s="475"/>
      <c r="X884" s="475"/>
      <c r="Y884" s="475"/>
      <c r="Z884" s="475"/>
    </row>
    <row r="885" spans="1:26" ht="16.5" customHeight="1">
      <c r="A885" s="665"/>
      <c r="B885" s="665"/>
      <c r="C885" s="754"/>
      <c r="D885" s="665"/>
      <c r="E885" s="698"/>
      <c r="F885" s="665"/>
      <c r="G885" s="88">
        <v>6</v>
      </c>
      <c r="H885" s="444" t="s">
        <v>18198</v>
      </c>
      <c r="I885" s="2"/>
      <c r="J885" s="83"/>
      <c r="K885" s="442"/>
      <c r="L885" s="665"/>
      <c r="M885" s="86"/>
      <c r="N885" s="26"/>
      <c r="O885" s="86"/>
      <c r="P885" s="86"/>
      <c r="Q885" s="86" t="s">
        <v>18189</v>
      </c>
      <c r="R885" s="86"/>
      <c r="S885" s="442"/>
      <c r="T885" s="475"/>
      <c r="U885" s="475"/>
      <c r="V885" s="475"/>
      <c r="W885" s="475"/>
      <c r="X885" s="475"/>
      <c r="Y885" s="475"/>
      <c r="Z885" s="475"/>
    </row>
    <row r="886" spans="1:26" ht="16.5" customHeight="1">
      <c r="A886" s="665"/>
      <c r="B886" s="665"/>
      <c r="C886" s="754"/>
      <c r="D886" s="665"/>
      <c r="E886" s="698"/>
      <c r="F886" s="665"/>
      <c r="G886" s="88">
        <v>7</v>
      </c>
      <c r="H886" s="444" t="s">
        <v>18199</v>
      </c>
      <c r="I886" s="2"/>
      <c r="J886" s="83"/>
      <c r="K886" s="442"/>
      <c r="L886" s="665"/>
      <c r="M886" s="86"/>
      <c r="N886" s="26"/>
      <c r="O886" s="86"/>
      <c r="P886" s="86"/>
      <c r="Q886" s="86" t="s">
        <v>18189</v>
      </c>
      <c r="R886" s="86"/>
      <c r="S886" s="442"/>
      <c r="T886" s="475"/>
      <c r="U886" s="475"/>
      <c r="V886" s="475"/>
      <c r="W886" s="475"/>
      <c r="X886" s="475"/>
      <c r="Y886" s="475"/>
      <c r="Z886" s="475"/>
    </row>
    <row r="887" spans="1:26" ht="16.5" customHeight="1">
      <c r="A887" s="665"/>
      <c r="B887" s="665"/>
      <c r="C887" s="754"/>
      <c r="D887" s="665"/>
      <c r="E887" s="698"/>
      <c r="F887" s="665"/>
      <c r="G887" s="88">
        <v>8</v>
      </c>
      <c r="H887" s="444" t="s">
        <v>18198</v>
      </c>
      <c r="I887" s="2"/>
      <c r="J887" s="83"/>
      <c r="K887" s="442"/>
      <c r="L887" s="665"/>
      <c r="M887" s="86"/>
      <c r="N887" s="26"/>
      <c r="O887" s="86"/>
      <c r="P887" s="86"/>
      <c r="Q887" s="86" t="s">
        <v>18189</v>
      </c>
      <c r="R887" s="86"/>
      <c r="S887" s="442"/>
      <c r="T887" s="475"/>
      <c r="U887" s="475"/>
      <c r="V887" s="475"/>
      <c r="W887" s="475"/>
      <c r="X887" s="475"/>
      <c r="Y887" s="475"/>
      <c r="Z887" s="475"/>
    </row>
    <row r="888" spans="1:26" ht="16.5" customHeight="1">
      <c r="A888" s="665"/>
      <c r="B888" s="665"/>
      <c r="C888" s="754"/>
      <c r="D888" s="665"/>
      <c r="E888" s="698"/>
      <c r="F888" s="665"/>
      <c r="G888" s="88">
        <v>9</v>
      </c>
      <c r="H888" s="444" t="s">
        <v>15771</v>
      </c>
      <c r="I888" s="2" t="s">
        <v>15773</v>
      </c>
      <c r="J888" s="83"/>
      <c r="K888" s="442"/>
      <c r="L888" s="665"/>
      <c r="M888" s="86"/>
      <c r="N888" s="26"/>
      <c r="O888" s="86"/>
      <c r="P888" s="86"/>
      <c r="Q888" s="86" t="s">
        <v>18189</v>
      </c>
      <c r="R888" s="86"/>
      <c r="S888" s="442"/>
      <c r="T888" s="475"/>
      <c r="U888" s="475"/>
      <c r="V888" s="475"/>
      <c r="W888" s="475"/>
      <c r="X888" s="475"/>
      <c r="Y888" s="475"/>
      <c r="Z888" s="475"/>
    </row>
    <row r="889" spans="1:26" ht="16.5" customHeight="1">
      <c r="A889" s="665"/>
      <c r="B889" s="665"/>
      <c r="C889" s="754"/>
      <c r="D889" s="665"/>
      <c r="E889" s="698"/>
      <c r="F889" s="665"/>
      <c r="G889" s="88">
        <v>10</v>
      </c>
      <c r="H889" s="449" t="s">
        <v>16906</v>
      </c>
      <c r="I889" s="333"/>
      <c r="J889" s="83"/>
      <c r="K889" s="442"/>
      <c r="L889" s="665"/>
      <c r="M889" s="86"/>
      <c r="N889" s="26"/>
      <c r="O889" s="86"/>
      <c r="P889" s="86"/>
      <c r="Q889" s="86" t="s">
        <v>18189</v>
      </c>
      <c r="R889" s="86"/>
      <c r="S889" s="442"/>
      <c r="T889" s="475"/>
      <c r="U889" s="475"/>
      <c r="V889" s="475"/>
      <c r="W889" s="475"/>
      <c r="X889" s="475"/>
      <c r="Y889" s="475"/>
      <c r="Z889" s="475"/>
    </row>
    <row r="890" spans="1:26" ht="16.5" customHeight="1">
      <c r="A890" s="665"/>
      <c r="B890" s="665"/>
      <c r="C890" s="754"/>
      <c r="D890" s="665"/>
      <c r="E890" s="698"/>
      <c r="F890" s="665"/>
      <c r="G890" s="88">
        <v>11</v>
      </c>
      <c r="H890" s="452" t="s">
        <v>15884</v>
      </c>
      <c r="I890" s="445" t="s">
        <v>15886</v>
      </c>
      <c r="J890" s="83"/>
      <c r="K890" s="442"/>
      <c r="L890" s="665"/>
      <c r="M890" s="454" t="s">
        <v>15887</v>
      </c>
      <c r="N890" s="26"/>
      <c r="O890" s="86"/>
      <c r="P890" s="86"/>
      <c r="Q890" s="86" t="s">
        <v>18189</v>
      </c>
      <c r="R890" s="86"/>
      <c r="S890" s="442"/>
      <c r="T890" s="475"/>
      <c r="U890" s="475"/>
      <c r="V890" s="475"/>
      <c r="W890" s="475"/>
      <c r="X890" s="475"/>
      <c r="Y890" s="475"/>
      <c r="Z890" s="475"/>
    </row>
    <row r="891" spans="1:26" ht="16.5" customHeight="1">
      <c r="A891" s="665"/>
      <c r="B891" s="665"/>
      <c r="C891" s="754"/>
      <c r="D891" s="665"/>
      <c r="E891" s="698"/>
      <c r="F891" s="665"/>
      <c r="G891" s="88">
        <v>12</v>
      </c>
      <c r="H891" s="452" t="s">
        <v>15888</v>
      </c>
      <c r="I891" s="445" t="s">
        <v>15558</v>
      </c>
      <c r="J891" s="83"/>
      <c r="K891" s="442"/>
      <c r="L891" s="665"/>
      <c r="M891" s="178" t="s">
        <v>15889</v>
      </c>
      <c r="N891" s="26"/>
      <c r="O891" s="86"/>
      <c r="P891" s="86"/>
      <c r="Q891" s="86" t="s">
        <v>18189</v>
      </c>
      <c r="R891" s="86"/>
      <c r="S891" s="442"/>
      <c r="T891" s="475"/>
      <c r="U891" s="475"/>
      <c r="V891" s="475"/>
      <c r="W891" s="475"/>
      <c r="X891" s="475"/>
      <c r="Y891" s="475"/>
      <c r="Z891" s="475"/>
    </row>
    <row r="892" spans="1:26" ht="16.5" customHeight="1">
      <c r="A892" s="665"/>
      <c r="B892" s="665"/>
      <c r="C892" s="754"/>
      <c r="D892" s="665"/>
      <c r="E892" s="698"/>
      <c r="F892" s="665"/>
      <c r="G892" s="88">
        <v>13</v>
      </c>
      <c r="H892" s="449" t="s">
        <v>15562</v>
      </c>
      <c r="I892" s="333"/>
      <c r="J892" s="83"/>
      <c r="K892" s="442"/>
      <c r="L892" s="665"/>
      <c r="M892" s="86"/>
      <c r="N892" s="26"/>
      <c r="O892" s="86"/>
      <c r="P892" s="86"/>
      <c r="Q892" s="86" t="s">
        <v>18189</v>
      </c>
      <c r="R892" s="86"/>
      <c r="S892" s="442"/>
      <c r="T892" s="475"/>
      <c r="U892" s="475"/>
      <c r="V892" s="475"/>
      <c r="W892" s="475"/>
      <c r="X892" s="475"/>
      <c r="Y892" s="475"/>
      <c r="Z892" s="475"/>
    </row>
    <row r="893" spans="1:26" ht="16.5" customHeight="1">
      <c r="A893" s="665"/>
      <c r="B893" s="665"/>
      <c r="C893" s="754"/>
      <c r="D893" s="665"/>
      <c r="E893" s="698"/>
      <c r="F893" s="665"/>
      <c r="G893" s="88">
        <v>14</v>
      </c>
      <c r="H893" s="452" t="s">
        <v>16313</v>
      </c>
      <c r="I893" s="271" t="s">
        <v>15890</v>
      </c>
      <c r="J893" s="83"/>
      <c r="K893" s="442"/>
      <c r="L893" s="665"/>
      <c r="M893" s="86"/>
      <c r="N893" s="26"/>
      <c r="O893" s="86"/>
      <c r="P893" s="86"/>
      <c r="Q893" s="86" t="s">
        <v>18189</v>
      </c>
      <c r="R893" s="86"/>
      <c r="S893" s="442"/>
      <c r="T893" s="475"/>
      <c r="U893" s="475"/>
      <c r="V893" s="475"/>
      <c r="W893" s="475"/>
      <c r="X893" s="475"/>
      <c r="Y893" s="475"/>
      <c r="Z893" s="475"/>
    </row>
    <row r="894" spans="1:26" ht="16.5" customHeight="1">
      <c r="A894" s="666"/>
      <c r="B894" s="666"/>
      <c r="C894" s="755"/>
      <c r="D894" s="666"/>
      <c r="E894" s="680"/>
      <c r="F894" s="666"/>
      <c r="G894" s="88">
        <v>15</v>
      </c>
      <c r="H894" s="452"/>
      <c r="I894" s="2" t="s">
        <v>15891</v>
      </c>
      <c r="J894" s="83"/>
      <c r="K894" s="442"/>
      <c r="L894" s="666"/>
      <c r="M894" s="86"/>
      <c r="N894" s="26"/>
      <c r="O894" s="86"/>
      <c r="P894" s="86"/>
      <c r="Q894" s="86" t="s">
        <v>18189</v>
      </c>
      <c r="R894" s="86"/>
      <c r="S894" s="442"/>
      <c r="T894" s="475"/>
      <c r="U894" s="475"/>
      <c r="V894" s="475"/>
      <c r="W894" s="475"/>
      <c r="X894" s="475"/>
      <c r="Y894" s="475"/>
      <c r="Z894" s="475"/>
    </row>
    <row r="895" spans="1:26" ht="16.5" customHeight="1">
      <c r="A895" s="743" t="s">
        <v>18217</v>
      </c>
      <c r="B895" s="743" t="s">
        <v>18218</v>
      </c>
      <c r="C895" s="816" t="s">
        <v>18219</v>
      </c>
      <c r="D895" s="735" t="s">
        <v>18046</v>
      </c>
      <c r="E895" s="812" t="s">
        <v>18221</v>
      </c>
      <c r="F895" s="744" t="s">
        <v>15548</v>
      </c>
      <c r="G895" s="88">
        <v>1</v>
      </c>
      <c r="H895" s="441" t="s">
        <v>16142</v>
      </c>
      <c r="I895" s="447"/>
      <c r="J895" s="83"/>
      <c r="K895" s="442"/>
      <c r="L895" s="734"/>
      <c r="M895" s="86"/>
      <c r="N895" s="26"/>
      <c r="O895" s="86"/>
      <c r="P895" s="86"/>
      <c r="Q895" s="86" t="s">
        <v>18217</v>
      </c>
      <c r="R895" s="86"/>
      <c r="S895" s="442"/>
      <c r="T895" s="475"/>
      <c r="U895" s="475"/>
      <c r="V895" s="475"/>
      <c r="W895" s="475"/>
      <c r="X895" s="475"/>
      <c r="Y895" s="475"/>
      <c r="Z895" s="475"/>
    </row>
    <row r="896" spans="1:26" ht="16.5" customHeight="1">
      <c r="A896" s="665"/>
      <c r="B896" s="665"/>
      <c r="C896" s="754"/>
      <c r="D896" s="665"/>
      <c r="E896" s="698"/>
      <c r="F896" s="665"/>
      <c r="G896" s="88">
        <v>2</v>
      </c>
      <c r="H896" s="452" t="s">
        <v>15984</v>
      </c>
      <c r="I896" s="271" t="s">
        <v>15985</v>
      </c>
      <c r="J896" s="83"/>
      <c r="K896" s="442"/>
      <c r="L896" s="665"/>
      <c r="M896" s="178" t="s">
        <v>15556</v>
      </c>
      <c r="N896" s="26"/>
      <c r="O896" s="86"/>
      <c r="P896" s="86"/>
      <c r="Q896" s="86" t="s">
        <v>18217</v>
      </c>
      <c r="R896" s="86"/>
      <c r="S896" s="442"/>
      <c r="T896" s="475"/>
      <c r="U896" s="475"/>
      <c r="V896" s="475"/>
      <c r="W896" s="475"/>
      <c r="X896" s="475"/>
      <c r="Y896" s="475"/>
      <c r="Z896" s="475"/>
    </row>
    <row r="897" spans="1:26" ht="16.5" customHeight="1">
      <c r="A897" s="665"/>
      <c r="B897" s="665"/>
      <c r="C897" s="754"/>
      <c r="D897" s="665"/>
      <c r="E897" s="698"/>
      <c r="F897" s="665"/>
      <c r="G897" s="88">
        <v>3</v>
      </c>
      <c r="H897" s="449" t="s">
        <v>18227</v>
      </c>
      <c r="I897" s="271" t="s">
        <v>17960</v>
      </c>
      <c r="J897" s="83"/>
      <c r="K897" s="442"/>
      <c r="L897" s="665"/>
      <c r="M897" s="86"/>
      <c r="N897" s="26"/>
      <c r="O897" s="86"/>
      <c r="P897" s="86"/>
      <c r="Q897" s="86" t="s">
        <v>18217</v>
      </c>
      <c r="R897" s="86"/>
      <c r="S897" s="442"/>
      <c r="T897" s="475"/>
      <c r="U897" s="475"/>
      <c r="V897" s="475"/>
      <c r="W897" s="475"/>
      <c r="X897" s="475"/>
      <c r="Y897" s="475"/>
      <c r="Z897" s="475"/>
    </row>
    <row r="898" spans="1:26" ht="16.5" customHeight="1">
      <c r="A898" s="665"/>
      <c r="B898" s="665"/>
      <c r="C898" s="754"/>
      <c r="D898" s="665"/>
      <c r="E898" s="698"/>
      <c r="F898" s="665"/>
      <c r="G898" s="88">
        <v>4</v>
      </c>
      <c r="H898" s="452" t="s">
        <v>15884</v>
      </c>
      <c r="I898" s="453" t="s">
        <v>16279</v>
      </c>
      <c r="J898" s="83"/>
      <c r="K898" s="442"/>
      <c r="L898" s="665"/>
      <c r="M898" s="454" t="s">
        <v>15887</v>
      </c>
      <c r="N898" s="26"/>
      <c r="O898" s="86"/>
      <c r="P898" s="86"/>
      <c r="Q898" s="86" t="s">
        <v>18217</v>
      </c>
      <c r="R898" s="86"/>
      <c r="S898" s="442"/>
      <c r="T898" s="475"/>
      <c r="U898" s="475"/>
      <c r="V898" s="475"/>
      <c r="W898" s="475"/>
      <c r="X898" s="475"/>
      <c r="Y898" s="475"/>
      <c r="Z898" s="475"/>
    </row>
    <row r="899" spans="1:26" ht="16.5" customHeight="1">
      <c r="A899" s="665"/>
      <c r="B899" s="665"/>
      <c r="C899" s="754"/>
      <c r="D899" s="665"/>
      <c r="E899" s="698"/>
      <c r="F899" s="665"/>
      <c r="G899" s="88">
        <v>5</v>
      </c>
      <c r="H899" s="444" t="s">
        <v>16020</v>
      </c>
      <c r="I899" s="2" t="s">
        <v>15750</v>
      </c>
      <c r="J899" s="83"/>
      <c r="K899" s="442"/>
      <c r="L899" s="665"/>
      <c r="M899" s="86"/>
      <c r="N899" s="26"/>
      <c r="O899" s="86"/>
      <c r="P899" s="86"/>
      <c r="Q899" s="86" t="s">
        <v>18217</v>
      </c>
      <c r="R899" s="86"/>
      <c r="S899" s="442"/>
      <c r="T899" s="475"/>
      <c r="U899" s="475"/>
      <c r="V899" s="475"/>
      <c r="W899" s="475"/>
      <c r="X899" s="475"/>
      <c r="Y899" s="475"/>
      <c r="Z899" s="475"/>
    </row>
    <row r="900" spans="1:26" ht="16.5" customHeight="1">
      <c r="A900" s="665"/>
      <c r="B900" s="665"/>
      <c r="C900" s="754"/>
      <c r="D900" s="665"/>
      <c r="E900" s="698"/>
      <c r="F900" s="665"/>
      <c r="G900" s="88">
        <v>6</v>
      </c>
      <c r="H900" s="444" t="s">
        <v>18082</v>
      </c>
      <c r="I900" s="2"/>
      <c r="J900" s="83"/>
      <c r="K900" s="442"/>
      <c r="L900" s="665"/>
      <c r="M900" s="86"/>
      <c r="N900" s="26"/>
      <c r="O900" s="86"/>
      <c r="P900" s="86"/>
      <c r="Q900" s="86" t="s">
        <v>18217</v>
      </c>
      <c r="R900" s="86"/>
      <c r="S900" s="442"/>
      <c r="T900" s="475"/>
      <c r="U900" s="475"/>
      <c r="V900" s="475"/>
      <c r="W900" s="475"/>
      <c r="X900" s="475"/>
      <c r="Y900" s="475"/>
      <c r="Z900" s="475"/>
    </row>
    <row r="901" spans="1:26" ht="16.5" customHeight="1">
      <c r="A901" s="665"/>
      <c r="B901" s="665"/>
      <c r="C901" s="754"/>
      <c r="D901" s="665"/>
      <c r="E901" s="698"/>
      <c r="F901" s="665"/>
      <c r="G901" s="88">
        <v>7</v>
      </c>
      <c r="H901" s="444" t="s">
        <v>18085</v>
      </c>
      <c r="I901" s="2"/>
      <c r="J901" s="83"/>
      <c r="K901" s="442"/>
      <c r="L901" s="665"/>
      <c r="M901" s="86"/>
      <c r="N901" s="26"/>
      <c r="O901" s="86"/>
      <c r="P901" s="86"/>
      <c r="Q901" s="86" t="s">
        <v>18217</v>
      </c>
      <c r="R901" s="86"/>
      <c r="S901" s="442"/>
      <c r="T901" s="475"/>
      <c r="U901" s="475"/>
      <c r="V901" s="475"/>
      <c r="W901" s="475"/>
      <c r="X901" s="475"/>
      <c r="Y901" s="475"/>
      <c r="Z901" s="475"/>
    </row>
    <row r="902" spans="1:26" ht="16.5" customHeight="1">
      <c r="A902" s="665"/>
      <c r="B902" s="665"/>
      <c r="C902" s="754"/>
      <c r="D902" s="665"/>
      <c r="E902" s="698"/>
      <c r="F902" s="665"/>
      <c r="G902" s="88">
        <v>8</v>
      </c>
      <c r="H902" s="444" t="s">
        <v>18082</v>
      </c>
      <c r="I902" s="2"/>
      <c r="J902" s="83"/>
      <c r="K902" s="442"/>
      <c r="L902" s="665"/>
      <c r="M902" s="86"/>
      <c r="N902" s="26"/>
      <c r="O902" s="86"/>
      <c r="P902" s="86"/>
      <c r="Q902" s="86" t="s">
        <v>18217</v>
      </c>
      <c r="R902" s="86"/>
      <c r="S902" s="442"/>
      <c r="T902" s="475"/>
      <c r="U902" s="475"/>
      <c r="V902" s="475"/>
      <c r="W902" s="475"/>
      <c r="X902" s="475"/>
      <c r="Y902" s="475"/>
      <c r="Z902" s="475"/>
    </row>
    <row r="903" spans="1:26" ht="16.5" customHeight="1">
      <c r="A903" s="665"/>
      <c r="B903" s="665"/>
      <c r="C903" s="754"/>
      <c r="D903" s="665"/>
      <c r="E903" s="698"/>
      <c r="F903" s="665"/>
      <c r="G903" s="88">
        <v>9</v>
      </c>
      <c r="H903" s="444" t="s">
        <v>15771</v>
      </c>
      <c r="I903" s="2" t="s">
        <v>15773</v>
      </c>
      <c r="J903" s="83"/>
      <c r="K903" s="442"/>
      <c r="L903" s="665"/>
      <c r="M903" s="86"/>
      <c r="N903" s="26"/>
      <c r="O903" s="86"/>
      <c r="P903" s="86"/>
      <c r="Q903" s="86" t="s">
        <v>18217</v>
      </c>
      <c r="R903" s="86"/>
      <c r="S903" s="442"/>
      <c r="T903" s="475"/>
      <c r="U903" s="475"/>
      <c r="V903" s="475"/>
      <c r="W903" s="475"/>
      <c r="X903" s="475"/>
      <c r="Y903" s="475"/>
      <c r="Z903" s="475"/>
    </row>
    <row r="904" spans="1:26" ht="16.5" customHeight="1">
      <c r="A904" s="665"/>
      <c r="B904" s="665"/>
      <c r="C904" s="754"/>
      <c r="D904" s="665"/>
      <c r="E904" s="698"/>
      <c r="F904" s="665"/>
      <c r="G904" s="88">
        <v>10</v>
      </c>
      <c r="H904" s="449" t="s">
        <v>16906</v>
      </c>
      <c r="I904" s="333"/>
      <c r="J904" s="83"/>
      <c r="K904" s="442"/>
      <c r="L904" s="665"/>
      <c r="M904" s="86"/>
      <c r="N904" s="26"/>
      <c r="O904" s="86"/>
      <c r="P904" s="86"/>
      <c r="Q904" s="86" t="s">
        <v>18217</v>
      </c>
      <c r="R904" s="86"/>
      <c r="S904" s="442"/>
      <c r="T904" s="475"/>
      <c r="U904" s="475"/>
      <c r="V904" s="475"/>
      <c r="W904" s="475"/>
      <c r="X904" s="475"/>
      <c r="Y904" s="475"/>
      <c r="Z904" s="475"/>
    </row>
    <row r="905" spans="1:26" ht="16.5" customHeight="1">
      <c r="A905" s="665"/>
      <c r="B905" s="665"/>
      <c r="C905" s="754"/>
      <c r="D905" s="665"/>
      <c r="E905" s="698"/>
      <c r="F905" s="665"/>
      <c r="G905" s="88">
        <v>11</v>
      </c>
      <c r="H905" s="452" t="s">
        <v>15884</v>
      </c>
      <c r="I905" s="445" t="s">
        <v>16158</v>
      </c>
      <c r="J905" s="83"/>
      <c r="K905" s="442"/>
      <c r="L905" s="665"/>
      <c r="M905" s="454" t="s">
        <v>15887</v>
      </c>
      <c r="N905" s="26"/>
      <c r="O905" s="86"/>
      <c r="P905" s="86"/>
      <c r="Q905" s="86" t="s">
        <v>18217</v>
      </c>
      <c r="R905" s="86"/>
      <c r="S905" s="442"/>
      <c r="T905" s="475"/>
      <c r="U905" s="475"/>
      <c r="V905" s="475"/>
      <c r="W905" s="475"/>
      <c r="X905" s="475"/>
      <c r="Y905" s="475"/>
      <c r="Z905" s="475"/>
    </row>
    <row r="906" spans="1:26" ht="16.5" customHeight="1">
      <c r="A906" s="665"/>
      <c r="B906" s="665"/>
      <c r="C906" s="754"/>
      <c r="D906" s="665"/>
      <c r="E906" s="698"/>
      <c r="F906" s="665"/>
      <c r="G906" s="88">
        <v>12</v>
      </c>
      <c r="H906" s="444" t="s">
        <v>15771</v>
      </c>
      <c r="I906" s="271" t="s">
        <v>16213</v>
      </c>
      <c r="J906" s="83"/>
      <c r="K906" s="442"/>
      <c r="L906" s="665"/>
      <c r="M906" s="178"/>
      <c r="N906" s="26"/>
      <c r="O906" s="86"/>
      <c r="P906" s="86"/>
      <c r="Q906" s="86" t="s">
        <v>18217</v>
      </c>
      <c r="R906" s="86"/>
      <c r="S906" s="442"/>
      <c r="T906" s="475"/>
      <c r="U906" s="475"/>
      <c r="V906" s="475"/>
      <c r="W906" s="475"/>
      <c r="X906" s="475"/>
      <c r="Y906" s="475"/>
      <c r="Z906" s="475"/>
    </row>
    <row r="907" spans="1:26" ht="16.5" customHeight="1">
      <c r="A907" s="665"/>
      <c r="B907" s="665"/>
      <c r="C907" s="754"/>
      <c r="D907" s="665"/>
      <c r="E907" s="698"/>
      <c r="F907" s="665"/>
      <c r="G907" s="88">
        <v>13</v>
      </c>
      <c r="H907" s="452" t="s">
        <v>15888</v>
      </c>
      <c r="I907" s="445" t="s">
        <v>15558</v>
      </c>
      <c r="J907" s="83"/>
      <c r="K907" s="442"/>
      <c r="L907" s="665"/>
      <c r="M907" s="178" t="s">
        <v>15889</v>
      </c>
      <c r="N907" s="26"/>
      <c r="O907" s="86"/>
      <c r="P907" s="86"/>
      <c r="Q907" s="86" t="s">
        <v>18217</v>
      </c>
      <c r="R907" s="86"/>
      <c r="S907" s="442"/>
      <c r="T907" s="475"/>
      <c r="U907" s="475"/>
      <c r="V907" s="475"/>
      <c r="W907" s="475"/>
      <c r="X907" s="475"/>
      <c r="Y907" s="475"/>
      <c r="Z907" s="475"/>
    </row>
    <row r="908" spans="1:26" ht="16.5" customHeight="1">
      <c r="A908" s="665"/>
      <c r="B908" s="665"/>
      <c r="C908" s="754"/>
      <c r="D908" s="665"/>
      <c r="E908" s="698"/>
      <c r="F908" s="665"/>
      <c r="G908" s="88">
        <v>14</v>
      </c>
      <c r="H908" s="449" t="s">
        <v>15562</v>
      </c>
      <c r="I908" s="333"/>
      <c r="J908" s="83"/>
      <c r="K908" s="442"/>
      <c r="L908" s="665"/>
      <c r="M908" s="86"/>
      <c r="N908" s="26"/>
      <c r="O908" s="86"/>
      <c r="P908" s="86"/>
      <c r="Q908" s="86" t="s">
        <v>18217</v>
      </c>
      <c r="R908" s="86"/>
      <c r="S908" s="442"/>
      <c r="T908" s="475"/>
      <c r="U908" s="475"/>
      <c r="V908" s="475"/>
      <c r="W908" s="475"/>
      <c r="X908" s="475"/>
      <c r="Y908" s="475"/>
      <c r="Z908" s="475"/>
    </row>
    <row r="909" spans="1:26" ht="16.5" customHeight="1">
      <c r="A909" s="666"/>
      <c r="B909" s="666"/>
      <c r="C909" s="755"/>
      <c r="D909" s="666"/>
      <c r="E909" s="680"/>
      <c r="F909" s="666"/>
      <c r="G909" s="88">
        <v>15</v>
      </c>
      <c r="H909" s="452"/>
      <c r="I909" s="2" t="s">
        <v>16167</v>
      </c>
      <c r="J909" s="83"/>
      <c r="K909" s="442"/>
      <c r="L909" s="666"/>
      <c r="M909" s="86"/>
      <c r="N909" s="26"/>
      <c r="O909" s="86"/>
      <c r="P909" s="86"/>
      <c r="Q909" s="86" t="s">
        <v>18217</v>
      </c>
      <c r="R909" s="86"/>
      <c r="S909" s="442"/>
      <c r="T909" s="475"/>
      <c r="U909" s="475"/>
      <c r="V909" s="475"/>
      <c r="W909" s="475"/>
      <c r="X909" s="475"/>
      <c r="Y909" s="475"/>
      <c r="Z909" s="475"/>
    </row>
    <row r="910" spans="1:26" ht="16.5" customHeight="1">
      <c r="A910" s="743" t="s">
        <v>18248</v>
      </c>
      <c r="B910" s="743" t="s">
        <v>18249</v>
      </c>
      <c r="C910" s="816" t="s">
        <v>18250</v>
      </c>
      <c r="D910" s="735" t="s">
        <v>18046</v>
      </c>
      <c r="E910" s="812" t="s">
        <v>18252</v>
      </c>
      <c r="F910" s="744" t="s">
        <v>15548</v>
      </c>
      <c r="G910" s="88">
        <v>1</v>
      </c>
      <c r="H910" s="441" t="s">
        <v>16142</v>
      </c>
      <c r="I910" s="447"/>
      <c r="J910" s="83"/>
      <c r="K910" s="442"/>
      <c r="L910" s="734"/>
      <c r="M910" s="86"/>
      <c r="N910" s="26"/>
      <c r="O910" s="86"/>
      <c r="P910" s="86"/>
      <c r="Q910" s="86" t="s">
        <v>18248</v>
      </c>
      <c r="R910" s="86"/>
      <c r="S910" s="442"/>
      <c r="T910" s="475"/>
      <c r="U910" s="475"/>
      <c r="V910" s="475"/>
      <c r="W910" s="475"/>
      <c r="X910" s="475"/>
      <c r="Y910" s="475"/>
      <c r="Z910" s="475"/>
    </row>
    <row r="911" spans="1:26" ht="16.5" customHeight="1">
      <c r="A911" s="665"/>
      <c r="B911" s="665"/>
      <c r="C911" s="754"/>
      <c r="D911" s="665"/>
      <c r="E911" s="698"/>
      <c r="F911" s="665"/>
      <c r="G911" s="88">
        <v>2</v>
      </c>
      <c r="H911" s="452" t="s">
        <v>15984</v>
      </c>
      <c r="I911" s="271" t="s">
        <v>15985</v>
      </c>
      <c r="J911" s="83"/>
      <c r="K911" s="442"/>
      <c r="L911" s="665"/>
      <c r="M911" s="178" t="s">
        <v>15556</v>
      </c>
      <c r="N911" s="26"/>
      <c r="O911" s="86"/>
      <c r="P911" s="86"/>
      <c r="Q911" s="86" t="s">
        <v>18248</v>
      </c>
      <c r="R911" s="86"/>
      <c r="S911" s="442"/>
      <c r="T911" s="475"/>
      <c r="U911" s="475"/>
      <c r="V911" s="475"/>
      <c r="W911" s="475"/>
      <c r="X911" s="475"/>
      <c r="Y911" s="475"/>
      <c r="Z911" s="475"/>
    </row>
    <row r="912" spans="1:26" ht="16.5" customHeight="1">
      <c r="A912" s="665"/>
      <c r="B912" s="665"/>
      <c r="C912" s="754"/>
      <c r="D912" s="665"/>
      <c r="E912" s="698"/>
      <c r="F912" s="665"/>
      <c r="G912" s="88">
        <v>3</v>
      </c>
      <c r="H912" s="449" t="s">
        <v>18227</v>
      </c>
      <c r="I912" s="271" t="s">
        <v>17960</v>
      </c>
      <c r="J912" s="83"/>
      <c r="K912" s="442"/>
      <c r="L912" s="665"/>
      <c r="M912" s="86"/>
      <c r="N912" s="26"/>
      <c r="O912" s="86"/>
      <c r="P912" s="86"/>
      <c r="Q912" s="86" t="s">
        <v>18248</v>
      </c>
      <c r="R912" s="86"/>
      <c r="S912" s="442"/>
      <c r="T912" s="475"/>
      <c r="U912" s="475"/>
      <c r="V912" s="475"/>
      <c r="W912" s="475"/>
      <c r="X912" s="475"/>
      <c r="Y912" s="475"/>
      <c r="Z912" s="475"/>
    </row>
    <row r="913" spans="1:26" ht="16.5" customHeight="1">
      <c r="A913" s="665"/>
      <c r="B913" s="665"/>
      <c r="C913" s="754"/>
      <c r="D913" s="665"/>
      <c r="E913" s="698"/>
      <c r="F913" s="665"/>
      <c r="G913" s="88">
        <v>4</v>
      </c>
      <c r="H913" s="452" t="s">
        <v>15884</v>
      </c>
      <c r="I913" s="453" t="s">
        <v>16279</v>
      </c>
      <c r="J913" s="83"/>
      <c r="K913" s="442"/>
      <c r="L913" s="665"/>
      <c r="M913" s="454" t="s">
        <v>15887</v>
      </c>
      <c r="N913" s="26"/>
      <c r="O913" s="86"/>
      <c r="P913" s="86"/>
      <c r="Q913" s="86" t="s">
        <v>18248</v>
      </c>
      <c r="R913" s="86"/>
      <c r="S913" s="442"/>
      <c r="T913" s="475"/>
      <c r="U913" s="475"/>
      <c r="V913" s="475"/>
      <c r="W913" s="475"/>
      <c r="X913" s="475"/>
      <c r="Y913" s="475"/>
      <c r="Z913" s="475"/>
    </row>
    <row r="914" spans="1:26" ht="16.5" customHeight="1">
      <c r="A914" s="665"/>
      <c r="B914" s="665"/>
      <c r="C914" s="754"/>
      <c r="D914" s="665"/>
      <c r="E914" s="698"/>
      <c r="F914" s="665"/>
      <c r="G914" s="88">
        <v>5</v>
      </c>
      <c r="H914" s="444" t="s">
        <v>16020</v>
      </c>
      <c r="I914" s="2" t="s">
        <v>15750</v>
      </c>
      <c r="J914" s="83"/>
      <c r="K914" s="442"/>
      <c r="L914" s="665"/>
      <c r="M914" s="86"/>
      <c r="N914" s="26"/>
      <c r="O914" s="86"/>
      <c r="P914" s="86"/>
      <c r="Q914" s="86" t="s">
        <v>18248</v>
      </c>
      <c r="R914" s="86"/>
      <c r="S914" s="442"/>
      <c r="T914" s="475"/>
      <c r="U914" s="475"/>
      <c r="V914" s="475"/>
      <c r="W914" s="475"/>
      <c r="X914" s="475"/>
      <c r="Y914" s="475"/>
      <c r="Z914" s="475"/>
    </row>
    <row r="915" spans="1:26" ht="16.5" customHeight="1">
      <c r="A915" s="665"/>
      <c r="B915" s="665"/>
      <c r="C915" s="754"/>
      <c r="D915" s="665"/>
      <c r="E915" s="698"/>
      <c r="F915" s="665"/>
      <c r="G915" s="88">
        <v>6</v>
      </c>
      <c r="H915" s="444" t="s">
        <v>18113</v>
      </c>
      <c r="I915" s="2"/>
      <c r="J915" s="83"/>
      <c r="K915" s="442"/>
      <c r="L915" s="665"/>
      <c r="M915" s="86"/>
      <c r="N915" s="26"/>
      <c r="O915" s="86"/>
      <c r="P915" s="86"/>
      <c r="Q915" s="86" t="s">
        <v>18248</v>
      </c>
      <c r="R915" s="86"/>
      <c r="S915" s="442"/>
      <c r="T915" s="475"/>
      <c r="U915" s="475"/>
      <c r="V915" s="475"/>
      <c r="W915" s="475"/>
      <c r="X915" s="475"/>
      <c r="Y915" s="475"/>
      <c r="Z915" s="475"/>
    </row>
    <row r="916" spans="1:26" ht="16.5" customHeight="1">
      <c r="A916" s="665"/>
      <c r="B916" s="665"/>
      <c r="C916" s="754"/>
      <c r="D916" s="665"/>
      <c r="E916" s="698"/>
      <c r="F916" s="665"/>
      <c r="G916" s="88">
        <v>7</v>
      </c>
      <c r="H916" s="444" t="s">
        <v>18116</v>
      </c>
      <c r="I916" s="2"/>
      <c r="J916" s="83"/>
      <c r="K916" s="442"/>
      <c r="L916" s="665"/>
      <c r="M916" s="86"/>
      <c r="N916" s="26"/>
      <c r="O916" s="86"/>
      <c r="P916" s="86"/>
      <c r="Q916" s="86" t="s">
        <v>18248</v>
      </c>
      <c r="R916" s="86"/>
      <c r="S916" s="442"/>
      <c r="T916" s="475"/>
      <c r="U916" s="475"/>
      <c r="V916" s="475"/>
      <c r="W916" s="475"/>
      <c r="X916" s="475"/>
      <c r="Y916" s="475"/>
      <c r="Z916" s="475"/>
    </row>
    <row r="917" spans="1:26" ht="16.5" customHeight="1">
      <c r="A917" s="665"/>
      <c r="B917" s="665"/>
      <c r="C917" s="754"/>
      <c r="D917" s="665"/>
      <c r="E917" s="698"/>
      <c r="F917" s="665"/>
      <c r="G917" s="88">
        <v>8</v>
      </c>
      <c r="H917" s="444" t="s">
        <v>18113</v>
      </c>
      <c r="I917" s="2"/>
      <c r="J917" s="83"/>
      <c r="K917" s="442"/>
      <c r="L917" s="665"/>
      <c r="M917" s="86"/>
      <c r="N917" s="26"/>
      <c r="O917" s="86"/>
      <c r="P917" s="86"/>
      <c r="Q917" s="86" t="s">
        <v>18248</v>
      </c>
      <c r="R917" s="86"/>
      <c r="S917" s="442"/>
      <c r="T917" s="475"/>
      <c r="U917" s="475"/>
      <c r="V917" s="475"/>
      <c r="W917" s="475"/>
      <c r="X917" s="475"/>
      <c r="Y917" s="475"/>
      <c r="Z917" s="475"/>
    </row>
    <row r="918" spans="1:26" ht="16.5" customHeight="1">
      <c r="A918" s="665"/>
      <c r="B918" s="665"/>
      <c r="C918" s="754"/>
      <c r="D918" s="665"/>
      <c r="E918" s="698"/>
      <c r="F918" s="665"/>
      <c r="G918" s="88">
        <v>9</v>
      </c>
      <c r="H918" s="444" t="s">
        <v>15771</v>
      </c>
      <c r="I918" s="2" t="s">
        <v>15773</v>
      </c>
      <c r="J918" s="83"/>
      <c r="K918" s="442"/>
      <c r="L918" s="665"/>
      <c r="M918" s="86"/>
      <c r="N918" s="26"/>
      <c r="O918" s="86"/>
      <c r="P918" s="86"/>
      <c r="Q918" s="86" t="s">
        <v>18248</v>
      </c>
      <c r="R918" s="86"/>
      <c r="S918" s="442"/>
      <c r="T918" s="475"/>
      <c r="U918" s="475"/>
      <c r="V918" s="475"/>
      <c r="W918" s="475"/>
      <c r="X918" s="475"/>
      <c r="Y918" s="475"/>
      <c r="Z918" s="475"/>
    </row>
    <row r="919" spans="1:26" ht="16.5" customHeight="1">
      <c r="A919" s="665"/>
      <c r="B919" s="665"/>
      <c r="C919" s="754"/>
      <c r="D919" s="665"/>
      <c r="E919" s="698"/>
      <c r="F919" s="665"/>
      <c r="G919" s="88">
        <v>10</v>
      </c>
      <c r="H919" s="449" t="s">
        <v>16906</v>
      </c>
      <c r="I919" s="333"/>
      <c r="J919" s="83"/>
      <c r="K919" s="442"/>
      <c r="L919" s="665"/>
      <c r="M919" s="86"/>
      <c r="N919" s="26"/>
      <c r="O919" s="86"/>
      <c r="P919" s="86"/>
      <c r="Q919" s="86" t="s">
        <v>18248</v>
      </c>
      <c r="R919" s="86"/>
      <c r="S919" s="442"/>
      <c r="T919" s="475"/>
      <c r="U919" s="475"/>
      <c r="V919" s="475"/>
      <c r="W919" s="475"/>
      <c r="X919" s="475"/>
      <c r="Y919" s="475"/>
      <c r="Z919" s="475"/>
    </row>
    <row r="920" spans="1:26" ht="16.5" customHeight="1">
      <c r="A920" s="665"/>
      <c r="B920" s="665"/>
      <c r="C920" s="754"/>
      <c r="D920" s="665"/>
      <c r="E920" s="698"/>
      <c r="F920" s="665"/>
      <c r="G920" s="88">
        <v>11</v>
      </c>
      <c r="H920" s="452" t="s">
        <v>15884</v>
      </c>
      <c r="I920" s="445" t="s">
        <v>16158</v>
      </c>
      <c r="J920" s="83"/>
      <c r="K920" s="442"/>
      <c r="L920" s="665"/>
      <c r="M920" s="454" t="s">
        <v>15887</v>
      </c>
      <c r="N920" s="26"/>
      <c r="O920" s="86"/>
      <c r="P920" s="86"/>
      <c r="Q920" s="86" t="s">
        <v>18248</v>
      </c>
      <c r="R920" s="86"/>
      <c r="S920" s="442"/>
      <c r="T920" s="475"/>
      <c r="U920" s="475"/>
      <c r="V920" s="475"/>
      <c r="W920" s="475"/>
      <c r="X920" s="475"/>
      <c r="Y920" s="475"/>
      <c r="Z920" s="475"/>
    </row>
    <row r="921" spans="1:26" ht="16.5" customHeight="1">
      <c r="A921" s="665"/>
      <c r="B921" s="665"/>
      <c r="C921" s="754"/>
      <c r="D921" s="665"/>
      <c r="E921" s="698"/>
      <c r="F921" s="665"/>
      <c r="G921" s="88">
        <v>12</v>
      </c>
      <c r="H921" s="444" t="s">
        <v>15771</v>
      </c>
      <c r="I921" s="271" t="s">
        <v>16213</v>
      </c>
      <c r="J921" s="83"/>
      <c r="K921" s="442"/>
      <c r="L921" s="665"/>
      <c r="M921" s="86"/>
      <c r="N921" s="26"/>
      <c r="O921" s="86"/>
      <c r="P921" s="86"/>
      <c r="Q921" s="86" t="s">
        <v>18248</v>
      </c>
      <c r="R921" s="86"/>
      <c r="S921" s="442"/>
      <c r="T921" s="475"/>
      <c r="U921" s="475"/>
      <c r="V921" s="475"/>
      <c r="W921" s="475"/>
      <c r="X921" s="475"/>
      <c r="Y921" s="475"/>
      <c r="Z921" s="475"/>
    </row>
    <row r="922" spans="1:26" ht="16.5" customHeight="1">
      <c r="A922" s="665"/>
      <c r="B922" s="665"/>
      <c r="C922" s="754"/>
      <c r="D922" s="665"/>
      <c r="E922" s="698"/>
      <c r="F922" s="665"/>
      <c r="G922" s="88">
        <v>13</v>
      </c>
      <c r="H922" s="452" t="s">
        <v>15888</v>
      </c>
      <c r="I922" s="445" t="s">
        <v>15558</v>
      </c>
      <c r="J922" s="83"/>
      <c r="K922" s="442"/>
      <c r="L922" s="665"/>
      <c r="M922" s="178" t="s">
        <v>15889</v>
      </c>
      <c r="N922" s="26"/>
      <c r="O922" s="86"/>
      <c r="P922" s="86"/>
      <c r="Q922" s="86" t="s">
        <v>18248</v>
      </c>
      <c r="R922" s="86"/>
      <c r="S922" s="442"/>
      <c r="T922" s="475"/>
      <c r="U922" s="475"/>
      <c r="V922" s="475"/>
      <c r="W922" s="475"/>
      <c r="X922" s="475"/>
      <c r="Y922" s="475"/>
      <c r="Z922" s="475"/>
    </row>
    <row r="923" spans="1:26" ht="16.5" customHeight="1">
      <c r="A923" s="665"/>
      <c r="B923" s="665"/>
      <c r="C923" s="754"/>
      <c r="D923" s="665"/>
      <c r="E923" s="698"/>
      <c r="F923" s="665"/>
      <c r="G923" s="88">
        <v>14</v>
      </c>
      <c r="H923" s="449" t="s">
        <v>15562</v>
      </c>
      <c r="I923" s="333"/>
      <c r="J923" s="83"/>
      <c r="K923" s="442"/>
      <c r="L923" s="665"/>
      <c r="M923" s="86"/>
      <c r="N923" s="26"/>
      <c r="O923" s="86"/>
      <c r="P923" s="86"/>
      <c r="Q923" s="86" t="s">
        <v>18248</v>
      </c>
      <c r="R923" s="86"/>
      <c r="S923" s="442"/>
      <c r="T923" s="475"/>
      <c r="U923" s="475"/>
      <c r="V923" s="475"/>
      <c r="W923" s="475"/>
      <c r="X923" s="475"/>
      <c r="Y923" s="475"/>
      <c r="Z923" s="475"/>
    </row>
    <row r="924" spans="1:26" ht="16.5" customHeight="1">
      <c r="A924" s="666"/>
      <c r="B924" s="666"/>
      <c r="C924" s="755"/>
      <c r="D924" s="666"/>
      <c r="E924" s="680"/>
      <c r="F924" s="666"/>
      <c r="G924" s="88">
        <v>15</v>
      </c>
      <c r="H924" s="452"/>
      <c r="I924" s="2" t="s">
        <v>16167</v>
      </c>
      <c r="J924" s="83"/>
      <c r="K924" s="442"/>
      <c r="L924" s="666"/>
      <c r="M924" s="86"/>
      <c r="N924" s="26"/>
      <c r="O924" s="86"/>
      <c r="P924" s="86"/>
      <c r="Q924" s="86" t="s">
        <v>18248</v>
      </c>
      <c r="R924" s="86"/>
      <c r="S924" s="442"/>
      <c r="T924" s="475"/>
      <c r="U924" s="475"/>
      <c r="V924" s="475"/>
      <c r="W924" s="475"/>
      <c r="X924" s="475"/>
      <c r="Y924" s="475"/>
      <c r="Z924" s="475"/>
    </row>
    <row r="925" spans="1:26" ht="16.5" customHeight="1">
      <c r="A925" s="743" t="s">
        <v>18276</v>
      </c>
      <c r="B925" s="743" t="s">
        <v>18277</v>
      </c>
      <c r="C925" s="816" t="s">
        <v>18278</v>
      </c>
      <c r="D925" s="735" t="s">
        <v>18046</v>
      </c>
      <c r="E925" s="812" t="s">
        <v>18279</v>
      </c>
      <c r="F925" s="744" t="s">
        <v>15548</v>
      </c>
      <c r="G925" s="88">
        <v>1</v>
      </c>
      <c r="H925" s="441" t="s">
        <v>16142</v>
      </c>
      <c r="I925" s="447"/>
      <c r="J925" s="83"/>
      <c r="K925" s="442"/>
      <c r="L925" s="734"/>
      <c r="M925" s="86"/>
      <c r="N925" s="26"/>
      <c r="O925" s="86"/>
      <c r="P925" s="86"/>
      <c r="Q925" s="86" t="s">
        <v>18276</v>
      </c>
      <c r="R925" s="86"/>
      <c r="S925" s="442"/>
      <c r="T925" s="475"/>
      <c r="U925" s="475"/>
      <c r="V925" s="475"/>
      <c r="W925" s="475"/>
      <c r="X925" s="475"/>
      <c r="Y925" s="475"/>
      <c r="Z925" s="475"/>
    </row>
    <row r="926" spans="1:26" ht="16.5" customHeight="1">
      <c r="A926" s="665"/>
      <c r="B926" s="665"/>
      <c r="C926" s="754"/>
      <c r="D926" s="665"/>
      <c r="E926" s="698"/>
      <c r="F926" s="665"/>
      <c r="G926" s="88">
        <v>2</v>
      </c>
      <c r="H926" s="452" t="s">
        <v>15984</v>
      </c>
      <c r="I926" s="271" t="s">
        <v>15985</v>
      </c>
      <c r="J926" s="83"/>
      <c r="K926" s="442"/>
      <c r="L926" s="665"/>
      <c r="M926" s="178" t="s">
        <v>15556</v>
      </c>
      <c r="N926" s="26"/>
      <c r="O926" s="86"/>
      <c r="P926" s="86"/>
      <c r="Q926" s="86" t="s">
        <v>18276</v>
      </c>
      <c r="R926" s="86"/>
      <c r="S926" s="442"/>
      <c r="T926" s="475"/>
      <c r="U926" s="475"/>
      <c r="V926" s="475"/>
      <c r="W926" s="475"/>
      <c r="X926" s="475"/>
      <c r="Y926" s="475"/>
      <c r="Z926" s="475"/>
    </row>
    <row r="927" spans="1:26" ht="16.5" customHeight="1">
      <c r="A927" s="665"/>
      <c r="B927" s="665"/>
      <c r="C927" s="754"/>
      <c r="D927" s="665"/>
      <c r="E927" s="698"/>
      <c r="F927" s="665"/>
      <c r="G927" s="88">
        <v>3</v>
      </c>
      <c r="H927" s="449" t="s">
        <v>18227</v>
      </c>
      <c r="I927" s="271" t="s">
        <v>17960</v>
      </c>
      <c r="J927" s="83"/>
      <c r="K927" s="442"/>
      <c r="L927" s="665"/>
      <c r="M927" s="86"/>
      <c r="N927" s="26"/>
      <c r="O927" s="86"/>
      <c r="P927" s="86"/>
      <c r="Q927" s="86" t="s">
        <v>18276</v>
      </c>
      <c r="R927" s="86"/>
      <c r="S927" s="442"/>
      <c r="T927" s="475"/>
      <c r="U927" s="475"/>
      <c r="V927" s="475"/>
      <c r="W927" s="475"/>
      <c r="X927" s="475"/>
      <c r="Y927" s="475"/>
      <c r="Z927" s="475"/>
    </row>
    <row r="928" spans="1:26" ht="16.5" customHeight="1">
      <c r="A928" s="665"/>
      <c r="B928" s="665"/>
      <c r="C928" s="754"/>
      <c r="D928" s="665"/>
      <c r="E928" s="698"/>
      <c r="F928" s="665"/>
      <c r="G928" s="88">
        <v>4</v>
      </c>
      <c r="H928" s="452" t="s">
        <v>15884</v>
      </c>
      <c r="I928" s="453" t="s">
        <v>16279</v>
      </c>
      <c r="J928" s="83"/>
      <c r="K928" s="442"/>
      <c r="L928" s="665"/>
      <c r="M928" s="454" t="s">
        <v>15887</v>
      </c>
      <c r="N928" s="26"/>
      <c r="O928" s="86"/>
      <c r="P928" s="86"/>
      <c r="Q928" s="86" t="s">
        <v>18276</v>
      </c>
      <c r="R928" s="86"/>
      <c r="S928" s="442"/>
      <c r="T928" s="475"/>
      <c r="U928" s="475"/>
      <c r="V928" s="475"/>
      <c r="W928" s="475"/>
      <c r="X928" s="475"/>
      <c r="Y928" s="475"/>
      <c r="Z928" s="475"/>
    </row>
    <row r="929" spans="1:26" ht="16.5" customHeight="1">
      <c r="A929" s="665"/>
      <c r="B929" s="665"/>
      <c r="C929" s="754"/>
      <c r="D929" s="665"/>
      <c r="E929" s="698"/>
      <c r="F929" s="665"/>
      <c r="G929" s="88">
        <v>5</v>
      </c>
      <c r="H929" s="444" t="s">
        <v>16020</v>
      </c>
      <c r="I929" s="2" t="s">
        <v>15750</v>
      </c>
      <c r="J929" s="83"/>
      <c r="K929" s="442"/>
      <c r="L929" s="665"/>
      <c r="M929" s="86"/>
      <c r="N929" s="26"/>
      <c r="O929" s="86"/>
      <c r="P929" s="86"/>
      <c r="Q929" s="86" t="s">
        <v>18276</v>
      </c>
      <c r="R929" s="86"/>
      <c r="S929" s="442"/>
      <c r="T929" s="475"/>
      <c r="U929" s="475"/>
      <c r="V929" s="475"/>
      <c r="W929" s="475"/>
      <c r="X929" s="475"/>
      <c r="Y929" s="475"/>
      <c r="Z929" s="475"/>
    </row>
    <row r="930" spans="1:26" ht="16.5" customHeight="1">
      <c r="A930" s="665"/>
      <c r="B930" s="665"/>
      <c r="C930" s="754"/>
      <c r="D930" s="665"/>
      <c r="E930" s="698"/>
      <c r="F930" s="665"/>
      <c r="G930" s="88">
        <v>6</v>
      </c>
      <c r="H930" s="444" t="s">
        <v>18141</v>
      </c>
      <c r="I930" s="2"/>
      <c r="J930" s="83"/>
      <c r="K930" s="442"/>
      <c r="L930" s="665"/>
      <c r="M930" s="86"/>
      <c r="N930" s="26"/>
      <c r="O930" s="86"/>
      <c r="P930" s="86"/>
      <c r="Q930" s="86" t="s">
        <v>18276</v>
      </c>
      <c r="R930" s="86"/>
      <c r="S930" s="442"/>
      <c r="T930" s="475"/>
      <c r="U930" s="475"/>
      <c r="V930" s="475"/>
      <c r="W930" s="475"/>
      <c r="X930" s="475"/>
      <c r="Y930" s="475"/>
      <c r="Z930" s="475"/>
    </row>
    <row r="931" spans="1:26" ht="16.5" customHeight="1">
      <c r="A931" s="665"/>
      <c r="B931" s="665"/>
      <c r="C931" s="754"/>
      <c r="D931" s="665"/>
      <c r="E931" s="698"/>
      <c r="F931" s="665"/>
      <c r="G931" s="88">
        <v>7</v>
      </c>
      <c r="H931" s="444" t="s">
        <v>18145</v>
      </c>
      <c r="I931" s="2"/>
      <c r="J931" s="83"/>
      <c r="K931" s="442"/>
      <c r="L931" s="665"/>
      <c r="M931" s="86"/>
      <c r="N931" s="26"/>
      <c r="O931" s="86"/>
      <c r="P931" s="86"/>
      <c r="Q931" s="86" t="s">
        <v>18276</v>
      </c>
      <c r="R931" s="86"/>
      <c r="S931" s="442"/>
      <c r="T931" s="475"/>
      <c r="U931" s="475"/>
      <c r="V931" s="475"/>
      <c r="W931" s="475"/>
      <c r="X931" s="475"/>
      <c r="Y931" s="475"/>
      <c r="Z931" s="475"/>
    </row>
    <row r="932" spans="1:26" ht="16.5" customHeight="1">
      <c r="A932" s="665"/>
      <c r="B932" s="665"/>
      <c r="C932" s="754"/>
      <c r="D932" s="665"/>
      <c r="E932" s="698"/>
      <c r="F932" s="665"/>
      <c r="G932" s="88">
        <v>8</v>
      </c>
      <c r="H932" s="444" t="s">
        <v>18141</v>
      </c>
      <c r="I932" s="2"/>
      <c r="J932" s="83"/>
      <c r="K932" s="442"/>
      <c r="L932" s="665"/>
      <c r="M932" s="86"/>
      <c r="N932" s="26"/>
      <c r="O932" s="86"/>
      <c r="P932" s="86"/>
      <c r="Q932" s="86" t="s">
        <v>18276</v>
      </c>
      <c r="R932" s="86"/>
      <c r="S932" s="442"/>
      <c r="T932" s="475"/>
      <c r="U932" s="475"/>
      <c r="V932" s="475"/>
      <c r="W932" s="475"/>
      <c r="X932" s="475"/>
      <c r="Y932" s="475"/>
      <c r="Z932" s="475"/>
    </row>
    <row r="933" spans="1:26" ht="16.5" customHeight="1">
      <c r="A933" s="665"/>
      <c r="B933" s="665"/>
      <c r="C933" s="754"/>
      <c r="D933" s="665"/>
      <c r="E933" s="698"/>
      <c r="F933" s="665"/>
      <c r="G933" s="88">
        <v>9</v>
      </c>
      <c r="H933" s="444" t="s">
        <v>15771</v>
      </c>
      <c r="I933" s="2" t="s">
        <v>15773</v>
      </c>
      <c r="J933" s="83"/>
      <c r="K933" s="442"/>
      <c r="L933" s="665"/>
      <c r="M933" s="86"/>
      <c r="N933" s="26"/>
      <c r="O933" s="86"/>
      <c r="P933" s="86"/>
      <c r="Q933" s="86" t="s">
        <v>18276</v>
      </c>
      <c r="R933" s="86"/>
      <c r="S933" s="442"/>
      <c r="T933" s="475"/>
      <c r="U933" s="475"/>
      <c r="V933" s="475"/>
      <c r="W933" s="475"/>
      <c r="X933" s="475"/>
      <c r="Y933" s="475"/>
      <c r="Z933" s="475"/>
    </row>
    <row r="934" spans="1:26" ht="16.5" customHeight="1">
      <c r="A934" s="665"/>
      <c r="B934" s="665"/>
      <c r="C934" s="754"/>
      <c r="D934" s="665"/>
      <c r="E934" s="698"/>
      <c r="F934" s="665"/>
      <c r="G934" s="88">
        <v>10</v>
      </c>
      <c r="H934" s="449" t="s">
        <v>16906</v>
      </c>
      <c r="I934" s="333"/>
      <c r="J934" s="83"/>
      <c r="K934" s="442"/>
      <c r="L934" s="665"/>
      <c r="M934" s="86"/>
      <c r="N934" s="26"/>
      <c r="O934" s="86"/>
      <c r="P934" s="86"/>
      <c r="Q934" s="86" t="s">
        <v>18276</v>
      </c>
      <c r="R934" s="86"/>
      <c r="S934" s="442"/>
      <c r="T934" s="475"/>
      <c r="U934" s="475"/>
      <c r="V934" s="475"/>
      <c r="W934" s="475"/>
      <c r="X934" s="475"/>
      <c r="Y934" s="475"/>
      <c r="Z934" s="475"/>
    </row>
    <row r="935" spans="1:26" ht="16.5" customHeight="1">
      <c r="A935" s="665"/>
      <c r="B935" s="665"/>
      <c r="C935" s="754"/>
      <c r="D935" s="665"/>
      <c r="E935" s="698"/>
      <c r="F935" s="665"/>
      <c r="G935" s="88">
        <v>11</v>
      </c>
      <c r="H935" s="452" t="s">
        <v>15884</v>
      </c>
      <c r="I935" s="453" t="s">
        <v>16279</v>
      </c>
      <c r="J935" s="83"/>
      <c r="K935" s="442"/>
      <c r="L935" s="665"/>
      <c r="M935" s="454" t="s">
        <v>15887</v>
      </c>
      <c r="N935" s="26"/>
      <c r="O935" s="86"/>
      <c r="P935" s="86"/>
      <c r="Q935" s="86" t="s">
        <v>18276</v>
      </c>
      <c r="R935" s="86"/>
      <c r="S935" s="442"/>
      <c r="T935" s="475"/>
      <c r="U935" s="475"/>
      <c r="V935" s="475"/>
      <c r="W935" s="475"/>
      <c r="X935" s="475"/>
      <c r="Y935" s="475"/>
      <c r="Z935" s="475"/>
    </row>
    <row r="936" spans="1:26" ht="16.5" customHeight="1">
      <c r="A936" s="665"/>
      <c r="B936" s="665"/>
      <c r="C936" s="754"/>
      <c r="D936" s="665"/>
      <c r="E936" s="698"/>
      <c r="F936" s="665"/>
      <c r="G936" s="88">
        <v>12</v>
      </c>
      <c r="H936" s="452" t="s">
        <v>15888</v>
      </c>
      <c r="I936" s="445" t="s">
        <v>15558</v>
      </c>
      <c r="J936" s="83"/>
      <c r="K936" s="442"/>
      <c r="L936" s="665"/>
      <c r="M936" s="178" t="s">
        <v>15889</v>
      </c>
      <c r="N936" s="26"/>
      <c r="O936" s="86"/>
      <c r="P936" s="86"/>
      <c r="Q936" s="86" t="s">
        <v>18276</v>
      </c>
      <c r="R936" s="86"/>
      <c r="S936" s="442"/>
      <c r="T936" s="475"/>
      <c r="U936" s="475"/>
      <c r="V936" s="475"/>
      <c r="W936" s="475"/>
      <c r="X936" s="475"/>
      <c r="Y936" s="475"/>
      <c r="Z936" s="475"/>
    </row>
    <row r="937" spans="1:26" ht="16.5" customHeight="1">
      <c r="A937" s="665"/>
      <c r="B937" s="665"/>
      <c r="C937" s="754"/>
      <c r="D937" s="665"/>
      <c r="E937" s="698"/>
      <c r="F937" s="665"/>
      <c r="G937" s="88">
        <v>13</v>
      </c>
      <c r="H937" s="449" t="s">
        <v>15562</v>
      </c>
      <c r="I937" s="333"/>
      <c r="J937" s="83"/>
      <c r="K937" s="442"/>
      <c r="L937" s="665"/>
      <c r="M937" s="86"/>
      <c r="N937" s="26"/>
      <c r="O937" s="86"/>
      <c r="P937" s="86"/>
      <c r="Q937" s="86" t="s">
        <v>18276</v>
      </c>
      <c r="R937" s="86"/>
      <c r="S937" s="442"/>
      <c r="T937" s="475"/>
      <c r="U937" s="475"/>
      <c r="V937" s="475"/>
      <c r="W937" s="475"/>
      <c r="X937" s="475"/>
      <c r="Y937" s="475"/>
      <c r="Z937" s="475"/>
    </row>
    <row r="938" spans="1:26" ht="16.5" customHeight="1">
      <c r="A938" s="666"/>
      <c r="B938" s="666"/>
      <c r="C938" s="755"/>
      <c r="D938" s="666"/>
      <c r="E938" s="680"/>
      <c r="F938" s="666"/>
      <c r="G938" s="88">
        <v>14</v>
      </c>
      <c r="H938" s="452"/>
      <c r="I938" s="2" t="s">
        <v>16167</v>
      </c>
      <c r="J938" s="83"/>
      <c r="K938" s="442"/>
      <c r="L938" s="666"/>
      <c r="M938" s="86"/>
      <c r="N938" s="26"/>
      <c r="O938" s="86"/>
      <c r="P938" s="86"/>
      <c r="Q938" s="86" t="s">
        <v>18276</v>
      </c>
      <c r="R938" s="86"/>
      <c r="S938" s="442"/>
      <c r="T938" s="475"/>
      <c r="U938" s="475"/>
      <c r="V938" s="475"/>
      <c r="W938" s="475"/>
      <c r="X938" s="475"/>
      <c r="Y938" s="475"/>
      <c r="Z938" s="475"/>
    </row>
    <row r="939" spans="1:26" ht="16.5" customHeight="1">
      <c r="A939" s="743" t="s">
        <v>18325</v>
      </c>
      <c r="B939" s="743" t="s">
        <v>18327</v>
      </c>
      <c r="C939" s="816" t="s">
        <v>18329</v>
      </c>
      <c r="D939" s="735" t="s">
        <v>18046</v>
      </c>
      <c r="E939" s="812" t="s">
        <v>18331</v>
      </c>
      <c r="F939" s="744" t="s">
        <v>15548</v>
      </c>
      <c r="G939" s="88">
        <v>1</v>
      </c>
      <c r="H939" s="441" t="s">
        <v>16142</v>
      </c>
      <c r="I939" s="447"/>
      <c r="J939" s="83"/>
      <c r="K939" s="442"/>
      <c r="L939" s="734"/>
      <c r="M939" s="86"/>
      <c r="N939" s="26"/>
      <c r="O939" s="86"/>
      <c r="P939" s="86"/>
      <c r="Q939" s="86" t="s">
        <v>18325</v>
      </c>
      <c r="R939" s="86"/>
      <c r="S939" s="442"/>
      <c r="T939" s="475"/>
      <c r="U939" s="475"/>
      <c r="V939" s="475"/>
      <c r="W939" s="475"/>
      <c r="X939" s="475"/>
      <c r="Y939" s="475"/>
      <c r="Z939" s="475"/>
    </row>
    <row r="940" spans="1:26" ht="16.5" customHeight="1">
      <c r="A940" s="665"/>
      <c r="B940" s="665"/>
      <c r="C940" s="754"/>
      <c r="D940" s="665"/>
      <c r="E940" s="698"/>
      <c r="F940" s="665"/>
      <c r="G940" s="88">
        <v>2</v>
      </c>
      <c r="H940" s="452" t="s">
        <v>15984</v>
      </c>
      <c r="I940" s="271" t="s">
        <v>15985</v>
      </c>
      <c r="J940" s="83"/>
      <c r="K940" s="442"/>
      <c r="L940" s="665"/>
      <c r="M940" s="178" t="s">
        <v>15556</v>
      </c>
      <c r="N940" s="26"/>
      <c r="O940" s="86"/>
      <c r="P940" s="86"/>
      <c r="Q940" s="86" t="s">
        <v>18325</v>
      </c>
      <c r="R940" s="86"/>
      <c r="S940" s="442"/>
      <c r="T940" s="475"/>
      <c r="U940" s="475"/>
      <c r="V940" s="475"/>
      <c r="W940" s="475"/>
      <c r="X940" s="475"/>
      <c r="Y940" s="475"/>
      <c r="Z940" s="475"/>
    </row>
    <row r="941" spans="1:26" ht="16.5" customHeight="1">
      <c r="A941" s="665"/>
      <c r="B941" s="665"/>
      <c r="C941" s="754"/>
      <c r="D941" s="665"/>
      <c r="E941" s="698"/>
      <c r="F941" s="665"/>
      <c r="G941" s="88">
        <v>3</v>
      </c>
      <c r="H941" s="449" t="s">
        <v>18227</v>
      </c>
      <c r="I941" s="271" t="s">
        <v>17960</v>
      </c>
      <c r="J941" s="83"/>
      <c r="K941" s="442"/>
      <c r="L941" s="665"/>
      <c r="M941" s="86"/>
      <c r="N941" s="26"/>
      <c r="O941" s="86"/>
      <c r="P941" s="86"/>
      <c r="Q941" s="86" t="s">
        <v>18325</v>
      </c>
      <c r="R941" s="86"/>
      <c r="S941" s="442"/>
      <c r="T941" s="475"/>
      <c r="U941" s="475"/>
      <c r="V941" s="475"/>
      <c r="W941" s="475"/>
      <c r="X941" s="475"/>
      <c r="Y941" s="475"/>
      <c r="Z941" s="475"/>
    </row>
    <row r="942" spans="1:26" ht="16.5" customHeight="1">
      <c r="A942" s="665"/>
      <c r="B942" s="665"/>
      <c r="C942" s="754"/>
      <c r="D942" s="665"/>
      <c r="E942" s="698"/>
      <c r="F942" s="665"/>
      <c r="G942" s="88">
        <v>4</v>
      </c>
      <c r="H942" s="452" t="s">
        <v>15884</v>
      </c>
      <c r="I942" s="453" t="s">
        <v>16279</v>
      </c>
      <c r="J942" s="83"/>
      <c r="K942" s="442"/>
      <c r="L942" s="665"/>
      <c r="M942" s="454" t="s">
        <v>15887</v>
      </c>
      <c r="N942" s="26"/>
      <c r="O942" s="86"/>
      <c r="P942" s="86"/>
      <c r="Q942" s="86" t="s">
        <v>18325</v>
      </c>
      <c r="R942" s="86"/>
      <c r="S942" s="442"/>
      <c r="T942" s="475"/>
      <c r="U942" s="475"/>
      <c r="V942" s="475"/>
      <c r="W942" s="475"/>
      <c r="X942" s="475"/>
      <c r="Y942" s="475"/>
      <c r="Z942" s="475"/>
    </row>
    <row r="943" spans="1:26" ht="16.5" customHeight="1">
      <c r="A943" s="665"/>
      <c r="B943" s="665"/>
      <c r="C943" s="754"/>
      <c r="D943" s="665"/>
      <c r="E943" s="698"/>
      <c r="F943" s="665"/>
      <c r="G943" s="88">
        <v>5</v>
      </c>
      <c r="H943" s="444" t="s">
        <v>16020</v>
      </c>
      <c r="I943" s="2" t="s">
        <v>15750</v>
      </c>
      <c r="J943" s="83"/>
      <c r="K943" s="442"/>
      <c r="L943" s="665"/>
      <c r="M943" s="86"/>
      <c r="N943" s="26"/>
      <c r="O943" s="86"/>
      <c r="P943" s="86"/>
      <c r="Q943" s="86" t="s">
        <v>18325</v>
      </c>
      <c r="R943" s="86"/>
      <c r="S943" s="442"/>
      <c r="T943" s="475"/>
      <c r="U943" s="475"/>
      <c r="V943" s="475"/>
      <c r="W943" s="475"/>
      <c r="X943" s="475"/>
      <c r="Y943" s="475"/>
      <c r="Z943" s="475"/>
    </row>
    <row r="944" spans="1:26" ht="16.5" customHeight="1">
      <c r="A944" s="665"/>
      <c r="B944" s="665"/>
      <c r="C944" s="754"/>
      <c r="D944" s="665"/>
      <c r="E944" s="698"/>
      <c r="F944" s="665"/>
      <c r="G944" s="88">
        <v>6</v>
      </c>
      <c r="H944" s="444" t="s">
        <v>18175</v>
      </c>
      <c r="I944" s="2"/>
      <c r="J944" s="83"/>
      <c r="K944" s="442"/>
      <c r="L944" s="665"/>
      <c r="M944" s="86"/>
      <c r="N944" s="26"/>
      <c r="O944" s="86"/>
      <c r="P944" s="86"/>
      <c r="Q944" s="86" t="s">
        <v>18325</v>
      </c>
      <c r="R944" s="86"/>
      <c r="S944" s="442"/>
      <c r="T944" s="475"/>
      <c r="U944" s="475"/>
      <c r="V944" s="475"/>
      <c r="W944" s="475"/>
      <c r="X944" s="475"/>
      <c r="Y944" s="475"/>
      <c r="Z944" s="475"/>
    </row>
    <row r="945" spans="1:26" ht="16.5" customHeight="1">
      <c r="A945" s="665"/>
      <c r="B945" s="665"/>
      <c r="C945" s="754"/>
      <c r="D945" s="665"/>
      <c r="E945" s="698"/>
      <c r="F945" s="665"/>
      <c r="G945" s="88">
        <v>7</v>
      </c>
      <c r="H945" s="444" t="s">
        <v>18179</v>
      </c>
      <c r="I945" s="2"/>
      <c r="J945" s="83"/>
      <c r="K945" s="442"/>
      <c r="L945" s="665"/>
      <c r="M945" s="86"/>
      <c r="N945" s="26"/>
      <c r="O945" s="86"/>
      <c r="P945" s="86"/>
      <c r="Q945" s="86" t="s">
        <v>18325</v>
      </c>
      <c r="R945" s="86"/>
      <c r="S945" s="442"/>
      <c r="T945" s="475"/>
      <c r="U945" s="475"/>
      <c r="V945" s="475"/>
      <c r="W945" s="475"/>
      <c r="X945" s="475"/>
      <c r="Y945" s="475"/>
      <c r="Z945" s="475"/>
    </row>
    <row r="946" spans="1:26" ht="16.5" customHeight="1">
      <c r="A946" s="665"/>
      <c r="B946" s="665"/>
      <c r="C946" s="754"/>
      <c r="D946" s="665"/>
      <c r="E946" s="698"/>
      <c r="F946" s="665"/>
      <c r="G946" s="88">
        <v>8</v>
      </c>
      <c r="H946" s="444" t="s">
        <v>18175</v>
      </c>
      <c r="I946" s="2"/>
      <c r="J946" s="83"/>
      <c r="K946" s="442"/>
      <c r="L946" s="665"/>
      <c r="M946" s="86"/>
      <c r="N946" s="26"/>
      <c r="O946" s="86"/>
      <c r="P946" s="86"/>
      <c r="Q946" s="86" t="s">
        <v>18325</v>
      </c>
      <c r="R946" s="86"/>
      <c r="S946" s="442"/>
      <c r="T946" s="475"/>
      <c r="U946" s="475"/>
      <c r="V946" s="475"/>
      <c r="W946" s="475"/>
      <c r="X946" s="475"/>
      <c r="Y946" s="475"/>
      <c r="Z946" s="475"/>
    </row>
    <row r="947" spans="1:26" ht="16.5" customHeight="1">
      <c r="A947" s="665"/>
      <c r="B947" s="665"/>
      <c r="C947" s="754"/>
      <c r="D947" s="665"/>
      <c r="E947" s="698"/>
      <c r="F947" s="665"/>
      <c r="G947" s="88">
        <v>9</v>
      </c>
      <c r="H947" s="444" t="s">
        <v>15771</v>
      </c>
      <c r="I947" s="2" t="s">
        <v>15773</v>
      </c>
      <c r="J947" s="83"/>
      <c r="K947" s="442"/>
      <c r="L947" s="665"/>
      <c r="M947" s="86"/>
      <c r="N947" s="26"/>
      <c r="O947" s="86"/>
      <c r="P947" s="86"/>
      <c r="Q947" s="86" t="s">
        <v>18325</v>
      </c>
      <c r="R947" s="86"/>
      <c r="S947" s="442"/>
      <c r="T947" s="475"/>
      <c r="U947" s="475"/>
      <c r="V947" s="475"/>
      <c r="W947" s="475"/>
      <c r="X947" s="475"/>
      <c r="Y947" s="475"/>
      <c r="Z947" s="475"/>
    </row>
    <row r="948" spans="1:26" ht="16.5" customHeight="1">
      <c r="A948" s="665"/>
      <c r="B948" s="665"/>
      <c r="C948" s="754"/>
      <c r="D948" s="665"/>
      <c r="E948" s="698"/>
      <c r="F948" s="665"/>
      <c r="G948" s="88">
        <v>10</v>
      </c>
      <c r="H948" s="449" t="s">
        <v>16906</v>
      </c>
      <c r="I948" s="333"/>
      <c r="J948" s="83"/>
      <c r="K948" s="442"/>
      <c r="L948" s="665"/>
      <c r="M948" s="86"/>
      <c r="N948" s="26"/>
      <c r="O948" s="86"/>
      <c r="P948" s="86"/>
      <c r="Q948" s="86" t="s">
        <v>18325</v>
      </c>
      <c r="R948" s="86"/>
      <c r="S948" s="442"/>
      <c r="T948" s="475"/>
      <c r="U948" s="475"/>
      <c r="V948" s="475"/>
      <c r="W948" s="475"/>
      <c r="X948" s="475"/>
      <c r="Y948" s="475"/>
      <c r="Z948" s="475"/>
    </row>
    <row r="949" spans="1:26" ht="16.5" customHeight="1">
      <c r="A949" s="665"/>
      <c r="B949" s="665"/>
      <c r="C949" s="754"/>
      <c r="D949" s="665"/>
      <c r="E949" s="698"/>
      <c r="F949" s="665"/>
      <c r="G949" s="88">
        <v>11</v>
      </c>
      <c r="H949" s="452" t="s">
        <v>15884</v>
      </c>
      <c r="I949" s="453" t="s">
        <v>16279</v>
      </c>
      <c r="J949" s="83"/>
      <c r="K949" s="442"/>
      <c r="L949" s="665"/>
      <c r="M949" s="454" t="s">
        <v>15887</v>
      </c>
      <c r="N949" s="26"/>
      <c r="O949" s="86"/>
      <c r="P949" s="86"/>
      <c r="Q949" s="86" t="s">
        <v>18325</v>
      </c>
      <c r="R949" s="86"/>
      <c r="S949" s="442"/>
      <c r="T949" s="475"/>
      <c r="U949" s="475"/>
      <c r="V949" s="475"/>
      <c r="W949" s="475"/>
      <c r="X949" s="475"/>
      <c r="Y949" s="475"/>
      <c r="Z949" s="475"/>
    </row>
    <row r="950" spans="1:26" ht="16.5" customHeight="1">
      <c r="A950" s="665"/>
      <c r="B950" s="665"/>
      <c r="C950" s="754"/>
      <c r="D950" s="665"/>
      <c r="E950" s="698"/>
      <c r="F950" s="665"/>
      <c r="G950" s="88">
        <v>12</v>
      </c>
      <c r="H950" s="452" t="s">
        <v>15888</v>
      </c>
      <c r="I950" s="445" t="s">
        <v>15558</v>
      </c>
      <c r="J950" s="83"/>
      <c r="K950" s="442"/>
      <c r="L950" s="665"/>
      <c r="M950" s="178" t="s">
        <v>15889</v>
      </c>
      <c r="N950" s="26"/>
      <c r="O950" s="86"/>
      <c r="P950" s="86"/>
      <c r="Q950" s="86" t="s">
        <v>18325</v>
      </c>
      <c r="R950" s="86"/>
      <c r="S950" s="442"/>
      <c r="T950" s="475"/>
      <c r="U950" s="475"/>
      <c r="V950" s="475"/>
      <c r="W950" s="475"/>
      <c r="X950" s="475"/>
      <c r="Y950" s="475"/>
      <c r="Z950" s="475"/>
    </row>
    <row r="951" spans="1:26" ht="16.5" customHeight="1">
      <c r="A951" s="665"/>
      <c r="B951" s="665"/>
      <c r="C951" s="754"/>
      <c r="D951" s="665"/>
      <c r="E951" s="698"/>
      <c r="F951" s="665"/>
      <c r="G951" s="88">
        <v>13</v>
      </c>
      <c r="H951" s="449" t="s">
        <v>15562</v>
      </c>
      <c r="I951" s="333"/>
      <c r="J951" s="83"/>
      <c r="K951" s="442"/>
      <c r="L951" s="665"/>
      <c r="M951" s="86"/>
      <c r="N951" s="26"/>
      <c r="O951" s="86"/>
      <c r="P951" s="86"/>
      <c r="Q951" s="86" t="s">
        <v>18325</v>
      </c>
      <c r="R951" s="86"/>
      <c r="S951" s="442"/>
      <c r="T951" s="475"/>
      <c r="U951" s="475"/>
      <c r="V951" s="475"/>
      <c r="W951" s="475"/>
      <c r="X951" s="475"/>
      <c r="Y951" s="475"/>
      <c r="Z951" s="475"/>
    </row>
    <row r="952" spans="1:26" ht="16.5" customHeight="1">
      <c r="A952" s="666"/>
      <c r="B952" s="666"/>
      <c r="C952" s="755"/>
      <c r="D952" s="666"/>
      <c r="E952" s="680"/>
      <c r="F952" s="666"/>
      <c r="G952" s="88">
        <v>14</v>
      </c>
      <c r="H952" s="452"/>
      <c r="I952" s="2" t="s">
        <v>16167</v>
      </c>
      <c r="J952" s="83"/>
      <c r="K952" s="442"/>
      <c r="L952" s="666"/>
      <c r="M952" s="86"/>
      <c r="N952" s="26"/>
      <c r="O952" s="86"/>
      <c r="P952" s="86"/>
      <c r="Q952" s="86" t="s">
        <v>18325</v>
      </c>
      <c r="R952" s="86"/>
      <c r="S952" s="442"/>
      <c r="T952" s="475"/>
      <c r="U952" s="475"/>
      <c r="V952" s="475"/>
      <c r="W952" s="475"/>
      <c r="X952" s="475"/>
      <c r="Y952" s="475"/>
      <c r="Z952" s="475"/>
    </row>
    <row r="953" spans="1:26" ht="16.5" customHeight="1">
      <c r="A953" s="743" t="s">
        <v>18370</v>
      </c>
      <c r="B953" s="743" t="s">
        <v>18371</v>
      </c>
      <c r="C953" s="816" t="s">
        <v>18372</v>
      </c>
      <c r="D953" s="735" t="s">
        <v>18046</v>
      </c>
      <c r="E953" s="812" t="s">
        <v>18374</v>
      </c>
      <c r="F953" s="744" t="s">
        <v>15548</v>
      </c>
      <c r="G953" s="88">
        <v>1</v>
      </c>
      <c r="H953" s="441" t="s">
        <v>16142</v>
      </c>
      <c r="I953" s="447"/>
      <c r="J953" s="83"/>
      <c r="K953" s="442"/>
      <c r="L953" s="734"/>
      <c r="M953" s="86"/>
      <c r="N953" s="26"/>
      <c r="O953" s="86"/>
      <c r="P953" s="86"/>
      <c r="Q953" s="86" t="s">
        <v>18370</v>
      </c>
      <c r="R953" s="86"/>
      <c r="S953" s="442"/>
      <c r="T953" s="475"/>
      <c r="U953" s="475"/>
      <c r="V953" s="475"/>
      <c r="W953" s="475"/>
      <c r="X953" s="475"/>
      <c r="Y953" s="475"/>
      <c r="Z953" s="475"/>
    </row>
    <row r="954" spans="1:26" ht="16.5" customHeight="1">
      <c r="A954" s="665"/>
      <c r="B954" s="665"/>
      <c r="C954" s="754"/>
      <c r="D954" s="665"/>
      <c r="E954" s="698"/>
      <c r="F954" s="665"/>
      <c r="G954" s="88">
        <v>2</v>
      </c>
      <c r="H954" s="452" t="s">
        <v>15984</v>
      </c>
      <c r="I954" s="271" t="s">
        <v>15985</v>
      </c>
      <c r="J954" s="83"/>
      <c r="K954" s="442"/>
      <c r="L954" s="665"/>
      <c r="M954" s="178" t="s">
        <v>15556</v>
      </c>
      <c r="N954" s="26"/>
      <c r="O954" s="86"/>
      <c r="P954" s="86"/>
      <c r="Q954" s="86" t="s">
        <v>18370</v>
      </c>
      <c r="R954" s="86"/>
      <c r="S954" s="442"/>
      <c r="T954" s="475"/>
      <c r="U954" s="475"/>
      <c r="V954" s="475"/>
      <c r="W954" s="475"/>
      <c r="X954" s="475"/>
      <c r="Y954" s="475"/>
      <c r="Z954" s="475"/>
    </row>
    <row r="955" spans="1:26" ht="16.5" customHeight="1">
      <c r="A955" s="665"/>
      <c r="B955" s="665"/>
      <c r="C955" s="754"/>
      <c r="D955" s="665"/>
      <c r="E955" s="698"/>
      <c r="F955" s="665"/>
      <c r="G955" s="88">
        <v>3</v>
      </c>
      <c r="H955" s="449" t="s">
        <v>18227</v>
      </c>
      <c r="I955" s="271" t="s">
        <v>17960</v>
      </c>
      <c r="J955" s="83"/>
      <c r="K955" s="442"/>
      <c r="L955" s="665"/>
      <c r="M955" s="86"/>
      <c r="N955" s="26"/>
      <c r="O955" s="86"/>
      <c r="P955" s="86"/>
      <c r="Q955" s="86" t="s">
        <v>18370</v>
      </c>
      <c r="R955" s="86"/>
      <c r="S955" s="442"/>
      <c r="T955" s="475"/>
      <c r="U955" s="475"/>
      <c r="V955" s="475"/>
      <c r="W955" s="475"/>
      <c r="X955" s="475"/>
      <c r="Y955" s="475"/>
      <c r="Z955" s="475"/>
    </row>
    <row r="956" spans="1:26" ht="16.5" customHeight="1">
      <c r="A956" s="665"/>
      <c r="B956" s="665"/>
      <c r="C956" s="754"/>
      <c r="D956" s="665"/>
      <c r="E956" s="698"/>
      <c r="F956" s="665"/>
      <c r="G956" s="88">
        <v>4</v>
      </c>
      <c r="H956" s="452" t="s">
        <v>15884</v>
      </c>
      <c r="I956" s="453" t="s">
        <v>16279</v>
      </c>
      <c r="J956" s="83"/>
      <c r="K956" s="442"/>
      <c r="L956" s="665"/>
      <c r="M956" s="454" t="s">
        <v>15887</v>
      </c>
      <c r="N956" s="26"/>
      <c r="O956" s="86"/>
      <c r="P956" s="86"/>
      <c r="Q956" s="86" t="s">
        <v>18370</v>
      </c>
      <c r="R956" s="86"/>
      <c r="S956" s="442"/>
      <c r="T956" s="475"/>
      <c r="U956" s="475"/>
      <c r="V956" s="475"/>
      <c r="W956" s="475"/>
      <c r="X956" s="475"/>
      <c r="Y956" s="475"/>
      <c r="Z956" s="475"/>
    </row>
    <row r="957" spans="1:26" ht="16.5" customHeight="1">
      <c r="A957" s="665"/>
      <c r="B957" s="665"/>
      <c r="C957" s="754"/>
      <c r="D957" s="665"/>
      <c r="E957" s="698"/>
      <c r="F957" s="665"/>
      <c r="G957" s="88">
        <v>5</v>
      </c>
      <c r="H957" s="444" t="s">
        <v>16020</v>
      </c>
      <c r="I957" s="2" t="s">
        <v>15750</v>
      </c>
      <c r="J957" s="83"/>
      <c r="K957" s="442"/>
      <c r="L957" s="665"/>
      <c r="M957" s="86"/>
      <c r="N957" s="26"/>
      <c r="O957" s="86"/>
      <c r="P957" s="86"/>
      <c r="Q957" s="86" t="s">
        <v>18370</v>
      </c>
      <c r="R957" s="86"/>
      <c r="S957" s="442"/>
      <c r="T957" s="475"/>
      <c r="U957" s="475"/>
      <c r="V957" s="475"/>
      <c r="W957" s="475"/>
      <c r="X957" s="475"/>
      <c r="Y957" s="475"/>
      <c r="Z957" s="475"/>
    </row>
    <row r="958" spans="1:26" ht="16.5" customHeight="1">
      <c r="A958" s="665"/>
      <c r="B958" s="665"/>
      <c r="C958" s="754"/>
      <c r="D958" s="665"/>
      <c r="E958" s="698"/>
      <c r="F958" s="665"/>
      <c r="G958" s="88">
        <v>6</v>
      </c>
      <c r="H958" s="444" t="s">
        <v>18198</v>
      </c>
      <c r="I958" s="2"/>
      <c r="J958" s="83"/>
      <c r="K958" s="442"/>
      <c r="L958" s="665"/>
      <c r="M958" s="86"/>
      <c r="N958" s="26"/>
      <c r="O958" s="86"/>
      <c r="P958" s="86"/>
      <c r="Q958" s="86" t="s">
        <v>18370</v>
      </c>
      <c r="R958" s="86"/>
      <c r="S958" s="442"/>
      <c r="T958" s="475"/>
      <c r="U958" s="475"/>
      <c r="V958" s="475"/>
      <c r="W958" s="475"/>
      <c r="X958" s="475"/>
      <c r="Y958" s="475"/>
      <c r="Z958" s="475"/>
    </row>
    <row r="959" spans="1:26" ht="16.5" customHeight="1">
      <c r="A959" s="665"/>
      <c r="B959" s="665"/>
      <c r="C959" s="754"/>
      <c r="D959" s="665"/>
      <c r="E959" s="698"/>
      <c r="F959" s="665"/>
      <c r="G959" s="88">
        <v>7</v>
      </c>
      <c r="H959" s="444" t="s">
        <v>18199</v>
      </c>
      <c r="I959" s="2"/>
      <c r="J959" s="83"/>
      <c r="K959" s="442"/>
      <c r="L959" s="665"/>
      <c r="M959" s="86"/>
      <c r="N959" s="26"/>
      <c r="O959" s="86"/>
      <c r="P959" s="86"/>
      <c r="Q959" s="86" t="s">
        <v>18370</v>
      </c>
      <c r="R959" s="86"/>
      <c r="S959" s="442"/>
      <c r="T959" s="475"/>
      <c r="U959" s="475"/>
      <c r="V959" s="475"/>
      <c r="W959" s="475"/>
      <c r="X959" s="475"/>
      <c r="Y959" s="475"/>
      <c r="Z959" s="475"/>
    </row>
    <row r="960" spans="1:26" ht="16.5" customHeight="1">
      <c r="A960" s="665"/>
      <c r="B960" s="665"/>
      <c r="C960" s="754"/>
      <c r="D960" s="665"/>
      <c r="E960" s="698"/>
      <c r="F960" s="665"/>
      <c r="G960" s="88">
        <v>8</v>
      </c>
      <c r="H960" s="444" t="s">
        <v>18198</v>
      </c>
      <c r="I960" s="2"/>
      <c r="J960" s="83"/>
      <c r="K960" s="442"/>
      <c r="L960" s="665"/>
      <c r="M960" s="86"/>
      <c r="N960" s="26"/>
      <c r="O960" s="86"/>
      <c r="P960" s="86"/>
      <c r="Q960" s="86" t="s">
        <v>18370</v>
      </c>
      <c r="R960" s="86"/>
      <c r="S960" s="442"/>
      <c r="T960" s="475"/>
      <c r="U960" s="475"/>
      <c r="V960" s="475"/>
      <c r="W960" s="475"/>
      <c r="X960" s="475"/>
      <c r="Y960" s="475"/>
      <c r="Z960" s="475"/>
    </row>
    <row r="961" spans="1:26" ht="16.5" customHeight="1">
      <c r="A961" s="665"/>
      <c r="B961" s="665"/>
      <c r="C961" s="754"/>
      <c r="D961" s="665"/>
      <c r="E961" s="698"/>
      <c r="F961" s="665"/>
      <c r="G961" s="88">
        <v>9</v>
      </c>
      <c r="H961" s="444" t="s">
        <v>15771</v>
      </c>
      <c r="I961" s="2" t="s">
        <v>15773</v>
      </c>
      <c r="J961" s="83"/>
      <c r="K961" s="442"/>
      <c r="L961" s="665"/>
      <c r="M961" s="86"/>
      <c r="N961" s="26"/>
      <c r="O961" s="86"/>
      <c r="P961" s="86"/>
      <c r="Q961" s="86" t="s">
        <v>18370</v>
      </c>
      <c r="R961" s="86"/>
      <c r="S961" s="442"/>
      <c r="T961" s="475"/>
      <c r="U961" s="475"/>
      <c r="V961" s="475"/>
      <c r="W961" s="475"/>
      <c r="X961" s="475"/>
      <c r="Y961" s="475"/>
      <c r="Z961" s="475"/>
    </row>
    <row r="962" spans="1:26" ht="16.5" customHeight="1">
      <c r="A962" s="665"/>
      <c r="B962" s="665"/>
      <c r="C962" s="754"/>
      <c r="D962" s="665"/>
      <c r="E962" s="698"/>
      <c r="F962" s="665"/>
      <c r="G962" s="88">
        <v>10</v>
      </c>
      <c r="H962" s="449" t="s">
        <v>16906</v>
      </c>
      <c r="I962" s="333"/>
      <c r="J962" s="83"/>
      <c r="K962" s="442"/>
      <c r="L962" s="665"/>
      <c r="M962" s="86"/>
      <c r="N962" s="26"/>
      <c r="O962" s="86"/>
      <c r="P962" s="86"/>
      <c r="Q962" s="86" t="s">
        <v>18370</v>
      </c>
      <c r="R962" s="86"/>
      <c r="S962" s="442"/>
      <c r="T962" s="475"/>
      <c r="U962" s="475"/>
      <c r="V962" s="475"/>
      <c r="W962" s="475"/>
      <c r="X962" s="475"/>
      <c r="Y962" s="475"/>
      <c r="Z962" s="475"/>
    </row>
    <row r="963" spans="1:26" ht="16.5" customHeight="1">
      <c r="A963" s="665"/>
      <c r="B963" s="665"/>
      <c r="C963" s="754"/>
      <c r="D963" s="665"/>
      <c r="E963" s="698"/>
      <c r="F963" s="665"/>
      <c r="G963" s="88">
        <v>11</v>
      </c>
      <c r="H963" s="452" t="s">
        <v>15884</v>
      </c>
      <c r="I963" s="453" t="s">
        <v>16279</v>
      </c>
      <c r="J963" s="83"/>
      <c r="K963" s="442"/>
      <c r="L963" s="665"/>
      <c r="M963" s="454" t="s">
        <v>15887</v>
      </c>
      <c r="N963" s="26"/>
      <c r="O963" s="86"/>
      <c r="P963" s="86"/>
      <c r="Q963" s="86" t="s">
        <v>18370</v>
      </c>
      <c r="R963" s="86"/>
      <c r="S963" s="442"/>
      <c r="T963" s="475"/>
      <c r="U963" s="475"/>
      <c r="V963" s="475"/>
      <c r="W963" s="475"/>
      <c r="X963" s="475"/>
      <c r="Y963" s="475"/>
      <c r="Z963" s="475"/>
    </row>
    <row r="964" spans="1:26" ht="16.5" customHeight="1">
      <c r="A964" s="665"/>
      <c r="B964" s="665"/>
      <c r="C964" s="754"/>
      <c r="D964" s="665"/>
      <c r="E964" s="698"/>
      <c r="F964" s="665"/>
      <c r="G964" s="88">
        <v>12</v>
      </c>
      <c r="H964" s="452" t="s">
        <v>15888</v>
      </c>
      <c r="I964" s="445" t="s">
        <v>15558</v>
      </c>
      <c r="J964" s="83"/>
      <c r="K964" s="442"/>
      <c r="L964" s="665"/>
      <c r="M964" s="178" t="s">
        <v>15889</v>
      </c>
      <c r="N964" s="26"/>
      <c r="O964" s="86"/>
      <c r="P964" s="86"/>
      <c r="Q964" s="86" t="s">
        <v>18370</v>
      </c>
      <c r="R964" s="86"/>
      <c r="S964" s="442"/>
      <c r="T964" s="475"/>
      <c r="U964" s="475"/>
      <c r="V964" s="475"/>
      <c r="W964" s="475"/>
      <c r="X964" s="475"/>
      <c r="Y964" s="475"/>
      <c r="Z964" s="475"/>
    </row>
    <row r="965" spans="1:26" ht="16.5" customHeight="1">
      <c r="A965" s="665"/>
      <c r="B965" s="665"/>
      <c r="C965" s="754"/>
      <c r="D965" s="665"/>
      <c r="E965" s="698"/>
      <c r="F965" s="665"/>
      <c r="G965" s="88">
        <v>13</v>
      </c>
      <c r="H965" s="449" t="s">
        <v>15562</v>
      </c>
      <c r="I965" s="333"/>
      <c r="J965" s="83"/>
      <c r="K965" s="442"/>
      <c r="L965" s="665"/>
      <c r="M965" s="86"/>
      <c r="N965" s="26"/>
      <c r="O965" s="86"/>
      <c r="P965" s="86"/>
      <c r="Q965" s="86" t="s">
        <v>18370</v>
      </c>
      <c r="R965" s="86"/>
      <c r="S965" s="442"/>
      <c r="T965" s="475"/>
      <c r="U965" s="475"/>
      <c r="V965" s="475"/>
      <c r="W965" s="475"/>
      <c r="X965" s="475"/>
      <c r="Y965" s="475"/>
      <c r="Z965" s="475"/>
    </row>
    <row r="966" spans="1:26" ht="16.5" customHeight="1">
      <c r="A966" s="666"/>
      <c r="B966" s="666"/>
      <c r="C966" s="755"/>
      <c r="D966" s="666"/>
      <c r="E966" s="680"/>
      <c r="F966" s="666"/>
      <c r="G966" s="88">
        <v>14</v>
      </c>
      <c r="H966" s="452"/>
      <c r="I966" s="2" t="s">
        <v>16167</v>
      </c>
      <c r="J966" s="83"/>
      <c r="K966" s="442"/>
      <c r="L966" s="666"/>
      <c r="M966" s="86"/>
      <c r="N966" s="26"/>
      <c r="O966" s="86"/>
      <c r="P966" s="86"/>
      <c r="Q966" s="86" t="s">
        <v>18370</v>
      </c>
      <c r="R966" s="86"/>
      <c r="S966" s="442"/>
      <c r="T966" s="475"/>
      <c r="U966" s="475"/>
      <c r="V966" s="475"/>
      <c r="W966" s="475"/>
      <c r="X966" s="475"/>
      <c r="Y966" s="475"/>
      <c r="Z966" s="475"/>
    </row>
    <row r="967" spans="1:26" ht="16.5" customHeight="1">
      <c r="A967" s="735" t="s">
        <v>18389</v>
      </c>
      <c r="B967" s="735" t="s">
        <v>18390</v>
      </c>
      <c r="C967" s="757" t="s">
        <v>18391</v>
      </c>
      <c r="D967" s="735" t="s">
        <v>18046</v>
      </c>
      <c r="E967" s="812" t="s">
        <v>18393</v>
      </c>
      <c r="F967" s="740" t="s">
        <v>15548</v>
      </c>
      <c r="G967" s="88">
        <v>1</v>
      </c>
      <c r="H967" s="441" t="s">
        <v>15550</v>
      </c>
      <c r="I967" s="447"/>
      <c r="J967" s="83"/>
      <c r="K967" s="442"/>
      <c r="L967" s="734"/>
      <c r="M967" s="403"/>
      <c r="N967" s="26"/>
      <c r="O967" s="86"/>
      <c r="P967" s="86"/>
      <c r="Q967" s="86" t="s">
        <v>18389</v>
      </c>
      <c r="R967" s="86"/>
      <c r="S967" s="442"/>
      <c r="T967" s="475"/>
      <c r="U967" s="475"/>
      <c r="V967" s="475"/>
      <c r="W967" s="475"/>
      <c r="X967" s="475"/>
      <c r="Y967" s="475"/>
      <c r="Z967" s="475"/>
    </row>
    <row r="968" spans="1:26" ht="16.5" customHeight="1">
      <c r="A968" s="665"/>
      <c r="B968" s="665"/>
      <c r="C968" s="695"/>
      <c r="D968" s="665"/>
      <c r="E968" s="698"/>
      <c r="F968" s="665"/>
      <c r="G968" s="88">
        <v>2</v>
      </c>
      <c r="H968" s="452" t="s">
        <v>15984</v>
      </c>
      <c r="I968" s="271" t="s">
        <v>15985</v>
      </c>
      <c r="J968" s="83"/>
      <c r="K968" s="442"/>
      <c r="L968" s="665"/>
      <c r="M968" s="178" t="s">
        <v>15556</v>
      </c>
      <c r="N968" s="26"/>
      <c r="O968" s="86"/>
      <c r="P968" s="86"/>
      <c r="Q968" s="86" t="s">
        <v>18389</v>
      </c>
      <c r="R968" s="86"/>
      <c r="S968" s="442"/>
      <c r="T968" s="475"/>
      <c r="U968" s="475"/>
      <c r="V968" s="475"/>
      <c r="W968" s="475"/>
      <c r="X968" s="475"/>
      <c r="Y968" s="475"/>
      <c r="Z968" s="475"/>
    </row>
    <row r="969" spans="1:26" ht="16.5" customHeight="1">
      <c r="A969" s="665"/>
      <c r="B969" s="665"/>
      <c r="C969" s="695"/>
      <c r="D969" s="665"/>
      <c r="E969" s="698"/>
      <c r="F969" s="665"/>
      <c r="G969" s="88">
        <v>3</v>
      </c>
      <c r="H969" s="449" t="s">
        <v>18064</v>
      </c>
      <c r="I969" s="271" t="s">
        <v>15882</v>
      </c>
      <c r="J969" s="83"/>
      <c r="K969" s="442"/>
      <c r="L969" s="665"/>
      <c r="M969" s="86"/>
      <c r="N969" s="26"/>
      <c r="O969" s="86"/>
      <c r="P969" s="86"/>
      <c r="Q969" s="86" t="s">
        <v>18389</v>
      </c>
      <c r="R969" s="86"/>
      <c r="S969" s="442"/>
      <c r="T969" s="475"/>
      <c r="U969" s="475"/>
      <c r="V969" s="475"/>
      <c r="W969" s="475"/>
      <c r="X969" s="475"/>
      <c r="Y969" s="475"/>
      <c r="Z969" s="475"/>
    </row>
    <row r="970" spans="1:26" ht="16.5" customHeight="1">
      <c r="A970" s="665"/>
      <c r="B970" s="665"/>
      <c r="C970" s="695"/>
      <c r="D970" s="665"/>
      <c r="E970" s="698"/>
      <c r="F970" s="665"/>
      <c r="G970" s="88">
        <v>4</v>
      </c>
      <c r="H970" s="452" t="s">
        <v>15884</v>
      </c>
      <c r="I970" s="453" t="s">
        <v>15886</v>
      </c>
      <c r="J970" s="83"/>
      <c r="K970" s="442"/>
      <c r="L970" s="665"/>
      <c r="M970" s="454" t="s">
        <v>15887</v>
      </c>
      <c r="N970" s="26"/>
      <c r="O970" s="86"/>
      <c r="P970" s="86"/>
      <c r="Q970" s="86" t="s">
        <v>18389</v>
      </c>
      <c r="R970" s="86"/>
      <c r="S970" s="442"/>
      <c r="T970" s="475"/>
      <c r="U970" s="475"/>
      <c r="V970" s="475"/>
      <c r="W970" s="475"/>
      <c r="X970" s="475"/>
      <c r="Y970" s="475"/>
      <c r="Z970" s="475"/>
    </row>
    <row r="971" spans="1:26" ht="16.5" customHeight="1">
      <c r="A971" s="665"/>
      <c r="B971" s="665"/>
      <c r="C971" s="695"/>
      <c r="D971" s="665"/>
      <c r="E971" s="698"/>
      <c r="F971" s="665"/>
      <c r="G971" s="88">
        <v>5</v>
      </c>
      <c r="H971" s="444" t="s">
        <v>16020</v>
      </c>
      <c r="I971" s="2" t="s">
        <v>15750</v>
      </c>
      <c r="J971" s="83"/>
      <c r="K971" s="442"/>
      <c r="L971" s="665"/>
      <c r="M971" s="86"/>
      <c r="N971" s="26"/>
      <c r="O971" s="86"/>
      <c r="P971" s="86"/>
      <c r="Q971" s="86" t="s">
        <v>18389</v>
      </c>
      <c r="R971" s="86"/>
      <c r="S971" s="442"/>
      <c r="T971" s="475"/>
      <c r="U971" s="475"/>
      <c r="V971" s="475"/>
      <c r="W971" s="475"/>
      <c r="X971" s="475"/>
      <c r="Y971" s="475"/>
      <c r="Z971" s="475"/>
    </row>
    <row r="972" spans="1:26" ht="16.5" customHeight="1">
      <c r="A972" s="665"/>
      <c r="B972" s="665"/>
      <c r="C972" s="695"/>
      <c r="D972" s="665"/>
      <c r="E972" s="698"/>
      <c r="F972" s="665"/>
      <c r="G972" s="88">
        <v>6</v>
      </c>
      <c r="H972" s="444" t="s">
        <v>18082</v>
      </c>
      <c r="I972" s="2"/>
      <c r="J972" s="83"/>
      <c r="K972" s="442"/>
      <c r="L972" s="665"/>
      <c r="M972" s="86"/>
      <c r="N972" s="26"/>
      <c r="O972" s="86"/>
      <c r="P972" s="86"/>
      <c r="Q972" s="86" t="s">
        <v>18389</v>
      </c>
      <c r="R972" s="86"/>
      <c r="S972" s="442"/>
      <c r="T972" s="475"/>
      <c r="U972" s="475"/>
      <c r="V972" s="475"/>
      <c r="W972" s="475"/>
      <c r="X972" s="475"/>
      <c r="Y972" s="475"/>
      <c r="Z972" s="475"/>
    </row>
    <row r="973" spans="1:26" ht="16.5" customHeight="1">
      <c r="A973" s="665"/>
      <c r="B973" s="665"/>
      <c r="C973" s="695"/>
      <c r="D973" s="665"/>
      <c r="E973" s="698"/>
      <c r="F973" s="665"/>
      <c r="G973" s="88">
        <v>7</v>
      </c>
      <c r="H973" s="444" t="s">
        <v>18085</v>
      </c>
      <c r="I973" s="2"/>
      <c r="J973" s="83"/>
      <c r="K973" s="442"/>
      <c r="L973" s="665"/>
      <c r="M973" s="86"/>
      <c r="N973" s="26"/>
      <c r="O973" s="86"/>
      <c r="P973" s="86"/>
      <c r="Q973" s="86" t="s">
        <v>18389</v>
      </c>
      <c r="R973" s="86"/>
      <c r="S973" s="442"/>
      <c r="T973" s="475"/>
      <c r="U973" s="475"/>
      <c r="V973" s="475"/>
      <c r="W973" s="475"/>
      <c r="X973" s="475"/>
      <c r="Y973" s="475"/>
      <c r="Z973" s="475"/>
    </row>
    <row r="974" spans="1:26" ht="16.5" customHeight="1">
      <c r="A974" s="665"/>
      <c r="B974" s="665"/>
      <c r="C974" s="695"/>
      <c r="D974" s="665"/>
      <c r="E974" s="698"/>
      <c r="F974" s="665"/>
      <c r="G974" s="88">
        <v>8</v>
      </c>
      <c r="H974" s="444" t="s">
        <v>18082</v>
      </c>
      <c r="I974" s="2"/>
      <c r="J974" s="83"/>
      <c r="K974" s="442"/>
      <c r="L974" s="665"/>
      <c r="M974" s="86"/>
      <c r="N974" s="26"/>
      <c r="O974" s="86"/>
      <c r="P974" s="86"/>
      <c r="Q974" s="86" t="s">
        <v>18389</v>
      </c>
      <c r="R974" s="86"/>
      <c r="S974" s="442"/>
      <c r="T974" s="475"/>
      <c r="U974" s="475"/>
      <c r="V974" s="475"/>
      <c r="W974" s="475"/>
      <c r="X974" s="475"/>
      <c r="Y974" s="475"/>
      <c r="Z974" s="475"/>
    </row>
    <row r="975" spans="1:26" ht="16.5" customHeight="1">
      <c r="A975" s="665"/>
      <c r="B975" s="665"/>
      <c r="C975" s="695"/>
      <c r="D975" s="665"/>
      <c r="E975" s="698"/>
      <c r="F975" s="665"/>
      <c r="G975" s="88">
        <v>9</v>
      </c>
      <c r="H975" s="444" t="s">
        <v>18403</v>
      </c>
      <c r="I975" s="2" t="s">
        <v>15793</v>
      </c>
      <c r="J975" s="83"/>
      <c r="K975" s="442"/>
      <c r="L975" s="665"/>
      <c r="M975" s="86"/>
      <c r="N975" s="26"/>
      <c r="O975" s="86"/>
      <c r="P975" s="86"/>
      <c r="Q975" s="86" t="s">
        <v>18389</v>
      </c>
      <c r="R975" s="86"/>
      <c r="S975" s="442"/>
      <c r="T975" s="475"/>
      <c r="U975" s="475"/>
      <c r="V975" s="475"/>
      <c r="W975" s="475"/>
      <c r="X975" s="475"/>
      <c r="Y975" s="475"/>
      <c r="Z975" s="475"/>
    </row>
    <row r="976" spans="1:26" ht="16.5" customHeight="1">
      <c r="A976" s="665"/>
      <c r="B976" s="665"/>
      <c r="C976" s="695"/>
      <c r="D976" s="665"/>
      <c r="E976" s="698"/>
      <c r="F976" s="665"/>
      <c r="G976" s="88">
        <v>10</v>
      </c>
      <c r="H976" s="449" t="s">
        <v>16906</v>
      </c>
      <c r="I976" s="333"/>
      <c r="J976" s="83"/>
      <c r="K976" s="442"/>
      <c r="L976" s="665"/>
      <c r="M976" s="86"/>
      <c r="N976" s="26"/>
      <c r="O976" s="86"/>
      <c r="P976" s="86"/>
      <c r="Q976" s="86" t="s">
        <v>18389</v>
      </c>
      <c r="R976" s="86"/>
      <c r="S976" s="442"/>
      <c r="T976" s="475"/>
      <c r="U976" s="475"/>
      <c r="V976" s="475"/>
      <c r="W976" s="475"/>
      <c r="X976" s="475"/>
      <c r="Y976" s="475"/>
      <c r="Z976" s="475"/>
    </row>
    <row r="977" spans="1:26" ht="16.5" customHeight="1">
      <c r="A977" s="665"/>
      <c r="B977" s="665"/>
      <c r="C977" s="695"/>
      <c r="D977" s="665"/>
      <c r="E977" s="698"/>
      <c r="F977" s="665"/>
      <c r="G977" s="88">
        <v>11</v>
      </c>
      <c r="H977" s="452" t="s">
        <v>15884</v>
      </c>
      <c r="I977" s="453" t="s">
        <v>15886</v>
      </c>
      <c r="J977" s="83"/>
      <c r="K977" s="442"/>
      <c r="L977" s="665"/>
      <c r="M977" s="454" t="s">
        <v>15887</v>
      </c>
      <c r="N977" s="26"/>
      <c r="O977" s="86"/>
      <c r="P977" s="86"/>
      <c r="Q977" s="86" t="s">
        <v>18389</v>
      </c>
      <c r="R977" s="86"/>
      <c r="S977" s="442"/>
      <c r="T977" s="475"/>
      <c r="U977" s="475"/>
      <c r="V977" s="475"/>
      <c r="W977" s="475"/>
      <c r="X977" s="475"/>
      <c r="Y977" s="475"/>
      <c r="Z977" s="475"/>
    </row>
    <row r="978" spans="1:26" ht="16.5" customHeight="1">
      <c r="A978" s="665"/>
      <c r="B978" s="665"/>
      <c r="C978" s="695"/>
      <c r="D978" s="665"/>
      <c r="E978" s="698"/>
      <c r="F978" s="665"/>
      <c r="G978" s="88">
        <v>12</v>
      </c>
      <c r="H978" s="452" t="s">
        <v>15888</v>
      </c>
      <c r="I978" s="445" t="s">
        <v>15558</v>
      </c>
      <c r="J978" s="83"/>
      <c r="K978" s="442"/>
      <c r="L978" s="665"/>
      <c r="M978" s="178" t="s">
        <v>15889</v>
      </c>
      <c r="N978" s="26"/>
      <c r="O978" s="86"/>
      <c r="P978" s="86"/>
      <c r="Q978" s="86" t="s">
        <v>18389</v>
      </c>
      <c r="R978" s="86"/>
      <c r="S978" s="442"/>
      <c r="T978" s="475"/>
      <c r="U978" s="475"/>
      <c r="V978" s="475"/>
      <c r="W978" s="475"/>
      <c r="X978" s="475"/>
      <c r="Y978" s="475"/>
      <c r="Z978" s="475"/>
    </row>
    <row r="979" spans="1:26" ht="16.5" customHeight="1">
      <c r="A979" s="665"/>
      <c r="B979" s="665"/>
      <c r="C979" s="695"/>
      <c r="D979" s="665"/>
      <c r="E979" s="698"/>
      <c r="F979" s="665"/>
      <c r="G979" s="88">
        <v>13</v>
      </c>
      <c r="H979" s="449" t="s">
        <v>15562</v>
      </c>
      <c r="I979" s="271" t="s">
        <v>15890</v>
      </c>
      <c r="J979" s="83"/>
      <c r="K979" s="442"/>
      <c r="L979" s="665"/>
      <c r="M979" s="86"/>
      <c r="N979" s="26"/>
      <c r="O979" s="86"/>
      <c r="P979" s="86"/>
      <c r="Q979" s="86" t="s">
        <v>18389</v>
      </c>
      <c r="R979" s="86"/>
      <c r="S979" s="442"/>
      <c r="T979" s="475"/>
      <c r="U979" s="475"/>
      <c r="V979" s="475"/>
      <c r="W979" s="475"/>
      <c r="X979" s="475"/>
      <c r="Y979" s="475"/>
      <c r="Z979" s="475"/>
    </row>
    <row r="980" spans="1:26" ht="16.5" customHeight="1">
      <c r="A980" s="666"/>
      <c r="B980" s="666"/>
      <c r="C980" s="682"/>
      <c r="D980" s="666"/>
      <c r="E980" s="680"/>
      <c r="F980" s="666"/>
      <c r="G980" s="88">
        <v>14</v>
      </c>
      <c r="H980" s="452"/>
      <c r="I980" s="2" t="s">
        <v>15891</v>
      </c>
      <c r="J980" s="83"/>
      <c r="K980" s="442"/>
      <c r="L980" s="666"/>
      <c r="M980" s="86"/>
      <c r="N980" s="26"/>
      <c r="O980" s="86"/>
      <c r="P980" s="86"/>
      <c r="Q980" s="86" t="s">
        <v>18389</v>
      </c>
      <c r="R980" s="86"/>
      <c r="S980" s="442"/>
      <c r="T980" s="475"/>
      <c r="U980" s="475"/>
      <c r="V980" s="475"/>
      <c r="W980" s="475"/>
      <c r="X980" s="475"/>
      <c r="Y980" s="475"/>
      <c r="Z980" s="475"/>
    </row>
    <row r="981" spans="1:26" ht="16.5" customHeight="1">
      <c r="A981" s="735" t="s">
        <v>18421</v>
      </c>
      <c r="B981" s="735" t="s">
        <v>18422</v>
      </c>
      <c r="C981" s="757" t="s">
        <v>18424</v>
      </c>
      <c r="D981" s="735" t="s">
        <v>18046</v>
      </c>
      <c r="E981" s="812" t="s">
        <v>18425</v>
      </c>
      <c r="F981" s="740" t="s">
        <v>15548</v>
      </c>
      <c r="G981" s="88">
        <v>1</v>
      </c>
      <c r="H981" s="441" t="s">
        <v>15550</v>
      </c>
      <c r="I981" s="447"/>
      <c r="J981" s="83"/>
      <c r="K981" s="442"/>
      <c r="L981" s="734"/>
      <c r="M981" s="403"/>
      <c r="N981" s="26"/>
      <c r="O981" s="86"/>
      <c r="P981" s="86"/>
      <c r="Q981" s="86" t="s">
        <v>18421</v>
      </c>
      <c r="R981" s="86"/>
      <c r="S981" s="442"/>
      <c r="T981" s="475"/>
      <c r="U981" s="475"/>
      <c r="V981" s="475"/>
      <c r="W981" s="475"/>
      <c r="X981" s="475"/>
      <c r="Y981" s="475"/>
      <c r="Z981" s="475"/>
    </row>
    <row r="982" spans="1:26" ht="16.5" customHeight="1">
      <c r="A982" s="665"/>
      <c r="B982" s="665"/>
      <c r="C982" s="695"/>
      <c r="D982" s="665"/>
      <c r="E982" s="698"/>
      <c r="F982" s="665"/>
      <c r="G982" s="88">
        <v>2</v>
      </c>
      <c r="H982" s="452" t="s">
        <v>15984</v>
      </c>
      <c r="I982" s="271" t="s">
        <v>15985</v>
      </c>
      <c r="J982" s="83"/>
      <c r="K982" s="442"/>
      <c r="L982" s="665"/>
      <c r="M982" s="178" t="s">
        <v>15556</v>
      </c>
      <c r="N982" s="26"/>
      <c r="O982" s="86"/>
      <c r="P982" s="86"/>
      <c r="Q982" s="86" t="s">
        <v>18421</v>
      </c>
      <c r="R982" s="86"/>
      <c r="S982" s="442"/>
      <c r="T982" s="475"/>
      <c r="U982" s="475"/>
      <c r="V982" s="475"/>
      <c r="W982" s="475"/>
      <c r="X982" s="475"/>
      <c r="Y982" s="475"/>
      <c r="Z982" s="475"/>
    </row>
    <row r="983" spans="1:26" ht="16.5" customHeight="1">
      <c r="A983" s="665"/>
      <c r="B983" s="665"/>
      <c r="C983" s="695"/>
      <c r="D983" s="665"/>
      <c r="E983" s="698"/>
      <c r="F983" s="665"/>
      <c r="G983" s="88">
        <v>3</v>
      </c>
      <c r="H983" s="449" t="s">
        <v>18064</v>
      </c>
      <c r="I983" s="271" t="s">
        <v>15882</v>
      </c>
      <c r="J983" s="83"/>
      <c r="K983" s="442"/>
      <c r="L983" s="665"/>
      <c r="M983" s="86"/>
      <c r="N983" s="26"/>
      <c r="O983" s="86"/>
      <c r="P983" s="86"/>
      <c r="Q983" s="86" t="s">
        <v>18421</v>
      </c>
      <c r="R983" s="86"/>
      <c r="S983" s="442"/>
      <c r="T983" s="475"/>
      <c r="U983" s="475"/>
      <c r="V983" s="475"/>
      <c r="W983" s="475"/>
      <c r="X983" s="475"/>
      <c r="Y983" s="475"/>
      <c r="Z983" s="475"/>
    </row>
    <row r="984" spans="1:26" ht="16.5" customHeight="1">
      <c r="A984" s="665"/>
      <c r="B984" s="665"/>
      <c r="C984" s="695"/>
      <c r="D984" s="665"/>
      <c r="E984" s="698"/>
      <c r="F984" s="665"/>
      <c r="G984" s="88">
        <v>4</v>
      </c>
      <c r="H984" s="452" t="s">
        <v>15884</v>
      </c>
      <c r="I984" s="453" t="s">
        <v>15886</v>
      </c>
      <c r="J984" s="83"/>
      <c r="K984" s="442"/>
      <c r="L984" s="665"/>
      <c r="M984" s="454" t="s">
        <v>15887</v>
      </c>
      <c r="N984" s="26"/>
      <c r="O984" s="86"/>
      <c r="P984" s="86"/>
      <c r="Q984" s="86" t="s">
        <v>18421</v>
      </c>
      <c r="R984" s="86"/>
      <c r="S984" s="442"/>
      <c r="T984" s="475"/>
      <c r="U984" s="475"/>
      <c r="V984" s="475"/>
      <c r="W984" s="475"/>
      <c r="X984" s="475"/>
      <c r="Y984" s="475"/>
      <c r="Z984" s="475"/>
    </row>
    <row r="985" spans="1:26" ht="16.5" customHeight="1">
      <c r="A985" s="665"/>
      <c r="B985" s="665"/>
      <c r="C985" s="695"/>
      <c r="D985" s="665"/>
      <c r="E985" s="698"/>
      <c r="F985" s="665"/>
      <c r="G985" s="88">
        <v>5</v>
      </c>
      <c r="H985" s="444" t="s">
        <v>16020</v>
      </c>
      <c r="I985" s="2" t="s">
        <v>15750</v>
      </c>
      <c r="J985" s="83"/>
      <c r="K985" s="442"/>
      <c r="L985" s="665"/>
      <c r="M985" s="86"/>
      <c r="N985" s="26"/>
      <c r="O985" s="86"/>
      <c r="P985" s="86"/>
      <c r="Q985" s="86" t="s">
        <v>18421</v>
      </c>
      <c r="R985" s="86"/>
      <c r="S985" s="442"/>
      <c r="T985" s="475"/>
      <c r="U985" s="475"/>
      <c r="V985" s="475"/>
      <c r="W985" s="475"/>
      <c r="X985" s="475"/>
      <c r="Y985" s="475"/>
      <c r="Z985" s="475"/>
    </row>
    <row r="986" spans="1:26" ht="16.5" customHeight="1">
      <c r="A986" s="665"/>
      <c r="B986" s="665"/>
      <c r="C986" s="695"/>
      <c r="D986" s="665"/>
      <c r="E986" s="698"/>
      <c r="F986" s="665"/>
      <c r="G986" s="88">
        <v>6</v>
      </c>
      <c r="H986" s="444" t="s">
        <v>18113</v>
      </c>
      <c r="I986" s="2"/>
      <c r="J986" s="83"/>
      <c r="K986" s="442"/>
      <c r="L986" s="665"/>
      <c r="M986" s="86"/>
      <c r="N986" s="26"/>
      <c r="O986" s="86"/>
      <c r="P986" s="86"/>
      <c r="Q986" s="86" t="s">
        <v>18421</v>
      </c>
      <c r="R986" s="86"/>
      <c r="S986" s="442"/>
      <c r="T986" s="475"/>
      <c r="U986" s="475"/>
      <c r="V986" s="475"/>
      <c r="W986" s="475"/>
      <c r="X986" s="475"/>
      <c r="Y986" s="475"/>
      <c r="Z986" s="475"/>
    </row>
    <row r="987" spans="1:26" ht="16.5" customHeight="1">
      <c r="A987" s="665"/>
      <c r="B987" s="665"/>
      <c r="C987" s="695"/>
      <c r="D987" s="665"/>
      <c r="E987" s="698"/>
      <c r="F987" s="665"/>
      <c r="G987" s="88">
        <v>7</v>
      </c>
      <c r="H987" s="444" t="s">
        <v>18116</v>
      </c>
      <c r="I987" s="2"/>
      <c r="J987" s="83"/>
      <c r="K987" s="442"/>
      <c r="L987" s="665"/>
      <c r="M987" s="86"/>
      <c r="N987" s="26"/>
      <c r="O987" s="86"/>
      <c r="P987" s="86"/>
      <c r="Q987" s="86" t="s">
        <v>18421</v>
      </c>
      <c r="R987" s="86"/>
      <c r="S987" s="442"/>
      <c r="T987" s="475"/>
      <c r="U987" s="475"/>
      <c r="V987" s="475"/>
      <c r="W987" s="475"/>
      <c r="X987" s="475"/>
      <c r="Y987" s="475"/>
      <c r="Z987" s="475"/>
    </row>
    <row r="988" spans="1:26" ht="16.5" customHeight="1">
      <c r="A988" s="665"/>
      <c r="B988" s="665"/>
      <c r="C988" s="695"/>
      <c r="D988" s="665"/>
      <c r="E988" s="698"/>
      <c r="F988" s="665"/>
      <c r="G988" s="88">
        <v>8</v>
      </c>
      <c r="H988" s="444" t="s">
        <v>18113</v>
      </c>
      <c r="I988" s="2"/>
      <c r="J988" s="83"/>
      <c r="K988" s="442"/>
      <c r="L988" s="665"/>
      <c r="M988" s="86"/>
      <c r="N988" s="26"/>
      <c r="O988" s="86"/>
      <c r="P988" s="86"/>
      <c r="Q988" s="86" t="s">
        <v>18421</v>
      </c>
      <c r="R988" s="86"/>
      <c r="S988" s="442"/>
      <c r="T988" s="475"/>
      <c r="U988" s="475"/>
      <c r="V988" s="475"/>
      <c r="W988" s="475"/>
      <c r="X988" s="475"/>
      <c r="Y988" s="475"/>
      <c r="Z988" s="475"/>
    </row>
    <row r="989" spans="1:26" ht="16.5" customHeight="1">
      <c r="A989" s="665"/>
      <c r="B989" s="665"/>
      <c r="C989" s="695"/>
      <c r="D989" s="665"/>
      <c r="E989" s="698"/>
      <c r="F989" s="665"/>
      <c r="G989" s="88">
        <v>9</v>
      </c>
      <c r="H989" s="444" t="s">
        <v>18403</v>
      </c>
      <c r="I989" s="2" t="s">
        <v>15793</v>
      </c>
      <c r="J989" s="83"/>
      <c r="K989" s="442"/>
      <c r="L989" s="665"/>
      <c r="M989" s="86"/>
      <c r="N989" s="26"/>
      <c r="O989" s="86"/>
      <c r="P989" s="86"/>
      <c r="Q989" s="86" t="s">
        <v>18421</v>
      </c>
      <c r="R989" s="86"/>
      <c r="S989" s="442"/>
      <c r="T989" s="475"/>
      <c r="U989" s="475"/>
      <c r="V989" s="475"/>
      <c r="W989" s="475"/>
      <c r="X989" s="475"/>
      <c r="Y989" s="475"/>
      <c r="Z989" s="475"/>
    </row>
    <row r="990" spans="1:26" ht="16.5" customHeight="1">
      <c r="A990" s="665"/>
      <c r="B990" s="665"/>
      <c r="C990" s="695"/>
      <c r="D990" s="665"/>
      <c r="E990" s="698"/>
      <c r="F990" s="665"/>
      <c r="G990" s="88">
        <v>10</v>
      </c>
      <c r="H990" s="449" t="s">
        <v>16906</v>
      </c>
      <c r="I990" s="333"/>
      <c r="J990" s="83"/>
      <c r="K990" s="442"/>
      <c r="L990" s="665"/>
      <c r="M990" s="86"/>
      <c r="N990" s="26"/>
      <c r="O990" s="86"/>
      <c r="P990" s="86"/>
      <c r="Q990" s="86" t="s">
        <v>18421</v>
      </c>
      <c r="R990" s="86"/>
      <c r="S990" s="442"/>
      <c r="T990" s="475"/>
      <c r="U990" s="475"/>
      <c r="V990" s="475"/>
      <c r="W990" s="475"/>
      <c r="X990" s="475"/>
      <c r="Y990" s="475"/>
      <c r="Z990" s="475"/>
    </row>
    <row r="991" spans="1:26" ht="16.5" customHeight="1">
      <c r="A991" s="665"/>
      <c r="B991" s="665"/>
      <c r="C991" s="695"/>
      <c r="D991" s="665"/>
      <c r="E991" s="698"/>
      <c r="F991" s="665"/>
      <c r="G991" s="88">
        <v>11</v>
      </c>
      <c r="H991" s="452" t="s">
        <v>15884</v>
      </c>
      <c r="I991" s="453" t="s">
        <v>15886</v>
      </c>
      <c r="J991" s="83"/>
      <c r="K991" s="442"/>
      <c r="L991" s="665"/>
      <c r="M991" s="454" t="s">
        <v>15887</v>
      </c>
      <c r="N991" s="26"/>
      <c r="O991" s="86"/>
      <c r="P991" s="86"/>
      <c r="Q991" s="86" t="s">
        <v>18421</v>
      </c>
      <c r="R991" s="86"/>
      <c r="S991" s="442"/>
      <c r="T991" s="475"/>
      <c r="U991" s="475"/>
      <c r="V991" s="475"/>
      <c r="W991" s="475"/>
      <c r="X991" s="475"/>
      <c r="Y991" s="475"/>
      <c r="Z991" s="475"/>
    </row>
    <row r="992" spans="1:26" ht="16.5" customHeight="1">
      <c r="A992" s="665"/>
      <c r="B992" s="665"/>
      <c r="C992" s="695"/>
      <c r="D992" s="665"/>
      <c r="E992" s="698"/>
      <c r="F992" s="665"/>
      <c r="G992" s="88">
        <v>12</v>
      </c>
      <c r="H992" s="452" t="s">
        <v>15888</v>
      </c>
      <c r="I992" s="445" t="s">
        <v>15558</v>
      </c>
      <c r="J992" s="83"/>
      <c r="K992" s="442"/>
      <c r="L992" s="665"/>
      <c r="M992" s="178" t="s">
        <v>15889</v>
      </c>
      <c r="N992" s="26"/>
      <c r="O992" s="86"/>
      <c r="P992" s="86"/>
      <c r="Q992" s="86" t="s">
        <v>18421</v>
      </c>
      <c r="R992" s="86"/>
      <c r="S992" s="442"/>
      <c r="T992" s="475"/>
      <c r="U992" s="475"/>
      <c r="V992" s="475"/>
      <c r="W992" s="475"/>
      <c r="X992" s="475"/>
      <c r="Y992" s="475"/>
      <c r="Z992" s="475"/>
    </row>
    <row r="993" spans="1:26" ht="16.5" customHeight="1">
      <c r="A993" s="665"/>
      <c r="B993" s="665"/>
      <c r="C993" s="695"/>
      <c r="D993" s="665"/>
      <c r="E993" s="698"/>
      <c r="F993" s="665"/>
      <c r="G993" s="88">
        <v>13</v>
      </c>
      <c r="H993" s="449" t="s">
        <v>15562</v>
      </c>
      <c r="I993" s="333"/>
      <c r="J993" s="83"/>
      <c r="K993" s="442"/>
      <c r="L993" s="665"/>
      <c r="M993" s="86"/>
      <c r="N993" s="26"/>
      <c r="O993" s="86"/>
      <c r="P993" s="86"/>
      <c r="Q993" s="86" t="s">
        <v>18421</v>
      </c>
      <c r="R993" s="86"/>
      <c r="S993" s="442"/>
      <c r="T993" s="475"/>
      <c r="U993" s="475"/>
      <c r="V993" s="475"/>
      <c r="W993" s="475"/>
      <c r="X993" s="475"/>
      <c r="Y993" s="475"/>
      <c r="Z993" s="475"/>
    </row>
    <row r="994" spans="1:26" ht="16.5" customHeight="1">
      <c r="A994" s="665"/>
      <c r="B994" s="665"/>
      <c r="C994" s="695"/>
      <c r="D994" s="665"/>
      <c r="E994" s="698"/>
      <c r="F994" s="665"/>
      <c r="G994" s="88">
        <v>14</v>
      </c>
      <c r="H994" s="452" t="s">
        <v>16313</v>
      </c>
      <c r="I994" s="271" t="s">
        <v>15890</v>
      </c>
      <c r="J994" s="83"/>
      <c r="K994" s="442"/>
      <c r="L994" s="665"/>
      <c r="M994" s="86"/>
      <c r="N994" s="26"/>
      <c r="O994" s="86"/>
      <c r="P994" s="86"/>
      <c r="Q994" s="86" t="s">
        <v>18421</v>
      </c>
      <c r="R994" s="86"/>
      <c r="S994" s="442"/>
      <c r="T994" s="475"/>
      <c r="U994" s="475"/>
      <c r="V994" s="475"/>
      <c r="W994" s="475"/>
      <c r="X994" s="475"/>
      <c r="Y994" s="475"/>
      <c r="Z994" s="475"/>
    </row>
    <row r="995" spans="1:26" ht="16.5" customHeight="1">
      <c r="A995" s="666"/>
      <c r="B995" s="666"/>
      <c r="C995" s="682"/>
      <c r="D995" s="666"/>
      <c r="E995" s="680"/>
      <c r="F995" s="666"/>
      <c r="G995" s="88">
        <v>15</v>
      </c>
      <c r="H995" s="452"/>
      <c r="I995" s="2" t="s">
        <v>15891</v>
      </c>
      <c r="J995" s="83"/>
      <c r="K995" s="442"/>
      <c r="L995" s="666"/>
      <c r="M995" s="86"/>
      <c r="N995" s="26"/>
      <c r="O995" s="86"/>
      <c r="P995" s="86"/>
      <c r="Q995" s="86" t="s">
        <v>18421</v>
      </c>
      <c r="R995" s="86"/>
      <c r="S995" s="442"/>
      <c r="T995" s="475"/>
      <c r="U995" s="475"/>
      <c r="V995" s="475"/>
      <c r="W995" s="475"/>
      <c r="X995" s="475"/>
      <c r="Y995" s="475"/>
      <c r="Z995" s="475"/>
    </row>
    <row r="996" spans="1:26" ht="16.5" customHeight="1">
      <c r="A996" s="735" t="s">
        <v>18452</v>
      </c>
      <c r="B996" s="735" t="s">
        <v>18455</v>
      </c>
      <c r="C996" s="757" t="s">
        <v>18460</v>
      </c>
      <c r="D996" s="735" t="s">
        <v>18046</v>
      </c>
      <c r="E996" s="812" t="s">
        <v>18461</v>
      </c>
      <c r="F996" s="740" t="s">
        <v>15548</v>
      </c>
      <c r="G996" s="88">
        <v>1</v>
      </c>
      <c r="H996" s="441" t="s">
        <v>15550</v>
      </c>
      <c r="I996" s="447"/>
      <c r="J996" s="83"/>
      <c r="K996" s="442"/>
      <c r="L996" s="734"/>
      <c r="M996" s="403"/>
      <c r="N996" s="26"/>
      <c r="O996" s="86"/>
      <c r="P996" s="86"/>
      <c r="Q996" s="86" t="s">
        <v>18452</v>
      </c>
      <c r="R996" s="86"/>
      <c r="S996" s="442"/>
      <c r="T996" s="475"/>
      <c r="U996" s="475"/>
      <c r="V996" s="475"/>
      <c r="W996" s="475"/>
      <c r="X996" s="475"/>
      <c r="Y996" s="475"/>
      <c r="Z996" s="475"/>
    </row>
    <row r="997" spans="1:26" ht="16.5" customHeight="1">
      <c r="A997" s="665"/>
      <c r="B997" s="665"/>
      <c r="C997" s="695"/>
      <c r="D997" s="665"/>
      <c r="E997" s="698"/>
      <c r="F997" s="665"/>
      <c r="G997" s="88">
        <v>2</v>
      </c>
      <c r="H997" s="452" t="s">
        <v>15984</v>
      </c>
      <c r="I997" s="271" t="s">
        <v>15985</v>
      </c>
      <c r="J997" s="83"/>
      <c r="K997" s="442"/>
      <c r="L997" s="665"/>
      <c r="M997" s="178" t="s">
        <v>15556</v>
      </c>
      <c r="N997" s="26"/>
      <c r="O997" s="86"/>
      <c r="P997" s="86"/>
      <c r="Q997" s="86" t="s">
        <v>18452</v>
      </c>
      <c r="R997" s="86"/>
      <c r="S997" s="442"/>
      <c r="T997" s="475"/>
      <c r="U997" s="475"/>
      <c r="V997" s="475"/>
      <c r="W997" s="475"/>
      <c r="X997" s="475"/>
      <c r="Y997" s="475"/>
      <c r="Z997" s="475"/>
    </row>
    <row r="998" spans="1:26" ht="16.5" customHeight="1">
      <c r="A998" s="665"/>
      <c r="B998" s="665"/>
      <c r="C998" s="695"/>
      <c r="D998" s="665"/>
      <c r="E998" s="698"/>
      <c r="F998" s="665"/>
      <c r="G998" s="88">
        <v>3</v>
      </c>
      <c r="H998" s="449" t="s">
        <v>18064</v>
      </c>
      <c r="I998" s="271" t="s">
        <v>15882</v>
      </c>
      <c r="J998" s="83"/>
      <c r="K998" s="442"/>
      <c r="L998" s="665"/>
      <c r="M998" s="86"/>
      <c r="N998" s="26"/>
      <c r="O998" s="86"/>
      <c r="P998" s="86"/>
      <c r="Q998" s="86" t="s">
        <v>18452</v>
      </c>
      <c r="R998" s="86"/>
      <c r="S998" s="442"/>
      <c r="T998" s="475"/>
      <c r="U998" s="475"/>
      <c r="V998" s="475"/>
      <c r="W998" s="475"/>
      <c r="X998" s="475"/>
      <c r="Y998" s="475"/>
      <c r="Z998" s="475"/>
    </row>
    <row r="999" spans="1:26" ht="16.5" customHeight="1">
      <c r="A999" s="665"/>
      <c r="B999" s="665"/>
      <c r="C999" s="695"/>
      <c r="D999" s="665"/>
      <c r="E999" s="698"/>
      <c r="F999" s="665"/>
      <c r="G999" s="88">
        <v>4</v>
      </c>
      <c r="H999" s="452" t="s">
        <v>15884</v>
      </c>
      <c r="I999" s="453" t="s">
        <v>15886</v>
      </c>
      <c r="J999" s="83"/>
      <c r="K999" s="442"/>
      <c r="L999" s="665"/>
      <c r="M999" s="454" t="s">
        <v>15887</v>
      </c>
      <c r="N999" s="26"/>
      <c r="O999" s="86"/>
      <c r="P999" s="86"/>
      <c r="Q999" s="86" t="s">
        <v>18452</v>
      </c>
      <c r="R999" s="86"/>
      <c r="S999" s="442"/>
      <c r="T999" s="475"/>
      <c r="U999" s="475"/>
      <c r="V999" s="475"/>
      <c r="W999" s="475"/>
      <c r="X999" s="475"/>
      <c r="Y999" s="475"/>
      <c r="Z999" s="475"/>
    </row>
    <row r="1000" spans="1:26" ht="16.5" customHeight="1">
      <c r="A1000" s="665"/>
      <c r="B1000" s="665"/>
      <c r="C1000" s="695"/>
      <c r="D1000" s="665"/>
      <c r="E1000" s="698"/>
      <c r="F1000" s="665"/>
      <c r="G1000" s="88">
        <v>5</v>
      </c>
      <c r="H1000" s="444" t="s">
        <v>16020</v>
      </c>
      <c r="I1000" s="2" t="s">
        <v>15750</v>
      </c>
      <c r="J1000" s="83"/>
      <c r="K1000" s="442"/>
      <c r="L1000" s="665"/>
      <c r="M1000" s="86"/>
      <c r="N1000" s="26"/>
      <c r="O1000" s="86"/>
      <c r="P1000" s="86"/>
      <c r="Q1000" s="86" t="s">
        <v>18452</v>
      </c>
      <c r="R1000" s="86"/>
      <c r="S1000" s="442"/>
      <c r="T1000" s="475"/>
      <c r="U1000" s="475"/>
      <c r="V1000" s="475"/>
      <c r="W1000" s="475"/>
      <c r="X1000" s="475"/>
      <c r="Y1000" s="475"/>
      <c r="Z1000" s="475"/>
    </row>
    <row r="1001" spans="1:26" ht="16.5" customHeight="1">
      <c r="A1001" s="665"/>
      <c r="B1001" s="665"/>
      <c r="C1001" s="695"/>
      <c r="D1001" s="665"/>
      <c r="E1001" s="698"/>
      <c r="F1001" s="665"/>
      <c r="G1001" s="88">
        <v>6</v>
      </c>
      <c r="H1001" s="444" t="s">
        <v>18141</v>
      </c>
      <c r="I1001" s="2"/>
      <c r="J1001" s="83"/>
      <c r="K1001" s="442"/>
      <c r="L1001" s="665"/>
      <c r="M1001" s="86"/>
      <c r="N1001" s="26"/>
      <c r="O1001" s="86"/>
      <c r="P1001" s="86"/>
      <c r="Q1001" s="86" t="s">
        <v>18452</v>
      </c>
      <c r="R1001" s="86"/>
      <c r="S1001" s="442"/>
      <c r="T1001" s="475"/>
      <c r="U1001" s="475"/>
      <c r="V1001" s="475"/>
      <c r="W1001" s="475"/>
      <c r="X1001" s="475"/>
      <c r="Y1001" s="475"/>
      <c r="Z1001" s="475"/>
    </row>
    <row r="1002" spans="1:26" ht="16.5" customHeight="1">
      <c r="A1002" s="665"/>
      <c r="B1002" s="665"/>
      <c r="C1002" s="695"/>
      <c r="D1002" s="665"/>
      <c r="E1002" s="698"/>
      <c r="F1002" s="665"/>
      <c r="G1002" s="88">
        <v>7</v>
      </c>
      <c r="H1002" s="444" t="s">
        <v>18145</v>
      </c>
      <c r="I1002" s="2"/>
      <c r="J1002" s="83"/>
      <c r="K1002" s="442"/>
      <c r="L1002" s="665"/>
      <c r="M1002" s="86"/>
      <c r="N1002" s="26"/>
      <c r="O1002" s="86"/>
      <c r="P1002" s="86"/>
      <c r="Q1002" s="86" t="s">
        <v>18452</v>
      </c>
      <c r="R1002" s="86"/>
      <c r="S1002" s="442"/>
      <c r="T1002" s="475"/>
      <c r="U1002" s="475"/>
      <c r="V1002" s="475"/>
      <c r="W1002" s="475"/>
      <c r="X1002" s="475"/>
      <c r="Y1002" s="475"/>
      <c r="Z1002" s="475"/>
    </row>
    <row r="1003" spans="1:26" ht="16.5" customHeight="1">
      <c r="A1003" s="665"/>
      <c r="B1003" s="665"/>
      <c r="C1003" s="695"/>
      <c r="D1003" s="665"/>
      <c r="E1003" s="698"/>
      <c r="F1003" s="665"/>
      <c r="G1003" s="88">
        <v>8</v>
      </c>
      <c r="H1003" s="444" t="s">
        <v>18141</v>
      </c>
      <c r="I1003" s="2"/>
      <c r="J1003" s="83"/>
      <c r="K1003" s="442"/>
      <c r="L1003" s="665"/>
      <c r="M1003" s="86"/>
      <c r="N1003" s="26"/>
      <c r="O1003" s="86"/>
      <c r="P1003" s="86"/>
      <c r="Q1003" s="86" t="s">
        <v>18452</v>
      </c>
      <c r="R1003" s="86"/>
      <c r="S1003" s="442"/>
      <c r="T1003" s="475"/>
      <c r="U1003" s="475"/>
      <c r="V1003" s="475"/>
      <c r="W1003" s="475"/>
      <c r="X1003" s="475"/>
      <c r="Y1003" s="475"/>
      <c r="Z1003" s="475"/>
    </row>
    <row r="1004" spans="1:26" ht="16.5" customHeight="1">
      <c r="A1004" s="665"/>
      <c r="B1004" s="665"/>
      <c r="C1004" s="695"/>
      <c r="D1004" s="665"/>
      <c r="E1004" s="698"/>
      <c r="F1004" s="665"/>
      <c r="G1004" s="88">
        <v>9</v>
      </c>
      <c r="H1004" s="444" t="s">
        <v>18403</v>
      </c>
      <c r="I1004" s="2" t="s">
        <v>15793</v>
      </c>
      <c r="J1004" s="83"/>
      <c r="K1004" s="442"/>
      <c r="L1004" s="665"/>
      <c r="M1004" s="86"/>
      <c r="N1004" s="26"/>
      <c r="O1004" s="86"/>
      <c r="P1004" s="86"/>
      <c r="Q1004" s="86" t="s">
        <v>18452</v>
      </c>
      <c r="R1004" s="86"/>
      <c r="S1004" s="442"/>
      <c r="T1004" s="475"/>
      <c r="U1004" s="475"/>
      <c r="V1004" s="475"/>
      <c r="W1004" s="475"/>
      <c r="X1004" s="475"/>
      <c r="Y1004" s="475"/>
      <c r="Z1004" s="475"/>
    </row>
    <row r="1005" spans="1:26" ht="16.5" customHeight="1">
      <c r="A1005" s="665"/>
      <c r="B1005" s="665"/>
      <c r="C1005" s="695"/>
      <c r="D1005" s="665"/>
      <c r="E1005" s="698"/>
      <c r="F1005" s="665"/>
      <c r="G1005" s="88">
        <v>10</v>
      </c>
      <c r="H1005" s="449" t="s">
        <v>16906</v>
      </c>
      <c r="I1005" s="333"/>
      <c r="J1005" s="83"/>
      <c r="K1005" s="442"/>
      <c r="L1005" s="665"/>
      <c r="M1005" s="86"/>
      <c r="N1005" s="26"/>
      <c r="O1005" s="86"/>
      <c r="P1005" s="86"/>
      <c r="Q1005" s="86" t="s">
        <v>18452</v>
      </c>
      <c r="R1005" s="86"/>
      <c r="S1005" s="442"/>
      <c r="T1005" s="475"/>
      <c r="U1005" s="475"/>
      <c r="V1005" s="475"/>
      <c r="W1005" s="475"/>
      <c r="X1005" s="475"/>
      <c r="Y1005" s="475"/>
      <c r="Z1005" s="475"/>
    </row>
    <row r="1006" spans="1:26" ht="16.5" customHeight="1">
      <c r="A1006" s="665"/>
      <c r="B1006" s="665"/>
      <c r="C1006" s="695"/>
      <c r="D1006" s="665"/>
      <c r="E1006" s="698"/>
      <c r="F1006" s="665"/>
      <c r="G1006" s="88">
        <v>11</v>
      </c>
      <c r="H1006" s="452" t="s">
        <v>15884</v>
      </c>
      <c r="I1006" s="453" t="s">
        <v>15886</v>
      </c>
      <c r="J1006" s="83"/>
      <c r="K1006" s="442"/>
      <c r="L1006" s="665"/>
      <c r="M1006" s="454" t="s">
        <v>15887</v>
      </c>
      <c r="N1006" s="26"/>
      <c r="O1006" s="86"/>
      <c r="P1006" s="86"/>
      <c r="Q1006" s="86" t="s">
        <v>18452</v>
      </c>
      <c r="R1006" s="86"/>
      <c r="S1006" s="442"/>
      <c r="T1006" s="475"/>
      <c r="U1006" s="475"/>
      <c r="V1006" s="475"/>
      <c r="W1006" s="475"/>
      <c r="X1006" s="475"/>
      <c r="Y1006" s="475"/>
      <c r="Z1006" s="475"/>
    </row>
    <row r="1007" spans="1:26" ht="16.5" customHeight="1">
      <c r="A1007" s="665"/>
      <c r="B1007" s="665"/>
      <c r="C1007" s="695"/>
      <c r="D1007" s="665"/>
      <c r="E1007" s="698"/>
      <c r="F1007" s="665"/>
      <c r="G1007" s="88">
        <v>12</v>
      </c>
      <c r="H1007" s="452" t="s">
        <v>15888</v>
      </c>
      <c r="I1007" s="445" t="s">
        <v>15558</v>
      </c>
      <c r="J1007" s="83"/>
      <c r="K1007" s="442"/>
      <c r="L1007" s="665"/>
      <c r="M1007" s="178" t="s">
        <v>15889</v>
      </c>
      <c r="N1007" s="26"/>
      <c r="O1007" s="86"/>
      <c r="P1007" s="86"/>
      <c r="Q1007" s="86" t="s">
        <v>18452</v>
      </c>
      <c r="R1007" s="86"/>
      <c r="S1007" s="442"/>
      <c r="T1007" s="475"/>
      <c r="U1007" s="475"/>
      <c r="V1007" s="475"/>
      <c r="W1007" s="475"/>
      <c r="X1007" s="475"/>
      <c r="Y1007" s="475"/>
      <c r="Z1007" s="475"/>
    </row>
    <row r="1008" spans="1:26" ht="16.5" customHeight="1">
      <c r="A1008" s="665"/>
      <c r="B1008" s="665"/>
      <c r="C1008" s="695"/>
      <c r="D1008" s="665"/>
      <c r="E1008" s="698"/>
      <c r="F1008" s="665"/>
      <c r="G1008" s="88">
        <v>13</v>
      </c>
      <c r="H1008" s="449" t="s">
        <v>15562</v>
      </c>
      <c r="I1008" s="271" t="s">
        <v>15890</v>
      </c>
      <c r="J1008" s="83"/>
      <c r="K1008" s="442"/>
      <c r="L1008" s="665"/>
      <c r="M1008" s="86"/>
      <c r="N1008" s="26"/>
      <c r="O1008" s="86"/>
      <c r="P1008" s="86"/>
      <c r="Q1008" s="86" t="s">
        <v>18452</v>
      </c>
      <c r="R1008" s="86"/>
      <c r="S1008" s="442"/>
      <c r="T1008" s="475"/>
      <c r="U1008" s="475"/>
      <c r="V1008" s="475"/>
      <c r="W1008" s="475"/>
      <c r="X1008" s="475"/>
      <c r="Y1008" s="475"/>
      <c r="Z1008" s="475"/>
    </row>
    <row r="1009" spans="1:26" ht="16.5" customHeight="1">
      <c r="A1009" s="666"/>
      <c r="B1009" s="666"/>
      <c r="C1009" s="682"/>
      <c r="D1009" s="666"/>
      <c r="E1009" s="680"/>
      <c r="F1009" s="666"/>
      <c r="G1009" s="88">
        <v>14</v>
      </c>
      <c r="H1009" s="452"/>
      <c r="I1009" s="2" t="s">
        <v>15891</v>
      </c>
      <c r="J1009" s="83"/>
      <c r="K1009" s="442"/>
      <c r="L1009" s="666"/>
      <c r="M1009" s="86"/>
      <c r="N1009" s="26"/>
      <c r="O1009" s="86"/>
      <c r="P1009" s="86"/>
      <c r="Q1009" s="86" t="s">
        <v>18452</v>
      </c>
      <c r="R1009" s="86"/>
      <c r="S1009" s="442"/>
      <c r="T1009" s="475"/>
      <c r="U1009" s="475"/>
      <c r="V1009" s="475"/>
      <c r="W1009" s="475"/>
      <c r="X1009" s="475"/>
      <c r="Y1009" s="475"/>
      <c r="Z1009" s="475"/>
    </row>
    <row r="1010" spans="1:26" ht="16.5" customHeight="1">
      <c r="A1010" s="735" t="s">
        <v>18495</v>
      </c>
      <c r="B1010" s="735" t="s">
        <v>18497</v>
      </c>
      <c r="C1010" s="757" t="s">
        <v>18499</v>
      </c>
      <c r="D1010" s="735" t="s">
        <v>18046</v>
      </c>
      <c r="E1010" s="812" t="s">
        <v>18501</v>
      </c>
      <c r="F1010" s="740" t="s">
        <v>15548</v>
      </c>
      <c r="G1010" s="88">
        <v>1</v>
      </c>
      <c r="H1010" s="441" t="s">
        <v>15550</v>
      </c>
      <c r="I1010" s="447"/>
      <c r="J1010" s="83"/>
      <c r="K1010" s="442"/>
      <c r="L1010" s="734"/>
      <c r="M1010" s="403"/>
      <c r="N1010" s="26"/>
      <c r="O1010" s="86"/>
      <c r="P1010" s="86"/>
      <c r="Q1010" s="86" t="s">
        <v>18495</v>
      </c>
      <c r="R1010" s="86"/>
      <c r="S1010" s="442"/>
      <c r="T1010" s="475"/>
      <c r="U1010" s="475"/>
      <c r="V1010" s="475"/>
      <c r="W1010" s="475"/>
      <c r="X1010" s="475"/>
      <c r="Y1010" s="475"/>
      <c r="Z1010" s="475"/>
    </row>
    <row r="1011" spans="1:26" ht="16.5" customHeight="1">
      <c r="A1011" s="665"/>
      <c r="B1011" s="665"/>
      <c r="C1011" s="695"/>
      <c r="D1011" s="665"/>
      <c r="E1011" s="698"/>
      <c r="F1011" s="665"/>
      <c r="G1011" s="88">
        <v>2</v>
      </c>
      <c r="H1011" s="452" t="s">
        <v>15984</v>
      </c>
      <c r="I1011" s="271" t="s">
        <v>15985</v>
      </c>
      <c r="J1011" s="83"/>
      <c r="K1011" s="442"/>
      <c r="L1011" s="665"/>
      <c r="M1011" s="178" t="s">
        <v>15556</v>
      </c>
      <c r="N1011" s="26"/>
      <c r="O1011" s="86"/>
      <c r="P1011" s="86"/>
      <c r="Q1011" s="86" t="s">
        <v>18495</v>
      </c>
      <c r="R1011" s="86"/>
      <c r="S1011" s="442"/>
      <c r="T1011" s="475"/>
      <c r="U1011" s="475"/>
      <c r="V1011" s="475"/>
      <c r="W1011" s="475"/>
      <c r="X1011" s="475"/>
      <c r="Y1011" s="475"/>
      <c r="Z1011" s="475"/>
    </row>
    <row r="1012" spans="1:26" ht="16.5" customHeight="1">
      <c r="A1012" s="665"/>
      <c r="B1012" s="665"/>
      <c r="C1012" s="695"/>
      <c r="D1012" s="665"/>
      <c r="E1012" s="698"/>
      <c r="F1012" s="665"/>
      <c r="G1012" s="88">
        <v>3</v>
      </c>
      <c r="H1012" s="449" t="s">
        <v>18064</v>
      </c>
      <c r="I1012" s="271" t="s">
        <v>15882</v>
      </c>
      <c r="J1012" s="83"/>
      <c r="K1012" s="442"/>
      <c r="L1012" s="665"/>
      <c r="M1012" s="86"/>
      <c r="N1012" s="26"/>
      <c r="O1012" s="86"/>
      <c r="P1012" s="86"/>
      <c r="Q1012" s="86" t="s">
        <v>18495</v>
      </c>
      <c r="R1012" s="86"/>
      <c r="S1012" s="442"/>
      <c r="T1012" s="475"/>
      <c r="U1012" s="475"/>
      <c r="V1012" s="475"/>
      <c r="W1012" s="475"/>
      <c r="X1012" s="475"/>
      <c r="Y1012" s="475"/>
      <c r="Z1012" s="475"/>
    </row>
    <row r="1013" spans="1:26" ht="16.5" customHeight="1">
      <c r="A1013" s="665"/>
      <c r="B1013" s="665"/>
      <c r="C1013" s="695"/>
      <c r="D1013" s="665"/>
      <c r="E1013" s="698"/>
      <c r="F1013" s="665"/>
      <c r="G1013" s="88">
        <v>4</v>
      </c>
      <c r="H1013" s="452" t="s">
        <v>15884</v>
      </c>
      <c r="I1013" s="453" t="s">
        <v>15886</v>
      </c>
      <c r="J1013" s="83"/>
      <c r="K1013" s="442"/>
      <c r="L1013" s="665"/>
      <c r="M1013" s="454" t="s">
        <v>15887</v>
      </c>
      <c r="N1013" s="26"/>
      <c r="O1013" s="86"/>
      <c r="P1013" s="86"/>
      <c r="Q1013" s="86" t="s">
        <v>18495</v>
      </c>
      <c r="R1013" s="86"/>
      <c r="S1013" s="442"/>
      <c r="T1013" s="475"/>
      <c r="U1013" s="475"/>
      <c r="V1013" s="475"/>
      <c r="W1013" s="475"/>
      <c r="X1013" s="475"/>
      <c r="Y1013" s="475"/>
      <c r="Z1013" s="475"/>
    </row>
    <row r="1014" spans="1:26" ht="16.5" customHeight="1">
      <c r="A1014" s="665"/>
      <c r="B1014" s="665"/>
      <c r="C1014" s="695"/>
      <c r="D1014" s="665"/>
      <c r="E1014" s="698"/>
      <c r="F1014" s="665"/>
      <c r="G1014" s="88">
        <v>5</v>
      </c>
      <c r="H1014" s="444" t="s">
        <v>16020</v>
      </c>
      <c r="I1014" s="2" t="s">
        <v>15750</v>
      </c>
      <c r="J1014" s="83"/>
      <c r="K1014" s="442"/>
      <c r="L1014" s="665"/>
      <c r="M1014" s="86"/>
      <c r="N1014" s="26"/>
      <c r="O1014" s="86"/>
      <c r="P1014" s="86"/>
      <c r="Q1014" s="86" t="s">
        <v>18495</v>
      </c>
      <c r="R1014" s="86"/>
      <c r="S1014" s="442"/>
      <c r="T1014" s="475"/>
      <c r="U1014" s="475"/>
      <c r="V1014" s="475"/>
      <c r="W1014" s="475"/>
      <c r="X1014" s="475"/>
      <c r="Y1014" s="475"/>
      <c r="Z1014" s="475"/>
    </row>
    <row r="1015" spans="1:26" ht="16.5" customHeight="1">
      <c r="A1015" s="665"/>
      <c r="B1015" s="665"/>
      <c r="C1015" s="695"/>
      <c r="D1015" s="665"/>
      <c r="E1015" s="698"/>
      <c r="F1015" s="665"/>
      <c r="G1015" s="88">
        <v>6</v>
      </c>
      <c r="H1015" s="444" t="s">
        <v>18175</v>
      </c>
      <c r="I1015" s="2"/>
      <c r="J1015" s="83"/>
      <c r="K1015" s="442"/>
      <c r="L1015" s="665"/>
      <c r="M1015" s="86"/>
      <c r="N1015" s="26"/>
      <c r="O1015" s="86"/>
      <c r="P1015" s="86"/>
      <c r="Q1015" s="86" t="s">
        <v>18495</v>
      </c>
      <c r="R1015" s="86"/>
      <c r="S1015" s="442"/>
      <c r="T1015" s="475"/>
      <c r="U1015" s="475"/>
      <c r="V1015" s="475"/>
      <c r="W1015" s="475"/>
      <c r="X1015" s="475"/>
      <c r="Y1015" s="475"/>
      <c r="Z1015" s="475"/>
    </row>
    <row r="1016" spans="1:26" ht="16.5" customHeight="1">
      <c r="A1016" s="665"/>
      <c r="B1016" s="665"/>
      <c r="C1016" s="695"/>
      <c r="D1016" s="665"/>
      <c r="E1016" s="698"/>
      <c r="F1016" s="665"/>
      <c r="G1016" s="88">
        <v>7</v>
      </c>
      <c r="H1016" s="444" t="s">
        <v>18179</v>
      </c>
      <c r="I1016" s="2"/>
      <c r="J1016" s="83"/>
      <c r="K1016" s="442"/>
      <c r="L1016" s="665"/>
      <c r="M1016" s="86"/>
      <c r="N1016" s="26"/>
      <c r="O1016" s="86"/>
      <c r="P1016" s="86"/>
      <c r="Q1016" s="86" t="s">
        <v>18495</v>
      </c>
      <c r="R1016" s="86"/>
      <c r="S1016" s="442"/>
      <c r="T1016" s="475"/>
      <c r="U1016" s="475"/>
      <c r="V1016" s="475"/>
      <c r="W1016" s="475"/>
      <c r="X1016" s="475"/>
      <c r="Y1016" s="475"/>
      <c r="Z1016" s="475"/>
    </row>
    <row r="1017" spans="1:26" ht="16.5" customHeight="1">
      <c r="A1017" s="665"/>
      <c r="B1017" s="665"/>
      <c r="C1017" s="695"/>
      <c r="D1017" s="665"/>
      <c r="E1017" s="698"/>
      <c r="F1017" s="665"/>
      <c r="G1017" s="88">
        <v>8</v>
      </c>
      <c r="H1017" s="444" t="s">
        <v>18175</v>
      </c>
      <c r="I1017" s="2"/>
      <c r="J1017" s="83"/>
      <c r="K1017" s="442"/>
      <c r="L1017" s="665"/>
      <c r="M1017" s="86"/>
      <c r="N1017" s="26"/>
      <c r="O1017" s="86"/>
      <c r="P1017" s="86"/>
      <c r="Q1017" s="86" t="s">
        <v>18495</v>
      </c>
      <c r="R1017" s="86"/>
      <c r="S1017" s="442"/>
      <c r="T1017" s="475"/>
      <c r="U1017" s="475"/>
      <c r="V1017" s="475"/>
      <c r="W1017" s="475"/>
      <c r="X1017" s="475"/>
      <c r="Y1017" s="475"/>
      <c r="Z1017" s="475"/>
    </row>
    <row r="1018" spans="1:26" ht="16.5" customHeight="1">
      <c r="A1018" s="665"/>
      <c r="B1018" s="665"/>
      <c r="C1018" s="695"/>
      <c r="D1018" s="665"/>
      <c r="E1018" s="698"/>
      <c r="F1018" s="665"/>
      <c r="G1018" s="88">
        <v>9</v>
      </c>
      <c r="H1018" s="444" t="s">
        <v>18403</v>
      </c>
      <c r="I1018" s="2" t="s">
        <v>15793</v>
      </c>
      <c r="J1018" s="83"/>
      <c r="K1018" s="442"/>
      <c r="L1018" s="665"/>
      <c r="M1018" s="86"/>
      <c r="N1018" s="26"/>
      <c r="O1018" s="86"/>
      <c r="P1018" s="86"/>
      <c r="Q1018" s="86" t="s">
        <v>18495</v>
      </c>
      <c r="R1018" s="86"/>
      <c r="S1018" s="442"/>
      <c r="T1018" s="475"/>
      <c r="U1018" s="475"/>
      <c r="V1018" s="475"/>
      <c r="W1018" s="475"/>
      <c r="X1018" s="475"/>
      <c r="Y1018" s="475"/>
      <c r="Z1018" s="475"/>
    </row>
    <row r="1019" spans="1:26" ht="16.5" customHeight="1">
      <c r="A1019" s="665"/>
      <c r="B1019" s="665"/>
      <c r="C1019" s="695"/>
      <c r="D1019" s="665"/>
      <c r="E1019" s="698"/>
      <c r="F1019" s="665"/>
      <c r="G1019" s="88">
        <v>10</v>
      </c>
      <c r="H1019" s="449" t="s">
        <v>16906</v>
      </c>
      <c r="I1019" s="333"/>
      <c r="J1019" s="83"/>
      <c r="K1019" s="442"/>
      <c r="L1019" s="665"/>
      <c r="M1019" s="86"/>
      <c r="N1019" s="26"/>
      <c r="O1019" s="86"/>
      <c r="P1019" s="86"/>
      <c r="Q1019" s="86" t="s">
        <v>18495</v>
      </c>
      <c r="R1019" s="86"/>
      <c r="S1019" s="442"/>
      <c r="T1019" s="475"/>
      <c r="U1019" s="475"/>
      <c r="V1019" s="475"/>
      <c r="W1019" s="475"/>
      <c r="X1019" s="475"/>
      <c r="Y1019" s="475"/>
      <c r="Z1019" s="475"/>
    </row>
    <row r="1020" spans="1:26" ht="16.5" customHeight="1">
      <c r="A1020" s="665"/>
      <c r="B1020" s="665"/>
      <c r="C1020" s="695"/>
      <c r="D1020" s="665"/>
      <c r="E1020" s="698"/>
      <c r="F1020" s="665"/>
      <c r="G1020" s="88">
        <v>11</v>
      </c>
      <c r="H1020" s="452" t="s">
        <v>15884</v>
      </c>
      <c r="I1020" s="453" t="s">
        <v>15886</v>
      </c>
      <c r="J1020" s="83"/>
      <c r="K1020" s="442"/>
      <c r="L1020" s="665"/>
      <c r="M1020" s="454" t="s">
        <v>15887</v>
      </c>
      <c r="N1020" s="26"/>
      <c r="O1020" s="86"/>
      <c r="P1020" s="86"/>
      <c r="Q1020" s="86" t="s">
        <v>18495</v>
      </c>
      <c r="R1020" s="86"/>
      <c r="S1020" s="442"/>
      <c r="T1020" s="475"/>
      <c r="U1020" s="475"/>
      <c r="V1020" s="475"/>
      <c r="W1020" s="475"/>
      <c r="X1020" s="475"/>
      <c r="Y1020" s="475"/>
      <c r="Z1020" s="475"/>
    </row>
    <row r="1021" spans="1:26" ht="16.5" customHeight="1">
      <c r="A1021" s="665"/>
      <c r="B1021" s="665"/>
      <c r="C1021" s="695"/>
      <c r="D1021" s="665"/>
      <c r="E1021" s="698"/>
      <c r="F1021" s="665"/>
      <c r="G1021" s="88">
        <v>12</v>
      </c>
      <c r="H1021" s="452" t="s">
        <v>15888</v>
      </c>
      <c r="I1021" s="445" t="s">
        <v>15558</v>
      </c>
      <c r="J1021" s="83"/>
      <c r="K1021" s="442"/>
      <c r="L1021" s="665"/>
      <c r="M1021" s="178" t="s">
        <v>15889</v>
      </c>
      <c r="N1021" s="26"/>
      <c r="O1021" s="86"/>
      <c r="P1021" s="86"/>
      <c r="Q1021" s="86" t="s">
        <v>18495</v>
      </c>
      <c r="R1021" s="86"/>
      <c r="S1021" s="442"/>
      <c r="T1021" s="475"/>
      <c r="U1021" s="475"/>
      <c r="V1021" s="475"/>
      <c r="W1021" s="475"/>
      <c r="X1021" s="475"/>
      <c r="Y1021" s="475"/>
      <c r="Z1021" s="475"/>
    </row>
    <row r="1022" spans="1:26" ht="16.5" customHeight="1">
      <c r="A1022" s="665"/>
      <c r="B1022" s="665"/>
      <c r="C1022" s="695"/>
      <c r="D1022" s="665"/>
      <c r="E1022" s="698"/>
      <c r="F1022" s="665"/>
      <c r="G1022" s="88">
        <v>13</v>
      </c>
      <c r="H1022" s="449" t="s">
        <v>15562</v>
      </c>
      <c r="I1022" s="271" t="s">
        <v>15890</v>
      </c>
      <c r="J1022" s="83"/>
      <c r="K1022" s="442"/>
      <c r="L1022" s="665"/>
      <c r="M1022" s="86"/>
      <c r="N1022" s="26"/>
      <c r="O1022" s="86"/>
      <c r="P1022" s="86"/>
      <c r="Q1022" s="86" t="s">
        <v>18495</v>
      </c>
      <c r="R1022" s="86"/>
      <c r="S1022" s="442"/>
      <c r="T1022" s="475"/>
      <c r="U1022" s="475"/>
      <c r="V1022" s="475"/>
      <c r="W1022" s="475"/>
      <c r="X1022" s="475"/>
      <c r="Y1022" s="475"/>
      <c r="Z1022" s="475"/>
    </row>
    <row r="1023" spans="1:26" ht="16.5" customHeight="1">
      <c r="A1023" s="666"/>
      <c r="B1023" s="666"/>
      <c r="C1023" s="682"/>
      <c r="D1023" s="666"/>
      <c r="E1023" s="680"/>
      <c r="F1023" s="666"/>
      <c r="G1023" s="88">
        <v>14</v>
      </c>
      <c r="H1023" s="452"/>
      <c r="I1023" s="2" t="s">
        <v>15891</v>
      </c>
      <c r="J1023" s="83"/>
      <c r="K1023" s="442"/>
      <c r="L1023" s="666"/>
      <c r="M1023" s="86"/>
      <c r="N1023" s="26"/>
      <c r="O1023" s="86"/>
      <c r="P1023" s="86"/>
      <c r="Q1023" s="86" t="s">
        <v>18495</v>
      </c>
      <c r="R1023" s="86"/>
      <c r="S1023" s="442"/>
      <c r="T1023" s="475"/>
      <c r="U1023" s="475"/>
      <c r="V1023" s="475"/>
      <c r="W1023" s="475"/>
      <c r="X1023" s="475"/>
      <c r="Y1023" s="475"/>
      <c r="Z1023" s="475"/>
    </row>
    <row r="1024" spans="1:26" ht="16.5" customHeight="1">
      <c r="A1024" s="735" t="s">
        <v>18561</v>
      </c>
      <c r="B1024" s="735" t="s">
        <v>18563</v>
      </c>
      <c r="C1024" s="757" t="s">
        <v>18564</v>
      </c>
      <c r="D1024" s="735" t="s">
        <v>18046</v>
      </c>
      <c r="E1024" s="812" t="s">
        <v>18566</v>
      </c>
      <c r="F1024" s="740" t="s">
        <v>15548</v>
      </c>
      <c r="G1024" s="88">
        <v>1</v>
      </c>
      <c r="H1024" s="441" t="s">
        <v>15550</v>
      </c>
      <c r="I1024" s="447"/>
      <c r="J1024" s="83"/>
      <c r="K1024" s="442"/>
      <c r="L1024" s="734"/>
      <c r="M1024" s="403"/>
      <c r="N1024" s="26"/>
      <c r="O1024" s="86"/>
      <c r="P1024" s="86"/>
      <c r="Q1024" s="86" t="s">
        <v>18561</v>
      </c>
      <c r="R1024" s="86"/>
      <c r="S1024" s="442"/>
      <c r="T1024" s="475"/>
      <c r="U1024" s="475"/>
      <c r="V1024" s="475"/>
      <c r="W1024" s="475"/>
      <c r="X1024" s="475"/>
      <c r="Y1024" s="475"/>
      <c r="Z1024" s="475"/>
    </row>
    <row r="1025" spans="1:26" ht="16.5" customHeight="1">
      <c r="A1025" s="665"/>
      <c r="B1025" s="665"/>
      <c r="C1025" s="695"/>
      <c r="D1025" s="665"/>
      <c r="E1025" s="698"/>
      <c r="F1025" s="665"/>
      <c r="G1025" s="88">
        <v>2</v>
      </c>
      <c r="H1025" s="452" t="s">
        <v>15984</v>
      </c>
      <c r="I1025" s="271" t="s">
        <v>15985</v>
      </c>
      <c r="J1025" s="83"/>
      <c r="K1025" s="442"/>
      <c r="L1025" s="665"/>
      <c r="M1025" s="178" t="s">
        <v>15556</v>
      </c>
      <c r="N1025" s="26"/>
      <c r="O1025" s="86"/>
      <c r="P1025" s="86"/>
      <c r="Q1025" s="86" t="s">
        <v>18561</v>
      </c>
      <c r="R1025" s="86"/>
      <c r="S1025" s="442"/>
      <c r="T1025" s="475"/>
      <c r="U1025" s="475"/>
      <c r="V1025" s="475"/>
      <c r="W1025" s="475"/>
      <c r="X1025" s="475"/>
      <c r="Y1025" s="475"/>
      <c r="Z1025" s="475"/>
    </row>
    <row r="1026" spans="1:26" ht="16.5" customHeight="1">
      <c r="A1026" s="665"/>
      <c r="B1026" s="665"/>
      <c r="C1026" s="695"/>
      <c r="D1026" s="665"/>
      <c r="E1026" s="698"/>
      <c r="F1026" s="665"/>
      <c r="G1026" s="88">
        <v>3</v>
      </c>
      <c r="H1026" s="449" t="s">
        <v>18064</v>
      </c>
      <c r="I1026" s="271" t="s">
        <v>15882</v>
      </c>
      <c r="J1026" s="83"/>
      <c r="K1026" s="442"/>
      <c r="L1026" s="665"/>
      <c r="M1026" s="86"/>
      <c r="N1026" s="26"/>
      <c r="O1026" s="86"/>
      <c r="P1026" s="86"/>
      <c r="Q1026" s="86" t="s">
        <v>18561</v>
      </c>
      <c r="R1026" s="86"/>
      <c r="S1026" s="442"/>
      <c r="T1026" s="475"/>
      <c r="U1026" s="475"/>
      <c r="V1026" s="475"/>
      <c r="W1026" s="475"/>
      <c r="X1026" s="475"/>
      <c r="Y1026" s="475"/>
      <c r="Z1026" s="475"/>
    </row>
    <row r="1027" spans="1:26" ht="16.5" customHeight="1">
      <c r="A1027" s="665"/>
      <c r="B1027" s="665"/>
      <c r="C1027" s="695"/>
      <c r="D1027" s="665"/>
      <c r="E1027" s="698"/>
      <c r="F1027" s="665"/>
      <c r="G1027" s="88">
        <v>4</v>
      </c>
      <c r="H1027" s="452" t="s">
        <v>15884</v>
      </c>
      <c r="I1027" s="453" t="s">
        <v>15886</v>
      </c>
      <c r="J1027" s="83"/>
      <c r="K1027" s="442"/>
      <c r="L1027" s="665"/>
      <c r="M1027" s="454" t="s">
        <v>15887</v>
      </c>
      <c r="N1027" s="26"/>
      <c r="O1027" s="86"/>
      <c r="P1027" s="86"/>
      <c r="Q1027" s="86" t="s">
        <v>18561</v>
      </c>
      <c r="R1027" s="86"/>
      <c r="S1027" s="442"/>
      <c r="T1027" s="475"/>
      <c r="U1027" s="475"/>
      <c r="V1027" s="475"/>
      <c r="W1027" s="475"/>
      <c r="X1027" s="475"/>
      <c r="Y1027" s="475"/>
      <c r="Z1027" s="475"/>
    </row>
    <row r="1028" spans="1:26" ht="16.5" customHeight="1">
      <c r="A1028" s="665"/>
      <c r="B1028" s="665"/>
      <c r="C1028" s="695"/>
      <c r="D1028" s="665"/>
      <c r="E1028" s="698"/>
      <c r="F1028" s="665"/>
      <c r="G1028" s="88">
        <v>5</v>
      </c>
      <c r="H1028" s="444" t="s">
        <v>16020</v>
      </c>
      <c r="I1028" s="2" t="s">
        <v>15750</v>
      </c>
      <c r="J1028" s="83"/>
      <c r="K1028" s="442"/>
      <c r="L1028" s="665"/>
      <c r="M1028" s="86"/>
      <c r="N1028" s="26"/>
      <c r="O1028" s="86"/>
      <c r="P1028" s="86"/>
      <c r="Q1028" s="86" t="s">
        <v>18561</v>
      </c>
      <c r="R1028" s="86"/>
      <c r="S1028" s="442"/>
      <c r="T1028" s="475"/>
      <c r="U1028" s="475"/>
      <c r="V1028" s="475"/>
      <c r="W1028" s="475"/>
      <c r="X1028" s="475"/>
      <c r="Y1028" s="475"/>
      <c r="Z1028" s="475"/>
    </row>
    <row r="1029" spans="1:26" ht="16.5" customHeight="1">
      <c r="A1029" s="665"/>
      <c r="B1029" s="665"/>
      <c r="C1029" s="695"/>
      <c r="D1029" s="665"/>
      <c r="E1029" s="698"/>
      <c r="F1029" s="665"/>
      <c r="G1029" s="88">
        <v>6</v>
      </c>
      <c r="H1029" s="444" t="s">
        <v>18082</v>
      </c>
      <c r="I1029" s="2"/>
      <c r="J1029" s="83"/>
      <c r="K1029" s="442"/>
      <c r="L1029" s="665"/>
      <c r="M1029" s="86"/>
      <c r="N1029" s="26"/>
      <c r="O1029" s="86"/>
      <c r="P1029" s="86"/>
      <c r="Q1029" s="86" t="s">
        <v>18561</v>
      </c>
      <c r="R1029" s="86"/>
      <c r="S1029" s="442"/>
      <c r="T1029" s="475"/>
      <c r="U1029" s="475"/>
      <c r="V1029" s="475"/>
      <c r="W1029" s="475"/>
      <c r="X1029" s="475"/>
      <c r="Y1029" s="475"/>
      <c r="Z1029" s="475"/>
    </row>
    <row r="1030" spans="1:26" ht="16.5" customHeight="1">
      <c r="A1030" s="665"/>
      <c r="B1030" s="665"/>
      <c r="C1030" s="695"/>
      <c r="D1030" s="665"/>
      <c r="E1030" s="698"/>
      <c r="F1030" s="665"/>
      <c r="G1030" s="88">
        <v>7</v>
      </c>
      <c r="H1030" s="444" t="s">
        <v>18085</v>
      </c>
      <c r="I1030" s="2"/>
      <c r="J1030" s="83"/>
      <c r="K1030" s="442"/>
      <c r="L1030" s="665"/>
      <c r="M1030" s="86"/>
      <c r="N1030" s="26"/>
      <c r="O1030" s="86"/>
      <c r="P1030" s="86"/>
      <c r="Q1030" s="86" t="s">
        <v>18561</v>
      </c>
      <c r="R1030" s="86"/>
      <c r="S1030" s="442"/>
      <c r="T1030" s="475"/>
      <c r="U1030" s="475"/>
      <c r="V1030" s="475"/>
      <c r="W1030" s="475"/>
      <c r="X1030" s="475"/>
      <c r="Y1030" s="475"/>
      <c r="Z1030" s="475"/>
    </row>
    <row r="1031" spans="1:26" ht="16.5" customHeight="1">
      <c r="A1031" s="665"/>
      <c r="B1031" s="665"/>
      <c r="C1031" s="695"/>
      <c r="D1031" s="665"/>
      <c r="E1031" s="698"/>
      <c r="F1031" s="665"/>
      <c r="G1031" s="88">
        <v>8</v>
      </c>
      <c r="H1031" s="444" t="s">
        <v>18082</v>
      </c>
      <c r="I1031" s="2"/>
      <c r="J1031" s="83"/>
      <c r="K1031" s="442"/>
      <c r="L1031" s="665"/>
      <c r="M1031" s="86"/>
      <c r="N1031" s="26"/>
      <c r="O1031" s="86"/>
      <c r="P1031" s="86"/>
      <c r="Q1031" s="86" t="s">
        <v>18561</v>
      </c>
      <c r="R1031" s="86"/>
      <c r="S1031" s="442"/>
      <c r="T1031" s="475"/>
      <c r="U1031" s="475"/>
      <c r="V1031" s="475"/>
      <c r="W1031" s="475"/>
      <c r="X1031" s="475"/>
      <c r="Y1031" s="475"/>
      <c r="Z1031" s="475"/>
    </row>
    <row r="1032" spans="1:26" ht="16.5" customHeight="1">
      <c r="A1032" s="665"/>
      <c r="B1032" s="665"/>
      <c r="C1032" s="695"/>
      <c r="D1032" s="665"/>
      <c r="E1032" s="698"/>
      <c r="F1032" s="665"/>
      <c r="G1032" s="88">
        <v>9</v>
      </c>
      <c r="H1032" s="444" t="s">
        <v>15771</v>
      </c>
      <c r="I1032" s="2" t="s">
        <v>15773</v>
      </c>
      <c r="J1032" s="83"/>
      <c r="K1032" s="442"/>
      <c r="L1032" s="665"/>
      <c r="M1032" s="86"/>
      <c r="N1032" s="26"/>
      <c r="O1032" s="86"/>
      <c r="P1032" s="86"/>
      <c r="Q1032" s="86" t="s">
        <v>18561</v>
      </c>
      <c r="R1032" s="86"/>
      <c r="S1032" s="442"/>
      <c r="T1032" s="475"/>
      <c r="U1032" s="475"/>
      <c r="V1032" s="475"/>
      <c r="W1032" s="475"/>
      <c r="X1032" s="475"/>
      <c r="Y1032" s="475"/>
      <c r="Z1032" s="475"/>
    </row>
    <row r="1033" spans="1:26" ht="16.5" customHeight="1">
      <c r="A1033" s="665"/>
      <c r="B1033" s="665"/>
      <c r="C1033" s="695"/>
      <c r="D1033" s="665"/>
      <c r="E1033" s="698"/>
      <c r="F1033" s="665"/>
      <c r="G1033" s="88">
        <v>10</v>
      </c>
      <c r="H1033" s="444" t="s">
        <v>18604</v>
      </c>
      <c r="I1033" s="2" t="s">
        <v>17431</v>
      </c>
      <c r="J1033" s="83"/>
      <c r="K1033" s="442"/>
      <c r="L1033" s="665"/>
      <c r="M1033" s="86"/>
      <c r="N1033" s="26"/>
      <c r="O1033" s="86"/>
      <c r="P1033" s="86"/>
      <c r="Q1033" s="86" t="s">
        <v>18561</v>
      </c>
      <c r="R1033" s="86"/>
      <c r="S1033" s="442"/>
      <c r="T1033" s="475"/>
      <c r="U1033" s="475"/>
      <c r="V1033" s="475"/>
      <c r="W1033" s="475"/>
      <c r="X1033" s="475"/>
      <c r="Y1033" s="475"/>
      <c r="Z1033" s="475"/>
    </row>
    <row r="1034" spans="1:26" ht="16.5" customHeight="1">
      <c r="A1034" s="665"/>
      <c r="B1034" s="665"/>
      <c r="C1034" s="695"/>
      <c r="D1034" s="665"/>
      <c r="E1034" s="698"/>
      <c r="F1034" s="665"/>
      <c r="G1034" s="88">
        <v>11</v>
      </c>
      <c r="H1034" s="449" t="s">
        <v>16906</v>
      </c>
      <c r="I1034" s="333"/>
      <c r="J1034" s="83"/>
      <c r="K1034" s="442"/>
      <c r="L1034" s="665"/>
      <c r="M1034" s="86"/>
      <c r="N1034" s="26"/>
      <c r="O1034" s="86"/>
      <c r="P1034" s="86"/>
      <c r="Q1034" s="86" t="s">
        <v>18561</v>
      </c>
      <c r="R1034" s="86"/>
      <c r="S1034" s="442"/>
      <c r="T1034" s="475"/>
      <c r="U1034" s="475"/>
      <c r="V1034" s="475"/>
      <c r="W1034" s="475"/>
      <c r="X1034" s="475"/>
      <c r="Y1034" s="475"/>
      <c r="Z1034" s="475"/>
    </row>
    <row r="1035" spans="1:26" ht="16.5" customHeight="1">
      <c r="A1035" s="665"/>
      <c r="B1035" s="665"/>
      <c r="C1035" s="695"/>
      <c r="D1035" s="665"/>
      <c r="E1035" s="698"/>
      <c r="F1035" s="665"/>
      <c r="G1035" s="88">
        <v>12</v>
      </c>
      <c r="H1035" s="452" t="s">
        <v>15884</v>
      </c>
      <c r="I1035" s="453" t="s">
        <v>15886</v>
      </c>
      <c r="J1035" s="83"/>
      <c r="K1035" s="442"/>
      <c r="L1035" s="665"/>
      <c r="M1035" s="454" t="s">
        <v>15887</v>
      </c>
      <c r="N1035" s="26"/>
      <c r="O1035" s="86"/>
      <c r="P1035" s="86"/>
      <c r="Q1035" s="86" t="s">
        <v>18561</v>
      </c>
      <c r="R1035" s="86"/>
      <c r="S1035" s="442"/>
      <c r="T1035" s="475"/>
      <c r="U1035" s="475"/>
      <c r="V1035" s="475"/>
      <c r="W1035" s="475"/>
      <c r="X1035" s="475"/>
      <c r="Y1035" s="475"/>
      <c r="Z1035" s="475"/>
    </row>
    <row r="1036" spans="1:26" ht="16.5" customHeight="1">
      <c r="A1036" s="665"/>
      <c r="B1036" s="665"/>
      <c r="C1036" s="695"/>
      <c r="D1036" s="665"/>
      <c r="E1036" s="698"/>
      <c r="F1036" s="665"/>
      <c r="G1036" s="88">
        <v>13</v>
      </c>
      <c r="H1036" s="452" t="s">
        <v>15888</v>
      </c>
      <c r="I1036" s="445" t="s">
        <v>15558</v>
      </c>
      <c r="J1036" s="83"/>
      <c r="K1036" s="442"/>
      <c r="L1036" s="665"/>
      <c r="M1036" s="178" t="s">
        <v>15889</v>
      </c>
      <c r="N1036" s="26"/>
      <c r="O1036" s="86"/>
      <c r="P1036" s="86"/>
      <c r="Q1036" s="86" t="s">
        <v>18561</v>
      </c>
      <c r="R1036" s="86"/>
      <c r="S1036" s="442"/>
      <c r="T1036" s="475"/>
      <c r="U1036" s="475"/>
      <c r="V1036" s="475"/>
      <c r="W1036" s="475"/>
      <c r="X1036" s="475"/>
      <c r="Y1036" s="475"/>
      <c r="Z1036" s="475"/>
    </row>
    <row r="1037" spans="1:26" ht="16.5" customHeight="1">
      <c r="A1037" s="665"/>
      <c r="B1037" s="665"/>
      <c r="C1037" s="695"/>
      <c r="D1037" s="665"/>
      <c r="E1037" s="698"/>
      <c r="F1037" s="665"/>
      <c r="G1037" s="88">
        <v>14</v>
      </c>
      <c r="H1037" s="449" t="s">
        <v>15562</v>
      </c>
      <c r="I1037" s="271" t="s">
        <v>15890</v>
      </c>
      <c r="J1037" s="83"/>
      <c r="K1037" s="442"/>
      <c r="L1037" s="665"/>
      <c r="M1037" s="86"/>
      <c r="N1037" s="26"/>
      <c r="O1037" s="86"/>
      <c r="P1037" s="86"/>
      <c r="Q1037" s="86" t="s">
        <v>18561</v>
      </c>
      <c r="R1037" s="86"/>
      <c r="S1037" s="442"/>
      <c r="T1037" s="475"/>
      <c r="U1037" s="475"/>
      <c r="V1037" s="475"/>
      <c r="W1037" s="475"/>
      <c r="X1037" s="475"/>
      <c r="Y1037" s="475"/>
      <c r="Z1037" s="475"/>
    </row>
    <row r="1038" spans="1:26" ht="16.5" customHeight="1">
      <c r="A1038" s="666"/>
      <c r="B1038" s="666"/>
      <c r="C1038" s="682"/>
      <c r="D1038" s="666"/>
      <c r="E1038" s="680"/>
      <c r="F1038" s="666"/>
      <c r="G1038" s="88">
        <v>15</v>
      </c>
      <c r="H1038" s="452"/>
      <c r="I1038" s="2" t="s">
        <v>15891</v>
      </c>
      <c r="J1038" s="83"/>
      <c r="K1038" s="442"/>
      <c r="L1038" s="666"/>
      <c r="M1038" s="86"/>
      <c r="N1038" s="26"/>
      <c r="O1038" s="86"/>
      <c r="P1038" s="86"/>
      <c r="Q1038" s="86" t="s">
        <v>18561</v>
      </c>
      <c r="R1038" s="86"/>
      <c r="S1038" s="442"/>
      <c r="T1038" s="475"/>
      <c r="U1038" s="475"/>
      <c r="V1038" s="475"/>
      <c r="W1038" s="475"/>
      <c r="X1038" s="475"/>
      <c r="Y1038" s="475"/>
      <c r="Z1038" s="475"/>
    </row>
    <row r="1039" spans="1:26" ht="16.5" customHeight="1">
      <c r="A1039" s="735" t="s">
        <v>18626</v>
      </c>
      <c r="B1039" s="735" t="s">
        <v>18627</v>
      </c>
      <c r="C1039" s="757" t="s">
        <v>18630</v>
      </c>
      <c r="D1039" s="735" t="s">
        <v>18046</v>
      </c>
      <c r="E1039" s="812" t="s">
        <v>18633</v>
      </c>
      <c r="F1039" s="740" t="s">
        <v>15548</v>
      </c>
      <c r="G1039" s="88">
        <v>1</v>
      </c>
      <c r="H1039" s="441" t="s">
        <v>15550</v>
      </c>
      <c r="I1039" s="447"/>
      <c r="J1039" s="83"/>
      <c r="K1039" s="442"/>
      <c r="L1039" s="734"/>
      <c r="M1039" s="403"/>
      <c r="N1039" s="26"/>
      <c r="O1039" s="86"/>
      <c r="P1039" s="86"/>
      <c r="Q1039" s="86" t="s">
        <v>18626</v>
      </c>
      <c r="R1039" s="86"/>
      <c r="S1039" s="442"/>
      <c r="T1039" s="475"/>
      <c r="U1039" s="475"/>
      <c r="V1039" s="475"/>
      <c r="W1039" s="475"/>
      <c r="X1039" s="475"/>
      <c r="Y1039" s="475"/>
      <c r="Z1039" s="475"/>
    </row>
    <row r="1040" spans="1:26" ht="16.5" customHeight="1">
      <c r="A1040" s="665"/>
      <c r="B1040" s="665"/>
      <c r="C1040" s="695"/>
      <c r="D1040" s="665"/>
      <c r="E1040" s="698"/>
      <c r="F1040" s="665"/>
      <c r="G1040" s="88">
        <v>2</v>
      </c>
      <c r="H1040" s="452" t="s">
        <v>15984</v>
      </c>
      <c r="I1040" s="271" t="s">
        <v>15985</v>
      </c>
      <c r="J1040" s="83"/>
      <c r="K1040" s="442"/>
      <c r="L1040" s="665"/>
      <c r="M1040" s="178" t="s">
        <v>15556</v>
      </c>
      <c r="N1040" s="26"/>
      <c r="O1040" s="86"/>
      <c r="P1040" s="86"/>
      <c r="Q1040" s="86" t="s">
        <v>18626</v>
      </c>
      <c r="R1040" s="86"/>
      <c r="S1040" s="442"/>
      <c r="T1040" s="475"/>
      <c r="U1040" s="475"/>
      <c r="V1040" s="475"/>
      <c r="W1040" s="475"/>
      <c r="X1040" s="475"/>
      <c r="Y1040" s="475"/>
      <c r="Z1040" s="475"/>
    </row>
    <row r="1041" spans="1:26" ht="16.5" customHeight="1">
      <c r="A1041" s="665"/>
      <c r="B1041" s="665"/>
      <c r="C1041" s="695"/>
      <c r="D1041" s="665"/>
      <c r="E1041" s="698"/>
      <c r="F1041" s="665"/>
      <c r="G1041" s="88">
        <v>3</v>
      </c>
      <c r="H1041" s="449" t="s">
        <v>18064</v>
      </c>
      <c r="I1041" s="271" t="s">
        <v>15882</v>
      </c>
      <c r="J1041" s="83"/>
      <c r="K1041" s="442"/>
      <c r="L1041" s="665"/>
      <c r="M1041" s="86"/>
      <c r="N1041" s="26"/>
      <c r="O1041" s="86"/>
      <c r="P1041" s="86"/>
      <c r="Q1041" s="86" t="s">
        <v>18626</v>
      </c>
      <c r="R1041" s="86"/>
      <c r="S1041" s="442"/>
      <c r="T1041" s="475"/>
      <c r="U1041" s="475"/>
      <c r="V1041" s="475"/>
      <c r="W1041" s="475"/>
      <c r="X1041" s="475"/>
      <c r="Y1041" s="475"/>
      <c r="Z1041" s="475"/>
    </row>
    <row r="1042" spans="1:26" ht="16.5" customHeight="1">
      <c r="A1042" s="665"/>
      <c r="B1042" s="665"/>
      <c r="C1042" s="695"/>
      <c r="D1042" s="665"/>
      <c r="E1042" s="698"/>
      <c r="F1042" s="665"/>
      <c r="G1042" s="88">
        <v>4</v>
      </c>
      <c r="H1042" s="452" t="s">
        <v>15884</v>
      </c>
      <c r="I1042" s="453" t="s">
        <v>15886</v>
      </c>
      <c r="J1042" s="83"/>
      <c r="K1042" s="442"/>
      <c r="L1042" s="665"/>
      <c r="M1042" s="454" t="s">
        <v>15887</v>
      </c>
      <c r="N1042" s="26"/>
      <c r="O1042" s="86"/>
      <c r="P1042" s="86"/>
      <c r="Q1042" s="86" t="s">
        <v>18626</v>
      </c>
      <c r="R1042" s="86"/>
      <c r="S1042" s="442"/>
      <c r="T1042" s="475"/>
      <c r="U1042" s="475"/>
      <c r="V1042" s="475"/>
      <c r="W1042" s="475"/>
      <c r="X1042" s="475"/>
      <c r="Y1042" s="475"/>
      <c r="Z1042" s="475"/>
    </row>
    <row r="1043" spans="1:26" ht="16.5" customHeight="1">
      <c r="A1043" s="665"/>
      <c r="B1043" s="665"/>
      <c r="C1043" s="695"/>
      <c r="D1043" s="665"/>
      <c r="E1043" s="698"/>
      <c r="F1043" s="665"/>
      <c r="G1043" s="88">
        <v>5</v>
      </c>
      <c r="H1043" s="444" t="s">
        <v>16020</v>
      </c>
      <c r="I1043" s="2" t="s">
        <v>15750</v>
      </c>
      <c r="J1043" s="83"/>
      <c r="K1043" s="442"/>
      <c r="L1043" s="665"/>
      <c r="M1043" s="86"/>
      <c r="N1043" s="26"/>
      <c r="O1043" s="86"/>
      <c r="P1043" s="86"/>
      <c r="Q1043" s="86" t="s">
        <v>18626</v>
      </c>
      <c r="R1043" s="86"/>
      <c r="S1043" s="442"/>
      <c r="T1043" s="475"/>
      <c r="U1043" s="475"/>
      <c r="V1043" s="475"/>
      <c r="W1043" s="475"/>
      <c r="X1043" s="475"/>
      <c r="Y1043" s="475"/>
      <c r="Z1043" s="475"/>
    </row>
    <row r="1044" spans="1:26" ht="16.5" customHeight="1">
      <c r="A1044" s="665"/>
      <c r="B1044" s="665"/>
      <c r="C1044" s="695"/>
      <c r="D1044" s="665"/>
      <c r="E1044" s="698"/>
      <c r="F1044" s="665"/>
      <c r="G1044" s="88">
        <v>6</v>
      </c>
      <c r="H1044" s="444" t="s">
        <v>18113</v>
      </c>
      <c r="I1044" s="2"/>
      <c r="J1044" s="83"/>
      <c r="K1044" s="442"/>
      <c r="L1044" s="665"/>
      <c r="M1044" s="86"/>
      <c r="N1044" s="26"/>
      <c r="O1044" s="86"/>
      <c r="P1044" s="86"/>
      <c r="Q1044" s="86" t="s">
        <v>18626</v>
      </c>
      <c r="R1044" s="86"/>
      <c r="S1044" s="442"/>
      <c r="T1044" s="475"/>
      <c r="U1044" s="475"/>
      <c r="V1044" s="475"/>
      <c r="W1044" s="475"/>
      <c r="X1044" s="475"/>
      <c r="Y1044" s="475"/>
      <c r="Z1044" s="475"/>
    </row>
    <row r="1045" spans="1:26" ht="16.5" customHeight="1">
      <c r="A1045" s="665"/>
      <c r="B1045" s="665"/>
      <c r="C1045" s="695"/>
      <c r="D1045" s="665"/>
      <c r="E1045" s="698"/>
      <c r="F1045" s="665"/>
      <c r="G1045" s="88">
        <v>7</v>
      </c>
      <c r="H1045" s="444" t="s">
        <v>18116</v>
      </c>
      <c r="I1045" s="2"/>
      <c r="J1045" s="83"/>
      <c r="K1045" s="442"/>
      <c r="L1045" s="665"/>
      <c r="M1045" s="86"/>
      <c r="N1045" s="26"/>
      <c r="O1045" s="86"/>
      <c r="P1045" s="86"/>
      <c r="Q1045" s="86" t="s">
        <v>18626</v>
      </c>
      <c r="R1045" s="86"/>
      <c r="S1045" s="442"/>
      <c r="T1045" s="475"/>
      <c r="U1045" s="475"/>
      <c r="V1045" s="475"/>
      <c r="W1045" s="475"/>
      <c r="X1045" s="475"/>
      <c r="Y1045" s="475"/>
      <c r="Z1045" s="475"/>
    </row>
    <row r="1046" spans="1:26" ht="16.5" customHeight="1">
      <c r="A1046" s="665"/>
      <c r="B1046" s="665"/>
      <c r="C1046" s="695"/>
      <c r="D1046" s="665"/>
      <c r="E1046" s="698"/>
      <c r="F1046" s="665"/>
      <c r="G1046" s="88">
        <v>8</v>
      </c>
      <c r="H1046" s="444" t="s">
        <v>18113</v>
      </c>
      <c r="I1046" s="2"/>
      <c r="J1046" s="83"/>
      <c r="K1046" s="442"/>
      <c r="L1046" s="665"/>
      <c r="M1046" s="86"/>
      <c r="N1046" s="26"/>
      <c r="O1046" s="86"/>
      <c r="P1046" s="86"/>
      <c r="Q1046" s="86" t="s">
        <v>18626</v>
      </c>
      <c r="R1046" s="86"/>
      <c r="S1046" s="442"/>
      <c r="T1046" s="475"/>
      <c r="U1046" s="475"/>
      <c r="V1046" s="475"/>
      <c r="W1046" s="475"/>
      <c r="X1046" s="475"/>
      <c r="Y1046" s="475"/>
      <c r="Z1046" s="475"/>
    </row>
    <row r="1047" spans="1:26" ht="16.5" customHeight="1">
      <c r="A1047" s="665"/>
      <c r="B1047" s="665"/>
      <c r="C1047" s="695"/>
      <c r="D1047" s="665"/>
      <c r="E1047" s="698"/>
      <c r="F1047" s="665"/>
      <c r="G1047" s="88">
        <v>9</v>
      </c>
      <c r="H1047" s="444" t="s">
        <v>15771</v>
      </c>
      <c r="I1047" s="2" t="s">
        <v>15773</v>
      </c>
      <c r="J1047" s="83"/>
      <c r="K1047" s="442"/>
      <c r="L1047" s="665"/>
      <c r="M1047" s="86"/>
      <c r="N1047" s="26"/>
      <c r="O1047" s="86"/>
      <c r="P1047" s="86"/>
      <c r="Q1047" s="86" t="s">
        <v>18626</v>
      </c>
      <c r="R1047" s="86"/>
      <c r="S1047" s="442"/>
      <c r="T1047" s="475"/>
      <c r="U1047" s="475"/>
      <c r="V1047" s="475"/>
      <c r="W1047" s="475"/>
      <c r="X1047" s="475"/>
      <c r="Y1047" s="475"/>
      <c r="Z1047" s="475"/>
    </row>
    <row r="1048" spans="1:26" ht="16.5" customHeight="1">
      <c r="A1048" s="665"/>
      <c r="B1048" s="665"/>
      <c r="C1048" s="695"/>
      <c r="D1048" s="665"/>
      <c r="E1048" s="698"/>
      <c r="F1048" s="665"/>
      <c r="G1048" s="88">
        <v>10</v>
      </c>
      <c r="H1048" s="444" t="s">
        <v>18604</v>
      </c>
      <c r="I1048" s="2" t="s">
        <v>17431</v>
      </c>
      <c r="J1048" s="83"/>
      <c r="K1048" s="442"/>
      <c r="L1048" s="665"/>
      <c r="M1048" s="86"/>
      <c r="N1048" s="26"/>
      <c r="O1048" s="86"/>
      <c r="P1048" s="86"/>
      <c r="Q1048" s="86" t="s">
        <v>18626</v>
      </c>
      <c r="R1048" s="86"/>
      <c r="S1048" s="442"/>
      <c r="T1048" s="475"/>
      <c r="U1048" s="475"/>
      <c r="V1048" s="475"/>
      <c r="W1048" s="475"/>
      <c r="X1048" s="475"/>
      <c r="Y1048" s="475"/>
      <c r="Z1048" s="475"/>
    </row>
    <row r="1049" spans="1:26" ht="16.5" customHeight="1">
      <c r="A1049" s="665"/>
      <c r="B1049" s="665"/>
      <c r="C1049" s="695"/>
      <c r="D1049" s="665"/>
      <c r="E1049" s="698"/>
      <c r="F1049" s="665"/>
      <c r="G1049" s="88">
        <v>11</v>
      </c>
      <c r="H1049" s="449" t="s">
        <v>16906</v>
      </c>
      <c r="I1049" s="333"/>
      <c r="J1049" s="83"/>
      <c r="K1049" s="442"/>
      <c r="L1049" s="665"/>
      <c r="M1049" s="86"/>
      <c r="N1049" s="26"/>
      <c r="O1049" s="86"/>
      <c r="P1049" s="86"/>
      <c r="Q1049" s="86" t="s">
        <v>18626</v>
      </c>
      <c r="R1049" s="86"/>
      <c r="S1049" s="442"/>
      <c r="T1049" s="475"/>
      <c r="U1049" s="475"/>
      <c r="V1049" s="475"/>
      <c r="W1049" s="475"/>
      <c r="X1049" s="475"/>
      <c r="Y1049" s="475"/>
      <c r="Z1049" s="475"/>
    </row>
    <row r="1050" spans="1:26" ht="16.5" customHeight="1">
      <c r="A1050" s="665"/>
      <c r="B1050" s="665"/>
      <c r="C1050" s="695"/>
      <c r="D1050" s="665"/>
      <c r="E1050" s="698"/>
      <c r="F1050" s="665"/>
      <c r="G1050" s="88">
        <v>12</v>
      </c>
      <c r="H1050" s="452" t="s">
        <v>15884</v>
      </c>
      <c r="I1050" s="453" t="s">
        <v>15886</v>
      </c>
      <c r="J1050" s="83"/>
      <c r="K1050" s="442"/>
      <c r="L1050" s="665"/>
      <c r="M1050" s="454" t="s">
        <v>15887</v>
      </c>
      <c r="N1050" s="26"/>
      <c r="O1050" s="86"/>
      <c r="P1050" s="86"/>
      <c r="Q1050" s="86" t="s">
        <v>18626</v>
      </c>
      <c r="R1050" s="86"/>
      <c r="S1050" s="442"/>
      <c r="T1050" s="475"/>
      <c r="U1050" s="475"/>
      <c r="V1050" s="475"/>
      <c r="W1050" s="475"/>
      <c r="X1050" s="475"/>
      <c r="Y1050" s="475"/>
      <c r="Z1050" s="475"/>
    </row>
    <row r="1051" spans="1:26" ht="16.5" customHeight="1">
      <c r="A1051" s="665"/>
      <c r="B1051" s="665"/>
      <c r="C1051" s="695"/>
      <c r="D1051" s="665"/>
      <c r="E1051" s="698"/>
      <c r="F1051" s="665"/>
      <c r="G1051" s="88">
        <v>13</v>
      </c>
      <c r="H1051" s="452" t="s">
        <v>15888</v>
      </c>
      <c r="I1051" s="445" t="s">
        <v>15558</v>
      </c>
      <c r="J1051" s="83"/>
      <c r="K1051" s="442"/>
      <c r="L1051" s="665"/>
      <c r="M1051" s="178" t="s">
        <v>15889</v>
      </c>
      <c r="N1051" s="26"/>
      <c r="O1051" s="86"/>
      <c r="P1051" s="86"/>
      <c r="Q1051" s="86" t="s">
        <v>18626</v>
      </c>
      <c r="R1051" s="86"/>
      <c r="S1051" s="442"/>
      <c r="T1051" s="475"/>
      <c r="U1051" s="475"/>
      <c r="V1051" s="475"/>
      <c r="W1051" s="475"/>
      <c r="X1051" s="475"/>
      <c r="Y1051" s="475"/>
      <c r="Z1051" s="475"/>
    </row>
    <row r="1052" spans="1:26" ht="16.5" customHeight="1">
      <c r="A1052" s="665"/>
      <c r="B1052" s="665"/>
      <c r="C1052" s="695"/>
      <c r="D1052" s="665"/>
      <c r="E1052" s="698"/>
      <c r="F1052" s="665"/>
      <c r="G1052" s="88">
        <v>14</v>
      </c>
      <c r="H1052" s="449" t="s">
        <v>15562</v>
      </c>
      <c r="I1052" s="271" t="s">
        <v>15890</v>
      </c>
      <c r="J1052" s="83"/>
      <c r="K1052" s="442"/>
      <c r="L1052" s="665"/>
      <c r="M1052" s="86"/>
      <c r="N1052" s="26"/>
      <c r="O1052" s="86"/>
      <c r="P1052" s="86"/>
      <c r="Q1052" s="86" t="s">
        <v>18626</v>
      </c>
      <c r="R1052" s="86"/>
      <c r="S1052" s="442"/>
      <c r="T1052" s="475"/>
      <c r="U1052" s="475"/>
      <c r="V1052" s="475"/>
      <c r="W1052" s="475"/>
      <c r="X1052" s="475"/>
      <c r="Y1052" s="475"/>
      <c r="Z1052" s="475"/>
    </row>
    <row r="1053" spans="1:26" ht="16.5" customHeight="1">
      <c r="A1053" s="666"/>
      <c r="B1053" s="666"/>
      <c r="C1053" s="682"/>
      <c r="D1053" s="666"/>
      <c r="E1053" s="680"/>
      <c r="F1053" s="666"/>
      <c r="G1053" s="88">
        <v>15</v>
      </c>
      <c r="H1053" s="452"/>
      <c r="I1053" s="2" t="s">
        <v>15891</v>
      </c>
      <c r="J1053" s="83"/>
      <c r="K1053" s="442"/>
      <c r="L1053" s="666"/>
      <c r="M1053" s="86"/>
      <c r="N1053" s="26"/>
      <c r="O1053" s="86"/>
      <c r="P1053" s="86"/>
      <c r="Q1053" s="86" t="s">
        <v>18626</v>
      </c>
      <c r="R1053" s="86"/>
      <c r="S1053" s="442"/>
      <c r="T1053" s="475"/>
      <c r="U1053" s="475"/>
      <c r="V1053" s="475"/>
      <c r="W1053" s="475"/>
      <c r="X1053" s="475"/>
      <c r="Y1053" s="475"/>
      <c r="Z1053" s="475"/>
    </row>
    <row r="1054" spans="1:26" ht="16.5" customHeight="1">
      <c r="A1054" s="735" t="s">
        <v>18683</v>
      </c>
      <c r="B1054" s="735" t="s">
        <v>18684</v>
      </c>
      <c r="C1054" s="757" t="s">
        <v>18686</v>
      </c>
      <c r="D1054" s="735" t="s">
        <v>18046</v>
      </c>
      <c r="E1054" s="812" t="s">
        <v>18688</v>
      </c>
      <c r="F1054" s="740" t="s">
        <v>15548</v>
      </c>
      <c r="G1054" s="88">
        <v>1</v>
      </c>
      <c r="H1054" s="441" t="s">
        <v>15550</v>
      </c>
      <c r="I1054" s="447"/>
      <c r="J1054" s="83"/>
      <c r="K1054" s="442"/>
      <c r="L1054" s="734"/>
      <c r="M1054" s="403"/>
      <c r="N1054" s="26"/>
      <c r="O1054" s="86"/>
      <c r="P1054" s="86"/>
      <c r="Q1054" s="86" t="s">
        <v>18683</v>
      </c>
      <c r="R1054" s="86"/>
      <c r="S1054" s="442"/>
      <c r="T1054" s="475"/>
      <c r="U1054" s="475"/>
      <c r="V1054" s="475"/>
      <c r="W1054" s="475"/>
      <c r="X1054" s="475"/>
      <c r="Y1054" s="475"/>
      <c r="Z1054" s="475"/>
    </row>
    <row r="1055" spans="1:26" ht="16.5" customHeight="1">
      <c r="A1055" s="665"/>
      <c r="B1055" s="665"/>
      <c r="C1055" s="695"/>
      <c r="D1055" s="665"/>
      <c r="E1055" s="698"/>
      <c r="F1055" s="665"/>
      <c r="G1055" s="88">
        <v>2</v>
      </c>
      <c r="H1055" s="452" t="s">
        <v>15984</v>
      </c>
      <c r="I1055" s="271" t="s">
        <v>15985</v>
      </c>
      <c r="J1055" s="83"/>
      <c r="K1055" s="442"/>
      <c r="L1055" s="665"/>
      <c r="M1055" s="178" t="s">
        <v>15556</v>
      </c>
      <c r="N1055" s="26"/>
      <c r="O1055" s="86"/>
      <c r="P1055" s="86"/>
      <c r="Q1055" s="86" t="s">
        <v>18683</v>
      </c>
      <c r="R1055" s="86"/>
      <c r="S1055" s="442"/>
      <c r="T1055" s="475"/>
      <c r="U1055" s="475"/>
      <c r="V1055" s="475"/>
      <c r="W1055" s="475"/>
      <c r="X1055" s="475"/>
      <c r="Y1055" s="475"/>
      <c r="Z1055" s="475"/>
    </row>
    <row r="1056" spans="1:26" ht="16.5" customHeight="1">
      <c r="A1056" s="665"/>
      <c r="B1056" s="665"/>
      <c r="C1056" s="695"/>
      <c r="D1056" s="665"/>
      <c r="E1056" s="698"/>
      <c r="F1056" s="665"/>
      <c r="G1056" s="88">
        <v>3</v>
      </c>
      <c r="H1056" s="449" t="s">
        <v>18064</v>
      </c>
      <c r="I1056" s="271" t="s">
        <v>15882</v>
      </c>
      <c r="J1056" s="83"/>
      <c r="K1056" s="442"/>
      <c r="L1056" s="665"/>
      <c r="M1056" s="86"/>
      <c r="N1056" s="26"/>
      <c r="O1056" s="86"/>
      <c r="P1056" s="86"/>
      <c r="Q1056" s="86" t="s">
        <v>18683</v>
      </c>
      <c r="R1056" s="86"/>
      <c r="S1056" s="442"/>
      <c r="T1056" s="475"/>
      <c r="U1056" s="475"/>
      <c r="V1056" s="475"/>
      <c r="W1056" s="475"/>
      <c r="X1056" s="475"/>
      <c r="Y1056" s="475"/>
      <c r="Z1056" s="475"/>
    </row>
    <row r="1057" spans="1:26" ht="16.5" customHeight="1">
      <c r="A1057" s="665"/>
      <c r="B1057" s="665"/>
      <c r="C1057" s="695"/>
      <c r="D1057" s="665"/>
      <c r="E1057" s="698"/>
      <c r="F1057" s="665"/>
      <c r="G1057" s="88">
        <v>4</v>
      </c>
      <c r="H1057" s="452" t="s">
        <v>15884</v>
      </c>
      <c r="I1057" s="453" t="s">
        <v>15886</v>
      </c>
      <c r="J1057" s="83"/>
      <c r="K1057" s="442"/>
      <c r="L1057" s="665"/>
      <c r="M1057" s="454" t="s">
        <v>15887</v>
      </c>
      <c r="N1057" s="26"/>
      <c r="O1057" s="86"/>
      <c r="P1057" s="86"/>
      <c r="Q1057" s="86" t="s">
        <v>18683</v>
      </c>
      <c r="R1057" s="86"/>
      <c r="S1057" s="442"/>
      <c r="T1057" s="475"/>
      <c r="U1057" s="475"/>
      <c r="V1057" s="475"/>
      <c r="W1057" s="475"/>
      <c r="X1057" s="475"/>
      <c r="Y1057" s="475"/>
      <c r="Z1057" s="475"/>
    </row>
    <row r="1058" spans="1:26" ht="16.5" customHeight="1">
      <c r="A1058" s="665"/>
      <c r="B1058" s="665"/>
      <c r="C1058" s="695"/>
      <c r="D1058" s="665"/>
      <c r="E1058" s="698"/>
      <c r="F1058" s="665"/>
      <c r="G1058" s="88">
        <v>5</v>
      </c>
      <c r="H1058" s="444" t="s">
        <v>16020</v>
      </c>
      <c r="I1058" s="2" t="s">
        <v>15750</v>
      </c>
      <c r="J1058" s="83"/>
      <c r="K1058" s="442"/>
      <c r="L1058" s="665"/>
      <c r="M1058" s="86"/>
      <c r="N1058" s="26"/>
      <c r="O1058" s="86"/>
      <c r="P1058" s="86"/>
      <c r="Q1058" s="86" t="s">
        <v>18683</v>
      </c>
      <c r="R1058" s="86"/>
      <c r="S1058" s="442"/>
      <c r="T1058" s="475"/>
      <c r="U1058" s="475"/>
      <c r="V1058" s="475"/>
      <c r="W1058" s="475"/>
      <c r="X1058" s="475"/>
      <c r="Y1058" s="475"/>
      <c r="Z1058" s="475"/>
    </row>
    <row r="1059" spans="1:26" ht="16.5" customHeight="1">
      <c r="A1059" s="665"/>
      <c r="B1059" s="665"/>
      <c r="C1059" s="695"/>
      <c r="D1059" s="665"/>
      <c r="E1059" s="698"/>
      <c r="F1059" s="665"/>
      <c r="G1059" s="88">
        <v>6</v>
      </c>
      <c r="H1059" s="444" t="s">
        <v>18141</v>
      </c>
      <c r="I1059" s="2"/>
      <c r="J1059" s="83"/>
      <c r="K1059" s="442"/>
      <c r="L1059" s="665"/>
      <c r="M1059" s="86"/>
      <c r="N1059" s="26"/>
      <c r="O1059" s="86"/>
      <c r="P1059" s="86"/>
      <c r="Q1059" s="86" t="s">
        <v>18683</v>
      </c>
      <c r="R1059" s="86"/>
      <c r="S1059" s="442"/>
      <c r="T1059" s="475"/>
      <c r="U1059" s="475"/>
      <c r="V1059" s="475"/>
      <c r="W1059" s="475"/>
      <c r="X1059" s="475"/>
      <c r="Y1059" s="475"/>
      <c r="Z1059" s="475"/>
    </row>
    <row r="1060" spans="1:26" ht="16.5" customHeight="1">
      <c r="A1060" s="665"/>
      <c r="B1060" s="665"/>
      <c r="C1060" s="695"/>
      <c r="D1060" s="665"/>
      <c r="E1060" s="698"/>
      <c r="F1060" s="665"/>
      <c r="G1060" s="88">
        <v>7</v>
      </c>
      <c r="H1060" s="444" t="s">
        <v>18145</v>
      </c>
      <c r="I1060" s="2"/>
      <c r="J1060" s="83"/>
      <c r="K1060" s="442"/>
      <c r="L1060" s="665"/>
      <c r="M1060" s="86"/>
      <c r="N1060" s="26"/>
      <c r="O1060" s="86"/>
      <c r="P1060" s="86"/>
      <c r="Q1060" s="86" t="s">
        <v>18683</v>
      </c>
      <c r="R1060" s="86"/>
      <c r="S1060" s="442"/>
      <c r="T1060" s="475"/>
      <c r="U1060" s="475"/>
      <c r="V1060" s="475"/>
      <c r="W1060" s="475"/>
      <c r="X1060" s="475"/>
      <c r="Y1060" s="475"/>
      <c r="Z1060" s="475"/>
    </row>
    <row r="1061" spans="1:26" ht="16.5" customHeight="1">
      <c r="A1061" s="665"/>
      <c r="B1061" s="665"/>
      <c r="C1061" s="695"/>
      <c r="D1061" s="665"/>
      <c r="E1061" s="698"/>
      <c r="F1061" s="665"/>
      <c r="G1061" s="88">
        <v>8</v>
      </c>
      <c r="H1061" s="444" t="s">
        <v>18141</v>
      </c>
      <c r="I1061" s="2"/>
      <c r="J1061" s="83"/>
      <c r="K1061" s="442"/>
      <c r="L1061" s="665"/>
      <c r="M1061" s="86"/>
      <c r="N1061" s="26"/>
      <c r="O1061" s="86"/>
      <c r="P1061" s="86"/>
      <c r="Q1061" s="86" t="s">
        <v>18683</v>
      </c>
      <c r="R1061" s="86"/>
      <c r="S1061" s="442"/>
      <c r="T1061" s="475"/>
      <c r="U1061" s="475"/>
      <c r="V1061" s="475"/>
      <c r="W1061" s="475"/>
      <c r="X1061" s="475"/>
      <c r="Y1061" s="475"/>
      <c r="Z1061" s="475"/>
    </row>
    <row r="1062" spans="1:26" ht="16.5" customHeight="1">
      <c r="A1062" s="665"/>
      <c r="B1062" s="665"/>
      <c r="C1062" s="695"/>
      <c r="D1062" s="665"/>
      <c r="E1062" s="698"/>
      <c r="F1062" s="665"/>
      <c r="G1062" s="88">
        <v>9</v>
      </c>
      <c r="H1062" s="444" t="s">
        <v>15771</v>
      </c>
      <c r="I1062" s="2" t="s">
        <v>15773</v>
      </c>
      <c r="J1062" s="83"/>
      <c r="K1062" s="442"/>
      <c r="L1062" s="665"/>
      <c r="M1062" s="86"/>
      <c r="N1062" s="26"/>
      <c r="O1062" s="86"/>
      <c r="P1062" s="86"/>
      <c r="Q1062" s="86" t="s">
        <v>18683</v>
      </c>
      <c r="R1062" s="86"/>
      <c r="S1062" s="442"/>
      <c r="T1062" s="475"/>
      <c r="U1062" s="475"/>
      <c r="V1062" s="475"/>
      <c r="W1062" s="475"/>
      <c r="X1062" s="475"/>
      <c r="Y1062" s="475"/>
      <c r="Z1062" s="475"/>
    </row>
    <row r="1063" spans="1:26" ht="16.5" customHeight="1">
      <c r="A1063" s="665"/>
      <c r="B1063" s="665"/>
      <c r="C1063" s="695"/>
      <c r="D1063" s="665"/>
      <c r="E1063" s="698"/>
      <c r="F1063" s="665"/>
      <c r="G1063" s="88">
        <v>10</v>
      </c>
      <c r="H1063" s="444" t="s">
        <v>18604</v>
      </c>
      <c r="I1063" s="2" t="s">
        <v>17431</v>
      </c>
      <c r="J1063" s="83"/>
      <c r="K1063" s="442"/>
      <c r="L1063" s="665"/>
      <c r="M1063" s="86"/>
      <c r="N1063" s="26"/>
      <c r="O1063" s="86"/>
      <c r="P1063" s="86"/>
      <c r="Q1063" s="86" t="s">
        <v>18683</v>
      </c>
      <c r="R1063" s="86"/>
      <c r="S1063" s="442"/>
      <c r="T1063" s="475"/>
      <c r="U1063" s="475"/>
      <c r="V1063" s="475"/>
      <c r="W1063" s="475"/>
      <c r="X1063" s="475"/>
      <c r="Y1063" s="475"/>
      <c r="Z1063" s="475"/>
    </row>
    <row r="1064" spans="1:26" ht="16.5" customHeight="1">
      <c r="A1064" s="665"/>
      <c r="B1064" s="665"/>
      <c r="C1064" s="695"/>
      <c r="D1064" s="665"/>
      <c r="E1064" s="698"/>
      <c r="F1064" s="665"/>
      <c r="G1064" s="88">
        <v>11</v>
      </c>
      <c r="H1064" s="449" t="s">
        <v>16906</v>
      </c>
      <c r="I1064" s="333"/>
      <c r="J1064" s="83"/>
      <c r="K1064" s="442"/>
      <c r="L1064" s="665"/>
      <c r="M1064" s="86"/>
      <c r="N1064" s="26"/>
      <c r="O1064" s="86"/>
      <c r="P1064" s="86"/>
      <c r="Q1064" s="86" t="s">
        <v>18683</v>
      </c>
      <c r="R1064" s="86"/>
      <c r="S1064" s="442"/>
      <c r="T1064" s="475"/>
      <c r="U1064" s="475"/>
      <c r="V1064" s="475"/>
      <c r="W1064" s="475"/>
      <c r="X1064" s="475"/>
      <c r="Y1064" s="475"/>
      <c r="Z1064" s="475"/>
    </row>
    <row r="1065" spans="1:26" ht="16.5" customHeight="1">
      <c r="A1065" s="665"/>
      <c r="B1065" s="665"/>
      <c r="C1065" s="695"/>
      <c r="D1065" s="665"/>
      <c r="E1065" s="698"/>
      <c r="F1065" s="665"/>
      <c r="G1065" s="88">
        <v>12</v>
      </c>
      <c r="H1065" s="452" t="s">
        <v>15884</v>
      </c>
      <c r="I1065" s="453" t="s">
        <v>15886</v>
      </c>
      <c r="J1065" s="83"/>
      <c r="K1065" s="442"/>
      <c r="L1065" s="665"/>
      <c r="M1065" s="454" t="s">
        <v>15887</v>
      </c>
      <c r="N1065" s="26"/>
      <c r="O1065" s="86"/>
      <c r="P1065" s="86"/>
      <c r="Q1065" s="86" t="s">
        <v>18683</v>
      </c>
      <c r="R1065" s="86"/>
      <c r="S1065" s="442"/>
      <c r="T1065" s="475"/>
      <c r="U1065" s="475"/>
      <c r="V1065" s="475"/>
      <c r="W1065" s="475"/>
      <c r="X1065" s="475"/>
      <c r="Y1065" s="475"/>
      <c r="Z1065" s="475"/>
    </row>
    <row r="1066" spans="1:26" ht="16.5" customHeight="1">
      <c r="A1066" s="665"/>
      <c r="B1066" s="665"/>
      <c r="C1066" s="695"/>
      <c r="D1066" s="665"/>
      <c r="E1066" s="698"/>
      <c r="F1066" s="665"/>
      <c r="G1066" s="88">
        <v>13</v>
      </c>
      <c r="H1066" s="452" t="s">
        <v>15888</v>
      </c>
      <c r="I1066" s="445" t="s">
        <v>15558</v>
      </c>
      <c r="J1066" s="83"/>
      <c r="K1066" s="442"/>
      <c r="L1066" s="665"/>
      <c r="M1066" s="178" t="s">
        <v>15889</v>
      </c>
      <c r="N1066" s="26"/>
      <c r="O1066" s="86"/>
      <c r="P1066" s="86"/>
      <c r="Q1066" s="86" t="s">
        <v>18683</v>
      </c>
      <c r="R1066" s="86"/>
      <c r="S1066" s="442"/>
      <c r="T1066" s="475"/>
      <c r="U1066" s="475"/>
      <c r="V1066" s="475"/>
      <c r="W1066" s="475"/>
      <c r="X1066" s="475"/>
      <c r="Y1066" s="475"/>
      <c r="Z1066" s="475"/>
    </row>
    <row r="1067" spans="1:26" ht="16.5" customHeight="1">
      <c r="A1067" s="665"/>
      <c r="B1067" s="665"/>
      <c r="C1067" s="695"/>
      <c r="D1067" s="665"/>
      <c r="E1067" s="698"/>
      <c r="F1067" s="665"/>
      <c r="G1067" s="88">
        <v>14</v>
      </c>
      <c r="H1067" s="449" t="s">
        <v>15562</v>
      </c>
      <c r="I1067" s="271" t="s">
        <v>15890</v>
      </c>
      <c r="J1067" s="83"/>
      <c r="K1067" s="442"/>
      <c r="L1067" s="665"/>
      <c r="M1067" s="86"/>
      <c r="N1067" s="26"/>
      <c r="O1067" s="86"/>
      <c r="P1067" s="86"/>
      <c r="Q1067" s="86" t="s">
        <v>18683</v>
      </c>
      <c r="R1067" s="86"/>
      <c r="S1067" s="442"/>
      <c r="T1067" s="475"/>
      <c r="U1067" s="475"/>
      <c r="V1067" s="475"/>
      <c r="W1067" s="475"/>
      <c r="X1067" s="475"/>
      <c r="Y1067" s="475"/>
      <c r="Z1067" s="475"/>
    </row>
    <row r="1068" spans="1:26" ht="16.5" customHeight="1">
      <c r="A1068" s="666"/>
      <c r="B1068" s="666"/>
      <c r="C1068" s="682"/>
      <c r="D1068" s="666"/>
      <c r="E1068" s="680"/>
      <c r="F1068" s="666"/>
      <c r="G1068" s="88">
        <v>15</v>
      </c>
      <c r="H1068" s="452"/>
      <c r="I1068" s="2" t="s">
        <v>15891</v>
      </c>
      <c r="J1068" s="83"/>
      <c r="K1068" s="442"/>
      <c r="L1068" s="666"/>
      <c r="M1068" s="86"/>
      <c r="N1068" s="26"/>
      <c r="O1068" s="86"/>
      <c r="P1068" s="86"/>
      <c r="Q1068" s="86" t="s">
        <v>18683</v>
      </c>
      <c r="R1068" s="86"/>
      <c r="S1068" s="442"/>
      <c r="T1068" s="475"/>
      <c r="U1068" s="475"/>
      <c r="V1068" s="475"/>
      <c r="W1068" s="475"/>
      <c r="X1068" s="475"/>
      <c r="Y1068" s="475"/>
      <c r="Z1068" s="475"/>
    </row>
    <row r="1069" spans="1:26" ht="16.5" customHeight="1">
      <c r="A1069" s="735" t="s">
        <v>18715</v>
      </c>
      <c r="B1069" s="735" t="s">
        <v>18716</v>
      </c>
      <c r="C1069" s="757" t="s">
        <v>18718</v>
      </c>
      <c r="D1069" s="735" t="s">
        <v>18046</v>
      </c>
      <c r="E1069" s="812" t="s">
        <v>18719</v>
      </c>
      <c r="F1069" s="740" t="s">
        <v>15548</v>
      </c>
      <c r="G1069" s="88">
        <v>1</v>
      </c>
      <c r="H1069" s="441" t="s">
        <v>15550</v>
      </c>
      <c r="I1069" s="447"/>
      <c r="J1069" s="83"/>
      <c r="K1069" s="442"/>
      <c r="L1069" s="734"/>
      <c r="M1069" s="403"/>
      <c r="N1069" s="26"/>
      <c r="O1069" s="86"/>
      <c r="P1069" s="86"/>
      <c r="Q1069" s="86" t="s">
        <v>18715</v>
      </c>
      <c r="R1069" s="86"/>
      <c r="S1069" s="442"/>
      <c r="T1069" s="475"/>
      <c r="U1069" s="475"/>
      <c r="V1069" s="475"/>
      <c r="W1069" s="475"/>
      <c r="X1069" s="475"/>
      <c r="Y1069" s="475"/>
      <c r="Z1069" s="475"/>
    </row>
    <row r="1070" spans="1:26" ht="16.5" customHeight="1">
      <c r="A1070" s="665"/>
      <c r="B1070" s="665"/>
      <c r="C1070" s="695"/>
      <c r="D1070" s="665"/>
      <c r="E1070" s="698"/>
      <c r="F1070" s="665"/>
      <c r="G1070" s="88">
        <v>2</v>
      </c>
      <c r="H1070" s="452" t="s">
        <v>15984</v>
      </c>
      <c r="I1070" s="271" t="s">
        <v>15985</v>
      </c>
      <c r="J1070" s="83"/>
      <c r="K1070" s="442"/>
      <c r="L1070" s="665"/>
      <c r="M1070" s="178" t="s">
        <v>15556</v>
      </c>
      <c r="N1070" s="26"/>
      <c r="O1070" s="86"/>
      <c r="P1070" s="86"/>
      <c r="Q1070" s="86" t="s">
        <v>18715</v>
      </c>
      <c r="R1070" s="86"/>
      <c r="S1070" s="442"/>
      <c r="T1070" s="475"/>
      <c r="U1070" s="475"/>
      <c r="V1070" s="475"/>
      <c r="W1070" s="475"/>
      <c r="X1070" s="475"/>
      <c r="Y1070" s="475"/>
      <c r="Z1070" s="475"/>
    </row>
    <row r="1071" spans="1:26" ht="16.5" customHeight="1">
      <c r="A1071" s="665"/>
      <c r="B1071" s="665"/>
      <c r="C1071" s="695"/>
      <c r="D1071" s="665"/>
      <c r="E1071" s="698"/>
      <c r="F1071" s="665"/>
      <c r="G1071" s="88">
        <v>3</v>
      </c>
      <c r="H1071" s="449" t="s">
        <v>18064</v>
      </c>
      <c r="I1071" s="271" t="s">
        <v>15882</v>
      </c>
      <c r="J1071" s="83"/>
      <c r="K1071" s="442"/>
      <c r="L1071" s="665"/>
      <c r="M1071" s="86"/>
      <c r="N1071" s="26"/>
      <c r="O1071" s="86"/>
      <c r="P1071" s="86"/>
      <c r="Q1071" s="86" t="s">
        <v>18715</v>
      </c>
      <c r="R1071" s="86"/>
      <c r="S1071" s="442"/>
      <c r="T1071" s="475"/>
      <c r="U1071" s="475"/>
      <c r="V1071" s="475"/>
      <c r="W1071" s="475"/>
      <c r="X1071" s="475"/>
      <c r="Y1071" s="475"/>
      <c r="Z1071" s="475"/>
    </row>
    <row r="1072" spans="1:26" ht="16.5" customHeight="1">
      <c r="A1072" s="665"/>
      <c r="B1072" s="665"/>
      <c r="C1072" s="695"/>
      <c r="D1072" s="665"/>
      <c r="E1072" s="698"/>
      <c r="F1072" s="665"/>
      <c r="G1072" s="88">
        <v>4</v>
      </c>
      <c r="H1072" s="452" t="s">
        <v>15884</v>
      </c>
      <c r="I1072" s="453" t="s">
        <v>15886</v>
      </c>
      <c r="J1072" s="83"/>
      <c r="K1072" s="442"/>
      <c r="L1072" s="665"/>
      <c r="M1072" s="454" t="s">
        <v>15887</v>
      </c>
      <c r="N1072" s="26"/>
      <c r="O1072" s="86"/>
      <c r="P1072" s="86"/>
      <c r="Q1072" s="86" t="s">
        <v>18715</v>
      </c>
      <c r="R1072" s="86"/>
      <c r="S1072" s="442"/>
      <c r="T1072" s="475"/>
      <c r="U1072" s="475"/>
      <c r="V1072" s="475"/>
      <c r="W1072" s="475"/>
      <c r="X1072" s="475"/>
      <c r="Y1072" s="475"/>
      <c r="Z1072" s="475"/>
    </row>
    <row r="1073" spans="1:26" ht="16.5" customHeight="1">
      <c r="A1073" s="665"/>
      <c r="B1073" s="665"/>
      <c r="C1073" s="695"/>
      <c r="D1073" s="665"/>
      <c r="E1073" s="698"/>
      <c r="F1073" s="665"/>
      <c r="G1073" s="88">
        <v>5</v>
      </c>
      <c r="H1073" s="444" t="s">
        <v>16020</v>
      </c>
      <c r="I1073" s="2" t="s">
        <v>15750</v>
      </c>
      <c r="J1073" s="83"/>
      <c r="K1073" s="442"/>
      <c r="L1073" s="665"/>
      <c r="M1073" s="86"/>
      <c r="N1073" s="26"/>
      <c r="O1073" s="86"/>
      <c r="P1073" s="86"/>
      <c r="Q1073" s="86" t="s">
        <v>18715</v>
      </c>
      <c r="R1073" s="86"/>
      <c r="S1073" s="442"/>
      <c r="T1073" s="475"/>
      <c r="U1073" s="475"/>
      <c r="V1073" s="475"/>
      <c r="W1073" s="475"/>
      <c r="X1073" s="475"/>
      <c r="Y1073" s="475"/>
      <c r="Z1073" s="475"/>
    </row>
    <row r="1074" spans="1:26" ht="16.5" customHeight="1">
      <c r="A1074" s="665"/>
      <c r="B1074" s="665"/>
      <c r="C1074" s="695"/>
      <c r="D1074" s="665"/>
      <c r="E1074" s="698"/>
      <c r="F1074" s="665"/>
      <c r="G1074" s="88">
        <v>6</v>
      </c>
      <c r="H1074" s="444" t="s">
        <v>18175</v>
      </c>
      <c r="I1074" s="2"/>
      <c r="J1074" s="83"/>
      <c r="K1074" s="442"/>
      <c r="L1074" s="665"/>
      <c r="M1074" s="86"/>
      <c r="N1074" s="26"/>
      <c r="O1074" s="86"/>
      <c r="P1074" s="86"/>
      <c r="Q1074" s="86" t="s">
        <v>18715</v>
      </c>
      <c r="R1074" s="86"/>
      <c r="S1074" s="442"/>
      <c r="T1074" s="475"/>
      <c r="U1074" s="475"/>
      <c r="V1074" s="475"/>
      <c r="W1074" s="475"/>
      <c r="X1074" s="475"/>
      <c r="Y1074" s="475"/>
      <c r="Z1074" s="475"/>
    </row>
    <row r="1075" spans="1:26" ht="16.5" customHeight="1">
      <c r="A1075" s="665"/>
      <c r="B1075" s="665"/>
      <c r="C1075" s="695"/>
      <c r="D1075" s="665"/>
      <c r="E1075" s="698"/>
      <c r="F1075" s="665"/>
      <c r="G1075" s="88">
        <v>7</v>
      </c>
      <c r="H1075" s="444" t="s">
        <v>18179</v>
      </c>
      <c r="I1075" s="2"/>
      <c r="J1075" s="83"/>
      <c r="K1075" s="442"/>
      <c r="L1075" s="665"/>
      <c r="M1075" s="86"/>
      <c r="N1075" s="26"/>
      <c r="O1075" s="86"/>
      <c r="P1075" s="86"/>
      <c r="Q1075" s="86" t="s">
        <v>18715</v>
      </c>
      <c r="R1075" s="86"/>
      <c r="S1075" s="442"/>
      <c r="T1075" s="475"/>
      <c r="U1075" s="475"/>
      <c r="V1075" s="475"/>
      <c r="W1075" s="475"/>
      <c r="X1075" s="475"/>
      <c r="Y1075" s="475"/>
      <c r="Z1075" s="475"/>
    </row>
    <row r="1076" spans="1:26" ht="16.5" customHeight="1">
      <c r="A1076" s="665"/>
      <c r="B1076" s="665"/>
      <c r="C1076" s="695"/>
      <c r="D1076" s="665"/>
      <c r="E1076" s="698"/>
      <c r="F1076" s="665"/>
      <c r="G1076" s="88">
        <v>8</v>
      </c>
      <c r="H1076" s="444" t="s">
        <v>18175</v>
      </c>
      <c r="I1076" s="2"/>
      <c r="J1076" s="83"/>
      <c r="K1076" s="442"/>
      <c r="L1076" s="665"/>
      <c r="M1076" s="86"/>
      <c r="N1076" s="26"/>
      <c r="O1076" s="86"/>
      <c r="P1076" s="86"/>
      <c r="Q1076" s="86" t="s">
        <v>18715</v>
      </c>
      <c r="R1076" s="86"/>
      <c r="S1076" s="442"/>
      <c r="T1076" s="475"/>
      <c r="U1076" s="475"/>
      <c r="V1076" s="475"/>
      <c r="W1076" s="475"/>
      <c r="X1076" s="475"/>
      <c r="Y1076" s="475"/>
      <c r="Z1076" s="475"/>
    </row>
    <row r="1077" spans="1:26" ht="16.5" customHeight="1">
      <c r="A1077" s="665"/>
      <c r="B1077" s="665"/>
      <c r="C1077" s="695"/>
      <c r="D1077" s="665"/>
      <c r="E1077" s="698"/>
      <c r="F1077" s="665"/>
      <c r="G1077" s="88">
        <v>9</v>
      </c>
      <c r="H1077" s="444" t="s">
        <v>15771</v>
      </c>
      <c r="I1077" s="2" t="s">
        <v>15773</v>
      </c>
      <c r="J1077" s="83"/>
      <c r="K1077" s="442"/>
      <c r="L1077" s="665"/>
      <c r="M1077" s="86"/>
      <c r="N1077" s="26"/>
      <c r="O1077" s="86"/>
      <c r="P1077" s="86"/>
      <c r="Q1077" s="86" t="s">
        <v>18715</v>
      </c>
      <c r="R1077" s="86"/>
      <c r="S1077" s="442"/>
      <c r="T1077" s="475"/>
      <c r="U1077" s="475"/>
      <c r="V1077" s="475"/>
      <c r="W1077" s="475"/>
      <c r="X1077" s="475"/>
      <c r="Y1077" s="475"/>
      <c r="Z1077" s="475"/>
    </row>
    <row r="1078" spans="1:26" ht="16.5" customHeight="1">
      <c r="A1078" s="665"/>
      <c r="B1078" s="665"/>
      <c r="C1078" s="695"/>
      <c r="D1078" s="665"/>
      <c r="E1078" s="698"/>
      <c r="F1078" s="665"/>
      <c r="G1078" s="88">
        <v>10</v>
      </c>
      <c r="H1078" s="444" t="s">
        <v>18604</v>
      </c>
      <c r="I1078" s="2" t="s">
        <v>17431</v>
      </c>
      <c r="J1078" s="83"/>
      <c r="K1078" s="442"/>
      <c r="L1078" s="665"/>
      <c r="M1078" s="86"/>
      <c r="N1078" s="26"/>
      <c r="O1078" s="86"/>
      <c r="P1078" s="86"/>
      <c r="Q1078" s="86" t="s">
        <v>18715</v>
      </c>
      <c r="R1078" s="86"/>
      <c r="S1078" s="442"/>
      <c r="T1078" s="475"/>
      <c r="U1078" s="475"/>
      <c r="V1078" s="475"/>
      <c r="W1078" s="475"/>
      <c r="X1078" s="475"/>
      <c r="Y1078" s="475"/>
      <c r="Z1078" s="475"/>
    </row>
    <row r="1079" spans="1:26" ht="16.5" customHeight="1">
      <c r="A1079" s="665"/>
      <c r="B1079" s="665"/>
      <c r="C1079" s="695"/>
      <c r="D1079" s="665"/>
      <c r="E1079" s="698"/>
      <c r="F1079" s="665"/>
      <c r="G1079" s="88">
        <v>11</v>
      </c>
      <c r="H1079" s="449" t="s">
        <v>16906</v>
      </c>
      <c r="I1079" s="333"/>
      <c r="J1079" s="83"/>
      <c r="K1079" s="442"/>
      <c r="L1079" s="665"/>
      <c r="M1079" s="86"/>
      <c r="N1079" s="26"/>
      <c r="O1079" s="86"/>
      <c r="P1079" s="86"/>
      <c r="Q1079" s="86" t="s">
        <v>18715</v>
      </c>
      <c r="R1079" s="86"/>
      <c r="S1079" s="442"/>
      <c r="T1079" s="475"/>
      <c r="U1079" s="475"/>
      <c r="V1079" s="475"/>
      <c r="W1079" s="475"/>
      <c r="X1079" s="475"/>
      <c r="Y1079" s="475"/>
      <c r="Z1079" s="475"/>
    </row>
    <row r="1080" spans="1:26" ht="16.5" customHeight="1">
      <c r="A1080" s="665"/>
      <c r="B1080" s="665"/>
      <c r="C1080" s="695"/>
      <c r="D1080" s="665"/>
      <c r="E1080" s="698"/>
      <c r="F1080" s="665"/>
      <c r="G1080" s="88">
        <v>12</v>
      </c>
      <c r="H1080" s="452" t="s">
        <v>15884</v>
      </c>
      <c r="I1080" s="453" t="s">
        <v>15886</v>
      </c>
      <c r="J1080" s="83"/>
      <c r="K1080" s="442"/>
      <c r="L1080" s="665"/>
      <c r="M1080" s="454" t="s">
        <v>15887</v>
      </c>
      <c r="N1080" s="26"/>
      <c r="O1080" s="86"/>
      <c r="P1080" s="86"/>
      <c r="Q1080" s="86" t="s">
        <v>18715</v>
      </c>
      <c r="R1080" s="86"/>
      <c r="S1080" s="442"/>
      <c r="T1080" s="475"/>
      <c r="U1080" s="475"/>
      <c r="V1080" s="475"/>
      <c r="W1080" s="475"/>
      <c r="X1080" s="475"/>
      <c r="Y1080" s="475"/>
      <c r="Z1080" s="475"/>
    </row>
    <row r="1081" spans="1:26" ht="16.5" customHeight="1">
      <c r="A1081" s="665"/>
      <c r="B1081" s="665"/>
      <c r="C1081" s="695"/>
      <c r="D1081" s="665"/>
      <c r="E1081" s="698"/>
      <c r="F1081" s="665"/>
      <c r="G1081" s="88">
        <v>13</v>
      </c>
      <c r="H1081" s="452" t="s">
        <v>15888</v>
      </c>
      <c r="I1081" s="445" t="s">
        <v>15558</v>
      </c>
      <c r="J1081" s="83"/>
      <c r="K1081" s="442"/>
      <c r="L1081" s="665"/>
      <c r="M1081" s="178" t="s">
        <v>15889</v>
      </c>
      <c r="N1081" s="26"/>
      <c r="O1081" s="86"/>
      <c r="P1081" s="86"/>
      <c r="Q1081" s="86" t="s">
        <v>18715</v>
      </c>
      <c r="R1081" s="86"/>
      <c r="S1081" s="442"/>
      <c r="T1081" s="475"/>
      <c r="U1081" s="475"/>
      <c r="V1081" s="475"/>
      <c r="W1081" s="475"/>
      <c r="X1081" s="475"/>
      <c r="Y1081" s="475"/>
      <c r="Z1081" s="475"/>
    </row>
    <row r="1082" spans="1:26" ht="16.5" customHeight="1">
      <c r="A1082" s="665"/>
      <c r="B1082" s="665"/>
      <c r="C1082" s="695"/>
      <c r="D1082" s="665"/>
      <c r="E1082" s="698"/>
      <c r="F1082" s="665"/>
      <c r="G1082" s="88">
        <v>14</v>
      </c>
      <c r="H1082" s="449" t="s">
        <v>15562</v>
      </c>
      <c r="I1082" s="271" t="s">
        <v>15890</v>
      </c>
      <c r="J1082" s="83"/>
      <c r="K1082" s="442"/>
      <c r="L1082" s="665"/>
      <c r="M1082" s="86"/>
      <c r="N1082" s="26"/>
      <c r="O1082" s="86"/>
      <c r="P1082" s="86"/>
      <c r="Q1082" s="86" t="s">
        <v>18715</v>
      </c>
      <c r="R1082" s="86"/>
      <c r="S1082" s="442"/>
      <c r="T1082" s="475"/>
      <c r="U1082" s="475"/>
      <c r="V1082" s="475"/>
      <c r="W1082" s="475"/>
      <c r="X1082" s="475"/>
      <c r="Y1082" s="475"/>
      <c r="Z1082" s="475"/>
    </row>
    <row r="1083" spans="1:26" ht="16.5" customHeight="1">
      <c r="A1083" s="666"/>
      <c r="B1083" s="666"/>
      <c r="C1083" s="682"/>
      <c r="D1083" s="666"/>
      <c r="E1083" s="680"/>
      <c r="F1083" s="666"/>
      <c r="G1083" s="88">
        <v>15</v>
      </c>
      <c r="H1083" s="452"/>
      <c r="I1083" s="2" t="s">
        <v>15891</v>
      </c>
      <c r="J1083" s="83"/>
      <c r="K1083" s="442"/>
      <c r="L1083" s="666"/>
      <c r="M1083" s="86"/>
      <c r="N1083" s="26"/>
      <c r="O1083" s="86"/>
      <c r="P1083" s="86"/>
      <c r="Q1083" s="86" t="s">
        <v>18715</v>
      </c>
      <c r="R1083" s="86"/>
      <c r="S1083" s="442"/>
      <c r="T1083" s="475"/>
      <c r="U1083" s="475"/>
      <c r="V1083" s="475"/>
      <c r="W1083" s="475"/>
      <c r="X1083" s="475"/>
      <c r="Y1083" s="475"/>
      <c r="Z1083" s="475"/>
    </row>
    <row r="1084" spans="1:26" ht="16.5" customHeight="1">
      <c r="A1084" s="735" t="s">
        <v>18740</v>
      </c>
      <c r="B1084" s="735" t="s">
        <v>18743</v>
      </c>
      <c r="C1084" s="757" t="s">
        <v>18744</v>
      </c>
      <c r="D1084" s="735" t="s">
        <v>18046</v>
      </c>
      <c r="E1084" s="812" t="s">
        <v>18746</v>
      </c>
      <c r="F1084" s="740" t="s">
        <v>15548</v>
      </c>
      <c r="G1084" s="88">
        <v>1</v>
      </c>
      <c r="H1084" s="441" t="s">
        <v>15550</v>
      </c>
      <c r="I1084" s="447"/>
      <c r="J1084" s="83"/>
      <c r="K1084" s="442"/>
      <c r="L1084" s="734"/>
      <c r="M1084" s="403"/>
      <c r="N1084" s="26"/>
      <c r="O1084" s="86"/>
      <c r="P1084" s="86"/>
      <c r="Q1084" s="86" t="s">
        <v>18740</v>
      </c>
      <c r="R1084" s="86"/>
      <c r="S1084" s="442"/>
      <c r="T1084" s="475"/>
      <c r="U1084" s="475"/>
      <c r="V1084" s="475"/>
      <c r="W1084" s="475"/>
      <c r="X1084" s="475"/>
      <c r="Y1084" s="475"/>
      <c r="Z1084" s="475"/>
    </row>
    <row r="1085" spans="1:26" ht="16.5" customHeight="1">
      <c r="A1085" s="665"/>
      <c r="B1085" s="665"/>
      <c r="C1085" s="695"/>
      <c r="D1085" s="665"/>
      <c r="E1085" s="698"/>
      <c r="F1085" s="665"/>
      <c r="G1085" s="88">
        <v>2</v>
      </c>
      <c r="H1085" s="452" t="s">
        <v>15984</v>
      </c>
      <c r="I1085" s="271" t="s">
        <v>15985</v>
      </c>
      <c r="J1085" s="83"/>
      <c r="K1085" s="442"/>
      <c r="L1085" s="665"/>
      <c r="M1085" s="178" t="s">
        <v>15556</v>
      </c>
      <c r="N1085" s="26"/>
      <c r="O1085" s="86"/>
      <c r="P1085" s="86"/>
      <c r="Q1085" s="86" t="s">
        <v>18740</v>
      </c>
      <c r="R1085" s="86"/>
      <c r="S1085" s="442"/>
      <c r="T1085" s="475"/>
      <c r="U1085" s="475"/>
      <c r="V1085" s="475"/>
      <c r="W1085" s="475"/>
      <c r="X1085" s="475"/>
      <c r="Y1085" s="475"/>
      <c r="Z1085" s="475"/>
    </row>
    <row r="1086" spans="1:26" ht="16.5" customHeight="1">
      <c r="A1086" s="665"/>
      <c r="B1086" s="665"/>
      <c r="C1086" s="695"/>
      <c r="D1086" s="665"/>
      <c r="E1086" s="698"/>
      <c r="F1086" s="665"/>
      <c r="G1086" s="88">
        <v>3</v>
      </c>
      <c r="H1086" s="449" t="s">
        <v>18064</v>
      </c>
      <c r="I1086" s="271" t="s">
        <v>15882</v>
      </c>
      <c r="J1086" s="83"/>
      <c r="K1086" s="442"/>
      <c r="L1086" s="665"/>
      <c r="M1086" s="86"/>
      <c r="N1086" s="26"/>
      <c r="O1086" s="86"/>
      <c r="P1086" s="86"/>
      <c r="Q1086" s="86" t="s">
        <v>18740</v>
      </c>
      <c r="R1086" s="86"/>
      <c r="S1086" s="442"/>
      <c r="T1086" s="475"/>
      <c r="U1086" s="475"/>
      <c r="V1086" s="475"/>
      <c r="W1086" s="475"/>
      <c r="X1086" s="475"/>
      <c r="Y1086" s="475"/>
      <c r="Z1086" s="475"/>
    </row>
    <row r="1087" spans="1:26" ht="16.5" customHeight="1">
      <c r="A1087" s="665"/>
      <c r="B1087" s="665"/>
      <c r="C1087" s="695"/>
      <c r="D1087" s="665"/>
      <c r="E1087" s="698"/>
      <c r="F1087" s="665"/>
      <c r="G1087" s="88">
        <v>4</v>
      </c>
      <c r="H1087" s="452" t="s">
        <v>15884</v>
      </c>
      <c r="I1087" s="271" t="s">
        <v>16122</v>
      </c>
      <c r="J1087" s="83"/>
      <c r="K1087" s="442"/>
      <c r="L1087" s="665"/>
      <c r="M1087" s="454" t="s">
        <v>15887</v>
      </c>
      <c r="N1087" s="26"/>
      <c r="O1087" s="86"/>
      <c r="P1087" s="86"/>
      <c r="Q1087" s="86" t="s">
        <v>18740</v>
      </c>
      <c r="R1087" s="86"/>
      <c r="S1087" s="442"/>
      <c r="T1087" s="475"/>
      <c r="U1087" s="475"/>
      <c r="V1087" s="475"/>
      <c r="W1087" s="475"/>
      <c r="X1087" s="475"/>
      <c r="Y1087" s="475"/>
      <c r="Z1087" s="475"/>
    </row>
    <row r="1088" spans="1:26" ht="16.5" customHeight="1">
      <c r="A1088" s="665"/>
      <c r="B1088" s="665"/>
      <c r="C1088" s="695"/>
      <c r="D1088" s="665"/>
      <c r="E1088" s="698"/>
      <c r="F1088" s="665"/>
      <c r="G1088" s="88">
        <v>5</v>
      </c>
      <c r="H1088" s="444" t="s">
        <v>16020</v>
      </c>
      <c r="I1088" s="2" t="s">
        <v>15750</v>
      </c>
      <c r="J1088" s="83"/>
      <c r="K1088" s="442"/>
      <c r="L1088" s="665"/>
      <c r="M1088" s="86"/>
      <c r="N1088" s="26"/>
      <c r="O1088" s="86"/>
      <c r="P1088" s="86"/>
      <c r="Q1088" s="86" t="s">
        <v>18740</v>
      </c>
      <c r="R1088" s="86"/>
      <c r="S1088" s="442"/>
      <c r="T1088" s="475"/>
      <c r="U1088" s="475"/>
      <c r="V1088" s="475"/>
      <c r="W1088" s="475"/>
      <c r="X1088" s="475"/>
      <c r="Y1088" s="475"/>
      <c r="Z1088" s="475"/>
    </row>
    <row r="1089" spans="1:26" ht="16.5" customHeight="1">
      <c r="A1089" s="665"/>
      <c r="B1089" s="665"/>
      <c r="C1089" s="695"/>
      <c r="D1089" s="665"/>
      <c r="E1089" s="698"/>
      <c r="F1089" s="665"/>
      <c r="G1089" s="88">
        <v>6</v>
      </c>
      <c r="H1089" s="444" t="s">
        <v>18198</v>
      </c>
      <c r="I1089" s="2"/>
      <c r="J1089" s="83"/>
      <c r="K1089" s="442"/>
      <c r="L1089" s="665"/>
      <c r="M1089" s="86"/>
      <c r="N1089" s="26"/>
      <c r="O1089" s="86"/>
      <c r="P1089" s="86"/>
      <c r="Q1089" s="86" t="s">
        <v>18740</v>
      </c>
      <c r="R1089" s="86"/>
      <c r="S1089" s="442"/>
      <c r="T1089" s="475"/>
      <c r="U1089" s="475"/>
      <c r="V1089" s="475"/>
      <c r="W1089" s="475"/>
      <c r="X1089" s="475"/>
      <c r="Y1089" s="475"/>
      <c r="Z1089" s="475"/>
    </row>
    <row r="1090" spans="1:26" ht="16.5" customHeight="1">
      <c r="A1090" s="665"/>
      <c r="B1090" s="665"/>
      <c r="C1090" s="695"/>
      <c r="D1090" s="665"/>
      <c r="E1090" s="698"/>
      <c r="F1090" s="665"/>
      <c r="G1090" s="88">
        <v>7</v>
      </c>
      <c r="H1090" s="444" t="s">
        <v>18199</v>
      </c>
      <c r="I1090" s="2"/>
      <c r="J1090" s="83"/>
      <c r="K1090" s="442"/>
      <c r="L1090" s="665"/>
      <c r="M1090" s="86"/>
      <c r="N1090" s="26"/>
      <c r="O1090" s="86"/>
      <c r="P1090" s="86"/>
      <c r="Q1090" s="86" t="s">
        <v>18740</v>
      </c>
      <c r="R1090" s="86"/>
      <c r="S1090" s="442"/>
      <c r="T1090" s="475"/>
      <c r="U1090" s="475"/>
      <c r="V1090" s="475"/>
      <c r="W1090" s="475"/>
      <c r="X1090" s="475"/>
      <c r="Y1090" s="475"/>
      <c r="Z1090" s="475"/>
    </row>
    <row r="1091" spans="1:26" ht="16.5" customHeight="1">
      <c r="A1091" s="665"/>
      <c r="B1091" s="665"/>
      <c r="C1091" s="695"/>
      <c r="D1091" s="665"/>
      <c r="E1091" s="698"/>
      <c r="F1091" s="665"/>
      <c r="G1091" s="88">
        <v>8</v>
      </c>
      <c r="H1091" s="444" t="s">
        <v>18198</v>
      </c>
      <c r="I1091" s="2"/>
      <c r="J1091" s="83"/>
      <c r="K1091" s="442"/>
      <c r="L1091" s="665"/>
      <c r="M1091" s="86"/>
      <c r="N1091" s="26"/>
      <c r="O1091" s="86"/>
      <c r="P1091" s="86"/>
      <c r="Q1091" s="86" t="s">
        <v>18740</v>
      </c>
      <c r="R1091" s="86"/>
      <c r="S1091" s="442"/>
      <c r="T1091" s="475"/>
      <c r="U1091" s="475"/>
      <c r="V1091" s="475"/>
      <c r="W1091" s="475"/>
      <c r="X1091" s="475"/>
      <c r="Y1091" s="475"/>
      <c r="Z1091" s="475"/>
    </row>
    <row r="1092" spans="1:26" ht="16.5" customHeight="1">
      <c r="A1092" s="665"/>
      <c r="B1092" s="665"/>
      <c r="C1092" s="695"/>
      <c r="D1092" s="665"/>
      <c r="E1092" s="698"/>
      <c r="F1092" s="665"/>
      <c r="G1092" s="88">
        <v>9</v>
      </c>
      <c r="H1092" s="444" t="s">
        <v>15771</v>
      </c>
      <c r="I1092" s="2" t="s">
        <v>15773</v>
      </c>
      <c r="J1092" s="83"/>
      <c r="K1092" s="442"/>
      <c r="L1092" s="665"/>
      <c r="M1092" s="86"/>
      <c r="N1092" s="26"/>
      <c r="O1092" s="86"/>
      <c r="P1092" s="86"/>
      <c r="Q1092" s="86" t="s">
        <v>18740</v>
      </c>
      <c r="R1092" s="86"/>
      <c r="S1092" s="442"/>
      <c r="T1092" s="475"/>
      <c r="U1092" s="475"/>
      <c r="V1092" s="475"/>
      <c r="W1092" s="475"/>
      <c r="X1092" s="475"/>
      <c r="Y1092" s="475"/>
      <c r="Z1092" s="475"/>
    </row>
    <row r="1093" spans="1:26" ht="16.5" customHeight="1">
      <c r="A1093" s="665"/>
      <c r="B1093" s="665"/>
      <c r="C1093" s="695"/>
      <c r="D1093" s="665"/>
      <c r="E1093" s="698"/>
      <c r="F1093" s="665"/>
      <c r="G1093" s="88">
        <v>10</v>
      </c>
      <c r="H1093" s="444" t="s">
        <v>18604</v>
      </c>
      <c r="I1093" s="2" t="s">
        <v>17431</v>
      </c>
      <c r="J1093" s="83"/>
      <c r="K1093" s="442"/>
      <c r="L1093" s="665"/>
      <c r="M1093" s="86"/>
      <c r="N1093" s="26"/>
      <c r="O1093" s="86"/>
      <c r="P1093" s="86"/>
      <c r="Q1093" s="86" t="s">
        <v>18740</v>
      </c>
      <c r="R1093" s="86"/>
      <c r="S1093" s="442"/>
      <c r="T1093" s="475"/>
      <c r="U1093" s="475"/>
      <c r="V1093" s="475"/>
      <c r="W1093" s="475"/>
      <c r="X1093" s="475"/>
      <c r="Y1093" s="475"/>
      <c r="Z1093" s="475"/>
    </row>
    <row r="1094" spans="1:26" ht="16.5" customHeight="1">
      <c r="A1094" s="665"/>
      <c r="B1094" s="665"/>
      <c r="C1094" s="695"/>
      <c r="D1094" s="665"/>
      <c r="E1094" s="698"/>
      <c r="F1094" s="665"/>
      <c r="G1094" s="88">
        <v>11</v>
      </c>
      <c r="H1094" s="449" t="s">
        <v>16906</v>
      </c>
      <c r="I1094" s="333"/>
      <c r="J1094" s="83"/>
      <c r="K1094" s="442"/>
      <c r="L1094" s="665"/>
      <c r="M1094" s="86"/>
      <c r="N1094" s="26"/>
      <c r="O1094" s="86"/>
      <c r="P1094" s="86"/>
      <c r="Q1094" s="86" t="s">
        <v>18740</v>
      </c>
      <c r="R1094" s="86"/>
      <c r="S1094" s="442"/>
      <c r="T1094" s="475"/>
      <c r="U1094" s="475"/>
      <c r="V1094" s="475"/>
      <c r="W1094" s="475"/>
      <c r="X1094" s="475"/>
      <c r="Y1094" s="475"/>
      <c r="Z1094" s="475"/>
    </row>
    <row r="1095" spans="1:26" ht="16.5" customHeight="1">
      <c r="A1095" s="665"/>
      <c r="B1095" s="665"/>
      <c r="C1095" s="695"/>
      <c r="D1095" s="665"/>
      <c r="E1095" s="698"/>
      <c r="F1095" s="665"/>
      <c r="G1095" s="88">
        <v>12</v>
      </c>
      <c r="H1095" s="452" t="s">
        <v>15884</v>
      </c>
      <c r="I1095" s="453" t="s">
        <v>15886</v>
      </c>
      <c r="J1095" s="83"/>
      <c r="K1095" s="442"/>
      <c r="L1095" s="665"/>
      <c r="M1095" s="454" t="s">
        <v>15887</v>
      </c>
      <c r="N1095" s="26"/>
      <c r="O1095" s="86"/>
      <c r="P1095" s="86"/>
      <c r="Q1095" s="86" t="s">
        <v>18740</v>
      </c>
      <c r="R1095" s="86"/>
      <c r="S1095" s="442"/>
      <c r="T1095" s="475"/>
      <c r="U1095" s="475"/>
      <c r="V1095" s="475"/>
      <c r="W1095" s="475"/>
      <c r="X1095" s="475"/>
      <c r="Y1095" s="475"/>
      <c r="Z1095" s="475"/>
    </row>
    <row r="1096" spans="1:26" ht="16.5" customHeight="1">
      <c r="A1096" s="665"/>
      <c r="B1096" s="665"/>
      <c r="C1096" s="695"/>
      <c r="D1096" s="665"/>
      <c r="E1096" s="698"/>
      <c r="F1096" s="665"/>
      <c r="G1096" s="88">
        <v>13</v>
      </c>
      <c r="H1096" s="452" t="s">
        <v>15888</v>
      </c>
      <c r="I1096" s="445" t="s">
        <v>15558</v>
      </c>
      <c r="J1096" s="83"/>
      <c r="K1096" s="442"/>
      <c r="L1096" s="665"/>
      <c r="M1096" s="178" t="s">
        <v>15889</v>
      </c>
      <c r="N1096" s="26"/>
      <c r="O1096" s="86"/>
      <c r="P1096" s="86"/>
      <c r="Q1096" s="86" t="s">
        <v>18740</v>
      </c>
      <c r="R1096" s="86"/>
      <c r="S1096" s="442"/>
      <c r="T1096" s="475"/>
      <c r="U1096" s="475"/>
      <c r="V1096" s="475"/>
      <c r="W1096" s="475"/>
      <c r="X1096" s="475"/>
      <c r="Y1096" s="475"/>
      <c r="Z1096" s="475"/>
    </row>
    <row r="1097" spans="1:26" ht="16.5" customHeight="1">
      <c r="A1097" s="665"/>
      <c r="B1097" s="665"/>
      <c r="C1097" s="695"/>
      <c r="D1097" s="665"/>
      <c r="E1097" s="698"/>
      <c r="F1097" s="665"/>
      <c r="G1097" s="88">
        <v>14</v>
      </c>
      <c r="H1097" s="449" t="s">
        <v>15562</v>
      </c>
      <c r="I1097" s="271" t="s">
        <v>15890</v>
      </c>
      <c r="J1097" s="83"/>
      <c r="K1097" s="442"/>
      <c r="L1097" s="665"/>
      <c r="M1097" s="86"/>
      <c r="N1097" s="26"/>
      <c r="O1097" s="86"/>
      <c r="P1097" s="86"/>
      <c r="Q1097" s="86" t="s">
        <v>18740</v>
      </c>
      <c r="R1097" s="86"/>
      <c r="S1097" s="442"/>
      <c r="T1097" s="475"/>
      <c r="U1097" s="475"/>
      <c r="V1097" s="475"/>
      <c r="W1097" s="475"/>
      <c r="X1097" s="475"/>
      <c r="Y1097" s="475"/>
      <c r="Z1097" s="475"/>
    </row>
    <row r="1098" spans="1:26" ht="16.5" customHeight="1">
      <c r="A1098" s="666"/>
      <c r="B1098" s="666"/>
      <c r="C1098" s="682"/>
      <c r="D1098" s="666"/>
      <c r="E1098" s="680"/>
      <c r="F1098" s="666"/>
      <c r="G1098" s="88">
        <v>15</v>
      </c>
      <c r="H1098" s="452"/>
      <c r="I1098" s="2" t="s">
        <v>15891</v>
      </c>
      <c r="J1098" s="83"/>
      <c r="K1098" s="442"/>
      <c r="L1098" s="666"/>
      <c r="M1098" s="86"/>
      <c r="N1098" s="26"/>
      <c r="O1098" s="86"/>
      <c r="P1098" s="86"/>
      <c r="Q1098" s="86" t="s">
        <v>18740</v>
      </c>
      <c r="R1098" s="86"/>
      <c r="S1098" s="442"/>
      <c r="T1098" s="475"/>
      <c r="U1098" s="475"/>
      <c r="V1098" s="475"/>
      <c r="W1098" s="475"/>
      <c r="X1098" s="475"/>
      <c r="Y1098" s="475"/>
      <c r="Z1098" s="475"/>
    </row>
  </sheetData>
  <mergeCells count="740">
    <mergeCell ref="A996:A1009"/>
    <mergeCell ref="B996:B1009"/>
    <mergeCell ref="C996:C1009"/>
    <mergeCell ref="D996:D1009"/>
    <mergeCell ref="E996:E1009"/>
    <mergeCell ref="F996:F1009"/>
    <mergeCell ref="L996:L1009"/>
    <mergeCell ref="A1010:A1023"/>
    <mergeCell ref="B1010:B1023"/>
    <mergeCell ref="C1010:C1023"/>
    <mergeCell ref="D1010:D1023"/>
    <mergeCell ref="E1010:E1023"/>
    <mergeCell ref="F1010:F1023"/>
    <mergeCell ref="L1010:L1023"/>
    <mergeCell ref="A967:A980"/>
    <mergeCell ref="B967:B980"/>
    <mergeCell ref="C967:C980"/>
    <mergeCell ref="D967:D980"/>
    <mergeCell ref="E967:E980"/>
    <mergeCell ref="F967:F980"/>
    <mergeCell ref="L967:L980"/>
    <mergeCell ref="A981:A995"/>
    <mergeCell ref="B981:B995"/>
    <mergeCell ref="C981:C995"/>
    <mergeCell ref="D981:D995"/>
    <mergeCell ref="E981:E995"/>
    <mergeCell ref="F981:F995"/>
    <mergeCell ref="L981:L995"/>
    <mergeCell ref="A939:A952"/>
    <mergeCell ref="B939:B952"/>
    <mergeCell ref="C939:C952"/>
    <mergeCell ref="D939:D952"/>
    <mergeCell ref="E939:E952"/>
    <mergeCell ref="F939:F952"/>
    <mergeCell ref="L939:L952"/>
    <mergeCell ref="A953:A966"/>
    <mergeCell ref="B953:B966"/>
    <mergeCell ref="C953:C966"/>
    <mergeCell ref="D953:D966"/>
    <mergeCell ref="E953:E966"/>
    <mergeCell ref="F953:F966"/>
    <mergeCell ref="L953:L966"/>
    <mergeCell ref="A910:A924"/>
    <mergeCell ref="B910:B924"/>
    <mergeCell ref="C910:C924"/>
    <mergeCell ref="D910:D924"/>
    <mergeCell ref="E910:E924"/>
    <mergeCell ref="F910:F924"/>
    <mergeCell ref="L910:L924"/>
    <mergeCell ref="A925:A938"/>
    <mergeCell ref="B925:B938"/>
    <mergeCell ref="C925:C938"/>
    <mergeCell ref="D925:D938"/>
    <mergeCell ref="E925:E938"/>
    <mergeCell ref="F925:F938"/>
    <mergeCell ref="L925:L938"/>
    <mergeCell ref="L865:L879"/>
    <mergeCell ref="A880:A894"/>
    <mergeCell ref="B880:B894"/>
    <mergeCell ref="C880:C894"/>
    <mergeCell ref="D880:D894"/>
    <mergeCell ref="E880:E894"/>
    <mergeCell ref="F880:F894"/>
    <mergeCell ref="L880:L894"/>
    <mergeCell ref="A895:A909"/>
    <mergeCell ref="B895:B909"/>
    <mergeCell ref="C895:C909"/>
    <mergeCell ref="D895:D909"/>
    <mergeCell ref="E895:E909"/>
    <mergeCell ref="F895:F909"/>
    <mergeCell ref="L895:L909"/>
    <mergeCell ref="A1084:A1098"/>
    <mergeCell ref="B1084:B1098"/>
    <mergeCell ref="C1084:C1098"/>
    <mergeCell ref="D1084:D1098"/>
    <mergeCell ref="E1084:E1098"/>
    <mergeCell ref="F1084:F1098"/>
    <mergeCell ref="L1084:L1098"/>
    <mergeCell ref="A821:A834"/>
    <mergeCell ref="B821:B834"/>
    <mergeCell ref="C821:C834"/>
    <mergeCell ref="D821:D834"/>
    <mergeCell ref="E821:E834"/>
    <mergeCell ref="F821:F834"/>
    <mergeCell ref="L821:L834"/>
    <mergeCell ref="A835:A849"/>
    <mergeCell ref="B835:B849"/>
    <mergeCell ref="C835:C849"/>
    <mergeCell ref="D835:D849"/>
    <mergeCell ref="E835:E849"/>
    <mergeCell ref="F835:F849"/>
    <mergeCell ref="L835:L849"/>
    <mergeCell ref="A850:A864"/>
    <mergeCell ref="B850:B864"/>
    <mergeCell ref="C850:C864"/>
    <mergeCell ref="L711:L714"/>
    <mergeCell ref="A715:A718"/>
    <mergeCell ref="B715:B718"/>
    <mergeCell ref="C715:C718"/>
    <mergeCell ref="D715:D718"/>
    <mergeCell ref="E715:E718"/>
    <mergeCell ref="F715:F718"/>
    <mergeCell ref="L715:L718"/>
    <mergeCell ref="A697:A702"/>
    <mergeCell ref="A703:A710"/>
    <mergeCell ref="B703:B710"/>
    <mergeCell ref="C703:C710"/>
    <mergeCell ref="D703:D710"/>
    <mergeCell ref="E703:E710"/>
    <mergeCell ref="F703:F710"/>
    <mergeCell ref="A1069:A1083"/>
    <mergeCell ref="B1069:B1083"/>
    <mergeCell ref="C1069:C1083"/>
    <mergeCell ref="D1069:D1083"/>
    <mergeCell ref="E1069:E1083"/>
    <mergeCell ref="F1069:F1083"/>
    <mergeCell ref="L1069:L1083"/>
    <mergeCell ref="D689:D696"/>
    <mergeCell ref="E689:E696"/>
    <mergeCell ref="L689:L696"/>
    <mergeCell ref="L697:L702"/>
    <mergeCell ref="L703:L710"/>
    <mergeCell ref="A689:A696"/>
    <mergeCell ref="F689:F696"/>
    <mergeCell ref="B689:B696"/>
    <mergeCell ref="C689:C696"/>
    <mergeCell ref="B697:B702"/>
    <mergeCell ref="C697:C702"/>
    <mergeCell ref="D697:D702"/>
    <mergeCell ref="E697:E702"/>
    <mergeCell ref="F697:F702"/>
    <mergeCell ref="A711:A714"/>
    <mergeCell ref="B711:B714"/>
    <mergeCell ref="C711:C714"/>
    <mergeCell ref="A1039:A1053"/>
    <mergeCell ref="B1039:B1053"/>
    <mergeCell ref="C1039:C1053"/>
    <mergeCell ref="D1039:D1053"/>
    <mergeCell ref="E1039:E1053"/>
    <mergeCell ref="F1039:F1053"/>
    <mergeCell ref="L1039:L1053"/>
    <mergeCell ref="A1054:A1068"/>
    <mergeCell ref="B1054:B1068"/>
    <mergeCell ref="C1054:C1068"/>
    <mergeCell ref="D1054:D1068"/>
    <mergeCell ref="E1054:E1068"/>
    <mergeCell ref="F1054:F1068"/>
    <mergeCell ref="L1054:L1068"/>
    <mergeCell ref="A810:A820"/>
    <mergeCell ref="B810:B820"/>
    <mergeCell ref="C810:C820"/>
    <mergeCell ref="D810:D820"/>
    <mergeCell ref="E810:E820"/>
    <mergeCell ref="F810:F820"/>
    <mergeCell ref="L810:L820"/>
    <mergeCell ref="A1024:A1038"/>
    <mergeCell ref="B1024:B1038"/>
    <mergeCell ref="C1024:C1038"/>
    <mergeCell ref="D1024:D1038"/>
    <mergeCell ref="E1024:E1038"/>
    <mergeCell ref="F1024:F1038"/>
    <mergeCell ref="L1024:L1038"/>
    <mergeCell ref="D850:D864"/>
    <mergeCell ref="E850:E864"/>
    <mergeCell ref="F850:F864"/>
    <mergeCell ref="L850:L864"/>
    <mergeCell ref="A865:A879"/>
    <mergeCell ref="B865:B879"/>
    <mergeCell ref="C865:C879"/>
    <mergeCell ref="D865:D879"/>
    <mergeCell ref="E865:E879"/>
    <mergeCell ref="F865:F879"/>
    <mergeCell ref="A792:A800"/>
    <mergeCell ref="B792:B800"/>
    <mergeCell ref="C792:C800"/>
    <mergeCell ref="D792:D800"/>
    <mergeCell ref="E792:E800"/>
    <mergeCell ref="F792:F800"/>
    <mergeCell ref="L792:L800"/>
    <mergeCell ref="A801:A809"/>
    <mergeCell ref="B801:B809"/>
    <mergeCell ref="C801:C809"/>
    <mergeCell ref="D801:D809"/>
    <mergeCell ref="E801:E809"/>
    <mergeCell ref="F801:F809"/>
    <mergeCell ref="L801:L809"/>
    <mergeCell ref="A773:A782"/>
    <mergeCell ref="B773:B782"/>
    <mergeCell ref="C773:C782"/>
    <mergeCell ref="D773:D782"/>
    <mergeCell ref="E773:E782"/>
    <mergeCell ref="F773:F782"/>
    <mergeCell ref="L773:L782"/>
    <mergeCell ref="A783:A791"/>
    <mergeCell ref="B783:B791"/>
    <mergeCell ref="C783:C791"/>
    <mergeCell ref="D783:D791"/>
    <mergeCell ref="E783:E791"/>
    <mergeCell ref="F783:F791"/>
    <mergeCell ref="L783:L791"/>
    <mergeCell ref="A755:A762"/>
    <mergeCell ref="B755:B762"/>
    <mergeCell ref="C755:C762"/>
    <mergeCell ref="D755:D762"/>
    <mergeCell ref="E755:E762"/>
    <mergeCell ref="F755:F762"/>
    <mergeCell ref="L755:L762"/>
    <mergeCell ref="A763:A772"/>
    <mergeCell ref="B763:B772"/>
    <mergeCell ref="C763:C772"/>
    <mergeCell ref="D763:D772"/>
    <mergeCell ref="E763:E772"/>
    <mergeCell ref="F763:F772"/>
    <mergeCell ref="L763:L772"/>
    <mergeCell ref="L719:L726"/>
    <mergeCell ref="A727:A746"/>
    <mergeCell ref="B727:B746"/>
    <mergeCell ref="C727:C746"/>
    <mergeCell ref="D727:D746"/>
    <mergeCell ref="E727:E746"/>
    <mergeCell ref="F727:F746"/>
    <mergeCell ref="L727:L746"/>
    <mergeCell ref="A747:A754"/>
    <mergeCell ref="B747:B754"/>
    <mergeCell ref="C747:C754"/>
    <mergeCell ref="D747:D754"/>
    <mergeCell ref="E747:E754"/>
    <mergeCell ref="F747:F754"/>
    <mergeCell ref="L747:L754"/>
    <mergeCell ref="A677:A682"/>
    <mergeCell ref="B677:B682"/>
    <mergeCell ref="C677:C682"/>
    <mergeCell ref="D677:D682"/>
    <mergeCell ref="E677:E682"/>
    <mergeCell ref="F677:F682"/>
    <mergeCell ref="A719:A726"/>
    <mergeCell ref="B719:B726"/>
    <mergeCell ref="C719:C726"/>
    <mergeCell ref="D719:D726"/>
    <mergeCell ref="E719:E726"/>
    <mergeCell ref="F719:F726"/>
    <mergeCell ref="A683:A688"/>
    <mergeCell ref="B683:B688"/>
    <mergeCell ref="C683:C688"/>
    <mergeCell ref="D683:D688"/>
    <mergeCell ref="E683:E688"/>
    <mergeCell ref="F683:F688"/>
    <mergeCell ref="D711:D714"/>
    <mergeCell ref="E711:E714"/>
    <mergeCell ref="F711:F714"/>
    <mergeCell ref="A656:A663"/>
    <mergeCell ref="F656:F663"/>
    <mergeCell ref="A671:A676"/>
    <mergeCell ref="A664:A670"/>
    <mergeCell ref="B664:B670"/>
    <mergeCell ref="C664:C670"/>
    <mergeCell ref="B671:B676"/>
    <mergeCell ref="C671:C676"/>
    <mergeCell ref="D664:D670"/>
    <mergeCell ref="E664:E670"/>
    <mergeCell ref="D671:D676"/>
    <mergeCell ref="E671:E676"/>
    <mergeCell ref="A642:A648"/>
    <mergeCell ref="B642:B648"/>
    <mergeCell ref="C642:C648"/>
    <mergeCell ref="D642:D648"/>
    <mergeCell ref="E642:E648"/>
    <mergeCell ref="F642:F648"/>
    <mergeCell ref="A649:A655"/>
    <mergeCell ref="B649:B655"/>
    <mergeCell ref="C649:C655"/>
    <mergeCell ref="D649:D655"/>
    <mergeCell ref="E649:E655"/>
    <mergeCell ref="F649:F655"/>
    <mergeCell ref="L656:L663"/>
    <mergeCell ref="L664:L670"/>
    <mergeCell ref="L671:L676"/>
    <mergeCell ref="L677:L682"/>
    <mergeCell ref="L683:L688"/>
    <mergeCell ref="F617:F623"/>
    <mergeCell ref="L617:L623"/>
    <mergeCell ref="L624:L630"/>
    <mergeCell ref="L631:L634"/>
    <mergeCell ref="L635:L641"/>
    <mergeCell ref="L642:L648"/>
    <mergeCell ref="L649:L655"/>
    <mergeCell ref="F664:F670"/>
    <mergeCell ref="F671:F676"/>
    <mergeCell ref="F624:F630"/>
    <mergeCell ref="F631:F634"/>
    <mergeCell ref="F635:F641"/>
    <mergeCell ref="E21:E25"/>
    <mergeCell ref="F21:F25"/>
    <mergeCell ref="L21:L25"/>
    <mergeCell ref="A26:A30"/>
    <mergeCell ref="B26:B30"/>
    <mergeCell ref="C26:C30"/>
    <mergeCell ref="D26:D30"/>
    <mergeCell ref="E26:E30"/>
    <mergeCell ref="F26:F30"/>
    <mergeCell ref="L26:L30"/>
    <mergeCell ref="A21:A25"/>
    <mergeCell ref="B21:B25"/>
    <mergeCell ref="C21:C25"/>
    <mergeCell ref="D21:D25"/>
    <mergeCell ref="E11:E14"/>
    <mergeCell ref="F11:F14"/>
    <mergeCell ref="L11:L14"/>
    <mergeCell ref="A15:A20"/>
    <mergeCell ref="B15:B20"/>
    <mergeCell ref="C15:C20"/>
    <mergeCell ref="D15:D20"/>
    <mergeCell ref="E15:E20"/>
    <mergeCell ref="F15:F20"/>
    <mergeCell ref="L15:L20"/>
    <mergeCell ref="A11:A14"/>
    <mergeCell ref="B11:B14"/>
    <mergeCell ref="C11:C14"/>
    <mergeCell ref="D11:D14"/>
    <mergeCell ref="E3:E6"/>
    <mergeCell ref="F3:F6"/>
    <mergeCell ref="L3:L6"/>
    <mergeCell ref="A7:A10"/>
    <mergeCell ref="B7:B10"/>
    <mergeCell ref="C7:C10"/>
    <mergeCell ref="D7:D10"/>
    <mergeCell ref="E7:E10"/>
    <mergeCell ref="F7:F10"/>
    <mergeCell ref="L7:L10"/>
    <mergeCell ref="A3:A6"/>
    <mergeCell ref="B3:B6"/>
    <mergeCell ref="C3:C6"/>
    <mergeCell ref="D3:D6"/>
    <mergeCell ref="A617:A623"/>
    <mergeCell ref="B617:B623"/>
    <mergeCell ref="C617:C623"/>
    <mergeCell ref="D617:D623"/>
    <mergeCell ref="B635:B641"/>
    <mergeCell ref="D656:D663"/>
    <mergeCell ref="E656:E663"/>
    <mergeCell ref="B656:B663"/>
    <mergeCell ref="C656:C663"/>
    <mergeCell ref="E617:E623"/>
    <mergeCell ref="D631:D634"/>
    <mergeCell ref="E631:E634"/>
    <mergeCell ref="A624:A630"/>
    <mergeCell ref="B624:B630"/>
    <mergeCell ref="C624:C630"/>
    <mergeCell ref="D624:D630"/>
    <mergeCell ref="E624:E630"/>
    <mergeCell ref="A631:A634"/>
    <mergeCell ref="B631:B634"/>
    <mergeCell ref="C631:C634"/>
    <mergeCell ref="C635:C641"/>
    <mergeCell ref="D635:D641"/>
    <mergeCell ref="E635:E641"/>
    <mergeCell ref="A635:A641"/>
    <mergeCell ref="F601:F616"/>
    <mergeCell ref="A573:A583"/>
    <mergeCell ref="B584:B600"/>
    <mergeCell ref="C584:C600"/>
    <mergeCell ref="D584:D600"/>
    <mergeCell ref="E584:E616"/>
    <mergeCell ref="L584:L600"/>
    <mergeCell ref="D601:D616"/>
    <mergeCell ref="L601:L616"/>
    <mergeCell ref="B601:B616"/>
    <mergeCell ref="C601:C616"/>
    <mergeCell ref="A601:A616"/>
    <mergeCell ref="E571:E572"/>
    <mergeCell ref="B573:B583"/>
    <mergeCell ref="C573:C583"/>
    <mergeCell ref="D573:D583"/>
    <mergeCell ref="E573:E583"/>
    <mergeCell ref="F573:F583"/>
    <mergeCell ref="L573:L583"/>
    <mergeCell ref="M593:M599"/>
    <mergeCell ref="A539:A572"/>
    <mergeCell ref="B539:B572"/>
    <mergeCell ref="C539:C572"/>
    <mergeCell ref="D539:D572"/>
    <mergeCell ref="E539:E553"/>
    <mergeCell ref="F539:F572"/>
    <mergeCell ref="L539:L572"/>
    <mergeCell ref="A584:A600"/>
    <mergeCell ref="F584:F600"/>
    <mergeCell ref="A521:A529"/>
    <mergeCell ref="B521:B529"/>
    <mergeCell ref="C521:C529"/>
    <mergeCell ref="D521:D529"/>
    <mergeCell ref="E521:E529"/>
    <mergeCell ref="F521:F529"/>
    <mergeCell ref="L521:L529"/>
    <mergeCell ref="M551:M552"/>
    <mergeCell ref="M557:M558"/>
    <mergeCell ref="A530:A538"/>
    <mergeCell ref="B530:B538"/>
    <mergeCell ref="C530:C538"/>
    <mergeCell ref="D530:D538"/>
    <mergeCell ref="E530:E538"/>
    <mergeCell ref="F530:F538"/>
    <mergeCell ref="L530:L538"/>
    <mergeCell ref="E554:E570"/>
    <mergeCell ref="A485:A493"/>
    <mergeCell ref="B485:B493"/>
    <mergeCell ref="C485:C493"/>
    <mergeCell ref="D485:D493"/>
    <mergeCell ref="E485:E493"/>
    <mergeCell ref="F485:F493"/>
    <mergeCell ref="L485:L493"/>
    <mergeCell ref="A494:A520"/>
    <mergeCell ref="B494:B520"/>
    <mergeCell ref="C494:C520"/>
    <mergeCell ref="D494:D520"/>
    <mergeCell ref="E494:E520"/>
    <mergeCell ref="F494:F520"/>
    <mergeCell ref="L494:L520"/>
    <mergeCell ref="A467:A475"/>
    <mergeCell ref="B467:B475"/>
    <mergeCell ref="C467:C475"/>
    <mergeCell ref="D467:D475"/>
    <mergeCell ref="E467:E475"/>
    <mergeCell ref="F467:F475"/>
    <mergeCell ref="L467:L475"/>
    <mergeCell ref="A476:A484"/>
    <mergeCell ref="B476:B484"/>
    <mergeCell ref="C476:C484"/>
    <mergeCell ref="D476:D484"/>
    <mergeCell ref="E476:E484"/>
    <mergeCell ref="F476:F484"/>
    <mergeCell ref="L476:L484"/>
    <mergeCell ref="A459:A466"/>
    <mergeCell ref="B459:B466"/>
    <mergeCell ref="C459:C466"/>
    <mergeCell ref="D459:D466"/>
    <mergeCell ref="E459:E466"/>
    <mergeCell ref="F459:F466"/>
    <mergeCell ref="L459:L466"/>
    <mergeCell ref="A200:A212"/>
    <mergeCell ref="B200:B212"/>
    <mergeCell ref="C200:C212"/>
    <mergeCell ref="D200:D212"/>
    <mergeCell ref="E200:E212"/>
    <mergeCell ref="F200:F212"/>
    <mergeCell ref="L200:L212"/>
    <mergeCell ref="A213:A252"/>
    <mergeCell ref="B213:B252"/>
    <mergeCell ref="C213:C252"/>
    <mergeCell ref="D213:D252"/>
    <mergeCell ref="E213:E252"/>
    <mergeCell ref="F213:F252"/>
    <mergeCell ref="L213:L252"/>
    <mergeCell ref="A442:A450"/>
    <mergeCell ref="B442:B450"/>
    <mergeCell ref="C442:C450"/>
    <mergeCell ref="D442:D450"/>
    <mergeCell ref="E442:E450"/>
    <mergeCell ref="F442:F450"/>
    <mergeCell ref="L442:L450"/>
    <mergeCell ref="A451:A458"/>
    <mergeCell ref="B451:B458"/>
    <mergeCell ref="C451:C458"/>
    <mergeCell ref="D451:D458"/>
    <mergeCell ref="E451:E458"/>
    <mergeCell ref="F451:F458"/>
    <mergeCell ref="L451:L458"/>
    <mergeCell ref="A430:A435"/>
    <mergeCell ref="B430:B435"/>
    <mergeCell ref="C430:C435"/>
    <mergeCell ref="D430:D435"/>
    <mergeCell ref="E430:E435"/>
    <mergeCell ref="F430:F435"/>
    <mergeCell ref="L430:L435"/>
    <mergeCell ref="A436:A441"/>
    <mergeCell ref="B436:B441"/>
    <mergeCell ref="C436:C441"/>
    <mergeCell ref="D436:D441"/>
    <mergeCell ref="E436:E441"/>
    <mergeCell ref="F436:F441"/>
    <mergeCell ref="L436:L441"/>
    <mergeCell ref="A417:A423"/>
    <mergeCell ref="B417:B423"/>
    <mergeCell ref="C417:C423"/>
    <mergeCell ref="D417:D423"/>
    <mergeCell ref="E417:E423"/>
    <mergeCell ref="F417:F423"/>
    <mergeCell ref="L417:L423"/>
    <mergeCell ref="A424:A429"/>
    <mergeCell ref="B424:B429"/>
    <mergeCell ref="C424:C429"/>
    <mergeCell ref="D424:D429"/>
    <mergeCell ref="E424:E429"/>
    <mergeCell ref="F424:F429"/>
    <mergeCell ref="L424:L429"/>
    <mergeCell ref="A378:A408"/>
    <mergeCell ref="B378:B408"/>
    <mergeCell ref="C378:C408"/>
    <mergeCell ref="D378:D408"/>
    <mergeCell ref="E378:E408"/>
    <mergeCell ref="F378:F408"/>
    <mergeCell ref="L378:L408"/>
    <mergeCell ref="A409:A416"/>
    <mergeCell ref="B409:B416"/>
    <mergeCell ref="C409:C416"/>
    <mergeCell ref="D409:D416"/>
    <mergeCell ref="E409:E416"/>
    <mergeCell ref="F409:F416"/>
    <mergeCell ref="L409:L416"/>
    <mergeCell ref="A353:A366"/>
    <mergeCell ref="B353:B366"/>
    <mergeCell ref="C353:C366"/>
    <mergeCell ref="D353:D366"/>
    <mergeCell ref="E353:E366"/>
    <mergeCell ref="F353:F366"/>
    <mergeCell ref="L353:L366"/>
    <mergeCell ref="A367:A377"/>
    <mergeCell ref="B367:B377"/>
    <mergeCell ref="C367:C377"/>
    <mergeCell ref="D367:D377"/>
    <mergeCell ref="E367:E377"/>
    <mergeCell ref="F367:F377"/>
    <mergeCell ref="L367:L377"/>
    <mergeCell ref="A331:A342"/>
    <mergeCell ref="B331:B342"/>
    <mergeCell ref="C331:C342"/>
    <mergeCell ref="D331:D342"/>
    <mergeCell ref="E331:E342"/>
    <mergeCell ref="F331:F342"/>
    <mergeCell ref="L331:L342"/>
    <mergeCell ref="A343:A352"/>
    <mergeCell ref="B343:B352"/>
    <mergeCell ref="C343:C352"/>
    <mergeCell ref="D343:D352"/>
    <mergeCell ref="E343:E352"/>
    <mergeCell ref="F343:F352"/>
    <mergeCell ref="L343:L352"/>
    <mergeCell ref="L315:L322"/>
    <mergeCell ref="A302:A314"/>
    <mergeCell ref="A315:A322"/>
    <mergeCell ref="B315:B322"/>
    <mergeCell ref="C315:C322"/>
    <mergeCell ref="D315:D322"/>
    <mergeCell ref="E315:E322"/>
    <mergeCell ref="F315:F322"/>
    <mergeCell ref="A323:A330"/>
    <mergeCell ref="B323:B330"/>
    <mergeCell ref="C323:C330"/>
    <mergeCell ref="D323:D330"/>
    <mergeCell ref="E323:E330"/>
    <mergeCell ref="F323:F330"/>
    <mergeCell ref="L323:L330"/>
    <mergeCell ref="B290:B301"/>
    <mergeCell ref="C290:C301"/>
    <mergeCell ref="D290:D301"/>
    <mergeCell ref="E290:E301"/>
    <mergeCell ref="F290:F301"/>
    <mergeCell ref="L290:L301"/>
    <mergeCell ref="A290:A301"/>
    <mergeCell ref="B302:B314"/>
    <mergeCell ref="C302:C314"/>
    <mergeCell ref="D302:D314"/>
    <mergeCell ref="E302:E314"/>
    <mergeCell ref="F302:F314"/>
    <mergeCell ref="L302:L314"/>
    <mergeCell ref="M277:M278"/>
    <mergeCell ref="A267:A279"/>
    <mergeCell ref="B280:B289"/>
    <mergeCell ref="C280:C289"/>
    <mergeCell ref="D280:D289"/>
    <mergeCell ref="E280:E289"/>
    <mergeCell ref="F280:F289"/>
    <mergeCell ref="L280:L289"/>
    <mergeCell ref="A280:A289"/>
    <mergeCell ref="A253:A266"/>
    <mergeCell ref="B253:B266"/>
    <mergeCell ref="C253:C266"/>
    <mergeCell ref="D253:D266"/>
    <mergeCell ref="E253:E266"/>
    <mergeCell ref="F253:F266"/>
    <mergeCell ref="L253:L266"/>
    <mergeCell ref="B267:B279"/>
    <mergeCell ref="C267:C279"/>
    <mergeCell ref="D267:D279"/>
    <mergeCell ref="E267:E279"/>
    <mergeCell ref="F267:F279"/>
    <mergeCell ref="L267:L279"/>
    <mergeCell ref="A164:A190"/>
    <mergeCell ref="B164:B190"/>
    <mergeCell ref="C164:C190"/>
    <mergeCell ref="D164:D190"/>
    <mergeCell ref="E164:E190"/>
    <mergeCell ref="F164:F190"/>
    <mergeCell ref="L164:L190"/>
    <mergeCell ref="A191:A199"/>
    <mergeCell ref="B191:B199"/>
    <mergeCell ref="C191:C199"/>
    <mergeCell ref="D191:D199"/>
    <mergeCell ref="E191:E199"/>
    <mergeCell ref="F191:F199"/>
    <mergeCell ref="L191:L199"/>
    <mergeCell ref="A146:A153"/>
    <mergeCell ref="B146:B153"/>
    <mergeCell ref="C146:C153"/>
    <mergeCell ref="D146:D153"/>
    <mergeCell ref="E146:E153"/>
    <mergeCell ref="F146:F153"/>
    <mergeCell ref="L146:L153"/>
    <mergeCell ref="A154:A163"/>
    <mergeCell ref="B154:B163"/>
    <mergeCell ref="C154:C163"/>
    <mergeCell ref="D154:D163"/>
    <mergeCell ref="E154:E163"/>
    <mergeCell ref="F154:F163"/>
    <mergeCell ref="L154:L163"/>
    <mergeCell ref="A126:A136"/>
    <mergeCell ref="B126:B136"/>
    <mergeCell ref="C126:C136"/>
    <mergeCell ref="D126:D136"/>
    <mergeCell ref="E126:E136"/>
    <mergeCell ref="F126:F136"/>
    <mergeCell ref="L126:L136"/>
    <mergeCell ref="A137:A145"/>
    <mergeCell ref="B137:B145"/>
    <mergeCell ref="C137:C145"/>
    <mergeCell ref="D137:D145"/>
    <mergeCell ref="E137:E145"/>
    <mergeCell ref="F137:F145"/>
    <mergeCell ref="L137:L145"/>
    <mergeCell ref="A110:A115"/>
    <mergeCell ref="B110:B115"/>
    <mergeCell ref="C110:C115"/>
    <mergeCell ref="D110:D115"/>
    <mergeCell ref="E110:E115"/>
    <mergeCell ref="F110:F115"/>
    <mergeCell ref="L110:L115"/>
    <mergeCell ref="A116:A125"/>
    <mergeCell ref="B116:B125"/>
    <mergeCell ref="C116:C125"/>
    <mergeCell ref="D116:D125"/>
    <mergeCell ref="E116:E125"/>
    <mergeCell ref="F116:F125"/>
    <mergeCell ref="L116:L125"/>
    <mergeCell ref="A98:A103"/>
    <mergeCell ref="B98:B103"/>
    <mergeCell ref="C98:C103"/>
    <mergeCell ref="D98:D103"/>
    <mergeCell ref="E98:E103"/>
    <mergeCell ref="F98:F103"/>
    <mergeCell ref="L98:L103"/>
    <mergeCell ref="A104:A109"/>
    <mergeCell ref="B104:B109"/>
    <mergeCell ref="C104:C109"/>
    <mergeCell ref="D104:D109"/>
    <mergeCell ref="E104:E109"/>
    <mergeCell ref="F104:F109"/>
    <mergeCell ref="L104:L109"/>
    <mergeCell ref="A83:A89"/>
    <mergeCell ref="B83:B89"/>
    <mergeCell ref="C83:C89"/>
    <mergeCell ref="D83:D89"/>
    <mergeCell ref="E83:E89"/>
    <mergeCell ref="F83:F89"/>
    <mergeCell ref="L83:L89"/>
    <mergeCell ref="A90:A97"/>
    <mergeCell ref="B90:B97"/>
    <mergeCell ref="C90:C97"/>
    <mergeCell ref="D90:D97"/>
    <mergeCell ref="E90:E97"/>
    <mergeCell ref="F90:F97"/>
    <mergeCell ref="L90:L97"/>
    <mergeCell ref="A72:A76"/>
    <mergeCell ref="B72:B76"/>
    <mergeCell ref="C72:C76"/>
    <mergeCell ref="D72:D76"/>
    <mergeCell ref="E72:E76"/>
    <mergeCell ref="F72:F76"/>
    <mergeCell ref="L72:L76"/>
    <mergeCell ref="A77:A82"/>
    <mergeCell ref="B77:B82"/>
    <mergeCell ref="C77:C82"/>
    <mergeCell ref="D77:D82"/>
    <mergeCell ref="E77:E82"/>
    <mergeCell ref="F77:F82"/>
    <mergeCell ref="L77:L82"/>
    <mergeCell ref="A61:A65"/>
    <mergeCell ref="B61:B65"/>
    <mergeCell ref="C61:C65"/>
    <mergeCell ref="D61:D65"/>
    <mergeCell ref="E61:E65"/>
    <mergeCell ref="F61:F65"/>
    <mergeCell ref="L61:L65"/>
    <mergeCell ref="A66:A71"/>
    <mergeCell ref="B66:B71"/>
    <mergeCell ref="C66:C71"/>
    <mergeCell ref="D66:D71"/>
    <mergeCell ref="E66:E71"/>
    <mergeCell ref="F66:F71"/>
    <mergeCell ref="L66:L71"/>
    <mergeCell ref="A52:A55"/>
    <mergeCell ref="B52:B55"/>
    <mergeCell ref="C52:C55"/>
    <mergeCell ref="D52:D55"/>
    <mergeCell ref="E52:E55"/>
    <mergeCell ref="F52:F55"/>
    <mergeCell ref="L52:L55"/>
    <mergeCell ref="A56:A60"/>
    <mergeCell ref="B56:B60"/>
    <mergeCell ref="C56:C60"/>
    <mergeCell ref="D56:D60"/>
    <mergeCell ref="E56:E60"/>
    <mergeCell ref="F56:F60"/>
    <mergeCell ref="L56:L60"/>
    <mergeCell ref="A40:A47"/>
    <mergeCell ref="B40:B47"/>
    <mergeCell ref="C40:C47"/>
    <mergeCell ref="D40:D47"/>
    <mergeCell ref="E40:E47"/>
    <mergeCell ref="F40:F47"/>
    <mergeCell ref="L40:L47"/>
    <mergeCell ref="A48:A51"/>
    <mergeCell ref="B48:B51"/>
    <mergeCell ref="C48:C51"/>
    <mergeCell ref="D48:D51"/>
    <mergeCell ref="E48:E51"/>
    <mergeCell ref="F48:F51"/>
    <mergeCell ref="L48:L51"/>
    <mergeCell ref="A31:A35"/>
    <mergeCell ref="B31:B35"/>
    <mergeCell ref="C31:C35"/>
    <mergeCell ref="D31:D35"/>
    <mergeCell ref="E31:E35"/>
    <mergeCell ref="F31:F35"/>
    <mergeCell ref="L31:L35"/>
    <mergeCell ref="A36:A39"/>
    <mergeCell ref="B36:B39"/>
    <mergeCell ref="C36:C39"/>
    <mergeCell ref="D36:D39"/>
    <mergeCell ref="E36:E39"/>
    <mergeCell ref="F36:F39"/>
    <mergeCell ref="L36:L39"/>
  </mergeCells>
  <conditionalFormatting sqref="D200:E200 D315:E315 D323:E323 D331:E331 D343:E343 D353:E353 D367:E367 D378">
    <cfRule type="containsBlanks" dxfId="1531" priority="1">
      <formula>LEN(TRIM(D200))=0</formula>
    </cfRule>
  </conditionalFormatting>
  <conditionalFormatting sqref="D213:E213 D253:E253">
    <cfRule type="containsBlanks" dxfId="1530" priority="2">
      <formula>LEN(TRIM(D213))=0</formula>
    </cfRule>
  </conditionalFormatting>
  <conditionalFormatting sqref="D409">
    <cfRule type="containsBlanks" dxfId="1529" priority="3">
      <formula>LEN(TRIM(D409))=0</formula>
    </cfRule>
  </conditionalFormatting>
  <conditionalFormatting sqref="D417">
    <cfRule type="containsBlanks" dxfId="1528" priority="4">
      <formula>LEN(TRIM(D417))=0</formula>
    </cfRule>
  </conditionalFormatting>
  <conditionalFormatting sqref="I405">
    <cfRule type="cellIs" dxfId="1527" priority="5" stopIfTrue="1" operator="equal">
      <formula>"OK"</formula>
    </cfRule>
  </conditionalFormatting>
  <conditionalFormatting sqref="I405">
    <cfRule type="cellIs" dxfId="1526" priority="6" stopIfTrue="1" operator="equal">
      <formula>"Fail"</formula>
    </cfRule>
  </conditionalFormatting>
  <conditionalFormatting sqref="H3">
    <cfRule type="cellIs" dxfId="1525" priority="7" stopIfTrue="1" operator="equal">
      <formula>"OK"</formula>
    </cfRule>
  </conditionalFormatting>
  <conditionalFormatting sqref="H3">
    <cfRule type="cellIs" dxfId="1524" priority="8" stopIfTrue="1" operator="equal">
      <formula>"Fail"</formula>
    </cfRule>
  </conditionalFormatting>
  <conditionalFormatting sqref="H3">
    <cfRule type="cellIs" dxfId="1523" priority="9" stopIfTrue="1" operator="equal">
      <formula>"OK"</formula>
    </cfRule>
  </conditionalFormatting>
  <conditionalFormatting sqref="H3">
    <cfRule type="cellIs" dxfId="1522" priority="10" stopIfTrue="1" operator="equal">
      <formula>"Fail"</formula>
    </cfRule>
  </conditionalFormatting>
  <conditionalFormatting sqref="H7">
    <cfRule type="cellIs" dxfId="1521" priority="11" stopIfTrue="1" operator="equal">
      <formula>"OK"</formula>
    </cfRule>
  </conditionalFormatting>
  <conditionalFormatting sqref="H7">
    <cfRule type="cellIs" dxfId="1520" priority="12" stopIfTrue="1" operator="equal">
      <formula>"Fail"</formula>
    </cfRule>
  </conditionalFormatting>
  <conditionalFormatting sqref="H7">
    <cfRule type="cellIs" dxfId="1519" priority="13" stopIfTrue="1" operator="equal">
      <formula>"OK"</formula>
    </cfRule>
  </conditionalFormatting>
  <conditionalFormatting sqref="H7">
    <cfRule type="cellIs" dxfId="1518" priority="14" stopIfTrue="1" operator="equal">
      <formula>"Fail"</formula>
    </cfRule>
  </conditionalFormatting>
  <conditionalFormatting sqref="H11">
    <cfRule type="cellIs" dxfId="1517" priority="15" stopIfTrue="1" operator="equal">
      <formula>"OK"</formula>
    </cfRule>
  </conditionalFormatting>
  <conditionalFormatting sqref="H11">
    <cfRule type="cellIs" dxfId="1516" priority="16" stopIfTrue="1" operator="equal">
      <formula>"Fail"</formula>
    </cfRule>
  </conditionalFormatting>
  <conditionalFormatting sqref="H11">
    <cfRule type="cellIs" dxfId="1515" priority="17" stopIfTrue="1" operator="equal">
      <formula>"OK"</formula>
    </cfRule>
  </conditionalFormatting>
  <conditionalFormatting sqref="H11">
    <cfRule type="cellIs" dxfId="1514" priority="18" stopIfTrue="1" operator="equal">
      <formula>"Fail"</formula>
    </cfRule>
  </conditionalFormatting>
  <conditionalFormatting sqref="H15">
    <cfRule type="cellIs" dxfId="1513" priority="19" stopIfTrue="1" operator="equal">
      <formula>"OK"</formula>
    </cfRule>
  </conditionalFormatting>
  <conditionalFormatting sqref="H15">
    <cfRule type="cellIs" dxfId="1512" priority="20" stopIfTrue="1" operator="equal">
      <formula>"Fail"</formula>
    </cfRule>
  </conditionalFormatting>
  <conditionalFormatting sqref="H15">
    <cfRule type="cellIs" dxfId="1511" priority="21" stopIfTrue="1" operator="equal">
      <formula>"OK"</formula>
    </cfRule>
  </conditionalFormatting>
  <conditionalFormatting sqref="H15">
    <cfRule type="cellIs" dxfId="1510" priority="22" stopIfTrue="1" operator="equal">
      <formula>"Fail"</formula>
    </cfRule>
  </conditionalFormatting>
  <conditionalFormatting sqref="H21">
    <cfRule type="cellIs" dxfId="1509" priority="23" stopIfTrue="1" operator="equal">
      <formula>"OK"</formula>
    </cfRule>
  </conditionalFormatting>
  <conditionalFormatting sqref="H21">
    <cfRule type="cellIs" dxfId="1508" priority="24" stopIfTrue="1" operator="equal">
      <formula>"Fail"</formula>
    </cfRule>
  </conditionalFormatting>
  <conditionalFormatting sqref="H21">
    <cfRule type="cellIs" dxfId="1507" priority="25" stopIfTrue="1" operator="equal">
      <formula>"OK"</formula>
    </cfRule>
  </conditionalFormatting>
  <conditionalFormatting sqref="H21">
    <cfRule type="cellIs" dxfId="1506" priority="26" stopIfTrue="1" operator="equal">
      <formula>"Fail"</formula>
    </cfRule>
  </conditionalFormatting>
  <conditionalFormatting sqref="H26">
    <cfRule type="cellIs" dxfId="1505" priority="27" stopIfTrue="1" operator="equal">
      <formula>"OK"</formula>
    </cfRule>
  </conditionalFormatting>
  <conditionalFormatting sqref="H26">
    <cfRule type="cellIs" dxfId="1504" priority="28" stopIfTrue="1" operator="equal">
      <formula>"Fail"</formula>
    </cfRule>
  </conditionalFormatting>
  <conditionalFormatting sqref="H26">
    <cfRule type="cellIs" dxfId="1503" priority="29" stopIfTrue="1" operator="equal">
      <formula>"OK"</formula>
    </cfRule>
  </conditionalFormatting>
  <conditionalFormatting sqref="H26">
    <cfRule type="cellIs" dxfId="1502" priority="30" stopIfTrue="1" operator="equal">
      <formula>"Fail"</formula>
    </cfRule>
  </conditionalFormatting>
  <conditionalFormatting sqref="H31">
    <cfRule type="cellIs" dxfId="1501" priority="31" stopIfTrue="1" operator="equal">
      <formula>"OK"</formula>
    </cfRule>
  </conditionalFormatting>
  <conditionalFormatting sqref="H31">
    <cfRule type="cellIs" dxfId="1500" priority="32" stopIfTrue="1" operator="equal">
      <formula>"Fail"</formula>
    </cfRule>
  </conditionalFormatting>
  <conditionalFormatting sqref="H31">
    <cfRule type="cellIs" dxfId="1499" priority="33" stopIfTrue="1" operator="equal">
      <formula>"OK"</formula>
    </cfRule>
  </conditionalFormatting>
  <conditionalFormatting sqref="H31">
    <cfRule type="cellIs" dxfId="1498" priority="34" stopIfTrue="1" operator="equal">
      <formula>"Fail"</formula>
    </cfRule>
  </conditionalFormatting>
  <conditionalFormatting sqref="H36">
    <cfRule type="cellIs" dxfId="1497" priority="35" stopIfTrue="1" operator="equal">
      <formula>"OK"</formula>
    </cfRule>
  </conditionalFormatting>
  <conditionalFormatting sqref="H36">
    <cfRule type="cellIs" dxfId="1496" priority="36" stopIfTrue="1" operator="equal">
      <formula>"Fail"</formula>
    </cfRule>
  </conditionalFormatting>
  <conditionalFormatting sqref="H36">
    <cfRule type="cellIs" dxfId="1495" priority="37" stopIfTrue="1" operator="equal">
      <formula>"OK"</formula>
    </cfRule>
  </conditionalFormatting>
  <conditionalFormatting sqref="H36">
    <cfRule type="cellIs" dxfId="1494" priority="38" stopIfTrue="1" operator="equal">
      <formula>"Fail"</formula>
    </cfRule>
  </conditionalFormatting>
  <conditionalFormatting sqref="H40">
    <cfRule type="cellIs" dxfId="1493" priority="39" stopIfTrue="1" operator="equal">
      <formula>"OK"</formula>
    </cfRule>
  </conditionalFormatting>
  <conditionalFormatting sqref="H40">
    <cfRule type="cellIs" dxfId="1492" priority="40" stopIfTrue="1" operator="equal">
      <formula>"Fail"</formula>
    </cfRule>
  </conditionalFormatting>
  <conditionalFormatting sqref="H40">
    <cfRule type="cellIs" dxfId="1491" priority="41" stopIfTrue="1" operator="equal">
      <formula>"OK"</formula>
    </cfRule>
  </conditionalFormatting>
  <conditionalFormatting sqref="H40">
    <cfRule type="cellIs" dxfId="1490" priority="42" stopIfTrue="1" operator="equal">
      <formula>"Fail"</formula>
    </cfRule>
  </conditionalFormatting>
  <conditionalFormatting sqref="H48">
    <cfRule type="cellIs" dxfId="1489" priority="43" stopIfTrue="1" operator="equal">
      <formula>"OK"</formula>
    </cfRule>
  </conditionalFormatting>
  <conditionalFormatting sqref="H48">
    <cfRule type="cellIs" dxfId="1488" priority="44" stopIfTrue="1" operator="equal">
      <formula>"Fail"</formula>
    </cfRule>
  </conditionalFormatting>
  <conditionalFormatting sqref="H48">
    <cfRule type="cellIs" dxfId="1487" priority="45" stopIfTrue="1" operator="equal">
      <formula>"OK"</formula>
    </cfRule>
  </conditionalFormatting>
  <conditionalFormatting sqref="H48">
    <cfRule type="cellIs" dxfId="1486" priority="46" stopIfTrue="1" operator="equal">
      <formula>"Fail"</formula>
    </cfRule>
  </conditionalFormatting>
  <conditionalFormatting sqref="H52">
    <cfRule type="cellIs" dxfId="1485" priority="47" stopIfTrue="1" operator="equal">
      <formula>"OK"</formula>
    </cfRule>
  </conditionalFormatting>
  <conditionalFormatting sqref="H52">
    <cfRule type="cellIs" dxfId="1484" priority="48" stopIfTrue="1" operator="equal">
      <formula>"Fail"</formula>
    </cfRule>
  </conditionalFormatting>
  <conditionalFormatting sqref="H52">
    <cfRule type="cellIs" dxfId="1483" priority="49" stopIfTrue="1" operator="equal">
      <formula>"OK"</formula>
    </cfRule>
  </conditionalFormatting>
  <conditionalFormatting sqref="H52">
    <cfRule type="cellIs" dxfId="1482" priority="50" stopIfTrue="1" operator="equal">
      <formula>"Fail"</formula>
    </cfRule>
  </conditionalFormatting>
  <conditionalFormatting sqref="H56">
    <cfRule type="cellIs" dxfId="1481" priority="51" stopIfTrue="1" operator="equal">
      <formula>"OK"</formula>
    </cfRule>
  </conditionalFormatting>
  <conditionalFormatting sqref="H56">
    <cfRule type="cellIs" dxfId="1480" priority="52" stopIfTrue="1" operator="equal">
      <formula>"Fail"</formula>
    </cfRule>
  </conditionalFormatting>
  <conditionalFormatting sqref="H56">
    <cfRule type="cellIs" dxfId="1479" priority="53" stopIfTrue="1" operator="equal">
      <formula>"OK"</formula>
    </cfRule>
  </conditionalFormatting>
  <conditionalFormatting sqref="H56">
    <cfRule type="cellIs" dxfId="1478" priority="54" stopIfTrue="1" operator="equal">
      <formula>"Fail"</formula>
    </cfRule>
  </conditionalFormatting>
  <conditionalFormatting sqref="H61">
    <cfRule type="cellIs" dxfId="1477" priority="55" stopIfTrue="1" operator="equal">
      <formula>"OK"</formula>
    </cfRule>
  </conditionalFormatting>
  <conditionalFormatting sqref="H61">
    <cfRule type="cellIs" dxfId="1476" priority="56" stopIfTrue="1" operator="equal">
      <formula>"Fail"</formula>
    </cfRule>
  </conditionalFormatting>
  <conditionalFormatting sqref="H61">
    <cfRule type="cellIs" dxfId="1475" priority="57" stopIfTrue="1" operator="equal">
      <formula>"OK"</formula>
    </cfRule>
  </conditionalFormatting>
  <conditionalFormatting sqref="H61">
    <cfRule type="cellIs" dxfId="1474" priority="58" stopIfTrue="1" operator="equal">
      <formula>"Fail"</formula>
    </cfRule>
  </conditionalFormatting>
  <conditionalFormatting sqref="H66">
    <cfRule type="cellIs" dxfId="1473" priority="59" stopIfTrue="1" operator="equal">
      <formula>"OK"</formula>
    </cfRule>
  </conditionalFormatting>
  <conditionalFormatting sqref="H66">
    <cfRule type="cellIs" dxfId="1472" priority="60" stopIfTrue="1" operator="equal">
      <formula>"Fail"</formula>
    </cfRule>
  </conditionalFormatting>
  <conditionalFormatting sqref="H66">
    <cfRule type="cellIs" dxfId="1471" priority="61" stopIfTrue="1" operator="equal">
      <formula>"OK"</formula>
    </cfRule>
  </conditionalFormatting>
  <conditionalFormatting sqref="H66">
    <cfRule type="cellIs" dxfId="1470" priority="62" stopIfTrue="1" operator="equal">
      <formula>"Fail"</formula>
    </cfRule>
  </conditionalFormatting>
  <conditionalFormatting sqref="H72">
    <cfRule type="cellIs" dxfId="1469" priority="63" stopIfTrue="1" operator="equal">
      <formula>"OK"</formula>
    </cfRule>
  </conditionalFormatting>
  <conditionalFormatting sqref="H72">
    <cfRule type="cellIs" dxfId="1468" priority="64" stopIfTrue="1" operator="equal">
      <formula>"Fail"</formula>
    </cfRule>
  </conditionalFormatting>
  <conditionalFormatting sqref="H72">
    <cfRule type="cellIs" dxfId="1467" priority="65" stopIfTrue="1" operator="equal">
      <formula>"OK"</formula>
    </cfRule>
  </conditionalFormatting>
  <conditionalFormatting sqref="H72">
    <cfRule type="cellIs" dxfId="1466" priority="66" stopIfTrue="1" operator="equal">
      <formula>"Fail"</formula>
    </cfRule>
  </conditionalFormatting>
  <conditionalFormatting sqref="H77">
    <cfRule type="cellIs" dxfId="1465" priority="67" stopIfTrue="1" operator="equal">
      <formula>"OK"</formula>
    </cfRule>
  </conditionalFormatting>
  <conditionalFormatting sqref="H77">
    <cfRule type="cellIs" dxfId="1464" priority="68" stopIfTrue="1" operator="equal">
      <formula>"Fail"</formula>
    </cfRule>
  </conditionalFormatting>
  <conditionalFormatting sqref="H77">
    <cfRule type="cellIs" dxfId="1463" priority="69" stopIfTrue="1" operator="equal">
      <formula>"OK"</formula>
    </cfRule>
  </conditionalFormatting>
  <conditionalFormatting sqref="H77">
    <cfRule type="cellIs" dxfId="1462" priority="70" stopIfTrue="1" operator="equal">
      <formula>"Fail"</formula>
    </cfRule>
  </conditionalFormatting>
  <conditionalFormatting sqref="H83">
    <cfRule type="cellIs" dxfId="1461" priority="71" stopIfTrue="1" operator="equal">
      <formula>"OK"</formula>
    </cfRule>
  </conditionalFormatting>
  <conditionalFormatting sqref="H83">
    <cfRule type="cellIs" dxfId="1460" priority="72" stopIfTrue="1" operator="equal">
      <formula>"Fail"</formula>
    </cfRule>
  </conditionalFormatting>
  <conditionalFormatting sqref="H83">
    <cfRule type="cellIs" dxfId="1459" priority="73" stopIfTrue="1" operator="equal">
      <formula>"OK"</formula>
    </cfRule>
  </conditionalFormatting>
  <conditionalFormatting sqref="H83">
    <cfRule type="cellIs" dxfId="1458" priority="74" stopIfTrue="1" operator="equal">
      <formula>"Fail"</formula>
    </cfRule>
  </conditionalFormatting>
  <conditionalFormatting sqref="H90">
    <cfRule type="cellIs" dxfId="1457" priority="75" stopIfTrue="1" operator="equal">
      <formula>"OK"</formula>
    </cfRule>
  </conditionalFormatting>
  <conditionalFormatting sqref="H90">
    <cfRule type="cellIs" dxfId="1456" priority="76" stopIfTrue="1" operator="equal">
      <formula>"Fail"</formula>
    </cfRule>
  </conditionalFormatting>
  <conditionalFormatting sqref="H90">
    <cfRule type="cellIs" dxfId="1455" priority="77" stopIfTrue="1" operator="equal">
      <formula>"OK"</formula>
    </cfRule>
  </conditionalFormatting>
  <conditionalFormatting sqref="H90">
    <cfRule type="cellIs" dxfId="1454" priority="78" stopIfTrue="1" operator="equal">
      <formula>"Fail"</formula>
    </cfRule>
  </conditionalFormatting>
  <conditionalFormatting sqref="H98">
    <cfRule type="cellIs" dxfId="1453" priority="79" stopIfTrue="1" operator="equal">
      <formula>"OK"</formula>
    </cfRule>
  </conditionalFormatting>
  <conditionalFormatting sqref="H98">
    <cfRule type="cellIs" dxfId="1452" priority="80" stopIfTrue="1" operator="equal">
      <formula>"Fail"</formula>
    </cfRule>
  </conditionalFormatting>
  <conditionalFormatting sqref="H98">
    <cfRule type="cellIs" dxfId="1451" priority="81" stopIfTrue="1" operator="equal">
      <formula>"OK"</formula>
    </cfRule>
  </conditionalFormatting>
  <conditionalFormatting sqref="H98">
    <cfRule type="cellIs" dxfId="1450" priority="82" stopIfTrue="1" operator="equal">
      <formula>"Fail"</formula>
    </cfRule>
  </conditionalFormatting>
  <conditionalFormatting sqref="H104">
    <cfRule type="cellIs" dxfId="1449" priority="83" stopIfTrue="1" operator="equal">
      <formula>"OK"</formula>
    </cfRule>
  </conditionalFormatting>
  <conditionalFormatting sqref="H104">
    <cfRule type="cellIs" dxfId="1448" priority="84" stopIfTrue="1" operator="equal">
      <formula>"Fail"</formula>
    </cfRule>
  </conditionalFormatting>
  <conditionalFormatting sqref="H104">
    <cfRule type="cellIs" dxfId="1447" priority="85" stopIfTrue="1" operator="equal">
      <formula>"OK"</formula>
    </cfRule>
  </conditionalFormatting>
  <conditionalFormatting sqref="H104">
    <cfRule type="cellIs" dxfId="1446" priority="86" stopIfTrue="1" operator="equal">
      <formula>"Fail"</formula>
    </cfRule>
  </conditionalFormatting>
  <conditionalFormatting sqref="H110">
    <cfRule type="cellIs" dxfId="1445" priority="87" stopIfTrue="1" operator="equal">
      <formula>"OK"</formula>
    </cfRule>
  </conditionalFormatting>
  <conditionalFormatting sqref="H110">
    <cfRule type="cellIs" dxfId="1444" priority="88" stopIfTrue="1" operator="equal">
      <formula>"Fail"</formula>
    </cfRule>
  </conditionalFormatting>
  <conditionalFormatting sqref="H110">
    <cfRule type="cellIs" dxfId="1443" priority="89" stopIfTrue="1" operator="equal">
      <formula>"OK"</formula>
    </cfRule>
  </conditionalFormatting>
  <conditionalFormatting sqref="H110">
    <cfRule type="cellIs" dxfId="1442" priority="90" stopIfTrue="1" operator="equal">
      <formula>"Fail"</formula>
    </cfRule>
  </conditionalFormatting>
  <conditionalFormatting sqref="H116">
    <cfRule type="cellIs" dxfId="1441" priority="91" stopIfTrue="1" operator="equal">
      <formula>"OK"</formula>
    </cfRule>
  </conditionalFormatting>
  <conditionalFormatting sqref="H116">
    <cfRule type="cellIs" dxfId="1440" priority="92" stopIfTrue="1" operator="equal">
      <formula>"Fail"</formula>
    </cfRule>
  </conditionalFormatting>
  <conditionalFormatting sqref="H116">
    <cfRule type="cellIs" dxfId="1439" priority="93" stopIfTrue="1" operator="equal">
      <formula>"OK"</formula>
    </cfRule>
  </conditionalFormatting>
  <conditionalFormatting sqref="H116">
    <cfRule type="cellIs" dxfId="1438" priority="94" stopIfTrue="1" operator="equal">
      <formula>"Fail"</formula>
    </cfRule>
  </conditionalFormatting>
  <conditionalFormatting sqref="H126">
    <cfRule type="cellIs" dxfId="1437" priority="95" stopIfTrue="1" operator="equal">
      <formula>"OK"</formula>
    </cfRule>
  </conditionalFormatting>
  <conditionalFormatting sqref="H126">
    <cfRule type="cellIs" dxfId="1436" priority="96" stopIfTrue="1" operator="equal">
      <formula>"Fail"</formula>
    </cfRule>
  </conditionalFormatting>
  <conditionalFormatting sqref="H126">
    <cfRule type="cellIs" dxfId="1435" priority="97" stopIfTrue="1" operator="equal">
      <formula>"OK"</formula>
    </cfRule>
  </conditionalFormatting>
  <conditionalFormatting sqref="H126">
    <cfRule type="cellIs" dxfId="1434" priority="98" stopIfTrue="1" operator="equal">
      <formula>"Fail"</formula>
    </cfRule>
  </conditionalFormatting>
  <conditionalFormatting sqref="H137">
    <cfRule type="cellIs" dxfId="1433" priority="99" stopIfTrue="1" operator="equal">
      <formula>"OK"</formula>
    </cfRule>
  </conditionalFormatting>
  <conditionalFormatting sqref="H137">
    <cfRule type="cellIs" dxfId="1432" priority="100" stopIfTrue="1" operator="equal">
      <formula>"Fail"</formula>
    </cfRule>
  </conditionalFormatting>
  <conditionalFormatting sqref="H137">
    <cfRule type="cellIs" dxfId="1431" priority="101" stopIfTrue="1" operator="equal">
      <formula>"OK"</formula>
    </cfRule>
  </conditionalFormatting>
  <conditionalFormatting sqref="H137">
    <cfRule type="cellIs" dxfId="1430" priority="102" stopIfTrue="1" operator="equal">
      <formula>"Fail"</formula>
    </cfRule>
  </conditionalFormatting>
  <conditionalFormatting sqref="H146">
    <cfRule type="cellIs" dxfId="1429" priority="103" stopIfTrue="1" operator="equal">
      <formula>"OK"</formula>
    </cfRule>
  </conditionalFormatting>
  <conditionalFormatting sqref="H146">
    <cfRule type="cellIs" dxfId="1428" priority="104" stopIfTrue="1" operator="equal">
      <formula>"Fail"</formula>
    </cfRule>
  </conditionalFormatting>
  <conditionalFormatting sqref="H146">
    <cfRule type="cellIs" dxfId="1427" priority="105" stopIfTrue="1" operator="equal">
      <formula>"OK"</formula>
    </cfRule>
  </conditionalFormatting>
  <conditionalFormatting sqref="H146">
    <cfRule type="cellIs" dxfId="1426" priority="106" stopIfTrue="1" operator="equal">
      <formula>"Fail"</formula>
    </cfRule>
  </conditionalFormatting>
  <conditionalFormatting sqref="H154">
    <cfRule type="cellIs" dxfId="1425" priority="107" stopIfTrue="1" operator="equal">
      <formula>"OK"</formula>
    </cfRule>
  </conditionalFormatting>
  <conditionalFormatting sqref="H154">
    <cfRule type="cellIs" dxfId="1424" priority="108" stopIfTrue="1" operator="equal">
      <formula>"Fail"</formula>
    </cfRule>
  </conditionalFormatting>
  <conditionalFormatting sqref="H154">
    <cfRule type="cellIs" dxfId="1423" priority="109" stopIfTrue="1" operator="equal">
      <formula>"OK"</formula>
    </cfRule>
  </conditionalFormatting>
  <conditionalFormatting sqref="H154">
    <cfRule type="cellIs" dxfId="1422" priority="110" stopIfTrue="1" operator="equal">
      <formula>"Fail"</formula>
    </cfRule>
  </conditionalFormatting>
  <conditionalFormatting sqref="H164">
    <cfRule type="cellIs" dxfId="1421" priority="111" stopIfTrue="1" operator="equal">
      <formula>"OK"</formula>
    </cfRule>
  </conditionalFormatting>
  <conditionalFormatting sqref="H164">
    <cfRule type="cellIs" dxfId="1420" priority="112" stopIfTrue="1" operator="equal">
      <formula>"Fail"</formula>
    </cfRule>
  </conditionalFormatting>
  <conditionalFormatting sqref="H164">
    <cfRule type="cellIs" dxfId="1419" priority="113" stopIfTrue="1" operator="equal">
      <formula>"OK"</formula>
    </cfRule>
  </conditionalFormatting>
  <conditionalFormatting sqref="H164">
    <cfRule type="cellIs" dxfId="1418" priority="114" stopIfTrue="1" operator="equal">
      <formula>"Fail"</formula>
    </cfRule>
  </conditionalFormatting>
  <conditionalFormatting sqref="H191">
    <cfRule type="cellIs" dxfId="1417" priority="115" stopIfTrue="1" operator="equal">
      <formula>"OK"</formula>
    </cfRule>
  </conditionalFormatting>
  <conditionalFormatting sqref="H191">
    <cfRule type="cellIs" dxfId="1416" priority="116" stopIfTrue="1" operator="equal">
      <formula>"Fail"</formula>
    </cfRule>
  </conditionalFormatting>
  <conditionalFormatting sqref="H191">
    <cfRule type="cellIs" dxfId="1415" priority="117" stopIfTrue="1" operator="equal">
      <formula>"OK"</formula>
    </cfRule>
  </conditionalFormatting>
  <conditionalFormatting sqref="H191">
    <cfRule type="cellIs" dxfId="1414" priority="118" stopIfTrue="1" operator="equal">
      <formula>"Fail"</formula>
    </cfRule>
  </conditionalFormatting>
  <conditionalFormatting sqref="H200">
    <cfRule type="cellIs" dxfId="1413" priority="119" stopIfTrue="1" operator="equal">
      <formula>"OK"</formula>
    </cfRule>
  </conditionalFormatting>
  <conditionalFormatting sqref="H200">
    <cfRule type="cellIs" dxfId="1412" priority="120" stopIfTrue="1" operator="equal">
      <formula>"Fail"</formula>
    </cfRule>
  </conditionalFormatting>
  <conditionalFormatting sqref="H200">
    <cfRule type="cellIs" dxfId="1411" priority="121" stopIfTrue="1" operator="equal">
      <formula>"OK"</formula>
    </cfRule>
  </conditionalFormatting>
  <conditionalFormatting sqref="H200">
    <cfRule type="cellIs" dxfId="1410" priority="122" stopIfTrue="1" operator="equal">
      <formula>"Fail"</formula>
    </cfRule>
  </conditionalFormatting>
  <conditionalFormatting sqref="H213">
    <cfRule type="cellIs" dxfId="1409" priority="123" stopIfTrue="1" operator="equal">
      <formula>"OK"</formula>
    </cfRule>
  </conditionalFormatting>
  <conditionalFormatting sqref="H213">
    <cfRule type="cellIs" dxfId="1408" priority="124" stopIfTrue="1" operator="equal">
      <formula>"Fail"</formula>
    </cfRule>
  </conditionalFormatting>
  <conditionalFormatting sqref="H213">
    <cfRule type="cellIs" dxfId="1407" priority="125" stopIfTrue="1" operator="equal">
      <formula>"OK"</formula>
    </cfRule>
  </conditionalFormatting>
  <conditionalFormatting sqref="H213">
    <cfRule type="cellIs" dxfId="1406" priority="126" stopIfTrue="1" operator="equal">
      <formula>"Fail"</formula>
    </cfRule>
  </conditionalFormatting>
  <conditionalFormatting sqref="H253">
    <cfRule type="cellIs" dxfId="1405" priority="127" stopIfTrue="1" operator="equal">
      <formula>"OK"</formula>
    </cfRule>
  </conditionalFormatting>
  <conditionalFormatting sqref="H253">
    <cfRule type="cellIs" dxfId="1404" priority="128" stopIfTrue="1" operator="equal">
      <formula>"Fail"</formula>
    </cfRule>
  </conditionalFormatting>
  <conditionalFormatting sqref="H253">
    <cfRule type="cellIs" dxfId="1403" priority="129" stopIfTrue="1" operator="equal">
      <formula>"OK"</formula>
    </cfRule>
  </conditionalFormatting>
  <conditionalFormatting sqref="H253">
    <cfRule type="cellIs" dxfId="1402" priority="130" stopIfTrue="1" operator="equal">
      <formula>"Fail"</formula>
    </cfRule>
  </conditionalFormatting>
  <conditionalFormatting sqref="H267">
    <cfRule type="cellIs" dxfId="1401" priority="131" stopIfTrue="1" operator="equal">
      <formula>"OK"</formula>
    </cfRule>
  </conditionalFormatting>
  <conditionalFormatting sqref="H267">
    <cfRule type="cellIs" dxfId="1400" priority="132" stopIfTrue="1" operator="equal">
      <formula>"Fail"</formula>
    </cfRule>
  </conditionalFormatting>
  <conditionalFormatting sqref="H267">
    <cfRule type="cellIs" dxfId="1399" priority="133" stopIfTrue="1" operator="equal">
      <formula>"OK"</formula>
    </cfRule>
  </conditionalFormatting>
  <conditionalFormatting sqref="H267">
    <cfRule type="cellIs" dxfId="1398" priority="134" stopIfTrue="1" operator="equal">
      <formula>"Fail"</formula>
    </cfRule>
  </conditionalFormatting>
  <conditionalFormatting sqref="H280">
    <cfRule type="cellIs" dxfId="1397" priority="135" stopIfTrue="1" operator="equal">
      <formula>"OK"</formula>
    </cfRule>
  </conditionalFormatting>
  <conditionalFormatting sqref="H280">
    <cfRule type="cellIs" dxfId="1396" priority="136" stopIfTrue="1" operator="equal">
      <formula>"Fail"</formula>
    </cfRule>
  </conditionalFormatting>
  <conditionalFormatting sqref="H280">
    <cfRule type="cellIs" dxfId="1395" priority="137" stopIfTrue="1" operator="equal">
      <formula>"OK"</formula>
    </cfRule>
  </conditionalFormatting>
  <conditionalFormatting sqref="H280">
    <cfRule type="cellIs" dxfId="1394" priority="138" stopIfTrue="1" operator="equal">
      <formula>"Fail"</formula>
    </cfRule>
  </conditionalFormatting>
  <conditionalFormatting sqref="H290">
    <cfRule type="cellIs" dxfId="1393" priority="139" stopIfTrue="1" operator="equal">
      <formula>"OK"</formula>
    </cfRule>
  </conditionalFormatting>
  <conditionalFormatting sqref="H290">
    <cfRule type="cellIs" dxfId="1392" priority="140" stopIfTrue="1" operator="equal">
      <formula>"Fail"</formula>
    </cfRule>
  </conditionalFormatting>
  <conditionalFormatting sqref="H290">
    <cfRule type="cellIs" dxfId="1391" priority="141" stopIfTrue="1" operator="equal">
      <formula>"OK"</formula>
    </cfRule>
  </conditionalFormatting>
  <conditionalFormatting sqref="H290">
    <cfRule type="cellIs" dxfId="1390" priority="142" stopIfTrue="1" operator="equal">
      <formula>"Fail"</formula>
    </cfRule>
  </conditionalFormatting>
  <conditionalFormatting sqref="H302">
    <cfRule type="cellIs" dxfId="1389" priority="143" stopIfTrue="1" operator="equal">
      <formula>"OK"</formula>
    </cfRule>
  </conditionalFormatting>
  <conditionalFormatting sqref="H302">
    <cfRule type="cellIs" dxfId="1388" priority="144" stopIfTrue="1" operator="equal">
      <formula>"Fail"</formula>
    </cfRule>
  </conditionalFormatting>
  <conditionalFormatting sqref="H302">
    <cfRule type="cellIs" dxfId="1387" priority="145" stopIfTrue="1" operator="equal">
      <formula>"OK"</formula>
    </cfRule>
  </conditionalFormatting>
  <conditionalFormatting sqref="H302">
    <cfRule type="cellIs" dxfId="1386" priority="146" stopIfTrue="1" operator="equal">
      <formula>"Fail"</formula>
    </cfRule>
  </conditionalFormatting>
  <conditionalFormatting sqref="H315">
    <cfRule type="cellIs" dxfId="1385" priority="147" stopIfTrue="1" operator="equal">
      <formula>"OK"</formula>
    </cfRule>
  </conditionalFormatting>
  <conditionalFormatting sqref="H315">
    <cfRule type="cellIs" dxfId="1384" priority="148" stopIfTrue="1" operator="equal">
      <formula>"Fail"</formula>
    </cfRule>
  </conditionalFormatting>
  <conditionalFormatting sqref="H315">
    <cfRule type="cellIs" dxfId="1383" priority="149" stopIfTrue="1" operator="equal">
      <formula>"OK"</formula>
    </cfRule>
  </conditionalFormatting>
  <conditionalFormatting sqref="H315">
    <cfRule type="cellIs" dxfId="1382" priority="150" stopIfTrue="1" operator="equal">
      <formula>"Fail"</formula>
    </cfRule>
  </conditionalFormatting>
  <conditionalFormatting sqref="H323">
    <cfRule type="cellIs" dxfId="1381" priority="151" stopIfTrue="1" operator="equal">
      <formula>"OK"</formula>
    </cfRule>
  </conditionalFormatting>
  <conditionalFormatting sqref="H323">
    <cfRule type="cellIs" dxfId="1380" priority="152" stopIfTrue="1" operator="equal">
      <formula>"Fail"</formula>
    </cfRule>
  </conditionalFormatting>
  <conditionalFormatting sqref="H323">
    <cfRule type="cellIs" dxfId="1379" priority="153" stopIfTrue="1" operator="equal">
      <formula>"OK"</formula>
    </cfRule>
  </conditionalFormatting>
  <conditionalFormatting sqref="H323">
    <cfRule type="cellIs" dxfId="1378" priority="154" stopIfTrue="1" operator="equal">
      <formula>"Fail"</formula>
    </cfRule>
  </conditionalFormatting>
  <conditionalFormatting sqref="H331">
    <cfRule type="cellIs" dxfId="1377" priority="155" stopIfTrue="1" operator="equal">
      <formula>"OK"</formula>
    </cfRule>
  </conditionalFormatting>
  <conditionalFormatting sqref="H331">
    <cfRule type="cellIs" dxfId="1376" priority="156" stopIfTrue="1" operator="equal">
      <formula>"Fail"</formula>
    </cfRule>
  </conditionalFormatting>
  <conditionalFormatting sqref="H331">
    <cfRule type="cellIs" dxfId="1375" priority="157" stopIfTrue="1" operator="equal">
      <formula>"OK"</formula>
    </cfRule>
  </conditionalFormatting>
  <conditionalFormatting sqref="H331">
    <cfRule type="cellIs" dxfId="1374" priority="158" stopIfTrue="1" operator="equal">
      <formula>"Fail"</formula>
    </cfRule>
  </conditionalFormatting>
  <conditionalFormatting sqref="H343">
    <cfRule type="cellIs" dxfId="1373" priority="159" stopIfTrue="1" operator="equal">
      <formula>"OK"</formula>
    </cfRule>
  </conditionalFormatting>
  <conditionalFormatting sqref="H343">
    <cfRule type="cellIs" dxfId="1372" priority="160" stopIfTrue="1" operator="equal">
      <formula>"Fail"</formula>
    </cfRule>
  </conditionalFormatting>
  <conditionalFormatting sqref="H343">
    <cfRule type="cellIs" dxfId="1371" priority="161" stopIfTrue="1" operator="equal">
      <formula>"OK"</formula>
    </cfRule>
  </conditionalFormatting>
  <conditionalFormatting sqref="H343">
    <cfRule type="cellIs" dxfId="1370" priority="162" stopIfTrue="1" operator="equal">
      <formula>"Fail"</formula>
    </cfRule>
  </conditionalFormatting>
  <conditionalFormatting sqref="H353">
    <cfRule type="cellIs" dxfId="1369" priority="163" stopIfTrue="1" operator="equal">
      <formula>"OK"</formula>
    </cfRule>
  </conditionalFormatting>
  <conditionalFormatting sqref="H353">
    <cfRule type="cellIs" dxfId="1368" priority="164" stopIfTrue="1" operator="equal">
      <formula>"Fail"</formula>
    </cfRule>
  </conditionalFormatting>
  <conditionalFormatting sqref="H353">
    <cfRule type="cellIs" dxfId="1367" priority="165" stopIfTrue="1" operator="equal">
      <formula>"OK"</formula>
    </cfRule>
  </conditionalFormatting>
  <conditionalFormatting sqref="H353">
    <cfRule type="cellIs" dxfId="1366" priority="166" stopIfTrue="1" operator="equal">
      <formula>"Fail"</formula>
    </cfRule>
  </conditionalFormatting>
  <conditionalFormatting sqref="H367">
    <cfRule type="cellIs" dxfId="1365" priority="167" stopIfTrue="1" operator="equal">
      <formula>"OK"</formula>
    </cfRule>
  </conditionalFormatting>
  <conditionalFormatting sqref="H367">
    <cfRule type="cellIs" dxfId="1364" priority="168" stopIfTrue="1" operator="equal">
      <formula>"Fail"</formula>
    </cfRule>
  </conditionalFormatting>
  <conditionalFormatting sqref="H367">
    <cfRule type="cellIs" dxfId="1363" priority="169" stopIfTrue="1" operator="equal">
      <formula>"OK"</formula>
    </cfRule>
  </conditionalFormatting>
  <conditionalFormatting sqref="H367">
    <cfRule type="cellIs" dxfId="1362" priority="170" stopIfTrue="1" operator="equal">
      <formula>"Fail"</formula>
    </cfRule>
  </conditionalFormatting>
  <conditionalFormatting sqref="H378">
    <cfRule type="cellIs" dxfId="1361" priority="171" stopIfTrue="1" operator="equal">
      <formula>"OK"</formula>
    </cfRule>
  </conditionalFormatting>
  <conditionalFormatting sqref="H378">
    <cfRule type="cellIs" dxfId="1360" priority="172" stopIfTrue="1" operator="equal">
      <formula>"Fail"</formula>
    </cfRule>
  </conditionalFormatting>
  <conditionalFormatting sqref="H378">
    <cfRule type="cellIs" dxfId="1359" priority="173" stopIfTrue="1" operator="equal">
      <formula>"OK"</formula>
    </cfRule>
  </conditionalFormatting>
  <conditionalFormatting sqref="H378">
    <cfRule type="cellIs" dxfId="1358" priority="174" stopIfTrue="1" operator="equal">
      <formula>"Fail"</formula>
    </cfRule>
  </conditionalFormatting>
  <conditionalFormatting sqref="H385 H387:H405">
    <cfRule type="cellIs" dxfId="1357" priority="175" stopIfTrue="1" operator="equal">
      <formula>"OK"</formula>
    </cfRule>
  </conditionalFormatting>
  <conditionalFormatting sqref="H385 H387:H405">
    <cfRule type="cellIs" dxfId="1356" priority="176" stopIfTrue="1" operator="equal">
      <formula>"Fail"</formula>
    </cfRule>
  </conditionalFormatting>
  <conditionalFormatting sqref="H409">
    <cfRule type="cellIs" dxfId="1355" priority="177" stopIfTrue="1" operator="equal">
      <formula>"OK"</formula>
    </cfRule>
  </conditionalFormatting>
  <conditionalFormatting sqref="H409">
    <cfRule type="cellIs" dxfId="1354" priority="178" stopIfTrue="1" operator="equal">
      <formula>"Fail"</formula>
    </cfRule>
  </conditionalFormatting>
  <conditionalFormatting sqref="H409">
    <cfRule type="cellIs" dxfId="1353" priority="179" stopIfTrue="1" operator="equal">
      <formula>"OK"</formula>
    </cfRule>
  </conditionalFormatting>
  <conditionalFormatting sqref="H409">
    <cfRule type="cellIs" dxfId="1352" priority="180" stopIfTrue="1" operator="equal">
      <formula>"Fail"</formula>
    </cfRule>
  </conditionalFormatting>
  <conditionalFormatting sqref="H417">
    <cfRule type="cellIs" dxfId="1351" priority="181" stopIfTrue="1" operator="equal">
      <formula>"OK"</formula>
    </cfRule>
  </conditionalFormatting>
  <conditionalFormatting sqref="H417">
    <cfRule type="cellIs" dxfId="1350" priority="182" stopIfTrue="1" operator="equal">
      <formula>"Fail"</formula>
    </cfRule>
  </conditionalFormatting>
  <conditionalFormatting sqref="H417">
    <cfRule type="cellIs" dxfId="1349" priority="183" stopIfTrue="1" operator="equal">
      <formula>"OK"</formula>
    </cfRule>
  </conditionalFormatting>
  <conditionalFormatting sqref="H417">
    <cfRule type="cellIs" dxfId="1348" priority="184" stopIfTrue="1" operator="equal">
      <formula>"Fail"</formula>
    </cfRule>
  </conditionalFormatting>
  <conditionalFormatting sqref="H424">
    <cfRule type="cellIs" dxfId="1347" priority="185" stopIfTrue="1" operator="equal">
      <formula>"OK"</formula>
    </cfRule>
  </conditionalFormatting>
  <conditionalFormatting sqref="H424">
    <cfRule type="cellIs" dxfId="1346" priority="186" stopIfTrue="1" operator="equal">
      <formula>"Fail"</formula>
    </cfRule>
  </conditionalFormatting>
  <conditionalFormatting sqref="H424">
    <cfRule type="cellIs" dxfId="1345" priority="187" stopIfTrue="1" operator="equal">
      <formula>"OK"</formula>
    </cfRule>
  </conditionalFormatting>
  <conditionalFormatting sqref="H424">
    <cfRule type="cellIs" dxfId="1344" priority="188" stopIfTrue="1" operator="equal">
      <formula>"Fail"</formula>
    </cfRule>
  </conditionalFormatting>
  <conditionalFormatting sqref="H430">
    <cfRule type="cellIs" dxfId="1343" priority="189" stopIfTrue="1" operator="equal">
      <formula>"OK"</formula>
    </cfRule>
  </conditionalFormatting>
  <conditionalFormatting sqref="H430">
    <cfRule type="cellIs" dxfId="1342" priority="190" stopIfTrue="1" operator="equal">
      <formula>"Fail"</formula>
    </cfRule>
  </conditionalFormatting>
  <conditionalFormatting sqref="H430">
    <cfRule type="cellIs" dxfId="1341" priority="191" stopIfTrue="1" operator="equal">
      <formula>"OK"</formula>
    </cfRule>
  </conditionalFormatting>
  <conditionalFormatting sqref="H430">
    <cfRule type="cellIs" dxfId="1340" priority="192" stopIfTrue="1" operator="equal">
      <formula>"Fail"</formula>
    </cfRule>
  </conditionalFormatting>
  <conditionalFormatting sqref="H436">
    <cfRule type="cellIs" dxfId="1339" priority="193" stopIfTrue="1" operator="equal">
      <formula>"OK"</formula>
    </cfRule>
  </conditionalFormatting>
  <conditionalFormatting sqref="H436">
    <cfRule type="cellIs" dxfId="1338" priority="194" stopIfTrue="1" operator="equal">
      <formula>"Fail"</formula>
    </cfRule>
  </conditionalFormatting>
  <conditionalFormatting sqref="H436">
    <cfRule type="cellIs" dxfId="1337" priority="195" stopIfTrue="1" operator="equal">
      <formula>"OK"</formula>
    </cfRule>
  </conditionalFormatting>
  <conditionalFormatting sqref="H436">
    <cfRule type="cellIs" dxfId="1336" priority="196" stopIfTrue="1" operator="equal">
      <formula>"Fail"</formula>
    </cfRule>
  </conditionalFormatting>
  <conditionalFormatting sqref="H442">
    <cfRule type="cellIs" dxfId="1335" priority="197" stopIfTrue="1" operator="equal">
      <formula>"OK"</formula>
    </cfRule>
  </conditionalFormatting>
  <conditionalFormatting sqref="H442">
    <cfRule type="cellIs" dxfId="1334" priority="198" stopIfTrue="1" operator="equal">
      <formula>"Fail"</formula>
    </cfRule>
  </conditionalFormatting>
  <conditionalFormatting sqref="H442">
    <cfRule type="cellIs" dxfId="1333" priority="199" stopIfTrue="1" operator="equal">
      <formula>"OK"</formula>
    </cfRule>
  </conditionalFormatting>
  <conditionalFormatting sqref="H442">
    <cfRule type="cellIs" dxfId="1332" priority="200" stopIfTrue="1" operator="equal">
      <formula>"Fail"</formula>
    </cfRule>
  </conditionalFormatting>
  <conditionalFormatting sqref="H451">
    <cfRule type="cellIs" dxfId="1331" priority="201" stopIfTrue="1" operator="equal">
      <formula>"OK"</formula>
    </cfRule>
  </conditionalFormatting>
  <conditionalFormatting sqref="H451">
    <cfRule type="cellIs" dxfId="1330" priority="202" stopIfTrue="1" operator="equal">
      <formula>"Fail"</formula>
    </cfRule>
  </conditionalFormatting>
  <conditionalFormatting sqref="H451">
    <cfRule type="cellIs" dxfId="1329" priority="203" stopIfTrue="1" operator="equal">
      <formula>"OK"</formula>
    </cfRule>
  </conditionalFormatting>
  <conditionalFormatting sqref="H451">
    <cfRule type="cellIs" dxfId="1328" priority="204" stopIfTrue="1" operator="equal">
      <formula>"Fail"</formula>
    </cfRule>
  </conditionalFormatting>
  <conditionalFormatting sqref="H459">
    <cfRule type="cellIs" dxfId="1327" priority="205" stopIfTrue="1" operator="equal">
      <formula>"OK"</formula>
    </cfRule>
  </conditionalFormatting>
  <conditionalFormatting sqref="H459">
    <cfRule type="cellIs" dxfId="1326" priority="206" stopIfTrue="1" operator="equal">
      <formula>"Fail"</formula>
    </cfRule>
  </conditionalFormatting>
  <conditionalFormatting sqref="H459">
    <cfRule type="cellIs" dxfId="1325" priority="207" stopIfTrue="1" operator="equal">
      <formula>"OK"</formula>
    </cfRule>
  </conditionalFormatting>
  <conditionalFormatting sqref="H459">
    <cfRule type="cellIs" dxfId="1324" priority="208" stopIfTrue="1" operator="equal">
      <formula>"Fail"</formula>
    </cfRule>
  </conditionalFormatting>
  <conditionalFormatting sqref="H467">
    <cfRule type="cellIs" dxfId="1323" priority="209" stopIfTrue="1" operator="equal">
      <formula>"OK"</formula>
    </cfRule>
  </conditionalFormatting>
  <conditionalFormatting sqref="H467">
    <cfRule type="cellIs" dxfId="1322" priority="210" stopIfTrue="1" operator="equal">
      <formula>"Fail"</formula>
    </cfRule>
  </conditionalFormatting>
  <conditionalFormatting sqref="H467">
    <cfRule type="cellIs" dxfId="1321" priority="211" stopIfTrue="1" operator="equal">
      <formula>"OK"</formula>
    </cfRule>
  </conditionalFormatting>
  <conditionalFormatting sqref="H467">
    <cfRule type="cellIs" dxfId="1320" priority="212" stopIfTrue="1" operator="equal">
      <formula>"Fail"</formula>
    </cfRule>
  </conditionalFormatting>
  <conditionalFormatting sqref="H476">
    <cfRule type="cellIs" dxfId="1319" priority="213" stopIfTrue="1" operator="equal">
      <formula>"OK"</formula>
    </cfRule>
  </conditionalFormatting>
  <conditionalFormatting sqref="H476">
    <cfRule type="cellIs" dxfId="1318" priority="214" stopIfTrue="1" operator="equal">
      <formula>"Fail"</formula>
    </cfRule>
  </conditionalFormatting>
  <conditionalFormatting sqref="H476">
    <cfRule type="cellIs" dxfId="1317" priority="215" stopIfTrue="1" operator="equal">
      <formula>"OK"</formula>
    </cfRule>
  </conditionalFormatting>
  <conditionalFormatting sqref="H476">
    <cfRule type="cellIs" dxfId="1316" priority="216" stopIfTrue="1" operator="equal">
      <formula>"Fail"</formula>
    </cfRule>
  </conditionalFormatting>
  <conditionalFormatting sqref="H485">
    <cfRule type="cellIs" dxfId="1315" priority="217" stopIfTrue="1" operator="equal">
      <formula>"OK"</formula>
    </cfRule>
  </conditionalFormatting>
  <conditionalFormatting sqref="H485">
    <cfRule type="cellIs" dxfId="1314" priority="218" stopIfTrue="1" operator="equal">
      <formula>"Fail"</formula>
    </cfRule>
  </conditionalFormatting>
  <conditionalFormatting sqref="H485">
    <cfRule type="cellIs" dxfId="1313" priority="219" stopIfTrue="1" operator="equal">
      <formula>"OK"</formula>
    </cfRule>
  </conditionalFormatting>
  <conditionalFormatting sqref="H485">
    <cfRule type="cellIs" dxfId="1312" priority="220" stopIfTrue="1" operator="equal">
      <formula>"Fail"</formula>
    </cfRule>
  </conditionalFormatting>
  <conditionalFormatting sqref="H494">
    <cfRule type="cellIs" dxfId="1311" priority="221" stopIfTrue="1" operator="equal">
      <formula>"OK"</formula>
    </cfRule>
  </conditionalFormatting>
  <conditionalFormatting sqref="H494">
    <cfRule type="cellIs" dxfId="1310" priority="222" stopIfTrue="1" operator="equal">
      <formula>"Fail"</formula>
    </cfRule>
  </conditionalFormatting>
  <conditionalFormatting sqref="H494">
    <cfRule type="cellIs" dxfId="1309" priority="223" stopIfTrue="1" operator="equal">
      <formula>"OK"</formula>
    </cfRule>
  </conditionalFormatting>
  <conditionalFormatting sqref="H494">
    <cfRule type="cellIs" dxfId="1308" priority="224" stopIfTrue="1" operator="equal">
      <formula>"Fail"</formula>
    </cfRule>
  </conditionalFormatting>
  <conditionalFormatting sqref="H521">
    <cfRule type="cellIs" dxfId="1307" priority="225" stopIfTrue="1" operator="equal">
      <formula>"OK"</formula>
    </cfRule>
  </conditionalFormatting>
  <conditionalFormatting sqref="H521">
    <cfRule type="cellIs" dxfId="1306" priority="226" stopIfTrue="1" operator="equal">
      <formula>"Fail"</formula>
    </cfRule>
  </conditionalFormatting>
  <conditionalFormatting sqref="H521">
    <cfRule type="cellIs" dxfId="1305" priority="227" stopIfTrue="1" operator="equal">
      <formula>"OK"</formula>
    </cfRule>
  </conditionalFormatting>
  <conditionalFormatting sqref="H521">
    <cfRule type="cellIs" dxfId="1304" priority="228" stopIfTrue="1" operator="equal">
      <formula>"Fail"</formula>
    </cfRule>
  </conditionalFormatting>
  <conditionalFormatting sqref="H530">
    <cfRule type="cellIs" dxfId="1303" priority="229" stopIfTrue="1" operator="equal">
      <formula>"OK"</formula>
    </cfRule>
  </conditionalFormatting>
  <conditionalFormatting sqref="H530">
    <cfRule type="cellIs" dxfId="1302" priority="230" stopIfTrue="1" operator="equal">
      <formula>"Fail"</formula>
    </cfRule>
  </conditionalFormatting>
  <conditionalFormatting sqref="H530">
    <cfRule type="cellIs" dxfId="1301" priority="231" stopIfTrue="1" operator="equal">
      <formula>"OK"</formula>
    </cfRule>
  </conditionalFormatting>
  <conditionalFormatting sqref="H530">
    <cfRule type="cellIs" dxfId="1300" priority="232" stopIfTrue="1" operator="equal">
      <formula>"Fail"</formula>
    </cfRule>
  </conditionalFormatting>
  <conditionalFormatting sqref="H539">
    <cfRule type="cellIs" dxfId="1299" priority="233" stopIfTrue="1" operator="equal">
      <formula>"OK"</formula>
    </cfRule>
  </conditionalFormatting>
  <conditionalFormatting sqref="H539">
    <cfRule type="cellIs" dxfId="1298" priority="234" stopIfTrue="1" operator="equal">
      <formula>"Fail"</formula>
    </cfRule>
  </conditionalFormatting>
  <conditionalFormatting sqref="H539">
    <cfRule type="cellIs" dxfId="1297" priority="235" stopIfTrue="1" operator="equal">
      <formula>"OK"</formula>
    </cfRule>
  </conditionalFormatting>
  <conditionalFormatting sqref="H539">
    <cfRule type="cellIs" dxfId="1296" priority="236" stopIfTrue="1" operator="equal">
      <formula>"Fail"</formula>
    </cfRule>
  </conditionalFormatting>
  <conditionalFormatting sqref="H573">
    <cfRule type="cellIs" dxfId="1295" priority="237" stopIfTrue="1" operator="equal">
      <formula>"OK"</formula>
    </cfRule>
  </conditionalFormatting>
  <conditionalFormatting sqref="H573">
    <cfRule type="cellIs" dxfId="1294" priority="238" stopIfTrue="1" operator="equal">
      <formula>"Fail"</formula>
    </cfRule>
  </conditionalFormatting>
  <conditionalFormatting sqref="H573">
    <cfRule type="cellIs" dxfId="1293" priority="239" stopIfTrue="1" operator="equal">
      <formula>"OK"</formula>
    </cfRule>
  </conditionalFormatting>
  <conditionalFormatting sqref="H573">
    <cfRule type="cellIs" dxfId="1292" priority="240" stopIfTrue="1" operator="equal">
      <formula>"Fail"</formula>
    </cfRule>
  </conditionalFormatting>
  <conditionalFormatting sqref="H584">
    <cfRule type="cellIs" dxfId="1291" priority="241" stopIfTrue="1" operator="equal">
      <formula>"OK"</formula>
    </cfRule>
  </conditionalFormatting>
  <conditionalFormatting sqref="H584">
    <cfRule type="cellIs" dxfId="1290" priority="242" stopIfTrue="1" operator="equal">
      <formula>"Fail"</formula>
    </cfRule>
  </conditionalFormatting>
  <conditionalFormatting sqref="H584">
    <cfRule type="cellIs" dxfId="1289" priority="243" stopIfTrue="1" operator="equal">
      <formula>"OK"</formula>
    </cfRule>
  </conditionalFormatting>
  <conditionalFormatting sqref="H584">
    <cfRule type="cellIs" dxfId="1288" priority="244" stopIfTrue="1" operator="equal">
      <formula>"Fail"</formula>
    </cfRule>
  </conditionalFormatting>
  <conditionalFormatting sqref="H601">
    <cfRule type="cellIs" dxfId="1287" priority="245" stopIfTrue="1" operator="equal">
      <formula>"OK"</formula>
    </cfRule>
  </conditionalFormatting>
  <conditionalFormatting sqref="H601">
    <cfRule type="cellIs" dxfId="1286" priority="246" stopIfTrue="1" operator="equal">
      <formula>"Fail"</formula>
    </cfRule>
  </conditionalFormatting>
  <conditionalFormatting sqref="H601">
    <cfRule type="cellIs" dxfId="1285" priority="247" stopIfTrue="1" operator="equal">
      <formula>"OK"</formula>
    </cfRule>
  </conditionalFormatting>
  <conditionalFormatting sqref="H601">
    <cfRule type="cellIs" dxfId="1284" priority="248" stopIfTrue="1" operator="equal">
      <formula>"Fail"</formula>
    </cfRule>
  </conditionalFormatting>
  <conditionalFormatting sqref="H617">
    <cfRule type="cellIs" dxfId="1283" priority="249" stopIfTrue="1" operator="equal">
      <formula>"OK"</formula>
    </cfRule>
  </conditionalFormatting>
  <conditionalFormatting sqref="H617">
    <cfRule type="cellIs" dxfId="1282" priority="250" stopIfTrue="1" operator="equal">
      <formula>"Fail"</formula>
    </cfRule>
  </conditionalFormatting>
  <conditionalFormatting sqref="H617">
    <cfRule type="cellIs" dxfId="1281" priority="251" stopIfTrue="1" operator="equal">
      <formula>"OK"</formula>
    </cfRule>
  </conditionalFormatting>
  <conditionalFormatting sqref="H617">
    <cfRule type="cellIs" dxfId="1280" priority="252" stopIfTrue="1" operator="equal">
      <formula>"Fail"</formula>
    </cfRule>
  </conditionalFormatting>
  <conditionalFormatting sqref="H624">
    <cfRule type="cellIs" dxfId="1279" priority="253" stopIfTrue="1" operator="equal">
      <formula>"OK"</formula>
    </cfRule>
  </conditionalFormatting>
  <conditionalFormatting sqref="H624">
    <cfRule type="cellIs" dxfId="1278" priority="254" stopIfTrue="1" operator="equal">
      <formula>"Fail"</formula>
    </cfRule>
  </conditionalFormatting>
  <conditionalFormatting sqref="H624">
    <cfRule type="cellIs" dxfId="1277" priority="255" stopIfTrue="1" operator="equal">
      <formula>"OK"</formula>
    </cfRule>
  </conditionalFormatting>
  <conditionalFormatting sqref="H624">
    <cfRule type="cellIs" dxfId="1276" priority="256" stopIfTrue="1" operator="equal">
      <formula>"Fail"</formula>
    </cfRule>
  </conditionalFormatting>
  <conditionalFormatting sqref="H631">
    <cfRule type="cellIs" dxfId="1275" priority="257" stopIfTrue="1" operator="equal">
      <formula>"OK"</formula>
    </cfRule>
  </conditionalFormatting>
  <conditionalFormatting sqref="H631">
    <cfRule type="cellIs" dxfId="1274" priority="258" stopIfTrue="1" operator="equal">
      <formula>"Fail"</formula>
    </cfRule>
  </conditionalFormatting>
  <conditionalFormatting sqref="H631">
    <cfRule type="cellIs" dxfId="1273" priority="259" stopIfTrue="1" operator="equal">
      <formula>"OK"</formula>
    </cfRule>
  </conditionalFormatting>
  <conditionalFormatting sqref="H631">
    <cfRule type="cellIs" dxfId="1272" priority="260" stopIfTrue="1" operator="equal">
      <formula>"Fail"</formula>
    </cfRule>
  </conditionalFormatting>
  <conditionalFormatting sqref="H635">
    <cfRule type="cellIs" dxfId="1271" priority="261" stopIfTrue="1" operator="equal">
      <formula>"OK"</formula>
    </cfRule>
  </conditionalFormatting>
  <conditionalFormatting sqref="H635">
    <cfRule type="cellIs" dxfId="1270" priority="262" stopIfTrue="1" operator="equal">
      <formula>"Fail"</formula>
    </cfRule>
  </conditionalFormatting>
  <conditionalFormatting sqref="H635">
    <cfRule type="cellIs" dxfId="1269" priority="263" stopIfTrue="1" operator="equal">
      <formula>"OK"</formula>
    </cfRule>
  </conditionalFormatting>
  <conditionalFormatting sqref="H635">
    <cfRule type="cellIs" dxfId="1268" priority="264" stopIfTrue="1" operator="equal">
      <formula>"Fail"</formula>
    </cfRule>
  </conditionalFormatting>
  <conditionalFormatting sqref="H642">
    <cfRule type="cellIs" dxfId="1267" priority="265" stopIfTrue="1" operator="equal">
      <formula>"OK"</formula>
    </cfRule>
  </conditionalFormatting>
  <conditionalFormatting sqref="H642">
    <cfRule type="cellIs" dxfId="1266" priority="266" stopIfTrue="1" operator="equal">
      <formula>"Fail"</formula>
    </cfRule>
  </conditionalFormatting>
  <conditionalFormatting sqref="H642">
    <cfRule type="cellIs" dxfId="1265" priority="267" stopIfTrue="1" operator="equal">
      <formula>"OK"</formula>
    </cfRule>
  </conditionalFormatting>
  <conditionalFormatting sqref="H642">
    <cfRule type="cellIs" dxfId="1264" priority="268" stopIfTrue="1" operator="equal">
      <formula>"Fail"</formula>
    </cfRule>
  </conditionalFormatting>
  <conditionalFormatting sqref="H649">
    <cfRule type="cellIs" dxfId="1263" priority="269" stopIfTrue="1" operator="equal">
      <formula>"OK"</formula>
    </cfRule>
  </conditionalFormatting>
  <conditionalFormatting sqref="H649">
    <cfRule type="cellIs" dxfId="1262" priority="270" stopIfTrue="1" operator="equal">
      <formula>"Fail"</formula>
    </cfRule>
  </conditionalFormatting>
  <conditionalFormatting sqref="H649">
    <cfRule type="cellIs" dxfId="1261" priority="271" stopIfTrue="1" operator="equal">
      <formula>"OK"</formula>
    </cfRule>
  </conditionalFormatting>
  <conditionalFormatting sqref="H649">
    <cfRule type="cellIs" dxfId="1260" priority="272" stopIfTrue="1" operator="equal">
      <formula>"Fail"</formula>
    </cfRule>
  </conditionalFormatting>
  <conditionalFormatting sqref="H656">
    <cfRule type="cellIs" dxfId="1259" priority="273" stopIfTrue="1" operator="equal">
      <formula>"OK"</formula>
    </cfRule>
  </conditionalFormatting>
  <conditionalFormatting sqref="H656">
    <cfRule type="cellIs" dxfId="1258" priority="274" stopIfTrue="1" operator="equal">
      <formula>"Fail"</formula>
    </cfRule>
  </conditionalFormatting>
  <conditionalFormatting sqref="H656">
    <cfRule type="cellIs" dxfId="1257" priority="275" stopIfTrue="1" operator="equal">
      <formula>"OK"</formula>
    </cfRule>
  </conditionalFormatting>
  <conditionalFormatting sqref="H656">
    <cfRule type="cellIs" dxfId="1256" priority="276" stopIfTrue="1" operator="equal">
      <formula>"Fail"</formula>
    </cfRule>
  </conditionalFormatting>
  <conditionalFormatting sqref="H664">
    <cfRule type="cellIs" dxfId="1255" priority="277" stopIfTrue="1" operator="equal">
      <formula>"OK"</formula>
    </cfRule>
  </conditionalFormatting>
  <conditionalFormatting sqref="H664">
    <cfRule type="cellIs" dxfId="1254" priority="278" stopIfTrue="1" operator="equal">
      <formula>"Fail"</formula>
    </cfRule>
  </conditionalFormatting>
  <conditionalFormatting sqref="H664">
    <cfRule type="cellIs" dxfId="1253" priority="279" stopIfTrue="1" operator="equal">
      <formula>"OK"</formula>
    </cfRule>
  </conditionalFormatting>
  <conditionalFormatting sqref="H664">
    <cfRule type="cellIs" dxfId="1252" priority="280" stopIfTrue="1" operator="equal">
      <formula>"Fail"</formula>
    </cfRule>
  </conditionalFormatting>
  <conditionalFormatting sqref="H671">
    <cfRule type="cellIs" dxfId="1251" priority="281" stopIfTrue="1" operator="equal">
      <formula>"OK"</formula>
    </cfRule>
  </conditionalFormatting>
  <conditionalFormatting sqref="H671">
    <cfRule type="cellIs" dxfId="1250" priority="282" stopIfTrue="1" operator="equal">
      <formula>"Fail"</formula>
    </cfRule>
  </conditionalFormatting>
  <conditionalFormatting sqref="H671">
    <cfRule type="cellIs" dxfId="1249" priority="283" stopIfTrue="1" operator="equal">
      <formula>"OK"</formula>
    </cfRule>
  </conditionalFormatting>
  <conditionalFormatting sqref="H671">
    <cfRule type="cellIs" dxfId="1248" priority="284" stopIfTrue="1" operator="equal">
      <formula>"Fail"</formula>
    </cfRule>
  </conditionalFormatting>
  <conditionalFormatting sqref="H677">
    <cfRule type="cellIs" dxfId="1247" priority="285" stopIfTrue="1" operator="equal">
      <formula>"OK"</formula>
    </cfRule>
  </conditionalFormatting>
  <conditionalFormatting sqref="H677">
    <cfRule type="cellIs" dxfId="1246" priority="286" stopIfTrue="1" operator="equal">
      <formula>"Fail"</formula>
    </cfRule>
  </conditionalFormatting>
  <conditionalFormatting sqref="H677">
    <cfRule type="cellIs" dxfId="1245" priority="287" stopIfTrue="1" operator="equal">
      <formula>"OK"</formula>
    </cfRule>
  </conditionalFormatting>
  <conditionalFormatting sqref="H677">
    <cfRule type="cellIs" dxfId="1244" priority="288" stopIfTrue="1" operator="equal">
      <formula>"Fail"</formula>
    </cfRule>
  </conditionalFormatting>
  <conditionalFormatting sqref="H683">
    <cfRule type="cellIs" dxfId="1243" priority="289" stopIfTrue="1" operator="equal">
      <formula>"OK"</formula>
    </cfRule>
  </conditionalFormatting>
  <conditionalFormatting sqref="H683">
    <cfRule type="cellIs" dxfId="1242" priority="290" stopIfTrue="1" operator="equal">
      <formula>"Fail"</formula>
    </cfRule>
  </conditionalFormatting>
  <conditionalFormatting sqref="H683">
    <cfRule type="cellIs" dxfId="1241" priority="291" stopIfTrue="1" operator="equal">
      <formula>"OK"</formula>
    </cfRule>
  </conditionalFormatting>
  <conditionalFormatting sqref="H683">
    <cfRule type="cellIs" dxfId="1240" priority="292" stopIfTrue="1" operator="equal">
      <formula>"Fail"</formula>
    </cfRule>
  </conditionalFormatting>
  <conditionalFormatting sqref="H689">
    <cfRule type="cellIs" dxfId="1239" priority="293" stopIfTrue="1" operator="equal">
      <formula>"OK"</formula>
    </cfRule>
  </conditionalFormatting>
  <conditionalFormatting sqref="H689">
    <cfRule type="cellIs" dxfId="1238" priority="294" stopIfTrue="1" operator="equal">
      <formula>"Fail"</formula>
    </cfRule>
  </conditionalFormatting>
  <conditionalFormatting sqref="H689">
    <cfRule type="cellIs" dxfId="1237" priority="295" stopIfTrue="1" operator="equal">
      <formula>"OK"</formula>
    </cfRule>
  </conditionalFormatting>
  <conditionalFormatting sqref="H689">
    <cfRule type="cellIs" dxfId="1236" priority="296" stopIfTrue="1" operator="equal">
      <formula>"Fail"</formula>
    </cfRule>
  </conditionalFormatting>
  <conditionalFormatting sqref="H697">
    <cfRule type="cellIs" dxfId="1235" priority="297" stopIfTrue="1" operator="equal">
      <formula>"OK"</formula>
    </cfRule>
  </conditionalFormatting>
  <conditionalFormatting sqref="H697">
    <cfRule type="cellIs" dxfId="1234" priority="298" stopIfTrue="1" operator="equal">
      <formula>"Fail"</formula>
    </cfRule>
  </conditionalFormatting>
  <conditionalFormatting sqref="H697">
    <cfRule type="cellIs" dxfId="1233" priority="299" stopIfTrue="1" operator="equal">
      <formula>"OK"</formula>
    </cfRule>
  </conditionalFormatting>
  <conditionalFormatting sqref="H697">
    <cfRule type="cellIs" dxfId="1232" priority="300" stopIfTrue="1" operator="equal">
      <formula>"Fail"</formula>
    </cfRule>
  </conditionalFormatting>
  <conditionalFormatting sqref="H703">
    <cfRule type="cellIs" dxfId="1231" priority="301" stopIfTrue="1" operator="equal">
      <formula>"OK"</formula>
    </cfRule>
  </conditionalFormatting>
  <conditionalFormatting sqref="H703">
    <cfRule type="cellIs" dxfId="1230" priority="302" stopIfTrue="1" operator="equal">
      <formula>"Fail"</formula>
    </cfRule>
  </conditionalFormatting>
  <conditionalFormatting sqref="H703">
    <cfRule type="cellIs" dxfId="1229" priority="303" stopIfTrue="1" operator="equal">
      <formula>"OK"</formula>
    </cfRule>
  </conditionalFormatting>
  <conditionalFormatting sqref="H703">
    <cfRule type="cellIs" dxfId="1228" priority="304" stopIfTrue="1" operator="equal">
      <formula>"Fail"</formula>
    </cfRule>
  </conditionalFormatting>
  <conditionalFormatting sqref="H711">
    <cfRule type="cellIs" dxfId="1227" priority="305" stopIfTrue="1" operator="equal">
      <formula>"OK"</formula>
    </cfRule>
  </conditionalFormatting>
  <conditionalFormatting sqref="H711">
    <cfRule type="cellIs" dxfId="1226" priority="306" stopIfTrue="1" operator="equal">
      <formula>"Fail"</formula>
    </cfRule>
  </conditionalFormatting>
  <conditionalFormatting sqref="H711">
    <cfRule type="cellIs" dxfId="1225" priority="307" stopIfTrue="1" operator="equal">
      <formula>"OK"</formula>
    </cfRule>
  </conditionalFormatting>
  <conditionalFormatting sqref="H711">
    <cfRule type="cellIs" dxfId="1224" priority="308" stopIfTrue="1" operator="equal">
      <formula>"Fail"</formula>
    </cfRule>
  </conditionalFormatting>
  <conditionalFormatting sqref="H715">
    <cfRule type="cellIs" dxfId="1223" priority="309" stopIfTrue="1" operator="equal">
      <formula>"OK"</formula>
    </cfRule>
  </conditionalFormatting>
  <conditionalFormatting sqref="H715">
    <cfRule type="cellIs" dxfId="1222" priority="310" stopIfTrue="1" operator="equal">
      <formula>"Fail"</formula>
    </cfRule>
  </conditionalFormatting>
  <conditionalFormatting sqref="H715">
    <cfRule type="cellIs" dxfId="1221" priority="311" stopIfTrue="1" operator="equal">
      <formula>"OK"</formula>
    </cfRule>
  </conditionalFormatting>
  <conditionalFormatting sqref="H715">
    <cfRule type="cellIs" dxfId="1220" priority="312" stopIfTrue="1" operator="equal">
      <formula>"Fail"</formula>
    </cfRule>
  </conditionalFormatting>
  <conditionalFormatting sqref="H719">
    <cfRule type="cellIs" dxfId="1219" priority="313" stopIfTrue="1" operator="equal">
      <formula>"OK"</formula>
    </cfRule>
  </conditionalFormatting>
  <conditionalFormatting sqref="H719">
    <cfRule type="cellIs" dxfId="1218" priority="314" stopIfTrue="1" operator="equal">
      <formula>"Fail"</formula>
    </cfRule>
  </conditionalFormatting>
  <conditionalFormatting sqref="H719">
    <cfRule type="cellIs" dxfId="1217" priority="315" stopIfTrue="1" operator="equal">
      <formula>"OK"</formula>
    </cfRule>
  </conditionalFormatting>
  <conditionalFormatting sqref="H719">
    <cfRule type="cellIs" dxfId="1216" priority="316" stopIfTrue="1" operator="equal">
      <formula>"Fail"</formula>
    </cfRule>
  </conditionalFormatting>
  <conditionalFormatting sqref="H727">
    <cfRule type="cellIs" dxfId="1215" priority="317" stopIfTrue="1" operator="equal">
      <formula>"OK"</formula>
    </cfRule>
  </conditionalFormatting>
  <conditionalFormatting sqref="H727">
    <cfRule type="cellIs" dxfId="1214" priority="318" stopIfTrue="1" operator="equal">
      <formula>"Fail"</formula>
    </cfRule>
  </conditionalFormatting>
  <conditionalFormatting sqref="H727">
    <cfRule type="cellIs" dxfId="1213" priority="319" stopIfTrue="1" operator="equal">
      <formula>"OK"</formula>
    </cfRule>
  </conditionalFormatting>
  <conditionalFormatting sqref="H727">
    <cfRule type="cellIs" dxfId="1212" priority="320" stopIfTrue="1" operator="equal">
      <formula>"Fail"</formula>
    </cfRule>
  </conditionalFormatting>
  <conditionalFormatting sqref="H747">
    <cfRule type="cellIs" dxfId="1211" priority="321" stopIfTrue="1" operator="equal">
      <formula>"OK"</formula>
    </cfRule>
  </conditionalFormatting>
  <conditionalFormatting sqref="H747">
    <cfRule type="cellIs" dxfId="1210" priority="322" stopIfTrue="1" operator="equal">
      <formula>"Fail"</formula>
    </cfRule>
  </conditionalFormatting>
  <conditionalFormatting sqref="H747">
    <cfRule type="cellIs" dxfId="1209" priority="323" stopIfTrue="1" operator="equal">
      <formula>"OK"</formula>
    </cfRule>
  </conditionalFormatting>
  <conditionalFormatting sqref="H747">
    <cfRule type="cellIs" dxfId="1208" priority="324" stopIfTrue="1" operator="equal">
      <formula>"Fail"</formula>
    </cfRule>
  </conditionalFormatting>
  <conditionalFormatting sqref="H755">
    <cfRule type="cellIs" dxfId="1207" priority="325" stopIfTrue="1" operator="equal">
      <formula>"OK"</formula>
    </cfRule>
  </conditionalFormatting>
  <conditionalFormatting sqref="H755">
    <cfRule type="cellIs" dxfId="1206" priority="326" stopIfTrue="1" operator="equal">
      <formula>"Fail"</formula>
    </cfRule>
  </conditionalFormatting>
  <conditionalFormatting sqref="H755">
    <cfRule type="cellIs" dxfId="1205" priority="327" stopIfTrue="1" operator="equal">
      <formula>"OK"</formula>
    </cfRule>
  </conditionalFormatting>
  <conditionalFormatting sqref="H755">
    <cfRule type="cellIs" dxfId="1204" priority="328" stopIfTrue="1" operator="equal">
      <formula>"Fail"</formula>
    </cfRule>
  </conditionalFormatting>
  <conditionalFormatting sqref="H763">
    <cfRule type="cellIs" dxfId="1203" priority="329" stopIfTrue="1" operator="equal">
      <formula>"OK"</formula>
    </cfRule>
  </conditionalFormatting>
  <conditionalFormatting sqref="H763">
    <cfRule type="cellIs" dxfId="1202" priority="330" stopIfTrue="1" operator="equal">
      <formula>"Fail"</formula>
    </cfRule>
  </conditionalFormatting>
  <conditionalFormatting sqref="H763">
    <cfRule type="cellIs" dxfId="1201" priority="331" stopIfTrue="1" operator="equal">
      <formula>"OK"</formula>
    </cfRule>
  </conditionalFormatting>
  <conditionalFormatting sqref="H763">
    <cfRule type="cellIs" dxfId="1200" priority="332" stopIfTrue="1" operator="equal">
      <formula>"Fail"</formula>
    </cfRule>
  </conditionalFormatting>
  <conditionalFormatting sqref="H773">
    <cfRule type="cellIs" dxfId="1199" priority="333" stopIfTrue="1" operator="equal">
      <formula>"OK"</formula>
    </cfRule>
  </conditionalFormatting>
  <conditionalFormatting sqref="H773">
    <cfRule type="cellIs" dxfId="1198" priority="334" stopIfTrue="1" operator="equal">
      <formula>"Fail"</formula>
    </cfRule>
  </conditionalFormatting>
  <conditionalFormatting sqref="H773">
    <cfRule type="cellIs" dxfId="1197" priority="335" stopIfTrue="1" operator="equal">
      <formula>"OK"</formula>
    </cfRule>
  </conditionalFormatting>
  <conditionalFormatting sqref="H773">
    <cfRule type="cellIs" dxfId="1196" priority="336" stopIfTrue="1" operator="equal">
      <formula>"Fail"</formula>
    </cfRule>
  </conditionalFormatting>
  <conditionalFormatting sqref="H783">
    <cfRule type="cellIs" dxfId="1195" priority="337" stopIfTrue="1" operator="equal">
      <formula>"OK"</formula>
    </cfRule>
  </conditionalFormatting>
  <conditionalFormatting sqref="H783">
    <cfRule type="cellIs" dxfId="1194" priority="338" stopIfTrue="1" operator="equal">
      <formula>"Fail"</formula>
    </cfRule>
  </conditionalFormatting>
  <conditionalFormatting sqref="H783">
    <cfRule type="cellIs" dxfId="1193" priority="339" stopIfTrue="1" operator="equal">
      <formula>"OK"</formula>
    </cfRule>
  </conditionalFormatting>
  <conditionalFormatting sqref="H783">
    <cfRule type="cellIs" dxfId="1192" priority="340" stopIfTrue="1" operator="equal">
      <formula>"Fail"</formula>
    </cfRule>
  </conditionalFormatting>
  <conditionalFormatting sqref="H792">
    <cfRule type="cellIs" dxfId="1191" priority="341" stopIfTrue="1" operator="equal">
      <formula>"OK"</formula>
    </cfRule>
  </conditionalFormatting>
  <conditionalFormatting sqref="H792">
    <cfRule type="cellIs" dxfId="1190" priority="342" stopIfTrue="1" operator="equal">
      <formula>"Fail"</formula>
    </cfRule>
  </conditionalFormatting>
  <conditionalFormatting sqref="H792">
    <cfRule type="cellIs" dxfId="1189" priority="343" stopIfTrue="1" operator="equal">
      <formula>"OK"</formula>
    </cfRule>
  </conditionalFormatting>
  <conditionalFormatting sqref="H792">
    <cfRule type="cellIs" dxfId="1188" priority="344" stopIfTrue="1" operator="equal">
      <formula>"Fail"</formula>
    </cfRule>
  </conditionalFormatting>
  <conditionalFormatting sqref="H801">
    <cfRule type="cellIs" dxfId="1187" priority="345" stopIfTrue="1" operator="equal">
      <formula>"OK"</formula>
    </cfRule>
  </conditionalFormatting>
  <conditionalFormatting sqref="H801">
    <cfRule type="cellIs" dxfId="1186" priority="346" stopIfTrue="1" operator="equal">
      <formula>"Fail"</formula>
    </cfRule>
  </conditionalFormatting>
  <conditionalFormatting sqref="H801">
    <cfRule type="cellIs" dxfId="1185" priority="347" stopIfTrue="1" operator="equal">
      <formula>"OK"</formula>
    </cfRule>
  </conditionalFormatting>
  <conditionalFormatting sqref="H801">
    <cfRule type="cellIs" dxfId="1184" priority="348" stopIfTrue="1" operator="equal">
      <formula>"Fail"</formula>
    </cfRule>
  </conditionalFormatting>
  <conditionalFormatting sqref="H810">
    <cfRule type="cellIs" dxfId="1183" priority="349" stopIfTrue="1" operator="equal">
      <formula>"OK"</formula>
    </cfRule>
  </conditionalFormatting>
  <conditionalFormatting sqref="H810">
    <cfRule type="cellIs" dxfId="1182" priority="350" stopIfTrue="1" operator="equal">
      <formula>"Fail"</formula>
    </cfRule>
  </conditionalFormatting>
  <conditionalFormatting sqref="H810">
    <cfRule type="cellIs" dxfId="1181" priority="351" stopIfTrue="1" operator="equal">
      <formula>"OK"</formula>
    </cfRule>
  </conditionalFormatting>
  <conditionalFormatting sqref="H810">
    <cfRule type="cellIs" dxfId="1180" priority="352" stopIfTrue="1" operator="equal">
      <formula>"Fail"</formula>
    </cfRule>
  </conditionalFormatting>
  <conditionalFormatting sqref="H821">
    <cfRule type="cellIs" dxfId="1179" priority="353" stopIfTrue="1" operator="equal">
      <formula>"OK"</formula>
    </cfRule>
  </conditionalFormatting>
  <conditionalFormatting sqref="H821">
    <cfRule type="cellIs" dxfId="1178" priority="354" stopIfTrue="1" operator="equal">
      <formula>"Fail"</formula>
    </cfRule>
  </conditionalFormatting>
  <conditionalFormatting sqref="H821">
    <cfRule type="cellIs" dxfId="1177" priority="355" stopIfTrue="1" operator="equal">
      <formula>"OK"</formula>
    </cfRule>
  </conditionalFormatting>
  <conditionalFormatting sqref="H821">
    <cfRule type="cellIs" dxfId="1176" priority="356" stopIfTrue="1" operator="equal">
      <formula>"Fail"</formula>
    </cfRule>
  </conditionalFormatting>
  <conditionalFormatting sqref="H835">
    <cfRule type="cellIs" dxfId="1175" priority="357" stopIfTrue="1" operator="equal">
      <formula>"OK"</formula>
    </cfRule>
  </conditionalFormatting>
  <conditionalFormatting sqref="H835">
    <cfRule type="cellIs" dxfId="1174" priority="358" stopIfTrue="1" operator="equal">
      <formula>"Fail"</formula>
    </cfRule>
  </conditionalFormatting>
  <conditionalFormatting sqref="H835">
    <cfRule type="cellIs" dxfId="1173" priority="359" stopIfTrue="1" operator="equal">
      <formula>"OK"</formula>
    </cfRule>
  </conditionalFormatting>
  <conditionalFormatting sqref="H835">
    <cfRule type="cellIs" dxfId="1172" priority="360" stopIfTrue="1" operator="equal">
      <formula>"Fail"</formula>
    </cfRule>
  </conditionalFormatting>
  <conditionalFormatting sqref="H850">
    <cfRule type="cellIs" dxfId="1171" priority="361" stopIfTrue="1" operator="equal">
      <formula>"OK"</formula>
    </cfRule>
  </conditionalFormatting>
  <conditionalFormatting sqref="H850">
    <cfRule type="cellIs" dxfId="1170" priority="362" stopIfTrue="1" operator="equal">
      <formula>"Fail"</formula>
    </cfRule>
  </conditionalFormatting>
  <conditionalFormatting sqref="H850">
    <cfRule type="cellIs" dxfId="1169" priority="363" stopIfTrue="1" operator="equal">
      <formula>"OK"</formula>
    </cfRule>
  </conditionalFormatting>
  <conditionalFormatting sqref="H850">
    <cfRule type="cellIs" dxfId="1168" priority="364" stopIfTrue="1" operator="equal">
      <formula>"Fail"</formula>
    </cfRule>
  </conditionalFormatting>
  <conditionalFormatting sqref="H865">
    <cfRule type="cellIs" dxfId="1167" priority="365" stopIfTrue="1" operator="equal">
      <formula>"OK"</formula>
    </cfRule>
  </conditionalFormatting>
  <conditionalFormatting sqref="H865">
    <cfRule type="cellIs" dxfId="1166" priority="366" stopIfTrue="1" operator="equal">
      <formula>"Fail"</formula>
    </cfRule>
  </conditionalFormatting>
  <conditionalFormatting sqref="H865">
    <cfRule type="cellIs" dxfId="1165" priority="367" stopIfTrue="1" operator="equal">
      <formula>"OK"</formula>
    </cfRule>
  </conditionalFormatting>
  <conditionalFormatting sqref="H865">
    <cfRule type="cellIs" dxfId="1164" priority="368" stopIfTrue="1" operator="equal">
      <formula>"Fail"</formula>
    </cfRule>
  </conditionalFormatting>
  <conditionalFormatting sqref="H880">
    <cfRule type="cellIs" dxfId="1163" priority="369" stopIfTrue="1" operator="equal">
      <formula>"OK"</formula>
    </cfRule>
  </conditionalFormatting>
  <conditionalFormatting sqref="H880">
    <cfRule type="cellIs" dxfId="1162" priority="370" stopIfTrue="1" operator="equal">
      <formula>"Fail"</formula>
    </cfRule>
  </conditionalFormatting>
  <conditionalFormatting sqref="H880">
    <cfRule type="cellIs" dxfId="1161" priority="371" stopIfTrue="1" operator="equal">
      <formula>"OK"</formula>
    </cfRule>
  </conditionalFormatting>
  <conditionalFormatting sqref="H880">
    <cfRule type="cellIs" dxfId="1160" priority="372" stopIfTrue="1" operator="equal">
      <formula>"Fail"</formula>
    </cfRule>
  </conditionalFormatting>
  <conditionalFormatting sqref="H895">
    <cfRule type="cellIs" dxfId="1159" priority="373" stopIfTrue="1" operator="equal">
      <formula>"OK"</formula>
    </cfRule>
  </conditionalFormatting>
  <conditionalFormatting sqref="H895">
    <cfRule type="cellIs" dxfId="1158" priority="374" stopIfTrue="1" operator="equal">
      <formula>"Fail"</formula>
    </cfRule>
  </conditionalFormatting>
  <conditionalFormatting sqref="H895">
    <cfRule type="cellIs" dxfId="1157" priority="375" stopIfTrue="1" operator="equal">
      <formula>"OK"</formula>
    </cfRule>
  </conditionalFormatting>
  <conditionalFormatting sqref="H895">
    <cfRule type="cellIs" dxfId="1156" priority="376" stopIfTrue="1" operator="equal">
      <formula>"Fail"</formula>
    </cfRule>
  </conditionalFormatting>
  <conditionalFormatting sqref="H910">
    <cfRule type="cellIs" dxfId="1155" priority="377" stopIfTrue="1" operator="equal">
      <formula>"OK"</formula>
    </cfRule>
  </conditionalFormatting>
  <conditionalFormatting sqref="H910">
    <cfRule type="cellIs" dxfId="1154" priority="378" stopIfTrue="1" operator="equal">
      <formula>"Fail"</formula>
    </cfRule>
  </conditionalFormatting>
  <conditionalFormatting sqref="H910">
    <cfRule type="cellIs" dxfId="1153" priority="379" stopIfTrue="1" operator="equal">
      <formula>"OK"</formula>
    </cfRule>
  </conditionalFormatting>
  <conditionalFormatting sqref="H910">
    <cfRule type="cellIs" dxfId="1152" priority="380" stopIfTrue="1" operator="equal">
      <formula>"Fail"</formula>
    </cfRule>
  </conditionalFormatting>
  <conditionalFormatting sqref="H925">
    <cfRule type="cellIs" dxfId="1151" priority="381" stopIfTrue="1" operator="equal">
      <formula>"OK"</formula>
    </cfRule>
  </conditionalFormatting>
  <conditionalFormatting sqref="H925">
    <cfRule type="cellIs" dxfId="1150" priority="382" stopIfTrue="1" operator="equal">
      <formula>"Fail"</formula>
    </cfRule>
  </conditionalFormatting>
  <conditionalFormatting sqref="H925">
    <cfRule type="cellIs" dxfId="1149" priority="383" stopIfTrue="1" operator="equal">
      <formula>"OK"</formula>
    </cfRule>
  </conditionalFormatting>
  <conditionalFormatting sqref="H925">
    <cfRule type="cellIs" dxfId="1148" priority="384" stopIfTrue="1" operator="equal">
      <formula>"Fail"</formula>
    </cfRule>
  </conditionalFormatting>
  <conditionalFormatting sqref="H939">
    <cfRule type="cellIs" dxfId="1147" priority="385" stopIfTrue="1" operator="equal">
      <formula>"OK"</formula>
    </cfRule>
  </conditionalFormatting>
  <conditionalFormatting sqref="H939">
    <cfRule type="cellIs" dxfId="1146" priority="386" stopIfTrue="1" operator="equal">
      <formula>"Fail"</formula>
    </cfRule>
  </conditionalFormatting>
  <conditionalFormatting sqref="H939">
    <cfRule type="cellIs" dxfId="1145" priority="387" stopIfTrue="1" operator="equal">
      <formula>"OK"</formula>
    </cfRule>
  </conditionalFormatting>
  <conditionalFormatting sqref="H939">
    <cfRule type="cellIs" dxfId="1144" priority="388" stopIfTrue="1" operator="equal">
      <formula>"Fail"</formula>
    </cfRule>
  </conditionalFormatting>
  <conditionalFormatting sqref="H953">
    <cfRule type="cellIs" dxfId="1143" priority="389" stopIfTrue="1" operator="equal">
      <formula>"OK"</formula>
    </cfRule>
  </conditionalFormatting>
  <conditionalFormatting sqref="H953">
    <cfRule type="cellIs" dxfId="1142" priority="390" stopIfTrue="1" operator="equal">
      <formula>"Fail"</formula>
    </cfRule>
  </conditionalFormatting>
  <conditionalFormatting sqref="H953">
    <cfRule type="cellIs" dxfId="1141" priority="391" stopIfTrue="1" operator="equal">
      <formula>"OK"</formula>
    </cfRule>
  </conditionalFormatting>
  <conditionalFormatting sqref="H953">
    <cfRule type="cellIs" dxfId="1140" priority="392" stopIfTrue="1" operator="equal">
      <formula>"Fail"</formula>
    </cfRule>
  </conditionalFormatting>
  <conditionalFormatting sqref="H967">
    <cfRule type="cellIs" dxfId="1139" priority="393" stopIfTrue="1" operator="equal">
      <formula>"OK"</formula>
    </cfRule>
  </conditionalFormatting>
  <conditionalFormatting sqref="H967">
    <cfRule type="cellIs" dxfId="1138" priority="394" stopIfTrue="1" operator="equal">
      <formula>"Fail"</formula>
    </cfRule>
  </conditionalFormatting>
  <conditionalFormatting sqref="H967">
    <cfRule type="cellIs" dxfId="1137" priority="395" stopIfTrue="1" operator="equal">
      <formula>"OK"</formula>
    </cfRule>
  </conditionalFormatting>
  <conditionalFormatting sqref="H967">
    <cfRule type="cellIs" dxfId="1136" priority="396" stopIfTrue="1" operator="equal">
      <formula>"Fail"</formula>
    </cfRule>
  </conditionalFormatting>
  <conditionalFormatting sqref="H981">
    <cfRule type="cellIs" dxfId="1135" priority="397" stopIfTrue="1" operator="equal">
      <formula>"OK"</formula>
    </cfRule>
  </conditionalFormatting>
  <conditionalFormatting sqref="H981">
    <cfRule type="cellIs" dxfId="1134" priority="398" stopIfTrue="1" operator="equal">
      <formula>"Fail"</formula>
    </cfRule>
  </conditionalFormatting>
  <conditionalFormatting sqref="H981">
    <cfRule type="cellIs" dxfId="1133" priority="399" stopIfTrue="1" operator="equal">
      <formula>"OK"</formula>
    </cfRule>
  </conditionalFormatting>
  <conditionalFormatting sqref="H981">
    <cfRule type="cellIs" dxfId="1132" priority="400" stopIfTrue="1" operator="equal">
      <formula>"Fail"</formula>
    </cfRule>
  </conditionalFormatting>
  <conditionalFormatting sqref="H996">
    <cfRule type="cellIs" dxfId="1131" priority="401" stopIfTrue="1" operator="equal">
      <formula>"OK"</formula>
    </cfRule>
  </conditionalFormatting>
  <conditionalFormatting sqref="H996">
    <cfRule type="cellIs" dxfId="1130" priority="402" stopIfTrue="1" operator="equal">
      <formula>"Fail"</formula>
    </cfRule>
  </conditionalFormatting>
  <conditionalFormatting sqref="H996">
    <cfRule type="cellIs" dxfId="1129" priority="403" stopIfTrue="1" operator="equal">
      <formula>"OK"</formula>
    </cfRule>
  </conditionalFormatting>
  <conditionalFormatting sqref="H996">
    <cfRule type="cellIs" dxfId="1128" priority="404" stopIfTrue="1" operator="equal">
      <formula>"Fail"</formula>
    </cfRule>
  </conditionalFormatting>
  <conditionalFormatting sqref="H1010">
    <cfRule type="cellIs" dxfId="1127" priority="405" stopIfTrue="1" operator="equal">
      <formula>"OK"</formula>
    </cfRule>
  </conditionalFormatting>
  <conditionalFormatting sqref="H1010">
    <cfRule type="cellIs" dxfId="1126" priority="406" stopIfTrue="1" operator="equal">
      <formula>"Fail"</formula>
    </cfRule>
  </conditionalFormatting>
  <conditionalFormatting sqref="H1010">
    <cfRule type="cellIs" dxfId="1125" priority="407" stopIfTrue="1" operator="equal">
      <formula>"OK"</formula>
    </cfRule>
  </conditionalFormatting>
  <conditionalFormatting sqref="H1010">
    <cfRule type="cellIs" dxfId="1124" priority="408" stopIfTrue="1" operator="equal">
      <formula>"Fail"</formula>
    </cfRule>
  </conditionalFormatting>
  <conditionalFormatting sqref="H1024">
    <cfRule type="cellIs" dxfId="1123" priority="409" stopIfTrue="1" operator="equal">
      <formula>"OK"</formula>
    </cfRule>
  </conditionalFormatting>
  <conditionalFormatting sqref="H1024">
    <cfRule type="cellIs" dxfId="1122" priority="410" stopIfTrue="1" operator="equal">
      <formula>"Fail"</formula>
    </cfRule>
  </conditionalFormatting>
  <conditionalFormatting sqref="H1024">
    <cfRule type="cellIs" dxfId="1121" priority="411" stopIfTrue="1" operator="equal">
      <formula>"OK"</formula>
    </cfRule>
  </conditionalFormatting>
  <conditionalFormatting sqref="H1024">
    <cfRule type="cellIs" dxfId="1120" priority="412" stopIfTrue="1" operator="equal">
      <formula>"Fail"</formula>
    </cfRule>
  </conditionalFormatting>
  <conditionalFormatting sqref="H1039">
    <cfRule type="cellIs" dxfId="1119" priority="413" stopIfTrue="1" operator="equal">
      <formula>"OK"</formula>
    </cfRule>
  </conditionalFormatting>
  <conditionalFormatting sqref="H1039">
    <cfRule type="cellIs" dxfId="1118" priority="414" stopIfTrue="1" operator="equal">
      <formula>"Fail"</formula>
    </cfRule>
  </conditionalFormatting>
  <conditionalFormatting sqref="H1039">
    <cfRule type="cellIs" dxfId="1117" priority="415" stopIfTrue="1" operator="equal">
      <formula>"OK"</formula>
    </cfRule>
  </conditionalFormatting>
  <conditionalFormatting sqref="H1039">
    <cfRule type="cellIs" dxfId="1116" priority="416" stopIfTrue="1" operator="equal">
      <formula>"Fail"</formula>
    </cfRule>
  </conditionalFormatting>
  <conditionalFormatting sqref="H1054">
    <cfRule type="cellIs" dxfId="1115" priority="417" stopIfTrue="1" operator="equal">
      <formula>"OK"</formula>
    </cfRule>
  </conditionalFormatting>
  <conditionalFormatting sqref="H1054">
    <cfRule type="cellIs" dxfId="1114" priority="418" stopIfTrue="1" operator="equal">
      <formula>"Fail"</formula>
    </cfRule>
  </conditionalFormatting>
  <conditionalFormatting sqref="H1054">
    <cfRule type="cellIs" dxfId="1113" priority="419" stopIfTrue="1" operator="equal">
      <formula>"OK"</formula>
    </cfRule>
  </conditionalFormatting>
  <conditionalFormatting sqref="H1054">
    <cfRule type="cellIs" dxfId="1112" priority="420" stopIfTrue="1" operator="equal">
      <formula>"Fail"</formula>
    </cfRule>
  </conditionalFormatting>
  <conditionalFormatting sqref="H1069">
    <cfRule type="cellIs" dxfId="1111" priority="421" stopIfTrue="1" operator="equal">
      <formula>"OK"</formula>
    </cfRule>
  </conditionalFormatting>
  <conditionalFormatting sqref="H1069">
    <cfRule type="cellIs" dxfId="1110" priority="422" stopIfTrue="1" operator="equal">
      <formula>"Fail"</formula>
    </cfRule>
  </conditionalFormatting>
  <conditionalFormatting sqref="H1069">
    <cfRule type="cellIs" dxfId="1109" priority="423" stopIfTrue="1" operator="equal">
      <formula>"OK"</formula>
    </cfRule>
  </conditionalFormatting>
  <conditionalFormatting sqref="H1069">
    <cfRule type="cellIs" dxfId="1108" priority="424" stopIfTrue="1" operator="equal">
      <formula>"Fail"</formula>
    </cfRule>
  </conditionalFormatting>
  <conditionalFormatting sqref="H1084">
    <cfRule type="cellIs" dxfId="1107" priority="425" stopIfTrue="1" operator="equal">
      <formula>"OK"</formula>
    </cfRule>
  </conditionalFormatting>
  <conditionalFormatting sqref="H1084">
    <cfRule type="cellIs" dxfId="1106" priority="426" stopIfTrue="1" operator="equal">
      <formula>"Fail"</formula>
    </cfRule>
  </conditionalFormatting>
  <conditionalFormatting sqref="H1084">
    <cfRule type="cellIs" dxfId="1105" priority="427" stopIfTrue="1" operator="equal">
      <formula>"OK"</formula>
    </cfRule>
  </conditionalFormatting>
  <conditionalFormatting sqref="H1084">
    <cfRule type="cellIs" dxfId="1104" priority="428" stopIfTrue="1" operator="equal">
      <formula>"Fail"</formula>
    </cfRule>
  </conditionalFormatting>
  <conditionalFormatting sqref="H374">
    <cfRule type="cellIs" dxfId="1103" priority="429" stopIfTrue="1" operator="equal">
      <formula>"OK"</formula>
    </cfRule>
  </conditionalFormatting>
  <conditionalFormatting sqref="H374">
    <cfRule type="cellIs" dxfId="1102" priority="430" stopIfTrue="1" operator="equal">
      <formula>"Fail"</formula>
    </cfRule>
  </conditionalFormatting>
  <conditionalFormatting sqref="I374">
    <cfRule type="cellIs" dxfId="1101" priority="431" stopIfTrue="1" operator="equal">
      <formula>"OK"</formula>
    </cfRule>
  </conditionalFormatting>
  <conditionalFormatting sqref="I374">
    <cfRule type="cellIs" dxfId="1100" priority="432" stopIfTrue="1" operator="equal">
      <formula>"Fail"</formula>
    </cfRule>
  </conditionalFormatting>
  <conditionalFormatting sqref="J3:J1098">
    <cfRule type="containsText" dxfId="1099" priority="433" operator="containsText" text="NG">
      <formula>NOT(ISERROR(SEARCH(("NG"),(J3))))</formula>
    </cfRule>
  </conditionalFormatting>
  <conditionalFormatting sqref="J3:J1098">
    <cfRule type="containsText" dxfId="1098" priority="434" operator="containsText" text="OK">
      <formula>NOT(ISERROR(SEARCH(("OK"),(J3))))</formula>
    </cfRule>
  </conditionalFormatting>
  <dataValidations count="2">
    <dataValidation type="list" allowBlank="1" showErrorMessage="1" sqref="J3:J1098">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pageSetUpPr fitToPage="1"/>
  </sheetPr>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3.28515625" customWidth="1"/>
    <col min="2" max="3" width="25.7109375" customWidth="1"/>
    <col min="4" max="4" width="28.42578125" customWidth="1"/>
    <col min="5" max="5" width="48.42578125" customWidth="1"/>
    <col min="6" max="6" width="40" customWidth="1"/>
    <col min="7" max="7" width="9" customWidth="1"/>
    <col min="8" max="8" width="58" customWidth="1"/>
    <col min="9" max="9" width="57" customWidth="1"/>
    <col min="10" max="11" width="11.42578125" customWidth="1"/>
    <col min="12" max="12" width="6.7109375" customWidth="1"/>
    <col min="13" max="13" width="19.42578125" customWidth="1"/>
    <col min="14" max="14" width="10.42578125" customWidth="1"/>
    <col min="15" max="15" width="10.28515625" customWidth="1"/>
    <col min="16" max="16" width="9" customWidth="1"/>
    <col min="17" max="17" width="13.28515625" customWidth="1"/>
    <col min="18" max="18" width="10.42578125" customWidth="1"/>
    <col min="19" max="26" width="9" customWidth="1"/>
  </cols>
  <sheetData>
    <row r="1" spans="1:26" ht="37.5" customHeight="1">
      <c r="A1" s="438" t="str">
        <f t="array" ref="A1">"Wakeup_"&amp;TEXT(MAX(IFERROR(--MID($A$2:$A$4915,8,3),0)),"000")</f>
        <v>Wakeup_064</v>
      </c>
      <c r="B1" s="438"/>
      <c r="C1" s="438"/>
      <c r="D1" s="436"/>
      <c r="E1" s="436"/>
      <c r="F1" s="458"/>
      <c r="G1" s="436"/>
      <c r="H1" s="436"/>
      <c r="I1" s="436"/>
      <c r="J1" s="436"/>
      <c r="K1" s="436"/>
      <c r="L1" s="438"/>
      <c r="M1" s="436"/>
      <c r="N1" s="2"/>
      <c r="O1" s="2"/>
      <c r="P1" s="2"/>
      <c r="Q1" s="438"/>
      <c r="R1" s="2"/>
      <c r="S1" s="35"/>
      <c r="T1" s="279"/>
      <c r="U1" s="279"/>
      <c r="V1" s="279"/>
      <c r="W1" s="279"/>
      <c r="X1" s="279"/>
      <c r="Y1" s="279"/>
      <c r="Z1" s="279"/>
    </row>
    <row r="2" spans="1:26" ht="44.25" customHeight="1">
      <c r="A2" s="68" t="s">
        <v>335</v>
      </c>
      <c r="B2" s="68" t="s">
        <v>12528</v>
      </c>
      <c r="C2" s="68" t="s">
        <v>340</v>
      </c>
      <c r="D2" s="68" t="s">
        <v>0</v>
      </c>
      <c r="E2" s="68" t="s">
        <v>26</v>
      </c>
      <c r="F2" s="68" t="s">
        <v>343</v>
      </c>
      <c r="G2" s="68" t="s">
        <v>344</v>
      </c>
      <c r="H2" s="68" t="s">
        <v>12956</v>
      </c>
      <c r="I2" s="68" t="s">
        <v>12957</v>
      </c>
      <c r="J2" s="68" t="s">
        <v>134</v>
      </c>
      <c r="K2" s="68" t="s">
        <v>347</v>
      </c>
      <c r="L2" s="68" t="s">
        <v>137</v>
      </c>
      <c r="M2" s="68" t="s">
        <v>140</v>
      </c>
      <c r="N2" s="389"/>
      <c r="O2" s="68" t="s">
        <v>15533</v>
      </c>
      <c r="P2" s="68" t="s">
        <v>15534</v>
      </c>
      <c r="Q2" s="68" t="s">
        <v>15536</v>
      </c>
      <c r="R2" s="68" t="s">
        <v>28</v>
      </c>
      <c r="S2" s="459" t="s">
        <v>352</v>
      </c>
      <c r="T2" s="279"/>
      <c r="U2" s="279"/>
      <c r="V2" s="279"/>
      <c r="W2" s="279"/>
      <c r="X2" s="279"/>
      <c r="Y2" s="279"/>
      <c r="Z2" s="279"/>
    </row>
    <row r="3" spans="1:26" ht="33" customHeight="1">
      <c r="A3" s="820" t="s">
        <v>16170</v>
      </c>
      <c r="B3" s="820" t="s">
        <v>16173</v>
      </c>
      <c r="C3" s="820" t="s">
        <v>16177</v>
      </c>
      <c r="D3" s="735" t="s">
        <v>16179</v>
      </c>
      <c r="E3" s="736" t="s">
        <v>16181</v>
      </c>
      <c r="F3" s="821" t="s">
        <v>16185</v>
      </c>
      <c r="G3" s="88">
        <v>1</v>
      </c>
      <c r="H3" s="461" t="s">
        <v>15550</v>
      </c>
      <c r="I3" s="447"/>
      <c r="J3" s="84"/>
      <c r="K3" s="84"/>
      <c r="L3" s="822"/>
      <c r="M3" s="443"/>
      <c r="N3" s="26"/>
      <c r="O3" s="86"/>
      <c r="P3" s="86"/>
      <c r="Q3" s="367" t="s">
        <v>16170</v>
      </c>
      <c r="R3" s="86"/>
      <c r="S3" s="442"/>
      <c r="T3" s="279"/>
      <c r="U3" s="279"/>
      <c r="V3" s="279"/>
      <c r="W3" s="279"/>
      <c r="X3" s="279"/>
      <c r="Y3" s="279"/>
      <c r="Z3" s="279"/>
    </row>
    <row r="4" spans="1:26" ht="16.5" customHeight="1">
      <c r="A4" s="665"/>
      <c r="B4" s="665"/>
      <c r="C4" s="665"/>
      <c r="D4" s="665"/>
      <c r="E4" s="665"/>
      <c r="F4" s="665"/>
      <c r="G4" s="88">
        <v>2</v>
      </c>
      <c r="H4" s="271" t="s">
        <v>16198</v>
      </c>
      <c r="I4" s="271" t="s">
        <v>15663</v>
      </c>
      <c r="J4" s="83"/>
      <c r="K4" s="83"/>
      <c r="L4" s="665"/>
      <c r="M4" s="178"/>
      <c r="N4" s="26"/>
      <c r="O4" s="86"/>
      <c r="P4" s="86"/>
      <c r="Q4" s="367" t="s">
        <v>16170</v>
      </c>
      <c r="R4" s="86"/>
      <c r="S4" s="442"/>
      <c r="T4" s="279"/>
      <c r="U4" s="279"/>
      <c r="V4" s="279"/>
      <c r="W4" s="279"/>
      <c r="X4" s="279"/>
      <c r="Y4" s="279"/>
      <c r="Z4" s="279"/>
    </row>
    <row r="5" spans="1:26" ht="16.5" customHeight="1">
      <c r="A5" s="665"/>
      <c r="B5" s="665"/>
      <c r="C5" s="665"/>
      <c r="D5" s="665"/>
      <c r="E5" s="665"/>
      <c r="F5" s="665"/>
      <c r="G5" s="88">
        <v>3</v>
      </c>
      <c r="H5" s="2" t="s">
        <v>16201</v>
      </c>
      <c r="I5" s="445" t="s">
        <v>15580</v>
      </c>
      <c r="J5" s="84"/>
      <c r="K5" s="84"/>
      <c r="L5" s="665"/>
      <c r="M5" s="178" t="s">
        <v>16204</v>
      </c>
      <c r="N5" s="26"/>
      <c r="O5" s="86"/>
      <c r="P5" s="86"/>
      <c r="Q5" s="367" t="s">
        <v>16170</v>
      </c>
      <c r="R5" s="86"/>
      <c r="S5" s="442"/>
      <c r="T5" s="279"/>
      <c r="U5" s="279"/>
      <c r="V5" s="279"/>
      <c r="W5" s="279"/>
      <c r="X5" s="279"/>
      <c r="Y5" s="279"/>
      <c r="Z5" s="279"/>
    </row>
    <row r="6" spans="1:26" ht="16.5" customHeight="1">
      <c r="A6" s="665"/>
      <c r="B6" s="665"/>
      <c r="C6" s="665"/>
      <c r="D6" s="665"/>
      <c r="E6" s="665"/>
      <c r="F6" s="665"/>
      <c r="G6" s="88">
        <v>4</v>
      </c>
      <c r="H6" s="2" t="s">
        <v>15562</v>
      </c>
      <c r="I6" s="2" t="s">
        <v>15563</v>
      </c>
      <c r="J6" s="84"/>
      <c r="K6" s="84"/>
      <c r="L6" s="665"/>
      <c r="M6" s="178"/>
      <c r="N6" s="26"/>
      <c r="O6" s="86"/>
      <c r="P6" s="86"/>
      <c r="Q6" s="367" t="s">
        <v>16170</v>
      </c>
      <c r="R6" s="86"/>
      <c r="S6" s="442"/>
      <c r="T6" s="279"/>
      <c r="U6" s="279"/>
      <c r="V6" s="279"/>
      <c r="W6" s="279"/>
      <c r="X6" s="279"/>
      <c r="Y6" s="279"/>
      <c r="Z6" s="279"/>
    </row>
    <row r="7" spans="1:26" ht="16.5" customHeight="1">
      <c r="A7" s="665"/>
      <c r="B7" s="665"/>
      <c r="C7" s="665"/>
      <c r="D7" s="665"/>
      <c r="E7" s="665"/>
      <c r="F7" s="665"/>
      <c r="G7" s="88">
        <v>5</v>
      </c>
      <c r="H7" s="447" t="s">
        <v>16212</v>
      </c>
      <c r="I7" s="447"/>
      <c r="J7" s="84"/>
      <c r="K7" s="84"/>
      <c r="L7" s="665"/>
      <c r="M7" s="178"/>
      <c r="N7" s="26"/>
      <c r="O7" s="86"/>
      <c r="P7" s="86"/>
      <c r="Q7" s="367" t="s">
        <v>16170</v>
      </c>
      <c r="R7" s="86"/>
      <c r="S7" s="442"/>
      <c r="T7" s="279"/>
      <c r="U7" s="279"/>
      <c r="V7" s="279"/>
      <c r="W7" s="279"/>
      <c r="X7" s="279"/>
      <c r="Y7" s="279"/>
      <c r="Z7" s="279"/>
    </row>
    <row r="8" spans="1:26" ht="16.5" customHeight="1">
      <c r="A8" s="665"/>
      <c r="B8" s="665"/>
      <c r="C8" s="665"/>
      <c r="D8" s="665"/>
      <c r="E8" s="665"/>
      <c r="F8" s="665"/>
      <c r="G8" s="88">
        <v>6</v>
      </c>
      <c r="H8" s="447" t="s">
        <v>16218</v>
      </c>
      <c r="I8" s="2" t="s">
        <v>16219</v>
      </c>
      <c r="J8" s="84"/>
      <c r="K8" s="84"/>
      <c r="L8" s="665"/>
      <c r="M8" s="178" t="s">
        <v>16220</v>
      </c>
      <c r="N8" s="26"/>
      <c r="O8" s="86"/>
      <c r="P8" s="86"/>
      <c r="Q8" s="367" t="s">
        <v>16170</v>
      </c>
      <c r="R8" s="86"/>
      <c r="S8" s="442"/>
      <c r="T8" s="279"/>
      <c r="U8" s="279"/>
      <c r="V8" s="279"/>
      <c r="W8" s="279"/>
      <c r="X8" s="279"/>
      <c r="Y8" s="279"/>
      <c r="Z8" s="279"/>
    </row>
    <row r="9" spans="1:26" ht="16.5" customHeight="1">
      <c r="A9" s="665"/>
      <c r="B9" s="665"/>
      <c r="C9" s="665"/>
      <c r="D9" s="665"/>
      <c r="E9" s="665"/>
      <c r="F9" s="665"/>
      <c r="G9" s="88">
        <v>7</v>
      </c>
      <c r="H9" s="447" t="s">
        <v>16223</v>
      </c>
      <c r="I9" s="445" t="s">
        <v>16224</v>
      </c>
      <c r="J9" s="84"/>
      <c r="K9" s="84"/>
      <c r="L9" s="665"/>
      <c r="M9" s="178" t="s">
        <v>16204</v>
      </c>
      <c r="N9" s="26"/>
      <c r="O9" s="86"/>
      <c r="P9" s="86"/>
      <c r="Q9" s="367" t="s">
        <v>16170</v>
      </c>
      <c r="R9" s="86"/>
      <c r="S9" s="442"/>
      <c r="T9" s="279"/>
      <c r="U9" s="279"/>
      <c r="V9" s="279"/>
      <c r="W9" s="279"/>
      <c r="X9" s="279"/>
      <c r="Y9" s="279"/>
      <c r="Z9" s="279"/>
    </row>
    <row r="10" spans="1:26" ht="16.5" customHeight="1">
      <c r="A10" s="666"/>
      <c r="B10" s="666"/>
      <c r="C10" s="666"/>
      <c r="D10" s="666"/>
      <c r="E10" s="666"/>
      <c r="F10" s="666"/>
      <c r="G10" s="88">
        <v>8</v>
      </c>
      <c r="H10" s="2"/>
      <c r="I10" s="2" t="s">
        <v>15563</v>
      </c>
      <c r="J10" s="84"/>
      <c r="K10" s="84"/>
      <c r="L10" s="666"/>
      <c r="M10" s="178"/>
      <c r="N10" s="26"/>
      <c r="O10" s="86"/>
      <c r="P10" s="86"/>
      <c r="Q10" s="367" t="s">
        <v>16170</v>
      </c>
      <c r="R10" s="86"/>
      <c r="S10" s="442"/>
      <c r="T10" s="279"/>
      <c r="U10" s="279"/>
      <c r="V10" s="279"/>
      <c r="W10" s="279"/>
      <c r="X10" s="279"/>
      <c r="Y10" s="279"/>
      <c r="Z10" s="279"/>
    </row>
    <row r="11" spans="1:26" ht="16.5" customHeight="1">
      <c r="A11" s="820" t="s">
        <v>16230</v>
      </c>
      <c r="B11" s="820" t="s">
        <v>16232</v>
      </c>
      <c r="C11" s="820" t="s">
        <v>16233</v>
      </c>
      <c r="D11" s="735" t="s">
        <v>16179</v>
      </c>
      <c r="E11" s="736" t="s">
        <v>16234</v>
      </c>
      <c r="F11" s="821" t="s">
        <v>16235</v>
      </c>
      <c r="G11" s="88">
        <v>1</v>
      </c>
      <c r="H11" s="461" t="s">
        <v>15550</v>
      </c>
      <c r="I11" s="447"/>
      <c r="J11" s="84"/>
      <c r="K11" s="84"/>
      <c r="L11" s="822"/>
      <c r="M11" s="178"/>
      <c r="N11" s="26"/>
      <c r="O11" s="86"/>
      <c r="P11" s="86"/>
      <c r="Q11" s="367" t="s">
        <v>16230</v>
      </c>
      <c r="R11" s="86"/>
      <c r="S11" s="442"/>
      <c r="T11" s="279"/>
      <c r="U11" s="279"/>
      <c r="V11" s="279"/>
      <c r="W11" s="279"/>
      <c r="X11" s="279"/>
      <c r="Y11" s="279"/>
      <c r="Z11" s="279"/>
    </row>
    <row r="12" spans="1:26" ht="16.5" customHeight="1">
      <c r="A12" s="665"/>
      <c r="B12" s="665"/>
      <c r="C12" s="665"/>
      <c r="D12" s="665"/>
      <c r="E12" s="665"/>
      <c r="F12" s="665"/>
      <c r="G12" s="88">
        <v>2</v>
      </c>
      <c r="H12" s="271" t="s">
        <v>16198</v>
      </c>
      <c r="I12" s="271" t="s">
        <v>15663</v>
      </c>
      <c r="J12" s="83"/>
      <c r="K12" s="83"/>
      <c r="L12" s="665"/>
      <c r="M12" s="178"/>
      <c r="N12" s="26"/>
      <c r="O12" s="86"/>
      <c r="P12" s="86"/>
      <c r="Q12" s="367" t="s">
        <v>16230</v>
      </c>
      <c r="R12" s="86"/>
      <c r="S12" s="442"/>
      <c r="T12" s="279"/>
      <c r="U12" s="279"/>
      <c r="V12" s="279"/>
      <c r="W12" s="279"/>
      <c r="X12" s="279"/>
      <c r="Y12" s="279"/>
      <c r="Z12" s="279"/>
    </row>
    <row r="13" spans="1:26" ht="16.5" customHeight="1">
      <c r="A13" s="665"/>
      <c r="B13" s="665"/>
      <c r="C13" s="665"/>
      <c r="D13" s="665"/>
      <c r="E13" s="665"/>
      <c r="F13" s="665"/>
      <c r="G13" s="88">
        <v>3</v>
      </c>
      <c r="H13" s="2" t="s">
        <v>16201</v>
      </c>
      <c r="I13" s="445" t="s">
        <v>15580</v>
      </c>
      <c r="J13" s="84"/>
      <c r="K13" s="84"/>
      <c r="L13" s="665"/>
      <c r="M13" s="178" t="s">
        <v>16204</v>
      </c>
      <c r="N13" s="26"/>
      <c r="O13" s="86"/>
      <c r="P13" s="86"/>
      <c r="Q13" s="367" t="s">
        <v>16230</v>
      </c>
      <c r="R13" s="86"/>
      <c r="S13" s="442"/>
      <c r="T13" s="279"/>
      <c r="U13" s="279"/>
      <c r="V13" s="279"/>
      <c r="W13" s="279"/>
      <c r="X13" s="279"/>
      <c r="Y13" s="279"/>
      <c r="Z13" s="279"/>
    </row>
    <row r="14" spans="1:26" ht="16.5" customHeight="1">
      <c r="A14" s="665"/>
      <c r="B14" s="665"/>
      <c r="C14" s="665"/>
      <c r="D14" s="665"/>
      <c r="E14" s="665"/>
      <c r="F14" s="665"/>
      <c r="G14" s="88">
        <v>4</v>
      </c>
      <c r="H14" s="2" t="s">
        <v>15562</v>
      </c>
      <c r="I14" s="2" t="s">
        <v>15563</v>
      </c>
      <c r="J14" s="84"/>
      <c r="K14" s="84"/>
      <c r="L14" s="665"/>
      <c r="M14" s="178"/>
      <c r="N14" s="26"/>
      <c r="O14" s="86"/>
      <c r="P14" s="86"/>
      <c r="Q14" s="367" t="s">
        <v>16230</v>
      </c>
      <c r="R14" s="86"/>
      <c r="S14" s="442"/>
      <c r="T14" s="279"/>
      <c r="U14" s="279"/>
      <c r="V14" s="279"/>
      <c r="W14" s="279"/>
      <c r="X14" s="279"/>
      <c r="Y14" s="279"/>
      <c r="Z14" s="279"/>
    </row>
    <row r="15" spans="1:26" ht="16.5" customHeight="1">
      <c r="A15" s="665"/>
      <c r="B15" s="665"/>
      <c r="C15" s="665"/>
      <c r="D15" s="665"/>
      <c r="E15" s="665"/>
      <c r="F15" s="665"/>
      <c r="G15" s="88">
        <v>5</v>
      </c>
      <c r="H15" s="447" t="s">
        <v>16250</v>
      </c>
      <c r="I15" s="2" t="s">
        <v>16219</v>
      </c>
      <c r="J15" s="84"/>
      <c r="K15" s="84"/>
      <c r="L15" s="665"/>
      <c r="M15" s="178" t="s">
        <v>16253</v>
      </c>
      <c r="N15" s="26"/>
      <c r="O15" s="86"/>
      <c r="P15" s="86"/>
      <c r="Q15" s="367" t="s">
        <v>16230</v>
      </c>
      <c r="R15" s="86"/>
      <c r="S15" s="442"/>
      <c r="T15" s="279"/>
      <c r="U15" s="279"/>
      <c r="V15" s="279"/>
      <c r="W15" s="279"/>
      <c r="X15" s="279"/>
      <c r="Y15" s="279"/>
      <c r="Z15" s="279"/>
    </row>
    <row r="16" spans="1:26" ht="16.5" customHeight="1">
      <c r="A16" s="665"/>
      <c r="B16" s="665"/>
      <c r="C16" s="665"/>
      <c r="D16" s="665"/>
      <c r="E16" s="665"/>
      <c r="F16" s="665"/>
      <c r="G16" s="88">
        <v>6</v>
      </c>
      <c r="H16" s="447" t="s">
        <v>16256</v>
      </c>
      <c r="I16" s="445" t="s">
        <v>16258</v>
      </c>
      <c r="J16" s="84"/>
      <c r="K16" s="84"/>
      <c r="L16" s="665"/>
      <c r="M16" s="178" t="s">
        <v>16204</v>
      </c>
      <c r="N16" s="26"/>
      <c r="O16" s="86"/>
      <c r="P16" s="86"/>
      <c r="Q16" s="367" t="s">
        <v>16230</v>
      </c>
      <c r="R16" s="86"/>
      <c r="S16" s="442"/>
      <c r="T16" s="279"/>
      <c r="U16" s="279"/>
      <c r="V16" s="279"/>
      <c r="W16" s="279"/>
      <c r="X16" s="279"/>
      <c r="Y16" s="279"/>
      <c r="Z16" s="279"/>
    </row>
    <row r="17" spans="1:26" ht="16.5" customHeight="1">
      <c r="A17" s="666"/>
      <c r="B17" s="666"/>
      <c r="C17" s="666"/>
      <c r="D17" s="666"/>
      <c r="E17" s="666"/>
      <c r="F17" s="666"/>
      <c r="G17" s="88">
        <v>7</v>
      </c>
      <c r="H17" s="2"/>
      <c r="I17" s="2" t="s">
        <v>15563</v>
      </c>
      <c r="J17" s="84"/>
      <c r="K17" s="84"/>
      <c r="L17" s="666"/>
      <c r="M17" s="178"/>
      <c r="N17" s="26"/>
      <c r="O17" s="86"/>
      <c r="P17" s="86"/>
      <c r="Q17" s="367" t="s">
        <v>16230</v>
      </c>
      <c r="R17" s="86"/>
      <c r="S17" s="442"/>
      <c r="T17" s="279"/>
      <c r="U17" s="279"/>
      <c r="V17" s="279"/>
      <c r="W17" s="279"/>
      <c r="X17" s="279"/>
      <c r="Y17" s="279"/>
      <c r="Z17" s="279"/>
    </row>
    <row r="18" spans="1:26" ht="16.5" customHeight="1">
      <c r="A18" s="820" t="s">
        <v>16266</v>
      </c>
      <c r="B18" s="820" t="s">
        <v>16267</v>
      </c>
      <c r="C18" s="820" t="s">
        <v>16268</v>
      </c>
      <c r="D18" s="735" t="s">
        <v>16179</v>
      </c>
      <c r="E18" s="736" t="s">
        <v>16270</v>
      </c>
      <c r="F18" s="821" t="s">
        <v>16273</v>
      </c>
      <c r="G18" s="88">
        <v>1</v>
      </c>
      <c r="H18" s="461" t="s">
        <v>15550</v>
      </c>
      <c r="I18" s="447"/>
      <c r="J18" s="84"/>
      <c r="K18" s="84"/>
      <c r="L18" s="822"/>
      <c r="M18" s="178"/>
      <c r="N18" s="26"/>
      <c r="O18" s="86"/>
      <c r="P18" s="86"/>
      <c r="Q18" s="367" t="s">
        <v>16266</v>
      </c>
      <c r="R18" s="86"/>
      <c r="S18" s="442"/>
      <c r="T18" s="279"/>
      <c r="U18" s="279"/>
      <c r="V18" s="279"/>
      <c r="W18" s="279"/>
      <c r="X18" s="279"/>
      <c r="Y18" s="279"/>
      <c r="Z18" s="279"/>
    </row>
    <row r="19" spans="1:26" ht="16.5" customHeight="1">
      <c r="A19" s="665"/>
      <c r="B19" s="665"/>
      <c r="C19" s="665"/>
      <c r="D19" s="665"/>
      <c r="E19" s="665"/>
      <c r="F19" s="665"/>
      <c r="G19" s="88">
        <v>2</v>
      </c>
      <c r="H19" s="271" t="s">
        <v>16280</v>
      </c>
      <c r="I19" s="271" t="s">
        <v>16282</v>
      </c>
      <c r="J19" s="83"/>
      <c r="K19" s="83"/>
      <c r="L19" s="665"/>
      <c r="M19" s="178"/>
      <c r="N19" s="26"/>
      <c r="O19" s="86"/>
      <c r="P19" s="86"/>
      <c r="Q19" s="367" t="s">
        <v>16266</v>
      </c>
      <c r="R19" s="86"/>
      <c r="S19" s="442"/>
      <c r="T19" s="279"/>
      <c r="U19" s="279"/>
      <c r="V19" s="279"/>
      <c r="W19" s="279"/>
      <c r="X19" s="279"/>
      <c r="Y19" s="279"/>
      <c r="Z19" s="279"/>
    </row>
    <row r="20" spans="1:26" ht="16.5" customHeight="1">
      <c r="A20" s="665"/>
      <c r="B20" s="665"/>
      <c r="C20" s="665"/>
      <c r="D20" s="665"/>
      <c r="E20" s="665"/>
      <c r="F20" s="665"/>
      <c r="G20" s="88">
        <v>3</v>
      </c>
      <c r="H20" s="271" t="s">
        <v>15884</v>
      </c>
      <c r="I20" s="453" t="s">
        <v>16289</v>
      </c>
      <c r="J20" s="84"/>
      <c r="K20" s="84"/>
      <c r="L20" s="665"/>
      <c r="M20" s="178" t="s">
        <v>16291</v>
      </c>
      <c r="N20" s="26"/>
      <c r="O20" s="86"/>
      <c r="P20" s="86"/>
      <c r="Q20" s="367" t="s">
        <v>16266</v>
      </c>
      <c r="R20" s="86"/>
      <c r="S20" s="442"/>
      <c r="T20" s="279"/>
      <c r="U20" s="279"/>
      <c r="V20" s="279"/>
      <c r="W20" s="279"/>
      <c r="X20" s="279"/>
      <c r="Y20" s="279"/>
      <c r="Z20" s="279"/>
    </row>
    <row r="21" spans="1:26" ht="16.5" customHeight="1">
      <c r="A21" s="665"/>
      <c r="B21" s="665"/>
      <c r="C21" s="665"/>
      <c r="D21" s="665"/>
      <c r="E21" s="665"/>
      <c r="F21" s="665"/>
      <c r="G21" s="88">
        <v>4</v>
      </c>
      <c r="H21" s="271" t="s">
        <v>16296</v>
      </c>
      <c r="I21" s="468" t="s">
        <v>15580</v>
      </c>
      <c r="J21" s="84"/>
      <c r="K21" s="84"/>
      <c r="L21" s="665"/>
      <c r="M21" s="178"/>
      <c r="N21" s="26"/>
      <c r="O21" s="86"/>
      <c r="P21" s="86"/>
      <c r="Q21" s="367" t="s">
        <v>16266</v>
      </c>
      <c r="R21" s="86"/>
      <c r="S21" s="442"/>
      <c r="T21" s="279"/>
      <c r="U21" s="279"/>
      <c r="V21" s="279"/>
      <c r="W21" s="279"/>
      <c r="X21" s="279"/>
      <c r="Y21" s="279"/>
      <c r="Z21" s="279"/>
    </row>
    <row r="22" spans="1:26" ht="16.5" customHeight="1">
      <c r="A22" s="665"/>
      <c r="B22" s="665"/>
      <c r="C22" s="665"/>
      <c r="D22" s="665"/>
      <c r="E22" s="665"/>
      <c r="F22" s="665"/>
      <c r="G22" s="88">
        <v>5</v>
      </c>
      <c r="H22" s="333" t="s">
        <v>15562</v>
      </c>
      <c r="I22" s="333"/>
      <c r="J22" s="84"/>
      <c r="K22" s="84"/>
      <c r="L22" s="665"/>
      <c r="M22" s="178"/>
      <c r="N22" s="26"/>
      <c r="O22" s="86"/>
      <c r="P22" s="86"/>
      <c r="Q22" s="367" t="s">
        <v>16266</v>
      </c>
      <c r="R22" s="86"/>
      <c r="S22" s="442"/>
      <c r="T22" s="279"/>
      <c r="U22" s="279"/>
      <c r="V22" s="279"/>
      <c r="W22" s="279"/>
      <c r="X22" s="279"/>
      <c r="Y22" s="279"/>
      <c r="Z22" s="279"/>
    </row>
    <row r="23" spans="1:26" ht="16.5" customHeight="1">
      <c r="A23" s="665"/>
      <c r="B23" s="665"/>
      <c r="C23" s="665"/>
      <c r="D23" s="665"/>
      <c r="E23" s="665"/>
      <c r="F23" s="665"/>
      <c r="G23" s="88">
        <v>6</v>
      </c>
      <c r="H23" s="271" t="s">
        <v>16313</v>
      </c>
      <c r="I23" s="271" t="s">
        <v>15890</v>
      </c>
      <c r="J23" s="84"/>
      <c r="K23" s="84"/>
      <c r="L23" s="665"/>
      <c r="M23" s="178"/>
      <c r="N23" s="26"/>
      <c r="O23" s="86"/>
      <c r="P23" s="86"/>
      <c r="Q23" s="367" t="s">
        <v>16266</v>
      </c>
      <c r="R23" s="86"/>
      <c r="S23" s="442"/>
      <c r="T23" s="279"/>
      <c r="U23" s="279"/>
      <c r="V23" s="279"/>
      <c r="W23" s="279"/>
      <c r="X23" s="279"/>
      <c r="Y23" s="279"/>
      <c r="Z23" s="279"/>
    </row>
    <row r="24" spans="1:26" ht="16.5" customHeight="1">
      <c r="A24" s="665"/>
      <c r="B24" s="665"/>
      <c r="C24" s="665"/>
      <c r="D24" s="665"/>
      <c r="E24" s="665"/>
      <c r="F24" s="665"/>
      <c r="G24" s="88">
        <v>7</v>
      </c>
      <c r="H24" s="271"/>
      <c r="I24" s="2" t="s">
        <v>15891</v>
      </c>
      <c r="J24" s="84"/>
      <c r="K24" s="84"/>
      <c r="L24" s="665"/>
      <c r="M24" s="178"/>
      <c r="N24" s="26"/>
      <c r="O24" s="86"/>
      <c r="P24" s="86"/>
      <c r="Q24" s="367" t="s">
        <v>16266</v>
      </c>
      <c r="R24" s="86"/>
      <c r="S24" s="442"/>
      <c r="T24" s="279"/>
      <c r="U24" s="279"/>
      <c r="V24" s="279"/>
      <c r="W24" s="279"/>
      <c r="X24" s="279"/>
      <c r="Y24" s="279"/>
      <c r="Z24" s="279"/>
    </row>
    <row r="25" spans="1:26" ht="16.5" customHeight="1">
      <c r="A25" s="665"/>
      <c r="B25" s="665"/>
      <c r="C25" s="665"/>
      <c r="D25" s="665"/>
      <c r="E25" s="665"/>
      <c r="F25" s="665"/>
      <c r="G25" s="88">
        <v>8</v>
      </c>
      <c r="H25" s="447" t="s">
        <v>16331</v>
      </c>
      <c r="I25" s="2" t="s">
        <v>16219</v>
      </c>
      <c r="J25" s="84"/>
      <c r="K25" s="84"/>
      <c r="L25" s="665"/>
      <c r="M25" s="178" t="s">
        <v>16332</v>
      </c>
      <c r="N25" s="26"/>
      <c r="O25" s="86"/>
      <c r="P25" s="86"/>
      <c r="Q25" s="367" t="s">
        <v>16266</v>
      </c>
      <c r="R25" s="86"/>
      <c r="S25" s="442"/>
      <c r="T25" s="279"/>
      <c r="U25" s="279"/>
      <c r="V25" s="279"/>
      <c r="W25" s="279"/>
      <c r="X25" s="279"/>
      <c r="Y25" s="279"/>
      <c r="Z25" s="279"/>
    </row>
    <row r="26" spans="1:26" ht="16.5" customHeight="1">
      <c r="A26" s="665"/>
      <c r="B26" s="665"/>
      <c r="C26" s="665"/>
      <c r="D26" s="665"/>
      <c r="E26" s="665"/>
      <c r="F26" s="665"/>
      <c r="G26" s="88">
        <v>9</v>
      </c>
      <c r="H26" s="447" t="s">
        <v>16337</v>
      </c>
      <c r="I26" s="2"/>
      <c r="J26" s="84"/>
      <c r="K26" s="84"/>
      <c r="L26" s="665"/>
      <c r="M26" s="178"/>
      <c r="N26" s="26"/>
      <c r="O26" s="86"/>
      <c r="P26" s="86"/>
      <c r="Q26" s="367" t="s">
        <v>16266</v>
      </c>
      <c r="R26" s="86"/>
      <c r="S26" s="442"/>
      <c r="T26" s="279"/>
      <c r="U26" s="279"/>
      <c r="V26" s="279"/>
      <c r="W26" s="279"/>
      <c r="X26" s="279"/>
      <c r="Y26" s="279"/>
      <c r="Z26" s="279"/>
    </row>
    <row r="27" spans="1:26" ht="16.5" customHeight="1">
      <c r="A27" s="665"/>
      <c r="B27" s="665"/>
      <c r="C27" s="665"/>
      <c r="D27" s="665"/>
      <c r="E27" s="665"/>
      <c r="F27" s="665"/>
      <c r="G27" s="88">
        <v>10</v>
      </c>
      <c r="H27" s="271" t="s">
        <v>16296</v>
      </c>
      <c r="I27" s="333" t="s">
        <v>15562</v>
      </c>
      <c r="J27" s="84"/>
      <c r="K27" s="84"/>
      <c r="L27" s="665"/>
      <c r="M27" s="178"/>
      <c r="N27" s="26"/>
      <c r="O27" s="86"/>
      <c r="P27" s="86"/>
      <c r="Q27" s="367" t="s">
        <v>16266</v>
      </c>
      <c r="R27" s="86"/>
      <c r="S27" s="442"/>
      <c r="T27" s="279"/>
      <c r="U27" s="279"/>
      <c r="V27" s="279"/>
      <c r="W27" s="279"/>
      <c r="X27" s="279"/>
      <c r="Y27" s="279"/>
      <c r="Z27" s="279"/>
    </row>
    <row r="28" spans="1:26" ht="16.5" customHeight="1">
      <c r="A28" s="665"/>
      <c r="B28" s="665"/>
      <c r="C28" s="665"/>
      <c r="D28" s="665"/>
      <c r="E28" s="665"/>
      <c r="F28" s="665"/>
      <c r="G28" s="88">
        <v>11</v>
      </c>
      <c r="H28" s="271"/>
      <c r="I28" s="445" t="s">
        <v>16344</v>
      </c>
      <c r="J28" s="84"/>
      <c r="K28" s="84"/>
      <c r="L28" s="665"/>
      <c r="M28" s="178"/>
      <c r="N28" s="26"/>
      <c r="O28" s="86"/>
      <c r="P28" s="86"/>
      <c r="Q28" s="367" t="s">
        <v>16266</v>
      </c>
      <c r="R28" s="86"/>
      <c r="S28" s="442"/>
      <c r="T28" s="279"/>
      <c r="U28" s="279"/>
      <c r="V28" s="279"/>
      <c r="W28" s="279"/>
      <c r="X28" s="279"/>
      <c r="Y28" s="279"/>
      <c r="Z28" s="279"/>
    </row>
    <row r="29" spans="1:26" ht="16.5" customHeight="1">
      <c r="A29" s="666"/>
      <c r="B29" s="666"/>
      <c r="C29" s="666"/>
      <c r="D29" s="666"/>
      <c r="E29" s="666"/>
      <c r="F29" s="666"/>
      <c r="G29" s="88">
        <v>12</v>
      </c>
      <c r="H29" s="2"/>
      <c r="I29" s="2" t="s">
        <v>15891</v>
      </c>
      <c r="J29" s="84"/>
      <c r="K29" s="84"/>
      <c r="L29" s="666"/>
      <c r="M29" s="178"/>
      <c r="N29" s="26"/>
      <c r="O29" s="86"/>
      <c r="P29" s="86"/>
      <c r="Q29" s="367" t="s">
        <v>16266</v>
      </c>
      <c r="R29" s="86"/>
      <c r="S29" s="442"/>
      <c r="T29" s="279"/>
      <c r="U29" s="279"/>
      <c r="V29" s="279"/>
      <c r="W29" s="279"/>
      <c r="X29" s="279"/>
      <c r="Y29" s="279"/>
      <c r="Z29" s="279"/>
    </row>
    <row r="30" spans="1:26" ht="16.5" customHeight="1">
      <c r="A30" s="820" t="s">
        <v>16353</v>
      </c>
      <c r="B30" s="820" t="s">
        <v>16355</v>
      </c>
      <c r="C30" s="820" t="s">
        <v>16356</v>
      </c>
      <c r="D30" s="735" t="s">
        <v>16179</v>
      </c>
      <c r="E30" s="737" t="s">
        <v>16359</v>
      </c>
      <c r="F30" s="821" t="s">
        <v>16362</v>
      </c>
      <c r="G30" s="88">
        <v>1</v>
      </c>
      <c r="H30" s="461" t="s">
        <v>15550</v>
      </c>
      <c r="I30" s="447"/>
      <c r="J30" s="84"/>
      <c r="K30" s="84"/>
      <c r="L30" s="822"/>
      <c r="M30" s="178"/>
      <c r="N30" s="26"/>
      <c r="O30" s="86"/>
      <c r="P30" s="86"/>
      <c r="Q30" s="367" t="s">
        <v>16353</v>
      </c>
      <c r="R30" s="86"/>
      <c r="S30" s="442"/>
      <c r="T30" s="279"/>
      <c r="U30" s="279"/>
      <c r="V30" s="279"/>
      <c r="W30" s="279"/>
      <c r="X30" s="279"/>
      <c r="Y30" s="279"/>
      <c r="Z30" s="279"/>
    </row>
    <row r="31" spans="1:26" ht="16.5" customHeight="1">
      <c r="A31" s="665"/>
      <c r="B31" s="665"/>
      <c r="C31" s="665"/>
      <c r="D31" s="665"/>
      <c r="E31" s="665"/>
      <c r="F31" s="665"/>
      <c r="G31" s="88">
        <v>2</v>
      </c>
      <c r="H31" s="271" t="s">
        <v>16369</v>
      </c>
      <c r="I31" s="271" t="s">
        <v>16371</v>
      </c>
      <c r="J31" s="83"/>
      <c r="K31" s="83"/>
      <c r="L31" s="665"/>
      <c r="M31" s="178"/>
      <c r="N31" s="26"/>
      <c r="O31" s="86"/>
      <c r="P31" s="86"/>
      <c r="Q31" s="367" t="s">
        <v>16353</v>
      </c>
      <c r="R31" s="86"/>
      <c r="S31" s="442"/>
      <c r="T31" s="279"/>
      <c r="U31" s="279"/>
      <c r="V31" s="279"/>
      <c r="W31" s="279"/>
      <c r="X31" s="279"/>
      <c r="Y31" s="279"/>
      <c r="Z31" s="279"/>
    </row>
    <row r="32" spans="1:26" ht="16.5" customHeight="1">
      <c r="A32" s="665"/>
      <c r="B32" s="665"/>
      <c r="C32" s="665"/>
      <c r="D32" s="665"/>
      <c r="E32" s="665"/>
      <c r="F32" s="665"/>
      <c r="G32" s="88">
        <v>3</v>
      </c>
      <c r="H32" s="271" t="s">
        <v>15884</v>
      </c>
      <c r="I32" s="453" t="s">
        <v>16377</v>
      </c>
      <c r="J32" s="84"/>
      <c r="K32" s="84"/>
      <c r="L32" s="665"/>
      <c r="M32" s="178"/>
      <c r="N32" s="26"/>
      <c r="O32" s="86"/>
      <c r="P32" s="86"/>
      <c r="Q32" s="367" t="s">
        <v>16353</v>
      </c>
      <c r="R32" s="86"/>
      <c r="S32" s="442"/>
      <c r="T32" s="279"/>
      <c r="U32" s="279"/>
      <c r="V32" s="279"/>
      <c r="W32" s="279"/>
      <c r="X32" s="279"/>
      <c r="Y32" s="279"/>
      <c r="Z32" s="279"/>
    </row>
    <row r="33" spans="1:26" ht="16.5" customHeight="1">
      <c r="A33" s="665"/>
      <c r="B33" s="665"/>
      <c r="C33" s="665"/>
      <c r="D33" s="665"/>
      <c r="E33" s="665"/>
      <c r="F33" s="665"/>
      <c r="G33" s="88">
        <v>4</v>
      </c>
      <c r="H33" s="271" t="s">
        <v>16296</v>
      </c>
      <c r="I33" s="333" t="s">
        <v>15562</v>
      </c>
      <c r="J33" s="84"/>
      <c r="K33" s="84"/>
      <c r="L33" s="665"/>
      <c r="M33" s="178"/>
      <c r="N33" s="26"/>
      <c r="O33" s="86"/>
      <c r="P33" s="86"/>
      <c r="Q33" s="367" t="s">
        <v>16353</v>
      </c>
      <c r="R33" s="86"/>
      <c r="S33" s="442"/>
      <c r="T33" s="279"/>
      <c r="U33" s="279"/>
      <c r="V33" s="279"/>
      <c r="W33" s="279"/>
      <c r="X33" s="279"/>
      <c r="Y33" s="279"/>
      <c r="Z33" s="279"/>
    </row>
    <row r="34" spans="1:26" ht="16.5" customHeight="1">
      <c r="A34" s="665"/>
      <c r="B34" s="665"/>
      <c r="C34" s="665"/>
      <c r="D34" s="665"/>
      <c r="E34" s="665"/>
      <c r="F34" s="665"/>
      <c r="G34" s="88">
        <v>5</v>
      </c>
      <c r="H34" s="271" t="s">
        <v>16313</v>
      </c>
      <c r="I34" s="271" t="s">
        <v>15890</v>
      </c>
      <c r="J34" s="84"/>
      <c r="K34" s="84"/>
      <c r="L34" s="665"/>
      <c r="M34" s="178"/>
      <c r="N34" s="26"/>
      <c r="O34" s="86"/>
      <c r="P34" s="86"/>
      <c r="Q34" s="367" t="s">
        <v>16353</v>
      </c>
      <c r="R34" s="86"/>
      <c r="S34" s="442"/>
      <c r="T34" s="279"/>
      <c r="U34" s="279"/>
      <c r="V34" s="279"/>
      <c r="W34" s="279"/>
      <c r="X34" s="279"/>
      <c r="Y34" s="279"/>
      <c r="Z34" s="279"/>
    </row>
    <row r="35" spans="1:26" ht="16.5" customHeight="1">
      <c r="A35" s="665"/>
      <c r="B35" s="665"/>
      <c r="C35" s="665"/>
      <c r="D35" s="665"/>
      <c r="E35" s="665"/>
      <c r="F35" s="665"/>
      <c r="G35" s="88">
        <v>6</v>
      </c>
      <c r="H35" s="271"/>
      <c r="I35" s="2" t="s">
        <v>15891</v>
      </c>
      <c r="J35" s="84"/>
      <c r="K35" s="84"/>
      <c r="L35" s="665"/>
      <c r="M35" s="178"/>
      <c r="N35" s="26"/>
      <c r="O35" s="86"/>
      <c r="P35" s="86"/>
      <c r="Q35" s="367" t="s">
        <v>16353</v>
      </c>
      <c r="R35" s="86"/>
      <c r="S35" s="442"/>
      <c r="T35" s="279"/>
      <c r="U35" s="279"/>
      <c r="V35" s="279"/>
      <c r="W35" s="279"/>
      <c r="X35" s="279"/>
      <c r="Y35" s="279"/>
      <c r="Z35" s="279"/>
    </row>
    <row r="36" spans="1:26" ht="16.5" customHeight="1">
      <c r="A36" s="665"/>
      <c r="B36" s="665"/>
      <c r="C36" s="665"/>
      <c r="D36" s="665"/>
      <c r="E36" s="665"/>
      <c r="F36" s="665"/>
      <c r="G36" s="88">
        <v>7</v>
      </c>
      <c r="H36" s="2" t="s">
        <v>15771</v>
      </c>
      <c r="I36" s="271" t="s">
        <v>16396</v>
      </c>
      <c r="J36" s="84"/>
      <c r="K36" s="84"/>
      <c r="L36" s="665"/>
      <c r="M36" s="178"/>
      <c r="N36" s="26"/>
      <c r="O36" s="86"/>
      <c r="P36" s="86"/>
      <c r="Q36" s="367" t="s">
        <v>16353</v>
      </c>
      <c r="R36" s="86"/>
      <c r="S36" s="442"/>
      <c r="T36" s="279"/>
      <c r="U36" s="279"/>
      <c r="V36" s="279"/>
      <c r="W36" s="279"/>
      <c r="X36" s="279"/>
      <c r="Y36" s="279"/>
      <c r="Z36" s="279"/>
    </row>
    <row r="37" spans="1:26" ht="16.5" customHeight="1">
      <c r="A37" s="665"/>
      <c r="B37" s="665"/>
      <c r="C37" s="665"/>
      <c r="D37" s="665"/>
      <c r="E37" s="665"/>
      <c r="F37" s="665"/>
      <c r="G37" s="88">
        <v>8</v>
      </c>
      <c r="H37" s="447" t="s">
        <v>16399</v>
      </c>
      <c r="I37" s="445" t="s">
        <v>16400</v>
      </c>
      <c r="J37" s="84"/>
      <c r="K37" s="84"/>
      <c r="L37" s="665"/>
      <c r="M37" s="178"/>
      <c r="N37" s="26"/>
      <c r="O37" s="86"/>
      <c r="P37" s="86"/>
      <c r="Q37" s="367" t="s">
        <v>16353</v>
      </c>
      <c r="R37" s="86"/>
      <c r="S37" s="442"/>
      <c r="T37" s="279"/>
      <c r="U37" s="279"/>
      <c r="V37" s="279"/>
      <c r="W37" s="279"/>
      <c r="X37" s="279"/>
      <c r="Y37" s="279"/>
      <c r="Z37" s="279"/>
    </row>
    <row r="38" spans="1:26" ht="16.5" customHeight="1">
      <c r="A38" s="665"/>
      <c r="B38" s="665"/>
      <c r="C38" s="665"/>
      <c r="D38" s="665"/>
      <c r="E38" s="665"/>
      <c r="F38" s="665"/>
      <c r="G38" s="88">
        <v>9</v>
      </c>
      <c r="H38" s="447" t="s">
        <v>16408</v>
      </c>
      <c r="I38" s="271"/>
      <c r="J38" s="84"/>
      <c r="K38" s="84"/>
      <c r="L38" s="665"/>
      <c r="M38" s="178"/>
      <c r="N38" s="26"/>
      <c r="O38" s="86"/>
      <c r="P38" s="86"/>
      <c r="Q38" s="367" t="s">
        <v>16353</v>
      </c>
      <c r="R38" s="86"/>
      <c r="S38" s="442"/>
      <c r="T38" s="279"/>
      <c r="U38" s="279"/>
      <c r="V38" s="279"/>
      <c r="W38" s="279"/>
      <c r="X38" s="279"/>
      <c r="Y38" s="279"/>
      <c r="Z38" s="279"/>
    </row>
    <row r="39" spans="1:26" ht="16.5" customHeight="1">
      <c r="A39" s="665"/>
      <c r="B39" s="665"/>
      <c r="C39" s="665"/>
      <c r="D39" s="665"/>
      <c r="E39" s="665"/>
      <c r="F39" s="665"/>
      <c r="G39" s="88">
        <v>10</v>
      </c>
      <c r="H39" s="271" t="s">
        <v>16296</v>
      </c>
      <c r="I39" s="333" t="s">
        <v>15562</v>
      </c>
      <c r="J39" s="84"/>
      <c r="K39" s="84"/>
      <c r="L39" s="665"/>
      <c r="M39" s="178"/>
      <c r="N39" s="26"/>
      <c r="O39" s="86"/>
      <c r="P39" s="86"/>
      <c r="Q39" s="367" t="s">
        <v>16353</v>
      </c>
      <c r="R39" s="86"/>
      <c r="S39" s="442"/>
      <c r="T39" s="279"/>
      <c r="U39" s="279"/>
      <c r="V39" s="279"/>
      <c r="W39" s="279"/>
      <c r="X39" s="279"/>
      <c r="Y39" s="279"/>
      <c r="Z39" s="279"/>
    </row>
    <row r="40" spans="1:26" ht="16.5" customHeight="1">
      <c r="A40" s="665"/>
      <c r="B40" s="665"/>
      <c r="C40" s="665"/>
      <c r="D40" s="665"/>
      <c r="E40" s="665"/>
      <c r="F40" s="665"/>
      <c r="G40" s="88">
        <v>11</v>
      </c>
      <c r="H40" s="271"/>
      <c r="I40" s="445" t="s">
        <v>16344</v>
      </c>
      <c r="J40" s="84"/>
      <c r="K40" s="84"/>
      <c r="L40" s="665"/>
      <c r="M40" s="178"/>
      <c r="N40" s="26"/>
      <c r="O40" s="86"/>
      <c r="P40" s="86"/>
      <c r="Q40" s="367" t="s">
        <v>16353</v>
      </c>
      <c r="R40" s="86"/>
      <c r="S40" s="442"/>
      <c r="T40" s="279"/>
      <c r="U40" s="279"/>
      <c r="V40" s="279"/>
      <c r="W40" s="279"/>
      <c r="X40" s="279"/>
      <c r="Y40" s="279"/>
      <c r="Z40" s="279"/>
    </row>
    <row r="41" spans="1:26" ht="16.5" customHeight="1">
      <c r="A41" s="666"/>
      <c r="B41" s="666"/>
      <c r="C41" s="666"/>
      <c r="D41" s="666"/>
      <c r="E41" s="666"/>
      <c r="F41" s="666"/>
      <c r="G41" s="88">
        <v>12</v>
      </c>
      <c r="H41" s="2"/>
      <c r="I41" s="2" t="s">
        <v>15891</v>
      </c>
      <c r="J41" s="84"/>
      <c r="K41" s="84"/>
      <c r="L41" s="666"/>
      <c r="M41" s="178"/>
      <c r="N41" s="26"/>
      <c r="O41" s="86"/>
      <c r="P41" s="86"/>
      <c r="Q41" s="367" t="s">
        <v>16353</v>
      </c>
      <c r="R41" s="86"/>
      <c r="S41" s="442"/>
      <c r="T41" s="279"/>
      <c r="U41" s="279"/>
      <c r="V41" s="279"/>
      <c r="W41" s="279"/>
      <c r="X41" s="279"/>
      <c r="Y41" s="279"/>
      <c r="Z41" s="279"/>
    </row>
    <row r="42" spans="1:26" ht="16.5" customHeight="1">
      <c r="A42" s="820" t="s">
        <v>16426</v>
      </c>
      <c r="B42" s="820" t="s">
        <v>16427</v>
      </c>
      <c r="C42" s="820" t="s">
        <v>16432</v>
      </c>
      <c r="D42" s="735" t="s">
        <v>16179</v>
      </c>
      <c r="E42" s="737" t="s">
        <v>16437</v>
      </c>
      <c r="F42" s="821" t="s">
        <v>16439</v>
      </c>
      <c r="G42" s="88">
        <v>1</v>
      </c>
      <c r="H42" s="461" t="s">
        <v>15550</v>
      </c>
      <c r="I42" s="447"/>
      <c r="J42" s="84"/>
      <c r="K42" s="84"/>
      <c r="L42" s="822"/>
      <c r="M42" s="178"/>
      <c r="N42" s="26"/>
      <c r="O42" s="86"/>
      <c r="P42" s="86"/>
      <c r="Q42" s="367" t="s">
        <v>16426</v>
      </c>
      <c r="R42" s="86"/>
      <c r="S42" s="442"/>
      <c r="T42" s="279"/>
      <c r="U42" s="279"/>
      <c r="V42" s="279"/>
      <c r="W42" s="279"/>
      <c r="X42" s="279"/>
      <c r="Y42" s="279"/>
      <c r="Z42" s="279"/>
    </row>
    <row r="43" spans="1:26" ht="16.5" customHeight="1">
      <c r="A43" s="665"/>
      <c r="B43" s="665"/>
      <c r="C43" s="665"/>
      <c r="D43" s="665"/>
      <c r="E43" s="665"/>
      <c r="F43" s="665"/>
      <c r="G43" s="88">
        <v>2</v>
      </c>
      <c r="H43" s="271" t="s">
        <v>16448</v>
      </c>
      <c r="I43" s="271" t="s">
        <v>16371</v>
      </c>
      <c r="J43" s="83"/>
      <c r="K43" s="83"/>
      <c r="L43" s="665"/>
      <c r="M43" s="178"/>
      <c r="N43" s="26"/>
      <c r="O43" s="86"/>
      <c r="P43" s="86"/>
      <c r="Q43" s="367" t="s">
        <v>16426</v>
      </c>
      <c r="R43" s="86"/>
      <c r="S43" s="442"/>
      <c r="T43" s="279"/>
      <c r="U43" s="279"/>
      <c r="V43" s="279"/>
      <c r="W43" s="279"/>
      <c r="X43" s="279"/>
      <c r="Y43" s="279"/>
      <c r="Z43" s="279"/>
    </row>
    <row r="44" spans="1:26" ht="16.5" customHeight="1">
      <c r="A44" s="665"/>
      <c r="B44" s="665"/>
      <c r="C44" s="665"/>
      <c r="D44" s="665"/>
      <c r="E44" s="665"/>
      <c r="F44" s="665"/>
      <c r="G44" s="88">
        <v>3</v>
      </c>
      <c r="H44" s="271" t="s">
        <v>15884</v>
      </c>
      <c r="I44" s="453" t="s">
        <v>16377</v>
      </c>
      <c r="J44" s="84"/>
      <c r="K44" s="84"/>
      <c r="L44" s="665"/>
      <c r="M44" s="178"/>
      <c r="N44" s="26"/>
      <c r="O44" s="86"/>
      <c r="P44" s="86"/>
      <c r="Q44" s="367" t="s">
        <v>16426</v>
      </c>
      <c r="R44" s="86"/>
      <c r="S44" s="442"/>
      <c r="T44" s="279"/>
      <c r="U44" s="279"/>
      <c r="V44" s="279"/>
      <c r="W44" s="279"/>
      <c r="X44" s="279"/>
      <c r="Y44" s="279"/>
      <c r="Z44" s="279"/>
    </row>
    <row r="45" spans="1:26" ht="16.5" customHeight="1">
      <c r="A45" s="665"/>
      <c r="B45" s="665"/>
      <c r="C45" s="665"/>
      <c r="D45" s="665"/>
      <c r="E45" s="665"/>
      <c r="F45" s="665"/>
      <c r="G45" s="88">
        <v>4</v>
      </c>
      <c r="H45" s="271" t="s">
        <v>16296</v>
      </c>
      <c r="I45" s="333" t="s">
        <v>15562</v>
      </c>
      <c r="J45" s="84"/>
      <c r="K45" s="84"/>
      <c r="L45" s="665"/>
      <c r="M45" s="178"/>
      <c r="N45" s="26"/>
      <c r="O45" s="86"/>
      <c r="P45" s="86"/>
      <c r="Q45" s="367" t="s">
        <v>16426</v>
      </c>
      <c r="R45" s="86"/>
      <c r="S45" s="442"/>
      <c r="T45" s="279"/>
      <c r="U45" s="279"/>
      <c r="V45" s="279"/>
      <c r="W45" s="279"/>
      <c r="X45" s="279"/>
      <c r="Y45" s="279"/>
      <c r="Z45" s="279"/>
    </row>
    <row r="46" spans="1:26" ht="16.5" customHeight="1">
      <c r="A46" s="665"/>
      <c r="B46" s="665"/>
      <c r="C46" s="665"/>
      <c r="D46" s="665"/>
      <c r="E46" s="665"/>
      <c r="F46" s="665"/>
      <c r="G46" s="88">
        <v>5</v>
      </c>
      <c r="H46" s="271" t="s">
        <v>16313</v>
      </c>
      <c r="I46" s="271" t="s">
        <v>15890</v>
      </c>
      <c r="J46" s="84"/>
      <c r="K46" s="84"/>
      <c r="L46" s="665"/>
      <c r="M46" s="178"/>
      <c r="N46" s="26"/>
      <c r="O46" s="86"/>
      <c r="P46" s="86"/>
      <c r="Q46" s="367" t="s">
        <v>16426</v>
      </c>
      <c r="R46" s="86"/>
      <c r="S46" s="442"/>
      <c r="T46" s="279"/>
      <c r="U46" s="279"/>
      <c r="V46" s="279"/>
      <c r="W46" s="279"/>
      <c r="X46" s="279"/>
      <c r="Y46" s="279"/>
      <c r="Z46" s="279"/>
    </row>
    <row r="47" spans="1:26" ht="16.5" customHeight="1">
      <c r="A47" s="665"/>
      <c r="B47" s="665"/>
      <c r="C47" s="665"/>
      <c r="D47" s="665"/>
      <c r="E47" s="665"/>
      <c r="F47" s="665"/>
      <c r="G47" s="88">
        <v>6</v>
      </c>
      <c r="H47" s="271"/>
      <c r="I47" s="2" t="s">
        <v>15891</v>
      </c>
      <c r="J47" s="84"/>
      <c r="K47" s="84"/>
      <c r="L47" s="665"/>
      <c r="M47" s="178"/>
      <c r="N47" s="26"/>
      <c r="O47" s="86"/>
      <c r="P47" s="86"/>
      <c r="Q47" s="367" t="s">
        <v>16426</v>
      </c>
      <c r="R47" s="86"/>
      <c r="S47" s="442"/>
      <c r="T47" s="279"/>
      <c r="U47" s="279"/>
      <c r="V47" s="279"/>
      <c r="W47" s="279"/>
      <c r="X47" s="279"/>
      <c r="Y47" s="279"/>
      <c r="Z47" s="279"/>
    </row>
    <row r="48" spans="1:26" ht="16.5" customHeight="1">
      <c r="A48" s="665"/>
      <c r="B48" s="665"/>
      <c r="C48" s="665"/>
      <c r="D48" s="665"/>
      <c r="E48" s="665"/>
      <c r="F48" s="665"/>
      <c r="G48" s="88">
        <v>7</v>
      </c>
      <c r="H48" s="2" t="s">
        <v>15643</v>
      </c>
      <c r="I48" s="271" t="s">
        <v>16477</v>
      </c>
      <c r="J48" s="84"/>
      <c r="K48" s="84"/>
      <c r="L48" s="665"/>
      <c r="M48" s="178"/>
      <c r="N48" s="26"/>
      <c r="O48" s="86"/>
      <c r="P48" s="86"/>
      <c r="Q48" s="367" t="s">
        <v>16426</v>
      </c>
      <c r="R48" s="86"/>
      <c r="S48" s="442"/>
      <c r="T48" s="279"/>
      <c r="U48" s="279"/>
      <c r="V48" s="279"/>
      <c r="W48" s="279"/>
      <c r="X48" s="279"/>
      <c r="Y48" s="279"/>
      <c r="Z48" s="279"/>
    </row>
    <row r="49" spans="1:26" ht="16.5" customHeight="1">
      <c r="A49" s="665"/>
      <c r="B49" s="665"/>
      <c r="C49" s="665"/>
      <c r="D49" s="665"/>
      <c r="E49" s="665"/>
      <c r="F49" s="665"/>
      <c r="G49" s="88">
        <v>8</v>
      </c>
      <c r="H49" s="447" t="s">
        <v>16399</v>
      </c>
      <c r="I49" s="445" t="s">
        <v>16400</v>
      </c>
      <c r="J49" s="84"/>
      <c r="K49" s="84"/>
      <c r="L49" s="665"/>
      <c r="M49" s="178"/>
      <c r="N49" s="26"/>
      <c r="O49" s="86"/>
      <c r="P49" s="86"/>
      <c r="Q49" s="367" t="s">
        <v>16426</v>
      </c>
      <c r="R49" s="86"/>
      <c r="S49" s="442"/>
      <c r="T49" s="279"/>
      <c r="U49" s="279"/>
      <c r="V49" s="279"/>
      <c r="W49" s="279"/>
      <c r="X49" s="279"/>
      <c r="Y49" s="279"/>
      <c r="Z49" s="279"/>
    </row>
    <row r="50" spans="1:26" ht="16.5" customHeight="1">
      <c r="A50" s="665"/>
      <c r="B50" s="665"/>
      <c r="C50" s="665"/>
      <c r="D50" s="665"/>
      <c r="E50" s="665"/>
      <c r="F50" s="665"/>
      <c r="G50" s="88">
        <v>9</v>
      </c>
      <c r="H50" s="447" t="s">
        <v>16487</v>
      </c>
      <c r="I50" s="271"/>
      <c r="J50" s="84"/>
      <c r="K50" s="84"/>
      <c r="L50" s="665"/>
      <c r="M50" s="178"/>
      <c r="N50" s="26"/>
      <c r="O50" s="86"/>
      <c r="P50" s="86"/>
      <c r="Q50" s="367" t="s">
        <v>16426</v>
      </c>
      <c r="R50" s="86"/>
      <c r="S50" s="442"/>
      <c r="T50" s="279"/>
      <c r="U50" s="279"/>
      <c r="V50" s="279"/>
      <c r="W50" s="279"/>
      <c r="X50" s="279"/>
      <c r="Y50" s="279"/>
      <c r="Z50" s="279"/>
    </row>
    <row r="51" spans="1:26" ht="16.5" customHeight="1">
      <c r="A51" s="665"/>
      <c r="B51" s="665"/>
      <c r="C51" s="665"/>
      <c r="D51" s="665"/>
      <c r="E51" s="665"/>
      <c r="F51" s="665"/>
      <c r="G51" s="88">
        <v>10</v>
      </c>
      <c r="H51" s="271" t="s">
        <v>16296</v>
      </c>
      <c r="I51" s="333" t="s">
        <v>15562</v>
      </c>
      <c r="J51" s="84"/>
      <c r="K51" s="84"/>
      <c r="L51" s="665"/>
      <c r="M51" s="178"/>
      <c r="N51" s="26"/>
      <c r="O51" s="86"/>
      <c r="P51" s="86"/>
      <c r="Q51" s="367" t="s">
        <v>16426</v>
      </c>
      <c r="R51" s="86"/>
      <c r="S51" s="442"/>
      <c r="T51" s="279"/>
      <c r="U51" s="279"/>
      <c r="V51" s="279"/>
      <c r="W51" s="279"/>
      <c r="X51" s="279"/>
      <c r="Y51" s="279"/>
      <c r="Z51" s="279"/>
    </row>
    <row r="52" spans="1:26" ht="16.5" customHeight="1">
      <c r="A52" s="665"/>
      <c r="B52" s="665"/>
      <c r="C52" s="665"/>
      <c r="D52" s="665"/>
      <c r="E52" s="665"/>
      <c r="F52" s="665"/>
      <c r="G52" s="88">
        <v>11</v>
      </c>
      <c r="H52" s="271"/>
      <c r="I52" s="445" t="s">
        <v>16492</v>
      </c>
      <c r="J52" s="84"/>
      <c r="K52" s="84"/>
      <c r="L52" s="665"/>
      <c r="M52" s="178"/>
      <c r="N52" s="26"/>
      <c r="O52" s="86"/>
      <c r="P52" s="86"/>
      <c r="Q52" s="367" t="s">
        <v>16426</v>
      </c>
      <c r="R52" s="86"/>
      <c r="S52" s="442"/>
      <c r="T52" s="279"/>
      <c r="U52" s="279"/>
      <c r="V52" s="279"/>
      <c r="W52" s="279"/>
      <c r="X52" s="279"/>
      <c r="Y52" s="279"/>
      <c r="Z52" s="279"/>
    </row>
    <row r="53" spans="1:26" ht="16.5" customHeight="1">
      <c r="A53" s="665"/>
      <c r="B53" s="665"/>
      <c r="C53" s="665"/>
      <c r="D53" s="665"/>
      <c r="E53" s="665"/>
      <c r="F53" s="665"/>
      <c r="G53" s="88">
        <v>12</v>
      </c>
      <c r="H53" s="271"/>
      <c r="I53" s="271" t="s">
        <v>15890</v>
      </c>
      <c r="J53" s="84"/>
      <c r="K53" s="84"/>
      <c r="L53" s="665"/>
      <c r="M53" s="178"/>
      <c r="N53" s="26"/>
      <c r="O53" s="86"/>
      <c r="P53" s="86"/>
      <c r="Q53" s="367" t="s">
        <v>16426</v>
      </c>
      <c r="R53" s="86"/>
      <c r="S53" s="442"/>
      <c r="T53" s="279"/>
      <c r="U53" s="279"/>
      <c r="V53" s="279"/>
      <c r="W53" s="279"/>
      <c r="X53" s="279"/>
      <c r="Y53" s="279"/>
      <c r="Z53" s="279"/>
    </row>
    <row r="54" spans="1:26" ht="16.5" customHeight="1">
      <c r="A54" s="666"/>
      <c r="B54" s="666"/>
      <c r="C54" s="666"/>
      <c r="D54" s="666"/>
      <c r="E54" s="666"/>
      <c r="F54" s="666"/>
      <c r="G54" s="88">
        <v>13</v>
      </c>
      <c r="H54" s="2"/>
      <c r="I54" s="2" t="s">
        <v>15891</v>
      </c>
      <c r="J54" s="84"/>
      <c r="K54" s="84"/>
      <c r="L54" s="666"/>
      <c r="M54" s="178"/>
      <c r="N54" s="26"/>
      <c r="O54" s="86"/>
      <c r="P54" s="86"/>
      <c r="Q54" s="367" t="s">
        <v>16426</v>
      </c>
      <c r="R54" s="86"/>
      <c r="S54" s="442"/>
      <c r="T54" s="279"/>
      <c r="U54" s="279"/>
      <c r="V54" s="279"/>
      <c r="W54" s="279"/>
      <c r="X54" s="279"/>
      <c r="Y54" s="279"/>
      <c r="Z54" s="279"/>
    </row>
    <row r="55" spans="1:26" ht="16.5" customHeight="1">
      <c r="A55" s="820" t="s">
        <v>16506</v>
      </c>
      <c r="B55" s="820" t="s">
        <v>16508</v>
      </c>
      <c r="C55" s="820" t="s">
        <v>16509</v>
      </c>
      <c r="D55" s="735" t="s">
        <v>16179</v>
      </c>
      <c r="E55" s="737" t="s">
        <v>16511</v>
      </c>
      <c r="F55" s="821" t="s">
        <v>16514</v>
      </c>
      <c r="G55" s="88">
        <v>1</v>
      </c>
      <c r="H55" s="461" t="s">
        <v>15550</v>
      </c>
      <c r="I55" s="447"/>
      <c r="J55" s="84"/>
      <c r="K55" s="84"/>
      <c r="L55" s="822"/>
      <c r="M55" s="178"/>
      <c r="N55" s="26"/>
      <c r="O55" s="86"/>
      <c r="P55" s="86"/>
      <c r="Q55" s="367" t="s">
        <v>16506</v>
      </c>
      <c r="R55" s="86"/>
      <c r="S55" s="442"/>
      <c r="T55" s="279"/>
      <c r="U55" s="279"/>
      <c r="V55" s="279"/>
      <c r="W55" s="279"/>
      <c r="X55" s="279"/>
      <c r="Y55" s="279"/>
      <c r="Z55" s="279"/>
    </row>
    <row r="56" spans="1:26" ht="16.5" customHeight="1">
      <c r="A56" s="665"/>
      <c r="B56" s="665"/>
      <c r="C56" s="665"/>
      <c r="D56" s="665"/>
      <c r="E56" s="665"/>
      <c r="F56" s="665"/>
      <c r="G56" s="88">
        <v>2</v>
      </c>
      <c r="H56" s="271" t="s">
        <v>16448</v>
      </c>
      <c r="I56" s="271" t="s">
        <v>16371</v>
      </c>
      <c r="J56" s="83"/>
      <c r="K56" s="83"/>
      <c r="L56" s="665"/>
      <c r="M56" s="178"/>
      <c r="N56" s="26"/>
      <c r="O56" s="86"/>
      <c r="P56" s="86"/>
      <c r="Q56" s="367" t="s">
        <v>16506</v>
      </c>
      <c r="R56" s="86"/>
      <c r="S56" s="442"/>
      <c r="T56" s="279"/>
      <c r="U56" s="279"/>
      <c r="V56" s="279"/>
      <c r="W56" s="279"/>
      <c r="X56" s="279"/>
      <c r="Y56" s="279"/>
      <c r="Z56" s="279"/>
    </row>
    <row r="57" spans="1:26" ht="16.5" customHeight="1">
      <c r="A57" s="665"/>
      <c r="B57" s="665"/>
      <c r="C57" s="665"/>
      <c r="D57" s="665"/>
      <c r="E57" s="665"/>
      <c r="F57" s="665"/>
      <c r="G57" s="88">
        <v>3</v>
      </c>
      <c r="H57" s="271" t="s">
        <v>15884</v>
      </c>
      <c r="I57" s="453" t="s">
        <v>16377</v>
      </c>
      <c r="J57" s="84"/>
      <c r="K57" s="84"/>
      <c r="L57" s="665"/>
      <c r="M57" s="178"/>
      <c r="N57" s="26"/>
      <c r="O57" s="86"/>
      <c r="P57" s="86"/>
      <c r="Q57" s="367" t="s">
        <v>16506</v>
      </c>
      <c r="R57" s="86"/>
      <c r="S57" s="442"/>
      <c r="T57" s="279"/>
      <c r="U57" s="279"/>
      <c r="V57" s="279"/>
      <c r="W57" s="279"/>
      <c r="X57" s="279"/>
      <c r="Y57" s="279"/>
      <c r="Z57" s="279"/>
    </row>
    <row r="58" spans="1:26" ht="16.5" customHeight="1">
      <c r="A58" s="665"/>
      <c r="B58" s="665"/>
      <c r="C58" s="665"/>
      <c r="D58" s="665"/>
      <c r="E58" s="665"/>
      <c r="F58" s="665"/>
      <c r="G58" s="88">
        <v>4</v>
      </c>
      <c r="H58" s="271" t="s">
        <v>16296</v>
      </c>
      <c r="I58" s="333" t="s">
        <v>15562</v>
      </c>
      <c r="J58" s="84"/>
      <c r="K58" s="84"/>
      <c r="L58" s="665"/>
      <c r="M58" s="178"/>
      <c r="N58" s="26"/>
      <c r="O58" s="86"/>
      <c r="P58" s="86"/>
      <c r="Q58" s="367" t="s">
        <v>16506</v>
      </c>
      <c r="R58" s="86"/>
      <c r="S58" s="442"/>
      <c r="T58" s="279"/>
      <c r="U58" s="279"/>
      <c r="V58" s="279"/>
      <c r="W58" s="279"/>
      <c r="X58" s="279"/>
      <c r="Y58" s="279"/>
      <c r="Z58" s="279"/>
    </row>
    <row r="59" spans="1:26" ht="16.5" customHeight="1">
      <c r="A59" s="665"/>
      <c r="B59" s="665"/>
      <c r="C59" s="665"/>
      <c r="D59" s="665"/>
      <c r="E59" s="665"/>
      <c r="F59" s="665"/>
      <c r="G59" s="88">
        <v>5</v>
      </c>
      <c r="H59" s="453" t="s">
        <v>16528</v>
      </c>
      <c r="I59" s="271" t="s">
        <v>15890</v>
      </c>
      <c r="J59" s="84"/>
      <c r="K59" s="84"/>
      <c r="L59" s="665"/>
      <c r="M59" s="178"/>
      <c r="N59" s="26"/>
      <c r="O59" s="86"/>
      <c r="P59" s="86"/>
      <c r="Q59" s="367" t="s">
        <v>16506</v>
      </c>
      <c r="R59" s="86"/>
      <c r="S59" s="442"/>
      <c r="T59" s="279"/>
      <c r="U59" s="279"/>
      <c r="V59" s="279"/>
      <c r="W59" s="279"/>
      <c r="X59" s="279"/>
      <c r="Y59" s="279"/>
      <c r="Z59" s="279"/>
    </row>
    <row r="60" spans="1:26" ht="16.5" customHeight="1">
      <c r="A60" s="665"/>
      <c r="B60" s="665"/>
      <c r="C60" s="665"/>
      <c r="D60" s="665"/>
      <c r="E60" s="665"/>
      <c r="F60" s="665"/>
      <c r="G60" s="88">
        <v>6</v>
      </c>
      <c r="H60" s="271"/>
      <c r="I60" s="2" t="s">
        <v>15891</v>
      </c>
      <c r="J60" s="84"/>
      <c r="K60" s="84"/>
      <c r="L60" s="665"/>
      <c r="M60" s="178"/>
      <c r="N60" s="26"/>
      <c r="O60" s="86"/>
      <c r="P60" s="86"/>
      <c r="Q60" s="367" t="s">
        <v>16506</v>
      </c>
      <c r="R60" s="86"/>
      <c r="S60" s="442"/>
      <c r="T60" s="279"/>
      <c r="U60" s="279"/>
      <c r="V60" s="279"/>
      <c r="W60" s="279"/>
      <c r="X60" s="279"/>
      <c r="Y60" s="279"/>
      <c r="Z60" s="279"/>
    </row>
    <row r="61" spans="1:26" ht="16.5" customHeight="1">
      <c r="A61" s="665"/>
      <c r="B61" s="665"/>
      <c r="C61" s="665"/>
      <c r="D61" s="665"/>
      <c r="E61" s="665"/>
      <c r="F61" s="665"/>
      <c r="G61" s="88">
        <v>7</v>
      </c>
      <c r="H61" s="2" t="s">
        <v>15643</v>
      </c>
      <c r="I61" s="271"/>
      <c r="J61" s="84"/>
      <c r="K61" s="84"/>
      <c r="L61" s="665"/>
      <c r="M61" s="178"/>
      <c r="N61" s="26"/>
      <c r="O61" s="86"/>
      <c r="P61" s="86"/>
      <c r="Q61" s="367" t="s">
        <v>16506</v>
      </c>
      <c r="R61" s="86"/>
      <c r="S61" s="442"/>
      <c r="T61" s="279"/>
      <c r="U61" s="279"/>
      <c r="V61" s="279"/>
      <c r="W61" s="279"/>
      <c r="X61" s="279"/>
      <c r="Y61" s="279"/>
      <c r="Z61" s="279"/>
    </row>
    <row r="62" spans="1:26" ht="16.5" customHeight="1">
      <c r="A62" s="665"/>
      <c r="B62" s="665"/>
      <c r="C62" s="665"/>
      <c r="D62" s="665"/>
      <c r="E62" s="665"/>
      <c r="F62" s="665"/>
      <c r="G62" s="88">
        <v>8</v>
      </c>
      <c r="H62" s="2" t="s">
        <v>15771</v>
      </c>
      <c r="I62" s="271" t="s">
        <v>16396</v>
      </c>
      <c r="J62" s="84"/>
      <c r="K62" s="84"/>
      <c r="L62" s="665"/>
      <c r="M62" s="178"/>
      <c r="N62" s="26"/>
      <c r="O62" s="86"/>
      <c r="P62" s="86"/>
      <c r="Q62" s="367" t="s">
        <v>16506</v>
      </c>
      <c r="R62" s="86"/>
      <c r="S62" s="442"/>
      <c r="T62" s="279"/>
      <c r="U62" s="279"/>
      <c r="V62" s="279"/>
      <c r="W62" s="279"/>
      <c r="X62" s="279"/>
      <c r="Y62" s="279"/>
      <c r="Z62" s="279"/>
    </row>
    <row r="63" spans="1:26" ht="16.5" customHeight="1">
      <c r="A63" s="665"/>
      <c r="B63" s="665"/>
      <c r="C63" s="665"/>
      <c r="D63" s="665"/>
      <c r="E63" s="665"/>
      <c r="F63" s="665"/>
      <c r="G63" s="88">
        <v>9</v>
      </c>
      <c r="H63" s="447" t="s">
        <v>16399</v>
      </c>
      <c r="I63" s="445" t="s">
        <v>16400</v>
      </c>
      <c r="J63" s="84"/>
      <c r="K63" s="84"/>
      <c r="L63" s="665"/>
      <c r="M63" s="178"/>
      <c r="N63" s="26"/>
      <c r="O63" s="86"/>
      <c r="P63" s="86"/>
      <c r="Q63" s="367" t="s">
        <v>16506</v>
      </c>
      <c r="R63" s="86"/>
      <c r="S63" s="442"/>
      <c r="T63" s="279"/>
      <c r="U63" s="279"/>
      <c r="V63" s="279"/>
      <c r="W63" s="279"/>
      <c r="X63" s="279"/>
      <c r="Y63" s="279"/>
      <c r="Z63" s="279"/>
    </row>
    <row r="64" spans="1:26" ht="16.5" customHeight="1">
      <c r="A64" s="665"/>
      <c r="B64" s="665"/>
      <c r="C64" s="665"/>
      <c r="D64" s="665"/>
      <c r="E64" s="665"/>
      <c r="F64" s="665"/>
      <c r="G64" s="88">
        <v>10</v>
      </c>
      <c r="H64" s="447" t="s">
        <v>16545</v>
      </c>
      <c r="I64" s="271" t="s">
        <v>16122</v>
      </c>
      <c r="J64" s="84"/>
      <c r="K64" s="84"/>
      <c r="L64" s="665"/>
      <c r="M64" s="178"/>
      <c r="N64" s="26"/>
      <c r="O64" s="86"/>
      <c r="P64" s="86"/>
      <c r="Q64" s="367" t="s">
        <v>16506</v>
      </c>
      <c r="R64" s="86"/>
      <c r="S64" s="442"/>
      <c r="T64" s="279"/>
      <c r="U64" s="279"/>
      <c r="V64" s="279"/>
      <c r="W64" s="279"/>
      <c r="X64" s="279"/>
      <c r="Y64" s="279"/>
      <c r="Z64" s="279"/>
    </row>
    <row r="65" spans="1:26" ht="16.5" customHeight="1">
      <c r="A65" s="665"/>
      <c r="B65" s="665"/>
      <c r="C65" s="665"/>
      <c r="D65" s="665"/>
      <c r="E65" s="665"/>
      <c r="F65" s="665"/>
      <c r="G65" s="88">
        <v>11</v>
      </c>
      <c r="H65" s="271" t="s">
        <v>16296</v>
      </c>
      <c r="I65" s="333" t="s">
        <v>15562</v>
      </c>
      <c r="J65" s="84"/>
      <c r="K65" s="84"/>
      <c r="L65" s="665"/>
      <c r="M65" s="178"/>
      <c r="N65" s="26"/>
      <c r="O65" s="86"/>
      <c r="P65" s="86"/>
      <c r="Q65" s="367" t="s">
        <v>16506</v>
      </c>
      <c r="R65" s="86"/>
      <c r="S65" s="442"/>
      <c r="T65" s="279"/>
      <c r="U65" s="279"/>
      <c r="V65" s="279"/>
      <c r="W65" s="279"/>
      <c r="X65" s="279"/>
      <c r="Y65" s="279"/>
      <c r="Z65" s="279"/>
    </row>
    <row r="66" spans="1:26" ht="16.5" customHeight="1">
      <c r="A66" s="665"/>
      <c r="B66" s="665"/>
      <c r="C66" s="665"/>
      <c r="D66" s="665"/>
      <c r="E66" s="665"/>
      <c r="F66" s="665"/>
      <c r="G66" s="88">
        <v>12</v>
      </c>
      <c r="H66" s="271"/>
      <c r="I66" s="445" t="s">
        <v>16492</v>
      </c>
      <c r="J66" s="84"/>
      <c r="K66" s="84"/>
      <c r="L66" s="665"/>
      <c r="M66" s="178"/>
      <c r="N66" s="26"/>
      <c r="O66" s="86"/>
      <c r="P66" s="86"/>
      <c r="Q66" s="367" t="s">
        <v>16506</v>
      </c>
      <c r="R66" s="86"/>
      <c r="S66" s="442"/>
      <c r="T66" s="279"/>
      <c r="U66" s="279"/>
      <c r="V66" s="279"/>
      <c r="W66" s="279"/>
      <c r="X66" s="279"/>
      <c r="Y66" s="279"/>
      <c r="Z66" s="279"/>
    </row>
    <row r="67" spans="1:26" ht="16.5" customHeight="1">
      <c r="A67" s="665"/>
      <c r="B67" s="665"/>
      <c r="C67" s="665"/>
      <c r="D67" s="665"/>
      <c r="E67" s="665"/>
      <c r="F67" s="665"/>
      <c r="G67" s="88">
        <v>13</v>
      </c>
      <c r="H67" s="271"/>
      <c r="I67" s="271" t="s">
        <v>15890</v>
      </c>
      <c r="J67" s="84"/>
      <c r="K67" s="84"/>
      <c r="L67" s="665"/>
      <c r="M67" s="178"/>
      <c r="N67" s="26"/>
      <c r="O67" s="86"/>
      <c r="P67" s="86"/>
      <c r="Q67" s="367" t="s">
        <v>16506</v>
      </c>
      <c r="R67" s="86"/>
      <c r="S67" s="442"/>
      <c r="T67" s="279"/>
      <c r="U67" s="279"/>
      <c r="V67" s="279"/>
      <c r="W67" s="279"/>
      <c r="X67" s="279"/>
      <c r="Y67" s="279"/>
      <c r="Z67" s="279"/>
    </row>
    <row r="68" spans="1:26" ht="16.5" customHeight="1">
      <c r="A68" s="666"/>
      <c r="B68" s="666"/>
      <c r="C68" s="666"/>
      <c r="D68" s="666"/>
      <c r="E68" s="666"/>
      <c r="F68" s="666"/>
      <c r="G68" s="88">
        <v>14</v>
      </c>
      <c r="H68" s="2"/>
      <c r="I68" s="2" t="s">
        <v>15891</v>
      </c>
      <c r="J68" s="84"/>
      <c r="K68" s="84"/>
      <c r="L68" s="666"/>
      <c r="M68" s="178"/>
      <c r="N68" s="26"/>
      <c r="O68" s="86"/>
      <c r="P68" s="86"/>
      <c r="Q68" s="367" t="s">
        <v>16506</v>
      </c>
      <c r="R68" s="86"/>
      <c r="S68" s="442"/>
      <c r="T68" s="279"/>
      <c r="U68" s="279"/>
      <c r="V68" s="279"/>
      <c r="W68" s="279"/>
      <c r="X68" s="279"/>
      <c r="Y68" s="279"/>
      <c r="Z68" s="279"/>
    </row>
    <row r="69" spans="1:26" ht="16.5" customHeight="1">
      <c r="A69" s="820" t="s">
        <v>16564</v>
      </c>
      <c r="B69" s="820" t="s">
        <v>16567</v>
      </c>
      <c r="C69" s="820" t="s">
        <v>16569</v>
      </c>
      <c r="D69" s="735" t="s">
        <v>16179</v>
      </c>
      <c r="E69" s="744" t="s">
        <v>16571</v>
      </c>
      <c r="F69" s="821" t="s">
        <v>16573</v>
      </c>
      <c r="G69" s="172">
        <v>1</v>
      </c>
      <c r="H69" s="461" t="s">
        <v>16142</v>
      </c>
      <c r="I69" s="456"/>
      <c r="J69" s="84"/>
      <c r="K69" s="84"/>
      <c r="L69" s="822"/>
      <c r="M69" s="178"/>
      <c r="N69" s="26"/>
      <c r="O69" s="86"/>
      <c r="P69" s="86"/>
      <c r="Q69" s="367" t="s">
        <v>16564</v>
      </c>
      <c r="R69" s="86"/>
      <c r="S69" s="442"/>
      <c r="T69" s="279"/>
      <c r="U69" s="279"/>
      <c r="V69" s="279"/>
      <c r="W69" s="279"/>
      <c r="X69" s="279"/>
      <c r="Y69" s="279"/>
      <c r="Z69" s="279"/>
    </row>
    <row r="70" spans="1:26" ht="16.5" customHeight="1">
      <c r="A70" s="665"/>
      <c r="B70" s="665"/>
      <c r="C70" s="665"/>
      <c r="D70" s="665"/>
      <c r="E70" s="665"/>
      <c r="F70" s="665"/>
      <c r="G70" s="172">
        <v>2</v>
      </c>
      <c r="H70" s="271" t="s">
        <v>16576</v>
      </c>
      <c r="I70" s="271" t="s">
        <v>16578</v>
      </c>
      <c r="J70" s="83"/>
      <c r="K70" s="83"/>
      <c r="L70" s="665"/>
      <c r="M70" s="178"/>
      <c r="N70" s="26"/>
      <c r="O70" s="86"/>
      <c r="P70" s="86"/>
      <c r="Q70" s="367" t="s">
        <v>16564</v>
      </c>
      <c r="R70" s="86"/>
      <c r="S70" s="442"/>
      <c r="T70" s="279"/>
      <c r="U70" s="279"/>
      <c r="V70" s="279"/>
      <c r="W70" s="279"/>
      <c r="X70" s="279"/>
      <c r="Y70" s="279"/>
      <c r="Z70" s="279"/>
    </row>
    <row r="71" spans="1:26" ht="16.5" customHeight="1">
      <c r="A71" s="665"/>
      <c r="B71" s="665"/>
      <c r="C71" s="665"/>
      <c r="D71" s="665"/>
      <c r="E71" s="665"/>
      <c r="F71" s="665"/>
      <c r="G71" s="172">
        <v>3</v>
      </c>
      <c r="H71" s="271" t="s">
        <v>15884</v>
      </c>
      <c r="I71" s="453" t="s">
        <v>16580</v>
      </c>
      <c r="J71" s="84"/>
      <c r="K71" s="84"/>
      <c r="L71" s="665"/>
      <c r="M71" s="178"/>
      <c r="N71" s="26"/>
      <c r="O71" s="86"/>
      <c r="P71" s="86"/>
      <c r="Q71" s="367" t="s">
        <v>16564</v>
      </c>
      <c r="R71" s="86"/>
      <c r="S71" s="442"/>
      <c r="T71" s="279"/>
      <c r="U71" s="279"/>
      <c r="V71" s="279"/>
      <c r="W71" s="279"/>
      <c r="X71" s="279"/>
      <c r="Y71" s="279"/>
      <c r="Z71" s="279"/>
    </row>
    <row r="72" spans="1:26" ht="16.5" customHeight="1">
      <c r="A72" s="665"/>
      <c r="B72" s="665"/>
      <c r="C72" s="665"/>
      <c r="D72" s="665"/>
      <c r="E72" s="665"/>
      <c r="F72" s="665"/>
      <c r="G72" s="172">
        <v>4</v>
      </c>
      <c r="H72" s="271" t="s">
        <v>16296</v>
      </c>
      <c r="I72" s="333"/>
      <c r="J72" s="84"/>
      <c r="K72" s="84"/>
      <c r="L72" s="665"/>
      <c r="M72" s="178"/>
      <c r="N72" s="26"/>
      <c r="O72" s="86"/>
      <c r="P72" s="86"/>
      <c r="Q72" s="367" t="s">
        <v>16564</v>
      </c>
      <c r="R72" s="86"/>
      <c r="S72" s="442"/>
      <c r="T72" s="279"/>
      <c r="U72" s="279"/>
      <c r="V72" s="279"/>
      <c r="W72" s="279"/>
      <c r="X72" s="279"/>
      <c r="Y72" s="279"/>
      <c r="Z72" s="279"/>
    </row>
    <row r="73" spans="1:26" ht="16.5" customHeight="1">
      <c r="A73" s="665"/>
      <c r="B73" s="665"/>
      <c r="C73" s="665"/>
      <c r="D73" s="665"/>
      <c r="E73" s="665"/>
      <c r="F73" s="665"/>
      <c r="G73" s="172">
        <v>5</v>
      </c>
      <c r="H73" s="333" t="s">
        <v>15562</v>
      </c>
      <c r="I73" s="453" t="s">
        <v>16588</v>
      </c>
      <c r="J73" s="84"/>
      <c r="K73" s="84"/>
      <c r="L73" s="665"/>
      <c r="M73" s="178"/>
      <c r="N73" s="26"/>
      <c r="O73" s="86"/>
      <c r="P73" s="86"/>
      <c r="Q73" s="367" t="s">
        <v>16564</v>
      </c>
      <c r="R73" s="86"/>
      <c r="S73" s="442"/>
      <c r="T73" s="279"/>
      <c r="U73" s="279"/>
      <c r="V73" s="279"/>
      <c r="W73" s="279"/>
      <c r="X73" s="279"/>
      <c r="Y73" s="279"/>
      <c r="Z73" s="279"/>
    </row>
    <row r="74" spans="1:26" ht="16.5" customHeight="1">
      <c r="A74" s="665"/>
      <c r="B74" s="665"/>
      <c r="C74" s="665"/>
      <c r="D74" s="665"/>
      <c r="E74" s="665"/>
      <c r="F74" s="665"/>
      <c r="G74" s="172">
        <v>6</v>
      </c>
      <c r="H74" s="271"/>
      <c r="I74" s="271" t="s">
        <v>16167</v>
      </c>
      <c r="J74" s="84"/>
      <c r="K74" s="84"/>
      <c r="L74" s="665"/>
      <c r="M74" s="178"/>
      <c r="N74" s="26"/>
      <c r="O74" s="86"/>
      <c r="P74" s="86"/>
      <c r="Q74" s="367" t="s">
        <v>16564</v>
      </c>
      <c r="R74" s="86"/>
      <c r="S74" s="442"/>
      <c r="T74" s="279"/>
      <c r="U74" s="279"/>
      <c r="V74" s="279"/>
      <c r="W74" s="279"/>
      <c r="X74" s="279"/>
      <c r="Y74" s="279"/>
      <c r="Z74" s="279"/>
    </row>
    <row r="75" spans="1:26" ht="16.5" customHeight="1">
      <c r="A75" s="665"/>
      <c r="B75" s="665"/>
      <c r="C75" s="665"/>
      <c r="D75" s="665"/>
      <c r="E75" s="665"/>
      <c r="F75" s="665"/>
      <c r="G75" s="172">
        <v>7</v>
      </c>
      <c r="H75" s="2" t="s">
        <v>16171</v>
      </c>
      <c r="I75" s="271" t="s">
        <v>16172</v>
      </c>
      <c r="J75" s="84"/>
      <c r="K75" s="84"/>
      <c r="L75" s="665"/>
      <c r="M75" s="178"/>
      <c r="N75" s="26"/>
      <c r="O75" s="86"/>
      <c r="P75" s="86"/>
      <c r="Q75" s="367" t="s">
        <v>16564</v>
      </c>
      <c r="R75" s="86"/>
      <c r="S75" s="442"/>
      <c r="T75" s="279"/>
      <c r="U75" s="279"/>
      <c r="V75" s="279"/>
      <c r="W75" s="279"/>
      <c r="X75" s="279"/>
      <c r="Y75" s="279"/>
      <c r="Z75" s="279"/>
    </row>
    <row r="76" spans="1:26" ht="16.5" customHeight="1">
      <c r="A76" s="665"/>
      <c r="B76" s="665"/>
      <c r="C76" s="665"/>
      <c r="D76" s="665"/>
      <c r="E76" s="665"/>
      <c r="F76" s="665"/>
      <c r="G76" s="172">
        <v>8</v>
      </c>
      <c r="H76" s="447" t="s">
        <v>16399</v>
      </c>
      <c r="I76" s="445" t="s">
        <v>16400</v>
      </c>
      <c r="J76" s="84"/>
      <c r="K76" s="84"/>
      <c r="L76" s="665"/>
      <c r="M76" s="178"/>
      <c r="N76" s="26"/>
      <c r="O76" s="86"/>
      <c r="P76" s="86"/>
      <c r="Q76" s="367" t="s">
        <v>16564</v>
      </c>
      <c r="R76" s="86"/>
      <c r="S76" s="442"/>
      <c r="T76" s="279"/>
      <c r="U76" s="279"/>
      <c r="V76" s="279"/>
      <c r="W76" s="279"/>
      <c r="X76" s="279"/>
      <c r="Y76" s="279"/>
      <c r="Z76" s="279"/>
    </row>
    <row r="77" spans="1:26" ht="16.5" customHeight="1">
      <c r="A77" s="665"/>
      <c r="B77" s="665"/>
      <c r="C77" s="665"/>
      <c r="D77" s="665"/>
      <c r="E77" s="665"/>
      <c r="F77" s="665"/>
      <c r="G77" s="172">
        <v>9</v>
      </c>
      <c r="H77" s="447" t="s">
        <v>16596</v>
      </c>
      <c r="I77" s="271" t="s">
        <v>16598</v>
      </c>
      <c r="J77" s="84"/>
      <c r="K77" s="84"/>
      <c r="L77" s="665"/>
      <c r="M77" s="178"/>
      <c r="N77" s="26"/>
      <c r="O77" s="86"/>
      <c r="P77" s="86"/>
      <c r="Q77" s="367" t="s">
        <v>16564</v>
      </c>
      <c r="R77" s="86"/>
      <c r="S77" s="442"/>
      <c r="T77" s="279"/>
      <c r="U77" s="279"/>
      <c r="V77" s="279"/>
      <c r="W77" s="279"/>
      <c r="X77" s="279"/>
      <c r="Y77" s="279"/>
      <c r="Z77" s="279"/>
    </row>
    <row r="78" spans="1:26" ht="16.5" customHeight="1">
      <c r="A78" s="665"/>
      <c r="B78" s="665"/>
      <c r="C78" s="665"/>
      <c r="D78" s="665"/>
      <c r="E78" s="665"/>
      <c r="F78" s="665"/>
      <c r="G78" s="172">
        <v>10</v>
      </c>
      <c r="H78" s="271" t="s">
        <v>16296</v>
      </c>
      <c r="I78" s="333" t="s">
        <v>15562</v>
      </c>
      <c r="J78" s="84"/>
      <c r="K78" s="84"/>
      <c r="L78" s="665"/>
      <c r="M78" s="178"/>
      <c r="N78" s="26"/>
      <c r="O78" s="86"/>
      <c r="P78" s="86"/>
      <c r="Q78" s="367" t="s">
        <v>16564</v>
      </c>
      <c r="R78" s="86"/>
      <c r="S78" s="442"/>
      <c r="T78" s="279"/>
      <c r="U78" s="279"/>
      <c r="V78" s="279"/>
      <c r="W78" s="279"/>
      <c r="X78" s="279"/>
      <c r="Y78" s="279"/>
      <c r="Z78" s="279"/>
    </row>
    <row r="79" spans="1:26" ht="16.5" customHeight="1">
      <c r="A79" s="665"/>
      <c r="B79" s="665"/>
      <c r="C79" s="665"/>
      <c r="D79" s="665"/>
      <c r="E79" s="665"/>
      <c r="F79" s="665"/>
      <c r="G79" s="172">
        <v>11</v>
      </c>
      <c r="H79" s="271"/>
      <c r="I79" s="445" t="s">
        <v>16492</v>
      </c>
      <c r="J79" s="84"/>
      <c r="K79" s="84"/>
      <c r="L79" s="665"/>
      <c r="M79" s="178"/>
      <c r="N79" s="26"/>
      <c r="O79" s="86"/>
      <c r="P79" s="86"/>
      <c r="Q79" s="367" t="s">
        <v>16564</v>
      </c>
      <c r="R79" s="86"/>
      <c r="S79" s="442"/>
      <c r="T79" s="279"/>
      <c r="U79" s="279"/>
      <c r="V79" s="279"/>
      <c r="W79" s="279"/>
      <c r="X79" s="279"/>
      <c r="Y79" s="279"/>
      <c r="Z79" s="279"/>
    </row>
    <row r="80" spans="1:26" ht="16.5" customHeight="1">
      <c r="A80" s="665"/>
      <c r="B80" s="665"/>
      <c r="C80" s="665"/>
      <c r="D80" s="665"/>
      <c r="E80" s="665"/>
      <c r="F80" s="665"/>
      <c r="G80" s="172">
        <v>12</v>
      </c>
      <c r="H80" s="271"/>
      <c r="I80" s="271" t="s">
        <v>16163</v>
      </c>
      <c r="J80" s="84"/>
      <c r="K80" s="84"/>
      <c r="L80" s="665"/>
      <c r="M80" s="178"/>
      <c r="N80" s="26"/>
      <c r="O80" s="86"/>
      <c r="P80" s="86"/>
      <c r="Q80" s="367" t="s">
        <v>16564</v>
      </c>
      <c r="R80" s="86"/>
      <c r="S80" s="442"/>
      <c r="T80" s="279"/>
      <c r="U80" s="279"/>
      <c r="V80" s="279"/>
      <c r="W80" s="279"/>
      <c r="X80" s="279"/>
      <c r="Y80" s="279"/>
      <c r="Z80" s="279"/>
    </row>
    <row r="81" spans="1:26" ht="16.5" customHeight="1">
      <c r="A81" s="666"/>
      <c r="B81" s="666"/>
      <c r="C81" s="666"/>
      <c r="D81" s="666"/>
      <c r="E81" s="666"/>
      <c r="F81" s="666"/>
      <c r="G81" s="172">
        <v>13</v>
      </c>
      <c r="H81" s="271"/>
      <c r="I81" s="271" t="s">
        <v>16167</v>
      </c>
      <c r="J81" s="84"/>
      <c r="K81" s="84"/>
      <c r="L81" s="666"/>
      <c r="M81" s="178"/>
      <c r="N81" s="26"/>
      <c r="O81" s="86"/>
      <c r="P81" s="86"/>
      <c r="Q81" s="367" t="s">
        <v>16564</v>
      </c>
      <c r="R81" s="86"/>
      <c r="S81" s="442"/>
      <c r="T81" s="279"/>
      <c r="U81" s="279"/>
      <c r="V81" s="279"/>
      <c r="W81" s="279"/>
      <c r="X81" s="279"/>
      <c r="Y81" s="279"/>
      <c r="Z81" s="279"/>
    </row>
    <row r="82" spans="1:26" ht="16.5" customHeight="1">
      <c r="A82" s="820" t="s">
        <v>16611</v>
      </c>
      <c r="B82" s="820" t="s">
        <v>16612</v>
      </c>
      <c r="C82" s="820" t="s">
        <v>16614</v>
      </c>
      <c r="D82" s="735" t="s">
        <v>16179</v>
      </c>
      <c r="E82" s="744" t="s">
        <v>16616</v>
      </c>
      <c r="F82" s="821" t="s">
        <v>16621</v>
      </c>
      <c r="G82" s="172">
        <v>1</v>
      </c>
      <c r="H82" s="461" t="s">
        <v>16142</v>
      </c>
      <c r="I82" s="456"/>
      <c r="J82" s="84"/>
      <c r="K82" s="84"/>
      <c r="L82" s="822"/>
      <c r="M82" s="178"/>
      <c r="N82" s="26"/>
      <c r="O82" s="86"/>
      <c r="P82" s="86"/>
      <c r="Q82" s="367" t="s">
        <v>16611</v>
      </c>
      <c r="R82" s="86"/>
      <c r="S82" s="442"/>
      <c r="T82" s="279"/>
      <c r="U82" s="279"/>
      <c r="V82" s="279"/>
      <c r="W82" s="279"/>
      <c r="X82" s="279"/>
      <c r="Y82" s="279"/>
      <c r="Z82" s="279"/>
    </row>
    <row r="83" spans="1:26" ht="16.5" customHeight="1">
      <c r="A83" s="665"/>
      <c r="B83" s="665"/>
      <c r="C83" s="665"/>
      <c r="D83" s="665"/>
      <c r="E83" s="665"/>
      <c r="F83" s="665"/>
      <c r="G83" s="172">
        <v>2</v>
      </c>
      <c r="H83" s="271" t="s">
        <v>16625</v>
      </c>
      <c r="I83" s="271" t="s">
        <v>16627</v>
      </c>
      <c r="J83" s="83"/>
      <c r="K83" s="83"/>
      <c r="L83" s="665"/>
      <c r="M83" s="178"/>
      <c r="N83" s="26"/>
      <c r="O83" s="86"/>
      <c r="P83" s="86"/>
      <c r="Q83" s="367" t="s">
        <v>16611</v>
      </c>
      <c r="R83" s="86"/>
      <c r="S83" s="442"/>
      <c r="T83" s="279"/>
      <c r="U83" s="279"/>
      <c r="V83" s="279"/>
      <c r="W83" s="279"/>
      <c r="X83" s="279"/>
      <c r="Y83" s="279"/>
      <c r="Z83" s="279"/>
    </row>
    <row r="84" spans="1:26" ht="16.5" customHeight="1">
      <c r="A84" s="665"/>
      <c r="B84" s="665"/>
      <c r="C84" s="665"/>
      <c r="D84" s="665"/>
      <c r="E84" s="665"/>
      <c r="F84" s="665"/>
      <c r="G84" s="172">
        <v>3</v>
      </c>
      <c r="H84" s="271" t="s">
        <v>15884</v>
      </c>
      <c r="I84" s="453" t="s">
        <v>16629</v>
      </c>
      <c r="J84" s="84"/>
      <c r="K84" s="84"/>
      <c r="L84" s="665"/>
      <c r="M84" s="178"/>
      <c r="N84" s="26"/>
      <c r="O84" s="86"/>
      <c r="P84" s="86"/>
      <c r="Q84" s="367" t="s">
        <v>16611</v>
      </c>
      <c r="R84" s="86"/>
      <c r="S84" s="442"/>
      <c r="T84" s="279"/>
      <c r="U84" s="279"/>
      <c r="V84" s="279"/>
      <c r="W84" s="279"/>
      <c r="X84" s="279"/>
      <c r="Y84" s="279"/>
      <c r="Z84" s="279"/>
    </row>
    <row r="85" spans="1:26" ht="16.5" customHeight="1">
      <c r="A85" s="665"/>
      <c r="B85" s="665"/>
      <c r="C85" s="665"/>
      <c r="D85" s="665"/>
      <c r="E85" s="665"/>
      <c r="F85" s="665"/>
      <c r="G85" s="172">
        <v>4</v>
      </c>
      <c r="H85" s="271" t="s">
        <v>16296</v>
      </c>
      <c r="I85" s="333"/>
      <c r="J85" s="84"/>
      <c r="K85" s="84"/>
      <c r="L85" s="665"/>
      <c r="M85" s="178"/>
      <c r="N85" s="26"/>
      <c r="O85" s="86"/>
      <c r="P85" s="86"/>
      <c r="Q85" s="367" t="s">
        <v>16611</v>
      </c>
      <c r="R85" s="86"/>
      <c r="S85" s="442"/>
      <c r="T85" s="279"/>
      <c r="U85" s="279"/>
      <c r="V85" s="279"/>
      <c r="W85" s="279"/>
      <c r="X85" s="279"/>
      <c r="Y85" s="279"/>
      <c r="Z85" s="279"/>
    </row>
    <row r="86" spans="1:26" ht="16.5" customHeight="1">
      <c r="A86" s="665"/>
      <c r="B86" s="665"/>
      <c r="C86" s="665"/>
      <c r="D86" s="665"/>
      <c r="E86" s="665"/>
      <c r="F86" s="665"/>
      <c r="G86" s="172">
        <v>5</v>
      </c>
      <c r="H86" s="333" t="s">
        <v>15562</v>
      </c>
      <c r="I86" s="271" t="s">
        <v>16635</v>
      </c>
      <c r="J86" s="84"/>
      <c r="K86" s="84"/>
      <c r="L86" s="665"/>
      <c r="M86" s="178"/>
      <c r="N86" s="26"/>
      <c r="O86" s="86"/>
      <c r="P86" s="86"/>
      <c r="Q86" s="367" t="s">
        <v>16611</v>
      </c>
      <c r="R86" s="86"/>
      <c r="S86" s="442"/>
      <c r="T86" s="279"/>
      <c r="U86" s="279"/>
      <c r="V86" s="279"/>
      <c r="W86" s="279"/>
      <c r="X86" s="279"/>
      <c r="Y86" s="279"/>
      <c r="Z86" s="279"/>
    </row>
    <row r="87" spans="1:26" ht="16.5" customHeight="1">
      <c r="A87" s="665"/>
      <c r="B87" s="665"/>
      <c r="C87" s="665"/>
      <c r="D87" s="665"/>
      <c r="E87" s="665"/>
      <c r="F87" s="665"/>
      <c r="G87" s="172">
        <v>6</v>
      </c>
      <c r="H87" s="271"/>
      <c r="I87" s="2" t="s">
        <v>15891</v>
      </c>
      <c r="J87" s="84"/>
      <c r="K87" s="84"/>
      <c r="L87" s="665"/>
      <c r="M87" s="178"/>
      <c r="N87" s="26"/>
      <c r="O87" s="86"/>
      <c r="P87" s="86"/>
      <c r="Q87" s="367" t="s">
        <v>16611</v>
      </c>
      <c r="R87" s="86"/>
      <c r="S87" s="442"/>
      <c r="T87" s="279"/>
      <c r="U87" s="279"/>
      <c r="V87" s="279"/>
      <c r="W87" s="279"/>
      <c r="X87" s="279"/>
      <c r="Y87" s="279"/>
      <c r="Z87" s="279"/>
    </row>
    <row r="88" spans="1:26" ht="16.5" customHeight="1">
      <c r="A88" s="665"/>
      <c r="B88" s="665"/>
      <c r="C88" s="665"/>
      <c r="D88" s="665"/>
      <c r="E88" s="665"/>
      <c r="F88" s="665"/>
      <c r="G88" s="172">
        <v>7</v>
      </c>
      <c r="H88" s="2" t="s">
        <v>15771</v>
      </c>
      <c r="I88" s="271" t="s">
        <v>16396</v>
      </c>
      <c r="J88" s="84"/>
      <c r="K88" s="84"/>
      <c r="L88" s="665"/>
      <c r="M88" s="178"/>
      <c r="N88" s="26"/>
      <c r="O88" s="86"/>
      <c r="P88" s="86"/>
      <c r="Q88" s="367" t="s">
        <v>16611</v>
      </c>
      <c r="R88" s="86"/>
      <c r="S88" s="442"/>
      <c r="T88" s="279"/>
      <c r="U88" s="279"/>
      <c r="V88" s="279"/>
      <c r="W88" s="279"/>
      <c r="X88" s="279"/>
      <c r="Y88" s="279"/>
      <c r="Z88" s="279"/>
    </row>
    <row r="89" spans="1:26" ht="16.5" customHeight="1">
      <c r="A89" s="665"/>
      <c r="B89" s="665"/>
      <c r="C89" s="665"/>
      <c r="D89" s="665"/>
      <c r="E89" s="665"/>
      <c r="F89" s="665"/>
      <c r="G89" s="172">
        <v>8</v>
      </c>
      <c r="H89" s="447" t="s">
        <v>16399</v>
      </c>
      <c r="I89" s="445" t="s">
        <v>16400</v>
      </c>
      <c r="J89" s="84"/>
      <c r="K89" s="84"/>
      <c r="L89" s="665"/>
      <c r="M89" s="178"/>
      <c r="N89" s="26"/>
      <c r="O89" s="86"/>
      <c r="P89" s="86"/>
      <c r="Q89" s="367" t="s">
        <v>16611</v>
      </c>
      <c r="R89" s="86"/>
      <c r="S89" s="442"/>
      <c r="T89" s="279"/>
      <c r="U89" s="279"/>
      <c r="V89" s="279"/>
      <c r="W89" s="279"/>
      <c r="X89" s="279"/>
      <c r="Y89" s="279"/>
      <c r="Z89" s="279"/>
    </row>
    <row r="90" spans="1:26" ht="16.5" customHeight="1">
      <c r="A90" s="665"/>
      <c r="B90" s="665"/>
      <c r="C90" s="665"/>
      <c r="D90" s="665"/>
      <c r="E90" s="665"/>
      <c r="F90" s="665"/>
      <c r="G90" s="172">
        <v>9</v>
      </c>
      <c r="H90" s="447" t="s">
        <v>16651</v>
      </c>
      <c r="I90" s="271" t="s">
        <v>16598</v>
      </c>
      <c r="J90" s="84"/>
      <c r="K90" s="84"/>
      <c r="L90" s="665"/>
      <c r="M90" s="178"/>
      <c r="N90" s="26"/>
      <c r="O90" s="86"/>
      <c r="P90" s="86"/>
      <c r="Q90" s="367" t="s">
        <v>16611</v>
      </c>
      <c r="R90" s="86"/>
      <c r="S90" s="442"/>
      <c r="T90" s="279"/>
      <c r="U90" s="279"/>
      <c r="V90" s="279"/>
      <c r="W90" s="279"/>
      <c r="X90" s="279"/>
      <c r="Y90" s="279"/>
      <c r="Z90" s="279"/>
    </row>
    <row r="91" spans="1:26" ht="16.5" customHeight="1">
      <c r="A91" s="665"/>
      <c r="B91" s="665"/>
      <c r="C91" s="665"/>
      <c r="D91" s="665"/>
      <c r="E91" s="665"/>
      <c r="F91" s="665"/>
      <c r="G91" s="172">
        <v>10</v>
      </c>
      <c r="H91" s="271" t="s">
        <v>16296</v>
      </c>
      <c r="I91" s="333" t="s">
        <v>15562</v>
      </c>
      <c r="J91" s="84"/>
      <c r="K91" s="84"/>
      <c r="L91" s="665"/>
      <c r="M91" s="178"/>
      <c r="N91" s="26"/>
      <c r="O91" s="86"/>
      <c r="P91" s="86"/>
      <c r="Q91" s="367" t="s">
        <v>16611</v>
      </c>
      <c r="R91" s="86"/>
      <c r="S91" s="442"/>
      <c r="T91" s="279"/>
      <c r="U91" s="279"/>
      <c r="V91" s="279"/>
      <c r="W91" s="279"/>
      <c r="X91" s="279"/>
      <c r="Y91" s="279"/>
      <c r="Z91" s="279"/>
    </row>
    <row r="92" spans="1:26" ht="16.5" customHeight="1">
      <c r="A92" s="665"/>
      <c r="B92" s="665"/>
      <c r="C92" s="665"/>
      <c r="D92" s="665"/>
      <c r="E92" s="665"/>
      <c r="F92" s="665"/>
      <c r="G92" s="172">
        <v>11</v>
      </c>
      <c r="H92" s="271"/>
      <c r="I92" s="445" t="s">
        <v>16492</v>
      </c>
      <c r="J92" s="84"/>
      <c r="K92" s="84"/>
      <c r="L92" s="665"/>
      <c r="M92" s="178"/>
      <c r="N92" s="26"/>
      <c r="O92" s="86"/>
      <c r="P92" s="86"/>
      <c r="Q92" s="367" t="s">
        <v>16611</v>
      </c>
      <c r="R92" s="86"/>
      <c r="S92" s="442"/>
      <c r="T92" s="279"/>
      <c r="U92" s="279"/>
      <c r="V92" s="279"/>
      <c r="W92" s="279"/>
      <c r="X92" s="279"/>
      <c r="Y92" s="279"/>
      <c r="Z92" s="279"/>
    </row>
    <row r="93" spans="1:26" ht="16.5" customHeight="1">
      <c r="A93" s="665"/>
      <c r="B93" s="665"/>
      <c r="C93" s="665"/>
      <c r="D93" s="665"/>
      <c r="E93" s="665"/>
      <c r="F93" s="665"/>
      <c r="G93" s="172">
        <v>12</v>
      </c>
      <c r="H93" s="271"/>
      <c r="I93" s="271" t="s">
        <v>16422</v>
      </c>
      <c r="J93" s="84"/>
      <c r="K93" s="84"/>
      <c r="L93" s="665"/>
      <c r="M93" s="178"/>
      <c r="N93" s="26"/>
      <c r="O93" s="86"/>
      <c r="P93" s="86"/>
      <c r="Q93" s="367" t="s">
        <v>16611</v>
      </c>
      <c r="R93" s="86"/>
      <c r="S93" s="442"/>
      <c r="T93" s="279"/>
      <c r="U93" s="279"/>
      <c r="V93" s="279"/>
      <c r="W93" s="279"/>
      <c r="X93" s="279"/>
      <c r="Y93" s="279"/>
      <c r="Z93" s="279"/>
    </row>
    <row r="94" spans="1:26" ht="16.5" customHeight="1">
      <c r="A94" s="666"/>
      <c r="B94" s="666"/>
      <c r="C94" s="666"/>
      <c r="D94" s="666"/>
      <c r="E94" s="666"/>
      <c r="F94" s="666"/>
      <c r="G94" s="172">
        <v>13</v>
      </c>
      <c r="H94" s="271"/>
      <c r="I94" s="2" t="s">
        <v>15891</v>
      </c>
      <c r="J94" s="84"/>
      <c r="K94" s="84"/>
      <c r="L94" s="666"/>
      <c r="M94" s="178"/>
      <c r="N94" s="26"/>
      <c r="O94" s="86"/>
      <c r="P94" s="86"/>
      <c r="Q94" s="367" t="s">
        <v>16611</v>
      </c>
      <c r="R94" s="86"/>
      <c r="S94" s="442"/>
      <c r="T94" s="279"/>
      <c r="U94" s="279"/>
      <c r="V94" s="279"/>
      <c r="W94" s="279"/>
      <c r="X94" s="279"/>
      <c r="Y94" s="279"/>
      <c r="Z94" s="279"/>
    </row>
    <row r="95" spans="1:26" ht="16.5" customHeight="1">
      <c r="A95" s="820" t="s">
        <v>16672</v>
      </c>
      <c r="B95" s="820" t="s">
        <v>16675</v>
      </c>
      <c r="C95" s="820" t="s">
        <v>16677</v>
      </c>
      <c r="D95" s="735" t="s">
        <v>16179</v>
      </c>
      <c r="E95" s="744" t="s">
        <v>16616</v>
      </c>
      <c r="F95" s="821" t="s">
        <v>16682</v>
      </c>
      <c r="G95" s="172">
        <v>1</v>
      </c>
      <c r="H95" s="461" t="s">
        <v>16142</v>
      </c>
      <c r="I95" s="456"/>
      <c r="J95" s="84"/>
      <c r="K95" s="84"/>
      <c r="L95" s="822"/>
      <c r="M95" s="178"/>
      <c r="N95" s="26"/>
      <c r="O95" s="86"/>
      <c r="P95" s="86"/>
      <c r="Q95" s="367" t="s">
        <v>16672</v>
      </c>
      <c r="R95" s="86"/>
      <c r="S95" s="442"/>
      <c r="T95" s="279"/>
      <c r="U95" s="279"/>
      <c r="V95" s="279"/>
      <c r="W95" s="279"/>
      <c r="X95" s="279"/>
      <c r="Y95" s="279"/>
      <c r="Z95" s="279"/>
    </row>
    <row r="96" spans="1:26" ht="16.5" customHeight="1">
      <c r="A96" s="665"/>
      <c r="B96" s="665"/>
      <c r="C96" s="665"/>
      <c r="D96" s="665"/>
      <c r="E96" s="665"/>
      <c r="F96" s="665"/>
      <c r="G96" s="172">
        <v>2</v>
      </c>
      <c r="H96" s="271" t="s">
        <v>16689</v>
      </c>
      <c r="I96" s="271" t="s">
        <v>16690</v>
      </c>
      <c r="J96" s="83"/>
      <c r="K96" s="83"/>
      <c r="L96" s="665"/>
      <c r="M96" s="178"/>
      <c r="N96" s="26"/>
      <c r="O96" s="86"/>
      <c r="P96" s="86"/>
      <c r="Q96" s="367" t="s">
        <v>16672</v>
      </c>
      <c r="R96" s="86"/>
      <c r="S96" s="442"/>
      <c r="T96" s="279"/>
      <c r="U96" s="279"/>
      <c r="V96" s="279"/>
      <c r="W96" s="279"/>
      <c r="X96" s="279"/>
      <c r="Y96" s="279"/>
      <c r="Z96" s="279"/>
    </row>
    <row r="97" spans="1:26" ht="16.5" customHeight="1">
      <c r="A97" s="665"/>
      <c r="B97" s="665"/>
      <c r="C97" s="665"/>
      <c r="D97" s="665"/>
      <c r="E97" s="665"/>
      <c r="F97" s="665"/>
      <c r="G97" s="172">
        <v>3</v>
      </c>
      <c r="H97" s="271" t="s">
        <v>15884</v>
      </c>
      <c r="I97" s="453" t="s">
        <v>16580</v>
      </c>
      <c r="J97" s="84"/>
      <c r="K97" s="84"/>
      <c r="L97" s="665"/>
      <c r="M97" s="178"/>
      <c r="N97" s="26"/>
      <c r="O97" s="86"/>
      <c r="P97" s="86"/>
      <c r="Q97" s="367" t="s">
        <v>16672</v>
      </c>
      <c r="R97" s="86"/>
      <c r="S97" s="442"/>
      <c r="T97" s="279"/>
      <c r="U97" s="279"/>
      <c r="V97" s="279"/>
      <c r="W97" s="279"/>
      <c r="X97" s="279"/>
      <c r="Y97" s="279"/>
      <c r="Z97" s="279"/>
    </row>
    <row r="98" spans="1:26" ht="16.5" customHeight="1">
      <c r="A98" s="665"/>
      <c r="B98" s="665"/>
      <c r="C98" s="665"/>
      <c r="D98" s="665"/>
      <c r="E98" s="665"/>
      <c r="F98" s="665"/>
      <c r="G98" s="172">
        <v>4</v>
      </c>
      <c r="H98" s="271" t="s">
        <v>16296</v>
      </c>
      <c r="I98" s="333"/>
      <c r="J98" s="84"/>
      <c r="K98" s="84"/>
      <c r="L98" s="665"/>
      <c r="M98" s="178"/>
      <c r="N98" s="26"/>
      <c r="O98" s="86"/>
      <c r="P98" s="86"/>
      <c r="Q98" s="367" t="s">
        <v>16672</v>
      </c>
      <c r="R98" s="86"/>
      <c r="S98" s="442"/>
      <c r="T98" s="279"/>
      <c r="U98" s="279"/>
      <c r="V98" s="279"/>
      <c r="W98" s="279"/>
      <c r="X98" s="279"/>
      <c r="Y98" s="279"/>
      <c r="Z98" s="279"/>
    </row>
    <row r="99" spans="1:26" ht="16.5" customHeight="1">
      <c r="A99" s="665"/>
      <c r="B99" s="665"/>
      <c r="C99" s="665"/>
      <c r="D99" s="665"/>
      <c r="E99" s="665"/>
      <c r="F99" s="665"/>
      <c r="G99" s="172">
        <v>5</v>
      </c>
      <c r="H99" s="333" t="s">
        <v>15562</v>
      </c>
      <c r="I99" s="453" t="s">
        <v>16588</v>
      </c>
      <c r="J99" s="84"/>
      <c r="K99" s="84"/>
      <c r="L99" s="665"/>
      <c r="M99" s="178"/>
      <c r="N99" s="26"/>
      <c r="O99" s="86"/>
      <c r="P99" s="86"/>
      <c r="Q99" s="367" t="s">
        <v>16672</v>
      </c>
      <c r="R99" s="86"/>
      <c r="S99" s="442"/>
      <c r="T99" s="279"/>
      <c r="U99" s="279"/>
      <c r="V99" s="279"/>
      <c r="W99" s="279"/>
      <c r="X99" s="279"/>
      <c r="Y99" s="279"/>
      <c r="Z99" s="279"/>
    </row>
    <row r="100" spans="1:26" ht="16.5" customHeight="1">
      <c r="A100" s="665"/>
      <c r="B100" s="665"/>
      <c r="C100" s="665"/>
      <c r="D100" s="665"/>
      <c r="E100" s="665"/>
      <c r="F100" s="665"/>
      <c r="G100" s="172">
        <v>6</v>
      </c>
      <c r="H100" s="271"/>
      <c r="I100" s="271" t="s">
        <v>16167</v>
      </c>
      <c r="J100" s="84"/>
      <c r="K100" s="84"/>
      <c r="L100" s="665"/>
      <c r="M100" s="178"/>
      <c r="N100" s="26"/>
      <c r="O100" s="86"/>
      <c r="P100" s="86"/>
      <c r="Q100" s="367" t="s">
        <v>16672</v>
      </c>
      <c r="R100" s="86"/>
      <c r="S100" s="442"/>
      <c r="T100" s="279"/>
      <c r="U100" s="279"/>
      <c r="V100" s="279"/>
      <c r="W100" s="279"/>
      <c r="X100" s="279"/>
      <c r="Y100" s="279"/>
      <c r="Z100" s="279"/>
    </row>
    <row r="101" spans="1:26" ht="16.5" customHeight="1">
      <c r="A101" s="665"/>
      <c r="B101" s="665"/>
      <c r="C101" s="665"/>
      <c r="D101" s="665"/>
      <c r="E101" s="665"/>
      <c r="F101" s="665"/>
      <c r="G101" s="172">
        <v>7</v>
      </c>
      <c r="H101" s="2" t="s">
        <v>16171</v>
      </c>
      <c r="I101" s="271" t="s">
        <v>16172</v>
      </c>
      <c r="J101" s="84"/>
      <c r="K101" s="84"/>
      <c r="L101" s="665"/>
      <c r="M101" s="178"/>
      <c r="N101" s="26"/>
      <c r="O101" s="86"/>
      <c r="P101" s="86"/>
      <c r="Q101" s="367" t="s">
        <v>16672</v>
      </c>
      <c r="R101" s="86"/>
      <c r="S101" s="442"/>
      <c r="T101" s="279"/>
      <c r="U101" s="279"/>
      <c r="V101" s="279"/>
      <c r="W101" s="279"/>
      <c r="X101" s="279"/>
      <c r="Y101" s="279"/>
      <c r="Z101" s="279"/>
    </row>
    <row r="102" spans="1:26" ht="16.5" customHeight="1">
      <c r="A102" s="665"/>
      <c r="B102" s="665"/>
      <c r="C102" s="665"/>
      <c r="D102" s="665"/>
      <c r="E102" s="665"/>
      <c r="F102" s="665"/>
      <c r="G102" s="172">
        <v>8</v>
      </c>
      <c r="H102" s="447" t="s">
        <v>16399</v>
      </c>
      <c r="I102" s="445" t="s">
        <v>16400</v>
      </c>
      <c r="J102" s="84"/>
      <c r="K102" s="84"/>
      <c r="L102" s="665"/>
      <c r="M102" s="178"/>
      <c r="N102" s="26"/>
      <c r="O102" s="86"/>
      <c r="P102" s="86"/>
      <c r="Q102" s="367" t="s">
        <v>16672</v>
      </c>
      <c r="R102" s="86"/>
      <c r="S102" s="442"/>
      <c r="T102" s="279"/>
      <c r="U102" s="279"/>
      <c r="V102" s="279"/>
      <c r="W102" s="279"/>
      <c r="X102" s="279"/>
      <c r="Y102" s="279"/>
      <c r="Z102" s="279"/>
    </row>
    <row r="103" spans="1:26" ht="16.5" customHeight="1">
      <c r="A103" s="665"/>
      <c r="B103" s="665"/>
      <c r="C103" s="665"/>
      <c r="D103" s="665"/>
      <c r="E103" s="665"/>
      <c r="F103" s="665"/>
      <c r="G103" s="172">
        <v>9</v>
      </c>
      <c r="H103" s="447" t="s">
        <v>16712</v>
      </c>
      <c r="I103" s="271" t="s">
        <v>16598</v>
      </c>
      <c r="J103" s="84"/>
      <c r="K103" s="84"/>
      <c r="L103" s="665"/>
      <c r="M103" s="178"/>
      <c r="N103" s="26"/>
      <c r="O103" s="86"/>
      <c r="P103" s="86"/>
      <c r="Q103" s="367" t="s">
        <v>16672</v>
      </c>
      <c r="R103" s="86"/>
      <c r="S103" s="442"/>
      <c r="T103" s="279"/>
      <c r="U103" s="279"/>
      <c r="V103" s="279"/>
      <c r="W103" s="279"/>
      <c r="X103" s="279"/>
      <c r="Y103" s="279"/>
      <c r="Z103" s="279"/>
    </row>
    <row r="104" spans="1:26" ht="16.5" customHeight="1">
      <c r="A104" s="665"/>
      <c r="B104" s="665"/>
      <c r="C104" s="665"/>
      <c r="D104" s="665"/>
      <c r="E104" s="665"/>
      <c r="F104" s="665"/>
      <c r="G104" s="172">
        <v>10</v>
      </c>
      <c r="H104" s="271" t="s">
        <v>16296</v>
      </c>
      <c r="I104" s="333" t="s">
        <v>15562</v>
      </c>
      <c r="J104" s="84"/>
      <c r="K104" s="84"/>
      <c r="L104" s="665"/>
      <c r="M104" s="178"/>
      <c r="N104" s="26"/>
      <c r="O104" s="86"/>
      <c r="P104" s="86"/>
      <c r="Q104" s="367" t="s">
        <v>16672</v>
      </c>
      <c r="R104" s="86"/>
      <c r="S104" s="442"/>
      <c r="T104" s="279"/>
      <c r="U104" s="279"/>
      <c r="V104" s="279"/>
      <c r="W104" s="279"/>
      <c r="X104" s="279"/>
      <c r="Y104" s="279"/>
      <c r="Z104" s="279"/>
    </row>
    <row r="105" spans="1:26" ht="16.5" customHeight="1">
      <c r="A105" s="665"/>
      <c r="B105" s="665"/>
      <c r="C105" s="665"/>
      <c r="D105" s="665"/>
      <c r="E105" s="665"/>
      <c r="F105" s="665"/>
      <c r="G105" s="172">
        <v>11</v>
      </c>
      <c r="H105" s="271"/>
      <c r="I105" s="445" t="s">
        <v>16492</v>
      </c>
      <c r="J105" s="84"/>
      <c r="K105" s="84"/>
      <c r="L105" s="665"/>
      <c r="M105" s="178"/>
      <c r="N105" s="26"/>
      <c r="O105" s="86"/>
      <c r="P105" s="86"/>
      <c r="Q105" s="367" t="s">
        <v>16672</v>
      </c>
      <c r="R105" s="86"/>
      <c r="S105" s="442"/>
      <c r="T105" s="279"/>
      <c r="U105" s="279"/>
      <c r="V105" s="279"/>
      <c r="W105" s="279"/>
      <c r="X105" s="279"/>
      <c r="Y105" s="279"/>
      <c r="Z105" s="279"/>
    </row>
    <row r="106" spans="1:26" ht="16.5" customHeight="1">
      <c r="A106" s="665"/>
      <c r="B106" s="665"/>
      <c r="C106" s="665"/>
      <c r="D106" s="665"/>
      <c r="E106" s="665"/>
      <c r="F106" s="665"/>
      <c r="G106" s="172">
        <v>12</v>
      </c>
      <c r="H106" s="271"/>
      <c r="I106" s="271" t="s">
        <v>16163</v>
      </c>
      <c r="J106" s="84"/>
      <c r="K106" s="84"/>
      <c r="L106" s="665"/>
      <c r="M106" s="178"/>
      <c r="N106" s="26"/>
      <c r="O106" s="86"/>
      <c r="P106" s="86"/>
      <c r="Q106" s="367" t="s">
        <v>16672</v>
      </c>
      <c r="R106" s="86"/>
      <c r="S106" s="442"/>
      <c r="T106" s="279"/>
      <c r="U106" s="279"/>
      <c r="V106" s="279"/>
      <c r="W106" s="279"/>
      <c r="X106" s="279"/>
      <c r="Y106" s="279"/>
      <c r="Z106" s="279"/>
    </row>
    <row r="107" spans="1:26" ht="16.5" customHeight="1">
      <c r="A107" s="666"/>
      <c r="B107" s="666"/>
      <c r="C107" s="666"/>
      <c r="D107" s="666"/>
      <c r="E107" s="666"/>
      <c r="F107" s="666"/>
      <c r="G107" s="172">
        <v>13</v>
      </c>
      <c r="H107" s="271"/>
      <c r="I107" s="271" t="s">
        <v>16167</v>
      </c>
      <c r="J107" s="84"/>
      <c r="K107" s="84"/>
      <c r="L107" s="666"/>
      <c r="M107" s="178"/>
      <c r="N107" s="26"/>
      <c r="O107" s="86"/>
      <c r="P107" s="86"/>
      <c r="Q107" s="367" t="s">
        <v>16672</v>
      </c>
      <c r="R107" s="86"/>
      <c r="S107" s="442"/>
      <c r="T107" s="279"/>
      <c r="U107" s="279"/>
      <c r="V107" s="279"/>
      <c r="W107" s="279"/>
      <c r="X107" s="279"/>
      <c r="Y107" s="279"/>
      <c r="Z107" s="279"/>
    </row>
    <row r="108" spans="1:26" ht="16.5" customHeight="1">
      <c r="A108" s="820" t="s">
        <v>16726</v>
      </c>
      <c r="B108" s="820" t="s">
        <v>16727</v>
      </c>
      <c r="C108" s="820" t="s">
        <v>16728</v>
      </c>
      <c r="D108" s="735" t="s">
        <v>16729</v>
      </c>
      <c r="E108" s="738" t="s">
        <v>16730</v>
      </c>
      <c r="F108" s="821" t="s">
        <v>16733</v>
      </c>
      <c r="G108" s="172">
        <v>1</v>
      </c>
      <c r="H108" s="461" t="s">
        <v>15550</v>
      </c>
      <c r="I108" s="456"/>
      <c r="J108" s="84"/>
      <c r="K108" s="84"/>
      <c r="L108" s="822"/>
      <c r="M108" s="178"/>
      <c r="N108" s="26"/>
      <c r="O108" s="86"/>
      <c r="P108" s="86"/>
      <c r="Q108" s="367" t="s">
        <v>16726</v>
      </c>
      <c r="R108" s="86"/>
      <c r="S108" s="442"/>
      <c r="T108" s="279"/>
      <c r="U108" s="279"/>
      <c r="V108" s="279"/>
      <c r="W108" s="279"/>
      <c r="X108" s="279"/>
      <c r="Y108" s="279"/>
      <c r="Z108" s="279"/>
    </row>
    <row r="109" spans="1:26" ht="16.5" customHeight="1">
      <c r="A109" s="665"/>
      <c r="B109" s="665"/>
      <c r="C109" s="665"/>
      <c r="D109" s="665"/>
      <c r="E109" s="665"/>
      <c r="F109" s="665"/>
      <c r="G109" s="172">
        <v>2</v>
      </c>
      <c r="H109" s="271" t="s">
        <v>16735</v>
      </c>
      <c r="I109" s="271" t="s">
        <v>16736</v>
      </c>
      <c r="J109" s="83"/>
      <c r="K109" s="83"/>
      <c r="L109" s="665"/>
      <c r="M109" s="178"/>
      <c r="N109" s="26"/>
      <c r="O109" s="86"/>
      <c r="P109" s="86"/>
      <c r="Q109" s="367" t="s">
        <v>16726</v>
      </c>
      <c r="R109" s="86"/>
      <c r="S109" s="442"/>
      <c r="T109" s="279"/>
      <c r="U109" s="279"/>
      <c r="V109" s="279"/>
      <c r="W109" s="279"/>
      <c r="X109" s="279"/>
      <c r="Y109" s="279"/>
      <c r="Z109" s="279"/>
    </row>
    <row r="110" spans="1:26" ht="16.5" customHeight="1">
      <c r="A110" s="665"/>
      <c r="B110" s="665"/>
      <c r="C110" s="665"/>
      <c r="D110" s="665"/>
      <c r="E110" s="665"/>
      <c r="F110" s="665"/>
      <c r="G110" s="172">
        <v>3</v>
      </c>
      <c r="H110" s="271" t="s">
        <v>15884</v>
      </c>
      <c r="I110" s="453" t="s">
        <v>16739</v>
      </c>
      <c r="J110" s="84"/>
      <c r="K110" s="84"/>
      <c r="L110" s="665"/>
      <c r="M110" s="178"/>
      <c r="N110" s="26"/>
      <c r="O110" s="86"/>
      <c r="P110" s="86"/>
      <c r="Q110" s="367" t="s">
        <v>16726</v>
      </c>
      <c r="R110" s="86"/>
      <c r="S110" s="442"/>
      <c r="T110" s="279"/>
      <c r="U110" s="279"/>
      <c r="V110" s="279"/>
      <c r="W110" s="279"/>
      <c r="X110" s="279"/>
      <c r="Y110" s="279"/>
      <c r="Z110" s="279"/>
    </row>
    <row r="111" spans="1:26" ht="16.5" customHeight="1">
      <c r="A111" s="665"/>
      <c r="B111" s="665"/>
      <c r="C111" s="665"/>
      <c r="D111" s="665"/>
      <c r="E111" s="665"/>
      <c r="F111" s="665"/>
      <c r="G111" s="172">
        <v>4</v>
      </c>
      <c r="H111" s="271" t="s">
        <v>16296</v>
      </c>
      <c r="I111" s="333"/>
      <c r="J111" s="84"/>
      <c r="K111" s="84"/>
      <c r="L111" s="665"/>
      <c r="M111" s="178"/>
      <c r="N111" s="26"/>
      <c r="O111" s="86"/>
      <c r="P111" s="86"/>
      <c r="Q111" s="367" t="s">
        <v>16726</v>
      </c>
      <c r="R111" s="86"/>
      <c r="S111" s="442"/>
      <c r="T111" s="279"/>
      <c r="U111" s="279"/>
      <c r="V111" s="279"/>
      <c r="W111" s="279"/>
      <c r="X111" s="279"/>
      <c r="Y111" s="279"/>
      <c r="Z111" s="279"/>
    </row>
    <row r="112" spans="1:26" ht="16.5" customHeight="1">
      <c r="A112" s="665"/>
      <c r="B112" s="665"/>
      <c r="C112" s="665"/>
      <c r="D112" s="665"/>
      <c r="E112" s="665"/>
      <c r="F112" s="665"/>
      <c r="G112" s="172">
        <v>5</v>
      </c>
      <c r="H112" s="333" t="s">
        <v>15562</v>
      </c>
      <c r="I112" s="271" t="s">
        <v>16635</v>
      </c>
      <c r="J112" s="84"/>
      <c r="K112" s="84"/>
      <c r="L112" s="665"/>
      <c r="M112" s="178"/>
      <c r="N112" s="26"/>
      <c r="O112" s="86"/>
      <c r="P112" s="86"/>
      <c r="Q112" s="367" t="s">
        <v>16726</v>
      </c>
      <c r="R112" s="86"/>
      <c r="S112" s="442"/>
      <c r="T112" s="279"/>
      <c r="U112" s="279"/>
      <c r="V112" s="279"/>
      <c r="W112" s="279"/>
      <c r="X112" s="279"/>
      <c r="Y112" s="279"/>
      <c r="Z112" s="279"/>
    </row>
    <row r="113" spans="1:26" ht="16.5" customHeight="1">
      <c r="A113" s="665"/>
      <c r="B113" s="665"/>
      <c r="C113" s="665"/>
      <c r="D113" s="665"/>
      <c r="E113" s="665"/>
      <c r="F113" s="665"/>
      <c r="G113" s="172">
        <v>6</v>
      </c>
      <c r="H113" s="271"/>
      <c r="I113" s="271" t="s">
        <v>15563</v>
      </c>
      <c r="J113" s="84"/>
      <c r="K113" s="84"/>
      <c r="L113" s="665"/>
      <c r="M113" s="178"/>
      <c r="N113" s="26"/>
      <c r="O113" s="86"/>
      <c r="P113" s="86"/>
      <c r="Q113" s="367" t="s">
        <v>16726</v>
      </c>
      <c r="R113" s="86"/>
      <c r="S113" s="442"/>
      <c r="T113" s="279"/>
      <c r="U113" s="279"/>
      <c r="V113" s="279"/>
      <c r="W113" s="279"/>
      <c r="X113" s="279"/>
      <c r="Y113" s="279"/>
      <c r="Z113" s="279"/>
    </row>
    <row r="114" spans="1:26" ht="16.5" customHeight="1">
      <c r="A114" s="665"/>
      <c r="B114" s="665"/>
      <c r="C114" s="665"/>
      <c r="D114" s="665"/>
      <c r="E114" s="665"/>
      <c r="F114" s="665"/>
      <c r="G114" s="172">
        <v>7</v>
      </c>
      <c r="H114" s="447" t="s">
        <v>16745</v>
      </c>
      <c r="I114" s="453" t="s">
        <v>16528</v>
      </c>
      <c r="J114" s="84"/>
      <c r="K114" s="84"/>
      <c r="L114" s="665"/>
      <c r="M114" s="178"/>
      <c r="N114" s="26"/>
      <c r="O114" s="86"/>
      <c r="P114" s="86"/>
      <c r="Q114" s="367" t="s">
        <v>16726</v>
      </c>
      <c r="R114" s="86"/>
      <c r="S114" s="442"/>
      <c r="T114" s="279"/>
      <c r="U114" s="279"/>
      <c r="V114" s="279"/>
      <c r="W114" s="279"/>
      <c r="X114" s="279"/>
      <c r="Y114" s="279"/>
      <c r="Z114" s="279"/>
    </row>
    <row r="115" spans="1:26" ht="16.5" customHeight="1">
      <c r="A115" s="666"/>
      <c r="B115" s="666"/>
      <c r="C115" s="666"/>
      <c r="D115" s="666"/>
      <c r="E115" s="666"/>
      <c r="F115" s="666"/>
      <c r="G115" s="172">
        <v>8</v>
      </c>
      <c r="H115" s="453" t="s">
        <v>15562</v>
      </c>
      <c r="I115" s="271" t="s">
        <v>15563</v>
      </c>
      <c r="J115" s="84"/>
      <c r="K115" s="84"/>
      <c r="L115" s="666"/>
      <c r="M115" s="178"/>
      <c r="N115" s="26"/>
      <c r="O115" s="86"/>
      <c r="P115" s="86"/>
      <c r="Q115" s="367" t="s">
        <v>16726</v>
      </c>
      <c r="R115" s="86"/>
      <c r="S115" s="442"/>
      <c r="T115" s="279"/>
      <c r="U115" s="279"/>
      <c r="V115" s="279"/>
      <c r="W115" s="279"/>
      <c r="X115" s="279"/>
      <c r="Y115" s="279"/>
      <c r="Z115" s="279"/>
    </row>
    <row r="116" spans="1:26" ht="16.5" customHeight="1">
      <c r="A116" s="820" t="s">
        <v>16747</v>
      </c>
      <c r="B116" s="820" t="s">
        <v>16749</v>
      </c>
      <c r="C116" s="820" t="s">
        <v>16750</v>
      </c>
      <c r="D116" s="735" t="s">
        <v>16729</v>
      </c>
      <c r="E116" s="738" t="s">
        <v>16752</v>
      </c>
      <c r="F116" s="821" t="s">
        <v>16755</v>
      </c>
      <c r="G116" s="172">
        <v>1</v>
      </c>
      <c r="H116" s="461" t="s">
        <v>15550</v>
      </c>
      <c r="I116" s="456"/>
      <c r="J116" s="84"/>
      <c r="K116" s="84"/>
      <c r="L116" s="822"/>
      <c r="M116" s="178"/>
      <c r="N116" s="26"/>
      <c r="O116" s="86"/>
      <c r="P116" s="86"/>
      <c r="Q116" s="367" t="s">
        <v>16747</v>
      </c>
      <c r="R116" s="86"/>
      <c r="S116" s="442"/>
      <c r="T116" s="279"/>
      <c r="U116" s="279"/>
      <c r="V116" s="279"/>
      <c r="W116" s="279"/>
      <c r="X116" s="279"/>
      <c r="Y116" s="279"/>
      <c r="Z116" s="279"/>
    </row>
    <row r="117" spans="1:26" ht="16.5" customHeight="1">
      <c r="A117" s="665"/>
      <c r="B117" s="665"/>
      <c r="C117" s="665"/>
      <c r="D117" s="665"/>
      <c r="E117" s="665"/>
      <c r="F117" s="665"/>
      <c r="G117" s="172">
        <v>2</v>
      </c>
      <c r="H117" s="271" t="s">
        <v>16762</v>
      </c>
      <c r="I117" s="271" t="s">
        <v>16763</v>
      </c>
      <c r="J117" s="83"/>
      <c r="K117" s="83"/>
      <c r="L117" s="665"/>
      <c r="M117" s="178"/>
      <c r="N117" s="26"/>
      <c r="O117" s="86"/>
      <c r="P117" s="86"/>
      <c r="Q117" s="367" t="s">
        <v>16747</v>
      </c>
      <c r="R117" s="86"/>
      <c r="S117" s="442"/>
      <c r="T117" s="279"/>
      <c r="U117" s="279"/>
      <c r="V117" s="279"/>
      <c r="W117" s="279"/>
      <c r="X117" s="279"/>
      <c r="Y117" s="279"/>
      <c r="Z117" s="279"/>
    </row>
    <row r="118" spans="1:26" ht="16.5" customHeight="1">
      <c r="A118" s="665"/>
      <c r="B118" s="665"/>
      <c r="C118" s="665"/>
      <c r="D118" s="665"/>
      <c r="E118" s="665"/>
      <c r="F118" s="665"/>
      <c r="G118" s="172">
        <v>3</v>
      </c>
      <c r="H118" s="271" t="s">
        <v>15884</v>
      </c>
      <c r="I118" s="453" t="s">
        <v>16377</v>
      </c>
      <c r="J118" s="84"/>
      <c r="K118" s="84"/>
      <c r="L118" s="665"/>
      <c r="M118" s="178"/>
      <c r="N118" s="26"/>
      <c r="O118" s="86"/>
      <c r="P118" s="86"/>
      <c r="Q118" s="367" t="s">
        <v>16747</v>
      </c>
      <c r="R118" s="86"/>
      <c r="S118" s="442"/>
      <c r="T118" s="279"/>
      <c r="U118" s="279"/>
      <c r="V118" s="279"/>
      <c r="W118" s="279"/>
      <c r="X118" s="279"/>
      <c r="Y118" s="279"/>
      <c r="Z118" s="279"/>
    </row>
    <row r="119" spans="1:26" ht="16.5" customHeight="1">
      <c r="A119" s="665"/>
      <c r="B119" s="665"/>
      <c r="C119" s="665"/>
      <c r="D119" s="665"/>
      <c r="E119" s="665"/>
      <c r="F119" s="665"/>
      <c r="G119" s="172">
        <v>4</v>
      </c>
      <c r="H119" s="271" t="s">
        <v>16296</v>
      </c>
      <c r="I119" s="333"/>
      <c r="J119" s="84"/>
      <c r="K119" s="84"/>
      <c r="L119" s="665"/>
      <c r="M119" s="178"/>
      <c r="N119" s="26"/>
      <c r="O119" s="86"/>
      <c r="P119" s="86"/>
      <c r="Q119" s="367" t="s">
        <v>16747</v>
      </c>
      <c r="R119" s="86"/>
      <c r="S119" s="442"/>
      <c r="T119" s="279"/>
      <c r="U119" s="279"/>
      <c r="V119" s="279"/>
      <c r="W119" s="279"/>
      <c r="X119" s="279"/>
      <c r="Y119" s="279"/>
      <c r="Z119" s="279"/>
    </row>
    <row r="120" spans="1:26" ht="16.5" customHeight="1">
      <c r="A120" s="665"/>
      <c r="B120" s="665"/>
      <c r="C120" s="665"/>
      <c r="D120" s="665"/>
      <c r="E120" s="665"/>
      <c r="F120" s="665"/>
      <c r="G120" s="172">
        <v>5</v>
      </c>
      <c r="H120" s="333" t="s">
        <v>15562</v>
      </c>
      <c r="I120" s="453" t="s">
        <v>16770</v>
      </c>
      <c r="J120" s="84"/>
      <c r="K120" s="84"/>
      <c r="L120" s="665"/>
      <c r="M120" s="178"/>
      <c r="N120" s="26"/>
      <c r="O120" s="86"/>
      <c r="P120" s="86"/>
      <c r="Q120" s="367" t="s">
        <v>16747</v>
      </c>
      <c r="R120" s="86"/>
      <c r="S120" s="442"/>
      <c r="T120" s="279"/>
      <c r="U120" s="279"/>
      <c r="V120" s="279"/>
      <c r="W120" s="279"/>
      <c r="X120" s="279"/>
      <c r="Y120" s="279"/>
      <c r="Z120" s="279"/>
    </row>
    <row r="121" spans="1:26" ht="16.5" customHeight="1">
      <c r="A121" s="665"/>
      <c r="B121" s="665"/>
      <c r="C121" s="665"/>
      <c r="D121" s="665"/>
      <c r="E121" s="665"/>
      <c r="F121" s="665"/>
      <c r="G121" s="172">
        <v>6</v>
      </c>
      <c r="H121" s="271"/>
      <c r="I121" s="271" t="s">
        <v>15891</v>
      </c>
      <c r="J121" s="84"/>
      <c r="K121" s="84"/>
      <c r="L121" s="665"/>
      <c r="M121" s="178"/>
      <c r="N121" s="26"/>
      <c r="O121" s="86"/>
      <c r="P121" s="86"/>
      <c r="Q121" s="367" t="s">
        <v>16747</v>
      </c>
      <c r="R121" s="86"/>
      <c r="S121" s="442"/>
      <c r="T121" s="279"/>
      <c r="U121" s="279"/>
      <c r="V121" s="279"/>
      <c r="W121" s="279"/>
      <c r="X121" s="279"/>
      <c r="Y121" s="279"/>
      <c r="Z121" s="279"/>
    </row>
    <row r="122" spans="1:26" ht="16.5" customHeight="1">
      <c r="A122" s="665"/>
      <c r="B122" s="665"/>
      <c r="C122" s="665"/>
      <c r="D122" s="665"/>
      <c r="E122" s="665"/>
      <c r="F122" s="665"/>
      <c r="G122" s="172">
        <v>7</v>
      </c>
      <c r="H122" s="447" t="s">
        <v>16774</v>
      </c>
      <c r="I122" s="453" t="s">
        <v>16775</v>
      </c>
      <c r="J122" s="84"/>
      <c r="K122" s="84"/>
      <c r="L122" s="665"/>
      <c r="M122" s="178"/>
      <c r="N122" s="26"/>
      <c r="O122" s="86"/>
      <c r="P122" s="86"/>
      <c r="Q122" s="367" t="s">
        <v>16747</v>
      </c>
      <c r="R122" s="86"/>
      <c r="S122" s="442"/>
      <c r="T122" s="279"/>
      <c r="U122" s="279"/>
      <c r="V122" s="279"/>
      <c r="W122" s="279"/>
      <c r="X122" s="279"/>
      <c r="Y122" s="279"/>
      <c r="Z122" s="279"/>
    </row>
    <row r="123" spans="1:26" ht="16.5" customHeight="1">
      <c r="A123" s="666"/>
      <c r="B123" s="666"/>
      <c r="C123" s="666"/>
      <c r="D123" s="666"/>
      <c r="E123" s="666"/>
      <c r="F123" s="666"/>
      <c r="G123" s="172">
        <v>8</v>
      </c>
      <c r="H123" s="271"/>
      <c r="I123" s="271" t="s">
        <v>15891</v>
      </c>
      <c r="J123" s="84"/>
      <c r="K123" s="84"/>
      <c r="L123" s="666"/>
      <c r="M123" s="178"/>
      <c r="N123" s="26"/>
      <c r="O123" s="86"/>
      <c r="P123" s="86"/>
      <c r="Q123" s="367" t="s">
        <v>16747</v>
      </c>
      <c r="R123" s="86"/>
      <c r="S123" s="442"/>
      <c r="T123" s="279"/>
      <c r="U123" s="279"/>
      <c r="V123" s="279"/>
      <c r="W123" s="279"/>
      <c r="X123" s="279"/>
      <c r="Y123" s="279"/>
      <c r="Z123" s="279"/>
    </row>
    <row r="124" spans="1:26" ht="16.5" customHeight="1">
      <c r="A124" s="820" t="s">
        <v>16780</v>
      </c>
      <c r="B124" s="820" t="s">
        <v>16781</v>
      </c>
      <c r="C124" s="820" t="s">
        <v>16782</v>
      </c>
      <c r="D124" s="735" t="s">
        <v>16783</v>
      </c>
      <c r="E124" s="738" t="s">
        <v>16785</v>
      </c>
      <c r="F124" s="821" t="s">
        <v>16787</v>
      </c>
      <c r="G124" s="172">
        <v>1</v>
      </c>
      <c r="H124" s="461" t="s">
        <v>15550</v>
      </c>
      <c r="I124" s="456"/>
      <c r="J124" s="84"/>
      <c r="K124" s="84"/>
      <c r="L124" s="822"/>
      <c r="M124" s="178"/>
      <c r="N124" s="26"/>
      <c r="O124" s="86"/>
      <c r="P124" s="86"/>
      <c r="Q124" s="367" t="s">
        <v>16780</v>
      </c>
      <c r="R124" s="86"/>
      <c r="S124" s="442"/>
      <c r="T124" s="279"/>
      <c r="U124" s="279"/>
      <c r="V124" s="279"/>
      <c r="W124" s="279"/>
      <c r="X124" s="279"/>
      <c r="Y124" s="279"/>
      <c r="Z124" s="279"/>
    </row>
    <row r="125" spans="1:26" ht="16.5" customHeight="1">
      <c r="A125" s="665"/>
      <c r="B125" s="665"/>
      <c r="C125" s="665"/>
      <c r="D125" s="665"/>
      <c r="E125" s="665"/>
      <c r="F125" s="665"/>
      <c r="G125" s="172">
        <v>2</v>
      </c>
      <c r="H125" s="271" t="s">
        <v>16735</v>
      </c>
      <c r="I125" s="271" t="s">
        <v>16736</v>
      </c>
      <c r="J125" s="83"/>
      <c r="K125" s="83"/>
      <c r="L125" s="665"/>
      <c r="M125" s="178"/>
      <c r="N125" s="26"/>
      <c r="O125" s="86"/>
      <c r="P125" s="86"/>
      <c r="Q125" s="367" t="s">
        <v>16780</v>
      </c>
      <c r="R125" s="86"/>
      <c r="S125" s="442"/>
      <c r="T125" s="279"/>
      <c r="U125" s="279"/>
      <c r="V125" s="279"/>
      <c r="W125" s="279"/>
      <c r="X125" s="279"/>
      <c r="Y125" s="279"/>
      <c r="Z125" s="279"/>
    </row>
    <row r="126" spans="1:26" ht="16.5" customHeight="1">
      <c r="A126" s="665"/>
      <c r="B126" s="665"/>
      <c r="C126" s="665"/>
      <c r="D126" s="665"/>
      <c r="E126" s="665"/>
      <c r="F126" s="665"/>
      <c r="G126" s="172">
        <v>3</v>
      </c>
      <c r="H126" s="271" t="s">
        <v>15884</v>
      </c>
      <c r="I126" s="453" t="s">
        <v>16739</v>
      </c>
      <c r="J126" s="84"/>
      <c r="K126" s="84"/>
      <c r="L126" s="665"/>
      <c r="M126" s="178"/>
      <c r="N126" s="26"/>
      <c r="O126" s="86"/>
      <c r="P126" s="86"/>
      <c r="Q126" s="367" t="s">
        <v>16780</v>
      </c>
      <c r="R126" s="86"/>
      <c r="S126" s="442"/>
      <c r="T126" s="279"/>
      <c r="U126" s="279"/>
      <c r="V126" s="279"/>
      <c r="W126" s="279"/>
      <c r="X126" s="279"/>
      <c r="Y126" s="279"/>
      <c r="Z126" s="279"/>
    </row>
    <row r="127" spans="1:26" ht="16.5" customHeight="1">
      <c r="A127" s="665"/>
      <c r="B127" s="665"/>
      <c r="C127" s="665"/>
      <c r="D127" s="665"/>
      <c r="E127" s="665"/>
      <c r="F127" s="665"/>
      <c r="G127" s="172">
        <v>4</v>
      </c>
      <c r="H127" s="271" t="s">
        <v>16296</v>
      </c>
      <c r="I127" s="333"/>
      <c r="J127" s="84"/>
      <c r="K127" s="84"/>
      <c r="L127" s="665"/>
      <c r="M127" s="178"/>
      <c r="N127" s="26"/>
      <c r="O127" s="86"/>
      <c r="P127" s="86"/>
      <c r="Q127" s="367" t="s">
        <v>16780</v>
      </c>
      <c r="R127" s="86"/>
      <c r="S127" s="442"/>
      <c r="T127" s="279"/>
      <c r="U127" s="279"/>
      <c r="V127" s="279"/>
      <c r="W127" s="279"/>
      <c r="X127" s="279"/>
      <c r="Y127" s="279"/>
      <c r="Z127" s="279"/>
    </row>
    <row r="128" spans="1:26" ht="16.5" customHeight="1">
      <c r="A128" s="665"/>
      <c r="B128" s="665"/>
      <c r="C128" s="665"/>
      <c r="D128" s="665"/>
      <c r="E128" s="665"/>
      <c r="F128" s="665"/>
      <c r="G128" s="172">
        <v>5</v>
      </c>
      <c r="H128" s="333" t="s">
        <v>15562</v>
      </c>
      <c r="I128" s="271" t="s">
        <v>16635</v>
      </c>
      <c r="J128" s="84"/>
      <c r="K128" s="84"/>
      <c r="L128" s="665"/>
      <c r="M128" s="178"/>
      <c r="N128" s="26"/>
      <c r="O128" s="86"/>
      <c r="P128" s="86"/>
      <c r="Q128" s="367" t="s">
        <v>16780</v>
      </c>
      <c r="R128" s="86"/>
      <c r="S128" s="442"/>
      <c r="T128" s="279"/>
      <c r="U128" s="279"/>
      <c r="V128" s="279"/>
      <c r="W128" s="279"/>
      <c r="X128" s="279"/>
      <c r="Y128" s="279"/>
      <c r="Z128" s="279"/>
    </row>
    <row r="129" spans="1:26" ht="16.5" customHeight="1">
      <c r="A129" s="665"/>
      <c r="B129" s="665"/>
      <c r="C129" s="665"/>
      <c r="D129" s="665"/>
      <c r="E129" s="665"/>
      <c r="F129" s="665"/>
      <c r="G129" s="172">
        <v>6</v>
      </c>
      <c r="H129" s="271"/>
      <c r="I129" s="271" t="s">
        <v>15563</v>
      </c>
      <c r="J129" s="84"/>
      <c r="K129" s="84"/>
      <c r="L129" s="665"/>
      <c r="M129" s="178"/>
      <c r="N129" s="26"/>
      <c r="O129" s="86"/>
      <c r="P129" s="86"/>
      <c r="Q129" s="367" t="s">
        <v>16780</v>
      </c>
      <c r="R129" s="86"/>
      <c r="S129" s="442"/>
      <c r="T129" s="279"/>
      <c r="U129" s="279"/>
      <c r="V129" s="279"/>
      <c r="W129" s="279"/>
      <c r="X129" s="279"/>
      <c r="Y129" s="279"/>
      <c r="Z129" s="279"/>
    </row>
    <row r="130" spans="1:26" ht="16.5" customHeight="1">
      <c r="A130" s="665"/>
      <c r="B130" s="665"/>
      <c r="C130" s="665"/>
      <c r="D130" s="665"/>
      <c r="E130" s="665"/>
      <c r="F130" s="665"/>
      <c r="G130" s="172">
        <v>7</v>
      </c>
      <c r="H130" s="447" t="s">
        <v>16795</v>
      </c>
      <c r="I130" s="453" t="s">
        <v>16775</v>
      </c>
      <c r="J130" s="84"/>
      <c r="K130" s="84"/>
      <c r="L130" s="665"/>
      <c r="M130" s="178"/>
      <c r="N130" s="26"/>
      <c r="O130" s="86"/>
      <c r="P130" s="86"/>
      <c r="Q130" s="367" t="s">
        <v>16780</v>
      </c>
      <c r="R130" s="86"/>
      <c r="S130" s="442"/>
      <c r="T130" s="279"/>
      <c r="U130" s="279"/>
      <c r="V130" s="279"/>
      <c r="W130" s="279"/>
      <c r="X130" s="279"/>
      <c r="Y130" s="279"/>
      <c r="Z130" s="279"/>
    </row>
    <row r="131" spans="1:26" ht="16.5" customHeight="1">
      <c r="A131" s="666"/>
      <c r="B131" s="666"/>
      <c r="C131" s="666"/>
      <c r="D131" s="666"/>
      <c r="E131" s="666"/>
      <c r="F131" s="666"/>
      <c r="G131" s="172">
        <v>8</v>
      </c>
      <c r="H131" s="271"/>
      <c r="I131" s="271" t="s">
        <v>15563</v>
      </c>
      <c r="J131" s="84"/>
      <c r="K131" s="84"/>
      <c r="L131" s="666"/>
      <c r="M131" s="178"/>
      <c r="N131" s="26"/>
      <c r="O131" s="86"/>
      <c r="P131" s="86"/>
      <c r="Q131" s="367" t="s">
        <v>16780</v>
      </c>
      <c r="R131" s="86"/>
      <c r="S131" s="442"/>
      <c r="T131" s="279"/>
      <c r="U131" s="279"/>
      <c r="V131" s="279"/>
      <c r="W131" s="279"/>
      <c r="X131" s="279"/>
      <c r="Y131" s="279"/>
      <c r="Z131" s="279"/>
    </row>
    <row r="132" spans="1:26" ht="16.5" customHeight="1">
      <c r="A132" s="820" t="s">
        <v>16797</v>
      </c>
      <c r="B132" s="820" t="s">
        <v>16798</v>
      </c>
      <c r="C132" s="820" t="s">
        <v>16799</v>
      </c>
      <c r="D132" s="735" t="s">
        <v>16783</v>
      </c>
      <c r="E132" s="738" t="s">
        <v>16801</v>
      </c>
      <c r="F132" s="821" t="s">
        <v>16802</v>
      </c>
      <c r="G132" s="172">
        <v>1</v>
      </c>
      <c r="H132" s="461" t="s">
        <v>15550</v>
      </c>
      <c r="I132" s="456"/>
      <c r="J132" s="84"/>
      <c r="K132" s="84"/>
      <c r="L132" s="822"/>
      <c r="M132" s="178"/>
      <c r="N132" s="26"/>
      <c r="O132" s="86"/>
      <c r="P132" s="86"/>
      <c r="Q132" s="367" t="s">
        <v>16797</v>
      </c>
      <c r="R132" s="86"/>
      <c r="S132" s="442"/>
      <c r="T132" s="279"/>
      <c r="U132" s="279"/>
      <c r="V132" s="279"/>
      <c r="W132" s="279"/>
      <c r="X132" s="279"/>
      <c r="Y132" s="279"/>
      <c r="Z132" s="279"/>
    </row>
    <row r="133" spans="1:26" ht="16.5" customHeight="1">
      <c r="A133" s="665"/>
      <c r="B133" s="665"/>
      <c r="C133" s="665"/>
      <c r="D133" s="665"/>
      <c r="E133" s="665"/>
      <c r="F133" s="665"/>
      <c r="G133" s="172">
        <v>2</v>
      </c>
      <c r="H133" s="271" t="s">
        <v>16804</v>
      </c>
      <c r="I133" s="271" t="s">
        <v>16805</v>
      </c>
      <c r="J133" s="83"/>
      <c r="K133" s="83"/>
      <c r="L133" s="665"/>
      <c r="M133" s="178"/>
      <c r="N133" s="26"/>
      <c r="O133" s="86"/>
      <c r="P133" s="86"/>
      <c r="Q133" s="367" t="s">
        <v>16797</v>
      </c>
      <c r="R133" s="86"/>
      <c r="S133" s="442"/>
      <c r="T133" s="279"/>
      <c r="U133" s="279"/>
      <c r="V133" s="279"/>
      <c r="W133" s="279"/>
      <c r="X133" s="279"/>
      <c r="Y133" s="279"/>
      <c r="Z133" s="279"/>
    </row>
    <row r="134" spans="1:26" ht="16.5" customHeight="1">
      <c r="A134" s="665"/>
      <c r="B134" s="665"/>
      <c r="C134" s="665"/>
      <c r="D134" s="665"/>
      <c r="E134" s="665"/>
      <c r="F134" s="665"/>
      <c r="G134" s="172">
        <v>3</v>
      </c>
      <c r="H134" s="271" t="s">
        <v>15884</v>
      </c>
      <c r="I134" s="453" t="s">
        <v>16377</v>
      </c>
      <c r="J134" s="84"/>
      <c r="K134" s="84"/>
      <c r="L134" s="665"/>
      <c r="M134" s="178"/>
      <c r="N134" s="26"/>
      <c r="O134" s="86"/>
      <c r="P134" s="86"/>
      <c r="Q134" s="367" t="s">
        <v>16797</v>
      </c>
      <c r="R134" s="86"/>
      <c r="S134" s="442"/>
      <c r="T134" s="279"/>
      <c r="U134" s="279"/>
      <c r="V134" s="279"/>
      <c r="W134" s="279"/>
      <c r="X134" s="279"/>
      <c r="Y134" s="279"/>
      <c r="Z134" s="279"/>
    </row>
    <row r="135" spans="1:26" ht="16.5" customHeight="1">
      <c r="A135" s="665"/>
      <c r="B135" s="665"/>
      <c r="C135" s="665"/>
      <c r="D135" s="665"/>
      <c r="E135" s="665"/>
      <c r="F135" s="665"/>
      <c r="G135" s="172">
        <v>4</v>
      </c>
      <c r="H135" s="271" t="s">
        <v>16296</v>
      </c>
      <c r="I135" s="333"/>
      <c r="J135" s="84"/>
      <c r="K135" s="84"/>
      <c r="L135" s="665"/>
      <c r="M135" s="178"/>
      <c r="N135" s="26"/>
      <c r="O135" s="86"/>
      <c r="P135" s="86"/>
      <c r="Q135" s="367" t="s">
        <v>16797</v>
      </c>
      <c r="R135" s="86"/>
      <c r="S135" s="442"/>
      <c r="T135" s="279"/>
      <c r="U135" s="279"/>
      <c r="V135" s="279"/>
      <c r="W135" s="279"/>
      <c r="X135" s="279"/>
      <c r="Y135" s="279"/>
      <c r="Z135" s="279"/>
    </row>
    <row r="136" spans="1:26" ht="16.5" customHeight="1">
      <c r="A136" s="665"/>
      <c r="B136" s="665"/>
      <c r="C136" s="665"/>
      <c r="D136" s="665"/>
      <c r="E136" s="665"/>
      <c r="F136" s="665"/>
      <c r="G136" s="172">
        <v>5</v>
      </c>
      <c r="H136" s="333" t="s">
        <v>15562</v>
      </c>
      <c r="I136" s="271" t="s">
        <v>16635</v>
      </c>
      <c r="J136" s="84"/>
      <c r="K136" s="84"/>
      <c r="L136" s="665"/>
      <c r="M136" s="178"/>
      <c r="N136" s="26"/>
      <c r="O136" s="86"/>
      <c r="P136" s="86"/>
      <c r="Q136" s="367" t="s">
        <v>16797</v>
      </c>
      <c r="R136" s="86"/>
      <c r="S136" s="442"/>
      <c r="T136" s="279"/>
      <c r="U136" s="279"/>
      <c r="V136" s="279"/>
      <c r="W136" s="279"/>
      <c r="X136" s="279"/>
      <c r="Y136" s="279"/>
      <c r="Z136" s="279"/>
    </row>
    <row r="137" spans="1:26" ht="16.5" customHeight="1">
      <c r="A137" s="665"/>
      <c r="B137" s="665"/>
      <c r="C137" s="665"/>
      <c r="D137" s="665"/>
      <c r="E137" s="665"/>
      <c r="F137" s="665"/>
      <c r="G137" s="172">
        <v>6</v>
      </c>
      <c r="H137" s="271"/>
      <c r="I137" s="271" t="s">
        <v>15891</v>
      </c>
      <c r="J137" s="84"/>
      <c r="K137" s="84"/>
      <c r="L137" s="665"/>
      <c r="M137" s="178"/>
      <c r="N137" s="26"/>
      <c r="O137" s="86"/>
      <c r="P137" s="86"/>
      <c r="Q137" s="367" t="s">
        <v>16797</v>
      </c>
      <c r="R137" s="86"/>
      <c r="S137" s="442"/>
      <c r="T137" s="279"/>
      <c r="U137" s="279"/>
      <c r="V137" s="279"/>
      <c r="W137" s="279"/>
      <c r="X137" s="279"/>
      <c r="Y137" s="279"/>
      <c r="Z137" s="279"/>
    </row>
    <row r="138" spans="1:26" ht="16.5" customHeight="1">
      <c r="A138" s="665"/>
      <c r="B138" s="665"/>
      <c r="C138" s="665"/>
      <c r="D138" s="665"/>
      <c r="E138" s="665"/>
      <c r="F138" s="665"/>
      <c r="G138" s="172">
        <v>7</v>
      </c>
      <c r="H138" s="447" t="s">
        <v>16795</v>
      </c>
      <c r="I138" s="453" t="s">
        <v>16775</v>
      </c>
      <c r="J138" s="84"/>
      <c r="K138" s="84"/>
      <c r="L138" s="665"/>
      <c r="M138" s="178"/>
      <c r="N138" s="26"/>
      <c r="O138" s="86"/>
      <c r="P138" s="86"/>
      <c r="Q138" s="367" t="s">
        <v>16797</v>
      </c>
      <c r="R138" s="86"/>
      <c r="S138" s="442"/>
      <c r="T138" s="279"/>
      <c r="U138" s="279"/>
      <c r="V138" s="279"/>
      <c r="W138" s="279"/>
      <c r="X138" s="279"/>
      <c r="Y138" s="279"/>
      <c r="Z138" s="279"/>
    </row>
    <row r="139" spans="1:26" ht="16.5" customHeight="1">
      <c r="A139" s="666"/>
      <c r="B139" s="666"/>
      <c r="C139" s="666"/>
      <c r="D139" s="666"/>
      <c r="E139" s="666"/>
      <c r="F139" s="666"/>
      <c r="G139" s="172">
        <v>8</v>
      </c>
      <c r="H139" s="271"/>
      <c r="I139" s="271" t="s">
        <v>15891</v>
      </c>
      <c r="J139" s="84"/>
      <c r="K139" s="84"/>
      <c r="L139" s="666"/>
      <c r="M139" s="178"/>
      <c r="N139" s="26"/>
      <c r="O139" s="86"/>
      <c r="P139" s="86"/>
      <c r="Q139" s="367" t="s">
        <v>16797</v>
      </c>
      <c r="R139" s="86"/>
      <c r="S139" s="442"/>
      <c r="T139" s="279"/>
      <c r="U139" s="279"/>
      <c r="V139" s="279"/>
      <c r="W139" s="279"/>
      <c r="X139" s="279"/>
      <c r="Y139" s="279"/>
      <c r="Z139" s="279"/>
    </row>
    <row r="140" spans="1:26" ht="16.5" customHeight="1">
      <c r="A140" s="820" t="s">
        <v>16818</v>
      </c>
      <c r="B140" s="820" t="s">
        <v>16821</v>
      </c>
      <c r="C140" s="820" t="s">
        <v>16822</v>
      </c>
      <c r="D140" s="735" t="s">
        <v>16783</v>
      </c>
      <c r="E140" s="738" t="s">
        <v>16824</v>
      </c>
      <c r="F140" s="821" t="s">
        <v>16825</v>
      </c>
      <c r="G140" s="172">
        <v>1</v>
      </c>
      <c r="H140" s="461" t="s">
        <v>15550</v>
      </c>
      <c r="I140" s="456"/>
      <c r="J140" s="84"/>
      <c r="K140" s="84"/>
      <c r="L140" s="822"/>
      <c r="M140" s="178"/>
      <c r="N140" s="26"/>
      <c r="O140" s="86"/>
      <c r="P140" s="86"/>
      <c r="Q140" s="367" t="s">
        <v>16818</v>
      </c>
      <c r="R140" s="86"/>
      <c r="S140" s="442"/>
      <c r="T140" s="279"/>
      <c r="U140" s="279"/>
      <c r="V140" s="279"/>
      <c r="W140" s="279"/>
      <c r="X140" s="279"/>
      <c r="Y140" s="279"/>
      <c r="Z140" s="279"/>
    </row>
    <row r="141" spans="1:26" ht="16.5" customHeight="1">
      <c r="A141" s="665"/>
      <c r="B141" s="665"/>
      <c r="C141" s="665"/>
      <c r="D141" s="665"/>
      <c r="E141" s="665"/>
      <c r="F141" s="665"/>
      <c r="G141" s="172">
        <v>2</v>
      </c>
      <c r="H141" s="271" t="s">
        <v>16804</v>
      </c>
      <c r="I141" s="271" t="s">
        <v>16805</v>
      </c>
      <c r="J141" s="83"/>
      <c r="K141" s="83"/>
      <c r="L141" s="665"/>
      <c r="M141" s="178"/>
      <c r="N141" s="26"/>
      <c r="O141" s="86"/>
      <c r="P141" s="86"/>
      <c r="Q141" s="367" t="s">
        <v>16818</v>
      </c>
      <c r="R141" s="86"/>
      <c r="S141" s="442"/>
      <c r="T141" s="279"/>
      <c r="U141" s="279"/>
      <c r="V141" s="279"/>
      <c r="W141" s="279"/>
      <c r="X141" s="279"/>
      <c r="Y141" s="279"/>
      <c r="Z141" s="279"/>
    </row>
    <row r="142" spans="1:26" ht="16.5" customHeight="1">
      <c r="A142" s="665"/>
      <c r="B142" s="665"/>
      <c r="C142" s="665"/>
      <c r="D142" s="665"/>
      <c r="E142" s="665"/>
      <c r="F142" s="665"/>
      <c r="G142" s="172">
        <v>3</v>
      </c>
      <c r="H142" s="271" t="s">
        <v>15884</v>
      </c>
      <c r="I142" s="453" t="s">
        <v>16377</v>
      </c>
      <c r="J142" s="84"/>
      <c r="K142" s="84"/>
      <c r="L142" s="665"/>
      <c r="M142" s="178"/>
      <c r="N142" s="26"/>
      <c r="O142" s="86"/>
      <c r="P142" s="86"/>
      <c r="Q142" s="367" t="s">
        <v>16818</v>
      </c>
      <c r="R142" s="86"/>
      <c r="S142" s="442"/>
      <c r="T142" s="279"/>
      <c r="U142" s="279"/>
      <c r="V142" s="279"/>
      <c r="W142" s="279"/>
      <c r="X142" s="279"/>
      <c r="Y142" s="279"/>
      <c r="Z142" s="279"/>
    </row>
    <row r="143" spans="1:26" ht="16.5" customHeight="1">
      <c r="A143" s="665"/>
      <c r="B143" s="665"/>
      <c r="C143" s="665"/>
      <c r="D143" s="665"/>
      <c r="E143" s="665"/>
      <c r="F143" s="665"/>
      <c r="G143" s="172">
        <v>4</v>
      </c>
      <c r="H143" s="271" t="s">
        <v>16296</v>
      </c>
      <c r="I143" s="333"/>
      <c r="J143" s="84"/>
      <c r="K143" s="84"/>
      <c r="L143" s="665"/>
      <c r="M143" s="178"/>
      <c r="N143" s="26"/>
      <c r="O143" s="86"/>
      <c r="P143" s="86"/>
      <c r="Q143" s="367" t="s">
        <v>16818</v>
      </c>
      <c r="R143" s="86"/>
      <c r="S143" s="442"/>
      <c r="T143" s="279"/>
      <c r="U143" s="279"/>
      <c r="V143" s="279"/>
      <c r="W143" s="279"/>
      <c r="X143" s="279"/>
      <c r="Y143" s="279"/>
      <c r="Z143" s="279"/>
    </row>
    <row r="144" spans="1:26" ht="16.5" customHeight="1">
      <c r="A144" s="665"/>
      <c r="B144" s="665"/>
      <c r="C144" s="665"/>
      <c r="D144" s="665"/>
      <c r="E144" s="665"/>
      <c r="F144" s="665"/>
      <c r="G144" s="172">
        <v>5</v>
      </c>
      <c r="H144" s="333" t="s">
        <v>15562</v>
      </c>
      <c r="I144" s="271" t="s">
        <v>16635</v>
      </c>
      <c r="J144" s="84"/>
      <c r="K144" s="84"/>
      <c r="L144" s="665"/>
      <c r="M144" s="178"/>
      <c r="N144" s="26"/>
      <c r="O144" s="86"/>
      <c r="P144" s="86"/>
      <c r="Q144" s="367" t="s">
        <v>16818</v>
      </c>
      <c r="R144" s="86"/>
      <c r="S144" s="442"/>
      <c r="T144" s="279"/>
      <c r="U144" s="279"/>
      <c r="V144" s="279"/>
      <c r="W144" s="279"/>
      <c r="X144" s="279"/>
      <c r="Y144" s="279"/>
      <c r="Z144" s="279"/>
    </row>
    <row r="145" spans="1:26" ht="16.5" customHeight="1">
      <c r="A145" s="665"/>
      <c r="B145" s="665"/>
      <c r="C145" s="665"/>
      <c r="D145" s="665"/>
      <c r="E145" s="665"/>
      <c r="F145" s="665"/>
      <c r="G145" s="172">
        <v>6</v>
      </c>
      <c r="H145" s="271"/>
      <c r="I145" s="271" t="s">
        <v>15891</v>
      </c>
      <c r="J145" s="84"/>
      <c r="K145" s="84"/>
      <c r="L145" s="665"/>
      <c r="M145" s="178"/>
      <c r="N145" s="26"/>
      <c r="O145" s="86"/>
      <c r="P145" s="86"/>
      <c r="Q145" s="367" t="s">
        <v>16818</v>
      </c>
      <c r="R145" s="86"/>
      <c r="S145" s="442"/>
      <c r="T145" s="279"/>
      <c r="U145" s="279"/>
      <c r="V145" s="279"/>
      <c r="W145" s="279"/>
      <c r="X145" s="279"/>
      <c r="Y145" s="279"/>
      <c r="Z145" s="279"/>
    </row>
    <row r="146" spans="1:26" ht="16.5" customHeight="1">
      <c r="A146" s="665"/>
      <c r="B146" s="665"/>
      <c r="C146" s="665"/>
      <c r="D146" s="665"/>
      <c r="E146" s="665"/>
      <c r="F146" s="665"/>
      <c r="G146" s="172">
        <v>7</v>
      </c>
      <c r="H146" s="447" t="s">
        <v>16835</v>
      </c>
      <c r="I146" s="453" t="s">
        <v>16775</v>
      </c>
      <c r="J146" s="84"/>
      <c r="K146" s="84"/>
      <c r="L146" s="665"/>
      <c r="M146" s="178"/>
      <c r="N146" s="26"/>
      <c r="O146" s="86"/>
      <c r="P146" s="86"/>
      <c r="Q146" s="367" t="s">
        <v>16818</v>
      </c>
      <c r="R146" s="86"/>
      <c r="S146" s="442"/>
      <c r="T146" s="279"/>
      <c r="U146" s="279"/>
      <c r="V146" s="279"/>
      <c r="W146" s="279"/>
      <c r="X146" s="279"/>
      <c r="Y146" s="279"/>
      <c r="Z146" s="279"/>
    </row>
    <row r="147" spans="1:26" ht="16.5" customHeight="1">
      <c r="A147" s="666"/>
      <c r="B147" s="666"/>
      <c r="C147" s="666"/>
      <c r="D147" s="666"/>
      <c r="E147" s="666"/>
      <c r="F147" s="666"/>
      <c r="G147" s="172">
        <v>8</v>
      </c>
      <c r="H147" s="271"/>
      <c r="I147" s="271" t="s">
        <v>15891</v>
      </c>
      <c r="J147" s="84"/>
      <c r="K147" s="84"/>
      <c r="L147" s="666"/>
      <c r="M147" s="178"/>
      <c r="N147" s="26"/>
      <c r="O147" s="86"/>
      <c r="P147" s="86"/>
      <c r="Q147" s="367" t="s">
        <v>16818</v>
      </c>
      <c r="R147" s="86"/>
      <c r="S147" s="442"/>
      <c r="T147" s="279"/>
      <c r="U147" s="279"/>
      <c r="V147" s="279"/>
      <c r="W147" s="279"/>
      <c r="X147" s="279"/>
      <c r="Y147" s="279"/>
      <c r="Z147" s="279"/>
    </row>
    <row r="148" spans="1:26" ht="16.5" customHeight="1">
      <c r="A148" s="820" t="s">
        <v>16840</v>
      </c>
      <c r="B148" s="820" t="s">
        <v>16842</v>
      </c>
      <c r="C148" s="820" t="s">
        <v>16843</v>
      </c>
      <c r="D148" s="735" t="s">
        <v>16845</v>
      </c>
      <c r="E148" s="738" t="s">
        <v>16846</v>
      </c>
      <c r="F148" s="821" t="s">
        <v>16848</v>
      </c>
      <c r="G148" s="172">
        <v>1</v>
      </c>
      <c r="H148" s="461" t="s">
        <v>15550</v>
      </c>
      <c r="I148" s="456"/>
      <c r="J148" s="84"/>
      <c r="K148" s="84"/>
      <c r="L148" s="822"/>
      <c r="M148" s="178"/>
      <c r="N148" s="26"/>
      <c r="O148" s="86"/>
      <c r="P148" s="86"/>
      <c r="Q148" s="367" t="s">
        <v>16840</v>
      </c>
      <c r="R148" s="86"/>
      <c r="S148" s="442"/>
      <c r="T148" s="279"/>
      <c r="U148" s="279"/>
      <c r="V148" s="279"/>
      <c r="W148" s="279"/>
      <c r="X148" s="279"/>
      <c r="Y148" s="279"/>
      <c r="Z148" s="279"/>
    </row>
    <row r="149" spans="1:26" ht="16.5" customHeight="1">
      <c r="A149" s="665"/>
      <c r="B149" s="665"/>
      <c r="C149" s="665"/>
      <c r="D149" s="665"/>
      <c r="E149" s="665"/>
      <c r="F149" s="665"/>
      <c r="G149" s="172">
        <v>2</v>
      </c>
      <c r="H149" s="271" t="s">
        <v>16851</v>
      </c>
      <c r="I149" s="271" t="s">
        <v>16852</v>
      </c>
      <c r="J149" s="83"/>
      <c r="K149" s="83"/>
      <c r="L149" s="665"/>
      <c r="M149" s="178"/>
      <c r="N149" s="26"/>
      <c r="O149" s="86"/>
      <c r="P149" s="86"/>
      <c r="Q149" s="367" t="s">
        <v>16840</v>
      </c>
      <c r="R149" s="86"/>
      <c r="S149" s="442"/>
      <c r="T149" s="279"/>
      <c r="U149" s="279"/>
      <c r="V149" s="279"/>
      <c r="W149" s="279"/>
      <c r="X149" s="279"/>
      <c r="Y149" s="279"/>
      <c r="Z149" s="279"/>
    </row>
    <row r="150" spans="1:26" ht="16.5" customHeight="1">
      <c r="A150" s="665"/>
      <c r="B150" s="665"/>
      <c r="C150" s="665"/>
      <c r="D150" s="665"/>
      <c r="E150" s="665"/>
      <c r="F150" s="665"/>
      <c r="G150" s="172">
        <v>3</v>
      </c>
      <c r="H150" s="271" t="s">
        <v>15884</v>
      </c>
      <c r="I150" s="453" t="s">
        <v>16377</v>
      </c>
      <c r="J150" s="84"/>
      <c r="K150" s="84"/>
      <c r="L150" s="665"/>
      <c r="M150" s="178"/>
      <c r="N150" s="26"/>
      <c r="O150" s="86"/>
      <c r="P150" s="86"/>
      <c r="Q150" s="367" t="s">
        <v>16840</v>
      </c>
      <c r="R150" s="86"/>
      <c r="S150" s="442"/>
      <c r="T150" s="279"/>
      <c r="U150" s="279"/>
      <c r="V150" s="279"/>
      <c r="W150" s="279"/>
      <c r="X150" s="279"/>
      <c r="Y150" s="279"/>
      <c r="Z150" s="279"/>
    </row>
    <row r="151" spans="1:26" ht="16.5" customHeight="1">
      <c r="A151" s="665"/>
      <c r="B151" s="665"/>
      <c r="C151" s="665"/>
      <c r="D151" s="665"/>
      <c r="E151" s="665"/>
      <c r="F151" s="665"/>
      <c r="G151" s="172">
        <v>4</v>
      </c>
      <c r="H151" s="271" t="s">
        <v>16296</v>
      </c>
      <c r="I151" s="333"/>
      <c r="J151" s="84"/>
      <c r="K151" s="84"/>
      <c r="L151" s="665"/>
      <c r="M151" s="178"/>
      <c r="N151" s="26"/>
      <c r="O151" s="86"/>
      <c r="P151" s="86"/>
      <c r="Q151" s="367" t="s">
        <v>16840</v>
      </c>
      <c r="R151" s="86"/>
      <c r="S151" s="442"/>
      <c r="T151" s="279"/>
      <c r="U151" s="279"/>
      <c r="V151" s="279"/>
      <c r="W151" s="279"/>
      <c r="X151" s="279"/>
      <c r="Y151" s="279"/>
      <c r="Z151" s="279"/>
    </row>
    <row r="152" spans="1:26" ht="16.5" customHeight="1">
      <c r="A152" s="665"/>
      <c r="B152" s="665"/>
      <c r="C152" s="665"/>
      <c r="D152" s="665"/>
      <c r="E152" s="665"/>
      <c r="F152" s="665"/>
      <c r="G152" s="172">
        <v>5</v>
      </c>
      <c r="H152" s="333" t="s">
        <v>15562</v>
      </c>
      <c r="I152" s="271" t="s">
        <v>16635</v>
      </c>
      <c r="J152" s="84"/>
      <c r="K152" s="84"/>
      <c r="L152" s="665"/>
      <c r="M152" s="178"/>
      <c r="N152" s="26"/>
      <c r="O152" s="86"/>
      <c r="P152" s="86"/>
      <c r="Q152" s="367" t="s">
        <v>16840</v>
      </c>
      <c r="R152" s="86"/>
      <c r="S152" s="442"/>
      <c r="T152" s="279"/>
      <c r="U152" s="279"/>
      <c r="V152" s="279"/>
      <c r="W152" s="279"/>
      <c r="X152" s="279"/>
      <c r="Y152" s="279"/>
      <c r="Z152" s="279"/>
    </row>
    <row r="153" spans="1:26" ht="16.5" customHeight="1">
      <c r="A153" s="665"/>
      <c r="B153" s="665"/>
      <c r="C153" s="665"/>
      <c r="D153" s="665"/>
      <c r="E153" s="665"/>
      <c r="F153" s="665"/>
      <c r="G153" s="172">
        <v>6</v>
      </c>
      <c r="H153" s="271"/>
      <c r="I153" s="271" t="s">
        <v>15891</v>
      </c>
      <c r="J153" s="84"/>
      <c r="K153" s="84"/>
      <c r="L153" s="665"/>
      <c r="M153" s="178"/>
      <c r="N153" s="26"/>
      <c r="O153" s="86"/>
      <c r="P153" s="86"/>
      <c r="Q153" s="367" t="s">
        <v>16840</v>
      </c>
      <c r="R153" s="86"/>
      <c r="S153" s="442"/>
      <c r="T153" s="279"/>
      <c r="U153" s="279"/>
      <c r="V153" s="279"/>
      <c r="W153" s="279"/>
      <c r="X153" s="279"/>
      <c r="Y153" s="279"/>
      <c r="Z153" s="279"/>
    </row>
    <row r="154" spans="1:26" ht="16.5" customHeight="1">
      <c r="A154" s="666"/>
      <c r="B154" s="666"/>
      <c r="C154" s="666"/>
      <c r="D154" s="666"/>
      <c r="E154" s="666"/>
      <c r="F154" s="666"/>
      <c r="G154" s="172">
        <v>7</v>
      </c>
      <c r="H154" s="2" t="s">
        <v>16863</v>
      </c>
      <c r="I154" s="445" t="s">
        <v>16864</v>
      </c>
      <c r="J154" s="84"/>
      <c r="K154" s="84"/>
      <c r="L154" s="666"/>
      <c r="M154" s="178"/>
      <c r="N154" s="26"/>
      <c r="O154" s="86"/>
      <c r="P154" s="86"/>
      <c r="Q154" s="367" t="s">
        <v>16840</v>
      </c>
      <c r="R154" s="86"/>
      <c r="S154" s="442"/>
      <c r="T154" s="279"/>
      <c r="U154" s="279"/>
      <c r="V154" s="279"/>
      <c r="W154" s="279"/>
      <c r="X154" s="279"/>
      <c r="Y154" s="279"/>
      <c r="Z154" s="279"/>
    </row>
    <row r="155" spans="1:26" ht="16.5" customHeight="1">
      <c r="A155" s="735" t="s">
        <v>16866</v>
      </c>
      <c r="B155" s="735" t="s">
        <v>16867</v>
      </c>
      <c r="C155" s="735" t="s">
        <v>16868</v>
      </c>
      <c r="D155" s="823" t="s">
        <v>16870</v>
      </c>
      <c r="E155" s="740" t="s">
        <v>16872</v>
      </c>
      <c r="F155" s="740" t="s">
        <v>16875</v>
      </c>
      <c r="G155" s="88">
        <v>1</v>
      </c>
      <c r="H155" s="461" t="s">
        <v>16877</v>
      </c>
      <c r="I155" s="447"/>
      <c r="J155" s="84"/>
      <c r="K155" s="84"/>
      <c r="L155" s="734"/>
      <c r="M155" s="403"/>
      <c r="N155" s="26"/>
      <c r="O155" s="86"/>
      <c r="P155" s="86"/>
      <c r="Q155" s="86" t="s">
        <v>16866</v>
      </c>
      <c r="R155" s="86"/>
      <c r="S155" s="442"/>
      <c r="T155" s="475"/>
      <c r="U155" s="475"/>
      <c r="V155" s="475"/>
      <c r="W155" s="475"/>
      <c r="X155" s="475"/>
      <c r="Y155" s="475"/>
      <c r="Z155" s="475"/>
    </row>
    <row r="156" spans="1:26" ht="16.5" customHeight="1">
      <c r="A156" s="665"/>
      <c r="B156" s="665"/>
      <c r="C156" s="665"/>
      <c r="D156" s="665"/>
      <c r="E156" s="665"/>
      <c r="F156" s="665"/>
      <c r="G156" s="88">
        <v>2</v>
      </c>
      <c r="H156" s="447" t="s">
        <v>16882</v>
      </c>
      <c r="I156" s="447"/>
      <c r="J156" s="86"/>
      <c r="K156" s="86"/>
      <c r="L156" s="665"/>
      <c r="M156" s="403"/>
      <c r="N156" s="26"/>
      <c r="O156" s="86"/>
      <c r="P156" s="86"/>
      <c r="Q156" s="86" t="s">
        <v>16866</v>
      </c>
      <c r="R156" s="86"/>
      <c r="S156" s="442"/>
      <c r="T156" s="475"/>
      <c r="U156" s="475"/>
      <c r="V156" s="475"/>
      <c r="W156" s="475"/>
      <c r="X156" s="475"/>
      <c r="Y156" s="475"/>
      <c r="Z156" s="475"/>
    </row>
    <row r="157" spans="1:26" ht="16.5" customHeight="1">
      <c r="A157" s="665"/>
      <c r="B157" s="665"/>
      <c r="C157" s="665"/>
      <c r="D157" s="665"/>
      <c r="E157" s="665"/>
      <c r="F157" s="665"/>
      <c r="G157" s="88">
        <v>3</v>
      </c>
      <c r="H157" s="447" t="s">
        <v>16884</v>
      </c>
      <c r="I157" s="447"/>
      <c r="J157" s="84"/>
      <c r="K157" s="84"/>
      <c r="L157" s="665"/>
      <c r="M157" s="403"/>
      <c r="N157" s="26"/>
      <c r="O157" s="86"/>
      <c r="P157" s="86"/>
      <c r="Q157" s="86" t="s">
        <v>16866</v>
      </c>
      <c r="R157" s="86"/>
      <c r="S157" s="442"/>
      <c r="T157" s="475"/>
      <c r="U157" s="475"/>
      <c r="V157" s="475"/>
      <c r="W157" s="475"/>
      <c r="X157" s="475"/>
      <c r="Y157" s="475"/>
      <c r="Z157" s="475"/>
    </row>
    <row r="158" spans="1:26" ht="16.5" customHeight="1">
      <c r="A158" s="665"/>
      <c r="B158" s="665"/>
      <c r="C158" s="665"/>
      <c r="D158" s="665"/>
      <c r="E158" s="665"/>
      <c r="F158" s="665"/>
      <c r="G158" s="88">
        <v>4</v>
      </c>
      <c r="H158" s="447" t="s">
        <v>16887</v>
      </c>
      <c r="I158" s="447"/>
      <c r="J158" s="84"/>
      <c r="K158" s="84"/>
      <c r="L158" s="665"/>
      <c r="M158" s="403"/>
      <c r="N158" s="26"/>
      <c r="O158" s="86"/>
      <c r="P158" s="86"/>
      <c r="Q158" s="86" t="s">
        <v>16866</v>
      </c>
      <c r="R158" s="86"/>
      <c r="S158" s="442"/>
      <c r="T158" s="475"/>
      <c r="U158" s="475"/>
      <c r="V158" s="475"/>
      <c r="W158" s="475"/>
      <c r="X158" s="475"/>
      <c r="Y158" s="475"/>
      <c r="Z158" s="475"/>
    </row>
    <row r="159" spans="1:26" ht="16.5" customHeight="1">
      <c r="A159" s="665"/>
      <c r="B159" s="665"/>
      <c r="C159" s="665"/>
      <c r="D159" s="665"/>
      <c r="E159" s="665"/>
      <c r="F159" s="665"/>
      <c r="G159" s="88">
        <v>5</v>
      </c>
      <c r="H159" s="447" t="s">
        <v>16890</v>
      </c>
      <c r="I159" s="447"/>
      <c r="J159" s="84"/>
      <c r="K159" s="84"/>
      <c r="L159" s="665"/>
      <c r="M159" s="403"/>
      <c r="N159" s="26"/>
      <c r="O159" s="86"/>
      <c r="P159" s="86"/>
      <c r="Q159" s="86" t="s">
        <v>16866</v>
      </c>
      <c r="R159" s="86"/>
      <c r="S159" s="442"/>
      <c r="T159" s="475"/>
      <c r="U159" s="475"/>
      <c r="V159" s="475"/>
      <c r="W159" s="475"/>
      <c r="X159" s="475"/>
      <c r="Y159" s="475"/>
      <c r="Z159" s="475"/>
    </row>
    <row r="160" spans="1:26" ht="16.5" customHeight="1">
      <c r="A160" s="665"/>
      <c r="B160" s="665"/>
      <c r="C160" s="665"/>
      <c r="D160" s="665"/>
      <c r="E160" s="665"/>
      <c r="F160" s="665"/>
      <c r="G160" s="88">
        <v>6</v>
      </c>
      <c r="H160" s="447" t="s">
        <v>16892</v>
      </c>
      <c r="I160" s="447"/>
      <c r="J160" s="84"/>
      <c r="K160" s="84"/>
      <c r="L160" s="665"/>
      <c r="M160" s="403"/>
      <c r="N160" s="26"/>
      <c r="O160" s="86"/>
      <c r="P160" s="86"/>
      <c r="Q160" s="86" t="s">
        <v>16866</v>
      </c>
      <c r="R160" s="86"/>
      <c r="S160" s="442"/>
      <c r="T160" s="475"/>
      <c r="U160" s="475"/>
      <c r="V160" s="475"/>
      <c r="W160" s="475"/>
      <c r="X160" s="475"/>
      <c r="Y160" s="475"/>
      <c r="Z160" s="475"/>
    </row>
    <row r="161" spans="1:26" ht="16.5" customHeight="1">
      <c r="A161" s="665"/>
      <c r="B161" s="665"/>
      <c r="C161" s="665"/>
      <c r="D161" s="665"/>
      <c r="E161" s="665"/>
      <c r="F161" s="665"/>
      <c r="G161" s="88">
        <v>7</v>
      </c>
      <c r="H161" s="447" t="s">
        <v>16893</v>
      </c>
      <c r="I161" s="447"/>
      <c r="J161" s="84"/>
      <c r="K161" s="84"/>
      <c r="L161" s="665"/>
      <c r="M161" s="403"/>
      <c r="N161" s="26"/>
      <c r="O161" s="86"/>
      <c r="P161" s="86"/>
      <c r="Q161" s="86" t="s">
        <v>16866</v>
      </c>
      <c r="R161" s="86"/>
      <c r="S161" s="442"/>
      <c r="T161" s="475"/>
      <c r="U161" s="475"/>
      <c r="V161" s="475"/>
      <c r="W161" s="475"/>
      <c r="X161" s="475"/>
      <c r="Y161" s="475"/>
      <c r="Z161" s="475"/>
    </row>
    <row r="162" spans="1:26" ht="16.5" customHeight="1">
      <c r="A162" s="665"/>
      <c r="B162" s="665"/>
      <c r="C162" s="665"/>
      <c r="D162" s="665"/>
      <c r="E162" s="665"/>
      <c r="F162" s="665"/>
      <c r="G162" s="88">
        <v>8</v>
      </c>
      <c r="H162" s="476" t="s">
        <v>16898</v>
      </c>
      <c r="I162" s="2" t="s">
        <v>16900</v>
      </c>
      <c r="J162" s="442"/>
      <c r="K162" s="442"/>
      <c r="L162" s="665"/>
      <c r="M162" s="403"/>
      <c r="N162" s="26"/>
      <c r="O162" s="86"/>
      <c r="P162" s="86"/>
      <c r="Q162" s="86" t="s">
        <v>16866</v>
      </c>
      <c r="R162" s="86"/>
      <c r="S162" s="442"/>
      <c r="T162" s="475"/>
      <c r="U162" s="475"/>
      <c r="V162" s="475"/>
      <c r="W162" s="475"/>
      <c r="X162" s="475"/>
      <c r="Y162" s="475"/>
      <c r="Z162" s="475"/>
    </row>
    <row r="163" spans="1:26" ht="16.5" customHeight="1">
      <c r="A163" s="665"/>
      <c r="B163" s="665"/>
      <c r="C163" s="665"/>
      <c r="D163" s="665"/>
      <c r="E163" s="665"/>
      <c r="F163" s="665"/>
      <c r="G163" s="88">
        <v>9</v>
      </c>
      <c r="H163" s="333" t="s">
        <v>16906</v>
      </c>
      <c r="I163" s="333" t="s">
        <v>16907</v>
      </c>
      <c r="J163" s="397"/>
      <c r="K163" s="397"/>
      <c r="L163" s="665"/>
      <c r="M163" s="403"/>
      <c r="N163" s="26"/>
      <c r="O163" s="86"/>
      <c r="P163" s="86"/>
      <c r="Q163" s="86" t="s">
        <v>16866</v>
      </c>
      <c r="R163" s="86"/>
      <c r="S163" s="442"/>
      <c r="T163" s="475"/>
      <c r="U163" s="475"/>
      <c r="V163" s="475"/>
      <c r="W163" s="475"/>
      <c r="X163" s="475"/>
      <c r="Y163" s="475"/>
      <c r="Z163" s="475"/>
    </row>
    <row r="164" spans="1:26" ht="16.5" customHeight="1">
      <c r="A164" s="665"/>
      <c r="B164" s="665"/>
      <c r="C164" s="665"/>
      <c r="D164" s="665"/>
      <c r="E164" s="665"/>
      <c r="F164" s="665"/>
      <c r="G164" s="88">
        <v>10</v>
      </c>
      <c r="H164" s="333" t="s">
        <v>16909</v>
      </c>
      <c r="I164" s="453" t="s">
        <v>16377</v>
      </c>
      <c r="J164" s="397"/>
      <c r="K164" s="397"/>
      <c r="L164" s="665"/>
      <c r="M164" s="403"/>
      <c r="N164" s="26"/>
      <c r="O164" s="86"/>
      <c r="P164" s="86"/>
      <c r="Q164" s="86" t="s">
        <v>16866</v>
      </c>
      <c r="R164" s="86"/>
      <c r="S164" s="442"/>
      <c r="T164" s="475"/>
      <c r="U164" s="475"/>
      <c r="V164" s="475"/>
      <c r="W164" s="475"/>
      <c r="X164" s="475"/>
      <c r="Y164" s="475"/>
      <c r="Z164" s="475"/>
    </row>
    <row r="165" spans="1:26" ht="16.5" customHeight="1">
      <c r="A165" s="665"/>
      <c r="B165" s="665"/>
      <c r="C165" s="665"/>
      <c r="D165" s="665"/>
      <c r="E165" s="665"/>
      <c r="F165" s="665"/>
      <c r="G165" s="88">
        <v>11</v>
      </c>
      <c r="H165" s="333" t="s">
        <v>16296</v>
      </c>
      <c r="I165" s="333"/>
      <c r="J165" s="397"/>
      <c r="K165" s="397"/>
      <c r="L165" s="665"/>
      <c r="M165" s="403"/>
      <c r="N165" s="26"/>
      <c r="O165" s="86"/>
      <c r="P165" s="86"/>
      <c r="Q165" s="86" t="s">
        <v>16866</v>
      </c>
      <c r="R165" s="86"/>
      <c r="S165" s="442"/>
      <c r="T165" s="475"/>
      <c r="U165" s="475"/>
      <c r="V165" s="475"/>
      <c r="W165" s="475"/>
      <c r="X165" s="475"/>
      <c r="Y165" s="475"/>
      <c r="Z165" s="475"/>
    </row>
    <row r="166" spans="1:26" ht="16.5" customHeight="1">
      <c r="A166" s="665"/>
      <c r="B166" s="665"/>
      <c r="C166" s="665"/>
      <c r="D166" s="665"/>
      <c r="E166" s="665"/>
      <c r="F166" s="665"/>
      <c r="G166" s="88">
        <v>12</v>
      </c>
      <c r="H166" s="476" t="s">
        <v>15562</v>
      </c>
      <c r="I166" s="2" t="s">
        <v>16313</v>
      </c>
      <c r="J166" s="403"/>
      <c r="K166" s="403"/>
      <c r="L166" s="665"/>
      <c r="M166" s="403"/>
      <c r="N166" s="26"/>
      <c r="O166" s="86"/>
      <c r="P166" s="86"/>
      <c r="Q166" s="86" t="s">
        <v>16866</v>
      </c>
      <c r="R166" s="86"/>
      <c r="S166" s="442"/>
      <c r="T166" s="475"/>
      <c r="U166" s="475"/>
      <c r="V166" s="475"/>
      <c r="W166" s="475"/>
      <c r="X166" s="475"/>
      <c r="Y166" s="475"/>
      <c r="Z166" s="475"/>
    </row>
    <row r="167" spans="1:26" ht="16.5" customHeight="1">
      <c r="A167" s="665"/>
      <c r="B167" s="665"/>
      <c r="C167" s="665"/>
      <c r="D167" s="665"/>
      <c r="E167" s="665"/>
      <c r="F167" s="665"/>
      <c r="G167" s="88">
        <v>13</v>
      </c>
      <c r="H167" s="476" t="s">
        <v>15090</v>
      </c>
      <c r="I167" s="2"/>
      <c r="J167" s="397"/>
      <c r="K167" s="397"/>
      <c r="L167" s="665"/>
      <c r="M167" s="403"/>
      <c r="N167" s="26"/>
      <c r="O167" s="86"/>
      <c r="P167" s="86"/>
      <c r="Q167" s="86" t="s">
        <v>16866</v>
      </c>
      <c r="R167" s="86"/>
      <c r="S167" s="442"/>
      <c r="T167" s="475"/>
      <c r="U167" s="475"/>
      <c r="V167" s="475"/>
      <c r="W167" s="475"/>
      <c r="X167" s="475"/>
      <c r="Y167" s="475"/>
      <c r="Z167" s="475"/>
    </row>
    <row r="168" spans="1:26" ht="16.5" customHeight="1">
      <c r="A168" s="665"/>
      <c r="B168" s="665"/>
      <c r="C168" s="665"/>
      <c r="D168" s="665"/>
      <c r="E168" s="665"/>
      <c r="F168" s="665"/>
      <c r="G168" s="88">
        <v>14</v>
      </c>
      <c r="H168" s="476" t="s">
        <v>16913</v>
      </c>
      <c r="I168" s="445" t="s">
        <v>16914</v>
      </c>
      <c r="J168" s="397"/>
      <c r="K168" s="397"/>
      <c r="L168" s="665"/>
      <c r="M168" s="403"/>
      <c r="N168" s="26"/>
      <c r="O168" s="86"/>
      <c r="P168" s="86"/>
      <c r="Q168" s="86" t="s">
        <v>16866</v>
      </c>
      <c r="R168" s="86"/>
      <c r="S168" s="442"/>
      <c r="T168" s="475"/>
      <c r="U168" s="475"/>
      <c r="V168" s="475"/>
      <c r="W168" s="475"/>
      <c r="X168" s="475"/>
      <c r="Y168" s="475"/>
      <c r="Z168" s="475"/>
    </row>
    <row r="169" spans="1:26" ht="16.5" customHeight="1">
      <c r="A169" s="665"/>
      <c r="B169" s="665"/>
      <c r="C169" s="665"/>
      <c r="D169" s="665"/>
      <c r="E169" s="665"/>
      <c r="F169" s="665"/>
      <c r="G169" s="88">
        <v>15</v>
      </c>
      <c r="H169" s="476" t="s">
        <v>16916</v>
      </c>
      <c r="I169" s="2" t="s">
        <v>16917</v>
      </c>
      <c r="J169" s="397"/>
      <c r="K169" s="397"/>
      <c r="L169" s="665"/>
      <c r="M169" s="403"/>
      <c r="N169" s="26"/>
      <c r="O169" s="86"/>
      <c r="P169" s="86"/>
      <c r="Q169" s="86" t="s">
        <v>16866</v>
      </c>
      <c r="R169" s="86"/>
      <c r="S169" s="442"/>
      <c r="T169" s="475"/>
      <c r="U169" s="475"/>
      <c r="V169" s="475"/>
      <c r="W169" s="475"/>
      <c r="X169" s="475"/>
      <c r="Y169" s="475"/>
      <c r="Z169" s="475"/>
    </row>
    <row r="170" spans="1:26" ht="16.5" customHeight="1">
      <c r="A170" s="665"/>
      <c r="B170" s="665"/>
      <c r="C170" s="665"/>
      <c r="D170" s="665"/>
      <c r="E170" s="665"/>
      <c r="F170" s="665"/>
      <c r="G170" s="88">
        <v>16</v>
      </c>
      <c r="H170" s="476" t="s">
        <v>16923</v>
      </c>
      <c r="I170" s="2" t="s">
        <v>16900</v>
      </c>
      <c r="J170" s="397"/>
      <c r="K170" s="397"/>
      <c r="L170" s="665"/>
      <c r="M170" s="403"/>
      <c r="N170" s="26"/>
      <c r="O170" s="86"/>
      <c r="P170" s="86"/>
      <c r="Q170" s="86" t="s">
        <v>16866</v>
      </c>
      <c r="R170" s="86"/>
      <c r="S170" s="442"/>
      <c r="T170" s="475"/>
      <c r="U170" s="475"/>
      <c r="V170" s="475"/>
      <c r="W170" s="475"/>
      <c r="X170" s="475"/>
      <c r="Y170" s="475"/>
      <c r="Z170" s="475"/>
    </row>
    <row r="171" spans="1:26" ht="16.5" customHeight="1">
      <c r="A171" s="665"/>
      <c r="B171" s="665"/>
      <c r="C171" s="665"/>
      <c r="D171" s="665"/>
      <c r="E171" s="665"/>
      <c r="F171" s="665"/>
      <c r="G171" s="88">
        <v>17</v>
      </c>
      <c r="H171" s="476" t="s">
        <v>16928</v>
      </c>
      <c r="I171" s="2" t="s">
        <v>16917</v>
      </c>
      <c r="J171" s="397"/>
      <c r="K171" s="397"/>
      <c r="L171" s="665"/>
      <c r="M171" s="403"/>
      <c r="N171" s="26"/>
      <c r="O171" s="86"/>
      <c r="P171" s="86"/>
      <c r="Q171" s="86" t="s">
        <v>16866</v>
      </c>
      <c r="R171" s="86"/>
      <c r="S171" s="442"/>
      <c r="T171" s="475"/>
      <c r="U171" s="475"/>
      <c r="V171" s="475"/>
      <c r="W171" s="475"/>
      <c r="X171" s="475"/>
      <c r="Y171" s="475"/>
      <c r="Z171" s="475"/>
    </row>
    <row r="172" spans="1:26" ht="16.5" customHeight="1">
      <c r="A172" s="665"/>
      <c r="B172" s="665"/>
      <c r="C172" s="665"/>
      <c r="D172" s="665"/>
      <c r="E172" s="665"/>
      <c r="F172" s="665"/>
      <c r="G172" s="88">
        <v>18</v>
      </c>
      <c r="H172" s="476" t="s">
        <v>16923</v>
      </c>
      <c r="I172" s="2" t="s">
        <v>16900</v>
      </c>
      <c r="J172" s="397"/>
      <c r="K172" s="397"/>
      <c r="L172" s="665"/>
      <c r="M172" s="403"/>
      <c r="N172" s="26"/>
      <c r="O172" s="86"/>
      <c r="P172" s="86"/>
      <c r="Q172" s="86" t="s">
        <v>16866</v>
      </c>
      <c r="R172" s="86"/>
      <c r="S172" s="442"/>
      <c r="T172" s="475"/>
      <c r="U172" s="475"/>
      <c r="V172" s="475"/>
      <c r="W172" s="475"/>
      <c r="X172" s="475"/>
      <c r="Y172" s="475"/>
      <c r="Z172" s="475"/>
    </row>
    <row r="173" spans="1:26" ht="16.5" customHeight="1">
      <c r="A173" s="666"/>
      <c r="B173" s="666"/>
      <c r="C173" s="666"/>
      <c r="D173" s="666"/>
      <c r="E173" s="666"/>
      <c r="F173" s="666"/>
      <c r="G173" s="88">
        <v>19</v>
      </c>
      <c r="H173" s="476" t="s">
        <v>16932</v>
      </c>
      <c r="I173" s="2" t="s">
        <v>16917</v>
      </c>
      <c r="J173" s="397"/>
      <c r="K173" s="397"/>
      <c r="L173" s="666"/>
      <c r="M173" s="403"/>
      <c r="N173" s="26"/>
      <c r="O173" s="86"/>
      <c r="P173" s="86"/>
      <c r="Q173" s="86" t="s">
        <v>16866</v>
      </c>
      <c r="R173" s="86"/>
      <c r="S173" s="442"/>
      <c r="T173" s="475"/>
      <c r="U173" s="475"/>
      <c r="V173" s="475"/>
      <c r="W173" s="475"/>
      <c r="X173" s="475"/>
      <c r="Y173" s="475"/>
      <c r="Z173" s="475"/>
    </row>
    <row r="174" spans="1:26" ht="16.5" customHeight="1">
      <c r="A174" s="735" t="s">
        <v>16934</v>
      </c>
      <c r="B174" s="735" t="s">
        <v>16935</v>
      </c>
      <c r="C174" s="735" t="s">
        <v>16936</v>
      </c>
      <c r="D174" s="823" t="s">
        <v>16937</v>
      </c>
      <c r="E174" s="740" t="s">
        <v>16938</v>
      </c>
      <c r="F174" s="740" t="s">
        <v>16941</v>
      </c>
      <c r="G174" s="88">
        <v>1</v>
      </c>
      <c r="H174" s="461" t="s">
        <v>16943</v>
      </c>
      <c r="I174" s="447"/>
      <c r="J174" s="84"/>
      <c r="K174" s="84"/>
      <c r="L174" s="734"/>
      <c r="M174" s="403"/>
      <c r="N174" s="26"/>
      <c r="O174" s="86"/>
      <c r="P174" s="86"/>
      <c r="Q174" s="86" t="s">
        <v>16934</v>
      </c>
      <c r="R174" s="86"/>
      <c r="S174" s="442"/>
      <c r="T174" s="475"/>
      <c r="U174" s="475"/>
      <c r="V174" s="475"/>
      <c r="W174" s="475"/>
      <c r="X174" s="475"/>
      <c r="Y174" s="475"/>
      <c r="Z174" s="475"/>
    </row>
    <row r="175" spans="1:26" ht="16.5" customHeight="1">
      <c r="A175" s="665"/>
      <c r="B175" s="665"/>
      <c r="C175" s="665"/>
      <c r="D175" s="665"/>
      <c r="E175" s="665"/>
      <c r="F175" s="665"/>
      <c r="G175" s="88">
        <v>2</v>
      </c>
      <c r="H175" s="447" t="s">
        <v>16887</v>
      </c>
      <c r="I175" s="447"/>
      <c r="J175" s="86"/>
      <c r="K175" s="86"/>
      <c r="L175" s="665"/>
      <c r="M175" s="403"/>
      <c r="N175" s="26"/>
      <c r="O175" s="86"/>
      <c r="P175" s="86"/>
      <c r="Q175" s="86" t="s">
        <v>16934</v>
      </c>
      <c r="R175" s="86"/>
      <c r="S175" s="442"/>
      <c r="T175" s="475"/>
      <c r="U175" s="475"/>
      <c r="V175" s="475"/>
      <c r="W175" s="475"/>
      <c r="X175" s="475"/>
      <c r="Y175" s="475"/>
      <c r="Z175" s="475"/>
    </row>
    <row r="176" spans="1:26" ht="16.5" customHeight="1">
      <c r="A176" s="665"/>
      <c r="B176" s="665"/>
      <c r="C176" s="665"/>
      <c r="D176" s="665"/>
      <c r="E176" s="665"/>
      <c r="F176" s="665"/>
      <c r="G176" s="88">
        <v>3</v>
      </c>
      <c r="H176" s="447" t="s">
        <v>16884</v>
      </c>
      <c r="I176" s="447"/>
      <c r="J176" s="84"/>
      <c r="K176" s="84"/>
      <c r="L176" s="665"/>
      <c r="M176" s="403"/>
      <c r="N176" s="26"/>
      <c r="O176" s="86"/>
      <c r="P176" s="86"/>
      <c r="Q176" s="86" t="s">
        <v>16934</v>
      </c>
      <c r="R176" s="86"/>
      <c r="S176" s="442"/>
      <c r="T176" s="475"/>
      <c r="U176" s="475"/>
      <c r="V176" s="475"/>
      <c r="W176" s="475"/>
      <c r="X176" s="475"/>
      <c r="Y176" s="475"/>
      <c r="Z176" s="475"/>
    </row>
    <row r="177" spans="1:26" ht="16.5" customHeight="1">
      <c r="A177" s="665"/>
      <c r="B177" s="665"/>
      <c r="C177" s="665"/>
      <c r="D177" s="665"/>
      <c r="E177" s="665"/>
      <c r="F177" s="665"/>
      <c r="G177" s="88">
        <v>4</v>
      </c>
      <c r="H177" s="447" t="s">
        <v>16892</v>
      </c>
      <c r="I177" s="447"/>
      <c r="J177" s="84"/>
      <c r="K177" s="84"/>
      <c r="L177" s="665"/>
      <c r="M177" s="403"/>
      <c r="N177" s="26"/>
      <c r="O177" s="86"/>
      <c r="P177" s="86"/>
      <c r="Q177" s="86" t="s">
        <v>16934</v>
      </c>
      <c r="R177" s="86"/>
      <c r="S177" s="442"/>
      <c r="T177" s="475"/>
      <c r="U177" s="475"/>
      <c r="V177" s="475"/>
      <c r="W177" s="475"/>
      <c r="X177" s="475"/>
      <c r="Y177" s="475"/>
      <c r="Z177" s="475"/>
    </row>
    <row r="178" spans="1:26" ht="16.5" customHeight="1">
      <c r="A178" s="665"/>
      <c r="B178" s="665"/>
      <c r="C178" s="665"/>
      <c r="D178" s="665"/>
      <c r="E178" s="665"/>
      <c r="F178" s="665"/>
      <c r="G178" s="88">
        <v>5</v>
      </c>
      <c r="H178" s="447" t="s">
        <v>16890</v>
      </c>
      <c r="I178" s="447"/>
      <c r="J178" s="84"/>
      <c r="K178" s="84"/>
      <c r="L178" s="665"/>
      <c r="M178" s="403"/>
      <c r="N178" s="26"/>
      <c r="O178" s="86"/>
      <c r="P178" s="86"/>
      <c r="Q178" s="86" t="s">
        <v>16934</v>
      </c>
      <c r="R178" s="86"/>
      <c r="S178" s="442"/>
      <c r="T178" s="475"/>
      <c r="U178" s="475"/>
      <c r="V178" s="475"/>
      <c r="W178" s="475"/>
      <c r="X178" s="475"/>
      <c r="Y178" s="475"/>
      <c r="Z178" s="475"/>
    </row>
    <row r="179" spans="1:26" ht="16.5" customHeight="1">
      <c r="A179" s="665"/>
      <c r="B179" s="665"/>
      <c r="C179" s="665"/>
      <c r="D179" s="665"/>
      <c r="E179" s="665"/>
      <c r="F179" s="665"/>
      <c r="G179" s="88">
        <v>6</v>
      </c>
      <c r="H179" s="447" t="s">
        <v>16950</v>
      </c>
      <c r="I179" s="447"/>
      <c r="J179" s="84"/>
      <c r="K179" s="84"/>
      <c r="L179" s="665"/>
      <c r="M179" s="403"/>
      <c r="N179" s="26"/>
      <c r="O179" s="86"/>
      <c r="P179" s="86"/>
      <c r="Q179" s="86" t="s">
        <v>16934</v>
      </c>
      <c r="R179" s="86"/>
      <c r="S179" s="442"/>
      <c r="T179" s="475"/>
      <c r="U179" s="475"/>
      <c r="V179" s="475"/>
      <c r="W179" s="475"/>
      <c r="X179" s="475"/>
      <c r="Y179" s="475"/>
      <c r="Z179" s="475"/>
    </row>
    <row r="180" spans="1:26" ht="16.5" customHeight="1">
      <c r="A180" s="665"/>
      <c r="B180" s="665"/>
      <c r="C180" s="665"/>
      <c r="D180" s="665"/>
      <c r="E180" s="665"/>
      <c r="F180" s="665"/>
      <c r="G180" s="88">
        <v>7</v>
      </c>
      <c r="H180" s="447" t="s">
        <v>16893</v>
      </c>
      <c r="I180" s="447"/>
      <c r="J180" s="84"/>
      <c r="K180" s="84"/>
      <c r="L180" s="665"/>
      <c r="M180" s="403"/>
      <c r="N180" s="26"/>
      <c r="O180" s="86"/>
      <c r="P180" s="86"/>
      <c r="Q180" s="86" t="s">
        <v>16934</v>
      </c>
      <c r="R180" s="86"/>
      <c r="S180" s="442"/>
      <c r="T180" s="475"/>
      <c r="U180" s="475"/>
      <c r="V180" s="475"/>
      <c r="W180" s="475"/>
      <c r="X180" s="475"/>
      <c r="Y180" s="475"/>
      <c r="Z180" s="475"/>
    </row>
    <row r="181" spans="1:26" ht="16.5" customHeight="1">
      <c r="A181" s="665"/>
      <c r="B181" s="665"/>
      <c r="C181" s="665"/>
      <c r="D181" s="665"/>
      <c r="E181" s="665"/>
      <c r="F181" s="665"/>
      <c r="G181" s="88">
        <v>8</v>
      </c>
      <c r="H181" s="476" t="s">
        <v>16898</v>
      </c>
      <c r="I181" s="2" t="s">
        <v>16900</v>
      </c>
      <c r="J181" s="442"/>
      <c r="K181" s="442"/>
      <c r="L181" s="665"/>
      <c r="M181" s="403"/>
      <c r="N181" s="26"/>
      <c r="O181" s="86"/>
      <c r="P181" s="86"/>
      <c r="Q181" s="86" t="s">
        <v>16934</v>
      </c>
      <c r="R181" s="86"/>
      <c r="S181" s="442"/>
      <c r="T181" s="475"/>
      <c r="U181" s="475"/>
      <c r="V181" s="475"/>
      <c r="W181" s="475"/>
      <c r="X181" s="475"/>
      <c r="Y181" s="475"/>
      <c r="Z181" s="475"/>
    </row>
    <row r="182" spans="1:26" ht="16.5" customHeight="1">
      <c r="A182" s="665"/>
      <c r="B182" s="665"/>
      <c r="C182" s="665"/>
      <c r="D182" s="665"/>
      <c r="E182" s="665"/>
      <c r="F182" s="665"/>
      <c r="G182" s="88">
        <v>9</v>
      </c>
      <c r="H182" s="333" t="s">
        <v>16906</v>
      </c>
      <c r="I182" s="333" t="s">
        <v>16907</v>
      </c>
      <c r="J182" s="397"/>
      <c r="K182" s="397"/>
      <c r="L182" s="665"/>
      <c r="M182" s="403"/>
      <c r="N182" s="26"/>
      <c r="O182" s="86"/>
      <c r="P182" s="86"/>
      <c r="Q182" s="86" t="s">
        <v>16934</v>
      </c>
      <c r="R182" s="86"/>
      <c r="S182" s="442"/>
      <c r="T182" s="475"/>
      <c r="U182" s="475"/>
      <c r="V182" s="475"/>
      <c r="W182" s="475"/>
      <c r="X182" s="475"/>
      <c r="Y182" s="475"/>
      <c r="Z182" s="475"/>
    </row>
    <row r="183" spans="1:26" ht="16.5" customHeight="1">
      <c r="A183" s="665"/>
      <c r="B183" s="665"/>
      <c r="C183" s="665"/>
      <c r="D183" s="665"/>
      <c r="E183" s="665"/>
      <c r="F183" s="665"/>
      <c r="G183" s="88">
        <v>10</v>
      </c>
      <c r="H183" s="333" t="s">
        <v>16909</v>
      </c>
      <c r="I183" s="453" t="s">
        <v>16377</v>
      </c>
      <c r="J183" s="397"/>
      <c r="K183" s="397"/>
      <c r="L183" s="665"/>
      <c r="M183" s="403"/>
      <c r="N183" s="26"/>
      <c r="O183" s="86"/>
      <c r="P183" s="86"/>
      <c r="Q183" s="86" t="s">
        <v>16934</v>
      </c>
      <c r="R183" s="86"/>
      <c r="S183" s="442"/>
      <c r="T183" s="475"/>
      <c r="U183" s="475"/>
      <c r="V183" s="475"/>
      <c r="W183" s="475"/>
      <c r="X183" s="475"/>
      <c r="Y183" s="475"/>
      <c r="Z183" s="475"/>
    </row>
    <row r="184" spans="1:26" ht="16.5" customHeight="1">
      <c r="A184" s="665"/>
      <c r="B184" s="665"/>
      <c r="C184" s="665"/>
      <c r="D184" s="665"/>
      <c r="E184" s="665"/>
      <c r="F184" s="665"/>
      <c r="G184" s="88">
        <v>11</v>
      </c>
      <c r="H184" s="333" t="s">
        <v>16296</v>
      </c>
      <c r="I184" s="333"/>
      <c r="J184" s="397"/>
      <c r="K184" s="397"/>
      <c r="L184" s="665"/>
      <c r="M184" s="403"/>
      <c r="N184" s="26"/>
      <c r="O184" s="86"/>
      <c r="P184" s="86"/>
      <c r="Q184" s="86" t="s">
        <v>16934</v>
      </c>
      <c r="R184" s="86"/>
      <c r="S184" s="442"/>
      <c r="T184" s="475"/>
      <c r="U184" s="475"/>
      <c r="V184" s="475"/>
      <c r="W184" s="475"/>
      <c r="X184" s="475"/>
      <c r="Y184" s="475"/>
      <c r="Z184" s="475"/>
    </row>
    <row r="185" spans="1:26" ht="16.5" customHeight="1">
      <c r="A185" s="665"/>
      <c r="B185" s="665"/>
      <c r="C185" s="665"/>
      <c r="D185" s="665"/>
      <c r="E185" s="665"/>
      <c r="F185" s="665"/>
      <c r="G185" s="88">
        <v>12</v>
      </c>
      <c r="H185" s="476" t="s">
        <v>15562</v>
      </c>
      <c r="I185" s="2" t="s">
        <v>16313</v>
      </c>
      <c r="J185" s="403"/>
      <c r="K185" s="403"/>
      <c r="L185" s="665"/>
      <c r="M185" s="403"/>
      <c r="N185" s="26"/>
      <c r="O185" s="86"/>
      <c r="P185" s="86"/>
      <c r="Q185" s="86" t="s">
        <v>16934</v>
      </c>
      <c r="R185" s="86"/>
      <c r="S185" s="442"/>
      <c r="T185" s="475"/>
      <c r="U185" s="475"/>
      <c r="V185" s="475"/>
      <c r="W185" s="475"/>
      <c r="X185" s="475"/>
      <c r="Y185" s="475"/>
      <c r="Z185" s="475"/>
    </row>
    <row r="186" spans="1:26" ht="16.5" customHeight="1">
      <c r="A186" s="665"/>
      <c r="B186" s="665"/>
      <c r="C186" s="665"/>
      <c r="D186" s="665"/>
      <c r="E186" s="665"/>
      <c r="F186" s="665"/>
      <c r="G186" s="88">
        <v>13</v>
      </c>
      <c r="H186" s="476" t="s">
        <v>15090</v>
      </c>
      <c r="I186" s="2"/>
      <c r="J186" s="397"/>
      <c r="K186" s="397"/>
      <c r="L186" s="665"/>
      <c r="M186" s="403"/>
      <c r="N186" s="26"/>
      <c r="O186" s="86"/>
      <c r="P186" s="86"/>
      <c r="Q186" s="86" t="s">
        <v>16934</v>
      </c>
      <c r="R186" s="86"/>
      <c r="S186" s="442"/>
      <c r="T186" s="475"/>
      <c r="U186" s="475"/>
      <c r="V186" s="475"/>
      <c r="W186" s="475"/>
      <c r="X186" s="475"/>
      <c r="Y186" s="475"/>
      <c r="Z186" s="475"/>
    </row>
    <row r="187" spans="1:26" ht="16.5" customHeight="1">
      <c r="A187" s="665"/>
      <c r="B187" s="665"/>
      <c r="C187" s="665"/>
      <c r="D187" s="665"/>
      <c r="E187" s="665"/>
      <c r="F187" s="665"/>
      <c r="G187" s="88">
        <v>14</v>
      </c>
      <c r="H187" s="476" t="s">
        <v>16913</v>
      </c>
      <c r="I187" s="445" t="s">
        <v>16914</v>
      </c>
      <c r="J187" s="397"/>
      <c r="K187" s="397"/>
      <c r="L187" s="665"/>
      <c r="M187" s="403"/>
      <c r="N187" s="26"/>
      <c r="O187" s="86"/>
      <c r="P187" s="86"/>
      <c r="Q187" s="86" t="s">
        <v>16934</v>
      </c>
      <c r="R187" s="86"/>
      <c r="S187" s="442"/>
      <c r="T187" s="475"/>
      <c r="U187" s="475"/>
      <c r="V187" s="475"/>
      <c r="W187" s="475"/>
      <c r="X187" s="475"/>
      <c r="Y187" s="475"/>
      <c r="Z187" s="475"/>
    </row>
    <row r="188" spans="1:26" ht="16.5" customHeight="1">
      <c r="A188" s="665"/>
      <c r="B188" s="665"/>
      <c r="C188" s="665"/>
      <c r="D188" s="665"/>
      <c r="E188" s="665"/>
      <c r="F188" s="665"/>
      <c r="G188" s="88">
        <v>15</v>
      </c>
      <c r="H188" s="476" t="s">
        <v>16928</v>
      </c>
      <c r="I188" s="2" t="s">
        <v>16917</v>
      </c>
      <c r="J188" s="397"/>
      <c r="K188" s="397"/>
      <c r="L188" s="665"/>
      <c r="M188" s="403"/>
      <c r="N188" s="26"/>
      <c r="O188" s="86"/>
      <c r="P188" s="86"/>
      <c r="Q188" s="86" t="s">
        <v>16934</v>
      </c>
      <c r="R188" s="86"/>
      <c r="S188" s="442"/>
      <c r="T188" s="475"/>
      <c r="U188" s="475"/>
      <c r="V188" s="475"/>
      <c r="W188" s="475"/>
      <c r="X188" s="475"/>
      <c r="Y188" s="475"/>
      <c r="Z188" s="475"/>
    </row>
    <row r="189" spans="1:26" ht="16.5" customHeight="1">
      <c r="A189" s="665"/>
      <c r="B189" s="665"/>
      <c r="C189" s="665"/>
      <c r="D189" s="665"/>
      <c r="E189" s="665"/>
      <c r="F189" s="665"/>
      <c r="G189" s="88">
        <v>16</v>
      </c>
      <c r="H189" s="476" t="s">
        <v>16923</v>
      </c>
      <c r="I189" s="2" t="s">
        <v>16900</v>
      </c>
      <c r="J189" s="397"/>
      <c r="K189" s="397"/>
      <c r="L189" s="665"/>
      <c r="M189" s="403"/>
      <c r="N189" s="26"/>
      <c r="O189" s="86"/>
      <c r="P189" s="86"/>
      <c r="Q189" s="86" t="s">
        <v>16934</v>
      </c>
      <c r="R189" s="86"/>
      <c r="S189" s="442"/>
      <c r="T189" s="475"/>
      <c r="U189" s="475"/>
      <c r="V189" s="475"/>
      <c r="W189" s="475"/>
      <c r="X189" s="475"/>
      <c r="Y189" s="475"/>
      <c r="Z189" s="475"/>
    </row>
    <row r="190" spans="1:26" ht="16.5" customHeight="1">
      <c r="A190" s="665"/>
      <c r="B190" s="665"/>
      <c r="C190" s="665"/>
      <c r="D190" s="665"/>
      <c r="E190" s="665"/>
      <c r="F190" s="665"/>
      <c r="G190" s="88">
        <v>17</v>
      </c>
      <c r="H190" s="476" t="s">
        <v>16932</v>
      </c>
      <c r="I190" s="2" t="s">
        <v>16917</v>
      </c>
      <c r="J190" s="397"/>
      <c r="K190" s="397"/>
      <c r="L190" s="665"/>
      <c r="M190" s="403"/>
      <c r="N190" s="26"/>
      <c r="O190" s="86"/>
      <c r="P190" s="86"/>
      <c r="Q190" s="86" t="s">
        <v>16934</v>
      </c>
      <c r="R190" s="86"/>
      <c r="S190" s="442"/>
      <c r="T190" s="475"/>
      <c r="U190" s="475"/>
      <c r="V190" s="475"/>
      <c r="W190" s="475"/>
      <c r="X190" s="475"/>
      <c r="Y190" s="475"/>
      <c r="Z190" s="475"/>
    </row>
    <row r="191" spans="1:26" ht="16.5" customHeight="1">
      <c r="A191" s="665"/>
      <c r="B191" s="665"/>
      <c r="C191" s="665"/>
      <c r="D191" s="665"/>
      <c r="E191" s="665"/>
      <c r="F191" s="665"/>
      <c r="G191" s="88">
        <v>18</v>
      </c>
      <c r="H191" s="476" t="s">
        <v>16923</v>
      </c>
      <c r="I191" s="2" t="s">
        <v>16900</v>
      </c>
      <c r="J191" s="397"/>
      <c r="K191" s="397"/>
      <c r="L191" s="665"/>
      <c r="M191" s="403"/>
      <c r="N191" s="26"/>
      <c r="O191" s="86"/>
      <c r="P191" s="86"/>
      <c r="Q191" s="86" t="s">
        <v>16934</v>
      </c>
      <c r="R191" s="86"/>
      <c r="S191" s="442"/>
      <c r="T191" s="475"/>
      <c r="U191" s="475"/>
      <c r="V191" s="475"/>
      <c r="W191" s="475"/>
      <c r="X191" s="475"/>
      <c r="Y191" s="475"/>
      <c r="Z191" s="475"/>
    </row>
    <row r="192" spans="1:26" ht="16.5" customHeight="1">
      <c r="A192" s="666"/>
      <c r="B192" s="666"/>
      <c r="C192" s="666"/>
      <c r="D192" s="666"/>
      <c r="E192" s="666"/>
      <c r="F192" s="666"/>
      <c r="G192" s="88">
        <v>19</v>
      </c>
      <c r="H192" s="476" t="s">
        <v>16983</v>
      </c>
      <c r="I192" s="2" t="s">
        <v>16917</v>
      </c>
      <c r="J192" s="397"/>
      <c r="K192" s="397"/>
      <c r="L192" s="666"/>
      <c r="M192" s="403"/>
      <c r="N192" s="26"/>
      <c r="O192" s="86"/>
      <c r="P192" s="86"/>
      <c r="Q192" s="86" t="s">
        <v>16934</v>
      </c>
      <c r="R192" s="86"/>
      <c r="S192" s="442"/>
      <c r="T192" s="475"/>
      <c r="U192" s="475"/>
      <c r="V192" s="475"/>
      <c r="W192" s="475"/>
      <c r="X192" s="475"/>
      <c r="Y192" s="475"/>
      <c r="Z192" s="475"/>
    </row>
    <row r="193" spans="1:26" ht="16.5" customHeight="1">
      <c r="A193" s="820" t="s">
        <v>16985</v>
      </c>
      <c r="B193" s="820" t="s">
        <v>16986</v>
      </c>
      <c r="C193" s="820" t="s">
        <v>16988</v>
      </c>
      <c r="D193" s="735" t="s">
        <v>16989</v>
      </c>
      <c r="E193" s="735" t="s">
        <v>16991</v>
      </c>
      <c r="F193" s="821" t="s">
        <v>16992</v>
      </c>
      <c r="G193" s="172">
        <v>1</v>
      </c>
      <c r="H193" s="461" t="s">
        <v>15550</v>
      </c>
      <c r="I193" s="456"/>
      <c r="J193" s="84"/>
      <c r="K193" s="84"/>
      <c r="L193" s="822"/>
      <c r="M193" s="178"/>
      <c r="N193" s="26"/>
      <c r="O193" s="86"/>
      <c r="P193" s="86"/>
      <c r="Q193" s="367" t="s">
        <v>16985</v>
      </c>
      <c r="R193" s="86"/>
      <c r="S193" s="442"/>
      <c r="T193" s="475"/>
      <c r="U193" s="475"/>
      <c r="V193" s="475"/>
      <c r="W193" s="475"/>
      <c r="X193" s="475"/>
      <c r="Y193" s="475"/>
      <c r="Z193" s="475"/>
    </row>
    <row r="194" spans="1:26" ht="16.5" customHeight="1">
      <c r="A194" s="665"/>
      <c r="B194" s="665"/>
      <c r="C194" s="665"/>
      <c r="D194" s="665"/>
      <c r="E194" s="665"/>
      <c r="F194" s="665"/>
      <c r="G194" s="172">
        <v>2</v>
      </c>
      <c r="H194" s="333" t="s">
        <v>16996</v>
      </c>
      <c r="I194" s="333" t="s">
        <v>16997</v>
      </c>
      <c r="J194" s="83"/>
      <c r="K194" s="83"/>
      <c r="L194" s="665"/>
      <c r="M194" s="178"/>
      <c r="N194" s="26"/>
      <c r="O194" s="86"/>
      <c r="P194" s="86"/>
      <c r="Q194" s="367" t="s">
        <v>16985</v>
      </c>
      <c r="R194" s="86"/>
      <c r="S194" s="442"/>
      <c r="T194" s="475"/>
      <c r="U194" s="475"/>
      <c r="V194" s="475"/>
      <c r="W194" s="475"/>
      <c r="X194" s="475"/>
      <c r="Y194" s="475"/>
      <c r="Z194" s="475"/>
    </row>
    <row r="195" spans="1:26" ht="16.5" customHeight="1">
      <c r="A195" s="665"/>
      <c r="B195" s="665"/>
      <c r="C195" s="665"/>
      <c r="D195" s="665"/>
      <c r="E195" s="665"/>
      <c r="F195" s="665"/>
      <c r="G195" s="172">
        <v>3</v>
      </c>
      <c r="H195" s="333" t="s">
        <v>15884</v>
      </c>
      <c r="I195" s="468" t="s">
        <v>16999</v>
      </c>
      <c r="J195" s="86"/>
      <c r="K195" s="86"/>
      <c r="L195" s="665"/>
      <c r="M195" s="178"/>
      <c r="N195" s="26"/>
      <c r="O195" s="86"/>
      <c r="P195" s="86"/>
      <c r="Q195" s="367" t="s">
        <v>16985</v>
      </c>
      <c r="R195" s="86"/>
      <c r="S195" s="442"/>
      <c r="T195" s="475"/>
      <c r="U195" s="475"/>
      <c r="V195" s="475"/>
      <c r="W195" s="475"/>
      <c r="X195" s="475"/>
      <c r="Y195" s="475"/>
      <c r="Z195" s="475"/>
    </row>
    <row r="196" spans="1:26" ht="16.5" customHeight="1">
      <c r="A196" s="665"/>
      <c r="B196" s="665"/>
      <c r="C196" s="665"/>
      <c r="D196" s="665"/>
      <c r="E196" s="665"/>
      <c r="F196" s="665"/>
      <c r="G196" s="172">
        <v>4</v>
      </c>
      <c r="H196" s="333" t="s">
        <v>16296</v>
      </c>
      <c r="I196" s="333"/>
      <c r="J196" s="86"/>
      <c r="K196" s="86"/>
      <c r="L196" s="665"/>
      <c r="M196" s="178"/>
      <c r="N196" s="26"/>
      <c r="O196" s="86"/>
      <c r="P196" s="86"/>
      <c r="Q196" s="367" t="s">
        <v>16985</v>
      </c>
      <c r="R196" s="86"/>
      <c r="S196" s="442"/>
      <c r="T196" s="475"/>
      <c r="U196" s="475"/>
      <c r="V196" s="475"/>
      <c r="W196" s="475"/>
      <c r="X196" s="475"/>
      <c r="Y196" s="475"/>
      <c r="Z196" s="475"/>
    </row>
    <row r="197" spans="1:26" ht="16.5" customHeight="1">
      <c r="A197" s="665"/>
      <c r="B197" s="665"/>
      <c r="C197" s="665"/>
      <c r="D197" s="665"/>
      <c r="E197" s="665"/>
      <c r="F197" s="665"/>
      <c r="G197" s="172">
        <v>5</v>
      </c>
      <c r="H197" s="333" t="s">
        <v>15562</v>
      </c>
      <c r="I197" s="468" t="s">
        <v>17006</v>
      </c>
      <c r="J197" s="86"/>
      <c r="K197" s="86"/>
      <c r="L197" s="665"/>
      <c r="M197" s="178"/>
      <c r="N197" s="26"/>
      <c r="O197" s="86"/>
      <c r="P197" s="86"/>
      <c r="Q197" s="367" t="s">
        <v>16985</v>
      </c>
      <c r="R197" s="86"/>
      <c r="S197" s="442"/>
      <c r="T197" s="475"/>
      <c r="U197" s="475"/>
      <c r="V197" s="475"/>
      <c r="W197" s="475"/>
      <c r="X197" s="475"/>
      <c r="Y197" s="475"/>
      <c r="Z197" s="475"/>
    </row>
    <row r="198" spans="1:26" ht="16.5" customHeight="1">
      <c r="A198" s="665"/>
      <c r="B198" s="665"/>
      <c r="C198" s="665"/>
      <c r="D198" s="665"/>
      <c r="E198" s="665"/>
      <c r="F198" s="665"/>
      <c r="G198" s="172">
        <v>6</v>
      </c>
      <c r="H198" s="333" t="s">
        <v>15771</v>
      </c>
      <c r="I198" s="333"/>
      <c r="J198" s="86"/>
      <c r="K198" s="86"/>
      <c r="L198" s="665"/>
      <c r="M198" s="178"/>
      <c r="N198" s="26"/>
      <c r="O198" s="86"/>
      <c r="P198" s="86"/>
      <c r="Q198" s="367" t="s">
        <v>16985</v>
      </c>
      <c r="R198" s="86"/>
      <c r="S198" s="442"/>
      <c r="T198" s="475"/>
      <c r="U198" s="475"/>
      <c r="V198" s="475"/>
      <c r="W198" s="475"/>
      <c r="X198" s="475"/>
      <c r="Y198" s="475"/>
      <c r="Z198" s="475"/>
    </row>
    <row r="199" spans="1:26" ht="16.5" customHeight="1">
      <c r="A199" s="665"/>
      <c r="B199" s="665"/>
      <c r="C199" s="665"/>
      <c r="D199" s="665"/>
      <c r="E199" s="665"/>
      <c r="F199" s="665"/>
      <c r="G199" s="172">
        <v>7</v>
      </c>
      <c r="H199" s="333" t="s">
        <v>15771</v>
      </c>
      <c r="I199" s="333"/>
      <c r="J199" s="86"/>
      <c r="K199" s="86"/>
      <c r="L199" s="665"/>
      <c r="M199" s="178"/>
      <c r="N199" s="26"/>
      <c r="O199" s="86"/>
      <c r="P199" s="86"/>
      <c r="Q199" s="367" t="s">
        <v>16985</v>
      </c>
      <c r="R199" s="86"/>
      <c r="S199" s="442"/>
      <c r="T199" s="475"/>
      <c r="U199" s="475"/>
      <c r="V199" s="475"/>
      <c r="W199" s="475"/>
      <c r="X199" s="475"/>
      <c r="Y199" s="475"/>
      <c r="Z199" s="475"/>
    </row>
    <row r="200" spans="1:26" ht="16.5" customHeight="1">
      <c r="A200" s="665"/>
      <c r="B200" s="665"/>
      <c r="C200" s="665"/>
      <c r="D200" s="665"/>
      <c r="E200" s="665"/>
      <c r="F200" s="665"/>
      <c r="G200" s="172">
        <v>8</v>
      </c>
      <c r="H200" s="333" t="s">
        <v>15771</v>
      </c>
      <c r="I200" s="333"/>
      <c r="J200" s="86"/>
      <c r="K200" s="86"/>
      <c r="L200" s="665"/>
      <c r="M200" s="178"/>
      <c r="N200" s="26"/>
      <c r="O200" s="86"/>
      <c r="P200" s="86"/>
      <c r="Q200" s="367" t="s">
        <v>16985</v>
      </c>
      <c r="R200" s="86"/>
      <c r="S200" s="442"/>
      <c r="T200" s="475"/>
      <c r="U200" s="475"/>
      <c r="V200" s="475"/>
      <c r="W200" s="475"/>
      <c r="X200" s="475"/>
      <c r="Y200" s="475"/>
      <c r="Z200" s="475"/>
    </row>
    <row r="201" spans="1:26" ht="16.5" customHeight="1">
      <c r="A201" s="665"/>
      <c r="B201" s="665"/>
      <c r="C201" s="665"/>
      <c r="D201" s="665"/>
      <c r="E201" s="665"/>
      <c r="F201" s="665"/>
      <c r="G201" s="172">
        <v>9</v>
      </c>
      <c r="H201" s="333" t="s">
        <v>15771</v>
      </c>
      <c r="I201" s="333" t="s">
        <v>17021</v>
      </c>
      <c r="J201" s="86"/>
      <c r="K201" s="86"/>
      <c r="L201" s="665"/>
      <c r="M201" s="178"/>
      <c r="N201" s="26"/>
      <c r="O201" s="86"/>
      <c r="P201" s="86"/>
      <c r="Q201" s="367" t="s">
        <v>16985</v>
      </c>
      <c r="R201" s="86"/>
      <c r="S201" s="442"/>
      <c r="T201" s="475"/>
      <c r="U201" s="475"/>
      <c r="V201" s="475"/>
      <c r="W201" s="475"/>
      <c r="X201" s="475"/>
      <c r="Y201" s="475"/>
      <c r="Z201" s="475"/>
    </row>
    <row r="202" spans="1:26" ht="16.5" customHeight="1">
      <c r="A202" s="665"/>
      <c r="B202" s="665"/>
      <c r="C202" s="665"/>
      <c r="D202" s="665"/>
      <c r="E202" s="665"/>
      <c r="F202" s="665"/>
      <c r="G202" s="172">
        <v>10</v>
      </c>
      <c r="H202" s="333" t="s">
        <v>15771</v>
      </c>
      <c r="I202" s="333" t="s">
        <v>17021</v>
      </c>
      <c r="J202" s="86"/>
      <c r="K202" s="86"/>
      <c r="L202" s="665"/>
      <c r="M202" s="178"/>
      <c r="N202" s="26"/>
      <c r="O202" s="86"/>
      <c r="P202" s="86"/>
      <c r="Q202" s="367" t="s">
        <v>16985</v>
      </c>
      <c r="R202" s="86"/>
      <c r="S202" s="442"/>
      <c r="T202" s="475"/>
      <c r="U202" s="475"/>
      <c r="V202" s="475"/>
      <c r="W202" s="475"/>
      <c r="X202" s="475"/>
      <c r="Y202" s="475"/>
      <c r="Z202" s="475"/>
    </row>
    <row r="203" spans="1:26" ht="16.5" customHeight="1">
      <c r="A203" s="665"/>
      <c r="B203" s="665"/>
      <c r="C203" s="665"/>
      <c r="D203" s="665"/>
      <c r="E203" s="665"/>
      <c r="F203" s="665"/>
      <c r="G203" s="172">
        <v>11</v>
      </c>
      <c r="H203" s="333" t="s">
        <v>15771</v>
      </c>
      <c r="I203" s="333" t="s">
        <v>17021</v>
      </c>
      <c r="J203" s="86"/>
      <c r="K203" s="86"/>
      <c r="L203" s="665"/>
      <c r="M203" s="178"/>
      <c r="N203" s="26"/>
      <c r="O203" s="86"/>
      <c r="P203" s="86"/>
      <c r="Q203" s="367" t="s">
        <v>16985</v>
      </c>
      <c r="R203" s="86"/>
      <c r="S203" s="442"/>
      <c r="T203" s="475"/>
      <c r="U203" s="475"/>
      <c r="V203" s="475"/>
      <c r="W203" s="475"/>
      <c r="X203" s="475"/>
      <c r="Y203" s="475"/>
      <c r="Z203" s="475"/>
    </row>
    <row r="204" spans="1:26" ht="16.5" customHeight="1">
      <c r="A204" s="665"/>
      <c r="B204" s="665"/>
      <c r="C204" s="665"/>
      <c r="D204" s="665"/>
      <c r="E204" s="665"/>
      <c r="F204" s="665"/>
      <c r="G204" s="172">
        <v>12</v>
      </c>
      <c r="H204" s="333" t="s">
        <v>15771</v>
      </c>
      <c r="I204" s="333" t="s">
        <v>17021</v>
      </c>
      <c r="J204" s="86"/>
      <c r="K204" s="86"/>
      <c r="L204" s="665"/>
      <c r="M204" s="178"/>
      <c r="N204" s="26"/>
      <c r="O204" s="86"/>
      <c r="P204" s="86"/>
      <c r="Q204" s="367" t="s">
        <v>16985</v>
      </c>
      <c r="R204" s="86"/>
      <c r="S204" s="442"/>
      <c r="T204" s="475"/>
      <c r="U204" s="475"/>
      <c r="V204" s="475"/>
      <c r="W204" s="475"/>
      <c r="X204" s="475"/>
      <c r="Y204" s="475"/>
      <c r="Z204" s="475"/>
    </row>
    <row r="205" spans="1:26" ht="16.5" customHeight="1">
      <c r="A205" s="665"/>
      <c r="B205" s="665"/>
      <c r="C205" s="665"/>
      <c r="D205" s="665"/>
      <c r="E205" s="665"/>
      <c r="F205" s="665"/>
      <c r="G205" s="172">
        <v>13</v>
      </c>
      <c r="H205" s="333" t="s">
        <v>15771</v>
      </c>
      <c r="I205" s="333" t="s">
        <v>17021</v>
      </c>
      <c r="J205" s="86"/>
      <c r="K205" s="86"/>
      <c r="L205" s="665"/>
      <c r="M205" s="178"/>
      <c r="N205" s="26"/>
      <c r="O205" s="86"/>
      <c r="P205" s="86"/>
      <c r="Q205" s="367" t="s">
        <v>16985</v>
      </c>
      <c r="R205" s="86"/>
      <c r="S205" s="442"/>
      <c r="T205" s="475"/>
      <c r="U205" s="475"/>
      <c r="V205" s="475"/>
      <c r="W205" s="475"/>
      <c r="X205" s="475"/>
      <c r="Y205" s="475"/>
      <c r="Z205" s="475"/>
    </row>
    <row r="206" spans="1:26" ht="16.5" customHeight="1">
      <c r="A206" s="665"/>
      <c r="B206" s="665"/>
      <c r="C206" s="665"/>
      <c r="D206" s="665"/>
      <c r="E206" s="665"/>
      <c r="F206" s="665"/>
      <c r="G206" s="172">
        <v>14</v>
      </c>
      <c r="H206" s="333" t="s">
        <v>15771</v>
      </c>
      <c r="I206" s="333" t="s">
        <v>17021</v>
      </c>
      <c r="J206" s="86"/>
      <c r="K206" s="86"/>
      <c r="L206" s="665"/>
      <c r="M206" s="178"/>
      <c r="N206" s="26"/>
      <c r="O206" s="86"/>
      <c r="P206" s="86"/>
      <c r="Q206" s="367" t="s">
        <v>16985</v>
      </c>
      <c r="R206" s="86"/>
      <c r="S206" s="442"/>
      <c r="T206" s="475"/>
      <c r="U206" s="475"/>
      <c r="V206" s="475"/>
      <c r="W206" s="475"/>
      <c r="X206" s="475"/>
      <c r="Y206" s="475"/>
      <c r="Z206" s="475"/>
    </row>
    <row r="207" spans="1:26" ht="16.5" customHeight="1">
      <c r="A207" s="665"/>
      <c r="B207" s="665"/>
      <c r="C207" s="665"/>
      <c r="D207" s="665"/>
      <c r="E207" s="665"/>
      <c r="F207" s="665"/>
      <c r="G207" s="172">
        <v>15</v>
      </c>
      <c r="H207" s="333" t="s">
        <v>15771</v>
      </c>
      <c r="I207" s="333" t="s">
        <v>17021</v>
      </c>
      <c r="J207" s="86"/>
      <c r="K207" s="86"/>
      <c r="L207" s="665"/>
      <c r="M207" s="178"/>
      <c r="N207" s="26"/>
      <c r="O207" s="86"/>
      <c r="P207" s="86"/>
      <c r="Q207" s="367" t="s">
        <v>16985</v>
      </c>
      <c r="R207" s="86"/>
      <c r="S207" s="442"/>
      <c r="T207" s="475"/>
      <c r="U207" s="475"/>
      <c r="V207" s="475"/>
      <c r="W207" s="475"/>
      <c r="X207" s="475"/>
      <c r="Y207" s="475"/>
      <c r="Z207" s="475"/>
    </row>
    <row r="208" spans="1:26" ht="16.5" customHeight="1">
      <c r="A208" s="665"/>
      <c r="B208" s="665"/>
      <c r="C208" s="665"/>
      <c r="D208" s="665"/>
      <c r="E208" s="665"/>
      <c r="F208" s="665"/>
      <c r="G208" s="172">
        <v>16</v>
      </c>
      <c r="H208" s="333"/>
      <c r="I208" s="333" t="s">
        <v>17042</v>
      </c>
      <c r="J208" s="86"/>
      <c r="K208" s="86"/>
      <c r="L208" s="665"/>
      <c r="M208" s="178"/>
      <c r="N208" s="26"/>
      <c r="O208" s="86"/>
      <c r="P208" s="86"/>
      <c r="Q208" s="367" t="s">
        <v>16985</v>
      </c>
      <c r="R208" s="86"/>
      <c r="S208" s="442"/>
      <c r="T208" s="475"/>
      <c r="U208" s="475"/>
      <c r="V208" s="475"/>
      <c r="W208" s="475"/>
      <c r="X208" s="475"/>
      <c r="Y208" s="475"/>
      <c r="Z208" s="475"/>
    </row>
    <row r="209" spans="1:26" ht="16.5" customHeight="1">
      <c r="A209" s="665"/>
      <c r="B209" s="665"/>
      <c r="C209" s="665"/>
      <c r="D209" s="665"/>
      <c r="E209" s="665"/>
      <c r="F209" s="665"/>
      <c r="G209" s="172">
        <v>17</v>
      </c>
      <c r="H209" s="333"/>
      <c r="I209" s="445" t="s">
        <v>17047</v>
      </c>
      <c r="J209" s="86"/>
      <c r="K209" s="86"/>
      <c r="L209" s="665"/>
      <c r="M209" s="178"/>
      <c r="N209" s="26"/>
      <c r="O209" s="86"/>
      <c r="P209" s="86"/>
      <c r="Q209" s="367" t="s">
        <v>16985</v>
      </c>
      <c r="R209" s="86"/>
      <c r="S209" s="442"/>
      <c r="T209" s="475"/>
      <c r="U209" s="475"/>
      <c r="V209" s="475"/>
      <c r="W209" s="475"/>
      <c r="X209" s="475"/>
      <c r="Y209" s="475"/>
      <c r="Z209" s="475"/>
    </row>
    <row r="210" spans="1:26" ht="16.5" customHeight="1">
      <c r="A210" s="666"/>
      <c r="B210" s="666"/>
      <c r="C210" s="666"/>
      <c r="D210" s="666"/>
      <c r="E210" s="666"/>
      <c r="F210" s="666"/>
      <c r="G210" s="172">
        <v>18</v>
      </c>
      <c r="H210" s="333"/>
      <c r="I210" s="333" t="s">
        <v>15891</v>
      </c>
      <c r="J210" s="86"/>
      <c r="K210" s="86"/>
      <c r="L210" s="666"/>
      <c r="M210" s="178"/>
      <c r="N210" s="26"/>
      <c r="O210" s="86"/>
      <c r="P210" s="86"/>
      <c r="Q210" s="367" t="s">
        <v>16985</v>
      </c>
      <c r="R210" s="86"/>
      <c r="S210" s="442"/>
      <c r="T210" s="475"/>
      <c r="U210" s="475"/>
      <c r="V210" s="475"/>
      <c r="W210" s="475"/>
      <c r="X210" s="475"/>
      <c r="Y210" s="475"/>
      <c r="Z210" s="475"/>
    </row>
    <row r="211" spans="1:26" ht="16.5" customHeight="1">
      <c r="A211" s="820" t="s">
        <v>17052</v>
      </c>
      <c r="B211" s="820" t="s">
        <v>17054</v>
      </c>
      <c r="C211" s="820" t="s">
        <v>17055</v>
      </c>
      <c r="D211" s="735" t="s">
        <v>17057</v>
      </c>
      <c r="E211" s="749" t="s">
        <v>1429</v>
      </c>
      <c r="F211" s="821" t="s">
        <v>17060</v>
      </c>
      <c r="G211" s="88">
        <v>1</v>
      </c>
      <c r="H211" s="461" t="s">
        <v>17062</v>
      </c>
      <c r="I211" s="447"/>
      <c r="J211" s="84"/>
      <c r="K211" s="84"/>
      <c r="L211" s="822"/>
      <c r="M211" s="178"/>
      <c r="N211" s="26"/>
      <c r="O211" s="86"/>
      <c r="P211" s="86"/>
      <c r="Q211" s="367" t="s">
        <v>17052</v>
      </c>
      <c r="R211" s="86"/>
      <c r="S211" s="442"/>
      <c r="T211" s="475"/>
      <c r="U211" s="475"/>
      <c r="V211" s="475"/>
      <c r="W211" s="475"/>
      <c r="X211" s="475"/>
      <c r="Y211" s="475"/>
      <c r="Z211" s="475"/>
    </row>
    <row r="212" spans="1:26" ht="16.5" customHeight="1">
      <c r="A212" s="665"/>
      <c r="B212" s="665"/>
      <c r="C212" s="665"/>
      <c r="D212" s="665"/>
      <c r="E212" s="665"/>
      <c r="F212" s="665"/>
      <c r="G212" s="88">
        <v>2</v>
      </c>
      <c r="H212" s="271" t="s">
        <v>15984</v>
      </c>
      <c r="I212" s="271" t="s">
        <v>15985</v>
      </c>
      <c r="J212" s="83"/>
      <c r="K212" s="83"/>
      <c r="L212" s="665"/>
      <c r="M212" s="178"/>
      <c r="N212" s="26"/>
      <c r="O212" s="86"/>
      <c r="P212" s="86"/>
      <c r="Q212" s="367" t="s">
        <v>17052</v>
      </c>
      <c r="R212" s="86"/>
      <c r="S212" s="442"/>
      <c r="T212" s="475"/>
      <c r="U212" s="475"/>
      <c r="V212" s="475"/>
      <c r="W212" s="475"/>
      <c r="X212" s="475"/>
      <c r="Y212" s="475"/>
      <c r="Z212" s="475"/>
    </row>
    <row r="213" spans="1:26" ht="16.5" customHeight="1">
      <c r="A213" s="665"/>
      <c r="B213" s="665"/>
      <c r="C213" s="665"/>
      <c r="D213" s="665"/>
      <c r="E213" s="665"/>
      <c r="F213" s="665"/>
      <c r="G213" s="88">
        <v>3</v>
      </c>
      <c r="H213" s="333" t="s">
        <v>17067</v>
      </c>
      <c r="I213" s="271" t="s">
        <v>17068</v>
      </c>
      <c r="J213" s="83"/>
      <c r="K213" s="83"/>
      <c r="L213" s="665"/>
      <c r="M213" s="178"/>
      <c r="N213" s="26"/>
      <c r="O213" s="86"/>
      <c r="P213" s="86"/>
      <c r="Q213" s="367" t="s">
        <v>17052</v>
      </c>
      <c r="R213" s="86"/>
      <c r="S213" s="442"/>
      <c r="T213" s="475"/>
      <c r="U213" s="475"/>
      <c r="V213" s="475"/>
      <c r="W213" s="475"/>
      <c r="X213" s="475"/>
      <c r="Y213" s="475"/>
      <c r="Z213" s="475"/>
    </row>
    <row r="214" spans="1:26" ht="16.5" customHeight="1">
      <c r="A214" s="665"/>
      <c r="B214" s="665"/>
      <c r="C214" s="665"/>
      <c r="D214" s="665"/>
      <c r="E214" s="665"/>
      <c r="F214" s="665"/>
      <c r="G214" s="88">
        <v>4</v>
      </c>
      <c r="H214" s="453" t="s">
        <v>17073</v>
      </c>
      <c r="I214" s="271" t="s">
        <v>17075</v>
      </c>
      <c r="J214" s="83"/>
      <c r="K214" s="83"/>
      <c r="L214" s="665"/>
      <c r="M214" s="178"/>
      <c r="N214" s="26"/>
      <c r="O214" s="86"/>
      <c r="P214" s="86"/>
      <c r="Q214" s="367" t="s">
        <v>17052</v>
      </c>
      <c r="R214" s="86"/>
      <c r="S214" s="442"/>
      <c r="T214" s="475"/>
      <c r="U214" s="475"/>
      <c r="V214" s="475"/>
      <c r="W214" s="475"/>
      <c r="X214" s="475"/>
      <c r="Y214" s="475"/>
      <c r="Z214" s="475"/>
    </row>
    <row r="215" spans="1:26" ht="16.5" customHeight="1">
      <c r="A215" s="665"/>
      <c r="B215" s="665"/>
      <c r="C215" s="665"/>
      <c r="D215" s="665"/>
      <c r="E215" s="665"/>
      <c r="F215" s="665"/>
      <c r="G215" s="88">
        <v>5</v>
      </c>
      <c r="H215" s="333" t="s">
        <v>17080</v>
      </c>
      <c r="I215" s="2"/>
      <c r="J215" s="83"/>
      <c r="K215" s="83"/>
      <c r="L215" s="665"/>
      <c r="M215" s="178"/>
      <c r="N215" s="26"/>
      <c r="O215" s="86"/>
      <c r="P215" s="86"/>
      <c r="Q215" s="367" t="s">
        <v>17052</v>
      </c>
      <c r="R215" s="86"/>
      <c r="S215" s="442"/>
      <c r="T215" s="475"/>
      <c r="U215" s="475"/>
      <c r="V215" s="475"/>
      <c r="W215" s="475"/>
      <c r="X215" s="475"/>
      <c r="Y215" s="475"/>
      <c r="Z215" s="475"/>
    </row>
    <row r="216" spans="1:26" ht="16.5" customHeight="1">
      <c r="A216" s="665"/>
      <c r="B216" s="665"/>
      <c r="C216" s="665"/>
      <c r="D216" s="665"/>
      <c r="E216" s="665"/>
      <c r="F216" s="665"/>
      <c r="G216" s="88">
        <v>6</v>
      </c>
      <c r="H216" s="271" t="s">
        <v>17083</v>
      </c>
      <c r="I216" s="271" t="s">
        <v>16900</v>
      </c>
      <c r="J216" s="83"/>
      <c r="K216" s="83"/>
      <c r="L216" s="665"/>
      <c r="M216" s="178"/>
      <c r="N216" s="26"/>
      <c r="O216" s="86"/>
      <c r="P216" s="86"/>
      <c r="Q216" s="367" t="s">
        <v>17052</v>
      </c>
      <c r="R216" s="86"/>
      <c r="S216" s="442"/>
      <c r="T216" s="475"/>
      <c r="U216" s="475"/>
      <c r="V216" s="475"/>
      <c r="W216" s="475"/>
      <c r="X216" s="475"/>
      <c r="Y216" s="475"/>
      <c r="Z216" s="475"/>
    </row>
    <row r="217" spans="1:26" ht="16.5" customHeight="1">
      <c r="A217" s="665"/>
      <c r="B217" s="665"/>
      <c r="C217" s="665"/>
      <c r="D217" s="665"/>
      <c r="E217" s="665"/>
      <c r="F217" s="665"/>
      <c r="G217" s="88">
        <v>7</v>
      </c>
      <c r="H217" s="271" t="s">
        <v>15884</v>
      </c>
      <c r="I217" s="468" t="s">
        <v>17085</v>
      </c>
      <c r="J217" s="83"/>
      <c r="K217" s="83"/>
      <c r="L217" s="665"/>
      <c r="M217" s="178"/>
      <c r="N217" s="26"/>
      <c r="O217" s="86"/>
      <c r="P217" s="86"/>
      <c r="Q217" s="367" t="s">
        <v>17052</v>
      </c>
      <c r="R217" s="86"/>
      <c r="S217" s="442"/>
      <c r="T217" s="475"/>
      <c r="U217" s="475"/>
      <c r="V217" s="475"/>
      <c r="W217" s="475"/>
      <c r="X217" s="475"/>
      <c r="Y217" s="475"/>
      <c r="Z217" s="475"/>
    </row>
    <row r="218" spans="1:26" ht="16.5" customHeight="1">
      <c r="A218" s="665"/>
      <c r="B218" s="665"/>
      <c r="C218" s="665"/>
      <c r="D218" s="665"/>
      <c r="E218" s="665"/>
      <c r="F218" s="665"/>
      <c r="G218" s="88">
        <v>8</v>
      </c>
      <c r="H218" s="333" t="s">
        <v>16296</v>
      </c>
      <c r="I218" s="80"/>
      <c r="J218" s="83"/>
      <c r="K218" s="83"/>
      <c r="L218" s="665"/>
      <c r="M218" s="178"/>
      <c r="N218" s="26"/>
      <c r="O218" s="86"/>
      <c r="P218" s="86"/>
      <c r="Q218" s="367" t="s">
        <v>17052</v>
      </c>
      <c r="R218" s="86"/>
      <c r="S218" s="442"/>
      <c r="T218" s="475"/>
      <c r="U218" s="475"/>
      <c r="V218" s="475"/>
      <c r="W218" s="475"/>
      <c r="X218" s="475"/>
      <c r="Y218" s="475"/>
      <c r="Z218" s="475"/>
    </row>
    <row r="219" spans="1:26" ht="16.5" customHeight="1">
      <c r="A219" s="665"/>
      <c r="B219" s="665"/>
      <c r="C219" s="665"/>
      <c r="D219" s="665"/>
      <c r="E219" s="665"/>
      <c r="F219" s="665"/>
      <c r="G219" s="88">
        <v>9</v>
      </c>
      <c r="H219" s="333" t="s">
        <v>15562</v>
      </c>
      <c r="I219" s="2" t="s">
        <v>16313</v>
      </c>
      <c r="J219" s="83"/>
      <c r="K219" s="83"/>
      <c r="L219" s="665"/>
      <c r="M219" s="178"/>
      <c r="N219" s="26"/>
      <c r="O219" s="86"/>
      <c r="P219" s="86"/>
      <c r="Q219" s="367" t="s">
        <v>17052</v>
      </c>
      <c r="R219" s="86"/>
      <c r="S219" s="442"/>
      <c r="T219" s="475"/>
      <c r="U219" s="475"/>
      <c r="V219" s="475"/>
      <c r="W219" s="475"/>
      <c r="X219" s="475"/>
      <c r="Y219" s="475"/>
      <c r="Z219" s="475"/>
    </row>
    <row r="220" spans="1:26" ht="16.5" customHeight="1">
      <c r="A220" s="665"/>
      <c r="B220" s="665"/>
      <c r="C220" s="665"/>
      <c r="D220" s="665"/>
      <c r="E220" s="665"/>
      <c r="F220" s="665"/>
      <c r="G220" s="88">
        <v>10</v>
      </c>
      <c r="H220" s="271" t="s">
        <v>17095</v>
      </c>
      <c r="I220" s="445" t="s">
        <v>17047</v>
      </c>
      <c r="J220" s="83"/>
      <c r="K220" s="83"/>
      <c r="L220" s="665"/>
      <c r="M220" s="178"/>
      <c r="N220" s="26"/>
      <c r="O220" s="86"/>
      <c r="P220" s="86"/>
      <c r="Q220" s="367" t="s">
        <v>17052</v>
      </c>
      <c r="R220" s="86"/>
      <c r="S220" s="442"/>
      <c r="T220" s="475"/>
      <c r="U220" s="475"/>
      <c r="V220" s="475"/>
      <c r="W220" s="475"/>
      <c r="X220" s="475"/>
      <c r="Y220" s="475"/>
      <c r="Z220" s="475"/>
    </row>
    <row r="221" spans="1:26" ht="16.5" customHeight="1">
      <c r="A221" s="666"/>
      <c r="B221" s="666"/>
      <c r="C221" s="666"/>
      <c r="D221" s="666"/>
      <c r="E221" s="666"/>
      <c r="F221" s="666"/>
      <c r="G221" s="88">
        <v>11</v>
      </c>
      <c r="H221" s="333"/>
      <c r="I221" s="445" t="s">
        <v>17099</v>
      </c>
      <c r="J221" s="83"/>
      <c r="K221" s="83"/>
      <c r="L221" s="666"/>
      <c r="M221" s="178"/>
      <c r="N221" s="26"/>
      <c r="O221" s="86"/>
      <c r="P221" s="86"/>
      <c r="Q221" s="367" t="s">
        <v>17052</v>
      </c>
      <c r="R221" s="86"/>
      <c r="S221" s="442"/>
      <c r="T221" s="475"/>
      <c r="U221" s="475"/>
      <c r="V221" s="475"/>
      <c r="W221" s="475"/>
      <c r="X221" s="475"/>
      <c r="Y221" s="475"/>
      <c r="Z221" s="475"/>
    </row>
    <row r="222" spans="1:26" ht="16.5" customHeight="1">
      <c r="A222" s="820" t="s">
        <v>17101</v>
      </c>
      <c r="B222" s="820" t="s">
        <v>17106</v>
      </c>
      <c r="C222" s="820" t="s">
        <v>17108</v>
      </c>
      <c r="D222" s="735" t="s">
        <v>17057</v>
      </c>
      <c r="E222" s="749" t="s">
        <v>1429</v>
      </c>
      <c r="F222" s="821" t="s">
        <v>17110</v>
      </c>
      <c r="G222" s="88">
        <v>1</v>
      </c>
      <c r="H222" s="461" t="s">
        <v>17062</v>
      </c>
      <c r="I222" s="447"/>
      <c r="J222" s="84"/>
      <c r="K222" s="84"/>
      <c r="L222" s="822"/>
      <c r="M222" s="178"/>
      <c r="N222" s="26"/>
      <c r="O222" s="86"/>
      <c r="P222" s="86"/>
      <c r="Q222" s="367" t="s">
        <v>17101</v>
      </c>
      <c r="R222" s="86"/>
      <c r="S222" s="442"/>
      <c r="T222" s="475"/>
      <c r="U222" s="475"/>
      <c r="V222" s="475"/>
      <c r="W222" s="475"/>
      <c r="X222" s="475"/>
      <c r="Y222" s="475"/>
      <c r="Z222" s="475"/>
    </row>
    <row r="223" spans="1:26" ht="16.5" customHeight="1">
      <c r="A223" s="665"/>
      <c r="B223" s="665"/>
      <c r="C223" s="665"/>
      <c r="D223" s="665"/>
      <c r="E223" s="665"/>
      <c r="F223" s="665"/>
      <c r="G223" s="88">
        <v>2</v>
      </c>
      <c r="H223" s="271" t="s">
        <v>15984</v>
      </c>
      <c r="I223" s="271" t="s">
        <v>15985</v>
      </c>
      <c r="J223" s="83"/>
      <c r="K223" s="83"/>
      <c r="L223" s="665"/>
      <c r="M223" s="178"/>
      <c r="N223" s="26"/>
      <c r="O223" s="86"/>
      <c r="P223" s="86"/>
      <c r="Q223" s="367" t="s">
        <v>17101</v>
      </c>
      <c r="R223" s="86"/>
      <c r="S223" s="442"/>
      <c r="T223" s="475"/>
      <c r="U223" s="475"/>
      <c r="V223" s="475"/>
      <c r="W223" s="475"/>
      <c r="X223" s="475"/>
      <c r="Y223" s="475"/>
      <c r="Z223" s="475"/>
    </row>
    <row r="224" spans="1:26" ht="16.5" customHeight="1">
      <c r="A224" s="665"/>
      <c r="B224" s="665"/>
      <c r="C224" s="665"/>
      <c r="D224" s="665"/>
      <c r="E224" s="665"/>
      <c r="F224" s="665"/>
      <c r="G224" s="88">
        <v>3</v>
      </c>
      <c r="H224" s="333" t="s">
        <v>17067</v>
      </c>
      <c r="I224" s="271" t="s">
        <v>17068</v>
      </c>
      <c r="J224" s="83"/>
      <c r="K224" s="83"/>
      <c r="L224" s="665"/>
      <c r="M224" s="178"/>
      <c r="N224" s="26"/>
      <c r="O224" s="86"/>
      <c r="P224" s="86"/>
      <c r="Q224" s="367" t="s">
        <v>17101</v>
      </c>
      <c r="R224" s="86"/>
      <c r="S224" s="442"/>
      <c r="T224" s="475"/>
      <c r="U224" s="475"/>
      <c r="V224" s="475"/>
      <c r="W224" s="475"/>
      <c r="X224" s="475"/>
      <c r="Y224" s="475"/>
      <c r="Z224" s="475"/>
    </row>
    <row r="225" spans="1:26" ht="16.5" customHeight="1">
      <c r="A225" s="665"/>
      <c r="B225" s="665"/>
      <c r="C225" s="665"/>
      <c r="D225" s="665"/>
      <c r="E225" s="665"/>
      <c r="F225" s="665"/>
      <c r="G225" s="88">
        <v>4</v>
      </c>
      <c r="H225" s="453" t="s">
        <v>17121</v>
      </c>
      <c r="I225" s="271" t="s">
        <v>17122</v>
      </c>
      <c r="J225" s="83"/>
      <c r="K225" s="83"/>
      <c r="L225" s="665"/>
      <c r="M225" s="178"/>
      <c r="N225" s="26"/>
      <c r="O225" s="86"/>
      <c r="P225" s="86"/>
      <c r="Q225" s="367" t="s">
        <v>17101</v>
      </c>
      <c r="R225" s="86"/>
      <c r="S225" s="442"/>
      <c r="T225" s="475"/>
      <c r="U225" s="475"/>
      <c r="V225" s="475"/>
      <c r="W225" s="475"/>
      <c r="X225" s="475"/>
      <c r="Y225" s="475"/>
      <c r="Z225" s="475"/>
    </row>
    <row r="226" spans="1:26" ht="16.5" customHeight="1">
      <c r="A226" s="665"/>
      <c r="B226" s="665"/>
      <c r="C226" s="665"/>
      <c r="D226" s="665"/>
      <c r="E226" s="665"/>
      <c r="F226" s="665"/>
      <c r="G226" s="88">
        <v>5</v>
      </c>
      <c r="H226" s="333" t="s">
        <v>17080</v>
      </c>
      <c r="I226" s="2"/>
      <c r="J226" s="83"/>
      <c r="K226" s="83"/>
      <c r="L226" s="665"/>
      <c r="M226" s="178"/>
      <c r="N226" s="26"/>
      <c r="O226" s="86"/>
      <c r="P226" s="86"/>
      <c r="Q226" s="367" t="s">
        <v>17101</v>
      </c>
      <c r="R226" s="86"/>
      <c r="S226" s="442"/>
      <c r="T226" s="475"/>
      <c r="U226" s="475"/>
      <c r="V226" s="475"/>
      <c r="W226" s="475"/>
      <c r="X226" s="475"/>
      <c r="Y226" s="475"/>
      <c r="Z226" s="475"/>
    </row>
    <row r="227" spans="1:26" ht="16.5" customHeight="1">
      <c r="A227" s="665"/>
      <c r="B227" s="665"/>
      <c r="C227" s="665"/>
      <c r="D227" s="665"/>
      <c r="E227" s="665"/>
      <c r="F227" s="665"/>
      <c r="G227" s="88">
        <v>6</v>
      </c>
      <c r="H227" s="271" t="s">
        <v>17083</v>
      </c>
      <c r="I227" s="271" t="s">
        <v>16900</v>
      </c>
      <c r="J227" s="83"/>
      <c r="K227" s="83"/>
      <c r="L227" s="665"/>
      <c r="M227" s="178"/>
      <c r="N227" s="26"/>
      <c r="O227" s="86"/>
      <c r="P227" s="86"/>
      <c r="Q227" s="367" t="s">
        <v>17101</v>
      </c>
      <c r="R227" s="86"/>
      <c r="S227" s="442"/>
      <c r="T227" s="475"/>
      <c r="U227" s="475"/>
      <c r="V227" s="475"/>
      <c r="W227" s="475"/>
      <c r="X227" s="475"/>
      <c r="Y227" s="475"/>
      <c r="Z227" s="475"/>
    </row>
    <row r="228" spans="1:26" ht="16.5" customHeight="1">
      <c r="A228" s="665"/>
      <c r="B228" s="665"/>
      <c r="C228" s="665"/>
      <c r="D228" s="665"/>
      <c r="E228" s="665"/>
      <c r="F228" s="665"/>
      <c r="G228" s="88">
        <v>7</v>
      </c>
      <c r="H228" s="271" t="s">
        <v>15884</v>
      </c>
      <c r="I228" s="468" t="s">
        <v>17085</v>
      </c>
      <c r="J228" s="83"/>
      <c r="K228" s="83"/>
      <c r="L228" s="665"/>
      <c r="M228" s="178"/>
      <c r="N228" s="26"/>
      <c r="O228" s="86"/>
      <c r="P228" s="86"/>
      <c r="Q228" s="367" t="s">
        <v>17101</v>
      </c>
      <c r="R228" s="86"/>
      <c r="S228" s="442"/>
      <c r="T228" s="475"/>
      <c r="U228" s="475"/>
      <c r="V228" s="475"/>
      <c r="W228" s="475"/>
      <c r="X228" s="475"/>
      <c r="Y228" s="475"/>
      <c r="Z228" s="475"/>
    </row>
    <row r="229" spans="1:26" ht="16.5" customHeight="1">
      <c r="A229" s="665"/>
      <c r="B229" s="665"/>
      <c r="C229" s="665"/>
      <c r="D229" s="665"/>
      <c r="E229" s="665"/>
      <c r="F229" s="665"/>
      <c r="G229" s="88">
        <v>8</v>
      </c>
      <c r="H229" s="333" t="s">
        <v>16296</v>
      </c>
      <c r="I229" s="80"/>
      <c r="J229" s="83"/>
      <c r="K229" s="83"/>
      <c r="L229" s="665"/>
      <c r="M229" s="178"/>
      <c r="N229" s="26"/>
      <c r="O229" s="86"/>
      <c r="P229" s="86"/>
      <c r="Q229" s="367" t="s">
        <v>17101</v>
      </c>
      <c r="R229" s="86"/>
      <c r="S229" s="442"/>
      <c r="T229" s="475"/>
      <c r="U229" s="475"/>
      <c r="V229" s="475"/>
      <c r="W229" s="475"/>
      <c r="X229" s="475"/>
      <c r="Y229" s="475"/>
      <c r="Z229" s="475"/>
    </row>
    <row r="230" spans="1:26" ht="16.5" customHeight="1">
      <c r="A230" s="665"/>
      <c r="B230" s="665"/>
      <c r="C230" s="665"/>
      <c r="D230" s="665"/>
      <c r="E230" s="665"/>
      <c r="F230" s="665"/>
      <c r="G230" s="88">
        <v>9</v>
      </c>
      <c r="H230" s="333" t="s">
        <v>15562</v>
      </c>
      <c r="I230" s="2" t="s">
        <v>16313</v>
      </c>
      <c r="J230" s="83"/>
      <c r="K230" s="83"/>
      <c r="L230" s="665"/>
      <c r="M230" s="178"/>
      <c r="N230" s="26"/>
      <c r="O230" s="86"/>
      <c r="P230" s="86"/>
      <c r="Q230" s="367" t="s">
        <v>17101</v>
      </c>
      <c r="R230" s="86"/>
      <c r="S230" s="442"/>
      <c r="T230" s="475"/>
      <c r="U230" s="475"/>
      <c r="V230" s="475"/>
      <c r="W230" s="475"/>
      <c r="X230" s="475"/>
      <c r="Y230" s="475"/>
      <c r="Z230" s="475"/>
    </row>
    <row r="231" spans="1:26" ht="16.5" customHeight="1">
      <c r="A231" s="665"/>
      <c r="B231" s="665"/>
      <c r="C231" s="665"/>
      <c r="D231" s="665"/>
      <c r="E231" s="665"/>
      <c r="F231" s="665"/>
      <c r="G231" s="88">
        <v>10</v>
      </c>
      <c r="H231" s="271" t="s">
        <v>17143</v>
      </c>
      <c r="I231" s="445" t="s">
        <v>17047</v>
      </c>
      <c r="J231" s="83"/>
      <c r="K231" s="83"/>
      <c r="L231" s="665"/>
      <c r="M231" s="178"/>
      <c r="N231" s="26"/>
      <c r="O231" s="86"/>
      <c r="P231" s="86"/>
      <c r="Q231" s="367" t="s">
        <v>17101</v>
      </c>
      <c r="R231" s="86"/>
      <c r="S231" s="442"/>
      <c r="T231" s="475"/>
      <c r="U231" s="475"/>
      <c r="V231" s="475"/>
      <c r="W231" s="475"/>
      <c r="X231" s="475"/>
      <c r="Y231" s="475"/>
      <c r="Z231" s="475"/>
    </row>
    <row r="232" spans="1:26" ht="16.5" customHeight="1">
      <c r="A232" s="666"/>
      <c r="B232" s="666"/>
      <c r="C232" s="666"/>
      <c r="D232" s="666"/>
      <c r="E232" s="666"/>
      <c r="F232" s="666"/>
      <c r="G232" s="88">
        <v>11</v>
      </c>
      <c r="H232" s="333"/>
      <c r="I232" s="445" t="s">
        <v>17099</v>
      </c>
      <c r="J232" s="83"/>
      <c r="K232" s="83"/>
      <c r="L232" s="666"/>
      <c r="M232" s="178"/>
      <c r="N232" s="26"/>
      <c r="O232" s="86"/>
      <c r="P232" s="86"/>
      <c r="Q232" s="367" t="s">
        <v>17101</v>
      </c>
      <c r="R232" s="86"/>
      <c r="S232" s="442"/>
      <c r="T232" s="475"/>
      <c r="U232" s="475"/>
      <c r="V232" s="475"/>
      <c r="W232" s="475"/>
      <c r="X232" s="475"/>
      <c r="Y232" s="475"/>
      <c r="Z232" s="475"/>
    </row>
    <row r="233" spans="1:26" ht="16.5" customHeight="1">
      <c r="A233" s="820" t="s">
        <v>17149</v>
      </c>
      <c r="B233" s="820" t="s">
        <v>17152</v>
      </c>
      <c r="C233" s="820" t="s">
        <v>17153</v>
      </c>
      <c r="D233" s="735" t="s">
        <v>17057</v>
      </c>
      <c r="E233" s="749" t="s">
        <v>1429</v>
      </c>
      <c r="F233" s="821" t="s">
        <v>17155</v>
      </c>
      <c r="G233" s="88">
        <v>1</v>
      </c>
      <c r="H233" s="461" t="s">
        <v>17062</v>
      </c>
      <c r="I233" s="447"/>
      <c r="J233" s="84"/>
      <c r="K233" s="84"/>
      <c r="L233" s="822"/>
      <c r="M233" s="178"/>
      <c r="N233" s="26"/>
      <c r="O233" s="86"/>
      <c r="P233" s="86"/>
      <c r="Q233" s="367" t="s">
        <v>17149</v>
      </c>
      <c r="R233" s="86"/>
      <c r="S233" s="442"/>
      <c r="T233" s="475"/>
      <c r="U233" s="475"/>
      <c r="V233" s="475"/>
      <c r="W233" s="475"/>
      <c r="X233" s="475"/>
      <c r="Y233" s="475"/>
      <c r="Z233" s="475"/>
    </row>
    <row r="234" spans="1:26" ht="16.5" customHeight="1">
      <c r="A234" s="665"/>
      <c r="B234" s="665"/>
      <c r="C234" s="665"/>
      <c r="D234" s="665"/>
      <c r="E234" s="665"/>
      <c r="F234" s="665"/>
      <c r="G234" s="88">
        <v>2</v>
      </c>
      <c r="H234" s="271" t="s">
        <v>15984</v>
      </c>
      <c r="I234" s="271" t="s">
        <v>15985</v>
      </c>
      <c r="J234" s="83"/>
      <c r="K234" s="83"/>
      <c r="L234" s="665"/>
      <c r="M234" s="178"/>
      <c r="N234" s="26"/>
      <c r="O234" s="86"/>
      <c r="P234" s="86"/>
      <c r="Q234" s="367" t="s">
        <v>17149</v>
      </c>
      <c r="R234" s="86"/>
      <c r="S234" s="442"/>
      <c r="T234" s="475"/>
      <c r="U234" s="475"/>
      <c r="V234" s="475"/>
      <c r="W234" s="475"/>
      <c r="X234" s="475"/>
      <c r="Y234" s="475"/>
      <c r="Z234" s="475"/>
    </row>
    <row r="235" spans="1:26" ht="16.5" customHeight="1">
      <c r="A235" s="665"/>
      <c r="B235" s="665"/>
      <c r="C235" s="665"/>
      <c r="D235" s="665"/>
      <c r="E235" s="665"/>
      <c r="F235" s="665"/>
      <c r="G235" s="88">
        <v>3</v>
      </c>
      <c r="H235" s="333" t="s">
        <v>17067</v>
      </c>
      <c r="I235" s="271" t="s">
        <v>17068</v>
      </c>
      <c r="J235" s="83"/>
      <c r="K235" s="83"/>
      <c r="L235" s="665"/>
      <c r="M235" s="178"/>
      <c r="N235" s="26"/>
      <c r="O235" s="86"/>
      <c r="P235" s="86"/>
      <c r="Q235" s="367" t="s">
        <v>17149</v>
      </c>
      <c r="R235" s="86"/>
      <c r="S235" s="442"/>
      <c r="T235" s="475"/>
      <c r="U235" s="475"/>
      <c r="V235" s="475"/>
      <c r="W235" s="475"/>
      <c r="X235" s="475"/>
      <c r="Y235" s="475"/>
      <c r="Z235" s="475"/>
    </row>
    <row r="236" spans="1:26" ht="16.5" customHeight="1">
      <c r="A236" s="665"/>
      <c r="B236" s="665"/>
      <c r="C236" s="665"/>
      <c r="D236" s="665"/>
      <c r="E236" s="665"/>
      <c r="F236" s="665"/>
      <c r="G236" s="88">
        <v>4</v>
      </c>
      <c r="H236" s="453" t="s">
        <v>17162</v>
      </c>
      <c r="I236" s="271" t="s">
        <v>17163</v>
      </c>
      <c r="J236" s="83"/>
      <c r="K236" s="83"/>
      <c r="L236" s="665"/>
      <c r="M236" s="178"/>
      <c r="N236" s="26"/>
      <c r="O236" s="86"/>
      <c r="P236" s="86"/>
      <c r="Q236" s="367" t="s">
        <v>17149</v>
      </c>
      <c r="R236" s="86"/>
      <c r="S236" s="442"/>
      <c r="T236" s="475"/>
      <c r="U236" s="475"/>
      <c r="V236" s="475"/>
      <c r="W236" s="475"/>
      <c r="X236" s="475"/>
      <c r="Y236" s="475"/>
      <c r="Z236" s="475"/>
    </row>
    <row r="237" spans="1:26" ht="16.5" customHeight="1">
      <c r="A237" s="665"/>
      <c r="B237" s="665"/>
      <c r="C237" s="665"/>
      <c r="D237" s="665"/>
      <c r="E237" s="665"/>
      <c r="F237" s="665"/>
      <c r="G237" s="88">
        <v>5</v>
      </c>
      <c r="H237" s="333" t="s">
        <v>17080</v>
      </c>
      <c r="I237" s="2"/>
      <c r="J237" s="83"/>
      <c r="K237" s="83"/>
      <c r="L237" s="665"/>
      <c r="M237" s="178"/>
      <c r="N237" s="26"/>
      <c r="O237" s="86"/>
      <c r="P237" s="86"/>
      <c r="Q237" s="367" t="s">
        <v>17149</v>
      </c>
      <c r="R237" s="86"/>
      <c r="S237" s="442"/>
      <c r="T237" s="475"/>
      <c r="U237" s="475"/>
      <c r="V237" s="475"/>
      <c r="W237" s="475"/>
      <c r="X237" s="475"/>
      <c r="Y237" s="475"/>
      <c r="Z237" s="475"/>
    </row>
    <row r="238" spans="1:26" ht="16.5" customHeight="1">
      <c r="A238" s="665"/>
      <c r="B238" s="665"/>
      <c r="C238" s="665"/>
      <c r="D238" s="665"/>
      <c r="E238" s="665"/>
      <c r="F238" s="665"/>
      <c r="G238" s="88">
        <v>6</v>
      </c>
      <c r="H238" s="271" t="s">
        <v>17083</v>
      </c>
      <c r="I238" s="271" t="s">
        <v>16900</v>
      </c>
      <c r="J238" s="83"/>
      <c r="K238" s="83"/>
      <c r="L238" s="665"/>
      <c r="M238" s="178"/>
      <c r="N238" s="26"/>
      <c r="O238" s="86"/>
      <c r="P238" s="86"/>
      <c r="Q238" s="367" t="s">
        <v>17149</v>
      </c>
      <c r="R238" s="86"/>
      <c r="S238" s="442"/>
      <c r="T238" s="475"/>
      <c r="U238" s="475"/>
      <c r="V238" s="475"/>
      <c r="W238" s="475"/>
      <c r="X238" s="475"/>
      <c r="Y238" s="475"/>
      <c r="Z238" s="475"/>
    </row>
    <row r="239" spans="1:26" ht="16.5" customHeight="1">
      <c r="A239" s="665"/>
      <c r="B239" s="665"/>
      <c r="C239" s="665"/>
      <c r="D239" s="665"/>
      <c r="E239" s="665"/>
      <c r="F239" s="665"/>
      <c r="G239" s="88">
        <v>7</v>
      </c>
      <c r="H239" s="271" t="s">
        <v>15884</v>
      </c>
      <c r="I239" s="468" t="s">
        <v>17085</v>
      </c>
      <c r="J239" s="83"/>
      <c r="K239" s="83"/>
      <c r="L239" s="665"/>
      <c r="M239" s="178"/>
      <c r="N239" s="26"/>
      <c r="O239" s="86"/>
      <c r="P239" s="86"/>
      <c r="Q239" s="367" t="s">
        <v>17149</v>
      </c>
      <c r="R239" s="86"/>
      <c r="S239" s="442"/>
      <c r="T239" s="475"/>
      <c r="U239" s="475"/>
      <c r="V239" s="475"/>
      <c r="W239" s="475"/>
      <c r="X239" s="475"/>
      <c r="Y239" s="475"/>
      <c r="Z239" s="475"/>
    </row>
    <row r="240" spans="1:26" ht="16.5" customHeight="1">
      <c r="A240" s="665"/>
      <c r="B240" s="665"/>
      <c r="C240" s="665"/>
      <c r="D240" s="665"/>
      <c r="E240" s="665"/>
      <c r="F240" s="665"/>
      <c r="G240" s="88">
        <v>8</v>
      </c>
      <c r="H240" s="333" t="s">
        <v>16296</v>
      </c>
      <c r="I240" s="80"/>
      <c r="J240" s="83"/>
      <c r="K240" s="83"/>
      <c r="L240" s="665"/>
      <c r="M240" s="178"/>
      <c r="N240" s="26"/>
      <c r="O240" s="86"/>
      <c r="P240" s="86"/>
      <c r="Q240" s="367" t="s">
        <v>17149</v>
      </c>
      <c r="R240" s="86"/>
      <c r="S240" s="442"/>
      <c r="T240" s="475"/>
      <c r="U240" s="475"/>
      <c r="V240" s="475"/>
      <c r="W240" s="475"/>
      <c r="X240" s="475"/>
      <c r="Y240" s="475"/>
      <c r="Z240" s="475"/>
    </row>
    <row r="241" spans="1:26" ht="16.5" customHeight="1">
      <c r="A241" s="665"/>
      <c r="B241" s="665"/>
      <c r="C241" s="665"/>
      <c r="D241" s="665"/>
      <c r="E241" s="665"/>
      <c r="F241" s="665"/>
      <c r="G241" s="88">
        <v>9</v>
      </c>
      <c r="H241" s="333" t="s">
        <v>15562</v>
      </c>
      <c r="I241" s="2" t="s">
        <v>16313</v>
      </c>
      <c r="J241" s="83"/>
      <c r="K241" s="83"/>
      <c r="L241" s="665"/>
      <c r="M241" s="178"/>
      <c r="N241" s="26"/>
      <c r="O241" s="86"/>
      <c r="P241" s="86"/>
      <c r="Q241" s="367" t="s">
        <v>17149</v>
      </c>
      <c r="R241" s="86"/>
      <c r="S241" s="442"/>
      <c r="T241" s="475"/>
      <c r="U241" s="475"/>
      <c r="V241" s="475"/>
      <c r="W241" s="475"/>
      <c r="X241" s="475"/>
      <c r="Y241" s="475"/>
      <c r="Z241" s="475"/>
    </row>
    <row r="242" spans="1:26" ht="16.5" customHeight="1">
      <c r="A242" s="665"/>
      <c r="B242" s="665"/>
      <c r="C242" s="665"/>
      <c r="D242" s="665"/>
      <c r="E242" s="665"/>
      <c r="F242" s="665"/>
      <c r="G242" s="88">
        <v>10</v>
      </c>
      <c r="H242" s="271" t="s">
        <v>17173</v>
      </c>
      <c r="I242" s="445" t="s">
        <v>17047</v>
      </c>
      <c r="J242" s="83"/>
      <c r="K242" s="83"/>
      <c r="L242" s="665"/>
      <c r="M242" s="178"/>
      <c r="N242" s="26"/>
      <c r="O242" s="86"/>
      <c r="P242" s="86"/>
      <c r="Q242" s="367" t="s">
        <v>17149</v>
      </c>
      <c r="R242" s="86"/>
      <c r="S242" s="442"/>
      <c r="T242" s="475"/>
      <c r="U242" s="475"/>
      <c r="V242" s="475"/>
      <c r="W242" s="475"/>
      <c r="X242" s="475"/>
      <c r="Y242" s="475"/>
      <c r="Z242" s="475"/>
    </row>
    <row r="243" spans="1:26" ht="16.5" customHeight="1">
      <c r="A243" s="666"/>
      <c r="B243" s="666"/>
      <c r="C243" s="666"/>
      <c r="D243" s="666"/>
      <c r="E243" s="666"/>
      <c r="F243" s="666"/>
      <c r="G243" s="88">
        <v>11</v>
      </c>
      <c r="H243" s="333"/>
      <c r="I243" s="445" t="s">
        <v>17099</v>
      </c>
      <c r="J243" s="83"/>
      <c r="K243" s="83"/>
      <c r="L243" s="666"/>
      <c r="M243" s="178"/>
      <c r="N243" s="26"/>
      <c r="O243" s="86"/>
      <c r="P243" s="86"/>
      <c r="Q243" s="367" t="s">
        <v>17149</v>
      </c>
      <c r="R243" s="86"/>
      <c r="S243" s="442"/>
      <c r="T243" s="475"/>
      <c r="U243" s="475"/>
      <c r="V243" s="475"/>
      <c r="W243" s="475"/>
      <c r="X243" s="475"/>
      <c r="Y243" s="475"/>
      <c r="Z243" s="475"/>
    </row>
    <row r="244" spans="1:26" ht="16.5" customHeight="1">
      <c r="A244" s="820" t="s">
        <v>17177</v>
      </c>
      <c r="B244" s="820" t="s">
        <v>17178</v>
      </c>
      <c r="C244" s="820" t="s">
        <v>17180</v>
      </c>
      <c r="D244" s="735" t="s">
        <v>17057</v>
      </c>
      <c r="E244" s="749" t="s">
        <v>1429</v>
      </c>
      <c r="F244" s="821" t="s">
        <v>17183</v>
      </c>
      <c r="G244" s="88">
        <v>1</v>
      </c>
      <c r="H244" s="461" t="s">
        <v>17062</v>
      </c>
      <c r="I244" s="447"/>
      <c r="J244" s="84"/>
      <c r="K244" s="84"/>
      <c r="L244" s="822"/>
      <c r="M244" s="178"/>
      <c r="N244" s="26"/>
      <c r="O244" s="86"/>
      <c r="P244" s="86"/>
      <c r="Q244" s="367" t="s">
        <v>17177</v>
      </c>
      <c r="R244" s="86"/>
      <c r="S244" s="442"/>
      <c r="T244" s="475"/>
      <c r="U244" s="475"/>
      <c r="V244" s="475"/>
      <c r="W244" s="475"/>
      <c r="X244" s="475"/>
      <c r="Y244" s="475"/>
      <c r="Z244" s="475"/>
    </row>
    <row r="245" spans="1:26" ht="16.5" customHeight="1">
      <c r="A245" s="665"/>
      <c r="B245" s="665"/>
      <c r="C245" s="665"/>
      <c r="D245" s="665"/>
      <c r="E245" s="665"/>
      <c r="F245" s="665"/>
      <c r="G245" s="88">
        <v>2</v>
      </c>
      <c r="H245" s="271" t="s">
        <v>15984</v>
      </c>
      <c r="I245" s="271" t="s">
        <v>15985</v>
      </c>
      <c r="J245" s="83"/>
      <c r="K245" s="83"/>
      <c r="L245" s="665"/>
      <c r="M245" s="178"/>
      <c r="N245" s="26"/>
      <c r="O245" s="86"/>
      <c r="P245" s="86"/>
      <c r="Q245" s="367" t="s">
        <v>17177</v>
      </c>
      <c r="R245" s="86"/>
      <c r="S245" s="442"/>
      <c r="T245" s="475"/>
      <c r="U245" s="475"/>
      <c r="V245" s="475"/>
      <c r="W245" s="475"/>
      <c r="X245" s="475"/>
      <c r="Y245" s="475"/>
      <c r="Z245" s="475"/>
    </row>
    <row r="246" spans="1:26" ht="16.5" customHeight="1">
      <c r="A246" s="665"/>
      <c r="B246" s="665"/>
      <c r="C246" s="665"/>
      <c r="D246" s="665"/>
      <c r="E246" s="665"/>
      <c r="F246" s="665"/>
      <c r="G246" s="88">
        <v>3</v>
      </c>
      <c r="H246" s="333" t="s">
        <v>17067</v>
      </c>
      <c r="I246" s="271" t="s">
        <v>17068</v>
      </c>
      <c r="J246" s="83"/>
      <c r="K246" s="83"/>
      <c r="L246" s="665"/>
      <c r="M246" s="178"/>
      <c r="N246" s="26"/>
      <c r="O246" s="86"/>
      <c r="P246" s="86"/>
      <c r="Q246" s="367" t="s">
        <v>17177</v>
      </c>
      <c r="R246" s="86"/>
      <c r="S246" s="442"/>
      <c r="T246" s="475"/>
      <c r="U246" s="475"/>
      <c r="V246" s="475"/>
      <c r="W246" s="475"/>
      <c r="X246" s="475"/>
      <c r="Y246" s="475"/>
      <c r="Z246" s="475"/>
    </row>
    <row r="247" spans="1:26" ht="16.5" customHeight="1">
      <c r="A247" s="665"/>
      <c r="B247" s="665"/>
      <c r="C247" s="665"/>
      <c r="D247" s="665"/>
      <c r="E247" s="665"/>
      <c r="F247" s="665"/>
      <c r="G247" s="88">
        <v>4</v>
      </c>
      <c r="H247" s="453" t="s">
        <v>17190</v>
      </c>
      <c r="I247" s="271" t="s">
        <v>17191</v>
      </c>
      <c r="J247" s="83"/>
      <c r="K247" s="83"/>
      <c r="L247" s="665"/>
      <c r="M247" s="178"/>
      <c r="N247" s="26"/>
      <c r="O247" s="86"/>
      <c r="P247" s="86"/>
      <c r="Q247" s="367" t="s">
        <v>17177</v>
      </c>
      <c r="R247" s="86"/>
      <c r="S247" s="442"/>
      <c r="T247" s="475"/>
      <c r="U247" s="475"/>
      <c r="V247" s="475"/>
      <c r="W247" s="475"/>
      <c r="X247" s="475"/>
      <c r="Y247" s="475"/>
      <c r="Z247" s="475"/>
    </row>
    <row r="248" spans="1:26" ht="16.5" customHeight="1">
      <c r="A248" s="665"/>
      <c r="B248" s="665"/>
      <c r="C248" s="665"/>
      <c r="D248" s="665"/>
      <c r="E248" s="665"/>
      <c r="F248" s="665"/>
      <c r="G248" s="88">
        <v>5</v>
      </c>
      <c r="H248" s="333" t="s">
        <v>17080</v>
      </c>
      <c r="I248" s="2"/>
      <c r="J248" s="83"/>
      <c r="K248" s="83"/>
      <c r="L248" s="665"/>
      <c r="M248" s="178"/>
      <c r="N248" s="26"/>
      <c r="O248" s="86"/>
      <c r="P248" s="86"/>
      <c r="Q248" s="367" t="s">
        <v>17177</v>
      </c>
      <c r="R248" s="86"/>
      <c r="S248" s="442"/>
      <c r="T248" s="475"/>
      <c r="U248" s="475"/>
      <c r="V248" s="475"/>
      <c r="W248" s="475"/>
      <c r="X248" s="475"/>
      <c r="Y248" s="475"/>
      <c r="Z248" s="475"/>
    </row>
    <row r="249" spans="1:26" ht="16.5" customHeight="1">
      <c r="A249" s="665"/>
      <c r="B249" s="665"/>
      <c r="C249" s="665"/>
      <c r="D249" s="665"/>
      <c r="E249" s="665"/>
      <c r="F249" s="665"/>
      <c r="G249" s="88">
        <v>6</v>
      </c>
      <c r="H249" s="271" t="s">
        <v>17083</v>
      </c>
      <c r="I249" s="271" t="s">
        <v>16900</v>
      </c>
      <c r="J249" s="83"/>
      <c r="K249" s="83"/>
      <c r="L249" s="665"/>
      <c r="M249" s="178"/>
      <c r="N249" s="26"/>
      <c r="O249" s="86"/>
      <c r="P249" s="86"/>
      <c r="Q249" s="367" t="s">
        <v>17177</v>
      </c>
      <c r="R249" s="86"/>
      <c r="S249" s="442"/>
      <c r="T249" s="475"/>
      <c r="U249" s="475"/>
      <c r="V249" s="475"/>
      <c r="W249" s="475"/>
      <c r="X249" s="475"/>
      <c r="Y249" s="475"/>
      <c r="Z249" s="475"/>
    </row>
    <row r="250" spans="1:26" ht="16.5" customHeight="1">
      <c r="A250" s="665"/>
      <c r="B250" s="665"/>
      <c r="C250" s="665"/>
      <c r="D250" s="665"/>
      <c r="E250" s="665"/>
      <c r="F250" s="665"/>
      <c r="G250" s="88">
        <v>7</v>
      </c>
      <c r="H250" s="271" t="s">
        <v>15884</v>
      </c>
      <c r="I250" s="468" t="s">
        <v>17085</v>
      </c>
      <c r="J250" s="83"/>
      <c r="K250" s="83"/>
      <c r="L250" s="665"/>
      <c r="M250" s="178"/>
      <c r="N250" s="26"/>
      <c r="O250" s="86"/>
      <c r="P250" s="86"/>
      <c r="Q250" s="367" t="s">
        <v>17177</v>
      </c>
      <c r="R250" s="86"/>
      <c r="S250" s="442"/>
      <c r="T250" s="475"/>
      <c r="U250" s="475"/>
      <c r="V250" s="475"/>
      <c r="W250" s="475"/>
      <c r="X250" s="475"/>
      <c r="Y250" s="475"/>
      <c r="Z250" s="475"/>
    </row>
    <row r="251" spans="1:26" ht="16.5" customHeight="1">
      <c r="A251" s="665"/>
      <c r="B251" s="665"/>
      <c r="C251" s="665"/>
      <c r="D251" s="665"/>
      <c r="E251" s="665"/>
      <c r="F251" s="665"/>
      <c r="G251" s="88">
        <v>8</v>
      </c>
      <c r="H251" s="333" t="s">
        <v>16296</v>
      </c>
      <c r="I251" s="80"/>
      <c r="J251" s="83"/>
      <c r="K251" s="83"/>
      <c r="L251" s="665"/>
      <c r="M251" s="178"/>
      <c r="N251" s="26"/>
      <c r="O251" s="86"/>
      <c r="P251" s="86"/>
      <c r="Q251" s="367" t="s">
        <v>17177</v>
      </c>
      <c r="R251" s="86"/>
      <c r="S251" s="442"/>
      <c r="T251" s="475"/>
      <c r="U251" s="475"/>
      <c r="V251" s="475"/>
      <c r="W251" s="475"/>
      <c r="X251" s="475"/>
      <c r="Y251" s="475"/>
      <c r="Z251" s="475"/>
    </row>
    <row r="252" spans="1:26" ht="16.5" customHeight="1">
      <c r="A252" s="665"/>
      <c r="B252" s="665"/>
      <c r="C252" s="665"/>
      <c r="D252" s="665"/>
      <c r="E252" s="665"/>
      <c r="F252" s="665"/>
      <c r="G252" s="88">
        <v>9</v>
      </c>
      <c r="H252" s="333" t="s">
        <v>15562</v>
      </c>
      <c r="I252" s="2" t="s">
        <v>16313</v>
      </c>
      <c r="J252" s="83"/>
      <c r="K252" s="83"/>
      <c r="L252" s="665"/>
      <c r="M252" s="178"/>
      <c r="N252" s="26"/>
      <c r="O252" s="86"/>
      <c r="P252" s="86"/>
      <c r="Q252" s="367" t="s">
        <v>17177</v>
      </c>
      <c r="R252" s="86"/>
      <c r="S252" s="442"/>
      <c r="T252" s="475"/>
      <c r="U252" s="475"/>
      <c r="V252" s="475"/>
      <c r="W252" s="475"/>
      <c r="X252" s="475"/>
      <c r="Y252" s="475"/>
      <c r="Z252" s="475"/>
    </row>
    <row r="253" spans="1:26" ht="16.5" customHeight="1">
      <c r="A253" s="665"/>
      <c r="B253" s="665"/>
      <c r="C253" s="665"/>
      <c r="D253" s="665"/>
      <c r="E253" s="665"/>
      <c r="F253" s="665"/>
      <c r="G253" s="88">
        <v>10</v>
      </c>
      <c r="H253" s="271" t="s">
        <v>17203</v>
      </c>
      <c r="I253" s="445" t="s">
        <v>17047</v>
      </c>
      <c r="J253" s="83"/>
      <c r="K253" s="83"/>
      <c r="L253" s="665"/>
      <c r="M253" s="178"/>
      <c r="N253" s="26"/>
      <c r="O253" s="86"/>
      <c r="P253" s="86"/>
      <c r="Q253" s="367" t="s">
        <v>17177</v>
      </c>
      <c r="R253" s="86"/>
      <c r="S253" s="442"/>
      <c r="T253" s="475"/>
      <c r="U253" s="475"/>
      <c r="V253" s="475"/>
      <c r="W253" s="475"/>
      <c r="X253" s="475"/>
      <c r="Y253" s="475"/>
      <c r="Z253" s="475"/>
    </row>
    <row r="254" spans="1:26" ht="16.5" customHeight="1">
      <c r="A254" s="666"/>
      <c r="B254" s="666"/>
      <c r="C254" s="666"/>
      <c r="D254" s="666"/>
      <c r="E254" s="666"/>
      <c r="F254" s="666"/>
      <c r="G254" s="88">
        <v>11</v>
      </c>
      <c r="H254" s="333"/>
      <c r="I254" s="445" t="s">
        <v>17099</v>
      </c>
      <c r="J254" s="83"/>
      <c r="K254" s="83"/>
      <c r="L254" s="666"/>
      <c r="M254" s="178"/>
      <c r="N254" s="26"/>
      <c r="O254" s="86"/>
      <c r="P254" s="86"/>
      <c r="Q254" s="367" t="s">
        <v>17177</v>
      </c>
      <c r="R254" s="86"/>
      <c r="S254" s="442"/>
      <c r="T254" s="475"/>
      <c r="U254" s="475"/>
      <c r="V254" s="475"/>
      <c r="W254" s="475"/>
      <c r="X254" s="475"/>
      <c r="Y254" s="475"/>
      <c r="Z254" s="475"/>
    </row>
    <row r="255" spans="1:26" ht="16.5" customHeight="1">
      <c r="A255" s="820" t="s">
        <v>17207</v>
      </c>
      <c r="B255" s="820" t="s">
        <v>17208</v>
      </c>
      <c r="C255" s="820" t="s">
        <v>17209</v>
      </c>
      <c r="D255" s="735" t="s">
        <v>17057</v>
      </c>
      <c r="E255" s="749" t="s">
        <v>1429</v>
      </c>
      <c r="F255" s="821" t="s">
        <v>17210</v>
      </c>
      <c r="G255" s="88">
        <v>1</v>
      </c>
      <c r="H255" s="461" t="s">
        <v>17062</v>
      </c>
      <c r="I255" s="447"/>
      <c r="J255" s="84"/>
      <c r="K255" s="84"/>
      <c r="L255" s="822"/>
      <c r="M255" s="178"/>
      <c r="N255" s="26"/>
      <c r="O255" s="86"/>
      <c r="P255" s="86"/>
      <c r="Q255" s="367" t="s">
        <v>17207</v>
      </c>
      <c r="R255" s="86"/>
      <c r="S255" s="442"/>
      <c r="T255" s="475"/>
      <c r="U255" s="475"/>
      <c r="V255" s="475"/>
      <c r="W255" s="475"/>
      <c r="X255" s="475"/>
      <c r="Y255" s="475"/>
      <c r="Z255" s="475"/>
    </row>
    <row r="256" spans="1:26" ht="16.5" customHeight="1">
      <c r="A256" s="665"/>
      <c r="B256" s="665"/>
      <c r="C256" s="665"/>
      <c r="D256" s="665"/>
      <c r="E256" s="665"/>
      <c r="F256" s="665"/>
      <c r="G256" s="88">
        <v>2</v>
      </c>
      <c r="H256" s="271" t="s">
        <v>15984</v>
      </c>
      <c r="I256" s="271" t="s">
        <v>15985</v>
      </c>
      <c r="J256" s="83"/>
      <c r="K256" s="83"/>
      <c r="L256" s="665"/>
      <c r="M256" s="178"/>
      <c r="N256" s="26"/>
      <c r="O256" s="86"/>
      <c r="P256" s="86"/>
      <c r="Q256" s="367" t="s">
        <v>17207</v>
      </c>
      <c r="R256" s="86"/>
      <c r="S256" s="442"/>
      <c r="T256" s="475"/>
      <c r="U256" s="475"/>
      <c r="V256" s="475"/>
      <c r="W256" s="475"/>
      <c r="X256" s="475"/>
      <c r="Y256" s="475"/>
      <c r="Z256" s="475"/>
    </row>
    <row r="257" spans="1:26" ht="16.5" customHeight="1">
      <c r="A257" s="665"/>
      <c r="B257" s="665"/>
      <c r="C257" s="665"/>
      <c r="D257" s="665"/>
      <c r="E257" s="665"/>
      <c r="F257" s="665"/>
      <c r="G257" s="88">
        <v>3</v>
      </c>
      <c r="H257" s="333" t="s">
        <v>17067</v>
      </c>
      <c r="I257" s="271" t="s">
        <v>17068</v>
      </c>
      <c r="J257" s="83"/>
      <c r="K257" s="83"/>
      <c r="L257" s="665"/>
      <c r="M257" s="178"/>
      <c r="N257" s="26"/>
      <c r="O257" s="86"/>
      <c r="P257" s="86"/>
      <c r="Q257" s="367" t="s">
        <v>17207</v>
      </c>
      <c r="R257" s="86"/>
      <c r="S257" s="442"/>
      <c r="T257" s="475"/>
      <c r="U257" s="475"/>
      <c r="V257" s="475"/>
      <c r="W257" s="475"/>
      <c r="X257" s="475"/>
      <c r="Y257" s="475"/>
      <c r="Z257" s="475"/>
    </row>
    <row r="258" spans="1:26" ht="16.5" customHeight="1">
      <c r="A258" s="665"/>
      <c r="B258" s="665"/>
      <c r="C258" s="665"/>
      <c r="D258" s="665"/>
      <c r="E258" s="665"/>
      <c r="F258" s="665"/>
      <c r="G258" s="88">
        <v>4</v>
      </c>
      <c r="H258" s="453" t="s">
        <v>17217</v>
      </c>
      <c r="I258" s="271" t="s">
        <v>17218</v>
      </c>
      <c r="J258" s="83"/>
      <c r="K258" s="83"/>
      <c r="L258" s="665"/>
      <c r="M258" s="178"/>
      <c r="N258" s="26"/>
      <c r="O258" s="86"/>
      <c r="P258" s="86"/>
      <c r="Q258" s="367" t="s">
        <v>17207</v>
      </c>
      <c r="R258" s="86"/>
      <c r="S258" s="442"/>
      <c r="T258" s="475"/>
      <c r="U258" s="475"/>
      <c r="V258" s="475"/>
      <c r="W258" s="475"/>
      <c r="X258" s="475"/>
      <c r="Y258" s="475"/>
      <c r="Z258" s="475"/>
    </row>
    <row r="259" spans="1:26" ht="16.5" customHeight="1">
      <c r="A259" s="665"/>
      <c r="B259" s="665"/>
      <c r="C259" s="665"/>
      <c r="D259" s="665"/>
      <c r="E259" s="665"/>
      <c r="F259" s="665"/>
      <c r="G259" s="88">
        <v>5</v>
      </c>
      <c r="H259" s="333" t="s">
        <v>17080</v>
      </c>
      <c r="I259" s="2"/>
      <c r="J259" s="83"/>
      <c r="K259" s="83"/>
      <c r="L259" s="665"/>
      <c r="M259" s="178"/>
      <c r="N259" s="26"/>
      <c r="O259" s="86"/>
      <c r="P259" s="86"/>
      <c r="Q259" s="367" t="s">
        <v>17207</v>
      </c>
      <c r="R259" s="86"/>
      <c r="S259" s="442"/>
      <c r="T259" s="475"/>
      <c r="U259" s="475"/>
      <c r="V259" s="475"/>
      <c r="W259" s="475"/>
      <c r="X259" s="475"/>
      <c r="Y259" s="475"/>
      <c r="Z259" s="475"/>
    </row>
    <row r="260" spans="1:26" ht="16.5" customHeight="1">
      <c r="A260" s="665"/>
      <c r="B260" s="665"/>
      <c r="C260" s="665"/>
      <c r="D260" s="665"/>
      <c r="E260" s="665"/>
      <c r="F260" s="665"/>
      <c r="G260" s="88">
        <v>6</v>
      </c>
      <c r="H260" s="271" t="s">
        <v>17083</v>
      </c>
      <c r="I260" s="271" t="s">
        <v>16900</v>
      </c>
      <c r="J260" s="83"/>
      <c r="K260" s="83"/>
      <c r="L260" s="665"/>
      <c r="M260" s="178"/>
      <c r="N260" s="26"/>
      <c r="O260" s="86"/>
      <c r="P260" s="86"/>
      <c r="Q260" s="367" t="s">
        <v>17207</v>
      </c>
      <c r="R260" s="86"/>
      <c r="S260" s="442"/>
      <c r="T260" s="475"/>
      <c r="U260" s="475"/>
      <c r="V260" s="475"/>
      <c r="W260" s="475"/>
      <c r="X260" s="475"/>
      <c r="Y260" s="475"/>
      <c r="Z260" s="475"/>
    </row>
    <row r="261" spans="1:26" ht="16.5" customHeight="1">
      <c r="A261" s="665"/>
      <c r="B261" s="665"/>
      <c r="C261" s="665"/>
      <c r="D261" s="665"/>
      <c r="E261" s="665"/>
      <c r="F261" s="665"/>
      <c r="G261" s="88">
        <v>7</v>
      </c>
      <c r="H261" s="271" t="s">
        <v>15884</v>
      </c>
      <c r="I261" s="468" t="s">
        <v>17085</v>
      </c>
      <c r="J261" s="83"/>
      <c r="K261" s="83"/>
      <c r="L261" s="665"/>
      <c r="M261" s="178"/>
      <c r="N261" s="26"/>
      <c r="O261" s="86"/>
      <c r="P261" s="86"/>
      <c r="Q261" s="367" t="s">
        <v>17207</v>
      </c>
      <c r="R261" s="86"/>
      <c r="S261" s="442"/>
      <c r="T261" s="475"/>
      <c r="U261" s="475"/>
      <c r="V261" s="475"/>
      <c r="W261" s="475"/>
      <c r="X261" s="475"/>
      <c r="Y261" s="475"/>
      <c r="Z261" s="475"/>
    </row>
    <row r="262" spans="1:26" ht="16.5" customHeight="1">
      <c r="A262" s="665"/>
      <c r="B262" s="665"/>
      <c r="C262" s="665"/>
      <c r="D262" s="665"/>
      <c r="E262" s="665"/>
      <c r="F262" s="665"/>
      <c r="G262" s="88">
        <v>8</v>
      </c>
      <c r="H262" s="333" t="s">
        <v>16296</v>
      </c>
      <c r="I262" s="80"/>
      <c r="J262" s="83"/>
      <c r="K262" s="83"/>
      <c r="L262" s="665"/>
      <c r="M262" s="178"/>
      <c r="N262" s="26"/>
      <c r="O262" s="86"/>
      <c r="P262" s="86"/>
      <c r="Q262" s="367" t="s">
        <v>17207</v>
      </c>
      <c r="R262" s="86"/>
      <c r="S262" s="442"/>
      <c r="T262" s="475"/>
      <c r="U262" s="475"/>
      <c r="V262" s="475"/>
      <c r="W262" s="475"/>
      <c r="X262" s="475"/>
      <c r="Y262" s="475"/>
      <c r="Z262" s="475"/>
    </row>
    <row r="263" spans="1:26" ht="16.5" customHeight="1">
      <c r="A263" s="665"/>
      <c r="B263" s="665"/>
      <c r="C263" s="665"/>
      <c r="D263" s="665"/>
      <c r="E263" s="665"/>
      <c r="F263" s="665"/>
      <c r="G263" s="88">
        <v>9</v>
      </c>
      <c r="H263" s="333" t="s">
        <v>15562</v>
      </c>
      <c r="I263" s="2" t="s">
        <v>16313</v>
      </c>
      <c r="J263" s="83"/>
      <c r="K263" s="83"/>
      <c r="L263" s="665"/>
      <c r="M263" s="178"/>
      <c r="N263" s="26"/>
      <c r="O263" s="86"/>
      <c r="P263" s="86"/>
      <c r="Q263" s="367" t="s">
        <v>17207</v>
      </c>
      <c r="R263" s="86"/>
      <c r="S263" s="442"/>
      <c r="T263" s="475"/>
      <c r="U263" s="475"/>
      <c r="V263" s="475"/>
      <c r="W263" s="475"/>
      <c r="X263" s="475"/>
      <c r="Y263" s="475"/>
      <c r="Z263" s="475"/>
    </row>
    <row r="264" spans="1:26" ht="16.5" customHeight="1">
      <c r="A264" s="665"/>
      <c r="B264" s="665"/>
      <c r="C264" s="665"/>
      <c r="D264" s="665"/>
      <c r="E264" s="665"/>
      <c r="F264" s="665"/>
      <c r="G264" s="88">
        <v>10</v>
      </c>
      <c r="H264" s="271" t="s">
        <v>17225</v>
      </c>
      <c r="I264" s="445" t="s">
        <v>17047</v>
      </c>
      <c r="J264" s="83"/>
      <c r="K264" s="83"/>
      <c r="L264" s="665"/>
      <c r="M264" s="178"/>
      <c r="N264" s="26"/>
      <c r="O264" s="86"/>
      <c r="P264" s="86"/>
      <c r="Q264" s="367" t="s">
        <v>17207</v>
      </c>
      <c r="R264" s="86"/>
      <c r="S264" s="442"/>
      <c r="T264" s="475"/>
      <c r="U264" s="475"/>
      <c r="V264" s="475"/>
      <c r="W264" s="475"/>
      <c r="X264" s="475"/>
      <c r="Y264" s="475"/>
      <c r="Z264" s="475"/>
    </row>
    <row r="265" spans="1:26" ht="16.5" customHeight="1">
      <c r="A265" s="666"/>
      <c r="B265" s="666"/>
      <c r="C265" s="666"/>
      <c r="D265" s="666"/>
      <c r="E265" s="666"/>
      <c r="F265" s="666"/>
      <c r="G265" s="88">
        <v>11</v>
      </c>
      <c r="H265" s="333"/>
      <c r="I265" s="445" t="s">
        <v>17099</v>
      </c>
      <c r="J265" s="83"/>
      <c r="K265" s="83"/>
      <c r="L265" s="666"/>
      <c r="M265" s="178"/>
      <c r="N265" s="26"/>
      <c r="O265" s="86"/>
      <c r="P265" s="86"/>
      <c r="Q265" s="367" t="s">
        <v>17207</v>
      </c>
      <c r="R265" s="86"/>
      <c r="S265" s="442"/>
      <c r="T265" s="475"/>
      <c r="U265" s="475"/>
      <c r="V265" s="475"/>
      <c r="W265" s="475"/>
      <c r="X265" s="475"/>
      <c r="Y265" s="475"/>
      <c r="Z265" s="475"/>
    </row>
    <row r="266" spans="1:26" ht="16.5" customHeight="1">
      <c r="A266" s="820" t="s">
        <v>17227</v>
      </c>
      <c r="B266" s="820" t="s">
        <v>17228</v>
      </c>
      <c r="C266" s="820" t="s">
        <v>17229</v>
      </c>
      <c r="D266" s="735" t="s">
        <v>17057</v>
      </c>
      <c r="E266" s="738" t="s">
        <v>17230</v>
      </c>
      <c r="F266" s="821" t="s">
        <v>17231</v>
      </c>
      <c r="G266" s="88">
        <v>1</v>
      </c>
      <c r="H266" s="461" t="s">
        <v>17062</v>
      </c>
      <c r="I266" s="447"/>
      <c r="J266" s="84"/>
      <c r="K266" s="84"/>
      <c r="L266" s="822"/>
      <c r="M266" s="178"/>
      <c r="N266" s="26"/>
      <c r="O266" s="86"/>
      <c r="P266" s="86"/>
      <c r="Q266" s="367" t="s">
        <v>17227</v>
      </c>
      <c r="R266" s="86"/>
      <c r="S266" s="442"/>
      <c r="T266" s="475"/>
      <c r="U266" s="475"/>
      <c r="V266" s="475"/>
      <c r="W266" s="475"/>
      <c r="X266" s="475"/>
      <c r="Y266" s="475"/>
      <c r="Z266" s="475"/>
    </row>
    <row r="267" spans="1:26" ht="16.5" customHeight="1">
      <c r="A267" s="665"/>
      <c r="B267" s="665"/>
      <c r="C267" s="665"/>
      <c r="D267" s="665"/>
      <c r="E267" s="665"/>
      <c r="F267" s="665"/>
      <c r="G267" s="88">
        <v>2</v>
      </c>
      <c r="H267" s="271" t="s">
        <v>15984</v>
      </c>
      <c r="I267" s="271" t="s">
        <v>15985</v>
      </c>
      <c r="J267" s="83"/>
      <c r="K267" s="83"/>
      <c r="L267" s="665"/>
      <c r="M267" s="178"/>
      <c r="N267" s="26"/>
      <c r="O267" s="86"/>
      <c r="P267" s="86"/>
      <c r="Q267" s="367" t="s">
        <v>17227</v>
      </c>
      <c r="R267" s="86"/>
      <c r="S267" s="442"/>
      <c r="T267" s="475"/>
      <c r="U267" s="475"/>
      <c r="V267" s="475"/>
      <c r="W267" s="475"/>
      <c r="X267" s="475"/>
      <c r="Y267" s="475"/>
      <c r="Z267" s="475"/>
    </row>
    <row r="268" spans="1:26" ht="16.5" customHeight="1">
      <c r="A268" s="665"/>
      <c r="B268" s="665"/>
      <c r="C268" s="665"/>
      <c r="D268" s="665"/>
      <c r="E268" s="665"/>
      <c r="F268" s="665"/>
      <c r="G268" s="88">
        <v>3</v>
      </c>
      <c r="H268" s="333" t="s">
        <v>17067</v>
      </c>
      <c r="I268" s="271" t="s">
        <v>17068</v>
      </c>
      <c r="J268" s="83"/>
      <c r="K268" s="83"/>
      <c r="L268" s="665"/>
      <c r="M268" s="178"/>
      <c r="N268" s="26"/>
      <c r="O268" s="86"/>
      <c r="P268" s="86"/>
      <c r="Q268" s="367" t="s">
        <v>17227</v>
      </c>
      <c r="R268" s="86"/>
      <c r="S268" s="442"/>
      <c r="T268" s="475"/>
      <c r="U268" s="475"/>
      <c r="V268" s="475"/>
      <c r="W268" s="475"/>
      <c r="X268" s="475"/>
      <c r="Y268" s="475"/>
      <c r="Z268" s="475"/>
    </row>
    <row r="269" spans="1:26" ht="16.5" customHeight="1">
      <c r="A269" s="665"/>
      <c r="B269" s="665"/>
      <c r="C269" s="665"/>
      <c r="D269" s="665"/>
      <c r="E269" s="665"/>
      <c r="F269" s="665"/>
      <c r="G269" s="88">
        <v>4</v>
      </c>
      <c r="H269" s="271" t="s">
        <v>17235</v>
      </c>
      <c r="I269" s="271" t="s">
        <v>17236</v>
      </c>
      <c r="J269" s="83"/>
      <c r="K269" s="83"/>
      <c r="L269" s="665"/>
      <c r="M269" s="178"/>
      <c r="N269" s="26"/>
      <c r="O269" s="86"/>
      <c r="P269" s="86"/>
      <c r="Q269" s="367" t="s">
        <v>17227</v>
      </c>
      <c r="R269" s="86"/>
      <c r="S269" s="442"/>
      <c r="T269" s="475"/>
      <c r="U269" s="475"/>
      <c r="V269" s="475"/>
      <c r="W269" s="475"/>
      <c r="X269" s="475"/>
      <c r="Y269" s="475"/>
      <c r="Z269" s="475"/>
    </row>
    <row r="270" spans="1:26" ht="16.5" customHeight="1">
      <c r="A270" s="665"/>
      <c r="B270" s="665"/>
      <c r="C270" s="665"/>
      <c r="D270" s="665"/>
      <c r="E270" s="665"/>
      <c r="F270" s="665"/>
      <c r="G270" s="88">
        <v>5</v>
      </c>
      <c r="H270" s="333" t="s">
        <v>17080</v>
      </c>
      <c r="I270" s="2"/>
      <c r="J270" s="83"/>
      <c r="K270" s="83"/>
      <c r="L270" s="665"/>
      <c r="M270" s="178"/>
      <c r="N270" s="26"/>
      <c r="O270" s="86"/>
      <c r="P270" s="86"/>
      <c r="Q270" s="367" t="s">
        <v>17227</v>
      </c>
      <c r="R270" s="86"/>
      <c r="S270" s="442"/>
      <c r="T270" s="475"/>
      <c r="U270" s="475"/>
      <c r="V270" s="475"/>
      <c r="W270" s="475"/>
      <c r="X270" s="475"/>
      <c r="Y270" s="475"/>
      <c r="Z270" s="475"/>
    </row>
    <row r="271" spans="1:26" ht="16.5" customHeight="1">
      <c r="A271" s="665"/>
      <c r="B271" s="665"/>
      <c r="C271" s="665"/>
      <c r="D271" s="665"/>
      <c r="E271" s="665"/>
      <c r="F271" s="665"/>
      <c r="G271" s="88">
        <v>6</v>
      </c>
      <c r="H271" s="271" t="s">
        <v>17083</v>
      </c>
      <c r="I271" s="271" t="s">
        <v>16900</v>
      </c>
      <c r="J271" s="83"/>
      <c r="K271" s="83"/>
      <c r="L271" s="665"/>
      <c r="M271" s="178"/>
      <c r="N271" s="26"/>
      <c r="O271" s="86"/>
      <c r="P271" s="86"/>
      <c r="Q271" s="367" t="s">
        <v>17227</v>
      </c>
      <c r="R271" s="86"/>
      <c r="S271" s="442"/>
      <c r="T271" s="475"/>
      <c r="U271" s="475"/>
      <c r="V271" s="475"/>
      <c r="W271" s="475"/>
      <c r="X271" s="475"/>
      <c r="Y271" s="475"/>
      <c r="Z271" s="475"/>
    </row>
    <row r="272" spans="1:26" ht="16.5" customHeight="1">
      <c r="A272" s="665"/>
      <c r="B272" s="665"/>
      <c r="C272" s="665"/>
      <c r="D272" s="665"/>
      <c r="E272" s="665"/>
      <c r="F272" s="665"/>
      <c r="G272" s="88">
        <v>7</v>
      </c>
      <c r="H272" s="271" t="s">
        <v>15884</v>
      </c>
      <c r="I272" s="468" t="s">
        <v>17085</v>
      </c>
      <c r="J272" s="83"/>
      <c r="K272" s="83"/>
      <c r="L272" s="665"/>
      <c r="M272" s="178"/>
      <c r="N272" s="26"/>
      <c r="O272" s="86"/>
      <c r="P272" s="86"/>
      <c r="Q272" s="367" t="s">
        <v>17227</v>
      </c>
      <c r="R272" s="86"/>
      <c r="S272" s="442"/>
      <c r="T272" s="475"/>
      <c r="U272" s="475"/>
      <c r="V272" s="475"/>
      <c r="W272" s="475"/>
      <c r="X272" s="475"/>
      <c r="Y272" s="475"/>
      <c r="Z272" s="475"/>
    </row>
    <row r="273" spans="1:26" ht="16.5" customHeight="1">
      <c r="A273" s="665"/>
      <c r="B273" s="665"/>
      <c r="C273" s="665"/>
      <c r="D273" s="665"/>
      <c r="E273" s="665"/>
      <c r="F273" s="665"/>
      <c r="G273" s="88">
        <v>8</v>
      </c>
      <c r="H273" s="333" t="s">
        <v>16296</v>
      </c>
      <c r="I273" s="80"/>
      <c r="J273" s="83"/>
      <c r="K273" s="83"/>
      <c r="L273" s="665"/>
      <c r="M273" s="178"/>
      <c r="N273" s="26"/>
      <c r="O273" s="86"/>
      <c r="P273" s="86"/>
      <c r="Q273" s="367" t="s">
        <v>17227</v>
      </c>
      <c r="R273" s="86"/>
      <c r="S273" s="442"/>
      <c r="T273" s="475"/>
      <c r="U273" s="475"/>
      <c r="V273" s="475"/>
      <c r="W273" s="475"/>
      <c r="X273" s="475"/>
      <c r="Y273" s="475"/>
      <c r="Z273" s="475"/>
    </row>
    <row r="274" spans="1:26" ht="16.5" customHeight="1">
      <c r="A274" s="665"/>
      <c r="B274" s="665"/>
      <c r="C274" s="665"/>
      <c r="D274" s="665"/>
      <c r="E274" s="665"/>
      <c r="F274" s="665"/>
      <c r="G274" s="88">
        <v>9</v>
      </c>
      <c r="H274" s="333" t="s">
        <v>15562</v>
      </c>
      <c r="I274" s="2" t="s">
        <v>16313</v>
      </c>
      <c r="J274" s="83"/>
      <c r="K274" s="83"/>
      <c r="L274" s="665"/>
      <c r="M274" s="178"/>
      <c r="N274" s="26"/>
      <c r="O274" s="86"/>
      <c r="P274" s="86"/>
      <c r="Q274" s="367" t="s">
        <v>17227</v>
      </c>
      <c r="R274" s="86"/>
      <c r="S274" s="442"/>
      <c r="T274" s="475"/>
      <c r="U274" s="475"/>
      <c r="V274" s="475"/>
      <c r="W274" s="475"/>
      <c r="X274" s="475"/>
      <c r="Y274" s="475"/>
      <c r="Z274" s="475"/>
    </row>
    <row r="275" spans="1:26" ht="16.5" customHeight="1">
      <c r="A275" s="665"/>
      <c r="B275" s="665"/>
      <c r="C275" s="665"/>
      <c r="D275" s="665"/>
      <c r="E275" s="665"/>
      <c r="F275" s="665"/>
      <c r="G275" s="88">
        <v>10</v>
      </c>
      <c r="H275" s="271" t="s">
        <v>15771</v>
      </c>
      <c r="I275" s="2"/>
      <c r="J275" s="83"/>
      <c r="K275" s="83"/>
      <c r="L275" s="665"/>
      <c r="M275" s="178"/>
      <c r="N275" s="26"/>
      <c r="O275" s="86"/>
      <c r="P275" s="86"/>
      <c r="Q275" s="367" t="s">
        <v>17227</v>
      </c>
      <c r="R275" s="86"/>
      <c r="S275" s="442"/>
      <c r="T275" s="475"/>
      <c r="U275" s="475"/>
      <c r="V275" s="475"/>
      <c r="W275" s="475"/>
      <c r="X275" s="475"/>
      <c r="Y275" s="475"/>
      <c r="Z275" s="475"/>
    </row>
    <row r="276" spans="1:26" ht="16.5" customHeight="1">
      <c r="A276" s="665"/>
      <c r="B276" s="665"/>
      <c r="C276" s="665"/>
      <c r="D276" s="665"/>
      <c r="E276" s="665"/>
      <c r="F276" s="665"/>
      <c r="G276" s="88">
        <v>11</v>
      </c>
      <c r="H276" s="271" t="s">
        <v>17249</v>
      </c>
      <c r="I276" s="271" t="s">
        <v>17021</v>
      </c>
      <c r="J276" s="83"/>
      <c r="K276" s="83"/>
      <c r="L276" s="665"/>
      <c r="M276" s="178"/>
      <c r="N276" s="26"/>
      <c r="O276" s="86"/>
      <c r="P276" s="86"/>
      <c r="Q276" s="367" t="s">
        <v>17227</v>
      </c>
      <c r="R276" s="86"/>
      <c r="S276" s="442"/>
      <c r="T276" s="475"/>
      <c r="U276" s="475"/>
      <c r="V276" s="475"/>
      <c r="W276" s="475"/>
      <c r="X276" s="475"/>
      <c r="Y276" s="475"/>
      <c r="Z276" s="475"/>
    </row>
    <row r="277" spans="1:26" ht="16.5" customHeight="1">
      <c r="A277" s="665"/>
      <c r="B277" s="665"/>
      <c r="C277" s="665"/>
      <c r="D277" s="665"/>
      <c r="E277" s="665"/>
      <c r="F277" s="665"/>
      <c r="G277" s="88">
        <v>12</v>
      </c>
      <c r="H277" s="271"/>
      <c r="I277" s="445" t="s">
        <v>17047</v>
      </c>
      <c r="J277" s="84"/>
      <c r="K277" s="84"/>
      <c r="L277" s="665"/>
      <c r="M277" s="178"/>
      <c r="N277" s="26"/>
      <c r="O277" s="86"/>
      <c r="P277" s="86"/>
      <c r="Q277" s="367" t="s">
        <v>17227</v>
      </c>
      <c r="R277" s="86"/>
      <c r="S277" s="442"/>
      <c r="T277" s="475"/>
      <c r="U277" s="475"/>
      <c r="V277" s="475"/>
      <c r="W277" s="475"/>
      <c r="X277" s="475"/>
      <c r="Y277" s="475"/>
      <c r="Z277" s="475"/>
    </row>
    <row r="278" spans="1:26" ht="16.5" customHeight="1">
      <c r="A278" s="666"/>
      <c r="B278" s="666"/>
      <c r="C278" s="666"/>
      <c r="D278" s="666"/>
      <c r="E278" s="666"/>
      <c r="F278" s="666"/>
      <c r="G278" s="88">
        <v>13</v>
      </c>
      <c r="H278" s="271"/>
      <c r="I278" s="271" t="s">
        <v>17252</v>
      </c>
      <c r="J278" s="84"/>
      <c r="K278" s="84"/>
      <c r="L278" s="666"/>
      <c r="M278" s="178"/>
      <c r="N278" s="26"/>
      <c r="O278" s="86"/>
      <c r="P278" s="86"/>
      <c r="Q278" s="367" t="s">
        <v>17227</v>
      </c>
      <c r="R278" s="86"/>
      <c r="S278" s="442"/>
      <c r="T278" s="475"/>
      <c r="U278" s="475"/>
      <c r="V278" s="475"/>
      <c r="W278" s="475"/>
      <c r="X278" s="475"/>
      <c r="Y278" s="475"/>
      <c r="Z278" s="475"/>
    </row>
    <row r="279" spans="1:26" ht="16.5" customHeight="1">
      <c r="A279" s="820" t="s">
        <v>17254</v>
      </c>
      <c r="B279" s="820" t="s">
        <v>17255</v>
      </c>
      <c r="C279" s="820" t="s">
        <v>17256</v>
      </c>
      <c r="D279" s="736" t="s">
        <v>2955</v>
      </c>
      <c r="E279" s="746" t="s">
        <v>17257</v>
      </c>
      <c r="F279" s="821" t="s">
        <v>17258</v>
      </c>
      <c r="G279" s="26">
        <v>1</v>
      </c>
      <c r="H279" s="461" t="s">
        <v>15550</v>
      </c>
      <c r="I279" s="26"/>
      <c r="J279" s="86"/>
      <c r="K279" s="86"/>
      <c r="L279" s="822"/>
      <c r="M279" s="178"/>
      <c r="N279" s="26"/>
      <c r="O279" s="86"/>
      <c r="P279" s="86"/>
      <c r="Q279" s="367" t="s">
        <v>17254</v>
      </c>
      <c r="R279" s="86"/>
      <c r="S279" s="442"/>
      <c r="T279" s="475"/>
      <c r="U279" s="475"/>
      <c r="V279" s="475"/>
      <c r="W279" s="475"/>
      <c r="X279" s="475"/>
      <c r="Y279" s="475"/>
      <c r="Z279" s="475"/>
    </row>
    <row r="280" spans="1:26" ht="16.5" customHeight="1">
      <c r="A280" s="665"/>
      <c r="B280" s="665"/>
      <c r="C280" s="665"/>
      <c r="D280" s="665"/>
      <c r="E280" s="665"/>
      <c r="F280" s="665"/>
      <c r="G280" s="26">
        <v>2</v>
      </c>
      <c r="H280" s="333" t="s">
        <v>17262</v>
      </c>
      <c r="I280" s="2" t="s">
        <v>17264</v>
      </c>
      <c r="J280" s="86"/>
      <c r="K280" s="86"/>
      <c r="L280" s="665"/>
      <c r="M280" s="178"/>
      <c r="N280" s="26"/>
      <c r="O280" s="86"/>
      <c r="P280" s="86"/>
      <c r="Q280" s="367" t="s">
        <v>17254</v>
      </c>
      <c r="R280" s="86"/>
      <c r="S280" s="442"/>
      <c r="T280" s="475"/>
      <c r="U280" s="475"/>
      <c r="V280" s="475"/>
      <c r="W280" s="475"/>
      <c r="X280" s="475"/>
      <c r="Y280" s="475"/>
      <c r="Z280" s="475"/>
    </row>
    <row r="281" spans="1:26" ht="16.5" customHeight="1">
      <c r="A281" s="665"/>
      <c r="B281" s="665"/>
      <c r="C281" s="665"/>
      <c r="D281" s="665"/>
      <c r="E281" s="665"/>
      <c r="F281" s="665"/>
      <c r="G281" s="26">
        <v>3</v>
      </c>
      <c r="H281" s="2" t="s">
        <v>17267</v>
      </c>
      <c r="I281" s="445" t="s">
        <v>17269</v>
      </c>
      <c r="J281" s="86"/>
      <c r="K281" s="86"/>
      <c r="L281" s="665"/>
      <c r="M281" s="178"/>
      <c r="N281" s="26"/>
      <c r="O281" s="86"/>
      <c r="P281" s="86"/>
      <c r="Q281" s="367" t="s">
        <v>17254</v>
      </c>
      <c r="R281" s="86"/>
      <c r="S281" s="442"/>
      <c r="T281" s="475"/>
      <c r="U281" s="475"/>
      <c r="V281" s="475"/>
      <c r="W281" s="475"/>
      <c r="X281" s="475"/>
      <c r="Y281" s="475"/>
      <c r="Z281" s="475"/>
    </row>
    <row r="282" spans="1:26" ht="16.5" customHeight="1">
      <c r="A282" s="665"/>
      <c r="B282" s="665"/>
      <c r="C282" s="665"/>
      <c r="D282" s="665"/>
      <c r="E282" s="665"/>
      <c r="F282" s="665"/>
      <c r="G282" s="26">
        <v>4</v>
      </c>
      <c r="H282" s="333" t="s">
        <v>16296</v>
      </c>
      <c r="I282" s="80"/>
      <c r="J282" s="86"/>
      <c r="K282" s="86"/>
      <c r="L282" s="665"/>
      <c r="M282" s="178"/>
      <c r="N282" s="26"/>
      <c r="O282" s="86"/>
      <c r="P282" s="86"/>
      <c r="Q282" s="367" t="s">
        <v>17254</v>
      </c>
      <c r="R282" s="86"/>
      <c r="S282" s="442"/>
      <c r="T282" s="475"/>
      <c r="U282" s="475"/>
      <c r="V282" s="475"/>
      <c r="W282" s="475"/>
      <c r="X282" s="475"/>
      <c r="Y282" s="475"/>
      <c r="Z282" s="475"/>
    </row>
    <row r="283" spans="1:26" ht="16.5" customHeight="1">
      <c r="A283" s="665"/>
      <c r="B283" s="665"/>
      <c r="C283" s="665"/>
      <c r="D283" s="665"/>
      <c r="E283" s="665"/>
      <c r="F283" s="665"/>
      <c r="G283" s="26">
        <v>5</v>
      </c>
      <c r="H283" s="333" t="s">
        <v>15562</v>
      </c>
      <c r="I283" s="2" t="s">
        <v>16313</v>
      </c>
      <c r="J283" s="86"/>
      <c r="K283" s="86"/>
      <c r="L283" s="665"/>
      <c r="M283" s="178"/>
      <c r="N283" s="26"/>
      <c r="O283" s="86"/>
      <c r="P283" s="86"/>
      <c r="Q283" s="367" t="s">
        <v>17254</v>
      </c>
      <c r="R283" s="86"/>
      <c r="S283" s="442"/>
      <c r="T283" s="475"/>
      <c r="U283" s="475"/>
      <c r="V283" s="475"/>
      <c r="W283" s="475"/>
      <c r="X283" s="475"/>
      <c r="Y283" s="475"/>
      <c r="Z283" s="475"/>
    </row>
    <row r="284" spans="1:26" ht="16.5" customHeight="1">
      <c r="A284" s="665"/>
      <c r="B284" s="665"/>
      <c r="C284" s="665"/>
      <c r="D284" s="665"/>
      <c r="E284" s="665"/>
      <c r="F284" s="665"/>
      <c r="G284" s="26">
        <v>6</v>
      </c>
      <c r="H284" s="333" t="s">
        <v>17275</v>
      </c>
      <c r="I284" s="468" t="s">
        <v>17276</v>
      </c>
      <c r="J284" s="86"/>
      <c r="K284" s="86"/>
      <c r="L284" s="665"/>
      <c r="M284" s="178"/>
      <c r="N284" s="26"/>
      <c r="O284" s="86"/>
      <c r="P284" s="86"/>
      <c r="Q284" s="367" t="s">
        <v>17254</v>
      </c>
      <c r="R284" s="86"/>
      <c r="S284" s="442"/>
      <c r="T284" s="475"/>
      <c r="U284" s="475"/>
      <c r="V284" s="475"/>
      <c r="W284" s="475"/>
      <c r="X284" s="475"/>
      <c r="Y284" s="475"/>
      <c r="Z284" s="475"/>
    </row>
    <row r="285" spans="1:26" ht="16.5" customHeight="1">
      <c r="A285" s="665"/>
      <c r="B285" s="665"/>
      <c r="C285" s="665"/>
      <c r="D285" s="665"/>
      <c r="E285" s="665"/>
      <c r="F285" s="665"/>
      <c r="G285" s="26">
        <v>7</v>
      </c>
      <c r="H285" s="333" t="s">
        <v>17278</v>
      </c>
      <c r="I285" s="479" t="s">
        <v>17279</v>
      </c>
      <c r="J285" s="86"/>
      <c r="K285" s="86"/>
      <c r="L285" s="665"/>
      <c r="M285" s="178"/>
      <c r="N285" s="26"/>
      <c r="O285" s="86"/>
      <c r="P285" s="86"/>
      <c r="Q285" s="367" t="s">
        <v>17254</v>
      </c>
      <c r="R285" s="86"/>
      <c r="S285" s="442"/>
      <c r="T285" s="475"/>
      <c r="U285" s="475"/>
      <c r="V285" s="475"/>
      <c r="W285" s="475"/>
      <c r="X285" s="475"/>
      <c r="Y285" s="475"/>
      <c r="Z285" s="475"/>
    </row>
    <row r="286" spans="1:26" ht="16.5" customHeight="1">
      <c r="A286" s="666"/>
      <c r="B286" s="666"/>
      <c r="C286" s="666"/>
      <c r="D286" s="666"/>
      <c r="E286" s="666"/>
      <c r="F286" s="666"/>
      <c r="G286" s="26">
        <v>8</v>
      </c>
      <c r="H286" s="333"/>
      <c r="I286" s="453" t="s">
        <v>17282</v>
      </c>
      <c r="J286" s="86"/>
      <c r="K286" s="86"/>
      <c r="L286" s="666"/>
      <c r="M286" s="178"/>
      <c r="N286" s="26"/>
      <c r="O286" s="86"/>
      <c r="P286" s="86"/>
      <c r="Q286" s="367" t="s">
        <v>17254</v>
      </c>
      <c r="R286" s="86"/>
      <c r="S286" s="442"/>
      <c r="T286" s="475"/>
      <c r="U286" s="475"/>
      <c r="V286" s="475"/>
      <c r="W286" s="475"/>
      <c r="X286" s="475"/>
      <c r="Y286" s="475"/>
      <c r="Z286" s="475"/>
    </row>
    <row r="287" spans="1:26" ht="16.5" customHeight="1">
      <c r="A287" s="820" t="s">
        <v>17283</v>
      </c>
      <c r="B287" s="820" t="s">
        <v>17284</v>
      </c>
      <c r="C287" s="820" t="s">
        <v>17286</v>
      </c>
      <c r="D287" s="736" t="s">
        <v>2955</v>
      </c>
      <c r="E287" s="747" t="s">
        <v>17287</v>
      </c>
      <c r="F287" s="821" t="s">
        <v>17288</v>
      </c>
      <c r="G287" s="26">
        <v>1</v>
      </c>
      <c r="H287" s="461" t="s">
        <v>17292</v>
      </c>
      <c r="I287" s="26"/>
      <c r="J287" s="86"/>
      <c r="K287" s="86"/>
      <c r="L287" s="822"/>
      <c r="M287" s="178"/>
      <c r="N287" s="26"/>
      <c r="O287" s="86"/>
      <c r="P287" s="86"/>
      <c r="Q287" s="367" t="s">
        <v>17283</v>
      </c>
      <c r="R287" s="86"/>
      <c r="S287" s="442"/>
      <c r="T287" s="475"/>
      <c r="U287" s="475"/>
      <c r="V287" s="475"/>
      <c r="W287" s="475"/>
      <c r="X287" s="475"/>
      <c r="Y287" s="475"/>
      <c r="Z287" s="475"/>
    </row>
    <row r="288" spans="1:26" ht="16.5" customHeight="1">
      <c r="A288" s="665"/>
      <c r="B288" s="665"/>
      <c r="C288" s="665"/>
      <c r="D288" s="665"/>
      <c r="E288" s="665"/>
      <c r="F288" s="665"/>
      <c r="G288" s="26">
        <v>2</v>
      </c>
      <c r="H288" s="333" t="s">
        <v>17297</v>
      </c>
      <c r="I288" s="2" t="s">
        <v>17298</v>
      </c>
      <c r="J288" s="86"/>
      <c r="K288" s="86"/>
      <c r="L288" s="665"/>
      <c r="M288" s="178"/>
      <c r="N288" s="26"/>
      <c r="O288" s="86"/>
      <c r="P288" s="86"/>
      <c r="Q288" s="367" t="s">
        <v>17283</v>
      </c>
      <c r="R288" s="86"/>
      <c r="S288" s="442"/>
      <c r="T288" s="475"/>
      <c r="U288" s="475"/>
      <c r="V288" s="475"/>
      <c r="W288" s="475"/>
      <c r="X288" s="475"/>
      <c r="Y288" s="475"/>
      <c r="Z288" s="475"/>
    </row>
    <row r="289" spans="1:26" ht="16.5" customHeight="1">
      <c r="A289" s="665"/>
      <c r="B289" s="665"/>
      <c r="C289" s="665"/>
      <c r="D289" s="665"/>
      <c r="E289" s="665"/>
      <c r="F289" s="665"/>
      <c r="G289" s="26">
        <v>3</v>
      </c>
      <c r="H289" s="2" t="s">
        <v>17267</v>
      </c>
      <c r="I289" s="445" t="s">
        <v>17269</v>
      </c>
      <c r="J289" s="86"/>
      <c r="K289" s="86"/>
      <c r="L289" s="665"/>
      <c r="M289" s="178"/>
      <c r="N289" s="26"/>
      <c r="O289" s="86"/>
      <c r="P289" s="86"/>
      <c r="Q289" s="367" t="s">
        <v>17283</v>
      </c>
      <c r="R289" s="86"/>
      <c r="S289" s="442"/>
      <c r="T289" s="475"/>
      <c r="U289" s="475"/>
      <c r="V289" s="475"/>
      <c r="W289" s="475"/>
      <c r="X289" s="475"/>
      <c r="Y289" s="475"/>
      <c r="Z289" s="475"/>
    </row>
    <row r="290" spans="1:26" ht="16.5" customHeight="1">
      <c r="A290" s="665"/>
      <c r="B290" s="665"/>
      <c r="C290" s="665"/>
      <c r="D290" s="665"/>
      <c r="E290" s="665"/>
      <c r="F290" s="665"/>
      <c r="G290" s="26">
        <v>4</v>
      </c>
      <c r="H290" s="333" t="s">
        <v>16296</v>
      </c>
      <c r="I290" s="80"/>
      <c r="J290" s="86"/>
      <c r="K290" s="86"/>
      <c r="L290" s="665"/>
      <c r="M290" s="178"/>
      <c r="N290" s="26"/>
      <c r="O290" s="86"/>
      <c r="P290" s="86"/>
      <c r="Q290" s="367" t="s">
        <v>17283</v>
      </c>
      <c r="R290" s="86"/>
      <c r="S290" s="442"/>
      <c r="T290" s="475"/>
      <c r="U290" s="475"/>
      <c r="V290" s="475"/>
      <c r="W290" s="475"/>
      <c r="X290" s="475"/>
      <c r="Y290" s="475"/>
      <c r="Z290" s="475"/>
    </row>
    <row r="291" spans="1:26" ht="16.5" customHeight="1">
      <c r="A291" s="665"/>
      <c r="B291" s="665"/>
      <c r="C291" s="665"/>
      <c r="D291" s="665"/>
      <c r="E291" s="665"/>
      <c r="F291" s="665"/>
      <c r="G291" s="26">
        <v>5</v>
      </c>
      <c r="H291" s="333" t="s">
        <v>15562</v>
      </c>
      <c r="I291" s="2" t="s">
        <v>16313</v>
      </c>
      <c r="J291" s="86"/>
      <c r="K291" s="86"/>
      <c r="L291" s="665"/>
      <c r="M291" s="178"/>
      <c r="N291" s="26"/>
      <c r="O291" s="86"/>
      <c r="P291" s="86"/>
      <c r="Q291" s="367" t="s">
        <v>17283</v>
      </c>
      <c r="R291" s="86"/>
      <c r="S291" s="442"/>
      <c r="T291" s="475"/>
      <c r="U291" s="475"/>
      <c r="V291" s="475"/>
      <c r="W291" s="475"/>
      <c r="X291" s="475"/>
      <c r="Y291" s="475"/>
      <c r="Z291" s="475"/>
    </row>
    <row r="292" spans="1:26" ht="16.5" customHeight="1">
      <c r="A292" s="665"/>
      <c r="B292" s="665"/>
      <c r="C292" s="665"/>
      <c r="D292" s="665"/>
      <c r="E292" s="665"/>
      <c r="F292" s="665"/>
      <c r="G292" s="26">
        <v>6</v>
      </c>
      <c r="H292" s="333" t="s">
        <v>17305</v>
      </c>
      <c r="I292" s="26"/>
      <c r="J292" s="86"/>
      <c r="K292" s="86"/>
      <c r="L292" s="665"/>
      <c r="M292" s="178"/>
      <c r="N292" s="26"/>
      <c r="O292" s="86"/>
      <c r="P292" s="86"/>
      <c r="Q292" s="367" t="s">
        <v>17283</v>
      </c>
      <c r="R292" s="86"/>
      <c r="S292" s="442"/>
      <c r="T292" s="475"/>
      <c r="U292" s="475"/>
      <c r="V292" s="475"/>
      <c r="W292" s="475"/>
      <c r="X292" s="475"/>
      <c r="Y292" s="475"/>
      <c r="Z292" s="475"/>
    </row>
    <row r="293" spans="1:26" ht="16.5" customHeight="1">
      <c r="A293" s="665"/>
      <c r="B293" s="665"/>
      <c r="C293" s="665"/>
      <c r="D293" s="665"/>
      <c r="E293" s="665"/>
      <c r="F293" s="665"/>
      <c r="G293" s="26">
        <v>7</v>
      </c>
      <c r="H293" s="333" t="s">
        <v>17307</v>
      </c>
      <c r="I293" s="468" t="s">
        <v>17276</v>
      </c>
      <c r="J293" s="86"/>
      <c r="K293" s="86"/>
      <c r="L293" s="665"/>
      <c r="M293" s="178"/>
      <c r="N293" s="26"/>
      <c r="O293" s="86"/>
      <c r="P293" s="86"/>
      <c r="Q293" s="367" t="s">
        <v>17283</v>
      </c>
      <c r="R293" s="86"/>
      <c r="S293" s="442"/>
      <c r="T293" s="475"/>
      <c r="U293" s="475"/>
      <c r="V293" s="475"/>
      <c r="W293" s="475"/>
      <c r="X293" s="475"/>
      <c r="Y293" s="475"/>
      <c r="Z293" s="475"/>
    </row>
    <row r="294" spans="1:26" ht="16.5" customHeight="1">
      <c r="A294" s="665"/>
      <c r="B294" s="665"/>
      <c r="C294" s="665"/>
      <c r="D294" s="665"/>
      <c r="E294" s="665"/>
      <c r="F294" s="665"/>
      <c r="G294" s="26">
        <v>8</v>
      </c>
      <c r="H294" s="333" t="s">
        <v>17278</v>
      </c>
      <c r="I294" s="479" t="s">
        <v>17309</v>
      </c>
      <c r="J294" s="86"/>
      <c r="K294" s="86"/>
      <c r="L294" s="665"/>
      <c r="M294" s="178"/>
      <c r="N294" s="26"/>
      <c r="O294" s="86"/>
      <c r="P294" s="86"/>
      <c r="Q294" s="367" t="s">
        <v>17283</v>
      </c>
      <c r="R294" s="86"/>
      <c r="S294" s="442"/>
      <c r="T294" s="475"/>
      <c r="U294" s="475"/>
      <c r="V294" s="475"/>
      <c r="W294" s="475"/>
      <c r="X294" s="475"/>
      <c r="Y294" s="475"/>
      <c r="Z294" s="475"/>
    </row>
    <row r="295" spans="1:26" ht="16.5" customHeight="1">
      <c r="A295" s="666"/>
      <c r="B295" s="666"/>
      <c r="C295" s="666"/>
      <c r="D295" s="666"/>
      <c r="E295" s="666"/>
      <c r="F295" s="666"/>
      <c r="G295" s="26">
        <v>9</v>
      </c>
      <c r="H295" s="333"/>
      <c r="I295" s="453" t="s">
        <v>17282</v>
      </c>
      <c r="J295" s="86"/>
      <c r="K295" s="86"/>
      <c r="L295" s="666"/>
      <c r="M295" s="178"/>
      <c r="N295" s="26"/>
      <c r="O295" s="86"/>
      <c r="P295" s="86"/>
      <c r="Q295" s="367" t="s">
        <v>17283</v>
      </c>
      <c r="R295" s="86"/>
      <c r="S295" s="442"/>
      <c r="T295" s="475"/>
      <c r="U295" s="475"/>
      <c r="V295" s="475"/>
      <c r="W295" s="475"/>
      <c r="X295" s="475"/>
      <c r="Y295" s="475"/>
      <c r="Z295" s="475"/>
    </row>
    <row r="296" spans="1:26" ht="16.5" customHeight="1">
      <c r="A296" s="820" t="s">
        <v>17311</v>
      </c>
      <c r="B296" s="820" t="s">
        <v>17313</v>
      </c>
      <c r="C296" s="820" t="s">
        <v>17314</v>
      </c>
      <c r="D296" s="736" t="s">
        <v>2955</v>
      </c>
      <c r="E296" s="747" t="s">
        <v>17287</v>
      </c>
      <c r="F296" s="821" t="s">
        <v>17317</v>
      </c>
      <c r="G296" s="26">
        <v>1</v>
      </c>
      <c r="H296" s="461" t="s">
        <v>17318</v>
      </c>
      <c r="I296" s="26"/>
      <c r="J296" s="86"/>
      <c r="K296" s="86"/>
      <c r="L296" s="822"/>
      <c r="M296" s="178"/>
      <c r="N296" s="26"/>
      <c r="O296" s="86"/>
      <c r="P296" s="86"/>
      <c r="Q296" s="367" t="s">
        <v>17311</v>
      </c>
      <c r="R296" s="86"/>
      <c r="S296" s="442"/>
      <c r="T296" s="475"/>
      <c r="U296" s="475"/>
      <c r="V296" s="475"/>
      <c r="W296" s="475"/>
      <c r="X296" s="475"/>
      <c r="Y296" s="475"/>
      <c r="Z296" s="475"/>
    </row>
    <row r="297" spans="1:26" ht="16.5" customHeight="1">
      <c r="A297" s="665"/>
      <c r="B297" s="665"/>
      <c r="C297" s="665"/>
      <c r="D297" s="665"/>
      <c r="E297" s="665"/>
      <c r="F297" s="665"/>
      <c r="G297" s="26">
        <v>2</v>
      </c>
      <c r="H297" s="333" t="s">
        <v>17297</v>
      </c>
      <c r="I297" s="2" t="s">
        <v>17320</v>
      </c>
      <c r="J297" s="86"/>
      <c r="K297" s="86"/>
      <c r="L297" s="665"/>
      <c r="M297" s="178"/>
      <c r="N297" s="26"/>
      <c r="O297" s="86"/>
      <c r="P297" s="86"/>
      <c r="Q297" s="367" t="s">
        <v>17311</v>
      </c>
      <c r="R297" s="86"/>
      <c r="S297" s="442"/>
      <c r="T297" s="475"/>
      <c r="U297" s="475"/>
      <c r="V297" s="475"/>
      <c r="W297" s="475"/>
      <c r="X297" s="475"/>
      <c r="Y297" s="475"/>
      <c r="Z297" s="475"/>
    </row>
    <row r="298" spans="1:26" ht="16.5" customHeight="1">
      <c r="A298" s="665"/>
      <c r="B298" s="665"/>
      <c r="C298" s="665"/>
      <c r="D298" s="665"/>
      <c r="E298" s="665"/>
      <c r="F298" s="665"/>
      <c r="G298" s="26">
        <v>3</v>
      </c>
      <c r="H298" s="2" t="s">
        <v>17267</v>
      </c>
      <c r="I298" s="445" t="s">
        <v>17269</v>
      </c>
      <c r="J298" s="86"/>
      <c r="K298" s="86"/>
      <c r="L298" s="665"/>
      <c r="M298" s="178"/>
      <c r="N298" s="26"/>
      <c r="O298" s="86"/>
      <c r="P298" s="86"/>
      <c r="Q298" s="367" t="s">
        <v>17311</v>
      </c>
      <c r="R298" s="86"/>
      <c r="S298" s="442"/>
      <c r="T298" s="475"/>
      <c r="U298" s="475"/>
      <c r="V298" s="475"/>
      <c r="W298" s="475"/>
      <c r="X298" s="475"/>
      <c r="Y298" s="475"/>
      <c r="Z298" s="475"/>
    </row>
    <row r="299" spans="1:26" ht="16.5" customHeight="1">
      <c r="A299" s="665"/>
      <c r="B299" s="665"/>
      <c r="C299" s="665"/>
      <c r="D299" s="665"/>
      <c r="E299" s="665"/>
      <c r="F299" s="665"/>
      <c r="G299" s="26">
        <v>4</v>
      </c>
      <c r="H299" s="333" t="s">
        <v>16296</v>
      </c>
      <c r="I299" s="80"/>
      <c r="J299" s="86"/>
      <c r="K299" s="86"/>
      <c r="L299" s="665"/>
      <c r="M299" s="178"/>
      <c r="N299" s="26"/>
      <c r="O299" s="86"/>
      <c r="P299" s="86"/>
      <c r="Q299" s="367" t="s">
        <v>17311</v>
      </c>
      <c r="R299" s="86"/>
      <c r="S299" s="442"/>
      <c r="T299" s="475"/>
      <c r="U299" s="475"/>
      <c r="V299" s="475"/>
      <c r="W299" s="475"/>
      <c r="X299" s="475"/>
      <c r="Y299" s="475"/>
      <c r="Z299" s="475"/>
    </row>
    <row r="300" spans="1:26" ht="16.5" customHeight="1">
      <c r="A300" s="665"/>
      <c r="B300" s="665"/>
      <c r="C300" s="665"/>
      <c r="D300" s="665"/>
      <c r="E300" s="665"/>
      <c r="F300" s="665"/>
      <c r="G300" s="26">
        <v>5</v>
      </c>
      <c r="H300" s="333" t="s">
        <v>15562</v>
      </c>
      <c r="I300" s="2" t="s">
        <v>16313</v>
      </c>
      <c r="J300" s="86"/>
      <c r="K300" s="86"/>
      <c r="L300" s="665"/>
      <c r="M300" s="178"/>
      <c r="N300" s="26"/>
      <c r="O300" s="86"/>
      <c r="P300" s="86"/>
      <c r="Q300" s="367" t="s">
        <v>17311</v>
      </c>
      <c r="R300" s="86"/>
      <c r="S300" s="442"/>
      <c r="T300" s="475"/>
      <c r="U300" s="475"/>
      <c r="V300" s="475"/>
      <c r="W300" s="475"/>
      <c r="X300" s="475"/>
      <c r="Y300" s="475"/>
      <c r="Z300" s="475"/>
    </row>
    <row r="301" spans="1:26" ht="16.5" customHeight="1">
      <c r="A301" s="665"/>
      <c r="B301" s="665"/>
      <c r="C301" s="665"/>
      <c r="D301" s="665"/>
      <c r="E301" s="665"/>
      <c r="F301" s="665"/>
      <c r="G301" s="26">
        <v>6</v>
      </c>
      <c r="H301" s="333" t="s">
        <v>17305</v>
      </c>
      <c r="I301" s="26"/>
      <c r="J301" s="86"/>
      <c r="K301" s="86"/>
      <c r="L301" s="665"/>
      <c r="M301" s="178"/>
      <c r="N301" s="26"/>
      <c r="O301" s="86"/>
      <c r="P301" s="86"/>
      <c r="Q301" s="367" t="s">
        <v>17311</v>
      </c>
      <c r="R301" s="86"/>
      <c r="S301" s="442"/>
      <c r="T301" s="475"/>
      <c r="U301" s="475"/>
      <c r="V301" s="475"/>
      <c r="W301" s="475"/>
      <c r="X301" s="475"/>
      <c r="Y301" s="475"/>
      <c r="Z301" s="475"/>
    </row>
    <row r="302" spans="1:26" ht="16.5" customHeight="1">
      <c r="A302" s="665"/>
      <c r="B302" s="665"/>
      <c r="C302" s="665"/>
      <c r="D302" s="665"/>
      <c r="E302" s="665"/>
      <c r="F302" s="665"/>
      <c r="G302" s="26">
        <v>7</v>
      </c>
      <c r="H302" s="333" t="s">
        <v>17332</v>
      </c>
      <c r="I302" s="468" t="s">
        <v>17276</v>
      </c>
      <c r="J302" s="86"/>
      <c r="K302" s="86"/>
      <c r="L302" s="665"/>
      <c r="M302" s="178"/>
      <c r="N302" s="26"/>
      <c r="O302" s="86"/>
      <c r="P302" s="86"/>
      <c r="Q302" s="367" t="s">
        <v>17311</v>
      </c>
      <c r="R302" s="86"/>
      <c r="S302" s="442"/>
      <c r="T302" s="475"/>
      <c r="U302" s="475"/>
      <c r="V302" s="475"/>
      <c r="W302" s="475"/>
      <c r="X302" s="475"/>
      <c r="Y302" s="475"/>
      <c r="Z302" s="475"/>
    </row>
    <row r="303" spans="1:26" ht="16.5" customHeight="1">
      <c r="A303" s="665"/>
      <c r="B303" s="665"/>
      <c r="C303" s="665"/>
      <c r="D303" s="665"/>
      <c r="E303" s="665"/>
      <c r="F303" s="665"/>
      <c r="G303" s="26">
        <v>8</v>
      </c>
      <c r="H303" s="333" t="s">
        <v>17278</v>
      </c>
      <c r="I303" s="479" t="s">
        <v>17333</v>
      </c>
      <c r="J303" s="86"/>
      <c r="K303" s="86"/>
      <c r="L303" s="665"/>
      <c r="M303" s="178"/>
      <c r="N303" s="26"/>
      <c r="O303" s="86"/>
      <c r="P303" s="86"/>
      <c r="Q303" s="367" t="s">
        <v>17311</v>
      </c>
      <c r="R303" s="86"/>
      <c r="S303" s="442"/>
      <c r="T303" s="475"/>
      <c r="U303" s="475"/>
      <c r="V303" s="475"/>
      <c r="W303" s="475"/>
      <c r="X303" s="475"/>
      <c r="Y303" s="475"/>
      <c r="Z303" s="475"/>
    </row>
    <row r="304" spans="1:26" ht="16.5" customHeight="1">
      <c r="A304" s="666"/>
      <c r="B304" s="666"/>
      <c r="C304" s="666"/>
      <c r="D304" s="666"/>
      <c r="E304" s="666"/>
      <c r="F304" s="666"/>
      <c r="G304" s="26">
        <v>9</v>
      </c>
      <c r="H304" s="333"/>
      <c r="I304" s="453" t="s">
        <v>17282</v>
      </c>
      <c r="J304" s="86"/>
      <c r="K304" s="86"/>
      <c r="L304" s="666"/>
      <c r="M304" s="178"/>
      <c r="N304" s="26"/>
      <c r="O304" s="86"/>
      <c r="P304" s="86"/>
      <c r="Q304" s="367" t="s">
        <v>17311</v>
      </c>
      <c r="R304" s="86"/>
      <c r="S304" s="442"/>
      <c r="T304" s="475"/>
      <c r="U304" s="475"/>
      <c r="V304" s="475"/>
      <c r="W304" s="475"/>
      <c r="X304" s="475"/>
      <c r="Y304" s="475"/>
      <c r="Z304" s="475"/>
    </row>
    <row r="305" spans="1:26" ht="16.5" customHeight="1">
      <c r="A305" s="820" t="s">
        <v>17335</v>
      </c>
      <c r="B305" s="820" t="s">
        <v>17336</v>
      </c>
      <c r="C305" s="820" t="s">
        <v>17337</v>
      </c>
      <c r="D305" s="736" t="s">
        <v>2955</v>
      </c>
      <c r="E305" s="746" t="s">
        <v>17338</v>
      </c>
      <c r="F305" s="821" t="s">
        <v>17339</v>
      </c>
      <c r="G305" s="26">
        <v>1</v>
      </c>
      <c r="H305" s="461" t="s">
        <v>17292</v>
      </c>
      <c r="I305" s="26"/>
      <c r="J305" s="86"/>
      <c r="K305" s="86"/>
      <c r="L305" s="822"/>
      <c r="M305" s="178"/>
      <c r="N305" s="26"/>
      <c r="O305" s="86"/>
      <c r="P305" s="86"/>
      <c r="Q305" s="367" t="s">
        <v>17335</v>
      </c>
      <c r="R305" s="86"/>
      <c r="S305" s="442"/>
      <c r="T305" s="475"/>
      <c r="U305" s="475"/>
      <c r="V305" s="475"/>
      <c r="W305" s="475"/>
      <c r="X305" s="475"/>
      <c r="Y305" s="475"/>
      <c r="Z305" s="475"/>
    </row>
    <row r="306" spans="1:26" ht="16.5" customHeight="1">
      <c r="A306" s="665"/>
      <c r="B306" s="665"/>
      <c r="C306" s="665"/>
      <c r="D306" s="665"/>
      <c r="E306" s="665"/>
      <c r="F306" s="665"/>
      <c r="G306" s="26">
        <v>2</v>
      </c>
      <c r="H306" s="333" t="s">
        <v>17297</v>
      </c>
      <c r="I306" s="2" t="s">
        <v>17298</v>
      </c>
      <c r="J306" s="86"/>
      <c r="K306" s="86"/>
      <c r="L306" s="665"/>
      <c r="M306" s="178"/>
      <c r="N306" s="26"/>
      <c r="O306" s="86"/>
      <c r="P306" s="86"/>
      <c r="Q306" s="367" t="s">
        <v>17335</v>
      </c>
      <c r="R306" s="86"/>
      <c r="S306" s="442"/>
      <c r="T306" s="475"/>
      <c r="U306" s="475"/>
      <c r="V306" s="475"/>
      <c r="W306" s="475"/>
      <c r="X306" s="475"/>
      <c r="Y306" s="475"/>
      <c r="Z306" s="475"/>
    </row>
    <row r="307" spans="1:26" ht="16.5" customHeight="1">
      <c r="A307" s="665"/>
      <c r="B307" s="665"/>
      <c r="C307" s="665"/>
      <c r="D307" s="665"/>
      <c r="E307" s="665"/>
      <c r="F307" s="665"/>
      <c r="G307" s="26">
        <v>3</v>
      </c>
      <c r="H307" s="2" t="s">
        <v>17267</v>
      </c>
      <c r="I307" s="445" t="s">
        <v>17269</v>
      </c>
      <c r="J307" s="86"/>
      <c r="K307" s="86"/>
      <c r="L307" s="665"/>
      <c r="M307" s="178"/>
      <c r="N307" s="26"/>
      <c r="O307" s="86"/>
      <c r="P307" s="86"/>
      <c r="Q307" s="367" t="s">
        <v>17335</v>
      </c>
      <c r="R307" s="86"/>
      <c r="S307" s="442"/>
      <c r="T307" s="475"/>
      <c r="U307" s="475"/>
      <c r="V307" s="475"/>
      <c r="W307" s="475"/>
      <c r="X307" s="475"/>
      <c r="Y307" s="475"/>
      <c r="Z307" s="475"/>
    </row>
    <row r="308" spans="1:26" ht="16.5" customHeight="1">
      <c r="A308" s="665"/>
      <c r="B308" s="665"/>
      <c r="C308" s="665"/>
      <c r="D308" s="665"/>
      <c r="E308" s="665"/>
      <c r="F308" s="665"/>
      <c r="G308" s="26">
        <v>4</v>
      </c>
      <c r="H308" s="333" t="s">
        <v>16296</v>
      </c>
      <c r="I308" s="80"/>
      <c r="J308" s="86"/>
      <c r="K308" s="86"/>
      <c r="L308" s="665"/>
      <c r="M308" s="178"/>
      <c r="N308" s="26"/>
      <c r="O308" s="86"/>
      <c r="P308" s="86"/>
      <c r="Q308" s="367" t="s">
        <v>17335</v>
      </c>
      <c r="R308" s="86"/>
      <c r="S308" s="442"/>
      <c r="T308" s="475"/>
      <c r="U308" s="475"/>
      <c r="V308" s="475"/>
      <c r="W308" s="475"/>
      <c r="X308" s="475"/>
      <c r="Y308" s="475"/>
      <c r="Z308" s="475"/>
    </row>
    <row r="309" spans="1:26" ht="16.5" customHeight="1">
      <c r="A309" s="665"/>
      <c r="B309" s="665"/>
      <c r="C309" s="665"/>
      <c r="D309" s="665"/>
      <c r="E309" s="665"/>
      <c r="F309" s="665"/>
      <c r="G309" s="26">
        <v>5</v>
      </c>
      <c r="H309" s="333" t="s">
        <v>15562</v>
      </c>
      <c r="I309" s="2" t="s">
        <v>16313</v>
      </c>
      <c r="J309" s="86"/>
      <c r="K309" s="86"/>
      <c r="L309" s="665"/>
      <c r="M309" s="178"/>
      <c r="N309" s="26"/>
      <c r="O309" s="86"/>
      <c r="P309" s="86"/>
      <c r="Q309" s="367" t="s">
        <v>17335</v>
      </c>
      <c r="R309" s="86"/>
      <c r="S309" s="442"/>
      <c r="T309" s="475"/>
      <c r="U309" s="475"/>
      <c r="V309" s="475"/>
      <c r="W309" s="475"/>
      <c r="X309" s="475"/>
      <c r="Y309" s="475"/>
      <c r="Z309" s="475"/>
    </row>
    <row r="310" spans="1:26" ht="16.5" customHeight="1">
      <c r="A310" s="665"/>
      <c r="B310" s="665"/>
      <c r="C310" s="665"/>
      <c r="D310" s="665"/>
      <c r="E310" s="665"/>
      <c r="F310" s="665"/>
      <c r="G310" s="26">
        <v>6</v>
      </c>
      <c r="H310" s="333" t="s">
        <v>17305</v>
      </c>
      <c r="I310" s="26"/>
      <c r="J310" s="86"/>
      <c r="K310" s="86"/>
      <c r="L310" s="665"/>
      <c r="M310" s="178"/>
      <c r="N310" s="26"/>
      <c r="O310" s="86"/>
      <c r="P310" s="86"/>
      <c r="Q310" s="367" t="s">
        <v>17335</v>
      </c>
      <c r="R310" s="86"/>
      <c r="S310" s="442"/>
      <c r="T310" s="475"/>
      <c r="U310" s="475"/>
      <c r="V310" s="475"/>
      <c r="W310" s="475"/>
      <c r="X310" s="475"/>
      <c r="Y310" s="475"/>
      <c r="Z310" s="475"/>
    </row>
    <row r="311" spans="1:26" ht="16.5" customHeight="1">
      <c r="A311" s="665"/>
      <c r="B311" s="665"/>
      <c r="C311" s="665"/>
      <c r="D311" s="665"/>
      <c r="E311" s="665"/>
      <c r="F311" s="665"/>
      <c r="G311" s="26">
        <v>7</v>
      </c>
      <c r="H311" s="333" t="s">
        <v>17357</v>
      </c>
      <c r="I311" s="468" t="s">
        <v>17276</v>
      </c>
      <c r="J311" s="86"/>
      <c r="K311" s="86"/>
      <c r="L311" s="665"/>
      <c r="M311" s="178"/>
      <c r="N311" s="26"/>
      <c r="O311" s="86"/>
      <c r="P311" s="86"/>
      <c r="Q311" s="367" t="s">
        <v>17335</v>
      </c>
      <c r="R311" s="86"/>
      <c r="S311" s="442"/>
      <c r="T311" s="475"/>
      <c r="U311" s="475"/>
      <c r="V311" s="475"/>
      <c r="W311" s="475"/>
      <c r="X311" s="475"/>
      <c r="Y311" s="475"/>
      <c r="Z311" s="475"/>
    </row>
    <row r="312" spans="1:26" ht="16.5" customHeight="1">
      <c r="A312" s="665"/>
      <c r="B312" s="665"/>
      <c r="C312" s="665"/>
      <c r="D312" s="665"/>
      <c r="E312" s="665"/>
      <c r="F312" s="665"/>
      <c r="G312" s="26">
        <v>8</v>
      </c>
      <c r="H312" s="333" t="s">
        <v>17278</v>
      </c>
      <c r="I312" s="479" t="s">
        <v>17358</v>
      </c>
      <c r="J312" s="86"/>
      <c r="K312" s="86"/>
      <c r="L312" s="665"/>
      <c r="M312" s="178"/>
      <c r="N312" s="26"/>
      <c r="O312" s="86"/>
      <c r="P312" s="86"/>
      <c r="Q312" s="367" t="s">
        <v>17335</v>
      </c>
      <c r="R312" s="86"/>
      <c r="S312" s="442"/>
      <c r="T312" s="475"/>
      <c r="U312" s="475"/>
      <c r="V312" s="475"/>
      <c r="W312" s="475"/>
      <c r="X312" s="475"/>
      <c r="Y312" s="475"/>
      <c r="Z312" s="475"/>
    </row>
    <row r="313" spans="1:26" ht="16.5" customHeight="1">
      <c r="A313" s="666"/>
      <c r="B313" s="666"/>
      <c r="C313" s="666"/>
      <c r="D313" s="666"/>
      <c r="E313" s="666"/>
      <c r="F313" s="666"/>
      <c r="G313" s="26">
        <v>9</v>
      </c>
      <c r="H313" s="333"/>
      <c r="I313" s="453" t="s">
        <v>17282</v>
      </c>
      <c r="J313" s="86"/>
      <c r="K313" s="86"/>
      <c r="L313" s="666"/>
      <c r="M313" s="178"/>
      <c r="N313" s="26"/>
      <c r="O313" s="86"/>
      <c r="P313" s="86"/>
      <c r="Q313" s="367" t="s">
        <v>17335</v>
      </c>
      <c r="R313" s="86"/>
      <c r="S313" s="442"/>
      <c r="T313" s="475"/>
      <c r="U313" s="475"/>
      <c r="V313" s="475"/>
      <c r="W313" s="475"/>
      <c r="X313" s="475"/>
      <c r="Y313" s="475"/>
      <c r="Z313" s="475"/>
    </row>
    <row r="314" spans="1:26" ht="16.5" customHeight="1">
      <c r="A314" s="820" t="s">
        <v>17362</v>
      </c>
      <c r="B314" s="820" t="s">
        <v>17364</v>
      </c>
      <c r="C314" s="820" t="s">
        <v>17365</v>
      </c>
      <c r="D314" s="736" t="s">
        <v>2955</v>
      </c>
      <c r="E314" s="746" t="s">
        <v>17338</v>
      </c>
      <c r="F314" s="821" t="s">
        <v>17366</v>
      </c>
      <c r="G314" s="26">
        <v>1</v>
      </c>
      <c r="H314" s="461" t="s">
        <v>17318</v>
      </c>
      <c r="I314" s="26"/>
      <c r="J314" s="86"/>
      <c r="K314" s="86"/>
      <c r="L314" s="822"/>
      <c r="M314" s="178"/>
      <c r="N314" s="26"/>
      <c r="O314" s="86"/>
      <c r="P314" s="86"/>
      <c r="Q314" s="367" t="s">
        <v>17335</v>
      </c>
      <c r="R314" s="86"/>
      <c r="S314" s="442"/>
      <c r="T314" s="475"/>
      <c r="U314" s="475"/>
      <c r="V314" s="475"/>
      <c r="W314" s="475"/>
      <c r="X314" s="475"/>
      <c r="Y314" s="475"/>
      <c r="Z314" s="475"/>
    </row>
    <row r="315" spans="1:26" ht="16.5" customHeight="1">
      <c r="A315" s="665"/>
      <c r="B315" s="665"/>
      <c r="C315" s="665"/>
      <c r="D315" s="665"/>
      <c r="E315" s="665"/>
      <c r="F315" s="665"/>
      <c r="G315" s="26">
        <v>2</v>
      </c>
      <c r="H315" s="333" t="s">
        <v>17297</v>
      </c>
      <c r="I315" s="2" t="s">
        <v>17368</v>
      </c>
      <c r="J315" s="86"/>
      <c r="K315" s="86"/>
      <c r="L315" s="665"/>
      <c r="M315" s="178"/>
      <c r="N315" s="26"/>
      <c r="O315" s="86"/>
      <c r="P315" s="86"/>
      <c r="Q315" s="367" t="s">
        <v>17335</v>
      </c>
      <c r="R315" s="86"/>
      <c r="S315" s="442"/>
      <c r="T315" s="475"/>
      <c r="U315" s="475"/>
      <c r="V315" s="475"/>
      <c r="W315" s="475"/>
      <c r="X315" s="475"/>
      <c r="Y315" s="475"/>
      <c r="Z315" s="475"/>
    </row>
    <row r="316" spans="1:26" ht="16.5" customHeight="1">
      <c r="A316" s="665"/>
      <c r="B316" s="665"/>
      <c r="C316" s="665"/>
      <c r="D316" s="665"/>
      <c r="E316" s="665"/>
      <c r="F316" s="665"/>
      <c r="G316" s="26">
        <v>3</v>
      </c>
      <c r="H316" s="2" t="s">
        <v>17267</v>
      </c>
      <c r="I316" s="445" t="s">
        <v>17269</v>
      </c>
      <c r="J316" s="86"/>
      <c r="K316" s="86"/>
      <c r="L316" s="665"/>
      <c r="M316" s="178"/>
      <c r="N316" s="26"/>
      <c r="O316" s="86"/>
      <c r="P316" s="86"/>
      <c r="Q316" s="367" t="s">
        <v>17335</v>
      </c>
      <c r="R316" s="86"/>
      <c r="S316" s="442"/>
      <c r="T316" s="475"/>
      <c r="U316" s="475"/>
      <c r="V316" s="475"/>
      <c r="W316" s="475"/>
      <c r="X316" s="475"/>
      <c r="Y316" s="475"/>
      <c r="Z316" s="475"/>
    </row>
    <row r="317" spans="1:26" ht="16.5" customHeight="1">
      <c r="A317" s="665"/>
      <c r="B317" s="665"/>
      <c r="C317" s="665"/>
      <c r="D317" s="665"/>
      <c r="E317" s="665"/>
      <c r="F317" s="665"/>
      <c r="G317" s="26">
        <v>4</v>
      </c>
      <c r="H317" s="333" t="s">
        <v>16296</v>
      </c>
      <c r="I317" s="80"/>
      <c r="J317" s="86"/>
      <c r="K317" s="86"/>
      <c r="L317" s="665"/>
      <c r="M317" s="178"/>
      <c r="N317" s="26"/>
      <c r="O317" s="86"/>
      <c r="P317" s="86"/>
      <c r="Q317" s="367" t="s">
        <v>17335</v>
      </c>
      <c r="R317" s="86"/>
      <c r="S317" s="442"/>
      <c r="T317" s="475"/>
      <c r="U317" s="475"/>
      <c r="V317" s="475"/>
      <c r="W317" s="475"/>
      <c r="X317" s="475"/>
      <c r="Y317" s="475"/>
      <c r="Z317" s="475"/>
    </row>
    <row r="318" spans="1:26" ht="16.5" customHeight="1">
      <c r="A318" s="665"/>
      <c r="B318" s="665"/>
      <c r="C318" s="665"/>
      <c r="D318" s="665"/>
      <c r="E318" s="665"/>
      <c r="F318" s="665"/>
      <c r="G318" s="26">
        <v>5</v>
      </c>
      <c r="H318" s="333" t="s">
        <v>15562</v>
      </c>
      <c r="I318" s="2" t="s">
        <v>16313</v>
      </c>
      <c r="J318" s="86"/>
      <c r="K318" s="86"/>
      <c r="L318" s="665"/>
      <c r="M318" s="178"/>
      <c r="N318" s="26"/>
      <c r="O318" s="86"/>
      <c r="P318" s="86"/>
      <c r="Q318" s="367" t="s">
        <v>17335</v>
      </c>
      <c r="R318" s="86"/>
      <c r="S318" s="442"/>
      <c r="T318" s="475"/>
      <c r="U318" s="475"/>
      <c r="V318" s="475"/>
      <c r="W318" s="475"/>
      <c r="X318" s="475"/>
      <c r="Y318" s="475"/>
      <c r="Z318" s="475"/>
    </row>
    <row r="319" spans="1:26" ht="16.5" customHeight="1">
      <c r="A319" s="665"/>
      <c r="B319" s="665"/>
      <c r="C319" s="665"/>
      <c r="D319" s="665"/>
      <c r="E319" s="665"/>
      <c r="F319" s="665"/>
      <c r="G319" s="26">
        <v>6</v>
      </c>
      <c r="H319" s="333" t="s">
        <v>17305</v>
      </c>
      <c r="I319" s="26"/>
      <c r="J319" s="86"/>
      <c r="K319" s="86"/>
      <c r="L319" s="665"/>
      <c r="M319" s="178"/>
      <c r="N319" s="26"/>
      <c r="O319" s="86"/>
      <c r="P319" s="86"/>
      <c r="Q319" s="367" t="s">
        <v>17335</v>
      </c>
      <c r="R319" s="86"/>
      <c r="S319" s="442"/>
      <c r="T319" s="475"/>
      <c r="U319" s="475"/>
      <c r="V319" s="475"/>
      <c r="W319" s="475"/>
      <c r="X319" s="475"/>
      <c r="Y319" s="475"/>
      <c r="Z319" s="475"/>
    </row>
    <row r="320" spans="1:26" ht="16.5" customHeight="1">
      <c r="A320" s="665"/>
      <c r="B320" s="665"/>
      <c r="C320" s="665"/>
      <c r="D320" s="665"/>
      <c r="E320" s="665"/>
      <c r="F320" s="665"/>
      <c r="G320" s="26">
        <v>7</v>
      </c>
      <c r="H320" s="333" t="s">
        <v>17378</v>
      </c>
      <c r="I320" s="468" t="s">
        <v>17276</v>
      </c>
      <c r="J320" s="86"/>
      <c r="K320" s="86"/>
      <c r="L320" s="665"/>
      <c r="M320" s="178"/>
      <c r="N320" s="26"/>
      <c r="O320" s="86"/>
      <c r="P320" s="86"/>
      <c r="Q320" s="367" t="s">
        <v>17335</v>
      </c>
      <c r="R320" s="86"/>
      <c r="S320" s="442"/>
      <c r="T320" s="475"/>
      <c r="U320" s="475"/>
      <c r="V320" s="475"/>
      <c r="W320" s="475"/>
      <c r="X320" s="475"/>
      <c r="Y320" s="475"/>
      <c r="Z320" s="475"/>
    </row>
    <row r="321" spans="1:26" ht="16.5" customHeight="1">
      <c r="A321" s="665"/>
      <c r="B321" s="665"/>
      <c r="C321" s="665"/>
      <c r="D321" s="665"/>
      <c r="E321" s="665"/>
      <c r="F321" s="665"/>
      <c r="G321" s="26">
        <v>8</v>
      </c>
      <c r="H321" s="333" t="s">
        <v>17278</v>
      </c>
      <c r="I321" s="479" t="s">
        <v>17279</v>
      </c>
      <c r="J321" s="86"/>
      <c r="K321" s="86"/>
      <c r="L321" s="665"/>
      <c r="M321" s="178"/>
      <c r="N321" s="26"/>
      <c r="O321" s="86"/>
      <c r="P321" s="86"/>
      <c r="Q321" s="367" t="s">
        <v>17335</v>
      </c>
      <c r="R321" s="86"/>
      <c r="S321" s="442"/>
      <c r="T321" s="475"/>
      <c r="U321" s="475"/>
      <c r="V321" s="475"/>
      <c r="W321" s="475"/>
      <c r="X321" s="475"/>
      <c r="Y321" s="475"/>
      <c r="Z321" s="475"/>
    </row>
    <row r="322" spans="1:26" ht="16.5" customHeight="1">
      <c r="A322" s="666"/>
      <c r="B322" s="666"/>
      <c r="C322" s="666"/>
      <c r="D322" s="666"/>
      <c r="E322" s="666"/>
      <c r="F322" s="666"/>
      <c r="G322" s="26">
        <v>9</v>
      </c>
      <c r="H322" s="333"/>
      <c r="I322" s="453" t="s">
        <v>17282</v>
      </c>
      <c r="J322" s="86"/>
      <c r="K322" s="86"/>
      <c r="L322" s="666"/>
      <c r="M322" s="178"/>
      <c r="N322" s="26"/>
      <c r="O322" s="86"/>
      <c r="P322" s="86"/>
      <c r="Q322" s="367" t="s">
        <v>17335</v>
      </c>
      <c r="R322" s="86"/>
      <c r="S322" s="442"/>
      <c r="T322" s="475"/>
      <c r="U322" s="475"/>
      <c r="V322" s="475"/>
      <c r="W322" s="475"/>
      <c r="X322" s="475"/>
      <c r="Y322" s="475"/>
      <c r="Z322" s="475"/>
    </row>
    <row r="323" spans="1:26" ht="16.5" customHeight="1">
      <c r="A323" s="820" t="s">
        <v>17384</v>
      </c>
      <c r="B323" s="820" t="s">
        <v>17386</v>
      </c>
      <c r="C323" s="820" t="s">
        <v>17387</v>
      </c>
      <c r="D323" s="749" t="s">
        <v>5001</v>
      </c>
      <c r="E323" s="741" t="s">
        <v>17388</v>
      </c>
      <c r="F323" s="821" t="s">
        <v>17389</v>
      </c>
      <c r="G323" s="26">
        <v>1</v>
      </c>
      <c r="H323" s="461" t="s">
        <v>15550</v>
      </c>
      <c r="I323" s="26"/>
      <c r="J323" s="86"/>
      <c r="K323" s="86"/>
      <c r="L323" s="822"/>
      <c r="M323" s="178"/>
      <c r="N323" s="26"/>
      <c r="O323" s="86"/>
      <c r="P323" s="86"/>
      <c r="Q323" s="367" t="s">
        <v>17384</v>
      </c>
      <c r="R323" s="86"/>
      <c r="S323" s="442"/>
      <c r="T323" s="475"/>
      <c r="U323" s="475"/>
      <c r="V323" s="475"/>
      <c r="W323" s="475"/>
      <c r="X323" s="475"/>
      <c r="Y323" s="475"/>
      <c r="Z323" s="475"/>
    </row>
    <row r="324" spans="1:26" ht="16.5" customHeight="1">
      <c r="A324" s="665"/>
      <c r="B324" s="665"/>
      <c r="C324" s="665"/>
      <c r="D324" s="665"/>
      <c r="E324" s="665"/>
      <c r="F324" s="665"/>
      <c r="G324" s="26">
        <v>2</v>
      </c>
      <c r="H324" s="333" t="s">
        <v>17392</v>
      </c>
      <c r="I324" s="333" t="s">
        <v>16282</v>
      </c>
      <c r="J324" s="86"/>
      <c r="K324" s="86"/>
      <c r="L324" s="665"/>
      <c r="M324" s="178"/>
      <c r="N324" s="26"/>
      <c r="O324" s="86"/>
      <c r="P324" s="86"/>
      <c r="Q324" s="367" t="s">
        <v>17384</v>
      </c>
      <c r="R324" s="86"/>
      <c r="S324" s="442"/>
      <c r="T324" s="475"/>
      <c r="U324" s="475"/>
      <c r="V324" s="475"/>
      <c r="W324" s="475"/>
      <c r="X324" s="475"/>
      <c r="Y324" s="475"/>
      <c r="Z324" s="475"/>
    </row>
    <row r="325" spans="1:26" ht="16.5" customHeight="1">
      <c r="A325" s="665"/>
      <c r="B325" s="665"/>
      <c r="C325" s="665"/>
      <c r="D325" s="665"/>
      <c r="E325" s="665"/>
      <c r="F325" s="665"/>
      <c r="G325" s="26">
        <v>3</v>
      </c>
      <c r="H325" s="333" t="s">
        <v>17267</v>
      </c>
      <c r="I325" s="468" t="s">
        <v>17269</v>
      </c>
      <c r="J325" s="86"/>
      <c r="K325" s="86"/>
      <c r="L325" s="665"/>
      <c r="M325" s="178"/>
      <c r="N325" s="26"/>
      <c r="O325" s="86"/>
      <c r="P325" s="86"/>
      <c r="Q325" s="367" t="s">
        <v>17384</v>
      </c>
      <c r="R325" s="86"/>
      <c r="S325" s="442"/>
      <c r="T325" s="475"/>
      <c r="U325" s="475"/>
      <c r="V325" s="475"/>
      <c r="W325" s="475"/>
      <c r="X325" s="475"/>
      <c r="Y325" s="475"/>
      <c r="Z325" s="475"/>
    </row>
    <row r="326" spans="1:26" ht="16.5" customHeight="1">
      <c r="A326" s="665"/>
      <c r="B326" s="665"/>
      <c r="C326" s="665"/>
      <c r="D326" s="665"/>
      <c r="E326" s="665"/>
      <c r="F326" s="665"/>
      <c r="G326" s="26">
        <v>4</v>
      </c>
      <c r="H326" s="333" t="s">
        <v>16296</v>
      </c>
      <c r="I326" s="80"/>
      <c r="J326" s="86"/>
      <c r="K326" s="86"/>
      <c r="L326" s="665"/>
      <c r="M326" s="178"/>
      <c r="N326" s="26"/>
      <c r="O326" s="86"/>
      <c r="P326" s="86"/>
      <c r="Q326" s="367" t="s">
        <v>17384</v>
      </c>
      <c r="R326" s="86"/>
      <c r="S326" s="442"/>
      <c r="T326" s="475"/>
      <c r="U326" s="475"/>
      <c r="V326" s="475"/>
      <c r="W326" s="475"/>
      <c r="X326" s="475"/>
      <c r="Y326" s="475"/>
      <c r="Z326" s="475"/>
    </row>
    <row r="327" spans="1:26" ht="16.5" customHeight="1">
      <c r="A327" s="665"/>
      <c r="B327" s="665"/>
      <c r="C327" s="665"/>
      <c r="D327" s="665"/>
      <c r="E327" s="665"/>
      <c r="F327" s="665"/>
      <c r="G327" s="26">
        <v>5</v>
      </c>
      <c r="H327" s="333" t="s">
        <v>15562</v>
      </c>
      <c r="I327" s="2" t="s">
        <v>16313</v>
      </c>
      <c r="J327" s="86"/>
      <c r="K327" s="86"/>
      <c r="L327" s="665"/>
      <c r="M327" s="178"/>
      <c r="N327" s="26"/>
      <c r="O327" s="86"/>
      <c r="P327" s="86"/>
      <c r="Q327" s="367" t="s">
        <v>17384</v>
      </c>
      <c r="R327" s="86"/>
      <c r="S327" s="442"/>
      <c r="T327" s="475"/>
      <c r="U327" s="475"/>
      <c r="V327" s="475"/>
      <c r="W327" s="475"/>
      <c r="X327" s="475"/>
      <c r="Y327" s="475"/>
      <c r="Z327" s="475"/>
    </row>
    <row r="328" spans="1:26" ht="16.5" customHeight="1">
      <c r="A328" s="665"/>
      <c r="B328" s="665"/>
      <c r="C328" s="665"/>
      <c r="D328" s="665"/>
      <c r="E328" s="665"/>
      <c r="F328" s="665"/>
      <c r="G328" s="26">
        <v>6</v>
      </c>
      <c r="H328" s="468" t="s">
        <v>17397</v>
      </c>
      <c r="I328" s="333" t="s">
        <v>15890</v>
      </c>
      <c r="J328" s="86"/>
      <c r="K328" s="86"/>
      <c r="L328" s="665"/>
      <c r="M328" s="178"/>
      <c r="N328" s="26"/>
      <c r="O328" s="86"/>
      <c r="P328" s="86"/>
      <c r="Q328" s="367" t="s">
        <v>17384</v>
      </c>
      <c r="R328" s="86"/>
      <c r="S328" s="442"/>
      <c r="T328" s="475"/>
      <c r="U328" s="475"/>
      <c r="V328" s="475"/>
      <c r="W328" s="475"/>
      <c r="X328" s="475"/>
      <c r="Y328" s="475"/>
      <c r="Z328" s="475"/>
    </row>
    <row r="329" spans="1:26" ht="16.5" customHeight="1">
      <c r="A329" s="666"/>
      <c r="B329" s="666"/>
      <c r="C329" s="666"/>
      <c r="D329" s="666"/>
      <c r="E329" s="666"/>
      <c r="F329" s="666"/>
      <c r="G329" s="26">
        <v>7</v>
      </c>
      <c r="H329" s="333" t="s">
        <v>15562</v>
      </c>
      <c r="I329" s="468" t="s">
        <v>15891</v>
      </c>
      <c r="J329" s="86"/>
      <c r="K329" s="86"/>
      <c r="L329" s="666"/>
      <c r="M329" s="178"/>
      <c r="N329" s="26"/>
      <c r="O329" s="86"/>
      <c r="P329" s="86"/>
      <c r="Q329" s="367" t="s">
        <v>17384</v>
      </c>
      <c r="R329" s="86"/>
      <c r="S329" s="442"/>
      <c r="T329" s="475"/>
      <c r="U329" s="475"/>
      <c r="V329" s="475"/>
      <c r="W329" s="475"/>
      <c r="X329" s="475"/>
      <c r="Y329" s="475"/>
      <c r="Z329" s="475"/>
    </row>
    <row r="330" spans="1:26" ht="16.5" customHeight="1">
      <c r="A330" s="820" t="s">
        <v>17400</v>
      </c>
      <c r="B330" s="820" t="s">
        <v>17401</v>
      </c>
      <c r="C330" s="820" t="s">
        <v>17402</v>
      </c>
      <c r="D330" s="749" t="s">
        <v>5001</v>
      </c>
      <c r="E330" s="741" t="s">
        <v>17403</v>
      </c>
      <c r="F330" s="821" t="s">
        <v>17404</v>
      </c>
      <c r="G330" s="26">
        <v>1</v>
      </c>
      <c r="H330" s="461" t="s">
        <v>15550</v>
      </c>
      <c r="I330" s="26"/>
      <c r="J330" s="86"/>
      <c r="K330" s="86"/>
      <c r="L330" s="822"/>
      <c r="M330" s="178"/>
      <c r="N330" s="26"/>
      <c r="O330" s="86"/>
      <c r="P330" s="86"/>
      <c r="Q330" s="367" t="s">
        <v>17400</v>
      </c>
      <c r="R330" s="86"/>
      <c r="S330" s="442"/>
      <c r="T330" s="475"/>
      <c r="U330" s="475"/>
      <c r="V330" s="475"/>
      <c r="W330" s="475"/>
      <c r="X330" s="475"/>
      <c r="Y330" s="475"/>
      <c r="Z330" s="475"/>
    </row>
    <row r="331" spans="1:26" ht="16.5" customHeight="1">
      <c r="A331" s="665"/>
      <c r="B331" s="665"/>
      <c r="C331" s="665"/>
      <c r="D331" s="665"/>
      <c r="E331" s="665"/>
      <c r="F331" s="665"/>
      <c r="G331" s="26">
        <v>2</v>
      </c>
      <c r="H331" s="333" t="s">
        <v>17392</v>
      </c>
      <c r="I331" s="333" t="s">
        <v>16282</v>
      </c>
      <c r="J331" s="86"/>
      <c r="K331" s="86"/>
      <c r="L331" s="665"/>
      <c r="M331" s="178"/>
      <c r="N331" s="26"/>
      <c r="O331" s="86"/>
      <c r="P331" s="86"/>
      <c r="Q331" s="367" t="s">
        <v>17400</v>
      </c>
      <c r="R331" s="86"/>
      <c r="S331" s="442"/>
      <c r="T331" s="475"/>
      <c r="U331" s="475"/>
      <c r="V331" s="475"/>
      <c r="W331" s="475"/>
      <c r="X331" s="475"/>
      <c r="Y331" s="475"/>
      <c r="Z331" s="475"/>
    </row>
    <row r="332" spans="1:26" ht="16.5" customHeight="1">
      <c r="A332" s="665"/>
      <c r="B332" s="665"/>
      <c r="C332" s="665"/>
      <c r="D332" s="665"/>
      <c r="E332" s="665"/>
      <c r="F332" s="665"/>
      <c r="G332" s="26">
        <v>3</v>
      </c>
      <c r="H332" s="2" t="s">
        <v>17267</v>
      </c>
      <c r="I332" s="445" t="s">
        <v>17269</v>
      </c>
      <c r="J332" s="86"/>
      <c r="K332" s="86"/>
      <c r="L332" s="665"/>
      <c r="M332" s="178"/>
      <c r="N332" s="26"/>
      <c r="O332" s="86"/>
      <c r="P332" s="86"/>
      <c r="Q332" s="367" t="s">
        <v>17400</v>
      </c>
      <c r="R332" s="86"/>
      <c r="S332" s="442"/>
      <c r="T332" s="475"/>
      <c r="U332" s="475"/>
      <c r="V332" s="475"/>
      <c r="W332" s="475"/>
      <c r="X332" s="475"/>
      <c r="Y332" s="475"/>
      <c r="Z332" s="475"/>
    </row>
    <row r="333" spans="1:26" ht="16.5" customHeight="1">
      <c r="A333" s="665"/>
      <c r="B333" s="665"/>
      <c r="C333" s="665"/>
      <c r="D333" s="665"/>
      <c r="E333" s="665"/>
      <c r="F333" s="665"/>
      <c r="G333" s="26">
        <v>4</v>
      </c>
      <c r="H333" s="333" t="s">
        <v>16296</v>
      </c>
      <c r="I333" s="80"/>
      <c r="J333" s="86"/>
      <c r="K333" s="86"/>
      <c r="L333" s="665"/>
      <c r="M333" s="178"/>
      <c r="N333" s="26"/>
      <c r="O333" s="86"/>
      <c r="P333" s="86"/>
      <c r="Q333" s="367" t="s">
        <v>17400</v>
      </c>
      <c r="R333" s="86"/>
      <c r="S333" s="442"/>
      <c r="T333" s="475"/>
      <c r="U333" s="475"/>
      <c r="V333" s="475"/>
      <c r="W333" s="475"/>
      <c r="X333" s="475"/>
      <c r="Y333" s="475"/>
      <c r="Z333" s="475"/>
    </row>
    <row r="334" spans="1:26" ht="16.5" customHeight="1">
      <c r="A334" s="665"/>
      <c r="B334" s="665"/>
      <c r="C334" s="665"/>
      <c r="D334" s="665"/>
      <c r="E334" s="665"/>
      <c r="F334" s="665"/>
      <c r="G334" s="26">
        <v>5</v>
      </c>
      <c r="H334" s="333" t="s">
        <v>15562</v>
      </c>
      <c r="I334" s="2" t="s">
        <v>16313</v>
      </c>
      <c r="J334" s="86"/>
      <c r="K334" s="86"/>
      <c r="L334" s="665"/>
      <c r="M334" s="178"/>
      <c r="N334" s="26"/>
      <c r="O334" s="86"/>
      <c r="P334" s="86"/>
      <c r="Q334" s="367" t="s">
        <v>17400</v>
      </c>
      <c r="R334" s="86"/>
      <c r="S334" s="442"/>
      <c r="T334" s="475"/>
      <c r="U334" s="475"/>
      <c r="V334" s="475"/>
      <c r="W334" s="475"/>
      <c r="X334" s="475"/>
      <c r="Y334" s="475"/>
      <c r="Z334" s="475"/>
    </row>
    <row r="335" spans="1:26" ht="16.5" customHeight="1">
      <c r="A335" s="665"/>
      <c r="B335" s="665"/>
      <c r="C335" s="665"/>
      <c r="D335" s="665"/>
      <c r="E335" s="665"/>
      <c r="F335" s="665"/>
      <c r="G335" s="26">
        <v>6</v>
      </c>
      <c r="H335" s="333" t="s">
        <v>17415</v>
      </c>
      <c r="I335" s="2"/>
      <c r="J335" s="86"/>
      <c r="K335" s="86"/>
      <c r="L335" s="665"/>
      <c r="M335" s="178"/>
      <c r="N335" s="26"/>
      <c r="O335" s="86"/>
      <c r="P335" s="86"/>
      <c r="Q335" s="367" t="s">
        <v>17400</v>
      </c>
      <c r="R335" s="86"/>
      <c r="S335" s="442"/>
      <c r="T335" s="475"/>
      <c r="U335" s="475"/>
      <c r="V335" s="475"/>
      <c r="W335" s="475"/>
      <c r="X335" s="475"/>
      <c r="Y335" s="475"/>
      <c r="Z335" s="475"/>
    </row>
    <row r="336" spans="1:26" ht="16.5" customHeight="1">
      <c r="A336" s="665"/>
      <c r="B336" s="665"/>
      <c r="C336" s="665"/>
      <c r="D336" s="665"/>
      <c r="E336" s="665"/>
      <c r="F336" s="665"/>
      <c r="G336" s="26">
        <v>7</v>
      </c>
      <c r="H336" s="468" t="s">
        <v>17416</v>
      </c>
      <c r="I336" s="468" t="s">
        <v>17418</v>
      </c>
      <c r="J336" s="86"/>
      <c r="K336" s="86"/>
      <c r="L336" s="665"/>
      <c r="M336" s="178"/>
      <c r="N336" s="26"/>
      <c r="O336" s="86"/>
      <c r="P336" s="86"/>
      <c r="Q336" s="367" t="s">
        <v>17400</v>
      </c>
      <c r="R336" s="86"/>
      <c r="S336" s="442"/>
      <c r="T336" s="475"/>
      <c r="U336" s="475"/>
      <c r="V336" s="475"/>
      <c r="W336" s="475"/>
      <c r="X336" s="475"/>
      <c r="Y336" s="475"/>
      <c r="Z336" s="475"/>
    </row>
    <row r="337" spans="1:26" ht="16.5" customHeight="1">
      <c r="A337" s="665"/>
      <c r="B337" s="665"/>
      <c r="C337" s="665"/>
      <c r="D337" s="665"/>
      <c r="E337" s="665"/>
      <c r="F337" s="665"/>
      <c r="G337" s="26">
        <v>8</v>
      </c>
      <c r="H337" s="445" t="s">
        <v>17267</v>
      </c>
      <c r="I337" s="445" t="s">
        <v>16528</v>
      </c>
      <c r="J337" s="86"/>
      <c r="K337" s="86"/>
      <c r="L337" s="665"/>
      <c r="M337" s="178"/>
      <c r="N337" s="26"/>
      <c r="O337" s="86"/>
      <c r="P337" s="86"/>
      <c r="Q337" s="367" t="s">
        <v>17400</v>
      </c>
      <c r="R337" s="86"/>
      <c r="S337" s="442"/>
      <c r="T337" s="475"/>
      <c r="U337" s="475"/>
      <c r="V337" s="475"/>
      <c r="W337" s="475"/>
      <c r="X337" s="475"/>
      <c r="Y337" s="475"/>
      <c r="Z337" s="475"/>
    </row>
    <row r="338" spans="1:26" ht="16.5" customHeight="1">
      <c r="A338" s="665"/>
      <c r="B338" s="665"/>
      <c r="C338" s="665"/>
      <c r="D338" s="665"/>
      <c r="E338" s="665"/>
      <c r="F338" s="665"/>
      <c r="G338" s="26">
        <v>9</v>
      </c>
      <c r="H338" s="468" t="s">
        <v>17416</v>
      </c>
      <c r="I338" s="468" t="s">
        <v>17424</v>
      </c>
      <c r="J338" s="86"/>
      <c r="K338" s="86"/>
      <c r="L338" s="665"/>
      <c r="M338" s="178"/>
      <c r="N338" s="26"/>
      <c r="O338" s="86"/>
      <c r="P338" s="86"/>
      <c r="Q338" s="367" t="s">
        <v>17400</v>
      </c>
      <c r="R338" s="86"/>
      <c r="S338" s="442"/>
      <c r="T338" s="475"/>
      <c r="U338" s="475"/>
      <c r="V338" s="475"/>
      <c r="W338" s="475"/>
      <c r="X338" s="475"/>
      <c r="Y338" s="475"/>
      <c r="Z338" s="475"/>
    </row>
    <row r="339" spans="1:26" ht="16.5" customHeight="1">
      <c r="A339" s="665"/>
      <c r="B339" s="665"/>
      <c r="C339" s="665"/>
      <c r="D339" s="665"/>
      <c r="E339" s="665"/>
      <c r="F339" s="665"/>
      <c r="G339" s="26">
        <v>10</v>
      </c>
      <c r="H339" s="445" t="s">
        <v>17267</v>
      </c>
      <c r="I339" s="445" t="s">
        <v>16528</v>
      </c>
      <c r="J339" s="86"/>
      <c r="K339" s="86"/>
      <c r="L339" s="665"/>
      <c r="M339" s="178"/>
      <c r="N339" s="26"/>
      <c r="O339" s="86"/>
      <c r="P339" s="86"/>
      <c r="Q339" s="367" t="s">
        <v>17400</v>
      </c>
      <c r="R339" s="86"/>
      <c r="S339" s="442"/>
      <c r="T339" s="475"/>
      <c r="U339" s="475"/>
      <c r="V339" s="475"/>
      <c r="W339" s="475"/>
      <c r="X339" s="475"/>
      <c r="Y339" s="475"/>
      <c r="Z339" s="475"/>
    </row>
    <row r="340" spans="1:26" ht="16.5" customHeight="1">
      <c r="A340" s="665"/>
      <c r="B340" s="665"/>
      <c r="C340" s="665"/>
      <c r="D340" s="665"/>
      <c r="E340" s="665"/>
      <c r="F340" s="665"/>
      <c r="G340" s="26">
        <v>11</v>
      </c>
      <c r="H340" s="468" t="s">
        <v>17416</v>
      </c>
      <c r="I340" s="468" t="s">
        <v>17430</v>
      </c>
      <c r="J340" s="86"/>
      <c r="K340" s="86"/>
      <c r="L340" s="665"/>
      <c r="M340" s="178"/>
      <c r="N340" s="26"/>
      <c r="O340" s="86"/>
      <c r="P340" s="86"/>
      <c r="Q340" s="367" t="s">
        <v>17400</v>
      </c>
      <c r="R340" s="86"/>
      <c r="S340" s="442"/>
      <c r="T340" s="475"/>
      <c r="U340" s="475"/>
      <c r="V340" s="475"/>
      <c r="W340" s="475"/>
      <c r="X340" s="475"/>
      <c r="Y340" s="475"/>
      <c r="Z340" s="475"/>
    </row>
    <row r="341" spans="1:26" ht="16.5" customHeight="1">
      <c r="A341" s="665"/>
      <c r="B341" s="665"/>
      <c r="C341" s="665"/>
      <c r="D341" s="665"/>
      <c r="E341" s="665"/>
      <c r="F341" s="665"/>
      <c r="G341" s="26">
        <v>12</v>
      </c>
      <c r="H341" s="445" t="s">
        <v>17267</v>
      </c>
      <c r="I341" s="445" t="s">
        <v>16528</v>
      </c>
      <c r="J341" s="86"/>
      <c r="K341" s="86"/>
      <c r="L341" s="665"/>
      <c r="M341" s="178"/>
      <c r="N341" s="26"/>
      <c r="O341" s="86"/>
      <c r="P341" s="86"/>
      <c r="Q341" s="367" t="s">
        <v>17400</v>
      </c>
      <c r="R341" s="86"/>
      <c r="S341" s="442"/>
      <c r="T341" s="475"/>
      <c r="U341" s="475"/>
      <c r="V341" s="475"/>
      <c r="W341" s="475"/>
      <c r="X341" s="475"/>
      <c r="Y341" s="475"/>
      <c r="Z341" s="475"/>
    </row>
    <row r="342" spans="1:26" ht="16.5" customHeight="1">
      <c r="A342" s="666"/>
      <c r="B342" s="666"/>
      <c r="C342" s="666"/>
      <c r="D342" s="666"/>
      <c r="E342" s="666"/>
      <c r="F342" s="666"/>
      <c r="G342" s="26">
        <v>13</v>
      </c>
      <c r="H342" s="333" t="s">
        <v>15562</v>
      </c>
      <c r="I342" s="468" t="s">
        <v>15891</v>
      </c>
      <c r="J342" s="86"/>
      <c r="K342" s="86"/>
      <c r="L342" s="666"/>
      <c r="M342" s="178"/>
      <c r="N342" s="26"/>
      <c r="O342" s="86"/>
      <c r="P342" s="86"/>
      <c r="Q342" s="367" t="s">
        <v>17400</v>
      </c>
      <c r="R342" s="86"/>
      <c r="S342" s="442"/>
      <c r="T342" s="475"/>
      <c r="U342" s="475"/>
      <c r="V342" s="475"/>
      <c r="W342" s="475"/>
      <c r="X342" s="475"/>
      <c r="Y342" s="475"/>
      <c r="Z342" s="475"/>
    </row>
    <row r="343" spans="1:26" ht="16.5" customHeight="1">
      <c r="A343" s="820" t="s">
        <v>17436</v>
      </c>
      <c r="B343" s="820" t="s">
        <v>17439</v>
      </c>
      <c r="C343" s="820" t="s">
        <v>17440</v>
      </c>
      <c r="D343" s="749" t="s">
        <v>5001</v>
      </c>
      <c r="E343" s="779" t="s">
        <v>17403</v>
      </c>
      <c r="F343" s="821" t="s">
        <v>17442</v>
      </c>
      <c r="G343" s="26">
        <v>1</v>
      </c>
      <c r="H343" s="461" t="s">
        <v>15550</v>
      </c>
      <c r="I343" s="26"/>
      <c r="J343" s="86"/>
      <c r="K343" s="86"/>
      <c r="L343" s="822"/>
      <c r="M343" s="178"/>
      <c r="N343" s="26"/>
      <c r="O343" s="86"/>
      <c r="P343" s="86"/>
      <c r="Q343" s="367" t="s">
        <v>17436</v>
      </c>
      <c r="R343" s="86"/>
      <c r="S343" s="442"/>
      <c r="T343" s="475"/>
      <c r="U343" s="475"/>
      <c r="V343" s="475"/>
      <c r="W343" s="475"/>
      <c r="X343" s="475"/>
      <c r="Y343" s="475"/>
      <c r="Z343" s="475"/>
    </row>
    <row r="344" spans="1:26" ht="16.5" customHeight="1">
      <c r="A344" s="665"/>
      <c r="B344" s="665"/>
      <c r="C344" s="665"/>
      <c r="D344" s="665"/>
      <c r="E344" s="665"/>
      <c r="F344" s="665"/>
      <c r="G344" s="26">
        <v>2</v>
      </c>
      <c r="H344" s="333" t="s">
        <v>17392</v>
      </c>
      <c r="I344" s="333" t="s">
        <v>16282</v>
      </c>
      <c r="J344" s="86"/>
      <c r="K344" s="86"/>
      <c r="L344" s="665"/>
      <c r="M344" s="178"/>
      <c r="N344" s="26"/>
      <c r="O344" s="86"/>
      <c r="P344" s="86"/>
      <c r="Q344" s="367" t="s">
        <v>17436</v>
      </c>
      <c r="R344" s="86"/>
      <c r="S344" s="442"/>
      <c r="T344" s="475"/>
      <c r="U344" s="475"/>
      <c r="V344" s="475"/>
      <c r="W344" s="475"/>
      <c r="X344" s="475"/>
      <c r="Y344" s="475"/>
      <c r="Z344" s="475"/>
    </row>
    <row r="345" spans="1:26" ht="16.5" customHeight="1">
      <c r="A345" s="665"/>
      <c r="B345" s="665"/>
      <c r="C345" s="665"/>
      <c r="D345" s="665"/>
      <c r="E345" s="665"/>
      <c r="F345" s="665"/>
      <c r="G345" s="26">
        <v>3</v>
      </c>
      <c r="H345" s="333" t="s">
        <v>17267</v>
      </c>
      <c r="I345" s="445" t="s">
        <v>17269</v>
      </c>
      <c r="J345" s="86"/>
      <c r="K345" s="86"/>
      <c r="L345" s="665"/>
      <c r="M345" s="178"/>
      <c r="N345" s="26"/>
      <c r="O345" s="86"/>
      <c r="P345" s="86"/>
      <c r="Q345" s="367" t="s">
        <v>17436</v>
      </c>
      <c r="R345" s="86"/>
      <c r="S345" s="442"/>
      <c r="T345" s="475"/>
      <c r="U345" s="475"/>
      <c r="V345" s="475"/>
      <c r="W345" s="475"/>
      <c r="X345" s="475"/>
      <c r="Y345" s="475"/>
      <c r="Z345" s="475"/>
    </row>
    <row r="346" spans="1:26" ht="16.5" customHeight="1">
      <c r="A346" s="665"/>
      <c r="B346" s="665"/>
      <c r="C346" s="665"/>
      <c r="D346" s="665"/>
      <c r="E346" s="665"/>
      <c r="F346" s="665"/>
      <c r="G346" s="26">
        <v>4</v>
      </c>
      <c r="H346" s="333" t="s">
        <v>16296</v>
      </c>
      <c r="I346" s="80"/>
      <c r="J346" s="86"/>
      <c r="K346" s="86"/>
      <c r="L346" s="665"/>
      <c r="M346" s="178"/>
      <c r="N346" s="26"/>
      <c r="O346" s="86"/>
      <c r="P346" s="86"/>
      <c r="Q346" s="367" t="s">
        <v>17436</v>
      </c>
      <c r="R346" s="86"/>
      <c r="S346" s="442"/>
      <c r="T346" s="475"/>
      <c r="U346" s="475"/>
      <c r="V346" s="475"/>
      <c r="W346" s="475"/>
      <c r="X346" s="475"/>
      <c r="Y346" s="475"/>
      <c r="Z346" s="475"/>
    </row>
    <row r="347" spans="1:26" ht="16.5" customHeight="1">
      <c r="A347" s="665"/>
      <c r="B347" s="665"/>
      <c r="C347" s="665"/>
      <c r="D347" s="665"/>
      <c r="E347" s="665"/>
      <c r="F347" s="665"/>
      <c r="G347" s="26">
        <v>5</v>
      </c>
      <c r="H347" s="333" t="s">
        <v>15562</v>
      </c>
      <c r="I347" s="2" t="s">
        <v>16313</v>
      </c>
      <c r="J347" s="86"/>
      <c r="K347" s="86"/>
      <c r="L347" s="665"/>
      <c r="M347" s="178"/>
      <c r="N347" s="26"/>
      <c r="O347" s="86"/>
      <c r="P347" s="86"/>
      <c r="Q347" s="367" t="s">
        <v>17436</v>
      </c>
      <c r="R347" s="86"/>
      <c r="S347" s="442"/>
      <c r="T347" s="475"/>
      <c r="U347" s="475"/>
      <c r="V347" s="475"/>
      <c r="W347" s="475"/>
      <c r="X347" s="475"/>
      <c r="Y347" s="475"/>
      <c r="Z347" s="475"/>
    </row>
    <row r="348" spans="1:26" ht="16.5" customHeight="1">
      <c r="A348" s="665"/>
      <c r="B348" s="665"/>
      <c r="C348" s="665"/>
      <c r="D348" s="665"/>
      <c r="E348" s="665"/>
      <c r="F348" s="665"/>
      <c r="G348" s="26">
        <v>6</v>
      </c>
      <c r="H348" s="333" t="s">
        <v>17415</v>
      </c>
      <c r="I348" s="2"/>
      <c r="J348" s="86"/>
      <c r="K348" s="86"/>
      <c r="L348" s="665"/>
      <c r="M348" s="178"/>
      <c r="N348" s="26"/>
      <c r="O348" s="86"/>
      <c r="P348" s="86"/>
      <c r="Q348" s="367" t="s">
        <v>17436</v>
      </c>
      <c r="R348" s="86"/>
      <c r="S348" s="442"/>
      <c r="T348" s="475"/>
      <c r="U348" s="475"/>
      <c r="V348" s="475"/>
      <c r="W348" s="475"/>
      <c r="X348" s="475"/>
      <c r="Y348" s="475"/>
      <c r="Z348" s="475"/>
    </row>
    <row r="349" spans="1:26" ht="16.5" customHeight="1">
      <c r="A349" s="665"/>
      <c r="B349" s="665"/>
      <c r="C349" s="665"/>
      <c r="D349" s="665"/>
      <c r="E349" s="665"/>
      <c r="F349" s="665"/>
      <c r="G349" s="26">
        <v>7</v>
      </c>
      <c r="H349" s="468" t="s">
        <v>17456</v>
      </c>
      <c r="I349" s="468" t="s">
        <v>17457</v>
      </c>
      <c r="J349" s="86"/>
      <c r="K349" s="86"/>
      <c r="L349" s="665"/>
      <c r="M349" s="178"/>
      <c r="N349" s="26"/>
      <c r="O349" s="86"/>
      <c r="P349" s="86"/>
      <c r="Q349" s="367" t="s">
        <v>17436</v>
      </c>
      <c r="R349" s="86"/>
      <c r="S349" s="442"/>
      <c r="T349" s="475"/>
      <c r="U349" s="475"/>
      <c r="V349" s="475"/>
      <c r="W349" s="475"/>
      <c r="X349" s="475"/>
      <c r="Y349" s="475"/>
      <c r="Z349" s="475"/>
    </row>
    <row r="350" spans="1:26" ht="16.5" customHeight="1">
      <c r="A350" s="665"/>
      <c r="B350" s="665"/>
      <c r="C350" s="665"/>
      <c r="D350" s="665"/>
      <c r="E350" s="665"/>
      <c r="F350" s="665"/>
      <c r="G350" s="26">
        <v>8</v>
      </c>
      <c r="H350" s="468" t="s">
        <v>17458</v>
      </c>
      <c r="I350" s="445" t="s">
        <v>16528</v>
      </c>
      <c r="J350" s="86"/>
      <c r="K350" s="86"/>
      <c r="L350" s="665"/>
      <c r="M350" s="178"/>
      <c r="N350" s="26"/>
      <c r="O350" s="86"/>
      <c r="P350" s="86"/>
      <c r="Q350" s="367" t="s">
        <v>17436</v>
      </c>
      <c r="R350" s="86"/>
      <c r="S350" s="442"/>
      <c r="T350" s="475"/>
      <c r="U350" s="475"/>
      <c r="V350" s="475"/>
      <c r="W350" s="475"/>
      <c r="X350" s="475"/>
      <c r="Y350" s="475"/>
      <c r="Z350" s="475"/>
    </row>
    <row r="351" spans="1:26" ht="16.5" customHeight="1">
      <c r="A351" s="665"/>
      <c r="B351" s="665"/>
      <c r="C351" s="665"/>
      <c r="D351" s="665"/>
      <c r="E351" s="665"/>
      <c r="F351" s="665"/>
      <c r="G351" s="26">
        <v>9</v>
      </c>
      <c r="H351" s="468" t="s">
        <v>17456</v>
      </c>
      <c r="I351" s="468" t="s">
        <v>17462</v>
      </c>
      <c r="J351" s="86"/>
      <c r="K351" s="86"/>
      <c r="L351" s="665"/>
      <c r="M351" s="178"/>
      <c r="N351" s="26"/>
      <c r="O351" s="86"/>
      <c r="P351" s="86"/>
      <c r="Q351" s="367" t="s">
        <v>17436</v>
      </c>
      <c r="R351" s="86"/>
      <c r="S351" s="442"/>
      <c r="T351" s="475"/>
      <c r="U351" s="475"/>
      <c r="V351" s="475"/>
      <c r="W351" s="475"/>
      <c r="X351" s="475"/>
      <c r="Y351" s="475"/>
      <c r="Z351" s="475"/>
    </row>
    <row r="352" spans="1:26" ht="16.5" customHeight="1">
      <c r="A352" s="665"/>
      <c r="B352" s="665"/>
      <c r="C352" s="665"/>
      <c r="D352" s="665"/>
      <c r="E352" s="665"/>
      <c r="F352" s="665"/>
      <c r="G352" s="26">
        <v>10</v>
      </c>
      <c r="H352" s="468" t="s">
        <v>17458</v>
      </c>
      <c r="I352" s="445" t="s">
        <v>16528</v>
      </c>
      <c r="J352" s="86"/>
      <c r="K352" s="86"/>
      <c r="L352" s="665"/>
      <c r="M352" s="178"/>
      <c r="N352" s="26"/>
      <c r="O352" s="86"/>
      <c r="P352" s="86"/>
      <c r="Q352" s="367" t="s">
        <v>17436</v>
      </c>
      <c r="R352" s="86"/>
      <c r="S352" s="442"/>
      <c r="T352" s="475"/>
      <c r="U352" s="475"/>
      <c r="V352" s="475"/>
      <c r="W352" s="475"/>
      <c r="X352" s="475"/>
      <c r="Y352" s="475"/>
      <c r="Z352" s="475"/>
    </row>
    <row r="353" spans="1:26" ht="16.5" customHeight="1">
      <c r="A353" s="665"/>
      <c r="B353" s="665"/>
      <c r="C353" s="665"/>
      <c r="D353" s="665"/>
      <c r="E353" s="665"/>
      <c r="F353" s="665"/>
      <c r="G353" s="26">
        <v>11</v>
      </c>
      <c r="H353" s="468" t="s">
        <v>17456</v>
      </c>
      <c r="I353" s="468" t="s">
        <v>17469</v>
      </c>
      <c r="J353" s="86"/>
      <c r="K353" s="86"/>
      <c r="L353" s="665"/>
      <c r="M353" s="178"/>
      <c r="N353" s="26"/>
      <c r="O353" s="86"/>
      <c r="P353" s="86"/>
      <c r="Q353" s="367" t="s">
        <v>17436</v>
      </c>
      <c r="R353" s="86"/>
      <c r="S353" s="442"/>
      <c r="T353" s="475"/>
      <c r="U353" s="475"/>
      <c r="V353" s="475"/>
      <c r="W353" s="475"/>
      <c r="X353" s="475"/>
      <c r="Y353" s="475"/>
      <c r="Z353" s="475"/>
    </row>
    <row r="354" spans="1:26" ht="16.5" customHeight="1">
      <c r="A354" s="665"/>
      <c r="B354" s="665"/>
      <c r="C354" s="665"/>
      <c r="D354" s="665"/>
      <c r="E354" s="665"/>
      <c r="F354" s="665"/>
      <c r="G354" s="26">
        <v>12</v>
      </c>
      <c r="H354" s="468" t="s">
        <v>17458</v>
      </c>
      <c r="I354" s="445" t="s">
        <v>16528</v>
      </c>
      <c r="J354" s="86"/>
      <c r="K354" s="86"/>
      <c r="L354" s="665"/>
      <c r="M354" s="178"/>
      <c r="N354" s="26"/>
      <c r="O354" s="86"/>
      <c r="P354" s="86"/>
      <c r="Q354" s="367" t="s">
        <v>17436</v>
      </c>
      <c r="R354" s="86"/>
      <c r="S354" s="442"/>
      <c r="T354" s="475"/>
      <c r="U354" s="475"/>
      <c r="V354" s="475"/>
      <c r="W354" s="475"/>
      <c r="X354" s="475"/>
      <c r="Y354" s="475"/>
      <c r="Z354" s="475"/>
    </row>
    <row r="355" spans="1:26" ht="16.5" customHeight="1">
      <c r="A355" s="666"/>
      <c r="B355" s="666"/>
      <c r="C355" s="666"/>
      <c r="D355" s="666"/>
      <c r="E355" s="666"/>
      <c r="F355" s="666"/>
      <c r="G355" s="26">
        <v>13</v>
      </c>
      <c r="H355" s="333" t="s">
        <v>15562</v>
      </c>
      <c r="I355" s="468" t="s">
        <v>15891</v>
      </c>
      <c r="J355" s="86"/>
      <c r="K355" s="86"/>
      <c r="L355" s="666"/>
      <c r="M355" s="178"/>
      <c r="N355" s="26"/>
      <c r="O355" s="86"/>
      <c r="P355" s="86"/>
      <c r="Q355" s="367" t="s">
        <v>17436</v>
      </c>
      <c r="R355" s="86"/>
      <c r="S355" s="442"/>
      <c r="T355" s="475"/>
      <c r="U355" s="475"/>
      <c r="V355" s="475"/>
      <c r="W355" s="475"/>
      <c r="X355" s="475"/>
      <c r="Y355" s="475"/>
      <c r="Z355" s="475"/>
    </row>
    <row r="356" spans="1:26" ht="16.5" customHeight="1">
      <c r="A356" s="820" t="s">
        <v>17474</v>
      </c>
      <c r="B356" s="820" t="s">
        <v>17475</v>
      </c>
      <c r="C356" s="820" t="s">
        <v>17476</v>
      </c>
      <c r="D356" s="749" t="s">
        <v>5001</v>
      </c>
      <c r="E356" s="779" t="s">
        <v>17479</v>
      </c>
      <c r="F356" s="821" t="s">
        <v>17480</v>
      </c>
      <c r="G356" s="26">
        <v>1</v>
      </c>
      <c r="H356" s="461" t="s">
        <v>17481</v>
      </c>
      <c r="I356" s="26"/>
      <c r="J356" s="86"/>
      <c r="K356" s="86"/>
      <c r="L356" s="822"/>
      <c r="M356" s="178"/>
      <c r="N356" s="26"/>
      <c r="O356" s="86"/>
      <c r="P356" s="86"/>
      <c r="Q356" s="367" t="s">
        <v>17474</v>
      </c>
      <c r="R356" s="86"/>
      <c r="S356" s="442"/>
      <c r="T356" s="475"/>
      <c r="U356" s="475"/>
      <c r="V356" s="475"/>
      <c r="W356" s="475"/>
      <c r="X356" s="475"/>
      <c r="Y356" s="475"/>
      <c r="Z356" s="475"/>
    </row>
    <row r="357" spans="1:26" ht="16.5" customHeight="1">
      <c r="A357" s="665"/>
      <c r="B357" s="665"/>
      <c r="C357" s="665"/>
      <c r="D357" s="665"/>
      <c r="E357" s="665"/>
      <c r="F357" s="665"/>
      <c r="G357" s="26">
        <v>2</v>
      </c>
      <c r="H357" s="333" t="s">
        <v>17484</v>
      </c>
      <c r="I357" s="333" t="s">
        <v>17485</v>
      </c>
      <c r="J357" s="86"/>
      <c r="K357" s="86"/>
      <c r="L357" s="665"/>
      <c r="M357" s="178"/>
      <c r="N357" s="26"/>
      <c r="O357" s="86"/>
      <c r="P357" s="86"/>
      <c r="Q357" s="367" t="s">
        <v>17474</v>
      </c>
      <c r="R357" s="86"/>
      <c r="S357" s="442"/>
      <c r="T357" s="475"/>
      <c r="U357" s="475"/>
      <c r="V357" s="475"/>
      <c r="W357" s="475"/>
      <c r="X357" s="475"/>
      <c r="Y357" s="475"/>
      <c r="Z357" s="475"/>
    </row>
    <row r="358" spans="1:26" ht="16.5" customHeight="1">
      <c r="A358" s="665"/>
      <c r="B358" s="665"/>
      <c r="C358" s="665"/>
      <c r="D358" s="665"/>
      <c r="E358" s="665"/>
      <c r="F358" s="665"/>
      <c r="G358" s="26">
        <v>3</v>
      </c>
      <c r="H358" s="271" t="s">
        <v>15884</v>
      </c>
      <c r="I358" s="453" t="s">
        <v>17487</v>
      </c>
      <c r="J358" s="403"/>
      <c r="K358" s="403"/>
      <c r="L358" s="665"/>
      <c r="M358" s="86"/>
      <c r="N358" s="26"/>
      <c r="O358" s="86"/>
      <c r="P358" s="86"/>
      <c r="Q358" s="367" t="s">
        <v>17474</v>
      </c>
      <c r="R358" s="86"/>
      <c r="S358" s="442"/>
      <c r="T358" s="475"/>
      <c r="U358" s="475"/>
      <c r="V358" s="475"/>
      <c r="W358" s="475"/>
      <c r="X358" s="475"/>
      <c r="Y358" s="475"/>
      <c r="Z358" s="475"/>
    </row>
    <row r="359" spans="1:26" ht="16.5" customHeight="1">
      <c r="A359" s="665"/>
      <c r="B359" s="665"/>
      <c r="C359" s="665"/>
      <c r="D359" s="665"/>
      <c r="E359" s="665"/>
      <c r="F359" s="665"/>
      <c r="G359" s="26">
        <v>4</v>
      </c>
      <c r="H359" s="271" t="s">
        <v>16296</v>
      </c>
      <c r="I359" s="333"/>
      <c r="J359" s="403"/>
      <c r="K359" s="403"/>
      <c r="L359" s="665"/>
      <c r="M359" s="86"/>
      <c r="N359" s="26"/>
      <c r="O359" s="86"/>
      <c r="P359" s="86"/>
      <c r="Q359" s="367" t="s">
        <v>17474</v>
      </c>
      <c r="R359" s="86"/>
      <c r="S359" s="442"/>
      <c r="T359" s="475"/>
      <c r="U359" s="475"/>
      <c r="V359" s="475"/>
      <c r="W359" s="475"/>
      <c r="X359" s="475"/>
      <c r="Y359" s="475"/>
      <c r="Z359" s="475"/>
    </row>
    <row r="360" spans="1:26" ht="16.5" customHeight="1">
      <c r="A360" s="665"/>
      <c r="B360" s="665"/>
      <c r="C360" s="665"/>
      <c r="D360" s="665"/>
      <c r="E360" s="665"/>
      <c r="F360" s="665"/>
      <c r="G360" s="26">
        <v>5</v>
      </c>
      <c r="H360" s="333" t="s">
        <v>15562</v>
      </c>
      <c r="I360" s="271" t="s">
        <v>16313</v>
      </c>
      <c r="J360" s="403"/>
      <c r="K360" s="403"/>
      <c r="L360" s="665"/>
      <c r="M360" s="86"/>
      <c r="N360" s="26"/>
      <c r="O360" s="86"/>
      <c r="P360" s="86"/>
      <c r="Q360" s="367" t="s">
        <v>17474</v>
      </c>
      <c r="R360" s="86"/>
      <c r="S360" s="442"/>
      <c r="T360" s="475"/>
      <c r="U360" s="475"/>
      <c r="V360" s="475"/>
      <c r="W360" s="475"/>
      <c r="X360" s="475"/>
      <c r="Y360" s="475"/>
      <c r="Z360" s="475"/>
    </row>
    <row r="361" spans="1:26" ht="16.5" customHeight="1">
      <c r="A361" s="665"/>
      <c r="B361" s="665"/>
      <c r="C361" s="665"/>
      <c r="D361" s="665"/>
      <c r="E361" s="665"/>
      <c r="F361" s="665"/>
      <c r="G361" s="26">
        <v>6</v>
      </c>
      <c r="H361" s="271"/>
      <c r="I361" s="271" t="s">
        <v>16163</v>
      </c>
      <c r="J361" s="403"/>
      <c r="K361" s="403"/>
      <c r="L361" s="665"/>
      <c r="M361" s="121"/>
      <c r="N361" s="26"/>
      <c r="O361" s="86"/>
      <c r="P361" s="86"/>
      <c r="Q361" s="367" t="s">
        <v>17474</v>
      </c>
      <c r="R361" s="86"/>
      <c r="S361" s="442"/>
      <c r="T361" s="475"/>
      <c r="U361" s="475"/>
      <c r="V361" s="475"/>
      <c r="W361" s="475"/>
      <c r="X361" s="475"/>
      <c r="Y361" s="475"/>
      <c r="Z361" s="475"/>
    </row>
    <row r="362" spans="1:26" ht="16.5" customHeight="1">
      <c r="A362" s="665"/>
      <c r="B362" s="665"/>
      <c r="C362" s="665"/>
      <c r="D362" s="665"/>
      <c r="E362" s="665"/>
      <c r="F362" s="665"/>
      <c r="G362" s="26">
        <v>7</v>
      </c>
      <c r="H362" s="333" t="s">
        <v>16171</v>
      </c>
      <c r="I362" s="271" t="s">
        <v>16172</v>
      </c>
      <c r="J362" s="403"/>
      <c r="K362" s="403"/>
      <c r="L362" s="665"/>
      <c r="M362" s="121"/>
      <c r="N362" s="26"/>
      <c r="O362" s="86"/>
      <c r="P362" s="86"/>
      <c r="Q362" s="367" t="s">
        <v>17474</v>
      </c>
      <c r="R362" s="86"/>
      <c r="S362" s="442"/>
      <c r="T362" s="475"/>
      <c r="U362" s="475"/>
      <c r="V362" s="475"/>
      <c r="W362" s="475"/>
      <c r="X362" s="475"/>
      <c r="Y362" s="475"/>
      <c r="Z362" s="475"/>
    </row>
    <row r="363" spans="1:26" ht="16.5" customHeight="1">
      <c r="A363" s="665"/>
      <c r="B363" s="665"/>
      <c r="C363" s="665"/>
      <c r="D363" s="665"/>
      <c r="E363" s="665"/>
      <c r="F363" s="665"/>
      <c r="G363" s="26">
        <v>8</v>
      </c>
      <c r="H363" s="468" t="s">
        <v>17495</v>
      </c>
      <c r="I363" s="271" t="s">
        <v>16163</v>
      </c>
      <c r="J363" s="403"/>
      <c r="K363" s="403"/>
      <c r="L363" s="665"/>
      <c r="M363" s="121"/>
      <c r="N363" s="26"/>
      <c r="O363" s="86"/>
      <c r="P363" s="86"/>
      <c r="Q363" s="367" t="s">
        <v>17474</v>
      </c>
      <c r="R363" s="86"/>
      <c r="S363" s="442"/>
      <c r="T363" s="475"/>
      <c r="U363" s="475"/>
      <c r="V363" s="475"/>
      <c r="W363" s="475"/>
      <c r="X363" s="475"/>
      <c r="Y363" s="475"/>
      <c r="Z363" s="475"/>
    </row>
    <row r="364" spans="1:26" ht="16.5" customHeight="1">
      <c r="A364" s="666"/>
      <c r="B364" s="666"/>
      <c r="C364" s="666"/>
      <c r="D364" s="666"/>
      <c r="E364" s="666"/>
      <c r="F364" s="666"/>
      <c r="G364" s="26">
        <v>9</v>
      </c>
      <c r="H364" s="333"/>
      <c r="I364" s="271" t="s">
        <v>16167</v>
      </c>
      <c r="J364" s="403"/>
      <c r="K364" s="403"/>
      <c r="L364" s="666"/>
      <c r="M364" s="121"/>
      <c r="N364" s="26"/>
      <c r="O364" s="86"/>
      <c r="P364" s="86"/>
      <c r="Q364" s="367" t="s">
        <v>17474</v>
      </c>
      <c r="R364" s="86"/>
      <c r="S364" s="442"/>
      <c r="T364" s="475"/>
      <c r="U364" s="475"/>
      <c r="V364" s="475"/>
      <c r="W364" s="475"/>
      <c r="X364" s="475"/>
      <c r="Y364" s="475"/>
      <c r="Z364" s="475"/>
    </row>
    <row r="365" spans="1:26" ht="16.5" customHeight="1">
      <c r="A365" s="820" t="s">
        <v>17498</v>
      </c>
      <c r="B365" s="820" t="s">
        <v>17499</v>
      </c>
      <c r="C365" s="820" t="s">
        <v>17500</v>
      </c>
      <c r="D365" s="749" t="s">
        <v>5001</v>
      </c>
      <c r="E365" s="779" t="s">
        <v>17501</v>
      </c>
      <c r="F365" s="821" t="s">
        <v>17505</v>
      </c>
      <c r="G365" s="26">
        <v>1</v>
      </c>
      <c r="H365" s="461" t="s">
        <v>17481</v>
      </c>
      <c r="I365" s="26"/>
      <c r="J365" s="86"/>
      <c r="K365" s="86"/>
      <c r="L365" s="822"/>
      <c r="M365" s="121"/>
      <c r="N365" s="26"/>
      <c r="O365" s="86"/>
      <c r="P365" s="86"/>
      <c r="Q365" s="367" t="s">
        <v>17498</v>
      </c>
      <c r="R365" s="86"/>
      <c r="S365" s="442"/>
      <c r="T365" s="475"/>
      <c r="U365" s="475"/>
      <c r="V365" s="475"/>
      <c r="W365" s="475"/>
      <c r="X365" s="475"/>
      <c r="Y365" s="475"/>
      <c r="Z365" s="475"/>
    </row>
    <row r="366" spans="1:26" ht="16.5" customHeight="1">
      <c r="A366" s="665"/>
      <c r="B366" s="665"/>
      <c r="C366" s="665"/>
      <c r="D366" s="665"/>
      <c r="E366" s="665"/>
      <c r="F366" s="665"/>
      <c r="G366" s="26">
        <v>2</v>
      </c>
      <c r="H366" s="333" t="s">
        <v>17484</v>
      </c>
      <c r="I366" s="333" t="s">
        <v>17485</v>
      </c>
      <c r="J366" s="86"/>
      <c r="K366" s="86"/>
      <c r="L366" s="665"/>
      <c r="M366" s="121"/>
      <c r="N366" s="26"/>
      <c r="O366" s="86"/>
      <c r="P366" s="86"/>
      <c r="Q366" s="367" t="s">
        <v>17498</v>
      </c>
      <c r="R366" s="86"/>
      <c r="S366" s="442"/>
      <c r="T366" s="475"/>
      <c r="U366" s="475"/>
      <c r="V366" s="475"/>
      <c r="W366" s="475"/>
      <c r="X366" s="475"/>
      <c r="Y366" s="475"/>
      <c r="Z366" s="475"/>
    </row>
    <row r="367" spans="1:26" ht="16.5" customHeight="1">
      <c r="A367" s="665"/>
      <c r="B367" s="665"/>
      <c r="C367" s="665"/>
      <c r="D367" s="665"/>
      <c r="E367" s="665"/>
      <c r="F367" s="665"/>
      <c r="G367" s="26">
        <v>3</v>
      </c>
      <c r="H367" s="271" t="s">
        <v>15884</v>
      </c>
      <c r="I367" s="453" t="s">
        <v>17487</v>
      </c>
      <c r="J367" s="403"/>
      <c r="K367" s="403"/>
      <c r="L367" s="665"/>
      <c r="M367" s="121"/>
      <c r="N367" s="26"/>
      <c r="O367" s="86"/>
      <c r="P367" s="86"/>
      <c r="Q367" s="367" t="s">
        <v>17498</v>
      </c>
      <c r="R367" s="86"/>
      <c r="S367" s="442"/>
      <c r="T367" s="475"/>
      <c r="U367" s="475"/>
      <c r="V367" s="475"/>
      <c r="W367" s="475"/>
      <c r="X367" s="475"/>
      <c r="Y367" s="475"/>
      <c r="Z367" s="475"/>
    </row>
    <row r="368" spans="1:26" ht="16.5" customHeight="1">
      <c r="A368" s="665"/>
      <c r="B368" s="665"/>
      <c r="C368" s="665"/>
      <c r="D368" s="665"/>
      <c r="E368" s="665"/>
      <c r="F368" s="665"/>
      <c r="G368" s="26">
        <v>4</v>
      </c>
      <c r="H368" s="271" t="s">
        <v>16296</v>
      </c>
      <c r="I368" s="333"/>
      <c r="J368" s="403"/>
      <c r="K368" s="403"/>
      <c r="L368" s="665"/>
      <c r="M368" s="121"/>
      <c r="N368" s="26"/>
      <c r="O368" s="86"/>
      <c r="P368" s="86"/>
      <c r="Q368" s="367" t="s">
        <v>17498</v>
      </c>
      <c r="R368" s="86"/>
      <c r="S368" s="442"/>
      <c r="T368" s="475"/>
      <c r="U368" s="475"/>
      <c r="V368" s="475"/>
      <c r="W368" s="475"/>
      <c r="X368" s="475"/>
      <c r="Y368" s="475"/>
      <c r="Z368" s="475"/>
    </row>
    <row r="369" spans="1:26" ht="16.5" customHeight="1">
      <c r="A369" s="665"/>
      <c r="B369" s="665"/>
      <c r="C369" s="665"/>
      <c r="D369" s="665"/>
      <c r="E369" s="665"/>
      <c r="F369" s="665"/>
      <c r="G369" s="26">
        <v>5</v>
      </c>
      <c r="H369" s="333" t="s">
        <v>15562</v>
      </c>
      <c r="I369" s="271" t="s">
        <v>16313</v>
      </c>
      <c r="J369" s="403"/>
      <c r="K369" s="403"/>
      <c r="L369" s="665"/>
      <c r="M369" s="121"/>
      <c r="N369" s="26"/>
      <c r="O369" s="86"/>
      <c r="P369" s="86"/>
      <c r="Q369" s="367" t="s">
        <v>17498</v>
      </c>
      <c r="R369" s="86"/>
      <c r="S369" s="442"/>
      <c r="T369" s="475"/>
      <c r="U369" s="475"/>
      <c r="V369" s="475"/>
      <c r="W369" s="475"/>
      <c r="X369" s="475"/>
      <c r="Y369" s="475"/>
      <c r="Z369" s="475"/>
    </row>
    <row r="370" spans="1:26" ht="16.5" customHeight="1">
      <c r="A370" s="665"/>
      <c r="B370" s="665"/>
      <c r="C370" s="665"/>
      <c r="D370" s="665"/>
      <c r="E370" s="665"/>
      <c r="F370" s="665"/>
      <c r="G370" s="26">
        <v>6</v>
      </c>
      <c r="H370" s="333" t="s">
        <v>16171</v>
      </c>
      <c r="I370" s="271" t="s">
        <v>16172</v>
      </c>
      <c r="J370" s="403"/>
      <c r="K370" s="403"/>
      <c r="L370" s="665"/>
      <c r="M370" s="121"/>
      <c r="N370" s="26"/>
      <c r="O370" s="86"/>
      <c r="P370" s="86"/>
      <c r="Q370" s="367" t="s">
        <v>17498</v>
      </c>
      <c r="R370" s="86"/>
      <c r="S370" s="442"/>
      <c r="T370" s="475"/>
      <c r="U370" s="475"/>
      <c r="V370" s="475"/>
      <c r="W370" s="475"/>
      <c r="X370" s="475"/>
      <c r="Y370" s="475"/>
      <c r="Z370" s="475"/>
    </row>
    <row r="371" spans="1:26" ht="16.5" customHeight="1">
      <c r="A371" s="665"/>
      <c r="B371" s="665"/>
      <c r="C371" s="665"/>
      <c r="D371" s="665"/>
      <c r="E371" s="665"/>
      <c r="F371" s="665"/>
      <c r="G371" s="26">
        <v>7</v>
      </c>
      <c r="H371" s="468" t="s">
        <v>17416</v>
      </c>
      <c r="I371" s="468" t="s">
        <v>17276</v>
      </c>
      <c r="J371" s="86"/>
      <c r="K371" s="86"/>
      <c r="L371" s="665"/>
      <c r="M371" s="178"/>
      <c r="N371" s="26"/>
      <c r="O371" s="86"/>
      <c r="P371" s="86"/>
      <c r="Q371" s="367" t="s">
        <v>17498</v>
      </c>
      <c r="R371" s="86"/>
      <c r="S371" s="442"/>
      <c r="T371" s="475"/>
      <c r="U371" s="475"/>
      <c r="V371" s="475"/>
      <c r="W371" s="475"/>
      <c r="X371" s="475"/>
      <c r="Y371" s="475"/>
      <c r="Z371" s="475"/>
    </row>
    <row r="372" spans="1:26" ht="16.5" customHeight="1">
      <c r="A372" s="665"/>
      <c r="B372" s="665"/>
      <c r="C372" s="665"/>
      <c r="D372" s="665"/>
      <c r="E372" s="665"/>
      <c r="F372" s="665"/>
      <c r="G372" s="26">
        <v>8</v>
      </c>
      <c r="H372" s="445" t="s">
        <v>17267</v>
      </c>
      <c r="I372" s="445" t="s">
        <v>17487</v>
      </c>
      <c r="J372" s="86"/>
      <c r="K372" s="86"/>
      <c r="L372" s="665"/>
      <c r="M372" s="178"/>
      <c r="N372" s="26"/>
      <c r="O372" s="86"/>
      <c r="P372" s="86"/>
      <c r="Q372" s="367" t="s">
        <v>17498</v>
      </c>
      <c r="R372" s="86"/>
      <c r="S372" s="442"/>
      <c r="T372" s="475"/>
      <c r="U372" s="475"/>
      <c r="V372" s="475"/>
      <c r="W372" s="475"/>
      <c r="X372" s="475"/>
      <c r="Y372" s="475"/>
      <c r="Z372" s="475"/>
    </row>
    <row r="373" spans="1:26" ht="16.5" customHeight="1">
      <c r="A373" s="665"/>
      <c r="B373" s="665"/>
      <c r="C373" s="665"/>
      <c r="D373" s="665"/>
      <c r="E373" s="665"/>
      <c r="F373" s="665"/>
      <c r="G373" s="26">
        <v>9</v>
      </c>
      <c r="H373" s="468" t="s">
        <v>16171</v>
      </c>
      <c r="I373" s="453" t="s">
        <v>16172</v>
      </c>
      <c r="J373" s="403"/>
      <c r="K373" s="403"/>
      <c r="L373" s="665"/>
      <c r="M373" s="121"/>
      <c r="N373" s="26"/>
      <c r="O373" s="86"/>
      <c r="P373" s="86"/>
      <c r="Q373" s="367" t="s">
        <v>17498</v>
      </c>
      <c r="R373" s="86"/>
      <c r="S373" s="442"/>
      <c r="T373" s="475"/>
      <c r="U373" s="475"/>
      <c r="V373" s="475"/>
      <c r="W373" s="475"/>
      <c r="X373" s="475"/>
      <c r="Y373" s="475"/>
      <c r="Z373" s="475"/>
    </row>
    <row r="374" spans="1:26" ht="16.5" customHeight="1">
      <c r="A374" s="665"/>
      <c r="B374" s="665"/>
      <c r="C374" s="665"/>
      <c r="D374" s="665"/>
      <c r="E374" s="665"/>
      <c r="F374" s="665"/>
      <c r="G374" s="26">
        <v>10</v>
      </c>
      <c r="H374" s="468" t="s">
        <v>17416</v>
      </c>
      <c r="I374" s="468" t="s">
        <v>17276</v>
      </c>
      <c r="J374" s="86"/>
      <c r="K374" s="86"/>
      <c r="L374" s="665"/>
      <c r="M374" s="178"/>
      <c r="N374" s="26"/>
      <c r="O374" s="86"/>
      <c r="P374" s="86"/>
      <c r="Q374" s="367" t="s">
        <v>17498</v>
      </c>
      <c r="R374" s="86"/>
      <c r="S374" s="442"/>
      <c r="T374" s="475"/>
      <c r="U374" s="475"/>
      <c r="V374" s="475"/>
      <c r="W374" s="475"/>
      <c r="X374" s="475"/>
      <c r="Y374" s="475"/>
      <c r="Z374" s="475"/>
    </row>
    <row r="375" spans="1:26" ht="16.5" customHeight="1">
      <c r="A375" s="665"/>
      <c r="B375" s="665"/>
      <c r="C375" s="665"/>
      <c r="D375" s="665"/>
      <c r="E375" s="665"/>
      <c r="F375" s="665"/>
      <c r="G375" s="26">
        <v>11</v>
      </c>
      <c r="H375" s="445" t="s">
        <v>17267</v>
      </c>
      <c r="I375" s="445" t="s">
        <v>17487</v>
      </c>
      <c r="J375" s="86"/>
      <c r="K375" s="86"/>
      <c r="L375" s="665"/>
      <c r="M375" s="178"/>
      <c r="N375" s="26"/>
      <c r="O375" s="86"/>
      <c r="P375" s="86"/>
      <c r="Q375" s="367" t="s">
        <v>17498</v>
      </c>
      <c r="R375" s="86"/>
      <c r="S375" s="442"/>
      <c r="T375" s="475"/>
      <c r="U375" s="475"/>
      <c r="V375" s="475"/>
      <c r="W375" s="475"/>
      <c r="X375" s="475"/>
      <c r="Y375" s="475"/>
      <c r="Z375" s="475"/>
    </row>
    <row r="376" spans="1:26" ht="16.5" customHeight="1">
      <c r="A376" s="665"/>
      <c r="B376" s="665"/>
      <c r="C376" s="665"/>
      <c r="D376" s="665"/>
      <c r="E376" s="665"/>
      <c r="F376" s="665"/>
      <c r="G376" s="26">
        <v>12</v>
      </c>
      <c r="H376" s="468" t="s">
        <v>16171</v>
      </c>
      <c r="I376" s="453" t="s">
        <v>16172</v>
      </c>
      <c r="J376" s="403"/>
      <c r="K376" s="403"/>
      <c r="L376" s="665"/>
      <c r="M376" s="121"/>
      <c r="N376" s="26"/>
      <c r="O376" s="86"/>
      <c r="P376" s="86"/>
      <c r="Q376" s="367" t="s">
        <v>17498</v>
      </c>
      <c r="R376" s="86"/>
      <c r="S376" s="442"/>
      <c r="T376" s="475"/>
      <c r="U376" s="475"/>
      <c r="V376" s="475"/>
      <c r="W376" s="475"/>
      <c r="X376" s="475"/>
      <c r="Y376" s="475"/>
      <c r="Z376" s="475"/>
    </row>
    <row r="377" spans="1:26" ht="16.5" customHeight="1">
      <c r="A377" s="665"/>
      <c r="B377" s="665"/>
      <c r="C377" s="665"/>
      <c r="D377" s="665"/>
      <c r="E377" s="665"/>
      <c r="F377" s="665"/>
      <c r="G377" s="26">
        <v>13</v>
      </c>
      <c r="H377" s="468" t="s">
        <v>17416</v>
      </c>
      <c r="I377" s="468" t="s">
        <v>17276</v>
      </c>
      <c r="J377" s="86"/>
      <c r="K377" s="86"/>
      <c r="L377" s="665"/>
      <c r="M377" s="178"/>
      <c r="N377" s="26"/>
      <c r="O377" s="86"/>
      <c r="P377" s="86"/>
      <c r="Q377" s="367" t="s">
        <v>17498</v>
      </c>
      <c r="R377" s="86"/>
      <c r="S377" s="442"/>
      <c r="T377" s="475"/>
      <c r="U377" s="475"/>
      <c r="V377" s="475"/>
      <c r="W377" s="475"/>
      <c r="X377" s="475"/>
      <c r="Y377" s="475"/>
      <c r="Z377" s="475"/>
    </row>
    <row r="378" spans="1:26" ht="16.5" customHeight="1">
      <c r="A378" s="665"/>
      <c r="B378" s="665"/>
      <c r="C378" s="665"/>
      <c r="D378" s="665"/>
      <c r="E378" s="665"/>
      <c r="F378" s="665"/>
      <c r="G378" s="26">
        <v>14</v>
      </c>
      <c r="H378" s="445" t="s">
        <v>17267</v>
      </c>
      <c r="I378" s="445" t="s">
        <v>17487</v>
      </c>
      <c r="J378" s="86"/>
      <c r="K378" s="86"/>
      <c r="L378" s="665"/>
      <c r="M378" s="178"/>
      <c r="N378" s="26"/>
      <c r="O378" s="86"/>
      <c r="P378" s="86"/>
      <c r="Q378" s="367" t="s">
        <v>17498</v>
      </c>
      <c r="R378" s="86"/>
      <c r="S378" s="442"/>
      <c r="T378" s="475"/>
      <c r="U378" s="475"/>
      <c r="V378" s="475"/>
      <c r="W378" s="475"/>
      <c r="X378" s="475"/>
      <c r="Y378" s="475"/>
      <c r="Z378" s="475"/>
    </row>
    <row r="379" spans="1:26" ht="16.5" customHeight="1">
      <c r="A379" s="665"/>
      <c r="B379" s="665"/>
      <c r="C379" s="665"/>
      <c r="D379" s="665"/>
      <c r="E379" s="665"/>
      <c r="F379" s="665"/>
      <c r="G379" s="26">
        <v>15</v>
      </c>
      <c r="H379" s="453"/>
      <c r="I379" s="453" t="s">
        <v>16163</v>
      </c>
      <c r="J379" s="403"/>
      <c r="K379" s="403"/>
      <c r="L379" s="665"/>
      <c r="M379" s="121"/>
      <c r="N379" s="26"/>
      <c r="O379" s="86"/>
      <c r="P379" s="86"/>
      <c r="Q379" s="367" t="s">
        <v>17498</v>
      </c>
      <c r="R379" s="86"/>
      <c r="S379" s="442"/>
      <c r="T379" s="475"/>
      <c r="U379" s="475"/>
      <c r="V379" s="475"/>
      <c r="W379" s="475"/>
      <c r="X379" s="475"/>
      <c r="Y379" s="475"/>
      <c r="Z379" s="475"/>
    </row>
    <row r="380" spans="1:26" ht="16.5" customHeight="1">
      <c r="A380" s="666"/>
      <c r="B380" s="666"/>
      <c r="C380" s="666"/>
      <c r="D380" s="666"/>
      <c r="E380" s="666"/>
      <c r="F380" s="666"/>
      <c r="G380" s="26">
        <v>16</v>
      </c>
      <c r="H380" s="468"/>
      <c r="I380" s="453" t="s">
        <v>16167</v>
      </c>
      <c r="J380" s="86"/>
      <c r="K380" s="86"/>
      <c r="L380" s="666"/>
      <c r="M380" s="121"/>
      <c r="N380" s="26"/>
      <c r="O380" s="86"/>
      <c r="P380" s="86"/>
      <c r="Q380" s="367" t="s">
        <v>17498</v>
      </c>
      <c r="R380" s="86"/>
      <c r="S380" s="442"/>
      <c r="T380" s="475"/>
      <c r="U380" s="475"/>
      <c r="V380" s="475"/>
      <c r="W380" s="475"/>
      <c r="X380" s="475"/>
      <c r="Y380" s="475"/>
      <c r="Z380" s="475"/>
    </row>
    <row r="381" spans="1:26" ht="16.5" customHeight="1">
      <c r="A381" s="820" t="s">
        <v>17546</v>
      </c>
      <c r="B381" s="820" t="s">
        <v>17548</v>
      </c>
      <c r="C381" s="820" t="s">
        <v>17550</v>
      </c>
      <c r="D381" s="749" t="s">
        <v>5001</v>
      </c>
      <c r="E381" s="779" t="s">
        <v>17551</v>
      </c>
      <c r="F381" s="821" t="s">
        <v>17552</v>
      </c>
      <c r="G381" s="26">
        <v>1</v>
      </c>
      <c r="H381" s="461" t="s">
        <v>17481</v>
      </c>
      <c r="I381" s="26"/>
      <c r="J381" s="86"/>
      <c r="K381" s="86"/>
      <c r="L381" s="822"/>
      <c r="M381" s="178"/>
      <c r="N381" s="26"/>
      <c r="O381" s="86"/>
      <c r="P381" s="86"/>
      <c r="Q381" s="367" t="s">
        <v>17546</v>
      </c>
      <c r="R381" s="86"/>
      <c r="S381" s="442"/>
      <c r="T381" s="475"/>
      <c r="U381" s="475"/>
      <c r="V381" s="475"/>
      <c r="W381" s="475"/>
      <c r="X381" s="475"/>
      <c r="Y381" s="475"/>
      <c r="Z381" s="475"/>
    </row>
    <row r="382" spans="1:26" ht="16.5" customHeight="1">
      <c r="A382" s="665"/>
      <c r="B382" s="665"/>
      <c r="C382" s="665"/>
      <c r="D382" s="665"/>
      <c r="E382" s="665"/>
      <c r="F382" s="665"/>
      <c r="G382" s="26">
        <v>2</v>
      </c>
      <c r="H382" s="333" t="s">
        <v>17484</v>
      </c>
      <c r="I382" s="333" t="s">
        <v>17485</v>
      </c>
      <c r="J382" s="86"/>
      <c r="K382" s="86"/>
      <c r="L382" s="665"/>
      <c r="M382" s="178"/>
      <c r="N382" s="26"/>
      <c r="O382" s="86"/>
      <c r="P382" s="86"/>
      <c r="Q382" s="367" t="s">
        <v>17546</v>
      </c>
      <c r="R382" s="86"/>
      <c r="S382" s="442"/>
      <c r="T382" s="475"/>
      <c r="U382" s="475"/>
      <c r="V382" s="475"/>
      <c r="W382" s="475"/>
      <c r="X382" s="475"/>
      <c r="Y382" s="475"/>
      <c r="Z382" s="475"/>
    </row>
    <row r="383" spans="1:26" ht="16.5" customHeight="1">
      <c r="A383" s="665"/>
      <c r="B383" s="665"/>
      <c r="C383" s="665"/>
      <c r="D383" s="665"/>
      <c r="E383" s="665"/>
      <c r="F383" s="665"/>
      <c r="G383" s="26">
        <v>3</v>
      </c>
      <c r="H383" s="271" t="s">
        <v>15884</v>
      </c>
      <c r="I383" s="271"/>
      <c r="J383" s="403"/>
      <c r="K383" s="403"/>
      <c r="L383" s="665"/>
      <c r="M383" s="86"/>
      <c r="N383" s="26"/>
      <c r="O383" s="86"/>
      <c r="P383" s="86"/>
      <c r="Q383" s="367" t="s">
        <v>17546</v>
      </c>
      <c r="R383" s="86"/>
      <c r="S383" s="442"/>
      <c r="T383" s="475"/>
      <c r="U383" s="475"/>
      <c r="V383" s="475"/>
      <c r="W383" s="475"/>
      <c r="X383" s="475"/>
      <c r="Y383" s="475"/>
      <c r="Z383" s="475"/>
    </row>
    <row r="384" spans="1:26" ht="16.5" customHeight="1">
      <c r="A384" s="665"/>
      <c r="B384" s="665"/>
      <c r="C384" s="665"/>
      <c r="D384" s="665"/>
      <c r="E384" s="665"/>
      <c r="F384" s="665"/>
      <c r="G384" s="26">
        <v>4</v>
      </c>
      <c r="H384" s="271" t="s">
        <v>16296</v>
      </c>
      <c r="I384" s="333"/>
      <c r="J384" s="403"/>
      <c r="K384" s="403"/>
      <c r="L384" s="665"/>
      <c r="M384" s="86"/>
      <c r="N384" s="26"/>
      <c r="O384" s="86"/>
      <c r="P384" s="86"/>
      <c r="Q384" s="367" t="s">
        <v>17546</v>
      </c>
      <c r="R384" s="86"/>
      <c r="S384" s="442"/>
      <c r="T384" s="475"/>
      <c r="U384" s="475"/>
      <c r="V384" s="475"/>
      <c r="W384" s="475"/>
      <c r="X384" s="475"/>
      <c r="Y384" s="475"/>
      <c r="Z384" s="475"/>
    </row>
    <row r="385" spans="1:26" ht="16.5" customHeight="1">
      <c r="A385" s="665"/>
      <c r="B385" s="665"/>
      <c r="C385" s="665"/>
      <c r="D385" s="665"/>
      <c r="E385" s="665"/>
      <c r="F385" s="665"/>
      <c r="G385" s="26">
        <v>5</v>
      </c>
      <c r="H385" s="333" t="s">
        <v>15562</v>
      </c>
      <c r="I385" s="271" t="s">
        <v>16313</v>
      </c>
      <c r="J385" s="403"/>
      <c r="K385" s="403"/>
      <c r="L385" s="665"/>
      <c r="M385" s="86"/>
      <c r="N385" s="26"/>
      <c r="O385" s="86"/>
      <c r="P385" s="86"/>
      <c r="Q385" s="367" t="s">
        <v>17546</v>
      </c>
      <c r="R385" s="86"/>
      <c r="S385" s="442"/>
      <c r="T385" s="475"/>
      <c r="U385" s="475"/>
      <c r="V385" s="475"/>
      <c r="W385" s="475"/>
      <c r="X385" s="475"/>
      <c r="Y385" s="475"/>
      <c r="Z385" s="475"/>
    </row>
    <row r="386" spans="1:26" ht="16.5" customHeight="1">
      <c r="A386" s="665"/>
      <c r="B386" s="665"/>
      <c r="C386" s="665"/>
      <c r="D386" s="665"/>
      <c r="E386" s="665"/>
      <c r="F386" s="665"/>
      <c r="G386" s="26">
        <v>6</v>
      </c>
      <c r="H386" s="333" t="s">
        <v>16171</v>
      </c>
      <c r="I386" s="271" t="s">
        <v>16172</v>
      </c>
      <c r="J386" s="403"/>
      <c r="K386" s="403"/>
      <c r="L386" s="665"/>
      <c r="M386" s="121"/>
      <c r="N386" s="26"/>
      <c r="O386" s="86"/>
      <c r="P386" s="86"/>
      <c r="Q386" s="367" t="s">
        <v>17546</v>
      </c>
      <c r="R386" s="86"/>
      <c r="S386" s="442"/>
      <c r="T386" s="475"/>
      <c r="U386" s="475"/>
      <c r="V386" s="475"/>
      <c r="W386" s="475"/>
      <c r="X386" s="475"/>
      <c r="Y386" s="475"/>
      <c r="Z386" s="475"/>
    </row>
    <row r="387" spans="1:26" ht="16.5" customHeight="1">
      <c r="A387" s="665"/>
      <c r="B387" s="665"/>
      <c r="C387" s="665"/>
      <c r="D387" s="665"/>
      <c r="E387" s="665"/>
      <c r="F387" s="665"/>
      <c r="G387" s="26">
        <v>7</v>
      </c>
      <c r="H387" s="468" t="s">
        <v>17456</v>
      </c>
      <c r="I387" s="468" t="s">
        <v>17276</v>
      </c>
      <c r="J387" s="86"/>
      <c r="K387" s="86"/>
      <c r="L387" s="665"/>
      <c r="M387" s="178"/>
      <c r="N387" s="26"/>
      <c r="O387" s="86"/>
      <c r="P387" s="86"/>
      <c r="Q387" s="367" t="s">
        <v>17546</v>
      </c>
      <c r="R387" s="86"/>
      <c r="S387" s="442"/>
      <c r="T387" s="475"/>
      <c r="U387" s="475"/>
      <c r="V387" s="475"/>
      <c r="W387" s="475"/>
      <c r="X387" s="475"/>
      <c r="Y387" s="475"/>
      <c r="Z387" s="475"/>
    </row>
    <row r="388" spans="1:26" ht="16.5" customHeight="1">
      <c r="A388" s="665"/>
      <c r="B388" s="665"/>
      <c r="C388" s="665"/>
      <c r="D388" s="665"/>
      <c r="E388" s="665"/>
      <c r="F388" s="665"/>
      <c r="G388" s="26">
        <v>8</v>
      </c>
      <c r="H388" s="468" t="s">
        <v>17458</v>
      </c>
      <c r="I388" s="445" t="s">
        <v>17487</v>
      </c>
      <c r="J388" s="86"/>
      <c r="K388" s="86"/>
      <c r="L388" s="665"/>
      <c r="M388" s="178"/>
      <c r="N388" s="26"/>
      <c r="O388" s="86"/>
      <c r="P388" s="86"/>
      <c r="Q388" s="367" t="s">
        <v>17546</v>
      </c>
      <c r="R388" s="86"/>
      <c r="S388" s="442"/>
      <c r="T388" s="475"/>
      <c r="U388" s="475"/>
      <c r="V388" s="475"/>
      <c r="W388" s="475"/>
      <c r="X388" s="475"/>
      <c r="Y388" s="475"/>
      <c r="Z388" s="475"/>
    </row>
    <row r="389" spans="1:26" ht="16.5" customHeight="1">
      <c r="A389" s="665"/>
      <c r="B389" s="665"/>
      <c r="C389" s="665"/>
      <c r="D389" s="665"/>
      <c r="E389" s="665"/>
      <c r="F389" s="665"/>
      <c r="G389" s="26">
        <v>9</v>
      </c>
      <c r="H389" s="468" t="s">
        <v>17456</v>
      </c>
      <c r="I389" s="468" t="s">
        <v>17276</v>
      </c>
      <c r="J389" s="86"/>
      <c r="K389" s="86"/>
      <c r="L389" s="665"/>
      <c r="M389" s="178"/>
      <c r="N389" s="26"/>
      <c r="O389" s="86"/>
      <c r="P389" s="86"/>
      <c r="Q389" s="367" t="s">
        <v>17546</v>
      </c>
      <c r="R389" s="86"/>
      <c r="S389" s="442"/>
      <c r="T389" s="475"/>
      <c r="U389" s="475"/>
      <c r="V389" s="475"/>
      <c r="W389" s="475"/>
      <c r="X389" s="475"/>
      <c r="Y389" s="475"/>
      <c r="Z389" s="475"/>
    </row>
    <row r="390" spans="1:26" ht="16.5" customHeight="1">
      <c r="A390" s="665"/>
      <c r="B390" s="665"/>
      <c r="C390" s="665"/>
      <c r="D390" s="665"/>
      <c r="E390" s="665"/>
      <c r="F390" s="665"/>
      <c r="G390" s="26">
        <v>10</v>
      </c>
      <c r="H390" s="468" t="s">
        <v>17458</v>
      </c>
      <c r="I390" s="445" t="s">
        <v>17487</v>
      </c>
      <c r="J390" s="86"/>
      <c r="K390" s="86"/>
      <c r="L390" s="665"/>
      <c r="M390" s="178"/>
      <c r="N390" s="26"/>
      <c r="O390" s="86"/>
      <c r="P390" s="86"/>
      <c r="Q390" s="367" t="s">
        <v>17546</v>
      </c>
      <c r="R390" s="86"/>
      <c r="S390" s="442"/>
      <c r="T390" s="475"/>
      <c r="U390" s="475"/>
      <c r="V390" s="475"/>
      <c r="W390" s="475"/>
      <c r="X390" s="475"/>
      <c r="Y390" s="475"/>
      <c r="Z390" s="475"/>
    </row>
    <row r="391" spans="1:26" ht="16.5" customHeight="1">
      <c r="A391" s="665"/>
      <c r="B391" s="665"/>
      <c r="C391" s="665"/>
      <c r="D391" s="665"/>
      <c r="E391" s="665"/>
      <c r="F391" s="665"/>
      <c r="G391" s="26">
        <v>11</v>
      </c>
      <c r="H391" s="468" t="s">
        <v>17456</v>
      </c>
      <c r="I391" s="468" t="s">
        <v>17276</v>
      </c>
      <c r="J391" s="86"/>
      <c r="K391" s="86"/>
      <c r="L391" s="665"/>
      <c r="M391" s="178"/>
      <c r="N391" s="26"/>
      <c r="O391" s="86"/>
      <c r="P391" s="86"/>
      <c r="Q391" s="367" t="s">
        <v>17546</v>
      </c>
      <c r="R391" s="86"/>
      <c r="S391" s="442"/>
      <c r="T391" s="475"/>
      <c r="U391" s="475"/>
      <c r="V391" s="475"/>
      <c r="W391" s="475"/>
      <c r="X391" s="475"/>
      <c r="Y391" s="475"/>
      <c r="Z391" s="475"/>
    </row>
    <row r="392" spans="1:26" ht="16.5" customHeight="1">
      <c r="A392" s="665"/>
      <c r="B392" s="665"/>
      <c r="C392" s="665"/>
      <c r="D392" s="665"/>
      <c r="E392" s="665"/>
      <c r="F392" s="665"/>
      <c r="G392" s="26">
        <v>12</v>
      </c>
      <c r="H392" s="468" t="s">
        <v>17458</v>
      </c>
      <c r="I392" s="445" t="s">
        <v>17487</v>
      </c>
      <c r="J392" s="86"/>
      <c r="K392" s="86"/>
      <c r="L392" s="665"/>
      <c r="M392" s="178"/>
      <c r="N392" s="26"/>
      <c r="O392" s="86"/>
      <c r="P392" s="86"/>
      <c r="Q392" s="367" t="s">
        <v>17546</v>
      </c>
      <c r="R392" s="86"/>
      <c r="S392" s="442"/>
      <c r="T392" s="475"/>
      <c r="U392" s="475"/>
      <c r="V392" s="475"/>
      <c r="W392" s="475"/>
      <c r="X392" s="475"/>
      <c r="Y392" s="475"/>
      <c r="Z392" s="475"/>
    </row>
    <row r="393" spans="1:26" ht="16.5" customHeight="1">
      <c r="A393" s="665"/>
      <c r="B393" s="665"/>
      <c r="C393" s="665"/>
      <c r="D393" s="665"/>
      <c r="E393" s="665"/>
      <c r="F393" s="665"/>
      <c r="G393" s="26">
        <v>13</v>
      </c>
      <c r="H393" s="271"/>
      <c r="I393" s="271" t="s">
        <v>16163</v>
      </c>
      <c r="J393" s="403"/>
      <c r="K393" s="403"/>
      <c r="L393" s="665"/>
      <c r="M393" s="178"/>
      <c r="N393" s="26"/>
      <c r="O393" s="86"/>
      <c r="P393" s="86"/>
      <c r="Q393" s="367" t="s">
        <v>17546</v>
      </c>
      <c r="R393" s="86"/>
      <c r="S393" s="442"/>
      <c r="T393" s="475"/>
      <c r="U393" s="475"/>
      <c r="V393" s="475"/>
      <c r="W393" s="475"/>
      <c r="X393" s="475"/>
      <c r="Y393" s="475"/>
      <c r="Z393" s="475"/>
    </row>
    <row r="394" spans="1:26" ht="16.5" customHeight="1">
      <c r="A394" s="666"/>
      <c r="B394" s="666"/>
      <c r="C394" s="666"/>
      <c r="D394" s="666"/>
      <c r="E394" s="666"/>
      <c r="F394" s="666"/>
      <c r="G394" s="26">
        <v>14</v>
      </c>
      <c r="H394" s="333"/>
      <c r="I394" s="271" t="s">
        <v>16167</v>
      </c>
      <c r="J394" s="86"/>
      <c r="K394" s="86"/>
      <c r="L394" s="666"/>
      <c r="M394" s="178"/>
      <c r="N394" s="26"/>
      <c r="O394" s="86"/>
      <c r="P394" s="86"/>
      <c r="Q394" s="367" t="s">
        <v>17546</v>
      </c>
      <c r="R394" s="86"/>
      <c r="S394" s="442"/>
      <c r="T394" s="475"/>
      <c r="U394" s="475"/>
      <c r="V394" s="475"/>
      <c r="W394" s="475"/>
      <c r="X394" s="475"/>
      <c r="Y394" s="475"/>
      <c r="Z394" s="475"/>
    </row>
    <row r="395" spans="1:26" ht="16.5" customHeight="1">
      <c r="A395" s="820" t="s">
        <v>17572</v>
      </c>
      <c r="B395" s="820" t="s">
        <v>17573</v>
      </c>
      <c r="C395" s="820" t="s">
        <v>17575</v>
      </c>
      <c r="D395" s="749" t="s">
        <v>5001</v>
      </c>
      <c r="E395" s="779" t="s">
        <v>17576</v>
      </c>
      <c r="F395" s="821" t="s">
        <v>17578</v>
      </c>
      <c r="G395" s="26">
        <v>1</v>
      </c>
      <c r="H395" s="461" t="s">
        <v>16548</v>
      </c>
      <c r="I395" s="26"/>
      <c r="J395" s="86"/>
      <c r="K395" s="86"/>
      <c r="L395" s="822"/>
      <c r="M395" s="178"/>
      <c r="N395" s="26"/>
      <c r="O395" s="86"/>
      <c r="P395" s="86"/>
      <c r="Q395" s="367" t="s">
        <v>17572</v>
      </c>
      <c r="R395" s="86"/>
      <c r="S395" s="442"/>
      <c r="T395" s="475"/>
      <c r="U395" s="475"/>
      <c r="V395" s="475"/>
      <c r="W395" s="475"/>
      <c r="X395" s="475"/>
      <c r="Y395" s="475"/>
      <c r="Z395" s="475"/>
    </row>
    <row r="396" spans="1:26" ht="16.5" customHeight="1">
      <c r="A396" s="665"/>
      <c r="B396" s="665"/>
      <c r="C396" s="665"/>
      <c r="D396" s="665"/>
      <c r="E396" s="665"/>
      <c r="F396" s="665"/>
      <c r="G396" s="26">
        <v>2</v>
      </c>
      <c r="H396" s="333" t="s">
        <v>17584</v>
      </c>
      <c r="I396" s="333" t="s">
        <v>16282</v>
      </c>
      <c r="J396" s="86"/>
      <c r="K396" s="86"/>
      <c r="L396" s="665"/>
      <c r="M396" s="178"/>
      <c r="N396" s="26"/>
      <c r="O396" s="86"/>
      <c r="P396" s="86"/>
      <c r="Q396" s="367" t="s">
        <v>17572</v>
      </c>
      <c r="R396" s="86"/>
      <c r="S396" s="442"/>
      <c r="T396" s="475"/>
      <c r="U396" s="475"/>
      <c r="V396" s="475"/>
      <c r="W396" s="475"/>
      <c r="X396" s="475"/>
      <c r="Y396" s="475"/>
      <c r="Z396" s="475"/>
    </row>
    <row r="397" spans="1:26" ht="16.5" customHeight="1">
      <c r="A397" s="665"/>
      <c r="B397" s="665"/>
      <c r="C397" s="665"/>
      <c r="D397" s="665"/>
      <c r="E397" s="665"/>
      <c r="F397" s="665"/>
      <c r="G397" s="26">
        <v>3</v>
      </c>
      <c r="H397" s="271" t="s">
        <v>15884</v>
      </c>
      <c r="I397" s="445" t="s">
        <v>17269</v>
      </c>
      <c r="J397" s="86"/>
      <c r="K397" s="86"/>
      <c r="L397" s="665"/>
      <c r="M397" s="178"/>
      <c r="N397" s="26"/>
      <c r="O397" s="86"/>
      <c r="P397" s="86"/>
      <c r="Q397" s="367" t="s">
        <v>17572</v>
      </c>
      <c r="R397" s="86"/>
      <c r="S397" s="442"/>
      <c r="T397" s="475"/>
      <c r="U397" s="475"/>
      <c r="V397" s="475"/>
      <c r="W397" s="475"/>
      <c r="X397" s="475"/>
      <c r="Y397" s="475"/>
      <c r="Z397" s="475"/>
    </row>
    <row r="398" spans="1:26" ht="16.5" customHeight="1">
      <c r="A398" s="665"/>
      <c r="B398" s="665"/>
      <c r="C398" s="665"/>
      <c r="D398" s="665"/>
      <c r="E398" s="665"/>
      <c r="F398" s="665"/>
      <c r="G398" s="26">
        <v>4</v>
      </c>
      <c r="H398" s="271" t="s">
        <v>16296</v>
      </c>
      <c r="I398" s="333"/>
      <c r="J398" s="86"/>
      <c r="K398" s="86"/>
      <c r="L398" s="665"/>
      <c r="M398" s="178"/>
      <c r="N398" s="26"/>
      <c r="O398" s="86"/>
      <c r="P398" s="86"/>
      <c r="Q398" s="367" t="s">
        <v>17572</v>
      </c>
      <c r="R398" s="86"/>
      <c r="S398" s="442"/>
      <c r="T398" s="475"/>
      <c r="U398" s="475"/>
      <c r="V398" s="475"/>
      <c r="W398" s="475"/>
      <c r="X398" s="475"/>
      <c r="Y398" s="475"/>
      <c r="Z398" s="475"/>
    </row>
    <row r="399" spans="1:26" ht="16.5" customHeight="1">
      <c r="A399" s="665"/>
      <c r="B399" s="665"/>
      <c r="C399" s="665"/>
      <c r="D399" s="665"/>
      <c r="E399" s="665"/>
      <c r="F399" s="665"/>
      <c r="G399" s="26">
        <v>5</v>
      </c>
      <c r="H399" s="333" t="s">
        <v>15562</v>
      </c>
      <c r="I399" s="271" t="s">
        <v>16313</v>
      </c>
      <c r="J399" s="86"/>
      <c r="K399" s="86"/>
      <c r="L399" s="665"/>
      <c r="M399" s="178"/>
      <c r="N399" s="26"/>
      <c r="O399" s="86"/>
      <c r="P399" s="86"/>
      <c r="Q399" s="367" t="s">
        <v>17572</v>
      </c>
      <c r="R399" s="86"/>
      <c r="S399" s="442"/>
      <c r="T399" s="475"/>
      <c r="U399" s="475"/>
      <c r="V399" s="475"/>
      <c r="W399" s="475"/>
      <c r="X399" s="475"/>
      <c r="Y399" s="475"/>
      <c r="Z399" s="475"/>
    </row>
    <row r="400" spans="1:26" ht="16.5" customHeight="1">
      <c r="A400" s="665"/>
      <c r="B400" s="665"/>
      <c r="C400" s="665"/>
      <c r="D400" s="665"/>
      <c r="E400" s="665"/>
      <c r="F400" s="665"/>
      <c r="G400" s="26">
        <v>6</v>
      </c>
      <c r="H400" s="271"/>
      <c r="I400" s="271" t="s">
        <v>15890</v>
      </c>
      <c r="J400" s="86"/>
      <c r="K400" s="86"/>
      <c r="L400" s="665"/>
      <c r="M400" s="178"/>
      <c r="N400" s="26"/>
      <c r="O400" s="86"/>
      <c r="P400" s="86"/>
      <c r="Q400" s="367" t="s">
        <v>17572</v>
      </c>
      <c r="R400" s="86"/>
      <c r="S400" s="442"/>
      <c r="T400" s="475"/>
      <c r="U400" s="475"/>
      <c r="V400" s="475"/>
      <c r="W400" s="475"/>
      <c r="X400" s="475"/>
      <c r="Y400" s="475"/>
      <c r="Z400" s="475"/>
    </row>
    <row r="401" spans="1:26" ht="16.5" customHeight="1">
      <c r="A401" s="665"/>
      <c r="B401" s="665"/>
      <c r="C401" s="665"/>
      <c r="D401" s="665"/>
      <c r="E401" s="665"/>
      <c r="F401" s="665"/>
      <c r="G401" s="26">
        <v>7</v>
      </c>
      <c r="H401" s="333" t="s">
        <v>17588</v>
      </c>
      <c r="I401" s="468" t="s">
        <v>17589</v>
      </c>
      <c r="J401" s="86"/>
      <c r="K401" s="86"/>
      <c r="L401" s="665"/>
      <c r="M401" s="178"/>
      <c r="N401" s="26"/>
      <c r="O401" s="86"/>
      <c r="P401" s="86"/>
      <c r="Q401" s="367" t="s">
        <v>17572</v>
      </c>
      <c r="R401" s="86"/>
      <c r="S401" s="442"/>
      <c r="T401" s="475"/>
      <c r="U401" s="475"/>
      <c r="V401" s="475"/>
      <c r="W401" s="475"/>
      <c r="X401" s="475"/>
      <c r="Y401" s="475"/>
      <c r="Z401" s="475"/>
    </row>
    <row r="402" spans="1:26" ht="16.5" customHeight="1">
      <c r="A402" s="666"/>
      <c r="B402" s="666"/>
      <c r="C402" s="666"/>
      <c r="D402" s="666"/>
      <c r="E402" s="666"/>
      <c r="F402" s="666"/>
      <c r="G402" s="26">
        <v>8</v>
      </c>
      <c r="H402" s="333"/>
      <c r="I402" s="2" t="s">
        <v>15891</v>
      </c>
      <c r="J402" s="86"/>
      <c r="K402" s="86"/>
      <c r="L402" s="666"/>
      <c r="M402" s="178"/>
      <c r="N402" s="26"/>
      <c r="O402" s="86"/>
      <c r="P402" s="86"/>
      <c r="Q402" s="367" t="s">
        <v>17572</v>
      </c>
      <c r="R402" s="86"/>
      <c r="S402" s="442"/>
      <c r="T402" s="475"/>
      <c r="U402" s="475"/>
      <c r="V402" s="475"/>
      <c r="W402" s="475"/>
      <c r="X402" s="475"/>
      <c r="Y402" s="475"/>
      <c r="Z402" s="475"/>
    </row>
    <row r="403" spans="1:26" ht="16.5" customHeight="1">
      <c r="A403" s="820" t="s">
        <v>17592</v>
      </c>
      <c r="B403" s="820" t="s">
        <v>17593</v>
      </c>
      <c r="C403" s="820" t="s">
        <v>17596</v>
      </c>
      <c r="D403" s="749" t="s">
        <v>5001</v>
      </c>
      <c r="E403" s="779" t="s">
        <v>17598</v>
      </c>
      <c r="F403" s="821" t="s">
        <v>17604</v>
      </c>
      <c r="G403" s="26">
        <v>1</v>
      </c>
      <c r="H403" s="461" t="s">
        <v>16548</v>
      </c>
      <c r="I403" s="26"/>
      <c r="J403" s="86"/>
      <c r="K403" s="86"/>
      <c r="L403" s="822"/>
      <c r="M403" s="178"/>
      <c r="N403" s="26"/>
      <c r="O403" s="86"/>
      <c r="P403" s="86"/>
      <c r="Q403" s="367" t="s">
        <v>17592</v>
      </c>
      <c r="R403" s="86"/>
      <c r="S403" s="442"/>
      <c r="T403" s="475"/>
      <c r="U403" s="475"/>
      <c r="V403" s="475"/>
      <c r="W403" s="475"/>
      <c r="X403" s="475"/>
      <c r="Y403" s="475"/>
      <c r="Z403" s="475"/>
    </row>
    <row r="404" spans="1:26" ht="16.5" customHeight="1">
      <c r="A404" s="665"/>
      <c r="B404" s="665"/>
      <c r="C404" s="665"/>
      <c r="D404" s="665"/>
      <c r="E404" s="665"/>
      <c r="F404" s="665"/>
      <c r="G404" s="26">
        <v>2</v>
      </c>
      <c r="H404" s="333" t="s">
        <v>17584</v>
      </c>
      <c r="I404" s="333" t="s">
        <v>16282</v>
      </c>
      <c r="J404" s="86"/>
      <c r="K404" s="86"/>
      <c r="L404" s="665"/>
      <c r="M404" s="178"/>
      <c r="N404" s="26"/>
      <c r="O404" s="86"/>
      <c r="P404" s="86"/>
      <c r="Q404" s="367" t="s">
        <v>17592</v>
      </c>
      <c r="R404" s="86"/>
      <c r="S404" s="442"/>
      <c r="T404" s="475"/>
      <c r="U404" s="475"/>
      <c r="V404" s="475"/>
      <c r="W404" s="475"/>
      <c r="X404" s="475"/>
      <c r="Y404" s="475"/>
      <c r="Z404" s="475"/>
    </row>
    <row r="405" spans="1:26" ht="16.5" customHeight="1">
      <c r="A405" s="665"/>
      <c r="B405" s="665"/>
      <c r="C405" s="665"/>
      <c r="D405" s="665"/>
      <c r="E405" s="665"/>
      <c r="F405" s="665"/>
      <c r="G405" s="26">
        <v>3</v>
      </c>
      <c r="H405" s="271" t="s">
        <v>15884</v>
      </c>
      <c r="I405" s="445" t="s">
        <v>17269</v>
      </c>
      <c r="J405" s="86"/>
      <c r="K405" s="86"/>
      <c r="L405" s="665"/>
      <c r="M405" s="178"/>
      <c r="N405" s="26"/>
      <c r="O405" s="86"/>
      <c r="P405" s="86"/>
      <c r="Q405" s="367" t="s">
        <v>17592</v>
      </c>
      <c r="R405" s="86"/>
      <c r="S405" s="442"/>
      <c r="T405" s="475"/>
      <c r="U405" s="475"/>
      <c r="V405" s="475"/>
      <c r="W405" s="475"/>
      <c r="X405" s="475"/>
      <c r="Y405" s="475"/>
      <c r="Z405" s="475"/>
    </row>
    <row r="406" spans="1:26" ht="16.5" customHeight="1">
      <c r="A406" s="665"/>
      <c r="B406" s="665"/>
      <c r="C406" s="665"/>
      <c r="D406" s="665"/>
      <c r="E406" s="665"/>
      <c r="F406" s="665"/>
      <c r="G406" s="26">
        <v>4</v>
      </c>
      <c r="H406" s="271" t="s">
        <v>16296</v>
      </c>
      <c r="I406" s="333"/>
      <c r="J406" s="86"/>
      <c r="K406" s="86"/>
      <c r="L406" s="665"/>
      <c r="M406" s="178"/>
      <c r="N406" s="26"/>
      <c r="O406" s="86"/>
      <c r="P406" s="86"/>
      <c r="Q406" s="367" t="s">
        <v>17592</v>
      </c>
      <c r="R406" s="86"/>
      <c r="S406" s="442"/>
      <c r="T406" s="475"/>
      <c r="U406" s="475"/>
      <c r="V406" s="475"/>
      <c r="W406" s="475"/>
      <c r="X406" s="475"/>
      <c r="Y406" s="475"/>
      <c r="Z406" s="475"/>
    </row>
    <row r="407" spans="1:26" ht="16.5" customHeight="1">
      <c r="A407" s="665"/>
      <c r="B407" s="665"/>
      <c r="C407" s="665"/>
      <c r="D407" s="665"/>
      <c r="E407" s="665"/>
      <c r="F407" s="665"/>
      <c r="G407" s="26">
        <v>5</v>
      </c>
      <c r="H407" s="333" t="s">
        <v>15562</v>
      </c>
      <c r="I407" s="271" t="s">
        <v>16313</v>
      </c>
      <c r="J407" s="86"/>
      <c r="K407" s="86"/>
      <c r="L407" s="665"/>
      <c r="M407" s="178"/>
      <c r="N407" s="26"/>
      <c r="O407" s="86"/>
      <c r="P407" s="86"/>
      <c r="Q407" s="367" t="s">
        <v>17592</v>
      </c>
      <c r="R407" s="86"/>
      <c r="S407" s="442"/>
      <c r="T407" s="475"/>
      <c r="U407" s="475"/>
      <c r="V407" s="475"/>
      <c r="W407" s="475"/>
      <c r="X407" s="475"/>
      <c r="Y407" s="475"/>
      <c r="Z407" s="475"/>
    </row>
    <row r="408" spans="1:26" ht="16.5" customHeight="1">
      <c r="A408" s="665"/>
      <c r="B408" s="665"/>
      <c r="C408" s="665"/>
      <c r="D408" s="665"/>
      <c r="E408" s="665"/>
      <c r="F408" s="665"/>
      <c r="G408" s="26">
        <v>6</v>
      </c>
      <c r="H408" s="271"/>
      <c r="I408" s="271" t="s">
        <v>15890</v>
      </c>
      <c r="J408" s="86"/>
      <c r="K408" s="86"/>
      <c r="L408" s="665"/>
      <c r="M408" s="178"/>
      <c r="N408" s="26"/>
      <c r="O408" s="86"/>
      <c r="P408" s="86"/>
      <c r="Q408" s="367" t="s">
        <v>17592</v>
      </c>
      <c r="R408" s="86"/>
      <c r="S408" s="442"/>
      <c r="T408" s="475"/>
      <c r="U408" s="475"/>
      <c r="V408" s="475"/>
      <c r="W408" s="475"/>
      <c r="X408" s="475"/>
      <c r="Y408" s="475"/>
      <c r="Z408" s="475"/>
    </row>
    <row r="409" spans="1:26" ht="16.5" customHeight="1">
      <c r="A409" s="665"/>
      <c r="B409" s="665"/>
      <c r="C409" s="665"/>
      <c r="D409" s="665"/>
      <c r="E409" s="665"/>
      <c r="F409" s="665"/>
      <c r="G409" s="26">
        <v>7</v>
      </c>
      <c r="H409" s="333" t="s">
        <v>17610</v>
      </c>
      <c r="I409" s="468" t="s">
        <v>17589</v>
      </c>
      <c r="J409" s="86"/>
      <c r="K409" s="86"/>
      <c r="L409" s="665"/>
      <c r="M409" s="178"/>
      <c r="N409" s="26"/>
      <c r="O409" s="86"/>
      <c r="P409" s="86"/>
      <c r="Q409" s="367" t="s">
        <v>17592</v>
      </c>
      <c r="R409" s="86"/>
      <c r="S409" s="442"/>
      <c r="T409" s="475"/>
      <c r="U409" s="475"/>
      <c r="V409" s="475"/>
      <c r="W409" s="475"/>
      <c r="X409" s="475"/>
      <c r="Y409" s="475"/>
      <c r="Z409" s="475"/>
    </row>
    <row r="410" spans="1:26" ht="16.5" customHeight="1">
      <c r="A410" s="666"/>
      <c r="B410" s="666"/>
      <c r="C410" s="666"/>
      <c r="D410" s="666"/>
      <c r="E410" s="666"/>
      <c r="F410" s="666"/>
      <c r="G410" s="26">
        <v>8</v>
      </c>
      <c r="H410" s="333"/>
      <c r="I410" s="2" t="s">
        <v>15891</v>
      </c>
      <c r="J410" s="86"/>
      <c r="K410" s="86"/>
      <c r="L410" s="666"/>
      <c r="M410" s="178"/>
      <c r="N410" s="26"/>
      <c r="O410" s="86"/>
      <c r="P410" s="86"/>
      <c r="Q410" s="367" t="s">
        <v>17592</v>
      </c>
      <c r="R410" s="86"/>
      <c r="S410" s="442"/>
      <c r="T410" s="475"/>
      <c r="U410" s="475"/>
      <c r="V410" s="475"/>
      <c r="W410" s="475"/>
      <c r="X410" s="475"/>
      <c r="Y410" s="475"/>
      <c r="Z410" s="475"/>
    </row>
    <row r="411" spans="1:26" ht="16.5" customHeight="1">
      <c r="A411" s="820" t="s">
        <v>17620</v>
      </c>
      <c r="B411" s="820" t="s">
        <v>17622</v>
      </c>
      <c r="C411" s="820" t="s">
        <v>17623</v>
      </c>
      <c r="D411" s="749" t="s">
        <v>5001</v>
      </c>
      <c r="E411" s="779" t="s">
        <v>17626</v>
      </c>
      <c r="F411" s="821" t="s">
        <v>17627</v>
      </c>
      <c r="G411" s="26">
        <v>1</v>
      </c>
      <c r="H411" s="461" t="s">
        <v>16548</v>
      </c>
      <c r="I411" s="26"/>
      <c r="J411" s="86"/>
      <c r="K411" s="86"/>
      <c r="L411" s="822"/>
      <c r="M411" s="178"/>
      <c r="N411" s="26"/>
      <c r="O411" s="86"/>
      <c r="P411" s="86"/>
      <c r="Q411" s="367" t="s">
        <v>17620</v>
      </c>
      <c r="R411" s="86"/>
      <c r="S411" s="442"/>
      <c r="T411" s="475"/>
      <c r="U411" s="475"/>
      <c r="V411" s="475"/>
      <c r="W411" s="475"/>
      <c r="X411" s="475"/>
      <c r="Y411" s="475"/>
      <c r="Z411" s="475"/>
    </row>
    <row r="412" spans="1:26" ht="16.5" customHeight="1">
      <c r="A412" s="665"/>
      <c r="B412" s="665"/>
      <c r="C412" s="665"/>
      <c r="D412" s="665"/>
      <c r="E412" s="665"/>
      <c r="F412" s="665"/>
      <c r="G412" s="26">
        <v>2</v>
      </c>
      <c r="H412" s="333" t="s">
        <v>17584</v>
      </c>
      <c r="I412" s="333" t="s">
        <v>16282</v>
      </c>
      <c r="J412" s="86"/>
      <c r="K412" s="86"/>
      <c r="L412" s="665"/>
      <c r="M412" s="178"/>
      <c r="N412" s="26"/>
      <c r="O412" s="86"/>
      <c r="P412" s="86"/>
      <c r="Q412" s="367" t="s">
        <v>17620</v>
      </c>
      <c r="R412" s="86"/>
      <c r="S412" s="442"/>
      <c r="T412" s="475"/>
      <c r="U412" s="475"/>
      <c r="V412" s="475"/>
      <c r="W412" s="475"/>
      <c r="X412" s="475"/>
      <c r="Y412" s="475"/>
      <c r="Z412" s="475"/>
    </row>
    <row r="413" spans="1:26" ht="16.5" customHeight="1">
      <c r="A413" s="665"/>
      <c r="B413" s="665"/>
      <c r="C413" s="665"/>
      <c r="D413" s="665"/>
      <c r="E413" s="665"/>
      <c r="F413" s="665"/>
      <c r="G413" s="26">
        <v>3</v>
      </c>
      <c r="H413" s="271" t="s">
        <v>15884</v>
      </c>
      <c r="I413" s="445" t="s">
        <v>17269</v>
      </c>
      <c r="J413" s="86"/>
      <c r="K413" s="86"/>
      <c r="L413" s="665"/>
      <c r="M413" s="178"/>
      <c r="N413" s="26"/>
      <c r="O413" s="86"/>
      <c r="P413" s="86"/>
      <c r="Q413" s="367" t="s">
        <v>17620</v>
      </c>
      <c r="R413" s="86"/>
      <c r="S413" s="442"/>
      <c r="T413" s="475"/>
      <c r="U413" s="475"/>
      <c r="V413" s="475"/>
      <c r="W413" s="475"/>
      <c r="X413" s="475"/>
      <c r="Y413" s="475"/>
      <c r="Z413" s="475"/>
    </row>
    <row r="414" spans="1:26" ht="16.5" customHeight="1">
      <c r="A414" s="665"/>
      <c r="B414" s="665"/>
      <c r="C414" s="665"/>
      <c r="D414" s="665"/>
      <c r="E414" s="665"/>
      <c r="F414" s="665"/>
      <c r="G414" s="26">
        <v>4</v>
      </c>
      <c r="H414" s="271" t="s">
        <v>16296</v>
      </c>
      <c r="I414" s="333"/>
      <c r="J414" s="86"/>
      <c r="K414" s="86"/>
      <c r="L414" s="665"/>
      <c r="M414" s="178"/>
      <c r="N414" s="26"/>
      <c r="O414" s="86"/>
      <c r="P414" s="86"/>
      <c r="Q414" s="367" t="s">
        <v>17620</v>
      </c>
      <c r="R414" s="86"/>
      <c r="S414" s="442"/>
      <c r="T414" s="475"/>
      <c r="U414" s="475"/>
      <c r="V414" s="475"/>
      <c r="W414" s="475"/>
      <c r="X414" s="475"/>
      <c r="Y414" s="475"/>
      <c r="Z414" s="475"/>
    </row>
    <row r="415" spans="1:26" ht="16.5" customHeight="1">
      <c r="A415" s="665"/>
      <c r="B415" s="665"/>
      <c r="C415" s="665"/>
      <c r="D415" s="665"/>
      <c r="E415" s="665"/>
      <c r="F415" s="665"/>
      <c r="G415" s="26">
        <v>5</v>
      </c>
      <c r="H415" s="333" t="s">
        <v>15562</v>
      </c>
      <c r="I415" s="271" t="s">
        <v>16313</v>
      </c>
      <c r="J415" s="86"/>
      <c r="K415" s="86"/>
      <c r="L415" s="665"/>
      <c r="M415" s="178"/>
      <c r="N415" s="26"/>
      <c r="O415" s="86"/>
      <c r="P415" s="86"/>
      <c r="Q415" s="367" t="s">
        <v>17620</v>
      </c>
      <c r="R415" s="86"/>
      <c r="S415" s="442"/>
      <c r="T415" s="475"/>
      <c r="U415" s="475"/>
      <c r="V415" s="475"/>
      <c r="W415" s="475"/>
      <c r="X415" s="475"/>
      <c r="Y415" s="475"/>
      <c r="Z415" s="475"/>
    </row>
    <row r="416" spans="1:26" ht="16.5" customHeight="1">
      <c r="A416" s="665"/>
      <c r="B416" s="665"/>
      <c r="C416" s="665"/>
      <c r="D416" s="665"/>
      <c r="E416" s="665"/>
      <c r="F416" s="665"/>
      <c r="G416" s="26">
        <v>6</v>
      </c>
      <c r="H416" s="271"/>
      <c r="I416" s="271" t="s">
        <v>15890</v>
      </c>
      <c r="J416" s="86"/>
      <c r="K416" s="86"/>
      <c r="L416" s="665"/>
      <c r="M416" s="178"/>
      <c r="N416" s="26"/>
      <c r="O416" s="86"/>
      <c r="P416" s="86"/>
      <c r="Q416" s="367" t="s">
        <v>17620</v>
      </c>
      <c r="R416" s="86"/>
      <c r="S416" s="442"/>
      <c r="T416" s="475"/>
      <c r="U416" s="475"/>
      <c r="V416" s="475"/>
      <c r="W416" s="475"/>
      <c r="X416" s="475"/>
      <c r="Y416" s="475"/>
      <c r="Z416" s="475"/>
    </row>
    <row r="417" spans="1:26" ht="16.5" customHeight="1">
      <c r="A417" s="665"/>
      <c r="B417" s="665"/>
      <c r="C417" s="665"/>
      <c r="D417" s="665"/>
      <c r="E417" s="665"/>
      <c r="F417" s="665"/>
      <c r="G417" s="26">
        <v>7</v>
      </c>
      <c r="H417" s="333" t="s">
        <v>17588</v>
      </c>
      <c r="I417" s="333" t="s">
        <v>15890</v>
      </c>
      <c r="J417" s="86"/>
      <c r="K417" s="86"/>
      <c r="L417" s="665"/>
      <c r="M417" s="178"/>
      <c r="N417" s="26"/>
      <c r="O417" s="86"/>
      <c r="P417" s="86"/>
      <c r="Q417" s="367" t="s">
        <v>17620</v>
      </c>
      <c r="R417" s="86"/>
      <c r="S417" s="442"/>
      <c r="T417" s="475"/>
      <c r="U417" s="475"/>
      <c r="V417" s="475"/>
      <c r="W417" s="475"/>
      <c r="X417" s="475"/>
      <c r="Y417" s="475"/>
      <c r="Z417" s="475"/>
    </row>
    <row r="418" spans="1:26" ht="16.5" customHeight="1">
      <c r="A418" s="665"/>
      <c r="B418" s="665"/>
      <c r="C418" s="665"/>
      <c r="D418" s="665"/>
      <c r="E418" s="665"/>
      <c r="F418" s="665"/>
      <c r="G418" s="26">
        <v>8</v>
      </c>
      <c r="H418" s="333" t="s">
        <v>17644</v>
      </c>
      <c r="I418" s="468" t="s">
        <v>17276</v>
      </c>
      <c r="J418" s="86"/>
      <c r="K418" s="86"/>
      <c r="L418" s="665"/>
      <c r="M418" s="178"/>
      <c r="N418" s="26"/>
      <c r="O418" s="86"/>
      <c r="P418" s="86"/>
      <c r="Q418" s="367" t="s">
        <v>17620</v>
      </c>
      <c r="R418" s="86"/>
      <c r="S418" s="442"/>
      <c r="T418" s="475"/>
      <c r="U418" s="475"/>
      <c r="V418" s="475"/>
      <c r="W418" s="475"/>
      <c r="X418" s="475"/>
      <c r="Y418" s="475"/>
      <c r="Z418" s="475"/>
    </row>
    <row r="419" spans="1:26" ht="16.5" customHeight="1">
      <c r="A419" s="665"/>
      <c r="B419" s="665"/>
      <c r="C419" s="665"/>
      <c r="D419" s="665"/>
      <c r="E419" s="665"/>
      <c r="F419" s="665"/>
      <c r="G419" s="26">
        <v>9</v>
      </c>
      <c r="H419" s="333" t="s">
        <v>16296</v>
      </c>
      <c r="I419" s="468" t="s">
        <v>17645</v>
      </c>
      <c r="J419" s="86"/>
      <c r="K419" s="86"/>
      <c r="L419" s="665"/>
      <c r="M419" s="178"/>
      <c r="N419" s="26"/>
      <c r="O419" s="86"/>
      <c r="P419" s="86"/>
      <c r="Q419" s="367" t="s">
        <v>17620</v>
      </c>
      <c r="R419" s="86"/>
      <c r="S419" s="442"/>
      <c r="T419" s="475"/>
      <c r="U419" s="475"/>
      <c r="V419" s="475"/>
      <c r="W419" s="475"/>
      <c r="X419" s="475"/>
      <c r="Y419" s="475"/>
      <c r="Z419" s="475"/>
    </row>
    <row r="420" spans="1:26" ht="16.5" customHeight="1">
      <c r="A420" s="666"/>
      <c r="B420" s="666"/>
      <c r="C420" s="666"/>
      <c r="D420" s="666"/>
      <c r="E420" s="666"/>
      <c r="F420" s="666"/>
      <c r="G420" s="26">
        <v>10</v>
      </c>
      <c r="H420" s="26"/>
      <c r="I420" s="333" t="s">
        <v>15563</v>
      </c>
      <c r="J420" s="86"/>
      <c r="K420" s="86"/>
      <c r="L420" s="666"/>
      <c r="M420" s="178"/>
      <c r="N420" s="26"/>
      <c r="O420" s="86"/>
      <c r="P420" s="86"/>
      <c r="Q420" s="367" t="s">
        <v>17620</v>
      </c>
      <c r="R420" s="86"/>
      <c r="S420" s="442"/>
      <c r="T420" s="475"/>
      <c r="U420" s="475"/>
      <c r="V420" s="475"/>
      <c r="W420" s="475"/>
      <c r="X420" s="475"/>
      <c r="Y420" s="475"/>
      <c r="Z420" s="475"/>
    </row>
    <row r="421" spans="1:26" ht="16.5" customHeight="1">
      <c r="A421" s="820" t="s">
        <v>17646</v>
      </c>
      <c r="B421" s="820" t="s">
        <v>17647</v>
      </c>
      <c r="C421" s="820" t="s">
        <v>17648</v>
      </c>
      <c r="D421" s="749" t="s">
        <v>5001</v>
      </c>
      <c r="E421" s="779" t="s">
        <v>17649</v>
      </c>
      <c r="F421" s="821" t="s">
        <v>17652</v>
      </c>
      <c r="G421" s="26">
        <v>1</v>
      </c>
      <c r="H421" s="461" t="s">
        <v>16548</v>
      </c>
      <c r="I421" s="26"/>
      <c r="J421" s="86"/>
      <c r="K421" s="86"/>
      <c r="L421" s="822"/>
      <c r="M421" s="178"/>
      <c r="N421" s="26"/>
      <c r="O421" s="86"/>
      <c r="P421" s="86"/>
      <c r="Q421" s="367" t="s">
        <v>17646</v>
      </c>
      <c r="R421" s="86"/>
      <c r="S421" s="442"/>
      <c r="T421" s="475"/>
      <c r="U421" s="475"/>
      <c r="V421" s="475"/>
      <c r="W421" s="475"/>
      <c r="X421" s="475"/>
      <c r="Y421" s="475"/>
      <c r="Z421" s="475"/>
    </row>
    <row r="422" spans="1:26" ht="16.5" customHeight="1">
      <c r="A422" s="665"/>
      <c r="B422" s="665"/>
      <c r="C422" s="665"/>
      <c r="D422" s="665"/>
      <c r="E422" s="665"/>
      <c r="F422" s="665"/>
      <c r="G422" s="26">
        <v>2</v>
      </c>
      <c r="H422" s="333" t="s">
        <v>17584</v>
      </c>
      <c r="I422" s="333" t="s">
        <v>16282</v>
      </c>
      <c r="J422" s="86"/>
      <c r="K422" s="86"/>
      <c r="L422" s="665"/>
      <c r="M422" s="178"/>
      <c r="N422" s="26"/>
      <c r="O422" s="86"/>
      <c r="P422" s="86"/>
      <c r="Q422" s="367" t="s">
        <v>17646</v>
      </c>
      <c r="R422" s="86"/>
      <c r="S422" s="442"/>
      <c r="T422" s="475"/>
      <c r="U422" s="475"/>
      <c r="V422" s="475"/>
      <c r="W422" s="475"/>
      <c r="X422" s="475"/>
      <c r="Y422" s="475"/>
      <c r="Z422" s="475"/>
    </row>
    <row r="423" spans="1:26" ht="16.5" customHeight="1">
      <c r="A423" s="665"/>
      <c r="B423" s="665"/>
      <c r="C423" s="665"/>
      <c r="D423" s="665"/>
      <c r="E423" s="665"/>
      <c r="F423" s="665"/>
      <c r="G423" s="26">
        <v>3</v>
      </c>
      <c r="H423" s="271" t="s">
        <v>15884</v>
      </c>
      <c r="I423" s="445" t="s">
        <v>17269</v>
      </c>
      <c r="J423" s="86"/>
      <c r="K423" s="86"/>
      <c r="L423" s="665"/>
      <c r="M423" s="178"/>
      <c r="N423" s="26"/>
      <c r="O423" s="86"/>
      <c r="P423" s="86"/>
      <c r="Q423" s="367" t="s">
        <v>17646</v>
      </c>
      <c r="R423" s="86"/>
      <c r="S423" s="442"/>
      <c r="T423" s="475"/>
      <c r="U423" s="475"/>
      <c r="V423" s="475"/>
      <c r="W423" s="475"/>
      <c r="X423" s="475"/>
      <c r="Y423" s="475"/>
      <c r="Z423" s="475"/>
    </row>
    <row r="424" spans="1:26" ht="16.5" customHeight="1">
      <c r="A424" s="665"/>
      <c r="B424" s="665"/>
      <c r="C424" s="665"/>
      <c r="D424" s="665"/>
      <c r="E424" s="665"/>
      <c r="F424" s="665"/>
      <c r="G424" s="26">
        <v>4</v>
      </c>
      <c r="H424" s="271" t="s">
        <v>16296</v>
      </c>
      <c r="I424" s="333"/>
      <c r="J424" s="86"/>
      <c r="K424" s="86"/>
      <c r="L424" s="665"/>
      <c r="M424" s="178"/>
      <c r="N424" s="26"/>
      <c r="O424" s="86"/>
      <c r="P424" s="86"/>
      <c r="Q424" s="367" t="s">
        <v>17646</v>
      </c>
      <c r="R424" s="86"/>
      <c r="S424" s="442"/>
      <c r="T424" s="475"/>
      <c r="U424" s="475"/>
      <c r="V424" s="475"/>
      <c r="W424" s="475"/>
      <c r="X424" s="475"/>
      <c r="Y424" s="475"/>
      <c r="Z424" s="475"/>
    </row>
    <row r="425" spans="1:26" ht="16.5" customHeight="1">
      <c r="A425" s="665"/>
      <c r="B425" s="665"/>
      <c r="C425" s="665"/>
      <c r="D425" s="665"/>
      <c r="E425" s="665"/>
      <c r="F425" s="665"/>
      <c r="G425" s="26">
        <v>5</v>
      </c>
      <c r="H425" s="333" t="s">
        <v>15562</v>
      </c>
      <c r="I425" s="271" t="s">
        <v>16313</v>
      </c>
      <c r="J425" s="86"/>
      <c r="K425" s="86"/>
      <c r="L425" s="665"/>
      <c r="M425" s="178"/>
      <c r="N425" s="26"/>
      <c r="O425" s="86"/>
      <c r="P425" s="86"/>
      <c r="Q425" s="367" t="s">
        <v>17646</v>
      </c>
      <c r="R425" s="86"/>
      <c r="S425" s="442"/>
      <c r="T425" s="475"/>
      <c r="U425" s="475"/>
      <c r="V425" s="475"/>
      <c r="W425" s="475"/>
      <c r="X425" s="475"/>
      <c r="Y425" s="475"/>
      <c r="Z425" s="475"/>
    </row>
    <row r="426" spans="1:26" ht="16.5" customHeight="1">
      <c r="A426" s="665"/>
      <c r="B426" s="665"/>
      <c r="C426" s="665"/>
      <c r="D426" s="665"/>
      <c r="E426" s="665"/>
      <c r="F426" s="665"/>
      <c r="G426" s="26">
        <v>6</v>
      </c>
      <c r="H426" s="333" t="s">
        <v>17610</v>
      </c>
      <c r="I426" s="333" t="s">
        <v>15890</v>
      </c>
      <c r="J426" s="86"/>
      <c r="K426" s="86"/>
      <c r="L426" s="665"/>
      <c r="M426" s="178"/>
      <c r="N426" s="26"/>
      <c r="O426" s="86"/>
      <c r="P426" s="86"/>
      <c r="Q426" s="367" t="s">
        <v>17646</v>
      </c>
      <c r="R426" s="86"/>
      <c r="S426" s="442"/>
      <c r="T426" s="475"/>
      <c r="U426" s="475"/>
      <c r="V426" s="475"/>
      <c r="W426" s="475"/>
      <c r="X426" s="475"/>
      <c r="Y426" s="475"/>
      <c r="Z426" s="475"/>
    </row>
    <row r="427" spans="1:26" ht="16.5" customHeight="1">
      <c r="A427" s="665"/>
      <c r="B427" s="665"/>
      <c r="C427" s="665"/>
      <c r="D427" s="665"/>
      <c r="E427" s="665"/>
      <c r="F427" s="665"/>
      <c r="G427" s="26">
        <v>7</v>
      </c>
      <c r="H427" s="333" t="s">
        <v>17644</v>
      </c>
      <c r="I427" s="468" t="s">
        <v>17276</v>
      </c>
      <c r="J427" s="86"/>
      <c r="K427" s="86"/>
      <c r="L427" s="665"/>
      <c r="M427" s="178"/>
      <c r="N427" s="26"/>
      <c r="O427" s="86"/>
      <c r="P427" s="86"/>
      <c r="Q427" s="367" t="s">
        <v>17646</v>
      </c>
      <c r="R427" s="86"/>
      <c r="S427" s="442"/>
      <c r="T427" s="475"/>
      <c r="U427" s="475"/>
      <c r="V427" s="475"/>
      <c r="W427" s="475"/>
      <c r="X427" s="475"/>
      <c r="Y427" s="475"/>
      <c r="Z427" s="475"/>
    </row>
    <row r="428" spans="1:26" ht="16.5" customHeight="1">
      <c r="A428" s="665"/>
      <c r="B428" s="665"/>
      <c r="C428" s="665"/>
      <c r="D428" s="665"/>
      <c r="E428" s="665"/>
      <c r="F428" s="665"/>
      <c r="G428" s="26">
        <v>8</v>
      </c>
      <c r="H428" s="333" t="s">
        <v>16296</v>
      </c>
      <c r="I428" s="468" t="s">
        <v>17645</v>
      </c>
      <c r="J428" s="86"/>
      <c r="K428" s="86"/>
      <c r="L428" s="665"/>
      <c r="M428" s="178"/>
      <c r="N428" s="26"/>
      <c r="O428" s="86"/>
      <c r="P428" s="86"/>
      <c r="Q428" s="367" t="s">
        <v>17646</v>
      </c>
      <c r="R428" s="86"/>
      <c r="S428" s="442"/>
      <c r="T428" s="475"/>
      <c r="U428" s="475"/>
      <c r="V428" s="475"/>
      <c r="W428" s="475"/>
      <c r="X428" s="475"/>
      <c r="Y428" s="475"/>
      <c r="Z428" s="475"/>
    </row>
    <row r="429" spans="1:26" ht="16.5" customHeight="1">
      <c r="A429" s="666"/>
      <c r="B429" s="666"/>
      <c r="C429" s="666"/>
      <c r="D429" s="666"/>
      <c r="E429" s="666"/>
      <c r="F429" s="666"/>
      <c r="G429" s="26">
        <v>9</v>
      </c>
      <c r="H429" s="26"/>
      <c r="I429" s="333" t="s">
        <v>15563</v>
      </c>
      <c r="J429" s="86"/>
      <c r="K429" s="86"/>
      <c r="L429" s="666"/>
      <c r="M429" s="178"/>
      <c r="N429" s="26"/>
      <c r="O429" s="86"/>
      <c r="P429" s="86"/>
      <c r="Q429" s="367" t="s">
        <v>17646</v>
      </c>
      <c r="R429" s="86"/>
      <c r="S429" s="442"/>
      <c r="T429" s="475"/>
      <c r="U429" s="475"/>
      <c r="V429" s="475"/>
      <c r="W429" s="475"/>
      <c r="X429" s="475"/>
      <c r="Y429" s="475"/>
      <c r="Z429" s="475"/>
    </row>
    <row r="430" spans="1:26" ht="16.5" customHeight="1">
      <c r="A430" s="820" t="s">
        <v>17677</v>
      </c>
      <c r="B430" s="820" t="s">
        <v>17679</v>
      </c>
      <c r="C430" s="820" t="s">
        <v>17680</v>
      </c>
      <c r="D430" s="749" t="s">
        <v>5001</v>
      </c>
      <c r="E430" s="779" t="s">
        <v>17681</v>
      </c>
      <c r="F430" s="821" t="s">
        <v>17682</v>
      </c>
      <c r="G430" s="26">
        <v>1</v>
      </c>
      <c r="H430" s="461" t="s">
        <v>17683</v>
      </c>
      <c r="I430" s="26"/>
      <c r="J430" s="86"/>
      <c r="K430" s="86"/>
      <c r="L430" s="822"/>
      <c r="M430" s="178"/>
      <c r="N430" s="26"/>
      <c r="O430" s="86"/>
      <c r="P430" s="86"/>
      <c r="Q430" s="367" t="s">
        <v>17677</v>
      </c>
      <c r="R430" s="86"/>
      <c r="S430" s="442"/>
      <c r="T430" s="475"/>
      <c r="U430" s="475"/>
      <c r="V430" s="475"/>
      <c r="W430" s="475"/>
      <c r="X430" s="475"/>
      <c r="Y430" s="475"/>
      <c r="Z430" s="475"/>
    </row>
    <row r="431" spans="1:26" ht="16.5" customHeight="1">
      <c r="A431" s="665"/>
      <c r="B431" s="665"/>
      <c r="C431" s="665"/>
      <c r="D431" s="665"/>
      <c r="E431" s="665"/>
      <c r="F431" s="665"/>
      <c r="G431" s="26">
        <v>2</v>
      </c>
      <c r="H431" s="333" t="s">
        <v>17684</v>
      </c>
      <c r="I431" s="333" t="s">
        <v>17485</v>
      </c>
      <c r="J431" s="86"/>
      <c r="K431" s="86"/>
      <c r="L431" s="665"/>
      <c r="M431" s="178"/>
      <c r="N431" s="26"/>
      <c r="O431" s="86"/>
      <c r="P431" s="86"/>
      <c r="Q431" s="367" t="s">
        <v>17677</v>
      </c>
      <c r="R431" s="86"/>
      <c r="S431" s="442"/>
      <c r="T431" s="475"/>
      <c r="U431" s="475"/>
      <c r="V431" s="475"/>
      <c r="W431" s="475"/>
      <c r="X431" s="475"/>
      <c r="Y431" s="475"/>
      <c r="Z431" s="475"/>
    </row>
    <row r="432" spans="1:26" ht="16.5" customHeight="1">
      <c r="A432" s="665"/>
      <c r="B432" s="665"/>
      <c r="C432" s="665"/>
      <c r="D432" s="665"/>
      <c r="E432" s="665"/>
      <c r="F432" s="665"/>
      <c r="G432" s="26">
        <v>3</v>
      </c>
      <c r="H432" s="271" t="s">
        <v>15884</v>
      </c>
      <c r="I432" s="445" t="s">
        <v>17487</v>
      </c>
      <c r="J432" s="403"/>
      <c r="K432" s="403"/>
      <c r="L432" s="665"/>
      <c r="M432" s="178"/>
      <c r="N432" s="26"/>
      <c r="O432" s="86"/>
      <c r="P432" s="86"/>
      <c r="Q432" s="367" t="s">
        <v>17677</v>
      </c>
      <c r="R432" s="86"/>
      <c r="S432" s="442"/>
      <c r="T432" s="475"/>
      <c r="U432" s="475"/>
      <c r="V432" s="475"/>
      <c r="W432" s="475"/>
      <c r="X432" s="475"/>
      <c r="Y432" s="475"/>
      <c r="Z432" s="475"/>
    </row>
    <row r="433" spans="1:26" ht="16.5" customHeight="1">
      <c r="A433" s="665"/>
      <c r="B433" s="665"/>
      <c r="C433" s="665"/>
      <c r="D433" s="665"/>
      <c r="E433" s="665"/>
      <c r="F433" s="665"/>
      <c r="G433" s="26">
        <v>4</v>
      </c>
      <c r="H433" s="271" t="s">
        <v>16296</v>
      </c>
      <c r="I433" s="333"/>
      <c r="J433" s="403"/>
      <c r="K433" s="403"/>
      <c r="L433" s="665"/>
      <c r="M433" s="178"/>
      <c r="N433" s="26"/>
      <c r="O433" s="86"/>
      <c r="P433" s="86"/>
      <c r="Q433" s="367" t="s">
        <v>17677</v>
      </c>
      <c r="R433" s="86"/>
      <c r="S433" s="442"/>
      <c r="T433" s="475"/>
      <c r="U433" s="475"/>
      <c r="V433" s="475"/>
      <c r="W433" s="475"/>
      <c r="X433" s="475"/>
      <c r="Y433" s="475"/>
      <c r="Z433" s="475"/>
    </row>
    <row r="434" spans="1:26" ht="16.5" customHeight="1">
      <c r="A434" s="665"/>
      <c r="B434" s="665"/>
      <c r="C434" s="665"/>
      <c r="D434" s="665"/>
      <c r="E434" s="665"/>
      <c r="F434" s="665"/>
      <c r="G434" s="26">
        <v>5</v>
      </c>
      <c r="H434" s="333" t="s">
        <v>15562</v>
      </c>
      <c r="I434" s="271" t="s">
        <v>16313</v>
      </c>
      <c r="J434" s="403"/>
      <c r="K434" s="403"/>
      <c r="L434" s="665"/>
      <c r="M434" s="178"/>
      <c r="N434" s="26"/>
      <c r="O434" s="86"/>
      <c r="P434" s="86"/>
      <c r="Q434" s="367" t="s">
        <v>17677</v>
      </c>
      <c r="R434" s="86"/>
      <c r="S434" s="442"/>
      <c r="T434" s="475"/>
      <c r="U434" s="475"/>
      <c r="V434" s="475"/>
      <c r="W434" s="475"/>
      <c r="X434" s="475"/>
      <c r="Y434" s="475"/>
      <c r="Z434" s="475"/>
    </row>
    <row r="435" spans="1:26" ht="16.5" customHeight="1">
      <c r="A435" s="665"/>
      <c r="B435" s="665"/>
      <c r="C435" s="665"/>
      <c r="D435" s="665"/>
      <c r="E435" s="665"/>
      <c r="F435" s="665"/>
      <c r="G435" s="26">
        <v>6</v>
      </c>
      <c r="H435" s="333" t="s">
        <v>16171</v>
      </c>
      <c r="I435" s="271" t="s">
        <v>16172</v>
      </c>
      <c r="J435" s="403"/>
      <c r="K435" s="403"/>
      <c r="L435" s="665"/>
      <c r="M435" s="178"/>
      <c r="N435" s="26"/>
      <c r="O435" s="86"/>
      <c r="P435" s="86"/>
      <c r="Q435" s="367" t="s">
        <v>17677</v>
      </c>
      <c r="R435" s="86"/>
      <c r="S435" s="442"/>
      <c r="T435" s="475"/>
      <c r="U435" s="475"/>
      <c r="V435" s="475"/>
      <c r="W435" s="475"/>
      <c r="X435" s="475"/>
      <c r="Y435" s="475"/>
      <c r="Z435" s="475"/>
    </row>
    <row r="436" spans="1:26" ht="16.5" customHeight="1">
      <c r="A436" s="665"/>
      <c r="B436" s="665"/>
      <c r="C436" s="665"/>
      <c r="D436" s="665"/>
      <c r="E436" s="665"/>
      <c r="F436" s="665"/>
      <c r="G436" s="26">
        <v>7</v>
      </c>
      <c r="H436" s="333" t="s">
        <v>17588</v>
      </c>
      <c r="I436" s="468" t="s">
        <v>17692</v>
      </c>
      <c r="J436" s="403"/>
      <c r="K436" s="403"/>
      <c r="L436" s="665"/>
      <c r="M436" s="178"/>
      <c r="N436" s="26"/>
      <c r="O436" s="86"/>
      <c r="P436" s="86"/>
      <c r="Q436" s="367" t="s">
        <v>17677</v>
      </c>
      <c r="R436" s="86"/>
      <c r="S436" s="442"/>
      <c r="T436" s="475"/>
      <c r="U436" s="475"/>
      <c r="V436" s="475"/>
      <c r="W436" s="475"/>
      <c r="X436" s="475"/>
      <c r="Y436" s="475"/>
      <c r="Z436" s="475"/>
    </row>
    <row r="437" spans="1:26" ht="16.5" customHeight="1">
      <c r="A437" s="666"/>
      <c r="B437" s="666"/>
      <c r="C437" s="666"/>
      <c r="D437" s="666"/>
      <c r="E437" s="666"/>
      <c r="F437" s="666"/>
      <c r="G437" s="26">
        <v>8</v>
      </c>
      <c r="H437" s="333"/>
      <c r="I437" s="271" t="s">
        <v>16167</v>
      </c>
      <c r="J437" s="403"/>
      <c r="K437" s="403"/>
      <c r="L437" s="666"/>
      <c r="M437" s="178"/>
      <c r="N437" s="26"/>
      <c r="O437" s="86"/>
      <c r="P437" s="86"/>
      <c r="Q437" s="367" t="s">
        <v>17677</v>
      </c>
      <c r="R437" s="86"/>
      <c r="S437" s="442"/>
      <c r="T437" s="475"/>
      <c r="U437" s="475"/>
      <c r="V437" s="475"/>
      <c r="W437" s="475"/>
      <c r="X437" s="475"/>
      <c r="Y437" s="475"/>
      <c r="Z437" s="475"/>
    </row>
    <row r="438" spans="1:26" ht="16.5" customHeight="1">
      <c r="A438" s="820" t="s">
        <v>17698</v>
      </c>
      <c r="B438" s="820" t="s">
        <v>17699</v>
      </c>
      <c r="C438" s="820" t="s">
        <v>17700</v>
      </c>
      <c r="D438" s="749" t="s">
        <v>5001</v>
      </c>
      <c r="E438" s="779" t="s">
        <v>17709</v>
      </c>
      <c r="F438" s="821" t="s">
        <v>17711</v>
      </c>
      <c r="G438" s="26">
        <v>1</v>
      </c>
      <c r="H438" s="461" t="s">
        <v>17683</v>
      </c>
      <c r="I438" s="26"/>
      <c r="J438" s="86"/>
      <c r="K438" s="86"/>
      <c r="L438" s="822"/>
      <c r="M438" s="178"/>
      <c r="N438" s="26"/>
      <c r="O438" s="86"/>
      <c r="P438" s="86"/>
      <c r="Q438" s="367" t="s">
        <v>17698</v>
      </c>
      <c r="R438" s="86"/>
      <c r="S438" s="442"/>
      <c r="T438" s="475"/>
      <c r="U438" s="475"/>
      <c r="V438" s="475"/>
      <c r="W438" s="475"/>
      <c r="X438" s="475"/>
      <c r="Y438" s="475"/>
      <c r="Z438" s="475"/>
    </row>
    <row r="439" spans="1:26" ht="16.5" customHeight="1">
      <c r="A439" s="665"/>
      <c r="B439" s="665"/>
      <c r="C439" s="665"/>
      <c r="D439" s="665"/>
      <c r="E439" s="665"/>
      <c r="F439" s="665"/>
      <c r="G439" s="26">
        <v>2</v>
      </c>
      <c r="H439" s="333" t="s">
        <v>17684</v>
      </c>
      <c r="I439" s="333" t="s">
        <v>17485</v>
      </c>
      <c r="J439" s="86"/>
      <c r="K439" s="86"/>
      <c r="L439" s="665"/>
      <c r="M439" s="178"/>
      <c r="N439" s="26"/>
      <c r="O439" s="86"/>
      <c r="P439" s="86"/>
      <c r="Q439" s="367" t="s">
        <v>17698</v>
      </c>
      <c r="R439" s="86"/>
      <c r="S439" s="442"/>
      <c r="T439" s="475"/>
      <c r="U439" s="475"/>
      <c r="V439" s="475"/>
      <c r="W439" s="475"/>
      <c r="X439" s="475"/>
      <c r="Y439" s="475"/>
      <c r="Z439" s="475"/>
    </row>
    <row r="440" spans="1:26" ht="16.5" customHeight="1">
      <c r="A440" s="665"/>
      <c r="B440" s="665"/>
      <c r="C440" s="665"/>
      <c r="D440" s="665"/>
      <c r="E440" s="665"/>
      <c r="F440" s="665"/>
      <c r="G440" s="26">
        <v>3</v>
      </c>
      <c r="H440" s="271" t="s">
        <v>15884</v>
      </c>
      <c r="I440" s="445" t="s">
        <v>17487</v>
      </c>
      <c r="J440" s="403"/>
      <c r="K440" s="403"/>
      <c r="L440" s="665"/>
      <c r="M440" s="86"/>
      <c r="N440" s="26"/>
      <c r="O440" s="86"/>
      <c r="P440" s="86"/>
      <c r="Q440" s="367" t="s">
        <v>17698</v>
      </c>
      <c r="R440" s="86"/>
      <c r="S440" s="442"/>
      <c r="T440" s="475"/>
      <c r="U440" s="475"/>
      <c r="V440" s="475"/>
      <c r="W440" s="475"/>
      <c r="X440" s="475"/>
      <c r="Y440" s="475"/>
      <c r="Z440" s="475"/>
    </row>
    <row r="441" spans="1:26" ht="16.5" customHeight="1">
      <c r="A441" s="665"/>
      <c r="B441" s="665"/>
      <c r="C441" s="665"/>
      <c r="D441" s="665"/>
      <c r="E441" s="665"/>
      <c r="F441" s="665"/>
      <c r="G441" s="26">
        <v>4</v>
      </c>
      <c r="H441" s="271" t="s">
        <v>16296</v>
      </c>
      <c r="I441" s="333"/>
      <c r="J441" s="403"/>
      <c r="K441" s="403"/>
      <c r="L441" s="665"/>
      <c r="M441" s="86"/>
      <c r="N441" s="26"/>
      <c r="O441" s="86"/>
      <c r="P441" s="86"/>
      <c r="Q441" s="367" t="s">
        <v>17698</v>
      </c>
      <c r="R441" s="86"/>
      <c r="S441" s="442"/>
      <c r="T441" s="475"/>
      <c r="U441" s="475"/>
      <c r="V441" s="475"/>
      <c r="W441" s="475"/>
      <c r="X441" s="475"/>
      <c r="Y441" s="475"/>
      <c r="Z441" s="475"/>
    </row>
    <row r="442" spans="1:26" ht="16.5" customHeight="1">
      <c r="A442" s="665"/>
      <c r="B442" s="665"/>
      <c r="C442" s="665"/>
      <c r="D442" s="665"/>
      <c r="E442" s="665"/>
      <c r="F442" s="665"/>
      <c r="G442" s="26">
        <v>5</v>
      </c>
      <c r="H442" s="333" t="s">
        <v>15562</v>
      </c>
      <c r="I442" s="271" t="s">
        <v>16313</v>
      </c>
      <c r="J442" s="403"/>
      <c r="K442" s="403"/>
      <c r="L442" s="665"/>
      <c r="M442" s="86"/>
      <c r="N442" s="26"/>
      <c r="O442" s="86"/>
      <c r="P442" s="86"/>
      <c r="Q442" s="367" t="s">
        <v>17698</v>
      </c>
      <c r="R442" s="86"/>
      <c r="S442" s="442"/>
      <c r="T442" s="475"/>
      <c r="U442" s="475"/>
      <c r="V442" s="475"/>
      <c r="W442" s="475"/>
      <c r="X442" s="475"/>
      <c r="Y442" s="475"/>
      <c r="Z442" s="475"/>
    </row>
    <row r="443" spans="1:26" ht="16.5" customHeight="1">
      <c r="A443" s="665"/>
      <c r="B443" s="665"/>
      <c r="C443" s="665"/>
      <c r="D443" s="665"/>
      <c r="E443" s="665"/>
      <c r="F443" s="665"/>
      <c r="G443" s="26">
        <v>6</v>
      </c>
      <c r="H443" s="333" t="s">
        <v>16171</v>
      </c>
      <c r="I443" s="271" t="s">
        <v>16172</v>
      </c>
      <c r="J443" s="403"/>
      <c r="K443" s="403"/>
      <c r="L443" s="665"/>
      <c r="M443" s="121"/>
      <c r="N443" s="26"/>
      <c r="O443" s="86"/>
      <c r="P443" s="86"/>
      <c r="Q443" s="367" t="s">
        <v>17698</v>
      </c>
      <c r="R443" s="86"/>
      <c r="S443" s="442"/>
      <c r="T443" s="475"/>
      <c r="U443" s="475"/>
      <c r="V443" s="475"/>
      <c r="W443" s="475"/>
      <c r="X443" s="475"/>
      <c r="Y443" s="475"/>
      <c r="Z443" s="475"/>
    </row>
    <row r="444" spans="1:26" ht="16.5" customHeight="1">
      <c r="A444" s="665"/>
      <c r="B444" s="665"/>
      <c r="C444" s="665"/>
      <c r="D444" s="665"/>
      <c r="E444" s="665"/>
      <c r="F444" s="665"/>
      <c r="G444" s="26">
        <v>7</v>
      </c>
      <c r="H444" s="333" t="s">
        <v>17610</v>
      </c>
      <c r="I444" s="468" t="s">
        <v>17692</v>
      </c>
      <c r="J444" s="403"/>
      <c r="K444" s="403"/>
      <c r="L444" s="665"/>
      <c r="M444" s="121"/>
      <c r="N444" s="26"/>
      <c r="O444" s="86"/>
      <c r="P444" s="86"/>
      <c r="Q444" s="367" t="s">
        <v>17698</v>
      </c>
      <c r="R444" s="86"/>
      <c r="S444" s="442"/>
      <c r="T444" s="475"/>
      <c r="U444" s="475"/>
      <c r="V444" s="475"/>
      <c r="W444" s="475"/>
      <c r="X444" s="475"/>
      <c r="Y444" s="475"/>
      <c r="Z444" s="475"/>
    </row>
    <row r="445" spans="1:26" ht="16.5" customHeight="1">
      <c r="A445" s="666"/>
      <c r="B445" s="666"/>
      <c r="C445" s="666"/>
      <c r="D445" s="666"/>
      <c r="E445" s="666"/>
      <c r="F445" s="666"/>
      <c r="G445" s="26">
        <v>8</v>
      </c>
      <c r="H445" s="333"/>
      <c r="I445" s="271" t="s">
        <v>16167</v>
      </c>
      <c r="J445" s="403"/>
      <c r="K445" s="403"/>
      <c r="L445" s="666"/>
      <c r="M445" s="121"/>
      <c r="N445" s="26"/>
      <c r="O445" s="86"/>
      <c r="P445" s="86"/>
      <c r="Q445" s="367" t="s">
        <v>17698</v>
      </c>
      <c r="R445" s="86"/>
      <c r="S445" s="442"/>
      <c r="T445" s="475"/>
      <c r="U445" s="475"/>
      <c r="V445" s="475"/>
      <c r="W445" s="475"/>
      <c r="X445" s="475"/>
      <c r="Y445" s="475"/>
      <c r="Z445" s="475"/>
    </row>
    <row r="446" spans="1:26" ht="16.5" customHeight="1">
      <c r="A446" s="820" t="s">
        <v>17723</v>
      </c>
      <c r="B446" s="820" t="s">
        <v>17724</v>
      </c>
      <c r="C446" s="820" t="s">
        <v>17725</v>
      </c>
      <c r="D446" s="749" t="s">
        <v>5001</v>
      </c>
      <c r="E446" s="779" t="s">
        <v>17727</v>
      </c>
      <c r="F446" s="821" t="s">
        <v>17731</v>
      </c>
      <c r="G446" s="26">
        <v>1</v>
      </c>
      <c r="H446" s="461" t="s">
        <v>17683</v>
      </c>
      <c r="I446" s="26"/>
      <c r="J446" s="86"/>
      <c r="K446" s="86"/>
      <c r="L446" s="822"/>
      <c r="M446" s="121"/>
      <c r="N446" s="26"/>
      <c r="O446" s="86"/>
      <c r="P446" s="86"/>
      <c r="Q446" s="367" t="s">
        <v>17723</v>
      </c>
      <c r="R446" s="86"/>
      <c r="S446" s="442"/>
      <c r="T446" s="475"/>
      <c r="U446" s="475"/>
      <c r="V446" s="475"/>
      <c r="W446" s="475"/>
      <c r="X446" s="475"/>
      <c r="Y446" s="475"/>
      <c r="Z446" s="475"/>
    </row>
    <row r="447" spans="1:26" ht="16.5" customHeight="1">
      <c r="A447" s="665"/>
      <c r="B447" s="665"/>
      <c r="C447" s="665"/>
      <c r="D447" s="665"/>
      <c r="E447" s="665"/>
      <c r="F447" s="665"/>
      <c r="G447" s="26">
        <v>2</v>
      </c>
      <c r="H447" s="333" t="s">
        <v>17684</v>
      </c>
      <c r="I447" s="333" t="s">
        <v>17485</v>
      </c>
      <c r="J447" s="86"/>
      <c r="K447" s="86"/>
      <c r="L447" s="665"/>
      <c r="M447" s="121"/>
      <c r="N447" s="26"/>
      <c r="O447" s="86"/>
      <c r="P447" s="86"/>
      <c r="Q447" s="367" t="s">
        <v>17723</v>
      </c>
      <c r="R447" s="86"/>
      <c r="S447" s="442"/>
      <c r="T447" s="475"/>
      <c r="U447" s="475"/>
      <c r="V447" s="475"/>
      <c r="W447" s="475"/>
      <c r="X447" s="475"/>
      <c r="Y447" s="475"/>
      <c r="Z447" s="475"/>
    </row>
    <row r="448" spans="1:26" ht="16.5" customHeight="1">
      <c r="A448" s="665"/>
      <c r="B448" s="665"/>
      <c r="C448" s="665"/>
      <c r="D448" s="665"/>
      <c r="E448" s="665"/>
      <c r="F448" s="665"/>
      <c r="G448" s="26">
        <v>3</v>
      </c>
      <c r="H448" s="271" t="s">
        <v>15884</v>
      </c>
      <c r="I448" s="445" t="s">
        <v>17487</v>
      </c>
      <c r="J448" s="403"/>
      <c r="K448" s="403"/>
      <c r="L448" s="665"/>
      <c r="M448" s="121"/>
      <c r="N448" s="26"/>
      <c r="O448" s="86"/>
      <c r="P448" s="86"/>
      <c r="Q448" s="367" t="s">
        <v>17723</v>
      </c>
      <c r="R448" s="86"/>
      <c r="S448" s="442"/>
      <c r="T448" s="475"/>
      <c r="U448" s="475"/>
      <c r="V448" s="475"/>
      <c r="W448" s="475"/>
      <c r="X448" s="475"/>
      <c r="Y448" s="475"/>
      <c r="Z448" s="475"/>
    </row>
    <row r="449" spans="1:26" ht="16.5" customHeight="1">
      <c r="A449" s="665"/>
      <c r="B449" s="665"/>
      <c r="C449" s="665"/>
      <c r="D449" s="665"/>
      <c r="E449" s="665"/>
      <c r="F449" s="665"/>
      <c r="G449" s="26">
        <v>4</v>
      </c>
      <c r="H449" s="271" t="s">
        <v>16296</v>
      </c>
      <c r="I449" s="333"/>
      <c r="J449" s="403"/>
      <c r="K449" s="403"/>
      <c r="L449" s="665"/>
      <c r="M449" s="121"/>
      <c r="N449" s="26"/>
      <c r="O449" s="86"/>
      <c r="P449" s="86"/>
      <c r="Q449" s="367" t="s">
        <v>17723</v>
      </c>
      <c r="R449" s="86"/>
      <c r="S449" s="442"/>
      <c r="T449" s="475"/>
      <c r="U449" s="475"/>
      <c r="V449" s="475"/>
      <c r="W449" s="475"/>
      <c r="X449" s="475"/>
      <c r="Y449" s="475"/>
      <c r="Z449" s="475"/>
    </row>
    <row r="450" spans="1:26" ht="16.5" customHeight="1">
      <c r="A450" s="665"/>
      <c r="B450" s="665"/>
      <c r="C450" s="665"/>
      <c r="D450" s="665"/>
      <c r="E450" s="665"/>
      <c r="F450" s="665"/>
      <c r="G450" s="26">
        <v>5</v>
      </c>
      <c r="H450" s="333" t="s">
        <v>15562</v>
      </c>
      <c r="I450" s="271" t="s">
        <v>16313</v>
      </c>
      <c r="J450" s="403"/>
      <c r="K450" s="403"/>
      <c r="L450" s="665"/>
      <c r="M450" s="121"/>
      <c r="N450" s="26"/>
      <c r="O450" s="86"/>
      <c r="P450" s="86"/>
      <c r="Q450" s="367" t="s">
        <v>17723</v>
      </c>
      <c r="R450" s="86"/>
      <c r="S450" s="442"/>
      <c r="T450" s="475"/>
      <c r="U450" s="475"/>
      <c r="V450" s="475"/>
      <c r="W450" s="475"/>
      <c r="X450" s="475"/>
      <c r="Y450" s="475"/>
      <c r="Z450" s="475"/>
    </row>
    <row r="451" spans="1:26" ht="16.5" customHeight="1">
      <c r="A451" s="665"/>
      <c r="B451" s="665"/>
      <c r="C451" s="665"/>
      <c r="D451" s="665"/>
      <c r="E451" s="665"/>
      <c r="F451" s="665"/>
      <c r="G451" s="26">
        <v>6</v>
      </c>
      <c r="H451" s="333" t="s">
        <v>16171</v>
      </c>
      <c r="I451" s="271" t="s">
        <v>16172</v>
      </c>
      <c r="J451" s="403"/>
      <c r="K451" s="403"/>
      <c r="L451" s="665"/>
      <c r="M451" s="121"/>
      <c r="N451" s="26"/>
      <c r="O451" s="86"/>
      <c r="P451" s="86"/>
      <c r="Q451" s="367" t="s">
        <v>17723</v>
      </c>
      <c r="R451" s="86"/>
      <c r="S451" s="442"/>
      <c r="T451" s="475"/>
      <c r="U451" s="475"/>
      <c r="V451" s="475"/>
      <c r="W451" s="475"/>
      <c r="X451" s="475"/>
      <c r="Y451" s="475"/>
      <c r="Z451" s="475"/>
    </row>
    <row r="452" spans="1:26" ht="16.5" customHeight="1">
      <c r="A452" s="665"/>
      <c r="B452" s="665"/>
      <c r="C452" s="665"/>
      <c r="D452" s="665"/>
      <c r="E452" s="665"/>
      <c r="F452" s="665"/>
      <c r="G452" s="26">
        <v>7</v>
      </c>
      <c r="H452" s="333" t="s">
        <v>17588</v>
      </c>
      <c r="I452" s="26"/>
      <c r="J452" s="86"/>
      <c r="K452" s="86"/>
      <c r="L452" s="665"/>
      <c r="M452" s="121"/>
      <c r="N452" s="26"/>
      <c r="O452" s="86"/>
      <c r="P452" s="86"/>
      <c r="Q452" s="367" t="s">
        <v>17723</v>
      </c>
      <c r="R452" s="86"/>
      <c r="S452" s="442"/>
      <c r="T452" s="475"/>
      <c r="U452" s="475"/>
      <c r="V452" s="475"/>
      <c r="W452" s="475"/>
      <c r="X452" s="475"/>
      <c r="Y452" s="475"/>
      <c r="Z452" s="475"/>
    </row>
    <row r="453" spans="1:26" ht="16.5" customHeight="1">
      <c r="A453" s="665"/>
      <c r="B453" s="665"/>
      <c r="C453" s="665"/>
      <c r="D453" s="665"/>
      <c r="E453" s="665"/>
      <c r="F453" s="665"/>
      <c r="G453" s="26">
        <v>8</v>
      </c>
      <c r="H453" s="333" t="s">
        <v>17644</v>
      </c>
      <c r="I453" s="468" t="s">
        <v>17276</v>
      </c>
      <c r="J453" s="86"/>
      <c r="K453" s="86"/>
      <c r="L453" s="665"/>
      <c r="M453" s="178"/>
      <c r="N453" s="26"/>
      <c r="O453" s="86"/>
      <c r="P453" s="86"/>
      <c r="Q453" s="367" t="s">
        <v>17723</v>
      </c>
      <c r="R453" s="86"/>
      <c r="S453" s="442"/>
      <c r="T453" s="475"/>
      <c r="U453" s="475"/>
      <c r="V453" s="475"/>
      <c r="W453" s="475"/>
      <c r="X453" s="475"/>
      <c r="Y453" s="475"/>
      <c r="Z453" s="475"/>
    </row>
    <row r="454" spans="1:26" ht="16.5" customHeight="1">
      <c r="A454" s="665"/>
      <c r="B454" s="665"/>
      <c r="C454" s="665"/>
      <c r="D454" s="665"/>
      <c r="E454" s="665"/>
      <c r="F454" s="665"/>
      <c r="G454" s="26">
        <v>9</v>
      </c>
      <c r="H454" s="333" t="s">
        <v>16296</v>
      </c>
      <c r="I454" s="468" t="s">
        <v>17645</v>
      </c>
      <c r="J454" s="86"/>
      <c r="K454" s="86"/>
      <c r="L454" s="665"/>
      <c r="M454" s="178"/>
      <c r="N454" s="26"/>
      <c r="O454" s="86"/>
      <c r="P454" s="86"/>
      <c r="Q454" s="367" t="s">
        <v>17723</v>
      </c>
      <c r="R454" s="86"/>
      <c r="S454" s="442"/>
      <c r="T454" s="475"/>
      <c r="U454" s="475"/>
      <c r="V454" s="475"/>
      <c r="W454" s="475"/>
      <c r="X454" s="475"/>
      <c r="Y454" s="475"/>
      <c r="Z454" s="475"/>
    </row>
    <row r="455" spans="1:26" ht="16.5" customHeight="1">
      <c r="A455" s="666"/>
      <c r="B455" s="666"/>
      <c r="C455" s="666"/>
      <c r="D455" s="666"/>
      <c r="E455" s="666"/>
      <c r="F455" s="666"/>
      <c r="G455" s="26">
        <v>10</v>
      </c>
      <c r="H455" s="26"/>
      <c r="I455" s="333" t="s">
        <v>15563</v>
      </c>
      <c r="J455" s="86"/>
      <c r="K455" s="86"/>
      <c r="L455" s="666"/>
      <c r="M455" s="178"/>
      <c r="N455" s="26"/>
      <c r="O455" s="86"/>
      <c r="P455" s="86"/>
      <c r="Q455" s="367" t="s">
        <v>17723</v>
      </c>
      <c r="R455" s="86"/>
      <c r="S455" s="442"/>
      <c r="T455" s="475"/>
      <c r="U455" s="475"/>
      <c r="V455" s="475"/>
      <c r="W455" s="475"/>
      <c r="X455" s="475"/>
      <c r="Y455" s="475"/>
      <c r="Z455" s="475"/>
    </row>
    <row r="456" spans="1:26" ht="16.5" customHeight="1">
      <c r="A456" s="820" t="s">
        <v>17741</v>
      </c>
      <c r="B456" s="820" t="s">
        <v>17742</v>
      </c>
      <c r="C456" s="820" t="s">
        <v>17744</v>
      </c>
      <c r="D456" s="749" t="s">
        <v>5001</v>
      </c>
      <c r="E456" s="779" t="s">
        <v>17747</v>
      </c>
      <c r="F456" s="821" t="s">
        <v>17750</v>
      </c>
      <c r="G456" s="26">
        <v>1</v>
      </c>
      <c r="H456" s="461" t="s">
        <v>17683</v>
      </c>
      <c r="I456" s="26"/>
      <c r="J456" s="86"/>
      <c r="K456" s="86"/>
      <c r="L456" s="822"/>
      <c r="M456" s="178"/>
      <c r="N456" s="26"/>
      <c r="O456" s="86"/>
      <c r="P456" s="86"/>
      <c r="Q456" s="367" t="s">
        <v>17741</v>
      </c>
      <c r="R456" s="86"/>
      <c r="S456" s="442"/>
      <c r="T456" s="475"/>
      <c r="U456" s="475"/>
      <c r="V456" s="475"/>
      <c r="W456" s="475"/>
      <c r="X456" s="475"/>
      <c r="Y456" s="475"/>
      <c r="Z456" s="475"/>
    </row>
    <row r="457" spans="1:26" ht="16.5" customHeight="1">
      <c r="A457" s="665"/>
      <c r="B457" s="665"/>
      <c r="C457" s="665"/>
      <c r="D457" s="665"/>
      <c r="E457" s="665"/>
      <c r="F457" s="665"/>
      <c r="G457" s="26">
        <v>2</v>
      </c>
      <c r="H457" s="333" t="s">
        <v>17484</v>
      </c>
      <c r="I457" s="333" t="s">
        <v>17754</v>
      </c>
      <c r="J457" s="86"/>
      <c r="K457" s="86"/>
      <c r="L457" s="665"/>
      <c r="M457" s="86"/>
      <c r="N457" s="26"/>
      <c r="O457" s="86"/>
      <c r="P457" s="86"/>
      <c r="Q457" s="367" t="s">
        <v>17741</v>
      </c>
      <c r="R457" s="86"/>
      <c r="S457" s="442"/>
      <c r="T457" s="475"/>
      <c r="U457" s="475"/>
      <c r="V457" s="475"/>
      <c r="W457" s="475"/>
      <c r="X457" s="475"/>
      <c r="Y457" s="475"/>
      <c r="Z457" s="475"/>
    </row>
    <row r="458" spans="1:26" ht="16.5" customHeight="1">
      <c r="A458" s="665"/>
      <c r="B458" s="665"/>
      <c r="C458" s="665"/>
      <c r="D458" s="665"/>
      <c r="E458" s="665"/>
      <c r="F458" s="665"/>
      <c r="G458" s="26">
        <v>3</v>
      </c>
      <c r="H458" s="271" t="s">
        <v>15884</v>
      </c>
      <c r="I458" s="445" t="s">
        <v>17487</v>
      </c>
      <c r="J458" s="403"/>
      <c r="K458" s="403"/>
      <c r="L458" s="665"/>
      <c r="M458" s="178"/>
      <c r="N458" s="26"/>
      <c r="O458" s="86"/>
      <c r="P458" s="86"/>
      <c r="Q458" s="367" t="s">
        <v>17741</v>
      </c>
      <c r="R458" s="86"/>
      <c r="S458" s="442"/>
      <c r="T458" s="475"/>
      <c r="U458" s="475"/>
      <c r="V458" s="475"/>
      <c r="W458" s="475"/>
      <c r="X458" s="475"/>
      <c r="Y458" s="475"/>
      <c r="Z458" s="475"/>
    </row>
    <row r="459" spans="1:26" ht="16.5" customHeight="1">
      <c r="A459" s="665"/>
      <c r="B459" s="665"/>
      <c r="C459" s="665"/>
      <c r="D459" s="665"/>
      <c r="E459" s="665"/>
      <c r="F459" s="665"/>
      <c r="G459" s="26">
        <v>4</v>
      </c>
      <c r="H459" s="271" t="s">
        <v>16296</v>
      </c>
      <c r="I459" s="333"/>
      <c r="J459" s="403"/>
      <c r="K459" s="403"/>
      <c r="L459" s="665"/>
      <c r="M459" s="178"/>
      <c r="N459" s="26"/>
      <c r="O459" s="86"/>
      <c r="P459" s="86"/>
      <c r="Q459" s="367" t="s">
        <v>17741</v>
      </c>
      <c r="R459" s="86"/>
      <c r="S459" s="442"/>
      <c r="T459" s="475"/>
      <c r="U459" s="475"/>
      <c r="V459" s="475"/>
      <c r="W459" s="475"/>
      <c r="X459" s="475"/>
      <c r="Y459" s="475"/>
      <c r="Z459" s="475"/>
    </row>
    <row r="460" spans="1:26" ht="16.5" customHeight="1">
      <c r="A460" s="665"/>
      <c r="B460" s="665"/>
      <c r="C460" s="665"/>
      <c r="D460" s="665"/>
      <c r="E460" s="665"/>
      <c r="F460" s="665"/>
      <c r="G460" s="26">
        <v>5</v>
      </c>
      <c r="H460" s="333" t="s">
        <v>15562</v>
      </c>
      <c r="I460" s="271" t="s">
        <v>16313</v>
      </c>
      <c r="J460" s="403"/>
      <c r="K460" s="403"/>
      <c r="L460" s="665"/>
      <c r="M460" s="178"/>
      <c r="N460" s="26"/>
      <c r="O460" s="86"/>
      <c r="P460" s="86"/>
      <c r="Q460" s="367" t="s">
        <v>17741</v>
      </c>
      <c r="R460" s="86"/>
      <c r="S460" s="442"/>
      <c r="T460" s="475"/>
      <c r="U460" s="475"/>
      <c r="V460" s="475"/>
      <c r="W460" s="475"/>
      <c r="X460" s="475"/>
      <c r="Y460" s="475"/>
      <c r="Z460" s="475"/>
    </row>
    <row r="461" spans="1:26" ht="16.5" customHeight="1">
      <c r="A461" s="665"/>
      <c r="B461" s="665"/>
      <c r="C461" s="665"/>
      <c r="D461" s="665"/>
      <c r="E461" s="665"/>
      <c r="F461" s="665"/>
      <c r="G461" s="26">
        <v>6</v>
      </c>
      <c r="H461" s="333" t="s">
        <v>16171</v>
      </c>
      <c r="I461" s="271" t="s">
        <v>16172</v>
      </c>
      <c r="J461" s="403"/>
      <c r="K461" s="403"/>
      <c r="L461" s="665"/>
      <c r="M461" s="178"/>
      <c r="N461" s="26"/>
      <c r="O461" s="86"/>
      <c r="P461" s="86"/>
      <c r="Q461" s="367" t="s">
        <v>17741</v>
      </c>
      <c r="R461" s="86"/>
      <c r="S461" s="442"/>
      <c r="T461" s="475"/>
      <c r="U461" s="475"/>
      <c r="V461" s="475"/>
      <c r="W461" s="475"/>
      <c r="X461" s="475"/>
      <c r="Y461" s="475"/>
      <c r="Z461" s="475"/>
    </row>
    <row r="462" spans="1:26" ht="16.5" customHeight="1">
      <c r="A462" s="665"/>
      <c r="B462" s="665"/>
      <c r="C462" s="665"/>
      <c r="D462" s="665"/>
      <c r="E462" s="665"/>
      <c r="F462" s="665"/>
      <c r="G462" s="26">
        <v>7</v>
      </c>
      <c r="H462" s="333" t="s">
        <v>17610</v>
      </c>
      <c r="I462" s="26"/>
      <c r="J462" s="86"/>
      <c r="K462" s="86"/>
      <c r="L462" s="665"/>
      <c r="M462" s="178"/>
      <c r="N462" s="26"/>
      <c r="O462" s="86"/>
      <c r="P462" s="86"/>
      <c r="Q462" s="367" t="s">
        <v>17741</v>
      </c>
      <c r="R462" s="86"/>
      <c r="S462" s="442"/>
      <c r="T462" s="475"/>
      <c r="U462" s="475"/>
      <c r="V462" s="475"/>
      <c r="W462" s="475"/>
      <c r="X462" s="475"/>
      <c r="Y462" s="475"/>
      <c r="Z462" s="475"/>
    </row>
    <row r="463" spans="1:26" ht="16.5" customHeight="1">
      <c r="A463" s="665"/>
      <c r="B463" s="665"/>
      <c r="C463" s="665"/>
      <c r="D463" s="665"/>
      <c r="E463" s="665"/>
      <c r="F463" s="665"/>
      <c r="G463" s="26">
        <v>8</v>
      </c>
      <c r="H463" s="333" t="s">
        <v>17644</v>
      </c>
      <c r="I463" s="468" t="s">
        <v>17276</v>
      </c>
      <c r="J463" s="86"/>
      <c r="K463" s="86"/>
      <c r="L463" s="665"/>
      <c r="M463" s="178"/>
      <c r="N463" s="26"/>
      <c r="O463" s="86"/>
      <c r="P463" s="86"/>
      <c r="Q463" s="367" t="s">
        <v>17741</v>
      </c>
      <c r="R463" s="86"/>
      <c r="S463" s="442"/>
      <c r="T463" s="475"/>
      <c r="U463" s="475"/>
      <c r="V463" s="475"/>
      <c r="W463" s="475"/>
      <c r="X463" s="475"/>
      <c r="Y463" s="475"/>
      <c r="Z463" s="475"/>
    </row>
    <row r="464" spans="1:26" ht="16.5" customHeight="1">
      <c r="A464" s="665"/>
      <c r="B464" s="665"/>
      <c r="C464" s="665"/>
      <c r="D464" s="665"/>
      <c r="E464" s="665"/>
      <c r="F464" s="665"/>
      <c r="G464" s="26">
        <v>9</v>
      </c>
      <c r="H464" s="333" t="s">
        <v>16296</v>
      </c>
      <c r="I464" s="468" t="s">
        <v>17645</v>
      </c>
      <c r="J464" s="86"/>
      <c r="K464" s="86"/>
      <c r="L464" s="665"/>
      <c r="M464" s="178"/>
      <c r="N464" s="26"/>
      <c r="O464" s="86"/>
      <c r="P464" s="86"/>
      <c r="Q464" s="367" t="s">
        <v>17741</v>
      </c>
      <c r="R464" s="86"/>
      <c r="S464" s="442"/>
      <c r="T464" s="475"/>
      <c r="U464" s="475"/>
      <c r="V464" s="475"/>
      <c r="W464" s="475"/>
      <c r="X464" s="475"/>
      <c r="Y464" s="475"/>
      <c r="Z464" s="475"/>
    </row>
    <row r="465" spans="1:26" ht="16.5" customHeight="1">
      <c r="A465" s="666"/>
      <c r="B465" s="666"/>
      <c r="C465" s="666"/>
      <c r="D465" s="666"/>
      <c r="E465" s="666"/>
      <c r="F465" s="666"/>
      <c r="G465" s="26">
        <v>10</v>
      </c>
      <c r="H465" s="26"/>
      <c r="I465" s="333" t="s">
        <v>15563</v>
      </c>
      <c r="J465" s="86"/>
      <c r="K465" s="86"/>
      <c r="L465" s="666"/>
      <c r="M465" s="178"/>
      <c r="N465" s="26"/>
      <c r="O465" s="86"/>
      <c r="P465" s="86"/>
      <c r="Q465" s="367" t="s">
        <v>17741</v>
      </c>
      <c r="R465" s="86"/>
      <c r="S465" s="442"/>
      <c r="T465" s="475"/>
      <c r="U465" s="475"/>
      <c r="V465" s="475"/>
      <c r="W465" s="475"/>
      <c r="X465" s="475"/>
      <c r="Y465" s="475"/>
      <c r="Z465" s="475"/>
    </row>
    <row r="466" spans="1:26" ht="16.5" customHeight="1">
      <c r="A466" s="820" t="s">
        <v>17769</v>
      </c>
      <c r="B466" s="820" t="s">
        <v>17770</v>
      </c>
      <c r="C466" s="820" t="s">
        <v>17771</v>
      </c>
      <c r="D466" s="735" t="s">
        <v>17773</v>
      </c>
      <c r="E466" s="735" t="s">
        <v>17774</v>
      </c>
      <c r="F466" s="821" t="s">
        <v>17775</v>
      </c>
      <c r="G466" s="26">
        <v>1</v>
      </c>
      <c r="H466" s="461" t="s">
        <v>17481</v>
      </c>
      <c r="I466" s="26"/>
      <c r="J466" s="86"/>
      <c r="K466" s="86"/>
      <c r="L466" s="822"/>
      <c r="M466" s="86"/>
      <c r="N466" s="26"/>
      <c r="O466" s="86"/>
      <c r="P466" s="86"/>
      <c r="Q466" s="367" t="s">
        <v>17769</v>
      </c>
      <c r="R466" s="86"/>
      <c r="S466" s="442"/>
      <c r="T466" s="475"/>
      <c r="U466" s="475"/>
      <c r="V466" s="475"/>
      <c r="W466" s="475"/>
      <c r="X466" s="475"/>
      <c r="Y466" s="475"/>
      <c r="Z466" s="475"/>
    </row>
    <row r="467" spans="1:26" ht="16.5" customHeight="1">
      <c r="A467" s="665"/>
      <c r="B467" s="665"/>
      <c r="C467" s="665"/>
      <c r="D467" s="665"/>
      <c r="E467" s="665"/>
      <c r="F467" s="665"/>
      <c r="G467" s="26">
        <v>2</v>
      </c>
      <c r="H467" s="2" t="s">
        <v>17778</v>
      </c>
      <c r="I467" s="333" t="s">
        <v>17779</v>
      </c>
      <c r="J467" s="86"/>
      <c r="K467" s="86"/>
      <c r="L467" s="665"/>
      <c r="M467" s="178"/>
      <c r="N467" s="26"/>
      <c r="O467" s="86"/>
      <c r="P467" s="86"/>
      <c r="Q467" s="367" t="s">
        <v>17769</v>
      </c>
      <c r="R467" s="86"/>
      <c r="S467" s="442"/>
      <c r="T467" s="475"/>
      <c r="U467" s="475"/>
      <c r="V467" s="475"/>
      <c r="W467" s="475"/>
      <c r="X467" s="475"/>
      <c r="Y467" s="475"/>
      <c r="Z467" s="475"/>
    </row>
    <row r="468" spans="1:26" ht="16.5" customHeight="1">
      <c r="A468" s="665"/>
      <c r="B468" s="665"/>
      <c r="C468" s="665"/>
      <c r="D468" s="665"/>
      <c r="E468" s="665"/>
      <c r="F468" s="665"/>
      <c r="G468" s="26">
        <v>3</v>
      </c>
      <c r="H468" s="333" t="s">
        <v>17780</v>
      </c>
      <c r="I468" s="445" t="s">
        <v>17781</v>
      </c>
      <c r="J468" s="442"/>
      <c r="K468" s="442"/>
      <c r="L468" s="665"/>
      <c r="M468" s="178"/>
      <c r="N468" s="26"/>
      <c r="O468" s="86"/>
      <c r="P468" s="86"/>
      <c r="Q468" s="367" t="s">
        <v>17769</v>
      </c>
      <c r="R468" s="86"/>
      <c r="S468" s="442"/>
      <c r="T468" s="475"/>
      <c r="U468" s="475"/>
      <c r="V468" s="475"/>
      <c r="W468" s="475"/>
      <c r="X468" s="475"/>
      <c r="Y468" s="475"/>
      <c r="Z468" s="475"/>
    </row>
    <row r="469" spans="1:26" ht="16.5" customHeight="1">
      <c r="A469" s="665"/>
      <c r="B469" s="665"/>
      <c r="C469" s="665"/>
      <c r="D469" s="665"/>
      <c r="E469" s="665"/>
      <c r="F469" s="665"/>
      <c r="G469" s="26">
        <v>4</v>
      </c>
      <c r="H469" s="333" t="s">
        <v>16296</v>
      </c>
      <c r="I469" s="468"/>
      <c r="J469" s="442"/>
      <c r="K469" s="442"/>
      <c r="L469" s="665"/>
      <c r="M469" s="178"/>
      <c r="N469" s="26"/>
      <c r="O469" s="86"/>
      <c r="P469" s="86"/>
      <c r="Q469" s="367" t="s">
        <v>17769</v>
      </c>
      <c r="R469" s="86"/>
      <c r="S469" s="442"/>
      <c r="T469" s="475"/>
      <c r="U469" s="475"/>
      <c r="V469" s="475"/>
      <c r="W469" s="475"/>
      <c r="X469" s="475"/>
      <c r="Y469" s="475"/>
      <c r="Z469" s="475"/>
    </row>
    <row r="470" spans="1:26" ht="16.5" customHeight="1">
      <c r="A470" s="666"/>
      <c r="B470" s="666"/>
      <c r="C470" s="666"/>
      <c r="D470" s="666"/>
      <c r="E470" s="666"/>
      <c r="F470" s="666"/>
      <c r="G470" s="26">
        <v>5</v>
      </c>
      <c r="H470" s="333" t="s">
        <v>15562</v>
      </c>
      <c r="I470" s="453" t="s">
        <v>17692</v>
      </c>
      <c r="J470" s="442"/>
      <c r="K470" s="442"/>
      <c r="L470" s="666"/>
      <c r="M470" s="178"/>
      <c r="N470" s="26"/>
      <c r="O470" s="86"/>
      <c r="P470" s="86"/>
      <c r="Q470" s="367" t="s">
        <v>17769</v>
      </c>
      <c r="R470" s="86"/>
      <c r="S470" s="442"/>
      <c r="T470" s="475"/>
      <c r="U470" s="475"/>
      <c r="V470" s="475"/>
      <c r="W470" s="475"/>
      <c r="X470" s="475"/>
      <c r="Y470" s="475"/>
      <c r="Z470" s="475"/>
    </row>
    <row r="471" spans="1:26" ht="16.5" customHeight="1">
      <c r="A471" s="820" t="s">
        <v>17783</v>
      </c>
      <c r="B471" s="820" t="s">
        <v>17784</v>
      </c>
      <c r="C471" s="820" t="s">
        <v>17785</v>
      </c>
      <c r="D471" s="735" t="s">
        <v>17786</v>
      </c>
      <c r="E471" s="735" t="s">
        <v>17787</v>
      </c>
      <c r="F471" s="821" t="s">
        <v>17789</v>
      </c>
      <c r="G471" s="26">
        <v>1</v>
      </c>
      <c r="H471" s="461" t="s">
        <v>17481</v>
      </c>
      <c r="I471" s="26"/>
      <c r="J471" s="86"/>
      <c r="K471" s="86"/>
      <c r="L471" s="822"/>
      <c r="M471" s="86"/>
      <c r="N471" s="26"/>
      <c r="O471" s="86"/>
      <c r="P471" s="86"/>
      <c r="Q471" s="367" t="s">
        <v>17783</v>
      </c>
      <c r="R471" s="86"/>
      <c r="S471" s="442"/>
      <c r="T471" s="475"/>
      <c r="U471" s="475"/>
      <c r="V471" s="475"/>
      <c r="W471" s="475"/>
      <c r="X471" s="475"/>
      <c r="Y471" s="475"/>
      <c r="Z471" s="475"/>
    </row>
    <row r="472" spans="1:26" ht="16.5" customHeight="1">
      <c r="A472" s="665"/>
      <c r="B472" s="665"/>
      <c r="C472" s="665"/>
      <c r="D472" s="665"/>
      <c r="E472" s="665"/>
      <c r="F472" s="665"/>
      <c r="G472" s="26">
        <v>2</v>
      </c>
      <c r="H472" s="333" t="s">
        <v>17792</v>
      </c>
      <c r="I472" s="333" t="s">
        <v>17793</v>
      </c>
      <c r="J472" s="86"/>
      <c r="K472" s="86"/>
      <c r="L472" s="665"/>
      <c r="M472" s="178"/>
      <c r="N472" s="26"/>
      <c r="O472" s="86"/>
      <c r="P472" s="86"/>
      <c r="Q472" s="367" t="s">
        <v>17783</v>
      </c>
      <c r="R472" s="86"/>
      <c r="S472" s="442"/>
      <c r="T472" s="475"/>
      <c r="U472" s="475"/>
      <c r="V472" s="475"/>
      <c r="W472" s="475"/>
      <c r="X472" s="475"/>
      <c r="Y472" s="475"/>
      <c r="Z472" s="475"/>
    </row>
    <row r="473" spans="1:26" ht="16.5" customHeight="1">
      <c r="A473" s="665"/>
      <c r="B473" s="665"/>
      <c r="C473" s="665"/>
      <c r="D473" s="665"/>
      <c r="E473" s="665"/>
      <c r="F473" s="665"/>
      <c r="G473" s="26">
        <v>3</v>
      </c>
      <c r="H473" s="333" t="s">
        <v>17780</v>
      </c>
      <c r="I473" s="445" t="s">
        <v>17487</v>
      </c>
      <c r="J473" s="442"/>
      <c r="K473" s="442"/>
      <c r="L473" s="665"/>
      <c r="M473" s="178"/>
      <c r="N473" s="26"/>
      <c r="O473" s="86"/>
      <c r="P473" s="86"/>
      <c r="Q473" s="367" t="s">
        <v>17783</v>
      </c>
      <c r="R473" s="86"/>
      <c r="S473" s="442"/>
      <c r="T473" s="475"/>
      <c r="U473" s="475"/>
      <c r="V473" s="475"/>
      <c r="W473" s="475"/>
      <c r="X473" s="475"/>
      <c r="Y473" s="475"/>
      <c r="Z473" s="475"/>
    </row>
    <row r="474" spans="1:26" ht="16.5" customHeight="1">
      <c r="A474" s="665"/>
      <c r="B474" s="665"/>
      <c r="C474" s="665"/>
      <c r="D474" s="665"/>
      <c r="E474" s="665"/>
      <c r="F474" s="665"/>
      <c r="G474" s="26">
        <v>4</v>
      </c>
      <c r="H474" s="333" t="s">
        <v>15771</v>
      </c>
      <c r="I474" s="333" t="s">
        <v>16213</v>
      </c>
      <c r="J474" s="442"/>
      <c r="K474" s="442"/>
      <c r="L474" s="665"/>
      <c r="M474" s="178"/>
      <c r="N474" s="26"/>
      <c r="O474" s="86"/>
      <c r="P474" s="86"/>
      <c r="Q474" s="367" t="s">
        <v>17783</v>
      </c>
      <c r="R474" s="86"/>
      <c r="S474" s="442"/>
      <c r="T474" s="475"/>
      <c r="U474" s="475"/>
      <c r="V474" s="475"/>
      <c r="W474" s="475"/>
      <c r="X474" s="475"/>
      <c r="Y474" s="475"/>
      <c r="Z474" s="475"/>
    </row>
    <row r="475" spans="1:26" ht="16.5" customHeight="1">
      <c r="A475" s="665"/>
      <c r="B475" s="665"/>
      <c r="C475" s="665"/>
      <c r="D475" s="665"/>
      <c r="E475" s="665"/>
      <c r="F475" s="665"/>
      <c r="G475" s="26">
        <v>5</v>
      </c>
      <c r="H475" s="333" t="s">
        <v>16296</v>
      </c>
      <c r="I475" s="468"/>
      <c r="J475" s="442"/>
      <c r="K475" s="442"/>
      <c r="L475" s="665"/>
      <c r="M475" s="178"/>
      <c r="N475" s="26"/>
      <c r="O475" s="86"/>
      <c r="P475" s="86"/>
      <c r="Q475" s="367" t="s">
        <v>17783</v>
      </c>
      <c r="R475" s="86"/>
      <c r="S475" s="442"/>
      <c r="T475" s="475"/>
      <c r="U475" s="475"/>
      <c r="V475" s="475"/>
      <c r="W475" s="475"/>
      <c r="X475" s="475"/>
      <c r="Y475" s="475"/>
      <c r="Z475" s="475"/>
    </row>
    <row r="476" spans="1:26" ht="16.5" customHeight="1">
      <c r="A476" s="666"/>
      <c r="B476" s="666"/>
      <c r="C476" s="666"/>
      <c r="D476" s="666"/>
      <c r="E476" s="666"/>
      <c r="F476" s="666"/>
      <c r="G476" s="26">
        <v>6</v>
      </c>
      <c r="H476" s="333" t="s">
        <v>15562</v>
      </c>
      <c r="I476" s="453" t="s">
        <v>17692</v>
      </c>
      <c r="J476" s="442"/>
      <c r="K476" s="442"/>
      <c r="L476" s="666"/>
      <c r="M476" s="178"/>
      <c r="N476" s="26"/>
      <c r="O476" s="86"/>
      <c r="P476" s="86"/>
      <c r="Q476" s="367" t="s">
        <v>17783</v>
      </c>
      <c r="R476" s="86"/>
      <c r="S476" s="442"/>
      <c r="T476" s="475"/>
      <c r="U476" s="475"/>
      <c r="V476" s="475"/>
      <c r="W476" s="475"/>
      <c r="X476" s="475"/>
      <c r="Y476" s="475"/>
      <c r="Z476" s="475"/>
    </row>
    <row r="477" spans="1:26" ht="16.5" customHeight="1">
      <c r="A477" s="820" t="s">
        <v>17805</v>
      </c>
      <c r="B477" s="820" t="s">
        <v>17806</v>
      </c>
      <c r="C477" s="820" t="s">
        <v>17807</v>
      </c>
      <c r="D477" s="735" t="s">
        <v>17808</v>
      </c>
      <c r="E477" s="735" t="s">
        <v>17809</v>
      </c>
      <c r="F477" s="821" t="s">
        <v>17811</v>
      </c>
      <c r="G477" s="26">
        <v>1</v>
      </c>
      <c r="H477" s="461" t="s">
        <v>17481</v>
      </c>
      <c r="I477" s="26"/>
      <c r="J477" s="86"/>
      <c r="K477" s="86"/>
      <c r="L477" s="822"/>
      <c r="M477" s="86"/>
      <c r="N477" s="26"/>
      <c r="O477" s="86"/>
      <c r="P477" s="86"/>
      <c r="Q477" s="367" t="s">
        <v>17805</v>
      </c>
      <c r="R477" s="86"/>
      <c r="S477" s="442"/>
      <c r="T477" s="475"/>
      <c r="U477" s="475"/>
      <c r="V477" s="475"/>
      <c r="W477" s="475"/>
      <c r="X477" s="475"/>
      <c r="Y477" s="475"/>
      <c r="Z477" s="475"/>
    </row>
    <row r="478" spans="1:26" ht="16.5" customHeight="1">
      <c r="A478" s="665"/>
      <c r="B478" s="665"/>
      <c r="C478" s="665"/>
      <c r="D478" s="665"/>
      <c r="E478" s="665"/>
      <c r="F478" s="665"/>
      <c r="G478" s="26">
        <v>2</v>
      </c>
      <c r="H478" s="333" t="s">
        <v>17792</v>
      </c>
      <c r="I478" s="333" t="s">
        <v>17793</v>
      </c>
      <c r="J478" s="86"/>
      <c r="K478" s="86"/>
      <c r="L478" s="665"/>
      <c r="M478" s="178"/>
      <c r="N478" s="26"/>
      <c r="O478" s="86"/>
      <c r="P478" s="86"/>
      <c r="Q478" s="367" t="s">
        <v>17805</v>
      </c>
      <c r="R478" s="86"/>
      <c r="S478" s="442"/>
      <c r="T478" s="475"/>
      <c r="U478" s="475"/>
      <c r="V478" s="475"/>
      <c r="W478" s="475"/>
      <c r="X478" s="475"/>
      <c r="Y478" s="475"/>
      <c r="Z478" s="475"/>
    </row>
    <row r="479" spans="1:26" ht="16.5" customHeight="1">
      <c r="A479" s="665"/>
      <c r="B479" s="665"/>
      <c r="C479" s="665"/>
      <c r="D479" s="665"/>
      <c r="E479" s="665"/>
      <c r="F479" s="665"/>
      <c r="G479" s="26">
        <v>3</v>
      </c>
      <c r="H479" s="333" t="s">
        <v>17780</v>
      </c>
      <c r="I479" s="445" t="s">
        <v>17487</v>
      </c>
      <c r="J479" s="442"/>
      <c r="K479" s="442"/>
      <c r="L479" s="665"/>
      <c r="M479" s="178"/>
      <c r="N479" s="26"/>
      <c r="O479" s="86"/>
      <c r="P479" s="86"/>
      <c r="Q479" s="367" t="s">
        <v>17805</v>
      </c>
      <c r="R479" s="86"/>
      <c r="S479" s="442"/>
      <c r="T479" s="475"/>
      <c r="U479" s="475"/>
      <c r="V479" s="475"/>
      <c r="W479" s="475"/>
      <c r="X479" s="475"/>
      <c r="Y479" s="475"/>
      <c r="Z479" s="475"/>
    </row>
    <row r="480" spans="1:26" ht="16.5" customHeight="1">
      <c r="A480" s="665"/>
      <c r="B480" s="665"/>
      <c r="C480" s="665"/>
      <c r="D480" s="665"/>
      <c r="E480" s="665"/>
      <c r="F480" s="665"/>
      <c r="G480" s="26">
        <v>4</v>
      </c>
      <c r="H480" s="333" t="s">
        <v>16296</v>
      </c>
      <c r="I480" s="468"/>
      <c r="J480" s="442"/>
      <c r="K480" s="442"/>
      <c r="L480" s="665"/>
      <c r="M480" s="178"/>
      <c r="N480" s="26"/>
      <c r="O480" s="86"/>
      <c r="P480" s="86"/>
      <c r="Q480" s="367" t="s">
        <v>17805</v>
      </c>
      <c r="R480" s="86"/>
      <c r="S480" s="442"/>
      <c r="T480" s="475"/>
      <c r="U480" s="475"/>
      <c r="V480" s="475"/>
      <c r="W480" s="475"/>
      <c r="X480" s="475"/>
      <c r="Y480" s="475"/>
      <c r="Z480" s="475"/>
    </row>
    <row r="481" spans="1:26" ht="16.5" customHeight="1">
      <c r="A481" s="665"/>
      <c r="B481" s="665"/>
      <c r="C481" s="665"/>
      <c r="D481" s="665"/>
      <c r="E481" s="665"/>
      <c r="F481" s="665"/>
      <c r="G481" s="26">
        <v>5</v>
      </c>
      <c r="H481" s="333" t="s">
        <v>15562</v>
      </c>
      <c r="I481" s="453" t="s">
        <v>17692</v>
      </c>
      <c r="J481" s="442"/>
      <c r="K481" s="442"/>
      <c r="L481" s="665"/>
      <c r="M481" s="178"/>
      <c r="N481" s="26"/>
      <c r="O481" s="86"/>
      <c r="P481" s="86"/>
      <c r="Q481" s="367" t="s">
        <v>17805</v>
      </c>
      <c r="R481" s="86"/>
      <c r="S481" s="442"/>
      <c r="T481" s="475"/>
      <c r="U481" s="475"/>
      <c r="V481" s="475"/>
      <c r="W481" s="475"/>
      <c r="X481" s="475"/>
      <c r="Y481" s="475"/>
      <c r="Z481" s="475"/>
    </row>
    <row r="482" spans="1:26" ht="16.5" customHeight="1">
      <c r="A482" s="665"/>
      <c r="B482" s="665"/>
      <c r="C482" s="665"/>
      <c r="D482" s="665"/>
      <c r="E482" s="665"/>
      <c r="F482" s="665"/>
      <c r="G482" s="26">
        <v>6</v>
      </c>
      <c r="H482" s="333" t="s">
        <v>15771</v>
      </c>
      <c r="I482" s="333" t="s">
        <v>16172</v>
      </c>
      <c r="J482" s="442"/>
      <c r="K482" s="442"/>
      <c r="L482" s="665"/>
      <c r="M482" s="178" t="s">
        <v>17819</v>
      </c>
      <c r="N482" s="26"/>
      <c r="O482" s="86"/>
      <c r="P482" s="86"/>
      <c r="Q482" s="367" t="s">
        <v>17805</v>
      </c>
      <c r="R482" s="86"/>
      <c r="S482" s="442"/>
      <c r="T482" s="475"/>
      <c r="U482" s="475"/>
      <c r="V482" s="475"/>
      <c r="W482" s="475"/>
      <c r="X482" s="475"/>
      <c r="Y482" s="475"/>
      <c r="Z482" s="475"/>
    </row>
    <row r="483" spans="1:26" ht="16.5" customHeight="1">
      <c r="A483" s="666"/>
      <c r="B483" s="666"/>
      <c r="C483" s="666"/>
      <c r="D483" s="666"/>
      <c r="E483" s="666"/>
      <c r="F483" s="666"/>
      <c r="G483" s="26">
        <v>7</v>
      </c>
      <c r="H483" s="333"/>
      <c r="I483" s="453" t="s">
        <v>17692</v>
      </c>
      <c r="J483" s="442"/>
      <c r="K483" s="442"/>
      <c r="L483" s="666"/>
      <c r="M483" s="178"/>
      <c r="N483" s="26"/>
      <c r="O483" s="86"/>
      <c r="P483" s="86"/>
      <c r="Q483" s="367" t="s">
        <v>17805</v>
      </c>
      <c r="R483" s="86"/>
      <c r="S483" s="442"/>
      <c r="T483" s="475"/>
      <c r="U483" s="475"/>
      <c r="V483" s="475"/>
      <c r="W483" s="475"/>
      <c r="X483" s="475"/>
      <c r="Y483" s="475"/>
      <c r="Z483" s="475"/>
    </row>
    <row r="484" spans="1:26" ht="16.5" customHeight="1">
      <c r="A484" s="820" t="s">
        <v>17822</v>
      </c>
      <c r="B484" s="820" t="s">
        <v>17824</v>
      </c>
      <c r="C484" s="820" t="s">
        <v>17826</v>
      </c>
      <c r="D484" s="735" t="s">
        <v>17827</v>
      </c>
      <c r="E484" s="735" t="s">
        <v>17829</v>
      </c>
      <c r="F484" s="821" t="s">
        <v>17830</v>
      </c>
      <c r="G484" s="26">
        <v>1</v>
      </c>
      <c r="H484" s="461" t="s">
        <v>17481</v>
      </c>
      <c r="I484" s="26"/>
      <c r="J484" s="86"/>
      <c r="K484" s="86"/>
      <c r="L484" s="822"/>
      <c r="M484" s="86"/>
      <c r="N484" s="26"/>
      <c r="O484" s="86"/>
      <c r="P484" s="86"/>
      <c r="Q484" s="367" t="s">
        <v>17822</v>
      </c>
      <c r="R484" s="86"/>
      <c r="S484" s="442"/>
      <c r="T484" s="475"/>
      <c r="U484" s="475"/>
      <c r="V484" s="475"/>
      <c r="W484" s="475"/>
      <c r="X484" s="475"/>
      <c r="Y484" s="475"/>
      <c r="Z484" s="475"/>
    </row>
    <row r="485" spans="1:26" ht="16.5" customHeight="1">
      <c r="A485" s="665"/>
      <c r="B485" s="665"/>
      <c r="C485" s="665"/>
      <c r="D485" s="665"/>
      <c r="E485" s="665"/>
      <c r="F485" s="665"/>
      <c r="G485" s="26">
        <v>2</v>
      </c>
      <c r="H485" s="333" t="s">
        <v>17832</v>
      </c>
      <c r="I485" s="333" t="s">
        <v>17833</v>
      </c>
      <c r="J485" s="86"/>
      <c r="K485" s="86"/>
      <c r="L485" s="665"/>
      <c r="M485" s="86"/>
      <c r="N485" s="26"/>
      <c r="O485" s="86"/>
      <c r="P485" s="86"/>
      <c r="Q485" s="367" t="s">
        <v>17822</v>
      </c>
      <c r="R485" s="86"/>
      <c r="S485" s="442"/>
      <c r="T485" s="475"/>
      <c r="U485" s="475"/>
      <c r="V485" s="475"/>
      <c r="W485" s="475"/>
      <c r="X485" s="475"/>
      <c r="Y485" s="475"/>
      <c r="Z485" s="475"/>
    </row>
    <row r="486" spans="1:26" ht="16.5" customHeight="1">
      <c r="A486" s="665"/>
      <c r="B486" s="665"/>
      <c r="C486" s="665"/>
      <c r="D486" s="665"/>
      <c r="E486" s="665"/>
      <c r="F486" s="665"/>
      <c r="G486" s="26">
        <v>3</v>
      </c>
      <c r="H486" s="333" t="s">
        <v>17780</v>
      </c>
      <c r="I486" s="445" t="s">
        <v>17487</v>
      </c>
      <c r="J486" s="442"/>
      <c r="K486" s="442"/>
      <c r="L486" s="665"/>
      <c r="M486" s="86"/>
      <c r="N486" s="26"/>
      <c r="O486" s="86"/>
      <c r="P486" s="86"/>
      <c r="Q486" s="367" t="s">
        <v>17822</v>
      </c>
      <c r="R486" s="86"/>
      <c r="S486" s="442"/>
      <c r="T486" s="475"/>
      <c r="U486" s="475"/>
      <c r="V486" s="475"/>
      <c r="W486" s="475"/>
      <c r="X486" s="475"/>
      <c r="Y486" s="475"/>
      <c r="Z486" s="475"/>
    </row>
    <row r="487" spans="1:26" ht="16.5" customHeight="1">
      <c r="A487" s="665"/>
      <c r="B487" s="665"/>
      <c r="C487" s="665"/>
      <c r="D487" s="665"/>
      <c r="E487" s="665"/>
      <c r="F487" s="665"/>
      <c r="G487" s="26">
        <v>4</v>
      </c>
      <c r="H487" s="333" t="s">
        <v>15771</v>
      </c>
      <c r="I487" s="333" t="s">
        <v>17021</v>
      </c>
      <c r="J487" s="442"/>
      <c r="K487" s="442"/>
      <c r="L487" s="665"/>
      <c r="M487" s="86"/>
      <c r="N487" s="26"/>
      <c r="O487" s="86"/>
      <c r="P487" s="86"/>
      <c r="Q487" s="367" t="s">
        <v>17822</v>
      </c>
      <c r="R487" s="86"/>
      <c r="S487" s="442"/>
      <c r="T487" s="475"/>
      <c r="U487" s="475"/>
      <c r="V487" s="475"/>
      <c r="W487" s="475"/>
      <c r="X487" s="475"/>
      <c r="Y487" s="475"/>
      <c r="Z487" s="475"/>
    </row>
    <row r="488" spans="1:26" ht="16.5" customHeight="1">
      <c r="A488" s="665"/>
      <c r="B488" s="665"/>
      <c r="C488" s="665"/>
      <c r="D488" s="665"/>
      <c r="E488" s="665"/>
      <c r="F488" s="665"/>
      <c r="G488" s="26">
        <v>5</v>
      </c>
      <c r="H488" s="333" t="s">
        <v>16296</v>
      </c>
      <c r="I488" s="333"/>
      <c r="J488" s="442"/>
      <c r="K488" s="442"/>
      <c r="L488" s="665"/>
      <c r="M488" s="86"/>
      <c r="N488" s="26"/>
      <c r="O488" s="86"/>
      <c r="P488" s="86"/>
      <c r="Q488" s="367" t="s">
        <v>17822</v>
      </c>
      <c r="R488" s="86"/>
      <c r="S488" s="442"/>
      <c r="T488" s="475"/>
      <c r="U488" s="475"/>
      <c r="V488" s="475"/>
      <c r="W488" s="475"/>
      <c r="X488" s="475"/>
      <c r="Y488" s="475"/>
      <c r="Z488" s="475"/>
    </row>
    <row r="489" spans="1:26" ht="16.5" customHeight="1">
      <c r="A489" s="666"/>
      <c r="B489" s="666"/>
      <c r="C489" s="666"/>
      <c r="D489" s="666"/>
      <c r="E489" s="666"/>
      <c r="F489" s="666"/>
      <c r="G489" s="26">
        <v>6</v>
      </c>
      <c r="H489" s="333" t="s">
        <v>15562</v>
      </c>
      <c r="I489" s="453" t="s">
        <v>17692</v>
      </c>
      <c r="J489" s="442"/>
      <c r="K489" s="442"/>
      <c r="L489" s="666"/>
      <c r="M489" s="86"/>
      <c r="N489" s="26"/>
      <c r="O489" s="86"/>
      <c r="P489" s="86"/>
      <c r="Q489" s="367" t="s">
        <v>17822</v>
      </c>
      <c r="R489" s="86"/>
      <c r="S489" s="442"/>
      <c r="T489" s="475"/>
      <c r="U489" s="475"/>
      <c r="V489" s="475"/>
      <c r="W489" s="475"/>
      <c r="X489" s="475"/>
      <c r="Y489" s="475"/>
      <c r="Z489" s="475"/>
    </row>
    <row r="490" spans="1:26" ht="16.5" customHeight="1">
      <c r="A490" s="820" t="s">
        <v>17844</v>
      </c>
      <c r="B490" s="820" t="s">
        <v>17845</v>
      </c>
      <c r="C490" s="820" t="s">
        <v>17846</v>
      </c>
      <c r="D490" s="735" t="s">
        <v>17847</v>
      </c>
      <c r="E490" s="735" t="s">
        <v>17848</v>
      </c>
      <c r="F490" s="821" t="s">
        <v>17851</v>
      </c>
      <c r="G490" s="26">
        <v>1</v>
      </c>
      <c r="H490" s="461" t="s">
        <v>17481</v>
      </c>
      <c r="I490" s="26"/>
      <c r="J490" s="86"/>
      <c r="K490" s="86"/>
      <c r="L490" s="822"/>
      <c r="M490" s="86"/>
      <c r="N490" s="26"/>
      <c r="O490" s="86"/>
      <c r="P490" s="86"/>
      <c r="Q490" s="367" t="s">
        <v>17844</v>
      </c>
      <c r="R490" s="86"/>
      <c r="S490" s="442"/>
      <c r="T490" s="475"/>
      <c r="U490" s="475"/>
      <c r="V490" s="475"/>
      <c r="W490" s="475"/>
      <c r="X490" s="475"/>
      <c r="Y490" s="475"/>
      <c r="Z490" s="475"/>
    </row>
    <row r="491" spans="1:26" ht="16.5" customHeight="1">
      <c r="A491" s="665"/>
      <c r="B491" s="665"/>
      <c r="C491" s="665"/>
      <c r="D491" s="665"/>
      <c r="E491" s="665"/>
      <c r="F491" s="665"/>
      <c r="G491" s="26">
        <v>2</v>
      </c>
      <c r="H491" s="333" t="s">
        <v>17854</v>
      </c>
      <c r="I491" s="333" t="s">
        <v>17855</v>
      </c>
      <c r="J491" s="86"/>
      <c r="K491" s="86"/>
      <c r="L491" s="665"/>
      <c r="M491" s="178"/>
      <c r="N491" s="26"/>
      <c r="O491" s="86"/>
      <c r="P491" s="86"/>
      <c r="Q491" s="367" t="s">
        <v>17844</v>
      </c>
      <c r="R491" s="86"/>
      <c r="S491" s="442"/>
      <c r="T491" s="475"/>
      <c r="U491" s="475"/>
      <c r="V491" s="475"/>
      <c r="W491" s="475"/>
      <c r="X491" s="475"/>
      <c r="Y491" s="475"/>
      <c r="Z491" s="475"/>
    </row>
    <row r="492" spans="1:26" ht="16.5" customHeight="1">
      <c r="A492" s="665"/>
      <c r="B492" s="665"/>
      <c r="C492" s="665"/>
      <c r="D492" s="665"/>
      <c r="E492" s="665"/>
      <c r="F492" s="665"/>
      <c r="G492" s="26">
        <v>3</v>
      </c>
      <c r="H492" s="333" t="s">
        <v>17780</v>
      </c>
      <c r="I492" s="445" t="s">
        <v>17487</v>
      </c>
      <c r="J492" s="442"/>
      <c r="K492" s="442"/>
      <c r="L492" s="665"/>
      <c r="M492" s="178"/>
      <c r="N492" s="26"/>
      <c r="O492" s="86"/>
      <c r="P492" s="86"/>
      <c r="Q492" s="367" t="s">
        <v>17844</v>
      </c>
      <c r="R492" s="86"/>
      <c r="S492" s="442"/>
      <c r="T492" s="475"/>
      <c r="U492" s="475"/>
      <c r="V492" s="475"/>
      <c r="W492" s="475"/>
      <c r="X492" s="475"/>
      <c r="Y492" s="475"/>
      <c r="Z492" s="475"/>
    </row>
    <row r="493" spans="1:26" ht="16.5" customHeight="1">
      <c r="A493" s="665"/>
      <c r="B493" s="665"/>
      <c r="C493" s="665"/>
      <c r="D493" s="665"/>
      <c r="E493" s="665"/>
      <c r="F493" s="665"/>
      <c r="G493" s="26">
        <v>4</v>
      </c>
      <c r="H493" s="333" t="s">
        <v>15771</v>
      </c>
      <c r="I493" s="445" t="s">
        <v>17021</v>
      </c>
      <c r="J493" s="442"/>
      <c r="K493" s="442"/>
      <c r="L493" s="665"/>
      <c r="M493" s="178"/>
      <c r="N493" s="26"/>
      <c r="O493" s="86"/>
      <c r="P493" s="86"/>
      <c r="Q493" s="367" t="s">
        <v>17844</v>
      </c>
      <c r="R493" s="86"/>
      <c r="S493" s="442"/>
      <c r="T493" s="475"/>
      <c r="U493" s="475"/>
      <c r="V493" s="475"/>
      <c r="W493" s="475"/>
      <c r="X493" s="475"/>
      <c r="Y493" s="475"/>
      <c r="Z493" s="475"/>
    </row>
    <row r="494" spans="1:26" ht="16.5" customHeight="1">
      <c r="A494" s="665"/>
      <c r="B494" s="665"/>
      <c r="C494" s="665"/>
      <c r="D494" s="665"/>
      <c r="E494" s="665"/>
      <c r="F494" s="665"/>
      <c r="G494" s="26">
        <v>5</v>
      </c>
      <c r="H494" s="333"/>
      <c r="I494" s="445" t="s">
        <v>17042</v>
      </c>
      <c r="J494" s="442"/>
      <c r="K494" s="442"/>
      <c r="L494" s="665"/>
      <c r="M494" s="178"/>
      <c r="N494" s="26"/>
      <c r="O494" s="86"/>
      <c r="P494" s="86"/>
      <c r="Q494" s="367" t="s">
        <v>17844</v>
      </c>
      <c r="R494" s="86"/>
      <c r="S494" s="442"/>
      <c r="T494" s="475"/>
      <c r="U494" s="475"/>
      <c r="V494" s="475"/>
      <c r="W494" s="475"/>
      <c r="X494" s="475"/>
      <c r="Y494" s="475"/>
      <c r="Z494" s="475"/>
    </row>
    <row r="495" spans="1:26" ht="16.5" customHeight="1">
      <c r="A495" s="665"/>
      <c r="B495" s="665"/>
      <c r="C495" s="665"/>
      <c r="D495" s="665"/>
      <c r="E495" s="665"/>
      <c r="F495" s="665"/>
      <c r="G495" s="26">
        <v>6</v>
      </c>
      <c r="H495" s="333"/>
      <c r="I495" s="445" t="s">
        <v>17330</v>
      </c>
      <c r="J495" s="442"/>
      <c r="K495" s="442"/>
      <c r="L495" s="665"/>
      <c r="M495" s="178"/>
      <c r="N495" s="26"/>
      <c r="O495" s="86"/>
      <c r="P495" s="86"/>
      <c r="Q495" s="367" t="s">
        <v>17844</v>
      </c>
      <c r="R495" s="86"/>
      <c r="S495" s="442"/>
      <c r="T495" s="475"/>
      <c r="U495" s="475"/>
      <c r="V495" s="475"/>
      <c r="W495" s="475"/>
      <c r="X495" s="475"/>
      <c r="Y495" s="475"/>
      <c r="Z495" s="475"/>
    </row>
    <row r="496" spans="1:26" ht="16.5" customHeight="1">
      <c r="A496" s="665"/>
      <c r="B496" s="665"/>
      <c r="C496" s="665"/>
      <c r="D496" s="665"/>
      <c r="E496" s="665"/>
      <c r="F496" s="665"/>
      <c r="G496" s="26">
        <v>7</v>
      </c>
      <c r="H496" s="333" t="s">
        <v>16296</v>
      </c>
      <c r="I496" s="468"/>
      <c r="J496" s="442"/>
      <c r="K496" s="442"/>
      <c r="L496" s="665"/>
      <c r="M496" s="178"/>
      <c r="N496" s="26"/>
      <c r="O496" s="86"/>
      <c r="P496" s="86"/>
      <c r="Q496" s="367" t="s">
        <v>17844</v>
      </c>
      <c r="R496" s="86"/>
      <c r="S496" s="442"/>
      <c r="T496" s="475"/>
      <c r="U496" s="475"/>
      <c r="V496" s="475"/>
      <c r="W496" s="475"/>
      <c r="X496" s="475"/>
      <c r="Y496" s="475"/>
      <c r="Z496" s="475"/>
    </row>
    <row r="497" spans="1:26" ht="16.5" customHeight="1">
      <c r="A497" s="666"/>
      <c r="B497" s="666"/>
      <c r="C497" s="666"/>
      <c r="D497" s="666"/>
      <c r="E497" s="666"/>
      <c r="F497" s="666"/>
      <c r="G497" s="26">
        <v>8</v>
      </c>
      <c r="H497" s="333" t="s">
        <v>15562</v>
      </c>
      <c r="I497" s="453" t="s">
        <v>17692</v>
      </c>
      <c r="J497" s="442"/>
      <c r="K497" s="442"/>
      <c r="L497" s="666"/>
      <c r="M497" s="178"/>
      <c r="N497" s="26"/>
      <c r="O497" s="86"/>
      <c r="P497" s="86"/>
      <c r="Q497" s="367" t="s">
        <v>17844</v>
      </c>
      <c r="R497" s="86"/>
      <c r="S497" s="442"/>
      <c r="T497" s="475"/>
      <c r="U497" s="475"/>
      <c r="V497" s="475"/>
      <c r="W497" s="475"/>
      <c r="X497" s="475"/>
      <c r="Y497" s="475"/>
      <c r="Z497" s="475"/>
    </row>
    <row r="498" spans="1:26" ht="16.5" customHeight="1">
      <c r="A498" s="820" t="s">
        <v>17860</v>
      </c>
      <c r="B498" s="820" t="s">
        <v>17862</v>
      </c>
      <c r="C498" s="820" t="s">
        <v>17864</v>
      </c>
      <c r="D498" s="735" t="s">
        <v>17866</v>
      </c>
      <c r="E498" s="735" t="s">
        <v>17867</v>
      </c>
      <c r="F498" s="821" t="s">
        <v>17869</v>
      </c>
      <c r="G498" s="26">
        <v>1</v>
      </c>
      <c r="H498" s="461" t="s">
        <v>17481</v>
      </c>
      <c r="I498" s="26"/>
      <c r="J498" s="86"/>
      <c r="K498" s="86"/>
      <c r="L498" s="822"/>
      <c r="M498" s="86"/>
      <c r="N498" s="26"/>
      <c r="O498" s="86"/>
      <c r="P498" s="86"/>
      <c r="Q498" s="367" t="s">
        <v>17860</v>
      </c>
      <c r="R498" s="86"/>
      <c r="S498" s="442"/>
      <c r="T498" s="475"/>
      <c r="U498" s="475"/>
      <c r="V498" s="475"/>
      <c r="W498" s="475"/>
      <c r="X498" s="475"/>
      <c r="Y498" s="475"/>
      <c r="Z498" s="475"/>
    </row>
    <row r="499" spans="1:26" ht="16.5" customHeight="1">
      <c r="A499" s="665"/>
      <c r="B499" s="665"/>
      <c r="C499" s="665"/>
      <c r="D499" s="665"/>
      <c r="E499" s="665"/>
      <c r="F499" s="665"/>
      <c r="G499" s="26">
        <v>2</v>
      </c>
      <c r="H499" s="333" t="s">
        <v>17854</v>
      </c>
      <c r="I499" s="333" t="s">
        <v>17855</v>
      </c>
      <c r="J499" s="86"/>
      <c r="K499" s="86"/>
      <c r="L499" s="665"/>
      <c r="M499" s="178"/>
      <c r="N499" s="26"/>
      <c r="O499" s="86"/>
      <c r="P499" s="86"/>
      <c r="Q499" s="367" t="s">
        <v>17860</v>
      </c>
      <c r="R499" s="86"/>
      <c r="S499" s="442"/>
      <c r="T499" s="475"/>
      <c r="U499" s="475"/>
      <c r="V499" s="475"/>
      <c r="W499" s="475"/>
      <c r="X499" s="475"/>
      <c r="Y499" s="475"/>
      <c r="Z499" s="475"/>
    </row>
    <row r="500" spans="1:26" ht="16.5" customHeight="1">
      <c r="A500" s="665"/>
      <c r="B500" s="665"/>
      <c r="C500" s="665"/>
      <c r="D500" s="665"/>
      <c r="E500" s="665"/>
      <c r="F500" s="665"/>
      <c r="G500" s="26">
        <v>3</v>
      </c>
      <c r="H500" s="333" t="s">
        <v>17780</v>
      </c>
      <c r="I500" s="445" t="s">
        <v>17487</v>
      </c>
      <c r="J500" s="442"/>
      <c r="K500" s="442"/>
      <c r="L500" s="665"/>
      <c r="M500" s="178"/>
      <c r="N500" s="26"/>
      <c r="O500" s="86"/>
      <c r="P500" s="86"/>
      <c r="Q500" s="367" t="s">
        <v>17860</v>
      </c>
      <c r="R500" s="86"/>
      <c r="S500" s="442"/>
      <c r="T500" s="475"/>
      <c r="U500" s="475"/>
      <c r="V500" s="475"/>
      <c r="W500" s="475"/>
      <c r="X500" s="475"/>
      <c r="Y500" s="475"/>
      <c r="Z500" s="475"/>
    </row>
    <row r="501" spans="1:26" ht="16.5" customHeight="1">
      <c r="A501" s="665"/>
      <c r="B501" s="665"/>
      <c r="C501" s="665"/>
      <c r="D501" s="665"/>
      <c r="E501" s="665"/>
      <c r="F501" s="665"/>
      <c r="G501" s="26">
        <v>4</v>
      </c>
      <c r="H501" s="333"/>
      <c r="I501" s="333" t="s">
        <v>17873</v>
      </c>
      <c r="J501" s="442"/>
      <c r="K501" s="442"/>
      <c r="L501" s="665"/>
      <c r="M501" s="178"/>
      <c r="N501" s="26"/>
      <c r="O501" s="86"/>
      <c r="P501" s="86"/>
      <c r="Q501" s="367" t="s">
        <v>17860</v>
      </c>
      <c r="R501" s="86"/>
      <c r="S501" s="442"/>
      <c r="T501" s="475"/>
      <c r="U501" s="475"/>
      <c r="V501" s="475"/>
      <c r="W501" s="475"/>
      <c r="X501" s="475"/>
      <c r="Y501" s="475"/>
      <c r="Z501" s="475"/>
    </row>
    <row r="502" spans="1:26" ht="16.5" customHeight="1">
      <c r="A502" s="665"/>
      <c r="B502" s="665"/>
      <c r="C502" s="665"/>
      <c r="D502" s="665"/>
      <c r="E502" s="665"/>
      <c r="F502" s="665"/>
      <c r="G502" s="26">
        <v>5</v>
      </c>
      <c r="H502" s="333" t="s">
        <v>16296</v>
      </c>
      <c r="I502" s="468"/>
      <c r="J502" s="442"/>
      <c r="K502" s="442"/>
      <c r="L502" s="665"/>
      <c r="M502" s="178"/>
      <c r="N502" s="26"/>
      <c r="O502" s="86"/>
      <c r="P502" s="86"/>
      <c r="Q502" s="367" t="s">
        <v>17860</v>
      </c>
      <c r="R502" s="86"/>
      <c r="S502" s="442"/>
      <c r="T502" s="475"/>
      <c r="U502" s="475"/>
      <c r="V502" s="475"/>
      <c r="W502" s="475"/>
      <c r="X502" s="475"/>
      <c r="Y502" s="475"/>
      <c r="Z502" s="475"/>
    </row>
    <row r="503" spans="1:26" ht="16.5" customHeight="1">
      <c r="A503" s="665"/>
      <c r="B503" s="665"/>
      <c r="C503" s="665"/>
      <c r="D503" s="665"/>
      <c r="E503" s="665"/>
      <c r="F503" s="665"/>
      <c r="G503" s="26">
        <v>6</v>
      </c>
      <c r="H503" s="333" t="s">
        <v>15562</v>
      </c>
      <c r="I503" s="453" t="s">
        <v>17692</v>
      </c>
      <c r="J503" s="442"/>
      <c r="K503" s="442"/>
      <c r="L503" s="665"/>
      <c r="M503" s="178"/>
      <c r="N503" s="26"/>
      <c r="O503" s="86"/>
      <c r="P503" s="86"/>
      <c r="Q503" s="367" t="s">
        <v>17860</v>
      </c>
      <c r="R503" s="86"/>
      <c r="S503" s="442"/>
      <c r="T503" s="475"/>
      <c r="U503" s="475"/>
      <c r="V503" s="475"/>
      <c r="W503" s="475"/>
      <c r="X503" s="475"/>
      <c r="Y503" s="475"/>
      <c r="Z503" s="475"/>
    </row>
    <row r="504" spans="1:26" ht="16.5" customHeight="1">
      <c r="A504" s="665"/>
      <c r="B504" s="665"/>
      <c r="C504" s="665"/>
      <c r="D504" s="665"/>
      <c r="E504" s="665"/>
      <c r="F504" s="665"/>
      <c r="G504" s="26">
        <v>7</v>
      </c>
      <c r="H504" s="333" t="s">
        <v>17879</v>
      </c>
      <c r="I504" s="333" t="s">
        <v>16213</v>
      </c>
      <c r="J504" s="442"/>
      <c r="K504" s="442"/>
      <c r="L504" s="665"/>
      <c r="M504" s="178"/>
      <c r="N504" s="26"/>
      <c r="O504" s="86"/>
      <c r="P504" s="86"/>
      <c r="Q504" s="367" t="s">
        <v>17860</v>
      </c>
      <c r="R504" s="86"/>
      <c r="S504" s="442"/>
      <c r="T504" s="475"/>
      <c r="U504" s="475"/>
      <c r="V504" s="475"/>
      <c r="W504" s="475"/>
      <c r="X504" s="475"/>
      <c r="Y504" s="475"/>
      <c r="Z504" s="475"/>
    </row>
    <row r="505" spans="1:26" ht="16.5" customHeight="1">
      <c r="A505" s="665"/>
      <c r="B505" s="665"/>
      <c r="C505" s="665"/>
      <c r="D505" s="665"/>
      <c r="E505" s="665"/>
      <c r="F505" s="665"/>
      <c r="G505" s="26">
        <v>8</v>
      </c>
      <c r="H505" s="333"/>
      <c r="I505" s="333" t="s">
        <v>17042</v>
      </c>
      <c r="J505" s="442"/>
      <c r="K505" s="442"/>
      <c r="L505" s="665"/>
      <c r="M505" s="178"/>
      <c r="N505" s="26"/>
      <c r="O505" s="86"/>
      <c r="P505" s="86"/>
      <c r="Q505" s="367" t="s">
        <v>17860</v>
      </c>
      <c r="R505" s="86"/>
      <c r="S505" s="442"/>
      <c r="T505" s="475"/>
      <c r="U505" s="475"/>
      <c r="V505" s="475"/>
      <c r="W505" s="475"/>
      <c r="X505" s="475"/>
      <c r="Y505" s="475"/>
      <c r="Z505" s="475"/>
    </row>
    <row r="506" spans="1:26" ht="16.5" customHeight="1">
      <c r="A506" s="666"/>
      <c r="B506" s="666"/>
      <c r="C506" s="666"/>
      <c r="D506" s="666"/>
      <c r="E506" s="666"/>
      <c r="F506" s="666"/>
      <c r="G506" s="26">
        <v>9</v>
      </c>
      <c r="H506" s="333"/>
      <c r="I506" s="453" t="s">
        <v>17692</v>
      </c>
      <c r="J506" s="442"/>
      <c r="K506" s="442"/>
      <c r="L506" s="666"/>
      <c r="M506" s="178"/>
      <c r="N506" s="26"/>
      <c r="O506" s="86"/>
      <c r="P506" s="86"/>
      <c r="Q506" s="367" t="s">
        <v>17860</v>
      </c>
      <c r="R506" s="86"/>
      <c r="S506" s="442"/>
      <c r="T506" s="475"/>
      <c r="U506" s="475"/>
      <c r="V506" s="475"/>
      <c r="W506" s="475"/>
      <c r="X506" s="475"/>
      <c r="Y506" s="475"/>
      <c r="Z506" s="475"/>
    </row>
    <row r="507" spans="1:26" ht="16.5" customHeight="1">
      <c r="A507" s="820" t="s">
        <v>17884</v>
      </c>
      <c r="B507" s="820" t="s">
        <v>17887</v>
      </c>
      <c r="C507" s="820" t="s">
        <v>17888</v>
      </c>
      <c r="D507" s="735" t="s">
        <v>17889</v>
      </c>
      <c r="E507" s="735" t="s">
        <v>17890</v>
      </c>
      <c r="F507" s="821" t="s">
        <v>17892</v>
      </c>
      <c r="G507" s="26">
        <v>1</v>
      </c>
      <c r="H507" s="461" t="s">
        <v>17481</v>
      </c>
      <c r="I507" s="26"/>
      <c r="J507" s="86"/>
      <c r="K507" s="86"/>
      <c r="L507" s="822"/>
      <c r="M507" s="86"/>
      <c r="N507" s="26"/>
      <c r="O507" s="86"/>
      <c r="P507" s="86"/>
      <c r="Q507" s="367" t="s">
        <v>17884</v>
      </c>
      <c r="R507" s="86"/>
      <c r="S507" s="442"/>
      <c r="T507" s="475"/>
      <c r="U507" s="475"/>
      <c r="V507" s="475"/>
      <c r="W507" s="475"/>
      <c r="X507" s="475"/>
      <c r="Y507" s="475"/>
      <c r="Z507" s="475"/>
    </row>
    <row r="508" spans="1:26" ht="16.5" customHeight="1">
      <c r="A508" s="665"/>
      <c r="B508" s="665"/>
      <c r="C508" s="665"/>
      <c r="D508" s="665"/>
      <c r="E508" s="665"/>
      <c r="F508" s="665"/>
      <c r="G508" s="26">
        <v>2</v>
      </c>
      <c r="H508" s="333" t="s">
        <v>17832</v>
      </c>
      <c r="I508" s="333" t="s">
        <v>17833</v>
      </c>
      <c r="J508" s="86"/>
      <c r="K508" s="86"/>
      <c r="L508" s="665"/>
      <c r="M508" s="178"/>
      <c r="N508" s="26"/>
      <c r="O508" s="86"/>
      <c r="P508" s="86"/>
      <c r="Q508" s="367" t="s">
        <v>17884</v>
      </c>
      <c r="R508" s="86"/>
      <c r="S508" s="442"/>
      <c r="T508" s="475"/>
      <c r="U508" s="475"/>
      <c r="V508" s="475"/>
      <c r="W508" s="475"/>
      <c r="X508" s="475"/>
      <c r="Y508" s="475"/>
      <c r="Z508" s="475"/>
    </row>
    <row r="509" spans="1:26" ht="16.5" customHeight="1">
      <c r="A509" s="665"/>
      <c r="B509" s="665"/>
      <c r="C509" s="665"/>
      <c r="D509" s="665"/>
      <c r="E509" s="665"/>
      <c r="F509" s="665"/>
      <c r="G509" s="26">
        <v>3</v>
      </c>
      <c r="H509" s="333" t="s">
        <v>17780</v>
      </c>
      <c r="I509" s="445" t="s">
        <v>17487</v>
      </c>
      <c r="J509" s="442"/>
      <c r="K509" s="442"/>
      <c r="L509" s="665"/>
      <c r="M509" s="178"/>
      <c r="N509" s="26"/>
      <c r="O509" s="86"/>
      <c r="P509" s="86"/>
      <c r="Q509" s="367" t="s">
        <v>17884</v>
      </c>
      <c r="R509" s="86"/>
      <c r="S509" s="442"/>
      <c r="T509" s="475"/>
      <c r="U509" s="475"/>
      <c r="V509" s="475"/>
      <c r="W509" s="475"/>
      <c r="X509" s="475"/>
      <c r="Y509" s="475"/>
      <c r="Z509" s="475"/>
    </row>
    <row r="510" spans="1:26" ht="16.5" customHeight="1">
      <c r="A510" s="665"/>
      <c r="B510" s="665"/>
      <c r="C510" s="665"/>
      <c r="D510" s="665"/>
      <c r="E510" s="665"/>
      <c r="F510" s="665"/>
      <c r="G510" s="26">
        <v>4</v>
      </c>
      <c r="H510" s="333" t="s">
        <v>16296</v>
      </c>
      <c r="I510" s="468"/>
      <c r="J510" s="442"/>
      <c r="K510" s="442"/>
      <c r="L510" s="665"/>
      <c r="M510" s="178"/>
      <c r="N510" s="26"/>
      <c r="O510" s="86"/>
      <c r="P510" s="86"/>
      <c r="Q510" s="367" t="s">
        <v>17884</v>
      </c>
      <c r="R510" s="86"/>
      <c r="S510" s="442"/>
      <c r="T510" s="475"/>
      <c r="U510" s="475"/>
      <c r="V510" s="475"/>
      <c r="W510" s="475"/>
      <c r="X510" s="475"/>
      <c r="Y510" s="475"/>
      <c r="Z510" s="475"/>
    </row>
    <row r="511" spans="1:26" ht="16.5" customHeight="1">
      <c r="A511" s="665"/>
      <c r="B511" s="665"/>
      <c r="C511" s="665"/>
      <c r="D511" s="665"/>
      <c r="E511" s="665"/>
      <c r="F511" s="665"/>
      <c r="G511" s="26">
        <v>5</v>
      </c>
      <c r="H511" s="333" t="s">
        <v>15562</v>
      </c>
      <c r="I511" s="453" t="s">
        <v>17692</v>
      </c>
      <c r="J511" s="442"/>
      <c r="K511" s="442"/>
      <c r="L511" s="665"/>
      <c r="M511" s="178"/>
      <c r="N511" s="26"/>
      <c r="O511" s="86"/>
      <c r="P511" s="86"/>
      <c r="Q511" s="367" t="s">
        <v>17884</v>
      </c>
      <c r="R511" s="86"/>
      <c r="S511" s="442"/>
      <c r="T511" s="475"/>
      <c r="U511" s="475"/>
      <c r="V511" s="475"/>
      <c r="W511" s="475"/>
      <c r="X511" s="475"/>
      <c r="Y511" s="475"/>
      <c r="Z511" s="475"/>
    </row>
    <row r="512" spans="1:26" ht="16.5" customHeight="1">
      <c r="A512" s="665"/>
      <c r="B512" s="665"/>
      <c r="C512" s="665"/>
      <c r="D512" s="665"/>
      <c r="E512" s="665"/>
      <c r="F512" s="665"/>
      <c r="G512" s="26">
        <v>6</v>
      </c>
      <c r="H512" s="333" t="s">
        <v>17897</v>
      </c>
      <c r="I512" s="333"/>
      <c r="J512" s="442"/>
      <c r="K512" s="442"/>
      <c r="L512" s="665"/>
      <c r="M512" s="178"/>
      <c r="N512" s="26"/>
      <c r="O512" s="86"/>
      <c r="P512" s="86"/>
      <c r="Q512" s="367" t="s">
        <v>17884</v>
      </c>
      <c r="R512" s="86"/>
      <c r="S512" s="442"/>
      <c r="T512" s="475"/>
      <c r="U512" s="475"/>
      <c r="V512" s="475"/>
      <c r="W512" s="475"/>
      <c r="X512" s="475"/>
      <c r="Y512" s="475"/>
      <c r="Z512" s="475"/>
    </row>
    <row r="513" spans="1:26" ht="16.5" customHeight="1">
      <c r="A513" s="665"/>
      <c r="B513" s="665"/>
      <c r="C513" s="665"/>
      <c r="D513" s="665"/>
      <c r="E513" s="665"/>
      <c r="F513" s="665"/>
      <c r="G513" s="26">
        <v>7</v>
      </c>
      <c r="H513" s="333" t="s">
        <v>15090</v>
      </c>
      <c r="I513" s="333" t="s">
        <v>17901</v>
      </c>
      <c r="J513" s="442"/>
      <c r="K513" s="442"/>
      <c r="L513" s="665"/>
      <c r="M513" s="367" t="s">
        <v>17902</v>
      </c>
      <c r="N513" s="26"/>
      <c r="O513" s="86"/>
      <c r="P513" s="86"/>
      <c r="Q513" s="367" t="s">
        <v>17884</v>
      </c>
      <c r="R513" s="86"/>
      <c r="S513" s="442"/>
      <c r="T513" s="475"/>
      <c r="U513" s="475"/>
      <c r="V513" s="475"/>
      <c r="W513" s="475"/>
      <c r="X513" s="475"/>
      <c r="Y513" s="475"/>
      <c r="Z513" s="475"/>
    </row>
    <row r="514" spans="1:26" ht="16.5" customHeight="1">
      <c r="A514" s="665"/>
      <c r="B514" s="665"/>
      <c r="C514" s="665"/>
      <c r="D514" s="665"/>
      <c r="E514" s="665"/>
      <c r="F514" s="665"/>
      <c r="G514" s="26">
        <v>8</v>
      </c>
      <c r="H514" s="333" t="s">
        <v>15098</v>
      </c>
      <c r="I514" s="333"/>
      <c r="J514" s="442"/>
      <c r="K514" s="442"/>
      <c r="L514" s="665"/>
      <c r="M514" s="178"/>
      <c r="N514" s="26"/>
      <c r="O514" s="86"/>
      <c r="P514" s="86"/>
      <c r="Q514" s="367" t="s">
        <v>17884</v>
      </c>
      <c r="R514" s="86"/>
      <c r="S514" s="442"/>
      <c r="T514" s="475"/>
      <c r="U514" s="475"/>
      <c r="V514" s="475"/>
      <c r="W514" s="475"/>
      <c r="X514" s="475"/>
      <c r="Y514" s="475"/>
      <c r="Z514" s="475"/>
    </row>
    <row r="515" spans="1:26" ht="16.5" customHeight="1">
      <c r="A515" s="666"/>
      <c r="B515" s="666"/>
      <c r="C515" s="666"/>
      <c r="D515" s="666"/>
      <c r="E515" s="666"/>
      <c r="F515" s="666"/>
      <c r="G515" s="26">
        <v>9</v>
      </c>
      <c r="H515" s="437" t="s">
        <v>15562</v>
      </c>
      <c r="I515" s="453" t="s">
        <v>17692</v>
      </c>
      <c r="J515" s="442"/>
      <c r="K515" s="442"/>
      <c r="L515" s="666"/>
      <c r="M515" s="178"/>
      <c r="N515" s="26"/>
      <c r="O515" s="86"/>
      <c r="P515" s="86"/>
      <c r="Q515" s="367" t="s">
        <v>17884</v>
      </c>
      <c r="R515" s="86"/>
      <c r="S515" s="442"/>
      <c r="T515" s="475"/>
      <c r="U515" s="475"/>
      <c r="V515" s="475"/>
      <c r="W515" s="475"/>
      <c r="X515" s="475"/>
      <c r="Y515" s="475"/>
      <c r="Z515" s="475"/>
    </row>
    <row r="516" spans="1:26" ht="16.5" customHeight="1">
      <c r="A516" s="747" t="s">
        <v>17907</v>
      </c>
      <c r="B516" s="747" t="s">
        <v>17908</v>
      </c>
      <c r="C516" s="747" t="s">
        <v>17910</v>
      </c>
      <c r="D516" s="749" t="s">
        <v>3244</v>
      </c>
      <c r="E516" s="741" t="s">
        <v>3245</v>
      </c>
      <c r="F516" s="746" t="s">
        <v>17911</v>
      </c>
      <c r="G516" s="88">
        <v>1</v>
      </c>
      <c r="H516" s="461" t="s">
        <v>17912</v>
      </c>
      <c r="I516" s="488"/>
      <c r="J516" s="117"/>
      <c r="K516" s="117"/>
      <c r="L516" s="748"/>
      <c r="M516" s="178"/>
      <c r="N516" s="26"/>
      <c r="O516" s="86"/>
      <c r="P516" s="86"/>
      <c r="Q516" s="104" t="s">
        <v>17907</v>
      </c>
      <c r="R516" s="86"/>
      <c r="S516" s="442"/>
      <c r="T516" s="475"/>
      <c r="U516" s="475"/>
      <c r="V516" s="475"/>
      <c r="W516" s="475"/>
      <c r="X516" s="475"/>
      <c r="Y516" s="475"/>
      <c r="Z516" s="475"/>
    </row>
    <row r="517" spans="1:26" ht="16.5" customHeight="1">
      <c r="A517" s="665"/>
      <c r="B517" s="665"/>
      <c r="C517" s="665"/>
      <c r="D517" s="665"/>
      <c r="E517" s="665"/>
      <c r="F517" s="665"/>
      <c r="G517" s="88">
        <v>2</v>
      </c>
      <c r="H517" s="271" t="s">
        <v>15984</v>
      </c>
      <c r="I517" s="130" t="s">
        <v>15985</v>
      </c>
      <c r="J517" s="86"/>
      <c r="K517" s="86"/>
      <c r="L517" s="665"/>
      <c r="M517" s="178"/>
      <c r="N517" s="26"/>
      <c r="O517" s="86"/>
      <c r="P517" s="86"/>
      <c r="Q517" s="104" t="s">
        <v>17907</v>
      </c>
      <c r="R517" s="86"/>
      <c r="S517" s="442"/>
      <c r="T517" s="475"/>
      <c r="U517" s="475"/>
      <c r="V517" s="475"/>
      <c r="W517" s="475"/>
      <c r="X517" s="475"/>
      <c r="Y517" s="475"/>
      <c r="Z517" s="475"/>
    </row>
    <row r="518" spans="1:26" ht="16.5" customHeight="1">
      <c r="A518" s="665"/>
      <c r="B518" s="665"/>
      <c r="C518" s="665"/>
      <c r="D518" s="665"/>
      <c r="E518" s="665"/>
      <c r="F518" s="665"/>
      <c r="G518" s="88">
        <v>3</v>
      </c>
      <c r="H518" s="2" t="s">
        <v>17915</v>
      </c>
      <c r="I518" s="130" t="s">
        <v>17916</v>
      </c>
      <c r="J518" s="86"/>
      <c r="K518" s="86"/>
      <c r="L518" s="665"/>
      <c r="M518" s="178"/>
      <c r="N518" s="26"/>
      <c r="O518" s="86"/>
      <c r="P518" s="86"/>
      <c r="Q518" s="104" t="s">
        <v>17907</v>
      </c>
      <c r="R518" s="86"/>
      <c r="S518" s="442"/>
      <c r="T518" s="475"/>
      <c r="U518" s="475"/>
      <c r="V518" s="475"/>
      <c r="W518" s="475"/>
      <c r="X518" s="475"/>
      <c r="Y518" s="475"/>
      <c r="Z518" s="475"/>
    </row>
    <row r="519" spans="1:26" ht="16.5" customHeight="1">
      <c r="A519" s="665"/>
      <c r="B519" s="665"/>
      <c r="C519" s="665"/>
      <c r="D519" s="665"/>
      <c r="E519" s="665"/>
      <c r="F519" s="665"/>
      <c r="G519" s="88">
        <v>4</v>
      </c>
      <c r="H519" s="130" t="s">
        <v>17083</v>
      </c>
      <c r="I519" s="130" t="s">
        <v>16900</v>
      </c>
      <c r="J519" s="86"/>
      <c r="K519" s="86"/>
      <c r="L519" s="665"/>
      <c r="M519" s="178"/>
      <c r="N519" s="26"/>
      <c r="O519" s="86"/>
      <c r="P519" s="86"/>
      <c r="Q519" s="104" t="s">
        <v>17907</v>
      </c>
      <c r="R519" s="86"/>
      <c r="S519" s="442"/>
      <c r="T519" s="475"/>
      <c r="U519" s="475"/>
      <c r="V519" s="475"/>
      <c r="W519" s="475"/>
      <c r="X519" s="475"/>
      <c r="Y519" s="475"/>
      <c r="Z519" s="475"/>
    </row>
    <row r="520" spans="1:26" ht="16.5" customHeight="1">
      <c r="A520" s="665"/>
      <c r="B520" s="665"/>
      <c r="C520" s="665"/>
      <c r="D520" s="665"/>
      <c r="E520" s="665"/>
      <c r="F520" s="665"/>
      <c r="G520" s="88">
        <v>5</v>
      </c>
      <c r="H520" s="2" t="s">
        <v>17080</v>
      </c>
      <c r="I520" s="2" t="s">
        <v>17920</v>
      </c>
      <c r="J520" s="86"/>
      <c r="K520" s="86"/>
      <c r="L520" s="665"/>
      <c r="M520" s="178"/>
      <c r="N520" s="26"/>
      <c r="O520" s="86"/>
      <c r="P520" s="86"/>
      <c r="Q520" s="104" t="s">
        <v>17907</v>
      </c>
      <c r="R520" s="86"/>
      <c r="S520" s="442"/>
      <c r="T520" s="475"/>
      <c r="U520" s="475"/>
      <c r="V520" s="475"/>
      <c r="W520" s="475"/>
      <c r="X520" s="475"/>
      <c r="Y520" s="475"/>
      <c r="Z520" s="475"/>
    </row>
    <row r="521" spans="1:26" ht="16.5" customHeight="1">
      <c r="A521" s="665"/>
      <c r="B521" s="665"/>
      <c r="C521" s="665"/>
      <c r="D521" s="665"/>
      <c r="E521" s="665"/>
      <c r="F521" s="665"/>
      <c r="G521" s="88">
        <v>6</v>
      </c>
      <c r="H521" s="130" t="s">
        <v>16909</v>
      </c>
      <c r="I521" s="130" t="s">
        <v>16122</v>
      </c>
      <c r="J521" s="86"/>
      <c r="K521" s="86"/>
      <c r="L521" s="665"/>
      <c r="M521" s="178"/>
      <c r="N521" s="26"/>
      <c r="O521" s="86"/>
      <c r="P521" s="86"/>
      <c r="Q521" s="104" t="s">
        <v>17907</v>
      </c>
      <c r="R521" s="86"/>
      <c r="S521" s="442"/>
      <c r="T521" s="475"/>
      <c r="U521" s="475"/>
      <c r="V521" s="475"/>
      <c r="W521" s="475"/>
      <c r="X521" s="475"/>
      <c r="Y521" s="475"/>
      <c r="Z521" s="475"/>
    </row>
    <row r="522" spans="1:26" ht="16.5" customHeight="1">
      <c r="A522" s="665"/>
      <c r="B522" s="665"/>
      <c r="C522" s="665"/>
      <c r="D522" s="665"/>
      <c r="E522" s="665"/>
      <c r="F522" s="665"/>
      <c r="G522" s="88">
        <v>7</v>
      </c>
      <c r="H522" s="130" t="s">
        <v>16296</v>
      </c>
      <c r="I522" s="130" t="s">
        <v>17929</v>
      </c>
      <c r="J522" s="86"/>
      <c r="K522" s="86"/>
      <c r="L522" s="665"/>
      <c r="M522" s="178"/>
      <c r="N522" s="26"/>
      <c r="O522" s="86"/>
      <c r="P522" s="86"/>
      <c r="Q522" s="104" t="s">
        <v>17907</v>
      </c>
      <c r="R522" s="86"/>
      <c r="S522" s="442"/>
      <c r="T522" s="475"/>
      <c r="U522" s="475"/>
      <c r="V522" s="475"/>
      <c r="W522" s="475"/>
      <c r="X522" s="475"/>
      <c r="Y522" s="475"/>
      <c r="Z522" s="475"/>
    </row>
    <row r="523" spans="1:26" ht="16.5" customHeight="1">
      <c r="A523" s="665"/>
      <c r="B523" s="665"/>
      <c r="C523" s="665"/>
      <c r="D523" s="665"/>
      <c r="E523" s="665"/>
      <c r="F523" s="665"/>
      <c r="G523" s="88">
        <v>8</v>
      </c>
      <c r="H523" s="130" t="s">
        <v>15562</v>
      </c>
      <c r="I523" s="130" t="s">
        <v>17934</v>
      </c>
      <c r="J523" s="86"/>
      <c r="K523" s="86"/>
      <c r="L523" s="665"/>
      <c r="M523" s="178"/>
      <c r="N523" s="26"/>
      <c r="O523" s="86"/>
      <c r="P523" s="86"/>
      <c r="Q523" s="104" t="s">
        <v>17907</v>
      </c>
      <c r="R523" s="86"/>
      <c r="S523" s="442"/>
      <c r="T523" s="475"/>
      <c r="U523" s="475"/>
      <c r="V523" s="475"/>
      <c r="W523" s="475"/>
      <c r="X523" s="475"/>
      <c r="Y523" s="475"/>
      <c r="Z523" s="475"/>
    </row>
    <row r="524" spans="1:26" ht="16.5" customHeight="1">
      <c r="A524" s="665"/>
      <c r="B524" s="665"/>
      <c r="C524" s="665"/>
      <c r="D524" s="665"/>
      <c r="E524" s="665"/>
      <c r="F524" s="665"/>
      <c r="G524" s="88">
        <v>9</v>
      </c>
      <c r="H524" s="2" t="s">
        <v>17897</v>
      </c>
      <c r="I524" s="2" t="s">
        <v>17937</v>
      </c>
      <c r="J524" s="86"/>
      <c r="K524" s="86"/>
      <c r="L524" s="665"/>
      <c r="M524" s="178"/>
      <c r="N524" s="26"/>
      <c r="O524" s="86"/>
      <c r="P524" s="86"/>
      <c r="Q524" s="104" t="s">
        <v>17907</v>
      </c>
      <c r="R524" s="86"/>
      <c r="S524" s="442"/>
      <c r="T524" s="475"/>
      <c r="U524" s="475"/>
      <c r="V524" s="475"/>
      <c r="W524" s="475"/>
      <c r="X524" s="475"/>
      <c r="Y524" s="475"/>
      <c r="Z524" s="475"/>
    </row>
    <row r="525" spans="1:26" ht="16.5" customHeight="1">
      <c r="A525" s="665"/>
      <c r="B525" s="665"/>
      <c r="C525" s="665"/>
      <c r="D525" s="665"/>
      <c r="E525" s="665"/>
      <c r="F525" s="665"/>
      <c r="G525" s="88">
        <v>10</v>
      </c>
      <c r="H525" s="2" t="s">
        <v>13006</v>
      </c>
      <c r="I525" s="2" t="s">
        <v>14698</v>
      </c>
      <c r="J525" s="86"/>
      <c r="K525" s="86"/>
      <c r="L525" s="665"/>
      <c r="M525" s="178"/>
      <c r="N525" s="26"/>
      <c r="O525" s="86"/>
      <c r="P525" s="86"/>
      <c r="Q525" s="104" t="s">
        <v>17907</v>
      </c>
      <c r="R525" s="86"/>
      <c r="S525" s="442"/>
      <c r="T525" s="475"/>
      <c r="U525" s="475"/>
      <c r="V525" s="475"/>
      <c r="W525" s="475"/>
      <c r="X525" s="475"/>
      <c r="Y525" s="475"/>
      <c r="Z525" s="475"/>
    </row>
    <row r="526" spans="1:26" ht="16.5" customHeight="1">
      <c r="A526" s="665"/>
      <c r="B526" s="665"/>
      <c r="C526" s="665"/>
      <c r="D526" s="665"/>
      <c r="E526" s="665"/>
      <c r="F526" s="665"/>
      <c r="G526" s="88">
        <v>11</v>
      </c>
      <c r="H526" s="2" t="s">
        <v>17941</v>
      </c>
      <c r="I526" s="2" t="s">
        <v>17942</v>
      </c>
      <c r="J526" s="86"/>
      <c r="K526" s="86"/>
      <c r="L526" s="665"/>
      <c r="M526" s="178"/>
      <c r="N526" s="26"/>
      <c r="O526" s="86"/>
      <c r="P526" s="86"/>
      <c r="Q526" s="104" t="s">
        <v>17907</v>
      </c>
      <c r="R526" s="86"/>
      <c r="S526" s="442"/>
      <c r="T526" s="475"/>
      <c r="U526" s="475"/>
      <c r="V526" s="475"/>
      <c r="W526" s="475"/>
      <c r="X526" s="475"/>
      <c r="Y526" s="475"/>
      <c r="Z526" s="475"/>
    </row>
    <row r="527" spans="1:26" ht="16.5" customHeight="1">
      <c r="A527" s="665"/>
      <c r="B527" s="665"/>
      <c r="C527" s="665"/>
      <c r="D527" s="665"/>
      <c r="E527" s="665"/>
      <c r="F527" s="665"/>
      <c r="G527" s="88">
        <v>12</v>
      </c>
      <c r="H527" s="2" t="s">
        <v>13108</v>
      </c>
      <c r="I527" s="2" t="s">
        <v>14730</v>
      </c>
      <c r="J527" s="86"/>
      <c r="K527" s="86"/>
      <c r="L527" s="665"/>
      <c r="M527" s="178"/>
      <c r="N527" s="26"/>
      <c r="O527" s="86"/>
      <c r="P527" s="86"/>
      <c r="Q527" s="104" t="s">
        <v>17907</v>
      </c>
      <c r="R527" s="86"/>
      <c r="S527" s="442"/>
      <c r="T527" s="475"/>
      <c r="U527" s="475"/>
      <c r="V527" s="475"/>
      <c r="W527" s="475"/>
      <c r="X527" s="475"/>
      <c r="Y527" s="475"/>
      <c r="Z527" s="475"/>
    </row>
    <row r="528" spans="1:26" ht="16.5" customHeight="1">
      <c r="A528" s="665"/>
      <c r="B528" s="665"/>
      <c r="C528" s="665"/>
      <c r="D528" s="665"/>
      <c r="E528" s="665"/>
      <c r="F528" s="665"/>
      <c r="G528" s="88">
        <v>13</v>
      </c>
      <c r="H528" s="2" t="s">
        <v>17941</v>
      </c>
      <c r="I528" s="2" t="s">
        <v>17942</v>
      </c>
      <c r="J528" s="86"/>
      <c r="K528" s="86"/>
      <c r="L528" s="665"/>
      <c r="M528" s="178"/>
      <c r="N528" s="26"/>
      <c r="O528" s="86"/>
      <c r="P528" s="86"/>
      <c r="Q528" s="104" t="s">
        <v>17907</v>
      </c>
      <c r="R528" s="86"/>
      <c r="S528" s="442"/>
      <c r="T528" s="475"/>
      <c r="U528" s="475"/>
      <c r="V528" s="475"/>
      <c r="W528" s="475"/>
      <c r="X528" s="475"/>
      <c r="Y528" s="475"/>
      <c r="Z528" s="475"/>
    </row>
    <row r="529" spans="1:26" ht="16.5" customHeight="1">
      <c r="A529" s="665"/>
      <c r="B529" s="665"/>
      <c r="C529" s="665"/>
      <c r="D529" s="665"/>
      <c r="E529" s="665"/>
      <c r="F529" s="665"/>
      <c r="G529" s="88">
        <v>14</v>
      </c>
      <c r="H529" s="2" t="s">
        <v>13059</v>
      </c>
      <c r="I529" s="2" t="s">
        <v>14717</v>
      </c>
      <c r="J529" s="86"/>
      <c r="K529" s="86"/>
      <c r="L529" s="665"/>
      <c r="M529" s="178"/>
      <c r="N529" s="26"/>
      <c r="O529" s="86"/>
      <c r="P529" s="86"/>
      <c r="Q529" s="104" t="s">
        <v>17907</v>
      </c>
      <c r="R529" s="86"/>
      <c r="S529" s="442"/>
      <c r="T529" s="475"/>
      <c r="U529" s="475"/>
      <c r="V529" s="475"/>
      <c r="W529" s="475"/>
      <c r="X529" s="475"/>
      <c r="Y529" s="475"/>
      <c r="Z529" s="475"/>
    </row>
    <row r="530" spans="1:26" ht="16.5" customHeight="1">
      <c r="A530" s="666"/>
      <c r="B530" s="666"/>
      <c r="C530" s="666"/>
      <c r="D530" s="666"/>
      <c r="E530" s="666"/>
      <c r="F530" s="666"/>
      <c r="G530" s="88">
        <v>15</v>
      </c>
      <c r="H530" s="2" t="s">
        <v>17941</v>
      </c>
      <c r="I530" s="2" t="s">
        <v>17953</v>
      </c>
      <c r="J530" s="86"/>
      <c r="K530" s="86"/>
      <c r="L530" s="666"/>
      <c r="M530" s="178"/>
      <c r="N530" s="26"/>
      <c r="O530" s="86"/>
      <c r="P530" s="86"/>
      <c r="Q530" s="104" t="s">
        <v>17907</v>
      </c>
      <c r="R530" s="86"/>
      <c r="S530" s="442"/>
      <c r="T530" s="475"/>
      <c r="U530" s="475"/>
      <c r="V530" s="475"/>
      <c r="W530" s="475"/>
      <c r="X530" s="475"/>
      <c r="Y530" s="475"/>
      <c r="Z530" s="475"/>
    </row>
    <row r="531" spans="1:26" ht="16.5" customHeight="1">
      <c r="A531" s="747" t="s">
        <v>17955</v>
      </c>
      <c r="B531" s="747" t="s">
        <v>17957</v>
      </c>
      <c r="C531" s="747" t="s">
        <v>17958</v>
      </c>
      <c r="D531" s="749" t="s">
        <v>3244</v>
      </c>
      <c r="E531" s="741" t="s">
        <v>17961</v>
      </c>
      <c r="F531" s="746" t="s">
        <v>17962</v>
      </c>
      <c r="G531" s="88">
        <v>1</v>
      </c>
      <c r="H531" s="461" t="s">
        <v>17912</v>
      </c>
      <c r="I531" s="488"/>
      <c r="J531" s="117"/>
      <c r="K531" s="117"/>
      <c r="L531" s="748"/>
      <c r="M531" s="178"/>
      <c r="N531" s="26"/>
      <c r="O531" s="86"/>
      <c r="P531" s="86"/>
      <c r="Q531" s="83" t="s">
        <v>17955</v>
      </c>
      <c r="R531" s="86"/>
      <c r="S531" s="442"/>
      <c r="T531" s="475"/>
      <c r="U531" s="475"/>
      <c r="V531" s="475"/>
      <c r="W531" s="475"/>
      <c r="X531" s="475"/>
      <c r="Y531" s="475"/>
      <c r="Z531" s="475"/>
    </row>
    <row r="532" spans="1:26" ht="16.5" customHeight="1">
      <c r="A532" s="665"/>
      <c r="B532" s="665"/>
      <c r="C532" s="665"/>
      <c r="D532" s="665"/>
      <c r="E532" s="665"/>
      <c r="F532" s="665"/>
      <c r="G532" s="88">
        <v>2</v>
      </c>
      <c r="H532" s="271" t="s">
        <v>15984</v>
      </c>
      <c r="I532" s="130" t="s">
        <v>15985</v>
      </c>
      <c r="J532" s="86"/>
      <c r="K532" s="86"/>
      <c r="L532" s="665"/>
      <c r="M532" s="178"/>
      <c r="N532" s="26"/>
      <c r="O532" s="86"/>
      <c r="P532" s="86"/>
      <c r="Q532" s="83" t="s">
        <v>17955</v>
      </c>
      <c r="R532" s="86"/>
      <c r="S532" s="442"/>
      <c r="T532" s="475"/>
      <c r="U532" s="475"/>
      <c r="V532" s="475"/>
      <c r="W532" s="475"/>
      <c r="X532" s="475"/>
      <c r="Y532" s="475"/>
      <c r="Z532" s="475"/>
    </row>
    <row r="533" spans="1:26" ht="16.5" customHeight="1">
      <c r="A533" s="665"/>
      <c r="B533" s="665"/>
      <c r="C533" s="665"/>
      <c r="D533" s="665"/>
      <c r="E533" s="665"/>
      <c r="F533" s="665"/>
      <c r="G533" s="88">
        <v>3</v>
      </c>
      <c r="H533" s="333" t="s">
        <v>17973</v>
      </c>
      <c r="I533" s="130" t="s">
        <v>17974</v>
      </c>
      <c r="J533" s="86"/>
      <c r="K533" s="86"/>
      <c r="L533" s="665"/>
      <c r="M533" s="178"/>
      <c r="N533" s="26"/>
      <c r="O533" s="86"/>
      <c r="P533" s="86"/>
      <c r="Q533" s="83" t="s">
        <v>17955</v>
      </c>
      <c r="R533" s="86"/>
      <c r="S533" s="442"/>
      <c r="T533" s="475"/>
      <c r="U533" s="475"/>
      <c r="V533" s="475"/>
      <c r="W533" s="475"/>
      <c r="X533" s="475"/>
      <c r="Y533" s="475"/>
      <c r="Z533" s="475"/>
    </row>
    <row r="534" spans="1:26" ht="16.5" customHeight="1">
      <c r="A534" s="665"/>
      <c r="B534" s="665"/>
      <c r="C534" s="665"/>
      <c r="D534" s="665"/>
      <c r="E534" s="665"/>
      <c r="F534" s="665"/>
      <c r="G534" s="88">
        <v>4</v>
      </c>
      <c r="H534" s="271" t="s">
        <v>17083</v>
      </c>
      <c r="I534" s="130" t="s">
        <v>16900</v>
      </c>
      <c r="J534" s="86"/>
      <c r="K534" s="86"/>
      <c r="L534" s="665"/>
      <c r="M534" s="178"/>
      <c r="N534" s="26"/>
      <c r="O534" s="86"/>
      <c r="P534" s="86"/>
      <c r="Q534" s="83" t="s">
        <v>17955</v>
      </c>
      <c r="R534" s="86"/>
      <c r="S534" s="442"/>
      <c r="T534" s="475"/>
      <c r="U534" s="475"/>
      <c r="V534" s="475"/>
      <c r="W534" s="475"/>
      <c r="X534" s="475"/>
      <c r="Y534" s="475"/>
      <c r="Z534" s="475"/>
    </row>
    <row r="535" spans="1:26" ht="16.5" customHeight="1">
      <c r="A535" s="665"/>
      <c r="B535" s="665"/>
      <c r="C535" s="665"/>
      <c r="D535" s="665"/>
      <c r="E535" s="665"/>
      <c r="F535" s="665"/>
      <c r="G535" s="88">
        <v>5</v>
      </c>
      <c r="H535" s="333" t="s">
        <v>16906</v>
      </c>
      <c r="I535" s="2" t="s">
        <v>17980</v>
      </c>
      <c r="J535" s="86"/>
      <c r="K535" s="86"/>
      <c r="L535" s="665"/>
      <c r="M535" s="178"/>
      <c r="N535" s="26"/>
      <c r="O535" s="86"/>
      <c r="P535" s="86"/>
      <c r="Q535" s="83" t="s">
        <v>17955</v>
      </c>
      <c r="R535" s="86"/>
      <c r="S535" s="442"/>
      <c r="T535" s="475"/>
      <c r="U535" s="475"/>
      <c r="V535" s="475"/>
      <c r="W535" s="475"/>
      <c r="X535" s="475"/>
      <c r="Y535" s="475"/>
      <c r="Z535" s="475"/>
    </row>
    <row r="536" spans="1:26" ht="16.5" customHeight="1">
      <c r="A536" s="665"/>
      <c r="B536" s="665"/>
      <c r="C536" s="665"/>
      <c r="D536" s="665"/>
      <c r="E536" s="665"/>
      <c r="F536" s="665"/>
      <c r="G536" s="88">
        <v>6</v>
      </c>
      <c r="H536" s="271" t="s">
        <v>16909</v>
      </c>
      <c r="I536" s="130" t="s">
        <v>16122</v>
      </c>
      <c r="J536" s="86"/>
      <c r="K536" s="86"/>
      <c r="L536" s="665"/>
      <c r="M536" s="178"/>
      <c r="N536" s="26"/>
      <c r="O536" s="86"/>
      <c r="P536" s="86"/>
      <c r="Q536" s="83" t="s">
        <v>17955</v>
      </c>
      <c r="R536" s="86"/>
      <c r="S536" s="442"/>
      <c r="T536" s="475"/>
      <c r="U536" s="475"/>
      <c r="V536" s="475"/>
      <c r="W536" s="475"/>
      <c r="X536" s="475"/>
      <c r="Y536" s="475"/>
      <c r="Z536" s="475"/>
    </row>
    <row r="537" spans="1:26" ht="16.5" customHeight="1">
      <c r="A537" s="665"/>
      <c r="B537" s="665"/>
      <c r="C537" s="665"/>
      <c r="D537" s="665"/>
      <c r="E537" s="665"/>
      <c r="F537" s="665"/>
      <c r="G537" s="88">
        <v>7</v>
      </c>
      <c r="H537" s="271" t="s">
        <v>16296</v>
      </c>
      <c r="I537" s="130" t="s">
        <v>17929</v>
      </c>
      <c r="J537" s="86"/>
      <c r="K537" s="86"/>
      <c r="L537" s="665"/>
      <c r="M537" s="178"/>
      <c r="N537" s="26"/>
      <c r="O537" s="86"/>
      <c r="P537" s="86"/>
      <c r="Q537" s="83" t="s">
        <v>17955</v>
      </c>
      <c r="R537" s="86"/>
      <c r="S537" s="442"/>
      <c r="T537" s="475"/>
      <c r="U537" s="475"/>
      <c r="V537" s="475"/>
      <c r="W537" s="475"/>
      <c r="X537" s="475"/>
      <c r="Y537" s="475"/>
      <c r="Z537" s="475"/>
    </row>
    <row r="538" spans="1:26" ht="16.5" customHeight="1">
      <c r="A538" s="665"/>
      <c r="B538" s="665"/>
      <c r="C538" s="665"/>
      <c r="D538" s="665"/>
      <c r="E538" s="665"/>
      <c r="F538" s="665"/>
      <c r="G538" s="88">
        <v>8</v>
      </c>
      <c r="H538" s="271" t="s">
        <v>15562</v>
      </c>
      <c r="I538" s="130" t="s">
        <v>17988</v>
      </c>
      <c r="J538" s="86"/>
      <c r="K538" s="86"/>
      <c r="L538" s="665"/>
      <c r="M538" s="178"/>
      <c r="N538" s="26"/>
      <c r="O538" s="86"/>
      <c r="P538" s="86"/>
      <c r="Q538" s="83" t="s">
        <v>17955</v>
      </c>
      <c r="R538" s="86"/>
      <c r="S538" s="442"/>
      <c r="T538" s="475"/>
      <c r="U538" s="475"/>
      <c r="V538" s="475"/>
      <c r="W538" s="475"/>
      <c r="X538" s="475"/>
      <c r="Y538" s="475"/>
      <c r="Z538" s="475"/>
    </row>
    <row r="539" spans="1:26" ht="16.5" customHeight="1">
      <c r="A539" s="665"/>
      <c r="B539" s="665"/>
      <c r="C539" s="665"/>
      <c r="D539" s="665"/>
      <c r="E539" s="665"/>
      <c r="F539" s="665"/>
      <c r="G539" s="88">
        <v>9</v>
      </c>
      <c r="H539" s="333" t="s">
        <v>15771</v>
      </c>
      <c r="I539" s="490" t="s">
        <v>17991</v>
      </c>
      <c r="J539" s="86"/>
      <c r="K539" s="86"/>
      <c r="L539" s="665"/>
      <c r="M539" s="178"/>
      <c r="N539" s="26"/>
      <c r="O539" s="86"/>
      <c r="P539" s="86"/>
      <c r="Q539" s="83" t="s">
        <v>17955</v>
      </c>
      <c r="R539" s="86"/>
      <c r="S539" s="442"/>
      <c r="T539" s="475"/>
      <c r="U539" s="475"/>
      <c r="V539" s="475"/>
      <c r="W539" s="475"/>
      <c r="X539" s="475"/>
      <c r="Y539" s="475"/>
      <c r="Z539" s="475"/>
    </row>
    <row r="540" spans="1:26" ht="16.5" customHeight="1">
      <c r="A540" s="665"/>
      <c r="B540" s="665"/>
      <c r="C540" s="665"/>
      <c r="D540" s="665"/>
      <c r="E540" s="665"/>
      <c r="F540" s="665"/>
      <c r="G540" s="88">
        <v>10</v>
      </c>
      <c r="H540" s="333" t="s">
        <v>17897</v>
      </c>
      <c r="I540" s="2"/>
      <c r="J540" s="86"/>
      <c r="K540" s="86"/>
      <c r="L540" s="665"/>
      <c r="M540" s="178"/>
      <c r="N540" s="26"/>
      <c r="O540" s="86"/>
      <c r="P540" s="86"/>
      <c r="Q540" s="83" t="s">
        <v>17955</v>
      </c>
      <c r="R540" s="86"/>
      <c r="S540" s="442"/>
      <c r="T540" s="475"/>
      <c r="U540" s="475"/>
      <c r="V540" s="475"/>
      <c r="W540" s="475"/>
      <c r="X540" s="475"/>
      <c r="Y540" s="475"/>
      <c r="Z540" s="475"/>
    </row>
    <row r="541" spans="1:26" ht="16.5" customHeight="1">
      <c r="A541" s="665"/>
      <c r="B541" s="665"/>
      <c r="C541" s="665"/>
      <c r="D541" s="665"/>
      <c r="E541" s="665"/>
      <c r="F541" s="665"/>
      <c r="G541" s="88">
        <v>11</v>
      </c>
      <c r="H541" s="333" t="s">
        <v>13006</v>
      </c>
      <c r="I541" s="2" t="s">
        <v>14698</v>
      </c>
      <c r="J541" s="86"/>
      <c r="K541" s="86"/>
      <c r="L541" s="665"/>
      <c r="M541" s="178"/>
      <c r="N541" s="26"/>
      <c r="O541" s="86"/>
      <c r="P541" s="86"/>
      <c r="Q541" s="83" t="s">
        <v>17955</v>
      </c>
      <c r="R541" s="86"/>
      <c r="S541" s="442"/>
      <c r="T541" s="475"/>
      <c r="U541" s="475"/>
      <c r="V541" s="475"/>
      <c r="W541" s="475"/>
      <c r="X541" s="475"/>
      <c r="Y541" s="475"/>
      <c r="Z541" s="475"/>
    </row>
    <row r="542" spans="1:26" ht="16.5" customHeight="1">
      <c r="A542" s="665"/>
      <c r="B542" s="665"/>
      <c r="C542" s="665"/>
      <c r="D542" s="665"/>
      <c r="E542" s="665"/>
      <c r="F542" s="665"/>
      <c r="G542" s="88">
        <v>12</v>
      </c>
      <c r="H542" s="333" t="s">
        <v>17941</v>
      </c>
      <c r="I542" s="2" t="s">
        <v>17994</v>
      </c>
      <c r="J542" s="86"/>
      <c r="K542" s="86"/>
      <c r="L542" s="665"/>
      <c r="M542" s="178"/>
      <c r="N542" s="26"/>
      <c r="O542" s="86"/>
      <c r="P542" s="86"/>
      <c r="Q542" s="83" t="s">
        <v>17955</v>
      </c>
      <c r="R542" s="86"/>
      <c r="S542" s="442"/>
      <c r="T542" s="475"/>
      <c r="U542" s="475"/>
      <c r="V542" s="475"/>
      <c r="W542" s="475"/>
      <c r="X542" s="475"/>
      <c r="Y542" s="475"/>
      <c r="Z542" s="475"/>
    </row>
    <row r="543" spans="1:26" ht="16.5" customHeight="1">
      <c r="A543" s="665"/>
      <c r="B543" s="665"/>
      <c r="C543" s="665"/>
      <c r="D543" s="665"/>
      <c r="E543" s="665"/>
      <c r="F543" s="665"/>
      <c r="G543" s="88">
        <v>13</v>
      </c>
      <c r="H543" s="333" t="s">
        <v>13108</v>
      </c>
      <c r="I543" s="2" t="s">
        <v>14730</v>
      </c>
      <c r="J543" s="86"/>
      <c r="K543" s="86"/>
      <c r="L543" s="665"/>
      <c r="M543" s="178"/>
      <c r="N543" s="26"/>
      <c r="O543" s="86"/>
      <c r="P543" s="86"/>
      <c r="Q543" s="83" t="s">
        <v>17955</v>
      </c>
      <c r="R543" s="86"/>
      <c r="S543" s="442"/>
      <c r="T543" s="475"/>
      <c r="U543" s="475"/>
      <c r="V543" s="475"/>
      <c r="W543" s="475"/>
      <c r="X543" s="475"/>
      <c r="Y543" s="475"/>
      <c r="Z543" s="475"/>
    </row>
    <row r="544" spans="1:26" ht="16.5" customHeight="1">
      <c r="A544" s="665"/>
      <c r="B544" s="665"/>
      <c r="C544" s="665"/>
      <c r="D544" s="665"/>
      <c r="E544" s="665"/>
      <c r="F544" s="665"/>
      <c r="G544" s="88">
        <v>14</v>
      </c>
      <c r="H544" s="333" t="s">
        <v>17941</v>
      </c>
      <c r="I544" s="2" t="s">
        <v>17994</v>
      </c>
      <c r="J544" s="86"/>
      <c r="K544" s="86"/>
      <c r="L544" s="665"/>
      <c r="M544" s="178"/>
      <c r="N544" s="26"/>
      <c r="O544" s="86"/>
      <c r="P544" s="86"/>
      <c r="Q544" s="83" t="s">
        <v>17955</v>
      </c>
      <c r="R544" s="86"/>
      <c r="S544" s="442"/>
      <c r="T544" s="475"/>
      <c r="U544" s="475"/>
      <c r="V544" s="475"/>
      <c r="W544" s="475"/>
      <c r="X544" s="475"/>
      <c r="Y544" s="475"/>
      <c r="Z544" s="475"/>
    </row>
    <row r="545" spans="1:26" ht="16.5" customHeight="1">
      <c r="A545" s="665"/>
      <c r="B545" s="665"/>
      <c r="C545" s="665"/>
      <c r="D545" s="665"/>
      <c r="E545" s="665"/>
      <c r="F545" s="665"/>
      <c r="G545" s="88">
        <v>15</v>
      </c>
      <c r="H545" s="333" t="s">
        <v>13059</v>
      </c>
      <c r="I545" s="2" t="s">
        <v>14717</v>
      </c>
      <c r="J545" s="86"/>
      <c r="K545" s="86"/>
      <c r="L545" s="665"/>
      <c r="M545" s="178"/>
      <c r="N545" s="26"/>
      <c r="O545" s="86"/>
      <c r="P545" s="86"/>
      <c r="Q545" s="83" t="s">
        <v>17955</v>
      </c>
      <c r="R545" s="86"/>
      <c r="S545" s="442"/>
      <c r="T545" s="475"/>
      <c r="U545" s="475"/>
      <c r="V545" s="475"/>
      <c r="W545" s="475"/>
      <c r="X545" s="475"/>
      <c r="Y545" s="475"/>
      <c r="Z545" s="475"/>
    </row>
    <row r="546" spans="1:26" ht="16.5" customHeight="1">
      <c r="A546" s="666"/>
      <c r="B546" s="666"/>
      <c r="C546" s="666"/>
      <c r="D546" s="666"/>
      <c r="E546" s="666"/>
      <c r="F546" s="666"/>
      <c r="G546" s="88">
        <v>16</v>
      </c>
      <c r="H546" s="333" t="s">
        <v>17941</v>
      </c>
      <c r="I546" s="2" t="s">
        <v>17953</v>
      </c>
      <c r="J546" s="86"/>
      <c r="K546" s="86"/>
      <c r="L546" s="666"/>
      <c r="M546" s="178"/>
      <c r="N546" s="26"/>
      <c r="O546" s="86"/>
      <c r="P546" s="86"/>
      <c r="Q546" s="83" t="s">
        <v>17955</v>
      </c>
      <c r="R546" s="86"/>
      <c r="S546" s="442"/>
      <c r="T546" s="475"/>
      <c r="U546" s="475"/>
      <c r="V546" s="475"/>
      <c r="W546" s="475"/>
      <c r="X546" s="475"/>
      <c r="Y546" s="475"/>
      <c r="Z546" s="475"/>
    </row>
    <row r="547" spans="1:26" ht="16.5" customHeight="1">
      <c r="A547" s="747" t="s">
        <v>18000</v>
      </c>
      <c r="B547" s="747" t="s">
        <v>18001</v>
      </c>
      <c r="C547" s="747" t="s">
        <v>18002</v>
      </c>
      <c r="D547" s="749" t="s">
        <v>3244</v>
      </c>
      <c r="E547" s="749" t="s">
        <v>18003</v>
      </c>
      <c r="F547" s="746" t="s">
        <v>18005</v>
      </c>
      <c r="G547" s="88">
        <v>1</v>
      </c>
      <c r="H547" s="461" t="s">
        <v>18007</v>
      </c>
      <c r="I547" s="488"/>
      <c r="J547" s="117"/>
      <c r="K547" s="117"/>
      <c r="L547" s="748"/>
      <c r="M547" s="178"/>
      <c r="N547" s="26"/>
      <c r="O547" s="86"/>
      <c r="P547" s="86"/>
      <c r="Q547" s="83" t="s">
        <v>18000</v>
      </c>
      <c r="R547" s="86"/>
      <c r="S547" s="442"/>
      <c r="T547" s="475"/>
      <c r="U547" s="475"/>
      <c r="V547" s="475"/>
      <c r="W547" s="475"/>
      <c r="X547" s="475"/>
      <c r="Y547" s="475"/>
      <c r="Z547" s="475"/>
    </row>
    <row r="548" spans="1:26" ht="16.5" customHeight="1">
      <c r="A548" s="665"/>
      <c r="B548" s="665"/>
      <c r="C548" s="665"/>
      <c r="D548" s="665"/>
      <c r="E548" s="665"/>
      <c r="F548" s="665"/>
      <c r="G548" s="88">
        <v>2</v>
      </c>
      <c r="H548" s="271" t="s">
        <v>15984</v>
      </c>
      <c r="I548" s="130" t="s">
        <v>15985</v>
      </c>
      <c r="J548" s="86"/>
      <c r="K548" s="86"/>
      <c r="L548" s="665"/>
      <c r="M548" s="178"/>
      <c r="N548" s="26"/>
      <c r="O548" s="86"/>
      <c r="P548" s="86"/>
      <c r="Q548" s="83" t="s">
        <v>18000</v>
      </c>
      <c r="R548" s="86"/>
      <c r="S548" s="442"/>
      <c r="T548" s="475"/>
      <c r="U548" s="475"/>
      <c r="V548" s="475"/>
      <c r="W548" s="475"/>
      <c r="X548" s="475"/>
      <c r="Y548" s="475"/>
      <c r="Z548" s="475"/>
    </row>
    <row r="549" spans="1:26" ht="16.5" customHeight="1">
      <c r="A549" s="665"/>
      <c r="B549" s="665"/>
      <c r="C549" s="665"/>
      <c r="D549" s="665"/>
      <c r="E549" s="665"/>
      <c r="F549" s="665"/>
      <c r="G549" s="88">
        <v>3</v>
      </c>
      <c r="H549" s="333" t="s">
        <v>18008</v>
      </c>
      <c r="I549" s="130" t="s">
        <v>17916</v>
      </c>
      <c r="J549" s="86"/>
      <c r="K549" s="86"/>
      <c r="L549" s="665"/>
      <c r="M549" s="178"/>
      <c r="N549" s="26"/>
      <c r="O549" s="86"/>
      <c r="P549" s="86"/>
      <c r="Q549" s="83" t="s">
        <v>18000</v>
      </c>
      <c r="R549" s="86"/>
      <c r="S549" s="442"/>
      <c r="T549" s="475"/>
      <c r="U549" s="475"/>
      <c r="V549" s="475"/>
      <c r="W549" s="475"/>
      <c r="X549" s="475"/>
      <c r="Y549" s="475"/>
      <c r="Z549" s="475"/>
    </row>
    <row r="550" spans="1:26" ht="16.5" customHeight="1">
      <c r="A550" s="665"/>
      <c r="B550" s="665"/>
      <c r="C550" s="665"/>
      <c r="D550" s="665"/>
      <c r="E550" s="665"/>
      <c r="F550" s="665"/>
      <c r="G550" s="88">
        <v>4</v>
      </c>
      <c r="H550" s="271" t="s">
        <v>17083</v>
      </c>
      <c r="I550" s="130" t="s">
        <v>16900</v>
      </c>
      <c r="J550" s="86"/>
      <c r="K550" s="86"/>
      <c r="L550" s="665"/>
      <c r="M550" s="178"/>
      <c r="N550" s="26"/>
      <c r="O550" s="86"/>
      <c r="P550" s="86"/>
      <c r="Q550" s="83" t="s">
        <v>18000</v>
      </c>
      <c r="R550" s="86"/>
      <c r="S550" s="442"/>
      <c r="T550" s="475"/>
      <c r="U550" s="475"/>
      <c r="V550" s="475"/>
      <c r="W550" s="475"/>
      <c r="X550" s="475"/>
      <c r="Y550" s="475"/>
      <c r="Z550" s="475"/>
    </row>
    <row r="551" spans="1:26" ht="16.5" customHeight="1">
      <c r="A551" s="665"/>
      <c r="B551" s="665"/>
      <c r="C551" s="665"/>
      <c r="D551" s="665"/>
      <c r="E551" s="665"/>
      <c r="F551" s="665"/>
      <c r="G551" s="88">
        <v>5</v>
      </c>
      <c r="H551" s="271" t="s">
        <v>16909</v>
      </c>
      <c r="I551" s="130" t="s">
        <v>16122</v>
      </c>
      <c r="J551" s="86"/>
      <c r="K551" s="86"/>
      <c r="L551" s="665"/>
      <c r="M551" s="178"/>
      <c r="N551" s="26"/>
      <c r="O551" s="86"/>
      <c r="P551" s="86"/>
      <c r="Q551" s="83" t="s">
        <v>18000</v>
      </c>
      <c r="R551" s="86"/>
      <c r="S551" s="442"/>
      <c r="T551" s="475"/>
      <c r="U551" s="475"/>
      <c r="V551" s="475"/>
      <c r="W551" s="475"/>
      <c r="X551" s="475"/>
      <c r="Y551" s="475"/>
      <c r="Z551" s="475"/>
    </row>
    <row r="552" spans="1:26" ht="16.5" customHeight="1">
      <c r="A552" s="665"/>
      <c r="B552" s="665"/>
      <c r="C552" s="665"/>
      <c r="D552" s="665"/>
      <c r="E552" s="665"/>
      <c r="F552" s="665"/>
      <c r="G552" s="88">
        <v>6</v>
      </c>
      <c r="H552" s="271" t="s">
        <v>16296</v>
      </c>
      <c r="I552" s="130" t="s">
        <v>17929</v>
      </c>
      <c r="J552" s="86"/>
      <c r="K552" s="86"/>
      <c r="L552" s="665"/>
      <c r="M552" s="178"/>
      <c r="N552" s="26"/>
      <c r="O552" s="86"/>
      <c r="P552" s="86"/>
      <c r="Q552" s="83" t="s">
        <v>18000</v>
      </c>
      <c r="R552" s="86"/>
      <c r="S552" s="442"/>
      <c r="T552" s="475"/>
      <c r="U552" s="475"/>
      <c r="V552" s="475"/>
      <c r="W552" s="475"/>
      <c r="X552" s="475"/>
      <c r="Y552" s="475"/>
      <c r="Z552" s="475"/>
    </row>
    <row r="553" spans="1:26" ht="16.5" customHeight="1">
      <c r="A553" s="665"/>
      <c r="B553" s="665"/>
      <c r="C553" s="665"/>
      <c r="D553" s="665"/>
      <c r="E553" s="665"/>
      <c r="F553" s="665"/>
      <c r="G553" s="88">
        <v>7</v>
      </c>
      <c r="H553" s="271" t="s">
        <v>15562</v>
      </c>
      <c r="I553" s="130" t="s">
        <v>17988</v>
      </c>
      <c r="J553" s="86"/>
      <c r="K553" s="86"/>
      <c r="L553" s="665"/>
      <c r="M553" s="178"/>
      <c r="N553" s="26"/>
      <c r="O553" s="86"/>
      <c r="P553" s="86"/>
      <c r="Q553" s="83" t="s">
        <v>18000</v>
      </c>
      <c r="R553" s="86"/>
      <c r="S553" s="442"/>
      <c r="T553" s="475"/>
      <c r="U553" s="475"/>
      <c r="V553" s="475"/>
      <c r="W553" s="475"/>
      <c r="X553" s="475"/>
      <c r="Y553" s="475"/>
      <c r="Z553" s="475"/>
    </row>
    <row r="554" spans="1:26" ht="16.5" customHeight="1">
      <c r="A554" s="665"/>
      <c r="B554" s="665"/>
      <c r="C554" s="665"/>
      <c r="D554" s="665"/>
      <c r="E554" s="665"/>
      <c r="F554" s="665"/>
      <c r="G554" s="88">
        <v>8</v>
      </c>
      <c r="H554" s="333" t="s">
        <v>18018</v>
      </c>
      <c r="I554" s="271"/>
      <c r="J554" s="86"/>
      <c r="K554" s="86"/>
      <c r="L554" s="665"/>
      <c r="M554" s="178"/>
      <c r="N554" s="26"/>
      <c r="O554" s="86"/>
      <c r="P554" s="86"/>
      <c r="Q554" s="83" t="s">
        <v>18000</v>
      </c>
      <c r="R554" s="86"/>
      <c r="S554" s="442"/>
      <c r="T554" s="475"/>
      <c r="U554" s="475"/>
      <c r="V554" s="475"/>
      <c r="W554" s="475"/>
      <c r="X554" s="475"/>
      <c r="Y554" s="475"/>
      <c r="Z554" s="475"/>
    </row>
    <row r="555" spans="1:26" ht="16.5" customHeight="1">
      <c r="A555" s="665"/>
      <c r="B555" s="665"/>
      <c r="C555" s="665"/>
      <c r="D555" s="665"/>
      <c r="E555" s="665"/>
      <c r="F555" s="665"/>
      <c r="G555" s="88">
        <v>9</v>
      </c>
      <c r="H555" s="271" t="s">
        <v>18020</v>
      </c>
      <c r="I555" s="271" t="s">
        <v>18021</v>
      </c>
      <c r="J555" s="86"/>
      <c r="K555" s="86"/>
      <c r="L555" s="665"/>
      <c r="M555" s="178"/>
      <c r="N555" s="26"/>
      <c r="O555" s="86"/>
      <c r="P555" s="86"/>
      <c r="Q555" s="83" t="s">
        <v>18000</v>
      </c>
      <c r="R555" s="86"/>
      <c r="S555" s="442"/>
      <c r="T555" s="475"/>
      <c r="U555" s="475"/>
      <c r="V555" s="475"/>
      <c r="W555" s="475"/>
      <c r="X555" s="475"/>
      <c r="Y555" s="475"/>
      <c r="Z555" s="475"/>
    </row>
    <row r="556" spans="1:26" ht="16.5" customHeight="1">
      <c r="A556" s="665"/>
      <c r="B556" s="665"/>
      <c r="C556" s="665"/>
      <c r="D556" s="665"/>
      <c r="E556" s="665"/>
      <c r="F556" s="665"/>
      <c r="G556" s="88">
        <v>10</v>
      </c>
      <c r="H556" s="333" t="s">
        <v>17897</v>
      </c>
      <c r="I556" s="130" t="s">
        <v>18022</v>
      </c>
      <c r="J556" s="117"/>
      <c r="K556" s="117"/>
      <c r="L556" s="665"/>
      <c r="M556" s="178"/>
      <c r="N556" s="26"/>
      <c r="O556" s="86"/>
      <c r="P556" s="86"/>
      <c r="Q556" s="83" t="s">
        <v>18000</v>
      </c>
      <c r="R556" s="86"/>
      <c r="S556" s="442"/>
      <c r="T556" s="475"/>
      <c r="U556" s="475"/>
      <c r="V556" s="475"/>
      <c r="W556" s="475"/>
      <c r="X556" s="475"/>
      <c r="Y556" s="475"/>
      <c r="Z556" s="475"/>
    </row>
    <row r="557" spans="1:26" ht="16.5" customHeight="1">
      <c r="A557" s="665"/>
      <c r="B557" s="665"/>
      <c r="C557" s="665"/>
      <c r="D557" s="665"/>
      <c r="E557" s="665"/>
      <c r="F557" s="665"/>
      <c r="G557" s="88">
        <v>11</v>
      </c>
      <c r="H557" s="333" t="s">
        <v>18023</v>
      </c>
      <c r="I557" s="142" t="s">
        <v>18024</v>
      </c>
      <c r="J557" s="117"/>
      <c r="K557" s="117"/>
      <c r="L557" s="665"/>
      <c r="M557" s="178"/>
      <c r="N557" s="26"/>
      <c r="O557" s="86"/>
      <c r="P557" s="86"/>
      <c r="Q557" s="83" t="s">
        <v>18000</v>
      </c>
      <c r="R557" s="86"/>
      <c r="S557" s="442"/>
      <c r="T557" s="475"/>
      <c r="U557" s="475"/>
      <c r="V557" s="475"/>
      <c r="W557" s="475"/>
      <c r="X557" s="475"/>
      <c r="Y557" s="475"/>
      <c r="Z557" s="475"/>
    </row>
    <row r="558" spans="1:26" ht="16.5" customHeight="1">
      <c r="A558" s="665"/>
      <c r="B558" s="665"/>
      <c r="C558" s="665"/>
      <c r="D558" s="665"/>
      <c r="E558" s="665"/>
      <c r="F558" s="665"/>
      <c r="G558" s="88">
        <v>12</v>
      </c>
      <c r="H558" s="333" t="s">
        <v>13006</v>
      </c>
      <c r="I558" s="2" t="s">
        <v>14698</v>
      </c>
      <c r="J558" s="86"/>
      <c r="K558" s="86"/>
      <c r="L558" s="665"/>
      <c r="M558" s="178"/>
      <c r="N558" s="26"/>
      <c r="O558" s="86"/>
      <c r="P558" s="86"/>
      <c r="Q558" s="83" t="s">
        <v>18000</v>
      </c>
      <c r="R558" s="86"/>
      <c r="S558" s="442"/>
      <c r="T558" s="475"/>
      <c r="U558" s="475"/>
      <c r="V558" s="475"/>
      <c r="W558" s="475"/>
      <c r="X558" s="475"/>
      <c r="Y558" s="475"/>
      <c r="Z558" s="475"/>
    </row>
    <row r="559" spans="1:26" ht="16.5" customHeight="1">
      <c r="A559" s="665"/>
      <c r="B559" s="665"/>
      <c r="C559" s="665"/>
      <c r="D559" s="665"/>
      <c r="E559" s="665"/>
      <c r="F559" s="665"/>
      <c r="G559" s="88">
        <v>13</v>
      </c>
      <c r="H559" s="333" t="s">
        <v>17941</v>
      </c>
      <c r="I559" s="2" t="s">
        <v>18027</v>
      </c>
      <c r="J559" s="86"/>
      <c r="K559" s="86"/>
      <c r="L559" s="665"/>
      <c r="M559" s="178"/>
      <c r="N559" s="26"/>
      <c r="O559" s="86"/>
      <c r="P559" s="86"/>
      <c r="Q559" s="83" t="s">
        <v>18000</v>
      </c>
      <c r="R559" s="86"/>
      <c r="S559" s="442"/>
      <c r="T559" s="475"/>
      <c r="U559" s="475"/>
      <c r="V559" s="475"/>
      <c r="W559" s="475"/>
      <c r="X559" s="475"/>
      <c r="Y559" s="475"/>
      <c r="Z559" s="475"/>
    </row>
    <row r="560" spans="1:26" ht="16.5" customHeight="1">
      <c r="A560" s="665"/>
      <c r="B560" s="665"/>
      <c r="C560" s="665"/>
      <c r="D560" s="665"/>
      <c r="E560" s="665"/>
      <c r="F560" s="665"/>
      <c r="G560" s="88">
        <v>14</v>
      </c>
      <c r="H560" s="333" t="s">
        <v>13108</v>
      </c>
      <c r="I560" s="2" t="s">
        <v>14730</v>
      </c>
      <c r="J560" s="86"/>
      <c r="K560" s="86"/>
      <c r="L560" s="665"/>
      <c r="M560" s="178"/>
      <c r="N560" s="26"/>
      <c r="O560" s="86"/>
      <c r="P560" s="86"/>
      <c r="Q560" s="83" t="s">
        <v>18000</v>
      </c>
      <c r="R560" s="86"/>
      <c r="S560" s="442"/>
      <c r="T560" s="475"/>
      <c r="U560" s="475"/>
      <c r="V560" s="475"/>
      <c r="W560" s="475"/>
      <c r="X560" s="475"/>
      <c r="Y560" s="475"/>
      <c r="Z560" s="475"/>
    </row>
    <row r="561" spans="1:26" ht="16.5" customHeight="1">
      <c r="A561" s="665"/>
      <c r="B561" s="665"/>
      <c r="C561" s="665"/>
      <c r="D561" s="665"/>
      <c r="E561" s="665"/>
      <c r="F561" s="665"/>
      <c r="G561" s="88">
        <v>15</v>
      </c>
      <c r="H561" s="333" t="s">
        <v>17941</v>
      </c>
      <c r="I561" s="2" t="s">
        <v>18027</v>
      </c>
      <c r="J561" s="86"/>
      <c r="K561" s="86"/>
      <c r="L561" s="665"/>
      <c r="M561" s="178"/>
      <c r="N561" s="26"/>
      <c r="O561" s="86"/>
      <c r="P561" s="86"/>
      <c r="Q561" s="83" t="s">
        <v>18000</v>
      </c>
      <c r="R561" s="86"/>
      <c r="S561" s="442"/>
      <c r="T561" s="475"/>
      <c r="U561" s="475"/>
      <c r="V561" s="475"/>
      <c r="W561" s="475"/>
      <c r="X561" s="475"/>
      <c r="Y561" s="475"/>
      <c r="Z561" s="475"/>
    </row>
    <row r="562" spans="1:26" ht="16.5" customHeight="1">
      <c r="A562" s="665"/>
      <c r="B562" s="665"/>
      <c r="C562" s="665"/>
      <c r="D562" s="665"/>
      <c r="E562" s="665"/>
      <c r="F562" s="665"/>
      <c r="G562" s="88">
        <v>16</v>
      </c>
      <c r="H562" s="333" t="s">
        <v>13059</v>
      </c>
      <c r="I562" s="2" t="s">
        <v>14717</v>
      </c>
      <c r="J562" s="86"/>
      <c r="K562" s="86"/>
      <c r="L562" s="665"/>
      <c r="M562" s="178"/>
      <c r="N562" s="26"/>
      <c r="O562" s="86"/>
      <c r="P562" s="86"/>
      <c r="Q562" s="83" t="s">
        <v>18000</v>
      </c>
      <c r="R562" s="86"/>
      <c r="S562" s="442"/>
      <c r="T562" s="475"/>
      <c r="U562" s="475"/>
      <c r="V562" s="475"/>
      <c r="W562" s="475"/>
      <c r="X562" s="475"/>
      <c r="Y562" s="475"/>
      <c r="Z562" s="475"/>
    </row>
    <row r="563" spans="1:26" ht="16.5" customHeight="1">
      <c r="A563" s="666"/>
      <c r="B563" s="666"/>
      <c r="C563" s="666"/>
      <c r="D563" s="666"/>
      <c r="E563" s="666"/>
      <c r="F563" s="666"/>
      <c r="G563" s="88">
        <v>17</v>
      </c>
      <c r="H563" s="333" t="s">
        <v>17941</v>
      </c>
      <c r="I563" s="2" t="s">
        <v>17953</v>
      </c>
      <c r="J563" s="86"/>
      <c r="K563" s="86"/>
      <c r="L563" s="666"/>
      <c r="M563" s="178"/>
      <c r="N563" s="26"/>
      <c r="O563" s="86"/>
      <c r="P563" s="86"/>
      <c r="Q563" s="83" t="s">
        <v>18000</v>
      </c>
      <c r="R563" s="86"/>
      <c r="S563" s="442"/>
      <c r="T563" s="475"/>
      <c r="U563" s="475"/>
      <c r="V563" s="475"/>
      <c r="W563" s="475"/>
      <c r="X563" s="475"/>
      <c r="Y563" s="475"/>
      <c r="Z563" s="475"/>
    </row>
    <row r="564" spans="1:26" ht="16.5" customHeight="1">
      <c r="A564" s="747" t="s">
        <v>18034</v>
      </c>
      <c r="B564" s="747" t="s">
        <v>18036</v>
      </c>
      <c r="C564" s="747" t="s">
        <v>18037</v>
      </c>
      <c r="D564" s="749" t="s">
        <v>3244</v>
      </c>
      <c r="E564" s="749" t="s">
        <v>18003</v>
      </c>
      <c r="F564" s="746" t="s">
        <v>18039</v>
      </c>
      <c r="G564" s="26">
        <v>1</v>
      </c>
      <c r="H564" s="461" t="s">
        <v>18040</v>
      </c>
      <c r="I564" s="2"/>
      <c r="J564" s="86"/>
      <c r="K564" s="86"/>
      <c r="L564" s="748"/>
      <c r="M564" s="178"/>
      <c r="N564" s="26"/>
      <c r="O564" s="86"/>
      <c r="P564" s="86"/>
      <c r="Q564" s="83" t="s">
        <v>18034</v>
      </c>
      <c r="R564" s="86"/>
      <c r="S564" s="442"/>
      <c r="T564" s="475"/>
      <c r="U564" s="475"/>
      <c r="V564" s="475"/>
      <c r="W564" s="475"/>
      <c r="X564" s="475"/>
      <c r="Y564" s="475"/>
      <c r="Z564" s="475"/>
    </row>
    <row r="565" spans="1:26" ht="16.5" customHeight="1">
      <c r="A565" s="665"/>
      <c r="B565" s="665"/>
      <c r="C565" s="665"/>
      <c r="D565" s="665"/>
      <c r="E565" s="665"/>
      <c r="F565" s="665"/>
      <c r="G565" s="26">
        <v>2</v>
      </c>
      <c r="H565" s="271" t="s">
        <v>15984</v>
      </c>
      <c r="I565" s="130" t="s">
        <v>15985</v>
      </c>
      <c r="J565" s="86"/>
      <c r="K565" s="86"/>
      <c r="L565" s="665"/>
      <c r="M565" s="178"/>
      <c r="N565" s="26"/>
      <c r="O565" s="86"/>
      <c r="P565" s="86"/>
      <c r="Q565" s="83" t="s">
        <v>18034</v>
      </c>
      <c r="R565" s="86"/>
      <c r="S565" s="442"/>
      <c r="T565" s="475"/>
      <c r="U565" s="475"/>
      <c r="V565" s="475"/>
      <c r="W565" s="475"/>
      <c r="X565" s="475"/>
      <c r="Y565" s="475"/>
      <c r="Z565" s="475"/>
    </row>
    <row r="566" spans="1:26" ht="16.5" customHeight="1">
      <c r="A566" s="665"/>
      <c r="B566" s="665"/>
      <c r="C566" s="665"/>
      <c r="D566" s="665"/>
      <c r="E566" s="665"/>
      <c r="F566" s="665"/>
      <c r="G566" s="26">
        <v>3</v>
      </c>
      <c r="H566" s="333" t="s">
        <v>18008</v>
      </c>
      <c r="I566" s="130" t="s">
        <v>17916</v>
      </c>
      <c r="J566" s="86"/>
      <c r="K566" s="86"/>
      <c r="L566" s="665"/>
      <c r="M566" s="178"/>
      <c r="N566" s="26"/>
      <c r="O566" s="86"/>
      <c r="P566" s="86"/>
      <c r="Q566" s="83" t="s">
        <v>18034</v>
      </c>
      <c r="R566" s="86"/>
      <c r="S566" s="442"/>
      <c r="T566" s="475"/>
      <c r="U566" s="475"/>
      <c r="V566" s="475"/>
      <c r="W566" s="475"/>
      <c r="X566" s="475"/>
      <c r="Y566" s="475"/>
      <c r="Z566" s="475"/>
    </row>
    <row r="567" spans="1:26" ht="16.5" customHeight="1">
      <c r="A567" s="665"/>
      <c r="B567" s="665"/>
      <c r="C567" s="665"/>
      <c r="D567" s="665"/>
      <c r="E567" s="665"/>
      <c r="F567" s="665"/>
      <c r="G567" s="26">
        <v>4</v>
      </c>
      <c r="H567" s="271" t="s">
        <v>17083</v>
      </c>
      <c r="I567" s="130" t="s">
        <v>16900</v>
      </c>
      <c r="J567" s="86"/>
      <c r="K567" s="86"/>
      <c r="L567" s="665"/>
      <c r="M567" s="178"/>
      <c r="N567" s="26"/>
      <c r="O567" s="86"/>
      <c r="P567" s="86"/>
      <c r="Q567" s="83" t="s">
        <v>18034</v>
      </c>
      <c r="R567" s="86"/>
      <c r="S567" s="442"/>
      <c r="T567" s="475"/>
      <c r="U567" s="475"/>
      <c r="V567" s="475"/>
      <c r="W567" s="475"/>
      <c r="X567" s="475"/>
      <c r="Y567" s="475"/>
      <c r="Z567" s="475"/>
    </row>
    <row r="568" spans="1:26" ht="16.5" customHeight="1">
      <c r="A568" s="665"/>
      <c r="B568" s="665"/>
      <c r="C568" s="665"/>
      <c r="D568" s="665"/>
      <c r="E568" s="665"/>
      <c r="F568" s="665"/>
      <c r="G568" s="26">
        <v>5</v>
      </c>
      <c r="H568" s="271" t="s">
        <v>16909</v>
      </c>
      <c r="I568" s="130" t="s">
        <v>16122</v>
      </c>
      <c r="J568" s="86"/>
      <c r="K568" s="86"/>
      <c r="L568" s="665"/>
      <c r="M568" s="178"/>
      <c r="N568" s="26"/>
      <c r="O568" s="86"/>
      <c r="P568" s="86"/>
      <c r="Q568" s="83" t="s">
        <v>18034</v>
      </c>
      <c r="R568" s="86"/>
      <c r="S568" s="442"/>
      <c r="T568" s="475"/>
      <c r="U568" s="475"/>
      <c r="V568" s="475"/>
      <c r="W568" s="475"/>
      <c r="X568" s="475"/>
      <c r="Y568" s="475"/>
      <c r="Z568" s="475"/>
    </row>
    <row r="569" spans="1:26" ht="16.5" customHeight="1">
      <c r="A569" s="665"/>
      <c r="B569" s="665"/>
      <c r="C569" s="665"/>
      <c r="D569" s="665"/>
      <c r="E569" s="665"/>
      <c r="F569" s="665"/>
      <c r="G569" s="26">
        <v>6</v>
      </c>
      <c r="H569" s="271" t="s">
        <v>16296</v>
      </c>
      <c r="I569" s="130" t="s">
        <v>17929</v>
      </c>
      <c r="J569" s="86"/>
      <c r="K569" s="86"/>
      <c r="L569" s="665"/>
      <c r="M569" s="178"/>
      <c r="N569" s="26"/>
      <c r="O569" s="86"/>
      <c r="P569" s="86"/>
      <c r="Q569" s="83" t="s">
        <v>18034</v>
      </c>
      <c r="R569" s="86"/>
      <c r="S569" s="442"/>
      <c r="T569" s="475"/>
      <c r="U569" s="475"/>
      <c r="V569" s="475"/>
      <c r="W569" s="475"/>
      <c r="X569" s="475"/>
      <c r="Y569" s="475"/>
      <c r="Z569" s="475"/>
    </row>
    <row r="570" spans="1:26" ht="16.5" customHeight="1">
      <c r="A570" s="665"/>
      <c r="B570" s="665"/>
      <c r="C570" s="665"/>
      <c r="D570" s="665"/>
      <c r="E570" s="665"/>
      <c r="F570" s="665"/>
      <c r="G570" s="26">
        <v>7</v>
      </c>
      <c r="H570" s="271" t="s">
        <v>15562</v>
      </c>
      <c r="I570" s="130" t="s">
        <v>17988</v>
      </c>
      <c r="J570" s="86"/>
      <c r="K570" s="86"/>
      <c r="L570" s="665"/>
      <c r="M570" s="178"/>
      <c r="N570" s="26"/>
      <c r="O570" s="86"/>
      <c r="P570" s="86"/>
      <c r="Q570" s="83" t="s">
        <v>18034</v>
      </c>
      <c r="R570" s="86"/>
      <c r="S570" s="442"/>
      <c r="T570" s="475"/>
      <c r="U570" s="475"/>
      <c r="V570" s="475"/>
      <c r="W570" s="475"/>
      <c r="X570" s="475"/>
      <c r="Y570" s="475"/>
      <c r="Z570" s="475"/>
    </row>
    <row r="571" spans="1:26" ht="16.5" customHeight="1">
      <c r="A571" s="665"/>
      <c r="B571" s="665"/>
      <c r="C571" s="665"/>
      <c r="D571" s="665"/>
      <c r="E571" s="665"/>
      <c r="F571" s="665"/>
      <c r="G571" s="26">
        <v>8</v>
      </c>
      <c r="H571" s="333" t="s">
        <v>18018</v>
      </c>
      <c r="I571" s="2" t="s">
        <v>18048</v>
      </c>
      <c r="J571" s="86"/>
      <c r="K571" s="86"/>
      <c r="L571" s="665"/>
      <c r="M571" s="178"/>
      <c r="N571" s="26"/>
      <c r="O571" s="86"/>
      <c r="P571" s="86"/>
      <c r="Q571" s="83" t="s">
        <v>18034</v>
      </c>
      <c r="R571" s="86"/>
      <c r="S571" s="442"/>
      <c r="T571" s="475"/>
      <c r="U571" s="475"/>
      <c r="V571" s="475"/>
      <c r="W571" s="475"/>
      <c r="X571" s="475"/>
      <c r="Y571" s="475"/>
      <c r="Z571" s="475"/>
    </row>
    <row r="572" spans="1:26" ht="16.5" customHeight="1">
      <c r="A572" s="665"/>
      <c r="B572" s="665"/>
      <c r="C572" s="665"/>
      <c r="D572" s="665"/>
      <c r="E572" s="665"/>
      <c r="F572" s="665"/>
      <c r="G572" s="26">
        <v>9</v>
      </c>
      <c r="H572" s="333" t="s">
        <v>18049</v>
      </c>
      <c r="I572" s="142" t="s">
        <v>18024</v>
      </c>
      <c r="J572" s="86"/>
      <c r="K572" s="86"/>
      <c r="L572" s="665"/>
      <c r="M572" s="178"/>
      <c r="N572" s="26"/>
      <c r="O572" s="86"/>
      <c r="P572" s="86"/>
      <c r="Q572" s="83" t="s">
        <v>18034</v>
      </c>
      <c r="R572" s="86"/>
      <c r="S572" s="442"/>
      <c r="T572" s="475"/>
      <c r="U572" s="475"/>
      <c r="V572" s="475"/>
      <c r="W572" s="475"/>
      <c r="X572" s="475"/>
      <c r="Y572" s="475"/>
      <c r="Z572" s="475"/>
    </row>
    <row r="573" spans="1:26" ht="16.5" customHeight="1">
      <c r="A573" s="665"/>
      <c r="B573" s="665"/>
      <c r="C573" s="665"/>
      <c r="D573" s="665"/>
      <c r="E573" s="665"/>
      <c r="F573" s="665"/>
      <c r="G573" s="26">
        <v>10</v>
      </c>
      <c r="H573" s="333" t="s">
        <v>13006</v>
      </c>
      <c r="I573" s="2" t="s">
        <v>14698</v>
      </c>
      <c r="J573" s="86"/>
      <c r="K573" s="86"/>
      <c r="L573" s="665"/>
      <c r="M573" s="178"/>
      <c r="N573" s="26"/>
      <c r="O573" s="86"/>
      <c r="P573" s="86"/>
      <c r="Q573" s="83" t="s">
        <v>18034</v>
      </c>
      <c r="R573" s="86"/>
      <c r="S573" s="442"/>
      <c r="T573" s="475"/>
      <c r="U573" s="475"/>
      <c r="V573" s="475"/>
      <c r="W573" s="475"/>
      <c r="X573" s="475"/>
      <c r="Y573" s="475"/>
      <c r="Z573" s="475"/>
    </row>
    <row r="574" spans="1:26" ht="16.5" customHeight="1">
      <c r="A574" s="665"/>
      <c r="B574" s="665"/>
      <c r="C574" s="665"/>
      <c r="D574" s="665"/>
      <c r="E574" s="665"/>
      <c r="F574" s="665"/>
      <c r="G574" s="26">
        <v>11</v>
      </c>
      <c r="H574" s="333" t="s">
        <v>17941</v>
      </c>
      <c r="I574" s="2" t="s">
        <v>18027</v>
      </c>
      <c r="J574" s="86"/>
      <c r="K574" s="86"/>
      <c r="L574" s="665"/>
      <c r="M574" s="178"/>
      <c r="N574" s="26"/>
      <c r="O574" s="86"/>
      <c r="P574" s="86"/>
      <c r="Q574" s="83" t="s">
        <v>18034</v>
      </c>
      <c r="R574" s="86"/>
      <c r="S574" s="442"/>
      <c r="T574" s="475"/>
      <c r="U574" s="475"/>
      <c r="V574" s="475"/>
      <c r="W574" s="475"/>
      <c r="X574" s="475"/>
      <c r="Y574" s="475"/>
      <c r="Z574" s="475"/>
    </row>
    <row r="575" spans="1:26" ht="16.5" customHeight="1">
      <c r="A575" s="665"/>
      <c r="B575" s="665"/>
      <c r="C575" s="665"/>
      <c r="D575" s="665"/>
      <c r="E575" s="665"/>
      <c r="F575" s="665"/>
      <c r="G575" s="26">
        <v>12</v>
      </c>
      <c r="H575" s="333" t="s">
        <v>13108</v>
      </c>
      <c r="I575" s="2" t="s">
        <v>14730</v>
      </c>
      <c r="J575" s="86"/>
      <c r="K575" s="86"/>
      <c r="L575" s="665"/>
      <c r="M575" s="178"/>
      <c r="N575" s="26"/>
      <c r="O575" s="86"/>
      <c r="P575" s="86"/>
      <c r="Q575" s="83" t="s">
        <v>18034</v>
      </c>
      <c r="R575" s="86"/>
      <c r="S575" s="442"/>
      <c r="T575" s="475"/>
      <c r="U575" s="475"/>
      <c r="V575" s="475"/>
      <c r="W575" s="475"/>
      <c r="X575" s="475"/>
      <c r="Y575" s="475"/>
      <c r="Z575" s="475"/>
    </row>
    <row r="576" spans="1:26" ht="16.5" customHeight="1">
      <c r="A576" s="665"/>
      <c r="B576" s="665"/>
      <c r="C576" s="665"/>
      <c r="D576" s="665"/>
      <c r="E576" s="665"/>
      <c r="F576" s="665"/>
      <c r="G576" s="26">
        <v>13</v>
      </c>
      <c r="H576" s="333" t="s">
        <v>17941</v>
      </c>
      <c r="I576" s="2" t="s">
        <v>18027</v>
      </c>
      <c r="J576" s="86"/>
      <c r="K576" s="86"/>
      <c r="L576" s="665"/>
      <c r="M576" s="178"/>
      <c r="N576" s="26"/>
      <c r="O576" s="86"/>
      <c r="P576" s="86"/>
      <c r="Q576" s="83" t="s">
        <v>18034</v>
      </c>
      <c r="R576" s="86"/>
      <c r="S576" s="442"/>
      <c r="T576" s="475"/>
      <c r="U576" s="475"/>
      <c r="V576" s="475"/>
      <c r="W576" s="475"/>
      <c r="X576" s="475"/>
      <c r="Y576" s="475"/>
      <c r="Z576" s="475"/>
    </row>
    <row r="577" spans="1:26" ht="16.5" customHeight="1">
      <c r="A577" s="665"/>
      <c r="B577" s="665"/>
      <c r="C577" s="665"/>
      <c r="D577" s="665"/>
      <c r="E577" s="665"/>
      <c r="F577" s="665"/>
      <c r="G577" s="26">
        <v>14</v>
      </c>
      <c r="H577" s="333" t="s">
        <v>13059</v>
      </c>
      <c r="I577" s="2" t="s">
        <v>14717</v>
      </c>
      <c r="J577" s="86"/>
      <c r="K577" s="86"/>
      <c r="L577" s="665"/>
      <c r="M577" s="178"/>
      <c r="N577" s="26"/>
      <c r="O577" s="86"/>
      <c r="P577" s="86"/>
      <c r="Q577" s="83" t="s">
        <v>18034</v>
      </c>
      <c r="R577" s="86"/>
      <c r="S577" s="442"/>
      <c r="T577" s="475"/>
      <c r="U577" s="475"/>
      <c r="V577" s="475"/>
      <c r="W577" s="475"/>
      <c r="X577" s="475"/>
      <c r="Y577" s="475"/>
      <c r="Z577" s="475"/>
    </row>
    <row r="578" spans="1:26" ht="16.5" customHeight="1">
      <c r="A578" s="666"/>
      <c r="B578" s="666"/>
      <c r="C578" s="666"/>
      <c r="D578" s="666"/>
      <c r="E578" s="666"/>
      <c r="F578" s="666"/>
      <c r="G578" s="26">
        <v>15</v>
      </c>
      <c r="H578" s="333" t="s">
        <v>17941</v>
      </c>
      <c r="I578" s="2" t="s">
        <v>17953</v>
      </c>
      <c r="J578" s="86"/>
      <c r="K578" s="86"/>
      <c r="L578" s="666"/>
      <c r="M578" s="178"/>
      <c r="N578" s="26"/>
      <c r="O578" s="86"/>
      <c r="P578" s="86"/>
      <c r="Q578" s="83" t="s">
        <v>18034</v>
      </c>
      <c r="R578" s="86"/>
      <c r="S578" s="442"/>
      <c r="T578" s="475"/>
      <c r="U578" s="475"/>
      <c r="V578" s="475"/>
      <c r="W578" s="475"/>
      <c r="X578" s="475"/>
      <c r="Y578" s="475"/>
      <c r="Z578" s="475"/>
    </row>
    <row r="579" spans="1:26" ht="16.5" customHeight="1">
      <c r="A579" s="747" t="s">
        <v>18058</v>
      </c>
      <c r="B579" s="747" t="s">
        <v>18059</v>
      </c>
      <c r="C579" s="747" t="s">
        <v>18060</v>
      </c>
      <c r="D579" s="749" t="s">
        <v>3244</v>
      </c>
      <c r="E579" s="741" t="s">
        <v>18061</v>
      </c>
      <c r="F579" s="746" t="s">
        <v>18062</v>
      </c>
      <c r="G579" s="88">
        <v>1</v>
      </c>
      <c r="H579" s="461" t="s">
        <v>17912</v>
      </c>
      <c r="I579" s="488"/>
      <c r="J579" s="117"/>
      <c r="K579" s="117"/>
      <c r="L579" s="748"/>
      <c r="M579" s="178"/>
      <c r="N579" s="26"/>
      <c r="O579" s="86"/>
      <c r="P579" s="86"/>
      <c r="Q579" s="83" t="s">
        <v>18058</v>
      </c>
      <c r="R579" s="86"/>
      <c r="S579" s="442"/>
      <c r="T579" s="475"/>
      <c r="U579" s="475"/>
      <c r="V579" s="475"/>
      <c r="W579" s="475"/>
      <c r="X579" s="475"/>
      <c r="Y579" s="475"/>
      <c r="Z579" s="475"/>
    </row>
    <row r="580" spans="1:26" ht="16.5" customHeight="1">
      <c r="A580" s="665"/>
      <c r="B580" s="665"/>
      <c r="C580" s="665"/>
      <c r="D580" s="665"/>
      <c r="E580" s="665"/>
      <c r="F580" s="665"/>
      <c r="G580" s="88">
        <v>2</v>
      </c>
      <c r="H580" s="271" t="s">
        <v>15984</v>
      </c>
      <c r="I580" s="130" t="s">
        <v>15985</v>
      </c>
      <c r="J580" s="86"/>
      <c r="K580" s="86"/>
      <c r="L580" s="665"/>
      <c r="M580" s="178"/>
      <c r="N580" s="26"/>
      <c r="O580" s="86"/>
      <c r="P580" s="86"/>
      <c r="Q580" s="83" t="s">
        <v>18058</v>
      </c>
      <c r="R580" s="86"/>
      <c r="S580" s="442"/>
      <c r="T580" s="475"/>
      <c r="U580" s="475"/>
      <c r="V580" s="475"/>
      <c r="W580" s="475"/>
      <c r="X580" s="475"/>
      <c r="Y580" s="475"/>
      <c r="Z580" s="475"/>
    </row>
    <row r="581" spans="1:26" ht="16.5" customHeight="1">
      <c r="A581" s="665"/>
      <c r="B581" s="665"/>
      <c r="C581" s="665"/>
      <c r="D581" s="665"/>
      <c r="E581" s="665"/>
      <c r="F581" s="665"/>
      <c r="G581" s="88">
        <v>3</v>
      </c>
      <c r="H581" s="333" t="s">
        <v>18067</v>
      </c>
      <c r="I581" s="271" t="s">
        <v>18068</v>
      </c>
      <c r="J581" s="86"/>
      <c r="K581" s="86"/>
      <c r="L581" s="665"/>
      <c r="M581" s="178"/>
      <c r="N581" s="26"/>
      <c r="O581" s="86"/>
      <c r="P581" s="86"/>
      <c r="Q581" s="83" t="s">
        <v>18058</v>
      </c>
      <c r="R581" s="86"/>
      <c r="S581" s="442"/>
      <c r="T581" s="475"/>
      <c r="U581" s="475"/>
      <c r="V581" s="475"/>
      <c r="W581" s="475"/>
      <c r="X581" s="475"/>
      <c r="Y581" s="475"/>
      <c r="Z581" s="475"/>
    </row>
    <row r="582" spans="1:26" ht="16.5" customHeight="1">
      <c r="A582" s="665"/>
      <c r="B582" s="665"/>
      <c r="C582" s="665"/>
      <c r="D582" s="665"/>
      <c r="E582" s="665"/>
      <c r="F582" s="665"/>
      <c r="G582" s="88">
        <v>4</v>
      </c>
      <c r="H582" s="271" t="s">
        <v>15884</v>
      </c>
      <c r="I582" s="130" t="s">
        <v>16122</v>
      </c>
      <c r="J582" s="86"/>
      <c r="K582" s="86"/>
      <c r="L582" s="665"/>
      <c r="M582" s="178"/>
      <c r="N582" s="26"/>
      <c r="O582" s="86"/>
      <c r="P582" s="86"/>
      <c r="Q582" s="83" t="s">
        <v>18058</v>
      </c>
      <c r="R582" s="86"/>
      <c r="S582" s="442"/>
      <c r="T582" s="475"/>
      <c r="U582" s="475"/>
      <c r="V582" s="475"/>
      <c r="W582" s="475"/>
      <c r="X582" s="475"/>
      <c r="Y582" s="475"/>
      <c r="Z582" s="475"/>
    </row>
    <row r="583" spans="1:26" ht="16.5" customHeight="1">
      <c r="A583" s="665"/>
      <c r="B583" s="665"/>
      <c r="C583" s="665"/>
      <c r="D583" s="665"/>
      <c r="E583" s="665"/>
      <c r="F583" s="665"/>
      <c r="G583" s="88">
        <v>5</v>
      </c>
      <c r="H583" s="333" t="s">
        <v>16296</v>
      </c>
      <c r="I583" s="271"/>
      <c r="J583" s="86"/>
      <c r="K583" s="86"/>
      <c r="L583" s="665"/>
      <c r="M583" s="178"/>
      <c r="N583" s="26"/>
      <c r="O583" s="86"/>
      <c r="P583" s="86"/>
      <c r="Q583" s="83" t="s">
        <v>18058</v>
      </c>
      <c r="R583" s="86"/>
      <c r="S583" s="442"/>
      <c r="T583" s="475"/>
      <c r="U583" s="475"/>
      <c r="V583" s="475"/>
      <c r="W583" s="475"/>
      <c r="X583" s="475"/>
      <c r="Y583" s="475"/>
      <c r="Z583" s="475"/>
    </row>
    <row r="584" spans="1:26" ht="16.5" customHeight="1">
      <c r="A584" s="665"/>
      <c r="B584" s="665"/>
      <c r="C584" s="665"/>
      <c r="D584" s="665"/>
      <c r="E584" s="665"/>
      <c r="F584" s="665"/>
      <c r="G584" s="88">
        <v>6</v>
      </c>
      <c r="H584" s="333" t="s">
        <v>15562</v>
      </c>
      <c r="I584" s="2" t="s">
        <v>16313</v>
      </c>
      <c r="J584" s="86"/>
      <c r="K584" s="86"/>
      <c r="L584" s="665"/>
      <c r="M584" s="178"/>
      <c r="N584" s="26"/>
      <c r="O584" s="86"/>
      <c r="P584" s="86"/>
      <c r="Q584" s="83" t="s">
        <v>18058</v>
      </c>
      <c r="R584" s="86"/>
      <c r="S584" s="442"/>
      <c r="T584" s="475"/>
      <c r="U584" s="475"/>
      <c r="V584" s="475"/>
      <c r="W584" s="475"/>
      <c r="X584" s="475"/>
      <c r="Y584" s="475"/>
      <c r="Z584" s="475"/>
    </row>
    <row r="585" spans="1:26" ht="16.5" customHeight="1">
      <c r="A585" s="665"/>
      <c r="B585" s="665"/>
      <c r="C585" s="665"/>
      <c r="D585" s="665"/>
      <c r="E585" s="665"/>
      <c r="F585" s="665"/>
      <c r="G585" s="88">
        <v>7</v>
      </c>
      <c r="H585" s="447" t="s">
        <v>18073</v>
      </c>
      <c r="I585" s="447"/>
      <c r="J585" s="86"/>
      <c r="K585" s="86"/>
      <c r="L585" s="665"/>
      <c r="M585" s="178"/>
      <c r="N585" s="26"/>
      <c r="O585" s="86"/>
      <c r="P585" s="86"/>
      <c r="Q585" s="83" t="s">
        <v>18058</v>
      </c>
      <c r="R585" s="86"/>
      <c r="S585" s="442"/>
      <c r="T585" s="475"/>
      <c r="U585" s="475"/>
      <c r="V585" s="475"/>
      <c r="W585" s="475"/>
      <c r="X585" s="475"/>
      <c r="Y585" s="475"/>
      <c r="Z585" s="475"/>
    </row>
    <row r="586" spans="1:26" ht="16.5" customHeight="1">
      <c r="A586" s="665"/>
      <c r="B586" s="665"/>
      <c r="C586" s="665"/>
      <c r="D586" s="665"/>
      <c r="E586" s="665"/>
      <c r="F586" s="665"/>
      <c r="G586" s="88">
        <v>8</v>
      </c>
      <c r="H586" s="271" t="s">
        <v>18076</v>
      </c>
      <c r="I586" s="492" t="s">
        <v>18077</v>
      </c>
      <c r="J586" s="86"/>
      <c r="K586" s="86"/>
      <c r="L586" s="665"/>
      <c r="M586" s="178"/>
      <c r="N586" s="26"/>
      <c r="O586" s="86"/>
      <c r="P586" s="86"/>
      <c r="Q586" s="83" t="s">
        <v>18058</v>
      </c>
      <c r="R586" s="86"/>
      <c r="S586" s="442"/>
      <c r="T586" s="475"/>
      <c r="U586" s="475"/>
      <c r="V586" s="475"/>
      <c r="W586" s="475"/>
      <c r="X586" s="475"/>
      <c r="Y586" s="475"/>
      <c r="Z586" s="475"/>
    </row>
    <row r="587" spans="1:26" ht="16.5" customHeight="1">
      <c r="A587" s="665"/>
      <c r="B587" s="665"/>
      <c r="C587" s="665"/>
      <c r="D587" s="665"/>
      <c r="E587" s="665"/>
      <c r="F587" s="665"/>
      <c r="G587" s="88">
        <v>9</v>
      </c>
      <c r="H587" s="333" t="s">
        <v>17897</v>
      </c>
      <c r="I587" s="492"/>
      <c r="J587" s="86"/>
      <c r="K587" s="86"/>
      <c r="L587" s="665"/>
      <c r="M587" s="178"/>
      <c r="N587" s="26"/>
      <c r="O587" s="86"/>
      <c r="P587" s="86"/>
      <c r="Q587" s="83" t="s">
        <v>18058</v>
      </c>
      <c r="R587" s="86"/>
      <c r="S587" s="442"/>
      <c r="T587" s="475"/>
      <c r="U587" s="475"/>
      <c r="V587" s="475"/>
      <c r="W587" s="475"/>
      <c r="X587" s="475"/>
      <c r="Y587" s="475"/>
      <c r="Z587" s="475"/>
    </row>
    <row r="588" spans="1:26" ht="16.5" customHeight="1">
      <c r="A588" s="665"/>
      <c r="B588" s="665"/>
      <c r="C588" s="665"/>
      <c r="D588" s="665"/>
      <c r="E588" s="665"/>
      <c r="F588" s="665"/>
      <c r="G588" s="88">
        <v>10</v>
      </c>
      <c r="H588" s="333" t="s">
        <v>13006</v>
      </c>
      <c r="I588" s="2" t="s">
        <v>14698</v>
      </c>
      <c r="J588" s="86"/>
      <c r="K588" s="86"/>
      <c r="L588" s="665"/>
      <c r="M588" s="178"/>
      <c r="N588" s="26"/>
      <c r="O588" s="86"/>
      <c r="P588" s="86"/>
      <c r="Q588" s="83" t="s">
        <v>18058</v>
      </c>
      <c r="R588" s="86"/>
      <c r="S588" s="442"/>
      <c r="T588" s="475"/>
      <c r="U588" s="475"/>
      <c r="V588" s="475"/>
      <c r="W588" s="475"/>
      <c r="X588" s="475"/>
      <c r="Y588" s="475"/>
      <c r="Z588" s="475"/>
    </row>
    <row r="589" spans="1:26" ht="16.5" customHeight="1">
      <c r="A589" s="665"/>
      <c r="B589" s="665"/>
      <c r="C589" s="665"/>
      <c r="D589" s="665"/>
      <c r="E589" s="665"/>
      <c r="F589" s="665"/>
      <c r="G589" s="88">
        <v>11</v>
      </c>
      <c r="H589" s="333" t="s">
        <v>17941</v>
      </c>
      <c r="I589" s="2" t="s">
        <v>18080</v>
      </c>
      <c r="J589" s="86"/>
      <c r="K589" s="86"/>
      <c r="L589" s="665"/>
      <c r="M589" s="178"/>
      <c r="N589" s="26"/>
      <c r="O589" s="86"/>
      <c r="P589" s="86"/>
      <c r="Q589" s="83" t="s">
        <v>18058</v>
      </c>
      <c r="R589" s="86"/>
      <c r="S589" s="442"/>
      <c r="T589" s="475"/>
      <c r="U589" s="475"/>
      <c r="V589" s="475"/>
      <c r="W589" s="475"/>
      <c r="X589" s="475"/>
      <c r="Y589" s="475"/>
      <c r="Z589" s="475"/>
    </row>
    <row r="590" spans="1:26" ht="16.5" customHeight="1">
      <c r="A590" s="665"/>
      <c r="B590" s="665"/>
      <c r="C590" s="665"/>
      <c r="D590" s="665"/>
      <c r="E590" s="665"/>
      <c r="F590" s="665"/>
      <c r="G590" s="88">
        <v>12</v>
      </c>
      <c r="H590" s="333" t="s">
        <v>13108</v>
      </c>
      <c r="I590" s="2" t="s">
        <v>14730</v>
      </c>
      <c r="J590" s="86"/>
      <c r="K590" s="86"/>
      <c r="L590" s="665"/>
      <c r="M590" s="178"/>
      <c r="N590" s="26"/>
      <c r="O590" s="86"/>
      <c r="P590" s="86"/>
      <c r="Q590" s="83" t="s">
        <v>18058</v>
      </c>
      <c r="R590" s="86"/>
      <c r="S590" s="442"/>
      <c r="T590" s="475"/>
      <c r="U590" s="475"/>
      <c r="V590" s="475"/>
      <c r="W590" s="475"/>
      <c r="X590" s="475"/>
      <c r="Y590" s="475"/>
      <c r="Z590" s="475"/>
    </row>
    <row r="591" spans="1:26" ht="16.5" customHeight="1">
      <c r="A591" s="665"/>
      <c r="B591" s="665"/>
      <c r="C591" s="665"/>
      <c r="D591" s="665"/>
      <c r="E591" s="665"/>
      <c r="F591" s="665"/>
      <c r="G591" s="88">
        <v>13</v>
      </c>
      <c r="H591" s="333" t="s">
        <v>17941</v>
      </c>
      <c r="I591" s="2" t="s">
        <v>18080</v>
      </c>
      <c r="J591" s="86"/>
      <c r="K591" s="86"/>
      <c r="L591" s="665"/>
      <c r="M591" s="178"/>
      <c r="N591" s="26"/>
      <c r="O591" s="86"/>
      <c r="P591" s="86"/>
      <c r="Q591" s="83" t="s">
        <v>18058</v>
      </c>
      <c r="R591" s="86"/>
      <c r="S591" s="442"/>
      <c r="T591" s="475"/>
      <c r="U591" s="475"/>
      <c r="V591" s="475"/>
      <c r="W591" s="475"/>
      <c r="X591" s="475"/>
      <c r="Y591" s="475"/>
      <c r="Z591" s="475"/>
    </row>
    <row r="592" spans="1:26" ht="16.5" customHeight="1">
      <c r="A592" s="665"/>
      <c r="B592" s="665"/>
      <c r="C592" s="665"/>
      <c r="D592" s="665"/>
      <c r="E592" s="665"/>
      <c r="F592" s="665"/>
      <c r="G592" s="88">
        <v>14</v>
      </c>
      <c r="H592" s="333" t="s">
        <v>13059</v>
      </c>
      <c r="I592" s="2" t="s">
        <v>14717</v>
      </c>
      <c r="J592" s="86"/>
      <c r="K592" s="86"/>
      <c r="L592" s="665"/>
      <c r="M592" s="178"/>
      <c r="N592" s="26"/>
      <c r="O592" s="86"/>
      <c r="P592" s="86"/>
      <c r="Q592" s="83" t="s">
        <v>18058</v>
      </c>
      <c r="R592" s="86"/>
      <c r="S592" s="442"/>
      <c r="T592" s="475"/>
      <c r="U592" s="475"/>
      <c r="V592" s="475"/>
      <c r="W592" s="475"/>
      <c r="X592" s="475"/>
      <c r="Y592" s="475"/>
      <c r="Z592" s="475"/>
    </row>
    <row r="593" spans="1:26" ht="16.5" customHeight="1">
      <c r="A593" s="666"/>
      <c r="B593" s="666"/>
      <c r="C593" s="666"/>
      <c r="D593" s="666"/>
      <c r="E593" s="666"/>
      <c r="F593" s="666"/>
      <c r="G593" s="88">
        <v>15</v>
      </c>
      <c r="H593" s="333" t="s">
        <v>17941</v>
      </c>
      <c r="I593" s="2" t="s">
        <v>17953</v>
      </c>
      <c r="J593" s="86"/>
      <c r="K593" s="86"/>
      <c r="L593" s="666"/>
      <c r="M593" s="178"/>
      <c r="N593" s="26"/>
      <c r="O593" s="86"/>
      <c r="P593" s="86"/>
      <c r="Q593" s="83" t="s">
        <v>18058</v>
      </c>
      <c r="R593" s="86"/>
      <c r="S593" s="442"/>
      <c r="T593" s="475"/>
      <c r="U593" s="475"/>
      <c r="V593" s="475"/>
      <c r="W593" s="475"/>
      <c r="X593" s="475"/>
      <c r="Y593" s="475"/>
      <c r="Z593" s="475"/>
    </row>
    <row r="594" spans="1:26" ht="16.5" customHeight="1">
      <c r="A594" s="747" t="s">
        <v>18086</v>
      </c>
      <c r="B594" s="747" t="s">
        <v>18087</v>
      </c>
      <c r="C594" s="747" t="s">
        <v>18088</v>
      </c>
      <c r="D594" s="749" t="s">
        <v>3244</v>
      </c>
      <c r="E594" s="741" t="s">
        <v>3265</v>
      </c>
      <c r="F594" s="746" t="s">
        <v>18089</v>
      </c>
      <c r="G594" s="88">
        <v>1</v>
      </c>
      <c r="H594" s="461" t="s">
        <v>17912</v>
      </c>
      <c r="I594" s="488"/>
      <c r="J594" s="117"/>
      <c r="K594" s="117"/>
      <c r="L594" s="748"/>
      <c r="M594" s="178"/>
      <c r="N594" s="26"/>
      <c r="O594" s="86"/>
      <c r="P594" s="86"/>
      <c r="Q594" s="83" t="s">
        <v>18086</v>
      </c>
      <c r="R594" s="86"/>
      <c r="S594" s="442"/>
      <c r="T594" s="475"/>
      <c r="U594" s="475"/>
      <c r="V594" s="475"/>
      <c r="W594" s="475"/>
      <c r="X594" s="475"/>
      <c r="Y594" s="475"/>
      <c r="Z594" s="475"/>
    </row>
    <row r="595" spans="1:26" ht="16.5" customHeight="1">
      <c r="A595" s="665"/>
      <c r="B595" s="665"/>
      <c r="C595" s="665"/>
      <c r="D595" s="665"/>
      <c r="E595" s="665"/>
      <c r="F595" s="665"/>
      <c r="G595" s="88">
        <v>2</v>
      </c>
      <c r="H595" s="271" t="s">
        <v>15984</v>
      </c>
      <c r="I595" s="130" t="s">
        <v>15985</v>
      </c>
      <c r="J595" s="86"/>
      <c r="K595" s="86"/>
      <c r="L595" s="665"/>
      <c r="M595" s="178"/>
      <c r="N595" s="26"/>
      <c r="O595" s="86"/>
      <c r="P595" s="86"/>
      <c r="Q595" s="83" t="s">
        <v>18086</v>
      </c>
      <c r="R595" s="86"/>
      <c r="S595" s="442"/>
      <c r="T595" s="475"/>
      <c r="U595" s="475"/>
      <c r="V595" s="475"/>
      <c r="W595" s="475"/>
      <c r="X595" s="475"/>
      <c r="Y595" s="475"/>
      <c r="Z595" s="475"/>
    </row>
    <row r="596" spans="1:26" ht="16.5" customHeight="1">
      <c r="A596" s="665"/>
      <c r="B596" s="665"/>
      <c r="C596" s="665"/>
      <c r="D596" s="665"/>
      <c r="E596" s="665"/>
      <c r="F596" s="665"/>
      <c r="G596" s="88">
        <v>3</v>
      </c>
      <c r="H596" s="333" t="s">
        <v>18008</v>
      </c>
      <c r="I596" s="130" t="s">
        <v>17916</v>
      </c>
      <c r="J596" s="86"/>
      <c r="K596" s="86"/>
      <c r="L596" s="665"/>
      <c r="M596" s="178"/>
      <c r="N596" s="26"/>
      <c r="O596" s="86"/>
      <c r="P596" s="86"/>
      <c r="Q596" s="83" t="s">
        <v>18086</v>
      </c>
      <c r="R596" s="86"/>
      <c r="S596" s="442"/>
      <c r="T596" s="475"/>
      <c r="U596" s="475"/>
      <c r="V596" s="475"/>
      <c r="W596" s="475"/>
      <c r="X596" s="475"/>
      <c r="Y596" s="475"/>
      <c r="Z596" s="475"/>
    </row>
    <row r="597" spans="1:26" ht="16.5" customHeight="1">
      <c r="A597" s="665"/>
      <c r="B597" s="665"/>
      <c r="C597" s="665"/>
      <c r="D597" s="665"/>
      <c r="E597" s="665"/>
      <c r="F597" s="665"/>
      <c r="G597" s="88">
        <v>4</v>
      </c>
      <c r="H597" s="271" t="s">
        <v>17083</v>
      </c>
      <c r="I597" s="130" t="s">
        <v>16900</v>
      </c>
      <c r="J597" s="86"/>
      <c r="K597" s="86"/>
      <c r="L597" s="665"/>
      <c r="M597" s="178"/>
      <c r="N597" s="26"/>
      <c r="O597" s="86"/>
      <c r="P597" s="86"/>
      <c r="Q597" s="83" t="s">
        <v>18086</v>
      </c>
      <c r="R597" s="86"/>
      <c r="S597" s="442"/>
      <c r="T597" s="475"/>
      <c r="U597" s="475"/>
      <c r="V597" s="475"/>
      <c r="W597" s="475"/>
      <c r="X597" s="475"/>
      <c r="Y597" s="475"/>
      <c r="Z597" s="475"/>
    </row>
    <row r="598" spans="1:26" ht="16.5" customHeight="1">
      <c r="A598" s="665"/>
      <c r="B598" s="665"/>
      <c r="C598" s="665"/>
      <c r="D598" s="665"/>
      <c r="E598" s="665"/>
      <c r="F598" s="665"/>
      <c r="G598" s="88">
        <v>5</v>
      </c>
      <c r="H598" s="271" t="s">
        <v>16909</v>
      </c>
      <c r="I598" s="130" t="s">
        <v>18094</v>
      </c>
      <c r="J598" s="86"/>
      <c r="K598" s="86"/>
      <c r="L598" s="665"/>
      <c r="M598" s="178"/>
      <c r="N598" s="26"/>
      <c r="O598" s="86"/>
      <c r="P598" s="86"/>
      <c r="Q598" s="83" t="s">
        <v>18086</v>
      </c>
      <c r="R598" s="86"/>
      <c r="S598" s="442"/>
      <c r="T598" s="475"/>
      <c r="U598" s="475"/>
      <c r="V598" s="475"/>
      <c r="W598" s="475"/>
      <c r="X598" s="475"/>
      <c r="Y598" s="475"/>
      <c r="Z598" s="475"/>
    </row>
    <row r="599" spans="1:26" ht="16.5" customHeight="1">
      <c r="A599" s="665"/>
      <c r="B599" s="665"/>
      <c r="C599" s="665"/>
      <c r="D599" s="665"/>
      <c r="E599" s="665"/>
      <c r="F599" s="665"/>
      <c r="G599" s="88">
        <v>6</v>
      </c>
      <c r="H599" s="333" t="s">
        <v>13006</v>
      </c>
      <c r="I599" s="2" t="s">
        <v>14698</v>
      </c>
      <c r="J599" s="86"/>
      <c r="K599" s="86"/>
      <c r="L599" s="665"/>
      <c r="M599" s="178"/>
      <c r="N599" s="26"/>
      <c r="O599" s="86"/>
      <c r="P599" s="86"/>
      <c r="Q599" s="83" t="s">
        <v>18086</v>
      </c>
      <c r="R599" s="86"/>
      <c r="S599" s="442"/>
      <c r="T599" s="475"/>
      <c r="U599" s="475"/>
      <c r="V599" s="475"/>
      <c r="W599" s="475"/>
      <c r="X599" s="475"/>
      <c r="Y599" s="475"/>
      <c r="Z599" s="475"/>
    </row>
    <row r="600" spans="1:26" ht="16.5" customHeight="1">
      <c r="A600" s="665"/>
      <c r="B600" s="665"/>
      <c r="C600" s="665"/>
      <c r="D600" s="665"/>
      <c r="E600" s="665"/>
      <c r="F600" s="665"/>
      <c r="G600" s="88">
        <v>7</v>
      </c>
      <c r="H600" s="333" t="s">
        <v>17941</v>
      </c>
      <c r="I600" s="2" t="s">
        <v>18096</v>
      </c>
      <c r="J600" s="86"/>
      <c r="K600" s="86"/>
      <c r="L600" s="665"/>
      <c r="M600" s="178"/>
      <c r="N600" s="26"/>
      <c r="O600" s="86"/>
      <c r="P600" s="86"/>
      <c r="Q600" s="83" t="s">
        <v>18086</v>
      </c>
      <c r="R600" s="86"/>
      <c r="S600" s="442"/>
      <c r="T600" s="475"/>
      <c r="U600" s="475"/>
      <c r="V600" s="475"/>
      <c r="W600" s="475"/>
      <c r="X600" s="475"/>
      <c r="Y600" s="475"/>
      <c r="Z600" s="475"/>
    </row>
    <row r="601" spans="1:26" ht="16.5" customHeight="1">
      <c r="A601" s="665"/>
      <c r="B601" s="665"/>
      <c r="C601" s="665"/>
      <c r="D601" s="665"/>
      <c r="E601" s="665"/>
      <c r="F601" s="665"/>
      <c r="G601" s="88">
        <v>8</v>
      </c>
      <c r="H601" s="333" t="s">
        <v>13108</v>
      </c>
      <c r="I601" s="2" t="s">
        <v>14730</v>
      </c>
      <c r="J601" s="86"/>
      <c r="K601" s="86"/>
      <c r="L601" s="665"/>
      <c r="M601" s="178"/>
      <c r="N601" s="26"/>
      <c r="O601" s="86"/>
      <c r="P601" s="86"/>
      <c r="Q601" s="83" t="s">
        <v>18086</v>
      </c>
      <c r="R601" s="86"/>
      <c r="S601" s="442"/>
      <c r="T601" s="475"/>
      <c r="U601" s="475"/>
      <c r="V601" s="475"/>
      <c r="W601" s="475"/>
      <c r="X601" s="475"/>
      <c r="Y601" s="475"/>
      <c r="Z601" s="475"/>
    </row>
    <row r="602" spans="1:26" ht="16.5" customHeight="1">
      <c r="A602" s="665"/>
      <c r="B602" s="665"/>
      <c r="C602" s="665"/>
      <c r="D602" s="665"/>
      <c r="E602" s="665"/>
      <c r="F602" s="665"/>
      <c r="G602" s="88">
        <v>9</v>
      </c>
      <c r="H602" s="333" t="s">
        <v>17941</v>
      </c>
      <c r="I602" s="2" t="s">
        <v>18096</v>
      </c>
      <c r="J602" s="86"/>
      <c r="K602" s="86"/>
      <c r="L602" s="665"/>
      <c r="M602" s="178"/>
      <c r="N602" s="26"/>
      <c r="O602" s="86"/>
      <c r="P602" s="86"/>
      <c r="Q602" s="83" t="s">
        <v>18086</v>
      </c>
      <c r="R602" s="86"/>
      <c r="S602" s="442"/>
      <c r="T602" s="475"/>
      <c r="U602" s="475"/>
      <c r="V602" s="475"/>
      <c r="W602" s="475"/>
      <c r="X602" s="475"/>
      <c r="Y602" s="475"/>
      <c r="Z602" s="475"/>
    </row>
    <row r="603" spans="1:26" ht="16.5" customHeight="1">
      <c r="A603" s="665"/>
      <c r="B603" s="665"/>
      <c r="C603" s="665"/>
      <c r="D603" s="665"/>
      <c r="E603" s="665"/>
      <c r="F603" s="665"/>
      <c r="G603" s="88">
        <v>10</v>
      </c>
      <c r="H603" s="333" t="s">
        <v>13059</v>
      </c>
      <c r="I603" s="2" t="s">
        <v>14717</v>
      </c>
      <c r="J603" s="86"/>
      <c r="K603" s="86"/>
      <c r="L603" s="665"/>
      <c r="M603" s="178"/>
      <c r="N603" s="26"/>
      <c r="O603" s="86"/>
      <c r="P603" s="86"/>
      <c r="Q603" s="83" t="s">
        <v>18086</v>
      </c>
      <c r="R603" s="86"/>
      <c r="S603" s="442"/>
      <c r="T603" s="475"/>
      <c r="U603" s="475"/>
      <c r="V603" s="475"/>
      <c r="W603" s="475"/>
      <c r="X603" s="475"/>
      <c r="Y603" s="475"/>
      <c r="Z603" s="475"/>
    </row>
    <row r="604" spans="1:26" ht="16.5" customHeight="1">
      <c r="A604" s="666"/>
      <c r="B604" s="666"/>
      <c r="C604" s="666"/>
      <c r="D604" s="666"/>
      <c r="E604" s="666"/>
      <c r="F604" s="666"/>
      <c r="G604" s="88">
        <v>11</v>
      </c>
      <c r="H604" s="333" t="s">
        <v>17941</v>
      </c>
      <c r="I604" s="2" t="s">
        <v>17953</v>
      </c>
      <c r="J604" s="86"/>
      <c r="K604" s="86"/>
      <c r="L604" s="666"/>
      <c r="M604" s="178"/>
      <c r="N604" s="26"/>
      <c r="O604" s="86"/>
      <c r="P604" s="86"/>
      <c r="Q604" s="83" t="s">
        <v>18086</v>
      </c>
      <c r="R604" s="86"/>
      <c r="S604" s="442"/>
      <c r="T604" s="475"/>
      <c r="U604" s="475"/>
      <c r="V604" s="475"/>
      <c r="W604" s="475"/>
      <c r="X604" s="475"/>
      <c r="Y604" s="475"/>
      <c r="Z604" s="475"/>
    </row>
    <row r="605" spans="1:26" ht="16.5" customHeight="1">
      <c r="A605" s="747" t="s">
        <v>18104</v>
      </c>
      <c r="B605" s="747" t="s">
        <v>18105</v>
      </c>
      <c r="C605" s="747" t="s">
        <v>18106</v>
      </c>
      <c r="D605" s="749" t="s">
        <v>3244</v>
      </c>
      <c r="E605" s="741" t="s">
        <v>18107</v>
      </c>
      <c r="F605" s="746" t="s">
        <v>18108</v>
      </c>
      <c r="G605" s="26">
        <v>1</v>
      </c>
      <c r="H605" s="461" t="s">
        <v>17912</v>
      </c>
      <c r="I605" s="130"/>
      <c r="J605" s="86"/>
      <c r="K605" s="86"/>
      <c r="L605" s="748"/>
      <c r="M605" s="178"/>
      <c r="N605" s="26"/>
      <c r="O605" s="86"/>
      <c r="P605" s="86"/>
      <c r="Q605" s="83" t="s">
        <v>18104</v>
      </c>
      <c r="R605" s="86"/>
      <c r="S605" s="442"/>
      <c r="T605" s="475"/>
      <c r="U605" s="475"/>
      <c r="V605" s="475"/>
      <c r="W605" s="475"/>
      <c r="X605" s="475"/>
      <c r="Y605" s="475"/>
      <c r="Z605" s="475"/>
    </row>
    <row r="606" spans="1:26" ht="16.5" customHeight="1">
      <c r="A606" s="665"/>
      <c r="B606" s="665"/>
      <c r="C606" s="665"/>
      <c r="D606" s="665"/>
      <c r="E606" s="665"/>
      <c r="F606" s="665"/>
      <c r="G606" s="26">
        <v>2</v>
      </c>
      <c r="H606" s="271" t="s">
        <v>15984</v>
      </c>
      <c r="I606" s="130" t="s">
        <v>15985</v>
      </c>
      <c r="J606" s="86"/>
      <c r="K606" s="86"/>
      <c r="L606" s="665"/>
      <c r="M606" s="178"/>
      <c r="N606" s="26"/>
      <c r="O606" s="86"/>
      <c r="P606" s="86"/>
      <c r="Q606" s="83" t="s">
        <v>18104</v>
      </c>
      <c r="R606" s="86"/>
      <c r="S606" s="442"/>
      <c r="T606" s="475"/>
      <c r="U606" s="475"/>
      <c r="V606" s="475"/>
      <c r="W606" s="475"/>
      <c r="X606" s="475"/>
      <c r="Y606" s="475"/>
      <c r="Z606" s="475"/>
    </row>
    <row r="607" spans="1:26" ht="16.5" customHeight="1">
      <c r="A607" s="665"/>
      <c r="B607" s="665"/>
      <c r="C607" s="665"/>
      <c r="D607" s="665"/>
      <c r="E607" s="665"/>
      <c r="F607" s="665"/>
      <c r="G607" s="26">
        <v>3</v>
      </c>
      <c r="H607" s="333" t="s">
        <v>18114</v>
      </c>
      <c r="I607" s="130" t="s">
        <v>18115</v>
      </c>
      <c r="J607" s="86"/>
      <c r="K607" s="86"/>
      <c r="L607" s="665"/>
      <c r="M607" s="178"/>
      <c r="N607" s="26"/>
      <c r="O607" s="86"/>
      <c r="P607" s="86"/>
      <c r="Q607" s="83" t="s">
        <v>18104</v>
      </c>
      <c r="R607" s="86"/>
      <c r="S607" s="442"/>
      <c r="T607" s="475"/>
      <c r="U607" s="475"/>
      <c r="V607" s="475"/>
      <c r="W607" s="475"/>
      <c r="X607" s="475"/>
      <c r="Y607" s="475"/>
      <c r="Z607" s="475"/>
    </row>
    <row r="608" spans="1:26" ht="16.5" customHeight="1">
      <c r="A608" s="665"/>
      <c r="B608" s="665"/>
      <c r="C608" s="665"/>
      <c r="D608" s="665"/>
      <c r="E608" s="665"/>
      <c r="F608" s="665"/>
      <c r="G608" s="26">
        <v>4</v>
      </c>
      <c r="H608" s="271" t="s">
        <v>17083</v>
      </c>
      <c r="I608" s="130" t="s">
        <v>16900</v>
      </c>
      <c r="J608" s="86"/>
      <c r="K608" s="86"/>
      <c r="L608" s="665"/>
      <c r="M608" s="178"/>
      <c r="N608" s="26"/>
      <c r="O608" s="86"/>
      <c r="P608" s="86"/>
      <c r="Q608" s="83" t="s">
        <v>18104</v>
      </c>
      <c r="R608" s="86"/>
      <c r="S608" s="442"/>
      <c r="T608" s="475"/>
      <c r="U608" s="475"/>
      <c r="V608" s="475"/>
      <c r="W608" s="475"/>
      <c r="X608" s="475"/>
      <c r="Y608" s="475"/>
      <c r="Z608" s="475"/>
    </row>
    <row r="609" spans="1:26" ht="16.5" customHeight="1">
      <c r="A609" s="665"/>
      <c r="B609" s="665"/>
      <c r="C609" s="665"/>
      <c r="D609" s="665"/>
      <c r="E609" s="665"/>
      <c r="F609" s="665"/>
      <c r="G609" s="26">
        <v>5</v>
      </c>
      <c r="H609" s="271" t="s">
        <v>16909</v>
      </c>
      <c r="I609" s="130" t="s">
        <v>18094</v>
      </c>
      <c r="J609" s="86"/>
      <c r="K609" s="86"/>
      <c r="L609" s="665"/>
      <c r="M609" s="178"/>
      <c r="N609" s="26"/>
      <c r="O609" s="86"/>
      <c r="P609" s="86"/>
      <c r="Q609" s="83" t="s">
        <v>18104</v>
      </c>
      <c r="R609" s="86"/>
      <c r="S609" s="442"/>
      <c r="T609" s="475"/>
      <c r="U609" s="475"/>
      <c r="V609" s="475"/>
      <c r="W609" s="475"/>
      <c r="X609" s="475"/>
      <c r="Y609" s="475"/>
      <c r="Z609" s="475"/>
    </row>
    <row r="610" spans="1:26" ht="16.5" customHeight="1">
      <c r="A610" s="665"/>
      <c r="B610" s="665"/>
      <c r="C610" s="665"/>
      <c r="D610" s="665"/>
      <c r="E610" s="665"/>
      <c r="F610" s="665"/>
      <c r="G610" s="26">
        <v>6</v>
      </c>
      <c r="H610" s="333" t="s">
        <v>15771</v>
      </c>
      <c r="I610" s="2" t="s">
        <v>17021</v>
      </c>
      <c r="J610" s="86"/>
      <c r="K610" s="86"/>
      <c r="L610" s="665"/>
      <c r="M610" s="178"/>
      <c r="N610" s="26"/>
      <c r="O610" s="86"/>
      <c r="P610" s="86"/>
      <c r="Q610" s="83" t="s">
        <v>18104</v>
      </c>
      <c r="R610" s="86"/>
      <c r="S610" s="442"/>
      <c r="T610" s="475"/>
      <c r="U610" s="475"/>
      <c r="V610" s="475"/>
      <c r="W610" s="475"/>
      <c r="X610" s="475"/>
      <c r="Y610" s="475"/>
      <c r="Z610" s="475"/>
    </row>
    <row r="611" spans="1:26" ht="16.5" customHeight="1">
      <c r="A611" s="665"/>
      <c r="B611" s="665"/>
      <c r="C611" s="665"/>
      <c r="D611" s="665"/>
      <c r="E611" s="665"/>
      <c r="F611" s="665"/>
      <c r="G611" s="26">
        <v>7</v>
      </c>
      <c r="H611" s="333"/>
      <c r="I611" s="2" t="s">
        <v>18119</v>
      </c>
      <c r="J611" s="86"/>
      <c r="K611" s="86"/>
      <c r="L611" s="665"/>
      <c r="M611" s="178"/>
      <c r="N611" s="26"/>
      <c r="O611" s="86"/>
      <c r="P611" s="86"/>
      <c r="Q611" s="83" t="s">
        <v>18104</v>
      </c>
      <c r="R611" s="86"/>
      <c r="S611" s="442"/>
      <c r="T611" s="475"/>
      <c r="U611" s="475"/>
      <c r="V611" s="475"/>
      <c r="W611" s="475"/>
      <c r="X611" s="475"/>
      <c r="Y611" s="475"/>
      <c r="Z611" s="475"/>
    </row>
    <row r="612" spans="1:26" ht="16.5" customHeight="1">
      <c r="A612" s="665"/>
      <c r="B612" s="665"/>
      <c r="C612" s="665"/>
      <c r="D612" s="665"/>
      <c r="E612" s="665"/>
      <c r="F612" s="665"/>
      <c r="G612" s="26">
        <v>8</v>
      </c>
      <c r="H612" s="333" t="s">
        <v>13006</v>
      </c>
      <c r="I612" s="2" t="s">
        <v>14698</v>
      </c>
      <c r="J612" s="86"/>
      <c r="K612" s="86"/>
      <c r="L612" s="665"/>
      <c r="M612" s="178"/>
      <c r="N612" s="26"/>
      <c r="O612" s="86"/>
      <c r="P612" s="86"/>
      <c r="Q612" s="83" t="s">
        <v>18104</v>
      </c>
      <c r="R612" s="86"/>
      <c r="S612" s="442"/>
      <c r="T612" s="475"/>
      <c r="U612" s="475"/>
      <c r="V612" s="475"/>
      <c r="W612" s="475"/>
      <c r="X612" s="475"/>
      <c r="Y612" s="475"/>
      <c r="Z612" s="475"/>
    </row>
    <row r="613" spans="1:26" ht="16.5" customHeight="1">
      <c r="A613" s="665"/>
      <c r="B613" s="665"/>
      <c r="C613" s="665"/>
      <c r="D613" s="665"/>
      <c r="E613" s="665"/>
      <c r="F613" s="665"/>
      <c r="G613" s="26">
        <v>9</v>
      </c>
      <c r="H613" s="333" t="s">
        <v>17941</v>
      </c>
      <c r="I613" s="2" t="s">
        <v>18121</v>
      </c>
      <c r="J613" s="86"/>
      <c r="K613" s="86"/>
      <c r="L613" s="665"/>
      <c r="M613" s="178"/>
      <c r="N613" s="26"/>
      <c r="O613" s="86"/>
      <c r="P613" s="86"/>
      <c r="Q613" s="83" t="s">
        <v>18104</v>
      </c>
      <c r="R613" s="86"/>
      <c r="S613" s="442"/>
      <c r="T613" s="475"/>
      <c r="U613" s="475"/>
      <c r="V613" s="475"/>
      <c r="W613" s="475"/>
      <c r="X613" s="475"/>
      <c r="Y613" s="475"/>
      <c r="Z613" s="475"/>
    </row>
    <row r="614" spans="1:26" ht="16.5" customHeight="1">
      <c r="A614" s="665"/>
      <c r="B614" s="665"/>
      <c r="C614" s="665"/>
      <c r="D614" s="665"/>
      <c r="E614" s="665"/>
      <c r="F614" s="665"/>
      <c r="G614" s="26">
        <v>10</v>
      </c>
      <c r="H614" s="333" t="s">
        <v>13108</v>
      </c>
      <c r="I614" s="2" t="s">
        <v>14730</v>
      </c>
      <c r="J614" s="86"/>
      <c r="K614" s="86"/>
      <c r="L614" s="665"/>
      <c r="M614" s="178"/>
      <c r="N614" s="26"/>
      <c r="O614" s="86"/>
      <c r="P614" s="86"/>
      <c r="Q614" s="83" t="s">
        <v>18104</v>
      </c>
      <c r="R614" s="86"/>
      <c r="S614" s="442"/>
      <c r="T614" s="475"/>
      <c r="U614" s="475"/>
      <c r="V614" s="475"/>
      <c r="W614" s="475"/>
      <c r="X614" s="475"/>
      <c r="Y614" s="475"/>
      <c r="Z614" s="475"/>
    </row>
    <row r="615" spans="1:26" ht="16.5" customHeight="1">
      <c r="A615" s="665"/>
      <c r="B615" s="665"/>
      <c r="C615" s="665"/>
      <c r="D615" s="665"/>
      <c r="E615" s="665"/>
      <c r="F615" s="665"/>
      <c r="G615" s="26">
        <v>11</v>
      </c>
      <c r="H615" s="333" t="s">
        <v>17941</v>
      </c>
      <c r="I615" s="2" t="s">
        <v>18121</v>
      </c>
      <c r="J615" s="86"/>
      <c r="K615" s="86"/>
      <c r="L615" s="665"/>
      <c r="M615" s="178"/>
      <c r="N615" s="26"/>
      <c r="O615" s="86"/>
      <c r="P615" s="86"/>
      <c r="Q615" s="83" t="s">
        <v>18104</v>
      </c>
      <c r="R615" s="86"/>
      <c r="S615" s="442"/>
      <c r="T615" s="475"/>
      <c r="U615" s="475"/>
      <c r="V615" s="475"/>
      <c r="W615" s="475"/>
      <c r="X615" s="475"/>
      <c r="Y615" s="475"/>
      <c r="Z615" s="475"/>
    </row>
    <row r="616" spans="1:26" ht="16.5" customHeight="1">
      <c r="A616" s="665"/>
      <c r="B616" s="665"/>
      <c r="C616" s="665"/>
      <c r="D616" s="665"/>
      <c r="E616" s="665"/>
      <c r="F616" s="665"/>
      <c r="G616" s="26">
        <v>12</v>
      </c>
      <c r="H616" s="333" t="s">
        <v>13059</v>
      </c>
      <c r="I616" s="2" t="s">
        <v>14717</v>
      </c>
      <c r="J616" s="86"/>
      <c r="K616" s="86"/>
      <c r="L616" s="665"/>
      <c r="M616" s="178"/>
      <c r="N616" s="26"/>
      <c r="O616" s="86"/>
      <c r="P616" s="86"/>
      <c r="Q616" s="83" t="s">
        <v>18104</v>
      </c>
      <c r="R616" s="86"/>
      <c r="S616" s="442"/>
      <c r="T616" s="475"/>
      <c r="U616" s="475"/>
      <c r="V616" s="475"/>
      <c r="W616" s="475"/>
      <c r="X616" s="475"/>
      <c r="Y616" s="475"/>
      <c r="Z616" s="475"/>
    </row>
    <row r="617" spans="1:26" ht="16.5" customHeight="1">
      <c r="A617" s="666"/>
      <c r="B617" s="666"/>
      <c r="C617" s="666"/>
      <c r="D617" s="666"/>
      <c r="E617" s="666"/>
      <c r="F617" s="666"/>
      <c r="G617" s="26">
        <v>13</v>
      </c>
      <c r="H617" s="333" t="s">
        <v>17941</v>
      </c>
      <c r="I617" s="2" t="s">
        <v>17953</v>
      </c>
      <c r="J617" s="86"/>
      <c r="K617" s="86"/>
      <c r="L617" s="666"/>
      <c r="M617" s="178"/>
      <c r="N617" s="26"/>
      <c r="O617" s="86"/>
      <c r="P617" s="86"/>
      <c r="Q617" s="83" t="s">
        <v>18104</v>
      </c>
      <c r="R617" s="86"/>
      <c r="S617" s="442"/>
      <c r="T617" s="475"/>
      <c r="U617" s="475"/>
      <c r="V617" s="475"/>
      <c r="W617" s="475"/>
      <c r="X617" s="475"/>
      <c r="Y617" s="475"/>
      <c r="Z617" s="475"/>
    </row>
    <row r="618" spans="1:26" ht="16.5" customHeight="1">
      <c r="A618" s="747" t="s">
        <v>18131</v>
      </c>
      <c r="B618" s="747" t="s">
        <v>18132</v>
      </c>
      <c r="C618" s="747" t="s">
        <v>18133</v>
      </c>
      <c r="D618" s="749" t="s">
        <v>3244</v>
      </c>
      <c r="E618" s="749" t="s">
        <v>18134</v>
      </c>
      <c r="F618" s="746" t="s">
        <v>18136</v>
      </c>
      <c r="G618" s="88">
        <v>1</v>
      </c>
      <c r="H618" s="461" t="s">
        <v>18007</v>
      </c>
      <c r="I618" s="488"/>
      <c r="J618" s="117"/>
      <c r="K618" s="117"/>
      <c r="L618" s="748"/>
      <c r="M618" s="178"/>
      <c r="N618" s="26"/>
      <c r="O618" s="86"/>
      <c r="P618" s="86"/>
      <c r="Q618" s="83" t="s">
        <v>18131</v>
      </c>
      <c r="R618" s="86"/>
      <c r="S618" s="442"/>
      <c r="T618" s="475"/>
      <c r="U618" s="475"/>
      <c r="V618" s="475"/>
      <c r="W618" s="475"/>
      <c r="X618" s="475"/>
      <c r="Y618" s="475"/>
      <c r="Z618" s="475"/>
    </row>
    <row r="619" spans="1:26" ht="16.5" customHeight="1">
      <c r="A619" s="665"/>
      <c r="B619" s="665"/>
      <c r="C619" s="665"/>
      <c r="D619" s="665"/>
      <c r="E619" s="665"/>
      <c r="F619" s="665"/>
      <c r="G619" s="88">
        <v>2</v>
      </c>
      <c r="H619" s="271" t="s">
        <v>15984</v>
      </c>
      <c r="I619" s="130" t="s">
        <v>15985</v>
      </c>
      <c r="J619" s="86"/>
      <c r="K619" s="86"/>
      <c r="L619" s="665"/>
      <c r="M619" s="178"/>
      <c r="N619" s="26"/>
      <c r="O619" s="86"/>
      <c r="P619" s="86"/>
      <c r="Q619" s="83" t="s">
        <v>18131</v>
      </c>
      <c r="R619" s="86"/>
      <c r="S619" s="442"/>
      <c r="T619" s="475"/>
      <c r="U619" s="475"/>
      <c r="V619" s="475"/>
      <c r="W619" s="475"/>
      <c r="X619" s="475"/>
      <c r="Y619" s="475"/>
      <c r="Z619" s="475"/>
    </row>
    <row r="620" spans="1:26" ht="16.5" customHeight="1">
      <c r="A620" s="665"/>
      <c r="B620" s="665"/>
      <c r="C620" s="665"/>
      <c r="D620" s="665"/>
      <c r="E620" s="665"/>
      <c r="F620" s="665"/>
      <c r="G620" s="88">
        <v>3</v>
      </c>
      <c r="H620" s="333" t="s">
        <v>18114</v>
      </c>
      <c r="I620" s="130" t="s">
        <v>18115</v>
      </c>
      <c r="J620" s="86"/>
      <c r="K620" s="86"/>
      <c r="L620" s="665"/>
      <c r="M620" s="178"/>
      <c r="N620" s="26"/>
      <c r="O620" s="86"/>
      <c r="P620" s="86"/>
      <c r="Q620" s="83" t="s">
        <v>18131</v>
      </c>
      <c r="R620" s="86"/>
      <c r="S620" s="442"/>
      <c r="T620" s="475"/>
      <c r="U620" s="475"/>
      <c r="V620" s="475"/>
      <c r="W620" s="475"/>
      <c r="X620" s="475"/>
      <c r="Y620" s="475"/>
      <c r="Z620" s="475"/>
    </row>
    <row r="621" spans="1:26" ht="16.5" customHeight="1">
      <c r="A621" s="665"/>
      <c r="B621" s="665"/>
      <c r="C621" s="665"/>
      <c r="D621" s="665"/>
      <c r="E621" s="665"/>
      <c r="F621" s="665"/>
      <c r="G621" s="88">
        <v>4</v>
      </c>
      <c r="H621" s="271" t="s">
        <v>17083</v>
      </c>
      <c r="I621" s="130" t="s">
        <v>16900</v>
      </c>
      <c r="J621" s="86"/>
      <c r="K621" s="86"/>
      <c r="L621" s="665"/>
      <c r="M621" s="178"/>
      <c r="N621" s="26"/>
      <c r="O621" s="86"/>
      <c r="P621" s="86"/>
      <c r="Q621" s="83" t="s">
        <v>18131</v>
      </c>
      <c r="R621" s="86"/>
      <c r="S621" s="442"/>
      <c r="T621" s="475"/>
      <c r="U621" s="475"/>
      <c r="V621" s="475"/>
      <c r="W621" s="475"/>
      <c r="X621" s="475"/>
      <c r="Y621" s="475"/>
      <c r="Z621" s="475"/>
    </row>
    <row r="622" spans="1:26" ht="16.5" customHeight="1">
      <c r="A622" s="665"/>
      <c r="B622" s="665"/>
      <c r="C622" s="665"/>
      <c r="D622" s="665"/>
      <c r="E622" s="665"/>
      <c r="F622" s="665"/>
      <c r="G622" s="88">
        <v>5</v>
      </c>
      <c r="H622" s="271" t="s">
        <v>16909</v>
      </c>
      <c r="I622" s="130" t="s">
        <v>18094</v>
      </c>
      <c r="J622" s="86"/>
      <c r="K622" s="86"/>
      <c r="L622" s="665"/>
      <c r="M622" s="178"/>
      <c r="N622" s="26"/>
      <c r="O622" s="86"/>
      <c r="P622" s="86"/>
      <c r="Q622" s="83" t="s">
        <v>18131</v>
      </c>
      <c r="R622" s="86"/>
      <c r="S622" s="442"/>
      <c r="T622" s="475"/>
      <c r="U622" s="475"/>
      <c r="V622" s="475"/>
      <c r="W622" s="475"/>
      <c r="X622" s="475"/>
      <c r="Y622" s="475"/>
      <c r="Z622" s="475"/>
    </row>
    <row r="623" spans="1:26" ht="16.5" customHeight="1">
      <c r="A623" s="665"/>
      <c r="B623" s="665"/>
      <c r="C623" s="665"/>
      <c r="D623" s="665"/>
      <c r="E623" s="665"/>
      <c r="F623" s="665"/>
      <c r="G623" s="88">
        <v>6</v>
      </c>
      <c r="H623" s="333" t="s">
        <v>18140</v>
      </c>
      <c r="I623" s="130" t="s">
        <v>18020</v>
      </c>
      <c r="J623" s="117"/>
      <c r="K623" s="117"/>
      <c r="L623" s="665"/>
      <c r="M623" s="178"/>
      <c r="N623" s="26"/>
      <c r="O623" s="86"/>
      <c r="P623" s="86"/>
      <c r="Q623" s="83" t="s">
        <v>18131</v>
      </c>
      <c r="R623" s="86"/>
      <c r="S623" s="442"/>
      <c r="T623" s="475"/>
      <c r="U623" s="475"/>
      <c r="V623" s="475"/>
      <c r="W623" s="475"/>
      <c r="X623" s="475"/>
      <c r="Y623" s="475"/>
      <c r="Z623" s="475"/>
    </row>
    <row r="624" spans="1:26" ht="16.5" customHeight="1">
      <c r="A624" s="665"/>
      <c r="B624" s="665"/>
      <c r="C624" s="665"/>
      <c r="D624" s="665"/>
      <c r="E624" s="665"/>
      <c r="F624" s="665"/>
      <c r="G624" s="88">
        <v>7</v>
      </c>
      <c r="H624" s="333" t="s">
        <v>18143</v>
      </c>
      <c r="I624" s="142" t="s">
        <v>18024</v>
      </c>
      <c r="J624" s="117"/>
      <c r="K624" s="117"/>
      <c r="L624" s="665"/>
      <c r="M624" s="178"/>
      <c r="N624" s="26"/>
      <c r="O624" s="86"/>
      <c r="P624" s="86"/>
      <c r="Q624" s="83" t="s">
        <v>18131</v>
      </c>
      <c r="R624" s="86"/>
      <c r="S624" s="442"/>
      <c r="T624" s="475"/>
      <c r="U624" s="475"/>
      <c r="V624" s="475"/>
      <c r="W624" s="475"/>
      <c r="X624" s="475"/>
      <c r="Y624" s="475"/>
      <c r="Z624" s="475"/>
    </row>
    <row r="625" spans="1:26" ht="16.5" customHeight="1">
      <c r="A625" s="665"/>
      <c r="B625" s="665"/>
      <c r="C625" s="665"/>
      <c r="D625" s="665"/>
      <c r="E625" s="665"/>
      <c r="F625" s="665"/>
      <c r="G625" s="88">
        <v>8</v>
      </c>
      <c r="H625" s="333" t="s">
        <v>13006</v>
      </c>
      <c r="I625" s="2" t="s">
        <v>14698</v>
      </c>
      <c r="J625" s="86"/>
      <c r="K625" s="86"/>
      <c r="L625" s="665"/>
      <c r="M625" s="178"/>
      <c r="N625" s="26"/>
      <c r="O625" s="86"/>
      <c r="P625" s="86"/>
      <c r="Q625" s="83" t="s">
        <v>18131</v>
      </c>
      <c r="R625" s="86"/>
      <c r="S625" s="442"/>
      <c r="T625" s="475"/>
      <c r="U625" s="475"/>
      <c r="V625" s="475"/>
      <c r="W625" s="475"/>
      <c r="X625" s="475"/>
      <c r="Y625" s="475"/>
      <c r="Z625" s="475"/>
    </row>
    <row r="626" spans="1:26" ht="16.5" customHeight="1">
      <c r="A626" s="665"/>
      <c r="B626" s="665"/>
      <c r="C626" s="665"/>
      <c r="D626" s="665"/>
      <c r="E626" s="665"/>
      <c r="F626" s="665"/>
      <c r="G626" s="88">
        <v>9</v>
      </c>
      <c r="H626" s="333" t="s">
        <v>17941</v>
      </c>
      <c r="I626" s="2" t="s">
        <v>18146</v>
      </c>
      <c r="J626" s="86"/>
      <c r="K626" s="86"/>
      <c r="L626" s="665"/>
      <c r="M626" s="178"/>
      <c r="N626" s="26"/>
      <c r="O626" s="86"/>
      <c r="P626" s="86"/>
      <c r="Q626" s="83" t="s">
        <v>18131</v>
      </c>
      <c r="R626" s="86"/>
      <c r="S626" s="442"/>
      <c r="T626" s="475"/>
      <c r="U626" s="475"/>
      <c r="V626" s="475"/>
      <c r="W626" s="475"/>
      <c r="X626" s="475"/>
      <c r="Y626" s="475"/>
      <c r="Z626" s="475"/>
    </row>
    <row r="627" spans="1:26" ht="16.5" customHeight="1">
      <c r="A627" s="665"/>
      <c r="B627" s="665"/>
      <c r="C627" s="665"/>
      <c r="D627" s="665"/>
      <c r="E627" s="665"/>
      <c r="F627" s="665"/>
      <c r="G627" s="88">
        <v>10</v>
      </c>
      <c r="H627" s="333" t="s">
        <v>13108</v>
      </c>
      <c r="I627" s="2" t="s">
        <v>14730</v>
      </c>
      <c r="J627" s="86"/>
      <c r="K627" s="86"/>
      <c r="L627" s="665"/>
      <c r="M627" s="178"/>
      <c r="N627" s="26"/>
      <c r="O627" s="86"/>
      <c r="P627" s="86"/>
      <c r="Q627" s="83" t="s">
        <v>18131</v>
      </c>
      <c r="R627" s="86"/>
      <c r="S627" s="442"/>
      <c r="T627" s="475"/>
      <c r="U627" s="475"/>
      <c r="V627" s="475"/>
      <c r="W627" s="475"/>
      <c r="X627" s="475"/>
      <c r="Y627" s="475"/>
      <c r="Z627" s="475"/>
    </row>
    <row r="628" spans="1:26" ht="16.5" customHeight="1">
      <c r="A628" s="665"/>
      <c r="B628" s="665"/>
      <c r="C628" s="665"/>
      <c r="D628" s="665"/>
      <c r="E628" s="665"/>
      <c r="F628" s="665"/>
      <c r="G628" s="88">
        <v>11</v>
      </c>
      <c r="H628" s="333" t="s">
        <v>17941</v>
      </c>
      <c r="I628" s="2" t="s">
        <v>18146</v>
      </c>
      <c r="J628" s="86"/>
      <c r="K628" s="86"/>
      <c r="L628" s="665"/>
      <c r="M628" s="178"/>
      <c r="N628" s="26"/>
      <c r="O628" s="86"/>
      <c r="P628" s="86"/>
      <c r="Q628" s="83" t="s">
        <v>18131</v>
      </c>
      <c r="R628" s="86"/>
      <c r="S628" s="442"/>
      <c r="T628" s="475"/>
      <c r="U628" s="475"/>
      <c r="V628" s="475"/>
      <c r="W628" s="475"/>
      <c r="X628" s="475"/>
      <c r="Y628" s="475"/>
      <c r="Z628" s="475"/>
    </row>
    <row r="629" spans="1:26" ht="16.5" customHeight="1">
      <c r="A629" s="665"/>
      <c r="B629" s="665"/>
      <c r="C629" s="665"/>
      <c r="D629" s="665"/>
      <c r="E629" s="665"/>
      <c r="F629" s="665"/>
      <c r="G629" s="88">
        <v>12</v>
      </c>
      <c r="H629" s="333" t="s">
        <v>13059</v>
      </c>
      <c r="I629" s="2" t="s">
        <v>14717</v>
      </c>
      <c r="J629" s="86"/>
      <c r="K629" s="86"/>
      <c r="L629" s="665"/>
      <c r="M629" s="178"/>
      <c r="N629" s="26"/>
      <c r="O629" s="86"/>
      <c r="P629" s="86"/>
      <c r="Q629" s="83" t="s">
        <v>18131</v>
      </c>
      <c r="R629" s="86"/>
      <c r="S629" s="442"/>
      <c r="T629" s="475"/>
      <c r="U629" s="475"/>
      <c r="V629" s="475"/>
      <c r="W629" s="475"/>
      <c r="X629" s="475"/>
      <c r="Y629" s="475"/>
      <c r="Z629" s="475"/>
    </row>
    <row r="630" spans="1:26" ht="16.5" customHeight="1">
      <c r="A630" s="666"/>
      <c r="B630" s="666"/>
      <c r="C630" s="666"/>
      <c r="D630" s="666"/>
      <c r="E630" s="666"/>
      <c r="F630" s="666"/>
      <c r="G630" s="88">
        <v>13</v>
      </c>
      <c r="H630" s="333" t="s">
        <v>17941</v>
      </c>
      <c r="I630" s="2" t="s">
        <v>17953</v>
      </c>
      <c r="J630" s="86"/>
      <c r="K630" s="86"/>
      <c r="L630" s="666"/>
      <c r="M630" s="178"/>
      <c r="N630" s="26"/>
      <c r="O630" s="86"/>
      <c r="P630" s="86"/>
      <c r="Q630" s="83" t="s">
        <v>18131</v>
      </c>
      <c r="R630" s="86"/>
      <c r="S630" s="442"/>
      <c r="T630" s="475"/>
      <c r="U630" s="475"/>
      <c r="V630" s="475"/>
      <c r="W630" s="475"/>
      <c r="X630" s="475"/>
      <c r="Y630" s="475"/>
      <c r="Z630" s="475"/>
    </row>
    <row r="631" spans="1:26" ht="16.5" customHeight="1">
      <c r="A631" s="747" t="s">
        <v>18151</v>
      </c>
      <c r="B631" s="747" t="s">
        <v>18153</v>
      </c>
      <c r="C631" s="747" t="s">
        <v>18155</v>
      </c>
      <c r="D631" s="749" t="s">
        <v>3244</v>
      </c>
      <c r="E631" s="749" t="s">
        <v>18134</v>
      </c>
      <c r="F631" s="746" t="s">
        <v>18157</v>
      </c>
      <c r="G631" s="26">
        <v>1</v>
      </c>
      <c r="H631" s="461" t="s">
        <v>18040</v>
      </c>
      <c r="I631" s="2"/>
      <c r="J631" s="86"/>
      <c r="K631" s="86"/>
      <c r="L631" s="748"/>
      <c r="M631" s="178"/>
      <c r="N631" s="26"/>
      <c r="O631" s="86"/>
      <c r="P631" s="86"/>
      <c r="Q631" s="83" t="s">
        <v>18151</v>
      </c>
      <c r="R631" s="86"/>
      <c r="S631" s="442"/>
      <c r="T631" s="475"/>
      <c r="U631" s="475"/>
      <c r="V631" s="475"/>
      <c r="W631" s="475"/>
      <c r="X631" s="475"/>
      <c r="Y631" s="475"/>
      <c r="Z631" s="475"/>
    </row>
    <row r="632" spans="1:26" ht="16.5" customHeight="1">
      <c r="A632" s="665"/>
      <c r="B632" s="665"/>
      <c r="C632" s="665"/>
      <c r="D632" s="665"/>
      <c r="E632" s="665"/>
      <c r="F632" s="665"/>
      <c r="G632" s="26">
        <v>2</v>
      </c>
      <c r="H632" s="271" t="s">
        <v>15984</v>
      </c>
      <c r="I632" s="130" t="s">
        <v>15985</v>
      </c>
      <c r="J632" s="86"/>
      <c r="K632" s="86"/>
      <c r="L632" s="665"/>
      <c r="M632" s="178"/>
      <c r="N632" s="26"/>
      <c r="O632" s="86"/>
      <c r="P632" s="86"/>
      <c r="Q632" s="83" t="s">
        <v>18151</v>
      </c>
      <c r="R632" s="86"/>
      <c r="S632" s="442"/>
      <c r="T632" s="475"/>
      <c r="U632" s="475"/>
      <c r="V632" s="475"/>
      <c r="W632" s="475"/>
      <c r="X632" s="475"/>
      <c r="Y632" s="475"/>
      <c r="Z632" s="475"/>
    </row>
    <row r="633" spans="1:26" ht="16.5" customHeight="1">
      <c r="A633" s="665"/>
      <c r="B633" s="665"/>
      <c r="C633" s="665"/>
      <c r="D633" s="665"/>
      <c r="E633" s="665"/>
      <c r="F633" s="665"/>
      <c r="G633" s="26">
        <v>3</v>
      </c>
      <c r="H633" s="333" t="s">
        <v>18114</v>
      </c>
      <c r="I633" s="130" t="s">
        <v>18115</v>
      </c>
      <c r="J633" s="86"/>
      <c r="K633" s="86"/>
      <c r="L633" s="665"/>
      <c r="M633" s="178"/>
      <c r="N633" s="26"/>
      <c r="O633" s="86"/>
      <c r="P633" s="86"/>
      <c r="Q633" s="83" t="s">
        <v>18151</v>
      </c>
      <c r="R633" s="86"/>
      <c r="S633" s="442"/>
      <c r="T633" s="475"/>
      <c r="U633" s="475"/>
      <c r="V633" s="475"/>
      <c r="W633" s="475"/>
      <c r="X633" s="475"/>
      <c r="Y633" s="475"/>
      <c r="Z633" s="475"/>
    </row>
    <row r="634" spans="1:26" ht="16.5" customHeight="1">
      <c r="A634" s="665"/>
      <c r="B634" s="665"/>
      <c r="C634" s="665"/>
      <c r="D634" s="665"/>
      <c r="E634" s="665"/>
      <c r="F634" s="665"/>
      <c r="G634" s="26">
        <v>4</v>
      </c>
      <c r="H634" s="271" t="s">
        <v>17083</v>
      </c>
      <c r="I634" s="130" t="s">
        <v>16900</v>
      </c>
      <c r="J634" s="86"/>
      <c r="K634" s="86"/>
      <c r="L634" s="665"/>
      <c r="M634" s="178"/>
      <c r="N634" s="26"/>
      <c r="O634" s="86"/>
      <c r="P634" s="86"/>
      <c r="Q634" s="83" t="s">
        <v>18151</v>
      </c>
      <c r="R634" s="86"/>
      <c r="S634" s="442"/>
      <c r="T634" s="475"/>
      <c r="U634" s="475"/>
      <c r="V634" s="475"/>
      <c r="W634" s="475"/>
      <c r="X634" s="475"/>
      <c r="Y634" s="475"/>
      <c r="Z634" s="475"/>
    </row>
    <row r="635" spans="1:26" ht="16.5" customHeight="1">
      <c r="A635" s="665"/>
      <c r="B635" s="665"/>
      <c r="C635" s="665"/>
      <c r="D635" s="665"/>
      <c r="E635" s="665"/>
      <c r="F635" s="665"/>
      <c r="G635" s="26">
        <v>5</v>
      </c>
      <c r="H635" s="271" t="s">
        <v>16909</v>
      </c>
      <c r="I635" s="130" t="s">
        <v>18094</v>
      </c>
      <c r="J635" s="86"/>
      <c r="K635" s="86"/>
      <c r="L635" s="665"/>
      <c r="M635" s="178"/>
      <c r="N635" s="26"/>
      <c r="O635" s="86"/>
      <c r="P635" s="86"/>
      <c r="Q635" s="83" t="s">
        <v>18151</v>
      </c>
      <c r="R635" s="86"/>
      <c r="S635" s="442"/>
      <c r="T635" s="475"/>
      <c r="U635" s="475"/>
      <c r="V635" s="475"/>
      <c r="W635" s="475"/>
      <c r="X635" s="475"/>
      <c r="Y635" s="475"/>
      <c r="Z635" s="475"/>
    </row>
    <row r="636" spans="1:26" ht="16.5" customHeight="1">
      <c r="A636" s="665"/>
      <c r="B636" s="665"/>
      <c r="C636" s="665"/>
      <c r="D636" s="665"/>
      <c r="E636" s="665"/>
      <c r="F636" s="665"/>
      <c r="G636" s="26">
        <v>6</v>
      </c>
      <c r="H636" s="333" t="s">
        <v>18165</v>
      </c>
      <c r="I636" s="142" t="s">
        <v>18024</v>
      </c>
      <c r="J636" s="86"/>
      <c r="K636" s="86"/>
      <c r="L636" s="665"/>
      <c r="M636" s="178"/>
      <c r="N636" s="26"/>
      <c r="O636" s="86"/>
      <c r="P636" s="86"/>
      <c r="Q636" s="83" t="s">
        <v>18151</v>
      </c>
      <c r="R636" s="86"/>
      <c r="S636" s="442"/>
      <c r="T636" s="475"/>
      <c r="U636" s="475"/>
      <c r="V636" s="475"/>
      <c r="W636" s="475"/>
      <c r="X636" s="475"/>
      <c r="Y636" s="475"/>
      <c r="Z636" s="475"/>
    </row>
    <row r="637" spans="1:26" ht="16.5" customHeight="1">
      <c r="A637" s="665"/>
      <c r="B637" s="665"/>
      <c r="C637" s="665"/>
      <c r="D637" s="665"/>
      <c r="E637" s="665"/>
      <c r="F637" s="665"/>
      <c r="G637" s="26">
        <v>7</v>
      </c>
      <c r="H637" s="333" t="s">
        <v>13006</v>
      </c>
      <c r="I637" s="2" t="s">
        <v>14698</v>
      </c>
      <c r="J637" s="86"/>
      <c r="K637" s="86"/>
      <c r="L637" s="665"/>
      <c r="M637" s="178"/>
      <c r="N637" s="26"/>
      <c r="O637" s="86"/>
      <c r="P637" s="86"/>
      <c r="Q637" s="83" t="s">
        <v>18151</v>
      </c>
      <c r="R637" s="86"/>
      <c r="S637" s="442"/>
      <c r="T637" s="475"/>
      <c r="U637" s="475"/>
      <c r="V637" s="475"/>
      <c r="W637" s="475"/>
      <c r="X637" s="475"/>
      <c r="Y637" s="475"/>
      <c r="Z637" s="475"/>
    </row>
    <row r="638" spans="1:26" ht="16.5" customHeight="1">
      <c r="A638" s="665"/>
      <c r="B638" s="665"/>
      <c r="C638" s="665"/>
      <c r="D638" s="665"/>
      <c r="E638" s="665"/>
      <c r="F638" s="665"/>
      <c r="G638" s="26">
        <v>8</v>
      </c>
      <c r="H638" s="333" t="s">
        <v>17941</v>
      </c>
      <c r="I638" s="2" t="s">
        <v>18146</v>
      </c>
      <c r="J638" s="86"/>
      <c r="K638" s="86"/>
      <c r="L638" s="665"/>
      <c r="M638" s="178"/>
      <c r="N638" s="26"/>
      <c r="O638" s="86"/>
      <c r="P638" s="86"/>
      <c r="Q638" s="83" t="s">
        <v>18151</v>
      </c>
      <c r="R638" s="86"/>
      <c r="S638" s="442"/>
      <c r="T638" s="475"/>
      <c r="U638" s="475"/>
      <c r="V638" s="475"/>
      <c r="W638" s="475"/>
      <c r="X638" s="475"/>
      <c r="Y638" s="475"/>
      <c r="Z638" s="475"/>
    </row>
    <row r="639" spans="1:26" ht="16.5" customHeight="1">
      <c r="A639" s="665"/>
      <c r="B639" s="665"/>
      <c r="C639" s="665"/>
      <c r="D639" s="665"/>
      <c r="E639" s="665"/>
      <c r="F639" s="665"/>
      <c r="G639" s="26">
        <v>9</v>
      </c>
      <c r="H639" s="333" t="s">
        <v>13108</v>
      </c>
      <c r="I639" s="2" t="s">
        <v>14730</v>
      </c>
      <c r="J639" s="86"/>
      <c r="K639" s="86"/>
      <c r="L639" s="665"/>
      <c r="M639" s="178"/>
      <c r="N639" s="26"/>
      <c r="O639" s="86"/>
      <c r="P639" s="86"/>
      <c r="Q639" s="83" t="s">
        <v>18151</v>
      </c>
      <c r="R639" s="86"/>
      <c r="S639" s="442"/>
      <c r="T639" s="475"/>
      <c r="U639" s="475"/>
      <c r="V639" s="475"/>
      <c r="W639" s="475"/>
      <c r="X639" s="475"/>
      <c r="Y639" s="475"/>
      <c r="Z639" s="475"/>
    </row>
    <row r="640" spans="1:26" ht="16.5" customHeight="1">
      <c r="A640" s="665"/>
      <c r="B640" s="665"/>
      <c r="C640" s="665"/>
      <c r="D640" s="665"/>
      <c r="E640" s="665"/>
      <c r="F640" s="665"/>
      <c r="G640" s="26">
        <v>10</v>
      </c>
      <c r="H640" s="333" t="s">
        <v>17941</v>
      </c>
      <c r="I640" s="2" t="s">
        <v>18146</v>
      </c>
      <c r="J640" s="86"/>
      <c r="K640" s="86"/>
      <c r="L640" s="665"/>
      <c r="M640" s="178"/>
      <c r="N640" s="26"/>
      <c r="O640" s="86"/>
      <c r="P640" s="86"/>
      <c r="Q640" s="83" t="s">
        <v>18151</v>
      </c>
      <c r="R640" s="86"/>
      <c r="S640" s="442"/>
      <c r="T640" s="475"/>
      <c r="U640" s="475"/>
      <c r="V640" s="475"/>
      <c r="W640" s="475"/>
      <c r="X640" s="475"/>
      <c r="Y640" s="475"/>
      <c r="Z640" s="475"/>
    </row>
    <row r="641" spans="1:26" ht="16.5" customHeight="1">
      <c r="A641" s="665"/>
      <c r="B641" s="665"/>
      <c r="C641" s="665"/>
      <c r="D641" s="666"/>
      <c r="E641" s="665"/>
      <c r="F641" s="665"/>
      <c r="G641" s="26">
        <v>11</v>
      </c>
      <c r="H641" s="333" t="s">
        <v>13059</v>
      </c>
      <c r="I641" s="2" t="s">
        <v>14717</v>
      </c>
      <c r="J641" s="86"/>
      <c r="K641" s="86"/>
      <c r="L641" s="665"/>
      <c r="M641" s="178"/>
      <c r="N641" s="26"/>
      <c r="O641" s="86"/>
      <c r="P641" s="86"/>
      <c r="Q641" s="83" t="s">
        <v>18151</v>
      </c>
      <c r="R641" s="86"/>
      <c r="S641" s="442"/>
      <c r="T641" s="475"/>
      <c r="U641" s="475"/>
      <c r="V641" s="475"/>
      <c r="W641" s="475"/>
      <c r="X641" s="475"/>
      <c r="Y641" s="475"/>
      <c r="Z641" s="475"/>
    </row>
    <row r="642" spans="1:26" ht="16.5" customHeight="1">
      <c r="A642" s="666"/>
      <c r="B642" s="666"/>
      <c r="C642" s="666"/>
      <c r="D642" s="488"/>
      <c r="E642" s="666"/>
      <c r="F642" s="666"/>
      <c r="G642" s="26">
        <v>12</v>
      </c>
      <c r="H642" s="333" t="s">
        <v>17941</v>
      </c>
      <c r="I642" s="2" t="s">
        <v>17953</v>
      </c>
      <c r="J642" s="86"/>
      <c r="K642" s="86"/>
      <c r="L642" s="666"/>
      <c r="M642" s="178"/>
      <c r="N642" s="26"/>
      <c r="O642" s="86"/>
      <c r="P642" s="86"/>
      <c r="Q642" s="83" t="s">
        <v>18151</v>
      </c>
      <c r="R642" s="86"/>
      <c r="S642" s="442"/>
      <c r="T642" s="475"/>
      <c r="U642" s="475"/>
      <c r="V642" s="475"/>
      <c r="W642" s="475"/>
      <c r="X642" s="475"/>
      <c r="Y642" s="475"/>
      <c r="Z642" s="475"/>
    </row>
    <row r="643" spans="1:26" ht="16.5" customHeight="1">
      <c r="A643" s="747" t="s">
        <v>18172</v>
      </c>
      <c r="B643" s="747" t="s">
        <v>18173</v>
      </c>
      <c r="C643" s="747" t="s">
        <v>18174</v>
      </c>
      <c r="D643" s="749" t="s">
        <v>3244</v>
      </c>
      <c r="E643" s="741" t="s">
        <v>18176</v>
      </c>
      <c r="F643" s="746" t="s">
        <v>18177</v>
      </c>
      <c r="G643" s="88">
        <v>1</v>
      </c>
      <c r="H643" s="461" t="s">
        <v>17912</v>
      </c>
      <c r="I643" s="488"/>
      <c r="J643" s="117"/>
      <c r="K643" s="117"/>
      <c r="L643" s="748"/>
      <c r="M643" s="178"/>
      <c r="N643" s="26"/>
      <c r="O643" s="86"/>
      <c r="P643" s="86"/>
      <c r="Q643" s="83" t="s">
        <v>18172</v>
      </c>
      <c r="R643" s="86"/>
      <c r="S643" s="442"/>
      <c r="T643" s="475"/>
      <c r="U643" s="475"/>
      <c r="V643" s="475"/>
      <c r="W643" s="475"/>
      <c r="X643" s="475"/>
      <c r="Y643" s="475"/>
      <c r="Z643" s="475"/>
    </row>
    <row r="644" spans="1:26" ht="16.5" customHeight="1">
      <c r="A644" s="665"/>
      <c r="B644" s="665"/>
      <c r="C644" s="665"/>
      <c r="D644" s="665"/>
      <c r="E644" s="665"/>
      <c r="F644" s="665"/>
      <c r="G644" s="88">
        <v>2</v>
      </c>
      <c r="H644" s="271" t="s">
        <v>15984</v>
      </c>
      <c r="I644" s="130" t="s">
        <v>15985</v>
      </c>
      <c r="J644" s="86"/>
      <c r="K644" s="86"/>
      <c r="L644" s="665"/>
      <c r="M644" s="178"/>
      <c r="N644" s="26"/>
      <c r="O644" s="86"/>
      <c r="P644" s="86"/>
      <c r="Q644" s="83" t="s">
        <v>18172</v>
      </c>
      <c r="R644" s="86"/>
      <c r="S644" s="442"/>
      <c r="T644" s="475"/>
      <c r="U644" s="475"/>
      <c r="V644" s="475"/>
      <c r="W644" s="475"/>
      <c r="X644" s="475"/>
      <c r="Y644" s="475"/>
      <c r="Z644" s="475"/>
    </row>
    <row r="645" spans="1:26" ht="16.5" customHeight="1">
      <c r="A645" s="665"/>
      <c r="B645" s="665"/>
      <c r="C645" s="665"/>
      <c r="D645" s="665"/>
      <c r="E645" s="665"/>
      <c r="F645" s="665"/>
      <c r="G645" s="88">
        <v>3</v>
      </c>
      <c r="H645" s="333" t="s">
        <v>18067</v>
      </c>
      <c r="I645" s="271" t="s">
        <v>18068</v>
      </c>
      <c r="J645" s="86"/>
      <c r="K645" s="86"/>
      <c r="L645" s="665"/>
      <c r="M645" s="178"/>
      <c r="N645" s="26"/>
      <c r="O645" s="86"/>
      <c r="P645" s="86"/>
      <c r="Q645" s="83" t="s">
        <v>18172</v>
      </c>
      <c r="R645" s="86"/>
      <c r="S645" s="442"/>
      <c r="T645" s="475"/>
      <c r="U645" s="475"/>
      <c r="V645" s="475"/>
      <c r="W645" s="475"/>
      <c r="X645" s="475"/>
      <c r="Y645" s="475"/>
      <c r="Z645" s="475"/>
    </row>
    <row r="646" spans="1:26" ht="16.5" customHeight="1">
      <c r="A646" s="665"/>
      <c r="B646" s="665"/>
      <c r="C646" s="665"/>
      <c r="D646" s="665"/>
      <c r="E646" s="665"/>
      <c r="F646" s="665"/>
      <c r="G646" s="88">
        <v>4</v>
      </c>
      <c r="H646" s="271" t="s">
        <v>15884</v>
      </c>
      <c r="I646" s="130" t="s">
        <v>16122</v>
      </c>
      <c r="J646" s="86"/>
      <c r="K646" s="86"/>
      <c r="L646" s="665"/>
      <c r="M646" s="178"/>
      <c r="N646" s="26"/>
      <c r="O646" s="86"/>
      <c r="P646" s="86"/>
      <c r="Q646" s="83" t="s">
        <v>18172</v>
      </c>
      <c r="R646" s="86"/>
      <c r="S646" s="442"/>
      <c r="T646" s="475"/>
      <c r="U646" s="475"/>
      <c r="V646" s="475"/>
      <c r="W646" s="475"/>
      <c r="X646" s="475"/>
      <c r="Y646" s="475"/>
      <c r="Z646" s="475"/>
    </row>
    <row r="647" spans="1:26" ht="16.5" customHeight="1">
      <c r="A647" s="665"/>
      <c r="B647" s="665"/>
      <c r="C647" s="665"/>
      <c r="D647" s="665"/>
      <c r="E647" s="665"/>
      <c r="F647" s="665"/>
      <c r="G647" s="88">
        <v>5</v>
      </c>
      <c r="H647" s="447" t="s">
        <v>18073</v>
      </c>
      <c r="I647" s="447"/>
      <c r="J647" s="86"/>
      <c r="K647" s="86"/>
      <c r="L647" s="665"/>
      <c r="M647" s="178"/>
      <c r="N647" s="26"/>
      <c r="O647" s="86"/>
      <c r="P647" s="86"/>
      <c r="Q647" s="83" t="s">
        <v>18172</v>
      </c>
      <c r="R647" s="86"/>
      <c r="S647" s="442"/>
      <c r="T647" s="475"/>
      <c r="U647" s="475"/>
      <c r="V647" s="475"/>
      <c r="W647" s="475"/>
      <c r="X647" s="475"/>
      <c r="Y647" s="475"/>
      <c r="Z647" s="475"/>
    </row>
    <row r="648" spans="1:26" ht="16.5" customHeight="1">
      <c r="A648" s="665"/>
      <c r="B648" s="665"/>
      <c r="C648" s="665"/>
      <c r="D648" s="665"/>
      <c r="E648" s="665"/>
      <c r="F648" s="665"/>
      <c r="G648" s="88">
        <v>6</v>
      </c>
      <c r="H648" s="271" t="s">
        <v>18076</v>
      </c>
      <c r="I648" s="492" t="s">
        <v>18077</v>
      </c>
      <c r="J648" s="86"/>
      <c r="K648" s="86"/>
      <c r="L648" s="665"/>
      <c r="M648" s="178"/>
      <c r="N648" s="26"/>
      <c r="O648" s="86"/>
      <c r="P648" s="86"/>
      <c r="Q648" s="83" t="s">
        <v>18172</v>
      </c>
      <c r="R648" s="86"/>
      <c r="S648" s="442"/>
      <c r="T648" s="475"/>
      <c r="U648" s="475"/>
      <c r="V648" s="475"/>
      <c r="W648" s="475"/>
      <c r="X648" s="475"/>
      <c r="Y648" s="475"/>
      <c r="Z648" s="475"/>
    </row>
    <row r="649" spans="1:26" ht="16.5" customHeight="1">
      <c r="A649" s="665"/>
      <c r="B649" s="665"/>
      <c r="C649" s="665"/>
      <c r="D649" s="665"/>
      <c r="E649" s="665"/>
      <c r="F649" s="665"/>
      <c r="G649" s="88">
        <v>7</v>
      </c>
      <c r="H649" s="333" t="s">
        <v>17897</v>
      </c>
      <c r="I649" s="492"/>
      <c r="J649" s="86"/>
      <c r="K649" s="86"/>
      <c r="L649" s="665"/>
      <c r="M649" s="178"/>
      <c r="N649" s="26"/>
      <c r="O649" s="86"/>
      <c r="P649" s="86"/>
      <c r="Q649" s="83" t="s">
        <v>18172</v>
      </c>
      <c r="R649" s="86"/>
      <c r="S649" s="442"/>
      <c r="T649" s="475"/>
      <c r="U649" s="475"/>
      <c r="V649" s="475"/>
      <c r="W649" s="475"/>
      <c r="X649" s="475"/>
      <c r="Y649" s="475"/>
      <c r="Z649" s="475"/>
    </row>
    <row r="650" spans="1:26" ht="16.5" customHeight="1">
      <c r="A650" s="665"/>
      <c r="B650" s="665"/>
      <c r="C650" s="665"/>
      <c r="D650" s="665"/>
      <c r="E650" s="665"/>
      <c r="F650" s="665"/>
      <c r="G650" s="88">
        <v>8</v>
      </c>
      <c r="H650" s="333" t="s">
        <v>13006</v>
      </c>
      <c r="I650" s="2" t="s">
        <v>14698</v>
      </c>
      <c r="J650" s="86"/>
      <c r="K650" s="86"/>
      <c r="L650" s="665"/>
      <c r="M650" s="178"/>
      <c r="N650" s="26"/>
      <c r="O650" s="86"/>
      <c r="P650" s="86"/>
      <c r="Q650" s="83" t="s">
        <v>18172</v>
      </c>
      <c r="R650" s="86"/>
      <c r="S650" s="442"/>
      <c r="T650" s="475"/>
      <c r="U650" s="475"/>
      <c r="V650" s="475"/>
      <c r="W650" s="475"/>
      <c r="X650" s="475"/>
      <c r="Y650" s="475"/>
      <c r="Z650" s="475"/>
    </row>
    <row r="651" spans="1:26" ht="16.5" customHeight="1">
      <c r="A651" s="665"/>
      <c r="B651" s="665"/>
      <c r="C651" s="665"/>
      <c r="D651" s="665"/>
      <c r="E651" s="665"/>
      <c r="F651" s="665"/>
      <c r="G651" s="88">
        <v>9</v>
      </c>
      <c r="H651" s="333" t="s">
        <v>17941</v>
      </c>
      <c r="I651" s="2" t="s">
        <v>18194</v>
      </c>
      <c r="J651" s="86"/>
      <c r="K651" s="86"/>
      <c r="L651" s="665"/>
      <c r="M651" s="178"/>
      <c r="N651" s="26"/>
      <c r="O651" s="86"/>
      <c r="P651" s="86"/>
      <c r="Q651" s="83" t="s">
        <v>18172</v>
      </c>
      <c r="R651" s="86"/>
      <c r="S651" s="442"/>
      <c r="T651" s="475"/>
      <c r="U651" s="475"/>
      <c r="V651" s="475"/>
      <c r="W651" s="475"/>
      <c r="X651" s="475"/>
      <c r="Y651" s="475"/>
      <c r="Z651" s="475"/>
    </row>
    <row r="652" spans="1:26" ht="16.5" customHeight="1">
      <c r="A652" s="665"/>
      <c r="B652" s="665"/>
      <c r="C652" s="665"/>
      <c r="D652" s="665"/>
      <c r="E652" s="665"/>
      <c r="F652" s="665"/>
      <c r="G652" s="88">
        <v>10</v>
      </c>
      <c r="H652" s="333" t="s">
        <v>13108</v>
      </c>
      <c r="I652" s="2" t="s">
        <v>14730</v>
      </c>
      <c r="J652" s="86"/>
      <c r="K652" s="86"/>
      <c r="L652" s="665"/>
      <c r="M652" s="178"/>
      <c r="N652" s="26"/>
      <c r="O652" s="86"/>
      <c r="P652" s="86"/>
      <c r="Q652" s="83" t="s">
        <v>18172</v>
      </c>
      <c r="R652" s="86"/>
      <c r="S652" s="442"/>
      <c r="T652" s="475"/>
      <c r="U652" s="475"/>
      <c r="V652" s="475"/>
      <c r="W652" s="475"/>
      <c r="X652" s="475"/>
      <c r="Y652" s="475"/>
      <c r="Z652" s="475"/>
    </row>
    <row r="653" spans="1:26" ht="16.5" customHeight="1">
      <c r="A653" s="665"/>
      <c r="B653" s="665"/>
      <c r="C653" s="665"/>
      <c r="D653" s="665"/>
      <c r="E653" s="665"/>
      <c r="F653" s="665"/>
      <c r="G653" s="88">
        <v>11</v>
      </c>
      <c r="H653" s="333" t="s">
        <v>17941</v>
      </c>
      <c r="I653" s="2" t="s">
        <v>18194</v>
      </c>
      <c r="J653" s="86"/>
      <c r="K653" s="86"/>
      <c r="L653" s="665"/>
      <c r="M653" s="178"/>
      <c r="N653" s="26"/>
      <c r="O653" s="86"/>
      <c r="P653" s="86"/>
      <c r="Q653" s="83" t="s">
        <v>18172</v>
      </c>
      <c r="R653" s="86"/>
      <c r="S653" s="442"/>
      <c r="T653" s="475"/>
      <c r="U653" s="475"/>
      <c r="V653" s="475"/>
      <c r="W653" s="475"/>
      <c r="X653" s="475"/>
      <c r="Y653" s="475"/>
      <c r="Z653" s="475"/>
    </row>
    <row r="654" spans="1:26" ht="16.5" customHeight="1">
      <c r="A654" s="665"/>
      <c r="B654" s="665"/>
      <c r="C654" s="665"/>
      <c r="D654" s="665"/>
      <c r="E654" s="665"/>
      <c r="F654" s="665"/>
      <c r="G654" s="88">
        <v>12</v>
      </c>
      <c r="H654" s="333" t="s">
        <v>13059</v>
      </c>
      <c r="I654" s="2" t="s">
        <v>14717</v>
      </c>
      <c r="J654" s="86"/>
      <c r="K654" s="86"/>
      <c r="L654" s="665"/>
      <c r="M654" s="178"/>
      <c r="N654" s="26"/>
      <c r="O654" s="86"/>
      <c r="P654" s="86"/>
      <c r="Q654" s="83" t="s">
        <v>18172</v>
      </c>
      <c r="R654" s="86"/>
      <c r="S654" s="442"/>
      <c r="T654" s="475"/>
      <c r="U654" s="475"/>
      <c r="V654" s="475"/>
      <c r="W654" s="475"/>
      <c r="X654" s="475"/>
      <c r="Y654" s="475"/>
      <c r="Z654" s="475"/>
    </row>
    <row r="655" spans="1:26" ht="16.5" customHeight="1">
      <c r="A655" s="666"/>
      <c r="B655" s="666"/>
      <c r="C655" s="666"/>
      <c r="D655" s="666"/>
      <c r="E655" s="666"/>
      <c r="F655" s="666"/>
      <c r="G655" s="88">
        <v>13</v>
      </c>
      <c r="H655" s="333" t="s">
        <v>17941</v>
      </c>
      <c r="I655" s="2" t="s">
        <v>17953</v>
      </c>
      <c r="J655" s="86"/>
      <c r="K655" s="86"/>
      <c r="L655" s="666"/>
      <c r="M655" s="178"/>
      <c r="N655" s="26"/>
      <c r="O655" s="86"/>
      <c r="P655" s="86"/>
      <c r="Q655" s="83" t="s">
        <v>18172</v>
      </c>
      <c r="R655" s="86"/>
      <c r="S655" s="442"/>
      <c r="T655" s="475"/>
      <c r="U655" s="475"/>
      <c r="V655" s="475"/>
      <c r="W655" s="475"/>
      <c r="X655" s="475"/>
      <c r="Y655" s="475"/>
      <c r="Z655" s="475"/>
    </row>
    <row r="656" spans="1:26" ht="16.5" customHeight="1">
      <c r="A656" s="747" t="s">
        <v>18200</v>
      </c>
      <c r="B656" s="747" t="s">
        <v>18201</v>
      </c>
      <c r="C656" s="747" t="s">
        <v>18202</v>
      </c>
      <c r="D656" s="749" t="s">
        <v>3244</v>
      </c>
      <c r="E656" s="741" t="s">
        <v>18203</v>
      </c>
      <c r="F656" s="746" t="s">
        <v>18205</v>
      </c>
      <c r="G656" s="88">
        <v>1</v>
      </c>
      <c r="H656" s="461" t="s">
        <v>17912</v>
      </c>
      <c r="I656" s="488"/>
      <c r="J656" s="117"/>
      <c r="K656" s="117"/>
      <c r="L656" s="748"/>
      <c r="M656" s="178"/>
      <c r="N656" s="26"/>
      <c r="O656" s="86"/>
      <c r="P656" s="86"/>
      <c r="Q656" s="83" t="s">
        <v>18200</v>
      </c>
      <c r="R656" s="86"/>
      <c r="S656" s="442"/>
      <c r="T656" s="475"/>
      <c r="U656" s="475"/>
      <c r="V656" s="475"/>
      <c r="W656" s="475"/>
      <c r="X656" s="475"/>
      <c r="Y656" s="475"/>
      <c r="Z656" s="475"/>
    </row>
    <row r="657" spans="1:26" ht="16.5" customHeight="1">
      <c r="A657" s="665"/>
      <c r="B657" s="665"/>
      <c r="C657" s="665"/>
      <c r="D657" s="665"/>
      <c r="E657" s="665"/>
      <c r="F657" s="665"/>
      <c r="G657" s="88">
        <v>2</v>
      </c>
      <c r="H657" s="271" t="s">
        <v>15984</v>
      </c>
      <c r="I657" s="130" t="s">
        <v>15985</v>
      </c>
      <c r="J657" s="86"/>
      <c r="K657" s="86"/>
      <c r="L657" s="665"/>
      <c r="M657" s="178"/>
      <c r="N657" s="26"/>
      <c r="O657" s="86"/>
      <c r="P657" s="86"/>
      <c r="Q657" s="83" t="s">
        <v>18200</v>
      </c>
      <c r="R657" s="86"/>
      <c r="S657" s="442"/>
      <c r="T657" s="475"/>
      <c r="U657" s="475"/>
      <c r="V657" s="475"/>
      <c r="W657" s="475"/>
      <c r="X657" s="475"/>
      <c r="Y657" s="475"/>
      <c r="Z657" s="475"/>
    </row>
    <row r="658" spans="1:26" ht="16.5" customHeight="1">
      <c r="A658" s="665"/>
      <c r="B658" s="665"/>
      <c r="C658" s="665"/>
      <c r="D658" s="665"/>
      <c r="E658" s="665"/>
      <c r="F658" s="665"/>
      <c r="G658" s="88">
        <v>3</v>
      </c>
      <c r="H658" s="333" t="s">
        <v>18208</v>
      </c>
      <c r="I658" s="130" t="s">
        <v>18209</v>
      </c>
      <c r="J658" s="86"/>
      <c r="K658" s="86"/>
      <c r="L658" s="665"/>
      <c r="M658" s="178"/>
      <c r="N658" s="26"/>
      <c r="O658" s="86"/>
      <c r="P658" s="86"/>
      <c r="Q658" s="83" t="s">
        <v>18200</v>
      </c>
      <c r="R658" s="86"/>
      <c r="S658" s="442"/>
      <c r="T658" s="475"/>
      <c r="U658" s="475"/>
      <c r="V658" s="475"/>
      <c r="W658" s="475"/>
      <c r="X658" s="475"/>
      <c r="Y658" s="475"/>
      <c r="Z658" s="475"/>
    </row>
    <row r="659" spans="1:26" ht="16.5" customHeight="1">
      <c r="A659" s="665"/>
      <c r="B659" s="665"/>
      <c r="C659" s="665"/>
      <c r="D659" s="665"/>
      <c r="E659" s="665"/>
      <c r="F659" s="665"/>
      <c r="G659" s="88">
        <v>4</v>
      </c>
      <c r="H659" s="271" t="s">
        <v>17083</v>
      </c>
      <c r="I659" s="130" t="s">
        <v>16900</v>
      </c>
      <c r="J659" s="86"/>
      <c r="K659" s="86"/>
      <c r="L659" s="665"/>
      <c r="M659" s="178"/>
      <c r="N659" s="26"/>
      <c r="O659" s="86"/>
      <c r="P659" s="86"/>
      <c r="Q659" s="83" t="s">
        <v>18200</v>
      </c>
      <c r="R659" s="86"/>
      <c r="S659" s="442"/>
      <c r="T659" s="475"/>
      <c r="U659" s="475"/>
      <c r="V659" s="475"/>
      <c r="W659" s="475"/>
      <c r="X659" s="475"/>
      <c r="Y659" s="475"/>
      <c r="Z659" s="475"/>
    </row>
    <row r="660" spans="1:26" ht="16.5" customHeight="1">
      <c r="A660" s="665"/>
      <c r="B660" s="665"/>
      <c r="C660" s="665"/>
      <c r="D660" s="665"/>
      <c r="E660" s="665"/>
      <c r="F660" s="665"/>
      <c r="G660" s="88">
        <v>5</v>
      </c>
      <c r="H660" s="333" t="s">
        <v>17080</v>
      </c>
      <c r="I660" s="2" t="s">
        <v>17920</v>
      </c>
      <c r="J660" s="86"/>
      <c r="K660" s="86"/>
      <c r="L660" s="665"/>
      <c r="M660" s="178"/>
      <c r="N660" s="26"/>
      <c r="O660" s="86"/>
      <c r="P660" s="86"/>
      <c r="Q660" s="83" t="s">
        <v>18200</v>
      </c>
      <c r="R660" s="86"/>
      <c r="S660" s="442"/>
      <c r="T660" s="475"/>
      <c r="U660" s="475"/>
      <c r="V660" s="475"/>
      <c r="W660" s="475"/>
      <c r="X660" s="475"/>
      <c r="Y660" s="475"/>
      <c r="Z660" s="475"/>
    </row>
    <row r="661" spans="1:26" ht="16.5" customHeight="1">
      <c r="A661" s="665"/>
      <c r="B661" s="665"/>
      <c r="C661" s="665"/>
      <c r="D661" s="665"/>
      <c r="E661" s="665"/>
      <c r="F661" s="665"/>
      <c r="G661" s="88">
        <v>6</v>
      </c>
      <c r="H661" s="271" t="s">
        <v>16909</v>
      </c>
      <c r="I661" s="130" t="s">
        <v>16122</v>
      </c>
      <c r="J661" s="86"/>
      <c r="K661" s="86"/>
      <c r="L661" s="665"/>
      <c r="M661" s="178"/>
      <c r="N661" s="26"/>
      <c r="O661" s="86"/>
      <c r="P661" s="86"/>
      <c r="Q661" s="83" t="s">
        <v>18200</v>
      </c>
      <c r="R661" s="86"/>
      <c r="S661" s="442"/>
      <c r="T661" s="475"/>
      <c r="U661" s="475"/>
      <c r="V661" s="475"/>
      <c r="W661" s="475"/>
      <c r="X661" s="475"/>
      <c r="Y661" s="475"/>
      <c r="Z661" s="475"/>
    </row>
    <row r="662" spans="1:26" ht="16.5" customHeight="1">
      <c r="A662" s="665"/>
      <c r="B662" s="665"/>
      <c r="C662" s="665"/>
      <c r="D662" s="665"/>
      <c r="E662" s="665"/>
      <c r="F662" s="665"/>
      <c r="G662" s="88">
        <v>7</v>
      </c>
      <c r="H662" s="271" t="s">
        <v>16296</v>
      </c>
      <c r="I662" s="130" t="s">
        <v>17929</v>
      </c>
      <c r="J662" s="86"/>
      <c r="K662" s="86"/>
      <c r="L662" s="665"/>
      <c r="M662" s="178"/>
      <c r="N662" s="26"/>
      <c r="O662" s="86"/>
      <c r="P662" s="86"/>
      <c r="Q662" s="83" t="s">
        <v>18200</v>
      </c>
      <c r="R662" s="86"/>
      <c r="S662" s="442"/>
      <c r="T662" s="475"/>
      <c r="U662" s="475"/>
      <c r="V662" s="475"/>
      <c r="W662" s="475"/>
      <c r="X662" s="475"/>
      <c r="Y662" s="475"/>
      <c r="Z662" s="475"/>
    </row>
    <row r="663" spans="1:26" ht="16.5" customHeight="1">
      <c r="A663" s="665"/>
      <c r="B663" s="665"/>
      <c r="C663" s="665"/>
      <c r="D663" s="665"/>
      <c r="E663" s="665"/>
      <c r="F663" s="665"/>
      <c r="G663" s="88">
        <v>8</v>
      </c>
      <c r="H663" s="271" t="s">
        <v>15562</v>
      </c>
      <c r="I663" s="130" t="s">
        <v>18220</v>
      </c>
      <c r="J663" s="86"/>
      <c r="K663" s="86"/>
      <c r="L663" s="665"/>
      <c r="M663" s="178"/>
      <c r="N663" s="26"/>
      <c r="O663" s="86"/>
      <c r="P663" s="86"/>
      <c r="Q663" s="83" t="s">
        <v>18200</v>
      </c>
      <c r="R663" s="86"/>
      <c r="S663" s="442"/>
      <c r="T663" s="475"/>
      <c r="U663" s="475"/>
      <c r="V663" s="475"/>
      <c r="W663" s="475"/>
      <c r="X663" s="475"/>
      <c r="Y663" s="475"/>
      <c r="Z663" s="475"/>
    </row>
    <row r="664" spans="1:26" ht="16.5" customHeight="1">
      <c r="A664" s="665"/>
      <c r="B664" s="665"/>
      <c r="C664" s="665"/>
      <c r="D664" s="665"/>
      <c r="E664" s="665"/>
      <c r="F664" s="665"/>
      <c r="G664" s="88">
        <v>9</v>
      </c>
      <c r="H664" s="333" t="s">
        <v>17897</v>
      </c>
      <c r="I664" s="2" t="s">
        <v>17937</v>
      </c>
      <c r="J664" s="86"/>
      <c r="K664" s="86"/>
      <c r="L664" s="665"/>
      <c r="M664" s="178"/>
      <c r="N664" s="26"/>
      <c r="O664" s="86"/>
      <c r="P664" s="86"/>
      <c r="Q664" s="83" t="s">
        <v>18200</v>
      </c>
      <c r="R664" s="86"/>
      <c r="S664" s="442"/>
      <c r="T664" s="475"/>
      <c r="U664" s="475"/>
      <c r="V664" s="475"/>
      <c r="W664" s="475"/>
      <c r="X664" s="475"/>
      <c r="Y664" s="475"/>
      <c r="Z664" s="475"/>
    </row>
    <row r="665" spans="1:26" ht="16.5" customHeight="1">
      <c r="A665" s="665"/>
      <c r="B665" s="665"/>
      <c r="C665" s="665"/>
      <c r="D665" s="665"/>
      <c r="E665" s="665"/>
      <c r="F665" s="665"/>
      <c r="G665" s="88">
        <v>10</v>
      </c>
      <c r="H665" s="333" t="s">
        <v>18225</v>
      </c>
      <c r="I665" s="2" t="s">
        <v>17431</v>
      </c>
      <c r="J665" s="86"/>
      <c r="K665" s="86"/>
      <c r="L665" s="665"/>
      <c r="M665" s="178"/>
      <c r="N665" s="26"/>
      <c r="O665" s="86"/>
      <c r="P665" s="86"/>
      <c r="Q665" s="83" t="s">
        <v>18200</v>
      </c>
      <c r="R665" s="86"/>
      <c r="S665" s="442"/>
      <c r="T665" s="475"/>
      <c r="U665" s="475"/>
      <c r="V665" s="475"/>
      <c r="W665" s="475"/>
      <c r="X665" s="475"/>
      <c r="Y665" s="475"/>
      <c r="Z665" s="475"/>
    </row>
    <row r="666" spans="1:26" ht="16.5" customHeight="1">
      <c r="A666" s="665"/>
      <c r="B666" s="665"/>
      <c r="C666" s="665"/>
      <c r="D666" s="665"/>
      <c r="E666" s="665"/>
      <c r="F666" s="665"/>
      <c r="G666" s="88">
        <v>11</v>
      </c>
      <c r="H666" s="26"/>
      <c r="I666" s="130" t="s">
        <v>18094</v>
      </c>
      <c r="J666" s="86"/>
      <c r="K666" s="86"/>
      <c r="L666" s="665"/>
      <c r="M666" s="178"/>
      <c r="N666" s="26"/>
      <c r="O666" s="86"/>
      <c r="P666" s="86"/>
      <c r="Q666" s="83" t="s">
        <v>18200</v>
      </c>
      <c r="R666" s="86"/>
      <c r="S666" s="442"/>
      <c r="T666" s="475"/>
      <c r="U666" s="475"/>
      <c r="V666" s="475"/>
      <c r="W666" s="475"/>
      <c r="X666" s="475"/>
      <c r="Y666" s="475"/>
      <c r="Z666" s="475"/>
    </row>
    <row r="667" spans="1:26" ht="16.5" customHeight="1">
      <c r="A667" s="665"/>
      <c r="B667" s="665"/>
      <c r="C667" s="665"/>
      <c r="D667" s="665"/>
      <c r="E667" s="665"/>
      <c r="F667" s="665"/>
      <c r="G667" s="88">
        <v>12</v>
      </c>
      <c r="H667" s="333" t="s">
        <v>13006</v>
      </c>
      <c r="I667" s="2" t="s">
        <v>14698</v>
      </c>
      <c r="J667" s="86"/>
      <c r="K667" s="86"/>
      <c r="L667" s="665"/>
      <c r="M667" s="178"/>
      <c r="N667" s="26"/>
      <c r="O667" s="86"/>
      <c r="P667" s="86"/>
      <c r="Q667" s="83" t="s">
        <v>18200</v>
      </c>
      <c r="R667" s="86"/>
      <c r="S667" s="442"/>
      <c r="T667" s="475"/>
      <c r="U667" s="475"/>
      <c r="V667" s="475"/>
      <c r="W667" s="475"/>
      <c r="X667" s="475"/>
      <c r="Y667" s="475"/>
      <c r="Z667" s="475"/>
    </row>
    <row r="668" spans="1:26" ht="16.5" customHeight="1">
      <c r="A668" s="665"/>
      <c r="B668" s="665"/>
      <c r="C668" s="665"/>
      <c r="D668" s="665"/>
      <c r="E668" s="665"/>
      <c r="F668" s="665"/>
      <c r="G668" s="88">
        <v>13</v>
      </c>
      <c r="H668" s="333" t="s">
        <v>17941</v>
      </c>
      <c r="I668" s="2" t="s">
        <v>18096</v>
      </c>
      <c r="J668" s="86"/>
      <c r="K668" s="86"/>
      <c r="L668" s="665"/>
      <c r="M668" s="178"/>
      <c r="N668" s="26"/>
      <c r="O668" s="86"/>
      <c r="P668" s="86"/>
      <c r="Q668" s="83" t="s">
        <v>18200</v>
      </c>
      <c r="R668" s="86"/>
      <c r="S668" s="442"/>
      <c r="T668" s="475"/>
      <c r="U668" s="475"/>
      <c r="V668" s="475"/>
      <c r="W668" s="475"/>
      <c r="X668" s="475"/>
      <c r="Y668" s="475"/>
      <c r="Z668" s="475"/>
    </row>
    <row r="669" spans="1:26" ht="16.5" customHeight="1">
      <c r="A669" s="665"/>
      <c r="B669" s="665"/>
      <c r="C669" s="665"/>
      <c r="D669" s="665"/>
      <c r="E669" s="665"/>
      <c r="F669" s="665"/>
      <c r="G669" s="88">
        <v>14</v>
      </c>
      <c r="H669" s="333" t="s">
        <v>13108</v>
      </c>
      <c r="I669" s="2" t="s">
        <v>14730</v>
      </c>
      <c r="J669" s="86"/>
      <c r="K669" s="86"/>
      <c r="L669" s="665"/>
      <c r="M669" s="178"/>
      <c r="N669" s="26"/>
      <c r="O669" s="86"/>
      <c r="P669" s="86"/>
      <c r="Q669" s="83" t="s">
        <v>18200</v>
      </c>
      <c r="R669" s="86"/>
      <c r="S669" s="442"/>
      <c r="T669" s="475"/>
      <c r="U669" s="475"/>
      <c r="V669" s="475"/>
      <c r="W669" s="475"/>
      <c r="X669" s="475"/>
      <c r="Y669" s="475"/>
      <c r="Z669" s="475"/>
    </row>
    <row r="670" spans="1:26" ht="16.5" customHeight="1">
      <c r="A670" s="665"/>
      <c r="B670" s="665"/>
      <c r="C670" s="665"/>
      <c r="D670" s="665"/>
      <c r="E670" s="665"/>
      <c r="F670" s="665"/>
      <c r="G670" s="88">
        <v>15</v>
      </c>
      <c r="H670" s="333" t="s">
        <v>17941</v>
      </c>
      <c r="I670" s="2" t="s">
        <v>18096</v>
      </c>
      <c r="J670" s="86"/>
      <c r="K670" s="86"/>
      <c r="L670" s="665"/>
      <c r="M670" s="178"/>
      <c r="N670" s="26"/>
      <c r="O670" s="86"/>
      <c r="P670" s="86"/>
      <c r="Q670" s="83" t="s">
        <v>18200</v>
      </c>
      <c r="R670" s="86"/>
      <c r="S670" s="442"/>
      <c r="T670" s="475"/>
      <c r="U670" s="475"/>
      <c r="V670" s="475"/>
      <c r="W670" s="475"/>
      <c r="X670" s="475"/>
      <c r="Y670" s="475"/>
      <c r="Z670" s="475"/>
    </row>
    <row r="671" spans="1:26" ht="16.5" customHeight="1">
      <c r="A671" s="665"/>
      <c r="B671" s="665"/>
      <c r="C671" s="665"/>
      <c r="D671" s="665"/>
      <c r="E671" s="665"/>
      <c r="F671" s="665"/>
      <c r="G671" s="88">
        <v>16</v>
      </c>
      <c r="H671" s="333" t="s">
        <v>13059</v>
      </c>
      <c r="I671" s="2" t="s">
        <v>14717</v>
      </c>
      <c r="J671" s="86"/>
      <c r="K671" s="86"/>
      <c r="L671" s="665"/>
      <c r="M671" s="178"/>
      <c r="N671" s="26"/>
      <c r="O671" s="86"/>
      <c r="P671" s="86"/>
      <c r="Q671" s="83" t="s">
        <v>18200</v>
      </c>
      <c r="R671" s="86"/>
      <c r="S671" s="442"/>
      <c r="T671" s="475"/>
      <c r="U671" s="475"/>
      <c r="V671" s="475"/>
      <c r="W671" s="475"/>
      <c r="X671" s="475"/>
      <c r="Y671" s="475"/>
      <c r="Z671" s="475"/>
    </row>
    <row r="672" spans="1:26" ht="16.5" customHeight="1">
      <c r="A672" s="666"/>
      <c r="B672" s="666"/>
      <c r="C672" s="666"/>
      <c r="D672" s="666"/>
      <c r="E672" s="666"/>
      <c r="F672" s="666"/>
      <c r="G672" s="88">
        <v>17</v>
      </c>
      <c r="H672" s="333" t="s">
        <v>17941</v>
      </c>
      <c r="I672" s="2" t="s">
        <v>17953</v>
      </c>
      <c r="J672" s="86"/>
      <c r="K672" s="86"/>
      <c r="L672" s="666"/>
      <c r="M672" s="178"/>
      <c r="N672" s="26"/>
      <c r="O672" s="86"/>
      <c r="P672" s="86"/>
      <c r="Q672" s="83" t="s">
        <v>18200</v>
      </c>
      <c r="R672" s="86"/>
      <c r="S672" s="442"/>
      <c r="T672" s="475"/>
      <c r="U672" s="475"/>
      <c r="V672" s="475"/>
      <c r="W672" s="475"/>
      <c r="X672" s="475"/>
      <c r="Y672" s="475"/>
      <c r="Z672" s="475"/>
    </row>
    <row r="673" spans="1:26" ht="16.5" customHeight="1">
      <c r="A673" s="747" t="s">
        <v>18234</v>
      </c>
      <c r="B673" s="747" t="s">
        <v>18236</v>
      </c>
      <c r="C673" s="747" t="s">
        <v>18237</v>
      </c>
      <c r="D673" s="749" t="s">
        <v>3244</v>
      </c>
      <c r="E673" s="741" t="s">
        <v>18239</v>
      </c>
      <c r="F673" s="746" t="s">
        <v>18240</v>
      </c>
      <c r="G673" s="88">
        <v>1</v>
      </c>
      <c r="H673" s="461" t="s">
        <v>17912</v>
      </c>
      <c r="I673" s="488"/>
      <c r="J673" s="117"/>
      <c r="K673" s="117"/>
      <c r="L673" s="748"/>
      <c r="M673" s="178"/>
      <c r="N673" s="26"/>
      <c r="O673" s="86"/>
      <c r="P673" s="86"/>
      <c r="Q673" s="83" t="s">
        <v>18234</v>
      </c>
      <c r="R673" s="86"/>
      <c r="S673" s="442"/>
      <c r="T673" s="475"/>
      <c r="U673" s="475"/>
      <c r="V673" s="475"/>
      <c r="W673" s="475"/>
      <c r="X673" s="475"/>
      <c r="Y673" s="475"/>
      <c r="Z673" s="475"/>
    </row>
    <row r="674" spans="1:26" ht="16.5" customHeight="1">
      <c r="A674" s="665"/>
      <c r="B674" s="665"/>
      <c r="C674" s="665"/>
      <c r="D674" s="665"/>
      <c r="E674" s="665"/>
      <c r="F674" s="665"/>
      <c r="G674" s="88">
        <v>2</v>
      </c>
      <c r="H674" s="271" t="s">
        <v>15984</v>
      </c>
      <c r="I674" s="130" t="s">
        <v>15985</v>
      </c>
      <c r="J674" s="86"/>
      <c r="K674" s="86"/>
      <c r="L674" s="665"/>
      <c r="M674" s="178"/>
      <c r="N674" s="26"/>
      <c r="O674" s="86"/>
      <c r="P674" s="86"/>
      <c r="Q674" s="83" t="s">
        <v>18234</v>
      </c>
      <c r="R674" s="86"/>
      <c r="S674" s="442"/>
      <c r="T674" s="475"/>
      <c r="U674" s="475"/>
      <c r="V674" s="475"/>
      <c r="W674" s="475"/>
      <c r="X674" s="475"/>
      <c r="Y674" s="475"/>
      <c r="Z674" s="475"/>
    </row>
    <row r="675" spans="1:26" ht="16.5" customHeight="1">
      <c r="A675" s="665"/>
      <c r="B675" s="665"/>
      <c r="C675" s="665"/>
      <c r="D675" s="665"/>
      <c r="E675" s="665"/>
      <c r="F675" s="665"/>
      <c r="G675" s="88">
        <v>3</v>
      </c>
      <c r="H675" s="333" t="s">
        <v>18244</v>
      </c>
      <c r="I675" s="130" t="s">
        <v>18245</v>
      </c>
      <c r="J675" s="86"/>
      <c r="K675" s="86"/>
      <c r="L675" s="665"/>
      <c r="M675" s="178"/>
      <c r="N675" s="26"/>
      <c r="O675" s="86"/>
      <c r="P675" s="86"/>
      <c r="Q675" s="83" t="s">
        <v>18234</v>
      </c>
      <c r="R675" s="86"/>
      <c r="S675" s="442"/>
      <c r="T675" s="475"/>
      <c r="U675" s="475"/>
      <c r="V675" s="475"/>
      <c r="W675" s="475"/>
      <c r="X675" s="475"/>
      <c r="Y675" s="475"/>
      <c r="Z675" s="475"/>
    </row>
    <row r="676" spans="1:26" ht="16.5" customHeight="1">
      <c r="A676" s="665"/>
      <c r="B676" s="665"/>
      <c r="C676" s="665"/>
      <c r="D676" s="665"/>
      <c r="E676" s="665"/>
      <c r="F676" s="665"/>
      <c r="G676" s="88">
        <v>4</v>
      </c>
      <c r="H676" s="271" t="s">
        <v>17083</v>
      </c>
      <c r="I676" s="130" t="s">
        <v>16900</v>
      </c>
      <c r="J676" s="86"/>
      <c r="K676" s="86"/>
      <c r="L676" s="665"/>
      <c r="M676" s="178"/>
      <c r="N676" s="26"/>
      <c r="O676" s="86"/>
      <c r="P676" s="86"/>
      <c r="Q676" s="83" t="s">
        <v>18234</v>
      </c>
      <c r="R676" s="86"/>
      <c r="S676" s="442"/>
      <c r="T676" s="475"/>
      <c r="U676" s="475"/>
      <c r="V676" s="475"/>
      <c r="W676" s="475"/>
      <c r="X676" s="475"/>
      <c r="Y676" s="475"/>
      <c r="Z676" s="475"/>
    </row>
    <row r="677" spans="1:26" ht="16.5" customHeight="1">
      <c r="A677" s="665"/>
      <c r="B677" s="665"/>
      <c r="C677" s="665"/>
      <c r="D677" s="665"/>
      <c r="E677" s="665"/>
      <c r="F677" s="665"/>
      <c r="G677" s="88">
        <v>5</v>
      </c>
      <c r="H677" s="333" t="s">
        <v>17080</v>
      </c>
      <c r="I677" s="2" t="s">
        <v>17920</v>
      </c>
      <c r="J677" s="86"/>
      <c r="K677" s="86"/>
      <c r="L677" s="665"/>
      <c r="M677" s="178"/>
      <c r="N677" s="26"/>
      <c r="O677" s="86"/>
      <c r="P677" s="86"/>
      <c r="Q677" s="83" t="s">
        <v>18234</v>
      </c>
      <c r="R677" s="86"/>
      <c r="S677" s="442"/>
      <c r="T677" s="475"/>
      <c r="U677" s="475"/>
      <c r="V677" s="475"/>
      <c r="W677" s="475"/>
      <c r="X677" s="475"/>
      <c r="Y677" s="475"/>
      <c r="Z677" s="475"/>
    </row>
    <row r="678" spans="1:26" ht="16.5" customHeight="1">
      <c r="A678" s="665"/>
      <c r="B678" s="665"/>
      <c r="C678" s="665"/>
      <c r="D678" s="665"/>
      <c r="E678" s="665"/>
      <c r="F678" s="665"/>
      <c r="G678" s="88">
        <v>6</v>
      </c>
      <c r="H678" s="271" t="s">
        <v>16909</v>
      </c>
      <c r="I678" s="130" t="s">
        <v>18253</v>
      </c>
      <c r="J678" s="86"/>
      <c r="K678" s="86"/>
      <c r="L678" s="665"/>
      <c r="M678" s="178"/>
      <c r="N678" s="26"/>
      <c r="O678" s="86"/>
      <c r="P678" s="86"/>
      <c r="Q678" s="83" t="s">
        <v>18234</v>
      </c>
      <c r="R678" s="86"/>
      <c r="S678" s="442"/>
      <c r="T678" s="475"/>
      <c r="U678" s="475"/>
      <c r="V678" s="475"/>
      <c r="W678" s="475"/>
      <c r="X678" s="475"/>
      <c r="Y678" s="475"/>
      <c r="Z678" s="475"/>
    </row>
    <row r="679" spans="1:26" ht="16.5" customHeight="1">
      <c r="A679" s="665"/>
      <c r="B679" s="665"/>
      <c r="C679" s="665"/>
      <c r="D679" s="665"/>
      <c r="E679" s="665"/>
      <c r="F679" s="665"/>
      <c r="G679" s="88">
        <v>7</v>
      </c>
      <c r="H679" s="333" t="s">
        <v>13006</v>
      </c>
      <c r="I679" s="2" t="s">
        <v>14698</v>
      </c>
      <c r="J679" s="86"/>
      <c r="K679" s="86"/>
      <c r="L679" s="665"/>
      <c r="M679" s="178"/>
      <c r="N679" s="26"/>
      <c r="O679" s="86"/>
      <c r="P679" s="86"/>
      <c r="Q679" s="83" t="s">
        <v>18234</v>
      </c>
      <c r="R679" s="86"/>
      <c r="S679" s="442"/>
      <c r="T679" s="475"/>
      <c r="U679" s="475"/>
      <c r="V679" s="475"/>
      <c r="W679" s="475"/>
      <c r="X679" s="475"/>
      <c r="Y679" s="475"/>
      <c r="Z679" s="475"/>
    </row>
    <row r="680" spans="1:26" ht="16.5" customHeight="1">
      <c r="A680" s="665"/>
      <c r="B680" s="665"/>
      <c r="C680" s="665"/>
      <c r="D680" s="665"/>
      <c r="E680" s="665"/>
      <c r="F680" s="665"/>
      <c r="G680" s="88">
        <v>8</v>
      </c>
      <c r="H680" s="333" t="s">
        <v>17941</v>
      </c>
      <c r="I680" s="2" t="s">
        <v>18096</v>
      </c>
      <c r="J680" s="86"/>
      <c r="K680" s="86"/>
      <c r="L680" s="665"/>
      <c r="M680" s="178"/>
      <c r="N680" s="26"/>
      <c r="O680" s="86"/>
      <c r="P680" s="86"/>
      <c r="Q680" s="83" t="s">
        <v>18234</v>
      </c>
      <c r="R680" s="86"/>
      <c r="S680" s="442"/>
      <c r="T680" s="475"/>
      <c r="U680" s="475"/>
      <c r="V680" s="475"/>
      <c r="W680" s="475"/>
      <c r="X680" s="475"/>
      <c r="Y680" s="475"/>
      <c r="Z680" s="475"/>
    </row>
    <row r="681" spans="1:26" ht="16.5" customHeight="1">
      <c r="A681" s="665"/>
      <c r="B681" s="665"/>
      <c r="C681" s="665"/>
      <c r="D681" s="665"/>
      <c r="E681" s="665"/>
      <c r="F681" s="665"/>
      <c r="G681" s="88">
        <v>9</v>
      </c>
      <c r="H681" s="333" t="s">
        <v>13108</v>
      </c>
      <c r="I681" s="2" t="s">
        <v>14730</v>
      </c>
      <c r="J681" s="86"/>
      <c r="K681" s="86"/>
      <c r="L681" s="665"/>
      <c r="M681" s="178"/>
      <c r="N681" s="26"/>
      <c r="O681" s="86"/>
      <c r="P681" s="86"/>
      <c r="Q681" s="83" t="s">
        <v>18234</v>
      </c>
      <c r="R681" s="86"/>
      <c r="S681" s="442"/>
      <c r="T681" s="475"/>
      <c r="U681" s="475"/>
      <c r="V681" s="475"/>
      <c r="W681" s="475"/>
      <c r="X681" s="475"/>
      <c r="Y681" s="475"/>
      <c r="Z681" s="475"/>
    </row>
    <row r="682" spans="1:26" ht="16.5" customHeight="1">
      <c r="A682" s="665"/>
      <c r="B682" s="665"/>
      <c r="C682" s="665"/>
      <c r="D682" s="665"/>
      <c r="E682" s="665"/>
      <c r="F682" s="665"/>
      <c r="G682" s="88">
        <v>10</v>
      </c>
      <c r="H682" s="333" t="s">
        <v>17941</v>
      </c>
      <c r="I682" s="2" t="s">
        <v>18096</v>
      </c>
      <c r="J682" s="86"/>
      <c r="K682" s="86"/>
      <c r="L682" s="665"/>
      <c r="M682" s="178"/>
      <c r="N682" s="26"/>
      <c r="O682" s="86"/>
      <c r="P682" s="86"/>
      <c r="Q682" s="83" t="s">
        <v>18234</v>
      </c>
      <c r="R682" s="86"/>
      <c r="S682" s="442"/>
      <c r="T682" s="475"/>
      <c r="U682" s="475"/>
      <c r="V682" s="475"/>
      <c r="W682" s="475"/>
      <c r="X682" s="475"/>
      <c r="Y682" s="475"/>
      <c r="Z682" s="475"/>
    </row>
    <row r="683" spans="1:26" ht="16.5" customHeight="1">
      <c r="A683" s="665"/>
      <c r="B683" s="665"/>
      <c r="C683" s="665"/>
      <c r="D683" s="665"/>
      <c r="E683" s="665"/>
      <c r="F683" s="665"/>
      <c r="G683" s="88">
        <v>11</v>
      </c>
      <c r="H683" s="333" t="s">
        <v>13059</v>
      </c>
      <c r="I683" s="2" t="s">
        <v>14717</v>
      </c>
      <c r="J683" s="86"/>
      <c r="K683" s="86"/>
      <c r="L683" s="665"/>
      <c r="M683" s="178"/>
      <c r="N683" s="26"/>
      <c r="O683" s="86"/>
      <c r="P683" s="86"/>
      <c r="Q683" s="83" t="s">
        <v>18234</v>
      </c>
      <c r="R683" s="86"/>
      <c r="S683" s="442"/>
      <c r="T683" s="475"/>
      <c r="U683" s="475"/>
      <c r="V683" s="475"/>
      <c r="W683" s="475"/>
      <c r="X683" s="475"/>
      <c r="Y683" s="475"/>
      <c r="Z683" s="475"/>
    </row>
    <row r="684" spans="1:26" ht="16.5" customHeight="1">
      <c r="A684" s="666"/>
      <c r="B684" s="666"/>
      <c r="C684" s="666"/>
      <c r="D684" s="666"/>
      <c r="E684" s="666"/>
      <c r="F684" s="666"/>
      <c r="G684" s="88">
        <v>12</v>
      </c>
      <c r="H684" s="333" t="s">
        <v>17941</v>
      </c>
      <c r="I684" s="2" t="s">
        <v>17953</v>
      </c>
      <c r="J684" s="86"/>
      <c r="K684" s="86"/>
      <c r="L684" s="666"/>
      <c r="M684" s="178"/>
      <c r="N684" s="26"/>
      <c r="O684" s="86"/>
      <c r="P684" s="86"/>
      <c r="Q684" s="83" t="s">
        <v>18234</v>
      </c>
      <c r="R684" s="86"/>
      <c r="S684" s="442"/>
      <c r="T684" s="475"/>
      <c r="U684" s="475"/>
      <c r="V684" s="475"/>
      <c r="W684" s="475"/>
      <c r="X684" s="475"/>
      <c r="Y684" s="475"/>
      <c r="Z684" s="475"/>
    </row>
    <row r="685" spans="1:26" ht="16.5" customHeight="1">
      <c r="A685" s="747" t="s">
        <v>18261</v>
      </c>
      <c r="B685" s="747" t="s">
        <v>18262</v>
      </c>
      <c r="C685" s="747" t="s">
        <v>18264</v>
      </c>
      <c r="D685" s="749" t="s">
        <v>3244</v>
      </c>
      <c r="E685" s="741" t="s">
        <v>18265</v>
      </c>
      <c r="F685" s="746" t="s">
        <v>18266</v>
      </c>
      <c r="G685" s="88">
        <v>1</v>
      </c>
      <c r="H685" s="461" t="s">
        <v>17912</v>
      </c>
      <c r="I685" s="488"/>
      <c r="J685" s="117"/>
      <c r="K685" s="117"/>
      <c r="L685" s="748"/>
      <c r="M685" s="178"/>
      <c r="N685" s="26"/>
      <c r="O685" s="86"/>
      <c r="P685" s="86"/>
      <c r="Q685" s="83" t="s">
        <v>18261</v>
      </c>
      <c r="R685" s="86"/>
      <c r="S685" s="442"/>
      <c r="T685" s="475"/>
      <c r="U685" s="475"/>
      <c r="V685" s="475"/>
      <c r="W685" s="475"/>
      <c r="X685" s="475"/>
      <c r="Y685" s="475"/>
      <c r="Z685" s="475"/>
    </row>
    <row r="686" spans="1:26" ht="16.5" customHeight="1">
      <c r="A686" s="665"/>
      <c r="B686" s="665"/>
      <c r="C686" s="665"/>
      <c r="D686" s="665"/>
      <c r="E686" s="665"/>
      <c r="F686" s="665"/>
      <c r="G686" s="88">
        <v>2</v>
      </c>
      <c r="H686" s="271" t="s">
        <v>15984</v>
      </c>
      <c r="I686" s="130" t="s">
        <v>15985</v>
      </c>
      <c r="J686" s="86"/>
      <c r="K686" s="86"/>
      <c r="L686" s="665"/>
      <c r="M686" s="178"/>
      <c r="N686" s="26"/>
      <c r="O686" s="86"/>
      <c r="P686" s="86"/>
      <c r="Q686" s="83" t="s">
        <v>18261</v>
      </c>
      <c r="R686" s="86"/>
      <c r="S686" s="442"/>
      <c r="T686" s="475"/>
      <c r="U686" s="475"/>
      <c r="V686" s="475"/>
      <c r="W686" s="475"/>
      <c r="X686" s="475"/>
      <c r="Y686" s="475"/>
      <c r="Z686" s="475"/>
    </row>
    <row r="687" spans="1:26" ht="16.5" customHeight="1">
      <c r="A687" s="665"/>
      <c r="B687" s="665"/>
      <c r="C687" s="665"/>
      <c r="D687" s="665"/>
      <c r="E687" s="665"/>
      <c r="F687" s="665"/>
      <c r="G687" s="88">
        <v>3</v>
      </c>
      <c r="H687" s="333" t="s">
        <v>18244</v>
      </c>
      <c r="I687" s="130" t="s">
        <v>18245</v>
      </c>
      <c r="J687" s="86"/>
      <c r="K687" s="86"/>
      <c r="L687" s="665"/>
      <c r="M687" s="178"/>
      <c r="N687" s="26"/>
      <c r="O687" s="86"/>
      <c r="P687" s="86"/>
      <c r="Q687" s="83" t="s">
        <v>18261</v>
      </c>
      <c r="R687" s="86"/>
      <c r="S687" s="442"/>
      <c r="T687" s="475"/>
      <c r="U687" s="475"/>
      <c r="V687" s="475"/>
      <c r="W687" s="475"/>
      <c r="X687" s="475"/>
      <c r="Y687" s="475"/>
      <c r="Z687" s="475"/>
    </row>
    <row r="688" spans="1:26" ht="16.5" customHeight="1">
      <c r="A688" s="665"/>
      <c r="B688" s="665"/>
      <c r="C688" s="665"/>
      <c r="D688" s="665"/>
      <c r="E688" s="665"/>
      <c r="F688" s="665"/>
      <c r="G688" s="88">
        <v>4</v>
      </c>
      <c r="H688" s="271" t="s">
        <v>17083</v>
      </c>
      <c r="I688" s="130" t="s">
        <v>16900</v>
      </c>
      <c r="J688" s="86"/>
      <c r="K688" s="86"/>
      <c r="L688" s="665"/>
      <c r="M688" s="178"/>
      <c r="N688" s="26"/>
      <c r="O688" s="86"/>
      <c r="P688" s="86"/>
      <c r="Q688" s="83" t="s">
        <v>18261</v>
      </c>
      <c r="R688" s="86"/>
      <c r="S688" s="442"/>
      <c r="T688" s="475"/>
      <c r="U688" s="475"/>
      <c r="V688" s="475"/>
      <c r="W688" s="475"/>
      <c r="X688" s="475"/>
      <c r="Y688" s="475"/>
      <c r="Z688" s="475"/>
    </row>
    <row r="689" spans="1:26" ht="16.5" customHeight="1">
      <c r="A689" s="665"/>
      <c r="B689" s="665"/>
      <c r="C689" s="665"/>
      <c r="D689" s="665"/>
      <c r="E689" s="665"/>
      <c r="F689" s="665"/>
      <c r="G689" s="88">
        <v>5</v>
      </c>
      <c r="H689" s="333" t="s">
        <v>17080</v>
      </c>
      <c r="I689" s="2" t="s">
        <v>17920</v>
      </c>
      <c r="J689" s="86"/>
      <c r="K689" s="86"/>
      <c r="L689" s="665"/>
      <c r="M689" s="178"/>
      <c r="N689" s="26"/>
      <c r="O689" s="86"/>
      <c r="P689" s="86"/>
      <c r="Q689" s="83" t="s">
        <v>18261</v>
      </c>
      <c r="R689" s="86"/>
      <c r="S689" s="442"/>
      <c r="T689" s="475"/>
      <c r="U689" s="475"/>
      <c r="V689" s="475"/>
      <c r="W689" s="475"/>
      <c r="X689" s="475"/>
      <c r="Y689" s="475"/>
      <c r="Z689" s="475"/>
    </row>
    <row r="690" spans="1:26" ht="16.5" customHeight="1">
      <c r="A690" s="665"/>
      <c r="B690" s="665"/>
      <c r="C690" s="665"/>
      <c r="D690" s="665"/>
      <c r="E690" s="665"/>
      <c r="F690" s="665"/>
      <c r="G690" s="88">
        <v>6</v>
      </c>
      <c r="H690" s="271" t="s">
        <v>16909</v>
      </c>
      <c r="I690" s="130" t="s">
        <v>16598</v>
      </c>
      <c r="J690" s="86"/>
      <c r="K690" s="86"/>
      <c r="L690" s="665"/>
      <c r="M690" s="178"/>
      <c r="N690" s="26"/>
      <c r="O690" s="86"/>
      <c r="P690" s="86"/>
      <c r="Q690" s="83" t="s">
        <v>18261</v>
      </c>
      <c r="R690" s="86"/>
      <c r="S690" s="442"/>
      <c r="T690" s="475"/>
      <c r="U690" s="475"/>
      <c r="V690" s="475"/>
      <c r="W690" s="475"/>
      <c r="X690" s="475"/>
      <c r="Y690" s="475"/>
      <c r="Z690" s="475"/>
    </row>
    <row r="691" spans="1:26" ht="16.5" customHeight="1">
      <c r="A691" s="665"/>
      <c r="B691" s="665"/>
      <c r="C691" s="665"/>
      <c r="D691" s="665"/>
      <c r="E691" s="665"/>
      <c r="F691" s="665"/>
      <c r="G691" s="88">
        <v>7</v>
      </c>
      <c r="H691" s="271" t="s">
        <v>16296</v>
      </c>
      <c r="I691" s="130" t="s">
        <v>17929</v>
      </c>
      <c r="J691" s="86"/>
      <c r="K691" s="86"/>
      <c r="L691" s="665"/>
      <c r="M691" s="178"/>
      <c r="N691" s="26"/>
      <c r="O691" s="86"/>
      <c r="P691" s="86"/>
      <c r="Q691" s="83" t="s">
        <v>18261</v>
      </c>
      <c r="R691" s="86"/>
      <c r="S691" s="442"/>
      <c r="T691" s="475"/>
      <c r="U691" s="475"/>
      <c r="V691" s="475"/>
      <c r="W691" s="475"/>
      <c r="X691" s="475"/>
      <c r="Y691" s="475"/>
      <c r="Z691" s="475"/>
    </row>
    <row r="692" spans="1:26" ht="16.5" customHeight="1">
      <c r="A692" s="665"/>
      <c r="B692" s="665"/>
      <c r="C692" s="665"/>
      <c r="D692" s="665"/>
      <c r="E692" s="665"/>
      <c r="F692" s="665"/>
      <c r="G692" s="88">
        <v>8</v>
      </c>
      <c r="H692" s="271" t="s">
        <v>15562</v>
      </c>
      <c r="I692" s="130" t="s">
        <v>18273</v>
      </c>
      <c r="J692" s="86"/>
      <c r="K692" s="86"/>
      <c r="L692" s="665"/>
      <c r="M692" s="178"/>
      <c r="N692" s="26"/>
      <c r="O692" s="86"/>
      <c r="P692" s="86"/>
      <c r="Q692" s="83" t="s">
        <v>18261</v>
      </c>
      <c r="R692" s="86"/>
      <c r="S692" s="442"/>
      <c r="T692" s="475"/>
      <c r="U692" s="475"/>
      <c r="V692" s="475"/>
      <c r="W692" s="475"/>
      <c r="X692" s="475"/>
      <c r="Y692" s="475"/>
      <c r="Z692" s="475"/>
    </row>
    <row r="693" spans="1:26" ht="16.5" customHeight="1">
      <c r="A693" s="665"/>
      <c r="B693" s="665"/>
      <c r="C693" s="665"/>
      <c r="D693" s="665"/>
      <c r="E693" s="665"/>
      <c r="F693" s="665"/>
      <c r="G693" s="88">
        <v>9</v>
      </c>
      <c r="H693" s="333" t="s">
        <v>17897</v>
      </c>
      <c r="I693" s="2" t="s">
        <v>17937</v>
      </c>
      <c r="J693" s="86"/>
      <c r="K693" s="86"/>
      <c r="L693" s="665"/>
      <c r="M693" s="178"/>
      <c r="N693" s="26"/>
      <c r="O693" s="86"/>
      <c r="P693" s="86"/>
      <c r="Q693" s="83" t="s">
        <v>18261</v>
      </c>
      <c r="R693" s="86"/>
      <c r="S693" s="442"/>
      <c r="T693" s="475"/>
      <c r="U693" s="475"/>
      <c r="V693" s="475"/>
      <c r="W693" s="475"/>
      <c r="X693" s="475"/>
      <c r="Y693" s="475"/>
      <c r="Z693" s="475"/>
    </row>
    <row r="694" spans="1:26" ht="16.5" customHeight="1">
      <c r="A694" s="665"/>
      <c r="B694" s="665"/>
      <c r="C694" s="665"/>
      <c r="D694" s="665"/>
      <c r="E694" s="665"/>
      <c r="F694" s="665"/>
      <c r="G694" s="88">
        <v>10</v>
      </c>
      <c r="H694" s="333" t="s">
        <v>18225</v>
      </c>
      <c r="I694" s="2" t="s">
        <v>17431</v>
      </c>
      <c r="J694" s="86"/>
      <c r="K694" s="86"/>
      <c r="L694" s="665"/>
      <c r="M694" s="178"/>
      <c r="N694" s="26"/>
      <c r="O694" s="86"/>
      <c r="P694" s="86"/>
      <c r="Q694" s="83" t="s">
        <v>18261</v>
      </c>
      <c r="R694" s="86"/>
      <c r="S694" s="442"/>
      <c r="T694" s="475"/>
      <c r="U694" s="475"/>
      <c r="V694" s="475"/>
      <c r="W694" s="475"/>
      <c r="X694" s="475"/>
      <c r="Y694" s="475"/>
      <c r="Z694" s="475"/>
    </row>
    <row r="695" spans="1:26" ht="16.5" customHeight="1">
      <c r="A695" s="665"/>
      <c r="B695" s="665"/>
      <c r="C695" s="665"/>
      <c r="D695" s="665"/>
      <c r="E695" s="665"/>
      <c r="F695" s="665"/>
      <c r="G695" s="88">
        <v>11</v>
      </c>
      <c r="H695" s="333"/>
      <c r="I695" s="130" t="s">
        <v>18253</v>
      </c>
      <c r="J695" s="86"/>
      <c r="K695" s="86"/>
      <c r="L695" s="665"/>
      <c r="M695" s="178"/>
      <c r="N695" s="26"/>
      <c r="O695" s="86"/>
      <c r="P695" s="86"/>
      <c r="Q695" s="83" t="s">
        <v>18261</v>
      </c>
      <c r="R695" s="86"/>
      <c r="S695" s="442"/>
      <c r="T695" s="475"/>
      <c r="U695" s="475"/>
      <c r="V695" s="475"/>
      <c r="W695" s="475"/>
      <c r="X695" s="475"/>
      <c r="Y695" s="475"/>
      <c r="Z695" s="475"/>
    </row>
    <row r="696" spans="1:26" ht="16.5" customHeight="1">
      <c r="A696" s="665"/>
      <c r="B696" s="665"/>
      <c r="C696" s="665"/>
      <c r="D696" s="665"/>
      <c r="E696" s="665"/>
      <c r="F696" s="665"/>
      <c r="G696" s="88">
        <v>12</v>
      </c>
      <c r="H696" s="333" t="s">
        <v>13006</v>
      </c>
      <c r="I696" s="2" t="s">
        <v>14698</v>
      </c>
      <c r="J696" s="86"/>
      <c r="K696" s="86"/>
      <c r="L696" s="665"/>
      <c r="M696" s="178"/>
      <c r="N696" s="26"/>
      <c r="O696" s="86"/>
      <c r="P696" s="86"/>
      <c r="Q696" s="83" t="s">
        <v>18261</v>
      </c>
      <c r="R696" s="86"/>
      <c r="S696" s="442"/>
      <c r="T696" s="475"/>
      <c r="U696" s="475"/>
      <c r="V696" s="475"/>
      <c r="W696" s="475"/>
      <c r="X696" s="475"/>
      <c r="Y696" s="475"/>
      <c r="Z696" s="475"/>
    </row>
    <row r="697" spans="1:26" ht="16.5" customHeight="1">
      <c r="A697" s="665"/>
      <c r="B697" s="665"/>
      <c r="C697" s="665"/>
      <c r="D697" s="665"/>
      <c r="E697" s="665"/>
      <c r="F697" s="665"/>
      <c r="G697" s="88">
        <v>13</v>
      </c>
      <c r="H697" s="333" t="s">
        <v>17941</v>
      </c>
      <c r="I697" s="2" t="s">
        <v>18096</v>
      </c>
      <c r="J697" s="86"/>
      <c r="K697" s="86"/>
      <c r="L697" s="665"/>
      <c r="M697" s="178"/>
      <c r="N697" s="26"/>
      <c r="O697" s="86"/>
      <c r="P697" s="86"/>
      <c r="Q697" s="83" t="s">
        <v>18261</v>
      </c>
      <c r="R697" s="86"/>
      <c r="S697" s="442"/>
      <c r="T697" s="475"/>
      <c r="U697" s="475"/>
      <c r="V697" s="475"/>
      <c r="W697" s="475"/>
      <c r="X697" s="475"/>
      <c r="Y697" s="475"/>
      <c r="Z697" s="475"/>
    </row>
    <row r="698" spans="1:26" ht="16.5" customHeight="1">
      <c r="A698" s="665"/>
      <c r="B698" s="665"/>
      <c r="C698" s="665"/>
      <c r="D698" s="665"/>
      <c r="E698" s="665"/>
      <c r="F698" s="665"/>
      <c r="G698" s="88">
        <v>14</v>
      </c>
      <c r="H698" s="333" t="s">
        <v>13108</v>
      </c>
      <c r="I698" s="2" t="s">
        <v>14730</v>
      </c>
      <c r="J698" s="86"/>
      <c r="K698" s="86"/>
      <c r="L698" s="665"/>
      <c r="M698" s="178"/>
      <c r="N698" s="26"/>
      <c r="O698" s="86"/>
      <c r="P698" s="86"/>
      <c r="Q698" s="83" t="s">
        <v>18261</v>
      </c>
      <c r="R698" s="86"/>
      <c r="S698" s="442"/>
      <c r="T698" s="475"/>
      <c r="U698" s="475"/>
      <c r="V698" s="475"/>
      <c r="W698" s="475"/>
      <c r="X698" s="475"/>
      <c r="Y698" s="475"/>
      <c r="Z698" s="475"/>
    </row>
    <row r="699" spans="1:26" ht="16.5" customHeight="1">
      <c r="A699" s="665"/>
      <c r="B699" s="665"/>
      <c r="C699" s="665"/>
      <c r="D699" s="665"/>
      <c r="E699" s="665"/>
      <c r="F699" s="665"/>
      <c r="G699" s="88">
        <v>15</v>
      </c>
      <c r="H699" s="333" t="s">
        <v>17941</v>
      </c>
      <c r="I699" s="2" t="s">
        <v>18096</v>
      </c>
      <c r="J699" s="86"/>
      <c r="K699" s="86"/>
      <c r="L699" s="665"/>
      <c r="M699" s="178"/>
      <c r="N699" s="26"/>
      <c r="O699" s="86"/>
      <c r="P699" s="86"/>
      <c r="Q699" s="83" t="s">
        <v>18261</v>
      </c>
      <c r="R699" s="86"/>
      <c r="S699" s="442"/>
      <c r="T699" s="475"/>
      <c r="U699" s="475"/>
      <c r="V699" s="475"/>
      <c r="W699" s="475"/>
      <c r="X699" s="475"/>
      <c r="Y699" s="475"/>
      <c r="Z699" s="475"/>
    </row>
    <row r="700" spans="1:26" ht="16.5" customHeight="1">
      <c r="A700" s="665"/>
      <c r="B700" s="665"/>
      <c r="C700" s="665"/>
      <c r="D700" s="665"/>
      <c r="E700" s="665"/>
      <c r="F700" s="665"/>
      <c r="G700" s="88">
        <v>16</v>
      </c>
      <c r="H700" s="333" t="s">
        <v>13059</v>
      </c>
      <c r="I700" s="2" t="s">
        <v>14717</v>
      </c>
      <c r="J700" s="86"/>
      <c r="K700" s="86"/>
      <c r="L700" s="665"/>
      <c r="M700" s="178"/>
      <c r="N700" s="26"/>
      <c r="O700" s="86"/>
      <c r="P700" s="86"/>
      <c r="Q700" s="83" t="s">
        <v>18261</v>
      </c>
      <c r="R700" s="86"/>
      <c r="S700" s="442"/>
      <c r="T700" s="475"/>
      <c r="U700" s="475"/>
      <c r="V700" s="475"/>
      <c r="W700" s="475"/>
      <c r="X700" s="475"/>
      <c r="Y700" s="475"/>
      <c r="Z700" s="475"/>
    </row>
    <row r="701" spans="1:26" ht="16.5" customHeight="1">
      <c r="A701" s="666"/>
      <c r="B701" s="666"/>
      <c r="C701" s="666"/>
      <c r="D701" s="666"/>
      <c r="E701" s="666"/>
      <c r="F701" s="666"/>
      <c r="G701" s="88">
        <v>17</v>
      </c>
      <c r="H701" s="333" t="s">
        <v>17941</v>
      </c>
      <c r="I701" s="2" t="s">
        <v>17953</v>
      </c>
      <c r="J701" s="86"/>
      <c r="K701" s="86"/>
      <c r="L701" s="666"/>
      <c r="M701" s="178"/>
      <c r="N701" s="26"/>
      <c r="O701" s="86"/>
      <c r="P701" s="86"/>
      <c r="Q701" s="83" t="s">
        <v>18261</v>
      </c>
      <c r="R701" s="86"/>
      <c r="S701" s="442"/>
      <c r="T701" s="475"/>
      <c r="U701" s="475"/>
      <c r="V701" s="475"/>
      <c r="W701" s="475"/>
      <c r="X701" s="475"/>
      <c r="Y701" s="475"/>
      <c r="Z701" s="475"/>
    </row>
    <row r="702" spans="1:26" ht="16.5" customHeight="1">
      <c r="A702" s="747" t="s">
        <v>18290</v>
      </c>
      <c r="B702" s="747" t="s">
        <v>18293</v>
      </c>
      <c r="C702" s="747" t="s">
        <v>18294</v>
      </c>
      <c r="D702" s="749" t="s">
        <v>3244</v>
      </c>
      <c r="E702" s="741" t="s">
        <v>18296</v>
      </c>
      <c r="F702" s="746" t="s">
        <v>18299</v>
      </c>
      <c r="G702" s="88">
        <v>1</v>
      </c>
      <c r="H702" s="461" t="s">
        <v>17912</v>
      </c>
      <c r="I702" s="488"/>
      <c r="J702" s="117"/>
      <c r="K702" s="117"/>
      <c r="L702" s="748"/>
      <c r="M702" s="178"/>
      <c r="N702" s="26"/>
      <c r="O702" s="86"/>
      <c r="P702" s="86"/>
      <c r="Q702" s="83" t="s">
        <v>18290</v>
      </c>
      <c r="R702" s="86"/>
      <c r="S702" s="442"/>
      <c r="T702" s="475"/>
      <c r="U702" s="475"/>
      <c r="V702" s="475"/>
      <c r="W702" s="475"/>
      <c r="X702" s="475"/>
      <c r="Y702" s="475"/>
      <c r="Z702" s="475"/>
    </row>
    <row r="703" spans="1:26" ht="16.5" customHeight="1">
      <c r="A703" s="665"/>
      <c r="B703" s="665"/>
      <c r="C703" s="665"/>
      <c r="D703" s="665"/>
      <c r="E703" s="665"/>
      <c r="F703" s="665"/>
      <c r="G703" s="88">
        <v>2</v>
      </c>
      <c r="H703" s="271" t="s">
        <v>15984</v>
      </c>
      <c r="I703" s="130" t="s">
        <v>15985</v>
      </c>
      <c r="J703" s="86"/>
      <c r="K703" s="86"/>
      <c r="L703" s="665"/>
      <c r="M703" s="178"/>
      <c r="N703" s="26"/>
      <c r="O703" s="86"/>
      <c r="P703" s="86"/>
      <c r="Q703" s="83" t="s">
        <v>18290</v>
      </c>
      <c r="R703" s="86"/>
      <c r="S703" s="442"/>
      <c r="T703" s="475"/>
      <c r="U703" s="475"/>
      <c r="V703" s="475"/>
      <c r="W703" s="475"/>
      <c r="X703" s="475"/>
      <c r="Y703" s="475"/>
      <c r="Z703" s="475"/>
    </row>
    <row r="704" spans="1:26" ht="16.5" customHeight="1">
      <c r="A704" s="665"/>
      <c r="B704" s="665"/>
      <c r="C704" s="665"/>
      <c r="D704" s="665"/>
      <c r="E704" s="665"/>
      <c r="F704" s="665"/>
      <c r="G704" s="88">
        <v>3</v>
      </c>
      <c r="H704" s="333" t="s">
        <v>18208</v>
      </c>
      <c r="I704" s="130" t="s">
        <v>18209</v>
      </c>
      <c r="J704" s="86"/>
      <c r="K704" s="86"/>
      <c r="L704" s="665"/>
      <c r="M704" s="178"/>
      <c r="N704" s="26"/>
      <c r="O704" s="86"/>
      <c r="P704" s="86"/>
      <c r="Q704" s="83" t="s">
        <v>18290</v>
      </c>
      <c r="R704" s="86"/>
      <c r="S704" s="442"/>
      <c r="T704" s="475"/>
      <c r="U704" s="475"/>
      <c r="V704" s="475"/>
      <c r="W704" s="475"/>
      <c r="X704" s="475"/>
      <c r="Y704" s="475"/>
      <c r="Z704" s="475"/>
    </row>
    <row r="705" spans="1:26" ht="16.5" customHeight="1">
      <c r="A705" s="665"/>
      <c r="B705" s="665"/>
      <c r="C705" s="665"/>
      <c r="D705" s="665"/>
      <c r="E705" s="665"/>
      <c r="F705" s="665"/>
      <c r="G705" s="88">
        <v>4</v>
      </c>
      <c r="H705" s="271" t="s">
        <v>17083</v>
      </c>
      <c r="I705" s="130" t="s">
        <v>16900</v>
      </c>
      <c r="J705" s="86"/>
      <c r="K705" s="86"/>
      <c r="L705" s="665"/>
      <c r="M705" s="178"/>
      <c r="N705" s="26"/>
      <c r="O705" s="86"/>
      <c r="P705" s="86"/>
      <c r="Q705" s="83" t="s">
        <v>18290</v>
      </c>
      <c r="R705" s="86"/>
      <c r="S705" s="442"/>
      <c r="T705" s="475"/>
      <c r="U705" s="475"/>
      <c r="V705" s="475"/>
      <c r="W705" s="475"/>
      <c r="X705" s="475"/>
      <c r="Y705" s="475"/>
      <c r="Z705" s="475"/>
    </row>
    <row r="706" spans="1:26" ht="16.5" customHeight="1">
      <c r="A706" s="665"/>
      <c r="B706" s="665"/>
      <c r="C706" s="665"/>
      <c r="D706" s="665"/>
      <c r="E706" s="665"/>
      <c r="F706" s="665"/>
      <c r="G706" s="88">
        <v>5</v>
      </c>
      <c r="H706" s="333" t="s">
        <v>17080</v>
      </c>
      <c r="I706" s="2" t="s">
        <v>18309</v>
      </c>
      <c r="J706" s="86"/>
      <c r="K706" s="86"/>
      <c r="L706" s="665"/>
      <c r="M706" s="178"/>
      <c r="N706" s="26"/>
      <c r="O706" s="86"/>
      <c r="P706" s="86"/>
      <c r="Q706" s="83" t="s">
        <v>18290</v>
      </c>
      <c r="R706" s="86"/>
      <c r="S706" s="442"/>
      <c r="T706" s="475"/>
      <c r="U706" s="475"/>
      <c r="V706" s="475"/>
      <c r="W706" s="475"/>
      <c r="X706" s="475"/>
      <c r="Y706" s="475"/>
      <c r="Z706" s="475"/>
    </row>
    <row r="707" spans="1:26" ht="16.5" customHeight="1">
      <c r="A707" s="665"/>
      <c r="B707" s="665"/>
      <c r="C707" s="665"/>
      <c r="D707" s="665"/>
      <c r="E707" s="665"/>
      <c r="F707" s="665"/>
      <c r="G707" s="88">
        <v>6</v>
      </c>
      <c r="H707" s="271" t="s">
        <v>16909</v>
      </c>
      <c r="I707" s="130" t="s">
        <v>18094</v>
      </c>
      <c r="J707" s="86"/>
      <c r="K707" s="86"/>
      <c r="L707" s="665"/>
      <c r="M707" s="178"/>
      <c r="N707" s="26"/>
      <c r="O707" s="86"/>
      <c r="P707" s="86"/>
      <c r="Q707" s="83" t="s">
        <v>18290</v>
      </c>
      <c r="R707" s="86"/>
      <c r="S707" s="442"/>
      <c r="T707" s="475"/>
      <c r="U707" s="475"/>
      <c r="V707" s="475"/>
      <c r="W707" s="475"/>
      <c r="X707" s="475"/>
      <c r="Y707" s="475"/>
      <c r="Z707" s="475"/>
    </row>
    <row r="708" spans="1:26" ht="16.5" customHeight="1">
      <c r="A708" s="665"/>
      <c r="B708" s="665"/>
      <c r="C708" s="665"/>
      <c r="D708" s="665"/>
      <c r="E708" s="665"/>
      <c r="F708" s="665"/>
      <c r="G708" s="88">
        <v>7</v>
      </c>
      <c r="H708" s="333" t="s">
        <v>13006</v>
      </c>
      <c r="I708" s="2" t="s">
        <v>14698</v>
      </c>
      <c r="J708" s="86"/>
      <c r="K708" s="86"/>
      <c r="L708" s="665"/>
      <c r="M708" s="178"/>
      <c r="N708" s="26"/>
      <c r="O708" s="86"/>
      <c r="P708" s="86"/>
      <c r="Q708" s="83" t="s">
        <v>18290</v>
      </c>
      <c r="R708" s="86"/>
      <c r="S708" s="442"/>
      <c r="T708" s="475"/>
      <c r="U708" s="475"/>
      <c r="V708" s="475"/>
      <c r="W708" s="475"/>
      <c r="X708" s="475"/>
      <c r="Y708" s="475"/>
      <c r="Z708" s="475"/>
    </row>
    <row r="709" spans="1:26" ht="16.5" customHeight="1">
      <c r="A709" s="665"/>
      <c r="B709" s="665"/>
      <c r="C709" s="665"/>
      <c r="D709" s="665"/>
      <c r="E709" s="665"/>
      <c r="F709" s="665"/>
      <c r="G709" s="88">
        <v>8</v>
      </c>
      <c r="H709" s="2" t="s">
        <v>17941</v>
      </c>
      <c r="I709" s="2" t="s">
        <v>18096</v>
      </c>
      <c r="J709" s="86"/>
      <c r="K709" s="86"/>
      <c r="L709" s="665"/>
      <c r="M709" s="178"/>
      <c r="N709" s="26"/>
      <c r="O709" s="86"/>
      <c r="P709" s="86"/>
      <c r="Q709" s="83" t="s">
        <v>18290</v>
      </c>
      <c r="R709" s="86"/>
      <c r="S709" s="442"/>
      <c r="T709" s="475"/>
      <c r="U709" s="475"/>
      <c r="V709" s="475"/>
      <c r="W709" s="475"/>
      <c r="X709" s="475"/>
      <c r="Y709" s="475"/>
      <c r="Z709" s="475"/>
    </row>
    <row r="710" spans="1:26" ht="16.5" customHeight="1">
      <c r="A710" s="665"/>
      <c r="B710" s="665"/>
      <c r="C710" s="665"/>
      <c r="D710" s="665"/>
      <c r="E710" s="665"/>
      <c r="F710" s="665"/>
      <c r="G710" s="88">
        <v>9</v>
      </c>
      <c r="H710" s="2" t="s">
        <v>13108</v>
      </c>
      <c r="I710" s="2" t="s">
        <v>14730</v>
      </c>
      <c r="J710" s="86"/>
      <c r="K710" s="86"/>
      <c r="L710" s="665"/>
      <c r="M710" s="178"/>
      <c r="N710" s="26"/>
      <c r="O710" s="86"/>
      <c r="P710" s="86"/>
      <c r="Q710" s="83" t="s">
        <v>18290</v>
      </c>
      <c r="R710" s="86"/>
      <c r="S710" s="442"/>
      <c r="T710" s="475"/>
      <c r="U710" s="475"/>
      <c r="V710" s="475"/>
      <c r="W710" s="475"/>
      <c r="X710" s="475"/>
      <c r="Y710" s="475"/>
      <c r="Z710" s="475"/>
    </row>
    <row r="711" spans="1:26" ht="16.5" customHeight="1">
      <c r="A711" s="665"/>
      <c r="B711" s="665"/>
      <c r="C711" s="665"/>
      <c r="D711" s="665"/>
      <c r="E711" s="665"/>
      <c r="F711" s="665"/>
      <c r="G711" s="88">
        <v>10</v>
      </c>
      <c r="H711" s="2" t="s">
        <v>17941</v>
      </c>
      <c r="I711" s="2" t="s">
        <v>18096</v>
      </c>
      <c r="J711" s="86"/>
      <c r="K711" s="86"/>
      <c r="L711" s="665"/>
      <c r="M711" s="178"/>
      <c r="N711" s="26"/>
      <c r="O711" s="86"/>
      <c r="P711" s="86"/>
      <c r="Q711" s="83" t="s">
        <v>18290</v>
      </c>
      <c r="R711" s="86"/>
      <c r="S711" s="442"/>
      <c r="T711" s="475"/>
      <c r="U711" s="475"/>
      <c r="V711" s="475"/>
      <c r="W711" s="475"/>
      <c r="X711" s="475"/>
      <c r="Y711" s="475"/>
      <c r="Z711" s="475"/>
    </row>
    <row r="712" spans="1:26" ht="16.5" customHeight="1">
      <c r="A712" s="665"/>
      <c r="B712" s="665"/>
      <c r="C712" s="665"/>
      <c r="D712" s="665"/>
      <c r="E712" s="665"/>
      <c r="F712" s="665"/>
      <c r="G712" s="88">
        <v>11</v>
      </c>
      <c r="H712" s="2" t="s">
        <v>13059</v>
      </c>
      <c r="I712" s="2" t="s">
        <v>14717</v>
      </c>
      <c r="J712" s="86"/>
      <c r="K712" s="86"/>
      <c r="L712" s="665"/>
      <c r="M712" s="178"/>
      <c r="N712" s="26"/>
      <c r="O712" s="86"/>
      <c r="P712" s="86"/>
      <c r="Q712" s="83" t="s">
        <v>18290</v>
      </c>
      <c r="R712" s="86"/>
      <c r="S712" s="442"/>
      <c r="T712" s="475"/>
      <c r="U712" s="475"/>
      <c r="V712" s="475"/>
      <c r="W712" s="475"/>
      <c r="X712" s="475"/>
      <c r="Y712" s="475"/>
      <c r="Z712" s="475"/>
    </row>
    <row r="713" spans="1:26" ht="16.5" customHeight="1">
      <c r="A713" s="665"/>
      <c r="B713" s="665"/>
      <c r="C713" s="665"/>
      <c r="D713" s="665"/>
      <c r="E713" s="665"/>
      <c r="F713" s="665"/>
      <c r="G713" s="88">
        <v>12</v>
      </c>
      <c r="H713" s="2" t="s">
        <v>17941</v>
      </c>
      <c r="I713" s="2" t="s">
        <v>17953</v>
      </c>
      <c r="J713" s="86"/>
      <c r="K713" s="86"/>
      <c r="L713" s="665"/>
      <c r="M713" s="178"/>
      <c r="N713" s="26"/>
      <c r="O713" s="86"/>
      <c r="P713" s="86"/>
      <c r="Q713" s="83" t="s">
        <v>18290</v>
      </c>
      <c r="R713" s="86"/>
      <c r="S713" s="442"/>
      <c r="T713" s="475"/>
      <c r="U713" s="475"/>
      <c r="V713" s="475"/>
      <c r="W713" s="475"/>
      <c r="X713" s="475"/>
      <c r="Y713" s="475"/>
      <c r="Z713" s="475"/>
    </row>
    <row r="714" spans="1:26" ht="16.5" customHeight="1">
      <c r="A714" s="665"/>
      <c r="B714" s="665"/>
      <c r="C714" s="665"/>
      <c r="D714" s="665"/>
      <c r="E714" s="665"/>
      <c r="F714" s="665"/>
      <c r="G714" s="88">
        <v>13</v>
      </c>
      <c r="H714" s="2" t="s">
        <v>18334</v>
      </c>
      <c r="I714" s="2" t="s">
        <v>18335</v>
      </c>
      <c r="J714" s="86"/>
      <c r="K714" s="86"/>
      <c r="L714" s="665"/>
      <c r="M714" s="178"/>
      <c r="N714" s="26"/>
      <c r="O714" s="86"/>
      <c r="P714" s="86"/>
      <c r="Q714" s="83" t="s">
        <v>18290</v>
      </c>
      <c r="R714" s="86"/>
      <c r="S714" s="442"/>
      <c r="T714" s="475"/>
      <c r="U714" s="475"/>
      <c r="V714" s="475"/>
      <c r="W714" s="475"/>
      <c r="X714" s="475"/>
      <c r="Y714" s="475"/>
      <c r="Z714" s="475"/>
    </row>
    <row r="715" spans="1:26" ht="16.5" customHeight="1">
      <c r="A715" s="665"/>
      <c r="B715" s="665"/>
      <c r="C715" s="665"/>
      <c r="D715" s="665"/>
      <c r="E715" s="665"/>
      <c r="F715" s="665"/>
      <c r="G715" s="88">
        <v>14</v>
      </c>
      <c r="H715" s="2" t="s">
        <v>13006</v>
      </c>
      <c r="I715" s="2" t="s">
        <v>14698</v>
      </c>
      <c r="J715" s="86"/>
      <c r="K715" s="86"/>
      <c r="L715" s="665"/>
      <c r="M715" s="178"/>
      <c r="N715" s="26"/>
      <c r="O715" s="86"/>
      <c r="P715" s="86"/>
      <c r="Q715" s="83" t="s">
        <v>18290</v>
      </c>
      <c r="R715" s="86"/>
      <c r="S715" s="442"/>
      <c r="T715" s="475"/>
      <c r="U715" s="475"/>
      <c r="V715" s="475"/>
      <c r="W715" s="475"/>
      <c r="X715" s="475"/>
      <c r="Y715" s="475"/>
      <c r="Z715" s="475"/>
    </row>
    <row r="716" spans="1:26" ht="16.5" customHeight="1">
      <c r="A716" s="666"/>
      <c r="B716" s="666"/>
      <c r="C716" s="666"/>
      <c r="D716" s="666"/>
      <c r="E716" s="666"/>
      <c r="F716" s="666"/>
      <c r="G716" s="88">
        <v>15</v>
      </c>
      <c r="H716" s="2" t="s">
        <v>17941</v>
      </c>
      <c r="I716" s="2" t="s">
        <v>17942</v>
      </c>
      <c r="J716" s="86"/>
      <c r="K716" s="86"/>
      <c r="L716" s="666"/>
      <c r="M716" s="178"/>
      <c r="N716" s="26"/>
      <c r="O716" s="86"/>
      <c r="P716" s="86"/>
      <c r="Q716" s="83" t="s">
        <v>18290</v>
      </c>
      <c r="R716" s="86"/>
      <c r="S716" s="442"/>
      <c r="T716" s="475"/>
      <c r="U716" s="475"/>
      <c r="V716" s="475"/>
      <c r="W716" s="475"/>
      <c r="X716" s="475"/>
      <c r="Y716" s="475"/>
      <c r="Z716" s="475"/>
    </row>
    <row r="717" spans="1:26" ht="16.5" customHeight="1">
      <c r="A717" s="494"/>
      <c r="B717" s="494"/>
      <c r="C717" s="494"/>
      <c r="D717" s="495"/>
      <c r="E717" s="495"/>
      <c r="F717" s="496"/>
      <c r="G717" s="495"/>
      <c r="H717" s="495"/>
      <c r="I717" s="495"/>
      <c r="J717" s="497"/>
      <c r="K717" s="497"/>
      <c r="L717" s="498"/>
      <c r="M717" s="497"/>
      <c r="N717" s="255"/>
      <c r="O717" s="475"/>
      <c r="P717" s="475"/>
      <c r="Q717" s="498"/>
      <c r="R717" s="475"/>
      <c r="S717" s="499"/>
      <c r="T717" s="279"/>
      <c r="U717" s="279"/>
      <c r="V717" s="279"/>
      <c r="W717" s="279"/>
      <c r="X717" s="279"/>
      <c r="Y717" s="279"/>
      <c r="Z717" s="279"/>
    </row>
    <row r="718" spans="1:26" ht="16.5" customHeight="1">
      <c r="A718" s="494"/>
      <c r="B718" s="494"/>
      <c r="C718" s="494"/>
      <c r="D718" s="495"/>
      <c r="E718" s="495"/>
      <c r="F718" s="496"/>
      <c r="G718" s="495"/>
      <c r="H718" s="495"/>
      <c r="I718" s="495"/>
      <c r="J718" s="497"/>
      <c r="K718" s="497"/>
      <c r="L718" s="498"/>
      <c r="M718" s="497"/>
      <c r="N718" s="255"/>
      <c r="O718" s="475"/>
      <c r="P718" s="475"/>
      <c r="Q718" s="498"/>
      <c r="R718" s="475"/>
      <c r="S718" s="499"/>
      <c r="T718" s="279"/>
      <c r="U718" s="279"/>
      <c r="V718" s="279"/>
      <c r="W718" s="279"/>
      <c r="X718" s="279"/>
      <c r="Y718" s="279"/>
      <c r="Z718" s="279"/>
    </row>
    <row r="719" spans="1:26" ht="16.5" customHeight="1">
      <c r="A719" s="494"/>
      <c r="B719" s="494"/>
      <c r="C719" s="494"/>
      <c r="D719" s="495"/>
      <c r="E719" s="495"/>
      <c r="F719" s="496"/>
      <c r="G719" s="495"/>
      <c r="H719" s="495"/>
      <c r="I719" s="495"/>
      <c r="J719" s="497"/>
      <c r="K719" s="497"/>
      <c r="L719" s="498"/>
      <c r="M719" s="497"/>
      <c r="N719" s="255"/>
      <c r="O719" s="475"/>
      <c r="P719" s="475"/>
      <c r="Q719" s="498"/>
      <c r="R719" s="475"/>
      <c r="S719" s="499"/>
      <c r="T719" s="279"/>
      <c r="U719" s="279"/>
      <c r="V719" s="279"/>
      <c r="W719" s="279"/>
      <c r="X719" s="279"/>
      <c r="Y719" s="279"/>
      <c r="Z719" s="279"/>
    </row>
    <row r="720" spans="1:26" ht="16.5" customHeight="1">
      <c r="A720" s="494"/>
      <c r="B720" s="494"/>
      <c r="C720" s="494"/>
      <c r="D720" s="495"/>
      <c r="E720" s="495"/>
      <c r="F720" s="496"/>
      <c r="G720" s="495"/>
      <c r="H720" s="495"/>
      <c r="I720" s="495"/>
      <c r="J720" s="497"/>
      <c r="K720" s="497"/>
      <c r="L720" s="498"/>
      <c r="M720" s="497"/>
      <c r="N720" s="255"/>
      <c r="O720" s="475"/>
      <c r="P720" s="475"/>
      <c r="Q720" s="498"/>
      <c r="R720" s="475"/>
      <c r="S720" s="499"/>
      <c r="T720" s="279"/>
      <c r="U720" s="279"/>
      <c r="V720" s="279"/>
      <c r="W720" s="279"/>
      <c r="X720" s="279"/>
      <c r="Y720" s="279"/>
      <c r="Z720" s="279"/>
    </row>
    <row r="721" spans="1:26" ht="16.5" customHeight="1">
      <c r="A721" s="494"/>
      <c r="B721" s="494"/>
      <c r="C721" s="494"/>
      <c r="D721" s="495"/>
      <c r="E721" s="495"/>
      <c r="F721" s="496"/>
      <c r="G721" s="495"/>
      <c r="H721" s="495"/>
      <c r="I721" s="495"/>
      <c r="J721" s="497"/>
      <c r="K721" s="497"/>
      <c r="L721" s="498"/>
      <c r="M721" s="497"/>
      <c r="N721" s="255"/>
      <c r="O721" s="475"/>
      <c r="P721" s="475"/>
      <c r="Q721" s="498"/>
      <c r="R721" s="475"/>
      <c r="S721" s="499"/>
      <c r="T721" s="279"/>
      <c r="U721" s="279"/>
      <c r="V721" s="279"/>
      <c r="W721" s="279"/>
      <c r="X721" s="279"/>
      <c r="Y721" s="279"/>
      <c r="Z721" s="279"/>
    </row>
    <row r="722" spans="1:26" ht="16.5" customHeight="1">
      <c r="A722" s="494"/>
      <c r="B722" s="494"/>
      <c r="C722" s="494"/>
      <c r="D722" s="495"/>
      <c r="E722" s="495"/>
      <c r="F722" s="496"/>
      <c r="G722" s="495"/>
      <c r="H722" s="495"/>
      <c r="I722" s="495"/>
      <c r="J722" s="497"/>
      <c r="K722" s="497"/>
      <c r="L722" s="498"/>
      <c r="M722" s="497"/>
      <c r="N722" s="255"/>
      <c r="O722" s="475"/>
      <c r="P722" s="475"/>
      <c r="Q722" s="498"/>
      <c r="R722" s="475"/>
      <c r="S722" s="499"/>
      <c r="T722" s="279"/>
      <c r="U722" s="279"/>
      <c r="V722" s="279"/>
      <c r="W722" s="279"/>
      <c r="X722" s="279"/>
      <c r="Y722" s="279"/>
      <c r="Z722" s="279"/>
    </row>
    <row r="723" spans="1:26" ht="16.5" customHeight="1">
      <c r="A723" s="494"/>
      <c r="B723" s="494"/>
      <c r="C723" s="494"/>
      <c r="D723" s="495"/>
      <c r="E723" s="495"/>
      <c r="F723" s="496"/>
      <c r="G723" s="495"/>
      <c r="H723" s="495"/>
      <c r="I723" s="495"/>
      <c r="J723" s="497"/>
      <c r="K723" s="497"/>
      <c r="L723" s="498"/>
      <c r="M723" s="497"/>
      <c r="N723" s="255"/>
      <c r="O723" s="475"/>
      <c r="P723" s="475"/>
      <c r="Q723" s="498"/>
      <c r="R723" s="475"/>
      <c r="S723" s="499"/>
      <c r="T723" s="279"/>
      <c r="U723" s="279"/>
      <c r="V723" s="279"/>
      <c r="W723" s="279"/>
      <c r="X723" s="279"/>
      <c r="Y723" s="279"/>
      <c r="Z723" s="279"/>
    </row>
    <row r="724" spans="1:26" ht="16.5" customHeight="1">
      <c r="A724" s="494"/>
      <c r="B724" s="494"/>
      <c r="C724" s="494"/>
      <c r="D724" s="495"/>
      <c r="E724" s="495"/>
      <c r="F724" s="496"/>
      <c r="G724" s="495"/>
      <c r="H724" s="495"/>
      <c r="I724" s="495"/>
      <c r="J724" s="497"/>
      <c r="K724" s="497"/>
      <c r="L724" s="498"/>
      <c r="M724" s="497"/>
      <c r="N724" s="255"/>
      <c r="O724" s="475"/>
      <c r="P724" s="475"/>
      <c r="Q724" s="498"/>
      <c r="R724" s="475"/>
      <c r="S724" s="499"/>
      <c r="T724" s="279"/>
      <c r="U724" s="279"/>
      <c r="V724" s="279"/>
      <c r="W724" s="279"/>
      <c r="X724" s="279"/>
      <c r="Y724" s="279"/>
      <c r="Z724" s="279"/>
    </row>
    <row r="725" spans="1:26" ht="16.5" customHeight="1">
      <c r="A725" s="494"/>
      <c r="B725" s="494"/>
      <c r="C725" s="494"/>
      <c r="D725" s="495"/>
      <c r="E725" s="495"/>
      <c r="F725" s="496"/>
      <c r="G725" s="495"/>
      <c r="H725" s="495"/>
      <c r="I725" s="495"/>
      <c r="J725" s="497"/>
      <c r="K725" s="497"/>
      <c r="L725" s="498"/>
      <c r="M725" s="497"/>
      <c r="N725" s="255"/>
      <c r="O725" s="475"/>
      <c r="P725" s="475"/>
      <c r="Q725" s="498"/>
      <c r="R725" s="475"/>
      <c r="S725" s="499"/>
      <c r="T725" s="279"/>
      <c r="U725" s="279"/>
      <c r="V725" s="279"/>
      <c r="W725" s="279"/>
      <c r="X725" s="279"/>
      <c r="Y725" s="279"/>
      <c r="Z725" s="279"/>
    </row>
    <row r="726" spans="1:26" ht="16.5" customHeight="1">
      <c r="A726" s="494"/>
      <c r="B726" s="494"/>
      <c r="C726" s="494"/>
      <c r="D726" s="495"/>
      <c r="E726" s="495"/>
      <c r="F726" s="496"/>
      <c r="G726" s="495"/>
      <c r="H726" s="495"/>
      <c r="I726" s="495"/>
      <c r="J726" s="497"/>
      <c r="K726" s="497"/>
      <c r="L726" s="498"/>
      <c r="M726" s="497"/>
      <c r="N726" s="255"/>
      <c r="O726" s="475"/>
      <c r="P726" s="475"/>
      <c r="Q726" s="498"/>
      <c r="R726" s="475"/>
      <c r="S726" s="499"/>
      <c r="T726" s="279"/>
      <c r="U726" s="279"/>
      <c r="V726" s="279"/>
      <c r="W726" s="279"/>
      <c r="X726" s="279"/>
      <c r="Y726" s="279"/>
      <c r="Z726" s="279"/>
    </row>
    <row r="727" spans="1:26" ht="16.5" customHeight="1">
      <c r="A727" s="494"/>
      <c r="B727" s="494"/>
      <c r="C727" s="494"/>
      <c r="D727" s="495"/>
      <c r="E727" s="495"/>
      <c r="F727" s="496"/>
      <c r="G727" s="495"/>
      <c r="H727" s="495"/>
      <c r="I727" s="495"/>
      <c r="J727" s="497"/>
      <c r="K727" s="497"/>
      <c r="L727" s="498"/>
      <c r="M727" s="497"/>
      <c r="N727" s="255"/>
      <c r="O727" s="475"/>
      <c r="P727" s="475"/>
      <c r="Q727" s="498"/>
      <c r="R727" s="475"/>
      <c r="S727" s="499"/>
      <c r="T727" s="279"/>
      <c r="U727" s="279"/>
      <c r="V727" s="279"/>
      <c r="W727" s="279"/>
      <c r="X727" s="279"/>
      <c r="Y727" s="279"/>
      <c r="Z727" s="279"/>
    </row>
    <row r="728" spans="1:26" ht="16.5" customHeight="1">
      <c r="A728" s="494"/>
      <c r="B728" s="494"/>
      <c r="C728" s="494"/>
      <c r="D728" s="495"/>
      <c r="E728" s="495"/>
      <c r="F728" s="496"/>
      <c r="G728" s="495"/>
      <c r="H728" s="495"/>
      <c r="I728" s="495"/>
      <c r="J728" s="497"/>
      <c r="K728" s="497"/>
      <c r="L728" s="498"/>
      <c r="M728" s="497"/>
      <c r="N728" s="255"/>
      <c r="O728" s="475"/>
      <c r="P728" s="475"/>
      <c r="Q728" s="498"/>
      <c r="R728" s="475"/>
      <c r="S728" s="499"/>
      <c r="T728" s="279"/>
      <c r="U728" s="279"/>
      <c r="V728" s="279"/>
      <c r="W728" s="279"/>
      <c r="X728" s="279"/>
      <c r="Y728" s="279"/>
      <c r="Z728" s="279"/>
    </row>
    <row r="729" spans="1:26" ht="16.5" customHeight="1">
      <c r="A729" s="494"/>
      <c r="B729" s="494"/>
      <c r="C729" s="494"/>
      <c r="D729" s="495"/>
      <c r="E729" s="495"/>
      <c r="F729" s="496"/>
      <c r="G729" s="495"/>
      <c r="H729" s="495"/>
      <c r="I729" s="495"/>
      <c r="J729" s="497"/>
      <c r="K729" s="497"/>
      <c r="L729" s="498"/>
      <c r="M729" s="497"/>
      <c r="N729" s="255"/>
      <c r="O729" s="475"/>
      <c r="P729" s="475"/>
      <c r="Q729" s="498"/>
      <c r="R729" s="475"/>
      <c r="S729" s="499"/>
      <c r="T729" s="279"/>
      <c r="U729" s="279"/>
      <c r="V729" s="279"/>
      <c r="W729" s="279"/>
      <c r="X729" s="279"/>
      <c r="Y729" s="279"/>
      <c r="Z729" s="279"/>
    </row>
    <row r="730" spans="1:26" ht="16.5" customHeight="1">
      <c r="A730" s="494"/>
      <c r="B730" s="494"/>
      <c r="C730" s="494"/>
      <c r="D730" s="495"/>
      <c r="E730" s="495"/>
      <c r="F730" s="496"/>
      <c r="G730" s="495"/>
      <c r="H730" s="495"/>
      <c r="I730" s="495"/>
      <c r="J730" s="497"/>
      <c r="K730" s="497"/>
      <c r="L730" s="498"/>
      <c r="M730" s="497"/>
      <c r="N730" s="255"/>
      <c r="O730" s="475"/>
      <c r="P730" s="475"/>
      <c r="Q730" s="498"/>
      <c r="R730" s="475"/>
      <c r="S730" s="499"/>
      <c r="T730" s="279"/>
      <c r="U730" s="279"/>
      <c r="V730" s="279"/>
      <c r="W730" s="279"/>
      <c r="X730" s="279"/>
      <c r="Y730" s="279"/>
      <c r="Z730" s="279"/>
    </row>
    <row r="731" spans="1:26" ht="16.5" customHeight="1">
      <c r="A731" s="494"/>
      <c r="B731" s="494"/>
      <c r="C731" s="494"/>
      <c r="D731" s="495"/>
      <c r="E731" s="495"/>
      <c r="F731" s="496"/>
      <c r="G731" s="495"/>
      <c r="H731" s="495"/>
      <c r="I731" s="495"/>
      <c r="J731" s="497"/>
      <c r="K731" s="497"/>
      <c r="L731" s="498"/>
      <c r="M731" s="497"/>
      <c r="N731" s="255"/>
      <c r="O731" s="475"/>
      <c r="P731" s="475"/>
      <c r="Q731" s="498"/>
      <c r="R731" s="475"/>
      <c r="S731" s="499"/>
      <c r="T731" s="279"/>
      <c r="U731" s="279"/>
      <c r="V731" s="279"/>
      <c r="W731" s="279"/>
      <c r="X731" s="279"/>
      <c r="Y731" s="279"/>
      <c r="Z731" s="279"/>
    </row>
    <row r="732" spans="1:26" ht="16.5" customHeight="1">
      <c r="A732" s="494"/>
      <c r="B732" s="494"/>
      <c r="C732" s="494"/>
      <c r="D732" s="495"/>
      <c r="E732" s="495"/>
      <c r="F732" s="496"/>
      <c r="G732" s="495"/>
      <c r="H732" s="495"/>
      <c r="I732" s="495"/>
      <c r="J732" s="497"/>
      <c r="K732" s="497"/>
      <c r="L732" s="498"/>
      <c r="M732" s="497"/>
      <c r="N732" s="255"/>
      <c r="O732" s="475"/>
      <c r="P732" s="475"/>
      <c r="Q732" s="498"/>
      <c r="R732" s="475"/>
      <c r="S732" s="499"/>
      <c r="T732" s="279"/>
      <c r="U732" s="279"/>
      <c r="V732" s="279"/>
      <c r="W732" s="279"/>
      <c r="X732" s="279"/>
      <c r="Y732" s="279"/>
      <c r="Z732" s="279"/>
    </row>
    <row r="733" spans="1:26" ht="16.5" customHeight="1">
      <c r="A733" s="494"/>
      <c r="B733" s="494"/>
      <c r="C733" s="494"/>
      <c r="D733" s="495"/>
      <c r="E733" s="495"/>
      <c r="F733" s="496"/>
      <c r="G733" s="495"/>
      <c r="H733" s="495"/>
      <c r="I733" s="495"/>
      <c r="J733" s="497"/>
      <c r="K733" s="497"/>
      <c r="L733" s="498"/>
      <c r="M733" s="497"/>
      <c r="N733" s="255"/>
      <c r="O733" s="475"/>
      <c r="P733" s="475"/>
      <c r="Q733" s="498"/>
      <c r="R733" s="475"/>
      <c r="S733" s="499"/>
      <c r="T733" s="279"/>
      <c r="U733" s="279"/>
      <c r="V733" s="279"/>
      <c r="W733" s="279"/>
      <c r="X733" s="279"/>
      <c r="Y733" s="279"/>
      <c r="Z733" s="279"/>
    </row>
    <row r="734" spans="1:26" ht="16.5" customHeight="1">
      <c r="A734" s="494"/>
      <c r="B734" s="494"/>
      <c r="C734" s="494"/>
      <c r="D734" s="495"/>
      <c r="E734" s="495"/>
      <c r="F734" s="496"/>
      <c r="G734" s="495"/>
      <c r="H734" s="495"/>
      <c r="I734" s="495"/>
      <c r="J734" s="497"/>
      <c r="K734" s="497"/>
      <c r="L734" s="498"/>
      <c r="M734" s="497"/>
      <c r="N734" s="255"/>
      <c r="O734" s="475"/>
      <c r="P734" s="475"/>
      <c r="Q734" s="498"/>
      <c r="R734" s="475"/>
      <c r="S734" s="499"/>
      <c r="T734" s="279"/>
      <c r="U734" s="279"/>
      <c r="V734" s="279"/>
      <c r="W734" s="279"/>
      <c r="X734" s="279"/>
      <c r="Y734" s="279"/>
      <c r="Z734" s="279"/>
    </row>
    <row r="735" spans="1:26" ht="16.5" customHeight="1">
      <c r="A735" s="494"/>
      <c r="B735" s="494"/>
      <c r="C735" s="494"/>
      <c r="D735" s="495"/>
      <c r="E735" s="495"/>
      <c r="F735" s="496"/>
      <c r="G735" s="495"/>
      <c r="H735" s="495"/>
      <c r="I735" s="495"/>
      <c r="J735" s="497"/>
      <c r="K735" s="497"/>
      <c r="L735" s="498"/>
      <c r="M735" s="497"/>
      <c r="N735" s="255"/>
      <c r="O735" s="475"/>
      <c r="P735" s="475"/>
      <c r="Q735" s="498"/>
      <c r="R735" s="475"/>
      <c r="S735" s="499"/>
      <c r="T735" s="279"/>
      <c r="U735" s="279"/>
      <c r="V735" s="279"/>
      <c r="W735" s="279"/>
      <c r="X735" s="279"/>
      <c r="Y735" s="279"/>
      <c r="Z735" s="279"/>
    </row>
    <row r="736" spans="1:26" ht="16.5" customHeight="1">
      <c r="A736" s="494"/>
      <c r="B736" s="494"/>
      <c r="C736" s="494"/>
      <c r="D736" s="495"/>
      <c r="E736" s="495"/>
      <c r="F736" s="496"/>
      <c r="G736" s="495"/>
      <c r="H736" s="495"/>
      <c r="I736" s="495"/>
      <c r="J736" s="497"/>
      <c r="K736" s="497"/>
      <c r="L736" s="498"/>
      <c r="M736" s="497"/>
      <c r="N736" s="255"/>
      <c r="O736" s="475"/>
      <c r="P736" s="475"/>
      <c r="Q736" s="498"/>
      <c r="R736" s="475"/>
      <c r="S736" s="499"/>
      <c r="T736" s="279"/>
      <c r="U736" s="279"/>
      <c r="V736" s="279"/>
      <c r="W736" s="279"/>
      <c r="X736" s="279"/>
      <c r="Y736" s="279"/>
      <c r="Z736" s="279"/>
    </row>
    <row r="737" spans="1:26" ht="16.5" customHeight="1">
      <c r="A737" s="494"/>
      <c r="B737" s="494"/>
      <c r="C737" s="494"/>
      <c r="D737" s="495"/>
      <c r="E737" s="495"/>
      <c r="F737" s="496"/>
      <c r="G737" s="495"/>
      <c r="H737" s="495"/>
      <c r="I737" s="495"/>
      <c r="J737" s="497"/>
      <c r="K737" s="497"/>
      <c r="L737" s="498"/>
      <c r="M737" s="497"/>
      <c r="N737" s="255"/>
      <c r="O737" s="475"/>
      <c r="P737" s="475"/>
      <c r="Q737" s="498"/>
      <c r="R737" s="475"/>
      <c r="S737" s="499"/>
      <c r="T737" s="279"/>
      <c r="U737" s="279"/>
      <c r="V737" s="279"/>
      <c r="W737" s="279"/>
      <c r="X737" s="279"/>
      <c r="Y737" s="279"/>
      <c r="Z737" s="279"/>
    </row>
    <row r="738" spans="1:26" ht="16.5" customHeight="1">
      <c r="A738" s="494"/>
      <c r="B738" s="494"/>
      <c r="C738" s="494"/>
      <c r="D738" s="495"/>
      <c r="E738" s="495"/>
      <c r="F738" s="496"/>
      <c r="G738" s="495"/>
      <c r="H738" s="495"/>
      <c r="I738" s="495"/>
      <c r="J738" s="497"/>
      <c r="K738" s="497"/>
      <c r="L738" s="498"/>
      <c r="M738" s="497"/>
      <c r="N738" s="255"/>
      <c r="O738" s="475"/>
      <c r="P738" s="475"/>
      <c r="Q738" s="498"/>
      <c r="R738" s="475"/>
      <c r="S738" s="499"/>
      <c r="T738" s="279"/>
      <c r="U738" s="279"/>
      <c r="V738" s="279"/>
      <c r="W738" s="279"/>
      <c r="X738" s="279"/>
      <c r="Y738" s="279"/>
      <c r="Z738" s="279"/>
    </row>
    <row r="739" spans="1:26" ht="16.5" customHeight="1">
      <c r="A739" s="494"/>
      <c r="B739" s="494"/>
      <c r="C739" s="494"/>
      <c r="D739" s="495"/>
      <c r="E739" s="495"/>
      <c r="F739" s="496"/>
      <c r="G739" s="495"/>
      <c r="H739" s="495"/>
      <c r="I739" s="495"/>
      <c r="J739" s="497"/>
      <c r="K739" s="497"/>
      <c r="L739" s="498"/>
      <c r="M739" s="497"/>
      <c r="N739" s="255"/>
      <c r="O739" s="475"/>
      <c r="P739" s="475"/>
      <c r="Q739" s="498"/>
      <c r="R739" s="475"/>
      <c r="S739" s="499"/>
      <c r="T739" s="279"/>
      <c r="U739" s="279"/>
      <c r="V739" s="279"/>
      <c r="W739" s="279"/>
      <c r="X739" s="279"/>
      <c r="Y739" s="279"/>
      <c r="Z739" s="279"/>
    </row>
    <row r="740" spans="1:26" ht="16.5" customHeight="1">
      <c r="A740" s="494"/>
      <c r="B740" s="494"/>
      <c r="C740" s="494"/>
      <c r="D740" s="495"/>
      <c r="E740" s="495"/>
      <c r="F740" s="496"/>
      <c r="G740" s="495"/>
      <c r="H740" s="495"/>
      <c r="I740" s="495"/>
      <c r="J740" s="497"/>
      <c r="K740" s="497"/>
      <c r="L740" s="498"/>
      <c r="M740" s="497"/>
      <c r="N740" s="255"/>
      <c r="O740" s="475"/>
      <c r="P740" s="475"/>
      <c r="Q740" s="498"/>
      <c r="R740" s="475"/>
      <c r="S740" s="499"/>
      <c r="T740" s="279"/>
      <c r="U740" s="279"/>
      <c r="V740" s="279"/>
      <c r="W740" s="279"/>
      <c r="X740" s="279"/>
      <c r="Y740" s="279"/>
      <c r="Z740" s="279"/>
    </row>
    <row r="741" spans="1:26" ht="16.5" customHeight="1">
      <c r="A741" s="494"/>
      <c r="B741" s="494"/>
      <c r="C741" s="494"/>
      <c r="D741" s="495"/>
      <c r="E741" s="495"/>
      <c r="F741" s="496"/>
      <c r="G741" s="495"/>
      <c r="H741" s="495"/>
      <c r="I741" s="495"/>
      <c r="J741" s="497"/>
      <c r="K741" s="497"/>
      <c r="L741" s="498"/>
      <c r="M741" s="497"/>
      <c r="N741" s="255"/>
      <c r="O741" s="475"/>
      <c r="P741" s="475"/>
      <c r="Q741" s="498"/>
      <c r="R741" s="475"/>
      <c r="S741" s="499"/>
      <c r="T741" s="279"/>
      <c r="U741" s="279"/>
      <c r="V741" s="279"/>
      <c r="W741" s="279"/>
      <c r="X741" s="279"/>
      <c r="Y741" s="279"/>
      <c r="Z741" s="279"/>
    </row>
    <row r="742" spans="1:26" ht="16.5" customHeight="1">
      <c r="A742" s="494"/>
      <c r="B742" s="494"/>
      <c r="C742" s="494"/>
      <c r="D742" s="495"/>
      <c r="E742" s="495"/>
      <c r="F742" s="496"/>
      <c r="G742" s="495"/>
      <c r="H742" s="495"/>
      <c r="I742" s="495"/>
      <c r="J742" s="497"/>
      <c r="K742" s="497"/>
      <c r="L742" s="498"/>
      <c r="M742" s="497"/>
      <c r="N742" s="255"/>
      <c r="O742" s="475"/>
      <c r="P742" s="475"/>
      <c r="Q742" s="498"/>
      <c r="R742" s="475"/>
      <c r="S742" s="499"/>
      <c r="T742" s="279"/>
      <c r="U742" s="279"/>
      <c r="V742" s="279"/>
      <c r="W742" s="279"/>
      <c r="X742" s="279"/>
      <c r="Y742" s="279"/>
      <c r="Z742" s="279"/>
    </row>
    <row r="743" spans="1:26" ht="16.5" customHeight="1">
      <c r="A743" s="494"/>
      <c r="B743" s="494"/>
      <c r="C743" s="494"/>
      <c r="D743" s="495"/>
      <c r="E743" s="495"/>
      <c r="F743" s="496"/>
      <c r="G743" s="495"/>
      <c r="H743" s="495"/>
      <c r="I743" s="495"/>
      <c r="J743" s="497"/>
      <c r="K743" s="497"/>
      <c r="L743" s="498"/>
      <c r="M743" s="497"/>
      <c r="N743" s="255"/>
      <c r="O743" s="475"/>
      <c r="P743" s="475"/>
      <c r="Q743" s="498"/>
      <c r="R743" s="475"/>
      <c r="S743" s="499"/>
      <c r="T743" s="279"/>
      <c r="U743" s="279"/>
      <c r="V743" s="279"/>
      <c r="W743" s="279"/>
      <c r="X743" s="279"/>
      <c r="Y743" s="279"/>
      <c r="Z743" s="279"/>
    </row>
    <row r="744" spans="1:26" ht="16.5" customHeight="1">
      <c r="A744" s="494"/>
      <c r="B744" s="494"/>
      <c r="C744" s="494"/>
      <c r="D744" s="495"/>
      <c r="E744" s="495"/>
      <c r="F744" s="496"/>
      <c r="G744" s="495"/>
      <c r="H744" s="495"/>
      <c r="I744" s="495"/>
      <c r="J744" s="497"/>
      <c r="K744" s="497"/>
      <c r="L744" s="498"/>
      <c r="M744" s="497"/>
      <c r="N744" s="255"/>
      <c r="O744" s="475"/>
      <c r="P744" s="475"/>
      <c r="Q744" s="498"/>
      <c r="R744" s="475"/>
      <c r="S744" s="499"/>
      <c r="T744" s="279"/>
      <c r="U744" s="279"/>
      <c r="V744" s="279"/>
      <c r="W744" s="279"/>
      <c r="X744" s="279"/>
      <c r="Y744" s="279"/>
      <c r="Z744" s="279"/>
    </row>
    <row r="745" spans="1:26" ht="16.5" customHeight="1">
      <c r="A745" s="494"/>
      <c r="B745" s="494"/>
      <c r="C745" s="494"/>
      <c r="D745" s="495"/>
      <c r="E745" s="495"/>
      <c r="F745" s="496"/>
      <c r="G745" s="495"/>
      <c r="H745" s="495"/>
      <c r="I745" s="495"/>
      <c r="J745" s="497"/>
      <c r="K745" s="497"/>
      <c r="L745" s="498"/>
      <c r="M745" s="497"/>
      <c r="N745" s="255"/>
      <c r="O745" s="475"/>
      <c r="P745" s="475"/>
      <c r="Q745" s="498"/>
      <c r="R745" s="475"/>
      <c r="S745" s="499"/>
      <c r="T745" s="279"/>
      <c r="U745" s="279"/>
      <c r="V745" s="279"/>
      <c r="W745" s="279"/>
      <c r="X745" s="279"/>
      <c r="Y745" s="279"/>
      <c r="Z745" s="279"/>
    </row>
    <row r="746" spans="1:26" ht="16.5" customHeight="1">
      <c r="A746" s="494"/>
      <c r="B746" s="494"/>
      <c r="C746" s="494"/>
      <c r="D746" s="495"/>
      <c r="E746" s="495"/>
      <c r="F746" s="496"/>
      <c r="G746" s="495"/>
      <c r="H746" s="495"/>
      <c r="I746" s="495"/>
      <c r="J746" s="497"/>
      <c r="K746" s="497"/>
      <c r="L746" s="498"/>
      <c r="M746" s="497"/>
      <c r="N746" s="255"/>
      <c r="O746" s="475"/>
      <c r="P746" s="475"/>
      <c r="Q746" s="498"/>
      <c r="R746" s="475"/>
      <c r="S746" s="499"/>
      <c r="T746" s="279"/>
      <c r="U746" s="279"/>
      <c r="V746" s="279"/>
      <c r="W746" s="279"/>
      <c r="X746" s="279"/>
      <c r="Y746" s="279"/>
      <c r="Z746" s="279"/>
    </row>
    <row r="747" spans="1:26" ht="16.5" customHeight="1">
      <c r="A747" s="494"/>
      <c r="B747" s="494"/>
      <c r="C747" s="494"/>
      <c r="D747" s="495"/>
      <c r="E747" s="495"/>
      <c r="F747" s="496"/>
      <c r="G747" s="495"/>
      <c r="H747" s="495"/>
      <c r="I747" s="495"/>
      <c r="J747" s="497"/>
      <c r="K747" s="497"/>
      <c r="L747" s="498"/>
      <c r="M747" s="497"/>
      <c r="N747" s="255"/>
      <c r="O747" s="475"/>
      <c r="P747" s="475"/>
      <c r="Q747" s="498"/>
      <c r="R747" s="475"/>
      <c r="S747" s="499"/>
      <c r="T747" s="279"/>
      <c r="U747" s="279"/>
      <c r="V747" s="279"/>
      <c r="W747" s="279"/>
      <c r="X747" s="279"/>
      <c r="Y747" s="279"/>
      <c r="Z747" s="279"/>
    </row>
    <row r="748" spans="1:26" ht="16.5" customHeight="1">
      <c r="A748" s="494"/>
      <c r="B748" s="494"/>
      <c r="C748" s="494"/>
      <c r="D748" s="495"/>
      <c r="E748" s="495"/>
      <c r="F748" s="496"/>
      <c r="G748" s="495"/>
      <c r="H748" s="495"/>
      <c r="I748" s="495"/>
      <c r="J748" s="497"/>
      <c r="K748" s="497"/>
      <c r="L748" s="498"/>
      <c r="M748" s="497"/>
      <c r="N748" s="255"/>
      <c r="O748" s="475"/>
      <c r="P748" s="475"/>
      <c r="Q748" s="498"/>
      <c r="R748" s="475"/>
      <c r="S748" s="499"/>
      <c r="T748" s="279"/>
      <c r="U748" s="279"/>
      <c r="V748" s="279"/>
      <c r="W748" s="279"/>
      <c r="X748" s="279"/>
      <c r="Y748" s="279"/>
      <c r="Z748" s="279"/>
    </row>
    <row r="749" spans="1:26" ht="16.5" customHeight="1">
      <c r="A749" s="494"/>
      <c r="B749" s="494"/>
      <c r="C749" s="494"/>
      <c r="D749" s="495"/>
      <c r="E749" s="495"/>
      <c r="F749" s="496"/>
      <c r="G749" s="495"/>
      <c r="H749" s="495"/>
      <c r="I749" s="495"/>
      <c r="J749" s="497"/>
      <c r="K749" s="497"/>
      <c r="L749" s="498"/>
      <c r="M749" s="497"/>
      <c r="N749" s="255"/>
      <c r="O749" s="475"/>
      <c r="P749" s="475"/>
      <c r="Q749" s="498"/>
      <c r="R749" s="475"/>
      <c r="S749" s="499"/>
      <c r="T749" s="279"/>
      <c r="U749" s="279"/>
      <c r="V749" s="279"/>
      <c r="W749" s="279"/>
      <c r="X749" s="279"/>
      <c r="Y749" s="279"/>
      <c r="Z749" s="279"/>
    </row>
    <row r="750" spans="1:26" ht="16.5" customHeight="1">
      <c r="A750" s="494"/>
      <c r="B750" s="494"/>
      <c r="C750" s="494"/>
      <c r="D750" s="495"/>
      <c r="E750" s="495"/>
      <c r="F750" s="496"/>
      <c r="G750" s="495"/>
      <c r="H750" s="495"/>
      <c r="I750" s="495"/>
      <c r="J750" s="497"/>
      <c r="K750" s="497"/>
      <c r="L750" s="498"/>
      <c r="M750" s="497"/>
      <c r="N750" s="255"/>
      <c r="O750" s="475"/>
      <c r="P750" s="475"/>
      <c r="Q750" s="498"/>
      <c r="R750" s="475"/>
      <c r="S750" s="499"/>
      <c r="T750" s="279"/>
      <c r="U750" s="279"/>
      <c r="V750" s="279"/>
      <c r="W750" s="279"/>
      <c r="X750" s="279"/>
      <c r="Y750" s="279"/>
      <c r="Z750" s="279"/>
    </row>
    <row r="751" spans="1:26" ht="16.5" customHeight="1">
      <c r="A751" s="494"/>
      <c r="B751" s="494"/>
      <c r="C751" s="494"/>
      <c r="D751" s="495"/>
      <c r="E751" s="495"/>
      <c r="F751" s="496"/>
      <c r="G751" s="495"/>
      <c r="H751" s="495"/>
      <c r="I751" s="495"/>
      <c r="J751" s="497"/>
      <c r="K751" s="497"/>
      <c r="L751" s="498"/>
      <c r="M751" s="497"/>
      <c r="N751" s="255"/>
      <c r="O751" s="475"/>
      <c r="P751" s="475"/>
      <c r="Q751" s="498"/>
      <c r="R751" s="475"/>
      <c r="S751" s="499"/>
      <c r="T751" s="279"/>
      <c r="U751" s="279"/>
      <c r="V751" s="279"/>
      <c r="W751" s="279"/>
      <c r="X751" s="279"/>
      <c r="Y751" s="279"/>
      <c r="Z751" s="279"/>
    </row>
    <row r="752" spans="1:26" ht="16.5" customHeight="1">
      <c r="A752" s="494"/>
      <c r="B752" s="494"/>
      <c r="C752" s="494"/>
      <c r="D752" s="495"/>
      <c r="E752" s="495"/>
      <c r="F752" s="496"/>
      <c r="G752" s="495"/>
      <c r="H752" s="495"/>
      <c r="I752" s="495"/>
      <c r="J752" s="497"/>
      <c r="K752" s="497"/>
      <c r="L752" s="498"/>
      <c r="M752" s="497"/>
      <c r="N752" s="255"/>
      <c r="O752" s="475"/>
      <c r="P752" s="475"/>
      <c r="Q752" s="498"/>
      <c r="R752" s="475"/>
      <c r="S752" s="499"/>
      <c r="T752" s="279"/>
      <c r="U752" s="279"/>
      <c r="V752" s="279"/>
      <c r="W752" s="279"/>
      <c r="X752" s="279"/>
      <c r="Y752" s="279"/>
      <c r="Z752" s="279"/>
    </row>
    <row r="753" spans="1:26" ht="16.5" customHeight="1">
      <c r="A753" s="494"/>
      <c r="B753" s="494"/>
      <c r="C753" s="494"/>
      <c r="D753" s="495"/>
      <c r="E753" s="495"/>
      <c r="F753" s="496"/>
      <c r="G753" s="495"/>
      <c r="H753" s="495"/>
      <c r="I753" s="495"/>
      <c r="J753" s="497"/>
      <c r="K753" s="497"/>
      <c r="L753" s="498"/>
      <c r="M753" s="497"/>
      <c r="N753" s="255"/>
      <c r="O753" s="475"/>
      <c r="P753" s="475"/>
      <c r="Q753" s="498"/>
      <c r="R753" s="475"/>
      <c r="S753" s="499"/>
      <c r="T753" s="279"/>
      <c r="U753" s="279"/>
      <c r="V753" s="279"/>
      <c r="W753" s="279"/>
      <c r="X753" s="279"/>
      <c r="Y753" s="279"/>
      <c r="Z753" s="279"/>
    </row>
    <row r="754" spans="1:26" ht="16.5" customHeight="1">
      <c r="A754" s="494"/>
      <c r="B754" s="494"/>
      <c r="C754" s="494"/>
      <c r="D754" s="495"/>
      <c r="E754" s="495"/>
      <c r="F754" s="496"/>
      <c r="G754" s="495"/>
      <c r="H754" s="495"/>
      <c r="I754" s="495"/>
      <c r="J754" s="497"/>
      <c r="K754" s="497"/>
      <c r="L754" s="498"/>
      <c r="M754" s="497"/>
      <c r="N754" s="255"/>
      <c r="O754" s="475"/>
      <c r="P754" s="475"/>
      <c r="Q754" s="498"/>
      <c r="R754" s="475"/>
      <c r="S754" s="499"/>
      <c r="T754" s="279"/>
      <c r="U754" s="279"/>
      <c r="V754" s="279"/>
      <c r="W754" s="279"/>
      <c r="X754" s="279"/>
      <c r="Y754" s="279"/>
      <c r="Z754" s="279"/>
    </row>
    <row r="755" spans="1:26" ht="16.5" customHeight="1">
      <c r="A755" s="494"/>
      <c r="B755" s="494"/>
      <c r="C755" s="494"/>
      <c r="D755" s="495"/>
      <c r="E755" s="495"/>
      <c r="F755" s="496"/>
      <c r="G755" s="495"/>
      <c r="H755" s="495"/>
      <c r="I755" s="495"/>
      <c r="J755" s="497"/>
      <c r="K755" s="497"/>
      <c r="L755" s="498"/>
      <c r="M755" s="497"/>
      <c r="N755" s="255"/>
      <c r="O755" s="475"/>
      <c r="P755" s="475"/>
      <c r="Q755" s="498"/>
      <c r="R755" s="475"/>
      <c r="S755" s="499"/>
      <c r="T755" s="279"/>
      <c r="U755" s="279"/>
      <c r="V755" s="279"/>
      <c r="W755" s="279"/>
      <c r="X755" s="279"/>
      <c r="Y755" s="279"/>
      <c r="Z755" s="279"/>
    </row>
    <row r="756" spans="1:26" ht="16.5" customHeight="1">
      <c r="A756" s="494"/>
      <c r="B756" s="494"/>
      <c r="C756" s="494"/>
      <c r="D756" s="495"/>
      <c r="E756" s="495"/>
      <c r="F756" s="496"/>
      <c r="G756" s="495"/>
      <c r="H756" s="495"/>
      <c r="I756" s="495"/>
      <c r="J756" s="497"/>
      <c r="K756" s="497"/>
      <c r="L756" s="498"/>
      <c r="M756" s="497"/>
      <c r="N756" s="255"/>
      <c r="O756" s="475"/>
      <c r="P756" s="475"/>
      <c r="Q756" s="498"/>
      <c r="R756" s="475"/>
      <c r="S756" s="499"/>
      <c r="T756" s="279"/>
      <c r="U756" s="279"/>
      <c r="V756" s="279"/>
      <c r="W756" s="279"/>
      <c r="X756" s="279"/>
      <c r="Y756" s="279"/>
      <c r="Z756" s="279"/>
    </row>
    <row r="757" spans="1:26" ht="16.5" customHeight="1">
      <c r="A757" s="494"/>
      <c r="B757" s="494"/>
      <c r="C757" s="494"/>
      <c r="D757" s="495"/>
      <c r="E757" s="495"/>
      <c r="F757" s="496"/>
      <c r="G757" s="495"/>
      <c r="H757" s="495"/>
      <c r="I757" s="495"/>
      <c r="J757" s="497"/>
      <c r="K757" s="497"/>
      <c r="L757" s="498"/>
      <c r="M757" s="497"/>
      <c r="N757" s="255"/>
      <c r="O757" s="475"/>
      <c r="P757" s="475"/>
      <c r="Q757" s="498"/>
      <c r="R757" s="475"/>
      <c r="S757" s="499"/>
      <c r="T757" s="279"/>
      <c r="U757" s="279"/>
      <c r="V757" s="279"/>
      <c r="W757" s="279"/>
      <c r="X757" s="279"/>
      <c r="Y757" s="279"/>
      <c r="Z757" s="279"/>
    </row>
    <row r="758" spans="1:26" ht="16.5" customHeight="1">
      <c r="A758" s="494"/>
      <c r="B758" s="494"/>
      <c r="C758" s="494"/>
      <c r="D758" s="495"/>
      <c r="E758" s="495"/>
      <c r="F758" s="496"/>
      <c r="G758" s="495"/>
      <c r="H758" s="495"/>
      <c r="I758" s="495"/>
      <c r="J758" s="497"/>
      <c r="K758" s="497"/>
      <c r="L758" s="498"/>
      <c r="M758" s="497"/>
      <c r="N758" s="255"/>
      <c r="O758" s="475"/>
      <c r="P758" s="475"/>
      <c r="Q758" s="498"/>
      <c r="R758" s="475"/>
      <c r="S758" s="499"/>
      <c r="T758" s="279"/>
      <c r="U758" s="279"/>
      <c r="V758" s="279"/>
      <c r="W758" s="279"/>
      <c r="X758" s="279"/>
      <c r="Y758" s="279"/>
      <c r="Z758" s="279"/>
    </row>
    <row r="759" spans="1:26" ht="16.5" customHeight="1">
      <c r="A759" s="494"/>
      <c r="B759" s="494"/>
      <c r="C759" s="494"/>
      <c r="D759" s="495"/>
      <c r="E759" s="495"/>
      <c r="F759" s="496"/>
      <c r="G759" s="495"/>
      <c r="H759" s="495"/>
      <c r="I759" s="495"/>
      <c r="J759" s="497"/>
      <c r="K759" s="497"/>
      <c r="L759" s="498"/>
      <c r="M759" s="497"/>
      <c r="N759" s="255"/>
      <c r="O759" s="475"/>
      <c r="P759" s="475"/>
      <c r="Q759" s="498"/>
      <c r="R759" s="475"/>
      <c r="S759" s="499"/>
      <c r="T759" s="279"/>
      <c r="U759" s="279"/>
      <c r="V759" s="279"/>
      <c r="W759" s="279"/>
      <c r="X759" s="279"/>
      <c r="Y759" s="279"/>
      <c r="Z759" s="279"/>
    </row>
    <row r="760" spans="1:26" ht="16.5" customHeight="1">
      <c r="A760" s="494"/>
      <c r="B760" s="494"/>
      <c r="C760" s="494"/>
      <c r="D760" s="495"/>
      <c r="E760" s="495"/>
      <c r="F760" s="496"/>
      <c r="G760" s="495"/>
      <c r="H760" s="495"/>
      <c r="I760" s="495"/>
      <c r="J760" s="497"/>
      <c r="K760" s="497"/>
      <c r="L760" s="498"/>
      <c r="M760" s="497"/>
      <c r="N760" s="255"/>
      <c r="O760" s="475"/>
      <c r="P760" s="475"/>
      <c r="Q760" s="498"/>
      <c r="R760" s="475"/>
      <c r="S760" s="499"/>
      <c r="T760" s="279"/>
      <c r="U760" s="279"/>
      <c r="V760" s="279"/>
      <c r="W760" s="279"/>
      <c r="X760" s="279"/>
      <c r="Y760" s="279"/>
      <c r="Z760" s="279"/>
    </row>
    <row r="761" spans="1:26" ht="16.5" customHeight="1">
      <c r="A761" s="494"/>
      <c r="B761" s="494"/>
      <c r="C761" s="494"/>
      <c r="D761" s="495"/>
      <c r="E761" s="495"/>
      <c r="F761" s="496"/>
      <c r="G761" s="495"/>
      <c r="H761" s="495"/>
      <c r="I761" s="495"/>
      <c r="J761" s="497"/>
      <c r="K761" s="497"/>
      <c r="L761" s="498"/>
      <c r="M761" s="497"/>
      <c r="N761" s="255"/>
      <c r="O761" s="475"/>
      <c r="P761" s="475"/>
      <c r="Q761" s="498"/>
      <c r="R761" s="475"/>
      <c r="S761" s="499"/>
      <c r="T761" s="279"/>
      <c r="U761" s="279"/>
      <c r="V761" s="279"/>
      <c r="W761" s="279"/>
      <c r="X761" s="279"/>
      <c r="Y761" s="279"/>
      <c r="Z761" s="279"/>
    </row>
    <row r="762" spans="1:26" ht="16.5" customHeight="1">
      <c r="A762" s="494"/>
      <c r="B762" s="494"/>
      <c r="C762" s="494"/>
      <c r="D762" s="495"/>
      <c r="E762" s="495"/>
      <c r="F762" s="496"/>
      <c r="G762" s="495"/>
      <c r="H762" s="495"/>
      <c r="I762" s="495"/>
      <c r="J762" s="497"/>
      <c r="K762" s="497"/>
      <c r="L762" s="498"/>
      <c r="M762" s="497"/>
      <c r="N762" s="255"/>
      <c r="O762" s="475"/>
      <c r="P762" s="475"/>
      <c r="Q762" s="498"/>
      <c r="R762" s="475"/>
      <c r="S762" s="499"/>
      <c r="T762" s="279"/>
      <c r="U762" s="279"/>
      <c r="V762" s="279"/>
      <c r="W762" s="279"/>
      <c r="X762" s="279"/>
      <c r="Y762" s="279"/>
      <c r="Z762" s="279"/>
    </row>
    <row r="763" spans="1:26" ht="16.5" customHeight="1">
      <c r="A763" s="494"/>
      <c r="B763" s="494"/>
      <c r="C763" s="494"/>
      <c r="D763" s="495"/>
      <c r="E763" s="495"/>
      <c r="F763" s="496"/>
      <c r="G763" s="495"/>
      <c r="H763" s="495"/>
      <c r="I763" s="495"/>
      <c r="J763" s="497"/>
      <c r="K763" s="497"/>
      <c r="L763" s="498"/>
      <c r="M763" s="497"/>
      <c r="N763" s="255"/>
      <c r="O763" s="475"/>
      <c r="P763" s="475"/>
      <c r="Q763" s="498"/>
      <c r="R763" s="475"/>
      <c r="S763" s="499"/>
      <c r="T763" s="279"/>
      <c r="U763" s="279"/>
      <c r="V763" s="279"/>
      <c r="W763" s="279"/>
      <c r="X763" s="279"/>
      <c r="Y763" s="279"/>
      <c r="Z763" s="279"/>
    </row>
    <row r="764" spans="1:26" ht="16.5" customHeight="1">
      <c r="A764" s="494"/>
      <c r="B764" s="494"/>
      <c r="C764" s="494"/>
      <c r="D764" s="495"/>
      <c r="E764" s="495"/>
      <c r="F764" s="496"/>
      <c r="G764" s="495"/>
      <c r="H764" s="495"/>
      <c r="I764" s="495"/>
      <c r="J764" s="497"/>
      <c r="K764" s="497"/>
      <c r="L764" s="498"/>
      <c r="M764" s="497"/>
      <c r="N764" s="255"/>
      <c r="O764" s="475"/>
      <c r="P764" s="475"/>
      <c r="Q764" s="498"/>
      <c r="R764" s="475"/>
      <c r="S764" s="499"/>
      <c r="T764" s="279"/>
      <c r="U764" s="279"/>
      <c r="V764" s="279"/>
      <c r="W764" s="279"/>
      <c r="X764" s="279"/>
      <c r="Y764" s="279"/>
      <c r="Z764" s="279"/>
    </row>
    <row r="765" spans="1:26" ht="16.5" customHeight="1">
      <c r="A765" s="494"/>
      <c r="B765" s="494"/>
      <c r="C765" s="494"/>
      <c r="D765" s="495"/>
      <c r="E765" s="495"/>
      <c r="F765" s="496"/>
      <c r="G765" s="495"/>
      <c r="H765" s="495"/>
      <c r="I765" s="495"/>
      <c r="J765" s="497"/>
      <c r="K765" s="497"/>
      <c r="L765" s="498"/>
      <c r="M765" s="497"/>
      <c r="N765" s="255"/>
      <c r="O765" s="475"/>
      <c r="P765" s="475"/>
      <c r="Q765" s="498"/>
      <c r="R765" s="475"/>
      <c r="S765" s="499"/>
      <c r="T765" s="279"/>
      <c r="U765" s="279"/>
      <c r="V765" s="279"/>
      <c r="W765" s="279"/>
      <c r="X765" s="279"/>
      <c r="Y765" s="279"/>
      <c r="Z765" s="279"/>
    </row>
    <row r="766" spans="1:26" ht="16.5" customHeight="1">
      <c r="A766" s="494"/>
      <c r="B766" s="494"/>
      <c r="C766" s="494"/>
      <c r="D766" s="495"/>
      <c r="E766" s="495"/>
      <c r="F766" s="496"/>
      <c r="G766" s="495"/>
      <c r="H766" s="495"/>
      <c r="I766" s="495"/>
      <c r="J766" s="497"/>
      <c r="K766" s="497"/>
      <c r="L766" s="498"/>
      <c r="M766" s="497"/>
      <c r="N766" s="255"/>
      <c r="O766" s="475"/>
      <c r="P766" s="475"/>
      <c r="Q766" s="498"/>
      <c r="R766" s="475"/>
      <c r="S766" s="499"/>
      <c r="T766" s="279"/>
      <c r="U766" s="279"/>
      <c r="V766" s="279"/>
      <c r="W766" s="279"/>
      <c r="X766" s="279"/>
      <c r="Y766" s="279"/>
      <c r="Z766" s="279"/>
    </row>
    <row r="767" spans="1:26" ht="16.5" customHeight="1">
      <c r="A767" s="494"/>
      <c r="B767" s="494"/>
      <c r="C767" s="494"/>
      <c r="D767" s="495"/>
      <c r="E767" s="495"/>
      <c r="F767" s="496"/>
      <c r="G767" s="495"/>
      <c r="H767" s="495"/>
      <c r="I767" s="495"/>
      <c r="J767" s="497"/>
      <c r="K767" s="497"/>
      <c r="L767" s="498"/>
      <c r="M767" s="497"/>
      <c r="N767" s="255"/>
      <c r="O767" s="475"/>
      <c r="P767" s="475"/>
      <c r="Q767" s="498"/>
      <c r="R767" s="475"/>
      <c r="S767" s="499"/>
      <c r="T767" s="279"/>
      <c r="U767" s="279"/>
      <c r="V767" s="279"/>
      <c r="W767" s="279"/>
      <c r="X767" s="279"/>
      <c r="Y767" s="279"/>
      <c r="Z767" s="279"/>
    </row>
    <row r="768" spans="1:26" ht="16.5" customHeight="1">
      <c r="A768" s="494"/>
      <c r="B768" s="494"/>
      <c r="C768" s="494"/>
      <c r="D768" s="495"/>
      <c r="E768" s="495"/>
      <c r="F768" s="496"/>
      <c r="G768" s="495"/>
      <c r="H768" s="495"/>
      <c r="I768" s="495"/>
      <c r="J768" s="497"/>
      <c r="K768" s="497"/>
      <c r="L768" s="498"/>
      <c r="M768" s="497"/>
      <c r="N768" s="255"/>
      <c r="O768" s="475"/>
      <c r="P768" s="475"/>
      <c r="Q768" s="498"/>
      <c r="R768" s="475"/>
      <c r="S768" s="499"/>
      <c r="T768" s="279"/>
      <c r="U768" s="279"/>
      <c r="V768" s="279"/>
      <c r="W768" s="279"/>
      <c r="X768" s="279"/>
      <c r="Y768" s="279"/>
      <c r="Z768" s="279"/>
    </row>
    <row r="769" spans="1:26" ht="16.5" customHeight="1">
      <c r="A769" s="494"/>
      <c r="B769" s="494"/>
      <c r="C769" s="494"/>
      <c r="D769" s="495"/>
      <c r="E769" s="495"/>
      <c r="F769" s="496"/>
      <c r="G769" s="495"/>
      <c r="H769" s="495"/>
      <c r="I769" s="495"/>
      <c r="J769" s="497"/>
      <c r="K769" s="497"/>
      <c r="L769" s="498"/>
      <c r="M769" s="497"/>
      <c r="N769" s="255"/>
      <c r="O769" s="475"/>
      <c r="P769" s="475"/>
      <c r="Q769" s="498"/>
      <c r="R769" s="475"/>
      <c r="S769" s="499"/>
      <c r="T769" s="279"/>
      <c r="U769" s="279"/>
      <c r="V769" s="279"/>
      <c r="W769" s="279"/>
      <c r="X769" s="279"/>
      <c r="Y769" s="279"/>
      <c r="Z769" s="279"/>
    </row>
    <row r="770" spans="1:26" ht="16.5" customHeight="1">
      <c r="A770" s="494"/>
      <c r="B770" s="494"/>
      <c r="C770" s="494"/>
      <c r="D770" s="495"/>
      <c r="E770" s="495"/>
      <c r="F770" s="496"/>
      <c r="G770" s="495"/>
      <c r="H770" s="495"/>
      <c r="I770" s="495"/>
      <c r="J770" s="497"/>
      <c r="K770" s="497"/>
      <c r="L770" s="498"/>
      <c r="M770" s="497"/>
      <c r="N770" s="255"/>
      <c r="O770" s="475"/>
      <c r="P770" s="475"/>
      <c r="Q770" s="498"/>
      <c r="R770" s="475"/>
      <c r="S770" s="499"/>
      <c r="T770" s="279"/>
      <c r="U770" s="279"/>
      <c r="V770" s="279"/>
      <c r="W770" s="279"/>
      <c r="X770" s="279"/>
      <c r="Y770" s="279"/>
      <c r="Z770" s="279"/>
    </row>
    <row r="771" spans="1:26" ht="16.5" customHeight="1">
      <c r="A771" s="494"/>
      <c r="B771" s="494"/>
      <c r="C771" s="494"/>
      <c r="D771" s="495"/>
      <c r="E771" s="495"/>
      <c r="F771" s="496"/>
      <c r="G771" s="495"/>
      <c r="H771" s="495"/>
      <c r="I771" s="495"/>
      <c r="J771" s="497"/>
      <c r="K771" s="497"/>
      <c r="L771" s="498"/>
      <c r="M771" s="497"/>
      <c r="N771" s="255"/>
      <c r="O771" s="475"/>
      <c r="P771" s="475"/>
      <c r="Q771" s="498"/>
      <c r="R771" s="475"/>
      <c r="S771" s="499"/>
      <c r="T771" s="279"/>
      <c r="U771" s="279"/>
      <c r="V771" s="279"/>
      <c r="W771" s="279"/>
      <c r="X771" s="279"/>
      <c r="Y771" s="279"/>
      <c r="Z771" s="279"/>
    </row>
    <row r="772" spans="1:26" ht="16.5" customHeight="1">
      <c r="A772" s="494"/>
      <c r="B772" s="494"/>
      <c r="C772" s="494"/>
      <c r="D772" s="495"/>
      <c r="E772" s="495"/>
      <c r="F772" s="496"/>
      <c r="G772" s="495"/>
      <c r="H772" s="495"/>
      <c r="I772" s="495"/>
      <c r="J772" s="497"/>
      <c r="K772" s="497"/>
      <c r="L772" s="498"/>
      <c r="M772" s="497"/>
      <c r="N772" s="255"/>
      <c r="O772" s="475"/>
      <c r="P772" s="475"/>
      <c r="Q772" s="498"/>
      <c r="R772" s="475"/>
      <c r="S772" s="499"/>
      <c r="T772" s="279"/>
      <c r="U772" s="279"/>
      <c r="V772" s="279"/>
      <c r="W772" s="279"/>
      <c r="X772" s="279"/>
      <c r="Y772" s="279"/>
      <c r="Z772" s="279"/>
    </row>
    <row r="773" spans="1:26" ht="16.5" customHeight="1">
      <c r="A773" s="494"/>
      <c r="B773" s="494"/>
      <c r="C773" s="494"/>
      <c r="D773" s="495"/>
      <c r="E773" s="495"/>
      <c r="F773" s="496"/>
      <c r="G773" s="495"/>
      <c r="H773" s="495"/>
      <c r="I773" s="495"/>
      <c r="J773" s="497"/>
      <c r="K773" s="497"/>
      <c r="L773" s="498"/>
      <c r="M773" s="497"/>
      <c r="N773" s="255"/>
      <c r="O773" s="475"/>
      <c r="P773" s="475"/>
      <c r="Q773" s="498"/>
      <c r="R773" s="475"/>
      <c r="S773" s="499"/>
      <c r="T773" s="279"/>
      <c r="U773" s="279"/>
      <c r="V773" s="279"/>
      <c r="W773" s="279"/>
      <c r="X773" s="279"/>
      <c r="Y773" s="279"/>
      <c r="Z773" s="279"/>
    </row>
    <row r="774" spans="1:26" ht="16.5" customHeight="1">
      <c r="A774" s="494"/>
      <c r="B774" s="494"/>
      <c r="C774" s="494"/>
      <c r="D774" s="495"/>
      <c r="E774" s="495"/>
      <c r="F774" s="496"/>
      <c r="G774" s="495"/>
      <c r="H774" s="495"/>
      <c r="I774" s="495"/>
      <c r="J774" s="497"/>
      <c r="K774" s="497"/>
      <c r="L774" s="498"/>
      <c r="M774" s="497"/>
      <c r="N774" s="255"/>
      <c r="O774" s="475"/>
      <c r="P774" s="475"/>
      <c r="Q774" s="498"/>
      <c r="R774" s="475"/>
      <c r="S774" s="499"/>
      <c r="T774" s="279"/>
      <c r="U774" s="279"/>
      <c r="V774" s="279"/>
      <c r="W774" s="279"/>
      <c r="X774" s="279"/>
      <c r="Y774" s="279"/>
      <c r="Z774" s="279"/>
    </row>
    <row r="775" spans="1:26" ht="16.5" customHeight="1">
      <c r="A775" s="494"/>
      <c r="B775" s="494"/>
      <c r="C775" s="494"/>
      <c r="D775" s="495"/>
      <c r="E775" s="495"/>
      <c r="F775" s="496"/>
      <c r="G775" s="495"/>
      <c r="H775" s="495"/>
      <c r="I775" s="495"/>
      <c r="J775" s="497"/>
      <c r="K775" s="497"/>
      <c r="L775" s="498"/>
      <c r="M775" s="497"/>
      <c r="N775" s="255"/>
      <c r="O775" s="475"/>
      <c r="P775" s="475"/>
      <c r="Q775" s="498"/>
      <c r="R775" s="475"/>
      <c r="S775" s="499"/>
      <c r="T775" s="279"/>
      <c r="U775" s="279"/>
      <c r="V775" s="279"/>
      <c r="W775" s="279"/>
      <c r="X775" s="279"/>
      <c r="Y775" s="279"/>
      <c r="Z775" s="279"/>
    </row>
    <row r="776" spans="1:26" ht="16.5" customHeight="1">
      <c r="A776" s="494"/>
      <c r="B776" s="494"/>
      <c r="C776" s="494"/>
      <c r="D776" s="495"/>
      <c r="E776" s="495"/>
      <c r="F776" s="496"/>
      <c r="G776" s="495"/>
      <c r="H776" s="495"/>
      <c r="I776" s="495"/>
      <c r="J776" s="497"/>
      <c r="K776" s="497"/>
      <c r="L776" s="498"/>
      <c r="M776" s="497"/>
      <c r="N776" s="255"/>
      <c r="O776" s="475"/>
      <c r="P776" s="475"/>
      <c r="Q776" s="498"/>
      <c r="R776" s="475"/>
      <c r="S776" s="499"/>
      <c r="T776" s="279"/>
      <c r="U776" s="279"/>
      <c r="V776" s="279"/>
      <c r="W776" s="279"/>
      <c r="X776" s="279"/>
      <c r="Y776" s="279"/>
      <c r="Z776" s="279"/>
    </row>
    <row r="777" spans="1:26" ht="16.5" customHeight="1">
      <c r="A777" s="494"/>
      <c r="B777" s="494"/>
      <c r="C777" s="494"/>
      <c r="D777" s="495"/>
      <c r="E777" s="495"/>
      <c r="F777" s="496"/>
      <c r="G777" s="495"/>
      <c r="H777" s="495"/>
      <c r="I777" s="495"/>
      <c r="J777" s="497"/>
      <c r="K777" s="497"/>
      <c r="L777" s="498"/>
      <c r="M777" s="497"/>
      <c r="N777" s="255"/>
      <c r="O777" s="475"/>
      <c r="P777" s="475"/>
      <c r="Q777" s="498"/>
      <c r="R777" s="475"/>
      <c r="S777" s="499"/>
      <c r="T777" s="279"/>
      <c r="U777" s="279"/>
      <c r="V777" s="279"/>
      <c r="W777" s="279"/>
      <c r="X777" s="279"/>
      <c r="Y777" s="279"/>
      <c r="Z777" s="279"/>
    </row>
    <row r="778" spans="1:26" ht="16.5" customHeight="1">
      <c r="A778" s="494"/>
      <c r="B778" s="494"/>
      <c r="C778" s="494"/>
      <c r="D778" s="495"/>
      <c r="E778" s="495"/>
      <c r="F778" s="496"/>
      <c r="G778" s="495"/>
      <c r="H778" s="495"/>
      <c r="I778" s="495"/>
      <c r="J778" s="497"/>
      <c r="K778" s="497"/>
      <c r="L778" s="498"/>
      <c r="M778" s="497"/>
      <c r="N778" s="255"/>
      <c r="O778" s="475"/>
      <c r="P778" s="475"/>
      <c r="Q778" s="498"/>
      <c r="R778" s="475"/>
      <c r="S778" s="499"/>
      <c r="T778" s="279"/>
      <c r="U778" s="279"/>
      <c r="V778" s="279"/>
      <c r="W778" s="279"/>
      <c r="X778" s="279"/>
      <c r="Y778" s="279"/>
      <c r="Z778" s="279"/>
    </row>
    <row r="779" spans="1:26" ht="16.5" customHeight="1">
      <c r="A779" s="494"/>
      <c r="B779" s="494"/>
      <c r="C779" s="494"/>
      <c r="D779" s="495"/>
      <c r="E779" s="495"/>
      <c r="F779" s="496"/>
      <c r="G779" s="495"/>
      <c r="H779" s="495"/>
      <c r="I779" s="495"/>
      <c r="J779" s="497"/>
      <c r="K779" s="497"/>
      <c r="L779" s="498"/>
      <c r="M779" s="497"/>
      <c r="N779" s="255"/>
      <c r="O779" s="475"/>
      <c r="P779" s="475"/>
      <c r="Q779" s="498"/>
      <c r="R779" s="475"/>
      <c r="S779" s="499"/>
      <c r="T779" s="279"/>
      <c r="U779" s="279"/>
      <c r="V779" s="279"/>
      <c r="W779" s="279"/>
      <c r="X779" s="279"/>
      <c r="Y779" s="279"/>
      <c r="Z779" s="279"/>
    </row>
    <row r="780" spans="1:26" ht="16.5" customHeight="1">
      <c r="A780" s="494"/>
      <c r="B780" s="494"/>
      <c r="C780" s="494"/>
      <c r="D780" s="495"/>
      <c r="E780" s="495"/>
      <c r="F780" s="496"/>
      <c r="G780" s="495"/>
      <c r="H780" s="495"/>
      <c r="I780" s="495"/>
      <c r="J780" s="497"/>
      <c r="K780" s="497"/>
      <c r="L780" s="498"/>
      <c r="M780" s="497"/>
      <c r="N780" s="255"/>
      <c r="O780" s="475"/>
      <c r="P780" s="475"/>
      <c r="Q780" s="498"/>
      <c r="R780" s="475"/>
      <c r="S780" s="499"/>
      <c r="T780" s="279"/>
      <c r="U780" s="279"/>
      <c r="V780" s="279"/>
      <c r="W780" s="279"/>
      <c r="X780" s="279"/>
      <c r="Y780" s="279"/>
      <c r="Z780" s="279"/>
    </row>
    <row r="781" spans="1:26" ht="16.5" customHeight="1">
      <c r="A781" s="494"/>
      <c r="B781" s="494"/>
      <c r="C781" s="494"/>
      <c r="D781" s="495"/>
      <c r="E781" s="495"/>
      <c r="F781" s="496"/>
      <c r="G781" s="495"/>
      <c r="H781" s="495"/>
      <c r="I781" s="495"/>
      <c r="J781" s="497"/>
      <c r="K781" s="497"/>
      <c r="L781" s="498"/>
      <c r="M781" s="497"/>
      <c r="N781" s="255"/>
      <c r="O781" s="475"/>
      <c r="P781" s="475"/>
      <c r="Q781" s="498"/>
      <c r="R781" s="475"/>
      <c r="S781" s="499"/>
      <c r="T781" s="279"/>
      <c r="U781" s="279"/>
      <c r="V781" s="279"/>
      <c r="W781" s="279"/>
      <c r="X781" s="279"/>
      <c r="Y781" s="279"/>
      <c r="Z781" s="279"/>
    </row>
    <row r="782" spans="1:26" ht="16.5" customHeight="1">
      <c r="A782" s="494"/>
      <c r="B782" s="494"/>
      <c r="C782" s="494"/>
      <c r="D782" s="495"/>
      <c r="E782" s="495"/>
      <c r="F782" s="496"/>
      <c r="G782" s="495"/>
      <c r="H782" s="495"/>
      <c r="I782" s="495"/>
      <c r="J782" s="497"/>
      <c r="K782" s="497"/>
      <c r="L782" s="498"/>
      <c r="M782" s="497"/>
      <c r="N782" s="255"/>
      <c r="O782" s="475"/>
      <c r="P782" s="475"/>
      <c r="Q782" s="498"/>
      <c r="R782" s="475"/>
      <c r="S782" s="499"/>
      <c r="T782" s="279"/>
      <c r="U782" s="279"/>
      <c r="V782" s="279"/>
      <c r="W782" s="279"/>
      <c r="X782" s="279"/>
      <c r="Y782" s="279"/>
      <c r="Z782" s="279"/>
    </row>
    <row r="783" spans="1:26" ht="16.5" customHeight="1">
      <c r="A783" s="494"/>
      <c r="B783" s="494"/>
      <c r="C783" s="494"/>
      <c r="D783" s="495"/>
      <c r="E783" s="495"/>
      <c r="F783" s="496"/>
      <c r="G783" s="495"/>
      <c r="H783" s="495"/>
      <c r="I783" s="495"/>
      <c r="J783" s="497"/>
      <c r="K783" s="497"/>
      <c r="L783" s="498"/>
      <c r="M783" s="497"/>
      <c r="N783" s="255"/>
      <c r="O783" s="475"/>
      <c r="P783" s="475"/>
      <c r="Q783" s="498"/>
      <c r="R783" s="475"/>
      <c r="S783" s="499"/>
      <c r="T783" s="279"/>
      <c r="U783" s="279"/>
      <c r="V783" s="279"/>
      <c r="W783" s="279"/>
      <c r="X783" s="279"/>
      <c r="Y783" s="279"/>
      <c r="Z783" s="279"/>
    </row>
    <row r="784" spans="1:26" ht="16.5" customHeight="1">
      <c r="A784" s="494"/>
      <c r="B784" s="494"/>
      <c r="C784" s="494"/>
      <c r="D784" s="495"/>
      <c r="E784" s="495"/>
      <c r="F784" s="496"/>
      <c r="G784" s="495"/>
      <c r="H784" s="495"/>
      <c r="I784" s="495"/>
      <c r="J784" s="497"/>
      <c r="K784" s="497"/>
      <c r="L784" s="498"/>
      <c r="M784" s="497"/>
      <c r="N784" s="255"/>
      <c r="O784" s="475"/>
      <c r="P784" s="475"/>
      <c r="Q784" s="498"/>
      <c r="R784" s="475"/>
      <c r="S784" s="499"/>
      <c r="T784" s="279"/>
      <c r="U784" s="279"/>
      <c r="V784" s="279"/>
      <c r="W784" s="279"/>
      <c r="X784" s="279"/>
      <c r="Y784" s="279"/>
      <c r="Z784" s="279"/>
    </row>
    <row r="785" spans="1:26" ht="16.5" customHeight="1">
      <c r="A785" s="494"/>
      <c r="B785" s="494"/>
      <c r="C785" s="494"/>
      <c r="D785" s="495"/>
      <c r="E785" s="495"/>
      <c r="F785" s="496"/>
      <c r="G785" s="495"/>
      <c r="H785" s="495"/>
      <c r="I785" s="495"/>
      <c r="J785" s="497"/>
      <c r="K785" s="497"/>
      <c r="L785" s="498"/>
      <c r="M785" s="497"/>
      <c r="N785" s="255"/>
      <c r="O785" s="475"/>
      <c r="P785" s="475"/>
      <c r="Q785" s="498"/>
      <c r="R785" s="475"/>
      <c r="S785" s="499"/>
      <c r="T785" s="279"/>
      <c r="U785" s="279"/>
      <c r="V785" s="279"/>
      <c r="W785" s="279"/>
      <c r="X785" s="279"/>
      <c r="Y785" s="279"/>
      <c r="Z785" s="279"/>
    </row>
    <row r="786" spans="1:26" ht="16.5" customHeight="1">
      <c r="A786" s="494"/>
      <c r="B786" s="494"/>
      <c r="C786" s="494"/>
      <c r="D786" s="495"/>
      <c r="E786" s="495"/>
      <c r="F786" s="496"/>
      <c r="G786" s="495"/>
      <c r="H786" s="495"/>
      <c r="I786" s="495"/>
      <c r="J786" s="497"/>
      <c r="K786" s="497"/>
      <c r="L786" s="498"/>
      <c r="M786" s="497"/>
      <c r="N786" s="255"/>
      <c r="O786" s="475"/>
      <c r="P786" s="475"/>
      <c r="Q786" s="498"/>
      <c r="R786" s="475"/>
      <c r="S786" s="499"/>
      <c r="T786" s="279"/>
      <c r="U786" s="279"/>
      <c r="V786" s="279"/>
      <c r="W786" s="279"/>
      <c r="X786" s="279"/>
      <c r="Y786" s="279"/>
      <c r="Z786" s="279"/>
    </row>
    <row r="787" spans="1:26" ht="16.5" customHeight="1">
      <c r="A787" s="494"/>
      <c r="B787" s="494"/>
      <c r="C787" s="494"/>
      <c r="D787" s="495"/>
      <c r="E787" s="495"/>
      <c r="F787" s="496"/>
      <c r="G787" s="495"/>
      <c r="H787" s="495"/>
      <c r="I787" s="495"/>
      <c r="J787" s="497"/>
      <c r="K787" s="497"/>
      <c r="L787" s="498"/>
      <c r="M787" s="497"/>
      <c r="N787" s="255"/>
      <c r="O787" s="475"/>
      <c r="P787" s="475"/>
      <c r="Q787" s="498"/>
      <c r="R787" s="475"/>
      <c r="S787" s="499"/>
      <c r="T787" s="279"/>
      <c r="U787" s="279"/>
      <c r="V787" s="279"/>
      <c r="W787" s="279"/>
      <c r="X787" s="279"/>
      <c r="Y787" s="279"/>
      <c r="Z787" s="279"/>
    </row>
    <row r="788" spans="1:26" ht="16.5" customHeight="1">
      <c r="A788" s="494"/>
      <c r="B788" s="494"/>
      <c r="C788" s="494"/>
      <c r="D788" s="495"/>
      <c r="E788" s="495"/>
      <c r="F788" s="496"/>
      <c r="G788" s="495"/>
      <c r="H788" s="495"/>
      <c r="I788" s="495"/>
      <c r="J788" s="497"/>
      <c r="K788" s="497"/>
      <c r="L788" s="498"/>
      <c r="M788" s="497"/>
      <c r="N788" s="255"/>
      <c r="O788" s="475"/>
      <c r="P788" s="475"/>
      <c r="Q788" s="498"/>
      <c r="R788" s="475"/>
      <c r="S788" s="499"/>
      <c r="T788" s="279"/>
      <c r="U788" s="279"/>
      <c r="V788" s="279"/>
      <c r="W788" s="279"/>
      <c r="X788" s="279"/>
      <c r="Y788" s="279"/>
      <c r="Z788" s="279"/>
    </row>
    <row r="789" spans="1:26" ht="16.5" customHeight="1">
      <c r="A789" s="494"/>
      <c r="B789" s="494"/>
      <c r="C789" s="494"/>
      <c r="D789" s="495"/>
      <c r="E789" s="495"/>
      <c r="F789" s="496"/>
      <c r="G789" s="495"/>
      <c r="H789" s="495"/>
      <c r="I789" s="495"/>
      <c r="J789" s="497"/>
      <c r="K789" s="497"/>
      <c r="L789" s="498"/>
      <c r="M789" s="497"/>
      <c r="N789" s="255"/>
      <c r="O789" s="475"/>
      <c r="P789" s="475"/>
      <c r="Q789" s="498"/>
      <c r="R789" s="475"/>
      <c r="S789" s="499"/>
      <c r="T789" s="279"/>
      <c r="U789" s="279"/>
      <c r="V789" s="279"/>
      <c r="W789" s="279"/>
      <c r="X789" s="279"/>
      <c r="Y789" s="279"/>
      <c r="Z789" s="279"/>
    </row>
    <row r="790" spans="1:26" ht="16.5" customHeight="1">
      <c r="A790" s="494"/>
      <c r="B790" s="494"/>
      <c r="C790" s="494"/>
      <c r="D790" s="495"/>
      <c r="E790" s="495"/>
      <c r="F790" s="496"/>
      <c r="G790" s="495"/>
      <c r="H790" s="495"/>
      <c r="I790" s="495"/>
      <c r="J790" s="497"/>
      <c r="K790" s="497"/>
      <c r="L790" s="498"/>
      <c r="M790" s="497"/>
      <c r="N790" s="255"/>
      <c r="O790" s="475"/>
      <c r="P790" s="475"/>
      <c r="Q790" s="498"/>
      <c r="R790" s="475"/>
      <c r="S790" s="499"/>
      <c r="T790" s="279"/>
      <c r="U790" s="279"/>
      <c r="V790" s="279"/>
      <c r="W790" s="279"/>
      <c r="X790" s="279"/>
      <c r="Y790" s="279"/>
      <c r="Z790" s="279"/>
    </row>
    <row r="791" spans="1:26" ht="16.5" customHeight="1">
      <c r="A791" s="494"/>
      <c r="B791" s="494"/>
      <c r="C791" s="494"/>
      <c r="D791" s="495"/>
      <c r="E791" s="495"/>
      <c r="F791" s="496"/>
      <c r="G791" s="495"/>
      <c r="H791" s="495"/>
      <c r="I791" s="495"/>
      <c r="J791" s="497"/>
      <c r="K791" s="497"/>
      <c r="L791" s="498"/>
      <c r="M791" s="497"/>
      <c r="N791" s="255"/>
      <c r="O791" s="475"/>
      <c r="P791" s="475"/>
      <c r="Q791" s="498"/>
      <c r="R791" s="475"/>
      <c r="S791" s="499"/>
      <c r="T791" s="279"/>
      <c r="U791" s="279"/>
      <c r="V791" s="279"/>
      <c r="W791" s="279"/>
      <c r="X791" s="279"/>
      <c r="Y791" s="279"/>
      <c r="Z791" s="279"/>
    </row>
    <row r="792" spans="1:26" ht="16.5" customHeight="1">
      <c r="A792" s="494"/>
      <c r="B792" s="494"/>
      <c r="C792" s="494"/>
      <c r="D792" s="495"/>
      <c r="E792" s="495"/>
      <c r="F792" s="496"/>
      <c r="G792" s="495"/>
      <c r="H792" s="495"/>
      <c r="I792" s="495"/>
      <c r="J792" s="497"/>
      <c r="K792" s="497"/>
      <c r="L792" s="498"/>
      <c r="M792" s="497"/>
      <c r="N792" s="255"/>
      <c r="O792" s="475"/>
      <c r="P792" s="475"/>
      <c r="Q792" s="498"/>
      <c r="R792" s="475"/>
      <c r="S792" s="499"/>
      <c r="T792" s="279"/>
      <c r="U792" s="279"/>
      <c r="V792" s="279"/>
      <c r="W792" s="279"/>
      <c r="X792" s="279"/>
      <c r="Y792" s="279"/>
      <c r="Z792" s="279"/>
    </row>
    <row r="793" spans="1:26" ht="16.5" customHeight="1">
      <c r="A793" s="494"/>
      <c r="B793" s="494"/>
      <c r="C793" s="494"/>
      <c r="D793" s="495"/>
      <c r="E793" s="495"/>
      <c r="F793" s="496"/>
      <c r="G793" s="495"/>
      <c r="H793" s="495"/>
      <c r="I793" s="495"/>
      <c r="J793" s="497"/>
      <c r="K793" s="497"/>
      <c r="L793" s="498"/>
      <c r="M793" s="497"/>
      <c r="N793" s="255"/>
      <c r="O793" s="475"/>
      <c r="P793" s="475"/>
      <c r="Q793" s="498"/>
      <c r="R793" s="475"/>
      <c r="S793" s="499"/>
      <c r="T793" s="279"/>
      <c r="U793" s="279"/>
      <c r="V793" s="279"/>
      <c r="W793" s="279"/>
      <c r="X793" s="279"/>
      <c r="Y793" s="279"/>
      <c r="Z793" s="279"/>
    </row>
    <row r="794" spans="1:26" ht="16.5" customHeight="1">
      <c r="A794" s="494"/>
      <c r="B794" s="494"/>
      <c r="C794" s="494"/>
      <c r="D794" s="495"/>
      <c r="E794" s="495"/>
      <c r="F794" s="496"/>
      <c r="G794" s="495"/>
      <c r="H794" s="495"/>
      <c r="I794" s="495"/>
      <c r="J794" s="497"/>
      <c r="K794" s="497"/>
      <c r="L794" s="498"/>
      <c r="M794" s="497"/>
      <c r="N794" s="255"/>
      <c r="O794" s="475"/>
      <c r="P794" s="475"/>
      <c r="Q794" s="498"/>
      <c r="R794" s="475"/>
      <c r="S794" s="499"/>
      <c r="T794" s="279"/>
      <c r="U794" s="279"/>
      <c r="V794" s="279"/>
      <c r="W794" s="279"/>
      <c r="X794" s="279"/>
      <c r="Y794" s="279"/>
      <c r="Z794" s="279"/>
    </row>
    <row r="795" spans="1:26" ht="16.5" customHeight="1">
      <c r="A795" s="494"/>
      <c r="B795" s="494"/>
      <c r="C795" s="494"/>
      <c r="D795" s="495"/>
      <c r="E795" s="495"/>
      <c r="F795" s="496"/>
      <c r="G795" s="495"/>
      <c r="H795" s="495"/>
      <c r="I795" s="495"/>
      <c r="J795" s="497"/>
      <c r="K795" s="497"/>
      <c r="L795" s="498"/>
      <c r="M795" s="497"/>
      <c r="N795" s="255"/>
      <c r="O795" s="475"/>
      <c r="P795" s="475"/>
      <c r="Q795" s="498"/>
      <c r="R795" s="475"/>
      <c r="S795" s="499"/>
      <c r="T795" s="279"/>
      <c r="U795" s="279"/>
      <c r="V795" s="279"/>
      <c r="W795" s="279"/>
      <c r="X795" s="279"/>
      <c r="Y795" s="279"/>
      <c r="Z795" s="279"/>
    </row>
    <row r="796" spans="1:26" ht="16.5" customHeight="1">
      <c r="A796" s="494"/>
      <c r="B796" s="494"/>
      <c r="C796" s="494"/>
      <c r="D796" s="495"/>
      <c r="E796" s="495"/>
      <c r="F796" s="496"/>
      <c r="G796" s="495"/>
      <c r="H796" s="495"/>
      <c r="I796" s="495"/>
      <c r="J796" s="497"/>
      <c r="K796" s="497"/>
      <c r="L796" s="498"/>
      <c r="M796" s="497"/>
      <c r="N796" s="255"/>
      <c r="O796" s="475"/>
      <c r="P796" s="475"/>
      <c r="Q796" s="498"/>
      <c r="R796" s="475"/>
      <c r="S796" s="499"/>
      <c r="T796" s="279"/>
      <c r="U796" s="279"/>
      <c r="V796" s="279"/>
      <c r="W796" s="279"/>
      <c r="X796" s="279"/>
      <c r="Y796" s="279"/>
      <c r="Z796" s="279"/>
    </row>
    <row r="797" spans="1:26" ht="16.5" customHeight="1">
      <c r="A797" s="494"/>
      <c r="B797" s="494"/>
      <c r="C797" s="494"/>
      <c r="D797" s="495"/>
      <c r="E797" s="495"/>
      <c r="F797" s="496"/>
      <c r="G797" s="495"/>
      <c r="H797" s="495"/>
      <c r="I797" s="495"/>
      <c r="J797" s="497"/>
      <c r="K797" s="497"/>
      <c r="L797" s="498"/>
      <c r="M797" s="497"/>
      <c r="N797" s="255"/>
      <c r="O797" s="475"/>
      <c r="P797" s="475"/>
      <c r="Q797" s="498"/>
      <c r="R797" s="475"/>
      <c r="S797" s="499"/>
      <c r="T797" s="279"/>
      <c r="U797" s="279"/>
      <c r="V797" s="279"/>
      <c r="W797" s="279"/>
      <c r="X797" s="279"/>
      <c r="Y797" s="279"/>
      <c r="Z797" s="279"/>
    </row>
    <row r="798" spans="1:26" ht="16.5" customHeight="1">
      <c r="A798" s="494"/>
      <c r="B798" s="494"/>
      <c r="C798" s="494"/>
      <c r="D798" s="495"/>
      <c r="E798" s="495"/>
      <c r="F798" s="496"/>
      <c r="G798" s="495"/>
      <c r="H798" s="495"/>
      <c r="I798" s="495"/>
      <c r="J798" s="497"/>
      <c r="K798" s="497"/>
      <c r="L798" s="498"/>
      <c r="M798" s="497"/>
      <c r="N798" s="255"/>
      <c r="O798" s="475"/>
      <c r="P798" s="475"/>
      <c r="Q798" s="498"/>
      <c r="R798" s="475"/>
      <c r="S798" s="499"/>
      <c r="T798" s="279"/>
      <c r="U798" s="279"/>
      <c r="V798" s="279"/>
      <c r="W798" s="279"/>
      <c r="X798" s="279"/>
      <c r="Y798" s="279"/>
      <c r="Z798" s="279"/>
    </row>
    <row r="799" spans="1:26" ht="16.5" customHeight="1">
      <c r="A799" s="494"/>
      <c r="B799" s="494"/>
      <c r="C799" s="494"/>
      <c r="D799" s="495"/>
      <c r="E799" s="495"/>
      <c r="F799" s="496"/>
      <c r="G799" s="495"/>
      <c r="H799" s="495"/>
      <c r="I799" s="495"/>
      <c r="J799" s="497"/>
      <c r="K799" s="497"/>
      <c r="L799" s="498"/>
      <c r="M799" s="497"/>
      <c r="N799" s="255"/>
      <c r="O799" s="475"/>
      <c r="P799" s="475"/>
      <c r="Q799" s="498"/>
      <c r="R799" s="475"/>
      <c r="S799" s="499"/>
      <c r="T799" s="279"/>
      <c r="U799" s="279"/>
      <c r="V799" s="279"/>
      <c r="W799" s="279"/>
      <c r="X799" s="279"/>
      <c r="Y799" s="279"/>
      <c r="Z799" s="279"/>
    </row>
    <row r="800" spans="1:26" ht="16.5" customHeight="1">
      <c r="A800" s="494"/>
      <c r="B800" s="494"/>
      <c r="C800" s="494"/>
      <c r="D800" s="495"/>
      <c r="E800" s="495"/>
      <c r="F800" s="496"/>
      <c r="G800" s="495"/>
      <c r="H800" s="495"/>
      <c r="I800" s="495"/>
      <c r="J800" s="497"/>
      <c r="K800" s="497"/>
      <c r="L800" s="498"/>
      <c r="M800" s="497"/>
      <c r="N800" s="255"/>
      <c r="O800" s="475"/>
      <c r="P800" s="475"/>
      <c r="Q800" s="498"/>
      <c r="R800" s="475"/>
      <c r="S800" s="499"/>
      <c r="T800" s="279"/>
      <c r="U800" s="279"/>
      <c r="V800" s="279"/>
      <c r="W800" s="279"/>
      <c r="X800" s="279"/>
      <c r="Y800" s="279"/>
      <c r="Z800" s="279"/>
    </row>
    <row r="801" spans="1:26" ht="16.5" customHeight="1">
      <c r="A801" s="494"/>
      <c r="B801" s="494"/>
      <c r="C801" s="494"/>
      <c r="D801" s="495"/>
      <c r="E801" s="495"/>
      <c r="F801" s="496"/>
      <c r="G801" s="495"/>
      <c r="H801" s="495"/>
      <c r="I801" s="495"/>
      <c r="J801" s="497"/>
      <c r="K801" s="497"/>
      <c r="L801" s="498"/>
      <c r="M801" s="497"/>
      <c r="N801" s="255"/>
      <c r="O801" s="475"/>
      <c r="P801" s="475"/>
      <c r="Q801" s="498"/>
      <c r="R801" s="475"/>
      <c r="S801" s="499"/>
      <c r="T801" s="279"/>
      <c r="U801" s="279"/>
      <c r="V801" s="279"/>
      <c r="W801" s="279"/>
      <c r="X801" s="279"/>
      <c r="Y801" s="279"/>
      <c r="Z801" s="279"/>
    </row>
    <row r="802" spans="1:26" ht="16.5" customHeight="1">
      <c r="A802" s="494"/>
      <c r="B802" s="494"/>
      <c r="C802" s="494"/>
      <c r="D802" s="495"/>
      <c r="E802" s="495"/>
      <c r="F802" s="496"/>
      <c r="G802" s="495"/>
      <c r="H802" s="495"/>
      <c r="I802" s="495"/>
      <c r="J802" s="497"/>
      <c r="K802" s="497"/>
      <c r="L802" s="498"/>
      <c r="M802" s="497"/>
      <c r="N802" s="255"/>
      <c r="O802" s="475"/>
      <c r="P802" s="475"/>
      <c r="Q802" s="498"/>
      <c r="R802" s="475"/>
      <c r="S802" s="499"/>
      <c r="T802" s="279"/>
      <c r="U802" s="279"/>
      <c r="V802" s="279"/>
      <c r="W802" s="279"/>
      <c r="X802" s="279"/>
      <c r="Y802" s="279"/>
      <c r="Z802" s="279"/>
    </row>
    <row r="803" spans="1:26" ht="16.5" customHeight="1">
      <c r="A803" s="494"/>
      <c r="B803" s="494"/>
      <c r="C803" s="494"/>
      <c r="D803" s="495"/>
      <c r="E803" s="495"/>
      <c r="F803" s="496"/>
      <c r="G803" s="495"/>
      <c r="H803" s="495"/>
      <c r="I803" s="495"/>
      <c r="J803" s="497"/>
      <c r="K803" s="497"/>
      <c r="L803" s="498"/>
      <c r="M803" s="497"/>
      <c r="N803" s="255"/>
      <c r="O803" s="475"/>
      <c r="P803" s="475"/>
      <c r="Q803" s="498"/>
      <c r="R803" s="475"/>
      <c r="S803" s="499"/>
      <c r="T803" s="279"/>
      <c r="U803" s="279"/>
      <c r="V803" s="279"/>
      <c r="W803" s="279"/>
      <c r="X803" s="279"/>
      <c r="Y803" s="279"/>
      <c r="Z803" s="279"/>
    </row>
    <row r="804" spans="1:26" ht="16.5" customHeight="1">
      <c r="A804" s="494"/>
      <c r="B804" s="494"/>
      <c r="C804" s="494"/>
      <c r="D804" s="495"/>
      <c r="E804" s="495"/>
      <c r="F804" s="496"/>
      <c r="G804" s="495"/>
      <c r="H804" s="495"/>
      <c r="I804" s="495"/>
      <c r="J804" s="497"/>
      <c r="K804" s="497"/>
      <c r="L804" s="498"/>
      <c r="M804" s="497"/>
      <c r="N804" s="255"/>
      <c r="O804" s="475"/>
      <c r="P804" s="475"/>
      <c r="Q804" s="498"/>
      <c r="R804" s="475"/>
      <c r="S804" s="499"/>
      <c r="T804" s="279"/>
      <c r="U804" s="279"/>
      <c r="V804" s="279"/>
      <c r="W804" s="279"/>
      <c r="X804" s="279"/>
      <c r="Y804" s="279"/>
      <c r="Z804" s="279"/>
    </row>
    <row r="805" spans="1:26" ht="16.5" customHeight="1">
      <c r="A805" s="494"/>
      <c r="B805" s="494"/>
      <c r="C805" s="494"/>
      <c r="D805" s="495"/>
      <c r="E805" s="495"/>
      <c r="F805" s="496"/>
      <c r="G805" s="495"/>
      <c r="H805" s="495"/>
      <c r="I805" s="495"/>
      <c r="J805" s="497"/>
      <c r="K805" s="497"/>
      <c r="L805" s="498"/>
      <c r="M805" s="497"/>
      <c r="N805" s="255"/>
      <c r="O805" s="475"/>
      <c r="P805" s="475"/>
      <c r="Q805" s="498"/>
      <c r="R805" s="475"/>
      <c r="S805" s="499"/>
      <c r="T805" s="279"/>
      <c r="U805" s="279"/>
      <c r="V805" s="279"/>
      <c r="W805" s="279"/>
      <c r="X805" s="279"/>
      <c r="Y805" s="279"/>
      <c r="Z805" s="279"/>
    </row>
    <row r="806" spans="1:26" ht="16.5" customHeight="1">
      <c r="A806" s="494"/>
      <c r="B806" s="494"/>
      <c r="C806" s="494"/>
      <c r="D806" s="495"/>
      <c r="E806" s="495"/>
      <c r="F806" s="496"/>
      <c r="G806" s="495"/>
      <c r="H806" s="495"/>
      <c r="I806" s="495"/>
      <c r="J806" s="497"/>
      <c r="K806" s="497"/>
      <c r="L806" s="498"/>
      <c r="M806" s="497"/>
      <c r="N806" s="255"/>
      <c r="O806" s="475"/>
      <c r="P806" s="475"/>
      <c r="Q806" s="498"/>
      <c r="R806" s="475"/>
      <c r="S806" s="499"/>
      <c r="T806" s="279"/>
      <c r="U806" s="279"/>
      <c r="V806" s="279"/>
      <c r="W806" s="279"/>
      <c r="X806" s="279"/>
      <c r="Y806" s="279"/>
      <c r="Z806" s="279"/>
    </row>
    <row r="807" spans="1:26" ht="16.5" customHeight="1">
      <c r="A807" s="494"/>
      <c r="B807" s="494"/>
      <c r="C807" s="494"/>
      <c r="D807" s="495"/>
      <c r="E807" s="495"/>
      <c r="F807" s="496"/>
      <c r="G807" s="495"/>
      <c r="H807" s="495"/>
      <c r="I807" s="495"/>
      <c r="J807" s="497"/>
      <c r="K807" s="497"/>
      <c r="L807" s="498"/>
      <c r="M807" s="497"/>
      <c r="N807" s="255"/>
      <c r="O807" s="475"/>
      <c r="P807" s="475"/>
      <c r="Q807" s="498"/>
      <c r="R807" s="475"/>
      <c r="S807" s="499"/>
      <c r="T807" s="279"/>
      <c r="U807" s="279"/>
      <c r="V807" s="279"/>
      <c r="W807" s="279"/>
      <c r="X807" s="279"/>
      <c r="Y807" s="279"/>
      <c r="Z807" s="279"/>
    </row>
    <row r="808" spans="1:26" ht="16.5" customHeight="1">
      <c r="A808" s="494"/>
      <c r="B808" s="494"/>
      <c r="C808" s="494"/>
      <c r="D808" s="495"/>
      <c r="E808" s="495"/>
      <c r="F808" s="496"/>
      <c r="G808" s="495"/>
      <c r="H808" s="495"/>
      <c r="I808" s="495"/>
      <c r="J808" s="497"/>
      <c r="K808" s="497"/>
      <c r="L808" s="498"/>
      <c r="M808" s="497"/>
      <c r="N808" s="255"/>
      <c r="O808" s="475"/>
      <c r="P808" s="475"/>
      <c r="Q808" s="498"/>
      <c r="R808" s="475"/>
      <c r="S808" s="499"/>
      <c r="T808" s="279"/>
      <c r="U808" s="279"/>
      <c r="V808" s="279"/>
      <c r="W808" s="279"/>
      <c r="X808" s="279"/>
      <c r="Y808" s="279"/>
      <c r="Z808" s="279"/>
    </row>
    <row r="809" spans="1:26" ht="16.5" customHeight="1">
      <c r="A809" s="494"/>
      <c r="B809" s="494"/>
      <c r="C809" s="494"/>
      <c r="D809" s="495"/>
      <c r="E809" s="495"/>
      <c r="F809" s="496"/>
      <c r="G809" s="495"/>
      <c r="H809" s="495"/>
      <c r="I809" s="495"/>
      <c r="J809" s="497"/>
      <c r="K809" s="497"/>
      <c r="L809" s="498"/>
      <c r="M809" s="497"/>
      <c r="N809" s="255"/>
      <c r="O809" s="475"/>
      <c r="P809" s="475"/>
      <c r="Q809" s="498"/>
      <c r="R809" s="475"/>
      <c r="S809" s="499"/>
      <c r="T809" s="279"/>
      <c r="U809" s="279"/>
      <c r="V809" s="279"/>
      <c r="W809" s="279"/>
      <c r="X809" s="279"/>
      <c r="Y809" s="279"/>
      <c r="Z809" s="279"/>
    </row>
    <row r="810" spans="1:26" ht="16.5" customHeight="1">
      <c r="A810" s="494"/>
      <c r="B810" s="494"/>
      <c r="C810" s="494"/>
      <c r="D810" s="495"/>
      <c r="E810" s="495"/>
      <c r="F810" s="496"/>
      <c r="G810" s="495"/>
      <c r="H810" s="495"/>
      <c r="I810" s="495"/>
      <c r="J810" s="497"/>
      <c r="K810" s="497"/>
      <c r="L810" s="498"/>
      <c r="M810" s="497"/>
      <c r="N810" s="255"/>
      <c r="O810" s="475"/>
      <c r="P810" s="475"/>
      <c r="Q810" s="498"/>
      <c r="R810" s="475"/>
      <c r="S810" s="499"/>
      <c r="T810" s="279"/>
      <c r="U810" s="279"/>
      <c r="V810" s="279"/>
      <c r="W810" s="279"/>
      <c r="X810" s="279"/>
      <c r="Y810" s="279"/>
      <c r="Z810" s="279"/>
    </row>
    <row r="811" spans="1:26" ht="16.5" customHeight="1">
      <c r="A811" s="494"/>
      <c r="B811" s="494"/>
      <c r="C811" s="494"/>
      <c r="D811" s="495"/>
      <c r="E811" s="495"/>
      <c r="F811" s="496"/>
      <c r="G811" s="495"/>
      <c r="H811" s="495"/>
      <c r="I811" s="495"/>
      <c r="J811" s="497"/>
      <c r="K811" s="497"/>
      <c r="L811" s="498"/>
      <c r="M811" s="497"/>
      <c r="N811" s="255"/>
      <c r="O811" s="475"/>
      <c r="P811" s="475"/>
      <c r="Q811" s="498"/>
      <c r="R811" s="475"/>
      <c r="S811" s="499"/>
      <c r="T811" s="279"/>
      <c r="U811" s="279"/>
      <c r="V811" s="279"/>
      <c r="W811" s="279"/>
      <c r="X811" s="279"/>
      <c r="Y811" s="279"/>
      <c r="Z811" s="279"/>
    </row>
    <row r="812" spans="1:26" ht="16.5" customHeight="1">
      <c r="A812" s="494"/>
      <c r="B812" s="494"/>
      <c r="C812" s="494"/>
      <c r="D812" s="495"/>
      <c r="E812" s="495"/>
      <c r="F812" s="496"/>
      <c r="G812" s="495"/>
      <c r="H812" s="495"/>
      <c r="I812" s="495"/>
      <c r="J812" s="497"/>
      <c r="K812" s="497"/>
      <c r="L812" s="498"/>
      <c r="M812" s="497"/>
      <c r="N812" s="255"/>
      <c r="O812" s="475"/>
      <c r="P812" s="475"/>
      <c r="Q812" s="498"/>
      <c r="R812" s="475"/>
      <c r="S812" s="499"/>
      <c r="T812" s="279"/>
      <c r="U812" s="279"/>
      <c r="V812" s="279"/>
      <c r="W812" s="279"/>
      <c r="X812" s="279"/>
      <c r="Y812" s="279"/>
      <c r="Z812" s="279"/>
    </row>
    <row r="813" spans="1:26" ht="16.5" customHeight="1">
      <c r="A813" s="494"/>
      <c r="B813" s="494"/>
      <c r="C813" s="494"/>
      <c r="D813" s="495"/>
      <c r="E813" s="495"/>
      <c r="F813" s="496"/>
      <c r="G813" s="495"/>
      <c r="H813" s="495"/>
      <c r="I813" s="495"/>
      <c r="J813" s="497"/>
      <c r="K813" s="497"/>
      <c r="L813" s="498"/>
      <c r="M813" s="497"/>
      <c r="N813" s="255"/>
      <c r="O813" s="475"/>
      <c r="P813" s="475"/>
      <c r="Q813" s="498"/>
      <c r="R813" s="475"/>
      <c r="S813" s="499"/>
      <c r="T813" s="279"/>
      <c r="U813" s="279"/>
      <c r="V813" s="279"/>
      <c r="W813" s="279"/>
      <c r="X813" s="279"/>
      <c r="Y813" s="279"/>
      <c r="Z813" s="279"/>
    </row>
    <row r="814" spans="1:26" ht="16.5" customHeight="1">
      <c r="A814" s="494"/>
      <c r="B814" s="494"/>
      <c r="C814" s="494"/>
      <c r="D814" s="495"/>
      <c r="E814" s="495"/>
      <c r="F814" s="496"/>
      <c r="G814" s="495"/>
      <c r="H814" s="495"/>
      <c r="I814" s="495"/>
      <c r="J814" s="497"/>
      <c r="K814" s="497"/>
      <c r="L814" s="498"/>
      <c r="M814" s="497"/>
      <c r="N814" s="255"/>
      <c r="O814" s="475"/>
      <c r="P814" s="475"/>
      <c r="Q814" s="498"/>
      <c r="R814" s="475"/>
      <c r="S814" s="499"/>
      <c r="T814" s="279"/>
      <c r="U814" s="279"/>
      <c r="V814" s="279"/>
      <c r="W814" s="279"/>
      <c r="X814" s="279"/>
      <c r="Y814" s="279"/>
      <c r="Z814" s="279"/>
    </row>
    <row r="815" spans="1:26" ht="16.5" customHeight="1">
      <c r="A815" s="494"/>
      <c r="B815" s="494"/>
      <c r="C815" s="494"/>
      <c r="D815" s="495"/>
      <c r="E815" s="495"/>
      <c r="F815" s="496"/>
      <c r="G815" s="495"/>
      <c r="H815" s="495"/>
      <c r="I815" s="495"/>
      <c r="J815" s="497"/>
      <c r="K815" s="497"/>
      <c r="L815" s="498"/>
      <c r="M815" s="497"/>
      <c r="N815" s="255"/>
      <c r="O815" s="475"/>
      <c r="P815" s="475"/>
      <c r="Q815" s="498"/>
      <c r="R815" s="475"/>
      <c r="S815" s="499"/>
      <c r="T815" s="279"/>
      <c r="U815" s="279"/>
      <c r="V815" s="279"/>
      <c r="W815" s="279"/>
      <c r="X815" s="279"/>
      <c r="Y815" s="279"/>
      <c r="Z815" s="279"/>
    </row>
    <row r="816" spans="1:26" ht="16.5" customHeight="1">
      <c r="A816" s="494"/>
      <c r="B816" s="494"/>
      <c r="C816" s="494"/>
      <c r="D816" s="495"/>
      <c r="E816" s="495"/>
      <c r="F816" s="496"/>
      <c r="G816" s="495"/>
      <c r="H816" s="495"/>
      <c r="I816" s="495"/>
      <c r="J816" s="497"/>
      <c r="K816" s="497"/>
      <c r="L816" s="498"/>
      <c r="M816" s="497"/>
      <c r="N816" s="255"/>
      <c r="O816" s="475"/>
      <c r="P816" s="475"/>
      <c r="Q816" s="498"/>
      <c r="R816" s="475"/>
      <c r="S816" s="499"/>
      <c r="T816" s="279"/>
      <c r="U816" s="279"/>
      <c r="V816" s="279"/>
      <c r="W816" s="279"/>
      <c r="X816" s="279"/>
      <c r="Y816" s="279"/>
      <c r="Z816" s="279"/>
    </row>
    <row r="817" spans="1:26" ht="16.5" customHeight="1">
      <c r="A817" s="494"/>
      <c r="B817" s="494"/>
      <c r="C817" s="494"/>
      <c r="D817" s="495"/>
      <c r="E817" s="495"/>
      <c r="F817" s="496"/>
      <c r="G817" s="495"/>
      <c r="H817" s="495"/>
      <c r="I817" s="495"/>
      <c r="J817" s="497"/>
      <c r="K817" s="497"/>
      <c r="L817" s="498"/>
      <c r="M817" s="497"/>
      <c r="N817" s="255"/>
      <c r="O817" s="475"/>
      <c r="P817" s="475"/>
      <c r="Q817" s="498"/>
      <c r="R817" s="475"/>
      <c r="S817" s="499"/>
      <c r="T817" s="279"/>
      <c r="U817" s="279"/>
      <c r="V817" s="279"/>
      <c r="W817" s="279"/>
      <c r="X817" s="279"/>
      <c r="Y817" s="279"/>
      <c r="Z817" s="279"/>
    </row>
    <row r="818" spans="1:26" ht="16.5" customHeight="1">
      <c r="A818" s="494"/>
      <c r="B818" s="494"/>
      <c r="C818" s="494"/>
      <c r="D818" s="495"/>
      <c r="E818" s="495"/>
      <c r="F818" s="496"/>
      <c r="G818" s="495"/>
      <c r="H818" s="495"/>
      <c r="I818" s="495"/>
      <c r="J818" s="497"/>
      <c r="K818" s="497"/>
      <c r="L818" s="498"/>
      <c r="M818" s="497"/>
      <c r="N818" s="255"/>
      <c r="O818" s="475"/>
      <c r="P818" s="475"/>
      <c r="Q818" s="498"/>
      <c r="R818" s="475"/>
      <c r="S818" s="499"/>
      <c r="T818" s="279"/>
      <c r="U818" s="279"/>
      <c r="V818" s="279"/>
      <c r="W818" s="279"/>
      <c r="X818" s="279"/>
      <c r="Y818" s="279"/>
      <c r="Z818" s="279"/>
    </row>
    <row r="819" spans="1:26" ht="16.5" customHeight="1">
      <c r="A819" s="494"/>
      <c r="B819" s="494"/>
      <c r="C819" s="494"/>
      <c r="D819" s="495"/>
      <c r="E819" s="495"/>
      <c r="F819" s="496"/>
      <c r="G819" s="495"/>
      <c r="H819" s="495"/>
      <c r="I819" s="495"/>
      <c r="J819" s="497"/>
      <c r="K819" s="497"/>
      <c r="L819" s="498"/>
      <c r="M819" s="497"/>
      <c r="N819" s="255"/>
      <c r="O819" s="475"/>
      <c r="P819" s="475"/>
      <c r="Q819" s="498"/>
      <c r="R819" s="475"/>
      <c r="S819" s="499"/>
      <c r="T819" s="279"/>
      <c r="U819" s="279"/>
      <c r="V819" s="279"/>
      <c r="W819" s="279"/>
      <c r="X819" s="279"/>
      <c r="Y819" s="279"/>
      <c r="Z819" s="279"/>
    </row>
    <row r="820" spans="1:26" ht="16.5" customHeight="1">
      <c r="A820" s="494"/>
      <c r="B820" s="494"/>
      <c r="C820" s="494"/>
      <c r="D820" s="495"/>
      <c r="E820" s="495"/>
      <c r="F820" s="496"/>
      <c r="G820" s="495"/>
      <c r="H820" s="495"/>
      <c r="I820" s="495"/>
      <c r="J820" s="497"/>
      <c r="K820" s="497"/>
      <c r="L820" s="498"/>
      <c r="M820" s="497"/>
      <c r="N820" s="255"/>
      <c r="O820" s="475"/>
      <c r="P820" s="475"/>
      <c r="Q820" s="498"/>
      <c r="R820" s="475"/>
      <c r="S820" s="499"/>
      <c r="T820" s="279"/>
      <c r="U820" s="279"/>
      <c r="V820" s="279"/>
      <c r="W820" s="279"/>
      <c r="X820" s="279"/>
      <c r="Y820" s="279"/>
      <c r="Z820" s="279"/>
    </row>
    <row r="821" spans="1:26" ht="16.5" customHeight="1">
      <c r="A821" s="494"/>
      <c r="B821" s="494"/>
      <c r="C821" s="494"/>
      <c r="D821" s="495"/>
      <c r="E821" s="495"/>
      <c r="F821" s="496"/>
      <c r="G821" s="495"/>
      <c r="H821" s="495"/>
      <c r="I821" s="495"/>
      <c r="J821" s="497"/>
      <c r="K821" s="497"/>
      <c r="L821" s="498"/>
      <c r="M821" s="497"/>
      <c r="N821" s="255"/>
      <c r="O821" s="475"/>
      <c r="P821" s="475"/>
      <c r="Q821" s="498"/>
      <c r="R821" s="475"/>
      <c r="S821" s="499"/>
      <c r="T821" s="279"/>
      <c r="U821" s="279"/>
      <c r="V821" s="279"/>
      <c r="W821" s="279"/>
      <c r="X821" s="279"/>
      <c r="Y821" s="279"/>
      <c r="Z821" s="279"/>
    </row>
    <row r="822" spans="1:26" ht="16.5" customHeight="1">
      <c r="A822" s="494"/>
      <c r="B822" s="494"/>
      <c r="C822" s="494"/>
      <c r="D822" s="495"/>
      <c r="E822" s="495"/>
      <c r="F822" s="496"/>
      <c r="G822" s="495"/>
      <c r="H822" s="495"/>
      <c r="I822" s="495"/>
      <c r="J822" s="497"/>
      <c r="K822" s="497"/>
      <c r="L822" s="498"/>
      <c r="M822" s="497"/>
      <c r="N822" s="255"/>
      <c r="O822" s="475"/>
      <c r="P822" s="475"/>
      <c r="Q822" s="498"/>
      <c r="R822" s="475"/>
      <c r="S822" s="499"/>
      <c r="T822" s="279"/>
      <c r="U822" s="279"/>
      <c r="V822" s="279"/>
      <c r="W822" s="279"/>
      <c r="X822" s="279"/>
      <c r="Y822" s="279"/>
      <c r="Z822" s="279"/>
    </row>
    <row r="823" spans="1:26" ht="16.5" customHeight="1">
      <c r="A823" s="494"/>
      <c r="B823" s="494"/>
      <c r="C823" s="494"/>
      <c r="D823" s="495"/>
      <c r="E823" s="495"/>
      <c r="F823" s="496"/>
      <c r="G823" s="495"/>
      <c r="H823" s="495"/>
      <c r="I823" s="495"/>
      <c r="J823" s="497"/>
      <c r="K823" s="497"/>
      <c r="L823" s="498"/>
      <c r="M823" s="497"/>
      <c r="N823" s="255"/>
      <c r="O823" s="475"/>
      <c r="P823" s="475"/>
      <c r="Q823" s="498"/>
      <c r="R823" s="475"/>
      <c r="S823" s="499"/>
      <c r="T823" s="279"/>
      <c r="U823" s="279"/>
      <c r="V823" s="279"/>
      <c r="W823" s="279"/>
      <c r="X823" s="279"/>
      <c r="Y823" s="279"/>
      <c r="Z823" s="279"/>
    </row>
    <row r="824" spans="1:26" ht="16.5" customHeight="1">
      <c r="A824" s="494"/>
      <c r="B824" s="494"/>
      <c r="C824" s="494"/>
      <c r="D824" s="495"/>
      <c r="E824" s="495"/>
      <c r="F824" s="496"/>
      <c r="G824" s="495"/>
      <c r="H824" s="495"/>
      <c r="I824" s="495"/>
      <c r="J824" s="497"/>
      <c r="K824" s="497"/>
      <c r="L824" s="498"/>
      <c r="M824" s="497"/>
      <c r="N824" s="255"/>
      <c r="O824" s="475"/>
      <c r="P824" s="475"/>
      <c r="Q824" s="498"/>
      <c r="R824" s="475"/>
      <c r="S824" s="499"/>
      <c r="T824" s="279"/>
      <c r="U824" s="279"/>
      <c r="V824" s="279"/>
      <c r="W824" s="279"/>
      <c r="X824" s="279"/>
      <c r="Y824" s="279"/>
      <c r="Z824" s="279"/>
    </row>
    <row r="825" spans="1:26" ht="16.5" customHeight="1">
      <c r="A825" s="494"/>
      <c r="B825" s="494"/>
      <c r="C825" s="494"/>
      <c r="D825" s="495"/>
      <c r="E825" s="495"/>
      <c r="F825" s="496"/>
      <c r="G825" s="495"/>
      <c r="H825" s="495"/>
      <c r="I825" s="495"/>
      <c r="J825" s="497"/>
      <c r="K825" s="497"/>
      <c r="L825" s="498"/>
      <c r="M825" s="497"/>
      <c r="N825" s="255"/>
      <c r="O825" s="475"/>
      <c r="P825" s="475"/>
      <c r="Q825" s="498"/>
      <c r="R825" s="475"/>
      <c r="S825" s="499"/>
      <c r="T825" s="279"/>
      <c r="U825" s="279"/>
      <c r="V825" s="279"/>
      <c r="W825" s="279"/>
      <c r="X825" s="279"/>
      <c r="Y825" s="279"/>
      <c r="Z825" s="279"/>
    </row>
    <row r="826" spans="1:26" ht="16.5" customHeight="1">
      <c r="A826" s="494"/>
      <c r="B826" s="494"/>
      <c r="C826" s="494"/>
      <c r="D826" s="495"/>
      <c r="E826" s="495"/>
      <c r="F826" s="496"/>
      <c r="G826" s="495"/>
      <c r="H826" s="495"/>
      <c r="I826" s="495"/>
      <c r="J826" s="497"/>
      <c r="K826" s="497"/>
      <c r="L826" s="498"/>
      <c r="M826" s="497"/>
      <c r="N826" s="255"/>
      <c r="O826" s="475"/>
      <c r="P826" s="475"/>
      <c r="Q826" s="498"/>
      <c r="R826" s="475"/>
      <c r="S826" s="499"/>
      <c r="T826" s="279"/>
      <c r="U826" s="279"/>
      <c r="V826" s="279"/>
      <c r="W826" s="279"/>
      <c r="X826" s="279"/>
      <c r="Y826" s="279"/>
      <c r="Z826" s="279"/>
    </row>
    <row r="827" spans="1:26" ht="16.5" customHeight="1">
      <c r="A827" s="494"/>
      <c r="B827" s="494"/>
      <c r="C827" s="494"/>
      <c r="D827" s="495"/>
      <c r="E827" s="495"/>
      <c r="F827" s="496"/>
      <c r="G827" s="495"/>
      <c r="H827" s="495"/>
      <c r="I827" s="495"/>
      <c r="J827" s="497"/>
      <c r="K827" s="497"/>
      <c r="L827" s="498"/>
      <c r="M827" s="497"/>
      <c r="N827" s="255"/>
      <c r="O827" s="475"/>
      <c r="P827" s="475"/>
      <c r="Q827" s="498"/>
      <c r="R827" s="475"/>
      <c r="S827" s="499"/>
      <c r="T827" s="279"/>
      <c r="U827" s="279"/>
      <c r="V827" s="279"/>
      <c r="W827" s="279"/>
      <c r="X827" s="279"/>
      <c r="Y827" s="279"/>
      <c r="Z827" s="279"/>
    </row>
    <row r="828" spans="1:26" ht="16.5" customHeight="1">
      <c r="A828" s="494"/>
      <c r="B828" s="494"/>
      <c r="C828" s="494"/>
      <c r="D828" s="495"/>
      <c r="E828" s="495"/>
      <c r="F828" s="496"/>
      <c r="G828" s="495"/>
      <c r="H828" s="495"/>
      <c r="I828" s="495"/>
      <c r="J828" s="497"/>
      <c r="K828" s="497"/>
      <c r="L828" s="498"/>
      <c r="M828" s="497"/>
      <c r="N828" s="255"/>
      <c r="O828" s="475"/>
      <c r="P828" s="475"/>
      <c r="Q828" s="498"/>
      <c r="R828" s="475"/>
      <c r="S828" s="499"/>
      <c r="T828" s="279"/>
      <c r="U828" s="279"/>
      <c r="V828" s="279"/>
      <c r="W828" s="279"/>
      <c r="X828" s="279"/>
      <c r="Y828" s="279"/>
      <c r="Z828" s="279"/>
    </row>
    <row r="829" spans="1:26" ht="16.5" customHeight="1">
      <c r="A829" s="494"/>
      <c r="B829" s="494"/>
      <c r="C829" s="494"/>
      <c r="D829" s="495"/>
      <c r="E829" s="495"/>
      <c r="F829" s="496"/>
      <c r="G829" s="495"/>
      <c r="H829" s="495"/>
      <c r="I829" s="495"/>
      <c r="J829" s="497"/>
      <c r="K829" s="497"/>
      <c r="L829" s="498"/>
      <c r="M829" s="497"/>
      <c r="N829" s="255"/>
      <c r="O829" s="475"/>
      <c r="P829" s="475"/>
      <c r="Q829" s="498"/>
      <c r="R829" s="475"/>
      <c r="S829" s="499"/>
      <c r="T829" s="279"/>
      <c r="U829" s="279"/>
      <c r="V829" s="279"/>
      <c r="W829" s="279"/>
      <c r="X829" s="279"/>
      <c r="Y829" s="279"/>
      <c r="Z829" s="279"/>
    </row>
    <row r="830" spans="1:26" ht="16.5" customHeight="1">
      <c r="A830" s="494"/>
      <c r="B830" s="494"/>
      <c r="C830" s="494"/>
      <c r="D830" s="495"/>
      <c r="E830" s="495"/>
      <c r="F830" s="496"/>
      <c r="G830" s="495"/>
      <c r="H830" s="495"/>
      <c r="I830" s="495"/>
      <c r="J830" s="497"/>
      <c r="K830" s="497"/>
      <c r="L830" s="498"/>
      <c r="M830" s="497"/>
      <c r="N830" s="255"/>
      <c r="O830" s="475"/>
      <c r="P830" s="475"/>
      <c r="Q830" s="498"/>
      <c r="R830" s="475"/>
      <c r="S830" s="499"/>
      <c r="T830" s="279"/>
      <c r="U830" s="279"/>
      <c r="V830" s="279"/>
      <c r="W830" s="279"/>
      <c r="X830" s="279"/>
      <c r="Y830" s="279"/>
      <c r="Z830" s="279"/>
    </row>
    <row r="831" spans="1:26" ht="16.5" customHeight="1">
      <c r="A831" s="494"/>
      <c r="B831" s="494"/>
      <c r="C831" s="494"/>
      <c r="D831" s="495"/>
      <c r="E831" s="495"/>
      <c r="F831" s="496"/>
      <c r="G831" s="495"/>
      <c r="H831" s="495"/>
      <c r="I831" s="495"/>
      <c r="J831" s="497"/>
      <c r="K831" s="497"/>
      <c r="L831" s="498"/>
      <c r="M831" s="497"/>
      <c r="N831" s="255"/>
      <c r="O831" s="475"/>
      <c r="P831" s="475"/>
      <c r="Q831" s="498"/>
      <c r="R831" s="475"/>
      <c r="S831" s="499"/>
      <c r="T831" s="279"/>
      <c r="U831" s="279"/>
      <c r="V831" s="279"/>
      <c r="W831" s="279"/>
      <c r="X831" s="279"/>
      <c r="Y831" s="279"/>
      <c r="Z831" s="279"/>
    </row>
    <row r="832" spans="1:26" ht="16.5" customHeight="1">
      <c r="A832" s="494"/>
      <c r="B832" s="494"/>
      <c r="C832" s="494"/>
      <c r="D832" s="495"/>
      <c r="E832" s="495"/>
      <c r="F832" s="496"/>
      <c r="G832" s="495"/>
      <c r="H832" s="495"/>
      <c r="I832" s="495"/>
      <c r="J832" s="497"/>
      <c r="K832" s="497"/>
      <c r="L832" s="498"/>
      <c r="M832" s="497"/>
      <c r="N832" s="255"/>
      <c r="O832" s="475"/>
      <c r="P832" s="475"/>
      <c r="Q832" s="498"/>
      <c r="R832" s="475"/>
      <c r="S832" s="499"/>
      <c r="T832" s="279"/>
      <c r="U832" s="279"/>
      <c r="V832" s="279"/>
      <c r="W832" s="279"/>
      <c r="X832" s="279"/>
      <c r="Y832" s="279"/>
      <c r="Z832" s="279"/>
    </row>
    <row r="833" spans="1:26" ht="16.5" customHeight="1">
      <c r="A833" s="494"/>
      <c r="B833" s="494"/>
      <c r="C833" s="494"/>
      <c r="D833" s="495"/>
      <c r="E833" s="495"/>
      <c r="F833" s="496"/>
      <c r="G833" s="495"/>
      <c r="H833" s="495"/>
      <c r="I833" s="495"/>
      <c r="J833" s="497"/>
      <c r="K833" s="497"/>
      <c r="L833" s="498"/>
      <c r="M833" s="497"/>
      <c r="N833" s="255"/>
      <c r="O833" s="475"/>
      <c r="P833" s="475"/>
      <c r="Q833" s="498"/>
      <c r="R833" s="475"/>
      <c r="S833" s="499"/>
      <c r="T833" s="279"/>
      <c r="U833" s="279"/>
      <c r="V833" s="279"/>
      <c r="W833" s="279"/>
      <c r="X833" s="279"/>
      <c r="Y833" s="279"/>
      <c r="Z833" s="279"/>
    </row>
    <row r="834" spans="1:26" ht="16.5" customHeight="1">
      <c r="A834" s="494"/>
      <c r="B834" s="494"/>
      <c r="C834" s="494"/>
      <c r="D834" s="495"/>
      <c r="E834" s="495"/>
      <c r="F834" s="496"/>
      <c r="G834" s="495"/>
      <c r="H834" s="495"/>
      <c r="I834" s="495"/>
      <c r="J834" s="497"/>
      <c r="K834" s="497"/>
      <c r="L834" s="498"/>
      <c r="M834" s="497"/>
      <c r="N834" s="255"/>
      <c r="O834" s="475"/>
      <c r="P834" s="475"/>
      <c r="Q834" s="498"/>
      <c r="R834" s="475"/>
      <c r="S834" s="499"/>
      <c r="T834" s="279"/>
      <c r="U834" s="279"/>
      <c r="V834" s="279"/>
      <c r="W834" s="279"/>
      <c r="X834" s="279"/>
      <c r="Y834" s="279"/>
      <c r="Z834" s="279"/>
    </row>
    <row r="835" spans="1:26" ht="16.5" customHeight="1">
      <c r="A835" s="494"/>
      <c r="B835" s="494"/>
      <c r="C835" s="494"/>
      <c r="D835" s="495"/>
      <c r="E835" s="495"/>
      <c r="F835" s="496"/>
      <c r="G835" s="495"/>
      <c r="H835" s="495"/>
      <c r="I835" s="495"/>
      <c r="J835" s="497"/>
      <c r="K835" s="497"/>
      <c r="L835" s="498"/>
      <c r="M835" s="497"/>
      <c r="N835" s="255"/>
      <c r="O835" s="475"/>
      <c r="P835" s="475"/>
      <c r="Q835" s="498"/>
      <c r="R835" s="475"/>
      <c r="S835" s="499"/>
      <c r="T835" s="279"/>
      <c r="U835" s="279"/>
      <c r="V835" s="279"/>
      <c r="W835" s="279"/>
      <c r="X835" s="279"/>
      <c r="Y835" s="279"/>
      <c r="Z835" s="279"/>
    </row>
    <row r="836" spans="1:26" ht="16.5" customHeight="1">
      <c r="A836" s="494"/>
      <c r="B836" s="494"/>
      <c r="C836" s="494"/>
      <c r="D836" s="495"/>
      <c r="E836" s="495"/>
      <c r="F836" s="496"/>
      <c r="G836" s="495"/>
      <c r="H836" s="495"/>
      <c r="I836" s="495"/>
      <c r="J836" s="497"/>
      <c r="K836" s="497"/>
      <c r="L836" s="498"/>
      <c r="M836" s="497"/>
      <c r="N836" s="255"/>
      <c r="O836" s="475"/>
      <c r="P836" s="475"/>
      <c r="Q836" s="498"/>
      <c r="R836" s="475"/>
      <c r="S836" s="499"/>
      <c r="T836" s="279"/>
      <c r="U836" s="279"/>
      <c r="V836" s="279"/>
      <c r="W836" s="279"/>
      <c r="X836" s="279"/>
      <c r="Y836" s="279"/>
      <c r="Z836" s="279"/>
    </row>
    <row r="837" spans="1:26" ht="16.5" customHeight="1">
      <c r="A837" s="494"/>
      <c r="B837" s="494"/>
      <c r="C837" s="494"/>
      <c r="D837" s="495"/>
      <c r="E837" s="495"/>
      <c r="F837" s="496"/>
      <c r="G837" s="495"/>
      <c r="H837" s="495"/>
      <c r="I837" s="495"/>
      <c r="J837" s="497"/>
      <c r="K837" s="497"/>
      <c r="L837" s="498"/>
      <c r="M837" s="497"/>
      <c r="N837" s="255"/>
      <c r="O837" s="475"/>
      <c r="P837" s="475"/>
      <c r="Q837" s="498"/>
      <c r="R837" s="475"/>
      <c r="S837" s="499"/>
      <c r="T837" s="279"/>
      <c r="U837" s="279"/>
      <c r="V837" s="279"/>
      <c r="W837" s="279"/>
      <c r="X837" s="279"/>
      <c r="Y837" s="279"/>
      <c r="Z837" s="279"/>
    </row>
    <row r="838" spans="1:26" ht="16.5" customHeight="1">
      <c r="A838" s="494"/>
      <c r="B838" s="494"/>
      <c r="C838" s="494"/>
      <c r="D838" s="495"/>
      <c r="E838" s="495"/>
      <c r="F838" s="496"/>
      <c r="G838" s="495"/>
      <c r="H838" s="495"/>
      <c r="I838" s="495"/>
      <c r="J838" s="497"/>
      <c r="K838" s="497"/>
      <c r="L838" s="498"/>
      <c r="M838" s="497"/>
      <c r="N838" s="255"/>
      <c r="O838" s="475"/>
      <c r="P838" s="475"/>
      <c r="Q838" s="498"/>
      <c r="R838" s="475"/>
      <c r="S838" s="499"/>
      <c r="T838" s="279"/>
      <c r="U838" s="279"/>
      <c r="V838" s="279"/>
      <c r="W838" s="279"/>
      <c r="X838" s="279"/>
      <c r="Y838" s="279"/>
      <c r="Z838" s="279"/>
    </row>
    <row r="839" spans="1:26" ht="16.5" customHeight="1">
      <c r="A839" s="494"/>
      <c r="B839" s="494"/>
      <c r="C839" s="494"/>
      <c r="D839" s="495"/>
      <c r="E839" s="495"/>
      <c r="F839" s="496"/>
      <c r="G839" s="495"/>
      <c r="H839" s="495"/>
      <c r="I839" s="495"/>
      <c r="J839" s="497"/>
      <c r="K839" s="497"/>
      <c r="L839" s="498"/>
      <c r="M839" s="497"/>
      <c r="N839" s="255"/>
      <c r="O839" s="475"/>
      <c r="P839" s="475"/>
      <c r="Q839" s="498"/>
      <c r="R839" s="475"/>
      <c r="S839" s="499"/>
      <c r="T839" s="279"/>
      <c r="U839" s="279"/>
      <c r="V839" s="279"/>
      <c r="W839" s="279"/>
      <c r="X839" s="279"/>
      <c r="Y839" s="279"/>
      <c r="Z839" s="279"/>
    </row>
    <row r="840" spans="1:26" ht="16.5" customHeight="1">
      <c r="A840" s="494"/>
      <c r="B840" s="494"/>
      <c r="C840" s="494"/>
      <c r="D840" s="495"/>
      <c r="E840" s="495"/>
      <c r="F840" s="496"/>
      <c r="G840" s="495"/>
      <c r="H840" s="495"/>
      <c r="I840" s="495"/>
      <c r="J840" s="497"/>
      <c r="K840" s="497"/>
      <c r="L840" s="498"/>
      <c r="M840" s="497"/>
      <c r="N840" s="255"/>
      <c r="O840" s="475"/>
      <c r="P840" s="475"/>
      <c r="Q840" s="498"/>
      <c r="R840" s="475"/>
      <c r="S840" s="499"/>
      <c r="T840" s="279"/>
      <c r="U840" s="279"/>
      <c r="V840" s="279"/>
      <c r="W840" s="279"/>
      <c r="X840" s="279"/>
      <c r="Y840" s="279"/>
      <c r="Z840" s="279"/>
    </row>
    <row r="841" spans="1:26" ht="16.5" customHeight="1">
      <c r="A841" s="494"/>
      <c r="B841" s="494"/>
      <c r="C841" s="494"/>
      <c r="D841" s="495"/>
      <c r="E841" s="495"/>
      <c r="F841" s="496"/>
      <c r="G841" s="495"/>
      <c r="H841" s="495"/>
      <c r="I841" s="495"/>
      <c r="J841" s="497"/>
      <c r="K841" s="497"/>
      <c r="L841" s="498"/>
      <c r="M841" s="497"/>
      <c r="N841" s="255"/>
      <c r="O841" s="475"/>
      <c r="P841" s="475"/>
      <c r="Q841" s="498"/>
      <c r="R841" s="475"/>
      <c r="S841" s="499"/>
      <c r="T841" s="279"/>
      <c r="U841" s="279"/>
      <c r="V841" s="279"/>
      <c r="W841" s="279"/>
      <c r="X841" s="279"/>
      <c r="Y841" s="279"/>
      <c r="Z841" s="279"/>
    </row>
    <row r="842" spans="1:26" ht="16.5" customHeight="1">
      <c r="A842" s="494"/>
      <c r="B842" s="494"/>
      <c r="C842" s="494"/>
      <c r="D842" s="495"/>
      <c r="E842" s="495"/>
      <c r="F842" s="496"/>
      <c r="G842" s="495"/>
      <c r="H842" s="495"/>
      <c r="I842" s="495"/>
      <c r="J842" s="497"/>
      <c r="K842" s="497"/>
      <c r="L842" s="498"/>
      <c r="M842" s="497"/>
      <c r="N842" s="255"/>
      <c r="O842" s="475"/>
      <c r="P842" s="475"/>
      <c r="Q842" s="498"/>
      <c r="R842" s="475"/>
      <c r="S842" s="499"/>
      <c r="T842" s="279"/>
      <c r="U842" s="279"/>
      <c r="V842" s="279"/>
      <c r="W842" s="279"/>
      <c r="X842" s="279"/>
      <c r="Y842" s="279"/>
      <c r="Z842" s="279"/>
    </row>
    <row r="843" spans="1:26" ht="16.5" customHeight="1">
      <c r="A843" s="494"/>
      <c r="B843" s="494"/>
      <c r="C843" s="494"/>
      <c r="D843" s="495"/>
      <c r="E843" s="495"/>
      <c r="F843" s="496"/>
      <c r="G843" s="495"/>
      <c r="H843" s="495"/>
      <c r="I843" s="495"/>
      <c r="J843" s="497"/>
      <c r="K843" s="497"/>
      <c r="L843" s="498"/>
      <c r="M843" s="497"/>
      <c r="N843" s="255"/>
      <c r="O843" s="475"/>
      <c r="P843" s="475"/>
      <c r="Q843" s="498"/>
      <c r="R843" s="475"/>
      <c r="S843" s="499"/>
      <c r="T843" s="279"/>
      <c r="U843" s="279"/>
      <c r="V843" s="279"/>
      <c r="W843" s="279"/>
      <c r="X843" s="279"/>
      <c r="Y843" s="279"/>
      <c r="Z843" s="279"/>
    </row>
    <row r="844" spans="1:26" ht="16.5" customHeight="1">
      <c r="A844" s="494"/>
      <c r="B844" s="494"/>
      <c r="C844" s="494"/>
      <c r="D844" s="495"/>
      <c r="E844" s="495"/>
      <c r="F844" s="496"/>
      <c r="G844" s="495"/>
      <c r="H844" s="495"/>
      <c r="I844" s="495"/>
      <c r="J844" s="497"/>
      <c r="K844" s="497"/>
      <c r="L844" s="498"/>
      <c r="M844" s="497"/>
      <c r="N844" s="255"/>
      <c r="O844" s="475"/>
      <c r="P844" s="475"/>
      <c r="Q844" s="498"/>
      <c r="R844" s="475"/>
      <c r="S844" s="499"/>
      <c r="T844" s="279"/>
      <c r="U844" s="279"/>
      <c r="V844" s="279"/>
      <c r="W844" s="279"/>
      <c r="X844" s="279"/>
      <c r="Y844" s="279"/>
      <c r="Z844" s="279"/>
    </row>
    <row r="845" spans="1:26" ht="16.5" customHeight="1">
      <c r="A845" s="494"/>
      <c r="B845" s="494"/>
      <c r="C845" s="494"/>
      <c r="D845" s="495"/>
      <c r="E845" s="495"/>
      <c r="F845" s="496"/>
      <c r="G845" s="495"/>
      <c r="H845" s="495"/>
      <c r="I845" s="495"/>
      <c r="J845" s="497"/>
      <c r="K845" s="497"/>
      <c r="L845" s="498"/>
      <c r="M845" s="497"/>
      <c r="N845" s="255"/>
      <c r="O845" s="475"/>
      <c r="P845" s="475"/>
      <c r="Q845" s="498"/>
      <c r="R845" s="475"/>
      <c r="S845" s="499"/>
      <c r="T845" s="279"/>
      <c r="U845" s="279"/>
      <c r="V845" s="279"/>
      <c r="W845" s="279"/>
      <c r="X845" s="279"/>
      <c r="Y845" s="279"/>
      <c r="Z845" s="279"/>
    </row>
    <row r="846" spans="1:26" ht="16.5" customHeight="1">
      <c r="A846" s="494"/>
      <c r="B846" s="494"/>
      <c r="C846" s="494"/>
      <c r="D846" s="495"/>
      <c r="E846" s="495"/>
      <c r="F846" s="496"/>
      <c r="G846" s="495"/>
      <c r="H846" s="495"/>
      <c r="I846" s="495"/>
      <c r="J846" s="497"/>
      <c r="K846" s="497"/>
      <c r="L846" s="498"/>
      <c r="M846" s="497"/>
      <c r="N846" s="255"/>
      <c r="O846" s="475"/>
      <c r="P846" s="475"/>
      <c r="Q846" s="498"/>
      <c r="R846" s="475"/>
      <c r="S846" s="499"/>
      <c r="T846" s="279"/>
      <c r="U846" s="279"/>
      <c r="V846" s="279"/>
      <c r="W846" s="279"/>
      <c r="X846" s="279"/>
      <c r="Y846" s="279"/>
      <c r="Z846" s="279"/>
    </row>
    <row r="847" spans="1:26" ht="16.5" customHeight="1">
      <c r="A847" s="494"/>
      <c r="B847" s="494"/>
      <c r="C847" s="494"/>
      <c r="D847" s="495"/>
      <c r="E847" s="495"/>
      <c r="F847" s="496"/>
      <c r="G847" s="495"/>
      <c r="H847" s="495"/>
      <c r="I847" s="495"/>
      <c r="J847" s="497"/>
      <c r="K847" s="497"/>
      <c r="L847" s="498"/>
      <c r="M847" s="497"/>
      <c r="N847" s="255"/>
      <c r="O847" s="475"/>
      <c r="P847" s="475"/>
      <c r="Q847" s="498"/>
      <c r="R847" s="475"/>
      <c r="S847" s="499"/>
      <c r="T847" s="279"/>
      <c r="U847" s="279"/>
      <c r="V847" s="279"/>
      <c r="W847" s="279"/>
      <c r="X847" s="279"/>
      <c r="Y847" s="279"/>
      <c r="Z847" s="279"/>
    </row>
    <row r="848" spans="1:26" ht="16.5" customHeight="1">
      <c r="A848" s="494"/>
      <c r="B848" s="494"/>
      <c r="C848" s="494"/>
      <c r="D848" s="495"/>
      <c r="E848" s="495"/>
      <c r="F848" s="496"/>
      <c r="G848" s="495"/>
      <c r="H848" s="495"/>
      <c r="I848" s="495"/>
      <c r="J848" s="497"/>
      <c r="K848" s="497"/>
      <c r="L848" s="498"/>
      <c r="M848" s="497"/>
      <c r="N848" s="255"/>
      <c r="O848" s="475"/>
      <c r="P848" s="475"/>
      <c r="Q848" s="498"/>
      <c r="R848" s="475"/>
      <c r="S848" s="499"/>
      <c r="T848" s="279"/>
      <c r="U848" s="279"/>
      <c r="V848" s="279"/>
      <c r="W848" s="279"/>
      <c r="X848" s="279"/>
      <c r="Y848" s="279"/>
      <c r="Z848" s="279"/>
    </row>
    <row r="849" spans="1:26" ht="16.5" customHeight="1">
      <c r="A849" s="494"/>
      <c r="B849" s="494"/>
      <c r="C849" s="494"/>
      <c r="D849" s="495"/>
      <c r="E849" s="495"/>
      <c r="F849" s="496"/>
      <c r="G849" s="495"/>
      <c r="H849" s="495"/>
      <c r="I849" s="495"/>
      <c r="J849" s="497"/>
      <c r="K849" s="497"/>
      <c r="L849" s="498"/>
      <c r="M849" s="497"/>
      <c r="N849" s="255"/>
      <c r="O849" s="475"/>
      <c r="P849" s="475"/>
      <c r="Q849" s="498"/>
      <c r="R849" s="475"/>
      <c r="S849" s="499"/>
      <c r="T849" s="279"/>
      <c r="U849" s="279"/>
      <c r="V849" s="279"/>
      <c r="W849" s="279"/>
      <c r="X849" s="279"/>
      <c r="Y849" s="279"/>
      <c r="Z849" s="279"/>
    </row>
    <row r="850" spans="1:26" ht="16.5" customHeight="1">
      <c r="A850" s="494"/>
      <c r="B850" s="494"/>
      <c r="C850" s="494"/>
      <c r="D850" s="495"/>
      <c r="E850" s="495"/>
      <c r="F850" s="496"/>
      <c r="G850" s="495"/>
      <c r="H850" s="495"/>
      <c r="I850" s="495"/>
      <c r="J850" s="497"/>
      <c r="K850" s="497"/>
      <c r="L850" s="498"/>
      <c r="M850" s="497"/>
      <c r="N850" s="255"/>
      <c r="O850" s="475"/>
      <c r="P850" s="475"/>
      <c r="Q850" s="498"/>
      <c r="R850" s="475"/>
      <c r="S850" s="499"/>
      <c r="T850" s="279"/>
      <c r="U850" s="279"/>
      <c r="V850" s="279"/>
      <c r="W850" s="279"/>
      <c r="X850" s="279"/>
      <c r="Y850" s="279"/>
      <c r="Z850" s="279"/>
    </row>
    <row r="851" spans="1:26" ht="16.5" customHeight="1">
      <c r="A851" s="494"/>
      <c r="B851" s="494"/>
      <c r="C851" s="494"/>
      <c r="D851" s="495"/>
      <c r="E851" s="495"/>
      <c r="F851" s="496"/>
      <c r="G851" s="495"/>
      <c r="H851" s="495"/>
      <c r="I851" s="495"/>
      <c r="J851" s="497"/>
      <c r="K851" s="497"/>
      <c r="L851" s="498"/>
      <c r="M851" s="497"/>
      <c r="N851" s="255"/>
      <c r="O851" s="475"/>
      <c r="P851" s="475"/>
      <c r="Q851" s="498"/>
      <c r="R851" s="475"/>
      <c r="S851" s="499"/>
      <c r="T851" s="279"/>
      <c r="U851" s="279"/>
      <c r="V851" s="279"/>
      <c r="W851" s="279"/>
      <c r="X851" s="279"/>
      <c r="Y851" s="279"/>
      <c r="Z851" s="279"/>
    </row>
    <row r="852" spans="1:26" ht="16.5" customHeight="1">
      <c r="A852" s="494"/>
      <c r="B852" s="494"/>
      <c r="C852" s="494"/>
      <c r="D852" s="495"/>
      <c r="E852" s="495"/>
      <c r="F852" s="496"/>
      <c r="G852" s="495"/>
      <c r="H852" s="495"/>
      <c r="I852" s="495"/>
      <c r="J852" s="497"/>
      <c r="K852" s="497"/>
      <c r="L852" s="498"/>
      <c r="M852" s="497"/>
      <c r="N852" s="255"/>
      <c r="O852" s="475"/>
      <c r="P852" s="475"/>
      <c r="Q852" s="498"/>
      <c r="R852" s="475"/>
      <c r="S852" s="499"/>
      <c r="T852" s="279"/>
      <c r="U852" s="279"/>
      <c r="V852" s="279"/>
      <c r="W852" s="279"/>
      <c r="X852" s="279"/>
      <c r="Y852" s="279"/>
      <c r="Z852" s="279"/>
    </row>
    <row r="853" spans="1:26" ht="16.5" customHeight="1">
      <c r="A853" s="494"/>
      <c r="B853" s="494"/>
      <c r="C853" s="494"/>
      <c r="D853" s="495"/>
      <c r="E853" s="495"/>
      <c r="F853" s="496"/>
      <c r="G853" s="495"/>
      <c r="H853" s="495"/>
      <c r="I853" s="495"/>
      <c r="J853" s="497"/>
      <c r="K853" s="497"/>
      <c r="L853" s="498"/>
      <c r="M853" s="497"/>
      <c r="N853" s="255"/>
      <c r="O853" s="475"/>
      <c r="P853" s="475"/>
      <c r="Q853" s="498"/>
      <c r="R853" s="475"/>
      <c r="S853" s="499"/>
      <c r="T853" s="279"/>
      <c r="U853" s="279"/>
      <c r="V853" s="279"/>
      <c r="W853" s="279"/>
      <c r="X853" s="279"/>
      <c r="Y853" s="279"/>
      <c r="Z853" s="279"/>
    </row>
    <row r="854" spans="1:26" ht="16.5" customHeight="1">
      <c r="A854" s="494"/>
      <c r="B854" s="494"/>
      <c r="C854" s="494"/>
      <c r="D854" s="495"/>
      <c r="E854" s="495"/>
      <c r="F854" s="496"/>
      <c r="G854" s="495"/>
      <c r="H854" s="495"/>
      <c r="I854" s="495"/>
      <c r="J854" s="497"/>
      <c r="K854" s="497"/>
      <c r="L854" s="498"/>
      <c r="M854" s="497"/>
      <c r="N854" s="255"/>
      <c r="O854" s="475"/>
      <c r="P854" s="475"/>
      <c r="Q854" s="498"/>
      <c r="R854" s="475"/>
      <c r="S854" s="499"/>
      <c r="T854" s="279"/>
      <c r="U854" s="279"/>
      <c r="V854" s="279"/>
      <c r="W854" s="279"/>
      <c r="X854" s="279"/>
      <c r="Y854" s="279"/>
      <c r="Z854" s="279"/>
    </row>
    <row r="855" spans="1:26" ht="16.5" customHeight="1">
      <c r="A855" s="494"/>
      <c r="B855" s="494"/>
      <c r="C855" s="494"/>
      <c r="D855" s="495"/>
      <c r="E855" s="495"/>
      <c r="F855" s="496"/>
      <c r="G855" s="495"/>
      <c r="H855" s="495"/>
      <c r="I855" s="495"/>
      <c r="J855" s="497"/>
      <c r="K855" s="497"/>
      <c r="L855" s="498"/>
      <c r="M855" s="497"/>
      <c r="N855" s="255"/>
      <c r="O855" s="475"/>
      <c r="P855" s="475"/>
      <c r="Q855" s="498"/>
      <c r="R855" s="475"/>
      <c r="S855" s="499"/>
      <c r="T855" s="279"/>
      <c r="U855" s="279"/>
      <c r="V855" s="279"/>
      <c r="W855" s="279"/>
      <c r="X855" s="279"/>
      <c r="Y855" s="279"/>
      <c r="Z855" s="279"/>
    </row>
    <row r="856" spans="1:26" ht="16.5" customHeight="1">
      <c r="A856" s="494"/>
      <c r="B856" s="494"/>
      <c r="C856" s="494"/>
      <c r="D856" s="495"/>
      <c r="E856" s="495"/>
      <c r="F856" s="496"/>
      <c r="G856" s="495"/>
      <c r="H856" s="495"/>
      <c r="I856" s="495"/>
      <c r="J856" s="497"/>
      <c r="K856" s="497"/>
      <c r="L856" s="498"/>
      <c r="M856" s="497"/>
      <c r="N856" s="255"/>
      <c r="O856" s="475"/>
      <c r="P856" s="475"/>
      <c r="Q856" s="498"/>
      <c r="R856" s="475"/>
      <c r="S856" s="499"/>
      <c r="T856" s="279"/>
      <c r="U856" s="279"/>
      <c r="V856" s="279"/>
      <c r="W856" s="279"/>
      <c r="X856" s="279"/>
      <c r="Y856" s="279"/>
      <c r="Z856" s="279"/>
    </row>
    <row r="857" spans="1:26" ht="16.5" customHeight="1">
      <c r="A857" s="494"/>
      <c r="B857" s="494"/>
      <c r="C857" s="494"/>
      <c r="D857" s="495"/>
      <c r="E857" s="495"/>
      <c r="F857" s="496"/>
      <c r="G857" s="495"/>
      <c r="H857" s="495"/>
      <c r="I857" s="495"/>
      <c r="J857" s="497"/>
      <c r="K857" s="497"/>
      <c r="L857" s="498"/>
      <c r="M857" s="497"/>
      <c r="N857" s="255"/>
      <c r="O857" s="475"/>
      <c r="P857" s="475"/>
      <c r="Q857" s="498"/>
      <c r="R857" s="475"/>
      <c r="S857" s="499"/>
      <c r="T857" s="279"/>
      <c r="U857" s="279"/>
      <c r="V857" s="279"/>
      <c r="W857" s="279"/>
      <c r="X857" s="279"/>
      <c r="Y857" s="279"/>
      <c r="Z857" s="279"/>
    </row>
    <row r="858" spans="1:26" ht="16.5" customHeight="1">
      <c r="A858" s="494"/>
      <c r="B858" s="494"/>
      <c r="C858" s="494"/>
      <c r="D858" s="495"/>
      <c r="E858" s="495"/>
      <c r="F858" s="496"/>
      <c r="G858" s="495"/>
      <c r="H858" s="495"/>
      <c r="I858" s="495"/>
      <c r="J858" s="497"/>
      <c r="K858" s="497"/>
      <c r="L858" s="498"/>
      <c r="M858" s="497"/>
      <c r="N858" s="255"/>
      <c r="O858" s="475"/>
      <c r="P858" s="475"/>
      <c r="Q858" s="498"/>
      <c r="R858" s="475"/>
      <c r="S858" s="499"/>
      <c r="T858" s="279"/>
      <c r="U858" s="279"/>
      <c r="V858" s="279"/>
      <c r="W858" s="279"/>
      <c r="X858" s="279"/>
      <c r="Y858" s="279"/>
      <c r="Z858" s="279"/>
    </row>
    <row r="859" spans="1:26" ht="16.5" customHeight="1">
      <c r="A859" s="494"/>
      <c r="B859" s="494"/>
      <c r="C859" s="494"/>
      <c r="D859" s="495"/>
      <c r="E859" s="495"/>
      <c r="F859" s="496"/>
      <c r="G859" s="495"/>
      <c r="H859" s="495"/>
      <c r="I859" s="495"/>
      <c r="J859" s="497"/>
      <c r="K859" s="497"/>
      <c r="L859" s="498"/>
      <c r="M859" s="497"/>
      <c r="N859" s="255"/>
      <c r="O859" s="475"/>
      <c r="P859" s="475"/>
      <c r="Q859" s="498"/>
      <c r="R859" s="475"/>
      <c r="S859" s="499"/>
      <c r="T859" s="279"/>
      <c r="U859" s="279"/>
      <c r="V859" s="279"/>
      <c r="W859" s="279"/>
      <c r="X859" s="279"/>
      <c r="Y859" s="279"/>
      <c r="Z859" s="279"/>
    </row>
    <row r="860" spans="1:26" ht="16.5" customHeight="1">
      <c r="A860" s="494"/>
      <c r="B860" s="494"/>
      <c r="C860" s="494"/>
      <c r="D860" s="495"/>
      <c r="E860" s="495"/>
      <c r="F860" s="496"/>
      <c r="G860" s="495"/>
      <c r="H860" s="495"/>
      <c r="I860" s="495"/>
      <c r="J860" s="497"/>
      <c r="K860" s="497"/>
      <c r="L860" s="498"/>
      <c r="M860" s="497"/>
      <c r="N860" s="255"/>
      <c r="O860" s="475"/>
      <c r="P860" s="475"/>
      <c r="Q860" s="498"/>
      <c r="R860" s="475"/>
      <c r="S860" s="499"/>
      <c r="T860" s="279"/>
      <c r="U860" s="279"/>
      <c r="V860" s="279"/>
      <c r="W860" s="279"/>
      <c r="X860" s="279"/>
      <c r="Y860" s="279"/>
      <c r="Z860" s="279"/>
    </row>
    <row r="861" spans="1:26" ht="16.5" customHeight="1">
      <c r="A861" s="494"/>
      <c r="B861" s="494"/>
      <c r="C861" s="494"/>
      <c r="D861" s="495"/>
      <c r="E861" s="495"/>
      <c r="F861" s="496"/>
      <c r="G861" s="495"/>
      <c r="H861" s="495"/>
      <c r="I861" s="495"/>
      <c r="J861" s="497"/>
      <c r="K861" s="497"/>
      <c r="L861" s="498"/>
      <c r="M861" s="497"/>
      <c r="N861" s="255"/>
      <c r="O861" s="475"/>
      <c r="P861" s="475"/>
      <c r="Q861" s="498"/>
      <c r="R861" s="475"/>
      <c r="S861" s="499"/>
      <c r="T861" s="279"/>
      <c r="U861" s="279"/>
      <c r="V861" s="279"/>
      <c r="W861" s="279"/>
      <c r="X861" s="279"/>
      <c r="Y861" s="279"/>
      <c r="Z861" s="279"/>
    </row>
    <row r="862" spans="1:26" ht="16.5" customHeight="1">
      <c r="A862" s="494"/>
      <c r="B862" s="494"/>
      <c r="C862" s="494"/>
      <c r="D862" s="495"/>
      <c r="E862" s="495"/>
      <c r="F862" s="496"/>
      <c r="G862" s="495"/>
      <c r="H862" s="495"/>
      <c r="I862" s="495"/>
      <c r="J862" s="497"/>
      <c r="K862" s="497"/>
      <c r="L862" s="498"/>
      <c r="M862" s="497"/>
      <c r="N862" s="255"/>
      <c r="O862" s="475"/>
      <c r="P862" s="475"/>
      <c r="Q862" s="498"/>
      <c r="R862" s="475"/>
      <c r="S862" s="499"/>
      <c r="T862" s="279"/>
      <c r="U862" s="279"/>
      <c r="V862" s="279"/>
      <c r="W862" s="279"/>
      <c r="X862" s="279"/>
      <c r="Y862" s="279"/>
      <c r="Z862" s="279"/>
    </row>
    <row r="863" spans="1:26" ht="16.5" customHeight="1">
      <c r="A863" s="494"/>
      <c r="B863" s="494"/>
      <c r="C863" s="494"/>
      <c r="D863" s="495"/>
      <c r="E863" s="495"/>
      <c r="F863" s="496"/>
      <c r="G863" s="495"/>
      <c r="H863" s="495"/>
      <c r="I863" s="495"/>
      <c r="J863" s="497"/>
      <c r="K863" s="497"/>
      <c r="L863" s="498"/>
      <c r="M863" s="497"/>
      <c r="N863" s="255"/>
      <c r="O863" s="475"/>
      <c r="P863" s="475"/>
      <c r="Q863" s="498"/>
      <c r="R863" s="475"/>
      <c r="S863" s="499"/>
      <c r="T863" s="279"/>
      <c r="U863" s="279"/>
      <c r="V863" s="279"/>
      <c r="W863" s="279"/>
      <c r="X863" s="279"/>
      <c r="Y863" s="279"/>
      <c r="Z863" s="279"/>
    </row>
    <row r="864" spans="1:26" ht="16.5" customHeight="1">
      <c r="A864" s="494"/>
      <c r="B864" s="494"/>
      <c r="C864" s="494"/>
      <c r="D864" s="495"/>
      <c r="E864" s="495"/>
      <c r="F864" s="496"/>
      <c r="G864" s="495"/>
      <c r="H864" s="495"/>
      <c r="I864" s="495"/>
      <c r="J864" s="497"/>
      <c r="K864" s="497"/>
      <c r="L864" s="498"/>
      <c r="M864" s="497"/>
      <c r="N864" s="255"/>
      <c r="O864" s="475"/>
      <c r="P864" s="475"/>
      <c r="Q864" s="498"/>
      <c r="R864" s="475"/>
      <c r="S864" s="499"/>
      <c r="T864" s="279"/>
      <c r="U864" s="279"/>
      <c r="V864" s="279"/>
      <c r="W864" s="279"/>
      <c r="X864" s="279"/>
      <c r="Y864" s="279"/>
      <c r="Z864" s="279"/>
    </row>
    <row r="865" spans="1:26" ht="16.5" customHeight="1">
      <c r="A865" s="494"/>
      <c r="B865" s="494"/>
      <c r="C865" s="494"/>
      <c r="D865" s="495"/>
      <c r="E865" s="495"/>
      <c r="F865" s="496"/>
      <c r="G865" s="495"/>
      <c r="H865" s="495"/>
      <c r="I865" s="495"/>
      <c r="J865" s="497"/>
      <c r="K865" s="497"/>
      <c r="L865" s="498"/>
      <c r="M865" s="497"/>
      <c r="N865" s="255"/>
      <c r="O865" s="475"/>
      <c r="P865" s="475"/>
      <c r="Q865" s="498"/>
      <c r="R865" s="475"/>
      <c r="S865" s="499"/>
      <c r="T865" s="279"/>
      <c r="U865" s="279"/>
      <c r="V865" s="279"/>
      <c r="W865" s="279"/>
      <c r="X865" s="279"/>
      <c r="Y865" s="279"/>
      <c r="Z865" s="279"/>
    </row>
    <row r="866" spans="1:26" ht="16.5" customHeight="1">
      <c r="A866" s="494"/>
      <c r="B866" s="494"/>
      <c r="C866" s="494"/>
      <c r="D866" s="495"/>
      <c r="E866" s="495"/>
      <c r="F866" s="496"/>
      <c r="G866" s="495"/>
      <c r="H866" s="495"/>
      <c r="I866" s="495"/>
      <c r="J866" s="497"/>
      <c r="K866" s="497"/>
      <c r="L866" s="498"/>
      <c r="M866" s="497"/>
      <c r="N866" s="255"/>
      <c r="O866" s="475"/>
      <c r="P866" s="475"/>
      <c r="Q866" s="498"/>
      <c r="R866" s="475"/>
      <c r="S866" s="499"/>
      <c r="T866" s="279"/>
      <c r="U866" s="279"/>
      <c r="V866" s="279"/>
      <c r="W866" s="279"/>
      <c r="X866" s="279"/>
      <c r="Y866" s="279"/>
      <c r="Z866" s="279"/>
    </row>
    <row r="867" spans="1:26" ht="16.5" customHeight="1">
      <c r="A867" s="494"/>
      <c r="B867" s="494"/>
      <c r="C867" s="494"/>
      <c r="D867" s="495"/>
      <c r="E867" s="495"/>
      <c r="F867" s="496"/>
      <c r="G867" s="495"/>
      <c r="H867" s="495"/>
      <c r="I867" s="495"/>
      <c r="J867" s="497"/>
      <c r="K867" s="497"/>
      <c r="L867" s="498"/>
      <c r="M867" s="497"/>
      <c r="N867" s="255"/>
      <c r="O867" s="475"/>
      <c r="P867" s="475"/>
      <c r="Q867" s="498"/>
      <c r="R867" s="475"/>
      <c r="S867" s="499"/>
      <c r="T867" s="279"/>
      <c r="U867" s="279"/>
      <c r="V867" s="279"/>
      <c r="W867" s="279"/>
      <c r="X867" s="279"/>
      <c r="Y867" s="279"/>
      <c r="Z867" s="279"/>
    </row>
    <row r="868" spans="1:26" ht="16.5" customHeight="1">
      <c r="A868" s="494"/>
      <c r="B868" s="494"/>
      <c r="C868" s="494"/>
      <c r="D868" s="495"/>
      <c r="E868" s="495"/>
      <c r="F868" s="496"/>
      <c r="G868" s="495"/>
      <c r="H868" s="495"/>
      <c r="I868" s="495"/>
      <c r="J868" s="497"/>
      <c r="K868" s="497"/>
      <c r="L868" s="498"/>
      <c r="M868" s="497"/>
      <c r="N868" s="255"/>
      <c r="O868" s="475"/>
      <c r="P868" s="475"/>
      <c r="Q868" s="498"/>
      <c r="R868" s="475"/>
      <c r="S868" s="499"/>
      <c r="T868" s="279"/>
      <c r="U868" s="279"/>
      <c r="V868" s="279"/>
      <c r="W868" s="279"/>
      <c r="X868" s="279"/>
      <c r="Y868" s="279"/>
      <c r="Z868" s="279"/>
    </row>
    <row r="869" spans="1:26" ht="16.5" customHeight="1">
      <c r="A869" s="494"/>
      <c r="B869" s="494"/>
      <c r="C869" s="494"/>
      <c r="D869" s="495"/>
      <c r="E869" s="495"/>
      <c r="F869" s="496"/>
      <c r="G869" s="495"/>
      <c r="H869" s="495"/>
      <c r="I869" s="495"/>
      <c r="J869" s="497"/>
      <c r="K869" s="497"/>
      <c r="L869" s="498"/>
      <c r="M869" s="497"/>
      <c r="N869" s="255"/>
      <c r="O869" s="475"/>
      <c r="P869" s="475"/>
      <c r="Q869" s="498"/>
      <c r="R869" s="475"/>
      <c r="S869" s="499"/>
      <c r="T869" s="279"/>
      <c r="U869" s="279"/>
      <c r="V869" s="279"/>
      <c r="W869" s="279"/>
      <c r="X869" s="279"/>
      <c r="Y869" s="279"/>
      <c r="Z869" s="279"/>
    </row>
    <row r="870" spans="1:26" ht="16.5" customHeight="1">
      <c r="A870" s="494"/>
      <c r="B870" s="494"/>
      <c r="C870" s="494"/>
      <c r="D870" s="495"/>
      <c r="E870" s="495"/>
      <c r="F870" s="496"/>
      <c r="G870" s="495"/>
      <c r="H870" s="495"/>
      <c r="I870" s="495"/>
      <c r="J870" s="497"/>
      <c r="K870" s="497"/>
      <c r="L870" s="498"/>
      <c r="M870" s="497"/>
      <c r="N870" s="255"/>
      <c r="O870" s="475"/>
      <c r="P870" s="475"/>
      <c r="Q870" s="498"/>
      <c r="R870" s="475"/>
      <c r="S870" s="499"/>
      <c r="T870" s="279"/>
      <c r="U870" s="279"/>
      <c r="V870" s="279"/>
      <c r="W870" s="279"/>
      <c r="X870" s="279"/>
      <c r="Y870" s="279"/>
      <c r="Z870" s="279"/>
    </row>
    <row r="871" spans="1:26" ht="16.5" customHeight="1">
      <c r="A871" s="494"/>
      <c r="B871" s="494"/>
      <c r="C871" s="494"/>
      <c r="D871" s="495"/>
      <c r="E871" s="495"/>
      <c r="F871" s="496"/>
      <c r="G871" s="495"/>
      <c r="H871" s="495"/>
      <c r="I871" s="495"/>
      <c r="J871" s="497"/>
      <c r="K871" s="497"/>
      <c r="L871" s="498"/>
      <c r="M871" s="497"/>
      <c r="N871" s="255"/>
      <c r="O871" s="475"/>
      <c r="P871" s="475"/>
      <c r="Q871" s="498"/>
      <c r="R871" s="475"/>
      <c r="S871" s="499"/>
      <c r="T871" s="279"/>
      <c r="U871" s="279"/>
      <c r="V871" s="279"/>
      <c r="W871" s="279"/>
      <c r="X871" s="279"/>
      <c r="Y871" s="279"/>
      <c r="Z871" s="279"/>
    </row>
    <row r="872" spans="1:26" ht="16.5" customHeight="1">
      <c r="A872" s="494"/>
      <c r="B872" s="494"/>
      <c r="C872" s="494"/>
      <c r="D872" s="495"/>
      <c r="E872" s="495"/>
      <c r="F872" s="496"/>
      <c r="G872" s="495"/>
      <c r="H872" s="495"/>
      <c r="I872" s="495"/>
      <c r="J872" s="497"/>
      <c r="K872" s="497"/>
      <c r="L872" s="498"/>
      <c r="M872" s="497"/>
      <c r="N872" s="255"/>
      <c r="O872" s="475"/>
      <c r="P872" s="475"/>
      <c r="Q872" s="498"/>
      <c r="R872" s="475"/>
      <c r="S872" s="499"/>
      <c r="T872" s="279"/>
      <c r="U872" s="279"/>
      <c r="V872" s="279"/>
      <c r="W872" s="279"/>
      <c r="X872" s="279"/>
      <c r="Y872" s="279"/>
      <c r="Z872" s="279"/>
    </row>
    <row r="873" spans="1:26" ht="16.5" customHeight="1">
      <c r="A873" s="494"/>
      <c r="B873" s="494"/>
      <c r="C873" s="494"/>
      <c r="D873" s="495"/>
      <c r="E873" s="495"/>
      <c r="F873" s="496"/>
      <c r="G873" s="495"/>
      <c r="H873" s="495"/>
      <c r="I873" s="495"/>
      <c r="J873" s="497"/>
      <c r="K873" s="497"/>
      <c r="L873" s="498"/>
      <c r="M873" s="497"/>
      <c r="N873" s="255"/>
      <c r="O873" s="475"/>
      <c r="P873" s="475"/>
      <c r="Q873" s="498"/>
      <c r="R873" s="475"/>
      <c r="S873" s="499"/>
      <c r="T873" s="279"/>
      <c r="U873" s="279"/>
      <c r="V873" s="279"/>
      <c r="W873" s="279"/>
      <c r="X873" s="279"/>
      <c r="Y873" s="279"/>
      <c r="Z873" s="279"/>
    </row>
    <row r="874" spans="1:26" ht="16.5" customHeight="1">
      <c r="A874" s="494"/>
      <c r="B874" s="494"/>
      <c r="C874" s="494"/>
      <c r="D874" s="495"/>
      <c r="E874" s="495"/>
      <c r="F874" s="496"/>
      <c r="G874" s="495"/>
      <c r="H874" s="495"/>
      <c r="I874" s="495"/>
      <c r="J874" s="497"/>
      <c r="K874" s="497"/>
      <c r="L874" s="498"/>
      <c r="M874" s="497"/>
      <c r="N874" s="255"/>
      <c r="O874" s="475"/>
      <c r="P874" s="475"/>
      <c r="Q874" s="498"/>
      <c r="R874" s="475"/>
      <c r="S874" s="499"/>
      <c r="T874" s="279"/>
      <c r="U874" s="279"/>
      <c r="V874" s="279"/>
      <c r="W874" s="279"/>
      <c r="X874" s="279"/>
      <c r="Y874" s="279"/>
      <c r="Z874" s="279"/>
    </row>
    <row r="875" spans="1:26" ht="16.5" customHeight="1">
      <c r="A875" s="494"/>
      <c r="B875" s="494"/>
      <c r="C875" s="494"/>
      <c r="D875" s="495"/>
      <c r="E875" s="495"/>
      <c r="F875" s="496"/>
      <c r="G875" s="495"/>
      <c r="H875" s="495"/>
      <c r="I875" s="495"/>
      <c r="J875" s="497"/>
      <c r="K875" s="497"/>
      <c r="L875" s="498"/>
      <c r="M875" s="497"/>
      <c r="N875" s="255"/>
      <c r="O875" s="475"/>
      <c r="P875" s="475"/>
      <c r="Q875" s="498"/>
      <c r="R875" s="475"/>
      <c r="S875" s="499"/>
      <c r="T875" s="279"/>
      <c r="U875" s="279"/>
      <c r="V875" s="279"/>
      <c r="W875" s="279"/>
      <c r="X875" s="279"/>
      <c r="Y875" s="279"/>
      <c r="Z875" s="279"/>
    </row>
    <row r="876" spans="1:26" ht="16.5" customHeight="1">
      <c r="A876" s="494"/>
      <c r="B876" s="494"/>
      <c r="C876" s="494"/>
      <c r="D876" s="495"/>
      <c r="E876" s="495"/>
      <c r="F876" s="496"/>
      <c r="G876" s="495"/>
      <c r="H876" s="495"/>
      <c r="I876" s="495"/>
      <c r="J876" s="497"/>
      <c r="K876" s="497"/>
      <c r="L876" s="498"/>
      <c r="M876" s="497"/>
      <c r="N876" s="255"/>
      <c r="O876" s="475"/>
      <c r="P876" s="475"/>
      <c r="Q876" s="498"/>
      <c r="R876" s="475"/>
      <c r="S876" s="499"/>
      <c r="T876" s="279"/>
      <c r="U876" s="279"/>
      <c r="V876" s="279"/>
      <c r="W876" s="279"/>
      <c r="X876" s="279"/>
      <c r="Y876" s="279"/>
      <c r="Z876" s="279"/>
    </row>
    <row r="877" spans="1:26" ht="16.5" customHeight="1">
      <c r="A877" s="494"/>
      <c r="B877" s="494"/>
      <c r="C877" s="494"/>
      <c r="D877" s="495"/>
      <c r="E877" s="495"/>
      <c r="F877" s="496"/>
      <c r="G877" s="495"/>
      <c r="H877" s="495"/>
      <c r="I877" s="495"/>
      <c r="J877" s="497"/>
      <c r="K877" s="497"/>
      <c r="L877" s="498"/>
      <c r="M877" s="497"/>
      <c r="N877" s="255"/>
      <c r="O877" s="475"/>
      <c r="P877" s="475"/>
      <c r="Q877" s="498"/>
      <c r="R877" s="475"/>
      <c r="S877" s="499"/>
      <c r="T877" s="279"/>
      <c r="U877" s="279"/>
      <c r="V877" s="279"/>
      <c r="W877" s="279"/>
      <c r="X877" s="279"/>
      <c r="Y877" s="279"/>
      <c r="Z877" s="279"/>
    </row>
    <row r="878" spans="1:26" ht="16.5" customHeight="1">
      <c r="A878" s="494"/>
      <c r="B878" s="494"/>
      <c r="C878" s="494"/>
      <c r="D878" s="495"/>
      <c r="E878" s="495"/>
      <c r="F878" s="496"/>
      <c r="G878" s="495"/>
      <c r="H878" s="495"/>
      <c r="I878" s="495"/>
      <c r="J878" s="497"/>
      <c r="K878" s="497"/>
      <c r="L878" s="498"/>
      <c r="M878" s="497"/>
      <c r="N878" s="255"/>
      <c r="O878" s="475"/>
      <c r="P878" s="475"/>
      <c r="Q878" s="498"/>
      <c r="R878" s="475"/>
      <c r="S878" s="499"/>
      <c r="T878" s="279"/>
      <c r="U878" s="279"/>
      <c r="V878" s="279"/>
      <c r="W878" s="279"/>
      <c r="X878" s="279"/>
      <c r="Y878" s="279"/>
      <c r="Z878" s="279"/>
    </row>
    <row r="879" spans="1:26" ht="16.5" customHeight="1">
      <c r="A879" s="494"/>
      <c r="B879" s="494"/>
      <c r="C879" s="494"/>
      <c r="D879" s="495"/>
      <c r="E879" s="495"/>
      <c r="F879" s="496"/>
      <c r="G879" s="495"/>
      <c r="H879" s="495"/>
      <c r="I879" s="495"/>
      <c r="J879" s="497"/>
      <c r="K879" s="497"/>
      <c r="L879" s="498"/>
      <c r="M879" s="497"/>
      <c r="N879" s="255"/>
      <c r="O879" s="475"/>
      <c r="P879" s="475"/>
      <c r="Q879" s="498"/>
      <c r="R879" s="475"/>
      <c r="S879" s="499"/>
      <c r="T879" s="279"/>
      <c r="U879" s="279"/>
      <c r="V879" s="279"/>
      <c r="W879" s="279"/>
      <c r="X879" s="279"/>
      <c r="Y879" s="279"/>
      <c r="Z879" s="279"/>
    </row>
    <row r="880" spans="1:26" ht="16.5" customHeight="1">
      <c r="A880" s="494"/>
      <c r="B880" s="494"/>
      <c r="C880" s="494"/>
      <c r="D880" s="495"/>
      <c r="E880" s="495"/>
      <c r="F880" s="496"/>
      <c r="G880" s="495"/>
      <c r="H880" s="495"/>
      <c r="I880" s="495"/>
      <c r="J880" s="497"/>
      <c r="K880" s="497"/>
      <c r="L880" s="498"/>
      <c r="M880" s="497"/>
      <c r="N880" s="255"/>
      <c r="O880" s="475"/>
      <c r="P880" s="475"/>
      <c r="Q880" s="498"/>
      <c r="R880" s="475"/>
      <c r="S880" s="499"/>
      <c r="T880" s="279"/>
      <c r="U880" s="279"/>
      <c r="V880" s="279"/>
      <c r="W880" s="279"/>
      <c r="X880" s="279"/>
      <c r="Y880" s="279"/>
      <c r="Z880" s="279"/>
    </row>
    <row r="881" spans="1:26" ht="16.5" customHeight="1">
      <c r="A881" s="494"/>
      <c r="B881" s="494"/>
      <c r="C881" s="494"/>
      <c r="D881" s="495"/>
      <c r="E881" s="495"/>
      <c r="F881" s="496"/>
      <c r="G881" s="495"/>
      <c r="H881" s="495"/>
      <c r="I881" s="495"/>
      <c r="J881" s="497"/>
      <c r="K881" s="497"/>
      <c r="L881" s="498"/>
      <c r="M881" s="497"/>
      <c r="N881" s="255"/>
      <c r="O881" s="475"/>
      <c r="P881" s="475"/>
      <c r="Q881" s="498"/>
      <c r="R881" s="475"/>
      <c r="S881" s="499"/>
      <c r="T881" s="279"/>
      <c r="U881" s="279"/>
      <c r="V881" s="279"/>
      <c r="W881" s="279"/>
      <c r="X881" s="279"/>
      <c r="Y881" s="279"/>
      <c r="Z881" s="279"/>
    </row>
    <row r="882" spans="1:26" ht="16.5" customHeight="1">
      <c r="A882" s="494"/>
      <c r="B882" s="494"/>
      <c r="C882" s="494"/>
      <c r="D882" s="495"/>
      <c r="E882" s="495"/>
      <c r="F882" s="496"/>
      <c r="G882" s="495"/>
      <c r="H882" s="495"/>
      <c r="I882" s="495"/>
      <c r="J882" s="497"/>
      <c r="K882" s="497"/>
      <c r="L882" s="498"/>
      <c r="M882" s="497"/>
      <c r="N882" s="255"/>
      <c r="O882" s="475"/>
      <c r="P882" s="475"/>
      <c r="Q882" s="498"/>
      <c r="R882" s="475"/>
      <c r="S882" s="499"/>
      <c r="T882" s="279"/>
      <c r="U882" s="279"/>
      <c r="V882" s="279"/>
      <c r="W882" s="279"/>
      <c r="X882" s="279"/>
      <c r="Y882" s="279"/>
      <c r="Z882" s="279"/>
    </row>
    <row r="883" spans="1:26" ht="16.5" customHeight="1">
      <c r="A883" s="494"/>
      <c r="B883" s="494"/>
      <c r="C883" s="494"/>
      <c r="D883" s="495"/>
      <c r="E883" s="495"/>
      <c r="F883" s="496"/>
      <c r="G883" s="495"/>
      <c r="H883" s="495"/>
      <c r="I883" s="495"/>
      <c r="J883" s="497"/>
      <c r="K883" s="497"/>
      <c r="L883" s="498"/>
      <c r="M883" s="497"/>
      <c r="N883" s="255"/>
      <c r="O883" s="475"/>
      <c r="P883" s="475"/>
      <c r="Q883" s="498"/>
      <c r="R883" s="475"/>
      <c r="S883" s="499"/>
      <c r="T883" s="279"/>
      <c r="U883" s="279"/>
      <c r="V883" s="279"/>
      <c r="W883" s="279"/>
      <c r="X883" s="279"/>
      <c r="Y883" s="279"/>
      <c r="Z883" s="279"/>
    </row>
    <row r="884" spans="1:26" ht="16.5" customHeight="1">
      <c r="A884" s="494"/>
      <c r="B884" s="494"/>
      <c r="C884" s="494"/>
      <c r="D884" s="495"/>
      <c r="E884" s="495"/>
      <c r="F884" s="496"/>
      <c r="G884" s="495"/>
      <c r="H884" s="495"/>
      <c r="I884" s="495"/>
      <c r="J884" s="497"/>
      <c r="K884" s="497"/>
      <c r="L884" s="498"/>
      <c r="M884" s="497"/>
      <c r="N884" s="255"/>
      <c r="O884" s="475"/>
      <c r="P884" s="475"/>
      <c r="Q884" s="498"/>
      <c r="R884" s="475"/>
      <c r="S884" s="499"/>
      <c r="T884" s="279"/>
      <c r="U884" s="279"/>
      <c r="V884" s="279"/>
      <c r="W884" s="279"/>
      <c r="X884" s="279"/>
      <c r="Y884" s="279"/>
      <c r="Z884" s="279"/>
    </row>
    <row r="885" spans="1:26" ht="16.5" customHeight="1">
      <c r="A885" s="494"/>
      <c r="B885" s="494"/>
      <c r="C885" s="494"/>
      <c r="D885" s="495"/>
      <c r="E885" s="495"/>
      <c r="F885" s="496"/>
      <c r="G885" s="495"/>
      <c r="H885" s="495"/>
      <c r="I885" s="495"/>
      <c r="J885" s="497"/>
      <c r="K885" s="497"/>
      <c r="L885" s="498"/>
      <c r="M885" s="497"/>
      <c r="N885" s="255"/>
      <c r="O885" s="475"/>
      <c r="P885" s="475"/>
      <c r="Q885" s="498"/>
      <c r="R885" s="475"/>
      <c r="S885" s="499"/>
      <c r="T885" s="279"/>
      <c r="U885" s="279"/>
      <c r="V885" s="279"/>
      <c r="W885" s="279"/>
      <c r="X885" s="279"/>
      <c r="Y885" s="279"/>
      <c r="Z885" s="279"/>
    </row>
    <row r="886" spans="1:26" ht="16.5" customHeight="1">
      <c r="A886" s="494"/>
      <c r="B886" s="494"/>
      <c r="C886" s="494"/>
      <c r="D886" s="495"/>
      <c r="E886" s="495"/>
      <c r="F886" s="496"/>
      <c r="G886" s="495"/>
      <c r="H886" s="495"/>
      <c r="I886" s="495"/>
      <c r="J886" s="497"/>
      <c r="K886" s="497"/>
      <c r="L886" s="498"/>
      <c r="M886" s="497"/>
      <c r="N886" s="255"/>
      <c r="O886" s="475"/>
      <c r="P886" s="475"/>
      <c r="Q886" s="498"/>
      <c r="R886" s="475"/>
      <c r="S886" s="499"/>
      <c r="T886" s="279"/>
      <c r="U886" s="279"/>
      <c r="V886" s="279"/>
      <c r="W886" s="279"/>
      <c r="X886" s="279"/>
      <c r="Y886" s="279"/>
      <c r="Z886" s="279"/>
    </row>
    <row r="887" spans="1:26" ht="16.5" customHeight="1">
      <c r="A887" s="494"/>
      <c r="B887" s="494"/>
      <c r="C887" s="494"/>
      <c r="D887" s="495"/>
      <c r="E887" s="495"/>
      <c r="F887" s="496"/>
      <c r="G887" s="495"/>
      <c r="H887" s="495"/>
      <c r="I887" s="495"/>
      <c r="J887" s="497"/>
      <c r="K887" s="497"/>
      <c r="L887" s="498"/>
      <c r="M887" s="497"/>
      <c r="N887" s="255"/>
      <c r="O887" s="475"/>
      <c r="P887" s="475"/>
      <c r="Q887" s="498"/>
      <c r="R887" s="475"/>
      <c r="S887" s="499"/>
      <c r="T887" s="279"/>
      <c r="U887" s="279"/>
      <c r="V887" s="279"/>
      <c r="W887" s="279"/>
      <c r="X887" s="279"/>
      <c r="Y887" s="279"/>
      <c r="Z887" s="279"/>
    </row>
    <row r="888" spans="1:26" ht="16.5" customHeight="1">
      <c r="A888" s="494"/>
      <c r="B888" s="494"/>
      <c r="C888" s="494"/>
      <c r="D888" s="495"/>
      <c r="E888" s="495"/>
      <c r="F888" s="496"/>
      <c r="G888" s="495"/>
      <c r="H888" s="495"/>
      <c r="I888" s="495"/>
      <c r="J888" s="497"/>
      <c r="K888" s="497"/>
      <c r="L888" s="498"/>
      <c r="M888" s="497"/>
      <c r="N888" s="255"/>
      <c r="O888" s="475"/>
      <c r="P888" s="475"/>
      <c r="Q888" s="498"/>
      <c r="R888" s="475"/>
      <c r="S888" s="499"/>
      <c r="T888" s="279"/>
      <c r="U888" s="279"/>
      <c r="V888" s="279"/>
      <c r="W888" s="279"/>
      <c r="X888" s="279"/>
      <c r="Y888" s="279"/>
      <c r="Z888" s="279"/>
    </row>
    <row r="889" spans="1:26" ht="16.5" customHeight="1">
      <c r="A889" s="494"/>
      <c r="B889" s="494"/>
      <c r="C889" s="494"/>
      <c r="D889" s="495"/>
      <c r="E889" s="495"/>
      <c r="F889" s="496"/>
      <c r="G889" s="495"/>
      <c r="H889" s="495"/>
      <c r="I889" s="495"/>
      <c r="J889" s="497"/>
      <c r="K889" s="497"/>
      <c r="L889" s="498"/>
      <c r="M889" s="497"/>
      <c r="N889" s="255"/>
      <c r="O889" s="475"/>
      <c r="P889" s="475"/>
      <c r="Q889" s="498"/>
      <c r="R889" s="475"/>
      <c r="S889" s="499"/>
      <c r="T889" s="279"/>
      <c r="U889" s="279"/>
      <c r="V889" s="279"/>
      <c r="W889" s="279"/>
      <c r="X889" s="279"/>
      <c r="Y889" s="279"/>
      <c r="Z889" s="279"/>
    </row>
    <row r="890" spans="1:26" ht="16.5" customHeight="1">
      <c r="A890" s="494"/>
      <c r="B890" s="494"/>
      <c r="C890" s="494"/>
      <c r="D890" s="495"/>
      <c r="E890" s="495"/>
      <c r="F890" s="496"/>
      <c r="G890" s="495"/>
      <c r="H890" s="495"/>
      <c r="I890" s="495"/>
      <c r="J890" s="497"/>
      <c r="K890" s="497"/>
      <c r="L890" s="498"/>
      <c r="M890" s="497"/>
      <c r="N890" s="255"/>
      <c r="O890" s="475"/>
      <c r="P890" s="475"/>
      <c r="Q890" s="498"/>
      <c r="R890" s="475"/>
      <c r="S890" s="499"/>
      <c r="T890" s="279"/>
      <c r="U890" s="279"/>
      <c r="V890" s="279"/>
      <c r="W890" s="279"/>
      <c r="X890" s="279"/>
      <c r="Y890" s="279"/>
      <c r="Z890" s="279"/>
    </row>
    <row r="891" spans="1:26" ht="16.5" customHeight="1">
      <c r="A891" s="494"/>
      <c r="B891" s="494"/>
      <c r="C891" s="494"/>
      <c r="D891" s="495"/>
      <c r="E891" s="495"/>
      <c r="F891" s="496"/>
      <c r="G891" s="495"/>
      <c r="H891" s="495"/>
      <c r="I891" s="495"/>
      <c r="J891" s="497"/>
      <c r="K891" s="497"/>
      <c r="L891" s="498"/>
      <c r="M891" s="497"/>
      <c r="N891" s="255"/>
      <c r="O891" s="475"/>
      <c r="P891" s="475"/>
      <c r="Q891" s="498"/>
      <c r="R891" s="475"/>
      <c r="S891" s="499"/>
      <c r="T891" s="279"/>
      <c r="U891" s="279"/>
      <c r="V891" s="279"/>
      <c r="W891" s="279"/>
      <c r="X891" s="279"/>
      <c r="Y891" s="279"/>
      <c r="Z891" s="279"/>
    </row>
    <row r="892" spans="1:26" ht="16.5" customHeight="1">
      <c r="A892" s="494"/>
      <c r="B892" s="494"/>
      <c r="C892" s="494"/>
      <c r="D892" s="495"/>
      <c r="E892" s="495"/>
      <c r="F892" s="496"/>
      <c r="G892" s="495"/>
      <c r="H892" s="495"/>
      <c r="I892" s="495"/>
      <c r="J892" s="497"/>
      <c r="K892" s="497"/>
      <c r="L892" s="498"/>
      <c r="M892" s="497"/>
      <c r="N892" s="255"/>
      <c r="O892" s="475"/>
      <c r="P892" s="475"/>
      <c r="Q892" s="498"/>
      <c r="R892" s="475"/>
      <c r="S892" s="499"/>
      <c r="T892" s="279"/>
      <c r="U892" s="279"/>
      <c r="V892" s="279"/>
      <c r="W892" s="279"/>
      <c r="X892" s="279"/>
      <c r="Y892" s="279"/>
      <c r="Z892" s="279"/>
    </row>
    <row r="893" spans="1:26" ht="16.5" customHeight="1">
      <c r="A893" s="494"/>
      <c r="B893" s="494"/>
      <c r="C893" s="494"/>
      <c r="D893" s="495"/>
      <c r="E893" s="495"/>
      <c r="F893" s="496"/>
      <c r="G893" s="495"/>
      <c r="H893" s="495"/>
      <c r="I893" s="495"/>
      <c r="J893" s="497"/>
      <c r="K893" s="497"/>
      <c r="L893" s="498"/>
      <c r="M893" s="497"/>
      <c r="N893" s="255"/>
      <c r="O893" s="475"/>
      <c r="P893" s="475"/>
      <c r="Q893" s="498"/>
      <c r="R893" s="475"/>
      <c r="S893" s="499"/>
      <c r="T893" s="279"/>
      <c r="U893" s="279"/>
      <c r="V893" s="279"/>
      <c r="W893" s="279"/>
      <c r="X893" s="279"/>
      <c r="Y893" s="279"/>
      <c r="Z893" s="279"/>
    </row>
    <row r="894" spans="1:26" ht="16.5" customHeight="1">
      <c r="A894" s="494"/>
      <c r="B894" s="494"/>
      <c r="C894" s="494"/>
      <c r="D894" s="495"/>
      <c r="E894" s="495"/>
      <c r="F894" s="496"/>
      <c r="G894" s="495"/>
      <c r="H894" s="495"/>
      <c r="I894" s="495"/>
      <c r="J894" s="497"/>
      <c r="K894" s="497"/>
      <c r="L894" s="498"/>
      <c r="M894" s="497"/>
      <c r="N894" s="255"/>
      <c r="O894" s="475"/>
      <c r="P894" s="475"/>
      <c r="Q894" s="498"/>
      <c r="R894" s="475"/>
      <c r="S894" s="499"/>
      <c r="T894" s="279"/>
      <c r="U894" s="279"/>
      <c r="V894" s="279"/>
      <c r="W894" s="279"/>
      <c r="X894" s="279"/>
      <c r="Y894" s="279"/>
      <c r="Z894" s="279"/>
    </row>
    <row r="895" spans="1:26" ht="16.5" customHeight="1">
      <c r="A895" s="494"/>
      <c r="B895" s="494"/>
      <c r="C895" s="494"/>
      <c r="D895" s="495"/>
      <c r="E895" s="495"/>
      <c r="F895" s="496"/>
      <c r="G895" s="495"/>
      <c r="H895" s="495"/>
      <c r="I895" s="495"/>
      <c r="J895" s="497"/>
      <c r="K895" s="497"/>
      <c r="L895" s="498"/>
      <c r="M895" s="497"/>
      <c r="N895" s="255"/>
      <c r="O895" s="475"/>
      <c r="P895" s="475"/>
      <c r="Q895" s="498"/>
      <c r="R895" s="475"/>
      <c r="S895" s="499"/>
      <c r="T895" s="279"/>
      <c r="U895" s="279"/>
      <c r="V895" s="279"/>
      <c r="W895" s="279"/>
      <c r="X895" s="279"/>
      <c r="Y895" s="279"/>
      <c r="Z895" s="279"/>
    </row>
    <row r="896" spans="1:26" ht="16.5" customHeight="1">
      <c r="A896" s="494"/>
      <c r="B896" s="494"/>
      <c r="C896" s="494"/>
      <c r="D896" s="495"/>
      <c r="E896" s="495"/>
      <c r="F896" s="496"/>
      <c r="G896" s="495"/>
      <c r="H896" s="495"/>
      <c r="I896" s="495"/>
      <c r="J896" s="497"/>
      <c r="K896" s="497"/>
      <c r="L896" s="498"/>
      <c r="M896" s="497"/>
      <c r="N896" s="255"/>
      <c r="O896" s="475"/>
      <c r="P896" s="475"/>
      <c r="Q896" s="498"/>
      <c r="R896" s="475"/>
      <c r="S896" s="499"/>
      <c r="T896" s="279"/>
      <c r="U896" s="279"/>
      <c r="V896" s="279"/>
      <c r="W896" s="279"/>
      <c r="X896" s="279"/>
      <c r="Y896" s="279"/>
      <c r="Z896" s="279"/>
    </row>
    <row r="897" spans="1:26" ht="16.5" customHeight="1">
      <c r="A897" s="494"/>
      <c r="B897" s="494"/>
      <c r="C897" s="494"/>
      <c r="D897" s="495"/>
      <c r="E897" s="495"/>
      <c r="F897" s="496"/>
      <c r="G897" s="495"/>
      <c r="H897" s="495"/>
      <c r="I897" s="495"/>
      <c r="J897" s="497"/>
      <c r="K897" s="497"/>
      <c r="L897" s="498"/>
      <c r="M897" s="497"/>
      <c r="N897" s="255"/>
      <c r="O897" s="475"/>
      <c r="P897" s="475"/>
      <c r="Q897" s="498"/>
      <c r="R897" s="475"/>
      <c r="S897" s="499"/>
      <c r="T897" s="279"/>
      <c r="U897" s="279"/>
      <c r="V897" s="279"/>
      <c r="W897" s="279"/>
      <c r="X897" s="279"/>
      <c r="Y897" s="279"/>
      <c r="Z897" s="279"/>
    </row>
    <row r="898" spans="1:26" ht="16.5" customHeight="1">
      <c r="A898" s="494"/>
      <c r="B898" s="494"/>
      <c r="C898" s="494"/>
      <c r="D898" s="495"/>
      <c r="E898" s="495"/>
      <c r="F898" s="496"/>
      <c r="G898" s="495"/>
      <c r="H898" s="495"/>
      <c r="I898" s="495"/>
      <c r="J898" s="497"/>
      <c r="K898" s="497"/>
      <c r="L898" s="498"/>
      <c r="M898" s="497"/>
      <c r="N898" s="255"/>
      <c r="O898" s="475"/>
      <c r="P898" s="475"/>
      <c r="Q898" s="498"/>
      <c r="R898" s="475"/>
      <c r="S898" s="499"/>
      <c r="T898" s="279"/>
      <c r="U898" s="279"/>
      <c r="V898" s="279"/>
      <c r="W898" s="279"/>
      <c r="X898" s="279"/>
      <c r="Y898" s="279"/>
      <c r="Z898" s="279"/>
    </row>
    <row r="899" spans="1:26" ht="16.5" customHeight="1">
      <c r="A899" s="494"/>
      <c r="B899" s="494"/>
      <c r="C899" s="494"/>
      <c r="D899" s="495"/>
      <c r="E899" s="495"/>
      <c r="F899" s="496"/>
      <c r="G899" s="495"/>
      <c r="H899" s="495"/>
      <c r="I899" s="495"/>
      <c r="J899" s="497"/>
      <c r="K899" s="497"/>
      <c r="L899" s="498"/>
      <c r="M899" s="497"/>
      <c r="N899" s="255"/>
      <c r="O899" s="475"/>
      <c r="P899" s="475"/>
      <c r="Q899" s="498"/>
      <c r="R899" s="475"/>
      <c r="S899" s="499"/>
      <c r="T899" s="279"/>
      <c r="U899" s="279"/>
      <c r="V899" s="279"/>
      <c r="W899" s="279"/>
      <c r="X899" s="279"/>
      <c r="Y899" s="279"/>
      <c r="Z899" s="279"/>
    </row>
    <row r="900" spans="1:26" ht="16.5" customHeight="1">
      <c r="A900" s="494"/>
      <c r="B900" s="494"/>
      <c r="C900" s="494"/>
      <c r="D900" s="495"/>
      <c r="E900" s="495"/>
      <c r="F900" s="496"/>
      <c r="G900" s="495"/>
      <c r="H900" s="495"/>
      <c r="I900" s="495"/>
      <c r="J900" s="497"/>
      <c r="K900" s="497"/>
      <c r="L900" s="498"/>
      <c r="M900" s="497"/>
      <c r="N900" s="255"/>
      <c r="O900" s="475"/>
      <c r="P900" s="475"/>
      <c r="Q900" s="498"/>
      <c r="R900" s="475"/>
      <c r="S900" s="499"/>
      <c r="T900" s="279"/>
      <c r="U900" s="279"/>
      <c r="V900" s="279"/>
      <c r="W900" s="279"/>
      <c r="X900" s="279"/>
      <c r="Y900" s="279"/>
      <c r="Z900" s="279"/>
    </row>
    <row r="901" spans="1:26" ht="16.5" customHeight="1">
      <c r="A901" s="494"/>
      <c r="B901" s="494"/>
      <c r="C901" s="494"/>
      <c r="D901" s="495"/>
      <c r="E901" s="495"/>
      <c r="F901" s="496"/>
      <c r="G901" s="495"/>
      <c r="H901" s="495"/>
      <c r="I901" s="495"/>
      <c r="J901" s="497"/>
      <c r="K901" s="497"/>
      <c r="L901" s="498"/>
      <c r="M901" s="497"/>
      <c r="N901" s="255"/>
      <c r="O901" s="475"/>
      <c r="P901" s="475"/>
      <c r="Q901" s="498"/>
      <c r="R901" s="475"/>
      <c r="S901" s="499"/>
      <c r="T901" s="279"/>
      <c r="U901" s="279"/>
      <c r="V901" s="279"/>
      <c r="W901" s="279"/>
      <c r="X901" s="279"/>
      <c r="Y901" s="279"/>
      <c r="Z901" s="279"/>
    </row>
    <row r="902" spans="1:26" ht="16.5" customHeight="1">
      <c r="A902" s="494"/>
      <c r="B902" s="494"/>
      <c r="C902" s="494"/>
      <c r="D902" s="495"/>
      <c r="E902" s="495"/>
      <c r="F902" s="496"/>
      <c r="G902" s="495"/>
      <c r="H902" s="495"/>
      <c r="I902" s="495"/>
      <c r="J902" s="497"/>
      <c r="K902" s="497"/>
      <c r="L902" s="498"/>
      <c r="M902" s="497"/>
      <c r="N902" s="255"/>
      <c r="O902" s="475"/>
      <c r="P902" s="475"/>
      <c r="Q902" s="498"/>
      <c r="R902" s="475"/>
      <c r="S902" s="499"/>
      <c r="T902" s="279"/>
      <c r="U902" s="279"/>
      <c r="V902" s="279"/>
      <c r="W902" s="279"/>
      <c r="X902" s="279"/>
      <c r="Y902" s="279"/>
      <c r="Z902" s="279"/>
    </row>
    <row r="903" spans="1:26" ht="16.5" customHeight="1">
      <c r="A903" s="494"/>
      <c r="B903" s="494"/>
      <c r="C903" s="494"/>
      <c r="D903" s="495"/>
      <c r="E903" s="495"/>
      <c r="F903" s="496"/>
      <c r="G903" s="495"/>
      <c r="H903" s="495"/>
      <c r="I903" s="495"/>
      <c r="J903" s="497"/>
      <c r="K903" s="497"/>
      <c r="L903" s="498"/>
      <c r="M903" s="497"/>
      <c r="N903" s="255"/>
      <c r="O903" s="475"/>
      <c r="P903" s="475"/>
      <c r="Q903" s="498"/>
      <c r="R903" s="475"/>
      <c r="S903" s="499"/>
      <c r="T903" s="279"/>
      <c r="U903" s="279"/>
      <c r="V903" s="279"/>
      <c r="W903" s="279"/>
      <c r="X903" s="279"/>
      <c r="Y903" s="279"/>
      <c r="Z903" s="279"/>
    </row>
    <row r="904" spans="1:26" ht="16.5" customHeight="1">
      <c r="A904" s="494"/>
      <c r="B904" s="494"/>
      <c r="C904" s="494"/>
      <c r="D904" s="495"/>
      <c r="E904" s="495"/>
      <c r="F904" s="496"/>
      <c r="G904" s="495"/>
      <c r="H904" s="495"/>
      <c r="I904" s="495"/>
      <c r="J904" s="497"/>
      <c r="K904" s="497"/>
      <c r="L904" s="498"/>
      <c r="M904" s="497"/>
      <c r="N904" s="255"/>
      <c r="O904" s="475"/>
      <c r="P904" s="475"/>
      <c r="Q904" s="498"/>
      <c r="R904" s="475"/>
      <c r="S904" s="499"/>
      <c r="T904" s="279"/>
      <c r="U904" s="279"/>
      <c r="V904" s="279"/>
      <c r="W904" s="279"/>
      <c r="X904" s="279"/>
      <c r="Y904" s="279"/>
      <c r="Z904" s="279"/>
    </row>
    <row r="905" spans="1:26" ht="16.5" customHeight="1">
      <c r="A905" s="494"/>
      <c r="B905" s="494"/>
      <c r="C905" s="494"/>
      <c r="D905" s="495"/>
      <c r="E905" s="495"/>
      <c r="F905" s="496"/>
      <c r="G905" s="495"/>
      <c r="H905" s="495"/>
      <c r="I905" s="495"/>
      <c r="J905" s="497"/>
      <c r="K905" s="497"/>
      <c r="L905" s="498"/>
      <c r="M905" s="497"/>
      <c r="N905" s="255"/>
      <c r="O905" s="475"/>
      <c r="P905" s="475"/>
      <c r="Q905" s="498"/>
      <c r="R905" s="475"/>
      <c r="S905" s="499"/>
      <c r="T905" s="279"/>
      <c r="U905" s="279"/>
      <c r="V905" s="279"/>
      <c r="W905" s="279"/>
      <c r="X905" s="279"/>
      <c r="Y905" s="279"/>
      <c r="Z905" s="279"/>
    </row>
    <row r="906" spans="1:26" ht="16.5" customHeight="1">
      <c r="A906" s="494"/>
      <c r="B906" s="494"/>
      <c r="C906" s="494"/>
      <c r="D906" s="495"/>
      <c r="E906" s="495"/>
      <c r="F906" s="496"/>
      <c r="G906" s="495"/>
      <c r="H906" s="495"/>
      <c r="I906" s="495"/>
      <c r="J906" s="497"/>
      <c r="K906" s="497"/>
      <c r="L906" s="498"/>
      <c r="M906" s="497"/>
      <c r="N906" s="255"/>
      <c r="O906" s="475"/>
      <c r="P906" s="475"/>
      <c r="Q906" s="498"/>
      <c r="R906" s="475"/>
      <c r="S906" s="499"/>
      <c r="T906" s="279"/>
      <c r="U906" s="279"/>
      <c r="V906" s="279"/>
      <c r="W906" s="279"/>
      <c r="X906" s="279"/>
      <c r="Y906" s="279"/>
      <c r="Z906" s="279"/>
    </row>
    <row r="907" spans="1:26" ht="16.5" customHeight="1">
      <c r="A907" s="494"/>
      <c r="B907" s="494"/>
      <c r="C907" s="494"/>
      <c r="D907" s="495"/>
      <c r="E907" s="495"/>
      <c r="F907" s="496"/>
      <c r="G907" s="495"/>
      <c r="H907" s="495"/>
      <c r="I907" s="495"/>
      <c r="J907" s="497"/>
      <c r="K907" s="497"/>
      <c r="L907" s="498"/>
      <c r="M907" s="497"/>
      <c r="N907" s="255"/>
      <c r="O907" s="475"/>
      <c r="P907" s="475"/>
      <c r="Q907" s="498"/>
      <c r="R907" s="475"/>
      <c r="S907" s="499"/>
      <c r="T907" s="279"/>
      <c r="U907" s="279"/>
      <c r="V907" s="279"/>
      <c r="W907" s="279"/>
      <c r="X907" s="279"/>
      <c r="Y907" s="279"/>
      <c r="Z907" s="279"/>
    </row>
    <row r="908" spans="1:26" ht="16.5" customHeight="1">
      <c r="A908" s="494"/>
      <c r="B908" s="494"/>
      <c r="C908" s="494"/>
      <c r="D908" s="495"/>
      <c r="E908" s="495"/>
      <c r="F908" s="496"/>
      <c r="G908" s="495"/>
      <c r="H908" s="495"/>
      <c r="I908" s="495"/>
      <c r="J908" s="497"/>
      <c r="K908" s="497"/>
      <c r="L908" s="498"/>
      <c r="M908" s="497"/>
      <c r="N908" s="255"/>
      <c r="O908" s="475"/>
      <c r="P908" s="475"/>
      <c r="Q908" s="498"/>
      <c r="R908" s="475"/>
      <c r="S908" s="499"/>
      <c r="T908" s="279"/>
      <c r="U908" s="279"/>
      <c r="V908" s="279"/>
      <c r="W908" s="279"/>
      <c r="X908" s="279"/>
      <c r="Y908" s="279"/>
      <c r="Z908" s="279"/>
    </row>
    <row r="909" spans="1:26" ht="16.5" customHeight="1">
      <c r="A909" s="494"/>
      <c r="B909" s="494"/>
      <c r="C909" s="494"/>
      <c r="D909" s="495"/>
      <c r="E909" s="495"/>
      <c r="F909" s="496"/>
      <c r="G909" s="495"/>
      <c r="H909" s="495"/>
      <c r="I909" s="495"/>
      <c r="J909" s="497"/>
      <c r="K909" s="497"/>
      <c r="L909" s="498"/>
      <c r="M909" s="497"/>
      <c r="N909" s="255"/>
      <c r="O909" s="475"/>
      <c r="P909" s="475"/>
      <c r="Q909" s="498"/>
      <c r="R909" s="475"/>
      <c r="S909" s="499"/>
      <c r="T909" s="279"/>
      <c r="U909" s="279"/>
      <c r="V909" s="279"/>
      <c r="W909" s="279"/>
      <c r="X909" s="279"/>
      <c r="Y909" s="279"/>
      <c r="Z909" s="279"/>
    </row>
    <row r="910" spans="1:26" ht="16.5" customHeight="1">
      <c r="A910" s="494"/>
      <c r="B910" s="494"/>
      <c r="C910" s="494"/>
      <c r="D910" s="495"/>
      <c r="E910" s="495"/>
      <c r="F910" s="496"/>
      <c r="G910" s="495"/>
      <c r="H910" s="495"/>
      <c r="I910" s="495"/>
      <c r="J910" s="497"/>
      <c r="K910" s="497"/>
      <c r="L910" s="498"/>
      <c r="M910" s="497"/>
      <c r="N910" s="255"/>
      <c r="O910" s="475"/>
      <c r="P910" s="475"/>
      <c r="Q910" s="498"/>
      <c r="R910" s="475"/>
      <c r="S910" s="499"/>
      <c r="T910" s="279"/>
      <c r="U910" s="279"/>
      <c r="V910" s="279"/>
      <c r="W910" s="279"/>
      <c r="X910" s="279"/>
      <c r="Y910" s="279"/>
      <c r="Z910" s="279"/>
    </row>
    <row r="911" spans="1:26" ht="16.5" customHeight="1">
      <c r="A911" s="494"/>
      <c r="B911" s="494"/>
      <c r="C911" s="494"/>
      <c r="D911" s="495"/>
      <c r="E911" s="495"/>
      <c r="F911" s="496"/>
      <c r="G911" s="495"/>
      <c r="H911" s="495"/>
      <c r="I911" s="495"/>
      <c r="J911" s="497"/>
      <c r="K911" s="497"/>
      <c r="L911" s="498"/>
      <c r="M911" s="497"/>
      <c r="N911" s="255"/>
      <c r="O911" s="475"/>
      <c r="P911" s="475"/>
      <c r="Q911" s="498"/>
      <c r="R911" s="475"/>
      <c r="S911" s="499"/>
      <c r="T911" s="279"/>
      <c r="U911" s="279"/>
      <c r="V911" s="279"/>
      <c r="W911" s="279"/>
      <c r="X911" s="279"/>
      <c r="Y911" s="279"/>
      <c r="Z911" s="279"/>
    </row>
    <row r="912" spans="1:26" ht="16.5" customHeight="1">
      <c r="A912" s="494"/>
      <c r="B912" s="494"/>
      <c r="C912" s="494"/>
      <c r="D912" s="495"/>
      <c r="E912" s="495"/>
      <c r="F912" s="496"/>
      <c r="G912" s="495"/>
      <c r="H912" s="495"/>
      <c r="I912" s="495"/>
      <c r="J912" s="497"/>
      <c r="K912" s="497"/>
      <c r="L912" s="498"/>
      <c r="M912" s="497"/>
      <c r="N912" s="255"/>
      <c r="O912" s="475"/>
      <c r="P912" s="475"/>
      <c r="Q912" s="498"/>
      <c r="R912" s="475"/>
      <c r="S912" s="499"/>
      <c r="T912" s="279"/>
      <c r="U912" s="279"/>
      <c r="V912" s="279"/>
      <c r="W912" s="279"/>
      <c r="X912" s="279"/>
      <c r="Y912" s="279"/>
      <c r="Z912" s="279"/>
    </row>
    <row r="913" spans="1:26" ht="16.5" customHeight="1">
      <c r="A913" s="494"/>
      <c r="B913" s="494"/>
      <c r="C913" s="494"/>
      <c r="D913" s="495"/>
      <c r="E913" s="495"/>
      <c r="F913" s="496"/>
      <c r="G913" s="495"/>
      <c r="H913" s="495"/>
      <c r="I913" s="495"/>
      <c r="J913" s="497"/>
      <c r="K913" s="497"/>
      <c r="L913" s="498"/>
      <c r="M913" s="497"/>
      <c r="N913" s="255"/>
      <c r="O913" s="475"/>
      <c r="P913" s="475"/>
      <c r="Q913" s="498"/>
      <c r="R913" s="475"/>
      <c r="S913" s="499"/>
      <c r="T913" s="279"/>
      <c r="U913" s="279"/>
      <c r="V913" s="279"/>
      <c r="W913" s="279"/>
      <c r="X913" s="279"/>
      <c r="Y913" s="279"/>
      <c r="Z913" s="279"/>
    </row>
    <row r="914" spans="1:26" ht="16.5" customHeight="1">
      <c r="A914" s="494"/>
      <c r="B914" s="494"/>
      <c r="C914" s="494"/>
      <c r="D914" s="495"/>
      <c r="E914" s="495"/>
      <c r="F914" s="496"/>
      <c r="G914" s="495"/>
      <c r="H914" s="495"/>
      <c r="I914" s="495"/>
      <c r="J914" s="497"/>
      <c r="K914" s="497"/>
      <c r="L914" s="498"/>
      <c r="M914" s="497"/>
      <c r="N914" s="255"/>
      <c r="O914" s="475"/>
      <c r="P914" s="475"/>
      <c r="Q914" s="498"/>
      <c r="R914" s="475"/>
      <c r="S914" s="499"/>
      <c r="T914" s="279"/>
      <c r="U914" s="279"/>
      <c r="V914" s="279"/>
      <c r="W914" s="279"/>
      <c r="X914" s="279"/>
      <c r="Y914" s="279"/>
      <c r="Z914" s="279"/>
    </row>
    <row r="915" spans="1:26" ht="16.5" customHeight="1">
      <c r="A915" s="494"/>
      <c r="B915" s="494"/>
      <c r="C915" s="494"/>
      <c r="D915" s="495"/>
      <c r="E915" s="495"/>
      <c r="F915" s="496"/>
      <c r="G915" s="495"/>
      <c r="H915" s="495"/>
      <c r="I915" s="495"/>
      <c r="J915" s="497"/>
      <c r="K915" s="497"/>
      <c r="L915" s="498"/>
      <c r="M915" s="497"/>
      <c r="N915" s="255"/>
      <c r="O915" s="475"/>
      <c r="P915" s="475"/>
      <c r="Q915" s="498"/>
      <c r="R915" s="475"/>
      <c r="S915" s="499"/>
      <c r="T915" s="279"/>
      <c r="U915" s="279"/>
      <c r="V915" s="279"/>
      <c r="W915" s="279"/>
      <c r="X915" s="279"/>
      <c r="Y915" s="279"/>
      <c r="Z915" s="279"/>
    </row>
    <row r="916" spans="1:26" ht="16.5" customHeight="1">
      <c r="A916" s="494"/>
      <c r="B916" s="494"/>
      <c r="C916" s="494"/>
      <c r="D916" s="495"/>
      <c r="E916" s="495"/>
      <c r="F916" s="496"/>
      <c r="G916" s="495"/>
      <c r="H916" s="495"/>
      <c r="I916" s="495"/>
      <c r="J916" s="497"/>
      <c r="K916" s="497"/>
      <c r="L916" s="498"/>
      <c r="M916" s="497"/>
      <c r="N916" s="255"/>
      <c r="O916" s="475"/>
      <c r="P916" s="475"/>
      <c r="Q916" s="498"/>
      <c r="R916" s="475"/>
      <c r="S916" s="499"/>
      <c r="T916" s="279"/>
      <c r="U916" s="279"/>
      <c r="V916" s="279"/>
      <c r="W916" s="279"/>
      <c r="X916" s="279"/>
      <c r="Y916" s="279"/>
      <c r="Z916" s="279"/>
    </row>
    <row r="917" spans="1:26" ht="16.5" customHeight="1">
      <c r="A917" s="494"/>
      <c r="B917" s="494"/>
      <c r="C917" s="494"/>
      <c r="D917" s="495"/>
      <c r="E917" s="495"/>
      <c r="F917" s="496"/>
      <c r="G917" s="495"/>
      <c r="H917" s="495"/>
      <c r="I917" s="495"/>
      <c r="J917" s="497"/>
      <c r="K917" s="497"/>
      <c r="L917" s="498"/>
      <c r="M917" s="497"/>
      <c r="N917" s="255"/>
      <c r="O917" s="475"/>
      <c r="P917" s="475"/>
      <c r="Q917" s="498"/>
      <c r="R917" s="475"/>
      <c r="S917" s="499"/>
      <c r="T917" s="279"/>
      <c r="U917" s="279"/>
      <c r="V917" s="279"/>
      <c r="W917" s="279"/>
      <c r="X917" s="279"/>
      <c r="Y917" s="279"/>
      <c r="Z917" s="279"/>
    </row>
    <row r="918" spans="1:26" ht="16.5" customHeight="1">
      <c r="A918" s="494"/>
      <c r="B918" s="494"/>
      <c r="C918" s="494"/>
      <c r="D918" s="495"/>
      <c r="E918" s="495"/>
      <c r="F918" s="496"/>
      <c r="G918" s="495"/>
      <c r="H918" s="495"/>
      <c r="I918" s="495"/>
      <c r="J918" s="497"/>
      <c r="K918" s="497"/>
      <c r="L918" s="498"/>
      <c r="M918" s="497"/>
      <c r="N918" s="255"/>
      <c r="O918" s="475"/>
      <c r="P918" s="475"/>
      <c r="Q918" s="498"/>
      <c r="R918" s="475"/>
      <c r="S918" s="499"/>
      <c r="T918" s="279"/>
      <c r="U918" s="279"/>
      <c r="V918" s="279"/>
      <c r="W918" s="279"/>
      <c r="X918" s="279"/>
      <c r="Y918" s="279"/>
      <c r="Z918" s="279"/>
    </row>
    <row r="919" spans="1:26" ht="16.5" customHeight="1">
      <c r="A919" s="494"/>
      <c r="B919" s="494"/>
      <c r="C919" s="494"/>
      <c r="D919" s="495"/>
      <c r="E919" s="495"/>
      <c r="F919" s="496"/>
      <c r="G919" s="495"/>
      <c r="H919" s="495"/>
      <c r="I919" s="495"/>
      <c r="J919" s="497"/>
      <c r="K919" s="497"/>
      <c r="L919" s="498"/>
      <c r="M919" s="497"/>
      <c r="N919" s="255"/>
      <c r="O919" s="475"/>
      <c r="P919" s="475"/>
      <c r="Q919" s="498"/>
      <c r="R919" s="475"/>
      <c r="S919" s="499"/>
      <c r="T919" s="279"/>
      <c r="U919" s="279"/>
      <c r="V919" s="279"/>
      <c r="W919" s="279"/>
      <c r="X919" s="279"/>
      <c r="Y919" s="279"/>
      <c r="Z919" s="279"/>
    </row>
    <row r="920" spans="1:26" ht="16.5" customHeight="1">
      <c r="A920" s="494"/>
      <c r="B920" s="494"/>
      <c r="C920" s="494"/>
      <c r="D920" s="495"/>
      <c r="E920" s="495"/>
      <c r="F920" s="496"/>
      <c r="G920" s="495"/>
      <c r="H920" s="495"/>
      <c r="I920" s="495"/>
      <c r="J920" s="497"/>
      <c r="K920" s="497"/>
      <c r="L920" s="498"/>
      <c r="M920" s="497"/>
      <c r="N920" s="255"/>
      <c r="O920" s="475"/>
      <c r="P920" s="475"/>
      <c r="Q920" s="498"/>
      <c r="R920" s="475"/>
      <c r="S920" s="499"/>
      <c r="T920" s="279"/>
      <c r="U920" s="279"/>
      <c r="V920" s="279"/>
      <c r="W920" s="279"/>
      <c r="X920" s="279"/>
      <c r="Y920" s="279"/>
      <c r="Z920" s="279"/>
    </row>
    <row r="921" spans="1:26" ht="16.5" customHeight="1">
      <c r="A921" s="494"/>
      <c r="B921" s="494"/>
      <c r="C921" s="494"/>
      <c r="D921" s="495"/>
      <c r="E921" s="495"/>
      <c r="F921" s="496"/>
      <c r="G921" s="495"/>
      <c r="H921" s="495"/>
      <c r="I921" s="495"/>
      <c r="J921" s="497"/>
      <c r="K921" s="497"/>
      <c r="L921" s="498"/>
      <c r="M921" s="497"/>
      <c r="N921" s="255"/>
      <c r="O921" s="475"/>
      <c r="P921" s="475"/>
      <c r="Q921" s="498"/>
      <c r="R921" s="475"/>
      <c r="S921" s="499"/>
      <c r="T921" s="279"/>
      <c r="U921" s="279"/>
      <c r="V921" s="279"/>
      <c r="W921" s="279"/>
      <c r="X921" s="279"/>
      <c r="Y921" s="279"/>
      <c r="Z921" s="279"/>
    </row>
    <row r="922" spans="1:26" ht="16.5" customHeight="1">
      <c r="A922" s="494"/>
      <c r="B922" s="494"/>
      <c r="C922" s="494"/>
      <c r="D922" s="495"/>
      <c r="E922" s="495"/>
      <c r="F922" s="496"/>
      <c r="G922" s="495"/>
      <c r="H922" s="495"/>
      <c r="I922" s="495"/>
      <c r="J922" s="497"/>
      <c r="K922" s="497"/>
      <c r="L922" s="498"/>
      <c r="M922" s="497"/>
      <c r="N922" s="255"/>
      <c r="O922" s="475"/>
      <c r="P922" s="475"/>
      <c r="Q922" s="498"/>
      <c r="R922" s="475"/>
      <c r="S922" s="499"/>
      <c r="T922" s="279"/>
      <c r="U922" s="279"/>
      <c r="V922" s="279"/>
      <c r="W922" s="279"/>
      <c r="X922" s="279"/>
      <c r="Y922" s="279"/>
      <c r="Z922" s="279"/>
    </row>
    <row r="923" spans="1:26" ht="16.5" customHeight="1">
      <c r="A923" s="494"/>
      <c r="B923" s="494"/>
      <c r="C923" s="494"/>
      <c r="D923" s="495"/>
      <c r="E923" s="495"/>
      <c r="F923" s="496"/>
      <c r="G923" s="495"/>
      <c r="H923" s="495"/>
      <c r="I923" s="495"/>
      <c r="J923" s="497"/>
      <c r="K923" s="497"/>
      <c r="L923" s="498"/>
      <c r="M923" s="497"/>
      <c r="N923" s="255"/>
      <c r="O923" s="475"/>
      <c r="P923" s="475"/>
      <c r="Q923" s="498"/>
      <c r="R923" s="475"/>
      <c r="S923" s="499"/>
      <c r="T923" s="279"/>
      <c r="U923" s="279"/>
      <c r="V923" s="279"/>
      <c r="W923" s="279"/>
      <c r="X923" s="279"/>
      <c r="Y923" s="279"/>
      <c r="Z923" s="279"/>
    </row>
    <row r="924" spans="1:26" ht="16.5" customHeight="1">
      <c r="A924" s="494"/>
      <c r="B924" s="494"/>
      <c r="C924" s="494"/>
      <c r="D924" s="495"/>
      <c r="E924" s="495"/>
      <c r="F924" s="496"/>
      <c r="G924" s="495"/>
      <c r="H924" s="495"/>
      <c r="I924" s="495"/>
      <c r="J924" s="497"/>
      <c r="K924" s="497"/>
      <c r="L924" s="498"/>
      <c r="M924" s="497"/>
      <c r="N924" s="255"/>
      <c r="O924" s="475"/>
      <c r="P924" s="475"/>
      <c r="Q924" s="498"/>
      <c r="R924" s="475"/>
      <c r="S924" s="499"/>
      <c r="T924" s="279"/>
      <c r="U924" s="279"/>
      <c r="V924" s="279"/>
      <c r="W924" s="279"/>
      <c r="X924" s="279"/>
      <c r="Y924" s="279"/>
      <c r="Z924" s="279"/>
    </row>
    <row r="925" spans="1:26" ht="16.5" customHeight="1">
      <c r="A925" s="494"/>
      <c r="B925" s="494"/>
      <c r="C925" s="494"/>
      <c r="D925" s="495"/>
      <c r="E925" s="495"/>
      <c r="F925" s="496"/>
      <c r="G925" s="495"/>
      <c r="H925" s="495"/>
      <c r="I925" s="495"/>
      <c r="J925" s="497"/>
      <c r="K925" s="497"/>
      <c r="L925" s="498"/>
      <c r="M925" s="497"/>
      <c r="N925" s="255"/>
      <c r="O925" s="475"/>
      <c r="P925" s="475"/>
      <c r="Q925" s="498"/>
      <c r="R925" s="475"/>
      <c r="S925" s="499"/>
      <c r="T925" s="279"/>
      <c r="U925" s="279"/>
      <c r="V925" s="279"/>
      <c r="W925" s="279"/>
      <c r="X925" s="279"/>
      <c r="Y925" s="279"/>
      <c r="Z925" s="279"/>
    </row>
    <row r="926" spans="1:26" ht="16.5" customHeight="1">
      <c r="A926" s="494"/>
      <c r="B926" s="494"/>
      <c r="C926" s="494"/>
      <c r="D926" s="495"/>
      <c r="E926" s="495"/>
      <c r="F926" s="496"/>
      <c r="G926" s="495"/>
      <c r="H926" s="495"/>
      <c r="I926" s="495"/>
      <c r="J926" s="497"/>
      <c r="K926" s="497"/>
      <c r="L926" s="498"/>
      <c r="M926" s="497"/>
      <c r="N926" s="255"/>
      <c r="O926" s="475"/>
      <c r="P926" s="475"/>
      <c r="Q926" s="498"/>
      <c r="R926" s="475"/>
      <c r="S926" s="499"/>
      <c r="T926" s="279"/>
      <c r="U926" s="279"/>
      <c r="V926" s="279"/>
      <c r="W926" s="279"/>
      <c r="X926" s="279"/>
      <c r="Y926" s="279"/>
      <c r="Z926" s="279"/>
    </row>
    <row r="927" spans="1:26" ht="16.5" customHeight="1">
      <c r="A927" s="494"/>
      <c r="B927" s="494"/>
      <c r="C927" s="494"/>
      <c r="D927" s="495"/>
      <c r="E927" s="495"/>
      <c r="F927" s="496"/>
      <c r="G927" s="495"/>
      <c r="H927" s="495"/>
      <c r="I927" s="495"/>
      <c r="J927" s="497"/>
      <c r="K927" s="497"/>
      <c r="L927" s="498"/>
      <c r="M927" s="497"/>
      <c r="N927" s="255"/>
      <c r="O927" s="475"/>
      <c r="P927" s="475"/>
      <c r="Q927" s="498"/>
      <c r="R927" s="475"/>
      <c r="S927" s="499"/>
      <c r="T927" s="279"/>
      <c r="U927" s="279"/>
      <c r="V927" s="279"/>
      <c r="W927" s="279"/>
      <c r="X927" s="279"/>
      <c r="Y927" s="279"/>
      <c r="Z927" s="279"/>
    </row>
    <row r="928" spans="1:26" ht="16.5" customHeight="1">
      <c r="A928" s="494"/>
      <c r="B928" s="494"/>
      <c r="C928" s="494"/>
      <c r="D928" s="495"/>
      <c r="E928" s="495"/>
      <c r="F928" s="496"/>
      <c r="G928" s="495"/>
      <c r="H928" s="495"/>
      <c r="I928" s="495"/>
      <c r="J928" s="497"/>
      <c r="K928" s="497"/>
      <c r="L928" s="498"/>
      <c r="M928" s="497"/>
      <c r="N928" s="255"/>
      <c r="O928" s="475"/>
      <c r="P928" s="475"/>
      <c r="Q928" s="498"/>
      <c r="R928" s="475"/>
      <c r="S928" s="499"/>
      <c r="T928" s="279"/>
      <c r="U928" s="279"/>
      <c r="V928" s="279"/>
      <c r="W928" s="279"/>
      <c r="X928" s="279"/>
      <c r="Y928" s="279"/>
      <c r="Z928" s="279"/>
    </row>
    <row r="929" spans="1:26" ht="16.5" customHeight="1">
      <c r="A929" s="494"/>
      <c r="B929" s="494"/>
      <c r="C929" s="494"/>
      <c r="D929" s="495"/>
      <c r="E929" s="495"/>
      <c r="F929" s="496"/>
      <c r="G929" s="495"/>
      <c r="H929" s="495"/>
      <c r="I929" s="495"/>
      <c r="J929" s="497"/>
      <c r="K929" s="497"/>
      <c r="L929" s="498"/>
      <c r="M929" s="497"/>
      <c r="N929" s="255"/>
      <c r="O929" s="475"/>
      <c r="P929" s="475"/>
      <c r="Q929" s="498"/>
      <c r="R929" s="475"/>
      <c r="S929" s="499"/>
      <c r="T929" s="279"/>
      <c r="U929" s="279"/>
      <c r="V929" s="279"/>
      <c r="W929" s="279"/>
      <c r="X929" s="279"/>
      <c r="Y929" s="279"/>
      <c r="Z929" s="279"/>
    </row>
    <row r="930" spans="1:26" ht="16.5" customHeight="1">
      <c r="A930" s="494"/>
      <c r="B930" s="494"/>
      <c r="C930" s="494"/>
      <c r="D930" s="495"/>
      <c r="E930" s="495"/>
      <c r="F930" s="496"/>
      <c r="G930" s="495"/>
      <c r="H930" s="495"/>
      <c r="I930" s="495"/>
      <c r="J930" s="497"/>
      <c r="K930" s="497"/>
      <c r="L930" s="498"/>
      <c r="M930" s="497"/>
      <c r="N930" s="255"/>
      <c r="O930" s="475"/>
      <c r="P930" s="475"/>
      <c r="Q930" s="498"/>
      <c r="R930" s="475"/>
      <c r="S930" s="499"/>
      <c r="T930" s="279"/>
      <c r="U930" s="279"/>
      <c r="V930" s="279"/>
      <c r="W930" s="279"/>
      <c r="X930" s="279"/>
      <c r="Y930" s="279"/>
      <c r="Z930" s="279"/>
    </row>
    <row r="931" spans="1:26" ht="16.5" customHeight="1">
      <c r="A931" s="494"/>
      <c r="B931" s="494"/>
      <c r="C931" s="494"/>
      <c r="D931" s="495"/>
      <c r="E931" s="495"/>
      <c r="F931" s="496"/>
      <c r="G931" s="495"/>
      <c r="H931" s="495"/>
      <c r="I931" s="495"/>
      <c r="J931" s="497"/>
      <c r="K931" s="497"/>
      <c r="L931" s="498"/>
      <c r="M931" s="497"/>
      <c r="N931" s="255"/>
      <c r="O931" s="475"/>
      <c r="P931" s="475"/>
      <c r="Q931" s="498"/>
      <c r="R931" s="475"/>
      <c r="S931" s="499"/>
      <c r="T931" s="279"/>
      <c r="U931" s="279"/>
      <c r="V931" s="279"/>
      <c r="W931" s="279"/>
      <c r="X931" s="279"/>
      <c r="Y931" s="279"/>
      <c r="Z931" s="279"/>
    </row>
    <row r="932" spans="1:26" ht="16.5" customHeight="1">
      <c r="A932" s="494"/>
      <c r="B932" s="494"/>
      <c r="C932" s="494"/>
      <c r="D932" s="495"/>
      <c r="E932" s="495"/>
      <c r="F932" s="496"/>
      <c r="G932" s="495"/>
      <c r="H932" s="495"/>
      <c r="I932" s="495"/>
      <c r="J932" s="497"/>
      <c r="K932" s="497"/>
      <c r="L932" s="498"/>
      <c r="M932" s="497"/>
      <c r="N932" s="255"/>
      <c r="O932" s="475"/>
      <c r="P932" s="475"/>
      <c r="Q932" s="498"/>
      <c r="R932" s="475"/>
      <c r="S932" s="499"/>
      <c r="T932" s="279"/>
      <c r="U932" s="279"/>
      <c r="V932" s="279"/>
      <c r="W932" s="279"/>
      <c r="X932" s="279"/>
      <c r="Y932" s="279"/>
      <c r="Z932" s="279"/>
    </row>
    <row r="933" spans="1:26" ht="16.5" customHeight="1">
      <c r="A933" s="494"/>
      <c r="B933" s="494"/>
      <c r="C933" s="494"/>
      <c r="D933" s="495"/>
      <c r="E933" s="495"/>
      <c r="F933" s="496"/>
      <c r="G933" s="495"/>
      <c r="H933" s="495"/>
      <c r="I933" s="495"/>
      <c r="J933" s="497"/>
      <c r="K933" s="497"/>
      <c r="L933" s="498"/>
      <c r="M933" s="497"/>
      <c r="N933" s="255"/>
      <c r="O933" s="475"/>
      <c r="P933" s="475"/>
      <c r="Q933" s="498"/>
      <c r="R933" s="475"/>
      <c r="S933" s="499"/>
      <c r="T933" s="279"/>
      <c r="U933" s="279"/>
      <c r="V933" s="279"/>
      <c r="W933" s="279"/>
      <c r="X933" s="279"/>
      <c r="Y933" s="279"/>
      <c r="Z933" s="279"/>
    </row>
    <row r="934" spans="1:26" ht="16.5" customHeight="1">
      <c r="A934" s="494"/>
      <c r="B934" s="494"/>
      <c r="C934" s="494"/>
      <c r="D934" s="495"/>
      <c r="E934" s="495"/>
      <c r="F934" s="496"/>
      <c r="G934" s="495"/>
      <c r="H934" s="495"/>
      <c r="I934" s="495"/>
      <c r="J934" s="497"/>
      <c r="K934" s="497"/>
      <c r="L934" s="498"/>
      <c r="M934" s="497"/>
      <c r="N934" s="255"/>
      <c r="O934" s="475"/>
      <c r="P934" s="475"/>
      <c r="Q934" s="498"/>
      <c r="R934" s="475"/>
      <c r="S934" s="499"/>
      <c r="T934" s="279"/>
      <c r="U934" s="279"/>
      <c r="V934" s="279"/>
      <c r="W934" s="279"/>
      <c r="X934" s="279"/>
      <c r="Y934" s="279"/>
      <c r="Z934" s="279"/>
    </row>
    <row r="935" spans="1:26" ht="16.5" customHeight="1">
      <c r="A935" s="494"/>
      <c r="B935" s="494"/>
      <c r="C935" s="494"/>
      <c r="D935" s="495"/>
      <c r="E935" s="495"/>
      <c r="F935" s="496"/>
      <c r="G935" s="495"/>
      <c r="H935" s="495"/>
      <c r="I935" s="495"/>
      <c r="J935" s="497"/>
      <c r="K935" s="497"/>
      <c r="L935" s="498"/>
      <c r="M935" s="497"/>
      <c r="N935" s="255"/>
      <c r="O935" s="475"/>
      <c r="P935" s="475"/>
      <c r="Q935" s="498"/>
      <c r="R935" s="475"/>
      <c r="S935" s="499"/>
      <c r="T935" s="279"/>
      <c r="U935" s="279"/>
      <c r="V935" s="279"/>
      <c r="W935" s="279"/>
      <c r="X935" s="279"/>
      <c r="Y935" s="279"/>
      <c r="Z935" s="279"/>
    </row>
    <row r="936" spans="1:26" ht="16.5" customHeight="1">
      <c r="A936" s="494"/>
      <c r="B936" s="494"/>
      <c r="C936" s="494"/>
      <c r="D936" s="495"/>
      <c r="E936" s="495"/>
      <c r="F936" s="496"/>
      <c r="G936" s="495"/>
      <c r="H936" s="495"/>
      <c r="I936" s="495"/>
      <c r="J936" s="497"/>
      <c r="K936" s="497"/>
      <c r="L936" s="498"/>
      <c r="M936" s="497"/>
      <c r="N936" s="255"/>
      <c r="O936" s="475"/>
      <c r="P936" s="475"/>
      <c r="Q936" s="498"/>
      <c r="R936" s="475"/>
      <c r="S936" s="499"/>
      <c r="T936" s="279"/>
      <c r="U936" s="279"/>
      <c r="V936" s="279"/>
      <c r="W936" s="279"/>
      <c r="X936" s="279"/>
      <c r="Y936" s="279"/>
      <c r="Z936" s="279"/>
    </row>
    <row r="937" spans="1:26" ht="16.5" customHeight="1">
      <c r="A937" s="494"/>
      <c r="B937" s="494"/>
      <c r="C937" s="494"/>
      <c r="D937" s="495"/>
      <c r="E937" s="495"/>
      <c r="F937" s="496"/>
      <c r="G937" s="495"/>
      <c r="H937" s="495"/>
      <c r="I937" s="495"/>
      <c r="J937" s="497"/>
      <c r="K937" s="497"/>
      <c r="L937" s="498"/>
      <c r="M937" s="497"/>
      <c r="N937" s="255"/>
      <c r="O937" s="475"/>
      <c r="P937" s="475"/>
      <c r="Q937" s="498"/>
      <c r="R937" s="475"/>
      <c r="S937" s="499"/>
      <c r="T937" s="279"/>
      <c r="U937" s="279"/>
      <c r="V937" s="279"/>
      <c r="W937" s="279"/>
      <c r="X937" s="279"/>
      <c r="Y937" s="279"/>
      <c r="Z937" s="279"/>
    </row>
    <row r="938" spans="1:26" ht="16.5" customHeight="1">
      <c r="A938" s="494"/>
      <c r="B938" s="494"/>
      <c r="C938" s="494"/>
      <c r="D938" s="495"/>
      <c r="E938" s="495"/>
      <c r="F938" s="496"/>
      <c r="G938" s="495"/>
      <c r="H938" s="495"/>
      <c r="I938" s="495"/>
      <c r="J938" s="497"/>
      <c r="K938" s="497"/>
      <c r="L938" s="498"/>
      <c r="M938" s="497"/>
      <c r="N938" s="255"/>
      <c r="O938" s="475"/>
      <c r="P938" s="475"/>
      <c r="Q938" s="498"/>
      <c r="R938" s="475"/>
      <c r="S938" s="499"/>
      <c r="T938" s="279"/>
      <c r="U938" s="279"/>
      <c r="V938" s="279"/>
      <c r="W938" s="279"/>
      <c r="X938" s="279"/>
      <c r="Y938" s="279"/>
      <c r="Z938" s="279"/>
    </row>
    <row r="939" spans="1:26" ht="16.5" customHeight="1">
      <c r="A939" s="494"/>
      <c r="B939" s="494"/>
      <c r="C939" s="494"/>
      <c r="D939" s="495"/>
      <c r="E939" s="495"/>
      <c r="F939" s="496"/>
      <c r="G939" s="495"/>
      <c r="H939" s="495"/>
      <c r="I939" s="495"/>
      <c r="J939" s="497"/>
      <c r="K939" s="497"/>
      <c r="L939" s="498"/>
      <c r="M939" s="497"/>
      <c r="N939" s="255"/>
      <c r="O939" s="475"/>
      <c r="P939" s="475"/>
      <c r="Q939" s="498"/>
      <c r="R939" s="475"/>
      <c r="S939" s="499"/>
      <c r="T939" s="279"/>
      <c r="U939" s="279"/>
      <c r="V939" s="279"/>
      <c r="W939" s="279"/>
      <c r="X939" s="279"/>
      <c r="Y939" s="279"/>
      <c r="Z939" s="279"/>
    </row>
    <row r="940" spans="1:26" ht="16.5" customHeight="1">
      <c r="A940" s="494"/>
      <c r="B940" s="494"/>
      <c r="C940" s="494"/>
      <c r="D940" s="495"/>
      <c r="E940" s="495"/>
      <c r="F940" s="496"/>
      <c r="G940" s="495"/>
      <c r="H940" s="495"/>
      <c r="I940" s="495"/>
      <c r="J940" s="497"/>
      <c r="K940" s="497"/>
      <c r="L940" s="498"/>
      <c r="M940" s="497"/>
      <c r="N940" s="255"/>
      <c r="O940" s="475"/>
      <c r="P940" s="475"/>
      <c r="Q940" s="498"/>
      <c r="R940" s="475"/>
      <c r="S940" s="499"/>
      <c r="T940" s="279"/>
      <c r="U940" s="279"/>
      <c r="V940" s="279"/>
      <c r="W940" s="279"/>
      <c r="X940" s="279"/>
      <c r="Y940" s="279"/>
      <c r="Z940" s="279"/>
    </row>
    <row r="941" spans="1:26" ht="16.5" customHeight="1">
      <c r="A941" s="494"/>
      <c r="B941" s="494"/>
      <c r="C941" s="494"/>
      <c r="D941" s="495"/>
      <c r="E941" s="495"/>
      <c r="F941" s="496"/>
      <c r="G941" s="495"/>
      <c r="H941" s="495"/>
      <c r="I941" s="495"/>
      <c r="J941" s="497"/>
      <c r="K941" s="497"/>
      <c r="L941" s="498"/>
      <c r="M941" s="497"/>
      <c r="N941" s="255"/>
      <c r="O941" s="475"/>
      <c r="P941" s="475"/>
      <c r="Q941" s="498"/>
      <c r="R941" s="475"/>
      <c r="S941" s="499"/>
      <c r="T941" s="279"/>
      <c r="U941" s="279"/>
      <c r="V941" s="279"/>
      <c r="W941" s="279"/>
      <c r="X941" s="279"/>
      <c r="Y941" s="279"/>
      <c r="Z941" s="279"/>
    </row>
    <row r="942" spans="1:26" ht="16.5" customHeight="1">
      <c r="A942" s="494"/>
      <c r="B942" s="494"/>
      <c r="C942" s="494"/>
      <c r="D942" s="495"/>
      <c r="E942" s="495"/>
      <c r="F942" s="496"/>
      <c r="G942" s="495"/>
      <c r="H942" s="495"/>
      <c r="I942" s="495"/>
      <c r="J942" s="497"/>
      <c r="K942" s="497"/>
      <c r="L942" s="498"/>
      <c r="M942" s="497"/>
      <c r="N942" s="255"/>
      <c r="O942" s="475"/>
      <c r="P942" s="475"/>
      <c r="Q942" s="498"/>
      <c r="R942" s="475"/>
      <c r="S942" s="499"/>
      <c r="T942" s="279"/>
      <c r="U942" s="279"/>
      <c r="V942" s="279"/>
      <c r="W942" s="279"/>
      <c r="X942" s="279"/>
      <c r="Y942" s="279"/>
      <c r="Z942" s="279"/>
    </row>
    <row r="943" spans="1:26" ht="16.5" customHeight="1">
      <c r="A943" s="494"/>
      <c r="B943" s="494"/>
      <c r="C943" s="494"/>
      <c r="D943" s="495"/>
      <c r="E943" s="495"/>
      <c r="F943" s="496"/>
      <c r="G943" s="495"/>
      <c r="H943" s="495"/>
      <c r="I943" s="495"/>
      <c r="J943" s="497"/>
      <c r="K943" s="497"/>
      <c r="L943" s="498"/>
      <c r="M943" s="497"/>
      <c r="N943" s="255"/>
      <c r="O943" s="475"/>
      <c r="P943" s="475"/>
      <c r="Q943" s="498"/>
      <c r="R943" s="475"/>
      <c r="S943" s="499"/>
      <c r="T943" s="279"/>
      <c r="U943" s="279"/>
      <c r="V943" s="279"/>
      <c r="W943" s="279"/>
      <c r="X943" s="279"/>
      <c r="Y943" s="279"/>
      <c r="Z943" s="279"/>
    </row>
    <row r="944" spans="1:26" ht="16.5" customHeight="1">
      <c r="A944" s="494"/>
      <c r="B944" s="494"/>
      <c r="C944" s="494"/>
      <c r="D944" s="495"/>
      <c r="E944" s="495"/>
      <c r="F944" s="496"/>
      <c r="G944" s="495"/>
      <c r="H944" s="495"/>
      <c r="I944" s="495"/>
      <c r="J944" s="497"/>
      <c r="K944" s="497"/>
      <c r="L944" s="498"/>
      <c r="M944" s="497"/>
      <c r="N944" s="255"/>
      <c r="O944" s="475"/>
      <c r="P944" s="475"/>
      <c r="Q944" s="498"/>
      <c r="R944" s="475"/>
      <c r="S944" s="499"/>
      <c r="T944" s="279"/>
      <c r="U944" s="279"/>
      <c r="V944" s="279"/>
      <c r="W944" s="279"/>
      <c r="X944" s="279"/>
      <c r="Y944" s="279"/>
      <c r="Z944" s="279"/>
    </row>
    <row r="945" spans="1:26" ht="16.5" customHeight="1">
      <c r="A945" s="494"/>
      <c r="B945" s="494"/>
      <c r="C945" s="494"/>
      <c r="D945" s="495"/>
      <c r="E945" s="495"/>
      <c r="F945" s="496"/>
      <c r="G945" s="495"/>
      <c r="H945" s="495"/>
      <c r="I945" s="495"/>
      <c r="J945" s="497"/>
      <c r="K945" s="497"/>
      <c r="L945" s="498"/>
      <c r="M945" s="497"/>
      <c r="N945" s="255"/>
      <c r="O945" s="475"/>
      <c r="P945" s="475"/>
      <c r="Q945" s="498"/>
      <c r="R945" s="475"/>
      <c r="S945" s="499"/>
      <c r="T945" s="279"/>
      <c r="U945" s="279"/>
      <c r="V945" s="279"/>
      <c r="W945" s="279"/>
      <c r="X945" s="279"/>
      <c r="Y945" s="279"/>
      <c r="Z945" s="279"/>
    </row>
    <row r="946" spans="1:26" ht="16.5" customHeight="1">
      <c r="A946" s="494"/>
      <c r="B946" s="494"/>
      <c r="C946" s="494"/>
      <c r="D946" s="495"/>
      <c r="E946" s="495"/>
      <c r="F946" s="496"/>
      <c r="G946" s="495"/>
      <c r="H946" s="495"/>
      <c r="I946" s="495"/>
      <c r="J946" s="497"/>
      <c r="K946" s="497"/>
      <c r="L946" s="498"/>
      <c r="M946" s="497"/>
      <c r="N946" s="255"/>
      <c r="O946" s="475"/>
      <c r="P946" s="475"/>
      <c r="Q946" s="498"/>
      <c r="R946" s="475"/>
      <c r="S946" s="499"/>
      <c r="T946" s="279"/>
      <c r="U946" s="279"/>
      <c r="V946" s="279"/>
      <c r="W946" s="279"/>
      <c r="X946" s="279"/>
      <c r="Y946" s="279"/>
      <c r="Z946" s="279"/>
    </row>
    <row r="947" spans="1:26" ht="16.5" customHeight="1">
      <c r="A947" s="494"/>
      <c r="B947" s="494"/>
      <c r="C947" s="494"/>
      <c r="D947" s="495"/>
      <c r="E947" s="495"/>
      <c r="F947" s="496"/>
      <c r="G947" s="495"/>
      <c r="H947" s="495"/>
      <c r="I947" s="495"/>
      <c r="J947" s="497"/>
      <c r="K947" s="497"/>
      <c r="L947" s="498"/>
      <c r="M947" s="497"/>
      <c r="N947" s="255"/>
      <c r="O947" s="475"/>
      <c r="P947" s="475"/>
      <c r="Q947" s="498"/>
      <c r="R947" s="475"/>
      <c r="S947" s="499"/>
      <c r="T947" s="279"/>
      <c r="U947" s="279"/>
      <c r="V947" s="279"/>
      <c r="W947" s="279"/>
      <c r="X947" s="279"/>
      <c r="Y947" s="279"/>
      <c r="Z947" s="279"/>
    </row>
    <row r="948" spans="1:26" ht="16.5" customHeight="1">
      <c r="A948" s="494"/>
      <c r="B948" s="494"/>
      <c r="C948" s="494"/>
      <c r="D948" s="495"/>
      <c r="E948" s="495"/>
      <c r="F948" s="496"/>
      <c r="G948" s="495"/>
      <c r="H948" s="495"/>
      <c r="I948" s="495"/>
      <c r="J948" s="497"/>
      <c r="K948" s="497"/>
      <c r="L948" s="498"/>
      <c r="M948" s="497"/>
      <c r="N948" s="255"/>
      <c r="O948" s="475"/>
      <c r="P948" s="475"/>
      <c r="Q948" s="498"/>
      <c r="R948" s="475"/>
      <c r="S948" s="499"/>
      <c r="T948" s="279"/>
      <c r="U948" s="279"/>
      <c r="V948" s="279"/>
      <c r="W948" s="279"/>
      <c r="X948" s="279"/>
      <c r="Y948" s="279"/>
      <c r="Z948" s="279"/>
    </row>
    <row r="949" spans="1:26" ht="16.5" customHeight="1">
      <c r="A949" s="494"/>
      <c r="B949" s="494"/>
      <c r="C949" s="494"/>
      <c r="D949" s="495"/>
      <c r="E949" s="495"/>
      <c r="F949" s="496"/>
      <c r="G949" s="495"/>
      <c r="H949" s="495"/>
      <c r="I949" s="495"/>
      <c r="J949" s="497"/>
      <c r="K949" s="497"/>
      <c r="L949" s="498"/>
      <c r="M949" s="497"/>
      <c r="N949" s="255"/>
      <c r="O949" s="475"/>
      <c r="P949" s="475"/>
      <c r="Q949" s="498"/>
      <c r="R949" s="475"/>
      <c r="S949" s="499"/>
      <c r="T949" s="279"/>
      <c r="U949" s="279"/>
      <c r="V949" s="279"/>
      <c r="W949" s="279"/>
      <c r="X949" s="279"/>
      <c r="Y949" s="279"/>
      <c r="Z949" s="279"/>
    </row>
    <row r="950" spans="1:26" ht="16.5" customHeight="1">
      <c r="A950" s="494"/>
      <c r="B950" s="494"/>
      <c r="C950" s="494"/>
      <c r="D950" s="495"/>
      <c r="E950" s="495"/>
      <c r="F950" s="496"/>
      <c r="G950" s="495"/>
      <c r="H950" s="495"/>
      <c r="I950" s="495"/>
      <c r="J950" s="497"/>
      <c r="K950" s="497"/>
      <c r="L950" s="498"/>
      <c r="M950" s="497"/>
      <c r="N950" s="255"/>
      <c r="O950" s="475"/>
      <c r="P950" s="475"/>
      <c r="Q950" s="498"/>
      <c r="R950" s="475"/>
      <c r="S950" s="499"/>
      <c r="T950" s="279"/>
      <c r="U950" s="279"/>
      <c r="V950" s="279"/>
      <c r="W950" s="279"/>
      <c r="X950" s="279"/>
      <c r="Y950" s="279"/>
      <c r="Z950" s="279"/>
    </row>
    <row r="951" spans="1:26" ht="16.5" customHeight="1">
      <c r="A951" s="494"/>
      <c r="B951" s="494"/>
      <c r="C951" s="494"/>
      <c r="D951" s="495"/>
      <c r="E951" s="495"/>
      <c r="F951" s="496"/>
      <c r="G951" s="495"/>
      <c r="H951" s="495"/>
      <c r="I951" s="495"/>
      <c r="J951" s="497"/>
      <c r="K951" s="497"/>
      <c r="L951" s="498"/>
      <c r="M951" s="497"/>
      <c r="N951" s="255"/>
      <c r="O951" s="475"/>
      <c r="P951" s="475"/>
      <c r="Q951" s="498"/>
      <c r="R951" s="475"/>
      <c r="S951" s="499"/>
      <c r="T951" s="279"/>
      <c r="U951" s="279"/>
      <c r="V951" s="279"/>
      <c r="W951" s="279"/>
      <c r="X951" s="279"/>
      <c r="Y951" s="279"/>
      <c r="Z951" s="279"/>
    </row>
    <row r="952" spans="1:26" ht="16.5" customHeight="1">
      <c r="A952" s="494"/>
      <c r="B952" s="494"/>
      <c r="C952" s="494"/>
      <c r="D952" s="495"/>
      <c r="E952" s="495"/>
      <c r="F952" s="496"/>
      <c r="G952" s="495"/>
      <c r="H952" s="495"/>
      <c r="I952" s="495"/>
      <c r="J952" s="497"/>
      <c r="K952" s="497"/>
      <c r="L952" s="498"/>
      <c r="M952" s="497"/>
      <c r="N952" s="255"/>
      <c r="O952" s="475"/>
      <c r="P952" s="475"/>
      <c r="Q952" s="498"/>
      <c r="R952" s="475"/>
      <c r="S952" s="499"/>
      <c r="T952" s="279"/>
      <c r="U952" s="279"/>
      <c r="V952" s="279"/>
      <c r="W952" s="279"/>
      <c r="X952" s="279"/>
      <c r="Y952" s="279"/>
      <c r="Z952" s="279"/>
    </row>
    <row r="953" spans="1:26" ht="16.5" customHeight="1">
      <c r="A953" s="494"/>
      <c r="B953" s="494"/>
      <c r="C953" s="494"/>
      <c r="D953" s="495"/>
      <c r="E953" s="495"/>
      <c r="F953" s="496"/>
      <c r="G953" s="495"/>
      <c r="H953" s="495"/>
      <c r="I953" s="495"/>
      <c r="J953" s="497"/>
      <c r="K953" s="497"/>
      <c r="L953" s="498"/>
      <c r="M953" s="497"/>
      <c r="N953" s="255"/>
      <c r="O953" s="475"/>
      <c r="P953" s="475"/>
      <c r="Q953" s="498"/>
      <c r="R953" s="475"/>
      <c r="S953" s="499"/>
      <c r="T953" s="279"/>
      <c r="U953" s="279"/>
      <c r="V953" s="279"/>
      <c r="W953" s="279"/>
      <c r="X953" s="279"/>
      <c r="Y953" s="279"/>
      <c r="Z953" s="279"/>
    </row>
    <row r="954" spans="1:26" ht="16.5" customHeight="1">
      <c r="A954" s="494"/>
      <c r="B954" s="494"/>
      <c r="C954" s="494"/>
      <c r="D954" s="495"/>
      <c r="E954" s="495"/>
      <c r="F954" s="496"/>
      <c r="G954" s="495"/>
      <c r="H954" s="495"/>
      <c r="I954" s="495"/>
      <c r="J954" s="497"/>
      <c r="K954" s="497"/>
      <c r="L954" s="498"/>
      <c r="M954" s="497"/>
      <c r="N954" s="255"/>
      <c r="O954" s="475"/>
      <c r="P954" s="475"/>
      <c r="Q954" s="498"/>
      <c r="R954" s="475"/>
      <c r="S954" s="499"/>
      <c r="T954" s="279"/>
      <c r="U954" s="279"/>
      <c r="V954" s="279"/>
      <c r="W954" s="279"/>
      <c r="X954" s="279"/>
      <c r="Y954" s="279"/>
      <c r="Z954" s="279"/>
    </row>
    <row r="955" spans="1:26" ht="16.5" customHeight="1">
      <c r="A955" s="494"/>
      <c r="B955" s="494"/>
      <c r="C955" s="494"/>
      <c r="D955" s="495"/>
      <c r="E955" s="495"/>
      <c r="F955" s="496"/>
      <c r="G955" s="495"/>
      <c r="H955" s="495"/>
      <c r="I955" s="495"/>
      <c r="J955" s="497"/>
      <c r="K955" s="497"/>
      <c r="L955" s="498"/>
      <c r="M955" s="497"/>
      <c r="N955" s="255"/>
      <c r="O955" s="475"/>
      <c r="P955" s="475"/>
      <c r="Q955" s="498"/>
      <c r="R955" s="475"/>
      <c r="S955" s="499"/>
      <c r="T955" s="279"/>
      <c r="U955" s="279"/>
      <c r="V955" s="279"/>
      <c r="W955" s="279"/>
      <c r="X955" s="279"/>
      <c r="Y955" s="279"/>
      <c r="Z955" s="279"/>
    </row>
    <row r="956" spans="1:26" ht="16.5" customHeight="1">
      <c r="A956" s="494"/>
      <c r="B956" s="494"/>
      <c r="C956" s="494"/>
      <c r="D956" s="495"/>
      <c r="E956" s="495"/>
      <c r="F956" s="496"/>
      <c r="G956" s="495"/>
      <c r="H956" s="495"/>
      <c r="I956" s="495"/>
      <c r="J956" s="497"/>
      <c r="K956" s="497"/>
      <c r="L956" s="498"/>
      <c r="M956" s="497"/>
      <c r="N956" s="255"/>
      <c r="O956" s="475"/>
      <c r="P956" s="475"/>
      <c r="Q956" s="498"/>
      <c r="R956" s="475"/>
      <c r="S956" s="499"/>
      <c r="T956" s="279"/>
      <c r="U956" s="279"/>
      <c r="V956" s="279"/>
      <c r="W956" s="279"/>
      <c r="X956" s="279"/>
      <c r="Y956" s="279"/>
      <c r="Z956" s="279"/>
    </row>
    <row r="957" spans="1:26" ht="16.5" customHeight="1">
      <c r="A957" s="494"/>
      <c r="B957" s="494"/>
      <c r="C957" s="494"/>
      <c r="D957" s="495"/>
      <c r="E957" s="495"/>
      <c r="F957" s="496"/>
      <c r="G957" s="495"/>
      <c r="H957" s="495"/>
      <c r="I957" s="495"/>
      <c r="J957" s="497"/>
      <c r="K957" s="497"/>
      <c r="L957" s="498"/>
      <c r="M957" s="497"/>
      <c r="N957" s="255"/>
      <c r="O957" s="475"/>
      <c r="P957" s="475"/>
      <c r="Q957" s="498"/>
      <c r="R957" s="475"/>
      <c r="S957" s="499"/>
      <c r="T957" s="279"/>
      <c r="U957" s="279"/>
      <c r="V957" s="279"/>
      <c r="W957" s="279"/>
      <c r="X957" s="279"/>
      <c r="Y957" s="279"/>
      <c r="Z957" s="279"/>
    </row>
    <row r="958" spans="1:26" ht="16.5" customHeight="1">
      <c r="A958" s="494"/>
      <c r="B958" s="494"/>
      <c r="C958" s="494"/>
      <c r="D958" s="495"/>
      <c r="E958" s="495"/>
      <c r="F958" s="496"/>
      <c r="G958" s="495"/>
      <c r="H958" s="495"/>
      <c r="I958" s="495"/>
      <c r="J958" s="497"/>
      <c r="K958" s="497"/>
      <c r="L958" s="498"/>
      <c r="M958" s="497"/>
      <c r="N958" s="255"/>
      <c r="O958" s="475"/>
      <c r="P958" s="475"/>
      <c r="Q958" s="498"/>
      <c r="R958" s="475"/>
      <c r="S958" s="499"/>
      <c r="T958" s="279"/>
      <c r="U958" s="279"/>
      <c r="V958" s="279"/>
      <c r="W958" s="279"/>
      <c r="X958" s="279"/>
      <c r="Y958" s="279"/>
      <c r="Z958" s="279"/>
    </row>
    <row r="959" spans="1:26" ht="16.5" customHeight="1">
      <c r="A959" s="494"/>
      <c r="B959" s="494"/>
      <c r="C959" s="494"/>
      <c r="D959" s="495"/>
      <c r="E959" s="495"/>
      <c r="F959" s="496"/>
      <c r="G959" s="495"/>
      <c r="H959" s="495"/>
      <c r="I959" s="495"/>
      <c r="J959" s="497"/>
      <c r="K959" s="497"/>
      <c r="L959" s="498"/>
      <c r="M959" s="497"/>
      <c r="N959" s="255"/>
      <c r="O959" s="475"/>
      <c r="P959" s="475"/>
      <c r="Q959" s="498"/>
      <c r="R959" s="475"/>
      <c r="S959" s="499"/>
      <c r="T959" s="279"/>
      <c r="U959" s="279"/>
      <c r="V959" s="279"/>
      <c r="W959" s="279"/>
      <c r="X959" s="279"/>
      <c r="Y959" s="279"/>
      <c r="Z959" s="279"/>
    </row>
    <row r="960" spans="1:26" ht="16.5" customHeight="1">
      <c r="A960" s="494"/>
      <c r="B960" s="494"/>
      <c r="C960" s="494"/>
      <c r="D960" s="495"/>
      <c r="E960" s="495"/>
      <c r="F960" s="496"/>
      <c r="G960" s="495"/>
      <c r="H960" s="495"/>
      <c r="I960" s="495"/>
      <c r="J960" s="497"/>
      <c r="K960" s="497"/>
      <c r="L960" s="498"/>
      <c r="M960" s="497"/>
      <c r="N960" s="255"/>
      <c r="O960" s="475"/>
      <c r="P960" s="475"/>
      <c r="Q960" s="498"/>
      <c r="R960" s="475"/>
      <c r="S960" s="499"/>
      <c r="T960" s="279"/>
      <c r="U960" s="279"/>
      <c r="V960" s="279"/>
      <c r="W960" s="279"/>
      <c r="X960" s="279"/>
      <c r="Y960" s="279"/>
      <c r="Z960" s="279"/>
    </row>
    <row r="961" spans="1:26" ht="16.5" customHeight="1">
      <c r="A961" s="494"/>
      <c r="B961" s="494"/>
      <c r="C961" s="494"/>
      <c r="D961" s="495"/>
      <c r="E961" s="495"/>
      <c r="F961" s="496"/>
      <c r="G961" s="495"/>
      <c r="H961" s="495"/>
      <c r="I961" s="495"/>
      <c r="J961" s="497"/>
      <c r="K961" s="497"/>
      <c r="L961" s="498"/>
      <c r="M961" s="497"/>
      <c r="N961" s="255"/>
      <c r="O961" s="475"/>
      <c r="P961" s="475"/>
      <c r="Q961" s="498"/>
      <c r="R961" s="475"/>
      <c r="S961" s="499"/>
      <c r="T961" s="279"/>
      <c r="U961" s="279"/>
      <c r="V961" s="279"/>
      <c r="W961" s="279"/>
      <c r="X961" s="279"/>
      <c r="Y961" s="279"/>
      <c r="Z961" s="279"/>
    </row>
    <row r="962" spans="1:26" ht="16.5" customHeight="1">
      <c r="A962" s="494"/>
      <c r="B962" s="494"/>
      <c r="C962" s="494"/>
      <c r="D962" s="495"/>
      <c r="E962" s="495"/>
      <c r="F962" s="496"/>
      <c r="G962" s="495"/>
      <c r="H962" s="495"/>
      <c r="I962" s="495"/>
      <c r="J962" s="497"/>
      <c r="K962" s="497"/>
      <c r="L962" s="498"/>
      <c r="M962" s="497"/>
      <c r="N962" s="255"/>
      <c r="O962" s="475"/>
      <c r="P962" s="475"/>
      <c r="Q962" s="498"/>
      <c r="R962" s="475"/>
      <c r="S962" s="499"/>
      <c r="T962" s="279"/>
      <c r="U962" s="279"/>
      <c r="V962" s="279"/>
      <c r="W962" s="279"/>
      <c r="X962" s="279"/>
      <c r="Y962" s="279"/>
      <c r="Z962" s="279"/>
    </row>
    <row r="963" spans="1:26" ht="16.5" customHeight="1">
      <c r="A963" s="494"/>
      <c r="B963" s="494"/>
      <c r="C963" s="494"/>
      <c r="D963" s="495"/>
      <c r="E963" s="495"/>
      <c r="F963" s="496"/>
      <c r="G963" s="495"/>
      <c r="H963" s="495"/>
      <c r="I963" s="495"/>
      <c r="J963" s="497"/>
      <c r="K963" s="497"/>
      <c r="L963" s="498"/>
      <c r="M963" s="497"/>
      <c r="N963" s="255"/>
      <c r="O963" s="475"/>
      <c r="P963" s="475"/>
      <c r="Q963" s="498"/>
      <c r="R963" s="475"/>
      <c r="S963" s="499"/>
      <c r="T963" s="279"/>
      <c r="U963" s="279"/>
      <c r="V963" s="279"/>
      <c r="W963" s="279"/>
      <c r="X963" s="279"/>
      <c r="Y963" s="279"/>
      <c r="Z963" s="279"/>
    </row>
    <row r="964" spans="1:26" ht="16.5" customHeight="1">
      <c r="A964" s="494"/>
      <c r="B964" s="494"/>
      <c r="C964" s="494"/>
      <c r="D964" s="495"/>
      <c r="E964" s="495"/>
      <c r="F964" s="496"/>
      <c r="G964" s="495"/>
      <c r="H964" s="495"/>
      <c r="I964" s="495"/>
      <c r="J964" s="497"/>
      <c r="K964" s="497"/>
      <c r="L964" s="498"/>
      <c r="M964" s="497"/>
      <c r="N964" s="255"/>
      <c r="O964" s="475"/>
      <c r="P964" s="475"/>
      <c r="Q964" s="498"/>
      <c r="R964" s="475"/>
      <c r="S964" s="499"/>
      <c r="T964" s="279"/>
      <c r="U964" s="279"/>
      <c r="V964" s="279"/>
      <c r="W964" s="279"/>
      <c r="X964" s="279"/>
      <c r="Y964" s="279"/>
      <c r="Z964" s="279"/>
    </row>
    <row r="965" spans="1:26" ht="16.5" customHeight="1">
      <c r="A965" s="494"/>
      <c r="B965" s="494"/>
      <c r="C965" s="494"/>
      <c r="D965" s="495"/>
      <c r="E965" s="495"/>
      <c r="F965" s="496"/>
      <c r="G965" s="495"/>
      <c r="H965" s="495"/>
      <c r="I965" s="495"/>
      <c r="J965" s="497"/>
      <c r="K965" s="497"/>
      <c r="L965" s="498"/>
      <c r="M965" s="497"/>
      <c r="N965" s="255"/>
      <c r="O965" s="475"/>
      <c r="P965" s="475"/>
      <c r="Q965" s="498"/>
      <c r="R965" s="475"/>
      <c r="S965" s="499"/>
      <c r="T965" s="279"/>
      <c r="U965" s="279"/>
      <c r="V965" s="279"/>
      <c r="W965" s="279"/>
      <c r="X965" s="279"/>
      <c r="Y965" s="279"/>
      <c r="Z965" s="279"/>
    </row>
    <row r="966" spans="1:26" ht="16.5" customHeight="1">
      <c r="A966" s="494"/>
      <c r="B966" s="494"/>
      <c r="C966" s="494"/>
      <c r="D966" s="495"/>
      <c r="E966" s="495"/>
      <c r="F966" s="496"/>
      <c r="G966" s="495"/>
      <c r="H966" s="495"/>
      <c r="I966" s="495"/>
      <c r="J966" s="497"/>
      <c r="K966" s="497"/>
      <c r="L966" s="498"/>
      <c r="M966" s="497"/>
      <c r="N966" s="255"/>
      <c r="O966" s="475"/>
      <c r="P966" s="475"/>
      <c r="Q966" s="498"/>
      <c r="R966" s="475"/>
      <c r="S966" s="499"/>
      <c r="T966" s="279"/>
      <c r="U966" s="279"/>
      <c r="V966" s="279"/>
      <c r="W966" s="279"/>
      <c r="X966" s="279"/>
      <c r="Y966" s="279"/>
      <c r="Z966" s="279"/>
    </row>
    <row r="967" spans="1:26" ht="16.5" customHeight="1">
      <c r="A967" s="494"/>
      <c r="B967" s="494"/>
      <c r="C967" s="494"/>
      <c r="D967" s="495"/>
      <c r="E967" s="495"/>
      <c r="F967" s="496"/>
      <c r="G967" s="495"/>
      <c r="H967" s="495"/>
      <c r="I967" s="495"/>
      <c r="J967" s="497"/>
      <c r="K967" s="497"/>
      <c r="L967" s="498"/>
      <c r="M967" s="497"/>
      <c r="N967" s="255"/>
      <c r="O967" s="475"/>
      <c r="P967" s="475"/>
      <c r="Q967" s="498"/>
      <c r="R967" s="475"/>
      <c r="S967" s="499"/>
      <c r="T967" s="279"/>
      <c r="U967" s="279"/>
      <c r="V967" s="279"/>
      <c r="W967" s="279"/>
      <c r="X967" s="279"/>
      <c r="Y967" s="279"/>
      <c r="Z967" s="279"/>
    </row>
    <row r="968" spans="1:26" ht="16.5" customHeight="1">
      <c r="A968" s="494"/>
      <c r="B968" s="494"/>
      <c r="C968" s="494"/>
      <c r="D968" s="495"/>
      <c r="E968" s="495"/>
      <c r="F968" s="496"/>
      <c r="G968" s="495"/>
      <c r="H968" s="495"/>
      <c r="I968" s="495"/>
      <c r="J968" s="497"/>
      <c r="K968" s="497"/>
      <c r="L968" s="498"/>
      <c r="M968" s="497"/>
      <c r="N968" s="255"/>
      <c r="O968" s="475"/>
      <c r="P968" s="475"/>
      <c r="Q968" s="498"/>
      <c r="R968" s="475"/>
      <c r="S968" s="499"/>
      <c r="T968" s="279"/>
      <c r="U968" s="279"/>
      <c r="V968" s="279"/>
      <c r="W968" s="279"/>
      <c r="X968" s="279"/>
      <c r="Y968" s="279"/>
      <c r="Z968" s="279"/>
    </row>
    <row r="969" spans="1:26" ht="16.5" customHeight="1">
      <c r="A969" s="494"/>
      <c r="B969" s="494"/>
      <c r="C969" s="494"/>
      <c r="D969" s="495"/>
      <c r="E969" s="495"/>
      <c r="F969" s="496"/>
      <c r="G969" s="495"/>
      <c r="H969" s="495"/>
      <c r="I969" s="495"/>
      <c r="J969" s="497"/>
      <c r="K969" s="497"/>
      <c r="L969" s="498"/>
      <c r="M969" s="497"/>
      <c r="N969" s="255"/>
      <c r="O969" s="475"/>
      <c r="P969" s="475"/>
      <c r="Q969" s="498"/>
      <c r="R969" s="475"/>
      <c r="S969" s="499"/>
      <c r="T969" s="279"/>
      <c r="U969" s="279"/>
      <c r="V969" s="279"/>
      <c r="W969" s="279"/>
      <c r="X969" s="279"/>
      <c r="Y969" s="279"/>
      <c r="Z969" s="279"/>
    </row>
    <row r="970" spans="1:26" ht="16.5" customHeight="1">
      <c r="A970" s="494"/>
      <c r="B970" s="494"/>
      <c r="C970" s="494"/>
      <c r="D970" s="495"/>
      <c r="E970" s="495"/>
      <c r="F970" s="496"/>
      <c r="G970" s="495"/>
      <c r="H970" s="495"/>
      <c r="I970" s="495"/>
      <c r="J970" s="497"/>
      <c r="K970" s="497"/>
      <c r="L970" s="498"/>
      <c r="M970" s="497"/>
      <c r="N970" s="255"/>
      <c r="O970" s="475"/>
      <c r="P970" s="475"/>
      <c r="Q970" s="498"/>
      <c r="R970" s="475"/>
      <c r="S970" s="499"/>
      <c r="T970" s="279"/>
      <c r="U970" s="279"/>
      <c r="V970" s="279"/>
      <c r="W970" s="279"/>
      <c r="X970" s="279"/>
      <c r="Y970" s="279"/>
      <c r="Z970" s="279"/>
    </row>
    <row r="971" spans="1:26" ht="16.5" customHeight="1">
      <c r="A971" s="494"/>
      <c r="B971" s="494"/>
      <c r="C971" s="494"/>
      <c r="D971" s="495"/>
      <c r="E971" s="495"/>
      <c r="F971" s="496"/>
      <c r="G971" s="495"/>
      <c r="H971" s="495"/>
      <c r="I971" s="495"/>
      <c r="J971" s="497"/>
      <c r="K971" s="497"/>
      <c r="L971" s="498"/>
      <c r="M971" s="497"/>
      <c r="N971" s="255"/>
      <c r="O971" s="475"/>
      <c r="P971" s="475"/>
      <c r="Q971" s="498"/>
      <c r="R971" s="475"/>
      <c r="S971" s="499"/>
      <c r="T971" s="279"/>
      <c r="U971" s="279"/>
      <c r="V971" s="279"/>
      <c r="W971" s="279"/>
      <c r="X971" s="279"/>
      <c r="Y971" s="279"/>
      <c r="Z971" s="279"/>
    </row>
    <row r="972" spans="1:26" ht="16.5" customHeight="1">
      <c r="A972" s="494"/>
      <c r="B972" s="494"/>
      <c r="C972" s="494"/>
      <c r="D972" s="495"/>
      <c r="E972" s="495"/>
      <c r="F972" s="496"/>
      <c r="G972" s="495"/>
      <c r="H972" s="495"/>
      <c r="I972" s="495"/>
      <c r="J972" s="497"/>
      <c r="K972" s="497"/>
      <c r="L972" s="498"/>
      <c r="M972" s="497"/>
      <c r="N972" s="255"/>
      <c r="O972" s="475"/>
      <c r="P972" s="475"/>
      <c r="Q972" s="498"/>
      <c r="R972" s="475"/>
      <c r="S972" s="499"/>
      <c r="T972" s="279"/>
      <c r="U972" s="279"/>
      <c r="V972" s="279"/>
      <c r="W972" s="279"/>
      <c r="X972" s="279"/>
      <c r="Y972" s="279"/>
      <c r="Z972" s="279"/>
    </row>
    <row r="973" spans="1:26" ht="16.5" customHeight="1">
      <c r="A973" s="494"/>
      <c r="B973" s="494"/>
      <c r="C973" s="494"/>
      <c r="D973" s="495"/>
      <c r="E973" s="495"/>
      <c r="F973" s="496"/>
      <c r="G973" s="495"/>
      <c r="H973" s="495"/>
      <c r="I973" s="495"/>
      <c r="J973" s="497"/>
      <c r="K973" s="497"/>
      <c r="L973" s="498"/>
      <c r="M973" s="497"/>
      <c r="N973" s="255"/>
      <c r="O973" s="475"/>
      <c r="P973" s="475"/>
      <c r="Q973" s="498"/>
      <c r="R973" s="475"/>
      <c r="S973" s="499"/>
      <c r="T973" s="279"/>
      <c r="U973" s="279"/>
      <c r="V973" s="279"/>
      <c r="W973" s="279"/>
      <c r="X973" s="279"/>
      <c r="Y973" s="279"/>
      <c r="Z973" s="279"/>
    </row>
    <row r="974" spans="1:26" ht="16.5" customHeight="1">
      <c r="A974" s="494"/>
      <c r="B974" s="494"/>
      <c r="C974" s="494"/>
      <c r="D974" s="495"/>
      <c r="E974" s="495"/>
      <c r="F974" s="496"/>
      <c r="G974" s="495"/>
      <c r="H974" s="495"/>
      <c r="I974" s="495"/>
      <c r="J974" s="497"/>
      <c r="K974" s="497"/>
      <c r="L974" s="498"/>
      <c r="M974" s="497"/>
      <c r="N974" s="255"/>
      <c r="O974" s="475"/>
      <c r="P974" s="475"/>
      <c r="Q974" s="498"/>
      <c r="R974" s="475"/>
      <c r="S974" s="499"/>
      <c r="T974" s="279"/>
      <c r="U974" s="279"/>
      <c r="V974" s="279"/>
      <c r="W974" s="279"/>
      <c r="X974" s="279"/>
      <c r="Y974" s="279"/>
      <c r="Z974" s="279"/>
    </row>
    <row r="975" spans="1:26" ht="16.5" customHeight="1">
      <c r="A975" s="494"/>
      <c r="B975" s="494"/>
      <c r="C975" s="494"/>
      <c r="D975" s="495"/>
      <c r="E975" s="495"/>
      <c r="F975" s="496"/>
      <c r="G975" s="495"/>
      <c r="H975" s="495"/>
      <c r="I975" s="495"/>
      <c r="J975" s="497"/>
      <c r="K975" s="497"/>
      <c r="L975" s="498"/>
      <c r="M975" s="497"/>
      <c r="N975" s="255"/>
      <c r="O975" s="475"/>
      <c r="P975" s="475"/>
      <c r="Q975" s="498"/>
      <c r="R975" s="475"/>
      <c r="S975" s="499"/>
      <c r="T975" s="279"/>
      <c r="U975" s="279"/>
      <c r="V975" s="279"/>
      <c r="W975" s="279"/>
      <c r="X975" s="279"/>
      <c r="Y975" s="279"/>
      <c r="Z975" s="279"/>
    </row>
    <row r="976" spans="1:26" ht="16.5" customHeight="1">
      <c r="A976" s="494"/>
      <c r="B976" s="494"/>
      <c r="C976" s="494"/>
      <c r="D976" s="495"/>
      <c r="E976" s="495"/>
      <c r="F976" s="496"/>
      <c r="G976" s="495"/>
      <c r="H976" s="495"/>
      <c r="I976" s="495"/>
      <c r="J976" s="497"/>
      <c r="K976" s="497"/>
      <c r="L976" s="498"/>
      <c r="M976" s="497"/>
      <c r="N976" s="255"/>
      <c r="O976" s="475"/>
      <c r="P976" s="475"/>
      <c r="Q976" s="498"/>
      <c r="R976" s="475"/>
      <c r="S976" s="499"/>
      <c r="T976" s="279"/>
      <c r="U976" s="279"/>
      <c r="V976" s="279"/>
      <c r="W976" s="279"/>
      <c r="X976" s="279"/>
      <c r="Y976" s="279"/>
      <c r="Z976" s="279"/>
    </row>
    <row r="977" spans="1:26" ht="16.5" customHeight="1">
      <c r="A977" s="494"/>
      <c r="B977" s="494"/>
      <c r="C977" s="494"/>
      <c r="D977" s="495"/>
      <c r="E977" s="495"/>
      <c r="F977" s="496"/>
      <c r="G977" s="495"/>
      <c r="H977" s="495"/>
      <c r="I977" s="495"/>
      <c r="J977" s="497"/>
      <c r="K977" s="497"/>
      <c r="L977" s="498"/>
      <c r="M977" s="497"/>
      <c r="N977" s="255"/>
      <c r="O977" s="475"/>
      <c r="P977" s="475"/>
      <c r="Q977" s="498"/>
      <c r="R977" s="475"/>
      <c r="S977" s="499"/>
      <c r="T977" s="279"/>
      <c r="U977" s="279"/>
      <c r="V977" s="279"/>
      <c r="W977" s="279"/>
      <c r="X977" s="279"/>
      <c r="Y977" s="279"/>
      <c r="Z977" s="279"/>
    </row>
    <row r="978" spans="1:26" ht="16.5" customHeight="1">
      <c r="A978" s="494"/>
      <c r="B978" s="494"/>
      <c r="C978" s="494"/>
      <c r="D978" s="495"/>
      <c r="E978" s="495"/>
      <c r="F978" s="496"/>
      <c r="G978" s="495"/>
      <c r="H978" s="495"/>
      <c r="I978" s="495"/>
      <c r="J978" s="497"/>
      <c r="K978" s="497"/>
      <c r="L978" s="498"/>
      <c r="M978" s="497"/>
      <c r="N978" s="255"/>
      <c r="O978" s="475"/>
      <c r="P978" s="475"/>
      <c r="Q978" s="498"/>
      <c r="R978" s="475"/>
      <c r="S978" s="499"/>
      <c r="T978" s="279"/>
      <c r="U978" s="279"/>
      <c r="V978" s="279"/>
      <c r="W978" s="279"/>
      <c r="X978" s="279"/>
      <c r="Y978" s="279"/>
      <c r="Z978" s="279"/>
    </row>
    <row r="979" spans="1:26" ht="16.5" customHeight="1">
      <c r="A979" s="494"/>
      <c r="B979" s="494"/>
      <c r="C979" s="494"/>
      <c r="D979" s="495"/>
      <c r="E979" s="495"/>
      <c r="F979" s="496"/>
      <c r="G979" s="495"/>
      <c r="H979" s="495"/>
      <c r="I979" s="495"/>
      <c r="J979" s="497"/>
      <c r="K979" s="497"/>
      <c r="L979" s="498"/>
      <c r="M979" s="497"/>
      <c r="N979" s="255"/>
      <c r="O979" s="475"/>
      <c r="P979" s="475"/>
      <c r="Q979" s="498"/>
      <c r="R979" s="475"/>
      <c r="S979" s="499"/>
      <c r="T979" s="279"/>
      <c r="U979" s="279"/>
      <c r="V979" s="279"/>
      <c r="W979" s="279"/>
      <c r="X979" s="279"/>
      <c r="Y979" s="279"/>
      <c r="Z979" s="279"/>
    </row>
    <row r="980" spans="1:26" ht="16.5" customHeight="1">
      <c r="A980" s="494"/>
      <c r="B980" s="494"/>
      <c r="C980" s="494"/>
      <c r="D980" s="495"/>
      <c r="E980" s="495"/>
      <c r="F980" s="496"/>
      <c r="G980" s="495"/>
      <c r="H980" s="495"/>
      <c r="I980" s="495"/>
      <c r="J980" s="497"/>
      <c r="K980" s="497"/>
      <c r="L980" s="498"/>
      <c r="M980" s="497"/>
      <c r="N980" s="255"/>
      <c r="O980" s="475"/>
      <c r="P980" s="475"/>
      <c r="Q980" s="498"/>
      <c r="R980" s="475"/>
      <c r="S980" s="499"/>
      <c r="T980" s="279"/>
      <c r="U980" s="279"/>
      <c r="V980" s="279"/>
      <c r="W980" s="279"/>
      <c r="X980" s="279"/>
      <c r="Y980" s="279"/>
      <c r="Z980" s="279"/>
    </row>
    <row r="981" spans="1:26" ht="16.5" customHeight="1">
      <c r="A981" s="494"/>
      <c r="B981" s="494"/>
      <c r="C981" s="494"/>
      <c r="D981" s="495"/>
      <c r="E981" s="495"/>
      <c r="F981" s="496"/>
      <c r="G981" s="495"/>
      <c r="H981" s="495"/>
      <c r="I981" s="495"/>
      <c r="J981" s="497"/>
      <c r="K981" s="497"/>
      <c r="L981" s="498"/>
      <c r="M981" s="497"/>
      <c r="N981" s="255"/>
      <c r="O981" s="475"/>
      <c r="P981" s="475"/>
      <c r="Q981" s="498"/>
      <c r="R981" s="475"/>
      <c r="S981" s="499"/>
      <c r="T981" s="279"/>
      <c r="U981" s="279"/>
      <c r="V981" s="279"/>
      <c r="W981" s="279"/>
      <c r="X981" s="279"/>
      <c r="Y981" s="279"/>
      <c r="Z981" s="279"/>
    </row>
    <row r="982" spans="1:26" ht="16.5" customHeight="1">
      <c r="A982" s="494"/>
      <c r="B982" s="494"/>
      <c r="C982" s="494"/>
      <c r="D982" s="495"/>
      <c r="E982" s="495"/>
      <c r="F982" s="496"/>
      <c r="G982" s="495"/>
      <c r="H982" s="495"/>
      <c r="I982" s="495"/>
      <c r="J982" s="497"/>
      <c r="K982" s="497"/>
      <c r="L982" s="498"/>
      <c r="M982" s="497"/>
      <c r="N982" s="255"/>
      <c r="O982" s="475"/>
      <c r="P982" s="475"/>
      <c r="Q982" s="498"/>
      <c r="R982" s="475"/>
      <c r="S982" s="499"/>
      <c r="T982" s="279"/>
      <c r="U982" s="279"/>
      <c r="V982" s="279"/>
      <c r="W982" s="279"/>
      <c r="X982" s="279"/>
      <c r="Y982" s="279"/>
      <c r="Z982" s="279"/>
    </row>
    <row r="983" spans="1:26" ht="16.5" customHeight="1">
      <c r="A983" s="494"/>
      <c r="B983" s="494"/>
      <c r="C983" s="494"/>
      <c r="D983" s="495"/>
      <c r="E983" s="495"/>
      <c r="F983" s="496"/>
      <c r="G983" s="495"/>
      <c r="H983" s="495"/>
      <c r="I983" s="495"/>
      <c r="J983" s="497"/>
      <c r="K983" s="497"/>
      <c r="L983" s="498"/>
      <c r="M983" s="497"/>
      <c r="N983" s="255"/>
      <c r="O983" s="475"/>
      <c r="P983" s="475"/>
      <c r="Q983" s="498"/>
      <c r="R983" s="475"/>
      <c r="S983" s="499"/>
      <c r="T983" s="279"/>
      <c r="U983" s="279"/>
      <c r="V983" s="279"/>
      <c r="W983" s="279"/>
      <c r="X983" s="279"/>
      <c r="Y983" s="279"/>
      <c r="Z983" s="279"/>
    </row>
    <row r="984" spans="1:26" ht="16.5" customHeight="1">
      <c r="A984" s="494"/>
      <c r="B984" s="494"/>
      <c r="C984" s="494"/>
      <c r="D984" s="495"/>
      <c r="E984" s="495"/>
      <c r="F984" s="496"/>
      <c r="G984" s="495"/>
      <c r="H984" s="495"/>
      <c r="I984" s="495"/>
      <c r="J984" s="497"/>
      <c r="K984" s="497"/>
      <c r="L984" s="498"/>
      <c r="M984" s="497"/>
      <c r="N984" s="255"/>
      <c r="O984" s="475"/>
      <c r="P984" s="475"/>
      <c r="Q984" s="498"/>
      <c r="R984" s="475"/>
      <c r="S984" s="499"/>
      <c r="T984" s="279"/>
      <c r="U984" s="279"/>
      <c r="V984" s="279"/>
      <c r="W984" s="279"/>
      <c r="X984" s="279"/>
      <c r="Y984" s="279"/>
      <c r="Z984" s="279"/>
    </row>
    <row r="985" spans="1:26" ht="16.5" customHeight="1">
      <c r="A985" s="494"/>
      <c r="B985" s="494"/>
      <c r="C985" s="494"/>
      <c r="D985" s="495"/>
      <c r="E985" s="495"/>
      <c r="F985" s="496"/>
      <c r="G985" s="495"/>
      <c r="H985" s="495"/>
      <c r="I985" s="495"/>
      <c r="J985" s="497"/>
      <c r="K985" s="497"/>
      <c r="L985" s="498"/>
      <c r="M985" s="497"/>
      <c r="N985" s="255"/>
      <c r="O985" s="475"/>
      <c r="P985" s="475"/>
      <c r="Q985" s="498"/>
      <c r="R985" s="475"/>
      <c r="S985" s="499"/>
      <c r="T985" s="279"/>
      <c r="U985" s="279"/>
      <c r="V985" s="279"/>
      <c r="W985" s="279"/>
      <c r="X985" s="279"/>
      <c r="Y985" s="279"/>
      <c r="Z985" s="279"/>
    </row>
    <row r="986" spans="1:26" ht="16.5" customHeight="1">
      <c r="A986" s="494"/>
      <c r="B986" s="494"/>
      <c r="C986" s="494"/>
      <c r="D986" s="495"/>
      <c r="E986" s="495"/>
      <c r="F986" s="496"/>
      <c r="G986" s="495"/>
      <c r="H986" s="495"/>
      <c r="I986" s="495"/>
      <c r="J986" s="497"/>
      <c r="K986" s="497"/>
      <c r="L986" s="498"/>
      <c r="M986" s="497"/>
      <c r="N986" s="255"/>
      <c r="O986" s="475"/>
      <c r="P986" s="475"/>
      <c r="Q986" s="498"/>
      <c r="R986" s="475"/>
      <c r="S986" s="499"/>
      <c r="T986" s="279"/>
      <c r="U986" s="279"/>
      <c r="V986" s="279"/>
      <c r="W986" s="279"/>
      <c r="X986" s="279"/>
      <c r="Y986" s="279"/>
      <c r="Z986" s="279"/>
    </row>
    <row r="987" spans="1:26" ht="16.5" customHeight="1">
      <c r="A987" s="494"/>
      <c r="B987" s="494"/>
      <c r="C987" s="494"/>
      <c r="D987" s="495"/>
      <c r="E987" s="495"/>
      <c r="F987" s="496"/>
      <c r="G987" s="495"/>
      <c r="H987" s="495"/>
      <c r="I987" s="495"/>
      <c r="J987" s="497"/>
      <c r="K987" s="497"/>
      <c r="L987" s="498"/>
      <c r="M987" s="497"/>
      <c r="N987" s="255"/>
      <c r="O987" s="475"/>
      <c r="P987" s="475"/>
      <c r="Q987" s="498"/>
      <c r="R987" s="475"/>
      <c r="S987" s="499"/>
      <c r="T987" s="279"/>
      <c r="U987" s="279"/>
      <c r="V987" s="279"/>
      <c r="W987" s="279"/>
      <c r="X987" s="279"/>
      <c r="Y987" s="279"/>
      <c r="Z987" s="279"/>
    </row>
    <row r="988" spans="1:26" ht="16.5" customHeight="1">
      <c r="A988" s="494"/>
      <c r="B988" s="494"/>
      <c r="C988" s="494"/>
      <c r="D988" s="495"/>
      <c r="E988" s="495"/>
      <c r="F988" s="496"/>
      <c r="G988" s="495"/>
      <c r="H988" s="495"/>
      <c r="I988" s="495"/>
      <c r="J988" s="497"/>
      <c r="K988" s="497"/>
      <c r="L988" s="498"/>
      <c r="M988" s="497"/>
      <c r="N988" s="255"/>
      <c r="O988" s="475"/>
      <c r="P988" s="475"/>
      <c r="Q988" s="498"/>
      <c r="R988" s="475"/>
      <c r="S988" s="499"/>
      <c r="T988" s="279"/>
      <c r="U988" s="279"/>
      <c r="V988" s="279"/>
      <c r="W988" s="279"/>
      <c r="X988" s="279"/>
      <c r="Y988" s="279"/>
      <c r="Z988" s="279"/>
    </row>
    <row r="989" spans="1:26" ht="16.5" customHeight="1">
      <c r="A989" s="494"/>
      <c r="B989" s="494"/>
      <c r="C989" s="494"/>
      <c r="D989" s="495"/>
      <c r="E989" s="495"/>
      <c r="F989" s="496"/>
      <c r="G989" s="495"/>
      <c r="H989" s="495"/>
      <c r="I989" s="495"/>
      <c r="J989" s="497"/>
      <c r="K989" s="497"/>
      <c r="L989" s="498"/>
      <c r="M989" s="497"/>
      <c r="N989" s="255"/>
      <c r="O989" s="475"/>
      <c r="P989" s="475"/>
      <c r="Q989" s="498"/>
      <c r="R989" s="475"/>
      <c r="S989" s="499"/>
      <c r="T989" s="279"/>
      <c r="U989" s="279"/>
      <c r="V989" s="279"/>
      <c r="W989" s="279"/>
      <c r="X989" s="279"/>
      <c r="Y989" s="279"/>
      <c r="Z989" s="279"/>
    </row>
    <row r="990" spans="1:26" ht="16.5" customHeight="1">
      <c r="A990" s="494"/>
      <c r="B990" s="494"/>
      <c r="C990" s="494"/>
      <c r="D990" s="495"/>
      <c r="E990" s="495"/>
      <c r="F990" s="496"/>
      <c r="G990" s="495"/>
      <c r="H990" s="495"/>
      <c r="I990" s="495"/>
      <c r="J990" s="497"/>
      <c r="K990" s="497"/>
      <c r="L990" s="498"/>
      <c r="M990" s="497"/>
      <c r="N990" s="255"/>
      <c r="O990" s="475"/>
      <c r="P990" s="475"/>
      <c r="Q990" s="498"/>
      <c r="R990" s="475"/>
      <c r="S990" s="499"/>
      <c r="T990" s="279"/>
      <c r="U990" s="279"/>
      <c r="V990" s="279"/>
      <c r="W990" s="279"/>
      <c r="X990" s="279"/>
      <c r="Y990" s="279"/>
      <c r="Z990" s="279"/>
    </row>
    <row r="991" spans="1:26" ht="16.5" customHeight="1">
      <c r="A991" s="494"/>
      <c r="B991" s="494"/>
      <c r="C991" s="494"/>
      <c r="D991" s="495"/>
      <c r="E991" s="495"/>
      <c r="F991" s="496"/>
      <c r="G991" s="495"/>
      <c r="H991" s="495"/>
      <c r="I991" s="495"/>
      <c r="J991" s="497"/>
      <c r="K991" s="497"/>
      <c r="L991" s="498"/>
      <c r="M991" s="497"/>
      <c r="N991" s="255"/>
      <c r="O991" s="475"/>
      <c r="P991" s="475"/>
      <c r="Q991" s="498"/>
      <c r="R991" s="475"/>
      <c r="S991" s="499"/>
      <c r="T991" s="279"/>
      <c r="U991" s="279"/>
      <c r="V991" s="279"/>
      <c r="W991" s="279"/>
      <c r="X991" s="279"/>
      <c r="Y991" s="279"/>
      <c r="Z991" s="279"/>
    </row>
    <row r="992" spans="1:26" ht="16.5" customHeight="1">
      <c r="A992" s="494"/>
      <c r="B992" s="494"/>
      <c r="C992" s="494"/>
      <c r="D992" s="495"/>
      <c r="E992" s="495"/>
      <c r="F992" s="496"/>
      <c r="G992" s="495"/>
      <c r="H992" s="495"/>
      <c r="I992" s="495"/>
      <c r="J992" s="497"/>
      <c r="K992" s="497"/>
      <c r="L992" s="498"/>
      <c r="M992" s="497"/>
      <c r="N992" s="255"/>
      <c r="O992" s="475"/>
      <c r="P992" s="475"/>
      <c r="Q992" s="498"/>
      <c r="R992" s="475"/>
      <c r="S992" s="499"/>
      <c r="T992" s="279"/>
      <c r="U992" s="279"/>
      <c r="V992" s="279"/>
      <c r="W992" s="279"/>
      <c r="X992" s="279"/>
      <c r="Y992" s="279"/>
      <c r="Z992" s="279"/>
    </row>
    <row r="993" spans="1:26" ht="16.5" customHeight="1">
      <c r="A993" s="494"/>
      <c r="B993" s="494"/>
      <c r="C993" s="494"/>
      <c r="D993" s="495"/>
      <c r="E993" s="495"/>
      <c r="F993" s="496"/>
      <c r="G993" s="495"/>
      <c r="H993" s="495"/>
      <c r="I993" s="495"/>
      <c r="J993" s="497"/>
      <c r="K993" s="497"/>
      <c r="L993" s="498"/>
      <c r="M993" s="497"/>
      <c r="N993" s="255"/>
      <c r="O993" s="475"/>
      <c r="P993" s="475"/>
      <c r="Q993" s="498"/>
      <c r="R993" s="475"/>
      <c r="S993" s="499"/>
      <c r="T993" s="279"/>
      <c r="U993" s="279"/>
      <c r="V993" s="279"/>
      <c r="W993" s="279"/>
      <c r="X993" s="279"/>
      <c r="Y993" s="279"/>
      <c r="Z993" s="279"/>
    </row>
    <row r="994" spans="1:26" ht="16.5" customHeight="1">
      <c r="A994" s="494"/>
      <c r="B994" s="494"/>
      <c r="C994" s="494"/>
      <c r="D994" s="495"/>
      <c r="E994" s="495"/>
      <c r="F994" s="496"/>
      <c r="G994" s="495"/>
      <c r="H994" s="495"/>
      <c r="I994" s="495"/>
      <c r="J994" s="497"/>
      <c r="K994" s="497"/>
      <c r="L994" s="498"/>
      <c r="M994" s="497"/>
      <c r="N994" s="255"/>
      <c r="O994" s="475"/>
      <c r="P994" s="475"/>
      <c r="Q994" s="498"/>
      <c r="R994" s="475"/>
      <c r="S994" s="499"/>
      <c r="T994" s="279"/>
      <c r="U994" s="279"/>
      <c r="V994" s="279"/>
      <c r="W994" s="279"/>
      <c r="X994" s="279"/>
      <c r="Y994" s="279"/>
      <c r="Z994" s="279"/>
    </row>
    <row r="995" spans="1:26" ht="16.5" customHeight="1">
      <c r="A995" s="494"/>
      <c r="B995" s="494"/>
      <c r="C995" s="494"/>
      <c r="D995" s="495"/>
      <c r="E995" s="495"/>
      <c r="F995" s="496"/>
      <c r="G995" s="495"/>
      <c r="H995" s="495"/>
      <c r="I995" s="495"/>
      <c r="J995" s="497"/>
      <c r="K995" s="497"/>
      <c r="L995" s="498"/>
      <c r="M995" s="497"/>
      <c r="N995" s="255"/>
      <c r="O995" s="475"/>
      <c r="P995" s="475"/>
      <c r="Q995" s="498"/>
      <c r="R995" s="475"/>
      <c r="S995" s="499"/>
      <c r="T995" s="279"/>
      <c r="U995" s="279"/>
      <c r="V995" s="279"/>
      <c r="W995" s="279"/>
      <c r="X995" s="279"/>
      <c r="Y995" s="279"/>
      <c r="Z995" s="279"/>
    </row>
    <row r="996" spans="1:26" ht="16.5" customHeight="1">
      <c r="A996" s="494"/>
      <c r="B996" s="494"/>
      <c r="C996" s="494"/>
      <c r="D996" s="495"/>
      <c r="E996" s="495"/>
      <c r="F996" s="496"/>
      <c r="G996" s="495"/>
      <c r="H996" s="495"/>
      <c r="I996" s="495"/>
      <c r="J996" s="497"/>
      <c r="K996" s="497"/>
      <c r="L996" s="498"/>
      <c r="M996" s="497"/>
      <c r="N996" s="255"/>
      <c r="O996" s="475"/>
      <c r="P996" s="475"/>
      <c r="Q996" s="498"/>
      <c r="R996" s="475"/>
      <c r="S996" s="499"/>
      <c r="T996" s="279"/>
      <c r="U996" s="279"/>
      <c r="V996" s="279"/>
      <c r="W996" s="279"/>
      <c r="X996" s="279"/>
      <c r="Y996" s="279"/>
      <c r="Z996" s="279"/>
    </row>
    <row r="997" spans="1:26" ht="16.5" customHeight="1">
      <c r="A997" s="494"/>
      <c r="B997" s="494"/>
      <c r="C997" s="494"/>
      <c r="D997" s="495"/>
      <c r="E997" s="495"/>
      <c r="F997" s="496"/>
      <c r="G997" s="495"/>
      <c r="H997" s="495"/>
      <c r="I997" s="495"/>
      <c r="J997" s="497"/>
      <c r="K997" s="497"/>
      <c r="L997" s="498"/>
      <c r="M997" s="497"/>
      <c r="N997" s="255"/>
      <c r="O997" s="475"/>
      <c r="P997" s="475"/>
      <c r="Q997" s="498"/>
      <c r="R997" s="475"/>
      <c r="S997" s="499"/>
      <c r="T997" s="279"/>
      <c r="U997" s="279"/>
      <c r="V997" s="279"/>
      <c r="W997" s="279"/>
      <c r="X997" s="279"/>
      <c r="Y997" s="279"/>
      <c r="Z997" s="279"/>
    </row>
    <row r="998" spans="1:26" ht="16.5" customHeight="1">
      <c r="A998" s="494"/>
      <c r="B998" s="494"/>
      <c r="C998" s="494"/>
      <c r="D998" s="495"/>
      <c r="E998" s="495"/>
      <c r="F998" s="496"/>
      <c r="G998" s="495"/>
      <c r="H998" s="495"/>
      <c r="I998" s="495"/>
      <c r="J998" s="497"/>
      <c r="K998" s="497"/>
      <c r="L998" s="498"/>
      <c r="M998" s="497"/>
      <c r="N998" s="255"/>
      <c r="O998" s="475"/>
      <c r="P998" s="475"/>
      <c r="Q998" s="498"/>
      <c r="R998" s="475"/>
      <c r="S998" s="499"/>
      <c r="T998" s="279"/>
      <c r="U998" s="279"/>
      <c r="V998" s="279"/>
      <c r="W998" s="279"/>
      <c r="X998" s="279"/>
      <c r="Y998" s="279"/>
      <c r="Z998" s="279"/>
    </row>
    <row r="999" spans="1:26" ht="16.5" customHeight="1">
      <c r="A999" s="494"/>
      <c r="B999" s="494"/>
      <c r="C999" s="494"/>
      <c r="D999" s="495"/>
      <c r="E999" s="495"/>
      <c r="F999" s="496"/>
      <c r="G999" s="495"/>
      <c r="H999" s="495"/>
      <c r="I999" s="495"/>
      <c r="J999" s="497"/>
      <c r="K999" s="497"/>
      <c r="L999" s="498"/>
      <c r="M999" s="497"/>
      <c r="N999" s="255"/>
      <c r="O999" s="475"/>
      <c r="P999" s="475"/>
      <c r="Q999" s="498"/>
      <c r="R999" s="475"/>
      <c r="S999" s="499"/>
      <c r="T999" s="279"/>
      <c r="U999" s="279"/>
      <c r="V999" s="279"/>
      <c r="W999" s="279"/>
      <c r="X999" s="279"/>
      <c r="Y999" s="279"/>
      <c r="Z999" s="279"/>
    </row>
    <row r="1000" spans="1:26" ht="16.5" customHeight="1">
      <c r="A1000" s="494"/>
      <c r="B1000" s="494"/>
      <c r="C1000" s="494"/>
      <c r="D1000" s="495"/>
      <c r="E1000" s="495"/>
      <c r="F1000" s="496"/>
      <c r="G1000" s="495"/>
      <c r="H1000" s="495"/>
      <c r="I1000" s="495"/>
      <c r="J1000" s="497"/>
      <c r="K1000" s="497"/>
      <c r="L1000" s="498"/>
      <c r="M1000" s="497"/>
      <c r="N1000" s="255"/>
      <c r="O1000" s="475"/>
      <c r="P1000" s="475"/>
      <c r="Q1000" s="498"/>
      <c r="R1000" s="475"/>
      <c r="S1000" s="499"/>
      <c r="T1000" s="279"/>
      <c r="U1000" s="279"/>
      <c r="V1000" s="279"/>
      <c r="W1000" s="279"/>
      <c r="X1000" s="279"/>
      <c r="Y1000" s="279"/>
      <c r="Z1000" s="279"/>
    </row>
  </sheetData>
  <mergeCells count="448">
    <mergeCell ref="A498:A506"/>
    <mergeCell ref="B498:B506"/>
    <mergeCell ref="C498:C506"/>
    <mergeCell ref="D498:D506"/>
    <mergeCell ref="E498:E506"/>
    <mergeCell ref="F498:F506"/>
    <mergeCell ref="L498:L506"/>
    <mergeCell ref="A507:A515"/>
    <mergeCell ref="B507:B515"/>
    <mergeCell ref="C507:C515"/>
    <mergeCell ref="D507:D515"/>
    <mergeCell ref="E507:E515"/>
    <mergeCell ref="F507:F515"/>
    <mergeCell ref="L507:L515"/>
    <mergeCell ref="A484:A489"/>
    <mergeCell ref="B484:B489"/>
    <mergeCell ref="C484:C489"/>
    <mergeCell ref="D484:D489"/>
    <mergeCell ref="E484:E489"/>
    <mergeCell ref="F484:F489"/>
    <mergeCell ref="L484:L489"/>
    <mergeCell ref="A490:A497"/>
    <mergeCell ref="B490:B497"/>
    <mergeCell ref="C490:C497"/>
    <mergeCell ref="D490:D497"/>
    <mergeCell ref="E490:E497"/>
    <mergeCell ref="F490:F497"/>
    <mergeCell ref="L490:L497"/>
    <mergeCell ref="A471:A476"/>
    <mergeCell ref="B471:B476"/>
    <mergeCell ref="C471:C476"/>
    <mergeCell ref="D471:D476"/>
    <mergeCell ref="E471:E476"/>
    <mergeCell ref="F471:F476"/>
    <mergeCell ref="L471:L476"/>
    <mergeCell ref="A477:A483"/>
    <mergeCell ref="B477:B483"/>
    <mergeCell ref="C477:C483"/>
    <mergeCell ref="D477:D483"/>
    <mergeCell ref="E477:E483"/>
    <mergeCell ref="F477:F483"/>
    <mergeCell ref="L477:L483"/>
    <mergeCell ref="A456:A465"/>
    <mergeCell ref="B456:B465"/>
    <mergeCell ref="C456:C465"/>
    <mergeCell ref="D456:D465"/>
    <mergeCell ref="E456:E465"/>
    <mergeCell ref="F456:F465"/>
    <mergeCell ref="L456:L465"/>
    <mergeCell ref="A466:A470"/>
    <mergeCell ref="B466:B470"/>
    <mergeCell ref="C466:C470"/>
    <mergeCell ref="D466:D470"/>
    <mergeCell ref="E466:E470"/>
    <mergeCell ref="F466:F470"/>
    <mergeCell ref="L466:L470"/>
    <mergeCell ref="A438:A445"/>
    <mergeCell ref="B438:B445"/>
    <mergeCell ref="C438:C445"/>
    <mergeCell ref="D438:D445"/>
    <mergeCell ref="E438:E445"/>
    <mergeCell ref="F438:F445"/>
    <mergeCell ref="L438:L445"/>
    <mergeCell ref="A446:A455"/>
    <mergeCell ref="B446:B455"/>
    <mergeCell ref="C446:C455"/>
    <mergeCell ref="D446:D455"/>
    <mergeCell ref="E446:E455"/>
    <mergeCell ref="F446:F455"/>
    <mergeCell ref="L446:L455"/>
    <mergeCell ref="A421:A429"/>
    <mergeCell ref="B421:B429"/>
    <mergeCell ref="C421:C429"/>
    <mergeCell ref="D421:D429"/>
    <mergeCell ref="E421:E429"/>
    <mergeCell ref="F421:F429"/>
    <mergeCell ref="L421:L429"/>
    <mergeCell ref="A430:A437"/>
    <mergeCell ref="B430:B437"/>
    <mergeCell ref="C430:C437"/>
    <mergeCell ref="D430:D437"/>
    <mergeCell ref="E430:E437"/>
    <mergeCell ref="F430:F437"/>
    <mergeCell ref="L430:L437"/>
    <mergeCell ref="A403:A410"/>
    <mergeCell ref="B403:B410"/>
    <mergeCell ref="C403:C410"/>
    <mergeCell ref="D403:D410"/>
    <mergeCell ref="E403:E410"/>
    <mergeCell ref="F403:F410"/>
    <mergeCell ref="L403:L410"/>
    <mergeCell ref="A411:A420"/>
    <mergeCell ref="B411:B420"/>
    <mergeCell ref="C411:C420"/>
    <mergeCell ref="D411:D420"/>
    <mergeCell ref="E411:E420"/>
    <mergeCell ref="F411:F420"/>
    <mergeCell ref="L411:L420"/>
    <mergeCell ref="A702:A716"/>
    <mergeCell ref="B702:B716"/>
    <mergeCell ref="C702:C716"/>
    <mergeCell ref="D702:D716"/>
    <mergeCell ref="E702:E716"/>
    <mergeCell ref="F702:F716"/>
    <mergeCell ref="L702:L716"/>
    <mergeCell ref="A685:A701"/>
    <mergeCell ref="B685:B701"/>
    <mergeCell ref="C685:C701"/>
    <mergeCell ref="D685:D701"/>
    <mergeCell ref="E685:E701"/>
    <mergeCell ref="F685:F701"/>
    <mergeCell ref="L685:L701"/>
    <mergeCell ref="A42:A54"/>
    <mergeCell ref="B42:B54"/>
    <mergeCell ref="C42:C54"/>
    <mergeCell ref="D42:D54"/>
    <mergeCell ref="E42:E54"/>
    <mergeCell ref="F42:F54"/>
    <mergeCell ref="L42:L54"/>
    <mergeCell ref="A55:A68"/>
    <mergeCell ref="B55:B68"/>
    <mergeCell ref="C55:C68"/>
    <mergeCell ref="D55:D68"/>
    <mergeCell ref="E55:E68"/>
    <mergeCell ref="F55:F68"/>
    <mergeCell ref="L55:L68"/>
    <mergeCell ref="A18:A29"/>
    <mergeCell ref="B18:B29"/>
    <mergeCell ref="C18:C29"/>
    <mergeCell ref="D18:D29"/>
    <mergeCell ref="E18:E29"/>
    <mergeCell ref="F18:F29"/>
    <mergeCell ref="L18:L29"/>
    <mergeCell ref="A30:A41"/>
    <mergeCell ref="B30:B41"/>
    <mergeCell ref="C30:C41"/>
    <mergeCell ref="D30:D41"/>
    <mergeCell ref="E30:E41"/>
    <mergeCell ref="F30:F41"/>
    <mergeCell ref="L30:L41"/>
    <mergeCell ref="A3:A10"/>
    <mergeCell ref="B3:B10"/>
    <mergeCell ref="C3:C10"/>
    <mergeCell ref="D3:D10"/>
    <mergeCell ref="E3:E10"/>
    <mergeCell ref="F3:F10"/>
    <mergeCell ref="L3:L10"/>
    <mergeCell ref="A11:A17"/>
    <mergeCell ref="B11:B17"/>
    <mergeCell ref="C11:C17"/>
    <mergeCell ref="D11:D17"/>
    <mergeCell ref="E11:E17"/>
    <mergeCell ref="F11:F17"/>
    <mergeCell ref="L11:L17"/>
    <mergeCell ref="A656:A672"/>
    <mergeCell ref="B656:B672"/>
    <mergeCell ref="C656:C672"/>
    <mergeCell ref="D656:D672"/>
    <mergeCell ref="E656:E672"/>
    <mergeCell ref="F656:F672"/>
    <mergeCell ref="L656:L672"/>
    <mergeCell ref="A673:A684"/>
    <mergeCell ref="B673:B684"/>
    <mergeCell ref="C673:C684"/>
    <mergeCell ref="D673:D684"/>
    <mergeCell ref="E673:E684"/>
    <mergeCell ref="F673:F684"/>
    <mergeCell ref="L673:L684"/>
    <mergeCell ref="A631:A642"/>
    <mergeCell ref="B631:B642"/>
    <mergeCell ref="C631:C642"/>
    <mergeCell ref="D631:D641"/>
    <mergeCell ref="E631:E642"/>
    <mergeCell ref="F631:F642"/>
    <mergeCell ref="L631:L642"/>
    <mergeCell ref="A643:A655"/>
    <mergeCell ref="B643:B655"/>
    <mergeCell ref="C643:C655"/>
    <mergeCell ref="D643:D655"/>
    <mergeCell ref="E643:E655"/>
    <mergeCell ref="F643:F655"/>
    <mergeCell ref="L643:L655"/>
    <mergeCell ref="A605:A617"/>
    <mergeCell ref="B605:B617"/>
    <mergeCell ref="C605:C617"/>
    <mergeCell ref="D605:D617"/>
    <mergeCell ref="E605:E617"/>
    <mergeCell ref="F605:F617"/>
    <mergeCell ref="L605:L617"/>
    <mergeCell ref="A618:A630"/>
    <mergeCell ref="B618:B630"/>
    <mergeCell ref="C618:C630"/>
    <mergeCell ref="D618:D630"/>
    <mergeCell ref="E618:E630"/>
    <mergeCell ref="F618:F630"/>
    <mergeCell ref="L618:L630"/>
    <mergeCell ref="A579:A593"/>
    <mergeCell ref="B579:B593"/>
    <mergeCell ref="C579:C593"/>
    <mergeCell ref="D579:D593"/>
    <mergeCell ref="E579:E593"/>
    <mergeCell ref="F579:F593"/>
    <mergeCell ref="L579:L593"/>
    <mergeCell ref="A594:A604"/>
    <mergeCell ref="B594:B604"/>
    <mergeCell ref="C594:C604"/>
    <mergeCell ref="D594:D604"/>
    <mergeCell ref="E594:E604"/>
    <mergeCell ref="F594:F604"/>
    <mergeCell ref="L594:L604"/>
    <mergeCell ref="A547:A563"/>
    <mergeCell ref="B547:B563"/>
    <mergeCell ref="C547:C563"/>
    <mergeCell ref="D547:D563"/>
    <mergeCell ref="E547:E563"/>
    <mergeCell ref="F547:F563"/>
    <mergeCell ref="L547:L563"/>
    <mergeCell ref="A564:A578"/>
    <mergeCell ref="B564:B578"/>
    <mergeCell ref="C564:C578"/>
    <mergeCell ref="D564:D578"/>
    <mergeCell ref="E564:E578"/>
    <mergeCell ref="F564:F578"/>
    <mergeCell ref="L564:L578"/>
    <mergeCell ref="A516:A530"/>
    <mergeCell ref="B516:B530"/>
    <mergeCell ref="C516:C530"/>
    <mergeCell ref="D516:D530"/>
    <mergeCell ref="E516:E530"/>
    <mergeCell ref="F516:F530"/>
    <mergeCell ref="L516:L530"/>
    <mergeCell ref="A531:A546"/>
    <mergeCell ref="B531:B546"/>
    <mergeCell ref="C531:C546"/>
    <mergeCell ref="D531:D546"/>
    <mergeCell ref="E531:E546"/>
    <mergeCell ref="F531:F546"/>
    <mergeCell ref="L531:L546"/>
    <mergeCell ref="A174:A192"/>
    <mergeCell ref="B174:B192"/>
    <mergeCell ref="C174:C192"/>
    <mergeCell ref="D174:D192"/>
    <mergeCell ref="E174:E192"/>
    <mergeCell ref="F174:F192"/>
    <mergeCell ref="L174:L192"/>
    <mergeCell ref="A193:A210"/>
    <mergeCell ref="B193:B210"/>
    <mergeCell ref="C193:C210"/>
    <mergeCell ref="D193:D210"/>
    <mergeCell ref="E193:E210"/>
    <mergeCell ref="F193:F210"/>
    <mergeCell ref="L193:L210"/>
    <mergeCell ref="A381:A394"/>
    <mergeCell ref="B381:B394"/>
    <mergeCell ref="C381:C394"/>
    <mergeCell ref="D381:D394"/>
    <mergeCell ref="E381:E394"/>
    <mergeCell ref="F381:F394"/>
    <mergeCell ref="L381:L394"/>
    <mergeCell ref="A395:A402"/>
    <mergeCell ref="B395:B402"/>
    <mergeCell ref="C395:C402"/>
    <mergeCell ref="D395:D402"/>
    <mergeCell ref="E395:E402"/>
    <mergeCell ref="F395:F402"/>
    <mergeCell ref="L395:L402"/>
    <mergeCell ref="A356:A364"/>
    <mergeCell ref="B356:B364"/>
    <mergeCell ref="C356:C364"/>
    <mergeCell ref="D356:D364"/>
    <mergeCell ref="E356:E364"/>
    <mergeCell ref="F356:F364"/>
    <mergeCell ref="L356:L364"/>
    <mergeCell ref="A365:A380"/>
    <mergeCell ref="B365:B380"/>
    <mergeCell ref="C365:C380"/>
    <mergeCell ref="D365:D380"/>
    <mergeCell ref="E365:E380"/>
    <mergeCell ref="F365:F380"/>
    <mergeCell ref="L365:L380"/>
    <mergeCell ref="A330:A342"/>
    <mergeCell ref="B330:B342"/>
    <mergeCell ref="C330:C342"/>
    <mergeCell ref="D330:D342"/>
    <mergeCell ref="E330:E342"/>
    <mergeCell ref="F330:F342"/>
    <mergeCell ref="L330:L342"/>
    <mergeCell ref="A343:A355"/>
    <mergeCell ref="B343:B355"/>
    <mergeCell ref="C343:C355"/>
    <mergeCell ref="D343:D355"/>
    <mergeCell ref="E343:E355"/>
    <mergeCell ref="F343:F355"/>
    <mergeCell ref="L343:L355"/>
    <mergeCell ref="A314:A322"/>
    <mergeCell ref="B314:B322"/>
    <mergeCell ref="C314:C322"/>
    <mergeCell ref="D314:D322"/>
    <mergeCell ref="E314:E322"/>
    <mergeCell ref="F314:F322"/>
    <mergeCell ref="L314:L322"/>
    <mergeCell ref="A323:A329"/>
    <mergeCell ref="B323:B329"/>
    <mergeCell ref="C323:C329"/>
    <mergeCell ref="D323:D329"/>
    <mergeCell ref="E323:E329"/>
    <mergeCell ref="F323:F329"/>
    <mergeCell ref="L323:L329"/>
    <mergeCell ref="A296:A304"/>
    <mergeCell ref="B296:B304"/>
    <mergeCell ref="C296:C304"/>
    <mergeCell ref="D296:D304"/>
    <mergeCell ref="E296:E304"/>
    <mergeCell ref="F296:F304"/>
    <mergeCell ref="L296:L304"/>
    <mergeCell ref="A305:A313"/>
    <mergeCell ref="B305:B313"/>
    <mergeCell ref="C305:C313"/>
    <mergeCell ref="D305:D313"/>
    <mergeCell ref="E305:E313"/>
    <mergeCell ref="F305:F313"/>
    <mergeCell ref="L305:L313"/>
    <mergeCell ref="A279:A286"/>
    <mergeCell ref="B279:B286"/>
    <mergeCell ref="C279:C286"/>
    <mergeCell ref="D279:D286"/>
    <mergeCell ref="E279:E286"/>
    <mergeCell ref="F279:F286"/>
    <mergeCell ref="L279:L286"/>
    <mergeCell ref="A287:A295"/>
    <mergeCell ref="B287:B295"/>
    <mergeCell ref="C287:C295"/>
    <mergeCell ref="D287:D295"/>
    <mergeCell ref="E287:E295"/>
    <mergeCell ref="F287:F295"/>
    <mergeCell ref="L287:L295"/>
    <mergeCell ref="A255:A265"/>
    <mergeCell ref="B255:B265"/>
    <mergeCell ref="C255:C265"/>
    <mergeCell ref="D255:D265"/>
    <mergeCell ref="E255:E265"/>
    <mergeCell ref="F255:F265"/>
    <mergeCell ref="L255:L265"/>
    <mergeCell ref="A266:A278"/>
    <mergeCell ref="B266:B278"/>
    <mergeCell ref="C266:C278"/>
    <mergeCell ref="D266:D278"/>
    <mergeCell ref="E266:E278"/>
    <mergeCell ref="F266:F278"/>
    <mergeCell ref="L266:L278"/>
    <mergeCell ref="A233:A243"/>
    <mergeCell ref="B233:B243"/>
    <mergeCell ref="C233:C243"/>
    <mergeCell ref="D233:D243"/>
    <mergeCell ref="E233:E243"/>
    <mergeCell ref="F233:F243"/>
    <mergeCell ref="L233:L243"/>
    <mergeCell ref="A244:A254"/>
    <mergeCell ref="B244:B254"/>
    <mergeCell ref="C244:C254"/>
    <mergeCell ref="D244:D254"/>
    <mergeCell ref="E244:E254"/>
    <mergeCell ref="F244:F254"/>
    <mergeCell ref="L244:L254"/>
    <mergeCell ref="A211:A221"/>
    <mergeCell ref="B211:B221"/>
    <mergeCell ref="C211:C221"/>
    <mergeCell ref="D211:D221"/>
    <mergeCell ref="E211:E221"/>
    <mergeCell ref="F211:F221"/>
    <mergeCell ref="L211:L221"/>
    <mergeCell ref="A222:A232"/>
    <mergeCell ref="B222:B232"/>
    <mergeCell ref="C222:C232"/>
    <mergeCell ref="D222:D232"/>
    <mergeCell ref="E222:E232"/>
    <mergeCell ref="F222:F232"/>
    <mergeCell ref="L222:L232"/>
    <mergeCell ref="A148:A154"/>
    <mergeCell ref="B148:B154"/>
    <mergeCell ref="C148:C154"/>
    <mergeCell ref="D148:D154"/>
    <mergeCell ref="E148:E154"/>
    <mergeCell ref="F148:F154"/>
    <mergeCell ref="L148:L154"/>
    <mergeCell ref="A155:A173"/>
    <mergeCell ref="B155:B173"/>
    <mergeCell ref="C155:C173"/>
    <mergeCell ref="D155:D173"/>
    <mergeCell ref="E155:E173"/>
    <mergeCell ref="F155:F173"/>
    <mergeCell ref="L155:L173"/>
    <mergeCell ref="A132:A139"/>
    <mergeCell ref="B132:B139"/>
    <mergeCell ref="C132:C139"/>
    <mergeCell ref="D132:D139"/>
    <mergeCell ref="E132:E139"/>
    <mergeCell ref="F132:F139"/>
    <mergeCell ref="L132:L139"/>
    <mergeCell ref="A140:A147"/>
    <mergeCell ref="B140:B147"/>
    <mergeCell ref="C140:C147"/>
    <mergeCell ref="D140:D147"/>
    <mergeCell ref="E140:E147"/>
    <mergeCell ref="F140:F147"/>
    <mergeCell ref="L140:L147"/>
    <mergeCell ref="A116:A123"/>
    <mergeCell ref="B116:B123"/>
    <mergeCell ref="C116:C123"/>
    <mergeCell ref="D116:D123"/>
    <mergeCell ref="E116:E123"/>
    <mergeCell ref="F116:F123"/>
    <mergeCell ref="L116:L123"/>
    <mergeCell ref="A124:A131"/>
    <mergeCell ref="B124:B131"/>
    <mergeCell ref="C124:C131"/>
    <mergeCell ref="D124:D131"/>
    <mergeCell ref="E124:E131"/>
    <mergeCell ref="F124:F131"/>
    <mergeCell ref="L124:L131"/>
    <mergeCell ref="A95:A107"/>
    <mergeCell ref="B95:B107"/>
    <mergeCell ref="C95:C107"/>
    <mergeCell ref="D95:D107"/>
    <mergeCell ref="E95:E107"/>
    <mergeCell ref="F95:F107"/>
    <mergeCell ref="L95:L107"/>
    <mergeCell ref="A108:A115"/>
    <mergeCell ref="B108:B115"/>
    <mergeCell ref="C108:C115"/>
    <mergeCell ref="D108:D115"/>
    <mergeCell ref="E108:E115"/>
    <mergeCell ref="F108:F115"/>
    <mergeCell ref="L108:L115"/>
    <mergeCell ref="A69:A81"/>
    <mergeCell ref="B69:B81"/>
    <mergeCell ref="C69:C81"/>
    <mergeCell ref="D69:D81"/>
    <mergeCell ref="E69:E81"/>
    <mergeCell ref="F69:F81"/>
    <mergeCell ref="L69:L81"/>
    <mergeCell ref="A82:A94"/>
    <mergeCell ref="B82:B94"/>
    <mergeCell ref="C82:C94"/>
    <mergeCell ref="D82:D94"/>
    <mergeCell ref="E82:E94"/>
    <mergeCell ref="F82:F94"/>
    <mergeCell ref="L82:L94"/>
  </mergeCells>
  <conditionalFormatting sqref="H3">
    <cfRule type="cellIs" dxfId="1097" priority="1" stopIfTrue="1" operator="equal">
      <formula>"OK"</formula>
    </cfRule>
  </conditionalFormatting>
  <conditionalFormatting sqref="H3">
    <cfRule type="cellIs" dxfId="1096" priority="2" stopIfTrue="1" operator="equal">
      <formula>"Fail"</formula>
    </cfRule>
  </conditionalFormatting>
  <conditionalFormatting sqref="H3">
    <cfRule type="cellIs" dxfId="1095" priority="3" stopIfTrue="1" operator="equal">
      <formula>"OK"</formula>
    </cfRule>
  </conditionalFormatting>
  <conditionalFormatting sqref="H3">
    <cfRule type="cellIs" dxfId="1094" priority="4" stopIfTrue="1" operator="equal">
      <formula>"Fail"</formula>
    </cfRule>
  </conditionalFormatting>
  <conditionalFormatting sqref="H11">
    <cfRule type="cellIs" dxfId="1093" priority="5" stopIfTrue="1" operator="equal">
      <formula>"OK"</formula>
    </cfRule>
  </conditionalFormatting>
  <conditionalFormatting sqref="H11">
    <cfRule type="cellIs" dxfId="1092" priority="6" stopIfTrue="1" operator="equal">
      <formula>"Fail"</formula>
    </cfRule>
  </conditionalFormatting>
  <conditionalFormatting sqref="H11">
    <cfRule type="cellIs" dxfId="1091" priority="7" stopIfTrue="1" operator="equal">
      <formula>"OK"</formula>
    </cfRule>
  </conditionalFormatting>
  <conditionalFormatting sqref="H11">
    <cfRule type="cellIs" dxfId="1090" priority="8" stopIfTrue="1" operator="equal">
      <formula>"Fail"</formula>
    </cfRule>
  </conditionalFormatting>
  <conditionalFormatting sqref="H18">
    <cfRule type="cellIs" dxfId="1089" priority="9" stopIfTrue="1" operator="equal">
      <formula>"OK"</formula>
    </cfRule>
  </conditionalFormatting>
  <conditionalFormatting sqref="H18">
    <cfRule type="cellIs" dxfId="1088" priority="10" stopIfTrue="1" operator="equal">
      <formula>"Fail"</formula>
    </cfRule>
  </conditionalFormatting>
  <conditionalFormatting sqref="H18">
    <cfRule type="cellIs" dxfId="1087" priority="11" stopIfTrue="1" operator="equal">
      <formula>"OK"</formula>
    </cfRule>
  </conditionalFormatting>
  <conditionalFormatting sqref="H18">
    <cfRule type="cellIs" dxfId="1086" priority="12" stopIfTrue="1" operator="equal">
      <formula>"Fail"</formula>
    </cfRule>
  </conditionalFormatting>
  <conditionalFormatting sqref="H30">
    <cfRule type="cellIs" dxfId="1085" priority="13" stopIfTrue="1" operator="equal">
      <formula>"OK"</formula>
    </cfRule>
  </conditionalFormatting>
  <conditionalFormatting sqref="H30">
    <cfRule type="cellIs" dxfId="1084" priority="14" stopIfTrue="1" operator="equal">
      <formula>"Fail"</formula>
    </cfRule>
  </conditionalFormatting>
  <conditionalFormatting sqref="H30">
    <cfRule type="cellIs" dxfId="1083" priority="15" stopIfTrue="1" operator="equal">
      <formula>"OK"</formula>
    </cfRule>
  </conditionalFormatting>
  <conditionalFormatting sqref="H30">
    <cfRule type="cellIs" dxfId="1082" priority="16" stopIfTrue="1" operator="equal">
      <formula>"Fail"</formula>
    </cfRule>
  </conditionalFormatting>
  <conditionalFormatting sqref="H42">
    <cfRule type="cellIs" dxfId="1081" priority="17" stopIfTrue="1" operator="equal">
      <formula>"OK"</formula>
    </cfRule>
  </conditionalFormatting>
  <conditionalFormatting sqref="H42">
    <cfRule type="cellIs" dxfId="1080" priority="18" stopIfTrue="1" operator="equal">
      <formula>"Fail"</formula>
    </cfRule>
  </conditionalFormatting>
  <conditionalFormatting sqref="H42">
    <cfRule type="cellIs" dxfId="1079" priority="19" stopIfTrue="1" operator="equal">
      <formula>"OK"</formula>
    </cfRule>
  </conditionalFormatting>
  <conditionalFormatting sqref="H42">
    <cfRule type="cellIs" dxfId="1078" priority="20" stopIfTrue="1" operator="equal">
      <formula>"Fail"</formula>
    </cfRule>
  </conditionalFormatting>
  <conditionalFormatting sqref="H55">
    <cfRule type="cellIs" dxfId="1077" priority="21" stopIfTrue="1" operator="equal">
      <formula>"OK"</formula>
    </cfRule>
  </conditionalFormatting>
  <conditionalFormatting sqref="H55">
    <cfRule type="cellIs" dxfId="1076" priority="22" stopIfTrue="1" operator="equal">
      <formula>"Fail"</formula>
    </cfRule>
  </conditionalFormatting>
  <conditionalFormatting sqref="H55">
    <cfRule type="cellIs" dxfId="1075" priority="23" stopIfTrue="1" operator="equal">
      <formula>"OK"</formula>
    </cfRule>
  </conditionalFormatting>
  <conditionalFormatting sqref="H55">
    <cfRule type="cellIs" dxfId="1074" priority="24" stopIfTrue="1" operator="equal">
      <formula>"Fail"</formula>
    </cfRule>
  </conditionalFormatting>
  <conditionalFormatting sqref="H69">
    <cfRule type="cellIs" dxfId="1073" priority="25" stopIfTrue="1" operator="equal">
      <formula>"OK"</formula>
    </cfRule>
  </conditionalFormatting>
  <conditionalFormatting sqref="H69">
    <cfRule type="cellIs" dxfId="1072" priority="26" stopIfTrue="1" operator="equal">
      <formula>"Fail"</formula>
    </cfRule>
  </conditionalFormatting>
  <conditionalFormatting sqref="H69">
    <cfRule type="cellIs" dxfId="1071" priority="27" stopIfTrue="1" operator="equal">
      <formula>"OK"</formula>
    </cfRule>
  </conditionalFormatting>
  <conditionalFormatting sqref="H69">
    <cfRule type="cellIs" dxfId="1070" priority="28" stopIfTrue="1" operator="equal">
      <formula>"Fail"</formula>
    </cfRule>
  </conditionalFormatting>
  <conditionalFormatting sqref="H82">
    <cfRule type="cellIs" dxfId="1069" priority="29" stopIfTrue="1" operator="equal">
      <formula>"OK"</formula>
    </cfRule>
  </conditionalFormatting>
  <conditionalFormatting sqref="H82">
    <cfRule type="cellIs" dxfId="1068" priority="30" stopIfTrue="1" operator="equal">
      <formula>"Fail"</formula>
    </cfRule>
  </conditionalFormatting>
  <conditionalFormatting sqref="H82">
    <cfRule type="cellIs" dxfId="1067" priority="31" stopIfTrue="1" operator="equal">
      <formula>"OK"</formula>
    </cfRule>
  </conditionalFormatting>
  <conditionalFormatting sqref="H82">
    <cfRule type="cellIs" dxfId="1066" priority="32" stopIfTrue="1" operator="equal">
      <formula>"Fail"</formula>
    </cfRule>
  </conditionalFormatting>
  <conditionalFormatting sqref="H95">
    <cfRule type="cellIs" dxfId="1065" priority="33" stopIfTrue="1" operator="equal">
      <formula>"OK"</formula>
    </cfRule>
  </conditionalFormatting>
  <conditionalFormatting sqref="H95">
    <cfRule type="cellIs" dxfId="1064" priority="34" stopIfTrue="1" operator="equal">
      <formula>"Fail"</formula>
    </cfRule>
  </conditionalFormatting>
  <conditionalFormatting sqref="H95">
    <cfRule type="cellIs" dxfId="1063" priority="35" stopIfTrue="1" operator="equal">
      <formula>"OK"</formula>
    </cfRule>
  </conditionalFormatting>
  <conditionalFormatting sqref="H95">
    <cfRule type="cellIs" dxfId="1062" priority="36" stopIfTrue="1" operator="equal">
      <formula>"Fail"</formula>
    </cfRule>
  </conditionalFormatting>
  <conditionalFormatting sqref="H108">
    <cfRule type="cellIs" dxfId="1061" priority="37" stopIfTrue="1" operator="equal">
      <formula>"OK"</formula>
    </cfRule>
  </conditionalFormatting>
  <conditionalFormatting sqref="H108">
    <cfRule type="cellIs" dxfId="1060" priority="38" stopIfTrue="1" operator="equal">
      <formula>"Fail"</formula>
    </cfRule>
  </conditionalFormatting>
  <conditionalFormatting sqref="H108">
    <cfRule type="cellIs" dxfId="1059" priority="39" stopIfTrue="1" operator="equal">
      <formula>"OK"</formula>
    </cfRule>
  </conditionalFormatting>
  <conditionalFormatting sqref="H108">
    <cfRule type="cellIs" dxfId="1058" priority="40" stopIfTrue="1" operator="equal">
      <formula>"Fail"</formula>
    </cfRule>
  </conditionalFormatting>
  <conditionalFormatting sqref="H116">
    <cfRule type="cellIs" dxfId="1057" priority="41" stopIfTrue="1" operator="equal">
      <formula>"OK"</formula>
    </cfRule>
  </conditionalFormatting>
  <conditionalFormatting sqref="H116">
    <cfRule type="cellIs" dxfId="1056" priority="42" stopIfTrue="1" operator="equal">
      <formula>"Fail"</formula>
    </cfRule>
  </conditionalFormatting>
  <conditionalFormatting sqref="H116">
    <cfRule type="cellIs" dxfId="1055" priority="43" stopIfTrue="1" operator="equal">
      <formula>"OK"</formula>
    </cfRule>
  </conditionalFormatting>
  <conditionalFormatting sqref="H116">
    <cfRule type="cellIs" dxfId="1054" priority="44" stopIfTrue="1" operator="equal">
      <formula>"Fail"</formula>
    </cfRule>
  </conditionalFormatting>
  <conditionalFormatting sqref="H124">
    <cfRule type="cellIs" dxfId="1053" priority="45" stopIfTrue="1" operator="equal">
      <formula>"OK"</formula>
    </cfRule>
  </conditionalFormatting>
  <conditionalFormatting sqref="H124">
    <cfRule type="cellIs" dxfId="1052" priority="46" stopIfTrue="1" operator="equal">
      <formula>"Fail"</formula>
    </cfRule>
  </conditionalFormatting>
  <conditionalFormatting sqref="H124">
    <cfRule type="cellIs" dxfId="1051" priority="47" stopIfTrue="1" operator="equal">
      <formula>"OK"</formula>
    </cfRule>
  </conditionalFormatting>
  <conditionalFormatting sqref="H124">
    <cfRule type="cellIs" dxfId="1050" priority="48" stopIfTrue="1" operator="equal">
      <formula>"Fail"</formula>
    </cfRule>
  </conditionalFormatting>
  <conditionalFormatting sqref="H132">
    <cfRule type="cellIs" dxfId="1049" priority="49" stopIfTrue="1" operator="equal">
      <formula>"OK"</formula>
    </cfRule>
  </conditionalFormatting>
  <conditionalFormatting sqref="H132">
    <cfRule type="cellIs" dxfId="1048" priority="50" stopIfTrue="1" operator="equal">
      <formula>"Fail"</formula>
    </cfRule>
  </conditionalFormatting>
  <conditionalFormatting sqref="H132">
    <cfRule type="cellIs" dxfId="1047" priority="51" stopIfTrue="1" operator="equal">
      <formula>"OK"</formula>
    </cfRule>
  </conditionalFormatting>
  <conditionalFormatting sqref="H132">
    <cfRule type="cellIs" dxfId="1046" priority="52" stopIfTrue="1" operator="equal">
      <formula>"Fail"</formula>
    </cfRule>
  </conditionalFormatting>
  <conditionalFormatting sqref="H140">
    <cfRule type="cellIs" dxfId="1045" priority="53" stopIfTrue="1" operator="equal">
      <formula>"OK"</formula>
    </cfRule>
  </conditionalFormatting>
  <conditionalFormatting sqref="H140">
    <cfRule type="cellIs" dxfId="1044" priority="54" stopIfTrue="1" operator="equal">
      <formula>"Fail"</formula>
    </cfRule>
  </conditionalFormatting>
  <conditionalFormatting sqref="H140">
    <cfRule type="cellIs" dxfId="1043" priority="55" stopIfTrue="1" operator="equal">
      <formula>"OK"</formula>
    </cfRule>
  </conditionalFormatting>
  <conditionalFormatting sqref="H140">
    <cfRule type="cellIs" dxfId="1042" priority="56" stopIfTrue="1" operator="equal">
      <formula>"Fail"</formula>
    </cfRule>
  </conditionalFormatting>
  <conditionalFormatting sqref="H148">
    <cfRule type="cellIs" dxfId="1041" priority="57" stopIfTrue="1" operator="equal">
      <formula>"OK"</formula>
    </cfRule>
  </conditionalFormatting>
  <conditionalFormatting sqref="H148">
    <cfRule type="cellIs" dxfId="1040" priority="58" stopIfTrue="1" operator="equal">
      <formula>"Fail"</formula>
    </cfRule>
  </conditionalFormatting>
  <conditionalFormatting sqref="H148">
    <cfRule type="cellIs" dxfId="1039" priority="59" stopIfTrue="1" operator="equal">
      <formula>"OK"</formula>
    </cfRule>
  </conditionalFormatting>
  <conditionalFormatting sqref="H148">
    <cfRule type="cellIs" dxfId="1038" priority="60" stopIfTrue="1" operator="equal">
      <formula>"Fail"</formula>
    </cfRule>
  </conditionalFormatting>
  <conditionalFormatting sqref="H155">
    <cfRule type="cellIs" dxfId="1037" priority="61" stopIfTrue="1" operator="equal">
      <formula>"OK"</formula>
    </cfRule>
  </conditionalFormatting>
  <conditionalFormatting sqref="H155">
    <cfRule type="cellIs" dxfId="1036" priority="62" stopIfTrue="1" operator="equal">
      <formula>"Fail"</formula>
    </cfRule>
  </conditionalFormatting>
  <conditionalFormatting sqref="H155">
    <cfRule type="cellIs" dxfId="1035" priority="63" stopIfTrue="1" operator="equal">
      <formula>"OK"</formula>
    </cfRule>
  </conditionalFormatting>
  <conditionalFormatting sqref="H155">
    <cfRule type="cellIs" dxfId="1034" priority="64" stopIfTrue="1" operator="equal">
      <formula>"Fail"</formula>
    </cfRule>
  </conditionalFormatting>
  <conditionalFormatting sqref="H174">
    <cfRule type="cellIs" dxfId="1033" priority="65" stopIfTrue="1" operator="equal">
      <formula>"OK"</formula>
    </cfRule>
  </conditionalFormatting>
  <conditionalFormatting sqref="H174">
    <cfRule type="cellIs" dxfId="1032" priority="66" stopIfTrue="1" operator="equal">
      <formula>"Fail"</formula>
    </cfRule>
  </conditionalFormatting>
  <conditionalFormatting sqref="H174">
    <cfRule type="cellIs" dxfId="1031" priority="67" stopIfTrue="1" operator="equal">
      <formula>"OK"</formula>
    </cfRule>
  </conditionalFormatting>
  <conditionalFormatting sqref="H174">
    <cfRule type="cellIs" dxfId="1030" priority="68" stopIfTrue="1" operator="equal">
      <formula>"Fail"</formula>
    </cfRule>
  </conditionalFormatting>
  <conditionalFormatting sqref="H193">
    <cfRule type="cellIs" dxfId="1029" priority="69" stopIfTrue="1" operator="equal">
      <formula>"OK"</formula>
    </cfRule>
  </conditionalFormatting>
  <conditionalFormatting sqref="H193">
    <cfRule type="cellIs" dxfId="1028" priority="70" stopIfTrue="1" operator="equal">
      <formula>"Fail"</formula>
    </cfRule>
  </conditionalFormatting>
  <conditionalFormatting sqref="H193">
    <cfRule type="cellIs" dxfId="1027" priority="71" stopIfTrue="1" operator="equal">
      <formula>"OK"</formula>
    </cfRule>
  </conditionalFormatting>
  <conditionalFormatting sqref="H193">
    <cfRule type="cellIs" dxfId="1026" priority="72" stopIfTrue="1" operator="equal">
      <formula>"Fail"</formula>
    </cfRule>
  </conditionalFormatting>
  <conditionalFormatting sqref="H211">
    <cfRule type="cellIs" dxfId="1025" priority="73" stopIfTrue="1" operator="equal">
      <formula>"OK"</formula>
    </cfRule>
  </conditionalFormatting>
  <conditionalFormatting sqref="H211">
    <cfRule type="cellIs" dxfId="1024" priority="74" stopIfTrue="1" operator="equal">
      <formula>"Fail"</formula>
    </cfRule>
  </conditionalFormatting>
  <conditionalFormatting sqref="H211">
    <cfRule type="cellIs" dxfId="1023" priority="75" stopIfTrue="1" operator="equal">
      <formula>"OK"</formula>
    </cfRule>
  </conditionalFormatting>
  <conditionalFormatting sqref="H211">
    <cfRule type="cellIs" dxfId="1022" priority="76" stopIfTrue="1" operator="equal">
      <formula>"Fail"</formula>
    </cfRule>
  </conditionalFormatting>
  <conditionalFormatting sqref="H222">
    <cfRule type="cellIs" dxfId="1021" priority="77" stopIfTrue="1" operator="equal">
      <formula>"OK"</formula>
    </cfRule>
  </conditionalFormatting>
  <conditionalFormatting sqref="H222">
    <cfRule type="cellIs" dxfId="1020" priority="78" stopIfTrue="1" operator="equal">
      <formula>"Fail"</formula>
    </cfRule>
  </conditionalFormatting>
  <conditionalFormatting sqref="H222">
    <cfRule type="cellIs" dxfId="1019" priority="79" stopIfTrue="1" operator="equal">
      <formula>"OK"</formula>
    </cfRule>
  </conditionalFormatting>
  <conditionalFormatting sqref="H222">
    <cfRule type="cellIs" dxfId="1018" priority="80" stopIfTrue="1" operator="equal">
      <formula>"Fail"</formula>
    </cfRule>
  </conditionalFormatting>
  <conditionalFormatting sqref="H233">
    <cfRule type="cellIs" dxfId="1017" priority="81" stopIfTrue="1" operator="equal">
      <formula>"OK"</formula>
    </cfRule>
  </conditionalFormatting>
  <conditionalFormatting sqref="H233">
    <cfRule type="cellIs" dxfId="1016" priority="82" stopIfTrue="1" operator="equal">
      <formula>"Fail"</formula>
    </cfRule>
  </conditionalFormatting>
  <conditionalFormatting sqref="H233">
    <cfRule type="cellIs" dxfId="1015" priority="83" stopIfTrue="1" operator="equal">
      <formula>"OK"</formula>
    </cfRule>
  </conditionalFormatting>
  <conditionalFormatting sqref="H233">
    <cfRule type="cellIs" dxfId="1014" priority="84" stopIfTrue="1" operator="equal">
      <formula>"Fail"</formula>
    </cfRule>
  </conditionalFormatting>
  <conditionalFormatting sqref="H244">
    <cfRule type="cellIs" dxfId="1013" priority="85" stopIfTrue="1" operator="equal">
      <formula>"OK"</formula>
    </cfRule>
  </conditionalFormatting>
  <conditionalFormatting sqref="H244">
    <cfRule type="cellIs" dxfId="1012" priority="86" stopIfTrue="1" operator="equal">
      <formula>"Fail"</formula>
    </cfRule>
  </conditionalFormatting>
  <conditionalFormatting sqref="H244">
    <cfRule type="cellIs" dxfId="1011" priority="87" stopIfTrue="1" operator="equal">
      <formula>"OK"</formula>
    </cfRule>
  </conditionalFormatting>
  <conditionalFormatting sqref="H244">
    <cfRule type="cellIs" dxfId="1010" priority="88" stopIfTrue="1" operator="equal">
      <formula>"Fail"</formula>
    </cfRule>
  </conditionalFormatting>
  <conditionalFormatting sqref="H255">
    <cfRule type="cellIs" dxfId="1009" priority="89" stopIfTrue="1" operator="equal">
      <formula>"OK"</formula>
    </cfRule>
  </conditionalFormatting>
  <conditionalFormatting sqref="H255">
    <cfRule type="cellIs" dxfId="1008" priority="90" stopIfTrue="1" operator="equal">
      <formula>"Fail"</formula>
    </cfRule>
  </conditionalFormatting>
  <conditionalFormatting sqref="H255">
    <cfRule type="cellIs" dxfId="1007" priority="91" stopIfTrue="1" operator="equal">
      <formula>"OK"</formula>
    </cfRule>
  </conditionalFormatting>
  <conditionalFormatting sqref="H255">
    <cfRule type="cellIs" dxfId="1006" priority="92" stopIfTrue="1" operator="equal">
      <formula>"Fail"</formula>
    </cfRule>
  </conditionalFormatting>
  <conditionalFormatting sqref="H266">
    <cfRule type="cellIs" dxfId="1005" priority="93" stopIfTrue="1" operator="equal">
      <formula>"OK"</formula>
    </cfRule>
  </conditionalFormatting>
  <conditionalFormatting sqref="H266">
    <cfRule type="cellIs" dxfId="1004" priority="94" stopIfTrue="1" operator="equal">
      <formula>"Fail"</formula>
    </cfRule>
  </conditionalFormatting>
  <conditionalFormatting sqref="H266">
    <cfRule type="cellIs" dxfId="1003" priority="95" stopIfTrue="1" operator="equal">
      <formula>"OK"</formula>
    </cfRule>
  </conditionalFormatting>
  <conditionalFormatting sqref="H266">
    <cfRule type="cellIs" dxfId="1002" priority="96" stopIfTrue="1" operator="equal">
      <formula>"Fail"</formula>
    </cfRule>
  </conditionalFormatting>
  <conditionalFormatting sqref="H279">
    <cfRule type="cellIs" dxfId="1001" priority="97" stopIfTrue="1" operator="equal">
      <formula>"OK"</formula>
    </cfRule>
  </conditionalFormatting>
  <conditionalFormatting sqref="H279">
    <cfRule type="cellIs" dxfId="1000" priority="98" stopIfTrue="1" operator="equal">
      <formula>"Fail"</formula>
    </cfRule>
  </conditionalFormatting>
  <conditionalFormatting sqref="H279">
    <cfRule type="cellIs" dxfId="999" priority="99" stopIfTrue="1" operator="equal">
      <formula>"OK"</formula>
    </cfRule>
  </conditionalFormatting>
  <conditionalFormatting sqref="H279">
    <cfRule type="cellIs" dxfId="998" priority="100" stopIfTrue="1" operator="equal">
      <formula>"Fail"</formula>
    </cfRule>
  </conditionalFormatting>
  <conditionalFormatting sqref="H287">
    <cfRule type="cellIs" dxfId="997" priority="101" stopIfTrue="1" operator="equal">
      <formula>"OK"</formula>
    </cfRule>
  </conditionalFormatting>
  <conditionalFormatting sqref="H287">
    <cfRule type="cellIs" dxfId="996" priority="102" stopIfTrue="1" operator="equal">
      <formula>"Fail"</formula>
    </cfRule>
  </conditionalFormatting>
  <conditionalFormatting sqref="H287">
    <cfRule type="cellIs" dxfId="995" priority="103" stopIfTrue="1" operator="equal">
      <formula>"OK"</formula>
    </cfRule>
  </conditionalFormatting>
  <conditionalFormatting sqref="H287">
    <cfRule type="cellIs" dxfId="994" priority="104" stopIfTrue="1" operator="equal">
      <formula>"Fail"</formula>
    </cfRule>
  </conditionalFormatting>
  <conditionalFormatting sqref="H296">
    <cfRule type="cellIs" dxfId="993" priority="105" stopIfTrue="1" operator="equal">
      <formula>"OK"</formula>
    </cfRule>
  </conditionalFormatting>
  <conditionalFormatting sqref="H296">
    <cfRule type="cellIs" dxfId="992" priority="106" stopIfTrue="1" operator="equal">
      <formula>"Fail"</formula>
    </cfRule>
  </conditionalFormatting>
  <conditionalFormatting sqref="H296">
    <cfRule type="cellIs" dxfId="991" priority="107" stopIfTrue="1" operator="equal">
      <formula>"OK"</formula>
    </cfRule>
  </conditionalFormatting>
  <conditionalFormatting sqref="H296">
    <cfRule type="cellIs" dxfId="990" priority="108" stopIfTrue="1" operator="equal">
      <formula>"Fail"</formula>
    </cfRule>
  </conditionalFormatting>
  <conditionalFormatting sqref="H305">
    <cfRule type="cellIs" dxfId="989" priority="109" stopIfTrue="1" operator="equal">
      <formula>"OK"</formula>
    </cfRule>
  </conditionalFormatting>
  <conditionalFormatting sqref="H305">
    <cfRule type="cellIs" dxfId="988" priority="110" stopIfTrue="1" operator="equal">
      <formula>"Fail"</formula>
    </cfRule>
  </conditionalFormatting>
  <conditionalFormatting sqref="H305">
    <cfRule type="cellIs" dxfId="987" priority="111" stopIfTrue="1" operator="equal">
      <formula>"OK"</formula>
    </cfRule>
  </conditionalFormatting>
  <conditionalFormatting sqref="H305">
    <cfRule type="cellIs" dxfId="986" priority="112" stopIfTrue="1" operator="equal">
      <formula>"Fail"</formula>
    </cfRule>
  </conditionalFormatting>
  <conditionalFormatting sqref="H314">
    <cfRule type="cellIs" dxfId="985" priority="113" stopIfTrue="1" operator="equal">
      <formula>"OK"</formula>
    </cfRule>
  </conditionalFormatting>
  <conditionalFormatting sqref="H314">
    <cfRule type="cellIs" dxfId="984" priority="114" stopIfTrue="1" operator="equal">
      <formula>"Fail"</formula>
    </cfRule>
  </conditionalFormatting>
  <conditionalFormatting sqref="H314">
    <cfRule type="cellIs" dxfId="983" priority="115" stopIfTrue="1" operator="equal">
      <formula>"OK"</formula>
    </cfRule>
  </conditionalFormatting>
  <conditionalFormatting sqref="H314">
    <cfRule type="cellIs" dxfId="982" priority="116" stopIfTrue="1" operator="equal">
      <formula>"Fail"</formula>
    </cfRule>
  </conditionalFormatting>
  <conditionalFormatting sqref="H323">
    <cfRule type="cellIs" dxfId="981" priority="117" stopIfTrue="1" operator="equal">
      <formula>"OK"</formula>
    </cfRule>
  </conditionalFormatting>
  <conditionalFormatting sqref="H323">
    <cfRule type="cellIs" dxfId="980" priority="118" stopIfTrue="1" operator="equal">
      <formula>"Fail"</formula>
    </cfRule>
  </conditionalFormatting>
  <conditionalFormatting sqref="H323">
    <cfRule type="cellIs" dxfId="979" priority="119" stopIfTrue="1" operator="equal">
      <formula>"OK"</formula>
    </cfRule>
  </conditionalFormatting>
  <conditionalFormatting sqref="H323">
    <cfRule type="cellIs" dxfId="978" priority="120" stopIfTrue="1" operator="equal">
      <formula>"Fail"</formula>
    </cfRule>
  </conditionalFormatting>
  <conditionalFormatting sqref="H330">
    <cfRule type="cellIs" dxfId="977" priority="121" stopIfTrue="1" operator="equal">
      <formula>"OK"</formula>
    </cfRule>
  </conditionalFormatting>
  <conditionalFormatting sqref="H330">
    <cfRule type="cellIs" dxfId="976" priority="122" stopIfTrue="1" operator="equal">
      <formula>"Fail"</formula>
    </cfRule>
  </conditionalFormatting>
  <conditionalFormatting sqref="H330">
    <cfRule type="cellIs" dxfId="975" priority="123" stopIfTrue="1" operator="equal">
      <formula>"OK"</formula>
    </cfRule>
  </conditionalFormatting>
  <conditionalFormatting sqref="H330">
    <cfRule type="cellIs" dxfId="974" priority="124" stopIfTrue="1" operator="equal">
      <formula>"Fail"</formula>
    </cfRule>
  </conditionalFormatting>
  <conditionalFormatting sqref="H343">
    <cfRule type="cellIs" dxfId="973" priority="125" stopIfTrue="1" operator="equal">
      <formula>"OK"</formula>
    </cfRule>
  </conditionalFormatting>
  <conditionalFormatting sqref="H343">
    <cfRule type="cellIs" dxfId="972" priority="126" stopIfTrue="1" operator="equal">
      <formula>"Fail"</formula>
    </cfRule>
  </conditionalFormatting>
  <conditionalFormatting sqref="H343">
    <cfRule type="cellIs" dxfId="971" priority="127" stopIfTrue="1" operator="equal">
      <formula>"OK"</formula>
    </cfRule>
  </conditionalFormatting>
  <conditionalFormatting sqref="H343">
    <cfRule type="cellIs" dxfId="970" priority="128" stopIfTrue="1" operator="equal">
      <formula>"Fail"</formula>
    </cfRule>
  </conditionalFormatting>
  <conditionalFormatting sqref="H356">
    <cfRule type="cellIs" dxfId="969" priority="129" stopIfTrue="1" operator="equal">
      <formula>"OK"</formula>
    </cfRule>
  </conditionalFormatting>
  <conditionalFormatting sqref="H356">
    <cfRule type="cellIs" dxfId="968" priority="130" stopIfTrue="1" operator="equal">
      <formula>"Fail"</formula>
    </cfRule>
  </conditionalFormatting>
  <conditionalFormatting sqref="H356">
    <cfRule type="cellIs" dxfId="967" priority="131" stopIfTrue="1" operator="equal">
      <formula>"OK"</formula>
    </cfRule>
  </conditionalFormatting>
  <conditionalFormatting sqref="H356">
    <cfRule type="cellIs" dxfId="966" priority="132" stopIfTrue="1" operator="equal">
      <formula>"Fail"</formula>
    </cfRule>
  </conditionalFormatting>
  <conditionalFormatting sqref="H365">
    <cfRule type="cellIs" dxfId="965" priority="133" stopIfTrue="1" operator="equal">
      <formula>"OK"</formula>
    </cfRule>
  </conditionalFormatting>
  <conditionalFormatting sqref="H365">
    <cfRule type="cellIs" dxfId="964" priority="134" stopIfTrue="1" operator="equal">
      <formula>"Fail"</formula>
    </cfRule>
  </conditionalFormatting>
  <conditionalFormatting sqref="H365">
    <cfRule type="cellIs" dxfId="963" priority="135" stopIfTrue="1" operator="equal">
      <formula>"OK"</formula>
    </cfRule>
  </conditionalFormatting>
  <conditionalFormatting sqref="H365">
    <cfRule type="cellIs" dxfId="962" priority="136" stopIfTrue="1" operator="equal">
      <formula>"Fail"</formula>
    </cfRule>
  </conditionalFormatting>
  <conditionalFormatting sqref="H381">
    <cfRule type="cellIs" dxfId="961" priority="137" stopIfTrue="1" operator="equal">
      <formula>"OK"</formula>
    </cfRule>
  </conditionalFormatting>
  <conditionalFormatting sqref="H381">
    <cfRule type="cellIs" dxfId="960" priority="138" stopIfTrue="1" operator="equal">
      <formula>"Fail"</formula>
    </cfRule>
  </conditionalFormatting>
  <conditionalFormatting sqref="H381">
    <cfRule type="cellIs" dxfId="959" priority="139" stopIfTrue="1" operator="equal">
      <formula>"OK"</formula>
    </cfRule>
  </conditionalFormatting>
  <conditionalFormatting sqref="H381">
    <cfRule type="cellIs" dxfId="958" priority="140" stopIfTrue="1" operator="equal">
      <formula>"Fail"</formula>
    </cfRule>
  </conditionalFormatting>
  <conditionalFormatting sqref="H395">
    <cfRule type="cellIs" dxfId="957" priority="141" stopIfTrue="1" operator="equal">
      <formula>"OK"</formula>
    </cfRule>
  </conditionalFormatting>
  <conditionalFormatting sqref="H395">
    <cfRule type="cellIs" dxfId="956" priority="142" stopIfTrue="1" operator="equal">
      <formula>"Fail"</formula>
    </cfRule>
  </conditionalFormatting>
  <conditionalFormatting sqref="H395">
    <cfRule type="cellIs" dxfId="955" priority="143" stopIfTrue="1" operator="equal">
      <formula>"OK"</formula>
    </cfRule>
  </conditionalFormatting>
  <conditionalFormatting sqref="H395">
    <cfRule type="cellIs" dxfId="954" priority="144" stopIfTrue="1" operator="equal">
      <formula>"Fail"</formula>
    </cfRule>
  </conditionalFormatting>
  <conditionalFormatting sqref="H403">
    <cfRule type="cellIs" dxfId="953" priority="145" stopIfTrue="1" operator="equal">
      <formula>"OK"</formula>
    </cfRule>
  </conditionalFormatting>
  <conditionalFormatting sqref="H403">
    <cfRule type="cellIs" dxfId="952" priority="146" stopIfTrue="1" operator="equal">
      <formula>"Fail"</formula>
    </cfRule>
  </conditionalFormatting>
  <conditionalFormatting sqref="H403">
    <cfRule type="cellIs" dxfId="951" priority="147" stopIfTrue="1" operator="equal">
      <formula>"OK"</formula>
    </cfRule>
  </conditionalFormatting>
  <conditionalFormatting sqref="H403">
    <cfRule type="cellIs" dxfId="950" priority="148" stopIfTrue="1" operator="equal">
      <formula>"Fail"</formula>
    </cfRule>
  </conditionalFormatting>
  <conditionalFormatting sqref="H411">
    <cfRule type="cellIs" dxfId="949" priority="149" stopIfTrue="1" operator="equal">
      <formula>"OK"</formula>
    </cfRule>
  </conditionalFormatting>
  <conditionalFormatting sqref="H411">
    <cfRule type="cellIs" dxfId="948" priority="150" stopIfTrue="1" operator="equal">
      <formula>"Fail"</formula>
    </cfRule>
  </conditionalFormatting>
  <conditionalFormatting sqref="H411">
    <cfRule type="cellIs" dxfId="947" priority="151" stopIfTrue="1" operator="equal">
      <formula>"OK"</formula>
    </cfRule>
  </conditionalFormatting>
  <conditionalFormatting sqref="H411">
    <cfRule type="cellIs" dxfId="946" priority="152" stopIfTrue="1" operator="equal">
      <formula>"Fail"</formula>
    </cfRule>
  </conditionalFormatting>
  <conditionalFormatting sqref="H421">
    <cfRule type="cellIs" dxfId="945" priority="153" stopIfTrue="1" operator="equal">
      <formula>"OK"</formula>
    </cfRule>
  </conditionalFormatting>
  <conditionalFormatting sqref="H421">
    <cfRule type="cellIs" dxfId="944" priority="154" stopIfTrue="1" operator="equal">
      <formula>"Fail"</formula>
    </cfRule>
  </conditionalFormatting>
  <conditionalFormatting sqref="H421">
    <cfRule type="cellIs" dxfId="943" priority="155" stopIfTrue="1" operator="equal">
      <formula>"OK"</formula>
    </cfRule>
  </conditionalFormatting>
  <conditionalFormatting sqref="H421">
    <cfRule type="cellIs" dxfId="942" priority="156" stopIfTrue="1" operator="equal">
      <formula>"Fail"</formula>
    </cfRule>
  </conditionalFormatting>
  <conditionalFormatting sqref="H430">
    <cfRule type="cellIs" dxfId="941" priority="157" stopIfTrue="1" operator="equal">
      <formula>"OK"</formula>
    </cfRule>
  </conditionalFormatting>
  <conditionalFormatting sqref="H430">
    <cfRule type="cellIs" dxfId="940" priority="158" stopIfTrue="1" operator="equal">
      <formula>"Fail"</formula>
    </cfRule>
  </conditionalFormatting>
  <conditionalFormatting sqref="H430">
    <cfRule type="cellIs" dxfId="939" priority="159" stopIfTrue="1" operator="equal">
      <formula>"OK"</formula>
    </cfRule>
  </conditionalFormatting>
  <conditionalFormatting sqref="H430">
    <cfRule type="cellIs" dxfId="938" priority="160" stopIfTrue="1" operator="equal">
      <formula>"Fail"</formula>
    </cfRule>
  </conditionalFormatting>
  <conditionalFormatting sqref="H438">
    <cfRule type="cellIs" dxfId="937" priority="161" stopIfTrue="1" operator="equal">
      <formula>"OK"</formula>
    </cfRule>
  </conditionalFormatting>
  <conditionalFormatting sqref="H438">
    <cfRule type="cellIs" dxfId="936" priority="162" stopIfTrue="1" operator="equal">
      <formula>"Fail"</formula>
    </cfRule>
  </conditionalFormatting>
  <conditionalFormatting sqref="H438">
    <cfRule type="cellIs" dxfId="935" priority="163" stopIfTrue="1" operator="equal">
      <formula>"OK"</formula>
    </cfRule>
  </conditionalFormatting>
  <conditionalFormatting sqref="H438">
    <cfRule type="cellIs" dxfId="934" priority="164" stopIfTrue="1" operator="equal">
      <formula>"Fail"</formula>
    </cfRule>
  </conditionalFormatting>
  <conditionalFormatting sqref="H446">
    <cfRule type="cellIs" dxfId="933" priority="165" stopIfTrue="1" operator="equal">
      <formula>"OK"</formula>
    </cfRule>
  </conditionalFormatting>
  <conditionalFormatting sqref="H446">
    <cfRule type="cellIs" dxfId="932" priority="166" stopIfTrue="1" operator="equal">
      <formula>"Fail"</formula>
    </cfRule>
  </conditionalFormatting>
  <conditionalFormatting sqref="H446">
    <cfRule type="cellIs" dxfId="931" priority="167" stopIfTrue="1" operator="equal">
      <formula>"OK"</formula>
    </cfRule>
  </conditionalFormatting>
  <conditionalFormatting sqref="H446">
    <cfRule type="cellIs" dxfId="930" priority="168" stopIfTrue="1" operator="equal">
      <formula>"Fail"</formula>
    </cfRule>
  </conditionalFormatting>
  <conditionalFormatting sqref="H456">
    <cfRule type="cellIs" dxfId="929" priority="169" stopIfTrue="1" operator="equal">
      <formula>"OK"</formula>
    </cfRule>
  </conditionalFormatting>
  <conditionalFormatting sqref="H456">
    <cfRule type="cellIs" dxfId="928" priority="170" stopIfTrue="1" operator="equal">
      <formula>"Fail"</formula>
    </cfRule>
  </conditionalFormatting>
  <conditionalFormatting sqref="H456">
    <cfRule type="cellIs" dxfId="927" priority="171" stopIfTrue="1" operator="equal">
      <formula>"OK"</formula>
    </cfRule>
  </conditionalFormatting>
  <conditionalFormatting sqref="H456">
    <cfRule type="cellIs" dxfId="926" priority="172" stopIfTrue="1" operator="equal">
      <formula>"Fail"</formula>
    </cfRule>
  </conditionalFormatting>
  <conditionalFormatting sqref="H466">
    <cfRule type="cellIs" dxfId="925" priority="173" stopIfTrue="1" operator="equal">
      <formula>"OK"</formula>
    </cfRule>
  </conditionalFormatting>
  <conditionalFormatting sqref="H466">
    <cfRule type="cellIs" dxfId="924" priority="174" stopIfTrue="1" operator="equal">
      <formula>"Fail"</formula>
    </cfRule>
  </conditionalFormatting>
  <conditionalFormatting sqref="H466">
    <cfRule type="cellIs" dxfId="923" priority="175" stopIfTrue="1" operator="equal">
      <formula>"OK"</formula>
    </cfRule>
  </conditionalFormatting>
  <conditionalFormatting sqref="H466">
    <cfRule type="cellIs" dxfId="922" priority="176" stopIfTrue="1" operator="equal">
      <formula>"Fail"</formula>
    </cfRule>
  </conditionalFormatting>
  <conditionalFormatting sqref="H471">
    <cfRule type="cellIs" dxfId="921" priority="177" stopIfTrue="1" operator="equal">
      <formula>"OK"</formula>
    </cfRule>
  </conditionalFormatting>
  <conditionalFormatting sqref="H471">
    <cfRule type="cellIs" dxfId="920" priority="178" stopIfTrue="1" operator="equal">
      <formula>"Fail"</formula>
    </cfRule>
  </conditionalFormatting>
  <conditionalFormatting sqref="H471">
    <cfRule type="cellIs" dxfId="919" priority="179" stopIfTrue="1" operator="equal">
      <formula>"OK"</formula>
    </cfRule>
  </conditionalFormatting>
  <conditionalFormatting sqref="H471">
    <cfRule type="cellIs" dxfId="918" priority="180" stopIfTrue="1" operator="equal">
      <formula>"Fail"</formula>
    </cfRule>
  </conditionalFormatting>
  <conditionalFormatting sqref="H477">
    <cfRule type="cellIs" dxfId="917" priority="181" stopIfTrue="1" operator="equal">
      <formula>"OK"</formula>
    </cfRule>
  </conditionalFormatting>
  <conditionalFormatting sqref="H477">
    <cfRule type="cellIs" dxfId="916" priority="182" stopIfTrue="1" operator="equal">
      <formula>"Fail"</formula>
    </cfRule>
  </conditionalFormatting>
  <conditionalFormatting sqref="H477">
    <cfRule type="cellIs" dxfId="915" priority="183" stopIfTrue="1" operator="equal">
      <formula>"OK"</formula>
    </cfRule>
  </conditionalFormatting>
  <conditionalFormatting sqref="H477">
    <cfRule type="cellIs" dxfId="914" priority="184" stopIfTrue="1" operator="equal">
      <formula>"Fail"</formula>
    </cfRule>
  </conditionalFormatting>
  <conditionalFormatting sqref="H484">
    <cfRule type="cellIs" dxfId="913" priority="185" stopIfTrue="1" operator="equal">
      <formula>"OK"</formula>
    </cfRule>
  </conditionalFormatting>
  <conditionalFormatting sqref="H484">
    <cfRule type="cellIs" dxfId="912" priority="186" stopIfTrue="1" operator="equal">
      <formula>"Fail"</formula>
    </cfRule>
  </conditionalFormatting>
  <conditionalFormatting sqref="H484">
    <cfRule type="cellIs" dxfId="911" priority="187" stopIfTrue="1" operator="equal">
      <formula>"OK"</formula>
    </cfRule>
  </conditionalFormatting>
  <conditionalFormatting sqref="H484">
    <cfRule type="cellIs" dxfId="910" priority="188" stopIfTrue="1" operator="equal">
      <formula>"Fail"</formula>
    </cfRule>
  </conditionalFormatting>
  <conditionalFormatting sqref="H490">
    <cfRule type="cellIs" dxfId="909" priority="189" stopIfTrue="1" operator="equal">
      <formula>"OK"</formula>
    </cfRule>
  </conditionalFormatting>
  <conditionalFormatting sqref="H490">
    <cfRule type="cellIs" dxfId="908" priority="190" stopIfTrue="1" operator="equal">
      <formula>"Fail"</formula>
    </cfRule>
  </conditionalFormatting>
  <conditionalFormatting sqref="H490">
    <cfRule type="cellIs" dxfId="907" priority="191" stopIfTrue="1" operator="equal">
      <formula>"OK"</formula>
    </cfRule>
  </conditionalFormatting>
  <conditionalFormatting sqref="H490">
    <cfRule type="cellIs" dxfId="906" priority="192" stopIfTrue="1" operator="equal">
      <formula>"Fail"</formula>
    </cfRule>
  </conditionalFormatting>
  <conditionalFormatting sqref="H498">
    <cfRule type="cellIs" dxfId="905" priority="193" stopIfTrue="1" operator="equal">
      <formula>"OK"</formula>
    </cfRule>
  </conditionalFormatting>
  <conditionalFormatting sqref="H498">
    <cfRule type="cellIs" dxfId="904" priority="194" stopIfTrue="1" operator="equal">
      <formula>"Fail"</formula>
    </cfRule>
  </conditionalFormatting>
  <conditionalFormatting sqref="H498">
    <cfRule type="cellIs" dxfId="903" priority="195" stopIfTrue="1" operator="equal">
      <formula>"OK"</formula>
    </cfRule>
  </conditionalFormatting>
  <conditionalFormatting sqref="H498">
    <cfRule type="cellIs" dxfId="902" priority="196" stopIfTrue="1" operator="equal">
      <formula>"Fail"</formula>
    </cfRule>
  </conditionalFormatting>
  <conditionalFormatting sqref="H507">
    <cfRule type="cellIs" dxfId="901" priority="197" stopIfTrue="1" operator="equal">
      <formula>"OK"</formula>
    </cfRule>
  </conditionalFormatting>
  <conditionalFormatting sqref="H507">
    <cfRule type="cellIs" dxfId="900" priority="198" stopIfTrue="1" operator="equal">
      <formula>"Fail"</formula>
    </cfRule>
  </conditionalFormatting>
  <conditionalFormatting sqref="H507">
    <cfRule type="cellIs" dxfId="899" priority="199" stopIfTrue="1" operator="equal">
      <formula>"OK"</formula>
    </cfRule>
  </conditionalFormatting>
  <conditionalFormatting sqref="H507">
    <cfRule type="cellIs" dxfId="898" priority="200" stopIfTrue="1" operator="equal">
      <formula>"Fail"</formula>
    </cfRule>
  </conditionalFormatting>
  <dataValidations count="2">
    <dataValidation type="list" allowBlank="1" showErrorMessage="1" sqref="J3:J716">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rgb="FFFFC000"/>
    <pageSetUpPr fitToPage="1"/>
  </sheetPr>
  <dimension ref="A1:Z1104"/>
  <sheetViews>
    <sheetView workbookViewId="0">
      <pane ySplit="2" topLeftCell="A3" activePane="bottomLeft" state="frozen"/>
      <selection pane="bottomLeft" activeCell="B4" sqref="B4"/>
    </sheetView>
  </sheetViews>
  <sheetFormatPr defaultColWidth="14.42578125" defaultRowHeight="15" customHeight="1"/>
  <cols>
    <col min="1" max="1" width="10.42578125" customWidth="1"/>
    <col min="2" max="2" width="17" customWidth="1"/>
    <col min="3" max="3" width="24.28515625" customWidth="1"/>
    <col min="4" max="4" width="28.42578125" customWidth="1"/>
    <col min="5" max="5" width="48.42578125" customWidth="1"/>
    <col min="6" max="6" width="12.5703125" customWidth="1"/>
    <col min="7" max="7" width="15.140625" customWidth="1"/>
    <col min="8" max="8" width="58" customWidth="1"/>
    <col min="9" max="9" width="57" customWidth="1"/>
    <col min="10" max="10" width="10.140625" customWidth="1"/>
    <col min="11" max="11" width="14.42578125" customWidth="1"/>
    <col min="12" max="12" width="12.5703125" customWidth="1"/>
    <col min="13" max="13" width="28.5703125" customWidth="1"/>
    <col min="14" max="14" width="10.42578125" customWidth="1"/>
    <col min="15" max="17" width="20.140625" customWidth="1"/>
    <col min="18" max="18" width="10.42578125" customWidth="1"/>
    <col min="19" max="26" width="9" customWidth="1"/>
  </cols>
  <sheetData>
    <row r="1" spans="1:26" ht="37.5" customHeight="1">
      <c r="A1" s="438" t="str">
        <f t="array" ref="A1">"Sleep_"&amp;TEXT(MAX(IFERROR(--MID($A$2:$A$5000,7,3),0)),"000")</f>
        <v>Sleep_106</v>
      </c>
      <c r="B1" s="438"/>
      <c r="C1" s="438"/>
      <c r="D1" s="436"/>
      <c r="E1" s="436"/>
      <c r="F1" s="438"/>
      <c r="G1" s="436"/>
      <c r="H1" s="436"/>
      <c r="I1" s="436"/>
      <c r="J1" s="436"/>
      <c r="K1" s="436"/>
      <c r="L1" s="438"/>
      <c r="M1" s="436"/>
      <c r="N1" s="2"/>
      <c r="O1" s="2"/>
      <c r="P1" s="2"/>
      <c r="Q1" s="2"/>
      <c r="R1" s="2"/>
      <c r="S1" s="436"/>
      <c r="T1" s="279"/>
      <c r="U1" s="279"/>
      <c r="V1" s="279"/>
      <c r="W1" s="279"/>
      <c r="X1" s="279"/>
      <c r="Y1" s="279"/>
      <c r="Z1" s="279"/>
    </row>
    <row r="2" spans="1:26" ht="44.25" customHeight="1">
      <c r="A2" s="68" t="s">
        <v>335</v>
      </c>
      <c r="B2" s="68" t="s">
        <v>12528</v>
      </c>
      <c r="C2" s="68" t="s">
        <v>340</v>
      </c>
      <c r="D2" s="68" t="s">
        <v>0</v>
      </c>
      <c r="E2" s="68" t="s">
        <v>26</v>
      </c>
      <c r="F2" s="68" t="s">
        <v>343</v>
      </c>
      <c r="G2" s="68" t="s">
        <v>344</v>
      </c>
      <c r="H2" s="68" t="s">
        <v>12956</v>
      </c>
      <c r="I2" s="68" t="s">
        <v>12957</v>
      </c>
      <c r="J2" s="68" t="s">
        <v>134</v>
      </c>
      <c r="K2" s="68" t="s">
        <v>347</v>
      </c>
      <c r="L2" s="68" t="s">
        <v>137</v>
      </c>
      <c r="M2" s="68" t="s">
        <v>140</v>
      </c>
      <c r="N2" s="389"/>
      <c r="O2" s="68" t="s">
        <v>348</v>
      </c>
      <c r="P2" s="68" t="s">
        <v>349</v>
      </c>
      <c r="Q2" s="68" t="s">
        <v>350</v>
      </c>
      <c r="R2" s="68" t="s">
        <v>28</v>
      </c>
      <c r="S2" s="68" t="s">
        <v>352</v>
      </c>
      <c r="T2" s="279"/>
      <c r="U2" s="279"/>
      <c r="V2" s="279"/>
      <c r="W2" s="279"/>
      <c r="X2" s="279"/>
      <c r="Y2" s="279"/>
      <c r="Z2" s="279"/>
    </row>
    <row r="3" spans="1:26" ht="16.5" customHeight="1">
      <c r="A3" s="735" t="s">
        <v>15537</v>
      </c>
      <c r="B3" s="735"/>
      <c r="C3" s="735"/>
      <c r="D3" s="735" t="s">
        <v>15542</v>
      </c>
      <c r="E3" s="735" t="s">
        <v>17290</v>
      </c>
      <c r="F3" s="735" t="s">
        <v>17291</v>
      </c>
      <c r="G3" s="440"/>
      <c r="H3" s="461" t="s">
        <v>15550</v>
      </c>
      <c r="I3" s="440"/>
      <c r="J3" s="83" t="s">
        <v>158</v>
      </c>
      <c r="K3" s="442"/>
      <c r="L3" s="734"/>
      <c r="M3" s="443"/>
      <c r="N3" s="26"/>
      <c r="O3" s="86"/>
      <c r="P3" s="86"/>
      <c r="Q3" s="86" t="s">
        <v>379</v>
      </c>
      <c r="R3" s="86"/>
      <c r="S3" s="442"/>
      <c r="T3" s="279"/>
      <c r="U3" s="279"/>
      <c r="V3" s="279"/>
      <c r="W3" s="279"/>
      <c r="X3" s="279"/>
      <c r="Y3" s="279"/>
      <c r="Z3" s="279"/>
    </row>
    <row r="4" spans="1:26" ht="16.5" customHeight="1">
      <c r="A4" s="665"/>
      <c r="B4" s="665"/>
      <c r="C4" s="665"/>
      <c r="D4" s="665"/>
      <c r="E4" s="665"/>
      <c r="F4" s="665"/>
      <c r="G4" s="26" t="s">
        <v>17299</v>
      </c>
      <c r="H4" s="2" t="s">
        <v>15554</v>
      </c>
      <c r="I4" s="2" t="s">
        <v>15555</v>
      </c>
      <c r="J4" s="83" t="s">
        <v>158</v>
      </c>
      <c r="K4" s="442"/>
      <c r="L4" s="665"/>
      <c r="M4" s="178" t="s">
        <v>15556</v>
      </c>
      <c r="N4" s="26"/>
      <c r="O4" s="86"/>
      <c r="P4" s="86"/>
      <c r="Q4" s="86" t="s">
        <v>379</v>
      </c>
      <c r="R4" s="86"/>
      <c r="S4" s="442"/>
      <c r="T4" s="279"/>
      <c r="U4" s="279"/>
      <c r="V4" s="279"/>
      <c r="W4" s="279"/>
      <c r="X4" s="279"/>
      <c r="Y4" s="279"/>
      <c r="Z4" s="279"/>
    </row>
    <row r="5" spans="1:26" ht="16.5" customHeight="1">
      <c r="A5" s="665"/>
      <c r="B5" s="665"/>
      <c r="C5" s="665"/>
      <c r="D5" s="665"/>
      <c r="E5" s="665"/>
      <c r="F5" s="665"/>
      <c r="G5" s="35"/>
      <c r="H5" s="2" t="s">
        <v>15557</v>
      </c>
      <c r="I5" s="445" t="s">
        <v>15558</v>
      </c>
      <c r="J5" s="83" t="s">
        <v>158</v>
      </c>
      <c r="K5" s="442"/>
      <c r="L5" s="665"/>
      <c r="M5" s="178" t="s">
        <v>15559</v>
      </c>
      <c r="N5" s="26"/>
      <c r="O5" s="86"/>
      <c r="P5" s="86"/>
      <c r="Q5" s="86" t="s">
        <v>379</v>
      </c>
      <c r="R5" s="86"/>
      <c r="S5" s="442"/>
      <c r="T5" s="279"/>
      <c r="U5" s="279"/>
      <c r="V5" s="279"/>
      <c r="W5" s="279"/>
      <c r="X5" s="279"/>
      <c r="Y5" s="279"/>
      <c r="Z5" s="279"/>
    </row>
    <row r="6" spans="1:26" ht="16.5" customHeight="1">
      <c r="A6" s="666"/>
      <c r="B6" s="666"/>
      <c r="C6" s="666"/>
      <c r="D6" s="666"/>
      <c r="E6" s="666"/>
      <c r="F6" s="666"/>
      <c r="G6" s="35"/>
      <c r="H6" s="2" t="s">
        <v>15562</v>
      </c>
      <c r="I6" s="2" t="s">
        <v>15563</v>
      </c>
      <c r="J6" s="83" t="s">
        <v>158</v>
      </c>
      <c r="K6" s="442"/>
      <c r="L6" s="666"/>
      <c r="M6" s="178"/>
      <c r="N6" s="26"/>
      <c r="O6" s="86"/>
      <c r="P6" s="86"/>
      <c r="Q6" s="86" t="s">
        <v>379</v>
      </c>
      <c r="R6" s="86"/>
      <c r="S6" s="442"/>
      <c r="T6" s="279"/>
      <c r="U6" s="279"/>
      <c r="V6" s="279"/>
      <c r="W6" s="279"/>
      <c r="X6" s="279"/>
      <c r="Y6" s="279"/>
      <c r="Z6" s="279"/>
    </row>
    <row r="7" spans="1:26" ht="16.5" customHeight="1">
      <c r="A7" s="735" t="s">
        <v>15565</v>
      </c>
      <c r="B7" s="735"/>
      <c r="C7" s="735"/>
      <c r="D7" s="735" t="s">
        <v>15542</v>
      </c>
      <c r="E7" s="735" t="s">
        <v>17304</v>
      </c>
      <c r="F7" s="735"/>
      <c r="G7" s="440"/>
      <c r="H7" s="461" t="s">
        <v>15550</v>
      </c>
      <c r="I7" s="35"/>
      <c r="J7" s="83" t="s">
        <v>158</v>
      </c>
      <c r="K7" s="442"/>
      <c r="L7" s="734"/>
      <c r="M7" s="397"/>
      <c r="N7" s="26"/>
      <c r="O7" s="86"/>
      <c r="P7" s="86"/>
      <c r="Q7" s="86" t="s">
        <v>379</v>
      </c>
      <c r="R7" s="86"/>
      <c r="S7" s="442"/>
      <c r="T7" s="279"/>
      <c r="U7" s="279"/>
      <c r="V7" s="279"/>
      <c r="W7" s="279"/>
      <c r="X7" s="279"/>
      <c r="Y7" s="279"/>
      <c r="Z7" s="279"/>
    </row>
    <row r="8" spans="1:26" ht="16.5" customHeight="1">
      <c r="A8" s="665"/>
      <c r="B8" s="665"/>
      <c r="C8" s="665"/>
      <c r="D8" s="665"/>
      <c r="E8" s="665"/>
      <c r="F8" s="665"/>
      <c r="G8" s="80" t="s">
        <v>17299</v>
      </c>
      <c r="H8" s="2" t="s">
        <v>15574</v>
      </c>
      <c r="I8" s="2" t="s">
        <v>15575</v>
      </c>
      <c r="J8" s="83" t="s">
        <v>158</v>
      </c>
      <c r="K8" s="442"/>
      <c r="L8" s="665"/>
      <c r="M8" s="397"/>
      <c r="N8" s="26"/>
      <c r="O8" s="86"/>
      <c r="P8" s="86"/>
      <c r="Q8" s="86" t="s">
        <v>379</v>
      </c>
      <c r="R8" s="86"/>
      <c r="S8" s="442"/>
      <c r="T8" s="279"/>
      <c r="U8" s="279"/>
      <c r="V8" s="279"/>
      <c r="W8" s="279"/>
      <c r="X8" s="279"/>
      <c r="Y8" s="279"/>
      <c r="Z8" s="279"/>
    </row>
    <row r="9" spans="1:26" ht="16.5" customHeight="1">
      <c r="A9" s="665"/>
      <c r="B9" s="665"/>
      <c r="C9" s="665"/>
      <c r="D9" s="665"/>
      <c r="E9" s="665"/>
      <c r="F9" s="665"/>
      <c r="G9" s="440"/>
      <c r="H9" s="2" t="s">
        <v>15579</v>
      </c>
      <c r="I9" s="445" t="s">
        <v>15580</v>
      </c>
      <c r="J9" s="83" t="s">
        <v>158</v>
      </c>
      <c r="K9" s="442"/>
      <c r="L9" s="665"/>
      <c r="M9" s="178"/>
      <c r="N9" s="26"/>
      <c r="O9" s="86"/>
      <c r="P9" s="86"/>
      <c r="Q9" s="86" t="s">
        <v>379</v>
      </c>
      <c r="R9" s="86"/>
      <c r="S9" s="442"/>
      <c r="T9" s="279"/>
      <c r="U9" s="279"/>
      <c r="V9" s="279"/>
      <c r="W9" s="279"/>
      <c r="X9" s="279"/>
      <c r="Y9" s="279"/>
      <c r="Z9" s="279"/>
    </row>
    <row r="10" spans="1:26" ht="16.5" customHeight="1">
      <c r="A10" s="666"/>
      <c r="B10" s="666"/>
      <c r="C10" s="666"/>
      <c r="D10" s="666"/>
      <c r="E10" s="666"/>
      <c r="F10" s="666"/>
      <c r="G10" s="440"/>
      <c r="H10" s="2" t="s">
        <v>15562</v>
      </c>
      <c r="I10" s="2" t="s">
        <v>15563</v>
      </c>
      <c r="J10" s="83" t="s">
        <v>158</v>
      </c>
      <c r="K10" s="442"/>
      <c r="L10" s="666"/>
      <c r="M10" s="178"/>
      <c r="N10" s="26"/>
      <c r="O10" s="86"/>
      <c r="P10" s="86"/>
      <c r="Q10" s="86" t="s">
        <v>379</v>
      </c>
      <c r="R10" s="86"/>
      <c r="S10" s="442"/>
      <c r="T10" s="279"/>
      <c r="U10" s="279"/>
      <c r="V10" s="279"/>
      <c r="W10" s="279"/>
      <c r="X10" s="279"/>
      <c r="Y10" s="279"/>
      <c r="Z10" s="279"/>
    </row>
    <row r="11" spans="1:26" ht="16.5" customHeight="1">
      <c r="A11" s="735" t="s">
        <v>15586</v>
      </c>
      <c r="B11" s="735"/>
      <c r="C11" s="735"/>
      <c r="D11" s="735" t="s">
        <v>15542</v>
      </c>
      <c r="E11" s="735" t="s">
        <v>17316</v>
      </c>
      <c r="F11" s="735"/>
      <c r="G11" s="440"/>
      <c r="H11" s="461" t="s">
        <v>15550</v>
      </c>
      <c r="I11" s="35"/>
      <c r="J11" s="83" t="s">
        <v>158</v>
      </c>
      <c r="K11" s="442"/>
      <c r="L11" s="734"/>
      <c r="M11" s="397"/>
      <c r="N11" s="26"/>
      <c r="O11" s="86"/>
      <c r="P11" s="86"/>
      <c r="Q11" s="86" t="s">
        <v>379</v>
      </c>
      <c r="R11" s="86"/>
      <c r="S11" s="442"/>
      <c r="T11" s="279"/>
      <c r="U11" s="279"/>
      <c r="V11" s="279"/>
      <c r="W11" s="279"/>
      <c r="X11" s="279"/>
      <c r="Y11" s="279"/>
      <c r="Z11" s="279"/>
    </row>
    <row r="12" spans="1:26" ht="16.5" customHeight="1">
      <c r="A12" s="665"/>
      <c r="B12" s="665"/>
      <c r="C12" s="665"/>
      <c r="D12" s="665"/>
      <c r="E12" s="665"/>
      <c r="F12" s="665"/>
      <c r="G12" s="80" t="s">
        <v>17299</v>
      </c>
      <c r="H12" s="2" t="s">
        <v>15574</v>
      </c>
      <c r="I12" s="2" t="s">
        <v>15575</v>
      </c>
      <c r="J12" s="83" t="s">
        <v>158</v>
      </c>
      <c r="K12" s="442"/>
      <c r="L12" s="665"/>
      <c r="M12" s="178" t="s">
        <v>15556</v>
      </c>
      <c r="N12" s="26"/>
      <c r="O12" s="86"/>
      <c r="P12" s="86"/>
      <c r="Q12" s="86" t="s">
        <v>379</v>
      </c>
      <c r="R12" s="86"/>
      <c r="S12" s="442"/>
      <c r="T12" s="279"/>
      <c r="U12" s="279"/>
      <c r="V12" s="279"/>
      <c r="W12" s="279"/>
      <c r="X12" s="279"/>
      <c r="Y12" s="279"/>
      <c r="Z12" s="279"/>
    </row>
    <row r="13" spans="1:26" ht="16.5" customHeight="1">
      <c r="A13" s="665"/>
      <c r="B13" s="665"/>
      <c r="C13" s="665"/>
      <c r="D13" s="665"/>
      <c r="E13" s="665"/>
      <c r="F13" s="665"/>
      <c r="G13" s="440"/>
      <c r="H13" s="2" t="s">
        <v>15594</v>
      </c>
      <c r="I13" s="445" t="s">
        <v>15558</v>
      </c>
      <c r="J13" s="83" t="s">
        <v>158</v>
      </c>
      <c r="K13" s="442"/>
      <c r="L13" s="665"/>
      <c r="M13" s="178" t="s">
        <v>15559</v>
      </c>
      <c r="N13" s="26"/>
      <c r="O13" s="86"/>
      <c r="P13" s="86"/>
      <c r="Q13" s="86" t="s">
        <v>379</v>
      </c>
      <c r="R13" s="86"/>
      <c r="S13" s="442"/>
      <c r="T13" s="279"/>
      <c r="U13" s="279"/>
      <c r="V13" s="279"/>
      <c r="W13" s="279"/>
      <c r="X13" s="279"/>
      <c r="Y13" s="279"/>
      <c r="Z13" s="279"/>
    </row>
    <row r="14" spans="1:26" ht="16.5" customHeight="1">
      <c r="A14" s="666"/>
      <c r="B14" s="666"/>
      <c r="C14" s="666"/>
      <c r="D14" s="666"/>
      <c r="E14" s="666"/>
      <c r="F14" s="666"/>
      <c r="G14" s="440"/>
      <c r="H14" s="2" t="s">
        <v>15562</v>
      </c>
      <c r="I14" s="2" t="s">
        <v>15563</v>
      </c>
      <c r="J14" s="83" t="s">
        <v>158</v>
      </c>
      <c r="K14" s="442"/>
      <c r="L14" s="666"/>
      <c r="M14" s="178"/>
      <c r="N14" s="26"/>
      <c r="O14" s="86"/>
      <c r="P14" s="86"/>
      <c r="Q14" s="86" t="s">
        <v>379</v>
      </c>
      <c r="R14" s="86"/>
      <c r="S14" s="442"/>
      <c r="T14" s="279"/>
      <c r="U14" s="279"/>
      <c r="V14" s="279"/>
      <c r="W14" s="279"/>
      <c r="X14" s="279"/>
      <c r="Y14" s="279"/>
      <c r="Z14" s="279"/>
    </row>
    <row r="15" spans="1:26" ht="16.5" customHeight="1">
      <c r="A15" s="735" t="s">
        <v>15596</v>
      </c>
      <c r="B15" s="735"/>
      <c r="C15" s="735"/>
      <c r="D15" s="735" t="s">
        <v>15601</v>
      </c>
      <c r="E15" s="749" t="s">
        <v>17326</v>
      </c>
      <c r="F15" s="735"/>
      <c r="G15" s="88"/>
      <c r="H15" s="461" t="s">
        <v>15550</v>
      </c>
      <c r="I15" s="447"/>
      <c r="J15" s="83" t="s">
        <v>158</v>
      </c>
      <c r="K15" s="442"/>
      <c r="L15" s="734"/>
      <c r="M15" s="178"/>
      <c r="N15" s="26"/>
      <c r="O15" s="86"/>
      <c r="P15" s="86"/>
      <c r="Q15" s="86" t="s">
        <v>379</v>
      </c>
      <c r="R15" s="86"/>
      <c r="S15" s="442"/>
      <c r="T15" s="279"/>
      <c r="U15" s="279"/>
      <c r="V15" s="279"/>
      <c r="W15" s="279"/>
      <c r="X15" s="279"/>
      <c r="Y15" s="279"/>
      <c r="Z15" s="279"/>
    </row>
    <row r="16" spans="1:26" ht="16.5" customHeight="1">
      <c r="A16" s="665"/>
      <c r="B16" s="665"/>
      <c r="C16" s="665"/>
      <c r="D16" s="665"/>
      <c r="E16" s="665"/>
      <c r="F16" s="665"/>
      <c r="G16" s="80" t="s">
        <v>17299</v>
      </c>
      <c r="H16" s="2" t="s">
        <v>15554</v>
      </c>
      <c r="I16" s="2" t="s">
        <v>15555</v>
      </c>
      <c r="J16" s="83" t="s">
        <v>158</v>
      </c>
      <c r="K16" s="442"/>
      <c r="L16" s="665"/>
      <c r="M16" s="178" t="s">
        <v>15556</v>
      </c>
      <c r="N16" s="26"/>
      <c r="O16" s="86"/>
      <c r="P16" s="86"/>
      <c r="Q16" s="86" t="s">
        <v>379</v>
      </c>
      <c r="R16" s="86"/>
      <c r="S16" s="442"/>
      <c r="T16" s="279"/>
      <c r="U16" s="279"/>
      <c r="V16" s="279"/>
      <c r="W16" s="279"/>
      <c r="X16" s="279"/>
      <c r="Y16" s="279"/>
      <c r="Z16" s="279"/>
    </row>
    <row r="17" spans="1:26" ht="16.5" customHeight="1">
      <c r="A17" s="665"/>
      <c r="B17" s="665"/>
      <c r="C17" s="665"/>
      <c r="D17" s="665"/>
      <c r="E17" s="665"/>
      <c r="F17" s="665"/>
      <c r="G17" s="88"/>
      <c r="H17" s="333" t="s">
        <v>15608</v>
      </c>
      <c r="I17" s="333" t="s">
        <v>15609</v>
      </c>
      <c r="J17" s="83" t="s">
        <v>158</v>
      </c>
      <c r="K17" s="442"/>
      <c r="L17" s="665"/>
      <c r="M17" s="178"/>
      <c r="N17" s="26"/>
      <c r="O17" s="86"/>
      <c r="P17" s="86"/>
      <c r="Q17" s="86" t="s">
        <v>379</v>
      </c>
      <c r="R17" s="86"/>
      <c r="S17" s="442"/>
      <c r="T17" s="279"/>
      <c r="U17" s="279"/>
      <c r="V17" s="279"/>
      <c r="W17" s="279"/>
      <c r="X17" s="279"/>
      <c r="Y17" s="279"/>
      <c r="Z17" s="279"/>
    </row>
    <row r="18" spans="1:26" ht="16.5" customHeight="1">
      <c r="A18" s="665"/>
      <c r="B18" s="665"/>
      <c r="C18" s="665"/>
      <c r="D18" s="665"/>
      <c r="E18" s="665"/>
      <c r="F18" s="665"/>
      <c r="G18" s="88"/>
      <c r="H18" s="333"/>
      <c r="I18" s="333" t="s">
        <v>15612</v>
      </c>
      <c r="J18" s="83" t="s">
        <v>158</v>
      </c>
      <c r="K18" s="442"/>
      <c r="L18" s="665"/>
      <c r="M18" s="178"/>
      <c r="N18" s="26"/>
      <c r="O18" s="86"/>
      <c r="P18" s="86"/>
      <c r="Q18" s="86" t="s">
        <v>379</v>
      </c>
      <c r="R18" s="86"/>
      <c r="S18" s="442"/>
      <c r="T18" s="279"/>
      <c r="U18" s="279"/>
      <c r="V18" s="279"/>
      <c r="W18" s="279"/>
      <c r="X18" s="279"/>
      <c r="Y18" s="279"/>
      <c r="Z18" s="279"/>
    </row>
    <row r="19" spans="1:26" ht="16.5" customHeight="1">
      <c r="A19" s="665"/>
      <c r="B19" s="665"/>
      <c r="C19" s="665"/>
      <c r="D19" s="665"/>
      <c r="E19" s="665"/>
      <c r="F19" s="665"/>
      <c r="G19" s="88"/>
      <c r="H19" s="2" t="s">
        <v>15579</v>
      </c>
      <c r="I19" s="445" t="s">
        <v>15558</v>
      </c>
      <c r="J19" s="83" t="s">
        <v>158</v>
      </c>
      <c r="K19" s="442"/>
      <c r="L19" s="665"/>
      <c r="M19" s="178" t="s">
        <v>15559</v>
      </c>
      <c r="N19" s="26"/>
      <c r="O19" s="86"/>
      <c r="P19" s="86"/>
      <c r="Q19" s="86" t="s">
        <v>379</v>
      </c>
      <c r="R19" s="86"/>
      <c r="S19" s="442"/>
      <c r="T19" s="279"/>
      <c r="U19" s="279"/>
      <c r="V19" s="279"/>
      <c r="W19" s="279"/>
      <c r="X19" s="279"/>
      <c r="Y19" s="279"/>
      <c r="Z19" s="279"/>
    </row>
    <row r="20" spans="1:26" ht="16.5" customHeight="1">
      <c r="A20" s="666"/>
      <c r="B20" s="666"/>
      <c r="C20" s="666"/>
      <c r="D20" s="666"/>
      <c r="E20" s="666"/>
      <c r="F20" s="666"/>
      <c r="G20" s="88"/>
      <c r="H20" s="2" t="s">
        <v>15562</v>
      </c>
      <c r="I20" s="2" t="s">
        <v>15563</v>
      </c>
      <c r="J20" s="83" t="s">
        <v>158</v>
      </c>
      <c r="K20" s="442"/>
      <c r="L20" s="666"/>
      <c r="M20" s="178"/>
      <c r="N20" s="26"/>
      <c r="O20" s="86"/>
      <c r="P20" s="86"/>
      <c r="Q20" s="86" t="s">
        <v>379</v>
      </c>
      <c r="R20" s="86"/>
      <c r="S20" s="442"/>
      <c r="T20" s="279"/>
      <c r="U20" s="279"/>
      <c r="V20" s="279"/>
      <c r="W20" s="279"/>
      <c r="X20" s="279"/>
      <c r="Y20" s="279"/>
      <c r="Z20" s="279"/>
    </row>
    <row r="21" spans="1:26" ht="16.5" customHeight="1">
      <c r="A21" s="735" t="s">
        <v>15621</v>
      </c>
      <c r="B21" s="735"/>
      <c r="C21" s="735"/>
      <c r="D21" s="735" t="s">
        <v>15601</v>
      </c>
      <c r="E21" s="749" t="s">
        <v>17341</v>
      </c>
      <c r="F21" s="735"/>
      <c r="G21" s="88"/>
      <c r="H21" s="461" t="s">
        <v>15550</v>
      </c>
      <c r="I21" s="447"/>
      <c r="J21" s="83" t="s">
        <v>158</v>
      </c>
      <c r="K21" s="442"/>
      <c r="L21" s="734"/>
      <c r="M21" s="178"/>
      <c r="N21" s="26"/>
      <c r="O21" s="86"/>
      <c r="P21" s="86"/>
      <c r="Q21" s="86" t="s">
        <v>379</v>
      </c>
      <c r="R21" s="86"/>
      <c r="S21" s="442"/>
      <c r="T21" s="279"/>
      <c r="U21" s="279"/>
      <c r="V21" s="279"/>
      <c r="W21" s="279"/>
      <c r="X21" s="279"/>
      <c r="Y21" s="279"/>
      <c r="Z21" s="279"/>
    </row>
    <row r="22" spans="1:26" ht="16.5" customHeight="1">
      <c r="A22" s="665"/>
      <c r="B22" s="665"/>
      <c r="C22" s="665"/>
      <c r="D22" s="665"/>
      <c r="E22" s="665"/>
      <c r="F22" s="665"/>
      <c r="G22" s="80" t="s">
        <v>17299</v>
      </c>
      <c r="H22" s="2" t="s">
        <v>15554</v>
      </c>
      <c r="I22" s="2" t="s">
        <v>15555</v>
      </c>
      <c r="J22" s="83" t="s">
        <v>158</v>
      </c>
      <c r="K22" s="442"/>
      <c r="L22" s="665"/>
      <c r="M22" s="178" t="s">
        <v>15556</v>
      </c>
      <c r="N22" s="26"/>
      <c r="O22" s="86"/>
      <c r="P22" s="86"/>
      <c r="Q22" s="86" t="s">
        <v>379</v>
      </c>
      <c r="R22" s="86"/>
      <c r="S22" s="442"/>
      <c r="T22" s="279"/>
      <c r="U22" s="279"/>
      <c r="V22" s="279"/>
      <c r="W22" s="279"/>
      <c r="X22" s="279"/>
      <c r="Y22" s="279"/>
      <c r="Z22" s="279"/>
    </row>
    <row r="23" spans="1:26" ht="16.5" customHeight="1">
      <c r="A23" s="665"/>
      <c r="B23" s="665"/>
      <c r="C23" s="665"/>
      <c r="D23" s="665"/>
      <c r="E23" s="665"/>
      <c r="F23" s="665"/>
      <c r="G23" s="88"/>
      <c r="H23" s="333" t="s">
        <v>15608</v>
      </c>
      <c r="I23" s="333" t="s">
        <v>15609</v>
      </c>
      <c r="J23" s="83" t="s">
        <v>158</v>
      </c>
      <c r="K23" s="442"/>
      <c r="L23" s="665"/>
      <c r="M23" s="178"/>
      <c r="N23" s="26"/>
      <c r="O23" s="86"/>
      <c r="P23" s="86"/>
      <c r="Q23" s="86" t="s">
        <v>379</v>
      </c>
      <c r="R23" s="86"/>
      <c r="S23" s="442"/>
      <c r="T23" s="279"/>
      <c r="U23" s="279"/>
      <c r="V23" s="279"/>
      <c r="W23" s="279"/>
      <c r="X23" s="279"/>
      <c r="Y23" s="279"/>
      <c r="Z23" s="279"/>
    </row>
    <row r="24" spans="1:26" ht="16.5" customHeight="1">
      <c r="A24" s="665"/>
      <c r="B24" s="665"/>
      <c r="C24" s="665"/>
      <c r="D24" s="665"/>
      <c r="E24" s="665"/>
      <c r="F24" s="665"/>
      <c r="G24" s="88"/>
      <c r="H24" s="2" t="s">
        <v>15579</v>
      </c>
      <c r="I24" s="445" t="s">
        <v>15558</v>
      </c>
      <c r="J24" s="83" t="s">
        <v>158</v>
      </c>
      <c r="K24" s="442"/>
      <c r="L24" s="665"/>
      <c r="M24" s="178" t="s">
        <v>15559</v>
      </c>
      <c r="N24" s="26"/>
      <c r="O24" s="86"/>
      <c r="P24" s="86"/>
      <c r="Q24" s="86" t="s">
        <v>379</v>
      </c>
      <c r="R24" s="86"/>
      <c r="S24" s="442"/>
      <c r="T24" s="279"/>
      <c r="U24" s="279"/>
      <c r="V24" s="279"/>
      <c r="W24" s="279"/>
      <c r="X24" s="279"/>
      <c r="Y24" s="279"/>
      <c r="Z24" s="279"/>
    </row>
    <row r="25" spans="1:26" ht="16.5" customHeight="1">
      <c r="A25" s="666"/>
      <c r="B25" s="666"/>
      <c r="C25" s="666"/>
      <c r="D25" s="666"/>
      <c r="E25" s="666"/>
      <c r="F25" s="666"/>
      <c r="G25" s="88"/>
      <c r="H25" s="2" t="s">
        <v>15562</v>
      </c>
      <c r="I25" s="2" t="s">
        <v>15563</v>
      </c>
      <c r="J25" s="83" t="s">
        <v>158</v>
      </c>
      <c r="K25" s="442"/>
      <c r="L25" s="666"/>
      <c r="M25" s="178"/>
      <c r="N25" s="26"/>
      <c r="O25" s="86"/>
      <c r="P25" s="86"/>
      <c r="Q25" s="86" t="s">
        <v>379</v>
      </c>
      <c r="R25" s="86"/>
      <c r="S25" s="442"/>
      <c r="T25" s="279"/>
      <c r="U25" s="279"/>
      <c r="V25" s="279"/>
      <c r="W25" s="279"/>
      <c r="X25" s="279"/>
      <c r="Y25" s="279"/>
      <c r="Z25" s="279"/>
    </row>
    <row r="26" spans="1:26" ht="16.5" customHeight="1">
      <c r="A26" s="735" t="s">
        <v>15634</v>
      </c>
      <c r="B26" s="735"/>
      <c r="C26" s="735"/>
      <c r="D26" s="735" t="s">
        <v>15601</v>
      </c>
      <c r="E26" s="749" t="s">
        <v>17352</v>
      </c>
      <c r="F26" s="735" t="s">
        <v>17291</v>
      </c>
      <c r="G26" s="88"/>
      <c r="H26" s="461" t="s">
        <v>15550</v>
      </c>
      <c r="I26" s="447"/>
      <c r="J26" s="83" t="s">
        <v>158</v>
      </c>
      <c r="K26" s="442"/>
      <c r="L26" s="734"/>
      <c r="M26" s="178"/>
      <c r="N26" s="26"/>
      <c r="O26" s="86"/>
      <c r="P26" s="86"/>
      <c r="Q26" s="86" t="s">
        <v>379</v>
      </c>
      <c r="R26" s="86"/>
      <c r="S26" s="442"/>
      <c r="T26" s="279"/>
      <c r="U26" s="279"/>
      <c r="V26" s="279"/>
      <c r="W26" s="279"/>
      <c r="X26" s="279"/>
      <c r="Y26" s="279"/>
      <c r="Z26" s="279"/>
    </row>
    <row r="27" spans="1:26" ht="16.5" customHeight="1">
      <c r="A27" s="665"/>
      <c r="B27" s="665"/>
      <c r="C27" s="665"/>
      <c r="D27" s="665"/>
      <c r="E27" s="665"/>
      <c r="F27" s="665"/>
      <c r="G27" s="26" t="s">
        <v>17299</v>
      </c>
      <c r="H27" s="2" t="s">
        <v>15643</v>
      </c>
      <c r="I27" s="2" t="s">
        <v>15644</v>
      </c>
      <c r="J27" s="83" t="s">
        <v>158</v>
      </c>
      <c r="K27" s="442"/>
      <c r="L27" s="665"/>
      <c r="M27" s="178" t="s">
        <v>15556</v>
      </c>
      <c r="N27" s="26"/>
      <c r="O27" s="86"/>
      <c r="P27" s="86"/>
      <c r="Q27" s="86" t="s">
        <v>379</v>
      </c>
      <c r="R27" s="86"/>
      <c r="S27" s="442"/>
      <c r="T27" s="279"/>
      <c r="U27" s="279"/>
      <c r="V27" s="279"/>
      <c r="W27" s="279"/>
      <c r="X27" s="279"/>
      <c r="Y27" s="279"/>
      <c r="Z27" s="279"/>
    </row>
    <row r="28" spans="1:26" ht="16.5" customHeight="1">
      <c r="A28" s="665"/>
      <c r="B28" s="665"/>
      <c r="C28" s="665"/>
      <c r="D28" s="665"/>
      <c r="E28" s="665"/>
      <c r="F28" s="665"/>
      <c r="G28" s="26"/>
      <c r="H28" s="2"/>
      <c r="I28" s="2" t="s">
        <v>15646</v>
      </c>
      <c r="J28" s="83" t="s">
        <v>158</v>
      </c>
      <c r="K28" s="442"/>
      <c r="L28" s="665"/>
      <c r="M28" s="178"/>
      <c r="N28" s="26"/>
      <c r="O28" s="86"/>
      <c r="P28" s="86"/>
      <c r="Q28" s="86" t="s">
        <v>379</v>
      </c>
      <c r="R28" s="86"/>
      <c r="S28" s="442"/>
      <c r="T28" s="279"/>
      <c r="U28" s="279"/>
      <c r="V28" s="279"/>
      <c r="W28" s="279"/>
      <c r="X28" s="279"/>
      <c r="Y28" s="279"/>
      <c r="Z28" s="279"/>
    </row>
    <row r="29" spans="1:26" ht="16.5" customHeight="1">
      <c r="A29" s="665"/>
      <c r="B29" s="665"/>
      <c r="C29" s="665"/>
      <c r="D29" s="665"/>
      <c r="E29" s="665"/>
      <c r="F29" s="665"/>
      <c r="G29" s="26"/>
      <c r="H29" s="2" t="s">
        <v>15579</v>
      </c>
      <c r="I29" s="445" t="s">
        <v>15558</v>
      </c>
      <c r="J29" s="83" t="s">
        <v>158</v>
      </c>
      <c r="K29" s="442"/>
      <c r="L29" s="665"/>
      <c r="M29" s="178" t="s">
        <v>15559</v>
      </c>
      <c r="N29" s="26"/>
      <c r="O29" s="86"/>
      <c r="P29" s="86"/>
      <c r="Q29" s="86" t="s">
        <v>379</v>
      </c>
      <c r="R29" s="86"/>
      <c r="S29" s="442"/>
      <c r="T29" s="279"/>
      <c r="U29" s="279"/>
      <c r="V29" s="279"/>
      <c r="W29" s="279"/>
      <c r="X29" s="279"/>
      <c r="Y29" s="279"/>
      <c r="Z29" s="279"/>
    </row>
    <row r="30" spans="1:26" ht="16.5" customHeight="1">
      <c r="A30" s="666"/>
      <c r="B30" s="666"/>
      <c r="C30" s="666"/>
      <c r="D30" s="666"/>
      <c r="E30" s="666"/>
      <c r="F30" s="666"/>
      <c r="G30" s="26"/>
      <c r="H30" s="2" t="s">
        <v>15562</v>
      </c>
      <c r="I30" s="2" t="s">
        <v>15563</v>
      </c>
      <c r="J30" s="83" t="s">
        <v>158</v>
      </c>
      <c r="K30" s="442"/>
      <c r="L30" s="666"/>
      <c r="M30" s="178"/>
      <c r="N30" s="26"/>
      <c r="O30" s="86"/>
      <c r="P30" s="86"/>
      <c r="Q30" s="86" t="s">
        <v>379</v>
      </c>
      <c r="R30" s="86"/>
      <c r="S30" s="442"/>
      <c r="T30" s="279"/>
      <c r="U30" s="279"/>
      <c r="V30" s="279"/>
      <c r="W30" s="279"/>
      <c r="X30" s="279"/>
      <c r="Y30" s="279"/>
      <c r="Z30" s="279"/>
    </row>
    <row r="31" spans="1:26" ht="16.5" customHeight="1">
      <c r="A31" s="735" t="s">
        <v>15653</v>
      </c>
      <c r="B31" s="735"/>
      <c r="C31" s="735"/>
      <c r="D31" s="735" t="s">
        <v>15601</v>
      </c>
      <c r="E31" s="735" t="s">
        <v>17360</v>
      </c>
      <c r="F31" s="735" t="s">
        <v>17291</v>
      </c>
      <c r="G31" s="88"/>
      <c r="H31" s="461" t="s">
        <v>15550</v>
      </c>
      <c r="I31" s="447"/>
      <c r="J31" s="83" t="s">
        <v>158</v>
      </c>
      <c r="K31" s="442"/>
      <c r="L31" s="734"/>
      <c r="M31" s="178"/>
      <c r="N31" s="26"/>
      <c r="O31" s="86"/>
      <c r="P31" s="86"/>
      <c r="Q31" s="86" t="s">
        <v>379</v>
      </c>
      <c r="R31" s="86"/>
      <c r="S31" s="442"/>
      <c r="T31" s="279"/>
      <c r="U31" s="279"/>
      <c r="V31" s="279"/>
      <c r="W31" s="279"/>
      <c r="X31" s="279"/>
      <c r="Y31" s="279"/>
      <c r="Z31" s="279"/>
    </row>
    <row r="32" spans="1:26" ht="16.5" customHeight="1">
      <c r="A32" s="665"/>
      <c r="B32" s="665"/>
      <c r="C32" s="665"/>
      <c r="D32" s="665"/>
      <c r="E32" s="665"/>
      <c r="F32" s="665"/>
      <c r="G32" s="26" t="s">
        <v>17299</v>
      </c>
      <c r="H32" s="451" t="s">
        <v>15662</v>
      </c>
      <c r="I32" s="2" t="s">
        <v>15663</v>
      </c>
      <c r="J32" s="83" t="s">
        <v>158</v>
      </c>
      <c r="K32" s="442"/>
      <c r="L32" s="665"/>
      <c r="M32" s="178" t="s">
        <v>15556</v>
      </c>
      <c r="N32" s="26"/>
      <c r="O32" s="86"/>
      <c r="P32" s="86"/>
      <c r="Q32" s="86" t="s">
        <v>379</v>
      </c>
      <c r="R32" s="86"/>
      <c r="S32" s="442"/>
      <c r="T32" s="279"/>
      <c r="U32" s="279"/>
      <c r="V32" s="279"/>
      <c r="W32" s="279"/>
      <c r="X32" s="279"/>
      <c r="Y32" s="279"/>
      <c r="Z32" s="279"/>
    </row>
    <row r="33" spans="1:26" ht="16.5" customHeight="1">
      <c r="A33" s="665"/>
      <c r="B33" s="665"/>
      <c r="C33" s="665"/>
      <c r="D33" s="665"/>
      <c r="E33" s="665"/>
      <c r="F33" s="665"/>
      <c r="G33" s="26"/>
      <c r="H33" s="2" t="s">
        <v>15667</v>
      </c>
      <c r="I33" s="2" t="s">
        <v>15644</v>
      </c>
      <c r="J33" s="83" t="s">
        <v>158</v>
      </c>
      <c r="K33" s="442"/>
      <c r="L33" s="665"/>
      <c r="M33" s="178"/>
      <c r="N33" s="26"/>
      <c r="O33" s="86"/>
      <c r="P33" s="86"/>
      <c r="Q33" s="86" t="s">
        <v>379</v>
      </c>
      <c r="R33" s="86"/>
      <c r="S33" s="442"/>
      <c r="T33" s="279"/>
      <c r="U33" s="279"/>
      <c r="V33" s="279"/>
      <c r="W33" s="279"/>
      <c r="X33" s="279"/>
      <c r="Y33" s="279"/>
      <c r="Z33" s="279"/>
    </row>
    <row r="34" spans="1:26" ht="16.5" customHeight="1">
      <c r="A34" s="665"/>
      <c r="B34" s="665"/>
      <c r="C34" s="665"/>
      <c r="D34" s="665"/>
      <c r="E34" s="665"/>
      <c r="F34" s="665"/>
      <c r="G34" s="35"/>
      <c r="H34" s="2" t="s">
        <v>15579</v>
      </c>
      <c r="I34" s="445" t="s">
        <v>15558</v>
      </c>
      <c r="J34" s="83" t="s">
        <v>158</v>
      </c>
      <c r="K34" s="442"/>
      <c r="L34" s="665"/>
      <c r="M34" s="178" t="s">
        <v>15559</v>
      </c>
      <c r="N34" s="26"/>
      <c r="O34" s="86"/>
      <c r="P34" s="86"/>
      <c r="Q34" s="86" t="s">
        <v>379</v>
      </c>
      <c r="R34" s="86"/>
      <c r="S34" s="442"/>
      <c r="T34" s="279"/>
      <c r="U34" s="279"/>
      <c r="V34" s="279"/>
      <c r="W34" s="279"/>
      <c r="X34" s="279"/>
      <c r="Y34" s="279"/>
      <c r="Z34" s="279"/>
    </row>
    <row r="35" spans="1:26" ht="16.5" customHeight="1">
      <c r="A35" s="666"/>
      <c r="B35" s="666"/>
      <c r="C35" s="666"/>
      <c r="D35" s="666"/>
      <c r="E35" s="666"/>
      <c r="F35" s="666"/>
      <c r="G35" s="35"/>
      <c r="H35" s="2" t="s">
        <v>15562</v>
      </c>
      <c r="I35" s="2" t="s">
        <v>15563</v>
      </c>
      <c r="J35" s="83" t="s">
        <v>158</v>
      </c>
      <c r="K35" s="442"/>
      <c r="L35" s="666"/>
      <c r="M35" s="178"/>
      <c r="N35" s="26"/>
      <c r="O35" s="86"/>
      <c r="P35" s="86"/>
      <c r="Q35" s="86" t="s">
        <v>379</v>
      </c>
      <c r="R35" s="86"/>
      <c r="S35" s="442"/>
      <c r="T35" s="279"/>
      <c r="U35" s="279"/>
      <c r="V35" s="279"/>
      <c r="W35" s="279"/>
      <c r="X35" s="279"/>
      <c r="Y35" s="279"/>
      <c r="Z35" s="279"/>
    </row>
    <row r="36" spans="1:26" ht="16.5" customHeight="1">
      <c r="A36" s="735" t="s">
        <v>15673</v>
      </c>
      <c r="B36" s="735"/>
      <c r="C36" s="735"/>
      <c r="D36" s="735" t="s">
        <v>15601</v>
      </c>
      <c r="E36" s="749" t="s">
        <v>17376</v>
      </c>
      <c r="F36" s="735" t="s">
        <v>17291</v>
      </c>
      <c r="G36" s="88"/>
      <c r="H36" s="461" t="s">
        <v>15550</v>
      </c>
      <c r="I36" s="447"/>
      <c r="J36" s="83" t="s">
        <v>158</v>
      </c>
      <c r="K36" s="442"/>
      <c r="L36" s="734"/>
      <c r="M36" s="178"/>
      <c r="N36" s="26"/>
      <c r="O36" s="86"/>
      <c r="P36" s="86"/>
      <c r="Q36" s="86" t="s">
        <v>379</v>
      </c>
      <c r="R36" s="86"/>
      <c r="S36" s="442"/>
      <c r="T36" s="279"/>
      <c r="U36" s="279"/>
      <c r="V36" s="279"/>
      <c r="W36" s="279"/>
      <c r="X36" s="279"/>
      <c r="Y36" s="279"/>
      <c r="Z36" s="279"/>
    </row>
    <row r="37" spans="1:26" ht="16.5" customHeight="1">
      <c r="A37" s="665"/>
      <c r="B37" s="665"/>
      <c r="C37" s="665"/>
      <c r="D37" s="665"/>
      <c r="E37" s="665"/>
      <c r="F37" s="665"/>
      <c r="G37" s="26" t="s">
        <v>17299</v>
      </c>
      <c r="H37" s="2" t="s">
        <v>15682</v>
      </c>
      <c r="I37" s="2" t="s">
        <v>15684</v>
      </c>
      <c r="J37" s="83" t="s">
        <v>158</v>
      </c>
      <c r="K37" s="442"/>
      <c r="L37" s="665"/>
      <c r="M37" s="178" t="s">
        <v>15556</v>
      </c>
      <c r="N37" s="26"/>
      <c r="O37" s="86"/>
      <c r="P37" s="86"/>
      <c r="Q37" s="86" t="s">
        <v>379</v>
      </c>
      <c r="R37" s="86"/>
      <c r="S37" s="442"/>
      <c r="T37" s="279"/>
      <c r="U37" s="279"/>
      <c r="V37" s="279"/>
      <c r="W37" s="279"/>
      <c r="X37" s="279"/>
      <c r="Y37" s="279"/>
      <c r="Z37" s="279"/>
    </row>
    <row r="38" spans="1:26" ht="16.5" customHeight="1">
      <c r="A38" s="665"/>
      <c r="B38" s="665"/>
      <c r="C38" s="665"/>
      <c r="D38" s="665"/>
      <c r="E38" s="665"/>
      <c r="F38" s="665"/>
      <c r="G38" s="26"/>
      <c r="H38" s="2" t="s">
        <v>15579</v>
      </c>
      <c r="I38" s="445" t="s">
        <v>15558</v>
      </c>
      <c r="J38" s="83" t="s">
        <v>158</v>
      </c>
      <c r="K38" s="442"/>
      <c r="L38" s="665"/>
      <c r="M38" s="178" t="s">
        <v>15559</v>
      </c>
      <c r="N38" s="26"/>
      <c r="O38" s="86"/>
      <c r="P38" s="86"/>
      <c r="Q38" s="86" t="s">
        <v>379</v>
      </c>
      <c r="R38" s="86"/>
      <c r="S38" s="442"/>
      <c r="T38" s="279"/>
      <c r="U38" s="279"/>
      <c r="V38" s="279"/>
      <c r="W38" s="279"/>
      <c r="X38" s="279"/>
      <c r="Y38" s="279"/>
      <c r="Z38" s="279"/>
    </row>
    <row r="39" spans="1:26" ht="16.5" customHeight="1">
      <c r="A39" s="666"/>
      <c r="B39" s="666"/>
      <c r="C39" s="666"/>
      <c r="D39" s="666"/>
      <c r="E39" s="666"/>
      <c r="F39" s="666"/>
      <c r="G39" s="26"/>
      <c r="H39" s="2" t="s">
        <v>15562</v>
      </c>
      <c r="I39" s="2" t="s">
        <v>15563</v>
      </c>
      <c r="J39" s="83" t="s">
        <v>158</v>
      </c>
      <c r="K39" s="442"/>
      <c r="L39" s="666"/>
      <c r="M39" s="178"/>
      <c r="N39" s="26"/>
      <c r="O39" s="86"/>
      <c r="P39" s="86"/>
      <c r="Q39" s="86" t="s">
        <v>379</v>
      </c>
      <c r="R39" s="86"/>
      <c r="S39" s="442"/>
      <c r="T39" s="279"/>
      <c r="U39" s="279"/>
      <c r="V39" s="279"/>
      <c r="W39" s="279"/>
      <c r="X39" s="279"/>
      <c r="Y39" s="279"/>
      <c r="Z39" s="279"/>
    </row>
    <row r="40" spans="1:26" ht="16.5" customHeight="1">
      <c r="A40" s="743" t="s">
        <v>15688</v>
      </c>
      <c r="B40" s="743"/>
      <c r="C40" s="743"/>
      <c r="D40" s="735" t="s">
        <v>15601</v>
      </c>
      <c r="E40" s="735" t="s">
        <v>17390</v>
      </c>
      <c r="F40" s="743" t="s">
        <v>17291</v>
      </c>
      <c r="G40" s="26"/>
      <c r="H40" s="461" t="s">
        <v>15550</v>
      </c>
      <c r="I40" s="2"/>
      <c r="J40" s="83" t="s">
        <v>158</v>
      </c>
      <c r="K40" s="442"/>
      <c r="L40" s="734"/>
      <c r="M40" s="178"/>
      <c r="N40" s="26"/>
      <c r="O40" s="86"/>
      <c r="P40" s="86"/>
      <c r="Q40" s="86" t="s">
        <v>379</v>
      </c>
      <c r="R40" s="86"/>
      <c r="S40" s="442"/>
      <c r="T40" s="279"/>
      <c r="U40" s="279"/>
      <c r="V40" s="279"/>
      <c r="W40" s="279"/>
      <c r="X40" s="279"/>
      <c r="Y40" s="279"/>
      <c r="Z40" s="279"/>
    </row>
    <row r="41" spans="1:26" ht="16.5" customHeight="1">
      <c r="A41" s="665"/>
      <c r="B41" s="665"/>
      <c r="C41" s="665"/>
      <c r="D41" s="665"/>
      <c r="E41" s="665"/>
      <c r="F41" s="665"/>
      <c r="G41" s="26" t="s">
        <v>17299</v>
      </c>
      <c r="H41" s="2" t="s">
        <v>15695</v>
      </c>
      <c r="I41" s="2"/>
      <c r="J41" s="83" t="s">
        <v>158</v>
      </c>
      <c r="K41" s="442"/>
      <c r="L41" s="665"/>
      <c r="M41" s="178" t="s">
        <v>15556</v>
      </c>
      <c r="N41" s="26"/>
      <c r="O41" s="86"/>
      <c r="P41" s="86"/>
      <c r="Q41" s="86" t="s">
        <v>379</v>
      </c>
      <c r="R41" s="86"/>
      <c r="S41" s="442"/>
      <c r="T41" s="279"/>
      <c r="U41" s="279"/>
      <c r="V41" s="279"/>
      <c r="W41" s="279"/>
      <c r="X41" s="279"/>
      <c r="Y41" s="279"/>
      <c r="Z41" s="279"/>
    </row>
    <row r="42" spans="1:26" ht="16.5" customHeight="1">
      <c r="A42" s="665"/>
      <c r="B42" s="665"/>
      <c r="C42" s="665"/>
      <c r="D42" s="665"/>
      <c r="E42" s="665"/>
      <c r="F42" s="665"/>
      <c r="G42" s="35"/>
      <c r="H42" s="2" t="s">
        <v>15699</v>
      </c>
      <c r="I42" s="2" t="s">
        <v>15700</v>
      </c>
      <c r="J42" s="83" t="s">
        <v>158</v>
      </c>
      <c r="K42" s="442"/>
      <c r="L42" s="665"/>
      <c r="M42" s="178"/>
      <c r="N42" s="26"/>
      <c r="O42" s="86"/>
      <c r="P42" s="86"/>
      <c r="Q42" s="86" t="s">
        <v>379</v>
      </c>
      <c r="R42" s="86"/>
      <c r="S42" s="442"/>
      <c r="T42" s="279"/>
      <c r="U42" s="279"/>
      <c r="V42" s="279"/>
      <c r="W42" s="279"/>
      <c r="X42" s="279"/>
      <c r="Y42" s="279"/>
      <c r="Z42" s="279"/>
    </row>
    <row r="43" spans="1:26" ht="16.5" customHeight="1">
      <c r="A43" s="665"/>
      <c r="B43" s="665"/>
      <c r="C43" s="665"/>
      <c r="D43" s="665"/>
      <c r="E43" s="665"/>
      <c r="F43" s="665"/>
      <c r="G43" s="35"/>
      <c r="H43" s="2" t="s">
        <v>15579</v>
      </c>
      <c r="I43" s="445" t="s">
        <v>15558</v>
      </c>
      <c r="J43" s="83" t="s">
        <v>158</v>
      </c>
      <c r="K43" s="442"/>
      <c r="L43" s="665"/>
      <c r="M43" s="178" t="s">
        <v>15559</v>
      </c>
      <c r="N43" s="26"/>
      <c r="O43" s="86"/>
      <c r="P43" s="86"/>
      <c r="Q43" s="86" t="s">
        <v>379</v>
      </c>
      <c r="R43" s="86"/>
      <c r="S43" s="442"/>
      <c r="T43" s="279"/>
      <c r="U43" s="279"/>
      <c r="V43" s="279"/>
      <c r="W43" s="279"/>
      <c r="X43" s="279"/>
      <c r="Y43" s="279"/>
      <c r="Z43" s="279"/>
    </row>
    <row r="44" spans="1:26" ht="16.5" customHeight="1">
      <c r="A44" s="665"/>
      <c r="B44" s="665"/>
      <c r="C44" s="665"/>
      <c r="D44" s="665"/>
      <c r="E44" s="665"/>
      <c r="F44" s="665"/>
      <c r="G44" s="35"/>
      <c r="H44" s="2" t="s">
        <v>15562</v>
      </c>
      <c r="I44" s="451" t="s">
        <v>15563</v>
      </c>
      <c r="J44" s="83" t="s">
        <v>158</v>
      </c>
      <c r="K44" s="442"/>
      <c r="L44" s="665"/>
      <c r="M44" s="178"/>
      <c r="N44" s="26"/>
      <c r="O44" s="86"/>
      <c r="P44" s="86"/>
      <c r="Q44" s="86" t="s">
        <v>379</v>
      </c>
      <c r="R44" s="86"/>
      <c r="S44" s="442"/>
      <c r="T44" s="279"/>
      <c r="U44" s="279"/>
      <c r="V44" s="279"/>
      <c r="W44" s="279"/>
      <c r="X44" s="279"/>
      <c r="Y44" s="279"/>
      <c r="Z44" s="279"/>
    </row>
    <row r="45" spans="1:26" ht="16.5" customHeight="1">
      <c r="A45" s="665"/>
      <c r="B45" s="665"/>
      <c r="C45" s="665"/>
      <c r="D45" s="665"/>
      <c r="E45" s="665"/>
      <c r="F45" s="665"/>
      <c r="G45" s="26" t="s">
        <v>17299</v>
      </c>
      <c r="H45" s="2" t="s">
        <v>15703</v>
      </c>
      <c r="I45" s="2"/>
      <c r="J45" s="83" t="s">
        <v>158</v>
      </c>
      <c r="K45" s="442"/>
      <c r="L45" s="665"/>
      <c r="M45" s="178" t="s">
        <v>15556</v>
      </c>
      <c r="N45" s="26"/>
      <c r="O45" s="86"/>
      <c r="P45" s="86"/>
      <c r="Q45" s="86" t="s">
        <v>379</v>
      </c>
      <c r="R45" s="86"/>
      <c r="S45" s="442"/>
      <c r="T45" s="279"/>
      <c r="U45" s="279"/>
      <c r="V45" s="279"/>
      <c r="W45" s="279"/>
      <c r="X45" s="279"/>
      <c r="Y45" s="279"/>
      <c r="Z45" s="279"/>
    </row>
    <row r="46" spans="1:26" ht="16.5" customHeight="1">
      <c r="A46" s="665"/>
      <c r="B46" s="665"/>
      <c r="C46" s="665"/>
      <c r="D46" s="665"/>
      <c r="E46" s="665"/>
      <c r="F46" s="665"/>
      <c r="G46" s="26"/>
      <c r="H46" s="2" t="s">
        <v>15579</v>
      </c>
      <c r="I46" s="445" t="s">
        <v>15558</v>
      </c>
      <c r="J46" s="83" t="s">
        <v>158</v>
      </c>
      <c r="K46" s="442"/>
      <c r="L46" s="665"/>
      <c r="M46" s="178" t="s">
        <v>15559</v>
      </c>
      <c r="N46" s="26"/>
      <c r="O46" s="86"/>
      <c r="P46" s="86"/>
      <c r="Q46" s="86" t="s">
        <v>379</v>
      </c>
      <c r="R46" s="86"/>
      <c r="S46" s="442"/>
      <c r="T46" s="279"/>
      <c r="U46" s="279"/>
      <c r="V46" s="279"/>
      <c r="W46" s="279"/>
      <c r="X46" s="279"/>
      <c r="Y46" s="279"/>
      <c r="Z46" s="279"/>
    </row>
    <row r="47" spans="1:26" ht="16.5" customHeight="1">
      <c r="A47" s="666"/>
      <c r="B47" s="666"/>
      <c r="C47" s="666"/>
      <c r="D47" s="666"/>
      <c r="E47" s="666"/>
      <c r="F47" s="666"/>
      <c r="G47" s="26"/>
      <c r="H47" s="2" t="s">
        <v>15562</v>
      </c>
      <c r="I47" s="2" t="s">
        <v>15563</v>
      </c>
      <c r="J47" s="83" t="s">
        <v>158</v>
      </c>
      <c r="K47" s="442"/>
      <c r="L47" s="666"/>
      <c r="M47" s="178"/>
      <c r="N47" s="26"/>
      <c r="O47" s="86"/>
      <c r="P47" s="86"/>
      <c r="Q47" s="86" t="s">
        <v>379</v>
      </c>
      <c r="R47" s="86"/>
      <c r="S47" s="442"/>
      <c r="T47" s="279"/>
      <c r="U47" s="279"/>
      <c r="V47" s="279"/>
      <c r="W47" s="279"/>
      <c r="X47" s="279"/>
      <c r="Y47" s="279"/>
      <c r="Z47" s="279"/>
    </row>
    <row r="48" spans="1:26" ht="16.5" customHeight="1">
      <c r="A48" s="743" t="s">
        <v>15720</v>
      </c>
      <c r="B48" s="743"/>
      <c r="C48" s="743"/>
      <c r="D48" s="735" t="s">
        <v>15723</v>
      </c>
      <c r="E48" s="749" t="s">
        <v>17408</v>
      </c>
      <c r="F48" s="743" t="s">
        <v>17291</v>
      </c>
      <c r="G48" s="88"/>
      <c r="H48" s="461" t="s">
        <v>15550</v>
      </c>
      <c r="I48" s="447"/>
      <c r="J48" s="83" t="s">
        <v>158</v>
      </c>
      <c r="K48" s="442"/>
      <c r="L48" s="734"/>
      <c r="M48" s="178"/>
      <c r="N48" s="26"/>
      <c r="O48" s="86"/>
      <c r="P48" s="86"/>
      <c r="Q48" s="86" t="s">
        <v>379</v>
      </c>
      <c r="R48" s="86"/>
      <c r="S48" s="442"/>
      <c r="T48" s="279"/>
      <c r="U48" s="279"/>
      <c r="V48" s="279"/>
      <c r="W48" s="279"/>
      <c r="X48" s="279"/>
      <c r="Y48" s="279"/>
      <c r="Z48" s="279"/>
    </row>
    <row r="49" spans="1:26" ht="16.5" customHeight="1">
      <c r="A49" s="665"/>
      <c r="B49" s="665"/>
      <c r="C49" s="665"/>
      <c r="D49" s="665"/>
      <c r="E49" s="665"/>
      <c r="F49" s="665"/>
      <c r="G49" s="26" t="s">
        <v>17299</v>
      </c>
      <c r="H49" s="2" t="s">
        <v>15726</v>
      </c>
      <c r="I49" s="2" t="s">
        <v>15727</v>
      </c>
      <c r="J49" s="83" t="s">
        <v>158</v>
      </c>
      <c r="K49" s="442"/>
      <c r="L49" s="665"/>
      <c r="M49" s="178" t="s">
        <v>15556</v>
      </c>
      <c r="N49" s="26"/>
      <c r="O49" s="86"/>
      <c r="P49" s="86"/>
      <c r="Q49" s="86" t="s">
        <v>379</v>
      </c>
      <c r="R49" s="86"/>
      <c r="S49" s="442"/>
      <c r="T49" s="279"/>
      <c r="U49" s="279"/>
      <c r="V49" s="279"/>
      <c r="W49" s="279"/>
      <c r="X49" s="279"/>
      <c r="Y49" s="279"/>
      <c r="Z49" s="279"/>
    </row>
    <row r="50" spans="1:26" ht="16.5" customHeight="1">
      <c r="A50" s="665"/>
      <c r="B50" s="665"/>
      <c r="C50" s="665"/>
      <c r="D50" s="665"/>
      <c r="E50" s="665"/>
      <c r="F50" s="665"/>
      <c r="G50" s="26"/>
      <c r="H50" s="2" t="s">
        <v>15579</v>
      </c>
      <c r="I50" s="445" t="s">
        <v>15558</v>
      </c>
      <c r="J50" s="83" t="s">
        <v>158</v>
      </c>
      <c r="K50" s="442"/>
      <c r="L50" s="665"/>
      <c r="M50" s="178" t="s">
        <v>15559</v>
      </c>
      <c r="N50" s="26"/>
      <c r="O50" s="86"/>
      <c r="P50" s="86"/>
      <c r="Q50" s="86" t="s">
        <v>379</v>
      </c>
      <c r="R50" s="86"/>
      <c r="S50" s="442"/>
      <c r="T50" s="279"/>
      <c r="U50" s="279"/>
      <c r="V50" s="279"/>
      <c r="W50" s="279"/>
      <c r="X50" s="279"/>
      <c r="Y50" s="279"/>
      <c r="Z50" s="279"/>
    </row>
    <row r="51" spans="1:26" ht="16.5" customHeight="1">
      <c r="A51" s="666"/>
      <c r="B51" s="666"/>
      <c r="C51" s="666"/>
      <c r="D51" s="666"/>
      <c r="E51" s="666"/>
      <c r="F51" s="666"/>
      <c r="G51" s="26"/>
      <c r="H51" s="2" t="s">
        <v>15562</v>
      </c>
      <c r="I51" s="2" t="s">
        <v>15563</v>
      </c>
      <c r="J51" s="83" t="s">
        <v>158</v>
      </c>
      <c r="K51" s="442"/>
      <c r="L51" s="666"/>
      <c r="M51" s="178"/>
      <c r="N51" s="26"/>
      <c r="O51" s="86"/>
      <c r="P51" s="86"/>
      <c r="Q51" s="86" t="s">
        <v>379</v>
      </c>
      <c r="R51" s="86"/>
      <c r="S51" s="442"/>
      <c r="T51" s="279"/>
      <c r="U51" s="279"/>
      <c r="V51" s="279"/>
      <c r="W51" s="279"/>
      <c r="X51" s="279"/>
      <c r="Y51" s="279"/>
      <c r="Z51" s="279"/>
    </row>
    <row r="52" spans="1:26" ht="16.5" customHeight="1">
      <c r="A52" s="743" t="s">
        <v>15739</v>
      </c>
      <c r="B52" s="743"/>
      <c r="C52" s="743"/>
      <c r="D52" s="735" t="s">
        <v>15723</v>
      </c>
      <c r="E52" s="749" t="s">
        <v>15744</v>
      </c>
      <c r="F52" s="743" t="s">
        <v>17291</v>
      </c>
      <c r="G52" s="88"/>
      <c r="H52" s="461" t="s">
        <v>15550</v>
      </c>
      <c r="I52" s="447"/>
      <c r="J52" s="83" t="s">
        <v>158</v>
      </c>
      <c r="K52" s="442"/>
      <c r="L52" s="734"/>
      <c r="M52" s="178"/>
      <c r="N52" s="26"/>
      <c r="O52" s="86"/>
      <c r="P52" s="86"/>
      <c r="Q52" s="86" t="s">
        <v>379</v>
      </c>
      <c r="R52" s="86"/>
      <c r="S52" s="442"/>
      <c r="T52" s="279"/>
      <c r="U52" s="279"/>
      <c r="V52" s="279"/>
      <c r="W52" s="279"/>
      <c r="X52" s="279"/>
      <c r="Y52" s="279"/>
      <c r="Z52" s="279"/>
    </row>
    <row r="53" spans="1:26" ht="16.5" customHeight="1">
      <c r="A53" s="665"/>
      <c r="B53" s="665"/>
      <c r="C53" s="665"/>
      <c r="D53" s="665"/>
      <c r="E53" s="665"/>
      <c r="F53" s="665"/>
      <c r="G53" s="26" t="s">
        <v>17299</v>
      </c>
      <c r="H53" s="2" t="s">
        <v>15749</v>
      </c>
      <c r="I53" s="2" t="s">
        <v>15750</v>
      </c>
      <c r="J53" s="83" t="s">
        <v>158</v>
      </c>
      <c r="K53" s="442"/>
      <c r="L53" s="665"/>
      <c r="M53" s="178" t="s">
        <v>15556</v>
      </c>
      <c r="N53" s="26"/>
      <c r="O53" s="86"/>
      <c r="P53" s="86"/>
      <c r="Q53" s="86" t="s">
        <v>379</v>
      </c>
      <c r="R53" s="86"/>
      <c r="S53" s="442"/>
      <c r="T53" s="279"/>
      <c r="U53" s="279"/>
      <c r="V53" s="279"/>
      <c r="W53" s="279"/>
      <c r="X53" s="279"/>
      <c r="Y53" s="279"/>
      <c r="Z53" s="279"/>
    </row>
    <row r="54" spans="1:26" ht="16.5" customHeight="1">
      <c r="A54" s="665"/>
      <c r="B54" s="665"/>
      <c r="C54" s="665"/>
      <c r="D54" s="665"/>
      <c r="E54" s="665"/>
      <c r="F54" s="665"/>
      <c r="G54" s="26"/>
      <c r="H54" s="2" t="s">
        <v>15579</v>
      </c>
      <c r="I54" s="445" t="s">
        <v>15558</v>
      </c>
      <c r="J54" s="83" t="s">
        <v>158</v>
      </c>
      <c r="K54" s="442"/>
      <c r="L54" s="665"/>
      <c r="M54" s="178" t="s">
        <v>15559</v>
      </c>
      <c r="N54" s="26"/>
      <c r="O54" s="86"/>
      <c r="P54" s="86"/>
      <c r="Q54" s="86" t="s">
        <v>379</v>
      </c>
      <c r="R54" s="86"/>
      <c r="S54" s="442"/>
      <c r="T54" s="279"/>
      <c r="U54" s="279"/>
      <c r="V54" s="279"/>
      <c r="W54" s="279"/>
      <c r="X54" s="279"/>
      <c r="Y54" s="279"/>
      <c r="Z54" s="279"/>
    </row>
    <row r="55" spans="1:26" ht="16.5" customHeight="1">
      <c r="A55" s="666"/>
      <c r="B55" s="666"/>
      <c r="C55" s="666"/>
      <c r="D55" s="666"/>
      <c r="E55" s="666"/>
      <c r="F55" s="666"/>
      <c r="G55" s="26"/>
      <c r="H55" s="2" t="s">
        <v>15562</v>
      </c>
      <c r="I55" s="2" t="s">
        <v>15563</v>
      </c>
      <c r="J55" s="83" t="s">
        <v>158</v>
      </c>
      <c r="K55" s="442"/>
      <c r="L55" s="666"/>
      <c r="M55" s="178"/>
      <c r="N55" s="26"/>
      <c r="O55" s="86"/>
      <c r="P55" s="86"/>
      <c r="Q55" s="86" t="s">
        <v>379</v>
      </c>
      <c r="R55" s="86"/>
      <c r="S55" s="442"/>
      <c r="T55" s="279"/>
      <c r="U55" s="279"/>
      <c r="V55" s="279"/>
      <c r="W55" s="279"/>
      <c r="X55" s="279"/>
      <c r="Y55" s="279"/>
      <c r="Z55" s="279"/>
    </row>
    <row r="56" spans="1:26" ht="16.5" customHeight="1">
      <c r="A56" s="743" t="s">
        <v>15755</v>
      </c>
      <c r="B56" s="743"/>
      <c r="C56" s="743"/>
      <c r="D56" s="735" t="s">
        <v>15723</v>
      </c>
      <c r="E56" s="749" t="s">
        <v>15760</v>
      </c>
      <c r="F56" s="743" t="s">
        <v>17291</v>
      </c>
      <c r="G56" s="88"/>
      <c r="H56" s="461" t="s">
        <v>15550</v>
      </c>
      <c r="I56" s="447"/>
      <c r="J56" s="83" t="s">
        <v>158</v>
      </c>
      <c r="K56" s="442"/>
      <c r="L56" s="734"/>
      <c r="M56" s="178"/>
      <c r="N56" s="26"/>
      <c r="O56" s="86"/>
      <c r="P56" s="86"/>
      <c r="Q56" s="86" t="s">
        <v>379</v>
      </c>
      <c r="R56" s="86"/>
      <c r="S56" s="442"/>
      <c r="T56" s="279"/>
      <c r="U56" s="279"/>
      <c r="V56" s="279"/>
      <c r="W56" s="279"/>
      <c r="X56" s="279"/>
      <c r="Y56" s="279"/>
      <c r="Z56" s="279"/>
    </row>
    <row r="57" spans="1:26" ht="16.5" customHeight="1">
      <c r="A57" s="665"/>
      <c r="B57" s="665"/>
      <c r="C57" s="665"/>
      <c r="D57" s="665"/>
      <c r="E57" s="665"/>
      <c r="F57" s="665"/>
      <c r="G57" s="26" t="s">
        <v>17299</v>
      </c>
      <c r="H57" s="2" t="s">
        <v>15554</v>
      </c>
      <c r="I57" s="2" t="s">
        <v>15766</v>
      </c>
      <c r="J57" s="83" t="s">
        <v>158</v>
      </c>
      <c r="K57" s="442"/>
      <c r="L57" s="665"/>
      <c r="M57" s="178" t="s">
        <v>15556</v>
      </c>
      <c r="N57" s="26"/>
      <c r="O57" s="86"/>
      <c r="P57" s="86"/>
      <c r="Q57" s="86" t="s">
        <v>379</v>
      </c>
      <c r="R57" s="86"/>
      <c r="S57" s="442"/>
      <c r="T57" s="279"/>
      <c r="U57" s="279"/>
      <c r="V57" s="279"/>
      <c r="W57" s="279"/>
      <c r="X57" s="279"/>
      <c r="Y57" s="279"/>
      <c r="Z57" s="279"/>
    </row>
    <row r="58" spans="1:26" ht="16.5" customHeight="1">
      <c r="A58" s="665"/>
      <c r="B58" s="665"/>
      <c r="C58" s="665"/>
      <c r="D58" s="665"/>
      <c r="E58" s="665"/>
      <c r="F58" s="665"/>
      <c r="G58" s="26"/>
      <c r="H58" s="2" t="s">
        <v>15771</v>
      </c>
      <c r="I58" s="2" t="s">
        <v>15773</v>
      </c>
      <c r="J58" s="83" t="s">
        <v>158</v>
      </c>
      <c r="K58" s="442"/>
      <c r="L58" s="665"/>
      <c r="M58" s="178"/>
      <c r="N58" s="26"/>
      <c r="O58" s="86"/>
      <c r="P58" s="86"/>
      <c r="Q58" s="86" t="s">
        <v>379</v>
      </c>
      <c r="R58" s="86"/>
      <c r="S58" s="442"/>
      <c r="T58" s="279"/>
      <c r="U58" s="279"/>
      <c r="V58" s="279"/>
      <c r="W58" s="279"/>
      <c r="X58" s="279"/>
      <c r="Y58" s="279"/>
      <c r="Z58" s="279"/>
    </row>
    <row r="59" spans="1:26" ht="16.5" customHeight="1">
      <c r="A59" s="665"/>
      <c r="B59" s="665"/>
      <c r="C59" s="665"/>
      <c r="D59" s="665"/>
      <c r="E59" s="665"/>
      <c r="F59" s="665"/>
      <c r="G59" s="26"/>
      <c r="H59" s="2" t="s">
        <v>15579</v>
      </c>
      <c r="I59" s="445" t="s">
        <v>15558</v>
      </c>
      <c r="J59" s="83" t="s">
        <v>158</v>
      </c>
      <c r="K59" s="442"/>
      <c r="L59" s="665"/>
      <c r="M59" s="178" t="s">
        <v>15559</v>
      </c>
      <c r="N59" s="26"/>
      <c r="O59" s="86"/>
      <c r="P59" s="86"/>
      <c r="Q59" s="86" t="s">
        <v>379</v>
      </c>
      <c r="R59" s="86"/>
      <c r="S59" s="442"/>
      <c r="T59" s="279"/>
      <c r="U59" s="279"/>
      <c r="V59" s="279"/>
      <c r="W59" s="279"/>
      <c r="X59" s="279"/>
      <c r="Y59" s="279"/>
      <c r="Z59" s="279"/>
    </row>
    <row r="60" spans="1:26" ht="16.5" customHeight="1">
      <c r="A60" s="666"/>
      <c r="B60" s="666"/>
      <c r="C60" s="666"/>
      <c r="D60" s="666"/>
      <c r="E60" s="666"/>
      <c r="F60" s="666"/>
      <c r="G60" s="26"/>
      <c r="H60" s="2" t="s">
        <v>15562</v>
      </c>
      <c r="I60" s="2" t="s">
        <v>15563</v>
      </c>
      <c r="J60" s="83" t="s">
        <v>158</v>
      </c>
      <c r="K60" s="442"/>
      <c r="L60" s="666"/>
      <c r="M60" s="178"/>
      <c r="N60" s="26"/>
      <c r="O60" s="86"/>
      <c r="P60" s="86"/>
      <c r="Q60" s="86" t="s">
        <v>379</v>
      </c>
      <c r="R60" s="86"/>
      <c r="S60" s="442"/>
      <c r="T60" s="279"/>
      <c r="U60" s="279"/>
      <c r="V60" s="279"/>
      <c r="W60" s="279"/>
      <c r="X60" s="279"/>
      <c r="Y60" s="279"/>
      <c r="Z60" s="279"/>
    </row>
    <row r="61" spans="1:26" ht="16.5" customHeight="1">
      <c r="A61" s="743" t="s">
        <v>15781</v>
      </c>
      <c r="B61" s="743"/>
      <c r="C61" s="743"/>
      <c r="D61" s="735" t="s">
        <v>15723</v>
      </c>
      <c r="E61" s="749" t="s">
        <v>15786</v>
      </c>
      <c r="F61" s="743" t="s">
        <v>17291</v>
      </c>
      <c r="G61" s="88"/>
      <c r="H61" s="461" t="s">
        <v>15550</v>
      </c>
      <c r="I61" s="447"/>
      <c r="J61" s="83" t="s">
        <v>158</v>
      </c>
      <c r="K61" s="442"/>
      <c r="L61" s="734"/>
      <c r="M61" s="178"/>
      <c r="N61" s="26"/>
      <c r="O61" s="86"/>
      <c r="P61" s="86"/>
      <c r="Q61" s="86" t="s">
        <v>379</v>
      </c>
      <c r="R61" s="86"/>
      <c r="S61" s="442"/>
      <c r="T61" s="279"/>
      <c r="U61" s="279"/>
      <c r="V61" s="279"/>
      <c r="W61" s="279"/>
      <c r="X61" s="279"/>
      <c r="Y61" s="279"/>
      <c r="Z61" s="279"/>
    </row>
    <row r="62" spans="1:26" ht="16.5" customHeight="1">
      <c r="A62" s="665"/>
      <c r="B62" s="665"/>
      <c r="C62" s="665"/>
      <c r="D62" s="665"/>
      <c r="E62" s="665"/>
      <c r="F62" s="665"/>
      <c r="G62" s="26" t="s">
        <v>17299</v>
      </c>
      <c r="H62" s="2" t="s">
        <v>15554</v>
      </c>
      <c r="I62" s="2" t="s">
        <v>15790</v>
      </c>
      <c r="J62" s="83" t="s">
        <v>158</v>
      </c>
      <c r="K62" s="442"/>
      <c r="L62" s="665"/>
      <c r="M62" s="178" t="s">
        <v>15556</v>
      </c>
      <c r="N62" s="26"/>
      <c r="O62" s="86"/>
      <c r="P62" s="86"/>
      <c r="Q62" s="86" t="s">
        <v>379</v>
      </c>
      <c r="R62" s="86"/>
      <c r="S62" s="442"/>
      <c r="T62" s="279"/>
      <c r="U62" s="279"/>
      <c r="V62" s="279"/>
      <c r="W62" s="279"/>
      <c r="X62" s="279"/>
      <c r="Y62" s="279"/>
      <c r="Z62" s="279"/>
    </row>
    <row r="63" spans="1:26" ht="16.5" customHeight="1">
      <c r="A63" s="665"/>
      <c r="B63" s="665"/>
      <c r="C63" s="665"/>
      <c r="D63" s="665"/>
      <c r="E63" s="665"/>
      <c r="F63" s="665"/>
      <c r="G63" s="26"/>
      <c r="H63" s="2" t="s">
        <v>15643</v>
      </c>
      <c r="I63" s="2" t="s">
        <v>15793</v>
      </c>
      <c r="J63" s="83" t="s">
        <v>158</v>
      </c>
      <c r="K63" s="442"/>
      <c r="L63" s="665"/>
      <c r="M63" s="178"/>
      <c r="N63" s="26"/>
      <c r="O63" s="86"/>
      <c r="P63" s="86"/>
      <c r="Q63" s="86" t="s">
        <v>379</v>
      </c>
      <c r="R63" s="86"/>
      <c r="S63" s="442"/>
      <c r="T63" s="279"/>
      <c r="U63" s="279"/>
      <c r="V63" s="279"/>
      <c r="W63" s="279"/>
      <c r="X63" s="279"/>
      <c r="Y63" s="279"/>
      <c r="Z63" s="279"/>
    </row>
    <row r="64" spans="1:26" ht="16.5" customHeight="1">
      <c r="A64" s="665"/>
      <c r="B64" s="665"/>
      <c r="C64" s="665"/>
      <c r="D64" s="665"/>
      <c r="E64" s="665"/>
      <c r="F64" s="665"/>
      <c r="G64" s="26"/>
      <c r="H64" s="2" t="s">
        <v>15579</v>
      </c>
      <c r="I64" s="445" t="s">
        <v>15558</v>
      </c>
      <c r="J64" s="83" t="s">
        <v>158</v>
      </c>
      <c r="K64" s="442"/>
      <c r="L64" s="665"/>
      <c r="M64" s="178" t="s">
        <v>15559</v>
      </c>
      <c r="N64" s="26"/>
      <c r="O64" s="86"/>
      <c r="P64" s="86"/>
      <c r="Q64" s="86" t="s">
        <v>379</v>
      </c>
      <c r="R64" s="86"/>
      <c r="S64" s="442"/>
      <c r="T64" s="279"/>
      <c r="U64" s="279"/>
      <c r="V64" s="279"/>
      <c r="W64" s="279"/>
      <c r="X64" s="279"/>
      <c r="Y64" s="279"/>
      <c r="Z64" s="279"/>
    </row>
    <row r="65" spans="1:26" ht="16.5" customHeight="1">
      <c r="A65" s="666"/>
      <c r="B65" s="666"/>
      <c r="C65" s="666"/>
      <c r="D65" s="666"/>
      <c r="E65" s="666"/>
      <c r="F65" s="666"/>
      <c r="G65" s="26"/>
      <c r="H65" s="2" t="s">
        <v>15562</v>
      </c>
      <c r="I65" s="2" t="s">
        <v>15563</v>
      </c>
      <c r="J65" s="83" t="s">
        <v>158</v>
      </c>
      <c r="K65" s="442"/>
      <c r="L65" s="666"/>
      <c r="M65" s="178"/>
      <c r="N65" s="26"/>
      <c r="O65" s="86"/>
      <c r="P65" s="86"/>
      <c r="Q65" s="86" t="s">
        <v>379</v>
      </c>
      <c r="R65" s="86"/>
      <c r="S65" s="442"/>
      <c r="T65" s="279"/>
      <c r="U65" s="279"/>
      <c r="V65" s="279"/>
      <c r="W65" s="279"/>
      <c r="X65" s="279"/>
      <c r="Y65" s="279"/>
      <c r="Z65" s="279"/>
    </row>
    <row r="66" spans="1:26" ht="16.5" customHeight="1">
      <c r="A66" s="743" t="s">
        <v>15796</v>
      </c>
      <c r="B66" s="743"/>
      <c r="C66" s="743"/>
      <c r="D66" s="735" t="s">
        <v>15723</v>
      </c>
      <c r="E66" s="749" t="s">
        <v>15802</v>
      </c>
      <c r="F66" s="743" t="s">
        <v>17291</v>
      </c>
      <c r="G66" s="88"/>
      <c r="H66" s="461" t="s">
        <v>15550</v>
      </c>
      <c r="I66" s="447"/>
      <c r="J66" s="83" t="s">
        <v>158</v>
      </c>
      <c r="K66" s="442"/>
      <c r="L66" s="734"/>
      <c r="M66" s="178"/>
      <c r="N66" s="26"/>
      <c r="O66" s="86"/>
      <c r="P66" s="86"/>
      <c r="Q66" s="86" t="s">
        <v>379</v>
      </c>
      <c r="R66" s="86"/>
      <c r="S66" s="442"/>
      <c r="T66" s="279"/>
      <c r="U66" s="279"/>
      <c r="V66" s="279"/>
      <c r="W66" s="279"/>
      <c r="X66" s="279"/>
      <c r="Y66" s="279"/>
      <c r="Z66" s="279"/>
    </row>
    <row r="67" spans="1:26" ht="16.5" customHeight="1">
      <c r="A67" s="665"/>
      <c r="B67" s="665"/>
      <c r="C67" s="665"/>
      <c r="D67" s="665"/>
      <c r="E67" s="665"/>
      <c r="F67" s="665"/>
      <c r="G67" s="26" t="s">
        <v>17299</v>
      </c>
      <c r="H67" s="2" t="s">
        <v>15554</v>
      </c>
      <c r="I67" s="2" t="s">
        <v>15790</v>
      </c>
      <c r="J67" s="83" t="s">
        <v>158</v>
      </c>
      <c r="K67" s="442"/>
      <c r="L67" s="665"/>
      <c r="M67" s="178" t="s">
        <v>15556</v>
      </c>
      <c r="N67" s="26"/>
      <c r="O67" s="86"/>
      <c r="P67" s="86"/>
      <c r="Q67" s="86" t="s">
        <v>379</v>
      </c>
      <c r="R67" s="86"/>
      <c r="S67" s="442"/>
      <c r="T67" s="279"/>
      <c r="U67" s="279"/>
      <c r="V67" s="279"/>
      <c r="W67" s="279"/>
      <c r="X67" s="279"/>
      <c r="Y67" s="279"/>
      <c r="Z67" s="279"/>
    </row>
    <row r="68" spans="1:26" ht="16.5" customHeight="1">
      <c r="A68" s="665"/>
      <c r="B68" s="665"/>
      <c r="C68" s="665"/>
      <c r="D68" s="665"/>
      <c r="E68" s="665"/>
      <c r="F68" s="665"/>
      <c r="G68" s="26"/>
      <c r="H68" s="2" t="s">
        <v>15643</v>
      </c>
      <c r="I68" s="2"/>
      <c r="J68" s="83" t="s">
        <v>158</v>
      </c>
      <c r="K68" s="442"/>
      <c r="L68" s="665"/>
      <c r="M68" s="178"/>
      <c r="N68" s="26"/>
      <c r="O68" s="86"/>
      <c r="P68" s="86"/>
      <c r="Q68" s="86" t="s">
        <v>379</v>
      </c>
      <c r="R68" s="86"/>
      <c r="S68" s="442"/>
      <c r="T68" s="279"/>
      <c r="U68" s="279"/>
      <c r="V68" s="279"/>
      <c r="W68" s="279"/>
      <c r="X68" s="279"/>
      <c r="Y68" s="279"/>
      <c r="Z68" s="279"/>
    </row>
    <row r="69" spans="1:26" ht="16.5" customHeight="1">
      <c r="A69" s="665"/>
      <c r="B69" s="665"/>
      <c r="C69" s="665"/>
      <c r="D69" s="665"/>
      <c r="E69" s="665"/>
      <c r="F69" s="665"/>
      <c r="G69" s="26"/>
      <c r="H69" s="2" t="s">
        <v>15771</v>
      </c>
      <c r="I69" s="2" t="s">
        <v>15809</v>
      </c>
      <c r="J69" s="83" t="s">
        <v>158</v>
      </c>
      <c r="K69" s="442"/>
      <c r="L69" s="665"/>
      <c r="M69" s="178"/>
      <c r="N69" s="26"/>
      <c r="O69" s="86"/>
      <c r="P69" s="86"/>
      <c r="Q69" s="86" t="s">
        <v>379</v>
      </c>
      <c r="R69" s="86"/>
      <c r="S69" s="442"/>
      <c r="T69" s="279"/>
      <c r="U69" s="279"/>
      <c r="V69" s="279"/>
      <c r="W69" s="279"/>
      <c r="X69" s="279"/>
      <c r="Y69" s="279"/>
      <c r="Z69" s="279"/>
    </row>
    <row r="70" spans="1:26" ht="16.5" customHeight="1">
      <c r="A70" s="665"/>
      <c r="B70" s="665"/>
      <c r="C70" s="665"/>
      <c r="D70" s="665"/>
      <c r="E70" s="665"/>
      <c r="F70" s="665"/>
      <c r="G70" s="26"/>
      <c r="H70" s="2" t="s">
        <v>15579</v>
      </c>
      <c r="I70" s="445" t="s">
        <v>15558</v>
      </c>
      <c r="J70" s="83" t="s">
        <v>158</v>
      </c>
      <c r="K70" s="442"/>
      <c r="L70" s="665"/>
      <c r="M70" s="178" t="s">
        <v>15559</v>
      </c>
      <c r="N70" s="26"/>
      <c r="O70" s="86"/>
      <c r="P70" s="86"/>
      <c r="Q70" s="86" t="s">
        <v>379</v>
      </c>
      <c r="R70" s="86"/>
      <c r="S70" s="442"/>
      <c r="T70" s="279"/>
      <c r="U70" s="279"/>
      <c r="V70" s="279"/>
      <c r="W70" s="279"/>
      <c r="X70" s="279"/>
      <c r="Y70" s="279"/>
      <c r="Z70" s="279"/>
    </row>
    <row r="71" spans="1:26" ht="16.5" customHeight="1">
      <c r="A71" s="666"/>
      <c r="B71" s="666"/>
      <c r="C71" s="666"/>
      <c r="D71" s="666"/>
      <c r="E71" s="666"/>
      <c r="F71" s="666"/>
      <c r="G71" s="26"/>
      <c r="H71" s="2" t="s">
        <v>15562</v>
      </c>
      <c r="I71" s="2" t="s">
        <v>15563</v>
      </c>
      <c r="J71" s="83" t="s">
        <v>158</v>
      </c>
      <c r="K71" s="442"/>
      <c r="L71" s="666"/>
      <c r="M71" s="178"/>
      <c r="N71" s="26"/>
      <c r="O71" s="86"/>
      <c r="P71" s="86"/>
      <c r="Q71" s="86" t="s">
        <v>379</v>
      </c>
      <c r="R71" s="86"/>
      <c r="S71" s="442"/>
      <c r="T71" s="279"/>
      <c r="U71" s="279"/>
      <c r="V71" s="279"/>
      <c r="W71" s="279"/>
      <c r="X71" s="279"/>
      <c r="Y71" s="279"/>
      <c r="Z71" s="279"/>
    </row>
    <row r="72" spans="1:26" ht="16.5" customHeight="1">
      <c r="A72" s="743" t="s">
        <v>15813</v>
      </c>
      <c r="B72" s="743"/>
      <c r="C72" s="743"/>
      <c r="D72" s="735" t="s">
        <v>15723</v>
      </c>
      <c r="E72" s="749" t="s">
        <v>15817</v>
      </c>
      <c r="F72" s="743" t="s">
        <v>17291</v>
      </c>
      <c r="G72" s="88"/>
      <c r="H72" s="461" t="s">
        <v>15550</v>
      </c>
      <c r="I72" s="447"/>
      <c r="J72" s="83" t="s">
        <v>158</v>
      </c>
      <c r="K72" s="442"/>
      <c r="L72" s="734"/>
      <c r="M72" s="178"/>
      <c r="N72" s="26"/>
      <c r="O72" s="86"/>
      <c r="P72" s="86"/>
      <c r="Q72" s="86" t="s">
        <v>379</v>
      </c>
      <c r="R72" s="86"/>
      <c r="S72" s="442"/>
      <c r="T72" s="279"/>
      <c r="U72" s="279"/>
      <c r="V72" s="279"/>
      <c r="W72" s="279"/>
      <c r="X72" s="279"/>
      <c r="Y72" s="279"/>
      <c r="Z72" s="279"/>
    </row>
    <row r="73" spans="1:26" ht="16.5" customHeight="1">
      <c r="A73" s="665"/>
      <c r="B73" s="665"/>
      <c r="C73" s="665"/>
      <c r="D73" s="665"/>
      <c r="E73" s="665"/>
      <c r="F73" s="665"/>
      <c r="G73" s="26" t="s">
        <v>17299</v>
      </c>
      <c r="H73" s="2" t="s">
        <v>15608</v>
      </c>
      <c r="I73" s="2" t="s">
        <v>15820</v>
      </c>
      <c r="J73" s="83" t="s">
        <v>158</v>
      </c>
      <c r="K73" s="442"/>
      <c r="L73" s="665"/>
      <c r="M73" s="178" t="s">
        <v>15556</v>
      </c>
      <c r="N73" s="26"/>
      <c r="O73" s="86"/>
      <c r="P73" s="86"/>
      <c r="Q73" s="86" t="s">
        <v>379</v>
      </c>
      <c r="R73" s="86"/>
      <c r="S73" s="442"/>
      <c r="T73" s="279"/>
      <c r="U73" s="279"/>
      <c r="V73" s="279"/>
      <c r="W73" s="279"/>
      <c r="X73" s="279"/>
      <c r="Y73" s="279"/>
      <c r="Z73" s="279"/>
    </row>
    <row r="74" spans="1:26" ht="16.5" customHeight="1">
      <c r="A74" s="665"/>
      <c r="B74" s="665"/>
      <c r="C74" s="665"/>
      <c r="D74" s="665"/>
      <c r="E74" s="665"/>
      <c r="F74" s="665"/>
      <c r="G74" s="26"/>
      <c r="H74" s="2"/>
      <c r="I74" s="2" t="s">
        <v>15823</v>
      </c>
      <c r="J74" s="83" t="s">
        <v>158</v>
      </c>
      <c r="K74" s="442"/>
      <c r="L74" s="665"/>
      <c r="M74" s="178"/>
      <c r="N74" s="26"/>
      <c r="O74" s="86"/>
      <c r="P74" s="86"/>
      <c r="Q74" s="86" t="s">
        <v>379</v>
      </c>
      <c r="R74" s="86"/>
      <c r="S74" s="442"/>
      <c r="T74" s="279"/>
      <c r="U74" s="279"/>
      <c r="V74" s="279"/>
      <c r="W74" s="279"/>
      <c r="X74" s="279"/>
      <c r="Y74" s="279"/>
      <c r="Z74" s="279"/>
    </row>
    <row r="75" spans="1:26" ht="16.5" customHeight="1">
      <c r="A75" s="665"/>
      <c r="B75" s="665"/>
      <c r="C75" s="665"/>
      <c r="D75" s="665"/>
      <c r="E75" s="665"/>
      <c r="F75" s="665"/>
      <c r="G75" s="26"/>
      <c r="H75" s="2" t="s">
        <v>15579</v>
      </c>
      <c r="I75" s="445" t="s">
        <v>15558</v>
      </c>
      <c r="J75" s="83" t="s">
        <v>158</v>
      </c>
      <c r="K75" s="442"/>
      <c r="L75" s="665"/>
      <c r="M75" s="178" t="s">
        <v>15559</v>
      </c>
      <c r="N75" s="26"/>
      <c r="O75" s="86"/>
      <c r="P75" s="86"/>
      <c r="Q75" s="86" t="s">
        <v>379</v>
      </c>
      <c r="R75" s="86"/>
      <c r="S75" s="442"/>
      <c r="T75" s="279"/>
      <c r="U75" s="279"/>
      <c r="V75" s="279"/>
      <c r="W75" s="279"/>
      <c r="X75" s="279"/>
      <c r="Y75" s="279"/>
      <c r="Z75" s="279"/>
    </row>
    <row r="76" spans="1:26" ht="16.5" customHeight="1">
      <c r="A76" s="666"/>
      <c r="B76" s="666"/>
      <c r="C76" s="666"/>
      <c r="D76" s="666"/>
      <c r="E76" s="666"/>
      <c r="F76" s="666"/>
      <c r="G76" s="26"/>
      <c r="H76" s="2" t="s">
        <v>15562</v>
      </c>
      <c r="I76" s="2" t="s">
        <v>15563</v>
      </c>
      <c r="J76" s="83" t="s">
        <v>158</v>
      </c>
      <c r="K76" s="442"/>
      <c r="L76" s="666"/>
      <c r="M76" s="178"/>
      <c r="N76" s="26"/>
      <c r="O76" s="86"/>
      <c r="P76" s="86"/>
      <c r="Q76" s="86" t="s">
        <v>379</v>
      </c>
      <c r="R76" s="86"/>
      <c r="S76" s="442"/>
      <c r="T76" s="279"/>
      <c r="U76" s="279"/>
      <c r="V76" s="279"/>
      <c r="W76" s="279"/>
      <c r="X76" s="279"/>
      <c r="Y76" s="279"/>
      <c r="Z76" s="279"/>
    </row>
    <row r="77" spans="1:26" ht="16.5" customHeight="1">
      <c r="A77" s="743" t="s">
        <v>15830</v>
      </c>
      <c r="B77" s="743"/>
      <c r="C77" s="743"/>
      <c r="D77" s="735" t="s">
        <v>15723</v>
      </c>
      <c r="E77" s="749" t="s">
        <v>15834</v>
      </c>
      <c r="F77" s="743" t="s">
        <v>17291</v>
      </c>
      <c r="G77" s="88"/>
      <c r="H77" s="461" t="s">
        <v>15550</v>
      </c>
      <c r="I77" s="447"/>
      <c r="J77" s="83" t="s">
        <v>158</v>
      </c>
      <c r="K77" s="442"/>
      <c r="L77" s="734"/>
      <c r="M77" s="178"/>
      <c r="N77" s="26"/>
      <c r="O77" s="86"/>
      <c r="P77" s="86"/>
      <c r="Q77" s="86" t="s">
        <v>379</v>
      </c>
      <c r="R77" s="86"/>
      <c r="S77" s="442"/>
      <c r="T77" s="279"/>
      <c r="U77" s="279"/>
      <c r="V77" s="279"/>
      <c r="W77" s="279"/>
      <c r="X77" s="279"/>
      <c r="Y77" s="279"/>
      <c r="Z77" s="279"/>
    </row>
    <row r="78" spans="1:26" ht="16.5" customHeight="1">
      <c r="A78" s="665"/>
      <c r="B78" s="665"/>
      <c r="C78" s="665"/>
      <c r="D78" s="665"/>
      <c r="E78" s="665"/>
      <c r="F78" s="665"/>
      <c r="G78" s="26" t="s">
        <v>17299</v>
      </c>
      <c r="H78" s="2" t="s">
        <v>15749</v>
      </c>
      <c r="I78" s="2" t="s">
        <v>15750</v>
      </c>
      <c r="J78" s="83" t="s">
        <v>158</v>
      </c>
      <c r="K78" s="442"/>
      <c r="L78" s="665"/>
      <c r="M78" s="178" t="s">
        <v>15556</v>
      </c>
      <c r="N78" s="26"/>
      <c r="O78" s="86"/>
      <c r="P78" s="86"/>
      <c r="Q78" s="86" t="s">
        <v>379</v>
      </c>
      <c r="R78" s="86"/>
      <c r="S78" s="442"/>
      <c r="T78" s="279"/>
      <c r="U78" s="279"/>
      <c r="V78" s="279"/>
      <c r="W78" s="279"/>
      <c r="X78" s="279"/>
      <c r="Y78" s="279"/>
      <c r="Z78" s="279"/>
    </row>
    <row r="79" spans="1:26" ht="16.5" customHeight="1">
      <c r="A79" s="665"/>
      <c r="B79" s="665"/>
      <c r="C79" s="665"/>
      <c r="D79" s="665"/>
      <c r="E79" s="665"/>
      <c r="F79" s="665"/>
      <c r="G79" s="26"/>
      <c r="H79" s="2" t="s">
        <v>15608</v>
      </c>
      <c r="I79" s="2" t="s">
        <v>15820</v>
      </c>
      <c r="J79" s="83" t="s">
        <v>158</v>
      </c>
      <c r="K79" s="442"/>
      <c r="L79" s="665"/>
      <c r="M79" s="178"/>
      <c r="N79" s="26"/>
      <c r="O79" s="86"/>
      <c r="P79" s="86"/>
      <c r="Q79" s="86" t="s">
        <v>379</v>
      </c>
      <c r="R79" s="86"/>
      <c r="S79" s="442"/>
      <c r="T79" s="279"/>
      <c r="U79" s="279"/>
      <c r="V79" s="279"/>
      <c r="W79" s="279"/>
      <c r="X79" s="279"/>
      <c r="Y79" s="279"/>
      <c r="Z79" s="279"/>
    </row>
    <row r="80" spans="1:26" ht="16.5" customHeight="1">
      <c r="A80" s="665"/>
      <c r="B80" s="665"/>
      <c r="C80" s="665"/>
      <c r="D80" s="665"/>
      <c r="E80" s="665"/>
      <c r="F80" s="665"/>
      <c r="G80" s="26"/>
      <c r="H80" s="2"/>
      <c r="I80" s="2" t="s">
        <v>15823</v>
      </c>
      <c r="J80" s="83" t="s">
        <v>158</v>
      </c>
      <c r="K80" s="442"/>
      <c r="L80" s="665"/>
      <c r="M80" s="178"/>
      <c r="N80" s="26"/>
      <c r="O80" s="86"/>
      <c r="P80" s="86"/>
      <c r="Q80" s="86" t="s">
        <v>379</v>
      </c>
      <c r="R80" s="86"/>
      <c r="S80" s="442"/>
      <c r="T80" s="279"/>
      <c r="U80" s="279"/>
      <c r="V80" s="279"/>
      <c r="W80" s="279"/>
      <c r="X80" s="279"/>
      <c r="Y80" s="279"/>
      <c r="Z80" s="279"/>
    </row>
    <row r="81" spans="1:26" ht="16.5" customHeight="1">
      <c r="A81" s="665"/>
      <c r="B81" s="665"/>
      <c r="C81" s="665"/>
      <c r="D81" s="665"/>
      <c r="E81" s="665"/>
      <c r="F81" s="665"/>
      <c r="G81" s="26"/>
      <c r="H81" s="2" t="s">
        <v>15579</v>
      </c>
      <c r="I81" s="445" t="s">
        <v>15558</v>
      </c>
      <c r="J81" s="83" t="s">
        <v>158</v>
      </c>
      <c r="K81" s="442"/>
      <c r="L81" s="665"/>
      <c r="M81" s="178" t="s">
        <v>15559</v>
      </c>
      <c r="N81" s="26"/>
      <c r="O81" s="86"/>
      <c r="P81" s="86"/>
      <c r="Q81" s="86" t="s">
        <v>379</v>
      </c>
      <c r="R81" s="86"/>
      <c r="S81" s="442"/>
      <c r="T81" s="279"/>
      <c r="U81" s="279"/>
      <c r="V81" s="279"/>
      <c r="W81" s="279"/>
      <c r="X81" s="279"/>
      <c r="Y81" s="279"/>
      <c r="Z81" s="279"/>
    </row>
    <row r="82" spans="1:26" ht="16.5" customHeight="1">
      <c r="A82" s="666"/>
      <c r="B82" s="666"/>
      <c r="C82" s="666"/>
      <c r="D82" s="666"/>
      <c r="E82" s="666"/>
      <c r="F82" s="666"/>
      <c r="G82" s="26"/>
      <c r="H82" s="2" t="s">
        <v>15562</v>
      </c>
      <c r="I82" s="2" t="s">
        <v>15563</v>
      </c>
      <c r="J82" s="83" t="s">
        <v>158</v>
      </c>
      <c r="K82" s="442"/>
      <c r="L82" s="666"/>
      <c r="M82" s="178"/>
      <c r="N82" s="26"/>
      <c r="O82" s="86"/>
      <c r="P82" s="86"/>
      <c r="Q82" s="86" t="s">
        <v>379</v>
      </c>
      <c r="R82" s="86"/>
      <c r="S82" s="442"/>
      <c r="T82" s="279"/>
      <c r="U82" s="279"/>
      <c r="V82" s="279"/>
      <c r="W82" s="279"/>
      <c r="X82" s="279"/>
      <c r="Y82" s="279"/>
      <c r="Z82" s="279"/>
    </row>
    <row r="83" spans="1:26" ht="16.5" customHeight="1">
      <c r="A83" s="743" t="s">
        <v>15848</v>
      </c>
      <c r="B83" s="743"/>
      <c r="C83" s="743"/>
      <c r="D83" s="735" t="s">
        <v>15723</v>
      </c>
      <c r="E83" s="749" t="s">
        <v>15854</v>
      </c>
      <c r="F83" s="743" t="s">
        <v>17291</v>
      </c>
      <c r="G83" s="88"/>
      <c r="H83" s="461" t="s">
        <v>15550</v>
      </c>
      <c r="I83" s="447"/>
      <c r="J83" s="83" t="s">
        <v>158</v>
      </c>
      <c r="K83" s="442"/>
      <c r="L83" s="734"/>
      <c r="M83" s="178"/>
      <c r="N83" s="26"/>
      <c r="O83" s="86"/>
      <c r="P83" s="86"/>
      <c r="Q83" s="86" t="s">
        <v>379</v>
      </c>
      <c r="R83" s="86"/>
      <c r="S83" s="442"/>
      <c r="T83" s="279"/>
      <c r="U83" s="279"/>
      <c r="V83" s="279"/>
      <c r="W83" s="279"/>
      <c r="X83" s="279"/>
      <c r="Y83" s="279"/>
      <c r="Z83" s="279"/>
    </row>
    <row r="84" spans="1:26" ht="16.5" customHeight="1">
      <c r="A84" s="665"/>
      <c r="B84" s="665"/>
      <c r="C84" s="665"/>
      <c r="D84" s="665"/>
      <c r="E84" s="665"/>
      <c r="F84" s="665"/>
      <c r="G84" s="26" t="s">
        <v>17299</v>
      </c>
      <c r="H84" s="2" t="s">
        <v>15749</v>
      </c>
      <c r="I84" s="2" t="s">
        <v>15750</v>
      </c>
      <c r="J84" s="83" t="s">
        <v>158</v>
      </c>
      <c r="K84" s="442"/>
      <c r="L84" s="665"/>
      <c r="M84" s="178" t="s">
        <v>15556</v>
      </c>
      <c r="N84" s="26"/>
      <c r="O84" s="86"/>
      <c r="P84" s="86"/>
      <c r="Q84" s="86" t="s">
        <v>379</v>
      </c>
      <c r="R84" s="86"/>
      <c r="S84" s="442"/>
      <c r="T84" s="279"/>
      <c r="U84" s="279"/>
      <c r="V84" s="279"/>
      <c r="W84" s="279"/>
      <c r="X84" s="279"/>
      <c r="Y84" s="279"/>
      <c r="Z84" s="279"/>
    </row>
    <row r="85" spans="1:26" ht="16.5" customHeight="1">
      <c r="A85" s="665"/>
      <c r="B85" s="665"/>
      <c r="C85" s="665"/>
      <c r="D85" s="665"/>
      <c r="E85" s="665"/>
      <c r="F85" s="665"/>
      <c r="G85" s="26"/>
      <c r="H85" s="2" t="s">
        <v>15608</v>
      </c>
      <c r="I85" s="2" t="s">
        <v>15820</v>
      </c>
      <c r="J85" s="83" t="s">
        <v>158</v>
      </c>
      <c r="K85" s="442"/>
      <c r="L85" s="665"/>
      <c r="M85" s="178"/>
      <c r="N85" s="26"/>
      <c r="O85" s="86"/>
      <c r="P85" s="86"/>
      <c r="Q85" s="86" t="s">
        <v>379</v>
      </c>
      <c r="R85" s="86"/>
      <c r="S85" s="442"/>
      <c r="T85" s="279"/>
      <c r="U85" s="279"/>
      <c r="V85" s="279"/>
      <c r="W85" s="279"/>
      <c r="X85" s="279"/>
      <c r="Y85" s="279"/>
      <c r="Z85" s="279"/>
    </row>
    <row r="86" spans="1:26" ht="16.5" customHeight="1">
      <c r="A86" s="665"/>
      <c r="B86" s="665"/>
      <c r="C86" s="665"/>
      <c r="D86" s="665"/>
      <c r="E86" s="665"/>
      <c r="F86" s="665"/>
      <c r="G86" s="26"/>
      <c r="H86" s="2"/>
      <c r="I86" s="2" t="s">
        <v>15823</v>
      </c>
      <c r="J86" s="83" t="s">
        <v>158</v>
      </c>
      <c r="K86" s="442"/>
      <c r="L86" s="665"/>
      <c r="M86" s="178"/>
      <c r="N86" s="26"/>
      <c r="O86" s="86"/>
      <c r="P86" s="86"/>
      <c r="Q86" s="86" t="s">
        <v>379</v>
      </c>
      <c r="R86" s="86"/>
      <c r="S86" s="442"/>
      <c r="T86" s="279"/>
      <c r="U86" s="279"/>
      <c r="V86" s="279"/>
      <c r="W86" s="279"/>
      <c r="X86" s="279"/>
      <c r="Y86" s="279"/>
      <c r="Z86" s="279"/>
    </row>
    <row r="87" spans="1:26" ht="16.5" customHeight="1">
      <c r="A87" s="665"/>
      <c r="B87" s="665"/>
      <c r="C87" s="665"/>
      <c r="D87" s="665"/>
      <c r="E87" s="665"/>
      <c r="F87" s="665"/>
      <c r="G87" s="88"/>
      <c r="H87" s="2" t="s">
        <v>15643</v>
      </c>
      <c r="I87" s="2" t="s">
        <v>15793</v>
      </c>
      <c r="J87" s="83" t="s">
        <v>158</v>
      </c>
      <c r="K87" s="442"/>
      <c r="L87" s="665"/>
      <c r="M87" s="178"/>
      <c r="N87" s="26"/>
      <c r="O87" s="86"/>
      <c r="P87" s="86"/>
      <c r="Q87" s="86" t="s">
        <v>379</v>
      </c>
      <c r="R87" s="86"/>
      <c r="S87" s="442"/>
      <c r="T87" s="279"/>
      <c r="U87" s="279"/>
      <c r="V87" s="279"/>
      <c r="W87" s="279"/>
      <c r="X87" s="279"/>
      <c r="Y87" s="279"/>
      <c r="Z87" s="279"/>
    </row>
    <row r="88" spans="1:26" ht="16.5" customHeight="1">
      <c r="A88" s="665"/>
      <c r="B88" s="665"/>
      <c r="C88" s="665"/>
      <c r="D88" s="665"/>
      <c r="E88" s="665"/>
      <c r="F88" s="665"/>
      <c r="G88" s="88"/>
      <c r="H88" s="2" t="s">
        <v>15579</v>
      </c>
      <c r="I88" s="445" t="s">
        <v>15558</v>
      </c>
      <c r="J88" s="83" t="s">
        <v>158</v>
      </c>
      <c r="K88" s="442"/>
      <c r="L88" s="665"/>
      <c r="M88" s="178" t="s">
        <v>15559</v>
      </c>
      <c r="N88" s="26"/>
      <c r="O88" s="86"/>
      <c r="P88" s="86"/>
      <c r="Q88" s="86" t="s">
        <v>379</v>
      </c>
      <c r="R88" s="86"/>
      <c r="S88" s="442"/>
      <c r="T88" s="279"/>
      <c r="U88" s="279"/>
      <c r="V88" s="279"/>
      <c r="W88" s="279"/>
      <c r="X88" s="279"/>
      <c r="Y88" s="279"/>
      <c r="Z88" s="279"/>
    </row>
    <row r="89" spans="1:26" ht="16.5" customHeight="1">
      <c r="A89" s="666"/>
      <c r="B89" s="666"/>
      <c r="C89" s="666"/>
      <c r="D89" s="666"/>
      <c r="E89" s="666"/>
      <c r="F89" s="666"/>
      <c r="G89" s="88"/>
      <c r="H89" s="2" t="s">
        <v>15562</v>
      </c>
      <c r="I89" s="2" t="s">
        <v>15563</v>
      </c>
      <c r="J89" s="83" t="s">
        <v>158</v>
      </c>
      <c r="K89" s="442"/>
      <c r="L89" s="666"/>
      <c r="M89" s="178"/>
      <c r="N89" s="26"/>
      <c r="O89" s="86"/>
      <c r="P89" s="86"/>
      <c r="Q89" s="86" t="s">
        <v>379</v>
      </c>
      <c r="R89" s="86"/>
      <c r="S89" s="442"/>
      <c r="T89" s="279"/>
      <c r="U89" s="279"/>
      <c r="V89" s="279"/>
      <c r="W89" s="279"/>
      <c r="X89" s="279"/>
      <c r="Y89" s="279"/>
      <c r="Z89" s="279"/>
    </row>
    <row r="90" spans="1:26" ht="16.5" customHeight="1">
      <c r="A90" s="743" t="s">
        <v>15860</v>
      </c>
      <c r="B90" s="743"/>
      <c r="C90" s="743"/>
      <c r="D90" s="735" t="s">
        <v>15723</v>
      </c>
      <c r="E90" s="749" t="s">
        <v>15865</v>
      </c>
      <c r="F90" s="743" t="s">
        <v>17291</v>
      </c>
      <c r="G90" s="80"/>
      <c r="H90" s="461" t="s">
        <v>15550</v>
      </c>
      <c r="I90" s="130"/>
      <c r="J90" s="83" t="s">
        <v>158</v>
      </c>
      <c r="K90" s="442"/>
      <c r="L90" s="734"/>
      <c r="M90" s="178"/>
      <c r="N90" s="26"/>
      <c r="O90" s="86"/>
      <c r="P90" s="86"/>
      <c r="Q90" s="86" t="s">
        <v>379</v>
      </c>
      <c r="R90" s="86"/>
      <c r="S90" s="442"/>
      <c r="T90" s="279"/>
      <c r="U90" s="279"/>
      <c r="V90" s="279"/>
      <c r="W90" s="279"/>
      <c r="X90" s="279"/>
      <c r="Y90" s="279"/>
      <c r="Z90" s="279"/>
    </row>
    <row r="91" spans="1:26" ht="16.5" customHeight="1">
      <c r="A91" s="665"/>
      <c r="B91" s="665"/>
      <c r="C91" s="665"/>
      <c r="D91" s="665"/>
      <c r="E91" s="665"/>
      <c r="F91" s="665"/>
      <c r="G91" s="26" t="s">
        <v>17299</v>
      </c>
      <c r="H91" s="2" t="s">
        <v>15554</v>
      </c>
      <c r="I91" s="2" t="s">
        <v>15750</v>
      </c>
      <c r="J91" s="83" t="s">
        <v>158</v>
      </c>
      <c r="K91" s="442"/>
      <c r="L91" s="665"/>
      <c r="M91" s="178" t="s">
        <v>15556</v>
      </c>
      <c r="N91" s="26"/>
      <c r="O91" s="86"/>
      <c r="P91" s="86"/>
      <c r="Q91" s="86" t="s">
        <v>379</v>
      </c>
      <c r="R91" s="86"/>
      <c r="S91" s="442"/>
      <c r="T91" s="279"/>
      <c r="U91" s="279"/>
      <c r="V91" s="279"/>
      <c r="W91" s="279"/>
      <c r="X91" s="279"/>
      <c r="Y91" s="279"/>
      <c r="Z91" s="279"/>
    </row>
    <row r="92" spans="1:26" ht="16.5" customHeight="1">
      <c r="A92" s="665"/>
      <c r="B92" s="665"/>
      <c r="C92" s="665"/>
      <c r="D92" s="665"/>
      <c r="E92" s="665"/>
      <c r="F92" s="665"/>
      <c r="G92" s="26"/>
      <c r="H92" s="2" t="s">
        <v>15608</v>
      </c>
      <c r="I92" s="2" t="s">
        <v>15820</v>
      </c>
      <c r="J92" s="83" t="s">
        <v>158</v>
      </c>
      <c r="K92" s="442"/>
      <c r="L92" s="665"/>
      <c r="M92" s="178"/>
      <c r="N92" s="26"/>
      <c r="O92" s="86"/>
      <c r="P92" s="86"/>
      <c r="Q92" s="86" t="s">
        <v>379</v>
      </c>
      <c r="R92" s="86"/>
      <c r="S92" s="442"/>
      <c r="T92" s="279"/>
      <c r="U92" s="279"/>
      <c r="V92" s="279"/>
      <c r="W92" s="279"/>
      <c r="X92" s="279"/>
      <c r="Y92" s="279"/>
      <c r="Z92" s="279"/>
    </row>
    <row r="93" spans="1:26" ht="16.5" customHeight="1">
      <c r="A93" s="665"/>
      <c r="B93" s="665"/>
      <c r="C93" s="665"/>
      <c r="D93" s="665"/>
      <c r="E93" s="665"/>
      <c r="F93" s="665"/>
      <c r="G93" s="26"/>
      <c r="H93" s="2"/>
      <c r="I93" s="2" t="s">
        <v>15823</v>
      </c>
      <c r="J93" s="83" t="s">
        <v>158</v>
      </c>
      <c r="K93" s="442"/>
      <c r="L93" s="665"/>
      <c r="M93" s="178"/>
      <c r="N93" s="26"/>
      <c r="O93" s="86"/>
      <c r="P93" s="86"/>
      <c r="Q93" s="86" t="s">
        <v>379</v>
      </c>
      <c r="R93" s="86"/>
      <c r="S93" s="442"/>
      <c r="T93" s="279"/>
      <c r="U93" s="279"/>
      <c r="V93" s="279"/>
      <c r="W93" s="279"/>
      <c r="X93" s="279"/>
      <c r="Y93" s="279"/>
      <c r="Z93" s="279"/>
    </row>
    <row r="94" spans="1:26" ht="16.5" customHeight="1">
      <c r="A94" s="665"/>
      <c r="B94" s="665"/>
      <c r="C94" s="665"/>
      <c r="D94" s="665"/>
      <c r="E94" s="665"/>
      <c r="F94" s="665"/>
      <c r="G94" s="88"/>
      <c r="H94" s="2" t="s">
        <v>15643</v>
      </c>
      <c r="I94" s="2"/>
      <c r="J94" s="83" t="s">
        <v>158</v>
      </c>
      <c r="K94" s="442"/>
      <c r="L94" s="665"/>
      <c r="M94" s="178"/>
      <c r="N94" s="26"/>
      <c r="O94" s="86"/>
      <c r="P94" s="86"/>
      <c r="Q94" s="86" t="s">
        <v>379</v>
      </c>
      <c r="R94" s="86"/>
      <c r="S94" s="442"/>
      <c r="T94" s="279"/>
      <c r="U94" s="279"/>
      <c r="V94" s="279"/>
      <c r="W94" s="279"/>
      <c r="X94" s="279"/>
      <c r="Y94" s="279"/>
      <c r="Z94" s="279"/>
    </row>
    <row r="95" spans="1:26" ht="16.5" customHeight="1">
      <c r="A95" s="665"/>
      <c r="B95" s="665"/>
      <c r="C95" s="665"/>
      <c r="D95" s="665"/>
      <c r="E95" s="665"/>
      <c r="F95" s="665"/>
      <c r="G95" s="88"/>
      <c r="H95" s="2" t="s">
        <v>15771</v>
      </c>
      <c r="I95" s="2" t="s">
        <v>15809</v>
      </c>
      <c r="J95" s="83" t="s">
        <v>158</v>
      </c>
      <c r="K95" s="442"/>
      <c r="L95" s="665"/>
      <c r="M95" s="178"/>
      <c r="N95" s="26"/>
      <c r="O95" s="86"/>
      <c r="P95" s="86"/>
      <c r="Q95" s="86" t="s">
        <v>379</v>
      </c>
      <c r="R95" s="86"/>
      <c r="S95" s="442"/>
      <c r="T95" s="279"/>
      <c r="U95" s="279"/>
      <c r="V95" s="279"/>
      <c r="W95" s="279"/>
      <c r="X95" s="279"/>
      <c r="Y95" s="279"/>
      <c r="Z95" s="279"/>
    </row>
    <row r="96" spans="1:26" ht="16.5" customHeight="1">
      <c r="A96" s="665"/>
      <c r="B96" s="665"/>
      <c r="C96" s="665"/>
      <c r="D96" s="665"/>
      <c r="E96" s="665"/>
      <c r="F96" s="665"/>
      <c r="G96" s="88"/>
      <c r="H96" s="2" t="s">
        <v>15579</v>
      </c>
      <c r="I96" s="445" t="s">
        <v>15558</v>
      </c>
      <c r="J96" s="83" t="s">
        <v>158</v>
      </c>
      <c r="K96" s="442"/>
      <c r="L96" s="665"/>
      <c r="M96" s="178" t="s">
        <v>15559</v>
      </c>
      <c r="N96" s="26"/>
      <c r="O96" s="86"/>
      <c r="P96" s="86"/>
      <c r="Q96" s="86" t="s">
        <v>379</v>
      </c>
      <c r="R96" s="86"/>
      <c r="S96" s="442"/>
      <c r="T96" s="279"/>
      <c r="U96" s="279"/>
      <c r="V96" s="279"/>
      <c r="W96" s="279"/>
      <c r="X96" s="279"/>
      <c r="Y96" s="279"/>
      <c r="Z96" s="279"/>
    </row>
    <row r="97" spans="1:26" ht="16.5" customHeight="1">
      <c r="A97" s="666"/>
      <c r="B97" s="666"/>
      <c r="C97" s="666"/>
      <c r="D97" s="666"/>
      <c r="E97" s="666"/>
      <c r="F97" s="666"/>
      <c r="G97" s="88"/>
      <c r="H97" s="2" t="s">
        <v>15562</v>
      </c>
      <c r="I97" s="2" t="s">
        <v>15563</v>
      </c>
      <c r="J97" s="83" t="s">
        <v>158</v>
      </c>
      <c r="K97" s="442"/>
      <c r="L97" s="666"/>
      <c r="M97" s="178"/>
      <c r="N97" s="26"/>
      <c r="O97" s="86"/>
      <c r="P97" s="86"/>
      <c r="Q97" s="86" t="s">
        <v>379</v>
      </c>
      <c r="R97" s="86"/>
      <c r="S97" s="442"/>
      <c r="T97" s="279"/>
      <c r="U97" s="279"/>
      <c r="V97" s="279"/>
      <c r="W97" s="279"/>
      <c r="X97" s="279"/>
      <c r="Y97" s="279"/>
      <c r="Z97" s="279"/>
    </row>
    <row r="98" spans="1:26" ht="16.5" customHeight="1">
      <c r="A98" s="743" t="s">
        <v>15872</v>
      </c>
      <c r="B98" s="743"/>
      <c r="C98" s="743"/>
      <c r="D98" s="735" t="s">
        <v>15875</v>
      </c>
      <c r="E98" s="749" t="s">
        <v>15876</v>
      </c>
      <c r="F98" s="743" t="s">
        <v>17291</v>
      </c>
      <c r="G98" s="88"/>
      <c r="H98" s="461" t="s">
        <v>15550</v>
      </c>
      <c r="I98" s="447"/>
      <c r="J98" s="83" t="s">
        <v>158</v>
      </c>
      <c r="K98" s="442"/>
      <c r="L98" s="734"/>
      <c r="M98" s="178"/>
      <c r="N98" s="26"/>
      <c r="O98" s="86"/>
      <c r="P98" s="86"/>
      <c r="Q98" s="86" t="s">
        <v>379</v>
      </c>
      <c r="R98" s="86"/>
      <c r="S98" s="442"/>
      <c r="T98" s="279"/>
      <c r="U98" s="279"/>
      <c r="V98" s="279"/>
      <c r="W98" s="279"/>
      <c r="X98" s="279"/>
      <c r="Y98" s="279"/>
      <c r="Z98" s="279"/>
    </row>
    <row r="99" spans="1:26" ht="16.5" customHeight="1">
      <c r="A99" s="665"/>
      <c r="B99" s="665"/>
      <c r="C99" s="665"/>
      <c r="D99" s="665"/>
      <c r="E99" s="665"/>
      <c r="F99" s="665"/>
      <c r="G99" s="26" t="s">
        <v>17299</v>
      </c>
      <c r="H99" s="2" t="s">
        <v>15880</v>
      </c>
      <c r="I99" s="2" t="s">
        <v>15882</v>
      </c>
      <c r="J99" s="83" t="s">
        <v>158</v>
      </c>
      <c r="K99" s="442"/>
      <c r="L99" s="665"/>
      <c r="M99" s="178" t="s">
        <v>15556</v>
      </c>
      <c r="N99" s="26"/>
      <c r="O99" s="86"/>
      <c r="P99" s="86"/>
      <c r="Q99" s="86" t="s">
        <v>379</v>
      </c>
      <c r="R99" s="86"/>
      <c r="S99" s="442"/>
      <c r="T99" s="279"/>
      <c r="U99" s="279"/>
      <c r="V99" s="279"/>
      <c r="W99" s="279"/>
      <c r="X99" s="279"/>
      <c r="Y99" s="279"/>
      <c r="Z99" s="279"/>
    </row>
    <row r="100" spans="1:26" ht="16.5" customHeight="1">
      <c r="A100" s="665"/>
      <c r="B100" s="665"/>
      <c r="C100" s="665"/>
      <c r="D100" s="665"/>
      <c r="E100" s="665"/>
      <c r="F100" s="665"/>
      <c r="G100" s="88"/>
      <c r="H100" s="271" t="s">
        <v>15884</v>
      </c>
      <c r="I100" s="453" t="s">
        <v>15886</v>
      </c>
      <c r="J100" s="83" t="s">
        <v>158</v>
      </c>
      <c r="K100" s="442"/>
      <c r="L100" s="665"/>
      <c r="M100" s="454" t="s">
        <v>15887</v>
      </c>
      <c r="N100" s="26"/>
      <c r="O100" s="86"/>
      <c r="P100" s="86"/>
      <c r="Q100" s="86" t="s">
        <v>379</v>
      </c>
      <c r="R100" s="86"/>
      <c r="S100" s="442"/>
      <c r="T100" s="279"/>
      <c r="U100" s="279"/>
      <c r="V100" s="279"/>
      <c r="W100" s="279"/>
      <c r="X100" s="279"/>
      <c r="Y100" s="279"/>
      <c r="Z100" s="279"/>
    </row>
    <row r="101" spans="1:26" ht="16.5" customHeight="1">
      <c r="A101" s="665"/>
      <c r="B101" s="665"/>
      <c r="C101" s="665"/>
      <c r="D101" s="665"/>
      <c r="E101" s="665"/>
      <c r="F101" s="665"/>
      <c r="G101" s="88"/>
      <c r="H101" s="271" t="s">
        <v>15888</v>
      </c>
      <c r="I101" s="445" t="s">
        <v>15558</v>
      </c>
      <c r="J101" s="83" t="s">
        <v>158</v>
      </c>
      <c r="K101" s="442"/>
      <c r="L101" s="665"/>
      <c r="M101" s="178" t="s">
        <v>15889</v>
      </c>
      <c r="N101" s="26"/>
      <c r="O101" s="86"/>
      <c r="P101" s="86"/>
      <c r="Q101" s="86" t="s">
        <v>379</v>
      </c>
      <c r="R101" s="86"/>
      <c r="S101" s="442"/>
      <c r="T101" s="279"/>
      <c r="U101" s="279"/>
      <c r="V101" s="279"/>
      <c r="W101" s="279"/>
      <c r="X101" s="279"/>
      <c r="Y101" s="279"/>
      <c r="Z101" s="279"/>
    </row>
    <row r="102" spans="1:26" ht="16.5" customHeight="1">
      <c r="A102" s="665"/>
      <c r="B102" s="665"/>
      <c r="C102" s="665"/>
      <c r="D102" s="665"/>
      <c r="E102" s="665"/>
      <c r="F102" s="665"/>
      <c r="G102" s="88"/>
      <c r="H102" s="333" t="s">
        <v>15562</v>
      </c>
      <c r="I102" s="271" t="s">
        <v>15890</v>
      </c>
      <c r="J102" s="83" t="s">
        <v>158</v>
      </c>
      <c r="K102" s="442"/>
      <c r="L102" s="665"/>
      <c r="M102" s="178"/>
      <c r="N102" s="26"/>
      <c r="O102" s="86"/>
      <c r="P102" s="86"/>
      <c r="Q102" s="86" t="s">
        <v>379</v>
      </c>
      <c r="R102" s="86"/>
      <c r="S102" s="442"/>
      <c r="T102" s="279"/>
      <c r="U102" s="279"/>
      <c r="V102" s="279"/>
      <c r="W102" s="279"/>
      <c r="X102" s="279"/>
      <c r="Y102" s="279"/>
      <c r="Z102" s="279"/>
    </row>
    <row r="103" spans="1:26" ht="16.5" customHeight="1">
      <c r="A103" s="666"/>
      <c r="B103" s="666"/>
      <c r="C103" s="666"/>
      <c r="D103" s="666"/>
      <c r="E103" s="666"/>
      <c r="F103" s="666"/>
      <c r="G103" s="88"/>
      <c r="H103" s="271"/>
      <c r="I103" s="2" t="s">
        <v>15891</v>
      </c>
      <c r="J103" s="83" t="s">
        <v>158</v>
      </c>
      <c r="K103" s="442"/>
      <c r="L103" s="666"/>
      <c r="M103" s="178"/>
      <c r="N103" s="26"/>
      <c r="O103" s="86"/>
      <c r="P103" s="86"/>
      <c r="Q103" s="86" t="s">
        <v>379</v>
      </c>
      <c r="R103" s="86"/>
      <c r="S103" s="442"/>
      <c r="T103" s="279"/>
      <c r="U103" s="279"/>
      <c r="V103" s="279"/>
      <c r="W103" s="279"/>
      <c r="X103" s="279"/>
      <c r="Y103" s="279"/>
      <c r="Z103" s="279"/>
    </row>
    <row r="104" spans="1:26" ht="16.5" customHeight="1">
      <c r="A104" s="743" t="s">
        <v>15892</v>
      </c>
      <c r="B104" s="743"/>
      <c r="C104" s="743"/>
      <c r="D104" s="735" t="s">
        <v>15875</v>
      </c>
      <c r="E104" s="749" t="s">
        <v>15896</v>
      </c>
      <c r="F104" s="743" t="s">
        <v>17291</v>
      </c>
      <c r="G104" s="80"/>
      <c r="H104" s="461" t="s">
        <v>15550</v>
      </c>
      <c r="I104" s="130"/>
      <c r="J104" s="83" t="s">
        <v>158</v>
      </c>
      <c r="K104" s="442"/>
      <c r="L104" s="734"/>
      <c r="M104" s="178"/>
      <c r="N104" s="26"/>
      <c r="O104" s="86"/>
      <c r="P104" s="86"/>
      <c r="Q104" s="86" t="s">
        <v>379</v>
      </c>
      <c r="R104" s="86"/>
      <c r="S104" s="442"/>
      <c r="T104" s="279"/>
      <c r="U104" s="279"/>
      <c r="V104" s="279"/>
      <c r="W104" s="279"/>
      <c r="X104" s="279"/>
      <c r="Y104" s="279"/>
      <c r="Z104" s="279"/>
    </row>
    <row r="105" spans="1:26" ht="16.5" customHeight="1">
      <c r="A105" s="665"/>
      <c r="B105" s="665"/>
      <c r="C105" s="665"/>
      <c r="D105" s="665"/>
      <c r="E105" s="665"/>
      <c r="F105" s="665"/>
      <c r="G105" s="26" t="s">
        <v>17299</v>
      </c>
      <c r="H105" s="2" t="s">
        <v>15899</v>
      </c>
      <c r="I105" s="2" t="s">
        <v>15900</v>
      </c>
      <c r="J105" s="83" t="s">
        <v>158</v>
      </c>
      <c r="K105" s="442"/>
      <c r="L105" s="665"/>
      <c r="M105" s="178" t="s">
        <v>15556</v>
      </c>
      <c r="N105" s="26"/>
      <c r="O105" s="86"/>
      <c r="P105" s="86"/>
      <c r="Q105" s="86" t="s">
        <v>379</v>
      </c>
      <c r="R105" s="86"/>
      <c r="S105" s="442"/>
      <c r="T105" s="279"/>
      <c r="U105" s="279"/>
      <c r="V105" s="279"/>
      <c r="W105" s="279"/>
      <c r="X105" s="279"/>
      <c r="Y105" s="279"/>
      <c r="Z105" s="279"/>
    </row>
    <row r="106" spans="1:26" ht="16.5" customHeight="1">
      <c r="A106" s="665"/>
      <c r="B106" s="665"/>
      <c r="C106" s="665"/>
      <c r="D106" s="665"/>
      <c r="E106" s="665"/>
      <c r="F106" s="665"/>
      <c r="G106" s="88"/>
      <c r="H106" s="271" t="s">
        <v>15884</v>
      </c>
      <c r="I106" s="453" t="s">
        <v>15886</v>
      </c>
      <c r="J106" s="83" t="s">
        <v>158</v>
      </c>
      <c r="K106" s="442"/>
      <c r="L106" s="665"/>
      <c r="M106" s="454" t="s">
        <v>15887</v>
      </c>
      <c r="N106" s="26"/>
      <c r="O106" s="86"/>
      <c r="P106" s="86"/>
      <c r="Q106" s="86" t="s">
        <v>379</v>
      </c>
      <c r="R106" s="86"/>
      <c r="S106" s="442"/>
      <c r="T106" s="279"/>
      <c r="U106" s="279"/>
      <c r="V106" s="279"/>
      <c r="W106" s="279"/>
      <c r="X106" s="279"/>
      <c r="Y106" s="279"/>
      <c r="Z106" s="279"/>
    </row>
    <row r="107" spans="1:26" ht="16.5" customHeight="1">
      <c r="A107" s="665"/>
      <c r="B107" s="665"/>
      <c r="C107" s="665"/>
      <c r="D107" s="665"/>
      <c r="E107" s="665"/>
      <c r="F107" s="665"/>
      <c r="G107" s="88"/>
      <c r="H107" s="271" t="s">
        <v>15888</v>
      </c>
      <c r="I107" s="445" t="s">
        <v>15558</v>
      </c>
      <c r="J107" s="83" t="s">
        <v>158</v>
      </c>
      <c r="K107" s="442"/>
      <c r="L107" s="665"/>
      <c r="M107" s="178" t="s">
        <v>15889</v>
      </c>
      <c r="N107" s="26"/>
      <c r="O107" s="86"/>
      <c r="P107" s="86"/>
      <c r="Q107" s="86" t="s">
        <v>379</v>
      </c>
      <c r="R107" s="86"/>
      <c r="S107" s="442"/>
      <c r="T107" s="279"/>
      <c r="U107" s="279"/>
      <c r="V107" s="279"/>
      <c r="W107" s="279"/>
      <c r="X107" s="279"/>
      <c r="Y107" s="279"/>
      <c r="Z107" s="279"/>
    </row>
    <row r="108" spans="1:26" ht="16.5" customHeight="1">
      <c r="A108" s="665"/>
      <c r="B108" s="665"/>
      <c r="C108" s="665"/>
      <c r="D108" s="665"/>
      <c r="E108" s="665"/>
      <c r="F108" s="665"/>
      <c r="G108" s="88"/>
      <c r="H108" s="333" t="s">
        <v>15562</v>
      </c>
      <c r="I108" s="271" t="s">
        <v>15890</v>
      </c>
      <c r="J108" s="83" t="s">
        <v>158</v>
      </c>
      <c r="K108" s="442"/>
      <c r="L108" s="665"/>
      <c r="M108" s="178"/>
      <c r="N108" s="26"/>
      <c r="O108" s="86"/>
      <c r="P108" s="86"/>
      <c r="Q108" s="86" t="s">
        <v>379</v>
      </c>
      <c r="R108" s="86"/>
      <c r="S108" s="442"/>
      <c r="T108" s="279"/>
      <c r="U108" s="279"/>
      <c r="V108" s="279"/>
      <c r="W108" s="279"/>
      <c r="X108" s="279"/>
      <c r="Y108" s="279"/>
      <c r="Z108" s="279"/>
    </row>
    <row r="109" spans="1:26" ht="16.5" customHeight="1">
      <c r="A109" s="666"/>
      <c r="B109" s="666"/>
      <c r="C109" s="666"/>
      <c r="D109" s="666"/>
      <c r="E109" s="666"/>
      <c r="F109" s="666"/>
      <c r="G109" s="88"/>
      <c r="H109" s="271"/>
      <c r="I109" s="2" t="s">
        <v>15891</v>
      </c>
      <c r="J109" s="83" t="s">
        <v>158</v>
      </c>
      <c r="K109" s="442"/>
      <c r="L109" s="666"/>
      <c r="M109" s="178"/>
      <c r="N109" s="26"/>
      <c r="O109" s="86"/>
      <c r="P109" s="86"/>
      <c r="Q109" s="86" t="s">
        <v>379</v>
      </c>
      <c r="R109" s="86"/>
      <c r="S109" s="442"/>
      <c r="T109" s="279"/>
      <c r="U109" s="279"/>
      <c r="V109" s="279"/>
      <c r="W109" s="279"/>
      <c r="X109" s="279"/>
      <c r="Y109" s="279"/>
      <c r="Z109" s="279"/>
    </row>
    <row r="110" spans="1:26" ht="16.5" customHeight="1">
      <c r="A110" s="743" t="s">
        <v>15903</v>
      </c>
      <c r="B110" s="743"/>
      <c r="C110" s="743"/>
      <c r="D110" s="735" t="s">
        <v>15875</v>
      </c>
      <c r="E110" s="749" t="s">
        <v>15907</v>
      </c>
      <c r="F110" s="743"/>
      <c r="G110" s="88"/>
      <c r="H110" s="461" t="s">
        <v>15550</v>
      </c>
      <c r="I110" s="447"/>
      <c r="J110" s="83" t="s">
        <v>158</v>
      </c>
      <c r="K110" s="442"/>
      <c r="L110" s="734"/>
      <c r="M110" s="178"/>
      <c r="N110" s="26"/>
      <c r="O110" s="86"/>
      <c r="P110" s="86"/>
      <c r="Q110" s="86" t="s">
        <v>379</v>
      </c>
      <c r="R110" s="86"/>
      <c r="S110" s="442"/>
      <c r="T110" s="279"/>
      <c r="U110" s="279"/>
      <c r="V110" s="279"/>
      <c r="W110" s="279"/>
      <c r="X110" s="279"/>
      <c r="Y110" s="279"/>
      <c r="Z110" s="279"/>
    </row>
    <row r="111" spans="1:26" ht="16.5" customHeight="1">
      <c r="A111" s="665"/>
      <c r="B111" s="665"/>
      <c r="C111" s="665"/>
      <c r="D111" s="665"/>
      <c r="E111" s="665"/>
      <c r="F111" s="665"/>
      <c r="G111" s="80" t="s">
        <v>17299</v>
      </c>
      <c r="H111" s="120" t="s">
        <v>15880</v>
      </c>
      <c r="I111" s="2" t="s">
        <v>15909</v>
      </c>
      <c r="J111" s="83" t="s">
        <v>158</v>
      </c>
      <c r="K111" s="442"/>
      <c r="L111" s="665"/>
      <c r="M111" s="178" t="s">
        <v>15556</v>
      </c>
      <c r="N111" s="26"/>
      <c r="O111" s="86"/>
      <c r="P111" s="86"/>
      <c r="Q111" s="86" t="s">
        <v>379</v>
      </c>
      <c r="R111" s="86"/>
      <c r="S111" s="442"/>
      <c r="T111" s="279"/>
      <c r="U111" s="279"/>
      <c r="V111" s="279"/>
      <c r="W111" s="279"/>
      <c r="X111" s="279"/>
      <c r="Y111" s="279"/>
      <c r="Z111" s="279"/>
    </row>
    <row r="112" spans="1:26" ht="16.5" customHeight="1">
      <c r="A112" s="665"/>
      <c r="B112" s="665"/>
      <c r="C112" s="665"/>
      <c r="D112" s="665"/>
      <c r="E112" s="665"/>
      <c r="F112" s="665"/>
      <c r="G112" s="88"/>
      <c r="H112" s="2" t="s">
        <v>15911</v>
      </c>
      <c r="I112" s="453" t="s">
        <v>15886</v>
      </c>
      <c r="J112" s="83" t="s">
        <v>158</v>
      </c>
      <c r="K112" s="442"/>
      <c r="L112" s="665"/>
      <c r="M112" s="454" t="s">
        <v>15887</v>
      </c>
      <c r="N112" s="26"/>
      <c r="O112" s="86"/>
      <c r="P112" s="86"/>
      <c r="Q112" s="86" t="s">
        <v>379</v>
      </c>
      <c r="R112" s="86"/>
      <c r="S112" s="442"/>
      <c r="T112" s="279"/>
      <c r="U112" s="279"/>
      <c r="V112" s="279"/>
      <c r="W112" s="279"/>
      <c r="X112" s="279"/>
      <c r="Y112" s="279"/>
      <c r="Z112" s="279"/>
    </row>
    <row r="113" spans="1:26" ht="16.5" customHeight="1">
      <c r="A113" s="665"/>
      <c r="B113" s="665"/>
      <c r="C113" s="665"/>
      <c r="D113" s="665"/>
      <c r="E113" s="665"/>
      <c r="F113" s="665"/>
      <c r="G113" s="88"/>
      <c r="H113" s="271" t="s">
        <v>15888</v>
      </c>
      <c r="I113" s="445" t="s">
        <v>15558</v>
      </c>
      <c r="J113" s="83" t="s">
        <v>158</v>
      </c>
      <c r="K113" s="442"/>
      <c r="L113" s="665"/>
      <c r="M113" s="178" t="s">
        <v>15889</v>
      </c>
      <c r="N113" s="26"/>
      <c r="O113" s="86"/>
      <c r="P113" s="86"/>
      <c r="Q113" s="86" t="s">
        <v>379</v>
      </c>
      <c r="R113" s="86"/>
      <c r="S113" s="442"/>
      <c r="T113" s="279"/>
      <c r="U113" s="279"/>
      <c r="V113" s="279"/>
      <c r="W113" s="279"/>
      <c r="X113" s="279"/>
      <c r="Y113" s="279"/>
      <c r="Z113" s="279"/>
    </row>
    <row r="114" spans="1:26" ht="16.5" customHeight="1">
      <c r="A114" s="665"/>
      <c r="B114" s="665"/>
      <c r="C114" s="665"/>
      <c r="D114" s="665"/>
      <c r="E114" s="665"/>
      <c r="F114" s="665"/>
      <c r="G114" s="88"/>
      <c r="H114" s="333" t="s">
        <v>15562</v>
      </c>
      <c r="I114" s="271" t="s">
        <v>15890</v>
      </c>
      <c r="J114" s="83" t="s">
        <v>158</v>
      </c>
      <c r="K114" s="442"/>
      <c r="L114" s="665"/>
      <c r="M114" s="178"/>
      <c r="N114" s="26"/>
      <c r="O114" s="86"/>
      <c r="P114" s="86"/>
      <c r="Q114" s="86" t="s">
        <v>379</v>
      </c>
      <c r="R114" s="86"/>
      <c r="S114" s="442"/>
      <c r="T114" s="279"/>
      <c r="U114" s="279"/>
      <c r="V114" s="279"/>
      <c r="W114" s="279"/>
      <c r="X114" s="279"/>
      <c r="Y114" s="279"/>
      <c r="Z114" s="279"/>
    </row>
    <row r="115" spans="1:26" ht="16.5" customHeight="1">
      <c r="A115" s="666"/>
      <c r="B115" s="666"/>
      <c r="C115" s="666"/>
      <c r="D115" s="666"/>
      <c r="E115" s="666"/>
      <c r="F115" s="666"/>
      <c r="G115" s="88"/>
      <c r="H115" s="271"/>
      <c r="I115" s="2" t="s">
        <v>15891</v>
      </c>
      <c r="J115" s="83" t="s">
        <v>158</v>
      </c>
      <c r="K115" s="442"/>
      <c r="L115" s="666"/>
      <c r="M115" s="178"/>
      <c r="N115" s="26"/>
      <c r="O115" s="86"/>
      <c r="P115" s="86"/>
      <c r="Q115" s="86" t="s">
        <v>379</v>
      </c>
      <c r="R115" s="86"/>
      <c r="S115" s="442"/>
      <c r="T115" s="279"/>
      <c r="U115" s="279"/>
      <c r="V115" s="279"/>
      <c r="W115" s="279"/>
      <c r="X115" s="279"/>
      <c r="Y115" s="279"/>
      <c r="Z115" s="279"/>
    </row>
    <row r="116" spans="1:26" ht="16.5" customHeight="1">
      <c r="A116" s="743" t="s">
        <v>15914</v>
      </c>
      <c r="B116" s="743"/>
      <c r="C116" s="743"/>
      <c r="D116" s="735" t="s">
        <v>15875</v>
      </c>
      <c r="E116" s="749" t="s">
        <v>15917</v>
      </c>
      <c r="F116" s="743" t="s">
        <v>17291</v>
      </c>
      <c r="G116" s="88"/>
      <c r="H116" s="461" t="s">
        <v>15550</v>
      </c>
      <c r="I116" s="447"/>
      <c r="J116" s="83" t="s">
        <v>158</v>
      </c>
      <c r="K116" s="442"/>
      <c r="L116" s="734"/>
      <c r="M116" s="178"/>
      <c r="N116" s="26"/>
      <c r="O116" s="86"/>
      <c r="P116" s="86"/>
      <c r="Q116" s="86" t="s">
        <v>379</v>
      </c>
      <c r="R116" s="86"/>
      <c r="S116" s="442"/>
      <c r="T116" s="279"/>
      <c r="U116" s="279"/>
      <c r="V116" s="279"/>
      <c r="W116" s="279"/>
      <c r="X116" s="279"/>
      <c r="Y116" s="279"/>
      <c r="Z116" s="279"/>
    </row>
    <row r="117" spans="1:26" ht="16.5" customHeight="1">
      <c r="A117" s="665"/>
      <c r="B117" s="665"/>
      <c r="C117" s="665"/>
      <c r="D117" s="665"/>
      <c r="E117" s="665"/>
      <c r="F117" s="665"/>
      <c r="G117" s="26" t="s">
        <v>17299</v>
      </c>
      <c r="H117" s="2" t="s">
        <v>15920</v>
      </c>
      <c r="I117" s="2" t="s">
        <v>15750</v>
      </c>
      <c r="J117" s="83" t="s">
        <v>158</v>
      </c>
      <c r="K117" s="442"/>
      <c r="L117" s="665"/>
      <c r="M117" s="178" t="s">
        <v>15556</v>
      </c>
      <c r="N117" s="26"/>
      <c r="O117" s="86"/>
      <c r="P117" s="86"/>
      <c r="Q117" s="86" t="s">
        <v>379</v>
      </c>
      <c r="R117" s="86"/>
      <c r="S117" s="442"/>
      <c r="T117" s="279"/>
      <c r="U117" s="279"/>
      <c r="V117" s="279"/>
      <c r="W117" s="279"/>
      <c r="X117" s="279"/>
      <c r="Y117" s="279"/>
      <c r="Z117" s="279"/>
    </row>
    <row r="118" spans="1:26" ht="16.5" customHeight="1">
      <c r="A118" s="665"/>
      <c r="B118" s="665"/>
      <c r="C118" s="665"/>
      <c r="D118" s="665"/>
      <c r="E118" s="665"/>
      <c r="F118" s="665"/>
      <c r="G118" s="26"/>
      <c r="H118" s="2" t="s">
        <v>15608</v>
      </c>
      <c r="I118" s="2" t="s">
        <v>15820</v>
      </c>
      <c r="J118" s="83" t="s">
        <v>158</v>
      </c>
      <c r="K118" s="442"/>
      <c r="L118" s="665"/>
      <c r="M118" s="178"/>
      <c r="N118" s="26"/>
      <c r="O118" s="86"/>
      <c r="P118" s="86"/>
      <c r="Q118" s="86" t="s">
        <v>379</v>
      </c>
      <c r="R118" s="86"/>
      <c r="S118" s="442"/>
      <c r="T118" s="279"/>
      <c r="U118" s="279"/>
      <c r="V118" s="279"/>
      <c r="W118" s="279"/>
      <c r="X118" s="279"/>
      <c r="Y118" s="279"/>
      <c r="Z118" s="279"/>
    </row>
    <row r="119" spans="1:26" ht="16.5" customHeight="1">
      <c r="A119" s="665"/>
      <c r="B119" s="665"/>
      <c r="C119" s="665"/>
      <c r="D119" s="665"/>
      <c r="E119" s="665"/>
      <c r="F119" s="665"/>
      <c r="G119" s="26"/>
      <c r="H119" s="2"/>
      <c r="I119" s="2" t="s">
        <v>15823</v>
      </c>
      <c r="J119" s="83" t="s">
        <v>158</v>
      </c>
      <c r="K119" s="442"/>
      <c r="L119" s="665"/>
      <c r="M119" s="178"/>
      <c r="N119" s="26"/>
      <c r="O119" s="86"/>
      <c r="P119" s="86"/>
      <c r="Q119" s="86" t="s">
        <v>379</v>
      </c>
      <c r="R119" s="86"/>
      <c r="S119" s="442"/>
      <c r="T119" s="279"/>
      <c r="U119" s="279"/>
      <c r="V119" s="279"/>
      <c r="W119" s="279"/>
      <c r="X119" s="279"/>
      <c r="Y119" s="279"/>
      <c r="Z119" s="279"/>
    </row>
    <row r="120" spans="1:26" ht="16.5" customHeight="1">
      <c r="A120" s="665"/>
      <c r="B120" s="665"/>
      <c r="C120" s="665"/>
      <c r="D120" s="665"/>
      <c r="E120" s="665"/>
      <c r="F120" s="665"/>
      <c r="G120" s="88"/>
      <c r="H120" s="2" t="s">
        <v>15643</v>
      </c>
      <c r="I120" s="2"/>
      <c r="J120" s="83" t="s">
        <v>158</v>
      </c>
      <c r="K120" s="442"/>
      <c r="L120" s="665"/>
      <c r="M120" s="178"/>
      <c r="N120" s="26"/>
      <c r="O120" s="86"/>
      <c r="P120" s="86"/>
      <c r="Q120" s="86" t="s">
        <v>379</v>
      </c>
      <c r="R120" s="86"/>
      <c r="S120" s="442"/>
      <c r="T120" s="279"/>
      <c r="U120" s="279"/>
      <c r="V120" s="279"/>
      <c r="W120" s="279"/>
      <c r="X120" s="279"/>
      <c r="Y120" s="279"/>
      <c r="Z120" s="279"/>
    </row>
    <row r="121" spans="1:26" ht="16.5" customHeight="1">
      <c r="A121" s="665"/>
      <c r="B121" s="665"/>
      <c r="C121" s="665"/>
      <c r="D121" s="665"/>
      <c r="E121" s="665"/>
      <c r="F121" s="665"/>
      <c r="G121" s="88"/>
      <c r="H121" s="2" t="s">
        <v>15771</v>
      </c>
      <c r="I121" s="2" t="s">
        <v>15930</v>
      </c>
      <c r="J121" s="83" t="s">
        <v>158</v>
      </c>
      <c r="K121" s="442"/>
      <c r="L121" s="665"/>
      <c r="M121" s="178"/>
      <c r="N121" s="26"/>
      <c r="O121" s="86"/>
      <c r="P121" s="86"/>
      <c r="Q121" s="86" t="s">
        <v>379</v>
      </c>
      <c r="R121" s="86"/>
      <c r="S121" s="442"/>
      <c r="T121" s="279"/>
      <c r="U121" s="279"/>
      <c r="V121" s="279"/>
      <c r="W121" s="279"/>
      <c r="X121" s="279"/>
      <c r="Y121" s="279"/>
      <c r="Z121" s="279"/>
    </row>
    <row r="122" spans="1:26" ht="16.5" customHeight="1">
      <c r="A122" s="665"/>
      <c r="B122" s="665"/>
      <c r="C122" s="665"/>
      <c r="D122" s="665"/>
      <c r="E122" s="665"/>
      <c r="F122" s="665"/>
      <c r="G122" s="88"/>
      <c r="H122" s="271" t="s">
        <v>15884</v>
      </c>
      <c r="I122" s="453" t="s">
        <v>15886</v>
      </c>
      <c r="J122" s="83" t="s">
        <v>158</v>
      </c>
      <c r="K122" s="442"/>
      <c r="L122" s="665"/>
      <c r="M122" s="454" t="s">
        <v>15887</v>
      </c>
      <c r="N122" s="26"/>
      <c r="O122" s="86"/>
      <c r="P122" s="86"/>
      <c r="Q122" s="86" t="s">
        <v>379</v>
      </c>
      <c r="R122" s="86"/>
      <c r="S122" s="442"/>
      <c r="T122" s="279"/>
      <c r="U122" s="279"/>
      <c r="V122" s="279"/>
      <c r="W122" s="279"/>
      <c r="X122" s="279"/>
      <c r="Y122" s="279"/>
      <c r="Z122" s="279"/>
    </row>
    <row r="123" spans="1:26" ht="16.5" customHeight="1">
      <c r="A123" s="665"/>
      <c r="B123" s="665"/>
      <c r="C123" s="665"/>
      <c r="D123" s="665"/>
      <c r="E123" s="665"/>
      <c r="F123" s="665"/>
      <c r="G123" s="88"/>
      <c r="H123" s="271" t="s">
        <v>15888</v>
      </c>
      <c r="I123" s="445" t="s">
        <v>15558</v>
      </c>
      <c r="J123" s="83" t="s">
        <v>158</v>
      </c>
      <c r="K123" s="442"/>
      <c r="L123" s="665"/>
      <c r="M123" s="178" t="s">
        <v>15889</v>
      </c>
      <c r="N123" s="26"/>
      <c r="O123" s="86"/>
      <c r="P123" s="86"/>
      <c r="Q123" s="86" t="s">
        <v>379</v>
      </c>
      <c r="R123" s="86"/>
      <c r="S123" s="442"/>
      <c r="T123" s="279"/>
      <c r="U123" s="279"/>
      <c r="V123" s="279"/>
      <c r="W123" s="279"/>
      <c r="X123" s="279"/>
      <c r="Y123" s="279"/>
      <c r="Z123" s="279"/>
    </row>
    <row r="124" spans="1:26" ht="16.5" customHeight="1">
      <c r="A124" s="665"/>
      <c r="B124" s="665"/>
      <c r="C124" s="665"/>
      <c r="D124" s="665"/>
      <c r="E124" s="665"/>
      <c r="F124" s="665"/>
      <c r="G124" s="88"/>
      <c r="H124" s="333" t="s">
        <v>15562</v>
      </c>
      <c r="I124" s="271" t="s">
        <v>15890</v>
      </c>
      <c r="J124" s="83" t="s">
        <v>158</v>
      </c>
      <c r="K124" s="442"/>
      <c r="L124" s="665"/>
      <c r="M124" s="178"/>
      <c r="N124" s="26"/>
      <c r="O124" s="86"/>
      <c r="P124" s="86"/>
      <c r="Q124" s="86" t="s">
        <v>379</v>
      </c>
      <c r="R124" s="86"/>
      <c r="S124" s="442"/>
      <c r="T124" s="279"/>
      <c r="U124" s="279"/>
      <c r="V124" s="279"/>
      <c r="W124" s="279"/>
      <c r="X124" s="279"/>
      <c r="Y124" s="279"/>
      <c r="Z124" s="279"/>
    </row>
    <row r="125" spans="1:26" ht="16.5" customHeight="1">
      <c r="A125" s="666"/>
      <c r="B125" s="666"/>
      <c r="C125" s="666"/>
      <c r="D125" s="666"/>
      <c r="E125" s="666"/>
      <c r="F125" s="666"/>
      <c r="G125" s="88"/>
      <c r="H125" s="271"/>
      <c r="I125" s="2" t="s">
        <v>15891</v>
      </c>
      <c r="J125" s="83" t="s">
        <v>158</v>
      </c>
      <c r="K125" s="442"/>
      <c r="L125" s="666"/>
      <c r="M125" s="178"/>
      <c r="N125" s="26"/>
      <c r="O125" s="86"/>
      <c r="P125" s="86"/>
      <c r="Q125" s="86" t="s">
        <v>379</v>
      </c>
      <c r="R125" s="86"/>
      <c r="S125" s="442"/>
      <c r="T125" s="279"/>
      <c r="U125" s="279"/>
      <c r="V125" s="279"/>
      <c r="W125" s="279"/>
      <c r="X125" s="279"/>
      <c r="Y125" s="279"/>
      <c r="Z125" s="279"/>
    </row>
    <row r="126" spans="1:26" ht="16.5" customHeight="1">
      <c r="A126" s="743" t="s">
        <v>15936</v>
      </c>
      <c r="B126" s="743"/>
      <c r="C126" s="743"/>
      <c r="D126" s="735" t="s">
        <v>15875</v>
      </c>
      <c r="E126" s="749" t="s">
        <v>15940</v>
      </c>
      <c r="F126" s="743" t="s">
        <v>17291</v>
      </c>
      <c r="G126" s="80"/>
      <c r="H126" s="461" t="s">
        <v>15550</v>
      </c>
      <c r="I126" s="130"/>
      <c r="J126" s="83" t="s">
        <v>158</v>
      </c>
      <c r="K126" s="442"/>
      <c r="L126" s="734"/>
      <c r="M126" s="178"/>
      <c r="N126" s="26"/>
      <c r="O126" s="86"/>
      <c r="P126" s="86"/>
      <c r="Q126" s="86" t="s">
        <v>379</v>
      </c>
      <c r="R126" s="86"/>
      <c r="S126" s="442"/>
      <c r="T126" s="279"/>
      <c r="U126" s="279"/>
      <c r="V126" s="279"/>
      <c r="W126" s="279"/>
      <c r="X126" s="279"/>
      <c r="Y126" s="279"/>
      <c r="Z126" s="279"/>
    </row>
    <row r="127" spans="1:26" ht="16.5" customHeight="1">
      <c r="A127" s="665"/>
      <c r="B127" s="665"/>
      <c r="C127" s="665"/>
      <c r="D127" s="665"/>
      <c r="E127" s="665"/>
      <c r="F127" s="665"/>
      <c r="G127" s="26" t="s">
        <v>17299</v>
      </c>
      <c r="H127" s="2" t="s">
        <v>15920</v>
      </c>
      <c r="I127" s="2" t="s">
        <v>15750</v>
      </c>
      <c r="J127" s="83" t="s">
        <v>158</v>
      </c>
      <c r="K127" s="442"/>
      <c r="L127" s="665"/>
      <c r="M127" s="178" t="s">
        <v>15556</v>
      </c>
      <c r="N127" s="26"/>
      <c r="O127" s="86"/>
      <c r="P127" s="86"/>
      <c r="Q127" s="86" t="s">
        <v>379</v>
      </c>
      <c r="R127" s="86"/>
      <c r="S127" s="442"/>
      <c r="T127" s="279"/>
      <c r="U127" s="279"/>
      <c r="V127" s="279"/>
      <c r="W127" s="279"/>
      <c r="X127" s="279"/>
      <c r="Y127" s="279"/>
      <c r="Z127" s="279"/>
    </row>
    <row r="128" spans="1:26" ht="16.5" customHeight="1">
      <c r="A128" s="665"/>
      <c r="B128" s="665"/>
      <c r="C128" s="665"/>
      <c r="D128" s="665"/>
      <c r="E128" s="665"/>
      <c r="F128" s="665"/>
      <c r="G128" s="26"/>
      <c r="H128" s="2" t="s">
        <v>15608</v>
      </c>
      <c r="I128" s="2" t="s">
        <v>15820</v>
      </c>
      <c r="J128" s="83" t="s">
        <v>158</v>
      </c>
      <c r="K128" s="442"/>
      <c r="L128" s="665"/>
      <c r="M128" s="178"/>
      <c r="N128" s="26"/>
      <c r="O128" s="86"/>
      <c r="P128" s="86"/>
      <c r="Q128" s="86" t="s">
        <v>379</v>
      </c>
      <c r="R128" s="86"/>
      <c r="S128" s="442"/>
      <c r="T128" s="279"/>
      <c r="U128" s="279"/>
      <c r="V128" s="279"/>
      <c r="W128" s="279"/>
      <c r="X128" s="279"/>
      <c r="Y128" s="279"/>
      <c r="Z128" s="279"/>
    </row>
    <row r="129" spans="1:26" ht="16.5" customHeight="1">
      <c r="A129" s="665"/>
      <c r="B129" s="665"/>
      <c r="C129" s="665"/>
      <c r="D129" s="665"/>
      <c r="E129" s="665"/>
      <c r="F129" s="665"/>
      <c r="G129" s="26"/>
      <c r="H129" s="2"/>
      <c r="I129" s="2" t="s">
        <v>15823</v>
      </c>
      <c r="J129" s="83" t="s">
        <v>158</v>
      </c>
      <c r="K129" s="442"/>
      <c r="L129" s="665"/>
      <c r="M129" s="178"/>
      <c r="N129" s="26"/>
      <c r="O129" s="86"/>
      <c r="P129" s="86"/>
      <c r="Q129" s="86" t="s">
        <v>379</v>
      </c>
      <c r="R129" s="86"/>
      <c r="S129" s="442"/>
      <c r="T129" s="279"/>
      <c r="U129" s="279"/>
      <c r="V129" s="279"/>
      <c r="W129" s="279"/>
      <c r="X129" s="279"/>
      <c r="Y129" s="279"/>
      <c r="Z129" s="279"/>
    </row>
    <row r="130" spans="1:26" ht="16.5" customHeight="1">
      <c r="A130" s="665"/>
      <c r="B130" s="665"/>
      <c r="C130" s="665"/>
      <c r="D130" s="665"/>
      <c r="E130" s="665"/>
      <c r="F130" s="665"/>
      <c r="G130" s="88"/>
      <c r="H130" s="2" t="s">
        <v>15643</v>
      </c>
      <c r="I130" s="2"/>
      <c r="J130" s="83" t="s">
        <v>158</v>
      </c>
      <c r="K130" s="442"/>
      <c r="L130" s="665"/>
      <c r="M130" s="178"/>
      <c r="N130" s="26"/>
      <c r="O130" s="86"/>
      <c r="P130" s="86"/>
      <c r="Q130" s="86" t="s">
        <v>379</v>
      </c>
      <c r="R130" s="86"/>
      <c r="S130" s="442"/>
      <c r="T130" s="279"/>
      <c r="U130" s="279"/>
      <c r="V130" s="279"/>
      <c r="W130" s="279"/>
      <c r="X130" s="279"/>
      <c r="Y130" s="279"/>
      <c r="Z130" s="279"/>
    </row>
    <row r="131" spans="1:26" ht="16.5" customHeight="1">
      <c r="A131" s="665"/>
      <c r="B131" s="665"/>
      <c r="C131" s="665"/>
      <c r="D131" s="665"/>
      <c r="E131" s="665"/>
      <c r="F131" s="665"/>
      <c r="G131" s="88"/>
      <c r="H131" s="2" t="s">
        <v>15771</v>
      </c>
      <c r="I131" s="2" t="s">
        <v>15930</v>
      </c>
      <c r="J131" s="83" t="s">
        <v>158</v>
      </c>
      <c r="K131" s="442"/>
      <c r="L131" s="665"/>
      <c r="M131" s="178"/>
      <c r="N131" s="26"/>
      <c r="O131" s="86"/>
      <c r="P131" s="86"/>
      <c r="Q131" s="86" t="s">
        <v>379</v>
      </c>
      <c r="R131" s="86"/>
      <c r="S131" s="442"/>
      <c r="T131" s="279"/>
      <c r="U131" s="279"/>
      <c r="V131" s="279"/>
      <c r="W131" s="279"/>
      <c r="X131" s="279"/>
      <c r="Y131" s="279"/>
      <c r="Z131" s="279"/>
    </row>
    <row r="132" spans="1:26" ht="16.5" customHeight="1">
      <c r="A132" s="665"/>
      <c r="B132" s="665"/>
      <c r="C132" s="665"/>
      <c r="D132" s="665"/>
      <c r="E132" s="665"/>
      <c r="F132" s="665"/>
      <c r="G132" s="88"/>
      <c r="H132" s="447"/>
      <c r="I132" s="2" t="s">
        <v>15612</v>
      </c>
      <c r="J132" s="83" t="s">
        <v>158</v>
      </c>
      <c r="K132" s="442"/>
      <c r="L132" s="665"/>
      <c r="M132" s="178"/>
      <c r="N132" s="26"/>
      <c r="O132" s="86"/>
      <c r="P132" s="86"/>
      <c r="Q132" s="86" t="s">
        <v>379</v>
      </c>
      <c r="R132" s="86"/>
      <c r="S132" s="442"/>
      <c r="T132" s="279"/>
      <c r="U132" s="279"/>
      <c r="V132" s="279"/>
      <c r="W132" s="279"/>
      <c r="X132" s="279"/>
      <c r="Y132" s="279"/>
      <c r="Z132" s="279"/>
    </row>
    <row r="133" spans="1:26" ht="16.5" customHeight="1">
      <c r="A133" s="665"/>
      <c r="B133" s="665"/>
      <c r="C133" s="665"/>
      <c r="D133" s="665"/>
      <c r="E133" s="665"/>
      <c r="F133" s="665"/>
      <c r="G133" s="88"/>
      <c r="H133" s="271" t="s">
        <v>15884</v>
      </c>
      <c r="I133" s="453" t="s">
        <v>15886</v>
      </c>
      <c r="J133" s="83" t="s">
        <v>158</v>
      </c>
      <c r="K133" s="442"/>
      <c r="L133" s="665"/>
      <c r="M133" s="454" t="s">
        <v>15887</v>
      </c>
      <c r="N133" s="26"/>
      <c r="O133" s="86"/>
      <c r="P133" s="86"/>
      <c r="Q133" s="86" t="s">
        <v>379</v>
      </c>
      <c r="R133" s="86"/>
      <c r="S133" s="442"/>
      <c r="T133" s="279"/>
      <c r="U133" s="279"/>
      <c r="V133" s="279"/>
      <c r="W133" s="279"/>
      <c r="X133" s="279"/>
      <c r="Y133" s="279"/>
      <c r="Z133" s="279"/>
    </row>
    <row r="134" spans="1:26" ht="16.5" customHeight="1">
      <c r="A134" s="665"/>
      <c r="B134" s="665"/>
      <c r="C134" s="665"/>
      <c r="D134" s="665"/>
      <c r="E134" s="665"/>
      <c r="F134" s="665"/>
      <c r="G134" s="88"/>
      <c r="H134" s="271" t="s">
        <v>15888</v>
      </c>
      <c r="I134" s="445" t="s">
        <v>15558</v>
      </c>
      <c r="J134" s="83" t="s">
        <v>158</v>
      </c>
      <c r="K134" s="442"/>
      <c r="L134" s="665"/>
      <c r="M134" s="178" t="s">
        <v>15889</v>
      </c>
      <c r="N134" s="26"/>
      <c r="O134" s="86"/>
      <c r="P134" s="86"/>
      <c r="Q134" s="86" t="s">
        <v>379</v>
      </c>
      <c r="R134" s="86"/>
      <c r="S134" s="442"/>
      <c r="T134" s="279"/>
      <c r="U134" s="279"/>
      <c r="V134" s="279"/>
      <c r="W134" s="279"/>
      <c r="X134" s="279"/>
      <c r="Y134" s="279"/>
      <c r="Z134" s="279"/>
    </row>
    <row r="135" spans="1:26" ht="16.5" customHeight="1">
      <c r="A135" s="665"/>
      <c r="B135" s="665"/>
      <c r="C135" s="665"/>
      <c r="D135" s="665"/>
      <c r="E135" s="665"/>
      <c r="F135" s="665"/>
      <c r="G135" s="88"/>
      <c r="H135" s="333" t="s">
        <v>15562</v>
      </c>
      <c r="I135" s="271" t="s">
        <v>15890</v>
      </c>
      <c r="J135" s="83" t="s">
        <v>158</v>
      </c>
      <c r="K135" s="442"/>
      <c r="L135" s="665"/>
      <c r="M135" s="178"/>
      <c r="N135" s="26"/>
      <c r="O135" s="86"/>
      <c r="P135" s="86"/>
      <c r="Q135" s="86" t="s">
        <v>379</v>
      </c>
      <c r="R135" s="86"/>
      <c r="S135" s="442"/>
      <c r="T135" s="279"/>
      <c r="U135" s="279"/>
      <c r="V135" s="279"/>
      <c r="W135" s="279"/>
      <c r="X135" s="279"/>
      <c r="Y135" s="279"/>
      <c r="Z135" s="279"/>
    </row>
    <row r="136" spans="1:26" ht="16.5" customHeight="1">
      <c r="A136" s="666"/>
      <c r="B136" s="666"/>
      <c r="C136" s="666"/>
      <c r="D136" s="666"/>
      <c r="E136" s="666"/>
      <c r="F136" s="666"/>
      <c r="G136" s="88"/>
      <c r="H136" s="271"/>
      <c r="I136" s="2" t="s">
        <v>15891</v>
      </c>
      <c r="J136" s="83" t="s">
        <v>158</v>
      </c>
      <c r="K136" s="442"/>
      <c r="L136" s="666"/>
      <c r="M136" s="178"/>
      <c r="N136" s="26"/>
      <c r="O136" s="86"/>
      <c r="P136" s="86"/>
      <c r="Q136" s="86" t="s">
        <v>379</v>
      </c>
      <c r="R136" s="86"/>
      <c r="S136" s="442"/>
      <c r="T136" s="279"/>
      <c r="U136" s="279"/>
      <c r="V136" s="279"/>
      <c r="W136" s="279"/>
      <c r="X136" s="279"/>
      <c r="Y136" s="279"/>
      <c r="Z136" s="279"/>
    </row>
    <row r="137" spans="1:26" ht="16.5" customHeight="1">
      <c r="A137" s="743" t="s">
        <v>15956</v>
      </c>
      <c r="B137" s="743"/>
      <c r="C137" s="743"/>
      <c r="D137" s="735" t="s">
        <v>15875</v>
      </c>
      <c r="E137" s="749" t="s">
        <v>15960</v>
      </c>
      <c r="F137" s="743" t="s">
        <v>17291</v>
      </c>
      <c r="G137" s="88"/>
      <c r="H137" s="461" t="s">
        <v>15550</v>
      </c>
      <c r="I137" s="447"/>
      <c r="J137" s="83" t="s">
        <v>158</v>
      </c>
      <c r="K137" s="442"/>
      <c r="L137" s="734"/>
      <c r="M137" s="178"/>
      <c r="N137" s="26"/>
      <c r="O137" s="86"/>
      <c r="P137" s="86"/>
      <c r="Q137" s="86" t="s">
        <v>379</v>
      </c>
      <c r="R137" s="86"/>
      <c r="S137" s="442"/>
      <c r="T137" s="279"/>
      <c r="U137" s="279"/>
      <c r="V137" s="279"/>
      <c r="W137" s="279"/>
      <c r="X137" s="279"/>
      <c r="Y137" s="279"/>
      <c r="Z137" s="279"/>
    </row>
    <row r="138" spans="1:26" ht="16.5" customHeight="1">
      <c r="A138" s="665"/>
      <c r="B138" s="665"/>
      <c r="C138" s="665"/>
      <c r="D138" s="665"/>
      <c r="E138" s="665"/>
      <c r="F138" s="665"/>
      <c r="G138" s="26" t="s">
        <v>17299</v>
      </c>
      <c r="H138" s="2" t="s">
        <v>15920</v>
      </c>
      <c r="I138" s="2" t="s">
        <v>15750</v>
      </c>
      <c r="J138" s="83" t="s">
        <v>158</v>
      </c>
      <c r="K138" s="442"/>
      <c r="L138" s="665"/>
      <c r="M138" s="178" t="s">
        <v>15556</v>
      </c>
      <c r="N138" s="26"/>
      <c r="O138" s="86"/>
      <c r="P138" s="86"/>
      <c r="Q138" s="86" t="s">
        <v>379</v>
      </c>
      <c r="R138" s="86"/>
      <c r="S138" s="442"/>
      <c r="T138" s="279"/>
      <c r="U138" s="279"/>
      <c r="V138" s="279"/>
      <c r="W138" s="279"/>
      <c r="X138" s="279"/>
      <c r="Y138" s="279"/>
      <c r="Z138" s="279"/>
    </row>
    <row r="139" spans="1:26" ht="16.5" customHeight="1">
      <c r="A139" s="665"/>
      <c r="B139" s="665"/>
      <c r="C139" s="665"/>
      <c r="D139" s="665"/>
      <c r="E139" s="665"/>
      <c r="F139" s="665"/>
      <c r="G139" s="88"/>
      <c r="H139" s="2" t="s">
        <v>15643</v>
      </c>
      <c r="I139" s="2"/>
      <c r="J139" s="83" t="s">
        <v>158</v>
      </c>
      <c r="K139" s="442"/>
      <c r="L139" s="665"/>
      <c r="M139" s="178"/>
      <c r="N139" s="26"/>
      <c r="O139" s="86"/>
      <c r="P139" s="86"/>
      <c r="Q139" s="86" t="s">
        <v>379</v>
      </c>
      <c r="R139" s="86"/>
      <c r="S139" s="442"/>
      <c r="T139" s="279"/>
      <c r="U139" s="279"/>
      <c r="V139" s="279"/>
      <c r="W139" s="279"/>
      <c r="X139" s="279"/>
      <c r="Y139" s="279"/>
      <c r="Z139" s="279"/>
    </row>
    <row r="140" spans="1:26" ht="16.5" customHeight="1">
      <c r="A140" s="665"/>
      <c r="B140" s="665"/>
      <c r="C140" s="665"/>
      <c r="D140" s="665"/>
      <c r="E140" s="665"/>
      <c r="F140" s="665"/>
      <c r="G140" s="88"/>
      <c r="H140" s="2" t="s">
        <v>15771</v>
      </c>
      <c r="I140" s="2" t="s">
        <v>15930</v>
      </c>
      <c r="J140" s="83" t="s">
        <v>158</v>
      </c>
      <c r="K140" s="442"/>
      <c r="L140" s="665"/>
      <c r="M140" s="178"/>
      <c r="N140" s="26"/>
      <c r="O140" s="86"/>
      <c r="P140" s="86"/>
      <c r="Q140" s="86" t="s">
        <v>379</v>
      </c>
      <c r="R140" s="86"/>
      <c r="S140" s="442"/>
      <c r="T140" s="279"/>
      <c r="U140" s="279"/>
      <c r="V140" s="279"/>
      <c r="W140" s="279"/>
      <c r="X140" s="279"/>
      <c r="Y140" s="279"/>
      <c r="Z140" s="279"/>
    </row>
    <row r="141" spans="1:26" ht="16.5" customHeight="1">
      <c r="A141" s="665"/>
      <c r="B141" s="665"/>
      <c r="C141" s="665"/>
      <c r="D141" s="665"/>
      <c r="E141" s="665"/>
      <c r="F141" s="665"/>
      <c r="G141" s="88"/>
      <c r="H141" s="2" t="s">
        <v>15608</v>
      </c>
      <c r="I141" s="2" t="s">
        <v>15823</v>
      </c>
      <c r="J141" s="83" t="s">
        <v>158</v>
      </c>
      <c r="K141" s="442"/>
      <c r="L141" s="665"/>
      <c r="M141" s="178"/>
      <c r="N141" s="26"/>
      <c r="O141" s="86"/>
      <c r="P141" s="86"/>
      <c r="Q141" s="86" t="s">
        <v>379</v>
      </c>
      <c r="R141" s="86"/>
      <c r="S141" s="442"/>
      <c r="T141" s="279"/>
      <c r="U141" s="279"/>
      <c r="V141" s="279"/>
      <c r="W141" s="279"/>
      <c r="X141" s="279"/>
      <c r="Y141" s="279"/>
      <c r="Z141" s="279"/>
    </row>
    <row r="142" spans="1:26" ht="16.5" customHeight="1">
      <c r="A142" s="665"/>
      <c r="B142" s="665"/>
      <c r="C142" s="665"/>
      <c r="D142" s="665"/>
      <c r="E142" s="665"/>
      <c r="F142" s="665"/>
      <c r="G142" s="88"/>
      <c r="H142" s="271" t="s">
        <v>15884</v>
      </c>
      <c r="I142" s="453" t="s">
        <v>15886</v>
      </c>
      <c r="J142" s="83" t="s">
        <v>158</v>
      </c>
      <c r="K142" s="442"/>
      <c r="L142" s="665"/>
      <c r="M142" s="454" t="s">
        <v>15887</v>
      </c>
      <c r="N142" s="26"/>
      <c r="O142" s="86"/>
      <c r="P142" s="86"/>
      <c r="Q142" s="86" t="s">
        <v>379</v>
      </c>
      <c r="R142" s="86"/>
      <c r="S142" s="442"/>
      <c r="T142" s="279"/>
      <c r="U142" s="279"/>
      <c r="V142" s="279"/>
      <c r="W142" s="279"/>
      <c r="X142" s="279"/>
      <c r="Y142" s="279"/>
      <c r="Z142" s="279"/>
    </row>
    <row r="143" spans="1:26" ht="16.5" customHeight="1">
      <c r="A143" s="665"/>
      <c r="B143" s="665"/>
      <c r="C143" s="665"/>
      <c r="D143" s="665"/>
      <c r="E143" s="665"/>
      <c r="F143" s="665"/>
      <c r="G143" s="88"/>
      <c r="H143" s="271" t="s">
        <v>15888</v>
      </c>
      <c r="I143" s="445" t="s">
        <v>15558</v>
      </c>
      <c r="J143" s="83" t="s">
        <v>158</v>
      </c>
      <c r="K143" s="442"/>
      <c r="L143" s="665"/>
      <c r="M143" s="178" t="s">
        <v>15889</v>
      </c>
      <c r="N143" s="26"/>
      <c r="O143" s="86"/>
      <c r="P143" s="86"/>
      <c r="Q143" s="86" t="s">
        <v>379</v>
      </c>
      <c r="R143" s="86"/>
      <c r="S143" s="442"/>
      <c r="T143" s="279"/>
      <c r="U143" s="279"/>
      <c r="V143" s="279"/>
      <c r="W143" s="279"/>
      <c r="X143" s="279"/>
      <c r="Y143" s="279"/>
      <c r="Z143" s="279"/>
    </row>
    <row r="144" spans="1:26" ht="16.5" customHeight="1">
      <c r="A144" s="665"/>
      <c r="B144" s="665"/>
      <c r="C144" s="665"/>
      <c r="D144" s="665"/>
      <c r="E144" s="665"/>
      <c r="F144" s="665"/>
      <c r="G144" s="88"/>
      <c r="H144" s="333" t="s">
        <v>15562</v>
      </c>
      <c r="I144" s="271" t="s">
        <v>15890</v>
      </c>
      <c r="J144" s="83" t="s">
        <v>158</v>
      </c>
      <c r="K144" s="442"/>
      <c r="L144" s="665"/>
      <c r="M144" s="178"/>
      <c r="N144" s="26"/>
      <c r="O144" s="86"/>
      <c r="P144" s="86"/>
      <c r="Q144" s="86" t="s">
        <v>379</v>
      </c>
      <c r="R144" s="86"/>
      <c r="S144" s="442"/>
      <c r="T144" s="279"/>
      <c r="U144" s="279"/>
      <c r="V144" s="279"/>
      <c r="W144" s="279"/>
      <c r="X144" s="279"/>
      <c r="Y144" s="279"/>
      <c r="Z144" s="279"/>
    </row>
    <row r="145" spans="1:26" ht="16.5" customHeight="1">
      <c r="A145" s="666"/>
      <c r="B145" s="666"/>
      <c r="C145" s="666"/>
      <c r="D145" s="666"/>
      <c r="E145" s="666"/>
      <c r="F145" s="666"/>
      <c r="G145" s="88"/>
      <c r="H145" s="271"/>
      <c r="I145" s="2" t="s">
        <v>15891</v>
      </c>
      <c r="J145" s="83" t="s">
        <v>158</v>
      </c>
      <c r="K145" s="442"/>
      <c r="L145" s="666"/>
      <c r="M145" s="178"/>
      <c r="N145" s="26"/>
      <c r="O145" s="86"/>
      <c r="P145" s="86"/>
      <c r="Q145" s="86" t="s">
        <v>379</v>
      </c>
      <c r="R145" s="86"/>
      <c r="S145" s="442"/>
      <c r="T145" s="279"/>
      <c r="U145" s="279"/>
      <c r="V145" s="279"/>
      <c r="W145" s="279"/>
      <c r="X145" s="279"/>
      <c r="Y145" s="279"/>
      <c r="Z145" s="279"/>
    </row>
    <row r="146" spans="1:26" ht="16.5" customHeight="1">
      <c r="A146" s="743" t="s">
        <v>15975</v>
      </c>
      <c r="B146" s="743"/>
      <c r="C146" s="743"/>
      <c r="D146" s="735" t="s">
        <v>15980</v>
      </c>
      <c r="E146" s="749" t="s">
        <v>17621</v>
      </c>
      <c r="F146" s="743" t="s">
        <v>17291</v>
      </c>
      <c r="G146" s="172"/>
      <c r="H146" s="461" t="s">
        <v>15550</v>
      </c>
      <c r="I146" s="456"/>
      <c r="J146" s="83" t="s">
        <v>158</v>
      </c>
      <c r="K146" s="442"/>
      <c r="L146" s="734"/>
      <c r="M146" s="178"/>
      <c r="N146" s="26"/>
      <c r="O146" s="86"/>
      <c r="P146" s="86"/>
      <c r="Q146" s="86" t="s">
        <v>379</v>
      </c>
      <c r="R146" s="86"/>
      <c r="S146" s="442"/>
      <c r="T146" s="279"/>
      <c r="U146" s="279"/>
      <c r="V146" s="279"/>
      <c r="W146" s="279"/>
      <c r="X146" s="279"/>
      <c r="Y146" s="279"/>
      <c r="Z146" s="279"/>
    </row>
    <row r="147" spans="1:26" ht="16.5" customHeight="1">
      <c r="A147" s="665"/>
      <c r="B147" s="665"/>
      <c r="C147" s="665"/>
      <c r="D147" s="665"/>
      <c r="E147" s="665"/>
      <c r="F147" s="665"/>
      <c r="G147" s="80" t="s">
        <v>17299</v>
      </c>
      <c r="H147" s="271" t="s">
        <v>15984</v>
      </c>
      <c r="I147" s="271" t="s">
        <v>15985</v>
      </c>
      <c r="J147" s="83" t="s">
        <v>158</v>
      </c>
      <c r="K147" s="442"/>
      <c r="L147" s="665"/>
      <c r="M147" s="178" t="s">
        <v>15556</v>
      </c>
      <c r="N147" s="26"/>
      <c r="O147" s="86"/>
      <c r="P147" s="86"/>
      <c r="Q147" s="86" t="s">
        <v>379</v>
      </c>
      <c r="R147" s="86"/>
      <c r="S147" s="442"/>
      <c r="T147" s="279"/>
      <c r="U147" s="279"/>
      <c r="V147" s="279"/>
      <c r="W147" s="279"/>
      <c r="X147" s="279"/>
      <c r="Y147" s="279"/>
      <c r="Z147" s="279"/>
    </row>
    <row r="148" spans="1:26" ht="16.5" customHeight="1">
      <c r="A148" s="665"/>
      <c r="B148" s="665"/>
      <c r="C148" s="665"/>
      <c r="D148" s="665"/>
      <c r="E148" s="665"/>
      <c r="F148" s="665"/>
      <c r="G148" s="88"/>
      <c r="H148" s="333" t="s">
        <v>15988</v>
      </c>
      <c r="I148" s="271" t="s">
        <v>15990</v>
      </c>
      <c r="J148" s="83" t="s">
        <v>158</v>
      </c>
      <c r="K148" s="442"/>
      <c r="L148" s="665"/>
      <c r="M148" s="178"/>
      <c r="N148" s="26"/>
      <c r="O148" s="86"/>
      <c r="P148" s="86"/>
      <c r="Q148" s="86" t="s">
        <v>379</v>
      </c>
      <c r="R148" s="86"/>
      <c r="S148" s="442"/>
      <c r="T148" s="279"/>
      <c r="U148" s="279"/>
      <c r="V148" s="279"/>
      <c r="W148" s="279"/>
      <c r="X148" s="279"/>
      <c r="Y148" s="279"/>
      <c r="Z148" s="279"/>
    </row>
    <row r="149" spans="1:26" ht="16.5" customHeight="1">
      <c r="A149" s="665"/>
      <c r="B149" s="665"/>
      <c r="C149" s="665"/>
      <c r="D149" s="665"/>
      <c r="E149" s="665"/>
      <c r="F149" s="665"/>
      <c r="G149" s="88"/>
      <c r="H149" s="2" t="s">
        <v>15991</v>
      </c>
      <c r="I149" s="447"/>
      <c r="J149" s="83" t="s">
        <v>158</v>
      </c>
      <c r="K149" s="442"/>
      <c r="L149" s="665"/>
      <c r="M149" s="178"/>
      <c r="N149" s="26"/>
      <c r="O149" s="86"/>
      <c r="P149" s="86"/>
      <c r="Q149" s="86" t="s">
        <v>379</v>
      </c>
      <c r="R149" s="86"/>
      <c r="S149" s="442"/>
      <c r="T149" s="279"/>
      <c r="U149" s="279"/>
      <c r="V149" s="279"/>
      <c r="W149" s="279"/>
      <c r="X149" s="279"/>
      <c r="Y149" s="279"/>
      <c r="Z149" s="279"/>
    </row>
    <row r="150" spans="1:26" ht="16.5" customHeight="1">
      <c r="A150" s="665"/>
      <c r="B150" s="665"/>
      <c r="C150" s="665"/>
      <c r="D150" s="665"/>
      <c r="E150" s="665"/>
      <c r="F150" s="665"/>
      <c r="G150" s="88"/>
      <c r="H150" s="2" t="s">
        <v>15884</v>
      </c>
      <c r="I150" s="453" t="s">
        <v>15886</v>
      </c>
      <c r="J150" s="83" t="s">
        <v>158</v>
      </c>
      <c r="K150" s="442"/>
      <c r="L150" s="665"/>
      <c r="M150" s="454" t="s">
        <v>15887</v>
      </c>
      <c r="N150" s="26"/>
      <c r="O150" s="86"/>
      <c r="P150" s="86"/>
      <c r="Q150" s="86" t="s">
        <v>379</v>
      </c>
      <c r="R150" s="86"/>
      <c r="S150" s="442"/>
      <c r="T150" s="279"/>
      <c r="U150" s="279"/>
      <c r="V150" s="279"/>
      <c r="W150" s="279"/>
      <c r="X150" s="279"/>
      <c r="Y150" s="279"/>
      <c r="Z150" s="279"/>
    </row>
    <row r="151" spans="1:26" ht="16.5" customHeight="1">
      <c r="A151" s="665"/>
      <c r="B151" s="665"/>
      <c r="C151" s="665"/>
      <c r="D151" s="665"/>
      <c r="E151" s="665"/>
      <c r="F151" s="665"/>
      <c r="G151" s="88"/>
      <c r="H151" s="271" t="s">
        <v>15888</v>
      </c>
      <c r="I151" s="445" t="s">
        <v>15558</v>
      </c>
      <c r="J151" s="83" t="s">
        <v>158</v>
      </c>
      <c r="K151" s="442"/>
      <c r="L151" s="665"/>
      <c r="M151" s="178" t="s">
        <v>15889</v>
      </c>
      <c r="N151" s="26"/>
      <c r="O151" s="86"/>
      <c r="P151" s="86"/>
      <c r="Q151" s="86" t="s">
        <v>379</v>
      </c>
      <c r="R151" s="86"/>
      <c r="S151" s="442"/>
      <c r="T151" s="279"/>
      <c r="U151" s="279"/>
      <c r="V151" s="279"/>
      <c r="W151" s="279"/>
      <c r="X151" s="279"/>
      <c r="Y151" s="279"/>
      <c r="Z151" s="279"/>
    </row>
    <row r="152" spans="1:26" ht="16.5" customHeight="1">
      <c r="A152" s="665"/>
      <c r="B152" s="665"/>
      <c r="C152" s="665"/>
      <c r="D152" s="665"/>
      <c r="E152" s="665"/>
      <c r="F152" s="665"/>
      <c r="G152" s="88"/>
      <c r="H152" s="333" t="s">
        <v>15562</v>
      </c>
      <c r="I152" s="2" t="s">
        <v>15890</v>
      </c>
      <c r="J152" s="83" t="s">
        <v>158</v>
      </c>
      <c r="K152" s="442"/>
      <c r="L152" s="665"/>
      <c r="M152" s="178"/>
      <c r="N152" s="26"/>
      <c r="O152" s="86"/>
      <c r="P152" s="86"/>
      <c r="Q152" s="86" t="s">
        <v>379</v>
      </c>
      <c r="R152" s="86"/>
      <c r="S152" s="442"/>
      <c r="T152" s="279"/>
      <c r="U152" s="279"/>
      <c r="V152" s="279"/>
      <c r="W152" s="279"/>
      <c r="X152" s="279"/>
      <c r="Y152" s="279"/>
      <c r="Z152" s="279"/>
    </row>
    <row r="153" spans="1:26" ht="16.5" customHeight="1">
      <c r="A153" s="666"/>
      <c r="B153" s="666"/>
      <c r="C153" s="666"/>
      <c r="D153" s="666"/>
      <c r="E153" s="666"/>
      <c r="F153" s="666"/>
      <c r="G153" s="88"/>
      <c r="H153" s="2"/>
      <c r="I153" s="2" t="s">
        <v>15891</v>
      </c>
      <c r="J153" s="83" t="s">
        <v>158</v>
      </c>
      <c r="K153" s="442"/>
      <c r="L153" s="666"/>
      <c r="M153" s="178"/>
      <c r="N153" s="26"/>
      <c r="O153" s="86"/>
      <c r="P153" s="86"/>
      <c r="Q153" s="86" t="s">
        <v>379</v>
      </c>
      <c r="R153" s="86"/>
      <c r="S153" s="442"/>
      <c r="T153" s="279"/>
      <c r="U153" s="279"/>
      <c r="V153" s="279"/>
      <c r="W153" s="279"/>
      <c r="X153" s="279"/>
      <c r="Y153" s="279"/>
      <c r="Z153" s="279"/>
    </row>
    <row r="154" spans="1:26" ht="16.5" customHeight="1">
      <c r="A154" s="743" t="s">
        <v>16001</v>
      </c>
      <c r="B154" s="743"/>
      <c r="C154" s="743"/>
      <c r="D154" s="735" t="s">
        <v>16007</v>
      </c>
      <c r="E154" s="749" t="s">
        <v>16008</v>
      </c>
      <c r="F154" s="743" t="s">
        <v>17291</v>
      </c>
      <c r="G154" s="88"/>
      <c r="H154" s="461" t="s">
        <v>15550</v>
      </c>
      <c r="I154" s="447"/>
      <c r="J154" s="83" t="s">
        <v>158</v>
      </c>
      <c r="K154" s="442"/>
      <c r="L154" s="734"/>
      <c r="M154" s="178"/>
      <c r="N154" s="26"/>
      <c r="O154" s="86"/>
      <c r="P154" s="86"/>
      <c r="Q154" s="86" t="s">
        <v>379</v>
      </c>
      <c r="R154" s="86"/>
      <c r="S154" s="442"/>
      <c r="T154" s="279"/>
      <c r="U154" s="279"/>
      <c r="V154" s="279"/>
      <c r="W154" s="279"/>
      <c r="X154" s="279"/>
      <c r="Y154" s="279"/>
      <c r="Z154" s="279"/>
    </row>
    <row r="155" spans="1:26" ht="16.5" customHeight="1">
      <c r="A155" s="665"/>
      <c r="B155" s="665"/>
      <c r="C155" s="665"/>
      <c r="D155" s="665"/>
      <c r="E155" s="665"/>
      <c r="F155" s="665"/>
      <c r="G155" s="80" t="s">
        <v>17299</v>
      </c>
      <c r="H155" s="271" t="s">
        <v>15984</v>
      </c>
      <c r="I155" s="271" t="s">
        <v>15985</v>
      </c>
      <c r="J155" s="83" t="s">
        <v>158</v>
      </c>
      <c r="K155" s="442"/>
      <c r="L155" s="665"/>
      <c r="M155" s="178" t="s">
        <v>15556</v>
      </c>
      <c r="N155" s="26"/>
      <c r="O155" s="86"/>
      <c r="P155" s="86"/>
      <c r="Q155" s="86" t="s">
        <v>379</v>
      </c>
      <c r="R155" s="86"/>
      <c r="S155" s="442"/>
      <c r="T155" s="279"/>
      <c r="U155" s="279"/>
      <c r="V155" s="279"/>
      <c r="W155" s="279"/>
      <c r="X155" s="279"/>
      <c r="Y155" s="279"/>
      <c r="Z155" s="279"/>
    </row>
    <row r="156" spans="1:26" ht="16.5" customHeight="1">
      <c r="A156" s="665"/>
      <c r="B156" s="665"/>
      <c r="C156" s="665"/>
      <c r="D156" s="665"/>
      <c r="E156" s="665"/>
      <c r="F156" s="665"/>
      <c r="G156" s="88"/>
      <c r="H156" s="333" t="s">
        <v>15988</v>
      </c>
      <c r="I156" s="271" t="s">
        <v>15882</v>
      </c>
      <c r="J156" s="83" t="s">
        <v>158</v>
      </c>
      <c r="K156" s="442"/>
      <c r="L156" s="665"/>
      <c r="M156" s="178"/>
      <c r="N156" s="26"/>
      <c r="O156" s="86"/>
      <c r="P156" s="86"/>
      <c r="Q156" s="86" t="s">
        <v>379</v>
      </c>
      <c r="R156" s="86"/>
      <c r="S156" s="442"/>
      <c r="T156" s="279"/>
      <c r="U156" s="279"/>
      <c r="V156" s="279"/>
      <c r="W156" s="279"/>
      <c r="X156" s="279"/>
      <c r="Y156" s="279"/>
      <c r="Z156" s="279"/>
    </row>
    <row r="157" spans="1:26" ht="16.5" customHeight="1">
      <c r="A157" s="665"/>
      <c r="B157" s="665"/>
      <c r="C157" s="665"/>
      <c r="D157" s="665"/>
      <c r="E157" s="665"/>
      <c r="F157" s="665"/>
      <c r="G157" s="88"/>
      <c r="H157" s="271" t="s">
        <v>15884</v>
      </c>
      <c r="I157" s="453" t="s">
        <v>15886</v>
      </c>
      <c r="J157" s="83" t="s">
        <v>158</v>
      </c>
      <c r="K157" s="442"/>
      <c r="L157" s="665"/>
      <c r="M157" s="178"/>
      <c r="N157" s="26"/>
      <c r="O157" s="86"/>
      <c r="P157" s="86"/>
      <c r="Q157" s="86" t="s">
        <v>379</v>
      </c>
      <c r="R157" s="86"/>
      <c r="S157" s="442"/>
      <c r="T157" s="279"/>
      <c r="U157" s="279"/>
      <c r="V157" s="279"/>
      <c r="W157" s="279"/>
      <c r="X157" s="279"/>
      <c r="Y157" s="279"/>
      <c r="Z157" s="279"/>
    </row>
    <row r="158" spans="1:26" ht="16.5" customHeight="1">
      <c r="A158" s="665"/>
      <c r="B158" s="665"/>
      <c r="C158" s="665"/>
      <c r="D158" s="665"/>
      <c r="E158" s="665"/>
      <c r="F158" s="665"/>
      <c r="G158" s="88"/>
      <c r="H158" s="484" t="s">
        <v>16020</v>
      </c>
      <c r="I158" s="445" t="s">
        <v>16021</v>
      </c>
      <c r="J158" s="83" t="s">
        <v>158</v>
      </c>
      <c r="K158" s="442"/>
      <c r="L158" s="665"/>
      <c r="M158" s="178" t="s">
        <v>16022</v>
      </c>
      <c r="N158" s="26"/>
      <c r="O158" s="86"/>
      <c r="P158" s="86"/>
      <c r="Q158" s="86" t="s">
        <v>379</v>
      </c>
      <c r="R158" s="86"/>
      <c r="S158" s="442"/>
      <c r="T158" s="279"/>
      <c r="U158" s="279"/>
      <c r="V158" s="279"/>
      <c r="W158" s="279"/>
      <c r="X158" s="279"/>
      <c r="Y158" s="279"/>
      <c r="Z158" s="279"/>
    </row>
    <row r="159" spans="1:26" ht="16.5" customHeight="1">
      <c r="A159" s="665"/>
      <c r="B159" s="665"/>
      <c r="C159" s="665"/>
      <c r="D159" s="665"/>
      <c r="E159" s="665"/>
      <c r="F159" s="665"/>
      <c r="G159" s="88"/>
      <c r="H159" s="484"/>
      <c r="I159" s="2" t="s">
        <v>15750</v>
      </c>
      <c r="J159" s="83" t="s">
        <v>158</v>
      </c>
      <c r="K159" s="442"/>
      <c r="L159" s="665"/>
      <c r="M159" s="178"/>
      <c r="N159" s="26"/>
      <c r="O159" s="86"/>
      <c r="P159" s="86"/>
      <c r="Q159" s="86" t="s">
        <v>379</v>
      </c>
      <c r="R159" s="86"/>
      <c r="S159" s="442"/>
      <c r="T159" s="279"/>
      <c r="U159" s="279"/>
      <c r="V159" s="279"/>
      <c r="W159" s="279"/>
      <c r="X159" s="279"/>
      <c r="Y159" s="279"/>
      <c r="Z159" s="279"/>
    </row>
    <row r="160" spans="1:26" ht="16.5" customHeight="1">
      <c r="A160" s="665"/>
      <c r="B160" s="665"/>
      <c r="C160" s="665"/>
      <c r="D160" s="665"/>
      <c r="E160" s="665"/>
      <c r="F160" s="665"/>
      <c r="G160" s="88"/>
      <c r="H160" s="271" t="s">
        <v>15884</v>
      </c>
      <c r="I160" s="453" t="s">
        <v>16026</v>
      </c>
      <c r="J160" s="83" t="s">
        <v>158</v>
      </c>
      <c r="K160" s="442"/>
      <c r="L160" s="665"/>
      <c r="M160" s="454" t="s">
        <v>15887</v>
      </c>
      <c r="N160" s="26"/>
      <c r="O160" s="86"/>
      <c r="P160" s="86"/>
      <c r="Q160" s="86" t="s">
        <v>379</v>
      </c>
      <c r="R160" s="86"/>
      <c r="S160" s="442"/>
      <c r="T160" s="279"/>
      <c r="U160" s="279"/>
      <c r="V160" s="279"/>
      <c r="W160" s="279"/>
      <c r="X160" s="279"/>
      <c r="Y160" s="279"/>
      <c r="Z160" s="279"/>
    </row>
    <row r="161" spans="1:26" ht="16.5" customHeight="1">
      <c r="A161" s="665"/>
      <c r="B161" s="665"/>
      <c r="C161" s="665"/>
      <c r="D161" s="665"/>
      <c r="E161" s="665"/>
      <c r="F161" s="665"/>
      <c r="G161" s="88"/>
      <c r="H161" s="271" t="s">
        <v>15888</v>
      </c>
      <c r="I161" s="445" t="s">
        <v>15558</v>
      </c>
      <c r="J161" s="83" t="s">
        <v>158</v>
      </c>
      <c r="K161" s="442"/>
      <c r="L161" s="665"/>
      <c r="M161" s="178" t="s">
        <v>15889</v>
      </c>
      <c r="N161" s="26"/>
      <c r="O161" s="86"/>
      <c r="P161" s="86"/>
      <c r="Q161" s="86" t="s">
        <v>379</v>
      </c>
      <c r="R161" s="86"/>
      <c r="S161" s="442"/>
      <c r="T161" s="279"/>
      <c r="U161" s="279"/>
      <c r="V161" s="279"/>
      <c r="W161" s="279"/>
      <c r="X161" s="279"/>
      <c r="Y161" s="279"/>
      <c r="Z161" s="279"/>
    </row>
    <row r="162" spans="1:26" ht="16.5" customHeight="1">
      <c r="A162" s="665"/>
      <c r="B162" s="665"/>
      <c r="C162" s="665"/>
      <c r="D162" s="665"/>
      <c r="E162" s="665"/>
      <c r="F162" s="665"/>
      <c r="G162" s="88"/>
      <c r="H162" s="333" t="s">
        <v>15562</v>
      </c>
      <c r="I162" s="333"/>
      <c r="J162" s="83" t="s">
        <v>158</v>
      </c>
      <c r="K162" s="442"/>
      <c r="L162" s="665"/>
      <c r="M162" s="178"/>
      <c r="N162" s="26"/>
      <c r="O162" s="86"/>
      <c r="P162" s="86"/>
      <c r="Q162" s="86" t="s">
        <v>379</v>
      </c>
      <c r="R162" s="86"/>
      <c r="S162" s="442"/>
      <c r="T162" s="279"/>
      <c r="U162" s="279"/>
      <c r="V162" s="279"/>
      <c r="W162" s="279"/>
      <c r="X162" s="279"/>
      <c r="Y162" s="279"/>
      <c r="Z162" s="279"/>
    </row>
    <row r="163" spans="1:26" ht="16.5" customHeight="1">
      <c r="A163" s="666"/>
      <c r="B163" s="666"/>
      <c r="C163" s="666"/>
      <c r="D163" s="666"/>
      <c r="E163" s="666"/>
      <c r="F163" s="666"/>
      <c r="G163" s="88"/>
      <c r="H163" s="271" t="s">
        <v>15890</v>
      </c>
      <c r="I163" s="2" t="s">
        <v>15891</v>
      </c>
      <c r="J163" s="83" t="s">
        <v>158</v>
      </c>
      <c r="K163" s="442"/>
      <c r="L163" s="666"/>
      <c r="M163" s="178"/>
      <c r="N163" s="26"/>
      <c r="O163" s="86"/>
      <c r="P163" s="86"/>
      <c r="Q163" s="86" t="s">
        <v>379</v>
      </c>
      <c r="R163" s="86"/>
      <c r="S163" s="442"/>
      <c r="T163" s="279"/>
      <c r="U163" s="279"/>
      <c r="V163" s="279"/>
      <c r="W163" s="279"/>
      <c r="X163" s="279"/>
      <c r="Y163" s="279"/>
      <c r="Z163" s="279"/>
    </row>
    <row r="164" spans="1:26" ht="16.5" customHeight="1">
      <c r="A164" s="743" t="s">
        <v>16036</v>
      </c>
      <c r="B164" s="743"/>
      <c r="C164" s="743"/>
      <c r="D164" s="735" t="s">
        <v>16007</v>
      </c>
      <c r="E164" s="749" t="s">
        <v>17661</v>
      </c>
      <c r="F164" s="743" t="s">
        <v>17291</v>
      </c>
      <c r="G164" s="88"/>
      <c r="H164" s="461" t="s">
        <v>15550</v>
      </c>
      <c r="I164" s="447"/>
      <c r="J164" s="83" t="s">
        <v>158</v>
      </c>
      <c r="K164" s="442"/>
      <c r="L164" s="734"/>
      <c r="M164" s="178"/>
      <c r="N164" s="26"/>
      <c r="O164" s="86"/>
      <c r="P164" s="86"/>
      <c r="Q164" s="86" t="s">
        <v>379</v>
      </c>
      <c r="R164" s="86"/>
      <c r="S164" s="442"/>
      <c r="T164" s="279"/>
      <c r="U164" s="279"/>
      <c r="V164" s="279"/>
      <c r="W164" s="279"/>
      <c r="X164" s="279"/>
      <c r="Y164" s="279"/>
      <c r="Z164" s="279"/>
    </row>
    <row r="165" spans="1:26" ht="16.5" customHeight="1">
      <c r="A165" s="665"/>
      <c r="B165" s="665"/>
      <c r="C165" s="665"/>
      <c r="D165" s="665"/>
      <c r="E165" s="665"/>
      <c r="F165" s="665"/>
      <c r="G165" s="80" t="s">
        <v>17299</v>
      </c>
      <c r="H165" s="271" t="s">
        <v>15984</v>
      </c>
      <c r="I165" s="271" t="s">
        <v>15985</v>
      </c>
      <c r="J165" s="83" t="s">
        <v>158</v>
      </c>
      <c r="K165" s="442"/>
      <c r="L165" s="665"/>
      <c r="M165" s="178" t="s">
        <v>15556</v>
      </c>
      <c r="N165" s="26"/>
      <c r="O165" s="86"/>
      <c r="P165" s="86"/>
      <c r="Q165" s="86" t="s">
        <v>379</v>
      </c>
      <c r="R165" s="86"/>
      <c r="S165" s="442"/>
      <c r="T165" s="279"/>
      <c r="U165" s="279"/>
      <c r="V165" s="279"/>
      <c r="W165" s="279"/>
      <c r="X165" s="279"/>
      <c r="Y165" s="279"/>
      <c r="Z165" s="279"/>
    </row>
    <row r="166" spans="1:26" ht="16.5" customHeight="1">
      <c r="A166" s="665"/>
      <c r="B166" s="665"/>
      <c r="C166" s="665"/>
      <c r="D166" s="665"/>
      <c r="E166" s="665"/>
      <c r="F166" s="665"/>
      <c r="G166" s="88"/>
      <c r="H166" s="333" t="s">
        <v>15988</v>
      </c>
      <c r="I166" s="271" t="s">
        <v>15882</v>
      </c>
      <c r="J166" s="83" t="s">
        <v>158</v>
      </c>
      <c r="K166" s="442"/>
      <c r="L166" s="665"/>
      <c r="M166" s="178"/>
      <c r="N166" s="26"/>
      <c r="O166" s="86"/>
      <c r="P166" s="86"/>
      <c r="Q166" s="86" t="s">
        <v>379</v>
      </c>
      <c r="R166" s="86"/>
      <c r="S166" s="442"/>
      <c r="T166" s="279"/>
      <c r="U166" s="279"/>
      <c r="V166" s="279"/>
      <c r="W166" s="279"/>
      <c r="X166" s="279"/>
      <c r="Y166" s="279"/>
      <c r="Z166" s="279"/>
    </row>
    <row r="167" spans="1:26" ht="16.5" customHeight="1">
      <c r="A167" s="665"/>
      <c r="B167" s="665"/>
      <c r="C167" s="665"/>
      <c r="D167" s="665"/>
      <c r="E167" s="665"/>
      <c r="F167" s="665"/>
      <c r="G167" s="88"/>
      <c r="H167" s="271" t="s">
        <v>15884</v>
      </c>
      <c r="I167" s="453" t="s">
        <v>15886</v>
      </c>
      <c r="J167" s="83" t="s">
        <v>158</v>
      </c>
      <c r="K167" s="442"/>
      <c r="L167" s="665"/>
      <c r="M167" s="454" t="s">
        <v>15887</v>
      </c>
      <c r="N167" s="26"/>
      <c r="O167" s="86"/>
      <c r="P167" s="86"/>
      <c r="Q167" s="86" t="s">
        <v>379</v>
      </c>
      <c r="R167" s="86"/>
      <c r="S167" s="442"/>
      <c r="T167" s="279"/>
      <c r="U167" s="279"/>
      <c r="V167" s="279"/>
      <c r="W167" s="279"/>
      <c r="X167" s="279"/>
      <c r="Y167" s="279"/>
      <c r="Z167" s="279"/>
    </row>
    <row r="168" spans="1:26" ht="16.5" customHeight="1">
      <c r="A168" s="665"/>
      <c r="B168" s="665"/>
      <c r="C168" s="665"/>
      <c r="D168" s="665"/>
      <c r="E168" s="665"/>
      <c r="F168" s="665"/>
      <c r="G168" s="88"/>
      <c r="H168" s="484" t="s">
        <v>16050</v>
      </c>
      <c r="I168" s="2" t="s">
        <v>15750</v>
      </c>
      <c r="J168" s="83" t="s">
        <v>158</v>
      </c>
      <c r="K168" s="442"/>
      <c r="L168" s="665"/>
      <c r="M168" s="178" t="s">
        <v>16052</v>
      </c>
      <c r="N168" s="26"/>
      <c r="O168" s="86"/>
      <c r="P168" s="86"/>
      <c r="Q168" s="86" t="s">
        <v>379</v>
      </c>
      <c r="R168" s="86"/>
      <c r="S168" s="442"/>
      <c r="T168" s="279"/>
      <c r="U168" s="279"/>
      <c r="V168" s="279"/>
      <c r="W168" s="279"/>
      <c r="X168" s="279"/>
      <c r="Y168" s="279"/>
      <c r="Z168" s="279"/>
    </row>
    <row r="169" spans="1:26" ht="16.5" customHeight="1">
      <c r="A169" s="665"/>
      <c r="B169" s="665"/>
      <c r="C169" s="665"/>
      <c r="D169" s="665"/>
      <c r="E169" s="665"/>
      <c r="F169" s="665"/>
      <c r="G169" s="88"/>
      <c r="H169" s="271" t="s">
        <v>15884</v>
      </c>
      <c r="I169" s="453" t="s">
        <v>15886</v>
      </c>
      <c r="J169" s="83" t="s">
        <v>158</v>
      </c>
      <c r="K169" s="442"/>
      <c r="L169" s="665"/>
      <c r="M169" s="454" t="s">
        <v>15887</v>
      </c>
      <c r="N169" s="26"/>
      <c r="O169" s="86"/>
      <c r="P169" s="86"/>
      <c r="Q169" s="86" t="s">
        <v>379</v>
      </c>
      <c r="R169" s="86"/>
      <c r="S169" s="442"/>
      <c r="T169" s="279"/>
      <c r="U169" s="279"/>
      <c r="V169" s="279"/>
      <c r="W169" s="279"/>
      <c r="X169" s="279"/>
      <c r="Y169" s="279"/>
      <c r="Z169" s="279"/>
    </row>
    <row r="170" spans="1:26" ht="16.5" customHeight="1">
      <c r="A170" s="665"/>
      <c r="B170" s="665"/>
      <c r="C170" s="665"/>
      <c r="D170" s="665"/>
      <c r="E170" s="665"/>
      <c r="F170" s="665"/>
      <c r="G170" s="88"/>
      <c r="H170" s="2" t="s">
        <v>16058</v>
      </c>
      <c r="I170" s="2" t="s">
        <v>15750</v>
      </c>
      <c r="J170" s="83" t="s">
        <v>158</v>
      </c>
      <c r="K170" s="442"/>
      <c r="L170" s="665"/>
      <c r="M170" s="178"/>
      <c r="N170" s="26"/>
      <c r="O170" s="86"/>
      <c r="P170" s="86"/>
      <c r="Q170" s="86" t="s">
        <v>379</v>
      </c>
      <c r="R170" s="86"/>
      <c r="S170" s="442"/>
      <c r="T170" s="279"/>
      <c r="U170" s="279"/>
      <c r="V170" s="279"/>
      <c r="W170" s="279"/>
      <c r="X170" s="279"/>
      <c r="Y170" s="279"/>
      <c r="Z170" s="279"/>
    </row>
    <row r="171" spans="1:26" ht="16.5" customHeight="1">
      <c r="A171" s="665"/>
      <c r="B171" s="665"/>
      <c r="C171" s="665"/>
      <c r="D171" s="665"/>
      <c r="E171" s="665"/>
      <c r="F171" s="665"/>
      <c r="G171" s="88"/>
      <c r="H171" s="271" t="s">
        <v>15884</v>
      </c>
      <c r="I171" s="453" t="s">
        <v>15886</v>
      </c>
      <c r="J171" s="83" t="s">
        <v>158</v>
      </c>
      <c r="K171" s="442"/>
      <c r="L171" s="665"/>
      <c r="M171" s="454" t="s">
        <v>15887</v>
      </c>
      <c r="N171" s="26"/>
      <c r="O171" s="86"/>
      <c r="P171" s="86"/>
      <c r="Q171" s="86" t="s">
        <v>379</v>
      </c>
      <c r="R171" s="86"/>
      <c r="S171" s="442"/>
      <c r="T171" s="279"/>
      <c r="U171" s="279"/>
      <c r="V171" s="279"/>
      <c r="W171" s="279"/>
      <c r="X171" s="279"/>
      <c r="Y171" s="279"/>
      <c r="Z171" s="279"/>
    </row>
    <row r="172" spans="1:26" ht="16.5" customHeight="1">
      <c r="A172" s="665"/>
      <c r="B172" s="665"/>
      <c r="C172" s="665"/>
      <c r="D172" s="665"/>
      <c r="E172" s="665"/>
      <c r="F172" s="665"/>
      <c r="G172" s="88"/>
      <c r="H172" s="2" t="s">
        <v>16061</v>
      </c>
      <c r="I172" s="2" t="s">
        <v>15750</v>
      </c>
      <c r="J172" s="83" t="s">
        <v>158</v>
      </c>
      <c r="K172" s="442"/>
      <c r="L172" s="665"/>
      <c r="M172" s="178"/>
      <c r="N172" s="26"/>
      <c r="O172" s="86"/>
      <c r="P172" s="86"/>
      <c r="Q172" s="86" t="s">
        <v>379</v>
      </c>
      <c r="R172" s="86"/>
      <c r="S172" s="442"/>
      <c r="T172" s="279"/>
      <c r="U172" s="279"/>
      <c r="V172" s="279"/>
      <c r="W172" s="279"/>
      <c r="X172" s="279"/>
      <c r="Y172" s="279"/>
      <c r="Z172" s="279"/>
    </row>
    <row r="173" spans="1:26" ht="16.5" customHeight="1">
      <c r="A173" s="665"/>
      <c r="B173" s="665"/>
      <c r="C173" s="665"/>
      <c r="D173" s="665"/>
      <c r="E173" s="665"/>
      <c r="F173" s="665"/>
      <c r="G173" s="88"/>
      <c r="H173" s="271" t="s">
        <v>15884</v>
      </c>
      <c r="I173" s="453" t="s">
        <v>15886</v>
      </c>
      <c r="J173" s="83" t="s">
        <v>158</v>
      </c>
      <c r="K173" s="442"/>
      <c r="L173" s="665"/>
      <c r="M173" s="454" t="s">
        <v>15887</v>
      </c>
      <c r="N173" s="26"/>
      <c r="O173" s="86"/>
      <c r="P173" s="86"/>
      <c r="Q173" s="86" t="s">
        <v>379</v>
      </c>
      <c r="R173" s="86"/>
      <c r="S173" s="442"/>
      <c r="T173" s="279"/>
      <c r="U173" s="279"/>
      <c r="V173" s="279"/>
      <c r="W173" s="279"/>
      <c r="X173" s="279"/>
      <c r="Y173" s="279"/>
      <c r="Z173" s="279"/>
    </row>
    <row r="174" spans="1:26" ht="16.5" customHeight="1">
      <c r="A174" s="665"/>
      <c r="B174" s="665"/>
      <c r="C174" s="665"/>
      <c r="D174" s="665"/>
      <c r="E174" s="665"/>
      <c r="F174" s="665"/>
      <c r="G174" s="88"/>
      <c r="H174" s="2" t="s">
        <v>16068</v>
      </c>
      <c r="I174" s="2" t="s">
        <v>15750</v>
      </c>
      <c r="J174" s="83" t="s">
        <v>158</v>
      </c>
      <c r="K174" s="442"/>
      <c r="L174" s="665"/>
      <c r="M174" s="178"/>
      <c r="N174" s="26"/>
      <c r="O174" s="86"/>
      <c r="P174" s="86"/>
      <c r="Q174" s="86" t="s">
        <v>379</v>
      </c>
      <c r="R174" s="86"/>
      <c r="S174" s="442"/>
      <c r="T174" s="279"/>
      <c r="U174" s="279"/>
      <c r="V174" s="279"/>
      <c r="W174" s="279"/>
      <c r="X174" s="279"/>
      <c r="Y174" s="279"/>
      <c r="Z174" s="279"/>
    </row>
    <row r="175" spans="1:26" ht="16.5" customHeight="1">
      <c r="A175" s="665"/>
      <c r="B175" s="665"/>
      <c r="C175" s="665"/>
      <c r="D175" s="665"/>
      <c r="E175" s="665"/>
      <c r="F175" s="665"/>
      <c r="G175" s="88"/>
      <c r="H175" s="271" t="s">
        <v>15884</v>
      </c>
      <c r="I175" s="453" t="s">
        <v>15886</v>
      </c>
      <c r="J175" s="83" t="s">
        <v>158</v>
      </c>
      <c r="K175" s="442"/>
      <c r="L175" s="665"/>
      <c r="M175" s="454" t="s">
        <v>15887</v>
      </c>
      <c r="N175" s="26"/>
      <c r="O175" s="86"/>
      <c r="P175" s="86"/>
      <c r="Q175" s="86" t="s">
        <v>379</v>
      </c>
      <c r="R175" s="86"/>
      <c r="S175" s="442"/>
      <c r="T175" s="279"/>
      <c r="U175" s="279"/>
      <c r="V175" s="279"/>
      <c r="W175" s="279"/>
      <c r="X175" s="279"/>
      <c r="Y175" s="279"/>
      <c r="Z175" s="279"/>
    </row>
    <row r="176" spans="1:26" ht="16.5" customHeight="1">
      <c r="A176" s="665"/>
      <c r="B176" s="665"/>
      <c r="C176" s="665"/>
      <c r="D176" s="665"/>
      <c r="E176" s="665"/>
      <c r="F176" s="665"/>
      <c r="G176" s="88"/>
      <c r="H176" s="2" t="s">
        <v>16073</v>
      </c>
      <c r="I176" s="2" t="s">
        <v>15750</v>
      </c>
      <c r="J176" s="83" t="s">
        <v>158</v>
      </c>
      <c r="K176" s="442"/>
      <c r="L176" s="665"/>
      <c r="M176" s="178"/>
      <c r="N176" s="26"/>
      <c r="O176" s="86"/>
      <c r="P176" s="86"/>
      <c r="Q176" s="86" t="s">
        <v>379</v>
      </c>
      <c r="R176" s="86"/>
      <c r="S176" s="442"/>
      <c r="T176" s="279"/>
      <c r="U176" s="279"/>
      <c r="V176" s="279"/>
      <c r="W176" s="279"/>
      <c r="X176" s="279"/>
      <c r="Y176" s="279"/>
      <c r="Z176" s="279"/>
    </row>
    <row r="177" spans="1:26" ht="16.5" customHeight="1">
      <c r="A177" s="665"/>
      <c r="B177" s="665"/>
      <c r="C177" s="665"/>
      <c r="D177" s="665"/>
      <c r="E177" s="665"/>
      <c r="F177" s="665"/>
      <c r="G177" s="88"/>
      <c r="H177" s="271" t="s">
        <v>15884</v>
      </c>
      <c r="I177" s="453" t="s">
        <v>15886</v>
      </c>
      <c r="J177" s="83" t="s">
        <v>158</v>
      </c>
      <c r="K177" s="442"/>
      <c r="L177" s="665"/>
      <c r="M177" s="454" t="s">
        <v>15887</v>
      </c>
      <c r="N177" s="26"/>
      <c r="O177" s="86"/>
      <c r="P177" s="86"/>
      <c r="Q177" s="86" t="s">
        <v>379</v>
      </c>
      <c r="R177" s="86"/>
      <c r="S177" s="442"/>
      <c r="T177" s="279"/>
      <c r="U177" s="279"/>
      <c r="V177" s="279"/>
      <c r="W177" s="279"/>
      <c r="X177" s="279"/>
      <c r="Y177" s="279"/>
      <c r="Z177" s="279"/>
    </row>
    <row r="178" spans="1:26" ht="16.5" customHeight="1">
      <c r="A178" s="665"/>
      <c r="B178" s="665"/>
      <c r="C178" s="665"/>
      <c r="D178" s="665"/>
      <c r="E178" s="665"/>
      <c r="F178" s="665"/>
      <c r="G178" s="88"/>
      <c r="H178" s="2" t="s">
        <v>16080</v>
      </c>
      <c r="I178" s="2" t="s">
        <v>15750</v>
      </c>
      <c r="J178" s="83" t="s">
        <v>158</v>
      </c>
      <c r="K178" s="442"/>
      <c r="L178" s="665"/>
      <c r="M178" s="178"/>
      <c r="N178" s="26"/>
      <c r="O178" s="86"/>
      <c r="P178" s="86"/>
      <c r="Q178" s="86" t="s">
        <v>379</v>
      </c>
      <c r="R178" s="86"/>
      <c r="S178" s="442"/>
      <c r="T178" s="279"/>
      <c r="U178" s="279"/>
      <c r="V178" s="279"/>
      <c r="W178" s="279"/>
      <c r="X178" s="279"/>
      <c r="Y178" s="279"/>
      <c r="Z178" s="279"/>
    </row>
    <row r="179" spans="1:26" ht="16.5" customHeight="1">
      <c r="A179" s="665"/>
      <c r="B179" s="665"/>
      <c r="C179" s="665"/>
      <c r="D179" s="665"/>
      <c r="E179" s="665"/>
      <c r="F179" s="665"/>
      <c r="G179" s="88"/>
      <c r="H179" s="271" t="s">
        <v>15884</v>
      </c>
      <c r="I179" s="453" t="s">
        <v>15886</v>
      </c>
      <c r="J179" s="83" t="s">
        <v>158</v>
      </c>
      <c r="K179" s="442"/>
      <c r="L179" s="665"/>
      <c r="M179" s="454" t="s">
        <v>15887</v>
      </c>
      <c r="N179" s="26"/>
      <c r="O179" s="86"/>
      <c r="P179" s="86"/>
      <c r="Q179" s="86" t="s">
        <v>379</v>
      </c>
      <c r="R179" s="86"/>
      <c r="S179" s="442"/>
      <c r="T179" s="279"/>
      <c r="U179" s="279"/>
      <c r="V179" s="279"/>
      <c r="W179" s="279"/>
      <c r="X179" s="279"/>
      <c r="Y179" s="279"/>
      <c r="Z179" s="279"/>
    </row>
    <row r="180" spans="1:26" ht="16.5" customHeight="1">
      <c r="A180" s="665"/>
      <c r="B180" s="665"/>
      <c r="C180" s="665"/>
      <c r="D180" s="665"/>
      <c r="E180" s="665"/>
      <c r="F180" s="665"/>
      <c r="G180" s="88"/>
      <c r="H180" s="2" t="s">
        <v>16084</v>
      </c>
      <c r="I180" s="2" t="s">
        <v>15750</v>
      </c>
      <c r="J180" s="83" t="s">
        <v>158</v>
      </c>
      <c r="K180" s="442"/>
      <c r="L180" s="665"/>
      <c r="M180" s="178"/>
      <c r="N180" s="26"/>
      <c r="O180" s="86"/>
      <c r="P180" s="86"/>
      <c r="Q180" s="86" t="s">
        <v>379</v>
      </c>
      <c r="R180" s="86"/>
      <c r="S180" s="442"/>
      <c r="T180" s="279"/>
      <c r="U180" s="279"/>
      <c r="V180" s="279"/>
      <c r="W180" s="279"/>
      <c r="X180" s="279"/>
      <c r="Y180" s="279"/>
      <c r="Z180" s="279"/>
    </row>
    <row r="181" spans="1:26" ht="16.5" customHeight="1">
      <c r="A181" s="665"/>
      <c r="B181" s="665"/>
      <c r="C181" s="665"/>
      <c r="D181" s="665"/>
      <c r="E181" s="665"/>
      <c r="F181" s="665"/>
      <c r="G181" s="88"/>
      <c r="H181" s="271" t="s">
        <v>15884</v>
      </c>
      <c r="I181" s="453" t="s">
        <v>15886</v>
      </c>
      <c r="J181" s="83" t="s">
        <v>158</v>
      </c>
      <c r="K181" s="442"/>
      <c r="L181" s="665"/>
      <c r="M181" s="454" t="s">
        <v>15887</v>
      </c>
      <c r="N181" s="26"/>
      <c r="O181" s="86"/>
      <c r="P181" s="86"/>
      <c r="Q181" s="86" t="s">
        <v>379</v>
      </c>
      <c r="R181" s="86"/>
      <c r="S181" s="442"/>
      <c r="T181" s="279"/>
      <c r="U181" s="279"/>
      <c r="V181" s="279"/>
      <c r="W181" s="279"/>
      <c r="X181" s="279"/>
      <c r="Y181" s="279"/>
      <c r="Z181" s="279"/>
    </row>
    <row r="182" spans="1:26" ht="16.5" customHeight="1">
      <c r="A182" s="665"/>
      <c r="B182" s="665"/>
      <c r="C182" s="665"/>
      <c r="D182" s="665"/>
      <c r="E182" s="665"/>
      <c r="F182" s="665"/>
      <c r="G182" s="88"/>
      <c r="H182" s="2" t="s">
        <v>16088</v>
      </c>
      <c r="I182" s="2" t="s">
        <v>15750</v>
      </c>
      <c r="J182" s="83" t="s">
        <v>158</v>
      </c>
      <c r="K182" s="442"/>
      <c r="L182" s="665"/>
      <c r="M182" s="178"/>
      <c r="N182" s="26"/>
      <c r="O182" s="86"/>
      <c r="P182" s="86"/>
      <c r="Q182" s="86" t="s">
        <v>379</v>
      </c>
      <c r="R182" s="86"/>
      <c r="S182" s="442"/>
      <c r="T182" s="279"/>
      <c r="U182" s="279"/>
      <c r="V182" s="279"/>
      <c r="W182" s="279"/>
      <c r="X182" s="279"/>
      <c r="Y182" s="279"/>
      <c r="Z182" s="279"/>
    </row>
    <row r="183" spans="1:26" ht="16.5" customHeight="1">
      <c r="A183" s="665"/>
      <c r="B183" s="665"/>
      <c r="C183" s="665"/>
      <c r="D183" s="665"/>
      <c r="E183" s="665"/>
      <c r="F183" s="665"/>
      <c r="G183" s="88"/>
      <c r="H183" s="271" t="s">
        <v>15884</v>
      </c>
      <c r="I183" s="453" t="s">
        <v>15886</v>
      </c>
      <c r="J183" s="83" t="s">
        <v>158</v>
      </c>
      <c r="K183" s="442"/>
      <c r="L183" s="665"/>
      <c r="M183" s="454" t="s">
        <v>15887</v>
      </c>
      <c r="N183" s="26"/>
      <c r="O183" s="86"/>
      <c r="P183" s="86"/>
      <c r="Q183" s="86" t="s">
        <v>379</v>
      </c>
      <c r="R183" s="86"/>
      <c r="S183" s="442"/>
      <c r="T183" s="279"/>
      <c r="U183" s="279"/>
      <c r="V183" s="279"/>
      <c r="W183" s="279"/>
      <c r="X183" s="279"/>
      <c r="Y183" s="279"/>
      <c r="Z183" s="279"/>
    </row>
    <row r="184" spans="1:26" ht="16.5" customHeight="1">
      <c r="A184" s="665"/>
      <c r="B184" s="665"/>
      <c r="C184" s="665"/>
      <c r="D184" s="665"/>
      <c r="E184" s="665"/>
      <c r="F184" s="665"/>
      <c r="G184" s="88"/>
      <c r="H184" s="2" t="s">
        <v>16093</v>
      </c>
      <c r="I184" s="2" t="s">
        <v>15750</v>
      </c>
      <c r="J184" s="83" t="s">
        <v>158</v>
      </c>
      <c r="K184" s="442"/>
      <c r="L184" s="665"/>
      <c r="M184" s="178"/>
      <c r="N184" s="26"/>
      <c r="O184" s="86"/>
      <c r="P184" s="86"/>
      <c r="Q184" s="86" t="s">
        <v>379</v>
      </c>
      <c r="R184" s="86"/>
      <c r="S184" s="442"/>
      <c r="T184" s="279"/>
      <c r="U184" s="279"/>
      <c r="V184" s="279"/>
      <c r="W184" s="279"/>
      <c r="X184" s="279"/>
      <c r="Y184" s="279"/>
      <c r="Z184" s="279"/>
    </row>
    <row r="185" spans="1:26" ht="16.5" customHeight="1">
      <c r="A185" s="665"/>
      <c r="B185" s="665"/>
      <c r="C185" s="665"/>
      <c r="D185" s="665"/>
      <c r="E185" s="665"/>
      <c r="F185" s="665"/>
      <c r="G185" s="88"/>
      <c r="H185" s="271" t="s">
        <v>15884</v>
      </c>
      <c r="I185" s="453" t="s">
        <v>15886</v>
      </c>
      <c r="J185" s="83" t="s">
        <v>158</v>
      </c>
      <c r="K185" s="442"/>
      <c r="L185" s="665"/>
      <c r="M185" s="454" t="s">
        <v>15887</v>
      </c>
      <c r="N185" s="26"/>
      <c r="O185" s="86"/>
      <c r="P185" s="86"/>
      <c r="Q185" s="86" t="s">
        <v>379</v>
      </c>
      <c r="R185" s="86"/>
      <c r="S185" s="442"/>
      <c r="T185" s="279"/>
      <c r="U185" s="279"/>
      <c r="V185" s="279"/>
      <c r="W185" s="279"/>
      <c r="X185" s="279"/>
      <c r="Y185" s="279"/>
      <c r="Z185" s="279"/>
    </row>
    <row r="186" spans="1:26" ht="16.5" customHeight="1">
      <c r="A186" s="665"/>
      <c r="B186" s="665"/>
      <c r="C186" s="665"/>
      <c r="D186" s="665"/>
      <c r="E186" s="665"/>
      <c r="F186" s="665"/>
      <c r="G186" s="88"/>
      <c r="H186" s="2" t="s">
        <v>16096</v>
      </c>
      <c r="I186" s="2" t="s">
        <v>15750</v>
      </c>
      <c r="J186" s="83" t="s">
        <v>158</v>
      </c>
      <c r="K186" s="442"/>
      <c r="L186" s="665"/>
      <c r="M186" s="178"/>
      <c r="N186" s="26"/>
      <c r="O186" s="86"/>
      <c r="P186" s="86"/>
      <c r="Q186" s="86" t="s">
        <v>379</v>
      </c>
      <c r="R186" s="86"/>
      <c r="S186" s="442"/>
      <c r="T186" s="279"/>
      <c r="U186" s="279"/>
      <c r="V186" s="279"/>
      <c r="W186" s="279"/>
      <c r="X186" s="279"/>
      <c r="Y186" s="279"/>
      <c r="Z186" s="279"/>
    </row>
    <row r="187" spans="1:26" ht="16.5" customHeight="1">
      <c r="A187" s="665"/>
      <c r="B187" s="665"/>
      <c r="C187" s="665"/>
      <c r="D187" s="665"/>
      <c r="E187" s="665"/>
      <c r="F187" s="665"/>
      <c r="G187" s="88"/>
      <c r="H187" s="271" t="s">
        <v>15884</v>
      </c>
      <c r="I187" s="453" t="s">
        <v>15886</v>
      </c>
      <c r="J187" s="83" t="s">
        <v>158</v>
      </c>
      <c r="K187" s="442"/>
      <c r="L187" s="665"/>
      <c r="M187" s="454" t="s">
        <v>15887</v>
      </c>
      <c r="N187" s="26"/>
      <c r="O187" s="86"/>
      <c r="P187" s="86"/>
      <c r="Q187" s="86" t="s">
        <v>379</v>
      </c>
      <c r="R187" s="86"/>
      <c r="S187" s="442"/>
      <c r="T187" s="279"/>
      <c r="U187" s="279"/>
      <c r="V187" s="279"/>
      <c r="W187" s="279"/>
      <c r="X187" s="279"/>
      <c r="Y187" s="279"/>
      <c r="Z187" s="279"/>
    </row>
    <row r="188" spans="1:26" ht="16.5" customHeight="1">
      <c r="A188" s="665"/>
      <c r="B188" s="665"/>
      <c r="C188" s="665"/>
      <c r="D188" s="665"/>
      <c r="E188" s="665"/>
      <c r="F188" s="665"/>
      <c r="G188" s="88"/>
      <c r="H188" s="271" t="s">
        <v>15888</v>
      </c>
      <c r="I188" s="445" t="s">
        <v>15558</v>
      </c>
      <c r="J188" s="83" t="s">
        <v>158</v>
      </c>
      <c r="K188" s="442"/>
      <c r="L188" s="665"/>
      <c r="M188" s="178" t="s">
        <v>15889</v>
      </c>
      <c r="N188" s="26"/>
      <c r="O188" s="86"/>
      <c r="P188" s="86"/>
      <c r="Q188" s="86" t="s">
        <v>379</v>
      </c>
      <c r="R188" s="86"/>
      <c r="S188" s="442"/>
      <c r="T188" s="279"/>
      <c r="U188" s="279"/>
      <c r="V188" s="279"/>
      <c r="W188" s="279"/>
      <c r="X188" s="279"/>
      <c r="Y188" s="279"/>
      <c r="Z188" s="279"/>
    </row>
    <row r="189" spans="1:26" ht="16.5" customHeight="1">
      <c r="A189" s="665"/>
      <c r="B189" s="665"/>
      <c r="C189" s="665"/>
      <c r="D189" s="665"/>
      <c r="E189" s="665"/>
      <c r="F189" s="665"/>
      <c r="G189" s="88"/>
      <c r="H189" s="333" t="s">
        <v>15562</v>
      </c>
      <c r="I189" s="271" t="s">
        <v>15890</v>
      </c>
      <c r="J189" s="83" t="s">
        <v>158</v>
      </c>
      <c r="K189" s="442"/>
      <c r="L189" s="665"/>
      <c r="M189" s="178"/>
      <c r="N189" s="26"/>
      <c r="O189" s="86"/>
      <c r="P189" s="86"/>
      <c r="Q189" s="86" t="s">
        <v>379</v>
      </c>
      <c r="R189" s="86"/>
      <c r="S189" s="442"/>
      <c r="T189" s="279"/>
      <c r="U189" s="279"/>
      <c r="V189" s="279"/>
      <c r="W189" s="279"/>
      <c r="X189" s="279"/>
      <c r="Y189" s="279"/>
      <c r="Z189" s="279"/>
    </row>
    <row r="190" spans="1:26" ht="16.5" customHeight="1">
      <c r="A190" s="666"/>
      <c r="B190" s="666"/>
      <c r="C190" s="666"/>
      <c r="D190" s="666"/>
      <c r="E190" s="666"/>
      <c r="F190" s="666"/>
      <c r="G190" s="88"/>
      <c r="H190" s="271"/>
      <c r="I190" s="2" t="s">
        <v>15891</v>
      </c>
      <c r="J190" s="83" t="s">
        <v>158</v>
      </c>
      <c r="K190" s="442"/>
      <c r="L190" s="666"/>
      <c r="M190" s="178"/>
      <c r="N190" s="26"/>
      <c r="O190" s="86"/>
      <c r="P190" s="86"/>
      <c r="Q190" s="86" t="s">
        <v>379</v>
      </c>
      <c r="R190" s="86"/>
      <c r="S190" s="442"/>
      <c r="T190" s="279"/>
      <c r="U190" s="279"/>
      <c r="V190" s="279"/>
      <c r="W190" s="279"/>
      <c r="X190" s="279"/>
      <c r="Y190" s="279"/>
      <c r="Z190" s="279"/>
    </row>
    <row r="191" spans="1:26" ht="16.5" customHeight="1">
      <c r="A191" s="735" t="s">
        <v>16108</v>
      </c>
      <c r="B191" s="735"/>
      <c r="C191" s="735"/>
      <c r="D191" s="735" t="s">
        <v>16007</v>
      </c>
      <c r="E191" s="749" t="s">
        <v>17714</v>
      </c>
      <c r="F191" s="735" t="s">
        <v>17715</v>
      </c>
      <c r="G191" s="88"/>
      <c r="H191" s="461" t="s">
        <v>15550</v>
      </c>
      <c r="I191" s="447"/>
      <c r="J191" s="83" t="s">
        <v>158</v>
      </c>
      <c r="K191" s="442"/>
      <c r="L191" s="734"/>
      <c r="M191" s="178"/>
      <c r="N191" s="26"/>
      <c r="O191" s="86"/>
      <c r="P191" s="86"/>
      <c r="Q191" s="86" t="s">
        <v>379</v>
      </c>
      <c r="R191" s="86"/>
      <c r="S191" s="442"/>
      <c r="T191" s="279"/>
      <c r="U191" s="279"/>
      <c r="V191" s="279"/>
      <c r="W191" s="279"/>
      <c r="X191" s="279"/>
      <c r="Y191" s="279"/>
      <c r="Z191" s="279"/>
    </row>
    <row r="192" spans="1:26" ht="16.5" customHeight="1">
      <c r="A192" s="665"/>
      <c r="B192" s="665"/>
      <c r="C192" s="665"/>
      <c r="D192" s="665"/>
      <c r="E192" s="665"/>
      <c r="F192" s="665"/>
      <c r="G192" s="80" t="s">
        <v>17299</v>
      </c>
      <c r="H192" s="271" t="s">
        <v>15984</v>
      </c>
      <c r="I192" s="271" t="s">
        <v>15985</v>
      </c>
      <c r="J192" s="83" t="s">
        <v>158</v>
      </c>
      <c r="K192" s="442"/>
      <c r="L192" s="665"/>
      <c r="M192" s="178" t="s">
        <v>15556</v>
      </c>
      <c r="N192" s="26"/>
      <c r="O192" s="86"/>
      <c r="P192" s="86"/>
      <c r="Q192" s="86" t="s">
        <v>379</v>
      </c>
      <c r="R192" s="86"/>
      <c r="S192" s="442"/>
      <c r="T192" s="279"/>
      <c r="U192" s="279"/>
      <c r="V192" s="279"/>
      <c r="W192" s="279"/>
      <c r="X192" s="279"/>
      <c r="Y192" s="279"/>
      <c r="Z192" s="279"/>
    </row>
    <row r="193" spans="1:26" ht="16.5" customHeight="1">
      <c r="A193" s="665"/>
      <c r="B193" s="665"/>
      <c r="C193" s="665"/>
      <c r="D193" s="665"/>
      <c r="E193" s="665"/>
      <c r="F193" s="665"/>
      <c r="G193" s="88"/>
      <c r="H193" s="333" t="s">
        <v>15988</v>
      </c>
      <c r="I193" s="271" t="s">
        <v>15882</v>
      </c>
      <c r="J193" s="83" t="s">
        <v>158</v>
      </c>
      <c r="K193" s="442"/>
      <c r="L193" s="665"/>
      <c r="M193" s="178"/>
      <c r="N193" s="26"/>
      <c r="O193" s="86"/>
      <c r="P193" s="86"/>
      <c r="Q193" s="86" t="s">
        <v>379</v>
      </c>
      <c r="R193" s="86"/>
      <c r="S193" s="442"/>
      <c r="T193" s="279"/>
      <c r="U193" s="279"/>
      <c r="V193" s="279"/>
      <c r="W193" s="279"/>
      <c r="X193" s="279"/>
      <c r="Y193" s="279"/>
      <c r="Z193" s="279"/>
    </row>
    <row r="194" spans="1:26" ht="16.5" customHeight="1">
      <c r="A194" s="665"/>
      <c r="B194" s="665"/>
      <c r="C194" s="665"/>
      <c r="D194" s="665"/>
      <c r="E194" s="665"/>
      <c r="F194" s="665"/>
      <c r="G194" s="88"/>
      <c r="H194" s="271" t="s">
        <v>15884</v>
      </c>
      <c r="I194" s="271" t="s">
        <v>16122</v>
      </c>
      <c r="J194" s="83" t="s">
        <v>158</v>
      </c>
      <c r="K194" s="442"/>
      <c r="L194" s="665"/>
      <c r="M194" s="454" t="s">
        <v>15887</v>
      </c>
      <c r="N194" s="26"/>
      <c r="O194" s="86"/>
      <c r="P194" s="86"/>
      <c r="Q194" s="86" t="s">
        <v>379</v>
      </c>
      <c r="R194" s="86"/>
      <c r="S194" s="442"/>
      <c r="T194" s="279"/>
      <c r="U194" s="279"/>
      <c r="V194" s="279"/>
      <c r="W194" s="279"/>
      <c r="X194" s="279"/>
      <c r="Y194" s="279"/>
      <c r="Z194" s="279"/>
    </row>
    <row r="195" spans="1:26" ht="16.5" customHeight="1">
      <c r="A195" s="665"/>
      <c r="B195" s="665"/>
      <c r="C195" s="665"/>
      <c r="D195" s="665"/>
      <c r="E195" s="665"/>
      <c r="F195" s="665"/>
      <c r="G195" s="88"/>
      <c r="H195" s="484" t="s">
        <v>16050</v>
      </c>
      <c r="I195" s="2" t="s">
        <v>15750</v>
      </c>
      <c r="J195" s="83" t="s">
        <v>158</v>
      </c>
      <c r="K195" s="442"/>
      <c r="L195" s="665"/>
      <c r="M195" s="178"/>
      <c r="N195" s="26"/>
      <c r="O195" s="86"/>
      <c r="P195" s="86"/>
      <c r="Q195" s="86" t="s">
        <v>379</v>
      </c>
      <c r="R195" s="86"/>
      <c r="S195" s="442"/>
      <c r="T195" s="279"/>
      <c r="U195" s="279"/>
      <c r="V195" s="279"/>
      <c r="W195" s="279"/>
      <c r="X195" s="279"/>
      <c r="Y195" s="279"/>
      <c r="Z195" s="279"/>
    </row>
    <row r="196" spans="1:26" ht="16.5" customHeight="1">
      <c r="A196" s="665"/>
      <c r="B196" s="665"/>
      <c r="C196" s="665"/>
      <c r="D196" s="665"/>
      <c r="E196" s="665"/>
      <c r="F196" s="665"/>
      <c r="G196" s="88"/>
      <c r="H196" s="271" t="s">
        <v>15884</v>
      </c>
      <c r="I196" s="453" t="s">
        <v>15886</v>
      </c>
      <c r="J196" s="83" t="s">
        <v>158</v>
      </c>
      <c r="K196" s="442"/>
      <c r="L196" s="665"/>
      <c r="M196" s="454" t="s">
        <v>15887</v>
      </c>
      <c r="N196" s="26"/>
      <c r="O196" s="86"/>
      <c r="P196" s="86"/>
      <c r="Q196" s="86" t="s">
        <v>379</v>
      </c>
      <c r="R196" s="86"/>
      <c r="S196" s="442"/>
      <c r="T196" s="279"/>
      <c r="U196" s="279"/>
      <c r="V196" s="279"/>
      <c r="W196" s="279"/>
      <c r="X196" s="279"/>
      <c r="Y196" s="279"/>
      <c r="Z196" s="279"/>
    </row>
    <row r="197" spans="1:26" ht="16.5" customHeight="1">
      <c r="A197" s="665"/>
      <c r="B197" s="665"/>
      <c r="C197" s="665"/>
      <c r="D197" s="665"/>
      <c r="E197" s="665"/>
      <c r="F197" s="665"/>
      <c r="G197" s="88"/>
      <c r="H197" s="271" t="s">
        <v>15888</v>
      </c>
      <c r="I197" s="445" t="s">
        <v>15558</v>
      </c>
      <c r="J197" s="83" t="s">
        <v>158</v>
      </c>
      <c r="K197" s="442"/>
      <c r="L197" s="665"/>
      <c r="M197" s="178" t="s">
        <v>15889</v>
      </c>
      <c r="N197" s="26"/>
      <c r="O197" s="86"/>
      <c r="P197" s="86"/>
      <c r="Q197" s="86" t="s">
        <v>379</v>
      </c>
      <c r="R197" s="86"/>
      <c r="S197" s="442"/>
      <c r="T197" s="279"/>
      <c r="U197" s="279"/>
      <c r="V197" s="279"/>
      <c r="W197" s="279"/>
      <c r="X197" s="279"/>
      <c r="Y197" s="279"/>
      <c r="Z197" s="279"/>
    </row>
    <row r="198" spans="1:26" ht="16.5" customHeight="1">
      <c r="A198" s="665"/>
      <c r="B198" s="665"/>
      <c r="C198" s="665"/>
      <c r="D198" s="665"/>
      <c r="E198" s="665"/>
      <c r="F198" s="665"/>
      <c r="G198" s="88"/>
      <c r="H198" s="333" t="s">
        <v>15562</v>
      </c>
      <c r="I198" s="271" t="s">
        <v>15890</v>
      </c>
      <c r="J198" s="83" t="s">
        <v>158</v>
      </c>
      <c r="K198" s="442"/>
      <c r="L198" s="665"/>
      <c r="M198" s="178"/>
      <c r="N198" s="26"/>
      <c r="O198" s="86"/>
      <c r="P198" s="86"/>
      <c r="Q198" s="86" t="s">
        <v>379</v>
      </c>
      <c r="R198" s="86"/>
      <c r="S198" s="442"/>
      <c r="T198" s="279"/>
      <c r="U198" s="279"/>
      <c r="V198" s="279"/>
      <c r="W198" s="279"/>
      <c r="X198" s="279"/>
      <c r="Y198" s="279"/>
      <c r="Z198" s="279"/>
    </row>
    <row r="199" spans="1:26" ht="16.5" customHeight="1">
      <c r="A199" s="666"/>
      <c r="B199" s="666"/>
      <c r="C199" s="666"/>
      <c r="D199" s="666"/>
      <c r="E199" s="666"/>
      <c r="F199" s="666"/>
      <c r="G199" s="88"/>
      <c r="H199" s="271"/>
      <c r="I199" s="2" t="s">
        <v>15891</v>
      </c>
      <c r="J199" s="83" t="s">
        <v>158</v>
      </c>
      <c r="K199" s="442"/>
      <c r="L199" s="666"/>
      <c r="M199" s="178"/>
      <c r="N199" s="26"/>
      <c r="O199" s="86"/>
      <c r="P199" s="86"/>
      <c r="Q199" s="86" t="s">
        <v>379</v>
      </c>
      <c r="R199" s="86"/>
      <c r="S199" s="442"/>
      <c r="T199" s="279"/>
      <c r="U199" s="279"/>
      <c r="V199" s="279"/>
      <c r="W199" s="279"/>
      <c r="X199" s="279"/>
      <c r="Y199" s="279"/>
      <c r="Z199" s="279"/>
    </row>
    <row r="200" spans="1:26" ht="16.5" customHeight="1">
      <c r="A200" s="735" t="s">
        <v>16136</v>
      </c>
      <c r="B200" s="735"/>
      <c r="C200" s="735"/>
      <c r="D200" s="735" t="s">
        <v>16140</v>
      </c>
      <c r="E200" s="780" t="s">
        <v>17729</v>
      </c>
      <c r="F200" s="735" t="s">
        <v>17291</v>
      </c>
      <c r="G200" s="172"/>
      <c r="H200" s="461" t="s">
        <v>16142</v>
      </c>
      <c r="I200" s="456"/>
      <c r="J200" s="83" t="s">
        <v>158</v>
      </c>
      <c r="K200" s="442"/>
      <c r="L200" s="734"/>
      <c r="M200" s="84"/>
      <c r="N200" s="26"/>
      <c r="O200" s="86"/>
      <c r="P200" s="86"/>
      <c r="Q200" s="86" t="s">
        <v>379</v>
      </c>
      <c r="R200" s="86"/>
      <c r="S200" s="442"/>
      <c r="T200" s="279"/>
      <c r="U200" s="279"/>
      <c r="V200" s="279"/>
      <c r="W200" s="279"/>
      <c r="X200" s="279"/>
      <c r="Y200" s="279"/>
      <c r="Z200" s="279"/>
    </row>
    <row r="201" spans="1:26" ht="16.5" customHeight="1">
      <c r="A201" s="665"/>
      <c r="B201" s="665"/>
      <c r="C201" s="665"/>
      <c r="D201" s="665"/>
      <c r="E201" s="665"/>
      <c r="F201" s="665"/>
      <c r="G201" s="80" t="s">
        <v>17299</v>
      </c>
      <c r="H201" s="271" t="s">
        <v>15984</v>
      </c>
      <c r="I201" s="271" t="s">
        <v>15985</v>
      </c>
      <c r="J201" s="83" t="s">
        <v>158</v>
      </c>
      <c r="K201" s="442"/>
      <c r="L201" s="665"/>
      <c r="M201" s="178" t="s">
        <v>15556</v>
      </c>
      <c r="N201" s="26"/>
      <c r="O201" s="86"/>
      <c r="P201" s="86"/>
      <c r="Q201" s="86" t="s">
        <v>379</v>
      </c>
      <c r="R201" s="86"/>
      <c r="S201" s="442"/>
      <c r="T201" s="279"/>
      <c r="U201" s="279"/>
      <c r="V201" s="279"/>
      <c r="W201" s="279"/>
      <c r="X201" s="279"/>
      <c r="Y201" s="279"/>
      <c r="Z201" s="279"/>
    </row>
    <row r="202" spans="1:26" ht="16.5" customHeight="1">
      <c r="A202" s="665"/>
      <c r="B202" s="665"/>
      <c r="C202" s="665"/>
      <c r="D202" s="665"/>
      <c r="E202" s="665"/>
      <c r="F202" s="665"/>
      <c r="G202" s="88"/>
      <c r="H202" s="333" t="s">
        <v>16149</v>
      </c>
      <c r="I202" s="271" t="s">
        <v>16150</v>
      </c>
      <c r="J202" s="83" t="s">
        <v>158</v>
      </c>
      <c r="K202" s="442"/>
      <c r="L202" s="665"/>
      <c r="M202" s="83"/>
      <c r="N202" s="26"/>
      <c r="O202" s="86"/>
      <c r="P202" s="86"/>
      <c r="Q202" s="86" t="s">
        <v>379</v>
      </c>
      <c r="R202" s="86"/>
      <c r="S202" s="442"/>
      <c r="T202" s="279"/>
      <c r="U202" s="279"/>
      <c r="V202" s="279"/>
      <c r="W202" s="279"/>
      <c r="X202" s="279"/>
      <c r="Y202" s="279"/>
      <c r="Z202" s="279"/>
    </row>
    <row r="203" spans="1:26" ht="16.5" customHeight="1">
      <c r="A203" s="665"/>
      <c r="B203" s="665"/>
      <c r="C203" s="665"/>
      <c r="D203" s="665"/>
      <c r="E203" s="665"/>
      <c r="F203" s="665"/>
      <c r="G203" s="172"/>
      <c r="H203" s="271" t="s">
        <v>15884</v>
      </c>
      <c r="I203" s="453" t="s">
        <v>16151</v>
      </c>
      <c r="J203" s="83" t="s">
        <v>158</v>
      </c>
      <c r="K203" s="442"/>
      <c r="L203" s="665"/>
      <c r="M203" s="454" t="s">
        <v>15887</v>
      </c>
      <c r="N203" s="26"/>
      <c r="O203" s="86"/>
      <c r="P203" s="86"/>
      <c r="Q203" s="86" t="s">
        <v>379</v>
      </c>
      <c r="R203" s="86"/>
      <c r="S203" s="442"/>
      <c r="T203" s="279"/>
      <c r="U203" s="279"/>
      <c r="V203" s="279"/>
      <c r="W203" s="279"/>
      <c r="X203" s="279"/>
      <c r="Y203" s="279"/>
      <c r="Z203" s="279"/>
    </row>
    <row r="204" spans="1:26" ht="16.5" customHeight="1">
      <c r="A204" s="665"/>
      <c r="B204" s="665"/>
      <c r="C204" s="665"/>
      <c r="D204" s="665"/>
      <c r="E204" s="665"/>
      <c r="F204" s="665"/>
      <c r="G204" s="172"/>
      <c r="H204" s="484" t="s">
        <v>16020</v>
      </c>
      <c r="I204" s="2" t="s">
        <v>15750</v>
      </c>
      <c r="J204" s="83" t="s">
        <v>158</v>
      </c>
      <c r="K204" s="442"/>
      <c r="L204" s="665"/>
      <c r="M204" s="86"/>
      <c r="N204" s="26"/>
      <c r="O204" s="86"/>
      <c r="P204" s="86"/>
      <c r="Q204" s="86" t="s">
        <v>379</v>
      </c>
      <c r="R204" s="86"/>
      <c r="S204" s="442"/>
      <c r="T204" s="279"/>
      <c r="U204" s="279"/>
      <c r="V204" s="279"/>
      <c r="W204" s="279"/>
      <c r="X204" s="279"/>
      <c r="Y204" s="279"/>
      <c r="Z204" s="279"/>
    </row>
    <row r="205" spans="1:26" ht="16.5" customHeight="1">
      <c r="A205" s="665"/>
      <c r="B205" s="665"/>
      <c r="C205" s="665"/>
      <c r="D205" s="665"/>
      <c r="E205" s="665"/>
      <c r="F205" s="665"/>
      <c r="G205" s="172"/>
      <c r="H205" s="271" t="s">
        <v>15884</v>
      </c>
      <c r="I205" s="453" t="s">
        <v>16158</v>
      </c>
      <c r="J205" s="83" t="s">
        <v>158</v>
      </c>
      <c r="K205" s="442"/>
      <c r="L205" s="665"/>
      <c r="M205" s="454" t="s">
        <v>15887</v>
      </c>
      <c r="N205" s="26"/>
      <c r="O205" s="86"/>
      <c r="P205" s="86"/>
      <c r="Q205" s="86" t="s">
        <v>379</v>
      </c>
      <c r="R205" s="86"/>
      <c r="S205" s="442"/>
      <c r="T205" s="279"/>
      <c r="U205" s="279"/>
      <c r="V205" s="279"/>
      <c r="W205" s="279"/>
      <c r="X205" s="279"/>
      <c r="Y205" s="279"/>
      <c r="Z205" s="279"/>
    </row>
    <row r="206" spans="1:26" ht="16.5" customHeight="1">
      <c r="A206" s="665"/>
      <c r="B206" s="665"/>
      <c r="C206" s="665"/>
      <c r="D206" s="665"/>
      <c r="E206" s="665"/>
      <c r="F206" s="665"/>
      <c r="G206" s="172"/>
      <c r="H206" s="271" t="s">
        <v>15888</v>
      </c>
      <c r="I206" s="445" t="s">
        <v>15558</v>
      </c>
      <c r="J206" s="83" t="s">
        <v>158</v>
      </c>
      <c r="K206" s="442"/>
      <c r="L206" s="665"/>
      <c r="M206" s="178" t="s">
        <v>15889</v>
      </c>
      <c r="N206" s="26"/>
      <c r="O206" s="86"/>
      <c r="P206" s="86"/>
      <c r="Q206" s="86" t="s">
        <v>379</v>
      </c>
      <c r="R206" s="86"/>
      <c r="S206" s="442"/>
      <c r="T206" s="279"/>
      <c r="U206" s="279"/>
      <c r="V206" s="279"/>
      <c r="W206" s="279"/>
      <c r="X206" s="279"/>
      <c r="Y206" s="279"/>
      <c r="Z206" s="279"/>
    </row>
    <row r="207" spans="1:26" ht="16.5" customHeight="1">
      <c r="A207" s="665"/>
      <c r="B207" s="665"/>
      <c r="C207" s="665"/>
      <c r="D207" s="665"/>
      <c r="E207" s="665"/>
      <c r="F207" s="665"/>
      <c r="G207" s="172"/>
      <c r="H207" s="333" t="s">
        <v>15562</v>
      </c>
      <c r="I207" s="271" t="s">
        <v>16163</v>
      </c>
      <c r="J207" s="83" t="s">
        <v>158</v>
      </c>
      <c r="K207" s="442"/>
      <c r="L207" s="665"/>
      <c r="M207" s="83"/>
      <c r="N207" s="26"/>
      <c r="O207" s="86"/>
      <c r="P207" s="86"/>
      <c r="Q207" s="86" t="s">
        <v>379</v>
      </c>
      <c r="R207" s="86"/>
      <c r="S207" s="442"/>
      <c r="T207" s="279"/>
      <c r="U207" s="279"/>
      <c r="V207" s="279"/>
      <c r="W207" s="279"/>
      <c r="X207" s="279"/>
      <c r="Y207" s="279"/>
      <c r="Z207" s="279"/>
    </row>
    <row r="208" spans="1:26" ht="16.5" customHeight="1">
      <c r="A208" s="665"/>
      <c r="B208" s="665"/>
      <c r="C208" s="665"/>
      <c r="D208" s="665"/>
      <c r="E208" s="665"/>
      <c r="F208" s="665"/>
      <c r="G208" s="172"/>
      <c r="H208" s="271"/>
      <c r="I208" s="2" t="s">
        <v>16167</v>
      </c>
      <c r="J208" s="83" t="s">
        <v>158</v>
      </c>
      <c r="K208" s="442"/>
      <c r="L208" s="665"/>
      <c r="M208" s="83"/>
      <c r="N208" s="26"/>
      <c r="O208" s="86"/>
      <c r="P208" s="86"/>
      <c r="Q208" s="86" t="s">
        <v>379</v>
      </c>
      <c r="R208" s="86"/>
      <c r="S208" s="442"/>
      <c r="T208" s="279"/>
      <c r="U208" s="279"/>
      <c r="V208" s="279"/>
      <c r="W208" s="279"/>
      <c r="X208" s="279"/>
      <c r="Y208" s="279"/>
      <c r="Z208" s="279"/>
    </row>
    <row r="209" spans="1:26" ht="16.5" customHeight="1">
      <c r="A209" s="665"/>
      <c r="B209" s="665"/>
      <c r="C209" s="665"/>
      <c r="D209" s="665"/>
      <c r="E209" s="665"/>
      <c r="F209" s="665"/>
      <c r="G209" s="172"/>
      <c r="H209" s="271" t="s">
        <v>16171</v>
      </c>
      <c r="I209" s="271" t="s">
        <v>16172</v>
      </c>
      <c r="J209" s="83" t="s">
        <v>158</v>
      </c>
      <c r="K209" s="442"/>
      <c r="L209" s="665"/>
      <c r="M209" s="83"/>
      <c r="N209" s="26"/>
      <c r="O209" s="86"/>
      <c r="P209" s="86"/>
      <c r="Q209" s="86" t="s">
        <v>379</v>
      </c>
      <c r="R209" s="86"/>
      <c r="S209" s="442"/>
      <c r="T209" s="279"/>
      <c r="U209" s="279"/>
      <c r="V209" s="279"/>
      <c r="W209" s="279"/>
      <c r="X209" s="279"/>
      <c r="Y209" s="279"/>
      <c r="Z209" s="279"/>
    </row>
    <row r="210" spans="1:26" ht="16.5" customHeight="1">
      <c r="A210" s="665"/>
      <c r="B210" s="665"/>
      <c r="C210" s="665"/>
      <c r="D210" s="665"/>
      <c r="E210" s="665"/>
      <c r="F210" s="665"/>
      <c r="G210" s="172"/>
      <c r="H210" s="271" t="s">
        <v>16178</v>
      </c>
      <c r="I210" s="445" t="s">
        <v>15558</v>
      </c>
      <c r="J210" s="83" t="s">
        <v>158</v>
      </c>
      <c r="K210" s="442"/>
      <c r="L210" s="665"/>
      <c r="M210" s="84" t="s">
        <v>16180</v>
      </c>
      <c r="N210" s="26"/>
      <c r="O210" s="86"/>
      <c r="P210" s="86"/>
      <c r="Q210" s="86" t="s">
        <v>379</v>
      </c>
      <c r="R210" s="86"/>
      <c r="S210" s="442"/>
      <c r="T210" s="279"/>
      <c r="U210" s="279"/>
      <c r="V210" s="279"/>
      <c r="W210" s="279"/>
      <c r="X210" s="279"/>
      <c r="Y210" s="279"/>
      <c r="Z210" s="279"/>
    </row>
    <row r="211" spans="1:26" ht="16.5" customHeight="1">
      <c r="A211" s="665"/>
      <c r="B211" s="665"/>
      <c r="C211" s="665"/>
      <c r="D211" s="665"/>
      <c r="E211" s="665"/>
      <c r="F211" s="665"/>
      <c r="G211" s="172"/>
      <c r="H211" s="271" t="s">
        <v>16183</v>
      </c>
      <c r="I211" s="2" t="s">
        <v>16163</v>
      </c>
      <c r="J211" s="83" t="s">
        <v>158</v>
      </c>
      <c r="K211" s="442"/>
      <c r="L211" s="665"/>
      <c r="M211" s="83"/>
      <c r="N211" s="26"/>
      <c r="O211" s="86"/>
      <c r="P211" s="86"/>
      <c r="Q211" s="86" t="s">
        <v>379</v>
      </c>
      <c r="R211" s="86"/>
      <c r="S211" s="442"/>
      <c r="T211" s="279"/>
      <c r="U211" s="279"/>
      <c r="V211" s="279"/>
      <c r="W211" s="279"/>
      <c r="X211" s="279"/>
      <c r="Y211" s="279"/>
      <c r="Z211" s="279"/>
    </row>
    <row r="212" spans="1:26" ht="16.5" customHeight="1">
      <c r="A212" s="666"/>
      <c r="B212" s="666"/>
      <c r="C212" s="666"/>
      <c r="D212" s="666"/>
      <c r="E212" s="666"/>
      <c r="F212" s="666"/>
      <c r="G212" s="172"/>
      <c r="H212" s="2" t="s">
        <v>16167</v>
      </c>
      <c r="I212" s="445" t="s">
        <v>15558</v>
      </c>
      <c r="J212" s="83" t="s">
        <v>158</v>
      </c>
      <c r="K212" s="442"/>
      <c r="L212" s="666"/>
      <c r="M212" s="84" t="s">
        <v>16180</v>
      </c>
      <c r="N212" s="26"/>
      <c r="O212" s="86"/>
      <c r="P212" s="86"/>
      <c r="Q212" s="86" t="s">
        <v>379</v>
      </c>
      <c r="R212" s="86"/>
      <c r="S212" s="442"/>
      <c r="T212" s="279"/>
      <c r="U212" s="279"/>
      <c r="V212" s="279"/>
      <c r="W212" s="279"/>
      <c r="X212" s="279"/>
      <c r="Y212" s="279"/>
      <c r="Z212" s="279"/>
    </row>
    <row r="213" spans="1:26" ht="16.5" customHeight="1">
      <c r="A213" s="735" t="s">
        <v>16191</v>
      </c>
      <c r="B213" s="735"/>
      <c r="C213" s="735"/>
      <c r="D213" s="735" t="s">
        <v>16140</v>
      </c>
      <c r="E213" s="780" t="s">
        <v>17756</v>
      </c>
      <c r="F213" s="735" t="s">
        <v>17291</v>
      </c>
      <c r="G213" s="172"/>
      <c r="H213" s="461" t="s">
        <v>16142</v>
      </c>
      <c r="I213" s="456"/>
      <c r="J213" s="83" t="s">
        <v>158</v>
      </c>
      <c r="K213" s="442"/>
      <c r="L213" s="734"/>
      <c r="M213" s="84"/>
      <c r="N213" s="26"/>
      <c r="O213" s="86"/>
      <c r="P213" s="86"/>
      <c r="Q213" s="86" t="s">
        <v>379</v>
      </c>
      <c r="R213" s="86"/>
      <c r="S213" s="442"/>
      <c r="T213" s="279"/>
      <c r="U213" s="279"/>
      <c r="V213" s="279"/>
      <c r="W213" s="279"/>
      <c r="X213" s="279"/>
      <c r="Y213" s="279"/>
      <c r="Z213" s="279"/>
    </row>
    <row r="214" spans="1:26" ht="16.5" customHeight="1">
      <c r="A214" s="665"/>
      <c r="B214" s="665"/>
      <c r="C214" s="665"/>
      <c r="D214" s="665"/>
      <c r="E214" s="665"/>
      <c r="F214" s="665"/>
      <c r="G214" s="80" t="s">
        <v>17299</v>
      </c>
      <c r="H214" s="271" t="s">
        <v>15984</v>
      </c>
      <c r="I214" s="271" t="s">
        <v>15985</v>
      </c>
      <c r="J214" s="83" t="s">
        <v>158</v>
      </c>
      <c r="K214" s="442"/>
      <c r="L214" s="665"/>
      <c r="M214" s="178" t="s">
        <v>15556</v>
      </c>
      <c r="N214" s="26"/>
      <c r="O214" s="86"/>
      <c r="P214" s="86"/>
      <c r="Q214" s="86" t="s">
        <v>379</v>
      </c>
      <c r="R214" s="86"/>
      <c r="S214" s="442"/>
      <c r="T214" s="279"/>
      <c r="U214" s="279"/>
      <c r="V214" s="279"/>
      <c r="W214" s="279"/>
      <c r="X214" s="279"/>
      <c r="Y214" s="279"/>
      <c r="Z214" s="279"/>
    </row>
    <row r="215" spans="1:26" ht="16.5" customHeight="1">
      <c r="A215" s="665"/>
      <c r="B215" s="665"/>
      <c r="C215" s="665"/>
      <c r="D215" s="665"/>
      <c r="E215" s="665"/>
      <c r="F215" s="665"/>
      <c r="G215" s="88"/>
      <c r="H215" s="333" t="s">
        <v>16203</v>
      </c>
      <c r="I215" s="271" t="s">
        <v>16150</v>
      </c>
      <c r="J215" s="83" t="s">
        <v>158</v>
      </c>
      <c r="K215" s="442"/>
      <c r="L215" s="665"/>
      <c r="M215" s="83"/>
      <c r="N215" s="26"/>
      <c r="O215" s="86"/>
      <c r="P215" s="86"/>
      <c r="Q215" s="86" t="s">
        <v>379</v>
      </c>
      <c r="R215" s="86"/>
      <c r="S215" s="442"/>
      <c r="T215" s="279"/>
      <c r="U215" s="279"/>
      <c r="V215" s="279"/>
      <c r="W215" s="279"/>
      <c r="X215" s="279"/>
      <c r="Y215" s="279"/>
      <c r="Z215" s="279"/>
    </row>
    <row r="216" spans="1:26" ht="16.5" customHeight="1">
      <c r="A216" s="665"/>
      <c r="B216" s="665"/>
      <c r="C216" s="665"/>
      <c r="D216" s="665"/>
      <c r="E216" s="665"/>
      <c r="F216" s="665"/>
      <c r="G216" s="172"/>
      <c r="H216" s="271" t="s">
        <v>15884</v>
      </c>
      <c r="I216" s="271" t="s">
        <v>16151</v>
      </c>
      <c r="J216" s="83" t="s">
        <v>158</v>
      </c>
      <c r="K216" s="442"/>
      <c r="L216" s="665"/>
      <c r="M216" s="454" t="s">
        <v>15887</v>
      </c>
      <c r="N216" s="26"/>
      <c r="O216" s="86"/>
      <c r="P216" s="86"/>
      <c r="Q216" s="86" t="s">
        <v>379</v>
      </c>
      <c r="R216" s="86"/>
      <c r="S216" s="442"/>
      <c r="T216" s="279"/>
      <c r="U216" s="279"/>
      <c r="V216" s="279"/>
      <c r="W216" s="279"/>
      <c r="X216" s="279"/>
      <c r="Y216" s="279"/>
      <c r="Z216" s="279"/>
    </row>
    <row r="217" spans="1:26" ht="16.5" customHeight="1">
      <c r="A217" s="665"/>
      <c r="B217" s="665"/>
      <c r="C217" s="665"/>
      <c r="D217" s="665"/>
      <c r="E217" s="665"/>
      <c r="F217" s="665"/>
      <c r="G217" s="172"/>
      <c r="H217" s="484" t="s">
        <v>16050</v>
      </c>
      <c r="I217" s="2" t="s">
        <v>15750</v>
      </c>
      <c r="J217" s="83" t="s">
        <v>158</v>
      </c>
      <c r="K217" s="442"/>
      <c r="L217" s="665"/>
      <c r="M217" s="86"/>
      <c r="N217" s="26"/>
      <c r="O217" s="86"/>
      <c r="P217" s="86"/>
      <c r="Q217" s="86" t="s">
        <v>379</v>
      </c>
      <c r="R217" s="86"/>
      <c r="S217" s="442"/>
      <c r="T217" s="279"/>
      <c r="U217" s="279"/>
      <c r="V217" s="279"/>
      <c r="W217" s="279"/>
      <c r="X217" s="279"/>
      <c r="Y217" s="279"/>
      <c r="Z217" s="279"/>
    </row>
    <row r="218" spans="1:26" ht="16.5" customHeight="1">
      <c r="A218" s="665"/>
      <c r="B218" s="665"/>
      <c r="C218" s="665"/>
      <c r="D218" s="665"/>
      <c r="E218" s="665"/>
      <c r="F218" s="665"/>
      <c r="G218" s="172"/>
      <c r="H218" s="271" t="s">
        <v>15884</v>
      </c>
      <c r="I218" s="271" t="s">
        <v>16151</v>
      </c>
      <c r="J218" s="83" t="s">
        <v>158</v>
      </c>
      <c r="K218" s="442"/>
      <c r="L218" s="665"/>
      <c r="M218" s="454" t="s">
        <v>15887</v>
      </c>
      <c r="N218" s="26"/>
      <c r="O218" s="86"/>
      <c r="P218" s="86"/>
      <c r="Q218" s="86" t="s">
        <v>379</v>
      </c>
      <c r="R218" s="86"/>
      <c r="S218" s="442"/>
      <c r="T218" s="279"/>
      <c r="U218" s="279"/>
      <c r="V218" s="279"/>
      <c r="W218" s="279"/>
      <c r="X218" s="279"/>
      <c r="Y218" s="279"/>
      <c r="Z218" s="279"/>
    </row>
    <row r="219" spans="1:26" ht="16.5" customHeight="1">
      <c r="A219" s="665"/>
      <c r="B219" s="665"/>
      <c r="C219" s="665"/>
      <c r="D219" s="665"/>
      <c r="E219" s="665"/>
      <c r="F219" s="665"/>
      <c r="G219" s="172"/>
      <c r="H219" s="271" t="s">
        <v>15771</v>
      </c>
      <c r="I219" s="456" t="s">
        <v>16213</v>
      </c>
      <c r="J219" s="83" t="s">
        <v>158</v>
      </c>
      <c r="K219" s="442"/>
      <c r="L219" s="665"/>
      <c r="M219" s="83"/>
      <c r="N219" s="26"/>
      <c r="O219" s="86"/>
      <c r="P219" s="86"/>
      <c r="Q219" s="86" t="s">
        <v>379</v>
      </c>
      <c r="R219" s="86"/>
      <c r="S219" s="442"/>
      <c r="T219" s="279"/>
      <c r="U219" s="279"/>
      <c r="V219" s="279"/>
      <c r="W219" s="279"/>
      <c r="X219" s="279"/>
      <c r="Y219" s="279"/>
      <c r="Z219" s="279"/>
    </row>
    <row r="220" spans="1:26" ht="16.5" customHeight="1">
      <c r="A220" s="665"/>
      <c r="B220" s="665"/>
      <c r="C220" s="665"/>
      <c r="D220" s="665"/>
      <c r="E220" s="665"/>
      <c r="F220" s="665"/>
      <c r="G220" s="172"/>
      <c r="H220" s="2" t="s">
        <v>16058</v>
      </c>
      <c r="I220" s="2" t="s">
        <v>15750</v>
      </c>
      <c r="J220" s="83" t="s">
        <v>158</v>
      </c>
      <c r="K220" s="442"/>
      <c r="L220" s="665"/>
      <c r="M220" s="86"/>
      <c r="N220" s="26"/>
      <c r="O220" s="86"/>
      <c r="P220" s="86"/>
      <c r="Q220" s="86" t="s">
        <v>379</v>
      </c>
      <c r="R220" s="86"/>
      <c r="S220" s="442"/>
      <c r="T220" s="279"/>
      <c r="U220" s="279"/>
      <c r="V220" s="279"/>
      <c r="W220" s="279"/>
      <c r="X220" s="279"/>
      <c r="Y220" s="279"/>
      <c r="Z220" s="279"/>
    </row>
    <row r="221" spans="1:26" ht="16.5" customHeight="1">
      <c r="A221" s="665"/>
      <c r="B221" s="665"/>
      <c r="C221" s="665"/>
      <c r="D221" s="665"/>
      <c r="E221" s="665"/>
      <c r="F221" s="665"/>
      <c r="G221" s="172"/>
      <c r="H221" s="271" t="s">
        <v>15884</v>
      </c>
      <c r="I221" s="271" t="s">
        <v>16151</v>
      </c>
      <c r="J221" s="83" t="s">
        <v>158</v>
      </c>
      <c r="K221" s="442"/>
      <c r="L221" s="665"/>
      <c r="M221" s="454" t="s">
        <v>15887</v>
      </c>
      <c r="N221" s="26"/>
      <c r="O221" s="86"/>
      <c r="P221" s="86"/>
      <c r="Q221" s="86" t="s">
        <v>379</v>
      </c>
      <c r="R221" s="86"/>
      <c r="S221" s="442"/>
      <c r="T221" s="279"/>
      <c r="U221" s="279"/>
      <c r="V221" s="279"/>
      <c r="W221" s="279"/>
      <c r="X221" s="279"/>
      <c r="Y221" s="279"/>
      <c r="Z221" s="279"/>
    </row>
    <row r="222" spans="1:26" ht="16.5" customHeight="1">
      <c r="A222" s="665"/>
      <c r="B222" s="665"/>
      <c r="C222" s="665"/>
      <c r="D222" s="665"/>
      <c r="E222" s="665"/>
      <c r="F222" s="665"/>
      <c r="G222" s="172"/>
      <c r="H222" s="271" t="s">
        <v>15771</v>
      </c>
      <c r="I222" s="456" t="s">
        <v>16213</v>
      </c>
      <c r="J222" s="83" t="s">
        <v>158</v>
      </c>
      <c r="K222" s="442"/>
      <c r="L222" s="665"/>
      <c r="M222" s="83"/>
      <c r="N222" s="26"/>
      <c r="O222" s="86"/>
      <c r="P222" s="86"/>
      <c r="Q222" s="86" t="s">
        <v>379</v>
      </c>
      <c r="R222" s="86"/>
      <c r="S222" s="442"/>
      <c r="T222" s="279"/>
      <c r="U222" s="279"/>
      <c r="V222" s="279"/>
      <c r="W222" s="279"/>
      <c r="X222" s="279"/>
      <c r="Y222" s="279"/>
      <c r="Z222" s="279"/>
    </row>
    <row r="223" spans="1:26" ht="16.5" customHeight="1">
      <c r="A223" s="665"/>
      <c r="B223" s="665"/>
      <c r="C223" s="665"/>
      <c r="D223" s="665"/>
      <c r="E223" s="665"/>
      <c r="F223" s="665"/>
      <c r="G223" s="172"/>
      <c r="H223" s="2" t="s">
        <v>16061</v>
      </c>
      <c r="I223" s="2" t="s">
        <v>15750</v>
      </c>
      <c r="J223" s="83" t="s">
        <v>158</v>
      </c>
      <c r="K223" s="442"/>
      <c r="L223" s="665"/>
      <c r="M223" s="86"/>
      <c r="N223" s="26"/>
      <c r="O223" s="86"/>
      <c r="P223" s="86"/>
      <c r="Q223" s="86" t="s">
        <v>379</v>
      </c>
      <c r="R223" s="86"/>
      <c r="S223" s="442"/>
      <c r="T223" s="279"/>
      <c r="U223" s="279"/>
      <c r="V223" s="279"/>
      <c r="W223" s="279"/>
      <c r="X223" s="279"/>
      <c r="Y223" s="279"/>
      <c r="Z223" s="279"/>
    </row>
    <row r="224" spans="1:26" ht="16.5" customHeight="1">
      <c r="A224" s="665"/>
      <c r="B224" s="665"/>
      <c r="C224" s="665"/>
      <c r="D224" s="665"/>
      <c r="E224" s="665"/>
      <c r="F224" s="665"/>
      <c r="G224" s="172"/>
      <c r="H224" s="271" t="s">
        <v>15884</v>
      </c>
      <c r="I224" s="271" t="s">
        <v>16151</v>
      </c>
      <c r="J224" s="83" t="s">
        <v>158</v>
      </c>
      <c r="K224" s="442"/>
      <c r="L224" s="665"/>
      <c r="M224" s="454" t="s">
        <v>15887</v>
      </c>
      <c r="N224" s="26"/>
      <c r="O224" s="86"/>
      <c r="P224" s="86"/>
      <c r="Q224" s="86" t="s">
        <v>379</v>
      </c>
      <c r="R224" s="86"/>
      <c r="S224" s="442"/>
      <c r="T224" s="279"/>
      <c r="U224" s="279"/>
      <c r="V224" s="279"/>
      <c r="W224" s="279"/>
      <c r="X224" s="279"/>
      <c r="Y224" s="279"/>
      <c r="Z224" s="279"/>
    </row>
    <row r="225" spans="1:26" ht="16.5" customHeight="1">
      <c r="A225" s="665"/>
      <c r="B225" s="665"/>
      <c r="C225" s="665"/>
      <c r="D225" s="665"/>
      <c r="E225" s="665"/>
      <c r="F225" s="665"/>
      <c r="G225" s="172"/>
      <c r="H225" s="271" t="s">
        <v>15771</v>
      </c>
      <c r="I225" s="456" t="s">
        <v>16213</v>
      </c>
      <c r="J225" s="83" t="s">
        <v>158</v>
      </c>
      <c r="K225" s="442"/>
      <c r="L225" s="665"/>
      <c r="M225" s="83"/>
      <c r="N225" s="26"/>
      <c r="O225" s="86"/>
      <c r="P225" s="86"/>
      <c r="Q225" s="86" t="s">
        <v>379</v>
      </c>
      <c r="R225" s="86"/>
      <c r="S225" s="442"/>
      <c r="T225" s="279"/>
      <c r="U225" s="279"/>
      <c r="V225" s="279"/>
      <c r="W225" s="279"/>
      <c r="X225" s="279"/>
      <c r="Y225" s="279"/>
      <c r="Z225" s="279"/>
    </row>
    <row r="226" spans="1:26" ht="16.5" customHeight="1">
      <c r="A226" s="665"/>
      <c r="B226" s="665"/>
      <c r="C226" s="665"/>
      <c r="D226" s="665"/>
      <c r="E226" s="665"/>
      <c r="F226" s="665"/>
      <c r="G226" s="172"/>
      <c r="H226" s="2" t="s">
        <v>16068</v>
      </c>
      <c r="I226" s="2" t="s">
        <v>15750</v>
      </c>
      <c r="J226" s="83" t="s">
        <v>158</v>
      </c>
      <c r="K226" s="442"/>
      <c r="L226" s="665"/>
      <c r="M226" s="86"/>
      <c r="N226" s="26"/>
      <c r="O226" s="86"/>
      <c r="P226" s="86"/>
      <c r="Q226" s="86" t="s">
        <v>379</v>
      </c>
      <c r="R226" s="86"/>
      <c r="S226" s="442"/>
      <c r="T226" s="279"/>
      <c r="U226" s="279"/>
      <c r="V226" s="279"/>
      <c r="W226" s="279"/>
      <c r="X226" s="279"/>
      <c r="Y226" s="279"/>
      <c r="Z226" s="279"/>
    </row>
    <row r="227" spans="1:26" ht="16.5" customHeight="1">
      <c r="A227" s="665"/>
      <c r="B227" s="665"/>
      <c r="C227" s="665"/>
      <c r="D227" s="665"/>
      <c r="E227" s="665"/>
      <c r="F227" s="665"/>
      <c r="G227" s="172"/>
      <c r="H227" s="271" t="s">
        <v>15884</v>
      </c>
      <c r="I227" s="271" t="s">
        <v>16151</v>
      </c>
      <c r="J227" s="83" t="s">
        <v>158</v>
      </c>
      <c r="K227" s="442"/>
      <c r="L227" s="665"/>
      <c r="M227" s="454" t="s">
        <v>15887</v>
      </c>
      <c r="N227" s="26"/>
      <c r="O227" s="86"/>
      <c r="P227" s="86"/>
      <c r="Q227" s="86" t="s">
        <v>379</v>
      </c>
      <c r="R227" s="86"/>
      <c r="S227" s="442"/>
      <c r="T227" s="279"/>
      <c r="U227" s="279"/>
      <c r="V227" s="279"/>
      <c r="W227" s="279"/>
      <c r="X227" s="279"/>
      <c r="Y227" s="279"/>
      <c r="Z227" s="279"/>
    </row>
    <row r="228" spans="1:26" ht="16.5" customHeight="1">
      <c r="A228" s="665"/>
      <c r="B228" s="665"/>
      <c r="C228" s="665"/>
      <c r="D228" s="665"/>
      <c r="E228" s="665"/>
      <c r="F228" s="665"/>
      <c r="G228" s="172"/>
      <c r="H228" s="271" t="s">
        <v>15771</v>
      </c>
      <c r="I228" s="456" t="s">
        <v>16213</v>
      </c>
      <c r="J228" s="83" t="s">
        <v>158</v>
      </c>
      <c r="K228" s="442"/>
      <c r="L228" s="665"/>
      <c r="M228" s="83"/>
      <c r="N228" s="26"/>
      <c r="O228" s="86"/>
      <c r="P228" s="86"/>
      <c r="Q228" s="86" t="s">
        <v>379</v>
      </c>
      <c r="R228" s="86"/>
      <c r="S228" s="442"/>
      <c r="T228" s="279"/>
      <c r="U228" s="279"/>
      <c r="V228" s="279"/>
      <c r="W228" s="279"/>
      <c r="X228" s="279"/>
      <c r="Y228" s="279"/>
      <c r="Z228" s="279"/>
    </row>
    <row r="229" spans="1:26" ht="16.5" customHeight="1">
      <c r="A229" s="665"/>
      <c r="B229" s="665"/>
      <c r="C229" s="665"/>
      <c r="D229" s="665"/>
      <c r="E229" s="665"/>
      <c r="F229" s="665"/>
      <c r="G229" s="172"/>
      <c r="H229" s="2" t="s">
        <v>16073</v>
      </c>
      <c r="I229" s="2" t="s">
        <v>15750</v>
      </c>
      <c r="J229" s="83" t="s">
        <v>158</v>
      </c>
      <c r="K229" s="442"/>
      <c r="L229" s="665"/>
      <c r="M229" s="86"/>
      <c r="N229" s="26"/>
      <c r="O229" s="86"/>
      <c r="P229" s="86"/>
      <c r="Q229" s="86" t="s">
        <v>379</v>
      </c>
      <c r="R229" s="86"/>
      <c r="S229" s="442"/>
      <c r="T229" s="279"/>
      <c r="U229" s="279"/>
      <c r="V229" s="279"/>
      <c r="W229" s="279"/>
      <c r="X229" s="279"/>
      <c r="Y229" s="279"/>
      <c r="Z229" s="279"/>
    </row>
    <row r="230" spans="1:26" ht="16.5" customHeight="1">
      <c r="A230" s="665"/>
      <c r="B230" s="665"/>
      <c r="C230" s="665"/>
      <c r="D230" s="665"/>
      <c r="E230" s="665"/>
      <c r="F230" s="665"/>
      <c r="G230" s="172"/>
      <c r="H230" s="271" t="s">
        <v>15884</v>
      </c>
      <c r="I230" s="271" t="s">
        <v>16151</v>
      </c>
      <c r="J230" s="83" t="s">
        <v>158</v>
      </c>
      <c r="K230" s="442"/>
      <c r="L230" s="665"/>
      <c r="M230" s="454" t="s">
        <v>15887</v>
      </c>
      <c r="N230" s="26"/>
      <c r="O230" s="86"/>
      <c r="P230" s="86"/>
      <c r="Q230" s="86" t="s">
        <v>379</v>
      </c>
      <c r="R230" s="86"/>
      <c r="S230" s="442"/>
      <c r="T230" s="279"/>
      <c r="U230" s="279"/>
      <c r="V230" s="279"/>
      <c r="W230" s="279"/>
      <c r="X230" s="279"/>
      <c r="Y230" s="279"/>
      <c r="Z230" s="279"/>
    </row>
    <row r="231" spans="1:26" ht="16.5" customHeight="1">
      <c r="A231" s="665"/>
      <c r="B231" s="665"/>
      <c r="C231" s="665"/>
      <c r="D231" s="665"/>
      <c r="E231" s="665"/>
      <c r="F231" s="665"/>
      <c r="G231" s="172"/>
      <c r="H231" s="271" t="s">
        <v>15771</v>
      </c>
      <c r="I231" s="456" t="s">
        <v>16213</v>
      </c>
      <c r="J231" s="83" t="s">
        <v>158</v>
      </c>
      <c r="K231" s="442"/>
      <c r="L231" s="665"/>
      <c r="M231" s="83"/>
      <c r="N231" s="26"/>
      <c r="O231" s="86"/>
      <c r="P231" s="86"/>
      <c r="Q231" s="86" t="s">
        <v>379</v>
      </c>
      <c r="R231" s="86"/>
      <c r="S231" s="442"/>
      <c r="T231" s="279"/>
      <c r="U231" s="279"/>
      <c r="V231" s="279"/>
      <c r="W231" s="279"/>
      <c r="X231" s="279"/>
      <c r="Y231" s="279"/>
      <c r="Z231" s="279"/>
    </row>
    <row r="232" spans="1:26" ht="16.5" customHeight="1">
      <c r="A232" s="665"/>
      <c r="B232" s="665"/>
      <c r="C232" s="665"/>
      <c r="D232" s="665"/>
      <c r="E232" s="665"/>
      <c r="F232" s="665"/>
      <c r="G232" s="172"/>
      <c r="H232" s="2" t="s">
        <v>16080</v>
      </c>
      <c r="I232" s="2" t="s">
        <v>15750</v>
      </c>
      <c r="J232" s="83" t="s">
        <v>158</v>
      </c>
      <c r="K232" s="442"/>
      <c r="L232" s="665"/>
      <c r="M232" s="86"/>
      <c r="N232" s="26"/>
      <c r="O232" s="86"/>
      <c r="P232" s="86"/>
      <c r="Q232" s="86" t="s">
        <v>379</v>
      </c>
      <c r="R232" s="86"/>
      <c r="S232" s="442"/>
      <c r="T232" s="279"/>
      <c r="U232" s="279"/>
      <c r="V232" s="279"/>
      <c r="W232" s="279"/>
      <c r="X232" s="279"/>
      <c r="Y232" s="279"/>
      <c r="Z232" s="279"/>
    </row>
    <row r="233" spans="1:26" ht="16.5" customHeight="1">
      <c r="A233" s="665"/>
      <c r="B233" s="665"/>
      <c r="C233" s="665"/>
      <c r="D233" s="665"/>
      <c r="E233" s="665"/>
      <c r="F233" s="665"/>
      <c r="G233" s="172"/>
      <c r="H233" s="271" t="s">
        <v>15884</v>
      </c>
      <c r="I233" s="271" t="s">
        <v>16151</v>
      </c>
      <c r="J233" s="83" t="s">
        <v>158</v>
      </c>
      <c r="K233" s="442"/>
      <c r="L233" s="665"/>
      <c r="M233" s="83"/>
      <c r="N233" s="26"/>
      <c r="O233" s="86"/>
      <c r="P233" s="86"/>
      <c r="Q233" s="86" t="s">
        <v>379</v>
      </c>
      <c r="R233" s="86"/>
      <c r="S233" s="442"/>
      <c r="T233" s="279"/>
      <c r="U233" s="279"/>
      <c r="V233" s="279"/>
      <c r="W233" s="279"/>
      <c r="X233" s="279"/>
      <c r="Y233" s="279"/>
      <c r="Z233" s="279"/>
    </row>
    <row r="234" spans="1:26" ht="16.5" customHeight="1">
      <c r="A234" s="665"/>
      <c r="B234" s="665"/>
      <c r="C234" s="665"/>
      <c r="D234" s="665"/>
      <c r="E234" s="665"/>
      <c r="F234" s="665"/>
      <c r="G234" s="172"/>
      <c r="H234" s="271" t="s">
        <v>15771</v>
      </c>
      <c r="I234" s="456" t="s">
        <v>16213</v>
      </c>
      <c r="J234" s="83" t="s">
        <v>158</v>
      </c>
      <c r="K234" s="442"/>
      <c r="L234" s="665"/>
      <c r="M234" s="83"/>
      <c r="N234" s="26"/>
      <c r="O234" s="86"/>
      <c r="P234" s="86"/>
      <c r="Q234" s="86" t="s">
        <v>379</v>
      </c>
      <c r="R234" s="86"/>
      <c r="S234" s="442"/>
      <c r="T234" s="279"/>
      <c r="U234" s="279"/>
      <c r="V234" s="279"/>
      <c r="W234" s="279"/>
      <c r="X234" s="279"/>
      <c r="Y234" s="279"/>
      <c r="Z234" s="279"/>
    </row>
    <row r="235" spans="1:26" ht="16.5" customHeight="1">
      <c r="A235" s="665"/>
      <c r="B235" s="665"/>
      <c r="C235" s="665"/>
      <c r="D235" s="665"/>
      <c r="E235" s="665"/>
      <c r="F235" s="665"/>
      <c r="G235" s="172"/>
      <c r="H235" s="2" t="s">
        <v>16084</v>
      </c>
      <c r="I235" s="2" t="s">
        <v>15750</v>
      </c>
      <c r="J235" s="83" t="s">
        <v>158</v>
      </c>
      <c r="K235" s="442"/>
      <c r="L235" s="665"/>
      <c r="M235" s="86"/>
      <c r="N235" s="26"/>
      <c r="O235" s="86"/>
      <c r="P235" s="86"/>
      <c r="Q235" s="86" t="s">
        <v>379</v>
      </c>
      <c r="R235" s="86"/>
      <c r="S235" s="442"/>
      <c r="T235" s="279"/>
      <c r="U235" s="279"/>
      <c r="V235" s="279"/>
      <c r="W235" s="279"/>
      <c r="X235" s="279"/>
      <c r="Y235" s="279"/>
      <c r="Z235" s="279"/>
    </row>
    <row r="236" spans="1:26" ht="16.5" customHeight="1">
      <c r="A236" s="665"/>
      <c r="B236" s="665"/>
      <c r="C236" s="665"/>
      <c r="D236" s="665"/>
      <c r="E236" s="665"/>
      <c r="F236" s="665"/>
      <c r="G236" s="172"/>
      <c r="H236" s="271" t="s">
        <v>15884</v>
      </c>
      <c r="I236" s="271" t="s">
        <v>16151</v>
      </c>
      <c r="J236" s="83" t="s">
        <v>158</v>
      </c>
      <c r="K236" s="442"/>
      <c r="L236" s="665"/>
      <c r="M236" s="83"/>
      <c r="N236" s="26"/>
      <c r="O236" s="86"/>
      <c r="P236" s="86"/>
      <c r="Q236" s="86" t="s">
        <v>379</v>
      </c>
      <c r="R236" s="86"/>
      <c r="S236" s="442"/>
      <c r="T236" s="279"/>
      <c r="U236" s="279"/>
      <c r="V236" s="279"/>
      <c r="W236" s="279"/>
      <c r="X236" s="279"/>
      <c r="Y236" s="279"/>
      <c r="Z236" s="279"/>
    </row>
    <row r="237" spans="1:26" ht="16.5" customHeight="1">
      <c r="A237" s="665"/>
      <c r="B237" s="665"/>
      <c r="C237" s="665"/>
      <c r="D237" s="665"/>
      <c r="E237" s="665"/>
      <c r="F237" s="665"/>
      <c r="G237" s="172"/>
      <c r="H237" s="271" t="s">
        <v>15771</v>
      </c>
      <c r="I237" s="456" t="s">
        <v>16213</v>
      </c>
      <c r="J237" s="83" t="s">
        <v>158</v>
      </c>
      <c r="K237" s="442"/>
      <c r="L237" s="665"/>
      <c r="M237" s="83"/>
      <c r="N237" s="26"/>
      <c r="O237" s="86"/>
      <c r="P237" s="86"/>
      <c r="Q237" s="86" t="s">
        <v>379</v>
      </c>
      <c r="R237" s="86"/>
      <c r="S237" s="442"/>
      <c r="T237" s="279"/>
      <c r="U237" s="279"/>
      <c r="V237" s="279"/>
      <c r="W237" s="279"/>
      <c r="X237" s="279"/>
      <c r="Y237" s="279"/>
      <c r="Z237" s="279"/>
    </row>
    <row r="238" spans="1:26" ht="16.5" customHeight="1">
      <c r="A238" s="665"/>
      <c r="B238" s="665"/>
      <c r="C238" s="665"/>
      <c r="D238" s="665"/>
      <c r="E238" s="665"/>
      <c r="F238" s="665"/>
      <c r="G238" s="172"/>
      <c r="H238" s="2" t="s">
        <v>16088</v>
      </c>
      <c r="I238" s="2" t="s">
        <v>15750</v>
      </c>
      <c r="J238" s="83" t="s">
        <v>158</v>
      </c>
      <c r="K238" s="442"/>
      <c r="L238" s="665"/>
      <c r="M238" s="86"/>
      <c r="N238" s="26"/>
      <c r="O238" s="86"/>
      <c r="P238" s="86"/>
      <c r="Q238" s="86" t="s">
        <v>379</v>
      </c>
      <c r="R238" s="86"/>
      <c r="S238" s="442"/>
      <c r="T238" s="279"/>
      <c r="U238" s="279"/>
      <c r="V238" s="279"/>
      <c r="W238" s="279"/>
      <c r="X238" s="279"/>
      <c r="Y238" s="279"/>
      <c r="Z238" s="279"/>
    </row>
    <row r="239" spans="1:26" ht="16.5" customHeight="1">
      <c r="A239" s="665"/>
      <c r="B239" s="665"/>
      <c r="C239" s="665"/>
      <c r="D239" s="665"/>
      <c r="E239" s="665"/>
      <c r="F239" s="665"/>
      <c r="G239" s="172"/>
      <c r="H239" s="271" t="s">
        <v>15884</v>
      </c>
      <c r="I239" s="271" t="s">
        <v>16151</v>
      </c>
      <c r="J239" s="83" t="s">
        <v>158</v>
      </c>
      <c r="K239" s="442"/>
      <c r="L239" s="665"/>
      <c r="M239" s="83"/>
      <c r="N239" s="26"/>
      <c r="O239" s="86"/>
      <c r="P239" s="86"/>
      <c r="Q239" s="86" t="s">
        <v>379</v>
      </c>
      <c r="R239" s="86"/>
      <c r="S239" s="442"/>
      <c r="T239" s="279"/>
      <c r="U239" s="279"/>
      <c r="V239" s="279"/>
      <c r="W239" s="279"/>
      <c r="X239" s="279"/>
      <c r="Y239" s="279"/>
      <c r="Z239" s="279"/>
    </row>
    <row r="240" spans="1:26" ht="16.5" customHeight="1">
      <c r="A240" s="665"/>
      <c r="B240" s="665"/>
      <c r="C240" s="665"/>
      <c r="D240" s="665"/>
      <c r="E240" s="665"/>
      <c r="F240" s="665"/>
      <c r="G240" s="172"/>
      <c r="H240" s="271" t="s">
        <v>15771</v>
      </c>
      <c r="I240" s="456" t="s">
        <v>16213</v>
      </c>
      <c r="J240" s="83" t="s">
        <v>158</v>
      </c>
      <c r="K240" s="442"/>
      <c r="L240" s="665"/>
      <c r="M240" s="83"/>
      <c r="N240" s="26"/>
      <c r="O240" s="86"/>
      <c r="P240" s="86"/>
      <c r="Q240" s="86" t="s">
        <v>379</v>
      </c>
      <c r="R240" s="86"/>
      <c r="S240" s="442"/>
      <c r="T240" s="279"/>
      <c r="U240" s="279"/>
      <c r="V240" s="279"/>
      <c r="W240" s="279"/>
      <c r="X240" s="279"/>
      <c r="Y240" s="279"/>
      <c r="Z240" s="279"/>
    </row>
    <row r="241" spans="1:26" ht="16.5" customHeight="1">
      <c r="A241" s="665"/>
      <c r="B241" s="665"/>
      <c r="C241" s="665"/>
      <c r="D241" s="665"/>
      <c r="E241" s="665"/>
      <c r="F241" s="665"/>
      <c r="G241" s="172"/>
      <c r="H241" s="2" t="s">
        <v>16093</v>
      </c>
      <c r="I241" s="2" t="s">
        <v>15750</v>
      </c>
      <c r="J241" s="83" t="s">
        <v>158</v>
      </c>
      <c r="K241" s="442"/>
      <c r="L241" s="665"/>
      <c r="M241" s="86"/>
      <c r="N241" s="26"/>
      <c r="O241" s="86"/>
      <c r="P241" s="86"/>
      <c r="Q241" s="86" t="s">
        <v>379</v>
      </c>
      <c r="R241" s="86"/>
      <c r="S241" s="442"/>
      <c r="T241" s="279"/>
      <c r="U241" s="279"/>
      <c r="V241" s="279"/>
      <c r="W241" s="279"/>
      <c r="X241" s="279"/>
      <c r="Y241" s="279"/>
      <c r="Z241" s="279"/>
    </row>
    <row r="242" spans="1:26" ht="16.5" customHeight="1">
      <c r="A242" s="665"/>
      <c r="B242" s="665"/>
      <c r="C242" s="665"/>
      <c r="D242" s="665"/>
      <c r="E242" s="665"/>
      <c r="F242" s="665"/>
      <c r="G242" s="172"/>
      <c r="H242" s="271" t="s">
        <v>15884</v>
      </c>
      <c r="I242" s="271" t="s">
        <v>16151</v>
      </c>
      <c r="J242" s="83" t="s">
        <v>158</v>
      </c>
      <c r="K242" s="442"/>
      <c r="L242" s="665"/>
      <c r="M242" s="83"/>
      <c r="N242" s="26"/>
      <c r="O242" s="86"/>
      <c r="P242" s="86"/>
      <c r="Q242" s="86" t="s">
        <v>379</v>
      </c>
      <c r="R242" s="86"/>
      <c r="S242" s="442"/>
      <c r="T242" s="279"/>
      <c r="U242" s="279"/>
      <c r="V242" s="279"/>
      <c r="W242" s="279"/>
      <c r="X242" s="279"/>
      <c r="Y242" s="279"/>
      <c r="Z242" s="279"/>
    </row>
    <row r="243" spans="1:26" ht="16.5" customHeight="1">
      <c r="A243" s="665"/>
      <c r="B243" s="665"/>
      <c r="C243" s="665"/>
      <c r="D243" s="665"/>
      <c r="E243" s="665"/>
      <c r="F243" s="665"/>
      <c r="G243" s="172"/>
      <c r="H243" s="271" t="s">
        <v>15771</v>
      </c>
      <c r="I243" s="456" t="s">
        <v>16213</v>
      </c>
      <c r="J243" s="83" t="s">
        <v>158</v>
      </c>
      <c r="K243" s="442"/>
      <c r="L243" s="665"/>
      <c r="M243" s="83"/>
      <c r="N243" s="26"/>
      <c r="O243" s="86"/>
      <c r="P243" s="86"/>
      <c r="Q243" s="86" t="s">
        <v>379</v>
      </c>
      <c r="R243" s="86"/>
      <c r="S243" s="442"/>
      <c r="T243" s="279"/>
      <c r="U243" s="279"/>
      <c r="V243" s="279"/>
      <c r="W243" s="279"/>
      <c r="X243" s="279"/>
      <c r="Y243" s="279"/>
      <c r="Z243" s="279"/>
    </row>
    <row r="244" spans="1:26" ht="16.5" customHeight="1">
      <c r="A244" s="665"/>
      <c r="B244" s="665"/>
      <c r="C244" s="665"/>
      <c r="D244" s="665"/>
      <c r="E244" s="665"/>
      <c r="F244" s="665"/>
      <c r="G244" s="172"/>
      <c r="H244" s="2" t="s">
        <v>16096</v>
      </c>
      <c r="I244" s="2" t="s">
        <v>15750</v>
      </c>
      <c r="J244" s="83" t="s">
        <v>158</v>
      </c>
      <c r="K244" s="442"/>
      <c r="L244" s="665"/>
      <c r="M244" s="86"/>
      <c r="N244" s="26"/>
      <c r="O244" s="86"/>
      <c r="P244" s="86"/>
      <c r="Q244" s="86" t="s">
        <v>379</v>
      </c>
      <c r="R244" s="86"/>
      <c r="S244" s="442"/>
      <c r="T244" s="279"/>
      <c r="U244" s="279"/>
      <c r="V244" s="279"/>
      <c r="W244" s="279"/>
      <c r="X244" s="279"/>
      <c r="Y244" s="279"/>
      <c r="Z244" s="279"/>
    </row>
    <row r="245" spans="1:26" ht="16.5" customHeight="1">
      <c r="A245" s="665"/>
      <c r="B245" s="665"/>
      <c r="C245" s="665"/>
      <c r="D245" s="665"/>
      <c r="E245" s="665"/>
      <c r="F245" s="665"/>
      <c r="G245" s="172"/>
      <c r="H245" s="271" t="s">
        <v>15884</v>
      </c>
      <c r="I245" s="453" t="s">
        <v>16279</v>
      </c>
      <c r="J245" s="83" t="s">
        <v>158</v>
      </c>
      <c r="K245" s="442"/>
      <c r="L245" s="665"/>
      <c r="M245" s="454" t="s">
        <v>15887</v>
      </c>
      <c r="N245" s="26"/>
      <c r="O245" s="86"/>
      <c r="P245" s="86"/>
      <c r="Q245" s="86" t="s">
        <v>379</v>
      </c>
      <c r="R245" s="86"/>
      <c r="S245" s="442"/>
      <c r="T245" s="279"/>
      <c r="U245" s="279"/>
      <c r="V245" s="279"/>
      <c r="W245" s="279"/>
      <c r="X245" s="279"/>
      <c r="Y245" s="279"/>
      <c r="Z245" s="279"/>
    </row>
    <row r="246" spans="1:26" ht="16.5" customHeight="1">
      <c r="A246" s="665"/>
      <c r="B246" s="665"/>
      <c r="C246" s="665"/>
      <c r="D246" s="665"/>
      <c r="E246" s="665"/>
      <c r="F246" s="665"/>
      <c r="G246" s="172"/>
      <c r="H246" s="271" t="s">
        <v>15888</v>
      </c>
      <c r="I246" s="445" t="s">
        <v>15558</v>
      </c>
      <c r="J246" s="83" t="s">
        <v>158</v>
      </c>
      <c r="K246" s="442"/>
      <c r="L246" s="665"/>
      <c r="M246" s="178" t="s">
        <v>15889</v>
      </c>
      <c r="N246" s="26"/>
      <c r="O246" s="86"/>
      <c r="P246" s="86"/>
      <c r="Q246" s="86" t="s">
        <v>379</v>
      </c>
      <c r="R246" s="86"/>
      <c r="S246" s="442"/>
      <c r="T246" s="279"/>
      <c r="U246" s="279"/>
      <c r="V246" s="279"/>
      <c r="W246" s="279"/>
      <c r="X246" s="279"/>
      <c r="Y246" s="279"/>
      <c r="Z246" s="279"/>
    </row>
    <row r="247" spans="1:26" ht="16.5" customHeight="1">
      <c r="A247" s="665"/>
      <c r="B247" s="665"/>
      <c r="C247" s="665"/>
      <c r="D247" s="665"/>
      <c r="E247" s="665"/>
      <c r="F247" s="665"/>
      <c r="G247" s="172"/>
      <c r="H247" s="333" t="s">
        <v>15562</v>
      </c>
      <c r="I247" s="271" t="s">
        <v>16163</v>
      </c>
      <c r="J247" s="83" t="s">
        <v>158</v>
      </c>
      <c r="K247" s="442"/>
      <c r="L247" s="665"/>
      <c r="M247" s="83"/>
      <c r="N247" s="26"/>
      <c r="O247" s="86"/>
      <c r="P247" s="86"/>
      <c r="Q247" s="86" t="s">
        <v>379</v>
      </c>
      <c r="R247" s="86"/>
      <c r="S247" s="442"/>
      <c r="T247" s="279"/>
      <c r="U247" s="279"/>
      <c r="V247" s="279"/>
      <c r="W247" s="279"/>
      <c r="X247" s="279"/>
      <c r="Y247" s="279"/>
      <c r="Z247" s="279"/>
    </row>
    <row r="248" spans="1:26" ht="16.5" customHeight="1">
      <c r="A248" s="665"/>
      <c r="B248" s="665"/>
      <c r="C248" s="665"/>
      <c r="D248" s="665"/>
      <c r="E248" s="665"/>
      <c r="F248" s="665"/>
      <c r="G248" s="172"/>
      <c r="H248" s="271"/>
      <c r="I248" s="2" t="s">
        <v>16167</v>
      </c>
      <c r="J248" s="83" t="s">
        <v>158</v>
      </c>
      <c r="K248" s="442"/>
      <c r="L248" s="665"/>
      <c r="M248" s="83"/>
      <c r="N248" s="26"/>
      <c r="O248" s="86"/>
      <c r="P248" s="86"/>
      <c r="Q248" s="86" t="s">
        <v>379</v>
      </c>
      <c r="R248" s="86"/>
      <c r="S248" s="442"/>
      <c r="T248" s="279"/>
      <c r="U248" s="279"/>
      <c r="V248" s="279"/>
      <c r="W248" s="279"/>
      <c r="X248" s="279"/>
      <c r="Y248" s="279"/>
      <c r="Z248" s="279"/>
    </row>
    <row r="249" spans="1:26" ht="16.5" customHeight="1">
      <c r="A249" s="665"/>
      <c r="B249" s="665"/>
      <c r="C249" s="665"/>
      <c r="D249" s="665"/>
      <c r="E249" s="665"/>
      <c r="F249" s="665"/>
      <c r="G249" s="172"/>
      <c r="H249" s="271" t="s">
        <v>16171</v>
      </c>
      <c r="I249" s="271" t="s">
        <v>16172</v>
      </c>
      <c r="J249" s="83" t="s">
        <v>158</v>
      </c>
      <c r="K249" s="442"/>
      <c r="L249" s="665"/>
      <c r="M249" s="83"/>
      <c r="N249" s="26"/>
      <c r="O249" s="86"/>
      <c r="P249" s="86"/>
      <c r="Q249" s="86" t="s">
        <v>379</v>
      </c>
      <c r="R249" s="86"/>
      <c r="S249" s="442"/>
      <c r="T249" s="279"/>
      <c r="U249" s="279"/>
      <c r="V249" s="279"/>
      <c r="W249" s="279"/>
      <c r="X249" s="279"/>
      <c r="Y249" s="279"/>
      <c r="Z249" s="279"/>
    </row>
    <row r="250" spans="1:26" ht="16.5" customHeight="1">
      <c r="A250" s="665"/>
      <c r="B250" s="665"/>
      <c r="C250" s="665"/>
      <c r="D250" s="665"/>
      <c r="E250" s="665"/>
      <c r="F250" s="665"/>
      <c r="G250" s="172"/>
      <c r="H250" s="271"/>
      <c r="I250" s="271" t="s">
        <v>16178</v>
      </c>
      <c r="J250" s="83" t="s">
        <v>158</v>
      </c>
      <c r="K250" s="442"/>
      <c r="L250" s="665"/>
      <c r="M250" s="83"/>
      <c r="N250" s="26"/>
      <c r="O250" s="86"/>
      <c r="P250" s="86"/>
      <c r="Q250" s="86" t="s">
        <v>379</v>
      </c>
      <c r="R250" s="86"/>
      <c r="S250" s="442"/>
      <c r="T250" s="279"/>
      <c r="U250" s="279"/>
      <c r="V250" s="279"/>
      <c r="W250" s="279"/>
      <c r="X250" s="279"/>
      <c r="Y250" s="279"/>
      <c r="Z250" s="279"/>
    </row>
    <row r="251" spans="1:26" ht="16.5" customHeight="1">
      <c r="A251" s="665"/>
      <c r="B251" s="665"/>
      <c r="C251" s="665"/>
      <c r="D251" s="665"/>
      <c r="E251" s="665"/>
      <c r="F251" s="665"/>
      <c r="G251" s="172"/>
      <c r="H251" s="271" t="s">
        <v>16183</v>
      </c>
      <c r="I251" s="2" t="s">
        <v>16163</v>
      </c>
      <c r="J251" s="83" t="s">
        <v>158</v>
      </c>
      <c r="K251" s="442"/>
      <c r="L251" s="665"/>
      <c r="M251" s="83"/>
      <c r="N251" s="26"/>
      <c r="O251" s="86"/>
      <c r="P251" s="86"/>
      <c r="Q251" s="86" t="s">
        <v>379</v>
      </c>
      <c r="R251" s="86"/>
      <c r="S251" s="442"/>
      <c r="T251" s="279"/>
      <c r="U251" s="279"/>
      <c r="V251" s="279"/>
      <c r="W251" s="279"/>
      <c r="X251" s="279"/>
      <c r="Y251" s="279"/>
      <c r="Z251" s="279"/>
    </row>
    <row r="252" spans="1:26" ht="16.5" customHeight="1">
      <c r="A252" s="666"/>
      <c r="B252" s="666"/>
      <c r="C252" s="666"/>
      <c r="D252" s="666"/>
      <c r="E252" s="666"/>
      <c r="F252" s="666"/>
      <c r="G252" s="172"/>
      <c r="H252" s="271"/>
      <c r="I252" s="2" t="s">
        <v>16167</v>
      </c>
      <c r="J252" s="83" t="s">
        <v>158</v>
      </c>
      <c r="K252" s="442"/>
      <c r="L252" s="666"/>
      <c r="M252" s="83"/>
      <c r="N252" s="26"/>
      <c r="O252" s="86"/>
      <c r="P252" s="86"/>
      <c r="Q252" s="86" t="s">
        <v>379</v>
      </c>
      <c r="R252" s="86"/>
      <c r="S252" s="442"/>
      <c r="T252" s="279"/>
      <c r="U252" s="279"/>
      <c r="V252" s="279"/>
      <c r="W252" s="279"/>
      <c r="X252" s="279"/>
      <c r="Y252" s="279"/>
      <c r="Z252" s="279"/>
    </row>
    <row r="253" spans="1:26" ht="16.5" customHeight="1">
      <c r="A253" s="735" t="s">
        <v>16308</v>
      </c>
      <c r="B253" s="735"/>
      <c r="C253" s="735"/>
      <c r="D253" s="735" t="s">
        <v>16140</v>
      </c>
      <c r="E253" s="780" t="s">
        <v>17835</v>
      </c>
      <c r="F253" s="735" t="s">
        <v>17715</v>
      </c>
      <c r="G253" s="172"/>
      <c r="H253" s="461" t="s">
        <v>16142</v>
      </c>
      <c r="I253" s="456"/>
      <c r="J253" s="83" t="s">
        <v>158</v>
      </c>
      <c r="K253" s="442"/>
      <c r="L253" s="734"/>
      <c r="M253" s="84"/>
      <c r="N253" s="26"/>
      <c r="O253" s="86"/>
      <c r="P253" s="86"/>
      <c r="Q253" s="86" t="s">
        <v>379</v>
      </c>
      <c r="R253" s="86"/>
      <c r="S253" s="442"/>
      <c r="T253" s="279"/>
      <c r="U253" s="279"/>
      <c r="V253" s="279"/>
      <c r="W253" s="279"/>
      <c r="X253" s="279"/>
      <c r="Y253" s="279"/>
      <c r="Z253" s="279"/>
    </row>
    <row r="254" spans="1:26" ht="16.5" customHeight="1">
      <c r="A254" s="665"/>
      <c r="B254" s="665"/>
      <c r="C254" s="665"/>
      <c r="D254" s="665"/>
      <c r="E254" s="665"/>
      <c r="F254" s="665"/>
      <c r="G254" s="80" t="s">
        <v>17299</v>
      </c>
      <c r="H254" s="271" t="s">
        <v>15984</v>
      </c>
      <c r="I254" s="271" t="s">
        <v>15985</v>
      </c>
      <c r="J254" s="83" t="s">
        <v>158</v>
      </c>
      <c r="K254" s="442"/>
      <c r="L254" s="665"/>
      <c r="M254" s="178" t="s">
        <v>15556</v>
      </c>
      <c r="N254" s="26"/>
      <c r="O254" s="86"/>
      <c r="P254" s="86"/>
      <c r="Q254" s="86" t="s">
        <v>379</v>
      </c>
      <c r="R254" s="86"/>
      <c r="S254" s="442"/>
      <c r="T254" s="279"/>
      <c r="U254" s="279"/>
      <c r="V254" s="279"/>
      <c r="W254" s="279"/>
      <c r="X254" s="279"/>
      <c r="Y254" s="279"/>
      <c r="Z254" s="279"/>
    </row>
    <row r="255" spans="1:26" ht="16.5" customHeight="1">
      <c r="A255" s="665"/>
      <c r="B255" s="665"/>
      <c r="C255" s="665"/>
      <c r="D255" s="665"/>
      <c r="E255" s="665"/>
      <c r="F255" s="665"/>
      <c r="G255" s="88"/>
      <c r="H255" s="333" t="s">
        <v>16149</v>
      </c>
      <c r="I255" s="271" t="s">
        <v>16150</v>
      </c>
      <c r="J255" s="83" t="s">
        <v>158</v>
      </c>
      <c r="K255" s="442"/>
      <c r="L255" s="665"/>
      <c r="M255" s="83"/>
      <c r="N255" s="26"/>
      <c r="O255" s="86"/>
      <c r="P255" s="86"/>
      <c r="Q255" s="86" t="s">
        <v>379</v>
      </c>
      <c r="R255" s="86"/>
      <c r="S255" s="442"/>
      <c r="T255" s="279"/>
      <c r="U255" s="279"/>
      <c r="V255" s="279"/>
      <c r="W255" s="279"/>
      <c r="X255" s="279"/>
      <c r="Y255" s="279"/>
      <c r="Z255" s="279"/>
    </row>
    <row r="256" spans="1:26" ht="16.5" customHeight="1">
      <c r="A256" s="665"/>
      <c r="B256" s="665"/>
      <c r="C256" s="665"/>
      <c r="D256" s="665"/>
      <c r="E256" s="665"/>
      <c r="F256" s="665"/>
      <c r="G256" s="172"/>
      <c r="H256" s="271" t="s">
        <v>15884</v>
      </c>
      <c r="I256" s="271" t="s">
        <v>16151</v>
      </c>
      <c r="J256" s="83" t="s">
        <v>158</v>
      </c>
      <c r="K256" s="442"/>
      <c r="L256" s="665"/>
      <c r="M256" s="454" t="s">
        <v>15887</v>
      </c>
      <c r="N256" s="26"/>
      <c r="O256" s="86"/>
      <c r="P256" s="86"/>
      <c r="Q256" s="86" t="s">
        <v>379</v>
      </c>
      <c r="R256" s="86"/>
      <c r="S256" s="442"/>
      <c r="T256" s="279"/>
      <c r="U256" s="279"/>
      <c r="V256" s="279"/>
      <c r="W256" s="279"/>
      <c r="X256" s="279"/>
      <c r="Y256" s="279"/>
      <c r="Z256" s="279"/>
    </row>
    <row r="257" spans="1:26" ht="16.5" customHeight="1">
      <c r="A257" s="665"/>
      <c r="B257" s="665"/>
      <c r="C257" s="665"/>
      <c r="D257" s="665"/>
      <c r="E257" s="665"/>
      <c r="F257" s="665"/>
      <c r="G257" s="172"/>
      <c r="H257" s="484" t="s">
        <v>16050</v>
      </c>
      <c r="I257" s="2" t="s">
        <v>15750</v>
      </c>
      <c r="J257" s="83" t="s">
        <v>158</v>
      </c>
      <c r="K257" s="442"/>
      <c r="L257" s="665"/>
      <c r="M257" s="86"/>
      <c r="N257" s="26"/>
      <c r="O257" s="86"/>
      <c r="P257" s="86"/>
      <c r="Q257" s="86" t="s">
        <v>379</v>
      </c>
      <c r="R257" s="86"/>
      <c r="S257" s="442"/>
      <c r="T257" s="279"/>
      <c r="U257" s="279"/>
      <c r="V257" s="279"/>
      <c r="W257" s="279"/>
      <c r="X257" s="279"/>
      <c r="Y257" s="279"/>
      <c r="Z257" s="279"/>
    </row>
    <row r="258" spans="1:26" ht="16.5" customHeight="1">
      <c r="A258" s="665"/>
      <c r="B258" s="665"/>
      <c r="C258" s="665"/>
      <c r="D258" s="665"/>
      <c r="E258" s="665"/>
      <c r="F258" s="665"/>
      <c r="G258" s="172"/>
      <c r="H258" s="271" t="s">
        <v>15884</v>
      </c>
      <c r="I258" s="453" t="s">
        <v>16279</v>
      </c>
      <c r="J258" s="83" t="s">
        <v>158</v>
      </c>
      <c r="K258" s="442"/>
      <c r="L258" s="665"/>
      <c r="M258" s="454" t="s">
        <v>15887</v>
      </c>
      <c r="N258" s="26"/>
      <c r="O258" s="86"/>
      <c r="P258" s="86"/>
      <c r="Q258" s="86" t="s">
        <v>379</v>
      </c>
      <c r="R258" s="86"/>
      <c r="S258" s="442"/>
      <c r="T258" s="279"/>
      <c r="U258" s="279"/>
      <c r="V258" s="279"/>
      <c r="W258" s="279"/>
      <c r="X258" s="279"/>
      <c r="Y258" s="279"/>
      <c r="Z258" s="279"/>
    </row>
    <row r="259" spans="1:26" ht="16.5" customHeight="1">
      <c r="A259" s="665"/>
      <c r="B259" s="665"/>
      <c r="C259" s="665"/>
      <c r="D259" s="665"/>
      <c r="E259" s="665"/>
      <c r="F259" s="665"/>
      <c r="G259" s="172"/>
      <c r="H259" s="271" t="s">
        <v>15771</v>
      </c>
      <c r="I259" s="456" t="s">
        <v>16213</v>
      </c>
      <c r="J259" s="83" t="s">
        <v>158</v>
      </c>
      <c r="K259" s="442"/>
      <c r="L259" s="665"/>
      <c r="M259" s="83"/>
      <c r="N259" s="26"/>
      <c r="O259" s="86"/>
      <c r="P259" s="86"/>
      <c r="Q259" s="86" t="s">
        <v>379</v>
      </c>
      <c r="R259" s="86"/>
      <c r="S259" s="442"/>
      <c r="T259" s="279"/>
      <c r="U259" s="279"/>
      <c r="V259" s="279"/>
      <c r="W259" s="279"/>
      <c r="X259" s="279"/>
      <c r="Y259" s="279"/>
      <c r="Z259" s="279"/>
    </row>
    <row r="260" spans="1:26" ht="16.5" customHeight="1">
      <c r="A260" s="665"/>
      <c r="B260" s="665"/>
      <c r="C260" s="665"/>
      <c r="D260" s="665"/>
      <c r="E260" s="665"/>
      <c r="F260" s="665"/>
      <c r="G260" s="172"/>
      <c r="H260" s="271" t="s">
        <v>15888</v>
      </c>
      <c r="I260" s="445" t="s">
        <v>15558</v>
      </c>
      <c r="J260" s="83" t="s">
        <v>158</v>
      </c>
      <c r="K260" s="442"/>
      <c r="L260" s="665"/>
      <c r="M260" s="178" t="s">
        <v>15889</v>
      </c>
      <c r="N260" s="26"/>
      <c r="O260" s="86"/>
      <c r="P260" s="86"/>
      <c r="Q260" s="86" t="s">
        <v>379</v>
      </c>
      <c r="R260" s="86"/>
      <c r="S260" s="442"/>
      <c r="T260" s="279"/>
      <c r="U260" s="279"/>
      <c r="V260" s="279"/>
      <c r="W260" s="279"/>
      <c r="X260" s="279"/>
      <c r="Y260" s="279"/>
      <c r="Z260" s="279"/>
    </row>
    <row r="261" spans="1:26" ht="16.5" customHeight="1">
      <c r="A261" s="665"/>
      <c r="B261" s="665"/>
      <c r="C261" s="665"/>
      <c r="D261" s="665"/>
      <c r="E261" s="665"/>
      <c r="F261" s="665"/>
      <c r="G261" s="172"/>
      <c r="H261" s="333" t="s">
        <v>15562</v>
      </c>
      <c r="I261" s="271" t="s">
        <v>16163</v>
      </c>
      <c r="J261" s="83" t="s">
        <v>158</v>
      </c>
      <c r="K261" s="442"/>
      <c r="L261" s="665"/>
      <c r="M261" s="83"/>
      <c r="N261" s="26"/>
      <c r="O261" s="86"/>
      <c r="P261" s="86"/>
      <c r="Q261" s="86" t="s">
        <v>379</v>
      </c>
      <c r="R261" s="86"/>
      <c r="S261" s="442"/>
      <c r="T261" s="279"/>
      <c r="U261" s="279"/>
      <c r="V261" s="279"/>
      <c r="W261" s="279"/>
      <c r="X261" s="279"/>
      <c r="Y261" s="279"/>
      <c r="Z261" s="279"/>
    </row>
    <row r="262" spans="1:26" ht="16.5" customHeight="1">
      <c r="A262" s="665"/>
      <c r="B262" s="665"/>
      <c r="C262" s="665"/>
      <c r="D262" s="665"/>
      <c r="E262" s="665"/>
      <c r="F262" s="665"/>
      <c r="G262" s="172"/>
      <c r="H262" s="271"/>
      <c r="I262" s="2" t="s">
        <v>16167</v>
      </c>
      <c r="J262" s="83" t="s">
        <v>158</v>
      </c>
      <c r="K262" s="442"/>
      <c r="L262" s="665"/>
      <c r="M262" s="83"/>
      <c r="N262" s="26"/>
      <c r="O262" s="86"/>
      <c r="P262" s="86"/>
      <c r="Q262" s="86" t="s">
        <v>379</v>
      </c>
      <c r="R262" s="86"/>
      <c r="S262" s="442"/>
      <c r="T262" s="279"/>
      <c r="U262" s="279"/>
      <c r="V262" s="279"/>
      <c r="W262" s="279"/>
      <c r="X262" s="279"/>
      <c r="Y262" s="279"/>
      <c r="Z262" s="279"/>
    </row>
    <row r="263" spans="1:26" ht="16.5" customHeight="1">
      <c r="A263" s="665"/>
      <c r="B263" s="665"/>
      <c r="C263" s="665"/>
      <c r="D263" s="665"/>
      <c r="E263" s="665"/>
      <c r="F263" s="665"/>
      <c r="G263" s="172"/>
      <c r="H263" s="271" t="s">
        <v>16171</v>
      </c>
      <c r="I263" s="271" t="s">
        <v>16172</v>
      </c>
      <c r="J263" s="83" t="s">
        <v>158</v>
      </c>
      <c r="K263" s="442"/>
      <c r="L263" s="665"/>
      <c r="M263" s="83"/>
      <c r="N263" s="26"/>
      <c r="O263" s="86"/>
      <c r="P263" s="86"/>
      <c r="Q263" s="86" t="s">
        <v>379</v>
      </c>
      <c r="R263" s="86"/>
      <c r="S263" s="442"/>
      <c r="T263" s="279"/>
      <c r="U263" s="279"/>
      <c r="V263" s="279"/>
      <c r="W263" s="279"/>
      <c r="X263" s="279"/>
      <c r="Y263" s="279"/>
      <c r="Z263" s="279"/>
    </row>
    <row r="264" spans="1:26" ht="16.5" customHeight="1">
      <c r="A264" s="665"/>
      <c r="B264" s="665"/>
      <c r="C264" s="665"/>
      <c r="D264" s="665"/>
      <c r="E264" s="665"/>
      <c r="F264" s="665"/>
      <c r="G264" s="172"/>
      <c r="H264" s="271" t="s">
        <v>16178</v>
      </c>
      <c r="I264" s="445" t="s">
        <v>15558</v>
      </c>
      <c r="J264" s="83" t="s">
        <v>158</v>
      </c>
      <c r="K264" s="442"/>
      <c r="L264" s="665"/>
      <c r="M264" s="83"/>
      <c r="N264" s="26"/>
      <c r="O264" s="86"/>
      <c r="P264" s="86"/>
      <c r="Q264" s="86" t="s">
        <v>379</v>
      </c>
      <c r="R264" s="86"/>
      <c r="S264" s="442"/>
      <c r="T264" s="279"/>
      <c r="U264" s="279"/>
      <c r="V264" s="279"/>
      <c r="W264" s="279"/>
      <c r="X264" s="279"/>
      <c r="Y264" s="279"/>
      <c r="Z264" s="279"/>
    </row>
    <row r="265" spans="1:26" ht="16.5" customHeight="1">
      <c r="A265" s="665"/>
      <c r="B265" s="665"/>
      <c r="C265" s="665"/>
      <c r="D265" s="665"/>
      <c r="E265" s="665"/>
      <c r="F265" s="665"/>
      <c r="G265" s="172"/>
      <c r="H265" s="271" t="s">
        <v>16183</v>
      </c>
      <c r="I265" s="2" t="s">
        <v>16163</v>
      </c>
      <c r="J265" s="83" t="s">
        <v>158</v>
      </c>
      <c r="K265" s="442"/>
      <c r="L265" s="665"/>
      <c r="M265" s="83"/>
      <c r="N265" s="26"/>
      <c r="O265" s="86"/>
      <c r="P265" s="86"/>
      <c r="Q265" s="86" t="s">
        <v>379</v>
      </c>
      <c r="R265" s="86"/>
      <c r="S265" s="442"/>
      <c r="T265" s="279"/>
      <c r="U265" s="279"/>
      <c r="V265" s="279"/>
      <c r="W265" s="279"/>
      <c r="X265" s="279"/>
      <c r="Y265" s="279"/>
      <c r="Z265" s="279"/>
    </row>
    <row r="266" spans="1:26" ht="16.5" customHeight="1">
      <c r="A266" s="666"/>
      <c r="B266" s="666"/>
      <c r="C266" s="666"/>
      <c r="D266" s="666"/>
      <c r="E266" s="666"/>
      <c r="F266" s="666"/>
      <c r="G266" s="172"/>
      <c r="H266" s="2" t="s">
        <v>16167</v>
      </c>
      <c r="I266" s="445" t="s">
        <v>15558</v>
      </c>
      <c r="J266" s="83" t="s">
        <v>158</v>
      </c>
      <c r="K266" s="442"/>
      <c r="L266" s="666"/>
      <c r="M266" s="83"/>
      <c r="N266" s="26"/>
      <c r="O266" s="86"/>
      <c r="P266" s="86"/>
      <c r="Q266" s="86" t="s">
        <v>379</v>
      </c>
      <c r="R266" s="86"/>
      <c r="S266" s="442"/>
      <c r="T266" s="279"/>
      <c r="U266" s="279"/>
      <c r="V266" s="279"/>
      <c r="W266" s="279"/>
      <c r="X266" s="279"/>
      <c r="Y266" s="279"/>
      <c r="Z266" s="279"/>
    </row>
    <row r="267" spans="1:26" ht="16.5" customHeight="1">
      <c r="A267" s="735" t="s">
        <v>16360</v>
      </c>
      <c r="B267" s="735"/>
      <c r="C267" s="735"/>
      <c r="D267" s="735" t="s">
        <v>16365</v>
      </c>
      <c r="E267" s="749" t="s">
        <v>16366</v>
      </c>
      <c r="F267" s="735" t="s">
        <v>17291</v>
      </c>
      <c r="G267" s="88"/>
      <c r="H267" s="461" t="s">
        <v>15550</v>
      </c>
      <c r="I267" s="447"/>
      <c r="J267" s="83" t="s">
        <v>158</v>
      </c>
      <c r="K267" s="442"/>
      <c r="L267" s="734"/>
      <c r="M267" s="178"/>
      <c r="N267" s="26"/>
      <c r="O267" s="86"/>
      <c r="P267" s="86"/>
      <c r="Q267" s="86" t="s">
        <v>379</v>
      </c>
      <c r="R267" s="86"/>
      <c r="S267" s="442"/>
      <c r="T267" s="279"/>
      <c r="U267" s="279"/>
      <c r="V267" s="279"/>
      <c r="W267" s="279"/>
      <c r="X267" s="279"/>
      <c r="Y267" s="279"/>
      <c r="Z267" s="279"/>
    </row>
    <row r="268" spans="1:26" ht="16.5" customHeight="1">
      <c r="A268" s="665"/>
      <c r="B268" s="665"/>
      <c r="C268" s="665"/>
      <c r="D268" s="665"/>
      <c r="E268" s="665"/>
      <c r="F268" s="665"/>
      <c r="G268" s="80" t="s">
        <v>17299</v>
      </c>
      <c r="H268" s="271" t="s">
        <v>15984</v>
      </c>
      <c r="I268" s="271" t="s">
        <v>15985</v>
      </c>
      <c r="J268" s="83" t="s">
        <v>158</v>
      </c>
      <c r="K268" s="442"/>
      <c r="L268" s="665"/>
      <c r="M268" s="178" t="s">
        <v>15556</v>
      </c>
      <c r="N268" s="26"/>
      <c r="O268" s="86"/>
      <c r="P268" s="86"/>
      <c r="Q268" s="86" t="s">
        <v>379</v>
      </c>
      <c r="R268" s="86"/>
      <c r="S268" s="442"/>
      <c r="T268" s="279"/>
      <c r="U268" s="279"/>
      <c r="V268" s="279"/>
      <c r="W268" s="279"/>
      <c r="X268" s="279"/>
      <c r="Y268" s="279"/>
      <c r="Z268" s="279"/>
    </row>
    <row r="269" spans="1:26" ht="16.5" customHeight="1">
      <c r="A269" s="665"/>
      <c r="B269" s="665"/>
      <c r="C269" s="665"/>
      <c r="D269" s="665"/>
      <c r="E269" s="665"/>
      <c r="F269" s="665"/>
      <c r="G269" s="88"/>
      <c r="H269" s="333" t="s">
        <v>16372</v>
      </c>
      <c r="I269" s="271" t="s">
        <v>16282</v>
      </c>
      <c r="J269" s="83" t="s">
        <v>158</v>
      </c>
      <c r="K269" s="442"/>
      <c r="L269" s="665"/>
      <c r="M269" s="178"/>
      <c r="N269" s="26"/>
      <c r="O269" s="86"/>
      <c r="P269" s="86"/>
      <c r="Q269" s="86" t="s">
        <v>379</v>
      </c>
      <c r="R269" s="86"/>
      <c r="S269" s="442"/>
      <c r="T269" s="279"/>
      <c r="U269" s="279"/>
      <c r="V269" s="279"/>
      <c r="W269" s="279"/>
      <c r="X269" s="279"/>
      <c r="Y269" s="279"/>
      <c r="Z269" s="279"/>
    </row>
    <row r="270" spans="1:26" ht="16.5" customHeight="1">
      <c r="A270" s="665"/>
      <c r="B270" s="665"/>
      <c r="C270" s="665"/>
      <c r="D270" s="665"/>
      <c r="E270" s="665"/>
      <c r="F270" s="665"/>
      <c r="G270" s="88"/>
      <c r="H270" s="271" t="s">
        <v>15884</v>
      </c>
      <c r="I270" s="453" t="s">
        <v>15886</v>
      </c>
      <c r="J270" s="83" t="s">
        <v>158</v>
      </c>
      <c r="K270" s="442"/>
      <c r="L270" s="665"/>
      <c r="M270" s="454" t="s">
        <v>15887</v>
      </c>
      <c r="N270" s="26"/>
      <c r="O270" s="86"/>
      <c r="P270" s="86"/>
      <c r="Q270" s="86" t="s">
        <v>379</v>
      </c>
      <c r="R270" s="86"/>
      <c r="S270" s="442"/>
      <c r="T270" s="279"/>
      <c r="U270" s="279"/>
      <c r="V270" s="279"/>
      <c r="W270" s="279"/>
      <c r="X270" s="279"/>
      <c r="Y270" s="279"/>
      <c r="Z270" s="279"/>
    </row>
    <row r="271" spans="1:26" ht="16.5" customHeight="1">
      <c r="A271" s="665"/>
      <c r="B271" s="665"/>
      <c r="C271" s="665"/>
      <c r="D271" s="665"/>
      <c r="E271" s="665"/>
      <c r="F271" s="665"/>
      <c r="G271" s="88"/>
      <c r="H271" s="271" t="s">
        <v>15888</v>
      </c>
      <c r="I271" s="445" t="s">
        <v>15558</v>
      </c>
      <c r="J271" s="83" t="s">
        <v>158</v>
      </c>
      <c r="K271" s="442"/>
      <c r="L271" s="665"/>
      <c r="M271" s="178" t="s">
        <v>15889</v>
      </c>
      <c r="N271" s="26"/>
      <c r="O271" s="86"/>
      <c r="P271" s="86"/>
      <c r="Q271" s="86" t="s">
        <v>379</v>
      </c>
      <c r="R271" s="86"/>
      <c r="S271" s="442"/>
      <c r="T271" s="279"/>
      <c r="U271" s="279"/>
      <c r="V271" s="279"/>
      <c r="W271" s="279"/>
      <c r="X271" s="279"/>
      <c r="Y271" s="279"/>
      <c r="Z271" s="279"/>
    </row>
    <row r="272" spans="1:26" ht="16.5" customHeight="1">
      <c r="A272" s="665"/>
      <c r="B272" s="665"/>
      <c r="C272" s="665"/>
      <c r="D272" s="665"/>
      <c r="E272" s="665"/>
      <c r="F272" s="665"/>
      <c r="G272" s="88"/>
      <c r="H272" s="333" t="s">
        <v>15562</v>
      </c>
      <c r="I272" s="271" t="s">
        <v>15890</v>
      </c>
      <c r="J272" s="83" t="s">
        <v>158</v>
      </c>
      <c r="K272" s="442"/>
      <c r="L272" s="665"/>
      <c r="M272" s="178"/>
      <c r="N272" s="26"/>
      <c r="O272" s="86"/>
      <c r="P272" s="86"/>
      <c r="Q272" s="86" t="s">
        <v>379</v>
      </c>
      <c r="R272" s="86"/>
      <c r="S272" s="442"/>
      <c r="T272" s="279"/>
      <c r="U272" s="279"/>
      <c r="V272" s="279"/>
      <c r="W272" s="279"/>
      <c r="X272" s="279"/>
      <c r="Y272" s="279"/>
      <c r="Z272" s="279"/>
    </row>
    <row r="273" spans="1:26" ht="16.5" customHeight="1">
      <c r="A273" s="665"/>
      <c r="B273" s="665"/>
      <c r="C273" s="665"/>
      <c r="D273" s="665"/>
      <c r="E273" s="665"/>
      <c r="F273" s="665"/>
      <c r="G273" s="88"/>
      <c r="H273" s="271"/>
      <c r="I273" s="2" t="s">
        <v>15891</v>
      </c>
      <c r="J273" s="83" t="s">
        <v>158</v>
      </c>
      <c r="K273" s="442"/>
      <c r="L273" s="665"/>
      <c r="M273" s="178"/>
      <c r="N273" s="26"/>
      <c r="O273" s="86"/>
      <c r="P273" s="86"/>
      <c r="Q273" s="86" t="s">
        <v>379</v>
      </c>
      <c r="R273" s="86"/>
      <c r="S273" s="442"/>
      <c r="T273" s="279"/>
      <c r="U273" s="279"/>
      <c r="V273" s="279"/>
      <c r="W273" s="279"/>
      <c r="X273" s="279"/>
      <c r="Y273" s="279"/>
      <c r="Z273" s="279"/>
    </row>
    <row r="274" spans="1:26" ht="16.5" customHeight="1">
      <c r="A274" s="665"/>
      <c r="B274" s="665"/>
      <c r="C274" s="665"/>
      <c r="D274" s="665"/>
      <c r="E274" s="665"/>
      <c r="F274" s="665"/>
      <c r="G274" s="88"/>
      <c r="H274" s="486" t="s">
        <v>16383</v>
      </c>
      <c r="I274" s="445" t="s">
        <v>16384</v>
      </c>
      <c r="J274" s="83" t="s">
        <v>158</v>
      </c>
      <c r="K274" s="442"/>
      <c r="L274" s="665"/>
      <c r="M274" s="178" t="s">
        <v>16385</v>
      </c>
      <c r="N274" s="26"/>
      <c r="O274" s="86"/>
      <c r="P274" s="86"/>
      <c r="Q274" s="86" t="s">
        <v>379</v>
      </c>
      <c r="R274" s="86"/>
      <c r="S274" s="442"/>
      <c r="T274" s="279"/>
      <c r="U274" s="279"/>
      <c r="V274" s="279"/>
      <c r="W274" s="279"/>
      <c r="X274" s="279"/>
      <c r="Y274" s="279"/>
      <c r="Z274" s="279"/>
    </row>
    <row r="275" spans="1:26" ht="16.5" customHeight="1">
      <c r="A275" s="665"/>
      <c r="B275" s="665"/>
      <c r="C275" s="665"/>
      <c r="D275" s="665"/>
      <c r="E275" s="665"/>
      <c r="F275" s="665"/>
      <c r="G275" s="88"/>
      <c r="H275" s="271"/>
      <c r="I275" s="445" t="s">
        <v>15558</v>
      </c>
      <c r="J275" s="83" t="s">
        <v>158</v>
      </c>
      <c r="K275" s="442"/>
      <c r="L275" s="665"/>
      <c r="M275" s="178" t="s">
        <v>16388</v>
      </c>
      <c r="N275" s="26"/>
      <c r="O275" s="86"/>
      <c r="P275" s="86"/>
      <c r="Q275" s="86" t="s">
        <v>379</v>
      </c>
      <c r="R275" s="86"/>
      <c r="S275" s="442"/>
      <c r="T275" s="279"/>
      <c r="U275" s="279"/>
      <c r="V275" s="279"/>
      <c r="W275" s="279"/>
      <c r="X275" s="279"/>
      <c r="Y275" s="279"/>
      <c r="Z275" s="279"/>
    </row>
    <row r="276" spans="1:26" ht="16.5" customHeight="1">
      <c r="A276" s="665"/>
      <c r="B276" s="665"/>
      <c r="C276" s="665"/>
      <c r="D276" s="665"/>
      <c r="E276" s="665"/>
      <c r="F276" s="665"/>
      <c r="G276" s="88"/>
      <c r="H276" s="333" t="s">
        <v>16390</v>
      </c>
      <c r="I276" s="333" t="s">
        <v>16391</v>
      </c>
      <c r="J276" s="83" t="s">
        <v>158</v>
      </c>
      <c r="K276" s="442"/>
      <c r="L276" s="665"/>
      <c r="M276" s="178"/>
      <c r="N276" s="26"/>
      <c r="O276" s="86"/>
      <c r="P276" s="86"/>
      <c r="Q276" s="86" t="s">
        <v>379</v>
      </c>
      <c r="R276" s="86"/>
      <c r="S276" s="442"/>
      <c r="T276" s="279"/>
      <c r="U276" s="279"/>
      <c r="V276" s="279"/>
      <c r="W276" s="279"/>
      <c r="X276" s="279"/>
      <c r="Y276" s="279"/>
      <c r="Z276" s="279"/>
    </row>
    <row r="277" spans="1:26" ht="16.5" customHeight="1">
      <c r="A277" s="665"/>
      <c r="B277" s="665"/>
      <c r="C277" s="665"/>
      <c r="D277" s="665"/>
      <c r="E277" s="665"/>
      <c r="F277" s="665"/>
      <c r="G277" s="88"/>
      <c r="H277" s="447" t="s">
        <v>16223</v>
      </c>
      <c r="I277" s="333" t="s">
        <v>15562</v>
      </c>
      <c r="J277" s="83" t="s">
        <v>158</v>
      </c>
      <c r="K277" s="442"/>
      <c r="L277" s="665"/>
      <c r="M277" s="794" t="s">
        <v>16395</v>
      </c>
      <c r="N277" s="26"/>
      <c r="O277" s="86"/>
      <c r="P277" s="86"/>
      <c r="Q277" s="86" t="s">
        <v>379</v>
      </c>
      <c r="R277" s="86"/>
      <c r="S277" s="442"/>
      <c r="T277" s="279"/>
      <c r="U277" s="279"/>
      <c r="V277" s="279"/>
      <c r="W277" s="279"/>
      <c r="X277" s="279"/>
      <c r="Y277" s="279"/>
      <c r="Z277" s="279"/>
    </row>
    <row r="278" spans="1:26" ht="16.5" customHeight="1">
      <c r="A278" s="665"/>
      <c r="B278" s="665"/>
      <c r="C278" s="665"/>
      <c r="D278" s="665"/>
      <c r="E278" s="665"/>
      <c r="F278" s="665"/>
      <c r="G278" s="88"/>
      <c r="H278" s="333"/>
      <c r="I278" s="445" t="s">
        <v>15558</v>
      </c>
      <c r="J278" s="83" t="s">
        <v>158</v>
      </c>
      <c r="K278" s="442"/>
      <c r="L278" s="665"/>
      <c r="M278" s="666"/>
      <c r="N278" s="26"/>
      <c r="O278" s="86"/>
      <c r="P278" s="86"/>
      <c r="Q278" s="86" t="s">
        <v>379</v>
      </c>
      <c r="R278" s="86"/>
      <c r="S278" s="442"/>
      <c r="T278" s="279"/>
      <c r="U278" s="279"/>
      <c r="V278" s="279"/>
      <c r="W278" s="279"/>
      <c r="X278" s="279"/>
      <c r="Y278" s="279"/>
      <c r="Z278" s="279"/>
    </row>
    <row r="279" spans="1:26" ht="16.5" customHeight="1">
      <c r="A279" s="666"/>
      <c r="B279" s="666"/>
      <c r="C279" s="666"/>
      <c r="D279" s="666"/>
      <c r="E279" s="666"/>
      <c r="F279" s="666"/>
      <c r="G279" s="88"/>
      <c r="H279" s="271" t="s">
        <v>15890</v>
      </c>
      <c r="I279" s="2" t="s">
        <v>15891</v>
      </c>
      <c r="J279" s="83" t="s">
        <v>158</v>
      </c>
      <c r="K279" s="442"/>
      <c r="L279" s="666"/>
      <c r="M279" s="178"/>
      <c r="N279" s="26"/>
      <c r="O279" s="86"/>
      <c r="P279" s="86"/>
      <c r="Q279" s="86" t="s">
        <v>379</v>
      </c>
      <c r="R279" s="86"/>
      <c r="S279" s="442"/>
      <c r="T279" s="279"/>
      <c r="U279" s="279"/>
      <c r="V279" s="279"/>
      <c r="W279" s="279"/>
      <c r="X279" s="279"/>
      <c r="Y279" s="279"/>
      <c r="Z279" s="279"/>
    </row>
    <row r="280" spans="1:26" ht="16.5" customHeight="1">
      <c r="A280" s="735" t="s">
        <v>16403</v>
      </c>
      <c r="B280" s="735"/>
      <c r="C280" s="735"/>
      <c r="D280" s="735" t="s">
        <v>5014</v>
      </c>
      <c r="E280" s="747" t="s">
        <v>528</v>
      </c>
      <c r="F280" s="735" t="s">
        <v>17291</v>
      </c>
      <c r="G280" s="172"/>
      <c r="H280" s="461" t="s">
        <v>15550</v>
      </c>
      <c r="I280" s="456"/>
      <c r="J280" s="83" t="s">
        <v>158</v>
      </c>
      <c r="K280" s="442"/>
      <c r="L280" s="734"/>
      <c r="M280" s="178"/>
      <c r="N280" s="26"/>
      <c r="O280" s="86"/>
      <c r="P280" s="86"/>
      <c r="Q280" s="86" t="s">
        <v>379</v>
      </c>
      <c r="R280" s="86"/>
      <c r="S280" s="442"/>
      <c r="T280" s="279"/>
      <c r="U280" s="279"/>
      <c r="V280" s="279"/>
      <c r="W280" s="279"/>
      <c r="X280" s="279"/>
      <c r="Y280" s="279"/>
      <c r="Z280" s="279"/>
    </row>
    <row r="281" spans="1:26" ht="16.5" customHeight="1">
      <c r="A281" s="665"/>
      <c r="B281" s="665"/>
      <c r="C281" s="665"/>
      <c r="D281" s="665"/>
      <c r="E281" s="665"/>
      <c r="F281" s="665"/>
      <c r="G281" s="80" t="s">
        <v>17299</v>
      </c>
      <c r="H281" s="271" t="s">
        <v>15984</v>
      </c>
      <c r="I281" s="271" t="s">
        <v>15985</v>
      </c>
      <c r="J281" s="83" t="s">
        <v>158</v>
      </c>
      <c r="K281" s="442"/>
      <c r="L281" s="665"/>
      <c r="M281" s="178" t="s">
        <v>15556</v>
      </c>
      <c r="N281" s="26"/>
      <c r="O281" s="86"/>
      <c r="P281" s="86"/>
      <c r="Q281" s="86" t="s">
        <v>379</v>
      </c>
      <c r="R281" s="86"/>
      <c r="S281" s="442"/>
      <c r="T281" s="279"/>
      <c r="U281" s="279"/>
      <c r="V281" s="279"/>
      <c r="W281" s="279"/>
      <c r="X281" s="279"/>
      <c r="Y281" s="279"/>
      <c r="Z281" s="279"/>
    </row>
    <row r="282" spans="1:26" ht="16.5" customHeight="1">
      <c r="A282" s="665"/>
      <c r="B282" s="665"/>
      <c r="C282" s="665"/>
      <c r="D282" s="665"/>
      <c r="E282" s="665"/>
      <c r="F282" s="665"/>
      <c r="G282" s="80"/>
      <c r="H282" s="333" t="s">
        <v>16412</v>
      </c>
      <c r="I282" s="271" t="s">
        <v>16413</v>
      </c>
      <c r="J282" s="83" t="s">
        <v>158</v>
      </c>
      <c r="K282" s="442"/>
      <c r="L282" s="665"/>
      <c r="M282" s="178"/>
      <c r="N282" s="26"/>
      <c r="O282" s="86"/>
      <c r="P282" s="86"/>
      <c r="Q282" s="86" t="s">
        <v>379</v>
      </c>
      <c r="R282" s="86"/>
      <c r="S282" s="442"/>
      <c r="T282" s="279"/>
      <c r="U282" s="279"/>
      <c r="V282" s="279"/>
      <c r="W282" s="279"/>
      <c r="X282" s="279"/>
      <c r="Y282" s="279"/>
      <c r="Z282" s="279"/>
    </row>
    <row r="283" spans="1:26" ht="16.5" customHeight="1">
      <c r="A283" s="665"/>
      <c r="B283" s="665"/>
      <c r="C283" s="665"/>
      <c r="D283" s="665"/>
      <c r="E283" s="665"/>
      <c r="F283" s="665"/>
      <c r="G283" s="80"/>
      <c r="H283" s="271" t="s">
        <v>15884</v>
      </c>
      <c r="I283" s="453" t="s">
        <v>16158</v>
      </c>
      <c r="J283" s="83" t="s">
        <v>158</v>
      </c>
      <c r="K283" s="442"/>
      <c r="L283" s="665"/>
      <c r="M283" s="454" t="s">
        <v>15887</v>
      </c>
      <c r="N283" s="26"/>
      <c r="O283" s="86"/>
      <c r="P283" s="86"/>
      <c r="Q283" s="86" t="s">
        <v>379</v>
      </c>
      <c r="R283" s="86"/>
      <c r="S283" s="442"/>
      <c r="T283" s="279"/>
      <c r="U283" s="279"/>
      <c r="V283" s="279"/>
      <c r="W283" s="279"/>
      <c r="X283" s="279"/>
      <c r="Y283" s="279"/>
      <c r="Z283" s="279"/>
    </row>
    <row r="284" spans="1:26" ht="16.5" customHeight="1">
      <c r="A284" s="665"/>
      <c r="B284" s="665"/>
      <c r="C284" s="665"/>
      <c r="D284" s="665"/>
      <c r="E284" s="665"/>
      <c r="F284" s="665"/>
      <c r="G284" s="80"/>
      <c r="H284" s="271" t="s">
        <v>15888</v>
      </c>
      <c r="I284" s="445" t="s">
        <v>15558</v>
      </c>
      <c r="J284" s="83" t="s">
        <v>158</v>
      </c>
      <c r="K284" s="442"/>
      <c r="L284" s="665"/>
      <c r="M284" s="178" t="s">
        <v>15889</v>
      </c>
      <c r="N284" s="26"/>
      <c r="O284" s="86"/>
      <c r="P284" s="86"/>
      <c r="Q284" s="86" t="s">
        <v>379</v>
      </c>
      <c r="R284" s="86"/>
      <c r="S284" s="442"/>
      <c r="T284" s="279"/>
      <c r="U284" s="279"/>
      <c r="V284" s="279"/>
      <c r="W284" s="279"/>
      <c r="X284" s="279"/>
      <c r="Y284" s="279"/>
      <c r="Z284" s="279"/>
    </row>
    <row r="285" spans="1:26" ht="16.5" customHeight="1">
      <c r="A285" s="665"/>
      <c r="B285" s="665"/>
      <c r="C285" s="665"/>
      <c r="D285" s="665"/>
      <c r="E285" s="665"/>
      <c r="F285" s="665"/>
      <c r="G285" s="80"/>
      <c r="H285" s="333" t="s">
        <v>15562</v>
      </c>
      <c r="I285" s="271" t="s">
        <v>16422</v>
      </c>
      <c r="J285" s="83" t="s">
        <v>158</v>
      </c>
      <c r="K285" s="442"/>
      <c r="L285" s="665"/>
      <c r="M285" s="178"/>
      <c r="N285" s="26"/>
      <c r="O285" s="86"/>
      <c r="P285" s="86"/>
      <c r="Q285" s="86" t="s">
        <v>379</v>
      </c>
      <c r="R285" s="86"/>
      <c r="S285" s="442"/>
      <c r="T285" s="279"/>
      <c r="U285" s="279"/>
      <c r="V285" s="279"/>
      <c r="W285" s="279"/>
      <c r="X285" s="279"/>
      <c r="Y285" s="279"/>
      <c r="Z285" s="279"/>
    </row>
    <row r="286" spans="1:26" ht="16.5" customHeight="1">
      <c r="A286" s="665"/>
      <c r="B286" s="665"/>
      <c r="C286" s="665"/>
      <c r="D286" s="665"/>
      <c r="E286" s="665"/>
      <c r="F286" s="665"/>
      <c r="G286" s="80"/>
      <c r="H286" s="271"/>
      <c r="I286" s="271" t="s">
        <v>15563</v>
      </c>
      <c r="J286" s="83" t="s">
        <v>158</v>
      </c>
      <c r="K286" s="442"/>
      <c r="L286" s="665"/>
      <c r="M286" s="178"/>
      <c r="N286" s="26"/>
      <c r="O286" s="86"/>
      <c r="P286" s="86"/>
      <c r="Q286" s="86" t="s">
        <v>379</v>
      </c>
      <c r="R286" s="86"/>
      <c r="S286" s="442"/>
      <c r="T286" s="279"/>
      <c r="U286" s="279"/>
      <c r="V286" s="279"/>
      <c r="W286" s="279"/>
      <c r="X286" s="279"/>
      <c r="Y286" s="279"/>
      <c r="Z286" s="279"/>
    </row>
    <row r="287" spans="1:26" ht="16.5" customHeight="1">
      <c r="A287" s="665"/>
      <c r="B287" s="665"/>
      <c r="C287" s="665"/>
      <c r="D287" s="665"/>
      <c r="E287" s="665"/>
      <c r="F287" s="665"/>
      <c r="G287" s="80"/>
      <c r="H287" s="271" t="s">
        <v>16428</v>
      </c>
      <c r="I287" s="445" t="s">
        <v>16431</v>
      </c>
      <c r="J287" s="83" t="s">
        <v>158</v>
      </c>
      <c r="K287" s="442"/>
      <c r="L287" s="665"/>
      <c r="M287" s="178" t="s">
        <v>15889</v>
      </c>
      <c r="N287" s="26"/>
      <c r="O287" s="86"/>
      <c r="P287" s="86"/>
      <c r="Q287" s="86" t="s">
        <v>379</v>
      </c>
      <c r="R287" s="86"/>
      <c r="S287" s="442"/>
      <c r="T287" s="279"/>
      <c r="U287" s="279"/>
      <c r="V287" s="279"/>
      <c r="W287" s="279"/>
      <c r="X287" s="279"/>
      <c r="Y287" s="279"/>
      <c r="Z287" s="279"/>
    </row>
    <row r="288" spans="1:26" ht="16.5" customHeight="1">
      <c r="A288" s="665"/>
      <c r="B288" s="665"/>
      <c r="C288" s="665"/>
      <c r="D288" s="665"/>
      <c r="E288" s="665"/>
      <c r="F288" s="665"/>
      <c r="G288" s="80"/>
      <c r="H288" s="271"/>
      <c r="I288" s="271" t="s">
        <v>16422</v>
      </c>
      <c r="J288" s="83" t="s">
        <v>158</v>
      </c>
      <c r="K288" s="442"/>
      <c r="L288" s="665"/>
      <c r="M288" s="178"/>
      <c r="N288" s="26"/>
      <c r="O288" s="86"/>
      <c r="P288" s="86"/>
      <c r="Q288" s="86" t="s">
        <v>379</v>
      </c>
      <c r="R288" s="86"/>
      <c r="S288" s="442"/>
      <c r="T288" s="279"/>
      <c r="U288" s="279"/>
      <c r="V288" s="279"/>
      <c r="W288" s="279"/>
      <c r="X288" s="279"/>
      <c r="Y288" s="279"/>
      <c r="Z288" s="279"/>
    </row>
    <row r="289" spans="1:26" ht="16.5" customHeight="1">
      <c r="A289" s="666"/>
      <c r="B289" s="666"/>
      <c r="C289" s="666"/>
      <c r="D289" s="666"/>
      <c r="E289" s="666"/>
      <c r="F289" s="666"/>
      <c r="G289" s="80"/>
      <c r="H289" s="271"/>
      <c r="I289" s="271" t="s">
        <v>15563</v>
      </c>
      <c r="J289" s="83" t="s">
        <v>158</v>
      </c>
      <c r="K289" s="442"/>
      <c r="L289" s="666"/>
      <c r="M289" s="178"/>
      <c r="N289" s="26"/>
      <c r="O289" s="86"/>
      <c r="P289" s="86"/>
      <c r="Q289" s="86" t="s">
        <v>379</v>
      </c>
      <c r="R289" s="86"/>
      <c r="S289" s="442"/>
      <c r="T289" s="279"/>
      <c r="U289" s="279"/>
      <c r="V289" s="279"/>
      <c r="W289" s="279"/>
      <c r="X289" s="279"/>
      <c r="Y289" s="279"/>
      <c r="Z289" s="279"/>
    </row>
    <row r="290" spans="1:26" ht="16.5" customHeight="1">
      <c r="A290" s="743" t="s">
        <v>16447</v>
      </c>
      <c r="B290" s="743"/>
      <c r="C290" s="743"/>
      <c r="D290" s="735" t="s">
        <v>5014</v>
      </c>
      <c r="E290" s="747" t="s">
        <v>16453</v>
      </c>
      <c r="F290" s="743" t="s">
        <v>17291</v>
      </c>
      <c r="G290" s="172"/>
      <c r="H290" s="461" t="s">
        <v>15550</v>
      </c>
      <c r="I290" s="456"/>
      <c r="J290" s="83" t="s">
        <v>158</v>
      </c>
      <c r="K290" s="442"/>
      <c r="L290" s="734"/>
      <c r="M290" s="178"/>
      <c r="N290" s="26"/>
      <c r="O290" s="86"/>
      <c r="P290" s="86"/>
      <c r="Q290" s="86" t="s">
        <v>379</v>
      </c>
      <c r="R290" s="86"/>
      <c r="S290" s="442"/>
      <c r="T290" s="279"/>
      <c r="U290" s="279"/>
      <c r="V290" s="279"/>
      <c r="W290" s="279"/>
      <c r="X290" s="279"/>
      <c r="Y290" s="279"/>
      <c r="Z290" s="279"/>
    </row>
    <row r="291" spans="1:26" ht="16.5" customHeight="1">
      <c r="A291" s="665"/>
      <c r="B291" s="665"/>
      <c r="C291" s="665"/>
      <c r="D291" s="665"/>
      <c r="E291" s="665"/>
      <c r="F291" s="665"/>
      <c r="G291" s="80" t="s">
        <v>17299</v>
      </c>
      <c r="H291" s="271" t="s">
        <v>15984</v>
      </c>
      <c r="I291" s="271" t="s">
        <v>15985</v>
      </c>
      <c r="J291" s="83" t="s">
        <v>158</v>
      </c>
      <c r="K291" s="442"/>
      <c r="L291" s="665"/>
      <c r="M291" s="178" t="s">
        <v>15556</v>
      </c>
      <c r="N291" s="26"/>
      <c r="O291" s="86"/>
      <c r="P291" s="86"/>
      <c r="Q291" s="86" t="s">
        <v>379</v>
      </c>
      <c r="R291" s="86"/>
      <c r="S291" s="442"/>
      <c r="T291" s="279"/>
      <c r="U291" s="279"/>
      <c r="V291" s="279"/>
      <c r="W291" s="279"/>
      <c r="X291" s="279"/>
      <c r="Y291" s="279"/>
      <c r="Z291" s="279"/>
    </row>
    <row r="292" spans="1:26" ht="16.5" customHeight="1">
      <c r="A292" s="665"/>
      <c r="B292" s="665"/>
      <c r="C292" s="665"/>
      <c r="D292" s="665"/>
      <c r="E292" s="665"/>
      <c r="F292" s="665"/>
      <c r="G292" s="80"/>
      <c r="H292" s="333" t="s">
        <v>16412</v>
      </c>
      <c r="I292" s="271" t="s">
        <v>16413</v>
      </c>
      <c r="J292" s="83" t="s">
        <v>158</v>
      </c>
      <c r="K292" s="442"/>
      <c r="L292" s="665"/>
      <c r="M292" s="178"/>
      <c r="N292" s="26"/>
      <c r="O292" s="86"/>
      <c r="P292" s="86"/>
      <c r="Q292" s="86" t="s">
        <v>379</v>
      </c>
      <c r="R292" s="86"/>
      <c r="S292" s="442"/>
      <c r="T292" s="279"/>
      <c r="U292" s="279"/>
      <c r="V292" s="279"/>
      <c r="W292" s="279"/>
      <c r="X292" s="279"/>
      <c r="Y292" s="279"/>
      <c r="Z292" s="279"/>
    </row>
    <row r="293" spans="1:26" ht="16.5" customHeight="1">
      <c r="A293" s="665"/>
      <c r="B293" s="665"/>
      <c r="C293" s="665"/>
      <c r="D293" s="665"/>
      <c r="E293" s="665"/>
      <c r="F293" s="665"/>
      <c r="G293" s="80"/>
      <c r="H293" s="2" t="s">
        <v>15090</v>
      </c>
      <c r="I293" s="2"/>
      <c r="J293" s="83" t="s">
        <v>158</v>
      </c>
      <c r="K293" s="442"/>
      <c r="L293" s="665"/>
      <c r="M293" s="178"/>
      <c r="N293" s="26"/>
      <c r="O293" s="86"/>
      <c r="P293" s="86"/>
      <c r="Q293" s="86" t="s">
        <v>379</v>
      </c>
      <c r="R293" s="86"/>
      <c r="S293" s="442"/>
      <c r="T293" s="279"/>
      <c r="U293" s="279"/>
      <c r="V293" s="279"/>
      <c r="W293" s="279"/>
      <c r="X293" s="279"/>
      <c r="Y293" s="279"/>
      <c r="Z293" s="279"/>
    </row>
    <row r="294" spans="1:26" ht="16.5" customHeight="1">
      <c r="A294" s="665"/>
      <c r="B294" s="665"/>
      <c r="C294" s="665"/>
      <c r="D294" s="665"/>
      <c r="E294" s="665"/>
      <c r="F294" s="665"/>
      <c r="G294" s="80"/>
      <c r="H294" s="2" t="s">
        <v>13108</v>
      </c>
      <c r="I294" s="2" t="s">
        <v>14730</v>
      </c>
      <c r="J294" s="83" t="s">
        <v>158</v>
      </c>
      <c r="K294" s="442"/>
      <c r="L294" s="665"/>
      <c r="M294" s="178"/>
      <c r="N294" s="26"/>
      <c r="O294" s="86"/>
      <c r="P294" s="86"/>
      <c r="Q294" s="86" t="s">
        <v>379</v>
      </c>
      <c r="R294" s="86"/>
      <c r="S294" s="442"/>
      <c r="T294" s="279"/>
      <c r="U294" s="279"/>
      <c r="V294" s="279"/>
      <c r="W294" s="279"/>
      <c r="X294" s="279"/>
      <c r="Y294" s="279"/>
      <c r="Z294" s="279"/>
    </row>
    <row r="295" spans="1:26" ht="16.5" customHeight="1">
      <c r="A295" s="665"/>
      <c r="B295" s="665"/>
      <c r="C295" s="665"/>
      <c r="D295" s="665"/>
      <c r="E295" s="665"/>
      <c r="F295" s="665"/>
      <c r="G295" s="80"/>
      <c r="H295" s="2" t="s">
        <v>16469</v>
      </c>
      <c r="I295" s="2" t="s">
        <v>16471</v>
      </c>
      <c r="J295" s="83" t="s">
        <v>158</v>
      </c>
      <c r="K295" s="442"/>
      <c r="L295" s="665"/>
      <c r="M295" s="178"/>
      <c r="N295" s="26"/>
      <c r="O295" s="86"/>
      <c r="P295" s="86"/>
      <c r="Q295" s="86" t="s">
        <v>379</v>
      </c>
      <c r="R295" s="86"/>
      <c r="S295" s="442"/>
      <c r="T295" s="279"/>
      <c r="U295" s="279"/>
      <c r="V295" s="279"/>
      <c r="W295" s="279"/>
      <c r="X295" s="279"/>
      <c r="Y295" s="279"/>
      <c r="Z295" s="279"/>
    </row>
    <row r="296" spans="1:26" ht="16.5" customHeight="1">
      <c r="A296" s="665"/>
      <c r="B296" s="665"/>
      <c r="C296" s="665"/>
      <c r="D296" s="665"/>
      <c r="E296" s="665"/>
      <c r="F296" s="665"/>
      <c r="G296" s="80"/>
      <c r="H296" s="2" t="s">
        <v>16450</v>
      </c>
      <c r="I296" s="2" t="s">
        <v>16476</v>
      </c>
      <c r="J296" s="83" t="s">
        <v>158</v>
      </c>
      <c r="K296" s="442"/>
      <c r="L296" s="665"/>
      <c r="M296" s="178"/>
      <c r="N296" s="26"/>
      <c r="O296" s="86"/>
      <c r="P296" s="86"/>
      <c r="Q296" s="86" t="s">
        <v>379</v>
      </c>
      <c r="R296" s="86"/>
      <c r="S296" s="442"/>
      <c r="T296" s="279"/>
      <c r="U296" s="279"/>
      <c r="V296" s="279"/>
      <c r="W296" s="279"/>
      <c r="X296" s="279"/>
      <c r="Y296" s="279"/>
      <c r="Z296" s="279"/>
    </row>
    <row r="297" spans="1:26" ht="16.5" customHeight="1">
      <c r="A297" s="665"/>
      <c r="B297" s="665"/>
      <c r="C297" s="665"/>
      <c r="D297" s="665"/>
      <c r="E297" s="665"/>
      <c r="F297" s="665"/>
      <c r="G297" s="80"/>
      <c r="H297" s="2" t="s">
        <v>15098</v>
      </c>
      <c r="I297" s="2"/>
      <c r="J297" s="83" t="s">
        <v>158</v>
      </c>
      <c r="K297" s="442"/>
      <c r="L297" s="665"/>
      <c r="M297" s="178"/>
      <c r="N297" s="26"/>
      <c r="O297" s="86"/>
      <c r="P297" s="86"/>
      <c r="Q297" s="86" t="s">
        <v>379</v>
      </c>
      <c r="R297" s="86"/>
      <c r="S297" s="442"/>
      <c r="T297" s="279"/>
      <c r="U297" s="279"/>
      <c r="V297" s="279"/>
      <c r="W297" s="279"/>
      <c r="X297" s="279"/>
      <c r="Y297" s="279"/>
      <c r="Z297" s="279"/>
    </row>
    <row r="298" spans="1:26" ht="16.5" customHeight="1">
      <c r="A298" s="665"/>
      <c r="B298" s="665"/>
      <c r="C298" s="665"/>
      <c r="D298" s="665"/>
      <c r="E298" s="665"/>
      <c r="F298" s="665"/>
      <c r="G298" s="80"/>
      <c r="H298" s="271" t="s">
        <v>15884</v>
      </c>
      <c r="I298" s="453" t="s">
        <v>16158</v>
      </c>
      <c r="J298" s="83" t="s">
        <v>158</v>
      </c>
      <c r="K298" s="442"/>
      <c r="L298" s="665"/>
      <c r="M298" s="454" t="s">
        <v>15887</v>
      </c>
      <c r="N298" s="26"/>
      <c r="O298" s="86"/>
      <c r="P298" s="86"/>
      <c r="Q298" s="86" t="s">
        <v>379</v>
      </c>
      <c r="R298" s="86"/>
      <c r="S298" s="442"/>
      <c r="T298" s="279"/>
      <c r="U298" s="279"/>
      <c r="V298" s="279"/>
      <c r="W298" s="279"/>
      <c r="X298" s="279"/>
      <c r="Y298" s="279"/>
      <c r="Z298" s="279"/>
    </row>
    <row r="299" spans="1:26" ht="16.5" customHeight="1">
      <c r="A299" s="665"/>
      <c r="B299" s="665"/>
      <c r="C299" s="665"/>
      <c r="D299" s="665"/>
      <c r="E299" s="665"/>
      <c r="F299" s="665"/>
      <c r="G299" s="80"/>
      <c r="H299" s="271" t="s">
        <v>15888</v>
      </c>
      <c r="I299" s="445" t="s">
        <v>15558</v>
      </c>
      <c r="J299" s="83" t="s">
        <v>158</v>
      </c>
      <c r="K299" s="442"/>
      <c r="L299" s="665"/>
      <c r="M299" s="178" t="s">
        <v>15889</v>
      </c>
      <c r="N299" s="26"/>
      <c r="O299" s="86"/>
      <c r="P299" s="86"/>
      <c r="Q299" s="86" t="s">
        <v>379</v>
      </c>
      <c r="R299" s="86"/>
      <c r="S299" s="442"/>
      <c r="T299" s="279"/>
      <c r="U299" s="279"/>
      <c r="V299" s="279"/>
      <c r="W299" s="279"/>
      <c r="X299" s="279"/>
      <c r="Y299" s="279"/>
      <c r="Z299" s="279"/>
    </row>
    <row r="300" spans="1:26" ht="16.5" customHeight="1">
      <c r="A300" s="665"/>
      <c r="B300" s="665"/>
      <c r="C300" s="665"/>
      <c r="D300" s="665"/>
      <c r="E300" s="665"/>
      <c r="F300" s="665"/>
      <c r="G300" s="80"/>
      <c r="H300" s="333" t="s">
        <v>15562</v>
      </c>
      <c r="I300" s="271" t="s">
        <v>16422</v>
      </c>
      <c r="J300" s="83" t="s">
        <v>158</v>
      </c>
      <c r="K300" s="442"/>
      <c r="L300" s="665"/>
      <c r="M300" s="178"/>
      <c r="N300" s="26"/>
      <c r="O300" s="86"/>
      <c r="P300" s="86"/>
      <c r="Q300" s="86" t="s">
        <v>379</v>
      </c>
      <c r="R300" s="86"/>
      <c r="S300" s="442"/>
      <c r="T300" s="279"/>
      <c r="U300" s="279"/>
      <c r="V300" s="279"/>
      <c r="W300" s="279"/>
      <c r="X300" s="279"/>
      <c r="Y300" s="279"/>
      <c r="Z300" s="279"/>
    </row>
    <row r="301" spans="1:26" ht="16.5" customHeight="1">
      <c r="A301" s="666"/>
      <c r="B301" s="666"/>
      <c r="C301" s="666"/>
      <c r="D301" s="666"/>
      <c r="E301" s="666"/>
      <c r="F301" s="666"/>
      <c r="G301" s="80"/>
      <c r="H301" s="271"/>
      <c r="I301" s="271" t="s">
        <v>15563</v>
      </c>
      <c r="J301" s="83" t="s">
        <v>158</v>
      </c>
      <c r="K301" s="442"/>
      <c r="L301" s="666"/>
      <c r="M301" s="178"/>
      <c r="N301" s="26"/>
      <c r="O301" s="86"/>
      <c r="P301" s="86"/>
      <c r="Q301" s="86" t="s">
        <v>379</v>
      </c>
      <c r="R301" s="86"/>
      <c r="S301" s="442"/>
      <c r="T301" s="279"/>
      <c r="U301" s="279"/>
      <c r="V301" s="279"/>
      <c r="W301" s="279"/>
      <c r="X301" s="279"/>
      <c r="Y301" s="279"/>
      <c r="Z301" s="279"/>
    </row>
    <row r="302" spans="1:26" ht="16.5" customHeight="1">
      <c r="A302" s="735" t="s">
        <v>16494</v>
      </c>
      <c r="B302" s="735"/>
      <c r="C302" s="735"/>
      <c r="D302" s="735" t="s">
        <v>5014</v>
      </c>
      <c r="E302" s="747" t="s">
        <v>16498</v>
      </c>
      <c r="F302" s="735" t="s">
        <v>17291</v>
      </c>
      <c r="G302" s="172"/>
      <c r="H302" s="461" t="s">
        <v>15550</v>
      </c>
      <c r="I302" s="456"/>
      <c r="J302" s="83" t="s">
        <v>158</v>
      </c>
      <c r="K302" s="442"/>
      <c r="L302" s="734"/>
      <c r="M302" s="178"/>
      <c r="N302" s="26"/>
      <c r="O302" s="86"/>
      <c r="P302" s="86"/>
      <c r="Q302" s="86" t="s">
        <v>379</v>
      </c>
      <c r="R302" s="86"/>
      <c r="S302" s="442"/>
      <c r="T302" s="279"/>
      <c r="U302" s="279"/>
      <c r="V302" s="279"/>
      <c r="W302" s="279"/>
      <c r="X302" s="279"/>
      <c r="Y302" s="279"/>
      <c r="Z302" s="279"/>
    </row>
    <row r="303" spans="1:26" ht="16.5" customHeight="1">
      <c r="A303" s="665"/>
      <c r="B303" s="665"/>
      <c r="C303" s="665"/>
      <c r="D303" s="665"/>
      <c r="E303" s="665"/>
      <c r="F303" s="665"/>
      <c r="G303" s="80" t="s">
        <v>17299</v>
      </c>
      <c r="H303" s="271" t="s">
        <v>15984</v>
      </c>
      <c r="I303" s="271" t="s">
        <v>15985</v>
      </c>
      <c r="J303" s="83" t="s">
        <v>158</v>
      </c>
      <c r="K303" s="442"/>
      <c r="L303" s="665"/>
      <c r="M303" s="178" t="s">
        <v>15556</v>
      </c>
      <c r="N303" s="26"/>
      <c r="O303" s="86"/>
      <c r="P303" s="86"/>
      <c r="Q303" s="86" t="s">
        <v>379</v>
      </c>
      <c r="R303" s="86"/>
      <c r="S303" s="442"/>
      <c r="T303" s="279"/>
      <c r="U303" s="279"/>
      <c r="V303" s="279"/>
      <c r="W303" s="279"/>
      <c r="X303" s="279"/>
      <c r="Y303" s="279"/>
      <c r="Z303" s="279"/>
    </row>
    <row r="304" spans="1:26" ht="16.5" customHeight="1">
      <c r="A304" s="665"/>
      <c r="B304" s="665"/>
      <c r="C304" s="665"/>
      <c r="D304" s="665"/>
      <c r="E304" s="665"/>
      <c r="F304" s="665"/>
      <c r="G304" s="80"/>
      <c r="H304" s="333" t="s">
        <v>16412</v>
      </c>
      <c r="I304" s="271" t="s">
        <v>16413</v>
      </c>
      <c r="J304" s="83" t="s">
        <v>158</v>
      </c>
      <c r="K304" s="442"/>
      <c r="L304" s="665"/>
      <c r="M304" s="178"/>
      <c r="N304" s="26"/>
      <c r="O304" s="86"/>
      <c r="P304" s="86"/>
      <c r="Q304" s="86" t="s">
        <v>379</v>
      </c>
      <c r="R304" s="86"/>
      <c r="S304" s="442"/>
      <c r="T304" s="279"/>
      <c r="U304" s="279"/>
      <c r="V304" s="279"/>
      <c r="W304" s="279"/>
      <c r="X304" s="279"/>
      <c r="Y304" s="279"/>
      <c r="Z304" s="279"/>
    </row>
    <row r="305" spans="1:26" ht="16.5" customHeight="1">
      <c r="A305" s="665"/>
      <c r="B305" s="665"/>
      <c r="C305" s="665"/>
      <c r="D305" s="665"/>
      <c r="E305" s="665"/>
      <c r="F305" s="665"/>
      <c r="G305" s="80"/>
      <c r="H305" s="2" t="s">
        <v>15090</v>
      </c>
      <c r="I305" s="2"/>
      <c r="J305" s="83" t="s">
        <v>158</v>
      </c>
      <c r="K305" s="442"/>
      <c r="L305" s="665"/>
      <c r="M305" s="178"/>
      <c r="N305" s="26"/>
      <c r="O305" s="86"/>
      <c r="P305" s="86"/>
      <c r="Q305" s="86" t="s">
        <v>379</v>
      </c>
      <c r="R305" s="86"/>
      <c r="S305" s="442"/>
      <c r="T305" s="279"/>
      <c r="U305" s="279"/>
      <c r="V305" s="279"/>
      <c r="W305" s="279"/>
      <c r="X305" s="279"/>
      <c r="Y305" s="279"/>
      <c r="Z305" s="279"/>
    </row>
    <row r="306" spans="1:26" ht="16.5" customHeight="1">
      <c r="A306" s="665"/>
      <c r="B306" s="665"/>
      <c r="C306" s="665"/>
      <c r="D306" s="665"/>
      <c r="E306" s="665"/>
      <c r="F306" s="665"/>
      <c r="G306" s="80"/>
      <c r="H306" s="2" t="s">
        <v>13108</v>
      </c>
      <c r="I306" s="2" t="s">
        <v>14730</v>
      </c>
      <c r="J306" s="83" t="s">
        <v>158</v>
      </c>
      <c r="K306" s="442"/>
      <c r="L306" s="665"/>
      <c r="M306" s="178"/>
      <c r="N306" s="26"/>
      <c r="O306" s="86"/>
      <c r="P306" s="86"/>
      <c r="Q306" s="86" t="s">
        <v>379</v>
      </c>
      <c r="R306" s="86"/>
      <c r="S306" s="442"/>
      <c r="T306" s="279"/>
      <c r="U306" s="279"/>
      <c r="V306" s="279"/>
      <c r="W306" s="279"/>
      <c r="X306" s="279"/>
      <c r="Y306" s="279"/>
      <c r="Z306" s="279"/>
    </row>
    <row r="307" spans="1:26" ht="16.5" customHeight="1">
      <c r="A307" s="665"/>
      <c r="B307" s="665"/>
      <c r="C307" s="665"/>
      <c r="D307" s="665"/>
      <c r="E307" s="665"/>
      <c r="F307" s="665"/>
      <c r="G307" s="80"/>
      <c r="H307" s="2" t="s">
        <v>16469</v>
      </c>
      <c r="I307" s="2" t="s">
        <v>16471</v>
      </c>
      <c r="J307" s="83" t="s">
        <v>158</v>
      </c>
      <c r="K307" s="442"/>
      <c r="L307" s="665"/>
      <c r="M307" s="178"/>
      <c r="N307" s="26"/>
      <c r="O307" s="86"/>
      <c r="P307" s="86"/>
      <c r="Q307" s="86" t="s">
        <v>379</v>
      </c>
      <c r="R307" s="86"/>
      <c r="S307" s="442"/>
      <c r="T307" s="279"/>
      <c r="U307" s="279"/>
      <c r="V307" s="279"/>
      <c r="W307" s="279"/>
      <c r="X307" s="279"/>
      <c r="Y307" s="279"/>
      <c r="Z307" s="279"/>
    </row>
    <row r="308" spans="1:26" ht="16.5" customHeight="1">
      <c r="A308" s="665"/>
      <c r="B308" s="665"/>
      <c r="C308" s="665"/>
      <c r="D308" s="665"/>
      <c r="E308" s="665"/>
      <c r="F308" s="665"/>
      <c r="G308" s="80"/>
      <c r="H308" s="2" t="s">
        <v>16450</v>
      </c>
      <c r="I308" s="2" t="s">
        <v>16476</v>
      </c>
      <c r="J308" s="83" t="s">
        <v>158</v>
      </c>
      <c r="K308" s="442"/>
      <c r="L308" s="665"/>
      <c r="M308" s="178"/>
      <c r="N308" s="26"/>
      <c r="O308" s="86"/>
      <c r="P308" s="86"/>
      <c r="Q308" s="86" t="s">
        <v>379</v>
      </c>
      <c r="R308" s="86"/>
      <c r="S308" s="442"/>
      <c r="T308" s="279"/>
      <c r="U308" s="279"/>
      <c r="V308" s="279"/>
      <c r="W308" s="279"/>
      <c r="X308" s="279"/>
      <c r="Y308" s="279"/>
      <c r="Z308" s="279"/>
    </row>
    <row r="309" spans="1:26" ht="16.5" customHeight="1">
      <c r="A309" s="665"/>
      <c r="B309" s="665"/>
      <c r="C309" s="665"/>
      <c r="D309" s="665"/>
      <c r="E309" s="665"/>
      <c r="F309" s="665"/>
      <c r="G309" s="80"/>
      <c r="H309" s="2" t="s">
        <v>15098</v>
      </c>
      <c r="I309" s="2"/>
      <c r="J309" s="83" t="s">
        <v>158</v>
      </c>
      <c r="K309" s="442"/>
      <c r="L309" s="665"/>
      <c r="M309" s="178"/>
      <c r="N309" s="26"/>
      <c r="O309" s="86"/>
      <c r="P309" s="86"/>
      <c r="Q309" s="86" t="s">
        <v>379</v>
      </c>
      <c r="R309" s="86"/>
      <c r="S309" s="442"/>
      <c r="T309" s="279"/>
      <c r="U309" s="279"/>
      <c r="V309" s="279"/>
      <c r="W309" s="279"/>
      <c r="X309" s="279"/>
      <c r="Y309" s="279"/>
      <c r="Z309" s="279"/>
    </row>
    <row r="310" spans="1:26" ht="16.5" customHeight="1">
      <c r="A310" s="665"/>
      <c r="B310" s="665"/>
      <c r="C310" s="665"/>
      <c r="D310" s="665"/>
      <c r="E310" s="665"/>
      <c r="F310" s="665"/>
      <c r="G310" s="80"/>
      <c r="H310" s="333" t="s">
        <v>16524</v>
      </c>
      <c r="I310" s="333" t="s">
        <v>15562</v>
      </c>
      <c r="J310" s="83" t="s">
        <v>158</v>
      </c>
      <c r="K310" s="442"/>
      <c r="L310" s="665"/>
      <c r="M310" s="178"/>
      <c r="N310" s="26"/>
      <c r="O310" s="86"/>
      <c r="P310" s="86"/>
      <c r="Q310" s="86" t="s">
        <v>379</v>
      </c>
      <c r="R310" s="86"/>
      <c r="S310" s="442"/>
      <c r="T310" s="279"/>
      <c r="U310" s="279"/>
      <c r="V310" s="279"/>
      <c r="W310" s="279"/>
      <c r="X310" s="279"/>
      <c r="Y310" s="279"/>
      <c r="Z310" s="279"/>
    </row>
    <row r="311" spans="1:26" ht="16.5" customHeight="1">
      <c r="A311" s="665"/>
      <c r="B311" s="665"/>
      <c r="C311" s="665"/>
      <c r="D311" s="665"/>
      <c r="E311" s="665"/>
      <c r="F311" s="665"/>
      <c r="G311" s="80"/>
      <c r="H311" s="271" t="s">
        <v>15884</v>
      </c>
      <c r="I311" s="453" t="s">
        <v>16158</v>
      </c>
      <c r="J311" s="83" t="s">
        <v>158</v>
      </c>
      <c r="K311" s="442"/>
      <c r="L311" s="665"/>
      <c r="M311" s="454" t="s">
        <v>15887</v>
      </c>
      <c r="N311" s="26"/>
      <c r="O311" s="86"/>
      <c r="P311" s="86"/>
      <c r="Q311" s="86" t="s">
        <v>379</v>
      </c>
      <c r="R311" s="86"/>
      <c r="S311" s="442"/>
      <c r="T311" s="279"/>
      <c r="U311" s="279"/>
      <c r="V311" s="279"/>
      <c r="W311" s="279"/>
      <c r="X311" s="279"/>
      <c r="Y311" s="279"/>
      <c r="Z311" s="279"/>
    </row>
    <row r="312" spans="1:26" ht="16.5" customHeight="1">
      <c r="A312" s="665"/>
      <c r="B312" s="665"/>
      <c r="C312" s="665"/>
      <c r="D312" s="665"/>
      <c r="E312" s="665"/>
      <c r="F312" s="665"/>
      <c r="G312" s="80"/>
      <c r="H312" s="271" t="s">
        <v>15888</v>
      </c>
      <c r="I312" s="445" t="s">
        <v>15558</v>
      </c>
      <c r="J312" s="83" t="s">
        <v>158</v>
      </c>
      <c r="K312" s="442"/>
      <c r="L312" s="665"/>
      <c r="M312" s="178" t="s">
        <v>15889</v>
      </c>
      <c r="N312" s="26"/>
      <c r="O312" s="86"/>
      <c r="P312" s="86"/>
      <c r="Q312" s="86" t="s">
        <v>379</v>
      </c>
      <c r="R312" s="86"/>
      <c r="S312" s="442"/>
      <c r="T312" s="279"/>
      <c r="U312" s="279"/>
      <c r="V312" s="279"/>
      <c r="W312" s="279"/>
      <c r="X312" s="279"/>
      <c r="Y312" s="279"/>
      <c r="Z312" s="279"/>
    </row>
    <row r="313" spans="1:26" ht="16.5" customHeight="1">
      <c r="A313" s="665"/>
      <c r="B313" s="665"/>
      <c r="C313" s="665"/>
      <c r="D313" s="665"/>
      <c r="E313" s="665"/>
      <c r="F313" s="665"/>
      <c r="G313" s="80"/>
      <c r="H313" s="333" t="s">
        <v>15562</v>
      </c>
      <c r="I313" s="271" t="s">
        <v>16422</v>
      </c>
      <c r="J313" s="83" t="s">
        <v>158</v>
      </c>
      <c r="K313" s="442"/>
      <c r="L313" s="665"/>
      <c r="M313" s="178"/>
      <c r="N313" s="26"/>
      <c r="O313" s="86"/>
      <c r="P313" s="86"/>
      <c r="Q313" s="86" t="s">
        <v>379</v>
      </c>
      <c r="R313" s="86"/>
      <c r="S313" s="442"/>
      <c r="T313" s="279"/>
      <c r="U313" s="279"/>
      <c r="V313" s="279"/>
      <c r="W313" s="279"/>
      <c r="X313" s="279"/>
      <c r="Y313" s="279"/>
      <c r="Z313" s="279"/>
    </row>
    <row r="314" spans="1:26" ht="16.5" customHeight="1">
      <c r="A314" s="666"/>
      <c r="B314" s="666"/>
      <c r="C314" s="666"/>
      <c r="D314" s="666"/>
      <c r="E314" s="666"/>
      <c r="F314" s="666"/>
      <c r="G314" s="80"/>
      <c r="H314" s="271"/>
      <c r="I314" s="271" t="s">
        <v>15563</v>
      </c>
      <c r="J314" s="83" t="s">
        <v>158</v>
      </c>
      <c r="K314" s="442"/>
      <c r="L314" s="666"/>
      <c r="M314" s="178"/>
      <c r="N314" s="26"/>
      <c r="O314" s="86"/>
      <c r="P314" s="86"/>
      <c r="Q314" s="86" t="s">
        <v>379</v>
      </c>
      <c r="R314" s="86"/>
      <c r="S314" s="442"/>
      <c r="T314" s="279"/>
      <c r="U314" s="279"/>
      <c r="V314" s="279"/>
      <c r="W314" s="279"/>
      <c r="X314" s="279"/>
      <c r="Y314" s="279"/>
      <c r="Z314" s="279"/>
    </row>
    <row r="315" spans="1:26" ht="16.5" customHeight="1">
      <c r="A315" s="735" t="s">
        <v>16540</v>
      </c>
      <c r="B315" s="735"/>
      <c r="C315" s="735"/>
      <c r="D315" s="735" t="s">
        <v>5014</v>
      </c>
      <c r="E315" s="747" t="s">
        <v>17970</v>
      </c>
      <c r="F315" s="735" t="s">
        <v>17291</v>
      </c>
      <c r="G315" s="172"/>
      <c r="H315" s="461" t="s">
        <v>16548</v>
      </c>
      <c r="I315" s="456"/>
      <c r="J315" s="83" t="s">
        <v>158</v>
      </c>
      <c r="K315" s="442"/>
      <c r="L315" s="734"/>
      <c r="M315" s="84"/>
      <c r="N315" s="26"/>
      <c r="O315" s="86"/>
      <c r="P315" s="86"/>
      <c r="Q315" s="86" t="s">
        <v>379</v>
      </c>
      <c r="R315" s="86"/>
      <c r="S315" s="442"/>
      <c r="T315" s="279"/>
      <c r="U315" s="279"/>
      <c r="V315" s="279"/>
      <c r="W315" s="279"/>
      <c r="X315" s="279"/>
      <c r="Y315" s="279"/>
      <c r="Z315" s="279"/>
    </row>
    <row r="316" spans="1:26" ht="16.5" customHeight="1">
      <c r="A316" s="665"/>
      <c r="B316" s="665"/>
      <c r="C316" s="665"/>
      <c r="D316" s="665"/>
      <c r="E316" s="665"/>
      <c r="F316" s="665"/>
      <c r="G316" s="80" t="s">
        <v>17299</v>
      </c>
      <c r="H316" s="271" t="s">
        <v>15984</v>
      </c>
      <c r="I316" s="271" t="s">
        <v>15985</v>
      </c>
      <c r="J316" s="83" t="s">
        <v>158</v>
      </c>
      <c r="K316" s="442"/>
      <c r="L316" s="665"/>
      <c r="M316" s="178" t="s">
        <v>15556</v>
      </c>
      <c r="N316" s="26"/>
      <c r="O316" s="86"/>
      <c r="P316" s="86"/>
      <c r="Q316" s="86" t="s">
        <v>379</v>
      </c>
      <c r="R316" s="86"/>
      <c r="S316" s="442"/>
      <c r="T316" s="279"/>
      <c r="U316" s="279"/>
      <c r="V316" s="279"/>
      <c r="W316" s="279"/>
      <c r="X316" s="279"/>
      <c r="Y316" s="279"/>
      <c r="Z316" s="279"/>
    </row>
    <row r="317" spans="1:26" ht="16.5" customHeight="1">
      <c r="A317" s="665"/>
      <c r="B317" s="665"/>
      <c r="C317" s="665"/>
      <c r="D317" s="665"/>
      <c r="E317" s="665"/>
      <c r="F317" s="665"/>
      <c r="G317" s="80"/>
      <c r="H317" s="333" t="s">
        <v>16412</v>
      </c>
      <c r="I317" s="271" t="s">
        <v>16413</v>
      </c>
      <c r="J317" s="83" t="s">
        <v>158</v>
      </c>
      <c r="K317" s="442"/>
      <c r="L317" s="665"/>
      <c r="M317" s="83"/>
      <c r="N317" s="26"/>
      <c r="O317" s="86"/>
      <c r="P317" s="86"/>
      <c r="Q317" s="86" t="s">
        <v>379</v>
      </c>
      <c r="R317" s="86"/>
      <c r="S317" s="442"/>
      <c r="T317" s="279"/>
      <c r="U317" s="279"/>
      <c r="V317" s="279"/>
      <c r="W317" s="279"/>
      <c r="X317" s="279"/>
      <c r="Y317" s="279"/>
      <c r="Z317" s="279"/>
    </row>
    <row r="318" spans="1:26" ht="16.5" customHeight="1">
      <c r="A318" s="665"/>
      <c r="B318" s="665"/>
      <c r="C318" s="665"/>
      <c r="D318" s="665"/>
      <c r="E318" s="665"/>
      <c r="F318" s="665"/>
      <c r="G318" s="80"/>
      <c r="H318" s="2" t="s">
        <v>16558</v>
      </c>
      <c r="I318" s="2"/>
      <c r="J318" s="83" t="s">
        <v>158</v>
      </c>
      <c r="K318" s="442"/>
      <c r="L318" s="665"/>
      <c r="M318" s="86"/>
      <c r="N318" s="26"/>
      <c r="O318" s="86"/>
      <c r="P318" s="86"/>
      <c r="Q318" s="86" t="s">
        <v>379</v>
      </c>
      <c r="R318" s="86"/>
      <c r="S318" s="442"/>
      <c r="T318" s="279"/>
      <c r="U318" s="279"/>
      <c r="V318" s="279"/>
      <c r="W318" s="279"/>
      <c r="X318" s="279"/>
      <c r="Y318" s="279"/>
      <c r="Z318" s="279"/>
    </row>
    <row r="319" spans="1:26" ht="16.5" customHeight="1">
      <c r="A319" s="665"/>
      <c r="B319" s="665"/>
      <c r="C319" s="665"/>
      <c r="D319" s="665"/>
      <c r="E319" s="665"/>
      <c r="F319" s="665"/>
      <c r="G319" s="80"/>
      <c r="H319" s="271" t="s">
        <v>15884</v>
      </c>
      <c r="I319" s="453" t="s">
        <v>16158</v>
      </c>
      <c r="J319" s="83" t="s">
        <v>158</v>
      </c>
      <c r="K319" s="442"/>
      <c r="L319" s="665"/>
      <c r="M319" s="454" t="s">
        <v>15887</v>
      </c>
      <c r="N319" s="26"/>
      <c r="O319" s="86"/>
      <c r="P319" s="86"/>
      <c r="Q319" s="86" t="s">
        <v>379</v>
      </c>
      <c r="R319" s="86"/>
      <c r="S319" s="442"/>
      <c r="T319" s="279"/>
      <c r="U319" s="279"/>
      <c r="V319" s="279"/>
      <c r="W319" s="279"/>
      <c r="X319" s="279"/>
      <c r="Y319" s="279"/>
      <c r="Z319" s="279"/>
    </row>
    <row r="320" spans="1:26" ht="16.5" customHeight="1">
      <c r="A320" s="665"/>
      <c r="B320" s="665"/>
      <c r="C320" s="665"/>
      <c r="D320" s="665"/>
      <c r="E320" s="665"/>
      <c r="F320" s="665"/>
      <c r="G320" s="80"/>
      <c r="H320" s="271" t="s">
        <v>15888</v>
      </c>
      <c r="I320" s="445" t="s">
        <v>15558</v>
      </c>
      <c r="J320" s="83" t="s">
        <v>158</v>
      </c>
      <c r="K320" s="442"/>
      <c r="L320" s="665"/>
      <c r="M320" s="178" t="s">
        <v>15889</v>
      </c>
      <c r="N320" s="26"/>
      <c r="O320" s="86"/>
      <c r="P320" s="86"/>
      <c r="Q320" s="86" t="s">
        <v>379</v>
      </c>
      <c r="R320" s="86"/>
      <c r="S320" s="442"/>
      <c r="T320" s="279"/>
      <c r="U320" s="279"/>
      <c r="V320" s="279"/>
      <c r="W320" s="279"/>
      <c r="X320" s="279"/>
      <c r="Y320" s="279"/>
      <c r="Z320" s="279"/>
    </row>
    <row r="321" spans="1:26" ht="16.5" customHeight="1">
      <c r="A321" s="665"/>
      <c r="B321" s="665"/>
      <c r="C321" s="665"/>
      <c r="D321" s="665"/>
      <c r="E321" s="665"/>
      <c r="F321" s="665"/>
      <c r="G321" s="80"/>
      <c r="H321" s="333" t="s">
        <v>15562</v>
      </c>
      <c r="I321" s="271" t="s">
        <v>16422</v>
      </c>
      <c r="J321" s="83" t="s">
        <v>158</v>
      </c>
      <c r="K321" s="442"/>
      <c r="L321" s="665"/>
      <c r="M321" s="83"/>
      <c r="N321" s="26"/>
      <c r="O321" s="86"/>
      <c r="P321" s="86"/>
      <c r="Q321" s="86" t="s">
        <v>379</v>
      </c>
      <c r="R321" s="86"/>
      <c r="S321" s="442"/>
      <c r="T321" s="279"/>
      <c r="U321" s="279"/>
      <c r="V321" s="279"/>
      <c r="W321" s="279"/>
      <c r="X321" s="279"/>
      <c r="Y321" s="279"/>
      <c r="Z321" s="279"/>
    </row>
    <row r="322" spans="1:26" ht="16.5" customHeight="1">
      <c r="A322" s="666"/>
      <c r="B322" s="666"/>
      <c r="C322" s="666"/>
      <c r="D322" s="666"/>
      <c r="E322" s="666"/>
      <c r="F322" s="666"/>
      <c r="G322" s="80"/>
      <c r="H322" s="271"/>
      <c r="I322" s="271" t="s">
        <v>15563</v>
      </c>
      <c r="J322" s="83" t="s">
        <v>158</v>
      </c>
      <c r="K322" s="442"/>
      <c r="L322" s="666"/>
      <c r="M322" s="83"/>
      <c r="N322" s="26"/>
      <c r="O322" s="86"/>
      <c r="P322" s="86"/>
      <c r="Q322" s="86" t="s">
        <v>379</v>
      </c>
      <c r="R322" s="86"/>
      <c r="S322" s="442"/>
      <c r="T322" s="279"/>
      <c r="U322" s="279"/>
      <c r="V322" s="279"/>
      <c r="W322" s="279"/>
      <c r="X322" s="279"/>
      <c r="Y322" s="279"/>
      <c r="Z322" s="279"/>
    </row>
    <row r="323" spans="1:26" ht="16.5" customHeight="1">
      <c r="A323" s="735" t="s">
        <v>16583</v>
      </c>
      <c r="B323" s="735"/>
      <c r="C323" s="735"/>
      <c r="D323" s="735" t="s">
        <v>5014</v>
      </c>
      <c r="E323" s="747" t="s">
        <v>16587</v>
      </c>
      <c r="F323" s="735" t="s">
        <v>17291</v>
      </c>
      <c r="G323" s="172"/>
      <c r="H323" s="461" t="s">
        <v>16548</v>
      </c>
      <c r="I323" s="456"/>
      <c r="J323" s="83" t="s">
        <v>158</v>
      </c>
      <c r="K323" s="442"/>
      <c r="L323" s="734"/>
      <c r="M323" s="84"/>
      <c r="N323" s="26"/>
      <c r="O323" s="86"/>
      <c r="P323" s="86"/>
      <c r="Q323" s="86" t="s">
        <v>379</v>
      </c>
      <c r="R323" s="86"/>
      <c r="S323" s="442"/>
      <c r="T323" s="279"/>
      <c r="U323" s="279"/>
      <c r="V323" s="279"/>
      <c r="W323" s="279"/>
      <c r="X323" s="279"/>
      <c r="Y323" s="279"/>
      <c r="Z323" s="279"/>
    </row>
    <row r="324" spans="1:26" ht="16.5" customHeight="1">
      <c r="A324" s="665"/>
      <c r="B324" s="665"/>
      <c r="C324" s="665"/>
      <c r="D324" s="665"/>
      <c r="E324" s="665"/>
      <c r="F324" s="665"/>
      <c r="G324" s="80" t="s">
        <v>17299</v>
      </c>
      <c r="H324" s="271" t="s">
        <v>15984</v>
      </c>
      <c r="I324" s="271" t="s">
        <v>15985</v>
      </c>
      <c r="J324" s="83" t="s">
        <v>158</v>
      </c>
      <c r="K324" s="442"/>
      <c r="L324" s="665"/>
      <c r="M324" s="178" t="s">
        <v>15556</v>
      </c>
      <c r="N324" s="26"/>
      <c r="O324" s="86"/>
      <c r="P324" s="86"/>
      <c r="Q324" s="86" t="s">
        <v>379</v>
      </c>
      <c r="R324" s="86"/>
      <c r="S324" s="442"/>
      <c r="T324" s="279"/>
      <c r="U324" s="279"/>
      <c r="V324" s="279"/>
      <c r="W324" s="279"/>
      <c r="X324" s="279"/>
      <c r="Y324" s="279"/>
      <c r="Z324" s="279"/>
    </row>
    <row r="325" spans="1:26" ht="16.5" customHeight="1">
      <c r="A325" s="665"/>
      <c r="B325" s="665"/>
      <c r="C325" s="665"/>
      <c r="D325" s="665"/>
      <c r="E325" s="665"/>
      <c r="F325" s="665"/>
      <c r="G325" s="80"/>
      <c r="H325" s="333" t="s">
        <v>16594</v>
      </c>
      <c r="I325" s="271" t="s">
        <v>16597</v>
      </c>
      <c r="J325" s="83" t="s">
        <v>158</v>
      </c>
      <c r="K325" s="442"/>
      <c r="L325" s="665"/>
      <c r="M325" s="83"/>
      <c r="N325" s="26"/>
      <c r="O325" s="86"/>
      <c r="P325" s="86"/>
      <c r="Q325" s="86" t="s">
        <v>379</v>
      </c>
      <c r="R325" s="86"/>
      <c r="S325" s="442"/>
      <c r="T325" s="279"/>
      <c r="U325" s="279"/>
      <c r="V325" s="279"/>
      <c r="W325" s="279"/>
      <c r="X325" s="279"/>
      <c r="Y325" s="279"/>
      <c r="Z325" s="279"/>
    </row>
    <row r="326" spans="1:26" ht="16.5" customHeight="1">
      <c r="A326" s="665"/>
      <c r="B326" s="665"/>
      <c r="C326" s="665"/>
      <c r="D326" s="665"/>
      <c r="E326" s="665"/>
      <c r="F326" s="665"/>
      <c r="G326" s="80"/>
      <c r="H326" s="271" t="s">
        <v>15884</v>
      </c>
      <c r="I326" s="453" t="s">
        <v>15886</v>
      </c>
      <c r="J326" s="83" t="s">
        <v>158</v>
      </c>
      <c r="K326" s="442"/>
      <c r="L326" s="665"/>
      <c r="M326" s="454" t="s">
        <v>15887</v>
      </c>
      <c r="N326" s="26"/>
      <c r="O326" s="86"/>
      <c r="P326" s="86"/>
      <c r="Q326" s="86" t="s">
        <v>379</v>
      </c>
      <c r="R326" s="86"/>
      <c r="S326" s="442"/>
      <c r="T326" s="279"/>
      <c r="U326" s="279"/>
      <c r="V326" s="279"/>
      <c r="W326" s="279"/>
      <c r="X326" s="279"/>
      <c r="Y326" s="279"/>
      <c r="Z326" s="279"/>
    </row>
    <row r="327" spans="1:26" ht="16.5" customHeight="1">
      <c r="A327" s="665"/>
      <c r="B327" s="665"/>
      <c r="C327" s="665"/>
      <c r="D327" s="665"/>
      <c r="E327" s="665"/>
      <c r="F327" s="665"/>
      <c r="G327" s="80"/>
      <c r="H327" s="271" t="s">
        <v>15888</v>
      </c>
      <c r="I327" s="445" t="s">
        <v>15558</v>
      </c>
      <c r="J327" s="83" t="s">
        <v>158</v>
      </c>
      <c r="K327" s="442"/>
      <c r="L327" s="665"/>
      <c r="M327" s="178" t="s">
        <v>15889</v>
      </c>
      <c r="N327" s="26"/>
      <c r="O327" s="86"/>
      <c r="P327" s="86"/>
      <c r="Q327" s="86" t="s">
        <v>379</v>
      </c>
      <c r="R327" s="86"/>
      <c r="S327" s="442"/>
      <c r="T327" s="279"/>
      <c r="U327" s="279"/>
      <c r="V327" s="279"/>
      <c r="W327" s="279"/>
      <c r="X327" s="279"/>
      <c r="Y327" s="279"/>
      <c r="Z327" s="279"/>
    </row>
    <row r="328" spans="1:26" ht="16.5" customHeight="1">
      <c r="A328" s="665"/>
      <c r="B328" s="665"/>
      <c r="C328" s="665"/>
      <c r="D328" s="665"/>
      <c r="E328" s="665"/>
      <c r="F328" s="665"/>
      <c r="G328" s="80"/>
      <c r="H328" s="333" t="s">
        <v>15562</v>
      </c>
      <c r="I328" s="271" t="s">
        <v>16605</v>
      </c>
      <c r="J328" s="83" t="s">
        <v>158</v>
      </c>
      <c r="K328" s="442"/>
      <c r="L328" s="665"/>
      <c r="M328" s="83"/>
      <c r="N328" s="26"/>
      <c r="O328" s="86"/>
      <c r="P328" s="86"/>
      <c r="Q328" s="86" t="s">
        <v>379</v>
      </c>
      <c r="R328" s="86"/>
      <c r="S328" s="442"/>
      <c r="T328" s="279"/>
      <c r="U328" s="279"/>
      <c r="V328" s="279"/>
      <c r="W328" s="279"/>
      <c r="X328" s="279"/>
      <c r="Y328" s="279"/>
      <c r="Z328" s="279"/>
    </row>
    <row r="329" spans="1:26" ht="16.5" customHeight="1">
      <c r="A329" s="665"/>
      <c r="B329" s="665"/>
      <c r="C329" s="665"/>
      <c r="D329" s="665"/>
      <c r="E329" s="665"/>
      <c r="F329" s="665"/>
      <c r="G329" s="80"/>
      <c r="H329" s="2" t="s">
        <v>16607</v>
      </c>
      <c r="I329" s="445" t="s">
        <v>15558</v>
      </c>
      <c r="J329" s="83" t="s">
        <v>158</v>
      </c>
      <c r="K329" s="442"/>
      <c r="L329" s="665"/>
      <c r="M329" s="83"/>
      <c r="N329" s="26"/>
      <c r="O329" s="86"/>
      <c r="P329" s="86"/>
      <c r="Q329" s="86" t="s">
        <v>379</v>
      </c>
      <c r="R329" s="86"/>
      <c r="S329" s="442"/>
      <c r="T329" s="279"/>
      <c r="U329" s="279"/>
      <c r="V329" s="279"/>
      <c r="W329" s="279"/>
      <c r="X329" s="279"/>
      <c r="Y329" s="279"/>
      <c r="Z329" s="279"/>
    </row>
    <row r="330" spans="1:26" ht="16.5" customHeight="1">
      <c r="A330" s="666"/>
      <c r="B330" s="666"/>
      <c r="C330" s="666"/>
      <c r="D330" s="666"/>
      <c r="E330" s="666"/>
      <c r="F330" s="666"/>
      <c r="G330" s="80"/>
      <c r="H330" s="271" t="s">
        <v>16422</v>
      </c>
      <c r="I330" s="271" t="s">
        <v>15563</v>
      </c>
      <c r="J330" s="83" t="s">
        <v>158</v>
      </c>
      <c r="K330" s="442"/>
      <c r="L330" s="666"/>
      <c r="M330" s="83"/>
      <c r="N330" s="26"/>
      <c r="O330" s="86"/>
      <c r="P330" s="86"/>
      <c r="Q330" s="86" t="s">
        <v>379</v>
      </c>
      <c r="R330" s="86"/>
      <c r="S330" s="442"/>
      <c r="T330" s="279"/>
      <c r="U330" s="279"/>
      <c r="V330" s="279"/>
      <c r="W330" s="279"/>
      <c r="X330" s="279"/>
      <c r="Y330" s="279"/>
      <c r="Z330" s="279"/>
    </row>
    <row r="331" spans="1:26" ht="16.5" customHeight="1">
      <c r="A331" s="735" t="s">
        <v>16615</v>
      </c>
      <c r="B331" s="735"/>
      <c r="C331" s="735"/>
      <c r="D331" s="735" t="s">
        <v>5014</v>
      </c>
      <c r="E331" s="747" t="s">
        <v>16622</v>
      </c>
      <c r="F331" s="735" t="s">
        <v>17291</v>
      </c>
      <c r="G331" s="172"/>
      <c r="H331" s="461" t="s">
        <v>16548</v>
      </c>
      <c r="I331" s="456"/>
      <c r="J331" s="83" t="s">
        <v>158</v>
      </c>
      <c r="K331" s="442"/>
      <c r="L331" s="734"/>
      <c r="M331" s="84"/>
      <c r="N331" s="26"/>
      <c r="O331" s="86"/>
      <c r="P331" s="86"/>
      <c r="Q331" s="86" t="s">
        <v>379</v>
      </c>
      <c r="R331" s="86"/>
      <c r="S331" s="442"/>
      <c r="T331" s="279"/>
      <c r="U331" s="279"/>
      <c r="V331" s="279"/>
      <c r="W331" s="279"/>
      <c r="X331" s="279"/>
      <c r="Y331" s="279"/>
      <c r="Z331" s="279"/>
    </row>
    <row r="332" spans="1:26" ht="16.5" customHeight="1">
      <c r="A332" s="665"/>
      <c r="B332" s="665"/>
      <c r="C332" s="665"/>
      <c r="D332" s="665"/>
      <c r="E332" s="665"/>
      <c r="F332" s="665"/>
      <c r="G332" s="80" t="s">
        <v>17299</v>
      </c>
      <c r="H332" s="271" t="s">
        <v>15984</v>
      </c>
      <c r="I332" s="271" t="s">
        <v>15985</v>
      </c>
      <c r="J332" s="83" t="s">
        <v>158</v>
      </c>
      <c r="K332" s="442"/>
      <c r="L332" s="665"/>
      <c r="M332" s="178" t="s">
        <v>15556</v>
      </c>
      <c r="N332" s="26"/>
      <c r="O332" s="86"/>
      <c r="P332" s="86"/>
      <c r="Q332" s="86" t="s">
        <v>379</v>
      </c>
      <c r="R332" s="86"/>
      <c r="S332" s="442"/>
      <c r="T332" s="279"/>
      <c r="U332" s="279"/>
      <c r="V332" s="279"/>
      <c r="W332" s="279"/>
      <c r="X332" s="279"/>
      <c r="Y332" s="279"/>
      <c r="Z332" s="279"/>
    </row>
    <row r="333" spans="1:26" ht="16.5" customHeight="1">
      <c r="A333" s="665"/>
      <c r="B333" s="665"/>
      <c r="C333" s="665"/>
      <c r="D333" s="665"/>
      <c r="E333" s="665"/>
      <c r="F333" s="665"/>
      <c r="G333" s="80"/>
      <c r="H333" s="333" t="s">
        <v>16594</v>
      </c>
      <c r="I333" s="271" t="s">
        <v>16597</v>
      </c>
      <c r="J333" s="83" t="s">
        <v>158</v>
      </c>
      <c r="K333" s="442"/>
      <c r="L333" s="665"/>
      <c r="M333" s="83"/>
      <c r="N333" s="26"/>
      <c r="O333" s="86"/>
      <c r="P333" s="86"/>
      <c r="Q333" s="86" t="s">
        <v>379</v>
      </c>
      <c r="R333" s="86"/>
      <c r="S333" s="442"/>
      <c r="T333" s="279"/>
      <c r="U333" s="279"/>
      <c r="V333" s="279"/>
      <c r="W333" s="279"/>
      <c r="X333" s="279"/>
      <c r="Y333" s="279"/>
      <c r="Z333" s="279"/>
    </row>
    <row r="334" spans="1:26" ht="16.5" customHeight="1">
      <c r="A334" s="665"/>
      <c r="B334" s="665"/>
      <c r="C334" s="665"/>
      <c r="D334" s="665"/>
      <c r="E334" s="665"/>
      <c r="F334" s="665"/>
      <c r="G334" s="80"/>
      <c r="H334" s="271" t="s">
        <v>15884</v>
      </c>
      <c r="I334" s="453" t="s">
        <v>15886</v>
      </c>
      <c r="J334" s="83" t="s">
        <v>158</v>
      </c>
      <c r="K334" s="442"/>
      <c r="L334" s="665"/>
      <c r="M334" s="454" t="s">
        <v>15887</v>
      </c>
      <c r="N334" s="26"/>
      <c r="O334" s="86"/>
      <c r="P334" s="86"/>
      <c r="Q334" s="86" t="s">
        <v>379</v>
      </c>
      <c r="R334" s="86"/>
      <c r="S334" s="442"/>
      <c r="T334" s="279"/>
      <c r="U334" s="279"/>
      <c r="V334" s="279"/>
      <c r="W334" s="279"/>
      <c r="X334" s="279"/>
      <c r="Y334" s="279"/>
      <c r="Z334" s="279"/>
    </row>
    <row r="335" spans="1:26" ht="16.5" customHeight="1">
      <c r="A335" s="665"/>
      <c r="B335" s="665"/>
      <c r="C335" s="665"/>
      <c r="D335" s="665"/>
      <c r="E335" s="665"/>
      <c r="F335" s="665"/>
      <c r="G335" s="80"/>
      <c r="H335" s="271" t="s">
        <v>15888</v>
      </c>
      <c r="I335" s="445" t="s">
        <v>15558</v>
      </c>
      <c r="J335" s="83" t="s">
        <v>158</v>
      </c>
      <c r="K335" s="442"/>
      <c r="L335" s="665"/>
      <c r="M335" s="178" t="s">
        <v>15889</v>
      </c>
      <c r="N335" s="26"/>
      <c r="O335" s="86"/>
      <c r="P335" s="86"/>
      <c r="Q335" s="86" t="s">
        <v>379</v>
      </c>
      <c r="R335" s="86"/>
      <c r="S335" s="442"/>
      <c r="T335" s="279"/>
      <c r="U335" s="279"/>
      <c r="V335" s="279"/>
      <c r="W335" s="279"/>
      <c r="X335" s="279"/>
      <c r="Y335" s="279"/>
      <c r="Z335" s="279"/>
    </row>
    <row r="336" spans="1:26" ht="16.5" customHeight="1">
      <c r="A336" s="665"/>
      <c r="B336" s="665"/>
      <c r="C336" s="665"/>
      <c r="D336" s="665"/>
      <c r="E336" s="665"/>
      <c r="F336" s="665"/>
      <c r="G336" s="80"/>
      <c r="H336" s="333" t="s">
        <v>15562</v>
      </c>
      <c r="I336" s="271" t="s">
        <v>15890</v>
      </c>
      <c r="J336" s="83" t="s">
        <v>158</v>
      </c>
      <c r="K336" s="442"/>
      <c r="L336" s="665"/>
      <c r="M336" s="83"/>
      <c r="N336" s="26"/>
      <c r="O336" s="86"/>
      <c r="P336" s="86"/>
      <c r="Q336" s="86" t="s">
        <v>379</v>
      </c>
      <c r="R336" s="86"/>
      <c r="S336" s="442"/>
      <c r="T336" s="279"/>
      <c r="U336" s="279"/>
      <c r="V336" s="279"/>
      <c r="W336" s="279"/>
      <c r="X336" s="279"/>
      <c r="Y336" s="279"/>
      <c r="Z336" s="279"/>
    </row>
    <row r="337" spans="1:26" ht="16.5" customHeight="1">
      <c r="A337" s="665"/>
      <c r="B337" s="665"/>
      <c r="C337" s="665"/>
      <c r="D337" s="665"/>
      <c r="E337" s="665"/>
      <c r="F337" s="665"/>
      <c r="G337" s="80"/>
      <c r="H337" s="2" t="s">
        <v>16607</v>
      </c>
      <c r="I337" s="2" t="s">
        <v>16647</v>
      </c>
      <c r="J337" s="83" t="s">
        <v>158</v>
      </c>
      <c r="K337" s="442"/>
      <c r="L337" s="665"/>
      <c r="M337" s="83"/>
      <c r="N337" s="26"/>
      <c r="O337" s="86"/>
      <c r="P337" s="86"/>
      <c r="Q337" s="86" t="s">
        <v>379</v>
      </c>
      <c r="R337" s="86"/>
      <c r="S337" s="442"/>
      <c r="T337" s="279"/>
      <c r="U337" s="279"/>
      <c r="V337" s="279"/>
      <c r="W337" s="279"/>
      <c r="X337" s="279"/>
      <c r="Y337" s="279"/>
      <c r="Z337" s="279"/>
    </row>
    <row r="338" spans="1:26" ht="16.5" customHeight="1">
      <c r="A338" s="665"/>
      <c r="B338" s="665"/>
      <c r="C338" s="665"/>
      <c r="D338" s="665"/>
      <c r="E338" s="665"/>
      <c r="F338" s="665"/>
      <c r="G338" s="80"/>
      <c r="H338" s="2" t="s">
        <v>16607</v>
      </c>
      <c r="I338" s="2" t="s">
        <v>16647</v>
      </c>
      <c r="J338" s="83" t="s">
        <v>158</v>
      </c>
      <c r="K338" s="442"/>
      <c r="L338" s="665"/>
      <c r="M338" s="83"/>
      <c r="N338" s="26"/>
      <c r="O338" s="86"/>
      <c r="P338" s="86"/>
      <c r="Q338" s="86" t="s">
        <v>379</v>
      </c>
      <c r="R338" s="86"/>
      <c r="S338" s="442"/>
      <c r="T338" s="279"/>
      <c r="U338" s="279"/>
      <c r="V338" s="279"/>
      <c r="W338" s="279"/>
      <c r="X338" s="279"/>
      <c r="Y338" s="279"/>
      <c r="Z338" s="279"/>
    </row>
    <row r="339" spans="1:26" ht="16.5" customHeight="1">
      <c r="A339" s="665"/>
      <c r="B339" s="665"/>
      <c r="C339" s="665"/>
      <c r="D339" s="665"/>
      <c r="E339" s="665"/>
      <c r="F339" s="665"/>
      <c r="G339" s="80"/>
      <c r="H339" s="2" t="s">
        <v>16607</v>
      </c>
      <c r="I339" s="2" t="s">
        <v>16647</v>
      </c>
      <c r="J339" s="83" t="s">
        <v>158</v>
      </c>
      <c r="K339" s="442"/>
      <c r="L339" s="665"/>
      <c r="M339" s="83"/>
      <c r="N339" s="26"/>
      <c r="O339" s="86"/>
      <c r="P339" s="86"/>
      <c r="Q339" s="86" t="s">
        <v>379</v>
      </c>
      <c r="R339" s="86"/>
      <c r="S339" s="442"/>
      <c r="T339" s="279"/>
      <c r="U339" s="279"/>
      <c r="V339" s="279"/>
      <c r="W339" s="279"/>
      <c r="X339" s="279"/>
      <c r="Y339" s="279"/>
      <c r="Z339" s="279"/>
    </row>
    <row r="340" spans="1:26" ht="16.5" customHeight="1">
      <c r="A340" s="665"/>
      <c r="B340" s="665"/>
      <c r="C340" s="665"/>
      <c r="D340" s="665"/>
      <c r="E340" s="665"/>
      <c r="F340" s="665"/>
      <c r="G340" s="80"/>
      <c r="H340" s="2" t="s">
        <v>16607</v>
      </c>
      <c r="I340" s="2" t="s">
        <v>16647</v>
      </c>
      <c r="J340" s="83" t="s">
        <v>158</v>
      </c>
      <c r="K340" s="442"/>
      <c r="L340" s="665"/>
      <c r="M340" s="83"/>
      <c r="N340" s="26"/>
      <c r="O340" s="86"/>
      <c r="P340" s="86"/>
      <c r="Q340" s="86" t="s">
        <v>379</v>
      </c>
      <c r="R340" s="86"/>
      <c r="S340" s="442"/>
      <c r="T340" s="279"/>
      <c r="U340" s="279"/>
      <c r="V340" s="279"/>
      <c r="W340" s="279"/>
      <c r="X340" s="279"/>
      <c r="Y340" s="279"/>
      <c r="Z340" s="279"/>
    </row>
    <row r="341" spans="1:26" ht="16.5" customHeight="1">
      <c r="A341" s="665"/>
      <c r="B341" s="665"/>
      <c r="C341" s="665"/>
      <c r="D341" s="665"/>
      <c r="E341" s="665"/>
      <c r="F341" s="665"/>
      <c r="G341" s="80"/>
      <c r="H341" s="2" t="s">
        <v>16607</v>
      </c>
      <c r="I341" s="445" t="s">
        <v>15558</v>
      </c>
      <c r="J341" s="83" t="s">
        <v>158</v>
      </c>
      <c r="K341" s="442"/>
      <c r="L341" s="665"/>
      <c r="M341" s="83"/>
      <c r="N341" s="26"/>
      <c r="O341" s="86"/>
      <c r="P341" s="86"/>
      <c r="Q341" s="86" t="s">
        <v>379</v>
      </c>
      <c r="R341" s="86"/>
      <c r="S341" s="442"/>
      <c r="T341" s="279"/>
      <c r="U341" s="279"/>
      <c r="V341" s="279"/>
      <c r="W341" s="279"/>
      <c r="X341" s="279"/>
      <c r="Y341" s="279"/>
      <c r="Z341" s="279"/>
    </row>
    <row r="342" spans="1:26" ht="16.5" customHeight="1">
      <c r="A342" s="666"/>
      <c r="B342" s="666"/>
      <c r="C342" s="666"/>
      <c r="D342" s="666"/>
      <c r="E342" s="666"/>
      <c r="F342" s="666"/>
      <c r="G342" s="80"/>
      <c r="H342" s="271" t="s">
        <v>16422</v>
      </c>
      <c r="I342" s="271" t="s">
        <v>15563</v>
      </c>
      <c r="J342" s="83" t="s">
        <v>158</v>
      </c>
      <c r="K342" s="442"/>
      <c r="L342" s="666"/>
      <c r="M342" s="83"/>
      <c r="N342" s="26"/>
      <c r="O342" s="86"/>
      <c r="P342" s="86"/>
      <c r="Q342" s="86" t="s">
        <v>379</v>
      </c>
      <c r="R342" s="86"/>
      <c r="S342" s="442"/>
      <c r="T342" s="279"/>
      <c r="U342" s="279"/>
      <c r="V342" s="279"/>
      <c r="W342" s="279"/>
      <c r="X342" s="279"/>
      <c r="Y342" s="279"/>
      <c r="Z342" s="279"/>
    </row>
    <row r="343" spans="1:26" ht="16.5" customHeight="1">
      <c r="A343" s="735" t="s">
        <v>16664</v>
      </c>
      <c r="B343" s="735"/>
      <c r="C343" s="735"/>
      <c r="D343" s="735" t="s">
        <v>5014</v>
      </c>
      <c r="E343" s="747" t="s">
        <v>16668</v>
      </c>
      <c r="F343" s="735" t="s">
        <v>17291</v>
      </c>
      <c r="G343" s="172"/>
      <c r="H343" s="461" t="s">
        <v>16669</v>
      </c>
      <c r="I343" s="456"/>
      <c r="J343" s="83" t="s">
        <v>158</v>
      </c>
      <c r="K343" s="442"/>
      <c r="L343" s="734"/>
      <c r="M343" s="84"/>
      <c r="N343" s="26"/>
      <c r="O343" s="86"/>
      <c r="P343" s="86"/>
      <c r="Q343" s="86" t="s">
        <v>379</v>
      </c>
      <c r="R343" s="86"/>
      <c r="S343" s="442"/>
      <c r="T343" s="279"/>
      <c r="U343" s="279"/>
      <c r="V343" s="279"/>
      <c r="W343" s="279"/>
      <c r="X343" s="279"/>
      <c r="Y343" s="279"/>
      <c r="Z343" s="279"/>
    </row>
    <row r="344" spans="1:26" ht="16.5" customHeight="1">
      <c r="A344" s="665"/>
      <c r="B344" s="665"/>
      <c r="C344" s="665"/>
      <c r="D344" s="665"/>
      <c r="E344" s="665"/>
      <c r="F344" s="665"/>
      <c r="G344" s="80" t="s">
        <v>17299</v>
      </c>
      <c r="H344" s="271" t="s">
        <v>15984</v>
      </c>
      <c r="I344" s="271" t="s">
        <v>15985</v>
      </c>
      <c r="J344" s="83" t="s">
        <v>158</v>
      </c>
      <c r="K344" s="442"/>
      <c r="L344" s="665"/>
      <c r="M344" s="178" t="s">
        <v>15556</v>
      </c>
      <c r="N344" s="26"/>
      <c r="O344" s="86"/>
      <c r="P344" s="86"/>
      <c r="Q344" s="86" t="s">
        <v>379</v>
      </c>
      <c r="R344" s="86"/>
      <c r="S344" s="442"/>
      <c r="T344" s="279"/>
      <c r="U344" s="279"/>
      <c r="V344" s="279"/>
      <c r="W344" s="279"/>
      <c r="X344" s="279"/>
      <c r="Y344" s="279"/>
      <c r="Z344" s="279"/>
    </row>
    <row r="345" spans="1:26" ht="16.5" customHeight="1">
      <c r="A345" s="665"/>
      <c r="B345" s="665"/>
      <c r="C345" s="665"/>
      <c r="D345" s="665"/>
      <c r="E345" s="665"/>
      <c r="F345" s="665"/>
      <c r="G345" s="80"/>
      <c r="H345" s="333" t="s">
        <v>16678</v>
      </c>
      <c r="I345" s="271" t="s">
        <v>16679</v>
      </c>
      <c r="J345" s="83" t="s">
        <v>158</v>
      </c>
      <c r="K345" s="442"/>
      <c r="L345" s="665"/>
      <c r="M345" s="83"/>
      <c r="N345" s="26"/>
      <c r="O345" s="86"/>
      <c r="P345" s="86"/>
      <c r="Q345" s="86" t="s">
        <v>379</v>
      </c>
      <c r="R345" s="86"/>
      <c r="S345" s="442"/>
      <c r="T345" s="279"/>
      <c r="U345" s="279"/>
      <c r="V345" s="279"/>
      <c r="W345" s="279"/>
      <c r="X345" s="279"/>
      <c r="Y345" s="279"/>
      <c r="Z345" s="279"/>
    </row>
    <row r="346" spans="1:26" ht="16.5" customHeight="1">
      <c r="A346" s="665"/>
      <c r="B346" s="665"/>
      <c r="C346" s="665"/>
      <c r="D346" s="665"/>
      <c r="E346" s="665"/>
      <c r="F346" s="665"/>
      <c r="G346" s="80"/>
      <c r="H346" s="271" t="s">
        <v>15884</v>
      </c>
      <c r="I346" s="453" t="s">
        <v>16158</v>
      </c>
      <c r="J346" s="83" t="s">
        <v>158</v>
      </c>
      <c r="K346" s="442"/>
      <c r="L346" s="665"/>
      <c r="M346" s="454" t="s">
        <v>15887</v>
      </c>
      <c r="N346" s="26"/>
      <c r="O346" s="86"/>
      <c r="P346" s="86"/>
      <c r="Q346" s="86" t="s">
        <v>379</v>
      </c>
      <c r="R346" s="86"/>
      <c r="S346" s="442"/>
      <c r="T346" s="279"/>
      <c r="U346" s="279"/>
      <c r="V346" s="279"/>
      <c r="W346" s="279"/>
      <c r="X346" s="279"/>
      <c r="Y346" s="279"/>
      <c r="Z346" s="279"/>
    </row>
    <row r="347" spans="1:26" ht="16.5" customHeight="1">
      <c r="A347" s="665"/>
      <c r="B347" s="665"/>
      <c r="C347" s="665"/>
      <c r="D347" s="665"/>
      <c r="E347" s="665"/>
      <c r="F347" s="665"/>
      <c r="G347" s="80"/>
      <c r="H347" s="271" t="s">
        <v>15888</v>
      </c>
      <c r="I347" s="445" t="s">
        <v>15558</v>
      </c>
      <c r="J347" s="83" t="s">
        <v>158</v>
      </c>
      <c r="K347" s="442"/>
      <c r="L347" s="665"/>
      <c r="M347" s="178" t="s">
        <v>15889</v>
      </c>
      <c r="N347" s="26"/>
      <c r="O347" s="86"/>
      <c r="P347" s="86"/>
      <c r="Q347" s="86" t="s">
        <v>379</v>
      </c>
      <c r="R347" s="86"/>
      <c r="S347" s="442"/>
      <c r="T347" s="279"/>
      <c r="U347" s="279"/>
      <c r="V347" s="279"/>
      <c r="W347" s="279"/>
      <c r="X347" s="279"/>
      <c r="Y347" s="279"/>
      <c r="Z347" s="279"/>
    </row>
    <row r="348" spans="1:26" ht="16.5" customHeight="1">
      <c r="A348" s="665"/>
      <c r="B348" s="665"/>
      <c r="C348" s="665"/>
      <c r="D348" s="665"/>
      <c r="E348" s="665"/>
      <c r="F348" s="665"/>
      <c r="G348" s="80"/>
      <c r="H348" s="333" t="s">
        <v>15562</v>
      </c>
      <c r="I348" s="271" t="s">
        <v>16163</v>
      </c>
      <c r="J348" s="83" t="s">
        <v>158</v>
      </c>
      <c r="K348" s="442"/>
      <c r="L348" s="665"/>
      <c r="M348" s="83"/>
      <c r="N348" s="26"/>
      <c r="O348" s="86"/>
      <c r="P348" s="86"/>
      <c r="Q348" s="86" t="s">
        <v>379</v>
      </c>
      <c r="R348" s="86"/>
      <c r="S348" s="442"/>
      <c r="T348" s="279"/>
      <c r="U348" s="279"/>
      <c r="V348" s="279"/>
      <c r="W348" s="279"/>
      <c r="X348" s="279"/>
      <c r="Y348" s="279"/>
      <c r="Z348" s="279"/>
    </row>
    <row r="349" spans="1:26" ht="16.5" customHeight="1">
      <c r="A349" s="665"/>
      <c r="B349" s="665"/>
      <c r="C349" s="665"/>
      <c r="D349" s="665"/>
      <c r="E349" s="665"/>
      <c r="F349" s="665"/>
      <c r="G349" s="80"/>
      <c r="H349" s="271"/>
      <c r="I349" s="271" t="s">
        <v>16167</v>
      </c>
      <c r="J349" s="83" t="s">
        <v>158</v>
      </c>
      <c r="K349" s="442"/>
      <c r="L349" s="665"/>
      <c r="M349" s="83"/>
      <c r="N349" s="26"/>
      <c r="O349" s="86"/>
      <c r="P349" s="86"/>
      <c r="Q349" s="86" t="s">
        <v>379</v>
      </c>
      <c r="R349" s="86"/>
      <c r="S349" s="442"/>
      <c r="T349" s="279"/>
      <c r="U349" s="279"/>
      <c r="V349" s="279"/>
      <c r="W349" s="279"/>
      <c r="X349" s="279"/>
      <c r="Y349" s="279"/>
      <c r="Z349" s="279"/>
    </row>
    <row r="350" spans="1:26" ht="16.5" customHeight="1">
      <c r="A350" s="665"/>
      <c r="B350" s="665"/>
      <c r="C350" s="665"/>
      <c r="D350" s="665"/>
      <c r="E350" s="665"/>
      <c r="F350" s="665"/>
      <c r="G350" s="80"/>
      <c r="H350" s="271" t="s">
        <v>16171</v>
      </c>
      <c r="I350" s="271" t="s">
        <v>16172</v>
      </c>
      <c r="J350" s="83" t="s">
        <v>158</v>
      </c>
      <c r="K350" s="442"/>
      <c r="L350" s="665"/>
      <c r="M350" s="83"/>
      <c r="N350" s="26"/>
      <c r="O350" s="86"/>
      <c r="P350" s="86"/>
      <c r="Q350" s="86" t="s">
        <v>379</v>
      </c>
      <c r="R350" s="86"/>
      <c r="S350" s="442"/>
      <c r="T350" s="279"/>
      <c r="U350" s="279"/>
      <c r="V350" s="279"/>
      <c r="W350" s="279"/>
      <c r="X350" s="279"/>
      <c r="Y350" s="279"/>
      <c r="Z350" s="279"/>
    </row>
    <row r="351" spans="1:26" ht="16.5" customHeight="1">
      <c r="A351" s="665"/>
      <c r="B351" s="665"/>
      <c r="C351" s="665"/>
      <c r="D351" s="665"/>
      <c r="E351" s="665"/>
      <c r="F351" s="665"/>
      <c r="G351" s="80"/>
      <c r="H351" s="2" t="s">
        <v>16607</v>
      </c>
      <c r="I351" s="445" t="s">
        <v>15558</v>
      </c>
      <c r="J351" s="83" t="s">
        <v>158</v>
      </c>
      <c r="K351" s="442"/>
      <c r="L351" s="665"/>
      <c r="M351" s="83"/>
      <c r="N351" s="26"/>
      <c r="O351" s="86"/>
      <c r="P351" s="86"/>
      <c r="Q351" s="86" t="s">
        <v>379</v>
      </c>
      <c r="R351" s="86"/>
      <c r="S351" s="442"/>
      <c r="T351" s="279"/>
      <c r="U351" s="279"/>
      <c r="V351" s="279"/>
      <c r="W351" s="279"/>
      <c r="X351" s="279"/>
      <c r="Y351" s="279"/>
      <c r="Z351" s="279"/>
    </row>
    <row r="352" spans="1:26" ht="16.5" customHeight="1">
      <c r="A352" s="666"/>
      <c r="B352" s="666"/>
      <c r="C352" s="666"/>
      <c r="D352" s="666"/>
      <c r="E352" s="666"/>
      <c r="F352" s="666"/>
      <c r="G352" s="80"/>
      <c r="H352" s="271" t="s">
        <v>16422</v>
      </c>
      <c r="I352" s="271" t="s">
        <v>15563</v>
      </c>
      <c r="J352" s="83" t="s">
        <v>158</v>
      </c>
      <c r="K352" s="442"/>
      <c r="L352" s="666"/>
      <c r="M352" s="83"/>
      <c r="N352" s="26"/>
      <c r="O352" s="86"/>
      <c r="P352" s="86"/>
      <c r="Q352" s="86" t="s">
        <v>379</v>
      </c>
      <c r="R352" s="86"/>
      <c r="S352" s="442"/>
      <c r="T352" s="279"/>
      <c r="U352" s="279"/>
      <c r="V352" s="279"/>
      <c r="W352" s="279"/>
      <c r="X352" s="279"/>
      <c r="Y352" s="279"/>
      <c r="Z352" s="279"/>
    </row>
    <row r="353" spans="1:26" ht="16.5" customHeight="1">
      <c r="A353" s="735" t="s">
        <v>16705</v>
      </c>
      <c r="B353" s="735"/>
      <c r="C353" s="735"/>
      <c r="D353" s="735" t="s">
        <v>5014</v>
      </c>
      <c r="E353" s="747" t="s">
        <v>16710</v>
      </c>
      <c r="F353" s="735" t="s">
        <v>17291</v>
      </c>
      <c r="G353" s="172"/>
      <c r="H353" s="461" t="s">
        <v>16669</v>
      </c>
      <c r="I353" s="456"/>
      <c r="J353" s="83" t="s">
        <v>158</v>
      </c>
      <c r="K353" s="442"/>
      <c r="L353" s="734"/>
      <c r="M353" s="84"/>
      <c r="N353" s="26"/>
      <c r="O353" s="86"/>
      <c r="P353" s="86"/>
      <c r="Q353" s="86" t="s">
        <v>379</v>
      </c>
      <c r="R353" s="86"/>
      <c r="S353" s="442"/>
      <c r="T353" s="279"/>
      <c r="U353" s="279"/>
      <c r="V353" s="279"/>
      <c r="W353" s="279"/>
      <c r="X353" s="279"/>
      <c r="Y353" s="279"/>
      <c r="Z353" s="279"/>
    </row>
    <row r="354" spans="1:26" ht="16.5" customHeight="1">
      <c r="A354" s="665"/>
      <c r="B354" s="665"/>
      <c r="C354" s="665"/>
      <c r="D354" s="665"/>
      <c r="E354" s="665"/>
      <c r="F354" s="665"/>
      <c r="G354" s="80" t="s">
        <v>17299</v>
      </c>
      <c r="H354" s="271" t="s">
        <v>15984</v>
      </c>
      <c r="I354" s="271" t="s">
        <v>15985</v>
      </c>
      <c r="J354" s="83" t="s">
        <v>158</v>
      </c>
      <c r="K354" s="442"/>
      <c r="L354" s="665"/>
      <c r="M354" s="178" t="s">
        <v>15556</v>
      </c>
      <c r="N354" s="26"/>
      <c r="O354" s="86"/>
      <c r="P354" s="86"/>
      <c r="Q354" s="86" t="s">
        <v>379</v>
      </c>
      <c r="R354" s="86"/>
      <c r="S354" s="442"/>
      <c r="T354" s="279"/>
      <c r="U354" s="279"/>
      <c r="V354" s="279"/>
      <c r="W354" s="279"/>
      <c r="X354" s="279"/>
      <c r="Y354" s="279"/>
      <c r="Z354" s="279"/>
    </row>
    <row r="355" spans="1:26" ht="16.5" customHeight="1">
      <c r="A355" s="665"/>
      <c r="B355" s="665"/>
      <c r="C355" s="665"/>
      <c r="D355" s="665"/>
      <c r="E355" s="665"/>
      <c r="F355" s="665"/>
      <c r="G355" s="80"/>
      <c r="H355" s="333" t="s">
        <v>16678</v>
      </c>
      <c r="I355" s="271" t="s">
        <v>16679</v>
      </c>
      <c r="J355" s="83" t="s">
        <v>158</v>
      </c>
      <c r="K355" s="442"/>
      <c r="L355" s="665"/>
      <c r="M355" s="83"/>
      <c r="N355" s="26"/>
      <c r="O355" s="86"/>
      <c r="P355" s="86"/>
      <c r="Q355" s="86" t="s">
        <v>379</v>
      </c>
      <c r="R355" s="86"/>
      <c r="S355" s="442"/>
      <c r="T355" s="279"/>
      <c r="U355" s="279"/>
      <c r="V355" s="279"/>
      <c r="W355" s="279"/>
      <c r="X355" s="279"/>
      <c r="Y355" s="279"/>
      <c r="Z355" s="279"/>
    </row>
    <row r="356" spans="1:26" ht="16.5" customHeight="1">
      <c r="A356" s="665"/>
      <c r="B356" s="665"/>
      <c r="C356" s="665"/>
      <c r="D356" s="665"/>
      <c r="E356" s="665"/>
      <c r="F356" s="665"/>
      <c r="G356" s="80"/>
      <c r="H356" s="271" t="s">
        <v>15884</v>
      </c>
      <c r="I356" s="453" t="s">
        <v>16158</v>
      </c>
      <c r="J356" s="83" t="s">
        <v>158</v>
      </c>
      <c r="K356" s="442"/>
      <c r="L356" s="665"/>
      <c r="M356" s="454" t="s">
        <v>15887</v>
      </c>
      <c r="N356" s="26"/>
      <c r="O356" s="86"/>
      <c r="P356" s="86"/>
      <c r="Q356" s="86" t="s">
        <v>379</v>
      </c>
      <c r="R356" s="86"/>
      <c r="S356" s="442"/>
      <c r="T356" s="279"/>
      <c r="U356" s="279"/>
      <c r="V356" s="279"/>
      <c r="W356" s="279"/>
      <c r="X356" s="279"/>
      <c r="Y356" s="279"/>
      <c r="Z356" s="279"/>
    </row>
    <row r="357" spans="1:26" ht="16.5" customHeight="1">
      <c r="A357" s="665"/>
      <c r="B357" s="665"/>
      <c r="C357" s="665"/>
      <c r="D357" s="665"/>
      <c r="E357" s="665"/>
      <c r="F357" s="665"/>
      <c r="G357" s="80"/>
      <c r="H357" s="271" t="s">
        <v>15888</v>
      </c>
      <c r="I357" s="445" t="s">
        <v>15558</v>
      </c>
      <c r="J357" s="83" t="s">
        <v>158</v>
      </c>
      <c r="K357" s="442"/>
      <c r="L357" s="665"/>
      <c r="M357" s="178" t="s">
        <v>15889</v>
      </c>
      <c r="N357" s="26"/>
      <c r="O357" s="86"/>
      <c r="P357" s="86"/>
      <c r="Q357" s="86" t="s">
        <v>379</v>
      </c>
      <c r="R357" s="86"/>
      <c r="S357" s="442"/>
      <c r="T357" s="279"/>
      <c r="U357" s="279"/>
      <c r="V357" s="279"/>
      <c r="W357" s="279"/>
      <c r="X357" s="279"/>
      <c r="Y357" s="279"/>
      <c r="Z357" s="279"/>
    </row>
    <row r="358" spans="1:26" ht="16.5" customHeight="1">
      <c r="A358" s="665"/>
      <c r="B358" s="665"/>
      <c r="C358" s="665"/>
      <c r="D358" s="665"/>
      <c r="E358" s="665"/>
      <c r="F358" s="665"/>
      <c r="G358" s="80"/>
      <c r="H358" s="333" t="s">
        <v>15562</v>
      </c>
      <c r="I358" s="271" t="s">
        <v>16163</v>
      </c>
      <c r="J358" s="83" t="s">
        <v>158</v>
      </c>
      <c r="K358" s="442"/>
      <c r="L358" s="665"/>
      <c r="M358" s="83"/>
      <c r="N358" s="26"/>
      <c r="O358" s="86"/>
      <c r="P358" s="86"/>
      <c r="Q358" s="86" t="s">
        <v>379</v>
      </c>
      <c r="R358" s="86"/>
      <c r="S358" s="442"/>
      <c r="T358" s="279"/>
      <c r="U358" s="279"/>
      <c r="V358" s="279"/>
      <c r="W358" s="279"/>
      <c r="X358" s="279"/>
      <c r="Y358" s="279"/>
      <c r="Z358" s="279"/>
    </row>
    <row r="359" spans="1:26" ht="16.5" customHeight="1">
      <c r="A359" s="665"/>
      <c r="B359" s="665"/>
      <c r="C359" s="665"/>
      <c r="D359" s="665"/>
      <c r="E359" s="665"/>
      <c r="F359" s="665"/>
      <c r="G359" s="80"/>
      <c r="H359" s="271"/>
      <c r="I359" s="271" t="s">
        <v>16167</v>
      </c>
      <c r="J359" s="83" t="s">
        <v>158</v>
      </c>
      <c r="K359" s="442"/>
      <c r="L359" s="665"/>
      <c r="M359" s="83"/>
      <c r="N359" s="26"/>
      <c r="O359" s="86"/>
      <c r="P359" s="86"/>
      <c r="Q359" s="86" t="s">
        <v>379</v>
      </c>
      <c r="R359" s="86"/>
      <c r="S359" s="442"/>
      <c r="T359" s="279"/>
      <c r="U359" s="279"/>
      <c r="V359" s="279"/>
      <c r="W359" s="279"/>
      <c r="X359" s="279"/>
      <c r="Y359" s="279"/>
      <c r="Z359" s="279"/>
    </row>
    <row r="360" spans="1:26" ht="16.5" customHeight="1">
      <c r="A360" s="665"/>
      <c r="B360" s="665"/>
      <c r="C360" s="665"/>
      <c r="D360" s="665"/>
      <c r="E360" s="665"/>
      <c r="F360" s="665"/>
      <c r="G360" s="80"/>
      <c r="H360" s="271" t="s">
        <v>16171</v>
      </c>
      <c r="I360" s="271" t="s">
        <v>16172</v>
      </c>
      <c r="J360" s="83" t="s">
        <v>158</v>
      </c>
      <c r="K360" s="442"/>
      <c r="L360" s="665"/>
      <c r="M360" s="83"/>
      <c r="N360" s="26"/>
      <c r="O360" s="86"/>
      <c r="P360" s="86"/>
      <c r="Q360" s="86" t="s">
        <v>379</v>
      </c>
      <c r="R360" s="86"/>
      <c r="S360" s="442"/>
      <c r="T360" s="279"/>
      <c r="U360" s="279"/>
      <c r="V360" s="279"/>
      <c r="W360" s="279"/>
      <c r="X360" s="279"/>
      <c r="Y360" s="279"/>
      <c r="Z360" s="279"/>
    </row>
    <row r="361" spans="1:26" ht="16.5" customHeight="1">
      <c r="A361" s="665"/>
      <c r="B361" s="665"/>
      <c r="C361" s="665"/>
      <c r="D361" s="665"/>
      <c r="E361" s="665"/>
      <c r="F361" s="665"/>
      <c r="G361" s="80"/>
      <c r="H361" s="2" t="s">
        <v>16607</v>
      </c>
      <c r="I361" s="2" t="s">
        <v>16647</v>
      </c>
      <c r="J361" s="83" t="s">
        <v>158</v>
      </c>
      <c r="K361" s="442"/>
      <c r="L361" s="665"/>
      <c r="M361" s="83"/>
      <c r="N361" s="26"/>
      <c r="O361" s="86"/>
      <c r="P361" s="86"/>
      <c r="Q361" s="86" t="s">
        <v>379</v>
      </c>
      <c r="R361" s="86"/>
      <c r="S361" s="442"/>
      <c r="T361" s="279"/>
      <c r="U361" s="279"/>
      <c r="V361" s="279"/>
      <c r="W361" s="279"/>
      <c r="X361" s="279"/>
      <c r="Y361" s="279"/>
      <c r="Z361" s="279"/>
    </row>
    <row r="362" spans="1:26" ht="16.5" customHeight="1">
      <c r="A362" s="665"/>
      <c r="B362" s="665"/>
      <c r="C362" s="665"/>
      <c r="D362" s="665"/>
      <c r="E362" s="665"/>
      <c r="F362" s="665"/>
      <c r="G362" s="80"/>
      <c r="H362" s="2" t="s">
        <v>16607</v>
      </c>
      <c r="I362" s="2" t="s">
        <v>16647</v>
      </c>
      <c r="J362" s="83" t="s">
        <v>158</v>
      </c>
      <c r="K362" s="442"/>
      <c r="L362" s="665"/>
      <c r="M362" s="83"/>
      <c r="N362" s="26"/>
      <c r="O362" s="86"/>
      <c r="P362" s="86"/>
      <c r="Q362" s="86" t="s">
        <v>379</v>
      </c>
      <c r="R362" s="86"/>
      <c r="S362" s="442"/>
      <c r="T362" s="279"/>
      <c r="U362" s="279"/>
      <c r="V362" s="279"/>
      <c r="W362" s="279"/>
      <c r="X362" s="279"/>
      <c r="Y362" s="279"/>
      <c r="Z362" s="279"/>
    </row>
    <row r="363" spans="1:26" ht="16.5" customHeight="1">
      <c r="A363" s="665"/>
      <c r="B363" s="665"/>
      <c r="C363" s="665"/>
      <c r="D363" s="665"/>
      <c r="E363" s="665"/>
      <c r="F363" s="665"/>
      <c r="G363" s="80"/>
      <c r="H363" s="2" t="s">
        <v>16607</v>
      </c>
      <c r="I363" s="2" t="s">
        <v>16647</v>
      </c>
      <c r="J363" s="83" t="s">
        <v>158</v>
      </c>
      <c r="K363" s="442"/>
      <c r="L363" s="665"/>
      <c r="M363" s="83"/>
      <c r="N363" s="26"/>
      <c r="O363" s="86"/>
      <c r="P363" s="86"/>
      <c r="Q363" s="86" t="s">
        <v>379</v>
      </c>
      <c r="R363" s="86"/>
      <c r="S363" s="442"/>
      <c r="T363" s="279"/>
      <c r="U363" s="279"/>
      <c r="V363" s="279"/>
      <c r="W363" s="279"/>
      <c r="X363" s="279"/>
      <c r="Y363" s="279"/>
      <c r="Z363" s="279"/>
    </row>
    <row r="364" spans="1:26" ht="16.5" customHeight="1">
      <c r="A364" s="665"/>
      <c r="B364" s="665"/>
      <c r="C364" s="665"/>
      <c r="D364" s="665"/>
      <c r="E364" s="665"/>
      <c r="F364" s="665"/>
      <c r="G364" s="80"/>
      <c r="H364" s="2" t="s">
        <v>16607</v>
      </c>
      <c r="I364" s="2" t="s">
        <v>16647</v>
      </c>
      <c r="J364" s="83" t="s">
        <v>158</v>
      </c>
      <c r="K364" s="442"/>
      <c r="L364" s="665"/>
      <c r="M364" s="83"/>
      <c r="N364" s="26"/>
      <c r="O364" s="86"/>
      <c r="P364" s="86"/>
      <c r="Q364" s="86" t="s">
        <v>379</v>
      </c>
      <c r="R364" s="86"/>
      <c r="S364" s="442"/>
      <c r="T364" s="279"/>
      <c r="U364" s="279"/>
      <c r="V364" s="279"/>
      <c r="W364" s="279"/>
      <c r="X364" s="279"/>
      <c r="Y364" s="279"/>
      <c r="Z364" s="279"/>
    </row>
    <row r="365" spans="1:26" ht="16.5" customHeight="1">
      <c r="A365" s="665"/>
      <c r="B365" s="665"/>
      <c r="C365" s="665"/>
      <c r="D365" s="665"/>
      <c r="E365" s="665"/>
      <c r="F365" s="665"/>
      <c r="G365" s="80"/>
      <c r="H365" s="2" t="s">
        <v>16607</v>
      </c>
      <c r="I365" s="445" t="s">
        <v>15558</v>
      </c>
      <c r="J365" s="83" t="s">
        <v>158</v>
      </c>
      <c r="K365" s="442"/>
      <c r="L365" s="665"/>
      <c r="M365" s="84" t="s">
        <v>16746</v>
      </c>
      <c r="N365" s="26"/>
      <c r="O365" s="86"/>
      <c r="P365" s="86"/>
      <c r="Q365" s="86" t="s">
        <v>379</v>
      </c>
      <c r="R365" s="86"/>
      <c r="S365" s="442"/>
      <c r="T365" s="279"/>
      <c r="U365" s="279"/>
      <c r="V365" s="279"/>
      <c r="W365" s="279"/>
      <c r="X365" s="279"/>
      <c r="Y365" s="279"/>
      <c r="Z365" s="279"/>
    </row>
    <row r="366" spans="1:26" ht="16.5" customHeight="1">
      <c r="A366" s="666"/>
      <c r="B366" s="666"/>
      <c r="C366" s="666"/>
      <c r="D366" s="666"/>
      <c r="E366" s="666"/>
      <c r="F366" s="666"/>
      <c r="G366" s="80"/>
      <c r="H366" s="271" t="s">
        <v>16422</v>
      </c>
      <c r="I366" s="271" t="s">
        <v>15563</v>
      </c>
      <c r="J366" s="83" t="s">
        <v>158</v>
      </c>
      <c r="K366" s="442"/>
      <c r="L366" s="666"/>
      <c r="M366" s="83"/>
      <c r="N366" s="26"/>
      <c r="O366" s="86"/>
      <c r="P366" s="86"/>
      <c r="Q366" s="86" t="s">
        <v>379</v>
      </c>
      <c r="R366" s="86"/>
      <c r="S366" s="442"/>
      <c r="T366" s="279"/>
      <c r="U366" s="279"/>
      <c r="V366" s="279"/>
      <c r="W366" s="279"/>
      <c r="X366" s="279"/>
      <c r="Y366" s="279"/>
      <c r="Z366" s="279"/>
    </row>
    <row r="367" spans="1:26" ht="16.5" customHeight="1">
      <c r="A367" s="735" t="s">
        <v>16754</v>
      </c>
      <c r="B367" s="735"/>
      <c r="C367" s="735"/>
      <c r="D367" s="735" t="s">
        <v>5014</v>
      </c>
      <c r="E367" s="747" t="s">
        <v>16759</v>
      </c>
      <c r="F367" s="735" t="s">
        <v>17291</v>
      </c>
      <c r="G367" s="172"/>
      <c r="H367" s="461" t="s">
        <v>15550</v>
      </c>
      <c r="I367" s="456"/>
      <c r="J367" s="83" t="s">
        <v>158</v>
      </c>
      <c r="K367" s="442"/>
      <c r="L367" s="734"/>
      <c r="M367" s="84"/>
      <c r="N367" s="26"/>
      <c r="O367" s="86"/>
      <c r="P367" s="86"/>
      <c r="Q367" s="86" t="s">
        <v>379</v>
      </c>
      <c r="R367" s="86"/>
      <c r="S367" s="442"/>
      <c r="T367" s="279"/>
      <c r="U367" s="279"/>
      <c r="V367" s="279"/>
      <c r="W367" s="279"/>
      <c r="X367" s="279"/>
      <c r="Y367" s="279"/>
      <c r="Z367" s="279"/>
    </row>
    <row r="368" spans="1:26" ht="16.5" customHeight="1">
      <c r="A368" s="665"/>
      <c r="B368" s="665"/>
      <c r="C368" s="665"/>
      <c r="D368" s="665"/>
      <c r="E368" s="665"/>
      <c r="F368" s="665"/>
      <c r="G368" s="80" t="s">
        <v>17299</v>
      </c>
      <c r="H368" s="271" t="s">
        <v>15984</v>
      </c>
      <c r="I368" s="271" t="s">
        <v>15985</v>
      </c>
      <c r="J368" s="83" t="s">
        <v>158</v>
      </c>
      <c r="K368" s="442"/>
      <c r="L368" s="665"/>
      <c r="M368" s="178" t="s">
        <v>15556</v>
      </c>
      <c r="N368" s="26"/>
      <c r="O368" s="86"/>
      <c r="P368" s="86"/>
      <c r="Q368" s="86" t="s">
        <v>379</v>
      </c>
      <c r="R368" s="86"/>
      <c r="S368" s="442"/>
      <c r="T368" s="279"/>
      <c r="U368" s="279"/>
      <c r="V368" s="279"/>
      <c r="W368" s="279"/>
      <c r="X368" s="279"/>
      <c r="Y368" s="279"/>
      <c r="Z368" s="279"/>
    </row>
    <row r="369" spans="1:26" ht="16.5" customHeight="1">
      <c r="A369" s="665"/>
      <c r="B369" s="665"/>
      <c r="C369" s="665"/>
      <c r="D369" s="665"/>
      <c r="E369" s="665"/>
      <c r="F369" s="665"/>
      <c r="G369" s="80"/>
      <c r="H369" s="333" t="s">
        <v>16766</v>
      </c>
      <c r="I369" s="271" t="s">
        <v>16282</v>
      </c>
      <c r="J369" s="83" t="s">
        <v>158</v>
      </c>
      <c r="K369" s="442"/>
      <c r="L369" s="665"/>
      <c r="M369" s="83"/>
      <c r="N369" s="26"/>
      <c r="O369" s="86"/>
      <c r="P369" s="86"/>
      <c r="Q369" s="86" t="s">
        <v>379</v>
      </c>
      <c r="R369" s="86"/>
      <c r="S369" s="442"/>
      <c r="T369" s="279"/>
      <c r="U369" s="279"/>
      <c r="V369" s="279"/>
      <c r="W369" s="279"/>
      <c r="X369" s="279"/>
      <c r="Y369" s="279"/>
      <c r="Z369" s="279"/>
    </row>
    <row r="370" spans="1:26" ht="16.5" customHeight="1">
      <c r="A370" s="665"/>
      <c r="B370" s="665"/>
      <c r="C370" s="665"/>
      <c r="D370" s="665"/>
      <c r="E370" s="665"/>
      <c r="F370" s="665"/>
      <c r="G370" s="80"/>
      <c r="H370" s="271" t="s">
        <v>15884</v>
      </c>
      <c r="I370" s="453" t="s">
        <v>15886</v>
      </c>
      <c r="J370" s="83" t="s">
        <v>158</v>
      </c>
      <c r="K370" s="442"/>
      <c r="L370" s="665"/>
      <c r="M370" s="454" t="s">
        <v>15887</v>
      </c>
      <c r="N370" s="26"/>
      <c r="O370" s="86"/>
      <c r="P370" s="86"/>
      <c r="Q370" s="86" t="s">
        <v>379</v>
      </c>
      <c r="R370" s="86"/>
      <c r="S370" s="442"/>
      <c r="T370" s="279"/>
      <c r="U370" s="279"/>
      <c r="V370" s="279"/>
      <c r="W370" s="279"/>
      <c r="X370" s="279"/>
      <c r="Y370" s="279"/>
      <c r="Z370" s="279"/>
    </row>
    <row r="371" spans="1:26" ht="16.5" customHeight="1">
      <c r="A371" s="665"/>
      <c r="B371" s="665"/>
      <c r="C371" s="665"/>
      <c r="D371" s="665"/>
      <c r="E371" s="665"/>
      <c r="F371" s="665"/>
      <c r="G371" s="80"/>
      <c r="H371" s="271" t="s">
        <v>15888</v>
      </c>
      <c r="I371" s="445" t="s">
        <v>15558</v>
      </c>
      <c r="J371" s="83" t="s">
        <v>158</v>
      </c>
      <c r="K371" s="442"/>
      <c r="L371" s="665"/>
      <c r="M371" s="178" t="s">
        <v>15889</v>
      </c>
      <c r="N371" s="26"/>
      <c r="O371" s="86"/>
      <c r="P371" s="86"/>
      <c r="Q371" s="86" t="s">
        <v>379</v>
      </c>
      <c r="R371" s="86"/>
      <c r="S371" s="442"/>
      <c r="T371" s="279"/>
      <c r="U371" s="279"/>
      <c r="V371" s="279"/>
      <c r="W371" s="279"/>
      <c r="X371" s="279"/>
      <c r="Y371" s="279"/>
      <c r="Z371" s="279"/>
    </row>
    <row r="372" spans="1:26" ht="16.5" customHeight="1">
      <c r="A372" s="665"/>
      <c r="B372" s="665"/>
      <c r="C372" s="665"/>
      <c r="D372" s="665"/>
      <c r="E372" s="665"/>
      <c r="F372" s="665"/>
      <c r="G372" s="80"/>
      <c r="H372" s="333" t="s">
        <v>15562</v>
      </c>
      <c r="I372" s="271" t="s">
        <v>15890</v>
      </c>
      <c r="J372" s="83" t="s">
        <v>158</v>
      </c>
      <c r="K372" s="442"/>
      <c r="L372" s="665"/>
      <c r="M372" s="83"/>
      <c r="N372" s="26"/>
      <c r="O372" s="86"/>
      <c r="P372" s="86"/>
      <c r="Q372" s="86" t="s">
        <v>379</v>
      </c>
      <c r="R372" s="86"/>
      <c r="S372" s="442"/>
      <c r="T372" s="279"/>
      <c r="U372" s="279"/>
      <c r="V372" s="279"/>
      <c r="W372" s="279"/>
      <c r="X372" s="279"/>
      <c r="Y372" s="279"/>
      <c r="Z372" s="279"/>
    </row>
    <row r="373" spans="1:26" ht="16.5" customHeight="1">
      <c r="A373" s="665"/>
      <c r="B373" s="665"/>
      <c r="C373" s="665"/>
      <c r="D373" s="665"/>
      <c r="E373" s="665"/>
      <c r="F373" s="665"/>
      <c r="G373" s="80"/>
      <c r="H373" s="271"/>
      <c r="I373" s="271" t="s">
        <v>15891</v>
      </c>
      <c r="J373" s="83" t="s">
        <v>158</v>
      </c>
      <c r="K373" s="442"/>
      <c r="L373" s="665"/>
      <c r="M373" s="83"/>
      <c r="N373" s="26"/>
      <c r="O373" s="86"/>
      <c r="P373" s="86"/>
      <c r="Q373" s="86" t="s">
        <v>379</v>
      </c>
      <c r="R373" s="86"/>
      <c r="S373" s="442"/>
      <c r="T373" s="279"/>
      <c r="U373" s="279"/>
      <c r="V373" s="279"/>
      <c r="W373" s="279"/>
      <c r="X373" s="279"/>
      <c r="Y373" s="279"/>
      <c r="Z373" s="279"/>
    </row>
    <row r="374" spans="1:26" ht="16.5" customHeight="1">
      <c r="A374" s="665"/>
      <c r="B374" s="665"/>
      <c r="C374" s="665"/>
      <c r="D374" s="665"/>
      <c r="E374" s="665"/>
      <c r="F374" s="665"/>
      <c r="G374" s="80"/>
      <c r="H374" s="456" t="s">
        <v>16777</v>
      </c>
      <c r="I374" s="453" t="s">
        <v>18069</v>
      </c>
      <c r="J374" s="83" t="s">
        <v>158</v>
      </c>
      <c r="K374" s="442"/>
      <c r="L374" s="665"/>
      <c r="M374" s="84" t="s">
        <v>16779</v>
      </c>
      <c r="N374" s="26"/>
      <c r="O374" s="86"/>
      <c r="P374" s="86"/>
      <c r="Q374" s="86" t="s">
        <v>379</v>
      </c>
      <c r="R374" s="86"/>
      <c r="S374" s="442"/>
      <c r="T374" s="279"/>
      <c r="U374" s="279"/>
      <c r="V374" s="279"/>
      <c r="W374" s="279"/>
      <c r="X374" s="279"/>
      <c r="Y374" s="279"/>
      <c r="Z374" s="279"/>
    </row>
    <row r="375" spans="1:26" ht="16.5" customHeight="1">
      <c r="A375" s="665"/>
      <c r="B375" s="665"/>
      <c r="C375" s="665"/>
      <c r="D375" s="665"/>
      <c r="E375" s="665"/>
      <c r="F375" s="665"/>
      <c r="G375" s="80"/>
      <c r="H375" s="271" t="s">
        <v>16784</v>
      </c>
      <c r="I375" s="453" t="s">
        <v>15558</v>
      </c>
      <c r="J375" s="83" t="s">
        <v>158</v>
      </c>
      <c r="K375" s="442"/>
      <c r="L375" s="665"/>
      <c r="M375" s="84" t="s">
        <v>15889</v>
      </c>
      <c r="N375" s="26"/>
      <c r="O375" s="86"/>
      <c r="P375" s="86"/>
      <c r="Q375" s="86" t="s">
        <v>379</v>
      </c>
      <c r="R375" s="86"/>
      <c r="S375" s="442"/>
      <c r="T375" s="279"/>
      <c r="U375" s="279"/>
      <c r="V375" s="279"/>
      <c r="W375" s="279"/>
      <c r="X375" s="279"/>
      <c r="Y375" s="279"/>
      <c r="Z375" s="279"/>
    </row>
    <row r="376" spans="1:26" ht="16.5" customHeight="1">
      <c r="A376" s="665"/>
      <c r="B376" s="665"/>
      <c r="C376" s="665"/>
      <c r="D376" s="665"/>
      <c r="E376" s="665"/>
      <c r="F376" s="665"/>
      <c r="G376" s="80"/>
      <c r="H376" s="271"/>
      <c r="I376" s="271" t="s">
        <v>15890</v>
      </c>
      <c r="J376" s="83" t="s">
        <v>158</v>
      </c>
      <c r="K376" s="442"/>
      <c r="L376" s="665"/>
      <c r="M376" s="83"/>
      <c r="N376" s="26"/>
      <c r="O376" s="86"/>
      <c r="P376" s="86"/>
      <c r="Q376" s="86" t="s">
        <v>379</v>
      </c>
      <c r="R376" s="86"/>
      <c r="S376" s="442"/>
      <c r="T376" s="279"/>
      <c r="U376" s="279"/>
      <c r="V376" s="279"/>
      <c r="W376" s="279"/>
      <c r="X376" s="279"/>
      <c r="Y376" s="279"/>
      <c r="Z376" s="279"/>
    </row>
    <row r="377" spans="1:26" ht="16.5" customHeight="1">
      <c r="A377" s="666"/>
      <c r="B377" s="666"/>
      <c r="C377" s="666"/>
      <c r="D377" s="666"/>
      <c r="E377" s="666"/>
      <c r="F377" s="666"/>
      <c r="G377" s="80"/>
      <c r="H377" s="271"/>
      <c r="I377" s="271" t="s">
        <v>15891</v>
      </c>
      <c r="J377" s="83" t="s">
        <v>158</v>
      </c>
      <c r="K377" s="442"/>
      <c r="L377" s="666"/>
      <c r="M377" s="83"/>
      <c r="N377" s="26"/>
      <c r="O377" s="86"/>
      <c r="P377" s="86"/>
      <c r="Q377" s="86" t="s">
        <v>379</v>
      </c>
      <c r="R377" s="86"/>
      <c r="S377" s="442"/>
      <c r="T377" s="279"/>
      <c r="U377" s="279"/>
      <c r="V377" s="279"/>
      <c r="W377" s="279"/>
      <c r="X377" s="279"/>
      <c r="Y377" s="279"/>
      <c r="Z377" s="279"/>
    </row>
    <row r="378" spans="1:26" ht="16.5" customHeight="1">
      <c r="A378" s="735" t="s">
        <v>16789</v>
      </c>
      <c r="B378" s="735"/>
      <c r="C378" s="735"/>
      <c r="D378" s="735" t="s">
        <v>5014</v>
      </c>
      <c r="E378" s="747" t="s">
        <v>16793</v>
      </c>
      <c r="F378" s="735" t="s">
        <v>17291</v>
      </c>
      <c r="G378" s="172"/>
      <c r="H378" s="461" t="s">
        <v>15550</v>
      </c>
      <c r="I378" s="456"/>
      <c r="J378" s="83" t="s">
        <v>158</v>
      </c>
      <c r="K378" s="442"/>
      <c r="L378" s="734"/>
      <c r="M378" s="178"/>
      <c r="N378" s="26"/>
      <c r="O378" s="86"/>
      <c r="P378" s="86"/>
      <c r="Q378" s="86" t="s">
        <v>379</v>
      </c>
      <c r="R378" s="86"/>
      <c r="S378" s="442"/>
      <c r="T378" s="279"/>
      <c r="U378" s="279"/>
      <c r="V378" s="279"/>
      <c r="W378" s="279"/>
      <c r="X378" s="279"/>
      <c r="Y378" s="279"/>
      <c r="Z378" s="279"/>
    </row>
    <row r="379" spans="1:26" ht="16.5" customHeight="1">
      <c r="A379" s="665"/>
      <c r="B379" s="665"/>
      <c r="C379" s="665"/>
      <c r="D379" s="665"/>
      <c r="E379" s="665"/>
      <c r="F379" s="665"/>
      <c r="G379" s="80" t="s">
        <v>17299</v>
      </c>
      <c r="H379" s="271" t="s">
        <v>15984</v>
      </c>
      <c r="I379" s="271" t="s">
        <v>15985</v>
      </c>
      <c r="J379" s="83" t="s">
        <v>158</v>
      </c>
      <c r="K379" s="442"/>
      <c r="L379" s="665"/>
      <c r="M379" s="178" t="s">
        <v>15556</v>
      </c>
      <c r="N379" s="26"/>
      <c r="O379" s="86"/>
      <c r="P379" s="86"/>
      <c r="Q379" s="86" t="s">
        <v>379</v>
      </c>
      <c r="R379" s="86"/>
      <c r="S379" s="442"/>
      <c r="T379" s="279"/>
      <c r="U379" s="279"/>
      <c r="V379" s="279"/>
      <c r="W379" s="279"/>
      <c r="X379" s="279"/>
      <c r="Y379" s="279"/>
      <c r="Z379" s="279"/>
    </row>
    <row r="380" spans="1:26" ht="16.5" customHeight="1">
      <c r="A380" s="665"/>
      <c r="B380" s="665"/>
      <c r="C380" s="665"/>
      <c r="D380" s="665"/>
      <c r="E380" s="665"/>
      <c r="F380" s="665"/>
      <c r="G380" s="80"/>
      <c r="H380" s="333" t="s">
        <v>16766</v>
      </c>
      <c r="I380" s="271" t="s">
        <v>16282</v>
      </c>
      <c r="J380" s="83" t="s">
        <v>158</v>
      </c>
      <c r="K380" s="442"/>
      <c r="L380" s="665"/>
      <c r="M380" s="178"/>
      <c r="N380" s="26"/>
      <c r="O380" s="86"/>
      <c r="P380" s="86"/>
      <c r="Q380" s="86" t="s">
        <v>379</v>
      </c>
      <c r="R380" s="86"/>
      <c r="S380" s="442"/>
      <c r="T380" s="279"/>
      <c r="U380" s="279"/>
      <c r="V380" s="279"/>
      <c r="W380" s="279"/>
      <c r="X380" s="279"/>
      <c r="Y380" s="279"/>
      <c r="Z380" s="279"/>
    </row>
    <row r="381" spans="1:26" ht="16.5" customHeight="1">
      <c r="A381" s="665"/>
      <c r="B381" s="665"/>
      <c r="C381" s="665"/>
      <c r="D381" s="665"/>
      <c r="E381" s="665"/>
      <c r="F381" s="665"/>
      <c r="G381" s="80"/>
      <c r="H381" s="271" t="s">
        <v>15884</v>
      </c>
      <c r="I381" s="453" t="s">
        <v>15886</v>
      </c>
      <c r="J381" s="83" t="s">
        <v>158</v>
      </c>
      <c r="K381" s="442"/>
      <c r="L381" s="665"/>
      <c r="M381" s="454" t="s">
        <v>15887</v>
      </c>
      <c r="N381" s="26"/>
      <c r="O381" s="86"/>
      <c r="P381" s="86"/>
      <c r="Q381" s="86" t="s">
        <v>379</v>
      </c>
      <c r="R381" s="86"/>
      <c r="S381" s="442"/>
      <c r="T381" s="279"/>
      <c r="U381" s="279"/>
      <c r="V381" s="279"/>
      <c r="W381" s="279"/>
      <c r="X381" s="279"/>
      <c r="Y381" s="279"/>
      <c r="Z381" s="279"/>
    </row>
    <row r="382" spans="1:26" ht="16.5" customHeight="1">
      <c r="A382" s="665"/>
      <c r="B382" s="665"/>
      <c r="C382" s="665"/>
      <c r="D382" s="665"/>
      <c r="E382" s="665"/>
      <c r="F382" s="665"/>
      <c r="G382" s="80"/>
      <c r="H382" s="271" t="s">
        <v>15888</v>
      </c>
      <c r="I382" s="445" t="s">
        <v>15558</v>
      </c>
      <c r="J382" s="83" t="s">
        <v>158</v>
      </c>
      <c r="K382" s="442"/>
      <c r="L382" s="665"/>
      <c r="M382" s="178" t="s">
        <v>15889</v>
      </c>
      <c r="N382" s="26"/>
      <c r="O382" s="86"/>
      <c r="P382" s="86"/>
      <c r="Q382" s="86" t="s">
        <v>379</v>
      </c>
      <c r="R382" s="86"/>
      <c r="S382" s="442"/>
      <c r="T382" s="279"/>
      <c r="U382" s="279"/>
      <c r="V382" s="279"/>
      <c r="W382" s="279"/>
      <c r="X382" s="279"/>
      <c r="Y382" s="279"/>
      <c r="Z382" s="279"/>
    </row>
    <row r="383" spans="1:26" ht="16.5" customHeight="1">
      <c r="A383" s="665"/>
      <c r="B383" s="665"/>
      <c r="C383" s="665"/>
      <c r="D383" s="665"/>
      <c r="E383" s="665"/>
      <c r="F383" s="665"/>
      <c r="G383" s="80"/>
      <c r="H383" s="333" t="s">
        <v>15562</v>
      </c>
      <c r="I383" s="271" t="s">
        <v>15890</v>
      </c>
      <c r="J383" s="83" t="s">
        <v>158</v>
      </c>
      <c r="K383" s="442"/>
      <c r="L383" s="665"/>
      <c r="M383" s="178"/>
      <c r="N383" s="26"/>
      <c r="O383" s="86"/>
      <c r="P383" s="86"/>
      <c r="Q383" s="86" t="s">
        <v>379</v>
      </c>
      <c r="R383" s="86"/>
      <c r="S383" s="442"/>
      <c r="T383" s="279"/>
      <c r="U383" s="279"/>
      <c r="V383" s="279"/>
      <c r="W383" s="279"/>
      <c r="X383" s="279"/>
      <c r="Y383" s="279"/>
      <c r="Z383" s="279"/>
    </row>
    <row r="384" spans="1:26" ht="16.5" customHeight="1">
      <c r="A384" s="665"/>
      <c r="B384" s="665"/>
      <c r="C384" s="665"/>
      <c r="D384" s="665"/>
      <c r="E384" s="665"/>
      <c r="F384" s="665"/>
      <c r="G384" s="80"/>
      <c r="H384" s="271"/>
      <c r="I384" s="271" t="s">
        <v>15891</v>
      </c>
      <c r="J384" s="83" t="s">
        <v>158</v>
      </c>
      <c r="K384" s="442"/>
      <c r="L384" s="665"/>
      <c r="M384" s="178"/>
      <c r="N384" s="26"/>
      <c r="O384" s="86"/>
      <c r="P384" s="86"/>
      <c r="Q384" s="86" t="s">
        <v>379</v>
      </c>
      <c r="R384" s="86"/>
      <c r="S384" s="442"/>
      <c r="T384" s="279"/>
      <c r="U384" s="279"/>
      <c r="V384" s="279"/>
      <c r="W384" s="279"/>
      <c r="X384" s="279"/>
      <c r="Y384" s="279"/>
      <c r="Z384" s="279"/>
    </row>
    <row r="385" spans="1:26" ht="16.5" customHeight="1">
      <c r="A385" s="665"/>
      <c r="B385" s="665"/>
      <c r="C385" s="665"/>
      <c r="D385" s="665"/>
      <c r="E385" s="665"/>
      <c r="F385" s="665"/>
      <c r="G385" s="80"/>
      <c r="H385" s="456" t="s">
        <v>16807</v>
      </c>
      <c r="I385" s="271" t="s">
        <v>16808</v>
      </c>
      <c r="J385" s="83" t="s">
        <v>158</v>
      </c>
      <c r="K385" s="442"/>
      <c r="L385" s="665"/>
      <c r="M385" s="178"/>
      <c r="N385" s="26"/>
      <c r="O385" s="86"/>
      <c r="P385" s="86"/>
      <c r="Q385" s="86" t="s">
        <v>379</v>
      </c>
      <c r="R385" s="86"/>
      <c r="S385" s="442"/>
      <c r="T385" s="279"/>
      <c r="U385" s="279"/>
      <c r="V385" s="279"/>
      <c r="W385" s="279"/>
      <c r="X385" s="279"/>
      <c r="Y385" s="279"/>
      <c r="Z385" s="279"/>
    </row>
    <row r="386" spans="1:26" ht="16.5" customHeight="1">
      <c r="A386" s="665"/>
      <c r="B386" s="665"/>
      <c r="C386" s="665"/>
      <c r="D386" s="665"/>
      <c r="E386" s="665"/>
      <c r="F386" s="665"/>
      <c r="G386" s="80"/>
      <c r="H386" s="271" t="s">
        <v>15888</v>
      </c>
      <c r="I386" s="271" t="s">
        <v>16809</v>
      </c>
      <c r="J386" s="83" t="s">
        <v>158</v>
      </c>
      <c r="K386" s="442"/>
      <c r="L386" s="665"/>
      <c r="M386" s="178"/>
      <c r="N386" s="26"/>
      <c r="O386" s="86"/>
      <c r="P386" s="86"/>
      <c r="Q386" s="86" t="s">
        <v>379</v>
      </c>
      <c r="R386" s="86"/>
      <c r="S386" s="442"/>
      <c r="T386" s="279"/>
      <c r="U386" s="279"/>
      <c r="V386" s="279"/>
      <c r="W386" s="279"/>
      <c r="X386" s="279"/>
      <c r="Y386" s="279"/>
      <c r="Z386" s="279"/>
    </row>
    <row r="387" spans="1:26" ht="16.5" customHeight="1">
      <c r="A387" s="665"/>
      <c r="B387" s="665"/>
      <c r="C387" s="665"/>
      <c r="D387" s="665"/>
      <c r="E387" s="665"/>
      <c r="F387" s="665"/>
      <c r="G387" s="80"/>
      <c r="H387" s="456" t="s">
        <v>16811</v>
      </c>
      <c r="I387" s="271" t="s">
        <v>15888</v>
      </c>
      <c r="J387" s="83" t="s">
        <v>158</v>
      </c>
      <c r="K387" s="442"/>
      <c r="L387" s="665"/>
      <c r="M387" s="178"/>
      <c r="N387" s="26"/>
      <c r="O387" s="86"/>
      <c r="P387" s="86"/>
      <c r="Q387" s="86" t="s">
        <v>379</v>
      </c>
      <c r="R387" s="86"/>
      <c r="S387" s="442"/>
      <c r="T387" s="279"/>
      <c r="U387" s="279"/>
      <c r="V387" s="279"/>
      <c r="W387" s="279"/>
      <c r="X387" s="279"/>
      <c r="Y387" s="279"/>
      <c r="Z387" s="279"/>
    </row>
    <row r="388" spans="1:26" ht="16.5" customHeight="1">
      <c r="A388" s="665"/>
      <c r="B388" s="665"/>
      <c r="C388" s="665"/>
      <c r="D388" s="665"/>
      <c r="E388" s="665"/>
      <c r="F388" s="665"/>
      <c r="G388" s="80"/>
      <c r="H388" s="456" t="s">
        <v>16812</v>
      </c>
      <c r="I388" s="271" t="s">
        <v>15888</v>
      </c>
      <c r="J388" s="83" t="s">
        <v>158</v>
      </c>
      <c r="K388" s="442"/>
      <c r="L388" s="665"/>
      <c r="M388" s="178"/>
      <c r="N388" s="26"/>
      <c r="O388" s="86"/>
      <c r="P388" s="86"/>
      <c r="Q388" s="86" t="s">
        <v>379</v>
      </c>
      <c r="R388" s="86"/>
      <c r="S388" s="442"/>
      <c r="T388" s="279"/>
      <c r="U388" s="279"/>
      <c r="V388" s="279"/>
      <c r="W388" s="279"/>
      <c r="X388" s="279"/>
      <c r="Y388" s="279"/>
      <c r="Z388" s="279"/>
    </row>
    <row r="389" spans="1:26" ht="16.5" customHeight="1">
      <c r="A389" s="665"/>
      <c r="B389" s="665"/>
      <c r="C389" s="665"/>
      <c r="D389" s="665"/>
      <c r="E389" s="665"/>
      <c r="F389" s="665"/>
      <c r="G389" s="80"/>
      <c r="H389" s="456" t="s">
        <v>16814</v>
      </c>
      <c r="I389" s="271" t="s">
        <v>15888</v>
      </c>
      <c r="J389" s="83" t="s">
        <v>158</v>
      </c>
      <c r="K389" s="442"/>
      <c r="L389" s="665"/>
      <c r="M389" s="178"/>
      <c r="N389" s="26"/>
      <c r="O389" s="86"/>
      <c r="P389" s="86"/>
      <c r="Q389" s="86" t="s">
        <v>379</v>
      </c>
      <c r="R389" s="86"/>
      <c r="S389" s="442"/>
      <c r="T389" s="279"/>
      <c r="U389" s="279"/>
      <c r="V389" s="279"/>
      <c r="W389" s="279"/>
      <c r="X389" s="279"/>
      <c r="Y389" s="279"/>
      <c r="Z389" s="279"/>
    </row>
    <row r="390" spans="1:26" ht="16.5" customHeight="1">
      <c r="A390" s="665"/>
      <c r="B390" s="665"/>
      <c r="C390" s="665"/>
      <c r="D390" s="665"/>
      <c r="E390" s="665"/>
      <c r="F390" s="665"/>
      <c r="G390" s="80"/>
      <c r="H390" s="456" t="s">
        <v>16816</v>
      </c>
      <c r="I390" s="271" t="s">
        <v>15888</v>
      </c>
      <c r="J390" s="83" t="s">
        <v>158</v>
      </c>
      <c r="K390" s="442"/>
      <c r="L390" s="665"/>
      <c r="M390" s="178"/>
      <c r="N390" s="26"/>
      <c r="O390" s="86"/>
      <c r="P390" s="86"/>
      <c r="Q390" s="86" t="s">
        <v>379</v>
      </c>
      <c r="R390" s="86"/>
      <c r="S390" s="442"/>
      <c r="T390" s="279"/>
      <c r="U390" s="279"/>
      <c r="V390" s="279"/>
      <c r="W390" s="279"/>
      <c r="X390" s="279"/>
      <c r="Y390" s="279"/>
      <c r="Z390" s="279"/>
    </row>
    <row r="391" spans="1:26" ht="16.5" customHeight="1">
      <c r="A391" s="665"/>
      <c r="B391" s="665"/>
      <c r="C391" s="665"/>
      <c r="D391" s="665"/>
      <c r="E391" s="665"/>
      <c r="F391" s="665"/>
      <c r="G391" s="80"/>
      <c r="H391" s="456" t="s">
        <v>16823</v>
      </c>
      <c r="I391" s="271" t="s">
        <v>15888</v>
      </c>
      <c r="J391" s="83" t="s">
        <v>158</v>
      </c>
      <c r="K391" s="442"/>
      <c r="L391" s="665"/>
      <c r="M391" s="178"/>
      <c r="N391" s="26"/>
      <c r="O391" s="86"/>
      <c r="P391" s="86"/>
      <c r="Q391" s="86" t="s">
        <v>379</v>
      </c>
      <c r="R391" s="86"/>
      <c r="S391" s="442"/>
      <c r="T391" s="279"/>
      <c r="U391" s="279"/>
      <c r="V391" s="279"/>
      <c r="W391" s="279"/>
      <c r="X391" s="279"/>
      <c r="Y391" s="279"/>
      <c r="Z391" s="279"/>
    </row>
    <row r="392" spans="1:26" ht="16.5" customHeight="1">
      <c r="A392" s="665"/>
      <c r="B392" s="665"/>
      <c r="C392" s="665"/>
      <c r="D392" s="665"/>
      <c r="E392" s="665"/>
      <c r="F392" s="665"/>
      <c r="G392" s="80"/>
      <c r="H392" s="456" t="s">
        <v>16826</v>
      </c>
      <c r="I392" s="271" t="s">
        <v>15888</v>
      </c>
      <c r="J392" s="83" t="s">
        <v>158</v>
      </c>
      <c r="K392" s="442"/>
      <c r="L392" s="665"/>
      <c r="M392" s="178"/>
      <c r="N392" s="26"/>
      <c r="O392" s="86"/>
      <c r="P392" s="86"/>
      <c r="Q392" s="86" t="s">
        <v>379</v>
      </c>
      <c r="R392" s="86"/>
      <c r="S392" s="442"/>
      <c r="T392" s="279"/>
      <c r="U392" s="279"/>
      <c r="V392" s="279"/>
      <c r="W392" s="279"/>
      <c r="X392" s="279"/>
      <c r="Y392" s="279"/>
      <c r="Z392" s="279"/>
    </row>
    <row r="393" spans="1:26" ht="16.5" customHeight="1">
      <c r="A393" s="665"/>
      <c r="B393" s="665"/>
      <c r="C393" s="665"/>
      <c r="D393" s="665"/>
      <c r="E393" s="665"/>
      <c r="F393" s="665"/>
      <c r="G393" s="80"/>
      <c r="H393" s="456" t="s">
        <v>16829</v>
      </c>
      <c r="I393" s="271" t="s">
        <v>15888</v>
      </c>
      <c r="J393" s="83" t="s">
        <v>158</v>
      </c>
      <c r="K393" s="442"/>
      <c r="L393" s="665"/>
      <c r="M393" s="178"/>
      <c r="N393" s="26"/>
      <c r="O393" s="86"/>
      <c r="P393" s="86"/>
      <c r="Q393" s="86" t="s">
        <v>379</v>
      </c>
      <c r="R393" s="86"/>
      <c r="S393" s="442"/>
      <c r="T393" s="279"/>
      <c r="U393" s="279"/>
      <c r="V393" s="279"/>
      <c r="W393" s="279"/>
      <c r="X393" s="279"/>
      <c r="Y393" s="279"/>
      <c r="Z393" s="279"/>
    </row>
    <row r="394" spans="1:26" ht="16.5" customHeight="1">
      <c r="A394" s="665"/>
      <c r="B394" s="665"/>
      <c r="C394" s="665"/>
      <c r="D394" s="665"/>
      <c r="E394" s="665"/>
      <c r="F394" s="665"/>
      <c r="G394" s="80"/>
      <c r="H394" s="456" t="s">
        <v>16831</v>
      </c>
      <c r="I394" s="271" t="s">
        <v>15888</v>
      </c>
      <c r="J394" s="83" t="s">
        <v>158</v>
      </c>
      <c r="K394" s="442"/>
      <c r="L394" s="665"/>
      <c r="M394" s="178"/>
      <c r="N394" s="26"/>
      <c r="O394" s="86"/>
      <c r="P394" s="86"/>
      <c r="Q394" s="86" t="s">
        <v>379</v>
      </c>
      <c r="R394" s="86"/>
      <c r="S394" s="442"/>
      <c r="T394" s="279"/>
      <c r="U394" s="279"/>
      <c r="V394" s="279"/>
      <c r="W394" s="279"/>
      <c r="X394" s="279"/>
      <c r="Y394" s="279"/>
      <c r="Z394" s="279"/>
    </row>
    <row r="395" spans="1:26" ht="16.5" customHeight="1">
      <c r="A395" s="665"/>
      <c r="B395" s="665"/>
      <c r="C395" s="665"/>
      <c r="D395" s="665"/>
      <c r="E395" s="665"/>
      <c r="F395" s="665"/>
      <c r="G395" s="80"/>
      <c r="H395" s="456" t="s">
        <v>16832</v>
      </c>
      <c r="I395" s="271" t="s">
        <v>15888</v>
      </c>
      <c r="J395" s="83" t="s">
        <v>158</v>
      </c>
      <c r="K395" s="442"/>
      <c r="L395" s="665"/>
      <c r="M395" s="178"/>
      <c r="N395" s="26"/>
      <c r="O395" s="86"/>
      <c r="P395" s="86"/>
      <c r="Q395" s="86" t="s">
        <v>379</v>
      </c>
      <c r="R395" s="86"/>
      <c r="S395" s="442"/>
      <c r="T395" s="279"/>
      <c r="U395" s="279"/>
      <c r="V395" s="279"/>
      <c r="W395" s="279"/>
      <c r="X395" s="279"/>
      <c r="Y395" s="279"/>
      <c r="Z395" s="279"/>
    </row>
    <row r="396" spans="1:26" ht="16.5" customHeight="1">
      <c r="A396" s="665"/>
      <c r="B396" s="665"/>
      <c r="C396" s="665"/>
      <c r="D396" s="665"/>
      <c r="E396" s="665"/>
      <c r="F396" s="665"/>
      <c r="G396" s="80"/>
      <c r="H396" s="456" t="s">
        <v>16833</v>
      </c>
      <c r="I396" s="271" t="s">
        <v>15888</v>
      </c>
      <c r="J396" s="83" t="s">
        <v>158</v>
      </c>
      <c r="K396" s="442"/>
      <c r="L396" s="665"/>
      <c r="M396" s="178"/>
      <c r="N396" s="26"/>
      <c r="O396" s="86"/>
      <c r="P396" s="86"/>
      <c r="Q396" s="86" t="s">
        <v>379</v>
      </c>
      <c r="R396" s="86"/>
      <c r="S396" s="442"/>
      <c r="T396" s="279"/>
      <c r="U396" s="279"/>
      <c r="V396" s="279"/>
      <c r="W396" s="279"/>
      <c r="X396" s="279"/>
      <c r="Y396" s="279"/>
      <c r="Z396" s="279"/>
    </row>
    <row r="397" spans="1:26" ht="16.5" customHeight="1">
      <c r="A397" s="665"/>
      <c r="B397" s="665"/>
      <c r="C397" s="665"/>
      <c r="D397" s="665"/>
      <c r="E397" s="665"/>
      <c r="F397" s="665"/>
      <c r="G397" s="80"/>
      <c r="H397" s="456" t="s">
        <v>16837</v>
      </c>
      <c r="I397" s="271" t="s">
        <v>15888</v>
      </c>
      <c r="J397" s="83" t="s">
        <v>158</v>
      </c>
      <c r="K397" s="442"/>
      <c r="L397" s="665"/>
      <c r="M397" s="178"/>
      <c r="N397" s="26"/>
      <c r="O397" s="86"/>
      <c r="P397" s="86"/>
      <c r="Q397" s="86" t="s">
        <v>379</v>
      </c>
      <c r="R397" s="86"/>
      <c r="S397" s="442"/>
      <c r="T397" s="279"/>
      <c r="U397" s="279"/>
      <c r="V397" s="279"/>
      <c r="W397" s="279"/>
      <c r="X397" s="279"/>
      <c r="Y397" s="279"/>
      <c r="Z397" s="279"/>
    </row>
    <row r="398" spans="1:26" ht="16.5" customHeight="1">
      <c r="A398" s="665"/>
      <c r="B398" s="665"/>
      <c r="C398" s="665"/>
      <c r="D398" s="665"/>
      <c r="E398" s="665"/>
      <c r="F398" s="665"/>
      <c r="G398" s="80"/>
      <c r="H398" s="456" t="s">
        <v>16838</v>
      </c>
      <c r="I398" s="271" t="s">
        <v>15888</v>
      </c>
      <c r="J398" s="83" t="s">
        <v>158</v>
      </c>
      <c r="K398" s="442"/>
      <c r="L398" s="665"/>
      <c r="M398" s="178"/>
      <c r="N398" s="26"/>
      <c r="O398" s="86"/>
      <c r="P398" s="86"/>
      <c r="Q398" s="86" t="s">
        <v>379</v>
      </c>
      <c r="R398" s="86"/>
      <c r="S398" s="442"/>
      <c r="T398" s="279"/>
      <c r="U398" s="279"/>
      <c r="V398" s="279"/>
      <c r="W398" s="279"/>
      <c r="X398" s="279"/>
      <c r="Y398" s="279"/>
      <c r="Z398" s="279"/>
    </row>
    <row r="399" spans="1:26" ht="16.5" customHeight="1">
      <c r="A399" s="665"/>
      <c r="B399" s="665"/>
      <c r="C399" s="665"/>
      <c r="D399" s="665"/>
      <c r="E399" s="665"/>
      <c r="F399" s="665"/>
      <c r="G399" s="80"/>
      <c r="H399" s="456" t="s">
        <v>16839</v>
      </c>
      <c r="I399" s="271" t="s">
        <v>15888</v>
      </c>
      <c r="J399" s="83" t="s">
        <v>158</v>
      </c>
      <c r="K399" s="442"/>
      <c r="L399" s="665"/>
      <c r="M399" s="178"/>
      <c r="N399" s="26"/>
      <c r="O399" s="86"/>
      <c r="P399" s="86"/>
      <c r="Q399" s="86" t="s">
        <v>379</v>
      </c>
      <c r="R399" s="86"/>
      <c r="S399" s="442"/>
      <c r="T399" s="279"/>
      <c r="U399" s="279"/>
      <c r="V399" s="279"/>
      <c r="W399" s="279"/>
      <c r="X399" s="279"/>
      <c r="Y399" s="279"/>
      <c r="Z399" s="279"/>
    </row>
    <row r="400" spans="1:26" ht="16.5" customHeight="1">
      <c r="A400" s="665"/>
      <c r="B400" s="665"/>
      <c r="C400" s="665"/>
      <c r="D400" s="665"/>
      <c r="E400" s="665"/>
      <c r="F400" s="665"/>
      <c r="G400" s="80"/>
      <c r="H400" s="456" t="s">
        <v>16844</v>
      </c>
      <c r="I400" s="271" t="s">
        <v>15888</v>
      </c>
      <c r="J400" s="83" t="s">
        <v>158</v>
      </c>
      <c r="K400" s="442"/>
      <c r="L400" s="665"/>
      <c r="M400" s="178"/>
      <c r="N400" s="26"/>
      <c r="O400" s="86"/>
      <c r="P400" s="86"/>
      <c r="Q400" s="86" t="s">
        <v>379</v>
      </c>
      <c r="R400" s="86"/>
      <c r="S400" s="442"/>
      <c r="T400" s="279"/>
      <c r="U400" s="279"/>
      <c r="V400" s="279"/>
      <c r="W400" s="279"/>
      <c r="X400" s="279"/>
      <c r="Y400" s="279"/>
      <c r="Z400" s="279"/>
    </row>
    <row r="401" spans="1:26" ht="16.5" customHeight="1">
      <c r="A401" s="665"/>
      <c r="B401" s="665"/>
      <c r="C401" s="665"/>
      <c r="D401" s="665"/>
      <c r="E401" s="665"/>
      <c r="F401" s="665"/>
      <c r="G401" s="80"/>
      <c r="H401" s="456" t="s">
        <v>16849</v>
      </c>
      <c r="I401" s="271" t="s">
        <v>15888</v>
      </c>
      <c r="J401" s="83" t="s">
        <v>158</v>
      </c>
      <c r="K401" s="442"/>
      <c r="L401" s="665"/>
      <c r="M401" s="178"/>
      <c r="N401" s="26"/>
      <c r="O401" s="86"/>
      <c r="P401" s="86"/>
      <c r="Q401" s="86" t="s">
        <v>379</v>
      </c>
      <c r="R401" s="86"/>
      <c r="S401" s="442"/>
      <c r="T401" s="279"/>
      <c r="U401" s="279"/>
      <c r="V401" s="279"/>
      <c r="W401" s="279"/>
      <c r="X401" s="279"/>
      <c r="Y401" s="279"/>
      <c r="Z401" s="279"/>
    </row>
    <row r="402" spans="1:26" ht="16.5" customHeight="1">
      <c r="A402" s="665"/>
      <c r="B402" s="665"/>
      <c r="C402" s="665"/>
      <c r="D402" s="665"/>
      <c r="E402" s="665"/>
      <c r="F402" s="665"/>
      <c r="G402" s="80"/>
      <c r="H402" s="456" t="s">
        <v>16850</v>
      </c>
      <c r="I402" s="271" t="s">
        <v>15888</v>
      </c>
      <c r="J402" s="83" t="s">
        <v>158</v>
      </c>
      <c r="K402" s="442"/>
      <c r="L402" s="665"/>
      <c r="M402" s="178"/>
      <c r="N402" s="26"/>
      <c r="O402" s="86"/>
      <c r="P402" s="86"/>
      <c r="Q402" s="86" t="s">
        <v>379</v>
      </c>
      <c r="R402" s="86"/>
      <c r="S402" s="442"/>
      <c r="T402" s="279"/>
      <c r="U402" s="279"/>
      <c r="V402" s="279"/>
      <c r="W402" s="279"/>
      <c r="X402" s="279"/>
      <c r="Y402" s="279"/>
      <c r="Z402" s="279"/>
    </row>
    <row r="403" spans="1:26" ht="16.5" customHeight="1">
      <c r="A403" s="665"/>
      <c r="B403" s="665"/>
      <c r="C403" s="665"/>
      <c r="D403" s="665"/>
      <c r="E403" s="665"/>
      <c r="F403" s="665"/>
      <c r="G403" s="80"/>
      <c r="H403" s="456" t="s">
        <v>16854</v>
      </c>
      <c r="I403" s="271" t="s">
        <v>15888</v>
      </c>
      <c r="J403" s="83" t="s">
        <v>158</v>
      </c>
      <c r="K403" s="442"/>
      <c r="L403" s="665"/>
      <c r="M403" s="178"/>
      <c r="N403" s="26"/>
      <c r="O403" s="86"/>
      <c r="P403" s="86"/>
      <c r="Q403" s="86" t="s">
        <v>379</v>
      </c>
      <c r="R403" s="86"/>
      <c r="S403" s="442"/>
      <c r="T403" s="279"/>
      <c r="U403" s="279"/>
      <c r="V403" s="279"/>
      <c r="W403" s="279"/>
      <c r="X403" s="279"/>
      <c r="Y403" s="279"/>
      <c r="Z403" s="279"/>
    </row>
    <row r="404" spans="1:26" ht="16.5" customHeight="1">
      <c r="A404" s="665"/>
      <c r="B404" s="665"/>
      <c r="C404" s="665"/>
      <c r="D404" s="665"/>
      <c r="E404" s="665"/>
      <c r="F404" s="665"/>
      <c r="G404" s="80"/>
      <c r="H404" s="456" t="s">
        <v>16856</v>
      </c>
      <c r="I404" s="271" t="s">
        <v>15888</v>
      </c>
      <c r="J404" s="83" t="s">
        <v>158</v>
      </c>
      <c r="K404" s="442"/>
      <c r="L404" s="665"/>
      <c r="M404" s="178"/>
      <c r="N404" s="26"/>
      <c r="O404" s="86"/>
      <c r="P404" s="86"/>
      <c r="Q404" s="86" t="s">
        <v>379</v>
      </c>
      <c r="R404" s="86"/>
      <c r="S404" s="442"/>
      <c r="T404" s="279"/>
      <c r="U404" s="279"/>
      <c r="V404" s="279"/>
      <c r="W404" s="279"/>
      <c r="X404" s="279"/>
      <c r="Y404" s="279"/>
      <c r="Z404" s="279"/>
    </row>
    <row r="405" spans="1:26" ht="16.5" customHeight="1">
      <c r="A405" s="665"/>
      <c r="B405" s="665"/>
      <c r="C405" s="665"/>
      <c r="D405" s="665"/>
      <c r="E405" s="665"/>
      <c r="F405" s="665"/>
      <c r="G405" s="80"/>
      <c r="H405" s="456" t="s">
        <v>16858</v>
      </c>
      <c r="I405" s="453" t="s">
        <v>18103</v>
      </c>
      <c r="J405" s="83" t="s">
        <v>158</v>
      </c>
      <c r="K405" s="442"/>
      <c r="L405" s="665"/>
      <c r="M405" s="178" t="s">
        <v>16860</v>
      </c>
      <c r="N405" s="26"/>
      <c r="O405" s="86"/>
      <c r="P405" s="86"/>
      <c r="Q405" s="86" t="s">
        <v>379</v>
      </c>
      <c r="R405" s="86"/>
      <c r="S405" s="442"/>
      <c r="T405" s="279"/>
      <c r="U405" s="279"/>
      <c r="V405" s="279"/>
      <c r="W405" s="279"/>
      <c r="X405" s="279"/>
      <c r="Y405" s="279"/>
      <c r="Z405" s="279"/>
    </row>
    <row r="406" spans="1:26" ht="16.5" customHeight="1">
      <c r="A406" s="665"/>
      <c r="B406" s="665"/>
      <c r="C406" s="665"/>
      <c r="D406" s="665"/>
      <c r="E406" s="665"/>
      <c r="F406" s="665"/>
      <c r="G406" s="80"/>
      <c r="H406" s="271" t="s">
        <v>16784</v>
      </c>
      <c r="I406" s="445" t="s">
        <v>15558</v>
      </c>
      <c r="J406" s="83" t="s">
        <v>158</v>
      </c>
      <c r="K406" s="442"/>
      <c r="L406" s="665"/>
      <c r="M406" s="178" t="s">
        <v>16862</v>
      </c>
      <c r="N406" s="26"/>
      <c r="O406" s="86"/>
      <c r="P406" s="86"/>
      <c r="Q406" s="86" t="s">
        <v>379</v>
      </c>
      <c r="R406" s="86"/>
      <c r="S406" s="442"/>
      <c r="T406" s="279"/>
      <c r="U406" s="279"/>
      <c r="V406" s="279"/>
      <c r="W406" s="279"/>
      <c r="X406" s="279"/>
      <c r="Y406" s="279"/>
      <c r="Z406" s="279"/>
    </row>
    <row r="407" spans="1:26" ht="16.5" customHeight="1">
      <c r="A407" s="665"/>
      <c r="B407" s="665"/>
      <c r="C407" s="665"/>
      <c r="D407" s="665"/>
      <c r="E407" s="665"/>
      <c r="F407" s="665"/>
      <c r="G407" s="80"/>
      <c r="H407" s="271"/>
      <c r="I407" s="271" t="s">
        <v>15890</v>
      </c>
      <c r="J407" s="83" t="s">
        <v>158</v>
      </c>
      <c r="K407" s="442"/>
      <c r="L407" s="665"/>
      <c r="M407" s="178"/>
      <c r="N407" s="26"/>
      <c r="O407" s="86"/>
      <c r="P407" s="86"/>
      <c r="Q407" s="86" t="s">
        <v>379</v>
      </c>
      <c r="R407" s="86"/>
      <c r="S407" s="442"/>
      <c r="T407" s="279"/>
      <c r="U407" s="279"/>
      <c r="V407" s="279"/>
      <c r="W407" s="279"/>
      <c r="X407" s="279"/>
      <c r="Y407" s="279"/>
      <c r="Z407" s="279"/>
    </row>
    <row r="408" spans="1:26" ht="16.5" customHeight="1">
      <c r="A408" s="666"/>
      <c r="B408" s="666"/>
      <c r="C408" s="666"/>
      <c r="D408" s="666"/>
      <c r="E408" s="666"/>
      <c r="F408" s="666"/>
      <c r="G408" s="80"/>
      <c r="H408" s="333" t="s">
        <v>15562</v>
      </c>
      <c r="I408" s="271" t="s">
        <v>15891</v>
      </c>
      <c r="J408" s="83" t="s">
        <v>158</v>
      </c>
      <c r="K408" s="442"/>
      <c r="L408" s="666"/>
      <c r="M408" s="178"/>
      <c r="N408" s="26"/>
      <c r="O408" s="86"/>
      <c r="P408" s="86"/>
      <c r="Q408" s="86" t="s">
        <v>379</v>
      </c>
      <c r="R408" s="86"/>
      <c r="S408" s="442"/>
      <c r="T408" s="279"/>
      <c r="U408" s="279"/>
      <c r="V408" s="279"/>
      <c r="W408" s="279"/>
      <c r="X408" s="279"/>
      <c r="Y408" s="279"/>
      <c r="Z408" s="279"/>
    </row>
    <row r="409" spans="1:26" ht="16.5" customHeight="1">
      <c r="A409" s="735" t="s">
        <v>16871</v>
      </c>
      <c r="B409" s="735"/>
      <c r="C409" s="735"/>
      <c r="D409" s="735" t="s">
        <v>5014</v>
      </c>
      <c r="E409" s="747" t="s">
        <v>18111</v>
      </c>
      <c r="F409" s="735" t="s">
        <v>17291</v>
      </c>
      <c r="G409" s="172"/>
      <c r="H409" s="461" t="s">
        <v>15550</v>
      </c>
      <c r="I409" s="456"/>
      <c r="J409" s="83" t="s">
        <v>158</v>
      </c>
      <c r="K409" s="442"/>
      <c r="L409" s="734"/>
      <c r="M409" s="178"/>
      <c r="N409" s="26"/>
      <c r="O409" s="86"/>
      <c r="P409" s="86"/>
      <c r="Q409" s="86" t="s">
        <v>379</v>
      </c>
      <c r="R409" s="86"/>
      <c r="S409" s="442"/>
      <c r="T409" s="279"/>
      <c r="U409" s="279"/>
      <c r="V409" s="279"/>
      <c r="W409" s="279"/>
      <c r="X409" s="279"/>
      <c r="Y409" s="279"/>
      <c r="Z409" s="279"/>
    </row>
    <row r="410" spans="1:26" ht="16.5" customHeight="1">
      <c r="A410" s="665"/>
      <c r="B410" s="665"/>
      <c r="C410" s="665"/>
      <c r="D410" s="665"/>
      <c r="E410" s="665"/>
      <c r="F410" s="665"/>
      <c r="G410" s="80" t="s">
        <v>17299</v>
      </c>
      <c r="H410" s="271" t="s">
        <v>15984</v>
      </c>
      <c r="I410" s="271" t="s">
        <v>15985</v>
      </c>
      <c r="J410" s="83" t="s">
        <v>158</v>
      </c>
      <c r="K410" s="442"/>
      <c r="L410" s="665"/>
      <c r="M410" s="178" t="s">
        <v>15556</v>
      </c>
      <c r="N410" s="26"/>
      <c r="O410" s="86"/>
      <c r="P410" s="86"/>
      <c r="Q410" s="86" t="s">
        <v>379</v>
      </c>
      <c r="R410" s="86"/>
      <c r="S410" s="442"/>
      <c r="T410" s="279"/>
      <c r="U410" s="279"/>
      <c r="V410" s="279"/>
      <c r="W410" s="279"/>
      <c r="X410" s="279"/>
      <c r="Y410" s="279"/>
      <c r="Z410" s="279"/>
    </row>
    <row r="411" spans="1:26" ht="16.5" customHeight="1">
      <c r="A411" s="665"/>
      <c r="B411" s="665"/>
      <c r="C411" s="665"/>
      <c r="D411" s="665"/>
      <c r="E411" s="665"/>
      <c r="F411" s="665"/>
      <c r="G411" s="80"/>
      <c r="H411" s="333" t="s">
        <v>16766</v>
      </c>
      <c r="I411" s="271" t="s">
        <v>16282</v>
      </c>
      <c r="J411" s="83" t="s">
        <v>158</v>
      </c>
      <c r="K411" s="442"/>
      <c r="L411" s="665"/>
      <c r="M411" s="178"/>
      <c r="N411" s="26"/>
      <c r="O411" s="86"/>
      <c r="P411" s="86"/>
      <c r="Q411" s="86" t="s">
        <v>379</v>
      </c>
      <c r="R411" s="86"/>
      <c r="S411" s="442"/>
      <c r="T411" s="279"/>
      <c r="U411" s="279"/>
      <c r="V411" s="279"/>
      <c r="W411" s="279"/>
      <c r="X411" s="279"/>
      <c r="Y411" s="279"/>
      <c r="Z411" s="279"/>
    </row>
    <row r="412" spans="1:26" ht="16.5" customHeight="1">
      <c r="A412" s="665"/>
      <c r="B412" s="665"/>
      <c r="C412" s="665"/>
      <c r="D412" s="665"/>
      <c r="E412" s="665"/>
      <c r="F412" s="665"/>
      <c r="G412" s="80"/>
      <c r="H412" s="271" t="s">
        <v>15888</v>
      </c>
      <c r="I412" s="333" t="s">
        <v>15562</v>
      </c>
      <c r="J412" s="83" t="s">
        <v>158</v>
      </c>
      <c r="K412" s="442"/>
      <c r="L412" s="665"/>
      <c r="M412" s="178"/>
      <c r="N412" s="26"/>
      <c r="O412" s="86"/>
      <c r="P412" s="86"/>
      <c r="Q412" s="86" t="s">
        <v>379</v>
      </c>
      <c r="R412" s="86"/>
      <c r="S412" s="442"/>
      <c r="T412" s="279"/>
      <c r="U412" s="279"/>
      <c r="V412" s="279"/>
      <c r="W412" s="279"/>
      <c r="X412" s="279"/>
      <c r="Y412" s="279"/>
      <c r="Z412" s="279"/>
    </row>
    <row r="413" spans="1:26" ht="16.5" customHeight="1">
      <c r="A413" s="665"/>
      <c r="B413" s="665"/>
      <c r="C413" s="665"/>
      <c r="D413" s="665"/>
      <c r="E413" s="665"/>
      <c r="F413" s="665"/>
      <c r="G413" s="80"/>
      <c r="H413" s="271" t="s">
        <v>16888</v>
      </c>
      <c r="I413" s="271" t="s">
        <v>16122</v>
      </c>
      <c r="J413" s="83" t="s">
        <v>158</v>
      </c>
      <c r="K413" s="442"/>
      <c r="L413" s="665"/>
      <c r="M413" s="178" t="s">
        <v>16889</v>
      </c>
      <c r="N413" s="26"/>
      <c r="O413" s="86"/>
      <c r="P413" s="86"/>
      <c r="Q413" s="86" t="s">
        <v>379</v>
      </c>
      <c r="R413" s="86"/>
      <c r="S413" s="442"/>
      <c r="T413" s="279"/>
      <c r="U413" s="279"/>
      <c r="V413" s="279"/>
      <c r="W413" s="279"/>
      <c r="X413" s="279"/>
      <c r="Y413" s="279"/>
      <c r="Z413" s="279"/>
    </row>
    <row r="414" spans="1:26" ht="16.5" customHeight="1">
      <c r="A414" s="665"/>
      <c r="B414" s="665"/>
      <c r="C414" s="665"/>
      <c r="D414" s="665"/>
      <c r="E414" s="665"/>
      <c r="F414" s="665"/>
      <c r="G414" s="80"/>
      <c r="H414" s="271"/>
      <c r="I414" s="445" t="s">
        <v>15558</v>
      </c>
      <c r="J414" s="83" t="s">
        <v>158</v>
      </c>
      <c r="K414" s="442"/>
      <c r="L414" s="665"/>
      <c r="M414" s="178"/>
      <c r="N414" s="26"/>
      <c r="O414" s="86"/>
      <c r="P414" s="86"/>
      <c r="Q414" s="86" t="s">
        <v>379</v>
      </c>
      <c r="R414" s="86"/>
      <c r="S414" s="442"/>
      <c r="T414" s="279"/>
      <c r="U414" s="279"/>
      <c r="V414" s="279"/>
      <c r="W414" s="279"/>
      <c r="X414" s="279"/>
      <c r="Y414" s="279"/>
      <c r="Z414" s="279"/>
    </row>
    <row r="415" spans="1:26" ht="16.5" customHeight="1">
      <c r="A415" s="665"/>
      <c r="B415" s="665"/>
      <c r="C415" s="665"/>
      <c r="D415" s="665"/>
      <c r="E415" s="665"/>
      <c r="F415" s="665"/>
      <c r="G415" s="80"/>
      <c r="H415" s="271"/>
      <c r="I415" s="271" t="s">
        <v>15890</v>
      </c>
      <c r="J415" s="83" t="s">
        <v>158</v>
      </c>
      <c r="K415" s="442"/>
      <c r="L415" s="665"/>
      <c r="M415" s="178"/>
      <c r="N415" s="26"/>
      <c r="O415" s="86"/>
      <c r="P415" s="86"/>
      <c r="Q415" s="86" t="s">
        <v>379</v>
      </c>
      <c r="R415" s="86"/>
      <c r="S415" s="442"/>
      <c r="T415" s="279"/>
      <c r="U415" s="279"/>
      <c r="V415" s="279"/>
      <c r="W415" s="279"/>
      <c r="X415" s="279"/>
      <c r="Y415" s="279"/>
      <c r="Z415" s="279"/>
    </row>
    <row r="416" spans="1:26" ht="16.5" customHeight="1">
      <c r="A416" s="666"/>
      <c r="B416" s="666"/>
      <c r="C416" s="666"/>
      <c r="D416" s="666"/>
      <c r="E416" s="666"/>
      <c r="F416" s="666"/>
      <c r="G416" s="80"/>
      <c r="H416" s="271"/>
      <c r="I416" s="271" t="s">
        <v>15891</v>
      </c>
      <c r="J416" s="83" t="s">
        <v>158</v>
      </c>
      <c r="K416" s="442"/>
      <c r="L416" s="666"/>
      <c r="M416" s="178"/>
      <c r="N416" s="26"/>
      <c r="O416" s="86"/>
      <c r="P416" s="86"/>
      <c r="Q416" s="86" t="s">
        <v>379</v>
      </c>
      <c r="R416" s="86"/>
      <c r="S416" s="442"/>
      <c r="T416" s="279"/>
      <c r="U416" s="279"/>
      <c r="V416" s="279"/>
      <c r="W416" s="279"/>
      <c r="X416" s="279"/>
      <c r="Y416" s="279"/>
      <c r="Z416" s="279"/>
    </row>
    <row r="417" spans="1:26" ht="16.5" customHeight="1">
      <c r="A417" s="735" t="s">
        <v>16895</v>
      </c>
      <c r="B417" s="735"/>
      <c r="C417" s="735"/>
      <c r="D417" s="735" t="s">
        <v>5014</v>
      </c>
      <c r="E417" s="747" t="s">
        <v>18122</v>
      </c>
      <c r="F417" s="735" t="s">
        <v>17291</v>
      </c>
      <c r="G417" s="172"/>
      <c r="H417" s="461" t="s">
        <v>15550</v>
      </c>
      <c r="I417" s="456"/>
      <c r="J417" s="83" t="s">
        <v>158</v>
      </c>
      <c r="K417" s="442"/>
      <c r="L417" s="734"/>
      <c r="M417" s="178"/>
      <c r="N417" s="26"/>
      <c r="O417" s="86"/>
      <c r="P417" s="86"/>
      <c r="Q417" s="86" t="s">
        <v>379</v>
      </c>
      <c r="R417" s="86"/>
      <c r="S417" s="442"/>
      <c r="T417" s="279"/>
      <c r="U417" s="279"/>
      <c r="V417" s="279"/>
      <c r="W417" s="279"/>
      <c r="X417" s="279"/>
      <c r="Y417" s="279"/>
      <c r="Z417" s="279"/>
    </row>
    <row r="418" spans="1:26" ht="16.5" customHeight="1">
      <c r="A418" s="665"/>
      <c r="B418" s="665"/>
      <c r="C418" s="665"/>
      <c r="D418" s="665"/>
      <c r="E418" s="665"/>
      <c r="F418" s="665"/>
      <c r="G418" s="80" t="s">
        <v>17299</v>
      </c>
      <c r="H418" s="271" t="s">
        <v>15984</v>
      </c>
      <c r="I418" s="271" t="s">
        <v>15985</v>
      </c>
      <c r="J418" s="83" t="s">
        <v>158</v>
      </c>
      <c r="K418" s="442"/>
      <c r="L418" s="665"/>
      <c r="M418" s="178" t="s">
        <v>15556</v>
      </c>
      <c r="N418" s="26"/>
      <c r="O418" s="86"/>
      <c r="P418" s="86"/>
      <c r="Q418" s="86" t="s">
        <v>379</v>
      </c>
      <c r="R418" s="86"/>
      <c r="S418" s="442"/>
      <c r="T418" s="279"/>
      <c r="U418" s="279"/>
      <c r="V418" s="279"/>
      <c r="W418" s="279"/>
      <c r="X418" s="279"/>
      <c r="Y418" s="279"/>
      <c r="Z418" s="279"/>
    </row>
    <row r="419" spans="1:26" ht="16.5" customHeight="1">
      <c r="A419" s="665"/>
      <c r="B419" s="665"/>
      <c r="C419" s="665"/>
      <c r="D419" s="665"/>
      <c r="E419" s="665"/>
      <c r="F419" s="665"/>
      <c r="G419" s="80"/>
      <c r="H419" s="333" t="s">
        <v>16766</v>
      </c>
      <c r="I419" s="271" t="s">
        <v>16282</v>
      </c>
      <c r="J419" s="83" t="s">
        <v>158</v>
      </c>
      <c r="K419" s="442"/>
      <c r="L419" s="665"/>
      <c r="M419" s="367"/>
      <c r="N419" s="26"/>
      <c r="O419" s="86"/>
      <c r="P419" s="86"/>
      <c r="Q419" s="86" t="s">
        <v>379</v>
      </c>
      <c r="R419" s="86"/>
      <c r="S419" s="442"/>
      <c r="T419" s="279"/>
      <c r="U419" s="279"/>
      <c r="V419" s="279"/>
      <c r="W419" s="279"/>
      <c r="X419" s="279"/>
      <c r="Y419" s="279"/>
      <c r="Z419" s="279"/>
    </row>
    <row r="420" spans="1:26" ht="16.5" customHeight="1">
      <c r="A420" s="665"/>
      <c r="B420" s="665"/>
      <c r="C420" s="665"/>
      <c r="D420" s="665"/>
      <c r="E420" s="665"/>
      <c r="F420" s="665"/>
      <c r="G420" s="80"/>
      <c r="H420" s="271" t="s">
        <v>15884</v>
      </c>
      <c r="I420" s="453" t="s">
        <v>15886</v>
      </c>
      <c r="J420" s="83" t="s">
        <v>158</v>
      </c>
      <c r="K420" s="442"/>
      <c r="L420" s="665"/>
      <c r="M420" s="454" t="s">
        <v>15887</v>
      </c>
      <c r="N420" s="26"/>
      <c r="O420" s="86"/>
      <c r="P420" s="86"/>
      <c r="Q420" s="86" t="s">
        <v>379</v>
      </c>
      <c r="R420" s="86"/>
      <c r="S420" s="442"/>
      <c r="T420" s="279"/>
      <c r="U420" s="279"/>
      <c r="V420" s="279"/>
      <c r="W420" s="279"/>
      <c r="X420" s="279"/>
      <c r="Y420" s="279"/>
      <c r="Z420" s="279"/>
    </row>
    <row r="421" spans="1:26" ht="16.5" customHeight="1">
      <c r="A421" s="665"/>
      <c r="B421" s="665"/>
      <c r="C421" s="665"/>
      <c r="D421" s="665"/>
      <c r="E421" s="665"/>
      <c r="F421" s="665"/>
      <c r="G421" s="80"/>
      <c r="H421" s="271" t="s">
        <v>15888</v>
      </c>
      <c r="I421" s="445" t="s">
        <v>15558</v>
      </c>
      <c r="J421" s="83" t="s">
        <v>158</v>
      </c>
      <c r="K421" s="442"/>
      <c r="L421" s="665"/>
      <c r="M421" s="178" t="s">
        <v>15889</v>
      </c>
      <c r="N421" s="26"/>
      <c r="O421" s="86"/>
      <c r="P421" s="86"/>
      <c r="Q421" s="86" t="s">
        <v>379</v>
      </c>
      <c r="R421" s="86"/>
      <c r="S421" s="442"/>
      <c r="T421" s="279"/>
      <c r="U421" s="279"/>
      <c r="V421" s="279"/>
      <c r="W421" s="279"/>
      <c r="X421" s="279"/>
      <c r="Y421" s="279"/>
      <c r="Z421" s="279"/>
    </row>
    <row r="422" spans="1:26" ht="16.5" customHeight="1">
      <c r="A422" s="665"/>
      <c r="B422" s="665"/>
      <c r="C422" s="665"/>
      <c r="D422" s="665"/>
      <c r="E422" s="665"/>
      <c r="F422" s="665"/>
      <c r="G422" s="80"/>
      <c r="H422" s="333" t="s">
        <v>15562</v>
      </c>
      <c r="I422" s="271" t="s">
        <v>15890</v>
      </c>
      <c r="J422" s="83" t="s">
        <v>158</v>
      </c>
      <c r="K422" s="442"/>
      <c r="L422" s="665"/>
      <c r="M422" s="367"/>
      <c r="N422" s="26"/>
      <c r="O422" s="86"/>
      <c r="P422" s="86"/>
      <c r="Q422" s="86" t="s">
        <v>379</v>
      </c>
      <c r="R422" s="86"/>
      <c r="S422" s="442"/>
      <c r="T422" s="279"/>
      <c r="U422" s="279"/>
      <c r="V422" s="279"/>
      <c r="W422" s="279"/>
      <c r="X422" s="279"/>
      <c r="Y422" s="279"/>
      <c r="Z422" s="279"/>
    </row>
    <row r="423" spans="1:26" ht="16.5" customHeight="1">
      <c r="A423" s="666"/>
      <c r="B423" s="666"/>
      <c r="C423" s="666"/>
      <c r="D423" s="666"/>
      <c r="E423" s="666"/>
      <c r="F423" s="666"/>
      <c r="G423" s="80"/>
      <c r="H423" s="271"/>
      <c r="I423" s="271" t="s">
        <v>15891</v>
      </c>
      <c r="J423" s="83" t="s">
        <v>158</v>
      </c>
      <c r="K423" s="442"/>
      <c r="L423" s="666"/>
      <c r="M423" s="367"/>
      <c r="N423" s="26"/>
      <c r="O423" s="86"/>
      <c r="P423" s="86"/>
      <c r="Q423" s="86" t="s">
        <v>379</v>
      </c>
      <c r="R423" s="86"/>
      <c r="S423" s="442"/>
      <c r="T423" s="279"/>
      <c r="U423" s="279"/>
      <c r="V423" s="279"/>
      <c r="W423" s="279"/>
      <c r="X423" s="279"/>
      <c r="Y423" s="279"/>
      <c r="Z423" s="279"/>
    </row>
    <row r="424" spans="1:26" ht="16.5" customHeight="1">
      <c r="A424" s="735" t="s">
        <v>16918</v>
      </c>
      <c r="B424" s="735"/>
      <c r="C424" s="735"/>
      <c r="D424" s="735" t="s">
        <v>16922</v>
      </c>
      <c r="E424" s="749" t="s">
        <v>16924</v>
      </c>
      <c r="F424" s="735" t="s">
        <v>17291</v>
      </c>
      <c r="G424" s="172"/>
      <c r="H424" s="461" t="s">
        <v>15550</v>
      </c>
      <c r="I424" s="456"/>
      <c r="J424" s="83" t="s">
        <v>158</v>
      </c>
      <c r="K424" s="442"/>
      <c r="L424" s="734"/>
      <c r="M424" s="367"/>
      <c r="N424" s="26"/>
      <c r="O424" s="86"/>
      <c r="P424" s="86"/>
      <c r="Q424" s="86" t="s">
        <v>379</v>
      </c>
      <c r="R424" s="86"/>
      <c r="S424" s="442"/>
      <c r="T424" s="279"/>
      <c r="U424" s="279"/>
      <c r="V424" s="279"/>
      <c r="W424" s="279"/>
      <c r="X424" s="279"/>
      <c r="Y424" s="279"/>
      <c r="Z424" s="279"/>
    </row>
    <row r="425" spans="1:26" ht="16.5" customHeight="1">
      <c r="A425" s="665"/>
      <c r="B425" s="665"/>
      <c r="C425" s="665"/>
      <c r="D425" s="665"/>
      <c r="E425" s="665"/>
      <c r="F425" s="665"/>
      <c r="G425" s="80" t="s">
        <v>17299</v>
      </c>
      <c r="H425" s="271" t="s">
        <v>15984</v>
      </c>
      <c r="I425" s="271" t="s">
        <v>15985</v>
      </c>
      <c r="J425" s="83" t="s">
        <v>158</v>
      </c>
      <c r="K425" s="442"/>
      <c r="L425" s="665"/>
      <c r="M425" s="178" t="s">
        <v>15556</v>
      </c>
      <c r="N425" s="26"/>
      <c r="O425" s="86"/>
      <c r="P425" s="86"/>
      <c r="Q425" s="86" t="s">
        <v>379</v>
      </c>
      <c r="R425" s="86"/>
      <c r="S425" s="442"/>
      <c r="T425" s="279"/>
      <c r="U425" s="279"/>
      <c r="V425" s="279"/>
      <c r="W425" s="279"/>
      <c r="X425" s="279"/>
      <c r="Y425" s="279"/>
      <c r="Z425" s="279"/>
    </row>
    <row r="426" spans="1:26" ht="16.5" customHeight="1">
      <c r="A426" s="665"/>
      <c r="B426" s="665"/>
      <c r="C426" s="665"/>
      <c r="D426" s="665"/>
      <c r="E426" s="665"/>
      <c r="F426" s="665"/>
      <c r="G426" s="80"/>
      <c r="H426" s="333" t="s">
        <v>16929</v>
      </c>
      <c r="I426" s="271" t="s">
        <v>16930</v>
      </c>
      <c r="J426" s="83" t="s">
        <v>158</v>
      </c>
      <c r="K426" s="442"/>
      <c r="L426" s="665"/>
      <c r="M426" s="367"/>
      <c r="N426" s="26"/>
      <c r="O426" s="86"/>
      <c r="P426" s="86"/>
      <c r="Q426" s="86" t="s">
        <v>379</v>
      </c>
      <c r="R426" s="86"/>
      <c r="S426" s="442"/>
      <c r="T426" s="279"/>
      <c r="U426" s="279"/>
      <c r="V426" s="279"/>
      <c r="W426" s="279"/>
      <c r="X426" s="279"/>
      <c r="Y426" s="279"/>
      <c r="Z426" s="279"/>
    </row>
    <row r="427" spans="1:26" ht="16.5" customHeight="1">
      <c r="A427" s="665"/>
      <c r="B427" s="665"/>
      <c r="C427" s="665"/>
      <c r="D427" s="665"/>
      <c r="E427" s="665"/>
      <c r="F427" s="665"/>
      <c r="G427" s="88"/>
      <c r="H427" s="271"/>
      <c r="I427" s="271" t="s">
        <v>15750</v>
      </c>
      <c r="J427" s="83" t="s">
        <v>158</v>
      </c>
      <c r="K427" s="442"/>
      <c r="L427" s="665"/>
      <c r="M427" s="178"/>
      <c r="N427" s="26"/>
      <c r="O427" s="86"/>
      <c r="P427" s="86"/>
      <c r="Q427" s="86" t="s">
        <v>379</v>
      </c>
      <c r="R427" s="86"/>
      <c r="S427" s="442"/>
      <c r="T427" s="279"/>
      <c r="U427" s="279"/>
      <c r="V427" s="279"/>
      <c r="W427" s="279"/>
      <c r="X427" s="279"/>
      <c r="Y427" s="279"/>
      <c r="Z427" s="279"/>
    </row>
    <row r="428" spans="1:26" ht="16.5" customHeight="1">
      <c r="A428" s="665"/>
      <c r="B428" s="665"/>
      <c r="C428" s="665"/>
      <c r="D428" s="665"/>
      <c r="E428" s="665"/>
      <c r="F428" s="665"/>
      <c r="G428" s="26"/>
      <c r="H428" s="2" t="s">
        <v>15579</v>
      </c>
      <c r="I428" s="445" t="s">
        <v>15558</v>
      </c>
      <c r="J428" s="83" t="s">
        <v>158</v>
      </c>
      <c r="K428" s="442"/>
      <c r="L428" s="665"/>
      <c r="M428" s="178" t="s">
        <v>16889</v>
      </c>
      <c r="N428" s="26"/>
      <c r="O428" s="86"/>
      <c r="P428" s="86"/>
      <c r="Q428" s="86" t="s">
        <v>379</v>
      </c>
      <c r="R428" s="86"/>
      <c r="S428" s="442"/>
      <c r="T428" s="279"/>
      <c r="U428" s="279"/>
      <c r="V428" s="279"/>
      <c r="W428" s="279"/>
      <c r="X428" s="279"/>
      <c r="Y428" s="279"/>
      <c r="Z428" s="279"/>
    </row>
    <row r="429" spans="1:26" ht="16.5" customHeight="1">
      <c r="A429" s="666"/>
      <c r="B429" s="666"/>
      <c r="C429" s="666"/>
      <c r="D429" s="666"/>
      <c r="E429" s="666"/>
      <c r="F429" s="666"/>
      <c r="G429" s="26"/>
      <c r="H429" s="2" t="s">
        <v>15562</v>
      </c>
      <c r="I429" s="2" t="s">
        <v>15563</v>
      </c>
      <c r="J429" s="83" t="s">
        <v>158</v>
      </c>
      <c r="K429" s="442"/>
      <c r="L429" s="666"/>
      <c r="M429" s="178"/>
      <c r="N429" s="26"/>
      <c r="O429" s="86"/>
      <c r="P429" s="86"/>
      <c r="Q429" s="86" t="s">
        <v>379</v>
      </c>
      <c r="R429" s="86"/>
      <c r="S429" s="442"/>
      <c r="T429" s="279"/>
      <c r="U429" s="279"/>
      <c r="V429" s="279"/>
      <c r="W429" s="279"/>
      <c r="X429" s="279"/>
      <c r="Y429" s="279"/>
      <c r="Z429" s="279"/>
    </row>
    <row r="430" spans="1:26" ht="16.5" customHeight="1">
      <c r="A430" s="735" t="s">
        <v>16939</v>
      </c>
      <c r="B430" s="735"/>
      <c r="C430" s="735"/>
      <c r="D430" s="735" t="s">
        <v>16922</v>
      </c>
      <c r="E430" s="749" t="s">
        <v>16944</v>
      </c>
      <c r="F430" s="735" t="s">
        <v>17291</v>
      </c>
      <c r="G430" s="172"/>
      <c r="H430" s="461" t="s">
        <v>15550</v>
      </c>
      <c r="I430" s="456"/>
      <c r="J430" s="83" t="s">
        <v>158</v>
      </c>
      <c r="K430" s="442"/>
      <c r="L430" s="734"/>
      <c r="M430" s="178"/>
      <c r="N430" s="26"/>
      <c r="O430" s="86"/>
      <c r="P430" s="86"/>
      <c r="Q430" s="86" t="s">
        <v>379</v>
      </c>
      <c r="R430" s="86"/>
      <c r="S430" s="442"/>
      <c r="T430" s="279"/>
      <c r="U430" s="279"/>
      <c r="V430" s="279"/>
      <c r="W430" s="279"/>
      <c r="X430" s="279"/>
      <c r="Y430" s="279"/>
      <c r="Z430" s="279"/>
    </row>
    <row r="431" spans="1:26" ht="16.5" customHeight="1">
      <c r="A431" s="665"/>
      <c r="B431" s="665"/>
      <c r="C431" s="665"/>
      <c r="D431" s="665"/>
      <c r="E431" s="665"/>
      <c r="F431" s="665"/>
      <c r="G431" s="80" t="s">
        <v>17299</v>
      </c>
      <c r="H431" s="271" t="s">
        <v>15984</v>
      </c>
      <c r="I431" s="271" t="s">
        <v>15985</v>
      </c>
      <c r="J431" s="83" t="s">
        <v>158</v>
      </c>
      <c r="K431" s="442"/>
      <c r="L431" s="665"/>
      <c r="M431" s="178" t="s">
        <v>15556</v>
      </c>
      <c r="N431" s="26"/>
      <c r="O431" s="86"/>
      <c r="P431" s="86"/>
      <c r="Q431" s="86" t="s">
        <v>379</v>
      </c>
      <c r="R431" s="86"/>
      <c r="S431" s="442"/>
      <c r="T431" s="279"/>
      <c r="U431" s="279"/>
      <c r="V431" s="279"/>
      <c r="W431" s="279"/>
      <c r="X431" s="279"/>
      <c r="Y431" s="279"/>
      <c r="Z431" s="279"/>
    </row>
    <row r="432" spans="1:26" ht="16.5" customHeight="1">
      <c r="A432" s="665"/>
      <c r="B432" s="665"/>
      <c r="C432" s="665"/>
      <c r="D432" s="665"/>
      <c r="E432" s="665"/>
      <c r="F432" s="665"/>
      <c r="G432" s="80"/>
      <c r="H432" s="333" t="s">
        <v>16929</v>
      </c>
      <c r="I432" s="271" t="s">
        <v>16930</v>
      </c>
      <c r="J432" s="83" t="s">
        <v>158</v>
      </c>
      <c r="K432" s="442"/>
      <c r="L432" s="665"/>
      <c r="M432" s="178"/>
      <c r="N432" s="26"/>
      <c r="O432" s="86"/>
      <c r="P432" s="86"/>
      <c r="Q432" s="86" t="s">
        <v>379</v>
      </c>
      <c r="R432" s="86"/>
      <c r="S432" s="442"/>
      <c r="T432" s="279"/>
      <c r="U432" s="279"/>
      <c r="V432" s="279"/>
      <c r="W432" s="279"/>
      <c r="X432" s="279"/>
      <c r="Y432" s="279"/>
      <c r="Z432" s="279"/>
    </row>
    <row r="433" spans="1:26" ht="16.5" customHeight="1">
      <c r="A433" s="665"/>
      <c r="B433" s="665"/>
      <c r="C433" s="665"/>
      <c r="D433" s="665"/>
      <c r="E433" s="665"/>
      <c r="F433" s="665"/>
      <c r="G433" s="88"/>
      <c r="H433" s="271"/>
      <c r="I433" s="271" t="s">
        <v>15750</v>
      </c>
      <c r="J433" s="83" t="s">
        <v>158</v>
      </c>
      <c r="K433" s="442"/>
      <c r="L433" s="665"/>
      <c r="M433" s="178"/>
      <c r="N433" s="26"/>
      <c r="O433" s="86"/>
      <c r="P433" s="86"/>
      <c r="Q433" s="86" t="s">
        <v>379</v>
      </c>
      <c r="R433" s="86"/>
      <c r="S433" s="442"/>
      <c r="T433" s="279"/>
      <c r="U433" s="279"/>
      <c r="V433" s="279"/>
      <c r="W433" s="279"/>
      <c r="X433" s="279"/>
      <c r="Y433" s="279"/>
      <c r="Z433" s="279"/>
    </row>
    <row r="434" spans="1:26" ht="16.5" customHeight="1">
      <c r="A434" s="665"/>
      <c r="B434" s="665"/>
      <c r="C434" s="665"/>
      <c r="D434" s="665"/>
      <c r="E434" s="665"/>
      <c r="F434" s="665"/>
      <c r="G434" s="26"/>
      <c r="H434" s="2" t="s">
        <v>15579</v>
      </c>
      <c r="I434" s="445" t="s">
        <v>15558</v>
      </c>
      <c r="J434" s="83" t="s">
        <v>158</v>
      </c>
      <c r="K434" s="442"/>
      <c r="L434" s="665"/>
      <c r="M434" s="178" t="s">
        <v>16889</v>
      </c>
      <c r="N434" s="26"/>
      <c r="O434" s="86"/>
      <c r="P434" s="86"/>
      <c r="Q434" s="86" t="s">
        <v>379</v>
      </c>
      <c r="R434" s="86"/>
      <c r="S434" s="442"/>
      <c r="T434" s="279"/>
      <c r="U434" s="279"/>
      <c r="V434" s="279"/>
      <c r="W434" s="279"/>
      <c r="X434" s="279"/>
      <c r="Y434" s="279"/>
      <c r="Z434" s="279"/>
    </row>
    <row r="435" spans="1:26" ht="16.5" customHeight="1">
      <c r="A435" s="666"/>
      <c r="B435" s="666"/>
      <c r="C435" s="666"/>
      <c r="D435" s="666"/>
      <c r="E435" s="666"/>
      <c r="F435" s="666"/>
      <c r="G435" s="26"/>
      <c r="H435" s="2" t="s">
        <v>15562</v>
      </c>
      <c r="I435" s="2" t="s">
        <v>15563</v>
      </c>
      <c r="J435" s="83" t="s">
        <v>158</v>
      </c>
      <c r="K435" s="442"/>
      <c r="L435" s="666"/>
      <c r="M435" s="178"/>
      <c r="N435" s="26"/>
      <c r="O435" s="86"/>
      <c r="P435" s="86"/>
      <c r="Q435" s="86" t="s">
        <v>379</v>
      </c>
      <c r="R435" s="86"/>
      <c r="S435" s="442"/>
      <c r="T435" s="279"/>
      <c r="U435" s="279"/>
      <c r="V435" s="279"/>
      <c r="W435" s="279"/>
      <c r="X435" s="279"/>
      <c r="Y435" s="279"/>
      <c r="Z435" s="279"/>
    </row>
    <row r="436" spans="1:26" ht="16.5" customHeight="1">
      <c r="A436" s="735" t="s">
        <v>16955</v>
      </c>
      <c r="B436" s="735"/>
      <c r="C436" s="735"/>
      <c r="D436" s="735" t="s">
        <v>16922</v>
      </c>
      <c r="E436" s="749" t="s">
        <v>16960</v>
      </c>
      <c r="F436" s="735" t="s">
        <v>17291</v>
      </c>
      <c r="G436" s="172"/>
      <c r="H436" s="461" t="s">
        <v>15550</v>
      </c>
      <c r="I436" s="456"/>
      <c r="J436" s="83" t="s">
        <v>158</v>
      </c>
      <c r="K436" s="442"/>
      <c r="L436" s="734"/>
      <c r="M436" s="178"/>
      <c r="N436" s="26"/>
      <c r="O436" s="86"/>
      <c r="P436" s="86"/>
      <c r="Q436" s="86" t="s">
        <v>379</v>
      </c>
      <c r="R436" s="86"/>
      <c r="S436" s="442"/>
      <c r="T436" s="279"/>
      <c r="U436" s="279"/>
      <c r="V436" s="279"/>
      <c r="W436" s="279"/>
      <c r="X436" s="279"/>
      <c r="Y436" s="279"/>
      <c r="Z436" s="279"/>
    </row>
    <row r="437" spans="1:26" ht="16.5" customHeight="1">
      <c r="A437" s="665"/>
      <c r="B437" s="665"/>
      <c r="C437" s="665"/>
      <c r="D437" s="665"/>
      <c r="E437" s="665"/>
      <c r="F437" s="665"/>
      <c r="G437" s="80" t="s">
        <v>17299</v>
      </c>
      <c r="H437" s="271" t="s">
        <v>15984</v>
      </c>
      <c r="I437" s="271" t="s">
        <v>15985</v>
      </c>
      <c r="J437" s="83" t="s">
        <v>158</v>
      </c>
      <c r="K437" s="442"/>
      <c r="L437" s="665"/>
      <c r="M437" s="178" t="s">
        <v>15556</v>
      </c>
      <c r="N437" s="26"/>
      <c r="O437" s="86"/>
      <c r="P437" s="86"/>
      <c r="Q437" s="86" t="s">
        <v>379</v>
      </c>
      <c r="R437" s="86"/>
      <c r="S437" s="442"/>
      <c r="T437" s="279"/>
      <c r="U437" s="279"/>
      <c r="V437" s="279"/>
      <c r="W437" s="279"/>
      <c r="X437" s="279"/>
      <c r="Y437" s="279"/>
      <c r="Z437" s="279"/>
    </row>
    <row r="438" spans="1:26" ht="16.5" customHeight="1">
      <c r="A438" s="665"/>
      <c r="B438" s="665"/>
      <c r="C438" s="665"/>
      <c r="D438" s="665"/>
      <c r="E438" s="665"/>
      <c r="F438" s="665"/>
      <c r="G438" s="80"/>
      <c r="H438" s="333" t="s">
        <v>16929</v>
      </c>
      <c r="I438" s="271" t="s">
        <v>16930</v>
      </c>
      <c r="J438" s="83" t="s">
        <v>158</v>
      </c>
      <c r="K438" s="442"/>
      <c r="L438" s="665"/>
      <c r="M438" s="178"/>
      <c r="N438" s="26"/>
      <c r="O438" s="86"/>
      <c r="P438" s="86"/>
      <c r="Q438" s="86" t="s">
        <v>379</v>
      </c>
      <c r="R438" s="86"/>
      <c r="S438" s="442"/>
      <c r="T438" s="279"/>
      <c r="U438" s="279"/>
      <c r="V438" s="279"/>
      <c r="W438" s="279"/>
      <c r="X438" s="279"/>
      <c r="Y438" s="279"/>
      <c r="Z438" s="279"/>
    </row>
    <row r="439" spans="1:26" ht="16.5" customHeight="1">
      <c r="A439" s="665"/>
      <c r="B439" s="665"/>
      <c r="C439" s="665"/>
      <c r="D439" s="665"/>
      <c r="E439" s="665"/>
      <c r="F439" s="665"/>
      <c r="G439" s="88"/>
      <c r="H439" s="271"/>
      <c r="I439" s="271" t="s">
        <v>15750</v>
      </c>
      <c r="J439" s="83" t="s">
        <v>158</v>
      </c>
      <c r="K439" s="442"/>
      <c r="L439" s="665"/>
      <c r="M439" s="178"/>
      <c r="N439" s="26"/>
      <c r="O439" s="86"/>
      <c r="P439" s="86"/>
      <c r="Q439" s="86" t="s">
        <v>379</v>
      </c>
      <c r="R439" s="86"/>
      <c r="S439" s="442"/>
      <c r="T439" s="279"/>
      <c r="U439" s="279"/>
      <c r="V439" s="279"/>
      <c r="W439" s="279"/>
      <c r="X439" s="279"/>
      <c r="Y439" s="279"/>
      <c r="Z439" s="279"/>
    </row>
    <row r="440" spans="1:26" ht="16.5" customHeight="1">
      <c r="A440" s="665"/>
      <c r="B440" s="665"/>
      <c r="C440" s="665"/>
      <c r="D440" s="665"/>
      <c r="E440" s="665"/>
      <c r="F440" s="665"/>
      <c r="G440" s="26"/>
      <c r="H440" s="2" t="s">
        <v>15579</v>
      </c>
      <c r="I440" s="445" t="s">
        <v>15558</v>
      </c>
      <c r="J440" s="83" t="s">
        <v>158</v>
      </c>
      <c r="K440" s="442"/>
      <c r="L440" s="665"/>
      <c r="M440" s="178" t="s">
        <v>16889</v>
      </c>
      <c r="N440" s="26"/>
      <c r="O440" s="86"/>
      <c r="P440" s="86"/>
      <c r="Q440" s="86" t="s">
        <v>379</v>
      </c>
      <c r="R440" s="86"/>
      <c r="S440" s="442"/>
      <c r="T440" s="279"/>
      <c r="U440" s="279"/>
      <c r="V440" s="279"/>
      <c r="W440" s="279"/>
      <c r="X440" s="279"/>
      <c r="Y440" s="279"/>
      <c r="Z440" s="279"/>
    </row>
    <row r="441" spans="1:26" ht="16.5" customHeight="1">
      <c r="A441" s="666"/>
      <c r="B441" s="666"/>
      <c r="C441" s="666"/>
      <c r="D441" s="666"/>
      <c r="E441" s="666"/>
      <c r="F441" s="666"/>
      <c r="G441" s="26"/>
      <c r="H441" s="2" t="s">
        <v>15562</v>
      </c>
      <c r="I441" s="2" t="s">
        <v>15563</v>
      </c>
      <c r="J441" s="83" t="s">
        <v>158</v>
      </c>
      <c r="K441" s="442"/>
      <c r="L441" s="666"/>
      <c r="M441" s="178"/>
      <c r="N441" s="26"/>
      <c r="O441" s="86"/>
      <c r="P441" s="86"/>
      <c r="Q441" s="86" t="s">
        <v>379</v>
      </c>
      <c r="R441" s="86"/>
      <c r="S441" s="442"/>
      <c r="T441" s="279"/>
      <c r="U441" s="279"/>
      <c r="V441" s="279"/>
      <c r="W441" s="279"/>
      <c r="X441" s="279"/>
      <c r="Y441" s="279"/>
      <c r="Z441" s="279"/>
    </row>
    <row r="442" spans="1:26" ht="16.5" customHeight="1">
      <c r="A442" s="735" t="s">
        <v>16978</v>
      </c>
      <c r="B442" s="735"/>
      <c r="C442" s="735"/>
      <c r="D442" s="735" t="s">
        <v>16981</v>
      </c>
      <c r="E442" s="749" t="s">
        <v>16982</v>
      </c>
      <c r="F442" s="735" t="s">
        <v>17291</v>
      </c>
      <c r="G442" s="172"/>
      <c r="H442" s="461" t="s">
        <v>15550</v>
      </c>
      <c r="I442" s="456"/>
      <c r="J442" s="83" t="s">
        <v>158</v>
      </c>
      <c r="K442" s="442"/>
      <c r="L442" s="734"/>
      <c r="M442" s="178"/>
      <c r="N442" s="26"/>
      <c r="O442" s="86"/>
      <c r="P442" s="86"/>
      <c r="Q442" s="86" t="s">
        <v>379</v>
      </c>
      <c r="R442" s="86"/>
      <c r="S442" s="442"/>
      <c r="T442" s="279"/>
      <c r="U442" s="279"/>
      <c r="V442" s="279"/>
      <c r="W442" s="279"/>
      <c r="X442" s="279"/>
      <c r="Y442" s="279"/>
      <c r="Z442" s="279"/>
    </row>
    <row r="443" spans="1:26" ht="16.5" customHeight="1">
      <c r="A443" s="665"/>
      <c r="B443" s="665"/>
      <c r="C443" s="665"/>
      <c r="D443" s="665"/>
      <c r="E443" s="665"/>
      <c r="F443" s="665"/>
      <c r="G443" s="80" t="s">
        <v>17299</v>
      </c>
      <c r="H443" s="271" t="s">
        <v>15984</v>
      </c>
      <c r="I443" s="271" t="s">
        <v>15985</v>
      </c>
      <c r="J443" s="83" t="s">
        <v>158</v>
      </c>
      <c r="K443" s="442"/>
      <c r="L443" s="665"/>
      <c r="M443" s="178" t="s">
        <v>15556</v>
      </c>
      <c r="N443" s="26"/>
      <c r="O443" s="86"/>
      <c r="P443" s="86"/>
      <c r="Q443" s="86" t="s">
        <v>379</v>
      </c>
      <c r="R443" s="86"/>
      <c r="S443" s="442"/>
      <c r="T443" s="279"/>
      <c r="U443" s="279"/>
      <c r="V443" s="279"/>
      <c r="W443" s="279"/>
      <c r="X443" s="279"/>
      <c r="Y443" s="279"/>
      <c r="Z443" s="279"/>
    </row>
    <row r="444" spans="1:26" ht="16.5" customHeight="1">
      <c r="A444" s="665"/>
      <c r="B444" s="665"/>
      <c r="C444" s="665"/>
      <c r="D444" s="665"/>
      <c r="E444" s="665"/>
      <c r="F444" s="665"/>
      <c r="G444" s="80"/>
      <c r="H444" s="333" t="s">
        <v>15988</v>
      </c>
      <c r="I444" s="271" t="s">
        <v>15990</v>
      </c>
      <c r="J444" s="83" t="s">
        <v>158</v>
      </c>
      <c r="K444" s="442"/>
      <c r="L444" s="665"/>
      <c r="M444" s="178"/>
      <c r="N444" s="26"/>
      <c r="O444" s="86"/>
      <c r="P444" s="86"/>
      <c r="Q444" s="86" t="s">
        <v>379</v>
      </c>
      <c r="R444" s="86"/>
      <c r="S444" s="442"/>
      <c r="T444" s="279"/>
      <c r="U444" s="279"/>
      <c r="V444" s="279"/>
      <c r="W444" s="279"/>
      <c r="X444" s="279"/>
      <c r="Y444" s="279"/>
      <c r="Z444" s="279"/>
    </row>
    <row r="445" spans="1:26" ht="16.5" customHeight="1">
      <c r="A445" s="665"/>
      <c r="B445" s="665"/>
      <c r="C445" s="665"/>
      <c r="D445" s="665"/>
      <c r="E445" s="665"/>
      <c r="F445" s="665"/>
      <c r="G445" s="88"/>
      <c r="H445" s="271"/>
      <c r="I445" s="271" t="s">
        <v>15750</v>
      </c>
      <c r="J445" s="83" t="s">
        <v>158</v>
      </c>
      <c r="K445" s="442"/>
      <c r="L445" s="665"/>
      <c r="M445" s="178"/>
      <c r="N445" s="26"/>
      <c r="O445" s="86"/>
      <c r="P445" s="86"/>
      <c r="Q445" s="86" t="s">
        <v>379</v>
      </c>
      <c r="R445" s="86"/>
      <c r="S445" s="442"/>
      <c r="T445" s="279"/>
      <c r="U445" s="279"/>
      <c r="V445" s="279"/>
      <c r="W445" s="279"/>
      <c r="X445" s="279"/>
      <c r="Y445" s="279"/>
      <c r="Z445" s="279"/>
    </row>
    <row r="446" spans="1:26" ht="16.5" customHeight="1">
      <c r="A446" s="665"/>
      <c r="B446" s="665"/>
      <c r="C446" s="665"/>
      <c r="D446" s="665"/>
      <c r="E446" s="665"/>
      <c r="F446" s="665"/>
      <c r="G446" s="88"/>
      <c r="H446" s="2" t="s">
        <v>15888</v>
      </c>
      <c r="I446" s="2" t="s">
        <v>17002</v>
      </c>
      <c r="J446" s="83" t="s">
        <v>158</v>
      </c>
      <c r="K446" s="442"/>
      <c r="L446" s="665"/>
      <c r="M446" s="178"/>
      <c r="N446" s="26"/>
      <c r="O446" s="86"/>
      <c r="P446" s="86"/>
      <c r="Q446" s="86" t="s">
        <v>379</v>
      </c>
      <c r="R446" s="86"/>
      <c r="S446" s="442"/>
      <c r="T446" s="279"/>
      <c r="U446" s="279"/>
      <c r="V446" s="279"/>
      <c r="W446" s="279"/>
      <c r="X446" s="279"/>
      <c r="Y446" s="279"/>
      <c r="Z446" s="279"/>
    </row>
    <row r="447" spans="1:26" ht="16.5" customHeight="1">
      <c r="A447" s="665"/>
      <c r="B447" s="665"/>
      <c r="C447" s="665"/>
      <c r="D447" s="665"/>
      <c r="E447" s="665"/>
      <c r="F447" s="665"/>
      <c r="G447" s="88"/>
      <c r="H447" s="2"/>
      <c r="I447" s="2" t="s">
        <v>17011</v>
      </c>
      <c r="J447" s="83" t="s">
        <v>158</v>
      </c>
      <c r="K447" s="442"/>
      <c r="L447" s="665"/>
      <c r="M447" s="178"/>
      <c r="N447" s="26"/>
      <c r="O447" s="86"/>
      <c r="P447" s="86"/>
      <c r="Q447" s="86" t="s">
        <v>379</v>
      </c>
      <c r="R447" s="86"/>
      <c r="S447" s="442"/>
      <c r="T447" s="279"/>
      <c r="U447" s="279"/>
      <c r="V447" s="279"/>
      <c r="W447" s="279"/>
      <c r="X447" s="279"/>
      <c r="Y447" s="279"/>
      <c r="Z447" s="279"/>
    </row>
    <row r="448" spans="1:26" ht="16.5" customHeight="1">
      <c r="A448" s="665"/>
      <c r="B448" s="665"/>
      <c r="C448" s="665"/>
      <c r="D448" s="665"/>
      <c r="E448" s="665"/>
      <c r="F448" s="665"/>
      <c r="G448" s="88"/>
      <c r="H448" s="2" t="s">
        <v>15884</v>
      </c>
      <c r="I448" s="445" t="s">
        <v>15558</v>
      </c>
      <c r="J448" s="83" t="s">
        <v>158</v>
      </c>
      <c r="K448" s="442"/>
      <c r="L448" s="665"/>
      <c r="M448" s="178" t="s">
        <v>16889</v>
      </c>
      <c r="N448" s="26"/>
      <c r="O448" s="86"/>
      <c r="P448" s="86"/>
      <c r="Q448" s="86" t="s">
        <v>379</v>
      </c>
      <c r="R448" s="86"/>
      <c r="S448" s="442"/>
      <c r="T448" s="279"/>
      <c r="U448" s="279"/>
      <c r="V448" s="279"/>
      <c r="W448" s="279"/>
      <c r="X448" s="279"/>
      <c r="Y448" s="279"/>
      <c r="Z448" s="279"/>
    </row>
    <row r="449" spans="1:26" ht="16.5" customHeight="1">
      <c r="A449" s="665"/>
      <c r="B449" s="665"/>
      <c r="C449" s="665"/>
      <c r="D449" s="665"/>
      <c r="E449" s="665"/>
      <c r="F449" s="665"/>
      <c r="G449" s="88"/>
      <c r="H449" s="2" t="s">
        <v>15562</v>
      </c>
      <c r="I449" s="2" t="s">
        <v>16422</v>
      </c>
      <c r="J449" s="83" t="s">
        <v>158</v>
      </c>
      <c r="K449" s="442"/>
      <c r="L449" s="665"/>
      <c r="M449" s="178"/>
      <c r="N449" s="26"/>
      <c r="O449" s="86"/>
      <c r="P449" s="86"/>
      <c r="Q449" s="86" t="s">
        <v>379</v>
      </c>
      <c r="R449" s="86"/>
      <c r="S449" s="442"/>
      <c r="T449" s="279"/>
      <c r="U449" s="279"/>
      <c r="V449" s="279"/>
      <c r="W449" s="279"/>
      <c r="X449" s="279"/>
      <c r="Y449" s="279"/>
      <c r="Z449" s="279"/>
    </row>
    <row r="450" spans="1:26" ht="16.5" customHeight="1">
      <c r="A450" s="666"/>
      <c r="B450" s="666"/>
      <c r="C450" s="666"/>
      <c r="D450" s="666"/>
      <c r="E450" s="666"/>
      <c r="F450" s="666"/>
      <c r="G450" s="88"/>
      <c r="H450" s="2"/>
      <c r="I450" s="2" t="s">
        <v>15563</v>
      </c>
      <c r="J450" s="83" t="s">
        <v>158</v>
      </c>
      <c r="K450" s="442"/>
      <c r="L450" s="666"/>
      <c r="M450" s="178"/>
      <c r="N450" s="26"/>
      <c r="O450" s="86"/>
      <c r="P450" s="86"/>
      <c r="Q450" s="86" t="s">
        <v>379</v>
      </c>
      <c r="R450" s="86"/>
      <c r="S450" s="442"/>
      <c r="T450" s="279"/>
      <c r="U450" s="279"/>
      <c r="V450" s="279"/>
      <c r="W450" s="279"/>
      <c r="X450" s="279"/>
      <c r="Y450" s="279"/>
      <c r="Z450" s="279"/>
    </row>
    <row r="451" spans="1:26" ht="16.5" customHeight="1">
      <c r="A451" s="735" t="s">
        <v>17027</v>
      </c>
      <c r="B451" s="735"/>
      <c r="C451" s="735"/>
      <c r="D451" s="735" t="s">
        <v>16981</v>
      </c>
      <c r="E451" s="749" t="s">
        <v>17030</v>
      </c>
      <c r="F451" s="735" t="s">
        <v>17291</v>
      </c>
      <c r="G451" s="172"/>
      <c r="H451" s="461" t="s">
        <v>15550</v>
      </c>
      <c r="I451" s="456"/>
      <c r="J451" s="83" t="s">
        <v>158</v>
      </c>
      <c r="K451" s="442"/>
      <c r="L451" s="734"/>
      <c r="M451" s="178"/>
      <c r="N451" s="26"/>
      <c r="O451" s="86"/>
      <c r="P451" s="86"/>
      <c r="Q451" s="86" t="s">
        <v>379</v>
      </c>
      <c r="R451" s="86"/>
      <c r="S451" s="442"/>
      <c r="T451" s="279"/>
      <c r="U451" s="279"/>
      <c r="V451" s="279"/>
      <c r="W451" s="279"/>
      <c r="X451" s="279"/>
      <c r="Y451" s="279"/>
      <c r="Z451" s="279"/>
    </row>
    <row r="452" spans="1:26" ht="16.5" customHeight="1">
      <c r="A452" s="665"/>
      <c r="B452" s="665"/>
      <c r="C452" s="665"/>
      <c r="D452" s="665"/>
      <c r="E452" s="665"/>
      <c r="F452" s="665"/>
      <c r="G452" s="80" t="s">
        <v>17299</v>
      </c>
      <c r="H452" s="271" t="s">
        <v>15984</v>
      </c>
      <c r="I452" s="271" t="s">
        <v>15985</v>
      </c>
      <c r="J452" s="83" t="s">
        <v>158</v>
      </c>
      <c r="K452" s="442"/>
      <c r="L452" s="665"/>
      <c r="M452" s="178" t="s">
        <v>15556</v>
      </c>
      <c r="N452" s="26"/>
      <c r="O452" s="86"/>
      <c r="P452" s="86"/>
      <c r="Q452" s="86" t="s">
        <v>379</v>
      </c>
      <c r="R452" s="86"/>
      <c r="S452" s="442"/>
      <c r="T452" s="279"/>
      <c r="U452" s="279"/>
      <c r="V452" s="279"/>
      <c r="W452" s="279"/>
      <c r="X452" s="279"/>
      <c r="Y452" s="279"/>
      <c r="Z452" s="279"/>
    </row>
    <row r="453" spans="1:26" ht="16.5" customHeight="1">
      <c r="A453" s="665"/>
      <c r="B453" s="665"/>
      <c r="C453" s="665"/>
      <c r="D453" s="665"/>
      <c r="E453" s="665"/>
      <c r="F453" s="665"/>
      <c r="G453" s="80"/>
      <c r="H453" s="333" t="s">
        <v>15988</v>
      </c>
      <c r="I453" s="271" t="s">
        <v>15990</v>
      </c>
      <c r="J453" s="83" t="s">
        <v>158</v>
      </c>
      <c r="K453" s="442"/>
      <c r="L453" s="665"/>
      <c r="M453" s="178"/>
      <c r="N453" s="26"/>
      <c r="O453" s="86"/>
      <c r="P453" s="86"/>
      <c r="Q453" s="86" t="s">
        <v>379</v>
      </c>
      <c r="R453" s="86"/>
      <c r="S453" s="442"/>
      <c r="T453" s="279"/>
      <c r="U453" s="279"/>
      <c r="V453" s="279"/>
      <c r="W453" s="279"/>
      <c r="X453" s="279"/>
      <c r="Y453" s="279"/>
      <c r="Z453" s="279"/>
    </row>
    <row r="454" spans="1:26" ht="16.5" customHeight="1">
      <c r="A454" s="665"/>
      <c r="B454" s="665"/>
      <c r="C454" s="665"/>
      <c r="D454" s="665"/>
      <c r="E454" s="665"/>
      <c r="F454" s="665"/>
      <c r="G454" s="88"/>
      <c r="H454" s="271"/>
      <c r="I454" s="271" t="s">
        <v>15750</v>
      </c>
      <c r="J454" s="83" t="s">
        <v>158</v>
      </c>
      <c r="K454" s="442"/>
      <c r="L454" s="665"/>
      <c r="M454" s="178"/>
      <c r="N454" s="26"/>
      <c r="O454" s="86"/>
      <c r="P454" s="86"/>
      <c r="Q454" s="86" t="s">
        <v>379</v>
      </c>
      <c r="R454" s="86"/>
      <c r="S454" s="442"/>
      <c r="T454" s="279"/>
      <c r="U454" s="279"/>
      <c r="V454" s="279"/>
      <c r="W454" s="279"/>
      <c r="X454" s="279"/>
      <c r="Y454" s="279"/>
      <c r="Z454" s="279"/>
    </row>
    <row r="455" spans="1:26" ht="16.5" customHeight="1">
      <c r="A455" s="665"/>
      <c r="B455" s="665"/>
      <c r="C455" s="665"/>
      <c r="D455" s="665"/>
      <c r="E455" s="665"/>
      <c r="F455" s="665"/>
      <c r="G455" s="88"/>
      <c r="H455" s="2" t="s">
        <v>15884</v>
      </c>
      <c r="I455" s="453" t="s">
        <v>15886</v>
      </c>
      <c r="J455" s="83" t="s">
        <v>158</v>
      </c>
      <c r="K455" s="442"/>
      <c r="L455" s="665"/>
      <c r="M455" s="454" t="s">
        <v>15887</v>
      </c>
      <c r="N455" s="26"/>
      <c r="O455" s="86"/>
      <c r="P455" s="86"/>
      <c r="Q455" s="86" t="s">
        <v>379</v>
      </c>
      <c r="R455" s="86"/>
      <c r="S455" s="442"/>
      <c r="T455" s="279"/>
      <c r="U455" s="279"/>
      <c r="V455" s="279"/>
      <c r="W455" s="279"/>
      <c r="X455" s="279"/>
      <c r="Y455" s="279"/>
      <c r="Z455" s="279"/>
    </row>
    <row r="456" spans="1:26" ht="16.5" customHeight="1">
      <c r="A456" s="665"/>
      <c r="B456" s="665"/>
      <c r="C456" s="665"/>
      <c r="D456" s="665"/>
      <c r="E456" s="665"/>
      <c r="F456" s="665"/>
      <c r="G456" s="88"/>
      <c r="H456" s="2" t="s">
        <v>15888</v>
      </c>
      <c r="I456" s="445" t="s">
        <v>15558</v>
      </c>
      <c r="J456" s="83" t="s">
        <v>158</v>
      </c>
      <c r="K456" s="442"/>
      <c r="L456" s="665"/>
      <c r="M456" s="178" t="s">
        <v>15889</v>
      </c>
      <c r="N456" s="26"/>
      <c r="O456" s="86"/>
      <c r="P456" s="86"/>
      <c r="Q456" s="86" t="s">
        <v>379</v>
      </c>
      <c r="R456" s="86"/>
      <c r="S456" s="442"/>
      <c r="T456" s="279"/>
      <c r="U456" s="279"/>
      <c r="V456" s="279"/>
      <c r="W456" s="279"/>
      <c r="X456" s="279"/>
      <c r="Y456" s="279"/>
      <c r="Z456" s="279"/>
    </row>
    <row r="457" spans="1:26" ht="16.5" customHeight="1">
      <c r="A457" s="665"/>
      <c r="B457" s="665"/>
      <c r="C457" s="665"/>
      <c r="D457" s="665"/>
      <c r="E457" s="665"/>
      <c r="F457" s="665"/>
      <c r="G457" s="88"/>
      <c r="H457" s="2" t="s">
        <v>15562</v>
      </c>
      <c r="I457" s="2" t="s">
        <v>15890</v>
      </c>
      <c r="J457" s="83" t="s">
        <v>158</v>
      </c>
      <c r="K457" s="442"/>
      <c r="L457" s="665"/>
      <c r="M457" s="178"/>
      <c r="N457" s="26"/>
      <c r="O457" s="86"/>
      <c r="P457" s="86"/>
      <c r="Q457" s="86" t="s">
        <v>379</v>
      </c>
      <c r="R457" s="86"/>
      <c r="S457" s="442"/>
      <c r="T457" s="279"/>
      <c r="U457" s="279"/>
      <c r="V457" s="279"/>
      <c r="W457" s="279"/>
      <c r="X457" s="279"/>
      <c r="Y457" s="279"/>
      <c r="Z457" s="279"/>
    </row>
    <row r="458" spans="1:26" ht="16.5" customHeight="1">
      <c r="A458" s="666"/>
      <c r="B458" s="666"/>
      <c r="C458" s="666"/>
      <c r="D458" s="666"/>
      <c r="E458" s="666"/>
      <c r="F458" s="666"/>
      <c r="G458" s="88"/>
      <c r="H458" s="2"/>
      <c r="I458" s="2" t="s">
        <v>15891</v>
      </c>
      <c r="J458" s="83" t="s">
        <v>158</v>
      </c>
      <c r="K458" s="442"/>
      <c r="L458" s="666"/>
      <c r="M458" s="178"/>
      <c r="N458" s="26"/>
      <c r="O458" s="86"/>
      <c r="P458" s="86"/>
      <c r="Q458" s="86" t="s">
        <v>379</v>
      </c>
      <c r="R458" s="86"/>
      <c r="S458" s="442"/>
      <c r="T458" s="279"/>
      <c r="U458" s="279"/>
      <c r="V458" s="279"/>
      <c r="W458" s="279"/>
      <c r="X458" s="279"/>
      <c r="Y458" s="279"/>
      <c r="Z458" s="279"/>
    </row>
    <row r="459" spans="1:26" ht="16.5" customHeight="1">
      <c r="A459" s="735" t="s">
        <v>17071</v>
      </c>
      <c r="B459" s="735"/>
      <c r="C459" s="735"/>
      <c r="D459" s="735" t="s">
        <v>16981</v>
      </c>
      <c r="E459" s="749" t="s">
        <v>16960</v>
      </c>
      <c r="F459" s="735" t="s">
        <v>17291</v>
      </c>
      <c r="G459" s="172"/>
      <c r="H459" s="461" t="s">
        <v>15550</v>
      </c>
      <c r="I459" s="456"/>
      <c r="J459" s="83" t="s">
        <v>158</v>
      </c>
      <c r="K459" s="442"/>
      <c r="L459" s="734"/>
      <c r="M459" s="178"/>
      <c r="N459" s="26"/>
      <c r="O459" s="86"/>
      <c r="P459" s="86"/>
      <c r="Q459" s="86" t="s">
        <v>379</v>
      </c>
      <c r="R459" s="86"/>
      <c r="S459" s="442"/>
      <c r="T459" s="279"/>
      <c r="U459" s="279"/>
      <c r="V459" s="279"/>
      <c r="W459" s="279"/>
      <c r="X459" s="279"/>
      <c r="Y459" s="279"/>
      <c r="Z459" s="279"/>
    </row>
    <row r="460" spans="1:26" ht="16.5" customHeight="1">
      <c r="A460" s="665"/>
      <c r="B460" s="665"/>
      <c r="C460" s="665"/>
      <c r="D460" s="665"/>
      <c r="E460" s="665"/>
      <c r="F460" s="665"/>
      <c r="G460" s="80" t="s">
        <v>17299</v>
      </c>
      <c r="H460" s="271" t="s">
        <v>15984</v>
      </c>
      <c r="I460" s="271" t="s">
        <v>15985</v>
      </c>
      <c r="J460" s="83" t="s">
        <v>158</v>
      </c>
      <c r="K460" s="442"/>
      <c r="L460" s="665"/>
      <c r="M460" s="178" t="s">
        <v>15556</v>
      </c>
      <c r="N460" s="26"/>
      <c r="O460" s="86"/>
      <c r="P460" s="86"/>
      <c r="Q460" s="86" t="s">
        <v>379</v>
      </c>
      <c r="R460" s="86"/>
      <c r="S460" s="442"/>
      <c r="T460" s="279"/>
      <c r="U460" s="279"/>
      <c r="V460" s="279"/>
      <c r="W460" s="279"/>
      <c r="X460" s="279"/>
      <c r="Y460" s="279"/>
      <c r="Z460" s="279"/>
    </row>
    <row r="461" spans="1:26" ht="16.5" customHeight="1">
      <c r="A461" s="665"/>
      <c r="B461" s="665"/>
      <c r="C461" s="665"/>
      <c r="D461" s="665"/>
      <c r="E461" s="665"/>
      <c r="F461" s="665"/>
      <c r="G461" s="88"/>
      <c r="H461" s="333" t="s">
        <v>15988</v>
      </c>
      <c r="I461" s="271" t="s">
        <v>15990</v>
      </c>
      <c r="J461" s="83" t="s">
        <v>158</v>
      </c>
      <c r="K461" s="442"/>
      <c r="L461" s="665"/>
      <c r="M461" s="178"/>
      <c r="N461" s="26"/>
      <c r="O461" s="86"/>
      <c r="P461" s="86"/>
      <c r="Q461" s="86" t="s">
        <v>379</v>
      </c>
      <c r="R461" s="86"/>
      <c r="S461" s="442"/>
      <c r="T461" s="279"/>
      <c r="U461" s="279"/>
      <c r="V461" s="279"/>
      <c r="W461" s="279"/>
      <c r="X461" s="279"/>
      <c r="Y461" s="279"/>
      <c r="Z461" s="279"/>
    </row>
    <row r="462" spans="1:26" ht="16.5" customHeight="1">
      <c r="A462" s="665"/>
      <c r="B462" s="665"/>
      <c r="C462" s="665"/>
      <c r="D462" s="665"/>
      <c r="E462" s="665"/>
      <c r="F462" s="665"/>
      <c r="G462" s="88"/>
      <c r="H462" s="271"/>
      <c r="I462" s="271" t="s">
        <v>15750</v>
      </c>
      <c r="J462" s="83" t="s">
        <v>158</v>
      </c>
      <c r="K462" s="442"/>
      <c r="L462" s="665"/>
      <c r="M462" s="178"/>
      <c r="N462" s="26"/>
      <c r="O462" s="86"/>
      <c r="P462" s="86"/>
      <c r="Q462" s="86" t="s">
        <v>379</v>
      </c>
      <c r="R462" s="86"/>
      <c r="S462" s="442"/>
      <c r="T462" s="279"/>
      <c r="U462" s="279"/>
      <c r="V462" s="279"/>
      <c r="W462" s="279"/>
      <c r="X462" s="279"/>
      <c r="Y462" s="279"/>
      <c r="Z462" s="279"/>
    </row>
    <row r="463" spans="1:26" ht="16.5" customHeight="1">
      <c r="A463" s="665"/>
      <c r="B463" s="665"/>
      <c r="C463" s="665"/>
      <c r="D463" s="665"/>
      <c r="E463" s="665"/>
      <c r="F463" s="665"/>
      <c r="G463" s="88"/>
      <c r="H463" s="2" t="s">
        <v>15884</v>
      </c>
      <c r="I463" s="453" t="s">
        <v>15886</v>
      </c>
      <c r="J463" s="83" t="s">
        <v>158</v>
      </c>
      <c r="K463" s="442"/>
      <c r="L463" s="665"/>
      <c r="M463" s="454" t="s">
        <v>15887</v>
      </c>
      <c r="N463" s="26"/>
      <c r="O463" s="86"/>
      <c r="P463" s="86"/>
      <c r="Q463" s="86" t="s">
        <v>379</v>
      </c>
      <c r="R463" s="86"/>
      <c r="S463" s="442"/>
      <c r="T463" s="279"/>
      <c r="U463" s="279"/>
      <c r="V463" s="279"/>
      <c r="W463" s="279"/>
      <c r="X463" s="279"/>
      <c r="Y463" s="279"/>
      <c r="Z463" s="279"/>
    </row>
    <row r="464" spans="1:26" ht="16.5" customHeight="1">
      <c r="A464" s="665"/>
      <c r="B464" s="665"/>
      <c r="C464" s="665"/>
      <c r="D464" s="665"/>
      <c r="E464" s="665"/>
      <c r="F464" s="665"/>
      <c r="G464" s="88"/>
      <c r="H464" s="2" t="s">
        <v>15888</v>
      </c>
      <c r="I464" s="445" t="s">
        <v>15558</v>
      </c>
      <c r="J464" s="83" t="s">
        <v>158</v>
      </c>
      <c r="K464" s="442"/>
      <c r="L464" s="665"/>
      <c r="M464" s="178" t="s">
        <v>15889</v>
      </c>
      <c r="N464" s="26"/>
      <c r="O464" s="86"/>
      <c r="P464" s="86"/>
      <c r="Q464" s="86" t="s">
        <v>379</v>
      </c>
      <c r="R464" s="86"/>
      <c r="S464" s="442"/>
      <c r="T464" s="279"/>
      <c r="U464" s="279"/>
      <c r="V464" s="279"/>
      <c r="W464" s="279"/>
      <c r="X464" s="279"/>
      <c r="Y464" s="279"/>
      <c r="Z464" s="279"/>
    </row>
    <row r="465" spans="1:26" ht="16.5" customHeight="1">
      <c r="A465" s="665"/>
      <c r="B465" s="665"/>
      <c r="C465" s="665"/>
      <c r="D465" s="665"/>
      <c r="E465" s="665"/>
      <c r="F465" s="665"/>
      <c r="G465" s="88"/>
      <c r="H465" s="2" t="s">
        <v>15562</v>
      </c>
      <c r="I465" s="2" t="s">
        <v>15890</v>
      </c>
      <c r="J465" s="83" t="s">
        <v>158</v>
      </c>
      <c r="K465" s="442"/>
      <c r="L465" s="665"/>
      <c r="M465" s="178"/>
      <c r="N465" s="26"/>
      <c r="O465" s="86"/>
      <c r="P465" s="86"/>
      <c r="Q465" s="86" t="s">
        <v>379</v>
      </c>
      <c r="R465" s="86"/>
      <c r="S465" s="442"/>
      <c r="T465" s="279"/>
      <c r="U465" s="279"/>
      <c r="V465" s="279"/>
      <c r="W465" s="279"/>
      <c r="X465" s="279"/>
      <c r="Y465" s="279"/>
      <c r="Z465" s="279"/>
    </row>
    <row r="466" spans="1:26" ht="16.5" customHeight="1">
      <c r="A466" s="666"/>
      <c r="B466" s="666"/>
      <c r="C466" s="666"/>
      <c r="D466" s="666"/>
      <c r="E466" s="666"/>
      <c r="F466" s="666"/>
      <c r="G466" s="88"/>
      <c r="H466" s="2"/>
      <c r="I466" s="2" t="s">
        <v>15891</v>
      </c>
      <c r="J466" s="83" t="s">
        <v>158</v>
      </c>
      <c r="K466" s="442"/>
      <c r="L466" s="666"/>
      <c r="M466" s="178"/>
      <c r="N466" s="26"/>
      <c r="O466" s="86"/>
      <c r="P466" s="86"/>
      <c r="Q466" s="86" t="s">
        <v>379</v>
      </c>
      <c r="R466" s="86"/>
      <c r="S466" s="442"/>
      <c r="T466" s="279"/>
      <c r="U466" s="279"/>
      <c r="V466" s="279"/>
      <c r="W466" s="279"/>
      <c r="X466" s="279"/>
      <c r="Y466" s="279"/>
      <c r="Z466" s="279"/>
    </row>
    <row r="467" spans="1:26" ht="16.5" customHeight="1">
      <c r="A467" s="735" t="s">
        <v>17109</v>
      </c>
      <c r="B467" s="735"/>
      <c r="C467" s="735"/>
      <c r="D467" s="735" t="s">
        <v>16981</v>
      </c>
      <c r="E467" s="749" t="s">
        <v>17114</v>
      </c>
      <c r="F467" s="735" t="s">
        <v>17291</v>
      </c>
      <c r="G467" s="172"/>
      <c r="H467" s="461" t="s">
        <v>15550</v>
      </c>
      <c r="I467" s="456"/>
      <c r="J467" s="83" t="s">
        <v>158</v>
      </c>
      <c r="K467" s="442"/>
      <c r="L467" s="734"/>
      <c r="M467" s="178"/>
      <c r="N467" s="26"/>
      <c r="O467" s="86"/>
      <c r="P467" s="86"/>
      <c r="Q467" s="86" t="s">
        <v>379</v>
      </c>
      <c r="R467" s="86"/>
      <c r="S467" s="442"/>
      <c r="T467" s="279"/>
      <c r="U467" s="279"/>
      <c r="V467" s="279"/>
      <c r="W467" s="279"/>
      <c r="X467" s="279"/>
      <c r="Y467" s="279"/>
      <c r="Z467" s="279"/>
    </row>
    <row r="468" spans="1:26" ht="16.5" customHeight="1">
      <c r="A468" s="665"/>
      <c r="B468" s="665"/>
      <c r="C468" s="665"/>
      <c r="D468" s="665"/>
      <c r="E468" s="665"/>
      <c r="F468" s="665"/>
      <c r="G468" s="80" t="s">
        <v>17299</v>
      </c>
      <c r="H468" s="271" t="s">
        <v>15984</v>
      </c>
      <c r="I468" s="271" t="s">
        <v>15985</v>
      </c>
      <c r="J468" s="83" t="s">
        <v>158</v>
      </c>
      <c r="K468" s="442"/>
      <c r="L468" s="665"/>
      <c r="M468" s="178" t="s">
        <v>15556</v>
      </c>
      <c r="N468" s="26"/>
      <c r="O468" s="86"/>
      <c r="P468" s="86"/>
      <c r="Q468" s="86" t="s">
        <v>379</v>
      </c>
      <c r="R468" s="86"/>
      <c r="S468" s="442"/>
      <c r="T468" s="279"/>
      <c r="U468" s="279"/>
      <c r="V468" s="279"/>
      <c r="W468" s="279"/>
      <c r="X468" s="279"/>
      <c r="Y468" s="279"/>
      <c r="Z468" s="279"/>
    </row>
    <row r="469" spans="1:26" ht="16.5" customHeight="1">
      <c r="A469" s="665"/>
      <c r="B469" s="665"/>
      <c r="C469" s="665"/>
      <c r="D469" s="665"/>
      <c r="E469" s="665"/>
      <c r="F469" s="665"/>
      <c r="G469" s="88"/>
      <c r="H469" s="333" t="s">
        <v>15988</v>
      </c>
      <c r="I469" s="271" t="s">
        <v>15990</v>
      </c>
      <c r="J469" s="83" t="s">
        <v>158</v>
      </c>
      <c r="K469" s="442"/>
      <c r="L469" s="665"/>
      <c r="M469" s="178"/>
      <c r="N469" s="26"/>
      <c r="O469" s="86"/>
      <c r="P469" s="86"/>
      <c r="Q469" s="86" t="s">
        <v>379</v>
      </c>
      <c r="R469" s="86"/>
      <c r="S469" s="442"/>
      <c r="T469" s="279"/>
      <c r="U469" s="279"/>
      <c r="V469" s="279"/>
      <c r="W469" s="279"/>
      <c r="X469" s="279"/>
      <c r="Y469" s="279"/>
      <c r="Z469" s="279"/>
    </row>
    <row r="470" spans="1:26" ht="16.5" customHeight="1">
      <c r="A470" s="665"/>
      <c r="B470" s="665"/>
      <c r="C470" s="665"/>
      <c r="D470" s="665"/>
      <c r="E470" s="665"/>
      <c r="F470" s="665"/>
      <c r="G470" s="88"/>
      <c r="H470" s="271" t="s">
        <v>17123</v>
      </c>
      <c r="I470" s="271" t="s">
        <v>15750</v>
      </c>
      <c r="J470" s="83" t="s">
        <v>158</v>
      </c>
      <c r="K470" s="442"/>
      <c r="L470" s="665"/>
      <c r="M470" s="178"/>
      <c r="N470" s="26"/>
      <c r="O470" s="86"/>
      <c r="P470" s="86"/>
      <c r="Q470" s="86" t="s">
        <v>379</v>
      </c>
      <c r="R470" s="86"/>
      <c r="S470" s="442"/>
      <c r="T470" s="279"/>
      <c r="U470" s="279"/>
      <c r="V470" s="279"/>
      <c r="W470" s="279"/>
      <c r="X470" s="279"/>
      <c r="Y470" s="279"/>
      <c r="Z470" s="279"/>
    </row>
    <row r="471" spans="1:26" ht="16.5" customHeight="1">
      <c r="A471" s="665"/>
      <c r="B471" s="665"/>
      <c r="C471" s="665"/>
      <c r="D471" s="665"/>
      <c r="E471" s="665"/>
      <c r="F471" s="665"/>
      <c r="G471" s="88"/>
      <c r="H471" s="271" t="s">
        <v>17128</v>
      </c>
      <c r="I471" s="271" t="s">
        <v>15750</v>
      </c>
      <c r="J471" s="83" t="s">
        <v>158</v>
      </c>
      <c r="K471" s="442"/>
      <c r="L471" s="665"/>
      <c r="M471" s="178"/>
      <c r="N471" s="26"/>
      <c r="O471" s="86"/>
      <c r="P471" s="86"/>
      <c r="Q471" s="86" t="s">
        <v>379</v>
      </c>
      <c r="R471" s="86"/>
      <c r="S471" s="442"/>
      <c r="T471" s="279"/>
      <c r="U471" s="279"/>
      <c r="V471" s="279"/>
      <c r="W471" s="279"/>
      <c r="X471" s="279"/>
      <c r="Y471" s="279"/>
      <c r="Z471" s="279"/>
    </row>
    <row r="472" spans="1:26" ht="16.5" customHeight="1">
      <c r="A472" s="665"/>
      <c r="B472" s="665"/>
      <c r="C472" s="665"/>
      <c r="D472" s="665"/>
      <c r="E472" s="665"/>
      <c r="F472" s="665"/>
      <c r="G472" s="88"/>
      <c r="H472" s="2" t="s">
        <v>15884</v>
      </c>
      <c r="I472" s="453" t="s">
        <v>15886</v>
      </c>
      <c r="J472" s="83" t="s">
        <v>158</v>
      </c>
      <c r="K472" s="442"/>
      <c r="L472" s="665"/>
      <c r="M472" s="454" t="s">
        <v>15887</v>
      </c>
      <c r="N472" s="26"/>
      <c r="O472" s="86"/>
      <c r="P472" s="86"/>
      <c r="Q472" s="86" t="s">
        <v>379</v>
      </c>
      <c r="R472" s="86"/>
      <c r="S472" s="442"/>
      <c r="T472" s="279"/>
      <c r="U472" s="279"/>
      <c r="V472" s="279"/>
      <c r="W472" s="279"/>
      <c r="X472" s="279"/>
      <c r="Y472" s="279"/>
      <c r="Z472" s="279"/>
    </row>
    <row r="473" spans="1:26" ht="16.5" customHeight="1">
      <c r="A473" s="665"/>
      <c r="B473" s="665"/>
      <c r="C473" s="665"/>
      <c r="D473" s="665"/>
      <c r="E473" s="665"/>
      <c r="F473" s="665"/>
      <c r="G473" s="88"/>
      <c r="H473" s="2" t="s">
        <v>15888</v>
      </c>
      <c r="I473" s="445" t="s">
        <v>15558</v>
      </c>
      <c r="J473" s="83" t="s">
        <v>158</v>
      </c>
      <c r="K473" s="442"/>
      <c r="L473" s="665"/>
      <c r="M473" s="178" t="s">
        <v>15889</v>
      </c>
      <c r="N473" s="26"/>
      <c r="O473" s="86"/>
      <c r="P473" s="86"/>
      <c r="Q473" s="86" t="s">
        <v>379</v>
      </c>
      <c r="R473" s="86"/>
      <c r="S473" s="442"/>
      <c r="T473" s="279"/>
      <c r="U473" s="279"/>
      <c r="V473" s="279"/>
      <c r="W473" s="279"/>
      <c r="X473" s="279"/>
      <c r="Y473" s="279"/>
      <c r="Z473" s="279"/>
    </row>
    <row r="474" spans="1:26" ht="16.5" customHeight="1">
      <c r="A474" s="665"/>
      <c r="B474" s="665"/>
      <c r="C474" s="665"/>
      <c r="D474" s="665"/>
      <c r="E474" s="665"/>
      <c r="F474" s="665"/>
      <c r="G474" s="88"/>
      <c r="H474" s="2" t="s">
        <v>15562</v>
      </c>
      <c r="I474" s="2" t="s">
        <v>15890</v>
      </c>
      <c r="J474" s="83" t="s">
        <v>158</v>
      </c>
      <c r="K474" s="442"/>
      <c r="L474" s="665"/>
      <c r="M474" s="178"/>
      <c r="N474" s="26"/>
      <c r="O474" s="86"/>
      <c r="P474" s="86"/>
      <c r="Q474" s="86" t="s">
        <v>379</v>
      </c>
      <c r="R474" s="86"/>
      <c r="S474" s="442"/>
      <c r="T474" s="279"/>
      <c r="U474" s="279"/>
      <c r="V474" s="279"/>
      <c r="W474" s="279"/>
      <c r="X474" s="279"/>
      <c r="Y474" s="279"/>
      <c r="Z474" s="279"/>
    </row>
    <row r="475" spans="1:26" ht="16.5" customHeight="1">
      <c r="A475" s="666"/>
      <c r="B475" s="666"/>
      <c r="C475" s="666"/>
      <c r="D475" s="666"/>
      <c r="E475" s="666"/>
      <c r="F475" s="666"/>
      <c r="G475" s="88"/>
      <c r="H475" s="2"/>
      <c r="I475" s="2" t="s">
        <v>15891</v>
      </c>
      <c r="J475" s="83" t="s">
        <v>158</v>
      </c>
      <c r="K475" s="442"/>
      <c r="L475" s="666"/>
      <c r="M475" s="178"/>
      <c r="N475" s="26"/>
      <c r="O475" s="86"/>
      <c r="P475" s="86"/>
      <c r="Q475" s="86" t="s">
        <v>379</v>
      </c>
      <c r="R475" s="86"/>
      <c r="S475" s="442"/>
      <c r="T475" s="279"/>
      <c r="U475" s="279"/>
      <c r="V475" s="279"/>
      <c r="W475" s="279"/>
      <c r="X475" s="279"/>
      <c r="Y475" s="279"/>
      <c r="Z475" s="279"/>
    </row>
    <row r="476" spans="1:26" ht="16.5" customHeight="1">
      <c r="A476" s="735" t="s">
        <v>17140</v>
      </c>
      <c r="B476" s="735"/>
      <c r="C476" s="735"/>
      <c r="D476" s="735" t="s">
        <v>16981</v>
      </c>
      <c r="E476" s="749" t="s">
        <v>17145</v>
      </c>
      <c r="F476" s="735" t="s">
        <v>17291</v>
      </c>
      <c r="G476" s="172"/>
      <c r="H476" s="461" t="s">
        <v>15550</v>
      </c>
      <c r="I476" s="456"/>
      <c r="J476" s="83" t="s">
        <v>158</v>
      </c>
      <c r="K476" s="442"/>
      <c r="L476" s="734"/>
      <c r="M476" s="178"/>
      <c r="N476" s="26"/>
      <c r="O476" s="86"/>
      <c r="P476" s="86"/>
      <c r="Q476" s="86" t="s">
        <v>379</v>
      </c>
      <c r="R476" s="86"/>
      <c r="S476" s="442"/>
      <c r="T476" s="279"/>
      <c r="U476" s="279"/>
      <c r="V476" s="279"/>
      <c r="W476" s="279"/>
      <c r="X476" s="279"/>
      <c r="Y476" s="279"/>
      <c r="Z476" s="279"/>
    </row>
    <row r="477" spans="1:26" ht="16.5" customHeight="1">
      <c r="A477" s="665"/>
      <c r="B477" s="665"/>
      <c r="C477" s="665"/>
      <c r="D477" s="665"/>
      <c r="E477" s="665"/>
      <c r="F477" s="665"/>
      <c r="G477" s="80" t="s">
        <v>17299</v>
      </c>
      <c r="H477" s="271" t="s">
        <v>15984</v>
      </c>
      <c r="I477" s="271" t="s">
        <v>15985</v>
      </c>
      <c r="J477" s="83" t="s">
        <v>158</v>
      </c>
      <c r="K477" s="442"/>
      <c r="L477" s="665"/>
      <c r="M477" s="178" t="s">
        <v>15556</v>
      </c>
      <c r="N477" s="26"/>
      <c r="O477" s="86"/>
      <c r="P477" s="86"/>
      <c r="Q477" s="86" t="s">
        <v>379</v>
      </c>
      <c r="R477" s="86"/>
      <c r="S477" s="442"/>
      <c r="T477" s="279"/>
      <c r="U477" s="279"/>
      <c r="V477" s="279"/>
      <c r="W477" s="279"/>
      <c r="X477" s="279"/>
      <c r="Y477" s="279"/>
      <c r="Z477" s="279"/>
    </row>
    <row r="478" spans="1:26" ht="16.5" customHeight="1">
      <c r="A478" s="665"/>
      <c r="B478" s="665"/>
      <c r="C478" s="665"/>
      <c r="D478" s="665"/>
      <c r="E478" s="665"/>
      <c r="F478" s="665"/>
      <c r="G478" s="88"/>
      <c r="H478" s="333" t="s">
        <v>15988</v>
      </c>
      <c r="I478" s="271" t="s">
        <v>15990</v>
      </c>
      <c r="J478" s="83" t="s">
        <v>158</v>
      </c>
      <c r="K478" s="442"/>
      <c r="L478" s="665"/>
      <c r="M478" s="178"/>
      <c r="N478" s="26"/>
      <c r="O478" s="86"/>
      <c r="P478" s="86"/>
      <c r="Q478" s="86" t="s">
        <v>379</v>
      </c>
      <c r="R478" s="86"/>
      <c r="S478" s="442"/>
      <c r="T478" s="279"/>
      <c r="U478" s="279"/>
      <c r="V478" s="279"/>
      <c r="W478" s="279"/>
      <c r="X478" s="279"/>
      <c r="Y478" s="279"/>
      <c r="Z478" s="279"/>
    </row>
    <row r="479" spans="1:26" ht="16.5" customHeight="1">
      <c r="A479" s="665"/>
      <c r="B479" s="665"/>
      <c r="C479" s="665"/>
      <c r="D479" s="665"/>
      <c r="E479" s="665"/>
      <c r="F479" s="665"/>
      <c r="G479" s="88"/>
      <c r="H479" s="271" t="s">
        <v>17158</v>
      </c>
      <c r="I479" s="271" t="s">
        <v>15750</v>
      </c>
      <c r="J479" s="83" t="s">
        <v>158</v>
      </c>
      <c r="K479" s="442"/>
      <c r="L479" s="665"/>
      <c r="M479" s="178"/>
      <c r="N479" s="26"/>
      <c r="O479" s="86"/>
      <c r="P479" s="86"/>
      <c r="Q479" s="86" t="s">
        <v>379</v>
      </c>
      <c r="R479" s="86"/>
      <c r="S479" s="442"/>
      <c r="T479" s="279"/>
      <c r="U479" s="279"/>
      <c r="V479" s="279"/>
      <c r="W479" s="279"/>
      <c r="X479" s="279"/>
      <c r="Y479" s="279"/>
      <c r="Z479" s="279"/>
    </row>
    <row r="480" spans="1:26" ht="16.5" customHeight="1">
      <c r="A480" s="665"/>
      <c r="B480" s="665"/>
      <c r="C480" s="665"/>
      <c r="D480" s="665"/>
      <c r="E480" s="665"/>
      <c r="F480" s="665"/>
      <c r="G480" s="88"/>
      <c r="H480" s="271" t="s">
        <v>17128</v>
      </c>
      <c r="I480" s="271" t="s">
        <v>15750</v>
      </c>
      <c r="J480" s="83" t="s">
        <v>158</v>
      </c>
      <c r="K480" s="442"/>
      <c r="L480" s="665"/>
      <c r="M480" s="178"/>
      <c r="N480" s="26"/>
      <c r="O480" s="86"/>
      <c r="P480" s="86"/>
      <c r="Q480" s="86" t="s">
        <v>379</v>
      </c>
      <c r="R480" s="86"/>
      <c r="S480" s="442"/>
      <c r="T480" s="279"/>
      <c r="U480" s="279"/>
      <c r="V480" s="279"/>
      <c r="W480" s="279"/>
      <c r="X480" s="279"/>
      <c r="Y480" s="279"/>
      <c r="Z480" s="279"/>
    </row>
    <row r="481" spans="1:26" ht="16.5" customHeight="1">
      <c r="A481" s="665"/>
      <c r="B481" s="665"/>
      <c r="C481" s="665"/>
      <c r="D481" s="665"/>
      <c r="E481" s="665"/>
      <c r="F481" s="665"/>
      <c r="G481" s="88"/>
      <c r="H481" s="2" t="s">
        <v>15884</v>
      </c>
      <c r="I481" s="453" t="s">
        <v>15886</v>
      </c>
      <c r="J481" s="83" t="s">
        <v>158</v>
      </c>
      <c r="K481" s="442"/>
      <c r="L481" s="665"/>
      <c r="M481" s="454" t="s">
        <v>15887</v>
      </c>
      <c r="N481" s="26"/>
      <c r="O481" s="86"/>
      <c r="P481" s="86"/>
      <c r="Q481" s="86" t="s">
        <v>379</v>
      </c>
      <c r="R481" s="86"/>
      <c r="S481" s="442"/>
      <c r="T481" s="279"/>
      <c r="U481" s="279"/>
      <c r="V481" s="279"/>
      <c r="W481" s="279"/>
      <c r="X481" s="279"/>
      <c r="Y481" s="279"/>
      <c r="Z481" s="279"/>
    </row>
    <row r="482" spans="1:26" ht="16.5" customHeight="1">
      <c r="A482" s="665"/>
      <c r="B482" s="665"/>
      <c r="C482" s="665"/>
      <c r="D482" s="665"/>
      <c r="E482" s="665"/>
      <c r="F482" s="665"/>
      <c r="G482" s="88"/>
      <c r="H482" s="2" t="s">
        <v>15888</v>
      </c>
      <c r="I482" s="445" t="s">
        <v>15558</v>
      </c>
      <c r="J482" s="83" t="s">
        <v>158</v>
      </c>
      <c r="K482" s="442"/>
      <c r="L482" s="665"/>
      <c r="M482" s="178" t="s">
        <v>15889</v>
      </c>
      <c r="N482" s="26"/>
      <c r="O482" s="86"/>
      <c r="P482" s="86"/>
      <c r="Q482" s="86" t="s">
        <v>379</v>
      </c>
      <c r="R482" s="86"/>
      <c r="S482" s="442"/>
      <c r="T482" s="279"/>
      <c r="U482" s="279"/>
      <c r="V482" s="279"/>
      <c r="W482" s="279"/>
      <c r="X482" s="279"/>
      <c r="Y482" s="279"/>
      <c r="Z482" s="279"/>
    </row>
    <row r="483" spans="1:26" ht="16.5" customHeight="1">
      <c r="A483" s="665"/>
      <c r="B483" s="665"/>
      <c r="C483" s="665"/>
      <c r="D483" s="665"/>
      <c r="E483" s="665"/>
      <c r="F483" s="665"/>
      <c r="G483" s="88"/>
      <c r="H483" s="2" t="s">
        <v>15562</v>
      </c>
      <c r="I483" s="2" t="s">
        <v>15890</v>
      </c>
      <c r="J483" s="83" t="s">
        <v>158</v>
      </c>
      <c r="K483" s="442"/>
      <c r="L483" s="665"/>
      <c r="M483" s="178"/>
      <c r="N483" s="26"/>
      <c r="O483" s="86"/>
      <c r="P483" s="86"/>
      <c r="Q483" s="86" t="s">
        <v>379</v>
      </c>
      <c r="R483" s="86"/>
      <c r="S483" s="442"/>
      <c r="T483" s="279"/>
      <c r="U483" s="279"/>
      <c r="V483" s="279"/>
      <c r="W483" s="279"/>
      <c r="X483" s="279"/>
      <c r="Y483" s="279"/>
      <c r="Z483" s="279"/>
    </row>
    <row r="484" spans="1:26" ht="16.5" customHeight="1">
      <c r="A484" s="666"/>
      <c r="B484" s="666"/>
      <c r="C484" s="666"/>
      <c r="D484" s="666"/>
      <c r="E484" s="666"/>
      <c r="F484" s="666"/>
      <c r="G484" s="88"/>
      <c r="H484" s="2"/>
      <c r="I484" s="2" t="s">
        <v>15891</v>
      </c>
      <c r="J484" s="83" t="s">
        <v>158</v>
      </c>
      <c r="K484" s="442"/>
      <c r="L484" s="666"/>
      <c r="M484" s="178"/>
      <c r="N484" s="26"/>
      <c r="O484" s="86"/>
      <c r="P484" s="86"/>
      <c r="Q484" s="86" t="s">
        <v>379</v>
      </c>
      <c r="R484" s="86"/>
      <c r="S484" s="442"/>
      <c r="T484" s="279"/>
      <c r="U484" s="279"/>
      <c r="V484" s="279"/>
      <c r="W484" s="279"/>
      <c r="X484" s="279"/>
      <c r="Y484" s="279"/>
      <c r="Z484" s="279"/>
    </row>
    <row r="485" spans="1:26" ht="16.5" customHeight="1">
      <c r="A485" s="735" t="s">
        <v>17168</v>
      </c>
      <c r="B485" s="735"/>
      <c r="C485" s="735"/>
      <c r="D485" s="735" t="s">
        <v>16981</v>
      </c>
      <c r="E485" s="749" t="s">
        <v>17172</v>
      </c>
      <c r="F485" s="735" t="s">
        <v>17291</v>
      </c>
      <c r="G485" s="172"/>
      <c r="H485" s="461" t="s">
        <v>16548</v>
      </c>
      <c r="I485" s="456"/>
      <c r="J485" s="83" t="s">
        <v>158</v>
      </c>
      <c r="K485" s="442"/>
      <c r="L485" s="734"/>
      <c r="M485" s="178"/>
      <c r="N485" s="26"/>
      <c r="O485" s="86"/>
      <c r="P485" s="86"/>
      <c r="Q485" s="86" t="s">
        <v>379</v>
      </c>
      <c r="R485" s="86"/>
      <c r="S485" s="442"/>
      <c r="T485" s="279"/>
      <c r="U485" s="279"/>
      <c r="V485" s="279"/>
      <c r="W485" s="279"/>
      <c r="X485" s="279"/>
      <c r="Y485" s="279"/>
      <c r="Z485" s="279"/>
    </row>
    <row r="486" spans="1:26" ht="16.5" customHeight="1">
      <c r="A486" s="665"/>
      <c r="B486" s="665"/>
      <c r="C486" s="665"/>
      <c r="D486" s="665"/>
      <c r="E486" s="665"/>
      <c r="F486" s="665"/>
      <c r="G486" s="80" t="s">
        <v>17299</v>
      </c>
      <c r="H486" s="271" t="s">
        <v>15984</v>
      </c>
      <c r="I486" s="271" t="s">
        <v>15985</v>
      </c>
      <c r="J486" s="83" t="s">
        <v>158</v>
      </c>
      <c r="K486" s="442"/>
      <c r="L486" s="665"/>
      <c r="M486" s="178" t="s">
        <v>15556</v>
      </c>
      <c r="N486" s="26"/>
      <c r="O486" s="86"/>
      <c r="P486" s="86"/>
      <c r="Q486" s="86" t="s">
        <v>379</v>
      </c>
      <c r="R486" s="86"/>
      <c r="S486" s="442"/>
      <c r="T486" s="279"/>
      <c r="U486" s="279"/>
      <c r="V486" s="279"/>
      <c r="W486" s="279"/>
      <c r="X486" s="279"/>
      <c r="Y486" s="279"/>
      <c r="Z486" s="279"/>
    </row>
    <row r="487" spans="1:26" ht="16.5" customHeight="1">
      <c r="A487" s="665"/>
      <c r="B487" s="665"/>
      <c r="C487" s="665"/>
      <c r="D487" s="665"/>
      <c r="E487" s="665"/>
      <c r="F487" s="665"/>
      <c r="G487" s="88"/>
      <c r="H487" s="333" t="s">
        <v>15988</v>
      </c>
      <c r="I487" s="271" t="s">
        <v>15990</v>
      </c>
      <c r="J487" s="83" t="s">
        <v>158</v>
      </c>
      <c r="K487" s="442"/>
      <c r="L487" s="665"/>
      <c r="M487" s="178"/>
      <c r="N487" s="26"/>
      <c r="O487" s="86"/>
      <c r="P487" s="86"/>
      <c r="Q487" s="86" t="s">
        <v>379</v>
      </c>
      <c r="R487" s="86"/>
      <c r="S487" s="442"/>
      <c r="T487" s="279"/>
      <c r="U487" s="279"/>
      <c r="V487" s="279"/>
      <c r="W487" s="279"/>
      <c r="X487" s="279"/>
      <c r="Y487" s="279"/>
      <c r="Z487" s="279"/>
    </row>
    <row r="488" spans="1:26" ht="16.5" customHeight="1">
      <c r="A488" s="665"/>
      <c r="B488" s="665"/>
      <c r="C488" s="665"/>
      <c r="D488" s="665"/>
      <c r="E488" s="665"/>
      <c r="F488" s="665"/>
      <c r="G488" s="88"/>
      <c r="H488" s="333" t="s">
        <v>17179</v>
      </c>
      <c r="I488" s="2"/>
      <c r="J488" s="83" t="s">
        <v>158</v>
      </c>
      <c r="K488" s="442"/>
      <c r="L488" s="665"/>
      <c r="M488" s="178"/>
      <c r="N488" s="26"/>
      <c r="O488" s="86"/>
      <c r="P488" s="86"/>
      <c r="Q488" s="86" t="s">
        <v>379</v>
      </c>
      <c r="R488" s="86"/>
      <c r="S488" s="442"/>
      <c r="T488" s="279"/>
      <c r="U488" s="279"/>
      <c r="V488" s="279"/>
      <c r="W488" s="279"/>
      <c r="X488" s="279"/>
      <c r="Y488" s="279"/>
      <c r="Z488" s="279"/>
    </row>
    <row r="489" spans="1:26" ht="16.5" customHeight="1">
      <c r="A489" s="665"/>
      <c r="B489" s="665"/>
      <c r="C489" s="665"/>
      <c r="D489" s="665"/>
      <c r="E489" s="665"/>
      <c r="F489" s="665"/>
      <c r="G489" s="88"/>
      <c r="H489" s="333" t="s">
        <v>17184</v>
      </c>
      <c r="I489" s="2" t="s">
        <v>17185</v>
      </c>
      <c r="J489" s="83" t="s">
        <v>158</v>
      </c>
      <c r="K489" s="442"/>
      <c r="L489" s="665"/>
      <c r="M489" s="178"/>
      <c r="N489" s="26"/>
      <c r="O489" s="86"/>
      <c r="P489" s="86"/>
      <c r="Q489" s="86" t="s">
        <v>379</v>
      </c>
      <c r="R489" s="86"/>
      <c r="S489" s="442"/>
      <c r="T489" s="279"/>
      <c r="U489" s="279"/>
      <c r="V489" s="279"/>
      <c r="W489" s="279"/>
      <c r="X489" s="279"/>
      <c r="Y489" s="279"/>
      <c r="Z489" s="279"/>
    </row>
    <row r="490" spans="1:26" ht="16.5" customHeight="1">
      <c r="A490" s="665"/>
      <c r="B490" s="665"/>
      <c r="C490" s="665"/>
      <c r="D490" s="665"/>
      <c r="E490" s="665"/>
      <c r="F490" s="665"/>
      <c r="G490" s="88"/>
      <c r="H490" s="2" t="s">
        <v>15884</v>
      </c>
      <c r="I490" s="453" t="s">
        <v>15886</v>
      </c>
      <c r="J490" s="83" t="s">
        <v>158</v>
      </c>
      <c r="K490" s="442"/>
      <c r="L490" s="665"/>
      <c r="M490" s="454" t="s">
        <v>15887</v>
      </c>
      <c r="N490" s="26"/>
      <c r="O490" s="86"/>
      <c r="P490" s="86"/>
      <c r="Q490" s="86" t="s">
        <v>379</v>
      </c>
      <c r="R490" s="86"/>
      <c r="S490" s="442"/>
      <c r="T490" s="279"/>
      <c r="U490" s="279"/>
      <c r="V490" s="279"/>
      <c r="W490" s="279"/>
      <c r="X490" s="279"/>
      <c r="Y490" s="279"/>
      <c r="Z490" s="279"/>
    </row>
    <row r="491" spans="1:26" ht="16.5" customHeight="1">
      <c r="A491" s="665"/>
      <c r="B491" s="665"/>
      <c r="C491" s="665"/>
      <c r="D491" s="665"/>
      <c r="E491" s="665"/>
      <c r="F491" s="665"/>
      <c r="G491" s="88"/>
      <c r="H491" s="2" t="s">
        <v>15888</v>
      </c>
      <c r="I491" s="445" t="s">
        <v>15558</v>
      </c>
      <c r="J491" s="83" t="s">
        <v>158</v>
      </c>
      <c r="K491" s="442"/>
      <c r="L491" s="665"/>
      <c r="M491" s="178" t="s">
        <v>15889</v>
      </c>
      <c r="N491" s="26"/>
      <c r="O491" s="86"/>
      <c r="P491" s="86"/>
      <c r="Q491" s="86" t="s">
        <v>379</v>
      </c>
      <c r="R491" s="86"/>
      <c r="S491" s="442"/>
      <c r="T491" s="279"/>
      <c r="U491" s="279"/>
      <c r="V491" s="279"/>
      <c r="W491" s="279"/>
      <c r="X491" s="279"/>
      <c r="Y491" s="279"/>
      <c r="Z491" s="279"/>
    </row>
    <row r="492" spans="1:26" ht="16.5" customHeight="1">
      <c r="A492" s="665"/>
      <c r="B492" s="665"/>
      <c r="C492" s="665"/>
      <c r="D492" s="665"/>
      <c r="E492" s="665"/>
      <c r="F492" s="665"/>
      <c r="G492" s="88"/>
      <c r="H492" s="2" t="s">
        <v>15562</v>
      </c>
      <c r="I492" s="2" t="s">
        <v>15890</v>
      </c>
      <c r="J492" s="83" t="s">
        <v>158</v>
      </c>
      <c r="K492" s="442"/>
      <c r="L492" s="665"/>
      <c r="M492" s="178"/>
      <c r="N492" s="26"/>
      <c r="O492" s="86"/>
      <c r="P492" s="86"/>
      <c r="Q492" s="86" t="s">
        <v>379</v>
      </c>
      <c r="R492" s="86"/>
      <c r="S492" s="442"/>
      <c r="T492" s="279"/>
      <c r="U492" s="279"/>
      <c r="V492" s="279"/>
      <c r="W492" s="279"/>
      <c r="X492" s="279"/>
      <c r="Y492" s="279"/>
      <c r="Z492" s="279"/>
    </row>
    <row r="493" spans="1:26" ht="16.5" customHeight="1">
      <c r="A493" s="666"/>
      <c r="B493" s="666"/>
      <c r="C493" s="666"/>
      <c r="D493" s="666"/>
      <c r="E493" s="666"/>
      <c r="F493" s="666"/>
      <c r="G493" s="88"/>
      <c r="H493" s="2"/>
      <c r="I493" s="2" t="s">
        <v>15891</v>
      </c>
      <c r="J493" s="83" t="s">
        <v>158</v>
      </c>
      <c r="K493" s="442"/>
      <c r="L493" s="666"/>
      <c r="M493" s="178"/>
      <c r="N493" s="26"/>
      <c r="O493" s="86"/>
      <c r="P493" s="86"/>
      <c r="Q493" s="86" t="s">
        <v>379</v>
      </c>
      <c r="R493" s="86"/>
      <c r="S493" s="442"/>
      <c r="T493" s="279"/>
      <c r="U493" s="279"/>
      <c r="V493" s="279"/>
      <c r="W493" s="279"/>
      <c r="X493" s="279"/>
      <c r="Y493" s="279"/>
      <c r="Z493" s="279"/>
    </row>
    <row r="494" spans="1:26" ht="16.5" customHeight="1">
      <c r="A494" s="735" t="s">
        <v>17194</v>
      </c>
      <c r="B494" s="735"/>
      <c r="C494" s="735"/>
      <c r="D494" s="735" t="s">
        <v>16981</v>
      </c>
      <c r="E494" s="749" t="s">
        <v>17199</v>
      </c>
      <c r="F494" s="735" t="s">
        <v>17291</v>
      </c>
      <c r="G494" s="172"/>
      <c r="H494" s="461" t="s">
        <v>16548</v>
      </c>
      <c r="I494" s="456"/>
      <c r="J494" s="83" t="s">
        <v>158</v>
      </c>
      <c r="K494" s="442"/>
      <c r="L494" s="734"/>
      <c r="M494" s="178"/>
      <c r="N494" s="26"/>
      <c r="O494" s="86"/>
      <c r="P494" s="86"/>
      <c r="Q494" s="86" t="s">
        <v>379</v>
      </c>
      <c r="R494" s="86"/>
      <c r="S494" s="442"/>
      <c r="T494" s="279"/>
      <c r="U494" s="279"/>
      <c r="V494" s="279"/>
      <c r="W494" s="279"/>
      <c r="X494" s="279"/>
      <c r="Y494" s="279"/>
      <c r="Z494" s="279"/>
    </row>
    <row r="495" spans="1:26" ht="16.5" customHeight="1">
      <c r="A495" s="665"/>
      <c r="B495" s="665"/>
      <c r="C495" s="665"/>
      <c r="D495" s="665"/>
      <c r="E495" s="665"/>
      <c r="F495" s="665"/>
      <c r="G495" s="80" t="s">
        <v>17299</v>
      </c>
      <c r="H495" s="271" t="s">
        <v>15984</v>
      </c>
      <c r="I495" s="271" t="s">
        <v>15985</v>
      </c>
      <c r="J495" s="83" t="s">
        <v>158</v>
      </c>
      <c r="K495" s="442"/>
      <c r="L495" s="665"/>
      <c r="M495" s="178" t="s">
        <v>15556</v>
      </c>
      <c r="N495" s="26"/>
      <c r="O495" s="86"/>
      <c r="P495" s="86"/>
      <c r="Q495" s="86" t="s">
        <v>379</v>
      </c>
      <c r="R495" s="86"/>
      <c r="S495" s="442"/>
      <c r="T495" s="279"/>
      <c r="U495" s="279"/>
      <c r="V495" s="279"/>
      <c r="W495" s="279"/>
      <c r="X495" s="279"/>
      <c r="Y495" s="279"/>
      <c r="Z495" s="279"/>
    </row>
    <row r="496" spans="1:26" ht="16.5" customHeight="1">
      <c r="A496" s="665"/>
      <c r="B496" s="665"/>
      <c r="C496" s="665"/>
      <c r="D496" s="665"/>
      <c r="E496" s="665"/>
      <c r="F496" s="665"/>
      <c r="G496" s="88"/>
      <c r="H496" s="333" t="s">
        <v>15988</v>
      </c>
      <c r="I496" s="271" t="s">
        <v>15990</v>
      </c>
      <c r="J496" s="83" t="s">
        <v>158</v>
      </c>
      <c r="K496" s="442"/>
      <c r="L496" s="665"/>
      <c r="M496" s="403"/>
      <c r="N496" s="26"/>
      <c r="O496" s="86"/>
      <c r="P496" s="86"/>
      <c r="Q496" s="86" t="s">
        <v>379</v>
      </c>
      <c r="R496" s="86"/>
      <c r="S496" s="442"/>
      <c r="T496" s="279"/>
      <c r="U496" s="279"/>
      <c r="V496" s="279"/>
      <c r="W496" s="279"/>
      <c r="X496" s="279"/>
      <c r="Y496" s="279"/>
      <c r="Z496" s="279"/>
    </row>
    <row r="497" spans="1:26" ht="16.5" customHeight="1">
      <c r="A497" s="665"/>
      <c r="B497" s="665"/>
      <c r="C497" s="665"/>
      <c r="D497" s="665"/>
      <c r="E497" s="665"/>
      <c r="F497" s="665"/>
      <c r="G497" s="88"/>
      <c r="H497" s="333" t="s">
        <v>17179</v>
      </c>
      <c r="I497" s="2"/>
      <c r="J497" s="83" t="s">
        <v>158</v>
      </c>
      <c r="K497" s="442"/>
      <c r="L497" s="665"/>
      <c r="M497" s="403"/>
      <c r="N497" s="26"/>
      <c r="O497" s="86"/>
      <c r="P497" s="86"/>
      <c r="Q497" s="86" t="s">
        <v>379</v>
      </c>
      <c r="R497" s="86"/>
      <c r="S497" s="442"/>
      <c r="T497" s="279"/>
      <c r="U497" s="279"/>
      <c r="V497" s="279"/>
      <c r="W497" s="279"/>
      <c r="X497" s="279"/>
      <c r="Y497" s="279"/>
      <c r="Z497" s="279"/>
    </row>
    <row r="498" spans="1:26" ht="16.5" customHeight="1">
      <c r="A498" s="665"/>
      <c r="B498" s="665"/>
      <c r="C498" s="665"/>
      <c r="D498" s="665"/>
      <c r="E498" s="665"/>
      <c r="F498" s="665"/>
      <c r="G498" s="88"/>
      <c r="H498" s="333" t="s">
        <v>17184</v>
      </c>
      <c r="I498" s="2" t="s">
        <v>17185</v>
      </c>
      <c r="J498" s="83" t="s">
        <v>158</v>
      </c>
      <c r="K498" s="442"/>
      <c r="L498" s="665"/>
      <c r="M498" s="403"/>
      <c r="N498" s="26"/>
      <c r="O498" s="86"/>
      <c r="P498" s="86"/>
      <c r="Q498" s="86" t="s">
        <v>379</v>
      </c>
      <c r="R498" s="86"/>
      <c r="S498" s="442"/>
      <c r="T498" s="279"/>
      <c r="U498" s="279"/>
      <c r="V498" s="279"/>
      <c r="W498" s="279"/>
      <c r="X498" s="279"/>
      <c r="Y498" s="279"/>
      <c r="Z498" s="279"/>
    </row>
    <row r="499" spans="1:26" ht="16.5" customHeight="1">
      <c r="A499" s="665"/>
      <c r="B499" s="665"/>
      <c r="C499" s="665"/>
      <c r="D499" s="665"/>
      <c r="E499" s="665"/>
      <c r="F499" s="665"/>
      <c r="G499" s="88"/>
      <c r="H499" s="333" t="s">
        <v>17179</v>
      </c>
      <c r="I499" s="2"/>
      <c r="J499" s="83" t="s">
        <v>158</v>
      </c>
      <c r="K499" s="442"/>
      <c r="L499" s="665"/>
      <c r="M499" s="403"/>
      <c r="N499" s="26"/>
      <c r="O499" s="86"/>
      <c r="P499" s="86"/>
      <c r="Q499" s="86" t="s">
        <v>379</v>
      </c>
      <c r="R499" s="86"/>
      <c r="S499" s="442"/>
      <c r="T499" s="279"/>
      <c r="U499" s="279"/>
      <c r="V499" s="279"/>
      <c r="W499" s="279"/>
      <c r="X499" s="279"/>
      <c r="Y499" s="279"/>
      <c r="Z499" s="279"/>
    </row>
    <row r="500" spans="1:26" ht="16.5" customHeight="1">
      <c r="A500" s="665"/>
      <c r="B500" s="665"/>
      <c r="C500" s="665"/>
      <c r="D500" s="665"/>
      <c r="E500" s="665"/>
      <c r="F500" s="665"/>
      <c r="G500" s="88"/>
      <c r="H500" s="333" t="s">
        <v>17184</v>
      </c>
      <c r="I500" s="2" t="s">
        <v>17185</v>
      </c>
      <c r="J500" s="83" t="s">
        <v>158</v>
      </c>
      <c r="K500" s="442"/>
      <c r="L500" s="665"/>
      <c r="M500" s="403"/>
      <c r="N500" s="26"/>
      <c r="O500" s="86"/>
      <c r="P500" s="86"/>
      <c r="Q500" s="86" t="s">
        <v>379</v>
      </c>
      <c r="R500" s="86"/>
      <c r="S500" s="442"/>
      <c r="T500" s="279"/>
      <c r="U500" s="279"/>
      <c r="V500" s="279"/>
      <c r="W500" s="279"/>
      <c r="X500" s="279"/>
      <c r="Y500" s="279"/>
      <c r="Z500" s="279"/>
    </row>
    <row r="501" spans="1:26" ht="16.5" customHeight="1">
      <c r="A501" s="665"/>
      <c r="B501" s="665"/>
      <c r="C501" s="665"/>
      <c r="D501" s="665"/>
      <c r="E501" s="665"/>
      <c r="F501" s="665"/>
      <c r="G501" s="88"/>
      <c r="H501" s="333" t="s">
        <v>17179</v>
      </c>
      <c r="I501" s="2"/>
      <c r="J501" s="83" t="s">
        <v>158</v>
      </c>
      <c r="K501" s="442"/>
      <c r="L501" s="665"/>
      <c r="M501" s="403"/>
      <c r="N501" s="26"/>
      <c r="O501" s="86"/>
      <c r="P501" s="86"/>
      <c r="Q501" s="86" t="s">
        <v>379</v>
      </c>
      <c r="R501" s="86"/>
      <c r="S501" s="442"/>
      <c r="T501" s="279"/>
      <c r="U501" s="279"/>
      <c r="V501" s="279"/>
      <c r="W501" s="279"/>
      <c r="X501" s="279"/>
      <c r="Y501" s="279"/>
      <c r="Z501" s="279"/>
    </row>
    <row r="502" spans="1:26" ht="16.5" customHeight="1">
      <c r="A502" s="665"/>
      <c r="B502" s="665"/>
      <c r="C502" s="665"/>
      <c r="D502" s="665"/>
      <c r="E502" s="665"/>
      <c r="F502" s="665"/>
      <c r="G502" s="88"/>
      <c r="H502" s="333" t="s">
        <v>17184</v>
      </c>
      <c r="I502" s="2" t="s">
        <v>17185</v>
      </c>
      <c r="J502" s="83" t="s">
        <v>158</v>
      </c>
      <c r="K502" s="442"/>
      <c r="L502" s="665"/>
      <c r="M502" s="403"/>
      <c r="N502" s="26"/>
      <c r="O502" s="86"/>
      <c r="P502" s="86"/>
      <c r="Q502" s="86" t="s">
        <v>379</v>
      </c>
      <c r="R502" s="86"/>
      <c r="S502" s="442"/>
      <c r="T502" s="279"/>
      <c r="U502" s="279"/>
      <c r="V502" s="279"/>
      <c r="W502" s="279"/>
      <c r="X502" s="279"/>
      <c r="Y502" s="279"/>
      <c r="Z502" s="279"/>
    </row>
    <row r="503" spans="1:26" ht="16.5" customHeight="1">
      <c r="A503" s="665"/>
      <c r="B503" s="665"/>
      <c r="C503" s="665"/>
      <c r="D503" s="665"/>
      <c r="E503" s="665"/>
      <c r="F503" s="665"/>
      <c r="G503" s="88"/>
      <c r="H503" s="333" t="s">
        <v>17179</v>
      </c>
      <c r="I503" s="2"/>
      <c r="J503" s="83" t="s">
        <v>158</v>
      </c>
      <c r="K503" s="442"/>
      <c r="L503" s="665"/>
      <c r="M503" s="403"/>
      <c r="N503" s="26"/>
      <c r="O503" s="86"/>
      <c r="P503" s="86"/>
      <c r="Q503" s="86" t="s">
        <v>379</v>
      </c>
      <c r="R503" s="86"/>
      <c r="S503" s="442"/>
      <c r="T503" s="279"/>
      <c r="U503" s="279"/>
      <c r="V503" s="279"/>
      <c r="W503" s="279"/>
      <c r="X503" s="279"/>
      <c r="Y503" s="279"/>
      <c r="Z503" s="279"/>
    </row>
    <row r="504" spans="1:26" ht="16.5" customHeight="1">
      <c r="A504" s="665"/>
      <c r="B504" s="665"/>
      <c r="C504" s="665"/>
      <c r="D504" s="665"/>
      <c r="E504" s="665"/>
      <c r="F504" s="665"/>
      <c r="G504" s="88"/>
      <c r="H504" s="333" t="s">
        <v>17184</v>
      </c>
      <c r="I504" s="2" t="s">
        <v>17185</v>
      </c>
      <c r="J504" s="83" t="s">
        <v>158</v>
      </c>
      <c r="K504" s="442"/>
      <c r="L504" s="665"/>
      <c r="M504" s="403"/>
      <c r="N504" s="26"/>
      <c r="O504" s="86"/>
      <c r="P504" s="86"/>
      <c r="Q504" s="86" t="s">
        <v>379</v>
      </c>
      <c r="R504" s="86"/>
      <c r="S504" s="442"/>
      <c r="T504" s="279"/>
      <c r="U504" s="279"/>
      <c r="V504" s="279"/>
      <c r="W504" s="279"/>
      <c r="X504" s="279"/>
      <c r="Y504" s="279"/>
      <c r="Z504" s="279"/>
    </row>
    <row r="505" spans="1:26" ht="16.5" customHeight="1">
      <c r="A505" s="665"/>
      <c r="B505" s="665"/>
      <c r="C505" s="665"/>
      <c r="D505" s="665"/>
      <c r="E505" s="665"/>
      <c r="F505" s="665"/>
      <c r="G505" s="88"/>
      <c r="H505" s="333" t="s">
        <v>17179</v>
      </c>
      <c r="I505" s="2"/>
      <c r="J505" s="83" t="s">
        <v>158</v>
      </c>
      <c r="K505" s="442"/>
      <c r="L505" s="665"/>
      <c r="M505" s="403"/>
      <c r="N505" s="26"/>
      <c r="O505" s="86"/>
      <c r="P505" s="86"/>
      <c r="Q505" s="86" t="s">
        <v>379</v>
      </c>
      <c r="R505" s="86"/>
      <c r="S505" s="442"/>
      <c r="T505" s="279"/>
      <c r="U505" s="279"/>
      <c r="V505" s="279"/>
      <c r="W505" s="279"/>
      <c r="X505" s="279"/>
      <c r="Y505" s="279"/>
      <c r="Z505" s="279"/>
    </row>
    <row r="506" spans="1:26" ht="16.5" customHeight="1">
      <c r="A506" s="665"/>
      <c r="B506" s="665"/>
      <c r="C506" s="665"/>
      <c r="D506" s="665"/>
      <c r="E506" s="665"/>
      <c r="F506" s="665"/>
      <c r="G506" s="88"/>
      <c r="H506" s="333" t="s">
        <v>17184</v>
      </c>
      <c r="I506" s="2" t="s">
        <v>17185</v>
      </c>
      <c r="J506" s="83" t="s">
        <v>158</v>
      </c>
      <c r="K506" s="442"/>
      <c r="L506" s="665"/>
      <c r="M506" s="403"/>
      <c r="N506" s="26"/>
      <c r="O506" s="86"/>
      <c r="P506" s="86"/>
      <c r="Q506" s="86" t="s">
        <v>379</v>
      </c>
      <c r="R506" s="86"/>
      <c r="S506" s="442"/>
      <c r="T506" s="279"/>
      <c r="U506" s="279"/>
      <c r="V506" s="279"/>
      <c r="W506" s="279"/>
      <c r="X506" s="279"/>
      <c r="Y506" s="279"/>
      <c r="Z506" s="279"/>
    </row>
    <row r="507" spans="1:26" ht="16.5" customHeight="1">
      <c r="A507" s="665"/>
      <c r="B507" s="665"/>
      <c r="C507" s="665"/>
      <c r="D507" s="665"/>
      <c r="E507" s="665"/>
      <c r="F507" s="665"/>
      <c r="G507" s="88"/>
      <c r="H507" s="333" t="s">
        <v>17179</v>
      </c>
      <c r="I507" s="2"/>
      <c r="J507" s="83" t="s">
        <v>158</v>
      </c>
      <c r="K507" s="442"/>
      <c r="L507" s="665"/>
      <c r="M507" s="403"/>
      <c r="N507" s="26"/>
      <c r="O507" s="86"/>
      <c r="P507" s="86"/>
      <c r="Q507" s="86" t="s">
        <v>379</v>
      </c>
      <c r="R507" s="86"/>
      <c r="S507" s="442"/>
      <c r="T507" s="279"/>
      <c r="U507" s="279"/>
      <c r="V507" s="279"/>
      <c r="W507" s="279"/>
      <c r="X507" s="279"/>
      <c r="Y507" s="279"/>
      <c r="Z507" s="279"/>
    </row>
    <row r="508" spans="1:26" ht="16.5" customHeight="1">
      <c r="A508" s="665"/>
      <c r="B508" s="665"/>
      <c r="C508" s="665"/>
      <c r="D508" s="665"/>
      <c r="E508" s="665"/>
      <c r="F508" s="665"/>
      <c r="G508" s="88"/>
      <c r="H508" s="333" t="s">
        <v>17184</v>
      </c>
      <c r="I508" s="2" t="s">
        <v>17185</v>
      </c>
      <c r="J508" s="83" t="s">
        <v>158</v>
      </c>
      <c r="K508" s="442"/>
      <c r="L508" s="665"/>
      <c r="M508" s="403"/>
      <c r="N508" s="26"/>
      <c r="O508" s="86"/>
      <c r="P508" s="86"/>
      <c r="Q508" s="86" t="s">
        <v>379</v>
      </c>
      <c r="R508" s="86"/>
      <c r="S508" s="442"/>
      <c r="T508" s="279"/>
      <c r="U508" s="279"/>
      <c r="V508" s="279"/>
      <c r="W508" s="279"/>
      <c r="X508" s="279"/>
      <c r="Y508" s="279"/>
      <c r="Z508" s="279"/>
    </row>
    <row r="509" spans="1:26" ht="16.5" customHeight="1">
      <c r="A509" s="665"/>
      <c r="B509" s="665"/>
      <c r="C509" s="665"/>
      <c r="D509" s="665"/>
      <c r="E509" s="665"/>
      <c r="F509" s="665"/>
      <c r="G509" s="88"/>
      <c r="H509" s="333" t="s">
        <v>17179</v>
      </c>
      <c r="I509" s="2"/>
      <c r="J509" s="83" t="s">
        <v>158</v>
      </c>
      <c r="K509" s="442"/>
      <c r="L509" s="665"/>
      <c r="M509" s="403"/>
      <c r="N509" s="26"/>
      <c r="O509" s="86"/>
      <c r="P509" s="86"/>
      <c r="Q509" s="86" t="s">
        <v>379</v>
      </c>
      <c r="R509" s="86"/>
      <c r="S509" s="442"/>
      <c r="T509" s="279"/>
      <c r="U509" s="279"/>
      <c r="V509" s="279"/>
      <c r="W509" s="279"/>
      <c r="X509" s="279"/>
      <c r="Y509" s="279"/>
      <c r="Z509" s="279"/>
    </row>
    <row r="510" spans="1:26" ht="16.5" customHeight="1">
      <c r="A510" s="665"/>
      <c r="B510" s="665"/>
      <c r="C510" s="665"/>
      <c r="D510" s="665"/>
      <c r="E510" s="665"/>
      <c r="F510" s="665"/>
      <c r="G510" s="88"/>
      <c r="H510" s="333" t="s">
        <v>17184</v>
      </c>
      <c r="I510" s="2" t="s">
        <v>17185</v>
      </c>
      <c r="J510" s="83" t="s">
        <v>158</v>
      </c>
      <c r="K510" s="442"/>
      <c r="L510" s="665"/>
      <c r="M510" s="403"/>
      <c r="N510" s="26"/>
      <c r="O510" s="86"/>
      <c r="P510" s="86"/>
      <c r="Q510" s="86" t="s">
        <v>379</v>
      </c>
      <c r="R510" s="86"/>
      <c r="S510" s="442"/>
      <c r="T510" s="279"/>
      <c r="U510" s="279"/>
      <c r="V510" s="279"/>
      <c r="W510" s="279"/>
      <c r="X510" s="279"/>
      <c r="Y510" s="279"/>
      <c r="Z510" s="279"/>
    </row>
    <row r="511" spans="1:26" ht="16.5" customHeight="1">
      <c r="A511" s="665"/>
      <c r="B511" s="665"/>
      <c r="C511" s="665"/>
      <c r="D511" s="665"/>
      <c r="E511" s="665"/>
      <c r="F511" s="665"/>
      <c r="G511" s="88"/>
      <c r="H511" s="333" t="s">
        <v>17179</v>
      </c>
      <c r="I511" s="2"/>
      <c r="J511" s="83" t="s">
        <v>158</v>
      </c>
      <c r="K511" s="442"/>
      <c r="L511" s="665"/>
      <c r="M511" s="403"/>
      <c r="N511" s="26"/>
      <c r="O511" s="86"/>
      <c r="P511" s="86"/>
      <c r="Q511" s="86" t="s">
        <v>379</v>
      </c>
      <c r="R511" s="86"/>
      <c r="S511" s="442"/>
      <c r="T511" s="279"/>
      <c r="U511" s="279"/>
      <c r="V511" s="279"/>
      <c r="W511" s="279"/>
      <c r="X511" s="279"/>
      <c r="Y511" s="279"/>
      <c r="Z511" s="279"/>
    </row>
    <row r="512" spans="1:26" ht="16.5" customHeight="1">
      <c r="A512" s="665"/>
      <c r="B512" s="665"/>
      <c r="C512" s="665"/>
      <c r="D512" s="665"/>
      <c r="E512" s="665"/>
      <c r="F512" s="665"/>
      <c r="G512" s="88"/>
      <c r="H512" s="333" t="s">
        <v>17184</v>
      </c>
      <c r="I512" s="2" t="s">
        <v>17185</v>
      </c>
      <c r="J512" s="83" t="s">
        <v>158</v>
      </c>
      <c r="K512" s="442"/>
      <c r="L512" s="665"/>
      <c r="M512" s="403"/>
      <c r="N512" s="26"/>
      <c r="O512" s="86"/>
      <c r="P512" s="86"/>
      <c r="Q512" s="86" t="s">
        <v>379</v>
      </c>
      <c r="R512" s="86"/>
      <c r="S512" s="442"/>
      <c r="T512" s="279"/>
      <c r="U512" s="279"/>
      <c r="V512" s="279"/>
      <c r="W512" s="279"/>
      <c r="X512" s="279"/>
      <c r="Y512" s="279"/>
      <c r="Z512" s="279"/>
    </row>
    <row r="513" spans="1:26" ht="16.5" customHeight="1">
      <c r="A513" s="665"/>
      <c r="B513" s="665"/>
      <c r="C513" s="665"/>
      <c r="D513" s="665"/>
      <c r="E513" s="665"/>
      <c r="F513" s="665"/>
      <c r="G513" s="88"/>
      <c r="H513" s="333" t="s">
        <v>17179</v>
      </c>
      <c r="I513" s="2"/>
      <c r="J513" s="83" t="s">
        <v>158</v>
      </c>
      <c r="K513" s="442"/>
      <c r="L513" s="665"/>
      <c r="M513" s="403"/>
      <c r="N513" s="26"/>
      <c r="O513" s="86"/>
      <c r="P513" s="86"/>
      <c r="Q513" s="86" t="s">
        <v>379</v>
      </c>
      <c r="R513" s="86"/>
      <c r="S513" s="442"/>
      <c r="T513" s="279"/>
      <c r="U513" s="279"/>
      <c r="V513" s="279"/>
      <c r="W513" s="279"/>
      <c r="X513" s="279"/>
      <c r="Y513" s="279"/>
      <c r="Z513" s="279"/>
    </row>
    <row r="514" spans="1:26" ht="16.5" customHeight="1">
      <c r="A514" s="665"/>
      <c r="B514" s="665"/>
      <c r="C514" s="665"/>
      <c r="D514" s="665"/>
      <c r="E514" s="665"/>
      <c r="F514" s="665"/>
      <c r="G514" s="88"/>
      <c r="H514" s="333" t="s">
        <v>17184</v>
      </c>
      <c r="I514" s="2" t="s">
        <v>17185</v>
      </c>
      <c r="J514" s="83" t="s">
        <v>158</v>
      </c>
      <c r="K514" s="442"/>
      <c r="L514" s="665"/>
      <c r="M514" s="403"/>
      <c r="N514" s="26"/>
      <c r="O514" s="86"/>
      <c r="P514" s="86"/>
      <c r="Q514" s="86" t="s">
        <v>379</v>
      </c>
      <c r="R514" s="86"/>
      <c r="S514" s="442"/>
      <c r="T514" s="279"/>
      <c r="U514" s="279"/>
      <c r="V514" s="279"/>
      <c r="W514" s="279"/>
      <c r="X514" s="279"/>
      <c r="Y514" s="279"/>
      <c r="Z514" s="279"/>
    </row>
    <row r="515" spans="1:26" ht="16.5" customHeight="1">
      <c r="A515" s="665"/>
      <c r="B515" s="665"/>
      <c r="C515" s="665"/>
      <c r="D515" s="665"/>
      <c r="E515" s="665"/>
      <c r="F515" s="665"/>
      <c r="G515" s="88"/>
      <c r="H515" s="333" t="s">
        <v>17179</v>
      </c>
      <c r="I515" s="2"/>
      <c r="J515" s="83" t="s">
        <v>158</v>
      </c>
      <c r="K515" s="442"/>
      <c r="L515" s="665"/>
      <c r="M515" s="403"/>
      <c r="N515" s="26"/>
      <c r="O515" s="86"/>
      <c r="P515" s="86"/>
      <c r="Q515" s="86" t="s">
        <v>379</v>
      </c>
      <c r="R515" s="86"/>
      <c r="S515" s="442"/>
      <c r="T515" s="279"/>
      <c r="U515" s="279"/>
      <c r="V515" s="279"/>
      <c r="W515" s="279"/>
      <c r="X515" s="279"/>
      <c r="Y515" s="279"/>
      <c r="Z515" s="279"/>
    </row>
    <row r="516" spans="1:26" ht="16.5" customHeight="1">
      <c r="A516" s="665"/>
      <c r="B516" s="665"/>
      <c r="C516" s="665"/>
      <c r="D516" s="665"/>
      <c r="E516" s="665"/>
      <c r="F516" s="665"/>
      <c r="G516" s="88"/>
      <c r="H516" s="333" t="s">
        <v>17184</v>
      </c>
      <c r="I516" s="2" t="s">
        <v>17185</v>
      </c>
      <c r="J516" s="83" t="s">
        <v>158</v>
      </c>
      <c r="K516" s="442"/>
      <c r="L516" s="665"/>
      <c r="M516" s="403"/>
      <c r="N516" s="26"/>
      <c r="O516" s="86"/>
      <c r="P516" s="86"/>
      <c r="Q516" s="86" t="s">
        <v>379</v>
      </c>
      <c r="R516" s="86"/>
      <c r="S516" s="442"/>
      <c r="T516" s="279"/>
      <c r="U516" s="279"/>
      <c r="V516" s="279"/>
      <c r="W516" s="279"/>
      <c r="X516" s="279"/>
      <c r="Y516" s="279"/>
      <c r="Z516" s="279"/>
    </row>
    <row r="517" spans="1:26" ht="16.5" customHeight="1">
      <c r="A517" s="665"/>
      <c r="B517" s="665"/>
      <c r="C517" s="665"/>
      <c r="D517" s="665"/>
      <c r="E517" s="665"/>
      <c r="F517" s="665"/>
      <c r="G517" s="88"/>
      <c r="H517" s="2" t="s">
        <v>15884</v>
      </c>
      <c r="I517" s="453" t="s">
        <v>15886</v>
      </c>
      <c r="J517" s="83" t="s">
        <v>158</v>
      </c>
      <c r="K517" s="442"/>
      <c r="L517" s="665"/>
      <c r="M517" s="454" t="s">
        <v>15887</v>
      </c>
      <c r="N517" s="26"/>
      <c r="O517" s="86"/>
      <c r="P517" s="86"/>
      <c r="Q517" s="86" t="s">
        <v>379</v>
      </c>
      <c r="R517" s="86"/>
      <c r="S517" s="442"/>
      <c r="T517" s="279"/>
      <c r="U517" s="279"/>
      <c r="V517" s="279"/>
      <c r="W517" s="279"/>
      <c r="X517" s="279"/>
      <c r="Y517" s="279"/>
      <c r="Z517" s="279"/>
    </row>
    <row r="518" spans="1:26" ht="16.5" customHeight="1">
      <c r="A518" s="665"/>
      <c r="B518" s="665"/>
      <c r="C518" s="665"/>
      <c r="D518" s="665"/>
      <c r="E518" s="665"/>
      <c r="F518" s="665"/>
      <c r="G518" s="88"/>
      <c r="H518" s="2" t="s">
        <v>15888</v>
      </c>
      <c r="I518" s="445" t="s">
        <v>15558</v>
      </c>
      <c r="J518" s="83" t="s">
        <v>158</v>
      </c>
      <c r="K518" s="442"/>
      <c r="L518" s="665"/>
      <c r="M518" s="178" t="s">
        <v>15889</v>
      </c>
      <c r="N518" s="26"/>
      <c r="O518" s="86"/>
      <c r="P518" s="86"/>
      <c r="Q518" s="86" t="s">
        <v>379</v>
      </c>
      <c r="R518" s="86"/>
      <c r="S518" s="442"/>
      <c r="T518" s="279"/>
      <c r="U518" s="279"/>
      <c r="V518" s="279"/>
      <c r="W518" s="279"/>
      <c r="X518" s="279"/>
      <c r="Y518" s="279"/>
      <c r="Z518" s="279"/>
    </row>
    <row r="519" spans="1:26" ht="16.5" customHeight="1">
      <c r="A519" s="665"/>
      <c r="B519" s="665"/>
      <c r="C519" s="665"/>
      <c r="D519" s="665"/>
      <c r="E519" s="665"/>
      <c r="F519" s="665"/>
      <c r="G519" s="88"/>
      <c r="H519" s="2" t="s">
        <v>15562</v>
      </c>
      <c r="I519" s="2" t="s">
        <v>15890</v>
      </c>
      <c r="J519" s="83" t="s">
        <v>158</v>
      </c>
      <c r="K519" s="442"/>
      <c r="L519" s="665"/>
      <c r="M519" s="403"/>
      <c r="N519" s="26"/>
      <c r="O519" s="86"/>
      <c r="P519" s="86"/>
      <c r="Q519" s="86" t="s">
        <v>379</v>
      </c>
      <c r="R519" s="86"/>
      <c r="S519" s="442"/>
      <c r="T519" s="279"/>
      <c r="U519" s="279"/>
      <c r="V519" s="279"/>
      <c r="W519" s="279"/>
      <c r="X519" s="279"/>
      <c r="Y519" s="279"/>
      <c r="Z519" s="279"/>
    </row>
    <row r="520" spans="1:26" ht="16.5" customHeight="1">
      <c r="A520" s="666"/>
      <c r="B520" s="666"/>
      <c r="C520" s="666"/>
      <c r="D520" s="666"/>
      <c r="E520" s="666"/>
      <c r="F520" s="666"/>
      <c r="G520" s="88"/>
      <c r="H520" s="2"/>
      <c r="I520" s="2" t="s">
        <v>15891</v>
      </c>
      <c r="J520" s="83" t="s">
        <v>158</v>
      </c>
      <c r="K520" s="442"/>
      <c r="L520" s="666"/>
      <c r="M520" s="403"/>
      <c r="N520" s="26"/>
      <c r="O520" s="86"/>
      <c r="P520" s="86"/>
      <c r="Q520" s="86" t="s">
        <v>379</v>
      </c>
      <c r="R520" s="86"/>
      <c r="S520" s="442"/>
      <c r="T520" s="279"/>
      <c r="U520" s="279"/>
      <c r="V520" s="279"/>
      <c r="W520" s="279"/>
      <c r="X520" s="279"/>
      <c r="Y520" s="279"/>
      <c r="Z520" s="279"/>
    </row>
    <row r="521" spans="1:26" ht="16.5" customHeight="1">
      <c r="A521" s="735" t="s">
        <v>17243</v>
      </c>
      <c r="B521" s="735"/>
      <c r="C521" s="735"/>
      <c r="D521" s="735" t="s">
        <v>5014</v>
      </c>
      <c r="E521" s="749" t="s">
        <v>18303</v>
      </c>
      <c r="F521" s="735" t="s">
        <v>17291</v>
      </c>
      <c r="G521" s="172"/>
      <c r="H521" s="461" t="s">
        <v>15550</v>
      </c>
      <c r="I521" s="456"/>
      <c r="J521" s="83" t="s">
        <v>158</v>
      </c>
      <c r="K521" s="442"/>
      <c r="L521" s="734"/>
      <c r="M521" s="403"/>
      <c r="N521" s="26"/>
      <c r="O521" s="86"/>
      <c r="P521" s="86"/>
      <c r="Q521" s="86" t="s">
        <v>379</v>
      </c>
      <c r="R521" s="86"/>
      <c r="S521" s="442"/>
      <c r="T521" s="279"/>
      <c r="U521" s="279"/>
      <c r="V521" s="279"/>
      <c r="W521" s="279"/>
      <c r="X521" s="279"/>
      <c r="Y521" s="279"/>
      <c r="Z521" s="279"/>
    </row>
    <row r="522" spans="1:26" ht="16.5" customHeight="1">
      <c r="A522" s="665"/>
      <c r="B522" s="665"/>
      <c r="C522" s="665"/>
      <c r="D522" s="665"/>
      <c r="E522" s="665"/>
      <c r="F522" s="665"/>
      <c r="G522" s="80" t="s">
        <v>17299</v>
      </c>
      <c r="H522" s="271" t="s">
        <v>15984</v>
      </c>
      <c r="I522" s="271" t="s">
        <v>15985</v>
      </c>
      <c r="J522" s="83" t="s">
        <v>158</v>
      </c>
      <c r="K522" s="442"/>
      <c r="L522" s="665"/>
      <c r="M522" s="178" t="s">
        <v>15556</v>
      </c>
      <c r="N522" s="26"/>
      <c r="O522" s="86"/>
      <c r="P522" s="86"/>
      <c r="Q522" s="86" t="s">
        <v>379</v>
      </c>
      <c r="R522" s="86"/>
      <c r="S522" s="442"/>
      <c r="T522" s="279"/>
      <c r="U522" s="279"/>
      <c r="V522" s="279"/>
      <c r="W522" s="279"/>
      <c r="X522" s="279"/>
      <c r="Y522" s="279"/>
      <c r="Z522" s="279"/>
    </row>
    <row r="523" spans="1:26" ht="16.5" customHeight="1">
      <c r="A523" s="665"/>
      <c r="B523" s="665"/>
      <c r="C523" s="665"/>
      <c r="D523" s="665"/>
      <c r="E523" s="665"/>
      <c r="F523" s="665"/>
      <c r="G523" s="88"/>
      <c r="H523" s="333" t="s">
        <v>17250</v>
      </c>
      <c r="I523" s="271" t="s">
        <v>15663</v>
      </c>
      <c r="J523" s="83" t="s">
        <v>158</v>
      </c>
      <c r="K523" s="442"/>
      <c r="L523" s="665"/>
      <c r="M523" s="403"/>
      <c r="N523" s="26"/>
      <c r="O523" s="86"/>
      <c r="P523" s="86"/>
      <c r="Q523" s="86" t="s">
        <v>379</v>
      </c>
      <c r="R523" s="86"/>
      <c r="S523" s="442"/>
      <c r="T523" s="279"/>
      <c r="U523" s="279"/>
      <c r="V523" s="279"/>
      <c r="W523" s="279"/>
      <c r="X523" s="279"/>
      <c r="Y523" s="279"/>
      <c r="Z523" s="279"/>
    </row>
    <row r="524" spans="1:26" ht="16.5" customHeight="1">
      <c r="A524" s="665"/>
      <c r="B524" s="665"/>
      <c r="C524" s="665"/>
      <c r="D524" s="665"/>
      <c r="E524" s="665"/>
      <c r="F524" s="665"/>
      <c r="G524" s="88"/>
      <c r="H524" s="271" t="s">
        <v>15884</v>
      </c>
      <c r="I524" s="453" t="s">
        <v>16158</v>
      </c>
      <c r="J524" s="83" t="s">
        <v>158</v>
      </c>
      <c r="K524" s="442"/>
      <c r="L524" s="665"/>
      <c r="M524" s="454" t="s">
        <v>15887</v>
      </c>
      <c r="N524" s="26"/>
      <c r="O524" s="86"/>
      <c r="P524" s="86"/>
      <c r="Q524" s="86" t="s">
        <v>379</v>
      </c>
      <c r="R524" s="86"/>
      <c r="S524" s="442"/>
      <c r="T524" s="279"/>
      <c r="U524" s="279"/>
      <c r="V524" s="279"/>
      <c r="W524" s="279"/>
      <c r="X524" s="279"/>
      <c r="Y524" s="279"/>
      <c r="Z524" s="279"/>
    </row>
    <row r="525" spans="1:26" ht="16.5" customHeight="1">
      <c r="A525" s="665"/>
      <c r="B525" s="665"/>
      <c r="C525" s="665"/>
      <c r="D525" s="665"/>
      <c r="E525" s="665"/>
      <c r="F525" s="665"/>
      <c r="G525" s="88"/>
      <c r="H525" s="271" t="s">
        <v>15888</v>
      </c>
      <c r="I525" s="445" t="s">
        <v>15558</v>
      </c>
      <c r="J525" s="83" t="s">
        <v>158</v>
      </c>
      <c r="K525" s="442"/>
      <c r="L525" s="665"/>
      <c r="M525" s="178" t="s">
        <v>15889</v>
      </c>
      <c r="N525" s="26"/>
      <c r="O525" s="86"/>
      <c r="P525" s="86"/>
      <c r="Q525" s="86" t="s">
        <v>379</v>
      </c>
      <c r="R525" s="86"/>
      <c r="S525" s="442"/>
      <c r="T525" s="279"/>
      <c r="U525" s="279"/>
      <c r="V525" s="279"/>
      <c r="W525" s="279"/>
      <c r="X525" s="279"/>
      <c r="Y525" s="279"/>
      <c r="Z525" s="279"/>
    </row>
    <row r="526" spans="1:26" ht="16.5" customHeight="1">
      <c r="A526" s="665"/>
      <c r="B526" s="665"/>
      <c r="C526" s="665"/>
      <c r="D526" s="665"/>
      <c r="E526" s="665"/>
      <c r="F526" s="665"/>
      <c r="G526" s="88"/>
      <c r="H526" s="333" t="s">
        <v>15562</v>
      </c>
      <c r="I526" s="271" t="s">
        <v>16422</v>
      </c>
      <c r="J526" s="83" t="s">
        <v>158</v>
      </c>
      <c r="K526" s="442"/>
      <c r="L526" s="665"/>
      <c r="M526" s="178"/>
      <c r="N526" s="26"/>
      <c r="O526" s="86"/>
      <c r="P526" s="86"/>
      <c r="Q526" s="86" t="s">
        <v>379</v>
      </c>
      <c r="R526" s="86"/>
      <c r="S526" s="442"/>
      <c r="T526" s="279"/>
      <c r="U526" s="279"/>
      <c r="V526" s="279"/>
      <c r="W526" s="279"/>
      <c r="X526" s="279"/>
      <c r="Y526" s="279"/>
      <c r="Z526" s="279"/>
    </row>
    <row r="527" spans="1:26" ht="16.5" customHeight="1">
      <c r="A527" s="665"/>
      <c r="B527" s="665"/>
      <c r="C527" s="665"/>
      <c r="D527" s="665"/>
      <c r="E527" s="665"/>
      <c r="F527" s="665"/>
      <c r="G527" s="88"/>
      <c r="H527" s="271"/>
      <c r="I527" s="271" t="s">
        <v>15563</v>
      </c>
      <c r="J527" s="83" t="s">
        <v>158</v>
      </c>
      <c r="K527" s="442"/>
      <c r="L527" s="665"/>
      <c r="M527" s="178"/>
      <c r="N527" s="26"/>
      <c r="O527" s="86"/>
      <c r="P527" s="86"/>
      <c r="Q527" s="86" t="s">
        <v>379</v>
      </c>
      <c r="R527" s="86"/>
      <c r="S527" s="442"/>
      <c r="T527" s="279"/>
      <c r="U527" s="279"/>
      <c r="V527" s="279"/>
      <c r="W527" s="279"/>
      <c r="X527" s="279"/>
      <c r="Y527" s="279"/>
      <c r="Z527" s="279"/>
    </row>
    <row r="528" spans="1:26" ht="16.5" customHeight="1">
      <c r="A528" s="665"/>
      <c r="B528" s="665"/>
      <c r="C528" s="665"/>
      <c r="D528" s="665"/>
      <c r="E528" s="665"/>
      <c r="F528" s="665"/>
      <c r="G528" s="88"/>
      <c r="H528" s="447" t="s">
        <v>17263</v>
      </c>
      <c r="I528" s="445" t="s">
        <v>15558</v>
      </c>
      <c r="J528" s="83" t="s">
        <v>158</v>
      </c>
      <c r="K528" s="442"/>
      <c r="L528" s="665"/>
      <c r="M528" s="178"/>
      <c r="N528" s="26"/>
      <c r="O528" s="86"/>
      <c r="P528" s="86"/>
      <c r="Q528" s="86" t="s">
        <v>379</v>
      </c>
      <c r="R528" s="86"/>
      <c r="S528" s="442"/>
      <c r="T528" s="279"/>
      <c r="U528" s="279"/>
      <c r="V528" s="279"/>
      <c r="W528" s="279"/>
      <c r="X528" s="279"/>
      <c r="Y528" s="279"/>
      <c r="Z528" s="279"/>
    </row>
    <row r="529" spans="1:26" ht="16.5" customHeight="1">
      <c r="A529" s="666"/>
      <c r="B529" s="666"/>
      <c r="C529" s="666"/>
      <c r="D529" s="666"/>
      <c r="E529" s="666"/>
      <c r="F529" s="666"/>
      <c r="G529" s="88"/>
      <c r="H529" s="271"/>
      <c r="I529" s="271" t="s">
        <v>15563</v>
      </c>
      <c r="J529" s="83" t="s">
        <v>158</v>
      </c>
      <c r="K529" s="442"/>
      <c r="L529" s="666"/>
      <c r="M529" s="178"/>
      <c r="N529" s="26"/>
      <c r="O529" s="86"/>
      <c r="P529" s="86"/>
      <c r="Q529" s="86" t="s">
        <v>379</v>
      </c>
      <c r="R529" s="86"/>
      <c r="S529" s="442"/>
      <c r="T529" s="279"/>
      <c r="U529" s="279"/>
      <c r="V529" s="279"/>
      <c r="W529" s="279"/>
      <c r="X529" s="279"/>
      <c r="Y529" s="279"/>
      <c r="Z529" s="279"/>
    </row>
    <row r="530" spans="1:26" ht="16.5" customHeight="1">
      <c r="A530" s="735" t="s">
        <v>17266</v>
      </c>
      <c r="B530" s="735"/>
      <c r="C530" s="735"/>
      <c r="D530" s="735" t="s">
        <v>5014</v>
      </c>
      <c r="E530" s="749" t="s">
        <v>18330</v>
      </c>
      <c r="F530" s="735" t="s">
        <v>17291</v>
      </c>
      <c r="G530" s="172"/>
      <c r="H530" s="461" t="s">
        <v>15550</v>
      </c>
      <c r="I530" s="456"/>
      <c r="J530" s="83" t="s">
        <v>158</v>
      </c>
      <c r="K530" s="442"/>
      <c r="L530" s="734"/>
      <c r="M530" s="178"/>
      <c r="N530" s="26"/>
      <c r="O530" s="86"/>
      <c r="P530" s="86"/>
      <c r="Q530" s="86" t="s">
        <v>379</v>
      </c>
      <c r="R530" s="86"/>
      <c r="S530" s="442"/>
      <c r="T530" s="279"/>
      <c r="U530" s="279"/>
      <c r="V530" s="279"/>
      <c r="W530" s="279"/>
      <c r="X530" s="279"/>
      <c r="Y530" s="279"/>
      <c r="Z530" s="279"/>
    </row>
    <row r="531" spans="1:26" ht="16.5" customHeight="1">
      <c r="A531" s="665"/>
      <c r="B531" s="665"/>
      <c r="C531" s="665"/>
      <c r="D531" s="665"/>
      <c r="E531" s="665"/>
      <c r="F531" s="665"/>
      <c r="G531" s="80" t="s">
        <v>17299</v>
      </c>
      <c r="H531" s="271" t="s">
        <v>15984</v>
      </c>
      <c r="I531" s="271" t="s">
        <v>15985</v>
      </c>
      <c r="J531" s="83" t="s">
        <v>158</v>
      </c>
      <c r="K531" s="442"/>
      <c r="L531" s="665"/>
      <c r="M531" s="178" t="s">
        <v>15556</v>
      </c>
      <c r="N531" s="26"/>
      <c r="O531" s="86"/>
      <c r="P531" s="86"/>
      <c r="Q531" s="86" t="s">
        <v>379</v>
      </c>
      <c r="R531" s="86"/>
      <c r="S531" s="442"/>
      <c r="T531" s="279"/>
      <c r="U531" s="279"/>
      <c r="V531" s="279"/>
      <c r="W531" s="279"/>
      <c r="X531" s="279"/>
      <c r="Y531" s="279"/>
      <c r="Z531" s="279"/>
    </row>
    <row r="532" spans="1:26" ht="16.5" customHeight="1">
      <c r="A532" s="665"/>
      <c r="B532" s="665"/>
      <c r="C532" s="665"/>
      <c r="D532" s="665"/>
      <c r="E532" s="665"/>
      <c r="F532" s="665"/>
      <c r="G532" s="88"/>
      <c r="H532" s="333" t="s">
        <v>17250</v>
      </c>
      <c r="I532" s="271" t="s">
        <v>15663</v>
      </c>
      <c r="J532" s="83" t="s">
        <v>158</v>
      </c>
      <c r="K532" s="442"/>
      <c r="L532" s="665"/>
      <c r="M532" s="178"/>
      <c r="N532" s="26"/>
      <c r="O532" s="86"/>
      <c r="P532" s="86"/>
      <c r="Q532" s="86" t="s">
        <v>379</v>
      </c>
      <c r="R532" s="86"/>
      <c r="S532" s="442"/>
      <c r="T532" s="279"/>
      <c r="U532" s="279"/>
      <c r="V532" s="279"/>
      <c r="W532" s="279"/>
      <c r="X532" s="279"/>
      <c r="Y532" s="279"/>
      <c r="Z532" s="279"/>
    </row>
    <row r="533" spans="1:26" ht="16.5" customHeight="1">
      <c r="A533" s="665"/>
      <c r="B533" s="665"/>
      <c r="C533" s="665"/>
      <c r="D533" s="665"/>
      <c r="E533" s="665"/>
      <c r="F533" s="665"/>
      <c r="G533" s="88"/>
      <c r="H533" s="271" t="s">
        <v>15884</v>
      </c>
      <c r="I533" s="453" t="s">
        <v>16158</v>
      </c>
      <c r="J533" s="83" t="s">
        <v>158</v>
      </c>
      <c r="K533" s="442"/>
      <c r="L533" s="665"/>
      <c r="M533" s="454" t="s">
        <v>15887</v>
      </c>
      <c r="N533" s="26"/>
      <c r="O533" s="86"/>
      <c r="P533" s="86"/>
      <c r="Q533" s="86" t="s">
        <v>379</v>
      </c>
      <c r="R533" s="86"/>
      <c r="S533" s="442"/>
      <c r="T533" s="279"/>
      <c r="U533" s="279"/>
      <c r="V533" s="279"/>
      <c r="W533" s="279"/>
      <c r="X533" s="279"/>
      <c r="Y533" s="279"/>
      <c r="Z533" s="279"/>
    </row>
    <row r="534" spans="1:26" ht="16.5" customHeight="1">
      <c r="A534" s="665"/>
      <c r="B534" s="665"/>
      <c r="C534" s="665"/>
      <c r="D534" s="665"/>
      <c r="E534" s="665"/>
      <c r="F534" s="665"/>
      <c r="G534" s="88"/>
      <c r="H534" s="271" t="s">
        <v>15888</v>
      </c>
      <c r="I534" s="445" t="s">
        <v>15558</v>
      </c>
      <c r="J534" s="83" t="s">
        <v>158</v>
      </c>
      <c r="K534" s="442"/>
      <c r="L534" s="665"/>
      <c r="M534" s="178" t="s">
        <v>15889</v>
      </c>
      <c r="N534" s="26"/>
      <c r="O534" s="86"/>
      <c r="P534" s="86"/>
      <c r="Q534" s="86" t="s">
        <v>379</v>
      </c>
      <c r="R534" s="86"/>
      <c r="S534" s="442"/>
      <c r="T534" s="279"/>
      <c r="U534" s="279"/>
      <c r="V534" s="279"/>
      <c r="W534" s="279"/>
      <c r="X534" s="279"/>
      <c r="Y534" s="279"/>
      <c r="Z534" s="279"/>
    </row>
    <row r="535" spans="1:26" ht="16.5" customHeight="1">
      <c r="A535" s="665"/>
      <c r="B535" s="665"/>
      <c r="C535" s="665"/>
      <c r="D535" s="665"/>
      <c r="E535" s="665"/>
      <c r="F535" s="665"/>
      <c r="G535" s="88"/>
      <c r="H535" s="333" t="s">
        <v>15562</v>
      </c>
      <c r="I535" s="271" t="s">
        <v>16422</v>
      </c>
      <c r="J535" s="83" t="s">
        <v>158</v>
      </c>
      <c r="K535" s="442"/>
      <c r="L535" s="665"/>
      <c r="M535" s="178"/>
      <c r="N535" s="26"/>
      <c r="O535" s="86"/>
      <c r="P535" s="86"/>
      <c r="Q535" s="86" t="s">
        <v>379</v>
      </c>
      <c r="R535" s="86"/>
      <c r="S535" s="442"/>
      <c r="T535" s="279"/>
      <c r="U535" s="279"/>
      <c r="V535" s="279"/>
      <c r="W535" s="279"/>
      <c r="X535" s="279"/>
      <c r="Y535" s="279"/>
      <c r="Z535" s="279"/>
    </row>
    <row r="536" spans="1:26" ht="16.5" customHeight="1">
      <c r="A536" s="665"/>
      <c r="B536" s="665"/>
      <c r="C536" s="665"/>
      <c r="D536" s="665"/>
      <c r="E536" s="665"/>
      <c r="F536" s="665"/>
      <c r="G536" s="88"/>
      <c r="H536" s="271"/>
      <c r="I536" s="271" t="s">
        <v>15563</v>
      </c>
      <c r="J536" s="83" t="s">
        <v>158</v>
      </c>
      <c r="K536" s="442"/>
      <c r="L536" s="665"/>
      <c r="M536" s="178"/>
      <c r="N536" s="26"/>
      <c r="O536" s="86"/>
      <c r="P536" s="86"/>
      <c r="Q536" s="86" t="s">
        <v>379</v>
      </c>
      <c r="R536" s="86"/>
      <c r="S536" s="442"/>
      <c r="T536" s="279"/>
      <c r="U536" s="279"/>
      <c r="V536" s="279"/>
      <c r="W536" s="279"/>
      <c r="X536" s="279"/>
      <c r="Y536" s="279"/>
      <c r="Z536" s="279"/>
    </row>
    <row r="537" spans="1:26" ht="16.5" customHeight="1">
      <c r="A537" s="665"/>
      <c r="B537" s="665"/>
      <c r="C537" s="665"/>
      <c r="D537" s="665"/>
      <c r="E537" s="665"/>
      <c r="F537" s="665"/>
      <c r="G537" s="88"/>
      <c r="H537" s="447" t="s">
        <v>17281</v>
      </c>
      <c r="I537" s="445" t="s">
        <v>15558</v>
      </c>
      <c r="J537" s="83" t="s">
        <v>158</v>
      </c>
      <c r="K537" s="442"/>
      <c r="L537" s="665"/>
      <c r="M537" s="178"/>
      <c r="N537" s="26"/>
      <c r="O537" s="86"/>
      <c r="P537" s="86"/>
      <c r="Q537" s="86" t="s">
        <v>379</v>
      </c>
      <c r="R537" s="86"/>
      <c r="S537" s="442"/>
      <c r="T537" s="279"/>
      <c r="U537" s="279"/>
      <c r="V537" s="279"/>
      <c r="W537" s="279"/>
      <c r="X537" s="279"/>
      <c r="Y537" s="279"/>
      <c r="Z537" s="279"/>
    </row>
    <row r="538" spans="1:26" ht="16.5" customHeight="1">
      <c r="A538" s="666"/>
      <c r="B538" s="666"/>
      <c r="C538" s="666"/>
      <c r="D538" s="666"/>
      <c r="E538" s="666"/>
      <c r="F538" s="666"/>
      <c r="G538" s="88"/>
      <c r="H538" s="271"/>
      <c r="I538" s="271" t="s">
        <v>15563</v>
      </c>
      <c r="J538" s="83" t="s">
        <v>158</v>
      </c>
      <c r="K538" s="442"/>
      <c r="L538" s="666"/>
      <c r="M538" s="178"/>
      <c r="N538" s="26"/>
      <c r="O538" s="86"/>
      <c r="P538" s="86"/>
      <c r="Q538" s="86" t="s">
        <v>379</v>
      </c>
      <c r="R538" s="86"/>
      <c r="S538" s="442"/>
      <c r="T538" s="279"/>
      <c r="U538" s="279"/>
      <c r="V538" s="279"/>
      <c r="W538" s="279"/>
      <c r="X538" s="279"/>
      <c r="Y538" s="279"/>
      <c r="Z538" s="279"/>
    </row>
    <row r="539" spans="1:26" ht="16.5" customHeight="1">
      <c r="A539" s="735" t="s">
        <v>17289</v>
      </c>
      <c r="B539" s="735"/>
      <c r="C539" s="735"/>
      <c r="D539" s="735" t="s">
        <v>17296</v>
      </c>
      <c r="E539" s="749" t="s">
        <v>17300</v>
      </c>
      <c r="F539" s="735" t="s">
        <v>17291</v>
      </c>
      <c r="G539" s="88"/>
      <c r="H539" s="461" t="s">
        <v>17062</v>
      </c>
      <c r="I539" s="447"/>
      <c r="J539" s="83" t="s">
        <v>158</v>
      </c>
      <c r="K539" s="442"/>
      <c r="L539" s="734"/>
      <c r="M539" s="178"/>
      <c r="N539" s="26"/>
      <c r="O539" s="86"/>
      <c r="P539" s="86"/>
      <c r="Q539" s="86" t="s">
        <v>379</v>
      </c>
      <c r="R539" s="86"/>
      <c r="S539" s="442"/>
      <c r="T539" s="279"/>
      <c r="U539" s="279"/>
      <c r="V539" s="279"/>
      <c r="W539" s="279"/>
      <c r="X539" s="279"/>
      <c r="Y539" s="279"/>
      <c r="Z539" s="279"/>
    </row>
    <row r="540" spans="1:26" ht="16.5" customHeight="1">
      <c r="A540" s="665"/>
      <c r="B540" s="665"/>
      <c r="C540" s="665"/>
      <c r="D540" s="665"/>
      <c r="E540" s="665"/>
      <c r="F540" s="665"/>
      <c r="G540" s="80" t="s">
        <v>17299</v>
      </c>
      <c r="H540" s="271" t="s">
        <v>15984</v>
      </c>
      <c r="I540" s="271" t="s">
        <v>15985</v>
      </c>
      <c r="J540" s="83" t="s">
        <v>158</v>
      </c>
      <c r="K540" s="442"/>
      <c r="L540" s="665"/>
      <c r="M540" s="178" t="s">
        <v>15556</v>
      </c>
      <c r="N540" s="26"/>
      <c r="O540" s="86"/>
      <c r="P540" s="86"/>
      <c r="Q540" s="86" t="s">
        <v>379</v>
      </c>
      <c r="R540" s="86"/>
      <c r="S540" s="442"/>
      <c r="T540" s="279"/>
      <c r="U540" s="279"/>
      <c r="V540" s="279"/>
      <c r="W540" s="279"/>
      <c r="X540" s="279"/>
      <c r="Y540" s="279"/>
      <c r="Z540" s="279"/>
    </row>
    <row r="541" spans="1:26" ht="16.5" customHeight="1">
      <c r="A541" s="665"/>
      <c r="B541" s="665"/>
      <c r="C541" s="665"/>
      <c r="D541" s="665"/>
      <c r="E541" s="665"/>
      <c r="F541" s="665"/>
      <c r="G541" s="80"/>
      <c r="H541" s="333" t="s">
        <v>17303</v>
      </c>
      <c r="I541" s="271" t="s">
        <v>17068</v>
      </c>
      <c r="J541" s="83" t="s">
        <v>158</v>
      </c>
      <c r="K541" s="442"/>
      <c r="L541" s="665"/>
      <c r="M541" s="178"/>
      <c r="N541" s="26"/>
      <c r="O541" s="86"/>
      <c r="P541" s="86"/>
      <c r="Q541" s="86" t="s">
        <v>379</v>
      </c>
      <c r="R541" s="86"/>
      <c r="S541" s="442"/>
      <c r="T541" s="279"/>
      <c r="U541" s="279"/>
      <c r="V541" s="279"/>
      <c r="W541" s="279"/>
      <c r="X541" s="279"/>
      <c r="Y541" s="279"/>
      <c r="Z541" s="279"/>
    </row>
    <row r="542" spans="1:26" ht="16.5" customHeight="1">
      <c r="A542" s="665"/>
      <c r="B542" s="665"/>
      <c r="C542" s="665"/>
      <c r="D542" s="665"/>
      <c r="E542" s="665"/>
      <c r="F542" s="665"/>
      <c r="G542" s="88"/>
      <c r="H542" s="333" t="s">
        <v>17080</v>
      </c>
      <c r="I542" s="2"/>
      <c r="J542" s="83" t="s">
        <v>158</v>
      </c>
      <c r="K542" s="442"/>
      <c r="L542" s="665"/>
      <c r="M542" s="178"/>
      <c r="N542" s="26"/>
      <c r="O542" s="86"/>
      <c r="P542" s="86"/>
      <c r="Q542" s="86" t="s">
        <v>379</v>
      </c>
      <c r="R542" s="86"/>
      <c r="S542" s="442"/>
      <c r="T542" s="279"/>
      <c r="U542" s="279"/>
      <c r="V542" s="279"/>
      <c r="W542" s="279"/>
      <c r="X542" s="279"/>
      <c r="Y542" s="279"/>
      <c r="Z542" s="279"/>
    </row>
    <row r="543" spans="1:26" ht="16.5" customHeight="1">
      <c r="A543" s="665"/>
      <c r="B543" s="665"/>
      <c r="C543" s="665"/>
      <c r="D543" s="665"/>
      <c r="E543" s="665"/>
      <c r="F543" s="665"/>
      <c r="G543" s="88"/>
      <c r="H543" s="271" t="s">
        <v>17083</v>
      </c>
      <c r="I543" s="271" t="s">
        <v>16900</v>
      </c>
      <c r="J543" s="83" t="s">
        <v>158</v>
      </c>
      <c r="K543" s="442"/>
      <c r="L543" s="665"/>
      <c r="M543" s="178"/>
      <c r="N543" s="26"/>
      <c r="O543" s="86"/>
      <c r="P543" s="86"/>
      <c r="Q543" s="86" t="s">
        <v>379</v>
      </c>
      <c r="R543" s="86"/>
      <c r="S543" s="442"/>
      <c r="T543" s="279"/>
      <c r="U543" s="279"/>
      <c r="V543" s="279"/>
      <c r="W543" s="279"/>
      <c r="X543" s="279"/>
      <c r="Y543" s="279"/>
      <c r="Z543" s="279"/>
    </row>
    <row r="544" spans="1:26" ht="16.5" customHeight="1">
      <c r="A544" s="665"/>
      <c r="B544" s="665"/>
      <c r="C544" s="665"/>
      <c r="D544" s="665"/>
      <c r="E544" s="665"/>
      <c r="F544" s="665"/>
      <c r="G544" s="88"/>
      <c r="H544" s="271" t="s">
        <v>17310</v>
      </c>
      <c r="I544" s="80"/>
      <c r="J544" s="83" t="s">
        <v>158</v>
      </c>
      <c r="K544" s="442"/>
      <c r="L544" s="665"/>
      <c r="M544" s="178"/>
      <c r="N544" s="26"/>
      <c r="O544" s="86"/>
      <c r="P544" s="86"/>
      <c r="Q544" s="86" t="s">
        <v>379</v>
      </c>
      <c r="R544" s="86"/>
      <c r="S544" s="442"/>
      <c r="T544" s="279"/>
      <c r="U544" s="279"/>
      <c r="V544" s="279"/>
      <c r="W544" s="279"/>
      <c r="X544" s="279"/>
      <c r="Y544" s="279"/>
      <c r="Z544" s="279"/>
    </row>
    <row r="545" spans="1:26" ht="16.5" customHeight="1">
      <c r="A545" s="665"/>
      <c r="B545" s="665"/>
      <c r="C545" s="665"/>
      <c r="D545" s="665"/>
      <c r="E545" s="665"/>
      <c r="F545" s="665"/>
      <c r="G545" s="88"/>
      <c r="H545" s="271" t="s">
        <v>15884</v>
      </c>
      <c r="I545" s="453" t="s">
        <v>16158</v>
      </c>
      <c r="J545" s="83" t="s">
        <v>158</v>
      </c>
      <c r="K545" s="442"/>
      <c r="L545" s="665"/>
      <c r="M545" s="454" t="s">
        <v>15887</v>
      </c>
      <c r="N545" s="26"/>
      <c r="O545" s="86"/>
      <c r="P545" s="86"/>
      <c r="Q545" s="86" t="s">
        <v>379</v>
      </c>
      <c r="R545" s="86"/>
      <c r="S545" s="442"/>
      <c r="T545" s="279"/>
      <c r="U545" s="279"/>
      <c r="V545" s="279"/>
      <c r="W545" s="279"/>
      <c r="X545" s="279"/>
      <c r="Y545" s="279"/>
      <c r="Z545" s="279"/>
    </row>
    <row r="546" spans="1:26" ht="16.5" customHeight="1">
      <c r="A546" s="665"/>
      <c r="B546" s="665"/>
      <c r="C546" s="665"/>
      <c r="D546" s="665"/>
      <c r="E546" s="665"/>
      <c r="F546" s="665"/>
      <c r="G546" s="88"/>
      <c r="H546" s="333" t="s">
        <v>15888</v>
      </c>
      <c r="I546" s="445" t="s">
        <v>15558</v>
      </c>
      <c r="J546" s="83" t="s">
        <v>158</v>
      </c>
      <c r="K546" s="442"/>
      <c r="L546" s="665"/>
      <c r="M546" s="178" t="s">
        <v>15889</v>
      </c>
      <c r="N546" s="26"/>
      <c r="O546" s="86"/>
      <c r="P546" s="86"/>
      <c r="Q546" s="86" t="s">
        <v>379</v>
      </c>
      <c r="R546" s="86"/>
      <c r="S546" s="442"/>
      <c r="T546" s="279"/>
      <c r="U546" s="279"/>
      <c r="V546" s="279"/>
      <c r="W546" s="279"/>
      <c r="X546" s="279"/>
      <c r="Y546" s="279"/>
      <c r="Z546" s="279"/>
    </row>
    <row r="547" spans="1:26" ht="16.5" customHeight="1">
      <c r="A547" s="665"/>
      <c r="B547" s="665"/>
      <c r="C547" s="665"/>
      <c r="D547" s="665"/>
      <c r="E547" s="665"/>
      <c r="F547" s="665"/>
      <c r="G547" s="88"/>
      <c r="H547" s="333" t="s">
        <v>15562</v>
      </c>
      <c r="I547" s="2" t="s">
        <v>16313</v>
      </c>
      <c r="J547" s="83" t="s">
        <v>158</v>
      </c>
      <c r="K547" s="442"/>
      <c r="L547" s="665"/>
      <c r="M547" s="178"/>
      <c r="N547" s="26"/>
      <c r="O547" s="86"/>
      <c r="P547" s="86"/>
      <c r="Q547" s="86" t="s">
        <v>379</v>
      </c>
      <c r="R547" s="86"/>
      <c r="S547" s="442"/>
      <c r="T547" s="279"/>
      <c r="U547" s="279"/>
      <c r="V547" s="279"/>
      <c r="W547" s="279"/>
      <c r="X547" s="279"/>
      <c r="Y547" s="279"/>
      <c r="Z547" s="279"/>
    </row>
    <row r="548" spans="1:26" ht="16.5" customHeight="1">
      <c r="A548" s="665"/>
      <c r="B548" s="665"/>
      <c r="C548" s="665"/>
      <c r="D548" s="665"/>
      <c r="E548" s="665"/>
      <c r="F548" s="665"/>
      <c r="G548" s="88"/>
      <c r="H548" s="271" t="s">
        <v>18366</v>
      </c>
      <c r="I548" s="445" t="s">
        <v>17323</v>
      </c>
      <c r="J548" s="83" t="s">
        <v>158</v>
      </c>
      <c r="K548" s="442"/>
      <c r="L548" s="665"/>
      <c r="M548" s="178" t="s">
        <v>17324</v>
      </c>
      <c r="N548" s="26"/>
      <c r="O548" s="86"/>
      <c r="P548" s="86"/>
      <c r="Q548" s="86" t="s">
        <v>379</v>
      </c>
      <c r="R548" s="86"/>
      <c r="S548" s="442"/>
      <c r="T548" s="279"/>
      <c r="U548" s="279"/>
      <c r="V548" s="279"/>
      <c r="W548" s="279"/>
      <c r="X548" s="279"/>
      <c r="Y548" s="279"/>
      <c r="Z548" s="279"/>
    </row>
    <row r="549" spans="1:26" ht="16.5" customHeight="1">
      <c r="A549" s="665"/>
      <c r="B549" s="665"/>
      <c r="C549" s="665"/>
      <c r="D549" s="665"/>
      <c r="E549" s="665"/>
      <c r="F549" s="665"/>
      <c r="G549" s="88"/>
      <c r="H549" s="500"/>
      <c r="I549" s="271" t="s">
        <v>17327</v>
      </c>
      <c r="J549" s="83" t="s">
        <v>158</v>
      </c>
      <c r="K549" s="442"/>
      <c r="L549" s="665"/>
      <c r="M549" s="178"/>
      <c r="N549" s="26"/>
      <c r="O549" s="86"/>
      <c r="P549" s="86"/>
      <c r="Q549" s="86" t="s">
        <v>379</v>
      </c>
      <c r="R549" s="86"/>
      <c r="S549" s="442"/>
      <c r="T549" s="279"/>
      <c r="U549" s="279"/>
      <c r="V549" s="279"/>
      <c r="W549" s="279"/>
      <c r="X549" s="279"/>
      <c r="Y549" s="279"/>
      <c r="Z549" s="279"/>
    </row>
    <row r="550" spans="1:26" ht="16.5" customHeight="1">
      <c r="A550" s="665"/>
      <c r="B550" s="665"/>
      <c r="C550" s="665"/>
      <c r="D550" s="665"/>
      <c r="E550" s="665"/>
      <c r="F550" s="665"/>
      <c r="G550" s="88"/>
      <c r="H550" s="500"/>
      <c r="I550" s="271" t="s">
        <v>17042</v>
      </c>
      <c r="J550" s="83" t="s">
        <v>158</v>
      </c>
      <c r="K550" s="442"/>
      <c r="L550" s="665"/>
      <c r="M550" s="178"/>
      <c r="N550" s="26"/>
      <c r="O550" s="86"/>
      <c r="P550" s="86"/>
      <c r="Q550" s="86" t="s">
        <v>379</v>
      </c>
      <c r="R550" s="86"/>
      <c r="S550" s="442"/>
      <c r="T550" s="279"/>
      <c r="U550" s="279"/>
      <c r="V550" s="279"/>
      <c r="W550" s="279"/>
      <c r="X550" s="279"/>
      <c r="Y550" s="279"/>
      <c r="Z550" s="279"/>
    </row>
    <row r="551" spans="1:26" ht="16.5" customHeight="1">
      <c r="A551" s="665"/>
      <c r="B551" s="665"/>
      <c r="C551" s="665"/>
      <c r="D551" s="665"/>
      <c r="E551" s="665"/>
      <c r="F551" s="665"/>
      <c r="G551" s="88"/>
      <c r="H551" s="271" t="s">
        <v>17329</v>
      </c>
      <c r="I551" s="271" t="s">
        <v>17330</v>
      </c>
      <c r="J551" s="83" t="s">
        <v>158</v>
      </c>
      <c r="K551" s="442"/>
      <c r="L551" s="665"/>
      <c r="M551" s="794" t="s">
        <v>17331</v>
      </c>
      <c r="N551" s="26"/>
      <c r="O551" s="86"/>
      <c r="P551" s="86"/>
      <c r="Q551" s="86" t="s">
        <v>379</v>
      </c>
      <c r="R551" s="86"/>
      <c r="S551" s="442"/>
      <c r="T551" s="279"/>
      <c r="U551" s="279"/>
      <c r="V551" s="279"/>
      <c r="W551" s="279"/>
      <c r="X551" s="279"/>
      <c r="Y551" s="279"/>
      <c r="Z551" s="279"/>
    </row>
    <row r="552" spans="1:26" ht="16.5" customHeight="1">
      <c r="A552" s="665"/>
      <c r="B552" s="665"/>
      <c r="C552" s="665"/>
      <c r="D552" s="665"/>
      <c r="E552" s="665"/>
      <c r="F552" s="665"/>
      <c r="G552" s="88"/>
      <c r="H552" s="271"/>
      <c r="I552" s="445" t="s">
        <v>15558</v>
      </c>
      <c r="J552" s="83" t="s">
        <v>158</v>
      </c>
      <c r="K552" s="442"/>
      <c r="L552" s="665"/>
      <c r="M552" s="666"/>
      <c r="N552" s="26"/>
      <c r="O552" s="86"/>
      <c r="P552" s="86"/>
      <c r="Q552" s="86" t="s">
        <v>379</v>
      </c>
      <c r="R552" s="86"/>
      <c r="S552" s="442"/>
      <c r="T552" s="279"/>
      <c r="U552" s="279"/>
      <c r="V552" s="279"/>
      <c r="W552" s="279"/>
      <c r="X552" s="279"/>
      <c r="Y552" s="279"/>
      <c r="Z552" s="279"/>
    </row>
    <row r="553" spans="1:26" ht="16.5" customHeight="1">
      <c r="A553" s="665"/>
      <c r="B553" s="665"/>
      <c r="C553" s="665"/>
      <c r="D553" s="665"/>
      <c r="E553" s="666"/>
      <c r="F553" s="665"/>
      <c r="G553" s="88"/>
      <c r="H553" s="453" t="s">
        <v>15562</v>
      </c>
      <c r="I553" s="2" t="s">
        <v>15891</v>
      </c>
      <c r="J553" s="83" t="s">
        <v>158</v>
      </c>
      <c r="K553" s="442"/>
      <c r="L553" s="665"/>
      <c r="M553" s="178"/>
      <c r="N553" s="26"/>
      <c r="O553" s="86"/>
      <c r="P553" s="86"/>
      <c r="Q553" s="86" t="s">
        <v>379</v>
      </c>
      <c r="R553" s="86"/>
      <c r="S553" s="442"/>
      <c r="T553" s="279"/>
      <c r="U553" s="279"/>
      <c r="V553" s="279"/>
      <c r="W553" s="279"/>
      <c r="X553" s="279"/>
      <c r="Y553" s="279"/>
      <c r="Z553" s="279"/>
    </row>
    <row r="554" spans="1:26" ht="16.5" customHeight="1">
      <c r="A554" s="665"/>
      <c r="B554" s="665"/>
      <c r="C554" s="665"/>
      <c r="D554" s="665"/>
      <c r="E554" s="749" t="s">
        <v>6269</v>
      </c>
      <c r="F554" s="665"/>
      <c r="G554" s="80"/>
      <c r="H554" s="2"/>
      <c r="I554" s="453" t="s">
        <v>15558</v>
      </c>
      <c r="J554" s="83" t="s">
        <v>158</v>
      </c>
      <c r="K554" s="442"/>
      <c r="L554" s="665"/>
      <c r="M554" s="178"/>
      <c r="N554" s="26"/>
      <c r="O554" s="86"/>
      <c r="P554" s="86"/>
      <c r="Q554" s="86" t="s">
        <v>379</v>
      </c>
      <c r="R554" s="86"/>
      <c r="S554" s="442"/>
      <c r="T554" s="279"/>
      <c r="U554" s="279"/>
      <c r="V554" s="279"/>
      <c r="W554" s="279"/>
      <c r="X554" s="279"/>
      <c r="Y554" s="279"/>
      <c r="Z554" s="279"/>
    </row>
    <row r="555" spans="1:26" ht="16.5" customHeight="1">
      <c r="A555" s="665"/>
      <c r="B555" s="665"/>
      <c r="C555" s="665"/>
      <c r="D555" s="665"/>
      <c r="E555" s="665"/>
      <c r="F555" s="665"/>
      <c r="G555" s="80"/>
      <c r="H555" s="271" t="s">
        <v>18375</v>
      </c>
      <c r="I555" s="445" t="s">
        <v>17343</v>
      </c>
      <c r="J555" s="83" t="s">
        <v>158</v>
      </c>
      <c r="K555" s="442"/>
      <c r="L555" s="665"/>
      <c r="M555" s="178" t="s">
        <v>17324</v>
      </c>
      <c r="N555" s="26"/>
      <c r="O555" s="86"/>
      <c r="P555" s="86"/>
      <c r="Q555" s="86" t="s">
        <v>379</v>
      </c>
      <c r="R555" s="86"/>
      <c r="S555" s="442"/>
      <c r="T555" s="279"/>
      <c r="U555" s="279"/>
      <c r="V555" s="279"/>
      <c r="W555" s="279"/>
      <c r="X555" s="279"/>
      <c r="Y555" s="279"/>
      <c r="Z555" s="279"/>
    </row>
    <row r="556" spans="1:26" ht="16.5" customHeight="1">
      <c r="A556" s="665"/>
      <c r="B556" s="665"/>
      <c r="C556" s="665"/>
      <c r="D556" s="665"/>
      <c r="E556" s="665"/>
      <c r="F556" s="665"/>
      <c r="G556" s="80"/>
      <c r="H556" s="271"/>
      <c r="I556" s="271" t="s">
        <v>17042</v>
      </c>
      <c r="J556" s="83" t="s">
        <v>158</v>
      </c>
      <c r="K556" s="442"/>
      <c r="L556" s="665"/>
      <c r="M556" s="178"/>
      <c r="N556" s="26"/>
      <c r="O556" s="86"/>
      <c r="P556" s="86"/>
      <c r="Q556" s="86" t="s">
        <v>379</v>
      </c>
      <c r="R556" s="86"/>
      <c r="S556" s="442"/>
      <c r="T556" s="279"/>
      <c r="U556" s="279"/>
      <c r="V556" s="279"/>
      <c r="W556" s="279"/>
      <c r="X556" s="279"/>
      <c r="Y556" s="279"/>
      <c r="Z556" s="279"/>
    </row>
    <row r="557" spans="1:26" ht="16.5" customHeight="1">
      <c r="A557" s="665"/>
      <c r="B557" s="665"/>
      <c r="C557" s="665"/>
      <c r="D557" s="665"/>
      <c r="E557" s="665"/>
      <c r="F557" s="665"/>
      <c r="G557" s="80"/>
      <c r="H557" s="271" t="s">
        <v>17345</v>
      </c>
      <c r="I557" s="271" t="s">
        <v>17330</v>
      </c>
      <c r="J557" s="83" t="s">
        <v>158</v>
      </c>
      <c r="K557" s="442"/>
      <c r="L557" s="665"/>
      <c r="M557" s="794" t="s">
        <v>17331</v>
      </c>
      <c r="N557" s="26"/>
      <c r="O557" s="86"/>
      <c r="P557" s="86"/>
      <c r="Q557" s="86" t="s">
        <v>379</v>
      </c>
      <c r="R557" s="86"/>
      <c r="S557" s="442"/>
      <c r="T557" s="279"/>
      <c r="U557" s="279"/>
      <c r="V557" s="279"/>
      <c r="W557" s="279"/>
      <c r="X557" s="279"/>
      <c r="Y557" s="279"/>
      <c r="Z557" s="279"/>
    </row>
    <row r="558" spans="1:26" ht="16.5" customHeight="1">
      <c r="A558" s="665"/>
      <c r="B558" s="665"/>
      <c r="C558" s="665"/>
      <c r="D558" s="665"/>
      <c r="E558" s="665"/>
      <c r="F558" s="665"/>
      <c r="G558" s="80"/>
      <c r="H558" s="271"/>
      <c r="I558" s="453" t="s">
        <v>17347</v>
      </c>
      <c r="J558" s="83" t="s">
        <v>158</v>
      </c>
      <c r="K558" s="442"/>
      <c r="L558" s="665"/>
      <c r="M558" s="666"/>
      <c r="N558" s="26"/>
      <c r="O558" s="86"/>
      <c r="P558" s="86"/>
      <c r="Q558" s="86" t="s">
        <v>379</v>
      </c>
      <c r="R558" s="86"/>
      <c r="S558" s="442"/>
      <c r="T558" s="279"/>
      <c r="U558" s="279"/>
      <c r="V558" s="279"/>
      <c r="W558" s="279"/>
      <c r="X558" s="279"/>
      <c r="Y558" s="279"/>
      <c r="Z558" s="279"/>
    </row>
    <row r="559" spans="1:26" ht="16.5" customHeight="1">
      <c r="A559" s="665"/>
      <c r="B559" s="665"/>
      <c r="C559" s="665"/>
      <c r="D559" s="665"/>
      <c r="E559" s="665"/>
      <c r="F559" s="665"/>
      <c r="G559" s="80"/>
      <c r="H559" s="271" t="s">
        <v>17348</v>
      </c>
      <c r="I559" s="445" t="s">
        <v>17343</v>
      </c>
      <c r="J559" s="83" t="s">
        <v>158</v>
      </c>
      <c r="K559" s="442"/>
      <c r="L559" s="665"/>
      <c r="M559" s="178"/>
      <c r="N559" s="26"/>
      <c r="O559" s="86"/>
      <c r="P559" s="86"/>
      <c r="Q559" s="86" t="s">
        <v>379</v>
      </c>
      <c r="R559" s="86"/>
      <c r="S559" s="442"/>
      <c r="T559" s="279"/>
      <c r="U559" s="279"/>
      <c r="V559" s="279"/>
      <c r="W559" s="279"/>
      <c r="X559" s="279"/>
      <c r="Y559" s="279"/>
      <c r="Z559" s="279"/>
    </row>
    <row r="560" spans="1:26" ht="16.5" customHeight="1">
      <c r="A560" s="665"/>
      <c r="B560" s="665"/>
      <c r="C560" s="665"/>
      <c r="D560" s="665"/>
      <c r="E560" s="665"/>
      <c r="F560" s="665"/>
      <c r="G560" s="80"/>
      <c r="H560" s="271"/>
      <c r="I560" s="271" t="s">
        <v>17042</v>
      </c>
      <c r="J560" s="83" t="s">
        <v>158</v>
      </c>
      <c r="K560" s="442"/>
      <c r="L560" s="665"/>
      <c r="M560" s="178"/>
      <c r="N560" s="26"/>
      <c r="O560" s="86"/>
      <c r="P560" s="86"/>
      <c r="Q560" s="86" t="s">
        <v>379</v>
      </c>
      <c r="R560" s="86"/>
      <c r="S560" s="442"/>
      <c r="T560" s="279"/>
      <c r="U560" s="279"/>
      <c r="V560" s="279"/>
      <c r="W560" s="279"/>
      <c r="X560" s="279"/>
      <c r="Y560" s="279"/>
      <c r="Z560" s="279"/>
    </row>
    <row r="561" spans="1:26" ht="16.5" customHeight="1">
      <c r="A561" s="665"/>
      <c r="B561" s="665"/>
      <c r="C561" s="665"/>
      <c r="D561" s="665"/>
      <c r="E561" s="665"/>
      <c r="F561" s="665"/>
      <c r="G561" s="80"/>
      <c r="H561" s="271" t="s">
        <v>17351</v>
      </c>
      <c r="I561" s="271" t="s">
        <v>17330</v>
      </c>
      <c r="J561" s="83" t="s">
        <v>158</v>
      </c>
      <c r="K561" s="442"/>
      <c r="L561" s="665"/>
      <c r="M561" s="178"/>
      <c r="N561" s="26"/>
      <c r="O561" s="86"/>
      <c r="P561" s="86"/>
      <c r="Q561" s="86" t="s">
        <v>379</v>
      </c>
      <c r="R561" s="86"/>
      <c r="S561" s="442"/>
      <c r="T561" s="279"/>
      <c r="U561" s="279"/>
      <c r="V561" s="279"/>
      <c r="W561" s="279"/>
      <c r="X561" s="279"/>
      <c r="Y561" s="279"/>
      <c r="Z561" s="279"/>
    </row>
    <row r="562" spans="1:26" ht="16.5" customHeight="1">
      <c r="A562" s="665"/>
      <c r="B562" s="665"/>
      <c r="C562" s="665"/>
      <c r="D562" s="665"/>
      <c r="E562" s="665"/>
      <c r="F562" s="665"/>
      <c r="G562" s="80"/>
      <c r="H562" s="271"/>
      <c r="I562" s="453" t="s">
        <v>17347</v>
      </c>
      <c r="J562" s="83" t="s">
        <v>158</v>
      </c>
      <c r="K562" s="442"/>
      <c r="L562" s="665"/>
      <c r="M562" s="178"/>
      <c r="N562" s="26"/>
      <c r="O562" s="86"/>
      <c r="P562" s="86"/>
      <c r="Q562" s="86" t="s">
        <v>379</v>
      </c>
      <c r="R562" s="86"/>
      <c r="S562" s="442"/>
      <c r="T562" s="279"/>
      <c r="U562" s="279"/>
      <c r="V562" s="279"/>
      <c r="W562" s="279"/>
      <c r="X562" s="279"/>
      <c r="Y562" s="279"/>
      <c r="Z562" s="279"/>
    </row>
    <row r="563" spans="1:26" ht="16.5" customHeight="1">
      <c r="A563" s="665"/>
      <c r="B563" s="665"/>
      <c r="C563" s="665"/>
      <c r="D563" s="665"/>
      <c r="E563" s="665"/>
      <c r="F563" s="665"/>
      <c r="G563" s="80"/>
      <c r="H563" s="271" t="s">
        <v>17354</v>
      </c>
      <c r="I563" s="445" t="s">
        <v>17343</v>
      </c>
      <c r="J563" s="83" t="s">
        <v>158</v>
      </c>
      <c r="K563" s="442"/>
      <c r="L563" s="665"/>
      <c r="M563" s="178"/>
      <c r="N563" s="26"/>
      <c r="O563" s="86"/>
      <c r="P563" s="86"/>
      <c r="Q563" s="86" t="s">
        <v>379</v>
      </c>
      <c r="R563" s="86"/>
      <c r="S563" s="442"/>
      <c r="T563" s="279"/>
      <c r="U563" s="279"/>
      <c r="V563" s="279"/>
      <c r="W563" s="279"/>
      <c r="X563" s="279"/>
      <c r="Y563" s="279"/>
      <c r="Z563" s="279"/>
    </row>
    <row r="564" spans="1:26" ht="16.5" customHeight="1">
      <c r="A564" s="665"/>
      <c r="B564" s="665"/>
      <c r="C564" s="665"/>
      <c r="D564" s="665"/>
      <c r="E564" s="665"/>
      <c r="F564" s="665"/>
      <c r="G564" s="80"/>
      <c r="H564" s="271"/>
      <c r="I564" s="271" t="s">
        <v>17042</v>
      </c>
      <c r="J564" s="83" t="s">
        <v>158</v>
      </c>
      <c r="K564" s="442"/>
      <c r="L564" s="665"/>
      <c r="M564" s="178"/>
      <c r="N564" s="26"/>
      <c r="O564" s="86"/>
      <c r="P564" s="86"/>
      <c r="Q564" s="86" t="s">
        <v>379</v>
      </c>
      <c r="R564" s="86"/>
      <c r="S564" s="442"/>
      <c r="T564" s="279"/>
      <c r="U564" s="279"/>
      <c r="V564" s="279"/>
      <c r="W564" s="279"/>
      <c r="X564" s="279"/>
      <c r="Y564" s="279"/>
      <c r="Z564" s="279"/>
    </row>
    <row r="565" spans="1:26" ht="16.5" customHeight="1">
      <c r="A565" s="665"/>
      <c r="B565" s="665"/>
      <c r="C565" s="665"/>
      <c r="D565" s="665"/>
      <c r="E565" s="665"/>
      <c r="F565" s="665"/>
      <c r="G565" s="80"/>
      <c r="H565" s="271" t="s">
        <v>17356</v>
      </c>
      <c r="I565" s="271" t="s">
        <v>17330</v>
      </c>
      <c r="J565" s="83" t="s">
        <v>158</v>
      </c>
      <c r="K565" s="442"/>
      <c r="L565" s="665"/>
      <c r="M565" s="178"/>
      <c r="N565" s="26"/>
      <c r="O565" s="86"/>
      <c r="P565" s="86"/>
      <c r="Q565" s="86" t="s">
        <v>379</v>
      </c>
      <c r="R565" s="86"/>
      <c r="S565" s="442"/>
      <c r="T565" s="279"/>
      <c r="U565" s="279"/>
      <c r="V565" s="279"/>
      <c r="W565" s="279"/>
      <c r="X565" s="279"/>
      <c r="Y565" s="279"/>
      <c r="Z565" s="279"/>
    </row>
    <row r="566" spans="1:26" ht="16.5" customHeight="1">
      <c r="A566" s="665"/>
      <c r="B566" s="665"/>
      <c r="C566" s="665"/>
      <c r="D566" s="665"/>
      <c r="E566" s="665"/>
      <c r="F566" s="665"/>
      <c r="G566" s="80"/>
      <c r="H566" s="271"/>
      <c r="I566" s="453" t="s">
        <v>17347</v>
      </c>
      <c r="J566" s="83" t="s">
        <v>158</v>
      </c>
      <c r="K566" s="442"/>
      <c r="L566" s="665"/>
      <c r="M566" s="178"/>
      <c r="N566" s="26"/>
      <c r="O566" s="86"/>
      <c r="P566" s="86"/>
      <c r="Q566" s="86" t="s">
        <v>379</v>
      </c>
      <c r="R566" s="86"/>
      <c r="S566" s="442"/>
      <c r="T566" s="279"/>
      <c r="U566" s="279"/>
      <c r="V566" s="279"/>
      <c r="W566" s="279"/>
      <c r="X566" s="279"/>
      <c r="Y566" s="279"/>
      <c r="Z566" s="279"/>
    </row>
    <row r="567" spans="1:26" ht="16.5" customHeight="1">
      <c r="A567" s="665"/>
      <c r="B567" s="665"/>
      <c r="C567" s="665"/>
      <c r="D567" s="665"/>
      <c r="E567" s="665"/>
      <c r="F567" s="665"/>
      <c r="G567" s="80"/>
      <c r="H567" s="271" t="s">
        <v>17363</v>
      </c>
      <c r="I567" s="445" t="s">
        <v>17343</v>
      </c>
      <c r="J567" s="83" t="s">
        <v>158</v>
      </c>
      <c r="K567" s="442"/>
      <c r="L567" s="665"/>
      <c r="M567" s="178"/>
      <c r="N567" s="26"/>
      <c r="O567" s="86"/>
      <c r="P567" s="86"/>
      <c r="Q567" s="86" t="s">
        <v>379</v>
      </c>
      <c r="R567" s="86"/>
      <c r="S567" s="442"/>
      <c r="T567" s="279"/>
      <c r="U567" s="279"/>
      <c r="V567" s="279"/>
      <c r="W567" s="279"/>
      <c r="X567" s="279"/>
      <c r="Y567" s="279"/>
      <c r="Z567" s="279"/>
    </row>
    <row r="568" spans="1:26" ht="16.5" customHeight="1">
      <c r="A568" s="665"/>
      <c r="B568" s="665"/>
      <c r="C568" s="665"/>
      <c r="D568" s="665"/>
      <c r="E568" s="665"/>
      <c r="F568" s="665"/>
      <c r="G568" s="80"/>
      <c r="H568" s="271"/>
      <c r="I568" s="271" t="s">
        <v>17042</v>
      </c>
      <c r="J568" s="83" t="s">
        <v>158</v>
      </c>
      <c r="K568" s="442"/>
      <c r="L568" s="665"/>
      <c r="M568" s="178"/>
      <c r="N568" s="26"/>
      <c r="O568" s="86"/>
      <c r="P568" s="86"/>
      <c r="Q568" s="86" t="s">
        <v>379</v>
      </c>
      <c r="R568" s="86"/>
      <c r="S568" s="442"/>
      <c r="T568" s="279"/>
      <c r="U568" s="279"/>
      <c r="V568" s="279"/>
      <c r="W568" s="279"/>
      <c r="X568" s="279"/>
      <c r="Y568" s="279"/>
      <c r="Z568" s="279"/>
    </row>
    <row r="569" spans="1:26" ht="16.5" customHeight="1">
      <c r="A569" s="665"/>
      <c r="B569" s="665"/>
      <c r="C569" s="665"/>
      <c r="D569" s="665"/>
      <c r="E569" s="665"/>
      <c r="F569" s="665"/>
      <c r="G569" s="80"/>
      <c r="H569" s="271" t="s">
        <v>17369</v>
      </c>
      <c r="I569" s="453" t="s">
        <v>17347</v>
      </c>
      <c r="J569" s="83" t="s">
        <v>158</v>
      </c>
      <c r="K569" s="442"/>
      <c r="L569" s="665"/>
      <c r="M569" s="178"/>
      <c r="N569" s="26"/>
      <c r="O569" s="86"/>
      <c r="P569" s="86"/>
      <c r="Q569" s="86" t="s">
        <v>379</v>
      </c>
      <c r="R569" s="86"/>
      <c r="S569" s="442"/>
      <c r="T569" s="279"/>
      <c r="U569" s="279"/>
      <c r="V569" s="279"/>
      <c r="W569" s="279"/>
      <c r="X569" s="279"/>
      <c r="Y569" s="279"/>
      <c r="Z569" s="279"/>
    </row>
    <row r="570" spans="1:26" ht="16.5" customHeight="1">
      <c r="A570" s="665"/>
      <c r="B570" s="665"/>
      <c r="C570" s="665"/>
      <c r="D570" s="665"/>
      <c r="E570" s="666"/>
      <c r="F570" s="665"/>
      <c r="G570" s="80"/>
      <c r="H570" s="271"/>
      <c r="I570" s="271" t="s">
        <v>17372</v>
      </c>
      <c r="J570" s="83" t="s">
        <v>158</v>
      </c>
      <c r="K570" s="442"/>
      <c r="L570" s="665"/>
      <c r="M570" s="178"/>
      <c r="N570" s="26"/>
      <c r="O570" s="86"/>
      <c r="P570" s="86"/>
      <c r="Q570" s="86" t="s">
        <v>379</v>
      </c>
      <c r="R570" s="86"/>
      <c r="S570" s="442"/>
      <c r="T570" s="279"/>
      <c r="U570" s="279"/>
      <c r="V570" s="279"/>
      <c r="W570" s="279"/>
      <c r="X570" s="279"/>
      <c r="Y570" s="279"/>
      <c r="Z570" s="279"/>
    </row>
    <row r="571" spans="1:26" ht="16.5" customHeight="1">
      <c r="A571" s="665"/>
      <c r="B571" s="665"/>
      <c r="C571" s="665"/>
      <c r="D571" s="665"/>
      <c r="E571" s="749" t="s">
        <v>17374</v>
      </c>
      <c r="F571" s="665"/>
      <c r="G571" s="88"/>
      <c r="H571" s="271" t="s">
        <v>17375</v>
      </c>
      <c r="I571" s="453" t="s">
        <v>17347</v>
      </c>
      <c r="J571" s="83" t="s">
        <v>158</v>
      </c>
      <c r="K571" s="442"/>
      <c r="L571" s="665"/>
      <c r="M571" s="178"/>
      <c r="N571" s="26"/>
      <c r="O571" s="86"/>
      <c r="P571" s="86"/>
      <c r="Q571" s="86" t="s">
        <v>379</v>
      </c>
      <c r="R571" s="86"/>
      <c r="S571" s="442"/>
      <c r="T571" s="279"/>
      <c r="U571" s="279"/>
      <c r="V571" s="279"/>
      <c r="W571" s="279"/>
      <c r="X571" s="279"/>
      <c r="Y571" s="279"/>
      <c r="Z571" s="279"/>
    </row>
    <row r="572" spans="1:26" ht="16.5" customHeight="1">
      <c r="A572" s="666"/>
      <c r="B572" s="666"/>
      <c r="C572" s="666"/>
      <c r="D572" s="666"/>
      <c r="E572" s="666"/>
      <c r="F572" s="666"/>
      <c r="G572" s="88"/>
      <c r="H572" s="468" t="s">
        <v>15562</v>
      </c>
      <c r="I572" s="2" t="s">
        <v>15891</v>
      </c>
      <c r="J572" s="83" t="s">
        <v>158</v>
      </c>
      <c r="K572" s="442"/>
      <c r="L572" s="666"/>
      <c r="M572" s="178"/>
      <c r="N572" s="26"/>
      <c r="O572" s="86"/>
      <c r="P572" s="86"/>
      <c r="Q572" s="86" t="s">
        <v>379</v>
      </c>
      <c r="R572" s="86"/>
      <c r="S572" s="442"/>
      <c r="T572" s="279"/>
      <c r="U572" s="279"/>
      <c r="V572" s="279"/>
      <c r="W572" s="279"/>
      <c r="X572" s="279"/>
      <c r="Y572" s="279"/>
      <c r="Z572" s="279"/>
    </row>
    <row r="573" spans="1:26" ht="16.5" customHeight="1">
      <c r="A573" s="735" t="s">
        <v>17379</v>
      </c>
      <c r="B573" s="735"/>
      <c r="C573" s="735"/>
      <c r="D573" s="735" t="s">
        <v>17296</v>
      </c>
      <c r="E573" s="749" t="s">
        <v>18388</v>
      </c>
      <c r="F573" s="735" t="s">
        <v>17291</v>
      </c>
      <c r="G573" s="88"/>
      <c r="H573" s="461" t="s">
        <v>17062</v>
      </c>
      <c r="I573" s="447"/>
      <c r="J573" s="83" t="s">
        <v>158</v>
      </c>
      <c r="K573" s="442"/>
      <c r="L573" s="734"/>
      <c r="M573" s="178"/>
      <c r="N573" s="26"/>
      <c r="O573" s="86"/>
      <c r="P573" s="86"/>
      <c r="Q573" s="86" t="s">
        <v>379</v>
      </c>
      <c r="R573" s="86"/>
      <c r="S573" s="442"/>
      <c r="T573" s="279"/>
      <c r="U573" s="279"/>
      <c r="V573" s="279"/>
      <c r="W573" s="279"/>
      <c r="X573" s="279"/>
      <c r="Y573" s="279"/>
      <c r="Z573" s="279"/>
    </row>
    <row r="574" spans="1:26" ht="16.5" customHeight="1">
      <c r="A574" s="665"/>
      <c r="B574" s="665"/>
      <c r="C574" s="665"/>
      <c r="D574" s="665"/>
      <c r="E574" s="665"/>
      <c r="F574" s="665"/>
      <c r="G574" s="80" t="s">
        <v>17299</v>
      </c>
      <c r="H574" s="271" t="s">
        <v>15984</v>
      </c>
      <c r="I574" s="271" t="s">
        <v>15985</v>
      </c>
      <c r="J574" s="83" t="s">
        <v>158</v>
      </c>
      <c r="K574" s="442"/>
      <c r="L574" s="665"/>
      <c r="M574" s="178" t="s">
        <v>15556</v>
      </c>
      <c r="N574" s="26"/>
      <c r="O574" s="86"/>
      <c r="P574" s="86"/>
      <c r="Q574" s="86" t="s">
        <v>379</v>
      </c>
      <c r="R574" s="86"/>
      <c r="S574" s="442"/>
      <c r="T574" s="279"/>
      <c r="U574" s="279"/>
      <c r="V574" s="279"/>
      <c r="W574" s="279"/>
      <c r="X574" s="279"/>
      <c r="Y574" s="279"/>
      <c r="Z574" s="279"/>
    </row>
    <row r="575" spans="1:26" ht="16.5" customHeight="1">
      <c r="A575" s="665"/>
      <c r="B575" s="665"/>
      <c r="C575" s="665"/>
      <c r="D575" s="665"/>
      <c r="E575" s="665"/>
      <c r="F575" s="665"/>
      <c r="G575" s="80"/>
      <c r="H575" s="333" t="s">
        <v>17067</v>
      </c>
      <c r="I575" s="271" t="s">
        <v>17068</v>
      </c>
      <c r="J575" s="83" t="s">
        <v>158</v>
      </c>
      <c r="K575" s="442"/>
      <c r="L575" s="665"/>
      <c r="M575" s="178"/>
      <c r="N575" s="26"/>
      <c r="O575" s="86"/>
      <c r="P575" s="86"/>
      <c r="Q575" s="86" t="s">
        <v>379</v>
      </c>
      <c r="R575" s="86"/>
      <c r="S575" s="442"/>
      <c r="T575" s="279"/>
      <c r="U575" s="279"/>
      <c r="V575" s="279"/>
      <c r="W575" s="279"/>
      <c r="X575" s="279"/>
      <c r="Y575" s="279"/>
      <c r="Z575" s="279"/>
    </row>
    <row r="576" spans="1:26" ht="16.5" customHeight="1">
      <c r="A576" s="665"/>
      <c r="B576" s="665"/>
      <c r="C576" s="665"/>
      <c r="D576" s="665"/>
      <c r="E576" s="665"/>
      <c r="F576" s="665"/>
      <c r="G576" s="80"/>
      <c r="H576" s="271" t="s">
        <v>17394</v>
      </c>
      <c r="I576" s="271" t="s">
        <v>17395</v>
      </c>
      <c r="J576" s="83" t="s">
        <v>158</v>
      </c>
      <c r="K576" s="442"/>
      <c r="L576" s="665"/>
      <c r="M576" s="178"/>
      <c r="N576" s="26"/>
      <c r="O576" s="86"/>
      <c r="P576" s="86"/>
      <c r="Q576" s="86" t="s">
        <v>379</v>
      </c>
      <c r="R576" s="86"/>
      <c r="S576" s="442"/>
      <c r="T576" s="279"/>
      <c r="U576" s="279"/>
      <c r="V576" s="279"/>
      <c r="W576" s="279"/>
      <c r="X576" s="279"/>
      <c r="Y576" s="279"/>
      <c r="Z576" s="279"/>
    </row>
    <row r="577" spans="1:26" ht="16.5" customHeight="1">
      <c r="A577" s="665"/>
      <c r="B577" s="665"/>
      <c r="C577" s="665"/>
      <c r="D577" s="665"/>
      <c r="E577" s="665"/>
      <c r="F577" s="665"/>
      <c r="G577" s="80"/>
      <c r="H577" s="333" t="s">
        <v>17080</v>
      </c>
      <c r="I577" s="2"/>
      <c r="J577" s="83" t="s">
        <v>158</v>
      </c>
      <c r="K577" s="442"/>
      <c r="L577" s="665"/>
      <c r="M577" s="178"/>
      <c r="N577" s="26"/>
      <c r="O577" s="86"/>
      <c r="P577" s="86"/>
      <c r="Q577" s="86" t="s">
        <v>379</v>
      </c>
      <c r="R577" s="86"/>
      <c r="S577" s="442"/>
      <c r="T577" s="279"/>
      <c r="U577" s="279"/>
      <c r="V577" s="279"/>
      <c r="W577" s="279"/>
      <c r="X577" s="279"/>
      <c r="Y577" s="279"/>
      <c r="Z577" s="279"/>
    </row>
    <row r="578" spans="1:26" ht="16.5" customHeight="1">
      <c r="A578" s="665"/>
      <c r="B578" s="665"/>
      <c r="C578" s="665"/>
      <c r="D578" s="665"/>
      <c r="E578" s="665"/>
      <c r="F578" s="665"/>
      <c r="G578" s="80"/>
      <c r="H578" s="271" t="s">
        <v>17083</v>
      </c>
      <c r="I578" s="271" t="s">
        <v>16900</v>
      </c>
      <c r="J578" s="83" t="s">
        <v>158</v>
      </c>
      <c r="K578" s="442"/>
      <c r="L578" s="665"/>
      <c r="M578" s="178"/>
      <c r="N578" s="26"/>
      <c r="O578" s="86"/>
      <c r="P578" s="86"/>
      <c r="Q578" s="86" t="s">
        <v>379</v>
      </c>
      <c r="R578" s="86"/>
      <c r="S578" s="442"/>
      <c r="T578" s="279"/>
      <c r="U578" s="279"/>
      <c r="V578" s="279"/>
      <c r="W578" s="279"/>
      <c r="X578" s="279"/>
      <c r="Y578" s="279"/>
      <c r="Z578" s="279"/>
    </row>
    <row r="579" spans="1:26" ht="16.5" customHeight="1">
      <c r="A579" s="665"/>
      <c r="B579" s="665"/>
      <c r="C579" s="665"/>
      <c r="D579" s="665"/>
      <c r="E579" s="665"/>
      <c r="F579" s="665"/>
      <c r="G579" s="80"/>
      <c r="H579" s="271" t="s">
        <v>15884</v>
      </c>
      <c r="I579" s="453" t="s">
        <v>17398</v>
      </c>
      <c r="J579" s="83" t="s">
        <v>158</v>
      </c>
      <c r="K579" s="442"/>
      <c r="L579" s="665"/>
      <c r="M579" s="454" t="s">
        <v>15887</v>
      </c>
      <c r="N579" s="26"/>
      <c r="O579" s="86"/>
      <c r="P579" s="86"/>
      <c r="Q579" s="86" t="s">
        <v>379</v>
      </c>
      <c r="R579" s="86"/>
      <c r="S579" s="442"/>
      <c r="T579" s="279"/>
      <c r="U579" s="279"/>
      <c r="V579" s="279"/>
      <c r="W579" s="279"/>
      <c r="X579" s="279"/>
      <c r="Y579" s="279"/>
      <c r="Z579" s="279"/>
    </row>
    <row r="580" spans="1:26" ht="16.5" customHeight="1">
      <c r="A580" s="665"/>
      <c r="B580" s="665"/>
      <c r="C580" s="665"/>
      <c r="D580" s="665"/>
      <c r="E580" s="665"/>
      <c r="F580" s="665"/>
      <c r="G580" s="80"/>
      <c r="H580" s="333" t="s">
        <v>15888</v>
      </c>
      <c r="I580" s="445" t="s">
        <v>15558</v>
      </c>
      <c r="J580" s="83" t="s">
        <v>158</v>
      </c>
      <c r="K580" s="442"/>
      <c r="L580" s="665"/>
      <c r="M580" s="178" t="s">
        <v>15889</v>
      </c>
      <c r="N580" s="26"/>
      <c r="O580" s="86"/>
      <c r="P580" s="86"/>
      <c r="Q580" s="86" t="s">
        <v>379</v>
      </c>
      <c r="R580" s="86"/>
      <c r="S580" s="442"/>
      <c r="T580" s="279"/>
      <c r="U580" s="279"/>
      <c r="V580" s="279"/>
      <c r="W580" s="279"/>
      <c r="X580" s="279"/>
      <c r="Y580" s="279"/>
      <c r="Z580" s="279"/>
    </row>
    <row r="581" spans="1:26" ht="16.5" customHeight="1">
      <c r="A581" s="665"/>
      <c r="B581" s="665"/>
      <c r="C581" s="665"/>
      <c r="D581" s="665"/>
      <c r="E581" s="665"/>
      <c r="F581" s="665"/>
      <c r="G581" s="80"/>
      <c r="H581" s="333" t="s">
        <v>15562</v>
      </c>
      <c r="I581" s="2"/>
      <c r="J581" s="83" t="s">
        <v>158</v>
      </c>
      <c r="K581" s="442"/>
      <c r="L581" s="665"/>
      <c r="M581" s="178"/>
      <c r="N581" s="26"/>
      <c r="O581" s="86"/>
      <c r="P581" s="86"/>
      <c r="Q581" s="86" t="s">
        <v>379</v>
      </c>
      <c r="R581" s="86"/>
      <c r="S581" s="442"/>
      <c r="T581" s="279"/>
      <c r="U581" s="279"/>
      <c r="V581" s="279"/>
      <c r="W581" s="279"/>
      <c r="X581" s="279"/>
      <c r="Y581" s="279"/>
      <c r="Z581" s="279"/>
    </row>
    <row r="582" spans="1:26" ht="16.5" customHeight="1">
      <c r="A582" s="665"/>
      <c r="B582" s="665"/>
      <c r="C582" s="665"/>
      <c r="D582" s="665"/>
      <c r="E582" s="665"/>
      <c r="F582" s="665"/>
      <c r="G582" s="80"/>
      <c r="H582" s="271" t="s">
        <v>18397</v>
      </c>
      <c r="I582" s="453" t="s">
        <v>17347</v>
      </c>
      <c r="J582" s="83" t="s">
        <v>158</v>
      </c>
      <c r="K582" s="442"/>
      <c r="L582" s="665"/>
      <c r="M582" s="178" t="s">
        <v>16746</v>
      </c>
      <c r="N582" s="26"/>
      <c r="O582" s="86"/>
      <c r="P582" s="86"/>
      <c r="Q582" s="86" t="s">
        <v>379</v>
      </c>
      <c r="R582" s="86"/>
      <c r="S582" s="442"/>
      <c r="T582" s="279"/>
      <c r="U582" s="279"/>
      <c r="V582" s="279"/>
      <c r="W582" s="279"/>
      <c r="X582" s="279"/>
      <c r="Y582" s="279"/>
      <c r="Z582" s="279"/>
    </row>
    <row r="583" spans="1:26" ht="16.5" customHeight="1">
      <c r="A583" s="666"/>
      <c r="B583" s="666"/>
      <c r="C583" s="666"/>
      <c r="D583" s="666"/>
      <c r="E583" s="666"/>
      <c r="F583" s="666"/>
      <c r="G583" s="88"/>
      <c r="H583" s="468" t="s">
        <v>15562</v>
      </c>
      <c r="I583" s="2" t="s">
        <v>15891</v>
      </c>
      <c r="J583" s="83" t="s">
        <v>158</v>
      </c>
      <c r="K583" s="442"/>
      <c r="L583" s="666"/>
      <c r="M583" s="178"/>
      <c r="N583" s="26"/>
      <c r="O583" s="86"/>
      <c r="P583" s="86"/>
      <c r="Q583" s="86" t="s">
        <v>379</v>
      </c>
      <c r="R583" s="86"/>
      <c r="S583" s="442"/>
      <c r="T583" s="279"/>
      <c r="U583" s="279"/>
      <c r="V583" s="279"/>
      <c r="W583" s="279"/>
      <c r="X583" s="279"/>
      <c r="Y583" s="279"/>
      <c r="Z583" s="279"/>
    </row>
    <row r="584" spans="1:26" ht="16.5" customHeight="1">
      <c r="A584" s="735" t="s">
        <v>17410</v>
      </c>
      <c r="B584" s="735"/>
      <c r="C584" s="735"/>
      <c r="D584" s="735" t="s">
        <v>17296</v>
      </c>
      <c r="E584" s="749" t="s">
        <v>18398</v>
      </c>
      <c r="F584" s="735" t="s">
        <v>17291</v>
      </c>
      <c r="G584" s="88"/>
      <c r="H584" s="461" t="s">
        <v>17062</v>
      </c>
      <c r="I584" s="447"/>
      <c r="J584" s="83" t="s">
        <v>158</v>
      </c>
      <c r="K584" s="442"/>
      <c r="L584" s="734"/>
      <c r="M584" s="178"/>
      <c r="N584" s="26"/>
      <c r="O584" s="86"/>
      <c r="P584" s="86"/>
      <c r="Q584" s="86" t="s">
        <v>379</v>
      </c>
      <c r="R584" s="86"/>
      <c r="S584" s="442"/>
      <c r="T584" s="279"/>
      <c r="U584" s="279"/>
      <c r="V584" s="279"/>
      <c r="W584" s="279"/>
      <c r="X584" s="279"/>
      <c r="Y584" s="279"/>
      <c r="Z584" s="279"/>
    </row>
    <row r="585" spans="1:26" ht="16.5" customHeight="1">
      <c r="A585" s="665"/>
      <c r="B585" s="665"/>
      <c r="C585" s="665"/>
      <c r="D585" s="665"/>
      <c r="E585" s="665"/>
      <c r="F585" s="665"/>
      <c r="G585" s="80" t="s">
        <v>17299</v>
      </c>
      <c r="H585" s="271" t="s">
        <v>15984</v>
      </c>
      <c r="I585" s="271" t="s">
        <v>15985</v>
      </c>
      <c r="J585" s="83" t="s">
        <v>158</v>
      </c>
      <c r="K585" s="442"/>
      <c r="L585" s="665"/>
      <c r="M585" s="178" t="s">
        <v>15556</v>
      </c>
      <c r="N585" s="26"/>
      <c r="O585" s="86"/>
      <c r="P585" s="86"/>
      <c r="Q585" s="86" t="s">
        <v>379</v>
      </c>
      <c r="R585" s="86"/>
      <c r="S585" s="442"/>
      <c r="T585" s="279"/>
      <c r="U585" s="279"/>
      <c r="V585" s="279"/>
      <c r="W585" s="279"/>
      <c r="X585" s="279"/>
      <c r="Y585" s="279"/>
      <c r="Z585" s="279"/>
    </row>
    <row r="586" spans="1:26" ht="16.5" customHeight="1">
      <c r="A586" s="665"/>
      <c r="B586" s="665"/>
      <c r="C586" s="665"/>
      <c r="D586" s="665"/>
      <c r="E586" s="665"/>
      <c r="F586" s="665"/>
      <c r="G586" s="80"/>
      <c r="H586" s="333" t="s">
        <v>17067</v>
      </c>
      <c r="I586" s="271" t="s">
        <v>17068</v>
      </c>
      <c r="J586" s="83" t="s">
        <v>158</v>
      </c>
      <c r="K586" s="442"/>
      <c r="L586" s="665"/>
      <c r="M586" s="178"/>
      <c r="N586" s="26"/>
      <c r="O586" s="86"/>
      <c r="P586" s="86"/>
      <c r="Q586" s="86" t="s">
        <v>379</v>
      </c>
      <c r="R586" s="86"/>
      <c r="S586" s="442"/>
      <c r="T586" s="279"/>
      <c r="U586" s="279"/>
      <c r="V586" s="279"/>
      <c r="W586" s="279"/>
      <c r="X586" s="279"/>
      <c r="Y586" s="279"/>
      <c r="Z586" s="279"/>
    </row>
    <row r="587" spans="1:26" ht="16.5" customHeight="1">
      <c r="A587" s="665"/>
      <c r="B587" s="665"/>
      <c r="C587" s="665"/>
      <c r="D587" s="665"/>
      <c r="E587" s="665"/>
      <c r="F587" s="665"/>
      <c r="G587" s="80"/>
      <c r="H587" s="271" t="s">
        <v>17427</v>
      </c>
      <c r="I587" s="483" t="s">
        <v>17428</v>
      </c>
      <c r="J587" s="83" t="s">
        <v>158</v>
      </c>
      <c r="K587" s="442"/>
      <c r="L587" s="665"/>
      <c r="M587" s="178"/>
      <c r="N587" s="26"/>
      <c r="O587" s="86"/>
      <c r="P587" s="86"/>
      <c r="Q587" s="86" t="s">
        <v>379</v>
      </c>
      <c r="R587" s="86"/>
      <c r="S587" s="442"/>
      <c r="T587" s="279"/>
      <c r="U587" s="279"/>
      <c r="V587" s="279"/>
      <c r="W587" s="279"/>
      <c r="X587" s="279"/>
      <c r="Y587" s="279"/>
      <c r="Z587" s="279"/>
    </row>
    <row r="588" spans="1:26" ht="16.5" customHeight="1">
      <c r="A588" s="665"/>
      <c r="B588" s="665"/>
      <c r="C588" s="665"/>
      <c r="D588" s="665"/>
      <c r="E588" s="665"/>
      <c r="F588" s="665"/>
      <c r="G588" s="80"/>
      <c r="H588" s="333" t="s">
        <v>17080</v>
      </c>
      <c r="I588" s="2"/>
      <c r="J588" s="83" t="s">
        <v>158</v>
      </c>
      <c r="K588" s="442"/>
      <c r="L588" s="665"/>
      <c r="M588" s="178"/>
      <c r="N588" s="26"/>
      <c r="O588" s="86"/>
      <c r="P588" s="86"/>
      <c r="Q588" s="86" t="s">
        <v>379</v>
      </c>
      <c r="R588" s="86"/>
      <c r="S588" s="442"/>
      <c r="T588" s="279"/>
      <c r="U588" s="279"/>
      <c r="V588" s="279"/>
      <c r="W588" s="279"/>
      <c r="X588" s="279"/>
      <c r="Y588" s="279"/>
      <c r="Z588" s="279"/>
    </row>
    <row r="589" spans="1:26" ht="16.5" customHeight="1">
      <c r="A589" s="665"/>
      <c r="B589" s="665"/>
      <c r="C589" s="665"/>
      <c r="D589" s="665"/>
      <c r="E589" s="665"/>
      <c r="F589" s="665"/>
      <c r="G589" s="80"/>
      <c r="H589" s="271" t="s">
        <v>17083</v>
      </c>
      <c r="I589" s="271" t="s">
        <v>16900</v>
      </c>
      <c r="J589" s="83" t="s">
        <v>158</v>
      </c>
      <c r="K589" s="442"/>
      <c r="L589" s="665"/>
      <c r="M589" s="178"/>
      <c r="N589" s="26"/>
      <c r="O589" s="86"/>
      <c r="P589" s="86"/>
      <c r="Q589" s="86" t="s">
        <v>379</v>
      </c>
      <c r="R589" s="86"/>
      <c r="S589" s="442"/>
      <c r="T589" s="279"/>
      <c r="U589" s="279"/>
      <c r="V589" s="279"/>
      <c r="W589" s="279"/>
      <c r="X589" s="279"/>
      <c r="Y589" s="279"/>
      <c r="Z589" s="279"/>
    </row>
    <row r="590" spans="1:26" ht="16.5" customHeight="1">
      <c r="A590" s="665"/>
      <c r="B590" s="665"/>
      <c r="C590" s="665"/>
      <c r="D590" s="665"/>
      <c r="E590" s="665"/>
      <c r="F590" s="665"/>
      <c r="G590" s="80"/>
      <c r="H590" s="271" t="s">
        <v>15884</v>
      </c>
      <c r="I590" s="453" t="s">
        <v>17398</v>
      </c>
      <c r="J590" s="83" t="s">
        <v>158</v>
      </c>
      <c r="K590" s="442"/>
      <c r="L590" s="665"/>
      <c r="M590" s="454" t="s">
        <v>15887</v>
      </c>
      <c r="N590" s="26"/>
      <c r="O590" s="86"/>
      <c r="P590" s="86"/>
      <c r="Q590" s="86" t="s">
        <v>379</v>
      </c>
      <c r="R590" s="86"/>
      <c r="S590" s="442"/>
      <c r="T590" s="279"/>
      <c r="U590" s="279"/>
      <c r="V590" s="279"/>
      <c r="W590" s="279"/>
      <c r="X590" s="279"/>
      <c r="Y590" s="279"/>
      <c r="Z590" s="279"/>
    </row>
    <row r="591" spans="1:26" ht="16.5" customHeight="1">
      <c r="A591" s="665"/>
      <c r="B591" s="665"/>
      <c r="C591" s="665"/>
      <c r="D591" s="665"/>
      <c r="E591" s="665"/>
      <c r="F591" s="665"/>
      <c r="G591" s="80"/>
      <c r="H591" s="333" t="s">
        <v>15888</v>
      </c>
      <c r="I591" s="445" t="s">
        <v>15558</v>
      </c>
      <c r="J591" s="83" t="s">
        <v>158</v>
      </c>
      <c r="K591" s="442"/>
      <c r="L591" s="665"/>
      <c r="M591" s="178" t="s">
        <v>15889</v>
      </c>
      <c r="N591" s="26"/>
      <c r="O591" s="86"/>
      <c r="P591" s="86"/>
      <c r="Q591" s="86" t="s">
        <v>379</v>
      </c>
      <c r="R591" s="86"/>
      <c r="S591" s="442"/>
      <c r="T591" s="279"/>
      <c r="U591" s="279"/>
      <c r="V591" s="279"/>
      <c r="W591" s="279"/>
      <c r="X591" s="279"/>
      <c r="Y591" s="279"/>
      <c r="Z591" s="279"/>
    </row>
    <row r="592" spans="1:26" ht="16.5" customHeight="1">
      <c r="A592" s="665"/>
      <c r="B592" s="665"/>
      <c r="C592" s="665"/>
      <c r="D592" s="665"/>
      <c r="E592" s="665"/>
      <c r="F592" s="665"/>
      <c r="G592" s="80"/>
      <c r="H592" s="333" t="s">
        <v>15562</v>
      </c>
      <c r="I592" s="2"/>
      <c r="J592" s="83" t="s">
        <v>158</v>
      </c>
      <c r="K592" s="442"/>
      <c r="L592" s="665"/>
      <c r="M592" s="178"/>
      <c r="N592" s="26"/>
      <c r="O592" s="86"/>
      <c r="P592" s="86"/>
      <c r="Q592" s="86" t="s">
        <v>379</v>
      </c>
      <c r="R592" s="86"/>
      <c r="S592" s="442"/>
      <c r="T592" s="279"/>
      <c r="U592" s="279"/>
      <c r="V592" s="279"/>
      <c r="W592" s="279"/>
      <c r="X592" s="279"/>
      <c r="Y592" s="279"/>
      <c r="Z592" s="279"/>
    </row>
    <row r="593" spans="1:26" ht="16.5" customHeight="1">
      <c r="A593" s="665"/>
      <c r="B593" s="665"/>
      <c r="C593" s="665"/>
      <c r="D593" s="665"/>
      <c r="E593" s="665"/>
      <c r="F593" s="665"/>
      <c r="G593" s="80"/>
      <c r="H593" s="271" t="s">
        <v>18417</v>
      </c>
      <c r="I593" s="453" t="s">
        <v>17448</v>
      </c>
      <c r="J593" s="83" t="s">
        <v>158</v>
      </c>
      <c r="K593" s="442"/>
      <c r="L593" s="665"/>
      <c r="M593" s="794" t="s">
        <v>16746</v>
      </c>
      <c r="N593" s="26"/>
      <c r="O593" s="86"/>
      <c r="P593" s="86"/>
      <c r="Q593" s="86" t="s">
        <v>379</v>
      </c>
      <c r="R593" s="86"/>
      <c r="S593" s="442"/>
      <c r="T593" s="279"/>
      <c r="U593" s="279"/>
      <c r="V593" s="279"/>
      <c r="W593" s="279"/>
      <c r="X593" s="279"/>
      <c r="Y593" s="279"/>
      <c r="Z593" s="279"/>
    </row>
    <row r="594" spans="1:26" ht="16.5" customHeight="1">
      <c r="A594" s="665"/>
      <c r="B594" s="665"/>
      <c r="C594" s="665"/>
      <c r="D594" s="665"/>
      <c r="E594" s="665"/>
      <c r="F594" s="665"/>
      <c r="G594" s="80"/>
      <c r="H594" s="271" t="s">
        <v>17449</v>
      </c>
      <c r="I594" s="453" t="s">
        <v>17448</v>
      </c>
      <c r="J594" s="83" t="s">
        <v>158</v>
      </c>
      <c r="K594" s="442"/>
      <c r="L594" s="665"/>
      <c r="M594" s="665"/>
      <c r="N594" s="26"/>
      <c r="O594" s="86"/>
      <c r="P594" s="86"/>
      <c r="Q594" s="86" t="s">
        <v>379</v>
      </c>
      <c r="R594" s="86"/>
      <c r="S594" s="442"/>
      <c r="T594" s="279"/>
      <c r="U594" s="279"/>
      <c r="V594" s="279"/>
      <c r="W594" s="279"/>
      <c r="X594" s="279"/>
      <c r="Y594" s="279"/>
      <c r="Z594" s="279"/>
    </row>
    <row r="595" spans="1:26" ht="16.5" customHeight="1">
      <c r="A595" s="665"/>
      <c r="B595" s="665"/>
      <c r="C595" s="665"/>
      <c r="D595" s="665"/>
      <c r="E595" s="665"/>
      <c r="F595" s="665"/>
      <c r="G595" s="80"/>
      <c r="H595" s="271" t="s">
        <v>17348</v>
      </c>
      <c r="I595" s="453" t="s">
        <v>17448</v>
      </c>
      <c r="J595" s="83" t="s">
        <v>158</v>
      </c>
      <c r="K595" s="442"/>
      <c r="L595" s="665"/>
      <c r="M595" s="665"/>
      <c r="N595" s="26"/>
      <c r="O595" s="86"/>
      <c r="P595" s="86"/>
      <c r="Q595" s="86" t="s">
        <v>379</v>
      </c>
      <c r="R595" s="86"/>
      <c r="S595" s="442"/>
      <c r="T595" s="279"/>
      <c r="U595" s="279"/>
      <c r="V595" s="279"/>
      <c r="W595" s="279"/>
      <c r="X595" s="279"/>
      <c r="Y595" s="279"/>
      <c r="Z595" s="279"/>
    </row>
    <row r="596" spans="1:26" ht="16.5" customHeight="1">
      <c r="A596" s="665"/>
      <c r="B596" s="665"/>
      <c r="C596" s="665"/>
      <c r="D596" s="665"/>
      <c r="E596" s="665"/>
      <c r="F596" s="665"/>
      <c r="G596" s="80"/>
      <c r="H596" s="271" t="s">
        <v>17354</v>
      </c>
      <c r="I596" s="453" t="s">
        <v>17448</v>
      </c>
      <c r="J596" s="83" t="s">
        <v>158</v>
      </c>
      <c r="K596" s="442"/>
      <c r="L596" s="665"/>
      <c r="M596" s="665"/>
      <c r="N596" s="26"/>
      <c r="O596" s="86"/>
      <c r="P596" s="86"/>
      <c r="Q596" s="86" t="s">
        <v>379</v>
      </c>
      <c r="R596" s="86"/>
      <c r="S596" s="442"/>
      <c r="T596" s="279"/>
      <c r="U596" s="279"/>
      <c r="V596" s="279"/>
      <c r="W596" s="279"/>
      <c r="X596" s="279"/>
      <c r="Y596" s="279"/>
      <c r="Z596" s="279"/>
    </row>
    <row r="597" spans="1:26" ht="16.5" customHeight="1">
      <c r="A597" s="665"/>
      <c r="B597" s="665"/>
      <c r="C597" s="665"/>
      <c r="D597" s="665"/>
      <c r="E597" s="665"/>
      <c r="F597" s="665"/>
      <c r="G597" s="80"/>
      <c r="H597" s="271" t="s">
        <v>17363</v>
      </c>
      <c r="I597" s="453" t="s">
        <v>17448</v>
      </c>
      <c r="J597" s="83" t="s">
        <v>158</v>
      </c>
      <c r="K597" s="442"/>
      <c r="L597" s="665"/>
      <c r="M597" s="665"/>
      <c r="N597" s="26"/>
      <c r="O597" s="86"/>
      <c r="P597" s="86"/>
      <c r="Q597" s="86" t="s">
        <v>379</v>
      </c>
      <c r="R597" s="86"/>
      <c r="S597" s="442"/>
      <c r="T597" s="279"/>
      <c r="U597" s="279"/>
      <c r="V597" s="279"/>
      <c r="W597" s="279"/>
      <c r="X597" s="279"/>
      <c r="Y597" s="279"/>
      <c r="Z597" s="279"/>
    </row>
    <row r="598" spans="1:26" ht="16.5" customHeight="1">
      <c r="A598" s="665"/>
      <c r="B598" s="665"/>
      <c r="C598" s="665"/>
      <c r="D598" s="665"/>
      <c r="E598" s="665"/>
      <c r="F598" s="665"/>
      <c r="G598" s="80"/>
      <c r="H598" s="271" t="s">
        <v>17375</v>
      </c>
      <c r="I598" s="453" t="s">
        <v>17448</v>
      </c>
      <c r="J598" s="83" t="s">
        <v>158</v>
      </c>
      <c r="K598" s="442"/>
      <c r="L598" s="665"/>
      <c r="M598" s="665"/>
      <c r="N598" s="26"/>
      <c r="O598" s="86"/>
      <c r="P598" s="86"/>
      <c r="Q598" s="86" t="s">
        <v>379</v>
      </c>
      <c r="R598" s="86"/>
      <c r="S598" s="442"/>
      <c r="T598" s="279"/>
      <c r="U598" s="279"/>
      <c r="V598" s="279"/>
      <c r="W598" s="279"/>
      <c r="X598" s="279"/>
      <c r="Y598" s="279"/>
      <c r="Z598" s="279"/>
    </row>
    <row r="599" spans="1:26" ht="16.5" customHeight="1">
      <c r="A599" s="665"/>
      <c r="B599" s="665"/>
      <c r="C599" s="665"/>
      <c r="D599" s="665"/>
      <c r="E599" s="665"/>
      <c r="F599" s="665"/>
      <c r="G599" s="80"/>
      <c r="H599" s="468" t="s">
        <v>15562</v>
      </c>
      <c r="I599" s="445" t="s">
        <v>15558</v>
      </c>
      <c r="J599" s="83" t="s">
        <v>158</v>
      </c>
      <c r="K599" s="442"/>
      <c r="L599" s="665"/>
      <c r="M599" s="666"/>
      <c r="N599" s="26"/>
      <c r="O599" s="86"/>
      <c r="P599" s="86"/>
      <c r="Q599" s="86" t="s">
        <v>379</v>
      </c>
      <c r="R599" s="86"/>
      <c r="S599" s="442"/>
      <c r="T599" s="279"/>
      <c r="U599" s="279"/>
      <c r="V599" s="279"/>
      <c r="W599" s="279"/>
      <c r="X599" s="279"/>
      <c r="Y599" s="279"/>
      <c r="Z599" s="279"/>
    </row>
    <row r="600" spans="1:26" ht="16.5" customHeight="1">
      <c r="A600" s="666"/>
      <c r="B600" s="666"/>
      <c r="C600" s="666"/>
      <c r="D600" s="666"/>
      <c r="E600" s="665"/>
      <c r="F600" s="666"/>
      <c r="G600" s="80"/>
      <c r="H600" s="271" t="s">
        <v>17463</v>
      </c>
      <c r="I600" s="271" t="s">
        <v>17464</v>
      </c>
      <c r="J600" s="83" t="s">
        <v>158</v>
      </c>
      <c r="K600" s="442"/>
      <c r="L600" s="666"/>
      <c r="M600" s="178"/>
      <c r="N600" s="26"/>
      <c r="O600" s="86"/>
      <c r="P600" s="86"/>
      <c r="Q600" s="86" t="s">
        <v>379</v>
      </c>
      <c r="R600" s="86"/>
      <c r="S600" s="442"/>
      <c r="T600" s="279"/>
      <c r="U600" s="279"/>
      <c r="V600" s="279"/>
      <c r="W600" s="279"/>
      <c r="X600" s="279"/>
      <c r="Y600" s="279"/>
      <c r="Z600" s="279"/>
    </row>
    <row r="601" spans="1:26" ht="16.5" customHeight="1">
      <c r="A601" s="735" t="s">
        <v>17466</v>
      </c>
      <c r="B601" s="735"/>
      <c r="C601" s="735"/>
      <c r="D601" s="735" t="s">
        <v>17296</v>
      </c>
      <c r="E601" s="665"/>
      <c r="F601" s="735" t="s">
        <v>17291</v>
      </c>
      <c r="G601" s="88"/>
      <c r="H601" s="461" t="s">
        <v>17062</v>
      </c>
      <c r="I601" s="447"/>
      <c r="J601" s="83" t="s">
        <v>158</v>
      </c>
      <c r="K601" s="442"/>
      <c r="L601" s="734"/>
      <c r="M601" s="178"/>
      <c r="N601" s="26"/>
      <c r="O601" s="86"/>
      <c r="P601" s="86"/>
      <c r="Q601" s="86" t="s">
        <v>379</v>
      </c>
      <c r="R601" s="86"/>
      <c r="S601" s="442"/>
      <c r="T601" s="279"/>
      <c r="U601" s="279"/>
      <c r="V601" s="279"/>
      <c r="W601" s="279"/>
      <c r="X601" s="279"/>
      <c r="Y601" s="279"/>
      <c r="Z601" s="279"/>
    </row>
    <row r="602" spans="1:26" ht="16.5" customHeight="1">
      <c r="A602" s="665"/>
      <c r="B602" s="665"/>
      <c r="C602" s="665"/>
      <c r="D602" s="665"/>
      <c r="E602" s="665"/>
      <c r="F602" s="665"/>
      <c r="G602" s="80" t="s">
        <v>17299</v>
      </c>
      <c r="H602" s="271" t="s">
        <v>15984</v>
      </c>
      <c r="I602" s="271" t="s">
        <v>15985</v>
      </c>
      <c r="J602" s="83" t="s">
        <v>158</v>
      </c>
      <c r="K602" s="442"/>
      <c r="L602" s="665"/>
      <c r="M602" s="178" t="s">
        <v>15556</v>
      </c>
      <c r="N602" s="26"/>
      <c r="O602" s="86"/>
      <c r="P602" s="86"/>
      <c r="Q602" s="86" t="s">
        <v>379</v>
      </c>
      <c r="R602" s="86"/>
      <c r="S602" s="442"/>
      <c r="T602" s="279"/>
      <c r="U602" s="279"/>
      <c r="V602" s="279"/>
      <c r="W602" s="279"/>
      <c r="X602" s="279"/>
      <c r="Y602" s="279"/>
      <c r="Z602" s="279"/>
    </row>
    <row r="603" spans="1:26" ht="16.5" customHeight="1">
      <c r="A603" s="665"/>
      <c r="B603" s="665"/>
      <c r="C603" s="665"/>
      <c r="D603" s="665"/>
      <c r="E603" s="665"/>
      <c r="F603" s="665"/>
      <c r="G603" s="80"/>
      <c r="H603" s="333" t="s">
        <v>17067</v>
      </c>
      <c r="I603" s="271" t="s">
        <v>17068</v>
      </c>
      <c r="J603" s="83" t="s">
        <v>158</v>
      </c>
      <c r="K603" s="442"/>
      <c r="L603" s="665"/>
      <c r="M603" s="178"/>
      <c r="N603" s="26"/>
      <c r="O603" s="86"/>
      <c r="P603" s="86"/>
      <c r="Q603" s="86" t="s">
        <v>379</v>
      </c>
      <c r="R603" s="86"/>
      <c r="S603" s="442"/>
      <c r="T603" s="279"/>
      <c r="U603" s="279"/>
      <c r="V603" s="279"/>
      <c r="W603" s="279"/>
      <c r="X603" s="279"/>
      <c r="Y603" s="279"/>
      <c r="Z603" s="279"/>
    </row>
    <row r="604" spans="1:26" ht="16.5" customHeight="1">
      <c r="A604" s="665"/>
      <c r="B604" s="665"/>
      <c r="C604" s="665"/>
      <c r="D604" s="665"/>
      <c r="E604" s="665"/>
      <c r="F604" s="665"/>
      <c r="G604" s="80"/>
      <c r="H604" s="271" t="s">
        <v>17471</v>
      </c>
      <c r="I604" s="483" t="s">
        <v>17163</v>
      </c>
      <c r="J604" s="83" t="s">
        <v>158</v>
      </c>
      <c r="K604" s="442"/>
      <c r="L604" s="665"/>
      <c r="M604" s="178"/>
      <c r="N604" s="26"/>
      <c r="O604" s="86"/>
      <c r="P604" s="86"/>
      <c r="Q604" s="86" t="s">
        <v>379</v>
      </c>
      <c r="R604" s="86"/>
      <c r="S604" s="442"/>
      <c r="T604" s="279"/>
      <c r="U604" s="279"/>
      <c r="V604" s="279"/>
      <c r="W604" s="279"/>
      <c r="X604" s="279"/>
      <c r="Y604" s="279"/>
      <c r="Z604" s="279"/>
    </row>
    <row r="605" spans="1:26" ht="16.5" customHeight="1">
      <c r="A605" s="665"/>
      <c r="B605" s="665"/>
      <c r="C605" s="665"/>
      <c r="D605" s="665"/>
      <c r="E605" s="665"/>
      <c r="F605" s="665"/>
      <c r="G605" s="80"/>
      <c r="H605" s="333" t="s">
        <v>17080</v>
      </c>
      <c r="I605" s="2"/>
      <c r="J605" s="83" t="s">
        <v>158</v>
      </c>
      <c r="K605" s="442"/>
      <c r="L605" s="665"/>
      <c r="M605" s="178"/>
      <c r="N605" s="26"/>
      <c r="O605" s="86"/>
      <c r="P605" s="86"/>
      <c r="Q605" s="86" t="s">
        <v>379</v>
      </c>
      <c r="R605" s="86"/>
      <c r="S605" s="442"/>
      <c r="T605" s="279"/>
      <c r="U605" s="279"/>
      <c r="V605" s="279"/>
      <c r="W605" s="279"/>
      <c r="X605" s="279"/>
      <c r="Y605" s="279"/>
      <c r="Z605" s="279"/>
    </row>
    <row r="606" spans="1:26" ht="16.5" customHeight="1">
      <c r="A606" s="665"/>
      <c r="B606" s="665"/>
      <c r="C606" s="665"/>
      <c r="D606" s="665"/>
      <c r="E606" s="665"/>
      <c r="F606" s="665"/>
      <c r="G606" s="80"/>
      <c r="H606" s="271" t="s">
        <v>17083</v>
      </c>
      <c r="I606" s="271" t="s">
        <v>16900</v>
      </c>
      <c r="J606" s="83" t="s">
        <v>158</v>
      </c>
      <c r="K606" s="442"/>
      <c r="L606" s="665"/>
      <c r="M606" s="178"/>
      <c r="N606" s="26"/>
      <c r="O606" s="86"/>
      <c r="P606" s="86"/>
      <c r="Q606" s="86" t="s">
        <v>379</v>
      </c>
      <c r="R606" s="86"/>
      <c r="S606" s="442"/>
      <c r="T606" s="279"/>
      <c r="U606" s="279"/>
      <c r="V606" s="279"/>
      <c r="W606" s="279"/>
      <c r="X606" s="279"/>
      <c r="Y606" s="279"/>
      <c r="Z606" s="279"/>
    </row>
    <row r="607" spans="1:26" ht="16.5" customHeight="1">
      <c r="A607" s="665"/>
      <c r="B607" s="665"/>
      <c r="C607" s="665"/>
      <c r="D607" s="665"/>
      <c r="E607" s="665"/>
      <c r="F607" s="665"/>
      <c r="G607" s="80"/>
      <c r="H607" s="271" t="s">
        <v>15884</v>
      </c>
      <c r="I607" s="453" t="s">
        <v>17398</v>
      </c>
      <c r="J607" s="83" t="s">
        <v>158</v>
      </c>
      <c r="K607" s="442"/>
      <c r="L607" s="665"/>
      <c r="M607" s="454" t="s">
        <v>15887</v>
      </c>
      <c r="N607" s="26"/>
      <c r="O607" s="86"/>
      <c r="P607" s="86"/>
      <c r="Q607" s="86" t="s">
        <v>379</v>
      </c>
      <c r="R607" s="86"/>
      <c r="S607" s="442"/>
      <c r="T607" s="279"/>
      <c r="U607" s="279"/>
      <c r="V607" s="279"/>
      <c r="W607" s="279"/>
      <c r="X607" s="279"/>
      <c r="Y607" s="279"/>
      <c r="Z607" s="279"/>
    </row>
    <row r="608" spans="1:26" ht="16.5" customHeight="1">
      <c r="A608" s="665"/>
      <c r="B608" s="665"/>
      <c r="C608" s="665"/>
      <c r="D608" s="665"/>
      <c r="E608" s="665"/>
      <c r="F608" s="665"/>
      <c r="G608" s="80"/>
      <c r="H608" s="333" t="s">
        <v>15888</v>
      </c>
      <c r="I608" s="445" t="s">
        <v>15558</v>
      </c>
      <c r="J608" s="83" t="s">
        <v>158</v>
      </c>
      <c r="K608" s="442"/>
      <c r="L608" s="665"/>
      <c r="M608" s="178" t="s">
        <v>15889</v>
      </c>
      <c r="N608" s="26"/>
      <c r="O608" s="86"/>
      <c r="P608" s="86"/>
      <c r="Q608" s="86" t="s">
        <v>379</v>
      </c>
      <c r="R608" s="86"/>
      <c r="S608" s="442"/>
      <c r="T608" s="279"/>
      <c r="U608" s="279"/>
      <c r="V608" s="279"/>
      <c r="W608" s="279"/>
      <c r="X608" s="279"/>
      <c r="Y608" s="279"/>
      <c r="Z608" s="279"/>
    </row>
    <row r="609" spans="1:26" ht="16.5" customHeight="1">
      <c r="A609" s="665"/>
      <c r="B609" s="665"/>
      <c r="C609" s="665"/>
      <c r="D609" s="665"/>
      <c r="E609" s="665"/>
      <c r="F609" s="665"/>
      <c r="G609" s="80"/>
      <c r="H609" s="333" t="s">
        <v>15562</v>
      </c>
      <c r="I609" s="2"/>
      <c r="J609" s="83" t="s">
        <v>158</v>
      </c>
      <c r="K609" s="442"/>
      <c r="L609" s="665"/>
      <c r="M609" s="178"/>
      <c r="N609" s="26"/>
      <c r="O609" s="86"/>
      <c r="P609" s="86"/>
      <c r="Q609" s="86" t="s">
        <v>379</v>
      </c>
      <c r="R609" s="86"/>
      <c r="S609" s="442"/>
      <c r="T609" s="279"/>
      <c r="U609" s="279"/>
      <c r="V609" s="279"/>
      <c r="W609" s="279"/>
      <c r="X609" s="279"/>
      <c r="Y609" s="279"/>
      <c r="Z609" s="279"/>
    </row>
    <row r="610" spans="1:26" ht="16.5" customHeight="1">
      <c r="A610" s="665"/>
      <c r="B610" s="665"/>
      <c r="C610" s="665"/>
      <c r="D610" s="665"/>
      <c r="E610" s="665"/>
      <c r="F610" s="665"/>
      <c r="G610" s="80"/>
      <c r="H610" s="271" t="s">
        <v>18439</v>
      </c>
      <c r="I610" s="453" t="s">
        <v>17323</v>
      </c>
      <c r="J610" s="83" t="s">
        <v>158</v>
      </c>
      <c r="K610" s="442"/>
      <c r="L610" s="665"/>
      <c r="M610" s="178" t="s">
        <v>17324</v>
      </c>
      <c r="N610" s="26"/>
      <c r="O610" s="86"/>
      <c r="P610" s="86"/>
      <c r="Q610" s="86" t="s">
        <v>379</v>
      </c>
      <c r="R610" s="86"/>
      <c r="S610" s="442"/>
      <c r="T610" s="279"/>
      <c r="U610" s="279"/>
      <c r="V610" s="279"/>
      <c r="W610" s="279"/>
      <c r="X610" s="279"/>
      <c r="Y610" s="279"/>
      <c r="Z610" s="279"/>
    </row>
    <row r="611" spans="1:26" ht="16.5" customHeight="1">
      <c r="A611" s="665"/>
      <c r="B611" s="665"/>
      <c r="C611" s="665"/>
      <c r="D611" s="665"/>
      <c r="E611" s="665"/>
      <c r="F611" s="665"/>
      <c r="G611" s="80"/>
      <c r="H611" s="271" t="s">
        <v>17449</v>
      </c>
      <c r="I611" s="453" t="s">
        <v>17323</v>
      </c>
      <c r="J611" s="83" t="s">
        <v>158</v>
      </c>
      <c r="K611" s="442"/>
      <c r="L611" s="665"/>
      <c r="M611" s="178"/>
      <c r="N611" s="26"/>
      <c r="O611" s="86"/>
      <c r="P611" s="86"/>
      <c r="Q611" s="86" t="s">
        <v>379</v>
      </c>
      <c r="R611" s="86"/>
      <c r="S611" s="442"/>
      <c r="T611" s="279"/>
      <c r="U611" s="279"/>
      <c r="V611" s="279"/>
      <c r="W611" s="279"/>
      <c r="X611" s="279"/>
      <c r="Y611" s="279"/>
      <c r="Z611" s="279"/>
    </row>
    <row r="612" spans="1:26" ht="16.5" customHeight="1">
      <c r="A612" s="665"/>
      <c r="B612" s="665"/>
      <c r="C612" s="665"/>
      <c r="D612" s="665"/>
      <c r="E612" s="665"/>
      <c r="F612" s="665"/>
      <c r="G612" s="80"/>
      <c r="H612" s="271" t="s">
        <v>17348</v>
      </c>
      <c r="I612" s="453" t="s">
        <v>17323</v>
      </c>
      <c r="J612" s="83" t="s">
        <v>158</v>
      </c>
      <c r="K612" s="442"/>
      <c r="L612" s="665"/>
      <c r="M612" s="178"/>
      <c r="N612" s="26"/>
      <c r="O612" s="86"/>
      <c r="P612" s="86"/>
      <c r="Q612" s="86" t="s">
        <v>379</v>
      </c>
      <c r="R612" s="86"/>
      <c r="S612" s="442"/>
      <c r="T612" s="279"/>
      <c r="U612" s="279"/>
      <c r="V612" s="279"/>
      <c r="W612" s="279"/>
      <c r="X612" s="279"/>
      <c r="Y612" s="279"/>
      <c r="Z612" s="279"/>
    </row>
    <row r="613" spans="1:26" ht="16.5" customHeight="1">
      <c r="A613" s="665"/>
      <c r="B613" s="665"/>
      <c r="C613" s="665"/>
      <c r="D613" s="665"/>
      <c r="E613" s="665"/>
      <c r="F613" s="665"/>
      <c r="G613" s="80"/>
      <c r="H613" s="271" t="s">
        <v>17354</v>
      </c>
      <c r="I613" s="453" t="s">
        <v>17323</v>
      </c>
      <c r="J613" s="83" t="s">
        <v>158</v>
      </c>
      <c r="K613" s="442"/>
      <c r="L613" s="665"/>
      <c r="M613" s="178"/>
      <c r="N613" s="26"/>
      <c r="O613" s="86"/>
      <c r="P613" s="86"/>
      <c r="Q613" s="86" t="s">
        <v>379</v>
      </c>
      <c r="R613" s="86"/>
      <c r="S613" s="442"/>
      <c r="T613" s="279"/>
      <c r="U613" s="279"/>
      <c r="V613" s="279"/>
      <c r="W613" s="279"/>
      <c r="X613" s="279"/>
      <c r="Y613" s="279"/>
      <c r="Z613" s="279"/>
    </row>
    <row r="614" spans="1:26" ht="16.5" customHeight="1">
      <c r="A614" s="665"/>
      <c r="B614" s="665"/>
      <c r="C614" s="665"/>
      <c r="D614" s="665"/>
      <c r="E614" s="665"/>
      <c r="F614" s="665"/>
      <c r="G614" s="80"/>
      <c r="H614" s="271" t="s">
        <v>17363</v>
      </c>
      <c r="I614" s="453" t="s">
        <v>17323</v>
      </c>
      <c r="J614" s="83" t="s">
        <v>158</v>
      </c>
      <c r="K614" s="442"/>
      <c r="L614" s="665"/>
      <c r="M614" s="178"/>
      <c r="N614" s="26"/>
      <c r="O614" s="86"/>
      <c r="P614" s="86"/>
      <c r="Q614" s="86" t="s">
        <v>379</v>
      </c>
      <c r="R614" s="86"/>
      <c r="S614" s="442"/>
      <c r="T614" s="279"/>
      <c r="U614" s="279"/>
      <c r="V614" s="279"/>
      <c r="W614" s="279"/>
      <c r="X614" s="279"/>
      <c r="Y614" s="279"/>
      <c r="Z614" s="279"/>
    </row>
    <row r="615" spans="1:26" ht="16.5" customHeight="1">
      <c r="A615" s="665"/>
      <c r="B615" s="665"/>
      <c r="C615" s="665"/>
      <c r="D615" s="665"/>
      <c r="E615" s="665"/>
      <c r="F615" s="665"/>
      <c r="G615" s="80"/>
      <c r="H615" s="271" t="s">
        <v>17375</v>
      </c>
      <c r="I615" s="453" t="s">
        <v>17323</v>
      </c>
      <c r="J615" s="83" t="s">
        <v>158</v>
      </c>
      <c r="K615" s="442"/>
      <c r="L615" s="665"/>
      <c r="M615" s="178"/>
      <c r="N615" s="26"/>
      <c r="O615" s="86"/>
      <c r="P615" s="86"/>
      <c r="Q615" s="86" t="s">
        <v>379</v>
      </c>
      <c r="R615" s="86"/>
      <c r="S615" s="442"/>
      <c r="T615" s="279"/>
      <c r="U615" s="279"/>
      <c r="V615" s="279"/>
      <c r="W615" s="279"/>
      <c r="X615" s="279"/>
      <c r="Y615" s="279"/>
      <c r="Z615" s="279"/>
    </row>
    <row r="616" spans="1:26" ht="16.5" customHeight="1">
      <c r="A616" s="666"/>
      <c r="B616" s="666"/>
      <c r="C616" s="666"/>
      <c r="D616" s="666"/>
      <c r="E616" s="666"/>
      <c r="F616" s="666"/>
      <c r="G616" s="80"/>
      <c r="H616" s="271" t="s">
        <v>17463</v>
      </c>
      <c r="I616" s="271" t="s">
        <v>17464</v>
      </c>
      <c r="J616" s="83" t="s">
        <v>158</v>
      </c>
      <c r="K616" s="442"/>
      <c r="L616" s="666"/>
      <c r="M616" s="178"/>
      <c r="N616" s="26"/>
      <c r="O616" s="86"/>
      <c r="P616" s="86"/>
      <c r="Q616" s="86" t="s">
        <v>379</v>
      </c>
      <c r="R616" s="86"/>
      <c r="S616" s="442"/>
      <c r="T616" s="279"/>
      <c r="U616" s="279"/>
      <c r="V616" s="279"/>
      <c r="W616" s="279"/>
      <c r="X616" s="279"/>
      <c r="Y616" s="279"/>
      <c r="Z616" s="279"/>
    </row>
    <row r="617" spans="1:26" ht="16.5" customHeight="1">
      <c r="A617" s="26"/>
      <c r="B617" s="26"/>
      <c r="C617" s="26"/>
      <c r="D617" s="824" t="s">
        <v>383</v>
      </c>
      <c r="E617" s="270" t="s">
        <v>384</v>
      </c>
      <c r="F617" s="26" t="s">
        <v>18454</v>
      </c>
      <c r="G617" s="270" t="s">
        <v>18456</v>
      </c>
      <c r="H617" s="468" t="s">
        <v>18457</v>
      </c>
      <c r="I617" s="468" t="s">
        <v>18458</v>
      </c>
      <c r="J617" s="442" t="s">
        <v>158</v>
      </c>
      <c r="K617" s="442"/>
      <c r="L617" s="86"/>
      <c r="M617" s="178"/>
      <c r="N617" s="26"/>
      <c r="O617" s="86"/>
      <c r="P617" s="86"/>
      <c r="Q617" s="86" t="s">
        <v>379</v>
      </c>
      <c r="R617" s="86"/>
      <c r="S617" s="442"/>
      <c r="T617" s="279"/>
      <c r="U617" s="279"/>
      <c r="V617" s="279"/>
      <c r="W617" s="279"/>
      <c r="X617" s="279"/>
      <c r="Y617" s="279"/>
      <c r="Z617" s="279"/>
    </row>
    <row r="618" spans="1:26" ht="16.5" customHeight="1">
      <c r="A618" s="26"/>
      <c r="B618" s="26"/>
      <c r="C618" s="26"/>
      <c r="D618" s="665"/>
      <c r="E618" s="270" t="s">
        <v>388</v>
      </c>
      <c r="F618" s="26" t="s">
        <v>18454</v>
      </c>
      <c r="G618" s="270" t="s">
        <v>18463</v>
      </c>
      <c r="H618" s="468" t="s">
        <v>18457</v>
      </c>
      <c r="I618" s="468" t="s">
        <v>18458</v>
      </c>
      <c r="J618" s="442" t="s">
        <v>158</v>
      </c>
      <c r="K618" s="442"/>
      <c r="L618" s="86"/>
      <c r="M618" s="178"/>
      <c r="N618" s="26"/>
      <c r="O618" s="86"/>
      <c r="P618" s="86"/>
      <c r="Q618" s="86" t="s">
        <v>379</v>
      </c>
      <c r="R618" s="86"/>
      <c r="S618" s="442"/>
      <c r="T618" s="279"/>
      <c r="U618" s="279"/>
      <c r="V618" s="279"/>
      <c r="W618" s="279"/>
      <c r="X618" s="279"/>
      <c r="Y618" s="279"/>
      <c r="Z618" s="279"/>
    </row>
    <row r="619" spans="1:26" ht="16.5" customHeight="1">
      <c r="A619" s="26"/>
      <c r="B619" s="26"/>
      <c r="C619" s="26"/>
      <c r="D619" s="665"/>
      <c r="E619" s="270" t="s">
        <v>391</v>
      </c>
      <c r="F619" s="26" t="s">
        <v>18454</v>
      </c>
      <c r="G619" s="270" t="s">
        <v>18465</v>
      </c>
      <c r="H619" s="468" t="s">
        <v>18466</v>
      </c>
      <c r="I619" s="468" t="s">
        <v>18458</v>
      </c>
      <c r="J619" s="442" t="s">
        <v>158</v>
      </c>
      <c r="K619" s="442"/>
      <c r="L619" s="86"/>
      <c r="M619" s="178"/>
      <c r="N619" s="26"/>
      <c r="O619" s="86"/>
      <c r="P619" s="86"/>
      <c r="Q619" s="86" t="s">
        <v>379</v>
      </c>
      <c r="R619" s="86"/>
      <c r="S619" s="442"/>
      <c r="T619" s="279"/>
      <c r="U619" s="279"/>
      <c r="V619" s="279"/>
      <c r="W619" s="279"/>
      <c r="X619" s="279"/>
      <c r="Y619" s="279"/>
      <c r="Z619" s="279"/>
    </row>
    <row r="620" spans="1:26" ht="16.5" customHeight="1">
      <c r="A620" s="26"/>
      <c r="B620" s="26"/>
      <c r="C620" s="26"/>
      <c r="D620" s="665"/>
      <c r="E620" s="270" t="s">
        <v>394</v>
      </c>
      <c r="F620" s="26" t="s">
        <v>18454</v>
      </c>
      <c r="G620" s="270" t="s">
        <v>18465</v>
      </c>
      <c r="H620" s="468" t="s">
        <v>18467</v>
      </c>
      <c r="I620" s="468" t="s">
        <v>18468</v>
      </c>
      <c r="J620" s="442" t="s">
        <v>158</v>
      </c>
      <c r="K620" s="442"/>
      <c r="L620" s="86"/>
      <c r="M620" s="178"/>
      <c r="N620" s="26"/>
      <c r="O620" s="86"/>
      <c r="P620" s="86"/>
      <c r="Q620" s="86" t="s">
        <v>379</v>
      </c>
      <c r="R620" s="86"/>
      <c r="S620" s="442"/>
      <c r="T620" s="279"/>
      <c r="U620" s="279"/>
      <c r="V620" s="279"/>
      <c r="W620" s="279"/>
      <c r="X620" s="279"/>
      <c r="Y620" s="279"/>
      <c r="Z620" s="279"/>
    </row>
    <row r="621" spans="1:26" ht="16.5" customHeight="1">
      <c r="A621" s="26"/>
      <c r="B621" s="26"/>
      <c r="C621" s="26"/>
      <c r="D621" s="666"/>
      <c r="E621" s="270" t="s">
        <v>400</v>
      </c>
      <c r="F621" s="26" t="s">
        <v>18454</v>
      </c>
      <c r="G621" s="270" t="s">
        <v>18465</v>
      </c>
      <c r="H621" s="468" t="s">
        <v>18469</v>
      </c>
      <c r="I621" s="468" t="s">
        <v>18470</v>
      </c>
      <c r="J621" s="442" t="s">
        <v>158</v>
      </c>
      <c r="K621" s="442"/>
      <c r="L621" s="86"/>
      <c r="M621" s="178"/>
      <c r="N621" s="26"/>
      <c r="O621" s="86"/>
      <c r="P621" s="86"/>
      <c r="Q621" s="86" t="s">
        <v>379</v>
      </c>
      <c r="R621" s="86"/>
      <c r="S621" s="442"/>
      <c r="T621" s="279"/>
      <c r="U621" s="279"/>
      <c r="V621" s="279"/>
      <c r="W621" s="279"/>
      <c r="X621" s="279"/>
      <c r="Y621" s="279"/>
      <c r="Z621" s="279"/>
    </row>
    <row r="622" spans="1:26" ht="16.5" customHeight="1">
      <c r="A622" s="735" t="s">
        <v>17503</v>
      </c>
      <c r="B622" s="735"/>
      <c r="C622" s="735"/>
      <c r="D622" s="736" t="s">
        <v>17508</v>
      </c>
      <c r="E622" s="749" t="s">
        <v>18472</v>
      </c>
      <c r="F622" s="735" t="s">
        <v>17291</v>
      </c>
      <c r="G622" s="26"/>
      <c r="H622" s="461" t="s">
        <v>16548</v>
      </c>
      <c r="I622" s="26"/>
      <c r="J622" s="83" t="s">
        <v>158</v>
      </c>
      <c r="K622" s="442"/>
      <c r="L622" s="734"/>
      <c r="M622" s="403" t="s">
        <v>17511</v>
      </c>
      <c r="N622" s="26"/>
      <c r="O622" s="86"/>
      <c r="P622" s="86"/>
      <c r="Q622" s="86" t="s">
        <v>379</v>
      </c>
      <c r="R622" s="86"/>
      <c r="S622" s="442"/>
      <c r="T622" s="279"/>
      <c r="U622" s="279"/>
      <c r="V622" s="279"/>
      <c r="W622" s="279"/>
      <c r="X622" s="279"/>
      <c r="Y622" s="279"/>
      <c r="Z622" s="279"/>
    </row>
    <row r="623" spans="1:26" ht="16.5" customHeight="1">
      <c r="A623" s="665"/>
      <c r="B623" s="665"/>
      <c r="C623" s="665"/>
      <c r="D623" s="665"/>
      <c r="E623" s="665"/>
      <c r="F623" s="665"/>
      <c r="G623" s="26" t="s">
        <v>17299</v>
      </c>
      <c r="H623" s="2" t="s">
        <v>17512</v>
      </c>
      <c r="I623" s="2" t="s">
        <v>17513</v>
      </c>
      <c r="J623" s="83" t="s">
        <v>158</v>
      </c>
      <c r="K623" s="442"/>
      <c r="L623" s="665"/>
      <c r="M623" s="178" t="s">
        <v>15556</v>
      </c>
      <c r="N623" s="26"/>
      <c r="O623" s="86"/>
      <c r="P623" s="86"/>
      <c r="Q623" s="86" t="s">
        <v>379</v>
      </c>
      <c r="R623" s="86"/>
      <c r="S623" s="442"/>
      <c r="T623" s="279"/>
      <c r="U623" s="279"/>
      <c r="V623" s="279"/>
      <c r="W623" s="279"/>
      <c r="X623" s="279"/>
      <c r="Y623" s="279"/>
      <c r="Z623" s="279"/>
    </row>
    <row r="624" spans="1:26" ht="16.5" customHeight="1">
      <c r="A624" s="665"/>
      <c r="B624" s="665"/>
      <c r="C624" s="665"/>
      <c r="D624" s="665"/>
      <c r="E624" s="665"/>
      <c r="F624" s="665"/>
      <c r="G624" s="26"/>
      <c r="H624" s="2" t="s">
        <v>17267</v>
      </c>
      <c r="I624" s="453" t="s">
        <v>15886</v>
      </c>
      <c r="J624" s="83" t="s">
        <v>158</v>
      </c>
      <c r="K624" s="442"/>
      <c r="L624" s="665"/>
      <c r="M624" s="454" t="s">
        <v>15887</v>
      </c>
      <c r="N624" s="26"/>
      <c r="O624" s="86"/>
      <c r="P624" s="86"/>
      <c r="Q624" s="86" t="s">
        <v>379</v>
      </c>
      <c r="R624" s="86"/>
      <c r="S624" s="442"/>
      <c r="T624" s="279"/>
      <c r="U624" s="279"/>
      <c r="V624" s="279"/>
      <c r="W624" s="279"/>
      <c r="X624" s="279"/>
      <c r="Y624" s="279"/>
      <c r="Z624" s="279"/>
    </row>
    <row r="625" spans="1:26" ht="16.5" customHeight="1">
      <c r="A625" s="665"/>
      <c r="B625" s="665"/>
      <c r="C625" s="665"/>
      <c r="D625" s="665"/>
      <c r="E625" s="665"/>
      <c r="F625" s="665"/>
      <c r="G625" s="26"/>
      <c r="H625" s="2" t="s">
        <v>15888</v>
      </c>
      <c r="I625" s="445" t="s">
        <v>15558</v>
      </c>
      <c r="J625" s="83" t="s">
        <v>158</v>
      </c>
      <c r="K625" s="442"/>
      <c r="L625" s="665"/>
      <c r="M625" s="178" t="s">
        <v>15889</v>
      </c>
      <c r="N625" s="26"/>
      <c r="O625" s="86"/>
      <c r="P625" s="86"/>
      <c r="Q625" s="86" t="s">
        <v>379</v>
      </c>
      <c r="R625" s="86"/>
      <c r="S625" s="442"/>
      <c r="T625" s="279"/>
      <c r="U625" s="279"/>
      <c r="V625" s="279"/>
      <c r="W625" s="279"/>
      <c r="X625" s="279"/>
      <c r="Y625" s="279"/>
      <c r="Z625" s="279"/>
    </row>
    <row r="626" spans="1:26" ht="16.5" customHeight="1">
      <c r="A626" s="665"/>
      <c r="B626" s="665"/>
      <c r="C626" s="665"/>
      <c r="D626" s="665"/>
      <c r="E626" s="665"/>
      <c r="F626" s="665"/>
      <c r="G626" s="26"/>
      <c r="H626" s="2" t="s">
        <v>15562</v>
      </c>
      <c r="I626" s="2" t="s">
        <v>15891</v>
      </c>
      <c r="J626" s="83" t="s">
        <v>158</v>
      </c>
      <c r="K626" s="442"/>
      <c r="L626" s="665"/>
      <c r="M626" s="403"/>
      <c r="N626" s="26"/>
      <c r="O626" s="86"/>
      <c r="P626" s="86"/>
      <c r="Q626" s="86" t="s">
        <v>379</v>
      </c>
      <c r="R626" s="86"/>
      <c r="S626" s="442"/>
      <c r="T626" s="279"/>
      <c r="U626" s="279"/>
      <c r="V626" s="279"/>
      <c r="W626" s="279"/>
      <c r="X626" s="279"/>
      <c r="Y626" s="279"/>
      <c r="Z626" s="279"/>
    </row>
    <row r="627" spans="1:26" ht="16.5" customHeight="1">
      <c r="A627" s="665"/>
      <c r="B627" s="665"/>
      <c r="C627" s="665"/>
      <c r="D627" s="665"/>
      <c r="E627" s="665"/>
      <c r="F627" s="665"/>
      <c r="G627" s="26"/>
      <c r="H627" s="2" t="s">
        <v>15771</v>
      </c>
      <c r="I627" s="2" t="s">
        <v>16396</v>
      </c>
      <c r="J627" s="83" t="s">
        <v>158</v>
      </c>
      <c r="K627" s="442"/>
      <c r="L627" s="665"/>
      <c r="M627" s="403"/>
      <c r="N627" s="26"/>
      <c r="O627" s="86"/>
      <c r="P627" s="86"/>
      <c r="Q627" s="86" t="s">
        <v>379</v>
      </c>
      <c r="R627" s="86"/>
      <c r="S627" s="442"/>
      <c r="T627" s="279"/>
      <c r="U627" s="279"/>
      <c r="V627" s="279"/>
      <c r="W627" s="279"/>
      <c r="X627" s="279"/>
      <c r="Y627" s="279"/>
      <c r="Z627" s="279"/>
    </row>
    <row r="628" spans="1:26" ht="16.5" customHeight="1">
      <c r="A628" s="666"/>
      <c r="B628" s="666"/>
      <c r="C628" s="666"/>
      <c r="D628" s="666"/>
      <c r="E628" s="666"/>
      <c r="F628" s="666"/>
      <c r="G628" s="26"/>
      <c r="H628" s="2"/>
      <c r="I628" s="445" t="s">
        <v>15891</v>
      </c>
      <c r="J628" s="83" t="s">
        <v>158</v>
      </c>
      <c r="K628" s="442"/>
      <c r="L628" s="666"/>
      <c r="M628" s="403"/>
      <c r="N628" s="26"/>
      <c r="O628" s="86"/>
      <c r="P628" s="86"/>
      <c r="Q628" s="86" t="s">
        <v>379</v>
      </c>
      <c r="R628" s="86"/>
      <c r="S628" s="442"/>
      <c r="T628" s="279"/>
      <c r="U628" s="279"/>
      <c r="V628" s="279"/>
      <c r="W628" s="279"/>
      <c r="X628" s="279"/>
      <c r="Y628" s="279"/>
      <c r="Z628" s="279"/>
    </row>
    <row r="629" spans="1:26" ht="16.5" customHeight="1">
      <c r="A629" s="735" t="s">
        <v>17528</v>
      </c>
      <c r="B629" s="735"/>
      <c r="C629" s="735"/>
      <c r="D629" s="736" t="s">
        <v>17508</v>
      </c>
      <c r="E629" s="749" t="s">
        <v>18484</v>
      </c>
      <c r="F629" s="735" t="s">
        <v>17291</v>
      </c>
      <c r="G629" s="26"/>
      <c r="H629" s="461" t="s">
        <v>16548</v>
      </c>
      <c r="I629" s="26"/>
      <c r="J629" s="83" t="s">
        <v>158</v>
      </c>
      <c r="K629" s="442"/>
      <c r="L629" s="734"/>
      <c r="M629" s="403"/>
      <c r="N629" s="26"/>
      <c r="O629" s="86"/>
      <c r="P629" s="86"/>
      <c r="Q629" s="86" t="s">
        <v>379</v>
      </c>
      <c r="R629" s="86"/>
      <c r="S629" s="442"/>
      <c r="T629" s="279"/>
      <c r="U629" s="279"/>
      <c r="V629" s="279"/>
      <c r="W629" s="279"/>
      <c r="X629" s="279"/>
      <c r="Y629" s="279"/>
      <c r="Z629" s="279"/>
    </row>
    <row r="630" spans="1:26" ht="16.5" customHeight="1">
      <c r="A630" s="665"/>
      <c r="B630" s="665"/>
      <c r="C630" s="665"/>
      <c r="D630" s="665"/>
      <c r="E630" s="665"/>
      <c r="F630" s="665"/>
      <c r="G630" s="26" t="s">
        <v>17299</v>
      </c>
      <c r="H630" s="2" t="s">
        <v>17512</v>
      </c>
      <c r="I630" s="2" t="s">
        <v>17513</v>
      </c>
      <c r="J630" s="83" t="s">
        <v>158</v>
      </c>
      <c r="K630" s="442"/>
      <c r="L630" s="665"/>
      <c r="M630" s="178" t="s">
        <v>15556</v>
      </c>
      <c r="N630" s="26"/>
      <c r="O630" s="86"/>
      <c r="P630" s="86"/>
      <c r="Q630" s="86" t="s">
        <v>379</v>
      </c>
      <c r="R630" s="86"/>
      <c r="S630" s="442"/>
      <c r="T630" s="279"/>
      <c r="U630" s="279"/>
      <c r="V630" s="279"/>
      <c r="W630" s="279"/>
      <c r="X630" s="279"/>
      <c r="Y630" s="279"/>
      <c r="Z630" s="279"/>
    </row>
    <row r="631" spans="1:26" ht="16.5" customHeight="1">
      <c r="A631" s="665"/>
      <c r="B631" s="665"/>
      <c r="C631" s="665"/>
      <c r="D631" s="665"/>
      <c r="E631" s="665"/>
      <c r="F631" s="665"/>
      <c r="G631" s="26"/>
      <c r="H631" s="2" t="s">
        <v>17267</v>
      </c>
      <c r="I631" s="453" t="s">
        <v>15886</v>
      </c>
      <c r="J631" s="83" t="s">
        <v>158</v>
      </c>
      <c r="K631" s="442"/>
      <c r="L631" s="665"/>
      <c r="M631" s="454" t="s">
        <v>15887</v>
      </c>
      <c r="N631" s="26"/>
      <c r="O631" s="86"/>
      <c r="P631" s="86"/>
      <c r="Q631" s="86" t="s">
        <v>379</v>
      </c>
      <c r="R631" s="86"/>
      <c r="S631" s="442"/>
      <c r="T631" s="279"/>
      <c r="U631" s="279"/>
      <c r="V631" s="279"/>
      <c r="W631" s="279"/>
      <c r="X631" s="279"/>
      <c r="Y631" s="279"/>
      <c r="Z631" s="279"/>
    </row>
    <row r="632" spans="1:26" ht="16.5" customHeight="1">
      <c r="A632" s="665"/>
      <c r="B632" s="665"/>
      <c r="C632" s="665"/>
      <c r="D632" s="665"/>
      <c r="E632" s="665"/>
      <c r="F632" s="665"/>
      <c r="G632" s="26"/>
      <c r="H632" s="2" t="s">
        <v>15888</v>
      </c>
      <c r="I632" s="445" t="s">
        <v>15558</v>
      </c>
      <c r="J632" s="83" t="s">
        <v>158</v>
      </c>
      <c r="K632" s="442"/>
      <c r="L632" s="665"/>
      <c r="M632" s="178" t="s">
        <v>15889</v>
      </c>
      <c r="N632" s="26"/>
      <c r="O632" s="86"/>
      <c r="P632" s="86"/>
      <c r="Q632" s="86" t="s">
        <v>379</v>
      </c>
      <c r="R632" s="86"/>
      <c r="S632" s="442"/>
      <c r="T632" s="279"/>
      <c r="U632" s="279"/>
      <c r="V632" s="279"/>
      <c r="W632" s="279"/>
      <c r="X632" s="279"/>
      <c r="Y632" s="279"/>
      <c r="Z632" s="279"/>
    </row>
    <row r="633" spans="1:26" ht="16.5" customHeight="1">
      <c r="A633" s="665"/>
      <c r="B633" s="665"/>
      <c r="C633" s="665"/>
      <c r="D633" s="665"/>
      <c r="E633" s="665"/>
      <c r="F633" s="665"/>
      <c r="G633" s="26"/>
      <c r="H633" s="2" t="s">
        <v>15562</v>
      </c>
      <c r="I633" s="2" t="s">
        <v>15891</v>
      </c>
      <c r="J633" s="83" t="s">
        <v>158</v>
      </c>
      <c r="K633" s="442"/>
      <c r="L633" s="665"/>
      <c r="M633" s="403"/>
      <c r="N633" s="26"/>
      <c r="O633" s="86"/>
      <c r="P633" s="86"/>
      <c r="Q633" s="86" t="s">
        <v>379</v>
      </c>
      <c r="R633" s="86"/>
      <c r="S633" s="442"/>
      <c r="T633" s="279"/>
      <c r="U633" s="279"/>
      <c r="V633" s="279"/>
      <c r="W633" s="279"/>
      <c r="X633" s="279"/>
      <c r="Y633" s="279"/>
      <c r="Z633" s="279"/>
    </row>
    <row r="634" spans="1:26" ht="16.5" customHeight="1">
      <c r="A634" s="665"/>
      <c r="B634" s="665"/>
      <c r="C634" s="665"/>
      <c r="D634" s="665"/>
      <c r="E634" s="665"/>
      <c r="F634" s="665"/>
      <c r="G634" s="26"/>
      <c r="H634" s="2" t="s">
        <v>15643</v>
      </c>
      <c r="I634" s="2" t="s">
        <v>16396</v>
      </c>
      <c r="J634" s="83" t="s">
        <v>158</v>
      </c>
      <c r="K634" s="442"/>
      <c r="L634" s="665"/>
      <c r="M634" s="403"/>
      <c r="N634" s="26"/>
      <c r="O634" s="86"/>
      <c r="P634" s="86"/>
      <c r="Q634" s="86" t="s">
        <v>379</v>
      </c>
      <c r="R634" s="86"/>
      <c r="S634" s="442"/>
      <c r="T634" s="279"/>
      <c r="U634" s="279"/>
      <c r="V634" s="279"/>
      <c r="W634" s="279"/>
      <c r="X634" s="279"/>
      <c r="Y634" s="279"/>
      <c r="Z634" s="279"/>
    </row>
    <row r="635" spans="1:26" ht="16.5" customHeight="1">
      <c r="A635" s="666"/>
      <c r="B635" s="666"/>
      <c r="C635" s="666"/>
      <c r="D635" s="666"/>
      <c r="E635" s="666"/>
      <c r="F635" s="666"/>
      <c r="G635" s="26"/>
      <c r="H635" s="2"/>
      <c r="I635" s="445" t="s">
        <v>15891</v>
      </c>
      <c r="J635" s="83" t="s">
        <v>158</v>
      </c>
      <c r="K635" s="442"/>
      <c r="L635" s="666"/>
      <c r="M635" s="403"/>
      <c r="N635" s="26"/>
      <c r="O635" s="86"/>
      <c r="P635" s="86"/>
      <c r="Q635" s="86" t="s">
        <v>379</v>
      </c>
      <c r="R635" s="86"/>
      <c r="S635" s="442"/>
      <c r="T635" s="279"/>
      <c r="U635" s="279"/>
      <c r="V635" s="279"/>
      <c r="W635" s="279"/>
      <c r="X635" s="279"/>
      <c r="Y635" s="279"/>
      <c r="Z635" s="279"/>
    </row>
    <row r="636" spans="1:26" ht="16.5" customHeight="1">
      <c r="A636" s="735" t="s">
        <v>17542</v>
      </c>
      <c r="B636" s="735"/>
      <c r="C636" s="735"/>
      <c r="D636" s="736" t="s">
        <v>17545</v>
      </c>
      <c r="E636" s="749" t="s">
        <v>17547</v>
      </c>
      <c r="F636" s="735" t="s">
        <v>17291</v>
      </c>
      <c r="G636" s="26"/>
      <c r="H636" s="461" t="s">
        <v>16548</v>
      </c>
      <c r="I636" s="26"/>
      <c r="J636" s="83" t="s">
        <v>158</v>
      </c>
      <c r="K636" s="442"/>
      <c r="L636" s="734"/>
      <c r="M636" s="178"/>
      <c r="N636" s="26"/>
      <c r="O636" s="86"/>
      <c r="P636" s="86"/>
      <c r="Q636" s="86" t="s">
        <v>379</v>
      </c>
      <c r="R636" s="86"/>
      <c r="S636" s="442"/>
      <c r="T636" s="279"/>
      <c r="U636" s="279"/>
      <c r="V636" s="279"/>
      <c r="W636" s="279"/>
      <c r="X636" s="279"/>
      <c r="Y636" s="279"/>
      <c r="Z636" s="279"/>
    </row>
    <row r="637" spans="1:26" ht="16.5" customHeight="1">
      <c r="A637" s="665"/>
      <c r="B637" s="665"/>
      <c r="C637" s="665"/>
      <c r="D637" s="665"/>
      <c r="E637" s="665"/>
      <c r="F637" s="665"/>
      <c r="G637" s="26" t="s">
        <v>17299</v>
      </c>
      <c r="H637" s="2" t="s">
        <v>17553</v>
      </c>
      <c r="I637" s="2" t="s">
        <v>16282</v>
      </c>
      <c r="J637" s="83" t="s">
        <v>158</v>
      </c>
      <c r="K637" s="442"/>
      <c r="L637" s="665"/>
      <c r="M637" s="178" t="s">
        <v>15556</v>
      </c>
      <c r="N637" s="26"/>
      <c r="O637" s="86"/>
      <c r="P637" s="86"/>
      <c r="Q637" s="86" t="s">
        <v>379</v>
      </c>
      <c r="R637" s="86"/>
      <c r="S637" s="442"/>
      <c r="T637" s="279"/>
      <c r="U637" s="279"/>
      <c r="V637" s="279"/>
      <c r="W637" s="279"/>
      <c r="X637" s="279"/>
      <c r="Y637" s="279"/>
      <c r="Z637" s="279"/>
    </row>
    <row r="638" spans="1:26" ht="16.5" customHeight="1">
      <c r="A638" s="665"/>
      <c r="B638" s="665"/>
      <c r="C638" s="665"/>
      <c r="D638" s="665"/>
      <c r="E638" s="665"/>
      <c r="F638" s="665"/>
      <c r="G638" s="26"/>
      <c r="H638" s="2" t="s">
        <v>17267</v>
      </c>
      <c r="I638" s="445" t="s">
        <v>17555</v>
      </c>
      <c r="J638" s="83" t="s">
        <v>158</v>
      </c>
      <c r="K638" s="442"/>
      <c r="L638" s="665"/>
      <c r="M638" s="454" t="s">
        <v>15887</v>
      </c>
      <c r="N638" s="26"/>
      <c r="O638" s="86"/>
      <c r="P638" s="86"/>
      <c r="Q638" s="86" t="s">
        <v>379</v>
      </c>
      <c r="R638" s="86"/>
      <c r="S638" s="442"/>
      <c r="T638" s="279"/>
      <c r="U638" s="279"/>
      <c r="V638" s="279"/>
      <c r="W638" s="279"/>
      <c r="X638" s="279"/>
      <c r="Y638" s="279"/>
      <c r="Z638" s="279"/>
    </row>
    <row r="639" spans="1:26" ht="16.5" customHeight="1">
      <c r="A639" s="666"/>
      <c r="B639" s="666"/>
      <c r="C639" s="666"/>
      <c r="D639" s="666"/>
      <c r="E639" s="666"/>
      <c r="F639" s="666"/>
      <c r="G639" s="26"/>
      <c r="H639" s="2" t="s">
        <v>17557</v>
      </c>
      <c r="I639" s="445" t="s">
        <v>17558</v>
      </c>
      <c r="J639" s="83" t="s">
        <v>158</v>
      </c>
      <c r="K639" s="442"/>
      <c r="L639" s="666"/>
      <c r="M639" s="178" t="s">
        <v>16746</v>
      </c>
      <c r="N639" s="26"/>
      <c r="O639" s="86"/>
      <c r="P639" s="86"/>
      <c r="Q639" s="86" t="s">
        <v>379</v>
      </c>
      <c r="R639" s="86"/>
      <c r="S639" s="442"/>
      <c r="T639" s="279"/>
      <c r="U639" s="279"/>
      <c r="V639" s="279"/>
      <c r="W639" s="279"/>
      <c r="X639" s="279"/>
      <c r="Y639" s="279"/>
      <c r="Z639" s="279"/>
    </row>
    <row r="640" spans="1:26" ht="16.5" customHeight="1">
      <c r="A640" s="735" t="s">
        <v>17559</v>
      </c>
      <c r="B640" s="735"/>
      <c r="C640" s="735"/>
      <c r="D640" s="736" t="s">
        <v>17545</v>
      </c>
      <c r="E640" s="749" t="s">
        <v>17562</v>
      </c>
      <c r="F640" s="735" t="s">
        <v>17291</v>
      </c>
      <c r="G640" s="26"/>
      <c r="H640" s="461" t="s">
        <v>16548</v>
      </c>
      <c r="I640" s="26"/>
      <c r="J640" s="83" t="s">
        <v>158</v>
      </c>
      <c r="K640" s="442"/>
      <c r="L640" s="734"/>
      <c r="M640" s="403" t="s">
        <v>17511</v>
      </c>
      <c r="N640" s="26"/>
      <c r="O640" s="86"/>
      <c r="P640" s="86"/>
      <c r="Q640" s="86" t="s">
        <v>379</v>
      </c>
      <c r="R640" s="86"/>
      <c r="S640" s="442"/>
      <c r="T640" s="279"/>
      <c r="U640" s="279"/>
      <c r="V640" s="279"/>
      <c r="W640" s="279"/>
      <c r="X640" s="279"/>
      <c r="Y640" s="279"/>
      <c r="Z640" s="279"/>
    </row>
    <row r="641" spans="1:26" ht="16.5" customHeight="1">
      <c r="A641" s="665"/>
      <c r="B641" s="665"/>
      <c r="C641" s="665"/>
      <c r="D641" s="665"/>
      <c r="E641" s="665"/>
      <c r="F641" s="665"/>
      <c r="G641" s="26" t="s">
        <v>17299</v>
      </c>
      <c r="H641" s="2" t="s">
        <v>17553</v>
      </c>
      <c r="I641" s="2" t="s">
        <v>16282</v>
      </c>
      <c r="J641" s="83" t="s">
        <v>158</v>
      </c>
      <c r="K641" s="442"/>
      <c r="L641" s="665"/>
      <c r="M641" s="178" t="s">
        <v>15556</v>
      </c>
      <c r="N641" s="26"/>
      <c r="O641" s="86"/>
      <c r="P641" s="86"/>
      <c r="Q641" s="86" t="s">
        <v>379</v>
      </c>
      <c r="R641" s="86"/>
      <c r="S641" s="442"/>
      <c r="T641" s="279"/>
      <c r="U641" s="279"/>
      <c r="V641" s="279"/>
      <c r="W641" s="279"/>
      <c r="X641" s="279"/>
      <c r="Y641" s="279"/>
      <c r="Z641" s="279"/>
    </row>
    <row r="642" spans="1:26" ht="16.5" customHeight="1">
      <c r="A642" s="665"/>
      <c r="B642" s="665"/>
      <c r="C642" s="665"/>
      <c r="D642" s="665"/>
      <c r="E642" s="665"/>
      <c r="F642" s="665"/>
      <c r="G642" s="26"/>
      <c r="H642" s="2" t="s">
        <v>17267</v>
      </c>
      <c r="I642" s="445" t="s">
        <v>17555</v>
      </c>
      <c r="J642" s="83" t="s">
        <v>158</v>
      </c>
      <c r="K642" s="442"/>
      <c r="L642" s="665"/>
      <c r="M642" s="454" t="s">
        <v>15887</v>
      </c>
      <c r="N642" s="26"/>
      <c r="O642" s="86"/>
      <c r="P642" s="86"/>
      <c r="Q642" s="86" t="s">
        <v>379</v>
      </c>
      <c r="R642" s="86"/>
      <c r="S642" s="442"/>
      <c r="T642" s="279"/>
      <c r="U642" s="279"/>
      <c r="V642" s="279"/>
      <c r="W642" s="279"/>
      <c r="X642" s="279"/>
      <c r="Y642" s="279"/>
      <c r="Z642" s="279"/>
    </row>
    <row r="643" spans="1:26" ht="16.5" customHeight="1">
      <c r="A643" s="665"/>
      <c r="B643" s="665"/>
      <c r="C643" s="665"/>
      <c r="D643" s="665"/>
      <c r="E643" s="665"/>
      <c r="F643" s="665"/>
      <c r="G643" s="26"/>
      <c r="H643" s="333" t="s">
        <v>17566</v>
      </c>
      <c r="I643" s="2"/>
      <c r="J643" s="83" t="s">
        <v>158</v>
      </c>
      <c r="K643" s="442"/>
      <c r="L643" s="665"/>
      <c r="M643" s="403"/>
      <c r="N643" s="26"/>
      <c r="O643" s="86"/>
      <c r="P643" s="86"/>
      <c r="Q643" s="86" t="s">
        <v>379</v>
      </c>
      <c r="R643" s="86"/>
      <c r="S643" s="442"/>
      <c r="T643" s="279"/>
      <c r="U643" s="279"/>
      <c r="V643" s="279"/>
      <c r="W643" s="279"/>
      <c r="X643" s="279"/>
      <c r="Y643" s="279"/>
      <c r="Z643" s="279"/>
    </row>
    <row r="644" spans="1:26" ht="16.5" customHeight="1">
      <c r="A644" s="665"/>
      <c r="B644" s="665"/>
      <c r="C644" s="665"/>
      <c r="D644" s="665"/>
      <c r="E644" s="665"/>
      <c r="F644" s="665"/>
      <c r="G644" s="26"/>
      <c r="H644" s="2" t="s">
        <v>15888</v>
      </c>
      <c r="I644" s="445" t="s">
        <v>15558</v>
      </c>
      <c r="J644" s="83" t="s">
        <v>158</v>
      </c>
      <c r="K644" s="442"/>
      <c r="L644" s="665"/>
      <c r="M644" s="178" t="s">
        <v>15889</v>
      </c>
      <c r="N644" s="26"/>
      <c r="O644" s="86"/>
      <c r="P644" s="86"/>
      <c r="Q644" s="86" t="s">
        <v>379</v>
      </c>
      <c r="R644" s="86"/>
      <c r="S644" s="442"/>
      <c r="T644" s="279"/>
      <c r="U644" s="279"/>
      <c r="V644" s="279"/>
      <c r="W644" s="279"/>
      <c r="X644" s="279"/>
      <c r="Y644" s="279"/>
      <c r="Z644" s="279"/>
    </row>
    <row r="645" spans="1:26" ht="16.5" customHeight="1">
      <c r="A645" s="665"/>
      <c r="B645" s="665"/>
      <c r="C645" s="665"/>
      <c r="D645" s="665"/>
      <c r="E645" s="665"/>
      <c r="F645" s="665"/>
      <c r="G645" s="26"/>
      <c r="H645" s="2" t="s">
        <v>15562</v>
      </c>
      <c r="I645" s="333"/>
      <c r="J645" s="83" t="s">
        <v>158</v>
      </c>
      <c r="K645" s="442"/>
      <c r="L645" s="665"/>
      <c r="M645" s="403"/>
      <c r="N645" s="26"/>
      <c r="O645" s="86"/>
      <c r="P645" s="86"/>
      <c r="Q645" s="86" t="s">
        <v>379</v>
      </c>
      <c r="R645" s="86"/>
      <c r="S645" s="442"/>
      <c r="T645" s="279"/>
      <c r="U645" s="279"/>
      <c r="V645" s="279"/>
      <c r="W645" s="279"/>
      <c r="X645" s="279"/>
      <c r="Y645" s="279"/>
      <c r="Z645" s="279"/>
    </row>
    <row r="646" spans="1:26" ht="16.5" customHeight="1">
      <c r="A646" s="666"/>
      <c r="B646" s="666"/>
      <c r="C646" s="666"/>
      <c r="D646" s="666"/>
      <c r="E646" s="666"/>
      <c r="F646" s="666"/>
      <c r="G646" s="26"/>
      <c r="H646" s="2" t="s">
        <v>16422</v>
      </c>
      <c r="I646" s="445" t="s">
        <v>15563</v>
      </c>
      <c r="J646" s="83" t="s">
        <v>158</v>
      </c>
      <c r="K646" s="442"/>
      <c r="L646" s="666"/>
      <c r="M646" s="403"/>
      <c r="N646" s="26"/>
      <c r="O646" s="86"/>
      <c r="P646" s="86"/>
      <c r="Q646" s="86" t="s">
        <v>379</v>
      </c>
      <c r="R646" s="86"/>
      <c r="S646" s="442"/>
      <c r="T646" s="279"/>
      <c r="U646" s="279"/>
      <c r="V646" s="279"/>
      <c r="W646" s="279"/>
      <c r="X646" s="279"/>
      <c r="Y646" s="279"/>
      <c r="Z646" s="279"/>
    </row>
    <row r="647" spans="1:26" ht="16.5" customHeight="1">
      <c r="A647" s="735" t="s">
        <v>17579</v>
      </c>
      <c r="B647" s="735"/>
      <c r="C647" s="735"/>
      <c r="D647" s="736" t="s">
        <v>17545</v>
      </c>
      <c r="E647" s="749" t="s">
        <v>17582</v>
      </c>
      <c r="F647" s="735" t="s">
        <v>17291</v>
      </c>
      <c r="G647" s="26"/>
      <c r="H647" s="461" t="s">
        <v>16548</v>
      </c>
      <c r="I647" s="26"/>
      <c r="J647" s="83" t="s">
        <v>158</v>
      </c>
      <c r="K647" s="442"/>
      <c r="L647" s="734"/>
      <c r="M647" s="403"/>
      <c r="N647" s="26"/>
      <c r="O647" s="86"/>
      <c r="P647" s="86"/>
      <c r="Q647" s="86" t="s">
        <v>379</v>
      </c>
      <c r="R647" s="86"/>
      <c r="S647" s="442"/>
      <c r="T647" s="279"/>
      <c r="U647" s="279"/>
      <c r="V647" s="279"/>
      <c r="W647" s="279"/>
      <c r="X647" s="279"/>
      <c r="Y647" s="279"/>
      <c r="Z647" s="279"/>
    </row>
    <row r="648" spans="1:26" ht="16.5" customHeight="1">
      <c r="A648" s="665"/>
      <c r="B648" s="665"/>
      <c r="C648" s="665"/>
      <c r="D648" s="665"/>
      <c r="E648" s="665"/>
      <c r="F648" s="665"/>
      <c r="G648" s="26" t="s">
        <v>17299</v>
      </c>
      <c r="H648" s="2" t="s">
        <v>17553</v>
      </c>
      <c r="I648" s="2" t="s">
        <v>16282</v>
      </c>
      <c r="J648" s="83" t="s">
        <v>158</v>
      </c>
      <c r="K648" s="442"/>
      <c r="L648" s="665"/>
      <c r="M648" s="178" t="s">
        <v>15556</v>
      </c>
      <c r="N648" s="26"/>
      <c r="O648" s="86"/>
      <c r="P648" s="86"/>
      <c r="Q648" s="86" t="s">
        <v>379</v>
      </c>
      <c r="R648" s="86"/>
      <c r="S648" s="442"/>
      <c r="T648" s="279"/>
      <c r="U648" s="279"/>
      <c r="V648" s="279"/>
      <c r="W648" s="279"/>
      <c r="X648" s="279"/>
      <c r="Y648" s="279"/>
      <c r="Z648" s="279"/>
    </row>
    <row r="649" spans="1:26" ht="16.5" customHeight="1">
      <c r="A649" s="665"/>
      <c r="B649" s="665"/>
      <c r="C649" s="665"/>
      <c r="D649" s="665"/>
      <c r="E649" s="665"/>
      <c r="F649" s="665"/>
      <c r="G649" s="26"/>
      <c r="H649" s="2" t="s">
        <v>17267</v>
      </c>
      <c r="I649" s="445" t="s">
        <v>15886</v>
      </c>
      <c r="J649" s="83" t="s">
        <v>158</v>
      </c>
      <c r="K649" s="442"/>
      <c r="L649" s="665"/>
      <c r="M649" s="454" t="s">
        <v>15887</v>
      </c>
      <c r="N649" s="26"/>
      <c r="O649" s="86"/>
      <c r="P649" s="86"/>
      <c r="Q649" s="86" t="s">
        <v>379</v>
      </c>
      <c r="R649" s="86"/>
      <c r="S649" s="442"/>
      <c r="T649" s="279"/>
      <c r="U649" s="279"/>
      <c r="V649" s="279"/>
      <c r="W649" s="279"/>
      <c r="X649" s="279"/>
      <c r="Y649" s="279"/>
      <c r="Z649" s="279"/>
    </row>
    <row r="650" spans="1:26" ht="16.5" customHeight="1">
      <c r="A650" s="665"/>
      <c r="B650" s="665"/>
      <c r="C650" s="665"/>
      <c r="D650" s="665"/>
      <c r="E650" s="665"/>
      <c r="F650" s="665"/>
      <c r="G650" s="26"/>
      <c r="H650" s="2" t="s">
        <v>15888</v>
      </c>
      <c r="I650" s="445" t="s">
        <v>15558</v>
      </c>
      <c r="J650" s="83" t="s">
        <v>158</v>
      </c>
      <c r="K650" s="442"/>
      <c r="L650" s="665"/>
      <c r="M650" s="178" t="s">
        <v>15889</v>
      </c>
      <c r="N650" s="26"/>
      <c r="O650" s="86"/>
      <c r="P650" s="86"/>
      <c r="Q650" s="86" t="s">
        <v>379</v>
      </c>
      <c r="R650" s="86"/>
      <c r="S650" s="442"/>
      <c r="T650" s="279"/>
      <c r="U650" s="279"/>
      <c r="V650" s="279"/>
      <c r="W650" s="279"/>
      <c r="X650" s="279"/>
      <c r="Y650" s="279"/>
      <c r="Z650" s="279"/>
    </row>
    <row r="651" spans="1:26" ht="16.5" customHeight="1">
      <c r="A651" s="665"/>
      <c r="B651" s="665"/>
      <c r="C651" s="665"/>
      <c r="D651" s="665"/>
      <c r="E651" s="665"/>
      <c r="F651" s="665"/>
      <c r="G651" s="26"/>
      <c r="H651" s="2" t="s">
        <v>15562</v>
      </c>
      <c r="I651" s="2"/>
      <c r="J651" s="83" t="s">
        <v>158</v>
      </c>
      <c r="K651" s="442"/>
      <c r="L651" s="665"/>
      <c r="M651" s="403"/>
      <c r="N651" s="26"/>
      <c r="O651" s="86"/>
      <c r="P651" s="86"/>
      <c r="Q651" s="86" t="s">
        <v>379</v>
      </c>
      <c r="R651" s="86"/>
      <c r="S651" s="442"/>
      <c r="T651" s="279"/>
      <c r="U651" s="279"/>
      <c r="V651" s="279"/>
      <c r="W651" s="279"/>
      <c r="X651" s="279"/>
      <c r="Y651" s="279"/>
      <c r="Z651" s="279"/>
    </row>
    <row r="652" spans="1:26" ht="16.5" customHeight="1">
      <c r="A652" s="665"/>
      <c r="B652" s="665"/>
      <c r="C652" s="665"/>
      <c r="D652" s="665"/>
      <c r="E652" s="665"/>
      <c r="F652" s="665"/>
      <c r="G652" s="26"/>
      <c r="H652" s="333"/>
      <c r="I652" s="333" t="s">
        <v>15891</v>
      </c>
      <c r="J652" s="83" t="s">
        <v>158</v>
      </c>
      <c r="K652" s="442"/>
      <c r="L652" s="665"/>
      <c r="M652" s="403"/>
      <c r="N652" s="26"/>
      <c r="O652" s="86"/>
      <c r="P652" s="86"/>
      <c r="Q652" s="86" t="s">
        <v>379</v>
      </c>
      <c r="R652" s="86"/>
      <c r="S652" s="442"/>
      <c r="T652" s="279"/>
      <c r="U652" s="279"/>
      <c r="V652" s="279"/>
      <c r="W652" s="279"/>
      <c r="X652" s="279"/>
      <c r="Y652" s="279"/>
      <c r="Z652" s="279"/>
    </row>
    <row r="653" spans="1:26" ht="16.5" customHeight="1">
      <c r="A653" s="666"/>
      <c r="B653" s="666"/>
      <c r="C653" s="666"/>
      <c r="D653" s="666"/>
      <c r="E653" s="666"/>
      <c r="F653" s="666"/>
      <c r="G653" s="26"/>
      <c r="H653" s="333" t="s">
        <v>17590</v>
      </c>
      <c r="I653" s="2" t="s">
        <v>16605</v>
      </c>
      <c r="J653" s="83" t="s">
        <v>158</v>
      </c>
      <c r="K653" s="442"/>
      <c r="L653" s="666"/>
      <c r="M653" s="403"/>
      <c r="N653" s="26"/>
      <c r="O653" s="86"/>
      <c r="P653" s="86"/>
      <c r="Q653" s="86" t="s">
        <v>379</v>
      </c>
      <c r="R653" s="86"/>
      <c r="S653" s="442"/>
      <c r="T653" s="279"/>
      <c r="U653" s="279"/>
      <c r="V653" s="279"/>
      <c r="W653" s="279"/>
      <c r="X653" s="279"/>
      <c r="Y653" s="279"/>
      <c r="Z653" s="279"/>
    </row>
    <row r="654" spans="1:26" ht="16.5" customHeight="1">
      <c r="A654" s="735" t="s">
        <v>17597</v>
      </c>
      <c r="B654" s="735"/>
      <c r="C654" s="735"/>
      <c r="D654" s="736" t="s">
        <v>17545</v>
      </c>
      <c r="E654" s="749" t="s">
        <v>17602</v>
      </c>
      <c r="F654" s="735" t="s">
        <v>17291</v>
      </c>
      <c r="G654" s="26"/>
      <c r="H654" s="461" t="s">
        <v>16548</v>
      </c>
      <c r="I654" s="26"/>
      <c r="J654" s="83" t="s">
        <v>158</v>
      </c>
      <c r="K654" s="442"/>
      <c r="L654" s="734"/>
      <c r="M654" s="403"/>
      <c r="N654" s="26"/>
      <c r="O654" s="86"/>
      <c r="P654" s="86"/>
      <c r="Q654" s="86" t="s">
        <v>379</v>
      </c>
      <c r="R654" s="86"/>
      <c r="S654" s="442"/>
      <c r="T654" s="279"/>
      <c r="U654" s="279"/>
      <c r="V654" s="279"/>
      <c r="W654" s="279"/>
      <c r="X654" s="279"/>
      <c r="Y654" s="279"/>
      <c r="Z654" s="279"/>
    </row>
    <row r="655" spans="1:26" ht="16.5" customHeight="1">
      <c r="A655" s="665"/>
      <c r="B655" s="665"/>
      <c r="C655" s="665"/>
      <c r="D655" s="665"/>
      <c r="E655" s="665"/>
      <c r="F655" s="665"/>
      <c r="G655" s="26" t="s">
        <v>17299</v>
      </c>
      <c r="H655" s="2" t="s">
        <v>17553</v>
      </c>
      <c r="I655" s="2" t="s">
        <v>16282</v>
      </c>
      <c r="J655" s="83" t="s">
        <v>158</v>
      </c>
      <c r="K655" s="442"/>
      <c r="L655" s="665"/>
      <c r="M655" s="178" t="s">
        <v>15556</v>
      </c>
      <c r="N655" s="26"/>
      <c r="O655" s="86"/>
      <c r="P655" s="86"/>
      <c r="Q655" s="86" t="s">
        <v>379</v>
      </c>
      <c r="R655" s="86"/>
      <c r="S655" s="442"/>
      <c r="T655" s="279"/>
      <c r="U655" s="279"/>
      <c r="V655" s="279"/>
      <c r="W655" s="279"/>
      <c r="X655" s="279"/>
      <c r="Y655" s="279"/>
      <c r="Z655" s="279"/>
    </row>
    <row r="656" spans="1:26" ht="16.5" customHeight="1">
      <c r="A656" s="665"/>
      <c r="B656" s="665"/>
      <c r="C656" s="665"/>
      <c r="D656" s="665"/>
      <c r="E656" s="665"/>
      <c r="F656" s="665"/>
      <c r="G656" s="26"/>
      <c r="H656" s="2" t="s">
        <v>17267</v>
      </c>
      <c r="I656" s="445" t="s">
        <v>15886</v>
      </c>
      <c r="J656" s="83" t="s">
        <v>158</v>
      </c>
      <c r="K656" s="442"/>
      <c r="L656" s="665"/>
      <c r="M656" s="454" t="s">
        <v>15887</v>
      </c>
      <c r="N656" s="26"/>
      <c r="O656" s="86"/>
      <c r="P656" s="86"/>
      <c r="Q656" s="86" t="s">
        <v>379</v>
      </c>
      <c r="R656" s="86"/>
      <c r="S656" s="442"/>
      <c r="T656" s="279"/>
      <c r="U656" s="279"/>
      <c r="V656" s="279"/>
      <c r="W656" s="279"/>
      <c r="X656" s="279"/>
      <c r="Y656" s="279"/>
      <c r="Z656" s="279"/>
    </row>
    <row r="657" spans="1:26" ht="16.5" customHeight="1">
      <c r="A657" s="665"/>
      <c r="B657" s="665"/>
      <c r="C657" s="665"/>
      <c r="D657" s="665"/>
      <c r="E657" s="665"/>
      <c r="F657" s="665"/>
      <c r="G657" s="26"/>
      <c r="H657" s="2" t="s">
        <v>15888</v>
      </c>
      <c r="I657" s="445" t="s">
        <v>15558</v>
      </c>
      <c r="J657" s="83" t="s">
        <v>158</v>
      </c>
      <c r="K657" s="442"/>
      <c r="L657" s="665"/>
      <c r="M657" s="178" t="s">
        <v>15889</v>
      </c>
      <c r="N657" s="26"/>
      <c r="O657" s="86"/>
      <c r="P657" s="86"/>
      <c r="Q657" s="86" t="s">
        <v>379</v>
      </c>
      <c r="R657" s="86"/>
      <c r="S657" s="442"/>
      <c r="T657" s="279"/>
      <c r="U657" s="279"/>
      <c r="V657" s="279"/>
      <c r="W657" s="279"/>
      <c r="X657" s="279"/>
      <c r="Y657" s="279"/>
      <c r="Z657" s="279"/>
    </row>
    <row r="658" spans="1:26" ht="16.5" customHeight="1">
      <c r="A658" s="665"/>
      <c r="B658" s="665"/>
      <c r="C658" s="665"/>
      <c r="D658" s="665"/>
      <c r="E658" s="665"/>
      <c r="F658" s="665"/>
      <c r="G658" s="26"/>
      <c r="H658" s="2" t="s">
        <v>15562</v>
      </c>
      <c r="I658" s="2"/>
      <c r="J658" s="83" t="s">
        <v>158</v>
      </c>
      <c r="K658" s="442"/>
      <c r="L658" s="665"/>
      <c r="M658" s="403"/>
      <c r="N658" s="26"/>
      <c r="O658" s="86"/>
      <c r="P658" s="86"/>
      <c r="Q658" s="86" t="s">
        <v>379</v>
      </c>
      <c r="R658" s="86"/>
      <c r="S658" s="442"/>
      <c r="T658" s="279"/>
      <c r="U658" s="279"/>
      <c r="V658" s="279"/>
      <c r="W658" s="279"/>
      <c r="X658" s="279"/>
      <c r="Y658" s="279"/>
      <c r="Z658" s="279"/>
    </row>
    <row r="659" spans="1:26" ht="16.5" customHeight="1">
      <c r="A659" s="665"/>
      <c r="B659" s="665"/>
      <c r="C659" s="665"/>
      <c r="D659" s="665"/>
      <c r="E659" s="665"/>
      <c r="F659" s="665"/>
      <c r="G659" s="26"/>
      <c r="H659" s="333"/>
      <c r="I659" s="333" t="s">
        <v>15891</v>
      </c>
      <c r="J659" s="83" t="s">
        <v>158</v>
      </c>
      <c r="K659" s="442"/>
      <c r="L659" s="665"/>
      <c r="M659" s="403"/>
      <c r="N659" s="26"/>
      <c r="O659" s="86"/>
      <c r="P659" s="86"/>
      <c r="Q659" s="86" t="s">
        <v>379</v>
      </c>
      <c r="R659" s="86"/>
      <c r="S659" s="442"/>
      <c r="T659" s="279"/>
      <c r="U659" s="279"/>
      <c r="V659" s="279"/>
      <c r="W659" s="279"/>
      <c r="X659" s="279"/>
      <c r="Y659" s="279"/>
      <c r="Z659" s="279"/>
    </row>
    <row r="660" spans="1:26" ht="16.5" customHeight="1">
      <c r="A660" s="666"/>
      <c r="B660" s="666"/>
      <c r="C660" s="666"/>
      <c r="D660" s="666"/>
      <c r="E660" s="666"/>
      <c r="F660" s="666"/>
      <c r="G660" s="26"/>
      <c r="H660" s="333" t="s">
        <v>17608</v>
      </c>
      <c r="I660" s="333" t="s">
        <v>17609</v>
      </c>
      <c r="J660" s="83" t="s">
        <v>158</v>
      </c>
      <c r="K660" s="442"/>
      <c r="L660" s="666"/>
      <c r="M660" s="403"/>
      <c r="N660" s="26"/>
      <c r="O660" s="86"/>
      <c r="P660" s="86"/>
      <c r="Q660" s="86" t="s">
        <v>379</v>
      </c>
      <c r="R660" s="86"/>
      <c r="S660" s="442"/>
      <c r="T660" s="279"/>
      <c r="U660" s="279"/>
      <c r="V660" s="279"/>
      <c r="W660" s="279"/>
      <c r="X660" s="279"/>
      <c r="Y660" s="279"/>
      <c r="Z660" s="279"/>
    </row>
    <row r="661" spans="1:26" ht="16.5" customHeight="1">
      <c r="A661" s="735" t="s">
        <v>17612</v>
      </c>
      <c r="B661" s="735"/>
      <c r="C661" s="735"/>
      <c r="D661" s="736" t="s">
        <v>17545</v>
      </c>
      <c r="E661" s="749" t="s">
        <v>18599</v>
      </c>
      <c r="F661" s="735" t="s">
        <v>17291</v>
      </c>
      <c r="G661" s="26"/>
      <c r="H661" s="461" t="s">
        <v>16548</v>
      </c>
      <c r="I661" s="26"/>
      <c r="J661" s="83" t="s">
        <v>158</v>
      </c>
      <c r="K661" s="442"/>
      <c r="L661" s="734"/>
      <c r="M661" s="403"/>
      <c r="N661" s="26"/>
      <c r="O661" s="86"/>
      <c r="P661" s="86"/>
      <c r="Q661" s="86" t="s">
        <v>379</v>
      </c>
      <c r="R661" s="86"/>
      <c r="S661" s="442"/>
      <c r="T661" s="279"/>
      <c r="U661" s="279"/>
      <c r="V661" s="279"/>
      <c r="W661" s="279"/>
      <c r="X661" s="279"/>
      <c r="Y661" s="279"/>
      <c r="Z661" s="279"/>
    </row>
    <row r="662" spans="1:26" ht="16.5" customHeight="1">
      <c r="A662" s="665"/>
      <c r="B662" s="665"/>
      <c r="C662" s="665"/>
      <c r="D662" s="665"/>
      <c r="E662" s="665"/>
      <c r="F662" s="665"/>
      <c r="G662" s="26" t="s">
        <v>17299</v>
      </c>
      <c r="H662" s="2" t="s">
        <v>17624</v>
      </c>
      <c r="I662" s="2" t="s">
        <v>17625</v>
      </c>
      <c r="J662" s="83" t="s">
        <v>158</v>
      </c>
      <c r="K662" s="442"/>
      <c r="L662" s="665"/>
      <c r="M662" s="178" t="s">
        <v>15556</v>
      </c>
      <c r="N662" s="26"/>
      <c r="O662" s="86"/>
      <c r="P662" s="86"/>
      <c r="Q662" s="86" t="s">
        <v>379</v>
      </c>
      <c r="R662" s="86"/>
      <c r="S662" s="442"/>
      <c r="T662" s="279"/>
      <c r="U662" s="279"/>
      <c r="V662" s="279"/>
      <c r="W662" s="279"/>
      <c r="X662" s="279"/>
      <c r="Y662" s="279"/>
      <c r="Z662" s="279"/>
    </row>
    <row r="663" spans="1:26" ht="16.5" customHeight="1">
      <c r="A663" s="665"/>
      <c r="B663" s="665"/>
      <c r="C663" s="665"/>
      <c r="D663" s="665"/>
      <c r="E663" s="665"/>
      <c r="F663" s="665"/>
      <c r="G663" s="26"/>
      <c r="H663" s="2" t="s">
        <v>17267</v>
      </c>
      <c r="I663" s="445" t="s">
        <v>15886</v>
      </c>
      <c r="J663" s="83" t="s">
        <v>158</v>
      </c>
      <c r="K663" s="442"/>
      <c r="L663" s="665"/>
      <c r="M663" s="454" t="s">
        <v>15887</v>
      </c>
      <c r="N663" s="26"/>
      <c r="O663" s="86"/>
      <c r="P663" s="86"/>
      <c r="Q663" s="86" t="s">
        <v>379</v>
      </c>
      <c r="R663" s="86"/>
      <c r="S663" s="442"/>
      <c r="T663" s="279"/>
      <c r="U663" s="279"/>
      <c r="V663" s="279"/>
      <c r="W663" s="279"/>
      <c r="X663" s="279"/>
      <c r="Y663" s="279"/>
      <c r="Z663" s="279"/>
    </row>
    <row r="664" spans="1:26" ht="16.5" customHeight="1">
      <c r="A664" s="665"/>
      <c r="B664" s="665"/>
      <c r="C664" s="665"/>
      <c r="D664" s="665"/>
      <c r="E664" s="665"/>
      <c r="F664" s="665"/>
      <c r="G664" s="26"/>
      <c r="H664" s="2" t="s">
        <v>15888</v>
      </c>
      <c r="I664" s="445" t="s">
        <v>15558</v>
      </c>
      <c r="J664" s="83" t="s">
        <v>158</v>
      </c>
      <c r="K664" s="442"/>
      <c r="L664" s="665"/>
      <c r="M664" s="178" t="s">
        <v>15889</v>
      </c>
      <c r="N664" s="26"/>
      <c r="O664" s="86"/>
      <c r="P664" s="86"/>
      <c r="Q664" s="86" t="s">
        <v>379</v>
      </c>
      <c r="R664" s="86"/>
      <c r="S664" s="442"/>
      <c r="T664" s="279"/>
      <c r="U664" s="279"/>
      <c r="V664" s="279"/>
      <c r="W664" s="279"/>
      <c r="X664" s="279"/>
      <c r="Y664" s="279"/>
      <c r="Z664" s="279"/>
    </row>
    <row r="665" spans="1:26" ht="16.5" customHeight="1">
      <c r="A665" s="665"/>
      <c r="B665" s="665"/>
      <c r="C665" s="665"/>
      <c r="D665" s="665"/>
      <c r="E665" s="665"/>
      <c r="F665" s="665"/>
      <c r="G665" s="26"/>
      <c r="H665" s="2" t="s">
        <v>15562</v>
      </c>
      <c r="I665" s="2"/>
      <c r="J665" s="83" t="s">
        <v>158</v>
      </c>
      <c r="K665" s="442"/>
      <c r="L665" s="665"/>
      <c r="M665" s="403"/>
      <c r="N665" s="26"/>
      <c r="O665" s="86"/>
      <c r="P665" s="86"/>
      <c r="Q665" s="86" t="s">
        <v>379</v>
      </c>
      <c r="R665" s="86"/>
      <c r="S665" s="442"/>
      <c r="T665" s="279"/>
      <c r="U665" s="279"/>
      <c r="V665" s="279"/>
      <c r="W665" s="279"/>
      <c r="X665" s="279"/>
      <c r="Y665" s="279"/>
      <c r="Z665" s="279"/>
    </row>
    <row r="666" spans="1:26" ht="16.5" customHeight="1">
      <c r="A666" s="665"/>
      <c r="B666" s="665"/>
      <c r="C666" s="665"/>
      <c r="D666" s="665"/>
      <c r="E666" s="665"/>
      <c r="F666" s="665"/>
      <c r="G666" s="26"/>
      <c r="H666" s="2" t="s">
        <v>15771</v>
      </c>
      <c r="I666" s="2" t="s">
        <v>16396</v>
      </c>
      <c r="J666" s="83" t="s">
        <v>158</v>
      </c>
      <c r="K666" s="442"/>
      <c r="L666" s="665"/>
      <c r="M666" s="403"/>
      <c r="N666" s="26"/>
      <c r="O666" s="86"/>
      <c r="P666" s="86"/>
      <c r="Q666" s="86" t="s">
        <v>379</v>
      </c>
      <c r="R666" s="86"/>
      <c r="S666" s="442"/>
      <c r="T666" s="279"/>
      <c r="U666" s="279"/>
      <c r="V666" s="279"/>
      <c r="W666" s="279"/>
      <c r="X666" s="279"/>
      <c r="Y666" s="279"/>
      <c r="Z666" s="279"/>
    </row>
    <row r="667" spans="1:26" ht="16.5" customHeight="1">
      <c r="A667" s="665"/>
      <c r="B667" s="665"/>
      <c r="C667" s="665"/>
      <c r="D667" s="665"/>
      <c r="E667" s="665"/>
      <c r="F667" s="665"/>
      <c r="G667" s="26"/>
      <c r="H667" s="2" t="s">
        <v>17632</v>
      </c>
      <c r="I667" s="2" t="s">
        <v>17633</v>
      </c>
      <c r="J667" s="83" t="s">
        <v>158</v>
      </c>
      <c r="K667" s="442"/>
      <c r="L667" s="665"/>
      <c r="M667" s="403"/>
      <c r="N667" s="26"/>
      <c r="O667" s="86"/>
      <c r="P667" s="86"/>
      <c r="Q667" s="86" t="s">
        <v>379</v>
      </c>
      <c r="R667" s="86"/>
      <c r="S667" s="442"/>
      <c r="T667" s="279"/>
      <c r="U667" s="279"/>
      <c r="V667" s="279"/>
      <c r="W667" s="279"/>
      <c r="X667" s="279"/>
      <c r="Y667" s="279"/>
      <c r="Z667" s="279"/>
    </row>
    <row r="668" spans="1:26" ht="16.5" customHeight="1">
      <c r="A668" s="666"/>
      <c r="B668" s="666"/>
      <c r="C668" s="666"/>
      <c r="D668" s="666"/>
      <c r="E668" s="666"/>
      <c r="F668" s="666"/>
      <c r="G668" s="26"/>
      <c r="H668" s="333" t="s">
        <v>17635</v>
      </c>
      <c r="I668" s="445" t="s">
        <v>17636</v>
      </c>
      <c r="J668" s="83" t="s">
        <v>158</v>
      </c>
      <c r="K668" s="442"/>
      <c r="L668" s="666"/>
      <c r="M668" s="403"/>
      <c r="N668" s="26"/>
      <c r="O668" s="86"/>
      <c r="P668" s="86"/>
      <c r="Q668" s="86" t="s">
        <v>379</v>
      </c>
      <c r="R668" s="86"/>
      <c r="S668" s="442"/>
      <c r="T668" s="279"/>
      <c r="U668" s="279"/>
      <c r="V668" s="279"/>
      <c r="W668" s="279"/>
      <c r="X668" s="279"/>
      <c r="Y668" s="279"/>
      <c r="Z668" s="279"/>
    </row>
    <row r="669" spans="1:26" ht="16.5" customHeight="1">
      <c r="A669" s="735" t="s">
        <v>17637</v>
      </c>
      <c r="B669" s="735"/>
      <c r="C669" s="735"/>
      <c r="D669" s="736" t="s">
        <v>17641</v>
      </c>
      <c r="E669" s="736" t="s">
        <v>18621</v>
      </c>
      <c r="F669" s="735" t="s">
        <v>17291</v>
      </c>
      <c r="G669" s="26"/>
      <c r="H669" s="461" t="s">
        <v>16548</v>
      </c>
      <c r="I669" s="26"/>
      <c r="J669" s="83" t="s">
        <v>158</v>
      </c>
      <c r="K669" s="442"/>
      <c r="L669" s="734"/>
      <c r="M669" s="403"/>
      <c r="N669" s="26"/>
      <c r="O669" s="86"/>
      <c r="P669" s="86"/>
      <c r="Q669" s="86" t="s">
        <v>379</v>
      </c>
      <c r="R669" s="86"/>
      <c r="S669" s="442"/>
      <c r="T669" s="279"/>
      <c r="U669" s="279"/>
      <c r="V669" s="279"/>
      <c r="W669" s="279"/>
      <c r="X669" s="279"/>
      <c r="Y669" s="279"/>
      <c r="Z669" s="279"/>
    </row>
    <row r="670" spans="1:26" ht="16.5" customHeight="1">
      <c r="A670" s="665"/>
      <c r="B670" s="665"/>
      <c r="C670" s="665"/>
      <c r="D670" s="665"/>
      <c r="E670" s="665"/>
      <c r="F670" s="665"/>
      <c r="G670" s="26" t="s">
        <v>17299</v>
      </c>
      <c r="H670" s="333" t="s">
        <v>15984</v>
      </c>
      <c r="I670" s="333" t="s">
        <v>15985</v>
      </c>
      <c r="J670" s="83" t="s">
        <v>158</v>
      </c>
      <c r="K670" s="442"/>
      <c r="L670" s="665"/>
      <c r="M670" s="178" t="s">
        <v>15556</v>
      </c>
      <c r="N670" s="26"/>
      <c r="O670" s="86"/>
      <c r="P670" s="86"/>
      <c r="Q670" s="86" t="s">
        <v>379</v>
      </c>
      <c r="R670" s="86"/>
      <c r="S670" s="442"/>
      <c r="T670" s="279"/>
      <c r="U670" s="279"/>
      <c r="V670" s="279"/>
      <c r="W670" s="279"/>
      <c r="X670" s="279"/>
      <c r="Y670" s="279"/>
      <c r="Z670" s="279"/>
    </row>
    <row r="671" spans="1:26" ht="16.5" customHeight="1">
      <c r="A671" s="665"/>
      <c r="B671" s="665"/>
      <c r="C671" s="665"/>
      <c r="D671" s="665"/>
      <c r="E671" s="665"/>
      <c r="F671" s="665"/>
      <c r="G671" s="336"/>
      <c r="H671" s="2" t="s">
        <v>17553</v>
      </c>
      <c r="I671" s="2" t="s">
        <v>15882</v>
      </c>
      <c r="J671" s="83" t="s">
        <v>158</v>
      </c>
      <c r="K671" s="442"/>
      <c r="L671" s="665"/>
      <c r="M671" s="403"/>
      <c r="N671" s="26"/>
      <c r="O671" s="86"/>
      <c r="P671" s="86"/>
      <c r="Q671" s="86" t="s">
        <v>379</v>
      </c>
      <c r="R671" s="86"/>
      <c r="S671" s="442"/>
      <c r="T671" s="279"/>
      <c r="U671" s="279"/>
      <c r="V671" s="279"/>
      <c r="W671" s="279"/>
      <c r="X671" s="279"/>
      <c r="Y671" s="279"/>
      <c r="Z671" s="279"/>
    </row>
    <row r="672" spans="1:26" ht="16.5" customHeight="1">
      <c r="A672" s="665"/>
      <c r="B672" s="665"/>
      <c r="C672" s="665"/>
      <c r="D672" s="665"/>
      <c r="E672" s="665"/>
      <c r="F672" s="665"/>
      <c r="G672" s="336"/>
      <c r="H672" s="2" t="s">
        <v>17267</v>
      </c>
      <c r="I672" s="445" t="s">
        <v>15886</v>
      </c>
      <c r="J672" s="83" t="s">
        <v>158</v>
      </c>
      <c r="K672" s="442"/>
      <c r="L672" s="665"/>
      <c r="M672" s="454" t="s">
        <v>15887</v>
      </c>
      <c r="N672" s="26"/>
      <c r="O672" s="86"/>
      <c r="P672" s="86"/>
      <c r="Q672" s="86" t="s">
        <v>379</v>
      </c>
      <c r="R672" s="86"/>
      <c r="S672" s="442"/>
      <c r="T672" s="279"/>
      <c r="U672" s="279"/>
      <c r="V672" s="279"/>
      <c r="W672" s="279"/>
      <c r="X672" s="279"/>
      <c r="Y672" s="279"/>
      <c r="Z672" s="279"/>
    </row>
    <row r="673" spans="1:26" ht="16.5" customHeight="1">
      <c r="A673" s="665"/>
      <c r="B673" s="665"/>
      <c r="C673" s="665"/>
      <c r="D673" s="665"/>
      <c r="E673" s="665"/>
      <c r="F673" s="665"/>
      <c r="G673" s="336"/>
      <c r="H673" s="333" t="s">
        <v>17650</v>
      </c>
      <c r="I673" s="333" t="s">
        <v>17651</v>
      </c>
      <c r="J673" s="83" t="s">
        <v>158</v>
      </c>
      <c r="K673" s="442"/>
      <c r="L673" s="665"/>
      <c r="M673" s="403"/>
      <c r="N673" s="26"/>
      <c r="O673" s="86"/>
      <c r="P673" s="86"/>
      <c r="Q673" s="86" t="s">
        <v>379</v>
      </c>
      <c r="R673" s="86"/>
      <c r="S673" s="442"/>
      <c r="T673" s="279"/>
      <c r="U673" s="279"/>
      <c r="V673" s="279"/>
      <c r="W673" s="279"/>
      <c r="X673" s="279"/>
      <c r="Y673" s="279"/>
      <c r="Z673" s="279"/>
    </row>
    <row r="674" spans="1:26" ht="16.5" customHeight="1">
      <c r="A674" s="665"/>
      <c r="B674" s="665"/>
      <c r="C674" s="665"/>
      <c r="D674" s="665"/>
      <c r="E674" s="665"/>
      <c r="F674" s="665"/>
      <c r="G674" s="336"/>
      <c r="H674" s="2" t="s">
        <v>17655</v>
      </c>
      <c r="I674" s="445" t="s">
        <v>17656</v>
      </c>
      <c r="J674" s="83" t="s">
        <v>158</v>
      </c>
      <c r="K674" s="442"/>
      <c r="L674" s="665"/>
      <c r="M674" s="403"/>
      <c r="N674" s="26"/>
      <c r="O674" s="86"/>
      <c r="P674" s="86"/>
      <c r="Q674" s="86" t="s">
        <v>379</v>
      </c>
      <c r="R674" s="86"/>
      <c r="S674" s="442"/>
      <c r="T674" s="279"/>
      <c r="U674" s="279"/>
      <c r="V674" s="279"/>
      <c r="W674" s="279"/>
      <c r="X674" s="279"/>
      <c r="Y674" s="279"/>
      <c r="Z674" s="279"/>
    </row>
    <row r="675" spans="1:26" ht="16.5" customHeight="1">
      <c r="A675" s="666"/>
      <c r="B675" s="666"/>
      <c r="C675" s="666"/>
      <c r="D675" s="666"/>
      <c r="E675" s="666"/>
      <c r="F675" s="666"/>
      <c r="G675" s="26"/>
      <c r="H675" s="2"/>
      <c r="I675" s="2" t="s">
        <v>17657</v>
      </c>
      <c r="J675" s="83" t="s">
        <v>158</v>
      </c>
      <c r="K675" s="442"/>
      <c r="L675" s="666"/>
      <c r="M675" s="403"/>
      <c r="N675" s="26"/>
      <c r="O675" s="86"/>
      <c r="P675" s="86"/>
      <c r="Q675" s="86" t="s">
        <v>379</v>
      </c>
      <c r="R675" s="86"/>
      <c r="S675" s="442"/>
      <c r="T675" s="279"/>
      <c r="U675" s="279"/>
      <c r="V675" s="279"/>
      <c r="W675" s="279"/>
      <c r="X675" s="279"/>
      <c r="Y675" s="279"/>
      <c r="Z675" s="279"/>
    </row>
    <row r="676" spans="1:26" ht="16.5" customHeight="1">
      <c r="A676" s="735" t="s">
        <v>17659</v>
      </c>
      <c r="B676" s="735"/>
      <c r="C676" s="735"/>
      <c r="D676" s="736" t="s">
        <v>17641</v>
      </c>
      <c r="E676" s="749" t="s">
        <v>18650</v>
      </c>
      <c r="F676" s="735" t="s">
        <v>17291</v>
      </c>
      <c r="G676" s="26"/>
      <c r="H676" s="461" t="s">
        <v>16548</v>
      </c>
      <c r="I676" s="26"/>
      <c r="J676" s="83" t="s">
        <v>158</v>
      </c>
      <c r="K676" s="442"/>
      <c r="L676" s="734"/>
      <c r="M676" s="403"/>
      <c r="N676" s="26"/>
      <c r="O676" s="86"/>
      <c r="P676" s="86"/>
      <c r="Q676" s="86" t="s">
        <v>379</v>
      </c>
      <c r="R676" s="86"/>
      <c r="S676" s="442"/>
      <c r="T676" s="279"/>
      <c r="U676" s="279"/>
      <c r="V676" s="279"/>
      <c r="W676" s="279"/>
      <c r="X676" s="279"/>
      <c r="Y676" s="279"/>
      <c r="Z676" s="279"/>
    </row>
    <row r="677" spans="1:26" ht="16.5" customHeight="1">
      <c r="A677" s="665"/>
      <c r="B677" s="665"/>
      <c r="C677" s="665"/>
      <c r="D677" s="665"/>
      <c r="E677" s="665"/>
      <c r="F677" s="665"/>
      <c r="G677" s="26" t="s">
        <v>17299</v>
      </c>
      <c r="H677" s="333" t="s">
        <v>17553</v>
      </c>
      <c r="I677" s="2" t="s">
        <v>15882</v>
      </c>
      <c r="J677" s="83" t="s">
        <v>158</v>
      </c>
      <c r="K677" s="442"/>
      <c r="L677" s="665"/>
      <c r="M677" s="178" t="s">
        <v>15556</v>
      </c>
      <c r="N677" s="26"/>
      <c r="O677" s="86"/>
      <c r="P677" s="86"/>
      <c r="Q677" s="86" t="s">
        <v>379</v>
      </c>
      <c r="R677" s="86"/>
      <c r="S677" s="442"/>
      <c r="T677" s="279"/>
      <c r="U677" s="279"/>
      <c r="V677" s="279"/>
      <c r="W677" s="279"/>
      <c r="X677" s="279"/>
      <c r="Y677" s="279"/>
      <c r="Z677" s="279"/>
    </row>
    <row r="678" spans="1:26" ht="16.5" customHeight="1">
      <c r="A678" s="665"/>
      <c r="B678" s="665"/>
      <c r="C678" s="665"/>
      <c r="D678" s="665"/>
      <c r="E678" s="665"/>
      <c r="F678" s="665"/>
      <c r="G678" s="26"/>
      <c r="H678" s="2" t="s">
        <v>17267</v>
      </c>
      <c r="I678" s="445" t="s">
        <v>15886</v>
      </c>
      <c r="J678" s="83" t="s">
        <v>158</v>
      </c>
      <c r="K678" s="442"/>
      <c r="L678" s="665"/>
      <c r="M678" s="454" t="s">
        <v>15887</v>
      </c>
      <c r="N678" s="26"/>
      <c r="O678" s="86"/>
      <c r="P678" s="86"/>
      <c r="Q678" s="86" t="s">
        <v>379</v>
      </c>
      <c r="R678" s="86"/>
      <c r="S678" s="442"/>
      <c r="T678" s="279"/>
      <c r="U678" s="279"/>
      <c r="V678" s="279"/>
      <c r="W678" s="279"/>
      <c r="X678" s="279"/>
      <c r="Y678" s="279"/>
      <c r="Z678" s="279"/>
    </row>
    <row r="679" spans="1:26" ht="16.5" customHeight="1">
      <c r="A679" s="665"/>
      <c r="B679" s="665"/>
      <c r="C679" s="665"/>
      <c r="D679" s="665"/>
      <c r="E679" s="665"/>
      <c r="F679" s="665"/>
      <c r="G679" s="26"/>
      <c r="H679" s="333" t="s">
        <v>17672</v>
      </c>
      <c r="I679" s="333" t="s">
        <v>17673</v>
      </c>
      <c r="J679" s="83" t="s">
        <v>158</v>
      </c>
      <c r="K679" s="442"/>
      <c r="L679" s="665"/>
      <c r="M679" s="403"/>
      <c r="N679" s="26"/>
      <c r="O679" s="86"/>
      <c r="P679" s="86"/>
      <c r="Q679" s="86" t="s">
        <v>379</v>
      </c>
      <c r="R679" s="86"/>
      <c r="S679" s="442"/>
      <c r="T679" s="279"/>
      <c r="U679" s="279"/>
      <c r="V679" s="279"/>
      <c r="W679" s="279"/>
      <c r="X679" s="279"/>
      <c r="Y679" s="279"/>
      <c r="Z679" s="279"/>
    </row>
    <row r="680" spans="1:26" ht="16.5" customHeight="1">
      <c r="A680" s="665"/>
      <c r="B680" s="665"/>
      <c r="C680" s="665"/>
      <c r="D680" s="665"/>
      <c r="E680" s="665"/>
      <c r="F680" s="665"/>
      <c r="G680" s="26"/>
      <c r="H680" s="2" t="s">
        <v>17678</v>
      </c>
      <c r="I680" s="445" t="s">
        <v>17656</v>
      </c>
      <c r="J680" s="83" t="s">
        <v>158</v>
      </c>
      <c r="K680" s="442"/>
      <c r="L680" s="665"/>
      <c r="M680" s="403"/>
      <c r="N680" s="26"/>
      <c r="O680" s="86"/>
      <c r="P680" s="86"/>
      <c r="Q680" s="86" t="s">
        <v>379</v>
      </c>
      <c r="R680" s="86"/>
      <c r="S680" s="442"/>
      <c r="T680" s="279"/>
      <c r="U680" s="279"/>
      <c r="V680" s="279"/>
      <c r="W680" s="279"/>
      <c r="X680" s="279"/>
      <c r="Y680" s="279"/>
      <c r="Z680" s="279"/>
    </row>
    <row r="681" spans="1:26" ht="16.5" customHeight="1">
      <c r="A681" s="666"/>
      <c r="B681" s="666"/>
      <c r="C681" s="666"/>
      <c r="D681" s="666"/>
      <c r="E681" s="666"/>
      <c r="F681" s="666"/>
      <c r="G681" s="26"/>
      <c r="H681" s="2"/>
      <c r="I681" s="2" t="s">
        <v>15891</v>
      </c>
      <c r="J681" s="83" t="s">
        <v>158</v>
      </c>
      <c r="K681" s="442"/>
      <c r="L681" s="666"/>
      <c r="M681" s="403"/>
      <c r="N681" s="26"/>
      <c r="O681" s="86"/>
      <c r="P681" s="86"/>
      <c r="Q681" s="86" t="s">
        <v>379</v>
      </c>
      <c r="R681" s="86"/>
      <c r="S681" s="442"/>
      <c r="T681" s="279"/>
      <c r="U681" s="279"/>
      <c r="V681" s="279"/>
      <c r="W681" s="279"/>
      <c r="X681" s="279"/>
      <c r="Y681" s="279"/>
      <c r="Z681" s="279"/>
    </row>
    <row r="682" spans="1:26" ht="16.5" customHeight="1">
      <c r="A682" s="735" t="s">
        <v>17685</v>
      </c>
      <c r="B682" s="735"/>
      <c r="C682" s="735"/>
      <c r="D682" s="736" t="s">
        <v>17641</v>
      </c>
      <c r="E682" s="736" t="s">
        <v>18665</v>
      </c>
      <c r="F682" s="735" t="s">
        <v>17291</v>
      </c>
      <c r="G682" s="26"/>
      <c r="H682" s="461" t="s">
        <v>16548</v>
      </c>
      <c r="I682" s="26"/>
      <c r="J682" s="83" t="s">
        <v>158</v>
      </c>
      <c r="K682" s="442"/>
      <c r="L682" s="734"/>
      <c r="M682" s="403"/>
      <c r="N682" s="26"/>
      <c r="O682" s="86"/>
      <c r="P682" s="86"/>
      <c r="Q682" s="86" t="s">
        <v>379</v>
      </c>
      <c r="R682" s="86"/>
      <c r="S682" s="442"/>
      <c r="T682" s="279"/>
      <c r="U682" s="279"/>
      <c r="V682" s="279"/>
      <c r="W682" s="279"/>
      <c r="X682" s="279"/>
      <c r="Y682" s="279"/>
      <c r="Z682" s="279"/>
    </row>
    <row r="683" spans="1:26" ht="16.5" customHeight="1">
      <c r="A683" s="665"/>
      <c r="B683" s="665"/>
      <c r="C683" s="665"/>
      <c r="D683" s="665"/>
      <c r="E683" s="665"/>
      <c r="F683" s="665"/>
      <c r="G683" s="26" t="s">
        <v>17299</v>
      </c>
      <c r="H683" s="333" t="s">
        <v>17553</v>
      </c>
      <c r="I683" s="2" t="s">
        <v>15882</v>
      </c>
      <c r="J683" s="83" t="s">
        <v>158</v>
      </c>
      <c r="K683" s="442"/>
      <c r="L683" s="665"/>
      <c r="M683" s="178" t="s">
        <v>15556</v>
      </c>
      <c r="N683" s="26"/>
      <c r="O683" s="86"/>
      <c r="P683" s="86"/>
      <c r="Q683" s="86" t="s">
        <v>379</v>
      </c>
      <c r="R683" s="86"/>
      <c r="S683" s="442"/>
      <c r="T683" s="279"/>
      <c r="U683" s="279"/>
      <c r="V683" s="279"/>
      <c r="W683" s="279"/>
      <c r="X683" s="279"/>
      <c r="Y683" s="279"/>
      <c r="Z683" s="279"/>
    </row>
    <row r="684" spans="1:26" ht="16.5" customHeight="1">
      <c r="A684" s="665"/>
      <c r="B684" s="665"/>
      <c r="C684" s="665"/>
      <c r="D684" s="665"/>
      <c r="E684" s="665"/>
      <c r="F684" s="665"/>
      <c r="G684" s="26"/>
      <c r="H684" s="2" t="s">
        <v>17267</v>
      </c>
      <c r="I684" s="445" t="s">
        <v>15886</v>
      </c>
      <c r="J684" s="83" t="s">
        <v>158</v>
      </c>
      <c r="K684" s="442"/>
      <c r="L684" s="665"/>
      <c r="M684" s="454" t="s">
        <v>15887</v>
      </c>
      <c r="N684" s="26"/>
      <c r="O684" s="86"/>
      <c r="P684" s="86"/>
      <c r="Q684" s="86" t="s">
        <v>379</v>
      </c>
      <c r="R684" s="86"/>
      <c r="S684" s="442"/>
      <c r="T684" s="279"/>
      <c r="U684" s="279"/>
      <c r="V684" s="279"/>
      <c r="W684" s="279"/>
      <c r="X684" s="279"/>
      <c r="Y684" s="279"/>
      <c r="Z684" s="279"/>
    </row>
    <row r="685" spans="1:26" ht="16.5" customHeight="1">
      <c r="A685" s="665"/>
      <c r="B685" s="665"/>
      <c r="C685" s="665"/>
      <c r="D685" s="665"/>
      <c r="E685" s="665"/>
      <c r="F685" s="665"/>
      <c r="G685" s="26"/>
      <c r="H685" s="333" t="s">
        <v>17695</v>
      </c>
      <c r="I685" s="333" t="s">
        <v>17651</v>
      </c>
      <c r="J685" s="83" t="s">
        <v>158</v>
      </c>
      <c r="K685" s="442"/>
      <c r="L685" s="665"/>
      <c r="M685" s="403"/>
      <c r="N685" s="26"/>
      <c r="O685" s="86"/>
      <c r="P685" s="86"/>
      <c r="Q685" s="86" t="s">
        <v>379</v>
      </c>
      <c r="R685" s="86"/>
      <c r="S685" s="442"/>
      <c r="T685" s="279"/>
      <c r="U685" s="279"/>
      <c r="V685" s="279"/>
      <c r="W685" s="279"/>
      <c r="X685" s="279"/>
      <c r="Y685" s="279"/>
      <c r="Z685" s="279"/>
    </row>
    <row r="686" spans="1:26" ht="16.5" customHeight="1">
      <c r="A686" s="665"/>
      <c r="B686" s="665"/>
      <c r="C686" s="665"/>
      <c r="D686" s="665"/>
      <c r="E686" s="665"/>
      <c r="F686" s="665"/>
      <c r="G686" s="26"/>
      <c r="H686" s="2" t="s">
        <v>17655</v>
      </c>
      <c r="I686" s="445" t="s">
        <v>17656</v>
      </c>
      <c r="J686" s="83" t="s">
        <v>158</v>
      </c>
      <c r="K686" s="442"/>
      <c r="L686" s="665"/>
      <c r="M686" s="403"/>
      <c r="N686" s="26"/>
      <c r="O686" s="86"/>
      <c r="P686" s="86"/>
      <c r="Q686" s="86" t="s">
        <v>379</v>
      </c>
      <c r="R686" s="86"/>
      <c r="S686" s="442"/>
      <c r="T686" s="279"/>
      <c r="U686" s="279"/>
      <c r="V686" s="279"/>
      <c r="W686" s="279"/>
      <c r="X686" s="279"/>
      <c r="Y686" s="279"/>
      <c r="Z686" s="279"/>
    </row>
    <row r="687" spans="1:26" ht="16.5" customHeight="1">
      <c r="A687" s="666"/>
      <c r="B687" s="666"/>
      <c r="C687" s="666"/>
      <c r="D687" s="666"/>
      <c r="E687" s="666"/>
      <c r="F687" s="666"/>
      <c r="G687" s="26"/>
      <c r="H687" s="2"/>
      <c r="I687" s="2" t="s">
        <v>17657</v>
      </c>
      <c r="J687" s="83" t="s">
        <v>158</v>
      </c>
      <c r="K687" s="442"/>
      <c r="L687" s="666"/>
      <c r="M687" s="403"/>
      <c r="N687" s="26"/>
      <c r="O687" s="86"/>
      <c r="P687" s="86"/>
      <c r="Q687" s="86" t="s">
        <v>379</v>
      </c>
      <c r="R687" s="86"/>
      <c r="S687" s="442"/>
      <c r="T687" s="279"/>
      <c r="U687" s="279"/>
      <c r="V687" s="279"/>
      <c r="W687" s="279"/>
      <c r="X687" s="279"/>
      <c r="Y687" s="279"/>
      <c r="Z687" s="279"/>
    </row>
    <row r="688" spans="1:26" ht="16.5" customHeight="1">
      <c r="A688" s="735" t="s">
        <v>17704</v>
      </c>
      <c r="B688" s="735"/>
      <c r="C688" s="735"/>
      <c r="D688" s="736" t="s">
        <v>17641</v>
      </c>
      <c r="E688" s="736" t="s">
        <v>18676</v>
      </c>
      <c r="F688" s="735" t="s">
        <v>17291</v>
      </c>
      <c r="G688" s="26"/>
      <c r="H688" s="461" t="s">
        <v>16548</v>
      </c>
      <c r="I688" s="26"/>
      <c r="J688" s="83" t="s">
        <v>158</v>
      </c>
      <c r="K688" s="442"/>
      <c r="L688" s="734"/>
      <c r="M688" s="403"/>
      <c r="N688" s="26"/>
      <c r="O688" s="86"/>
      <c r="P688" s="86"/>
      <c r="Q688" s="86" t="s">
        <v>379</v>
      </c>
      <c r="R688" s="86"/>
      <c r="S688" s="442"/>
      <c r="T688" s="279"/>
      <c r="U688" s="279"/>
      <c r="V688" s="279"/>
      <c r="W688" s="279"/>
      <c r="X688" s="279"/>
      <c r="Y688" s="279"/>
      <c r="Z688" s="279"/>
    </row>
    <row r="689" spans="1:26" ht="16.5" customHeight="1">
      <c r="A689" s="665"/>
      <c r="B689" s="665"/>
      <c r="C689" s="665"/>
      <c r="D689" s="665"/>
      <c r="E689" s="665"/>
      <c r="F689" s="665"/>
      <c r="G689" s="26" t="s">
        <v>17299</v>
      </c>
      <c r="H689" s="333" t="s">
        <v>17553</v>
      </c>
      <c r="I689" s="2" t="s">
        <v>15882</v>
      </c>
      <c r="J689" s="83" t="s">
        <v>158</v>
      </c>
      <c r="K689" s="442"/>
      <c r="L689" s="665"/>
      <c r="M689" s="178" t="s">
        <v>15556</v>
      </c>
      <c r="N689" s="26"/>
      <c r="O689" s="86"/>
      <c r="P689" s="86"/>
      <c r="Q689" s="86" t="s">
        <v>379</v>
      </c>
      <c r="R689" s="86"/>
      <c r="S689" s="442"/>
      <c r="T689" s="279"/>
      <c r="U689" s="279"/>
      <c r="V689" s="279"/>
      <c r="W689" s="279"/>
      <c r="X689" s="279"/>
      <c r="Y689" s="279"/>
      <c r="Z689" s="279"/>
    </row>
    <row r="690" spans="1:26" ht="16.5" customHeight="1">
      <c r="A690" s="665"/>
      <c r="B690" s="665"/>
      <c r="C690" s="665"/>
      <c r="D690" s="665"/>
      <c r="E690" s="665"/>
      <c r="F690" s="665"/>
      <c r="G690" s="26"/>
      <c r="H690" s="2" t="s">
        <v>17267</v>
      </c>
      <c r="I690" s="445" t="s">
        <v>15886</v>
      </c>
      <c r="J690" s="83" t="s">
        <v>158</v>
      </c>
      <c r="K690" s="442"/>
      <c r="L690" s="665"/>
      <c r="M690" s="454" t="s">
        <v>15887</v>
      </c>
      <c r="N690" s="26"/>
      <c r="O690" s="86"/>
      <c r="P690" s="86"/>
      <c r="Q690" s="86" t="s">
        <v>379</v>
      </c>
      <c r="R690" s="86"/>
      <c r="S690" s="442"/>
      <c r="T690" s="279"/>
      <c r="U690" s="279"/>
      <c r="V690" s="279"/>
      <c r="W690" s="279"/>
      <c r="X690" s="279"/>
      <c r="Y690" s="279"/>
      <c r="Z690" s="279"/>
    </row>
    <row r="691" spans="1:26" ht="16.5" customHeight="1">
      <c r="A691" s="665"/>
      <c r="B691" s="665"/>
      <c r="C691" s="665"/>
      <c r="D691" s="665"/>
      <c r="E691" s="665"/>
      <c r="F691" s="665"/>
      <c r="G691" s="26"/>
      <c r="H691" s="333" t="s">
        <v>17720</v>
      </c>
      <c r="I691" s="333" t="s">
        <v>17651</v>
      </c>
      <c r="J691" s="83" t="s">
        <v>158</v>
      </c>
      <c r="K691" s="442"/>
      <c r="L691" s="665"/>
      <c r="M691" s="403"/>
      <c r="N691" s="26"/>
      <c r="O691" s="86"/>
      <c r="P691" s="86"/>
      <c r="Q691" s="86" t="s">
        <v>379</v>
      </c>
      <c r="R691" s="86"/>
      <c r="S691" s="442"/>
      <c r="T691" s="279"/>
      <c r="U691" s="279"/>
      <c r="V691" s="279"/>
      <c r="W691" s="279"/>
      <c r="X691" s="279"/>
      <c r="Y691" s="279"/>
      <c r="Z691" s="279"/>
    </row>
    <row r="692" spans="1:26" ht="16.5" customHeight="1">
      <c r="A692" s="665"/>
      <c r="B692" s="665"/>
      <c r="C692" s="665"/>
      <c r="D692" s="665"/>
      <c r="E692" s="665"/>
      <c r="F692" s="665"/>
      <c r="G692" s="26"/>
      <c r="H692" s="2" t="s">
        <v>17655</v>
      </c>
      <c r="I692" s="445" t="s">
        <v>17656</v>
      </c>
      <c r="J692" s="83" t="s">
        <v>158</v>
      </c>
      <c r="K692" s="442"/>
      <c r="L692" s="665"/>
      <c r="M692" s="403"/>
      <c r="N692" s="26"/>
      <c r="O692" s="86"/>
      <c r="P692" s="86"/>
      <c r="Q692" s="86" t="s">
        <v>379</v>
      </c>
      <c r="R692" s="86"/>
      <c r="S692" s="442"/>
      <c r="T692" s="279"/>
      <c r="U692" s="279"/>
      <c r="V692" s="279"/>
      <c r="W692" s="279"/>
      <c r="X692" s="279"/>
      <c r="Y692" s="279"/>
      <c r="Z692" s="279"/>
    </row>
    <row r="693" spans="1:26" ht="16.5" customHeight="1">
      <c r="A693" s="666"/>
      <c r="B693" s="666"/>
      <c r="C693" s="666"/>
      <c r="D693" s="666"/>
      <c r="E693" s="666"/>
      <c r="F693" s="666"/>
      <c r="G693" s="26"/>
      <c r="H693" s="2"/>
      <c r="I693" s="2" t="s">
        <v>17657</v>
      </c>
      <c r="J693" s="83" t="s">
        <v>158</v>
      </c>
      <c r="K693" s="442"/>
      <c r="L693" s="666"/>
      <c r="M693" s="403"/>
      <c r="N693" s="26"/>
      <c r="O693" s="86"/>
      <c r="P693" s="86"/>
      <c r="Q693" s="86" t="s">
        <v>379</v>
      </c>
      <c r="R693" s="86"/>
      <c r="S693" s="442"/>
      <c r="T693" s="279"/>
      <c r="U693" s="279"/>
      <c r="V693" s="279"/>
      <c r="W693" s="279"/>
      <c r="X693" s="279"/>
      <c r="Y693" s="279"/>
      <c r="Z693" s="279"/>
    </row>
    <row r="694" spans="1:26" ht="16.5" customHeight="1">
      <c r="A694" s="735" t="s">
        <v>17726</v>
      </c>
      <c r="B694" s="735"/>
      <c r="C694" s="735"/>
      <c r="D694" s="736" t="s">
        <v>17641</v>
      </c>
      <c r="E694" s="749" t="s">
        <v>18693</v>
      </c>
      <c r="F694" s="735" t="s">
        <v>17291</v>
      </c>
      <c r="G694" s="26"/>
      <c r="H694" s="461" t="s">
        <v>16548</v>
      </c>
      <c r="I694" s="26"/>
      <c r="J694" s="83" t="s">
        <v>158</v>
      </c>
      <c r="K694" s="442"/>
      <c r="L694" s="734"/>
      <c r="M694" s="403"/>
      <c r="N694" s="26"/>
      <c r="O694" s="86"/>
      <c r="P694" s="86"/>
      <c r="Q694" s="86" t="s">
        <v>379</v>
      </c>
      <c r="R694" s="86"/>
      <c r="S694" s="442"/>
      <c r="T694" s="279"/>
      <c r="U694" s="279"/>
      <c r="V694" s="279"/>
      <c r="W694" s="279"/>
      <c r="X694" s="279"/>
      <c r="Y694" s="279"/>
      <c r="Z694" s="279"/>
    </row>
    <row r="695" spans="1:26" ht="16.5" customHeight="1">
      <c r="A695" s="665"/>
      <c r="B695" s="665"/>
      <c r="C695" s="665"/>
      <c r="D695" s="665"/>
      <c r="E695" s="665"/>
      <c r="F695" s="665"/>
      <c r="G695" s="26" t="s">
        <v>17299</v>
      </c>
      <c r="H695" s="333" t="s">
        <v>17553</v>
      </c>
      <c r="I695" s="2" t="s">
        <v>15882</v>
      </c>
      <c r="J695" s="83" t="s">
        <v>158</v>
      </c>
      <c r="K695" s="442"/>
      <c r="L695" s="665"/>
      <c r="M695" s="178" t="s">
        <v>15556</v>
      </c>
      <c r="N695" s="26"/>
      <c r="O695" s="86"/>
      <c r="P695" s="86"/>
      <c r="Q695" s="86" t="s">
        <v>379</v>
      </c>
      <c r="R695" s="86"/>
      <c r="S695" s="442"/>
      <c r="T695" s="279"/>
      <c r="U695" s="279"/>
      <c r="V695" s="279"/>
      <c r="W695" s="279"/>
      <c r="X695" s="279"/>
      <c r="Y695" s="279"/>
      <c r="Z695" s="279"/>
    </row>
    <row r="696" spans="1:26" ht="16.5" customHeight="1">
      <c r="A696" s="665"/>
      <c r="B696" s="665"/>
      <c r="C696" s="665"/>
      <c r="D696" s="665"/>
      <c r="E696" s="665"/>
      <c r="F696" s="665"/>
      <c r="G696" s="26"/>
      <c r="H696" s="2" t="s">
        <v>17267</v>
      </c>
      <c r="I696" s="445" t="s">
        <v>15886</v>
      </c>
      <c r="J696" s="83" t="s">
        <v>158</v>
      </c>
      <c r="K696" s="442"/>
      <c r="L696" s="665"/>
      <c r="M696" s="454" t="s">
        <v>15887</v>
      </c>
      <c r="N696" s="26"/>
      <c r="O696" s="86"/>
      <c r="P696" s="86"/>
      <c r="Q696" s="86" t="s">
        <v>379</v>
      </c>
      <c r="R696" s="86"/>
      <c r="S696" s="442"/>
      <c r="T696" s="279"/>
      <c r="U696" s="279"/>
      <c r="V696" s="279"/>
      <c r="W696" s="279"/>
      <c r="X696" s="279"/>
      <c r="Y696" s="279"/>
      <c r="Z696" s="279"/>
    </row>
    <row r="697" spans="1:26" ht="16.5" customHeight="1">
      <c r="A697" s="665"/>
      <c r="B697" s="665"/>
      <c r="C697" s="665"/>
      <c r="D697" s="665"/>
      <c r="E697" s="665"/>
      <c r="F697" s="665"/>
      <c r="G697" s="26"/>
      <c r="H697" s="333" t="s">
        <v>17672</v>
      </c>
      <c r="I697" s="333" t="s">
        <v>17673</v>
      </c>
      <c r="J697" s="83" t="s">
        <v>158</v>
      </c>
      <c r="K697" s="442"/>
      <c r="L697" s="665"/>
      <c r="M697" s="403"/>
      <c r="N697" s="26"/>
      <c r="O697" s="86"/>
      <c r="P697" s="86"/>
      <c r="Q697" s="86" t="s">
        <v>379</v>
      </c>
      <c r="R697" s="86"/>
      <c r="S697" s="442"/>
      <c r="T697" s="279"/>
      <c r="U697" s="279"/>
      <c r="V697" s="279"/>
      <c r="W697" s="279"/>
      <c r="X697" s="279"/>
      <c r="Y697" s="279"/>
      <c r="Z697" s="279"/>
    </row>
    <row r="698" spans="1:26" ht="16.5" customHeight="1">
      <c r="A698" s="665"/>
      <c r="B698" s="665"/>
      <c r="C698" s="665"/>
      <c r="D698" s="665"/>
      <c r="E698" s="665"/>
      <c r="F698" s="665"/>
      <c r="G698" s="26"/>
      <c r="H698" s="2" t="s">
        <v>17678</v>
      </c>
      <c r="I698" s="2" t="s">
        <v>15891</v>
      </c>
      <c r="J698" s="83" t="s">
        <v>158</v>
      </c>
      <c r="K698" s="442"/>
      <c r="L698" s="665"/>
      <c r="M698" s="403"/>
      <c r="N698" s="26"/>
      <c r="O698" s="86"/>
      <c r="P698" s="86"/>
      <c r="Q698" s="86" t="s">
        <v>379</v>
      </c>
      <c r="R698" s="86"/>
      <c r="S698" s="442"/>
      <c r="T698" s="279"/>
      <c r="U698" s="279"/>
      <c r="V698" s="279"/>
      <c r="W698" s="279"/>
      <c r="X698" s="279"/>
      <c r="Y698" s="279"/>
      <c r="Z698" s="279"/>
    </row>
    <row r="699" spans="1:26" ht="16.5" customHeight="1">
      <c r="A699" s="665"/>
      <c r="B699" s="665"/>
      <c r="C699" s="665"/>
      <c r="D699" s="665"/>
      <c r="E699" s="665"/>
      <c r="F699" s="665"/>
      <c r="G699" s="26"/>
      <c r="H699" s="2" t="s">
        <v>15888</v>
      </c>
      <c r="I699" s="445" t="s">
        <v>15558</v>
      </c>
      <c r="J699" s="83" t="s">
        <v>158</v>
      </c>
      <c r="K699" s="442"/>
      <c r="L699" s="665"/>
      <c r="M699" s="178" t="s">
        <v>15889</v>
      </c>
      <c r="N699" s="26"/>
      <c r="O699" s="86"/>
      <c r="P699" s="86"/>
      <c r="Q699" s="86" t="s">
        <v>379</v>
      </c>
      <c r="R699" s="86"/>
      <c r="S699" s="442"/>
      <c r="T699" s="279"/>
      <c r="U699" s="279"/>
      <c r="V699" s="279"/>
      <c r="W699" s="279"/>
      <c r="X699" s="279"/>
      <c r="Y699" s="279"/>
      <c r="Z699" s="279"/>
    </row>
    <row r="700" spans="1:26" ht="16.5" customHeight="1">
      <c r="A700" s="665"/>
      <c r="B700" s="665"/>
      <c r="C700" s="665"/>
      <c r="D700" s="665"/>
      <c r="E700" s="665"/>
      <c r="F700" s="665"/>
      <c r="G700" s="26"/>
      <c r="H700" s="2" t="s">
        <v>15562</v>
      </c>
      <c r="I700" s="2"/>
      <c r="J700" s="83" t="s">
        <v>158</v>
      </c>
      <c r="K700" s="442"/>
      <c r="L700" s="665"/>
      <c r="M700" s="403"/>
      <c r="N700" s="26"/>
      <c r="O700" s="86"/>
      <c r="P700" s="86"/>
      <c r="Q700" s="86" t="s">
        <v>379</v>
      </c>
      <c r="R700" s="86"/>
      <c r="S700" s="442"/>
      <c r="T700" s="279"/>
      <c r="U700" s="279"/>
      <c r="V700" s="279"/>
      <c r="W700" s="279"/>
      <c r="X700" s="279"/>
      <c r="Y700" s="279"/>
      <c r="Z700" s="279"/>
    </row>
    <row r="701" spans="1:26" ht="16.5" customHeight="1">
      <c r="A701" s="666"/>
      <c r="B701" s="666"/>
      <c r="C701" s="666"/>
      <c r="D701" s="666"/>
      <c r="E701" s="666"/>
      <c r="F701" s="666"/>
      <c r="G701" s="26"/>
      <c r="H701" s="2"/>
      <c r="I701" s="2" t="s">
        <v>16605</v>
      </c>
      <c r="J701" s="83" t="s">
        <v>158</v>
      </c>
      <c r="K701" s="442"/>
      <c r="L701" s="666"/>
      <c r="M701" s="403"/>
      <c r="N701" s="26"/>
      <c r="O701" s="86"/>
      <c r="P701" s="86"/>
      <c r="Q701" s="86" t="s">
        <v>379</v>
      </c>
      <c r="R701" s="86"/>
      <c r="S701" s="442"/>
      <c r="T701" s="279"/>
      <c r="U701" s="279"/>
      <c r="V701" s="279"/>
      <c r="W701" s="279"/>
      <c r="X701" s="279"/>
      <c r="Y701" s="279"/>
      <c r="Z701" s="279"/>
    </row>
    <row r="702" spans="1:26" ht="16.5" customHeight="1">
      <c r="A702" s="735" t="s">
        <v>17743</v>
      </c>
      <c r="B702" s="735"/>
      <c r="C702" s="735"/>
      <c r="D702" s="736" t="s">
        <v>17641</v>
      </c>
      <c r="E702" s="736" t="s">
        <v>18706</v>
      </c>
      <c r="F702" s="735" t="s">
        <v>17291</v>
      </c>
      <c r="G702" s="26"/>
      <c r="H702" s="461" t="s">
        <v>16548</v>
      </c>
      <c r="I702" s="26"/>
      <c r="J702" s="83" t="s">
        <v>158</v>
      </c>
      <c r="K702" s="442"/>
      <c r="L702" s="734"/>
      <c r="M702" s="403"/>
      <c r="N702" s="26"/>
      <c r="O702" s="86"/>
      <c r="P702" s="86"/>
      <c r="Q702" s="86" t="s">
        <v>379</v>
      </c>
      <c r="R702" s="86"/>
      <c r="S702" s="442"/>
      <c r="T702" s="279"/>
      <c r="U702" s="279"/>
      <c r="V702" s="279"/>
      <c r="W702" s="279"/>
      <c r="X702" s="279"/>
      <c r="Y702" s="279"/>
      <c r="Z702" s="279"/>
    </row>
    <row r="703" spans="1:26" ht="16.5" customHeight="1">
      <c r="A703" s="665"/>
      <c r="B703" s="665"/>
      <c r="C703" s="665"/>
      <c r="D703" s="665"/>
      <c r="E703" s="665"/>
      <c r="F703" s="665"/>
      <c r="G703" s="26" t="s">
        <v>17299</v>
      </c>
      <c r="H703" s="333" t="s">
        <v>17553</v>
      </c>
      <c r="I703" s="2" t="s">
        <v>15882</v>
      </c>
      <c r="J703" s="83" t="s">
        <v>158</v>
      </c>
      <c r="K703" s="442"/>
      <c r="L703" s="665"/>
      <c r="M703" s="178" t="s">
        <v>15556</v>
      </c>
      <c r="N703" s="26"/>
      <c r="O703" s="86"/>
      <c r="P703" s="86"/>
      <c r="Q703" s="86" t="s">
        <v>379</v>
      </c>
      <c r="R703" s="86"/>
      <c r="S703" s="442"/>
      <c r="T703" s="279"/>
      <c r="U703" s="279"/>
      <c r="V703" s="279"/>
      <c r="W703" s="279"/>
      <c r="X703" s="279"/>
      <c r="Y703" s="279"/>
      <c r="Z703" s="279"/>
    </row>
    <row r="704" spans="1:26" ht="16.5" customHeight="1">
      <c r="A704" s="665"/>
      <c r="B704" s="665"/>
      <c r="C704" s="665"/>
      <c r="D704" s="665"/>
      <c r="E704" s="665"/>
      <c r="F704" s="665"/>
      <c r="G704" s="26"/>
      <c r="H704" s="2" t="s">
        <v>17267</v>
      </c>
      <c r="I704" s="445" t="s">
        <v>15886</v>
      </c>
      <c r="J704" s="83" t="s">
        <v>158</v>
      </c>
      <c r="K704" s="442"/>
      <c r="L704" s="665"/>
      <c r="M704" s="454" t="s">
        <v>15887</v>
      </c>
      <c r="N704" s="26"/>
      <c r="O704" s="86"/>
      <c r="P704" s="86"/>
      <c r="Q704" s="86" t="s">
        <v>379</v>
      </c>
      <c r="R704" s="86"/>
      <c r="S704" s="442"/>
      <c r="T704" s="279"/>
      <c r="U704" s="279"/>
      <c r="V704" s="279"/>
      <c r="W704" s="279"/>
      <c r="X704" s="279"/>
      <c r="Y704" s="279"/>
      <c r="Z704" s="279"/>
    </row>
    <row r="705" spans="1:26" ht="16.5" customHeight="1">
      <c r="A705" s="665"/>
      <c r="B705" s="665"/>
      <c r="C705" s="665"/>
      <c r="D705" s="665"/>
      <c r="E705" s="665"/>
      <c r="F705" s="665"/>
      <c r="G705" s="26"/>
      <c r="H705" s="333" t="s">
        <v>17759</v>
      </c>
      <c r="I705" s="333" t="s">
        <v>17760</v>
      </c>
      <c r="J705" s="83" t="s">
        <v>158</v>
      </c>
      <c r="K705" s="442"/>
      <c r="L705" s="665"/>
      <c r="M705" s="403"/>
      <c r="N705" s="26"/>
      <c r="O705" s="86"/>
      <c r="P705" s="86"/>
      <c r="Q705" s="86" t="s">
        <v>379</v>
      </c>
      <c r="R705" s="86"/>
      <c r="S705" s="442"/>
      <c r="T705" s="279"/>
      <c r="U705" s="279"/>
      <c r="V705" s="279"/>
      <c r="W705" s="279"/>
      <c r="X705" s="279"/>
      <c r="Y705" s="279"/>
      <c r="Z705" s="279"/>
    </row>
    <row r="706" spans="1:26" ht="16.5" customHeight="1">
      <c r="A706" s="665"/>
      <c r="B706" s="665"/>
      <c r="C706" s="665"/>
      <c r="D706" s="665"/>
      <c r="E706" s="665"/>
      <c r="F706" s="665"/>
      <c r="G706" s="26"/>
      <c r="H706" s="333"/>
      <c r="I706" s="333" t="s">
        <v>17673</v>
      </c>
      <c r="J706" s="83" t="s">
        <v>158</v>
      </c>
      <c r="K706" s="442"/>
      <c r="L706" s="665"/>
      <c r="M706" s="403"/>
      <c r="N706" s="26"/>
      <c r="O706" s="86"/>
      <c r="P706" s="86"/>
      <c r="Q706" s="86" t="s">
        <v>379</v>
      </c>
      <c r="R706" s="86"/>
      <c r="S706" s="442"/>
      <c r="T706" s="279"/>
      <c r="U706" s="279"/>
      <c r="V706" s="279"/>
      <c r="W706" s="279"/>
      <c r="X706" s="279"/>
      <c r="Y706" s="279"/>
      <c r="Z706" s="279"/>
    </row>
    <row r="707" spans="1:26" ht="16.5" customHeight="1">
      <c r="A707" s="666"/>
      <c r="B707" s="666"/>
      <c r="C707" s="666"/>
      <c r="D707" s="666"/>
      <c r="E707" s="666"/>
      <c r="F707" s="666"/>
      <c r="G707" s="26"/>
      <c r="H707" s="2" t="s">
        <v>17678</v>
      </c>
      <c r="I707" s="445" t="s">
        <v>17762</v>
      </c>
      <c r="J707" s="83" t="s">
        <v>158</v>
      </c>
      <c r="K707" s="442"/>
      <c r="L707" s="666"/>
      <c r="M707" s="403"/>
      <c r="N707" s="26"/>
      <c r="O707" s="86"/>
      <c r="P707" s="86"/>
      <c r="Q707" s="86" t="s">
        <v>379</v>
      </c>
      <c r="R707" s="86"/>
      <c r="S707" s="442"/>
      <c r="T707" s="279"/>
      <c r="U707" s="279"/>
      <c r="V707" s="279"/>
      <c r="W707" s="279"/>
      <c r="X707" s="279"/>
      <c r="Y707" s="279"/>
      <c r="Z707" s="279"/>
    </row>
    <row r="708" spans="1:26" ht="16.5" customHeight="1">
      <c r="A708" s="735" t="s">
        <v>17764</v>
      </c>
      <c r="B708" s="735"/>
      <c r="C708" s="735"/>
      <c r="D708" s="736" t="s">
        <v>17641</v>
      </c>
      <c r="E708" s="736" t="s">
        <v>18710</v>
      </c>
      <c r="F708" s="735" t="s">
        <v>17291</v>
      </c>
      <c r="G708" s="26"/>
      <c r="H708" s="461" t="s">
        <v>16548</v>
      </c>
      <c r="I708" s="26"/>
      <c r="J708" s="83" t="s">
        <v>158</v>
      </c>
      <c r="K708" s="442"/>
      <c r="L708" s="734"/>
      <c r="M708" s="403"/>
      <c r="N708" s="26"/>
      <c r="O708" s="86"/>
      <c r="P708" s="86"/>
      <c r="Q708" s="86" t="s">
        <v>379</v>
      </c>
      <c r="R708" s="86"/>
      <c r="S708" s="442"/>
      <c r="T708" s="279"/>
      <c r="U708" s="279"/>
      <c r="V708" s="279"/>
      <c r="W708" s="279"/>
      <c r="X708" s="279"/>
      <c r="Y708" s="279"/>
      <c r="Z708" s="279"/>
    </row>
    <row r="709" spans="1:26" ht="16.5" customHeight="1">
      <c r="A709" s="665"/>
      <c r="B709" s="665"/>
      <c r="C709" s="665"/>
      <c r="D709" s="665"/>
      <c r="E709" s="665"/>
      <c r="F709" s="665"/>
      <c r="G709" s="26" t="s">
        <v>17299</v>
      </c>
      <c r="H709" s="333" t="s">
        <v>17553</v>
      </c>
      <c r="I709" s="2" t="s">
        <v>15882</v>
      </c>
      <c r="J709" s="83" t="s">
        <v>158</v>
      </c>
      <c r="K709" s="442"/>
      <c r="L709" s="665"/>
      <c r="M709" s="178" t="s">
        <v>15556</v>
      </c>
      <c r="N709" s="26"/>
      <c r="O709" s="86"/>
      <c r="P709" s="86"/>
      <c r="Q709" s="86" t="s">
        <v>379</v>
      </c>
      <c r="R709" s="86"/>
      <c r="S709" s="442"/>
      <c r="T709" s="279"/>
      <c r="U709" s="279"/>
      <c r="V709" s="279"/>
      <c r="W709" s="279"/>
      <c r="X709" s="279"/>
      <c r="Y709" s="279"/>
      <c r="Z709" s="279"/>
    </row>
    <row r="710" spans="1:26" ht="16.5" customHeight="1">
      <c r="A710" s="665"/>
      <c r="B710" s="665"/>
      <c r="C710" s="665"/>
      <c r="D710" s="665"/>
      <c r="E710" s="665"/>
      <c r="F710" s="665"/>
      <c r="G710" s="26"/>
      <c r="H710" s="2" t="s">
        <v>17267</v>
      </c>
      <c r="I710" s="445" t="s">
        <v>15886</v>
      </c>
      <c r="J710" s="83" t="s">
        <v>158</v>
      </c>
      <c r="K710" s="442"/>
      <c r="L710" s="665"/>
      <c r="M710" s="454" t="s">
        <v>15887</v>
      </c>
      <c r="N710" s="26"/>
      <c r="O710" s="86"/>
      <c r="P710" s="86"/>
      <c r="Q710" s="86" t="s">
        <v>379</v>
      </c>
      <c r="R710" s="86"/>
      <c r="S710" s="442"/>
      <c r="T710" s="279"/>
      <c r="U710" s="279"/>
      <c r="V710" s="279"/>
      <c r="W710" s="279"/>
      <c r="X710" s="279"/>
      <c r="Y710" s="279"/>
      <c r="Z710" s="279"/>
    </row>
    <row r="711" spans="1:26" ht="16.5" customHeight="1">
      <c r="A711" s="665"/>
      <c r="B711" s="665"/>
      <c r="C711" s="665"/>
      <c r="D711" s="665"/>
      <c r="E711" s="665"/>
      <c r="F711" s="665"/>
      <c r="G711" s="26"/>
      <c r="H711" s="333" t="s">
        <v>17776</v>
      </c>
      <c r="I711" s="333" t="s">
        <v>17777</v>
      </c>
      <c r="J711" s="83" t="s">
        <v>158</v>
      </c>
      <c r="K711" s="442"/>
      <c r="L711" s="665"/>
      <c r="M711" s="403"/>
      <c r="N711" s="26"/>
      <c r="O711" s="86"/>
      <c r="P711" s="86"/>
      <c r="Q711" s="86" t="s">
        <v>379</v>
      </c>
      <c r="R711" s="86"/>
      <c r="S711" s="442"/>
      <c r="T711" s="279"/>
      <c r="U711" s="279"/>
      <c r="V711" s="279"/>
      <c r="W711" s="279"/>
      <c r="X711" s="279"/>
      <c r="Y711" s="279"/>
      <c r="Z711" s="279"/>
    </row>
    <row r="712" spans="1:26" ht="16.5" customHeight="1">
      <c r="A712" s="665"/>
      <c r="B712" s="665"/>
      <c r="C712" s="665"/>
      <c r="D712" s="665"/>
      <c r="E712" s="665"/>
      <c r="F712" s="665"/>
      <c r="G712" s="26"/>
      <c r="H712" s="2" t="s">
        <v>17678</v>
      </c>
      <c r="I712" s="333" t="s">
        <v>17782</v>
      </c>
      <c r="J712" s="83" t="s">
        <v>158</v>
      </c>
      <c r="K712" s="442"/>
      <c r="L712" s="665"/>
      <c r="M712" s="403"/>
      <c r="N712" s="26"/>
      <c r="O712" s="86"/>
      <c r="P712" s="86"/>
      <c r="Q712" s="86" t="s">
        <v>379</v>
      </c>
      <c r="R712" s="86"/>
      <c r="S712" s="442"/>
      <c r="T712" s="279"/>
      <c r="U712" s="279"/>
      <c r="V712" s="279"/>
      <c r="W712" s="279"/>
      <c r="X712" s="279"/>
      <c r="Y712" s="279"/>
      <c r="Z712" s="279"/>
    </row>
    <row r="713" spans="1:26" ht="16.5" customHeight="1">
      <c r="A713" s="665"/>
      <c r="B713" s="665"/>
      <c r="C713" s="665"/>
      <c r="D713" s="665"/>
      <c r="E713" s="665"/>
      <c r="F713" s="665"/>
      <c r="G713" s="26"/>
      <c r="H713" s="2" t="s">
        <v>15888</v>
      </c>
      <c r="I713" s="445" t="s">
        <v>15558</v>
      </c>
      <c r="J713" s="83" t="s">
        <v>158</v>
      </c>
      <c r="K713" s="442"/>
      <c r="L713" s="665"/>
      <c r="M713" s="178" t="s">
        <v>15889</v>
      </c>
      <c r="N713" s="26"/>
      <c r="O713" s="86"/>
      <c r="P713" s="86"/>
      <c r="Q713" s="86" t="s">
        <v>379</v>
      </c>
      <c r="R713" s="86"/>
      <c r="S713" s="442"/>
      <c r="T713" s="279"/>
      <c r="U713" s="279"/>
      <c r="V713" s="279"/>
      <c r="W713" s="279"/>
      <c r="X713" s="279"/>
      <c r="Y713" s="279"/>
      <c r="Z713" s="279"/>
    </row>
    <row r="714" spans="1:26" ht="16.5" customHeight="1">
      <c r="A714" s="665"/>
      <c r="B714" s="665"/>
      <c r="C714" s="665"/>
      <c r="D714" s="665"/>
      <c r="E714" s="665"/>
      <c r="F714" s="665"/>
      <c r="G714" s="26"/>
      <c r="H714" s="2" t="s">
        <v>15562</v>
      </c>
      <c r="I714" s="2"/>
      <c r="J714" s="83" t="s">
        <v>158</v>
      </c>
      <c r="K714" s="442"/>
      <c r="L714" s="665"/>
      <c r="M714" s="403"/>
      <c r="N714" s="26"/>
      <c r="O714" s="86"/>
      <c r="P714" s="86"/>
      <c r="Q714" s="86" t="s">
        <v>379</v>
      </c>
      <c r="R714" s="86"/>
      <c r="S714" s="442"/>
      <c r="T714" s="279"/>
      <c r="U714" s="279"/>
      <c r="V714" s="279"/>
      <c r="W714" s="279"/>
      <c r="X714" s="279"/>
      <c r="Y714" s="279"/>
      <c r="Z714" s="279"/>
    </row>
    <row r="715" spans="1:26" ht="16.5" customHeight="1">
      <c r="A715" s="666"/>
      <c r="B715" s="666"/>
      <c r="C715" s="666"/>
      <c r="D715" s="666"/>
      <c r="E715" s="666"/>
      <c r="F715" s="666"/>
      <c r="G715" s="26"/>
      <c r="H715" s="2"/>
      <c r="I715" s="2" t="s">
        <v>16605</v>
      </c>
      <c r="J715" s="83" t="s">
        <v>158</v>
      </c>
      <c r="K715" s="442"/>
      <c r="L715" s="666"/>
      <c r="M715" s="403"/>
      <c r="N715" s="26"/>
      <c r="O715" s="86"/>
      <c r="P715" s="86"/>
      <c r="Q715" s="86" t="s">
        <v>379</v>
      </c>
      <c r="R715" s="86"/>
      <c r="S715" s="442"/>
      <c r="T715" s="279"/>
      <c r="U715" s="279"/>
      <c r="V715" s="279"/>
      <c r="W715" s="279"/>
      <c r="X715" s="279"/>
      <c r="Y715" s="279"/>
      <c r="Z715" s="279"/>
    </row>
    <row r="716" spans="1:26" ht="16.5" customHeight="1">
      <c r="A716" s="735" t="s">
        <v>17791</v>
      </c>
      <c r="B716" s="735"/>
      <c r="C716" s="735"/>
      <c r="D716" s="736" t="s">
        <v>17641</v>
      </c>
      <c r="E716" s="736" t="s">
        <v>17797</v>
      </c>
      <c r="F716" s="735" t="s">
        <v>17291</v>
      </c>
      <c r="G716" s="26"/>
      <c r="H716" s="461" t="s">
        <v>16548</v>
      </c>
      <c r="I716" s="26"/>
      <c r="J716" s="83" t="s">
        <v>158</v>
      </c>
      <c r="K716" s="442"/>
      <c r="L716" s="734"/>
      <c r="M716" s="403"/>
      <c r="N716" s="26"/>
      <c r="O716" s="86"/>
      <c r="P716" s="86"/>
      <c r="Q716" s="86" t="s">
        <v>379</v>
      </c>
      <c r="R716" s="86"/>
      <c r="S716" s="442"/>
      <c r="T716" s="279"/>
      <c r="U716" s="279"/>
      <c r="V716" s="279"/>
      <c r="W716" s="279"/>
      <c r="X716" s="279"/>
      <c r="Y716" s="279"/>
      <c r="Z716" s="279"/>
    </row>
    <row r="717" spans="1:26" ht="16.5" customHeight="1">
      <c r="A717" s="665"/>
      <c r="B717" s="665"/>
      <c r="C717" s="665"/>
      <c r="D717" s="665"/>
      <c r="E717" s="665"/>
      <c r="F717" s="665"/>
      <c r="G717" s="26" t="s">
        <v>18722</v>
      </c>
      <c r="H717" s="333" t="s">
        <v>17799</v>
      </c>
      <c r="I717" s="2" t="s">
        <v>17800</v>
      </c>
      <c r="J717" s="83" t="s">
        <v>158</v>
      </c>
      <c r="K717" s="442"/>
      <c r="L717" s="665"/>
      <c r="M717" s="178" t="s">
        <v>15556</v>
      </c>
      <c r="N717" s="26"/>
      <c r="O717" s="86"/>
      <c r="P717" s="86"/>
      <c r="Q717" s="86" t="s">
        <v>379</v>
      </c>
      <c r="R717" s="86"/>
      <c r="S717" s="442"/>
      <c r="T717" s="279"/>
      <c r="U717" s="279"/>
      <c r="V717" s="279"/>
      <c r="W717" s="279"/>
      <c r="X717" s="279"/>
      <c r="Y717" s="279"/>
      <c r="Z717" s="279"/>
    </row>
    <row r="718" spans="1:26" ht="16.5" customHeight="1">
      <c r="A718" s="665"/>
      <c r="B718" s="665"/>
      <c r="C718" s="665"/>
      <c r="D718" s="665"/>
      <c r="E718" s="665"/>
      <c r="F718" s="665"/>
      <c r="G718" s="26"/>
      <c r="H718" s="26"/>
      <c r="I718" s="2" t="s">
        <v>15750</v>
      </c>
      <c r="J718" s="83" t="s">
        <v>158</v>
      </c>
      <c r="K718" s="442"/>
      <c r="L718" s="665"/>
      <c r="M718" s="403"/>
      <c r="N718" s="26"/>
      <c r="O718" s="86"/>
      <c r="P718" s="86"/>
      <c r="Q718" s="86" t="s">
        <v>379</v>
      </c>
      <c r="R718" s="86"/>
      <c r="S718" s="442"/>
      <c r="T718" s="279"/>
      <c r="U718" s="279"/>
      <c r="V718" s="279"/>
      <c r="W718" s="279"/>
      <c r="X718" s="279"/>
      <c r="Y718" s="279"/>
      <c r="Z718" s="279"/>
    </row>
    <row r="719" spans="1:26" ht="16.5" customHeight="1">
      <c r="A719" s="666"/>
      <c r="B719" s="666"/>
      <c r="C719" s="666"/>
      <c r="D719" s="666"/>
      <c r="E719" s="666"/>
      <c r="F719" s="666"/>
      <c r="G719" s="26"/>
      <c r="H719" s="333" t="s">
        <v>17672</v>
      </c>
      <c r="I719" s="445" t="s">
        <v>17810</v>
      </c>
      <c r="J719" s="83" t="s">
        <v>158</v>
      </c>
      <c r="K719" s="442"/>
      <c r="L719" s="666"/>
      <c r="M719" s="403" t="s">
        <v>16022</v>
      </c>
      <c r="N719" s="26"/>
      <c r="O719" s="86"/>
      <c r="P719" s="86"/>
      <c r="Q719" s="86" t="s">
        <v>379</v>
      </c>
      <c r="R719" s="86"/>
      <c r="S719" s="442"/>
      <c r="T719" s="279"/>
      <c r="U719" s="279"/>
      <c r="V719" s="279"/>
      <c r="W719" s="279"/>
      <c r="X719" s="279"/>
      <c r="Y719" s="279"/>
      <c r="Z719" s="279"/>
    </row>
    <row r="720" spans="1:26" ht="16.5" customHeight="1">
      <c r="A720" s="735" t="s">
        <v>17812</v>
      </c>
      <c r="B720" s="735"/>
      <c r="C720" s="735"/>
      <c r="D720" s="736" t="s">
        <v>17641</v>
      </c>
      <c r="E720" s="736" t="s">
        <v>17815</v>
      </c>
      <c r="F720" s="735" t="s">
        <v>17291</v>
      </c>
      <c r="G720" s="26"/>
      <c r="H720" s="461" t="s">
        <v>16548</v>
      </c>
      <c r="I720" s="26"/>
      <c r="J720" s="83" t="s">
        <v>158</v>
      </c>
      <c r="K720" s="442"/>
      <c r="L720" s="734"/>
      <c r="M720" s="403"/>
      <c r="N720" s="26"/>
      <c r="O720" s="86"/>
      <c r="P720" s="86"/>
      <c r="Q720" s="86" t="s">
        <v>379</v>
      </c>
      <c r="R720" s="86"/>
      <c r="S720" s="442"/>
      <c r="T720" s="279"/>
      <c r="U720" s="279"/>
      <c r="V720" s="279"/>
      <c r="W720" s="279"/>
      <c r="X720" s="279"/>
      <c r="Y720" s="279"/>
      <c r="Z720" s="279"/>
    </row>
    <row r="721" spans="1:26" ht="16.5" customHeight="1">
      <c r="A721" s="665"/>
      <c r="B721" s="665"/>
      <c r="C721" s="665"/>
      <c r="D721" s="665"/>
      <c r="E721" s="665"/>
      <c r="F721" s="665"/>
      <c r="G721" s="26" t="s">
        <v>18725</v>
      </c>
      <c r="H721" s="333" t="s">
        <v>17799</v>
      </c>
      <c r="I721" s="2" t="s">
        <v>17800</v>
      </c>
      <c r="J721" s="83" t="s">
        <v>158</v>
      </c>
      <c r="K721" s="442"/>
      <c r="L721" s="665"/>
      <c r="M721" s="178" t="s">
        <v>15556</v>
      </c>
      <c r="N721" s="26"/>
      <c r="O721" s="86"/>
      <c r="P721" s="86"/>
      <c r="Q721" s="86" t="s">
        <v>379</v>
      </c>
      <c r="R721" s="86"/>
      <c r="S721" s="442"/>
      <c r="T721" s="279"/>
      <c r="U721" s="279"/>
      <c r="V721" s="279"/>
      <c r="W721" s="279"/>
      <c r="X721" s="279"/>
      <c r="Y721" s="279"/>
      <c r="Z721" s="279"/>
    </row>
    <row r="722" spans="1:26" ht="16.5" customHeight="1">
      <c r="A722" s="665"/>
      <c r="B722" s="665"/>
      <c r="C722" s="665"/>
      <c r="D722" s="665"/>
      <c r="E722" s="665"/>
      <c r="F722" s="665"/>
      <c r="G722" s="26"/>
      <c r="H722" s="26"/>
      <c r="I722" s="2" t="s">
        <v>15750</v>
      </c>
      <c r="J722" s="83" t="s">
        <v>158</v>
      </c>
      <c r="K722" s="442"/>
      <c r="L722" s="665"/>
      <c r="M722" s="403"/>
      <c r="N722" s="26"/>
      <c r="O722" s="86"/>
      <c r="P722" s="86"/>
      <c r="Q722" s="86" t="s">
        <v>379</v>
      </c>
      <c r="R722" s="86"/>
      <c r="S722" s="442"/>
      <c r="T722" s="279"/>
      <c r="U722" s="279"/>
      <c r="V722" s="279"/>
      <c r="W722" s="279"/>
      <c r="X722" s="279"/>
      <c r="Y722" s="279"/>
      <c r="Z722" s="279"/>
    </row>
    <row r="723" spans="1:26" ht="16.5" customHeight="1">
      <c r="A723" s="666"/>
      <c r="B723" s="666"/>
      <c r="C723" s="666"/>
      <c r="D723" s="666"/>
      <c r="E723" s="666"/>
      <c r="F723" s="666"/>
      <c r="G723" s="26"/>
      <c r="H723" s="333" t="s">
        <v>17672</v>
      </c>
      <c r="I723" s="445" t="s">
        <v>17810</v>
      </c>
      <c r="J723" s="83" t="s">
        <v>158</v>
      </c>
      <c r="K723" s="442"/>
      <c r="L723" s="666"/>
      <c r="M723" s="403" t="s">
        <v>16022</v>
      </c>
      <c r="N723" s="26"/>
      <c r="O723" s="86"/>
      <c r="P723" s="86"/>
      <c r="Q723" s="86" t="s">
        <v>379</v>
      </c>
      <c r="R723" s="86"/>
      <c r="S723" s="442"/>
      <c r="T723" s="279"/>
      <c r="U723" s="279"/>
      <c r="V723" s="279"/>
      <c r="W723" s="279"/>
      <c r="X723" s="279"/>
      <c r="Y723" s="279"/>
      <c r="Z723" s="279"/>
    </row>
    <row r="724" spans="1:26" ht="16.5" customHeight="1">
      <c r="A724" s="735" t="s">
        <v>17820</v>
      </c>
      <c r="B724" s="735"/>
      <c r="C724" s="735"/>
      <c r="D724" s="736" t="s">
        <v>17641</v>
      </c>
      <c r="E724" s="736" t="s">
        <v>17825</v>
      </c>
      <c r="F724" s="735" t="s">
        <v>17291</v>
      </c>
      <c r="G724" s="26"/>
      <c r="H724" s="461" t="s">
        <v>16548</v>
      </c>
      <c r="I724" s="26"/>
      <c r="J724" s="83" t="s">
        <v>158</v>
      </c>
      <c r="K724" s="442"/>
      <c r="L724" s="734"/>
      <c r="M724" s="403"/>
      <c r="N724" s="26"/>
      <c r="O724" s="86"/>
      <c r="P724" s="86"/>
      <c r="Q724" s="86" t="s">
        <v>379</v>
      </c>
      <c r="R724" s="86"/>
      <c r="S724" s="442"/>
      <c r="T724" s="279"/>
      <c r="U724" s="279"/>
      <c r="V724" s="279"/>
      <c r="W724" s="279"/>
      <c r="X724" s="279"/>
      <c r="Y724" s="279"/>
      <c r="Z724" s="279"/>
    </row>
    <row r="725" spans="1:26" ht="16.5" customHeight="1">
      <c r="A725" s="665"/>
      <c r="B725" s="665"/>
      <c r="C725" s="665"/>
      <c r="D725" s="665"/>
      <c r="E725" s="665"/>
      <c r="F725" s="665"/>
      <c r="G725" s="26" t="s">
        <v>17299</v>
      </c>
      <c r="H725" s="333" t="s">
        <v>17624</v>
      </c>
      <c r="I725" s="2" t="s">
        <v>15882</v>
      </c>
      <c r="J725" s="83" t="s">
        <v>158</v>
      </c>
      <c r="K725" s="442"/>
      <c r="L725" s="665"/>
      <c r="M725" s="178" t="s">
        <v>15556</v>
      </c>
      <c r="N725" s="26"/>
      <c r="O725" s="86"/>
      <c r="P725" s="86"/>
      <c r="Q725" s="86" t="s">
        <v>379</v>
      </c>
      <c r="R725" s="86"/>
      <c r="S725" s="442"/>
      <c r="T725" s="279"/>
      <c r="U725" s="279"/>
      <c r="V725" s="279"/>
      <c r="W725" s="279"/>
      <c r="X725" s="279"/>
      <c r="Y725" s="279"/>
      <c r="Z725" s="279"/>
    </row>
    <row r="726" spans="1:26" ht="16.5" customHeight="1">
      <c r="A726" s="665"/>
      <c r="B726" s="665"/>
      <c r="C726" s="665"/>
      <c r="D726" s="665"/>
      <c r="E726" s="665"/>
      <c r="F726" s="665"/>
      <c r="G726" s="26"/>
      <c r="H726" s="2" t="s">
        <v>17267</v>
      </c>
      <c r="I726" s="445" t="s">
        <v>15886</v>
      </c>
      <c r="J726" s="83" t="s">
        <v>158</v>
      </c>
      <c r="K726" s="442"/>
      <c r="L726" s="665"/>
      <c r="M726" s="454" t="s">
        <v>15887</v>
      </c>
      <c r="N726" s="26"/>
      <c r="O726" s="86"/>
      <c r="P726" s="86"/>
      <c r="Q726" s="86" t="s">
        <v>379</v>
      </c>
      <c r="R726" s="86"/>
      <c r="S726" s="442"/>
      <c r="T726" s="279"/>
      <c r="U726" s="279"/>
      <c r="V726" s="279"/>
      <c r="W726" s="279"/>
      <c r="X726" s="279"/>
      <c r="Y726" s="279"/>
      <c r="Z726" s="279"/>
    </row>
    <row r="727" spans="1:26" ht="16.5" customHeight="1">
      <c r="A727" s="665"/>
      <c r="B727" s="665"/>
      <c r="C727" s="665"/>
      <c r="D727" s="665"/>
      <c r="E727" s="665"/>
      <c r="F727" s="665"/>
      <c r="G727" s="26"/>
      <c r="H727" s="333" t="s">
        <v>17672</v>
      </c>
      <c r="I727" s="333" t="s">
        <v>17673</v>
      </c>
      <c r="J727" s="83" t="s">
        <v>158</v>
      </c>
      <c r="K727" s="442"/>
      <c r="L727" s="665"/>
      <c r="M727" s="403"/>
      <c r="N727" s="26"/>
      <c r="O727" s="86"/>
      <c r="P727" s="86"/>
      <c r="Q727" s="86" t="s">
        <v>379</v>
      </c>
      <c r="R727" s="86"/>
      <c r="S727" s="442"/>
      <c r="T727" s="279"/>
      <c r="U727" s="279"/>
      <c r="V727" s="279"/>
      <c r="W727" s="279"/>
      <c r="X727" s="279"/>
      <c r="Y727" s="279"/>
      <c r="Z727" s="279"/>
    </row>
    <row r="728" spans="1:26" ht="16.5" customHeight="1">
      <c r="A728" s="665"/>
      <c r="B728" s="665"/>
      <c r="C728" s="665"/>
      <c r="D728" s="665"/>
      <c r="E728" s="665"/>
      <c r="F728" s="665"/>
      <c r="G728" s="26"/>
      <c r="H728" s="2" t="s">
        <v>17678</v>
      </c>
      <c r="I728" s="445" t="s">
        <v>17836</v>
      </c>
      <c r="J728" s="83" t="s">
        <v>158</v>
      </c>
      <c r="K728" s="442"/>
      <c r="L728" s="665"/>
      <c r="M728" s="403"/>
      <c r="N728" s="26"/>
      <c r="O728" s="86"/>
      <c r="P728" s="86"/>
      <c r="Q728" s="86" t="s">
        <v>379</v>
      </c>
      <c r="R728" s="86"/>
      <c r="S728" s="442"/>
      <c r="T728" s="279"/>
      <c r="U728" s="279"/>
      <c r="V728" s="279"/>
      <c r="W728" s="279"/>
      <c r="X728" s="279"/>
      <c r="Y728" s="279"/>
      <c r="Z728" s="279"/>
    </row>
    <row r="729" spans="1:26" ht="16.5" customHeight="1">
      <c r="A729" s="665"/>
      <c r="B729" s="665"/>
      <c r="C729" s="665"/>
      <c r="D729" s="665"/>
      <c r="E729" s="665"/>
      <c r="F729" s="665"/>
      <c r="G729" s="26"/>
      <c r="H729" s="333" t="s">
        <v>17838</v>
      </c>
      <c r="I729" s="130" t="s">
        <v>17839</v>
      </c>
      <c r="J729" s="83" t="s">
        <v>158</v>
      </c>
      <c r="K729" s="442"/>
      <c r="L729" s="665"/>
      <c r="M729" s="403"/>
      <c r="N729" s="26"/>
      <c r="O729" s="86"/>
      <c r="P729" s="86"/>
      <c r="Q729" s="86" t="s">
        <v>379</v>
      </c>
      <c r="R729" s="86"/>
      <c r="S729" s="442"/>
      <c r="T729" s="279"/>
      <c r="U729" s="279"/>
      <c r="V729" s="279"/>
      <c r="W729" s="279"/>
      <c r="X729" s="279"/>
      <c r="Y729" s="279"/>
      <c r="Z729" s="279"/>
    </row>
    <row r="730" spans="1:26" ht="16.5" customHeight="1">
      <c r="A730" s="665"/>
      <c r="B730" s="665"/>
      <c r="C730" s="665"/>
      <c r="D730" s="665"/>
      <c r="E730" s="665"/>
      <c r="F730" s="665"/>
      <c r="G730" s="26"/>
      <c r="H730" s="271"/>
      <c r="I730" s="130" t="s">
        <v>17841</v>
      </c>
      <c r="J730" s="83" t="s">
        <v>158</v>
      </c>
      <c r="K730" s="442"/>
      <c r="L730" s="665"/>
      <c r="M730" s="403"/>
      <c r="N730" s="26"/>
      <c r="O730" s="86"/>
      <c r="P730" s="86"/>
      <c r="Q730" s="86" t="s">
        <v>379</v>
      </c>
      <c r="R730" s="86"/>
      <c r="S730" s="442"/>
      <c r="T730" s="279"/>
      <c r="U730" s="279"/>
      <c r="V730" s="279"/>
      <c r="W730" s="279"/>
      <c r="X730" s="279"/>
      <c r="Y730" s="279"/>
      <c r="Z730" s="279"/>
    </row>
    <row r="731" spans="1:26" ht="16.5" customHeight="1">
      <c r="A731" s="665"/>
      <c r="B731" s="665"/>
      <c r="C731" s="665"/>
      <c r="D731" s="665"/>
      <c r="E731" s="665"/>
      <c r="F731" s="665"/>
      <c r="G731" s="26"/>
      <c r="H731" s="2"/>
      <c r="I731" s="445" t="s">
        <v>17836</v>
      </c>
      <c r="J731" s="83" t="s">
        <v>158</v>
      </c>
      <c r="K731" s="442"/>
      <c r="L731" s="665"/>
      <c r="M731" s="403"/>
      <c r="N731" s="26"/>
      <c r="O731" s="86"/>
      <c r="P731" s="86"/>
      <c r="Q731" s="86" t="s">
        <v>379</v>
      </c>
      <c r="R731" s="86"/>
      <c r="S731" s="442"/>
      <c r="T731" s="279"/>
      <c r="U731" s="279"/>
      <c r="V731" s="279"/>
      <c r="W731" s="279"/>
      <c r="X731" s="279"/>
      <c r="Y731" s="279"/>
      <c r="Z731" s="279"/>
    </row>
    <row r="732" spans="1:26" ht="16.5" customHeight="1">
      <c r="A732" s="666"/>
      <c r="B732" s="666"/>
      <c r="C732" s="666"/>
      <c r="D732" s="666"/>
      <c r="E732" s="666"/>
      <c r="F732" s="666"/>
      <c r="G732" s="503"/>
      <c r="H732" s="503"/>
      <c r="I732" s="503"/>
      <c r="J732" s="83" t="s">
        <v>158</v>
      </c>
      <c r="K732" s="442"/>
      <c r="L732" s="666"/>
      <c r="M732" s="403"/>
      <c r="N732" s="26"/>
      <c r="O732" s="86"/>
      <c r="P732" s="86"/>
      <c r="Q732" s="86" t="s">
        <v>379</v>
      </c>
      <c r="R732" s="86"/>
      <c r="S732" s="442"/>
      <c r="T732" s="279"/>
      <c r="U732" s="279"/>
      <c r="V732" s="279"/>
      <c r="W732" s="279"/>
      <c r="X732" s="279"/>
      <c r="Y732" s="279"/>
      <c r="Z732" s="279"/>
    </row>
    <row r="733" spans="1:26" ht="16.5" customHeight="1">
      <c r="A733" s="735" t="s">
        <v>17849</v>
      </c>
      <c r="B733" s="735"/>
      <c r="C733" s="735"/>
      <c r="D733" s="736" t="s">
        <v>17641</v>
      </c>
      <c r="E733" s="736" t="s">
        <v>17853</v>
      </c>
      <c r="F733" s="735" t="s">
        <v>17291</v>
      </c>
      <c r="G733" s="26"/>
      <c r="H733" s="461" t="s">
        <v>16548</v>
      </c>
      <c r="I733" s="26"/>
      <c r="J733" s="83" t="s">
        <v>158</v>
      </c>
      <c r="K733" s="442"/>
      <c r="L733" s="734"/>
      <c r="M733" s="403"/>
      <c r="N733" s="26"/>
      <c r="O733" s="86"/>
      <c r="P733" s="86"/>
      <c r="Q733" s="86" t="s">
        <v>379</v>
      </c>
      <c r="R733" s="86"/>
      <c r="S733" s="442"/>
      <c r="T733" s="279"/>
      <c r="U733" s="279"/>
      <c r="V733" s="279"/>
      <c r="W733" s="279"/>
      <c r="X733" s="279"/>
      <c r="Y733" s="279"/>
      <c r="Z733" s="279"/>
    </row>
    <row r="734" spans="1:26" ht="16.5" customHeight="1">
      <c r="A734" s="665"/>
      <c r="B734" s="665"/>
      <c r="C734" s="665"/>
      <c r="D734" s="665"/>
      <c r="E734" s="665"/>
      <c r="F734" s="665"/>
      <c r="G734" s="26" t="s">
        <v>17299</v>
      </c>
      <c r="H734" s="333" t="s">
        <v>17624</v>
      </c>
      <c r="I734" s="2" t="s">
        <v>15882</v>
      </c>
      <c r="J734" s="83" t="s">
        <v>158</v>
      </c>
      <c r="K734" s="442"/>
      <c r="L734" s="665"/>
      <c r="M734" s="178" t="s">
        <v>15556</v>
      </c>
      <c r="N734" s="26"/>
      <c r="O734" s="86"/>
      <c r="P734" s="86"/>
      <c r="Q734" s="86" t="s">
        <v>379</v>
      </c>
      <c r="R734" s="86"/>
      <c r="S734" s="442"/>
      <c r="T734" s="279"/>
      <c r="U734" s="279"/>
      <c r="V734" s="279"/>
      <c r="W734" s="279"/>
      <c r="X734" s="279"/>
      <c r="Y734" s="279"/>
      <c r="Z734" s="279"/>
    </row>
    <row r="735" spans="1:26" ht="16.5" customHeight="1">
      <c r="A735" s="665"/>
      <c r="B735" s="665"/>
      <c r="C735" s="665"/>
      <c r="D735" s="665"/>
      <c r="E735" s="665"/>
      <c r="F735" s="665"/>
      <c r="G735" s="26"/>
      <c r="H735" s="2" t="s">
        <v>17267</v>
      </c>
      <c r="I735" s="445" t="s">
        <v>15886</v>
      </c>
      <c r="J735" s="83" t="s">
        <v>158</v>
      </c>
      <c r="K735" s="442"/>
      <c r="L735" s="665"/>
      <c r="M735" s="454" t="s">
        <v>15887</v>
      </c>
      <c r="N735" s="26"/>
      <c r="O735" s="86"/>
      <c r="P735" s="86"/>
      <c r="Q735" s="86" t="s">
        <v>379</v>
      </c>
      <c r="R735" s="86"/>
      <c r="S735" s="442"/>
      <c r="T735" s="279"/>
      <c r="U735" s="279"/>
      <c r="V735" s="279"/>
      <c r="W735" s="279"/>
      <c r="X735" s="279"/>
      <c r="Y735" s="279"/>
      <c r="Z735" s="279"/>
    </row>
    <row r="736" spans="1:26" ht="16.5" customHeight="1">
      <c r="A736" s="665"/>
      <c r="B736" s="665"/>
      <c r="C736" s="665"/>
      <c r="D736" s="665"/>
      <c r="E736" s="665"/>
      <c r="F736" s="665"/>
      <c r="G736" s="26"/>
      <c r="H736" s="333" t="s">
        <v>17672</v>
      </c>
      <c r="I736" s="333" t="s">
        <v>17673</v>
      </c>
      <c r="J736" s="83" t="s">
        <v>158</v>
      </c>
      <c r="K736" s="442"/>
      <c r="L736" s="665"/>
      <c r="M736" s="403"/>
      <c r="N736" s="26"/>
      <c r="O736" s="86"/>
      <c r="P736" s="86"/>
      <c r="Q736" s="86" t="s">
        <v>379</v>
      </c>
      <c r="R736" s="86"/>
      <c r="S736" s="442"/>
      <c r="T736" s="279"/>
      <c r="U736" s="279"/>
      <c r="V736" s="279"/>
      <c r="W736" s="279"/>
      <c r="X736" s="279"/>
      <c r="Y736" s="279"/>
      <c r="Z736" s="279"/>
    </row>
    <row r="737" spans="1:26" ht="16.5" customHeight="1">
      <c r="A737" s="665"/>
      <c r="B737" s="665"/>
      <c r="C737" s="665"/>
      <c r="D737" s="665"/>
      <c r="E737" s="665"/>
      <c r="F737" s="665"/>
      <c r="G737" s="26"/>
      <c r="H737" s="2" t="s">
        <v>17678</v>
      </c>
      <c r="I737" s="2" t="s">
        <v>15891</v>
      </c>
      <c r="J737" s="83" t="s">
        <v>158</v>
      </c>
      <c r="K737" s="442"/>
      <c r="L737" s="665"/>
      <c r="M737" s="403"/>
      <c r="N737" s="26"/>
      <c r="O737" s="86"/>
      <c r="P737" s="86"/>
      <c r="Q737" s="86" t="s">
        <v>379</v>
      </c>
      <c r="R737" s="86"/>
      <c r="S737" s="442"/>
      <c r="T737" s="279"/>
      <c r="U737" s="279"/>
      <c r="V737" s="279"/>
      <c r="W737" s="279"/>
      <c r="X737" s="279"/>
      <c r="Y737" s="279"/>
      <c r="Z737" s="279"/>
    </row>
    <row r="738" spans="1:26" ht="16.5" customHeight="1">
      <c r="A738" s="665"/>
      <c r="B738" s="665"/>
      <c r="C738" s="665"/>
      <c r="D738" s="665"/>
      <c r="E738" s="665"/>
      <c r="F738" s="665"/>
      <c r="G738" s="26"/>
      <c r="H738" s="333" t="s">
        <v>15771</v>
      </c>
      <c r="I738" s="485" t="s">
        <v>17865</v>
      </c>
      <c r="J738" s="83" t="s">
        <v>158</v>
      </c>
      <c r="K738" s="442"/>
      <c r="L738" s="665"/>
      <c r="M738" s="178" t="s">
        <v>17868</v>
      </c>
      <c r="N738" s="26"/>
      <c r="O738" s="86"/>
      <c r="P738" s="86"/>
      <c r="Q738" s="86" t="s">
        <v>379</v>
      </c>
      <c r="R738" s="86"/>
      <c r="S738" s="442"/>
      <c r="T738" s="279"/>
      <c r="U738" s="279"/>
      <c r="V738" s="279"/>
      <c r="W738" s="279"/>
      <c r="X738" s="279"/>
      <c r="Y738" s="279"/>
      <c r="Z738" s="279"/>
    </row>
    <row r="739" spans="1:26" ht="16.5" customHeight="1">
      <c r="A739" s="665"/>
      <c r="B739" s="665"/>
      <c r="C739" s="665"/>
      <c r="D739" s="665"/>
      <c r="E739" s="665"/>
      <c r="F739" s="665"/>
      <c r="G739" s="26"/>
      <c r="H739" s="333" t="s">
        <v>15771</v>
      </c>
      <c r="I739" s="130" t="s">
        <v>17021</v>
      </c>
      <c r="J739" s="83" t="s">
        <v>158</v>
      </c>
      <c r="K739" s="442"/>
      <c r="L739" s="665"/>
      <c r="M739" s="403"/>
      <c r="N739" s="26"/>
      <c r="O739" s="86"/>
      <c r="P739" s="86"/>
      <c r="Q739" s="86" t="s">
        <v>379</v>
      </c>
      <c r="R739" s="86"/>
      <c r="S739" s="442"/>
      <c r="T739" s="279"/>
      <c r="U739" s="279"/>
      <c r="V739" s="279"/>
      <c r="W739" s="279"/>
      <c r="X739" s="279"/>
      <c r="Y739" s="279"/>
      <c r="Z739" s="279"/>
    </row>
    <row r="740" spans="1:26" ht="16.5" customHeight="1">
      <c r="A740" s="665"/>
      <c r="B740" s="665"/>
      <c r="C740" s="665"/>
      <c r="D740" s="665"/>
      <c r="E740" s="665"/>
      <c r="F740" s="665"/>
      <c r="G740" s="26"/>
      <c r="H740" s="333"/>
      <c r="I740" s="130" t="s">
        <v>17871</v>
      </c>
      <c r="J740" s="83" t="s">
        <v>158</v>
      </c>
      <c r="K740" s="442"/>
      <c r="L740" s="665"/>
      <c r="M740" s="403"/>
      <c r="N740" s="26"/>
      <c r="O740" s="86"/>
      <c r="P740" s="86"/>
      <c r="Q740" s="86" t="s">
        <v>379</v>
      </c>
      <c r="R740" s="86"/>
      <c r="S740" s="442"/>
      <c r="T740" s="279"/>
      <c r="U740" s="279"/>
      <c r="V740" s="279"/>
      <c r="W740" s="279"/>
      <c r="X740" s="279"/>
      <c r="Y740" s="279"/>
      <c r="Z740" s="279"/>
    </row>
    <row r="741" spans="1:26" ht="16.5" customHeight="1">
      <c r="A741" s="665"/>
      <c r="B741" s="665"/>
      <c r="C741" s="665"/>
      <c r="D741" s="665"/>
      <c r="E741" s="665"/>
      <c r="F741" s="665"/>
      <c r="G741" s="26"/>
      <c r="H741" s="333" t="s">
        <v>15771</v>
      </c>
      <c r="I741" s="130" t="s">
        <v>17021</v>
      </c>
      <c r="J741" s="83" t="s">
        <v>158</v>
      </c>
      <c r="K741" s="442"/>
      <c r="L741" s="665"/>
      <c r="M741" s="403"/>
      <c r="N741" s="26"/>
      <c r="O741" s="86"/>
      <c r="P741" s="86"/>
      <c r="Q741" s="86" t="s">
        <v>379</v>
      </c>
      <c r="R741" s="86"/>
      <c r="S741" s="442"/>
      <c r="T741" s="279"/>
      <c r="U741" s="279"/>
      <c r="V741" s="279"/>
      <c r="W741" s="279"/>
      <c r="X741" s="279"/>
      <c r="Y741" s="279"/>
      <c r="Z741" s="279"/>
    </row>
    <row r="742" spans="1:26" ht="16.5" customHeight="1">
      <c r="A742" s="665"/>
      <c r="B742" s="665"/>
      <c r="C742" s="665"/>
      <c r="D742" s="665"/>
      <c r="E742" s="665"/>
      <c r="F742" s="665"/>
      <c r="G742" s="26"/>
      <c r="H742" s="333"/>
      <c r="I742" s="130" t="s">
        <v>17874</v>
      </c>
      <c r="J742" s="83" t="s">
        <v>158</v>
      </c>
      <c r="K742" s="442"/>
      <c r="L742" s="665"/>
      <c r="M742" s="403"/>
      <c r="N742" s="26"/>
      <c r="O742" s="86"/>
      <c r="P742" s="86"/>
      <c r="Q742" s="86" t="s">
        <v>379</v>
      </c>
      <c r="R742" s="86"/>
      <c r="S742" s="442"/>
      <c r="T742" s="279"/>
      <c r="U742" s="279"/>
      <c r="V742" s="279"/>
      <c r="W742" s="279"/>
      <c r="X742" s="279"/>
      <c r="Y742" s="279"/>
      <c r="Z742" s="279"/>
    </row>
    <row r="743" spans="1:26" ht="16.5" customHeight="1">
      <c r="A743" s="665"/>
      <c r="B743" s="665"/>
      <c r="C743" s="665"/>
      <c r="D743" s="665"/>
      <c r="E743" s="665"/>
      <c r="F743" s="665"/>
      <c r="G743" s="26"/>
      <c r="H743" s="333" t="s">
        <v>15771</v>
      </c>
      <c r="I743" s="130" t="s">
        <v>17021</v>
      </c>
      <c r="J743" s="83" t="s">
        <v>158</v>
      </c>
      <c r="K743" s="442"/>
      <c r="L743" s="665"/>
      <c r="M743" s="403"/>
      <c r="N743" s="26"/>
      <c r="O743" s="86"/>
      <c r="P743" s="86"/>
      <c r="Q743" s="86" t="s">
        <v>379</v>
      </c>
      <c r="R743" s="86"/>
      <c r="S743" s="442"/>
      <c r="T743" s="279"/>
      <c r="U743" s="279"/>
      <c r="V743" s="279"/>
      <c r="W743" s="279"/>
      <c r="X743" s="279"/>
      <c r="Y743" s="279"/>
      <c r="Z743" s="279"/>
    </row>
    <row r="744" spans="1:26" ht="16.5" customHeight="1">
      <c r="A744" s="665"/>
      <c r="B744" s="665"/>
      <c r="C744" s="665"/>
      <c r="D744" s="665"/>
      <c r="E744" s="665"/>
      <c r="F744" s="665"/>
      <c r="G744" s="26"/>
      <c r="H744" s="333"/>
      <c r="I744" s="130" t="s">
        <v>17878</v>
      </c>
      <c r="J744" s="83" t="s">
        <v>158</v>
      </c>
      <c r="K744" s="442"/>
      <c r="L744" s="665"/>
      <c r="M744" s="403"/>
      <c r="N744" s="26"/>
      <c r="O744" s="86"/>
      <c r="P744" s="86"/>
      <c r="Q744" s="86" t="s">
        <v>379</v>
      </c>
      <c r="R744" s="86"/>
      <c r="S744" s="442"/>
      <c r="T744" s="279"/>
      <c r="U744" s="279"/>
      <c r="V744" s="279"/>
      <c r="W744" s="279"/>
      <c r="X744" s="279"/>
      <c r="Y744" s="279"/>
      <c r="Z744" s="279"/>
    </row>
    <row r="745" spans="1:26" ht="16.5" customHeight="1">
      <c r="A745" s="665"/>
      <c r="B745" s="665"/>
      <c r="C745" s="665"/>
      <c r="D745" s="665"/>
      <c r="E745" s="665"/>
      <c r="F745" s="665"/>
      <c r="G745" s="26"/>
      <c r="H745" s="333" t="s">
        <v>15771</v>
      </c>
      <c r="I745" s="130" t="s">
        <v>17021</v>
      </c>
      <c r="J745" s="83" t="s">
        <v>158</v>
      </c>
      <c r="K745" s="442"/>
      <c r="L745" s="665"/>
      <c r="M745" s="403"/>
      <c r="N745" s="26"/>
      <c r="O745" s="86"/>
      <c r="P745" s="86"/>
      <c r="Q745" s="86" t="s">
        <v>379</v>
      </c>
      <c r="R745" s="86"/>
      <c r="S745" s="442"/>
      <c r="T745" s="279"/>
      <c r="U745" s="279"/>
      <c r="V745" s="279"/>
      <c r="W745" s="279"/>
      <c r="X745" s="279"/>
      <c r="Y745" s="279"/>
      <c r="Z745" s="279"/>
    </row>
    <row r="746" spans="1:26" ht="16.5" customHeight="1">
      <c r="A746" s="665"/>
      <c r="B746" s="665"/>
      <c r="C746" s="665"/>
      <c r="D746" s="665"/>
      <c r="E746" s="665"/>
      <c r="F746" s="665"/>
      <c r="G746" s="26"/>
      <c r="H746" s="333"/>
      <c r="I746" s="130" t="s">
        <v>17880</v>
      </c>
      <c r="J746" s="83" t="s">
        <v>158</v>
      </c>
      <c r="K746" s="442"/>
      <c r="L746" s="665"/>
      <c r="M746" s="403"/>
      <c r="N746" s="26"/>
      <c r="O746" s="86"/>
      <c r="P746" s="86"/>
      <c r="Q746" s="86" t="s">
        <v>379</v>
      </c>
      <c r="R746" s="86"/>
      <c r="S746" s="442"/>
      <c r="T746" s="279"/>
      <c r="U746" s="279"/>
      <c r="V746" s="279"/>
      <c r="W746" s="279"/>
      <c r="X746" s="279"/>
      <c r="Y746" s="279"/>
      <c r="Z746" s="279"/>
    </row>
    <row r="747" spans="1:26" ht="16.5" customHeight="1">
      <c r="A747" s="665"/>
      <c r="B747" s="665"/>
      <c r="C747" s="665"/>
      <c r="D747" s="665"/>
      <c r="E747" s="665"/>
      <c r="F747" s="665"/>
      <c r="G747" s="26"/>
      <c r="H747" s="333" t="s">
        <v>17882</v>
      </c>
      <c r="I747" s="445" t="s">
        <v>17883</v>
      </c>
      <c r="J747" s="83" t="s">
        <v>158</v>
      </c>
      <c r="K747" s="442"/>
      <c r="L747" s="665"/>
      <c r="M747" s="178" t="s">
        <v>16779</v>
      </c>
      <c r="N747" s="26"/>
      <c r="O747" s="86"/>
      <c r="P747" s="86"/>
      <c r="Q747" s="86" t="s">
        <v>379</v>
      </c>
      <c r="R747" s="86"/>
      <c r="S747" s="442"/>
      <c r="T747" s="279"/>
      <c r="U747" s="279"/>
      <c r="V747" s="279"/>
      <c r="W747" s="279"/>
      <c r="X747" s="279"/>
      <c r="Y747" s="279"/>
      <c r="Z747" s="279"/>
    </row>
    <row r="748" spans="1:26" ht="16.5" customHeight="1">
      <c r="A748" s="665"/>
      <c r="B748" s="665"/>
      <c r="C748" s="665"/>
      <c r="D748" s="665"/>
      <c r="E748" s="665"/>
      <c r="F748" s="665"/>
      <c r="G748" s="26"/>
      <c r="H748" s="333" t="s">
        <v>15771</v>
      </c>
      <c r="I748" s="130" t="s">
        <v>17021</v>
      </c>
      <c r="J748" s="83" t="s">
        <v>158</v>
      </c>
      <c r="K748" s="442"/>
      <c r="L748" s="665"/>
      <c r="M748" s="403"/>
      <c r="N748" s="26"/>
      <c r="O748" s="86"/>
      <c r="P748" s="86"/>
      <c r="Q748" s="86" t="s">
        <v>379</v>
      </c>
      <c r="R748" s="86"/>
      <c r="S748" s="442"/>
      <c r="T748" s="279"/>
      <c r="U748" s="279"/>
      <c r="V748" s="279"/>
      <c r="W748" s="279"/>
      <c r="X748" s="279"/>
      <c r="Y748" s="279"/>
      <c r="Z748" s="279"/>
    </row>
    <row r="749" spans="1:26" ht="16.5" customHeight="1">
      <c r="A749" s="665"/>
      <c r="B749" s="665"/>
      <c r="C749" s="665"/>
      <c r="D749" s="665"/>
      <c r="E749" s="665"/>
      <c r="F749" s="665"/>
      <c r="G749" s="26"/>
      <c r="H749" s="333"/>
      <c r="I749" s="130" t="s">
        <v>17893</v>
      </c>
      <c r="J749" s="83" t="s">
        <v>158</v>
      </c>
      <c r="K749" s="442"/>
      <c r="L749" s="665"/>
      <c r="M749" s="403"/>
      <c r="N749" s="26"/>
      <c r="O749" s="86"/>
      <c r="P749" s="86"/>
      <c r="Q749" s="86" t="s">
        <v>379</v>
      </c>
      <c r="R749" s="86"/>
      <c r="S749" s="442"/>
      <c r="T749" s="279"/>
      <c r="U749" s="279"/>
      <c r="V749" s="279"/>
      <c r="W749" s="279"/>
      <c r="X749" s="279"/>
      <c r="Y749" s="279"/>
      <c r="Z749" s="279"/>
    </row>
    <row r="750" spans="1:26" ht="16.5" customHeight="1">
      <c r="A750" s="665"/>
      <c r="B750" s="665"/>
      <c r="C750" s="665"/>
      <c r="D750" s="665"/>
      <c r="E750" s="665"/>
      <c r="F750" s="665"/>
      <c r="G750" s="26"/>
      <c r="H750" s="333" t="s">
        <v>15771</v>
      </c>
      <c r="I750" s="130" t="s">
        <v>17021</v>
      </c>
      <c r="J750" s="83" t="s">
        <v>158</v>
      </c>
      <c r="K750" s="442"/>
      <c r="L750" s="665"/>
      <c r="M750" s="403"/>
      <c r="N750" s="26"/>
      <c r="O750" s="86"/>
      <c r="P750" s="86"/>
      <c r="Q750" s="86" t="s">
        <v>379</v>
      </c>
      <c r="R750" s="86"/>
      <c r="S750" s="442"/>
      <c r="T750" s="279"/>
      <c r="U750" s="279"/>
      <c r="V750" s="279"/>
      <c r="W750" s="279"/>
      <c r="X750" s="279"/>
      <c r="Y750" s="279"/>
      <c r="Z750" s="279"/>
    </row>
    <row r="751" spans="1:26" ht="16.5" customHeight="1">
      <c r="A751" s="665"/>
      <c r="B751" s="665"/>
      <c r="C751" s="665"/>
      <c r="D751" s="665"/>
      <c r="E751" s="665"/>
      <c r="F751" s="665"/>
      <c r="G751" s="26"/>
      <c r="H751" s="333"/>
      <c r="I751" s="130" t="s">
        <v>17894</v>
      </c>
      <c r="J751" s="83" t="s">
        <v>158</v>
      </c>
      <c r="K751" s="442"/>
      <c r="L751" s="665"/>
      <c r="M751" s="403"/>
      <c r="N751" s="26"/>
      <c r="O751" s="86"/>
      <c r="P751" s="86"/>
      <c r="Q751" s="86" t="s">
        <v>379</v>
      </c>
      <c r="R751" s="86"/>
      <c r="S751" s="442"/>
      <c r="T751" s="279"/>
      <c r="U751" s="279"/>
      <c r="V751" s="279"/>
      <c r="W751" s="279"/>
      <c r="X751" s="279"/>
      <c r="Y751" s="279"/>
      <c r="Z751" s="279"/>
    </row>
    <row r="752" spans="1:26" ht="16.5" customHeight="1">
      <c r="A752" s="666"/>
      <c r="B752" s="666"/>
      <c r="C752" s="666"/>
      <c r="D752" s="666"/>
      <c r="E752" s="666"/>
      <c r="F752" s="666"/>
      <c r="G752" s="26"/>
      <c r="H752" s="333"/>
      <c r="I752" s="333" t="s">
        <v>15891</v>
      </c>
      <c r="J752" s="83" t="s">
        <v>158</v>
      </c>
      <c r="K752" s="442"/>
      <c r="L752" s="666"/>
      <c r="M752" s="403"/>
      <c r="N752" s="26"/>
      <c r="O752" s="86"/>
      <c r="P752" s="86"/>
      <c r="Q752" s="86" t="s">
        <v>379</v>
      </c>
      <c r="R752" s="86"/>
      <c r="S752" s="442"/>
      <c r="T752" s="279"/>
      <c r="U752" s="279"/>
      <c r="V752" s="279"/>
      <c r="W752" s="279"/>
      <c r="X752" s="279"/>
      <c r="Y752" s="279"/>
      <c r="Z752" s="279"/>
    </row>
    <row r="753" spans="1:26" ht="16.5" customHeight="1">
      <c r="A753" s="735" t="s">
        <v>17895</v>
      </c>
      <c r="B753" s="735"/>
      <c r="C753" s="735"/>
      <c r="D753" s="735" t="s">
        <v>5001</v>
      </c>
      <c r="E753" s="749" t="s">
        <v>17403</v>
      </c>
      <c r="F753" s="735" t="s">
        <v>17291</v>
      </c>
      <c r="G753" s="26"/>
      <c r="H753" s="461" t="s">
        <v>16548</v>
      </c>
      <c r="I753" s="26"/>
      <c r="J753" s="83" t="s">
        <v>158</v>
      </c>
      <c r="K753" s="442"/>
      <c r="L753" s="734"/>
      <c r="M753" s="178"/>
      <c r="N753" s="26"/>
      <c r="O753" s="86"/>
      <c r="P753" s="86"/>
      <c r="Q753" s="86" t="s">
        <v>379</v>
      </c>
      <c r="R753" s="86"/>
      <c r="S753" s="442"/>
      <c r="T753" s="279"/>
      <c r="U753" s="279"/>
      <c r="V753" s="279"/>
      <c r="W753" s="279"/>
      <c r="X753" s="279"/>
      <c r="Y753" s="279"/>
      <c r="Z753" s="279"/>
    </row>
    <row r="754" spans="1:26" ht="16.5" customHeight="1">
      <c r="A754" s="665"/>
      <c r="B754" s="665"/>
      <c r="C754" s="665"/>
      <c r="D754" s="665"/>
      <c r="E754" s="665"/>
      <c r="F754" s="665"/>
      <c r="G754" s="26" t="s">
        <v>18722</v>
      </c>
      <c r="H754" s="333" t="s">
        <v>15984</v>
      </c>
      <c r="I754" s="333" t="s">
        <v>15985</v>
      </c>
      <c r="J754" s="83" t="s">
        <v>158</v>
      </c>
      <c r="K754" s="442"/>
      <c r="L754" s="665"/>
      <c r="M754" s="178" t="s">
        <v>15556</v>
      </c>
      <c r="N754" s="26"/>
      <c r="O754" s="86"/>
      <c r="P754" s="86"/>
      <c r="Q754" s="86" t="s">
        <v>379</v>
      </c>
      <c r="R754" s="86"/>
      <c r="S754" s="442"/>
      <c r="T754" s="279"/>
      <c r="U754" s="279"/>
      <c r="V754" s="279"/>
      <c r="W754" s="279"/>
      <c r="X754" s="279"/>
      <c r="Y754" s="279"/>
      <c r="Z754" s="279"/>
    </row>
    <row r="755" spans="1:26" ht="16.5" customHeight="1">
      <c r="A755" s="665"/>
      <c r="B755" s="665"/>
      <c r="C755" s="665"/>
      <c r="D755" s="665"/>
      <c r="E755" s="665"/>
      <c r="F755" s="665"/>
      <c r="G755" s="26"/>
      <c r="H755" s="333" t="s">
        <v>17906</v>
      </c>
      <c r="I755" s="333" t="s">
        <v>16282</v>
      </c>
      <c r="J755" s="83" t="s">
        <v>158</v>
      </c>
      <c r="K755" s="442"/>
      <c r="L755" s="665"/>
      <c r="M755" s="178"/>
      <c r="N755" s="26"/>
      <c r="O755" s="86"/>
      <c r="P755" s="86"/>
      <c r="Q755" s="86" t="s">
        <v>379</v>
      </c>
      <c r="R755" s="86"/>
      <c r="S755" s="442"/>
      <c r="T755" s="279"/>
      <c r="U755" s="279"/>
      <c r="V755" s="279"/>
      <c r="W755" s="279"/>
      <c r="X755" s="279"/>
      <c r="Y755" s="279"/>
      <c r="Z755" s="279"/>
    </row>
    <row r="756" spans="1:26" ht="16.5" customHeight="1">
      <c r="A756" s="665"/>
      <c r="B756" s="665"/>
      <c r="C756" s="665"/>
      <c r="D756" s="665"/>
      <c r="E756" s="665"/>
      <c r="F756" s="665"/>
      <c r="G756" s="26"/>
      <c r="H756" s="333" t="s">
        <v>17267</v>
      </c>
      <c r="I756" s="445" t="s">
        <v>15886</v>
      </c>
      <c r="J756" s="83" t="s">
        <v>158</v>
      </c>
      <c r="K756" s="442"/>
      <c r="L756" s="665"/>
      <c r="M756" s="454" t="s">
        <v>15887</v>
      </c>
      <c r="N756" s="26"/>
      <c r="O756" s="86"/>
      <c r="P756" s="86"/>
      <c r="Q756" s="86" t="s">
        <v>379</v>
      </c>
      <c r="R756" s="86"/>
      <c r="S756" s="442"/>
      <c r="T756" s="279"/>
      <c r="U756" s="279"/>
      <c r="V756" s="279"/>
      <c r="W756" s="279"/>
      <c r="X756" s="279"/>
      <c r="Y756" s="279"/>
      <c r="Z756" s="279"/>
    </row>
    <row r="757" spans="1:26" ht="16.5" customHeight="1">
      <c r="A757" s="665"/>
      <c r="B757" s="665"/>
      <c r="C757" s="665"/>
      <c r="D757" s="665"/>
      <c r="E757" s="665"/>
      <c r="F757" s="665"/>
      <c r="G757" s="26"/>
      <c r="H757" s="333" t="s">
        <v>15888</v>
      </c>
      <c r="I757" s="445" t="s">
        <v>15558</v>
      </c>
      <c r="J757" s="83" t="s">
        <v>158</v>
      </c>
      <c r="K757" s="442"/>
      <c r="L757" s="665"/>
      <c r="M757" s="178" t="s">
        <v>15889</v>
      </c>
      <c r="N757" s="26"/>
      <c r="O757" s="86"/>
      <c r="P757" s="86"/>
      <c r="Q757" s="86" t="s">
        <v>379</v>
      </c>
      <c r="R757" s="86"/>
      <c r="S757" s="442"/>
      <c r="T757" s="279"/>
      <c r="U757" s="279"/>
      <c r="V757" s="279"/>
      <c r="W757" s="279"/>
      <c r="X757" s="279"/>
      <c r="Y757" s="279"/>
      <c r="Z757" s="279"/>
    </row>
    <row r="758" spans="1:26" ht="16.5" customHeight="1">
      <c r="A758" s="665"/>
      <c r="B758" s="665"/>
      <c r="C758" s="665"/>
      <c r="D758" s="665"/>
      <c r="E758" s="665"/>
      <c r="F758" s="665"/>
      <c r="G758" s="26"/>
      <c r="H758" s="333" t="s">
        <v>15562</v>
      </c>
      <c r="I758" s="2" t="s">
        <v>16313</v>
      </c>
      <c r="J758" s="83" t="s">
        <v>158</v>
      </c>
      <c r="K758" s="442"/>
      <c r="L758" s="665"/>
      <c r="M758" s="178"/>
      <c r="N758" s="26"/>
      <c r="O758" s="86"/>
      <c r="P758" s="86"/>
      <c r="Q758" s="86" t="s">
        <v>379</v>
      </c>
      <c r="R758" s="86"/>
      <c r="S758" s="442"/>
      <c r="T758" s="279"/>
      <c r="U758" s="279"/>
      <c r="V758" s="279"/>
      <c r="W758" s="279"/>
      <c r="X758" s="279"/>
      <c r="Y758" s="279"/>
      <c r="Z758" s="279"/>
    </row>
    <row r="759" spans="1:26" ht="16.5" customHeight="1">
      <c r="A759" s="665"/>
      <c r="B759" s="665"/>
      <c r="C759" s="665"/>
      <c r="D759" s="665"/>
      <c r="E759" s="665"/>
      <c r="F759" s="665"/>
      <c r="G759" s="26"/>
      <c r="H759" s="333" t="s">
        <v>17917</v>
      </c>
      <c r="I759" s="333" t="s">
        <v>15890</v>
      </c>
      <c r="J759" s="83" t="s">
        <v>158</v>
      </c>
      <c r="K759" s="442"/>
      <c r="L759" s="665"/>
      <c r="M759" s="178"/>
      <c r="N759" s="26"/>
      <c r="O759" s="86"/>
      <c r="P759" s="86"/>
      <c r="Q759" s="86" t="s">
        <v>379</v>
      </c>
      <c r="R759" s="86"/>
      <c r="S759" s="442"/>
      <c r="T759" s="279"/>
      <c r="U759" s="279"/>
      <c r="V759" s="279"/>
      <c r="W759" s="279"/>
      <c r="X759" s="279"/>
      <c r="Y759" s="279"/>
      <c r="Z759" s="279"/>
    </row>
    <row r="760" spans="1:26" ht="16.5" customHeight="1">
      <c r="A760" s="666"/>
      <c r="B760" s="666"/>
      <c r="C760" s="666"/>
      <c r="D760" s="666"/>
      <c r="E760" s="666"/>
      <c r="F760" s="666"/>
      <c r="G760" s="26"/>
      <c r="H760" s="333"/>
      <c r="I760" s="489" t="s">
        <v>15891</v>
      </c>
      <c r="J760" s="83" t="s">
        <v>158</v>
      </c>
      <c r="K760" s="442"/>
      <c r="L760" s="666"/>
      <c r="M760" s="178"/>
      <c r="N760" s="26"/>
      <c r="O760" s="86"/>
      <c r="P760" s="86"/>
      <c r="Q760" s="86" t="s">
        <v>379</v>
      </c>
      <c r="R760" s="86"/>
      <c r="S760" s="442"/>
      <c r="T760" s="279"/>
      <c r="U760" s="279"/>
      <c r="V760" s="279"/>
      <c r="W760" s="279"/>
      <c r="X760" s="279"/>
      <c r="Y760" s="279"/>
      <c r="Z760" s="279"/>
    </row>
    <row r="761" spans="1:26" ht="16.5" customHeight="1">
      <c r="A761" s="735" t="s">
        <v>17923</v>
      </c>
      <c r="B761" s="735"/>
      <c r="C761" s="735"/>
      <c r="D761" s="735" t="s">
        <v>5001</v>
      </c>
      <c r="E761" s="780" t="s">
        <v>18771</v>
      </c>
      <c r="F761" s="735" t="s">
        <v>17291</v>
      </c>
      <c r="G761" s="26"/>
      <c r="H761" s="461" t="s">
        <v>16548</v>
      </c>
      <c r="I761" s="26"/>
      <c r="J761" s="83" t="s">
        <v>158</v>
      </c>
      <c r="K761" s="442"/>
      <c r="L761" s="734"/>
      <c r="M761" s="178"/>
      <c r="N761" s="26"/>
      <c r="O761" s="86"/>
      <c r="P761" s="86"/>
      <c r="Q761" s="86" t="s">
        <v>379</v>
      </c>
      <c r="R761" s="86"/>
      <c r="S761" s="442"/>
      <c r="T761" s="279"/>
      <c r="U761" s="279"/>
      <c r="V761" s="279"/>
      <c r="W761" s="279"/>
      <c r="X761" s="279"/>
      <c r="Y761" s="279"/>
      <c r="Z761" s="279"/>
    </row>
    <row r="762" spans="1:26" ht="16.5" customHeight="1">
      <c r="A762" s="665"/>
      <c r="B762" s="665"/>
      <c r="C762" s="665"/>
      <c r="D762" s="665"/>
      <c r="E762" s="665"/>
      <c r="F762" s="665"/>
      <c r="G762" s="26" t="s">
        <v>18722</v>
      </c>
      <c r="H762" s="333" t="s">
        <v>15984</v>
      </c>
      <c r="I762" s="333" t="s">
        <v>15985</v>
      </c>
      <c r="J762" s="83" t="s">
        <v>158</v>
      </c>
      <c r="K762" s="442"/>
      <c r="L762" s="665"/>
      <c r="M762" s="178" t="s">
        <v>15556</v>
      </c>
      <c r="N762" s="26"/>
      <c r="O762" s="86"/>
      <c r="P762" s="86"/>
      <c r="Q762" s="86" t="s">
        <v>379</v>
      </c>
      <c r="R762" s="86"/>
      <c r="S762" s="442"/>
      <c r="T762" s="279"/>
      <c r="U762" s="279"/>
      <c r="V762" s="279"/>
      <c r="W762" s="279"/>
      <c r="X762" s="279"/>
      <c r="Y762" s="279"/>
      <c r="Z762" s="279"/>
    </row>
    <row r="763" spans="1:26" ht="16.5" customHeight="1">
      <c r="A763" s="665"/>
      <c r="B763" s="665"/>
      <c r="C763" s="665"/>
      <c r="D763" s="665"/>
      <c r="E763" s="665"/>
      <c r="F763" s="665"/>
      <c r="G763" s="26"/>
      <c r="H763" s="333" t="s">
        <v>17906</v>
      </c>
      <c r="I763" s="333" t="s">
        <v>16282</v>
      </c>
      <c r="J763" s="83" t="s">
        <v>158</v>
      </c>
      <c r="K763" s="442"/>
      <c r="L763" s="665"/>
      <c r="M763" s="178"/>
      <c r="N763" s="26"/>
      <c r="O763" s="86"/>
      <c r="P763" s="86"/>
      <c r="Q763" s="86" t="s">
        <v>379</v>
      </c>
      <c r="R763" s="86"/>
      <c r="S763" s="442"/>
      <c r="T763" s="279"/>
      <c r="U763" s="279"/>
      <c r="V763" s="279"/>
      <c r="W763" s="279"/>
      <c r="X763" s="279"/>
      <c r="Y763" s="279"/>
      <c r="Z763" s="279"/>
    </row>
    <row r="764" spans="1:26" ht="16.5" customHeight="1">
      <c r="A764" s="665"/>
      <c r="B764" s="665"/>
      <c r="C764" s="665"/>
      <c r="D764" s="665"/>
      <c r="E764" s="665"/>
      <c r="F764" s="665"/>
      <c r="G764" s="26"/>
      <c r="H764" s="333" t="s">
        <v>17267</v>
      </c>
      <c r="I764" s="445" t="s">
        <v>15886</v>
      </c>
      <c r="J764" s="83" t="s">
        <v>158</v>
      </c>
      <c r="K764" s="442"/>
      <c r="L764" s="665"/>
      <c r="M764" s="454" t="s">
        <v>15887</v>
      </c>
      <c r="N764" s="26"/>
      <c r="O764" s="86"/>
      <c r="P764" s="86"/>
      <c r="Q764" s="86" t="s">
        <v>379</v>
      </c>
      <c r="R764" s="86"/>
      <c r="S764" s="442"/>
      <c r="T764" s="279"/>
      <c r="U764" s="279"/>
      <c r="V764" s="279"/>
      <c r="W764" s="279"/>
      <c r="X764" s="279"/>
      <c r="Y764" s="279"/>
      <c r="Z764" s="279"/>
    </row>
    <row r="765" spans="1:26" ht="16.5" customHeight="1">
      <c r="A765" s="665"/>
      <c r="B765" s="665"/>
      <c r="C765" s="665"/>
      <c r="D765" s="665"/>
      <c r="E765" s="665"/>
      <c r="F765" s="665"/>
      <c r="G765" s="26"/>
      <c r="H765" s="333" t="s">
        <v>15888</v>
      </c>
      <c r="I765" s="445" t="s">
        <v>15558</v>
      </c>
      <c r="J765" s="83" t="s">
        <v>158</v>
      </c>
      <c r="K765" s="442"/>
      <c r="L765" s="665"/>
      <c r="M765" s="178" t="s">
        <v>15889</v>
      </c>
      <c r="N765" s="26"/>
      <c r="O765" s="86"/>
      <c r="P765" s="86"/>
      <c r="Q765" s="86" t="s">
        <v>379</v>
      </c>
      <c r="R765" s="86"/>
      <c r="S765" s="442"/>
      <c r="T765" s="279"/>
      <c r="U765" s="279"/>
      <c r="V765" s="279"/>
      <c r="W765" s="279"/>
      <c r="X765" s="279"/>
      <c r="Y765" s="279"/>
      <c r="Z765" s="279"/>
    </row>
    <row r="766" spans="1:26" ht="16.5" customHeight="1">
      <c r="A766" s="665"/>
      <c r="B766" s="665"/>
      <c r="C766" s="665"/>
      <c r="D766" s="665"/>
      <c r="E766" s="665"/>
      <c r="F766" s="665"/>
      <c r="G766" s="26"/>
      <c r="H766" s="333" t="s">
        <v>15562</v>
      </c>
      <c r="I766" s="2" t="s">
        <v>16313</v>
      </c>
      <c r="J766" s="83" t="s">
        <v>158</v>
      </c>
      <c r="K766" s="442"/>
      <c r="L766" s="665"/>
      <c r="M766" s="178"/>
      <c r="N766" s="26"/>
      <c r="O766" s="86"/>
      <c r="P766" s="86"/>
      <c r="Q766" s="86" t="s">
        <v>379</v>
      </c>
      <c r="R766" s="86"/>
      <c r="S766" s="442"/>
      <c r="T766" s="279"/>
      <c r="U766" s="279"/>
      <c r="V766" s="279"/>
      <c r="W766" s="279"/>
      <c r="X766" s="279"/>
      <c r="Y766" s="279"/>
      <c r="Z766" s="279"/>
    </row>
    <row r="767" spans="1:26" ht="16.5" customHeight="1">
      <c r="A767" s="665"/>
      <c r="B767" s="665"/>
      <c r="C767" s="665"/>
      <c r="D767" s="665"/>
      <c r="E767" s="665"/>
      <c r="F767" s="665"/>
      <c r="G767" s="26"/>
      <c r="H767" s="333" t="s">
        <v>17944</v>
      </c>
      <c r="I767" s="333" t="s">
        <v>15890</v>
      </c>
      <c r="J767" s="83" t="s">
        <v>158</v>
      </c>
      <c r="K767" s="442"/>
      <c r="L767" s="665"/>
      <c r="M767" s="178"/>
      <c r="N767" s="26"/>
      <c r="O767" s="86"/>
      <c r="P767" s="86"/>
      <c r="Q767" s="86" t="s">
        <v>379</v>
      </c>
      <c r="R767" s="86"/>
      <c r="S767" s="442"/>
      <c r="T767" s="279"/>
      <c r="U767" s="279"/>
      <c r="V767" s="279"/>
      <c r="W767" s="279"/>
      <c r="X767" s="279"/>
      <c r="Y767" s="279"/>
      <c r="Z767" s="279"/>
    </row>
    <row r="768" spans="1:26" ht="16.5" customHeight="1">
      <c r="A768" s="666"/>
      <c r="B768" s="666"/>
      <c r="C768" s="666"/>
      <c r="D768" s="666"/>
      <c r="E768" s="666"/>
      <c r="F768" s="666"/>
      <c r="G768" s="26"/>
      <c r="H768" s="333"/>
      <c r="I768" s="489" t="s">
        <v>15891</v>
      </c>
      <c r="J768" s="83" t="s">
        <v>158</v>
      </c>
      <c r="K768" s="442"/>
      <c r="L768" s="666"/>
      <c r="M768" s="178"/>
      <c r="N768" s="26"/>
      <c r="O768" s="86"/>
      <c r="P768" s="86"/>
      <c r="Q768" s="86" t="s">
        <v>379</v>
      </c>
      <c r="R768" s="86"/>
      <c r="S768" s="442"/>
      <c r="T768" s="279"/>
      <c r="U768" s="279"/>
      <c r="V768" s="279"/>
      <c r="W768" s="279"/>
      <c r="X768" s="279"/>
      <c r="Y768" s="279"/>
      <c r="Z768" s="279"/>
    </row>
    <row r="769" spans="1:26" ht="16.5" customHeight="1">
      <c r="A769" s="735" t="s">
        <v>17948</v>
      </c>
      <c r="B769" s="735"/>
      <c r="C769" s="735"/>
      <c r="D769" s="735" t="s">
        <v>5001</v>
      </c>
      <c r="E769" s="780" t="s">
        <v>17501</v>
      </c>
      <c r="F769" s="735" t="s">
        <v>17291</v>
      </c>
      <c r="G769" s="26"/>
      <c r="H769" s="461" t="s">
        <v>16669</v>
      </c>
      <c r="I769" s="26"/>
      <c r="J769" s="83" t="s">
        <v>158</v>
      </c>
      <c r="K769" s="442"/>
      <c r="L769" s="734"/>
      <c r="M769" s="86"/>
      <c r="N769" s="26"/>
      <c r="O769" s="86"/>
      <c r="P769" s="86"/>
      <c r="Q769" s="86" t="s">
        <v>379</v>
      </c>
      <c r="R769" s="86"/>
      <c r="S769" s="442"/>
      <c r="T769" s="279"/>
      <c r="U769" s="279"/>
      <c r="V769" s="279"/>
      <c r="W769" s="279"/>
      <c r="X769" s="279"/>
      <c r="Y769" s="279"/>
      <c r="Z769" s="279"/>
    </row>
    <row r="770" spans="1:26" ht="16.5" customHeight="1">
      <c r="A770" s="665"/>
      <c r="B770" s="665"/>
      <c r="C770" s="665"/>
      <c r="D770" s="665"/>
      <c r="E770" s="665"/>
      <c r="F770" s="665"/>
      <c r="G770" s="26" t="s">
        <v>17299</v>
      </c>
      <c r="H770" s="333" t="s">
        <v>15695</v>
      </c>
      <c r="I770" s="333" t="s">
        <v>15985</v>
      </c>
      <c r="J770" s="83" t="s">
        <v>158</v>
      </c>
      <c r="K770" s="442"/>
      <c r="L770" s="665"/>
      <c r="M770" s="178" t="s">
        <v>15556</v>
      </c>
      <c r="N770" s="26"/>
      <c r="O770" s="86"/>
      <c r="P770" s="86"/>
      <c r="Q770" s="86" t="s">
        <v>379</v>
      </c>
      <c r="R770" s="86"/>
      <c r="S770" s="442"/>
      <c r="T770" s="279"/>
      <c r="U770" s="279"/>
      <c r="V770" s="279"/>
      <c r="W770" s="279"/>
      <c r="X770" s="279"/>
      <c r="Y770" s="279"/>
      <c r="Z770" s="279"/>
    </row>
    <row r="771" spans="1:26" ht="16.5" customHeight="1">
      <c r="A771" s="665"/>
      <c r="B771" s="665"/>
      <c r="C771" s="665"/>
      <c r="D771" s="665"/>
      <c r="E771" s="665"/>
      <c r="F771" s="665"/>
      <c r="G771" s="26"/>
      <c r="H771" s="333" t="s">
        <v>17959</v>
      </c>
      <c r="I771" s="333" t="s">
        <v>17960</v>
      </c>
      <c r="J771" s="83" t="s">
        <v>158</v>
      </c>
      <c r="K771" s="442"/>
      <c r="L771" s="665"/>
      <c r="M771" s="86"/>
      <c r="N771" s="26"/>
      <c r="O771" s="86"/>
      <c r="P771" s="86"/>
      <c r="Q771" s="86" t="s">
        <v>379</v>
      </c>
      <c r="R771" s="86"/>
      <c r="S771" s="442"/>
      <c r="T771" s="279"/>
      <c r="U771" s="279"/>
      <c r="V771" s="279"/>
      <c r="W771" s="279"/>
      <c r="X771" s="279"/>
      <c r="Y771" s="279"/>
      <c r="Z771" s="279"/>
    </row>
    <row r="772" spans="1:26" ht="16.5" customHeight="1">
      <c r="A772" s="665"/>
      <c r="B772" s="665"/>
      <c r="C772" s="665"/>
      <c r="D772" s="665"/>
      <c r="E772" s="665"/>
      <c r="F772" s="665"/>
      <c r="G772" s="26"/>
      <c r="H772" s="333" t="s">
        <v>17964</v>
      </c>
      <c r="I772" s="333" t="s">
        <v>17754</v>
      </c>
      <c r="J772" s="83" t="s">
        <v>158</v>
      </c>
      <c r="K772" s="442"/>
      <c r="L772" s="665"/>
      <c r="M772" s="86"/>
      <c r="N772" s="26"/>
      <c r="O772" s="86"/>
      <c r="P772" s="86"/>
      <c r="Q772" s="86" t="s">
        <v>379</v>
      </c>
      <c r="R772" s="86"/>
      <c r="S772" s="442"/>
      <c r="T772" s="279"/>
      <c r="U772" s="279"/>
      <c r="V772" s="279"/>
      <c r="W772" s="279"/>
      <c r="X772" s="279"/>
      <c r="Y772" s="279"/>
      <c r="Z772" s="279"/>
    </row>
    <row r="773" spans="1:26" ht="16.5" customHeight="1">
      <c r="A773" s="665"/>
      <c r="B773" s="665"/>
      <c r="C773" s="665"/>
      <c r="D773" s="665"/>
      <c r="E773" s="665"/>
      <c r="F773" s="665"/>
      <c r="G773" s="336"/>
      <c r="H773" s="271" t="s">
        <v>15884</v>
      </c>
      <c r="I773" s="445" t="s">
        <v>17398</v>
      </c>
      <c r="J773" s="83" t="s">
        <v>158</v>
      </c>
      <c r="K773" s="442"/>
      <c r="L773" s="665"/>
      <c r="M773" s="454" t="s">
        <v>15887</v>
      </c>
      <c r="N773" s="26"/>
      <c r="O773" s="86"/>
      <c r="P773" s="86"/>
      <c r="Q773" s="86" t="s">
        <v>379</v>
      </c>
      <c r="R773" s="86"/>
      <c r="S773" s="442"/>
      <c r="T773" s="279"/>
      <c r="U773" s="279"/>
      <c r="V773" s="279"/>
      <c r="W773" s="279"/>
      <c r="X773" s="279"/>
      <c r="Y773" s="279"/>
      <c r="Z773" s="279"/>
    </row>
    <row r="774" spans="1:26" ht="16.5" customHeight="1">
      <c r="A774" s="665"/>
      <c r="B774" s="665"/>
      <c r="C774" s="665"/>
      <c r="D774" s="665"/>
      <c r="E774" s="665"/>
      <c r="F774" s="665"/>
      <c r="G774" s="336"/>
      <c r="H774" s="271" t="s">
        <v>15888</v>
      </c>
      <c r="I774" s="445" t="s">
        <v>15558</v>
      </c>
      <c r="J774" s="83" t="s">
        <v>158</v>
      </c>
      <c r="K774" s="442"/>
      <c r="L774" s="665"/>
      <c r="M774" s="178" t="s">
        <v>15889</v>
      </c>
      <c r="N774" s="26"/>
      <c r="O774" s="86"/>
      <c r="P774" s="86"/>
      <c r="Q774" s="86" t="s">
        <v>379</v>
      </c>
      <c r="R774" s="86"/>
      <c r="S774" s="442"/>
      <c r="T774" s="279"/>
      <c r="U774" s="279"/>
      <c r="V774" s="279"/>
      <c r="W774" s="279"/>
      <c r="X774" s="279"/>
      <c r="Y774" s="279"/>
      <c r="Z774" s="279"/>
    </row>
    <row r="775" spans="1:26" ht="16.5" customHeight="1">
      <c r="A775" s="665"/>
      <c r="B775" s="665"/>
      <c r="C775" s="665"/>
      <c r="D775" s="665"/>
      <c r="E775" s="665"/>
      <c r="F775" s="665"/>
      <c r="G775" s="336"/>
      <c r="H775" s="333" t="s">
        <v>15562</v>
      </c>
      <c r="I775" s="271" t="s">
        <v>16163</v>
      </c>
      <c r="J775" s="83" t="s">
        <v>158</v>
      </c>
      <c r="K775" s="442"/>
      <c r="L775" s="665"/>
      <c r="M775" s="83"/>
      <c r="N775" s="26"/>
      <c r="O775" s="86"/>
      <c r="P775" s="86"/>
      <c r="Q775" s="86" t="s">
        <v>379</v>
      </c>
      <c r="R775" s="86"/>
      <c r="S775" s="442"/>
      <c r="T775" s="279"/>
      <c r="U775" s="279"/>
      <c r="V775" s="279"/>
      <c r="W775" s="279"/>
      <c r="X775" s="279"/>
      <c r="Y775" s="279"/>
      <c r="Z775" s="279"/>
    </row>
    <row r="776" spans="1:26" ht="16.5" customHeight="1">
      <c r="A776" s="665"/>
      <c r="B776" s="665"/>
      <c r="C776" s="665"/>
      <c r="D776" s="665"/>
      <c r="E776" s="665"/>
      <c r="F776" s="665"/>
      <c r="G776" s="336"/>
      <c r="H776" s="333" t="s">
        <v>16171</v>
      </c>
      <c r="I776" s="271" t="s">
        <v>16172</v>
      </c>
      <c r="J776" s="83" t="s">
        <v>158</v>
      </c>
      <c r="K776" s="442"/>
      <c r="L776" s="665"/>
      <c r="M776" s="83"/>
      <c r="N776" s="26"/>
      <c r="O776" s="86"/>
      <c r="P776" s="86"/>
      <c r="Q776" s="86" t="s">
        <v>379</v>
      </c>
      <c r="R776" s="86"/>
      <c r="S776" s="442"/>
      <c r="T776" s="279"/>
      <c r="U776" s="279"/>
      <c r="V776" s="279"/>
      <c r="W776" s="279"/>
      <c r="X776" s="279"/>
      <c r="Y776" s="279"/>
      <c r="Z776" s="279"/>
    </row>
    <row r="777" spans="1:26" ht="16.5" customHeight="1">
      <c r="A777" s="665"/>
      <c r="B777" s="665"/>
      <c r="C777" s="665"/>
      <c r="D777" s="665"/>
      <c r="E777" s="665"/>
      <c r="F777" s="665"/>
      <c r="G777" s="26"/>
      <c r="H777" s="333" t="s">
        <v>17917</v>
      </c>
      <c r="I777" s="271" t="s">
        <v>16163</v>
      </c>
      <c r="J777" s="83" t="s">
        <v>158</v>
      </c>
      <c r="K777" s="442"/>
      <c r="L777" s="665"/>
      <c r="M777" s="86"/>
      <c r="N777" s="26"/>
      <c r="O777" s="86"/>
      <c r="P777" s="86"/>
      <c r="Q777" s="86" t="s">
        <v>379</v>
      </c>
      <c r="R777" s="86"/>
      <c r="S777" s="442"/>
      <c r="T777" s="279"/>
      <c r="U777" s="279"/>
      <c r="V777" s="279"/>
      <c r="W777" s="279"/>
      <c r="X777" s="279"/>
      <c r="Y777" s="279"/>
      <c r="Z777" s="279"/>
    </row>
    <row r="778" spans="1:26" ht="16.5" customHeight="1">
      <c r="A778" s="666"/>
      <c r="B778" s="666"/>
      <c r="C778" s="666"/>
      <c r="D778" s="666"/>
      <c r="E778" s="666"/>
      <c r="F778" s="666"/>
      <c r="G778" s="26"/>
      <c r="H778" s="333"/>
      <c r="I778" s="271" t="s">
        <v>16167</v>
      </c>
      <c r="J778" s="83" t="s">
        <v>158</v>
      </c>
      <c r="K778" s="442"/>
      <c r="L778" s="666"/>
      <c r="M778" s="86"/>
      <c r="N778" s="26"/>
      <c r="O778" s="86"/>
      <c r="P778" s="86"/>
      <c r="Q778" s="86" t="s">
        <v>379</v>
      </c>
      <c r="R778" s="86"/>
      <c r="S778" s="442"/>
      <c r="T778" s="279"/>
      <c r="U778" s="279"/>
      <c r="V778" s="279"/>
      <c r="W778" s="279"/>
      <c r="X778" s="279"/>
      <c r="Y778" s="279"/>
      <c r="Z778" s="279"/>
    </row>
    <row r="779" spans="1:26" ht="16.5" customHeight="1">
      <c r="A779" s="735" t="s">
        <v>17984</v>
      </c>
      <c r="B779" s="735"/>
      <c r="C779" s="735"/>
      <c r="D779" s="735" t="s">
        <v>5001</v>
      </c>
      <c r="E779" s="780" t="s">
        <v>17551</v>
      </c>
      <c r="F779" s="735" t="s">
        <v>17291</v>
      </c>
      <c r="G779" s="26"/>
      <c r="H779" s="461" t="s">
        <v>16669</v>
      </c>
      <c r="I779" s="26"/>
      <c r="J779" s="83" t="s">
        <v>158</v>
      </c>
      <c r="K779" s="442"/>
      <c r="L779" s="734"/>
      <c r="M779" s="86"/>
      <c r="N779" s="26"/>
      <c r="O779" s="86"/>
      <c r="P779" s="86"/>
      <c r="Q779" s="86" t="s">
        <v>379</v>
      </c>
      <c r="R779" s="86"/>
      <c r="S779" s="442"/>
      <c r="T779" s="279"/>
      <c r="U779" s="279"/>
      <c r="V779" s="279"/>
      <c r="W779" s="279"/>
      <c r="X779" s="279"/>
      <c r="Y779" s="279"/>
      <c r="Z779" s="279"/>
    </row>
    <row r="780" spans="1:26" ht="16.5" customHeight="1">
      <c r="A780" s="665"/>
      <c r="B780" s="665"/>
      <c r="C780" s="665"/>
      <c r="D780" s="665"/>
      <c r="E780" s="665"/>
      <c r="F780" s="665"/>
      <c r="G780" s="26" t="s">
        <v>17299</v>
      </c>
      <c r="H780" s="333" t="s">
        <v>15695</v>
      </c>
      <c r="I780" s="333" t="s">
        <v>15985</v>
      </c>
      <c r="J780" s="83" t="s">
        <v>158</v>
      </c>
      <c r="K780" s="442"/>
      <c r="L780" s="665"/>
      <c r="M780" s="178" t="s">
        <v>15556</v>
      </c>
      <c r="N780" s="26"/>
      <c r="O780" s="86"/>
      <c r="P780" s="86"/>
      <c r="Q780" s="86" t="s">
        <v>379</v>
      </c>
      <c r="R780" s="86"/>
      <c r="S780" s="442"/>
      <c r="T780" s="279"/>
      <c r="U780" s="279"/>
      <c r="V780" s="279"/>
      <c r="W780" s="279"/>
      <c r="X780" s="279"/>
      <c r="Y780" s="279"/>
      <c r="Z780" s="279"/>
    </row>
    <row r="781" spans="1:26" ht="16.5" customHeight="1">
      <c r="A781" s="665"/>
      <c r="B781" s="665"/>
      <c r="C781" s="665"/>
      <c r="D781" s="665"/>
      <c r="E781" s="665"/>
      <c r="F781" s="665"/>
      <c r="G781" s="26"/>
      <c r="H781" s="333" t="s">
        <v>17959</v>
      </c>
      <c r="I781" s="333" t="s">
        <v>17960</v>
      </c>
      <c r="J781" s="83" t="s">
        <v>158</v>
      </c>
      <c r="K781" s="442"/>
      <c r="L781" s="665"/>
      <c r="M781" s="86"/>
      <c r="N781" s="26"/>
      <c r="O781" s="86"/>
      <c r="P781" s="86"/>
      <c r="Q781" s="86" t="s">
        <v>379</v>
      </c>
      <c r="R781" s="86"/>
      <c r="S781" s="442"/>
      <c r="T781" s="279"/>
      <c r="U781" s="279"/>
      <c r="V781" s="279"/>
      <c r="W781" s="279"/>
      <c r="X781" s="279"/>
      <c r="Y781" s="279"/>
      <c r="Z781" s="279"/>
    </row>
    <row r="782" spans="1:26" ht="16.5" customHeight="1">
      <c r="A782" s="665"/>
      <c r="B782" s="665"/>
      <c r="C782" s="665"/>
      <c r="D782" s="665"/>
      <c r="E782" s="665"/>
      <c r="F782" s="665"/>
      <c r="G782" s="26"/>
      <c r="H782" s="333" t="s">
        <v>17964</v>
      </c>
      <c r="I782" s="333" t="s">
        <v>17754</v>
      </c>
      <c r="J782" s="83" t="s">
        <v>158</v>
      </c>
      <c r="K782" s="442"/>
      <c r="L782" s="665"/>
      <c r="M782" s="86"/>
      <c r="N782" s="26"/>
      <c r="O782" s="86"/>
      <c r="P782" s="86"/>
      <c r="Q782" s="86" t="s">
        <v>379</v>
      </c>
      <c r="R782" s="86"/>
      <c r="S782" s="442"/>
      <c r="T782" s="279"/>
      <c r="U782" s="279"/>
      <c r="V782" s="279"/>
      <c r="W782" s="279"/>
      <c r="X782" s="279"/>
      <c r="Y782" s="279"/>
      <c r="Z782" s="279"/>
    </row>
    <row r="783" spans="1:26" ht="16.5" customHeight="1">
      <c r="A783" s="665"/>
      <c r="B783" s="665"/>
      <c r="C783" s="665"/>
      <c r="D783" s="665"/>
      <c r="E783" s="665"/>
      <c r="F783" s="665"/>
      <c r="G783" s="336"/>
      <c r="H783" s="271" t="s">
        <v>15884</v>
      </c>
      <c r="I783" s="445" t="s">
        <v>17398</v>
      </c>
      <c r="J783" s="83" t="s">
        <v>158</v>
      </c>
      <c r="K783" s="442"/>
      <c r="L783" s="665"/>
      <c r="M783" s="454" t="s">
        <v>15887</v>
      </c>
      <c r="N783" s="26"/>
      <c r="O783" s="86"/>
      <c r="P783" s="86"/>
      <c r="Q783" s="86" t="s">
        <v>379</v>
      </c>
      <c r="R783" s="86"/>
      <c r="S783" s="442"/>
      <c r="T783" s="279"/>
      <c r="U783" s="279"/>
      <c r="V783" s="279"/>
      <c r="W783" s="279"/>
      <c r="X783" s="279"/>
      <c r="Y783" s="279"/>
      <c r="Z783" s="279"/>
    </row>
    <row r="784" spans="1:26" ht="16.5" customHeight="1">
      <c r="A784" s="665"/>
      <c r="B784" s="665"/>
      <c r="C784" s="665"/>
      <c r="D784" s="665"/>
      <c r="E784" s="665"/>
      <c r="F784" s="665"/>
      <c r="G784" s="336"/>
      <c r="H784" s="271" t="s">
        <v>15888</v>
      </c>
      <c r="I784" s="445" t="s">
        <v>15558</v>
      </c>
      <c r="J784" s="83" t="s">
        <v>158</v>
      </c>
      <c r="K784" s="442"/>
      <c r="L784" s="665"/>
      <c r="M784" s="178" t="s">
        <v>15889</v>
      </c>
      <c r="N784" s="26"/>
      <c r="O784" s="86"/>
      <c r="P784" s="86"/>
      <c r="Q784" s="86" t="s">
        <v>379</v>
      </c>
      <c r="R784" s="86"/>
      <c r="S784" s="442"/>
      <c r="T784" s="279"/>
      <c r="U784" s="279"/>
      <c r="V784" s="279"/>
      <c r="W784" s="279"/>
      <c r="X784" s="279"/>
      <c r="Y784" s="279"/>
      <c r="Z784" s="279"/>
    </row>
    <row r="785" spans="1:26" ht="16.5" customHeight="1">
      <c r="A785" s="665"/>
      <c r="B785" s="665"/>
      <c r="C785" s="665"/>
      <c r="D785" s="665"/>
      <c r="E785" s="665"/>
      <c r="F785" s="665"/>
      <c r="G785" s="336"/>
      <c r="H785" s="333" t="s">
        <v>15562</v>
      </c>
      <c r="I785" s="271" t="s">
        <v>16163</v>
      </c>
      <c r="J785" s="83" t="s">
        <v>158</v>
      </c>
      <c r="K785" s="442"/>
      <c r="L785" s="665"/>
      <c r="M785" s="83"/>
      <c r="N785" s="26"/>
      <c r="O785" s="86"/>
      <c r="P785" s="86"/>
      <c r="Q785" s="86" t="s">
        <v>379</v>
      </c>
      <c r="R785" s="86"/>
      <c r="S785" s="442"/>
      <c r="T785" s="279"/>
      <c r="U785" s="279"/>
      <c r="V785" s="279"/>
      <c r="W785" s="279"/>
      <c r="X785" s="279"/>
      <c r="Y785" s="279"/>
      <c r="Z785" s="279"/>
    </row>
    <row r="786" spans="1:26" ht="16.5" customHeight="1">
      <c r="A786" s="665"/>
      <c r="B786" s="665"/>
      <c r="C786" s="665"/>
      <c r="D786" s="665"/>
      <c r="E786" s="665"/>
      <c r="F786" s="665"/>
      <c r="G786" s="336"/>
      <c r="H786" s="333" t="s">
        <v>16171</v>
      </c>
      <c r="I786" s="271" t="s">
        <v>16172</v>
      </c>
      <c r="J786" s="83" t="s">
        <v>158</v>
      </c>
      <c r="K786" s="442"/>
      <c r="L786" s="665"/>
      <c r="M786" s="83"/>
      <c r="N786" s="26"/>
      <c r="O786" s="86"/>
      <c r="P786" s="86"/>
      <c r="Q786" s="86" t="s">
        <v>379</v>
      </c>
      <c r="R786" s="86"/>
      <c r="S786" s="442"/>
      <c r="T786" s="279"/>
      <c r="U786" s="279"/>
      <c r="V786" s="279"/>
      <c r="W786" s="279"/>
      <c r="X786" s="279"/>
      <c r="Y786" s="279"/>
      <c r="Z786" s="279"/>
    </row>
    <row r="787" spans="1:26" ht="16.5" customHeight="1">
      <c r="A787" s="665"/>
      <c r="B787" s="665"/>
      <c r="C787" s="665"/>
      <c r="D787" s="665"/>
      <c r="E787" s="665"/>
      <c r="F787" s="665"/>
      <c r="G787" s="26"/>
      <c r="H787" s="333" t="s">
        <v>17944</v>
      </c>
      <c r="I787" s="271" t="s">
        <v>16163</v>
      </c>
      <c r="J787" s="83" t="s">
        <v>158</v>
      </c>
      <c r="K787" s="442"/>
      <c r="L787" s="665"/>
      <c r="M787" s="86"/>
      <c r="N787" s="26"/>
      <c r="O787" s="86"/>
      <c r="P787" s="86"/>
      <c r="Q787" s="86" t="s">
        <v>379</v>
      </c>
      <c r="R787" s="86"/>
      <c r="S787" s="442"/>
      <c r="T787" s="279"/>
      <c r="U787" s="279"/>
      <c r="V787" s="279"/>
      <c r="W787" s="279"/>
      <c r="X787" s="279"/>
      <c r="Y787" s="279"/>
      <c r="Z787" s="279"/>
    </row>
    <row r="788" spans="1:26" ht="16.5" customHeight="1">
      <c r="A788" s="666"/>
      <c r="B788" s="666"/>
      <c r="C788" s="666"/>
      <c r="D788" s="666"/>
      <c r="E788" s="666"/>
      <c r="F788" s="666"/>
      <c r="G788" s="26"/>
      <c r="H788" s="333"/>
      <c r="I788" s="271" t="s">
        <v>16167</v>
      </c>
      <c r="J788" s="83" t="s">
        <v>158</v>
      </c>
      <c r="K788" s="442"/>
      <c r="L788" s="666"/>
      <c r="M788" s="86"/>
      <c r="N788" s="26"/>
      <c r="O788" s="86"/>
      <c r="P788" s="86"/>
      <c r="Q788" s="86" t="s">
        <v>379</v>
      </c>
      <c r="R788" s="86"/>
      <c r="S788" s="442"/>
      <c r="T788" s="279"/>
      <c r="U788" s="279"/>
      <c r="V788" s="279"/>
      <c r="W788" s="279"/>
      <c r="X788" s="279"/>
      <c r="Y788" s="279"/>
      <c r="Z788" s="279"/>
    </row>
    <row r="789" spans="1:26" ht="16.5" customHeight="1">
      <c r="A789" s="735" t="s">
        <v>18009</v>
      </c>
      <c r="B789" s="735"/>
      <c r="C789" s="735"/>
      <c r="D789" s="735" t="s">
        <v>5001</v>
      </c>
      <c r="E789" s="780" t="s">
        <v>17576</v>
      </c>
      <c r="F789" s="735" t="s">
        <v>17291</v>
      </c>
      <c r="G789" s="26"/>
      <c r="H789" s="461" t="s">
        <v>16548</v>
      </c>
      <c r="I789" s="26"/>
      <c r="J789" s="83" t="s">
        <v>158</v>
      </c>
      <c r="K789" s="442"/>
      <c r="L789" s="734"/>
      <c r="M789" s="403" t="s">
        <v>17511</v>
      </c>
      <c r="N789" s="26"/>
      <c r="O789" s="86"/>
      <c r="P789" s="86"/>
      <c r="Q789" s="86" t="s">
        <v>379</v>
      </c>
      <c r="R789" s="86"/>
      <c r="S789" s="442"/>
      <c r="T789" s="279"/>
      <c r="U789" s="279"/>
      <c r="V789" s="279"/>
      <c r="W789" s="279"/>
      <c r="X789" s="279"/>
      <c r="Y789" s="279"/>
      <c r="Z789" s="279"/>
    </row>
    <row r="790" spans="1:26" ht="16.5" customHeight="1">
      <c r="A790" s="665"/>
      <c r="B790" s="665"/>
      <c r="C790" s="665"/>
      <c r="D790" s="665"/>
      <c r="E790" s="665"/>
      <c r="F790" s="665"/>
      <c r="G790" s="26" t="s">
        <v>17299</v>
      </c>
      <c r="H790" s="333" t="s">
        <v>15984</v>
      </c>
      <c r="I790" s="333" t="s">
        <v>15985</v>
      </c>
      <c r="J790" s="83" t="s">
        <v>158</v>
      </c>
      <c r="K790" s="442"/>
      <c r="L790" s="665"/>
      <c r="M790" s="178" t="s">
        <v>15556</v>
      </c>
      <c r="N790" s="26"/>
      <c r="O790" s="86"/>
      <c r="P790" s="86"/>
      <c r="Q790" s="86" t="s">
        <v>379</v>
      </c>
      <c r="R790" s="86"/>
      <c r="S790" s="442"/>
      <c r="T790" s="279"/>
      <c r="U790" s="279"/>
      <c r="V790" s="279"/>
      <c r="W790" s="279"/>
      <c r="X790" s="279"/>
      <c r="Y790" s="279"/>
      <c r="Z790" s="279"/>
    </row>
    <row r="791" spans="1:26" ht="16.5" customHeight="1">
      <c r="A791" s="665"/>
      <c r="B791" s="665"/>
      <c r="C791" s="665"/>
      <c r="D791" s="665"/>
      <c r="E791" s="665"/>
      <c r="F791" s="665"/>
      <c r="G791" s="26"/>
      <c r="H791" s="333" t="s">
        <v>18017</v>
      </c>
      <c r="I791" s="333" t="s">
        <v>16282</v>
      </c>
      <c r="J791" s="83" t="s">
        <v>158</v>
      </c>
      <c r="K791" s="442"/>
      <c r="L791" s="665"/>
      <c r="M791" s="403"/>
      <c r="N791" s="26"/>
      <c r="O791" s="86"/>
      <c r="P791" s="86"/>
      <c r="Q791" s="86" t="s">
        <v>379</v>
      </c>
      <c r="R791" s="86"/>
      <c r="S791" s="442"/>
      <c r="T791" s="279"/>
      <c r="U791" s="279"/>
      <c r="V791" s="279"/>
      <c r="W791" s="279"/>
      <c r="X791" s="279"/>
      <c r="Y791" s="279"/>
      <c r="Z791" s="279"/>
    </row>
    <row r="792" spans="1:26" ht="16.5" customHeight="1">
      <c r="A792" s="665"/>
      <c r="B792" s="665"/>
      <c r="C792" s="665"/>
      <c r="D792" s="665"/>
      <c r="E792" s="665"/>
      <c r="F792" s="665"/>
      <c r="G792" s="26"/>
      <c r="H792" s="271" t="s">
        <v>15884</v>
      </c>
      <c r="I792" s="445" t="s">
        <v>17398</v>
      </c>
      <c r="J792" s="83" t="s">
        <v>158</v>
      </c>
      <c r="K792" s="442"/>
      <c r="L792" s="665"/>
      <c r="M792" s="454" t="s">
        <v>15887</v>
      </c>
      <c r="N792" s="26"/>
      <c r="O792" s="86"/>
      <c r="P792" s="86"/>
      <c r="Q792" s="86" t="s">
        <v>379</v>
      </c>
      <c r="R792" s="86"/>
      <c r="S792" s="442"/>
      <c r="T792" s="279"/>
      <c r="U792" s="279"/>
      <c r="V792" s="279"/>
      <c r="W792" s="279"/>
      <c r="X792" s="279"/>
      <c r="Y792" s="279"/>
      <c r="Z792" s="279"/>
    </row>
    <row r="793" spans="1:26" ht="16.5" customHeight="1">
      <c r="A793" s="665"/>
      <c r="B793" s="665"/>
      <c r="C793" s="665"/>
      <c r="D793" s="665"/>
      <c r="E793" s="665"/>
      <c r="F793" s="665"/>
      <c r="G793" s="26"/>
      <c r="H793" s="271" t="s">
        <v>15888</v>
      </c>
      <c r="I793" s="445" t="s">
        <v>15558</v>
      </c>
      <c r="J793" s="83" t="s">
        <v>158</v>
      </c>
      <c r="K793" s="442"/>
      <c r="L793" s="665"/>
      <c r="M793" s="178" t="s">
        <v>15889</v>
      </c>
      <c r="N793" s="26"/>
      <c r="O793" s="86"/>
      <c r="P793" s="86"/>
      <c r="Q793" s="86" t="s">
        <v>379</v>
      </c>
      <c r="R793" s="86"/>
      <c r="S793" s="442"/>
      <c r="T793" s="279"/>
      <c r="U793" s="279"/>
      <c r="V793" s="279"/>
      <c r="W793" s="279"/>
      <c r="X793" s="279"/>
      <c r="Y793" s="279"/>
      <c r="Z793" s="279"/>
    </row>
    <row r="794" spans="1:26" ht="16.5" customHeight="1">
      <c r="A794" s="665"/>
      <c r="B794" s="665"/>
      <c r="C794" s="665"/>
      <c r="D794" s="665"/>
      <c r="E794" s="665"/>
      <c r="F794" s="665"/>
      <c r="G794" s="26"/>
      <c r="H794" s="333" t="s">
        <v>15562</v>
      </c>
      <c r="I794" s="333"/>
      <c r="J794" s="83" t="s">
        <v>158</v>
      </c>
      <c r="K794" s="442"/>
      <c r="L794" s="665"/>
      <c r="M794" s="403"/>
      <c r="N794" s="26"/>
      <c r="O794" s="86"/>
      <c r="P794" s="86"/>
      <c r="Q794" s="86" t="s">
        <v>379</v>
      </c>
      <c r="R794" s="86"/>
      <c r="S794" s="442"/>
      <c r="T794" s="279"/>
      <c r="U794" s="279"/>
      <c r="V794" s="279"/>
      <c r="W794" s="279"/>
      <c r="X794" s="279"/>
      <c r="Y794" s="279"/>
      <c r="Z794" s="279"/>
    </row>
    <row r="795" spans="1:26" ht="16.5" customHeight="1">
      <c r="A795" s="665"/>
      <c r="B795" s="665"/>
      <c r="C795" s="665"/>
      <c r="D795" s="665"/>
      <c r="E795" s="665"/>
      <c r="F795" s="665"/>
      <c r="G795" s="26"/>
      <c r="H795" s="271" t="s">
        <v>16313</v>
      </c>
      <c r="I795" s="271" t="s">
        <v>15890</v>
      </c>
      <c r="J795" s="83" t="s">
        <v>158</v>
      </c>
      <c r="K795" s="442"/>
      <c r="L795" s="665"/>
      <c r="M795" s="403"/>
      <c r="N795" s="26"/>
      <c r="O795" s="86"/>
      <c r="P795" s="86"/>
      <c r="Q795" s="86" t="s">
        <v>379</v>
      </c>
      <c r="R795" s="86"/>
      <c r="S795" s="442"/>
      <c r="T795" s="279"/>
      <c r="U795" s="279"/>
      <c r="V795" s="279"/>
      <c r="W795" s="279"/>
      <c r="X795" s="279"/>
      <c r="Y795" s="279"/>
      <c r="Z795" s="279"/>
    </row>
    <row r="796" spans="1:26" ht="16.5" customHeight="1">
      <c r="A796" s="665"/>
      <c r="B796" s="665"/>
      <c r="C796" s="665"/>
      <c r="D796" s="665"/>
      <c r="E796" s="665"/>
      <c r="F796" s="665"/>
      <c r="G796" s="26"/>
      <c r="H796" s="333" t="s">
        <v>17588</v>
      </c>
      <c r="I796" s="468" t="s">
        <v>17636</v>
      </c>
      <c r="J796" s="83" t="s">
        <v>158</v>
      </c>
      <c r="K796" s="442"/>
      <c r="L796" s="665"/>
      <c r="M796" s="178" t="s">
        <v>16746</v>
      </c>
      <c r="N796" s="26"/>
      <c r="O796" s="86"/>
      <c r="P796" s="86"/>
      <c r="Q796" s="86" t="s">
        <v>379</v>
      </c>
      <c r="R796" s="86"/>
      <c r="S796" s="442"/>
      <c r="T796" s="279"/>
      <c r="U796" s="279"/>
      <c r="V796" s="279"/>
      <c r="W796" s="279"/>
      <c r="X796" s="279"/>
      <c r="Y796" s="279"/>
      <c r="Z796" s="279"/>
    </row>
    <row r="797" spans="1:26" ht="16.5" customHeight="1">
      <c r="A797" s="666"/>
      <c r="B797" s="666"/>
      <c r="C797" s="666"/>
      <c r="D797" s="666"/>
      <c r="E797" s="666"/>
      <c r="F797" s="666"/>
      <c r="G797" s="26"/>
      <c r="H797" s="333"/>
      <c r="I797" s="2" t="s">
        <v>15891</v>
      </c>
      <c r="J797" s="83" t="s">
        <v>158</v>
      </c>
      <c r="K797" s="442"/>
      <c r="L797" s="666"/>
      <c r="M797" s="403"/>
      <c r="N797" s="26"/>
      <c r="O797" s="86"/>
      <c r="P797" s="86"/>
      <c r="Q797" s="86" t="s">
        <v>379</v>
      </c>
      <c r="R797" s="86"/>
      <c r="S797" s="442"/>
      <c r="T797" s="279"/>
      <c r="U797" s="279"/>
      <c r="V797" s="279"/>
      <c r="W797" s="279"/>
      <c r="X797" s="279"/>
      <c r="Y797" s="279"/>
      <c r="Z797" s="279"/>
    </row>
    <row r="798" spans="1:26" ht="16.5" customHeight="1">
      <c r="A798" s="735" t="s">
        <v>18030</v>
      </c>
      <c r="B798" s="735"/>
      <c r="C798" s="735"/>
      <c r="D798" s="735" t="s">
        <v>5001</v>
      </c>
      <c r="E798" s="780" t="s">
        <v>17598</v>
      </c>
      <c r="F798" s="735" t="s">
        <v>17291</v>
      </c>
      <c r="G798" s="26"/>
      <c r="H798" s="461" t="s">
        <v>16548</v>
      </c>
      <c r="I798" s="26"/>
      <c r="J798" s="83" t="s">
        <v>158</v>
      </c>
      <c r="K798" s="442"/>
      <c r="L798" s="734"/>
      <c r="M798" s="403"/>
      <c r="N798" s="26"/>
      <c r="O798" s="86"/>
      <c r="P798" s="86"/>
      <c r="Q798" s="86" t="s">
        <v>379</v>
      </c>
      <c r="R798" s="86"/>
      <c r="S798" s="442"/>
      <c r="T798" s="279"/>
      <c r="U798" s="279"/>
      <c r="V798" s="279"/>
      <c r="W798" s="279"/>
      <c r="X798" s="279"/>
      <c r="Y798" s="279"/>
      <c r="Z798" s="279"/>
    </row>
    <row r="799" spans="1:26" ht="16.5" customHeight="1">
      <c r="A799" s="665"/>
      <c r="B799" s="665"/>
      <c r="C799" s="665"/>
      <c r="D799" s="665"/>
      <c r="E799" s="665"/>
      <c r="F799" s="665"/>
      <c r="G799" s="26" t="s">
        <v>17299</v>
      </c>
      <c r="H799" s="333" t="s">
        <v>15984</v>
      </c>
      <c r="I799" s="333" t="s">
        <v>15985</v>
      </c>
      <c r="J799" s="83" t="s">
        <v>158</v>
      </c>
      <c r="K799" s="442"/>
      <c r="L799" s="665"/>
      <c r="M799" s="178" t="s">
        <v>15556</v>
      </c>
      <c r="N799" s="26"/>
      <c r="O799" s="86"/>
      <c r="P799" s="86"/>
      <c r="Q799" s="86" t="s">
        <v>379</v>
      </c>
      <c r="R799" s="86"/>
      <c r="S799" s="442"/>
      <c r="T799" s="279"/>
      <c r="U799" s="279"/>
      <c r="V799" s="279"/>
      <c r="W799" s="279"/>
      <c r="X799" s="279"/>
      <c r="Y799" s="279"/>
      <c r="Z799" s="279"/>
    </row>
    <row r="800" spans="1:26" ht="16.5" customHeight="1">
      <c r="A800" s="665"/>
      <c r="B800" s="665"/>
      <c r="C800" s="665"/>
      <c r="D800" s="665"/>
      <c r="E800" s="665"/>
      <c r="F800" s="665"/>
      <c r="G800" s="26"/>
      <c r="H800" s="333" t="s">
        <v>18017</v>
      </c>
      <c r="I800" s="333" t="s">
        <v>16282</v>
      </c>
      <c r="J800" s="83" t="s">
        <v>158</v>
      </c>
      <c r="K800" s="442"/>
      <c r="L800" s="665"/>
      <c r="M800" s="403"/>
      <c r="N800" s="26"/>
      <c r="O800" s="86"/>
      <c r="P800" s="86"/>
      <c r="Q800" s="86" t="s">
        <v>379</v>
      </c>
      <c r="R800" s="86"/>
      <c r="S800" s="442"/>
      <c r="T800" s="279"/>
      <c r="U800" s="279"/>
      <c r="V800" s="279"/>
      <c r="W800" s="279"/>
      <c r="X800" s="279"/>
      <c r="Y800" s="279"/>
      <c r="Z800" s="279"/>
    </row>
    <row r="801" spans="1:26" ht="16.5" customHeight="1">
      <c r="A801" s="665"/>
      <c r="B801" s="665"/>
      <c r="C801" s="665"/>
      <c r="D801" s="665"/>
      <c r="E801" s="665"/>
      <c r="F801" s="665"/>
      <c r="G801" s="26"/>
      <c r="H801" s="271" t="s">
        <v>15884</v>
      </c>
      <c r="I801" s="445" t="s">
        <v>17398</v>
      </c>
      <c r="J801" s="83" t="s">
        <v>158</v>
      </c>
      <c r="K801" s="442"/>
      <c r="L801" s="665"/>
      <c r="M801" s="454" t="s">
        <v>15887</v>
      </c>
      <c r="N801" s="26"/>
      <c r="O801" s="86"/>
      <c r="P801" s="86"/>
      <c r="Q801" s="86" t="s">
        <v>379</v>
      </c>
      <c r="R801" s="86"/>
      <c r="S801" s="442"/>
      <c r="T801" s="279"/>
      <c r="U801" s="279"/>
      <c r="V801" s="279"/>
      <c r="W801" s="279"/>
      <c r="X801" s="279"/>
      <c r="Y801" s="279"/>
      <c r="Z801" s="279"/>
    </row>
    <row r="802" spans="1:26" ht="16.5" customHeight="1">
      <c r="A802" s="665"/>
      <c r="B802" s="665"/>
      <c r="C802" s="665"/>
      <c r="D802" s="665"/>
      <c r="E802" s="665"/>
      <c r="F802" s="665"/>
      <c r="G802" s="26"/>
      <c r="H802" s="271" t="s">
        <v>15888</v>
      </c>
      <c r="I802" s="445" t="s">
        <v>15558</v>
      </c>
      <c r="J802" s="83" t="s">
        <v>158</v>
      </c>
      <c r="K802" s="442"/>
      <c r="L802" s="665"/>
      <c r="M802" s="178" t="s">
        <v>15889</v>
      </c>
      <c r="N802" s="26"/>
      <c r="O802" s="86"/>
      <c r="P802" s="86"/>
      <c r="Q802" s="86" t="s">
        <v>379</v>
      </c>
      <c r="R802" s="86"/>
      <c r="S802" s="442"/>
      <c r="T802" s="279"/>
      <c r="U802" s="279"/>
      <c r="V802" s="279"/>
      <c r="W802" s="279"/>
      <c r="X802" s="279"/>
      <c r="Y802" s="279"/>
      <c r="Z802" s="279"/>
    </row>
    <row r="803" spans="1:26" ht="16.5" customHeight="1">
      <c r="A803" s="665"/>
      <c r="B803" s="665"/>
      <c r="C803" s="665"/>
      <c r="D803" s="665"/>
      <c r="E803" s="665"/>
      <c r="F803" s="665"/>
      <c r="G803" s="26"/>
      <c r="H803" s="333" t="s">
        <v>15562</v>
      </c>
      <c r="I803" s="333"/>
      <c r="J803" s="83" t="s">
        <v>158</v>
      </c>
      <c r="K803" s="442"/>
      <c r="L803" s="665"/>
      <c r="M803" s="403"/>
      <c r="N803" s="26"/>
      <c r="O803" s="86"/>
      <c r="P803" s="86"/>
      <c r="Q803" s="86" t="s">
        <v>379</v>
      </c>
      <c r="R803" s="86"/>
      <c r="S803" s="442"/>
      <c r="T803" s="279"/>
      <c r="U803" s="279"/>
      <c r="V803" s="279"/>
      <c r="W803" s="279"/>
      <c r="X803" s="279"/>
      <c r="Y803" s="279"/>
      <c r="Z803" s="279"/>
    </row>
    <row r="804" spans="1:26" ht="16.5" customHeight="1">
      <c r="A804" s="665"/>
      <c r="B804" s="665"/>
      <c r="C804" s="665"/>
      <c r="D804" s="665"/>
      <c r="E804" s="665"/>
      <c r="F804" s="665"/>
      <c r="G804" s="26"/>
      <c r="H804" s="271" t="s">
        <v>16313</v>
      </c>
      <c r="I804" s="271" t="s">
        <v>15890</v>
      </c>
      <c r="J804" s="83" t="s">
        <v>158</v>
      </c>
      <c r="K804" s="442"/>
      <c r="L804" s="665"/>
      <c r="M804" s="403"/>
      <c r="N804" s="26"/>
      <c r="O804" s="86"/>
      <c r="P804" s="86"/>
      <c r="Q804" s="86" t="s">
        <v>379</v>
      </c>
      <c r="R804" s="86"/>
      <c r="S804" s="442"/>
      <c r="T804" s="279"/>
      <c r="U804" s="279"/>
      <c r="V804" s="279"/>
      <c r="W804" s="279"/>
      <c r="X804" s="279"/>
      <c r="Y804" s="279"/>
      <c r="Z804" s="279"/>
    </row>
    <row r="805" spans="1:26" ht="16.5" customHeight="1">
      <c r="A805" s="665"/>
      <c r="B805" s="665"/>
      <c r="C805" s="665"/>
      <c r="D805" s="665"/>
      <c r="E805" s="665"/>
      <c r="F805" s="665"/>
      <c r="G805" s="26"/>
      <c r="H805" s="333" t="s">
        <v>17610</v>
      </c>
      <c r="I805" s="468" t="s">
        <v>17636</v>
      </c>
      <c r="J805" s="83" t="s">
        <v>158</v>
      </c>
      <c r="K805" s="442"/>
      <c r="L805" s="665"/>
      <c r="M805" s="178" t="s">
        <v>16746</v>
      </c>
      <c r="N805" s="26"/>
      <c r="O805" s="86"/>
      <c r="P805" s="86"/>
      <c r="Q805" s="86" t="s">
        <v>379</v>
      </c>
      <c r="R805" s="86"/>
      <c r="S805" s="442"/>
      <c r="T805" s="279"/>
      <c r="U805" s="279"/>
      <c r="V805" s="279"/>
      <c r="W805" s="279"/>
      <c r="X805" s="279"/>
      <c r="Y805" s="279"/>
      <c r="Z805" s="279"/>
    </row>
    <row r="806" spans="1:26" ht="16.5" customHeight="1">
      <c r="A806" s="666"/>
      <c r="B806" s="666"/>
      <c r="C806" s="666"/>
      <c r="D806" s="666"/>
      <c r="E806" s="666"/>
      <c r="F806" s="666"/>
      <c r="G806" s="26"/>
      <c r="H806" s="333"/>
      <c r="I806" s="2" t="s">
        <v>15891</v>
      </c>
      <c r="J806" s="83" t="s">
        <v>158</v>
      </c>
      <c r="K806" s="442"/>
      <c r="L806" s="666"/>
      <c r="M806" s="403"/>
      <c r="N806" s="26"/>
      <c r="O806" s="86"/>
      <c r="P806" s="86"/>
      <c r="Q806" s="86" t="s">
        <v>379</v>
      </c>
      <c r="R806" s="86"/>
      <c r="S806" s="442"/>
      <c r="T806" s="279"/>
      <c r="U806" s="279"/>
      <c r="V806" s="279"/>
      <c r="W806" s="279"/>
      <c r="X806" s="279"/>
      <c r="Y806" s="279"/>
      <c r="Z806" s="279"/>
    </row>
    <row r="807" spans="1:26" ht="16.5" customHeight="1">
      <c r="A807" s="735" t="s">
        <v>18043</v>
      </c>
      <c r="B807" s="735"/>
      <c r="C807" s="735"/>
      <c r="D807" s="735" t="s">
        <v>18046</v>
      </c>
      <c r="E807" s="735" t="s">
        <v>18047</v>
      </c>
      <c r="F807" s="735" t="s">
        <v>17291</v>
      </c>
      <c r="G807" s="88"/>
      <c r="H807" s="461" t="s">
        <v>15550</v>
      </c>
      <c r="I807" s="447"/>
      <c r="J807" s="83" t="s">
        <v>158</v>
      </c>
      <c r="K807" s="442"/>
      <c r="L807" s="734"/>
      <c r="M807" s="403"/>
      <c r="N807" s="26"/>
      <c r="O807" s="86"/>
      <c r="P807" s="86"/>
      <c r="Q807" s="86" t="s">
        <v>379</v>
      </c>
      <c r="R807" s="86"/>
      <c r="S807" s="442"/>
      <c r="T807" s="279"/>
      <c r="U807" s="279"/>
      <c r="V807" s="279"/>
      <c r="W807" s="279"/>
      <c r="X807" s="279"/>
      <c r="Y807" s="279"/>
      <c r="Z807" s="279"/>
    </row>
    <row r="808" spans="1:26" ht="16.5" customHeight="1">
      <c r="A808" s="665"/>
      <c r="B808" s="665"/>
      <c r="C808" s="665"/>
      <c r="D808" s="665"/>
      <c r="E808" s="665"/>
      <c r="F808" s="665"/>
      <c r="G808" s="80" t="s">
        <v>17299</v>
      </c>
      <c r="H808" s="271" t="s">
        <v>15984</v>
      </c>
      <c r="I808" s="271" t="s">
        <v>15985</v>
      </c>
      <c r="J808" s="83" t="s">
        <v>158</v>
      </c>
      <c r="K808" s="442"/>
      <c r="L808" s="665"/>
      <c r="M808" s="178" t="s">
        <v>15556</v>
      </c>
      <c r="N808" s="26"/>
      <c r="O808" s="86"/>
      <c r="P808" s="86"/>
      <c r="Q808" s="86" t="s">
        <v>379</v>
      </c>
      <c r="R808" s="86"/>
      <c r="S808" s="442"/>
      <c r="T808" s="279"/>
      <c r="U808" s="279"/>
      <c r="V808" s="279"/>
      <c r="W808" s="279"/>
      <c r="X808" s="279"/>
      <c r="Y808" s="279"/>
      <c r="Z808" s="279"/>
    </row>
    <row r="809" spans="1:26" ht="16.5" customHeight="1">
      <c r="A809" s="665"/>
      <c r="B809" s="665"/>
      <c r="C809" s="665"/>
      <c r="D809" s="665"/>
      <c r="E809" s="665"/>
      <c r="F809" s="665"/>
      <c r="G809" s="88"/>
      <c r="H809" s="333" t="s">
        <v>15988</v>
      </c>
      <c r="I809" s="271" t="s">
        <v>15882</v>
      </c>
      <c r="J809" s="83" t="s">
        <v>158</v>
      </c>
      <c r="K809" s="442"/>
      <c r="L809" s="665"/>
      <c r="M809" s="86"/>
      <c r="N809" s="26"/>
      <c r="O809" s="86"/>
      <c r="P809" s="86"/>
      <c r="Q809" s="86" t="s">
        <v>379</v>
      </c>
      <c r="R809" s="86"/>
      <c r="S809" s="442"/>
      <c r="T809" s="279"/>
      <c r="U809" s="279"/>
      <c r="V809" s="279"/>
      <c r="W809" s="279"/>
      <c r="X809" s="279"/>
      <c r="Y809" s="279"/>
      <c r="Z809" s="279"/>
    </row>
    <row r="810" spans="1:26" ht="16.5" customHeight="1">
      <c r="A810" s="665"/>
      <c r="B810" s="665"/>
      <c r="C810" s="665"/>
      <c r="D810" s="665"/>
      <c r="E810" s="665"/>
      <c r="F810" s="665"/>
      <c r="G810" s="88"/>
      <c r="H810" s="271" t="s">
        <v>15884</v>
      </c>
      <c r="I810" s="445" t="s">
        <v>15886</v>
      </c>
      <c r="J810" s="83" t="s">
        <v>158</v>
      </c>
      <c r="K810" s="442"/>
      <c r="L810" s="665"/>
      <c r="M810" s="454" t="s">
        <v>15887</v>
      </c>
      <c r="N810" s="26"/>
      <c r="O810" s="86"/>
      <c r="P810" s="86"/>
      <c r="Q810" s="86" t="s">
        <v>379</v>
      </c>
      <c r="R810" s="86"/>
      <c r="S810" s="442"/>
      <c r="T810" s="279"/>
      <c r="U810" s="279"/>
      <c r="V810" s="279"/>
      <c r="W810" s="279"/>
      <c r="X810" s="279"/>
      <c r="Y810" s="279"/>
      <c r="Z810" s="279"/>
    </row>
    <row r="811" spans="1:26" ht="16.5" customHeight="1">
      <c r="A811" s="665"/>
      <c r="B811" s="665"/>
      <c r="C811" s="665"/>
      <c r="D811" s="665"/>
      <c r="E811" s="665"/>
      <c r="F811" s="665"/>
      <c r="G811" s="88"/>
      <c r="H811" s="2" t="s">
        <v>16020</v>
      </c>
      <c r="I811" s="2" t="s">
        <v>15750</v>
      </c>
      <c r="J811" s="83" t="s">
        <v>158</v>
      </c>
      <c r="K811" s="442"/>
      <c r="L811" s="665"/>
      <c r="M811" s="86"/>
      <c r="N811" s="26"/>
      <c r="O811" s="86"/>
      <c r="P811" s="86"/>
      <c r="Q811" s="86" t="s">
        <v>379</v>
      </c>
      <c r="R811" s="86"/>
      <c r="S811" s="442"/>
      <c r="T811" s="279"/>
      <c r="U811" s="279"/>
      <c r="V811" s="279"/>
      <c r="W811" s="279"/>
      <c r="X811" s="279"/>
      <c r="Y811" s="279"/>
      <c r="Z811" s="279"/>
    </row>
    <row r="812" spans="1:26" ht="16.5" customHeight="1">
      <c r="A812" s="665"/>
      <c r="B812" s="665"/>
      <c r="C812" s="665"/>
      <c r="D812" s="665"/>
      <c r="E812" s="665"/>
      <c r="F812" s="665"/>
      <c r="G812" s="88"/>
      <c r="H812" s="271" t="s">
        <v>15884</v>
      </c>
      <c r="I812" s="445" t="s">
        <v>15886</v>
      </c>
      <c r="J812" s="83" t="s">
        <v>158</v>
      </c>
      <c r="K812" s="442"/>
      <c r="L812" s="665"/>
      <c r="M812" s="454" t="s">
        <v>15887</v>
      </c>
      <c r="N812" s="26"/>
      <c r="O812" s="86"/>
      <c r="P812" s="86"/>
      <c r="Q812" s="86" t="s">
        <v>379</v>
      </c>
      <c r="R812" s="86"/>
      <c r="S812" s="442"/>
      <c r="T812" s="279"/>
      <c r="U812" s="279"/>
      <c r="V812" s="279"/>
      <c r="W812" s="279"/>
      <c r="X812" s="279"/>
      <c r="Y812" s="279"/>
      <c r="Z812" s="279"/>
    </row>
    <row r="813" spans="1:26" ht="16.5" customHeight="1">
      <c r="A813" s="665"/>
      <c r="B813" s="665"/>
      <c r="C813" s="665"/>
      <c r="D813" s="665"/>
      <c r="E813" s="665"/>
      <c r="F813" s="665"/>
      <c r="G813" s="88"/>
      <c r="H813" s="271" t="s">
        <v>15888</v>
      </c>
      <c r="I813" s="445" t="s">
        <v>15558</v>
      </c>
      <c r="J813" s="83" t="s">
        <v>158</v>
      </c>
      <c r="K813" s="442"/>
      <c r="L813" s="665"/>
      <c r="M813" s="178" t="s">
        <v>15889</v>
      </c>
      <c r="N813" s="26"/>
      <c r="O813" s="86"/>
      <c r="P813" s="86"/>
      <c r="Q813" s="86" t="s">
        <v>379</v>
      </c>
      <c r="R813" s="86"/>
      <c r="S813" s="442"/>
      <c r="T813" s="279"/>
      <c r="U813" s="279"/>
      <c r="V813" s="279"/>
      <c r="W813" s="279"/>
      <c r="X813" s="279"/>
      <c r="Y813" s="279"/>
      <c r="Z813" s="279"/>
    </row>
    <row r="814" spans="1:26" ht="16.5" customHeight="1">
      <c r="A814" s="665"/>
      <c r="B814" s="665"/>
      <c r="C814" s="665"/>
      <c r="D814" s="665"/>
      <c r="E814" s="665"/>
      <c r="F814" s="665"/>
      <c r="G814" s="88"/>
      <c r="H814" s="333" t="s">
        <v>15562</v>
      </c>
      <c r="I814" s="271" t="s">
        <v>15890</v>
      </c>
      <c r="J814" s="83" t="s">
        <v>158</v>
      </c>
      <c r="K814" s="442"/>
      <c r="L814" s="665"/>
      <c r="M814" s="86"/>
      <c r="N814" s="26"/>
      <c r="O814" s="86"/>
      <c r="P814" s="86"/>
      <c r="Q814" s="86" t="s">
        <v>379</v>
      </c>
      <c r="R814" s="86"/>
      <c r="S814" s="442"/>
      <c r="T814" s="279"/>
      <c r="U814" s="279"/>
      <c r="V814" s="279"/>
      <c r="W814" s="279"/>
      <c r="X814" s="279"/>
      <c r="Y814" s="279"/>
      <c r="Z814" s="279"/>
    </row>
    <row r="815" spans="1:26" ht="16.5" customHeight="1">
      <c r="A815" s="666"/>
      <c r="B815" s="666"/>
      <c r="C815" s="666"/>
      <c r="D815" s="666"/>
      <c r="E815" s="666"/>
      <c r="F815" s="666"/>
      <c r="G815" s="26"/>
      <c r="H815" s="271"/>
      <c r="I815" s="2" t="s">
        <v>15891</v>
      </c>
      <c r="J815" s="83" t="s">
        <v>158</v>
      </c>
      <c r="K815" s="442"/>
      <c r="L815" s="666"/>
      <c r="M815" s="86"/>
      <c r="N815" s="26"/>
      <c r="O815" s="86"/>
      <c r="P815" s="86"/>
      <c r="Q815" s="86" t="s">
        <v>379</v>
      </c>
      <c r="R815" s="86"/>
      <c r="S815" s="442"/>
      <c r="T815" s="279"/>
      <c r="U815" s="279"/>
      <c r="V815" s="279"/>
      <c r="W815" s="279"/>
      <c r="X815" s="279"/>
      <c r="Y815" s="279"/>
      <c r="Z815" s="279"/>
    </row>
    <row r="816" spans="1:26" ht="16.5" customHeight="1">
      <c r="A816" s="735" t="s">
        <v>18054</v>
      </c>
      <c r="B816" s="735"/>
      <c r="C816" s="735"/>
      <c r="D816" s="735" t="s">
        <v>18046</v>
      </c>
      <c r="E816" s="735" t="s">
        <v>18057</v>
      </c>
      <c r="F816" s="735" t="s">
        <v>17291</v>
      </c>
      <c r="G816" s="88"/>
      <c r="H816" s="461" t="s">
        <v>15550</v>
      </c>
      <c r="I816" s="447"/>
      <c r="J816" s="83" t="s">
        <v>158</v>
      </c>
      <c r="K816" s="442"/>
      <c r="L816" s="734"/>
      <c r="M816" s="403"/>
      <c r="N816" s="26"/>
      <c r="O816" s="86"/>
      <c r="P816" s="86"/>
      <c r="Q816" s="86" t="s">
        <v>379</v>
      </c>
      <c r="R816" s="86"/>
      <c r="S816" s="442"/>
      <c r="T816" s="279"/>
      <c r="U816" s="279"/>
      <c r="V816" s="279"/>
      <c r="W816" s="279"/>
      <c r="X816" s="279"/>
      <c r="Y816" s="279"/>
      <c r="Z816" s="279"/>
    </row>
    <row r="817" spans="1:26" ht="16.5" customHeight="1">
      <c r="A817" s="665"/>
      <c r="B817" s="665"/>
      <c r="C817" s="665"/>
      <c r="D817" s="665"/>
      <c r="E817" s="665"/>
      <c r="F817" s="665"/>
      <c r="G817" s="491" t="s">
        <v>17299</v>
      </c>
      <c r="H817" s="271" t="s">
        <v>15984</v>
      </c>
      <c r="I817" s="271" t="s">
        <v>15985</v>
      </c>
      <c r="J817" s="83" t="s">
        <v>158</v>
      </c>
      <c r="K817" s="442"/>
      <c r="L817" s="665"/>
      <c r="M817" s="178" t="s">
        <v>15556</v>
      </c>
      <c r="N817" s="26"/>
      <c r="O817" s="86"/>
      <c r="P817" s="86"/>
      <c r="Q817" s="86" t="s">
        <v>379</v>
      </c>
      <c r="R817" s="86"/>
      <c r="S817" s="442"/>
      <c r="T817" s="279"/>
      <c r="U817" s="279"/>
      <c r="V817" s="279"/>
      <c r="W817" s="279"/>
      <c r="X817" s="279"/>
      <c r="Y817" s="279"/>
      <c r="Z817" s="279"/>
    </row>
    <row r="818" spans="1:26" ht="16.5" customHeight="1">
      <c r="A818" s="665"/>
      <c r="B818" s="665"/>
      <c r="C818" s="665"/>
      <c r="D818" s="665"/>
      <c r="E818" s="665"/>
      <c r="F818" s="665"/>
      <c r="G818" s="35"/>
      <c r="H818" s="333" t="s">
        <v>18064</v>
      </c>
      <c r="I818" s="271" t="s">
        <v>15882</v>
      </c>
      <c r="J818" s="83" t="s">
        <v>158</v>
      </c>
      <c r="K818" s="442"/>
      <c r="L818" s="665"/>
      <c r="M818" s="86"/>
      <c r="N818" s="26"/>
      <c r="O818" s="86"/>
      <c r="P818" s="86"/>
      <c r="Q818" s="86" t="s">
        <v>379</v>
      </c>
      <c r="R818" s="86"/>
      <c r="S818" s="442"/>
      <c r="T818" s="279"/>
      <c r="U818" s="279"/>
      <c r="V818" s="279"/>
      <c r="W818" s="279"/>
      <c r="X818" s="279"/>
      <c r="Y818" s="279"/>
      <c r="Z818" s="279"/>
    </row>
    <row r="819" spans="1:26" ht="16.5" customHeight="1">
      <c r="A819" s="665"/>
      <c r="B819" s="665"/>
      <c r="C819" s="665"/>
      <c r="D819" s="665"/>
      <c r="E819" s="665"/>
      <c r="F819" s="665"/>
      <c r="G819" s="35"/>
      <c r="H819" s="271" t="s">
        <v>15884</v>
      </c>
      <c r="I819" s="445" t="s">
        <v>15886</v>
      </c>
      <c r="J819" s="83" t="s">
        <v>158</v>
      </c>
      <c r="K819" s="442"/>
      <c r="L819" s="665"/>
      <c r="M819" s="454" t="s">
        <v>15887</v>
      </c>
      <c r="N819" s="26"/>
      <c r="O819" s="86"/>
      <c r="P819" s="86"/>
      <c r="Q819" s="86" t="s">
        <v>379</v>
      </c>
      <c r="R819" s="86"/>
      <c r="S819" s="442"/>
      <c r="T819" s="279"/>
      <c r="U819" s="279"/>
      <c r="V819" s="279"/>
      <c r="W819" s="279"/>
      <c r="X819" s="279"/>
      <c r="Y819" s="279"/>
      <c r="Z819" s="279"/>
    </row>
    <row r="820" spans="1:26" ht="16.5" customHeight="1">
      <c r="A820" s="665"/>
      <c r="B820" s="665"/>
      <c r="C820" s="665"/>
      <c r="D820" s="665"/>
      <c r="E820" s="665"/>
      <c r="F820" s="665"/>
      <c r="G820" s="35"/>
      <c r="H820" s="2" t="s">
        <v>16020</v>
      </c>
      <c r="I820" s="2" t="s">
        <v>15750</v>
      </c>
      <c r="J820" s="83" t="s">
        <v>158</v>
      </c>
      <c r="K820" s="442"/>
      <c r="L820" s="665"/>
      <c r="M820" s="86"/>
      <c r="N820" s="26"/>
      <c r="O820" s="86"/>
      <c r="P820" s="86"/>
      <c r="Q820" s="86" t="s">
        <v>379</v>
      </c>
      <c r="R820" s="86"/>
      <c r="S820" s="442"/>
      <c r="T820" s="279"/>
      <c r="U820" s="279"/>
      <c r="V820" s="279"/>
      <c r="W820" s="279"/>
      <c r="X820" s="279"/>
      <c r="Y820" s="279"/>
      <c r="Z820" s="279"/>
    </row>
    <row r="821" spans="1:26" ht="16.5" customHeight="1">
      <c r="A821" s="665"/>
      <c r="B821" s="665"/>
      <c r="C821" s="665"/>
      <c r="D821" s="665"/>
      <c r="E821" s="665"/>
      <c r="F821" s="665"/>
      <c r="G821" s="35"/>
      <c r="H821" s="2" t="s">
        <v>15771</v>
      </c>
      <c r="I821" s="2" t="s">
        <v>15773</v>
      </c>
      <c r="J821" s="83" t="s">
        <v>158</v>
      </c>
      <c r="K821" s="442"/>
      <c r="L821" s="665"/>
      <c r="M821" s="86"/>
      <c r="N821" s="26"/>
      <c r="O821" s="86"/>
      <c r="P821" s="86"/>
      <c r="Q821" s="86" t="s">
        <v>379</v>
      </c>
      <c r="R821" s="86"/>
      <c r="S821" s="442"/>
      <c r="T821" s="279"/>
      <c r="U821" s="279"/>
      <c r="V821" s="279"/>
      <c r="W821" s="279"/>
      <c r="X821" s="279"/>
      <c r="Y821" s="279"/>
      <c r="Z821" s="279"/>
    </row>
    <row r="822" spans="1:26" ht="16.5" customHeight="1">
      <c r="A822" s="665"/>
      <c r="B822" s="665"/>
      <c r="C822" s="665"/>
      <c r="D822" s="665"/>
      <c r="E822" s="665"/>
      <c r="F822" s="665"/>
      <c r="G822" s="26"/>
      <c r="H822" s="333" t="s">
        <v>16906</v>
      </c>
      <c r="I822" s="333"/>
      <c r="J822" s="83" t="s">
        <v>158</v>
      </c>
      <c r="K822" s="442"/>
      <c r="L822" s="665"/>
      <c r="M822" s="86"/>
      <c r="N822" s="26"/>
      <c r="O822" s="86"/>
      <c r="P822" s="86"/>
      <c r="Q822" s="86" t="s">
        <v>379</v>
      </c>
      <c r="R822" s="86"/>
      <c r="S822" s="442"/>
      <c r="T822" s="279"/>
      <c r="U822" s="279"/>
      <c r="V822" s="279"/>
      <c r="W822" s="279"/>
      <c r="X822" s="279"/>
      <c r="Y822" s="279"/>
      <c r="Z822" s="279"/>
    </row>
    <row r="823" spans="1:26" ht="16.5" customHeight="1">
      <c r="A823" s="665"/>
      <c r="B823" s="665"/>
      <c r="C823" s="665"/>
      <c r="D823" s="665"/>
      <c r="E823" s="665"/>
      <c r="F823" s="665"/>
      <c r="G823" s="26"/>
      <c r="H823" s="271" t="s">
        <v>15884</v>
      </c>
      <c r="I823" s="445" t="s">
        <v>15886</v>
      </c>
      <c r="J823" s="83" t="s">
        <v>158</v>
      </c>
      <c r="K823" s="442"/>
      <c r="L823" s="665"/>
      <c r="M823" s="454" t="s">
        <v>15887</v>
      </c>
      <c r="N823" s="26"/>
      <c r="O823" s="86"/>
      <c r="P823" s="86"/>
      <c r="Q823" s="86" t="s">
        <v>379</v>
      </c>
      <c r="R823" s="86"/>
      <c r="S823" s="442"/>
      <c r="T823" s="279"/>
      <c r="U823" s="279"/>
      <c r="V823" s="279"/>
      <c r="W823" s="279"/>
      <c r="X823" s="279"/>
      <c r="Y823" s="279"/>
      <c r="Z823" s="279"/>
    </row>
    <row r="824" spans="1:26" ht="16.5" customHeight="1">
      <c r="A824" s="665"/>
      <c r="B824" s="665"/>
      <c r="C824" s="665"/>
      <c r="D824" s="665"/>
      <c r="E824" s="665"/>
      <c r="F824" s="665"/>
      <c r="G824" s="26"/>
      <c r="H824" s="271" t="s">
        <v>15888</v>
      </c>
      <c r="I824" s="445" t="s">
        <v>15558</v>
      </c>
      <c r="J824" s="83" t="s">
        <v>158</v>
      </c>
      <c r="K824" s="442"/>
      <c r="L824" s="665"/>
      <c r="M824" s="178" t="s">
        <v>15889</v>
      </c>
      <c r="N824" s="26"/>
      <c r="O824" s="86"/>
      <c r="P824" s="86"/>
      <c r="Q824" s="86" t="s">
        <v>379</v>
      </c>
      <c r="R824" s="86"/>
      <c r="S824" s="442"/>
      <c r="T824" s="279"/>
      <c r="U824" s="279"/>
      <c r="V824" s="279"/>
      <c r="W824" s="279"/>
      <c r="X824" s="279"/>
      <c r="Y824" s="279"/>
      <c r="Z824" s="279"/>
    </row>
    <row r="825" spans="1:26" ht="16.5" customHeight="1">
      <c r="A825" s="665"/>
      <c r="B825" s="665"/>
      <c r="C825" s="665"/>
      <c r="D825" s="665"/>
      <c r="E825" s="665"/>
      <c r="F825" s="665"/>
      <c r="G825" s="26"/>
      <c r="H825" s="333" t="s">
        <v>15562</v>
      </c>
      <c r="I825" s="271" t="s">
        <v>15890</v>
      </c>
      <c r="J825" s="83" t="s">
        <v>158</v>
      </c>
      <c r="K825" s="442"/>
      <c r="L825" s="665"/>
      <c r="M825" s="86"/>
      <c r="N825" s="26"/>
      <c r="O825" s="86"/>
      <c r="P825" s="86"/>
      <c r="Q825" s="86" t="s">
        <v>379</v>
      </c>
      <c r="R825" s="86"/>
      <c r="S825" s="442"/>
      <c r="T825" s="279"/>
      <c r="U825" s="279"/>
      <c r="V825" s="279"/>
      <c r="W825" s="279"/>
      <c r="X825" s="279"/>
      <c r="Y825" s="279"/>
      <c r="Z825" s="279"/>
    </row>
    <row r="826" spans="1:26" ht="16.5" customHeight="1">
      <c r="A826" s="666"/>
      <c r="B826" s="666"/>
      <c r="C826" s="666"/>
      <c r="D826" s="666"/>
      <c r="E826" s="666"/>
      <c r="F826" s="666"/>
      <c r="G826" s="26"/>
      <c r="H826" s="271"/>
      <c r="I826" s="2" t="s">
        <v>15891</v>
      </c>
      <c r="J826" s="83" t="s">
        <v>158</v>
      </c>
      <c r="K826" s="442"/>
      <c r="L826" s="666"/>
      <c r="M826" s="86"/>
      <c r="N826" s="26"/>
      <c r="O826" s="86"/>
      <c r="P826" s="86"/>
      <c r="Q826" s="86" t="s">
        <v>379</v>
      </c>
      <c r="R826" s="86"/>
      <c r="S826" s="442"/>
      <c r="T826" s="279"/>
      <c r="U826" s="279"/>
      <c r="V826" s="279"/>
      <c r="W826" s="279"/>
      <c r="X826" s="279"/>
      <c r="Y826" s="279"/>
      <c r="Z826" s="279"/>
    </row>
    <row r="827" spans="1:26" ht="16.5" customHeight="1">
      <c r="A827" s="735" t="s">
        <v>18074</v>
      </c>
      <c r="B827" s="735"/>
      <c r="C827" s="735"/>
      <c r="D827" s="735" t="s">
        <v>18046</v>
      </c>
      <c r="E827" s="735" t="s">
        <v>18079</v>
      </c>
      <c r="F827" s="735" t="s">
        <v>17291</v>
      </c>
      <c r="G827" s="88"/>
      <c r="H827" s="461" t="s">
        <v>15550</v>
      </c>
      <c r="I827" s="447"/>
      <c r="J827" s="83" t="s">
        <v>158</v>
      </c>
      <c r="K827" s="442"/>
      <c r="L827" s="734"/>
      <c r="M827" s="403"/>
      <c r="N827" s="26"/>
      <c r="O827" s="86"/>
      <c r="P827" s="86"/>
      <c r="Q827" s="86" t="s">
        <v>379</v>
      </c>
      <c r="R827" s="86"/>
      <c r="S827" s="442"/>
      <c r="T827" s="279"/>
      <c r="U827" s="279"/>
      <c r="V827" s="279"/>
      <c r="W827" s="279"/>
      <c r="X827" s="279"/>
      <c r="Y827" s="279"/>
      <c r="Z827" s="279"/>
    </row>
    <row r="828" spans="1:26" ht="16.5" customHeight="1">
      <c r="A828" s="665"/>
      <c r="B828" s="665"/>
      <c r="C828" s="665"/>
      <c r="D828" s="665"/>
      <c r="E828" s="665"/>
      <c r="F828" s="665"/>
      <c r="G828" s="491" t="s">
        <v>17299</v>
      </c>
      <c r="H828" s="271" t="s">
        <v>15984</v>
      </c>
      <c r="I828" s="271" t="s">
        <v>15985</v>
      </c>
      <c r="J828" s="83" t="s">
        <v>158</v>
      </c>
      <c r="K828" s="442"/>
      <c r="L828" s="665"/>
      <c r="M828" s="178" t="s">
        <v>15556</v>
      </c>
      <c r="N828" s="26"/>
      <c r="O828" s="86"/>
      <c r="P828" s="86"/>
      <c r="Q828" s="86" t="s">
        <v>379</v>
      </c>
      <c r="R828" s="86"/>
      <c r="S828" s="442"/>
      <c r="T828" s="279"/>
      <c r="U828" s="279"/>
      <c r="V828" s="279"/>
      <c r="W828" s="279"/>
      <c r="X828" s="279"/>
      <c r="Y828" s="279"/>
      <c r="Z828" s="279"/>
    </row>
    <row r="829" spans="1:26" ht="16.5" customHeight="1">
      <c r="A829" s="665"/>
      <c r="B829" s="665"/>
      <c r="C829" s="665"/>
      <c r="D829" s="665"/>
      <c r="E829" s="665"/>
      <c r="F829" s="665"/>
      <c r="G829" s="35"/>
      <c r="H829" s="333" t="s">
        <v>18064</v>
      </c>
      <c r="I829" s="271" t="s">
        <v>15882</v>
      </c>
      <c r="J829" s="83" t="s">
        <v>158</v>
      </c>
      <c r="K829" s="442"/>
      <c r="L829" s="665"/>
      <c r="M829" s="86"/>
      <c r="N829" s="26"/>
      <c r="O829" s="86"/>
      <c r="P829" s="86"/>
      <c r="Q829" s="86" t="s">
        <v>379</v>
      </c>
      <c r="R829" s="86"/>
      <c r="S829" s="442"/>
      <c r="T829" s="279"/>
      <c r="U829" s="279"/>
      <c r="V829" s="279"/>
      <c r="W829" s="279"/>
      <c r="X829" s="279"/>
      <c r="Y829" s="279"/>
      <c r="Z829" s="279"/>
    </row>
    <row r="830" spans="1:26" ht="16.5" customHeight="1">
      <c r="A830" s="665"/>
      <c r="B830" s="665"/>
      <c r="C830" s="665"/>
      <c r="D830" s="665"/>
      <c r="E830" s="665"/>
      <c r="F830" s="665"/>
      <c r="G830" s="35"/>
      <c r="H830" s="271" t="s">
        <v>15884</v>
      </c>
      <c r="I830" s="445" t="s">
        <v>15886</v>
      </c>
      <c r="J830" s="83" t="s">
        <v>158</v>
      </c>
      <c r="K830" s="442"/>
      <c r="L830" s="665"/>
      <c r="M830" s="454" t="s">
        <v>15887</v>
      </c>
      <c r="N830" s="26"/>
      <c r="O830" s="86"/>
      <c r="P830" s="86"/>
      <c r="Q830" s="86" t="s">
        <v>379</v>
      </c>
      <c r="R830" s="86"/>
      <c r="S830" s="442"/>
      <c r="T830" s="279"/>
      <c r="U830" s="279"/>
      <c r="V830" s="279"/>
      <c r="W830" s="279"/>
      <c r="X830" s="279"/>
      <c r="Y830" s="279"/>
      <c r="Z830" s="279"/>
    </row>
    <row r="831" spans="1:26" ht="16.5" customHeight="1">
      <c r="A831" s="665"/>
      <c r="B831" s="665"/>
      <c r="C831" s="665"/>
      <c r="D831" s="665"/>
      <c r="E831" s="665"/>
      <c r="F831" s="665"/>
      <c r="G831" s="35"/>
      <c r="H831" s="2" t="s">
        <v>16020</v>
      </c>
      <c r="I831" s="2" t="s">
        <v>15750</v>
      </c>
      <c r="J831" s="83" t="s">
        <v>158</v>
      </c>
      <c r="K831" s="442"/>
      <c r="L831" s="665"/>
      <c r="M831" s="86"/>
      <c r="N831" s="26"/>
      <c r="O831" s="86"/>
      <c r="P831" s="86"/>
      <c r="Q831" s="86" t="s">
        <v>379</v>
      </c>
      <c r="R831" s="86"/>
      <c r="S831" s="442"/>
      <c r="T831" s="279"/>
      <c r="U831" s="279"/>
      <c r="V831" s="279"/>
      <c r="W831" s="279"/>
      <c r="X831" s="279"/>
      <c r="Y831" s="279"/>
      <c r="Z831" s="279"/>
    </row>
    <row r="832" spans="1:26" ht="16.5" customHeight="1">
      <c r="A832" s="665"/>
      <c r="B832" s="665"/>
      <c r="C832" s="665"/>
      <c r="D832" s="665"/>
      <c r="E832" s="665"/>
      <c r="F832" s="665"/>
      <c r="G832" s="26"/>
      <c r="H832" s="2" t="s">
        <v>18082</v>
      </c>
      <c r="I832" s="2"/>
      <c r="J832" s="83" t="s">
        <v>158</v>
      </c>
      <c r="K832" s="442"/>
      <c r="L832" s="665"/>
      <c r="M832" s="86"/>
      <c r="N832" s="26"/>
      <c r="O832" s="86"/>
      <c r="P832" s="86"/>
      <c r="Q832" s="86" t="s">
        <v>379</v>
      </c>
      <c r="R832" s="86"/>
      <c r="S832" s="442"/>
      <c r="T832" s="279"/>
      <c r="U832" s="279"/>
      <c r="V832" s="279"/>
      <c r="W832" s="279"/>
      <c r="X832" s="279"/>
      <c r="Y832" s="279"/>
      <c r="Z832" s="279"/>
    </row>
    <row r="833" spans="1:26" ht="16.5" customHeight="1">
      <c r="A833" s="665"/>
      <c r="B833" s="665"/>
      <c r="C833" s="665"/>
      <c r="D833" s="665"/>
      <c r="E833" s="665"/>
      <c r="F833" s="665"/>
      <c r="G833" s="26"/>
      <c r="H833" s="2" t="s">
        <v>18085</v>
      </c>
      <c r="I833" s="2"/>
      <c r="J833" s="83" t="s">
        <v>158</v>
      </c>
      <c r="K833" s="442"/>
      <c r="L833" s="665"/>
      <c r="M833" s="86"/>
      <c r="N833" s="26"/>
      <c r="O833" s="86"/>
      <c r="P833" s="86"/>
      <c r="Q833" s="86" t="s">
        <v>379</v>
      </c>
      <c r="R833" s="86"/>
      <c r="S833" s="442"/>
      <c r="T833" s="279"/>
      <c r="U833" s="279"/>
      <c r="V833" s="279"/>
      <c r="W833" s="279"/>
      <c r="X833" s="279"/>
      <c r="Y833" s="279"/>
      <c r="Z833" s="279"/>
    </row>
    <row r="834" spans="1:26" ht="16.5" customHeight="1">
      <c r="A834" s="665"/>
      <c r="B834" s="665"/>
      <c r="C834" s="665"/>
      <c r="D834" s="665"/>
      <c r="E834" s="665"/>
      <c r="F834" s="665"/>
      <c r="G834" s="26"/>
      <c r="H834" s="2" t="s">
        <v>18082</v>
      </c>
      <c r="I834" s="2"/>
      <c r="J834" s="83" t="s">
        <v>158</v>
      </c>
      <c r="K834" s="442"/>
      <c r="L834" s="665"/>
      <c r="M834" s="86"/>
      <c r="N834" s="26"/>
      <c r="O834" s="86"/>
      <c r="P834" s="86"/>
      <c r="Q834" s="86" t="s">
        <v>379</v>
      </c>
      <c r="R834" s="86"/>
      <c r="S834" s="442"/>
      <c r="T834" s="279"/>
      <c r="U834" s="279"/>
      <c r="V834" s="279"/>
      <c r="W834" s="279"/>
      <c r="X834" s="279"/>
      <c r="Y834" s="279"/>
      <c r="Z834" s="279"/>
    </row>
    <row r="835" spans="1:26" ht="16.5" customHeight="1">
      <c r="A835" s="665"/>
      <c r="B835" s="665"/>
      <c r="C835" s="665"/>
      <c r="D835" s="665"/>
      <c r="E835" s="665"/>
      <c r="F835" s="665"/>
      <c r="G835" s="26"/>
      <c r="H835" s="2" t="s">
        <v>15771</v>
      </c>
      <c r="I835" s="2" t="s">
        <v>15773</v>
      </c>
      <c r="J835" s="83" t="s">
        <v>158</v>
      </c>
      <c r="K835" s="442"/>
      <c r="L835" s="665"/>
      <c r="M835" s="86"/>
      <c r="N835" s="26"/>
      <c r="O835" s="86"/>
      <c r="P835" s="86"/>
      <c r="Q835" s="86" t="s">
        <v>379</v>
      </c>
      <c r="R835" s="86"/>
      <c r="S835" s="442"/>
      <c r="T835" s="279"/>
      <c r="U835" s="279"/>
      <c r="V835" s="279"/>
      <c r="W835" s="279"/>
      <c r="X835" s="279"/>
      <c r="Y835" s="279"/>
      <c r="Z835" s="279"/>
    </row>
    <row r="836" spans="1:26" ht="16.5" customHeight="1">
      <c r="A836" s="665"/>
      <c r="B836" s="665"/>
      <c r="C836" s="665"/>
      <c r="D836" s="665"/>
      <c r="E836" s="665"/>
      <c r="F836" s="665"/>
      <c r="G836" s="26"/>
      <c r="H836" s="333" t="s">
        <v>16906</v>
      </c>
      <c r="I836" s="333"/>
      <c r="J836" s="83" t="s">
        <v>158</v>
      </c>
      <c r="K836" s="442"/>
      <c r="L836" s="665"/>
      <c r="M836" s="86"/>
      <c r="N836" s="26"/>
      <c r="O836" s="86"/>
      <c r="P836" s="86"/>
      <c r="Q836" s="86" t="s">
        <v>379</v>
      </c>
      <c r="R836" s="86"/>
      <c r="S836" s="442"/>
      <c r="T836" s="279"/>
      <c r="U836" s="279"/>
      <c r="V836" s="279"/>
      <c r="W836" s="279"/>
      <c r="X836" s="279"/>
      <c r="Y836" s="279"/>
      <c r="Z836" s="279"/>
    </row>
    <row r="837" spans="1:26" ht="16.5" customHeight="1">
      <c r="A837" s="665"/>
      <c r="B837" s="665"/>
      <c r="C837" s="665"/>
      <c r="D837" s="665"/>
      <c r="E837" s="665"/>
      <c r="F837" s="665"/>
      <c r="G837" s="26"/>
      <c r="H837" s="271" t="s">
        <v>15884</v>
      </c>
      <c r="I837" s="445" t="s">
        <v>15886</v>
      </c>
      <c r="J837" s="83" t="s">
        <v>158</v>
      </c>
      <c r="K837" s="442"/>
      <c r="L837" s="665"/>
      <c r="M837" s="454" t="s">
        <v>15887</v>
      </c>
      <c r="N837" s="26"/>
      <c r="O837" s="86"/>
      <c r="P837" s="86"/>
      <c r="Q837" s="86" t="s">
        <v>379</v>
      </c>
      <c r="R837" s="86"/>
      <c r="S837" s="442"/>
      <c r="T837" s="279"/>
      <c r="U837" s="279"/>
      <c r="V837" s="279"/>
      <c r="W837" s="279"/>
      <c r="X837" s="279"/>
      <c r="Y837" s="279"/>
      <c r="Z837" s="279"/>
    </row>
    <row r="838" spans="1:26" ht="16.5" customHeight="1">
      <c r="A838" s="665"/>
      <c r="B838" s="665"/>
      <c r="C838" s="665"/>
      <c r="D838" s="665"/>
      <c r="E838" s="665"/>
      <c r="F838" s="665"/>
      <c r="G838" s="26"/>
      <c r="H838" s="271" t="s">
        <v>15888</v>
      </c>
      <c r="I838" s="445" t="s">
        <v>15558</v>
      </c>
      <c r="J838" s="83" t="s">
        <v>158</v>
      </c>
      <c r="K838" s="442"/>
      <c r="L838" s="665"/>
      <c r="M838" s="178" t="s">
        <v>15889</v>
      </c>
      <c r="N838" s="26"/>
      <c r="O838" s="86"/>
      <c r="P838" s="86"/>
      <c r="Q838" s="86" t="s">
        <v>379</v>
      </c>
      <c r="R838" s="86"/>
      <c r="S838" s="442"/>
      <c r="T838" s="279"/>
      <c r="U838" s="279"/>
      <c r="V838" s="279"/>
      <c r="W838" s="279"/>
      <c r="X838" s="279"/>
      <c r="Y838" s="279"/>
      <c r="Z838" s="279"/>
    </row>
    <row r="839" spans="1:26" ht="16.5" customHeight="1">
      <c r="A839" s="665"/>
      <c r="B839" s="665"/>
      <c r="C839" s="665"/>
      <c r="D839" s="665"/>
      <c r="E839" s="665"/>
      <c r="F839" s="665"/>
      <c r="G839" s="26"/>
      <c r="H839" s="333" t="s">
        <v>15562</v>
      </c>
      <c r="I839" s="271" t="s">
        <v>15890</v>
      </c>
      <c r="J839" s="83" t="s">
        <v>158</v>
      </c>
      <c r="K839" s="442"/>
      <c r="L839" s="665"/>
      <c r="M839" s="86"/>
      <c r="N839" s="26"/>
      <c r="O839" s="86"/>
      <c r="P839" s="86"/>
      <c r="Q839" s="86" t="s">
        <v>379</v>
      </c>
      <c r="R839" s="86"/>
      <c r="S839" s="442"/>
      <c r="T839" s="279"/>
      <c r="U839" s="279"/>
      <c r="V839" s="279"/>
      <c r="W839" s="279"/>
      <c r="X839" s="279"/>
      <c r="Y839" s="279"/>
      <c r="Z839" s="279"/>
    </row>
    <row r="840" spans="1:26" ht="16.5" customHeight="1">
      <c r="A840" s="666"/>
      <c r="B840" s="666"/>
      <c r="C840" s="666"/>
      <c r="D840" s="666"/>
      <c r="E840" s="666"/>
      <c r="F840" s="666"/>
      <c r="G840" s="26"/>
      <c r="H840" s="271"/>
      <c r="I840" s="2" t="s">
        <v>15891</v>
      </c>
      <c r="J840" s="83" t="s">
        <v>158</v>
      </c>
      <c r="K840" s="442"/>
      <c r="L840" s="666"/>
      <c r="M840" s="86"/>
      <c r="N840" s="26"/>
      <c r="O840" s="86"/>
      <c r="P840" s="86"/>
      <c r="Q840" s="86" t="s">
        <v>379</v>
      </c>
      <c r="R840" s="86"/>
      <c r="S840" s="442"/>
      <c r="T840" s="279"/>
      <c r="U840" s="279"/>
      <c r="V840" s="279"/>
      <c r="W840" s="279"/>
      <c r="X840" s="279"/>
      <c r="Y840" s="279"/>
      <c r="Z840" s="279"/>
    </row>
    <row r="841" spans="1:26" ht="16.5" customHeight="1">
      <c r="A841" s="743" t="s">
        <v>18095</v>
      </c>
      <c r="B841" s="743"/>
      <c r="C841" s="743"/>
      <c r="D841" s="735" t="s">
        <v>18046</v>
      </c>
      <c r="E841" s="735" t="s">
        <v>18099</v>
      </c>
      <c r="F841" s="743" t="s">
        <v>17291</v>
      </c>
      <c r="G841" s="88"/>
      <c r="H841" s="461" t="s">
        <v>15550</v>
      </c>
      <c r="I841" s="447"/>
      <c r="J841" s="83" t="s">
        <v>158</v>
      </c>
      <c r="K841" s="442"/>
      <c r="L841" s="734"/>
      <c r="M841" s="86"/>
      <c r="N841" s="26"/>
      <c r="O841" s="86"/>
      <c r="P841" s="86"/>
      <c r="Q841" s="86" t="s">
        <v>379</v>
      </c>
      <c r="R841" s="86"/>
      <c r="S841" s="442"/>
      <c r="T841" s="279"/>
      <c r="U841" s="279"/>
      <c r="V841" s="279"/>
      <c r="W841" s="279"/>
      <c r="X841" s="279"/>
      <c r="Y841" s="279"/>
      <c r="Z841" s="279"/>
    </row>
    <row r="842" spans="1:26" ht="16.5" customHeight="1">
      <c r="A842" s="665"/>
      <c r="B842" s="665"/>
      <c r="C842" s="665"/>
      <c r="D842" s="665"/>
      <c r="E842" s="665"/>
      <c r="F842" s="665"/>
      <c r="G842" s="491" t="s">
        <v>17299</v>
      </c>
      <c r="H842" s="271" t="s">
        <v>15984</v>
      </c>
      <c r="I842" s="271" t="s">
        <v>15985</v>
      </c>
      <c r="J842" s="83" t="s">
        <v>158</v>
      </c>
      <c r="K842" s="442"/>
      <c r="L842" s="665"/>
      <c r="M842" s="178" t="s">
        <v>15556</v>
      </c>
      <c r="N842" s="26"/>
      <c r="O842" s="86"/>
      <c r="P842" s="86"/>
      <c r="Q842" s="86" t="s">
        <v>379</v>
      </c>
      <c r="R842" s="86"/>
      <c r="S842" s="442"/>
      <c r="T842" s="279"/>
      <c r="U842" s="279"/>
      <c r="V842" s="279"/>
      <c r="W842" s="279"/>
      <c r="X842" s="279"/>
      <c r="Y842" s="279"/>
      <c r="Z842" s="279"/>
    </row>
    <row r="843" spans="1:26" ht="16.5" customHeight="1">
      <c r="A843" s="665"/>
      <c r="B843" s="665"/>
      <c r="C843" s="665"/>
      <c r="D843" s="665"/>
      <c r="E843" s="665"/>
      <c r="F843" s="665"/>
      <c r="G843" s="35"/>
      <c r="H843" s="333" t="s">
        <v>18064</v>
      </c>
      <c r="I843" s="271" t="s">
        <v>15882</v>
      </c>
      <c r="J843" s="83" t="s">
        <v>158</v>
      </c>
      <c r="K843" s="442"/>
      <c r="L843" s="665"/>
      <c r="M843" s="86"/>
      <c r="N843" s="26"/>
      <c r="O843" s="86"/>
      <c r="P843" s="86"/>
      <c r="Q843" s="86" t="s">
        <v>379</v>
      </c>
      <c r="R843" s="86"/>
      <c r="S843" s="442"/>
      <c r="T843" s="279"/>
      <c r="U843" s="279"/>
      <c r="V843" s="279"/>
      <c r="W843" s="279"/>
      <c r="X843" s="279"/>
      <c r="Y843" s="279"/>
      <c r="Z843" s="279"/>
    </row>
    <row r="844" spans="1:26" ht="16.5" customHeight="1">
      <c r="A844" s="665"/>
      <c r="B844" s="665"/>
      <c r="C844" s="665"/>
      <c r="D844" s="665"/>
      <c r="E844" s="665"/>
      <c r="F844" s="665"/>
      <c r="G844" s="35"/>
      <c r="H844" s="271" t="s">
        <v>15884</v>
      </c>
      <c r="I844" s="445" t="s">
        <v>15886</v>
      </c>
      <c r="J844" s="83" t="s">
        <v>158</v>
      </c>
      <c r="K844" s="442"/>
      <c r="L844" s="665"/>
      <c r="M844" s="454" t="s">
        <v>15887</v>
      </c>
      <c r="N844" s="26"/>
      <c r="O844" s="86"/>
      <c r="P844" s="86"/>
      <c r="Q844" s="86" t="s">
        <v>379</v>
      </c>
      <c r="R844" s="86"/>
      <c r="S844" s="442"/>
      <c r="T844" s="279"/>
      <c r="U844" s="279"/>
      <c r="V844" s="279"/>
      <c r="W844" s="279"/>
      <c r="X844" s="279"/>
      <c r="Y844" s="279"/>
      <c r="Z844" s="279"/>
    </row>
    <row r="845" spans="1:26" ht="16.5" customHeight="1">
      <c r="A845" s="665"/>
      <c r="B845" s="665"/>
      <c r="C845" s="665"/>
      <c r="D845" s="665"/>
      <c r="E845" s="665"/>
      <c r="F845" s="665"/>
      <c r="G845" s="35"/>
      <c r="H845" s="2" t="s">
        <v>16020</v>
      </c>
      <c r="I845" s="2" t="s">
        <v>15750</v>
      </c>
      <c r="J845" s="83" t="s">
        <v>158</v>
      </c>
      <c r="K845" s="442"/>
      <c r="L845" s="665"/>
      <c r="M845" s="86"/>
      <c r="N845" s="26"/>
      <c r="O845" s="86"/>
      <c r="P845" s="86"/>
      <c r="Q845" s="86" t="s">
        <v>379</v>
      </c>
      <c r="R845" s="86"/>
      <c r="S845" s="442"/>
      <c r="T845" s="279"/>
      <c r="U845" s="279"/>
      <c r="V845" s="279"/>
      <c r="W845" s="279"/>
      <c r="X845" s="279"/>
      <c r="Y845" s="279"/>
      <c r="Z845" s="279"/>
    </row>
    <row r="846" spans="1:26" ht="16.5" customHeight="1">
      <c r="A846" s="665"/>
      <c r="B846" s="665"/>
      <c r="C846" s="665"/>
      <c r="D846" s="665"/>
      <c r="E846" s="665"/>
      <c r="F846" s="665"/>
      <c r="G846" s="26"/>
      <c r="H846" s="2" t="s">
        <v>18113</v>
      </c>
      <c r="I846" s="2"/>
      <c r="J846" s="83" t="s">
        <v>158</v>
      </c>
      <c r="K846" s="442"/>
      <c r="L846" s="665"/>
      <c r="M846" s="86"/>
      <c r="N846" s="26"/>
      <c r="O846" s="86"/>
      <c r="P846" s="86"/>
      <c r="Q846" s="86" t="s">
        <v>379</v>
      </c>
      <c r="R846" s="86"/>
      <c r="S846" s="442"/>
      <c r="T846" s="279"/>
      <c r="U846" s="279"/>
      <c r="V846" s="279"/>
      <c r="W846" s="279"/>
      <c r="X846" s="279"/>
      <c r="Y846" s="279"/>
      <c r="Z846" s="279"/>
    </row>
    <row r="847" spans="1:26" ht="16.5" customHeight="1">
      <c r="A847" s="665"/>
      <c r="B847" s="665"/>
      <c r="C847" s="665"/>
      <c r="D847" s="665"/>
      <c r="E847" s="665"/>
      <c r="F847" s="665"/>
      <c r="G847" s="26"/>
      <c r="H847" s="2" t="s">
        <v>18116</v>
      </c>
      <c r="I847" s="2"/>
      <c r="J847" s="83" t="s">
        <v>158</v>
      </c>
      <c r="K847" s="442"/>
      <c r="L847" s="665"/>
      <c r="M847" s="86"/>
      <c r="N847" s="26"/>
      <c r="O847" s="86"/>
      <c r="P847" s="86"/>
      <c r="Q847" s="86" t="s">
        <v>379</v>
      </c>
      <c r="R847" s="86"/>
      <c r="S847" s="442"/>
      <c r="T847" s="279"/>
      <c r="U847" s="279"/>
      <c r="V847" s="279"/>
      <c r="W847" s="279"/>
      <c r="X847" s="279"/>
      <c r="Y847" s="279"/>
      <c r="Z847" s="279"/>
    </row>
    <row r="848" spans="1:26" ht="16.5" customHeight="1">
      <c r="A848" s="665"/>
      <c r="B848" s="665"/>
      <c r="C848" s="665"/>
      <c r="D848" s="665"/>
      <c r="E848" s="665"/>
      <c r="F848" s="665"/>
      <c r="G848" s="26"/>
      <c r="H848" s="2" t="s">
        <v>18113</v>
      </c>
      <c r="I848" s="2"/>
      <c r="J848" s="83" t="s">
        <v>158</v>
      </c>
      <c r="K848" s="442"/>
      <c r="L848" s="665"/>
      <c r="M848" s="86"/>
      <c r="N848" s="26"/>
      <c r="O848" s="86"/>
      <c r="P848" s="86"/>
      <c r="Q848" s="86" t="s">
        <v>379</v>
      </c>
      <c r="R848" s="86"/>
      <c r="S848" s="442"/>
      <c r="T848" s="279"/>
      <c r="U848" s="279"/>
      <c r="V848" s="279"/>
      <c r="W848" s="279"/>
      <c r="X848" s="279"/>
      <c r="Y848" s="279"/>
      <c r="Z848" s="279"/>
    </row>
    <row r="849" spans="1:26" ht="16.5" customHeight="1">
      <c r="A849" s="665"/>
      <c r="B849" s="665"/>
      <c r="C849" s="665"/>
      <c r="D849" s="665"/>
      <c r="E849" s="665"/>
      <c r="F849" s="665"/>
      <c r="G849" s="26"/>
      <c r="H849" s="2" t="s">
        <v>15771</v>
      </c>
      <c r="I849" s="2" t="s">
        <v>15773</v>
      </c>
      <c r="J849" s="83" t="s">
        <v>158</v>
      </c>
      <c r="K849" s="442"/>
      <c r="L849" s="665"/>
      <c r="M849" s="86"/>
      <c r="N849" s="26"/>
      <c r="O849" s="86"/>
      <c r="P849" s="86"/>
      <c r="Q849" s="86" t="s">
        <v>379</v>
      </c>
      <c r="R849" s="86"/>
      <c r="S849" s="442"/>
      <c r="T849" s="279"/>
      <c r="U849" s="279"/>
      <c r="V849" s="279"/>
      <c r="W849" s="279"/>
      <c r="X849" s="279"/>
      <c r="Y849" s="279"/>
      <c r="Z849" s="279"/>
    </row>
    <row r="850" spans="1:26" ht="16.5" customHeight="1">
      <c r="A850" s="665"/>
      <c r="B850" s="665"/>
      <c r="C850" s="665"/>
      <c r="D850" s="665"/>
      <c r="E850" s="665"/>
      <c r="F850" s="665"/>
      <c r="G850" s="26"/>
      <c r="H850" s="333" t="s">
        <v>16906</v>
      </c>
      <c r="I850" s="333"/>
      <c r="J850" s="83" t="s">
        <v>158</v>
      </c>
      <c r="K850" s="442"/>
      <c r="L850" s="665"/>
      <c r="M850" s="86"/>
      <c r="N850" s="26"/>
      <c r="O850" s="86"/>
      <c r="P850" s="86"/>
      <c r="Q850" s="86" t="s">
        <v>379</v>
      </c>
      <c r="R850" s="86"/>
      <c r="S850" s="442"/>
      <c r="T850" s="279"/>
      <c r="U850" s="279"/>
      <c r="V850" s="279"/>
      <c r="W850" s="279"/>
      <c r="X850" s="279"/>
      <c r="Y850" s="279"/>
      <c r="Z850" s="279"/>
    </row>
    <row r="851" spans="1:26" ht="16.5" customHeight="1">
      <c r="A851" s="665"/>
      <c r="B851" s="665"/>
      <c r="C851" s="665"/>
      <c r="D851" s="665"/>
      <c r="E851" s="665"/>
      <c r="F851" s="665"/>
      <c r="G851" s="26"/>
      <c r="H851" s="271" t="s">
        <v>15884</v>
      </c>
      <c r="I851" s="445" t="s">
        <v>15886</v>
      </c>
      <c r="J851" s="83" t="s">
        <v>158</v>
      </c>
      <c r="K851" s="442"/>
      <c r="L851" s="665"/>
      <c r="M851" s="454" t="s">
        <v>15887</v>
      </c>
      <c r="N851" s="26"/>
      <c r="O851" s="86"/>
      <c r="P851" s="86"/>
      <c r="Q851" s="86" t="s">
        <v>379</v>
      </c>
      <c r="R851" s="86"/>
      <c r="S851" s="442"/>
      <c r="T851" s="279"/>
      <c r="U851" s="279"/>
      <c r="V851" s="279"/>
      <c r="W851" s="279"/>
      <c r="X851" s="279"/>
      <c r="Y851" s="279"/>
      <c r="Z851" s="279"/>
    </row>
    <row r="852" spans="1:26" ht="16.5" customHeight="1">
      <c r="A852" s="665"/>
      <c r="B852" s="665"/>
      <c r="C852" s="665"/>
      <c r="D852" s="665"/>
      <c r="E852" s="665"/>
      <c r="F852" s="665"/>
      <c r="G852" s="26"/>
      <c r="H852" s="271" t="s">
        <v>15888</v>
      </c>
      <c r="I852" s="445" t="s">
        <v>15558</v>
      </c>
      <c r="J852" s="83" t="s">
        <v>158</v>
      </c>
      <c r="K852" s="442"/>
      <c r="L852" s="665"/>
      <c r="M852" s="178" t="s">
        <v>15889</v>
      </c>
      <c r="N852" s="26"/>
      <c r="O852" s="86"/>
      <c r="P852" s="86"/>
      <c r="Q852" s="86" t="s">
        <v>379</v>
      </c>
      <c r="R852" s="86"/>
      <c r="S852" s="442"/>
      <c r="T852" s="279"/>
      <c r="U852" s="279"/>
      <c r="V852" s="279"/>
      <c r="W852" s="279"/>
      <c r="X852" s="279"/>
      <c r="Y852" s="279"/>
      <c r="Z852" s="279"/>
    </row>
    <row r="853" spans="1:26" ht="16.5" customHeight="1">
      <c r="A853" s="665"/>
      <c r="B853" s="665"/>
      <c r="C853" s="665"/>
      <c r="D853" s="665"/>
      <c r="E853" s="665"/>
      <c r="F853" s="665"/>
      <c r="G853" s="26"/>
      <c r="H853" s="333" t="s">
        <v>15562</v>
      </c>
      <c r="I853" s="333"/>
      <c r="J853" s="83" t="s">
        <v>158</v>
      </c>
      <c r="K853" s="442"/>
      <c r="L853" s="665"/>
      <c r="M853" s="86"/>
      <c r="N853" s="26"/>
      <c r="O853" s="86"/>
      <c r="P853" s="86"/>
      <c r="Q853" s="86" t="s">
        <v>379</v>
      </c>
      <c r="R853" s="86"/>
      <c r="S853" s="442"/>
      <c r="T853" s="279"/>
      <c r="U853" s="279"/>
      <c r="V853" s="279"/>
      <c r="W853" s="279"/>
      <c r="X853" s="279"/>
      <c r="Y853" s="279"/>
      <c r="Z853" s="279"/>
    </row>
    <row r="854" spans="1:26" ht="16.5" customHeight="1">
      <c r="A854" s="665"/>
      <c r="B854" s="665"/>
      <c r="C854" s="665"/>
      <c r="D854" s="665"/>
      <c r="E854" s="665"/>
      <c r="F854" s="665"/>
      <c r="G854" s="26"/>
      <c r="H854" s="271" t="s">
        <v>16313</v>
      </c>
      <c r="I854" s="271" t="s">
        <v>15890</v>
      </c>
      <c r="J854" s="83" t="s">
        <v>158</v>
      </c>
      <c r="K854" s="442"/>
      <c r="L854" s="665"/>
      <c r="M854" s="86"/>
      <c r="N854" s="26"/>
      <c r="O854" s="86"/>
      <c r="P854" s="86"/>
      <c r="Q854" s="86" t="s">
        <v>379</v>
      </c>
      <c r="R854" s="86"/>
      <c r="S854" s="442"/>
      <c r="T854" s="279"/>
      <c r="U854" s="279"/>
      <c r="V854" s="279"/>
      <c r="W854" s="279"/>
      <c r="X854" s="279"/>
      <c r="Y854" s="279"/>
      <c r="Z854" s="279"/>
    </row>
    <row r="855" spans="1:26" ht="16.5" customHeight="1">
      <c r="A855" s="666"/>
      <c r="B855" s="666"/>
      <c r="C855" s="666"/>
      <c r="D855" s="666"/>
      <c r="E855" s="666"/>
      <c r="F855" s="666"/>
      <c r="G855" s="26"/>
      <c r="H855" s="271"/>
      <c r="I855" s="2" t="s">
        <v>15891</v>
      </c>
      <c r="J855" s="83" t="s">
        <v>158</v>
      </c>
      <c r="K855" s="442"/>
      <c r="L855" s="666"/>
      <c r="M855" s="86"/>
      <c r="N855" s="26"/>
      <c r="O855" s="86"/>
      <c r="P855" s="86"/>
      <c r="Q855" s="86" t="s">
        <v>379</v>
      </c>
      <c r="R855" s="86"/>
      <c r="S855" s="442"/>
      <c r="T855" s="279"/>
      <c r="U855" s="279"/>
      <c r="V855" s="279"/>
      <c r="W855" s="279"/>
      <c r="X855" s="279"/>
      <c r="Y855" s="279"/>
      <c r="Z855" s="279"/>
    </row>
    <row r="856" spans="1:26" ht="16.5" customHeight="1">
      <c r="A856" s="743" t="s">
        <v>18127</v>
      </c>
      <c r="B856" s="743"/>
      <c r="C856" s="743"/>
      <c r="D856" s="735" t="s">
        <v>18046</v>
      </c>
      <c r="E856" s="735" t="s">
        <v>18130</v>
      </c>
      <c r="F856" s="743" t="s">
        <v>17291</v>
      </c>
      <c r="G856" s="88"/>
      <c r="H856" s="461" t="s">
        <v>15550</v>
      </c>
      <c r="I856" s="447"/>
      <c r="J856" s="83" t="s">
        <v>158</v>
      </c>
      <c r="K856" s="442"/>
      <c r="L856" s="734"/>
      <c r="M856" s="86"/>
      <c r="N856" s="26"/>
      <c r="O856" s="86"/>
      <c r="P856" s="86"/>
      <c r="Q856" s="86" t="s">
        <v>379</v>
      </c>
      <c r="R856" s="86"/>
      <c r="S856" s="442"/>
      <c r="T856" s="279"/>
      <c r="U856" s="279"/>
      <c r="V856" s="279"/>
      <c r="W856" s="279"/>
      <c r="X856" s="279"/>
      <c r="Y856" s="279"/>
      <c r="Z856" s="279"/>
    </row>
    <row r="857" spans="1:26" ht="16.5" customHeight="1">
      <c r="A857" s="665"/>
      <c r="B857" s="665"/>
      <c r="C857" s="665"/>
      <c r="D857" s="665"/>
      <c r="E857" s="665"/>
      <c r="F857" s="665"/>
      <c r="G857" s="491" t="s">
        <v>17299</v>
      </c>
      <c r="H857" s="271" t="s">
        <v>15984</v>
      </c>
      <c r="I857" s="271" t="s">
        <v>15985</v>
      </c>
      <c r="J857" s="83" t="s">
        <v>158</v>
      </c>
      <c r="K857" s="442"/>
      <c r="L857" s="665"/>
      <c r="M857" s="178" t="s">
        <v>15556</v>
      </c>
      <c r="N857" s="26"/>
      <c r="O857" s="86"/>
      <c r="P857" s="86"/>
      <c r="Q857" s="86" t="s">
        <v>379</v>
      </c>
      <c r="R857" s="86"/>
      <c r="S857" s="442"/>
      <c r="T857" s="279"/>
      <c r="U857" s="279"/>
      <c r="V857" s="279"/>
      <c r="W857" s="279"/>
      <c r="X857" s="279"/>
      <c r="Y857" s="279"/>
      <c r="Z857" s="279"/>
    </row>
    <row r="858" spans="1:26" ht="16.5" customHeight="1">
      <c r="A858" s="665"/>
      <c r="B858" s="665"/>
      <c r="C858" s="665"/>
      <c r="D858" s="665"/>
      <c r="E858" s="665"/>
      <c r="F858" s="665"/>
      <c r="G858" s="35"/>
      <c r="H858" s="333" t="s">
        <v>18064</v>
      </c>
      <c r="I858" s="271" t="s">
        <v>15882</v>
      </c>
      <c r="J858" s="83" t="s">
        <v>158</v>
      </c>
      <c r="K858" s="442"/>
      <c r="L858" s="665"/>
      <c r="M858" s="86"/>
      <c r="N858" s="26"/>
      <c r="O858" s="86"/>
      <c r="P858" s="86"/>
      <c r="Q858" s="86" t="s">
        <v>379</v>
      </c>
      <c r="R858" s="86"/>
      <c r="S858" s="442"/>
      <c r="T858" s="279"/>
      <c r="U858" s="279"/>
      <c r="V858" s="279"/>
      <c r="W858" s="279"/>
      <c r="X858" s="279"/>
      <c r="Y858" s="279"/>
      <c r="Z858" s="279"/>
    </row>
    <row r="859" spans="1:26" ht="16.5" customHeight="1">
      <c r="A859" s="665"/>
      <c r="B859" s="665"/>
      <c r="C859" s="665"/>
      <c r="D859" s="665"/>
      <c r="E859" s="665"/>
      <c r="F859" s="665"/>
      <c r="G859" s="35"/>
      <c r="H859" s="271" t="s">
        <v>15884</v>
      </c>
      <c r="I859" s="445" t="s">
        <v>15886</v>
      </c>
      <c r="J859" s="83" t="s">
        <v>158</v>
      </c>
      <c r="K859" s="442"/>
      <c r="L859" s="665"/>
      <c r="M859" s="454" t="s">
        <v>15887</v>
      </c>
      <c r="N859" s="26"/>
      <c r="O859" s="86"/>
      <c r="P859" s="86"/>
      <c r="Q859" s="86" t="s">
        <v>379</v>
      </c>
      <c r="R859" s="86"/>
      <c r="S859" s="442"/>
      <c r="T859" s="279"/>
      <c r="U859" s="279"/>
      <c r="V859" s="279"/>
      <c r="W859" s="279"/>
      <c r="X859" s="279"/>
      <c r="Y859" s="279"/>
      <c r="Z859" s="279"/>
    </row>
    <row r="860" spans="1:26" ht="16.5" customHeight="1">
      <c r="A860" s="665"/>
      <c r="B860" s="665"/>
      <c r="C860" s="665"/>
      <c r="D860" s="665"/>
      <c r="E860" s="665"/>
      <c r="F860" s="665"/>
      <c r="G860" s="35"/>
      <c r="H860" s="2" t="s">
        <v>16020</v>
      </c>
      <c r="I860" s="2" t="s">
        <v>15750</v>
      </c>
      <c r="J860" s="83" t="s">
        <v>158</v>
      </c>
      <c r="K860" s="442"/>
      <c r="L860" s="665"/>
      <c r="M860" s="86"/>
      <c r="N860" s="26"/>
      <c r="O860" s="86"/>
      <c r="P860" s="86"/>
      <c r="Q860" s="86" t="s">
        <v>379</v>
      </c>
      <c r="R860" s="86"/>
      <c r="S860" s="442"/>
      <c r="T860" s="279"/>
      <c r="U860" s="279"/>
      <c r="V860" s="279"/>
      <c r="W860" s="279"/>
      <c r="X860" s="279"/>
      <c r="Y860" s="279"/>
      <c r="Z860" s="279"/>
    </row>
    <row r="861" spans="1:26" ht="16.5" customHeight="1">
      <c r="A861" s="665"/>
      <c r="B861" s="665"/>
      <c r="C861" s="665"/>
      <c r="D861" s="665"/>
      <c r="E861" s="665"/>
      <c r="F861" s="665"/>
      <c r="G861" s="26"/>
      <c r="H861" s="2" t="s">
        <v>18141</v>
      </c>
      <c r="I861" s="2"/>
      <c r="J861" s="83" t="s">
        <v>158</v>
      </c>
      <c r="K861" s="442"/>
      <c r="L861" s="665"/>
      <c r="M861" s="86"/>
      <c r="N861" s="26"/>
      <c r="O861" s="86"/>
      <c r="P861" s="86"/>
      <c r="Q861" s="86" t="s">
        <v>379</v>
      </c>
      <c r="R861" s="86"/>
      <c r="S861" s="442"/>
      <c r="T861" s="279"/>
      <c r="U861" s="279"/>
      <c r="V861" s="279"/>
      <c r="W861" s="279"/>
      <c r="X861" s="279"/>
      <c r="Y861" s="279"/>
      <c r="Z861" s="279"/>
    </row>
    <row r="862" spans="1:26" ht="16.5" customHeight="1">
      <c r="A862" s="665"/>
      <c r="B862" s="665"/>
      <c r="C862" s="665"/>
      <c r="D862" s="665"/>
      <c r="E862" s="665"/>
      <c r="F862" s="665"/>
      <c r="G862" s="26"/>
      <c r="H862" s="2" t="s">
        <v>18145</v>
      </c>
      <c r="I862" s="2"/>
      <c r="J862" s="83" t="s">
        <v>158</v>
      </c>
      <c r="K862" s="442"/>
      <c r="L862" s="665"/>
      <c r="M862" s="86"/>
      <c r="N862" s="26"/>
      <c r="O862" s="86"/>
      <c r="P862" s="86"/>
      <c r="Q862" s="86" t="s">
        <v>379</v>
      </c>
      <c r="R862" s="86"/>
      <c r="S862" s="442"/>
      <c r="T862" s="279"/>
      <c r="U862" s="279"/>
      <c r="V862" s="279"/>
      <c r="W862" s="279"/>
      <c r="X862" s="279"/>
      <c r="Y862" s="279"/>
      <c r="Z862" s="279"/>
    </row>
    <row r="863" spans="1:26" ht="16.5" customHeight="1">
      <c r="A863" s="665"/>
      <c r="B863" s="665"/>
      <c r="C863" s="665"/>
      <c r="D863" s="665"/>
      <c r="E863" s="665"/>
      <c r="F863" s="665"/>
      <c r="G863" s="26"/>
      <c r="H863" s="2" t="s">
        <v>18141</v>
      </c>
      <c r="I863" s="2"/>
      <c r="J863" s="83" t="s">
        <v>158</v>
      </c>
      <c r="K863" s="442"/>
      <c r="L863" s="665"/>
      <c r="M863" s="86"/>
      <c r="N863" s="26"/>
      <c r="O863" s="86"/>
      <c r="P863" s="86"/>
      <c r="Q863" s="86" t="s">
        <v>379</v>
      </c>
      <c r="R863" s="86"/>
      <c r="S863" s="442"/>
      <c r="T863" s="279"/>
      <c r="U863" s="279"/>
      <c r="V863" s="279"/>
      <c r="W863" s="279"/>
      <c r="X863" s="279"/>
      <c r="Y863" s="279"/>
      <c r="Z863" s="279"/>
    </row>
    <row r="864" spans="1:26" ht="16.5" customHeight="1">
      <c r="A864" s="665"/>
      <c r="B864" s="665"/>
      <c r="C864" s="665"/>
      <c r="D864" s="665"/>
      <c r="E864" s="665"/>
      <c r="F864" s="665"/>
      <c r="G864" s="26"/>
      <c r="H864" s="2" t="s">
        <v>15771</v>
      </c>
      <c r="I864" s="2" t="s">
        <v>15773</v>
      </c>
      <c r="J864" s="83" t="s">
        <v>158</v>
      </c>
      <c r="K864" s="442"/>
      <c r="L864" s="665"/>
      <c r="M864" s="86"/>
      <c r="N864" s="26"/>
      <c r="O864" s="86"/>
      <c r="P864" s="86"/>
      <c r="Q864" s="86" t="s">
        <v>379</v>
      </c>
      <c r="R864" s="86"/>
      <c r="S864" s="442"/>
      <c r="T864" s="279"/>
      <c r="U864" s="279"/>
      <c r="V864" s="279"/>
      <c r="W864" s="279"/>
      <c r="X864" s="279"/>
      <c r="Y864" s="279"/>
      <c r="Z864" s="279"/>
    </row>
    <row r="865" spans="1:26" ht="16.5" customHeight="1">
      <c r="A865" s="665"/>
      <c r="B865" s="665"/>
      <c r="C865" s="665"/>
      <c r="D865" s="665"/>
      <c r="E865" s="665"/>
      <c r="F865" s="665"/>
      <c r="G865" s="26"/>
      <c r="H865" s="333" t="s">
        <v>16906</v>
      </c>
      <c r="I865" s="333"/>
      <c r="J865" s="83" t="s">
        <v>158</v>
      </c>
      <c r="K865" s="442"/>
      <c r="L865" s="665"/>
      <c r="M865" s="86"/>
      <c r="N865" s="26"/>
      <c r="O865" s="86"/>
      <c r="P865" s="86"/>
      <c r="Q865" s="86" t="s">
        <v>379</v>
      </c>
      <c r="R865" s="86"/>
      <c r="S865" s="442"/>
      <c r="T865" s="279"/>
      <c r="U865" s="279"/>
      <c r="V865" s="279"/>
      <c r="W865" s="279"/>
      <c r="X865" s="279"/>
      <c r="Y865" s="279"/>
      <c r="Z865" s="279"/>
    </row>
    <row r="866" spans="1:26" ht="16.5" customHeight="1">
      <c r="A866" s="665"/>
      <c r="B866" s="665"/>
      <c r="C866" s="665"/>
      <c r="D866" s="665"/>
      <c r="E866" s="665"/>
      <c r="F866" s="665"/>
      <c r="G866" s="26"/>
      <c r="H866" s="271" t="s">
        <v>15884</v>
      </c>
      <c r="I866" s="445" t="s">
        <v>15886</v>
      </c>
      <c r="J866" s="83" t="s">
        <v>158</v>
      </c>
      <c r="K866" s="442"/>
      <c r="L866" s="665"/>
      <c r="M866" s="454" t="s">
        <v>15887</v>
      </c>
      <c r="N866" s="26"/>
      <c r="O866" s="86"/>
      <c r="P866" s="86"/>
      <c r="Q866" s="86" t="s">
        <v>379</v>
      </c>
      <c r="R866" s="86"/>
      <c r="S866" s="442"/>
      <c r="T866" s="279"/>
      <c r="U866" s="279"/>
      <c r="V866" s="279"/>
      <c r="W866" s="279"/>
      <c r="X866" s="279"/>
      <c r="Y866" s="279"/>
      <c r="Z866" s="279"/>
    </row>
    <row r="867" spans="1:26" ht="16.5" customHeight="1">
      <c r="A867" s="665"/>
      <c r="B867" s="665"/>
      <c r="C867" s="665"/>
      <c r="D867" s="665"/>
      <c r="E867" s="665"/>
      <c r="F867" s="665"/>
      <c r="G867" s="26"/>
      <c r="H867" s="271" t="s">
        <v>15888</v>
      </c>
      <c r="I867" s="445" t="s">
        <v>15558</v>
      </c>
      <c r="J867" s="83" t="s">
        <v>158</v>
      </c>
      <c r="K867" s="442"/>
      <c r="L867" s="665"/>
      <c r="M867" s="178" t="s">
        <v>15889</v>
      </c>
      <c r="N867" s="26"/>
      <c r="O867" s="86"/>
      <c r="P867" s="86"/>
      <c r="Q867" s="86" t="s">
        <v>379</v>
      </c>
      <c r="R867" s="86"/>
      <c r="S867" s="442"/>
      <c r="T867" s="279"/>
      <c r="U867" s="279"/>
      <c r="V867" s="279"/>
      <c r="W867" s="279"/>
      <c r="X867" s="279"/>
      <c r="Y867" s="279"/>
      <c r="Z867" s="279"/>
    </row>
    <row r="868" spans="1:26" ht="16.5" customHeight="1">
      <c r="A868" s="665"/>
      <c r="B868" s="665"/>
      <c r="C868" s="665"/>
      <c r="D868" s="665"/>
      <c r="E868" s="665"/>
      <c r="F868" s="665"/>
      <c r="G868" s="26"/>
      <c r="H868" s="333" t="s">
        <v>15562</v>
      </c>
      <c r="I868" s="333"/>
      <c r="J868" s="83" t="s">
        <v>158</v>
      </c>
      <c r="K868" s="442"/>
      <c r="L868" s="665"/>
      <c r="M868" s="86"/>
      <c r="N868" s="26"/>
      <c r="O868" s="86"/>
      <c r="P868" s="86"/>
      <c r="Q868" s="86" t="s">
        <v>379</v>
      </c>
      <c r="R868" s="86"/>
      <c r="S868" s="442"/>
      <c r="T868" s="279"/>
      <c r="U868" s="279"/>
      <c r="V868" s="279"/>
      <c r="W868" s="279"/>
      <c r="X868" s="279"/>
      <c r="Y868" s="279"/>
      <c r="Z868" s="279"/>
    </row>
    <row r="869" spans="1:26" ht="16.5" customHeight="1">
      <c r="A869" s="665"/>
      <c r="B869" s="665"/>
      <c r="C869" s="665"/>
      <c r="D869" s="665"/>
      <c r="E869" s="665"/>
      <c r="F869" s="665"/>
      <c r="G869" s="26"/>
      <c r="H869" s="271" t="s">
        <v>16313</v>
      </c>
      <c r="I869" s="271" t="s">
        <v>15890</v>
      </c>
      <c r="J869" s="83" t="s">
        <v>158</v>
      </c>
      <c r="K869" s="442"/>
      <c r="L869" s="665"/>
      <c r="M869" s="86"/>
      <c r="N869" s="26"/>
      <c r="O869" s="86"/>
      <c r="P869" s="86"/>
      <c r="Q869" s="86" t="s">
        <v>379</v>
      </c>
      <c r="R869" s="86"/>
      <c r="S869" s="442"/>
      <c r="T869" s="279"/>
      <c r="U869" s="279"/>
      <c r="V869" s="279"/>
      <c r="W869" s="279"/>
      <c r="X869" s="279"/>
      <c r="Y869" s="279"/>
      <c r="Z869" s="279"/>
    </row>
    <row r="870" spans="1:26" ht="16.5" customHeight="1">
      <c r="A870" s="666"/>
      <c r="B870" s="666"/>
      <c r="C870" s="666"/>
      <c r="D870" s="666"/>
      <c r="E870" s="666"/>
      <c r="F870" s="666"/>
      <c r="G870" s="26"/>
      <c r="H870" s="271"/>
      <c r="I870" s="2" t="s">
        <v>15891</v>
      </c>
      <c r="J870" s="83" t="s">
        <v>158</v>
      </c>
      <c r="K870" s="442"/>
      <c r="L870" s="666"/>
      <c r="M870" s="86"/>
      <c r="N870" s="26"/>
      <c r="O870" s="86"/>
      <c r="P870" s="86"/>
      <c r="Q870" s="86" t="s">
        <v>379</v>
      </c>
      <c r="R870" s="86"/>
      <c r="S870" s="442"/>
      <c r="T870" s="279"/>
      <c r="U870" s="279"/>
      <c r="V870" s="279"/>
      <c r="W870" s="279"/>
      <c r="X870" s="279"/>
      <c r="Y870" s="279"/>
      <c r="Z870" s="279"/>
    </row>
    <row r="871" spans="1:26" ht="16.5" customHeight="1">
      <c r="A871" s="743" t="s">
        <v>18158</v>
      </c>
      <c r="B871" s="743"/>
      <c r="C871" s="743"/>
      <c r="D871" s="735" t="s">
        <v>18046</v>
      </c>
      <c r="E871" s="735" t="s">
        <v>18161</v>
      </c>
      <c r="F871" s="743" t="s">
        <v>17291</v>
      </c>
      <c r="G871" s="88"/>
      <c r="H871" s="461" t="s">
        <v>15550</v>
      </c>
      <c r="I871" s="447"/>
      <c r="J871" s="83" t="s">
        <v>158</v>
      </c>
      <c r="K871" s="442"/>
      <c r="L871" s="734"/>
      <c r="M871" s="86"/>
      <c r="N871" s="26"/>
      <c r="O871" s="86"/>
      <c r="P871" s="86"/>
      <c r="Q871" s="86" t="s">
        <v>379</v>
      </c>
      <c r="R871" s="86"/>
      <c r="S871" s="442"/>
      <c r="T871" s="279"/>
      <c r="U871" s="279"/>
      <c r="V871" s="279"/>
      <c r="W871" s="279"/>
      <c r="X871" s="279"/>
      <c r="Y871" s="279"/>
      <c r="Z871" s="279"/>
    </row>
    <row r="872" spans="1:26" ht="16.5" customHeight="1">
      <c r="A872" s="665"/>
      <c r="B872" s="665"/>
      <c r="C872" s="665"/>
      <c r="D872" s="665"/>
      <c r="E872" s="665"/>
      <c r="F872" s="665"/>
      <c r="G872" s="491" t="s">
        <v>17299</v>
      </c>
      <c r="H872" s="271" t="s">
        <v>15984</v>
      </c>
      <c r="I872" s="271" t="s">
        <v>15985</v>
      </c>
      <c r="J872" s="83" t="s">
        <v>158</v>
      </c>
      <c r="K872" s="442"/>
      <c r="L872" s="665"/>
      <c r="M872" s="178" t="s">
        <v>15556</v>
      </c>
      <c r="N872" s="26"/>
      <c r="O872" s="86"/>
      <c r="P872" s="86"/>
      <c r="Q872" s="86" t="s">
        <v>379</v>
      </c>
      <c r="R872" s="86"/>
      <c r="S872" s="442"/>
      <c r="T872" s="279"/>
      <c r="U872" s="279"/>
      <c r="V872" s="279"/>
      <c r="W872" s="279"/>
      <c r="X872" s="279"/>
      <c r="Y872" s="279"/>
      <c r="Z872" s="279"/>
    </row>
    <row r="873" spans="1:26" ht="16.5" customHeight="1">
      <c r="A873" s="665"/>
      <c r="B873" s="665"/>
      <c r="C873" s="665"/>
      <c r="D873" s="665"/>
      <c r="E873" s="665"/>
      <c r="F873" s="665"/>
      <c r="G873" s="35"/>
      <c r="H873" s="333" t="s">
        <v>18064</v>
      </c>
      <c r="I873" s="271" t="s">
        <v>15882</v>
      </c>
      <c r="J873" s="83" t="s">
        <v>158</v>
      </c>
      <c r="K873" s="442"/>
      <c r="L873" s="665"/>
      <c r="M873" s="86"/>
      <c r="N873" s="26"/>
      <c r="O873" s="86"/>
      <c r="P873" s="86"/>
      <c r="Q873" s="86" t="s">
        <v>379</v>
      </c>
      <c r="R873" s="86"/>
      <c r="S873" s="442"/>
      <c r="T873" s="279"/>
      <c r="U873" s="279"/>
      <c r="V873" s="279"/>
      <c r="W873" s="279"/>
      <c r="X873" s="279"/>
      <c r="Y873" s="279"/>
      <c r="Z873" s="279"/>
    </row>
    <row r="874" spans="1:26" ht="16.5" customHeight="1">
      <c r="A874" s="665"/>
      <c r="B874" s="665"/>
      <c r="C874" s="665"/>
      <c r="D874" s="665"/>
      <c r="E874" s="665"/>
      <c r="F874" s="665"/>
      <c r="G874" s="35"/>
      <c r="H874" s="271" t="s">
        <v>15884</v>
      </c>
      <c r="I874" s="445" t="s">
        <v>15886</v>
      </c>
      <c r="J874" s="83" t="s">
        <v>158</v>
      </c>
      <c r="K874" s="442"/>
      <c r="L874" s="665"/>
      <c r="M874" s="454" t="s">
        <v>15887</v>
      </c>
      <c r="N874" s="26"/>
      <c r="O874" s="86"/>
      <c r="P874" s="86"/>
      <c r="Q874" s="86" t="s">
        <v>379</v>
      </c>
      <c r="R874" s="86"/>
      <c r="S874" s="442"/>
      <c r="T874" s="279"/>
      <c r="U874" s="279"/>
      <c r="V874" s="279"/>
      <c r="W874" s="279"/>
      <c r="X874" s="279"/>
      <c r="Y874" s="279"/>
      <c r="Z874" s="279"/>
    </row>
    <row r="875" spans="1:26" ht="16.5" customHeight="1">
      <c r="A875" s="665"/>
      <c r="B875" s="665"/>
      <c r="C875" s="665"/>
      <c r="D875" s="665"/>
      <c r="E875" s="665"/>
      <c r="F875" s="665"/>
      <c r="G875" s="35"/>
      <c r="H875" s="2" t="s">
        <v>16020</v>
      </c>
      <c r="I875" s="2" t="s">
        <v>15750</v>
      </c>
      <c r="J875" s="83" t="s">
        <v>158</v>
      </c>
      <c r="K875" s="442"/>
      <c r="L875" s="665"/>
      <c r="M875" s="86"/>
      <c r="N875" s="26"/>
      <c r="O875" s="86"/>
      <c r="P875" s="86"/>
      <c r="Q875" s="86" t="s">
        <v>379</v>
      </c>
      <c r="R875" s="86"/>
      <c r="S875" s="442"/>
      <c r="T875" s="279"/>
      <c r="U875" s="279"/>
      <c r="V875" s="279"/>
      <c r="W875" s="279"/>
      <c r="X875" s="279"/>
      <c r="Y875" s="279"/>
      <c r="Z875" s="279"/>
    </row>
    <row r="876" spans="1:26" ht="16.5" customHeight="1">
      <c r="A876" s="665"/>
      <c r="B876" s="665"/>
      <c r="C876" s="665"/>
      <c r="D876" s="665"/>
      <c r="E876" s="665"/>
      <c r="F876" s="665"/>
      <c r="G876" s="26"/>
      <c r="H876" s="2" t="s">
        <v>18175</v>
      </c>
      <c r="I876" s="2"/>
      <c r="J876" s="83" t="s">
        <v>158</v>
      </c>
      <c r="K876" s="442"/>
      <c r="L876" s="665"/>
      <c r="M876" s="86"/>
      <c r="N876" s="26"/>
      <c r="O876" s="86"/>
      <c r="P876" s="86"/>
      <c r="Q876" s="86" t="s">
        <v>379</v>
      </c>
      <c r="R876" s="86"/>
      <c r="S876" s="442"/>
      <c r="T876" s="279"/>
      <c r="U876" s="279"/>
      <c r="V876" s="279"/>
      <c r="W876" s="279"/>
      <c r="X876" s="279"/>
      <c r="Y876" s="279"/>
      <c r="Z876" s="279"/>
    </row>
    <row r="877" spans="1:26" ht="16.5" customHeight="1">
      <c r="A877" s="665"/>
      <c r="B877" s="665"/>
      <c r="C877" s="665"/>
      <c r="D877" s="665"/>
      <c r="E877" s="665"/>
      <c r="F877" s="665"/>
      <c r="G877" s="26"/>
      <c r="H877" s="2" t="s">
        <v>18179</v>
      </c>
      <c r="I877" s="2"/>
      <c r="J877" s="83" t="s">
        <v>158</v>
      </c>
      <c r="K877" s="442"/>
      <c r="L877" s="665"/>
      <c r="M877" s="86"/>
      <c r="N877" s="26"/>
      <c r="O877" s="86"/>
      <c r="P877" s="86"/>
      <c r="Q877" s="86" t="s">
        <v>379</v>
      </c>
      <c r="R877" s="86"/>
      <c r="S877" s="442"/>
      <c r="T877" s="279"/>
      <c r="U877" s="279"/>
      <c r="V877" s="279"/>
      <c r="W877" s="279"/>
      <c r="X877" s="279"/>
      <c r="Y877" s="279"/>
      <c r="Z877" s="279"/>
    </row>
    <row r="878" spans="1:26" ht="16.5" customHeight="1">
      <c r="A878" s="665"/>
      <c r="B878" s="665"/>
      <c r="C878" s="665"/>
      <c r="D878" s="665"/>
      <c r="E878" s="665"/>
      <c r="F878" s="665"/>
      <c r="G878" s="26"/>
      <c r="H878" s="2" t="s">
        <v>18175</v>
      </c>
      <c r="I878" s="2"/>
      <c r="J878" s="83" t="s">
        <v>158</v>
      </c>
      <c r="K878" s="442"/>
      <c r="L878" s="665"/>
      <c r="M878" s="86"/>
      <c r="N878" s="26"/>
      <c r="O878" s="86"/>
      <c r="P878" s="86"/>
      <c r="Q878" s="86" t="s">
        <v>379</v>
      </c>
      <c r="R878" s="86"/>
      <c r="S878" s="442"/>
      <c r="T878" s="279"/>
      <c r="U878" s="279"/>
      <c r="V878" s="279"/>
      <c r="W878" s="279"/>
      <c r="X878" s="279"/>
      <c r="Y878" s="279"/>
      <c r="Z878" s="279"/>
    </row>
    <row r="879" spans="1:26" ht="16.5" customHeight="1">
      <c r="A879" s="665"/>
      <c r="B879" s="665"/>
      <c r="C879" s="665"/>
      <c r="D879" s="665"/>
      <c r="E879" s="665"/>
      <c r="F879" s="665"/>
      <c r="G879" s="26"/>
      <c r="H879" s="2" t="s">
        <v>15771</v>
      </c>
      <c r="I879" s="2" t="s">
        <v>15773</v>
      </c>
      <c r="J879" s="83" t="s">
        <v>158</v>
      </c>
      <c r="K879" s="442"/>
      <c r="L879" s="665"/>
      <c r="M879" s="86"/>
      <c r="N879" s="26"/>
      <c r="O879" s="86"/>
      <c r="P879" s="86"/>
      <c r="Q879" s="86" t="s">
        <v>379</v>
      </c>
      <c r="R879" s="86"/>
      <c r="S879" s="442"/>
      <c r="T879" s="279"/>
      <c r="U879" s="279"/>
      <c r="V879" s="279"/>
      <c r="W879" s="279"/>
      <c r="X879" s="279"/>
      <c r="Y879" s="279"/>
      <c r="Z879" s="279"/>
    </row>
    <row r="880" spans="1:26" ht="16.5" customHeight="1">
      <c r="A880" s="665"/>
      <c r="B880" s="665"/>
      <c r="C880" s="665"/>
      <c r="D880" s="665"/>
      <c r="E880" s="665"/>
      <c r="F880" s="665"/>
      <c r="G880" s="26"/>
      <c r="H880" s="333" t="s">
        <v>16906</v>
      </c>
      <c r="I880" s="333"/>
      <c r="J880" s="83" t="s">
        <v>158</v>
      </c>
      <c r="K880" s="442"/>
      <c r="L880" s="665"/>
      <c r="M880" s="86"/>
      <c r="N880" s="26"/>
      <c r="O880" s="86"/>
      <c r="P880" s="86"/>
      <c r="Q880" s="86" t="s">
        <v>379</v>
      </c>
      <c r="R880" s="86"/>
      <c r="S880" s="442"/>
      <c r="T880" s="279"/>
      <c r="U880" s="279"/>
      <c r="V880" s="279"/>
      <c r="W880" s="279"/>
      <c r="X880" s="279"/>
      <c r="Y880" s="279"/>
      <c r="Z880" s="279"/>
    </row>
    <row r="881" spans="1:26" ht="16.5" customHeight="1">
      <c r="A881" s="665"/>
      <c r="B881" s="665"/>
      <c r="C881" s="665"/>
      <c r="D881" s="665"/>
      <c r="E881" s="665"/>
      <c r="F881" s="665"/>
      <c r="G881" s="26"/>
      <c r="H881" s="271" t="s">
        <v>15884</v>
      </c>
      <c r="I881" s="445" t="s">
        <v>15886</v>
      </c>
      <c r="J881" s="83" t="s">
        <v>158</v>
      </c>
      <c r="K881" s="442"/>
      <c r="L881" s="665"/>
      <c r="M881" s="454" t="s">
        <v>15887</v>
      </c>
      <c r="N881" s="26"/>
      <c r="O881" s="86"/>
      <c r="P881" s="86"/>
      <c r="Q881" s="86" t="s">
        <v>379</v>
      </c>
      <c r="R881" s="86"/>
      <c r="S881" s="442"/>
      <c r="T881" s="279"/>
      <c r="U881" s="279"/>
      <c r="V881" s="279"/>
      <c r="W881" s="279"/>
      <c r="X881" s="279"/>
      <c r="Y881" s="279"/>
      <c r="Z881" s="279"/>
    </row>
    <row r="882" spans="1:26" ht="16.5" customHeight="1">
      <c r="A882" s="665"/>
      <c r="B882" s="665"/>
      <c r="C882" s="665"/>
      <c r="D882" s="665"/>
      <c r="E882" s="665"/>
      <c r="F882" s="665"/>
      <c r="G882" s="26"/>
      <c r="H882" s="271" t="s">
        <v>15888</v>
      </c>
      <c r="I882" s="445" t="s">
        <v>15558</v>
      </c>
      <c r="J882" s="83" t="s">
        <v>158</v>
      </c>
      <c r="K882" s="442"/>
      <c r="L882" s="665"/>
      <c r="M882" s="178" t="s">
        <v>15889</v>
      </c>
      <c r="N882" s="26"/>
      <c r="O882" s="86"/>
      <c r="P882" s="86"/>
      <c r="Q882" s="86" t="s">
        <v>379</v>
      </c>
      <c r="R882" s="86"/>
      <c r="S882" s="442"/>
      <c r="T882" s="279"/>
      <c r="U882" s="279"/>
      <c r="V882" s="279"/>
      <c r="W882" s="279"/>
      <c r="X882" s="279"/>
      <c r="Y882" s="279"/>
      <c r="Z882" s="279"/>
    </row>
    <row r="883" spans="1:26" ht="16.5" customHeight="1">
      <c r="A883" s="665"/>
      <c r="B883" s="665"/>
      <c r="C883" s="665"/>
      <c r="D883" s="665"/>
      <c r="E883" s="665"/>
      <c r="F883" s="665"/>
      <c r="G883" s="26"/>
      <c r="H883" s="333" t="s">
        <v>15562</v>
      </c>
      <c r="I883" s="333"/>
      <c r="J883" s="83" t="s">
        <v>158</v>
      </c>
      <c r="K883" s="442"/>
      <c r="L883" s="665"/>
      <c r="M883" s="86"/>
      <c r="N883" s="26"/>
      <c r="O883" s="86"/>
      <c r="P883" s="86"/>
      <c r="Q883" s="86" t="s">
        <v>379</v>
      </c>
      <c r="R883" s="86"/>
      <c r="S883" s="442"/>
      <c r="T883" s="279"/>
      <c r="U883" s="279"/>
      <c r="V883" s="279"/>
      <c r="W883" s="279"/>
      <c r="X883" s="279"/>
      <c r="Y883" s="279"/>
      <c r="Z883" s="279"/>
    </row>
    <row r="884" spans="1:26" ht="16.5" customHeight="1">
      <c r="A884" s="665"/>
      <c r="B884" s="665"/>
      <c r="C884" s="665"/>
      <c r="D884" s="665"/>
      <c r="E884" s="665"/>
      <c r="F884" s="665"/>
      <c r="G884" s="26"/>
      <c r="H884" s="271" t="s">
        <v>16313</v>
      </c>
      <c r="I884" s="271" t="s">
        <v>15890</v>
      </c>
      <c r="J884" s="83" t="s">
        <v>158</v>
      </c>
      <c r="K884" s="442"/>
      <c r="L884" s="665"/>
      <c r="M884" s="86"/>
      <c r="N884" s="26"/>
      <c r="O884" s="86"/>
      <c r="P884" s="86"/>
      <c r="Q884" s="86" t="s">
        <v>379</v>
      </c>
      <c r="R884" s="86"/>
      <c r="S884" s="442"/>
      <c r="T884" s="279"/>
      <c r="U884" s="279"/>
      <c r="V884" s="279"/>
      <c r="W884" s="279"/>
      <c r="X884" s="279"/>
      <c r="Y884" s="279"/>
      <c r="Z884" s="279"/>
    </row>
    <row r="885" spans="1:26" ht="16.5" customHeight="1">
      <c r="A885" s="666"/>
      <c r="B885" s="666"/>
      <c r="C885" s="666"/>
      <c r="D885" s="666"/>
      <c r="E885" s="666"/>
      <c r="F885" s="666"/>
      <c r="G885" s="26"/>
      <c r="H885" s="271"/>
      <c r="I885" s="2" t="s">
        <v>15891</v>
      </c>
      <c r="J885" s="83" t="s">
        <v>158</v>
      </c>
      <c r="K885" s="442"/>
      <c r="L885" s="666"/>
      <c r="M885" s="86"/>
      <c r="N885" s="26"/>
      <c r="O885" s="86"/>
      <c r="P885" s="86"/>
      <c r="Q885" s="86" t="s">
        <v>379</v>
      </c>
      <c r="R885" s="86"/>
      <c r="S885" s="442"/>
      <c r="T885" s="279"/>
      <c r="U885" s="279"/>
      <c r="V885" s="279"/>
      <c r="W885" s="279"/>
      <c r="X885" s="279"/>
      <c r="Y885" s="279"/>
      <c r="Z885" s="279"/>
    </row>
    <row r="886" spans="1:26" ht="16.5" customHeight="1">
      <c r="A886" s="743" t="s">
        <v>18189</v>
      </c>
      <c r="B886" s="743"/>
      <c r="C886" s="743"/>
      <c r="D886" s="735" t="s">
        <v>18046</v>
      </c>
      <c r="E886" s="735" t="s">
        <v>18193</v>
      </c>
      <c r="F886" s="743" t="s">
        <v>17291</v>
      </c>
      <c r="G886" s="88"/>
      <c r="H886" s="461" t="s">
        <v>15550</v>
      </c>
      <c r="I886" s="447"/>
      <c r="J886" s="83" t="s">
        <v>158</v>
      </c>
      <c r="K886" s="442"/>
      <c r="L886" s="734"/>
      <c r="M886" s="86"/>
      <c r="N886" s="26"/>
      <c r="O886" s="86"/>
      <c r="P886" s="86"/>
      <c r="Q886" s="86" t="s">
        <v>379</v>
      </c>
      <c r="R886" s="86"/>
      <c r="S886" s="442"/>
      <c r="T886" s="279"/>
      <c r="U886" s="279"/>
      <c r="V886" s="279"/>
      <c r="W886" s="279"/>
      <c r="X886" s="279"/>
      <c r="Y886" s="279"/>
      <c r="Z886" s="279"/>
    </row>
    <row r="887" spans="1:26" ht="16.5" customHeight="1">
      <c r="A887" s="665"/>
      <c r="B887" s="665"/>
      <c r="C887" s="665"/>
      <c r="D887" s="665"/>
      <c r="E887" s="665"/>
      <c r="F887" s="665"/>
      <c r="G887" s="491" t="s">
        <v>17299</v>
      </c>
      <c r="H887" s="271" t="s">
        <v>15984</v>
      </c>
      <c r="I887" s="271" t="s">
        <v>15985</v>
      </c>
      <c r="J887" s="83" t="s">
        <v>158</v>
      </c>
      <c r="K887" s="442"/>
      <c r="L887" s="665"/>
      <c r="M887" s="178" t="s">
        <v>15556</v>
      </c>
      <c r="N887" s="26"/>
      <c r="O887" s="86"/>
      <c r="P887" s="86"/>
      <c r="Q887" s="86" t="s">
        <v>379</v>
      </c>
      <c r="R887" s="86"/>
      <c r="S887" s="442"/>
      <c r="T887" s="279"/>
      <c r="U887" s="279"/>
      <c r="V887" s="279"/>
      <c r="W887" s="279"/>
      <c r="X887" s="279"/>
      <c r="Y887" s="279"/>
      <c r="Z887" s="279"/>
    </row>
    <row r="888" spans="1:26" ht="16.5" customHeight="1">
      <c r="A888" s="665"/>
      <c r="B888" s="665"/>
      <c r="C888" s="665"/>
      <c r="D888" s="665"/>
      <c r="E888" s="665"/>
      <c r="F888" s="665"/>
      <c r="G888" s="35"/>
      <c r="H888" s="333" t="s">
        <v>18064</v>
      </c>
      <c r="I888" s="271" t="s">
        <v>15882</v>
      </c>
      <c r="J888" s="83" t="s">
        <v>158</v>
      </c>
      <c r="K888" s="442"/>
      <c r="L888" s="665"/>
      <c r="M888" s="86"/>
      <c r="N888" s="26"/>
      <c r="O888" s="86"/>
      <c r="P888" s="86"/>
      <c r="Q888" s="86" t="s">
        <v>379</v>
      </c>
      <c r="R888" s="86"/>
      <c r="S888" s="442"/>
      <c r="T888" s="279"/>
      <c r="U888" s="279"/>
      <c r="V888" s="279"/>
      <c r="W888" s="279"/>
      <c r="X888" s="279"/>
      <c r="Y888" s="279"/>
      <c r="Z888" s="279"/>
    </row>
    <row r="889" spans="1:26" ht="16.5" customHeight="1">
      <c r="A889" s="665"/>
      <c r="B889" s="665"/>
      <c r="C889" s="665"/>
      <c r="D889" s="665"/>
      <c r="E889" s="665"/>
      <c r="F889" s="665"/>
      <c r="G889" s="35"/>
      <c r="H889" s="271" t="s">
        <v>15884</v>
      </c>
      <c r="I889" s="445" t="s">
        <v>15886</v>
      </c>
      <c r="J889" s="83" t="s">
        <v>158</v>
      </c>
      <c r="K889" s="442"/>
      <c r="L889" s="665"/>
      <c r="M889" s="86"/>
      <c r="N889" s="26"/>
      <c r="O889" s="86"/>
      <c r="P889" s="86"/>
      <c r="Q889" s="86" t="s">
        <v>379</v>
      </c>
      <c r="R889" s="86"/>
      <c r="S889" s="442"/>
      <c r="T889" s="279"/>
      <c r="U889" s="279"/>
      <c r="V889" s="279"/>
      <c r="W889" s="279"/>
      <c r="X889" s="279"/>
      <c r="Y889" s="279"/>
      <c r="Z889" s="279"/>
    </row>
    <row r="890" spans="1:26" ht="16.5" customHeight="1">
      <c r="A890" s="665"/>
      <c r="B890" s="665"/>
      <c r="C890" s="665"/>
      <c r="D890" s="665"/>
      <c r="E890" s="665"/>
      <c r="F890" s="665"/>
      <c r="G890" s="35"/>
      <c r="H890" s="2" t="s">
        <v>16020</v>
      </c>
      <c r="I890" s="2" t="s">
        <v>15750</v>
      </c>
      <c r="J890" s="83" t="s">
        <v>158</v>
      </c>
      <c r="K890" s="442"/>
      <c r="L890" s="665"/>
      <c r="M890" s="86"/>
      <c r="N890" s="26"/>
      <c r="O890" s="86"/>
      <c r="P890" s="86"/>
      <c r="Q890" s="86" t="s">
        <v>379</v>
      </c>
      <c r="R890" s="86"/>
      <c r="S890" s="442"/>
      <c r="T890" s="279"/>
      <c r="U890" s="279"/>
      <c r="V890" s="279"/>
      <c r="W890" s="279"/>
      <c r="X890" s="279"/>
      <c r="Y890" s="279"/>
      <c r="Z890" s="279"/>
    </row>
    <row r="891" spans="1:26" ht="16.5" customHeight="1">
      <c r="A891" s="665"/>
      <c r="B891" s="665"/>
      <c r="C891" s="665"/>
      <c r="D891" s="665"/>
      <c r="E891" s="665"/>
      <c r="F891" s="665"/>
      <c r="G891" s="26"/>
      <c r="H891" s="2" t="s">
        <v>18198</v>
      </c>
      <c r="I891" s="2"/>
      <c r="J891" s="83" t="s">
        <v>158</v>
      </c>
      <c r="K891" s="442"/>
      <c r="L891" s="665"/>
      <c r="M891" s="86"/>
      <c r="N891" s="26"/>
      <c r="O891" s="86"/>
      <c r="P891" s="86"/>
      <c r="Q891" s="86" t="s">
        <v>379</v>
      </c>
      <c r="R891" s="86"/>
      <c r="S891" s="442"/>
      <c r="T891" s="279"/>
      <c r="U891" s="279"/>
      <c r="V891" s="279"/>
      <c r="W891" s="279"/>
      <c r="X891" s="279"/>
      <c r="Y891" s="279"/>
      <c r="Z891" s="279"/>
    </row>
    <row r="892" spans="1:26" ht="16.5" customHeight="1">
      <c r="A892" s="665"/>
      <c r="B892" s="665"/>
      <c r="C892" s="665"/>
      <c r="D892" s="665"/>
      <c r="E892" s="665"/>
      <c r="F892" s="665"/>
      <c r="G892" s="26"/>
      <c r="H892" s="2" t="s">
        <v>18199</v>
      </c>
      <c r="I892" s="2"/>
      <c r="J892" s="83" t="s">
        <v>158</v>
      </c>
      <c r="K892" s="442"/>
      <c r="L892" s="665"/>
      <c r="M892" s="86"/>
      <c r="N892" s="26"/>
      <c r="O892" s="86"/>
      <c r="P892" s="86"/>
      <c r="Q892" s="86" t="s">
        <v>379</v>
      </c>
      <c r="R892" s="86"/>
      <c r="S892" s="442"/>
      <c r="T892" s="279"/>
      <c r="U892" s="279"/>
      <c r="V892" s="279"/>
      <c r="W892" s="279"/>
      <c r="X892" s="279"/>
      <c r="Y892" s="279"/>
      <c r="Z892" s="279"/>
    </row>
    <row r="893" spans="1:26" ht="16.5" customHeight="1">
      <c r="A893" s="665"/>
      <c r="B893" s="665"/>
      <c r="C893" s="665"/>
      <c r="D893" s="665"/>
      <c r="E893" s="665"/>
      <c r="F893" s="665"/>
      <c r="G893" s="26"/>
      <c r="H893" s="2" t="s">
        <v>18198</v>
      </c>
      <c r="I893" s="2"/>
      <c r="J893" s="83" t="s">
        <v>158</v>
      </c>
      <c r="K893" s="442"/>
      <c r="L893" s="665"/>
      <c r="M893" s="86"/>
      <c r="N893" s="26"/>
      <c r="O893" s="86"/>
      <c r="P893" s="86"/>
      <c r="Q893" s="86" t="s">
        <v>379</v>
      </c>
      <c r="R893" s="86"/>
      <c r="S893" s="442"/>
      <c r="T893" s="279"/>
      <c r="U893" s="279"/>
      <c r="V893" s="279"/>
      <c r="W893" s="279"/>
      <c r="X893" s="279"/>
      <c r="Y893" s="279"/>
      <c r="Z893" s="279"/>
    </row>
    <row r="894" spans="1:26" ht="16.5" customHeight="1">
      <c r="A894" s="665"/>
      <c r="B894" s="665"/>
      <c r="C894" s="665"/>
      <c r="D894" s="665"/>
      <c r="E894" s="665"/>
      <c r="F894" s="665"/>
      <c r="G894" s="26"/>
      <c r="H894" s="2" t="s">
        <v>15771</v>
      </c>
      <c r="I894" s="2" t="s">
        <v>15773</v>
      </c>
      <c r="J894" s="83" t="s">
        <v>158</v>
      </c>
      <c r="K894" s="442"/>
      <c r="L894" s="665"/>
      <c r="M894" s="86"/>
      <c r="N894" s="26"/>
      <c r="O894" s="86"/>
      <c r="P894" s="86"/>
      <c r="Q894" s="86" t="s">
        <v>379</v>
      </c>
      <c r="R894" s="86"/>
      <c r="S894" s="442"/>
      <c r="T894" s="279"/>
      <c r="U894" s="279"/>
      <c r="V894" s="279"/>
      <c r="W894" s="279"/>
      <c r="X894" s="279"/>
      <c r="Y894" s="279"/>
      <c r="Z894" s="279"/>
    </row>
    <row r="895" spans="1:26" ht="16.5" customHeight="1">
      <c r="A895" s="665"/>
      <c r="B895" s="665"/>
      <c r="C895" s="665"/>
      <c r="D895" s="665"/>
      <c r="E895" s="665"/>
      <c r="F895" s="665"/>
      <c r="G895" s="26"/>
      <c r="H895" s="333" t="s">
        <v>16906</v>
      </c>
      <c r="I895" s="333"/>
      <c r="J895" s="83" t="s">
        <v>158</v>
      </c>
      <c r="K895" s="442"/>
      <c r="L895" s="665"/>
      <c r="M895" s="86"/>
      <c r="N895" s="26"/>
      <c r="O895" s="86"/>
      <c r="P895" s="86"/>
      <c r="Q895" s="86" t="s">
        <v>379</v>
      </c>
      <c r="R895" s="86"/>
      <c r="S895" s="442"/>
      <c r="T895" s="279"/>
      <c r="U895" s="279"/>
      <c r="V895" s="279"/>
      <c r="W895" s="279"/>
      <c r="X895" s="279"/>
      <c r="Y895" s="279"/>
      <c r="Z895" s="279"/>
    </row>
    <row r="896" spans="1:26" ht="16.5" customHeight="1">
      <c r="A896" s="665"/>
      <c r="B896" s="665"/>
      <c r="C896" s="665"/>
      <c r="D896" s="665"/>
      <c r="E896" s="665"/>
      <c r="F896" s="665"/>
      <c r="G896" s="26"/>
      <c r="H896" s="271" t="s">
        <v>15884</v>
      </c>
      <c r="I896" s="445" t="s">
        <v>15886</v>
      </c>
      <c r="J896" s="83" t="s">
        <v>158</v>
      </c>
      <c r="K896" s="442"/>
      <c r="L896" s="665"/>
      <c r="M896" s="454" t="s">
        <v>15887</v>
      </c>
      <c r="N896" s="26"/>
      <c r="O896" s="86"/>
      <c r="P896" s="86"/>
      <c r="Q896" s="86" t="s">
        <v>379</v>
      </c>
      <c r="R896" s="86"/>
      <c r="S896" s="442"/>
      <c r="T896" s="279"/>
      <c r="U896" s="279"/>
      <c r="V896" s="279"/>
      <c r="W896" s="279"/>
      <c r="X896" s="279"/>
      <c r="Y896" s="279"/>
      <c r="Z896" s="279"/>
    </row>
    <row r="897" spans="1:26" ht="16.5" customHeight="1">
      <c r="A897" s="665"/>
      <c r="B897" s="665"/>
      <c r="C897" s="665"/>
      <c r="D897" s="665"/>
      <c r="E897" s="665"/>
      <c r="F897" s="665"/>
      <c r="G897" s="26"/>
      <c r="H897" s="271" t="s">
        <v>15888</v>
      </c>
      <c r="I897" s="445" t="s">
        <v>15558</v>
      </c>
      <c r="J897" s="83" t="s">
        <v>158</v>
      </c>
      <c r="K897" s="442"/>
      <c r="L897" s="665"/>
      <c r="M897" s="178" t="s">
        <v>15889</v>
      </c>
      <c r="N897" s="26"/>
      <c r="O897" s="86"/>
      <c r="P897" s="86"/>
      <c r="Q897" s="86" t="s">
        <v>379</v>
      </c>
      <c r="R897" s="86"/>
      <c r="S897" s="442"/>
      <c r="T897" s="279"/>
      <c r="U897" s="279"/>
      <c r="V897" s="279"/>
      <c r="W897" s="279"/>
      <c r="X897" s="279"/>
      <c r="Y897" s="279"/>
      <c r="Z897" s="279"/>
    </row>
    <row r="898" spans="1:26" ht="16.5" customHeight="1">
      <c r="A898" s="665"/>
      <c r="B898" s="665"/>
      <c r="C898" s="665"/>
      <c r="D898" s="665"/>
      <c r="E898" s="665"/>
      <c r="F898" s="665"/>
      <c r="G898" s="26"/>
      <c r="H898" s="333" t="s">
        <v>15562</v>
      </c>
      <c r="I898" s="333"/>
      <c r="J898" s="83" t="s">
        <v>158</v>
      </c>
      <c r="K898" s="442"/>
      <c r="L898" s="665"/>
      <c r="M898" s="86"/>
      <c r="N898" s="26"/>
      <c r="O898" s="86"/>
      <c r="P898" s="86"/>
      <c r="Q898" s="86" t="s">
        <v>379</v>
      </c>
      <c r="R898" s="86"/>
      <c r="S898" s="442"/>
      <c r="T898" s="279"/>
      <c r="U898" s="279"/>
      <c r="V898" s="279"/>
      <c r="W898" s="279"/>
      <c r="X898" s="279"/>
      <c r="Y898" s="279"/>
      <c r="Z898" s="279"/>
    </row>
    <row r="899" spans="1:26" ht="16.5" customHeight="1">
      <c r="A899" s="665"/>
      <c r="B899" s="665"/>
      <c r="C899" s="665"/>
      <c r="D899" s="665"/>
      <c r="E899" s="665"/>
      <c r="F899" s="665"/>
      <c r="G899" s="26"/>
      <c r="H899" s="271" t="s">
        <v>16313</v>
      </c>
      <c r="I899" s="271" t="s">
        <v>15890</v>
      </c>
      <c r="J899" s="83" t="s">
        <v>158</v>
      </c>
      <c r="K899" s="442"/>
      <c r="L899" s="665"/>
      <c r="M899" s="86"/>
      <c r="N899" s="26"/>
      <c r="O899" s="86"/>
      <c r="P899" s="86"/>
      <c r="Q899" s="86" t="s">
        <v>379</v>
      </c>
      <c r="R899" s="86"/>
      <c r="S899" s="442"/>
      <c r="T899" s="279"/>
      <c r="U899" s="279"/>
      <c r="V899" s="279"/>
      <c r="W899" s="279"/>
      <c r="X899" s="279"/>
      <c r="Y899" s="279"/>
      <c r="Z899" s="279"/>
    </row>
    <row r="900" spans="1:26" ht="16.5" customHeight="1">
      <c r="A900" s="666"/>
      <c r="B900" s="666"/>
      <c r="C900" s="666"/>
      <c r="D900" s="666"/>
      <c r="E900" s="666"/>
      <c r="F900" s="666"/>
      <c r="G900" s="26"/>
      <c r="H900" s="271"/>
      <c r="I900" s="2" t="s">
        <v>15891</v>
      </c>
      <c r="J900" s="83" t="s">
        <v>158</v>
      </c>
      <c r="K900" s="442"/>
      <c r="L900" s="666"/>
      <c r="M900" s="86"/>
      <c r="N900" s="26"/>
      <c r="O900" s="86"/>
      <c r="P900" s="86"/>
      <c r="Q900" s="86" t="s">
        <v>379</v>
      </c>
      <c r="R900" s="86"/>
      <c r="S900" s="442"/>
      <c r="T900" s="279"/>
      <c r="U900" s="279"/>
      <c r="V900" s="279"/>
      <c r="W900" s="279"/>
      <c r="X900" s="279"/>
      <c r="Y900" s="279"/>
      <c r="Z900" s="279"/>
    </row>
    <row r="901" spans="1:26" ht="16.5" customHeight="1">
      <c r="A901" s="743" t="s">
        <v>18217</v>
      </c>
      <c r="B901" s="743"/>
      <c r="C901" s="743"/>
      <c r="D901" s="735" t="s">
        <v>18046</v>
      </c>
      <c r="E901" s="735" t="s">
        <v>18221</v>
      </c>
      <c r="F901" s="743" t="s">
        <v>17291</v>
      </c>
      <c r="G901" s="88"/>
      <c r="H901" s="461" t="s">
        <v>16142</v>
      </c>
      <c r="I901" s="447"/>
      <c r="J901" s="83" t="s">
        <v>158</v>
      </c>
      <c r="K901" s="442"/>
      <c r="L901" s="734"/>
      <c r="M901" s="86"/>
      <c r="N901" s="26"/>
      <c r="O901" s="86"/>
      <c r="P901" s="86"/>
      <c r="Q901" s="86" t="s">
        <v>379</v>
      </c>
      <c r="R901" s="86"/>
      <c r="S901" s="442"/>
      <c r="T901" s="279"/>
      <c r="U901" s="279"/>
      <c r="V901" s="279"/>
      <c r="W901" s="279"/>
      <c r="X901" s="279"/>
      <c r="Y901" s="279"/>
      <c r="Z901" s="279"/>
    </row>
    <row r="902" spans="1:26" ht="16.5" customHeight="1">
      <c r="A902" s="665"/>
      <c r="B902" s="665"/>
      <c r="C902" s="665"/>
      <c r="D902" s="665"/>
      <c r="E902" s="665"/>
      <c r="F902" s="665"/>
      <c r="G902" s="491" t="s">
        <v>17299</v>
      </c>
      <c r="H902" s="271" t="s">
        <v>15984</v>
      </c>
      <c r="I902" s="271" t="s">
        <v>15985</v>
      </c>
      <c r="J902" s="83" t="s">
        <v>158</v>
      </c>
      <c r="K902" s="442"/>
      <c r="L902" s="665"/>
      <c r="M902" s="178" t="s">
        <v>15556</v>
      </c>
      <c r="N902" s="26"/>
      <c r="O902" s="86"/>
      <c r="P902" s="86"/>
      <c r="Q902" s="86" t="s">
        <v>379</v>
      </c>
      <c r="R902" s="86"/>
      <c r="S902" s="442"/>
      <c r="T902" s="279"/>
      <c r="U902" s="279"/>
      <c r="V902" s="279"/>
      <c r="W902" s="279"/>
      <c r="X902" s="279"/>
      <c r="Y902" s="279"/>
      <c r="Z902" s="279"/>
    </row>
    <row r="903" spans="1:26" ht="16.5" customHeight="1">
      <c r="A903" s="665"/>
      <c r="B903" s="665"/>
      <c r="C903" s="665"/>
      <c r="D903" s="665"/>
      <c r="E903" s="665"/>
      <c r="F903" s="665"/>
      <c r="G903" s="35"/>
      <c r="H903" s="333" t="s">
        <v>18227</v>
      </c>
      <c r="I903" s="271" t="s">
        <v>17960</v>
      </c>
      <c r="J903" s="83" t="s">
        <v>158</v>
      </c>
      <c r="K903" s="442"/>
      <c r="L903" s="665"/>
      <c r="M903" s="86"/>
      <c r="N903" s="26"/>
      <c r="O903" s="86"/>
      <c r="P903" s="86"/>
      <c r="Q903" s="86" t="s">
        <v>379</v>
      </c>
      <c r="R903" s="86"/>
      <c r="S903" s="442"/>
      <c r="T903" s="279"/>
      <c r="U903" s="279"/>
      <c r="V903" s="279"/>
      <c r="W903" s="279"/>
      <c r="X903" s="279"/>
      <c r="Y903" s="279"/>
      <c r="Z903" s="279"/>
    </row>
    <row r="904" spans="1:26" ht="16.5" customHeight="1">
      <c r="A904" s="665"/>
      <c r="B904" s="665"/>
      <c r="C904" s="665"/>
      <c r="D904" s="665"/>
      <c r="E904" s="665"/>
      <c r="F904" s="665"/>
      <c r="G904" s="35"/>
      <c r="H904" s="271" t="s">
        <v>15884</v>
      </c>
      <c r="I904" s="453" t="s">
        <v>16279</v>
      </c>
      <c r="J904" s="83" t="s">
        <v>158</v>
      </c>
      <c r="K904" s="442"/>
      <c r="L904" s="665"/>
      <c r="M904" s="454" t="s">
        <v>15887</v>
      </c>
      <c r="N904" s="26"/>
      <c r="O904" s="86"/>
      <c r="P904" s="86"/>
      <c r="Q904" s="86" t="s">
        <v>379</v>
      </c>
      <c r="R904" s="86"/>
      <c r="S904" s="442"/>
      <c r="T904" s="279"/>
      <c r="U904" s="279"/>
      <c r="V904" s="279"/>
      <c r="W904" s="279"/>
      <c r="X904" s="279"/>
      <c r="Y904" s="279"/>
      <c r="Z904" s="279"/>
    </row>
    <row r="905" spans="1:26" ht="16.5" customHeight="1">
      <c r="A905" s="665"/>
      <c r="B905" s="665"/>
      <c r="C905" s="665"/>
      <c r="D905" s="665"/>
      <c r="E905" s="665"/>
      <c r="F905" s="665"/>
      <c r="G905" s="35"/>
      <c r="H905" s="2" t="s">
        <v>16020</v>
      </c>
      <c r="I905" s="2" t="s">
        <v>15750</v>
      </c>
      <c r="J905" s="83" t="s">
        <v>158</v>
      </c>
      <c r="K905" s="442"/>
      <c r="L905" s="665"/>
      <c r="M905" s="86"/>
      <c r="N905" s="26"/>
      <c r="O905" s="86"/>
      <c r="P905" s="86"/>
      <c r="Q905" s="86" t="s">
        <v>379</v>
      </c>
      <c r="R905" s="86"/>
      <c r="S905" s="442"/>
      <c r="T905" s="279"/>
      <c r="U905" s="279"/>
      <c r="V905" s="279"/>
      <c r="W905" s="279"/>
      <c r="X905" s="279"/>
      <c r="Y905" s="279"/>
      <c r="Z905" s="279"/>
    </row>
    <row r="906" spans="1:26" ht="16.5" customHeight="1">
      <c r="A906" s="665"/>
      <c r="B906" s="665"/>
      <c r="C906" s="665"/>
      <c r="D906" s="665"/>
      <c r="E906" s="665"/>
      <c r="F906" s="665"/>
      <c r="G906" s="26"/>
      <c r="H906" s="2" t="s">
        <v>18082</v>
      </c>
      <c r="I906" s="2"/>
      <c r="J906" s="83" t="s">
        <v>158</v>
      </c>
      <c r="K906" s="442"/>
      <c r="L906" s="665"/>
      <c r="M906" s="86"/>
      <c r="N906" s="26"/>
      <c r="O906" s="86"/>
      <c r="P906" s="86"/>
      <c r="Q906" s="86" t="s">
        <v>379</v>
      </c>
      <c r="R906" s="86"/>
      <c r="S906" s="442"/>
      <c r="T906" s="279"/>
      <c r="U906" s="279"/>
      <c r="V906" s="279"/>
      <c r="W906" s="279"/>
      <c r="X906" s="279"/>
      <c r="Y906" s="279"/>
      <c r="Z906" s="279"/>
    </row>
    <row r="907" spans="1:26" ht="16.5" customHeight="1">
      <c r="A907" s="665"/>
      <c r="B907" s="665"/>
      <c r="C907" s="665"/>
      <c r="D907" s="665"/>
      <c r="E907" s="665"/>
      <c r="F907" s="665"/>
      <c r="G907" s="26"/>
      <c r="H907" s="2" t="s">
        <v>18085</v>
      </c>
      <c r="I907" s="2"/>
      <c r="J907" s="83" t="s">
        <v>158</v>
      </c>
      <c r="K907" s="442"/>
      <c r="L907" s="665"/>
      <c r="M907" s="86"/>
      <c r="N907" s="26"/>
      <c r="O907" s="86"/>
      <c r="P907" s="86"/>
      <c r="Q907" s="86" t="s">
        <v>379</v>
      </c>
      <c r="R907" s="86"/>
      <c r="S907" s="442"/>
      <c r="T907" s="279"/>
      <c r="U907" s="279"/>
      <c r="V907" s="279"/>
      <c r="W907" s="279"/>
      <c r="X907" s="279"/>
      <c r="Y907" s="279"/>
      <c r="Z907" s="279"/>
    </row>
    <row r="908" spans="1:26" ht="16.5" customHeight="1">
      <c r="A908" s="665"/>
      <c r="B908" s="665"/>
      <c r="C908" s="665"/>
      <c r="D908" s="665"/>
      <c r="E908" s="665"/>
      <c r="F908" s="665"/>
      <c r="G908" s="26"/>
      <c r="H908" s="2" t="s">
        <v>18082</v>
      </c>
      <c r="I908" s="2"/>
      <c r="J908" s="83" t="s">
        <v>158</v>
      </c>
      <c r="K908" s="442"/>
      <c r="L908" s="665"/>
      <c r="M908" s="86"/>
      <c r="N908" s="26"/>
      <c r="O908" s="86"/>
      <c r="P908" s="86"/>
      <c r="Q908" s="86" t="s">
        <v>379</v>
      </c>
      <c r="R908" s="86"/>
      <c r="S908" s="442"/>
      <c r="T908" s="279"/>
      <c r="U908" s="279"/>
      <c r="V908" s="279"/>
      <c r="W908" s="279"/>
      <c r="X908" s="279"/>
      <c r="Y908" s="279"/>
      <c r="Z908" s="279"/>
    </row>
    <row r="909" spans="1:26" ht="16.5" customHeight="1">
      <c r="A909" s="665"/>
      <c r="B909" s="665"/>
      <c r="C909" s="665"/>
      <c r="D909" s="665"/>
      <c r="E909" s="665"/>
      <c r="F909" s="665"/>
      <c r="G909" s="26"/>
      <c r="H909" s="2" t="s">
        <v>15771</v>
      </c>
      <c r="I909" s="2" t="s">
        <v>15773</v>
      </c>
      <c r="J909" s="83" t="s">
        <v>158</v>
      </c>
      <c r="K909" s="442"/>
      <c r="L909" s="665"/>
      <c r="M909" s="86"/>
      <c r="N909" s="26"/>
      <c r="O909" s="86"/>
      <c r="P909" s="86"/>
      <c r="Q909" s="86" t="s">
        <v>379</v>
      </c>
      <c r="R909" s="86"/>
      <c r="S909" s="442"/>
      <c r="T909" s="279"/>
      <c r="U909" s="279"/>
      <c r="V909" s="279"/>
      <c r="W909" s="279"/>
      <c r="X909" s="279"/>
      <c r="Y909" s="279"/>
      <c r="Z909" s="279"/>
    </row>
    <row r="910" spans="1:26" ht="16.5" customHeight="1">
      <c r="A910" s="665"/>
      <c r="B910" s="665"/>
      <c r="C910" s="665"/>
      <c r="D910" s="665"/>
      <c r="E910" s="665"/>
      <c r="F910" s="665"/>
      <c r="G910" s="26"/>
      <c r="H910" s="333" t="s">
        <v>16906</v>
      </c>
      <c r="I910" s="333"/>
      <c r="J910" s="83" t="s">
        <v>158</v>
      </c>
      <c r="K910" s="442"/>
      <c r="L910" s="665"/>
      <c r="M910" s="86"/>
      <c r="N910" s="26"/>
      <c r="O910" s="86"/>
      <c r="P910" s="86"/>
      <c r="Q910" s="86" t="s">
        <v>379</v>
      </c>
      <c r="R910" s="86"/>
      <c r="S910" s="442"/>
      <c r="T910" s="279"/>
      <c r="U910" s="279"/>
      <c r="V910" s="279"/>
      <c r="W910" s="279"/>
      <c r="X910" s="279"/>
      <c r="Y910" s="279"/>
      <c r="Z910" s="279"/>
    </row>
    <row r="911" spans="1:26" ht="16.5" customHeight="1">
      <c r="A911" s="665"/>
      <c r="B911" s="665"/>
      <c r="C911" s="665"/>
      <c r="D911" s="665"/>
      <c r="E911" s="665"/>
      <c r="F911" s="665"/>
      <c r="G911" s="26"/>
      <c r="H911" s="271" t="s">
        <v>15884</v>
      </c>
      <c r="I911" s="445" t="s">
        <v>16158</v>
      </c>
      <c r="J911" s="83" t="s">
        <v>158</v>
      </c>
      <c r="K911" s="442"/>
      <c r="L911" s="665"/>
      <c r="M911" s="454" t="s">
        <v>15887</v>
      </c>
      <c r="N911" s="26"/>
      <c r="O911" s="86"/>
      <c r="P911" s="86"/>
      <c r="Q911" s="86" t="s">
        <v>379</v>
      </c>
      <c r="R911" s="86"/>
      <c r="S911" s="442"/>
      <c r="T911" s="279"/>
      <c r="U911" s="279"/>
      <c r="V911" s="279"/>
      <c r="W911" s="279"/>
      <c r="X911" s="279"/>
      <c r="Y911" s="279"/>
      <c r="Z911" s="279"/>
    </row>
    <row r="912" spans="1:26" ht="16.5" customHeight="1">
      <c r="A912" s="665"/>
      <c r="B912" s="665"/>
      <c r="C912" s="665"/>
      <c r="D912" s="665"/>
      <c r="E912" s="665"/>
      <c r="F912" s="665"/>
      <c r="G912" s="26"/>
      <c r="H912" s="2" t="s">
        <v>15771</v>
      </c>
      <c r="I912" s="271" t="s">
        <v>16213</v>
      </c>
      <c r="J912" s="83" t="s">
        <v>158</v>
      </c>
      <c r="K912" s="442"/>
      <c r="L912" s="665"/>
      <c r="M912" s="178"/>
      <c r="N912" s="26"/>
      <c r="O912" s="86"/>
      <c r="P912" s="86"/>
      <c r="Q912" s="86" t="s">
        <v>379</v>
      </c>
      <c r="R912" s="86"/>
      <c r="S912" s="442"/>
      <c r="T912" s="279"/>
      <c r="U912" s="279"/>
      <c r="V912" s="279"/>
      <c r="W912" s="279"/>
      <c r="X912" s="279"/>
      <c r="Y912" s="279"/>
      <c r="Z912" s="279"/>
    </row>
    <row r="913" spans="1:26" ht="16.5" customHeight="1">
      <c r="A913" s="665"/>
      <c r="B913" s="665"/>
      <c r="C913" s="665"/>
      <c r="D913" s="665"/>
      <c r="E913" s="665"/>
      <c r="F913" s="665"/>
      <c r="G913" s="26"/>
      <c r="H913" s="271" t="s">
        <v>15888</v>
      </c>
      <c r="I913" s="445" t="s">
        <v>15558</v>
      </c>
      <c r="J913" s="83" t="s">
        <v>158</v>
      </c>
      <c r="K913" s="442"/>
      <c r="L913" s="665"/>
      <c r="M913" s="178" t="s">
        <v>15889</v>
      </c>
      <c r="N913" s="26"/>
      <c r="O913" s="86"/>
      <c r="P913" s="86"/>
      <c r="Q913" s="86" t="s">
        <v>379</v>
      </c>
      <c r="R913" s="86"/>
      <c r="S913" s="442"/>
      <c r="T913" s="279"/>
      <c r="U913" s="279"/>
      <c r="V913" s="279"/>
      <c r="W913" s="279"/>
      <c r="X913" s="279"/>
      <c r="Y913" s="279"/>
      <c r="Z913" s="279"/>
    </row>
    <row r="914" spans="1:26" ht="16.5" customHeight="1">
      <c r="A914" s="665"/>
      <c r="B914" s="665"/>
      <c r="C914" s="665"/>
      <c r="D914" s="665"/>
      <c r="E914" s="665"/>
      <c r="F914" s="665"/>
      <c r="G914" s="26"/>
      <c r="H914" s="333" t="s">
        <v>15562</v>
      </c>
      <c r="I914" s="333"/>
      <c r="J914" s="83" t="s">
        <v>158</v>
      </c>
      <c r="K914" s="442"/>
      <c r="L914" s="665"/>
      <c r="M914" s="86"/>
      <c r="N914" s="26"/>
      <c r="O914" s="86"/>
      <c r="P914" s="86"/>
      <c r="Q914" s="86" t="s">
        <v>379</v>
      </c>
      <c r="R914" s="86"/>
      <c r="S914" s="442"/>
      <c r="T914" s="279"/>
      <c r="U914" s="279"/>
      <c r="V914" s="279"/>
      <c r="W914" s="279"/>
      <c r="X914" s="279"/>
      <c r="Y914" s="279"/>
      <c r="Z914" s="279"/>
    </row>
    <row r="915" spans="1:26" ht="16.5" customHeight="1">
      <c r="A915" s="666"/>
      <c r="B915" s="666"/>
      <c r="C915" s="666"/>
      <c r="D915" s="666"/>
      <c r="E915" s="666"/>
      <c r="F915" s="666"/>
      <c r="G915" s="26"/>
      <c r="H915" s="271"/>
      <c r="I915" s="2" t="s">
        <v>16167</v>
      </c>
      <c r="J915" s="83" t="s">
        <v>158</v>
      </c>
      <c r="K915" s="442"/>
      <c r="L915" s="666"/>
      <c r="M915" s="86"/>
      <c r="N915" s="26"/>
      <c r="O915" s="86"/>
      <c r="P915" s="86"/>
      <c r="Q915" s="86" t="s">
        <v>379</v>
      </c>
      <c r="R915" s="86"/>
      <c r="S915" s="442"/>
      <c r="T915" s="279"/>
      <c r="U915" s="279"/>
      <c r="V915" s="279"/>
      <c r="W915" s="279"/>
      <c r="X915" s="279"/>
      <c r="Y915" s="279"/>
      <c r="Z915" s="279"/>
    </row>
    <row r="916" spans="1:26" ht="16.5" customHeight="1">
      <c r="A916" s="743" t="s">
        <v>18248</v>
      </c>
      <c r="B916" s="743"/>
      <c r="C916" s="743"/>
      <c r="D916" s="735" t="s">
        <v>18046</v>
      </c>
      <c r="E916" s="735" t="s">
        <v>18252</v>
      </c>
      <c r="F916" s="743" t="s">
        <v>17291</v>
      </c>
      <c r="G916" s="88"/>
      <c r="H916" s="461" t="s">
        <v>16142</v>
      </c>
      <c r="I916" s="447"/>
      <c r="J916" s="83" t="s">
        <v>158</v>
      </c>
      <c r="K916" s="442"/>
      <c r="L916" s="734"/>
      <c r="M916" s="86"/>
      <c r="N916" s="26"/>
      <c r="O916" s="86"/>
      <c r="P916" s="86"/>
      <c r="Q916" s="86" t="s">
        <v>379</v>
      </c>
      <c r="R916" s="86"/>
      <c r="S916" s="442"/>
      <c r="T916" s="279"/>
      <c r="U916" s="279"/>
      <c r="V916" s="279"/>
      <c r="W916" s="279"/>
      <c r="X916" s="279"/>
      <c r="Y916" s="279"/>
      <c r="Z916" s="279"/>
    </row>
    <row r="917" spans="1:26" ht="16.5" customHeight="1">
      <c r="A917" s="665"/>
      <c r="B917" s="665"/>
      <c r="C917" s="665"/>
      <c r="D917" s="665"/>
      <c r="E917" s="665"/>
      <c r="F917" s="665"/>
      <c r="G917" s="491" t="s">
        <v>17299</v>
      </c>
      <c r="H917" s="271" t="s">
        <v>15984</v>
      </c>
      <c r="I917" s="271" t="s">
        <v>15985</v>
      </c>
      <c r="J917" s="83" t="s">
        <v>158</v>
      </c>
      <c r="K917" s="442"/>
      <c r="L917" s="665"/>
      <c r="M917" s="178" t="s">
        <v>15556</v>
      </c>
      <c r="N917" s="26"/>
      <c r="O917" s="86"/>
      <c r="P917" s="86"/>
      <c r="Q917" s="86" t="s">
        <v>379</v>
      </c>
      <c r="R917" s="86"/>
      <c r="S917" s="442"/>
      <c r="T917" s="279"/>
      <c r="U917" s="279"/>
      <c r="V917" s="279"/>
      <c r="W917" s="279"/>
      <c r="X917" s="279"/>
      <c r="Y917" s="279"/>
      <c r="Z917" s="279"/>
    </row>
    <row r="918" spans="1:26" ht="16.5" customHeight="1">
      <c r="A918" s="665"/>
      <c r="B918" s="665"/>
      <c r="C918" s="665"/>
      <c r="D918" s="665"/>
      <c r="E918" s="665"/>
      <c r="F918" s="665"/>
      <c r="G918" s="35"/>
      <c r="H918" s="333" t="s">
        <v>18227</v>
      </c>
      <c r="I918" s="271" t="s">
        <v>17960</v>
      </c>
      <c r="J918" s="83" t="s">
        <v>158</v>
      </c>
      <c r="K918" s="442"/>
      <c r="L918" s="665"/>
      <c r="M918" s="86"/>
      <c r="N918" s="26"/>
      <c r="O918" s="86"/>
      <c r="P918" s="86"/>
      <c r="Q918" s="86" t="s">
        <v>379</v>
      </c>
      <c r="R918" s="86"/>
      <c r="S918" s="442"/>
      <c r="T918" s="279"/>
      <c r="U918" s="279"/>
      <c r="V918" s="279"/>
      <c r="W918" s="279"/>
      <c r="X918" s="279"/>
      <c r="Y918" s="279"/>
      <c r="Z918" s="279"/>
    </row>
    <row r="919" spans="1:26" ht="16.5" customHeight="1">
      <c r="A919" s="665"/>
      <c r="B919" s="665"/>
      <c r="C919" s="665"/>
      <c r="D919" s="665"/>
      <c r="E919" s="665"/>
      <c r="F919" s="665"/>
      <c r="G919" s="35"/>
      <c r="H919" s="271" t="s">
        <v>15884</v>
      </c>
      <c r="I919" s="453" t="s">
        <v>16279</v>
      </c>
      <c r="J919" s="83" t="s">
        <v>158</v>
      </c>
      <c r="K919" s="442"/>
      <c r="L919" s="665"/>
      <c r="M919" s="454" t="s">
        <v>15887</v>
      </c>
      <c r="N919" s="26"/>
      <c r="O919" s="86"/>
      <c r="P919" s="86"/>
      <c r="Q919" s="86" t="s">
        <v>379</v>
      </c>
      <c r="R919" s="86"/>
      <c r="S919" s="442"/>
      <c r="T919" s="279"/>
      <c r="U919" s="279"/>
      <c r="V919" s="279"/>
      <c r="W919" s="279"/>
      <c r="X919" s="279"/>
      <c r="Y919" s="279"/>
      <c r="Z919" s="279"/>
    </row>
    <row r="920" spans="1:26" ht="16.5" customHeight="1">
      <c r="A920" s="665"/>
      <c r="B920" s="665"/>
      <c r="C920" s="665"/>
      <c r="D920" s="665"/>
      <c r="E920" s="665"/>
      <c r="F920" s="665"/>
      <c r="G920" s="35"/>
      <c r="H920" s="2" t="s">
        <v>16020</v>
      </c>
      <c r="I920" s="2" t="s">
        <v>15750</v>
      </c>
      <c r="J920" s="83" t="s">
        <v>158</v>
      </c>
      <c r="K920" s="442"/>
      <c r="L920" s="665"/>
      <c r="M920" s="86"/>
      <c r="N920" s="26"/>
      <c r="O920" s="86"/>
      <c r="P920" s="86"/>
      <c r="Q920" s="86" t="s">
        <v>379</v>
      </c>
      <c r="R920" s="86"/>
      <c r="S920" s="442"/>
      <c r="T920" s="279"/>
      <c r="U920" s="279"/>
      <c r="V920" s="279"/>
      <c r="W920" s="279"/>
      <c r="X920" s="279"/>
      <c r="Y920" s="279"/>
      <c r="Z920" s="279"/>
    </row>
    <row r="921" spans="1:26" ht="16.5" customHeight="1">
      <c r="A921" s="665"/>
      <c r="B921" s="665"/>
      <c r="C921" s="665"/>
      <c r="D921" s="665"/>
      <c r="E921" s="665"/>
      <c r="F921" s="665"/>
      <c r="G921" s="26"/>
      <c r="H921" s="2" t="s">
        <v>18113</v>
      </c>
      <c r="I921" s="2"/>
      <c r="J921" s="83" t="s">
        <v>158</v>
      </c>
      <c r="K921" s="442"/>
      <c r="L921" s="665"/>
      <c r="M921" s="86"/>
      <c r="N921" s="26"/>
      <c r="O921" s="86"/>
      <c r="P921" s="86"/>
      <c r="Q921" s="86" t="s">
        <v>379</v>
      </c>
      <c r="R921" s="86"/>
      <c r="S921" s="442"/>
      <c r="T921" s="279"/>
      <c r="U921" s="279"/>
      <c r="V921" s="279"/>
      <c r="W921" s="279"/>
      <c r="X921" s="279"/>
      <c r="Y921" s="279"/>
      <c r="Z921" s="279"/>
    </row>
    <row r="922" spans="1:26" ht="16.5" customHeight="1">
      <c r="A922" s="665"/>
      <c r="B922" s="665"/>
      <c r="C922" s="665"/>
      <c r="D922" s="665"/>
      <c r="E922" s="665"/>
      <c r="F922" s="665"/>
      <c r="G922" s="26"/>
      <c r="H922" s="2" t="s">
        <v>18116</v>
      </c>
      <c r="I922" s="2"/>
      <c r="J922" s="83" t="s">
        <v>158</v>
      </c>
      <c r="K922" s="442"/>
      <c r="L922" s="665"/>
      <c r="M922" s="86"/>
      <c r="N922" s="26"/>
      <c r="O922" s="86"/>
      <c r="P922" s="86"/>
      <c r="Q922" s="86" t="s">
        <v>379</v>
      </c>
      <c r="R922" s="86"/>
      <c r="S922" s="442"/>
      <c r="T922" s="279"/>
      <c r="U922" s="279"/>
      <c r="V922" s="279"/>
      <c r="W922" s="279"/>
      <c r="X922" s="279"/>
      <c r="Y922" s="279"/>
      <c r="Z922" s="279"/>
    </row>
    <row r="923" spans="1:26" ht="16.5" customHeight="1">
      <c r="A923" s="665"/>
      <c r="B923" s="665"/>
      <c r="C923" s="665"/>
      <c r="D923" s="665"/>
      <c r="E923" s="665"/>
      <c r="F923" s="665"/>
      <c r="G923" s="26"/>
      <c r="H923" s="2" t="s">
        <v>18113</v>
      </c>
      <c r="I923" s="2"/>
      <c r="J923" s="83" t="s">
        <v>158</v>
      </c>
      <c r="K923" s="442"/>
      <c r="L923" s="665"/>
      <c r="M923" s="86"/>
      <c r="N923" s="26"/>
      <c r="O923" s="86"/>
      <c r="P923" s="86"/>
      <c r="Q923" s="86" t="s">
        <v>379</v>
      </c>
      <c r="R923" s="86"/>
      <c r="S923" s="442"/>
      <c r="T923" s="279"/>
      <c r="U923" s="279"/>
      <c r="V923" s="279"/>
      <c r="W923" s="279"/>
      <c r="X923" s="279"/>
      <c r="Y923" s="279"/>
      <c r="Z923" s="279"/>
    </row>
    <row r="924" spans="1:26" ht="16.5" customHeight="1">
      <c r="A924" s="665"/>
      <c r="B924" s="665"/>
      <c r="C924" s="665"/>
      <c r="D924" s="665"/>
      <c r="E924" s="665"/>
      <c r="F924" s="665"/>
      <c r="G924" s="26"/>
      <c r="H924" s="2" t="s">
        <v>15771</v>
      </c>
      <c r="I924" s="2" t="s">
        <v>15773</v>
      </c>
      <c r="J924" s="83" t="s">
        <v>158</v>
      </c>
      <c r="K924" s="442"/>
      <c r="L924" s="665"/>
      <c r="M924" s="86"/>
      <c r="N924" s="26"/>
      <c r="O924" s="86"/>
      <c r="P924" s="86"/>
      <c r="Q924" s="86" t="s">
        <v>379</v>
      </c>
      <c r="R924" s="86"/>
      <c r="S924" s="442"/>
      <c r="T924" s="279"/>
      <c r="U924" s="279"/>
      <c r="V924" s="279"/>
      <c r="W924" s="279"/>
      <c r="X924" s="279"/>
      <c r="Y924" s="279"/>
      <c r="Z924" s="279"/>
    </row>
    <row r="925" spans="1:26" ht="16.5" customHeight="1">
      <c r="A925" s="665"/>
      <c r="B925" s="665"/>
      <c r="C925" s="665"/>
      <c r="D925" s="665"/>
      <c r="E925" s="665"/>
      <c r="F925" s="665"/>
      <c r="G925" s="26"/>
      <c r="H925" s="333" t="s">
        <v>16906</v>
      </c>
      <c r="I925" s="333"/>
      <c r="J925" s="83" t="s">
        <v>158</v>
      </c>
      <c r="K925" s="442"/>
      <c r="L925" s="665"/>
      <c r="M925" s="86"/>
      <c r="N925" s="26"/>
      <c r="O925" s="86"/>
      <c r="P925" s="86"/>
      <c r="Q925" s="86" t="s">
        <v>379</v>
      </c>
      <c r="R925" s="86"/>
      <c r="S925" s="442"/>
      <c r="T925" s="279"/>
      <c r="U925" s="279"/>
      <c r="V925" s="279"/>
      <c r="W925" s="279"/>
      <c r="X925" s="279"/>
      <c r="Y925" s="279"/>
      <c r="Z925" s="279"/>
    </row>
    <row r="926" spans="1:26" ht="16.5" customHeight="1">
      <c r="A926" s="665"/>
      <c r="B926" s="665"/>
      <c r="C926" s="665"/>
      <c r="D926" s="665"/>
      <c r="E926" s="665"/>
      <c r="F926" s="665"/>
      <c r="G926" s="26"/>
      <c r="H926" s="271" t="s">
        <v>15884</v>
      </c>
      <c r="I926" s="445" t="s">
        <v>16158</v>
      </c>
      <c r="J926" s="83" t="s">
        <v>158</v>
      </c>
      <c r="K926" s="442"/>
      <c r="L926" s="665"/>
      <c r="M926" s="454" t="s">
        <v>15887</v>
      </c>
      <c r="N926" s="26"/>
      <c r="O926" s="86"/>
      <c r="P926" s="86"/>
      <c r="Q926" s="86" t="s">
        <v>379</v>
      </c>
      <c r="R926" s="86"/>
      <c r="S926" s="442"/>
      <c r="T926" s="279"/>
      <c r="U926" s="279"/>
      <c r="V926" s="279"/>
      <c r="W926" s="279"/>
      <c r="X926" s="279"/>
      <c r="Y926" s="279"/>
      <c r="Z926" s="279"/>
    </row>
    <row r="927" spans="1:26" ht="16.5" customHeight="1">
      <c r="A927" s="665"/>
      <c r="B927" s="665"/>
      <c r="C927" s="665"/>
      <c r="D927" s="665"/>
      <c r="E927" s="665"/>
      <c r="F927" s="665"/>
      <c r="G927" s="26"/>
      <c r="H927" s="2" t="s">
        <v>15771</v>
      </c>
      <c r="I927" s="271" t="s">
        <v>16213</v>
      </c>
      <c r="J927" s="83" t="s">
        <v>158</v>
      </c>
      <c r="K927" s="442"/>
      <c r="L927" s="665"/>
      <c r="M927" s="86"/>
      <c r="N927" s="26"/>
      <c r="O927" s="86"/>
      <c r="P927" s="86"/>
      <c r="Q927" s="86" t="s">
        <v>379</v>
      </c>
      <c r="R927" s="86"/>
      <c r="S927" s="442"/>
      <c r="T927" s="279"/>
      <c r="U927" s="279"/>
      <c r="V927" s="279"/>
      <c r="W927" s="279"/>
      <c r="X927" s="279"/>
      <c r="Y927" s="279"/>
      <c r="Z927" s="279"/>
    </row>
    <row r="928" spans="1:26" ht="16.5" customHeight="1">
      <c r="A928" s="665"/>
      <c r="B928" s="665"/>
      <c r="C928" s="665"/>
      <c r="D928" s="665"/>
      <c r="E928" s="665"/>
      <c r="F928" s="665"/>
      <c r="G928" s="26"/>
      <c r="H928" s="271" t="s">
        <v>15888</v>
      </c>
      <c r="I928" s="445" t="s">
        <v>15558</v>
      </c>
      <c r="J928" s="83" t="s">
        <v>158</v>
      </c>
      <c r="K928" s="442"/>
      <c r="L928" s="665"/>
      <c r="M928" s="178" t="s">
        <v>15889</v>
      </c>
      <c r="N928" s="26"/>
      <c r="O928" s="86"/>
      <c r="P928" s="86"/>
      <c r="Q928" s="86" t="s">
        <v>379</v>
      </c>
      <c r="R928" s="86"/>
      <c r="S928" s="442"/>
      <c r="T928" s="279"/>
      <c r="U928" s="279"/>
      <c r="V928" s="279"/>
      <c r="W928" s="279"/>
      <c r="X928" s="279"/>
      <c r="Y928" s="279"/>
      <c r="Z928" s="279"/>
    </row>
    <row r="929" spans="1:26" ht="16.5" customHeight="1">
      <c r="A929" s="665"/>
      <c r="B929" s="665"/>
      <c r="C929" s="665"/>
      <c r="D929" s="665"/>
      <c r="E929" s="665"/>
      <c r="F929" s="665"/>
      <c r="G929" s="26"/>
      <c r="H929" s="333" t="s">
        <v>15562</v>
      </c>
      <c r="I929" s="333"/>
      <c r="J929" s="83" t="s">
        <v>158</v>
      </c>
      <c r="K929" s="442"/>
      <c r="L929" s="665"/>
      <c r="M929" s="86"/>
      <c r="N929" s="26"/>
      <c r="O929" s="86"/>
      <c r="P929" s="86"/>
      <c r="Q929" s="86" t="s">
        <v>379</v>
      </c>
      <c r="R929" s="86"/>
      <c r="S929" s="442"/>
      <c r="T929" s="279"/>
      <c r="U929" s="279"/>
      <c r="V929" s="279"/>
      <c r="W929" s="279"/>
      <c r="X929" s="279"/>
      <c r="Y929" s="279"/>
      <c r="Z929" s="279"/>
    </row>
    <row r="930" spans="1:26" ht="16.5" customHeight="1">
      <c r="A930" s="666"/>
      <c r="B930" s="666"/>
      <c r="C930" s="666"/>
      <c r="D930" s="666"/>
      <c r="E930" s="666"/>
      <c r="F930" s="666"/>
      <c r="G930" s="26"/>
      <c r="H930" s="271"/>
      <c r="I930" s="2" t="s">
        <v>16167</v>
      </c>
      <c r="J930" s="83" t="s">
        <v>158</v>
      </c>
      <c r="K930" s="442"/>
      <c r="L930" s="666"/>
      <c r="M930" s="86"/>
      <c r="N930" s="26"/>
      <c r="O930" s="86"/>
      <c r="P930" s="86"/>
      <c r="Q930" s="86" t="s">
        <v>379</v>
      </c>
      <c r="R930" s="86"/>
      <c r="S930" s="442"/>
      <c r="T930" s="279"/>
      <c r="U930" s="279"/>
      <c r="V930" s="279"/>
      <c r="W930" s="279"/>
      <c r="X930" s="279"/>
      <c r="Y930" s="279"/>
      <c r="Z930" s="279"/>
    </row>
    <row r="931" spans="1:26" ht="16.5" customHeight="1">
      <c r="A931" s="743" t="s">
        <v>18276</v>
      </c>
      <c r="B931" s="743"/>
      <c r="C931" s="743"/>
      <c r="D931" s="735" t="s">
        <v>18046</v>
      </c>
      <c r="E931" s="735" t="s">
        <v>18279</v>
      </c>
      <c r="F931" s="743" t="s">
        <v>17291</v>
      </c>
      <c r="G931" s="88"/>
      <c r="H931" s="461" t="s">
        <v>16142</v>
      </c>
      <c r="I931" s="447"/>
      <c r="J931" s="83" t="s">
        <v>158</v>
      </c>
      <c r="K931" s="442"/>
      <c r="L931" s="734"/>
      <c r="M931" s="86"/>
      <c r="N931" s="26"/>
      <c r="O931" s="86"/>
      <c r="P931" s="86"/>
      <c r="Q931" s="86" t="s">
        <v>379</v>
      </c>
      <c r="R931" s="86"/>
      <c r="S931" s="442"/>
      <c r="T931" s="279"/>
      <c r="U931" s="279"/>
      <c r="V931" s="279"/>
      <c r="W931" s="279"/>
      <c r="X931" s="279"/>
      <c r="Y931" s="279"/>
      <c r="Z931" s="279"/>
    </row>
    <row r="932" spans="1:26" ht="16.5" customHeight="1">
      <c r="A932" s="665"/>
      <c r="B932" s="665"/>
      <c r="C932" s="665"/>
      <c r="D932" s="665"/>
      <c r="E932" s="665"/>
      <c r="F932" s="665"/>
      <c r="G932" s="491" t="s">
        <v>17299</v>
      </c>
      <c r="H932" s="271" t="s">
        <v>15984</v>
      </c>
      <c r="I932" s="271" t="s">
        <v>15985</v>
      </c>
      <c r="J932" s="83" t="s">
        <v>158</v>
      </c>
      <c r="K932" s="442"/>
      <c r="L932" s="665"/>
      <c r="M932" s="178" t="s">
        <v>15556</v>
      </c>
      <c r="N932" s="26"/>
      <c r="O932" s="86"/>
      <c r="P932" s="86"/>
      <c r="Q932" s="86" t="s">
        <v>379</v>
      </c>
      <c r="R932" s="86"/>
      <c r="S932" s="442"/>
      <c r="T932" s="279"/>
      <c r="U932" s="279"/>
      <c r="V932" s="279"/>
      <c r="W932" s="279"/>
      <c r="X932" s="279"/>
      <c r="Y932" s="279"/>
      <c r="Z932" s="279"/>
    </row>
    <row r="933" spans="1:26" ht="16.5" customHeight="1">
      <c r="A933" s="665"/>
      <c r="B933" s="665"/>
      <c r="C933" s="665"/>
      <c r="D933" s="665"/>
      <c r="E933" s="665"/>
      <c r="F933" s="665"/>
      <c r="G933" s="35"/>
      <c r="H933" s="333" t="s">
        <v>18227</v>
      </c>
      <c r="I933" s="271" t="s">
        <v>17960</v>
      </c>
      <c r="J933" s="83" t="s">
        <v>158</v>
      </c>
      <c r="K933" s="442"/>
      <c r="L933" s="665"/>
      <c r="M933" s="86"/>
      <c r="N933" s="26"/>
      <c r="O933" s="86"/>
      <c r="P933" s="86"/>
      <c r="Q933" s="86" t="s">
        <v>379</v>
      </c>
      <c r="R933" s="86"/>
      <c r="S933" s="442"/>
      <c r="T933" s="279"/>
      <c r="U933" s="279"/>
      <c r="V933" s="279"/>
      <c r="W933" s="279"/>
      <c r="X933" s="279"/>
      <c r="Y933" s="279"/>
      <c r="Z933" s="279"/>
    </row>
    <row r="934" spans="1:26" ht="16.5" customHeight="1">
      <c r="A934" s="665"/>
      <c r="B934" s="665"/>
      <c r="C934" s="665"/>
      <c r="D934" s="665"/>
      <c r="E934" s="665"/>
      <c r="F934" s="665"/>
      <c r="G934" s="35"/>
      <c r="H934" s="271" t="s">
        <v>15884</v>
      </c>
      <c r="I934" s="453" t="s">
        <v>16279</v>
      </c>
      <c r="J934" s="83" t="s">
        <v>158</v>
      </c>
      <c r="K934" s="442"/>
      <c r="L934" s="665"/>
      <c r="M934" s="454" t="s">
        <v>15887</v>
      </c>
      <c r="N934" s="26"/>
      <c r="O934" s="86"/>
      <c r="P934" s="86"/>
      <c r="Q934" s="86" t="s">
        <v>379</v>
      </c>
      <c r="R934" s="86"/>
      <c r="S934" s="442"/>
      <c r="T934" s="279"/>
      <c r="U934" s="279"/>
      <c r="V934" s="279"/>
      <c r="W934" s="279"/>
      <c r="X934" s="279"/>
      <c r="Y934" s="279"/>
      <c r="Z934" s="279"/>
    </row>
    <row r="935" spans="1:26" ht="16.5" customHeight="1">
      <c r="A935" s="665"/>
      <c r="B935" s="665"/>
      <c r="C935" s="665"/>
      <c r="D935" s="665"/>
      <c r="E935" s="665"/>
      <c r="F935" s="665"/>
      <c r="G935" s="35"/>
      <c r="H935" s="2" t="s">
        <v>16020</v>
      </c>
      <c r="I935" s="2" t="s">
        <v>15750</v>
      </c>
      <c r="J935" s="83" t="s">
        <v>158</v>
      </c>
      <c r="K935" s="442"/>
      <c r="L935" s="665"/>
      <c r="M935" s="86"/>
      <c r="N935" s="26"/>
      <c r="O935" s="86"/>
      <c r="P935" s="86"/>
      <c r="Q935" s="86" t="s">
        <v>379</v>
      </c>
      <c r="R935" s="86"/>
      <c r="S935" s="442"/>
      <c r="T935" s="279"/>
      <c r="U935" s="279"/>
      <c r="V935" s="279"/>
      <c r="W935" s="279"/>
      <c r="X935" s="279"/>
      <c r="Y935" s="279"/>
      <c r="Z935" s="279"/>
    </row>
    <row r="936" spans="1:26" ht="16.5" customHeight="1">
      <c r="A936" s="665"/>
      <c r="B936" s="665"/>
      <c r="C936" s="665"/>
      <c r="D936" s="665"/>
      <c r="E936" s="665"/>
      <c r="F936" s="665"/>
      <c r="G936" s="26"/>
      <c r="H936" s="2" t="s">
        <v>18141</v>
      </c>
      <c r="I936" s="2"/>
      <c r="J936" s="83" t="s">
        <v>158</v>
      </c>
      <c r="K936" s="442"/>
      <c r="L936" s="665"/>
      <c r="M936" s="86"/>
      <c r="N936" s="26"/>
      <c r="O936" s="86"/>
      <c r="P936" s="86"/>
      <c r="Q936" s="86" t="s">
        <v>379</v>
      </c>
      <c r="R936" s="86"/>
      <c r="S936" s="442"/>
      <c r="T936" s="279"/>
      <c r="U936" s="279"/>
      <c r="V936" s="279"/>
      <c r="W936" s="279"/>
      <c r="X936" s="279"/>
      <c r="Y936" s="279"/>
      <c r="Z936" s="279"/>
    </row>
    <row r="937" spans="1:26" ht="16.5" customHeight="1">
      <c r="A937" s="665"/>
      <c r="B937" s="665"/>
      <c r="C937" s="665"/>
      <c r="D937" s="665"/>
      <c r="E937" s="665"/>
      <c r="F937" s="665"/>
      <c r="G937" s="26"/>
      <c r="H937" s="2" t="s">
        <v>18145</v>
      </c>
      <c r="I937" s="2"/>
      <c r="J937" s="83" t="s">
        <v>158</v>
      </c>
      <c r="K937" s="442"/>
      <c r="L937" s="665"/>
      <c r="M937" s="86"/>
      <c r="N937" s="26"/>
      <c r="O937" s="86"/>
      <c r="P937" s="86"/>
      <c r="Q937" s="86" t="s">
        <v>379</v>
      </c>
      <c r="R937" s="86"/>
      <c r="S937" s="442"/>
      <c r="T937" s="279"/>
      <c r="U937" s="279"/>
      <c r="V937" s="279"/>
      <c r="W937" s="279"/>
      <c r="X937" s="279"/>
      <c r="Y937" s="279"/>
      <c r="Z937" s="279"/>
    </row>
    <row r="938" spans="1:26" ht="16.5" customHeight="1">
      <c r="A938" s="665"/>
      <c r="B938" s="665"/>
      <c r="C938" s="665"/>
      <c r="D938" s="665"/>
      <c r="E938" s="665"/>
      <c r="F938" s="665"/>
      <c r="G938" s="26"/>
      <c r="H938" s="2" t="s">
        <v>18141</v>
      </c>
      <c r="I938" s="2"/>
      <c r="J938" s="83" t="s">
        <v>158</v>
      </c>
      <c r="K938" s="442"/>
      <c r="L938" s="665"/>
      <c r="M938" s="86"/>
      <c r="N938" s="26"/>
      <c r="O938" s="86"/>
      <c r="P938" s="86"/>
      <c r="Q938" s="86" t="s">
        <v>379</v>
      </c>
      <c r="R938" s="86"/>
      <c r="S938" s="442"/>
      <c r="T938" s="279"/>
      <c r="U938" s="279"/>
      <c r="V938" s="279"/>
      <c r="W938" s="279"/>
      <c r="X938" s="279"/>
      <c r="Y938" s="279"/>
      <c r="Z938" s="279"/>
    </row>
    <row r="939" spans="1:26" ht="16.5" customHeight="1">
      <c r="A939" s="665"/>
      <c r="B939" s="665"/>
      <c r="C939" s="665"/>
      <c r="D939" s="665"/>
      <c r="E939" s="665"/>
      <c r="F939" s="665"/>
      <c r="G939" s="26"/>
      <c r="H939" s="2" t="s">
        <v>15771</v>
      </c>
      <c r="I939" s="2" t="s">
        <v>15773</v>
      </c>
      <c r="J939" s="83" t="s">
        <v>158</v>
      </c>
      <c r="K939" s="442"/>
      <c r="L939" s="665"/>
      <c r="M939" s="86"/>
      <c r="N939" s="26"/>
      <c r="O939" s="86"/>
      <c r="P939" s="86"/>
      <c r="Q939" s="86" t="s">
        <v>379</v>
      </c>
      <c r="R939" s="86"/>
      <c r="S939" s="442"/>
      <c r="T939" s="279"/>
      <c r="U939" s="279"/>
      <c r="V939" s="279"/>
      <c r="W939" s="279"/>
      <c r="X939" s="279"/>
      <c r="Y939" s="279"/>
      <c r="Z939" s="279"/>
    </row>
    <row r="940" spans="1:26" ht="16.5" customHeight="1">
      <c r="A940" s="665"/>
      <c r="B940" s="665"/>
      <c r="C940" s="665"/>
      <c r="D940" s="665"/>
      <c r="E940" s="665"/>
      <c r="F940" s="665"/>
      <c r="G940" s="26"/>
      <c r="H940" s="333" t="s">
        <v>16906</v>
      </c>
      <c r="I940" s="333"/>
      <c r="J940" s="83" t="s">
        <v>158</v>
      </c>
      <c r="K940" s="442"/>
      <c r="L940" s="665"/>
      <c r="M940" s="86"/>
      <c r="N940" s="26"/>
      <c r="O940" s="86"/>
      <c r="P940" s="86"/>
      <c r="Q940" s="86" t="s">
        <v>379</v>
      </c>
      <c r="R940" s="86"/>
      <c r="S940" s="442"/>
      <c r="T940" s="279"/>
      <c r="U940" s="279"/>
      <c r="V940" s="279"/>
      <c r="W940" s="279"/>
      <c r="X940" s="279"/>
      <c r="Y940" s="279"/>
      <c r="Z940" s="279"/>
    </row>
    <row r="941" spans="1:26" ht="16.5" customHeight="1">
      <c r="A941" s="665"/>
      <c r="B941" s="665"/>
      <c r="C941" s="665"/>
      <c r="D941" s="665"/>
      <c r="E941" s="665"/>
      <c r="F941" s="665"/>
      <c r="G941" s="26"/>
      <c r="H941" s="271" t="s">
        <v>15884</v>
      </c>
      <c r="I941" s="453" t="s">
        <v>16279</v>
      </c>
      <c r="J941" s="83" t="s">
        <v>158</v>
      </c>
      <c r="K941" s="442"/>
      <c r="L941" s="665"/>
      <c r="M941" s="454" t="s">
        <v>15887</v>
      </c>
      <c r="N941" s="26"/>
      <c r="O941" s="86"/>
      <c r="P941" s="86"/>
      <c r="Q941" s="86" t="s">
        <v>379</v>
      </c>
      <c r="R941" s="86"/>
      <c r="S941" s="442"/>
      <c r="T941" s="279"/>
      <c r="U941" s="279"/>
      <c r="V941" s="279"/>
      <c r="W941" s="279"/>
      <c r="X941" s="279"/>
      <c r="Y941" s="279"/>
      <c r="Z941" s="279"/>
    </row>
    <row r="942" spans="1:26" ht="16.5" customHeight="1">
      <c r="A942" s="665"/>
      <c r="B942" s="665"/>
      <c r="C942" s="665"/>
      <c r="D942" s="665"/>
      <c r="E942" s="665"/>
      <c r="F942" s="665"/>
      <c r="G942" s="26"/>
      <c r="H942" s="271" t="s">
        <v>15888</v>
      </c>
      <c r="I942" s="445" t="s">
        <v>15558</v>
      </c>
      <c r="J942" s="83" t="s">
        <v>158</v>
      </c>
      <c r="K942" s="442"/>
      <c r="L942" s="665"/>
      <c r="M942" s="178" t="s">
        <v>15889</v>
      </c>
      <c r="N942" s="26"/>
      <c r="O942" s="86"/>
      <c r="P942" s="86"/>
      <c r="Q942" s="86" t="s">
        <v>379</v>
      </c>
      <c r="R942" s="86"/>
      <c r="S942" s="442"/>
      <c r="T942" s="279"/>
      <c r="U942" s="279"/>
      <c r="V942" s="279"/>
      <c r="W942" s="279"/>
      <c r="X942" s="279"/>
      <c r="Y942" s="279"/>
      <c r="Z942" s="279"/>
    </row>
    <row r="943" spans="1:26" ht="16.5" customHeight="1">
      <c r="A943" s="665"/>
      <c r="B943" s="665"/>
      <c r="C943" s="665"/>
      <c r="D943" s="665"/>
      <c r="E943" s="665"/>
      <c r="F943" s="665"/>
      <c r="G943" s="26"/>
      <c r="H943" s="333" t="s">
        <v>15562</v>
      </c>
      <c r="I943" s="333"/>
      <c r="J943" s="83" t="s">
        <v>158</v>
      </c>
      <c r="K943" s="442"/>
      <c r="L943" s="665"/>
      <c r="M943" s="86"/>
      <c r="N943" s="26"/>
      <c r="O943" s="86"/>
      <c r="P943" s="86"/>
      <c r="Q943" s="86" t="s">
        <v>379</v>
      </c>
      <c r="R943" s="86"/>
      <c r="S943" s="442"/>
      <c r="T943" s="279"/>
      <c r="U943" s="279"/>
      <c r="V943" s="279"/>
      <c r="W943" s="279"/>
      <c r="X943" s="279"/>
      <c r="Y943" s="279"/>
      <c r="Z943" s="279"/>
    </row>
    <row r="944" spans="1:26" ht="16.5" customHeight="1">
      <c r="A944" s="666"/>
      <c r="B944" s="666"/>
      <c r="C944" s="666"/>
      <c r="D944" s="666"/>
      <c r="E944" s="666"/>
      <c r="F944" s="666"/>
      <c r="G944" s="26"/>
      <c r="H944" s="271"/>
      <c r="I944" s="2" t="s">
        <v>16167</v>
      </c>
      <c r="J944" s="83" t="s">
        <v>158</v>
      </c>
      <c r="K944" s="442"/>
      <c r="L944" s="666"/>
      <c r="M944" s="86"/>
      <c r="N944" s="26"/>
      <c r="O944" s="86"/>
      <c r="P944" s="86"/>
      <c r="Q944" s="86" t="s">
        <v>379</v>
      </c>
      <c r="R944" s="86"/>
      <c r="S944" s="442"/>
      <c r="T944" s="279"/>
      <c r="U944" s="279"/>
      <c r="V944" s="279"/>
      <c r="W944" s="279"/>
      <c r="X944" s="279"/>
      <c r="Y944" s="279"/>
      <c r="Z944" s="279"/>
    </row>
    <row r="945" spans="1:26" ht="16.5" customHeight="1">
      <c r="A945" s="743" t="s">
        <v>18325</v>
      </c>
      <c r="B945" s="743"/>
      <c r="C945" s="743"/>
      <c r="D945" s="735" t="s">
        <v>18046</v>
      </c>
      <c r="E945" s="735" t="s">
        <v>18331</v>
      </c>
      <c r="F945" s="743" t="s">
        <v>17291</v>
      </c>
      <c r="G945" s="88"/>
      <c r="H945" s="461" t="s">
        <v>16142</v>
      </c>
      <c r="I945" s="447"/>
      <c r="J945" s="83" t="s">
        <v>158</v>
      </c>
      <c r="K945" s="442"/>
      <c r="L945" s="734"/>
      <c r="M945" s="86"/>
      <c r="N945" s="26"/>
      <c r="O945" s="86"/>
      <c r="P945" s="86"/>
      <c r="Q945" s="86" t="s">
        <v>379</v>
      </c>
      <c r="R945" s="86"/>
      <c r="S945" s="442"/>
      <c r="T945" s="279"/>
      <c r="U945" s="279"/>
      <c r="V945" s="279"/>
      <c r="W945" s="279"/>
      <c r="X945" s="279"/>
      <c r="Y945" s="279"/>
      <c r="Z945" s="279"/>
    </row>
    <row r="946" spans="1:26" ht="16.5" customHeight="1">
      <c r="A946" s="665"/>
      <c r="B946" s="665"/>
      <c r="C946" s="665"/>
      <c r="D946" s="665"/>
      <c r="E946" s="665"/>
      <c r="F946" s="665"/>
      <c r="G946" s="491" t="s">
        <v>17299</v>
      </c>
      <c r="H946" s="271" t="s">
        <v>15984</v>
      </c>
      <c r="I946" s="271" t="s">
        <v>15985</v>
      </c>
      <c r="J946" s="83" t="s">
        <v>158</v>
      </c>
      <c r="K946" s="442"/>
      <c r="L946" s="665"/>
      <c r="M946" s="178" t="s">
        <v>15556</v>
      </c>
      <c r="N946" s="26"/>
      <c r="O946" s="86"/>
      <c r="P946" s="86"/>
      <c r="Q946" s="86" t="s">
        <v>379</v>
      </c>
      <c r="R946" s="86"/>
      <c r="S946" s="442"/>
      <c r="T946" s="279"/>
      <c r="U946" s="279"/>
      <c r="V946" s="279"/>
      <c r="W946" s="279"/>
      <c r="X946" s="279"/>
      <c r="Y946" s="279"/>
      <c r="Z946" s="279"/>
    </row>
    <row r="947" spans="1:26" ht="16.5" customHeight="1">
      <c r="A947" s="665"/>
      <c r="B947" s="665"/>
      <c r="C947" s="665"/>
      <c r="D947" s="665"/>
      <c r="E947" s="665"/>
      <c r="F947" s="665"/>
      <c r="G947" s="35"/>
      <c r="H947" s="333" t="s">
        <v>18227</v>
      </c>
      <c r="I947" s="271" t="s">
        <v>17960</v>
      </c>
      <c r="J947" s="83" t="s">
        <v>158</v>
      </c>
      <c r="K947" s="442"/>
      <c r="L947" s="665"/>
      <c r="M947" s="86"/>
      <c r="N947" s="26"/>
      <c r="O947" s="86"/>
      <c r="P947" s="86"/>
      <c r="Q947" s="86" t="s">
        <v>379</v>
      </c>
      <c r="R947" s="86"/>
      <c r="S947" s="442"/>
      <c r="T947" s="279"/>
      <c r="U947" s="279"/>
      <c r="V947" s="279"/>
      <c r="W947" s="279"/>
      <c r="X947" s="279"/>
      <c r="Y947" s="279"/>
      <c r="Z947" s="279"/>
    </row>
    <row r="948" spans="1:26" ht="16.5" customHeight="1">
      <c r="A948" s="665"/>
      <c r="B948" s="665"/>
      <c r="C948" s="665"/>
      <c r="D948" s="665"/>
      <c r="E948" s="665"/>
      <c r="F948" s="665"/>
      <c r="G948" s="35"/>
      <c r="H948" s="271" t="s">
        <v>15884</v>
      </c>
      <c r="I948" s="453" t="s">
        <v>16279</v>
      </c>
      <c r="J948" s="83" t="s">
        <v>158</v>
      </c>
      <c r="K948" s="442"/>
      <c r="L948" s="665"/>
      <c r="M948" s="454" t="s">
        <v>15887</v>
      </c>
      <c r="N948" s="26"/>
      <c r="O948" s="86"/>
      <c r="P948" s="86"/>
      <c r="Q948" s="86" t="s">
        <v>379</v>
      </c>
      <c r="R948" s="86"/>
      <c r="S948" s="442"/>
      <c r="T948" s="279"/>
      <c r="U948" s="279"/>
      <c r="V948" s="279"/>
      <c r="W948" s="279"/>
      <c r="X948" s="279"/>
      <c r="Y948" s="279"/>
      <c r="Z948" s="279"/>
    </row>
    <row r="949" spans="1:26" ht="16.5" customHeight="1">
      <c r="A949" s="665"/>
      <c r="B949" s="665"/>
      <c r="C949" s="665"/>
      <c r="D949" s="665"/>
      <c r="E949" s="665"/>
      <c r="F949" s="665"/>
      <c r="G949" s="35"/>
      <c r="H949" s="2" t="s">
        <v>16020</v>
      </c>
      <c r="I949" s="2" t="s">
        <v>15750</v>
      </c>
      <c r="J949" s="83" t="s">
        <v>158</v>
      </c>
      <c r="K949" s="442"/>
      <c r="L949" s="665"/>
      <c r="M949" s="86"/>
      <c r="N949" s="26"/>
      <c r="O949" s="86"/>
      <c r="P949" s="86"/>
      <c r="Q949" s="86" t="s">
        <v>379</v>
      </c>
      <c r="R949" s="86"/>
      <c r="S949" s="442"/>
      <c r="T949" s="279"/>
      <c r="U949" s="279"/>
      <c r="V949" s="279"/>
      <c r="W949" s="279"/>
      <c r="X949" s="279"/>
      <c r="Y949" s="279"/>
      <c r="Z949" s="279"/>
    </row>
    <row r="950" spans="1:26" ht="16.5" customHeight="1">
      <c r="A950" s="665"/>
      <c r="B950" s="665"/>
      <c r="C950" s="665"/>
      <c r="D950" s="665"/>
      <c r="E950" s="665"/>
      <c r="F950" s="665"/>
      <c r="G950" s="26"/>
      <c r="H950" s="2" t="s">
        <v>18175</v>
      </c>
      <c r="I950" s="2"/>
      <c r="J950" s="83" t="s">
        <v>158</v>
      </c>
      <c r="K950" s="442"/>
      <c r="L950" s="665"/>
      <c r="M950" s="86"/>
      <c r="N950" s="26"/>
      <c r="O950" s="86"/>
      <c r="P950" s="86"/>
      <c r="Q950" s="86" t="s">
        <v>379</v>
      </c>
      <c r="R950" s="86"/>
      <c r="S950" s="442"/>
      <c r="T950" s="279"/>
      <c r="U950" s="279"/>
      <c r="V950" s="279"/>
      <c r="W950" s="279"/>
      <c r="X950" s="279"/>
      <c r="Y950" s="279"/>
      <c r="Z950" s="279"/>
    </row>
    <row r="951" spans="1:26" ht="16.5" customHeight="1">
      <c r="A951" s="665"/>
      <c r="B951" s="665"/>
      <c r="C951" s="665"/>
      <c r="D951" s="665"/>
      <c r="E951" s="665"/>
      <c r="F951" s="665"/>
      <c r="G951" s="26"/>
      <c r="H951" s="2" t="s">
        <v>18179</v>
      </c>
      <c r="I951" s="2"/>
      <c r="J951" s="83" t="s">
        <v>158</v>
      </c>
      <c r="K951" s="442"/>
      <c r="L951" s="665"/>
      <c r="M951" s="86"/>
      <c r="N951" s="26"/>
      <c r="O951" s="86"/>
      <c r="P951" s="86"/>
      <c r="Q951" s="86" t="s">
        <v>379</v>
      </c>
      <c r="R951" s="86"/>
      <c r="S951" s="442"/>
      <c r="T951" s="279"/>
      <c r="U951" s="279"/>
      <c r="V951" s="279"/>
      <c r="W951" s="279"/>
      <c r="X951" s="279"/>
      <c r="Y951" s="279"/>
      <c r="Z951" s="279"/>
    </row>
    <row r="952" spans="1:26" ht="16.5" customHeight="1">
      <c r="A952" s="665"/>
      <c r="B952" s="665"/>
      <c r="C952" s="665"/>
      <c r="D952" s="665"/>
      <c r="E952" s="665"/>
      <c r="F952" s="665"/>
      <c r="G952" s="26"/>
      <c r="H952" s="2" t="s">
        <v>18175</v>
      </c>
      <c r="I952" s="2"/>
      <c r="J952" s="83" t="s">
        <v>158</v>
      </c>
      <c r="K952" s="442"/>
      <c r="L952" s="665"/>
      <c r="M952" s="86"/>
      <c r="N952" s="26"/>
      <c r="O952" s="86"/>
      <c r="P952" s="86"/>
      <c r="Q952" s="86" t="s">
        <v>379</v>
      </c>
      <c r="R952" s="86"/>
      <c r="S952" s="442"/>
      <c r="T952" s="279"/>
      <c r="U952" s="279"/>
      <c r="V952" s="279"/>
      <c r="W952" s="279"/>
      <c r="X952" s="279"/>
      <c r="Y952" s="279"/>
      <c r="Z952" s="279"/>
    </row>
    <row r="953" spans="1:26" ht="16.5" customHeight="1">
      <c r="A953" s="665"/>
      <c r="B953" s="665"/>
      <c r="C953" s="665"/>
      <c r="D953" s="665"/>
      <c r="E953" s="665"/>
      <c r="F953" s="665"/>
      <c r="G953" s="26"/>
      <c r="H953" s="2" t="s">
        <v>15771</v>
      </c>
      <c r="I953" s="2" t="s">
        <v>15773</v>
      </c>
      <c r="J953" s="83" t="s">
        <v>158</v>
      </c>
      <c r="K953" s="442"/>
      <c r="L953" s="665"/>
      <c r="M953" s="86"/>
      <c r="N953" s="26"/>
      <c r="O953" s="86"/>
      <c r="P953" s="86"/>
      <c r="Q953" s="86" t="s">
        <v>379</v>
      </c>
      <c r="R953" s="86"/>
      <c r="S953" s="442"/>
      <c r="T953" s="279"/>
      <c r="U953" s="279"/>
      <c r="V953" s="279"/>
      <c r="W953" s="279"/>
      <c r="X953" s="279"/>
      <c r="Y953" s="279"/>
      <c r="Z953" s="279"/>
    </row>
    <row r="954" spans="1:26" ht="16.5" customHeight="1">
      <c r="A954" s="665"/>
      <c r="B954" s="665"/>
      <c r="C954" s="665"/>
      <c r="D954" s="665"/>
      <c r="E954" s="665"/>
      <c r="F954" s="665"/>
      <c r="G954" s="26"/>
      <c r="H954" s="333" t="s">
        <v>16906</v>
      </c>
      <c r="I954" s="333"/>
      <c r="J954" s="83" t="s">
        <v>158</v>
      </c>
      <c r="K954" s="442"/>
      <c r="L954" s="665"/>
      <c r="M954" s="86"/>
      <c r="N954" s="26"/>
      <c r="O954" s="86"/>
      <c r="P954" s="86"/>
      <c r="Q954" s="86" t="s">
        <v>379</v>
      </c>
      <c r="R954" s="86"/>
      <c r="S954" s="442"/>
      <c r="T954" s="279"/>
      <c r="U954" s="279"/>
      <c r="V954" s="279"/>
      <c r="W954" s="279"/>
      <c r="X954" s="279"/>
      <c r="Y954" s="279"/>
      <c r="Z954" s="279"/>
    </row>
    <row r="955" spans="1:26" ht="16.5" customHeight="1">
      <c r="A955" s="665"/>
      <c r="B955" s="665"/>
      <c r="C955" s="665"/>
      <c r="D955" s="665"/>
      <c r="E955" s="665"/>
      <c r="F955" s="665"/>
      <c r="G955" s="26"/>
      <c r="H955" s="271" t="s">
        <v>15884</v>
      </c>
      <c r="I955" s="453" t="s">
        <v>16279</v>
      </c>
      <c r="J955" s="83" t="s">
        <v>158</v>
      </c>
      <c r="K955" s="442"/>
      <c r="L955" s="665"/>
      <c r="M955" s="454" t="s">
        <v>15887</v>
      </c>
      <c r="N955" s="26"/>
      <c r="O955" s="86"/>
      <c r="P955" s="86"/>
      <c r="Q955" s="86" t="s">
        <v>379</v>
      </c>
      <c r="R955" s="86"/>
      <c r="S955" s="442"/>
      <c r="T955" s="279"/>
      <c r="U955" s="279"/>
      <c r="V955" s="279"/>
      <c r="W955" s="279"/>
      <c r="X955" s="279"/>
      <c r="Y955" s="279"/>
      <c r="Z955" s="279"/>
    </row>
    <row r="956" spans="1:26" ht="16.5" customHeight="1">
      <c r="A956" s="665"/>
      <c r="B956" s="665"/>
      <c r="C956" s="665"/>
      <c r="D956" s="665"/>
      <c r="E956" s="665"/>
      <c r="F956" s="665"/>
      <c r="G956" s="26"/>
      <c r="H956" s="271" t="s">
        <v>15888</v>
      </c>
      <c r="I956" s="445" t="s">
        <v>15558</v>
      </c>
      <c r="J956" s="83" t="s">
        <v>158</v>
      </c>
      <c r="K956" s="442"/>
      <c r="L956" s="665"/>
      <c r="M956" s="178" t="s">
        <v>15889</v>
      </c>
      <c r="N956" s="26"/>
      <c r="O956" s="86"/>
      <c r="P956" s="86"/>
      <c r="Q956" s="86" t="s">
        <v>379</v>
      </c>
      <c r="R956" s="86"/>
      <c r="S956" s="442"/>
      <c r="T956" s="279"/>
      <c r="U956" s="279"/>
      <c r="V956" s="279"/>
      <c r="W956" s="279"/>
      <c r="X956" s="279"/>
      <c r="Y956" s="279"/>
      <c r="Z956" s="279"/>
    </row>
    <row r="957" spans="1:26" ht="16.5" customHeight="1">
      <c r="A957" s="665"/>
      <c r="B957" s="665"/>
      <c r="C957" s="665"/>
      <c r="D957" s="665"/>
      <c r="E957" s="665"/>
      <c r="F957" s="665"/>
      <c r="G957" s="26"/>
      <c r="H957" s="333" t="s">
        <v>15562</v>
      </c>
      <c r="I957" s="333"/>
      <c r="J957" s="83" t="s">
        <v>158</v>
      </c>
      <c r="K957" s="442"/>
      <c r="L957" s="665"/>
      <c r="M957" s="86"/>
      <c r="N957" s="26"/>
      <c r="O957" s="86"/>
      <c r="P957" s="86"/>
      <c r="Q957" s="86" t="s">
        <v>379</v>
      </c>
      <c r="R957" s="86"/>
      <c r="S957" s="442"/>
      <c r="T957" s="279"/>
      <c r="U957" s="279"/>
      <c r="V957" s="279"/>
      <c r="W957" s="279"/>
      <c r="X957" s="279"/>
      <c r="Y957" s="279"/>
      <c r="Z957" s="279"/>
    </row>
    <row r="958" spans="1:26" ht="16.5" customHeight="1">
      <c r="A958" s="666"/>
      <c r="B958" s="666"/>
      <c r="C958" s="666"/>
      <c r="D958" s="666"/>
      <c r="E958" s="666"/>
      <c r="F958" s="666"/>
      <c r="G958" s="26"/>
      <c r="H958" s="271"/>
      <c r="I958" s="2" t="s">
        <v>16167</v>
      </c>
      <c r="J958" s="83" t="s">
        <v>158</v>
      </c>
      <c r="K958" s="442"/>
      <c r="L958" s="666"/>
      <c r="M958" s="86"/>
      <c r="N958" s="26"/>
      <c r="O958" s="86"/>
      <c r="P958" s="86"/>
      <c r="Q958" s="86" t="s">
        <v>379</v>
      </c>
      <c r="R958" s="86"/>
      <c r="S958" s="442"/>
      <c r="T958" s="279"/>
      <c r="U958" s="279"/>
      <c r="V958" s="279"/>
      <c r="W958" s="279"/>
      <c r="X958" s="279"/>
      <c r="Y958" s="279"/>
      <c r="Z958" s="279"/>
    </row>
    <row r="959" spans="1:26" ht="16.5" customHeight="1">
      <c r="A959" s="743" t="s">
        <v>18370</v>
      </c>
      <c r="B959" s="743"/>
      <c r="C959" s="743"/>
      <c r="D959" s="735" t="s">
        <v>18046</v>
      </c>
      <c r="E959" s="735" t="s">
        <v>18374</v>
      </c>
      <c r="F959" s="743" t="s">
        <v>17291</v>
      </c>
      <c r="G959" s="88"/>
      <c r="H959" s="461" t="s">
        <v>16142</v>
      </c>
      <c r="I959" s="447"/>
      <c r="J959" s="83" t="s">
        <v>158</v>
      </c>
      <c r="K959" s="442"/>
      <c r="L959" s="734"/>
      <c r="M959" s="86"/>
      <c r="N959" s="26"/>
      <c r="O959" s="86"/>
      <c r="P959" s="86"/>
      <c r="Q959" s="86" t="s">
        <v>379</v>
      </c>
      <c r="R959" s="86"/>
      <c r="S959" s="442"/>
      <c r="T959" s="279"/>
      <c r="U959" s="279"/>
      <c r="V959" s="279"/>
      <c r="W959" s="279"/>
      <c r="X959" s="279"/>
      <c r="Y959" s="279"/>
      <c r="Z959" s="279"/>
    </row>
    <row r="960" spans="1:26" ht="16.5" customHeight="1">
      <c r="A960" s="665"/>
      <c r="B960" s="665"/>
      <c r="C960" s="665"/>
      <c r="D960" s="665"/>
      <c r="E960" s="665"/>
      <c r="F960" s="665"/>
      <c r="G960" s="491" t="s">
        <v>17299</v>
      </c>
      <c r="H960" s="271" t="s">
        <v>15984</v>
      </c>
      <c r="I960" s="271" t="s">
        <v>15985</v>
      </c>
      <c r="J960" s="83" t="s">
        <v>158</v>
      </c>
      <c r="K960" s="442"/>
      <c r="L960" s="665"/>
      <c r="M960" s="178" t="s">
        <v>15556</v>
      </c>
      <c r="N960" s="26"/>
      <c r="O960" s="86"/>
      <c r="P960" s="86"/>
      <c r="Q960" s="86" t="s">
        <v>379</v>
      </c>
      <c r="R960" s="86"/>
      <c r="S960" s="442"/>
      <c r="T960" s="279"/>
      <c r="U960" s="279"/>
      <c r="V960" s="279"/>
      <c r="W960" s="279"/>
      <c r="X960" s="279"/>
      <c r="Y960" s="279"/>
      <c r="Z960" s="279"/>
    </row>
    <row r="961" spans="1:26" ht="16.5" customHeight="1">
      <c r="A961" s="665"/>
      <c r="B961" s="665"/>
      <c r="C961" s="665"/>
      <c r="D961" s="665"/>
      <c r="E961" s="665"/>
      <c r="F961" s="665"/>
      <c r="G961" s="35"/>
      <c r="H961" s="333" t="s">
        <v>18227</v>
      </c>
      <c r="I961" s="271" t="s">
        <v>17960</v>
      </c>
      <c r="J961" s="83" t="s">
        <v>158</v>
      </c>
      <c r="K961" s="442"/>
      <c r="L961" s="665"/>
      <c r="M961" s="86"/>
      <c r="N961" s="26"/>
      <c r="O961" s="86"/>
      <c r="P961" s="86"/>
      <c r="Q961" s="86" t="s">
        <v>379</v>
      </c>
      <c r="R961" s="86"/>
      <c r="S961" s="442"/>
      <c r="T961" s="279"/>
      <c r="U961" s="279"/>
      <c r="V961" s="279"/>
      <c r="W961" s="279"/>
      <c r="X961" s="279"/>
      <c r="Y961" s="279"/>
      <c r="Z961" s="279"/>
    </row>
    <row r="962" spans="1:26" ht="16.5" customHeight="1">
      <c r="A962" s="665"/>
      <c r="B962" s="665"/>
      <c r="C962" s="665"/>
      <c r="D962" s="665"/>
      <c r="E962" s="665"/>
      <c r="F962" s="665"/>
      <c r="G962" s="35"/>
      <c r="H962" s="271" t="s">
        <v>15884</v>
      </c>
      <c r="I962" s="453" t="s">
        <v>16279</v>
      </c>
      <c r="J962" s="83" t="s">
        <v>158</v>
      </c>
      <c r="K962" s="442"/>
      <c r="L962" s="665"/>
      <c r="M962" s="454" t="s">
        <v>15887</v>
      </c>
      <c r="N962" s="26"/>
      <c r="O962" s="86"/>
      <c r="P962" s="86"/>
      <c r="Q962" s="86" t="s">
        <v>379</v>
      </c>
      <c r="R962" s="86"/>
      <c r="S962" s="442"/>
      <c r="T962" s="279"/>
      <c r="U962" s="279"/>
      <c r="V962" s="279"/>
      <c r="W962" s="279"/>
      <c r="X962" s="279"/>
      <c r="Y962" s="279"/>
      <c r="Z962" s="279"/>
    </row>
    <row r="963" spans="1:26" ht="16.5" customHeight="1">
      <c r="A963" s="665"/>
      <c r="B963" s="665"/>
      <c r="C963" s="665"/>
      <c r="D963" s="665"/>
      <c r="E963" s="665"/>
      <c r="F963" s="665"/>
      <c r="G963" s="35"/>
      <c r="H963" s="2" t="s">
        <v>16020</v>
      </c>
      <c r="I963" s="2" t="s">
        <v>15750</v>
      </c>
      <c r="J963" s="83" t="s">
        <v>158</v>
      </c>
      <c r="K963" s="442"/>
      <c r="L963" s="665"/>
      <c r="M963" s="86"/>
      <c r="N963" s="26"/>
      <c r="O963" s="86"/>
      <c r="P963" s="86"/>
      <c r="Q963" s="86" t="s">
        <v>379</v>
      </c>
      <c r="R963" s="86"/>
      <c r="S963" s="442"/>
      <c r="T963" s="279"/>
      <c r="U963" s="279"/>
      <c r="V963" s="279"/>
      <c r="W963" s="279"/>
      <c r="X963" s="279"/>
      <c r="Y963" s="279"/>
      <c r="Z963" s="279"/>
    </row>
    <row r="964" spans="1:26" ht="16.5" customHeight="1">
      <c r="A964" s="665"/>
      <c r="B964" s="665"/>
      <c r="C964" s="665"/>
      <c r="D964" s="665"/>
      <c r="E964" s="665"/>
      <c r="F964" s="665"/>
      <c r="G964" s="26"/>
      <c r="H964" s="2" t="s">
        <v>18198</v>
      </c>
      <c r="I964" s="2"/>
      <c r="J964" s="83" t="s">
        <v>158</v>
      </c>
      <c r="K964" s="442"/>
      <c r="L964" s="665"/>
      <c r="M964" s="86"/>
      <c r="N964" s="26"/>
      <c r="O964" s="86"/>
      <c r="P964" s="86"/>
      <c r="Q964" s="86" t="s">
        <v>379</v>
      </c>
      <c r="R964" s="86"/>
      <c r="S964" s="442"/>
      <c r="T964" s="279"/>
      <c r="U964" s="279"/>
      <c r="V964" s="279"/>
      <c r="W964" s="279"/>
      <c r="X964" s="279"/>
      <c r="Y964" s="279"/>
      <c r="Z964" s="279"/>
    </row>
    <row r="965" spans="1:26" ht="16.5" customHeight="1">
      <c r="A965" s="665"/>
      <c r="B965" s="665"/>
      <c r="C965" s="665"/>
      <c r="D965" s="665"/>
      <c r="E965" s="665"/>
      <c r="F965" s="665"/>
      <c r="G965" s="26"/>
      <c r="H965" s="2" t="s">
        <v>18199</v>
      </c>
      <c r="I965" s="2"/>
      <c r="J965" s="83" t="s">
        <v>158</v>
      </c>
      <c r="K965" s="442"/>
      <c r="L965" s="665"/>
      <c r="M965" s="86"/>
      <c r="N965" s="26"/>
      <c r="O965" s="86"/>
      <c r="P965" s="86"/>
      <c r="Q965" s="86" t="s">
        <v>379</v>
      </c>
      <c r="R965" s="86"/>
      <c r="S965" s="442"/>
      <c r="T965" s="279"/>
      <c r="U965" s="279"/>
      <c r="V965" s="279"/>
      <c r="W965" s="279"/>
      <c r="X965" s="279"/>
      <c r="Y965" s="279"/>
      <c r="Z965" s="279"/>
    </row>
    <row r="966" spans="1:26" ht="16.5" customHeight="1">
      <c r="A966" s="665"/>
      <c r="B966" s="665"/>
      <c r="C966" s="665"/>
      <c r="D966" s="665"/>
      <c r="E966" s="665"/>
      <c r="F966" s="665"/>
      <c r="G966" s="26"/>
      <c r="H966" s="2" t="s">
        <v>18198</v>
      </c>
      <c r="I966" s="2"/>
      <c r="J966" s="83" t="s">
        <v>158</v>
      </c>
      <c r="K966" s="442"/>
      <c r="L966" s="665"/>
      <c r="M966" s="86"/>
      <c r="N966" s="26"/>
      <c r="O966" s="86"/>
      <c r="P966" s="86"/>
      <c r="Q966" s="86" t="s">
        <v>379</v>
      </c>
      <c r="R966" s="86"/>
      <c r="S966" s="442"/>
      <c r="T966" s="279"/>
      <c r="U966" s="279"/>
      <c r="V966" s="279"/>
      <c r="W966" s="279"/>
      <c r="X966" s="279"/>
      <c r="Y966" s="279"/>
      <c r="Z966" s="279"/>
    </row>
    <row r="967" spans="1:26" ht="16.5" customHeight="1">
      <c r="A967" s="665"/>
      <c r="B967" s="665"/>
      <c r="C967" s="665"/>
      <c r="D967" s="665"/>
      <c r="E967" s="665"/>
      <c r="F967" s="665"/>
      <c r="G967" s="26"/>
      <c r="H967" s="2" t="s">
        <v>15771</v>
      </c>
      <c r="I967" s="2" t="s">
        <v>15773</v>
      </c>
      <c r="J967" s="83" t="s">
        <v>158</v>
      </c>
      <c r="K967" s="442"/>
      <c r="L967" s="665"/>
      <c r="M967" s="86"/>
      <c r="N967" s="26"/>
      <c r="O967" s="86"/>
      <c r="P967" s="86"/>
      <c r="Q967" s="86" t="s">
        <v>379</v>
      </c>
      <c r="R967" s="86"/>
      <c r="S967" s="442"/>
      <c r="T967" s="279"/>
      <c r="U967" s="279"/>
      <c r="V967" s="279"/>
      <c r="W967" s="279"/>
      <c r="X967" s="279"/>
      <c r="Y967" s="279"/>
      <c r="Z967" s="279"/>
    </row>
    <row r="968" spans="1:26" ht="16.5" customHeight="1">
      <c r="A968" s="665"/>
      <c r="B968" s="665"/>
      <c r="C968" s="665"/>
      <c r="D968" s="665"/>
      <c r="E968" s="665"/>
      <c r="F968" s="665"/>
      <c r="G968" s="26"/>
      <c r="H968" s="333" t="s">
        <v>16906</v>
      </c>
      <c r="I968" s="333"/>
      <c r="J968" s="83" t="s">
        <v>158</v>
      </c>
      <c r="K968" s="442"/>
      <c r="L968" s="665"/>
      <c r="M968" s="86"/>
      <c r="N968" s="26"/>
      <c r="O968" s="86"/>
      <c r="P968" s="86"/>
      <c r="Q968" s="86" t="s">
        <v>379</v>
      </c>
      <c r="R968" s="86"/>
      <c r="S968" s="442"/>
      <c r="T968" s="279"/>
      <c r="U968" s="279"/>
      <c r="V968" s="279"/>
      <c r="W968" s="279"/>
      <c r="X968" s="279"/>
      <c r="Y968" s="279"/>
      <c r="Z968" s="279"/>
    </row>
    <row r="969" spans="1:26" ht="16.5" customHeight="1">
      <c r="A969" s="665"/>
      <c r="B969" s="665"/>
      <c r="C969" s="665"/>
      <c r="D969" s="665"/>
      <c r="E969" s="665"/>
      <c r="F969" s="665"/>
      <c r="G969" s="26"/>
      <c r="H969" s="271" t="s">
        <v>15884</v>
      </c>
      <c r="I969" s="453" t="s">
        <v>16279</v>
      </c>
      <c r="J969" s="83" t="s">
        <v>158</v>
      </c>
      <c r="K969" s="442"/>
      <c r="L969" s="665"/>
      <c r="M969" s="454" t="s">
        <v>15887</v>
      </c>
      <c r="N969" s="26"/>
      <c r="O969" s="86"/>
      <c r="P969" s="86"/>
      <c r="Q969" s="86" t="s">
        <v>379</v>
      </c>
      <c r="R969" s="86"/>
      <c r="S969" s="442"/>
      <c r="T969" s="279"/>
      <c r="U969" s="279"/>
      <c r="V969" s="279"/>
      <c r="W969" s="279"/>
      <c r="X969" s="279"/>
      <c r="Y969" s="279"/>
      <c r="Z969" s="279"/>
    </row>
    <row r="970" spans="1:26" ht="16.5" customHeight="1">
      <c r="A970" s="665"/>
      <c r="B970" s="665"/>
      <c r="C970" s="665"/>
      <c r="D970" s="665"/>
      <c r="E970" s="665"/>
      <c r="F970" s="665"/>
      <c r="G970" s="26"/>
      <c r="H970" s="271" t="s">
        <v>15888</v>
      </c>
      <c r="I970" s="445" t="s">
        <v>15558</v>
      </c>
      <c r="J970" s="83" t="s">
        <v>158</v>
      </c>
      <c r="K970" s="442"/>
      <c r="L970" s="665"/>
      <c r="M970" s="178" t="s">
        <v>15889</v>
      </c>
      <c r="N970" s="26"/>
      <c r="O970" s="86"/>
      <c r="P970" s="86"/>
      <c r="Q970" s="86" t="s">
        <v>379</v>
      </c>
      <c r="R970" s="86"/>
      <c r="S970" s="442"/>
      <c r="T970" s="279"/>
      <c r="U970" s="279"/>
      <c r="V970" s="279"/>
      <c r="W970" s="279"/>
      <c r="X970" s="279"/>
      <c r="Y970" s="279"/>
      <c r="Z970" s="279"/>
    </row>
    <row r="971" spans="1:26" ht="16.5" customHeight="1">
      <c r="A971" s="665"/>
      <c r="B971" s="665"/>
      <c r="C971" s="665"/>
      <c r="D971" s="665"/>
      <c r="E971" s="665"/>
      <c r="F971" s="665"/>
      <c r="G971" s="26"/>
      <c r="H971" s="333" t="s">
        <v>15562</v>
      </c>
      <c r="I971" s="333"/>
      <c r="J971" s="83" t="s">
        <v>158</v>
      </c>
      <c r="K971" s="442"/>
      <c r="L971" s="665"/>
      <c r="M971" s="86"/>
      <c r="N971" s="26"/>
      <c r="O971" s="86"/>
      <c r="P971" s="86"/>
      <c r="Q971" s="86" t="s">
        <v>379</v>
      </c>
      <c r="R971" s="86"/>
      <c r="S971" s="442"/>
      <c r="T971" s="279"/>
      <c r="U971" s="279"/>
      <c r="V971" s="279"/>
      <c r="W971" s="279"/>
      <c r="X971" s="279"/>
      <c r="Y971" s="279"/>
      <c r="Z971" s="279"/>
    </row>
    <row r="972" spans="1:26" ht="16.5" customHeight="1">
      <c r="A972" s="666"/>
      <c r="B972" s="666"/>
      <c r="C972" s="666"/>
      <c r="D972" s="666"/>
      <c r="E972" s="666"/>
      <c r="F972" s="666"/>
      <c r="G972" s="26"/>
      <c r="H972" s="271"/>
      <c r="I972" s="2" t="s">
        <v>16167</v>
      </c>
      <c r="J972" s="83" t="s">
        <v>158</v>
      </c>
      <c r="K972" s="442"/>
      <c r="L972" s="666"/>
      <c r="M972" s="86"/>
      <c r="N972" s="26"/>
      <c r="O972" s="86"/>
      <c r="P972" s="86"/>
      <c r="Q972" s="86" t="s">
        <v>379</v>
      </c>
      <c r="R972" s="86"/>
      <c r="S972" s="442"/>
      <c r="T972" s="279"/>
      <c r="U972" s="279"/>
      <c r="V972" s="279"/>
      <c r="W972" s="279"/>
      <c r="X972" s="279"/>
      <c r="Y972" s="279"/>
      <c r="Z972" s="279"/>
    </row>
    <row r="973" spans="1:26" ht="16.5" customHeight="1">
      <c r="A973" s="735" t="s">
        <v>18389</v>
      </c>
      <c r="B973" s="735"/>
      <c r="C973" s="735"/>
      <c r="D973" s="735" t="s">
        <v>18046</v>
      </c>
      <c r="E973" s="735" t="s">
        <v>18393</v>
      </c>
      <c r="F973" s="735" t="s">
        <v>17291</v>
      </c>
      <c r="G973" s="88"/>
      <c r="H973" s="461" t="s">
        <v>15550</v>
      </c>
      <c r="I973" s="447"/>
      <c r="J973" s="83" t="s">
        <v>158</v>
      </c>
      <c r="K973" s="442"/>
      <c r="L973" s="734"/>
      <c r="M973" s="403"/>
      <c r="N973" s="26"/>
      <c r="O973" s="86"/>
      <c r="P973" s="86"/>
      <c r="Q973" s="86" t="s">
        <v>379</v>
      </c>
      <c r="R973" s="86"/>
      <c r="S973" s="442"/>
      <c r="T973" s="279"/>
      <c r="U973" s="279"/>
      <c r="V973" s="279"/>
      <c r="W973" s="279"/>
      <c r="X973" s="279"/>
      <c r="Y973" s="279"/>
      <c r="Z973" s="279"/>
    </row>
    <row r="974" spans="1:26" ht="16.5" customHeight="1">
      <c r="A974" s="665"/>
      <c r="B974" s="665"/>
      <c r="C974" s="665"/>
      <c r="D974" s="665"/>
      <c r="E974" s="665"/>
      <c r="F974" s="665"/>
      <c r="G974" s="491" t="s">
        <v>17299</v>
      </c>
      <c r="H974" s="271" t="s">
        <v>15984</v>
      </c>
      <c r="I974" s="271" t="s">
        <v>15985</v>
      </c>
      <c r="J974" s="83" t="s">
        <v>158</v>
      </c>
      <c r="K974" s="442"/>
      <c r="L974" s="665"/>
      <c r="M974" s="178" t="s">
        <v>15556</v>
      </c>
      <c r="N974" s="26"/>
      <c r="O974" s="86"/>
      <c r="P974" s="86"/>
      <c r="Q974" s="86" t="s">
        <v>379</v>
      </c>
      <c r="R974" s="86"/>
      <c r="S974" s="442"/>
      <c r="T974" s="279"/>
      <c r="U974" s="279"/>
      <c r="V974" s="279"/>
      <c r="W974" s="279"/>
      <c r="X974" s="279"/>
      <c r="Y974" s="279"/>
      <c r="Z974" s="279"/>
    </row>
    <row r="975" spans="1:26" ht="16.5" customHeight="1">
      <c r="A975" s="665"/>
      <c r="B975" s="665"/>
      <c r="C975" s="665"/>
      <c r="D975" s="665"/>
      <c r="E975" s="665"/>
      <c r="F975" s="665"/>
      <c r="G975" s="35"/>
      <c r="H975" s="333" t="s">
        <v>18064</v>
      </c>
      <c r="I975" s="271" t="s">
        <v>15882</v>
      </c>
      <c r="J975" s="83" t="s">
        <v>158</v>
      </c>
      <c r="K975" s="442"/>
      <c r="L975" s="665"/>
      <c r="M975" s="86"/>
      <c r="N975" s="26"/>
      <c r="O975" s="86"/>
      <c r="P975" s="86"/>
      <c r="Q975" s="86" t="s">
        <v>379</v>
      </c>
      <c r="R975" s="86"/>
      <c r="S975" s="442"/>
      <c r="T975" s="279"/>
      <c r="U975" s="279"/>
      <c r="V975" s="279"/>
      <c r="W975" s="279"/>
      <c r="X975" s="279"/>
      <c r="Y975" s="279"/>
      <c r="Z975" s="279"/>
    </row>
    <row r="976" spans="1:26" ht="16.5" customHeight="1">
      <c r="A976" s="665"/>
      <c r="B976" s="665"/>
      <c r="C976" s="665"/>
      <c r="D976" s="665"/>
      <c r="E976" s="665"/>
      <c r="F976" s="665"/>
      <c r="G976" s="35"/>
      <c r="H976" s="271" t="s">
        <v>15884</v>
      </c>
      <c r="I976" s="453" t="s">
        <v>15886</v>
      </c>
      <c r="J976" s="83" t="s">
        <v>158</v>
      </c>
      <c r="K976" s="442"/>
      <c r="L976" s="665"/>
      <c r="M976" s="454" t="s">
        <v>15887</v>
      </c>
      <c r="N976" s="26"/>
      <c r="O976" s="86"/>
      <c r="P976" s="86"/>
      <c r="Q976" s="86" t="s">
        <v>379</v>
      </c>
      <c r="R976" s="86"/>
      <c r="S976" s="442"/>
      <c r="T976" s="279"/>
      <c r="U976" s="279"/>
      <c r="V976" s="279"/>
      <c r="W976" s="279"/>
      <c r="X976" s="279"/>
      <c r="Y976" s="279"/>
      <c r="Z976" s="279"/>
    </row>
    <row r="977" spans="1:26" ht="16.5" customHeight="1">
      <c r="A977" s="665"/>
      <c r="B977" s="665"/>
      <c r="C977" s="665"/>
      <c r="D977" s="665"/>
      <c r="E977" s="665"/>
      <c r="F977" s="665"/>
      <c r="G977" s="35"/>
      <c r="H977" s="2" t="s">
        <v>16020</v>
      </c>
      <c r="I977" s="2" t="s">
        <v>15750</v>
      </c>
      <c r="J977" s="83" t="s">
        <v>158</v>
      </c>
      <c r="K977" s="442"/>
      <c r="L977" s="665"/>
      <c r="M977" s="86"/>
      <c r="N977" s="26"/>
      <c r="O977" s="86"/>
      <c r="P977" s="86"/>
      <c r="Q977" s="86" t="s">
        <v>379</v>
      </c>
      <c r="R977" s="86"/>
      <c r="S977" s="442"/>
      <c r="T977" s="279"/>
      <c r="U977" s="279"/>
      <c r="V977" s="279"/>
      <c r="W977" s="279"/>
      <c r="X977" s="279"/>
      <c r="Y977" s="279"/>
      <c r="Z977" s="279"/>
    </row>
    <row r="978" spans="1:26" ht="16.5" customHeight="1">
      <c r="A978" s="665"/>
      <c r="B978" s="665"/>
      <c r="C978" s="665"/>
      <c r="D978" s="665"/>
      <c r="E978" s="665"/>
      <c r="F978" s="665"/>
      <c r="G978" s="26"/>
      <c r="H978" s="2" t="s">
        <v>18082</v>
      </c>
      <c r="I978" s="2"/>
      <c r="J978" s="83" t="s">
        <v>158</v>
      </c>
      <c r="K978" s="442"/>
      <c r="L978" s="665"/>
      <c r="M978" s="86"/>
      <c r="N978" s="26"/>
      <c r="O978" s="86"/>
      <c r="P978" s="86"/>
      <c r="Q978" s="86" t="s">
        <v>379</v>
      </c>
      <c r="R978" s="86"/>
      <c r="S978" s="442"/>
      <c r="T978" s="279"/>
      <c r="U978" s="279"/>
      <c r="V978" s="279"/>
      <c r="W978" s="279"/>
      <c r="X978" s="279"/>
      <c r="Y978" s="279"/>
      <c r="Z978" s="279"/>
    </row>
    <row r="979" spans="1:26" ht="16.5" customHeight="1">
      <c r="A979" s="665"/>
      <c r="B979" s="665"/>
      <c r="C979" s="665"/>
      <c r="D979" s="665"/>
      <c r="E979" s="665"/>
      <c r="F979" s="665"/>
      <c r="G979" s="26"/>
      <c r="H979" s="2" t="s">
        <v>18085</v>
      </c>
      <c r="I979" s="2"/>
      <c r="J979" s="83" t="s">
        <v>158</v>
      </c>
      <c r="K979" s="442"/>
      <c r="L979" s="665"/>
      <c r="M979" s="86"/>
      <c r="N979" s="26"/>
      <c r="O979" s="86"/>
      <c r="P979" s="86"/>
      <c r="Q979" s="86" t="s">
        <v>379</v>
      </c>
      <c r="R979" s="86"/>
      <c r="S979" s="442"/>
      <c r="T979" s="279"/>
      <c r="U979" s="279"/>
      <c r="V979" s="279"/>
      <c r="W979" s="279"/>
      <c r="X979" s="279"/>
      <c r="Y979" s="279"/>
      <c r="Z979" s="279"/>
    </row>
    <row r="980" spans="1:26" ht="16.5" customHeight="1">
      <c r="A980" s="665"/>
      <c r="B980" s="665"/>
      <c r="C980" s="665"/>
      <c r="D980" s="665"/>
      <c r="E980" s="665"/>
      <c r="F980" s="665"/>
      <c r="G980" s="26"/>
      <c r="H980" s="2" t="s">
        <v>18082</v>
      </c>
      <c r="I980" s="2"/>
      <c r="J980" s="83" t="s">
        <v>158</v>
      </c>
      <c r="K980" s="442"/>
      <c r="L980" s="665"/>
      <c r="M980" s="86"/>
      <c r="N980" s="26"/>
      <c r="O980" s="86"/>
      <c r="P980" s="86"/>
      <c r="Q980" s="86" t="s">
        <v>379</v>
      </c>
      <c r="R980" s="86"/>
      <c r="S980" s="442"/>
      <c r="T980" s="279"/>
      <c r="U980" s="279"/>
      <c r="V980" s="279"/>
      <c r="W980" s="279"/>
      <c r="X980" s="279"/>
      <c r="Y980" s="279"/>
      <c r="Z980" s="279"/>
    </row>
    <row r="981" spans="1:26" ht="16.5" customHeight="1">
      <c r="A981" s="665"/>
      <c r="B981" s="665"/>
      <c r="C981" s="665"/>
      <c r="D981" s="665"/>
      <c r="E981" s="665"/>
      <c r="F981" s="665"/>
      <c r="G981" s="26"/>
      <c r="H981" s="2" t="s">
        <v>18403</v>
      </c>
      <c r="I981" s="2" t="s">
        <v>15793</v>
      </c>
      <c r="J981" s="83" t="s">
        <v>158</v>
      </c>
      <c r="K981" s="442"/>
      <c r="L981" s="665"/>
      <c r="M981" s="86"/>
      <c r="N981" s="26"/>
      <c r="O981" s="86"/>
      <c r="P981" s="86"/>
      <c r="Q981" s="86" t="s">
        <v>379</v>
      </c>
      <c r="R981" s="86"/>
      <c r="S981" s="442"/>
      <c r="T981" s="279"/>
      <c r="U981" s="279"/>
      <c r="V981" s="279"/>
      <c r="W981" s="279"/>
      <c r="X981" s="279"/>
      <c r="Y981" s="279"/>
      <c r="Z981" s="279"/>
    </row>
    <row r="982" spans="1:26" ht="16.5" customHeight="1">
      <c r="A982" s="665"/>
      <c r="B982" s="665"/>
      <c r="C982" s="665"/>
      <c r="D982" s="665"/>
      <c r="E982" s="665"/>
      <c r="F982" s="665"/>
      <c r="G982" s="26"/>
      <c r="H982" s="333" t="s">
        <v>16906</v>
      </c>
      <c r="I982" s="333"/>
      <c r="J982" s="83" t="s">
        <v>158</v>
      </c>
      <c r="K982" s="442"/>
      <c r="L982" s="665"/>
      <c r="M982" s="86"/>
      <c r="N982" s="26"/>
      <c r="O982" s="86"/>
      <c r="P982" s="86"/>
      <c r="Q982" s="86" t="s">
        <v>379</v>
      </c>
      <c r="R982" s="86"/>
      <c r="S982" s="442"/>
      <c r="T982" s="279"/>
      <c r="U982" s="279"/>
      <c r="V982" s="279"/>
      <c r="W982" s="279"/>
      <c r="X982" s="279"/>
      <c r="Y982" s="279"/>
      <c r="Z982" s="279"/>
    </row>
    <row r="983" spans="1:26" ht="16.5" customHeight="1">
      <c r="A983" s="665"/>
      <c r="B983" s="665"/>
      <c r="C983" s="665"/>
      <c r="D983" s="665"/>
      <c r="E983" s="665"/>
      <c r="F983" s="665"/>
      <c r="G983" s="26"/>
      <c r="H983" s="271" t="s">
        <v>15884</v>
      </c>
      <c r="I983" s="453" t="s">
        <v>15886</v>
      </c>
      <c r="J983" s="83" t="s">
        <v>158</v>
      </c>
      <c r="K983" s="442"/>
      <c r="L983" s="665"/>
      <c r="M983" s="454" t="s">
        <v>15887</v>
      </c>
      <c r="N983" s="26"/>
      <c r="O983" s="86"/>
      <c r="P983" s="86"/>
      <c r="Q983" s="86" t="s">
        <v>379</v>
      </c>
      <c r="R983" s="86"/>
      <c r="S983" s="442"/>
      <c r="T983" s="279"/>
      <c r="U983" s="279"/>
      <c r="V983" s="279"/>
      <c r="W983" s="279"/>
      <c r="X983" s="279"/>
      <c r="Y983" s="279"/>
      <c r="Z983" s="279"/>
    </row>
    <row r="984" spans="1:26" ht="16.5" customHeight="1">
      <c r="A984" s="665"/>
      <c r="B984" s="665"/>
      <c r="C984" s="665"/>
      <c r="D984" s="665"/>
      <c r="E984" s="665"/>
      <c r="F984" s="665"/>
      <c r="G984" s="26"/>
      <c r="H984" s="271" t="s">
        <v>15888</v>
      </c>
      <c r="I984" s="445" t="s">
        <v>15558</v>
      </c>
      <c r="J984" s="83" t="s">
        <v>158</v>
      </c>
      <c r="K984" s="442"/>
      <c r="L984" s="665"/>
      <c r="M984" s="178" t="s">
        <v>15889</v>
      </c>
      <c r="N984" s="26"/>
      <c r="O984" s="86"/>
      <c r="P984" s="86"/>
      <c r="Q984" s="86" t="s">
        <v>379</v>
      </c>
      <c r="R984" s="86"/>
      <c r="S984" s="442"/>
      <c r="T984" s="279"/>
      <c r="U984" s="279"/>
      <c r="V984" s="279"/>
      <c r="W984" s="279"/>
      <c r="X984" s="279"/>
      <c r="Y984" s="279"/>
      <c r="Z984" s="279"/>
    </row>
    <row r="985" spans="1:26" ht="16.5" customHeight="1">
      <c r="A985" s="665"/>
      <c r="B985" s="665"/>
      <c r="C985" s="665"/>
      <c r="D985" s="665"/>
      <c r="E985" s="665"/>
      <c r="F985" s="665"/>
      <c r="G985" s="26"/>
      <c r="H985" s="333" t="s">
        <v>15562</v>
      </c>
      <c r="I985" s="271" t="s">
        <v>15890</v>
      </c>
      <c r="J985" s="83" t="s">
        <v>158</v>
      </c>
      <c r="K985" s="442"/>
      <c r="L985" s="665"/>
      <c r="M985" s="86"/>
      <c r="N985" s="26"/>
      <c r="O985" s="86"/>
      <c r="P985" s="86"/>
      <c r="Q985" s="86" t="s">
        <v>379</v>
      </c>
      <c r="R985" s="86"/>
      <c r="S985" s="442"/>
      <c r="T985" s="279"/>
      <c r="U985" s="279"/>
      <c r="V985" s="279"/>
      <c r="W985" s="279"/>
      <c r="X985" s="279"/>
      <c r="Y985" s="279"/>
      <c r="Z985" s="279"/>
    </row>
    <row r="986" spans="1:26" ht="16.5" customHeight="1">
      <c r="A986" s="666"/>
      <c r="B986" s="666"/>
      <c r="C986" s="666"/>
      <c r="D986" s="666"/>
      <c r="E986" s="666"/>
      <c r="F986" s="666"/>
      <c r="G986" s="26"/>
      <c r="H986" s="271"/>
      <c r="I986" s="2" t="s">
        <v>15891</v>
      </c>
      <c r="J986" s="83" t="s">
        <v>158</v>
      </c>
      <c r="K986" s="442"/>
      <c r="L986" s="666"/>
      <c r="M986" s="86"/>
      <c r="N986" s="26"/>
      <c r="O986" s="86"/>
      <c r="P986" s="86"/>
      <c r="Q986" s="86" t="s">
        <v>379</v>
      </c>
      <c r="R986" s="86"/>
      <c r="S986" s="442"/>
      <c r="T986" s="279"/>
      <c r="U986" s="279"/>
      <c r="V986" s="279"/>
      <c r="W986" s="279"/>
      <c r="X986" s="279"/>
      <c r="Y986" s="279"/>
      <c r="Z986" s="279"/>
    </row>
    <row r="987" spans="1:26" ht="16.5" customHeight="1">
      <c r="A987" s="735" t="s">
        <v>18421</v>
      </c>
      <c r="B987" s="735"/>
      <c r="C987" s="735"/>
      <c r="D987" s="735" t="s">
        <v>18046</v>
      </c>
      <c r="E987" s="735" t="s">
        <v>18425</v>
      </c>
      <c r="F987" s="735" t="s">
        <v>17291</v>
      </c>
      <c r="G987" s="88"/>
      <c r="H987" s="461" t="s">
        <v>15550</v>
      </c>
      <c r="I987" s="447"/>
      <c r="J987" s="83" t="s">
        <v>158</v>
      </c>
      <c r="K987" s="442"/>
      <c r="L987" s="734"/>
      <c r="M987" s="403"/>
      <c r="N987" s="26"/>
      <c r="O987" s="86"/>
      <c r="P987" s="86"/>
      <c r="Q987" s="86" t="s">
        <v>379</v>
      </c>
      <c r="R987" s="86"/>
      <c r="S987" s="442"/>
      <c r="T987" s="279"/>
      <c r="U987" s="279"/>
      <c r="V987" s="279"/>
      <c r="W987" s="279"/>
      <c r="X987" s="279"/>
      <c r="Y987" s="279"/>
      <c r="Z987" s="279"/>
    </row>
    <row r="988" spans="1:26" ht="16.5" customHeight="1">
      <c r="A988" s="665"/>
      <c r="B988" s="665"/>
      <c r="C988" s="665"/>
      <c r="D988" s="665"/>
      <c r="E988" s="665"/>
      <c r="F988" s="665"/>
      <c r="G988" s="491" t="s">
        <v>17299</v>
      </c>
      <c r="H988" s="271" t="s">
        <v>15984</v>
      </c>
      <c r="I988" s="271" t="s">
        <v>15985</v>
      </c>
      <c r="J988" s="83" t="s">
        <v>158</v>
      </c>
      <c r="K988" s="442"/>
      <c r="L988" s="665"/>
      <c r="M988" s="178" t="s">
        <v>15556</v>
      </c>
      <c r="N988" s="26"/>
      <c r="O988" s="86"/>
      <c r="P988" s="86"/>
      <c r="Q988" s="86" t="s">
        <v>379</v>
      </c>
      <c r="R988" s="86"/>
      <c r="S988" s="442"/>
      <c r="T988" s="279"/>
      <c r="U988" s="279"/>
      <c r="V988" s="279"/>
      <c r="W988" s="279"/>
      <c r="X988" s="279"/>
      <c r="Y988" s="279"/>
      <c r="Z988" s="279"/>
    </row>
    <row r="989" spans="1:26" ht="16.5" customHeight="1">
      <c r="A989" s="665"/>
      <c r="B989" s="665"/>
      <c r="C989" s="665"/>
      <c r="D989" s="665"/>
      <c r="E989" s="665"/>
      <c r="F989" s="665"/>
      <c r="G989" s="35"/>
      <c r="H989" s="333" t="s">
        <v>18064</v>
      </c>
      <c r="I989" s="271" t="s">
        <v>15882</v>
      </c>
      <c r="J989" s="83" t="s">
        <v>158</v>
      </c>
      <c r="K989" s="442"/>
      <c r="L989" s="665"/>
      <c r="M989" s="86"/>
      <c r="N989" s="26"/>
      <c r="O989" s="86"/>
      <c r="P989" s="86"/>
      <c r="Q989" s="86" t="s">
        <v>379</v>
      </c>
      <c r="R989" s="86"/>
      <c r="S989" s="442"/>
      <c r="T989" s="279"/>
      <c r="U989" s="279"/>
      <c r="V989" s="279"/>
      <c r="W989" s="279"/>
      <c r="X989" s="279"/>
      <c r="Y989" s="279"/>
      <c r="Z989" s="279"/>
    </row>
    <row r="990" spans="1:26" ht="16.5" customHeight="1">
      <c r="A990" s="665"/>
      <c r="B990" s="665"/>
      <c r="C990" s="665"/>
      <c r="D990" s="665"/>
      <c r="E990" s="665"/>
      <c r="F990" s="665"/>
      <c r="G990" s="35"/>
      <c r="H990" s="271" t="s">
        <v>15884</v>
      </c>
      <c r="I990" s="453" t="s">
        <v>15886</v>
      </c>
      <c r="J990" s="83" t="s">
        <v>158</v>
      </c>
      <c r="K990" s="442"/>
      <c r="L990" s="665"/>
      <c r="M990" s="454" t="s">
        <v>15887</v>
      </c>
      <c r="N990" s="26"/>
      <c r="O990" s="86"/>
      <c r="P990" s="86"/>
      <c r="Q990" s="86" t="s">
        <v>379</v>
      </c>
      <c r="R990" s="86"/>
      <c r="S990" s="442"/>
      <c r="T990" s="279"/>
      <c r="U990" s="279"/>
      <c r="V990" s="279"/>
      <c r="W990" s="279"/>
      <c r="X990" s="279"/>
      <c r="Y990" s="279"/>
      <c r="Z990" s="279"/>
    </row>
    <row r="991" spans="1:26" ht="16.5" customHeight="1">
      <c r="A991" s="665"/>
      <c r="B991" s="665"/>
      <c r="C991" s="665"/>
      <c r="D991" s="665"/>
      <c r="E991" s="665"/>
      <c r="F991" s="665"/>
      <c r="G991" s="35"/>
      <c r="H991" s="2" t="s">
        <v>16020</v>
      </c>
      <c r="I991" s="2" t="s">
        <v>15750</v>
      </c>
      <c r="J991" s="83" t="s">
        <v>158</v>
      </c>
      <c r="K991" s="442"/>
      <c r="L991" s="665"/>
      <c r="M991" s="86"/>
      <c r="N991" s="26"/>
      <c r="O991" s="86"/>
      <c r="P991" s="86"/>
      <c r="Q991" s="86" t="s">
        <v>379</v>
      </c>
      <c r="R991" s="86"/>
      <c r="S991" s="442"/>
      <c r="T991" s="279"/>
      <c r="U991" s="279"/>
      <c r="V991" s="279"/>
      <c r="W991" s="279"/>
      <c r="X991" s="279"/>
      <c r="Y991" s="279"/>
      <c r="Z991" s="279"/>
    </row>
    <row r="992" spans="1:26" ht="16.5" customHeight="1">
      <c r="A992" s="665"/>
      <c r="B992" s="665"/>
      <c r="C992" s="665"/>
      <c r="D992" s="665"/>
      <c r="E992" s="665"/>
      <c r="F992" s="665"/>
      <c r="G992" s="26"/>
      <c r="H992" s="2" t="s">
        <v>18113</v>
      </c>
      <c r="I992" s="2"/>
      <c r="J992" s="83" t="s">
        <v>158</v>
      </c>
      <c r="K992" s="442"/>
      <c r="L992" s="665"/>
      <c r="M992" s="86"/>
      <c r="N992" s="26"/>
      <c r="O992" s="86"/>
      <c r="P992" s="86"/>
      <c r="Q992" s="86" t="s">
        <v>379</v>
      </c>
      <c r="R992" s="86"/>
      <c r="S992" s="442"/>
      <c r="T992" s="279"/>
      <c r="U992" s="279"/>
      <c r="V992" s="279"/>
      <c r="W992" s="279"/>
      <c r="X992" s="279"/>
      <c r="Y992" s="279"/>
      <c r="Z992" s="279"/>
    </row>
    <row r="993" spans="1:26" ht="16.5" customHeight="1">
      <c r="A993" s="665"/>
      <c r="B993" s="665"/>
      <c r="C993" s="665"/>
      <c r="D993" s="665"/>
      <c r="E993" s="665"/>
      <c r="F993" s="665"/>
      <c r="G993" s="26"/>
      <c r="H993" s="2" t="s">
        <v>18116</v>
      </c>
      <c r="I993" s="2"/>
      <c r="J993" s="83" t="s">
        <v>158</v>
      </c>
      <c r="K993" s="442"/>
      <c r="L993" s="665"/>
      <c r="M993" s="86"/>
      <c r="N993" s="26"/>
      <c r="O993" s="86"/>
      <c r="P993" s="86"/>
      <c r="Q993" s="86" t="s">
        <v>379</v>
      </c>
      <c r="R993" s="86"/>
      <c r="S993" s="442"/>
      <c r="T993" s="279"/>
      <c r="U993" s="279"/>
      <c r="V993" s="279"/>
      <c r="W993" s="279"/>
      <c r="X993" s="279"/>
      <c r="Y993" s="279"/>
      <c r="Z993" s="279"/>
    </row>
    <row r="994" spans="1:26" ht="16.5" customHeight="1">
      <c r="A994" s="665"/>
      <c r="B994" s="665"/>
      <c r="C994" s="665"/>
      <c r="D994" s="665"/>
      <c r="E994" s="665"/>
      <c r="F994" s="665"/>
      <c r="G994" s="26"/>
      <c r="H994" s="2" t="s">
        <v>18113</v>
      </c>
      <c r="I994" s="2"/>
      <c r="J994" s="83" t="s">
        <v>158</v>
      </c>
      <c r="K994" s="442"/>
      <c r="L994" s="665"/>
      <c r="M994" s="86"/>
      <c r="N994" s="26"/>
      <c r="O994" s="86"/>
      <c r="P994" s="86"/>
      <c r="Q994" s="86" t="s">
        <v>379</v>
      </c>
      <c r="R994" s="86"/>
      <c r="S994" s="442"/>
      <c r="T994" s="279"/>
      <c r="U994" s="279"/>
      <c r="V994" s="279"/>
      <c r="W994" s="279"/>
      <c r="X994" s="279"/>
      <c r="Y994" s="279"/>
      <c r="Z994" s="279"/>
    </row>
    <row r="995" spans="1:26" ht="16.5" customHeight="1">
      <c r="A995" s="665"/>
      <c r="B995" s="665"/>
      <c r="C995" s="665"/>
      <c r="D995" s="665"/>
      <c r="E995" s="665"/>
      <c r="F995" s="665"/>
      <c r="G995" s="26"/>
      <c r="H995" s="2" t="s">
        <v>18403</v>
      </c>
      <c r="I995" s="2" t="s">
        <v>15793</v>
      </c>
      <c r="J995" s="83" t="s">
        <v>158</v>
      </c>
      <c r="K995" s="442"/>
      <c r="L995" s="665"/>
      <c r="M995" s="86"/>
      <c r="N995" s="26"/>
      <c r="O995" s="86"/>
      <c r="P995" s="86"/>
      <c r="Q995" s="86" t="s">
        <v>379</v>
      </c>
      <c r="R995" s="86"/>
      <c r="S995" s="442"/>
      <c r="T995" s="279"/>
      <c r="U995" s="279"/>
      <c r="V995" s="279"/>
      <c r="W995" s="279"/>
      <c r="X995" s="279"/>
      <c r="Y995" s="279"/>
      <c r="Z995" s="279"/>
    </row>
    <row r="996" spans="1:26" ht="16.5" customHeight="1">
      <c r="A996" s="665"/>
      <c r="B996" s="665"/>
      <c r="C996" s="665"/>
      <c r="D996" s="665"/>
      <c r="E996" s="665"/>
      <c r="F996" s="665"/>
      <c r="G996" s="26"/>
      <c r="H996" s="333" t="s">
        <v>16906</v>
      </c>
      <c r="I996" s="333"/>
      <c r="J996" s="83" t="s">
        <v>158</v>
      </c>
      <c r="K996" s="442"/>
      <c r="L996" s="665"/>
      <c r="M996" s="86"/>
      <c r="N996" s="26"/>
      <c r="O996" s="86"/>
      <c r="P996" s="86"/>
      <c r="Q996" s="86" t="s">
        <v>379</v>
      </c>
      <c r="R996" s="86"/>
      <c r="S996" s="442"/>
      <c r="T996" s="279"/>
      <c r="U996" s="279"/>
      <c r="V996" s="279"/>
      <c r="W996" s="279"/>
      <c r="X996" s="279"/>
      <c r="Y996" s="279"/>
      <c r="Z996" s="279"/>
    </row>
    <row r="997" spans="1:26" ht="16.5" customHeight="1">
      <c r="A997" s="665"/>
      <c r="B997" s="665"/>
      <c r="C997" s="665"/>
      <c r="D997" s="665"/>
      <c r="E997" s="665"/>
      <c r="F997" s="665"/>
      <c r="G997" s="26"/>
      <c r="H997" s="271" t="s">
        <v>15884</v>
      </c>
      <c r="I997" s="453" t="s">
        <v>15886</v>
      </c>
      <c r="J997" s="83" t="s">
        <v>158</v>
      </c>
      <c r="K997" s="442"/>
      <c r="L997" s="665"/>
      <c r="M997" s="454" t="s">
        <v>15887</v>
      </c>
      <c r="N997" s="26"/>
      <c r="O997" s="86"/>
      <c r="P997" s="86"/>
      <c r="Q997" s="86" t="s">
        <v>379</v>
      </c>
      <c r="R997" s="86"/>
      <c r="S997" s="442"/>
      <c r="T997" s="279"/>
      <c r="U997" s="279"/>
      <c r="V997" s="279"/>
      <c r="W997" s="279"/>
      <c r="X997" s="279"/>
      <c r="Y997" s="279"/>
      <c r="Z997" s="279"/>
    </row>
    <row r="998" spans="1:26" ht="16.5" customHeight="1">
      <c r="A998" s="665"/>
      <c r="B998" s="665"/>
      <c r="C998" s="665"/>
      <c r="D998" s="665"/>
      <c r="E998" s="665"/>
      <c r="F998" s="665"/>
      <c r="G998" s="26"/>
      <c r="H998" s="271" t="s">
        <v>15888</v>
      </c>
      <c r="I998" s="445" t="s">
        <v>15558</v>
      </c>
      <c r="J998" s="83" t="s">
        <v>158</v>
      </c>
      <c r="K998" s="442"/>
      <c r="L998" s="665"/>
      <c r="M998" s="178" t="s">
        <v>15889</v>
      </c>
      <c r="N998" s="26"/>
      <c r="O998" s="86"/>
      <c r="P998" s="86"/>
      <c r="Q998" s="86" t="s">
        <v>379</v>
      </c>
      <c r="R998" s="86"/>
      <c r="S998" s="442"/>
      <c r="T998" s="279"/>
      <c r="U998" s="279"/>
      <c r="V998" s="279"/>
      <c r="W998" s="279"/>
      <c r="X998" s="279"/>
      <c r="Y998" s="279"/>
      <c r="Z998" s="279"/>
    </row>
    <row r="999" spans="1:26" ht="16.5" customHeight="1">
      <c r="A999" s="665"/>
      <c r="B999" s="665"/>
      <c r="C999" s="665"/>
      <c r="D999" s="665"/>
      <c r="E999" s="665"/>
      <c r="F999" s="665"/>
      <c r="G999" s="26"/>
      <c r="H999" s="333" t="s">
        <v>15562</v>
      </c>
      <c r="I999" s="333"/>
      <c r="J999" s="83" t="s">
        <v>158</v>
      </c>
      <c r="K999" s="442"/>
      <c r="L999" s="665"/>
      <c r="M999" s="86"/>
      <c r="N999" s="26"/>
      <c r="O999" s="86"/>
      <c r="P999" s="86"/>
      <c r="Q999" s="86" t="s">
        <v>379</v>
      </c>
      <c r="R999" s="86"/>
      <c r="S999" s="442"/>
      <c r="T999" s="279"/>
      <c r="U999" s="279"/>
      <c r="V999" s="279"/>
      <c r="W999" s="279"/>
      <c r="X999" s="279"/>
      <c r="Y999" s="279"/>
      <c r="Z999" s="279"/>
    </row>
    <row r="1000" spans="1:26" ht="16.5" customHeight="1">
      <c r="A1000" s="665"/>
      <c r="B1000" s="665"/>
      <c r="C1000" s="665"/>
      <c r="D1000" s="665"/>
      <c r="E1000" s="665"/>
      <c r="F1000" s="665"/>
      <c r="G1000" s="26"/>
      <c r="H1000" s="271" t="s">
        <v>16313</v>
      </c>
      <c r="I1000" s="271" t="s">
        <v>15890</v>
      </c>
      <c r="J1000" s="83" t="s">
        <v>158</v>
      </c>
      <c r="K1000" s="442"/>
      <c r="L1000" s="665"/>
      <c r="M1000" s="86"/>
      <c r="N1000" s="26"/>
      <c r="O1000" s="86"/>
      <c r="P1000" s="86"/>
      <c r="Q1000" s="86" t="s">
        <v>379</v>
      </c>
      <c r="R1000" s="86"/>
      <c r="S1000" s="442"/>
      <c r="T1000" s="279"/>
      <c r="U1000" s="279"/>
      <c r="V1000" s="279"/>
      <c r="W1000" s="279"/>
      <c r="X1000" s="279"/>
      <c r="Y1000" s="279"/>
      <c r="Z1000" s="279"/>
    </row>
    <row r="1001" spans="1:26" ht="16.5" customHeight="1">
      <c r="A1001" s="666"/>
      <c r="B1001" s="666"/>
      <c r="C1001" s="666"/>
      <c r="D1001" s="666"/>
      <c r="E1001" s="666"/>
      <c r="F1001" s="666"/>
      <c r="G1001" s="26"/>
      <c r="H1001" s="271"/>
      <c r="I1001" s="2" t="s">
        <v>15891</v>
      </c>
      <c r="J1001" s="83" t="s">
        <v>158</v>
      </c>
      <c r="K1001" s="442"/>
      <c r="L1001" s="666"/>
      <c r="M1001" s="86"/>
      <c r="N1001" s="26"/>
      <c r="O1001" s="86"/>
      <c r="P1001" s="86"/>
      <c r="Q1001" s="86" t="s">
        <v>379</v>
      </c>
      <c r="R1001" s="86"/>
      <c r="S1001" s="442"/>
      <c r="T1001" s="279"/>
      <c r="U1001" s="279"/>
      <c r="V1001" s="279"/>
      <c r="W1001" s="279"/>
      <c r="X1001" s="279"/>
      <c r="Y1001" s="279"/>
      <c r="Z1001" s="279"/>
    </row>
    <row r="1002" spans="1:26" ht="16.5" customHeight="1">
      <c r="A1002" s="735" t="s">
        <v>18452</v>
      </c>
      <c r="B1002" s="735"/>
      <c r="C1002" s="735"/>
      <c r="D1002" s="735" t="s">
        <v>18046</v>
      </c>
      <c r="E1002" s="735" t="s">
        <v>18461</v>
      </c>
      <c r="F1002" s="735" t="s">
        <v>17291</v>
      </c>
      <c r="G1002" s="88"/>
      <c r="H1002" s="461" t="s">
        <v>15550</v>
      </c>
      <c r="I1002" s="447"/>
      <c r="J1002" s="83" t="s">
        <v>158</v>
      </c>
      <c r="K1002" s="442"/>
      <c r="L1002" s="734"/>
      <c r="M1002" s="403"/>
      <c r="N1002" s="26"/>
      <c r="O1002" s="86"/>
      <c r="P1002" s="86"/>
      <c r="Q1002" s="86" t="s">
        <v>379</v>
      </c>
      <c r="R1002" s="86"/>
      <c r="S1002" s="442"/>
      <c r="T1002" s="279"/>
      <c r="U1002" s="279"/>
      <c r="V1002" s="279"/>
      <c r="W1002" s="279"/>
      <c r="X1002" s="279"/>
      <c r="Y1002" s="279"/>
      <c r="Z1002" s="279"/>
    </row>
    <row r="1003" spans="1:26" ht="16.5" customHeight="1">
      <c r="A1003" s="665"/>
      <c r="B1003" s="665"/>
      <c r="C1003" s="665"/>
      <c r="D1003" s="665"/>
      <c r="E1003" s="665"/>
      <c r="F1003" s="665"/>
      <c r="G1003" s="491" t="s">
        <v>17299</v>
      </c>
      <c r="H1003" s="271" t="s">
        <v>15984</v>
      </c>
      <c r="I1003" s="271" t="s">
        <v>15985</v>
      </c>
      <c r="J1003" s="83" t="s">
        <v>158</v>
      </c>
      <c r="K1003" s="442"/>
      <c r="L1003" s="665"/>
      <c r="M1003" s="178" t="s">
        <v>15556</v>
      </c>
      <c r="N1003" s="26"/>
      <c r="O1003" s="86"/>
      <c r="P1003" s="86"/>
      <c r="Q1003" s="86" t="s">
        <v>379</v>
      </c>
      <c r="R1003" s="86"/>
      <c r="S1003" s="442"/>
      <c r="T1003" s="279"/>
      <c r="U1003" s="279"/>
      <c r="V1003" s="279"/>
      <c r="W1003" s="279"/>
      <c r="X1003" s="279"/>
      <c r="Y1003" s="279"/>
      <c r="Z1003" s="279"/>
    </row>
    <row r="1004" spans="1:26" ht="16.5" customHeight="1">
      <c r="A1004" s="665"/>
      <c r="B1004" s="665"/>
      <c r="C1004" s="665"/>
      <c r="D1004" s="665"/>
      <c r="E1004" s="665"/>
      <c r="F1004" s="665"/>
      <c r="G1004" s="35"/>
      <c r="H1004" s="333" t="s">
        <v>18064</v>
      </c>
      <c r="I1004" s="271" t="s">
        <v>15882</v>
      </c>
      <c r="J1004" s="83" t="s">
        <v>158</v>
      </c>
      <c r="K1004" s="442"/>
      <c r="L1004" s="665"/>
      <c r="M1004" s="86"/>
      <c r="N1004" s="26"/>
      <c r="O1004" s="86"/>
      <c r="P1004" s="86"/>
      <c r="Q1004" s="86" t="s">
        <v>379</v>
      </c>
      <c r="R1004" s="86"/>
      <c r="S1004" s="442"/>
      <c r="T1004" s="279"/>
      <c r="U1004" s="279"/>
      <c r="V1004" s="279"/>
      <c r="W1004" s="279"/>
      <c r="X1004" s="279"/>
      <c r="Y1004" s="279"/>
      <c r="Z1004" s="279"/>
    </row>
    <row r="1005" spans="1:26" ht="16.5" customHeight="1">
      <c r="A1005" s="665"/>
      <c r="B1005" s="665"/>
      <c r="C1005" s="665"/>
      <c r="D1005" s="665"/>
      <c r="E1005" s="665"/>
      <c r="F1005" s="665"/>
      <c r="G1005" s="35"/>
      <c r="H1005" s="271" t="s">
        <v>15884</v>
      </c>
      <c r="I1005" s="453" t="s">
        <v>15886</v>
      </c>
      <c r="J1005" s="83" t="s">
        <v>158</v>
      </c>
      <c r="K1005" s="442"/>
      <c r="L1005" s="665"/>
      <c r="M1005" s="454" t="s">
        <v>15887</v>
      </c>
      <c r="N1005" s="26"/>
      <c r="O1005" s="86"/>
      <c r="P1005" s="86"/>
      <c r="Q1005" s="86" t="s">
        <v>379</v>
      </c>
      <c r="R1005" s="86"/>
      <c r="S1005" s="442"/>
      <c r="T1005" s="279"/>
      <c r="U1005" s="279"/>
      <c r="V1005" s="279"/>
      <c r="W1005" s="279"/>
      <c r="X1005" s="279"/>
      <c r="Y1005" s="279"/>
      <c r="Z1005" s="279"/>
    </row>
    <row r="1006" spans="1:26" ht="16.5" customHeight="1">
      <c r="A1006" s="665"/>
      <c r="B1006" s="665"/>
      <c r="C1006" s="665"/>
      <c r="D1006" s="665"/>
      <c r="E1006" s="665"/>
      <c r="F1006" s="665"/>
      <c r="G1006" s="35"/>
      <c r="H1006" s="2" t="s">
        <v>16020</v>
      </c>
      <c r="I1006" s="2" t="s">
        <v>15750</v>
      </c>
      <c r="J1006" s="83" t="s">
        <v>158</v>
      </c>
      <c r="K1006" s="442"/>
      <c r="L1006" s="665"/>
      <c r="M1006" s="86"/>
      <c r="N1006" s="26"/>
      <c r="O1006" s="86"/>
      <c r="P1006" s="86"/>
      <c r="Q1006" s="86" t="s">
        <v>379</v>
      </c>
      <c r="R1006" s="86"/>
      <c r="S1006" s="442"/>
      <c r="T1006" s="279"/>
      <c r="U1006" s="279"/>
      <c r="V1006" s="279"/>
      <c r="W1006" s="279"/>
      <c r="X1006" s="279"/>
      <c r="Y1006" s="279"/>
      <c r="Z1006" s="279"/>
    </row>
    <row r="1007" spans="1:26" ht="16.5" customHeight="1">
      <c r="A1007" s="665"/>
      <c r="B1007" s="665"/>
      <c r="C1007" s="665"/>
      <c r="D1007" s="665"/>
      <c r="E1007" s="665"/>
      <c r="F1007" s="665"/>
      <c r="G1007" s="26"/>
      <c r="H1007" s="2" t="s">
        <v>18141</v>
      </c>
      <c r="I1007" s="2"/>
      <c r="J1007" s="83" t="s">
        <v>158</v>
      </c>
      <c r="K1007" s="442"/>
      <c r="L1007" s="665"/>
      <c r="M1007" s="86"/>
      <c r="N1007" s="26"/>
      <c r="O1007" s="86"/>
      <c r="P1007" s="86"/>
      <c r="Q1007" s="86" t="s">
        <v>379</v>
      </c>
      <c r="R1007" s="86"/>
      <c r="S1007" s="442"/>
      <c r="T1007" s="279"/>
      <c r="U1007" s="279"/>
      <c r="V1007" s="279"/>
      <c r="W1007" s="279"/>
      <c r="X1007" s="279"/>
      <c r="Y1007" s="279"/>
      <c r="Z1007" s="279"/>
    </row>
    <row r="1008" spans="1:26" ht="16.5" customHeight="1">
      <c r="A1008" s="665"/>
      <c r="B1008" s="665"/>
      <c r="C1008" s="665"/>
      <c r="D1008" s="665"/>
      <c r="E1008" s="665"/>
      <c r="F1008" s="665"/>
      <c r="G1008" s="26"/>
      <c r="H1008" s="2" t="s">
        <v>18145</v>
      </c>
      <c r="I1008" s="2"/>
      <c r="J1008" s="83" t="s">
        <v>158</v>
      </c>
      <c r="K1008" s="442"/>
      <c r="L1008" s="665"/>
      <c r="M1008" s="86"/>
      <c r="N1008" s="26"/>
      <c r="O1008" s="86"/>
      <c r="P1008" s="86"/>
      <c r="Q1008" s="86" t="s">
        <v>379</v>
      </c>
      <c r="R1008" s="86"/>
      <c r="S1008" s="442"/>
      <c r="T1008" s="279"/>
      <c r="U1008" s="279"/>
      <c r="V1008" s="279"/>
      <c r="W1008" s="279"/>
      <c r="X1008" s="279"/>
      <c r="Y1008" s="279"/>
      <c r="Z1008" s="279"/>
    </row>
    <row r="1009" spans="1:26" ht="16.5" customHeight="1">
      <c r="A1009" s="665"/>
      <c r="B1009" s="665"/>
      <c r="C1009" s="665"/>
      <c r="D1009" s="665"/>
      <c r="E1009" s="665"/>
      <c r="F1009" s="665"/>
      <c r="G1009" s="26"/>
      <c r="H1009" s="2" t="s">
        <v>18141</v>
      </c>
      <c r="I1009" s="2"/>
      <c r="J1009" s="83" t="s">
        <v>158</v>
      </c>
      <c r="K1009" s="442"/>
      <c r="L1009" s="665"/>
      <c r="M1009" s="86"/>
      <c r="N1009" s="26"/>
      <c r="O1009" s="86"/>
      <c r="P1009" s="86"/>
      <c r="Q1009" s="86" t="s">
        <v>379</v>
      </c>
      <c r="R1009" s="86"/>
      <c r="S1009" s="442"/>
      <c r="T1009" s="279"/>
      <c r="U1009" s="279"/>
      <c r="V1009" s="279"/>
      <c r="W1009" s="279"/>
      <c r="X1009" s="279"/>
      <c r="Y1009" s="279"/>
      <c r="Z1009" s="279"/>
    </row>
    <row r="1010" spans="1:26" ht="16.5" customHeight="1">
      <c r="A1010" s="665"/>
      <c r="B1010" s="665"/>
      <c r="C1010" s="665"/>
      <c r="D1010" s="665"/>
      <c r="E1010" s="665"/>
      <c r="F1010" s="665"/>
      <c r="G1010" s="26"/>
      <c r="H1010" s="2" t="s">
        <v>18403</v>
      </c>
      <c r="I1010" s="2" t="s">
        <v>15793</v>
      </c>
      <c r="J1010" s="83" t="s">
        <v>158</v>
      </c>
      <c r="K1010" s="442"/>
      <c r="L1010" s="665"/>
      <c r="M1010" s="86"/>
      <c r="N1010" s="26"/>
      <c r="O1010" s="86"/>
      <c r="P1010" s="86"/>
      <c r="Q1010" s="86" t="s">
        <v>379</v>
      </c>
      <c r="R1010" s="86"/>
      <c r="S1010" s="442"/>
      <c r="T1010" s="279"/>
      <c r="U1010" s="279"/>
      <c r="V1010" s="279"/>
      <c r="W1010" s="279"/>
      <c r="X1010" s="279"/>
      <c r="Y1010" s="279"/>
      <c r="Z1010" s="279"/>
    </row>
    <row r="1011" spans="1:26" ht="16.5" customHeight="1">
      <c r="A1011" s="665"/>
      <c r="B1011" s="665"/>
      <c r="C1011" s="665"/>
      <c r="D1011" s="665"/>
      <c r="E1011" s="665"/>
      <c r="F1011" s="665"/>
      <c r="G1011" s="26"/>
      <c r="H1011" s="333" t="s">
        <v>16906</v>
      </c>
      <c r="I1011" s="333"/>
      <c r="J1011" s="83" t="s">
        <v>158</v>
      </c>
      <c r="K1011" s="442"/>
      <c r="L1011" s="665"/>
      <c r="M1011" s="86"/>
      <c r="N1011" s="26"/>
      <c r="O1011" s="86"/>
      <c r="P1011" s="86"/>
      <c r="Q1011" s="86" t="s">
        <v>379</v>
      </c>
      <c r="R1011" s="86"/>
      <c r="S1011" s="442"/>
      <c r="T1011" s="279"/>
      <c r="U1011" s="279"/>
      <c r="V1011" s="279"/>
      <c r="W1011" s="279"/>
      <c r="X1011" s="279"/>
      <c r="Y1011" s="279"/>
      <c r="Z1011" s="279"/>
    </row>
    <row r="1012" spans="1:26" ht="16.5" customHeight="1">
      <c r="A1012" s="665"/>
      <c r="B1012" s="665"/>
      <c r="C1012" s="665"/>
      <c r="D1012" s="665"/>
      <c r="E1012" s="665"/>
      <c r="F1012" s="665"/>
      <c r="G1012" s="26"/>
      <c r="H1012" s="271" t="s">
        <v>15884</v>
      </c>
      <c r="I1012" s="453" t="s">
        <v>15886</v>
      </c>
      <c r="J1012" s="83" t="s">
        <v>158</v>
      </c>
      <c r="K1012" s="442"/>
      <c r="L1012" s="665"/>
      <c r="M1012" s="454" t="s">
        <v>15887</v>
      </c>
      <c r="N1012" s="26"/>
      <c r="O1012" s="86"/>
      <c r="P1012" s="86"/>
      <c r="Q1012" s="86" t="s">
        <v>379</v>
      </c>
      <c r="R1012" s="86"/>
      <c r="S1012" s="442"/>
      <c r="T1012" s="279"/>
      <c r="U1012" s="279"/>
      <c r="V1012" s="279"/>
      <c r="W1012" s="279"/>
      <c r="X1012" s="279"/>
      <c r="Y1012" s="279"/>
      <c r="Z1012" s="279"/>
    </row>
    <row r="1013" spans="1:26" ht="16.5" customHeight="1">
      <c r="A1013" s="665"/>
      <c r="B1013" s="665"/>
      <c r="C1013" s="665"/>
      <c r="D1013" s="665"/>
      <c r="E1013" s="665"/>
      <c r="F1013" s="665"/>
      <c r="G1013" s="26"/>
      <c r="H1013" s="271" t="s">
        <v>15888</v>
      </c>
      <c r="I1013" s="445" t="s">
        <v>15558</v>
      </c>
      <c r="J1013" s="83" t="s">
        <v>158</v>
      </c>
      <c r="K1013" s="442"/>
      <c r="L1013" s="665"/>
      <c r="M1013" s="178" t="s">
        <v>15889</v>
      </c>
      <c r="N1013" s="26"/>
      <c r="O1013" s="86"/>
      <c r="P1013" s="86"/>
      <c r="Q1013" s="86" t="s">
        <v>379</v>
      </c>
      <c r="R1013" s="86"/>
      <c r="S1013" s="442"/>
      <c r="T1013" s="279"/>
      <c r="U1013" s="279"/>
      <c r="V1013" s="279"/>
      <c r="W1013" s="279"/>
      <c r="X1013" s="279"/>
      <c r="Y1013" s="279"/>
      <c r="Z1013" s="279"/>
    </row>
    <row r="1014" spans="1:26" ht="16.5" customHeight="1">
      <c r="A1014" s="665"/>
      <c r="B1014" s="665"/>
      <c r="C1014" s="665"/>
      <c r="D1014" s="665"/>
      <c r="E1014" s="665"/>
      <c r="F1014" s="665"/>
      <c r="G1014" s="26"/>
      <c r="H1014" s="333" t="s">
        <v>15562</v>
      </c>
      <c r="I1014" s="271" t="s">
        <v>15890</v>
      </c>
      <c r="J1014" s="83" t="s">
        <v>158</v>
      </c>
      <c r="K1014" s="442"/>
      <c r="L1014" s="665"/>
      <c r="M1014" s="86"/>
      <c r="N1014" s="26"/>
      <c r="O1014" s="86"/>
      <c r="P1014" s="86"/>
      <c r="Q1014" s="86" t="s">
        <v>379</v>
      </c>
      <c r="R1014" s="86"/>
      <c r="S1014" s="442"/>
      <c r="T1014" s="279"/>
      <c r="U1014" s="279"/>
      <c r="V1014" s="279"/>
      <c r="W1014" s="279"/>
      <c r="X1014" s="279"/>
      <c r="Y1014" s="279"/>
      <c r="Z1014" s="279"/>
    </row>
    <row r="1015" spans="1:26" ht="16.5" customHeight="1">
      <c r="A1015" s="666"/>
      <c r="B1015" s="666"/>
      <c r="C1015" s="666"/>
      <c r="D1015" s="666"/>
      <c r="E1015" s="666"/>
      <c r="F1015" s="666"/>
      <c r="G1015" s="26"/>
      <c r="H1015" s="271"/>
      <c r="I1015" s="2" t="s">
        <v>15891</v>
      </c>
      <c r="J1015" s="83" t="s">
        <v>158</v>
      </c>
      <c r="K1015" s="442"/>
      <c r="L1015" s="666"/>
      <c r="M1015" s="86"/>
      <c r="N1015" s="26"/>
      <c r="O1015" s="86"/>
      <c r="P1015" s="86"/>
      <c r="Q1015" s="86" t="s">
        <v>379</v>
      </c>
      <c r="R1015" s="86"/>
      <c r="S1015" s="442"/>
      <c r="T1015" s="279"/>
      <c r="U1015" s="279"/>
      <c r="V1015" s="279"/>
      <c r="W1015" s="279"/>
      <c r="X1015" s="279"/>
      <c r="Y1015" s="279"/>
      <c r="Z1015" s="279"/>
    </row>
    <row r="1016" spans="1:26" ht="16.5" customHeight="1">
      <c r="A1016" s="735" t="s">
        <v>18495</v>
      </c>
      <c r="B1016" s="735"/>
      <c r="C1016" s="735"/>
      <c r="D1016" s="735" t="s">
        <v>18046</v>
      </c>
      <c r="E1016" s="735" t="s">
        <v>18501</v>
      </c>
      <c r="F1016" s="735" t="s">
        <v>17291</v>
      </c>
      <c r="G1016" s="88"/>
      <c r="H1016" s="461" t="s">
        <v>15550</v>
      </c>
      <c r="I1016" s="447"/>
      <c r="J1016" s="83" t="s">
        <v>158</v>
      </c>
      <c r="K1016" s="442"/>
      <c r="L1016" s="734"/>
      <c r="M1016" s="403"/>
      <c r="N1016" s="26"/>
      <c r="O1016" s="86"/>
      <c r="P1016" s="86"/>
      <c r="Q1016" s="86" t="s">
        <v>379</v>
      </c>
      <c r="R1016" s="86"/>
      <c r="S1016" s="442"/>
      <c r="T1016" s="279"/>
      <c r="U1016" s="279"/>
      <c r="V1016" s="279"/>
      <c r="W1016" s="279"/>
      <c r="X1016" s="279"/>
      <c r="Y1016" s="279"/>
      <c r="Z1016" s="279"/>
    </row>
    <row r="1017" spans="1:26" ht="16.5" customHeight="1">
      <c r="A1017" s="665"/>
      <c r="B1017" s="665"/>
      <c r="C1017" s="665"/>
      <c r="D1017" s="665"/>
      <c r="E1017" s="665"/>
      <c r="F1017" s="665"/>
      <c r="G1017" s="491" t="s">
        <v>17299</v>
      </c>
      <c r="H1017" s="271" t="s">
        <v>15984</v>
      </c>
      <c r="I1017" s="271" t="s">
        <v>15985</v>
      </c>
      <c r="J1017" s="83" t="s">
        <v>158</v>
      </c>
      <c r="K1017" s="442"/>
      <c r="L1017" s="665"/>
      <c r="M1017" s="178" t="s">
        <v>15556</v>
      </c>
      <c r="N1017" s="26"/>
      <c r="O1017" s="86"/>
      <c r="P1017" s="86"/>
      <c r="Q1017" s="86" t="s">
        <v>379</v>
      </c>
      <c r="R1017" s="86"/>
      <c r="S1017" s="442"/>
      <c r="T1017" s="279"/>
      <c r="U1017" s="279"/>
      <c r="V1017" s="279"/>
      <c r="W1017" s="279"/>
      <c r="X1017" s="279"/>
      <c r="Y1017" s="279"/>
      <c r="Z1017" s="279"/>
    </row>
    <row r="1018" spans="1:26" ht="16.5" customHeight="1">
      <c r="A1018" s="665"/>
      <c r="B1018" s="665"/>
      <c r="C1018" s="665"/>
      <c r="D1018" s="665"/>
      <c r="E1018" s="665"/>
      <c r="F1018" s="665"/>
      <c r="G1018" s="35"/>
      <c r="H1018" s="333" t="s">
        <v>18064</v>
      </c>
      <c r="I1018" s="271" t="s">
        <v>15882</v>
      </c>
      <c r="J1018" s="83" t="s">
        <v>158</v>
      </c>
      <c r="K1018" s="442"/>
      <c r="L1018" s="665"/>
      <c r="M1018" s="86"/>
      <c r="N1018" s="26"/>
      <c r="O1018" s="86"/>
      <c r="P1018" s="86"/>
      <c r="Q1018" s="86" t="s">
        <v>379</v>
      </c>
      <c r="R1018" s="86"/>
      <c r="S1018" s="442"/>
      <c r="T1018" s="279"/>
      <c r="U1018" s="279"/>
      <c r="V1018" s="279"/>
      <c r="W1018" s="279"/>
      <c r="X1018" s="279"/>
      <c r="Y1018" s="279"/>
      <c r="Z1018" s="279"/>
    </row>
    <row r="1019" spans="1:26" ht="16.5" customHeight="1">
      <c r="A1019" s="665"/>
      <c r="B1019" s="665"/>
      <c r="C1019" s="665"/>
      <c r="D1019" s="665"/>
      <c r="E1019" s="665"/>
      <c r="F1019" s="665"/>
      <c r="G1019" s="35"/>
      <c r="H1019" s="271" t="s">
        <v>15884</v>
      </c>
      <c r="I1019" s="453" t="s">
        <v>15886</v>
      </c>
      <c r="J1019" s="83" t="s">
        <v>158</v>
      </c>
      <c r="K1019" s="442"/>
      <c r="L1019" s="665"/>
      <c r="M1019" s="454" t="s">
        <v>15887</v>
      </c>
      <c r="N1019" s="26"/>
      <c r="O1019" s="86"/>
      <c r="P1019" s="86"/>
      <c r="Q1019" s="86" t="s">
        <v>379</v>
      </c>
      <c r="R1019" s="86"/>
      <c r="S1019" s="442"/>
      <c r="T1019" s="279"/>
      <c r="U1019" s="279"/>
      <c r="V1019" s="279"/>
      <c r="W1019" s="279"/>
      <c r="X1019" s="279"/>
      <c r="Y1019" s="279"/>
      <c r="Z1019" s="279"/>
    </row>
    <row r="1020" spans="1:26" ht="16.5" customHeight="1">
      <c r="A1020" s="665"/>
      <c r="B1020" s="665"/>
      <c r="C1020" s="665"/>
      <c r="D1020" s="665"/>
      <c r="E1020" s="665"/>
      <c r="F1020" s="665"/>
      <c r="G1020" s="35"/>
      <c r="H1020" s="2" t="s">
        <v>16020</v>
      </c>
      <c r="I1020" s="2" t="s">
        <v>15750</v>
      </c>
      <c r="J1020" s="83" t="s">
        <v>158</v>
      </c>
      <c r="K1020" s="442"/>
      <c r="L1020" s="665"/>
      <c r="M1020" s="86"/>
      <c r="N1020" s="26"/>
      <c r="O1020" s="86"/>
      <c r="P1020" s="86"/>
      <c r="Q1020" s="86" t="s">
        <v>379</v>
      </c>
      <c r="R1020" s="86"/>
      <c r="S1020" s="442"/>
      <c r="T1020" s="279"/>
      <c r="U1020" s="279"/>
      <c r="V1020" s="279"/>
      <c r="W1020" s="279"/>
      <c r="X1020" s="279"/>
      <c r="Y1020" s="279"/>
      <c r="Z1020" s="279"/>
    </row>
    <row r="1021" spans="1:26" ht="16.5" customHeight="1">
      <c r="A1021" s="665"/>
      <c r="B1021" s="665"/>
      <c r="C1021" s="665"/>
      <c r="D1021" s="665"/>
      <c r="E1021" s="665"/>
      <c r="F1021" s="665"/>
      <c r="G1021" s="26"/>
      <c r="H1021" s="2" t="s">
        <v>18175</v>
      </c>
      <c r="I1021" s="2"/>
      <c r="J1021" s="83" t="s">
        <v>158</v>
      </c>
      <c r="K1021" s="442"/>
      <c r="L1021" s="665"/>
      <c r="M1021" s="86"/>
      <c r="N1021" s="26"/>
      <c r="O1021" s="86"/>
      <c r="P1021" s="86"/>
      <c r="Q1021" s="86" t="s">
        <v>379</v>
      </c>
      <c r="R1021" s="86"/>
      <c r="S1021" s="442"/>
      <c r="T1021" s="279"/>
      <c r="U1021" s="279"/>
      <c r="V1021" s="279"/>
      <c r="W1021" s="279"/>
      <c r="X1021" s="279"/>
      <c r="Y1021" s="279"/>
      <c r="Z1021" s="279"/>
    </row>
    <row r="1022" spans="1:26" ht="16.5" customHeight="1">
      <c r="A1022" s="665"/>
      <c r="B1022" s="665"/>
      <c r="C1022" s="665"/>
      <c r="D1022" s="665"/>
      <c r="E1022" s="665"/>
      <c r="F1022" s="665"/>
      <c r="G1022" s="26"/>
      <c r="H1022" s="2" t="s">
        <v>18179</v>
      </c>
      <c r="I1022" s="2"/>
      <c r="J1022" s="83" t="s">
        <v>158</v>
      </c>
      <c r="K1022" s="442"/>
      <c r="L1022" s="665"/>
      <c r="M1022" s="86"/>
      <c r="N1022" s="26"/>
      <c r="O1022" s="86"/>
      <c r="P1022" s="86"/>
      <c r="Q1022" s="86" t="s">
        <v>379</v>
      </c>
      <c r="R1022" s="86"/>
      <c r="S1022" s="442"/>
      <c r="T1022" s="279"/>
      <c r="U1022" s="279"/>
      <c r="V1022" s="279"/>
      <c r="W1022" s="279"/>
      <c r="X1022" s="279"/>
      <c r="Y1022" s="279"/>
      <c r="Z1022" s="279"/>
    </row>
    <row r="1023" spans="1:26" ht="16.5" customHeight="1">
      <c r="A1023" s="665"/>
      <c r="B1023" s="665"/>
      <c r="C1023" s="665"/>
      <c r="D1023" s="665"/>
      <c r="E1023" s="665"/>
      <c r="F1023" s="665"/>
      <c r="G1023" s="26"/>
      <c r="H1023" s="2" t="s">
        <v>18175</v>
      </c>
      <c r="I1023" s="2"/>
      <c r="J1023" s="83" t="s">
        <v>158</v>
      </c>
      <c r="K1023" s="442"/>
      <c r="L1023" s="665"/>
      <c r="M1023" s="86"/>
      <c r="N1023" s="26"/>
      <c r="O1023" s="86"/>
      <c r="P1023" s="86"/>
      <c r="Q1023" s="86" t="s">
        <v>379</v>
      </c>
      <c r="R1023" s="86"/>
      <c r="S1023" s="442"/>
      <c r="T1023" s="279"/>
      <c r="U1023" s="279"/>
      <c r="V1023" s="279"/>
      <c r="W1023" s="279"/>
      <c r="X1023" s="279"/>
      <c r="Y1023" s="279"/>
      <c r="Z1023" s="279"/>
    </row>
    <row r="1024" spans="1:26" ht="16.5" customHeight="1">
      <c r="A1024" s="665"/>
      <c r="B1024" s="665"/>
      <c r="C1024" s="665"/>
      <c r="D1024" s="665"/>
      <c r="E1024" s="665"/>
      <c r="F1024" s="665"/>
      <c r="G1024" s="26"/>
      <c r="H1024" s="2" t="s">
        <v>18403</v>
      </c>
      <c r="I1024" s="2" t="s">
        <v>15793</v>
      </c>
      <c r="J1024" s="83" t="s">
        <v>158</v>
      </c>
      <c r="K1024" s="442"/>
      <c r="L1024" s="665"/>
      <c r="M1024" s="86"/>
      <c r="N1024" s="26"/>
      <c r="O1024" s="86"/>
      <c r="P1024" s="86"/>
      <c r="Q1024" s="86" t="s">
        <v>379</v>
      </c>
      <c r="R1024" s="86"/>
      <c r="S1024" s="442"/>
      <c r="T1024" s="279"/>
      <c r="U1024" s="279"/>
      <c r="V1024" s="279"/>
      <c r="W1024" s="279"/>
      <c r="X1024" s="279"/>
      <c r="Y1024" s="279"/>
      <c r="Z1024" s="279"/>
    </row>
    <row r="1025" spans="1:26" ht="16.5" customHeight="1">
      <c r="A1025" s="665"/>
      <c r="B1025" s="665"/>
      <c r="C1025" s="665"/>
      <c r="D1025" s="665"/>
      <c r="E1025" s="665"/>
      <c r="F1025" s="665"/>
      <c r="G1025" s="26"/>
      <c r="H1025" s="333" t="s">
        <v>16906</v>
      </c>
      <c r="I1025" s="333"/>
      <c r="J1025" s="83" t="s">
        <v>158</v>
      </c>
      <c r="K1025" s="442"/>
      <c r="L1025" s="665"/>
      <c r="M1025" s="86"/>
      <c r="N1025" s="26"/>
      <c r="O1025" s="86"/>
      <c r="P1025" s="86"/>
      <c r="Q1025" s="86" t="s">
        <v>379</v>
      </c>
      <c r="R1025" s="86"/>
      <c r="S1025" s="442"/>
      <c r="T1025" s="279"/>
      <c r="U1025" s="279"/>
      <c r="V1025" s="279"/>
      <c r="W1025" s="279"/>
      <c r="X1025" s="279"/>
      <c r="Y1025" s="279"/>
      <c r="Z1025" s="279"/>
    </row>
    <row r="1026" spans="1:26" ht="16.5" customHeight="1">
      <c r="A1026" s="665"/>
      <c r="B1026" s="665"/>
      <c r="C1026" s="665"/>
      <c r="D1026" s="665"/>
      <c r="E1026" s="665"/>
      <c r="F1026" s="665"/>
      <c r="G1026" s="26"/>
      <c r="H1026" s="271" t="s">
        <v>15884</v>
      </c>
      <c r="I1026" s="453" t="s">
        <v>15886</v>
      </c>
      <c r="J1026" s="83" t="s">
        <v>158</v>
      </c>
      <c r="K1026" s="442"/>
      <c r="L1026" s="665"/>
      <c r="M1026" s="454" t="s">
        <v>15887</v>
      </c>
      <c r="N1026" s="26"/>
      <c r="O1026" s="86"/>
      <c r="P1026" s="86"/>
      <c r="Q1026" s="86" t="s">
        <v>379</v>
      </c>
      <c r="R1026" s="86"/>
      <c r="S1026" s="442"/>
      <c r="T1026" s="279"/>
      <c r="U1026" s="279"/>
      <c r="V1026" s="279"/>
      <c r="W1026" s="279"/>
      <c r="X1026" s="279"/>
      <c r="Y1026" s="279"/>
      <c r="Z1026" s="279"/>
    </row>
    <row r="1027" spans="1:26" ht="16.5" customHeight="1">
      <c r="A1027" s="665"/>
      <c r="B1027" s="665"/>
      <c r="C1027" s="665"/>
      <c r="D1027" s="665"/>
      <c r="E1027" s="665"/>
      <c r="F1027" s="665"/>
      <c r="G1027" s="26"/>
      <c r="H1027" s="271" t="s">
        <v>15888</v>
      </c>
      <c r="I1027" s="445" t="s">
        <v>15558</v>
      </c>
      <c r="J1027" s="83" t="s">
        <v>158</v>
      </c>
      <c r="K1027" s="442"/>
      <c r="L1027" s="665"/>
      <c r="M1027" s="178" t="s">
        <v>15889</v>
      </c>
      <c r="N1027" s="26"/>
      <c r="O1027" s="86"/>
      <c r="P1027" s="86"/>
      <c r="Q1027" s="86" t="s">
        <v>379</v>
      </c>
      <c r="R1027" s="86"/>
      <c r="S1027" s="442"/>
      <c r="T1027" s="279"/>
      <c r="U1027" s="279"/>
      <c r="V1027" s="279"/>
      <c r="W1027" s="279"/>
      <c r="X1027" s="279"/>
      <c r="Y1027" s="279"/>
      <c r="Z1027" s="279"/>
    </row>
    <row r="1028" spans="1:26" ht="16.5" customHeight="1">
      <c r="A1028" s="665"/>
      <c r="B1028" s="665"/>
      <c r="C1028" s="665"/>
      <c r="D1028" s="665"/>
      <c r="E1028" s="665"/>
      <c r="F1028" s="665"/>
      <c r="G1028" s="26"/>
      <c r="H1028" s="333" t="s">
        <v>15562</v>
      </c>
      <c r="I1028" s="271" t="s">
        <v>15890</v>
      </c>
      <c r="J1028" s="83" t="s">
        <v>158</v>
      </c>
      <c r="K1028" s="442"/>
      <c r="L1028" s="665"/>
      <c r="M1028" s="86"/>
      <c r="N1028" s="26"/>
      <c r="O1028" s="86"/>
      <c r="P1028" s="86"/>
      <c r="Q1028" s="86" t="s">
        <v>379</v>
      </c>
      <c r="R1028" s="86"/>
      <c r="S1028" s="442"/>
      <c r="T1028" s="279"/>
      <c r="U1028" s="279"/>
      <c r="V1028" s="279"/>
      <c r="W1028" s="279"/>
      <c r="X1028" s="279"/>
      <c r="Y1028" s="279"/>
      <c r="Z1028" s="279"/>
    </row>
    <row r="1029" spans="1:26" ht="16.5" customHeight="1">
      <c r="A1029" s="666"/>
      <c r="B1029" s="666"/>
      <c r="C1029" s="666"/>
      <c r="D1029" s="666"/>
      <c r="E1029" s="666"/>
      <c r="F1029" s="666"/>
      <c r="G1029" s="26"/>
      <c r="H1029" s="271"/>
      <c r="I1029" s="2" t="s">
        <v>15891</v>
      </c>
      <c r="J1029" s="83" t="s">
        <v>158</v>
      </c>
      <c r="K1029" s="442"/>
      <c r="L1029" s="666"/>
      <c r="M1029" s="86"/>
      <c r="N1029" s="26"/>
      <c r="O1029" s="86"/>
      <c r="P1029" s="86"/>
      <c r="Q1029" s="86" t="s">
        <v>379</v>
      </c>
      <c r="R1029" s="86"/>
      <c r="S1029" s="442"/>
      <c r="T1029" s="279"/>
      <c r="U1029" s="279"/>
      <c r="V1029" s="279"/>
      <c r="W1029" s="279"/>
      <c r="X1029" s="279"/>
      <c r="Y1029" s="279"/>
      <c r="Z1029" s="279"/>
    </row>
    <row r="1030" spans="1:26" ht="16.5" customHeight="1">
      <c r="A1030" s="735" t="s">
        <v>18561</v>
      </c>
      <c r="B1030" s="735"/>
      <c r="C1030" s="735"/>
      <c r="D1030" s="735" t="s">
        <v>18046</v>
      </c>
      <c r="E1030" s="735" t="s">
        <v>18566</v>
      </c>
      <c r="F1030" s="735" t="s">
        <v>17291</v>
      </c>
      <c r="G1030" s="88"/>
      <c r="H1030" s="461" t="s">
        <v>15550</v>
      </c>
      <c r="I1030" s="447"/>
      <c r="J1030" s="83" t="s">
        <v>158</v>
      </c>
      <c r="K1030" s="442"/>
      <c r="L1030" s="734"/>
      <c r="M1030" s="403"/>
      <c r="N1030" s="26"/>
      <c r="O1030" s="86"/>
      <c r="P1030" s="86"/>
      <c r="Q1030" s="86" t="s">
        <v>379</v>
      </c>
      <c r="R1030" s="86"/>
      <c r="S1030" s="442"/>
      <c r="T1030" s="279"/>
      <c r="U1030" s="279"/>
      <c r="V1030" s="279"/>
      <c r="W1030" s="279"/>
      <c r="X1030" s="279"/>
      <c r="Y1030" s="279"/>
      <c r="Z1030" s="279"/>
    </row>
    <row r="1031" spans="1:26" ht="16.5" customHeight="1">
      <c r="A1031" s="665"/>
      <c r="B1031" s="665"/>
      <c r="C1031" s="665"/>
      <c r="D1031" s="665"/>
      <c r="E1031" s="665"/>
      <c r="F1031" s="665"/>
      <c r="G1031" s="491" t="s">
        <v>17299</v>
      </c>
      <c r="H1031" s="271" t="s">
        <v>15984</v>
      </c>
      <c r="I1031" s="271" t="s">
        <v>15985</v>
      </c>
      <c r="J1031" s="83" t="s">
        <v>158</v>
      </c>
      <c r="K1031" s="442"/>
      <c r="L1031" s="665"/>
      <c r="M1031" s="178" t="s">
        <v>15556</v>
      </c>
      <c r="N1031" s="26"/>
      <c r="O1031" s="86"/>
      <c r="P1031" s="86"/>
      <c r="Q1031" s="86" t="s">
        <v>379</v>
      </c>
      <c r="R1031" s="86"/>
      <c r="S1031" s="442"/>
      <c r="T1031" s="279"/>
      <c r="U1031" s="279"/>
      <c r="V1031" s="279"/>
      <c r="W1031" s="279"/>
      <c r="X1031" s="279"/>
      <c r="Y1031" s="279"/>
      <c r="Z1031" s="279"/>
    </row>
    <row r="1032" spans="1:26" ht="16.5" customHeight="1">
      <c r="A1032" s="665"/>
      <c r="B1032" s="665"/>
      <c r="C1032" s="665"/>
      <c r="D1032" s="665"/>
      <c r="E1032" s="665"/>
      <c r="F1032" s="665"/>
      <c r="G1032" s="35"/>
      <c r="H1032" s="333" t="s">
        <v>18064</v>
      </c>
      <c r="I1032" s="271" t="s">
        <v>15882</v>
      </c>
      <c r="J1032" s="83" t="s">
        <v>158</v>
      </c>
      <c r="K1032" s="442"/>
      <c r="L1032" s="665"/>
      <c r="M1032" s="86"/>
      <c r="N1032" s="26"/>
      <c r="O1032" s="86"/>
      <c r="P1032" s="86"/>
      <c r="Q1032" s="86" t="s">
        <v>379</v>
      </c>
      <c r="R1032" s="86"/>
      <c r="S1032" s="442"/>
      <c r="T1032" s="279"/>
      <c r="U1032" s="279"/>
      <c r="V1032" s="279"/>
      <c r="W1032" s="279"/>
      <c r="X1032" s="279"/>
      <c r="Y1032" s="279"/>
      <c r="Z1032" s="279"/>
    </row>
    <row r="1033" spans="1:26" ht="16.5" customHeight="1">
      <c r="A1033" s="665"/>
      <c r="B1033" s="665"/>
      <c r="C1033" s="665"/>
      <c r="D1033" s="665"/>
      <c r="E1033" s="665"/>
      <c r="F1033" s="665"/>
      <c r="G1033" s="35"/>
      <c r="H1033" s="271" t="s">
        <v>15884</v>
      </c>
      <c r="I1033" s="453" t="s">
        <v>15886</v>
      </c>
      <c r="J1033" s="83" t="s">
        <v>158</v>
      </c>
      <c r="K1033" s="442"/>
      <c r="L1033" s="665"/>
      <c r="M1033" s="454" t="s">
        <v>15887</v>
      </c>
      <c r="N1033" s="26"/>
      <c r="O1033" s="86"/>
      <c r="P1033" s="86"/>
      <c r="Q1033" s="86" t="s">
        <v>379</v>
      </c>
      <c r="R1033" s="86"/>
      <c r="S1033" s="442"/>
      <c r="T1033" s="279"/>
      <c r="U1033" s="279"/>
      <c r="V1033" s="279"/>
      <c r="W1033" s="279"/>
      <c r="X1033" s="279"/>
      <c r="Y1033" s="279"/>
      <c r="Z1033" s="279"/>
    </row>
    <row r="1034" spans="1:26" ht="16.5" customHeight="1">
      <c r="A1034" s="665"/>
      <c r="B1034" s="665"/>
      <c r="C1034" s="665"/>
      <c r="D1034" s="665"/>
      <c r="E1034" s="665"/>
      <c r="F1034" s="665"/>
      <c r="G1034" s="35"/>
      <c r="H1034" s="2" t="s">
        <v>16020</v>
      </c>
      <c r="I1034" s="2" t="s">
        <v>15750</v>
      </c>
      <c r="J1034" s="83" t="s">
        <v>158</v>
      </c>
      <c r="K1034" s="442"/>
      <c r="L1034" s="665"/>
      <c r="M1034" s="86"/>
      <c r="N1034" s="26"/>
      <c r="O1034" s="86"/>
      <c r="P1034" s="86"/>
      <c r="Q1034" s="86" t="s">
        <v>379</v>
      </c>
      <c r="R1034" s="86"/>
      <c r="S1034" s="442"/>
      <c r="T1034" s="279"/>
      <c r="U1034" s="279"/>
      <c r="V1034" s="279"/>
      <c r="W1034" s="279"/>
      <c r="X1034" s="279"/>
      <c r="Y1034" s="279"/>
      <c r="Z1034" s="279"/>
    </row>
    <row r="1035" spans="1:26" ht="16.5" customHeight="1">
      <c r="A1035" s="665"/>
      <c r="B1035" s="665"/>
      <c r="C1035" s="665"/>
      <c r="D1035" s="665"/>
      <c r="E1035" s="665"/>
      <c r="F1035" s="665"/>
      <c r="G1035" s="26"/>
      <c r="H1035" s="2" t="s">
        <v>18082</v>
      </c>
      <c r="I1035" s="2"/>
      <c r="J1035" s="83" t="s">
        <v>158</v>
      </c>
      <c r="K1035" s="442"/>
      <c r="L1035" s="665"/>
      <c r="M1035" s="86"/>
      <c r="N1035" s="26"/>
      <c r="O1035" s="86"/>
      <c r="P1035" s="86"/>
      <c r="Q1035" s="86" t="s">
        <v>379</v>
      </c>
      <c r="R1035" s="86"/>
      <c r="S1035" s="442"/>
      <c r="T1035" s="279"/>
      <c r="U1035" s="279"/>
      <c r="V1035" s="279"/>
      <c r="W1035" s="279"/>
      <c r="X1035" s="279"/>
      <c r="Y1035" s="279"/>
      <c r="Z1035" s="279"/>
    </row>
    <row r="1036" spans="1:26" ht="16.5" customHeight="1">
      <c r="A1036" s="665"/>
      <c r="B1036" s="665"/>
      <c r="C1036" s="665"/>
      <c r="D1036" s="665"/>
      <c r="E1036" s="665"/>
      <c r="F1036" s="665"/>
      <c r="G1036" s="26"/>
      <c r="H1036" s="2" t="s">
        <v>18085</v>
      </c>
      <c r="I1036" s="2"/>
      <c r="J1036" s="83" t="s">
        <v>158</v>
      </c>
      <c r="K1036" s="442"/>
      <c r="L1036" s="665"/>
      <c r="M1036" s="86"/>
      <c r="N1036" s="26"/>
      <c r="O1036" s="86"/>
      <c r="P1036" s="86"/>
      <c r="Q1036" s="86" t="s">
        <v>379</v>
      </c>
      <c r="R1036" s="86"/>
      <c r="S1036" s="442"/>
      <c r="T1036" s="279"/>
      <c r="U1036" s="279"/>
      <c r="V1036" s="279"/>
      <c r="W1036" s="279"/>
      <c r="X1036" s="279"/>
      <c r="Y1036" s="279"/>
      <c r="Z1036" s="279"/>
    </row>
    <row r="1037" spans="1:26" ht="16.5" customHeight="1">
      <c r="A1037" s="665"/>
      <c r="B1037" s="665"/>
      <c r="C1037" s="665"/>
      <c r="D1037" s="665"/>
      <c r="E1037" s="665"/>
      <c r="F1037" s="665"/>
      <c r="G1037" s="26"/>
      <c r="H1037" s="2" t="s">
        <v>18082</v>
      </c>
      <c r="I1037" s="2"/>
      <c r="J1037" s="83" t="s">
        <v>158</v>
      </c>
      <c r="K1037" s="442"/>
      <c r="L1037" s="665"/>
      <c r="M1037" s="86"/>
      <c r="N1037" s="26"/>
      <c r="O1037" s="86"/>
      <c r="P1037" s="86"/>
      <c r="Q1037" s="86" t="s">
        <v>379</v>
      </c>
      <c r="R1037" s="86"/>
      <c r="S1037" s="442"/>
      <c r="T1037" s="279"/>
      <c r="U1037" s="279"/>
      <c r="V1037" s="279"/>
      <c r="W1037" s="279"/>
      <c r="X1037" s="279"/>
      <c r="Y1037" s="279"/>
      <c r="Z1037" s="279"/>
    </row>
    <row r="1038" spans="1:26" ht="16.5" customHeight="1">
      <c r="A1038" s="665"/>
      <c r="B1038" s="665"/>
      <c r="C1038" s="665"/>
      <c r="D1038" s="665"/>
      <c r="E1038" s="665"/>
      <c r="F1038" s="665"/>
      <c r="G1038" s="26"/>
      <c r="H1038" s="2" t="s">
        <v>15771</v>
      </c>
      <c r="I1038" s="2" t="s">
        <v>15773</v>
      </c>
      <c r="J1038" s="83" t="s">
        <v>158</v>
      </c>
      <c r="K1038" s="442"/>
      <c r="L1038" s="665"/>
      <c r="M1038" s="86"/>
      <c r="N1038" s="26"/>
      <c r="O1038" s="86"/>
      <c r="P1038" s="86"/>
      <c r="Q1038" s="86" t="s">
        <v>379</v>
      </c>
      <c r="R1038" s="86"/>
      <c r="S1038" s="442"/>
      <c r="T1038" s="279"/>
      <c r="U1038" s="279"/>
      <c r="V1038" s="279"/>
      <c r="W1038" s="279"/>
      <c r="X1038" s="279"/>
      <c r="Y1038" s="279"/>
      <c r="Z1038" s="279"/>
    </row>
    <row r="1039" spans="1:26" ht="16.5" customHeight="1">
      <c r="A1039" s="665"/>
      <c r="B1039" s="665"/>
      <c r="C1039" s="665"/>
      <c r="D1039" s="665"/>
      <c r="E1039" s="665"/>
      <c r="F1039" s="665"/>
      <c r="G1039" s="26"/>
      <c r="H1039" s="2" t="s">
        <v>18604</v>
      </c>
      <c r="I1039" s="2" t="s">
        <v>17431</v>
      </c>
      <c r="J1039" s="83" t="s">
        <v>158</v>
      </c>
      <c r="K1039" s="442"/>
      <c r="L1039" s="665"/>
      <c r="M1039" s="86"/>
      <c r="N1039" s="26"/>
      <c r="O1039" s="86"/>
      <c r="P1039" s="86"/>
      <c r="Q1039" s="86" t="s">
        <v>379</v>
      </c>
      <c r="R1039" s="86"/>
      <c r="S1039" s="442"/>
      <c r="T1039" s="279"/>
      <c r="U1039" s="279"/>
      <c r="V1039" s="279"/>
      <c r="W1039" s="279"/>
      <c r="X1039" s="279"/>
      <c r="Y1039" s="279"/>
      <c r="Z1039" s="279"/>
    </row>
    <row r="1040" spans="1:26" ht="16.5" customHeight="1">
      <c r="A1040" s="665"/>
      <c r="B1040" s="665"/>
      <c r="C1040" s="665"/>
      <c r="D1040" s="665"/>
      <c r="E1040" s="665"/>
      <c r="F1040" s="665"/>
      <c r="G1040" s="26"/>
      <c r="H1040" s="333" t="s">
        <v>16906</v>
      </c>
      <c r="I1040" s="333"/>
      <c r="J1040" s="83" t="s">
        <v>158</v>
      </c>
      <c r="K1040" s="442"/>
      <c r="L1040" s="665"/>
      <c r="M1040" s="86"/>
      <c r="N1040" s="26"/>
      <c r="O1040" s="86"/>
      <c r="P1040" s="86"/>
      <c r="Q1040" s="86" t="s">
        <v>379</v>
      </c>
      <c r="R1040" s="86"/>
      <c r="S1040" s="442"/>
      <c r="T1040" s="279"/>
      <c r="U1040" s="279"/>
      <c r="V1040" s="279"/>
      <c r="W1040" s="279"/>
      <c r="X1040" s="279"/>
      <c r="Y1040" s="279"/>
      <c r="Z1040" s="279"/>
    </row>
    <row r="1041" spans="1:26" ht="16.5" customHeight="1">
      <c r="A1041" s="665"/>
      <c r="B1041" s="665"/>
      <c r="C1041" s="665"/>
      <c r="D1041" s="665"/>
      <c r="E1041" s="665"/>
      <c r="F1041" s="665"/>
      <c r="G1041" s="26"/>
      <c r="H1041" s="271" t="s">
        <v>15884</v>
      </c>
      <c r="I1041" s="453" t="s">
        <v>15886</v>
      </c>
      <c r="J1041" s="83" t="s">
        <v>158</v>
      </c>
      <c r="K1041" s="442"/>
      <c r="L1041" s="665"/>
      <c r="M1041" s="454" t="s">
        <v>15887</v>
      </c>
      <c r="N1041" s="26"/>
      <c r="O1041" s="86"/>
      <c r="P1041" s="86"/>
      <c r="Q1041" s="86" t="s">
        <v>379</v>
      </c>
      <c r="R1041" s="86"/>
      <c r="S1041" s="442"/>
      <c r="T1041" s="279"/>
      <c r="U1041" s="279"/>
      <c r="V1041" s="279"/>
      <c r="W1041" s="279"/>
      <c r="X1041" s="279"/>
      <c r="Y1041" s="279"/>
      <c r="Z1041" s="279"/>
    </row>
    <row r="1042" spans="1:26" ht="16.5" customHeight="1">
      <c r="A1042" s="665"/>
      <c r="B1042" s="665"/>
      <c r="C1042" s="665"/>
      <c r="D1042" s="665"/>
      <c r="E1042" s="665"/>
      <c r="F1042" s="665"/>
      <c r="G1042" s="26"/>
      <c r="H1042" s="271" t="s">
        <v>15888</v>
      </c>
      <c r="I1042" s="445" t="s">
        <v>15558</v>
      </c>
      <c r="J1042" s="83" t="s">
        <v>158</v>
      </c>
      <c r="K1042" s="442"/>
      <c r="L1042" s="665"/>
      <c r="M1042" s="178" t="s">
        <v>15889</v>
      </c>
      <c r="N1042" s="26"/>
      <c r="O1042" s="86"/>
      <c r="P1042" s="86"/>
      <c r="Q1042" s="86" t="s">
        <v>379</v>
      </c>
      <c r="R1042" s="86"/>
      <c r="S1042" s="442"/>
      <c r="T1042" s="279"/>
      <c r="U1042" s="279"/>
      <c r="V1042" s="279"/>
      <c r="W1042" s="279"/>
      <c r="X1042" s="279"/>
      <c r="Y1042" s="279"/>
      <c r="Z1042" s="279"/>
    </row>
    <row r="1043" spans="1:26" ht="16.5" customHeight="1">
      <c r="A1043" s="665"/>
      <c r="B1043" s="665"/>
      <c r="C1043" s="665"/>
      <c r="D1043" s="665"/>
      <c r="E1043" s="665"/>
      <c r="F1043" s="665"/>
      <c r="G1043" s="26"/>
      <c r="H1043" s="333" t="s">
        <v>15562</v>
      </c>
      <c r="I1043" s="271" t="s">
        <v>15890</v>
      </c>
      <c r="J1043" s="83" t="s">
        <v>158</v>
      </c>
      <c r="K1043" s="442"/>
      <c r="L1043" s="665"/>
      <c r="M1043" s="86"/>
      <c r="N1043" s="26"/>
      <c r="O1043" s="86"/>
      <c r="P1043" s="86"/>
      <c r="Q1043" s="86" t="s">
        <v>379</v>
      </c>
      <c r="R1043" s="86"/>
      <c r="S1043" s="442"/>
      <c r="T1043" s="279"/>
      <c r="U1043" s="279"/>
      <c r="V1043" s="279"/>
      <c r="W1043" s="279"/>
      <c r="X1043" s="279"/>
      <c r="Y1043" s="279"/>
      <c r="Z1043" s="279"/>
    </row>
    <row r="1044" spans="1:26" ht="16.5" customHeight="1">
      <c r="A1044" s="666"/>
      <c r="B1044" s="666"/>
      <c r="C1044" s="666"/>
      <c r="D1044" s="666"/>
      <c r="E1044" s="666"/>
      <c r="F1044" s="666"/>
      <c r="G1044" s="26"/>
      <c r="H1044" s="271"/>
      <c r="I1044" s="2" t="s">
        <v>15891</v>
      </c>
      <c r="J1044" s="83" t="s">
        <v>158</v>
      </c>
      <c r="K1044" s="442"/>
      <c r="L1044" s="666"/>
      <c r="M1044" s="86"/>
      <c r="N1044" s="26"/>
      <c r="O1044" s="86"/>
      <c r="P1044" s="86"/>
      <c r="Q1044" s="86" t="s">
        <v>379</v>
      </c>
      <c r="R1044" s="86"/>
      <c r="S1044" s="442"/>
      <c r="T1044" s="279"/>
      <c r="U1044" s="279"/>
      <c r="V1044" s="279"/>
      <c r="W1044" s="279"/>
      <c r="X1044" s="279"/>
      <c r="Y1044" s="279"/>
      <c r="Z1044" s="279"/>
    </row>
    <row r="1045" spans="1:26" ht="16.5" customHeight="1">
      <c r="A1045" s="735" t="s">
        <v>18626</v>
      </c>
      <c r="B1045" s="735"/>
      <c r="C1045" s="735"/>
      <c r="D1045" s="735" t="s">
        <v>18046</v>
      </c>
      <c r="E1045" s="735" t="s">
        <v>18633</v>
      </c>
      <c r="F1045" s="735" t="s">
        <v>17291</v>
      </c>
      <c r="G1045" s="88"/>
      <c r="H1045" s="461" t="s">
        <v>15550</v>
      </c>
      <c r="I1045" s="447"/>
      <c r="J1045" s="83" t="s">
        <v>158</v>
      </c>
      <c r="K1045" s="442"/>
      <c r="L1045" s="734"/>
      <c r="M1045" s="403"/>
      <c r="N1045" s="26"/>
      <c r="O1045" s="86"/>
      <c r="P1045" s="86"/>
      <c r="Q1045" s="86" t="s">
        <v>379</v>
      </c>
      <c r="R1045" s="86"/>
      <c r="S1045" s="442"/>
      <c r="T1045" s="279"/>
      <c r="U1045" s="279"/>
      <c r="V1045" s="279"/>
      <c r="W1045" s="279"/>
      <c r="X1045" s="279"/>
      <c r="Y1045" s="279"/>
      <c r="Z1045" s="279"/>
    </row>
    <row r="1046" spans="1:26" ht="16.5" customHeight="1">
      <c r="A1046" s="665"/>
      <c r="B1046" s="665"/>
      <c r="C1046" s="665"/>
      <c r="D1046" s="665"/>
      <c r="E1046" s="665"/>
      <c r="F1046" s="665"/>
      <c r="G1046" s="491" t="s">
        <v>17299</v>
      </c>
      <c r="H1046" s="271" t="s">
        <v>15984</v>
      </c>
      <c r="I1046" s="271" t="s">
        <v>15985</v>
      </c>
      <c r="J1046" s="83" t="s">
        <v>158</v>
      </c>
      <c r="K1046" s="442"/>
      <c r="L1046" s="665"/>
      <c r="M1046" s="178" t="s">
        <v>15556</v>
      </c>
      <c r="N1046" s="26"/>
      <c r="O1046" s="86"/>
      <c r="P1046" s="86"/>
      <c r="Q1046" s="86" t="s">
        <v>379</v>
      </c>
      <c r="R1046" s="86"/>
      <c r="S1046" s="442"/>
      <c r="T1046" s="279"/>
      <c r="U1046" s="279"/>
      <c r="V1046" s="279"/>
      <c r="W1046" s="279"/>
      <c r="X1046" s="279"/>
      <c r="Y1046" s="279"/>
      <c r="Z1046" s="279"/>
    </row>
    <row r="1047" spans="1:26" ht="16.5" customHeight="1">
      <c r="A1047" s="665"/>
      <c r="B1047" s="665"/>
      <c r="C1047" s="665"/>
      <c r="D1047" s="665"/>
      <c r="E1047" s="665"/>
      <c r="F1047" s="665"/>
      <c r="G1047" s="35"/>
      <c r="H1047" s="333" t="s">
        <v>18064</v>
      </c>
      <c r="I1047" s="271" t="s">
        <v>15882</v>
      </c>
      <c r="J1047" s="83" t="s">
        <v>158</v>
      </c>
      <c r="K1047" s="442"/>
      <c r="L1047" s="665"/>
      <c r="M1047" s="86"/>
      <c r="N1047" s="26"/>
      <c r="O1047" s="86"/>
      <c r="P1047" s="86"/>
      <c r="Q1047" s="86" t="s">
        <v>379</v>
      </c>
      <c r="R1047" s="86"/>
      <c r="S1047" s="442"/>
      <c r="T1047" s="279"/>
      <c r="U1047" s="279"/>
      <c r="V1047" s="279"/>
      <c r="W1047" s="279"/>
      <c r="X1047" s="279"/>
      <c r="Y1047" s="279"/>
      <c r="Z1047" s="279"/>
    </row>
    <row r="1048" spans="1:26" ht="16.5" customHeight="1">
      <c r="A1048" s="665"/>
      <c r="B1048" s="665"/>
      <c r="C1048" s="665"/>
      <c r="D1048" s="665"/>
      <c r="E1048" s="665"/>
      <c r="F1048" s="665"/>
      <c r="G1048" s="35"/>
      <c r="H1048" s="271" t="s">
        <v>15884</v>
      </c>
      <c r="I1048" s="453" t="s">
        <v>15886</v>
      </c>
      <c r="J1048" s="83" t="s">
        <v>158</v>
      </c>
      <c r="K1048" s="442"/>
      <c r="L1048" s="665"/>
      <c r="M1048" s="454" t="s">
        <v>15887</v>
      </c>
      <c r="N1048" s="26"/>
      <c r="O1048" s="86"/>
      <c r="P1048" s="86"/>
      <c r="Q1048" s="86" t="s">
        <v>379</v>
      </c>
      <c r="R1048" s="86"/>
      <c r="S1048" s="442"/>
      <c r="T1048" s="279"/>
      <c r="U1048" s="279"/>
      <c r="V1048" s="279"/>
      <c r="W1048" s="279"/>
      <c r="X1048" s="279"/>
      <c r="Y1048" s="279"/>
      <c r="Z1048" s="279"/>
    </row>
    <row r="1049" spans="1:26" ht="16.5" customHeight="1">
      <c r="A1049" s="665"/>
      <c r="B1049" s="665"/>
      <c r="C1049" s="665"/>
      <c r="D1049" s="665"/>
      <c r="E1049" s="665"/>
      <c r="F1049" s="665"/>
      <c r="G1049" s="35"/>
      <c r="H1049" s="2" t="s">
        <v>16020</v>
      </c>
      <c r="I1049" s="2" t="s">
        <v>15750</v>
      </c>
      <c r="J1049" s="83" t="s">
        <v>158</v>
      </c>
      <c r="K1049" s="442"/>
      <c r="L1049" s="665"/>
      <c r="M1049" s="86"/>
      <c r="N1049" s="26"/>
      <c r="O1049" s="86"/>
      <c r="P1049" s="86"/>
      <c r="Q1049" s="86" t="s">
        <v>379</v>
      </c>
      <c r="R1049" s="86"/>
      <c r="S1049" s="442"/>
      <c r="T1049" s="279"/>
      <c r="U1049" s="279"/>
      <c r="V1049" s="279"/>
      <c r="W1049" s="279"/>
      <c r="X1049" s="279"/>
      <c r="Y1049" s="279"/>
      <c r="Z1049" s="279"/>
    </row>
    <row r="1050" spans="1:26" ht="16.5" customHeight="1">
      <c r="A1050" s="665"/>
      <c r="B1050" s="665"/>
      <c r="C1050" s="665"/>
      <c r="D1050" s="665"/>
      <c r="E1050" s="665"/>
      <c r="F1050" s="665"/>
      <c r="G1050" s="26"/>
      <c r="H1050" s="2" t="s">
        <v>18113</v>
      </c>
      <c r="I1050" s="2"/>
      <c r="J1050" s="83" t="s">
        <v>158</v>
      </c>
      <c r="K1050" s="442"/>
      <c r="L1050" s="665"/>
      <c r="M1050" s="86"/>
      <c r="N1050" s="26"/>
      <c r="O1050" s="86"/>
      <c r="P1050" s="86"/>
      <c r="Q1050" s="86" t="s">
        <v>379</v>
      </c>
      <c r="R1050" s="86"/>
      <c r="S1050" s="442"/>
      <c r="T1050" s="279"/>
      <c r="U1050" s="279"/>
      <c r="V1050" s="279"/>
      <c r="W1050" s="279"/>
      <c r="X1050" s="279"/>
      <c r="Y1050" s="279"/>
      <c r="Z1050" s="279"/>
    </row>
    <row r="1051" spans="1:26" ht="16.5" customHeight="1">
      <c r="A1051" s="665"/>
      <c r="B1051" s="665"/>
      <c r="C1051" s="665"/>
      <c r="D1051" s="665"/>
      <c r="E1051" s="665"/>
      <c r="F1051" s="665"/>
      <c r="G1051" s="26"/>
      <c r="H1051" s="2" t="s">
        <v>18116</v>
      </c>
      <c r="I1051" s="2"/>
      <c r="J1051" s="83" t="s">
        <v>158</v>
      </c>
      <c r="K1051" s="442"/>
      <c r="L1051" s="665"/>
      <c r="M1051" s="86"/>
      <c r="N1051" s="26"/>
      <c r="O1051" s="86"/>
      <c r="P1051" s="86"/>
      <c r="Q1051" s="86" t="s">
        <v>379</v>
      </c>
      <c r="R1051" s="86"/>
      <c r="S1051" s="442"/>
      <c r="T1051" s="279"/>
      <c r="U1051" s="279"/>
      <c r="V1051" s="279"/>
      <c r="W1051" s="279"/>
      <c r="X1051" s="279"/>
      <c r="Y1051" s="279"/>
      <c r="Z1051" s="279"/>
    </row>
    <row r="1052" spans="1:26" ht="16.5" customHeight="1">
      <c r="A1052" s="665"/>
      <c r="B1052" s="665"/>
      <c r="C1052" s="665"/>
      <c r="D1052" s="665"/>
      <c r="E1052" s="665"/>
      <c r="F1052" s="665"/>
      <c r="G1052" s="26"/>
      <c r="H1052" s="2" t="s">
        <v>18113</v>
      </c>
      <c r="I1052" s="2"/>
      <c r="J1052" s="83" t="s">
        <v>158</v>
      </c>
      <c r="K1052" s="442"/>
      <c r="L1052" s="665"/>
      <c r="M1052" s="86"/>
      <c r="N1052" s="26"/>
      <c r="O1052" s="86"/>
      <c r="P1052" s="86"/>
      <c r="Q1052" s="86" t="s">
        <v>379</v>
      </c>
      <c r="R1052" s="86"/>
      <c r="S1052" s="442"/>
      <c r="T1052" s="279"/>
      <c r="U1052" s="279"/>
      <c r="V1052" s="279"/>
      <c r="W1052" s="279"/>
      <c r="X1052" s="279"/>
      <c r="Y1052" s="279"/>
      <c r="Z1052" s="279"/>
    </row>
    <row r="1053" spans="1:26" ht="16.5" customHeight="1">
      <c r="A1053" s="665"/>
      <c r="B1053" s="665"/>
      <c r="C1053" s="665"/>
      <c r="D1053" s="665"/>
      <c r="E1053" s="665"/>
      <c r="F1053" s="665"/>
      <c r="G1053" s="26"/>
      <c r="H1053" s="2" t="s">
        <v>15771</v>
      </c>
      <c r="I1053" s="2" t="s">
        <v>15773</v>
      </c>
      <c r="J1053" s="83" t="s">
        <v>158</v>
      </c>
      <c r="K1053" s="442"/>
      <c r="L1053" s="665"/>
      <c r="M1053" s="86"/>
      <c r="N1053" s="26"/>
      <c r="O1053" s="86"/>
      <c r="P1053" s="86"/>
      <c r="Q1053" s="86" t="s">
        <v>379</v>
      </c>
      <c r="R1053" s="86"/>
      <c r="S1053" s="442"/>
      <c r="T1053" s="279"/>
      <c r="U1053" s="279"/>
      <c r="V1053" s="279"/>
      <c r="W1053" s="279"/>
      <c r="X1053" s="279"/>
      <c r="Y1053" s="279"/>
      <c r="Z1053" s="279"/>
    </row>
    <row r="1054" spans="1:26" ht="16.5" customHeight="1">
      <c r="A1054" s="665"/>
      <c r="B1054" s="665"/>
      <c r="C1054" s="665"/>
      <c r="D1054" s="665"/>
      <c r="E1054" s="665"/>
      <c r="F1054" s="665"/>
      <c r="G1054" s="26"/>
      <c r="H1054" s="2" t="s">
        <v>18604</v>
      </c>
      <c r="I1054" s="2" t="s">
        <v>17431</v>
      </c>
      <c r="J1054" s="83" t="s">
        <v>158</v>
      </c>
      <c r="K1054" s="442"/>
      <c r="L1054" s="665"/>
      <c r="M1054" s="86"/>
      <c r="N1054" s="26"/>
      <c r="O1054" s="86"/>
      <c r="P1054" s="86"/>
      <c r="Q1054" s="86" t="s">
        <v>379</v>
      </c>
      <c r="R1054" s="86"/>
      <c r="S1054" s="442"/>
      <c r="T1054" s="279"/>
      <c r="U1054" s="279"/>
      <c r="V1054" s="279"/>
      <c r="W1054" s="279"/>
      <c r="X1054" s="279"/>
      <c r="Y1054" s="279"/>
      <c r="Z1054" s="279"/>
    </row>
    <row r="1055" spans="1:26" ht="16.5" customHeight="1">
      <c r="A1055" s="665"/>
      <c r="B1055" s="665"/>
      <c r="C1055" s="665"/>
      <c r="D1055" s="665"/>
      <c r="E1055" s="665"/>
      <c r="F1055" s="665"/>
      <c r="G1055" s="26"/>
      <c r="H1055" s="333" t="s">
        <v>16906</v>
      </c>
      <c r="I1055" s="333"/>
      <c r="J1055" s="83" t="s">
        <v>158</v>
      </c>
      <c r="K1055" s="442"/>
      <c r="L1055" s="665"/>
      <c r="M1055" s="86"/>
      <c r="N1055" s="26"/>
      <c r="O1055" s="86"/>
      <c r="P1055" s="86"/>
      <c r="Q1055" s="86" t="s">
        <v>379</v>
      </c>
      <c r="R1055" s="86"/>
      <c r="S1055" s="442"/>
      <c r="T1055" s="279"/>
      <c r="U1055" s="279"/>
      <c r="V1055" s="279"/>
      <c r="W1055" s="279"/>
      <c r="X1055" s="279"/>
      <c r="Y1055" s="279"/>
      <c r="Z1055" s="279"/>
    </row>
    <row r="1056" spans="1:26" ht="16.5" customHeight="1">
      <c r="A1056" s="665"/>
      <c r="B1056" s="665"/>
      <c r="C1056" s="665"/>
      <c r="D1056" s="665"/>
      <c r="E1056" s="665"/>
      <c r="F1056" s="665"/>
      <c r="G1056" s="26"/>
      <c r="H1056" s="271" t="s">
        <v>15884</v>
      </c>
      <c r="I1056" s="453" t="s">
        <v>15886</v>
      </c>
      <c r="J1056" s="83" t="s">
        <v>158</v>
      </c>
      <c r="K1056" s="442"/>
      <c r="L1056" s="665"/>
      <c r="M1056" s="454" t="s">
        <v>15887</v>
      </c>
      <c r="N1056" s="26"/>
      <c r="O1056" s="86"/>
      <c r="P1056" s="86"/>
      <c r="Q1056" s="86" t="s">
        <v>379</v>
      </c>
      <c r="R1056" s="86"/>
      <c r="S1056" s="442"/>
      <c r="T1056" s="279"/>
      <c r="U1056" s="279"/>
      <c r="V1056" s="279"/>
      <c r="W1056" s="279"/>
      <c r="X1056" s="279"/>
      <c r="Y1056" s="279"/>
      <c r="Z1056" s="279"/>
    </row>
    <row r="1057" spans="1:26" ht="16.5" customHeight="1">
      <c r="A1057" s="665"/>
      <c r="B1057" s="665"/>
      <c r="C1057" s="665"/>
      <c r="D1057" s="665"/>
      <c r="E1057" s="665"/>
      <c r="F1057" s="665"/>
      <c r="G1057" s="26"/>
      <c r="H1057" s="271" t="s">
        <v>15888</v>
      </c>
      <c r="I1057" s="445" t="s">
        <v>15558</v>
      </c>
      <c r="J1057" s="83" t="s">
        <v>158</v>
      </c>
      <c r="K1057" s="442"/>
      <c r="L1057" s="665"/>
      <c r="M1057" s="178" t="s">
        <v>15889</v>
      </c>
      <c r="N1057" s="26"/>
      <c r="O1057" s="86"/>
      <c r="P1057" s="86"/>
      <c r="Q1057" s="86" t="s">
        <v>379</v>
      </c>
      <c r="R1057" s="86"/>
      <c r="S1057" s="442"/>
      <c r="T1057" s="279"/>
      <c r="U1057" s="279"/>
      <c r="V1057" s="279"/>
      <c r="W1057" s="279"/>
      <c r="X1057" s="279"/>
      <c r="Y1057" s="279"/>
      <c r="Z1057" s="279"/>
    </row>
    <row r="1058" spans="1:26" ht="16.5" customHeight="1">
      <c r="A1058" s="665"/>
      <c r="B1058" s="665"/>
      <c r="C1058" s="665"/>
      <c r="D1058" s="665"/>
      <c r="E1058" s="665"/>
      <c r="F1058" s="665"/>
      <c r="G1058" s="26"/>
      <c r="H1058" s="333" t="s">
        <v>15562</v>
      </c>
      <c r="I1058" s="271" t="s">
        <v>15890</v>
      </c>
      <c r="J1058" s="83" t="s">
        <v>158</v>
      </c>
      <c r="K1058" s="442"/>
      <c r="L1058" s="665"/>
      <c r="M1058" s="86"/>
      <c r="N1058" s="26"/>
      <c r="O1058" s="86"/>
      <c r="P1058" s="86"/>
      <c r="Q1058" s="86" t="s">
        <v>379</v>
      </c>
      <c r="R1058" s="86"/>
      <c r="S1058" s="442"/>
      <c r="T1058" s="279"/>
      <c r="U1058" s="279"/>
      <c r="V1058" s="279"/>
      <c r="W1058" s="279"/>
      <c r="X1058" s="279"/>
      <c r="Y1058" s="279"/>
      <c r="Z1058" s="279"/>
    </row>
    <row r="1059" spans="1:26" ht="16.5" customHeight="1">
      <c r="A1059" s="666"/>
      <c r="B1059" s="666"/>
      <c r="C1059" s="666"/>
      <c r="D1059" s="666"/>
      <c r="E1059" s="666"/>
      <c r="F1059" s="666"/>
      <c r="G1059" s="26"/>
      <c r="H1059" s="271"/>
      <c r="I1059" s="2" t="s">
        <v>15891</v>
      </c>
      <c r="J1059" s="83" t="s">
        <v>158</v>
      </c>
      <c r="K1059" s="442"/>
      <c r="L1059" s="666"/>
      <c r="M1059" s="86"/>
      <c r="N1059" s="26"/>
      <c r="O1059" s="86"/>
      <c r="P1059" s="86"/>
      <c r="Q1059" s="86" t="s">
        <v>379</v>
      </c>
      <c r="R1059" s="86"/>
      <c r="S1059" s="442"/>
      <c r="T1059" s="279"/>
      <c r="U1059" s="279"/>
      <c r="V1059" s="279"/>
      <c r="W1059" s="279"/>
      <c r="X1059" s="279"/>
      <c r="Y1059" s="279"/>
      <c r="Z1059" s="279"/>
    </row>
    <row r="1060" spans="1:26" ht="16.5" customHeight="1">
      <c r="A1060" s="735" t="s">
        <v>18683</v>
      </c>
      <c r="B1060" s="735"/>
      <c r="C1060" s="735"/>
      <c r="D1060" s="735" t="s">
        <v>18046</v>
      </c>
      <c r="E1060" s="735" t="s">
        <v>18688</v>
      </c>
      <c r="F1060" s="735" t="s">
        <v>17291</v>
      </c>
      <c r="G1060" s="88"/>
      <c r="H1060" s="461" t="s">
        <v>15550</v>
      </c>
      <c r="I1060" s="447"/>
      <c r="J1060" s="83" t="s">
        <v>158</v>
      </c>
      <c r="K1060" s="442"/>
      <c r="L1060" s="734"/>
      <c r="M1060" s="403"/>
      <c r="N1060" s="26"/>
      <c r="O1060" s="86"/>
      <c r="P1060" s="86"/>
      <c r="Q1060" s="86" t="s">
        <v>379</v>
      </c>
      <c r="R1060" s="86"/>
      <c r="S1060" s="442"/>
      <c r="T1060" s="279"/>
      <c r="U1060" s="279"/>
      <c r="V1060" s="279"/>
      <c r="W1060" s="279"/>
      <c r="X1060" s="279"/>
      <c r="Y1060" s="279"/>
      <c r="Z1060" s="279"/>
    </row>
    <row r="1061" spans="1:26" ht="16.5" customHeight="1">
      <c r="A1061" s="665"/>
      <c r="B1061" s="665"/>
      <c r="C1061" s="665"/>
      <c r="D1061" s="665"/>
      <c r="E1061" s="665"/>
      <c r="F1061" s="665"/>
      <c r="G1061" s="491" t="s">
        <v>17299</v>
      </c>
      <c r="H1061" s="271" t="s">
        <v>15984</v>
      </c>
      <c r="I1061" s="271" t="s">
        <v>15985</v>
      </c>
      <c r="J1061" s="83" t="s">
        <v>158</v>
      </c>
      <c r="K1061" s="442"/>
      <c r="L1061" s="665"/>
      <c r="M1061" s="178" t="s">
        <v>15556</v>
      </c>
      <c r="N1061" s="26"/>
      <c r="O1061" s="86"/>
      <c r="P1061" s="86"/>
      <c r="Q1061" s="86" t="s">
        <v>379</v>
      </c>
      <c r="R1061" s="86"/>
      <c r="S1061" s="442"/>
      <c r="T1061" s="279"/>
      <c r="U1061" s="279"/>
      <c r="V1061" s="279"/>
      <c r="W1061" s="279"/>
      <c r="X1061" s="279"/>
      <c r="Y1061" s="279"/>
      <c r="Z1061" s="279"/>
    </row>
    <row r="1062" spans="1:26" ht="16.5" customHeight="1">
      <c r="A1062" s="665"/>
      <c r="B1062" s="665"/>
      <c r="C1062" s="665"/>
      <c r="D1062" s="665"/>
      <c r="E1062" s="665"/>
      <c r="F1062" s="665"/>
      <c r="G1062" s="35"/>
      <c r="H1062" s="333" t="s">
        <v>18064</v>
      </c>
      <c r="I1062" s="271" t="s">
        <v>15882</v>
      </c>
      <c r="J1062" s="83" t="s">
        <v>158</v>
      </c>
      <c r="K1062" s="442"/>
      <c r="L1062" s="665"/>
      <c r="M1062" s="86"/>
      <c r="N1062" s="26"/>
      <c r="O1062" s="86"/>
      <c r="P1062" s="86"/>
      <c r="Q1062" s="86" t="s">
        <v>379</v>
      </c>
      <c r="R1062" s="86"/>
      <c r="S1062" s="442"/>
      <c r="T1062" s="279"/>
      <c r="U1062" s="279"/>
      <c r="V1062" s="279"/>
      <c r="W1062" s="279"/>
      <c r="X1062" s="279"/>
      <c r="Y1062" s="279"/>
      <c r="Z1062" s="279"/>
    </row>
    <row r="1063" spans="1:26" ht="16.5" customHeight="1">
      <c r="A1063" s="665"/>
      <c r="B1063" s="665"/>
      <c r="C1063" s="665"/>
      <c r="D1063" s="665"/>
      <c r="E1063" s="665"/>
      <c r="F1063" s="665"/>
      <c r="G1063" s="35"/>
      <c r="H1063" s="271" t="s">
        <v>15884</v>
      </c>
      <c r="I1063" s="453" t="s">
        <v>15886</v>
      </c>
      <c r="J1063" s="83" t="s">
        <v>158</v>
      </c>
      <c r="K1063" s="442"/>
      <c r="L1063" s="665"/>
      <c r="M1063" s="454" t="s">
        <v>15887</v>
      </c>
      <c r="N1063" s="26"/>
      <c r="O1063" s="86"/>
      <c r="P1063" s="86"/>
      <c r="Q1063" s="86" t="s">
        <v>379</v>
      </c>
      <c r="R1063" s="86"/>
      <c r="S1063" s="442"/>
      <c r="T1063" s="279"/>
      <c r="U1063" s="279"/>
      <c r="V1063" s="279"/>
      <c r="W1063" s="279"/>
      <c r="X1063" s="279"/>
      <c r="Y1063" s="279"/>
      <c r="Z1063" s="279"/>
    </row>
    <row r="1064" spans="1:26" ht="16.5" customHeight="1">
      <c r="A1064" s="665"/>
      <c r="B1064" s="665"/>
      <c r="C1064" s="665"/>
      <c r="D1064" s="665"/>
      <c r="E1064" s="665"/>
      <c r="F1064" s="665"/>
      <c r="G1064" s="35"/>
      <c r="H1064" s="2" t="s">
        <v>16020</v>
      </c>
      <c r="I1064" s="2" t="s">
        <v>15750</v>
      </c>
      <c r="J1064" s="83" t="s">
        <v>158</v>
      </c>
      <c r="K1064" s="442"/>
      <c r="L1064" s="665"/>
      <c r="M1064" s="86"/>
      <c r="N1064" s="26"/>
      <c r="O1064" s="86"/>
      <c r="P1064" s="86"/>
      <c r="Q1064" s="86" t="s">
        <v>379</v>
      </c>
      <c r="R1064" s="86"/>
      <c r="S1064" s="442"/>
      <c r="T1064" s="279"/>
      <c r="U1064" s="279"/>
      <c r="V1064" s="279"/>
      <c r="W1064" s="279"/>
      <c r="X1064" s="279"/>
      <c r="Y1064" s="279"/>
      <c r="Z1064" s="279"/>
    </row>
    <row r="1065" spans="1:26" ht="16.5" customHeight="1">
      <c r="A1065" s="665"/>
      <c r="B1065" s="665"/>
      <c r="C1065" s="665"/>
      <c r="D1065" s="665"/>
      <c r="E1065" s="665"/>
      <c r="F1065" s="665"/>
      <c r="G1065" s="26"/>
      <c r="H1065" s="2" t="s">
        <v>18141</v>
      </c>
      <c r="I1065" s="2"/>
      <c r="J1065" s="83" t="s">
        <v>158</v>
      </c>
      <c r="K1065" s="442"/>
      <c r="L1065" s="665"/>
      <c r="M1065" s="86"/>
      <c r="N1065" s="26"/>
      <c r="O1065" s="86"/>
      <c r="P1065" s="86"/>
      <c r="Q1065" s="86" t="s">
        <v>379</v>
      </c>
      <c r="R1065" s="86"/>
      <c r="S1065" s="442"/>
      <c r="T1065" s="279"/>
      <c r="U1065" s="279"/>
      <c r="V1065" s="279"/>
      <c r="W1065" s="279"/>
      <c r="X1065" s="279"/>
      <c r="Y1065" s="279"/>
      <c r="Z1065" s="279"/>
    </row>
    <row r="1066" spans="1:26" ht="16.5" customHeight="1">
      <c r="A1066" s="665"/>
      <c r="B1066" s="665"/>
      <c r="C1066" s="665"/>
      <c r="D1066" s="665"/>
      <c r="E1066" s="665"/>
      <c r="F1066" s="665"/>
      <c r="G1066" s="26"/>
      <c r="H1066" s="2" t="s">
        <v>18145</v>
      </c>
      <c r="I1066" s="2"/>
      <c r="J1066" s="83" t="s">
        <v>158</v>
      </c>
      <c r="K1066" s="442"/>
      <c r="L1066" s="665"/>
      <c r="M1066" s="86"/>
      <c r="N1066" s="26"/>
      <c r="O1066" s="86"/>
      <c r="P1066" s="86"/>
      <c r="Q1066" s="86" t="s">
        <v>379</v>
      </c>
      <c r="R1066" s="86"/>
      <c r="S1066" s="442"/>
      <c r="T1066" s="279"/>
      <c r="U1066" s="279"/>
      <c r="V1066" s="279"/>
      <c r="W1066" s="279"/>
      <c r="X1066" s="279"/>
      <c r="Y1066" s="279"/>
      <c r="Z1066" s="279"/>
    </row>
    <row r="1067" spans="1:26" ht="16.5" customHeight="1">
      <c r="A1067" s="665"/>
      <c r="B1067" s="665"/>
      <c r="C1067" s="665"/>
      <c r="D1067" s="665"/>
      <c r="E1067" s="665"/>
      <c r="F1067" s="665"/>
      <c r="G1067" s="26"/>
      <c r="H1067" s="2" t="s">
        <v>18141</v>
      </c>
      <c r="I1067" s="2"/>
      <c r="J1067" s="83" t="s">
        <v>158</v>
      </c>
      <c r="K1067" s="442"/>
      <c r="L1067" s="665"/>
      <c r="M1067" s="86"/>
      <c r="N1067" s="26"/>
      <c r="O1067" s="86"/>
      <c r="P1067" s="86"/>
      <c r="Q1067" s="86" t="s">
        <v>379</v>
      </c>
      <c r="R1067" s="86"/>
      <c r="S1067" s="442"/>
      <c r="T1067" s="279"/>
      <c r="U1067" s="279"/>
      <c r="V1067" s="279"/>
      <c r="W1067" s="279"/>
      <c r="X1067" s="279"/>
      <c r="Y1067" s="279"/>
      <c r="Z1067" s="279"/>
    </row>
    <row r="1068" spans="1:26" ht="16.5" customHeight="1">
      <c r="A1068" s="665"/>
      <c r="B1068" s="665"/>
      <c r="C1068" s="665"/>
      <c r="D1068" s="665"/>
      <c r="E1068" s="665"/>
      <c r="F1068" s="665"/>
      <c r="G1068" s="26"/>
      <c r="H1068" s="2" t="s">
        <v>15771</v>
      </c>
      <c r="I1068" s="2" t="s">
        <v>15773</v>
      </c>
      <c r="J1068" s="83" t="s">
        <v>158</v>
      </c>
      <c r="K1068" s="442"/>
      <c r="L1068" s="665"/>
      <c r="M1068" s="86"/>
      <c r="N1068" s="26"/>
      <c r="O1068" s="86"/>
      <c r="P1068" s="86"/>
      <c r="Q1068" s="86" t="s">
        <v>379</v>
      </c>
      <c r="R1068" s="86"/>
      <c r="S1068" s="442"/>
      <c r="T1068" s="279"/>
      <c r="U1068" s="279"/>
      <c r="V1068" s="279"/>
      <c r="W1068" s="279"/>
      <c r="X1068" s="279"/>
      <c r="Y1068" s="279"/>
      <c r="Z1068" s="279"/>
    </row>
    <row r="1069" spans="1:26" ht="16.5" customHeight="1">
      <c r="A1069" s="665"/>
      <c r="B1069" s="665"/>
      <c r="C1069" s="665"/>
      <c r="D1069" s="665"/>
      <c r="E1069" s="665"/>
      <c r="F1069" s="665"/>
      <c r="G1069" s="26"/>
      <c r="H1069" s="2" t="s">
        <v>18604</v>
      </c>
      <c r="I1069" s="2" t="s">
        <v>17431</v>
      </c>
      <c r="J1069" s="83" t="s">
        <v>158</v>
      </c>
      <c r="K1069" s="442"/>
      <c r="L1069" s="665"/>
      <c r="M1069" s="86"/>
      <c r="N1069" s="26"/>
      <c r="O1069" s="86"/>
      <c r="P1069" s="86"/>
      <c r="Q1069" s="86" t="s">
        <v>379</v>
      </c>
      <c r="R1069" s="86"/>
      <c r="S1069" s="442"/>
      <c r="T1069" s="279"/>
      <c r="U1069" s="279"/>
      <c r="V1069" s="279"/>
      <c r="W1069" s="279"/>
      <c r="X1069" s="279"/>
      <c r="Y1069" s="279"/>
      <c r="Z1069" s="279"/>
    </row>
    <row r="1070" spans="1:26" ht="16.5" customHeight="1">
      <c r="A1070" s="665"/>
      <c r="B1070" s="665"/>
      <c r="C1070" s="665"/>
      <c r="D1070" s="665"/>
      <c r="E1070" s="665"/>
      <c r="F1070" s="665"/>
      <c r="G1070" s="26"/>
      <c r="H1070" s="333" t="s">
        <v>16906</v>
      </c>
      <c r="I1070" s="333"/>
      <c r="J1070" s="83" t="s">
        <v>158</v>
      </c>
      <c r="K1070" s="442"/>
      <c r="L1070" s="665"/>
      <c r="M1070" s="86"/>
      <c r="N1070" s="26"/>
      <c r="O1070" s="86"/>
      <c r="P1070" s="86"/>
      <c r="Q1070" s="86" t="s">
        <v>379</v>
      </c>
      <c r="R1070" s="86"/>
      <c r="S1070" s="442"/>
      <c r="T1070" s="279"/>
      <c r="U1070" s="279"/>
      <c r="V1070" s="279"/>
      <c r="W1070" s="279"/>
      <c r="X1070" s="279"/>
      <c r="Y1070" s="279"/>
      <c r="Z1070" s="279"/>
    </row>
    <row r="1071" spans="1:26" ht="16.5" customHeight="1">
      <c r="A1071" s="665"/>
      <c r="B1071" s="665"/>
      <c r="C1071" s="665"/>
      <c r="D1071" s="665"/>
      <c r="E1071" s="665"/>
      <c r="F1071" s="665"/>
      <c r="G1071" s="26"/>
      <c r="H1071" s="271" t="s">
        <v>15884</v>
      </c>
      <c r="I1071" s="453" t="s">
        <v>15886</v>
      </c>
      <c r="J1071" s="83" t="s">
        <v>158</v>
      </c>
      <c r="K1071" s="442"/>
      <c r="L1071" s="665"/>
      <c r="M1071" s="454" t="s">
        <v>15887</v>
      </c>
      <c r="N1071" s="26"/>
      <c r="O1071" s="86"/>
      <c r="P1071" s="86"/>
      <c r="Q1071" s="86" t="s">
        <v>379</v>
      </c>
      <c r="R1071" s="86"/>
      <c r="S1071" s="442"/>
      <c r="T1071" s="279"/>
      <c r="U1071" s="279"/>
      <c r="V1071" s="279"/>
      <c r="W1071" s="279"/>
      <c r="X1071" s="279"/>
      <c r="Y1071" s="279"/>
      <c r="Z1071" s="279"/>
    </row>
    <row r="1072" spans="1:26" ht="16.5" customHeight="1">
      <c r="A1072" s="665"/>
      <c r="B1072" s="665"/>
      <c r="C1072" s="665"/>
      <c r="D1072" s="665"/>
      <c r="E1072" s="665"/>
      <c r="F1072" s="665"/>
      <c r="G1072" s="26"/>
      <c r="H1072" s="271" t="s">
        <v>15888</v>
      </c>
      <c r="I1072" s="445" t="s">
        <v>15558</v>
      </c>
      <c r="J1072" s="83" t="s">
        <v>158</v>
      </c>
      <c r="K1072" s="442"/>
      <c r="L1072" s="665"/>
      <c r="M1072" s="178" t="s">
        <v>15889</v>
      </c>
      <c r="N1072" s="26"/>
      <c r="O1072" s="86"/>
      <c r="P1072" s="86"/>
      <c r="Q1072" s="86" t="s">
        <v>379</v>
      </c>
      <c r="R1072" s="86"/>
      <c r="S1072" s="442"/>
      <c r="T1072" s="279"/>
      <c r="U1072" s="279"/>
      <c r="V1072" s="279"/>
      <c r="W1072" s="279"/>
      <c r="X1072" s="279"/>
      <c r="Y1072" s="279"/>
      <c r="Z1072" s="279"/>
    </row>
    <row r="1073" spans="1:26" ht="16.5" customHeight="1">
      <c r="A1073" s="665"/>
      <c r="B1073" s="665"/>
      <c r="C1073" s="665"/>
      <c r="D1073" s="665"/>
      <c r="E1073" s="665"/>
      <c r="F1073" s="665"/>
      <c r="G1073" s="26"/>
      <c r="H1073" s="333" t="s">
        <v>15562</v>
      </c>
      <c r="I1073" s="271" t="s">
        <v>15890</v>
      </c>
      <c r="J1073" s="83" t="s">
        <v>158</v>
      </c>
      <c r="K1073" s="442"/>
      <c r="L1073" s="665"/>
      <c r="M1073" s="86"/>
      <c r="N1073" s="26"/>
      <c r="O1073" s="86"/>
      <c r="P1073" s="86"/>
      <c r="Q1073" s="86" t="s">
        <v>379</v>
      </c>
      <c r="R1073" s="86"/>
      <c r="S1073" s="442"/>
      <c r="T1073" s="279"/>
      <c r="U1073" s="279"/>
      <c r="V1073" s="279"/>
      <c r="W1073" s="279"/>
      <c r="X1073" s="279"/>
      <c r="Y1073" s="279"/>
      <c r="Z1073" s="279"/>
    </row>
    <row r="1074" spans="1:26" ht="16.5" customHeight="1">
      <c r="A1074" s="666"/>
      <c r="B1074" s="666"/>
      <c r="C1074" s="666"/>
      <c r="D1074" s="666"/>
      <c r="E1074" s="666"/>
      <c r="F1074" s="666"/>
      <c r="G1074" s="26"/>
      <c r="H1074" s="271"/>
      <c r="I1074" s="2" t="s">
        <v>15891</v>
      </c>
      <c r="J1074" s="83" t="s">
        <v>158</v>
      </c>
      <c r="K1074" s="442"/>
      <c r="L1074" s="666"/>
      <c r="M1074" s="86"/>
      <c r="N1074" s="26"/>
      <c r="O1074" s="86"/>
      <c r="P1074" s="86"/>
      <c r="Q1074" s="86" t="s">
        <v>379</v>
      </c>
      <c r="R1074" s="86"/>
      <c r="S1074" s="442"/>
      <c r="T1074" s="279"/>
      <c r="U1074" s="279"/>
      <c r="V1074" s="279"/>
      <c r="W1074" s="279"/>
      <c r="X1074" s="279"/>
      <c r="Y1074" s="279"/>
      <c r="Z1074" s="279"/>
    </row>
    <row r="1075" spans="1:26" ht="16.5" customHeight="1">
      <c r="A1075" s="735" t="s">
        <v>18715</v>
      </c>
      <c r="B1075" s="735"/>
      <c r="C1075" s="735"/>
      <c r="D1075" s="735" t="s">
        <v>18046</v>
      </c>
      <c r="E1075" s="735" t="s">
        <v>18719</v>
      </c>
      <c r="F1075" s="735" t="s">
        <v>17291</v>
      </c>
      <c r="G1075" s="88"/>
      <c r="H1075" s="461" t="s">
        <v>15550</v>
      </c>
      <c r="I1075" s="447"/>
      <c r="J1075" s="83" t="s">
        <v>158</v>
      </c>
      <c r="K1075" s="442"/>
      <c r="L1075" s="734"/>
      <c r="M1075" s="403"/>
      <c r="N1075" s="26"/>
      <c r="O1075" s="86"/>
      <c r="P1075" s="86"/>
      <c r="Q1075" s="86" t="s">
        <v>379</v>
      </c>
      <c r="R1075" s="86"/>
      <c r="S1075" s="442"/>
      <c r="T1075" s="279"/>
      <c r="U1075" s="279"/>
      <c r="V1075" s="279"/>
      <c r="W1075" s="279"/>
      <c r="X1075" s="279"/>
      <c r="Y1075" s="279"/>
      <c r="Z1075" s="279"/>
    </row>
    <row r="1076" spans="1:26" ht="16.5" customHeight="1">
      <c r="A1076" s="665"/>
      <c r="B1076" s="665"/>
      <c r="C1076" s="665"/>
      <c r="D1076" s="665"/>
      <c r="E1076" s="665"/>
      <c r="F1076" s="665"/>
      <c r="G1076" s="491" t="s">
        <v>17299</v>
      </c>
      <c r="H1076" s="271" t="s">
        <v>15984</v>
      </c>
      <c r="I1076" s="271" t="s">
        <v>15985</v>
      </c>
      <c r="J1076" s="83" t="s">
        <v>158</v>
      </c>
      <c r="K1076" s="442"/>
      <c r="L1076" s="665"/>
      <c r="M1076" s="178" t="s">
        <v>15556</v>
      </c>
      <c r="N1076" s="26"/>
      <c r="O1076" s="86"/>
      <c r="P1076" s="86"/>
      <c r="Q1076" s="86" t="s">
        <v>379</v>
      </c>
      <c r="R1076" s="86"/>
      <c r="S1076" s="442"/>
      <c r="T1076" s="279"/>
      <c r="U1076" s="279"/>
      <c r="V1076" s="279"/>
      <c r="W1076" s="279"/>
      <c r="X1076" s="279"/>
      <c r="Y1076" s="279"/>
      <c r="Z1076" s="279"/>
    </row>
    <row r="1077" spans="1:26" ht="16.5" customHeight="1">
      <c r="A1077" s="665"/>
      <c r="B1077" s="665"/>
      <c r="C1077" s="665"/>
      <c r="D1077" s="665"/>
      <c r="E1077" s="665"/>
      <c r="F1077" s="665"/>
      <c r="G1077" s="35"/>
      <c r="H1077" s="333" t="s">
        <v>18064</v>
      </c>
      <c r="I1077" s="271" t="s">
        <v>15882</v>
      </c>
      <c r="J1077" s="83" t="s">
        <v>158</v>
      </c>
      <c r="K1077" s="442"/>
      <c r="L1077" s="665"/>
      <c r="M1077" s="86"/>
      <c r="N1077" s="26"/>
      <c r="O1077" s="86"/>
      <c r="P1077" s="86"/>
      <c r="Q1077" s="86" t="s">
        <v>379</v>
      </c>
      <c r="R1077" s="86"/>
      <c r="S1077" s="442"/>
      <c r="T1077" s="279"/>
      <c r="U1077" s="279"/>
      <c r="V1077" s="279"/>
      <c r="W1077" s="279"/>
      <c r="X1077" s="279"/>
      <c r="Y1077" s="279"/>
      <c r="Z1077" s="279"/>
    </row>
    <row r="1078" spans="1:26" ht="16.5" customHeight="1">
      <c r="A1078" s="665"/>
      <c r="B1078" s="665"/>
      <c r="C1078" s="665"/>
      <c r="D1078" s="665"/>
      <c r="E1078" s="665"/>
      <c r="F1078" s="665"/>
      <c r="G1078" s="35"/>
      <c r="H1078" s="271" t="s">
        <v>15884</v>
      </c>
      <c r="I1078" s="453" t="s">
        <v>15886</v>
      </c>
      <c r="J1078" s="83" t="s">
        <v>158</v>
      </c>
      <c r="K1078" s="442"/>
      <c r="L1078" s="665"/>
      <c r="M1078" s="454" t="s">
        <v>15887</v>
      </c>
      <c r="N1078" s="26"/>
      <c r="O1078" s="86"/>
      <c r="P1078" s="86"/>
      <c r="Q1078" s="86" t="s">
        <v>379</v>
      </c>
      <c r="R1078" s="86"/>
      <c r="S1078" s="442"/>
      <c r="T1078" s="279"/>
      <c r="U1078" s="279"/>
      <c r="V1078" s="279"/>
      <c r="W1078" s="279"/>
      <c r="X1078" s="279"/>
      <c r="Y1078" s="279"/>
      <c r="Z1078" s="279"/>
    </row>
    <row r="1079" spans="1:26" ht="16.5" customHeight="1">
      <c r="A1079" s="665"/>
      <c r="B1079" s="665"/>
      <c r="C1079" s="665"/>
      <c r="D1079" s="665"/>
      <c r="E1079" s="665"/>
      <c r="F1079" s="665"/>
      <c r="G1079" s="35"/>
      <c r="H1079" s="2" t="s">
        <v>16020</v>
      </c>
      <c r="I1079" s="2" t="s">
        <v>15750</v>
      </c>
      <c r="J1079" s="83" t="s">
        <v>158</v>
      </c>
      <c r="K1079" s="442"/>
      <c r="L1079" s="665"/>
      <c r="M1079" s="86"/>
      <c r="N1079" s="26"/>
      <c r="O1079" s="86"/>
      <c r="P1079" s="86"/>
      <c r="Q1079" s="86" t="s">
        <v>379</v>
      </c>
      <c r="R1079" s="86"/>
      <c r="S1079" s="442"/>
      <c r="T1079" s="279"/>
      <c r="U1079" s="279"/>
      <c r="V1079" s="279"/>
      <c r="W1079" s="279"/>
      <c r="X1079" s="279"/>
      <c r="Y1079" s="279"/>
      <c r="Z1079" s="279"/>
    </row>
    <row r="1080" spans="1:26" ht="16.5" customHeight="1">
      <c r="A1080" s="665"/>
      <c r="B1080" s="665"/>
      <c r="C1080" s="665"/>
      <c r="D1080" s="665"/>
      <c r="E1080" s="665"/>
      <c r="F1080" s="665"/>
      <c r="G1080" s="26"/>
      <c r="H1080" s="2" t="s">
        <v>18175</v>
      </c>
      <c r="I1080" s="2"/>
      <c r="J1080" s="83" t="s">
        <v>158</v>
      </c>
      <c r="K1080" s="442"/>
      <c r="L1080" s="665"/>
      <c r="M1080" s="86"/>
      <c r="N1080" s="26"/>
      <c r="O1080" s="86"/>
      <c r="P1080" s="86"/>
      <c r="Q1080" s="86" t="s">
        <v>379</v>
      </c>
      <c r="R1080" s="86"/>
      <c r="S1080" s="442"/>
      <c r="T1080" s="279"/>
      <c r="U1080" s="279"/>
      <c r="V1080" s="279"/>
      <c r="W1080" s="279"/>
      <c r="X1080" s="279"/>
      <c r="Y1080" s="279"/>
      <c r="Z1080" s="279"/>
    </row>
    <row r="1081" spans="1:26" ht="16.5" customHeight="1">
      <c r="A1081" s="665"/>
      <c r="B1081" s="665"/>
      <c r="C1081" s="665"/>
      <c r="D1081" s="665"/>
      <c r="E1081" s="665"/>
      <c r="F1081" s="665"/>
      <c r="G1081" s="26"/>
      <c r="H1081" s="2" t="s">
        <v>18179</v>
      </c>
      <c r="I1081" s="2"/>
      <c r="J1081" s="83" t="s">
        <v>158</v>
      </c>
      <c r="K1081" s="442"/>
      <c r="L1081" s="665"/>
      <c r="M1081" s="86"/>
      <c r="N1081" s="26"/>
      <c r="O1081" s="86"/>
      <c r="P1081" s="86"/>
      <c r="Q1081" s="86" t="s">
        <v>379</v>
      </c>
      <c r="R1081" s="86"/>
      <c r="S1081" s="442"/>
      <c r="T1081" s="279"/>
      <c r="U1081" s="279"/>
      <c r="V1081" s="279"/>
      <c r="W1081" s="279"/>
      <c r="X1081" s="279"/>
      <c r="Y1081" s="279"/>
      <c r="Z1081" s="279"/>
    </row>
    <row r="1082" spans="1:26" ht="16.5" customHeight="1">
      <c r="A1082" s="665"/>
      <c r="B1082" s="665"/>
      <c r="C1082" s="665"/>
      <c r="D1082" s="665"/>
      <c r="E1082" s="665"/>
      <c r="F1082" s="665"/>
      <c r="G1082" s="26"/>
      <c r="H1082" s="2" t="s">
        <v>18175</v>
      </c>
      <c r="I1082" s="2"/>
      <c r="J1082" s="83" t="s">
        <v>158</v>
      </c>
      <c r="K1082" s="442"/>
      <c r="L1082" s="665"/>
      <c r="M1082" s="86"/>
      <c r="N1082" s="26"/>
      <c r="O1082" s="86"/>
      <c r="P1082" s="86"/>
      <c r="Q1082" s="86" t="s">
        <v>379</v>
      </c>
      <c r="R1082" s="86"/>
      <c r="S1082" s="442"/>
      <c r="T1082" s="279"/>
      <c r="U1082" s="279"/>
      <c r="V1082" s="279"/>
      <c r="W1082" s="279"/>
      <c r="X1082" s="279"/>
      <c r="Y1082" s="279"/>
      <c r="Z1082" s="279"/>
    </row>
    <row r="1083" spans="1:26" ht="16.5" customHeight="1">
      <c r="A1083" s="665"/>
      <c r="B1083" s="665"/>
      <c r="C1083" s="665"/>
      <c r="D1083" s="665"/>
      <c r="E1083" s="665"/>
      <c r="F1083" s="665"/>
      <c r="G1083" s="26"/>
      <c r="H1083" s="2" t="s">
        <v>15771</v>
      </c>
      <c r="I1083" s="2" t="s">
        <v>15773</v>
      </c>
      <c r="J1083" s="83" t="s">
        <v>158</v>
      </c>
      <c r="K1083" s="442"/>
      <c r="L1083" s="665"/>
      <c r="M1083" s="86"/>
      <c r="N1083" s="26"/>
      <c r="O1083" s="86"/>
      <c r="P1083" s="86"/>
      <c r="Q1083" s="86" t="s">
        <v>379</v>
      </c>
      <c r="R1083" s="86"/>
      <c r="S1083" s="442"/>
      <c r="T1083" s="279"/>
      <c r="U1083" s="279"/>
      <c r="V1083" s="279"/>
      <c r="W1083" s="279"/>
      <c r="X1083" s="279"/>
      <c r="Y1083" s="279"/>
      <c r="Z1083" s="279"/>
    </row>
    <row r="1084" spans="1:26" ht="16.5" customHeight="1">
      <c r="A1084" s="665"/>
      <c r="B1084" s="665"/>
      <c r="C1084" s="665"/>
      <c r="D1084" s="665"/>
      <c r="E1084" s="665"/>
      <c r="F1084" s="665"/>
      <c r="G1084" s="26"/>
      <c r="H1084" s="2" t="s">
        <v>18604</v>
      </c>
      <c r="I1084" s="2" t="s">
        <v>17431</v>
      </c>
      <c r="J1084" s="83" t="s">
        <v>158</v>
      </c>
      <c r="K1084" s="442"/>
      <c r="L1084" s="665"/>
      <c r="M1084" s="86"/>
      <c r="N1084" s="26"/>
      <c r="O1084" s="86"/>
      <c r="P1084" s="86"/>
      <c r="Q1084" s="86" t="s">
        <v>379</v>
      </c>
      <c r="R1084" s="86"/>
      <c r="S1084" s="442"/>
      <c r="T1084" s="279"/>
      <c r="U1084" s="279"/>
      <c r="V1084" s="279"/>
      <c r="W1084" s="279"/>
      <c r="X1084" s="279"/>
      <c r="Y1084" s="279"/>
      <c r="Z1084" s="279"/>
    </row>
    <row r="1085" spans="1:26" ht="16.5" customHeight="1">
      <c r="A1085" s="665"/>
      <c r="B1085" s="665"/>
      <c r="C1085" s="665"/>
      <c r="D1085" s="665"/>
      <c r="E1085" s="665"/>
      <c r="F1085" s="665"/>
      <c r="G1085" s="26"/>
      <c r="H1085" s="333" t="s">
        <v>16906</v>
      </c>
      <c r="I1085" s="333"/>
      <c r="J1085" s="83" t="s">
        <v>158</v>
      </c>
      <c r="K1085" s="442"/>
      <c r="L1085" s="665"/>
      <c r="M1085" s="86"/>
      <c r="N1085" s="26"/>
      <c r="O1085" s="86"/>
      <c r="P1085" s="86"/>
      <c r="Q1085" s="86" t="s">
        <v>379</v>
      </c>
      <c r="R1085" s="86"/>
      <c r="S1085" s="442"/>
      <c r="T1085" s="279"/>
      <c r="U1085" s="279"/>
      <c r="V1085" s="279"/>
      <c r="W1085" s="279"/>
      <c r="X1085" s="279"/>
      <c r="Y1085" s="279"/>
      <c r="Z1085" s="279"/>
    </row>
    <row r="1086" spans="1:26" ht="16.5" customHeight="1">
      <c r="A1086" s="665"/>
      <c r="B1086" s="665"/>
      <c r="C1086" s="665"/>
      <c r="D1086" s="665"/>
      <c r="E1086" s="665"/>
      <c r="F1086" s="665"/>
      <c r="G1086" s="26"/>
      <c r="H1086" s="271" t="s">
        <v>15884</v>
      </c>
      <c r="I1086" s="453" t="s">
        <v>15886</v>
      </c>
      <c r="J1086" s="83" t="s">
        <v>158</v>
      </c>
      <c r="K1086" s="442"/>
      <c r="L1086" s="665"/>
      <c r="M1086" s="454" t="s">
        <v>15887</v>
      </c>
      <c r="N1086" s="26"/>
      <c r="O1086" s="86"/>
      <c r="P1086" s="86"/>
      <c r="Q1086" s="86" t="s">
        <v>379</v>
      </c>
      <c r="R1086" s="86"/>
      <c r="S1086" s="442"/>
      <c r="T1086" s="279"/>
      <c r="U1086" s="279"/>
      <c r="V1086" s="279"/>
      <c r="W1086" s="279"/>
      <c r="X1086" s="279"/>
      <c r="Y1086" s="279"/>
      <c r="Z1086" s="279"/>
    </row>
    <row r="1087" spans="1:26" ht="16.5" customHeight="1">
      <c r="A1087" s="665"/>
      <c r="B1087" s="665"/>
      <c r="C1087" s="665"/>
      <c r="D1087" s="665"/>
      <c r="E1087" s="665"/>
      <c r="F1087" s="665"/>
      <c r="G1087" s="26"/>
      <c r="H1087" s="271" t="s">
        <v>15888</v>
      </c>
      <c r="I1087" s="445" t="s">
        <v>15558</v>
      </c>
      <c r="J1087" s="83" t="s">
        <v>158</v>
      </c>
      <c r="K1087" s="442"/>
      <c r="L1087" s="665"/>
      <c r="M1087" s="178" t="s">
        <v>15889</v>
      </c>
      <c r="N1087" s="26"/>
      <c r="O1087" s="86"/>
      <c r="P1087" s="86"/>
      <c r="Q1087" s="86" t="s">
        <v>379</v>
      </c>
      <c r="R1087" s="86"/>
      <c r="S1087" s="442"/>
      <c r="T1087" s="279"/>
      <c r="U1087" s="279"/>
      <c r="V1087" s="279"/>
      <c r="W1087" s="279"/>
      <c r="X1087" s="279"/>
      <c r="Y1087" s="279"/>
      <c r="Z1087" s="279"/>
    </row>
    <row r="1088" spans="1:26" ht="16.5" customHeight="1">
      <c r="A1088" s="665"/>
      <c r="B1088" s="665"/>
      <c r="C1088" s="665"/>
      <c r="D1088" s="665"/>
      <c r="E1088" s="665"/>
      <c r="F1088" s="665"/>
      <c r="G1088" s="26"/>
      <c r="H1088" s="333" t="s">
        <v>15562</v>
      </c>
      <c r="I1088" s="271" t="s">
        <v>15890</v>
      </c>
      <c r="J1088" s="83" t="s">
        <v>158</v>
      </c>
      <c r="K1088" s="442"/>
      <c r="L1088" s="665"/>
      <c r="M1088" s="86"/>
      <c r="N1088" s="26"/>
      <c r="O1088" s="86"/>
      <c r="P1088" s="86"/>
      <c r="Q1088" s="86" t="s">
        <v>379</v>
      </c>
      <c r="R1088" s="86"/>
      <c r="S1088" s="442"/>
      <c r="T1088" s="279"/>
      <c r="U1088" s="279"/>
      <c r="V1088" s="279"/>
      <c r="W1088" s="279"/>
      <c r="X1088" s="279"/>
      <c r="Y1088" s="279"/>
      <c r="Z1088" s="279"/>
    </row>
    <row r="1089" spans="1:26" ht="16.5" customHeight="1">
      <c r="A1089" s="666"/>
      <c r="B1089" s="666"/>
      <c r="C1089" s="666"/>
      <c r="D1089" s="666"/>
      <c r="E1089" s="666"/>
      <c r="F1089" s="666"/>
      <c r="G1089" s="26"/>
      <c r="H1089" s="271"/>
      <c r="I1089" s="2" t="s">
        <v>15891</v>
      </c>
      <c r="J1089" s="83" t="s">
        <v>158</v>
      </c>
      <c r="K1089" s="442"/>
      <c r="L1089" s="666"/>
      <c r="M1089" s="86"/>
      <c r="N1089" s="26"/>
      <c r="O1089" s="86"/>
      <c r="P1089" s="86"/>
      <c r="Q1089" s="86" t="s">
        <v>379</v>
      </c>
      <c r="R1089" s="86"/>
      <c r="S1089" s="442"/>
      <c r="T1089" s="279"/>
      <c r="U1089" s="279"/>
      <c r="V1089" s="279"/>
      <c r="W1089" s="279"/>
      <c r="X1089" s="279"/>
      <c r="Y1089" s="279"/>
      <c r="Z1089" s="279"/>
    </row>
    <row r="1090" spans="1:26" ht="16.5" customHeight="1">
      <c r="A1090" s="735" t="s">
        <v>18740</v>
      </c>
      <c r="B1090" s="735"/>
      <c r="C1090" s="735"/>
      <c r="D1090" s="735" t="s">
        <v>18046</v>
      </c>
      <c r="E1090" s="735" t="s">
        <v>18746</v>
      </c>
      <c r="F1090" s="735" t="s">
        <v>17291</v>
      </c>
      <c r="G1090" s="88"/>
      <c r="H1090" s="461" t="s">
        <v>15550</v>
      </c>
      <c r="I1090" s="447"/>
      <c r="J1090" s="83" t="s">
        <v>158</v>
      </c>
      <c r="K1090" s="442"/>
      <c r="L1090" s="734"/>
      <c r="M1090" s="403"/>
      <c r="N1090" s="26"/>
      <c r="O1090" s="86"/>
      <c r="P1090" s="86"/>
      <c r="Q1090" s="86" t="s">
        <v>379</v>
      </c>
      <c r="R1090" s="86"/>
      <c r="S1090" s="442"/>
      <c r="T1090" s="279"/>
      <c r="U1090" s="279"/>
      <c r="V1090" s="279"/>
      <c r="W1090" s="279"/>
      <c r="X1090" s="279"/>
      <c r="Y1090" s="279"/>
      <c r="Z1090" s="279"/>
    </row>
    <row r="1091" spans="1:26" ht="16.5" customHeight="1">
      <c r="A1091" s="665"/>
      <c r="B1091" s="665"/>
      <c r="C1091" s="665"/>
      <c r="D1091" s="665"/>
      <c r="E1091" s="665"/>
      <c r="F1091" s="665"/>
      <c r="G1091" s="491" t="s">
        <v>17299</v>
      </c>
      <c r="H1091" s="271" t="s">
        <v>15984</v>
      </c>
      <c r="I1091" s="271" t="s">
        <v>15985</v>
      </c>
      <c r="J1091" s="83" t="s">
        <v>158</v>
      </c>
      <c r="K1091" s="442"/>
      <c r="L1091" s="665"/>
      <c r="M1091" s="178" t="s">
        <v>15556</v>
      </c>
      <c r="N1091" s="26"/>
      <c r="O1091" s="86"/>
      <c r="P1091" s="86"/>
      <c r="Q1091" s="86" t="s">
        <v>379</v>
      </c>
      <c r="R1091" s="86"/>
      <c r="S1091" s="442"/>
      <c r="T1091" s="279"/>
      <c r="U1091" s="279"/>
      <c r="V1091" s="279"/>
      <c r="W1091" s="279"/>
      <c r="X1091" s="279"/>
      <c r="Y1091" s="279"/>
      <c r="Z1091" s="279"/>
    </row>
    <row r="1092" spans="1:26" ht="16.5" customHeight="1">
      <c r="A1092" s="665"/>
      <c r="B1092" s="665"/>
      <c r="C1092" s="665"/>
      <c r="D1092" s="665"/>
      <c r="E1092" s="665"/>
      <c r="F1092" s="665"/>
      <c r="G1092" s="35"/>
      <c r="H1092" s="333" t="s">
        <v>18064</v>
      </c>
      <c r="I1092" s="271" t="s">
        <v>15882</v>
      </c>
      <c r="J1092" s="83" t="s">
        <v>158</v>
      </c>
      <c r="K1092" s="442"/>
      <c r="L1092" s="665"/>
      <c r="M1092" s="86"/>
      <c r="N1092" s="26"/>
      <c r="O1092" s="86"/>
      <c r="P1092" s="86"/>
      <c r="Q1092" s="86" t="s">
        <v>379</v>
      </c>
      <c r="R1092" s="86"/>
      <c r="S1092" s="442"/>
      <c r="T1092" s="279"/>
      <c r="U1092" s="279"/>
      <c r="V1092" s="279"/>
      <c r="W1092" s="279"/>
      <c r="X1092" s="279"/>
      <c r="Y1092" s="279"/>
      <c r="Z1092" s="279"/>
    </row>
    <row r="1093" spans="1:26" ht="16.5" customHeight="1">
      <c r="A1093" s="665"/>
      <c r="B1093" s="665"/>
      <c r="C1093" s="665"/>
      <c r="D1093" s="665"/>
      <c r="E1093" s="665"/>
      <c r="F1093" s="665"/>
      <c r="G1093" s="35"/>
      <c r="H1093" s="271" t="s">
        <v>15884</v>
      </c>
      <c r="I1093" s="271" t="s">
        <v>16122</v>
      </c>
      <c r="J1093" s="83" t="s">
        <v>158</v>
      </c>
      <c r="K1093" s="442"/>
      <c r="L1093" s="665"/>
      <c r="M1093" s="454" t="s">
        <v>15887</v>
      </c>
      <c r="N1093" s="26"/>
      <c r="O1093" s="86"/>
      <c r="P1093" s="86"/>
      <c r="Q1093" s="86" t="s">
        <v>379</v>
      </c>
      <c r="R1093" s="86"/>
      <c r="S1093" s="442"/>
      <c r="T1093" s="279"/>
      <c r="U1093" s="279"/>
      <c r="V1093" s="279"/>
      <c r="W1093" s="279"/>
      <c r="X1093" s="279"/>
      <c r="Y1093" s="279"/>
      <c r="Z1093" s="279"/>
    </row>
    <row r="1094" spans="1:26" ht="16.5" customHeight="1">
      <c r="A1094" s="665"/>
      <c r="B1094" s="665"/>
      <c r="C1094" s="665"/>
      <c r="D1094" s="665"/>
      <c r="E1094" s="665"/>
      <c r="F1094" s="665"/>
      <c r="G1094" s="35"/>
      <c r="H1094" s="2" t="s">
        <v>16020</v>
      </c>
      <c r="I1094" s="2" t="s">
        <v>15750</v>
      </c>
      <c r="J1094" s="83" t="s">
        <v>158</v>
      </c>
      <c r="K1094" s="442"/>
      <c r="L1094" s="665"/>
      <c r="M1094" s="86"/>
      <c r="N1094" s="26"/>
      <c r="O1094" s="86"/>
      <c r="P1094" s="86"/>
      <c r="Q1094" s="86" t="s">
        <v>379</v>
      </c>
      <c r="R1094" s="86"/>
      <c r="S1094" s="442"/>
      <c r="T1094" s="279"/>
      <c r="U1094" s="279"/>
      <c r="V1094" s="279"/>
      <c r="W1094" s="279"/>
      <c r="X1094" s="279"/>
      <c r="Y1094" s="279"/>
      <c r="Z1094" s="279"/>
    </row>
    <row r="1095" spans="1:26" ht="16.5" customHeight="1">
      <c r="A1095" s="665"/>
      <c r="B1095" s="665"/>
      <c r="C1095" s="665"/>
      <c r="D1095" s="665"/>
      <c r="E1095" s="665"/>
      <c r="F1095" s="665"/>
      <c r="G1095" s="26"/>
      <c r="H1095" s="2" t="s">
        <v>18198</v>
      </c>
      <c r="I1095" s="2"/>
      <c r="J1095" s="83" t="s">
        <v>158</v>
      </c>
      <c r="K1095" s="442"/>
      <c r="L1095" s="665"/>
      <c r="M1095" s="86"/>
      <c r="N1095" s="26"/>
      <c r="O1095" s="86"/>
      <c r="P1095" s="86"/>
      <c r="Q1095" s="86" t="s">
        <v>379</v>
      </c>
      <c r="R1095" s="86"/>
      <c r="S1095" s="442"/>
      <c r="T1095" s="279"/>
      <c r="U1095" s="279"/>
      <c r="V1095" s="279"/>
      <c r="W1095" s="279"/>
      <c r="X1095" s="279"/>
      <c r="Y1095" s="279"/>
      <c r="Z1095" s="279"/>
    </row>
    <row r="1096" spans="1:26" ht="16.5" customHeight="1">
      <c r="A1096" s="665"/>
      <c r="B1096" s="665"/>
      <c r="C1096" s="665"/>
      <c r="D1096" s="665"/>
      <c r="E1096" s="665"/>
      <c r="F1096" s="665"/>
      <c r="G1096" s="26"/>
      <c r="H1096" s="2" t="s">
        <v>18199</v>
      </c>
      <c r="I1096" s="2"/>
      <c r="J1096" s="83" t="s">
        <v>158</v>
      </c>
      <c r="K1096" s="442"/>
      <c r="L1096" s="665"/>
      <c r="M1096" s="86"/>
      <c r="N1096" s="26"/>
      <c r="O1096" s="86"/>
      <c r="P1096" s="86"/>
      <c r="Q1096" s="86" t="s">
        <v>379</v>
      </c>
      <c r="R1096" s="86"/>
      <c r="S1096" s="442"/>
      <c r="T1096" s="279"/>
      <c r="U1096" s="279"/>
      <c r="V1096" s="279"/>
      <c r="W1096" s="279"/>
      <c r="X1096" s="279"/>
      <c r="Y1096" s="279"/>
      <c r="Z1096" s="279"/>
    </row>
    <row r="1097" spans="1:26" ht="16.5" customHeight="1">
      <c r="A1097" s="665"/>
      <c r="B1097" s="665"/>
      <c r="C1097" s="665"/>
      <c r="D1097" s="665"/>
      <c r="E1097" s="665"/>
      <c r="F1097" s="665"/>
      <c r="G1097" s="26"/>
      <c r="H1097" s="2" t="s">
        <v>18198</v>
      </c>
      <c r="I1097" s="2"/>
      <c r="J1097" s="83" t="s">
        <v>158</v>
      </c>
      <c r="K1097" s="442"/>
      <c r="L1097" s="665"/>
      <c r="M1097" s="86"/>
      <c r="N1097" s="26"/>
      <c r="O1097" s="86"/>
      <c r="P1097" s="86"/>
      <c r="Q1097" s="86" t="s">
        <v>379</v>
      </c>
      <c r="R1097" s="86"/>
      <c r="S1097" s="442"/>
      <c r="T1097" s="279"/>
      <c r="U1097" s="279"/>
      <c r="V1097" s="279"/>
      <c r="W1097" s="279"/>
      <c r="X1097" s="279"/>
      <c r="Y1097" s="279"/>
      <c r="Z1097" s="279"/>
    </row>
    <row r="1098" spans="1:26" ht="16.5" customHeight="1">
      <c r="A1098" s="665"/>
      <c r="B1098" s="665"/>
      <c r="C1098" s="665"/>
      <c r="D1098" s="665"/>
      <c r="E1098" s="665"/>
      <c r="F1098" s="665"/>
      <c r="G1098" s="26"/>
      <c r="H1098" s="2" t="s">
        <v>15771</v>
      </c>
      <c r="I1098" s="2" t="s">
        <v>15773</v>
      </c>
      <c r="J1098" s="83" t="s">
        <v>158</v>
      </c>
      <c r="K1098" s="442"/>
      <c r="L1098" s="665"/>
      <c r="M1098" s="86"/>
      <c r="N1098" s="26"/>
      <c r="O1098" s="86"/>
      <c r="P1098" s="86"/>
      <c r="Q1098" s="86" t="s">
        <v>379</v>
      </c>
      <c r="R1098" s="86"/>
      <c r="S1098" s="442"/>
      <c r="T1098" s="279"/>
      <c r="U1098" s="279"/>
      <c r="V1098" s="279"/>
      <c r="W1098" s="279"/>
      <c r="X1098" s="279"/>
      <c r="Y1098" s="279"/>
      <c r="Z1098" s="279"/>
    </row>
    <row r="1099" spans="1:26" ht="16.5" customHeight="1">
      <c r="A1099" s="665"/>
      <c r="B1099" s="665"/>
      <c r="C1099" s="665"/>
      <c r="D1099" s="665"/>
      <c r="E1099" s="665"/>
      <c r="F1099" s="665"/>
      <c r="G1099" s="26"/>
      <c r="H1099" s="2" t="s">
        <v>18604</v>
      </c>
      <c r="I1099" s="2" t="s">
        <v>17431</v>
      </c>
      <c r="J1099" s="83" t="s">
        <v>158</v>
      </c>
      <c r="K1099" s="442"/>
      <c r="L1099" s="665"/>
      <c r="M1099" s="86"/>
      <c r="N1099" s="26"/>
      <c r="O1099" s="86"/>
      <c r="P1099" s="86"/>
      <c r="Q1099" s="86" t="s">
        <v>379</v>
      </c>
      <c r="R1099" s="86"/>
      <c r="S1099" s="442"/>
      <c r="T1099" s="279"/>
      <c r="U1099" s="279"/>
      <c r="V1099" s="279"/>
      <c r="W1099" s="279"/>
      <c r="X1099" s="279"/>
      <c r="Y1099" s="279"/>
      <c r="Z1099" s="279"/>
    </row>
    <row r="1100" spans="1:26" ht="16.5" customHeight="1">
      <c r="A1100" s="665"/>
      <c r="B1100" s="665"/>
      <c r="C1100" s="665"/>
      <c r="D1100" s="665"/>
      <c r="E1100" s="665"/>
      <c r="F1100" s="665"/>
      <c r="G1100" s="26"/>
      <c r="H1100" s="333" t="s">
        <v>16906</v>
      </c>
      <c r="I1100" s="333"/>
      <c r="J1100" s="83" t="s">
        <v>158</v>
      </c>
      <c r="K1100" s="442"/>
      <c r="L1100" s="665"/>
      <c r="M1100" s="86"/>
      <c r="N1100" s="26"/>
      <c r="O1100" s="86"/>
      <c r="P1100" s="86"/>
      <c r="Q1100" s="86" t="s">
        <v>379</v>
      </c>
      <c r="R1100" s="86"/>
      <c r="S1100" s="442"/>
      <c r="T1100" s="279"/>
      <c r="U1100" s="279"/>
      <c r="V1100" s="279"/>
      <c r="W1100" s="279"/>
      <c r="X1100" s="279"/>
      <c r="Y1100" s="279"/>
      <c r="Z1100" s="279"/>
    </row>
    <row r="1101" spans="1:26" ht="16.5" customHeight="1">
      <c r="A1101" s="665"/>
      <c r="B1101" s="665"/>
      <c r="C1101" s="665"/>
      <c r="D1101" s="665"/>
      <c r="E1101" s="665"/>
      <c r="F1101" s="665"/>
      <c r="G1101" s="26"/>
      <c r="H1101" s="271" t="s">
        <v>15884</v>
      </c>
      <c r="I1101" s="453" t="s">
        <v>15886</v>
      </c>
      <c r="J1101" s="83" t="s">
        <v>158</v>
      </c>
      <c r="K1101" s="442"/>
      <c r="L1101" s="665"/>
      <c r="M1101" s="454" t="s">
        <v>15887</v>
      </c>
      <c r="N1101" s="26"/>
      <c r="O1101" s="86"/>
      <c r="P1101" s="86"/>
      <c r="Q1101" s="86" t="s">
        <v>379</v>
      </c>
      <c r="R1101" s="86"/>
      <c r="S1101" s="442"/>
      <c r="T1101" s="279"/>
      <c r="U1101" s="279"/>
      <c r="V1101" s="279"/>
      <c r="W1101" s="279"/>
      <c r="X1101" s="279"/>
      <c r="Y1101" s="279"/>
      <c r="Z1101" s="279"/>
    </row>
    <row r="1102" spans="1:26" ht="16.5" customHeight="1">
      <c r="A1102" s="665"/>
      <c r="B1102" s="665"/>
      <c r="C1102" s="665"/>
      <c r="D1102" s="665"/>
      <c r="E1102" s="665"/>
      <c r="F1102" s="665"/>
      <c r="G1102" s="26"/>
      <c r="H1102" s="271" t="s">
        <v>15888</v>
      </c>
      <c r="I1102" s="445" t="s">
        <v>15558</v>
      </c>
      <c r="J1102" s="83" t="s">
        <v>158</v>
      </c>
      <c r="K1102" s="442"/>
      <c r="L1102" s="665"/>
      <c r="M1102" s="178" t="s">
        <v>15889</v>
      </c>
      <c r="N1102" s="26"/>
      <c r="O1102" s="86"/>
      <c r="P1102" s="86"/>
      <c r="Q1102" s="86" t="s">
        <v>379</v>
      </c>
      <c r="R1102" s="86"/>
      <c r="S1102" s="442"/>
      <c r="T1102" s="279"/>
      <c r="U1102" s="279"/>
      <c r="V1102" s="279"/>
      <c r="W1102" s="279"/>
      <c r="X1102" s="279"/>
      <c r="Y1102" s="279"/>
      <c r="Z1102" s="279"/>
    </row>
    <row r="1103" spans="1:26" ht="16.5" customHeight="1">
      <c r="A1103" s="665"/>
      <c r="B1103" s="665"/>
      <c r="C1103" s="665"/>
      <c r="D1103" s="665"/>
      <c r="E1103" s="665"/>
      <c r="F1103" s="665"/>
      <c r="G1103" s="26"/>
      <c r="H1103" s="333" t="s">
        <v>15562</v>
      </c>
      <c r="I1103" s="271" t="s">
        <v>15890</v>
      </c>
      <c r="J1103" s="83" t="s">
        <v>158</v>
      </c>
      <c r="K1103" s="442"/>
      <c r="L1103" s="665"/>
      <c r="M1103" s="86"/>
      <c r="N1103" s="26"/>
      <c r="O1103" s="86"/>
      <c r="P1103" s="86"/>
      <c r="Q1103" s="86" t="s">
        <v>379</v>
      </c>
      <c r="R1103" s="86"/>
      <c r="S1103" s="442"/>
      <c r="T1103" s="279"/>
      <c r="U1103" s="279"/>
      <c r="V1103" s="279"/>
      <c r="W1103" s="279"/>
      <c r="X1103" s="279"/>
      <c r="Y1103" s="279"/>
      <c r="Z1103" s="279"/>
    </row>
    <row r="1104" spans="1:26" ht="16.5" customHeight="1">
      <c r="A1104" s="666"/>
      <c r="B1104" s="666"/>
      <c r="C1104" s="666"/>
      <c r="D1104" s="666"/>
      <c r="E1104" s="666"/>
      <c r="F1104" s="666"/>
      <c r="G1104" s="26"/>
      <c r="H1104" s="271"/>
      <c r="I1104" s="2" t="s">
        <v>15891</v>
      </c>
      <c r="J1104" s="83" t="s">
        <v>158</v>
      </c>
      <c r="K1104" s="442"/>
      <c r="L1104" s="666"/>
      <c r="M1104" s="86"/>
      <c r="N1104" s="26"/>
      <c r="O1104" s="86"/>
      <c r="P1104" s="86"/>
      <c r="Q1104" s="86" t="s">
        <v>379</v>
      </c>
      <c r="R1104" s="86"/>
      <c r="S1104" s="442"/>
      <c r="T1104" s="279"/>
      <c r="U1104" s="279"/>
      <c r="V1104" s="279"/>
      <c r="W1104" s="279"/>
      <c r="X1104" s="279"/>
      <c r="Y1104" s="279"/>
      <c r="Z1104" s="279"/>
    </row>
  </sheetData>
  <mergeCells count="741">
    <mergeCell ref="A1002:A1015"/>
    <mergeCell ref="B1002:B1015"/>
    <mergeCell ref="C1002:C1015"/>
    <mergeCell ref="D1002:D1015"/>
    <mergeCell ref="E1002:E1015"/>
    <mergeCell ref="F1002:F1015"/>
    <mergeCell ref="L1002:L1015"/>
    <mergeCell ref="A1016:A1029"/>
    <mergeCell ref="B1016:B1029"/>
    <mergeCell ref="C1016:C1029"/>
    <mergeCell ref="D1016:D1029"/>
    <mergeCell ref="E1016:E1029"/>
    <mergeCell ref="F1016:F1029"/>
    <mergeCell ref="L1016:L1029"/>
    <mergeCell ref="A973:A986"/>
    <mergeCell ref="B973:B986"/>
    <mergeCell ref="C973:C986"/>
    <mergeCell ref="D973:D986"/>
    <mergeCell ref="E973:E986"/>
    <mergeCell ref="F973:F986"/>
    <mergeCell ref="L973:L986"/>
    <mergeCell ref="A987:A1001"/>
    <mergeCell ref="B987:B1001"/>
    <mergeCell ref="C987:C1001"/>
    <mergeCell ref="D987:D1001"/>
    <mergeCell ref="E987:E1001"/>
    <mergeCell ref="F987:F1001"/>
    <mergeCell ref="L987:L1001"/>
    <mergeCell ref="A945:A958"/>
    <mergeCell ref="B945:B958"/>
    <mergeCell ref="C945:C958"/>
    <mergeCell ref="D945:D958"/>
    <mergeCell ref="E945:E958"/>
    <mergeCell ref="F945:F958"/>
    <mergeCell ref="L945:L958"/>
    <mergeCell ref="A959:A972"/>
    <mergeCell ref="B959:B972"/>
    <mergeCell ref="C959:C972"/>
    <mergeCell ref="D959:D972"/>
    <mergeCell ref="E959:E972"/>
    <mergeCell ref="F959:F972"/>
    <mergeCell ref="L959:L972"/>
    <mergeCell ref="A916:A930"/>
    <mergeCell ref="B916:B930"/>
    <mergeCell ref="C916:C930"/>
    <mergeCell ref="D916:D930"/>
    <mergeCell ref="E916:E930"/>
    <mergeCell ref="F916:F930"/>
    <mergeCell ref="L916:L930"/>
    <mergeCell ref="A931:A944"/>
    <mergeCell ref="B931:B944"/>
    <mergeCell ref="C931:C944"/>
    <mergeCell ref="D931:D944"/>
    <mergeCell ref="E931:E944"/>
    <mergeCell ref="F931:F944"/>
    <mergeCell ref="L931:L944"/>
    <mergeCell ref="L871:L885"/>
    <mergeCell ref="A886:A900"/>
    <mergeCell ref="B886:B900"/>
    <mergeCell ref="C886:C900"/>
    <mergeCell ref="D886:D900"/>
    <mergeCell ref="E886:E900"/>
    <mergeCell ref="F886:F900"/>
    <mergeCell ref="L886:L900"/>
    <mergeCell ref="A901:A915"/>
    <mergeCell ref="B901:B915"/>
    <mergeCell ref="C901:C915"/>
    <mergeCell ref="D901:D915"/>
    <mergeCell ref="E901:E915"/>
    <mergeCell ref="F901:F915"/>
    <mergeCell ref="L901:L915"/>
    <mergeCell ref="A1090:A1104"/>
    <mergeCell ref="B1090:B1104"/>
    <mergeCell ref="C1090:C1104"/>
    <mergeCell ref="D1090:D1104"/>
    <mergeCell ref="E1090:E1104"/>
    <mergeCell ref="F1090:F1104"/>
    <mergeCell ref="L1090:L1104"/>
    <mergeCell ref="A827:A840"/>
    <mergeCell ref="B827:B840"/>
    <mergeCell ref="C827:C840"/>
    <mergeCell ref="D827:D840"/>
    <mergeCell ref="E827:E840"/>
    <mergeCell ref="F827:F840"/>
    <mergeCell ref="L827:L840"/>
    <mergeCell ref="A841:A855"/>
    <mergeCell ref="B841:B855"/>
    <mergeCell ref="C841:C855"/>
    <mergeCell ref="D841:D855"/>
    <mergeCell ref="E841:E855"/>
    <mergeCell ref="F841:F855"/>
    <mergeCell ref="L841:L855"/>
    <mergeCell ref="A856:A870"/>
    <mergeCell ref="B856:B870"/>
    <mergeCell ref="C856:C870"/>
    <mergeCell ref="L716:L719"/>
    <mergeCell ref="A720:A723"/>
    <mergeCell ref="B720:B723"/>
    <mergeCell ref="C720:C723"/>
    <mergeCell ref="D720:D723"/>
    <mergeCell ref="E720:E723"/>
    <mergeCell ref="F720:F723"/>
    <mergeCell ref="L720:L723"/>
    <mergeCell ref="A702:A707"/>
    <mergeCell ref="A708:A715"/>
    <mergeCell ref="B708:B715"/>
    <mergeCell ref="C708:C715"/>
    <mergeCell ref="D708:D715"/>
    <mergeCell ref="E708:E715"/>
    <mergeCell ref="F708:F715"/>
    <mergeCell ref="A1075:A1089"/>
    <mergeCell ref="B1075:B1089"/>
    <mergeCell ref="C1075:C1089"/>
    <mergeCell ref="D1075:D1089"/>
    <mergeCell ref="E1075:E1089"/>
    <mergeCell ref="F1075:F1089"/>
    <mergeCell ref="L1075:L1089"/>
    <mergeCell ref="D694:D701"/>
    <mergeCell ref="E694:E701"/>
    <mergeCell ref="L694:L701"/>
    <mergeCell ref="L702:L707"/>
    <mergeCell ref="L708:L715"/>
    <mergeCell ref="A694:A701"/>
    <mergeCell ref="F694:F701"/>
    <mergeCell ref="B694:B701"/>
    <mergeCell ref="C694:C701"/>
    <mergeCell ref="B702:B707"/>
    <mergeCell ref="C702:C707"/>
    <mergeCell ref="D702:D707"/>
    <mergeCell ref="E702:E707"/>
    <mergeCell ref="F702:F707"/>
    <mergeCell ref="A716:A719"/>
    <mergeCell ref="B716:B719"/>
    <mergeCell ref="C716:C719"/>
    <mergeCell ref="A1045:A1059"/>
    <mergeCell ref="B1045:B1059"/>
    <mergeCell ref="C1045:C1059"/>
    <mergeCell ref="D1045:D1059"/>
    <mergeCell ref="E1045:E1059"/>
    <mergeCell ref="F1045:F1059"/>
    <mergeCell ref="L1045:L1059"/>
    <mergeCell ref="A1060:A1074"/>
    <mergeCell ref="B1060:B1074"/>
    <mergeCell ref="C1060:C1074"/>
    <mergeCell ref="D1060:D1074"/>
    <mergeCell ref="E1060:E1074"/>
    <mergeCell ref="F1060:F1074"/>
    <mergeCell ref="L1060:L1074"/>
    <mergeCell ref="A816:A826"/>
    <mergeCell ref="B816:B826"/>
    <mergeCell ref="C816:C826"/>
    <mergeCell ref="D816:D826"/>
    <mergeCell ref="E816:E826"/>
    <mergeCell ref="F816:F826"/>
    <mergeCell ref="L816:L826"/>
    <mergeCell ref="A1030:A1044"/>
    <mergeCell ref="B1030:B1044"/>
    <mergeCell ref="C1030:C1044"/>
    <mergeCell ref="D1030:D1044"/>
    <mergeCell ref="E1030:E1044"/>
    <mergeCell ref="F1030:F1044"/>
    <mergeCell ref="L1030:L1044"/>
    <mergeCell ref="D856:D870"/>
    <mergeCell ref="E856:E870"/>
    <mergeCell ref="F856:F870"/>
    <mergeCell ref="L856:L870"/>
    <mergeCell ref="A871:A885"/>
    <mergeCell ref="B871:B885"/>
    <mergeCell ref="C871:C885"/>
    <mergeCell ref="D871:D885"/>
    <mergeCell ref="E871:E885"/>
    <mergeCell ref="F871:F885"/>
    <mergeCell ref="A798:A806"/>
    <mergeCell ref="B798:B806"/>
    <mergeCell ref="C798:C806"/>
    <mergeCell ref="D798:D806"/>
    <mergeCell ref="E798:E806"/>
    <mergeCell ref="F798:F806"/>
    <mergeCell ref="L798:L806"/>
    <mergeCell ref="A807:A815"/>
    <mergeCell ref="B807:B815"/>
    <mergeCell ref="C807:C815"/>
    <mergeCell ref="D807:D815"/>
    <mergeCell ref="E807:E815"/>
    <mergeCell ref="F807:F815"/>
    <mergeCell ref="L807:L815"/>
    <mergeCell ref="A779:A788"/>
    <mergeCell ref="B779:B788"/>
    <mergeCell ref="C779:C788"/>
    <mergeCell ref="D779:D788"/>
    <mergeCell ref="E779:E788"/>
    <mergeCell ref="F779:F788"/>
    <mergeCell ref="L779:L788"/>
    <mergeCell ref="A789:A797"/>
    <mergeCell ref="B789:B797"/>
    <mergeCell ref="C789:C797"/>
    <mergeCell ref="D789:D797"/>
    <mergeCell ref="E789:E797"/>
    <mergeCell ref="F789:F797"/>
    <mergeCell ref="L789:L797"/>
    <mergeCell ref="A761:A768"/>
    <mergeCell ref="B761:B768"/>
    <mergeCell ref="C761:C768"/>
    <mergeCell ref="D761:D768"/>
    <mergeCell ref="E761:E768"/>
    <mergeCell ref="F761:F768"/>
    <mergeCell ref="L761:L768"/>
    <mergeCell ref="A769:A778"/>
    <mergeCell ref="B769:B778"/>
    <mergeCell ref="C769:C778"/>
    <mergeCell ref="D769:D778"/>
    <mergeCell ref="E769:E778"/>
    <mergeCell ref="F769:F778"/>
    <mergeCell ref="L769:L778"/>
    <mergeCell ref="L724:L732"/>
    <mergeCell ref="A733:A752"/>
    <mergeCell ref="B733:B752"/>
    <mergeCell ref="C733:C752"/>
    <mergeCell ref="D733:D752"/>
    <mergeCell ref="E733:E752"/>
    <mergeCell ref="F733:F752"/>
    <mergeCell ref="L733:L752"/>
    <mergeCell ref="A753:A760"/>
    <mergeCell ref="B753:B760"/>
    <mergeCell ref="C753:C760"/>
    <mergeCell ref="D753:D760"/>
    <mergeCell ref="E753:E760"/>
    <mergeCell ref="F753:F760"/>
    <mergeCell ref="L753:L760"/>
    <mergeCell ref="A682:A687"/>
    <mergeCell ref="B682:B687"/>
    <mergeCell ref="C682:C687"/>
    <mergeCell ref="D682:D687"/>
    <mergeCell ref="E682:E687"/>
    <mergeCell ref="F682:F687"/>
    <mergeCell ref="A724:A732"/>
    <mergeCell ref="B724:B732"/>
    <mergeCell ref="C724:C732"/>
    <mergeCell ref="D724:D732"/>
    <mergeCell ref="E724:E732"/>
    <mergeCell ref="F724:F732"/>
    <mergeCell ref="A688:A693"/>
    <mergeCell ref="B688:B693"/>
    <mergeCell ref="C688:C693"/>
    <mergeCell ref="D688:D693"/>
    <mergeCell ref="E688:E693"/>
    <mergeCell ref="F688:F693"/>
    <mergeCell ref="D716:D719"/>
    <mergeCell ref="E716:E719"/>
    <mergeCell ref="F716:F719"/>
    <mergeCell ref="A661:A668"/>
    <mergeCell ref="F661:F668"/>
    <mergeCell ref="A676:A681"/>
    <mergeCell ref="A669:A675"/>
    <mergeCell ref="B669:B675"/>
    <mergeCell ref="C669:C675"/>
    <mergeCell ref="B676:B681"/>
    <mergeCell ref="C676:C681"/>
    <mergeCell ref="D669:D675"/>
    <mergeCell ref="D676:D681"/>
    <mergeCell ref="D647:D653"/>
    <mergeCell ref="E647:E653"/>
    <mergeCell ref="F647:F653"/>
    <mergeCell ref="A654:A660"/>
    <mergeCell ref="B654:B660"/>
    <mergeCell ref="C654:C660"/>
    <mergeCell ref="D654:D660"/>
    <mergeCell ref="E654:E660"/>
    <mergeCell ref="F654:F660"/>
    <mergeCell ref="L654:L660"/>
    <mergeCell ref="L661:L668"/>
    <mergeCell ref="L669:L675"/>
    <mergeCell ref="L676:L681"/>
    <mergeCell ref="L682:L687"/>
    <mergeCell ref="L688:L693"/>
    <mergeCell ref="E622:E628"/>
    <mergeCell ref="F622:F628"/>
    <mergeCell ref="L622:L628"/>
    <mergeCell ref="L629:L635"/>
    <mergeCell ref="L636:L639"/>
    <mergeCell ref="L640:L646"/>
    <mergeCell ref="L647:L653"/>
    <mergeCell ref="E669:E675"/>
    <mergeCell ref="F669:F675"/>
    <mergeCell ref="E676:E681"/>
    <mergeCell ref="F676:F681"/>
    <mergeCell ref="E636:E639"/>
    <mergeCell ref="E629:E635"/>
    <mergeCell ref="F629:F635"/>
    <mergeCell ref="F636:F639"/>
    <mergeCell ref="E640:E646"/>
    <mergeCell ref="F640:F646"/>
    <mergeCell ref="E21:E25"/>
    <mergeCell ref="F21:F25"/>
    <mergeCell ref="L21:L25"/>
    <mergeCell ref="A26:A30"/>
    <mergeCell ref="B26:B30"/>
    <mergeCell ref="C26:C30"/>
    <mergeCell ref="D26:D30"/>
    <mergeCell ref="E26:E30"/>
    <mergeCell ref="F26:F30"/>
    <mergeCell ref="L26:L30"/>
    <mergeCell ref="A21:A25"/>
    <mergeCell ref="B21:B25"/>
    <mergeCell ref="C21:C25"/>
    <mergeCell ref="D21:D25"/>
    <mergeCell ref="E11:E14"/>
    <mergeCell ref="F11:F14"/>
    <mergeCell ref="L11:L14"/>
    <mergeCell ref="A15:A20"/>
    <mergeCell ref="B15:B20"/>
    <mergeCell ref="C15:C20"/>
    <mergeCell ref="D15:D20"/>
    <mergeCell ref="E15:E20"/>
    <mergeCell ref="F15:F20"/>
    <mergeCell ref="L15:L20"/>
    <mergeCell ref="A11:A14"/>
    <mergeCell ref="B11:B14"/>
    <mergeCell ref="C11:C14"/>
    <mergeCell ref="D11:D14"/>
    <mergeCell ref="E3:E6"/>
    <mergeCell ref="F3:F6"/>
    <mergeCell ref="L3:L6"/>
    <mergeCell ref="A7:A10"/>
    <mergeCell ref="B7:B10"/>
    <mergeCell ref="C7:C10"/>
    <mergeCell ref="D7:D10"/>
    <mergeCell ref="E7:E10"/>
    <mergeCell ref="F7:F10"/>
    <mergeCell ref="L7:L10"/>
    <mergeCell ref="A3:A6"/>
    <mergeCell ref="B3:B6"/>
    <mergeCell ref="C3:C6"/>
    <mergeCell ref="D3:D6"/>
    <mergeCell ref="D617:D621"/>
    <mergeCell ref="A622:A628"/>
    <mergeCell ref="B622:B628"/>
    <mergeCell ref="C622:C628"/>
    <mergeCell ref="D622:D628"/>
    <mergeCell ref="D661:D668"/>
    <mergeCell ref="E661:E668"/>
    <mergeCell ref="B661:B668"/>
    <mergeCell ref="C661:C668"/>
    <mergeCell ref="D636:D639"/>
    <mergeCell ref="A629:A635"/>
    <mergeCell ref="B629:B635"/>
    <mergeCell ref="C629:C635"/>
    <mergeCell ref="D629:D635"/>
    <mergeCell ref="A636:A639"/>
    <mergeCell ref="B636:B639"/>
    <mergeCell ref="C636:C639"/>
    <mergeCell ref="B640:B646"/>
    <mergeCell ref="C640:C646"/>
    <mergeCell ref="D640:D646"/>
    <mergeCell ref="A640:A646"/>
    <mergeCell ref="A647:A653"/>
    <mergeCell ref="B647:B653"/>
    <mergeCell ref="C647:C653"/>
    <mergeCell ref="F601:F616"/>
    <mergeCell ref="A573:A583"/>
    <mergeCell ref="B584:B600"/>
    <mergeCell ref="C584:C600"/>
    <mergeCell ref="D584:D600"/>
    <mergeCell ref="E584:E616"/>
    <mergeCell ref="L584:L600"/>
    <mergeCell ref="D601:D616"/>
    <mergeCell ref="L601:L616"/>
    <mergeCell ref="B601:B616"/>
    <mergeCell ref="C601:C616"/>
    <mergeCell ref="A601:A616"/>
    <mergeCell ref="E571:E572"/>
    <mergeCell ref="B573:B583"/>
    <mergeCell ref="C573:C583"/>
    <mergeCell ref="D573:D583"/>
    <mergeCell ref="E573:E583"/>
    <mergeCell ref="F573:F583"/>
    <mergeCell ref="L573:L583"/>
    <mergeCell ref="M593:M599"/>
    <mergeCell ref="A539:A572"/>
    <mergeCell ref="B539:B572"/>
    <mergeCell ref="C539:C572"/>
    <mergeCell ref="D539:D572"/>
    <mergeCell ref="E539:E553"/>
    <mergeCell ref="F539:F572"/>
    <mergeCell ref="L539:L572"/>
    <mergeCell ref="A584:A600"/>
    <mergeCell ref="F584:F600"/>
    <mergeCell ref="A521:A529"/>
    <mergeCell ref="B521:B529"/>
    <mergeCell ref="C521:C529"/>
    <mergeCell ref="D521:D529"/>
    <mergeCell ref="E521:E529"/>
    <mergeCell ref="F521:F529"/>
    <mergeCell ref="L521:L529"/>
    <mergeCell ref="M551:M552"/>
    <mergeCell ref="M557:M558"/>
    <mergeCell ref="A530:A538"/>
    <mergeCell ref="B530:B538"/>
    <mergeCell ref="C530:C538"/>
    <mergeCell ref="D530:D538"/>
    <mergeCell ref="E530:E538"/>
    <mergeCell ref="F530:F538"/>
    <mergeCell ref="L530:L538"/>
    <mergeCell ref="E554:E570"/>
    <mergeCell ref="A485:A493"/>
    <mergeCell ref="B485:B493"/>
    <mergeCell ref="C485:C493"/>
    <mergeCell ref="D485:D493"/>
    <mergeCell ref="E485:E493"/>
    <mergeCell ref="F485:F493"/>
    <mergeCell ref="L485:L493"/>
    <mergeCell ref="A494:A520"/>
    <mergeCell ref="B494:B520"/>
    <mergeCell ref="C494:C520"/>
    <mergeCell ref="D494:D520"/>
    <mergeCell ref="E494:E520"/>
    <mergeCell ref="F494:F520"/>
    <mergeCell ref="L494:L520"/>
    <mergeCell ref="A467:A475"/>
    <mergeCell ref="B467:B475"/>
    <mergeCell ref="C467:C475"/>
    <mergeCell ref="D467:D475"/>
    <mergeCell ref="E467:E475"/>
    <mergeCell ref="F467:F475"/>
    <mergeCell ref="L467:L475"/>
    <mergeCell ref="A476:A484"/>
    <mergeCell ref="B476:B484"/>
    <mergeCell ref="C476:C484"/>
    <mergeCell ref="D476:D484"/>
    <mergeCell ref="E476:E484"/>
    <mergeCell ref="F476:F484"/>
    <mergeCell ref="L476:L484"/>
    <mergeCell ref="A459:A466"/>
    <mergeCell ref="B459:B466"/>
    <mergeCell ref="C459:C466"/>
    <mergeCell ref="D459:D466"/>
    <mergeCell ref="E459:E466"/>
    <mergeCell ref="F459:F466"/>
    <mergeCell ref="L459:L466"/>
    <mergeCell ref="A200:A212"/>
    <mergeCell ref="B200:B212"/>
    <mergeCell ref="C200:C212"/>
    <mergeCell ref="D200:D212"/>
    <mergeCell ref="E200:E212"/>
    <mergeCell ref="F200:F212"/>
    <mergeCell ref="L200:L212"/>
    <mergeCell ref="A213:A252"/>
    <mergeCell ref="B213:B252"/>
    <mergeCell ref="C213:C252"/>
    <mergeCell ref="D213:D252"/>
    <mergeCell ref="E213:E252"/>
    <mergeCell ref="F213:F252"/>
    <mergeCell ref="L213:L252"/>
    <mergeCell ref="A442:A450"/>
    <mergeCell ref="B442:B450"/>
    <mergeCell ref="C442:C450"/>
    <mergeCell ref="D442:D450"/>
    <mergeCell ref="E442:E450"/>
    <mergeCell ref="F442:F450"/>
    <mergeCell ref="L442:L450"/>
    <mergeCell ref="A451:A458"/>
    <mergeCell ref="B451:B458"/>
    <mergeCell ref="C451:C458"/>
    <mergeCell ref="D451:D458"/>
    <mergeCell ref="E451:E458"/>
    <mergeCell ref="F451:F458"/>
    <mergeCell ref="L451:L458"/>
    <mergeCell ref="A430:A435"/>
    <mergeCell ref="B430:B435"/>
    <mergeCell ref="C430:C435"/>
    <mergeCell ref="D430:D435"/>
    <mergeCell ref="E430:E435"/>
    <mergeCell ref="F430:F435"/>
    <mergeCell ref="L430:L435"/>
    <mergeCell ref="A436:A441"/>
    <mergeCell ref="B436:B441"/>
    <mergeCell ref="C436:C441"/>
    <mergeCell ref="D436:D441"/>
    <mergeCell ref="E436:E441"/>
    <mergeCell ref="F436:F441"/>
    <mergeCell ref="L436:L441"/>
    <mergeCell ref="A417:A423"/>
    <mergeCell ref="B417:B423"/>
    <mergeCell ref="C417:C423"/>
    <mergeCell ref="D417:D423"/>
    <mergeCell ref="E417:E423"/>
    <mergeCell ref="F417:F423"/>
    <mergeCell ref="L417:L423"/>
    <mergeCell ref="A424:A429"/>
    <mergeCell ref="B424:B429"/>
    <mergeCell ref="C424:C429"/>
    <mergeCell ref="D424:D429"/>
    <mergeCell ref="E424:E429"/>
    <mergeCell ref="F424:F429"/>
    <mergeCell ref="L424:L429"/>
    <mergeCell ref="A378:A408"/>
    <mergeCell ref="B378:B408"/>
    <mergeCell ref="C378:C408"/>
    <mergeCell ref="D378:D408"/>
    <mergeCell ref="E378:E408"/>
    <mergeCell ref="F378:F408"/>
    <mergeCell ref="L378:L408"/>
    <mergeCell ref="A409:A416"/>
    <mergeCell ref="B409:B416"/>
    <mergeCell ref="C409:C416"/>
    <mergeCell ref="D409:D416"/>
    <mergeCell ref="E409:E416"/>
    <mergeCell ref="F409:F416"/>
    <mergeCell ref="L409:L416"/>
    <mergeCell ref="A353:A366"/>
    <mergeCell ref="B353:B366"/>
    <mergeCell ref="C353:C366"/>
    <mergeCell ref="D353:D366"/>
    <mergeCell ref="E353:E366"/>
    <mergeCell ref="F353:F366"/>
    <mergeCell ref="L353:L366"/>
    <mergeCell ref="A367:A377"/>
    <mergeCell ref="B367:B377"/>
    <mergeCell ref="C367:C377"/>
    <mergeCell ref="D367:D377"/>
    <mergeCell ref="E367:E377"/>
    <mergeCell ref="F367:F377"/>
    <mergeCell ref="L367:L377"/>
    <mergeCell ref="A331:A342"/>
    <mergeCell ref="B331:B342"/>
    <mergeCell ref="C331:C342"/>
    <mergeCell ref="D331:D342"/>
    <mergeCell ref="E331:E342"/>
    <mergeCell ref="F331:F342"/>
    <mergeCell ref="L331:L342"/>
    <mergeCell ref="A343:A352"/>
    <mergeCell ref="B343:B352"/>
    <mergeCell ref="C343:C352"/>
    <mergeCell ref="D343:D352"/>
    <mergeCell ref="E343:E352"/>
    <mergeCell ref="F343:F352"/>
    <mergeCell ref="L343:L352"/>
    <mergeCell ref="L315:L322"/>
    <mergeCell ref="A302:A314"/>
    <mergeCell ref="A315:A322"/>
    <mergeCell ref="B315:B322"/>
    <mergeCell ref="C315:C322"/>
    <mergeCell ref="D315:D322"/>
    <mergeCell ref="E315:E322"/>
    <mergeCell ref="F315:F322"/>
    <mergeCell ref="A323:A330"/>
    <mergeCell ref="B323:B330"/>
    <mergeCell ref="C323:C330"/>
    <mergeCell ref="D323:D330"/>
    <mergeCell ref="E323:E330"/>
    <mergeCell ref="F323:F330"/>
    <mergeCell ref="L323:L330"/>
    <mergeCell ref="B290:B301"/>
    <mergeCell ref="C290:C301"/>
    <mergeCell ref="D290:D301"/>
    <mergeCell ref="E290:E301"/>
    <mergeCell ref="F290:F301"/>
    <mergeCell ref="L290:L301"/>
    <mergeCell ref="A290:A301"/>
    <mergeCell ref="B302:B314"/>
    <mergeCell ref="C302:C314"/>
    <mergeCell ref="D302:D314"/>
    <mergeCell ref="E302:E314"/>
    <mergeCell ref="F302:F314"/>
    <mergeCell ref="L302:L314"/>
    <mergeCell ref="M277:M278"/>
    <mergeCell ref="A267:A279"/>
    <mergeCell ref="B280:B289"/>
    <mergeCell ref="C280:C289"/>
    <mergeCell ref="D280:D289"/>
    <mergeCell ref="E280:E289"/>
    <mergeCell ref="F280:F289"/>
    <mergeCell ref="L280:L289"/>
    <mergeCell ref="A280:A289"/>
    <mergeCell ref="A253:A266"/>
    <mergeCell ref="B253:B266"/>
    <mergeCell ref="C253:C266"/>
    <mergeCell ref="D253:D266"/>
    <mergeCell ref="E253:E266"/>
    <mergeCell ref="F253:F266"/>
    <mergeCell ref="L253:L266"/>
    <mergeCell ref="B267:B279"/>
    <mergeCell ref="C267:C279"/>
    <mergeCell ref="D267:D279"/>
    <mergeCell ref="E267:E279"/>
    <mergeCell ref="F267:F279"/>
    <mergeCell ref="L267:L279"/>
    <mergeCell ref="A164:A190"/>
    <mergeCell ref="B164:B190"/>
    <mergeCell ref="C164:C190"/>
    <mergeCell ref="D164:D190"/>
    <mergeCell ref="E164:E190"/>
    <mergeCell ref="F164:F190"/>
    <mergeCell ref="L164:L190"/>
    <mergeCell ref="A191:A199"/>
    <mergeCell ref="B191:B199"/>
    <mergeCell ref="C191:C199"/>
    <mergeCell ref="D191:D199"/>
    <mergeCell ref="E191:E199"/>
    <mergeCell ref="F191:F199"/>
    <mergeCell ref="L191:L199"/>
    <mergeCell ref="A146:A153"/>
    <mergeCell ref="B146:B153"/>
    <mergeCell ref="C146:C153"/>
    <mergeCell ref="D146:D153"/>
    <mergeCell ref="E146:E153"/>
    <mergeCell ref="F146:F153"/>
    <mergeCell ref="L146:L153"/>
    <mergeCell ref="A154:A163"/>
    <mergeCell ref="B154:B163"/>
    <mergeCell ref="C154:C163"/>
    <mergeCell ref="D154:D163"/>
    <mergeCell ref="E154:E163"/>
    <mergeCell ref="F154:F163"/>
    <mergeCell ref="L154:L163"/>
    <mergeCell ref="A126:A136"/>
    <mergeCell ref="B126:B136"/>
    <mergeCell ref="C126:C136"/>
    <mergeCell ref="D126:D136"/>
    <mergeCell ref="E126:E136"/>
    <mergeCell ref="F126:F136"/>
    <mergeCell ref="L126:L136"/>
    <mergeCell ref="A137:A145"/>
    <mergeCell ref="B137:B145"/>
    <mergeCell ref="C137:C145"/>
    <mergeCell ref="D137:D145"/>
    <mergeCell ref="E137:E145"/>
    <mergeCell ref="F137:F145"/>
    <mergeCell ref="L137:L145"/>
    <mergeCell ref="A110:A115"/>
    <mergeCell ref="B110:B115"/>
    <mergeCell ref="C110:C115"/>
    <mergeCell ref="D110:D115"/>
    <mergeCell ref="E110:E115"/>
    <mergeCell ref="F110:F115"/>
    <mergeCell ref="L110:L115"/>
    <mergeCell ref="A116:A125"/>
    <mergeCell ref="B116:B125"/>
    <mergeCell ref="C116:C125"/>
    <mergeCell ref="D116:D125"/>
    <mergeCell ref="E116:E125"/>
    <mergeCell ref="F116:F125"/>
    <mergeCell ref="L116:L125"/>
    <mergeCell ref="A98:A103"/>
    <mergeCell ref="B98:B103"/>
    <mergeCell ref="C98:C103"/>
    <mergeCell ref="D98:D103"/>
    <mergeCell ref="E98:E103"/>
    <mergeCell ref="F98:F103"/>
    <mergeCell ref="L98:L103"/>
    <mergeCell ref="A104:A109"/>
    <mergeCell ref="B104:B109"/>
    <mergeCell ref="C104:C109"/>
    <mergeCell ref="D104:D109"/>
    <mergeCell ref="E104:E109"/>
    <mergeCell ref="F104:F109"/>
    <mergeCell ref="L104:L109"/>
    <mergeCell ref="A83:A89"/>
    <mergeCell ref="B83:B89"/>
    <mergeCell ref="C83:C89"/>
    <mergeCell ref="D83:D89"/>
    <mergeCell ref="E83:E89"/>
    <mergeCell ref="F83:F89"/>
    <mergeCell ref="L83:L89"/>
    <mergeCell ref="A90:A97"/>
    <mergeCell ref="B90:B97"/>
    <mergeCell ref="C90:C97"/>
    <mergeCell ref="D90:D97"/>
    <mergeCell ref="E90:E97"/>
    <mergeCell ref="F90:F97"/>
    <mergeCell ref="L90:L97"/>
    <mergeCell ref="A72:A76"/>
    <mergeCell ref="B72:B76"/>
    <mergeCell ref="C72:C76"/>
    <mergeCell ref="D72:D76"/>
    <mergeCell ref="E72:E76"/>
    <mergeCell ref="F72:F76"/>
    <mergeCell ref="L72:L76"/>
    <mergeCell ref="A77:A82"/>
    <mergeCell ref="B77:B82"/>
    <mergeCell ref="C77:C82"/>
    <mergeCell ref="D77:D82"/>
    <mergeCell ref="E77:E82"/>
    <mergeCell ref="F77:F82"/>
    <mergeCell ref="L77:L82"/>
    <mergeCell ref="A61:A65"/>
    <mergeCell ref="B61:B65"/>
    <mergeCell ref="C61:C65"/>
    <mergeCell ref="D61:D65"/>
    <mergeCell ref="E61:E65"/>
    <mergeCell ref="F61:F65"/>
    <mergeCell ref="L61:L65"/>
    <mergeCell ref="A66:A71"/>
    <mergeCell ref="B66:B71"/>
    <mergeCell ref="C66:C71"/>
    <mergeCell ref="D66:D71"/>
    <mergeCell ref="E66:E71"/>
    <mergeCell ref="F66:F71"/>
    <mergeCell ref="L66:L71"/>
    <mergeCell ref="A52:A55"/>
    <mergeCell ref="B52:B55"/>
    <mergeCell ref="C52:C55"/>
    <mergeCell ref="D52:D55"/>
    <mergeCell ref="E52:E55"/>
    <mergeCell ref="F52:F55"/>
    <mergeCell ref="L52:L55"/>
    <mergeCell ref="A56:A60"/>
    <mergeCell ref="B56:B60"/>
    <mergeCell ref="C56:C60"/>
    <mergeCell ref="D56:D60"/>
    <mergeCell ref="E56:E60"/>
    <mergeCell ref="F56:F60"/>
    <mergeCell ref="L56:L60"/>
    <mergeCell ref="A40:A47"/>
    <mergeCell ref="B40:B47"/>
    <mergeCell ref="C40:C47"/>
    <mergeCell ref="D40:D47"/>
    <mergeCell ref="E40:E47"/>
    <mergeCell ref="F40:F47"/>
    <mergeCell ref="L40:L47"/>
    <mergeCell ref="A48:A51"/>
    <mergeCell ref="B48:B51"/>
    <mergeCell ref="C48:C51"/>
    <mergeCell ref="D48:D51"/>
    <mergeCell ref="E48:E51"/>
    <mergeCell ref="F48:F51"/>
    <mergeCell ref="L48:L51"/>
    <mergeCell ref="A31:A35"/>
    <mergeCell ref="B31:B35"/>
    <mergeCell ref="C31:C35"/>
    <mergeCell ref="D31:D35"/>
    <mergeCell ref="E31:E35"/>
    <mergeCell ref="F31:F35"/>
    <mergeCell ref="L31:L35"/>
    <mergeCell ref="A36:A39"/>
    <mergeCell ref="B36:B39"/>
    <mergeCell ref="C36:C39"/>
    <mergeCell ref="D36:D39"/>
    <mergeCell ref="E36:E39"/>
    <mergeCell ref="F36:F39"/>
    <mergeCell ref="L36:L39"/>
  </mergeCells>
  <conditionalFormatting sqref="D200:E200 D315:E315 D323:E323 D331:E331 D343:E343 D353:E353 D367:E367 D378">
    <cfRule type="containsBlanks" dxfId="897" priority="1">
      <formula>LEN(TRIM(D200))=0</formula>
    </cfRule>
  </conditionalFormatting>
  <conditionalFormatting sqref="D213:E213 D253:E253">
    <cfRule type="containsBlanks" dxfId="896" priority="2">
      <formula>LEN(TRIM(D213))=0</formula>
    </cfRule>
  </conditionalFormatting>
  <conditionalFormatting sqref="D409">
    <cfRule type="containsBlanks" dxfId="895" priority="3">
      <formula>LEN(TRIM(D409))=0</formula>
    </cfRule>
  </conditionalFormatting>
  <conditionalFormatting sqref="D417">
    <cfRule type="containsBlanks" dxfId="894" priority="4">
      <formula>LEN(TRIM(D417))=0</formula>
    </cfRule>
  </conditionalFormatting>
  <conditionalFormatting sqref="I405">
    <cfRule type="cellIs" dxfId="893" priority="5" stopIfTrue="1" operator="equal">
      <formula>"OK"</formula>
    </cfRule>
  </conditionalFormatting>
  <conditionalFormatting sqref="I405">
    <cfRule type="cellIs" dxfId="892" priority="6" stopIfTrue="1" operator="equal">
      <formula>"Fail"</formula>
    </cfRule>
  </conditionalFormatting>
  <conditionalFormatting sqref="H3">
    <cfRule type="cellIs" dxfId="891" priority="7" stopIfTrue="1" operator="equal">
      <formula>"OK"</formula>
    </cfRule>
  </conditionalFormatting>
  <conditionalFormatting sqref="H3">
    <cfRule type="cellIs" dxfId="890" priority="8" stopIfTrue="1" operator="equal">
      <formula>"Fail"</formula>
    </cfRule>
  </conditionalFormatting>
  <conditionalFormatting sqref="H3">
    <cfRule type="cellIs" dxfId="889" priority="9" stopIfTrue="1" operator="equal">
      <formula>"OK"</formula>
    </cfRule>
  </conditionalFormatting>
  <conditionalFormatting sqref="H3">
    <cfRule type="cellIs" dxfId="888" priority="10" stopIfTrue="1" operator="equal">
      <formula>"Fail"</formula>
    </cfRule>
  </conditionalFormatting>
  <conditionalFormatting sqref="H7">
    <cfRule type="cellIs" dxfId="887" priority="11" stopIfTrue="1" operator="equal">
      <formula>"OK"</formula>
    </cfRule>
  </conditionalFormatting>
  <conditionalFormatting sqref="H7">
    <cfRule type="cellIs" dxfId="886" priority="12" stopIfTrue="1" operator="equal">
      <formula>"Fail"</formula>
    </cfRule>
  </conditionalFormatting>
  <conditionalFormatting sqref="H7">
    <cfRule type="cellIs" dxfId="885" priority="13" stopIfTrue="1" operator="equal">
      <formula>"OK"</formula>
    </cfRule>
  </conditionalFormatting>
  <conditionalFormatting sqref="H7">
    <cfRule type="cellIs" dxfId="884" priority="14" stopIfTrue="1" operator="equal">
      <formula>"Fail"</formula>
    </cfRule>
  </conditionalFormatting>
  <conditionalFormatting sqref="H11">
    <cfRule type="cellIs" dxfId="883" priority="15" stopIfTrue="1" operator="equal">
      <formula>"OK"</formula>
    </cfRule>
  </conditionalFormatting>
  <conditionalFormatting sqref="H11">
    <cfRule type="cellIs" dxfId="882" priority="16" stopIfTrue="1" operator="equal">
      <formula>"Fail"</formula>
    </cfRule>
  </conditionalFormatting>
  <conditionalFormatting sqref="H11">
    <cfRule type="cellIs" dxfId="881" priority="17" stopIfTrue="1" operator="equal">
      <formula>"OK"</formula>
    </cfRule>
  </conditionalFormatting>
  <conditionalFormatting sqref="H11">
    <cfRule type="cellIs" dxfId="880" priority="18" stopIfTrue="1" operator="equal">
      <formula>"Fail"</formula>
    </cfRule>
  </conditionalFormatting>
  <conditionalFormatting sqref="H15">
    <cfRule type="cellIs" dxfId="879" priority="19" stopIfTrue="1" operator="equal">
      <formula>"OK"</formula>
    </cfRule>
  </conditionalFormatting>
  <conditionalFormatting sqref="H15">
    <cfRule type="cellIs" dxfId="878" priority="20" stopIfTrue="1" operator="equal">
      <formula>"Fail"</formula>
    </cfRule>
  </conditionalFormatting>
  <conditionalFormatting sqref="H15">
    <cfRule type="cellIs" dxfId="877" priority="21" stopIfTrue="1" operator="equal">
      <formula>"OK"</formula>
    </cfRule>
  </conditionalFormatting>
  <conditionalFormatting sqref="H15">
    <cfRule type="cellIs" dxfId="876" priority="22" stopIfTrue="1" operator="equal">
      <formula>"Fail"</formula>
    </cfRule>
  </conditionalFormatting>
  <conditionalFormatting sqref="H21">
    <cfRule type="cellIs" dxfId="875" priority="23" stopIfTrue="1" operator="equal">
      <formula>"OK"</formula>
    </cfRule>
  </conditionalFormatting>
  <conditionalFormatting sqref="H21">
    <cfRule type="cellIs" dxfId="874" priority="24" stopIfTrue="1" operator="equal">
      <formula>"Fail"</formula>
    </cfRule>
  </conditionalFormatting>
  <conditionalFormatting sqref="H21">
    <cfRule type="cellIs" dxfId="873" priority="25" stopIfTrue="1" operator="equal">
      <formula>"OK"</formula>
    </cfRule>
  </conditionalFormatting>
  <conditionalFormatting sqref="H21">
    <cfRule type="cellIs" dxfId="872" priority="26" stopIfTrue="1" operator="equal">
      <formula>"Fail"</formula>
    </cfRule>
  </conditionalFormatting>
  <conditionalFormatting sqref="H26">
    <cfRule type="cellIs" dxfId="871" priority="27" stopIfTrue="1" operator="equal">
      <formula>"OK"</formula>
    </cfRule>
  </conditionalFormatting>
  <conditionalFormatting sqref="H26">
    <cfRule type="cellIs" dxfId="870" priority="28" stopIfTrue="1" operator="equal">
      <formula>"Fail"</formula>
    </cfRule>
  </conditionalFormatting>
  <conditionalFormatting sqref="H26">
    <cfRule type="cellIs" dxfId="869" priority="29" stopIfTrue="1" operator="equal">
      <formula>"OK"</formula>
    </cfRule>
  </conditionalFormatting>
  <conditionalFormatting sqref="H26">
    <cfRule type="cellIs" dxfId="868" priority="30" stopIfTrue="1" operator="equal">
      <formula>"Fail"</formula>
    </cfRule>
  </conditionalFormatting>
  <conditionalFormatting sqref="H31">
    <cfRule type="cellIs" dxfId="867" priority="31" stopIfTrue="1" operator="equal">
      <formula>"OK"</formula>
    </cfRule>
  </conditionalFormatting>
  <conditionalFormatting sqref="H31">
    <cfRule type="cellIs" dxfId="866" priority="32" stopIfTrue="1" operator="equal">
      <formula>"Fail"</formula>
    </cfRule>
  </conditionalFormatting>
  <conditionalFormatting sqref="H31">
    <cfRule type="cellIs" dxfId="865" priority="33" stopIfTrue="1" operator="equal">
      <formula>"OK"</formula>
    </cfRule>
  </conditionalFormatting>
  <conditionalFormatting sqref="H31">
    <cfRule type="cellIs" dxfId="864" priority="34" stopIfTrue="1" operator="equal">
      <formula>"Fail"</formula>
    </cfRule>
  </conditionalFormatting>
  <conditionalFormatting sqref="H36">
    <cfRule type="cellIs" dxfId="863" priority="35" stopIfTrue="1" operator="equal">
      <formula>"OK"</formula>
    </cfRule>
  </conditionalFormatting>
  <conditionalFormatting sqref="H36">
    <cfRule type="cellIs" dxfId="862" priority="36" stopIfTrue="1" operator="equal">
      <formula>"Fail"</formula>
    </cfRule>
  </conditionalFormatting>
  <conditionalFormatting sqref="H36">
    <cfRule type="cellIs" dxfId="861" priority="37" stopIfTrue="1" operator="equal">
      <formula>"OK"</formula>
    </cfRule>
  </conditionalFormatting>
  <conditionalFormatting sqref="H36">
    <cfRule type="cellIs" dxfId="860" priority="38" stopIfTrue="1" operator="equal">
      <formula>"Fail"</formula>
    </cfRule>
  </conditionalFormatting>
  <conditionalFormatting sqref="H40">
    <cfRule type="cellIs" dxfId="859" priority="39" stopIfTrue="1" operator="equal">
      <formula>"OK"</formula>
    </cfRule>
  </conditionalFormatting>
  <conditionalFormatting sqref="H40">
    <cfRule type="cellIs" dxfId="858" priority="40" stopIfTrue="1" operator="equal">
      <formula>"Fail"</formula>
    </cfRule>
  </conditionalFormatting>
  <conditionalFormatting sqref="H40">
    <cfRule type="cellIs" dxfId="857" priority="41" stopIfTrue="1" operator="equal">
      <formula>"OK"</formula>
    </cfRule>
  </conditionalFormatting>
  <conditionalFormatting sqref="H40">
    <cfRule type="cellIs" dxfId="856" priority="42" stopIfTrue="1" operator="equal">
      <formula>"Fail"</formula>
    </cfRule>
  </conditionalFormatting>
  <conditionalFormatting sqref="H48">
    <cfRule type="cellIs" dxfId="855" priority="43" stopIfTrue="1" operator="equal">
      <formula>"OK"</formula>
    </cfRule>
  </conditionalFormatting>
  <conditionalFormatting sqref="H48">
    <cfRule type="cellIs" dxfId="854" priority="44" stopIfTrue="1" operator="equal">
      <formula>"Fail"</formula>
    </cfRule>
  </conditionalFormatting>
  <conditionalFormatting sqref="H48">
    <cfRule type="cellIs" dxfId="853" priority="45" stopIfTrue="1" operator="equal">
      <formula>"OK"</formula>
    </cfRule>
  </conditionalFormatting>
  <conditionalFormatting sqref="H48">
    <cfRule type="cellIs" dxfId="852" priority="46" stopIfTrue="1" operator="equal">
      <formula>"Fail"</formula>
    </cfRule>
  </conditionalFormatting>
  <conditionalFormatting sqref="H52">
    <cfRule type="cellIs" dxfId="851" priority="47" stopIfTrue="1" operator="equal">
      <formula>"OK"</formula>
    </cfRule>
  </conditionalFormatting>
  <conditionalFormatting sqref="H52">
    <cfRule type="cellIs" dxfId="850" priority="48" stopIfTrue="1" operator="equal">
      <formula>"Fail"</formula>
    </cfRule>
  </conditionalFormatting>
  <conditionalFormatting sqref="H52">
    <cfRule type="cellIs" dxfId="849" priority="49" stopIfTrue="1" operator="equal">
      <formula>"OK"</formula>
    </cfRule>
  </conditionalFormatting>
  <conditionalFormatting sqref="H52">
    <cfRule type="cellIs" dxfId="848" priority="50" stopIfTrue="1" operator="equal">
      <formula>"Fail"</formula>
    </cfRule>
  </conditionalFormatting>
  <conditionalFormatting sqref="H56">
    <cfRule type="cellIs" dxfId="847" priority="51" stopIfTrue="1" operator="equal">
      <formula>"OK"</formula>
    </cfRule>
  </conditionalFormatting>
  <conditionalFormatting sqref="H56">
    <cfRule type="cellIs" dxfId="846" priority="52" stopIfTrue="1" operator="equal">
      <formula>"Fail"</formula>
    </cfRule>
  </conditionalFormatting>
  <conditionalFormatting sqref="H56">
    <cfRule type="cellIs" dxfId="845" priority="53" stopIfTrue="1" operator="equal">
      <formula>"OK"</formula>
    </cfRule>
  </conditionalFormatting>
  <conditionalFormatting sqref="H56">
    <cfRule type="cellIs" dxfId="844" priority="54" stopIfTrue="1" operator="equal">
      <formula>"Fail"</formula>
    </cfRule>
  </conditionalFormatting>
  <conditionalFormatting sqref="H61">
    <cfRule type="cellIs" dxfId="843" priority="55" stopIfTrue="1" operator="equal">
      <formula>"OK"</formula>
    </cfRule>
  </conditionalFormatting>
  <conditionalFormatting sqref="H61">
    <cfRule type="cellIs" dxfId="842" priority="56" stopIfTrue="1" operator="equal">
      <formula>"Fail"</formula>
    </cfRule>
  </conditionalFormatting>
  <conditionalFormatting sqref="H61">
    <cfRule type="cellIs" dxfId="841" priority="57" stopIfTrue="1" operator="equal">
      <formula>"OK"</formula>
    </cfRule>
  </conditionalFormatting>
  <conditionalFormatting sqref="H61">
    <cfRule type="cellIs" dxfId="840" priority="58" stopIfTrue="1" operator="equal">
      <formula>"Fail"</formula>
    </cfRule>
  </conditionalFormatting>
  <conditionalFormatting sqref="H66">
    <cfRule type="cellIs" dxfId="839" priority="59" stopIfTrue="1" operator="equal">
      <formula>"OK"</formula>
    </cfRule>
  </conditionalFormatting>
  <conditionalFormatting sqref="H66">
    <cfRule type="cellIs" dxfId="838" priority="60" stopIfTrue="1" operator="equal">
      <formula>"Fail"</formula>
    </cfRule>
  </conditionalFormatting>
  <conditionalFormatting sqref="H66">
    <cfRule type="cellIs" dxfId="837" priority="61" stopIfTrue="1" operator="equal">
      <formula>"OK"</formula>
    </cfRule>
  </conditionalFormatting>
  <conditionalFormatting sqref="H66">
    <cfRule type="cellIs" dxfId="836" priority="62" stopIfTrue="1" operator="equal">
      <formula>"Fail"</formula>
    </cfRule>
  </conditionalFormatting>
  <conditionalFormatting sqref="H72">
    <cfRule type="cellIs" dxfId="835" priority="63" stopIfTrue="1" operator="equal">
      <formula>"OK"</formula>
    </cfRule>
  </conditionalFormatting>
  <conditionalFormatting sqref="H72">
    <cfRule type="cellIs" dxfId="834" priority="64" stopIfTrue="1" operator="equal">
      <formula>"Fail"</formula>
    </cfRule>
  </conditionalFormatting>
  <conditionalFormatting sqref="H72">
    <cfRule type="cellIs" dxfId="833" priority="65" stopIfTrue="1" operator="equal">
      <formula>"OK"</formula>
    </cfRule>
  </conditionalFormatting>
  <conditionalFormatting sqref="H72">
    <cfRule type="cellIs" dxfId="832" priority="66" stopIfTrue="1" operator="equal">
      <formula>"Fail"</formula>
    </cfRule>
  </conditionalFormatting>
  <conditionalFormatting sqref="H77">
    <cfRule type="cellIs" dxfId="831" priority="67" stopIfTrue="1" operator="equal">
      <formula>"OK"</formula>
    </cfRule>
  </conditionalFormatting>
  <conditionalFormatting sqref="H77">
    <cfRule type="cellIs" dxfId="830" priority="68" stopIfTrue="1" operator="equal">
      <formula>"Fail"</formula>
    </cfRule>
  </conditionalFormatting>
  <conditionalFormatting sqref="H77">
    <cfRule type="cellIs" dxfId="829" priority="69" stopIfTrue="1" operator="equal">
      <formula>"OK"</formula>
    </cfRule>
  </conditionalFormatting>
  <conditionalFormatting sqref="H77">
    <cfRule type="cellIs" dxfId="828" priority="70" stopIfTrue="1" operator="equal">
      <formula>"Fail"</formula>
    </cfRule>
  </conditionalFormatting>
  <conditionalFormatting sqref="H83">
    <cfRule type="cellIs" dxfId="827" priority="71" stopIfTrue="1" operator="equal">
      <formula>"OK"</formula>
    </cfRule>
  </conditionalFormatting>
  <conditionalFormatting sqref="H83">
    <cfRule type="cellIs" dxfId="826" priority="72" stopIfTrue="1" operator="equal">
      <formula>"Fail"</formula>
    </cfRule>
  </conditionalFormatting>
  <conditionalFormatting sqref="H83">
    <cfRule type="cellIs" dxfId="825" priority="73" stopIfTrue="1" operator="equal">
      <formula>"OK"</formula>
    </cfRule>
  </conditionalFormatting>
  <conditionalFormatting sqref="H83">
    <cfRule type="cellIs" dxfId="824" priority="74" stopIfTrue="1" operator="equal">
      <formula>"Fail"</formula>
    </cfRule>
  </conditionalFormatting>
  <conditionalFormatting sqref="H90">
    <cfRule type="cellIs" dxfId="823" priority="75" stopIfTrue="1" operator="equal">
      <formula>"OK"</formula>
    </cfRule>
  </conditionalFormatting>
  <conditionalFormatting sqref="H90">
    <cfRule type="cellIs" dxfId="822" priority="76" stopIfTrue="1" operator="equal">
      <formula>"Fail"</formula>
    </cfRule>
  </conditionalFormatting>
  <conditionalFormatting sqref="H90">
    <cfRule type="cellIs" dxfId="821" priority="77" stopIfTrue="1" operator="equal">
      <formula>"OK"</formula>
    </cfRule>
  </conditionalFormatting>
  <conditionalFormatting sqref="H90">
    <cfRule type="cellIs" dxfId="820" priority="78" stopIfTrue="1" operator="equal">
      <formula>"Fail"</formula>
    </cfRule>
  </conditionalFormatting>
  <conditionalFormatting sqref="H98">
    <cfRule type="cellIs" dxfId="819" priority="79" stopIfTrue="1" operator="equal">
      <formula>"OK"</formula>
    </cfRule>
  </conditionalFormatting>
  <conditionalFormatting sqref="H98">
    <cfRule type="cellIs" dxfId="818" priority="80" stopIfTrue="1" operator="equal">
      <formula>"Fail"</formula>
    </cfRule>
  </conditionalFormatting>
  <conditionalFormatting sqref="H98">
    <cfRule type="cellIs" dxfId="817" priority="81" stopIfTrue="1" operator="equal">
      <formula>"OK"</formula>
    </cfRule>
  </conditionalFormatting>
  <conditionalFormatting sqref="H98">
    <cfRule type="cellIs" dxfId="816" priority="82" stopIfTrue="1" operator="equal">
      <formula>"Fail"</formula>
    </cfRule>
  </conditionalFormatting>
  <conditionalFormatting sqref="H104">
    <cfRule type="cellIs" dxfId="815" priority="83" stopIfTrue="1" operator="equal">
      <formula>"OK"</formula>
    </cfRule>
  </conditionalFormatting>
  <conditionalFormatting sqref="H104">
    <cfRule type="cellIs" dxfId="814" priority="84" stopIfTrue="1" operator="equal">
      <formula>"Fail"</formula>
    </cfRule>
  </conditionalFormatting>
  <conditionalFormatting sqref="H104">
    <cfRule type="cellIs" dxfId="813" priority="85" stopIfTrue="1" operator="equal">
      <formula>"OK"</formula>
    </cfRule>
  </conditionalFormatting>
  <conditionalFormatting sqref="H104">
    <cfRule type="cellIs" dxfId="812" priority="86" stopIfTrue="1" operator="equal">
      <formula>"Fail"</formula>
    </cfRule>
  </conditionalFormatting>
  <conditionalFormatting sqref="H110">
    <cfRule type="cellIs" dxfId="811" priority="87" stopIfTrue="1" operator="equal">
      <formula>"OK"</formula>
    </cfRule>
  </conditionalFormatting>
  <conditionalFormatting sqref="H110">
    <cfRule type="cellIs" dxfId="810" priority="88" stopIfTrue="1" operator="equal">
      <formula>"Fail"</formula>
    </cfRule>
  </conditionalFormatting>
  <conditionalFormatting sqref="H110">
    <cfRule type="cellIs" dxfId="809" priority="89" stopIfTrue="1" operator="equal">
      <formula>"OK"</formula>
    </cfRule>
  </conditionalFormatting>
  <conditionalFormatting sqref="H110">
    <cfRule type="cellIs" dxfId="808" priority="90" stopIfTrue="1" operator="equal">
      <formula>"Fail"</formula>
    </cfRule>
  </conditionalFormatting>
  <conditionalFormatting sqref="H116">
    <cfRule type="cellIs" dxfId="807" priority="91" stopIfTrue="1" operator="equal">
      <formula>"OK"</formula>
    </cfRule>
  </conditionalFormatting>
  <conditionalFormatting sqref="H116">
    <cfRule type="cellIs" dxfId="806" priority="92" stopIfTrue="1" operator="equal">
      <formula>"Fail"</formula>
    </cfRule>
  </conditionalFormatting>
  <conditionalFormatting sqref="H116">
    <cfRule type="cellIs" dxfId="805" priority="93" stopIfTrue="1" operator="equal">
      <formula>"OK"</formula>
    </cfRule>
  </conditionalFormatting>
  <conditionalFormatting sqref="H116">
    <cfRule type="cellIs" dxfId="804" priority="94" stopIfTrue="1" operator="equal">
      <formula>"Fail"</formula>
    </cfRule>
  </conditionalFormatting>
  <conditionalFormatting sqref="H126">
    <cfRule type="cellIs" dxfId="803" priority="95" stopIfTrue="1" operator="equal">
      <formula>"OK"</formula>
    </cfRule>
  </conditionalFormatting>
  <conditionalFormatting sqref="H126">
    <cfRule type="cellIs" dxfId="802" priority="96" stopIfTrue="1" operator="equal">
      <formula>"Fail"</formula>
    </cfRule>
  </conditionalFormatting>
  <conditionalFormatting sqref="H126">
    <cfRule type="cellIs" dxfId="801" priority="97" stopIfTrue="1" operator="equal">
      <formula>"OK"</formula>
    </cfRule>
  </conditionalFormatting>
  <conditionalFormatting sqref="H126">
    <cfRule type="cellIs" dxfId="800" priority="98" stopIfTrue="1" operator="equal">
      <formula>"Fail"</formula>
    </cfRule>
  </conditionalFormatting>
  <conditionalFormatting sqref="H137">
    <cfRule type="cellIs" dxfId="799" priority="99" stopIfTrue="1" operator="equal">
      <formula>"OK"</formula>
    </cfRule>
  </conditionalFormatting>
  <conditionalFormatting sqref="H137">
    <cfRule type="cellIs" dxfId="798" priority="100" stopIfTrue="1" operator="equal">
      <formula>"Fail"</formula>
    </cfRule>
  </conditionalFormatting>
  <conditionalFormatting sqref="H137">
    <cfRule type="cellIs" dxfId="797" priority="101" stopIfTrue="1" operator="equal">
      <formula>"OK"</formula>
    </cfRule>
  </conditionalFormatting>
  <conditionalFormatting sqref="H137">
    <cfRule type="cellIs" dxfId="796" priority="102" stopIfTrue="1" operator="equal">
      <formula>"Fail"</formula>
    </cfRule>
  </conditionalFormatting>
  <conditionalFormatting sqref="H146">
    <cfRule type="cellIs" dxfId="795" priority="103" stopIfTrue="1" operator="equal">
      <formula>"OK"</formula>
    </cfRule>
  </conditionalFormatting>
  <conditionalFormatting sqref="H146">
    <cfRule type="cellIs" dxfId="794" priority="104" stopIfTrue="1" operator="equal">
      <formula>"Fail"</formula>
    </cfRule>
  </conditionalFormatting>
  <conditionalFormatting sqref="H146">
    <cfRule type="cellIs" dxfId="793" priority="105" stopIfTrue="1" operator="equal">
      <formula>"OK"</formula>
    </cfRule>
  </conditionalFormatting>
  <conditionalFormatting sqref="H146">
    <cfRule type="cellIs" dxfId="792" priority="106" stopIfTrue="1" operator="equal">
      <formula>"Fail"</formula>
    </cfRule>
  </conditionalFormatting>
  <conditionalFormatting sqref="H154">
    <cfRule type="cellIs" dxfId="791" priority="107" stopIfTrue="1" operator="equal">
      <formula>"OK"</formula>
    </cfRule>
  </conditionalFormatting>
  <conditionalFormatting sqref="H154">
    <cfRule type="cellIs" dxfId="790" priority="108" stopIfTrue="1" operator="equal">
      <formula>"Fail"</formula>
    </cfRule>
  </conditionalFormatting>
  <conditionalFormatting sqref="H154">
    <cfRule type="cellIs" dxfId="789" priority="109" stopIfTrue="1" operator="equal">
      <formula>"OK"</formula>
    </cfRule>
  </conditionalFormatting>
  <conditionalFormatting sqref="H154">
    <cfRule type="cellIs" dxfId="788" priority="110" stopIfTrue="1" operator="equal">
      <formula>"Fail"</formula>
    </cfRule>
  </conditionalFormatting>
  <conditionalFormatting sqref="H164">
    <cfRule type="cellIs" dxfId="787" priority="111" stopIfTrue="1" operator="equal">
      <formula>"OK"</formula>
    </cfRule>
  </conditionalFormatting>
  <conditionalFormatting sqref="H164">
    <cfRule type="cellIs" dxfId="786" priority="112" stopIfTrue="1" operator="equal">
      <formula>"Fail"</formula>
    </cfRule>
  </conditionalFormatting>
  <conditionalFormatting sqref="H164">
    <cfRule type="cellIs" dxfId="785" priority="113" stopIfTrue="1" operator="equal">
      <formula>"OK"</formula>
    </cfRule>
  </conditionalFormatting>
  <conditionalFormatting sqref="H164">
    <cfRule type="cellIs" dxfId="784" priority="114" stopIfTrue="1" operator="equal">
      <formula>"Fail"</formula>
    </cfRule>
  </conditionalFormatting>
  <conditionalFormatting sqref="H191">
    <cfRule type="cellIs" dxfId="783" priority="115" stopIfTrue="1" operator="equal">
      <formula>"OK"</formula>
    </cfRule>
  </conditionalFormatting>
  <conditionalFormatting sqref="H191">
    <cfRule type="cellIs" dxfId="782" priority="116" stopIfTrue="1" operator="equal">
      <formula>"Fail"</formula>
    </cfRule>
  </conditionalFormatting>
  <conditionalFormatting sqref="H191">
    <cfRule type="cellIs" dxfId="781" priority="117" stopIfTrue="1" operator="equal">
      <formula>"OK"</formula>
    </cfRule>
  </conditionalFormatting>
  <conditionalFormatting sqref="H191">
    <cfRule type="cellIs" dxfId="780" priority="118" stopIfTrue="1" operator="equal">
      <formula>"Fail"</formula>
    </cfRule>
  </conditionalFormatting>
  <conditionalFormatting sqref="H200">
    <cfRule type="cellIs" dxfId="779" priority="119" stopIfTrue="1" operator="equal">
      <formula>"OK"</formula>
    </cfRule>
  </conditionalFormatting>
  <conditionalFormatting sqref="H200">
    <cfRule type="cellIs" dxfId="778" priority="120" stopIfTrue="1" operator="equal">
      <formula>"Fail"</formula>
    </cfRule>
  </conditionalFormatting>
  <conditionalFormatting sqref="H200">
    <cfRule type="cellIs" dxfId="777" priority="121" stopIfTrue="1" operator="equal">
      <formula>"OK"</formula>
    </cfRule>
  </conditionalFormatting>
  <conditionalFormatting sqref="H200">
    <cfRule type="cellIs" dxfId="776" priority="122" stopIfTrue="1" operator="equal">
      <formula>"Fail"</formula>
    </cfRule>
  </conditionalFormatting>
  <conditionalFormatting sqref="H213">
    <cfRule type="cellIs" dxfId="775" priority="123" stopIfTrue="1" operator="equal">
      <formula>"OK"</formula>
    </cfRule>
  </conditionalFormatting>
  <conditionalFormatting sqref="H213">
    <cfRule type="cellIs" dxfId="774" priority="124" stopIfTrue="1" operator="equal">
      <formula>"Fail"</formula>
    </cfRule>
  </conditionalFormatting>
  <conditionalFormatting sqref="H213">
    <cfRule type="cellIs" dxfId="773" priority="125" stopIfTrue="1" operator="equal">
      <formula>"OK"</formula>
    </cfRule>
  </conditionalFormatting>
  <conditionalFormatting sqref="H213">
    <cfRule type="cellIs" dxfId="772" priority="126" stopIfTrue="1" operator="equal">
      <formula>"Fail"</formula>
    </cfRule>
  </conditionalFormatting>
  <conditionalFormatting sqref="H253">
    <cfRule type="cellIs" dxfId="771" priority="127" stopIfTrue="1" operator="equal">
      <formula>"OK"</formula>
    </cfRule>
  </conditionalFormatting>
  <conditionalFormatting sqref="H253">
    <cfRule type="cellIs" dxfId="770" priority="128" stopIfTrue="1" operator="equal">
      <formula>"Fail"</formula>
    </cfRule>
  </conditionalFormatting>
  <conditionalFormatting sqref="H253">
    <cfRule type="cellIs" dxfId="769" priority="129" stopIfTrue="1" operator="equal">
      <formula>"OK"</formula>
    </cfRule>
  </conditionalFormatting>
  <conditionalFormatting sqref="H253">
    <cfRule type="cellIs" dxfId="768" priority="130" stopIfTrue="1" operator="equal">
      <formula>"Fail"</formula>
    </cfRule>
  </conditionalFormatting>
  <conditionalFormatting sqref="H267">
    <cfRule type="cellIs" dxfId="767" priority="131" stopIfTrue="1" operator="equal">
      <formula>"OK"</formula>
    </cfRule>
  </conditionalFormatting>
  <conditionalFormatting sqref="H267">
    <cfRule type="cellIs" dxfId="766" priority="132" stopIfTrue="1" operator="equal">
      <formula>"Fail"</formula>
    </cfRule>
  </conditionalFormatting>
  <conditionalFormatting sqref="H267">
    <cfRule type="cellIs" dxfId="765" priority="133" stopIfTrue="1" operator="equal">
      <formula>"OK"</formula>
    </cfRule>
  </conditionalFormatting>
  <conditionalFormatting sqref="H267">
    <cfRule type="cellIs" dxfId="764" priority="134" stopIfTrue="1" operator="equal">
      <formula>"Fail"</formula>
    </cfRule>
  </conditionalFormatting>
  <conditionalFormatting sqref="H280">
    <cfRule type="cellIs" dxfId="763" priority="135" stopIfTrue="1" operator="equal">
      <formula>"OK"</formula>
    </cfRule>
  </conditionalFormatting>
  <conditionalFormatting sqref="H280">
    <cfRule type="cellIs" dxfId="762" priority="136" stopIfTrue="1" operator="equal">
      <formula>"Fail"</formula>
    </cfRule>
  </conditionalFormatting>
  <conditionalFormatting sqref="H280">
    <cfRule type="cellIs" dxfId="761" priority="137" stopIfTrue="1" operator="equal">
      <formula>"OK"</formula>
    </cfRule>
  </conditionalFormatting>
  <conditionalFormatting sqref="H280">
    <cfRule type="cellIs" dxfId="760" priority="138" stopIfTrue="1" operator="equal">
      <formula>"Fail"</formula>
    </cfRule>
  </conditionalFormatting>
  <conditionalFormatting sqref="H290">
    <cfRule type="cellIs" dxfId="759" priority="139" stopIfTrue="1" operator="equal">
      <formula>"OK"</formula>
    </cfRule>
  </conditionalFormatting>
  <conditionalFormatting sqref="H290">
    <cfRule type="cellIs" dxfId="758" priority="140" stopIfTrue="1" operator="equal">
      <formula>"Fail"</formula>
    </cfRule>
  </conditionalFormatting>
  <conditionalFormatting sqref="H290">
    <cfRule type="cellIs" dxfId="757" priority="141" stopIfTrue="1" operator="equal">
      <formula>"OK"</formula>
    </cfRule>
  </conditionalFormatting>
  <conditionalFormatting sqref="H290">
    <cfRule type="cellIs" dxfId="756" priority="142" stopIfTrue="1" operator="equal">
      <formula>"Fail"</formula>
    </cfRule>
  </conditionalFormatting>
  <conditionalFormatting sqref="H302">
    <cfRule type="cellIs" dxfId="755" priority="143" stopIfTrue="1" operator="equal">
      <formula>"OK"</formula>
    </cfRule>
  </conditionalFormatting>
  <conditionalFormatting sqref="H302">
    <cfRule type="cellIs" dxfId="754" priority="144" stopIfTrue="1" operator="equal">
      <formula>"Fail"</formula>
    </cfRule>
  </conditionalFormatting>
  <conditionalFormatting sqref="H302">
    <cfRule type="cellIs" dxfId="753" priority="145" stopIfTrue="1" operator="equal">
      <formula>"OK"</formula>
    </cfRule>
  </conditionalFormatting>
  <conditionalFormatting sqref="H302">
    <cfRule type="cellIs" dxfId="752" priority="146" stopIfTrue="1" operator="equal">
      <formula>"Fail"</formula>
    </cfRule>
  </conditionalFormatting>
  <conditionalFormatting sqref="H315">
    <cfRule type="cellIs" dxfId="751" priority="147" stopIfTrue="1" operator="equal">
      <formula>"OK"</formula>
    </cfRule>
  </conditionalFormatting>
  <conditionalFormatting sqref="H315">
    <cfRule type="cellIs" dxfId="750" priority="148" stopIfTrue="1" operator="equal">
      <formula>"Fail"</formula>
    </cfRule>
  </conditionalFormatting>
  <conditionalFormatting sqref="H315">
    <cfRule type="cellIs" dxfId="749" priority="149" stopIfTrue="1" operator="equal">
      <formula>"OK"</formula>
    </cfRule>
  </conditionalFormatting>
  <conditionalFormatting sqref="H315">
    <cfRule type="cellIs" dxfId="748" priority="150" stopIfTrue="1" operator="equal">
      <formula>"Fail"</formula>
    </cfRule>
  </conditionalFormatting>
  <conditionalFormatting sqref="H323">
    <cfRule type="cellIs" dxfId="747" priority="151" stopIfTrue="1" operator="equal">
      <formula>"OK"</formula>
    </cfRule>
  </conditionalFormatting>
  <conditionalFormatting sqref="H323">
    <cfRule type="cellIs" dxfId="746" priority="152" stopIfTrue="1" operator="equal">
      <formula>"Fail"</formula>
    </cfRule>
  </conditionalFormatting>
  <conditionalFormatting sqref="H323">
    <cfRule type="cellIs" dxfId="745" priority="153" stopIfTrue="1" operator="equal">
      <formula>"OK"</formula>
    </cfRule>
  </conditionalFormatting>
  <conditionalFormatting sqref="H323">
    <cfRule type="cellIs" dxfId="744" priority="154" stopIfTrue="1" operator="equal">
      <formula>"Fail"</formula>
    </cfRule>
  </conditionalFormatting>
  <conditionalFormatting sqref="H331">
    <cfRule type="cellIs" dxfId="743" priority="155" stopIfTrue="1" operator="equal">
      <formula>"OK"</formula>
    </cfRule>
  </conditionalFormatting>
  <conditionalFormatting sqref="H331">
    <cfRule type="cellIs" dxfId="742" priority="156" stopIfTrue="1" operator="equal">
      <formula>"Fail"</formula>
    </cfRule>
  </conditionalFormatting>
  <conditionalFormatting sqref="H331">
    <cfRule type="cellIs" dxfId="741" priority="157" stopIfTrue="1" operator="equal">
      <formula>"OK"</formula>
    </cfRule>
  </conditionalFormatting>
  <conditionalFormatting sqref="H331">
    <cfRule type="cellIs" dxfId="740" priority="158" stopIfTrue="1" operator="equal">
      <formula>"Fail"</formula>
    </cfRule>
  </conditionalFormatting>
  <conditionalFormatting sqref="H343">
    <cfRule type="cellIs" dxfId="739" priority="159" stopIfTrue="1" operator="equal">
      <formula>"OK"</formula>
    </cfRule>
  </conditionalFormatting>
  <conditionalFormatting sqref="H343">
    <cfRule type="cellIs" dxfId="738" priority="160" stopIfTrue="1" operator="equal">
      <formula>"Fail"</formula>
    </cfRule>
  </conditionalFormatting>
  <conditionalFormatting sqref="H343">
    <cfRule type="cellIs" dxfId="737" priority="161" stopIfTrue="1" operator="equal">
      <formula>"OK"</formula>
    </cfRule>
  </conditionalFormatting>
  <conditionalFormatting sqref="H343">
    <cfRule type="cellIs" dxfId="736" priority="162" stopIfTrue="1" operator="equal">
      <formula>"Fail"</formula>
    </cfRule>
  </conditionalFormatting>
  <conditionalFormatting sqref="H353">
    <cfRule type="cellIs" dxfId="735" priority="163" stopIfTrue="1" operator="equal">
      <formula>"OK"</formula>
    </cfRule>
  </conditionalFormatting>
  <conditionalFormatting sqref="H353">
    <cfRule type="cellIs" dxfId="734" priority="164" stopIfTrue="1" operator="equal">
      <formula>"Fail"</formula>
    </cfRule>
  </conditionalFormatting>
  <conditionalFormatting sqref="H353">
    <cfRule type="cellIs" dxfId="733" priority="165" stopIfTrue="1" operator="equal">
      <formula>"OK"</formula>
    </cfRule>
  </conditionalFormatting>
  <conditionalFormatting sqref="H353">
    <cfRule type="cellIs" dxfId="732" priority="166" stopIfTrue="1" operator="equal">
      <formula>"Fail"</formula>
    </cfRule>
  </conditionalFormatting>
  <conditionalFormatting sqref="H367">
    <cfRule type="cellIs" dxfId="731" priority="167" stopIfTrue="1" operator="equal">
      <formula>"OK"</formula>
    </cfRule>
  </conditionalFormatting>
  <conditionalFormatting sqref="H367">
    <cfRule type="cellIs" dxfId="730" priority="168" stopIfTrue="1" operator="equal">
      <formula>"Fail"</formula>
    </cfRule>
  </conditionalFormatting>
  <conditionalFormatting sqref="H367">
    <cfRule type="cellIs" dxfId="729" priority="169" stopIfTrue="1" operator="equal">
      <formula>"OK"</formula>
    </cfRule>
  </conditionalFormatting>
  <conditionalFormatting sqref="H367">
    <cfRule type="cellIs" dxfId="728" priority="170" stopIfTrue="1" operator="equal">
      <formula>"Fail"</formula>
    </cfRule>
  </conditionalFormatting>
  <conditionalFormatting sqref="H378">
    <cfRule type="cellIs" dxfId="727" priority="171" stopIfTrue="1" operator="equal">
      <formula>"OK"</formula>
    </cfRule>
  </conditionalFormatting>
  <conditionalFormatting sqref="H378">
    <cfRule type="cellIs" dxfId="726" priority="172" stopIfTrue="1" operator="equal">
      <formula>"Fail"</formula>
    </cfRule>
  </conditionalFormatting>
  <conditionalFormatting sqref="H378">
    <cfRule type="cellIs" dxfId="725" priority="173" stopIfTrue="1" operator="equal">
      <formula>"OK"</formula>
    </cfRule>
  </conditionalFormatting>
  <conditionalFormatting sqref="H378">
    <cfRule type="cellIs" dxfId="724" priority="174" stopIfTrue="1" operator="equal">
      <formula>"Fail"</formula>
    </cfRule>
  </conditionalFormatting>
  <conditionalFormatting sqref="H385 H387:H405">
    <cfRule type="cellIs" dxfId="723" priority="175" stopIfTrue="1" operator="equal">
      <formula>"OK"</formula>
    </cfRule>
  </conditionalFormatting>
  <conditionalFormatting sqref="H385 H387:H405">
    <cfRule type="cellIs" dxfId="722" priority="176" stopIfTrue="1" operator="equal">
      <formula>"Fail"</formula>
    </cfRule>
  </conditionalFormatting>
  <conditionalFormatting sqref="H409">
    <cfRule type="cellIs" dxfId="721" priority="177" stopIfTrue="1" operator="equal">
      <formula>"OK"</formula>
    </cfRule>
  </conditionalFormatting>
  <conditionalFormatting sqref="H409">
    <cfRule type="cellIs" dxfId="720" priority="178" stopIfTrue="1" operator="equal">
      <formula>"Fail"</formula>
    </cfRule>
  </conditionalFormatting>
  <conditionalFormatting sqref="H409">
    <cfRule type="cellIs" dxfId="719" priority="179" stopIfTrue="1" operator="equal">
      <formula>"OK"</formula>
    </cfRule>
  </conditionalFormatting>
  <conditionalFormatting sqref="H409">
    <cfRule type="cellIs" dxfId="718" priority="180" stopIfTrue="1" operator="equal">
      <formula>"Fail"</formula>
    </cfRule>
  </conditionalFormatting>
  <conditionalFormatting sqref="H417">
    <cfRule type="cellIs" dxfId="717" priority="181" stopIfTrue="1" operator="equal">
      <formula>"OK"</formula>
    </cfRule>
  </conditionalFormatting>
  <conditionalFormatting sqref="H417">
    <cfRule type="cellIs" dxfId="716" priority="182" stopIfTrue="1" operator="equal">
      <formula>"Fail"</formula>
    </cfRule>
  </conditionalFormatting>
  <conditionalFormatting sqref="H417">
    <cfRule type="cellIs" dxfId="715" priority="183" stopIfTrue="1" operator="equal">
      <formula>"OK"</formula>
    </cfRule>
  </conditionalFormatting>
  <conditionalFormatting sqref="H417">
    <cfRule type="cellIs" dxfId="714" priority="184" stopIfTrue="1" operator="equal">
      <formula>"Fail"</formula>
    </cfRule>
  </conditionalFormatting>
  <conditionalFormatting sqref="H424">
    <cfRule type="cellIs" dxfId="713" priority="185" stopIfTrue="1" operator="equal">
      <formula>"OK"</formula>
    </cfRule>
  </conditionalFormatting>
  <conditionalFormatting sqref="H424">
    <cfRule type="cellIs" dxfId="712" priority="186" stopIfTrue="1" operator="equal">
      <formula>"Fail"</formula>
    </cfRule>
  </conditionalFormatting>
  <conditionalFormatting sqref="H424">
    <cfRule type="cellIs" dxfId="711" priority="187" stopIfTrue="1" operator="equal">
      <formula>"OK"</formula>
    </cfRule>
  </conditionalFormatting>
  <conditionalFormatting sqref="H424">
    <cfRule type="cellIs" dxfId="710" priority="188" stopIfTrue="1" operator="equal">
      <formula>"Fail"</formula>
    </cfRule>
  </conditionalFormatting>
  <conditionalFormatting sqref="H430">
    <cfRule type="cellIs" dxfId="709" priority="189" stopIfTrue="1" operator="equal">
      <formula>"OK"</formula>
    </cfRule>
  </conditionalFormatting>
  <conditionalFormatting sqref="H430">
    <cfRule type="cellIs" dxfId="708" priority="190" stopIfTrue="1" operator="equal">
      <formula>"Fail"</formula>
    </cfRule>
  </conditionalFormatting>
  <conditionalFormatting sqref="H430">
    <cfRule type="cellIs" dxfId="707" priority="191" stopIfTrue="1" operator="equal">
      <formula>"OK"</formula>
    </cfRule>
  </conditionalFormatting>
  <conditionalFormatting sqref="H430">
    <cfRule type="cellIs" dxfId="706" priority="192" stopIfTrue="1" operator="equal">
      <formula>"Fail"</formula>
    </cfRule>
  </conditionalFormatting>
  <conditionalFormatting sqref="H436">
    <cfRule type="cellIs" dxfId="705" priority="193" stopIfTrue="1" operator="equal">
      <formula>"OK"</formula>
    </cfRule>
  </conditionalFormatting>
  <conditionalFormatting sqref="H436">
    <cfRule type="cellIs" dxfId="704" priority="194" stopIfTrue="1" operator="equal">
      <formula>"Fail"</formula>
    </cfRule>
  </conditionalFormatting>
  <conditionalFormatting sqref="H436">
    <cfRule type="cellIs" dxfId="703" priority="195" stopIfTrue="1" operator="equal">
      <formula>"OK"</formula>
    </cfRule>
  </conditionalFormatting>
  <conditionalFormatting sqref="H436">
    <cfRule type="cellIs" dxfId="702" priority="196" stopIfTrue="1" operator="equal">
      <formula>"Fail"</formula>
    </cfRule>
  </conditionalFormatting>
  <conditionalFormatting sqref="H442">
    <cfRule type="cellIs" dxfId="701" priority="197" stopIfTrue="1" operator="equal">
      <formula>"OK"</formula>
    </cfRule>
  </conditionalFormatting>
  <conditionalFormatting sqref="H442">
    <cfRule type="cellIs" dxfId="700" priority="198" stopIfTrue="1" operator="equal">
      <formula>"Fail"</formula>
    </cfRule>
  </conditionalFormatting>
  <conditionalFormatting sqref="H442">
    <cfRule type="cellIs" dxfId="699" priority="199" stopIfTrue="1" operator="equal">
      <formula>"OK"</formula>
    </cfRule>
  </conditionalFormatting>
  <conditionalFormatting sqref="H442">
    <cfRule type="cellIs" dxfId="698" priority="200" stopIfTrue="1" operator="equal">
      <formula>"Fail"</formula>
    </cfRule>
  </conditionalFormatting>
  <conditionalFormatting sqref="H451">
    <cfRule type="cellIs" dxfId="697" priority="201" stopIfTrue="1" operator="equal">
      <formula>"OK"</formula>
    </cfRule>
  </conditionalFormatting>
  <conditionalFormatting sqref="H451">
    <cfRule type="cellIs" dxfId="696" priority="202" stopIfTrue="1" operator="equal">
      <formula>"Fail"</formula>
    </cfRule>
  </conditionalFormatting>
  <conditionalFormatting sqref="H451">
    <cfRule type="cellIs" dxfId="695" priority="203" stopIfTrue="1" operator="equal">
      <formula>"OK"</formula>
    </cfRule>
  </conditionalFormatting>
  <conditionalFormatting sqref="H451">
    <cfRule type="cellIs" dxfId="694" priority="204" stopIfTrue="1" operator="equal">
      <formula>"Fail"</formula>
    </cfRule>
  </conditionalFormatting>
  <conditionalFormatting sqref="H459">
    <cfRule type="cellIs" dxfId="693" priority="205" stopIfTrue="1" operator="equal">
      <formula>"OK"</formula>
    </cfRule>
  </conditionalFormatting>
  <conditionalFormatting sqref="H459">
    <cfRule type="cellIs" dxfId="692" priority="206" stopIfTrue="1" operator="equal">
      <formula>"Fail"</formula>
    </cfRule>
  </conditionalFormatting>
  <conditionalFormatting sqref="H459">
    <cfRule type="cellIs" dxfId="691" priority="207" stopIfTrue="1" operator="equal">
      <formula>"OK"</formula>
    </cfRule>
  </conditionalFormatting>
  <conditionalFormatting sqref="H459">
    <cfRule type="cellIs" dxfId="690" priority="208" stopIfTrue="1" operator="equal">
      <formula>"Fail"</formula>
    </cfRule>
  </conditionalFormatting>
  <conditionalFormatting sqref="H467">
    <cfRule type="cellIs" dxfId="689" priority="209" stopIfTrue="1" operator="equal">
      <formula>"OK"</formula>
    </cfRule>
  </conditionalFormatting>
  <conditionalFormatting sqref="H467">
    <cfRule type="cellIs" dxfId="688" priority="210" stopIfTrue="1" operator="equal">
      <formula>"Fail"</formula>
    </cfRule>
  </conditionalFormatting>
  <conditionalFormatting sqref="H467">
    <cfRule type="cellIs" dxfId="687" priority="211" stopIfTrue="1" operator="equal">
      <formula>"OK"</formula>
    </cfRule>
  </conditionalFormatting>
  <conditionalFormatting sqref="H467">
    <cfRule type="cellIs" dxfId="686" priority="212" stopIfTrue="1" operator="equal">
      <formula>"Fail"</formula>
    </cfRule>
  </conditionalFormatting>
  <conditionalFormatting sqref="H476">
    <cfRule type="cellIs" dxfId="685" priority="213" stopIfTrue="1" operator="equal">
      <formula>"OK"</formula>
    </cfRule>
  </conditionalFormatting>
  <conditionalFormatting sqref="H476">
    <cfRule type="cellIs" dxfId="684" priority="214" stopIfTrue="1" operator="equal">
      <formula>"Fail"</formula>
    </cfRule>
  </conditionalFormatting>
  <conditionalFormatting sqref="H476">
    <cfRule type="cellIs" dxfId="683" priority="215" stopIfTrue="1" operator="equal">
      <formula>"OK"</formula>
    </cfRule>
  </conditionalFormatting>
  <conditionalFormatting sqref="H476">
    <cfRule type="cellIs" dxfId="682" priority="216" stopIfTrue="1" operator="equal">
      <formula>"Fail"</formula>
    </cfRule>
  </conditionalFormatting>
  <conditionalFormatting sqref="H485">
    <cfRule type="cellIs" dxfId="681" priority="217" stopIfTrue="1" operator="equal">
      <formula>"OK"</formula>
    </cfRule>
  </conditionalFormatting>
  <conditionalFormatting sqref="H485">
    <cfRule type="cellIs" dxfId="680" priority="218" stopIfTrue="1" operator="equal">
      <formula>"Fail"</formula>
    </cfRule>
  </conditionalFormatting>
  <conditionalFormatting sqref="H485">
    <cfRule type="cellIs" dxfId="679" priority="219" stopIfTrue="1" operator="equal">
      <formula>"OK"</formula>
    </cfRule>
  </conditionalFormatting>
  <conditionalFormatting sqref="H485">
    <cfRule type="cellIs" dxfId="678" priority="220" stopIfTrue="1" operator="equal">
      <formula>"Fail"</formula>
    </cfRule>
  </conditionalFormatting>
  <conditionalFormatting sqref="H494">
    <cfRule type="cellIs" dxfId="677" priority="221" stopIfTrue="1" operator="equal">
      <formula>"OK"</formula>
    </cfRule>
  </conditionalFormatting>
  <conditionalFormatting sqref="H494">
    <cfRule type="cellIs" dxfId="676" priority="222" stopIfTrue="1" operator="equal">
      <formula>"Fail"</formula>
    </cfRule>
  </conditionalFormatting>
  <conditionalFormatting sqref="H494">
    <cfRule type="cellIs" dxfId="675" priority="223" stopIfTrue="1" operator="equal">
      <formula>"OK"</formula>
    </cfRule>
  </conditionalFormatting>
  <conditionalFormatting sqref="H494">
    <cfRule type="cellIs" dxfId="674" priority="224" stopIfTrue="1" operator="equal">
      <formula>"Fail"</formula>
    </cfRule>
  </conditionalFormatting>
  <conditionalFormatting sqref="H521">
    <cfRule type="cellIs" dxfId="673" priority="225" stopIfTrue="1" operator="equal">
      <formula>"OK"</formula>
    </cfRule>
  </conditionalFormatting>
  <conditionalFormatting sqref="H521">
    <cfRule type="cellIs" dxfId="672" priority="226" stopIfTrue="1" operator="equal">
      <formula>"Fail"</formula>
    </cfRule>
  </conditionalFormatting>
  <conditionalFormatting sqref="H521">
    <cfRule type="cellIs" dxfId="671" priority="227" stopIfTrue="1" operator="equal">
      <formula>"OK"</formula>
    </cfRule>
  </conditionalFormatting>
  <conditionalFormatting sqref="H521">
    <cfRule type="cellIs" dxfId="670" priority="228" stopIfTrue="1" operator="equal">
      <formula>"Fail"</formula>
    </cfRule>
  </conditionalFormatting>
  <conditionalFormatting sqref="H530">
    <cfRule type="cellIs" dxfId="669" priority="229" stopIfTrue="1" operator="equal">
      <formula>"OK"</formula>
    </cfRule>
  </conditionalFormatting>
  <conditionalFormatting sqref="H530">
    <cfRule type="cellIs" dxfId="668" priority="230" stopIfTrue="1" operator="equal">
      <formula>"Fail"</formula>
    </cfRule>
  </conditionalFormatting>
  <conditionalFormatting sqref="H530">
    <cfRule type="cellIs" dxfId="667" priority="231" stopIfTrue="1" operator="equal">
      <formula>"OK"</formula>
    </cfRule>
  </conditionalFormatting>
  <conditionalFormatting sqref="H530">
    <cfRule type="cellIs" dxfId="666" priority="232" stopIfTrue="1" operator="equal">
      <formula>"Fail"</formula>
    </cfRule>
  </conditionalFormatting>
  <conditionalFormatting sqref="H539">
    <cfRule type="cellIs" dxfId="665" priority="233" stopIfTrue="1" operator="equal">
      <formula>"OK"</formula>
    </cfRule>
  </conditionalFormatting>
  <conditionalFormatting sqref="H539">
    <cfRule type="cellIs" dxfId="664" priority="234" stopIfTrue="1" operator="equal">
      <formula>"Fail"</formula>
    </cfRule>
  </conditionalFormatting>
  <conditionalFormatting sqref="H539">
    <cfRule type="cellIs" dxfId="663" priority="235" stopIfTrue="1" operator="equal">
      <formula>"OK"</formula>
    </cfRule>
  </conditionalFormatting>
  <conditionalFormatting sqref="H539">
    <cfRule type="cellIs" dxfId="662" priority="236" stopIfTrue="1" operator="equal">
      <formula>"Fail"</formula>
    </cfRule>
  </conditionalFormatting>
  <conditionalFormatting sqref="H573">
    <cfRule type="cellIs" dxfId="661" priority="237" stopIfTrue="1" operator="equal">
      <formula>"OK"</formula>
    </cfRule>
  </conditionalFormatting>
  <conditionalFormatting sqref="H573">
    <cfRule type="cellIs" dxfId="660" priority="238" stopIfTrue="1" operator="equal">
      <formula>"Fail"</formula>
    </cfRule>
  </conditionalFormatting>
  <conditionalFormatting sqref="H573">
    <cfRule type="cellIs" dxfId="659" priority="239" stopIfTrue="1" operator="equal">
      <formula>"OK"</formula>
    </cfRule>
  </conditionalFormatting>
  <conditionalFormatting sqref="H573">
    <cfRule type="cellIs" dxfId="658" priority="240" stopIfTrue="1" operator="equal">
      <formula>"Fail"</formula>
    </cfRule>
  </conditionalFormatting>
  <conditionalFormatting sqref="H584">
    <cfRule type="cellIs" dxfId="657" priority="241" stopIfTrue="1" operator="equal">
      <formula>"OK"</formula>
    </cfRule>
  </conditionalFormatting>
  <conditionalFormatting sqref="H584">
    <cfRule type="cellIs" dxfId="656" priority="242" stopIfTrue="1" operator="equal">
      <formula>"Fail"</formula>
    </cfRule>
  </conditionalFormatting>
  <conditionalFormatting sqref="H584">
    <cfRule type="cellIs" dxfId="655" priority="243" stopIfTrue="1" operator="equal">
      <formula>"OK"</formula>
    </cfRule>
  </conditionalFormatting>
  <conditionalFormatting sqref="H584">
    <cfRule type="cellIs" dxfId="654" priority="244" stopIfTrue="1" operator="equal">
      <formula>"Fail"</formula>
    </cfRule>
  </conditionalFormatting>
  <conditionalFormatting sqref="H601">
    <cfRule type="cellIs" dxfId="653" priority="245" stopIfTrue="1" operator="equal">
      <formula>"OK"</formula>
    </cfRule>
  </conditionalFormatting>
  <conditionalFormatting sqref="H601">
    <cfRule type="cellIs" dxfId="652" priority="246" stopIfTrue="1" operator="equal">
      <formula>"Fail"</formula>
    </cfRule>
  </conditionalFormatting>
  <conditionalFormatting sqref="H601">
    <cfRule type="cellIs" dxfId="651" priority="247" stopIfTrue="1" operator="equal">
      <formula>"OK"</formula>
    </cfRule>
  </conditionalFormatting>
  <conditionalFormatting sqref="H601">
    <cfRule type="cellIs" dxfId="650" priority="248" stopIfTrue="1" operator="equal">
      <formula>"Fail"</formula>
    </cfRule>
  </conditionalFormatting>
  <conditionalFormatting sqref="H622">
    <cfRule type="cellIs" dxfId="649" priority="249" stopIfTrue="1" operator="equal">
      <formula>"OK"</formula>
    </cfRule>
  </conditionalFormatting>
  <conditionalFormatting sqref="H622">
    <cfRule type="cellIs" dxfId="648" priority="250" stopIfTrue="1" operator="equal">
      <formula>"Fail"</formula>
    </cfRule>
  </conditionalFormatting>
  <conditionalFormatting sqref="H622">
    <cfRule type="cellIs" dxfId="647" priority="251" stopIfTrue="1" operator="equal">
      <formula>"OK"</formula>
    </cfRule>
  </conditionalFormatting>
  <conditionalFormatting sqref="H622">
    <cfRule type="cellIs" dxfId="646" priority="252" stopIfTrue="1" operator="equal">
      <formula>"Fail"</formula>
    </cfRule>
  </conditionalFormatting>
  <conditionalFormatting sqref="H629">
    <cfRule type="cellIs" dxfId="645" priority="253" stopIfTrue="1" operator="equal">
      <formula>"OK"</formula>
    </cfRule>
  </conditionalFormatting>
  <conditionalFormatting sqref="H629">
    <cfRule type="cellIs" dxfId="644" priority="254" stopIfTrue="1" operator="equal">
      <formula>"Fail"</formula>
    </cfRule>
  </conditionalFormatting>
  <conditionalFormatting sqref="H629">
    <cfRule type="cellIs" dxfId="643" priority="255" stopIfTrue="1" operator="equal">
      <formula>"OK"</formula>
    </cfRule>
  </conditionalFormatting>
  <conditionalFormatting sqref="H629">
    <cfRule type="cellIs" dxfId="642" priority="256" stopIfTrue="1" operator="equal">
      <formula>"Fail"</formula>
    </cfRule>
  </conditionalFormatting>
  <conditionalFormatting sqref="H636">
    <cfRule type="cellIs" dxfId="641" priority="257" stopIfTrue="1" operator="equal">
      <formula>"OK"</formula>
    </cfRule>
  </conditionalFormatting>
  <conditionalFormatting sqref="H636">
    <cfRule type="cellIs" dxfId="640" priority="258" stopIfTrue="1" operator="equal">
      <formula>"Fail"</formula>
    </cfRule>
  </conditionalFormatting>
  <conditionalFormatting sqref="H636">
    <cfRule type="cellIs" dxfId="639" priority="259" stopIfTrue="1" operator="equal">
      <formula>"OK"</formula>
    </cfRule>
  </conditionalFormatting>
  <conditionalFormatting sqref="H636">
    <cfRule type="cellIs" dxfId="638" priority="260" stopIfTrue="1" operator="equal">
      <formula>"Fail"</formula>
    </cfRule>
  </conditionalFormatting>
  <conditionalFormatting sqref="H640">
    <cfRule type="cellIs" dxfId="637" priority="261" stopIfTrue="1" operator="equal">
      <formula>"OK"</formula>
    </cfRule>
  </conditionalFormatting>
  <conditionalFormatting sqref="H640">
    <cfRule type="cellIs" dxfId="636" priority="262" stopIfTrue="1" operator="equal">
      <formula>"Fail"</formula>
    </cfRule>
  </conditionalFormatting>
  <conditionalFormatting sqref="H640">
    <cfRule type="cellIs" dxfId="635" priority="263" stopIfTrue="1" operator="equal">
      <formula>"OK"</formula>
    </cfRule>
  </conditionalFormatting>
  <conditionalFormatting sqref="H640">
    <cfRule type="cellIs" dxfId="634" priority="264" stopIfTrue="1" operator="equal">
      <formula>"Fail"</formula>
    </cfRule>
  </conditionalFormatting>
  <conditionalFormatting sqref="H647">
    <cfRule type="cellIs" dxfId="633" priority="265" stopIfTrue="1" operator="equal">
      <formula>"OK"</formula>
    </cfRule>
  </conditionalFormatting>
  <conditionalFormatting sqref="H647">
    <cfRule type="cellIs" dxfId="632" priority="266" stopIfTrue="1" operator="equal">
      <formula>"Fail"</formula>
    </cfRule>
  </conditionalFormatting>
  <conditionalFormatting sqref="H647">
    <cfRule type="cellIs" dxfId="631" priority="267" stopIfTrue="1" operator="equal">
      <formula>"OK"</formula>
    </cfRule>
  </conditionalFormatting>
  <conditionalFormatting sqref="H647">
    <cfRule type="cellIs" dxfId="630" priority="268" stopIfTrue="1" operator="equal">
      <formula>"Fail"</formula>
    </cfRule>
  </conditionalFormatting>
  <conditionalFormatting sqref="H654">
    <cfRule type="cellIs" dxfId="629" priority="269" stopIfTrue="1" operator="equal">
      <formula>"OK"</formula>
    </cfRule>
  </conditionalFormatting>
  <conditionalFormatting sqref="H654">
    <cfRule type="cellIs" dxfId="628" priority="270" stopIfTrue="1" operator="equal">
      <formula>"Fail"</formula>
    </cfRule>
  </conditionalFormatting>
  <conditionalFormatting sqref="H654">
    <cfRule type="cellIs" dxfId="627" priority="271" stopIfTrue="1" operator="equal">
      <formula>"OK"</formula>
    </cfRule>
  </conditionalFormatting>
  <conditionalFormatting sqref="H654">
    <cfRule type="cellIs" dxfId="626" priority="272" stopIfTrue="1" operator="equal">
      <formula>"Fail"</formula>
    </cfRule>
  </conditionalFormatting>
  <conditionalFormatting sqref="H661">
    <cfRule type="cellIs" dxfId="625" priority="273" stopIfTrue="1" operator="equal">
      <formula>"OK"</formula>
    </cfRule>
  </conditionalFormatting>
  <conditionalFormatting sqref="H661">
    <cfRule type="cellIs" dxfId="624" priority="274" stopIfTrue="1" operator="equal">
      <formula>"Fail"</formula>
    </cfRule>
  </conditionalFormatting>
  <conditionalFormatting sqref="H661">
    <cfRule type="cellIs" dxfId="623" priority="275" stopIfTrue="1" operator="equal">
      <formula>"OK"</formula>
    </cfRule>
  </conditionalFormatting>
  <conditionalFormatting sqref="H661">
    <cfRule type="cellIs" dxfId="622" priority="276" stopIfTrue="1" operator="equal">
      <formula>"Fail"</formula>
    </cfRule>
  </conditionalFormatting>
  <conditionalFormatting sqref="H669">
    <cfRule type="cellIs" dxfId="621" priority="277" stopIfTrue="1" operator="equal">
      <formula>"OK"</formula>
    </cfRule>
  </conditionalFormatting>
  <conditionalFormatting sqref="H669">
    <cfRule type="cellIs" dxfId="620" priority="278" stopIfTrue="1" operator="equal">
      <formula>"Fail"</formula>
    </cfRule>
  </conditionalFormatting>
  <conditionalFormatting sqref="H669">
    <cfRule type="cellIs" dxfId="619" priority="279" stopIfTrue="1" operator="equal">
      <formula>"OK"</formula>
    </cfRule>
  </conditionalFormatting>
  <conditionalFormatting sqref="H669">
    <cfRule type="cellIs" dxfId="618" priority="280" stopIfTrue="1" operator="equal">
      <formula>"Fail"</formula>
    </cfRule>
  </conditionalFormatting>
  <conditionalFormatting sqref="H676">
    <cfRule type="cellIs" dxfId="617" priority="281" stopIfTrue="1" operator="equal">
      <formula>"OK"</formula>
    </cfRule>
  </conditionalFormatting>
  <conditionalFormatting sqref="H676">
    <cfRule type="cellIs" dxfId="616" priority="282" stopIfTrue="1" operator="equal">
      <formula>"Fail"</formula>
    </cfRule>
  </conditionalFormatting>
  <conditionalFormatting sqref="H676">
    <cfRule type="cellIs" dxfId="615" priority="283" stopIfTrue="1" operator="equal">
      <formula>"OK"</formula>
    </cfRule>
  </conditionalFormatting>
  <conditionalFormatting sqref="H676">
    <cfRule type="cellIs" dxfId="614" priority="284" stopIfTrue="1" operator="equal">
      <formula>"Fail"</formula>
    </cfRule>
  </conditionalFormatting>
  <conditionalFormatting sqref="H682">
    <cfRule type="cellIs" dxfId="613" priority="285" stopIfTrue="1" operator="equal">
      <formula>"OK"</formula>
    </cfRule>
  </conditionalFormatting>
  <conditionalFormatting sqref="H682">
    <cfRule type="cellIs" dxfId="612" priority="286" stopIfTrue="1" operator="equal">
      <formula>"Fail"</formula>
    </cfRule>
  </conditionalFormatting>
  <conditionalFormatting sqref="H682">
    <cfRule type="cellIs" dxfId="611" priority="287" stopIfTrue="1" operator="equal">
      <formula>"OK"</formula>
    </cfRule>
  </conditionalFormatting>
  <conditionalFormatting sqref="H682">
    <cfRule type="cellIs" dxfId="610" priority="288" stopIfTrue="1" operator="equal">
      <formula>"Fail"</formula>
    </cfRule>
  </conditionalFormatting>
  <conditionalFormatting sqref="H688">
    <cfRule type="cellIs" dxfId="609" priority="289" stopIfTrue="1" operator="equal">
      <formula>"OK"</formula>
    </cfRule>
  </conditionalFormatting>
  <conditionalFormatting sqref="H688">
    <cfRule type="cellIs" dxfId="608" priority="290" stopIfTrue="1" operator="equal">
      <formula>"Fail"</formula>
    </cfRule>
  </conditionalFormatting>
  <conditionalFormatting sqref="H688">
    <cfRule type="cellIs" dxfId="607" priority="291" stopIfTrue="1" operator="equal">
      <formula>"OK"</formula>
    </cfRule>
  </conditionalFormatting>
  <conditionalFormatting sqref="H688">
    <cfRule type="cellIs" dxfId="606" priority="292" stopIfTrue="1" operator="equal">
      <formula>"Fail"</formula>
    </cfRule>
  </conditionalFormatting>
  <conditionalFormatting sqref="H694">
    <cfRule type="cellIs" dxfId="605" priority="293" stopIfTrue="1" operator="equal">
      <formula>"OK"</formula>
    </cfRule>
  </conditionalFormatting>
  <conditionalFormatting sqref="H694">
    <cfRule type="cellIs" dxfId="604" priority="294" stopIfTrue="1" operator="equal">
      <formula>"Fail"</formula>
    </cfRule>
  </conditionalFormatting>
  <conditionalFormatting sqref="H694">
    <cfRule type="cellIs" dxfId="603" priority="295" stopIfTrue="1" operator="equal">
      <formula>"OK"</formula>
    </cfRule>
  </conditionalFormatting>
  <conditionalFormatting sqref="H694">
    <cfRule type="cellIs" dxfId="602" priority="296" stopIfTrue="1" operator="equal">
      <formula>"Fail"</formula>
    </cfRule>
  </conditionalFormatting>
  <conditionalFormatting sqref="H702">
    <cfRule type="cellIs" dxfId="601" priority="297" stopIfTrue="1" operator="equal">
      <formula>"OK"</formula>
    </cfRule>
  </conditionalFormatting>
  <conditionalFormatting sqref="H702">
    <cfRule type="cellIs" dxfId="600" priority="298" stopIfTrue="1" operator="equal">
      <formula>"Fail"</formula>
    </cfRule>
  </conditionalFormatting>
  <conditionalFormatting sqref="H702">
    <cfRule type="cellIs" dxfId="599" priority="299" stopIfTrue="1" operator="equal">
      <formula>"OK"</formula>
    </cfRule>
  </conditionalFormatting>
  <conditionalFormatting sqref="H702">
    <cfRule type="cellIs" dxfId="598" priority="300" stopIfTrue="1" operator="equal">
      <formula>"Fail"</formula>
    </cfRule>
  </conditionalFormatting>
  <conditionalFormatting sqref="H708">
    <cfRule type="cellIs" dxfId="597" priority="301" stopIfTrue="1" operator="equal">
      <formula>"OK"</formula>
    </cfRule>
  </conditionalFormatting>
  <conditionalFormatting sqref="H708">
    <cfRule type="cellIs" dxfId="596" priority="302" stopIfTrue="1" operator="equal">
      <formula>"Fail"</formula>
    </cfRule>
  </conditionalFormatting>
  <conditionalFormatting sqref="H708">
    <cfRule type="cellIs" dxfId="595" priority="303" stopIfTrue="1" operator="equal">
      <formula>"OK"</formula>
    </cfRule>
  </conditionalFormatting>
  <conditionalFormatting sqref="H708">
    <cfRule type="cellIs" dxfId="594" priority="304" stopIfTrue="1" operator="equal">
      <formula>"Fail"</formula>
    </cfRule>
  </conditionalFormatting>
  <conditionalFormatting sqref="H716">
    <cfRule type="cellIs" dxfId="593" priority="305" stopIfTrue="1" operator="equal">
      <formula>"OK"</formula>
    </cfRule>
  </conditionalFormatting>
  <conditionalFormatting sqref="H716">
    <cfRule type="cellIs" dxfId="592" priority="306" stopIfTrue="1" operator="equal">
      <formula>"Fail"</formula>
    </cfRule>
  </conditionalFormatting>
  <conditionalFormatting sqref="H716">
    <cfRule type="cellIs" dxfId="591" priority="307" stopIfTrue="1" operator="equal">
      <formula>"OK"</formula>
    </cfRule>
  </conditionalFormatting>
  <conditionalFormatting sqref="H716">
    <cfRule type="cellIs" dxfId="590" priority="308" stopIfTrue="1" operator="equal">
      <formula>"Fail"</formula>
    </cfRule>
  </conditionalFormatting>
  <conditionalFormatting sqref="H720">
    <cfRule type="cellIs" dxfId="589" priority="309" stopIfTrue="1" operator="equal">
      <formula>"OK"</formula>
    </cfRule>
  </conditionalFormatting>
  <conditionalFormatting sqref="H720">
    <cfRule type="cellIs" dxfId="588" priority="310" stopIfTrue="1" operator="equal">
      <formula>"Fail"</formula>
    </cfRule>
  </conditionalFormatting>
  <conditionalFormatting sqref="H720">
    <cfRule type="cellIs" dxfId="587" priority="311" stopIfTrue="1" operator="equal">
      <formula>"OK"</formula>
    </cfRule>
  </conditionalFormatting>
  <conditionalFormatting sqref="H720">
    <cfRule type="cellIs" dxfId="586" priority="312" stopIfTrue="1" operator="equal">
      <formula>"Fail"</formula>
    </cfRule>
  </conditionalFormatting>
  <conditionalFormatting sqref="H724">
    <cfRule type="cellIs" dxfId="585" priority="313" stopIfTrue="1" operator="equal">
      <formula>"OK"</formula>
    </cfRule>
  </conditionalFormatting>
  <conditionalFormatting sqref="H724">
    <cfRule type="cellIs" dxfId="584" priority="314" stopIfTrue="1" operator="equal">
      <formula>"Fail"</formula>
    </cfRule>
  </conditionalFormatting>
  <conditionalFormatting sqref="H724">
    <cfRule type="cellIs" dxfId="583" priority="315" stopIfTrue="1" operator="equal">
      <formula>"OK"</formula>
    </cfRule>
  </conditionalFormatting>
  <conditionalFormatting sqref="H724">
    <cfRule type="cellIs" dxfId="582" priority="316" stopIfTrue="1" operator="equal">
      <formula>"Fail"</formula>
    </cfRule>
  </conditionalFormatting>
  <conditionalFormatting sqref="H733">
    <cfRule type="cellIs" dxfId="581" priority="317" stopIfTrue="1" operator="equal">
      <formula>"OK"</formula>
    </cfRule>
  </conditionalFormatting>
  <conditionalFormatting sqref="H733">
    <cfRule type="cellIs" dxfId="580" priority="318" stopIfTrue="1" operator="equal">
      <formula>"Fail"</formula>
    </cfRule>
  </conditionalFormatting>
  <conditionalFormatting sqref="H733">
    <cfRule type="cellIs" dxfId="579" priority="319" stopIfTrue="1" operator="equal">
      <formula>"OK"</formula>
    </cfRule>
  </conditionalFormatting>
  <conditionalFormatting sqref="H733">
    <cfRule type="cellIs" dxfId="578" priority="320" stopIfTrue="1" operator="equal">
      <formula>"Fail"</formula>
    </cfRule>
  </conditionalFormatting>
  <conditionalFormatting sqref="H753">
    <cfRule type="cellIs" dxfId="577" priority="321" stopIfTrue="1" operator="equal">
      <formula>"OK"</formula>
    </cfRule>
  </conditionalFormatting>
  <conditionalFormatting sqref="H753">
    <cfRule type="cellIs" dxfId="576" priority="322" stopIfTrue="1" operator="equal">
      <formula>"Fail"</formula>
    </cfRule>
  </conditionalFormatting>
  <conditionalFormatting sqref="H753">
    <cfRule type="cellIs" dxfId="575" priority="323" stopIfTrue="1" operator="equal">
      <formula>"OK"</formula>
    </cfRule>
  </conditionalFormatting>
  <conditionalFormatting sqref="H753">
    <cfRule type="cellIs" dxfId="574" priority="324" stopIfTrue="1" operator="equal">
      <formula>"Fail"</formula>
    </cfRule>
  </conditionalFormatting>
  <conditionalFormatting sqref="H761">
    <cfRule type="cellIs" dxfId="573" priority="325" stopIfTrue="1" operator="equal">
      <formula>"OK"</formula>
    </cfRule>
  </conditionalFormatting>
  <conditionalFormatting sqref="H761">
    <cfRule type="cellIs" dxfId="572" priority="326" stopIfTrue="1" operator="equal">
      <formula>"Fail"</formula>
    </cfRule>
  </conditionalFormatting>
  <conditionalFormatting sqref="H761">
    <cfRule type="cellIs" dxfId="571" priority="327" stopIfTrue="1" operator="equal">
      <formula>"OK"</formula>
    </cfRule>
  </conditionalFormatting>
  <conditionalFormatting sqref="H761">
    <cfRule type="cellIs" dxfId="570" priority="328" stopIfTrue="1" operator="equal">
      <formula>"Fail"</formula>
    </cfRule>
  </conditionalFormatting>
  <conditionalFormatting sqref="H769">
    <cfRule type="cellIs" dxfId="569" priority="329" stopIfTrue="1" operator="equal">
      <formula>"OK"</formula>
    </cfRule>
  </conditionalFormatting>
  <conditionalFormatting sqref="H769">
    <cfRule type="cellIs" dxfId="568" priority="330" stopIfTrue="1" operator="equal">
      <formula>"Fail"</formula>
    </cfRule>
  </conditionalFormatting>
  <conditionalFormatting sqref="H769">
    <cfRule type="cellIs" dxfId="567" priority="331" stopIfTrue="1" operator="equal">
      <formula>"OK"</formula>
    </cfRule>
  </conditionalFormatting>
  <conditionalFormatting sqref="H769">
    <cfRule type="cellIs" dxfId="566" priority="332" stopIfTrue="1" operator="equal">
      <formula>"Fail"</formula>
    </cfRule>
  </conditionalFormatting>
  <conditionalFormatting sqref="H779">
    <cfRule type="cellIs" dxfId="565" priority="333" stopIfTrue="1" operator="equal">
      <formula>"OK"</formula>
    </cfRule>
  </conditionalFormatting>
  <conditionalFormatting sqref="H779">
    <cfRule type="cellIs" dxfId="564" priority="334" stopIfTrue="1" operator="equal">
      <formula>"Fail"</formula>
    </cfRule>
  </conditionalFormatting>
  <conditionalFormatting sqref="H779">
    <cfRule type="cellIs" dxfId="563" priority="335" stopIfTrue="1" operator="equal">
      <formula>"OK"</formula>
    </cfRule>
  </conditionalFormatting>
  <conditionalFormatting sqref="H779">
    <cfRule type="cellIs" dxfId="562" priority="336" stopIfTrue="1" operator="equal">
      <formula>"Fail"</formula>
    </cfRule>
  </conditionalFormatting>
  <conditionalFormatting sqref="H789">
    <cfRule type="cellIs" dxfId="561" priority="337" stopIfTrue="1" operator="equal">
      <formula>"OK"</formula>
    </cfRule>
  </conditionalFormatting>
  <conditionalFormatting sqref="H789">
    <cfRule type="cellIs" dxfId="560" priority="338" stopIfTrue="1" operator="equal">
      <formula>"Fail"</formula>
    </cfRule>
  </conditionalFormatting>
  <conditionalFormatting sqref="H789">
    <cfRule type="cellIs" dxfId="559" priority="339" stopIfTrue="1" operator="equal">
      <formula>"OK"</formula>
    </cfRule>
  </conditionalFormatting>
  <conditionalFormatting sqref="H789">
    <cfRule type="cellIs" dxfId="558" priority="340" stopIfTrue="1" operator="equal">
      <formula>"Fail"</formula>
    </cfRule>
  </conditionalFormatting>
  <conditionalFormatting sqref="H798">
    <cfRule type="cellIs" dxfId="557" priority="341" stopIfTrue="1" operator="equal">
      <formula>"OK"</formula>
    </cfRule>
  </conditionalFormatting>
  <conditionalFormatting sqref="H798">
    <cfRule type="cellIs" dxfId="556" priority="342" stopIfTrue="1" operator="equal">
      <formula>"Fail"</formula>
    </cfRule>
  </conditionalFormatting>
  <conditionalFormatting sqref="H798">
    <cfRule type="cellIs" dxfId="555" priority="343" stopIfTrue="1" operator="equal">
      <formula>"OK"</formula>
    </cfRule>
  </conditionalFormatting>
  <conditionalFormatting sqref="H798">
    <cfRule type="cellIs" dxfId="554" priority="344" stopIfTrue="1" operator="equal">
      <formula>"Fail"</formula>
    </cfRule>
  </conditionalFormatting>
  <conditionalFormatting sqref="H807">
    <cfRule type="cellIs" dxfId="553" priority="345" stopIfTrue="1" operator="equal">
      <formula>"OK"</formula>
    </cfRule>
  </conditionalFormatting>
  <conditionalFormatting sqref="H807">
    <cfRule type="cellIs" dxfId="552" priority="346" stopIfTrue="1" operator="equal">
      <formula>"Fail"</formula>
    </cfRule>
  </conditionalFormatting>
  <conditionalFormatting sqref="H807">
    <cfRule type="cellIs" dxfId="551" priority="347" stopIfTrue="1" operator="equal">
      <formula>"OK"</formula>
    </cfRule>
  </conditionalFormatting>
  <conditionalFormatting sqref="H807">
    <cfRule type="cellIs" dxfId="550" priority="348" stopIfTrue="1" operator="equal">
      <formula>"Fail"</formula>
    </cfRule>
  </conditionalFormatting>
  <conditionalFormatting sqref="H816">
    <cfRule type="cellIs" dxfId="549" priority="349" stopIfTrue="1" operator="equal">
      <formula>"OK"</formula>
    </cfRule>
  </conditionalFormatting>
  <conditionalFormatting sqref="H816">
    <cfRule type="cellIs" dxfId="548" priority="350" stopIfTrue="1" operator="equal">
      <formula>"Fail"</formula>
    </cfRule>
  </conditionalFormatting>
  <conditionalFormatting sqref="H816">
    <cfRule type="cellIs" dxfId="547" priority="351" stopIfTrue="1" operator="equal">
      <formula>"OK"</formula>
    </cfRule>
  </conditionalFormatting>
  <conditionalFormatting sqref="H816">
    <cfRule type="cellIs" dxfId="546" priority="352" stopIfTrue="1" operator="equal">
      <formula>"Fail"</formula>
    </cfRule>
  </conditionalFormatting>
  <conditionalFormatting sqref="H827">
    <cfRule type="cellIs" dxfId="545" priority="353" stopIfTrue="1" operator="equal">
      <formula>"OK"</formula>
    </cfRule>
  </conditionalFormatting>
  <conditionalFormatting sqref="H827">
    <cfRule type="cellIs" dxfId="544" priority="354" stopIfTrue="1" operator="equal">
      <formula>"Fail"</formula>
    </cfRule>
  </conditionalFormatting>
  <conditionalFormatting sqref="H827">
    <cfRule type="cellIs" dxfId="543" priority="355" stopIfTrue="1" operator="equal">
      <formula>"OK"</formula>
    </cfRule>
  </conditionalFormatting>
  <conditionalFormatting sqref="H827">
    <cfRule type="cellIs" dxfId="542" priority="356" stopIfTrue="1" operator="equal">
      <formula>"Fail"</formula>
    </cfRule>
  </conditionalFormatting>
  <conditionalFormatting sqref="H841">
    <cfRule type="cellIs" dxfId="541" priority="357" stopIfTrue="1" operator="equal">
      <formula>"OK"</formula>
    </cfRule>
  </conditionalFormatting>
  <conditionalFormatting sqref="H841">
    <cfRule type="cellIs" dxfId="540" priority="358" stopIfTrue="1" operator="equal">
      <formula>"Fail"</formula>
    </cfRule>
  </conditionalFormatting>
  <conditionalFormatting sqref="H841">
    <cfRule type="cellIs" dxfId="539" priority="359" stopIfTrue="1" operator="equal">
      <formula>"OK"</formula>
    </cfRule>
  </conditionalFormatting>
  <conditionalFormatting sqref="H841">
    <cfRule type="cellIs" dxfId="538" priority="360" stopIfTrue="1" operator="equal">
      <formula>"Fail"</formula>
    </cfRule>
  </conditionalFormatting>
  <conditionalFormatting sqref="H856">
    <cfRule type="cellIs" dxfId="537" priority="361" stopIfTrue="1" operator="equal">
      <formula>"OK"</formula>
    </cfRule>
  </conditionalFormatting>
  <conditionalFormatting sqref="H856">
    <cfRule type="cellIs" dxfId="536" priority="362" stopIfTrue="1" operator="equal">
      <formula>"Fail"</formula>
    </cfRule>
  </conditionalFormatting>
  <conditionalFormatting sqref="H856">
    <cfRule type="cellIs" dxfId="535" priority="363" stopIfTrue="1" operator="equal">
      <formula>"OK"</formula>
    </cfRule>
  </conditionalFormatting>
  <conditionalFormatting sqref="H856">
    <cfRule type="cellIs" dxfId="534" priority="364" stopIfTrue="1" operator="equal">
      <formula>"Fail"</formula>
    </cfRule>
  </conditionalFormatting>
  <conditionalFormatting sqref="H871">
    <cfRule type="cellIs" dxfId="533" priority="365" stopIfTrue="1" operator="equal">
      <formula>"OK"</formula>
    </cfRule>
  </conditionalFormatting>
  <conditionalFormatting sqref="H871">
    <cfRule type="cellIs" dxfId="532" priority="366" stopIfTrue="1" operator="equal">
      <formula>"Fail"</formula>
    </cfRule>
  </conditionalFormatting>
  <conditionalFormatting sqref="H871">
    <cfRule type="cellIs" dxfId="531" priority="367" stopIfTrue="1" operator="equal">
      <formula>"OK"</formula>
    </cfRule>
  </conditionalFormatting>
  <conditionalFormatting sqref="H871">
    <cfRule type="cellIs" dxfId="530" priority="368" stopIfTrue="1" operator="equal">
      <formula>"Fail"</formula>
    </cfRule>
  </conditionalFormatting>
  <conditionalFormatting sqref="H886">
    <cfRule type="cellIs" dxfId="529" priority="369" stopIfTrue="1" operator="equal">
      <formula>"OK"</formula>
    </cfRule>
  </conditionalFormatting>
  <conditionalFormatting sqref="H886">
    <cfRule type="cellIs" dxfId="528" priority="370" stopIfTrue="1" operator="equal">
      <formula>"Fail"</formula>
    </cfRule>
  </conditionalFormatting>
  <conditionalFormatting sqref="H886">
    <cfRule type="cellIs" dxfId="527" priority="371" stopIfTrue="1" operator="equal">
      <formula>"OK"</formula>
    </cfRule>
  </conditionalFormatting>
  <conditionalFormatting sqref="H886">
    <cfRule type="cellIs" dxfId="526" priority="372" stopIfTrue="1" operator="equal">
      <formula>"Fail"</formula>
    </cfRule>
  </conditionalFormatting>
  <conditionalFormatting sqref="H901">
    <cfRule type="cellIs" dxfId="525" priority="373" stopIfTrue="1" operator="equal">
      <formula>"OK"</formula>
    </cfRule>
  </conditionalFormatting>
  <conditionalFormatting sqref="H901">
    <cfRule type="cellIs" dxfId="524" priority="374" stopIfTrue="1" operator="equal">
      <formula>"Fail"</formula>
    </cfRule>
  </conditionalFormatting>
  <conditionalFormatting sqref="H901">
    <cfRule type="cellIs" dxfId="523" priority="375" stopIfTrue="1" operator="equal">
      <formula>"OK"</formula>
    </cfRule>
  </conditionalFormatting>
  <conditionalFormatting sqref="H901">
    <cfRule type="cellIs" dxfId="522" priority="376" stopIfTrue="1" operator="equal">
      <formula>"Fail"</formula>
    </cfRule>
  </conditionalFormatting>
  <conditionalFormatting sqref="H916">
    <cfRule type="cellIs" dxfId="521" priority="377" stopIfTrue="1" operator="equal">
      <formula>"OK"</formula>
    </cfRule>
  </conditionalFormatting>
  <conditionalFormatting sqref="H916">
    <cfRule type="cellIs" dxfId="520" priority="378" stopIfTrue="1" operator="equal">
      <formula>"Fail"</formula>
    </cfRule>
  </conditionalFormatting>
  <conditionalFormatting sqref="H916">
    <cfRule type="cellIs" dxfId="519" priority="379" stopIfTrue="1" operator="equal">
      <formula>"OK"</formula>
    </cfRule>
  </conditionalFormatting>
  <conditionalFormatting sqref="H916">
    <cfRule type="cellIs" dxfId="518" priority="380" stopIfTrue="1" operator="equal">
      <formula>"Fail"</formula>
    </cfRule>
  </conditionalFormatting>
  <conditionalFormatting sqref="H931">
    <cfRule type="cellIs" dxfId="517" priority="381" stopIfTrue="1" operator="equal">
      <formula>"OK"</formula>
    </cfRule>
  </conditionalFormatting>
  <conditionalFormatting sqref="H931">
    <cfRule type="cellIs" dxfId="516" priority="382" stopIfTrue="1" operator="equal">
      <formula>"Fail"</formula>
    </cfRule>
  </conditionalFormatting>
  <conditionalFormatting sqref="H931">
    <cfRule type="cellIs" dxfId="515" priority="383" stopIfTrue="1" operator="equal">
      <formula>"OK"</formula>
    </cfRule>
  </conditionalFormatting>
  <conditionalFormatting sqref="H931">
    <cfRule type="cellIs" dxfId="514" priority="384" stopIfTrue="1" operator="equal">
      <formula>"Fail"</formula>
    </cfRule>
  </conditionalFormatting>
  <conditionalFormatting sqref="H945">
    <cfRule type="cellIs" dxfId="513" priority="385" stopIfTrue="1" operator="equal">
      <formula>"OK"</formula>
    </cfRule>
  </conditionalFormatting>
  <conditionalFormatting sqref="H945">
    <cfRule type="cellIs" dxfId="512" priority="386" stopIfTrue="1" operator="equal">
      <formula>"Fail"</formula>
    </cfRule>
  </conditionalFormatting>
  <conditionalFormatting sqref="H945">
    <cfRule type="cellIs" dxfId="511" priority="387" stopIfTrue="1" operator="equal">
      <formula>"OK"</formula>
    </cfRule>
  </conditionalFormatting>
  <conditionalFormatting sqref="H945">
    <cfRule type="cellIs" dxfId="510" priority="388" stopIfTrue="1" operator="equal">
      <formula>"Fail"</formula>
    </cfRule>
  </conditionalFormatting>
  <conditionalFormatting sqref="H959">
    <cfRule type="cellIs" dxfId="509" priority="389" stopIfTrue="1" operator="equal">
      <formula>"OK"</formula>
    </cfRule>
  </conditionalFormatting>
  <conditionalFormatting sqref="H959">
    <cfRule type="cellIs" dxfId="508" priority="390" stopIfTrue="1" operator="equal">
      <formula>"Fail"</formula>
    </cfRule>
  </conditionalFormatting>
  <conditionalFormatting sqref="H959">
    <cfRule type="cellIs" dxfId="507" priority="391" stopIfTrue="1" operator="equal">
      <formula>"OK"</formula>
    </cfRule>
  </conditionalFormatting>
  <conditionalFormatting sqref="H959">
    <cfRule type="cellIs" dxfId="506" priority="392" stopIfTrue="1" operator="equal">
      <formula>"Fail"</formula>
    </cfRule>
  </conditionalFormatting>
  <conditionalFormatting sqref="H973">
    <cfRule type="cellIs" dxfId="505" priority="393" stopIfTrue="1" operator="equal">
      <formula>"OK"</formula>
    </cfRule>
  </conditionalFormatting>
  <conditionalFormatting sqref="H973">
    <cfRule type="cellIs" dxfId="504" priority="394" stopIfTrue="1" operator="equal">
      <formula>"Fail"</formula>
    </cfRule>
  </conditionalFormatting>
  <conditionalFormatting sqref="H973">
    <cfRule type="cellIs" dxfId="503" priority="395" stopIfTrue="1" operator="equal">
      <formula>"OK"</formula>
    </cfRule>
  </conditionalFormatting>
  <conditionalFormatting sqref="H973">
    <cfRule type="cellIs" dxfId="502" priority="396" stopIfTrue="1" operator="equal">
      <formula>"Fail"</formula>
    </cfRule>
  </conditionalFormatting>
  <conditionalFormatting sqref="H987">
    <cfRule type="cellIs" dxfId="501" priority="397" stopIfTrue="1" operator="equal">
      <formula>"OK"</formula>
    </cfRule>
  </conditionalFormatting>
  <conditionalFormatting sqref="H987">
    <cfRule type="cellIs" dxfId="500" priority="398" stopIfTrue="1" operator="equal">
      <formula>"Fail"</formula>
    </cfRule>
  </conditionalFormatting>
  <conditionalFormatting sqref="H987">
    <cfRule type="cellIs" dxfId="499" priority="399" stopIfTrue="1" operator="equal">
      <formula>"OK"</formula>
    </cfRule>
  </conditionalFormatting>
  <conditionalFormatting sqref="H987">
    <cfRule type="cellIs" dxfId="498" priority="400" stopIfTrue="1" operator="equal">
      <formula>"Fail"</formula>
    </cfRule>
  </conditionalFormatting>
  <conditionalFormatting sqref="H1002">
    <cfRule type="cellIs" dxfId="497" priority="401" stopIfTrue="1" operator="equal">
      <formula>"OK"</formula>
    </cfRule>
  </conditionalFormatting>
  <conditionalFormatting sqref="H1002">
    <cfRule type="cellIs" dxfId="496" priority="402" stopIfTrue="1" operator="equal">
      <formula>"Fail"</formula>
    </cfRule>
  </conditionalFormatting>
  <conditionalFormatting sqref="H1002">
    <cfRule type="cellIs" dxfId="495" priority="403" stopIfTrue="1" operator="equal">
      <formula>"OK"</formula>
    </cfRule>
  </conditionalFormatting>
  <conditionalFormatting sqref="H1002">
    <cfRule type="cellIs" dxfId="494" priority="404" stopIfTrue="1" operator="equal">
      <formula>"Fail"</formula>
    </cfRule>
  </conditionalFormatting>
  <conditionalFormatting sqref="H1016">
    <cfRule type="cellIs" dxfId="493" priority="405" stopIfTrue="1" operator="equal">
      <formula>"OK"</formula>
    </cfRule>
  </conditionalFormatting>
  <conditionalFormatting sqref="H1016">
    <cfRule type="cellIs" dxfId="492" priority="406" stopIfTrue="1" operator="equal">
      <formula>"Fail"</formula>
    </cfRule>
  </conditionalFormatting>
  <conditionalFormatting sqref="H1016">
    <cfRule type="cellIs" dxfId="491" priority="407" stopIfTrue="1" operator="equal">
      <formula>"OK"</formula>
    </cfRule>
  </conditionalFormatting>
  <conditionalFormatting sqref="H1016">
    <cfRule type="cellIs" dxfId="490" priority="408" stopIfTrue="1" operator="equal">
      <formula>"Fail"</formula>
    </cfRule>
  </conditionalFormatting>
  <conditionalFormatting sqref="H1030">
    <cfRule type="cellIs" dxfId="489" priority="409" stopIfTrue="1" operator="equal">
      <formula>"OK"</formula>
    </cfRule>
  </conditionalFormatting>
  <conditionalFormatting sqref="H1030">
    <cfRule type="cellIs" dxfId="488" priority="410" stopIfTrue="1" operator="equal">
      <formula>"Fail"</formula>
    </cfRule>
  </conditionalFormatting>
  <conditionalFormatting sqref="H1030">
    <cfRule type="cellIs" dxfId="487" priority="411" stopIfTrue="1" operator="equal">
      <formula>"OK"</formula>
    </cfRule>
  </conditionalFormatting>
  <conditionalFormatting sqref="H1030">
    <cfRule type="cellIs" dxfId="486" priority="412" stopIfTrue="1" operator="equal">
      <formula>"Fail"</formula>
    </cfRule>
  </conditionalFormatting>
  <conditionalFormatting sqref="H1045">
    <cfRule type="cellIs" dxfId="485" priority="413" stopIfTrue="1" operator="equal">
      <formula>"OK"</formula>
    </cfRule>
  </conditionalFormatting>
  <conditionalFormatting sqref="H1045">
    <cfRule type="cellIs" dxfId="484" priority="414" stopIfTrue="1" operator="equal">
      <formula>"Fail"</formula>
    </cfRule>
  </conditionalFormatting>
  <conditionalFormatting sqref="H1045">
    <cfRule type="cellIs" dxfId="483" priority="415" stopIfTrue="1" operator="equal">
      <formula>"OK"</formula>
    </cfRule>
  </conditionalFormatting>
  <conditionalFormatting sqref="H1045">
    <cfRule type="cellIs" dxfId="482" priority="416" stopIfTrue="1" operator="equal">
      <formula>"Fail"</formula>
    </cfRule>
  </conditionalFormatting>
  <conditionalFormatting sqref="H1060">
    <cfRule type="cellIs" dxfId="481" priority="417" stopIfTrue="1" operator="equal">
      <formula>"OK"</formula>
    </cfRule>
  </conditionalFormatting>
  <conditionalFormatting sqref="H1060">
    <cfRule type="cellIs" dxfId="480" priority="418" stopIfTrue="1" operator="equal">
      <formula>"Fail"</formula>
    </cfRule>
  </conditionalFormatting>
  <conditionalFormatting sqref="H1060">
    <cfRule type="cellIs" dxfId="479" priority="419" stopIfTrue="1" operator="equal">
      <formula>"OK"</formula>
    </cfRule>
  </conditionalFormatting>
  <conditionalFormatting sqref="H1060">
    <cfRule type="cellIs" dxfId="478" priority="420" stopIfTrue="1" operator="equal">
      <formula>"Fail"</formula>
    </cfRule>
  </conditionalFormatting>
  <conditionalFormatting sqref="H1075">
    <cfRule type="cellIs" dxfId="477" priority="421" stopIfTrue="1" operator="equal">
      <formula>"OK"</formula>
    </cfRule>
  </conditionalFormatting>
  <conditionalFormatting sqref="H1075">
    <cfRule type="cellIs" dxfId="476" priority="422" stopIfTrue="1" operator="equal">
      <formula>"Fail"</formula>
    </cfRule>
  </conditionalFormatting>
  <conditionalFormatting sqref="H1075">
    <cfRule type="cellIs" dxfId="475" priority="423" stopIfTrue="1" operator="equal">
      <formula>"OK"</formula>
    </cfRule>
  </conditionalFormatting>
  <conditionalFormatting sqref="H1075">
    <cfRule type="cellIs" dxfId="474" priority="424" stopIfTrue="1" operator="equal">
      <formula>"Fail"</formula>
    </cfRule>
  </conditionalFormatting>
  <conditionalFormatting sqref="H1090">
    <cfRule type="cellIs" dxfId="473" priority="425" stopIfTrue="1" operator="equal">
      <formula>"OK"</formula>
    </cfRule>
  </conditionalFormatting>
  <conditionalFormatting sqref="H1090">
    <cfRule type="cellIs" dxfId="472" priority="426" stopIfTrue="1" operator="equal">
      <formula>"Fail"</formula>
    </cfRule>
  </conditionalFormatting>
  <conditionalFormatting sqref="H1090">
    <cfRule type="cellIs" dxfId="471" priority="427" stopIfTrue="1" operator="equal">
      <formula>"OK"</formula>
    </cfRule>
  </conditionalFormatting>
  <conditionalFormatting sqref="H1090">
    <cfRule type="cellIs" dxfId="470" priority="428" stopIfTrue="1" operator="equal">
      <formula>"Fail"</formula>
    </cfRule>
  </conditionalFormatting>
  <conditionalFormatting sqref="H374">
    <cfRule type="cellIs" dxfId="469" priority="429" stopIfTrue="1" operator="equal">
      <formula>"OK"</formula>
    </cfRule>
  </conditionalFormatting>
  <conditionalFormatting sqref="H374">
    <cfRule type="cellIs" dxfId="468" priority="430" stopIfTrue="1" operator="equal">
      <formula>"Fail"</formula>
    </cfRule>
  </conditionalFormatting>
  <conditionalFormatting sqref="I374">
    <cfRule type="cellIs" dxfId="467" priority="431" stopIfTrue="1" operator="equal">
      <formula>"OK"</formula>
    </cfRule>
  </conditionalFormatting>
  <conditionalFormatting sqref="I374">
    <cfRule type="cellIs" dxfId="466" priority="432" stopIfTrue="1" operator="equal">
      <formula>"Fail"</formula>
    </cfRule>
  </conditionalFormatting>
  <conditionalFormatting sqref="J3:J616">
    <cfRule type="containsText" dxfId="465" priority="433" operator="containsText" text="NG">
      <formula>NOT(ISERROR(SEARCH(("NG"),(J3))))</formula>
    </cfRule>
  </conditionalFormatting>
  <conditionalFormatting sqref="J3:J616">
    <cfRule type="containsText" dxfId="464" priority="434" operator="containsText" text="OK">
      <formula>NOT(ISERROR(SEARCH(("OK"),(J3))))</formula>
    </cfRule>
  </conditionalFormatting>
  <conditionalFormatting sqref="J622:J1104">
    <cfRule type="containsText" dxfId="463" priority="435" operator="containsText" text="NG">
      <formula>NOT(ISERROR(SEARCH(("NG"),(J622))))</formula>
    </cfRule>
  </conditionalFormatting>
  <conditionalFormatting sqref="J622:J1104">
    <cfRule type="containsText" dxfId="462" priority="436" operator="containsText" text="OK">
      <formula>NOT(ISERROR(SEARCH(("OK"),(J622))))</formula>
    </cfRule>
  </conditionalFormatting>
  <dataValidations count="2">
    <dataValidation type="list" allowBlank="1" showErrorMessage="1" sqref="J3:J616 J622:J1104">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tabColor rgb="FFFFC000"/>
    <pageSetUpPr fitToPage="1"/>
  </sheetPr>
  <dimension ref="A1:Z1000"/>
  <sheetViews>
    <sheetView workbookViewId="0">
      <pane ySplit="2" topLeftCell="A3" activePane="bottomLeft" state="frozen"/>
      <selection pane="bottomLeft" activeCell="B4" sqref="B4"/>
    </sheetView>
  </sheetViews>
  <sheetFormatPr defaultColWidth="14.42578125" defaultRowHeight="15" customHeight="1"/>
  <cols>
    <col min="1" max="1" width="13.28515625" customWidth="1"/>
    <col min="2" max="3" width="14.42578125" customWidth="1"/>
    <col min="4" max="4" width="28.42578125" customWidth="1"/>
    <col min="5" max="5" width="48.42578125" customWidth="1"/>
    <col min="6" max="6" width="21.42578125" customWidth="1"/>
    <col min="7" max="7" width="11.42578125" customWidth="1"/>
    <col min="8" max="8" width="58" customWidth="1"/>
    <col min="9" max="9" width="57" customWidth="1"/>
    <col min="10" max="11" width="11.42578125" customWidth="1"/>
    <col min="12" max="12" width="6.7109375" customWidth="1"/>
    <col min="13" max="13" width="19.42578125" customWidth="1"/>
    <col min="14" max="14" width="10.42578125" customWidth="1"/>
    <col min="15" max="17" width="20" customWidth="1"/>
    <col min="18" max="18" width="10.42578125" customWidth="1"/>
    <col min="19" max="26" width="9" customWidth="1"/>
  </cols>
  <sheetData>
    <row r="1" spans="1:26" ht="37.5" customHeight="1">
      <c r="A1" s="438" t="str">
        <f t="array" ref="A1">"Wakeup_"&amp;TEXT(MAX(IFERROR(--MID($A$2:$A$5000,8,3),0)),"000")</f>
        <v>Wakeup_064</v>
      </c>
      <c r="B1" s="438"/>
      <c r="C1" s="438"/>
      <c r="D1" s="436"/>
      <c r="E1" s="436"/>
      <c r="F1" s="438"/>
      <c r="G1" s="436"/>
      <c r="H1" s="436"/>
      <c r="I1" s="436"/>
      <c r="J1" s="436"/>
      <c r="K1" s="436"/>
      <c r="L1" s="438"/>
      <c r="M1" s="436"/>
      <c r="N1" s="2"/>
      <c r="O1" s="2"/>
      <c r="P1" s="2"/>
      <c r="Q1" s="2"/>
      <c r="R1" s="2"/>
      <c r="S1" s="35"/>
      <c r="T1" s="279"/>
      <c r="U1" s="279"/>
      <c r="V1" s="279"/>
      <c r="W1" s="279"/>
      <c r="X1" s="279"/>
      <c r="Y1" s="279"/>
      <c r="Z1" s="279"/>
    </row>
    <row r="2" spans="1:26" ht="44.25" customHeight="1">
      <c r="A2" s="68" t="s">
        <v>335</v>
      </c>
      <c r="B2" s="68" t="s">
        <v>12528</v>
      </c>
      <c r="C2" s="68" t="s">
        <v>340</v>
      </c>
      <c r="D2" s="68" t="s">
        <v>0</v>
      </c>
      <c r="E2" s="68" t="s">
        <v>26</v>
      </c>
      <c r="F2" s="68" t="s">
        <v>343</v>
      </c>
      <c r="G2" s="68" t="s">
        <v>344</v>
      </c>
      <c r="H2" s="68" t="s">
        <v>12956</v>
      </c>
      <c r="I2" s="68" t="s">
        <v>12957</v>
      </c>
      <c r="J2" s="68" t="s">
        <v>134</v>
      </c>
      <c r="K2" s="68" t="s">
        <v>347</v>
      </c>
      <c r="L2" s="68" t="s">
        <v>137</v>
      </c>
      <c r="M2" s="68" t="s">
        <v>140</v>
      </c>
      <c r="N2" s="389"/>
      <c r="O2" s="68" t="s">
        <v>348</v>
      </c>
      <c r="P2" s="68" t="s">
        <v>349</v>
      </c>
      <c r="Q2" s="68" t="s">
        <v>350</v>
      </c>
      <c r="R2" s="68" t="s">
        <v>28</v>
      </c>
      <c r="S2" s="459" t="s">
        <v>352</v>
      </c>
      <c r="T2" s="279"/>
      <c r="U2" s="279"/>
      <c r="V2" s="279"/>
      <c r="W2" s="279"/>
      <c r="X2" s="279"/>
      <c r="Y2" s="279"/>
      <c r="Z2" s="279"/>
    </row>
    <row r="3" spans="1:26" ht="16.5" customHeight="1">
      <c r="A3" s="820" t="s">
        <v>16170</v>
      </c>
      <c r="B3" s="820"/>
      <c r="C3" s="820"/>
      <c r="D3" s="735" t="s">
        <v>16179</v>
      </c>
      <c r="E3" s="736" t="s">
        <v>16181</v>
      </c>
      <c r="F3" s="820"/>
      <c r="G3" s="447"/>
      <c r="H3" s="461" t="s">
        <v>15550</v>
      </c>
      <c r="I3" s="447"/>
      <c r="J3" s="84" t="s">
        <v>158</v>
      </c>
      <c r="K3" s="84"/>
      <c r="L3" s="822"/>
      <c r="M3" s="443"/>
      <c r="N3" s="26"/>
      <c r="O3" s="86"/>
      <c r="P3" s="86"/>
      <c r="Q3" s="86" t="s">
        <v>379</v>
      </c>
      <c r="R3" s="86"/>
      <c r="S3" s="442"/>
      <c r="T3" s="279"/>
      <c r="U3" s="279"/>
      <c r="V3" s="279"/>
      <c r="W3" s="279"/>
      <c r="X3" s="279"/>
      <c r="Y3" s="279"/>
      <c r="Z3" s="279"/>
    </row>
    <row r="4" spans="1:26" ht="16.5" customHeight="1">
      <c r="A4" s="665"/>
      <c r="B4" s="665"/>
      <c r="C4" s="665"/>
      <c r="D4" s="665"/>
      <c r="E4" s="665"/>
      <c r="F4" s="665"/>
      <c r="G4" s="80" t="s">
        <v>17299</v>
      </c>
      <c r="H4" s="271" t="s">
        <v>16198</v>
      </c>
      <c r="I4" s="271" t="s">
        <v>15663</v>
      </c>
      <c r="J4" s="83" t="s">
        <v>158</v>
      </c>
      <c r="K4" s="83"/>
      <c r="L4" s="665"/>
      <c r="M4" s="178"/>
      <c r="N4" s="26"/>
      <c r="O4" s="86"/>
      <c r="P4" s="86"/>
      <c r="Q4" s="86" t="s">
        <v>379</v>
      </c>
      <c r="R4" s="86"/>
      <c r="S4" s="442"/>
      <c r="T4" s="279"/>
      <c r="U4" s="279"/>
      <c r="V4" s="279"/>
      <c r="W4" s="279"/>
      <c r="X4" s="279"/>
      <c r="Y4" s="279"/>
      <c r="Z4" s="279"/>
    </row>
    <row r="5" spans="1:26" ht="16.5" customHeight="1">
      <c r="A5" s="665"/>
      <c r="B5" s="665"/>
      <c r="C5" s="665"/>
      <c r="D5" s="665"/>
      <c r="E5" s="665"/>
      <c r="F5" s="665"/>
      <c r="G5" s="447"/>
      <c r="H5" s="2" t="s">
        <v>16201</v>
      </c>
      <c r="I5" s="445" t="s">
        <v>15580</v>
      </c>
      <c r="J5" s="84" t="s">
        <v>158</v>
      </c>
      <c r="K5" s="84"/>
      <c r="L5" s="665"/>
      <c r="M5" s="178" t="s">
        <v>16204</v>
      </c>
      <c r="N5" s="26"/>
      <c r="O5" s="86"/>
      <c r="P5" s="86"/>
      <c r="Q5" s="86" t="s">
        <v>379</v>
      </c>
      <c r="R5" s="86"/>
      <c r="S5" s="442"/>
      <c r="T5" s="279"/>
      <c r="U5" s="279"/>
      <c r="V5" s="279"/>
      <c r="W5" s="279"/>
      <c r="X5" s="279"/>
      <c r="Y5" s="279"/>
      <c r="Z5" s="279"/>
    </row>
    <row r="6" spans="1:26" ht="16.5" customHeight="1">
      <c r="A6" s="665"/>
      <c r="B6" s="665"/>
      <c r="C6" s="665"/>
      <c r="D6" s="665"/>
      <c r="E6" s="665"/>
      <c r="F6" s="665"/>
      <c r="G6" s="447"/>
      <c r="H6" s="2" t="s">
        <v>15562</v>
      </c>
      <c r="I6" s="2" t="s">
        <v>15563</v>
      </c>
      <c r="J6" s="84" t="s">
        <v>158</v>
      </c>
      <c r="K6" s="84"/>
      <c r="L6" s="665"/>
      <c r="M6" s="178"/>
      <c r="N6" s="26"/>
      <c r="O6" s="86"/>
      <c r="P6" s="86"/>
      <c r="Q6" s="86" t="s">
        <v>379</v>
      </c>
      <c r="R6" s="86"/>
      <c r="S6" s="442"/>
      <c r="T6" s="279"/>
      <c r="U6" s="279"/>
      <c r="V6" s="279"/>
      <c r="W6" s="279"/>
      <c r="X6" s="279"/>
      <c r="Y6" s="279"/>
      <c r="Z6" s="279"/>
    </row>
    <row r="7" spans="1:26" ht="16.5" customHeight="1">
      <c r="A7" s="665"/>
      <c r="B7" s="665"/>
      <c r="C7" s="665"/>
      <c r="D7" s="665"/>
      <c r="E7" s="665"/>
      <c r="F7" s="665"/>
      <c r="G7" s="447"/>
      <c r="H7" s="447" t="s">
        <v>18846</v>
      </c>
      <c r="I7" s="447"/>
      <c r="J7" s="84" t="s">
        <v>158</v>
      </c>
      <c r="K7" s="84"/>
      <c r="L7" s="665"/>
      <c r="M7" s="178"/>
      <c r="N7" s="26"/>
      <c r="O7" s="86"/>
      <c r="P7" s="86"/>
      <c r="Q7" s="86" t="s">
        <v>379</v>
      </c>
      <c r="R7" s="86"/>
      <c r="S7" s="442"/>
      <c r="T7" s="279"/>
      <c r="U7" s="279"/>
      <c r="V7" s="279"/>
      <c r="W7" s="279"/>
      <c r="X7" s="279"/>
      <c r="Y7" s="279"/>
      <c r="Z7" s="279"/>
    </row>
    <row r="8" spans="1:26" ht="16.5" customHeight="1">
      <c r="A8" s="665"/>
      <c r="B8" s="665"/>
      <c r="C8" s="665"/>
      <c r="D8" s="665"/>
      <c r="E8" s="665"/>
      <c r="F8" s="665"/>
      <c r="G8" s="447"/>
      <c r="H8" s="447" t="s">
        <v>18851</v>
      </c>
      <c r="I8" s="2" t="s">
        <v>16219</v>
      </c>
      <c r="J8" s="84" t="s">
        <v>158</v>
      </c>
      <c r="K8" s="84"/>
      <c r="L8" s="665"/>
      <c r="M8" s="178" t="s">
        <v>18852</v>
      </c>
      <c r="N8" s="26"/>
      <c r="O8" s="86"/>
      <c r="P8" s="86"/>
      <c r="Q8" s="86" t="s">
        <v>379</v>
      </c>
      <c r="R8" s="86"/>
      <c r="S8" s="442"/>
      <c r="T8" s="279"/>
      <c r="U8" s="279"/>
      <c r="V8" s="279"/>
      <c r="W8" s="279"/>
      <c r="X8" s="279"/>
      <c r="Y8" s="279"/>
      <c r="Z8" s="279"/>
    </row>
    <row r="9" spans="1:26" ht="16.5" customHeight="1">
      <c r="A9" s="665"/>
      <c r="B9" s="665"/>
      <c r="C9" s="665"/>
      <c r="D9" s="665"/>
      <c r="E9" s="665"/>
      <c r="F9" s="665"/>
      <c r="G9" s="447"/>
      <c r="H9" s="447" t="s">
        <v>16223</v>
      </c>
      <c r="I9" s="445" t="s">
        <v>16224</v>
      </c>
      <c r="J9" s="84" t="s">
        <v>158</v>
      </c>
      <c r="K9" s="84"/>
      <c r="L9" s="665"/>
      <c r="M9" s="178" t="s">
        <v>16204</v>
      </c>
      <c r="N9" s="26"/>
      <c r="O9" s="86"/>
      <c r="P9" s="86"/>
      <c r="Q9" s="86" t="s">
        <v>379</v>
      </c>
      <c r="R9" s="86"/>
      <c r="S9" s="442"/>
      <c r="T9" s="279"/>
      <c r="U9" s="279"/>
      <c r="V9" s="279"/>
      <c r="W9" s="279"/>
      <c r="X9" s="279"/>
      <c r="Y9" s="279"/>
      <c r="Z9" s="279"/>
    </row>
    <row r="10" spans="1:26" ht="16.5" customHeight="1">
      <c r="A10" s="666"/>
      <c r="B10" s="666"/>
      <c r="C10" s="666"/>
      <c r="D10" s="666"/>
      <c r="E10" s="666"/>
      <c r="F10" s="666"/>
      <c r="G10" s="447"/>
      <c r="H10" s="2"/>
      <c r="I10" s="2" t="s">
        <v>15563</v>
      </c>
      <c r="J10" s="84" t="s">
        <v>158</v>
      </c>
      <c r="K10" s="84"/>
      <c r="L10" s="666"/>
      <c r="M10" s="178"/>
      <c r="N10" s="26"/>
      <c r="O10" s="86"/>
      <c r="P10" s="86"/>
      <c r="Q10" s="86" t="s">
        <v>379</v>
      </c>
      <c r="R10" s="86"/>
      <c r="S10" s="442"/>
      <c r="T10" s="279"/>
      <c r="U10" s="279"/>
      <c r="V10" s="279"/>
      <c r="W10" s="279"/>
      <c r="X10" s="279"/>
      <c r="Y10" s="279"/>
      <c r="Z10" s="279"/>
    </row>
    <row r="11" spans="1:26" ht="16.5" customHeight="1">
      <c r="A11" s="820" t="s">
        <v>16230</v>
      </c>
      <c r="B11" s="820"/>
      <c r="C11" s="820"/>
      <c r="D11" s="735" t="s">
        <v>16179</v>
      </c>
      <c r="E11" s="736" t="s">
        <v>18858</v>
      </c>
      <c r="F11" s="820"/>
      <c r="G11" s="447"/>
      <c r="H11" s="461" t="s">
        <v>15550</v>
      </c>
      <c r="I11" s="447"/>
      <c r="J11" s="84" t="s">
        <v>158</v>
      </c>
      <c r="K11" s="84"/>
      <c r="L11" s="822"/>
      <c r="M11" s="178"/>
      <c r="N11" s="26"/>
      <c r="O11" s="86"/>
      <c r="P11" s="86"/>
      <c r="Q11" s="86" t="s">
        <v>379</v>
      </c>
      <c r="R11" s="86"/>
      <c r="S11" s="442"/>
      <c r="T11" s="279"/>
      <c r="U11" s="279"/>
      <c r="V11" s="279"/>
      <c r="W11" s="279"/>
      <c r="X11" s="279"/>
      <c r="Y11" s="279"/>
      <c r="Z11" s="279"/>
    </row>
    <row r="12" spans="1:26" ht="16.5" customHeight="1">
      <c r="A12" s="665"/>
      <c r="B12" s="665"/>
      <c r="C12" s="665"/>
      <c r="D12" s="665"/>
      <c r="E12" s="665"/>
      <c r="F12" s="665"/>
      <c r="G12" s="80" t="s">
        <v>17299</v>
      </c>
      <c r="H12" s="271" t="s">
        <v>16198</v>
      </c>
      <c r="I12" s="271" t="s">
        <v>15663</v>
      </c>
      <c r="J12" s="83" t="s">
        <v>158</v>
      </c>
      <c r="K12" s="83"/>
      <c r="L12" s="665"/>
      <c r="M12" s="178"/>
      <c r="N12" s="26"/>
      <c r="O12" s="86"/>
      <c r="P12" s="86"/>
      <c r="Q12" s="86" t="s">
        <v>379</v>
      </c>
      <c r="R12" s="86"/>
      <c r="S12" s="442"/>
      <c r="T12" s="279"/>
      <c r="U12" s="279"/>
      <c r="V12" s="279"/>
      <c r="W12" s="279"/>
      <c r="X12" s="279"/>
      <c r="Y12" s="279"/>
      <c r="Z12" s="279"/>
    </row>
    <row r="13" spans="1:26" ht="16.5" customHeight="1">
      <c r="A13" s="665"/>
      <c r="B13" s="665"/>
      <c r="C13" s="665"/>
      <c r="D13" s="665"/>
      <c r="E13" s="665"/>
      <c r="F13" s="665"/>
      <c r="G13" s="447"/>
      <c r="H13" s="2" t="s">
        <v>16201</v>
      </c>
      <c r="I13" s="445" t="s">
        <v>15580</v>
      </c>
      <c r="J13" s="84" t="s">
        <v>158</v>
      </c>
      <c r="K13" s="84"/>
      <c r="L13" s="665"/>
      <c r="M13" s="178" t="s">
        <v>16204</v>
      </c>
      <c r="N13" s="26"/>
      <c r="O13" s="86"/>
      <c r="P13" s="86"/>
      <c r="Q13" s="86" t="s">
        <v>379</v>
      </c>
      <c r="R13" s="86"/>
      <c r="S13" s="442"/>
      <c r="T13" s="279"/>
      <c r="U13" s="279"/>
      <c r="V13" s="279"/>
      <c r="W13" s="279"/>
      <c r="X13" s="279"/>
      <c r="Y13" s="279"/>
      <c r="Z13" s="279"/>
    </row>
    <row r="14" spans="1:26" ht="16.5" customHeight="1">
      <c r="A14" s="665"/>
      <c r="B14" s="665"/>
      <c r="C14" s="665"/>
      <c r="D14" s="665"/>
      <c r="E14" s="665"/>
      <c r="F14" s="665"/>
      <c r="G14" s="447"/>
      <c r="H14" s="2" t="s">
        <v>15562</v>
      </c>
      <c r="I14" s="2" t="s">
        <v>15563</v>
      </c>
      <c r="J14" s="84" t="s">
        <v>158</v>
      </c>
      <c r="K14" s="84"/>
      <c r="L14" s="665"/>
      <c r="M14" s="178"/>
      <c r="N14" s="26"/>
      <c r="O14" s="86"/>
      <c r="P14" s="86"/>
      <c r="Q14" s="86" t="s">
        <v>379</v>
      </c>
      <c r="R14" s="86"/>
      <c r="S14" s="442"/>
      <c r="T14" s="279"/>
      <c r="U14" s="279"/>
      <c r="V14" s="279"/>
      <c r="W14" s="279"/>
      <c r="X14" s="279"/>
      <c r="Y14" s="279"/>
      <c r="Z14" s="279"/>
    </row>
    <row r="15" spans="1:26" ht="16.5" customHeight="1">
      <c r="A15" s="665"/>
      <c r="B15" s="665"/>
      <c r="C15" s="665"/>
      <c r="D15" s="665"/>
      <c r="E15" s="665"/>
      <c r="F15" s="665"/>
      <c r="G15" s="447"/>
      <c r="H15" s="447" t="s">
        <v>18867</v>
      </c>
      <c r="I15" s="2" t="s">
        <v>16219</v>
      </c>
      <c r="J15" s="84" t="s">
        <v>158</v>
      </c>
      <c r="K15" s="84"/>
      <c r="L15" s="665"/>
      <c r="M15" s="178" t="s">
        <v>18868</v>
      </c>
      <c r="N15" s="26"/>
      <c r="O15" s="86"/>
      <c r="P15" s="86"/>
      <c r="Q15" s="86" t="s">
        <v>379</v>
      </c>
      <c r="R15" s="86"/>
      <c r="S15" s="442"/>
      <c r="T15" s="279"/>
      <c r="U15" s="279"/>
      <c r="V15" s="279"/>
      <c r="W15" s="279"/>
      <c r="X15" s="279"/>
      <c r="Y15" s="279"/>
      <c r="Z15" s="279"/>
    </row>
    <row r="16" spans="1:26" ht="16.5" customHeight="1">
      <c r="A16" s="665"/>
      <c r="B16" s="665"/>
      <c r="C16" s="665"/>
      <c r="D16" s="665"/>
      <c r="E16" s="665"/>
      <c r="F16" s="665"/>
      <c r="G16" s="447"/>
      <c r="H16" s="447" t="s">
        <v>18871</v>
      </c>
      <c r="I16" s="445" t="s">
        <v>16258</v>
      </c>
      <c r="J16" s="84" t="s">
        <v>158</v>
      </c>
      <c r="K16" s="84"/>
      <c r="L16" s="665"/>
      <c r="M16" s="178" t="s">
        <v>16204</v>
      </c>
      <c r="N16" s="26"/>
      <c r="O16" s="86"/>
      <c r="P16" s="86"/>
      <c r="Q16" s="86" t="s">
        <v>379</v>
      </c>
      <c r="R16" s="86"/>
      <c r="S16" s="442"/>
      <c r="T16" s="279"/>
      <c r="U16" s="279"/>
      <c r="V16" s="279"/>
      <c r="W16" s="279"/>
      <c r="X16" s="279"/>
      <c r="Y16" s="279"/>
      <c r="Z16" s="279"/>
    </row>
    <row r="17" spans="1:26" ht="16.5" customHeight="1">
      <c r="A17" s="666"/>
      <c r="B17" s="666"/>
      <c r="C17" s="666"/>
      <c r="D17" s="666"/>
      <c r="E17" s="666"/>
      <c r="F17" s="666"/>
      <c r="G17" s="447"/>
      <c r="H17" s="2"/>
      <c r="I17" s="2" t="s">
        <v>15563</v>
      </c>
      <c r="J17" s="84" t="s">
        <v>158</v>
      </c>
      <c r="K17" s="84"/>
      <c r="L17" s="666"/>
      <c r="M17" s="178"/>
      <c r="N17" s="26"/>
      <c r="O17" s="86"/>
      <c r="P17" s="86"/>
      <c r="Q17" s="86" t="s">
        <v>379</v>
      </c>
      <c r="R17" s="86"/>
      <c r="S17" s="442"/>
      <c r="T17" s="279"/>
      <c r="U17" s="279"/>
      <c r="V17" s="279"/>
      <c r="W17" s="279"/>
      <c r="X17" s="279"/>
      <c r="Y17" s="279"/>
      <c r="Z17" s="279"/>
    </row>
    <row r="18" spans="1:26" ht="16.5" customHeight="1">
      <c r="A18" s="820" t="s">
        <v>16266</v>
      </c>
      <c r="B18" s="820"/>
      <c r="C18" s="820"/>
      <c r="D18" s="735" t="s">
        <v>16179</v>
      </c>
      <c r="E18" s="736" t="s">
        <v>18876</v>
      </c>
      <c r="F18" s="820"/>
      <c r="G18" s="447"/>
      <c r="H18" s="461" t="s">
        <v>15550</v>
      </c>
      <c r="I18" s="447"/>
      <c r="J18" s="84" t="s">
        <v>158</v>
      </c>
      <c r="K18" s="84"/>
      <c r="L18" s="822"/>
      <c r="M18" s="178"/>
      <c r="N18" s="26"/>
      <c r="O18" s="86"/>
      <c r="P18" s="86"/>
      <c r="Q18" s="86" t="s">
        <v>379</v>
      </c>
      <c r="R18" s="86"/>
      <c r="S18" s="442"/>
      <c r="T18" s="279"/>
      <c r="U18" s="279"/>
      <c r="V18" s="279"/>
      <c r="W18" s="279"/>
      <c r="X18" s="279"/>
      <c r="Y18" s="279"/>
      <c r="Z18" s="279"/>
    </row>
    <row r="19" spans="1:26" ht="16.5" customHeight="1">
      <c r="A19" s="665"/>
      <c r="B19" s="665"/>
      <c r="C19" s="665"/>
      <c r="D19" s="665"/>
      <c r="E19" s="665"/>
      <c r="F19" s="665"/>
      <c r="G19" s="80" t="s">
        <v>17299</v>
      </c>
      <c r="H19" s="271" t="s">
        <v>16280</v>
      </c>
      <c r="I19" s="271" t="s">
        <v>16282</v>
      </c>
      <c r="J19" s="83" t="s">
        <v>158</v>
      </c>
      <c r="K19" s="83"/>
      <c r="L19" s="665"/>
      <c r="M19" s="178"/>
      <c r="N19" s="26"/>
      <c r="O19" s="86"/>
      <c r="P19" s="86"/>
      <c r="Q19" s="86" t="s">
        <v>379</v>
      </c>
      <c r="R19" s="86"/>
      <c r="S19" s="442"/>
      <c r="T19" s="279"/>
      <c r="U19" s="279"/>
      <c r="V19" s="279"/>
      <c r="W19" s="279"/>
      <c r="X19" s="279"/>
      <c r="Y19" s="279"/>
      <c r="Z19" s="279"/>
    </row>
    <row r="20" spans="1:26" ht="16.5" customHeight="1">
      <c r="A20" s="665"/>
      <c r="B20" s="665"/>
      <c r="C20" s="665"/>
      <c r="D20" s="665"/>
      <c r="E20" s="665"/>
      <c r="F20" s="665"/>
      <c r="G20" s="447"/>
      <c r="H20" s="271" t="s">
        <v>15884</v>
      </c>
      <c r="I20" s="453" t="s">
        <v>16289</v>
      </c>
      <c r="J20" s="84" t="s">
        <v>158</v>
      </c>
      <c r="K20" s="84"/>
      <c r="L20" s="665"/>
      <c r="M20" s="178" t="s">
        <v>18881</v>
      </c>
      <c r="N20" s="26"/>
      <c r="O20" s="86"/>
      <c r="P20" s="86"/>
      <c r="Q20" s="86" t="s">
        <v>379</v>
      </c>
      <c r="R20" s="86"/>
      <c r="S20" s="442"/>
      <c r="T20" s="279"/>
      <c r="U20" s="279"/>
      <c r="V20" s="279"/>
      <c r="W20" s="279"/>
      <c r="X20" s="279"/>
      <c r="Y20" s="279"/>
      <c r="Z20" s="279"/>
    </row>
    <row r="21" spans="1:26" ht="16.5" customHeight="1">
      <c r="A21" s="665"/>
      <c r="B21" s="665"/>
      <c r="C21" s="665"/>
      <c r="D21" s="665"/>
      <c r="E21" s="665"/>
      <c r="F21" s="665"/>
      <c r="G21" s="447"/>
      <c r="H21" s="271" t="s">
        <v>16296</v>
      </c>
      <c r="I21" s="468" t="s">
        <v>15580</v>
      </c>
      <c r="J21" s="84" t="s">
        <v>158</v>
      </c>
      <c r="K21" s="84"/>
      <c r="L21" s="665"/>
      <c r="M21" s="178"/>
      <c r="N21" s="26"/>
      <c r="O21" s="86"/>
      <c r="P21" s="86"/>
      <c r="Q21" s="86" t="s">
        <v>379</v>
      </c>
      <c r="R21" s="86"/>
      <c r="S21" s="442"/>
      <c r="T21" s="279"/>
      <c r="U21" s="279"/>
      <c r="V21" s="279"/>
      <c r="W21" s="279"/>
      <c r="X21" s="279"/>
      <c r="Y21" s="279"/>
      <c r="Z21" s="279"/>
    </row>
    <row r="22" spans="1:26" ht="16.5" customHeight="1">
      <c r="A22" s="665"/>
      <c r="B22" s="665"/>
      <c r="C22" s="665"/>
      <c r="D22" s="665"/>
      <c r="E22" s="665"/>
      <c r="F22" s="665"/>
      <c r="G22" s="447"/>
      <c r="H22" s="333" t="s">
        <v>15562</v>
      </c>
      <c r="I22" s="333"/>
      <c r="J22" s="84" t="s">
        <v>158</v>
      </c>
      <c r="K22" s="84"/>
      <c r="L22" s="665"/>
      <c r="M22" s="178"/>
      <c r="N22" s="26"/>
      <c r="O22" s="86"/>
      <c r="P22" s="86"/>
      <c r="Q22" s="86" t="s">
        <v>379</v>
      </c>
      <c r="R22" s="86"/>
      <c r="S22" s="442"/>
      <c r="T22" s="279"/>
      <c r="U22" s="279"/>
      <c r="V22" s="279"/>
      <c r="W22" s="279"/>
      <c r="X22" s="279"/>
      <c r="Y22" s="279"/>
      <c r="Z22" s="279"/>
    </row>
    <row r="23" spans="1:26" ht="16.5" customHeight="1">
      <c r="A23" s="665"/>
      <c r="B23" s="665"/>
      <c r="C23" s="665"/>
      <c r="D23" s="665"/>
      <c r="E23" s="665"/>
      <c r="F23" s="665"/>
      <c r="G23" s="447"/>
      <c r="H23" s="271" t="s">
        <v>16313</v>
      </c>
      <c r="I23" s="271" t="s">
        <v>15890</v>
      </c>
      <c r="J23" s="84" t="s">
        <v>158</v>
      </c>
      <c r="K23" s="84"/>
      <c r="L23" s="665"/>
      <c r="M23" s="178"/>
      <c r="N23" s="26"/>
      <c r="O23" s="86"/>
      <c r="P23" s="86"/>
      <c r="Q23" s="86" t="s">
        <v>379</v>
      </c>
      <c r="R23" s="86"/>
      <c r="S23" s="442"/>
      <c r="T23" s="279"/>
      <c r="U23" s="279"/>
      <c r="V23" s="279"/>
      <c r="W23" s="279"/>
      <c r="X23" s="279"/>
      <c r="Y23" s="279"/>
      <c r="Z23" s="279"/>
    </row>
    <row r="24" spans="1:26" ht="16.5" customHeight="1">
      <c r="A24" s="665"/>
      <c r="B24" s="665"/>
      <c r="C24" s="665"/>
      <c r="D24" s="665"/>
      <c r="E24" s="665"/>
      <c r="F24" s="665"/>
      <c r="G24" s="447"/>
      <c r="H24" s="271"/>
      <c r="I24" s="2" t="s">
        <v>15891</v>
      </c>
      <c r="J24" s="84" t="s">
        <v>158</v>
      </c>
      <c r="K24" s="84"/>
      <c r="L24" s="665"/>
      <c r="M24" s="178"/>
      <c r="N24" s="26"/>
      <c r="O24" s="86"/>
      <c r="P24" s="86"/>
      <c r="Q24" s="86" t="s">
        <v>379</v>
      </c>
      <c r="R24" s="86"/>
      <c r="S24" s="442"/>
      <c r="T24" s="279"/>
      <c r="U24" s="279"/>
      <c r="V24" s="279"/>
      <c r="W24" s="279"/>
      <c r="X24" s="279"/>
      <c r="Y24" s="279"/>
      <c r="Z24" s="279"/>
    </row>
    <row r="25" spans="1:26" ht="16.5" customHeight="1">
      <c r="A25" s="665"/>
      <c r="B25" s="665"/>
      <c r="C25" s="665"/>
      <c r="D25" s="665"/>
      <c r="E25" s="665"/>
      <c r="F25" s="665"/>
      <c r="G25" s="447"/>
      <c r="H25" s="447" t="s">
        <v>18895</v>
      </c>
      <c r="I25" s="2" t="s">
        <v>16219</v>
      </c>
      <c r="J25" s="84" t="s">
        <v>158</v>
      </c>
      <c r="K25" s="84"/>
      <c r="L25" s="665"/>
      <c r="M25" s="178" t="s">
        <v>18898</v>
      </c>
      <c r="N25" s="26"/>
      <c r="O25" s="86"/>
      <c r="P25" s="86"/>
      <c r="Q25" s="86" t="s">
        <v>379</v>
      </c>
      <c r="R25" s="86"/>
      <c r="S25" s="442"/>
      <c r="T25" s="279"/>
      <c r="U25" s="279"/>
      <c r="V25" s="279"/>
      <c r="W25" s="279"/>
      <c r="X25" s="279"/>
      <c r="Y25" s="279"/>
      <c r="Z25" s="279"/>
    </row>
    <row r="26" spans="1:26" ht="16.5" customHeight="1">
      <c r="A26" s="665"/>
      <c r="B26" s="665"/>
      <c r="C26" s="665"/>
      <c r="D26" s="665"/>
      <c r="E26" s="665"/>
      <c r="F26" s="665"/>
      <c r="G26" s="447"/>
      <c r="H26" s="447" t="s">
        <v>18902</v>
      </c>
      <c r="I26" s="2"/>
      <c r="J26" s="84" t="s">
        <v>158</v>
      </c>
      <c r="K26" s="84"/>
      <c r="L26" s="665"/>
      <c r="M26" s="178"/>
      <c r="N26" s="26"/>
      <c r="O26" s="86"/>
      <c r="P26" s="86"/>
      <c r="Q26" s="86" t="s">
        <v>379</v>
      </c>
      <c r="R26" s="86"/>
      <c r="S26" s="442"/>
      <c r="T26" s="279"/>
      <c r="U26" s="279"/>
      <c r="V26" s="279"/>
      <c r="W26" s="279"/>
      <c r="X26" s="279"/>
      <c r="Y26" s="279"/>
      <c r="Z26" s="279"/>
    </row>
    <row r="27" spans="1:26" ht="16.5" customHeight="1">
      <c r="A27" s="665"/>
      <c r="B27" s="665"/>
      <c r="C27" s="665"/>
      <c r="D27" s="665"/>
      <c r="E27" s="665"/>
      <c r="F27" s="665"/>
      <c r="G27" s="447"/>
      <c r="H27" s="271" t="s">
        <v>16296</v>
      </c>
      <c r="I27" s="333" t="s">
        <v>15562</v>
      </c>
      <c r="J27" s="84" t="s">
        <v>158</v>
      </c>
      <c r="K27" s="84"/>
      <c r="L27" s="665"/>
      <c r="M27" s="178"/>
      <c r="N27" s="26"/>
      <c r="O27" s="86"/>
      <c r="P27" s="86"/>
      <c r="Q27" s="86" t="s">
        <v>379</v>
      </c>
      <c r="R27" s="86"/>
      <c r="S27" s="442"/>
      <c r="T27" s="279"/>
      <c r="U27" s="279"/>
      <c r="V27" s="279"/>
      <c r="W27" s="279"/>
      <c r="X27" s="279"/>
      <c r="Y27" s="279"/>
      <c r="Z27" s="279"/>
    </row>
    <row r="28" spans="1:26" ht="16.5" customHeight="1">
      <c r="A28" s="665"/>
      <c r="B28" s="665"/>
      <c r="C28" s="665"/>
      <c r="D28" s="665"/>
      <c r="E28" s="665"/>
      <c r="F28" s="665"/>
      <c r="G28" s="447"/>
      <c r="H28" s="271"/>
      <c r="I28" s="445" t="s">
        <v>16344</v>
      </c>
      <c r="J28" s="84" t="s">
        <v>158</v>
      </c>
      <c r="K28" s="84"/>
      <c r="L28" s="665"/>
      <c r="M28" s="178"/>
      <c r="N28" s="26"/>
      <c r="O28" s="86"/>
      <c r="P28" s="86"/>
      <c r="Q28" s="86" t="s">
        <v>379</v>
      </c>
      <c r="R28" s="86"/>
      <c r="S28" s="442"/>
      <c r="T28" s="279"/>
      <c r="U28" s="279"/>
      <c r="V28" s="279"/>
      <c r="W28" s="279"/>
      <c r="X28" s="279"/>
      <c r="Y28" s="279"/>
      <c r="Z28" s="279"/>
    </row>
    <row r="29" spans="1:26" ht="16.5" customHeight="1">
      <c r="A29" s="666"/>
      <c r="B29" s="666"/>
      <c r="C29" s="666"/>
      <c r="D29" s="666"/>
      <c r="E29" s="666"/>
      <c r="F29" s="666"/>
      <c r="G29" s="447"/>
      <c r="H29" s="2"/>
      <c r="I29" s="2" t="s">
        <v>15891</v>
      </c>
      <c r="J29" s="84" t="s">
        <v>158</v>
      </c>
      <c r="K29" s="84"/>
      <c r="L29" s="666"/>
      <c r="M29" s="178"/>
      <c r="N29" s="26"/>
      <c r="O29" s="86"/>
      <c r="P29" s="86"/>
      <c r="Q29" s="86" t="s">
        <v>379</v>
      </c>
      <c r="R29" s="86"/>
      <c r="S29" s="442"/>
      <c r="T29" s="279"/>
      <c r="U29" s="279"/>
      <c r="V29" s="279"/>
      <c r="W29" s="279"/>
      <c r="X29" s="279"/>
      <c r="Y29" s="279"/>
      <c r="Z29" s="279"/>
    </row>
    <row r="30" spans="1:26" ht="16.5" customHeight="1">
      <c r="A30" s="820" t="s">
        <v>16353</v>
      </c>
      <c r="B30" s="820"/>
      <c r="C30" s="820"/>
      <c r="D30" s="735" t="s">
        <v>16179</v>
      </c>
      <c r="E30" s="737" t="s">
        <v>18923</v>
      </c>
      <c r="F30" s="820"/>
      <c r="G30" s="447"/>
      <c r="H30" s="461" t="s">
        <v>15550</v>
      </c>
      <c r="I30" s="447"/>
      <c r="J30" s="84" t="s">
        <v>158</v>
      </c>
      <c r="K30" s="84"/>
      <c r="L30" s="822"/>
      <c r="M30" s="178"/>
      <c r="N30" s="26"/>
      <c r="O30" s="86"/>
      <c r="P30" s="86"/>
      <c r="Q30" s="86" t="s">
        <v>379</v>
      </c>
      <c r="R30" s="86"/>
      <c r="S30" s="442"/>
      <c r="T30" s="279"/>
      <c r="U30" s="279"/>
      <c r="V30" s="279"/>
      <c r="W30" s="279"/>
      <c r="X30" s="279"/>
      <c r="Y30" s="279"/>
      <c r="Z30" s="279"/>
    </row>
    <row r="31" spans="1:26" ht="16.5" customHeight="1">
      <c r="A31" s="665"/>
      <c r="B31" s="665"/>
      <c r="C31" s="665"/>
      <c r="D31" s="665"/>
      <c r="E31" s="665"/>
      <c r="F31" s="665"/>
      <c r="G31" s="80" t="s">
        <v>17299</v>
      </c>
      <c r="H31" s="271" t="s">
        <v>16369</v>
      </c>
      <c r="I31" s="271" t="s">
        <v>16371</v>
      </c>
      <c r="J31" s="83" t="s">
        <v>158</v>
      </c>
      <c r="K31" s="83"/>
      <c r="L31" s="665"/>
      <c r="M31" s="178"/>
      <c r="N31" s="26"/>
      <c r="O31" s="86"/>
      <c r="P31" s="86"/>
      <c r="Q31" s="86" t="s">
        <v>379</v>
      </c>
      <c r="R31" s="86"/>
      <c r="S31" s="442"/>
      <c r="T31" s="279"/>
      <c r="U31" s="279"/>
      <c r="V31" s="279"/>
      <c r="W31" s="279"/>
      <c r="X31" s="279"/>
      <c r="Y31" s="279"/>
      <c r="Z31" s="279"/>
    </row>
    <row r="32" spans="1:26" ht="16.5" customHeight="1">
      <c r="A32" s="665"/>
      <c r="B32" s="665"/>
      <c r="C32" s="665"/>
      <c r="D32" s="665"/>
      <c r="E32" s="665"/>
      <c r="F32" s="665"/>
      <c r="G32" s="447"/>
      <c r="H32" s="271" t="s">
        <v>15884</v>
      </c>
      <c r="I32" s="453" t="s">
        <v>16377</v>
      </c>
      <c r="J32" s="84" t="s">
        <v>158</v>
      </c>
      <c r="K32" s="84"/>
      <c r="L32" s="665"/>
      <c r="M32" s="178"/>
      <c r="N32" s="26"/>
      <c r="O32" s="86"/>
      <c r="P32" s="86"/>
      <c r="Q32" s="86" t="s">
        <v>379</v>
      </c>
      <c r="R32" s="86"/>
      <c r="S32" s="442"/>
      <c r="T32" s="279"/>
      <c r="U32" s="279"/>
      <c r="V32" s="279"/>
      <c r="W32" s="279"/>
      <c r="X32" s="279"/>
      <c r="Y32" s="279"/>
      <c r="Z32" s="279"/>
    </row>
    <row r="33" spans="1:26" ht="16.5" customHeight="1">
      <c r="A33" s="665"/>
      <c r="B33" s="665"/>
      <c r="C33" s="665"/>
      <c r="D33" s="665"/>
      <c r="E33" s="665"/>
      <c r="F33" s="665"/>
      <c r="G33" s="447"/>
      <c r="H33" s="271" t="s">
        <v>16296</v>
      </c>
      <c r="I33" s="333" t="s">
        <v>15562</v>
      </c>
      <c r="J33" s="84" t="s">
        <v>158</v>
      </c>
      <c r="K33" s="84"/>
      <c r="L33" s="665"/>
      <c r="M33" s="178"/>
      <c r="N33" s="26"/>
      <c r="O33" s="86"/>
      <c r="P33" s="86"/>
      <c r="Q33" s="86" t="s">
        <v>379</v>
      </c>
      <c r="R33" s="86"/>
      <c r="S33" s="442"/>
      <c r="T33" s="279"/>
      <c r="U33" s="279"/>
      <c r="V33" s="279"/>
      <c r="W33" s="279"/>
      <c r="X33" s="279"/>
      <c r="Y33" s="279"/>
      <c r="Z33" s="279"/>
    </row>
    <row r="34" spans="1:26" ht="16.5" customHeight="1">
      <c r="A34" s="665"/>
      <c r="B34" s="665"/>
      <c r="C34" s="665"/>
      <c r="D34" s="665"/>
      <c r="E34" s="665"/>
      <c r="F34" s="665"/>
      <c r="G34" s="447"/>
      <c r="H34" s="271" t="s">
        <v>16313</v>
      </c>
      <c r="I34" s="271" t="s">
        <v>15890</v>
      </c>
      <c r="J34" s="84" t="s">
        <v>158</v>
      </c>
      <c r="K34" s="84"/>
      <c r="L34" s="665"/>
      <c r="M34" s="178"/>
      <c r="N34" s="26"/>
      <c r="O34" s="86"/>
      <c r="P34" s="86"/>
      <c r="Q34" s="86" t="s">
        <v>379</v>
      </c>
      <c r="R34" s="86"/>
      <c r="S34" s="442"/>
      <c r="T34" s="279"/>
      <c r="U34" s="279"/>
      <c r="V34" s="279"/>
      <c r="W34" s="279"/>
      <c r="X34" s="279"/>
      <c r="Y34" s="279"/>
      <c r="Z34" s="279"/>
    </row>
    <row r="35" spans="1:26" ht="16.5" customHeight="1">
      <c r="A35" s="665"/>
      <c r="B35" s="665"/>
      <c r="C35" s="665"/>
      <c r="D35" s="665"/>
      <c r="E35" s="665"/>
      <c r="F35" s="665"/>
      <c r="G35" s="447"/>
      <c r="H35" s="271"/>
      <c r="I35" s="2" t="s">
        <v>15891</v>
      </c>
      <c r="J35" s="84" t="s">
        <v>158</v>
      </c>
      <c r="K35" s="84"/>
      <c r="L35" s="665"/>
      <c r="M35" s="178"/>
      <c r="N35" s="26"/>
      <c r="O35" s="86"/>
      <c r="P35" s="86"/>
      <c r="Q35" s="86" t="s">
        <v>379</v>
      </c>
      <c r="R35" s="86"/>
      <c r="S35" s="442"/>
      <c r="T35" s="279"/>
      <c r="U35" s="279"/>
      <c r="V35" s="279"/>
      <c r="W35" s="279"/>
      <c r="X35" s="279"/>
      <c r="Y35" s="279"/>
      <c r="Z35" s="279"/>
    </row>
    <row r="36" spans="1:26" ht="16.5" customHeight="1">
      <c r="A36" s="665"/>
      <c r="B36" s="665"/>
      <c r="C36" s="665"/>
      <c r="D36" s="665"/>
      <c r="E36" s="665"/>
      <c r="F36" s="665"/>
      <c r="G36" s="447"/>
      <c r="H36" s="2" t="s">
        <v>15771</v>
      </c>
      <c r="I36" s="271" t="s">
        <v>16396</v>
      </c>
      <c r="J36" s="84" t="s">
        <v>158</v>
      </c>
      <c r="K36" s="84"/>
      <c r="L36" s="665"/>
      <c r="M36" s="178"/>
      <c r="N36" s="26"/>
      <c r="O36" s="86"/>
      <c r="P36" s="86"/>
      <c r="Q36" s="86" t="s">
        <v>379</v>
      </c>
      <c r="R36" s="86"/>
      <c r="S36" s="442"/>
      <c r="T36" s="279"/>
      <c r="U36" s="279"/>
      <c r="V36" s="279"/>
      <c r="W36" s="279"/>
      <c r="X36" s="279"/>
      <c r="Y36" s="279"/>
      <c r="Z36" s="279"/>
    </row>
    <row r="37" spans="1:26" ht="16.5" customHeight="1">
      <c r="A37" s="665"/>
      <c r="B37" s="665"/>
      <c r="C37" s="665"/>
      <c r="D37" s="665"/>
      <c r="E37" s="665"/>
      <c r="F37" s="665"/>
      <c r="G37" s="447"/>
      <c r="H37" s="447" t="s">
        <v>18947</v>
      </c>
      <c r="I37" s="445" t="s">
        <v>16400</v>
      </c>
      <c r="J37" s="84" t="s">
        <v>158</v>
      </c>
      <c r="K37" s="84"/>
      <c r="L37" s="665"/>
      <c r="M37" s="178"/>
      <c r="N37" s="26"/>
      <c r="O37" s="86"/>
      <c r="P37" s="86"/>
      <c r="Q37" s="86" t="s">
        <v>379</v>
      </c>
      <c r="R37" s="86"/>
      <c r="S37" s="442"/>
      <c r="T37" s="279"/>
      <c r="U37" s="279"/>
      <c r="V37" s="279"/>
      <c r="W37" s="279"/>
      <c r="X37" s="279"/>
      <c r="Y37" s="279"/>
      <c r="Z37" s="279"/>
    </row>
    <row r="38" spans="1:26" ht="16.5" customHeight="1">
      <c r="A38" s="665"/>
      <c r="B38" s="665"/>
      <c r="C38" s="665"/>
      <c r="D38" s="665"/>
      <c r="E38" s="665"/>
      <c r="F38" s="665"/>
      <c r="G38" s="447"/>
      <c r="H38" s="447" t="s">
        <v>18951</v>
      </c>
      <c r="I38" s="271"/>
      <c r="J38" s="84" t="s">
        <v>158</v>
      </c>
      <c r="K38" s="84"/>
      <c r="L38" s="665"/>
      <c r="M38" s="178"/>
      <c r="N38" s="26"/>
      <c r="O38" s="86"/>
      <c r="P38" s="86"/>
      <c r="Q38" s="86" t="s">
        <v>379</v>
      </c>
      <c r="R38" s="86"/>
      <c r="S38" s="442"/>
      <c r="T38" s="279"/>
      <c r="U38" s="279"/>
      <c r="V38" s="279"/>
      <c r="W38" s="279"/>
      <c r="X38" s="279"/>
      <c r="Y38" s="279"/>
      <c r="Z38" s="279"/>
    </row>
    <row r="39" spans="1:26" ht="16.5" customHeight="1">
      <c r="A39" s="665"/>
      <c r="B39" s="665"/>
      <c r="C39" s="665"/>
      <c r="D39" s="665"/>
      <c r="E39" s="665"/>
      <c r="F39" s="665"/>
      <c r="G39" s="447"/>
      <c r="H39" s="271" t="s">
        <v>16296</v>
      </c>
      <c r="I39" s="333" t="s">
        <v>15562</v>
      </c>
      <c r="J39" s="84" t="s">
        <v>158</v>
      </c>
      <c r="K39" s="84"/>
      <c r="L39" s="665"/>
      <c r="M39" s="178"/>
      <c r="N39" s="26"/>
      <c r="O39" s="86"/>
      <c r="P39" s="86"/>
      <c r="Q39" s="86" t="s">
        <v>379</v>
      </c>
      <c r="R39" s="86"/>
      <c r="S39" s="442"/>
      <c r="T39" s="279"/>
      <c r="U39" s="279"/>
      <c r="V39" s="279"/>
      <c r="W39" s="279"/>
      <c r="X39" s="279"/>
      <c r="Y39" s="279"/>
      <c r="Z39" s="279"/>
    </row>
    <row r="40" spans="1:26" ht="16.5" customHeight="1">
      <c r="A40" s="665"/>
      <c r="B40" s="665"/>
      <c r="C40" s="665"/>
      <c r="D40" s="665"/>
      <c r="E40" s="665"/>
      <c r="F40" s="665"/>
      <c r="G40" s="447"/>
      <c r="H40" s="271"/>
      <c r="I40" s="445" t="s">
        <v>16344</v>
      </c>
      <c r="J40" s="84" t="s">
        <v>158</v>
      </c>
      <c r="K40" s="84"/>
      <c r="L40" s="665"/>
      <c r="M40" s="178"/>
      <c r="N40" s="26"/>
      <c r="O40" s="86"/>
      <c r="P40" s="86"/>
      <c r="Q40" s="86" t="s">
        <v>379</v>
      </c>
      <c r="R40" s="86"/>
      <c r="S40" s="442"/>
      <c r="T40" s="279"/>
      <c r="U40" s="279"/>
      <c r="V40" s="279"/>
      <c r="W40" s="279"/>
      <c r="X40" s="279"/>
      <c r="Y40" s="279"/>
      <c r="Z40" s="279"/>
    </row>
    <row r="41" spans="1:26" ht="16.5" customHeight="1">
      <c r="A41" s="666"/>
      <c r="B41" s="666"/>
      <c r="C41" s="666"/>
      <c r="D41" s="666"/>
      <c r="E41" s="666"/>
      <c r="F41" s="666"/>
      <c r="G41" s="447"/>
      <c r="H41" s="2"/>
      <c r="I41" s="2" t="s">
        <v>15891</v>
      </c>
      <c r="J41" s="84" t="s">
        <v>158</v>
      </c>
      <c r="K41" s="84"/>
      <c r="L41" s="666"/>
      <c r="M41" s="178"/>
      <c r="N41" s="26"/>
      <c r="O41" s="86"/>
      <c r="P41" s="86"/>
      <c r="Q41" s="86" t="s">
        <v>379</v>
      </c>
      <c r="R41" s="86"/>
      <c r="S41" s="442"/>
      <c r="T41" s="279"/>
      <c r="U41" s="279"/>
      <c r="V41" s="279"/>
      <c r="W41" s="279"/>
      <c r="X41" s="279"/>
      <c r="Y41" s="279"/>
      <c r="Z41" s="279"/>
    </row>
    <row r="42" spans="1:26" ht="16.5" customHeight="1">
      <c r="A42" s="820" t="s">
        <v>16426</v>
      </c>
      <c r="B42" s="820"/>
      <c r="C42" s="820"/>
      <c r="D42" s="735" t="s">
        <v>16179</v>
      </c>
      <c r="E42" s="737" t="s">
        <v>18965</v>
      </c>
      <c r="F42" s="820"/>
      <c r="G42" s="447"/>
      <c r="H42" s="461" t="s">
        <v>15550</v>
      </c>
      <c r="I42" s="447"/>
      <c r="J42" s="84" t="s">
        <v>158</v>
      </c>
      <c r="K42" s="84"/>
      <c r="L42" s="822"/>
      <c r="M42" s="178"/>
      <c r="N42" s="26"/>
      <c r="O42" s="86"/>
      <c r="P42" s="86"/>
      <c r="Q42" s="86" t="s">
        <v>379</v>
      </c>
      <c r="R42" s="86"/>
      <c r="S42" s="442"/>
      <c r="T42" s="279"/>
      <c r="U42" s="279"/>
      <c r="V42" s="279"/>
      <c r="W42" s="279"/>
      <c r="X42" s="279"/>
      <c r="Y42" s="279"/>
      <c r="Z42" s="279"/>
    </row>
    <row r="43" spans="1:26" ht="16.5" customHeight="1">
      <c r="A43" s="665"/>
      <c r="B43" s="665"/>
      <c r="C43" s="665"/>
      <c r="D43" s="665"/>
      <c r="E43" s="665"/>
      <c r="F43" s="665"/>
      <c r="G43" s="80" t="s">
        <v>17299</v>
      </c>
      <c r="H43" s="271" t="s">
        <v>16448</v>
      </c>
      <c r="I43" s="271" t="s">
        <v>16371</v>
      </c>
      <c r="J43" s="83" t="s">
        <v>158</v>
      </c>
      <c r="K43" s="83"/>
      <c r="L43" s="665"/>
      <c r="M43" s="178"/>
      <c r="N43" s="26"/>
      <c r="O43" s="86"/>
      <c r="P43" s="86"/>
      <c r="Q43" s="86" t="s">
        <v>379</v>
      </c>
      <c r="R43" s="86"/>
      <c r="S43" s="442"/>
      <c r="T43" s="279"/>
      <c r="U43" s="279"/>
      <c r="V43" s="279"/>
      <c r="W43" s="279"/>
      <c r="X43" s="279"/>
      <c r="Y43" s="279"/>
      <c r="Z43" s="279"/>
    </row>
    <row r="44" spans="1:26" ht="16.5" customHeight="1">
      <c r="A44" s="665"/>
      <c r="B44" s="665"/>
      <c r="C44" s="665"/>
      <c r="D44" s="665"/>
      <c r="E44" s="665"/>
      <c r="F44" s="665"/>
      <c r="G44" s="447"/>
      <c r="H44" s="271" t="s">
        <v>15884</v>
      </c>
      <c r="I44" s="453" t="s">
        <v>16377</v>
      </c>
      <c r="J44" s="84" t="s">
        <v>158</v>
      </c>
      <c r="K44" s="84"/>
      <c r="L44" s="665"/>
      <c r="M44" s="178"/>
      <c r="N44" s="26"/>
      <c r="O44" s="86"/>
      <c r="P44" s="86"/>
      <c r="Q44" s="86" t="s">
        <v>379</v>
      </c>
      <c r="R44" s="86"/>
      <c r="S44" s="442"/>
      <c r="T44" s="279"/>
      <c r="U44" s="279"/>
      <c r="V44" s="279"/>
      <c r="W44" s="279"/>
      <c r="X44" s="279"/>
      <c r="Y44" s="279"/>
      <c r="Z44" s="279"/>
    </row>
    <row r="45" spans="1:26" ht="16.5" customHeight="1">
      <c r="A45" s="665"/>
      <c r="B45" s="665"/>
      <c r="C45" s="665"/>
      <c r="D45" s="665"/>
      <c r="E45" s="665"/>
      <c r="F45" s="665"/>
      <c r="G45" s="447"/>
      <c r="H45" s="271" t="s">
        <v>16296</v>
      </c>
      <c r="I45" s="333" t="s">
        <v>15562</v>
      </c>
      <c r="J45" s="84" t="s">
        <v>158</v>
      </c>
      <c r="K45" s="84"/>
      <c r="L45" s="665"/>
      <c r="M45" s="178"/>
      <c r="N45" s="26"/>
      <c r="O45" s="86"/>
      <c r="P45" s="86"/>
      <c r="Q45" s="86" t="s">
        <v>379</v>
      </c>
      <c r="R45" s="86"/>
      <c r="S45" s="442"/>
      <c r="T45" s="279"/>
      <c r="U45" s="279"/>
      <c r="V45" s="279"/>
      <c r="W45" s="279"/>
      <c r="X45" s="279"/>
      <c r="Y45" s="279"/>
      <c r="Z45" s="279"/>
    </row>
    <row r="46" spans="1:26" ht="16.5" customHeight="1">
      <c r="A46" s="665"/>
      <c r="B46" s="665"/>
      <c r="C46" s="665"/>
      <c r="D46" s="665"/>
      <c r="E46" s="665"/>
      <c r="F46" s="665"/>
      <c r="G46" s="447"/>
      <c r="H46" s="271" t="s">
        <v>16313</v>
      </c>
      <c r="I46" s="271" t="s">
        <v>15890</v>
      </c>
      <c r="J46" s="84" t="s">
        <v>158</v>
      </c>
      <c r="K46" s="84"/>
      <c r="L46" s="665"/>
      <c r="M46" s="178"/>
      <c r="N46" s="26"/>
      <c r="O46" s="86"/>
      <c r="P46" s="86"/>
      <c r="Q46" s="86" t="s">
        <v>379</v>
      </c>
      <c r="R46" s="86"/>
      <c r="S46" s="442"/>
      <c r="T46" s="279"/>
      <c r="U46" s="279"/>
      <c r="V46" s="279"/>
      <c r="W46" s="279"/>
      <c r="X46" s="279"/>
      <c r="Y46" s="279"/>
      <c r="Z46" s="279"/>
    </row>
    <row r="47" spans="1:26" ht="16.5" customHeight="1">
      <c r="A47" s="665"/>
      <c r="B47" s="665"/>
      <c r="C47" s="665"/>
      <c r="D47" s="665"/>
      <c r="E47" s="665"/>
      <c r="F47" s="665"/>
      <c r="G47" s="447"/>
      <c r="H47" s="271"/>
      <c r="I47" s="2" t="s">
        <v>15891</v>
      </c>
      <c r="J47" s="84" t="s">
        <v>158</v>
      </c>
      <c r="K47" s="84"/>
      <c r="L47" s="665"/>
      <c r="M47" s="178"/>
      <c r="N47" s="26"/>
      <c r="O47" s="86"/>
      <c r="P47" s="86"/>
      <c r="Q47" s="86" t="s">
        <v>379</v>
      </c>
      <c r="R47" s="86"/>
      <c r="S47" s="442"/>
      <c r="T47" s="279"/>
      <c r="U47" s="279"/>
      <c r="V47" s="279"/>
      <c r="W47" s="279"/>
      <c r="X47" s="279"/>
      <c r="Y47" s="279"/>
      <c r="Z47" s="279"/>
    </row>
    <row r="48" spans="1:26" ht="16.5" customHeight="1">
      <c r="A48" s="665"/>
      <c r="B48" s="665"/>
      <c r="C48" s="665"/>
      <c r="D48" s="665"/>
      <c r="E48" s="665"/>
      <c r="F48" s="665"/>
      <c r="G48" s="447"/>
      <c r="H48" s="2" t="s">
        <v>15643</v>
      </c>
      <c r="I48" s="271" t="s">
        <v>16477</v>
      </c>
      <c r="J48" s="84" t="s">
        <v>158</v>
      </c>
      <c r="K48" s="84"/>
      <c r="L48" s="665"/>
      <c r="M48" s="178"/>
      <c r="N48" s="26"/>
      <c r="O48" s="86"/>
      <c r="P48" s="86"/>
      <c r="Q48" s="86" t="s">
        <v>379</v>
      </c>
      <c r="R48" s="86"/>
      <c r="S48" s="442"/>
      <c r="T48" s="279"/>
      <c r="U48" s="279"/>
      <c r="V48" s="279"/>
      <c r="W48" s="279"/>
      <c r="X48" s="279"/>
      <c r="Y48" s="279"/>
      <c r="Z48" s="279"/>
    </row>
    <row r="49" spans="1:26" ht="16.5" customHeight="1">
      <c r="A49" s="665"/>
      <c r="B49" s="665"/>
      <c r="C49" s="665"/>
      <c r="D49" s="665"/>
      <c r="E49" s="665"/>
      <c r="F49" s="665"/>
      <c r="G49" s="447"/>
      <c r="H49" s="447" t="s">
        <v>18992</v>
      </c>
      <c r="I49" s="445" t="s">
        <v>16400</v>
      </c>
      <c r="J49" s="84" t="s">
        <v>158</v>
      </c>
      <c r="K49" s="84"/>
      <c r="L49" s="665"/>
      <c r="M49" s="178"/>
      <c r="N49" s="26"/>
      <c r="O49" s="86"/>
      <c r="P49" s="86"/>
      <c r="Q49" s="86" t="s">
        <v>379</v>
      </c>
      <c r="R49" s="86"/>
      <c r="S49" s="442"/>
      <c r="T49" s="279"/>
      <c r="U49" s="279"/>
      <c r="V49" s="279"/>
      <c r="W49" s="279"/>
      <c r="X49" s="279"/>
      <c r="Y49" s="279"/>
      <c r="Z49" s="279"/>
    </row>
    <row r="50" spans="1:26" ht="16.5" customHeight="1">
      <c r="A50" s="665"/>
      <c r="B50" s="665"/>
      <c r="C50" s="665"/>
      <c r="D50" s="665"/>
      <c r="E50" s="665"/>
      <c r="F50" s="665"/>
      <c r="G50" s="447"/>
      <c r="H50" s="447" t="s">
        <v>18995</v>
      </c>
      <c r="I50" s="271"/>
      <c r="J50" s="84" t="s">
        <v>158</v>
      </c>
      <c r="K50" s="84"/>
      <c r="L50" s="665"/>
      <c r="M50" s="178"/>
      <c r="N50" s="26"/>
      <c r="O50" s="86"/>
      <c r="P50" s="86"/>
      <c r="Q50" s="86" t="s">
        <v>379</v>
      </c>
      <c r="R50" s="86"/>
      <c r="S50" s="442"/>
      <c r="T50" s="279"/>
      <c r="U50" s="279"/>
      <c r="V50" s="279"/>
      <c r="W50" s="279"/>
      <c r="X50" s="279"/>
      <c r="Y50" s="279"/>
      <c r="Z50" s="279"/>
    </row>
    <row r="51" spans="1:26" ht="16.5" customHeight="1">
      <c r="A51" s="665"/>
      <c r="B51" s="665"/>
      <c r="C51" s="665"/>
      <c r="D51" s="665"/>
      <c r="E51" s="665"/>
      <c r="F51" s="665"/>
      <c r="G51" s="447"/>
      <c r="H51" s="271" t="s">
        <v>16296</v>
      </c>
      <c r="I51" s="333" t="s">
        <v>15562</v>
      </c>
      <c r="J51" s="84" t="s">
        <v>158</v>
      </c>
      <c r="K51" s="84"/>
      <c r="L51" s="665"/>
      <c r="M51" s="178"/>
      <c r="N51" s="26"/>
      <c r="O51" s="86"/>
      <c r="P51" s="86"/>
      <c r="Q51" s="86" t="s">
        <v>379</v>
      </c>
      <c r="R51" s="86"/>
      <c r="S51" s="442"/>
      <c r="T51" s="279"/>
      <c r="U51" s="279"/>
      <c r="V51" s="279"/>
      <c r="W51" s="279"/>
      <c r="X51" s="279"/>
      <c r="Y51" s="279"/>
      <c r="Z51" s="279"/>
    </row>
    <row r="52" spans="1:26" ht="16.5" customHeight="1">
      <c r="A52" s="665"/>
      <c r="B52" s="665"/>
      <c r="C52" s="665"/>
      <c r="D52" s="665"/>
      <c r="E52" s="665"/>
      <c r="F52" s="665"/>
      <c r="G52" s="447"/>
      <c r="H52" s="271"/>
      <c r="I52" s="445" t="s">
        <v>16492</v>
      </c>
      <c r="J52" s="84" t="s">
        <v>158</v>
      </c>
      <c r="K52" s="84"/>
      <c r="L52" s="665"/>
      <c r="M52" s="178"/>
      <c r="N52" s="26"/>
      <c r="O52" s="86"/>
      <c r="P52" s="86"/>
      <c r="Q52" s="86" t="s">
        <v>379</v>
      </c>
      <c r="R52" s="86"/>
      <c r="S52" s="442"/>
      <c r="T52" s="279"/>
      <c r="U52" s="279"/>
      <c r="V52" s="279"/>
      <c r="W52" s="279"/>
      <c r="X52" s="279"/>
      <c r="Y52" s="279"/>
      <c r="Z52" s="279"/>
    </row>
    <row r="53" spans="1:26" ht="16.5" customHeight="1">
      <c r="A53" s="665"/>
      <c r="B53" s="665"/>
      <c r="C53" s="665"/>
      <c r="D53" s="665"/>
      <c r="E53" s="665"/>
      <c r="F53" s="665"/>
      <c r="G53" s="447"/>
      <c r="H53" s="271"/>
      <c r="I53" s="271" t="s">
        <v>15890</v>
      </c>
      <c r="J53" s="84" t="s">
        <v>158</v>
      </c>
      <c r="K53" s="84"/>
      <c r="L53" s="665"/>
      <c r="M53" s="178"/>
      <c r="N53" s="26"/>
      <c r="O53" s="86"/>
      <c r="P53" s="86"/>
      <c r="Q53" s="86" t="s">
        <v>379</v>
      </c>
      <c r="R53" s="86"/>
      <c r="S53" s="442"/>
      <c r="T53" s="279"/>
      <c r="U53" s="279"/>
      <c r="V53" s="279"/>
      <c r="W53" s="279"/>
      <c r="X53" s="279"/>
      <c r="Y53" s="279"/>
      <c r="Z53" s="279"/>
    </row>
    <row r="54" spans="1:26" ht="16.5" customHeight="1">
      <c r="A54" s="666"/>
      <c r="B54" s="666"/>
      <c r="C54" s="666"/>
      <c r="D54" s="666"/>
      <c r="E54" s="666"/>
      <c r="F54" s="666"/>
      <c r="G54" s="447"/>
      <c r="H54" s="2"/>
      <c r="I54" s="2" t="s">
        <v>15891</v>
      </c>
      <c r="J54" s="84" t="s">
        <v>158</v>
      </c>
      <c r="K54" s="84"/>
      <c r="L54" s="666"/>
      <c r="M54" s="178"/>
      <c r="N54" s="26"/>
      <c r="O54" s="86"/>
      <c r="P54" s="86"/>
      <c r="Q54" s="86" t="s">
        <v>379</v>
      </c>
      <c r="R54" s="86"/>
      <c r="S54" s="442"/>
      <c r="T54" s="279"/>
      <c r="U54" s="279"/>
      <c r="V54" s="279"/>
      <c r="W54" s="279"/>
      <c r="X54" s="279"/>
      <c r="Y54" s="279"/>
      <c r="Z54" s="279"/>
    </row>
    <row r="55" spans="1:26" ht="16.5" customHeight="1">
      <c r="A55" s="820" t="s">
        <v>16506</v>
      </c>
      <c r="B55" s="820"/>
      <c r="C55" s="820"/>
      <c r="D55" s="735" t="s">
        <v>16179</v>
      </c>
      <c r="E55" s="737" t="s">
        <v>19007</v>
      </c>
      <c r="F55" s="820"/>
      <c r="G55" s="447"/>
      <c r="H55" s="461" t="s">
        <v>15550</v>
      </c>
      <c r="I55" s="447"/>
      <c r="J55" s="84" t="s">
        <v>158</v>
      </c>
      <c r="K55" s="84"/>
      <c r="L55" s="822"/>
      <c r="M55" s="178"/>
      <c r="N55" s="26"/>
      <c r="O55" s="86"/>
      <c r="P55" s="86"/>
      <c r="Q55" s="86" t="s">
        <v>379</v>
      </c>
      <c r="R55" s="86"/>
      <c r="S55" s="442"/>
      <c r="T55" s="279"/>
      <c r="U55" s="279"/>
      <c r="V55" s="279"/>
      <c r="W55" s="279"/>
      <c r="X55" s="279"/>
      <c r="Y55" s="279"/>
      <c r="Z55" s="279"/>
    </row>
    <row r="56" spans="1:26" ht="16.5" customHeight="1">
      <c r="A56" s="665"/>
      <c r="B56" s="665"/>
      <c r="C56" s="665"/>
      <c r="D56" s="665"/>
      <c r="E56" s="665"/>
      <c r="F56" s="665"/>
      <c r="G56" s="80" t="s">
        <v>17299</v>
      </c>
      <c r="H56" s="271" t="s">
        <v>16448</v>
      </c>
      <c r="I56" s="271" t="s">
        <v>16371</v>
      </c>
      <c r="J56" s="83" t="s">
        <v>158</v>
      </c>
      <c r="K56" s="83"/>
      <c r="L56" s="665"/>
      <c r="M56" s="178"/>
      <c r="N56" s="26"/>
      <c r="O56" s="86"/>
      <c r="P56" s="86"/>
      <c r="Q56" s="86" t="s">
        <v>379</v>
      </c>
      <c r="R56" s="86"/>
      <c r="S56" s="442"/>
      <c r="T56" s="279"/>
      <c r="U56" s="279"/>
      <c r="V56" s="279"/>
      <c r="W56" s="279"/>
      <c r="X56" s="279"/>
      <c r="Y56" s="279"/>
      <c r="Z56" s="279"/>
    </row>
    <row r="57" spans="1:26" ht="16.5" customHeight="1">
      <c r="A57" s="665"/>
      <c r="B57" s="665"/>
      <c r="C57" s="665"/>
      <c r="D57" s="665"/>
      <c r="E57" s="665"/>
      <c r="F57" s="665"/>
      <c r="G57" s="447"/>
      <c r="H57" s="271" t="s">
        <v>15884</v>
      </c>
      <c r="I57" s="453" t="s">
        <v>16377</v>
      </c>
      <c r="J57" s="84" t="s">
        <v>158</v>
      </c>
      <c r="K57" s="84"/>
      <c r="L57" s="665"/>
      <c r="M57" s="178"/>
      <c r="N57" s="26"/>
      <c r="O57" s="86"/>
      <c r="P57" s="86"/>
      <c r="Q57" s="86" t="s">
        <v>379</v>
      </c>
      <c r="R57" s="86"/>
      <c r="S57" s="442"/>
      <c r="T57" s="279"/>
      <c r="U57" s="279"/>
      <c r="V57" s="279"/>
      <c r="W57" s="279"/>
      <c r="X57" s="279"/>
      <c r="Y57" s="279"/>
      <c r="Z57" s="279"/>
    </row>
    <row r="58" spans="1:26" ht="16.5" customHeight="1">
      <c r="A58" s="665"/>
      <c r="B58" s="665"/>
      <c r="C58" s="665"/>
      <c r="D58" s="665"/>
      <c r="E58" s="665"/>
      <c r="F58" s="665"/>
      <c r="G58" s="447"/>
      <c r="H58" s="271" t="s">
        <v>16296</v>
      </c>
      <c r="I58" s="333" t="s">
        <v>15562</v>
      </c>
      <c r="J58" s="84" t="s">
        <v>158</v>
      </c>
      <c r="K58" s="84"/>
      <c r="L58" s="665"/>
      <c r="M58" s="178"/>
      <c r="N58" s="26"/>
      <c r="O58" s="86"/>
      <c r="P58" s="86"/>
      <c r="Q58" s="86" t="s">
        <v>379</v>
      </c>
      <c r="R58" s="86"/>
      <c r="S58" s="442"/>
      <c r="T58" s="279"/>
      <c r="U58" s="279"/>
      <c r="V58" s="279"/>
      <c r="W58" s="279"/>
      <c r="X58" s="279"/>
      <c r="Y58" s="279"/>
      <c r="Z58" s="279"/>
    </row>
    <row r="59" spans="1:26" ht="16.5" customHeight="1">
      <c r="A59" s="665"/>
      <c r="B59" s="665"/>
      <c r="C59" s="665"/>
      <c r="D59" s="665"/>
      <c r="E59" s="665"/>
      <c r="F59" s="665"/>
      <c r="G59" s="447"/>
      <c r="H59" s="453" t="s">
        <v>16528</v>
      </c>
      <c r="I59" s="271" t="s">
        <v>15890</v>
      </c>
      <c r="J59" s="84" t="s">
        <v>158</v>
      </c>
      <c r="K59" s="84"/>
      <c r="L59" s="665"/>
      <c r="M59" s="178"/>
      <c r="N59" s="26"/>
      <c r="O59" s="86"/>
      <c r="P59" s="86"/>
      <c r="Q59" s="86" t="s">
        <v>379</v>
      </c>
      <c r="R59" s="86"/>
      <c r="S59" s="442"/>
      <c r="T59" s="279"/>
      <c r="U59" s="279"/>
      <c r="V59" s="279"/>
      <c r="W59" s="279"/>
      <c r="X59" s="279"/>
      <c r="Y59" s="279"/>
      <c r="Z59" s="279"/>
    </row>
    <row r="60" spans="1:26" ht="16.5" customHeight="1">
      <c r="A60" s="665"/>
      <c r="B60" s="665"/>
      <c r="C60" s="665"/>
      <c r="D60" s="665"/>
      <c r="E60" s="665"/>
      <c r="F60" s="665"/>
      <c r="G60" s="447"/>
      <c r="H60" s="271"/>
      <c r="I60" s="2" t="s">
        <v>15891</v>
      </c>
      <c r="J60" s="84" t="s">
        <v>158</v>
      </c>
      <c r="K60" s="84"/>
      <c r="L60" s="665"/>
      <c r="M60" s="178"/>
      <c r="N60" s="26"/>
      <c r="O60" s="86"/>
      <c r="P60" s="86"/>
      <c r="Q60" s="86" t="s">
        <v>379</v>
      </c>
      <c r="R60" s="86"/>
      <c r="S60" s="442"/>
      <c r="T60" s="279"/>
      <c r="U60" s="279"/>
      <c r="V60" s="279"/>
      <c r="W60" s="279"/>
      <c r="X60" s="279"/>
      <c r="Y60" s="279"/>
      <c r="Z60" s="279"/>
    </row>
    <row r="61" spans="1:26" ht="16.5" customHeight="1">
      <c r="A61" s="665"/>
      <c r="B61" s="665"/>
      <c r="C61" s="665"/>
      <c r="D61" s="665"/>
      <c r="E61" s="665"/>
      <c r="F61" s="665"/>
      <c r="G61" s="447"/>
      <c r="H61" s="2" t="s">
        <v>15643</v>
      </c>
      <c r="I61" s="271"/>
      <c r="J61" s="84" t="s">
        <v>158</v>
      </c>
      <c r="K61" s="84"/>
      <c r="L61" s="665"/>
      <c r="M61" s="178"/>
      <c r="N61" s="26"/>
      <c r="O61" s="86"/>
      <c r="P61" s="86"/>
      <c r="Q61" s="86" t="s">
        <v>379</v>
      </c>
      <c r="R61" s="86"/>
      <c r="S61" s="442"/>
      <c r="T61" s="279"/>
      <c r="U61" s="279"/>
      <c r="V61" s="279"/>
      <c r="W61" s="279"/>
      <c r="X61" s="279"/>
      <c r="Y61" s="279"/>
      <c r="Z61" s="279"/>
    </row>
    <row r="62" spans="1:26" ht="16.5" customHeight="1">
      <c r="A62" s="665"/>
      <c r="B62" s="665"/>
      <c r="C62" s="665"/>
      <c r="D62" s="665"/>
      <c r="E62" s="665"/>
      <c r="F62" s="665"/>
      <c r="G62" s="447"/>
      <c r="H62" s="2" t="s">
        <v>15771</v>
      </c>
      <c r="I62" s="271" t="s">
        <v>16396</v>
      </c>
      <c r="J62" s="84" t="s">
        <v>158</v>
      </c>
      <c r="K62" s="84"/>
      <c r="L62" s="665"/>
      <c r="M62" s="178"/>
      <c r="N62" s="26"/>
      <c r="O62" s="86"/>
      <c r="P62" s="86"/>
      <c r="Q62" s="86" t="s">
        <v>379</v>
      </c>
      <c r="R62" s="86"/>
      <c r="S62" s="442"/>
      <c r="T62" s="279"/>
      <c r="U62" s="279"/>
      <c r="V62" s="279"/>
      <c r="W62" s="279"/>
      <c r="X62" s="279"/>
      <c r="Y62" s="279"/>
      <c r="Z62" s="279"/>
    </row>
    <row r="63" spans="1:26" ht="16.5" customHeight="1">
      <c r="A63" s="665"/>
      <c r="B63" s="665"/>
      <c r="C63" s="665"/>
      <c r="D63" s="665"/>
      <c r="E63" s="665"/>
      <c r="F63" s="665"/>
      <c r="G63" s="447"/>
      <c r="H63" s="447" t="s">
        <v>19029</v>
      </c>
      <c r="I63" s="445" t="s">
        <v>16400</v>
      </c>
      <c r="J63" s="84" t="s">
        <v>158</v>
      </c>
      <c r="K63" s="84"/>
      <c r="L63" s="665"/>
      <c r="M63" s="178"/>
      <c r="N63" s="26"/>
      <c r="O63" s="86"/>
      <c r="P63" s="86"/>
      <c r="Q63" s="86" t="s">
        <v>379</v>
      </c>
      <c r="R63" s="86"/>
      <c r="S63" s="442"/>
      <c r="T63" s="279"/>
      <c r="U63" s="279"/>
      <c r="V63" s="279"/>
      <c r="W63" s="279"/>
      <c r="X63" s="279"/>
      <c r="Y63" s="279"/>
      <c r="Z63" s="279"/>
    </row>
    <row r="64" spans="1:26" ht="16.5" customHeight="1">
      <c r="A64" s="665"/>
      <c r="B64" s="665"/>
      <c r="C64" s="665"/>
      <c r="D64" s="665"/>
      <c r="E64" s="665"/>
      <c r="F64" s="665"/>
      <c r="G64" s="447"/>
      <c r="H64" s="447" t="s">
        <v>19033</v>
      </c>
      <c r="I64" s="271" t="s">
        <v>16122</v>
      </c>
      <c r="J64" s="84" t="s">
        <v>158</v>
      </c>
      <c r="K64" s="84"/>
      <c r="L64" s="665"/>
      <c r="M64" s="178"/>
      <c r="N64" s="26"/>
      <c r="O64" s="86"/>
      <c r="P64" s="86"/>
      <c r="Q64" s="86" t="s">
        <v>379</v>
      </c>
      <c r="R64" s="86"/>
      <c r="S64" s="442"/>
      <c r="T64" s="279"/>
      <c r="U64" s="279"/>
      <c r="V64" s="279"/>
      <c r="W64" s="279"/>
      <c r="X64" s="279"/>
      <c r="Y64" s="279"/>
      <c r="Z64" s="279"/>
    </row>
    <row r="65" spans="1:26" ht="16.5" customHeight="1">
      <c r="A65" s="665"/>
      <c r="B65" s="665"/>
      <c r="C65" s="665"/>
      <c r="D65" s="665"/>
      <c r="E65" s="665"/>
      <c r="F65" s="665"/>
      <c r="G65" s="447"/>
      <c r="H65" s="271" t="s">
        <v>16296</v>
      </c>
      <c r="I65" s="333" t="s">
        <v>15562</v>
      </c>
      <c r="J65" s="84" t="s">
        <v>158</v>
      </c>
      <c r="K65" s="84"/>
      <c r="L65" s="665"/>
      <c r="M65" s="178"/>
      <c r="N65" s="26"/>
      <c r="O65" s="86"/>
      <c r="P65" s="86"/>
      <c r="Q65" s="86" t="s">
        <v>379</v>
      </c>
      <c r="R65" s="86"/>
      <c r="S65" s="442"/>
      <c r="T65" s="279"/>
      <c r="U65" s="279"/>
      <c r="V65" s="279"/>
      <c r="W65" s="279"/>
      <c r="X65" s="279"/>
      <c r="Y65" s="279"/>
      <c r="Z65" s="279"/>
    </row>
    <row r="66" spans="1:26" ht="16.5" customHeight="1">
      <c r="A66" s="665"/>
      <c r="B66" s="665"/>
      <c r="C66" s="665"/>
      <c r="D66" s="665"/>
      <c r="E66" s="665"/>
      <c r="F66" s="665"/>
      <c r="G66" s="447"/>
      <c r="H66" s="271"/>
      <c r="I66" s="445" t="s">
        <v>16492</v>
      </c>
      <c r="J66" s="84" t="s">
        <v>158</v>
      </c>
      <c r="K66" s="84"/>
      <c r="L66" s="665"/>
      <c r="M66" s="178"/>
      <c r="N66" s="26"/>
      <c r="O66" s="86"/>
      <c r="P66" s="86"/>
      <c r="Q66" s="86" t="s">
        <v>379</v>
      </c>
      <c r="R66" s="86"/>
      <c r="S66" s="442"/>
      <c r="T66" s="279"/>
      <c r="U66" s="279"/>
      <c r="V66" s="279"/>
      <c r="W66" s="279"/>
      <c r="X66" s="279"/>
      <c r="Y66" s="279"/>
      <c r="Z66" s="279"/>
    </row>
    <row r="67" spans="1:26" ht="16.5" customHeight="1">
      <c r="A67" s="665"/>
      <c r="B67" s="665"/>
      <c r="C67" s="665"/>
      <c r="D67" s="665"/>
      <c r="E67" s="665"/>
      <c r="F67" s="665"/>
      <c r="G67" s="447"/>
      <c r="H67" s="271"/>
      <c r="I67" s="271" t="s">
        <v>15890</v>
      </c>
      <c r="J67" s="84" t="s">
        <v>158</v>
      </c>
      <c r="K67" s="84"/>
      <c r="L67" s="665"/>
      <c r="M67" s="178"/>
      <c r="N67" s="26"/>
      <c r="O67" s="86"/>
      <c r="P67" s="86"/>
      <c r="Q67" s="86" t="s">
        <v>379</v>
      </c>
      <c r="R67" s="86"/>
      <c r="S67" s="442"/>
      <c r="T67" s="279"/>
      <c r="U67" s="279"/>
      <c r="V67" s="279"/>
      <c r="W67" s="279"/>
      <c r="X67" s="279"/>
      <c r="Y67" s="279"/>
      <c r="Z67" s="279"/>
    </row>
    <row r="68" spans="1:26" ht="16.5" customHeight="1">
      <c r="A68" s="666"/>
      <c r="B68" s="666"/>
      <c r="C68" s="666"/>
      <c r="D68" s="666"/>
      <c r="E68" s="666"/>
      <c r="F68" s="666"/>
      <c r="G68" s="447"/>
      <c r="H68" s="2"/>
      <c r="I68" s="2" t="s">
        <v>15891</v>
      </c>
      <c r="J68" s="84" t="s">
        <v>158</v>
      </c>
      <c r="K68" s="84"/>
      <c r="L68" s="666"/>
      <c r="M68" s="178"/>
      <c r="N68" s="26"/>
      <c r="O68" s="86"/>
      <c r="P68" s="86"/>
      <c r="Q68" s="86" t="s">
        <v>379</v>
      </c>
      <c r="R68" s="86"/>
      <c r="S68" s="442"/>
      <c r="T68" s="279"/>
      <c r="U68" s="279"/>
      <c r="V68" s="279"/>
      <c r="W68" s="279"/>
      <c r="X68" s="279"/>
      <c r="Y68" s="279"/>
      <c r="Z68" s="279"/>
    </row>
    <row r="69" spans="1:26" ht="16.5" customHeight="1">
      <c r="A69" s="820" t="s">
        <v>16564</v>
      </c>
      <c r="B69" s="820"/>
      <c r="C69" s="820"/>
      <c r="D69" s="735" t="s">
        <v>16179</v>
      </c>
      <c r="E69" s="744" t="s">
        <v>19036</v>
      </c>
      <c r="F69" s="820"/>
      <c r="G69" s="456"/>
      <c r="H69" s="461" t="s">
        <v>16142</v>
      </c>
      <c r="I69" s="456"/>
      <c r="J69" s="84" t="s">
        <v>158</v>
      </c>
      <c r="K69" s="84"/>
      <c r="L69" s="822"/>
      <c r="M69" s="178"/>
      <c r="N69" s="26"/>
      <c r="O69" s="86"/>
      <c r="P69" s="86"/>
      <c r="Q69" s="86" t="s">
        <v>379</v>
      </c>
      <c r="R69" s="86"/>
      <c r="S69" s="442"/>
      <c r="T69" s="279"/>
      <c r="U69" s="279"/>
      <c r="V69" s="279"/>
      <c r="W69" s="279"/>
      <c r="X69" s="279"/>
      <c r="Y69" s="279"/>
      <c r="Z69" s="279"/>
    </row>
    <row r="70" spans="1:26" ht="16.5" customHeight="1">
      <c r="A70" s="665"/>
      <c r="B70" s="665"/>
      <c r="C70" s="665"/>
      <c r="D70" s="665"/>
      <c r="E70" s="665"/>
      <c r="F70" s="665"/>
      <c r="G70" s="80" t="s">
        <v>17299</v>
      </c>
      <c r="H70" s="271" t="s">
        <v>16576</v>
      </c>
      <c r="I70" s="271" t="s">
        <v>16578</v>
      </c>
      <c r="J70" s="83" t="s">
        <v>158</v>
      </c>
      <c r="K70" s="83"/>
      <c r="L70" s="665"/>
      <c r="M70" s="178"/>
      <c r="N70" s="26"/>
      <c r="O70" s="86"/>
      <c r="P70" s="86"/>
      <c r="Q70" s="86" t="s">
        <v>379</v>
      </c>
      <c r="R70" s="86"/>
      <c r="S70" s="442"/>
      <c r="T70" s="279"/>
      <c r="U70" s="279"/>
      <c r="V70" s="279"/>
      <c r="W70" s="279"/>
      <c r="X70" s="279"/>
      <c r="Y70" s="279"/>
      <c r="Z70" s="279"/>
    </row>
    <row r="71" spans="1:26" ht="16.5" customHeight="1">
      <c r="A71" s="665"/>
      <c r="B71" s="665"/>
      <c r="C71" s="665"/>
      <c r="D71" s="665"/>
      <c r="E71" s="665"/>
      <c r="F71" s="665"/>
      <c r="G71" s="456"/>
      <c r="H71" s="271" t="s">
        <v>15884</v>
      </c>
      <c r="I71" s="453" t="s">
        <v>16580</v>
      </c>
      <c r="J71" s="84" t="s">
        <v>158</v>
      </c>
      <c r="K71" s="84"/>
      <c r="L71" s="665"/>
      <c r="M71" s="178"/>
      <c r="N71" s="26"/>
      <c r="O71" s="86"/>
      <c r="P71" s="86"/>
      <c r="Q71" s="86" t="s">
        <v>379</v>
      </c>
      <c r="R71" s="86"/>
      <c r="S71" s="442"/>
      <c r="T71" s="279"/>
      <c r="U71" s="279"/>
      <c r="V71" s="279"/>
      <c r="W71" s="279"/>
      <c r="X71" s="279"/>
      <c r="Y71" s="279"/>
      <c r="Z71" s="279"/>
    </row>
    <row r="72" spans="1:26" ht="16.5" customHeight="1">
      <c r="A72" s="665"/>
      <c r="B72" s="665"/>
      <c r="C72" s="665"/>
      <c r="D72" s="665"/>
      <c r="E72" s="665"/>
      <c r="F72" s="665"/>
      <c r="G72" s="456"/>
      <c r="H72" s="271" t="s">
        <v>16296</v>
      </c>
      <c r="I72" s="333"/>
      <c r="J72" s="84" t="s">
        <v>158</v>
      </c>
      <c r="K72" s="84"/>
      <c r="L72" s="665"/>
      <c r="M72" s="178"/>
      <c r="N72" s="26"/>
      <c r="O72" s="86"/>
      <c r="P72" s="86"/>
      <c r="Q72" s="86" t="s">
        <v>379</v>
      </c>
      <c r="R72" s="86"/>
      <c r="S72" s="442"/>
      <c r="T72" s="279"/>
      <c r="U72" s="279"/>
      <c r="V72" s="279"/>
      <c r="W72" s="279"/>
      <c r="X72" s="279"/>
      <c r="Y72" s="279"/>
      <c r="Z72" s="279"/>
    </row>
    <row r="73" spans="1:26" ht="16.5" customHeight="1">
      <c r="A73" s="665"/>
      <c r="B73" s="665"/>
      <c r="C73" s="665"/>
      <c r="D73" s="665"/>
      <c r="E73" s="665"/>
      <c r="F73" s="665"/>
      <c r="G73" s="456"/>
      <c r="H73" s="333" t="s">
        <v>15562</v>
      </c>
      <c r="I73" s="453" t="s">
        <v>16588</v>
      </c>
      <c r="J73" s="84" t="s">
        <v>158</v>
      </c>
      <c r="K73" s="84"/>
      <c r="L73" s="665"/>
      <c r="M73" s="178"/>
      <c r="N73" s="26"/>
      <c r="O73" s="86"/>
      <c r="P73" s="86"/>
      <c r="Q73" s="86" t="s">
        <v>379</v>
      </c>
      <c r="R73" s="86"/>
      <c r="S73" s="442"/>
      <c r="T73" s="279"/>
      <c r="U73" s="279"/>
      <c r="V73" s="279"/>
      <c r="W73" s="279"/>
      <c r="X73" s="279"/>
      <c r="Y73" s="279"/>
      <c r="Z73" s="279"/>
    </row>
    <row r="74" spans="1:26" ht="16.5" customHeight="1">
      <c r="A74" s="665"/>
      <c r="B74" s="665"/>
      <c r="C74" s="665"/>
      <c r="D74" s="665"/>
      <c r="E74" s="665"/>
      <c r="F74" s="665"/>
      <c r="G74" s="456"/>
      <c r="H74" s="271"/>
      <c r="I74" s="271" t="s">
        <v>16167</v>
      </c>
      <c r="J74" s="84" t="s">
        <v>158</v>
      </c>
      <c r="K74" s="84"/>
      <c r="L74" s="665"/>
      <c r="M74" s="178"/>
      <c r="N74" s="26"/>
      <c r="O74" s="86"/>
      <c r="P74" s="86"/>
      <c r="Q74" s="86" t="s">
        <v>379</v>
      </c>
      <c r="R74" s="86"/>
      <c r="S74" s="442"/>
      <c r="T74" s="279"/>
      <c r="U74" s="279"/>
      <c r="V74" s="279"/>
      <c r="W74" s="279"/>
      <c r="X74" s="279"/>
      <c r="Y74" s="279"/>
      <c r="Z74" s="279"/>
    </row>
    <row r="75" spans="1:26" ht="16.5" customHeight="1">
      <c r="A75" s="665"/>
      <c r="B75" s="665"/>
      <c r="C75" s="665"/>
      <c r="D75" s="665"/>
      <c r="E75" s="665"/>
      <c r="F75" s="665"/>
      <c r="G75" s="456"/>
      <c r="H75" s="2" t="s">
        <v>16171</v>
      </c>
      <c r="I75" s="271" t="s">
        <v>16172</v>
      </c>
      <c r="J75" s="84" t="s">
        <v>158</v>
      </c>
      <c r="K75" s="84"/>
      <c r="L75" s="665"/>
      <c r="M75" s="178"/>
      <c r="N75" s="26"/>
      <c r="O75" s="86"/>
      <c r="P75" s="86"/>
      <c r="Q75" s="86" t="s">
        <v>379</v>
      </c>
      <c r="R75" s="86"/>
      <c r="S75" s="442"/>
      <c r="T75" s="279"/>
      <c r="U75" s="279"/>
      <c r="V75" s="279"/>
      <c r="W75" s="279"/>
      <c r="X75" s="279"/>
      <c r="Y75" s="279"/>
      <c r="Z75" s="279"/>
    </row>
    <row r="76" spans="1:26" ht="16.5" customHeight="1">
      <c r="A76" s="665"/>
      <c r="B76" s="665"/>
      <c r="C76" s="665"/>
      <c r="D76" s="665"/>
      <c r="E76" s="665"/>
      <c r="F76" s="665"/>
      <c r="G76" s="456"/>
      <c r="H76" s="447" t="s">
        <v>19058</v>
      </c>
      <c r="I76" s="445" t="s">
        <v>16400</v>
      </c>
      <c r="J76" s="84" t="s">
        <v>158</v>
      </c>
      <c r="K76" s="84"/>
      <c r="L76" s="665"/>
      <c r="M76" s="178"/>
      <c r="N76" s="26"/>
      <c r="O76" s="86"/>
      <c r="P76" s="86"/>
      <c r="Q76" s="86" t="s">
        <v>379</v>
      </c>
      <c r="R76" s="86"/>
      <c r="S76" s="442"/>
      <c r="T76" s="279"/>
      <c r="U76" s="279"/>
      <c r="V76" s="279"/>
      <c r="W76" s="279"/>
      <c r="X76" s="279"/>
      <c r="Y76" s="279"/>
      <c r="Z76" s="279"/>
    </row>
    <row r="77" spans="1:26" ht="16.5" customHeight="1">
      <c r="A77" s="665"/>
      <c r="B77" s="665"/>
      <c r="C77" s="665"/>
      <c r="D77" s="665"/>
      <c r="E77" s="665"/>
      <c r="F77" s="665"/>
      <c r="G77" s="456"/>
      <c r="H77" s="447" t="s">
        <v>19060</v>
      </c>
      <c r="I77" s="271" t="s">
        <v>16598</v>
      </c>
      <c r="J77" s="84" t="s">
        <v>158</v>
      </c>
      <c r="K77" s="84"/>
      <c r="L77" s="665"/>
      <c r="M77" s="178"/>
      <c r="N77" s="26"/>
      <c r="O77" s="86"/>
      <c r="P77" s="86"/>
      <c r="Q77" s="86" t="s">
        <v>379</v>
      </c>
      <c r="R77" s="86"/>
      <c r="S77" s="442"/>
      <c r="T77" s="279"/>
      <c r="U77" s="279"/>
      <c r="V77" s="279"/>
      <c r="W77" s="279"/>
      <c r="X77" s="279"/>
      <c r="Y77" s="279"/>
      <c r="Z77" s="279"/>
    </row>
    <row r="78" spans="1:26" ht="16.5" customHeight="1">
      <c r="A78" s="665"/>
      <c r="B78" s="665"/>
      <c r="C78" s="665"/>
      <c r="D78" s="665"/>
      <c r="E78" s="665"/>
      <c r="F78" s="665"/>
      <c r="G78" s="456"/>
      <c r="H78" s="271" t="s">
        <v>16296</v>
      </c>
      <c r="I78" s="333" t="s">
        <v>15562</v>
      </c>
      <c r="J78" s="84" t="s">
        <v>158</v>
      </c>
      <c r="K78" s="84"/>
      <c r="L78" s="665"/>
      <c r="M78" s="178"/>
      <c r="N78" s="26"/>
      <c r="O78" s="86"/>
      <c r="P78" s="86"/>
      <c r="Q78" s="86" t="s">
        <v>379</v>
      </c>
      <c r="R78" s="86"/>
      <c r="S78" s="442"/>
      <c r="T78" s="279"/>
      <c r="U78" s="279"/>
      <c r="V78" s="279"/>
      <c r="W78" s="279"/>
      <c r="X78" s="279"/>
      <c r="Y78" s="279"/>
      <c r="Z78" s="279"/>
    </row>
    <row r="79" spans="1:26" ht="16.5" customHeight="1">
      <c r="A79" s="665"/>
      <c r="B79" s="665"/>
      <c r="C79" s="665"/>
      <c r="D79" s="665"/>
      <c r="E79" s="665"/>
      <c r="F79" s="665"/>
      <c r="G79" s="456"/>
      <c r="H79" s="271"/>
      <c r="I79" s="445" t="s">
        <v>16492</v>
      </c>
      <c r="J79" s="84" t="s">
        <v>158</v>
      </c>
      <c r="K79" s="84"/>
      <c r="L79" s="665"/>
      <c r="M79" s="178"/>
      <c r="N79" s="26"/>
      <c r="O79" s="86"/>
      <c r="P79" s="86"/>
      <c r="Q79" s="86" t="s">
        <v>379</v>
      </c>
      <c r="R79" s="86"/>
      <c r="S79" s="442"/>
      <c r="T79" s="279"/>
      <c r="U79" s="279"/>
      <c r="V79" s="279"/>
      <c r="W79" s="279"/>
      <c r="X79" s="279"/>
      <c r="Y79" s="279"/>
      <c r="Z79" s="279"/>
    </row>
    <row r="80" spans="1:26" ht="16.5" customHeight="1">
      <c r="A80" s="665"/>
      <c r="B80" s="665"/>
      <c r="C80" s="665"/>
      <c r="D80" s="665"/>
      <c r="E80" s="665"/>
      <c r="F80" s="665"/>
      <c r="G80" s="456"/>
      <c r="H80" s="271"/>
      <c r="I80" s="271" t="s">
        <v>16163</v>
      </c>
      <c r="J80" s="84" t="s">
        <v>158</v>
      </c>
      <c r="K80" s="84"/>
      <c r="L80" s="665"/>
      <c r="M80" s="178"/>
      <c r="N80" s="26"/>
      <c r="O80" s="86"/>
      <c r="P80" s="86"/>
      <c r="Q80" s="86" t="s">
        <v>379</v>
      </c>
      <c r="R80" s="86"/>
      <c r="S80" s="442"/>
      <c r="T80" s="279"/>
      <c r="U80" s="279"/>
      <c r="V80" s="279"/>
      <c r="W80" s="279"/>
      <c r="X80" s="279"/>
      <c r="Y80" s="279"/>
      <c r="Z80" s="279"/>
    </row>
    <row r="81" spans="1:26" ht="16.5" customHeight="1">
      <c r="A81" s="666"/>
      <c r="B81" s="666"/>
      <c r="C81" s="666"/>
      <c r="D81" s="666"/>
      <c r="E81" s="666"/>
      <c r="F81" s="666"/>
      <c r="G81" s="456"/>
      <c r="H81" s="271"/>
      <c r="I81" s="271" t="s">
        <v>16167</v>
      </c>
      <c r="J81" s="84" t="s">
        <v>158</v>
      </c>
      <c r="K81" s="84"/>
      <c r="L81" s="666"/>
      <c r="M81" s="178"/>
      <c r="N81" s="26"/>
      <c r="O81" s="86"/>
      <c r="P81" s="86"/>
      <c r="Q81" s="86" t="s">
        <v>379</v>
      </c>
      <c r="R81" s="86"/>
      <c r="S81" s="442"/>
      <c r="T81" s="279"/>
      <c r="U81" s="279"/>
      <c r="V81" s="279"/>
      <c r="W81" s="279"/>
      <c r="X81" s="279"/>
      <c r="Y81" s="279"/>
      <c r="Z81" s="279"/>
    </row>
    <row r="82" spans="1:26" ht="16.5" customHeight="1">
      <c r="A82" s="820" t="s">
        <v>16611</v>
      </c>
      <c r="B82" s="820"/>
      <c r="C82" s="820"/>
      <c r="D82" s="735" t="s">
        <v>16179</v>
      </c>
      <c r="E82" s="744" t="s">
        <v>19065</v>
      </c>
      <c r="F82" s="820"/>
      <c r="G82" s="456"/>
      <c r="H82" s="461" t="s">
        <v>16142</v>
      </c>
      <c r="I82" s="456"/>
      <c r="J82" s="84" t="s">
        <v>158</v>
      </c>
      <c r="K82" s="84"/>
      <c r="L82" s="822"/>
      <c r="M82" s="178"/>
      <c r="N82" s="26"/>
      <c r="O82" s="86"/>
      <c r="P82" s="86"/>
      <c r="Q82" s="86" t="s">
        <v>379</v>
      </c>
      <c r="R82" s="86"/>
      <c r="S82" s="442"/>
      <c r="T82" s="279"/>
      <c r="U82" s="279"/>
      <c r="V82" s="279"/>
      <c r="W82" s="279"/>
      <c r="X82" s="279"/>
      <c r="Y82" s="279"/>
      <c r="Z82" s="279"/>
    </row>
    <row r="83" spans="1:26" ht="16.5" customHeight="1">
      <c r="A83" s="665"/>
      <c r="B83" s="665"/>
      <c r="C83" s="665"/>
      <c r="D83" s="665"/>
      <c r="E83" s="665"/>
      <c r="F83" s="665"/>
      <c r="G83" s="80" t="s">
        <v>17299</v>
      </c>
      <c r="H83" s="271" t="s">
        <v>16625</v>
      </c>
      <c r="I83" s="271" t="s">
        <v>16627</v>
      </c>
      <c r="J83" s="83" t="s">
        <v>158</v>
      </c>
      <c r="K83" s="83"/>
      <c r="L83" s="665"/>
      <c r="M83" s="178"/>
      <c r="N83" s="26"/>
      <c r="O83" s="86"/>
      <c r="P83" s="86"/>
      <c r="Q83" s="86" t="s">
        <v>379</v>
      </c>
      <c r="R83" s="86"/>
      <c r="S83" s="442"/>
      <c r="T83" s="279"/>
      <c r="U83" s="279"/>
      <c r="V83" s="279"/>
      <c r="W83" s="279"/>
      <c r="X83" s="279"/>
      <c r="Y83" s="279"/>
      <c r="Z83" s="279"/>
    </row>
    <row r="84" spans="1:26" ht="16.5" customHeight="1">
      <c r="A84" s="665"/>
      <c r="B84" s="665"/>
      <c r="C84" s="665"/>
      <c r="D84" s="665"/>
      <c r="E84" s="665"/>
      <c r="F84" s="665"/>
      <c r="G84" s="456"/>
      <c r="H84" s="271" t="s">
        <v>15884</v>
      </c>
      <c r="I84" s="453" t="s">
        <v>16629</v>
      </c>
      <c r="J84" s="84" t="s">
        <v>158</v>
      </c>
      <c r="K84" s="84"/>
      <c r="L84" s="665"/>
      <c r="M84" s="178"/>
      <c r="N84" s="26"/>
      <c r="O84" s="86"/>
      <c r="P84" s="86"/>
      <c r="Q84" s="86" t="s">
        <v>379</v>
      </c>
      <c r="R84" s="86"/>
      <c r="S84" s="442"/>
      <c r="T84" s="279"/>
      <c r="U84" s="279"/>
      <c r="V84" s="279"/>
      <c r="W84" s="279"/>
      <c r="X84" s="279"/>
      <c r="Y84" s="279"/>
      <c r="Z84" s="279"/>
    </row>
    <row r="85" spans="1:26" ht="16.5" customHeight="1">
      <c r="A85" s="665"/>
      <c r="B85" s="665"/>
      <c r="C85" s="665"/>
      <c r="D85" s="665"/>
      <c r="E85" s="665"/>
      <c r="F85" s="665"/>
      <c r="G85" s="456"/>
      <c r="H85" s="271" t="s">
        <v>16296</v>
      </c>
      <c r="I85" s="333"/>
      <c r="J85" s="84" t="s">
        <v>158</v>
      </c>
      <c r="K85" s="84"/>
      <c r="L85" s="665"/>
      <c r="M85" s="178"/>
      <c r="N85" s="26"/>
      <c r="O85" s="86"/>
      <c r="P85" s="86"/>
      <c r="Q85" s="86" t="s">
        <v>379</v>
      </c>
      <c r="R85" s="86"/>
      <c r="S85" s="442"/>
      <c r="T85" s="279"/>
      <c r="U85" s="279"/>
      <c r="V85" s="279"/>
      <c r="W85" s="279"/>
      <c r="X85" s="279"/>
      <c r="Y85" s="279"/>
      <c r="Z85" s="279"/>
    </row>
    <row r="86" spans="1:26" ht="16.5" customHeight="1">
      <c r="A86" s="665"/>
      <c r="B86" s="665"/>
      <c r="C86" s="665"/>
      <c r="D86" s="665"/>
      <c r="E86" s="665"/>
      <c r="F86" s="665"/>
      <c r="G86" s="456"/>
      <c r="H86" s="333" t="s">
        <v>15562</v>
      </c>
      <c r="I86" s="271" t="s">
        <v>16635</v>
      </c>
      <c r="J86" s="84" t="s">
        <v>158</v>
      </c>
      <c r="K86" s="84"/>
      <c r="L86" s="665"/>
      <c r="M86" s="178"/>
      <c r="N86" s="26"/>
      <c r="O86" s="86"/>
      <c r="P86" s="86"/>
      <c r="Q86" s="86" t="s">
        <v>379</v>
      </c>
      <c r="R86" s="86"/>
      <c r="S86" s="442"/>
      <c r="T86" s="279"/>
      <c r="U86" s="279"/>
      <c r="V86" s="279"/>
      <c r="W86" s="279"/>
      <c r="X86" s="279"/>
      <c r="Y86" s="279"/>
      <c r="Z86" s="279"/>
    </row>
    <row r="87" spans="1:26" ht="16.5" customHeight="1">
      <c r="A87" s="665"/>
      <c r="B87" s="665"/>
      <c r="C87" s="665"/>
      <c r="D87" s="665"/>
      <c r="E87" s="665"/>
      <c r="F87" s="665"/>
      <c r="G87" s="456"/>
      <c r="H87" s="271"/>
      <c r="I87" s="2" t="s">
        <v>15891</v>
      </c>
      <c r="J87" s="84" t="s">
        <v>158</v>
      </c>
      <c r="K87" s="84"/>
      <c r="L87" s="665"/>
      <c r="M87" s="178"/>
      <c r="N87" s="26"/>
      <c r="O87" s="86"/>
      <c r="P87" s="86"/>
      <c r="Q87" s="86" t="s">
        <v>379</v>
      </c>
      <c r="R87" s="86"/>
      <c r="S87" s="442"/>
      <c r="T87" s="279"/>
      <c r="U87" s="279"/>
      <c r="V87" s="279"/>
      <c r="W87" s="279"/>
      <c r="X87" s="279"/>
      <c r="Y87" s="279"/>
      <c r="Z87" s="279"/>
    </row>
    <row r="88" spans="1:26" ht="16.5" customHeight="1">
      <c r="A88" s="665"/>
      <c r="B88" s="665"/>
      <c r="C88" s="665"/>
      <c r="D88" s="665"/>
      <c r="E88" s="665"/>
      <c r="F88" s="665"/>
      <c r="G88" s="456"/>
      <c r="H88" s="2" t="s">
        <v>15771</v>
      </c>
      <c r="I88" s="271" t="s">
        <v>16396</v>
      </c>
      <c r="J88" s="84" t="s">
        <v>158</v>
      </c>
      <c r="K88" s="84"/>
      <c r="L88" s="665"/>
      <c r="M88" s="178"/>
      <c r="N88" s="26"/>
      <c r="O88" s="86"/>
      <c r="P88" s="86"/>
      <c r="Q88" s="86" t="s">
        <v>379</v>
      </c>
      <c r="R88" s="86"/>
      <c r="S88" s="442"/>
      <c r="T88" s="279"/>
      <c r="U88" s="279"/>
      <c r="V88" s="279"/>
      <c r="W88" s="279"/>
      <c r="X88" s="279"/>
      <c r="Y88" s="279"/>
      <c r="Z88" s="279"/>
    </row>
    <row r="89" spans="1:26" ht="16.5" customHeight="1">
      <c r="A89" s="665"/>
      <c r="B89" s="665"/>
      <c r="C89" s="665"/>
      <c r="D89" s="665"/>
      <c r="E89" s="665"/>
      <c r="F89" s="665"/>
      <c r="G89" s="456"/>
      <c r="H89" s="447" t="s">
        <v>19072</v>
      </c>
      <c r="I89" s="445" t="s">
        <v>16400</v>
      </c>
      <c r="J89" s="84" t="s">
        <v>158</v>
      </c>
      <c r="K89" s="84"/>
      <c r="L89" s="665"/>
      <c r="M89" s="178"/>
      <c r="N89" s="26"/>
      <c r="O89" s="86"/>
      <c r="P89" s="86"/>
      <c r="Q89" s="86" t="s">
        <v>379</v>
      </c>
      <c r="R89" s="86"/>
      <c r="S89" s="442"/>
      <c r="T89" s="279"/>
      <c r="U89" s="279"/>
      <c r="V89" s="279"/>
      <c r="W89" s="279"/>
      <c r="X89" s="279"/>
      <c r="Y89" s="279"/>
      <c r="Z89" s="279"/>
    </row>
    <row r="90" spans="1:26" ht="16.5" customHeight="1">
      <c r="A90" s="665"/>
      <c r="B90" s="665"/>
      <c r="C90" s="665"/>
      <c r="D90" s="665"/>
      <c r="E90" s="665"/>
      <c r="F90" s="665"/>
      <c r="G90" s="456"/>
      <c r="H90" s="447" t="s">
        <v>19075</v>
      </c>
      <c r="I90" s="271" t="s">
        <v>16598</v>
      </c>
      <c r="J90" s="84" t="s">
        <v>158</v>
      </c>
      <c r="K90" s="84"/>
      <c r="L90" s="665"/>
      <c r="M90" s="178"/>
      <c r="N90" s="26"/>
      <c r="O90" s="86"/>
      <c r="P90" s="86"/>
      <c r="Q90" s="86" t="s">
        <v>379</v>
      </c>
      <c r="R90" s="86"/>
      <c r="S90" s="442"/>
      <c r="T90" s="279"/>
      <c r="U90" s="279"/>
      <c r="V90" s="279"/>
      <c r="W90" s="279"/>
      <c r="X90" s="279"/>
      <c r="Y90" s="279"/>
      <c r="Z90" s="279"/>
    </row>
    <row r="91" spans="1:26" ht="16.5" customHeight="1">
      <c r="A91" s="665"/>
      <c r="B91" s="665"/>
      <c r="C91" s="665"/>
      <c r="D91" s="665"/>
      <c r="E91" s="665"/>
      <c r="F91" s="665"/>
      <c r="G91" s="456"/>
      <c r="H91" s="271" t="s">
        <v>16296</v>
      </c>
      <c r="I91" s="333" t="s">
        <v>15562</v>
      </c>
      <c r="J91" s="84" t="s">
        <v>158</v>
      </c>
      <c r="K91" s="84"/>
      <c r="L91" s="665"/>
      <c r="M91" s="178"/>
      <c r="N91" s="26"/>
      <c r="O91" s="86"/>
      <c r="P91" s="86"/>
      <c r="Q91" s="86" t="s">
        <v>379</v>
      </c>
      <c r="R91" s="86"/>
      <c r="S91" s="442"/>
      <c r="T91" s="279"/>
      <c r="U91" s="279"/>
      <c r="V91" s="279"/>
      <c r="W91" s="279"/>
      <c r="X91" s="279"/>
      <c r="Y91" s="279"/>
      <c r="Z91" s="279"/>
    </row>
    <row r="92" spans="1:26" ht="16.5" customHeight="1">
      <c r="A92" s="665"/>
      <c r="B92" s="665"/>
      <c r="C92" s="665"/>
      <c r="D92" s="665"/>
      <c r="E92" s="665"/>
      <c r="F92" s="665"/>
      <c r="G92" s="456"/>
      <c r="H92" s="271"/>
      <c r="I92" s="445" t="s">
        <v>16492</v>
      </c>
      <c r="J92" s="84" t="s">
        <v>158</v>
      </c>
      <c r="K92" s="84"/>
      <c r="L92" s="665"/>
      <c r="M92" s="178"/>
      <c r="N92" s="26"/>
      <c r="O92" s="86"/>
      <c r="P92" s="86"/>
      <c r="Q92" s="86" t="s">
        <v>379</v>
      </c>
      <c r="R92" s="86"/>
      <c r="S92" s="442"/>
      <c r="T92" s="279"/>
      <c r="U92" s="279"/>
      <c r="V92" s="279"/>
      <c r="W92" s="279"/>
      <c r="X92" s="279"/>
      <c r="Y92" s="279"/>
      <c r="Z92" s="279"/>
    </row>
    <row r="93" spans="1:26" ht="16.5" customHeight="1">
      <c r="A93" s="665"/>
      <c r="B93" s="665"/>
      <c r="C93" s="665"/>
      <c r="D93" s="665"/>
      <c r="E93" s="665"/>
      <c r="F93" s="665"/>
      <c r="G93" s="456"/>
      <c r="H93" s="271"/>
      <c r="I93" s="271" t="s">
        <v>16422</v>
      </c>
      <c r="J93" s="84" t="s">
        <v>158</v>
      </c>
      <c r="K93" s="84"/>
      <c r="L93" s="665"/>
      <c r="M93" s="178"/>
      <c r="N93" s="26"/>
      <c r="O93" s="86"/>
      <c r="P93" s="86"/>
      <c r="Q93" s="86" t="s">
        <v>379</v>
      </c>
      <c r="R93" s="86"/>
      <c r="S93" s="442"/>
      <c r="T93" s="279"/>
      <c r="U93" s="279"/>
      <c r="V93" s="279"/>
      <c r="W93" s="279"/>
      <c r="X93" s="279"/>
      <c r="Y93" s="279"/>
      <c r="Z93" s="279"/>
    </row>
    <row r="94" spans="1:26" ht="16.5" customHeight="1">
      <c r="A94" s="666"/>
      <c r="B94" s="666"/>
      <c r="C94" s="666"/>
      <c r="D94" s="666"/>
      <c r="E94" s="666"/>
      <c r="F94" s="666"/>
      <c r="G94" s="456"/>
      <c r="H94" s="271"/>
      <c r="I94" s="2" t="s">
        <v>15891</v>
      </c>
      <c r="J94" s="84" t="s">
        <v>158</v>
      </c>
      <c r="K94" s="84"/>
      <c r="L94" s="666"/>
      <c r="M94" s="178"/>
      <c r="N94" s="26"/>
      <c r="O94" s="86"/>
      <c r="P94" s="86"/>
      <c r="Q94" s="86" t="s">
        <v>379</v>
      </c>
      <c r="R94" s="86"/>
      <c r="S94" s="442"/>
      <c r="T94" s="279"/>
      <c r="U94" s="279"/>
      <c r="V94" s="279"/>
      <c r="W94" s="279"/>
      <c r="X94" s="279"/>
      <c r="Y94" s="279"/>
      <c r="Z94" s="279"/>
    </row>
    <row r="95" spans="1:26" ht="16.5" customHeight="1">
      <c r="A95" s="820" t="s">
        <v>16672</v>
      </c>
      <c r="B95" s="820"/>
      <c r="C95" s="820"/>
      <c r="D95" s="735" t="s">
        <v>16179</v>
      </c>
      <c r="E95" s="744" t="s">
        <v>19082</v>
      </c>
      <c r="F95" s="820"/>
      <c r="G95" s="456"/>
      <c r="H95" s="461" t="s">
        <v>16142</v>
      </c>
      <c r="I95" s="456"/>
      <c r="J95" s="84" t="s">
        <v>158</v>
      </c>
      <c r="K95" s="84"/>
      <c r="L95" s="822"/>
      <c r="M95" s="178"/>
      <c r="N95" s="26"/>
      <c r="O95" s="86"/>
      <c r="P95" s="86"/>
      <c r="Q95" s="86" t="s">
        <v>379</v>
      </c>
      <c r="R95" s="86"/>
      <c r="S95" s="442"/>
      <c r="T95" s="279"/>
      <c r="U95" s="279"/>
      <c r="V95" s="279"/>
      <c r="W95" s="279"/>
      <c r="X95" s="279"/>
      <c r="Y95" s="279"/>
      <c r="Z95" s="279"/>
    </row>
    <row r="96" spans="1:26" ht="16.5" customHeight="1">
      <c r="A96" s="665"/>
      <c r="B96" s="665"/>
      <c r="C96" s="665"/>
      <c r="D96" s="665"/>
      <c r="E96" s="665"/>
      <c r="F96" s="665"/>
      <c r="G96" s="80" t="s">
        <v>17299</v>
      </c>
      <c r="H96" s="271" t="s">
        <v>16689</v>
      </c>
      <c r="I96" s="271" t="s">
        <v>16690</v>
      </c>
      <c r="J96" s="83" t="s">
        <v>158</v>
      </c>
      <c r="K96" s="83"/>
      <c r="L96" s="665"/>
      <c r="M96" s="178"/>
      <c r="N96" s="26"/>
      <c r="O96" s="86"/>
      <c r="P96" s="86"/>
      <c r="Q96" s="86" t="s">
        <v>379</v>
      </c>
      <c r="R96" s="86"/>
      <c r="S96" s="442"/>
      <c r="T96" s="279"/>
      <c r="U96" s="279"/>
      <c r="V96" s="279"/>
      <c r="W96" s="279"/>
      <c r="X96" s="279"/>
      <c r="Y96" s="279"/>
      <c r="Z96" s="279"/>
    </row>
    <row r="97" spans="1:26" ht="16.5" customHeight="1">
      <c r="A97" s="665"/>
      <c r="B97" s="665"/>
      <c r="C97" s="665"/>
      <c r="D97" s="665"/>
      <c r="E97" s="665"/>
      <c r="F97" s="665"/>
      <c r="G97" s="456"/>
      <c r="H97" s="271" t="s">
        <v>15884</v>
      </c>
      <c r="I97" s="453" t="s">
        <v>16580</v>
      </c>
      <c r="J97" s="84" t="s">
        <v>158</v>
      </c>
      <c r="K97" s="84"/>
      <c r="L97" s="665"/>
      <c r="M97" s="178"/>
      <c r="N97" s="26"/>
      <c r="O97" s="86"/>
      <c r="P97" s="86"/>
      <c r="Q97" s="86" t="s">
        <v>379</v>
      </c>
      <c r="R97" s="86"/>
      <c r="S97" s="442"/>
      <c r="T97" s="279"/>
      <c r="U97" s="279"/>
      <c r="V97" s="279"/>
      <c r="W97" s="279"/>
      <c r="X97" s="279"/>
      <c r="Y97" s="279"/>
      <c r="Z97" s="279"/>
    </row>
    <row r="98" spans="1:26" ht="16.5" customHeight="1">
      <c r="A98" s="665"/>
      <c r="B98" s="665"/>
      <c r="C98" s="665"/>
      <c r="D98" s="665"/>
      <c r="E98" s="665"/>
      <c r="F98" s="665"/>
      <c r="G98" s="456"/>
      <c r="H98" s="271" t="s">
        <v>16296</v>
      </c>
      <c r="I98" s="333"/>
      <c r="J98" s="84" t="s">
        <v>158</v>
      </c>
      <c r="K98" s="84"/>
      <c r="L98" s="665"/>
      <c r="M98" s="178"/>
      <c r="N98" s="26"/>
      <c r="O98" s="86"/>
      <c r="P98" s="86"/>
      <c r="Q98" s="86" t="s">
        <v>379</v>
      </c>
      <c r="R98" s="86"/>
      <c r="S98" s="442"/>
      <c r="T98" s="279"/>
      <c r="U98" s="279"/>
      <c r="V98" s="279"/>
      <c r="W98" s="279"/>
      <c r="X98" s="279"/>
      <c r="Y98" s="279"/>
      <c r="Z98" s="279"/>
    </row>
    <row r="99" spans="1:26" ht="16.5" customHeight="1">
      <c r="A99" s="665"/>
      <c r="B99" s="665"/>
      <c r="C99" s="665"/>
      <c r="D99" s="665"/>
      <c r="E99" s="665"/>
      <c r="F99" s="665"/>
      <c r="G99" s="456"/>
      <c r="H99" s="333" t="s">
        <v>15562</v>
      </c>
      <c r="I99" s="453" t="s">
        <v>16588</v>
      </c>
      <c r="J99" s="84" t="s">
        <v>158</v>
      </c>
      <c r="K99" s="84"/>
      <c r="L99" s="665"/>
      <c r="M99" s="178"/>
      <c r="N99" s="26"/>
      <c r="O99" s="86"/>
      <c r="P99" s="86"/>
      <c r="Q99" s="86" t="s">
        <v>379</v>
      </c>
      <c r="R99" s="86"/>
      <c r="S99" s="442"/>
      <c r="T99" s="279"/>
      <c r="U99" s="279"/>
      <c r="V99" s="279"/>
      <c r="W99" s="279"/>
      <c r="X99" s="279"/>
      <c r="Y99" s="279"/>
      <c r="Z99" s="279"/>
    </row>
    <row r="100" spans="1:26" ht="16.5" customHeight="1">
      <c r="A100" s="665"/>
      <c r="B100" s="665"/>
      <c r="C100" s="665"/>
      <c r="D100" s="665"/>
      <c r="E100" s="665"/>
      <c r="F100" s="665"/>
      <c r="G100" s="456"/>
      <c r="H100" s="271"/>
      <c r="I100" s="271" t="s">
        <v>16167</v>
      </c>
      <c r="J100" s="84" t="s">
        <v>158</v>
      </c>
      <c r="K100" s="84"/>
      <c r="L100" s="665"/>
      <c r="M100" s="178"/>
      <c r="N100" s="26"/>
      <c r="O100" s="86"/>
      <c r="P100" s="86"/>
      <c r="Q100" s="86" t="s">
        <v>379</v>
      </c>
      <c r="R100" s="86"/>
      <c r="S100" s="442"/>
      <c r="T100" s="279"/>
      <c r="U100" s="279"/>
      <c r="V100" s="279"/>
      <c r="W100" s="279"/>
      <c r="X100" s="279"/>
      <c r="Y100" s="279"/>
      <c r="Z100" s="279"/>
    </row>
    <row r="101" spans="1:26" ht="16.5" customHeight="1">
      <c r="A101" s="665"/>
      <c r="B101" s="665"/>
      <c r="C101" s="665"/>
      <c r="D101" s="665"/>
      <c r="E101" s="665"/>
      <c r="F101" s="665"/>
      <c r="G101" s="456"/>
      <c r="H101" s="2" t="s">
        <v>16171</v>
      </c>
      <c r="I101" s="271" t="s">
        <v>16172</v>
      </c>
      <c r="J101" s="84" t="s">
        <v>158</v>
      </c>
      <c r="K101" s="84"/>
      <c r="L101" s="665"/>
      <c r="M101" s="178"/>
      <c r="N101" s="26"/>
      <c r="O101" s="86"/>
      <c r="P101" s="86"/>
      <c r="Q101" s="86" t="s">
        <v>379</v>
      </c>
      <c r="R101" s="86"/>
      <c r="S101" s="442"/>
      <c r="T101" s="279"/>
      <c r="U101" s="279"/>
      <c r="V101" s="279"/>
      <c r="W101" s="279"/>
      <c r="X101" s="279"/>
      <c r="Y101" s="279"/>
      <c r="Z101" s="279"/>
    </row>
    <row r="102" spans="1:26" ht="16.5" customHeight="1">
      <c r="A102" s="665"/>
      <c r="B102" s="665"/>
      <c r="C102" s="665"/>
      <c r="D102" s="665"/>
      <c r="E102" s="665"/>
      <c r="F102" s="665"/>
      <c r="G102" s="456"/>
      <c r="H102" s="447" t="s">
        <v>19083</v>
      </c>
      <c r="I102" s="445" t="s">
        <v>16400</v>
      </c>
      <c r="J102" s="84" t="s">
        <v>158</v>
      </c>
      <c r="K102" s="84"/>
      <c r="L102" s="665"/>
      <c r="M102" s="178"/>
      <c r="N102" s="26"/>
      <c r="O102" s="86"/>
      <c r="P102" s="86"/>
      <c r="Q102" s="86" t="s">
        <v>379</v>
      </c>
      <c r="R102" s="86"/>
      <c r="S102" s="442"/>
      <c r="T102" s="279"/>
      <c r="U102" s="279"/>
      <c r="V102" s="279"/>
      <c r="W102" s="279"/>
      <c r="X102" s="279"/>
      <c r="Y102" s="279"/>
      <c r="Z102" s="279"/>
    </row>
    <row r="103" spans="1:26" ht="16.5" customHeight="1">
      <c r="A103" s="665"/>
      <c r="B103" s="665"/>
      <c r="C103" s="665"/>
      <c r="D103" s="665"/>
      <c r="E103" s="665"/>
      <c r="F103" s="665"/>
      <c r="G103" s="456"/>
      <c r="H103" s="447" t="s">
        <v>19084</v>
      </c>
      <c r="I103" s="271" t="s">
        <v>16598</v>
      </c>
      <c r="J103" s="84" t="s">
        <v>158</v>
      </c>
      <c r="K103" s="84"/>
      <c r="L103" s="665"/>
      <c r="M103" s="178"/>
      <c r="N103" s="26"/>
      <c r="O103" s="86"/>
      <c r="P103" s="86"/>
      <c r="Q103" s="86" t="s">
        <v>379</v>
      </c>
      <c r="R103" s="86"/>
      <c r="S103" s="442"/>
      <c r="T103" s="279"/>
      <c r="U103" s="279"/>
      <c r="V103" s="279"/>
      <c r="W103" s="279"/>
      <c r="X103" s="279"/>
      <c r="Y103" s="279"/>
      <c r="Z103" s="279"/>
    </row>
    <row r="104" spans="1:26" ht="16.5" customHeight="1">
      <c r="A104" s="665"/>
      <c r="B104" s="665"/>
      <c r="C104" s="665"/>
      <c r="D104" s="665"/>
      <c r="E104" s="665"/>
      <c r="F104" s="665"/>
      <c r="G104" s="456"/>
      <c r="H104" s="271" t="s">
        <v>16296</v>
      </c>
      <c r="I104" s="333" t="s">
        <v>15562</v>
      </c>
      <c r="J104" s="84" t="s">
        <v>158</v>
      </c>
      <c r="K104" s="84"/>
      <c r="L104" s="665"/>
      <c r="M104" s="178"/>
      <c r="N104" s="26"/>
      <c r="O104" s="86"/>
      <c r="P104" s="86"/>
      <c r="Q104" s="86" t="s">
        <v>379</v>
      </c>
      <c r="R104" s="86"/>
      <c r="S104" s="442"/>
      <c r="T104" s="279"/>
      <c r="U104" s="279"/>
      <c r="V104" s="279"/>
      <c r="W104" s="279"/>
      <c r="X104" s="279"/>
      <c r="Y104" s="279"/>
      <c r="Z104" s="279"/>
    </row>
    <row r="105" spans="1:26" ht="16.5" customHeight="1">
      <c r="A105" s="665"/>
      <c r="B105" s="665"/>
      <c r="C105" s="665"/>
      <c r="D105" s="665"/>
      <c r="E105" s="665"/>
      <c r="F105" s="665"/>
      <c r="G105" s="456"/>
      <c r="H105" s="271"/>
      <c r="I105" s="445" t="s">
        <v>16492</v>
      </c>
      <c r="J105" s="84" t="s">
        <v>158</v>
      </c>
      <c r="K105" s="84"/>
      <c r="L105" s="665"/>
      <c r="M105" s="178"/>
      <c r="N105" s="26"/>
      <c r="O105" s="86"/>
      <c r="P105" s="86"/>
      <c r="Q105" s="86" t="s">
        <v>379</v>
      </c>
      <c r="R105" s="86"/>
      <c r="S105" s="442"/>
      <c r="T105" s="279"/>
      <c r="U105" s="279"/>
      <c r="V105" s="279"/>
      <c r="W105" s="279"/>
      <c r="X105" s="279"/>
      <c r="Y105" s="279"/>
      <c r="Z105" s="279"/>
    </row>
    <row r="106" spans="1:26" ht="16.5" customHeight="1">
      <c r="A106" s="665"/>
      <c r="B106" s="665"/>
      <c r="C106" s="665"/>
      <c r="D106" s="665"/>
      <c r="E106" s="665"/>
      <c r="F106" s="665"/>
      <c r="G106" s="456"/>
      <c r="H106" s="271"/>
      <c r="I106" s="271" t="s">
        <v>16163</v>
      </c>
      <c r="J106" s="84" t="s">
        <v>158</v>
      </c>
      <c r="K106" s="84"/>
      <c r="L106" s="665"/>
      <c r="M106" s="178"/>
      <c r="N106" s="26"/>
      <c r="O106" s="86"/>
      <c r="P106" s="86"/>
      <c r="Q106" s="86" t="s">
        <v>379</v>
      </c>
      <c r="R106" s="86"/>
      <c r="S106" s="442"/>
      <c r="T106" s="279"/>
      <c r="U106" s="279"/>
      <c r="V106" s="279"/>
      <c r="W106" s="279"/>
      <c r="X106" s="279"/>
      <c r="Y106" s="279"/>
      <c r="Z106" s="279"/>
    </row>
    <row r="107" spans="1:26" ht="16.5" customHeight="1">
      <c r="A107" s="666"/>
      <c r="B107" s="666"/>
      <c r="C107" s="666"/>
      <c r="D107" s="666"/>
      <c r="E107" s="666"/>
      <c r="F107" s="666"/>
      <c r="G107" s="456"/>
      <c r="H107" s="271"/>
      <c r="I107" s="271" t="s">
        <v>16167</v>
      </c>
      <c r="J107" s="84" t="s">
        <v>158</v>
      </c>
      <c r="K107" s="84"/>
      <c r="L107" s="666"/>
      <c r="M107" s="178"/>
      <c r="N107" s="26"/>
      <c r="O107" s="86"/>
      <c r="P107" s="86"/>
      <c r="Q107" s="86" t="s">
        <v>379</v>
      </c>
      <c r="R107" s="86"/>
      <c r="S107" s="442"/>
      <c r="T107" s="279"/>
      <c r="U107" s="279"/>
      <c r="V107" s="279"/>
      <c r="W107" s="279"/>
      <c r="X107" s="279"/>
      <c r="Y107" s="279"/>
      <c r="Z107" s="279"/>
    </row>
    <row r="108" spans="1:26" ht="16.5" customHeight="1">
      <c r="A108" s="820" t="s">
        <v>16726</v>
      </c>
      <c r="B108" s="820"/>
      <c r="C108" s="820"/>
      <c r="D108" s="735" t="s">
        <v>16729</v>
      </c>
      <c r="E108" s="738" t="s">
        <v>16730</v>
      </c>
      <c r="F108" s="820"/>
      <c r="G108" s="456"/>
      <c r="H108" s="461" t="s">
        <v>15550</v>
      </c>
      <c r="I108" s="456"/>
      <c r="J108" s="84" t="s">
        <v>158</v>
      </c>
      <c r="K108" s="84"/>
      <c r="L108" s="822"/>
      <c r="M108" s="178"/>
      <c r="N108" s="26"/>
      <c r="O108" s="86"/>
      <c r="P108" s="86"/>
      <c r="Q108" s="86" t="s">
        <v>379</v>
      </c>
      <c r="R108" s="86"/>
      <c r="S108" s="442"/>
      <c r="T108" s="279"/>
      <c r="U108" s="279"/>
      <c r="V108" s="279"/>
      <c r="W108" s="279"/>
      <c r="X108" s="279"/>
      <c r="Y108" s="279"/>
      <c r="Z108" s="279"/>
    </row>
    <row r="109" spans="1:26" ht="16.5" customHeight="1">
      <c r="A109" s="665"/>
      <c r="B109" s="665"/>
      <c r="C109" s="665"/>
      <c r="D109" s="665"/>
      <c r="E109" s="665"/>
      <c r="F109" s="665"/>
      <c r="G109" s="80" t="s">
        <v>17299</v>
      </c>
      <c r="H109" s="271" t="s">
        <v>16735</v>
      </c>
      <c r="I109" s="271" t="s">
        <v>16736</v>
      </c>
      <c r="J109" s="83" t="s">
        <v>158</v>
      </c>
      <c r="K109" s="83"/>
      <c r="L109" s="665"/>
      <c r="M109" s="178"/>
      <c r="N109" s="26"/>
      <c r="O109" s="86"/>
      <c r="P109" s="86"/>
      <c r="Q109" s="86" t="s">
        <v>379</v>
      </c>
      <c r="R109" s="86"/>
      <c r="S109" s="442"/>
      <c r="T109" s="279"/>
      <c r="U109" s="279"/>
      <c r="V109" s="279"/>
      <c r="W109" s="279"/>
      <c r="X109" s="279"/>
      <c r="Y109" s="279"/>
      <c r="Z109" s="279"/>
    </row>
    <row r="110" spans="1:26" ht="16.5" customHeight="1">
      <c r="A110" s="665"/>
      <c r="B110" s="665"/>
      <c r="C110" s="665"/>
      <c r="D110" s="665"/>
      <c r="E110" s="665"/>
      <c r="F110" s="665"/>
      <c r="G110" s="447"/>
      <c r="H110" s="271" t="s">
        <v>15884</v>
      </c>
      <c r="I110" s="453" t="s">
        <v>16739</v>
      </c>
      <c r="J110" s="84" t="s">
        <v>158</v>
      </c>
      <c r="K110" s="84"/>
      <c r="L110" s="665"/>
      <c r="M110" s="178"/>
      <c r="N110" s="26"/>
      <c r="O110" s="86"/>
      <c r="P110" s="86"/>
      <c r="Q110" s="86" t="s">
        <v>379</v>
      </c>
      <c r="R110" s="86"/>
      <c r="S110" s="442"/>
      <c r="T110" s="279"/>
      <c r="U110" s="279"/>
      <c r="V110" s="279"/>
      <c r="W110" s="279"/>
      <c r="X110" s="279"/>
      <c r="Y110" s="279"/>
      <c r="Z110" s="279"/>
    </row>
    <row r="111" spans="1:26" ht="16.5" customHeight="1">
      <c r="A111" s="665"/>
      <c r="B111" s="665"/>
      <c r="C111" s="665"/>
      <c r="D111" s="665"/>
      <c r="E111" s="665"/>
      <c r="F111" s="665"/>
      <c r="G111" s="447"/>
      <c r="H111" s="271" t="s">
        <v>16296</v>
      </c>
      <c r="I111" s="333"/>
      <c r="J111" s="84" t="s">
        <v>158</v>
      </c>
      <c r="K111" s="84"/>
      <c r="L111" s="665"/>
      <c r="M111" s="178"/>
      <c r="N111" s="26"/>
      <c r="O111" s="86"/>
      <c r="P111" s="86"/>
      <c r="Q111" s="86" t="s">
        <v>379</v>
      </c>
      <c r="R111" s="86"/>
      <c r="S111" s="442"/>
      <c r="T111" s="279"/>
      <c r="U111" s="279"/>
      <c r="V111" s="279"/>
      <c r="W111" s="279"/>
      <c r="X111" s="279"/>
      <c r="Y111" s="279"/>
      <c r="Z111" s="279"/>
    </row>
    <row r="112" spans="1:26" ht="16.5" customHeight="1">
      <c r="A112" s="665"/>
      <c r="B112" s="665"/>
      <c r="C112" s="665"/>
      <c r="D112" s="665"/>
      <c r="E112" s="665"/>
      <c r="F112" s="665"/>
      <c r="G112" s="447"/>
      <c r="H112" s="333" t="s">
        <v>15562</v>
      </c>
      <c r="I112" s="271" t="s">
        <v>16635</v>
      </c>
      <c r="J112" s="84" t="s">
        <v>158</v>
      </c>
      <c r="K112" s="84"/>
      <c r="L112" s="665"/>
      <c r="M112" s="178"/>
      <c r="N112" s="26"/>
      <c r="O112" s="86"/>
      <c r="P112" s="86"/>
      <c r="Q112" s="86" t="s">
        <v>379</v>
      </c>
      <c r="R112" s="86"/>
      <c r="S112" s="442"/>
      <c r="T112" s="279"/>
      <c r="U112" s="279"/>
      <c r="V112" s="279"/>
      <c r="W112" s="279"/>
      <c r="X112" s="279"/>
      <c r="Y112" s="279"/>
      <c r="Z112" s="279"/>
    </row>
    <row r="113" spans="1:26" ht="16.5" customHeight="1">
      <c r="A113" s="665"/>
      <c r="B113" s="665"/>
      <c r="C113" s="665"/>
      <c r="D113" s="665"/>
      <c r="E113" s="665"/>
      <c r="F113" s="665"/>
      <c r="G113" s="447"/>
      <c r="H113" s="271"/>
      <c r="I113" s="271" t="s">
        <v>15563</v>
      </c>
      <c r="J113" s="84" t="s">
        <v>158</v>
      </c>
      <c r="K113" s="84"/>
      <c r="L113" s="665"/>
      <c r="M113" s="178"/>
      <c r="N113" s="26"/>
      <c r="O113" s="86"/>
      <c r="P113" s="86"/>
      <c r="Q113" s="86" t="s">
        <v>379</v>
      </c>
      <c r="R113" s="86"/>
      <c r="S113" s="442"/>
      <c r="T113" s="279"/>
      <c r="U113" s="279"/>
      <c r="V113" s="279"/>
      <c r="W113" s="279"/>
      <c r="X113" s="279"/>
      <c r="Y113" s="279"/>
      <c r="Z113" s="279"/>
    </row>
    <row r="114" spans="1:26" ht="16.5" customHeight="1">
      <c r="A114" s="665"/>
      <c r="B114" s="665"/>
      <c r="C114" s="665"/>
      <c r="D114" s="665"/>
      <c r="E114" s="665"/>
      <c r="F114" s="665"/>
      <c r="G114" s="447"/>
      <c r="H114" s="447" t="s">
        <v>19085</v>
      </c>
      <c r="I114" s="453" t="s">
        <v>16528</v>
      </c>
      <c r="J114" s="84" t="s">
        <v>158</v>
      </c>
      <c r="K114" s="84"/>
      <c r="L114" s="665"/>
      <c r="M114" s="178"/>
      <c r="N114" s="26"/>
      <c r="O114" s="86"/>
      <c r="P114" s="86"/>
      <c r="Q114" s="86" t="s">
        <v>379</v>
      </c>
      <c r="R114" s="86"/>
      <c r="S114" s="442"/>
      <c r="T114" s="279"/>
      <c r="U114" s="279"/>
      <c r="V114" s="279"/>
      <c r="W114" s="279"/>
      <c r="X114" s="279"/>
      <c r="Y114" s="279"/>
      <c r="Z114" s="279"/>
    </row>
    <row r="115" spans="1:26" ht="16.5" customHeight="1">
      <c r="A115" s="666"/>
      <c r="B115" s="666"/>
      <c r="C115" s="666"/>
      <c r="D115" s="666"/>
      <c r="E115" s="666"/>
      <c r="F115" s="666"/>
      <c r="G115" s="447"/>
      <c r="H115" s="453" t="s">
        <v>15562</v>
      </c>
      <c r="I115" s="271" t="s">
        <v>15563</v>
      </c>
      <c r="J115" s="84" t="s">
        <v>158</v>
      </c>
      <c r="K115" s="84"/>
      <c r="L115" s="666"/>
      <c r="M115" s="178"/>
      <c r="N115" s="26"/>
      <c r="O115" s="86"/>
      <c r="P115" s="86"/>
      <c r="Q115" s="86" t="s">
        <v>379</v>
      </c>
      <c r="R115" s="86"/>
      <c r="S115" s="442"/>
      <c r="T115" s="279"/>
      <c r="U115" s="279"/>
      <c r="V115" s="279"/>
      <c r="W115" s="279"/>
      <c r="X115" s="279"/>
      <c r="Y115" s="279"/>
      <c r="Z115" s="279"/>
    </row>
    <row r="116" spans="1:26" ht="16.5" customHeight="1">
      <c r="A116" s="820" t="s">
        <v>16747</v>
      </c>
      <c r="B116" s="820"/>
      <c r="C116" s="820"/>
      <c r="D116" s="735" t="s">
        <v>16729</v>
      </c>
      <c r="E116" s="738" t="s">
        <v>16752</v>
      </c>
      <c r="F116" s="820"/>
      <c r="G116" s="456"/>
      <c r="H116" s="461" t="s">
        <v>15550</v>
      </c>
      <c r="I116" s="456"/>
      <c r="J116" s="84" t="s">
        <v>158</v>
      </c>
      <c r="K116" s="84"/>
      <c r="L116" s="822"/>
      <c r="M116" s="178"/>
      <c r="N116" s="26"/>
      <c r="O116" s="86"/>
      <c r="P116" s="86"/>
      <c r="Q116" s="86" t="s">
        <v>379</v>
      </c>
      <c r="R116" s="86"/>
      <c r="S116" s="442"/>
      <c r="T116" s="279"/>
      <c r="U116" s="279"/>
      <c r="V116" s="279"/>
      <c r="W116" s="279"/>
      <c r="X116" s="279"/>
      <c r="Y116" s="279"/>
      <c r="Z116" s="279"/>
    </row>
    <row r="117" spans="1:26" ht="16.5" customHeight="1">
      <c r="A117" s="665"/>
      <c r="B117" s="665"/>
      <c r="C117" s="665"/>
      <c r="D117" s="665"/>
      <c r="E117" s="665"/>
      <c r="F117" s="665"/>
      <c r="G117" s="80" t="s">
        <v>17299</v>
      </c>
      <c r="H117" s="271" t="s">
        <v>16762</v>
      </c>
      <c r="I117" s="271" t="s">
        <v>16763</v>
      </c>
      <c r="J117" s="83" t="s">
        <v>158</v>
      </c>
      <c r="K117" s="83"/>
      <c r="L117" s="665"/>
      <c r="M117" s="178"/>
      <c r="N117" s="26"/>
      <c r="O117" s="86"/>
      <c r="P117" s="86"/>
      <c r="Q117" s="86" t="s">
        <v>379</v>
      </c>
      <c r="R117" s="86"/>
      <c r="S117" s="442"/>
      <c r="T117" s="279"/>
      <c r="U117" s="279"/>
      <c r="V117" s="279"/>
      <c r="W117" s="279"/>
      <c r="X117" s="279"/>
      <c r="Y117" s="279"/>
      <c r="Z117" s="279"/>
    </row>
    <row r="118" spans="1:26" ht="16.5" customHeight="1">
      <c r="A118" s="665"/>
      <c r="B118" s="665"/>
      <c r="C118" s="665"/>
      <c r="D118" s="665"/>
      <c r="E118" s="665"/>
      <c r="F118" s="665"/>
      <c r="G118" s="447"/>
      <c r="H118" s="271" t="s">
        <v>15884</v>
      </c>
      <c r="I118" s="453" t="s">
        <v>16377</v>
      </c>
      <c r="J118" s="84" t="s">
        <v>158</v>
      </c>
      <c r="K118" s="84"/>
      <c r="L118" s="665"/>
      <c r="M118" s="178"/>
      <c r="N118" s="26"/>
      <c r="O118" s="86"/>
      <c r="P118" s="86"/>
      <c r="Q118" s="86" t="s">
        <v>379</v>
      </c>
      <c r="R118" s="86"/>
      <c r="S118" s="442"/>
      <c r="T118" s="279"/>
      <c r="U118" s="279"/>
      <c r="V118" s="279"/>
      <c r="W118" s="279"/>
      <c r="X118" s="279"/>
      <c r="Y118" s="279"/>
      <c r="Z118" s="279"/>
    </row>
    <row r="119" spans="1:26" ht="16.5" customHeight="1">
      <c r="A119" s="665"/>
      <c r="B119" s="665"/>
      <c r="C119" s="665"/>
      <c r="D119" s="665"/>
      <c r="E119" s="665"/>
      <c r="F119" s="665"/>
      <c r="G119" s="447"/>
      <c r="H119" s="271" t="s">
        <v>16296</v>
      </c>
      <c r="I119" s="333"/>
      <c r="J119" s="84" t="s">
        <v>158</v>
      </c>
      <c r="K119" s="84"/>
      <c r="L119" s="665"/>
      <c r="M119" s="178"/>
      <c r="N119" s="26"/>
      <c r="O119" s="86"/>
      <c r="P119" s="86"/>
      <c r="Q119" s="86" t="s">
        <v>379</v>
      </c>
      <c r="R119" s="86"/>
      <c r="S119" s="442"/>
      <c r="T119" s="279"/>
      <c r="U119" s="279"/>
      <c r="V119" s="279"/>
      <c r="W119" s="279"/>
      <c r="X119" s="279"/>
      <c r="Y119" s="279"/>
      <c r="Z119" s="279"/>
    </row>
    <row r="120" spans="1:26" ht="16.5" customHeight="1">
      <c r="A120" s="665"/>
      <c r="B120" s="665"/>
      <c r="C120" s="665"/>
      <c r="D120" s="665"/>
      <c r="E120" s="665"/>
      <c r="F120" s="665"/>
      <c r="G120" s="447"/>
      <c r="H120" s="333" t="s">
        <v>15562</v>
      </c>
      <c r="I120" s="453" t="s">
        <v>16770</v>
      </c>
      <c r="J120" s="84" t="s">
        <v>158</v>
      </c>
      <c r="K120" s="84"/>
      <c r="L120" s="665"/>
      <c r="M120" s="178"/>
      <c r="N120" s="26"/>
      <c r="O120" s="86"/>
      <c r="P120" s="86"/>
      <c r="Q120" s="86" t="s">
        <v>379</v>
      </c>
      <c r="R120" s="86"/>
      <c r="S120" s="442"/>
      <c r="T120" s="279"/>
      <c r="U120" s="279"/>
      <c r="V120" s="279"/>
      <c r="W120" s="279"/>
      <c r="X120" s="279"/>
      <c r="Y120" s="279"/>
      <c r="Z120" s="279"/>
    </row>
    <row r="121" spans="1:26" ht="16.5" customHeight="1">
      <c r="A121" s="665"/>
      <c r="B121" s="665"/>
      <c r="C121" s="665"/>
      <c r="D121" s="665"/>
      <c r="E121" s="665"/>
      <c r="F121" s="665"/>
      <c r="G121" s="447"/>
      <c r="H121" s="271"/>
      <c r="I121" s="271" t="s">
        <v>15891</v>
      </c>
      <c r="J121" s="84" t="s">
        <v>158</v>
      </c>
      <c r="K121" s="84"/>
      <c r="L121" s="665"/>
      <c r="M121" s="178"/>
      <c r="N121" s="26"/>
      <c r="O121" s="86"/>
      <c r="P121" s="86"/>
      <c r="Q121" s="86" t="s">
        <v>379</v>
      </c>
      <c r="R121" s="86"/>
      <c r="S121" s="442"/>
      <c r="T121" s="279"/>
      <c r="U121" s="279"/>
      <c r="V121" s="279"/>
      <c r="W121" s="279"/>
      <c r="X121" s="279"/>
      <c r="Y121" s="279"/>
      <c r="Z121" s="279"/>
    </row>
    <row r="122" spans="1:26" ht="16.5" customHeight="1">
      <c r="A122" s="665"/>
      <c r="B122" s="665"/>
      <c r="C122" s="665"/>
      <c r="D122" s="665"/>
      <c r="E122" s="665"/>
      <c r="F122" s="665"/>
      <c r="G122" s="447"/>
      <c r="H122" s="447" t="s">
        <v>16774</v>
      </c>
      <c r="I122" s="453" t="s">
        <v>16775</v>
      </c>
      <c r="J122" s="84" t="s">
        <v>158</v>
      </c>
      <c r="K122" s="84"/>
      <c r="L122" s="665"/>
      <c r="M122" s="178"/>
      <c r="N122" s="26"/>
      <c r="O122" s="86"/>
      <c r="P122" s="86"/>
      <c r="Q122" s="86" t="s">
        <v>379</v>
      </c>
      <c r="R122" s="86"/>
      <c r="S122" s="442"/>
      <c r="T122" s="279"/>
      <c r="U122" s="279"/>
      <c r="V122" s="279"/>
      <c r="W122" s="279"/>
      <c r="X122" s="279"/>
      <c r="Y122" s="279"/>
      <c r="Z122" s="279"/>
    </row>
    <row r="123" spans="1:26" ht="16.5" customHeight="1">
      <c r="A123" s="666"/>
      <c r="B123" s="666"/>
      <c r="C123" s="666"/>
      <c r="D123" s="666"/>
      <c r="E123" s="666"/>
      <c r="F123" s="666"/>
      <c r="G123" s="447"/>
      <c r="H123" s="271"/>
      <c r="I123" s="271" t="s">
        <v>15891</v>
      </c>
      <c r="J123" s="84" t="s">
        <v>158</v>
      </c>
      <c r="K123" s="84"/>
      <c r="L123" s="666"/>
      <c r="M123" s="178"/>
      <c r="N123" s="26"/>
      <c r="O123" s="86"/>
      <c r="P123" s="86"/>
      <c r="Q123" s="86" t="s">
        <v>379</v>
      </c>
      <c r="R123" s="86"/>
      <c r="S123" s="442"/>
      <c r="T123" s="279"/>
      <c r="U123" s="279"/>
      <c r="V123" s="279"/>
      <c r="W123" s="279"/>
      <c r="X123" s="279"/>
      <c r="Y123" s="279"/>
      <c r="Z123" s="279"/>
    </row>
    <row r="124" spans="1:26" ht="16.5" customHeight="1">
      <c r="A124" s="820" t="s">
        <v>16780</v>
      </c>
      <c r="B124" s="820"/>
      <c r="C124" s="820"/>
      <c r="D124" s="735" t="s">
        <v>16783</v>
      </c>
      <c r="E124" s="738" t="s">
        <v>16785</v>
      </c>
      <c r="F124" s="820"/>
      <c r="G124" s="456"/>
      <c r="H124" s="461" t="s">
        <v>15550</v>
      </c>
      <c r="I124" s="456"/>
      <c r="J124" s="84" t="s">
        <v>158</v>
      </c>
      <c r="K124" s="84"/>
      <c r="L124" s="822"/>
      <c r="M124" s="178"/>
      <c r="N124" s="26"/>
      <c r="O124" s="86"/>
      <c r="P124" s="86"/>
      <c r="Q124" s="86" t="s">
        <v>379</v>
      </c>
      <c r="R124" s="86"/>
      <c r="S124" s="442"/>
      <c r="T124" s="279"/>
      <c r="U124" s="279"/>
      <c r="V124" s="279"/>
      <c r="W124" s="279"/>
      <c r="X124" s="279"/>
      <c r="Y124" s="279"/>
      <c r="Z124" s="279"/>
    </row>
    <row r="125" spans="1:26" ht="16.5" customHeight="1">
      <c r="A125" s="665"/>
      <c r="B125" s="665"/>
      <c r="C125" s="665"/>
      <c r="D125" s="665"/>
      <c r="E125" s="665"/>
      <c r="F125" s="665"/>
      <c r="G125" s="80" t="s">
        <v>17299</v>
      </c>
      <c r="H125" s="271" t="s">
        <v>16735</v>
      </c>
      <c r="I125" s="271" t="s">
        <v>16736</v>
      </c>
      <c r="J125" s="83" t="s">
        <v>158</v>
      </c>
      <c r="K125" s="83"/>
      <c r="L125" s="665"/>
      <c r="M125" s="178"/>
      <c r="N125" s="26"/>
      <c r="O125" s="86"/>
      <c r="P125" s="86"/>
      <c r="Q125" s="86" t="s">
        <v>379</v>
      </c>
      <c r="R125" s="86"/>
      <c r="S125" s="442"/>
      <c r="T125" s="279"/>
      <c r="U125" s="279"/>
      <c r="V125" s="279"/>
      <c r="W125" s="279"/>
      <c r="X125" s="279"/>
      <c r="Y125" s="279"/>
      <c r="Z125" s="279"/>
    </row>
    <row r="126" spans="1:26" ht="16.5" customHeight="1">
      <c r="A126" s="665"/>
      <c r="B126" s="665"/>
      <c r="C126" s="665"/>
      <c r="D126" s="665"/>
      <c r="E126" s="665"/>
      <c r="F126" s="665"/>
      <c r="G126" s="447"/>
      <c r="H126" s="271" t="s">
        <v>15884</v>
      </c>
      <c r="I126" s="453" t="s">
        <v>16739</v>
      </c>
      <c r="J126" s="84" t="s">
        <v>158</v>
      </c>
      <c r="K126" s="84"/>
      <c r="L126" s="665"/>
      <c r="M126" s="178"/>
      <c r="N126" s="26"/>
      <c r="O126" s="86"/>
      <c r="P126" s="86"/>
      <c r="Q126" s="86" t="s">
        <v>379</v>
      </c>
      <c r="R126" s="86"/>
      <c r="S126" s="442"/>
      <c r="T126" s="279"/>
      <c r="U126" s="279"/>
      <c r="V126" s="279"/>
      <c r="W126" s="279"/>
      <c r="X126" s="279"/>
      <c r="Y126" s="279"/>
      <c r="Z126" s="279"/>
    </row>
    <row r="127" spans="1:26" ht="16.5" customHeight="1">
      <c r="A127" s="665"/>
      <c r="B127" s="665"/>
      <c r="C127" s="665"/>
      <c r="D127" s="665"/>
      <c r="E127" s="665"/>
      <c r="F127" s="665"/>
      <c r="G127" s="447"/>
      <c r="H127" s="271" t="s">
        <v>16296</v>
      </c>
      <c r="I127" s="333"/>
      <c r="J127" s="84" t="s">
        <v>158</v>
      </c>
      <c r="K127" s="84"/>
      <c r="L127" s="665"/>
      <c r="M127" s="178"/>
      <c r="N127" s="26"/>
      <c r="O127" s="86"/>
      <c r="P127" s="86"/>
      <c r="Q127" s="86" t="s">
        <v>379</v>
      </c>
      <c r="R127" s="86"/>
      <c r="S127" s="442"/>
      <c r="T127" s="279"/>
      <c r="U127" s="279"/>
      <c r="V127" s="279"/>
      <c r="W127" s="279"/>
      <c r="X127" s="279"/>
      <c r="Y127" s="279"/>
      <c r="Z127" s="279"/>
    </row>
    <row r="128" spans="1:26" ht="16.5" customHeight="1">
      <c r="A128" s="665"/>
      <c r="B128" s="665"/>
      <c r="C128" s="665"/>
      <c r="D128" s="665"/>
      <c r="E128" s="665"/>
      <c r="F128" s="665"/>
      <c r="G128" s="447"/>
      <c r="H128" s="333" t="s">
        <v>15562</v>
      </c>
      <c r="I128" s="271" t="s">
        <v>16635</v>
      </c>
      <c r="J128" s="84" t="s">
        <v>158</v>
      </c>
      <c r="K128" s="84"/>
      <c r="L128" s="665"/>
      <c r="M128" s="178"/>
      <c r="N128" s="26"/>
      <c r="O128" s="86"/>
      <c r="P128" s="86"/>
      <c r="Q128" s="86" t="s">
        <v>379</v>
      </c>
      <c r="R128" s="86"/>
      <c r="S128" s="442"/>
      <c r="T128" s="279"/>
      <c r="U128" s="279"/>
      <c r="V128" s="279"/>
      <c r="W128" s="279"/>
      <c r="X128" s="279"/>
      <c r="Y128" s="279"/>
      <c r="Z128" s="279"/>
    </row>
    <row r="129" spans="1:26" ht="16.5" customHeight="1">
      <c r="A129" s="665"/>
      <c r="B129" s="665"/>
      <c r="C129" s="665"/>
      <c r="D129" s="665"/>
      <c r="E129" s="665"/>
      <c r="F129" s="665"/>
      <c r="G129" s="447"/>
      <c r="H129" s="271"/>
      <c r="I129" s="271" t="s">
        <v>15563</v>
      </c>
      <c r="J129" s="84" t="s">
        <v>158</v>
      </c>
      <c r="K129" s="84"/>
      <c r="L129" s="665"/>
      <c r="M129" s="178"/>
      <c r="N129" s="26"/>
      <c r="O129" s="86"/>
      <c r="P129" s="86"/>
      <c r="Q129" s="86" t="s">
        <v>379</v>
      </c>
      <c r="R129" s="86"/>
      <c r="S129" s="442"/>
      <c r="T129" s="279"/>
      <c r="U129" s="279"/>
      <c r="V129" s="279"/>
      <c r="W129" s="279"/>
      <c r="X129" s="279"/>
      <c r="Y129" s="279"/>
      <c r="Z129" s="279"/>
    </row>
    <row r="130" spans="1:26" ht="16.5" customHeight="1">
      <c r="A130" s="665"/>
      <c r="B130" s="665"/>
      <c r="C130" s="665"/>
      <c r="D130" s="665"/>
      <c r="E130" s="665"/>
      <c r="F130" s="665"/>
      <c r="G130" s="447"/>
      <c r="H130" s="447" t="s">
        <v>16795</v>
      </c>
      <c r="I130" s="453" t="s">
        <v>16775</v>
      </c>
      <c r="J130" s="84" t="s">
        <v>158</v>
      </c>
      <c r="K130" s="84"/>
      <c r="L130" s="665"/>
      <c r="M130" s="178"/>
      <c r="N130" s="26"/>
      <c r="O130" s="86"/>
      <c r="P130" s="86"/>
      <c r="Q130" s="86" t="s">
        <v>379</v>
      </c>
      <c r="R130" s="86"/>
      <c r="S130" s="442"/>
      <c r="T130" s="279"/>
      <c r="U130" s="279"/>
      <c r="V130" s="279"/>
      <c r="W130" s="279"/>
      <c r="X130" s="279"/>
      <c r="Y130" s="279"/>
      <c r="Z130" s="279"/>
    </row>
    <row r="131" spans="1:26" ht="16.5" customHeight="1">
      <c r="A131" s="666"/>
      <c r="B131" s="666"/>
      <c r="C131" s="666"/>
      <c r="D131" s="666"/>
      <c r="E131" s="666"/>
      <c r="F131" s="666"/>
      <c r="G131" s="447"/>
      <c r="H131" s="271"/>
      <c r="I131" s="271" t="s">
        <v>15563</v>
      </c>
      <c r="J131" s="84" t="s">
        <v>158</v>
      </c>
      <c r="K131" s="84"/>
      <c r="L131" s="666"/>
      <c r="M131" s="178"/>
      <c r="N131" s="26"/>
      <c r="O131" s="86"/>
      <c r="P131" s="86"/>
      <c r="Q131" s="86" t="s">
        <v>379</v>
      </c>
      <c r="R131" s="86"/>
      <c r="S131" s="442"/>
      <c r="T131" s="279"/>
      <c r="U131" s="279"/>
      <c r="V131" s="279"/>
      <c r="W131" s="279"/>
      <c r="X131" s="279"/>
      <c r="Y131" s="279"/>
      <c r="Z131" s="279"/>
    </row>
    <row r="132" spans="1:26" ht="16.5" customHeight="1">
      <c r="A132" s="820" t="s">
        <v>16797</v>
      </c>
      <c r="B132" s="820"/>
      <c r="C132" s="820"/>
      <c r="D132" s="735" t="s">
        <v>16783</v>
      </c>
      <c r="E132" s="738" t="s">
        <v>16801</v>
      </c>
      <c r="F132" s="820"/>
      <c r="G132" s="456"/>
      <c r="H132" s="461" t="s">
        <v>15550</v>
      </c>
      <c r="I132" s="456"/>
      <c r="J132" s="84" t="s">
        <v>158</v>
      </c>
      <c r="K132" s="84"/>
      <c r="L132" s="822"/>
      <c r="M132" s="178"/>
      <c r="N132" s="26"/>
      <c r="O132" s="86"/>
      <c r="P132" s="86"/>
      <c r="Q132" s="86" t="s">
        <v>379</v>
      </c>
      <c r="R132" s="86"/>
      <c r="S132" s="442"/>
      <c r="T132" s="279"/>
      <c r="U132" s="279"/>
      <c r="V132" s="279"/>
      <c r="W132" s="279"/>
      <c r="X132" s="279"/>
      <c r="Y132" s="279"/>
      <c r="Z132" s="279"/>
    </row>
    <row r="133" spans="1:26" ht="16.5" customHeight="1">
      <c r="A133" s="665"/>
      <c r="B133" s="665"/>
      <c r="C133" s="665"/>
      <c r="D133" s="665"/>
      <c r="E133" s="665"/>
      <c r="F133" s="665"/>
      <c r="G133" s="80" t="s">
        <v>17299</v>
      </c>
      <c r="H133" s="271" t="s">
        <v>16804</v>
      </c>
      <c r="I133" s="271" t="s">
        <v>16805</v>
      </c>
      <c r="J133" s="83" t="s">
        <v>158</v>
      </c>
      <c r="K133" s="83"/>
      <c r="L133" s="665"/>
      <c r="M133" s="178"/>
      <c r="N133" s="26"/>
      <c r="O133" s="86"/>
      <c r="P133" s="86"/>
      <c r="Q133" s="86" t="s">
        <v>379</v>
      </c>
      <c r="R133" s="86"/>
      <c r="S133" s="442"/>
      <c r="T133" s="279"/>
      <c r="U133" s="279"/>
      <c r="V133" s="279"/>
      <c r="W133" s="279"/>
      <c r="X133" s="279"/>
      <c r="Y133" s="279"/>
      <c r="Z133" s="279"/>
    </row>
    <row r="134" spans="1:26" ht="16.5" customHeight="1">
      <c r="A134" s="665"/>
      <c r="B134" s="665"/>
      <c r="C134" s="665"/>
      <c r="D134" s="665"/>
      <c r="E134" s="665"/>
      <c r="F134" s="665"/>
      <c r="G134" s="447"/>
      <c r="H134" s="271" t="s">
        <v>15884</v>
      </c>
      <c r="I134" s="453" t="s">
        <v>16377</v>
      </c>
      <c r="J134" s="84" t="s">
        <v>158</v>
      </c>
      <c r="K134" s="84"/>
      <c r="L134" s="665"/>
      <c r="M134" s="178"/>
      <c r="N134" s="26"/>
      <c r="O134" s="86"/>
      <c r="P134" s="86"/>
      <c r="Q134" s="86" t="s">
        <v>379</v>
      </c>
      <c r="R134" s="86"/>
      <c r="S134" s="442"/>
      <c r="T134" s="279"/>
      <c r="U134" s="279"/>
      <c r="V134" s="279"/>
      <c r="W134" s="279"/>
      <c r="X134" s="279"/>
      <c r="Y134" s="279"/>
      <c r="Z134" s="279"/>
    </row>
    <row r="135" spans="1:26" ht="16.5" customHeight="1">
      <c r="A135" s="665"/>
      <c r="B135" s="665"/>
      <c r="C135" s="665"/>
      <c r="D135" s="665"/>
      <c r="E135" s="665"/>
      <c r="F135" s="665"/>
      <c r="G135" s="447"/>
      <c r="H135" s="271" t="s">
        <v>16296</v>
      </c>
      <c r="I135" s="333"/>
      <c r="J135" s="84" t="s">
        <v>158</v>
      </c>
      <c r="K135" s="84"/>
      <c r="L135" s="665"/>
      <c r="M135" s="178"/>
      <c r="N135" s="26"/>
      <c r="O135" s="86"/>
      <c r="P135" s="86"/>
      <c r="Q135" s="86" t="s">
        <v>379</v>
      </c>
      <c r="R135" s="86"/>
      <c r="S135" s="442"/>
      <c r="T135" s="279"/>
      <c r="U135" s="279"/>
      <c r="V135" s="279"/>
      <c r="W135" s="279"/>
      <c r="X135" s="279"/>
      <c r="Y135" s="279"/>
      <c r="Z135" s="279"/>
    </row>
    <row r="136" spans="1:26" ht="16.5" customHeight="1">
      <c r="A136" s="665"/>
      <c r="B136" s="665"/>
      <c r="C136" s="665"/>
      <c r="D136" s="665"/>
      <c r="E136" s="665"/>
      <c r="F136" s="665"/>
      <c r="G136" s="447"/>
      <c r="H136" s="333" t="s">
        <v>15562</v>
      </c>
      <c r="I136" s="271" t="s">
        <v>16635</v>
      </c>
      <c r="J136" s="84" t="s">
        <v>158</v>
      </c>
      <c r="K136" s="84"/>
      <c r="L136" s="665"/>
      <c r="M136" s="178"/>
      <c r="N136" s="26"/>
      <c r="O136" s="86"/>
      <c r="P136" s="86"/>
      <c r="Q136" s="86" t="s">
        <v>379</v>
      </c>
      <c r="R136" s="86"/>
      <c r="S136" s="442"/>
      <c r="T136" s="279"/>
      <c r="U136" s="279"/>
      <c r="V136" s="279"/>
      <c r="W136" s="279"/>
      <c r="X136" s="279"/>
      <c r="Y136" s="279"/>
      <c r="Z136" s="279"/>
    </row>
    <row r="137" spans="1:26" ht="16.5" customHeight="1">
      <c r="A137" s="665"/>
      <c r="B137" s="665"/>
      <c r="C137" s="665"/>
      <c r="D137" s="665"/>
      <c r="E137" s="665"/>
      <c r="F137" s="665"/>
      <c r="G137" s="447"/>
      <c r="H137" s="271"/>
      <c r="I137" s="271" t="s">
        <v>15891</v>
      </c>
      <c r="J137" s="84" t="s">
        <v>158</v>
      </c>
      <c r="K137" s="84"/>
      <c r="L137" s="665"/>
      <c r="M137" s="178"/>
      <c r="N137" s="26"/>
      <c r="O137" s="86"/>
      <c r="P137" s="86"/>
      <c r="Q137" s="86" t="s">
        <v>379</v>
      </c>
      <c r="R137" s="86"/>
      <c r="S137" s="442"/>
      <c r="T137" s="279"/>
      <c r="U137" s="279"/>
      <c r="V137" s="279"/>
      <c r="W137" s="279"/>
      <c r="X137" s="279"/>
      <c r="Y137" s="279"/>
      <c r="Z137" s="279"/>
    </row>
    <row r="138" spans="1:26" ht="16.5" customHeight="1">
      <c r="A138" s="665"/>
      <c r="B138" s="665"/>
      <c r="C138" s="665"/>
      <c r="D138" s="665"/>
      <c r="E138" s="665"/>
      <c r="F138" s="665"/>
      <c r="G138" s="447"/>
      <c r="H138" s="447" t="s">
        <v>16795</v>
      </c>
      <c r="I138" s="453" t="s">
        <v>16775</v>
      </c>
      <c r="J138" s="84" t="s">
        <v>158</v>
      </c>
      <c r="K138" s="84"/>
      <c r="L138" s="665"/>
      <c r="M138" s="178"/>
      <c r="N138" s="26"/>
      <c r="O138" s="86"/>
      <c r="P138" s="86"/>
      <c r="Q138" s="86" t="s">
        <v>379</v>
      </c>
      <c r="R138" s="86"/>
      <c r="S138" s="442"/>
      <c r="T138" s="279"/>
      <c r="U138" s="279"/>
      <c r="V138" s="279"/>
      <c r="W138" s="279"/>
      <c r="X138" s="279"/>
      <c r="Y138" s="279"/>
      <c r="Z138" s="279"/>
    </row>
    <row r="139" spans="1:26" ht="16.5" customHeight="1">
      <c r="A139" s="666"/>
      <c r="B139" s="666"/>
      <c r="C139" s="666"/>
      <c r="D139" s="666"/>
      <c r="E139" s="666"/>
      <c r="F139" s="666"/>
      <c r="G139" s="447"/>
      <c r="H139" s="271"/>
      <c r="I139" s="271" t="s">
        <v>15891</v>
      </c>
      <c r="J139" s="84" t="s">
        <v>158</v>
      </c>
      <c r="K139" s="84"/>
      <c r="L139" s="666"/>
      <c r="M139" s="178"/>
      <c r="N139" s="26"/>
      <c r="O139" s="86"/>
      <c r="P139" s="86"/>
      <c r="Q139" s="86" t="s">
        <v>379</v>
      </c>
      <c r="R139" s="86"/>
      <c r="S139" s="442"/>
      <c r="T139" s="279"/>
      <c r="U139" s="279"/>
      <c r="V139" s="279"/>
      <c r="W139" s="279"/>
      <c r="X139" s="279"/>
      <c r="Y139" s="279"/>
      <c r="Z139" s="279"/>
    </row>
    <row r="140" spans="1:26" ht="16.5" customHeight="1">
      <c r="A140" s="820" t="s">
        <v>16818</v>
      </c>
      <c r="B140" s="820"/>
      <c r="C140" s="820"/>
      <c r="D140" s="735" t="s">
        <v>16783</v>
      </c>
      <c r="E140" s="738" t="s">
        <v>16824</v>
      </c>
      <c r="F140" s="820"/>
      <c r="G140" s="456"/>
      <c r="H140" s="461" t="s">
        <v>15550</v>
      </c>
      <c r="I140" s="456"/>
      <c r="J140" s="84" t="s">
        <v>158</v>
      </c>
      <c r="K140" s="84"/>
      <c r="L140" s="822"/>
      <c r="M140" s="178"/>
      <c r="N140" s="26"/>
      <c r="O140" s="86"/>
      <c r="P140" s="86"/>
      <c r="Q140" s="86" t="s">
        <v>379</v>
      </c>
      <c r="R140" s="86"/>
      <c r="S140" s="442"/>
      <c r="T140" s="279"/>
      <c r="U140" s="279"/>
      <c r="V140" s="279"/>
      <c r="W140" s="279"/>
      <c r="X140" s="279"/>
      <c r="Y140" s="279"/>
      <c r="Z140" s="279"/>
    </row>
    <row r="141" spans="1:26" ht="16.5" customHeight="1">
      <c r="A141" s="665"/>
      <c r="B141" s="665"/>
      <c r="C141" s="665"/>
      <c r="D141" s="665"/>
      <c r="E141" s="665"/>
      <c r="F141" s="665"/>
      <c r="G141" s="80" t="s">
        <v>17299</v>
      </c>
      <c r="H141" s="271" t="s">
        <v>16804</v>
      </c>
      <c r="I141" s="271" t="s">
        <v>16805</v>
      </c>
      <c r="J141" s="83" t="s">
        <v>158</v>
      </c>
      <c r="K141" s="83"/>
      <c r="L141" s="665"/>
      <c r="M141" s="178"/>
      <c r="N141" s="26"/>
      <c r="O141" s="86"/>
      <c r="P141" s="86"/>
      <c r="Q141" s="86" t="s">
        <v>379</v>
      </c>
      <c r="R141" s="86"/>
      <c r="S141" s="442"/>
      <c r="T141" s="279"/>
      <c r="U141" s="279"/>
      <c r="V141" s="279"/>
      <c r="W141" s="279"/>
      <c r="X141" s="279"/>
      <c r="Y141" s="279"/>
      <c r="Z141" s="279"/>
    </row>
    <row r="142" spans="1:26" ht="16.5" customHeight="1">
      <c r="A142" s="665"/>
      <c r="B142" s="665"/>
      <c r="C142" s="665"/>
      <c r="D142" s="665"/>
      <c r="E142" s="665"/>
      <c r="F142" s="665"/>
      <c r="G142" s="447"/>
      <c r="H142" s="271" t="s">
        <v>15884</v>
      </c>
      <c r="I142" s="453" t="s">
        <v>16377</v>
      </c>
      <c r="J142" s="84" t="s">
        <v>158</v>
      </c>
      <c r="K142" s="84"/>
      <c r="L142" s="665"/>
      <c r="M142" s="178"/>
      <c r="N142" s="26"/>
      <c r="O142" s="86"/>
      <c r="P142" s="86"/>
      <c r="Q142" s="86" t="s">
        <v>379</v>
      </c>
      <c r="R142" s="86"/>
      <c r="S142" s="442"/>
      <c r="T142" s="279"/>
      <c r="U142" s="279"/>
      <c r="V142" s="279"/>
      <c r="W142" s="279"/>
      <c r="X142" s="279"/>
      <c r="Y142" s="279"/>
      <c r="Z142" s="279"/>
    </row>
    <row r="143" spans="1:26" ht="16.5" customHeight="1">
      <c r="A143" s="665"/>
      <c r="B143" s="665"/>
      <c r="C143" s="665"/>
      <c r="D143" s="665"/>
      <c r="E143" s="665"/>
      <c r="F143" s="665"/>
      <c r="G143" s="447"/>
      <c r="H143" s="271" t="s">
        <v>16296</v>
      </c>
      <c r="I143" s="333"/>
      <c r="J143" s="84" t="s">
        <v>158</v>
      </c>
      <c r="K143" s="84"/>
      <c r="L143" s="665"/>
      <c r="M143" s="178"/>
      <c r="N143" s="26"/>
      <c r="O143" s="86"/>
      <c r="P143" s="86"/>
      <c r="Q143" s="86" t="s">
        <v>379</v>
      </c>
      <c r="R143" s="86"/>
      <c r="S143" s="442"/>
      <c r="T143" s="279"/>
      <c r="U143" s="279"/>
      <c r="V143" s="279"/>
      <c r="W143" s="279"/>
      <c r="X143" s="279"/>
      <c r="Y143" s="279"/>
      <c r="Z143" s="279"/>
    </row>
    <row r="144" spans="1:26" ht="16.5" customHeight="1">
      <c r="A144" s="665"/>
      <c r="B144" s="665"/>
      <c r="C144" s="665"/>
      <c r="D144" s="665"/>
      <c r="E144" s="665"/>
      <c r="F144" s="665"/>
      <c r="G144" s="447"/>
      <c r="H144" s="333" t="s">
        <v>15562</v>
      </c>
      <c r="I144" s="271" t="s">
        <v>16635</v>
      </c>
      <c r="J144" s="84" t="s">
        <v>158</v>
      </c>
      <c r="K144" s="84"/>
      <c r="L144" s="665"/>
      <c r="M144" s="178"/>
      <c r="N144" s="26"/>
      <c r="O144" s="86"/>
      <c r="P144" s="86"/>
      <c r="Q144" s="86" t="s">
        <v>379</v>
      </c>
      <c r="R144" s="86"/>
      <c r="S144" s="442"/>
      <c r="T144" s="279"/>
      <c r="U144" s="279"/>
      <c r="V144" s="279"/>
      <c r="W144" s="279"/>
      <c r="X144" s="279"/>
      <c r="Y144" s="279"/>
      <c r="Z144" s="279"/>
    </row>
    <row r="145" spans="1:26" ht="16.5" customHeight="1">
      <c r="A145" s="665"/>
      <c r="B145" s="665"/>
      <c r="C145" s="665"/>
      <c r="D145" s="665"/>
      <c r="E145" s="665"/>
      <c r="F145" s="665"/>
      <c r="G145" s="447"/>
      <c r="H145" s="271"/>
      <c r="I145" s="271" t="s">
        <v>15891</v>
      </c>
      <c r="J145" s="84" t="s">
        <v>158</v>
      </c>
      <c r="K145" s="84"/>
      <c r="L145" s="665"/>
      <c r="M145" s="178"/>
      <c r="N145" s="26"/>
      <c r="O145" s="86"/>
      <c r="P145" s="86"/>
      <c r="Q145" s="86" t="s">
        <v>379</v>
      </c>
      <c r="R145" s="86"/>
      <c r="S145" s="442"/>
      <c r="T145" s="279"/>
      <c r="U145" s="279"/>
      <c r="V145" s="279"/>
      <c r="W145" s="279"/>
      <c r="X145" s="279"/>
      <c r="Y145" s="279"/>
      <c r="Z145" s="279"/>
    </row>
    <row r="146" spans="1:26" ht="16.5" customHeight="1">
      <c r="A146" s="665"/>
      <c r="B146" s="665"/>
      <c r="C146" s="665"/>
      <c r="D146" s="665"/>
      <c r="E146" s="665"/>
      <c r="F146" s="665"/>
      <c r="G146" s="447"/>
      <c r="H146" s="447" t="s">
        <v>16835</v>
      </c>
      <c r="I146" s="453" t="s">
        <v>16775</v>
      </c>
      <c r="J146" s="84" t="s">
        <v>158</v>
      </c>
      <c r="K146" s="84"/>
      <c r="L146" s="665"/>
      <c r="M146" s="178"/>
      <c r="N146" s="26"/>
      <c r="O146" s="86"/>
      <c r="P146" s="86"/>
      <c r="Q146" s="86" t="s">
        <v>379</v>
      </c>
      <c r="R146" s="86"/>
      <c r="S146" s="442"/>
      <c r="T146" s="279"/>
      <c r="U146" s="279"/>
      <c r="V146" s="279"/>
      <c r="W146" s="279"/>
      <c r="X146" s="279"/>
      <c r="Y146" s="279"/>
      <c r="Z146" s="279"/>
    </row>
    <row r="147" spans="1:26" ht="16.5" customHeight="1">
      <c r="A147" s="666"/>
      <c r="B147" s="666"/>
      <c r="C147" s="666"/>
      <c r="D147" s="666"/>
      <c r="E147" s="666"/>
      <c r="F147" s="666"/>
      <c r="G147" s="447"/>
      <c r="H147" s="271"/>
      <c r="I147" s="271" t="s">
        <v>15891</v>
      </c>
      <c r="J147" s="84" t="s">
        <v>158</v>
      </c>
      <c r="K147" s="84"/>
      <c r="L147" s="666"/>
      <c r="M147" s="178"/>
      <c r="N147" s="26"/>
      <c r="O147" s="86"/>
      <c r="P147" s="86"/>
      <c r="Q147" s="86" t="s">
        <v>379</v>
      </c>
      <c r="R147" s="86"/>
      <c r="S147" s="442"/>
      <c r="T147" s="279"/>
      <c r="U147" s="279"/>
      <c r="V147" s="279"/>
      <c r="W147" s="279"/>
      <c r="X147" s="279"/>
      <c r="Y147" s="279"/>
      <c r="Z147" s="279"/>
    </row>
    <row r="148" spans="1:26" ht="16.5" customHeight="1">
      <c r="A148" s="820" t="s">
        <v>16840</v>
      </c>
      <c r="B148" s="820"/>
      <c r="C148" s="820"/>
      <c r="D148" s="735" t="s">
        <v>16845</v>
      </c>
      <c r="E148" s="738" t="s">
        <v>16846</v>
      </c>
      <c r="F148" s="820"/>
      <c r="G148" s="456"/>
      <c r="H148" s="461" t="s">
        <v>15550</v>
      </c>
      <c r="I148" s="456"/>
      <c r="J148" s="84" t="s">
        <v>158</v>
      </c>
      <c r="K148" s="84"/>
      <c r="L148" s="822"/>
      <c r="M148" s="178"/>
      <c r="N148" s="26"/>
      <c r="O148" s="86"/>
      <c r="P148" s="86"/>
      <c r="Q148" s="86" t="s">
        <v>379</v>
      </c>
      <c r="R148" s="86"/>
      <c r="S148" s="442"/>
      <c r="T148" s="279"/>
      <c r="U148" s="279"/>
      <c r="V148" s="279"/>
      <c r="W148" s="279"/>
      <c r="X148" s="279"/>
      <c r="Y148" s="279"/>
      <c r="Z148" s="279"/>
    </row>
    <row r="149" spans="1:26" ht="16.5" customHeight="1">
      <c r="A149" s="665"/>
      <c r="B149" s="665"/>
      <c r="C149" s="665"/>
      <c r="D149" s="665"/>
      <c r="E149" s="665"/>
      <c r="F149" s="665"/>
      <c r="G149" s="80" t="s">
        <v>17299</v>
      </c>
      <c r="H149" s="271" t="s">
        <v>16851</v>
      </c>
      <c r="I149" s="271" t="s">
        <v>16852</v>
      </c>
      <c r="J149" s="83" t="s">
        <v>158</v>
      </c>
      <c r="K149" s="83"/>
      <c r="L149" s="665"/>
      <c r="M149" s="178"/>
      <c r="N149" s="26"/>
      <c r="O149" s="86"/>
      <c r="P149" s="86"/>
      <c r="Q149" s="86" t="s">
        <v>379</v>
      </c>
      <c r="R149" s="86"/>
      <c r="S149" s="442"/>
      <c r="T149" s="279"/>
      <c r="U149" s="279"/>
      <c r="V149" s="279"/>
      <c r="W149" s="279"/>
      <c r="X149" s="279"/>
      <c r="Y149" s="279"/>
      <c r="Z149" s="279"/>
    </row>
    <row r="150" spans="1:26" ht="16.5" customHeight="1">
      <c r="A150" s="665"/>
      <c r="B150" s="665"/>
      <c r="C150" s="665"/>
      <c r="D150" s="665"/>
      <c r="E150" s="665"/>
      <c r="F150" s="665"/>
      <c r="G150" s="447"/>
      <c r="H150" s="271" t="s">
        <v>15884</v>
      </c>
      <c r="I150" s="453" t="s">
        <v>16377</v>
      </c>
      <c r="J150" s="84" t="s">
        <v>158</v>
      </c>
      <c r="K150" s="84"/>
      <c r="L150" s="665"/>
      <c r="M150" s="178"/>
      <c r="N150" s="26"/>
      <c r="O150" s="86"/>
      <c r="P150" s="86"/>
      <c r="Q150" s="86" t="s">
        <v>379</v>
      </c>
      <c r="R150" s="86"/>
      <c r="S150" s="442"/>
      <c r="T150" s="279"/>
      <c r="U150" s="279"/>
      <c r="V150" s="279"/>
      <c r="W150" s="279"/>
      <c r="X150" s="279"/>
      <c r="Y150" s="279"/>
      <c r="Z150" s="279"/>
    </row>
    <row r="151" spans="1:26" ht="16.5" customHeight="1">
      <c r="A151" s="665"/>
      <c r="B151" s="665"/>
      <c r="C151" s="665"/>
      <c r="D151" s="665"/>
      <c r="E151" s="665"/>
      <c r="F151" s="665"/>
      <c r="G151" s="447"/>
      <c r="H151" s="271" t="s">
        <v>16296</v>
      </c>
      <c r="I151" s="333"/>
      <c r="J151" s="84" t="s">
        <v>158</v>
      </c>
      <c r="K151" s="84"/>
      <c r="L151" s="665"/>
      <c r="M151" s="178"/>
      <c r="N151" s="26"/>
      <c r="O151" s="86"/>
      <c r="P151" s="86"/>
      <c r="Q151" s="86" t="s">
        <v>379</v>
      </c>
      <c r="R151" s="86"/>
      <c r="S151" s="442"/>
      <c r="T151" s="279"/>
      <c r="U151" s="279"/>
      <c r="V151" s="279"/>
      <c r="W151" s="279"/>
      <c r="X151" s="279"/>
      <c r="Y151" s="279"/>
      <c r="Z151" s="279"/>
    </row>
    <row r="152" spans="1:26" ht="16.5" customHeight="1">
      <c r="A152" s="665"/>
      <c r="B152" s="665"/>
      <c r="C152" s="665"/>
      <c r="D152" s="665"/>
      <c r="E152" s="665"/>
      <c r="F152" s="665"/>
      <c r="G152" s="447"/>
      <c r="H152" s="333" t="s">
        <v>15562</v>
      </c>
      <c r="I152" s="271" t="s">
        <v>16635</v>
      </c>
      <c r="J152" s="84" t="s">
        <v>158</v>
      </c>
      <c r="K152" s="84"/>
      <c r="L152" s="665"/>
      <c r="M152" s="178"/>
      <c r="N152" s="26"/>
      <c r="O152" s="86"/>
      <c r="P152" s="86"/>
      <c r="Q152" s="86" t="s">
        <v>379</v>
      </c>
      <c r="R152" s="86"/>
      <c r="S152" s="442"/>
      <c r="T152" s="279"/>
      <c r="U152" s="279"/>
      <c r="V152" s="279"/>
      <c r="W152" s="279"/>
      <c r="X152" s="279"/>
      <c r="Y152" s="279"/>
      <c r="Z152" s="279"/>
    </row>
    <row r="153" spans="1:26" ht="16.5" customHeight="1">
      <c r="A153" s="665"/>
      <c r="B153" s="665"/>
      <c r="C153" s="665"/>
      <c r="D153" s="665"/>
      <c r="E153" s="665"/>
      <c r="F153" s="665"/>
      <c r="G153" s="447"/>
      <c r="H153" s="271"/>
      <c r="I153" s="271" t="s">
        <v>15891</v>
      </c>
      <c r="J153" s="84" t="s">
        <v>158</v>
      </c>
      <c r="K153" s="84"/>
      <c r="L153" s="665"/>
      <c r="M153" s="178"/>
      <c r="N153" s="26"/>
      <c r="O153" s="86"/>
      <c r="P153" s="86"/>
      <c r="Q153" s="86" t="s">
        <v>379</v>
      </c>
      <c r="R153" s="86"/>
      <c r="S153" s="442"/>
      <c r="T153" s="279"/>
      <c r="U153" s="279"/>
      <c r="V153" s="279"/>
      <c r="W153" s="279"/>
      <c r="X153" s="279"/>
      <c r="Y153" s="279"/>
      <c r="Z153" s="279"/>
    </row>
    <row r="154" spans="1:26" ht="16.5" customHeight="1">
      <c r="A154" s="666"/>
      <c r="B154" s="666"/>
      <c r="C154" s="666"/>
      <c r="D154" s="666"/>
      <c r="E154" s="666"/>
      <c r="F154" s="666"/>
      <c r="G154" s="447"/>
      <c r="H154" s="2" t="s">
        <v>16863</v>
      </c>
      <c r="I154" s="445" t="s">
        <v>16864</v>
      </c>
      <c r="J154" s="84" t="s">
        <v>158</v>
      </c>
      <c r="K154" s="84"/>
      <c r="L154" s="666"/>
      <c r="M154" s="178"/>
      <c r="N154" s="26"/>
      <c r="O154" s="86"/>
      <c r="P154" s="86"/>
      <c r="Q154" s="86" t="s">
        <v>379</v>
      </c>
      <c r="R154" s="86"/>
      <c r="S154" s="442"/>
      <c r="T154" s="279"/>
      <c r="U154" s="279"/>
      <c r="V154" s="279"/>
      <c r="W154" s="279"/>
      <c r="X154" s="279"/>
      <c r="Y154" s="279"/>
      <c r="Z154" s="279"/>
    </row>
    <row r="155" spans="1:26" ht="16.5" customHeight="1">
      <c r="A155" s="820"/>
      <c r="B155" s="820"/>
      <c r="C155" s="820"/>
      <c r="D155" s="826" t="s">
        <v>19114</v>
      </c>
      <c r="E155" s="526"/>
      <c r="F155" s="820"/>
      <c r="G155" s="527" t="s">
        <v>17299</v>
      </c>
      <c r="H155" s="528" t="s">
        <v>16898</v>
      </c>
      <c r="I155" s="529" t="s">
        <v>16900</v>
      </c>
      <c r="J155" s="397" t="s">
        <v>158</v>
      </c>
      <c r="K155" s="397"/>
      <c r="L155" s="822"/>
      <c r="M155" s="825" t="s">
        <v>19115</v>
      </c>
      <c r="N155" s="26"/>
      <c r="O155" s="86"/>
      <c r="P155" s="86"/>
      <c r="Q155" s="86" t="s">
        <v>379</v>
      </c>
      <c r="R155" s="86"/>
      <c r="S155" s="442"/>
      <c r="T155" s="279"/>
      <c r="U155" s="279"/>
      <c r="V155" s="279"/>
      <c r="W155" s="279"/>
      <c r="X155" s="279"/>
      <c r="Y155" s="279"/>
      <c r="Z155" s="279"/>
    </row>
    <row r="156" spans="1:26" ht="16.5" customHeight="1">
      <c r="A156" s="665"/>
      <c r="B156" s="665"/>
      <c r="C156" s="665"/>
      <c r="D156" s="665"/>
      <c r="E156" s="526" t="s">
        <v>19118</v>
      </c>
      <c r="F156" s="665"/>
      <c r="G156" s="527"/>
      <c r="H156" s="530" t="s">
        <v>16906</v>
      </c>
      <c r="I156" s="530" t="s">
        <v>16907</v>
      </c>
      <c r="J156" s="397" t="s">
        <v>158</v>
      </c>
      <c r="K156" s="397"/>
      <c r="L156" s="665"/>
      <c r="M156" s="665"/>
      <c r="N156" s="26"/>
      <c r="O156" s="86"/>
      <c r="P156" s="86"/>
      <c r="Q156" s="86" t="s">
        <v>379</v>
      </c>
      <c r="R156" s="86"/>
      <c r="S156" s="442"/>
      <c r="T156" s="279"/>
      <c r="U156" s="279"/>
      <c r="V156" s="279"/>
      <c r="W156" s="279"/>
      <c r="X156" s="279"/>
      <c r="Y156" s="279"/>
      <c r="Z156" s="279"/>
    </row>
    <row r="157" spans="1:26" ht="16.5" customHeight="1">
      <c r="A157" s="665"/>
      <c r="B157" s="665"/>
      <c r="C157" s="665"/>
      <c r="D157" s="665"/>
      <c r="E157" s="826" t="s">
        <v>19121</v>
      </c>
      <c r="F157" s="665"/>
      <c r="G157" s="527"/>
      <c r="H157" s="530" t="s">
        <v>16909</v>
      </c>
      <c r="I157" s="530"/>
      <c r="J157" s="397" t="s">
        <v>158</v>
      </c>
      <c r="K157" s="397"/>
      <c r="L157" s="665"/>
      <c r="M157" s="665"/>
      <c r="N157" s="26"/>
      <c r="O157" s="86"/>
      <c r="P157" s="86"/>
      <c r="Q157" s="86" t="s">
        <v>379</v>
      </c>
      <c r="R157" s="86"/>
      <c r="S157" s="442"/>
      <c r="T157" s="279"/>
      <c r="U157" s="279"/>
      <c r="V157" s="279"/>
      <c r="W157" s="279"/>
      <c r="X157" s="279"/>
      <c r="Y157" s="279"/>
      <c r="Z157" s="279"/>
    </row>
    <row r="158" spans="1:26" ht="16.5" customHeight="1">
      <c r="A158" s="665"/>
      <c r="B158" s="665"/>
      <c r="C158" s="665"/>
      <c r="D158" s="665"/>
      <c r="E158" s="665"/>
      <c r="F158" s="665"/>
      <c r="G158" s="527"/>
      <c r="H158" s="530" t="s">
        <v>16296</v>
      </c>
      <c r="I158" s="530"/>
      <c r="J158" s="397" t="s">
        <v>158</v>
      </c>
      <c r="K158" s="397"/>
      <c r="L158" s="665"/>
      <c r="M158" s="665"/>
      <c r="N158" s="26"/>
      <c r="O158" s="86"/>
      <c r="P158" s="86"/>
      <c r="Q158" s="86" t="s">
        <v>379</v>
      </c>
      <c r="R158" s="86"/>
      <c r="S158" s="442"/>
      <c r="T158" s="279"/>
      <c r="U158" s="279"/>
      <c r="V158" s="279"/>
      <c r="W158" s="279"/>
      <c r="X158" s="279"/>
      <c r="Y158" s="279"/>
      <c r="Z158" s="279"/>
    </row>
    <row r="159" spans="1:26" ht="16.5" customHeight="1">
      <c r="A159" s="665"/>
      <c r="B159" s="665"/>
      <c r="C159" s="665"/>
      <c r="D159" s="665"/>
      <c r="E159" s="666"/>
      <c r="F159" s="665"/>
      <c r="G159" s="531"/>
      <c r="H159" s="532" t="s">
        <v>15562</v>
      </c>
      <c r="I159" s="529" t="s">
        <v>16313</v>
      </c>
      <c r="J159" s="403" t="s">
        <v>158</v>
      </c>
      <c r="K159" s="403"/>
      <c r="L159" s="665"/>
      <c r="M159" s="665"/>
      <c r="N159" s="26"/>
      <c r="O159" s="86"/>
      <c r="P159" s="86"/>
      <c r="Q159" s="86" t="s">
        <v>379</v>
      </c>
      <c r="R159" s="86"/>
      <c r="S159" s="442"/>
      <c r="T159" s="279"/>
      <c r="U159" s="279"/>
      <c r="V159" s="279"/>
      <c r="W159" s="279"/>
      <c r="X159" s="279"/>
      <c r="Y159" s="279"/>
      <c r="Z159" s="279"/>
    </row>
    <row r="160" spans="1:26" ht="16.5" customHeight="1">
      <c r="A160" s="665"/>
      <c r="B160" s="665"/>
      <c r="C160" s="665"/>
      <c r="D160" s="665"/>
      <c r="E160" s="526" t="s">
        <v>19126</v>
      </c>
      <c r="F160" s="665"/>
      <c r="G160" s="527"/>
      <c r="H160" s="532" t="s">
        <v>15090</v>
      </c>
      <c r="I160" s="529"/>
      <c r="J160" s="397" t="s">
        <v>158</v>
      </c>
      <c r="K160" s="397"/>
      <c r="L160" s="665"/>
      <c r="M160" s="665"/>
      <c r="N160" s="26"/>
      <c r="O160" s="86"/>
      <c r="P160" s="86"/>
      <c r="Q160" s="86" t="s">
        <v>379</v>
      </c>
      <c r="R160" s="86"/>
      <c r="S160" s="442"/>
      <c r="T160" s="279"/>
      <c r="U160" s="279"/>
      <c r="V160" s="279"/>
      <c r="W160" s="279"/>
      <c r="X160" s="279"/>
      <c r="Y160" s="279"/>
      <c r="Z160" s="279"/>
    </row>
    <row r="161" spans="1:26" ht="16.5" customHeight="1">
      <c r="A161" s="665"/>
      <c r="B161" s="665"/>
      <c r="C161" s="665"/>
      <c r="D161" s="665"/>
      <c r="E161" s="526" t="s">
        <v>19127</v>
      </c>
      <c r="F161" s="665"/>
      <c r="G161" s="527"/>
      <c r="H161" s="532" t="s">
        <v>16913</v>
      </c>
      <c r="I161" s="529" t="s">
        <v>17431</v>
      </c>
      <c r="J161" s="397" t="s">
        <v>158</v>
      </c>
      <c r="K161" s="397"/>
      <c r="L161" s="665"/>
      <c r="M161" s="665"/>
      <c r="N161" s="26"/>
      <c r="O161" s="86"/>
      <c r="P161" s="86"/>
      <c r="Q161" s="86" t="s">
        <v>379</v>
      </c>
      <c r="R161" s="86"/>
      <c r="S161" s="442"/>
      <c r="T161" s="279"/>
      <c r="U161" s="279"/>
      <c r="V161" s="279"/>
      <c r="W161" s="279"/>
      <c r="X161" s="279"/>
      <c r="Y161" s="279"/>
      <c r="Z161" s="279"/>
    </row>
    <row r="162" spans="1:26" ht="16.5" customHeight="1">
      <c r="A162" s="665"/>
      <c r="B162" s="665"/>
      <c r="C162" s="665"/>
      <c r="D162" s="665"/>
      <c r="E162" s="826" t="s">
        <v>19128</v>
      </c>
      <c r="F162" s="665"/>
      <c r="G162" s="527"/>
      <c r="H162" s="532" t="s">
        <v>16916</v>
      </c>
      <c r="I162" s="529" t="s">
        <v>19129</v>
      </c>
      <c r="J162" s="397" t="s">
        <v>158</v>
      </c>
      <c r="K162" s="397"/>
      <c r="L162" s="665"/>
      <c r="M162" s="665"/>
      <c r="N162" s="26"/>
      <c r="O162" s="86"/>
      <c r="P162" s="86"/>
      <c r="Q162" s="86" t="s">
        <v>379</v>
      </c>
      <c r="R162" s="86"/>
      <c r="S162" s="442"/>
      <c r="T162" s="279"/>
      <c r="U162" s="279"/>
      <c r="V162" s="279"/>
      <c r="W162" s="279"/>
      <c r="X162" s="279"/>
      <c r="Y162" s="279"/>
      <c r="Z162" s="279"/>
    </row>
    <row r="163" spans="1:26" ht="16.5" customHeight="1">
      <c r="A163" s="665"/>
      <c r="B163" s="665"/>
      <c r="C163" s="665"/>
      <c r="D163" s="665"/>
      <c r="E163" s="665"/>
      <c r="F163" s="665"/>
      <c r="G163" s="527"/>
      <c r="H163" s="532" t="s">
        <v>16923</v>
      </c>
      <c r="I163" s="529" t="s">
        <v>16900</v>
      </c>
      <c r="J163" s="397" t="s">
        <v>158</v>
      </c>
      <c r="K163" s="397"/>
      <c r="L163" s="665"/>
      <c r="M163" s="665"/>
      <c r="N163" s="26"/>
      <c r="O163" s="86"/>
      <c r="P163" s="86"/>
      <c r="Q163" s="86" t="s">
        <v>379</v>
      </c>
      <c r="R163" s="86"/>
      <c r="S163" s="442"/>
      <c r="T163" s="279"/>
      <c r="U163" s="279"/>
      <c r="V163" s="279"/>
      <c r="W163" s="279"/>
      <c r="X163" s="279"/>
      <c r="Y163" s="279"/>
      <c r="Z163" s="279"/>
    </row>
    <row r="164" spans="1:26" ht="16.5" customHeight="1">
      <c r="A164" s="665"/>
      <c r="B164" s="665"/>
      <c r="C164" s="665"/>
      <c r="D164" s="665"/>
      <c r="E164" s="665"/>
      <c r="F164" s="665"/>
      <c r="G164" s="527"/>
      <c r="H164" s="532" t="s">
        <v>16928</v>
      </c>
      <c r="I164" s="529" t="s">
        <v>19130</v>
      </c>
      <c r="J164" s="397" t="s">
        <v>158</v>
      </c>
      <c r="K164" s="397"/>
      <c r="L164" s="665"/>
      <c r="M164" s="665"/>
      <c r="N164" s="26"/>
      <c r="O164" s="86"/>
      <c r="P164" s="86"/>
      <c r="Q164" s="86" t="s">
        <v>379</v>
      </c>
      <c r="R164" s="86"/>
      <c r="S164" s="442"/>
      <c r="T164" s="279"/>
      <c r="U164" s="279"/>
      <c r="V164" s="279"/>
      <c r="W164" s="279"/>
      <c r="X164" s="279"/>
      <c r="Y164" s="279"/>
      <c r="Z164" s="279"/>
    </row>
    <row r="165" spans="1:26" ht="16.5" customHeight="1">
      <c r="A165" s="665"/>
      <c r="B165" s="665"/>
      <c r="C165" s="665"/>
      <c r="D165" s="665"/>
      <c r="E165" s="665"/>
      <c r="F165" s="665"/>
      <c r="G165" s="527"/>
      <c r="H165" s="532" t="s">
        <v>16923</v>
      </c>
      <c r="I165" s="529" t="s">
        <v>16900</v>
      </c>
      <c r="J165" s="397" t="s">
        <v>158</v>
      </c>
      <c r="K165" s="397"/>
      <c r="L165" s="665"/>
      <c r="M165" s="665"/>
      <c r="N165" s="26"/>
      <c r="O165" s="86"/>
      <c r="P165" s="86"/>
      <c r="Q165" s="86" t="s">
        <v>379</v>
      </c>
      <c r="R165" s="86"/>
      <c r="S165" s="442"/>
      <c r="T165" s="279"/>
      <c r="U165" s="279"/>
      <c r="V165" s="279"/>
      <c r="W165" s="279"/>
      <c r="X165" s="279"/>
      <c r="Y165" s="279"/>
      <c r="Z165" s="279"/>
    </row>
    <row r="166" spans="1:26" ht="16.5" customHeight="1">
      <c r="A166" s="666"/>
      <c r="B166" s="666"/>
      <c r="C166" s="666"/>
      <c r="D166" s="666"/>
      <c r="E166" s="666"/>
      <c r="F166" s="666"/>
      <c r="G166" s="527"/>
      <c r="H166" s="532" t="s">
        <v>16932</v>
      </c>
      <c r="I166" s="529" t="s">
        <v>19132</v>
      </c>
      <c r="J166" s="397" t="s">
        <v>158</v>
      </c>
      <c r="K166" s="397"/>
      <c r="L166" s="666"/>
      <c r="M166" s="666"/>
      <c r="N166" s="26"/>
      <c r="O166" s="86"/>
      <c r="P166" s="86"/>
      <c r="Q166" s="86" t="s">
        <v>379</v>
      </c>
      <c r="R166" s="86"/>
      <c r="S166" s="442"/>
      <c r="T166" s="279"/>
      <c r="U166" s="279"/>
      <c r="V166" s="279"/>
      <c r="W166" s="279"/>
      <c r="X166" s="279"/>
      <c r="Y166" s="279"/>
      <c r="Z166" s="279"/>
    </row>
    <row r="167" spans="1:26" ht="16.5" customHeight="1">
      <c r="A167" s="735" t="s">
        <v>16866</v>
      </c>
      <c r="B167" s="735"/>
      <c r="C167" s="735"/>
      <c r="D167" s="823" t="s">
        <v>16870</v>
      </c>
      <c r="E167" s="740" t="s">
        <v>16872</v>
      </c>
      <c r="F167" s="735"/>
      <c r="G167" s="447"/>
      <c r="H167" s="461" t="s">
        <v>16877</v>
      </c>
      <c r="I167" s="447"/>
      <c r="J167" s="84" t="s">
        <v>158</v>
      </c>
      <c r="K167" s="84"/>
      <c r="L167" s="734"/>
      <c r="M167" s="403"/>
      <c r="N167" s="26"/>
      <c r="O167" s="86"/>
      <c r="P167" s="86"/>
      <c r="Q167" s="86" t="s">
        <v>379</v>
      </c>
      <c r="R167" s="86"/>
      <c r="S167" s="442"/>
      <c r="T167" s="279"/>
      <c r="U167" s="279"/>
      <c r="V167" s="279"/>
      <c r="W167" s="279"/>
      <c r="X167" s="279"/>
      <c r="Y167" s="279"/>
      <c r="Z167" s="279"/>
    </row>
    <row r="168" spans="1:26" ht="16.5" customHeight="1">
      <c r="A168" s="665"/>
      <c r="B168" s="665"/>
      <c r="C168" s="665"/>
      <c r="D168" s="665"/>
      <c r="E168" s="665"/>
      <c r="F168" s="665"/>
      <c r="G168" s="26" t="s">
        <v>17299</v>
      </c>
      <c r="H168" s="447" t="s">
        <v>16882</v>
      </c>
      <c r="I168" s="447"/>
      <c r="J168" s="86" t="s">
        <v>158</v>
      </c>
      <c r="K168" s="86"/>
      <c r="L168" s="665"/>
      <c r="M168" s="403"/>
      <c r="N168" s="26"/>
      <c r="O168" s="86"/>
      <c r="P168" s="86"/>
      <c r="Q168" s="86" t="s">
        <v>379</v>
      </c>
      <c r="R168" s="86"/>
      <c r="S168" s="442"/>
      <c r="T168" s="279"/>
      <c r="U168" s="279"/>
      <c r="V168" s="279"/>
      <c r="W168" s="279"/>
      <c r="X168" s="279"/>
      <c r="Y168" s="279"/>
      <c r="Z168" s="279"/>
    </row>
    <row r="169" spans="1:26" ht="16.5" customHeight="1">
      <c r="A169" s="665"/>
      <c r="B169" s="665"/>
      <c r="C169" s="665"/>
      <c r="D169" s="665"/>
      <c r="E169" s="665"/>
      <c r="F169" s="665"/>
      <c r="G169" s="447"/>
      <c r="H169" s="447" t="s">
        <v>16884</v>
      </c>
      <c r="I169" s="447"/>
      <c r="J169" s="84" t="s">
        <v>158</v>
      </c>
      <c r="K169" s="84"/>
      <c r="L169" s="665"/>
      <c r="M169" s="403"/>
      <c r="N169" s="26"/>
      <c r="O169" s="86"/>
      <c r="P169" s="86"/>
      <c r="Q169" s="86" t="s">
        <v>379</v>
      </c>
      <c r="R169" s="86"/>
      <c r="S169" s="442"/>
      <c r="T169" s="279"/>
      <c r="U169" s="279"/>
      <c r="V169" s="279"/>
      <c r="W169" s="279"/>
      <c r="X169" s="279"/>
      <c r="Y169" s="279"/>
      <c r="Z169" s="279"/>
    </row>
    <row r="170" spans="1:26" ht="16.5" customHeight="1">
      <c r="A170" s="665"/>
      <c r="B170" s="665"/>
      <c r="C170" s="665"/>
      <c r="D170" s="665"/>
      <c r="E170" s="665"/>
      <c r="F170" s="665"/>
      <c r="G170" s="447"/>
      <c r="H170" s="447" t="s">
        <v>16887</v>
      </c>
      <c r="I170" s="447"/>
      <c r="J170" s="84" t="s">
        <v>158</v>
      </c>
      <c r="K170" s="84"/>
      <c r="L170" s="665"/>
      <c r="M170" s="403"/>
      <c r="N170" s="26"/>
      <c r="O170" s="86"/>
      <c r="P170" s="86"/>
      <c r="Q170" s="86" t="s">
        <v>379</v>
      </c>
      <c r="R170" s="86"/>
      <c r="S170" s="442"/>
      <c r="T170" s="279"/>
      <c r="U170" s="279"/>
      <c r="V170" s="279"/>
      <c r="W170" s="279"/>
      <c r="X170" s="279"/>
      <c r="Y170" s="279"/>
      <c r="Z170" s="279"/>
    </row>
    <row r="171" spans="1:26" ht="16.5" customHeight="1">
      <c r="A171" s="665"/>
      <c r="B171" s="665"/>
      <c r="C171" s="665"/>
      <c r="D171" s="665"/>
      <c r="E171" s="665"/>
      <c r="F171" s="665"/>
      <c r="G171" s="447"/>
      <c r="H171" s="447" t="s">
        <v>16890</v>
      </c>
      <c r="I171" s="447"/>
      <c r="J171" s="84" t="s">
        <v>158</v>
      </c>
      <c r="K171" s="84"/>
      <c r="L171" s="665"/>
      <c r="M171" s="403"/>
      <c r="N171" s="26"/>
      <c r="O171" s="86"/>
      <c r="P171" s="86"/>
      <c r="Q171" s="86" t="s">
        <v>379</v>
      </c>
      <c r="R171" s="86"/>
      <c r="S171" s="442"/>
      <c r="T171" s="279"/>
      <c r="U171" s="279"/>
      <c r="V171" s="279"/>
      <c r="W171" s="279"/>
      <c r="X171" s="279"/>
      <c r="Y171" s="279"/>
      <c r="Z171" s="279"/>
    </row>
    <row r="172" spans="1:26" ht="16.5" customHeight="1">
      <c r="A172" s="665"/>
      <c r="B172" s="665"/>
      <c r="C172" s="665"/>
      <c r="D172" s="665"/>
      <c r="E172" s="665"/>
      <c r="F172" s="665"/>
      <c r="G172" s="447"/>
      <c r="H172" s="447" t="s">
        <v>16892</v>
      </c>
      <c r="I172" s="447"/>
      <c r="J172" s="84" t="s">
        <v>158</v>
      </c>
      <c r="K172" s="84"/>
      <c r="L172" s="665"/>
      <c r="M172" s="403"/>
      <c r="N172" s="26"/>
      <c r="O172" s="86"/>
      <c r="P172" s="86"/>
      <c r="Q172" s="86" t="s">
        <v>379</v>
      </c>
      <c r="R172" s="86"/>
      <c r="S172" s="442"/>
      <c r="T172" s="279"/>
      <c r="U172" s="279"/>
      <c r="V172" s="279"/>
      <c r="W172" s="279"/>
      <c r="X172" s="279"/>
      <c r="Y172" s="279"/>
      <c r="Z172" s="279"/>
    </row>
    <row r="173" spans="1:26" ht="16.5" customHeight="1">
      <c r="A173" s="665"/>
      <c r="B173" s="665"/>
      <c r="C173" s="665"/>
      <c r="D173" s="665"/>
      <c r="E173" s="665"/>
      <c r="F173" s="665"/>
      <c r="G173" s="447"/>
      <c r="H173" s="447" t="s">
        <v>16893</v>
      </c>
      <c r="I173" s="447"/>
      <c r="J173" s="84" t="s">
        <v>158</v>
      </c>
      <c r="K173" s="84"/>
      <c r="L173" s="665"/>
      <c r="M173" s="403"/>
      <c r="N173" s="26"/>
      <c r="O173" s="86"/>
      <c r="P173" s="86"/>
      <c r="Q173" s="86" t="s">
        <v>379</v>
      </c>
      <c r="R173" s="86"/>
      <c r="S173" s="442"/>
      <c r="T173" s="279"/>
      <c r="U173" s="279"/>
      <c r="V173" s="279"/>
      <c r="W173" s="279"/>
      <c r="X173" s="279"/>
      <c r="Y173" s="279"/>
      <c r="Z173" s="279"/>
    </row>
    <row r="174" spans="1:26" ht="16.5" customHeight="1">
      <c r="A174" s="665"/>
      <c r="B174" s="665"/>
      <c r="C174" s="665"/>
      <c r="D174" s="665"/>
      <c r="E174" s="665"/>
      <c r="F174" s="665"/>
      <c r="G174" s="35" t="s">
        <v>17299</v>
      </c>
      <c r="H174" s="476" t="s">
        <v>16898</v>
      </c>
      <c r="I174" s="2" t="s">
        <v>16900</v>
      </c>
      <c r="J174" s="442" t="s">
        <v>158</v>
      </c>
      <c r="K174" s="442"/>
      <c r="L174" s="665"/>
      <c r="M174" s="403"/>
      <c r="N174" s="26"/>
      <c r="O174" s="86"/>
      <c r="P174" s="86"/>
      <c r="Q174" s="86" t="s">
        <v>379</v>
      </c>
      <c r="R174" s="86"/>
      <c r="S174" s="442"/>
      <c r="T174" s="279"/>
      <c r="U174" s="279"/>
      <c r="V174" s="279"/>
      <c r="W174" s="279"/>
      <c r="X174" s="279"/>
      <c r="Y174" s="279"/>
      <c r="Z174" s="279"/>
    </row>
    <row r="175" spans="1:26" ht="16.5" customHeight="1">
      <c r="A175" s="665"/>
      <c r="B175" s="665"/>
      <c r="C175" s="665"/>
      <c r="D175" s="665"/>
      <c r="E175" s="665"/>
      <c r="F175" s="665"/>
      <c r="G175" s="440"/>
      <c r="H175" s="333" t="s">
        <v>16906</v>
      </c>
      <c r="I175" s="333" t="s">
        <v>16907</v>
      </c>
      <c r="J175" s="397" t="s">
        <v>158</v>
      </c>
      <c r="K175" s="397"/>
      <c r="L175" s="665"/>
      <c r="M175" s="403"/>
      <c r="N175" s="26"/>
      <c r="O175" s="86"/>
      <c r="P175" s="86"/>
      <c r="Q175" s="86" t="s">
        <v>379</v>
      </c>
      <c r="R175" s="86"/>
      <c r="S175" s="442"/>
      <c r="T175" s="279"/>
      <c r="U175" s="279"/>
      <c r="V175" s="279"/>
      <c r="W175" s="279"/>
      <c r="X175" s="279"/>
      <c r="Y175" s="279"/>
      <c r="Z175" s="279"/>
    </row>
    <row r="176" spans="1:26" ht="16.5" customHeight="1">
      <c r="A176" s="665"/>
      <c r="B176" s="665"/>
      <c r="C176" s="665"/>
      <c r="D176" s="665"/>
      <c r="E176" s="665"/>
      <c r="F176" s="665"/>
      <c r="G176" s="440"/>
      <c r="H176" s="333" t="s">
        <v>16909</v>
      </c>
      <c r="I176" s="453" t="s">
        <v>16377</v>
      </c>
      <c r="J176" s="397" t="s">
        <v>158</v>
      </c>
      <c r="K176" s="397"/>
      <c r="L176" s="665"/>
      <c r="M176" s="403"/>
      <c r="N176" s="26"/>
      <c r="O176" s="86"/>
      <c r="P176" s="86"/>
      <c r="Q176" s="86" t="s">
        <v>379</v>
      </c>
      <c r="R176" s="86"/>
      <c r="S176" s="442"/>
      <c r="T176" s="279"/>
      <c r="U176" s="279"/>
      <c r="V176" s="279"/>
      <c r="W176" s="279"/>
      <c r="X176" s="279"/>
      <c r="Y176" s="279"/>
      <c r="Z176" s="279"/>
    </row>
    <row r="177" spans="1:26" ht="16.5" customHeight="1">
      <c r="A177" s="665"/>
      <c r="B177" s="665"/>
      <c r="C177" s="665"/>
      <c r="D177" s="665"/>
      <c r="E177" s="665"/>
      <c r="F177" s="665"/>
      <c r="G177" s="440"/>
      <c r="H177" s="333" t="s">
        <v>16296</v>
      </c>
      <c r="I177" s="333"/>
      <c r="J177" s="397" t="s">
        <v>158</v>
      </c>
      <c r="K177" s="397"/>
      <c r="L177" s="665"/>
      <c r="M177" s="403"/>
      <c r="N177" s="26"/>
      <c r="O177" s="86"/>
      <c r="P177" s="86"/>
      <c r="Q177" s="86" t="s">
        <v>379</v>
      </c>
      <c r="R177" s="86"/>
      <c r="S177" s="442"/>
      <c r="T177" s="279"/>
      <c r="U177" s="279"/>
      <c r="V177" s="279"/>
      <c r="W177" s="279"/>
      <c r="X177" s="279"/>
      <c r="Y177" s="279"/>
      <c r="Z177" s="279"/>
    </row>
    <row r="178" spans="1:26" ht="16.5" customHeight="1">
      <c r="A178" s="665"/>
      <c r="B178" s="665"/>
      <c r="C178" s="665"/>
      <c r="D178" s="665"/>
      <c r="E178" s="665"/>
      <c r="F178" s="665"/>
      <c r="G178" s="521"/>
      <c r="H178" s="476" t="s">
        <v>15562</v>
      </c>
      <c r="I178" s="2" t="s">
        <v>16313</v>
      </c>
      <c r="J178" s="403" t="s">
        <v>158</v>
      </c>
      <c r="K178" s="403"/>
      <c r="L178" s="665"/>
      <c r="M178" s="403"/>
      <c r="N178" s="26"/>
      <c r="O178" s="86"/>
      <c r="P178" s="86"/>
      <c r="Q178" s="86" t="s">
        <v>379</v>
      </c>
      <c r="R178" s="86"/>
      <c r="S178" s="442"/>
      <c r="T178" s="279"/>
      <c r="U178" s="279"/>
      <c r="V178" s="279"/>
      <c r="W178" s="279"/>
      <c r="X178" s="279"/>
      <c r="Y178" s="279"/>
      <c r="Z178" s="279"/>
    </row>
    <row r="179" spans="1:26" ht="16.5" customHeight="1">
      <c r="A179" s="665"/>
      <c r="B179" s="665"/>
      <c r="C179" s="665"/>
      <c r="D179" s="665"/>
      <c r="E179" s="665"/>
      <c r="F179" s="665"/>
      <c r="G179" s="440"/>
      <c r="H179" s="476" t="s">
        <v>15090</v>
      </c>
      <c r="I179" s="2"/>
      <c r="J179" s="397" t="s">
        <v>158</v>
      </c>
      <c r="K179" s="397"/>
      <c r="L179" s="665"/>
      <c r="M179" s="403"/>
      <c r="N179" s="26"/>
      <c r="O179" s="86"/>
      <c r="P179" s="86"/>
      <c r="Q179" s="86" t="s">
        <v>379</v>
      </c>
      <c r="R179" s="86"/>
      <c r="S179" s="442"/>
      <c r="T179" s="279"/>
      <c r="U179" s="279"/>
      <c r="V179" s="279"/>
      <c r="W179" s="279"/>
      <c r="X179" s="279"/>
      <c r="Y179" s="279"/>
      <c r="Z179" s="279"/>
    </row>
    <row r="180" spans="1:26" ht="16.5" customHeight="1">
      <c r="A180" s="665"/>
      <c r="B180" s="665"/>
      <c r="C180" s="665"/>
      <c r="D180" s="665"/>
      <c r="E180" s="665"/>
      <c r="F180" s="665"/>
      <c r="G180" s="440"/>
      <c r="H180" s="476" t="s">
        <v>16913</v>
      </c>
      <c r="I180" s="445" t="s">
        <v>16914</v>
      </c>
      <c r="J180" s="397" t="s">
        <v>158</v>
      </c>
      <c r="K180" s="397"/>
      <c r="L180" s="665"/>
      <c r="M180" s="403"/>
      <c r="N180" s="26"/>
      <c r="O180" s="86"/>
      <c r="P180" s="86"/>
      <c r="Q180" s="86" t="s">
        <v>379</v>
      </c>
      <c r="R180" s="86"/>
      <c r="S180" s="442"/>
      <c r="T180" s="279"/>
      <c r="U180" s="279"/>
      <c r="V180" s="279"/>
      <c r="W180" s="279"/>
      <c r="X180" s="279"/>
      <c r="Y180" s="279"/>
      <c r="Z180" s="279"/>
    </row>
    <row r="181" spans="1:26" ht="16.5" customHeight="1">
      <c r="A181" s="665"/>
      <c r="B181" s="665"/>
      <c r="C181" s="665"/>
      <c r="D181" s="665"/>
      <c r="E181" s="665"/>
      <c r="F181" s="665"/>
      <c r="G181" s="440"/>
      <c r="H181" s="476" t="s">
        <v>16916</v>
      </c>
      <c r="I181" s="2" t="s">
        <v>16917</v>
      </c>
      <c r="J181" s="397" t="s">
        <v>158</v>
      </c>
      <c r="K181" s="397"/>
      <c r="L181" s="665"/>
      <c r="M181" s="403"/>
      <c r="N181" s="26"/>
      <c r="O181" s="86"/>
      <c r="P181" s="86"/>
      <c r="Q181" s="86" t="s">
        <v>379</v>
      </c>
      <c r="R181" s="86"/>
      <c r="S181" s="442"/>
      <c r="T181" s="279"/>
      <c r="U181" s="279"/>
      <c r="V181" s="279"/>
      <c r="W181" s="279"/>
      <c r="X181" s="279"/>
      <c r="Y181" s="279"/>
      <c r="Z181" s="279"/>
    </row>
    <row r="182" spans="1:26" ht="16.5" customHeight="1">
      <c r="A182" s="665"/>
      <c r="B182" s="665"/>
      <c r="C182" s="665"/>
      <c r="D182" s="665"/>
      <c r="E182" s="665"/>
      <c r="F182" s="665"/>
      <c r="G182" s="440"/>
      <c r="H182" s="476" t="s">
        <v>16923</v>
      </c>
      <c r="I182" s="2" t="s">
        <v>16900</v>
      </c>
      <c r="J182" s="397" t="s">
        <v>158</v>
      </c>
      <c r="K182" s="397"/>
      <c r="L182" s="665"/>
      <c r="M182" s="403"/>
      <c r="N182" s="26"/>
      <c r="O182" s="86"/>
      <c r="P182" s="86"/>
      <c r="Q182" s="86" t="s">
        <v>379</v>
      </c>
      <c r="R182" s="86"/>
      <c r="S182" s="442"/>
      <c r="T182" s="279"/>
      <c r="U182" s="279"/>
      <c r="V182" s="279"/>
      <c r="W182" s="279"/>
      <c r="X182" s="279"/>
      <c r="Y182" s="279"/>
      <c r="Z182" s="279"/>
    </row>
    <row r="183" spans="1:26" ht="16.5" customHeight="1">
      <c r="A183" s="665"/>
      <c r="B183" s="665"/>
      <c r="C183" s="665"/>
      <c r="D183" s="665"/>
      <c r="E183" s="665"/>
      <c r="F183" s="665"/>
      <c r="G183" s="440"/>
      <c r="H183" s="476" t="s">
        <v>16928</v>
      </c>
      <c r="I183" s="2" t="s">
        <v>16917</v>
      </c>
      <c r="J183" s="397" t="s">
        <v>158</v>
      </c>
      <c r="K183" s="397"/>
      <c r="L183" s="665"/>
      <c r="M183" s="403"/>
      <c r="N183" s="26"/>
      <c r="O183" s="86"/>
      <c r="P183" s="86"/>
      <c r="Q183" s="86" t="s">
        <v>379</v>
      </c>
      <c r="R183" s="86"/>
      <c r="S183" s="442"/>
      <c r="T183" s="279"/>
      <c r="U183" s="279"/>
      <c r="V183" s="279"/>
      <c r="W183" s="279"/>
      <c r="X183" s="279"/>
      <c r="Y183" s="279"/>
      <c r="Z183" s="279"/>
    </row>
    <row r="184" spans="1:26" ht="16.5" customHeight="1">
      <c r="A184" s="665"/>
      <c r="B184" s="665"/>
      <c r="C184" s="665"/>
      <c r="D184" s="665"/>
      <c r="E184" s="665"/>
      <c r="F184" s="665"/>
      <c r="G184" s="440"/>
      <c r="H184" s="476" t="s">
        <v>16923</v>
      </c>
      <c r="I184" s="2" t="s">
        <v>16900</v>
      </c>
      <c r="J184" s="397" t="s">
        <v>158</v>
      </c>
      <c r="K184" s="397"/>
      <c r="L184" s="665"/>
      <c r="M184" s="403"/>
      <c r="N184" s="26"/>
      <c r="O184" s="86"/>
      <c r="P184" s="86"/>
      <c r="Q184" s="86" t="s">
        <v>379</v>
      </c>
      <c r="R184" s="86"/>
      <c r="S184" s="442"/>
      <c r="T184" s="279"/>
      <c r="U184" s="279"/>
      <c r="V184" s="279"/>
      <c r="W184" s="279"/>
      <c r="X184" s="279"/>
      <c r="Y184" s="279"/>
      <c r="Z184" s="279"/>
    </row>
    <row r="185" spans="1:26" ht="16.5" customHeight="1">
      <c r="A185" s="666"/>
      <c r="B185" s="666"/>
      <c r="C185" s="666"/>
      <c r="D185" s="666"/>
      <c r="E185" s="666"/>
      <c r="F185" s="666"/>
      <c r="G185" s="440"/>
      <c r="H185" s="476" t="s">
        <v>16932</v>
      </c>
      <c r="I185" s="2" t="s">
        <v>16917</v>
      </c>
      <c r="J185" s="397" t="s">
        <v>158</v>
      </c>
      <c r="K185" s="397"/>
      <c r="L185" s="666"/>
      <c r="M185" s="403"/>
      <c r="N185" s="26"/>
      <c r="O185" s="86"/>
      <c r="P185" s="86"/>
      <c r="Q185" s="86" t="s">
        <v>379</v>
      </c>
      <c r="R185" s="86"/>
      <c r="S185" s="442"/>
      <c r="T185" s="279"/>
      <c r="U185" s="279"/>
      <c r="V185" s="279"/>
      <c r="W185" s="279"/>
      <c r="X185" s="279"/>
      <c r="Y185" s="279"/>
      <c r="Z185" s="279"/>
    </row>
    <row r="186" spans="1:26" ht="16.5" customHeight="1">
      <c r="A186" s="735" t="s">
        <v>16934</v>
      </c>
      <c r="B186" s="735"/>
      <c r="C186" s="735"/>
      <c r="D186" s="823" t="s">
        <v>16937</v>
      </c>
      <c r="E186" s="740" t="s">
        <v>16938</v>
      </c>
      <c r="F186" s="735"/>
      <c r="G186" s="447"/>
      <c r="H186" s="461" t="s">
        <v>16943</v>
      </c>
      <c r="I186" s="447"/>
      <c r="J186" s="84" t="s">
        <v>158</v>
      </c>
      <c r="K186" s="84"/>
      <c r="L186" s="734"/>
      <c r="M186" s="403"/>
      <c r="N186" s="26"/>
      <c r="O186" s="86"/>
      <c r="P186" s="86"/>
      <c r="Q186" s="86" t="s">
        <v>379</v>
      </c>
      <c r="R186" s="86"/>
      <c r="S186" s="442"/>
      <c r="T186" s="279"/>
      <c r="U186" s="279"/>
      <c r="V186" s="279"/>
      <c r="W186" s="279"/>
      <c r="X186" s="279"/>
      <c r="Y186" s="279"/>
      <c r="Z186" s="279"/>
    </row>
    <row r="187" spans="1:26" ht="16.5" customHeight="1">
      <c r="A187" s="665"/>
      <c r="B187" s="665"/>
      <c r="C187" s="665"/>
      <c r="D187" s="665"/>
      <c r="E187" s="665"/>
      <c r="F187" s="665"/>
      <c r="G187" s="26" t="s">
        <v>17299</v>
      </c>
      <c r="H187" s="447" t="s">
        <v>16887</v>
      </c>
      <c r="I187" s="447"/>
      <c r="J187" s="86" t="s">
        <v>158</v>
      </c>
      <c r="K187" s="86"/>
      <c r="L187" s="665"/>
      <c r="M187" s="403"/>
      <c r="N187" s="26"/>
      <c r="O187" s="86"/>
      <c r="P187" s="86"/>
      <c r="Q187" s="86" t="s">
        <v>379</v>
      </c>
      <c r="R187" s="86"/>
      <c r="S187" s="442"/>
      <c r="T187" s="279"/>
      <c r="U187" s="279"/>
      <c r="V187" s="279"/>
      <c r="W187" s="279"/>
      <c r="X187" s="279"/>
      <c r="Y187" s="279"/>
      <c r="Z187" s="279"/>
    </row>
    <row r="188" spans="1:26" ht="16.5" customHeight="1">
      <c r="A188" s="665"/>
      <c r="B188" s="665"/>
      <c r="C188" s="665"/>
      <c r="D188" s="665"/>
      <c r="E188" s="665"/>
      <c r="F188" s="665"/>
      <c r="G188" s="447"/>
      <c r="H188" s="447" t="s">
        <v>16884</v>
      </c>
      <c r="I188" s="447"/>
      <c r="J188" s="84" t="s">
        <v>158</v>
      </c>
      <c r="K188" s="84"/>
      <c r="L188" s="665"/>
      <c r="M188" s="403"/>
      <c r="N188" s="26"/>
      <c r="O188" s="86"/>
      <c r="P188" s="86"/>
      <c r="Q188" s="86" t="s">
        <v>379</v>
      </c>
      <c r="R188" s="86"/>
      <c r="S188" s="442"/>
      <c r="T188" s="279"/>
      <c r="U188" s="279"/>
      <c r="V188" s="279"/>
      <c r="W188" s="279"/>
      <c r="X188" s="279"/>
      <c r="Y188" s="279"/>
      <c r="Z188" s="279"/>
    </row>
    <row r="189" spans="1:26" ht="16.5" customHeight="1">
      <c r="A189" s="665"/>
      <c r="B189" s="665"/>
      <c r="C189" s="665"/>
      <c r="D189" s="665"/>
      <c r="E189" s="665"/>
      <c r="F189" s="665"/>
      <c r="G189" s="447"/>
      <c r="H189" s="447" t="s">
        <v>16892</v>
      </c>
      <c r="I189" s="447"/>
      <c r="J189" s="84" t="s">
        <v>158</v>
      </c>
      <c r="K189" s="84"/>
      <c r="L189" s="665"/>
      <c r="M189" s="403"/>
      <c r="N189" s="26"/>
      <c r="O189" s="86"/>
      <c r="P189" s="86"/>
      <c r="Q189" s="86" t="s">
        <v>379</v>
      </c>
      <c r="R189" s="86"/>
      <c r="S189" s="442"/>
      <c r="T189" s="279"/>
      <c r="U189" s="279"/>
      <c r="V189" s="279"/>
      <c r="W189" s="279"/>
      <c r="X189" s="279"/>
      <c r="Y189" s="279"/>
      <c r="Z189" s="279"/>
    </row>
    <row r="190" spans="1:26" ht="16.5" customHeight="1">
      <c r="A190" s="665"/>
      <c r="B190" s="665"/>
      <c r="C190" s="665"/>
      <c r="D190" s="665"/>
      <c r="E190" s="665"/>
      <c r="F190" s="665"/>
      <c r="G190" s="447"/>
      <c r="H190" s="447" t="s">
        <v>16890</v>
      </c>
      <c r="I190" s="447"/>
      <c r="J190" s="84" t="s">
        <v>158</v>
      </c>
      <c r="K190" s="84"/>
      <c r="L190" s="665"/>
      <c r="M190" s="403"/>
      <c r="N190" s="26"/>
      <c r="O190" s="86"/>
      <c r="P190" s="86"/>
      <c r="Q190" s="86" t="s">
        <v>379</v>
      </c>
      <c r="R190" s="86"/>
      <c r="S190" s="442"/>
      <c r="T190" s="279"/>
      <c r="U190" s="279"/>
      <c r="V190" s="279"/>
      <c r="W190" s="279"/>
      <c r="X190" s="279"/>
      <c r="Y190" s="279"/>
      <c r="Z190" s="279"/>
    </row>
    <row r="191" spans="1:26" ht="16.5" customHeight="1">
      <c r="A191" s="665"/>
      <c r="B191" s="665"/>
      <c r="C191" s="665"/>
      <c r="D191" s="665"/>
      <c r="E191" s="665"/>
      <c r="F191" s="665"/>
      <c r="G191" s="447"/>
      <c r="H191" s="447" t="s">
        <v>16950</v>
      </c>
      <c r="I191" s="447"/>
      <c r="J191" s="84" t="s">
        <v>158</v>
      </c>
      <c r="K191" s="84"/>
      <c r="L191" s="665"/>
      <c r="M191" s="403"/>
      <c r="N191" s="26"/>
      <c r="O191" s="86"/>
      <c r="P191" s="86"/>
      <c r="Q191" s="86" t="s">
        <v>379</v>
      </c>
      <c r="R191" s="86"/>
      <c r="S191" s="442"/>
      <c r="T191" s="279"/>
      <c r="U191" s="279"/>
      <c r="V191" s="279"/>
      <c r="W191" s="279"/>
      <c r="X191" s="279"/>
      <c r="Y191" s="279"/>
      <c r="Z191" s="279"/>
    </row>
    <row r="192" spans="1:26" ht="16.5" customHeight="1">
      <c r="A192" s="665"/>
      <c r="B192" s="665"/>
      <c r="C192" s="665"/>
      <c r="D192" s="665"/>
      <c r="E192" s="665"/>
      <c r="F192" s="665"/>
      <c r="G192" s="447"/>
      <c r="H192" s="447" t="s">
        <v>16893</v>
      </c>
      <c r="I192" s="447"/>
      <c r="J192" s="84" t="s">
        <v>158</v>
      </c>
      <c r="K192" s="84"/>
      <c r="L192" s="665"/>
      <c r="M192" s="403"/>
      <c r="N192" s="26"/>
      <c r="O192" s="86"/>
      <c r="P192" s="86"/>
      <c r="Q192" s="86" t="s">
        <v>379</v>
      </c>
      <c r="R192" s="86"/>
      <c r="S192" s="442"/>
      <c r="T192" s="279"/>
      <c r="U192" s="279"/>
      <c r="V192" s="279"/>
      <c r="W192" s="279"/>
      <c r="X192" s="279"/>
      <c r="Y192" s="279"/>
      <c r="Z192" s="279"/>
    </row>
    <row r="193" spans="1:26" ht="16.5" customHeight="1">
      <c r="A193" s="665"/>
      <c r="B193" s="665"/>
      <c r="C193" s="665"/>
      <c r="D193" s="665"/>
      <c r="E193" s="665"/>
      <c r="F193" s="665"/>
      <c r="G193" s="35" t="s">
        <v>17299</v>
      </c>
      <c r="H193" s="476" t="s">
        <v>16898</v>
      </c>
      <c r="I193" s="2" t="s">
        <v>16900</v>
      </c>
      <c r="J193" s="442" t="s">
        <v>158</v>
      </c>
      <c r="K193" s="442"/>
      <c r="L193" s="665"/>
      <c r="M193" s="403"/>
      <c r="N193" s="26"/>
      <c r="O193" s="86"/>
      <c r="P193" s="86"/>
      <c r="Q193" s="86" t="s">
        <v>379</v>
      </c>
      <c r="R193" s="86"/>
      <c r="S193" s="442"/>
      <c r="T193" s="279"/>
      <c r="U193" s="279"/>
      <c r="V193" s="279"/>
      <c r="W193" s="279"/>
      <c r="X193" s="279"/>
      <c r="Y193" s="279"/>
      <c r="Z193" s="279"/>
    </row>
    <row r="194" spans="1:26" ht="16.5" customHeight="1">
      <c r="A194" s="665"/>
      <c r="B194" s="665"/>
      <c r="C194" s="665"/>
      <c r="D194" s="665"/>
      <c r="E194" s="665"/>
      <c r="F194" s="665"/>
      <c r="G194" s="440"/>
      <c r="H194" s="333" t="s">
        <v>16906</v>
      </c>
      <c r="I194" s="333" t="s">
        <v>16907</v>
      </c>
      <c r="J194" s="397" t="s">
        <v>158</v>
      </c>
      <c r="K194" s="397"/>
      <c r="L194" s="665"/>
      <c r="M194" s="403"/>
      <c r="N194" s="26"/>
      <c r="O194" s="86"/>
      <c r="P194" s="86"/>
      <c r="Q194" s="86" t="s">
        <v>379</v>
      </c>
      <c r="R194" s="86"/>
      <c r="S194" s="442"/>
      <c r="T194" s="279"/>
      <c r="U194" s="279"/>
      <c r="V194" s="279"/>
      <c r="W194" s="279"/>
      <c r="X194" s="279"/>
      <c r="Y194" s="279"/>
      <c r="Z194" s="279"/>
    </row>
    <row r="195" spans="1:26" ht="16.5" customHeight="1">
      <c r="A195" s="665"/>
      <c r="B195" s="665"/>
      <c r="C195" s="665"/>
      <c r="D195" s="665"/>
      <c r="E195" s="665"/>
      <c r="F195" s="665"/>
      <c r="G195" s="440"/>
      <c r="H195" s="333" t="s">
        <v>16909</v>
      </c>
      <c r="I195" s="453" t="s">
        <v>16377</v>
      </c>
      <c r="J195" s="397" t="s">
        <v>158</v>
      </c>
      <c r="K195" s="397"/>
      <c r="L195" s="665"/>
      <c r="M195" s="403"/>
      <c r="N195" s="26"/>
      <c r="O195" s="86"/>
      <c r="P195" s="86"/>
      <c r="Q195" s="86" t="s">
        <v>379</v>
      </c>
      <c r="R195" s="86"/>
      <c r="S195" s="442"/>
      <c r="T195" s="279"/>
      <c r="U195" s="279"/>
      <c r="V195" s="279"/>
      <c r="W195" s="279"/>
      <c r="X195" s="279"/>
      <c r="Y195" s="279"/>
      <c r="Z195" s="279"/>
    </row>
    <row r="196" spans="1:26" ht="16.5" customHeight="1">
      <c r="A196" s="665"/>
      <c r="B196" s="665"/>
      <c r="C196" s="665"/>
      <c r="D196" s="665"/>
      <c r="E196" s="665"/>
      <c r="F196" s="665"/>
      <c r="G196" s="440"/>
      <c r="H196" s="333" t="s">
        <v>16296</v>
      </c>
      <c r="I196" s="333"/>
      <c r="J196" s="397" t="s">
        <v>158</v>
      </c>
      <c r="K196" s="397"/>
      <c r="L196" s="665"/>
      <c r="M196" s="403"/>
      <c r="N196" s="26"/>
      <c r="O196" s="86"/>
      <c r="P196" s="86"/>
      <c r="Q196" s="86" t="s">
        <v>379</v>
      </c>
      <c r="R196" s="86"/>
      <c r="S196" s="442"/>
      <c r="T196" s="279"/>
      <c r="U196" s="279"/>
      <c r="V196" s="279"/>
      <c r="W196" s="279"/>
      <c r="X196" s="279"/>
      <c r="Y196" s="279"/>
      <c r="Z196" s="279"/>
    </row>
    <row r="197" spans="1:26" ht="16.5" customHeight="1">
      <c r="A197" s="665"/>
      <c r="B197" s="665"/>
      <c r="C197" s="665"/>
      <c r="D197" s="665"/>
      <c r="E197" s="665"/>
      <c r="F197" s="665"/>
      <c r="G197" s="521"/>
      <c r="H197" s="476" t="s">
        <v>15562</v>
      </c>
      <c r="I197" s="2" t="s">
        <v>16313</v>
      </c>
      <c r="J197" s="403" t="s">
        <v>158</v>
      </c>
      <c r="K197" s="403"/>
      <c r="L197" s="665"/>
      <c r="M197" s="403"/>
      <c r="N197" s="26"/>
      <c r="O197" s="86"/>
      <c r="P197" s="86"/>
      <c r="Q197" s="86" t="s">
        <v>379</v>
      </c>
      <c r="R197" s="86"/>
      <c r="S197" s="442"/>
      <c r="T197" s="279"/>
      <c r="U197" s="279"/>
      <c r="V197" s="279"/>
      <c r="W197" s="279"/>
      <c r="X197" s="279"/>
      <c r="Y197" s="279"/>
      <c r="Z197" s="279"/>
    </row>
    <row r="198" spans="1:26" ht="16.5" customHeight="1">
      <c r="A198" s="665"/>
      <c r="B198" s="665"/>
      <c r="C198" s="665"/>
      <c r="D198" s="665"/>
      <c r="E198" s="665"/>
      <c r="F198" s="665"/>
      <c r="G198" s="440"/>
      <c r="H198" s="476" t="s">
        <v>15090</v>
      </c>
      <c r="I198" s="2"/>
      <c r="J198" s="397" t="s">
        <v>158</v>
      </c>
      <c r="K198" s="397"/>
      <c r="L198" s="665"/>
      <c r="M198" s="403"/>
      <c r="N198" s="26"/>
      <c r="O198" s="86"/>
      <c r="P198" s="86"/>
      <c r="Q198" s="86" t="s">
        <v>379</v>
      </c>
      <c r="R198" s="86"/>
      <c r="S198" s="442"/>
      <c r="T198" s="279"/>
      <c r="U198" s="279"/>
      <c r="V198" s="279"/>
      <c r="W198" s="279"/>
      <c r="X198" s="279"/>
      <c r="Y198" s="279"/>
      <c r="Z198" s="279"/>
    </row>
    <row r="199" spans="1:26" ht="16.5" customHeight="1">
      <c r="A199" s="665"/>
      <c r="B199" s="665"/>
      <c r="C199" s="665"/>
      <c r="D199" s="665"/>
      <c r="E199" s="665"/>
      <c r="F199" s="665"/>
      <c r="G199" s="440"/>
      <c r="H199" s="476" t="s">
        <v>16913</v>
      </c>
      <c r="I199" s="445" t="s">
        <v>16914</v>
      </c>
      <c r="J199" s="397" t="s">
        <v>158</v>
      </c>
      <c r="K199" s="397"/>
      <c r="L199" s="665"/>
      <c r="M199" s="403"/>
      <c r="N199" s="26"/>
      <c r="O199" s="86"/>
      <c r="P199" s="86"/>
      <c r="Q199" s="86" t="s">
        <v>379</v>
      </c>
      <c r="R199" s="86"/>
      <c r="S199" s="442"/>
      <c r="T199" s="279"/>
      <c r="U199" s="279"/>
      <c r="V199" s="279"/>
      <c r="W199" s="279"/>
      <c r="X199" s="279"/>
      <c r="Y199" s="279"/>
      <c r="Z199" s="279"/>
    </row>
    <row r="200" spans="1:26" ht="16.5" customHeight="1">
      <c r="A200" s="665"/>
      <c r="B200" s="665"/>
      <c r="C200" s="665"/>
      <c r="D200" s="665"/>
      <c r="E200" s="665"/>
      <c r="F200" s="665"/>
      <c r="G200" s="440"/>
      <c r="H200" s="476" t="s">
        <v>16928</v>
      </c>
      <c r="I200" s="2" t="s">
        <v>16917</v>
      </c>
      <c r="J200" s="397" t="s">
        <v>158</v>
      </c>
      <c r="K200" s="397"/>
      <c r="L200" s="665"/>
      <c r="M200" s="403"/>
      <c r="N200" s="26"/>
      <c r="O200" s="86"/>
      <c r="P200" s="86"/>
      <c r="Q200" s="86" t="s">
        <v>379</v>
      </c>
      <c r="R200" s="86"/>
      <c r="S200" s="442"/>
      <c r="T200" s="279"/>
      <c r="U200" s="279"/>
      <c r="V200" s="279"/>
      <c r="W200" s="279"/>
      <c r="X200" s="279"/>
      <c r="Y200" s="279"/>
      <c r="Z200" s="279"/>
    </row>
    <row r="201" spans="1:26" ht="16.5" customHeight="1">
      <c r="A201" s="665"/>
      <c r="B201" s="665"/>
      <c r="C201" s="665"/>
      <c r="D201" s="665"/>
      <c r="E201" s="665"/>
      <c r="F201" s="665"/>
      <c r="G201" s="440"/>
      <c r="H201" s="476" t="s">
        <v>16923</v>
      </c>
      <c r="I201" s="2" t="s">
        <v>16900</v>
      </c>
      <c r="J201" s="397" t="s">
        <v>158</v>
      </c>
      <c r="K201" s="397"/>
      <c r="L201" s="665"/>
      <c r="M201" s="403"/>
      <c r="N201" s="26"/>
      <c r="O201" s="86"/>
      <c r="P201" s="86"/>
      <c r="Q201" s="86" t="s">
        <v>379</v>
      </c>
      <c r="R201" s="86"/>
      <c r="S201" s="442"/>
      <c r="T201" s="279"/>
      <c r="U201" s="279"/>
      <c r="V201" s="279"/>
      <c r="W201" s="279"/>
      <c r="X201" s="279"/>
      <c r="Y201" s="279"/>
      <c r="Z201" s="279"/>
    </row>
    <row r="202" spans="1:26" ht="16.5" customHeight="1">
      <c r="A202" s="665"/>
      <c r="B202" s="665"/>
      <c r="C202" s="665"/>
      <c r="D202" s="665"/>
      <c r="E202" s="665"/>
      <c r="F202" s="665"/>
      <c r="G202" s="440"/>
      <c r="H202" s="476" t="s">
        <v>16932</v>
      </c>
      <c r="I202" s="2" t="s">
        <v>16917</v>
      </c>
      <c r="J202" s="397" t="s">
        <v>158</v>
      </c>
      <c r="K202" s="397"/>
      <c r="L202" s="665"/>
      <c r="M202" s="403"/>
      <c r="N202" s="26"/>
      <c r="O202" s="86"/>
      <c r="P202" s="86"/>
      <c r="Q202" s="86" t="s">
        <v>379</v>
      </c>
      <c r="R202" s="86"/>
      <c r="S202" s="442"/>
      <c r="T202" s="279"/>
      <c r="U202" s="279"/>
      <c r="V202" s="279"/>
      <c r="W202" s="279"/>
      <c r="X202" s="279"/>
      <c r="Y202" s="279"/>
      <c r="Z202" s="279"/>
    </row>
    <row r="203" spans="1:26" ht="16.5" customHeight="1">
      <c r="A203" s="665"/>
      <c r="B203" s="665"/>
      <c r="C203" s="665"/>
      <c r="D203" s="665"/>
      <c r="E203" s="665"/>
      <c r="F203" s="665"/>
      <c r="G203" s="440"/>
      <c r="H203" s="476" t="s">
        <v>16923</v>
      </c>
      <c r="I203" s="2" t="s">
        <v>16900</v>
      </c>
      <c r="J203" s="397" t="s">
        <v>158</v>
      </c>
      <c r="K203" s="397"/>
      <c r="L203" s="665"/>
      <c r="M203" s="403"/>
      <c r="N203" s="26"/>
      <c r="O203" s="86"/>
      <c r="P203" s="86"/>
      <c r="Q203" s="86" t="s">
        <v>379</v>
      </c>
      <c r="R203" s="86"/>
      <c r="S203" s="442"/>
      <c r="T203" s="279"/>
      <c r="U203" s="279"/>
      <c r="V203" s="279"/>
      <c r="W203" s="279"/>
      <c r="X203" s="279"/>
      <c r="Y203" s="279"/>
      <c r="Z203" s="279"/>
    </row>
    <row r="204" spans="1:26" ht="16.5" customHeight="1">
      <c r="A204" s="666"/>
      <c r="B204" s="666"/>
      <c r="C204" s="666"/>
      <c r="D204" s="666"/>
      <c r="E204" s="666"/>
      <c r="F204" s="666"/>
      <c r="G204" s="440"/>
      <c r="H204" s="476" t="s">
        <v>16983</v>
      </c>
      <c r="I204" s="2" t="s">
        <v>16917</v>
      </c>
      <c r="J204" s="397" t="s">
        <v>158</v>
      </c>
      <c r="K204" s="397"/>
      <c r="L204" s="666"/>
      <c r="M204" s="403"/>
      <c r="N204" s="26"/>
      <c r="O204" s="86"/>
      <c r="P204" s="86"/>
      <c r="Q204" s="86" t="s">
        <v>379</v>
      </c>
      <c r="R204" s="86"/>
      <c r="S204" s="442"/>
      <c r="T204" s="279"/>
      <c r="U204" s="279"/>
      <c r="V204" s="279"/>
      <c r="W204" s="279"/>
      <c r="X204" s="279"/>
      <c r="Y204" s="279"/>
      <c r="Z204" s="279"/>
    </row>
    <row r="205" spans="1:26" ht="16.5" customHeight="1">
      <c r="A205" s="820" t="s">
        <v>16985</v>
      </c>
      <c r="B205" s="820"/>
      <c r="C205" s="820"/>
      <c r="D205" s="735" t="s">
        <v>16989</v>
      </c>
      <c r="E205" s="735" t="s">
        <v>16991</v>
      </c>
      <c r="F205" s="820"/>
      <c r="G205" s="456"/>
      <c r="H205" s="461" t="s">
        <v>15550</v>
      </c>
      <c r="I205" s="456"/>
      <c r="J205" s="84" t="s">
        <v>158</v>
      </c>
      <c r="K205" s="84"/>
      <c r="L205" s="822"/>
      <c r="M205" s="178"/>
      <c r="N205" s="26"/>
      <c r="O205" s="86"/>
      <c r="P205" s="86"/>
      <c r="Q205" s="86" t="s">
        <v>379</v>
      </c>
      <c r="R205" s="86"/>
      <c r="S205" s="442"/>
      <c r="T205" s="279"/>
      <c r="U205" s="279"/>
      <c r="V205" s="279"/>
      <c r="W205" s="279"/>
      <c r="X205" s="279"/>
      <c r="Y205" s="279"/>
      <c r="Z205" s="279"/>
    </row>
    <row r="206" spans="1:26" ht="16.5" customHeight="1">
      <c r="A206" s="665"/>
      <c r="B206" s="665"/>
      <c r="C206" s="665"/>
      <c r="D206" s="665"/>
      <c r="E206" s="665"/>
      <c r="F206" s="665"/>
      <c r="G206" s="80" t="s">
        <v>17299</v>
      </c>
      <c r="H206" s="333" t="s">
        <v>16996</v>
      </c>
      <c r="I206" s="333" t="s">
        <v>16997</v>
      </c>
      <c r="J206" s="83" t="s">
        <v>158</v>
      </c>
      <c r="K206" s="83"/>
      <c r="L206" s="665"/>
      <c r="M206" s="178"/>
      <c r="N206" s="26"/>
      <c r="O206" s="86"/>
      <c r="P206" s="86"/>
      <c r="Q206" s="86" t="s">
        <v>379</v>
      </c>
      <c r="R206" s="86"/>
      <c r="S206" s="442"/>
      <c r="T206" s="279"/>
      <c r="U206" s="279"/>
      <c r="V206" s="279"/>
      <c r="W206" s="279"/>
      <c r="X206" s="279"/>
      <c r="Y206" s="279"/>
      <c r="Z206" s="279"/>
    </row>
    <row r="207" spans="1:26" ht="16.5" customHeight="1">
      <c r="A207" s="665"/>
      <c r="B207" s="665"/>
      <c r="C207" s="665"/>
      <c r="D207" s="665"/>
      <c r="E207" s="665"/>
      <c r="F207" s="665"/>
      <c r="G207" s="26"/>
      <c r="H207" s="333" t="s">
        <v>15884</v>
      </c>
      <c r="I207" s="468" t="s">
        <v>16999</v>
      </c>
      <c r="J207" s="86" t="s">
        <v>158</v>
      </c>
      <c r="K207" s="86"/>
      <c r="L207" s="665"/>
      <c r="M207" s="178"/>
      <c r="N207" s="26"/>
      <c r="O207" s="86"/>
      <c r="P207" s="86"/>
      <c r="Q207" s="86" t="s">
        <v>379</v>
      </c>
      <c r="R207" s="86"/>
      <c r="S207" s="442"/>
      <c r="T207" s="279"/>
      <c r="U207" s="279"/>
      <c r="V207" s="279"/>
      <c r="W207" s="279"/>
      <c r="X207" s="279"/>
      <c r="Y207" s="279"/>
      <c r="Z207" s="279"/>
    </row>
    <row r="208" spans="1:26" ht="16.5" customHeight="1">
      <c r="A208" s="665"/>
      <c r="B208" s="665"/>
      <c r="C208" s="665"/>
      <c r="D208" s="665"/>
      <c r="E208" s="665"/>
      <c r="F208" s="665"/>
      <c r="G208" s="26"/>
      <c r="H208" s="333" t="s">
        <v>16296</v>
      </c>
      <c r="I208" s="333"/>
      <c r="J208" s="86" t="s">
        <v>158</v>
      </c>
      <c r="K208" s="86"/>
      <c r="L208" s="665"/>
      <c r="M208" s="178"/>
      <c r="N208" s="26"/>
      <c r="O208" s="86"/>
      <c r="P208" s="86"/>
      <c r="Q208" s="86" t="s">
        <v>379</v>
      </c>
      <c r="R208" s="86"/>
      <c r="S208" s="442"/>
      <c r="T208" s="279"/>
      <c r="U208" s="279"/>
      <c r="V208" s="279"/>
      <c r="W208" s="279"/>
      <c r="X208" s="279"/>
      <c r="Y208" s="279"/>
      <c r="Z208" s="279"/>
    </row>
    <row r="209" spans="1:26" ht="16.5" customHeight="1">
      <c r="A209" s="665"/>
      <c r="B209" s="665"/>
      <c r="C209" s="665"/>
      <c r="D209" s="665"/>
      <c r="E209" s="665"/>
      <c r="F209" s="665"/>
      <c r="G209" s="26"/>
      <c r="H209" s="333" t="s">
        <v>15562</v>
      </c>
      <c r="I209" s="468" t="s">
        <v>17006</v>
      </c>
      <c r="J209" s="86" t="s">
        <v>158</v>
      </c>
      <c r="K209" s="86"/>
      <c r="L209" s="665"/>
      <c r="M209" s="178"/>
      <c r="N209" s="26"/>
      <c r="O209" s="86"/>
      <c r="P209" s="86"/>
      <c r="Q209" s="86" t="s">
        <v>379</v>
      </c>
      <c r="R209" s="86"/>
      <c r="S209" s="442"/>
      <c r="T209" s="279"/>
      <c r="U209" s="279"/>
      <c r="V209" s="279"/>
      <c r="W209" s="279"/>
      <c r="X209" s="279"/>
      <c r="Y209" s="279"/>
      <c r="Z209" s="279"/>
    </row>
    <row r="210" spans="1:26" ht="16.5" customHeight="1">
      <c r="A210" s="665"/>
      <c r="B210" s="665"/>
      <c r="C210" s="665"/>
      <c r="D210" s="665"/>
      <c r="E210" s="665"/>
      <c r="F210" s="665"/>
      <c r="G210" s="26"/>
      <c r="H210" s="333" t="s">
        <v>15771</v>
      </c>
      <c r="I210" s="333"/>
      <c r="J210" s="86" t="s">
        <v>158</v>
      </c>
      <c r="K210" s="86"/>
      <c r="L210" s="665"/>
      <c r="M210" s="178"/>
      <c r="N210" s="26"/>
      <c r="O210" s="86"/>
      <c r="P210" s="86"/>
      <c r="Q210" s="86" t="s">
        <v>379</v>
      </c>
      <c r="R210" s="86"/>
      <c r="S210" s="442"/>
      <c r="T210" s="279"/>
      <c r="U210" s="279"/>
      <c r="V210" s="279"/>
      <c r="W210" s="279"/>
      <c r="X210" s="279"/>
      <c r="Y210" s="279"/>
      <c r="Z210" s="279"/>
    </row>
    <row r="211" spans="1:26" ht="16.5" customHeight="1">
      <c r="A211" s="665"/>
      <c r="B211" s="665"/>
      <c r="C211" s="665"/>
      <c r="D211" s="665"/>
      <c r="E211" s="665"/>
      <c r="F211" s="665"/>
      <c r="G211" s="26"/>
      <c r="H211" s="333" t="s">
        <v>15771</v>
      </c>
      <c r="I211" s="333"/>
      <c r="J211" s="86" t="s">
        <v>158</v>
      </c>
      <c r="K211" s="86"/>
      <c r="L211" s="665"/>
      <c r="M211" s="178"/>
      <c r="N211" s="26"/>
      <c r="O211" s="86"/>
      <c r="P211" s="86"/>
      <c r="Q211" s="86" t="s">
        <v>379</v>
      </c>
      <c r="R211" s="86"/>
      <c r="S211" s="442"/>
      <c r="T211" s="279"/>
      <c r="U211" s="279"/>
      <c r="V211" s="279"/>
      <c r="W211" s="279"/>
      <c r="X211" s="279"/>
      <c r="Y211" s="279"/>
      <c r="Z211" s="279"/>
    </row>
    <row r="212" spans="1:26" ht="16.5" customHeight="1">
      <c r="A212" s="665"/>
      <c r="B212" s="665"/>
      <c r="C212" s="665"/>
      <c r="D212" s="665"/>
      <c r="E212" s="665"/>
      <c r="F212" s="665"/>
      <c r="G212" s="26"/>
      <c r="H212" s="333" t="s">
        <v>15771</v>
      </c>
      <c r="I212" s="333"/>
      <c r="J212" s="86" t="s">
        <v>158</v>
      </c>
      <c r="K212" s="86"/>
      <c r="L212" s="665"/>
      <c r="M212" s="178"/>
      <c r="N212" s="26"/>
      <c r="O212" s="86"/>
      <c r="P212" s="86"/>
      <c r="Q212" s="86" t="s">
        <v>379</v>
      </c>
      <c r="R212" s="86"/>
      <c r="S212" s="442"/>
      <c r="T212" s="279"/>
      <c r="U212" s="279"/>
      <c r="V212" s="279"/>
      <c r="W212" s="279"/>
      <c r="X212" s="279"/>
      <c r="Y212" s="279"/>
      <c r="Z212" s="279"/>
    </row>
    <row r="213" spans="1:26" ht="16.5" customHeight="1">
      <c r="A213" s="665"/>
      <c r="B213" s="665"/>
      <c r="C213" s="665"/>
      <c r="D213" s="665"/>
      <c r="E213" s="665"/>
      <c r="F213" s="665"/>
      <c r="G213" s="26"/>
      <c r="H213" s="333" t="s">
        <v>15771</v>
      </c>
      <c r="I213" s="333" t="s">
        <v>17021</v>
      </c>
      <c r="J213" s="86" t="s">
        <v>158</v>
      </c>
      <c r="K213" s="86"/>
      <c r="L213" s="665"/>
      <c r="M213" s="178"/>
      <c r="N213" s="26"/>
      <c r="O213" s="86"/>
      <c r="P213" s="86"/>
      <c r="Q213" s="86" t="s">
        <v>379</v>
      </c>
      <c r="R213" s="86"/>
      <c r="S213" s="442"/>
      <c r="T213" s="279"/>
      <c r="U213" s="279"/>
      <c r="V213" s="279"/>
      <c r="W213" s="279"/>
      <c r="X213" s="279"/>
      <c r="Y213" s="279"/>
      <c r="Z213" s="279"/>
    </row>
    <row r="214" spans="1:26" ht="16.5" customHeight="1">
      <c r="A214" s="665"/>
      <c r="B214" s="665"/>
      <c r="C214" s="665"/>
      <c r="D214" s="665"/>
      <c r="E214" s="665"/>
      <c r="F214" s="665"/>
      <c r="G214" s="26"/>
      <c r="H214" s="333" t="s">
        <v>15771</v>
      </c>
      <c r="I214" s="333" t="s">
        <v>17021</v>
      </c>
      <c r="J214" s="86" t="s">
        <v>158</v>
      </c>
      <c r="K214" s="86"/>
      <c r="L214" s="665"/>
      <c r="M214" s="178"/>
      <c r="N214" s="26"/>
      <c r="O214" s="86"/>
      <c r="P214" s="86"/>
      <c r="Q214" s="86" t="s">
        <v>379</v>
      </c>
      <c r="R214" s="86"/>
      <c r="S214" s="442"/>
      <c r="T214" s="279"/>
      <c r="U214" s="279"/>
      <c r="V214" s="279"/>
      <c r="W214" s="279"/>
      <c r="X214" s="279"/>
      <c r="Y214" s="279"/>
      <c r="Z214" s="279"/>
    </row>
    <row r="215" spans="1:26" ht="16.5" customHeight="1">
      <c r="A215" s="665"/>
      <c r="B215" s="665"/>
      <c r="C215" s="665"/>
      <c r="D215" s="665"/>
      <c r="E215" s="665"/>
      <c r="F215" s="665"/>
      <c r="G215" s="26"/>
      <c r="H215" s="333" t="s">
        <v>15771</v>
      </c>
      <c r="I215" s="333" t="s">
        <v>17021</v>
      </c>
      <c r="J215" s="86" t="s">
        <v>158</v>
      </c>
      <c r="K215" s="86"/>
      <c r="L215" s="665"/>
      <c r="M215" s="178"/>
      <c r="N215" s="26"/>
      <c r="O215" s="86"/>
      <c r="P215" s="86"/>
      <c r="Q215" s="86" t="s">
        <v>379</v>
      </c>
      <c r="R215" s="86"/>
      <c r="S215" s="442"/>
      <c r="T215" s="279"/>
      <c r="U215" s="279"/>
      <c r="V215" s="279"/>
      <c r="W215" s="279"/>
      <c r="X215" s="279"/>
      <c r="Y215" s="279"/>
      <c r="Z215" s="279"/>
    </row>
    <row r="216" spans="1:26" ht="16.5" customHeight="1">
      <c r="A216" s="665"/>
      <c r="B216" s="665"/>
      <c r="C216" s="665"/>
      <c r="D216" s="665"/>
      <c r="E216" s="665"/>
      <c r="F216" s="665"/>
      <c r="G216" s="26"/>
      <c r="H216" s="333" t="s">
        <v>15771</v>
      </c>
      <c r="I216" s="333" t="s">
        <v>17021</v>
      </c>
      <c r="J216" s="86" t="s">
        <v>158</v>
      </c>
      <c r="K216" s="86"/>
      <c r="L216" s="665"/>
      <c r="M216" s="178"/>
      <c r="N216" s="26"/>
      <c r="O216" s="86"/>
      <c r="P216" s="86"/>
      <c r="Q216" s="86" t="s">
        <v>379</v>
      </c>
      <c r="R216" s="86"/>
      <c r="S216" s="442"/>
      <c r="T216" s="279"/>
      <c r="U216" s="279"/>
      <c r="V216" s="279"/>
      <c r="W216" s="279"/>
      <c r="X216" s="279"/>
      <c r="Y216" s="279"/>
      <c r="Z216" s="279"/>
    </row>
    <row r="217" spans="1:26" ht="16.5" customHeight="1">
      <c r="A217" s="665"/>
      <c r="B217" s="665"/>
      <c r="C217" s="665"/>
      <c r="D217" s="665"/>
      <c r="E217" s="665"/>
      <c r="F217" s="665"/>
      <c r="G217" s="26"/>
      <c r="H217" s="333" t="s">
        <v>15771</v>
      </c>
      <c r="I217" s="333" t="s">
        <v>17021</v>
      </c>
      <c r="J217" s="86" t="s">
        <v>158</v>
      </c>
      <c r="K217" s="86"/>
      <c r="L217" s="665"/>
      <c r="M217" s="178"/>
      <c r="N217" s="26"/>
      <c r="O217" s="86"/>
      <c r="P217" s="86"/>
      <c r="Q217" s="86" t="s">
        <v>379</v>
      </c>
      <c r="R217" s="86"/>
      <c r="S217" s="442"/>
      <c r="T217" s="279"/>
      <c r="U217" s="279"/>
      <c r="V217" s="279"/>
      <c r="W217" s="279"/>
      <c r="X217" s="279"/>
      <c r="Y217" s="279"/>
      <c r="Z217" s="279"/>
    </row>
    <row r="218" spans="1:26" ht="16.5" customHeight="1">
      <c r="A218" s="665"/>
      <c r="B218" s="665"/>
      <c r="C218" s="665"/>
      <c r="D218" s="665"/>
      <c r="E218" s="665"/>
      <c r="F218" s="665"/>
      <c r="G218" s="26"/>
      <c r="H218" s="333" t="s">
        <v>15771</v>
      </c>
      <c r="I218" s="333" t="s">
        <v>17021</v>
      </c>
      <c r="J218" s="86" t="s">
        <v>158</v>
      </c>
      <c r="K218" s="86"/>
      <c r="L218" s="665"/>
      <c r="M218" s="178"/>
      <c r="N218" s="26"/>
      <c r="O218" s="86"/>
      <c r="P218" s="86"/>
      <c r="Q218" s="86" t="s">
        <v>379</v>
      </c>
      <c r="R218" s="86"/>
      <c r="S218" s="442"/>
      <c r="T218" s="279"/>
      <c r="U218" s="279"/>
      <c r="V218" s="279"/>
      <c r="W218" s="279"/>
      <c r="X218" s="279"/>
      <c r="Y218" s="279"/>
      <c r="Z218" s="279"/>
    </row>
    <row r="219" spans="1:26" ht="16.5" customHeight="1">
      <c r="A219" s="665"/>
      <c r="B219" s="665"/>
      <c r="C219" s="665"/>
      <c r="D219" s="665"/>
      <c r="E219" s="665"/>
      <c r="F219" s="665"/>
      <c r="G219" s="26"/>
      <c r="H219" s="333" t="s">
        <v>15771</v>
      </c>
      <c r="I219" s="333" t="s">
        <v>17021</v>
      </c>
      <c r="J219" s="86" t="s">
        <v>158</v>
      </c>
      <c r="K219" s="86"/>
      <c r="L219" s="665"/>
      <c r="M219" s="178"/>
      <c r="N219" s="26"/>
      <c r="O219" s="86"/>
      <c r="P219" s="86"/>
      <c r="Q219" s="86" t="s">
        <v>379</v>
      </c>
      <c r="R219" s="86"/>
      <c r="S219" s="442"/>
      <c r="T219" s="279"/>
      <c r="U219" s="279"/>
      <c r="V219" s="279"/>
      <c r="W219" s="279"/>
      <c r="X219" s="279"/>
      <c r="Y219" s="279"/>
      <c r="Z219" s="279"/>
    </row>
    <row r="220" spans="1:26" ht="16.5" customHeight="1">
      <c r="A220" s="665"/>
      <c r="B220" s="665"/>
      <c r="C220" s="665"/>
      <c r="D220" s="665"/>
      <c r="E220" s="665"/>
      <c r="F220" s="665"/>
      <c r="G220" s="26"/>
      <c r="H220" s="333"/>
      <c r="I220" s="333" t="s">
        <v>17042</v>
      </c>
      <c r="J220" s="86" t="s">
        <v>158</v>
      </c>
      <c r="K220" s="86"/>
      <c r="L220" s="665"/>
      <c r="M220" s="178"/>
      <c r="N220" s="26"/>
      <c r="O220" s="86"/>
      <c r="P220" s="86"/>
      <c r="Q220" s="86" t="s">
        <v>379</v>
      </c>
      <c r="R220" s="86"/>
      <c r="S220" s="442"/>
      <c r="T220" s="279"/>
      <c r="U220" s="279"/>
      <c r="V220" s="279"/>
      <c r="W220" s="279"/>
      <c r="X220" s="279"/>
      <c r="Y220" s="279"/>
      <c r="Z220" s="279"/>
    </row>
    <row r="221" spans="1:26" ht="16.5" customHeight="1">
      <c r="A221" s="665"/>
      <c r="B221" s="665"/>
      <c r="C221" s="665"/>
      <c r="D221" s="665"/>
      <c r="E221" s="665"/>
      <c r="F221" s="665"/>
      <c r="G221" s="26"/>
      <c r="H221" s="333"/>
      <c r="I221" s="445" t="s">
        <v>17047</v>
      </c>
      <c r="J221" s="86" t="s">
        <v>158</v>
      </c>
      <c r="K221" s="86"/>
      <c r="L221" s="665"/>
      <c r="M221" s="178"/>
      <c r="N221" s="26"/>
      <c r="O221" s="86"/>
      <c r="P221" s="86"/>
      <c r="Q221" s="86" t="s">
        <v>379</v>
      </c>
      <c r="R221" s="86"/>
      <c r="S221" s="442"/>
      <c r="T221" s="279"/>
      <c r="U221" s="279"/>
      <c r="V221" s="279"/>
      <c r="W221" s="279"/>
      <c r="X221" s="279"/>
      <c r="Y221" s="279"/>
      <c r="Z221" s="279"/>
    </row>
    <row r="222" spans="1:26" ht="16.5" customHeight="1">
      <c r="A222" s="666"/>
      <c r="B222" s="666"/>
      <c r="C222" s="666"/>
      <c r="D222" s="666"/>
      <c r="E222" s="666"/>
      <c r="F222" s="666"/>
      <c r="G222" s="26"/>
      <c r="H222" s="333"/>
      <c r="I222" s="333" t="s">
        <v>15891</v>
      </c>
      <c r="J222" s="86" t="s">
        <v>158</v>
      </c>
      <c r="K222" s="86"/>
      <c r="L222" s="666"/>
      <c r="M222" s="178"/>
      <c r="N222" s="26"/>
      <c r="O222" s="86"/>
      <c r="P222" s="86"/>
      <c r="Q222" s="86" t="s">
        <v>379</v>
      </c>
      <c r="R222" s="86"/>
      <c r="S222" s="442"/>
      <c r="T222" s="279"/>
      <c r="U222" s="279"/>
      <c r="V222" s="279"/>
      <c r="W222" s="279"/>
      <c r="X222" s="279"/>
      <c r="Y222" s="279"/>
      <c r="Z222" s="279"/>
    </row>
    <row r="223" spans="1:26" ht="16.5" customHeight="1">
      <c r="A223" s="820" t="s">
        <v>17052</v>
      </c>
      <c r="B223" s="820"/>
      <c r="C223" s="820"/>
      <c r="D223" s="735" t="s">
        <v>17057</v>
      </c>
      <c r="E223" s="749" t="s">
        <v>1429</v>
      </c>
      <c r="F223" s="820"/>
      <c r="G223" s="447"/>
      <c r="H223" s="461" t="s">
        <v>17062</v>
      </c>
      <c r="I223" s="447"/>
      <c r="J223" s="84" t="s">
        <v>158</v>
      </c>
      <c r="K223" s="84"/>
      <c r="L223" s="822"/>
      <c r="M223" s="178"/>
      <c r="N223" s="26"/>
      <c r="O223" s="86"/>
      <c r="P223" s="86"/>
      <c r="Q223" s="86" t="s">
        <v>379</v>
      </c>
      <c r="R223" s="86"/>
      <c r="S223" s="442"/>
      <c r="T223" s="279"/>
      <c r="U223" s="279"/>
      <c r="V223" s="279"/>
      <c r="W223" s="279"/>
      <c r="X223" s="279"/>
      <c r="Y223" s="279"/>
      <c r="Z223" s="279"/>
    </row>
    <row r="224" spans="1:26" ht="16.5" customHeight="1">
      <c r="A224" s="665"/>
      <c r="B224" s="665"/>
      <c r="C224" s="665"/>
      <c r="D224" s="665"/>
      <c r="E224" s="665"/>
      <c r="F224" s="665"/>
      <c r="G224" s="80" t="s">
        <v>17299</v>
      </c>
      <c r="H224" s="271" t="s">
        <v>15984</v>
      </c>
      <c r="I224" s="271" t="s">
        <v>15985</v>
      </c>
      <c r="J224" s="83" t="s">
        <v>158</v>
      </c>
      <c r="K224" s="83"/>
      <c r="L224" s="665"/>
      <c r="M224" s="178"/>
      <c r="N224" s="26"/>
      <c r="O224" s="86"/>
      <c r="P224" s="86"/>
      <c r="Q224" s="86" t="s">
        <v>379</v>
      </c>
      <c r="R224" s="86"/>
      <c r="S224" s="442"/>
      <c r="T224" s="279"/>
      <c r="U224" s="279"/>
      <c r="V224" s="279"/>
      <c r="W224" s="279"/>
      <c r="X224" s="279"/>
      <c r="Y224" s="279"/>
      <c r="Z224" s="279"/>
    </row>
    <row r="225" spans="1:26" ht="16.5" customHeight="1">
      <c r="A225" s="665"/>
      <c r="B225" s="665"/>
      <c r="C225" s="665"/>
      <c r="D225" s="665"/>
      <c r="E225" s="665"/>
      <c r="F225" s="665"/>
      <c r="G225" s="80"/>
      <c r="H225" s="333" t="s">
        <v>17067</v>
      </c>
      <c r="I225" s="271" t="s">
        <v>17068</v>
      </c>
      <c r="J225" s="83" t="s">
        <v>158</v>
      </c>
      <c r="K225" s="83"/>
      <c r="L225" s="665"/>
      <c r="M225" s="178"/>
      <c r="N225" s="26"/>
      <c r="O225" s="86"/>
      <c r="P225" s="86"/>
      <c r="Q225" s="86" t="s">
        <v>379</v>
      </c>
      <c r="R225" s="86"/>
      <c r="S225" s="442"/>
      <c r="T225" s="279"/>
      <c r="U225" s="279"/>
      <c r="V225" s="279"/>
      <c r="W225" s="279"/>
      <c r="X225" s="279"/>
      <c r="Y225" s="279"/>
      <c r="Z225" s="279"/>
    </row>
    <row r="226" spans="1:26" ht="16.5" customHeight="1">
      <c r="A226" s="665"/>
      <c r="B226" s="665"/>
      <c r="C226" s="665"/>
      <c r="D226" s="665"/>
      <c r="E226" s="665"/>
      <c r="F226" s="665"/>
      <c r="G226" s="80"/>
      <c r="H226" s="453" t="s">
        <v>19183</v>
      </c>
      <c r="I226" s="271" t="s">
        <v>17075</v>
      </c>
      <c r="J226" s="83" t="s">
        <v>158</v>
      </c>
      <c r="K226" s="83"/>
      <c r="L226" s="665"/>
      <c r="M226" s="178"/>
      <c r="N226" s="26"/>
      <c r="O226" s="86"/>
      <c r="P226" s="86"/>
      <c r="Q226" s="86" t="s">
        <v>379</v>
      </c>
      <c r="R226" s="86"/>
      <c r="S226" s="442"/>
      <c r="T226" s="279"/>
      <c r="U226" s="279"/>
      <c r="V226" s="279"/>
      <c r="W226" s="279"/>
      <c r="X226" s="279"/>
      <c r="Y226" s="279"/>
      <c r="Z226" s="279"/>
    </row>
    <row r="227" spans="1:26" ht="16.5" customHeight="1">
      <c r="A227" s="665"/>
      <c r="B227" s="665"/>
      <c r="C227" s="665"/>
      <c r="D227" s="665"/>
      <c r="E227" s="665"/>
      <c r="F227" s="665"/>
      <c r="G227" s="80"/>
      <c r="H227" s="333" t="s">
        <v>17080</v>
      </c>
      <c r="I227" s="2"/>
      <c r="J227" s="83" t="s">
        <v>158</v>
      </c>
      <c r="K227" s="83"/>
      <c r="L227" s="665"/>
      <c r="M227" s="178"/>
      <c r="N227" s="26"/>
      <c r="O227" s="86"/>
      <c r="P227" s="86"/>
      <c r="Q227" s="86" t="s">
        <v>379</v>
      </c>
      <c r="R227" s="86"/>
      <c r="S227" s="442"/>
      <c r="T227" s="279"/>
      <c r="U227" s="279"/>
      <c r="V227" s="279"/>
      <c r="W227" s="279"/>
      <c r="X227" s="279"/>
      <c r="Y227" s="279"/>
      <c r="Z227" s="279"/>
    </row>
    <row r="228" spans="1:26" ht="16.5" customHeight="1">
      <c r="A228" s="665"/>
      <c r="B228" s="665"/>
      <c r="C228" s="665"/>
      <c r="D228" s="665"/>
      <c r="E228" s="665"/>
      <c r="F228" s="665"/>
      <c r="G228" s="80"/>
      <c r="H228" s="271" t="s">
        <v>17083</v>
      </c>
      <c r="I228" s="271" t="s">
        <v>16900</v>
      </c>
      <c r="J228" s="83" t="s">
        <v>158</v>
      </c>
      <c r="K228" s="83"/>
      <c r="L228" s="665"/>
      <c r="M228" s="178"/>
      <c r="N228" s="26"/>
      <c r="O228" s="86"/>
      <c r="P228" s="86"/>
      <c r="Q228" s="86" t="s">
        <v>379</v>
      </c>
      <c r="R228" s="86"/>
      <c r="S228" s="442"/>
      <c r="T228" s="279"/>
      <c r="U228" s="279"/>
      <c r="V228" s="279"/>
      <c r="W228" s="279"/>
      <c r="X228" s="279"/>
      <c r="Y228" s="279"/>
      <c r="Z228" s="279"/>
    </row>
    <row r="229" spans="1:26" ht="16.5" customHeight="1">
      <c r="A229" s="665"/>
      <c r="B229" s="665"/>
      <c r="C229" s="665"/>
      <c r="D229" s="665"/>
      <c r="E229" s="665"/>
      <c r="F229" s="665"/>
      <c r="G229" s="80"/>
      <c r="H229" s="271" t="s">
        <v>15884</v>
      </c>
      <c r="I229" s="468" t="s">
        <v>17085</v>
      </c>
      <c r="J229" s="83" t="s">
        <v>158</v>
      </c>
      <c r="K229" s="83"/>
      <c r="L229" s="665"/>
      <c r="M229" s="178"/>
      <c r="N229" s="26"/>
      <c r="O229" s="86"/>
      <c r="P229" s="86"/>
      <c r="Q229" s="86" t="s">
        <v>379</v>
      </c>
      <c r="R229" s="86"/>
      <c r="S229" s="442"/>
      <c r="T229" s="279"/>
      <c r="U229" s="279"/>
      <c r="V229" s="279"/>
      <c r="W229" s="279"/>
      <c r="X229" s="279"/>
      <c r="Y229" s="279"/>
      <c r="Z229" s="279"/>
    </row>
    <row r="230" spans="1:26" ht="16.5" customHeight="1">
      <c r="A230" s="665"/>
      <c r="B230" s="665"/>
      <c r="C230" s="665"/>
      <c r="D230" s="665"/>
      <c r="E230" s="665"/>
      <c r="F230" s="665"/>
      <c r="G230" s="80"/>
      <c r="H230" s="333" t="s">
        <v>16296</v>
      </c>
      <c r="I230" s="80"/>
      <c r="J230" s="83" t="s">
        <v>158</v>
      </c>
      <c r="K230" s="83"/>
      <c r="L230" s="665"/>
      <c r="M230" s="178"/>
      <c r="N230" s="26"/>
      <c r="O230" s="86"/>
      <c r="P230" s="86"/>
      <c r="Q230" s="86" t="s">
        <v>379</v>
      </c>
      <c r="R230" s="86"/>
      <c r="S230" s="442"/>
      <c r="T230" s="279"/>
      <c r="U230" s="279"/>
      <c r="V230" s="279"/>
      <c r="W230" s="279"/>
      <c r="X230" s="279"/>
      <c r="Y230" s="279"/>
      <c r="Z230" s="279"/>
    </row>
    <row r="231" spans="1:26" ht="16.5" customHeight="1">
      <c r="A231" s="665"/>
      <c r="B231" s="665"/>
      <c r="C231" s="665"/>
      <c r="D231" s="665"/>
      <c r="E231" s="665"/>
      <c r="F231" s="665"/>
      <c r="G231" s="80"/>
      <c r="H231" s="333" t="s">
        <v>15562</v>
      </c>
      <c r="I231" s="2" t="s">
        <v>16313</v>
      </c>
      <c r="J231" s="83" t="s">
        <v>158</v>
      </c>
      <c r="K231" s="83"/>
      <c r="L231" s="665"/>
      <c r="M231" s="178"/>
      <c r="N231" s="26"/>
      <c r="O231" s="86"/>
      <c r="P231" s="86"/>
      <c r="Q231" s="86" t="s">
        <v>379</v>
      </c>
      <c r="R231" s="86"/>
      <c r="S231" s="442"/>
      <c r="T231" s="279"/>
      <c r="U231" s="279"/>
      <c r="V231" s="279"/>
      <c r="W231" s="279"/>
      <c r="X231" s="279"/>
      <c r="Y231" s="279"/>
      <c r="Z231" s="279"/>
    </row>
    <row r="232" spans="1:26" ht="16.5" customHeight="1">
      <c r="A232" s="665"/>
      <c r="B232" s="665"/>
      <c r="C232" s="665"/>
      <c r="D232" s="665"/>
      <c r="E232" s="665"/>
      <c r="F232" s="665"/>
      <c r="G232" s="80"/>
      <c r="H232" s="271" t="s">
        <v>19184</v>
      </c>
      <c r="I232" s="445" t="s">
        <v>17047</v>
      </c>
      <c r="J232" s="83" t="s">
        <v>158</v>
      </c>
      <c r="K232" s="83"/>
      <c r="L232" s="665"/>
      <c r="M232" s="178"/>
      <c r="N232" s="26"/>
      <c r="O232" s="86"/>
      <c r="P232" s="86"/>
      <c r="Q232" s="86" t="s">
        <v>379</v>
      </c>
      <c r="R232" s="86"/>
      <c r="S232" s="442"/>
      <c r="T232" s="279"/>
      <c r="U232" s="279"/>
      <c r="V232" s="279"/>
      <c r="W232" s="279"/>
      <c r="X232" s="279"/>
      <c r="Y232" s="279"/>
      <c r="Z232" s="279"/>
    </row>
    <row r="233" spans="1:26" ht="16.5" customHeight="1">
      <c r="A233" s="666"/>
      <c r="B233" s="666"/>
      <c r="C233" s="666"/>
      <c r="D233" s="666"/>
      <c r="E233" s="666"/>
      <c r="F233" s="666"/>
      <c r="G233" s="80"/>
      <c r="H233" s="333"/>
      <c r="I233" s="445" t="s">
        <v>17099</v>
      </c>
      <c r="J233" s="83" t="s">
        <v>158</v>
      </c>
      <c r="K233" s="83"/>
      <c r="L233" s="666"/>
      <c r="M233" s="178"/>
      <c r="N233" s="26"/>
      <c r="O233" s="86"/>
      <c r="P233" s="86"/>
      <c r="Q233" s="86" t="s">
        <v>379</v>
      </c>
      <c r="R233" s="86"/>
      <c r="S233" s="442"/>
      <c r="T233" s="279"/>
      <c r="U233" s="279"/>
      <c r="V233" s="279"/>
      <c r="W233" s="279"/>
      <c r="X233" s="279"/>
      <c r="Y233" s="279"/>
      <c r="Z233" s="279"/>
    </row>
    <row r="234" spans="1:26" ht="16.5" customHeight="1">
      <c r="A234" s="820" t="s">
        <v>17101</v>
      </c>
      <c r="B234" s="820"/>
      <c r="C234" s="820"/>
      <c r="D234" s="735" t="s">
        <v>17057</v>
      </c>
      <c r="E234" s="749" t="s">
        <v>1429</v>
      </c>
      <c r="F234" s="820"/>
      <c r="G234" s="447"/>
      <c r="H234" s="461" t="s">
        <v>17062</v>
      </c>
      <c r="I234" s="447"/>
      <c r="J234" s="84" t="s">
        <v>158</v>
      </c>
      <c r="K234" s="84"/>
      <c r="L234" s="822"/>
      <c r="M234" s="178"/>
      <c r="N234" s="26"/>
      <c r="O234" s="86"/>
      <c r="P234" s="86"/>
      <c r="Q234" s="86" t="s">
        <v>379</v>
      </c>
      <c r="R234" s="86"/>
      <c r="S234" s="442"/>
      <c r="T234" s="279"/>
      <c r="U234" s="279"/>
      <c r="V234" s="279"/>
      <c r="W234" s="279"/>
      <c r="X234" s="279"/>
      <c r="Y234" s="279"/>
      <c r="Z234" s="279"/>
    </row>
    <row r="235" spans="1:26" ht="16.5" customHeight="1">
      <c r="A235" s="665"/>
      <c r="B235" s="665"/>
      <c r="C235" s="665"/>
      <c r="D235" s="665"/>
      <c r="E235" s="665"/>
      <c r="F235" s="665"/>
      <c r="G235" s="80" t="s">
        <v>17299</v>
      </c>
      <c r="H235" s="271" t="s">
        <v>15984</v>
      </c>
      <c r="I235" s="271" t="s">
        <v>15985</v>
      </c>
      <c r="J235" s="83" t="s">
        <v>158</v>
      </c>
      <c r="K235" s="83"/>
      <c r="L235" s="665"/>
      <c r="M235" s="178"/>
      <c r="N235" s="26"/>
      <c r="O235" s="86"/>
      <c r="P235" s="86"/>
      <c r="Q235" s="86" t="s">
        <v>379</v>
      </c>
      <c r="R235" s="86"/>
      <c r="S235" s="442"/>
      <c r="T235" s="279"/>
      <c r="U235" s="279"/>
      <c r="V235" s="279"/>
      <c r="W235" s="279"/>
      <c r="X235" s="279"/>
      <c r="Y235" s="279"/>
      <c r="Z235" s="279"/>
    </row>
    <row r="236" spans="1:26" ht="16.5" customHeight="1">
      <c r="A236" s="665"/>
      <c r="B236" s="665"/>
      <c r="C236" s="665"/>
      <c r="D236" s="665"/>
      <c r="E236" s="665"/>
      <c r="F236" s="665"/>
      <c r="G236" s="80"/>
      <c r="H236" s="333" t="s">
        <v>17067</v>
      </c>
      <c r="I236" s="271" t="s">
        <v>17068</v>
      </c>
      <c r="J236" s="83" t="s">
        <v>158</v>
      </c>
      <c r="K236" s="83"/>
      <c r="L236" s="665"/>
      <c r="M236" s="178"/>
      <c r="N236" s="26"/>
      <c r="O236" s="86"/>
      <c r="P236" s="86"/>
      <c r="Q236" s="86" t="s">
        <v>379</v>
      </c>
      <c r="R236" s="86"/>
      <c r="S236" s="442"/>
      <c r="T236" s="279"/>
      <c r="U236" s="279"/>
      <c r="V236" s="279"/>
      <c r="W236" s="279"/>
      <c r="X236" s="279"/>
      <c r="Y236" s="279"/>
      <c r="Z236" s="279"/>
    </row>
    <row r="237" spans="1:26" ht="16.5" customHeight="1">
      <c r="A237" s="665"/>
      <c r="B237" s="665"/>
      <c r="C237" s="665"/>
      <c r="D237" s="665"/>
      <c r="E237" s="665"/>
      <c r="F237" s="665"/>
      <c r="G237" s="80"/>
      <c r="H237" s="453" t="s">
        <v>19187</v>
      </c>
      <c r="I237" s="271" t="s">
        <v>17122</v>
      </c>
      <c r="J237" s="83" t="s">
        <v>158</v>
      </c>
      <c r="K237" s="83"/>
      <c r="L237" s="665"/>
      <c r="M237" s="178"/>
      <c r="N237" s="26"/>
      <c r="O237" s="86"/>
      <c r="P237" s="86"/>
      <c r="Q237" s="86" t="s">
        <v>379</v>
      </c>
      <c r="R237" s="86"/>
      <c r="S237" s="442"/>
      <c r="T237" s="279"/>
      <c r="U237" s="279"/>
      <c r="V237" s="279"/>
      <c r="W237" s="279"/>
      <c r="X237" s="279"/>
      <c r="Y237" s="279"/>
      <c r="Z237" s="279"/>
    </row>
    <row r="238" spans="1:26" ht="16.5" customHeight="1">
      <c r="A238" s="665"/>
      <c r="B238" s="665"/>
      <c r="C238" s="665"/>
      <c r="D238" s="665"/>
      <c r="E238" s="665"/>
      <c r="F238" s="665"/>
      <c r="G238" s="80"/>
      <c r="H238" s="333" t="s">
        <v>17080</v>
      </c>
      <c r="I238" s="2"/>
      <c r="J238" s="83" t="s">
        <v>158</v>
      </c>
      <c r="K238" s="83"/>
      <c r="L238" s="665"/>
      <c r="M238" s="178"/>
      <c r="N238" s="26"/>
      <c r="O238" s="86"/>
      <c r="P238" s="86"/>
      <c r="Q238" s="86" t="s">
        <v>379</v>
      </c>
      <c r="R238" s="86"/>
      <c r="S238" s="442"/>
      <c r="T238" s="279"/>
      <c r="U238" s="279"/>
      <c r="V238" s="279"/>
      <c r="W238" s="279"/>
      <c r="X238" s="279"/>
      <c r="Y238" s="279"/>
      <c r="Z238" s="279"/>
    </row>
    <row r="239" spans="1:26" ht="16.5" customHeight="1">
      <c r="A239" s="665"/>
      <c r="B239" s="665"/>
      <c r="C239" s="665"/>
      <c r="D239" s="665"/>
      <c r="E239" s="665"/>
      <c r="F239" s="665"/>
      <c r="G239" s="80"/>
      <c r="H239" s="271" t="s">
        <v>17083</v>
      </c>
      <c r="I239" s="271" t="s">
        <v>16900</v>
      </c>
      <c r="J239" s="83" t="s">
        <v>158</v>
      </c>
      <c r="K239" s="83"/>
      <c r="L239" s="665"/>
      <c r="M239" s="178"/>
      <c r="N239" s="26"/>
      <c r="O239" s="86"/>
      <c r="P239" s="86"/>
      <c r="Q239" s="86" t="s">
        <v>379</v>
      </c>
      <c r="R239" s="86"/>
      <c r="S239" s="442"/>
      <c r="T239" s="279"/>
      <c r="U239" s="279"/>
      <c r="V239" s="279"/>
      <c r="W239" s="279"/>
      <c r="X239" s="279"/>
      <c r="Y239" s="279"/>
      <c r="Z239" s="279"/>
    </row>
    <row r="240" spans="1:26" ht="16.5" customHeight="1">
      <c r="A240" s="665"/>
      <c r="B240" s="665"/>
      <c r="C240" s="665"/>
      <c r="D240" s="665"/>
      <c r="E240" s="665"/>
      <c r="F240" s="665"/>
      <c r="G240" s="80"/>
      <c r="H240" s="271" t="s">
        <v>15884</v>
      </c>
      <c r="I240" s="468" t="s">
        <v>17085</v>
      </c>
      <c r="J240" s="83" t="s">
        <v>158</v>
      </c>
      <c r="K240" s="83"/>
      <c r="L240" s="665"/>
      <c r="M240" s="178"/>
      <c r="N240" s="26"/>
      <c r="O240" s="86"/>
      <c r="P240" s="86"/>
      <c r="Q240" s="86" t="s">
        <v>379</v>
      </c>
      <c r="R240" s="86"/>
      <c r="S240" s="442"/>
      <c r="T240" s="279"/>
      <c r="U240" s="279"/>
      <c r="V240" s="279"/>
      <c r="W240" s="279"/>
      <c r="X240" s="279"/>
      <c r="Y240" s="279"/>
      <c r="Z240" s="279"/>
    </row>
    <row r="241" spans="1:26" ht="16.5" customHeight="1">
      <c r="A241" s="665"/>
      <c r="B241" s="665"/>
      <c r="C241" s="665"/>
      <c r="D241" s="665"/>
      <c r="E241" s="665"/>
      <c r="F241" s="665"/>
      <c r="G241" s="80"/>
      <c r="H241" s="333" t="s">
        <v>16296</v>
      </c>
      <c r="I241" s="80"/>
      <c r="J241" s="83" t="s">
        <v>158</v>
      </c>
      <c r="K241" s="83"/>
      <c r="L241" s="665"/>
      <c r="M241" s="178"/>
      <c r="N241" s="26"/>
      <c r="O241" s="86"/>
      <c r="P241" s="86"/>
      <c r="Q241" s="86" t="s">
        <v>379</v>
      </c>
      <c r="R241" s="86"/>
      <c r="S241" s="442"/>
      <c r="T241" s="279"/>
      <c r="U241" s="279"/>
      <c r="V241" s="279"/>
      <c r="W241" s="279"/>
      <c r="X241" s="279"/>
      <c r="Y241" s="279"/>
      <c r="Z241" s="279"/>
    </row>
    <row r="242" spans="1:26" ht="16.5" customHeight="1">
      <c r="A242" s="665"/>
      <c r="B242" s="665"/>
      <c r="C242" s="665"/>
      <c r="D242" s="665"/>
      <c r="E242" s="665"/>
      <c r="F242" s="665"/>
      <c r="G242" s="80"/>
      <c r="H242" s="333" t="s">
        <v>15562</v>
      </c>
      <c r="I242" s="2" t="s">
        <v>16313</v>
      </c>
      <c r="J242" s="83" t="s">
        <v>158</v>
      </c>
      <c r="K242" s="83"/>
      <c r="L242" s="665"/>
      <c r="M242" s="178"/>
      <c r="N242" s="26"/>
      <c r="O242" s="86"/>
      <c r="P242" s="86"/>
      <c r="Q242" s="86" t="s">
        <v>379</v>
      </c>
      <c r="R242" s="86"/>
      <c r="S242" s="442"/>
      <c r="T242" s="279"/>
      <c r="U242" s="279"/>
      <c r="V242" s="279"/>
      <c r="W242" s="279"/>
      <c r="X242" s="279"/>
      <c r="Y242" s="279"/>
      <c r="Z242" s="279"/>
    </row>
    <row r="243" spans="1:26" ht="16.5" customHeight="1">
      <c r="A243" s="665"/>
      <c r="B243" s="665"/>
      <c r="C243" s="665"/>
      <c r="D243" s="665"/>
      <c r="E243" s="665"/>
      <c r="F243" s="665"/>
      <c r="G243" s="80"/>
      <c r="H243" s="271" t="s">
        <v>19194</v>
      </c>
      <c r="I243" s="445" t="s">
        <v>17047</v>
      </c>
      <c r="J243" s="83" t="s">
        <v>158</v>
      </c>
      <c r="K243" s="83"/>
      <c r="L243" s="665"/>
      <c r="M243" s="178"/>
      <c r="N243" s="26"/>
      <c r="O243" s="86"/>
      <c r="P243" s="86"/>
      <c r="Q243" s="86" t="s">
        <v>379</v>
      </c>
      <c r="R243" s="86"/>
      <c r="S243" s="442"/>
      <c r="T243" s="279"/>
      <c r="U243" s="279"/>
      <c r="V243" s="279"/>
      <c r="W243" s="279"/>
      <c r="X243" s="279"/>
      <c r="Y243" s="279"/>
      <c r="Z243" s="279"/>
    </row>
    <row r="244" spans="1:26" ht="16.5" customHeight="1">
      <c r="A244" s="666"/>
      <c r="B244" s="666"/>
      <c r="C244" s="666"/>
      <c r="D244" s="666"/>
      <c r="E244" s="666"/>
      <c r="F244" s="666"/>
      <c r="G244" s="80"/>
      <c r="H244" s="333"/>
      <c r="I244" s="445" t="s">
        <v>17099</v>
      </c>
      <c r="J244" s="83" t="s">
        <v>158</v>
      </c>
      <c r="K244" s="83"/>
      <c r="L244" s="666"/>
      <c r="M244" s="178"/>
      <c r="N244" s="26"/>
      <c r="O244" s="86"/>
      <c r="P244" s="86"/>
      <c r="Q244" s="86" t="s">
        <v>379</v>
      </c>
      <c r="R244" s="86"/>
      <c r="S244" s="442"/>
      <c r="T244" s="279"/>
      <c r="U244" s="279"/>
      <c r="V244" s="279"/>
      <c r="W244" s="279"/>
      <c r="X244" s="279"/>
      <c r="Y244" s="279"/>
      <c r="Z244" s="279"/>
    </row>
    <row r="245" spans="1:26" ht="16.5" customHeight="1">
      <c r="A245" s="820" t="s">
        <v>17149</v>
      </c>
      <c r="B245" s="820"/>
      <c r="C245" s="820"/>
      <c r="D245" s="735" t="s">
        <v>17057</v>
      </c>
      <c r="E245" s="749" t="s">
        <v>1429</v>
      </c>
      <c r="F245" s="820"/>
      <c r="G245" s="447"/>
      <c r="H245" s="461" t="s">
        <v>17062</v>
      </c>
      <c r="I245" s="447"/>
      <c r="J245" s="84" t="s">
        <v>158</v>
      </c>
      <c r="K245" s="84"/>
      <c r="L245" s="822"/>
      <c r="M245" s="178"/>
      <c r="N245" s="26"/>
      <c r="O245" s="86"/>
      <c r="P245" s="86"/>
      <c r="Q245" s="86" t="s">
        <v>379</v>
      </c>
      <c r="R245" s="86"/>
      <c r="S245" s="442"/>
      <c r="T245" s="279"/>
      <c r="U245" s="279"/>
      <c r="V245" s="279"/>
      <c r="W245" s="279"/>
      <c r="X245" s="279"/>
      <c r="Y245" s="279"/>
      <c r="Z245" s="279"/>
    </row>
    <row r="246" spans="1:26" ht="16.5" customHeight="1">
      <c r="A246" s="665"/>
      <c r="B246" s="665"/>
      <c r="C246" s="665"/>
      <c r="D246" s="665"/>
      <c r="E246" s="665"/>
      <c r="F246" s="665"/>
      <c r="G246" s="80" t="s">
        <v>17299</v>
      </c>
      <c r="H246" s="271" t="s">
        <v>15984</v>
      </c>
      <c r="I246" s="271" t="s">
        <v>15985</v>
      </c>
      <c r="J246" s="83" t="s">
        <v>158</v>
      </c>
      <c r="K246" s="83"/>
      <c r="L246" s="665"/>
      <c r="M246" s="178"/>
      <c r="N246" s="26"/>
      <c r="O246" s="86"/>
      <c r="P246" s="86"/>
      <c r="Q246" s="86" t="s">
        <v>379</v>
      </c>
      <c r="R246" s="86"/>
      <c r="S246" s="442"/>
      <c r="T246" s="279"/>
      <c r="U246" s="279"/>
      <c r="V246" s="279"/>
      <c r="W246" s="279"/>
      <c r="X246" s="279"/>
      <c r="Y246" s="279"/>
      <c r="Z246" s="279"/>
    </row>
    <row r="247" spans="1:26" ht="16.5" customHeight="1">
      <c r="A247" s="665"/>
      <c r="B247" s="665"/>
      <c r="C247" s="665"/>
      <c r="D247" s="665"/>
      <c r="E247" s="665"/>
      <c r="F247" s="665"/>
      <c r="G247" s="80"/>
      <c r="H247" s="333" t="s">
        <v>17067</v>
      </c>
      <c r="I247" s="271" t="s">
        <v>17068</v>
      </c>
      <c r="J247" s="83" t="s">
        <v>158</v>
      </c>
      <c r="K247" s="83"/>
      <c r="L247" s="665"/>
      <c r="M247" s="178"/>
      <c r="N247" s="26"/>
      <c r="O247" s="86"/>
      <c r="P247" s="86"/>
      <c r="Q247" s="86" t="s">
        <v>379</v>
      </c>
      <c r="R247" s="86"/>
      <c r="S247" s="442"/>
      <c r="T247" s="279"/>
      <c r="U247" s="279"/>
      <c r="V247" s="279"/>
      <c r="W247" s="279"/>
      <c r="X247" s="279"/>
      <c r="Y247" s="279"/>
      <c r="Z247" s="279"/>
    </row>
    <row r="248" spans="1:26" ht="16.5" customHeight="1">
      <c r="A248" s="665"/>
      <c r="B248" s="665"/>
      <c r="C248" s="665"/>
      <c r="D248" s="665"/>
      <c r="E248" s="665"/>
      <c r="F248" s="665"/>
      <c r="G248" s="80"/>
      <c r="H248" s="453" t="s">
        <v>19199</v>
      </c>
      <c r="I248" s="271" t="s">
        <v>17163</v>
      </c>
      <c r="J248" s="83" t="s">
        <v>158</v>
      </c>
      <c r="K248" s="83"/>
      <c r="L248" s="665"/>
      <c r="M248" s="178"/>
      <c r="N248" s="26"/>
      <c r="O248" s="86"/>
      <c r="P248" s="86"/>
      <c r="Q248" s="86" t="s">
        <v>379</v>
      </c>
      <c r="R248" s="86"/>
      <c r="S248" s="442"/>
      <c r="T248" s="279"/>
      <c r="U248" s="279"/>
      <c r="V248" s="279"/>
      <c r="W248" s="279"/>
      <c r="X248" s="279"/>
      <c r="Y248" s="279"/>
      <c r="Z248" s="279"/>
    </row>
    <row r="249" spans="1:26" ht="16.5" customHeight="1">
      <c r="A249" s="665"/>
      <c r="B249" s="665"/>
      <c r="C249" s="665"/>
      <c r="D249" s="665"/>
      <c r="E249" s="665"/>
      <c r="F249" s="665"/>
      <c r="G249" s="80"/>
      <c r="H249" s="333" t="s">
        <v>17080</v>
      </c>
      <c r="I249" s="2"/>
      <c r="J249" s="83" t="s">
        <v>158</v>
      </c>
      <c r="K249" s="83"/>
      <c r="L249" s="665"/>
      <c r="M249" s="178"/>
      <c r="N249" s="26"/>
      <c r="O249" s="86"/>
      <c r="P249" s="86"/>
      <c r="Q249" s="86" t="s">
        <v>379</v>
      </c>
      <c r="R249" s="86"/>
      <c r="S249" s="442"/>
      <c r="T249" s="279"/>
      <c r="U249" s="279"/>
      <c r="V249" s="279"/>
      <c r="W249" s="279"/>
      <c r="X249" s="279"/>
      <c r="Y249" s="279"/>
      <c r="Z249" s="279"/>
    </row>
    <row r="250" spans="1:26" ht="16.5" customHeight="1">
      <c r="A250" s="665"/>
      <c r="B250" s="665"/>
      <c r="C250" s="665"/>
      <c r="D250" s="665"/>
      <c r="E250" s="665"/>
      <c r="F250" s="665"/>
      <c r="G250" s="80"/>
      <c r="H250" s="271" t="s">
        <v>17083</v>
      </c>
      <c r="I250" s="271" t="s">
        <v>16900</v>
      </c>
      <c r="J250" s="83" t="s">
        <v>158</v>
      </c>
      <c r="K250" s="83"/>
      <c r="L250" s="665"/>
      <c r="M250" s="178"/>
      <c r="N250" s="26"/>
      <c r="O250" s="86"/>
      <c r="P250" s="86"/>
      <c r="Q250" s="86" t="s">
        <v>379</v>
      </c>
      <c r="R250" s="86"/>
      <c r="S250" s="442"/>
      <c r="T250" s="279"/>
      <c r="U250" s="279"/>
      <c r="V250" s="279"/>
      <c r="W250" s="279"/>
      <c r="X250" s="279"/>
      <c r="Y250" s="279"/>
      <c r="Z250" s="279"/>
    </row>
    <row r="251" spans="1:26" ht="16.5" customHeight="1">
      <c r="A251" s="665"/>
      <c r="B251" s="665"/>
      <c r="C251" s="665"/>
      <c r="D251" s="665"/>
      <c r="E251" s="665"/>
      <c r="F251" s="665"/>
      <c r="G251" s="80"/>
      <c r="H251" s="271" t="s">
        <v>15884</v>
      </c>
      <c r="I251" s="468" t="s">
        <v>17085</v>
      </c>
      <c r="J251" s="83" t="s">
        <v>158</v>
      </c>
      <c r="K251" s="83"/>
      <c r="L251" s="665"/>
      <c r="M251" s="178"/>
      <c r="N251" s="26"/>
      <c r="O251" s="86"/>
      <c r="P251" s="86"/>
      <c r="Q251" s="86" t="s">
        <v>379</v>
      </c>
      <c r="R251" s="86"/>
      <c r="S251" s="442"/>
      <c r="T251" s="279"/>
      <c r="U251" s="279"/>
      <c r="V251" s="279"/>
      <c r="W251" s="279"/>
      <c r="X251" s="279"/>
      <c r="Y251" s="279"/>
      <c r="Z251" s="279"/>
    </row>
    <row r="252" spans="1:26" ht="16.5" customHeight="1">
      <c r="A252" s="665"/>
      <c r="B252" s="665"/>
      <c r="C252" s="665"/>
      <c r="D252" s="665"/>
      <c r="E252" s="665"/>
      <c r="F252" s="665"/>
      <c r="G252" s="80"/>
      <c r="H252" s="333" t="s">
        <v>16296</v>
      </c>
      <c r="I252" s="80"/>
      <c r="J252" s="83" t="s">
        <v>158</v>
      </c>
      <c r="K252" s="83"/>
      <c r="L252" s="665"/>
      <c r="M252" s="178"/>
      <c r="N252" s="26"/>
      <c r="O252" s="86"/>
      <c r="P252" s="86"/>
      <c r="Q252" s="86" t="s">
        <v>379</v>
      </c>
      <c r="R252" s="86"/>
      <c r="S252" s="442"/>
      <c r="T252" s="279"/>
      <c r="U252" s="279"/>
      <c r="V252" s="279"/>
      <c r="W252" s="279"/>
      <c r="X252" s="279"/>
      <c r="Y252" s="279"/>
      <c r="Z252" s="279"/>
    </row>
    <row r="253" spans="1:26" ht="16.5" customHeight="1">
      <c r="A253" s="665"/>
      <c r="B253" s="665"/>
      <c r="C253" s="665"/>
      <c r="D253" s="665"/>
      <c r="E253" s="665"/>
      <c r="F253" s="665"/>
      <c r="G253" s="80"/>
      <c r="H253" s="333" t="s">
        <v>15562</v>
      </c>
      <c r="I253" s="2" t="s">
        <v>16313</v>
      </c>
      <c r="J253" s="83" t="s">
        <v>158</v>
      </c>
      <c r="K253" s="83"/>
      <c r="L253" s="665"/>
      <c r="M253" s="178"/>
      <c r="N253" s="26"/>
      <c r="O253" s="86"/>
      <c r="P253" s="86"/>
      <c r="Q253" s="86" t="s">
        <v>379</v>
      </c>
      <c r="R253" s="86"/>
      <c r="S253" s="442"/>
      <c r="T253" s="279"/>
      <c r="U253" s="279"/>
      <c r="V253" s="279"/>
      <c r="W253" s="279"/>
      <c r="X253" s="279"/>
      <c r="Y253" s="279"/>
      <c r="Z253" s="279"/>
    </row>
    <row r="254" spans="1:26" ht="16.5" customHeight="1">
      <c r="A254" s="665"/>
      <c r="B254" s="665"/>
      <c r="C254" s="665"/>
      <c r="D254" s="665"/>
      <c r="E254" s="665"/>
      <c r="F254" s="665"/>
      <c r="G254" s="80"/>
      <c r="H254" s="271" t="s">
        <v>19209</v>
      </c>
      <c r="I254" s="445" t="s">
        <v>17047</v>
      </c>
      <c r="J254" s="83" t="s">
        <v>158</v>
      </c>
      <c r="K254" s="83"/>
      <c r="L254" s="665"/>
      <c r="M254" s="178"/>
      <c r="N254" s="26"/>
      <c r="O254" s="86"/>
      <c r="P254" s="86"/>
      <c r="Q254" s="86" t="s">
        <v>379</v>
      </c>
      <c r="R254" s="86"/>
      <c r="S254" s="442"/>
      <c r="T254" s="279"/>
      <c r="U254" s="279"/>
      <c r="V254" s="279"/>
      <c r="W254" s="279"/>
      <c r="X254" s="279"/>
      <c r="Y254" s="279"/>
      <c r="Z254" s="279"/>
    </row>
    <row r="255" spans="1:26" ht="16.5" customHeight="1">
      <c r="A255" s="666"/>
      <c r="B255" s="666"/>
      <c r="C255" s="666"/>
      <c r="D255" s="666"/>
      <c r="E255" s="666"/>
      <c r="F255" s="666"/>
      <c r="G255" s="80"/>
      <c r="H255" s="333"/>
      <c r="I255" s="445" t="s">
        <v>17099</v>
      </c>
      <c r="J255" s="83" t="s">
        <v>158</v>
      </c>
      <c r="K255" s="83"/>
      <c r="L255" s="666"/>
      <c r="M255" s="178"/>
      <c r="N255" s="26"/>
      <c r="O255" s="86"/>
      <c r="P255" s="86"/>
      <c r="Q255" s="86" t="s">
        <v>379</v>
      </c>
      <c r="R255" s="86"/>
      <c r="S255" s="442"/>
      <c r="T255" s="279"/>
      <c r="U255" s="279"/>
      <c r="V255" s="279"/>
      <c r="W255" s="279"/>
      <c r="X255" s="279"/>
      <c r="Y255" s="279"/>
      <c r="Z255" s="279"/>
    </row>
    <row r="256" spans="1:26" ht="16.5" customHeight="1">
      <c r="A256" s="820" t="s">
        <v>17177</v>
      </c>
      <c r="B256" s="820"/>
      <c r="C256" s="820"/>
      <c r="D256" s="735" t="s">
        <v>17057</v>
      </c>
      <c r="E256" s="749" t="s">
        <v>1429</v>
      </c>
      <c r="F256" s="820"/>
      <c r="G256" s="447"/>
      <c r="H256" s="461" t="s">
        <v>17062</v>
      </c>
      <c r="I256" s="447"/>
      <c r="J256" s="84" t="s">
        <v>158</v>
      </c>
      <c r="K256" s="84"/>
      <c r="L256" s="822"/>
      <c r="M256" s="178"/>
      <c r="N256" s="26"/>
      <c r="O256" s="86"/>
      <c r="P256" s="86"/>
      <c r="Q256" s="86" t="s">
        <v>379</v>
      </c>
      <c r="R256" s="86"/>
      <c r="S256" s="442"/>
      <c r="T256" s="279"/>
      <c r="U256" s="279"/>
      <c r="V256" s="279"/>
      <c r="W256" s="279"/>
      <c r="X256" s="279"/>
      <c r="Y256" s="279"/>
      <c r="Z256" s="279"/>
    </row>
    <row r="257" spans="1:26" ht="16.5" customHeight="1">
      <c r="A257" s="665"/>
      <c r="B257" s="665"/>
      <c r="C257" s="665"/>
      <c r="D257" s="665"/>
      <c r="E257" s="665"/>
      <c r="F257" s="665"/>
      <c r="G257" s="80" t="s">
        <v>17299</v>
      </c>
      <c r="H257" s="271" t="s">
        <v>15984</v>
      </c>
      <c r="I257" s="271" t="s">
        <v>15985</v>
      </c>
      <c r="J257" s="83" t="s">
        <v>158</v>
      </c>
      <c r="K257" s="83"/>
      <c r="L257" s="665"/>
      <c r="M257" s="178"/>
      <c r="N257" s="26"/>
      <c r="O257" s="86"/>
      <c r="P257" s="86"/>
      <c r="Q257" s="86" t="s">
        <v>379</v>
      </c>
      <c r="R257" s="86"/>
      <c r="S257" s="442"/>
      <c r="T257" s="279"/>
      <c r="U257" s="279"/>
      <c r="V257" s="279"/>
      <c r="W257" s="279"/>
      <c r="X257" s="279"/>
      <c r="Y257" s="279"/>
      <c r="Z257" s="279"/>
    </row>
    <row r="258" spans="1:26" ht="16.5" customHeight="1">
      <c r="A258" s="665"/>
      <c r="B258" s="665"/>
      <c r="C258" s="665"/>
      <c r="D258" s="665"/>
      <c r="E258" s="665"/>
      <c r="F258" s="665"/>
      <c r="G258" s="80"/>
      <c r="H258" s="333" t="s">
        <v>17067</v>
      </c>
      <c r="I258" s="271" t="s">
        <v>17068</v>
      </c>
      <c r="J258" s="83" t="s">
        <v>158</v>
      </c>
      <c r="K258" s="83"/>
      <c r="L258" s="665"/>
      <c r="M258" s="178"/>
      <c r="N258" s="26"/>
      <c r="O258" s="86"/>
      <c r="P258" s="86"/>
      <c r="Q258" s="86" t="s">
        <v>379</v>
      </c>
      <c r="R258" s="86"/>
      <c r="S258" s="442"/>
      <c r="T258" s="279"/>
      <c r="U258" s="279"/>
      <c r="V258" s="279"/>
      <c r="W258" s="279"/>
      <c r="X258" s="279"/>
      <c r="Y258" s="279"/>
      <c r="Z258" s="279"/>
    </row>
    <row r="259" spans="1:26" ht="16.5" customHeight="1">
      <c r="A259" s="665"/>
      <c r="B259" s="665"/>
      <c r="C259" s="665"/>
      <c r="D259" s="665"/>
      <c r="E259" s="665"/>
      <c r="F259" s="665"/>
      <c r="G259" s="80"/>
      <c r="H259" s="453" t="s">
        <v>19219</v>
      </c>
      <c r="I259" s="271" t="s">
        <v>17191</v>
      </c>
      <c r="J259" s="83" t="s">
        <v>158</v>
      </c>
      <c r="K259" s="83"/>
      <c r="L259" s="665"/>
      <c r="M259" s="178"/>
      <c r="N259" s="26"/>
      <c r="O259" s="86"/>
      <c r="P259" s="86"/>
      <c r="Q259" s="86" t="s">
        <v>379</v>
      </c>
      <c r="R259" s="86"/>
      <c r="S259" s="442"/>
      <c r="T259" s="279"/>
      <c r="U259" s="279"/>
      <c r="V259" s="279"/>
      <c r="W259" s="279"/>
      <c r="X259" s="279"/>
      <c r="Y259" s="279"/>
      <c r="Z259" s="279"/>
    </row>
    <row r="260" spans="1:26" ht="16.5" customHeight="1">
      <c r="A260" s="665"/>
      <c r="B260" s="665"/>
      <c r="C260" s="665"/>
      <c r="D260" s="665"/>
      <c r="E260" s="665"/>
      <c r="F260" s="665"/>
      <c r="G260" s="80"/>
      <c r="H260" s="333" t="s">
        <v>17080</v>
      </c>
      <c r="I260" s="2"/>
      <c r="J260" s="83" t="s">
        <v>158</v>
      </c>
      <c r="K260" s="83"/>
      <c r="L260" s="665"/>
      <c r="M260" s="178"/>
      <c r="N260" s="26"/>
      <c r="O260" s="86"/>
      <c r="P260" s="86"/>
      <c r="Q260" s="86" t="s">
        <v>379</v>
      </c>
      <c r="R260" s="86"/>
      <c r="S260" s="442"/>
      <c r="T260" s="279"/>
      <c r="U260" s="279"/>
      <c r="V260" s="279"/>
      <c r="W260" s="279"/>
      <c r="X260" s="279"/>
      <c r="Y260" s="279"/>
      <c r="Z260" s="279"/>
    </row>
    <row r="261" spans="1:26" ht="16.5" customHeight="1">
      <c r="A261" s="665"/>
      <c r="B261" s="665"/>
      <c r="C261" s="665"/>
      <c r="D261" s="665"/>
      <c r="E261" s="665"/>
      <c r="F261" s="665"/>
      <c r="G261" s="80"/>
      <c r="H261" s="271" t="s">
        <v>17083</v>
      </c>
      <c r="I261" s="271" t="s">
        <v>16900</v>
      </c>
      <c r="J261" s="83" t="s">
        <v>158</v>
      </c>
      <c r="K261" s="83"/>
      <c r="L261" s="665"/>
      <c r="M261" s="178"/>
      <c r="N261" s="26"/>
      <c r="O261" s="86"/>
      <c r="P261" s="86"/>
      <c r="Q261" s="86" t="s">
        <v>379</v>
      </c>
      <c r="R261" s="86"/>
      <c r="S261" s="442"/>
      <c r="T261" s="279"/>
      <c r="U261" s="279"/>
      <c r="V261" s="279"/>
      <c r="W261" s="279"/>
      <c r="X261" s="279"/>
      <c r="Y261" s="279"/>
      <c r="Z261" s="279"/>
    </row>
    <row r="262" spans="1:26" ht="16.5" customHeight="1">
      <c r="A262" s="665"/>
      <c r="B262" s="665"/>
      <c r="C262" s="665"/>
      <c r="D262" s="665"/>
      <c r="E262" s="665"/>
      <c r="F262" s="665"/>
      <c r="G262" s="80"/>
      <c r="H262" s="271" t="s">
        <v>15884</v>
      </c>
      <c r="I262" s="468" t="s">
        <v>17085</v>
      </c>
      <c r="J262" s="83" t="s">
        <v>158</v>
      </c>
      <c r="K262" s="83"/>
      <c r="L262" s="665"/>
      <c r="M262" s="178"/>
      <c r="N262" s="26"/>
      <c r="O262" s="86"/>
      <c r="P262" s="86"/>
      <c r="Q262" s="86" t="s">
        <v>379</v>
      </c>
      <c r="R262" s="86"/>
      <c r="S262" s="442"/>
      <c r="T262" s="279"/>
      <c r="U262" s="279"/>
      <c r="V262" s="279"/>
      <c r="W262" s="279"/>
      <c r="X262" s="279"/>
      <c r="Y262" s="279"/>
      <c r="Z262" s="279"/>
    </row>
    <row r="263" spans="1:26" ht="16.5" customHeight="1">
      <c r="A263" s="665"/>
      <c r="B263" s="665"/>
      <c r="C263" s="665"/>
      <c r="D263" s="665"/>
      <c r="E263" s="665"/>
      <c r="F263" s="665"/>
      <c r="G263" s="80"/>
      <c r="H263" s="333" t="s">
        <v>16296</v>
      </c>
      <c r="I263" s="80"/>
      <c r="J263" s="83" t="s">
        <v>158</v>
      </c>
      <c r="K263" s="83"/>
      <c r="L263" s="665"/>
      <c r="M263" s="178"/>
      <c r="N263" s="26"/>
      <c r="O263" s="86"/>
      <c r="P263" s="86"/>
      <c r="Q263" s="86" t="s">
        <v>379</v>
      </c>
      <c r="R263" s="86"/>
      <c r="S263" s="442"/>
      <c r="T263" s="279"/>
      <c r="U263" s="279"/>
      <c r="V263" s="279"/>
      <c r="W263" s="279"/>
      <c r="X263" s="279"/>
      <c r="Y263" s="279"/>
      <c r="Z263" s="279"/>
    </row>
    <row r="264" spans="1:26" ht="16.5" customHeight="1">
      <c r="A264" s="665"/>
      <c r="B264" s="665"/>
      <c r="C264" s="665"/>
      <c r="D264" s="665"/>
      <c r="E264" s="665"/>
      <c r="F264" s="665"/>
      <c r="G264" s="80"/>
      <c r="H264" s="333" t="s">
        <v>15562</v>
      </c>
      <c r="I264" s="2" t="s">
        <v>16313</v>
      </c>
      <c r="J264" s="83" t="s">
        <v>158</v>
      </c>
      <c r="K264" s="83"/>
      <c r="L264" s="665"/>
      <c r="M264" s="178"/>
      <c r="N264" s="26"/>
      <c r="O264" s="86"/>
      <c r="P264" s="86"/>
      <c r="Q264" s="86" t="s">
        <v>379</v>
      </c>
      <c r="R264" s="86"/>
      <c r="S264" s="442"/>
      <c r="T264" s="279"/>
      <c r="U264" s="279"/>
      <c r="V264" s="279"/>
      <c r="W264" s="279"/>
      <c r="X264" s="279"/>
      <c r="Y264" s="279"/>
      <c r="Z264" s="279"/>
    </row>
    <row r="265" spans="1:26" ht="16.5" customHeight="1">
      <c r="A265" s="665"/>
      <c r="B265" s="665"/>
      <c r="C265" s="665"/>
      <c r="D265" s="665"/>
      <c r="E265" s="665"/>
      <c r="F265" s="665"/>
      <c r="G265" s="80"/>
      <c r="H265" s="271" t="s">
        <v>19222</v>
      </c>
      <c r="I265" s="445" t="s">
        <v>17047</v>
      </c>
      <c r="J265" s="83" t="s">
        <v>158</v>
      </c>
      <c r="K265" s="83"/>
      <c r="L265" s="665"/>
      <c r="M265" s="178"/>
      <c r="N265" s="26"/>
      <c r="O265" s="86"/>
      <c r="P265" s="86"/>
      <c r="Q265" s="86" t="s">
        <v>379</v>
      </c>
      <c r="R265" s="86"/>
      <c r="S265" s="442"/>
      <c r="T265" s="279"/>
      <c r="U265" s="279"/>
      <c r="V265" s="279"/>
      <c r="W265" s="279"/>
      <c r="X265" s="279"/>
      <c r="Y265" s="279"/>
      <c r="Z265" s="279"/>
    </row>
    <row r="266" spans="1:26" ht="16.5" customHeight="1">
      <c r="A266" s="666"/>
      <c r="B266" s="666"/>
      <c r="C266" s="666"/>
      <c r="D266" s="666"/>
      <c r="E266" s="666"/>
      <c r="F266" s="666"/>
      <c r="G266" s="80"/>
      <c r="H266" s="333"/>
      <c r="I266" s="445" t="s">
        <v>17099</v>
      </c>
      <c r="J266" s="83" t="s">
        <v>158</v>
      </c>
      <c r="K266" s="83"/>
      <c r="L266" s="666"/>
      <c r="M266" s="178"/>
      <c r="N266" s="26"/>
      <c r="O266" s="86"/>
      <c r="P266" s="86"/>
      <c r="Q266" s="86" t="s">
        <v>379</v>
      </c>
      <c r="R266" s="86"/>
      <c r="S266" s="442"/>
      <c r="T266" s="279"/>
      <c r="U266" s="279"/>
      <c r="V266" s="279"/>
      <c r="W266" s="279"/>
      <c r="X266" s="279"/>
      <c r="Y266" s="279"/>
      <c r="Z266" s="279"/>
    </row>
    <row r="267" spans="1:26" ht="16.5" customHeight="1">
      <c r="A267" s="820" t="s">
        <v>17207</v>
      </c>
      <c r="B267" s="820"/>
      <c r="C267" s="820"/>
      <c r="D267" s="735" t="s">
        <v>17057</v>
      </c>
      <c r="E267" s="749" t="s">
        <v>1429</v>
      </c>
      <c r="F267" s="820"/>
      <c r="G267" s="447"/>
      <c r="H267" s="461" t="s">
        <v>17062</v>
      </c>
      <c r="I267" s="447"/>
      <c r="J267" s="84" t="s">
        <v>158</v>
      </c>
      <c r="K267" s="84"/>
      <c r="L267" s="822"/>
      <c r="M267" s="178"/>
      <c r="N267" s="26"/>
      <c r="O267" s="86"/>
      <c r="P267" s="86"/>
      <c r="Q267" s="86" t="s">
        <v>379</v>
      </c>
      <c r="R267" s="86"/>
      <c r="S267" s="442"/>
      <c r="T267" s="279"/>
      <c r="U267" s="279"/>
      <c r="V267" s="279"/>
      <c r="W267" s="279"/>
      <c r="X267" s="279"/>
      <c r="Y267" s="279"/>
      <c r="Z267" s="279"/>
    </row>
    <row r="268" spans="1:26" ht="16.5" customHeight="1">
      <c r="A268" s="665"/>
      <c r="B268" s="665"/>
      <c r="C268" s="665"/>
      <c r="D268" s="665"/>
      <c r="E268" s="665"/>
      <c r="F268" s="665"/>
      <c r="G268" s="80" t="s">
        <v>17299</v>
      </c>
      <c r="H268" s="271" t="s">
        <v>15984</v>
      </c>
      <c r="I268" s="271" t="s">
        <v>15985</v>
      </c>
      <c r="J268" s="83" t="s">
        <v>158</v>
      </c>
      <c r="K268" s="83"/>
      <c r="L268" s="665"/>
      <c r="M268" s="178"/>
      <c r="N268" s="26"/>
      <c r="O268" s="86"/>
      <c r="P268" s="86"/>
      <c r="Q268" s="86" t="s">
        <v>379</v>
      </c>
      <c r="R268" s="86"/>
      <c r="S268" s="442"/>
      <c r="T268" s="279"/>
      <c r="U268" s="279"/>
      <c r="V268" s="279"/>
      <c r="W268" s="279"/>
      <c r="X268" s="279"/>
      <c r="Y268" s="279"/>
      <c r="Z268" s="279"/>
    </row>
    <row r="269" spans="1:26" ht="16.5" customHeight="1">
      <c r="A269" s="665"/>
      <c r="B269" s="665"/>
      <c r="C269" s="665"/>
      <c r="D269" s="665"/>
      <c r="E269" s="665"/>
      <c r="F269" s="665"/>
      <c r="G269" s="80"/>
      <c r="H269" s="333" t="s">
        <v>17067</v>
      </c>
      <c r="I269" s="271" t="s">
        <v>17068</v>
      </c>
      <c r="J269" s="83" t="s">
        <v>158</v>
      </c>
      <c r="K269" s="83"/>
      <c r="L269" s="665"/>
      <c r="M269" s="178"/>
      <c r="N269" s="26"/>
      <c r="O269" s="86"/>
      <c r="P269" s="86"/>
      <c r="Q269" s="86" t="s">
        <v>379</v>
      </c>
      <c r="R269" s="86"/>
      <c r="S269" s="442"/>
      <c r="T269" s="279"/>
      <c r="U269" s="279"/>
      <c r="V269" s="279"/>
      <c r="W269" s="279"/>
      <c r="X269" s="279"/>
      <c r="Y269" s="279"/>
      <c r="Z269" s="279"/>
    </row>
    <row r="270" spans="1:26" ht="16.5" customHeight="1">
      <c r="A270" s="665"/>
      <c r="B270" s="665"/>
      <c r="C270" s="665"/>
      <c r="D270" s="665"/>
      <c r="E270" s="665"/>
      <c r="F270" s="665"/>
      <c r="G270" s="80"/>
      <c r="H270" s="453" t="s">
        <v>19227</v>
      </c>
      <c r="I270" s="271" t="s">
        <v>17218</v>
      </c>
      <c r="J270" s="83" t="s">
        <v>158</v>
      </c>
      <c r="K270" s="83"/>
      <c r="L270" s="665"/>
      <c r="M270" s="178"/>
      <c r="N270" s="26"/>
      <c r="O270" s="86"/>
      <c r="P270" s="86"/>
      <c r="Q270" s="86" t="s">
        <v>379</v>
      </c>
      <c r="R270" s="86"/>
      <c r="S270" s="442"/>
      <c r="T270" s="279"/>
      <c r="U270" s="279"/>
      <c r="V270" s="279"/>
      <c r="W270" s="279"/>
      <c r="X270" s="279"/>
      <c r="Y270" s="279"/>
      <c r="Z270" s="279"/>
    </row>
    <row r="271" spans="1:26" ht="16.5" customHeight="1">
      <c r="A271" s="665"/>
      <c r="B271" s="665"/>
      <c r="C271" s="665"/>
      <c r="D271" s="665"/>
      <c r="E271" s="665"/>
      <c r="F271" s="665"/>
      <c r="G271" s="80"/>
      <c r="H271" s="333" t="s">
        <v>17080</v>
      </c>
      <c r="I271" s="2"/>
      <c r="J271" s="83" t="s">
        <v>158</v>
      </c>
      <c r="K271" s="83"/>
      <c r="L271" s="665"/>
      <c r="M271" s="178"/>
      <c r="N271" s="26"/>
      <c r="O271" s="86"/>
      <c r="P271" s="86"/>
      <c r="Q271" s="86" t="s">
        <v>379</v>
      </c>
      <c r="R271" s="86"/>
      <c r="S271" s="442"/>
      <c r="T271" s="279"/>
      <c r="U271" s="279"/>
      <c r="V271" s="279"/>
      <c r="W271" s="279"/>
      <c r="X271" s="279"/>
      <c r="Y271" s="279"/>
      <c r="Z271" s="279"/>
    </row>
    <row r="272" spans="1:26" ht="16.5" customHeight="1">
      <c r="A272" s="665"/>
      <c r="B272" s="665"/>
      <c r="C272" s="665"/>
      <c r="D272" s="665"/>
      <c r="E272" s="665"/>
      <c r="F272" s="665"/>
      <c r="G272" s="80"/>
      <c r="H272" s="271" t="s">
        <v>17083</v>
      </c>
      <c r="I272" s="271" t="s">
        <v>16900</v>
      </c>
      <c r="J272" s="83" t="s">
        <v>158</v>
      </c>
      <c r="K272" s="83"/>
      <c r="L272" s="665"/>
      <c r="M272" s="178"/>
      <c r="N272" s="26"/>
      <c r="O272" s="86"/>
      <c r="P272" s="86"/>
      <c r="Q272" s="86" t="s">
        <v>379</v>
      </c>
      <c r="R272" s="86"/>
      <c r="S272" s="442"/>
      <c r="T272" s="279"/>
      <c r="U272" s="279"/>
      <c r="V272" s="279"/>
      <c r="W272" s="279"/>
      <c r="X272" s="279"/>
      <c r="Y272" s="279"/>
      <c r="Z272" s="279"/>
    </row>
    <row r="273" spans="1:26" ht="16.5" customHeight="1">
      <c r="A273" s="665"/>
      <c r="B273" s="665"/>
      <c r="C273" s="665"/>
      <c r="D273" s="665"/>
      <c r="E273" s="665"/>
      <c r="F273" s="665"/>
      <c r="G273" s="80"/>
      <c r="H273" s="271" t="s">
        <v>15884</v>
      </c>
      <c r="I273" s="468" t="s">
        <v>17085</v>
      </c>
      <c r="J273" s="83" t="s">
        <v>158</v>
      </c>
      <c r="K273" s="83"/>
      <c r="L273" s="665"/>
      <c r="M273" s="178"/>
      <c r="N273" s="26"/>
      <c r="O273" s="86"/>
      <c r="P273" s="86"/>
      <c r="Q273" s="86" t="s">
        <v>379</v>
      </c>
      <c r="R273" s="86"/>
      <c r="S273" s="442"/>
      <c r="T273" s="279"/>
      <c r="U273" s="279"/>
      <c r="V273" s="279"/>
      <c r="W273" s="279"/>
      <c r="X273" s="279"/>
      <c r="Y273" s="279"/>
      <c r="Z273" s="279"/>
    </row>
    <row r="274" spans="1:26" ht="16.5" customHeight="1">
      <c r="A274" s="665"/>
      <c r="B274" s="665"/>
      <c r="C274" s="665"/>
      <c r="D274" s="665"/>
      <c r="E274" s="665"/>
      <c r="F274" s="665"/>
      <c r="G274" s="80"/>
      <c r="H274" s="333" t="s">
        <v>16296</v>
      </c>
      <c r="I274" s="80"/>
      <c r="J274" s="83" t="s">
        <v>158</v>
      </c>
      <c r="K274" s="83"/>
      <c r="L274" s="665"/>
      <c r="M274" s="178"/>
      <c r="N274" s="26"/>
      <c r="O274" s="86"/>
      <c r="P274" s="86"/>
      <c r="Q274" s="86" t="s">
        <v>379</v>
      </c>
      <c r="R274" s="86"/>
      <c r="S274" s="442"/>
      <c r="T274" s="279"/>
      <c r="U274" s="279"/>
      <c r="V274" s="279"/>
      <c r="W274" s="279"/>
      <c r="X274" s="279"/>
      <c r="Y274" s="279"/>
      <c r="Z274" s="279"/>
    </row>
    <row r="275" spans="1:26" ht="16.5" customHeight="1">
      <c r="A275" s="665"/>
      <c r="B275" s="665"/>
      <c r="C275" s="665"/>
      <c r="D275" s="665"/>
      <c r="E275" s="665"/>
      <c r="F275" s="665"/>
      <c r="G275" s="80"/>
      <c r="H275" s="333" t="s">
        <v>15562</v>
      </c>
      <c r="I275" s="2" t="s">
        <v>16313</v>
      </c>
      <c r="J275" s="83" t="s">
        <v>158</v>
      </c>
      <c r="K275" s="83"/>
      <c r="L275" s="665"/>
      <c r="M275" s="178"/>
      <c r="N275" s="26"/>
      <c r="O275" s="86"/>
      <c r="P275" s="86"/>
      <c r="Q275" s="86" t="s">
        <v>379</v>
      </c>
      <c r="R275" s="86"/>
      <c r="S275" s="442"/>
      <c r="T275" s="279"/>
      <c r="U275" s="279"/>
      <c r="V275" s="279"/>
      <c r="W275" s="279"/>
      <c r="X275" s="279"/>
      <c r="Y275" s="279"/>
      <c r="Z275" s="279"/>
    </row>
    <row r="276" spans="1:26" ht="16.5" customHeight="1">
      <c r="A276" s="665"/>
      <c r="B276" s="665"/>
      <c r="C276" s="665"/>
      <c r="D276" s="665"/>
      <c r="E276" s="665"/>
      <c r="F276" s="665"/>
      <c r="G276" s="80"/>
      <c r="H276" s="271" t="s">
        <v>19232</v>
      </c>
      <c r="I276" s="445" t="s">
        <v>17047</v>
      </c>
      <c r="J276" s="83" t="s">
        <v>158</v>
      </c>
      <c r="K276" s="83"/>
      <c r="L276" s="665"/>
      <c r="M276" s="178"/>
      <c r="N276" s="26"/>
      <c r="O276" s="86"/>
      <c r="P276" s="86"/>
      <c r="Q276" s="86" t="s">
        <v>379</v>
      </c>
      <c r="R276" s="86"/>
      <c r="S276" s="442"/>
      <c r="T276" s="279"/>
      <c r="U276" s="279"/>
      <c r="V276" s="279"/>
      <c r="W276" s="279"/>
      <c r="X276" s="279"/>
      <c r="Y276" s="279"/>
      <c r="Z276" s="279"/>
    </row>
    <row r="277" spans="1:26" ht="16.5" customHeight="1">
      <c r="A277" s="666"/>
      <c r="B277" s="666"/>
      <c r="C277" s="666"/>
      <c r="D277" s="666"/>
      <c r="E277" s="666"/>
      <c r="F277" s="666"/>
      <c r="G277" s="80"/>
      <c r="H277" s="333"/>
      <c r="I277" s="445" t="s">
        <v>17099</v>
      </c>
      <c r="J277" s="83" t="s">
        <v>158</v>
      </c>
      <c r="K277" s="83"/>
      <c r="L277" s="666"/>
      <c r="M277" s="178"/>
      <c r="N277" s="26"/>
      <c r="O277" s="86"/>
      <c r="P277" s="86"/>
      <c r="Q277" s="86" t="s">
        <v>379</v>
      </c>
      <c r="R277" s="86"/>
      <c r="S277" s="442"/>
      <c r="T277" s="279"/>
      <c r="U277" s="279"/>
      <c r="V277" s="279"/>
      <c r="W277" s="279"/>
      <c r="X277" s="279"/>
      <c r="Y277" s="279"/>
      <c r="Z277" s="279"/>
    </row>
    <row r="278" spans="1:26" ht="16.5" customHeight="1">
      <c r="A278" s="820" t="s">
        <v>17227</v>
      </c>
      <c r="B278" s="820"/>
      <c r="C278" s="820"/>
      <c r="D278" s="735" t="s">
        <v>17057</v>
      </c>
      <c r="E278" s="738" t="s">
        <v>17230</v>
      </c>
      <c r="F278" s="820"/>
      <c r="G278" s="447"/>
      <c r="H278" s="461" t="s">
        <v>17062</v>
      </c>
      <c r="I278" s="447"/>
      <c r="J278" s="84" t="s">
        <v>158</v>
      </c>
      <c r="K278" s="84"/>
      <c r="L278" s="822"/>
      <c r="M278" s="178"/>
      <c r="N278" s="26"/>
      <c r="O278" s="86"/>
      <c r="P278" s="86"/>
      <c r="Q278" s="86" t="s">
        <v>379</v>
      </c>
      <c r="R278" s="86"/>
      <c r="S278" s="442"/>
      <c r="T278" s="279"/>
      <c r="U278" s="279"/>
      <c r="V278" s="279"/>
      <c r="W278" s="279"/>
      <c r="X278" s="279"/>
      <c r="Y278" s="279"/>
      <c r="Z278" s="279"/>
    </row>
    <row r="279" spans="1:26" ht="16.5" customHeight="1">
      <c r="A279" s="665"/>
      <c r="B279" s="665"/>
      <c r="C279" s="665"/>
      <c r="D279" s="665"/>
      <c r="E279" s="665"/>
      <c r="F279" s="665"/>
      <c r="G279" s="80" t="s">
        <v>17299</v>
      </c>
      <c r="H279" s="271" t="s">
        <v>15984</v>
      </c>
      <c r="I279" s="271" t="s">
        <v>15985</v>
      </c>
      <c r="J279" s="83" t="s">
        <v>158</v>
      </c>
      <c r="K279" s="83"/>
      <c r="L279" s="665"/>
      <c r="M279" s="178"/>
      <c r="N279" s="26"/>
      <c r="O279" s="86"/>
      <c r="P279" s="86"/>
      <c r="Q279" s="86" t="s">
        <v>379</v>
      </c>
      <c r="R279" s="86"/>
      <c r="S279" s="442"/>
      <c r="T279" s="279"/>
      <c r="U279" s="279"/>
      <c r="V279" s="279"/>
      <c r="W279" s="279"/>
      <c r="X279" s="279"/>
      <c r="Y279" s="279"/>
      <c r="Z279" s="279"/>
    </row>
    <row r="280" spans="1:26" ht="16.5" customHeight="1">
      <c r="A280" s="665"/>
      <c r="B280" s="665"/>
      <c r="C280" s="665"/>
      <c r="D280" s="665"/>
      <c r="E280" s="665"/>
      <c r="F280" s="665"/>
      <c r="G280" s="80"/>
      <c r="H280" s="333" t="s">
        <v>17067</v>
      </c>
      <c r="I280" s="271" t="s">
        <v>17068</v>
      </c>
      <c r="J280" s="83" t="s">
        <v>158</v>
      </c>
      <c r="K280" s="83"/>
      <c r="L280" s="665"/>
      <c r="M280" s="178"/>
      <c r="N280" s="26"/>
      <c r="O280" s="86"/>
      <c r="P280" s="86"/>
      <c r="Q280" s="86" t="s">
        <v>379</v>
      </c>
      <c r="R280" s="86"/>
      <c r="S280" s="442"/>
      <c r="T280" s="279"/>
      <c r="U280" s="279"/>
      <c r="V280" s="279"/>
      <c r="W280" s="279"/>
      <c r="X280" s="279"/>
      <c r="Y280" s="279"/>
      <c r="Z280" s="279"/>
    </row>
    <row r="281" spans="1:26" ht="16.5" customHeight="1">
      <c r="A281" s="665"/>
      <c r="B281" s="665"/>
      <c r="C281" s="665"/>
      <c r="D281" s="665"/>
      <c r="E281" s="665"/>
      <c r="F281" s="665"/>
      <c r="G281" s="80"/>
      <c r="H281" s="271" t="s">
        <v>17235</v>
      </c>
      <c r="I281" s="271" t="s">
        <v>17236</v>
      </c>
      <c r="J281" s="83" t="s">
        <v>158</v>
      </c>
      <c r="K281" s="83"/>
      <c r="L281" s="665"/>
      <c r="M281" s="178"/>
      <c r="N281" s="26"/>
      <c r="O281" s="86"/>
      <c r="P281" s="86"/>
      <c r="Q281" s="86" t="s">
        <v>379</v>
      </c>
      <c r="R281" s="86"/>
      <c r="S281" s="442"/>
      <c r="T281" s="279"/>
      <c r="U281" s="279"/>
      <c r="V281" s="279"/>
      <c r="W281" s="279"/>
      <c r="X281" s="279"/>
      <c r="Y281" s="279"/>
      <c r="Z281" s="279"/>
    </row>
    <row r="282" spans="1:26" ht="16.5" customHeight="1">
      <c r="A282" s="665"/>
      <c r="B282" s="665"/>
      <c r="C282" s="665"/>
      <c r="D282" s="665"/>
      <c r="E282" s="665"/>
      <c r="F282" s="665"/>
      <c r="G282" s="80"/>
      <c r="H282" s="333" t="s">
        <v>17080</v>
      </c>
      <c r="I282" s="2"/>
      <c r="J282" s="83" t="s">
        <v>158</v>
      </c>
      <c r="K282" s="83"/>
      <c r="L282" s="665"/>
      <c r="M282" s="178"/>
      <c r="N282" s="26"/>
      <c r="O282" s="86"/>
      <c r="P282" s="86"/>
      <c r="Q282" s="86" t="s">
        <v>379</v>
      </c>
      <c r="R282" s="86"/>
      <c r="S282" s="442"/>
      <c r="T282" s="279"/>
      <c r="U282" s="279"/>
      <c r="V282" s="279"/>
      <c r="W282" s="279"/>
      <c r="X282" s="279"/>
      <c r="Y282" s="279"/>
      <c r="Z282" s="279"/>
    </row>
    <row r="283" spans="1:26" ht="16.5" customHeight="1">
      <c r="A283" s="665"/>
      <c r="B283" s="665"/>
      <c r="C283" s="665"/>
      <c r="D283" s="665"/>
      <c r="E283" s="665"/>
      <c r="F283" s="665"/>
      <c r="G283" s="80"/>
      <c r="H283" s="271" t="s">
        <v>17083</v>
      </c>
      <c r="I283" s="271" t="s">
        <v>16900</v>
      </c>
      <c r="J283" s="83" t="s">
        <v>158</v>
      </c>
      <c r="K283" s="83"/>
      <c r="L283" s="665"/>
      <c r="M283" s="178"/>
      <c r="N283" s="26"/>
      <c r="O283" s="86"/>
      <c r="P283" s="86"/>
      <c r="Q283" s="86" t="s">
        <v>379</v>
      </c>
      <c r="R283" s="86"/>
      <c r="S283" s="442"/>
      <c r="T283" s="279"/>
      <c r="U283" s="279"/>
      <c r="V283" s="279"/>
      <c r="W283" s="279"/>
      <c r="X283" s="279"/>
      <c r="Y283" s="279"/>
      <c r="Z283" s="279"/>
    </row>
    <row r="284" spans="1:26" ht="16.5" customHeight="1">
      <c r="A284" s="665"/>
      <c r="B284" s="665"/>
      <c r="C284" s="665"/>
      <c r="D284" s="665"/>
      <c r="E284" s="665"/>
      <c r="F284" s="665"/>
      <c r="G284" s="80"/>
      <c r="H284" s="271" t="s">
        <v>15884</v>
      </c>
      <c r="I284" s="468" t="s">
        <v>17085</v>
      </c>
      <c r="J284" s="83" t="s">
        <v>158</v>
      </c>
      <c r="K284" s="83"/>
      <c r="L284" s="665"/>
      <c r="M284" s="178"/>
      <c r="N284" s="26"/>
      <c r="O284" s="86"/>
      <c r="P284" s="86"/>
      <c r="Q284" s="86" t="s">
        <v>379</v>
      </c>
      <c r="R284" s="86"/>
      <c r="S284" s="442"/>
      <c r="T284" s="279"/>
      <c r="U284" s="279"/>
      <c r="V284" s="279"/>
      <c r="W284" s="279"/>
      <c r="X284" s="279"/>
      <c r="Y284" s="279"/>
      <c r="Z284" s="279"/>
    </row>
    <row r="285" spans="1:26" ht="16.5" customHeight="1">
      <c r="A285" s="665"/>
      <c r="B285" s="665"/>
      <c r="C285" s="665"/>
      <c r="D285" s="665"/>
      <c r="E285" s="665"/>
      <c r="F285" s="665"/>
      <c r="G285" s="80"/>
      <c r="H285" s="333" t="s">
        <v>16296</v>
      </c>
      <c r="I285" s="80"/>
      <c r="J285" s="83" t="s">
        <v>158</v>
      </c>
      <c r="K285" s="83"/>
      <c r="L285" s="665"/>
      <c r="M285" s="178"/>
      <c r="N285" s="26"/>
      <c r="O285" s="86"/>
      <c r="P285" s="86"/>
      <c r="Q285" s="86" t="s">
        <v>379</v>
      </c>
      <c r="R285" s="86"/>
      <c r="S285" s="442"/>
      <c r="T285" s="279"/>
      <c r="U285" s="279"/>
      <c r="V285" s="279"/>
      <c r="W285" s="279"/>
      <c r="X285" s="279"/>
      <c r="Y285" s="279"/>
      <c r="Z285" s="279"/>
    </row>
    <row r="286" spans="1:26" ht="16.5" customHeight="1">
      <c r="A286" s="665"/>
      <c r="B286" s="665"/>
      <c r="C286" s="665"/>
      <c r="D286" s="665"/>
      <c r="E286" s="665"/>
      <c r="F286" s="665"/>
      <c r="G286" s="80"/>
      <c r="H286" s="333" t="s">
        <v>15562</v>
      </c>
      <c r="I286" s="2" t="s">
        <v>16313</v>
      </c>
      <c r="J286" s="83" t="s">
        <v>158</v>
      </c>
      <c r="K286" s="83"/>
      <c r="L286" s="665"/>
      <c r="M286" s="178"/>
      <c r="N286" s="26"/>
      <c r="O286" s="86"/>
      <c r="P286" s="86"/>
      <c r="Q286" s="86" t="s">
        <v>379</v>
      </c>
      <c r="R286" s="86"/>
      <c r="S286" s="442"/>
      <c r="T286" s="279"/>
      <c r="U286" s="279"/>
      <c r="V286" s="279"/>
      <c r="W286" s="279"/>
      <c r="X286" s="279"/>
      <c r="Y286" s="279"/>
      <c r="Z286" s="279"/>
    </row>
    <row r="287" spans="1:26" ht="16.5" customHeight="1">
      <c r="A287" s="665"/>
      <c r="B287" s="665"/>
      <c r="C287" s="665"/>
      <c r="D287" s="665"/>
      <c r="E287" s="665"/>
      <c r="F287" s="665"/>
      <c r="G287" s="80"/>
      <c r="H287" s="271" t="s">
        <v>15771</v>
      </c>
      <c r="I287" s="2"/>
      <c r="J287" s="83" t="s">
        <v>158</v>
      </c>
      <c r="K287" s="83"/>
      <c r="L287" s="665"/>
      <c r="M287" s="178"/>
      <c r="N287" s="26"/>
      <c r="O287" s="86"/>
      <c r="P287" s="86"/>
      <c r="Q287" s="86" t="s">
        <v>379</v>
      </c>
      <c r="R287" s="86"/>
      <c r="S287" s="442"/>
      <c r="T287" s="279"/>
      <c r="U287" s="279"/>
      <c r="V287" s="279"/>
      <c r="W287" s="279"/>
      <c r="X287" s="279"/>
      <c r="Y287" s="279"/>
      <c r="Z287" s="279"/>
    </row>
    <row r="288" spans="1:26" ht="16.5" customHeight="1">
      <c r="A288" s="665"/>
      <c r="B288" s="665"/>
      <c r="C288" s="665"/>
      <c r="D288" s="665"/>
      <c r="E288" s="665"/>
      <c r="F288" s="665"/>
      <c r="G288" s="80"/>
      <c r="H288" s="271" t="s">
        <v>19246</v>
      </c>
      <c r="I288" s="271" t="s">
        <v>17021</v>
      </c>
      <c r="J288" s="83" t="s">
        <v>158</v>
      </c>
      <c r="K288" s="83"/>
      <c r="L288" s="665"/>
      <c r="M288" s="178"/>
      <c r="N288" s="26"/>
      <c r="O288" s="86"/>
      <c r="P288" s="86"/>
      <c r="Q288" s="86" t="s">
        <v>379</v>
      </c>
      <c r="R288" s="86"/>
      <c r="S288" s="442"/>
      <c r="T288" s="279"/>
      <c r="U288" s="279"/>
      <c r="V288" s="279"/>
      <c r="W288" s="279"/>
      <c r="X288" s="279"/>
      <c r="Y288" s="279"/>
      <c r="Z288" s="279"/>
    </row>
    <row r="289" spans="1:26" ht="16.5" customHeight="1">
      <c r="A289" s="665"/>
      <c r="B289" s="665"/>
      <c r="C289" s="665"/>
      <c r="D289" s="665"/>
      <c r="E289" s="665"/>
      <c r="F289" s="665"/>
      <c r="G289" s="447"/>
      <c r="H289" s="271"/>
      <c r="I289" s="445" t="s">
        <v>17047</v>
      </c>
      <c r="J289" s="84" t="s">
        <v>158</v>
      </c>
      <c r="K289" s="84"/>
      <c r="L289" s="665"/>
      <c r="M289" s="178"/>
      <c r="N289" s="26"/>
      <c r="O289" s="86"/>
      <c r="P289" s="86"/>
      <c r="Q289" s="86" t="s">
        <v>379</v>
      </c>
      <c r="R289" s="86"/>
      <c r="S289" s="442"/>
      <c r="T289" s="279"/>
      <c r="U289" s="279"/>
      <c r="V289" s="279"/>
      <c r="W289" s="279"/>
      <c r="X289" s="279"/>
      <c r="Y289" s="279"/>
      <c r="Z289" s="279"/>
    </row>
    <row r="290" spans="1:26" ht="16.5" customHeight="1">
      <c r="A290" s="666"/>
      <c r="B290" s="666"/>
      <c r="C290" s="666"/>
      <c r="D290" s="666"/>
      <c r="E290" s="666"/>
      <c r="F290" s="666"/>
      <c r="G290" s="447"/>
      <c r="H290" s="271"/>
      <c r="I290" s="271" t="s">
        <v>17252</v>
      </c>
      <c r="J290" s="84" t="s">
        <v>158</v>
      </c>
      <c r="K290" s="84"/>
      <c r="L290" s="666"/>
      <c r="M290" s="178"/>
      <c r="N290" s="26"/>
      <c r="O290" s="86"/>
      <c r="P290" s="86"/>
      <c r="Q290" s="86" t="s">
        <v>379</v>
      </c>
      <c r="R290" s="86"/>
      <c r="S290" s="442"/>
      <c r="T290" s="279"/>
      <c r="U290" s="279"/>
      <c r="V290" s="279"/>
      <c r="W290" s="279"/>
      <c r="X290" s="279"/>
      <c r="Y290" s="279"/>
      <c r="Z290" s="279"/>
    </row>
    <row r="291" spans="1:26" ht="16.5" customHeight="1">
      <c r="A291" s="336"/>
      <c r="B291" s="336"/>
      <c r="C291" s="336"/>
      <c r="D291" s="827" t="s">
        <v>19249</v>
      </c>
      <c r="E291" s="827" t="s">
        <v>19251</v>
      </c>
      <c r="F291" s="336"/>
      <c r="G291" s="828" t="s">
        <v>18465</v>
      </c>
      <c r="H291" s="538" t="s">
        <v>19252</v>
      </c>
      <c r="I291" s="539" t="s">
        <v>19254</v>
      </c>
      <c r="J291" s="829" t="s">
        <v>158</v>
      </c>
      <c r="K291" s="829"/>
      <c r="L291" s="367"/>
      <c r="M291" s="178"/>
      <c r="N291" s="26"/>
      <c r="O291" s="86"/>
      <c r="P291" s="86"/>
      <c r="Q291" s="86" t="s">
        <v>379</v>
      </c>
      <c r="R291" s="86"/>
      <c r="S291" s="442"/>
      <c r="T291" s="279"/>
      <c r="U291" s="279"/>
      <c r="V291" s="279"/>
      <c r="W291" s="279"/>
      <c r="X291" s="279"/>
      <c r="Y291" s="279"/>
      <c r="Z291" s="279"/>
    </row>
    <row r="292" spans="1:26" ht="16.5" customHeight="1">
      <c r="A292" s="336"/>
      <c r="B292" s="336"/>
      <c r="C292" s="336"/>
      <c r="D292" s="665"/>
      <c r="E292" s="666"/>
      <c r="F292" s="336"/>
      <c r="G292" s="666"/>
      <c r="H292" s="538" t="s">
        <v>19256</v>
      </c>
      <c r="I292" s="539" t="s">
        <v>19257</v>
      </c>
      <c r="J292" s="666"/>
      <c r="K292" s="666"/>
      <c r="L292" s="367"/>
      <c r="M292" s="178"/>
      <c r="N292" s="26"/>
      <c r="O292" s="86"/>
      <c r="P292" s="86"/>
      <c r="Q292" s="86" t="s">
        <v>379</v>
      </c>
      <c r="R292" s="86"/>
      <c r="S292" s="442"/>
      <c r="T292" s="279"/>
      <c r="U292" s="279"/>
      <c r="V292" s="279"/>
      <c r="W292" s="279"/>
      <c r="X292" s="279"/>
      <c r="Y292" s="279"/>
      <c r="Z292" s="279"/>
    </row>
    <row r="293" spans="1:26" ht="16.5" customHeight="1">
      <c r="A293" s="336"/>
      <c r="B293" s="336"/>
      <c r="C293" s="336"/>
      <c r="D293" s="665"/>
      <c r="E293" s="827" t="s">
        <v>19259</v>
      </c>
      <c r="F293" s="336"/>
      <c r="G293" s="828" t="s">
        <v>18465</v>
      </c>
      <c r="H293" s="538" t="s">
        <v>19260</v>
      </c>
      <c r="I293" s="539" t="s">
        <v>19261</v>
      </c>
      <c r="J293" s="829" t="s">
        <v>158</v>
      </c>
      <c r="K293" s="829"/>
      <c r="L293" s="367"/>
      <c r="M293" s="178"/>
      <c r="N293" s="26"/>
      <c r="O293" s="86"/>
      <c r="P293" s="86"/>
      <c r="Q293" s="86" t="s">
        <v>379</v>
      </c>
      <c r="R293" s="86"/>
      <c r="S293" s="442"/>
      <c r="T293" s="279"/>
      <c r="U293" s="279"/>
      <c r="V293" s="279"/>
      <c r="W293" s="279"/>
      <c r="X293" s="279"/>
      <c r="Y293" s="279"/>
      <c r="Z293" s="279"/>
    </row>
    <row r="294" spans="1:26" ht="16.5" customHeight="1">
      <c r="A294" s="336"/>
      <c r="B294" s="336"/>
      <c r="C294" s="336"/>
      <c r="D294" s="665"/>
      <c r="E294" s="666"/>
      <c r="F294" s="336"/>
      <c r="G294" s="666"/>
      <c r="H294" s="538" t="s">
        <v>19256</v>
      </c>
      <c r="I294" s="539" t="s">
        <v>19257</v>
      </c>
      <c r="J294" s="666"/>
      <c r="K294" s="666"/>
      <c r="L294" s="367"/>
      <c r="M294" s="178"/>
      <c r="N294" s="26"/>
      <c r="O294" s="86"/>
      <c r="P294" s="86"/>
      <c r="Q294" s="86" t="s">
        <v>379</v>
      </c>
      <c r="R294" s="86"/>
      <c r="S294" s="442"/>
      <c r="T294" s="279"/>
      <c r="U294" s="279"/>
      <c r="V294" s="279"/>
      <c r="W294" s="279"/>
      <c r="X294" s="279"/>
      <c r="Y294" s="279"/>
      <c r="Z294" s="279"/>
    </row>
    <row r="295" spans="1:26" ht="16.5" customHeight="1">
      <c r="A295" s="336"/>
      <c r="B295" s="336"/>
      <c r="C295" s="336"/>
      <c r="D295" s="665"/>
      <c r="E295" s="827" t="s">
        <v>19263</v>
      </c>
      <c r="F295" s="336"/>
      <c r="G295" s="828" t="s">
        <v>18465</v>
      </c>
      <c r="H295" s="538" t="s">
        <v>19265</v>
      </c>
      <c r="I295" s="539" t="s">
        <v>19261</v>
      </c>
      <c r="J295" s="829" t="s">
        <v>158</v>
      </c>
      <c r="K295" s="829"/>
      <c r="L295" s="367"/>
      <c r="M295" s="178"/>
      <c r="N295" s="26"/>
      <c r="O295" s="86"/>
      <c r="P295" s="86"/>
      <c r="Q295" s="86" t="s">
        <v>379</v>
      </c>
      <c r="R295" s="86"/>
      <c r="S295" s="442"/>
      <c r="T295" s="279"/>
      <c r="U295" s="279"/>
      <c r="V295" s="279"/>
      <c r="W295" s="279"/>
      <c r="X295" s="279"/>
      <c r="Y295" s="279"/>
      <c r="Z295" s="279"/>
    </row>
    <row r="296" spans="1:26" ht="16.5" customHeight="1">
      <c r="A296" s="336"/>
      <c r="B296" s="336"/>
      <c r="C296" s="336"/>
      <c r="D296" s="665"/>
      <c r="E296" s="666"/>
      <c r="F296" s="336"/>
      <c r="G296" s="666"/>
      <c r="H296" s="538" t="s">
        <v>19256</v>
      </c>
      <c r="I296" s="539" t="s">
        <v>19257</v>
      </c>
      <c r="J296" s="666"/>
      <c r="K296" s="666"/>
      <c r="L296" s="367"/>
      <c r="M296" s="178"/>
      <c r="N296" s="26"/>
      <c r="O296" s="86"/>
      <c r="P296" s="86"/>
      <c r="Q296" s="86" t="s">
        <v>379</v>
      </c>
      <c r="R296" s="86"/>
      <c r="S296" s="442"/>
      <c r="T296" s="279"/>
      <c r="U296" s="279"/>
      <c r="V296" s="279"/>
      <c r="W296" s="279"/>
      <c r="X296" s="279"/>
      <c r="Y296" s="279"/>
      <c r="Z296" s="279"/>
    </row>
    <row r="297" spans="1:26" ht="16.5" customHeight="1">
      <c r="A297" s="336"/>
      <c r="B297" s="336"/>
      <c r="C297" s="336"/>
      <c r="D297" s="666"/>
      <c r="E297" s="445" t="s">
        <v>19270</v>
      </c>
      <c r="F297" s="336"/>
      <c r="G297" s="491" t="s">
        <v>18456</v>
      </c>
      <c r="H297" s="538" t="s">
        <v>19272</v>
      </c>
      <c r="I297" s="539" t="s">
        <v>19273</v>
      </c>
      <c r="J297" s="442" t="s">
        <v>158</v>
      </c>
      <c r="K297" s="442"/>
      <c r="L297" s="367"/>
      <c r="M297" s="178"/>
      <c r="N297" s="26"/>
      <c r="O297" s="86"/>
      <c r="P297" s="86"/>
      <c r="Q297" s="86" t="s">
        <v>379</v>
      </c>
      <c r="R297" s="86"/>
      <c r="S297" s="442"/>
      <c r="T297" s="279"/>
      <c r="U297" s="279"/>
      <c r="V297" s="279"/>
      <c r="W297" s="279"/>
      <c r="X297" s="279"/>
      <c r="Y297" s="279"/>
      <c r="Z297" s="279"/>
    </row>
    <row r="298" spans="1:26" ht="16.5" customHeight="1">
      <c r="A298" s="336"/>
      <c r="B298" s="336"/>
      <c r="C298" s="336"/>
      <c r="D298" s="468" t="s">
        <v>19276</v>
      </c>
      <c r="E298" s="468" t="s">
        <v>19276</v>
      </c>
      <c r="F298" s="336"/>
      <c r="G298" s="270" t="s">
        <v>18456</v>
      </c>
      <c r="H298" s="538" t="s">
        <v>19277</v>
      </c>
      <c r="I298" s="538" t="s">
        <v>14076</v>
      </c>
      <c r="J298" s="86" t="s">
        <v>158</v>
      </c>
      <c r="K298" s="86"/>
      <c r="L298" s="367"/>
      <c r="M298" s="178"/>
      <c r="N298" s="26"/>
      <c r="O298" s="86"/>
      <c r="P298" s="86"/>
      <c r="Q298" s="86" t="s">
        <v>379</v>
      </c>
      <c r="R298" s="86"/>
      <c r="S298" s="442"/>
      <c r="T298" s="279"/>
      <c r="U298" s="279"/>
      <c r="V298" s="279"/>
      <c r="W298" s="279"/>
      <c r="X298" s="279"/>
      <c r="Y298" s="279"/>
      <c r="Z298" s="279"/>
    </row>
    <row r="299" spans="1:26" ht="16.5" customHeight="1">
      <c r="A299" s="336"/>
      <c r="B299" s="336"/>
      <c r="C299" s="336"/>
      <c r="D299" s="830" t="s">
        <v>119</v>
      </c>
      <c r="E299" s="468" t="s">
        <v>19280</v>
      </c>
      <c r="F299" s="336"/>
      <c r="G299" s="270" t="s">
        <v>19281</v>
      </c>
      <c r="H299" s="538" t="s">
        <v>19282</v>
      </c>
      <c r="I299" s="538" t="s">
        <v>19283</v>
      </c>
      <c r="J299" s="86" t="s">
        <v>158</v>
      </c>
      <c r="K299" s="86"/>
      <c r="L299" s="367"/>
      <c r="M299" s="178"/>
      <c r="N299" s="26"/>
      <c r="O299" s="86"/>
      <c r="P299" s="86"/>
      <c r="Q299" s="86" t="s">
        <v>379</v>
      </c>
      <c r="R299" s="86"/>
      <c r="S299" s="442"/>
      <c r="T299" s="279"/>
      <c r="U299" s="279"/>
      <c r="V299" s="279"/>
      <c r="W299" s="279"/>
      <c r="X299" s="279"/>
      <c r="Y299" s="279"/>
      <c r="Z299" s="279"/>
    </row>
    <row r="300" spans="1:26" ht="16.5" customHeight="1">
      <c r="A300" s="336"/>
      <c r="B300" s="336"/>
      <c r="C300" s="336"/>
      <c r="D300" s="665"/>
      <c r="E300" s="468" t="s">
        <v>19285</v>
      </c>
      <c r="F300" s="336"/>
      <c r="G300" s="270" t="s">
        <v>18465</v>
      </c>
      <c r="H300" s="538" t="s">
        <v>19287</v>
      </c>
      <c r="I300" s="538" t="s">
        <v>19288</v>
      </c>
      <c r="J300" s="86" t="s">
        <v>158</v>
      </c>
      <c r="K300" s="86"/>
      <c r="L300" s="367"/>
      <c r="M300" s="178"/>
      <c r="N300" s="26"/>
      <c r="O300" s="86"/>
      <c r="P300" s="86"/>
      <c r="Q300" s="86" t="s">
        <v>379</v>
      </c>
      <c r="R300" s="86"/>
      <c r="S300" s="442"/>
      <c r="T300" s="279"/>
      <c r="U300" s="279"/>
      <c r="V300" s="279"/>
      <c r="W300" s="279"/>
      <c r="X300" s="279"/>
      <c r="Y300" s="279"/>
      <c r="Z300" s="279"/>
    </row>
    <row r="301" spans="1:26" ht="16.5" customHeight="1">
      <c r="A301" s="336"/>
      <c r="B301" s="336"/>
      <c r="C301" s="336"/>
      <c r="D301" s="665"/>
      <c r="E301" s="468" t="s">
        <v>19290</v>
      </c>
      <c r="F301" s="336"/>
      <c r="G301" s="270" t="s">
        <v>18465</v>
      </c>
      <c r="H301" s="538" t="s">
        <v>19292</v>
      </c>
      <c r="I301" s="538" t="s">
        <v>19288</v>
      </c>
      <c r="J301" s="86" t="s">
        <v>158</v>
      </c>
      <c r="K301" s="86"/>
      <c r="L301" s="367"/>
      <c r="M301" s="178"/>
      <c r="N301" s="26"/>
      <c r="O301" s="86"/>
      <c r="P301" s="86"/>
      <c r="Q301" s="86" t="s">
        <v>379</v>
      </c>
      <c r="R301" s="86"/>
      <c r="S301" s="442"/>
      <c r="T301" s="279"/>
      <c r="U301" s="279"/>
      <c r="V301" s="279"/>
      <c r="W301" s="279"/>
      <c r="X301" s="279"/>
      <c r="Y301" s="279"/>
      <c r="Z301" s="279"/>
    </row>
    <row r="302" spans="1:26" ht="16.5" customHeight="1">
      <c r="A302" s="336"/>
      <c r="B302" s="336"/>
      <c r="C302" s="336"/>
      <c r="D302" s="665"/>
      <c r="E302" s="468" t="s">
        <v>19293</v>
      </c>
      <c r="F302" s="336"/>
      <c r="G302" s="270" t="s">
        <v>18465</v>
      </c>
      <c r="H302" s="538" t="s">
        <v>19294</v>
      </c>
      <c r="I302" s="538" t="s">
        <v>19288</v>
      </c>
      <c r="J302" s="86" t="s">
        <v>158</v>
      </c>
      <c r="K302" s="86"/>
      <c r="L302" s="367"/>
      <c r="M302" s="178"/>
      <c r="N302" s="26"/>
      <c r="O302" s="86"/>
      <c r="P302" s="86"/>
      <c r="Q302" s="86" t="s">
        <v>379</v>
      </c>
      <c r="R302" s="86"/>
      <c r="S302" s="442"/>
      <c r="T302" s="279"/>
      <c r="U302" s="279"/>
      <c r="V302" s="279"/>
      <c r="W302" s="279"/>
      <c r="X302" s="279"/>
      <c r="Y302" s="279"/>
      <c r="Z302" s="279"/>
    </row>
    <row r="303" spans="1:26" ht="16.5" customHeight="1">
      <c r="A303" s="336"/>
      <c r="B303" s="336"/>
      <c r="C303" s="336"/>
      <c r="D303" s="665"/>
      <c r="E303" s="468" t="s">
        <v>19295</v>
      </c>
      <c r="F303" s="336"/>
      <c r="G303" s="270" t="s">
        <v>18463</v>
      </c>
      <c r="H303" s="541" t="s">
        <v>19296</v>
      </c>
      <c r="I303" s="538" t="s">
        <v>19297</v>
      </c>
      <c r="J303" s="86" t="s">
        <v>158</v>
      </c>
      <c r="K303" s="86"/>
      <c r="L303" s="367"/>
      <c r="M303" s="178"/>
      <c r="N303" s="26"/>
      <c r="O303" s="86"/>
      <c r="P303" s="86"/>
      <c r="Q303" s="86" t="s">
        <v>379</v>
      </c>
      <c r="R303" s="86"/>
      <c r="S303" s="442"/>
      <c r="T303" s="279"/>
      <c r="U303" s="279"/>
      <c r="V303" s="279"/>
      <c r="W303" s="279"/>
      <c r="X303" s="279"/>
      <c r="Y303" s="279"/>
      <c r="Z303" s="279"/>
    </row>
    <row r="304" spans="1:26" ht="16.5" customHeight="1">
      <c r="A304" s="336"/>
      <c r="B304" s="336"/>
      <c r="C304" s="336"/>
      <c r="D304" s="665"/>
      <c r="E304" s="468" t="s">
        <v>19298</v>
      </c>
      <c r="F304" s="336"/>
      <c r="G304" s="270" t="s">
        <v>18463</v>
      </c>
      <c r="H304" s="541" t="s">
        <v>19296</v>
      </c>
      <c r="I304" s="538" t="s">
        <v>19299</v>
      </c>
      <c r="J304" s="86" t="s">
        <v>158</v>
      </c>
      <c r="K304" s="86"/>
      <c r="L304" s="367"/>
      <c r="M304" s="178"/>
      <c r="N304" s="26"/>
      <c r="O304" s="86"/>
      <c r="P304" s="86"/>
      <c r="Q304" s="86" t="s">
        <v>379</v>
      </c>
      <c r="R304" s="86"/>
      <c r="S304" s="442"/>
      <c r="T304" s="279"/>
      <c r="U304" s="279"/>
      <c r="V304" s="279"/>
      <c r="W304" s="279"/>
      <c r="X304" s="279"/>
      <c r="Y304" s="279"/>
      <c r="Z304" s="279"/>
    </row>
    <row r="305" spans="1:26" ht="16.5" customHeight="1">
      <c r="A305" s="336"/>
      <c r="B305" s="336"/>
      <c r="C305" s="336"/>
      <c r="D305" s="665"/>
      <c r="E305" s="468" t="s">
        <v>19300</v>
      </c>
      <c r="F305" s="336"/>
      <c r="G305" s="270" t="s">
        <v>18465</v>
      </c>
      <c r="H305" s="541" t="s">
        <v>19301</v>
      </c>
      <c r="I305" s="538" t="s">
        <v>19302</v>
      </c>
      <c r="J305" s="86" t="s">
        <v>158</v>
      </c>
      <c r="K305" s="86"/>
      <c r="L305" s="367"/>
      <c r="M305" s="178"/>
      <c r="N305" s="26"/>
      <c r="O305" s="86"/>
      <c r="P305" s="86"/>
      <c r="Q305" s="86" t="s">
        <v>379</v>
      </c>
      <c r="R305" s="86"/>
      <c r="S305" s="442"/>
      <c r="T305" s="279"/>
      <c r="U305" s="279"/>
      <c r="V305" s="279"/>
      <c r="W305" s="279"/>
      <c r="X305" s="279"/>
      <c r="Y305" s="279"/>
      <c r="Z305" s="279"/>
    </row>
    <row r="306" spans="1:26" ht="16.5" customHeight="1">
      <c r="A306" s="336"/>
      <c r="B306" s="336"/>
      <c r="C306" s="336"/>
      <c r="D306" s="665"/>
      <c r="E306" s="468" t="s">
        <v>19303</v>
      </c>
      <c r="F306" s="336"/>
      <c r="G306" s="270" t="s">
        <v>18465</v>
      </c>
      <c r="H306" s="541" t="s">
        <v>19304</v>
      </c>
      <c r="I306" s="538" t="s">
        <v>19305</v>
      </c>
      <c r="J306" s="86" t="s">
        <v>158</v>
      </c>
      <c r="K306" s="86"/>
      <c r="L306" s="367"/>
      <c r="M306" s="178"/>
      <c r="N306" s="26"/>
      <c r="O306" s="86"/>
      <c r="P306" s="86"/>
      <c r="Q306" s="86" t="s">
        <v>379</v>
      </c>
      <c r="R306" s="86"/>
      <c r="S306" s="442"/>
      <c r="T306" s="279"/>
      <c r="U306" s="279"/>
      <c r="V306" s="279"/>
      <c r="W306" s="279"/>
      <c r="X306" s="279"/>
      <c r="Y306" s="279"/>
      <c r="Z306" s="279"/>
    </row>
    <row r="307" spans="1:26" ht="16.5" customHeight="1">
      <c r="A307" s="336"/>
      <c r="B307" s="336"/>
      <c r="C307" s="336"/>
      <c r="D307" s="665"/>
      <c r="E307" s="468" t="s">
        <v>19306</v>
      </c>
      <c r="F307" s="336"/>
      <c r="G307" s="270" t="s">
        <v>18465</v>
      </c>
      <c r="H307" s="541" t="s">
        <v>19307</v>
      </c>
      <c r="I307" s="538" t="s">
        <v>19308</v>
      </c>
      <c r="J307" s="86" t="s">
        <v>158</v>
      </c>
      <c r="K307" s="86"/>
      <c r="L307" s="367"/>
      <c r="M307" s="178"/>
      <c r="N307" s="26"/>
      <c r="O307" s="86"/>
      <c r="P307" s="86"/>
      <c r="Q307" s="86" t="s">
        <v>379</v>
      </c>
      <c r="R307" s="86"/>
      <c r="S307" s="442"/>
      <c r="T307" s="279"/>
      <c r="U307" s="279"/>
      <c r="V307" s="279"/>
      <c r="W307" s="279"/>
      <c r="X307" s="279"/>
      <c r="Y307" s="279"/>
      <c r="Z307" s="279"/>
    </row>
    <row r="308" spans="1:26" ht="16.5" customHeight="1">
      <c r="A308" s="336"/>
      <c r="B308" s="336"/>
      <c r="C308" s="336"/>
      <c r="D308" s="665"/>
      <c r="E308" s="468" t="s">
        <v>19309</v>
      </c>
      <c r="F308" s="336"/>
      <c r="G308" s="270" t="s">
        <v>18465</v>
      </c>
      <c r="H308" s="541" t="s">
        <v>19310</v>
      </c>
      <c r="I308" s="538" t="s">
        <v>19311</v>
      </c>
      <c r="J308" s="86" t="s">
        <v>158</v>
      </c>
      <c r="K308" s="86"/>
      <c r="L308" s="367"/>
      <c r="M308" s="178"/>
      <c r="N308" s="26"/>
      <c r="O308" s="86"/>
      <c r="P308" s="86"/>
      <c r="Q308" s="86" t="s">
        <v>379</v>
      </c>
      <c r="R308" s="86"/>
      <c r="S308" s="442"/>
      <c r="T308" s="279"/>
      <c r="U308" s="279"/>
      <c r="V308" s="279"/>
      <c r="W308" s="279"/>
      <c r="X308" s="279"/>
      <c r="Y308" s="279"/>
      <c r="Z308" s="279"/>
    </row>
    <row r="309" spans="1:26" ht="16.5" customHeight="1">
      <c r="A309" s="336"/>
      <c r="B309" s="336"/>
      <c r="C309" s="336"/>
      <c r="D309" s="665"/>
      <c r="E309" s="468" t="s">
        <v>19313</v>
      </c>
      <c r="F309" s="336"/>
      <c r="G309" s="270" t="s">
        <v>18465</v>
      </c>
      <c r="H309" s="541" t="s">
        <v>19314</v>
      </c>
      <c r="I309" s="538" t="s">
        <v>19315</v>
      </c>
      <c r="J309" s="86" t="s">
        <v>158</v>
      </c>
      <c r="K309" s="86"/>
      <c r="L309" s="367"/>
      <c r="M309" s="178"/>
      <c r="N309" s="26"/>
      <c r="O309" s="86"/>
      <c r="P309" s="86"/>
      <c r="Q309" s="86" t="s">
        <v>379</v>
      </c>
      <c r="R309" s="86"/>
      <c r="S309" s="442"/>
      <c r="T309" s="279"/>
      <c r="U309" s="279"/>
      <c r="V309" s="279"/>
      <c r="W309" s="279"/>
      <c r="X309" s="279"/>
      <c r="Y309" s="279"/>
      <c r="Z309" s="279"/>
    </row>
    <row r="310" spans="1:26" ht="16.5" customHeight="1">
      <c r="A310" s="336"/>
      <c r="B310" s="336"/>
      <c r="C310" s="336"/>
      <c r="D310" s="666"/>
      <c r="E310" s="468" t="s">
        <v>19317</v>
      </c>
      <c r="F310" s="336"/>
      <c r="G310" s="270" t="s">
        <v>18465</v>
      </c>
      <c r="H310" s="541" t="s">
        <v>19319</v>
      </c>
      <c r="I310" s="538" t="s">
        <v>19320</v>
      </c>
      <c r="J310" s="86" t="s">
        <v>158</v>
      </c>
      <c r="K310" s="86"/>
      <c r="L310" s="367"/>
      <c r="M310" s="178"/>
      <c r="N310" s="26"/>
      <c r="O310" s="86"/>
      <c r="P310" s="86"/>
      <c r="Q310" s="86" t="s">
        <v>379</v>
      </c>
      <c r="R310" s="86"/>
      <c r="S310" s="442"/>
      <c r="T310" s="279"/>
      <c r="U310" s="279"/>
      <c r="V310" s="279"/>
      <c r="W310" s="279"/>
      <c r="X310" s="279"/>
      <c r="Y310" s="279"/>
      <c r="Z310" s="279"/>
    </row>
    <row r="311" spans="1:26" ht="16.5" customHeight="1">
      <c r="A311" s="336"/>
      <c r="B311" s="336"/>
      <c r="C311" s="336"/>
      <c r="D311" s="831" t="s">
        <v>1192</v>
      </c>
      <c r="E311" s="468" t="s">
        <v>1195</v>
      </c>
      <c r="F311" s="336"/>
      <c r="G311" s="270" t="s">
        <v>18465</v>
      </c>
      <c r="H311" s="541" t="s">
        <v>19321</v>
      </c>
      <c r="I311" s="538" t="s">
        <v>19322</v>
      </c>
      <c r="J311" s="86" t="s">
        <v>158</v>
      </c>
      <c r="K311" s="86"/>
      <c r="L311" s="367"/>
      <c r="M311" s="178"/>
      <c r="N311" s="26"/>
      <c r="O311" s="86"/>
      <c r="P311" s="86"/>
      <c r="Q311" s="86" t="s">
        <v>379</v>
      </c>
      <c r="R311" s="86"/>
      <c r="S311" s="442"/>
      <c r="T311" s="279"/>
      <c r="U311" s="279"/>
      <c r="V311" s="279"/>
      <c r="W311" s="279"/>
      <c r="X311" s="279"/>
      <c r="Y311" s="279"/>
      <c r="Z311" s="279"/>
    </row>
    <row r="312" spans="1:26" ht="16.5" customHeight="1">
      <c r="A312" s="336"/>
      <c r="B312" s="336"/>
      <c r="C312" s="336"/>
      <c r="D312" s="665"/>
      <c r="E312" s="468" t="s">
        <v>1202</v>
      </c>
      <c r="F312" s="336"/>
      <c r="G312" s="270" t="s">
        <v>18465</v>
      </c>
      <c r="H312" s="541" t="s">
        <v>19323</v>
      </c>
      <c r="I312" s="538" t="s">
        <v>19322</v>
      </c>
      <c r="J312" s="86" t="s">
        <v>158</v>
      </c>
      <c r="K312" s="86"/>
      <c r="L312" s="367"/>
      <c r="M312" s="178"/>
      <c r="N312" s="26"/>
      <c r="O312" s="86"/>
      <c r="P312" s="86"/>
      <c r="Q312" s="86" t="s">
        <v>379</v>
      </c>
      <c r="R312" s="86"/>
      <c r="S312" s="442"/>
      <c r="T312" s="279"/>
      <c r="U312" s="279"/>
      <c r="V312" s="279"/>
      <c r="W312" s="279"/>
      <c r="X312" s="279"/>
      <c r="Y312" s="279"/>
      <c r="Z312" s="279"/>
    </row>
    <row r="313" spans="1:26" ht="16.5" customHeight="1">
      <c r="A313" s="336"/>
      <c r="B313" s="336"/>
      <c r="C313" s="336"/>
      <c r="D313" s="665"/>
      <c r="E313" s="468" t="s">
        <v>1208</v>
      </c>
      <c r="F313" s="336"/>
      <c r="G313" s="270" t="s">
        <v>18465</v>
      </c>
      <c r="H313" s="541" t="s">
        <v>19324</v>
      </c>
      <c r="I313" s="538" t="s">
        <v>19322</v>
      </c>
      <c r="J313" s="86" t="s">
        <v>158</v>
      </c>
      <c r="K313" s="86"/>
      <c r="L313" s="367"/>
      <c r="M313" s="178"/>
      <c r="N313" s="26"/>
      <c r="O313" s="86"/>
      <c r="P313" s="86"/>
      <c r="Q313" s="86" t="s">
        <v>379</v>
      </c>
      <c r="R313" s="86"/>
      <c r="S313" s="442"/>
      <c r="T313" s="279"/>
      <c r="U313" s="279"/>
      <c r="V313" s="279"/>
      <c r="W313" s="279"/>
      <c r="X313" s="279"/>
      <c r="Y313" s="279"/>
      <c r="Z313" s="279"/>
    </row>
    <row r="314" spans="1:26" ht="16.5" customHeight="1">
      <c r="A314" s="336"/>
      <c r="B314" s="336"/>
      <c r="C314" s="336"/>
      <c r="D314" s="665"/>
      <c r="E314" s="468" t="s">
        <v>1214</v>
      </c>
      <c r="F314" s="336"/>
      <c r="G314" s="270" t="s">
        <v>18465</v>
      </c>
      <c r="H314" s="541" t="s">
        <v>19325</v>
      </c>
      <c r="I314" s="538" t="s">
        <v>19326</v>
      </c>
      <c r="J314" s="86" t="s">
        <v>158</v>
      </c>
      <c r="K314" s="86"/>
      <c r="L314" s="367"/>
      <c r="M314" s="178"/>
      <c r="N314" s="26"/>
      <c r="O314" s="86"/>
      <c r="P314" s="86"/>
      <c r="Q314" s="86" t="s">
        <v>379</v>
      </c>
      <c r="R314" s="86"/>
      <c r="S314" s="442"/>
      <c r="T314" s="279"/>
      <c r="U314" s="279"/>
      <c r="V314" s="279"/>
      <c r="W314" s="279"/>
      <c r="X314" s="279"/>
      <c r="Y314" s="279"/>
      <c r="Z314" s="279"/>
    </row>
    <row r="315" spans="1:26" ht="16.5" customHeight="1">
      <c r="A315" s="336"/>
      <c r="B315" s="336"/>
      <c r="C315" s="336"/>
      <c r="D315" s="665"/>
      <c r="E315" s="468" t="s">
        <v>1378</v>
      </c>
      <c r="F315" s="336"/>
      <c r="G315" s="270" t="s">
        <v>18465</v>
      </c>
      <c r="H315" s="541" t="s">
        <v>19327</v>
      </c>
      <c r="I315" s="538" t="s">
        <v>19326</v>
      </c>
      <c r="J315" s="86" t="s">
        <v>158</v>
      </c>
      <c r="K315" s="86"/>
      <c r="L315" s="367"/>
      <c r="M315" s="178"/>
      <c r="N315" s="26"/>
      <c r="O315" s="86"/>
      <c r="P315" s="86"/>
      <c r="Q315" s="86" t="s">
        <v>379</v>
      </c>
      <c r="R315" s="86"/>
      <c r="S315" s="442"/>
      <c r="T315" s="279"/>
      <c r="U315" s="279"/>
      <c r="V315" s="279"/>
      <c r="W315" s="279"/>
      <c r="X315" s="279"/>
      <c r="Y315" s="279"/>
      <c r="Z315" s="279"/>
    </row>
    <row r="316" spans="1:26" ht="16.5" customHeight="1">
      <c r="A316" s="336"/>
      <c r="B316" s="336"/>
      <c r="C316" s="336"/>
      <c r="D316" s="665"/>
      <c r="E316" s="468" t="s">
        <v>2228</v>
      </c>
      <c r="F316" s="336"/>
      <c r="G316" s="270" t="s">
        <v>18465</v>
      </c>
      <c r="H316" s="541" t="s">
        <v>19328</v>
      </c>
      <c r="I316" s="538" t="s">
        <v>19326</v>
      </c>
      <c r="J316" s="86" t="s">
        <v>158</v>
      </c>
      <c r="K316" s="86"/>
      <c r="L316" s="367"/>
      <c r="M316" s="178"/>
      <c r="N316" s="26"/>
      <c r="O316" s="86"/>
      <c r="P316" s="86"/>
      <c r="Q316" s="86" t="s">
        <v>379</v>
      </c>
      <c r="R316" s="86"/>
      <c r="S316" s="442"/>
      <c r="T316" s="279"/>
      <c r="U316" s="279"/>
      <c r="V316" s="279"/>
      <c r="W316" s="279"/>
      <c r="X316" s="279"/>
      <c r="Y316" s="279"/>
      <c r="Z316" s="279"/>
    </row>
    <row r="317" spans="1:26" ht="16.5" customHeight="1">
      <c r="A317" s="336"/>
      <c r="B317" s="336"/>
      <c r="C317" s="336"/>
      <c r="D317" s="666"/>
      <c r="E317" s="468" t="s">
        <v>2244</v>
      </c>
      <c r="F317" s="336"/>
      <c r="G317" s="270" t="s">
        <v>18465</v>
      </c>
      <c r="H317" s="541" t="s">
        <v>19329</v>
      </c>
      <c r="I317" s="538" t="s">
        <v>19330</v>
      </c>
      <c r="J317" s="86" t="s">
        <v>158</v>
      </c>
      <c r="K317" s="86"/>
      <c r="L317" s="367"/>
      <c r="M317" s="178"/>
      <c r="N317" s="26"/>
      <c r="O317" s="86"/>
      <c r="P317" s="86"/>
      <c r="Q317" s="86" t="s">
        <v>379</v>
      </c>
      <c r="R317" s="86"/>
      <c r="S317" s="442"/>
      <c r="T317" s="279"/>
      <c r="U317" s="279"/>
      <c r="V317" s="279"/>
      <c r="W317" s="279"/>
      <c r="X317" s="279"/>
      <c r="Y317" s="279"/>
      <c r="Z317" s="279"/>
    </row>
    <row r="318" spans="1:26" ht="16.5" customHeight="1">
      <c r="A318" s="336"/>
      <c r="B318" s="336"/>
      <c r="C318" s="336"/>
      <c r="D318" s="830" t="s">
        <v>19332</v>
      </c>
      <c r="E318" s="468" t="s">
        <v>19333</v>
      </c>
      <c r="F318" s="336"/>
      <c r="G318" s="270" t="s">
        <v>18463</v>
      </c>
      <c r="H318" s="539" t="s">
        <v>19334</v>
      </c>
      <c r="I318" s="539" t="s">
        <v>19335</v>
      </c>
      <c r="J318" s="86" t="s">
        <v>158</v>
      </c>
      <c r="K318" s="86"/>
      <c r="L318" s="367"/>
      <c r="M318" s="86" t="s">
        <v>379</v>
      </c>
      <c r="N318" s="26"/>
      <c r="O318" s="86"/>
      <c r="P318" s="86"/>
      <c r="Q318" s="86" t="s">
        <v>379</v>
      </c>
      <c r="R318" s="86"/>
      <c r="S318" s="442"/>
      <c r="T318" s="279"/>
      <c r="U318" s="279"/>
      <c r="V318" s="279"/>
      <c r="W318" s="279"/>
      <c r="X318" s="279"/>
      <c r="Y318" s="279"/>
      <c r="Z318" s="279"/>
    </row>
    <row r="319" spans="1:26" ht="16.5" customHeight="1">
      <c r="A319" s="336"/>
      <c r="B319" s="336"/>
      <c r="C319" s="336"/>
      <c r="D319" s="665"/>
      <c r="E319" s="468" t="s">
        <v>19336</v>
      </c>
      <c r="F319" s="336"/>
      <c r="G319" s="270" t="s">
        <v>18463</v>
      </c>
      <c r="H319" s="539" t="s">
        <v>19337</v>
      </c>
      <c r="I319" s="539" t="s">
        <v>19338</v>
      </c>
      <c r="J319" s="86" t="s">
        <v>158</v>
      </c>
      <c r="K319" s="86"/>
      <c r="L319" s="367"/>
      <c r="M319" s="86" t="s">
        <v>379</v>
      </c>
      <c r="N319" s="26"/>
      <c r="O319" s="86"/>
      <c r="P319" s="86"/>
      <c r="Q319" s="86" t="s">
        <v>379</v>
      </c>
      <c r="R319" s="86"/>
      <c r="S319" s="442"/>
      <c r="T319" s="279"/>
      <c r="U319" s="279"/>
      <c r="V319" s="279"/>
      <c r="W319" s="279"/>
      <c r="X319" s="279"/>
      <c r="Y319" s="279"/>
      <c r="Z319" s="279"/>
    </row>
    <row r="320" spans="1:26" ht="16.5" customHeight="1">
      <c r="A320" s="336"/>
      <c r="B320" s="336"/>
      <c r="C320" s="336"/>
      <c r="D320" s="665"/>
      <c r="E320" s="468" t="s">
        <v>19339</v>
      </c>
      <c r="F320" s="336"/>
      <c r="G320" s="270" t="s">
        <v>18463</v>
      </c>
      <c r="H320" s="539" t="s">
        <v>19340</v>
      </c>
      <c r="I320" s="539" t="s">
        <v>19341</v>
      </c>
      <c r="J320" s="86" t="s">
        <v>158</v>
      </c>
      <c r="K320" s="86"/>
      <c r="L320" s="367"/>
      <c r="M320" s="86" t="s">
        <v>379</v>
      </c>
      <c r="N320" s="26"/>
      <c r="O320" s="86"/>
      <c r="P320" s="86"/>
      <c r="Q320" s="86" t="s">
        <v>379</v>
      </c>
      <c r="R320" s="86"/>
      <c r="S320" s="442"/>
      <c r="T320" s="279"/>
      <c r="U320" s="279"/>
      <c r="V320" s="279"/>
      <c r="W320" s="279"/>
      <c r="X320" s="279"/>
      <c r="Y320" s="279"/>
      <c r="Z320" s="279"/>
    </row>
    <row r="321" spans="1:26" ht="16.5" customHeight="1">
      <c r="A321" s="336"/>
      <c r="B321" s="336"/>
      <c r="C321" s="336"/>
      <c r="D321" s="665"/>
      <c r="E321" s="468" t="s">
        <v>19342</v>
      </c>
      <c r="F321" s="336"/>
      <c r="G321" s="270" t="s">
        <v>18463</v>
      </c>
      <c r="H321" s="539" t="s">
        <v>19343</v>
      </c>
      <c r="I321" s="539" t="s">
        <v>19344</v>
      </c>
      <c r="J321" s="86" t="s">
        <v>158</v>
      </c>
      <c r="K321" s="86"/>
      <c r="L321" s="367"/>
      <c r="M321" s="86" t="s">
        <v>379</v>
      </c>
      <c r="N321" s="26"/>
      <c r="O321" s="86"/>
      <c r="P321" s="86"/>
      <c r="Q321" s="86" t="s">
        <v>379</v>
      </c>
      <c r="R321" s="86"/>
      <c r="S321" s="442"/>
      <c r="T321" s="279"/>
      <c r="U321" s="279"/>
      <c r="V321" s="279"/>
      <c r="W321" s="279"/>
      <c r="X321" s="279"/>
      <c r="Y321" s="279"/>
      <c r="Z321" s="279"/>
    </row>
    <row r="322" spans="1:26" ht="16.5" customHeight="1">
      <c r="A322" s="336"/>
      <c r="B322" s="336"/>
      <c r="C322" s="336"/>
      <c r="D322" s="665"/>
      <c r="E322" s="468" t="s">
        <v>19345</v>
      </c>
      <c r="F322" s="336"/>
      <c r="G322" s="270" t="s">
        <v>18463</v>
      </c>
      <c r="H322" s="539" t="s">
        <v>19347</v>
      </c>
      <c r="I322" s="539" t="s">
        <v>4676</v>
      </c>
      <c r="J322" s="86" t="s">
        <v>158</v>
      </c>
      <c r="K322" s="86"/>
      <c r="L322" s="367"/>
      <c r="M322" s="86" t="s">
        <v>379</v>
      </c>
      <c r="N322" s="26"/>
      <c r="O322" s="86"/>
      <c r="P322" s="86"/>
      <c r="Q322" s="86" t="s">
        <v>379</v>
      </c>
      <c r="R322" s="86"/>
      <c r="S322" s="442"/>
      <c r="T322" s="279"/>
      <c r="U322" s="279"/>
      <c r="V322" s="279"/>
      <c r="W322" s="279"/>
      <c r="X322" s="279"/>
      <c r="Y322" s="279"/>
      <c r="Z322" s="279"/>
    </row>
    <row r="323" spans="1:26" ht="16.5" customHeight="1">
      <c r="A323" s="336"/>
      <c r="B323" s="336"/>
      <c r="C323" s="336"/>
      <c r="D323" s="666"/>
      <c r="E323" s="468" t="s">
        <v>19348</v>
      </c>
      <c r="F323" s="336"/>
      <c r="G323" s="270" t="s">
        <v>18463</v>
      </c>
      <c r="H323" s="539" t="s">
        <v>19350</v>
      </c>
      <c r="I323" s="539" t="s">
        <v>4690</v>
      </c>
      <c r="J323" s="86" t="s">
        <v>158</v>
      </c>
      <c r="K323" s="86"/>
      <c r="L323" s="367"/>
      <c r="M323" s="86" t="s">
        <v>379</v>
      </c>
      <c r="N323" s="26"/>
      <c r="O323" s="86"/>
      <c r="P323" s="86"/>
      <c r="Q323" s="86" t="s">
        <v>379</v>
      </c>
      <c r="R323" s="86"/>
      <c r="S323" s="442"/>
      <c r="T323" s="279"/>
      <c r="U323" s="279"/>
      <c r="V323" s="279"/>
      <c r="W323" s="279"/>
      <c r="X323" s="279"/>
      <c r="Y323" s="279"/>
      <c r="Z323" s="279"/>
    </row>
    <row r="324" spans="1:26" ht="16.5" customHeight="1">
      <c r="A324" s="336"/>
      <c r="B324" s="336"/>
      <c r="C324" s="336"/>
      <c r="D324" s="830" t="s">
        <v>19351</v>
      </c>
      <c r="E324" s="468" t="s">
        <v>19333</v>
      </c>
      <c r="F324" s="336"/>
      <c r="G324" s="270" t="s">
        <v>18463</v>
      </c>
      <c r="H324" s="539" t="s">
        <v>19352</v>
      </c>
      <c r="I324" s="539" t="s">
        <v>19335</v>
      </c>
      <c r="J324" s="86" t="s">
        <v>158</v>
      </c>
      <c r="K324" s="86"/>
      <c r="L324" s="367"/>
      <c r="M324" s="86" t="s">
        <v>380</v>
      </c>
      <c r="N324" s="26"/>
      <c r="O324" s="86"/>
      <c r="P324" s="86"/>
      <c r="Q324" s="86" t="s">
        <v>379</v>
      </c>
      <c r="R324" s="86"/>
      <c r="S324" s="442"/>
      <c r="T324" s="279"/>
      <c r="U324" s="279"/>
      <c r="V324" s="279"/>
      <c r="W324" s="279"/>
      <c r="X324" s="279"/>
      <c r="Y324" s="279"/>
      <c r="Z324" s="279"/>
    </row>
    <row r="325" spans="1:26" ht="16.5" customHeight="1">
      <c r="A325" s="336"/>
      <c r="B325" s="336"/>
      <c r="C325" s="336"/>
      <c r="D325" s="665"/>
      <c r="E325" s="468" t="s">
        <v>19336</v>
      </c>
      <c r="F325" s="336"/>
      <c r="G325" s="270" t="s">
        <v>18463</v>
      </c>
      <c r="H325" s="539" t="s">
        <v>19353</v>
      </c>
      <c r="I325" s="539" t="s">
        <v>19354</v>
      </c>
      <c r="J325" s="86" t="s">
        <v>158</v>
      </c>
      <c r="K325" s="86"/>
      <c r="L325" s="367"/>
      <c r="M325" s="86" t="s">
        <v>380</v>
      </c>
      <c r="N325" s="26"/>
      <c r="O325" s="86"/>
      <c r="P325" s="86"/>
      <c r="Q325" s="86" t="s">
        <v>379</v>
      </c>
      <c r="R325" s="86"/>
      <c r="S325" s="442"/>
      <c r="T325" s="279"/>
      <c r="U325" s="279"/>
      <c r="V325" s="279"/>
      <c r="W325" s="279"/>
      <c r="X325" s="279"/>
      <c r="Y325" s="279"/>
      <c r="Z325" s="279"/>
    </row>
    <row r="326" spans="1:26" ht="16.5" customHeight="1">
      <c r="A326" s="336"/>
      <c r="B326" s="336"/>
      <c r="C326" s="336"/>
      <c r="D326" s="665"/>
      <c r="E326" s="468" t="s">
        <v>19339</v>
      </c>
      <c r="F326" s="336"/>
      <c r="G326" s="270" t="s">
        <v>18463</v>
      </c>
      <c r="H326" s="539" t="s">
        <v>19356</v>
      </c>
      <c r="I326" s="539" t="s">
        <v>19357</v>
      </c>
      <c r="J326" s="86" t="s">
        <v>158</v>
      </c>
      <c r="K326" s="86"/>
      <c r="L326" s="367"/>
      <c r="M326" s="86" t="s">
        <v>380</v>
      </c>
      <c r="N326" s="26"/>
      <c r="O326" s="86"/>
      <c r="P326" s="86"/>
      <c r="Q326" s="86" t="s">
        <v>379</v>
      </c>
      <c r="R326" s="86"/>
      <c r="S326" s="442"/>
      <c r="T326" s="279"/>
      <c r="U326" s="279"/>
      <c r="V326" s="279"/>
      <c r="W326" s="279"/>
      <c r="X326" s="279"/>
      <c r="Y326" s="279"/>
      <c r="Z326" s="279"/>
    </row>
    <row r="327" spans="1:26" ht="16.5" customHeight="1">
      <c r="A327" s="336"/>
      <c r="B327" s="336"/>
      <c r="C327" s="336"/>
      <c r="D327" s="665"/>
      <c r="E327" s="468" t="s">
        <v>19342</v>
      </c>
      <c r="F327" s="336"/>
      <c r="G327" s="270" t="s">
        <v>18463</v>
      </c>
      <c r="H327" s="539" t="s">
        <v>19360</v>
      </c>
      <c r="I327" s="539" t="s">
        <v>19344</v>
      </c>
      <c r="J327" s="86" t="s">
        <v>158</v>
      </c>
      <c r="K327" s="86"/>
      <c r="L327" s="367"/>
      <c r="M327" s="86" t="s">
        <v>380</v>
      </c>
      <c r="N327" s="26"/>
      <c r="O327" s="86"/>
      <c r="P327" s="86"/>
      <c r="Q327" s="86" t="s">
        <v>379</v>
      </c>
      <c r="R327" s="86"/>
      <c r="S327" s="442"/>
      <c r="T327" s="279"/>
      <c r="U327" s="279"/>
      <c r="V327" s="279"/>
      <c r="W327" s="279"/>
      <c r="X327" s="279"/>
      <c r="Y327" s="279"/>
      <c r="Z327" s="279"/>
    </row>
    <row r="328" spans="1:26" ht="16.5" customHeight="1">
      <c r="A328" s="336"/>
      <c r="B328" s="336"/>
      <c r="C328" s="336"/>
      <c r="D328" s="665"/>
      <c r="E328" s="468" t="s">
        <v>19345</v>
      </c>
      <c r="F328" s="336"/>
      <c r="G328" s="270" t="s">
        <v>18463</v>
      </c>
      <c r="H328" s="539" t="s">
        <v>19347</v>
      </c>
      <c r="I328" s="539" t="s">
        <v>4676</v>
      </c>
      <c r="J328" s="86" t="s">
        <v>158</v>
      </c>
      <c r="K328" s="86"/>
      <c r="L328" s="367"/>
      <c r="M328" s="86" t="s">
        <v>380</v>
      </c>
      <c r="N328" s="26"/>
      <c r="O328" s="86"/>
      <c r="P328" s="86"/>
      <c r="Q328" s="86" t="s">
        <v>379</v>
      </c>
      <c r="R328" s="86"/>
      <c r="S328" s="442"/>
      <c r="T328" s="279"/>
      <c r="U328" s="279"/>
      <c r="V328" s="279"/>
      <c r="W328" s="279"/>
      <c r="X328" s="279"/>
      <c r="Y328" s="279"/>
      <c r="Z328" s="279"/>
    </row>
    <row r="329" spans="1:26" ht="16.5" customHeight="1">
      <c r="A329" s="336"/>
      <c r="B329" s="336"/>
      <c r="C329" s="336"/>
      <c r="D329" s="666"/>
      <c r="E329" s="468" t="s">
        <v>19348</v>
      </c>
      <c r="F329" s="336"/>
      <c r="G329" s="270" t="s">
        <v>18463</v>
      </c>
      <c r="H329" s="539" t="s">
        <v>19350</v>
      </c>
      <c r="I329" s="539" t="s">
        <v>4690</v>
      </c>
      <c r="J329" s="86" t="s">
        <v>158</v>
      </c>
      <c r="K329" s="86"/>
      <c r="L329" s="367"/>
      <c r="M329" s="86" t="s">
        <v>380</v>
      </c>
      <c r="N329" s="26"/>
      <c r="O329" s="86"/>
      <c r="P329" s="86"/>
      <c r="Q329" s="86" t="s">
        <v>379</v>
      </c>
      <c r="R329" s="86"/>
      <c r="S329" s="442"/>
      <c r="T329" s="279"/>
      <c r="U329" s="279"/>
      <c r="V329" s="279"/>
      <c r="W329" s="279"/>
      <c r="X329" s="279"/>
      <c r="Y329" s="279"/>
      <c r="Z329" s="279"/>
    </row>
    <row r="330" spans="1:26" ht="16.5" customHeight="1">
      <c r="A330" s="336"/>
      <c r="B330" s="336"/>
      <c r="C330" s="336"/>
      <c r="D330" s="832" t="s">
        <v>19366</v>
      </c>
      <c r="E330" s="177" t="s">
        <v>19368</v>
      </c>
      <c r="F330" s="336"/>
      <c r="G330" s="20" t="s">
        <v>18463</v>
      </c>
      <c r="H330" s="176" t="s">
        <v>19369</v>
      </c>
      <c r="I330" s="176" t="s">
        <v>19370</v>
      </c>
      <c r="J330" s="86" t="s">
        <v>158</v>
      </c>
      <c r="K330" s="86"/>
      <c r="L330" s="367"/>
      <c r="M330" s="178"/>
      <c r="N330" s="26"/>
      <c r="O330" s="86"/>
      <c r="P330" s="86"/>
      <c r="Q330" s="86" t="s">
        <v>379</v>
      </c>
      <c r="R330" s="86"/>
      <c r="S330" s="442"/>
      <c r="T330" s="279"/>
      <c r="U330" s="279"/>
      <c r="V330" s="279"/>
      <c r="W330" s="279"/>
      <c r="X330" s="279"/>
      <c r="Y330" s="279"/>
      <c r="Z330" s="279"/>
    </row>
    <row r="331" spans="1:26" ht="16.5" customHeight="1">
      <c r="A331" s="336"/>
      <c r="B331" s="336"/>
      <c r="C331" s="336"/>
      <c r="D331" s="666"/>
      <c r="E331" s="177" t="s">
        <v>19372</v>
      </c>
      <c r="F331" s="336"/>
      <c r="G331" s="20" t="s">
        <v>19373</v>
      </c>
      <c r="H331" s="176" t="s">
        <v>19374</v>
      </c>
      <c r="I331" s="176" t="s">
        <v>19375</v>
      </c>
      <c r="J331" s="86" t="s">
        <v>158</v>
      </c>
      <c r="K331" s="86"/>
      <c r="L331" s="367"/>
      <c r="M331" s="178"/>
      <c r="N331" s="26"/>
      <c r="O331" s="86"/>
      <c r="P331" s="86"/>
      <c r="Q331" s="86" t="s">
        <v>379</v>
      </c>
      <c r="R331" s="86"/>
      <c r="S331" s="442"/>
      <c r="T331" s="279"/>
      <c r="U331" s="279"/>
      <c r="V331" s="279"/>
      <c r="W331" s="279"/>
      <c r="X331" s="279"/>
      <c r="Y331" s="279"/>
      <c r="Z331" s="279"/>
    </row>
    <row r="332" spans="1:26" ht="16.5" customHeight="1">
      <c r="A332" s="820" t="s">
        <v>17254</v>
      </c>
      <c r="B332" s="820"/>
      <c r="C332" s="820"/>
      <c r="D332" s="736" t="s">
        <v>2955</v>
      </c>
      <c r="E332" s="746" t="s">
        <v>17257</v>
      </c>
      <c r="F332" s="820"/>
      <c r="G332" s="26"/>
      <c r="H332" s="461" t="s">
        <v>15550</v>
      </c>
      <c r="I332" s="26"/>
      <c r="J332" s="86" t="s">
        <v>158</v>
      </c>
      <c r="K332" s="86"/>
      <c r="L332" s="822"/>
      <c r="M332" s="178"/>
      <c r="N332" s="26"/>
      <c r="O332" s="86"/>
      <c r="P332" s="86"/>
      <c r="Q332" s="86" t="s">
        <v>379</v>
      </c>
      <c r="R332" s="86"/>
      <c r="S332" s="442"/>
      <c r="T332" s="279"/>
      <c r="U332" s="279"/>
      <c r="V332" s="279"/>
      <c r="W332" s="279"/>
      <c r="X332" s="279"/>
      <c r="Y332" s="279"/>
      <c r="Z332" s="279"/>
    </row>
    <row r="333" spans="1:26" ht="16.5" customHeight="1">
      <c r="A333" s="665"/>
      <c r="B333" s="665"/>
      <c r="C333" s="665"/>
      <c r="D333" s="665"/>
      <c r="E333" s="665"/>
      <c r="F333" s="665"/>
      <c r="G333" s="26" t="s">
        <v>17299</v>
      </c>
      <c r="H333" s="333" t="s">
        <v>17262</v>
      </c>
      <c r="I333" s="2" t="s">
        <v>17264</v>
      </c>
      <c r="J333" s="86" t="s">
        <v>158</v>
      </c>
      <c r="K333" s="86"/>
      <c r="L333" s="665"/>
      <c r="M333" s="178"/>
      <c r="N333" s="26"/>
      <c r="O333" s="86"/>
      <c r="P333" s="86"/>
      <c r="Q333" s="86" t="s">
        <v>379</v>
      </c>
      <c r="R333" s="86"/>
      <c r="S333" s="442"/>
      <c r="T333" s="279"/>
      <c r="U333" s="279"/>
      <c r="V333" s="279"/>
      <c r="W333" s="279"/>
      <c r="X333" s="279"/>
      <c r="Y333" s="279"/>
      <c r="Z333" s="279"/>
    </row>
    <row r="334" spans="1:26" ht="16.5" customHeight="1">
      <c r="A334" s="665"/>
      <c r="B334" s="665"/>
      <c r="C334" s="665"/>
      <c r="D334" s="665"/>
      <c r="E334" s="665"/>
      <c r="F334" s="665"/>
      <c r="G334" s="26"/>
      <c r="H334" s="2" t="s">
        <v>17267</v>
      </c>
      <c r="I334" s="445" t="s">
        <v>17269</v>
      </c>
      <c r="J334" s="86" t="s">
        <v>158</v>
      </c>
      <c r="K334" s="86"/>
      <c r="L334" s="665"/>
      <c r="M334" s="178"/>
      <c r="N334" s="26"/>
      <c r="O334" s="86"/>
      <c r="P334" s="86"/>
      <c r="Q334" s="86" t="s">
        <v>379</v>
      </c>
      <c r="R334" s="86"/>
      <c r="S334" s="442"/>
      <c r="T334" s="279"/>
      <c r="U334" s="279"/>
      <c r="V334" s="279"/>
      <c r="W334" s="279"/>
      <c r="X334" s="279"/>
      <c r="Y334" s="279"/>
      <c r="Z334" s="279"/>
    </row>
    <row r="335" spans="1:26" ht="16.5" customHeight="1">
      <c r="A335" s="665"/>
      <c r="B335" s="665"/>
      <c r="C335" s="665"/>
      <c r="D335" s="665"/>
      <c r="E335" s="665"/>
      <c r="F335" s="665"/>
      <c r="G335" s="26"/>
      <c r="H335" s="333" t="s">
        <v>16296</v>
      </c>
      <c r="I335" s="80"/>
      <c r="J335" s="86" t="s">
        <v>158</v>
      </c>
      <c r="K335" s="86"/>
      <c r="L335" s="665"/>
      <c r="M335" s="178"/>
      <c r="N335" s="26"/>
      <c r="O335" s="86"/>
      <c r="P335" s="86"/>
      <c r="Q335" s="86" t="s">
        <v>379</v>
      </c>
      <c r="R335" s="86"/>
      <c r="S335" s="442"/>
      <c r="T335" s="279"/>
      <c r="U335" s="279"/>
      <c r="V335" s="279"/>
      <c r="W335" s="279"/>
      <c r="X335" s="279"/>
      <c r="Y335" s="279"/>
      <c r="Z335" s="279"/>
    </row>
    <row r="336" spans="1:26" ht="16.5" customHeight="1">
      <c r="A336" s="665"/>
      <c r="B336" s="665"/>
      <c r="C336" s="665"/>
      <c r="D336" s="665"/>
      <c r="E336" s="665"/>
      <c r="F336" s="665"/>
      <c r="G336" s="26"/>
      <c r="H336" s="333" t="s">
        <v>15562</v>
      </c>
      <c r="I336" s="2" t="s">
        <v>16313</v>
      </c>
      <c r="J336" s="86" t="s">
        <v>158</v>
      </c>
      <c r="K336" s="86"/>
      <c r="L336" s="665"/>
      <c r="M336" s="178"/>
      <c r="N336" s="26"/>
      <c r="O336" s="86"/>
      <c r="P336" s="86"/>
      <c r="Q336" s="86" t="s">
        <v>379</v>
      </c>
      <c r="R336" s="86"/>
      <c r="S336" s="442"/>
      <c r="T336" s="279"/>
      <c r="U336" s="279"/>
      <c r="V336" s="279"/>
      <c r="W336" s="279"/>
      <c r="X336" s="279"/>
      <c r="Y336" s="279"/>
      <c r="Z336" s="279"/>
    </row>
    <row r="337" spans="1:26" ht="16.5" customHeight="1">
      <c r="A337" s="665"/>
      <c r="B337" s="665"/>
      <c r="C337" s="665"/>
      <c r="D337" s="665"/>
      <c r="E337" s="665"/>
      <c r="F337" s="665"/>
      <c r="G337" s="26"/>
      <c r="H337" s="333" t="s">
        <v>19387</v>
      </c>
      <c r="I337" s="468" t="s">
        <v>17276</v>
      </c>
      <c r="J337" s="86" t="s">
        <v>158</v>
      </c>
      <c r="K337" s="86"/>
      <c r="L337" s="665"/>
      <c r="M337" s="178"/>
      <c r="N337" s="26"/>
      <c r="O337" s="86"/>
      <c r="P337" s="86"/>
      <c r="Q337" s="86" t="s">
        <v>379</v>
      </c>
      <c r="R337" s="86"/>
      <c r="S337" s="442"/>
      <c r="T337" s="279"/>
      <c r="U337" s="279"/>
      <c r="V337" s="279"/>
      <c r="W337" s="279"/>
      <c r="X337" s="279"/>
      <c r="Y337" s="279"/>
      <c r="Z337" s="279"/>
    </row>
    <row r="338" spans="1:26" ht="16.5" customHeight="1">
      <c r="A338" s="665"/>
      <c r="B338" s="665"/>
      <c r="C338" s="665"/>
      <c r="D338" s="665"/>
      <c r="E338" s="665"/>
      <c r="F338" s="665"/>
      <c r="G338" s="26"/>
      <c r="H338" s="333" t="s">
        <v>17278</v>
      </c>
      <c r="I338" s="479" t="s">
        <v>17279</v>
      </c>
      <c r="J338" s="86" t="s">
        <v>158</v>
      </c>
      <c r="K338" s="86"/>
      <c r="L338" s="665"/>
      <c r="M338" s="178"/>
      <c r="N338" s="26"/>
      <c r="O338" s="86"/>
      <c r="P338" s="86"/>
      <c r="Q338" s="86" t="s">
        <v>379</v>
      </c>
      <c r="R338" s="86"/>
      <c r="S338" s="442"/>
      <c r="T338" s="279"/>
      <c r="U338" s="279"/>
      <c r="V338" s="279"/>
      <c r="W338" s="279"/>
      <c r="X338" s="279"/>
      <c r="Y338" s="279"/>
      <c r="Z338" s="279"/>
    </row>
    <row r="339" spans="1:26" ht="16.5" customHeight="1">
      <c r="A339" s="666"/>
      <c r="B339" s="666"/>
      <c r="C339" s="666"/>
      <c r="D339" s="666"/>
      <c r="E339" s="666"/>
      <c r="F339" s="666"/>
      <c r="G339" s="26"/>
      <c r="H339" s="333"/>
      <c r="I339" s="453" t="s">
        <v>17282</v>
      </c>
      <c r="J339" s="86" t="s">
        <v>158</v>
      </c>
      <c r="K339" s="86"/>
      <c r="L339" s="666"/>
      <c r="M339" s="178"/>
      <c r="N339" s="26"/>
      <c r="O339" s="86"/>
      <c r="P339" s="86"/>
      <c r="Q339" s="86" t="s">
        <v>379</v>
      </c>
      <c r="R339" s="86"/>
      <c r="S339" s="442"/>
      <c r="T339" s="279"/>
      <c r="U339" s="279"/>
      <c r="V339" s="279"/>
      <c r="W339" s="279"/>
      <c r="X339" s="279"/>
      <c r="Y339" s="279"/>
      <c r="Z339" s="279"/>
    </row>
    <row r="340" spans="1:26" ht="16.5" customHeight="1">
      <c r="A340" s="820" t="s">
        <v>17283</v>
      </c>
      <c r="B340" s="820"/>
      <c r="C340" s="820"/>
      <c r="D340" s="736" t="s">
        <v>2955</v>
      </c>
      <c r="E340" s="747" t="s">
        <v>17287</v>
      </c>
      <c r="F340" s="820"/>
      <c r="G340" s="26"/>
      <c r="H340" s="461" t="s">
        <v>17292</v>
      </c>
      <c r="I340" s="26"/>
      <c r="J340" s="86" t="s">
        <v>158</v>
      </c>
      <c r="K340" s="86"/>
      <c r="L340" s="822"/>
      <c r="M340" s="178"/>
      <c r="N340" s="26"/>
      <c r="O340" s="86"/>
      <c r="P340" s="86"/>
      <c r="Q340" s="86" t="s">
        <v>379</v>
      </c>
      <c r="R340" s="86"/>
      <c r="S340" s="442"/>
      <c r="T340" s="279"/>
      <c r="U340" s="279"/>
      <c r="V340" s="279"/>
      <c r="W340" s="279"/>
      <c r="X340" s="279"/>
      <c r="Y340" s="279"/>
      <c r="Z340" s="279"/>
    </row>
    <row r="341" spans="1:26" ht="16.5" customHeight="1">
      <c r="A341" s="665"/>
      <c r="B341" s="665"/>
      <c r="C341" s="665"/>
      <c r="D341" s="665"/>
      <c r="E341" s="665"/>
      <c r="F341" s="665"/>
      <c r="G341" s="26" t="s">
        <v>17299</v>
      </c>
      <c r="H341" s="333" t="s">
        <v>17297</v>
      </c>
      <c r="I341" s="2" t="s">
        <v>17298</v>
      </c>
      <c r="J341" s="86" t="s">
        <v>158</v>
      </c>
      <c r="K341" s="86"/>
      <c r="L341" s="665"/>
      <c r="M341" s="178"/>
      <c r="N341" s="26"/>
      <c r="O341" s="86"/>
      <c r="P341" s="86"/>
      <c r="Q341" s="86" t="s">
        <v>379</v>
      </c>
      <c r="R341" s="86"/>
      <c r="S341" s="442"/>
      <c r="T341" s="279"/>
      <c r="U341" s="279"/>
      <c r="V341" s="279"/>
      <c r="W341" s="279"/>
      <c r="X341" s="279"/>
      <c r="Y341" s="279"/>
      <c r="Z341" s="279"/>
    </row>
    <row r="342" spans="1:26" ht="16.5" customHeight="1">
      <c r="A342" s="665"/>
      <c r="B342" s="665"/>
      <c r="C342" s="665"/>
      <c r="D342" s="665"/>
      <c r="E342" s="665"/>
      <c r="F342" s="665"/>
      <c r="G342" s="26"/>
      <c r="H342" s="2" t="s">
        <v>17267</v>
      </c>
      <c r="I342" s="445" t="s">
        <v>17269</v>
      </c>
      <c r="J342" s="86" t="s">
        <v>158</v>
      </c>
      <c r="K342" s="86"/>
      <c r="L342" s="665"/>
      <c r="M342" s="178"/>
      <c r="N342" s="26"/>
      <c r="O342" s="86"/>
      <c r="P342" s="86"/>
      <c r="Q342" s="86" t="s">
        <v>379</v>
      </c>
      <c r="R342" s="86"/>
      <c r="S342" s="442"/>
      <c r="T342" s="279"/>
      <c r="U342" s="279"/>
      <c r="V342" s="279"/>
      <c r="W342" s="279"/>
      <c r="X342" s="279"/>
      <c r="Y342" s="279"/>
      <c r="Z342" s="279"/>
    </row>
    <row r="343" spans="1:26" ht="16.5" customHeight="1">
      <c r="A343" s="665"/>
      <c r="B343" s="665"/>
      <c r="C343" s="665"/>
      <c r="D343" s="665"/>
      <c r="E343" s="665"/>
      <c r="F343" s="665"/>
      <c r="G343" s="26"/>
      <c r="H343" s="333" t="s">
        <v>16296</v>
      </c>
      <c r="I343" s="80"/>
      <c r="J343" s="86" t="s">
        <v>158</v>
      </c>
      <c r="K343" s="86"/>
      <c r="L343" s="665"/>
      <c r="M343" s="178"/>
      <c r="N343" s="26"/>
      <c r="O343" s="86"/>
      <c r="P343" s="86"/>
      <c r="Q343" s="86" t="s">
        <v>379</v>
      </c>
      <c r="R343" s="86"/>
      <c r="S343" s="442"/>
      <c r="T343" s="279"/>
      <c r="U343" s="279"/>
      <c r="V343" s="279"/>
      <c r="W343" s="279"/>
      <c r="X343" s="279"/>
      <c r="Y343" s="279"/>
      <c r="Z343" s="279"/>
    </row>
    <row r="344" spans="1:26" ht="16.5" customHeight="1">
      <c r="A344" s="665"/>
      <c r="B344" s="665"/>
      <c r="C344" s="665"/>
      <c r="D344" s="665"/>
      <c r="E344" s="665"/>
      <c r="F344" s="665"/>
      <c r="G344" s="26"/>
      <c r="H344" s="333" t="s">
        <v>15562</v>
      </c>
      <c r="I344" s="2" t="s">
        <v>16313</v>
      </c>
      <c r="J344" s="86" t="s">
        <v>158</v>
      </c>
      <c r="K344" s="86"/>
      <c r="L344" s="665"/>
      <c r="M344" s="178"/>
      <c r="N344" s="26"/>
      <c r="O344" s="86"/>
      <c r="P344" s="86"/>
      <c r="Q344" s="86" t="s">
        <v>379</v>
      </c>
      <c r="R344" s="86"/>
      <c r="S344" s="442"/>
      <c r="T344" s="279"/>
      <c r="U344" s="279"/>
      <c r="V344" s="279"/>
      <c r="W344" s="279"/>
      <c r="X344" s="279"/>
      <c r="Y344" s="279"/>
      <c r="Z344" s="279"/>
    </row>
    <row r="345" spans="1:26" ht="16.5" customHeight="1">
      <c r="A345" s="665"/>
      <c r="B345" s="665"/>
      <c r="C345" s="665"/>
      <c r="D345" s="665"/>
      <c r="E345" s="665"/>
      <c r="F345" s="665"/>
      <c r="G345" s="26"/>
      <c r="H345" s="333" t="s">
        <v>17305</v>
      </c>
      <c r="I345" s="26"/>
      <c r="J345" s="86" t="s">
        <v>158</v>
      </c>
      <c r="K345" s="86"/>
      <c r="L345" s="665"/>
      <c r="M345" s="178"/>
      <c r="N345" s="26"/>
      <c r="O345" s="86"/>
      <c r="P345" s="86"/>
      <c r="Q345" s="86" t="s">
        <v>379</v>
      </c>
      <c r="R345" s="86"/>
      <c r="S345" s="442"/>
      <c r="T345" s="279"/>
      <c r="U345" s="279"/>
      <c r="V345" s="279"/>
      <c r="W345" s="279"/>
      <c r="X345" s="279"/>
      <c r="Y345" s="279"/>
      <c r="Z345" s="279"/>
    </row>
    <row r="346" spans="1:26" ht="16.5" customHeight="1">
      <c r="A346" s="665"/>
      <c r="B346" s="665"/>
      <c r="C346" s="665"/>
      <c r="D346" s="665"/>
      <c r="E346" s="665"/>
      <c r="F346" s="665"/>
      <c r="G346" s="26"/>
      <c r="H346" s="333" t="s">
        <v>19415</v>
      </c>
      <c r="I346" s="468" t="s">
        <v>17276</v>
      </c>
      <c r="J346" s="86" t="s">
        <v>158</v>
      </c>
      <c r="K346" s="86"/>
      <c r="L346" s="665"/>
      <c r="M346" s="178"/>
      <c r="N346" s="26"/>
      <c r="O346" s="86"/>
      <c r="P346" s="86"/>
      <c r="Q346" s="86" t="s">
        <v>379</v>
      </c>
      <c r="R346" s="86"/>
      <c r="S346" s="442"/>
      <c r="T346" s="279"/>
      <c r="U346" s="279"/>
      <c r="V346" s="279"/>
      <c r="W346" s="279"/>
      <c r="X346" s="279"/>
      <c r="Y346" s="279"/>
      <c r="Z346" s="279"/>
    </row>
    <row r="347" spans="1:26" ht="16.5" customHeight="1">
      <c r="A347" s="665"/>
      <c r="B347" s="665"/>
      <c r="C347" s="665"/>
      <c r="D347" s="665"/>
      <c r="E347" s="665"/>
      <c r="F347" s="665"/>
      <c r="G347" s="26"/>
      <c r="H347" s="333" t="s">
        <v>17278</v>
      </c>
      <c r="I347" s="479" t="s">
        <v>17309</v>
      </c>
      <c r="J347" s="86" t="s">
        <v>158</v>
      </c>
      <c r="K347" s="86"/>
      <c r="L347" s="665"/>
      <c r="M347" s="178"/>
      <c r="N347" s="26"/>
      <c r="O347" s="86"/>
      <c r="P347" s="86"/>
      <c r="Q347" s="86" t="s">
        <v>379</v>
      </c>
      <c r="R347" s="86"/>
      <c r="S347" s="442"/>
      <c r="T347" s="279"/>
      <c r="U347" s="279"/>
      <c r="V347" s="279"/>
      <c r="W347" s="279"/>
      <c r="X347" s="279"/>
      <c r="Y347" s="279"/>
      <c r="Z347" s="279"/>
    </row>
    <row r="348" spans="1:26" ht="16.5" customHeight="1">
      <c r="A348" s="666"/>
      <c r="B348" s="666"/>
      <c r="C348" s="666"/>
      <c r="D348" s="666"/>
      <c r="E348" s="666"/>
      <c r="F348" s="666"/>
      <c r="G348" s="26"/>
      <c r="H348" s="333"/>
      <c r="I348" s="453" t="s">
        <v>17282</v>
      </c>
      <c r="J348" s="86" t="s">
        <v>158</v>
      </c>
      <c r="K348" s="86"/>
      <c r="L348" s="666"/>
      <c r="M348" s="178"/>
      <c r="N348" s="26"/>
      <c r="O348" s="86"/>
      <c r="P348" s="86"/>
      <c r="Q348" s="86" t="s">
        <v>379</v>
      </c>
      <c r="R348" s="86"/>
      <c r="S348" s="442"/>
      <c r="T348" s="279"/>
      <c r="U348" s="279"/>
      <c r="V348" s="279"/>
      <c r="W348" s="279"/>
      <c r="X348" s="279"/>
      <c r="Y348" s="279"/>
      <c r="Z348" s="279"/>
    </row>
    <row r="349" spans="1:26" ht="16.5" customHeight="1">
      <c r="A349" s="820" t="s">
        <v>17311</v>
      </c>
      <c r="B349" s="820"/>
      <c r="C349" s="820"/>
      <c r="D349" s="736" t="s">
        <v>2955</v>
      </c>
      <c r="E349" s="747" t="s">
        <v>17287</v>
      </c>
      <c r="F349" s="820"/>
      <c r="G349" s="26"/>
      <c r="H349" s="461" t="s">
        <v>17318</v>
      </c>
      <c r="I349" s="26"/>
      <c r="J349" s="86" t="s">
        <v>158</v>
      </c>
      <c r="K349" s="86"/>
      <c r="L349" s="822"/>
      <c r="M349" s="178"/>
      <c r="N349" s="26"/>
      <c r="O349" s="86"/>
      <c r="P349" s="86"/>
      <c r="Q349" s="86" t="s">
        <v>379</v>
      </c>
      <c r="R349" s="86"/>
      <c r="S349" s="442"/>
      <c r="T349" s="279"/>
      <c r="U349" s="279"/>
      <c r="V349" s="279"/>
      <c r="W349" s="279"/>
      <c r="X349" s="279"/>
      <c r="Y349" s="279"/>
      <c r="Z349" s="279"/>
    </row>
    <row r="350" spans="1:26" ht="16.5" customHeight="1">
      <c r="A350" s="665"/>
      <c r="B350" s="665"/>
      <c r="C350" s="665"/>
      <c r="D350" s="665"/>
      <c r="E350" s="665"/>
      <c r="F350" s="665"/>
      <c r="G350" s="26" t="s">
        <v>17299</v>
      </c>
      <c r="H350" s="333" t="s">
        <v>17297</v>
      </c>
      <c r="I350" s="2" t="s">
        <v>19426</v>
      </c>
      <c r="J350" s="86" t="s">
        <v>158</v>
      </c>
      <c r="K350" s="86"/>
      <c r="L350" s="665"/>
      <c r="M350" s="178"/>
      <c r="N350" s="26"/>
      <c r="O350" s="86"/>
      <c r="P350" s="86"/>
      <c r="Q350" s="86" t="s">
        <v>379</v>
      </c>
      <c r="R350" s="86"/>
      <c r="S350" s="442"/>
      <c r="T350" s="279"/>
      <c r="U350" s="279"/>
      <c r="V350" s="279"/>
      <c r="W350" s="279"/>
      <c r="X350" s="279"/>
      <c r="Y350" s="279"/>
      <c r="Z350" s="279"/>
    </row>
    <row r="351" spans="1:26" ht="16.5" customHeight="1">
      <c r="A351" s="665"/>
      <c r="B351" s="665"/>
      <c r="C351" s="665"/>
      <c r="D351" s="665"/>
      <c r="E351" s="665"/>
      <c r="F351" s="665"/>
      <c r="G351" s="26"/>
      <c r="H351" s="2" t="s">
        <v>17267</v>
      </c>
      <c r="I351" s="445" t="s">
        <v>17269</v>
      </c>
      <c r="J351" s="86" t="s">
        <v>158</v>
      </c>
      <c r="K351" s="86"/>
      <c r="L351" s="665"/>
      <c r="M351" s="178"/>
      <c r="N351" s="26"/>
      <c r="O351" s="86"/>
      <c r="P351" s="86"/>
      <c r="Q351" s="86" t="s">
        <v>379</v>
      </c>
      <c r="R351" s="86"/>
      <c r="S351" s="442"/>
      <c r="T351" s="279"/>
      <c r="U351" s="279"/>
      <c r="V351" s="279"/>
      <c r="W351" s="279"/>
      <c r="X351" s="279"/>
      <c r="Y351" s="279"/>
      <c r="Z351" s="279"/>
    </row>
    <row r="352" spans="1:26" ht="16.5" customHeight="1">
      <c r="A352" s="665"/>
      <c r="B352" s="665"/>
      <c r="C352" s="665"/>
      <c r="D352" s="665"/>
      <c r="E352" s="665"/>
      <c r="F352" s="665"/>
      <c r="G352" s="26"/>
      <c r="H352" s="333" t="s">
        <v>16296</v>
      </c>
      <c r="I352" s="80"/>
      <c r="J352" s="86" t="s">
        <v>158</v>
      </c>
      <c r="K352" s="86"/>
      <c r="L352" s="665"/>
      <c r="M352" s="178"/>
      <c r="N352" s="26"/>
      <c r="O352" s="86"/>
      <c r="P352" s="86"/>
      <c r="Q352" s="86" t="s">
        <v>379</v>
      </c>
      <c r="R352" s="86"/>
      <c r="S352" s="442"/>
      <c r="T352" s="279"/>
      <c r="U352" s="279"/>
      <c r="V352" s="279"/>
      <c r="W352" s="279"/>
      <c r="X352" s="279"/>
      <c r="Y352" s="279"/>
      <c r="Z352" s="279"/>
    </row>
    <row r="353" spans="1:26" ht="16.5" customHeight="1">
      <c r="A353" s="665"/>
      <c r="B353" s="665"/>
      <c r="C353" s="665"/>
      <c r="D353" s="665"/>
      <c r="E353" s="665"/>
      <c r="F353" s="665"/>
      <c r="G353" s="26"/>
      <c r="H353" s="333" t="s">
        <v>15562</v>
      </c>
      <c r="I353" s="2" t="s">
        <v>16313</v>
      </c>
      <c r="J353" s="86" t="s">
        <v>158</v>
      </c>
      <c r="K353" s="86"/>
      <c r="L353" s="665"/>
      <c r="M353" s="178"/>
      <c r="N353" s="26"/>
      <c r="O353" s="86"/>
      <c r="P353" s="86"/>
      <c r="Q353" s="86" t="s">
        <v>379</v>
      </c>
      <c r="R353" s="86"/>
      <c r="S353" s="442"/>
      <c r="T353" s="279"/>
      <c r="U353" s="279"/>
      <c r="V353" s="279"/>
      <c r="W353" s="279"/>
      <c r="X353" s="279"/>
      <c r="Y353" s="279"/>
      <c r="Z353" s="279"/>
    </row>
    <row r="354" spans="1:26" ht="16.5" customHeight="1">
      <c r="A354" s="665"/>
      <c r="B354" s="665"/>
      <c r="C354" s="665"/>
      <c r="D354" s="665"/>
      <c r="E354" s="665"/>
      <c r="F354" s="665"/>
      <c r="G354" s="26"/>
      <c r="H354" s="333" t="s">
        <v>17305</v>
      </c>
      <c r="I354" s="26"/>
      <c r="J354" s="86" t="s">
        <v>158</v>
      </c>
      <c r="K354" s="86"/>
      <c r="L354" s="665"/>
      <c r="M354" s="178"/>
      <c r="N354" s="26"/>
      <c r="O354" s="86"/>
      <c r="P354" s="86"/>
      <c r="Q354" s="86" t="s">
        <v>379</v>
      </c>
      <c r="R354" s="86"/>
      <c r="S354" s="442"/>
      <c r="T354" s="279"/>
      <c r="U354" s="279"/>
      <c r="V354" s="279"/>
      <c r="W354" s="279"/>
      <c r="X354" s="279"/>
      <c r="Y354" s="279"/>
      <c r="Z354" s="279"/>
    </row>
    <row r="355" spans="1:26" ht="16.5" customHeight="1">
      <c r="A355" s="665"/>
      <c r="B355" s="665"/>
      <c r="C355" s="665"/>
      <c r="D355" s="665"/>
      <c r="E355" s="665"/>
      <c r="F355" s="665"/>
      <c r="G355" s="26"/>
      <c r="H355" s="333" t="s">
        <v>19444</v>
      </c>
      <c r="I355" s="468" t="s">
        <v>17276</v>
      </c>
      <c r="J355" s="86" t="s">
        <v>158</v>
      </c>
      <c r="K355" s="86"/>
      <c r="L355" s="665"/>
      <c r="M355" s="178"/>
      <c r="N355" s="26"/>
      <c r="O355" s="86"/>
      <c r="P355" s="86"/>
      <c r="Q355" s="86" t="s">
        <v>379</v>
      </c>
      <c r="R355" s="86"/>
      <c r="S355" s="442"/>
      <c r="T355" s="279"/>
      <c r="U355" s="279"/>
      <c r="V355" s="279"/>
      <c r="W355" s="279"/>
      <c r="X355" s="279"/>
      <c r="Y355" s="279"/>
      <c r="Z355" s="279"/>
    </row>
    <row r="356" spans="1:26" ht="16.5" customHeight="1">
      <c r="A356" s="665"/>
      <c r="B356" s="665"/>
      <c r="C356" s="665"/>
      <c r="D356" s="665"/>
      <c r="E356" s="665"/>
      <c r="F356" s="665"/>
      <c r="G356" s="26"/>
      <c r="H356" s="333" t="s">
        <v>17278</v>
      </c>
      <c r="I356" s="479" t="s">
        <v>17333</v>
      </c>
      <c r="J356" s="86" t="s">
        <v>158</v>
      </c>
      <c r="K356" s="86"/>
      <c r="L356" s="665"/>
      <c r="M356" s="178"/>
      <c r="N356" s="26"/>
      <c r="O356" s="86"/>
      <c r="P356" s="86"/>
      <c r="Q356" s="86" t="s">
        <v>379</v>
      </c>
      <c r="R356" s="86"/>
      <c r="S356" s="442"/>
      <c r="T356" s="279"/>
      <c r="U356" s="279"/>
      <c r="V356" s="279"/>
      <c r="W356" s="279"/>
      <c r="X356" s="279"/>
      <c r="Y356" s="279"/>
      <c r="Z356" s="279"/>
    </row>
    <row r="357" spans="1:26" ht="16.5" customHeight="1">
      <c r="A357" s="666"/>
      <c r="B357" s="666"/>
      <c r="C357" s="666"/>
      <c r="D357" s="666"/>
      <c r="E357" s="666"/>
      <c r="F357" s="666"/>
      <c r="G357" s="26"/>
      <c r="H357" s="333"/>
      <c r="I357" s="453" t="s">
        <v>17282</v>
      </c>
      <c r="J357" s="86" t="s">
        <v>158</v>
      </c>
      <c r="K357" s="86"/>
      <c r="L357" s="666"/>
      <c r="M357" s="178"/>
      <c r="N357" s="26"/>
      <c r="O357" s="86"/>
      <c r="P357" s="86"/>
      <c r="Q357" s="86" t="s">
        <v>379</v>
      </c>
      <c r="R357" s="86"/>
      <c r="S357" s="442"/>
      <c r="T357" s="279"/>
      <c r="U357" s="279"/>
      <c r="V357" s="279"/>
      <c r="W357" s="279"/>
      <c r="X357" s="279"/>
      <c r="Y357" s="279"/>
      <c r="Z357" s="279"/>
    </row>
    <row r="358" spans="1:26" ht="16.5" customHeight="1">
      <c r="A358" s="820" t="s">
        <v>17335</v>
      </c>
      <c r="B358" s="820"/>
      <c r="C358" s="820"/>
      <c r="D358" s="736" t="s">
        <v>2955</v>
      </c>
      <c r="E358" s="746" t="s">
        <v>17338</v>
      </c>
      <c r="F358" s="820"/>
      <c r="G358" s="26"/>
      <c r="H358" s="461" t="s">
        <v>17292</v>
      </c>
      <c r="I358" s="26"/>
      <c r="J358" s="86" t="s">
        <v>158</v>
      </c>
      <c r="K358" s="86"/>
      <c r="L358" s="822"/>
      <c r="M358" s="178"/>
      <c r="N358" s="26"/>
      <c r="O358" s="86"/>
      <c r="P358" s="86"/>
      <c r="Q358" s="86" t="s">
        <v>379</v>
      </c>
      <c r="R358" s="86"/>
      <c r="S358" s="442"/>
      <c r="T358" s="279"/>
      <c r="U358" s="279"/>
      <c r="V358" s="279"/>
      <c r="W358" s="279"/>
      <c r="X358" s="279"/>
      <c r="Y358" s="279"/>
      <c r="Z358" s="279"/>
    </row>
    <row r="359" spans="1:26" ht="16.5" customHeight="1">
      <c r="A359" s="665"/>
      <c r="B359" s="665"/>
      <c r="C359" s="665"/>
      <c r="D359" s="665"/>
      <c r="E359" s="665"/>
      <c r="F359" s="665"/>
      <c r="G359" s="26" t="s">
        <v>17299</v>
      </c>
      <c r="H359" s="333" t="s">
        <v>17297</v>
      </c>
      <c r="I359" s="2" t="s">
        <v>17298</v>
      </c>
      <c r="J359" s="86" t="s">
        <v>158</v>
      </c>
      <c r="K359" s="86"/>
      <c r="L359" s="665"/>
      <c r="M359" s="178"/>
      <c r="N359" s="26"/>
      <c r="O359" s="86"/>
      <c r="P359" s="86"/>
      <c r="Q359" s="86" t="s">
        <v>379</v>
      </c>
      <c r="R359" s="86"/>
      <c r="S359" s="442"/>
      <c r="T359" s="279"/>
      <c r="U359" s="279"/>
      <c r="V359" s="279"/>
      <c r="W359" s="279"/>
      <c r="X359" s="279"/>
      <c r="Y359" s="279"/>
      <c r="Z359" s="279"/>
    </row>
    <row r="360" spans="1:26" ht="16.5" customHeight="1">
      <c r="A360" s="665"/>
      <c r="B360" s="665"/>
      <c r="C360" s="665"/>
      <c r="D360" s="665"/>
      <c r="E360" s="665"/>
      <c r="F360" s="665"/>
      <c r="G360" s="26"/>
      <c r="H360" s="2" t="s">
        <v>17267</v>
      </c>
      <c r="I360" s="445" t="s">
        <v>17269</v>
      </c>
      <c r="J360" s="86" t="s">
        <v>158</v>
      </c>
      <c r="K360" s="86"/>
      <c r="L360" s="665"/>
      <c r="M360" s="178"/>
      <c r="N360" s="26"/>
      <c r="O360" s="86"/>
      <c r="P360" s="86"/>
      <c r="Q360" s="86" t="s">
        <v>379</v>
      </c>
      <c r="R360" s="86"/>
      <c r="S360" s="442"/>
      <c r="T360" s="279"/>
      <c r="U360" s="279"/>
      <c r="V360" s="279"/>
      <c r="W360" s="279"/>
      <c r="X360" s="279"/>
      <c r="Y360" s="279"/>
      <c r="Z360" s="279"/>
    </row>
    <row r="361" spans="1:26" ht="16.5" customHeight="1">
      <c r="A361" s="665"/>
      <c r="B361" s="665"/>
      <c r="C361" s="665"/>
      <c r="D361" s="665"/>
      <c r="E361" s="665"/>
      <c r="F361" s="665"/>
      <c r="G361" s="26"/>
      <c r="H361" s="333" t="s">
        <v>16296</v>
      </c>
      <c r="I361" s="80"/>
      <c r="J361" s="86" t="s">
        <v>158</v>
      </c>
      <c r="K361" s="86"/>
      <c r="L361" s="665"/>
      <c r="M361" s="178"/>
      <c r="N361" s="26"/>
      <c r="O361" s="86"/>
      <c r="P361" s="86"/>
      <c r="Q361" s="86" t="s">
        <v>379</v>
      </c>
      <c r="R361" s="86"/>
      <c r="S361" s="442"/>
      <c r="T361" s="279"/>
      <c r="U361" s="279"/>
      <c r="V361" s="279"/>
      <c r="W361" s="279"/>
      <c r="X361" s="279"/>
      <c r="Y361" s="279"/>
      <c r="Z361" s="279"/>
    </row>
    <row r="362" spans="1:26" ht="16.5" customHeight="1">
      <c r="A362" s="665"/>
      <c r="B362" s="665"/>
      <c r="C362" s="665"/>
      <c r="D362" s="665"/>
      <c r="E362" s="665"/>
      <c r="F362" s="665"/>
      <c r="G362" s="26"/>
      <c r="H362" s="333" t="s">
        <v>15562</v>
      </c>
      <c r="I362" s="2" t="s">
        <v>16313</v>
      </c>
      <c r="J362" s="86" t="s">
        <v>158</v>
      </c>
      <c r="K362" s="86"/>
      <c r="L362" s="665"/>
      <c r="M362" s="178"/>
      <c r="N362" s="26"/>
      <c r="O362" s="86"/>
      <c r="P362" s="86"/>
      <c r="Q362" s="86" t="s">
        <v>379</v>
      </c>
      <c r="R362" s="86"/>
      <c r="S362" s="442"/>
      <c r="T362" s="279"/>
      <c r="U362" s="279"/>
      <c r="V362" s="279"/>
      <c r="W362" s="279"/>
      <c r="X362" s="279"/>
      <c r="Y362" s="279"/>
      <c r="Z362" s="279"/>
    </row>
    <row r="363" spans="1:26" ht="16.5" customHeight="1">
      <c r="A363" s="665"/>
      <c r="B363" s="665"/>
      <c r="C363" s="665"/>
      <c r="D363" s="665"/>
      <c r="E363" s="665"/>
      <c r="F363" s="665"/>
      <c r="G363" s="26"/>
      <c r="H363" s="333" t="s">
        <v>17305</v>
      </c>
      <c r="I363" s="26"/>
      <c r="J363" s="86" t="s">
        <v>158</v>
      </c>
      <c r="K363" s="86"/>
      <c r="L363" s="665"/>
      <c r="M363" s="178"/>
      <c r="N363" s="26"/>
      <c r="O363" s="86"/>
      <c r="P363" s="86"/>
      <c r="Q363" s="86" t="s">
        <v>379</v>
      </c>
      <c r="R363" s="86"/>
      <c r="S363" s="442"/>
      <c r="T363" s="279"/>
      <c r="U363" s="279"/>
      <c r="V363" s="279"/>
      <c r="W363" s="279"/>
      <c r="X363" s="279"/>
      <c r="Y363" s="279"/>
      <c r="Z363" s="279"/>
    </row>
    <row r="364" spans="1:26" ht="16.5" customHeight="1">
      <c r="A364" s="665"/>
      <c r="B364" s="665"/>
      <c r="C364" s="665"/>
      <c r="D364" s="665"/>
      <c r="E364" s="665"/>
      <c r="F364" s="665"/>
      <c r="G364" s="26"/>
      <c r="H364" s="333" t="s">
        <v>19464</v>
      </c>
      <c r="I364" s="468" t="s">
        <v>17276</v>
      </c>
      <c r="J364" s="86" t="s">
        <v>158</v>
      </c>
      <c r="K364" s="86"/>
      <c r="L364" s="665"/>
      <c r="M364" s="178"/>
      <c r="N364" s="26"/>
      <c r="O364" s="86"/>
      <c r="P364" s="86"/>
      <c r="Q364" s="86" t="s">
        <v>379</v>
      </c>
      <c r="R364" s="86"/>
      <c r="S364" s="442"/>
      <c r="T364" s="279"/>
      <c r="U364" s="279"/>
      <c r="V364" s="279"/>
      <c r="W364" s="279"/>
      <c r="X364" s="279"/>
      <c r="Y364" s="279"/>
      <c r="Z364" s="279"/>
    </row>
    <row r="365" spans="1:26" ht="16.5" customHeight="1">
      <c r="A365" s="665"/>
      <c r="B365" s="665"/>
      <c r="C365" s="665"/>
      <c r="D365" s="665"/>
      <c r="E365" s="665"/>
      <c r="F365" s="665"/>
      <c r="G365" s="26"/>
      <c r="H365" s="333" t="s">
        <v>17278</v>
      </c>
      <c r="I365" s="479" t="s">
        <v>17358</v>
      </c>
      <c r="J365" s="86" t="s">
        <v>158</v>
      </c>
      <c r="K365" s="86"/>
      <c r="L365" s="665"/>
      <c r="M365" s="178"/>
      <c r="N365" s="26"/>
      <c r="O365" s="86"/>
      <c r="P365" s="86"/>
      <c r="Q365" s="86" t="s">
        <v>379</v>
      </c>
      <c r="R365" s="86"/>
      <c r="S365" s="442"/>
      <c r="T365" s="279"/>
      <c r="U365" s="279"/>
      <c r="V365" s="279"/>
      <c r="W365" s="279"/>
      <c r="X365" s="279"/>
      <c r="Y365" s="279"/>
      <c r="Z365" s="279"/>
    </row>
    <row r="366" spans="1:26" ht="16.5" customHeight="1">
      <c r="A366" s="666"/>
      <c r="B366" s="666"/>
      <c r="C366" s="666"/>
      <c r="D366" s="666"/>
      <c r="E366" s="666"/>
      <c r="F366" s="666"/>
      <c r="G366" s="26"/>
      <c r="H366" s="333"/>
      <c r="I366" s="453" t="s">
        <v>17282</v>
      </c>
      <c r="J366" s="86" t="s">
        <v>158</v>
      </c>
      <c r="K366" s="86"/>
      <c r="L366" s="666"/>
      <c r="M366" s="178"/>
      <c r="N366" s="26"/>
      <c r="O366" s="86"/>
      <c r="P366" s="86"/>
      <c r="Q366" s="86" t="s">
        <v>379</v>
      </c>
      <c r="R366" s="86"/>
      <c r="S366" s="442"/>
      <c r="T366" s="279"/>
      <c r="U366" s="279"/>
      <c r="V366" s="279"/>
      <c r="W366" s="279"/>
      <c r="X366" s="279"/>
      <c r="Y366" s="279"/>
      <c r="Z366" s="279"/>
    </row>
    <row r="367" spans="1:26" ht="16.5" customHeight="1">
      <c r="A367" s="820" t="s">
        <v>17362</v>
      </c>
      <c r="B367" s="820"/>
      <c r="C367" s="820"/>
      <c r="D367" s="736" t="s">
        <v>2955</v>
      </c>
      <c r="E367" s="746" t="s">
        <v>17338</v>
      </c>
      <c r="F367" s="820"/>
      <c r="G367" s="26"/>
      <c r="H367" s="461" t="s">
        <v>17318</v>
      </c>
      <c r="I367" s="26"/>
      <c r="J367" s="86" t="s">
        <v>158</v>
      </c>
      <c r="K367" s="86"/>
      <c r="L367" s="822"/>
      <c r="M367" s="178"/>
      <c r="N367" s="26"/>
      <c r="O367" s="86"/>
      <c r="P367" s="86"/>
      <c r="Q367" s="86" t="s">
        <v>379</v>
      </c>
      <c r="R367" s="86"/>
      <c r="S367" s="442"/>
      <c r="T367" s="279"/>
      <c r="U367" s="279"/>
      <c r="V367" s="279"/>
      <c r="W367" s="279"/>
      <c r="X367" s="279"/>
      <c r="Y367" s="279"/>
      <c r="Z367" s="279"/>
    </row>
    <row r="368" spans="1:26" ht="16.5" customHeight="1">
      <c r="A368" s="665"/>
      <c r="B368" s="665"/>
      <c r="C368" s="665"/>
      <c r="D368" s="665"/>
      <c r="E368" s="665"/>
      <c r="F368" s="665"/>
      <c r="G368" s="26" t="s">
        <v>17299</v>
      </c>
      <c r="H368" s="333" t="s">
        <v>17297</v>
      </c>
      <c r="I368" s="2" t="s">
        <v>19482</v>
      </c>
      <c r="J368" s="86" t="s">
        <v>158</v>
      </c>
      <c r="K368" s="86"/>
      <c r="L368" s="665"/>
      <c r="M368" s="178"/>
      <c r="N368" s="26"/>
      <c r="O368" s="86"/>
      <c r="P368" s="86"/>
      <c r="Q368" s="86" t="s">
        <v>379</v>
      </c>
      <c r="R368" s="86"/>
      <c r="S368" s="442"/>
      <c r="T368" s="279"/>
      <c r="U368" s="279"/>
      <c r="V368" s="279"/>
      <c r="W368" s="279"/>
      <c r="X368" s="279"/>
      <c r="Y368" s="279"/>
      <c r="Z368" s="279"/>
    </row>
    <row r="369" spans="1:26" ht="16.5" customHeight="1">
      <c r="A369" s="665"/>
      <c r="B369" s="665"/>
      <c r="C369" s="665"/>
      <c r="D369" s="665"/>
      <c r="E369" s="665"/>
      <c r="F369" s="665"/>
      <c r="G369" s="26"/>
      <c r="H369" s="2" t="s">
        <v>17267</v>
      </c>
      <c r="I369" s="445" t="s">
        <v>17269</v>
      </c>
      <c r="J369" s="86" t="s">
        <v>158</v>
      </c>
      <c r="K369" s="86"/>
      <c r="L369" s="665"/>
      <c r="M369" s="178"/>
      <c r="N369" s="26"/>
      <c r="O369" s="86"/>
      <c r="P369" s="86"/>
      <c r="Q369" s="86" t="s">
        <v>379</v>
      </c>
      <c r="R369" s="86"/>
      <c r="S369" s="442"/>
      <c r="T369" s="279"/>
      <c r="U369" s="279"/>
      <c r="V369" s="279"/>
      <c r="W369" s="279"/>
      <c r="X369" s="279"/>
      <c r="Y369" s="279"/>
      <c r="Z369" s="279"/>
    </row>
    <row r="370" spans="1:26" ht="16.5" customHeight="1">
      <c r="A370" s="665"/>
      <c r="B370" s="665"/>
      <c r="C370" s="665"/>
      <c r="D370" s="665"/>
      <c r="E370" s="665"/>
      <c r="F370" s="665"/>
      <c r="G370" s="26"/>
      <c r="H370" s="333" t="s">
        <v>16296</v>
      </c>
      <c r="I370" s="80"/>
      <c r="J370" s="86" t="s">
        <v>158</v>
      </c>
      <c r="K370" s="86"/>
      <c r="L370" s="665"/>
      <c r="M370" s="178"/>
      <c r="N370" s="26"/>
      <c r="O370" s="86"/>
      <c r="P370" s="86"/>
      <c r="Q370" s="86" t="s">
        <v>379</v>
      </c>
      <c r="R370" s="86"/>
      <c r="S370" s="442"/>
      <c r="T370" s="279"/>
      <c r="U370" s="279"/>
      <c r="V370" s="279"/>
      <c r="W370" s="279"/>
      <c r="X370" s="279"/>
      <c r="Y370" s="279"/>
      <c r="Z370" s="279"/>
    </row>
    <row r="371" spans="1:26" ht="16.5" customHeight="1">
      <c r="A371" s="665"/>
      <c r="B371" s="665"/>
      <c r="C371" s="665"/>
      <c r="D371" s="665"/>
      <c r="E371" s="665"/>
      <c r="F371" s="665"/>
      <c r="G371" s="26"/>
      <c r="H371" s="333" t="s">
        <v>15562</v>
      </c>
      <c r="I371" s="2" t="s">
        <v>16313</v>
      </c>
      <c r="J371" s="86" t="s">
        <v>158</v>
      </c>
      <c r="K371" s="86"/>
      <c r="L371" s="665"/>
      <c r="M371" s="178"/>
      <c r="N371" s="26"/>
      <c r="O371" s="86"/>
      <c r="P371" s="86"/>
      <c r="Q371" s="86" t="s">
        <v>379</v>
      </c>
      <c r="R371" s="86"/>
      <c r="S371" s="442"/>
      <c r="T371" s="279"/>
      <c r="U371" s="279"/>
      <c r="V371" s="279"/>
      <c r="W371" s="279"/>
      <c r="X371" s="279"/>
      <c r="Y371" s="279"/>
      <c r="Z371" s="279"/>
    </row>
    <row r="372" spans="1:26" ht="16.5" customHeight="1">
      <c r="A372" s="665"/>
      <c r="B372" s="665"/>
      <c r="C372" s="665"/>
      <c r="D372" s="665"/>
      <c r="E372" s="665"/>
      <c r="F372" s="665"/>
      <c r="G372" s="26"/>
      <c r="H372" s="333" t="s">
        <v>17305</v>
      </c>
      <c r="I372" s="26"/>
      <c r="J372" s="86" t="s">
        <v>158</v>
      </c>
      <c r="K372" s="86"/>
      <c r="L372" s="665"/>
      <c r="M372" s="178"/>
      <c r="N372" s="26"/>
      <c r="O372" s="86"/>
      <c r="P372" s="86"/>
      <c r="Q372" s="86" t="s">
        <v>379</v>
      </c>
      <c r="R372" s="86"/>
      <c r="S372" s="442"/>
      <c r="T372" s="279"/>
      <c r="U372" s="279"/>
      <c r="V372" s="279"/>
      <c r="W372" s="279"/>
      <c r="X372" s="279"/>
      <c r="Y372" s="279"/>
      <c r="Z372" s="279"/>
    </row>
    <row r="373" spans="1:26" ht="16.5" customHeight="1">
      <c r="A373" s="665"/>
      <c r="B373" s="665"/>
      <c r="C373" s="665"/>
      <c r="D373" s="665"/>
      <c r="E373" s="665"/>
      <c r="F373" s="665"/>
      <c r="G373" s="26"/>
      <c r="H373" s="333" t="s">
        <v>19494</v>
      </c>
      <c r="I373" s="468" t="s">
        <v>17276</v>
      </c>
      <c r="J373" s="86" t="s">
        <v>158</v>
      </c>
      <c r="K373" s="86"/>
      <c r="L373" s="665"/>
      <c r="M373" s="178"/>
      <c r="N373" s="26"/>
      <c r="O373" s="86"/>
      <c r="P373" s="86"/>
      <c r="Q373" s="86" t="s">
        <v>379</v>
      </c>
      <c r="R373" s="86"/>
      <c r="S373" s="442"/>
      <c r="T373" s="279"/>
      <c r="U373" s="279"/>
      <c r="V373" s="279"/>
      <c r="W373" s="279"/>
      <c r="X373" s="279"/>
      <c r="Y373" s="279"/>
      <c r="Z373" s="279"/>
    </row>
    <row r="374" spans="1:26" ht="16.5" customHeight="1">
      <c r="A374" s="665"/>
      <c r="B374" s="665"/>
      <c r="C374" s="665"/>
      <c r="D374" s="665"/>
      <c r="E374" s="665"/>
      <c r="F374" s="665"/>
      <c r="G374" s="26"/>
      <c r="H374" s="333" t="s">
        <v>17278</v>
      </c>
      <c r="I374" s="479" t="s">
        <v>17279</v>
      </c>
      <c r="J374" s="86" t="s">
        <v>158</v>
      </c>
      <c r="K374" s="86"/>
      <c r="L374" s="665"/>
      <c r="M374" s="178"/>
      <c r="N374" s="26"/>
      <c r="O374" s="86"/>
      <c r="P374" s="86"/>
      <c r="Q374" s="86" t="s">
        <v>379</v>
      </c>
      <c r="R374" s="86"/>
      <c r="S374" s="442"/>
      <c r="T374" s="279"/>
      <c r="U374" s="279"/>
      <c r="V374" s="279"/>
      <c r="W374" s="279"/>
      <c r="X374" s="279"/>
      <c r="Y374" s="279"/>
      <c r="Z374" s="279"/>
    </row>
    <row r="375" spans="1:26" ht="16.5" customHeight="1">
      <c r="A375" s="666"/>
      <c r="B375" s="666"/>
      <c r="C375" s="666"/>
      <c r="D375" s="666"/>
      <c r="E375" s="666"/>
      <c r="F375" s="666"/>
      <c r="G375" s="26"/>
      <c r="H375" s="333"/>
      <c r="I375" s="453" t="s">
        <v>17282</v>
      </c>
      <c r="J375" s="86" t="s">
        <v>158</v>
      </c>
      <c r="K375" s="86"/>
      <c r="L375" s="666"/>
      <c r="M375" s="178"/>
      <c r="N375" s="26"/>
      <c r="O375" s="86"/>
      <c r="P375" s="86"/>
      <c r="Q375" s="86" t="s">
        <v>379</v>
      </c>
      <c r="R375" s="86"/>
      <c r="S375" s="442"/>
      <c r="T375" s="279"/>
      <c r="U375" s="279"/>
      <c r="V375" s="279"/>
      <c r="W375" s="279"/>
      <c r="X375" s="279"/>
      <c r="Y375" s="279"/>
      <c r="Z375" s="279"/>
    </row>
    <row r="376" spans="1:26" ht="16.5" customHeight="1">
      <c r="A376" s="820" t="s">
        <v>17384</v>
      </c>
      <c r="B376" s="820"/>
      <c r="C376" s="820"/>
      <c r="D376" s="749" t="s">
        <v>5001</v>
      </c>
      <c r="E376" s="741" t="s">
        <v>17388</v>
      </c>
      <c r="F376" s="820"/>
      <c r="G376" s="26"/>
      <c r="H376" s="461" t="s">
        <v>15550</v>
      </c>
      <c r="I376" s="26"/>
      <c r="J376" s="86" t="s">
        <v>158</v>
      </c>
      <c r="K376" s="86"/>
      <c r="L376" s="822"/>
      <c r="M376" s="178"/>
      <c r="N376" s="26"/>
      <c r="O376" s="86"/>
      <c r="P376" s="86"/>
      <c r="Q376" s="86" t="s">
        <v>379</v>
      </c>
      <c r="R376" s="86"/>
      <c r="S376" s="442"/>
      <c r="T376" s="279"/>
      <c r="U376" s="279"/>
      <c r="V376" s="279"/>
      <c r="W376" s="279"/>
      <c r="X376" s="279"/>
      <c r="Y376" s="279"/>
      <c r="Z376" s="279"/>
    </row>
    <row r="377" spans="1:26" ht="16.5" customHeight="1">
      <c r="A377" s="665"/>
      <c r="B377" s="665"/>
      <c r="C377" s="665"/>
      <c r="D377" s="665"/>
      <c r="E377" s="665"/>
      <c r="F377" s="665"/>
      <c r="G377" s="26" t="s">
        <v>18722</v>
      </c>
      <c r="H377" s="333" t="s">
        <v>17392</v>
      </c>
      <c r="I377" s="333" t="s">
        <v>16282</v>
      </c>
      <c r="J377" s="86" t="s">
        <v>158</v>
      </c>
      <c r="K377" s="86"/>
      <c r="L377" s="665"/>
      <c r="M377" s="178"/>
      <c r="N377" s="26"/>
      <c r="O377" s="86"/>
      <c r="P377" s="86"/>
      <c r="Q377" s="86" t="s">
        <v>379</v>
      </c>
      <c r="R377" s="86"/>
      <c r="S377" s="442"/>
      <c r="T377" s="279"/>
      <c r="U377" s="279"/>
      <c r="V377" s="279"/>
      <c r="W377" s="279"/>
      <c r="X377" s="279"/>
      <c r="Y377" s="279"/>
      <c r="Z377" s="279"/>
    </row>
    <row r="378" spans="1:26" ht="16.5" customHeight="1">
      <c r="A378" s="665"/>
      <c r="B378" s="665"/>
      <c r="C378" s="665"/>
      <c r="D378" s="665"/>
      <c r="E378" s="665"/>
      <c r="F378" s="665"/>
      <c r="G378" s="26"/>
      <c r="H378" s="333" t="s">
        <v>17267</v>
      </c>
      <c r="I378" s="468" t="s">
        <v>17269</v>
      </c>
      <c r="J378" s="86" t="s">
        <v>158</v>
      </c>
      <c r="K378" s="86"/>
      <c r="L378" s="665"/>
      <c r="M378" s="178"/>
      <c r="N378" s="26"/>
      <c r="O378" s="86"/>
      <c r="P378" s="86"/>
      <c r="Q378" s="86" t="s">
        <v>379</v>
      </c>
      <c r="R378" s="86"/>
      <c r="S378" s="442"/>
      <c r="T378" s="279"/>
      <c r="U378" s="279"/>
      <c r="V378" s="279"/>
      <c r="W378" s="279"/>
      <c r="X378" s="279"/>
      <c r="Y378" s="279"/>
      <c r="Z378" s="279"/>
    </row>
    <row r="379" spans="1:26" ht="16.5" customHeight="1">
      <c r="A379" s="665"/>
      <c r="B379" s="665"/>
      <c r="C379" s="665"/>
      <c r="D379" s="665"/>
      <c r="E379" s="665"/>
      <c r="F379" s="665"/>
      <c r="G379" s="26"/>
      <c r="H379" s="333" t="s">
        <v>16296</v>
      </c>
      <c r="I379" s="80"/>
      <c r="J379" s="86" t="s">
        <v>158</v>
      </c>
      <c r="K379" s="86"/>
      <c r="L379" s="665"/>
      <c r="M379" s="178"/>
      <c r="N379" s="26"/>
      <c r="O379" s="86"/>
      <c r="P379" s="86"/>
      <c r="Q379" s="86" t="s">
        <v>379</v>
      </c>
      <c r="R379" s="86"/>
      <c r="S379" s="442"/>
      <c r="T379" s="279"/>
      <c r="U379" s="279"/>
      <c r="V379" s="279"/>
      <c r="W379" s="279"/>
      <c r="X379" s="279"/>
      <c r="Y379" s="279"/>
      <c r="Z379" s="279"/>
    </row>
    <row r="380" spans="1:26" ht="16.5" customHeight="1">
      <c r="A380" s="665"/>
      <c r="B380" s="665"/>
      <c r="C380" s="665"/>
      <c r="D380" s="665"/>
      <c r="E380" s="665"/>
      <c r="F380" s="665"/>
      <c r="G380" s="26"/>
      <c r="H380" s="333" t="s">
        <v>15562</v>
      </c>
      <c r="I380" s="2" t="s">
        <v>16313</v>
      </c>
      <c r="J380" s="86" t="s">
        <v>158</v>
      </c>
      <c r="K380" s="86"/>
      <c r="L380" s="665"/>
      <c r="M380" s="178"/>
      <c r="N380" s="26"/>
      <c r="O380" s="86"/>
      <c r="P380" s="86"/>
      <c r="Q380" s="86" t="s">
        <v>379</v>
      </c>
      <c r="R380" s="86"/>
      <c r="S380" s="442"/>
      <c r="T380" s="279"/>
      <c r="U380" s="279"/>
      <c r="V380" s="279"/>
      <c r="W380" s="279"/>
      <c r="X380" s="279"/>
      <c r="Y380" s="279"/>
      <c r="Z380" s="279"/>
    </row>
    <row r="381" spans="1:26" ht="16.5" customHeight="1">
      <c r="A381" s="665"/>
      <c r="B381" s="665"/>
      <c r="C381" s="665"/>
      <c r="D381" s="665"/>
      <c r="E381" s="665"/>
      <c r="F381" s="665"/>
      <c r="G381" s="26"/>
      <c r="H381" s="468" t="s">
        <v>17397</v>
      </c>
      <c r="I381" s="333" t="s">
        <v>15890</v>
      </c>
      <c r="J381" s="86" t="s">
        <v>158</v>
      </c>
      <c r="K381" s="86"/>
      <c r="L381" s="665"/>
      <c r="M381" s="178"/>
      <c r="N381" s="26"/>
      <c r="O381" s="86"/>
      <c r="P381" s="86"/>
      <c r="Q381" s="86" t="s">
        <v>379</v>
      </c>
      <c r="R381" s="86"/>
      <c r="S381" s="442"/>
      <c r="T381" s="279"/>
      <c r="U381" s="279"/>
      <c r="V381" s="279"/>
      <c r="W381" s="279"/>
      <c r="X381" s="279"/>
      <c r="Y381" s="279"/>
      <c r="Z381" s="279"/>
    </row>
    <row r="382" spans="1:26" ht="16.5" customHeight="1">
      <c r="A382" s="666"/>
      <c r="B382" s="666"/>
      <c r="C382" s="666"/>
      <c r="D382" s="666"/>
      <c r="E382" s="666"/>
      <c r="F382" s="666"/>
      <c r="G382" s="26"/>
      <c r="H382" s="333" t="s">
        <v>15562</v>
      </c>
      <c r="I382" s="468" t="s">
        <v>15891</v>
      </c>
      <c r="J382" s="86" t="s">
        <v>158</v>
      </c>
      <c r="K382" s="86"/>
      <c r="L382" s="666"/>
      <c r="M382" s="178"/>
      <c r="N382" s="26"/>
      <c r="O382" s="86"/>
      <c r="P382" s="86"/>
      <c r="Q382" s="86" t="s">
        <v>379</v>
      </c>
      <c r="R382" s="86"/>
      <c r="S382" s="442"/>
      <c r="T382" s="279"/>
      <c r="U382" s="279"/>
      <c r="V382" s="279"/>
      <c r="W382" s="279"/>
      <c r="X382" s="279"/>
      <c r="Y382" s="279"/>
      <c r="Z382" s="279"/>
    </row>
    <row r="383" spans="1:26" ht="16.5" customHeight="1">
      <c r="A383" s="820" t="s">
        <v>17400</v>
      </c>
      <c r="B383" s="820"/>
      <c r="C383" s="820"/>
      <c r="D383" s="749" t="s">
        <v>5001</v>
      </c>
      <c r="E383" s="741" t="s">
        <v>17403</v>
      </c>
      <c r="F383" s="820"/>
      <c r="G383" s="26"/>
      <c r="H383" s="461" t="s">
        <v>15550</v>
      </c>
      <c r="I383" s="26"/>
      <c r="J383" s="86" t="s">
        <v>158</v>
      </c>
      <c r="K383" s="86"/>
      <c r="L383" s="822"/>
      <c r="M383" s="178"/>
      <c r="N383" s="26"/>
      <c r="O383" s="86"/>
      <c r="P383" s="86"/>
      <c r="Q383" s="86" t="s">
        <v>379</v>
      </c>
      <c r="R383" s="86"/>
      <c r="S383" s="442"/>
      <c r="T383" s="279"/>
      <c r="U383" s="279"/>
      <c r="V383" s="279"/>
      <c r="W383" s="279"/>
      <c r="X383" s="279"/>
      <c r="Y383" s="279"/>
      <c r="Z383" s="279"/>
    </row>
    <row r="384" spans="1:26" ht="16.5" customHeight="1">
      <c r="A384" s="665"/>
      <c r="B384" s="665"/>
      <c r="C384" s="665"/>
      <c r="D384" s="665"/>
      <c r="E384" s="665"/>
      <c r="F384" s="665"/>
      <c r="G384" s="26" t="s">
        <v>18722</v>
      </c>
      <c r="H384" s="333" t="s">
        <v>17392</v>
      </c>
      <c r="I384" s="333" t="s">
        <v>16282</v>
      </c>
      <c r="J384" s="86" t="s">
        <v>158</v>
      </c>
      <c r="K384" s="86"/>
      <c r="L384" s="665"/>
      <c r="M384" s="178"/>
      <c r="N384" s="26"/>
      <c r="O384" s="86"/>
      <c r="P384" s="86"/>
      <c r="Q384" s="86" t="s">
        <v>379</v>
      </c>
      <c r="R384" s="86"/>
      <c r="S384" s="442"/>
      <c r="T384" s="279"/>
      <c r="U384" s="279"/>
      <c r="V384" s="279"/>
      <c r="W384" s="279"/>
      <c r="X384" s="279"/>
      <c r="Y384" s="279"/>
      <c r="Z384" s="279"/>
    </row>
    <row r="385" spans="1:26" ht="16.5" customHeight="1">
      <c r="A385" s="665"/>
      <c r="B385" s="665"/>
      <c r="C385" s="665"/>
      <c r="D385" s="665"/>
      <c r="E385" s="665"/>
      <c r="F385" s="665"/>
      <c r="G385" s="26"/>
      <c r="H385" s="2" t="s">
        <v>17267</v>
      </c>
      <c r="I385" s="445" t="s">
        <v>17269</v>
      </c>
      <c r="J385" s="86" t="s">
        <v>158</v>
      </c>
      <c r="K385" s="86"/>
      <c r="L385" s="665"/>
      <c r="M385" s="178"/>
      <c r="N385" s="26"/>
      <c r="O385" s="86"/>
      <c r="P385" s="86"/>
      <c r="Q385" s="86" t="s">
        <v>379</v>
      </c>
      <c r="R385" s="86"/>
      <c r="S385" s="442"/>
      <c r="T385" s="279"/>
      <c r="U385" s="279"/>
      <c r="V385" s="279"/>
      <c r="W385" s="279"/>
      <c r="X385" s="279"/>
      <c r="Y385" s="279"/>
      <c r="Z385" s="279"/>
    </row>
    <row r="386" spans="1:26" ht="16.5" customHeight="1">
      <c r="A386" s="665"/>
      <c r="B386" s="665"/>
      <c r="C386" s="665"/>
      <c r="D386" s="665"/>
      <c r="E386" s="665"/>
      <c r="F386" s="665"/>
      <c r="G386" s="26"/>
      <c r="H386" s="333" t="s">
        <v>16296</v>
      </c>
      <c r="I386" s="80"/>
      <c r="J386" s="86" t="s">
        <v>158</v>
      </c>
      <c r="K386" s="86"/>
      <c r="L386" s="665"/>
      <c r="M386" s="178"/>
      <c r="N386" s="26"/>
      <c r="O386" s="86"/>
      <c r="P386" s="86"/>
      <c r="Q386" s="86" t="s">
        <v>379</v>
      </c>
      <c r="R386" s="86"/>
      <c r="S386" s="442"/>
      <c r="T386" s="279"/>
      <c r="U386" s="279"/>
      <c r="V386" s="279"/>
      <c r="W386" s="279"/>
      <c r="X386" s="279"/>
      <c r="Y386" s="279"/>
      <c r="Z386" s="279"/>
    </row>
    <row r="387" spans="1:26" ht="16.5" customHeight="1">
      <c r="A387" s="665"/>
      <c r="B387" s="665"/>
      <c r="C387" s="665"/>
      <c r="D387" s="665"/>
      <c r="E387" s="665"/>
      <c r="F387" s="665"/>
      <c r="G387" s="26"/>
      <c r="H387" s="333" t="s">
        <v>15562</v>
      </c>
      <c r="I387" s="2" t="s">
        <v>16313</v>
      </c>
      <c r="J387" s="86" t="s">
        <v>158</v>
      </c>
      <c r="K387" s="86"/>
      <c r="L387" s="665"/>
      <c r="M387" s="178"/>
      <c r="N387" s="26"/>
      <c r="O387" s="86"/>
      <c r="P387" s="86"/>
      <c r="Q387" s="86" t="s">
        <v>379</v>
      </c>
      <c r="R387" s="86"/>
      <c r="S387" s="442"/>
      <c r="T387" s="279"/>
      <c r="U387" s="279"/>
      <c r="V387" s="279"/>
      <c r="W387" s="279"/>
      <c r="X387" s="279"/>
      <c r="Y387" s="279"/>
      <c r="Z387" s="279"/>
    </row>
    <row r="388" spans="1:26" ht="16.5" customHeight="1">
      <c r="A388" s="665"/>
      <c r="B388" s="665"/>
      <c r="C388" s="665"/>
      <c r="D388" s="665"/>
      <c r="E388" s="665"/>
      <c r="F388" s="665"/>
      <c r="G388" s="26"/>
      <c r="H388" s="333" t="s">
        <v>17415</v>
      </c>
      <c r="I388" s="2"/>
      <c r="J388" s="86" t="s">
        <v>158</v>
      </c>
      <c r="K388" s="86"/>
      <c r="L388" s="665"/>
      <c r="M388" s="178"/>
      <c r="N388" s="26"/>
      <c r="O388" s="86"/>
      <c r="P388" s="86"/>
      <c r="Q388" s="86" t="s">
        <v>379</v>
      </c>
      <c r="R388" s="86"/>
      <c r="S388" s="442"/>
      <c r="T388" s="279"/>
      <c r="U388" s="279"/>
      <c r="V388" s="279"/>
      <c r="W388" s="279"/>
      <c r="X388" s="279"/>
      <c r="Y388" s="279"/>
      <c r="Z388" s="279"/>
    </row>
    <row r="389" spans="1:26" ht="16.5" customHeight="1">
      <c r="A389" s="665"/>
      <c r="B389" s="665"/>
      <c r="C389" s="665"/>
      <c r="D389" s="665"/>
      <c r="E389" s="665"/>
      <c r="F389" s="665"/>
      <c r="G389" s="26"/>
      <c r="H389" s="468" t="s">
        <v>17416</v>
      </c>
      <c r="I389" s="468" t="s">
        <v>19521</v>
      </c>
      <c r="J389" s="86" t="s">
        <v>158</v>
      </c>
      <c r="K389" s="86"/>
      <c r="L389" s="665"/>
      <c r="M389" s="178"/>
      <c r="N389" s="26"/>
      <c r="O389" s="86"/>
      <c r="P389" s="86"/>
      <c r="Q389" s="86" t="s">
        <v>379</v>
      </c>
      <c r="R389" s="86"/>
      <c r="S389" s="442"/>
      <c r="T389" s="279"/>
      <c r="U389" s="279"/>
      <c r="V389" s="279"/>
      <c r="W389" s="279"/>
      <c r="X389" s="279"/>
      <c r="Y389" s="279"/>
      <c r="Z389" s="279"/>
    </row>
    <row r="390" spans="1:26" ht="16.5" customHeight="1">
      <c r="A390" s="665"/>
      <c r="B390" s="665"/>
      <c r="C390" s="665"/>
      <c r="D390" s="665"/>
      <c r="E390" s="665"/>
      <c r="F390" s="665"/>
      <c r="G390" s="26"/>
      <c r="H390" s="445" t="s">
        <v>17267</v>
      </c>
      <c r="I390" s="445" t="s">
        <v>16528</v>
      </c>
      <c r="J390" s="86" t="s">
        <v>158</v>
      </c>
      <c r="K390" s="86"/>
      <c r="L390" s="665"/>
      <c r="M390" s="178"/>
      <c r="N390" s="26"/>
      <c r="O390" s="86"/>
      <c r="P390" s="86"/>
      <c r="Q390" s="86" t="s">
        <v>379</v>
      </c>
      <c r="R390" s="86"/>
      <c r="S390" s="442"/>
      <c r="T390" s="279"/>
      <c r="U390" s="279"/>
      <c r="V390" s="279"/>
      <c r="W390" s="279"/>
      <c r="X390" s="279"/>
      <c r="Y390" s="279"/>
      <c r="Z390" s="279"/>
    </row>
    <row r="391" spans="1:26" ht="16.5" customHeight="1">
      <c r="A391" s="665"/>
      <c r="B391" s="665"/>
      <c r="C391" s="665"/>
      <c r="D391" s="665"/>
      <c r="E391" s="665"/>
      <c r="F391" s="665"/>
      <c r="G391" s="26"/>
      <c r="H391" s="468" t="s">
        <v>17416</v>
      </c>
      <c r="I391" s="468" t="s">
        <v>19526</v>
      </c>
      <c r="J391" s="86" t="s">
        <v>158</v>
      </c>
      <c r="K391" s="86"/>
      <c r="L391" s="665"/>
      <c r="M391" s="178"/>
      <c r="N391" s="26"/>
      <c r="O391" s="86"/>
      <c r="P391" s="86"/>
      <c r="Q391" s="86" t="s">
        <v>379</v>
      </c>
      <c r="R391" s="86"/>
      <c r="S391" s="442"/>
      <c r="T391" s="279"/>
      <c r="U391" s="279"/>
      <c r="V391" s="279"/>
      <c r="W391" s="279"/>
      <c r="X391" s="279"/>
      <c r="Y391" s="279"/>
      <c r="Z391" s="279"/>
    </row>
    <row r="392" spans="1:26" ht="16.5" customHeight="1">
      <c r="A392" s="665"/>
      <c r="B392" s="665"/>
      <c r="C392" s="665"/>
      <c r="D392" s="665"/>
      <c r="E392" s="665"/>
      <c r="F392" s="665"/>
      <c r="G392" s="26"/>
      <c r="H392" s="445" t="s">
        <v>17267</v>
      </c>
      <c r="I392" s="445" t="s">
        <v>16528</v>
      </c>
      <c r="J392" s="86" t="s">
        <v>158</v>
      </c>
      <c r="K392" s="86"/>
      <c r="L392" s="665"/>
      <c r="M392" s="178"/>
      <c r="N392" s="26"/>
      <c r="O392" s="86"/>
      <c r="P392" s="86"/>
      <c r="Q392" s="86" t="s">
        <v>379</v>
      </c>
      <c r="R392" s="86"/>
      <c r="S392" s="442"/>
      <c r="T392" s="279"/>
      <c r="U392" s="279"/>
      <c r="V392" s="279"/>
      <c r="W392" s="279"/>
      <c r="X392" s="279"/>
      <c r="Y392" s="279"/>
      <c r="Z392" s="279"/>
    </row>
    <row r="393" spans="1:26" ht="16.5" customHeight="1">
      <c r="A393" s="665"/>
      <c r="B393" s="665"/>
      <c r="C393" s="665"/>
      <c r="D393" s="665"/>
      <c r="E393" s="665"/>
      <c r="F393" s="665"/>
      <c r="G393" s="26"/>
      <c r="H393" s="468" t="s">
        <v>17416</v>
      </c>
      <c r="I393" s="468" t="s">
        <v>19533</v>
      </c>
      <c r="J393" s="86" t="s">
        <v>158</v>
      </c>
      <c r="K393" s="86"/>
      <c r="L393" s="665"/>
      <c r="M393" s="178"/>
      <c r="N393" s="26"/>
      <c r="O393" s="86"/>
      <c r="P393" s="86"/>
      <c r="Q393" s="86" t="s">
        <v>379</v>
      </c>
      <c r="R393" s="86"/>
      <c r="S393" s="442"/>
      <c r="T393" s="279"/>
      <c r="U393" s="279"/>
      <c r="V393" s="279"/>
      <c r="W393" s="279"/>
      <c r="X393" s="279"/>
      <c r="Y393" s="279"/>
      <c r="Z393" s="279"/>
    </row>
    <row r="394" spans="1:26" ht="16.5" customHeight="1">
      <c r="A394" s="665"/>
      <c r="B394" s="665"/>
      <c r="C394" s="665"/>
      <c r="D394" s="665"/>
      <c r="E394" s="665"/>
      <c r="F394" s="665"/>
      <c r="G394" s="26"/>
      <c r="H394" s="445" t="s">
        <v>17267</v>
      </c>
      <c r="I394" s="445" t="s">
        <v>16528</v>
      </c>
      <c r="J394" s="86" t="s">
        <v>158</v>
      </c>
      <c r="K394" s="86"/>
      <c r="L394" s="665"/>
      <c r="M394" s="178"/>
      <c r="N394" s="26"/>
      <c r="O394" s="86"/>
      <c r="P394" s="86"/>
      <c r="Q394" s="86" t="s">
        <v>379</v>
      </c>
      <c r="R394" s="86"/>
      <c r="S394" s="442"/>
      <c r="T394" s="279"/>
      <c r="U394" s="279"/>
      <c r="V394" s="279"/>
      <c r="W394" s="279"/>
      <c r="X394" s="279"/>
      <c r="Y394" s="279"/>
      <c r="Z394" s="279"/>
    </row>
    <row r="395" spans="1:26" ht="16.5" customHeight="1">
      <c r="A395" s="666"/>
      <c r="B395" s="666"/>
      <c r="C395" s="666"/>
      <c r="D395" s="666"/>
      <c r="E395" s="666"/>
      <c r="F395" s="666"/>
      <c r="G395" s="26"/>
      <c r="H395" s="333" t="s">
        <v>15562</v>
      </c>
      <c r="I395" s="468" t="s">
        <v>15891</v>
      </c>
      <c r="J395" s="86" t="s">
        <v>158</v>
      </c>
      <c r="K395" s="86"/>
      <c r="L395" s="666"/>
      <c r="M395" s="178"/>
      <c r="N395" s="26"/>
      <c r="O395" s="86"/>
      <c r="P395" s="86"/>
      <c r="Q395" s="86" t="s">
        <v>379</v>
      </c>
      <c r="R395" s="86"/>
      <c r="S395" s="442"/>
      <c r="T395" s="279"/>
      <c r="U395" s="279"/>
      <c r="V395" s="279"/>
      <c r="W395" s="279"/>
      <c r="X395" s="279"/>
      <c r="Y395" s="279"/>
      <c r="Z395" s="279"/>
    </row>
    <row r="396" spans="1:26" ht="16.5" customHeight="1">
      <c r="A396" s="820" t="s">
        <v>17436</v>
      </c>
      <c r="B396" s="820"/>
      <c r="C396" s="820"/>
      <c r="D396" s="749" t="s">
        <v>5001</v>
      </c>
      <c r="E396" s="779" t="s">
        <v>17403</v>
      </c>
      <c r="F396" s="820"/>
      <c r="G396" s="26"/>
      <c r="H396" s="461" t="s">
        <v>15550</v>
      </c>
      <c r="I396" s="26"/>
      <c r="J396" s="86" t="s">
        <v>158</v>
      </c>
      <c r="K396" s="86"/>
      <c r="L396" s="822"/>
      <c r="M396" s="178"/>
      <c r="N396" s="26"/>
      <c r="O396" s="86"/>
      <c r="P396" s="86"/>
      <c r="Q396" s="86" t="s">
        <v>379</v>
      </c>
      <c r="R396" s="86"/>
      <c r="S396" s="442"/>
      <c r="T396" s="279"/>
      <c r="U396" s="279"/>
      <c r="V396" s="279"/>
      <c r="W396" s="279"/>
      <c r="X396" s="279"/>
      <c r="Y396" s="279"/>
      <c r="Z396" s="279"/>
    </row>
    <row r="397" spans="1:26" ht="16.5" customHeight="1">
      <c r="A397" s="665"/>
      <c r="B397" s="665"/>
      <c r="C397" s="665"/>
      <c r="D397" s="665"/>
      <c r="E397" s="665"/>
      <c r="F397" s="665"/>
      <c r="G397" s="26" t="s">
        <v>18722</v>
      </c>
      <c r="H397" s="333" t="s">
        <v>17392</v>
      </c>
      <c r="I397" s="333" t="s">
        <v>16282</v>
      </c>
      <c r="J397" s="86" t="s">
        <v>158</v>
      </c>
      <c r="K397" s="86"/>
      <c r="L397" s="665"/>
      <c r="M397" s="178"/>
      <c r="N397" s="26"/>
      <c r="O397" s="86"/>
      <c r="P397" s="86"/>
      <c r="Q397" s="86" t="s">
        <v>379</v>
      </c>
      <c r="R397" s="86"/>
      <c r="S397" s="442"/>
      <c r="T397" s="279"/>
      <c r="U397" s="279"/>
      <c r="V397" s="279"/>
      <c r="W397" s="279"/>
      <c r="X397" s="279"/>
      <c r="Y397" s="279"/>
      <c r="Z397" s="279"/>
    </row>
    <row r="398" spans="1:26" ht="16.5" customHeight="1">
      <c r="A398" s="665"/>
      <c r="B398" s="665"/>
      <c r="C398" s="665"/>
      <c r="D398" s="665"/>
      <c r="E398" s="665"/>
      <c r="F398" s="665"/>
      <c r="G398" s="26"/>
      <c r="H398" s="333" t="s">
        <v>17267</v>
      </c>
      <c r="I398" s="445" t="s">
        <v>17269</v>
      </c>
      <c r="J398" s="86" t="s">
        <v>158</v>
      </c>
      <c r="K398" s="86"/>
      <c r="L398" s="665"/>
      <c r="M398" s="178"/>
      <c r="N398" s="26"/>
      <c r="O398" s="86"/>
      <c r="P398" s="86"/>
      <c r="Q398" s="86" t="s">
        <v>379</v>
      </c>
      <c r="R398" s="86"/>
      <c r="S398" s="442"/>
      <c r="T398" s="279"/>
      <c r="U398" s="279"/>
      <c r="V398" s="279"/>
      <c r="W398" s="279"/>
      <c r="X398" s="279"/>
      <c r="Y398" s="279"/>
      <c r="Z398" s="279"/>
    </row>
    <row r="399" spans="1:26" ht="16.5" customHeight="1">
      <c r="A399" s="665"/>
      <c r="B399" s="665"/>
      <c r="C399" s="665"/>
      <c r="D399" s="665"/>
      <c r="E399" s="665"/>
      <c r="F399" s="665"/>
      <c r="G399" s="26"/>
      <c r="H399" s="333" t="s">
        <v>16296</v>
      </c>
      <c r="I399" s="80"/>
      <c r="J399" s="86" t="s">
        <v>158</v>
      </c>
      <c r="K399" s="86"/>
      <c r="L399" s="665"/>
      <c r="M399" s="178"/>
      <c r="N399" s="26"/>
      <c r="O399" s="86"/>
      <c r="P399" s="86"/>
      <c r="Q399" s="86" t="s">
        <v>379</v>
      </c>
      <c r="R399" s="86"/>
      <c r="S399" s="442"/>
      <c r="T399" s="279"/>
      <c r="U399" s="279"/>
      <c r="V399" s="279"/>
      <c r="W399" s="279"/>
      <c r="X399" s="279"/>
      <c r="Y399" s="279"/>
      <c r="Z399" s="279"/>
    </row>
    <row r="400" spans="1:26" ht="16.5" customHeight="1">
      <c r="A400" s="665"/>
      <c r="B400" s="665"/>
      <c r="C400" s="665"/>
      <c r="D400" s="665"/>
      <c r="E400" s="665"/>
      <c r="F400" s="665"/>
      <c r="G400" s="26"/>
      <c r="H400" s="333" t="s">
        <v>15562</v>
      </c>
      <c r="I400" s="2" t="s">
        <v>16313</v>
      </c>
      <c r="J400" s="86" t="s">
        <v>158</v>
      </c>
      <c r="K400" s="86"/>
      <c r="L400" s="665"/>
      <c r="M400" s="178"/>
      <c r="N400" s="26"/>
      <c r="O400" s="86"/>
      <c r="P400" s="86"/>
      <c r="Q400" s="86" t="s">
        <v>379</v>
      </c>
      <c r="R400" s="86"/>
      <c r="S400" s="442"/>
      <c r="T400" s="279"/>
      <c r="U400" s="279"/>
      <c r="V400" s="279"/>
      <c r="W400" s="279"/>
      <c r="X400" s="279"/>
      <c r="Y400" s="279"/>
      <c r="Z400" s="279"/>
    </row>
    <row r="401" spans="1:26" ht="16.5" customHeight="1">
      <c r="A401" s="665"/>
      <c r="B401" s="665"/>
      <c r="C401" s="665"/>
      <c r="D401" s="665"/>
      <c r="E401" s="665"/>
      <c r="F401" s="665"/>
      <c r="G401" s="26"/>
      <c r="H401" s="333" t="s">
        <v>17415</v>
      </c>
      <c r="I401" s="2"/>
      <c r="J401" s="86" t="s">
        <v>158</v>
      </c>
      <c r="K401" s="86"/>
      <c r="L401" s="665"/>
      <c r="M401" s="178"/>
      <c r="N401" s="26"/>
      <c r="O401" s="86"/>
      <c r="P401" s="86"/>
      <c r="Q401" s="86" t="s">
        <v>379</v>
      </c>
      <c r="R401" s="86"/>
      <c r="S401" s="442"/>
      <c r="T401" s="279"/>
      <c r="U401" s="279"/>
      <c r="V401" s="279"/>
      <c r="W401" s="279"/>
      <c r="X401" s="279"/>
      <c r="Y401" s="279"/>
      <c r="Z401" s="279"/>
    </row>
    <row r="402" spans="1:26" ht="16.5" customHeight="1">
      <c r="A402" s="665"/>
      <c r="B402" s="665"/>
      <c r="C402" s="665"/>
      <c r="D402" s="665"/>
      <c r="E402" s="665"/>
      <c r="F402" s="665"/>
      <c r="G402" s="26"/>
      <c r="H402" s="468" t="s">
        <v>17456</v>
      </c>
      <c r="I402" s="468" t="s">
        <v>19555</v>
      </c>
      <c r="J402" s="86" t="s">
        <v>158</v>
      </c>
      <c r="K402" s="86"/>
      <c r="L402" s="665"/>
      <c r="M402" s="178"/>
      <c r="N402" s="26"/>
      <c r="O402" s="86"/>
      <c r="P402" s="86"/>
      <c r="Q402" s="86" t="s">
        <v>379</v>
      </c>
      <c r="R402" s="86"/>
      <c r="S402" s="442"/>
      <c r="T402" s="279"/>
      <c r="U402" s="279"/>
      <c r="V402" s="279"/>
      <c r="W402" s="279"/>
      <c r="X402" s="279"/>
      <c r="Y402" s="279"/>
      <c r="Z402" s="279"/>
    </row>
    <row r="403" spans="1:26" ht="16.5" customHeight="1">
      <c r="A403" s="665"/>
      <c r="B403" s="665"/>
      <c r="C403" s="665"/>
      <c r="D403" s="665"/>
      <c r="E403" s="665"/>
      <c r="F403" s="665"/>
      <c r="G403" s="26"/>
      <c r="H403" s="468" t="s">
        <v>17458</v>
      </c>
      <c r="I403" s="445" t="s">
        <v>16528</v>
      </c>
      <c r="J403" s="86" t="s">
        <v>158</v>
      </c>
      <c r="K403" s="86"/>
      <c r="L403" s="665"/>
      <c r="M403" s="178"/>
      <c r="N403" s="26"/>
      <c r="O403" s="86"/>
      <c r="P403" s="86"/>
      <c r="Q403" s="86" t="s">
        <v>379</v>
      </c>
      <c r="R403" s="86"/>
      <c r="S403" s="442"/>
      <c r="T403" s="279"/>
      <c r="U403" s="279"/>
      <c r="V403" s="279"/>
      <c r="W403" s="279"/>
      <c r="X403" s="279"/>
      <c r="Y403" s="279"/>
      <c r="Z403" s="279"/>
    </row>
    <row r="404" spans="1:26" ht="16.5" customHeight="1">
      <c r="A404" s="665"/>
      <c r="B404" s="665"/>
      <c r="C404" s="665"/>
      <c r="D404" s="665"/>
      <c r="E404" s="665"/>
      <c r="F404" s="665"/>
      <c r="G404" s="26"/>
      <c r="H404" s="468" t="s">
        <v>17456</v>
      </c>
      <c r="I404" s="468" t="s">
        <v>19559</v>
      </c>
      <c r="J404" s="86" t="s">
        <v>158</v>
      </c>
      <c r="K404" s="86"/>
      <c r="L404" s="665"/>
      <c r="M404" s="178"/>
      <c r="N404" s="26"/>
      <c r="O404" s="86"/>
      <c r="P404" s="86"/>
      <c r="Q404" s="86" t="s">
        <v>379</v>
      </c>
      <c r="R404" s="86"/>
      <c r="S404" s="442"/>
      <c r="T404" s="279"/>
      <c r="U404" s="279"/>
      <c r="V404" s="279"/>
      <c r="W404" s="279"/>
      <c r="X404" s="279"/>
      <c r="Y404" s="279"/>
      <c r="Z404" s="279"/>
    </row>
    <row r="405" spans="1:26" ht="16.5" customHeight="1">
      <c r="A405" s="665"/>
      <c r="B405" s="665"/>
      <c r="C405" s="665"/>
      <c r="D405" s="665"/>
      <c r="E405" s="665"/>
      <c r="F405" s="665"/>
      <c r="G405" s="26"/>
      <c r="H405" s="468" t="s">
        <v>17458</v>
      </c>
      <c r="I405" s="445" t="s">
        <v>16528</v>
      </c>
      <c r="J405" s="86" t="s">
        <v>158</v>
      </c>
      <c r="K405" s="86"/>
      <c r="L405" s="665"/>
      <c r="M405" s="178"/>
      <c r="N405" s="26"/>
      <c r="O405" s="86"/>
      <c r="P405" s="86"/>
      <c r="Q405" s="86" t="s">
        <v>379</v>
      </c>
      <c r="R405" s="86"/>
      <c r="S405" s="442"/>
      <c r="T405" s="279"/>
      <c r="U405" s="279"/>
      <c r="V405" s="279"/>
      <c r="W405" s="279"/>
      <c r="X405" s="279"/>
      <c r="Y405" s="279"/>
      <c r="Z405" s="279"/>
    </row>
    <row r="406" spans="1:26" ht="16.5" customHeight="1">
      <c r="A406" s="665"/>
      <c r="B406" s="665"/>
      <c r="C406" s="665"/>
      <c r="D406" s="665"/>
      <c r="E406" s="665"/>
      <c r="F406" s="665"/>
      <c r="G406" s="26"/>
      <c r="H406" s="468" t="s">
        <v>17456</v>
      </c>
      <c r="I406" s="468" t="s">
        <v>19565</v>
      </c>
      <c r="J406" s="86" t="s">
        <v>158</v>
      </c>
      <c r="K406" s="86"/>
      <c r="L406" s="665"/>
      <c r="M406" s="178"/>
      <c r="N406" s="26"/>
      <c r="O406" s="86"/>
      <c r="P406" s="86"/>
      <c r="Q406" s="86" t="s">
        <v>379</v>
      </c>
      <c r="R406" s="86"/>
      <c r="S406" s="442"/>
      <c r="T406" s="279"/>
      <c r="U406" s="279"/>
      <c r="V406" s="279"/>
      <c r="W406" s="279"/>
      <c r="X406" s="279"/>
      <c r="Y406" s="279"/>
      <c r="Z406" s="279"/>
    </row>
    <row r="407" spans="1:26" ht="16.5" customHeight="1">
      <c r="A407" s="665"/>
      <c r="B407" s="665"/>
      <c r="C407" s="665"/>
      <c r="D407" s="665"/>
      <c r="E407" s="665"/>
      <c r="F407" s="665"/>
      <c r="G407" s="26"/>
      <c r="H407" s="468" t="s">
        <v>17458</v>
      </c>
      <c r="I407" s="445" t="s">
        <v>16528</v>
      </c>
      <c r="J407" s="86" t="s">
        <v>158</v>
      </c>
      <c r="K407" s="86"/>
      <c r="L407" s="665"/>
      <c r="M407" s="178"/>
      <c r="N407" s="26"/>
      <c r="O407" s="86"/>
      <c r="P407" s="86"/>
      <c r="Q407" s="86" t="s">
        <v>379</v>
      </c>
      <c r="R407" s="86"/>
      <c r="S407" s="442"/>
      <c r="T407" s="279"/>
      <c r="U407" s="279"/>
      <c r="V407" s="279"/>
      <c r="W407" s="279"/>
      <c r="X407" s="279"/>
      <c r="Y407" s="279"/>
      <c r="Z407" s="279"/>
    </row>
    <row r="408" spans="1:26" ht="16.5" customHeight="1">
      <c r="A408" s="666"/>
      <c r="B408" s="666"/>
      <c r="C408" s="666"/>
      <c r="D408" s="666"/>
      <c r="E408" s="666"/>
      <c r="F408" s="666"/>
      <c r="G408" s="26"/>
      <c r="H408" s="333" t="s">
        <v>15562</v>
      </c>
      <c r="I408" s="468" t="s">
        <v>15891</v>
      </c>
      <c r="J408" s="86" t="s">
        <v>158</v>
      </c>
      <c r="K408" s="86"/>
      <c r="L408" s="666"/>
      <c r="M408" s="178"/>
      <c r="N408" s="26"/>
      <c r="O408" s="86"/>
      <c r="P408" s="86"/>
      <c r="Q408" s="86" t="s">
        <v>379</v>
      </c>
      <c r="R408" s="86"/>
      <c r="S408" s="442"/>
      <c r="T408" s="279"/>
      <c r="U408" s="279"/>
      <c r="V408" s="279"/>
      <c r="W408" s="279"/>
      <c r="X408" s="279"/>
      <c r="Y408" s="279"/>
      <c r="Z408" s="279"/>
    </row>
    <row r="409" spans="1:26" ht="16.5" customHeight="1">
      <c r="A409" s="820" t="s">
        <v>17474</v>
      </c>
      <c r="B409" s="820"/>
      <c r="C409" s="820"/>
      <c r="D409" s="749" t="s">
        <v>5001</v>
      </c>
      <c r="E409" s="779" t="s">
        <v>17479</v>
      </c>
      <c r="F409" s="820"/>
      <c r="G409" s="26"/>
      <c r="H409" s="461" t="s">
        <v>17481</v>
      </c>
      <c r="I409" s="26"/>
      <c r="J409" s="86" t="s">
        <v>158</v>
      </c>
      <c r="K409" s="86"/>
      <c r="L409" s="822"/>
      <c r="M409" s="178"/>
      <c r="N409" s="26"/>
      <c r="O409" s="86"/>
      <c r="P409" s="86"/>
      <c r="Q409" s="86" t="s">
        <v>379</v>
      </c>
      <c r="R409" s="86"/>
      <c r="S409" s="442"/>
      <c r="T409" s="279"/>
      <c r="U409" s="279"/>
      <c r="V409" s="279"/>
      <c r="W409" s="279"/>
      <c r="X409" s="279"/>
      <c r="Y409" s="279"/>
      <c r="Z409" s="279"/>
    </row>
    <row r="410" spans="1:26" ht="16.5" customHeight="1">
      <c r="A410" s="665"/>
      <c r="B410" s="665"/>
      <c r="C410" s="665"/>
      <c r="D410" s="665"/>
      <c r="E410" s="665"/>
      <c r="F410" s="665"/>
      <c r="G410" s="26" t="s">
        <v>17299</v>
      </c>
      <c r="H410" s="333" t="s">
        <v>17484</v>
      </c>
      <c r="I410" s="333" t="s">
        <v>17485</v>
      </c>
      <c r="J410" s="86" t="s">
        <v>158</v>
      </c>
      <c r="K410" s="86"/>
      <c r="L410" s="665"/>
      <c r="M410" s="178"/>
      <c r="N410" s="26"/>
      <c r="O410" s="86"/>
      <c r="P410" s="86"/>
      <c r="Q410" s="86" t="s">
        <v>379</v>
      </c>
      <c r="R410" s="86"/>
      <c r="S410" s="442"/>
      <c r="T410" s="279"/>
      <c r="U410" s="279"/>
      <c r="V410" s="279"/>
      <c r="W410" s="279"/>
      <c r="X410" s="279"/>
      <c r="Y410" s="279"/>
      <c r="Z410" s="279"/>
    </row>
    <row r="411" spans="1:26" ht="16.5" customHeight="1">
      <c r="A411" s="665"/>
      <c r="B411" s="665"/>
      <c r="C411" s="665"/>
      <c r="D411" s="665"/>
      <c r="E411" s="665"/>
      <c r="F411" s="665"/>
      <c r="G411" s="521"/>
      <c r="H411" s="271" t="s">
        <v>15884</v>
      </c>
      <c r="I411" s="453" t="s">
        <v>17487</v>
      </c>
      <c r="J411" s="403" t="s">
        <v>158</v>
      </c>
      <c r="K411" s="403"/>
      <c r="L411" s="665"/>
      <c r="M411" s="86"/>
      <c r="N411" s="26"/>
      <c r="O411" s="86"/>
      <c r="P411" s="86"/>
      <c r="Q411" s="86" t="s">
        <v>379</v>
      </c>
      <c r="R411" s="86"/>
      <c r="S411" s="442"/>
      <c r="T411" s="279"/>
      <c r="U411" s="279"/>
      <c r="V411" s="279"/>
      <c r="W411" s="279"/>
      <c r="X411" s="279"/>
      <c r="Y411" s="279"/>
      <c r="Z411" s="279"/>
    </row>
    <row r="412" spans="1:26" ht="16.5" customHeight="1">
      <c r="A412" s="665"/>
      <c r="B412" s="665"/>
      <c r="C412" s="665"/>
      <c r="D412" s="665"/>
      <c r="E412" s="665"/>
      <c r="F412" s="665"/>
      <c r="G412" s="521"/>
      <c r="H412" s="271" t="s">
        <v>16296</v>
      </c>
      <c r="I412" s="333"/>
      <c r="J412" s="403" t="s">
        <v>158</v>
      </c>
      <c r="K412" s="403"/>
      <c r="L412" s="665"/>
      <c r="M412" s="86"/>
      <c r="N412" s="26"/>
      <c r="O412" s="86"/>
      <c r="P412" s="86"/>
      <c r="Q412" s="86" t="s">
        <v>379</v>
      </c>
      <c r="R412" s="86"/>
      <c r="S412" s="442"/>
      <c r="T412" s="279"/>
      <c r="U412" s="279"/>
      <c r="V412" s="279"/>
      <c r="W412" s="279"/>
      <c r="X412" s="279"/>
      <c r="Y412" s="279"/>
      <c r="Z412" s="279"/>
    </row>
    <row r="413" spans="1:26" ht="16.5" customHeight="1">
      <c r="A413" s="665"/>
      <c r="B413" s="665"/>
      <c r="C413" s="665"/>
      <c r="D413" s="665"/>
      <c r="E413" s="665"/>
      <c r="F413" s="665"/>
      <c r="G413" s="521"/>
      <c r="H413" s="333" t="s">
        <v>15562</v>
      </c>
      <c r="I413" s="271" t="s">
        <v>16313</v>
      </c>
      <c r="J413" s="403" t="s">
        <v>158</v>
      </c>
      <c r="K413" s="403"/>
      <c r="L413" s="665"/>
      <c r="M413" s="86"/>
      <c r="N413" s="26"/>
      <c r="O413" s="86"/>
      <c r="P413" s="86"/>
      <c r="Q413" s="86" t="s">
        <v>379</v>
      </c>
      <c r="R413" s="86"/>
      <c r="S413" s="442"/>
      <c r="T413" s="279"/>
      <c r="U413" s="279"/>
      <c r="V413" s="279"/>
      <c r="W413" s="279"/>
      <c r="X413" s="279"/>
      <c r="Y413" s="279"/>
      <c r="Z413" s="279"/>
    </row>
    <row r="414" spans="1:26" ht="16.5" customHeight="1">
      <c r="A414" s="665"/>
      <c r="B414" s="665"/>
      <c r="C414" s="665"/>
      <c r="D414" s="665"/>
      <c r="E414" s="665"/>
      <c r="F414" s="665"/>
      <c r="G414" s="521"/>
      <c r="H414" s="271"/>
      <c r="I414" s="271" t="s">
        <v>16163</v>
      </c>
      <c r="J414" s="403" t="s">
        <v>158</v>
      </c>
      <c r="K414" s="403"/>
      <c r="L414" s="665"/>
      <c r="M414" s="121"/>
      <c r="N414" s="26"/>
      <c r="O414" s="86"/>
      <c r="P414" s="86"/>
      <c r="Q414" s="86" t="s">
        <v>379</v>
      </c>
      <c r="R414" s="86"/>
      <c r="S414" s="442"/>
      <c r="T414" s="279"/>
      <c r="U414" s="279"/>
      <c r="V414" s="279"/>
      <c r="W414" s="279"/>
      <c r="X414" s="279"/>
      <c r="Y414" s="279"/>
      <c r="Z414" s="279"/>
    </row>
    <row r="415" spans="1:26" ht="16.5" customHeight="1">
      <c r="A415" s="665"/>
      <c r="B415" s="665"/>
      <c r="C415" s="665"/>
      <c r="D415" s="665"/>
      <c r="E415" s="665"/>
      <c r="F415" s="665"/>
      <c r="G415" s="521"/>
      <c r="H415" s="333" t="s">
        <v>16171</v>
      </c>
      <c r="I415" s="271" t="s">
        <v>16172</v>
      </c>
      <c r="J415" s="403" t="s">
        <v>158</v>
      </c>
      <c r="K415" s="403"/>
      <c r="L415" s="665"/>
      <c r="M415" s="121"/>
      <c r="N415" s="26"/>
      <c r="O415" s="86"/>
      <c r="P415" s="86"/>
      <c r="Q415" s="86" t="s">
        <v>379</v>
      </c>
      <c r="R415" s="86"/>
      <c r="S415" s="442"/>
      <c r="T415" s="279"/>
      <c r="U415" s="279"/>
      <c r="V415" s="279"/>
      <c r="W415" s="279"/>
      <c r="X415" s="279"/>
      <c r="Y415" s="279"/>
      <c r="Z415" s="279"/>
    </row>
    <row r="416" spans="1:26" ht="16.5" customHeight="1">
      <c r="A416" s="665"/>
      <c r="B416" s="665"/>
      <c r="C416" s="665"/>
      <c r="D416" s="665"/>
      <c r="E416" s="665"/>
      <c r="F416" s="665"/>
      <c r="G416" s="521"/>
      <c r="H416" s="468" t="s">
        <v>17495</v>
      </c>
      <c r="I416" s="271" t="s">
        <v>16163</v>
      </c>
      <c r="J416" s="403" t="s">
        <v>158</v>
      </c>
      <c r="K416" s="403"/>
      <c r="L416" s="665"/>
      <c r="M416" s="121"/>
      <c r="N416" s="26"/>
      <c r="O416" s="86"/>
      <c r="P416" s="86"/>
      <c r="Q416" s="86" t="s">
        <v>379</v>
      </c>
      <c r="R416" s="86"/>
      <c r="S416" s="442"/>
      <c r="T416" s="279"/>
      <c r="U416" s="279"/>
      <c r="V416" s="279"/>
      <c r="W416" s="279"/>
      <c r="X416" s="279"/>
      <c r="Y416" s="279"/>
      <c r="Z416" s="279"/>
    </row>
    <row r="417" spans="1:26" ht="16.5" customHeight="1">
      <c r="A417" s="666"/>
      <c r="B417" s="666"/>
      <c r="C417" s="666"/>
      <c r="D417" s="666"/>
      <c r="E417" s="666"/>
      <c r="F417" s="666"/>
      <c r="G417" s="521"/>
      <c r="H417" s="333"/>
      <c r="I417" s="271" t="s">
        <v>16167</v>
      </c>
      <c r="J417" s="403" t="s">
        <v>158</v>
      </c>
      <c r="K417" s="403"/>
      <c r="L417" s="666"/>
      <c r="M417" s="121"/>
      <c r="N417" s="26"/>
      <c r="O417" s="86"/>
      <c r="P417" s="86"/>
      <c r="Q417" s="86" t="s">
        <v>379</v>
      </c>
      <c r="R417" s="86"/>
      <c r="S417" s="442"/>
      <c r="T417" s="279"/>
      <c r="U417" s="279"/>
      <c r="V417" s="279"/>
      <c r="W417" s="279"/>
      <c r="X417" s="279"/>
      <c r="Y417" s="279"/>
      <c r="Z417" s="279"/>
    </row>
    <row r="418" spans="1:26" ht="16.5" customHeight="1">
      <c r="A418" s="820" t="s">
        <v>17498</v>
      </c>
      <c r="B418" s="820"/>
      <c r="C418" s="820"/>
      <c r="D418" s="749" t="s">
        <v>5001</v>
      </c>
      <c r="E418" s="779" t="s">
        <v>17501</v>
      </c>
      <c r="F418" s="820"/>
      <c r="G418" s="26"/>
      <c r="H418" s="461" t="s">
        <v>17481</v>
      </c>
      <c r="I418" s="26"/>
      <c r="J418" s="86" t="s">
        <v>158</v>
      </c>
      <c r="K418" s="86"/>
      <c r="L418" s="822"/>
      <c r="M418" s="121"/>
      <c r="N418" s="26"/>
      <c r="O418" s="86"/>
      <c r="P418" s="86"/>
      <c r="Q418" s="86" t="s">
        <v>379</v>
      </c>
      <c r="R418" s="86"/>
      <c r="S418" s="442"/>
      <c r="T418" s="279"/>
      <c r="U418" s="279"/>
      <c r="V418" s="279"/>
      <c r="W418" s="279"/>
      <c r="X418" s="279"/>
      <c r="Y418" s="279"/>
      <c r="Z418" s="279"/>
    </row>
    <row r="419" spans="1:26" ht="16.5" customHeight="1">
      <c r="A419" s="665"/>
      <c r="B419" s="665"/>
      <c r="C419" s="665"/>
      <c r="D419" s="665"/>
      <c r="E419" s="665"/>
      <c r="F419" s="665"/>
      <c r="G419" s="26" t="s">
        <v>17299</v>
      </c>
      <c r="H419" s="333" t="s">
        <v>17484</v>
      </c>
      <c r="I419" s="333" t="s">
        <v>17485</v>
      </c>
      <c r="J419" s="86" t="s">
        <v>158</v>
      </c>
      <c r="K419" s="86"/>
      <c r="L419" s="665"/>
      <c r="M419" s="121"/>
      <c r="N419" s="26"/>
      <c r="O419" s="86"/>
      <c r="P419" s="86"/>
      <c r="Q419" s="86" t="s">
        <v>379</v>
      </c>
      <c r="R419" s="86"/>
      <c r="S419" s="442"/>
      <c r="T419" s="279"/>
      <c r="U419" s="279"/>
      <c r="V419" s="279"/>
      <c r="W419" s="279"/>
      <c r="X419" s="279"/>
      <c r="Y419" s="279"/>
      <c r="Z419" s="279"/>
    </row>
    <row r="420" spans="1:26" ht="16.5" customHeight="1">
      <c r="A420" s="665"/>
      <c r="B420" s="665"/>
      <c r="C420" s="665"/>
      <c r="D420" s="665"/>
      <c r="E420" s="665"/>
      <c r="F420" s="665"/>
      <c r="G420" s="521"/>
      <c r="H420" s="271" t="s">
        <v>15884</v>
      </c>
      <c r="I420" s="453" t="s">
        <v>17487</v>
      </c>
      <c r="J420" s="403" t="s">
        <v>158</v>
      </c>
      <c r="K420" s="403"/>
      <c r="L420" s="665"/>
      <c r="M420" s="121"/>
      <c r="N420" s="26"/>
      <c r="O420" s="86"/>
      <c r="P420" s="86"/>
      <c r="Q420" s="86" t="s">
        <v>379</v>
      </c>
      <c r="R420" s="86"/>
      <c r="S420" s="442"/>
      <c r="T420" s="279"/>
      <c r="U420" s="279"/>
      <c r="V420" s="279"/>
      <c r="W420" s="279"/>
      <c r="X420" s="279"/>
      <c r="Y420" s="279"/>
      <c r="Z420" s="279"/>
    </row>
    <row r="421" spans="1:26" ht="16.5" customHeight="1">
      <c r="A421" s="665"/>
      <c r="B421" s="665"/>
      <c r="C421" s="665"/>
      <c r="D421" s="665"/>
      <c r="E421" s="665"/>
      <c r="F421" s="665"/>
      <c r="G421" s="521"/>
      <c r="H421" s="271" t="s">
        <v>16296</v>
      </c>
      <c r="I421" s="333"/>
      <c r="J421" s="403" t="s">
        <v>158</v>
      </c>
      <c r="K421" s="403"/>
      <c r="L421" s="665"/>
      <c r="M421" s="121"/>
      <c r="N421" s="26"/>
      <c r="O421" s="86"/>
      <c r="P421" s="86"/>
      <c r="Q421" s="86" t="s">
        <v>379</v>
      </c>
      <c r="R421" s="86"/>
      <c r="S421" s="442"/>
      <c r="T421" s="279"/>
      <c r="U421" s="279"/>
      <c r="V421" s="279"/>
      <c r="W421" s="279"/>
      <c r="X421" s="279"/>
      <c r="Y421" s="279"/>
      <c r="Z421" s="279"/>
    </row>
    <row r="422" spans="1:26" ht="16.5" customHeight="1">
      <c r="A422" s="665"/>
      <c r="B422" s="665"/>
      <c r="C422" s="665"/>
      <c r="D422" s="665"/>
      <c r="E422" s="665"/>
      <c r="F422" s="665"/>
      <c r="G422" s="521"/>
      <c r="H422" s="333" t="s">
        <v>15562</v>
      </c>
      <c r="I422" s="271" t="s">
        <v>16313</v>
      </c>
      <c r="J422" s="403" t="s">
        <v>158</v>
      </c>
      <c r="K422" s="403"/>
      <c r="L422" s="665"/>
      <c r="M422" s="121"/>
      <c r="N422" s="26"/>
      <c r="O422" s="86"/>
      <c r="P422" s="86"/>
      <c r="Q422" s="86" t="s">
        <v>379</v>
      </c>
      <c r="R422" s="86"/>
      <c r="S422" s="442"/>
      <c r="T422" s="279"/>
      <c r="U422" s="279"/>
      <c r="V422" s="279"/>
      <c r="W422" s="279"/>
      <c r="X422" s="279"/>
      <c r="Y422" s="279"/>
      <c r="Z422" s="279"/>
    </row>
    <row r="423" spans="1:26" ht="16.5" customHeight="1">
      <c r="A423" s="665"/>
      <c r="B423" s="665"/>
      <c r="C423" s="665"/>
      <c r="D423" s="665"/>
      <c r="E423" s="665"/>
      <c r="F423" s="665"/>
      <c r="G423" s="521"/>
      <c r="H423" s="333" t="s">
        <v>16171</v>
      </c>
      <c r="I423" s="271" t="s">
        <v>16172</v>
      </c>
      <c r="J423" s="403" t="s">
        <v>158</v>
      </c>
      <c r="K423" s="403"/>
      <c r="L423" s="665"/>
      <c r="M423" s="121"/>
      <c r="N423" s="26"/>
      <c r="O423" s="86"/>
      <c r="P423" s="86"/>
      <c r="Q423" s="86" t="s">
        <v>379</v>
      </c>
      <c r="R423" s="86"/>
      <c r="S423" s="442"/>
      <c r="T423" s="279"/>
      <c r="U423" s="279"/>
      <c r="V423" s="279"/>
      <c r="W423" s="279"/>
      <c r="X423" s="279"/>
      <c r="Y423" s="279"/>
      <c r="Z423" s="279"/>
    </row>
    <row r="424" spans="1:26" ht="16.5" customHeight="1">
      <c r="A424" s="665"/>
      <c r="B424" s="665"/>
      <c r="C424" s="665"/>
      <c r="D424" s="665"/>
      <c r="E424" s="665"/>
      <c r="F424" s="665"/>
      <c r="G424" s="26"/>
      <c r="H424" s="468" t="s">
        <v>17416</v>
      </c>
      <c r="I424" s="468" t="s">
        <v>17276</v>
      </c>
      <c r="J424" s="86" t="s">
        <v>158</v>
      </c>
      <c r="K424" s="86"/>
      <c r="L424" s="665"/>
      <c r="M424" s="178"/>
      <c r="N424" s="26"/>
      <c r="O424" s="86"/>
      <c r="P424" s="86"/>
      <c r="Q424" s="86" t="s">
        <v>379</v>
      </c>
      <c r="R424" s="86"/>
      <c r="S424" s="442"/>
      <c r="T424" s="279"/>
      <c r="U424" s="279"/>
      <c r="V424" s="279"/>
      <c r="W424" s="279"/>
      <c r="X424" s="279"/>
      <c r="Y424" s="279"/>
      <c r="Z424" s="279"/>
    </row>
    <row r="425" spans="1:26" ht="16.5" customHeight="1">
      <c r="A425" s="665"/>
      <c r="B425" s="665"/>
      <c r="C425" s="665"/>
      <c r="D425" s="665"/>
      <c r="E425" s="665"/>
      <c r="F425" s="665"/>
      <c r="G425" s="26"/>
      <c r="H425" s="445" t="s">
        <v>17267</v>
      </c>
      <c r="I425" s="445" t="s">
        <v>17487</v>
      </c>
      <c r="J425" s="86" t="s">
        <v>158</v>
      </c>
      <c r="K425" s="86"/>
      <c r="L425" s="665"/>
      <c r="M425" s="178"/>
      <c r="N425" s="26"/>
      <c r="O425" s="86"/>
      <c r="P425" s="86"/>
      <c r="Q425" s="86" t="s">
        <v>379</v>
      </c>
      <c r="R425" s="86"/>
      <c r="S425" s="442"/>
      <c r="T425" s="279"/>
      <c r="U425" s="279"/>
      <c r="V425" s="279"/>
      <c r="W425" s="279"/>
      <c r="X425" s="279"/>
      <c r="Y425" s="279"/>
      <c r="Z425" s="279"/>
    </row>
    <row r="426" spans="1:26" ht="16.5" customHeight="1">
      <c r="A426" s="665"/>
      <c r="B426" s="665"/>
      <c r="C426" s="665"/>
      <c r="D426" s="665"/>
      <c r="E426" s="665"/>
      <c r="F426" s="665"/>
      <c r="G426" s="521"/>
      <c r="H426" s="468" t="s">
        <v>16171</v>
      </c>
      <c r="I426" s="453" t="s">
        <v>16172</v>
      </c>
      <c r="J426" s="403" t="s">
        <v>158</v>
      </c>
      <c r="K426" s="403"/>
      <c r="L426" s="665"/>
      <c r="M426" s="121"/>
      <c r="N426" s="26"/>
      <c r="O426" s="86"/>
      <c r="P426" s="86"/>
      <c r="Q426" s="86" t="s">
        <v>379</v>
      </c>
      <c r="R426" s="86"/>
      <c r="S426" s="442"/>
      <c r="T426" s="279"/>
      <c r="U426" s="279"/>
      <c r="V426" s="279"/>
      <c r="W426" s="279"/>
      <c r="X426" s="279"/>
      <c r="Y426" s="279"/>
      <c r="Z426" s="279"/>
    </row>
    <row r="427" spans="1:26" ht="16.5" customHeight="1">
      <c r="A427" s="665"/>
      <c r="B427" s="665"/>
      <c r="C427" s="665"/>
      <c r="D427" s="665"/>
      <c r="E427" s="665"/>
      <c r="F427" s="665"/>
      <c r="G427" s="26"/>
      <c r="H427" s="468" t="s">
        <v>17416</v>
      </c>
      <c r="I427" s="468" t="s">
        <v>17276</v>
      </c>
      <c r="J427" s="86" t="s">
        <v>158</v>
      </c>
      <c r="K427" s="86"/>
      <c r="L427" s="665"/>
      <c r="M427" s="178"/>
      <c r="N427" s="26"/>
      <c r="O427" s="86"/>
      <c r="P427" s="86"/>
      <c r="Q427" s="86" t="s">
        <v>379</v>
      </c>
      <c r="R427" s="86"/>
      <c r="S427" s="442"/>
      <c r="T427" s="279"/>
      <c r="U427" s="279"/>
      <c r="V427" s="279"/>
      <c r="W427" s="279"/>
      <c r="X427" s="279"/>
      <c r="Y427" s="279"/>
      <c r="Z427" s="279"/>
    </row>
    <row r="428" spans="1:26" ht="16.5" customHeight="1">
      <c r="A428" s="665"/>
      <c r="B428" s="665"/>
      <c r="C428" s="665"/>
      <c r="D428" s="665"/>
      <c r="E428" s="665"/>
      <c r="F428" s="665"/>
      <c r="G428" s="26"/>
      <c r="H428" s="445" t="s">
        <v>17267</v>
      </c>
      <c r="I428" s="445" t="s">
        <v>17487</v>
      </c>
      <c r="J428" s="86" t="s">
        <v>158</v>
      </c>
      <c r="K428" s="86"/>
      <c r="L428" s="665"/>
      <c r="M428" s="178"/>
      <c r="N428" s="26"/>
      <c r="O428" s="86"/>
      <c r="P428" s="86"/>
      <c r="Q428" s="86" t="s">
        <v>379</v>
      </c>
      <c r="R428" s="86"/>
      <c r="S428" s="442"/>
      <c r="T428" s="279"/>
      <c r="U428" s="279"/>
      <c r="V428" s="279"/>
      <c r="W428" s="279"/>
      <c r="X428" s="279"/>
      <c r="Y428" s="279"/>
      <c r="Z428" s="279"/>
    </row>
    <row r="429" spans="1:26" ht="16.5" customHeight="1">
      <c r="A429" s="665"/>
      <c r="B429" s="665"/>
      <c r="C429" s="665"/>
      <c r="D429" s="665"/>
      <c r="E429" s="665"/>
      <c r="F429" s="665"/>
      <c r="G429" s="521"/>
      <c r="H429" s="468" t="s">
        <v>16171</v>
      </c>
      <c r="I429" s="453" t="s">
        <v>16172</v>
      </c>
      <c r="J429" s="403" t="s">
        <v>158</v>
      </c>
      <c r="K429" s="403"/>
      <c r="L429" s="665"/>
      <c r="M429" s="121"/>
      <c r="N429" s="26"/>
      <c r="O429" s="86"/>
      <c r="P429" s="86"/>
      <c r="Q429" s="86" t="s">
        <v>379</v>
      </c>
      <c r="R429" s="86"/>
      <c r="S429" s="442"/>
      <c r="T429" s="279"/>
      <c r="U429" s="279"/>
      <c r="V429" s="279"/>
      <c r="W429" s="279"/>
      <c r="X429" s="279"/>
      <c r="Y429" s="279"/>
      <c r="Z429" s="279"/>
    </row>
    <row r="430" spans="1:26" ht="16.5" customHeight="1">
      <c r="A430" s="665"/>
      <c r="B430" s="665"/>
      <c r="C430" s="665"/>
      <c r="D430" s="665"/>
      <c r="E430" s="665"/>
      <c r="F430" s="665"/>
      <c r="G430" s="26"/>
      <c r="H430" s="468" t="s">
        <v>17416</v>
      </c>
      <c r="I430" s="468" t="s">
        <v>17276</v>
      </c>
      <c r="J430" s="86" t="s">
        <v>158</v>
      </c>
      <c r="K430" s="86"/>
      <c r="L430" s="665"/>
      <c r="M430" s="178"/>
      <c r="N430" s="26"/>
      <c r="O430" s="86"/>
      <c r="P430" s="86"/>
      <c r="Q430" s="86" t="s">
        <v>379</v>
      </c>
      <c r="R430" s="86"/>
      <c r="S430" s="442"/>
      <c r="T430" s="279"/>
      <c r="U430" s="279"/>
      <c r="V430" s="279"/>
      <c r="W430" s="279"/>
      <c r="X430" s="279"/>
      <c r="Y430" s="279"/>
      <c r="Z430" s="279"/>
    </row>
    <row r="431" spans="1:26" ht="16.5" customHeight="1">
      <c r="A431" s="665"/>
      <c r="B431" s="665"/>
      <c r="C431" s="665"/>
      <c r="D431" s="665"/>
      <c r="E431" s="665"/>
      <c r="F431" s="665"/>
      <c r="G431" s="26"/>
      <c r="H431" s="445" t="s">
        <v>17267</v>
      </c>
      <c r="I431" s="445" t="s">
        <v>17487</v>
      </c>
      <c r="J431" s="86" t="s">
        <v>158</v>
      </c>
      <c r="K431" s="86"/>
      <c r="L431" s="665"/>
      <c r="M431" s="178"/>
      <c r="N431" s="26"/>
      <c r="O431" s="86"/>
      <c r="P431" s="86"/>
      <c r="Q431" s="86" t="s">
        <v>379</v>
      </c>
      <c r="R431" s="86"/>
      <c r="S431" s="442"/>
      <c r="T431" s="279"/>
      <c r="U431" s="279"/>
      <c r="V431" s="279"/>
      <c r="W431" s="279"/>
      <c r="X431" s="279"/>
      <c r="Y431" s="279"/>
      <c r="Z431" s="279"/>
    </row>
    <row r="432" spans="1:26" ht="16.5" customHeight="1">
      <c r="A432" s="665"/>
      <c r="B432" s="665"/>
      <c r="C432" s="665"/>
      <c r="D432" s="665"/>
      <c r="E432" s="665"/>
      <c r="F432" s="665"/>
      <c r="G432" s="521"/>
      <c r="H432" s="453"/>
      <c r="I432" s="453" t="s">
        <v>16163</v>
      </c>
      <c r="J432" s="403" t="s">
        <v>158</v>
      </c>
      <c r="K432" s="403"/>
      <c r="L432" s="665"/>
      <c r="M432" s="121"/>
      <c r="N432" s="26"/>
      <c r="O432" s="86"/>
      <c r="P432" s="86"/>
      <c r="Q432" s="86" t="s">
        <v>379</v>
      </c>
      <c r="R432" s="86"/>
      <c r="S432" s="442"/>
      <c r="T432" s="279"/>
      <c r="U432" s="279"/>
      <c r="V432" s="279"/>
      <c r="W432" s="279"/>
      <c r="X432" s="279"/>
      <c r="Y432" s="279"/>
      <c r="Z432" s="279"/>
    </row>
    <row r="433" spans="1:26" ht="16.5" customHeight="1">
      <c r="A433" s="666"/>
      <c r="B433" s="666"/>
      <c r="C433" s="666"/>
      <c r="D433" s="666"/>
      <c r="E433" s="666"/>
      <c r="F433" s="666"/>
      <c r="G433" s="26"/>
      <c r="H433" s="468"/>
      <c r="I433" s="453" t="s">
        <v>16167</v>
      </c>
      <c r="J433" s="86" t="s">
        <v>158</v>
      </c>
      <c r="K433" s="86"/>
      <c r="L433" s="666"/>
      <c r="M433" s="121"/>
      <c r="N433" s="26"/>
      <c r="O433" s="86"/>
      <c r="P433" s="86"/>
      <c r="Q433" s="86" t="s">
        <v>379</v>
      </c>
      <c r="R433" s="86"/>
      <c r="S433" s="442"/>
      <c r="T433" s="279"/>
      <c r="U433" s="279"/>
      <c r="V433" s="279"/>
      <c r="W433" s="279"/>
      <c r="X433" s="279"/>
      <c r="Y433" s="279"/>
      <c r="Z433" s="279"/>
    </row>
    <row r="434" spans="1:26" ht="16.5" customHeight="1">
      <c r="A434" s="820" t="s">
        <v>17546</v>
      </c>
      <c r="B434" s="820"/>
      <c r="C434" s="820"/>
      <c r="D434" s="749" t="s">
        <v>5001</v>
      </c>
      <c r="E434" s="779" t="s">
        <v>17551</v>
      </c>
      <c r="F434" s="820"/>
      <c r="G434" s="26"/>
      <c r="H434" s="461" t="s">
        <v>17481</v>
      </c>
      <c r="I434" s="26"/>
      <c r="J434" s="86" t="s">
        <v>158</v>
      </c>
      <c r="K434" s="86"/>
      <c r="L434" s="822"/>
      <c r="M434" s="178"/>
      <c r="N434" s="26"/>
      <c r="O434" s="86"/>
      <c r="P434" s="86"/>
      <c r="Q434" s="86" t="s">
        <v>379</v>
      </c>
      <c r="R434" s="86"/>
      <c r="S434" s="442"/>
      <c r="T434" s="279"/>
      <c r="U434" s="279"/>
      <c r="V434" s="279"/>
      <c r="W434" s="279"/>
      <c r="X434" s="279"/>
      <c r="Y434" s="279"/>
      <c r="Z434" s="279"/>
    </row>
    <row r="435" spans="1:26" ht="16.5" customHeight="1">
      <c r="A435" s="665"/>
      <c r="B435" s="665"/>
      <c r="C435" s="665"/>
      <c r="D435" s="665"/>
      <c r="E435" s="665"/>
      <c r="F435" s="665"/>
      <c r="G435" s="26" t="s">
        <v>17299</v>
      </c>
      <c r="H435" s="333" t="s">
        <v>17484</v>
      </c>
      <c r="I435" s="333" t="s">
        <v>17485</v>
      </c>
      <c r="J435" s="86" t="s">
        <v>158</v>
      </c>
      <c r="K435" s="86"/>
      <c r="L435" s="665"/>
      <c r="M435" s="178"/>
      <c r="N435" s="26"/>
      <c r="O435" s="86"/>
      <c r="P435" s="86"/>
      <c r="Q435" s="86" t="s">
        <v>379</v>
      </c>
      <c r="R435" s="86"/>
      <c r="S435" s="442"/>
      <c r="T435" s="279"/>
      <c r="U435" s="279"/>
      <c r="V435" s="279"/>
      <c r="W435" s="279"/>
      <c r="X435" s="279"/>
      <c r="Y435" s="279"/>
      <c r="Z435" s="279"/>
    </row>
    <row r="436" spans="1:26" ht="16.5" customHeight="1">
      <c r="A436" s="665"/>
      <c r="B436" s="665"/>
      <c r="C436" s="665"/>
      <c r="D436" s="665"/>
      <c r="E436" s="665"/>
      <c r="F436" s="665"/>
      <c r="G436" s="521"/>
      <c r="H436" s="271" t="s">
        <v>15884</v>
      </c>
      <c r="I436" s="271"/>
      <c r="J436" s="403" t="s">
        <v>158</v>
      </c>
      <c r="K436" s="403"/>
      <c r="L436" s="665"/>
      <c r="M436" s="86"/>
      <c r="N436" s="26"/>
      <c r="O436" s="86"/>
      <c r="P436" s="86"/>
      <c r="Q436" s="86" t="s">
        <v>379</v>
      </c>
      <c r="R436" s="86"/>
      <c r="S436" s="442"/>
      <c r="T436" s="279"/>
      <c r="U436" s="279"/>
      <c r="V436" s="279"/>
      <c r="W436" s="279"/>
      <c r="X436" s="279"/>
      <c r="Y436" s="279"/>
      <c r="Z436" s="279"/>
    </row>
    <row r="437" spans="1:26" ht="16.5" customHeight="1">
      <c r="A437" s="665"/>
      <c r="B437" s="665"/>
      <c r="C437" s="665"/>
      <c r="D437" s="665"/>
      <c r="E437" s="665"/>
      <c r="F437" s="665"/>
      <c r="G437" s="521"/>
      <c r="H437" s="271" t="s">
        <v>16296</v>
      </c>
      <c r="I437" s="333"/>
      <c r="J437" s="403" t="s">
        <v>158</v>
      </c>
      <c r="K437" s="403"/>
      <c r="L437" s="665"/>
      <c r="M437" s="86"/>
      <c r="N437" s="26"/>
      <c r="O437" s="86"/>
      <c r="P437" s="86"/>
      <c r="Q437" s="86" t="s">
        <v>379</v>
      </c>
      <c r="R437" s="86"/>
      <c r="S437" s="442"/>
      <c r="T437" s="279"/>
      <c r="U437" s="279"/>
      <c r="V437" s="279"/>
      <c r="W437" s="279"/>
      <c r="X437" s="279"/>
      <c r="Y437" s="279"/>
      <c r="Z437" s="279"/>
    </row>
    <row r="438" spans="1:26" ht="16.5" customHeight="1">
      <c r="A438" s="665"/>
      <c r="B438" s="665"/>
      <c r="C438" s="665"/>
      <c r="D438" s="665"/>
      <c r="E438" s="665"/>
      <c r="F438" s="665"/>
      <c r="G438" s="521"/>
      <c r="H438" s="333" t="s">
        <v>15562</v>
      </c>
      <c r="I438" s="271" t="s">
        <v>16313</v>
      </c>
      <c r="J438" s="403" t="s">
        <v>158</v>
      </c>
      <c r="K438" s="403"/>
      <c r="L438" s="665"/>
      <c r="M438" s="86"/>
      <c r="N438" s="26"/>
      <c r="O438" s="86"/>
      <c r="P438" s="86"/>
      <c r="Q438" s="86" t="s">
        <v>379</v>
      </c>
      <c r="R438" s="86"/>
      <c r="S438" s="442"/>
      <c r="T438" s="279"/>
      <c r="U438" s="279"/>
      <c r="V438" s="279"/>
      <c r="W438" s="279"/>
      <c r="X438" s="279"/>
      <c r="Y438" s="279"/>
      <c r="Z438" s="279"/>
    </row>
    <row r="439" spans="1:26" ht="16.5" customHeight="1">
      <c r="A439" s="665"/>
      <c r="B439" s="665"/>
      <c r="C439" s="665"/>
      <c r="D439" s="665"/>
      <c r="E439" s="665"/>
      <c r="F439" s="665"/>
      <c r="G439" s="521"/>
      <c r="H439" s="333" t="s">
        <v>16171</v>
      </c>
      <c r="I439" s="271" t="s">
        <v>16172</v>
      </c>
      <c r="J439" s="403" t="s">
        <v>158</v>
      </c>
      <c r="K439" s="403"/>
      <c r="L439" s="665"/>
      <c r="M439" s="121"/>
      <c r="N439" s="26"/>
      <c r="O439" s="86"/>
      <c r="P439" s="86"/>
      <c r="Q439" s="86" t="s">
        <v>379</v>
      </c>
      <c r="R439" s="86"/>
      <c r="S439" s="442"/>
      <c r="T439" s="279"/>
      <c r="U439" s="279"/>
      <c r="V439" s="279"/>
      <c r="W439" s="279"/>
      <c r="X439" s="279"/>
      <c r="Y439" s="279"/>
      <c r="Z439" s="279"/>
    </row>
    <row r="440" spans="1:26" ht="16.5" customHeight="1">
      <c r="A440" s="665"/>
      <c r="B440" s="665"/>
      <c r="C440" s="665"/>
      <c r="D440" s="665"/>
      <c r="E440" s="665"/>
      <c r="F440" s="665"/>
      <c r="G440" s="26"/>
      <c r="H440" s="468" t="s">
        <v>17456</v>
      </c>
      <c r="I440" s="468" t="s">
        <v>17276</v>
      </c>
      <c r="J440" s="86" t="s">
        <v>158</v>
      </c>
      <c r="K440" s="86"/>
      <c r="L440" s="665"/>
      <c r="M440" s="178"/>
      <c r="N440" s="26"/>
      <c r="O440" s="86"/>
      <c r="P440" s="86"/>
      <c r="Q440" s="86" t="s">
        <v>379</v>
      </c>
      <c r="R440" s="86"/>
      <c r="S440" s="442"/>
      <c r="T440" s="279"/>
      <c r="U440" s="279"/>
      <c r="V440" s="279"/>
      <c r="W440" s="279"/>
      <c r="X440" s="279"/>
      <c r="Y440" s="279"/>
      <c r="Z440" s="279"/>
    </row>
    <row r="441" spans="1:26" ht="16.5" customHeight="1">
      <c r="A441" s="665"/>
      <c r="B441" s="665"/>
      <c r="C441" s="665"/>
      <c r="D441" s="665"/>
      <c r="E441" s="665"/>
      <c r="F441" s="665"/>
      <c r="G441" s="26"/>
      <c r="H441" s="468" t="s">
        <v>17458</v>
      </c>
      <c r="I441" s="445" t="s">
        <v>17487</v>
      </c>
      <c r="J441" s="86" t="s">
        <v>158</v>
      </c>
      <c r="K441" s="86"/>
      <c r="L441" s="665"/>
      <c r="M441" s="178"/>
      <c r="N441" s="26"/>
      <c r="O441" s="86"/>
      <c r="P441" s="86"/>
      <c r="Q441" s="86" t="s">
        <v>379</v>
      </c>
      <c r="R441" s="86"/>
      <c r="S441" s="442"/>
      <c r="T441" s="279"/>
      <c r="U441" s="279"/>
      <c r="V441" s="279"/>
      <c r="W441" s="279"/>
      <c r="X441" s="279"/>
      <c r="Y441" s="279"/>
      <c r="Z441" s="279"/>
    </row>
    <row r="442" spans="1:26" ht="16.5" customHeight="1">
      <c r="A442" s="665"/>
      <c r="B442" s="665"/>
      <c r="C442" s="665"/>
      <c r="D442" s="665"/>
      <c r="E442" s="665"/>
      <c r="F442" s="665"/>
      <c r="G442" s="26"/>
      <c r="H442" s="468" t="s">
        <v>17456</v>
      </c>
      <c r="I442" s="468" t="s">
        <v>17276</v>
      </c>
      <c r="J442" s="86" t="s">
        <v>158</v>
      </c>
      <c r="K442" s="86"/>
      <c r="L442" s="665"/>
      <c r="M442" s="178"/>
      <c r="N442" s="26"/>
      <c r="O442" s="86"/>
      <c r="P442" s="86"/>
      <c r="Q442" s="86" t="s">
        <v>379</v>
      </c>
      <c r="R442" s="86"/>
      <c r="S442" s="442"/>
      <c r="T442" s="279"/>
      <c r="U442" s="279"/>
      <c r="V442" s="279"/>
      <c r="W442" s="279"/>
      <c r="X442" s="279"/>
      <c r="Y442" s="279"/>
      <c r="Z442" s="279"/>
    </row>
    <row r="443" spans="1:26" ht="16.5" customHeight="1">
      <c r="A443" s="665"/>
      <c r="B443" s="665"/>
      <c r="C443" s="665"/>
      <c r="D443" s="665"/>
      <c r="E443" s="665"/>
      <c r="F443" s="665"/>
      <c r="G443" s="26"/>
      <c r="H443" s="468" t="s">
        <v>17458</v>
      </c>
      <c r="I443" s="445" t="s">
        <v>17487</v>
      </c>
      <c r="J443" s="86" t="s">
        <v>158</v>
      </c>
      <c r="K443" s="86"/>
      <c r="L443" s="665"/>
      <c r="M443" s="178"/>
      <c r="N443" s="26"/>
      <c r="O443" s="86"/>
      <c r="P443" s="86"/>
      <c r="Q443" s="86" t="s">
        <v>379</v>
      </c>
      <c r="R443" s="86"/>
      <c r="S443" s="442"/>
      <c r="T443" s="279"/>
      <c r="U443" s="279"/>
      <c r="V443" s="279"/>
      <c r="W443" s="279"/>
      <c r="X443" s="279"/>
      <c r="Y443" s="279"/>
      <c r="Z443" s="279"/>
    </row>
    <row r="444" spans="1:26" ht="16.5" customHeight="1">
      <c r="A444" s="665"/>
      <c r="B444" s="665"/>
      <c r="C444" s="665"/>
      <c r="D444" s="665"/>
      <c r="E444" s="665"/>
      <c r="F444" s="665"/>
      <c r="G444" s="26"/>
      <c r="H444" s="468" t="s">
        <v>17456</v>
      </c>
      <c r="I444" s="468" t="s">
        <v>17276</v>
      </c>
      <c r="J444" s="86" t="s">
        <v>158</v>
      </c>
      <c r="K444" s="86"/>
      <c r="L444" s="665"/>
      <c r="M444" s="178"/>
      <c r="N444" s="26"/>
      <c r="O444" s="86"/>
      <c r="P444" s="86"/>
      <c r="Q444" s="86" t="s">
        <v>379</v>
      </c>
      <c r="R444" s="86"/>
      <c r="S444" s="442"/>
      <c r="T444" s="279"/>
      <c r="U444" s="279"/>
      <c r="V444" s="279"/>
      <c r="W444" s="279"/>
      <c r="X444" s="279"/>
      <c r="Y444" s="279"/>
      <c r="Z444" s="279"/>
    </row>
    <row r="445" spans="1:26" ht="16.5" customHeight="1">
      <c r="A445" s="665"/>
      <c r="B445" s="665"/>
      <c r="C445" s="665"/>
      <c r="D445" s="665"/>
      <c r="E445" s="665"/>
      <c r="F445" s="665"/>
      <c r="G445" s="26"/>
      <c r="H445" s="468" t="s">
        <v>17458</v>
      </c>
      <c r="I445" s="445" t="s">
        <v>17487</v>
      </c>
      <c r="J445" s="86" t="s">
        <v>158</v>
      </c>
      <c r="K445" s="86"/>
      <c r="L445" s="665"/>
      <c r="M445" s="178"/>
      <c r="N445" s="26"/>
      <c r="O445" s="86"/>
      <c r="P445" s="86"/>
      <c r="Q445" s="86" t="s">
        <v>379</v>
      </c>
      <c r="R445" s="86"/>
      <c r="S445" s="442"/>
      <c r="T445" s="279"/>
      <c r="U445" s="279"/>
      <c r="V445" s="279"/>
      <c r="W445" s="279"/>
      <c r="X445" s="279"/>
      <c r="Y445" s="279"/>
      <c r="Z445" s="279"/>
    </row>
    <row r="446" spans="1:26" ht="16.5" customHeight="1">
      <c r="A446" s="665"/>
      <c r="B446" s="665"/>
      <c r="C446" s="665"/>
      <c r="D446" s="665"/>
      <c r="E446" s="665"/>
      <c r="F446" s="665"/>
      <c r="G446" s="521"/>
      <c r="H446" s="271"/>
      <c r="I446" s="271" t="s">
        <v>16163</v>
      </c>
      <c r="J446" s="403" t="s">
        <v>158</v>
      </c>
      <c r="K446" s="403"/>
      <c r="L446" s="665"/>
      <c r="M446" s="178"/>
      <c r="N446" s="26"/>
      <c r="O446" s="86"/>
      <c r="P446" s="86"/>
      <c r="Q446" s="86" t="s">
        <v>379</v>
      </c>
      <c r="R446" s="86"/>
      <c r="S446" s="442"/>
      <c r="T446" s="279"/>
      <c r="U446" s="279"/>
      <c r="V446" s="279"/>
      <c r="W446" s="279"/>
      <c r="X446" s="279"/>
      <c r="Y446" s="279"/>
      <c r="Z446" s="279"/>
    </row>
    <row r="447" spans="1:26" ht="16.5" customHeight="1">
      <c r="A447" s="666"/>
      <c r="B447" s="666"/>
      <c r="C447" s="666"/>
      <c r="D447" s="666"/>
      <c r="E447" s="666"/>
      <c r="F447" s="666"/>
      <c r="G447" s="26"/>
      <c r="H447" s="333"/>
      <c r="I447" s="271" t="s">
        <v>16167</v>
      </c>
      <c r="J447" s="86" t="s">
        <v>158</v>
      </c>
      <c r="K447" s="86"/>
      <c r="L447" s="666"/>
      <c r="M447" s="178"/>
      <c r="N447" s="26"/>
      <c r="O447" s="86"/>
      <c r="P447" s="86"/>
      <c r="Q447" s="86" t="s">
        <v>379</v>
      </c>
      <c r="R447" s="86"/>
      <c r="S447" s="442"/>
      <c r="T447" s="279"/>
      <c r="U447" s="279"/>
      <c r="V447" s="279"/>
      <c r="W447" s="279"/>
      <c r="X447" s="279"/>
      <c r="Y447" s="279"/>
      <c r="Z447" s="279"/>
    </row>
    <row r="448" spans="1:26" ht="16.5" customHeight="1">
      <c r="A448" s="820" t="s">
        <v>17572</v>
      </c>
      <c r="B448" s="820"/>
      <c r="C448" s="820"/>
      <c r="D448" s="749" t="s">
        <v>5001</v>
      </c>
      <c r="E448" s="779" t="s">
        <v>17576</v>
      </c>
      <c r="F448" s="820"/>
      <c r="G448" s="26"/>
      <c r="H448" s="461" t="s">
        <v>16548</v>
      </c>
      <c r="I448" s="26"/>
      <c r="J448" s="86" t="s">
        <v>158</v>
      </c>
      <c r="K448" s="86"/>
      <c r="L448" s="822"/>
      <c r="M448" s="178"/>
      <c r="N448" s="26"/>
      <c r="O448" s="86"/>
      <c r="P448" s="86"/>
      <c r="Q448" s="86" t="s">
        <v>379</v>
      </c>
      <c r="R448" s="86"/>
      <c r="S448" s="442"/>
      <c r="T448" s="279"/>
      <c r="U448" s="279"/>
      <c r="V448" s="279"/>
      <c r="W448" s="279"/>
      <c r="X448" s="279"/>
      <c r="Y448" s="279"/>
      <c r="Z448" s="279"/>
    </row>
    <row r="449" spans="1:26" ht="16.5" customHeight="1">
      <c r="A449" s="665"/>
      <c r="B449" s="665"/>
      <c r="C449" s="665"/>
      <c r="D449" s="665"/>
      <c r="E449" s="665"/>
      <c r="F449" s="665"/>
      <c r="G449" s="26" t="s">
        <v>17299</v>
      </c>
      <c r="H449" s="333" t="s">
        <v>17584</v>
      </c>
      <c r="I449" s="333" t="s">
        <v>16282</v>
      </c>
      <c r="J449" s="86" t="s">
        <v>158</v>
      </c>
      <c r="K449" s="86"/>
      <c r="L449" s="665"/>
      <c r="M449" s="178"/>
      <c r="N449" s="26"/>
      <c r="O449" s="86"/>
      <c r="P449" s="86"/>
      <c r="Q449" s="86" t="s">
        <v>379</v>
      </c>
      <c r="R449" s="86"/>
      <c r="S449" s="442"/>
      <c r="T449" s="279"/>
      <c r="U449" s="279"/>
      <c r="V449" s="279"/>
      <c r="W449" s="279"/>
      <c r="X449" s="279"/>
      <c r="Y449" s="279"/>
      <c r="Z449" s="279"/>
    </row>
    <row r="450" spans="1:26" ht="16.5" customHeight="1">
      <c r="A450" s="665"/>
      <c r="B450" s="665"/>
      <c r="C450" s="665"/>
      <c r="D450" s="665"/>
      <c r="E450" s="665"/>
      <c r="F450" s="665"/>
      <c r="G450" s="26"/>
      <c r="H450" s="271" t="s">
        <v>15884</v>
      </c>
      <c r="I450" s="445" t="s">
        <v>17269</v>
      </c>
      <c r="J450" s="86" t="s">
        <v>158</v>
      </c>
      <c r="K450" s="86"/>
      <c r="L450" s="665"/>
      <c r="M450" s="178"/>
      <c r="N450" s="26"/>
      <c r="O450" s="86"/>
      <c r="P450" s="86"/>
      <c r="Q450" s="86" t="s">
        <v>379</v>
      </c>
      <c r="R450" s="86"/>
      <c r="S450" s="442"/>
      <c r="T450" s="279"/>
      <c r="U450" s="279"/>
      <c r="V450" s="279"/>
      <c r="W450" s="279"/>
      <c r="X450" s="279"/>
      <c r="Y450" s="279"/>
      <c r="Z450" s="279"/>
    </row>
    <row r="451" spans="1:26" ht="16.5" customHeight="1">
      <c r="A451" s="665"/>
      <c r="B451" s="665"/>
      <c r="C451" s="665"/>
      <c r="D451" s="665"/>
      <c r="E451" s="665"/>
      <c r="F451" s="665"/>
      <c r="G451" s="26"/>
      <c r="H451" s="271" t="s">
        <v>16296</v>
      </c>
      <c r="I451" s="333"/>
      <c r="J451" s="86" t="s">
        <v>158</v>
      </c>
      <c r="K451" s="86"/>
      <c r="L451" s="665"/>
      <c r="M451" s="178"/>
      <c r="N451" s="26"/>
      <c r="O451" s="86"/>
      <c r="P451" s="86"/>
      <c r="Q451" s="86" t="s">
        <v>379</v>
      </c>
      <c r="R451" s="86"/>
      <c r="S451" s="442"/>
      <c r="T451" s="279"/>
      <c r="U451" s="279"/>
      <c r="V451" s="279"/>
      <c r="W451" s="279"/>
      <c r="X451" s="279"/>
      <c r="Y451" s="279"/>
      <c r="Z451" s="279"/>
    </row>
    <row r="452" spans="1:26" ht="16.5" customHeight="1">
      <c r="A452" s="665"/>
      <c r="B452" s="665"/>
      <c r="C452" s="665"/>
      <c r="D452" s="665"/>
      <c r="E452" s="665"/>
      <c r="F452" s="665"/>
      <c r="G452" s="26"/>
      <c r="H452" s="333" t="s">
        <v>15562</v>
      </c>
      <c r="I452" s="271" t="s">
        <v>16313</v>
      </c>
      <c r="J452" s="86" t="s">
        <v>158</v>
      </c>
      <c r="K452" s="86"/>
      <c r="L452" s="665"/>
      <c r="M452" s="178"/>
      <c r="N452" s="26"/>
      <c r="O452" s="86"/>
      <c r="P452" s="86"/>
      <c r="Q452" s="86" t="s">
        <v>379</v>
      </c>
      <c r="R452" s="86"/>
      <c r="S452" s="442"/>
      <c r="T452" s="279"/>
      <c r="U452" s="279"/>
      <c r="V452" s="279"/>
      <c r="W452" s="279"/>
      <c r="X452" s="279"/>
      <c r="Y452" s="279"/>
      <c r="Z452" s="279"/>
    </row>
    <row r="453" spans="1:26" ht="16.5" customHeight="1">
      <c r="A453" s="665"/>
      <c r="B453" s="665"/>
      <c r="C453" s="665"/>
      <c r="D453" s="665"/>
      <c r="E453" s="665"/>
      <c r="F453" s="665"/>
      <c r="G453" s="26"/>
      <c r="H453" s="271"/>
      <c r="I453" s="271" t="s">
        <v>15890</v>
      </c>
      <c r="J453" s="86" t="s">
        <v>158</v>
      </c>
      <c r="K453" s="86"/>
      <c r="L453" s="665"/>
      <c r="M453" s="178"/>
      <c r="N453" s="26"/>
      <c r="O453" s="86"/>
      <c r="P453" s="86"/>
      <c r="Q453" s="86" t="s">
        <v>379</v>
      </c>
      <c r="R453" s="86"/>
      <c r="S453" s="442"/>
      <c r="T453" s="279"/>
      <c r="U453" s="279"/>
      <c r="V453" s="279"/>
      <c r="W453" s="279"/>
      <c r="X453" s="279"/>
      <c r="Y453" s="279"/>
      <c r="Z453" s="279"/>
    </row>
    <row r="454" spans="1:26" ht="16.5" customHeight="1">
      <c r="A454" s="665"/>
      <c r="B454" s="665"/>
      <c r="C454" s="665"/>
      <c r="D454" s="665"/>
      <c r="E454" s="665"/>
      <c r="F454" s="665"/>
      <c r="G454" s="26"/>
      <c r="H454" s="333" t="s">
        <v>17588</v>
      </c>
      <c r="I454" s="468" t="s">
        <v>17589</v>
      </c>
      <c r="J454" s="86" t="s">
        <v>158</v>
      </c>
      <c r="K454" s="86"/>
      <c r="L454" s="665"/>
      <c r="M454" s="178"/>
      <c r="N454" s="26"/>
      <c r="O454" s="86"/>
      <c r="P454" s="86"/>
      <c r="Q454" s="86" t="s">
        <v>379</v>
      </c>
      <c r="R454" s="86"/>
      <c r="S454" s="442"/>
      <c r="T454" s="279"/>
      <c r="U454" s="279"/>
      <c r="V454" s="279"/>
      <c r="W454" s="279"/>
      <c r="X454" s="279"/>
      <c r="Y454" s="279"/>
      <c r="Z454" s="279"/>
    </row>
    <row r="455" spans="1:26" ht="16.5" customHeight="1">
      <c r="A455" s="666"/>
      <c r="B455" s="666"/>
      <c r="C455" s="666"/>
      <c r="D455" s="666"/>
      <c r="E455" s="666"/>
      <c r="F455" s="666"/>
      <c r="G455" s="26"/>
      <c r="H455" s="333"/>
      <c r="I455" s="2" t="s">
        <v>15891</v>
      </c>
      <c r="J455" s="86" t="s">
        <v>158</v>
      </c>
      <c r="K455" s="86"/>
      <c r="L455" s="666"/>
      <c r="M455" s="178"/>
      <c r="N455" s="26"/>
      <c r="O455" s="86"/>
      <c r="P455" s="86"/>
      <c r="Q455" s="86" t="s">
        <v>379</v>
      </c>
      <c r="R455" s="86"/>
      <c r="S455" s="442"/>
      <c r="T455" s="279"/>
      <c r="U455" s="279"/>
      <c r="V455" s="279"/>
      <c r="W455" s="279"/>
      <c r="X455" s="279"/>
      <c r="Y455" s="279"/>
      <c r="Z455" s="279"/>
    </row>
    <row r="456" spans="1:26" ht="16.5" customHeight="1">
      <c r="A456" s="820" t="s">
        <v>17592</v>
      </c>
      <c r="B456" s="820"/>
      <c r="C456" s="820"/>
      <c r="D456" s="749" t="s">
        <v>5001</v>
      </c>
      <c r="E456" s="779" t="s">
        <v>17598</v>
      </c>
      <c r="F456" s="820"/>
      <c r="G456" s="26"/>
      <c r="H456" s="461" t="s">
        <v>16548</v>
      </c>
      <c r="I456" s="26"/>
      <c r="J456" s="86" t="s">
        <v>158</v>
      </c>
      <c r="K456" s="86"/>
      <c r="L456" s="822"/>
      <c r="M456" s="178"/>
      <c r="N456" s="26"/>
      <c r="O456" s="86"/>
      <c r="P456" s="86"/>
      <c r="Q456" s="86" t="s">
        <v>379</v>
      </c>
      <c r="R456" s="86"/>
      <c r="S456" s="442"/>
      <c r="T456" s="279"/>
      <c r="U456" s="279"/>
      <c r="V456" s="279"/>
      <c r="W456" s="279"/>
      <c r="X456" s="279"/>
      <c r="Y456" s="279"/>
      <c r="Z456" s="279"/>
    </row>
    <row r="457" spans="1:26" ht="16.5" customHeight="1">
      <c r="A457" s="665"/>
      <c r="B457" s="665"/>
      <c r="C457" s="665"/>
      <c r="D457" s="665"/>
      <c r="E457" s="665"/>
      <c r="F457" s="665"/>
      <c r="G457" s="26" t="s">
        <v>17299</v>
      </c>
      <c r="H457" s="333" t="s">
        <v>17584</v>
      </c>
      <c r="I457" s="333" t="s">
        <v>16282</v>
      </c>
      <c r="J457" s="86" t="s">
        <v>158</v>
      </c>
      <c r="K457" s="86"/>
      <c r="L457" s="665"/>
      <c r="M457" s="178"/>
      <c r="N457" s="26"/>
      <c r="O457" s="86"/>
      <c r="P457" s="86"/>
      <c r="Q457" s="86" t="s">
        <v>379</v>
      </c>
      <c r="R457" s="86"/>
      <c r="S457" s="442"/>
      <c r="T457" s="279"/>
      <c r="U457" s="279"/>
      <c r="V457" s="279"/>
      <c r="W457" s="279"/>
      <c r="X457" s="279"/>
      <c r="Y457" s="279"/>
      <c r="Z457" s="279"/>
    </row>
    <row r="458" spans="1:26" ht="16.5" customHeight="1">
      <c r="A458" s="665"/>
      <c r="B458" s="665"/>
      <c r="C458" s="665"/>
      <c r="D458" s="665"/>
      <c r="E458" s="665"/>
      <c r="F458" s="665"/>
      <c r="G458" s="26"/>
      <c r="H458" s="271" t="s">
        <v>15884</v>
      </c>
      <c r="I458" s="445" t="s">
        <v>17269</v>
      </c>
      <c r="J458" s="86" t="s">
        <v>158</v>
      </c>
      <c r="K458" s="86"/>
      <c r="L458" s="665"/>
      <c r="M458" s="178"/>
      <c r="N458" s="26"/>
      <c r="O458" s="86"/>
      <c r="P458" s="86"/>
      <c r="Q458" s="86" t="s">
        <v>379</v>
      </c>
      <c r="R458" s="86"/>
      <c r="S458" s="442"/>
      <c r="T458" s="279"/>
      <c r="U458" s="279"/>
      <c r="V458" s="279"/>
      <c r="W458" s="279"/>
      <c r="X458" s="279"/>
      <c r="Y458" s="279"/>
      <c r="Z458" s="279"/>
    </row>
    <row r="459" spans="1:26" ht="16.5" customHeight="1">
      <c r="A459" s="665"/>
      <c r="B459" s="665"/>
      <c r="C459" s="665"/>
      <c r="D459" s="665"/>
      <c r="E459" s="665"/>
      <c r="F459" s="665"/>
      <c r="G459" s="26"/>
      <c r="H459" s="271" t="s">
        <v>16296</v>
      </c>
      <c r="I459" s="333"/>
      <c r="J459" s="86" t="s">
        <v>158</v>
      </c>
      <c r="K459" s="86"/>
      <c r="L459" s="665"/>
      <c r="M459" s="178"/>
      <c r="N459" s="26"/>
      <c r="O459" s="86"/>
      <c r="P459" s="86"/>
      <c r="Q459" s="86" t="s">
        <v>379</v>
      </c>
      <c r="R459" s="86"/>
      <c r="S459" s="442"/>
      <c r="T459" s="279"/>
      <c r="U459" s="279"/>
      <c r="V459" s="279"/>
      <c r="W459" s="279"/>
      <c r="X459" s="279"/>
      <c r="Y459" s="279"/>
      <c r="Z459" s="279"/>
    </row>
    <row r="460" spans="1:26" ht="16.5" customHeight="1">
      <c r="A460" s="665"/>
      <c r="B460" s="665"/>
      <c r="C460" s="665"/>
      <c r="D460" s="665"/>
      <c r="E460" s="665"/>
      <c r="F460" s="665"/>
      <c r="G460" s="26"/>
      <c r="H460" s="333" t="s">
        <v>15562</v>
      </c>
      <c r="I460" s="271" t="s">
        <v>16313</v>
      </c>
      <c r="J460" s="86" t="s">
        <v>158</v>
      </c>
      <c r="K460" s="86"/>
      <c r="L460" s="665"/>
      <c r="M460" s="178"/>
      <c r="N460" s="26"/>
      <c r="O460" s="86"/>
      <c r="P460" s="86"/>
      <c r="Q460" s="86" t="s">
        <v>379</v>
      </c>
      <c r="R460" s="86"/>
      <c r="S460" s="442"/>
      <c r="T460" s="279"/>
      <c r="U460" s="279"/>
      <c r="V460" s="279"/>
      <c r="W460" s="279"/>
      <c r="X460" s="279"/>
      <c r="Y460" s="279"/>
      <c r="Z460" s="279"/>
    </row>
    <row r="461" spans="1:26" ht="16.5" customHeight="1">
      <c r="A461" s="665"/>
      <c r="B461" s="665"/>
      <c r="C461" s="665"/>
      <c r="D461" s="665"/>
      <c r="E461" s="665"/>
      <c r="F461" s="665"/>
      <c r="G461" s="26"/>
      <c r="H461" s="271"/>
      <c r="I461" s="271" t="s">
        <v>15890</v>
      </c>
      <c r="J461" s="86" t="s">
        <v>158</v>
      </c>
      <c r="K461" s="86"/>
      <c r="L461" s="665"/>
      <c r="M461" s="178"/>
      <c r="N461" s="26"/>
      <c r="O461" s="86"/>
      <c r="P461" s="86"/>
      <c r="Q461" s="86" t="s">
        <v>379</v>
      </c>
      <c r="R461" s="86"/>
      <c r="S461" s="442"/>
      <c r="T461" s="279"/>
      <c r="U461" s="279"/>
      <c r="V461" s="279"/>
      <c r="W461" s="279"/>
      <c r="X461" s="279"/>
      <c r="Y461" s="279"/>
      <c r="Z461" s="279"/>
    </row>
    <row r="462" spans="1:26" ht="16.5" customHeight="1">
      <c r="A462" s="665"/>
      <c r="B462" s="665"/>
      <c r="C462" s="665"/>
      <c r="D462" s="665"/>
      <c r="E462" s="665"/>
      <c r="F462" s="665"/>
      <c r="G462" s="26"/>
      <c r="H462" s="333" t="s">
        <v>17610</v>
      </c>
      <c r="I462" s="468" t="s">
        <v>17589</v>
      </c>
      <c r="J462" s="86" t="s">
        <v>158</v>
      </c>
      <c r="K462" s="86"/>
      <c r="L462" s="665"/>
      <c r="M462" s="178"/>
      <c r="N462" s="26"/>
      <c r="O462" s="86"/>
      <c r="P462" s="86"/>
      <c r="Q462" s="86" t="s">
        <v>379</v>
      </c>
      <c r="R462" s="86"/>
      <c r="S462" s="442"/>
      <c r="T462" s="279"/>
      <c r="U462" s="279"/>
      <c r="V462" s="279"/>
      <c r="W462" s="279"/>
      <c r="X462" s="279"/>
      <c r="Y462" s="279"/>
      <c r="Z462" s="279"/>
    </row>
    <row r="463" spans="1:26" ht="16.5" customHeight="1">
      <c r="A463" s="666"/>
      <c r="B463" s="666"/>
      <c r="C463" s="666"/>
      <c r="D463" s="666"/>
      <c r="E463" s="666"/>
      <c r="F463" s="666"/>
      <c r="G463" s="26"/>
      <c r="H463" s="333"/>
      <c r="I463" s="2" t="s">
        <v>15891</v>
      </c>
      <c r="J463" s="86" t="s">
        <v>158</v>
      </c>
      <c r="K463" s="86"/>
      <c r="L463" s="666"/>
      <c r="M463" s="178"/>
      <c r="N463" s="26"/>
      <c r="O463" s="86"/>
      <c r="P463" s="86"/>
      <c r="Q463" s="86" t="s">
        <v>379</v>
      </c>
      <c r="R463" s="86"/>
      <c r="S463" s="442"/>
      <c r="T463" s="279"/>
      <c r="U463" s="279"/>
      <c r="V463" s="279"/>
      <c r="W463" s="279"/>
      <c r="X463" s="279"/>
      <c r="Y463" s="279"/>
      <c r="Z463" s="279"/>
    </row>
    <row r="464" spans="1:26" ht="16.5" customHeight="1">
      <c r="A464" s="336"/>
      <c r="B464" s="336"/>
      <c r="C464" s="336"/>
      <c r="D464" s="488"/>
      <c r="E464" s="552" t="s">
        <v>19680</v>
      </c>
      <c r="F464" s="336"/>
      <c r="G464" s="503"/>
      <c r="H464" s="503"/>
      <c r="I464" s="503"/>
      <c r="J464" s="86" t="s">
        <v>158</v>
      </c>
      <c r="K464" s="86"/>
      <c r="L464" s="367"/>
      <c r="M464" s="178"/>
      <c r="N464" s="26"/>
      <c r="O464" s="86"/>
      <c r="P464" s="86"/>
      <c r="Q464" s="86" t="s">
        <v>379</v>
      </c>
      <c r="R464" s="86"/>
      <c r="S464" s="442"/>
      <c r="T464" s="279"/>
      <c r="U464" s="279"/>
      <c r="V464" s="279"/>
      <c r="W464" s="279"/>
      <c r="X464" s="279"/>
      <c r="Y464" s="279"/>
      <c r="Z464" s="279"/>
    </row>
    <row r="465" spans="1:26" ht="16.5" customHeight="1">
      <c r="A465" s="820" t="s">
        <v>17620</v>
      </c>
      <c r="B465" s="820"/>
      <c r="C465" s="820"/>
      <c r="D465" s="749" t="s">
        <v>5001</v>
      </c>
      <c r="E465" s="779" t="s">
        <v>17626</v>
      </c>
      <c r="F465" s="820"/>
      <c r="G465" s="26"/>
      <c r="H465" s="461" t="s">
        <v>16548</v>
      </c>
      <c r="I465" s="26"/>
      <c r="J465" s="86" t="s">
        <v>158</v>
      </c>
      <c r="K465" s="86"/>
      <c r="L465" s="822"/>
      <c r="M465" s="178"/>
      <c r="N465" s="26"/>
      <c r="O465" s="86"/>
      <c r="P465" s="86"/>
      <c r="Q465" s="86" t="s">
        <v>379</v>
      </c>
      <c r="R465" s="86"/>
      <c r="S465" s="442"/>
      <c r="T465" s="279"/>
      <c r="U465" s="279"/>
      <c r="V465" s="279"/>
      <c r="W465" s="279"/>
      <c r="X465" s="279"/>
      <c r="Y465" s="279"/>
      <c r="Z465" s="279"/>
    </row>
    <row r="466" spans="1:26" ht="16.5" customHeight="1">
      <c r="A466" s="665"/>
      <c r="B466" s="665"/>
      <c r="C466" s="665"/>
      <c r="D466" s="665"/>
      <c r="E466" s="665"/>
      <c r="F466" s="665"/>
      <c r="G466" s="26" t="s">
        <v>17299</v>
      </c>
      <c r="H466" s="333" t="s">
        <v>17584</v>
      </c>
      <c r="I466" s="333" t="s">
        <v>16282</v>
      </c>
      <c r="J466" s="86" t="s">
        <v>158</v>
      </c>
      <c r="K466" s="86"/>
      <c r="L466" s="665"/>
      <c r="M466" s="178"/>
      <c r="N466" s="26"/>
      <c r="O466" s="86"/>
      <c r="P466" s="86"/>
      <c r="Q466" s="86" t="s">
        <v>379</v>
      </c>
      <c r="R466" s="86"/>
      <c r="S466" s="442"/>
      <c r="T466" s="279"/>
      <c r="U466" s="279"/>
      <c r="V466" s="279"/>
      <c r="W466" s="279"/>
      <c r="X466" s="279"/>
      <c r="Y466" s="279"/>
      <c r="Z466" s="279"/>
    </row>
    <row r="467" spans="1:26" ht="16.5" customHeight="1">
      <c r="A467" s="665"/>
      <c r="B467" s="665"/>
      <c r="C467" s="665"/>
      <c r="D467" s="665"/>
      <c r="E467" s="665"/>
      <c r="F467" s="665"/>
      <c r="G467" s="26"/>
      <c r="H467" s="271" t="s">
        <v>15884</v>
      </c>
      <c r="I467" s="445" t="s">
        <v>17269</v>
      </c>
      <c r="J467" s="86" t="s">
        <v>158</v>
      </c>
      <c r="K467" s="86"/>
      <c r="L467" s="665"/>
      <c r="M467" s="178"/>
      <c r="N467" s="26"/>
      <c r="O467" s="86"/>
      <c r="P467" s="86"/>
      <c r="Q467" s="86" t="s">
        <v>379</v>
      </c>
      <c r="R467" s="86"/>
      <c r="S467" s="442"/>
      <c r="T467" s="279"/>
      <c r="U467" s="279"/>
      <c r="V467" s="279"/>
      <c r="W467" s="279"/>
      <c r="X467" s="279"/>
      <c r="Y467" s="279"/>
      <c r="Z467" s="279"/>
    </row>
    <row r="468" spans="1:26" ht="16.5" customHeight="1">
      <c r="A468" s="665"/>
      <c r="B468" s="665"/>
      <c r="C468" s="665"/>
      <c r="D468" s="665"/>
      <c r="E468" s="665"/>
      <c r="F468" s="665"/>
      <c r="G468" s="26"/>
      <c r="H468" s="271" t="s">
        <v>16296</v>
      </c>
      <c r="I468" s="333"/>
      <c r="J468" s="86" t="s">
        <v>158</v>
      </c>
      <c r="K468" s="86"/>
      <c r="L468" s="665"/>
      <c r="M468" s="178"/>
      <c r="N468" s="26"/>
      <c r="O468" s="86"/>
      <c r="P468" s="86"/>
      <c r="Q468" s="86" t="s">
        <v>379</v>
      </c>
      <c r="R468" s="86"/>
      <c r="S468" s="442"/>
      <c r="T468" s="279"/>
      <c r="U468" s="279"/>
      <c r="V468" s="279"/>
      <c r="W468" s="279"/>
      <c r="X468" s="279"/>
      <c r="Y468" s="279"/>
      <c r="Z468" s="279"/>
    </row>
    <row r="469" spans="1:26" ht="16.5" customHeight="1">
      <c r="A469" s="665"/>
      <c r="B469" s="665"/>
      <c r="C469" s="665"/>
      <c r="D469" s="665"/>
      <c r="E469" s="665"/>
      <c r="F469" s="665"/>
      <c r="G469" s="26"/>
      <c r="H469" s="333" t="s">
        <v>15562</v>
      </c>
      <c r="I469" s="271" t="s">
        <v>16313</v>
      </c>
      <c r="J469" s="86" t="s">
        <v>158</v>
      </c>
      <c r="K469" s="86"/>
      <c r="L469" s="665"/>
      <c r="M469" s="178"/>
      <c r="N469" s="26"/>
      <c r="O469" s="86"/>
      <c r="P469" s="86"/>
      <c r="Q469" s="86" t="s">
        <v>379</v>
      </c>
      <c r="R469" s="86"/>
      <c r="S469" s="442"/>
      <c r="T469" s="279"/>
      <c r="U469" s="279"/>
      <c r="V469" s="279"/>
      <c r="W469" s="279"/>
      <c r="X469" s="279"/>
      <c r="Y469" s="279"/>
      <c r="Z469" s="279"/>
    </row>
    <row r="470" spans="1:26" ht="16.5" customHeight="1">
      <c r="A470" s="665"/>
      <c r="B470" s="665"/>
      <c r="C470" s="665"/>
      <c r="D470" s="665"/>
      <c r="E470" s="665"/>
      <c r="F470" s="665"/>
      <c r="G470" s="26"/>
      <c r="H470" s="271"/>
      <c r="I470" s="271" t="s">
        <v>15890</v>
      </c>
      <c r="J470" s="86" t="s">
        <v>158</v>
      </c>
      <c r="K470" s="86"/>
      <c r="L470" s="665"/>
      <c r="M470" s="178"/>
      <c r="N470" s="26"/>
      <c r="O470" s="86"/>
      <c r="P470" s="86"/>
      <c r="Q470" s="86" t="s">
        <v>379</v>
      </c>
      <c r="R470" s="86"/>
      <c r="S470" s="442"/>
      <c r="T470" s="279"/>
      <c r="U470" s="279"/>
      <c r="V470" s="279"/>
      <c r="W470" s="279"/>
      <c r="X470" s="279"/>
      <c r="Y470" s="279"/>
      <c r="Z470" s="279"/>
    </row>
    <row r="471" spans="1:26" ht="16.5" customHeight="1">
      <c r="A471" s="665"/>
      <c r="B471" s="665"/>
      <c r="C471" s="665"/>
      <c r="D471" s="665"/>
      <c r="E471" s="665"/>
      <c r="F471" s="665"/>
      <c r="G471" s="26"/>
      <c r="H471" s="333" t="s">
        <v>17588</v>
      </c>
      <c r="I471" s="333" t="s">
        <v>15890</v>
      </c>
      <c r="J471" s="86" t="s">
        <v>158</v>
      </c>
      <c r="K471" s="86"/>
      <c r="L471" s="665"/>
      <c r="M471" s="178"/>
      <c r="N471" s="26"/>
      <c r="O471" s="86"/>
      <c r="P471" s="86"/>
      <c r="Q471" s="86" t="s">
        <v>379</v>
      </c>
      <c r="R471" s="86"/>
      <c r="S471" s="442"/>
      <c r="T471" s="279"/>
      <c r="U471" s="279"/>
      <c r="V471" s="279"/>
      <c r="W471" s="279"/>
      <c r="X471" s="279"/>
      <c r="Y471" s="279"/>
      <c r="Z471" s="279"/>
    </row>
    <row r="472" spans="1:26" ht="16.5" customHeight="1">
      <c r="A472" s="665"/>
      <c r="B472" s="665"/>
      <c r="C472" s="665"/>
      <c r="D472" s="665"/>
      <c r="E472" s="665"/>
      <c r="F472" s="665"/>
      <c r="G472" s="26"/>
      <c r="H472" s="333" t="s">
        <v>17644</v>
      </c>
      <c r="I472" s="468" t="s">
        <v>17276</v>
      </c>
      <c r="J472" s="86" t="s">
        <v>158</v>
      </c>
      <c r="K472" s="86"/>
      <c r="L472" s="665"/>
      <c r="M472" s="178"/>
      <c r="N472" s="26"/>
      <c r="O472" s="86"/>
      <c r="P472" s="86"/>
      <c r="Q472" s="86" t="s">
        <v>379</v>
      </c>
      <c r="R472" s="86"/>
      <c r="S472" s="442"/>
      <c r="T472" s="279"/>
      <c r="U472" s="279"/>
      <c r="V472" s="279"/>
      <c r="W472" s="279"/>
      <c r="X472" s="279"/>
      <c r="Y472" s="279"/>
      <c r="Z472" s="279"/>
    </row>
    <row r="473" spans="1:26" ht="16.5" customHeight="1">
      <c r="A473" s="665"/>
      <c r="B473" s="665"/>
      <c r="C473" s="665"/>
      <c r="D473" s="665"/>
      <c r="E473" s="665"/>
      <c r="F473" s="665"/>
      <c r="G473" s="26"/>
      <c r="H473" s="333" t="s">
        <v>16296</v>
      </c>
      <c r="I473" s="468" t="s">
        <v>17645</v>
      </c>
      <c r="J473" s="86" t="s">
        <v>158</v>
      </c>
      <c r="K473" s="86"/>
      <c r="L473" s="665"/>
      <c r="M473" s="178"/>
      <c r="N473" s="26"/>
      <c r="O473" s="86"/>
      <c r="P473" s="86"/>
      <c r="Q473" s="86" t="s">
        <v>379</v>
      </c>
      <c r="R473" s="86"/>
      <c r="S473" s="442"/>
      <c r="T473" s="279"/>
      <c r="U473" s="279"/>
      <c r="V473" s="279"/>
      <c r="W473" s="279"/>
      <c r="X473" s="279"/>
      <c r="Y473" s="279"/>
      <c r="Z473" s="279"/>
    </row>
    <row r="474" spans="1:26" ht="16.5" customHeight="1">
      <c r="A474" s="666"/>
      <c r="B474" s="666"/>
      <c r="C474" s="666"/>
      <c r="D474" s="666"/>
      <c r="E474" s="666"/>
      <c r="F474" s="666"/>
      <c r="G474" s="26"/>
      <c r="H474" s="26"/>
      <c r="I474" s="333" t="s">
        <v>15563</v>
      </c>
      <c r="J474" s="86" t="s">
        <v>158</v>
      </c>
      <c r="K474" s="86"/>
      <c r="L474" s="666"/>
      <c r="M474" s="178"/>
      <c r="N474" s="26"/>
      <c r="O474" s="86"/>
      <c r="P474" s="86"/>
      <c r="Q474" s="86" t="s">
        <v>379</v>
      </c>
      <c r="R474" s="86"/>
      <c r="S474" s="442"/>
      <c r="T474" s="279"/>
      <c r="U474" s="279"/>
      <c r="V474" s="279"/>
      <c r="W474" s="279"/>
      <c r="X474" s="279"/>
      <c r="Y474" s="279"/>
      <c r="Z474" s="279"/>
    </row>
    <row r="475" spans="1:26" ht="16.5" customHeight="1">
      <c r="A475" s="820" t="s">
        <v>17646</v>
      </c>
      <c r="B475" s="820"/>
      <c r="C475" s="820"/>
      <c r="D475" s="749" t="s">
        <v>5001</v>
      </c>
      <c r="E475" s="779" t="s">
        <v>17649</v>
      </c>
      <c r="F475" s="820"/>
      <c r="G475" s="26"/>
      <c r="H475" s="461" t="s">
        <v>16548</v>
      </c>
      <c r="I475" s="26"/>
      <c r="J475" s="86" t="s">
        <v>158</v>
      </c>
      <c r="K475" s="86"/>
      <c r="L475" s="822"/>
      <c r="M475" s="178"/>
      <c r="N475" s="26"/>
      <c r="O475" s="86"/>
      <c r="P475" s="86"/>
      <c r="Q475" s="86" t="s">
        <v>379</v>
      </c>
      <c r="R475" s="86"/>
      <c r="S475" s="442"/>
      <c r="T475" s="279"/>
      <c r="U475" s="279"/>
      <c r="V475" s="279"/>
      <c r="W475" s="279"/>
      <c r="X475" s="279"/>
      <c r="Y475" s="279"/>
      <c r="Z475" s="279"/>
    </row>
    <row r="476" spans="1:26" ht="16.5" customHeight="1">
      <c r="A476" s="665"/>
      <c r="B476" s="665"/>
      <c r="C476" s="665"/>
      <c r="D476" s="665"/>
      <c r="E476" s="665"/>
      <c r="F476" s="665"/>
      <c r="G476" s="26" t="s">
        <v>17299</v>
      </c>
      <c r="H476" s="333" t="s">
        <v>17584</v>
      </c>
      <c r="I476" s="333" t="s">
        <v>16282</v>
      </c>
      <c r="J476" s="86" t="s">
        <v>158</v>
      </c>
      <c r="K476" s="86"/>
      <c r="L476" s="665"/>
      <c r="M476" s="178"/>
      <c r="N476" s="26"/>
      <c r="O476" s="86"/>
      <c r="P476" s="86"/>
      <c r="Q476" s="86" t="s">
        <v>379</v>
      </c>
      <c r="R476" s="86"/>
      <c r="S476" s="442"/>
      <c r="T476" s="279"/>
      <c r="U476" s="279"/>
      <c r="V476" s="279"/>
      <c r="W476" s="279"/>
      <c r="X476" s="279"/>
      <c r="Y476" s="279"/>
      <c r="Z476" s="279"/>
    </row>
    <row r="477" spans="1:26" ht="16.5" customHeight="1">
      <c r="A477" s="665"/>
      <c r="B477" s="665"/>
      <c r="C477" s="665"/>
      <c r="D477" s="665"/>
      <c r="E477" s="665"/>
      <c r="F477" s="665"/>
      <c r="G477" s="26"/>
      <c r="H477" s="271" t="s">
        <v>15884</v>
      </c>
      <c r="I477" s="445" t="s">
        <v>17269</v>
      </c>
      <c r="J477" s="86" t="s">
        <v>158</v>
      </c>
      <c r="K477" s="86"/>
      <c r="L477" s="665"/>
      <c r="M477" s="178"/>
      <c r="N477" s="26"/>
      <c r="O477" s="86"/>
      <c r="P477" s="86"/>
      <c r="Q477" s="86" t="s">
        <v>379</v>
      </c>
      <c r="R477" s="86"/>
      <c r="S477" s="442"/>
      <c r="T477" s="279"/>
      <c r="U477" s="279"/>
      <c r="V477" s="279"/>
      <c r="W477" s="279"/>
      <c r="X477" s="279"/>
      <c r="Y477" s="279"/>
      <c r="Z477" s="279"/>
    </row>
    <row r="478" spans="1:26" ht="16.5" customHeight="1">
      <c r="A478" s="665"/>
      <c r="B478" s="665"/>
      <c r="C478" s="665"/>
      <c r="D478" s="665"/>
      <c r="E478" s="665"/>
      <c r="F478" s="665"/>
      <c r="G478" s="26"/>
      <c r="H478" s="271" t="s">
        <v>16296</v>
      </c>
      <c r="I478" s="333"/>
      <c r="J478" s="86" t="s">
        <v>158</v>
      </c>
      <c r="K478" s="86"/>
      <c r="L478" s="665"/>
      <c r="M478" s="178"/>
      <c r="N478" s="26"/>
      <c r="O478" s="86"/>
      <c r="P478" s="86"/>
      <c r="Q478" s="86" t="s">
        <v>379</v>
      </c>
      <c r="R478" s="86"/>
      <c r="S478" s="442"/>
      <c r="T478" s="279"/>
      <c r="U478" s="279"/>
      <c r="V478" s="279"/>
      <c r="W478" s="279"/>
      <c r="X478" s="279"/>
      <c r="Y478" s="279"/>
      <c r="Z478" s="279"/>
    </row>
    <row r="479" spans="1:26" ht="16.5" customHeight="1">
      <c r="A479" s="665"/>
      <c r="B479" s="665"/>
      <c r="C479" s="665"/>
      <c r="D479" s="665"/>
      <c r="E479" s="665"/>
      <c r="F479" s="665"/>
      <c r="G479" s="26"/>
      <c r="H479" s="333" t="s">
        <v>15562</v>
      </c>
      <c r="I479" s="271" t="s">
        <v>16313</v>
      </c>
      <c r="J479" s="86" t="s">
        <v>158</v>
      </c>
      <c r="K479" s="86"/>
      <c r="L479" s="665"/>
      <c r="M479" s="178"/>
      <c r="N479" s="26"/>
      <c r="O479" s="86"/>
      <c r="P479" s="86"/>
      <c r="Q479" s="86" t="s">
        <v>379</v>
      </c>
      <c r="R479" s="86"/>
      <c r="S479" s="442"/>
      <c r="T479" s="279"/>
      <c r="U479" s="279"/>
      <c r="V479" s="279"/>
      <c r="W479" s="279"/>
      <c r="X479" s="279"/>
      <c r="Y479" s="279"/>
      <c r="Z479" s="279"/>
    </row>
    <row r="480" spans="1:26" ht="16.5" customHeight="1">
      <c r="A480" s="665"/>
      <c r="B480" s="665"/>
      <c r="C480" s="665"/>
      <c r="D480" s="665"/>
      <c r="E480" s="665"/>
      <c r="F480" s="665"/>
      <c r="G480" s="26"/>
      <c r="H480" s="333" t="s">
        <v>17610</v>
      </c>
      <c r="I480" s="333" t="s">
        <v>15890</v>
      </c>
      <c r="J480" s="86" t="s">
        <v>158</v>
      </c>
      <c r="K480" s="86"/>
      <c r="L480" s="665"/>
      <c r="M480" s="178"/>
      <c r="N480" s="26"/>
      <c r="O480" s="86"/>
      <c r="P480" s="86"/>
      <c r="Q480" s="86" t="s">
        <v>379</v>
      </c>
      <c r="R480" s="86"/>
      <c r="S480" s="442"/>
      <c r="T480" s="279"/>
      <c r="U480" s="279"/>
      <c r="V480" s="279"/>
      <c r="W480" s="279"/>
      <c r="X480" s="279"/>
      <c r="Y480" s="279"/>
      <c r="Z480" s="279"/>
    </row>
    <row r="481" spans="1:26" ht="16.5" customHeight="1">
      <c r="A481" s="665"/>
      <c r="B481" s="665"/>
      <c r="C481" s="665"/>
      <c r="D481" s="665"/>
      <c r="E481" s="665"/>
      <c r="F481" s="665"/>
      <c r="G481" s="26"/>
      <c r="H481" s="333" t="s">
        <v>17644</v>
      </c>
      <c r="I481" s="468" t="s">
        <v>17276</v>
      </c>
      <c r="J481" s="86" t="s">
        <v>158</v>
      </c>
      <c r="K481" s="86"/>
      <c r="L481" s="665"/>
      <c r="M481" s="178"/>
      <c r="N481" s="26"/>
      <c r="O481" s="86"/>
      <c r="P481" s="86"/>
      <c r="Q481" s="86" t="s">
        <v>379</v>
      </c>
      <c r="R481" s="86"/>
      <c r="S481" s="442"/>
      <c r="T481" s="279"/>
      <c r="U481" s="279"/>
      <c r="V481" s="279"/>
      <c r="W481" s="279"/>
      <c r="X481" s="279"/>
      <c r="Y481" s="279"/>
      <c r="Z481" s="279"/>
    </row>
    <row r="482" spans="1:26" ht="16.5" customHeight="1">
      <c r="A482" s="665"/>
      <c r="B482" s="665"/>
      <c r="C482" s="665"/>
      <c r="D482" s="665"/>
      <c r="E482" s="665"/>
      <c r="F482" s="665"/>
      <c r="G482" s="26"/>
      <c r="H482" s="333" t="s">
        <v>16296</v>
      </c>
      <c r="I482" s="468" t="s">
        <v>17645</v>
      </c>
      <c r="J482" s="86" t="s">
        <v>158</v>
      </c>
      <c r="K482" s="86"/>
      <c r="L482" s="665"/>
      <c r="M482" s="178"/>
      <c r="N482" s="26"/>
      <c r="O482" s="86"/>
      <c r="P482" s="86"/>
      <c r="Q482" s="86" t="s">
        <v>379</v>
      </c>
      <c r="R482" s="86"/>
      <c r="S482" s="442"/>
      <c r="T482" s="279"/>
      <c r="U482" s="279"/>
      <c r="V482" s="279"/>
      <c r="W482" s="279"/>
      <c r="X482" s="279"/>
      <c r="Y482" s="279"/>
      <c r="Z482" s="279"/>
    </row>
    <row r="483" spans="1:26" ht="16.5" customHeight="1">
      <c r="A483" s="666"/>
      <c r="B483" s="666"/>
      <c r="C483" s="666"/>
      <c r="D483" s="666"/>
      <c r="E483" s="666"/>
      <c r="F483" s="666"/>
      <c r="G483" s="26"/>
      <c r="H483" s="26"/>
      <c r="I483" s="333" t="s">
        <v>15563</v>
      </c>
      <c r="J483" s="86" t="s">
        <v>158</v>
      </c>
      <c r="K483" s="86"/>
      <c r="L483" s="666"/>
      <c r="M483" s="178"/>
      <c r="N483" s="26"/>
      <c r="O483" s="86"/>
      <c r="P483" s="86"/>
      <c r="Q483" s="86" t="s">
        <v>379</v>
      </c>
      <c r="R483" s="86"/>
      <c r="S483" s="442"/>
      <c r="T483" s="279"/>
      <c r="U483" s="279"/>
      <c r="V483" s="279"/>
      <c r="W483" s="279"/>
      <c r="X483" s="279"/>
      <c r="Y483" s="279"/>
      <c r="Z483" s="279"/>
    </row>
    <row r="484" spans="1:26" ht="16.5" customHeight="1">
      <c r="A484" s="336"/>
      <c r="B484" s="336"/>
      <c r="C484" s="336"/>
      <c r="D484" s="488"/>
      <c r="E484" s="552" t="s">
        <v>19697</v>
      </c>
      <c r="F484" s="336"/>
      <c r="G484" s="503"/>
      <c r="H484" s="503"/>
      <c r="I484" s="503"/>
      <c r="J484" s="86" t="s">
        <v>158</v>
      </c>
      <c r="K484" s="86"/>
      <c r="L484" s="367"/>
      <c r="M484" s="178"/>
      <c r="N484" s="26"/>
      <c r="O484" s="86"/>
      <c r="P484" s="86"/>
      <c r="Q484" s="86" t="s">
        <v>379</v>
      </c>
      <c r="R484" s="86"/>
      <c r="S484" s="442"/>
      <c r="T484" s="279"/>
      <c r="U484" s="279"/>
      <c r="V484" s="279"/>
      <c r="W484" s="279"/>
      <c r="X484" s="279"/>
      <c r="Y484" s="279"/>
      <c r="Z484" s="279"/>
    </row>
    <row r="485" spans="1:26" ht="16.5" customHeight="1">
      <c r="A485" s="820" t="s">
        <v>17677</v>
      </c>
      <c r="B485" s="820"/>
      <c r="C485" s="820"/>
      <c r="D485" s="749" t="s">
        <v>5001</v>
      </c>
      <c r="E485" s="779" t="s">
        <v>17681</v>
      </c>
      <c r="F485" s="820"/>
      <c r="G485" s="26"/>
      <c r="H485" s="461" t="s">
        <v>17683</v>
      </c>
      <c r="I485" s="26"/>
      <c r="J485" s="86" t="s">
        <v>158</v>
      </c>
      <c r="K485" s="86"/>
      <c r="L485" s="822"/>
      <c r="M485" s="178"/>
      <c r="N485" s="26"/>
      <c r="O485" s="86"/>
      <c r="P485" s="86"/>
      <c r="Q485" s="86" t="s">
        <v>379</v>
      </c>
      <c r="R485" s="86"/>
      <c r="S485" s="442"/>
      <c r="T485" s="279"/>
      <c r="U485" s="279"/>
      <c r="V485" s="279"/>
      <c r="W485" s="279"/>
      <c r="X485" s="279"/>
      <c r="Y485" s="279"/>
      <c r="Z485" s="279"/>
    </row>
    <row r="486" spans="1:26" ht="16.5" customHeight="1">
      <c r="A486" s="665"/>
      <c r="B486" s="665"/>
      <c r="C486" s="665"/>
      <c r="D486" s="665"/>
      <c r="E486" s="665"/>
      <c r="F486" s="665"/>
      <c r="G486" s="26" t="s">
        <v>17299</v>
      </c>
      <c r="H486" s="333" t="s">
        <v>17684</v>
      </c>
      <c r="I486" s="333" t="s">
        <v>17485</v>
      </c>
      <c r="J486" s="86" t="s">
        <v>158</v>
      </c>
      <c r="K486" s="86"/>
      <c r="L486" s="665"/>
      <c r="M486" s="178"/>
      <c r="N486" s="26"/>
      <c r="O486" s="86"/>
      <c r="P486" s="86"/>
      <c r="Q486" s="86" t="s">
        <v>379</v>
      </c>
      <c r="R486" s="86"/>
      <c r="S486" s="442"/>
      <c r="T486" s="279"/>
      <c r="U486" s="279"/>
      <c r="V486" s="279"/>
      <c r="W486" s="279"/>
      <c r="X486" s="279"/>
      <c r="Y486" s="279"/>
      <c r="Z486" s="279"/>
    </row>
    <row r="487" spans="1:26" ht="16.5" customHeight="1">
      <c r="A487" s="665"/>
      <c r="B487" s="665"/>
      <c r="C487" s="665"/>
      <c r="D487" s="665"/>
      <c r="E487" s="665"/>
      <c r="F487" s="665"/>
      <c r="G487" s="521"/>
      <c r="H487" s="271" t="s">
        <v>15884</v>
      </c>
      <c r="I487" s="445" t="s">
        <v>17487</v>
      </c>
      <c r="J487" s="403" t="s">
        <v>158</v>
      </c>
      <c r="K487" s="403"/>
      <c r="L487" s="665"/>
      <c r="M487" s="178"/>
      <c r="N487" s="26"/>
      <c r="O487" s="86"/>
      <c r="P487" s="86"/>
      <c r="Q487" s="86" t="s">
        <v>379</v>
      </c>
      <c r="R487" s="86"/>
      <c r="S487" s="442"/>
      <c r="T487" s="279"/>
      <c r="U487" s="279"/>
      <c r="V487" s="279"/>
      <c r="W487" s="279"/>
      <c r="X487" s="279"/>
      <c r="Y487" s="279"/>
      <c r="Z487" s="279"/>
    </row>
    <row r="488" spans="1:26" ht="16.5" customHeight="1">
      <c r="A488" s="665"/>
      <c r="B488" s="665"/>
      <c r="C488" s="665"/>
      <c r="D488" s="665"/>
      <c r="E488" s="665"/>
      <c r="F488" s="665"/>
      <c r="G488" s="521"/>
      <c r="H488" s="271" t="s">
        <v>16296</v>
      </c>
      <c r="I488" s="333"/>
      <c r="J488" s="403" t="s">
        <v>158</v>
      </c>
      <c r="K488" s="403"/>
      <c r="L488" s="665"/>
      <c r="M488" s="178"/>
      <c r="N488" s="26"/>
      <c r="O488" s="86"/>
      <c r="P488" s="86"/>
      <c r="Q488" s="86" t="s">
        <v>379</v>
      </c>
      <c r="R488" s="86"/>
      <c r="S488" s="442"/>
      <c r="T488" s="279"/>
      <c r="U488" s="279"/>
      <c r="V488" s="279"/>
      <c r="W488" s="279"/>
      <c r="X488" s="279"/>
      <c r="Y488" s="279"/>
      <c r="Z488" s="279"/>
    </row>
    <row r="489" spans="1:26" ht="16.5" customHeight="1">
      <c r="A489" s="665"/>
      <c r="B489" s="665"/>
      <c r="C489" s="665"/>
      <c r="D489" s="665"/>
      <c r="E489" s="665"/>
      <c r="F489" s="665"/>
      <c r="G489" s="521"/>
      <c r="H489" s="333" t="s">
        <v>15562</v>
      </c>
      <c r="I489" s="271" t="s">
        <v>16313</v>
      </c>
      <c r="J489" s="403" t="s">
        <v>158</v>
      </c>
      <c r="K489" s="403"/>
      <c r="L489" s="665"/>
      <c r="M489" s="178"/>
      <c r="N489" s="26"/>
      <c r="O489" s="86"/>
      <c r="P489" s="86"/>
      <c r="Q489" s="86" t="s">
        <v>379</v>
      </c>
      <c r="R489" s="86"/>
      <c r="S489" s="442"/>
      <c r="T489" s="279"/>
      <c r="U489" s="279"/>
      <c r="V489" s="279"/>
      <c r="W489" s="279"/>
      <c r="X489" s="279"/>
      <c r="Y489" s="279"/>
      <c r="Z489" s="279"/>
    </row>
    <row r="490" spans="1:26" ht="16.5" customHeight="1">
      <c r="A490" s="665"/>
      <c r="B490" s="665"/>
      <c r="C490" s="665"/>
      <c r="D490" s="665"/>
      <c r="E490" s="665"/>
      <c r="F490" s="665"/>
      <c r="G490" s="521"/>
      <c r="H490" s="333" t="s">
        <v>16171</v>
      </c>
      <c r="I490" s="271" t="s">
        <v>16172</v>
      </c>
      <c r="J490" s="403" t="s">
        <v>158</v>
      </c>
      <c r="K490" s="403"/>
      <c r="L490" s="665"/>
      <c r="M490" s="178"/>
      <c r="N490" s="26"/>
      <c r="O490" s="86"/>
      <c r="P490" s="86"/>
      <c r="Q490" s="86" t="s">
        <v>379</v>
      </c>
      <c r="R490" s="86"/>
      <c r="S490" s="442"/>
      <c r="T490" s="279"/>
      <c r="U490" s="279"/>
      <c r="V490" s="279"/>
      <c r="W490" s="279"/>
      <c r="X490" s="279"/>
      <c r="Y490" s="279"/>
      <c r="Z490" s="279"/>
    </row>
    <row r="491" spans="1:26" ht="16.5" customHeight="1">
      <c r="A491" s="665"/>
      <c r="B491" s="665"/>
      <c r="C491" s="665"/>
      <c r="D491" s="665"/>
      <c r="E491" s="665"/>
      <c r="F491" s="665"/>
      <c r="G491" s="521"/>
      <c r="H491" s="333" t="s">
        <v>17588</v>
      </c>
      <c r="I491" s="468" t="s">
        <v>17692</v>
      </c>
      <c r="J491" s="403" t="s">
        <v>158</v>
      </c>
      <c r="K491" s="403"/>
      <c r="L491" s="665"/>
      <c r="M491" s="178"/>
      <c r="N491" s="26"/>
      <c r="O491" s="86"/>
      <c r="P491" s="86"/>
      <c r="Q491" s="86" t="s">
        <v>379</v>
      </c>
      <c r="R491" s="86"/>
      <c r="S491" s="442"/>
      <c r="T491" s="279"/>
      <c r="U491" s="279"/>
      <c r="V491" s="279"/>
      <c r="W491" s="279"/>
      <c r="X491" s="279"/>
      <c r="Y491" s="279"/>
      <c r="Z491" s="279"/>
    </row>
    <row r="492" spans="1:26" ht="16.5" customHeight="1">
      <c r="A492" s="666"/>
      <c r="B492" s="666"/>
      <c r="C492" s="666"/>
      <c r="D492" s="666"/>
      <c r="E492" s="666"/>
      <c r="F492" s="666"/>
      <c r="G492" s="521"/>
      <c r="H492" s="333"/>
      <c r="I492" s="271" t="s">
        <v>16167</v>
      </c>
      <c r="J492" s="403" t="s">
        <v>158</v>
      </c>
      <c r="K492" s="403"/>
      <c r="L492" s="666"/>
      <c r="M492" s="178"/>
      <c r="N492" s="26"/>
      <c r="O492" s="86"/>
      <c r="P492" s="86"/>
      <c r="Q492" s="86" t="s">
        <v>379</v>
      </c>
      <c r="R492" s="86"/>
      <c r="S492" s="442"/>
      <c r="T492" s="279"/>
      <c r="U492" s="279"/>
      <c r="V492" s="279"/>
      <c r="W492" s="279"/>
      <c r="X492" s="279"/>
      <c r="Y492" s="279"/>
      <c r="Z492" s="279"/>
    </row>
    <row r="493" spans="1:26" ht="16.5" customHeight="1">
      <c r="A493" s="820" t="s">
        <v>17698</v>
      </c>
      <c r="B493" s="820"/>
      <c r="C493" s="820"/>
      <c r="D493" s="749" t="s">
        <v>5001</v>
      </c>
      <c r="E493" s="779" t="s">
        <v>17709</v>
      </c>
      <c r="F493" s="820"/>
      <c r="G493" s="26"/>
      <c r="H493" s="461" t="s">
        <v>17683</v>
      </c>
      <c r="I493" s="26"/>
      <c r="J493" s="86" t="s">
        <v>158</v>
      </c>
      <c r="K493" s="86"/>
      <c r="L493" s="822"/>
      <c r="M493" s="178"/>
      <c r="N493" s="26"/>
      <c r="O493" s="86"/>
      <c r="P493" s="86"/>
      <c r="Q493" s="86" t="s">
        <v>379</v>
      </c>
      <c r="R493" s="86"/>
      <c r="S493" s="442"/>
      <c r="T493" s="279"/>
      <c r="U493" s="279"/>
      <c r="V493" s="279"/>
      <c r="W493" s="279"/>
      <c r="X493" s="279"/>
      <c r="Y493" s="279"/>
      <c r="Z493" s="279"/>
    </row>
    <row r="494" spans="1:26" ht="16.5" customHeight="1">
      <c r="A494" s="665"/>
      <c r="B494" s="665"/>
      <c r="C494" s="665"/>
      <c r="D494" s="665"/>
      <c r="E494" s="665"/>
      <c r="F494" s="665"/>
      <c r="G494" s="26" t="s">
        <v>17299</v>
      </c>
      <c r="H494" s="333" t="s">
        <v>17684</v>
      </c>
      <c r="I494" s="333" t="s">
        <v>17485</v>
      </c>
      <c r="J494" s="86" t="s">
        <v>158</v>
      </c>
      <c r="K494" s="86"/>
      <c r="L494" s="665"/>
      <c r="M494" s="178"/>
      <c r="N494" s="26"/>
      <c r="O494" s="86"/>
      <c r="P494" s="86"/>
      <c r="Q494" s="86" t="s">
        <v>379</v>
      </c>
      <c r="R494" s="86"/>
      <c r="S494" s="442"/>
      <c r="T494" s="279"/>
      <c r="U494" s="279"/>
      <c r="V494" s="279"/>
      <c r="W494" s="279"/>
      <c r="X494" s="279"/>
      <c r="Y494" s="279"/>
      <c r="Z494" s="279"/>
    </row>
    <row r="495" spans="1:26" ht="16.5" customHeight="1">
      <c r="A495" s="665"/>
      <c r="B495" s="665"/>
      <c r="C495" s="665"/>
      <c r="D495" s="665"/>
      <c r="E495" s="665"/>
      <c r="F495" s="665"/>
      <c r="G495" s="521"/>
      <c r="H495" s="271" t="s">
        <v>15884</v>
      </c>
      <c r="I495" s="445" t="s">
        <v>17487</v>
      </c>
      <c r="J495" s="403" t="s">
        <v>158</v>
      </c>
      <c r="K495" s="403"/>
      <c r="L495" s="665"/>
      <c r="M495" s="86"/>
      <c r="N495" s="26"/>
      <c r="O495" s="86"/>
      <c r="P495" s="86"/>
      <c r="Q495" s="86" t="s">
        <v>379</v>
      </c>
      <c r="R495" s="86"/>
      <c r="S495" s="442"/>
      <c r="T495" s="279"/>
      <c r="U495" s="279"/>
      <c r="V495" s="279"/>
      <c r="W495" s="279"/>
      <c r="X495" s="279"/>
      <c r="Y495" s="279"/>
      <c r="Z495" s="279"/>
    </row>
    <row r="496" spans="1:26" ht="16.5" customHeight="1">
      <c r="A496" s="665"/>
      <c r="B496" s="665"/>
      <c r="C496" s="665"/>
      <c r="D496" s="665"/>
      <c r="E496" s="665"/>
      <c r="F496" s="665"/>
      <c r="G496" s="521"/>
      <c r="H496" s="271" t="s">
        <v>16296</v>
      </c>
      <c r="I496" s="333"/>
      <c r="J496" s="403" t="s">
        <v>158</v>
      </c>
      <c r="K496" s="403"/>
      <c r="L496" s="665"/>
      <c r="M496" s="86"/>
      <c r="N496" s="26"/>
      <c r="O496" s="86"/>
      <c r="P496" s="86"/>
      <c r="Q496" s="86" t="s">
        <v>379</v>
      </c>
      <c r="R496" s="86"/>
      <c r="S496" s="442"/>
      <c r="T496" s="279"/>
      <c r="U496" s="279"/>
      <c r="V496" s="279"/>
      <c r="W496" s="279"/>
      <c r="X496" s="279"/>
      <c r="Y496" s="279"/>
      <c r="Z496" s="279"/>
    </row>
    <row r="497" spans="1:26" ht="16.5" customHeight="1">
      <c r="A497" s="665"/>
      <c r="B497" s="665"/>
      <c r="C497" s="665"/>
      <c r="D497" s="665"/>
      <c r="E497" s="665"/>
      <c r="F497" s="665"/>
      <c r="G497" s="521"/>
      <c r="H497" s="333" t="s">
        <v>15562</v>
      </c>
      <c r="I497" s="271" t="s">
        <v>16313</v>
      </c>
      <c r="J497" s="403" t="s">
        <v>158</v>
      </c>
      <c r="K497" s="403"/>
      <c r="L497" s="665"/>
      <c r="M497" s="86"/>
      <c r="N497" s="26"/>
      <c r="O497" s="86"/>
      <c r="P497" s="86"/>
      <c r="Q497" s="86" t="s">
        <v>379</v>
      </c>
      <c r="R497" s="86"/>
      <c r="S497" s="442"/>
      <c r="T497" s="279"/>
      <c r="U497" s="279"/>
      <c r="V497" s="279"/>
      <c r="W497" s="279"/>
      <c r="X497" s="279"/>
      <c r="Y497" s="279"/>
      <c r="Z497" s="279"/>
    </row>
    <row r="498" spans="1:26" ht="16.5" customHeight="1">
      <c r="A498" s="665"/>
      <c r="B498" s="665"/>
      <c r="C498" s="665"/>
      <c r="D498" s="665"/>
      <c r="E498" s="665"/>
      <c r="F498" s="665"/>
      <c r="G498" s="521"/>
      <c r="H498" s="333" t="s">
        <v>16171</v>
      </c>
      <c r="I498" s="271" t="s">
        <v>16172</v>
      </c>
      <c r="J498" s="403" t="s">
        <v>158</v>
      </c>
      <c r="K498" s="403"/>
      <c r="L498" s="665"/>
      <c r="M498" s="121"/>
      <c r="N498" s="26"/>
      <c r="O498" s="86"/>
      <c r="P498" s="86"/>
      <c r="Q498" s="86" t="s">
        <v>379</v>
      </c>
      <c r="R498" s="86"/>
      <c r="S498" s="442"/>
      <c r="T498" s="279"/>
      <c r="U498" s="279"/>
      <c r="V498" s="279"/>
      <c r="W498" s="279"/>
      <c r="X498" s="279"/>
      <c r="Y498" s="279"/>
      <c r="Z498" s="279"/>
    </row>
    <row r="499" spans="1:26" ht="16.5" customHeight="1">
      <c r="A499" s="665"/>
      <c r="B499" s="665"/>
      <c r="C499" s="665"/>
      <c r="D499" s="665"/>
      <c r="E499" s="665"/>
      <c r="F499" s="665"/>
      <c r="G499" s="521"/>
      <c r="H499" s="333" t="s">
        <v>17610</v>
      </c>
      <c r="I499" s="468" t="s">
        <v>17692</v>
      </c>
      <c r="J499" s="403" t="s">
        <v>158</v>
      </c>
      <c r="K499" s="403"/>
      <c r="L499" s="665"/>
      <c r="M499" s="121"/>
      <c r="N499" s="26"/>
      <c r="O499" s="86"/>
      <c r="P499" s="86"/>
      <c r="Q499" s="86" t="s">
        <v>379</v>
      </c>
      <c r="R499" s="86"/>
      <c r="S499" s="442"/>
      <c r="T499" s="279"/>
      <c r="U499" s="279"/>
      <c r="V499" s="279"/>
      <c r="W499" s="279"/>
      <c r="X499" s="279"/>
      <c r="Y499" s="279"/>
      <c r="Z499" s="279"/>
    </row>
    <row r="500" spans="1:26" ht="16.5" customHeight="1">
      <c r="A500" s="666"/>
      <c r="B500" s="666"/>
      <c r="C500" s="666"/>
      <c r="D500" s="666"/>
      <c r="E500" s="666"/>
      <c r="F500" s="666"/>
      <c r="G500" s="521"/>
      <c r="H500" s="333"/>
      <c r="I500" s="271" t="s">
        <v>16167</v>
      </c>
      <c r="J500" s="403" t="s">
        <v>158</v>
      </c>
      <c r="K500" s="403"/>
      <c r="L500" s="666"/>
      <c r="M500" s="121"/>
      <c r="N500" s="26"/>
      <c r="O500" s="86"/>
      <c r="P500" s="86"/>
      <c r="Q500" s="86" t="s">
        <v>379</v>
      </c>
      <c r="R500" s="86"/>
      <c r="S500" s="442"/>
      <c r="T500" s="279"/>
      <c r="U500" s="279"/>
      <c r="V500" s="279"/>
      <c r="W500" s="279"/>
      <c r="X500" s="279"/>
      <c r="Y500" s="279"/>
      <c r="Z500" s="279"/>
    </row>
    <row r="501" spans="1:26" ht="16.5" customHeight="1">
      <c r="A501" s="336"/>
      <c r="B501" s="336"/>
      <c r="C501" s="336"/>
      <c r="D501" s="488"/>
      <c r="E501" s="552" t="s">
        <v>19712</v>
      </c>
      <c r="F501" s="336"/>
      <c r="G501" s="503"/>
      <c r="H501" s="503"/>
      <c r="I501" s="503"/>
      <c r="J501" s="86" t="s">
        <v>158</v>
      </c>
      <c r="K501" s="86"/>
      <c r="L501" s="367"/>
      <c r="M501" s="121"/>
      <c r="N501" s="26"/>
      <c r="O501" s="86"/>
      <c r="P501" s="86"/>
      <c r="Q501" s="86" t="s">
        <v>379</v>
      </c>
      <c r="R501" s="86"/>
      <c r="S501" s="442"/>
      <c r="T501" s="279"/>
      <c r="U501" s="279"/>
      <c r="V501" s="279"/>
      <c r="W501" s="279"/>
      <c r="X501" s="279"/>
      <c r="Y501" s="279"/>
      <c r="Z501" s="279"/>
    </row>
    <row r="502" spans="1:26" ht="16.5" customHeight="1">
      <c r="A502" s="820" t="s">
        <v>17723</v>
      </c>
      <c r="B502" s="820"/>
      <c r="C502" s="820"/>
      <c r="D502" s="749" t="s">
        <v>5001</v>
      </c>
      <c r="E502" s="779" t="s">
        <v>17727</v>
      </c>
      <c r="F502" s="820"/>
      <c r="G502" s="26"/>
      <c r="H502" s="461" t="s">
        <v>17683</v>
      </c>
      <c r="I502" s="26"/>
      <c r="J502" s="86" t="s">
        <v>158</v>
      </c>
      <c r="K502" s="86"/>
      <c r="L502" s="822"/>
      <c r="M502" s="121"/>
      <c r="N502" s="26"/>
      <c r="O502" s="86"/>
      <c r="P502" s="86"/>
      <c r="Q502" s="86" t="s">
        <v>379</v>
      </c>
      <c r="R502" s="86"/>
      <c r="S502" s="442"/>
      <c r="T502" s="279"/>
      <c r="U502" s="279"/>
      <c r="V502" s="279"/>
      <c r="W502" s="279"/>
      <c r="X502" s="279"/>
      <c r="Y502" s="279"/>
      <c r="Z502" s="279"/>
    </row>
    <row r="503" spans="1:26" ht="16.5" customHeight="1">
      <c r="A503" s="665"/>
      <c r="B503" s="665"/>
      <c r="C503" s="665"/>
      <c r="D503" s="665"/>
      <c r="E503" s="665"/>
      <c r="F503" s="665"/>
      <c r="G503" s="26" t="s">
        <v>17299</v>
      </c>
      <c r="H503" s="333" t="s">
        <v>17684</v>
      </c>
      <c r="I503" s="333" t="s">
        <v>17485</v>
      </c>
      <c r="J503" s="86" t="s">
        <v>158</v>
      </c>
      <c r="K503" s="86"/>
      <c r="L503" s="665"/>
      <c r="M503" s="121"/>
      <c r="N503" s="26"/>
      <c r="O503" s="86"/>
      <c r="P503" s="86"/>
      <c r="Q503" s="86" t="s">
        <v>379</v>
      </c>
      <c r="R503" s="86"/>
      <c r="S503" s="442"/>
      <c r="T503" s="279"/>
      <c r="U503" s="279"/>
      <c r="V503" s="279"/>
      <c r="W503" s="279"/>
      <c r="X503" s="279"/>
      <c r="Y503" s="279"/>
      <c r="Z503" s="279"/>
    </row>
    <row r="504" spans="1:26" ht="16.5" customHeight="1">
      <c r="A504" s="665"/>
      <c r="B504" s="665"/>
      <c r="C504" s="665"/>
      <c r="D504" s="665"/>
      <c r="E504" s="665"/>
      <c r="F504" s="665"/>
      <c r="G504" s="521"/>
      <c r="H504" s="271" t="s">
        <v>15884</v>
      </c>
      <c r="I504" s="445" t="s">
        <v>17487</v>
      </c>
      <c r="J504" s="403" t="s">
        <v>158</v>
      </c>
      <c r="K504" s="403"/>
      <c r="L504" s="665"/>
      <c r="M504" s="121"/>
      <c r="N504" s="26"/>
      <c r="O504" s="86"/>
      <c r="P504" s="86"/>
      <c r="Q504" s="86" t="s">
        <v>379</v>
      </c>
      <c r="R504" s="86"/>
      <c r="S504" s="442"/>
      <c r="T504" s="279"/>
      <c r="U504" s="279"/>
      <c r="V504" s="279"/>
      <c r="W504" s="279"/>
      <c r="X504" s="279"/>
      <c r="Y504" s="279"/>
      <c r="Z504" s="279"/>
    </row>
    <row r="505" spans="1:26" ht="16.5" customHeight="1">
      <c r="A505" s="665"/>
      <c r="B505" s="665"/>
      <c r="C505" s="665"/>
      <c r="D505" s="665"/>
      <c r="E505" s="665"/>
      <c r="F505" s="665"/>
      <c r="G505" s="521"/>
      <c r="H505" s="271" t="s">
        <v>16296</v>
      </c>
      <c r="I505" s="333"/>
      <c r="J505" s="403" t="s">
        <v>158</v>
      </c>
      <c r="K505" s="403"/>
      <c r="L505" s="665"/>
      <c r="M505" s="121"/>
      <c r="N505" s="26"/>
      <c r="O505" s="86"/>
      <c r="P505" s="86"/>
      <c r="Q505" s="86" t="s">
        <v>379</v>
      </c>
      <c r="R505" s="86"/>
      <c r="S505" s="442"/>
      <c r="T505" s="279"/>
      <c r="U505" s="279"/>
      <c r="V505" s="279"/>
      <c r="W505" s="279"/>
      <c r="X505" s="279"/>
      <c r="Y505" s="279"/>
      <c r="Z505" s="279"/>
    </row>
    <row r="506" spans="1:26" ht="16.5" customHeight="1">
      <c r="A506" s="665"/>
      <c r="B506" s="665"/>
      <c r="C506" s="665"/>
      <c r="D506" s="665"/>
      <c r="E506" s="665"/>
      <c r="F506" s="665"/>
      <c r="G506" s="521"/>
      <c r="H506" s="333" t="s">
        <v>15562</v>
      </c>
      <c r="I506" s="271" t="s">
        <v>16313</v>
      </c>
      <c r="J506" s="403" t="s">
        <v>158</v>
      </c>
      <c r="K506" s="403"/>
      <c r="L506" s="665"/>
      <c r="M506" s="121"/>
      <c r="N506" s="26"/>
      <c r="O506" s="86"/>
      <c r="P506" s="86"/>
      <c r="Q506" s="86" t="s">
        <v>379</v>
      </c>
      <c r="R506" s="86"/>
      <c r="S506" s="442"/>
      <c r="T506" s="279"/>
      <c r="U506" s="279"/>
      <c r="V506" s="279"/>
      <c r="W506" s="279"/>
      <c r="X506" s="279"/>
      <c r="Y506" s="279"/>
      <c r="Z506" s="279"/>
    </row>
    <row r="507" spans="1:26" ht="16.5" customHeight="1">
      <c r="A507" s="665"/>
      <c r="B507" s="665"/>
      <c r="C507" s="665"/>
      <c r="D507" s="665"/>
      <c r="E507" s="665"/>
      <c r="F507" s="665"/>
      <c r="G507" s="521"/>
      <c r="H507" s="333" t="s">
        <v>16171</v>
      </c>
      <c r="I507" s="271" t="s">
        <v>16172</v>
      </c>
      <c r="J507" s="403" t="s">
        <v>158</v>
      </c>
      <c r="K507" s="403"/>
      <c r="L507" s="665"/>
      <c r="M507" s="121"/>
      <c r="N507" s="26"/>
      <c r="O507" s="86"/>
      <c r="P507" s="86"/>
      <c r="Q507" s="86" t="s">
        <v>379</v>
      </c>
      <c r="R507" s="86"/>
      <c r="S507" s="442"/>
      <c r="T507" s="279"/>
      <c r="U507" s="279"/>
      <c r="V507" s="279"/>
      <c r="W507" s="279"/>
      <c r="X507" s="279"/>
      <c r="Y507" s="279"/>
      <c r="Z507" s="279"/>
    </row>
    <row r="508" spans="1:26" ht="16.5" customHeight="1">
      <c r="A508" s="665"/>
      <c r="B508" s="665"/>
      <c r="C508" s="665"/>
      <c r="D508" s="665"/>
      <c r="E508" s="665"/>
      <c r="F508" s="665"/>
      <c r="G508" s="26"/>
      <c r="H508" s="333" t="s">
        <v>17588</v>
      </c>
      <c r="I508" s="26"/>
      <c r="J508" s="86" t="s">
        <v>158</v>
      </c>
      <c r="K508" s="86"/>
      <c r="L508" s="665"/>
      <c r="M508" s="121"/>
      <c r="N508" s="26"/>
      <c r="O508" s="86"/>
      <c r="P508" s="86"/>
      <c r="Q508" s="86" t="s">
        <v>379</v>
      </c>
      <c r="R508" s="86"/>
      <c r="S508" s="442"/>
      <c r="T508" s="279"/>
      <c r="U508" s="279"/>
      <c r="V508" s="279"/>
      <c r="W508" s="279"/>
      <c r="X508" s="279"/>
      <c r="Y508" s="279"/>
      <c r="Z508" s="279"/>
    </row>
    <row r="509" spans="1:26" ht="16.5" customHeight="1">
      <c r="A509" s="665"/>
      <c r="B509" s="665"/>
      <c r="C509" s="665"/>
      <c r="D509" s="665"/>
      <c r="E509" s="665"/>
      <c r="F509" s="665"/>
      <c r="G509" s="26"/>
      <c r="H509" s="333" t="s">
        <v>17644</v>
      </c>
      <c r="I509" s="468" t="s">
        <v>17276</v>
      </c>
      <c r="J509" s="86" t="s">
        <v>158</v>
      </c>
      <c r="K509" s="86"/>
      <c r="L509" s="665"/>
      <c r="M509" s="178"/>
      <c r="N509" s="26"/>
      <c r="O509" s="86"/>
      <c r="P509" s="86"/>
      <c r="Q509" s="86" t="s">
        <v>379</v>
      </c>
      <c r="R509" s="86"/>
      <c r="S509" s="442"/>
      <c r="T509" s="279"/>
      <c r="U509" s="279"/>
      <c r="V509" s="279"/>
      <c r="W509" s="279"/>
      <c r="X509" s="279"/>
      <c r="Y509" s="279"/>
      <c r="Z509" s="279"/>
    </row>
    <row r="510" spans="1:26" ht="16.5" customHeight="1">
      <c r="A510" s="665"/>
      <c r="B510" s="665"/>
      <c r="C510" s="665"/>
      <c r="D510" s="665"/>
      <c r="E510" s="665"/>
      <c r="F510" s="665"/>
      <c r="G510" s="26"/>
      <c r="H510" s="333" t="s">
        <v>16296</v>
      </c>
      <c r="I510" s="468" t="s">
        <v>17645</v>
      </c>
      <c r="J510" s="86" t="s">
        <v>158</v>
      </c>
      <c r="K510" s="86"/>
      <c r="L510" s="665"/>
      <c r="M510" s="178"/>
      <c r="N510" s="26"/>
      <c r="O510" s="86"/>
      <c r="P510" s="86"/>
      <c r="Q510" s="86" t="s">
        <v>379</v>
      </c>
      <c r="R510" s="86"/>
      <c r="S510" s="442"/>
      <c r="T510" s="279"/>
      <c r="U510" s="279"/>
      <c r="V510" s="279"/>
      <c r="W510" s="279"/>
      <c r="X510" s="279"/>
      <c r="Y510" s="279"/>
      <c r="Z510" s="279"/>
    </row>
    <row r="511" spans="1:26" ht="16.5" customHeight="1">
      <c r="A511" s="666"/>
      <c r="B511" s="666"/>
      <c r="C511" s="666"/>
      <c r="D511" s="666"/>
      <c r="E511" s="666"/>
      <c r="F511" s="666"/>
      <c r="G511" s="26"/>
      <c r="H511" s="26"/>
      <c r="I511" s="333" t="s">
        <v>15563</v>
      </c>
      <c r="J511" s="86" t="s">
        <v>158</v>
      </c>
      <c r="K511" s="86"/>
      <c r="L511" s="666"/>
      <c r="M511" s="178"/>
      <c r="N511" s="26"/>
      <c r="O511" s="86"/>
      <c r="P511" s="86"/>
      <c r="Q511" s="86" t="s">
        <v>379</v>
      </c>
      <c r="R511" s="86"/>
      <c r="S511" s="442"/>
      <c r="T511" s="279"/>
      <c r="U511" s="279"/>
      <c r="V511" s="279"/>
      <c r="W511" s="279"/>
      <c r="X511" s="279"/>
      <c r="Y511" s="279"/>
      <c r="Z511" s="279"/>
    </row>
    <row r="512" spans="1:26" ht="16.5" customHeight="1">
      <c r="A512" s="820" t="s">
        <v>17741</v>
      </c>
      <c r="B512" s="820"/>
      <c r="C512" s="820"/>
      <c r="D512" s="749" t="s">
        <v>5001</v>
      </c>
      <c r="E512" s="779" t="s">
        <v>17747</v>
      </c>
      <c r="F512" s="820"/>
      <c r="G512" s="26"/>
      <c r="H512" s="461" t="s">
        <v>17683</v>
      </c>
      <c r="I512" s="26"/>
      <c r="J512" s="86" t="s">
        <v>158</v>
      </c>
      <c r="K512" s="86"/>
      <c r="L512" s="822"/>
      <c r="M512" s="178"/>
      <c r="N512" s="26"/>
      <c r="O512" s="86"/>
      <c r="P512" s="86"/>
      <c r="Q512" s="86" t="s">
        <v>379</v>
      </c>
      <c r="R512" s="86"/>
      <c r="S512" s="442"/>
      <c r="T512" s="279"/>
      <c r="U512" s="279"/>
      <c r="V512" s="279"/>
      <c r="W512" s="279"/>
      <c r="X512" s="279"/>
      <c r="Y512" s="279"/>
      <c r="Z512" s="279"/>
    </row>
    <row r="513" spans="1:26" ht="16.5" customHeight="1">
      <c r="A513" s="665"/>
      <c r="B513" s="665"/>
      <c r="C513" s="665"/>
      <c r="D513" s="665"/>
      <c r="E513" s="665"/>
      <c r="F513" s="665"/>
      <c r="G513" s="26" t="s">
        <v>17299</v>
      </c>
      <c r="H513" s="333" t="s">
        <v>17484</v>
      </c>
      <c r="I513" s="333" t="s">
        <v>17754</v>
      </c>
      <c r="J513" s="86" t="s">
        <v>158</v>
      </c>
      <c r="K513" s="86"/>
      <c r="L513" s="665"/>
      <c r="M513" s="86"/>
      <c r="N513" s="26"/>
      <c r="O513" s="86"/>
      <c r="P513" s="86"/>
      <c r="Q513" s="86" t="s">
        <v>379</v>
      </c>
      <c r="R513" s="86"/>
      <c r="S513" s="442"/>
      <c r="T513" s="279"/>
      <c r="U513" s="279"/>
      <c r="V513" s="279"/>
      <c r="W513" s="279"/>
      <c r="X513" s="279"/>
      <c r="Y513" s="279"/>
      <c r="Z513" s="279"/>
    </row>
    <row r="514" spans="1:26" ht="16.5" customHeight="1">
      <c r="A514" s="665"/>
      <c r="B514" s="665"/>
      <c r="C514" s="665"/>
      <c r="D514" s="665"/>
      <c r="E514" s="665"/>
      <c r="F514" s="665"/>
      <c r="G514" s="521"/>
      <c r="H514" s="271" t="s">
        <v>15884</v>
      </c>
      <c r="I514" s="445" t="s">
        <v>17487</v>
      </c>
      <c r="J514" s="403" t="s">
        <v>158</v>
      </c>
      <c r="K514" s="403"/>
      <c r="L514" s="665"/>
      <c r="M514" s="178"/>
      <c r="N514" s="26"/>
      <c r="O514" s="86"/>
      <c r="P514" s="86"/>
      <c r="Q514" s="86" t="s">
        <v>379</v>
      </c>
      <c r="R514" s="86"/>
      <c r="S514" s="442"/>
      <c r="T514" s="279"/>
      <c r="U514" s="279"/>
      <c r="V514" s="279"/>
      <c r="W514" s="279"/>
      <c r="X514" s="279"/>
      <c r="Y514" s="279"/>
      <c r="Z514" s="279"/>
    </row>
    <row r="515" spans="1:26" ht="16.5" customHeight="1">
      <c r="A515" s="665"/>
      <c r="B515" s="665"/>
      <c r="C515" s="665"/>
      <c r="D515" s="665"/>
      <c r="E515" s="665"/>
      <c r="F515" s="665"/>
      <c r="G515" s="521"/>
      <c r="H515" s="271" t="s">
        <v>16296</v>
      </c>
      <c r="I515" s="333"/>
      <c r="J515" s="403" t="s">
        <v>158</v>
      </c>
      <c r="K515" s="403"/>
      <c r="L515" s="665"/>
      <c r="M515" s="178"/>
      <c r="N515" s="26"/>
      <c r="O515" s="86"/>
      <c r="P515" s="86"/>
      <c r="Q515" s="86" t="s">
        <v>379</v>
      </c>
      <c r="R515" s="86"/>
      <c r="S515" s="442"/>
      <c r="T515" s="279"/>
      <c r="U515" s="279"/>
      <c r="V515" s="279"/>
      <c r="W515" s="279"/>
      <c r="X515" s="279"/>
      <c r="Y515" s="279"/>
      <c r="Z515" s="279"/>
    </row>
    <row r="516" spans="1:26" ht="16.5" customHeight="1">
      <c r="A516" s="665"/>
      <c r="B516" s="665"/>
      <c r="C516" s="665"/>
      <c r="D516" s="665"/>
      <c r="E516" s="665"/>
      <c r="F516" s="665"/>
      <c r="G516" s="521"/>
      <c r="H516" s="333" t="s">
        <v>15562</v>
      </c>
      <c r="I516" s="271" t="s">
        <v>16313</v>
      </c>
      <c r="J516" s="403" t="s">
        <v>158</v>
      </c>
      <c r="K516" s="403"/>
      <c r="L516" s="665"/>
      <c r="M516" s="178"/>
      <c r="N516" s="26"/>
      <c r="O516" s="86"/>
      <c r="P516" s="86"/>
      <c r="Q516" s="86" t="s">
        <v>379</v>
      </c>
      <c r="R516" s="86"/>
      <c r="S516" s="442"/>
      <c r="T516" s="279"/>
      <c r="U516" s="279"/>
      <c r="V516" s="279"/>
      <c r="W516" s="279"/>
      <c r="X516" s="279"/>
      <c r="Y516" s="279"/>
      <c r="Z516" s="279"/>
    </row>
    <row r="517" spans="1:26" ht="16.5" customHeight="1">
      <c r="A517" s="665"/>
      <c r="B517" s="665"/>
      <c r="C517" s="665"/>
      <c r="D517" s="665"/>
      <c r="E517" s="665"/>
      <c r="F517" s="665"/>
      <c r="G517" s="521"/>
      <c r="H517" s="333" t="s">
        <v>16171</v>
      </c>
      <c r="I517" s="271" t="s">
        <v>16172</v>
      </c>
      <c r="J517" s="403" t="s">
        <v>158</v>
      </c>
      <c r="K517" s="403"/>
      <c r="L517" s="665"/>
      <c r="M517" s="178"/>
      <c r="N517" s="26"/>
      <c r="O517" s="86"/>
      <c r="P517" s="86"/>
      <c r="Q517" s="86" t="s">
        <v>379</v>
      </c>
      <c r="R517" s="86"/>
      <c r="S517" s="442"/>
      <c r="T517" s="279"/>
      <c r="U517" s="279"/>
      <c r="V517" s="279"/>
      <c r="W517" s="279"/>
      <c r="X517" s="279"/>
      <c r="Y517" s="279"/>
      <c r="Z517" s="279"/>
    </row>
    <row r="518" spans="1:26" ht="16.5" customHeight="1">
      <c r="A518" s="665"/>
      <c r="B518" s="665"/>
      <c r="C518" s="665"/>
      <c r="D518" s="665"/>
      <c r="E518" s="665"/>
      <c r="F518" s="665"/>
      <c r="G518" s="26"/>
      <c r="H518" s="333" t="s">
        <v>17610</v>
      </c>
      <c r="I518" s="26"/>
      <c r="J518" s="86" t="s">
        <v>158</v>
      </c>
      <c r="K518" s="86"/>
      <c r="L518" s="665"/>
      <c r="M518" s="178"/>
      <c r="N518" s="26"/>
      <c r="O518" s="86"/>
      <c r="P518" s="86"/>
      <c r="Q518" s="86" t="s">
        <v>379</v>
      </c>
      <c r="R518" s="86"/>
      <c r="S518" s="442"/>
      <c r="T518" s="279"/>
      <c r="U518" s="279"/>
      <c r="V518" s="279"/>
      <c r="W518" s="279"/>
      <c r="X518" s="279"/>
      <c r="Y518" s="279"/>
      <c r="Z518" s="279"/>
    </row>
    <row r="519" spans="1:26" ht="16.5" customHeight="1">
      <c r="A519" s="665"/>
      <c r="B519" s="665"/>
      <c r="C519" s="665"/>
      <c r="D519" s="665"/>
      <c r="E519" s="665"/>
      <c r="F519" s="665"/>
      <c r="G519" s="26"/>
      <c r="H519" s="333" t="s">
        <v>17644</v>
      </c>
      <c r="I519" s="468" t="s">
        <v>17276</v>
      </c>
      <c r="J519" s="86" t="s">
        <v>158</v>
      </c>
      <c r="K519" s="86"/>
      <c r="L519" s="665"/>
      <c r="M519" s="178"/>
      <c r="N519" s="26"/>
      <c r="O519" s="86"/>
      <c r="P519" s="86"/>
      <c r="Q519" s="86" t="s">
        <v>379</v>
      </c>
      <c r="R519" s="86"/>
      <c r="S519" s="442"/>
      <c r="T519" s="279"/>
      <c r="U519" s="279"/>
      <c r="V519" s="279"/>
      <c r="W519" s="279"/>
      <c r="X519" s="279"/>
      <c r="Y519" s="279"/>
      <c r="Z519" s="279"/>
    </row>
    <row r="520" spans="1:26" ht="16.5" customHeight="1">
      <c r="A520" s="665"/>
      <c r="B520" s="665"/>
      <c r="C520" s="665"/>
      <c r="D520" s="665"/>
      <c r="E520" s="665"/>
      <c r="F520" s="665"/>
      <c r="G520" s="26"/>
      <c r="H520" s="333" t="s">
        <v>16296</v>
      </c>
      <c r="I520" s="468" t="s">
        <v>17645</v>
      </c>
      <c r="J520" s="86" t="s">
        <v>158</v>
      </c>
      <c r="K520" s="86"/>
      <c r="L520" s="665"/>
      <c r="M520" s="178"/>
      <c r="N520" s="26"/>
      <c r="O520" s="86"/>
      <c r="P520" s="86"/>
      <c r="Q520" s="86" t="s">
        <v>379</v>
      </c>
      <c r="R520" s="86"/>
      <c r="S520" s="442"/>
      <c r="T520" s="279"/>
      <c r="U520" s="279"/>
      <c r="V520" s="279"/>
      <c r="W520" s="279"/>
      <c r="X520" s="279"/>
      <c r="Y520" s="279"/>
      <c r="Z520" s="279"/>
    </row>
    <row r="521" spans="1:26" ht="16.5" customHeight="1">
      <c r="A521" s="666"/>
      <c r="B521" s="666"/>
      <c r="C521" s="666"/>
      <c r="D521" s="666"/>
      <c r="E521" s="666"/>
      <c r="F521" s="666"/>
      <c r="G521" s="26"/>
      <c r="H521" s="26"/>
      <c r="I521" s="333" t="s">
        <v>15563</v>
      </c>
      <c r="J521" s="86" t="s">
        <v>158</v>
      </c>
      <c r="K521" s="86"/>
      <c r="L521" s="666"/>
      <c r="M521" s="178"/>
      <c r="N521" s="26"/>
      <c r="O521" s="86"/>
      <c r="P521" s="86"/>
      <c r="Q521" s="86" t="s">
        <v>379</v>
      </c>
      <c r="R521" s="86"/>
      <c r="S521" s="442"/>
      <c r="T521" s="279"/>
      <c r="U521" s="279"/>
      <c r="V521" s="279"/>
      <c r="W521" s="279"/>
      <c r="X521" s="279"/>
      <c r="Y521" s="279"/>
      <c r="Z521" s="279"/>
    </row>
    <row r="522" spans="1:26" ht="16.5" customHeight="1">
      <c r="A522" s="336"/>
      <c r="B522" s="336"/>
      <c r="C522" s="336"/>
      <c r="D522" s="488"/>
      <c r="E522" s="552" t="s">
        <v>19750</v>
      </c>
      <c r="F522" s="336"/>
      <c r="G522" s="503"/>
      <c r="H522" s="503"/>
      <c r="I522" s="503"/>
      <c r="J522" s="86" t="s">
        <v>158</v>
      </c>
      <c r="K522" s="86"/>
      <c r="L522" s="367"/>
      <c r="M522" s="178"/>
      <c r="N522" s="26"/>
      <c r="O522" s="86"/>
      <c r="P522" s="86"/>
      <c r="Q522" s="86" t="s">
        <v>379</v>
      </c>
      <c r="R522" s="86"/>
      <c r="S522" s="442"/>
      <c r="T522" s="279"/>
      <c r="U522" s="279"/>
      <c r="V522" s="279"/>
      <c r="W522" s="279"/>
      <c r="X522" s="279"/>
      <c r="Y522" s="279"/>
      <c r="Z522" s="279"/>
    </row>
    <row r="523" spans="1:26" ht="16.5" customHeight="1">
      <c r="A523" s="820"/>
      <c r="B523" s="820"/>
      <c r="C523" s="820"/>
      <c r="D523" s="735" t="s">
        <v>19756</v>
      </c>
      <c r="E523" s="333" t="s">
        <v>19757</v>
      </c>
      <c r="F523" s="820"/>
      <c r="G523" s="26" t="s">
        <v>17299</v>
      </c>
      <c r="H523" s="333" t="s">
        <v>19760</v>
      </c>
      <c r="I523" s="333"/>
      <c r="J523" s="86" t="s">
        <v>158</v>
      </c>
      <c r="K523" s="86"/>
      <c r="L523" s="822"/>
      <c r="M523" s="86"/>
      <c r="N523" s="26"/>
      <c r="O523" s="86"/>
      <c r="P523" s="86"/>
      <c r="Q523" s="86" t="s">
        <v>379</v>
      </c>
      <c r="R523" s="86"/>
      <c r="S523" s="442"/>
      <c r="T523" s="279"/>
      <c r="U523" s="279"/>
      <c r="V523" s="279"/>
      <c r="W523" s="279"/>
      <c r="X523" s="279"/>
      <c r="Y523" s="279"/>
      <c r="Z523" s="279"/>
    </row>
    <row r="524" spans="1:26" ht="16.5" customHeight="1">
      <c r="A524" s="665"/>
      <c r="B524" s="665"/>
      <c r="C524" s="665"/>
      <c r="D524" s="666"/>
      <c r="E524" s="26" t="s">
        <v>19764</v>
      </c>
      <c r="F524" s="665"/>
      <c r="G524" s="2"/>
      <c r="H524" s="333"/>
      <c r="I524" s="333" t="s">
        <v>19767</v>
      </c>
      <c r="J524" s="178" t="s">
        <v>158</v>
      </c>
      <c r="K524" s="178"/>
      <c r="L524" s="665"/>
      <c r="M524" s="86"/>
      <c r="N524" s="26"/>
      <c r="O524" s="86"/>
      <c r="P524" s="86"/>
      <c r="Q524" s="86" t="s">
        <v>379</v>
      </c>
      <c r="R524" s="86"/>
      <c r="S524" s="442"/>
      <c r="T524" s="279"/>
      <c r="U524" s="279"/>
      <c r="V524" s="279"/>
      <c r="W524" s="279"/>
      <c r="X524" s="279"/>
      <c r="Y524" s="279"/>
      <c r="Z524" s="279"/>
    </row>
    <row r="525" spans="1:26" ht="16.5" customHeight="1">
      <c r="A525" s="665"/>
      <c r="B525" s="665"/>
      <c r="C525" s="665"/>
      <c r="D525" s="735" t="s">
        <v>19770</v>
      </c>
      <c r="E525" s="735" t="s">
        <v>19771</v>
      </c>
      <c r="F525" s="665"/>
      <c r="G525" s="26" t="s">
        <v>17299</v>
      </c>
      <c r="H525" s="2" t="s">
        <v>19773</v>
      </c>
      <c r="I525" s="2" t="s">
        <v>16598</v>
      </c>
      <c r="J525" s="86" t="s">
        <v>158</v>
      </c>
      <c r="K525" s="86"/>
      <c r="L525" s="665"/>
      <c r="M525" s="121" t="s">
        <v>19121</v>
      </c>
      <c r="N525" s="26"/>
      <c r="O525" s="86"/>
      <c r="P525" s="86"/>
      <c r="Q525" s="86" t="s">
        <v>379</v>
      </c>
      <c r="R525" s="86"/>
      <c r="S525" s="442"/>
      <c r="T525" s="279"/>
      <c r="U525" s="279"/>
      <c r="V525" s="279"/>
      <c r="W525" s="279"/>
      <c r="X525" s="279"/>
      <c r="Y525" s="279"/>
      <c r="Z525" s="279"/>
    </row>
    <row r="526" spans="1:26" ht="16.5" customHeight="1">
      <c r="A526" s="665"/>
      <c r="B526" s="665"/>
      <c r="C526" s="665"/>
      <c r="D526" s="665"/>
      <c r="E526" s="665"/>
      <c r="F526" s="665"/>
      <c r="G526" s="26"/>
      <c r="H526" s="2" t="s">
        <v>19778</v>
      </c>
      <c r="I526" s="2"/>
      <c r="J526" s="86" t="s">
        <v>158</v>
      </c>
      <c r="K526" s="86"/>
      <c r="L526" s="665"/>
      <c r="M526" s="121"/>
      <c r="N526" s="26"/>
      <c r="O526" s="86"/>
      <c r="P526" s="86"/>
      <c r="Q526" s="86" t="s">
        <v>379</v>
      </c>
      <c r="R526" s="86"/>
      <c r="S526" s="442"/>
      <c r="T526" s="279"/>
      <c r="U526" s="279"/>
      <c r="V526" s="279"/>
      <c r="W526" s="279"/>
      <c r="X526" s="279"/>
      <c r="Y526" s="279"/>
      <c r="Z526" s="279"/>
    </row>
    <row r="527" spans="1:26" ht="16.5" customHeight="1">
      <c r="A527" s="665"/>
      <c r="B527" s="665"/>
      <c r="C527" s="665"/>
      <c r="D527" s="665"/>
      <c r="E527" s="665"/>
      <c r="F527" s="665"/>
      <c r="G527" s="26"/>
      <c r="H527" s="2" t="s">
        <v>19781</v>
      </c>
      <c r="I527" s="2"/>
      <c r="J527" s="86" t="s">
        <v>158</v>
      </c>
      <c r="K527" s="86"/>
      <c r="L527" s="665"/>
      <c r="M527" s="121"/>
      <c r="N527" s="26"/>
      <c r="O527" s="86"/>
      <c r="P527" s="86"/>
      <c r="Q527" s="86" t="s">
        <v>379</v>
      </c>
      <c r="R527" s="86"/>
      <c r="S527" s="442"/>
      <c r="T527" s="279"/>
      <c r="U527" s="279"/>
      <c r="V527" s="279"/>
      <c r="W527" s="279"/>
      <c r="X527" s="279"/>
      <c r="Y527" s="279"/>
      <c r="Z527" s="279"/>
    </row>
    <row r="528" spans="1:26" ht="16.5" customHeight="1">
      <c r="A528" s="665"/>
      <c r="B528" s="665"/>
      <c r="C528" s="665"/>
      <c r="D528" s="665"/>
      <c r="E528" s="665"/>
      <c r="F528" s="665"/>
      <c r="G528" s="26"/>
      <c r="H528" s="48" t="s">
        <v>15090</v>
      </c>
      <c r="I528" s="48" t="s">
        <v>13007</v>
      </c>
      <c r="J528" s="86" t="s">
        <v>158</v>
      </c>
      <c r="K528" s="86"/>
      <c r="L528" s="665"/>
      <c r="M528" s="121"/>
      <c r="N528" s="26"/>
      <c r="O528" s="86"/>
      <c r="P528" s="86"/>
      <c r="Q528" s="86" t="s">
        <v>379</v>
      </c>
      <c r="R528" s="86"/>
      <c r="S528" s="442"/>
      <c r="T528" s="279"/>
      <c r="U528" s="279"/>
      <c r="V528" s="279"/>
      <c r="W528" s="279"/>
      <c r="X528" s="279"/>
      <c r="Y528" s="279"/>
      <c r="Z528" s="279"/>
    </row>
    <row r="529" spans="1:26" ht="16.5" customHeight="1">
      <c r="A529" s="665"/>
      <c r="B529" s="665"/>
      <c r="C529" s="665"/>
      <c r="D529" s="665"/>
      <c r="E529" s="665"/>
      <c r="F529" s="665"/>
      <c r="G529" s="26"/>
      <c r="H529" s="557" t="s">
        <v>13108</v>
      </c>
      <c r="I529" s="2" t="s">
        <v>14730</v>
      </c>
      <c r="J529" s="86" t="s">
        <v>158</v>
      </c>
      <c r="K529" s="86"/>
      <c r="L529" s="665"/>
      <c r="M529" s="121"/>
      <c r="N529" s="26"/>
      <c r="O529" s="86"/>
      <c r="P529" s="86"/>
      <c r="Q529" s="86" t="s">
        <v>379</v>
      </c>
      <c r="R529" s="86"/>
      <c r="S529" s="442"/>
      <c r="T529" s="279"/>
      <c r="U529" s="279"/>
      <c r="V529" s="279"/>
      <c r="W529" s="279"/>
      <c r="X529" s="279"/>
      <c r="Y529" s="279"/>
      <c r="Z529" s="279"/>
    </row>
    <row r="530" spans="1:26" ht="16.5" customHeight="1">
      <c r="A530" s="665"/>
      <c r="B530" s="665"/>
      <c r="C530" s="665"/>
      <c r="D530" s="665"/>
      <c r="E530" s="665"/>
      <c r="F530" s="665"/>
      <c r="G530" s="35"/>
      <c r="H530" s="2" t="s">
        <v>15367</v>
      </c>
      <c r="I530" s="2" t="s">
        <v>15368</v>
      </c>
      <c r="J530" s="442" t="s">
        <v>158</v>
      </c>
      <c r="K530" s="442"/>
      <c r="L530" s="665"/>
      <c r="M530" s="121" t="s">
        <v>19790</v>
      </c>
      <c r="N530" s="26"/>
      <c r="O530" s="86"/>
      <c r="P530" s="86"/>
      <c r="Q530" s="86" t="s">
        <v>379</v>
      </c>
      <c r="R530" s="86"/>
      <c r="S530" s="442"/>
      <c r="T530" s="279"/>
      <c r="U530" s="279"/>
      <c r="V530" s="279"/>
      <c r="W530" s="279"/>
      <c r="X530" s="279"/>
      <c r="Y530" s="279"/>
      <c r="Z530" s="279"/>
    </row>
    <row r="531" spans="1:26" ht="16.5" customHeight="1">
      <c r="A531" s="665"/>
      <c r="B531" s="665"/>
      <c r="C531" s="665"/>
      <c r="D531" s="665"/>
      <c r="E531" s="665"/>
      <c r="F531" s="665"/>
      <c r="G531" s="35"/>
      <c r="H531" s="2" t="s">
        <v>19791</v>
      </c>
      <c r="I531" s="2" t="s">
        <v>13007</v>
      </c>
      <c r="J531" s="442" t="s">
        <v>158</v>
      </c>
      <c r="K531" s="442"/>
      <c r="L531" s="665"/>
      <c r="M531" s="121" t="s">
        <v>19792</v>
      </c>
      <c r="N531" s="26"/>
      <c r="O531" s="86"/>
      <c r="P531" s="86"/>
      <c r="Q531" s="86" t="s">
        <v>379</v>
      </c>
      <c r="R531" s="86"/>
      <c r="S531" s="442"/>
      <c r="T531" s="279"/>
      <c r="U531" s="279"/>
      <c r="V531" s="279"/>
      <c r="W531" s="279"/>
      <c r="X531" s="279"/>
      <c r="Y531" s="279"/>
      <c r="Z531" s="279"/>
    </row>
    <row r="532" spans="1:26" ht="16.5" customHeight="1">
      <c r="A532" s="665"/>
      <c r="B532" s="665"/>
      <c r="C532" s="665"/>
      <c r="D532" s="665"/>
      <c r="E532" s="665"/>
      <c r="F532" s="665"/>
      <c r="G532" s="35"/>
      <c r="H532" s="2"/>
      <c r="I532" s="120" t="s">
        <v>19798</v>
      </c>
      <c r="J532" s="442" t="s">
        <v>158</v>
      </c>
      <c r="K532" s="442"/>
      <c r="L532" s="665"/>
      <c r="M532" s="121"/>
      <c r="N532" s="26"/>
      <c r="O532" s="86"/>
      <c r="P532" s="86"/>
      <c r="Q532" s="86" t="s">
        <v>379</v>
      </c>
      <c r="R532" s="86"/>
      <c r="S532" s="442"/>
      <c r="T532" s="279"/>
      <c r="U532" s="279"/>
      <c r="V532" s="279"/>
      <c r="W532" s="279"/>
      <c r="X532" s="279"/>
      <c r="Y532" s="279"/>
      <c r="Z532" s="279"/>
    </row>
    <row r="533" spans="1:26" ht="16.5" customHeight="1">
      <c r="A533" s="665"/>
      <c r="B533" s="665"/>
      <c r="C533" s="665"/>
      <c r="D533" s="665"/>
      <c r="E533" s="665"/>
      <c r="F533" s="665"/>
      <c r="G533" s="35"/>
      <c r="H533" s="557" t="s">
        <v>15618</v>
      </c>
      <c r="I533" s="2" t="s">
        <v>15619</v>
      </c>
      <c r="J533" s="442" t="s">
        <v>158</v>
      </c>
      <c r="K533" s="442"/>
      <c r="L533" s="665"/>
      <c r="M533" s="121" t="s">
        <v>19800</v>
      </c>
      <c r="N533" s="26"/>
      <c r="O533" s="86"/>
      <c r="P533" s="86"/>
      <c r="Q533" s="86" t="s">
        <v>379</v>
      </c>
      <c r="R533" s="86"/>
      <c r="S533" s="442"/>
      <c r="T533" s="279"/>
      <c r="U533" s="279"/>
      <c r="V533" s="279"/>
      <c r="W533" s="279"/>
      <c r="X533" s="279"/>
      <c r="Y533" s="279"/>
      <c r="Z533" s="279"/>
    </row>
    <row r="534" spans="1:26" ht="16.5" customHeight="1">
      <c r="A534" s="665"/>
      <c r="B534" s="665"/>
      <c r="C534" s="665"/>
      <c r="D534" s="665"/>
      <c r="E534" s="665"/>
      <c r="F534" s="665"/>
      <c r="G534" s="35"/>
      <c r="H534" s="557" t="s">
        <v>13108</v>
      </c>
      <c r="I534" s="2" t="s">
        <v>14730</v>
      </c>
      <c r="J534" s="442" t="s">
        <v>158</v>
      </c>
      <c r="K534" s="442"/>
      <c r="L534" s="665"/>
      <c r="M534" s="121" t="s">
        <v>19801</v>
      </c>
      <c r="N534" s="26"/>
      <c r="O534" s="86"/>
      <c r="P534" s="86"/>
      <c r="Q534" s="86" t="s">
        <v>379</v>
      </c>
      <c r="R534" s="86"/>
      <c r="S534" s="442"/>
      <c r="T534" s="279"/>
      <c r="U534" s="279"/>
      <c r="V534" s="279"/>
      <c r="W534" s="279"/>
      <c r="X534" s="279"/>
      <c r="Y534" s="279"/>
      <c r="Z534" s="279"/>
    </row>
    <row r="535" spans="1:26" ht="16.5" customHeight="1">
      <c r="A535" s="665"/>
      <c r="B535" s="665"/>
      <c r="C535" s="665"/>
      <c r="D535" s="665"/>
      <c r="E535" s="665"/>
      <c r="F535" s="665"/>
      <c r="G535" s="35"/>
      <c r="H535" s="557" t="s">
        <v>18315</v>
      </c>
      <c r="I535" s="2" t="s">
        <v>18324</v>
      </c>
      <c r="J535" s="442" t="s">
        <v>158</v>
      </c>
      <c r="K535" s="442"/>
      <c r="L535" s="665"/>
      <c r="M535" s="121" t="s">
        <v>19803</v>
      </c>
      <c r="N535" s="26"/>
      <c r="O535" s="86"/>
      <c r="P535" s="86"/>
      <c r="Q535" s="86" t="s">
        <v>379</v>
      </c>
      <c r="R535" s="86"/>
      <c r="S535" s="442"/>
      <c r="T535" s="279"/>
      <c r="U535" s="279"/>
      <c r="V535" s="279"/>
      <c r="W535" s="279"/>
      <c r="X535" s="279"/>
      <c r="Y535" s="279"/>
      <c r="Z535" s="279"/>
    </row>
    <row r="536" spans="1:26" ht="16.5" customHeight="1">
      <c r="A536" s="665"/>
      <c r="B536" s="665"/>
      <c r="C536" s="665"/>
      <c r="D536" s="665"/>
      <c r="E536" s="665"/>
      <c r="F536" s="665"/>
      <c r="G536" s="35"/>
      <c r="H536" s="557" t="s">
        <v>16469</v>
      </c>
      <c r="I536" s="2" t="s">
        <v>16471</v>
      </c>
      <c r="J536" s="442" t="s">
        <v>158</v>
      </c>
      <c r="K536" s="442"/>
      <c r="L536" s="665"/>
      <c r="M536" s="121" t="s">
        <v>19810</v>
      </c>
      <c r="N536" s="26"/>
      <c r="O536" s="86"/>
      <c r="P536" s="86"/>
      <c r="Q536" s="86" t="s">
        <v>379</v>
      </c>
      <c r="R536" s="86"/>
      <c r="S536" s="442"/>
      <c r="T536" s="279"/>
      <c r="U536" s="279"/>
      <c r="V536" s="279"/>
      <c r="W536" s="279"/>
      <c r="X536" s="279"/>
      <c r="Y536" s="279"/>
      <c r="Z536" s="279"/>
    </row>
    <row r="537" spans="1:26" ht="16.5" customHeight="1">
      <c r="A537" s="665"/>
      <c r="B537" s="665"/>
      <c r="C537" s="665"/>
      <c r="D537" s="665"/>
      <c r="E537" s="665"/>
      <c r="F537" s="665"/>
      <c r="G537" s="35"/>
      <c r="H537" s="48" t="s">
        <v>13723</v>
      </c>
      <c r="I537" s="48" t="s">
        <v>13725</v>
      </c>
      <c r="J537" s="442" t="s">
        <v>158</v>
      </c>
      <c r="K537" s="442"/>
      <c r="L537" s="665"/>
      <c r="M537" s="121" t="s">
        <v>19811</v>
      </c>
      <c r="N537" s="26"/>
      <c r="O537" s="86"/>
      <c r="P537" s="86"/>
      <c r="Q537" s="86" t="s">
        <v>379</v>
      </c>
      <c r="R537" s="86"/>
      <c r="S537" s="442"/>
      <c r="T537" s="279"/>
      <c r="U537" s="279"/>
      <c r="V537" s="279"/>
      <c r="W537" s="279"/>
      <c r="X537" s="279"/>
      <c r="Y537" s="279"/>
      <c r="Z537" s="279"/>
    </row>
    <row r="538" spans="1:26" ht="16.5" customHeight="1">
      <c r="A538" s="665"/>
      <c r="B538" s="665"/>
      <c r="C538" s="665"/>
      <c r="D538" s="665"/>
      <c r="E538" s="666"/>
      <c r="F538" s="665"/>
      <c r="G538" s="35"/>
      <c r="H538" s="48" t="s">
        <v>14446</v>
      </c>
      <c r="I538" s="48" t="s">
        <v>19814</v>
      </c>
      <c r="J538" s="442" t="s">
        <v>158</v>
      </c>
      <c r="K538" s="442"/>
      <c r="L538" s="665"/>
      <c r="M538" s="121" t="s">
        <v>19816</v>
      </c>
      <c r="N538" s="26"/>
      <c r="O538" s="86"/>
      <c r="P538" s="86"/>
      <c r="Q538" s="86" t="s">
        <v>379</v>
      </c>
      <c r="R538" s="86"/>
      <c r="S538" s="442"/>
      <c r="T538" s="279"/>
      <c r="U538" s="279"/>
      <c r="V538" s="279"/>
      <c r="W538" s="279"/>
      <c r="X538" s="279"/>
      <c r="Y538" s="279"/>
      <c r="Z538" s="279"/>
    </row>
    <row r="539" spans="1:26" ht="16.5" customHeight="1">
      <c r="A539" s="665"/>
      <c r="B539" s="665"/>
      <c r="C539" s="665"/>
      <c r="D539" s="665"/>
      <c r="E539" s="735" t="s">
        <v>19820</v>
      </c>
      <c r="F539" s="665"/>
      <c r="G539" s="35"/>
      <c r="H539" s="2" t="s">
        <v>16296</v>
      </c>
      <c r="I539" s="2" t="s">
        <v>19823</v>
      </c>
      <c r="J539" s="442" t="s">
        <v>158</v>
      </c>
      <c r="K539" s="442"/>
      <c r="L539" s="665"/>
      <c r="M539" s="178"/>
      <c r="N539" s="26"/>
      <c r="O539" s="86"/>
      <c r="P539" s="86"/>
      <c r="Q539" s="86" t="s">
        <v>379</v>
      </c>
      <c r="R539" s="86"/>
      <c r="S539" s="442"/>
      <c r="T539" s="279"/>
      <c r="U539" s="279"/>
      <c r="V539" s="279"/>
      <c r="W539" s="279"/>
      <c r="X539" s="279"/>
      <c r="Y539" s="279"/>
      <c r="Z539" s="279"/>
    </row>
    <row r="540" spans="1:26" ht="16.5" customHeight="1">
      <c r="A540" s="665"/>
      <c r="B540" s="665"/>
      <c r="C540" s="665"/>
      <c r="D540" s="665"/>
      <c r="E540" s="665"/>
      <c r="F540" s="665"/>
      <c r="G540" s="35"/>
      <c r="H540" s="2" t="s">
        <v>15562</v>
      </c>
      <c r="I540" s="2" t="s">
        <v>16313</v>
      </c>
      <c r="J540" s="442" t="s">
        <v>158</v>
      </c>
      <c r="K540" s="442"/>
      <c r="L540" s="665"/>
      <c r="M540" s="178"/>
      <c r="N540" s="26"/>
      <c r="O540" s="86"/>
      <c r="P540" s="86"/>
      <c r="Q540" s="86" t="s">
        <v>379</v>
      </c>
      <c r="R540" s="86"/>
      <c r="S540" s="442"/>
      <c r="T540" s="279"/>
      <c r="U540" s="279"/>
      <c r="V540" s="279"/>
      <c r="W540" s="279"/>
      <c r="X540" s="279"/>
      <c r="Y540" s="279"/>
      <c r="Z540" s="279"/>
    </row>
    <row r="541" spans="1:26" ht="16.5" customHeight="1">
      <c r="A541" s="665"/>
      <c r="B541" s="665"/>
      <c r="C541" s="665"/>
      <c r="D541" s="665"/>
      <c r="E541" s="665"/>
      <c r="F541" s="665"/>
      <c r="G541" s="35"/>
      <c r="H541" s="2"/>
      <c r="I541" s="2" t="s">
        <v>19829</v>
      </c>
      <c r="J541" s="442" t="s">
        <v>158</v>
      </c>
      <c r="K541" s="442"/>
      <c r="L541" s="665"/>
      <c r="M541" s="178"/>
      <c r="N541" s="26"/>
      <c r="O541" s="86"/>
      <c r="P541" s="86"/>
      <c r="Q541" s="86" t="s">
        <v>379</v>
      </c>
      <c r="R541" s="86"/>
      <c r="S541" s="442"/>
      <c r="T541" s="279"/>
      <c r="U541" s="279"/>
      <c r="V541" s="279"/>
      <c r="W541" s="279"/>
      <c r="X541" s="279"/>
      <c r="Y541" s="279"/>
      <c r="Z541" s="279"/>
    </row>
    <row r="542" spans="1:26" ht="16.5" customHeight="1">
      <c r="A542" s="665"/>
      <c r="B542" s="665"/>
      <c r="C542" s="665"/>
      <c r="D542" s="665"/>
      <c r="E542" s="666"/>
      <c r="F542" s="665"/>
      <c r="G542" s="35"/>
      <c r="H542" s="2"/>
      <c r="I542" s="2" t="s">
        <v>19830</v>
      </c>
      <c r="J542" s="442" t="s">
        <v>158</v>
      </c>
      <c r="K542" s="442"/>
      <c r="L542" s="665"/>
      <c r="M542" s="178"/>
      <c r="N542" s="26"/>
      <c r="O542" s="86"/>
      <c r="P542" s="86"/>
      <c r="Q542" s="86" t="s">
        <v>379</v>
      </c>
      <c r="R542" s="86"/>
      <c r="S542" s="442"/>
      <c r="T542" s="279"/>
      <c r="U542" s="279"/>
      <c r="V542" s="279"/>
      <c r="W542" s="279"/>
      <c r="X542" s="279"/>
      <c r="Y542" s="279"/>
      <c r="Z542" s="279"/>
    </row>
    <row r="543" spans="1:26" ht="16.5" customHeight="1">
      <c r="A543" s="665"/>
      <c r="B543" s="665"/>
      <c r="C543" s="665"/>
      <c r="D543" s="665"/>
      <c r="E543" s="26" t="s">
        <v>19833</v>
      </c>
      <c r="F543" s="665"/>
      <c r="G543" s="35"/>
      <c r="H543" s="2" t="s">
        <v>15771</v>
      </c>
      <c r="I543" s="2" t="s">
        <v>19834</v>
      </c>
      <c r="J543" s="442" t="s">
        <v>158</v>
      </c>
      <c r="K543" s="442"/>
      <c r="L543" s="665"/>
      <c r="M543" s="86"/>
      <c r="N543" s="26"/>
      <c r="O543" s="86"/>
      <c r="P543" s="86"/>
      <c r="Q543" s="86" t="s">
        <v>379</v>
      </c>
      <c r="R543" s="86"/>
      <c r="S543" s="442"/>
      <c r="T543" s="279"/>
      <c r="U543" s="279"/>
      <c r="V543" s="279"/>
      <c r="W543" s="279"/>
      <c r="X543" s="279"/>
      <c r="Y543" s="279"/>
      <c r="Z543" s="279"/>
    </row>
    <row r="544" spans="1:26" ht="16.5" customHeight="1">
      <c r="A544" s="666"/>
      <c r="B544" s="666"/>
      <c r="C544" s="666"/>
      <c r="D544" s="666"/>
      <c r="E544" s="26" t="s">
        <v>19837</v>
      </c>
      <c r="F544" s="666"/>
      <c r="G544" s="35"/>
      <c r="H544" s="26"/>
      <c r="I544" s="2" t="s">
        <v>16313</v>
      </c>
      <c r="J544" s="442" t="s">
        <v>158</v>
      </c>
      <c r="K544" s="442"/>
      <c r="L544" s="666"/>
      <c r="M544" s="86"/>
      <c r="N544" s="26"/>
      <c r="O544" s="86"/>
      <c r="P544" s="86"/>
      <c r="Q544" s="86" t="s">
        <v>379</v>
      </c>
      <c r="R544" s="86"/>
      <c r="S544" s="442"/>
      <c r="T544" s="279"/>
      <c r="U544" s="279"/>
      <c r="V544" s="279"/>
      <c r="W544" s="279"/>
      <c r="X544" s="279"/>
      <c r="Y544" s="279"/>
      <c r="Z544" s="279"/>
    </row>
    <row r="545" spans="1:26" ht="16.5" customHeight="1">
      <c r="A545" s="820" t="s">
        <v>17769</v>
      </c>
      <c r="B545" s="820"/>
      <c r="C545" s="820"/>
      <c r="D545" s="735" t="s">
        <v>17773</v>
      </c>
      <c r="E545" s="735" t="s">
        <v>17774</v>
      </c>
      <c r="F545" s="820"/>
      <c r="G545" s="26"/>
      <c r="H545" s="461" t="s">
        <v>17481</v>
      </c>
      <c r="I545" s="26"/>
      <c r="J545" s="86" t="s">
        <v>158</v>
      </c>
      <c r="K545" s="86"/>
      <c r="L545" s="822"/>
      <c r="M545" s="86"/>
      <c r="N545" s="26"/>
      <c r="O545" s="86"/>
      <c r="P545" s="86"/>
      <c r="Q545" s="86" t="s">
        <v>379</v>
      </c>
      <c r="R545" s="86"/>
      <c r="S545" s="442"/>
      <c r="T545" s="279"/>
      <c r="U545" s="279"/>
      <c r="V545" s="279"/>
      <c r="W545" s="279"/>
      <c r="X545" s="279"/>
      <c r="Y545" s="279"/>
      <c r="Z545" s="279"/>
    </row>
    <row r="546" spans="1:26" ht="16.5" customHeight="1">
      <c r="A546" s="665"/>
      <c r="B546" s="665"/>
      <c r="C546" s="665"/>
      <c r="D546" s="665"/>
      <c r="E546" s="665"/>
      <c r="F546" s="665"/>
      <c r="G546" s="26" t="s">
        <v>17299</v>
      </c>
      <c r="H546" s="2" t="s">
        <v>17778</v>
      </c>
      <c r="I546" s="333" t="s">
        <v>17779</v>
      </c>
      <c r="J546" s="86" t="s">
        <v>158</v>
      </c>
      <c r="K546" s="86"/>
      <c r="L546" s="665"/>
      <c r="M546" s="178"/>
      <c r="N546" s="26"/>
      <c r="O546" s="86"/>
      <c r="P546" s="86"/>
      <c r="Q546" s="86" t="s">
        <v>379</v>
      </c>
      <c r="R546" s="86"/>
      <c r="S546" s="442"/>
      <c r="T546" s="279"/>
      <c r="U546" s="279"/>
      <c r="V546" s="279"/>
      <c r="W546" s="279"/>
      <c r="X546" s="279"/>
      <c r="Y546" s="279"/>
      <c r="Z546" s="279"/>
    </row>
    <row r="547" spans="1:26" ht="16.5" customHeight="1">
      <c r="A547" s="665"/>
      <c r="B547" s="665"/>
      <c r="C547" s="665"/>
      <c r="D547" s="665"/>
      <c r="E547" s="665"/>
      <c r="F547" s="665"/>
      <c r="G547" s="35"/>
      <c r="H547" s="333" t="s">
        <v>17780</v>
      </c>
      <c r="I547" s="445" t="s">
        <v>17781</v>
      </c>
      <c r="J547" s="442" t="s">
        <v>158</v>
      </c>
      <c r="K547" s="442"/>
      <c r="L547" s="665"/>
      <c r="M547" s="178"/>
      <c r="N547" s="26"/>
      <c r="O547" s="86"/>
      <c r="P547" s="86"/>
      <c r="Q547" s="86" t="s">
        <v>379</v>
      </c>
      <c r="R547" s="86"/>
      <c r="S547" s="442"/>
      <c r="T547" s="279"/>
      <c r="U547" s="279"/>
      <c r="V547" s="279"/>
      <c r="W547" s="279"/>
      <c r="X547" s="279"/>
      <c r="Y547" s="279"/>
      <c r="Z547" s="279"/>
    </row>
    <row r="548" spans="1:26" ht="16.5" customHeight="1">
      <c r="A548" s="665"/>
      <c r="B548" s="665"/>
      <c r="C548" s="665"/>
      <c r="D548" s="665"/>
      <c r="E548" s="665"/>
      <c r="F548" s="665"/>
      <c r="G548" s="35"/>
      <c r="H548" s="333" t="s">
        <v>16296</v>
      </c>
      <c r="I548" s="468"/>
      <c r="J548" s="442" t="s">
        <v>158</v>
      </c>
      <c r="K548" s="442"/>
      <c r="L548" s="665"/>
      <c r="M548" s="178"/>
      <c r="N548" s="26"/>
      <c r="O548" s="86"/>
      <c r="P548" s="86"/>
      <c r="Q548" s="86" t="s">
        <v>379</v>
      </c>
      <c r="R548" s="86"/>
      <c r="S548" s="442"/>
      <c r="T548" s="279"/>
      <c r="U548" s="279"/>
      <c r="V548" s="279"/>
      <c r="W548" s="279"/>
      <c r="X548" s="279"/>
      <c r="Y548" s="279"/>
      <c r="Z548" s="279"/>
    </row>
    <row r="549" spans="1:26" ht="16.5" customHeight="1">
      <c r="A549" s="666"/>
      <c r="B549" s="666"/>
      <c r="C549" s="666"/>
      <c r="D549" s="666"/>
      <c r="E549" s="666"/>
      <c r="F549" s="666"/>
      <c r="G549" s="35"/>
      <c r="H549" s="333" t="s">
        <v>15562</v>
      </c>
      <c r="I549" s="453" t="s">
        <v>17692</v>
      </c>
      <c r="J549" s="442" t="s">
        <v>158</v>
      </c>
      <c r="K549" s="442"/>
      <c r="L549" s="666"/>
      <c r="M549" s="178"/>
      <c r="N549" s="26"/>
      <c r="O549" s="86"/>
      <c r="P549" s="86"/>
      <c r="Q549" s="86" t="s">
        <v>379</v>
      </c>
      <c r="R549" s="86"/>
      <c r="S549" s="442"/>
      <c r="T549" s="279"/>
      <c r="U549" s="279"/>
      <c r="V549" s="279"/>
      <c r="W549" s="279"/>
      <c r="X549" s="279"/>
      <c r="Y549" s="279"/>
      <c r="Z549" s="279"/>
    </row>
    <row r="550" spans="1:26" ht="16.5" customHeight="1">
      <c r="A550" s="820" t="s">
        <v>17783</v>
      </c>
      <c r="B550" s="820"/>
      <c r="C550" s="820"/>
      <c r="D550" s="735" t="s">
        <v>19859</v>
      </c>
      <c r="E550" s="735" t="s">
        <v>19861</v>
      </c>
      <c r="F550" s="820"/>
      <c r="G550" s="26"/>
      <c r="H550" s="461" t="s">
        <v>17481</v>
      </c>
      <c r="I550" s="26"/>
      <c r="J550" s="86" t="s">
        <v>158</v>
      </c>
      <c r="K550" s="86"/>
      <c r="L550" s="822"/>
      <c r="M550" s="86"/>
      <c r="N550" s="26"/>
      <c r="O550" s="86"/>
      <c r="P550" s="86"/>
      <c r="Q550" s="86" t="s">
        <v>379</v>
      </c>
      <c r="R550" s="86"/>
      <c r="S550" s="442"/>
      <c r="T550" s="279"/>
      <c r="U550" s="279"/>
      <c r="V550" s="279"/>
      <c r="W550" s="279"/>
      <c r="X550" s="279"/>
      <c r="Y550" s="279"/>
      <c r="Z550" s="279"/>
    </row>
    <row r="551" spans="1:26" ht="16.5" customHeight="1">
      <c r="A551" s="665"/>
      <c r="B551" s="665"/>
      <c r="C551" s="665"/>
      <c r="D551" s="665"/>
      <c r="E551" s="665"/>
      <c r="F551" s="665"/>
      <c r="G551" s="26" t="s">
        <v>17299</v>
      </c>
      <c r="H551" s="333" t="s">
        <v>17792</v>
      </c>
      <c r="I551" s="333" t="s">
        <v>17793</v>
      </c>
      <c r="J551" s="86" t="s">
        <v>158</v>
      </c>
      <c r="K551" s="86"/>
      <c r="L551" s="665"/>
      <c r="M551" s="178"/>
      <c r="N551" s="26"/>
      <c r="O551" s="86"/>
      <c r="P551" s="86"/>
      <c r="Q551" s="86" t="s">
        <v>379</v>
      </c>
      <c r="R551" s="86"/>
      <c r="S551" s="442"/>
      <c r="T551" s="279"/>
      <c r="U551" s="279"/>
      <c r="V551" s="279"/>
      <c r="W551" s="279"/>
      <c r="X551" s="279"/>
      <c r="Y551" s="279"/>
      <c r="Z551" s="279"/>
    </row>
    <row r="552" spans="1:26" ht="16.5" customHeight="1">
      <c r="A552" s="665"/>
      <c r="B552" s="665"/>
      <c r="C552" s="665"/>
      <c r="D552" s="665"/>
      <c r="E552" s="665"/>
      <c r="F552" s="665"/>
      <c r="G552" s="35"/>
      <c r="H552" s="333" t="s">
        <v>17780</v>
      </c>
      <c r="I552" s="445" t="s">
        <v>17487</v>
      </c>
      <c r="J552" s="442" t="s">
        <v>158</v>
      </c>
      <c r="K552" s="442"/>
      <c r="L552" s="665"/>
      <c r="M552" s="178"/>
      <c r="N552" s="26"/>
      <c r="O552" s="86"/>
      <c r="P552" s="86"/>
      <c r="Q552" s="86" t="s">
        <v>379</v>
      </c>
      <c r="R552" s="86"/>
      <c r="S552" s="442"/>
      <c r="T552" s="279"/>
      <c r="U552" s="279"/>
      <c r="V552" s="279"/>
      <c r="W552" s="279"/>
      <c r="X552" s="279"/>
      <c r="Y552" s="279"/>
      <c r="Z552" s="279"/>
    </row>
    <row r="553" spans="1:26" ht="16.5" customHeight="1">
      <c r="A553" s="665"/>
      <c r="B553" s="665"/>
      <c r="C553" s="665"/>
      <c r="D553" s="665"/>
      <c r="E553" s="665"/>
      <c r="F553" s="665"/>
      <c r="G553" s="35"/>
      <c r="H553" s="333" t="s">
        <v>15771</v>
      </c>
      <c r="I553" s="333" t="s">
        <v>16213</v>
      </c>
      <c r="J553" s="442" t="s">
        <v>158</v>
      </c>
      <c r="K553" s="442"/>
      <c r="L553" s="665"/>
      <c r="M553" s="178"/>
      <c r="N553" s="26"/>
      <c r="O553" s="86"/>
      <c r="P553" s="86"/>
      <c r="Q553" s="86" t="s">
        <v>379</v>
      </c>
      <c r="R553" s="86"/>
      <c r="S553" s="442"/>
      <c r="T553" s="279"/>
      <c r="U553" s="279"/>
      <c r="V553" s="279"/>
      <c r="W553" s="279"/>
      <c r="X553" s="279"/>
      <c r="Y553" s="279"/>
      <c r="Z553" s="279"/>
    </row>
    <row r="554" spans="1:26" ht="16.5" customHeight="1">
      <c r="A554" s="665"/>
      <c r="B554" s="665"/>
      <c r="C554" s="665"/>
      <c r="D554" s="665"/>
      <c r="E554" s="665"/>
      <c r="F554" s="665"/>
      <c r="G554" s="35"/>
      <c r="H554" s="333" t="s">
        <v>16296</v>
      </c>
      <c r="I554" s="468"/>
      <c r="J554" s="442" t="s">
        <v>158</v>
      </c>
      <c r="K554" s="442"/>
      <c r="L554" s="665"/>
      <c r="M554" s="178"/>
      <c r="N554" s="26"/>
      <c r="O554" s="86"/>
      <c r="P554" s="86"/>
      <c r="Q554" s="86" t="s">
        <v>379</v>
      </c>
      <c r="R554" s="86"/>
      <c r="S554" s="442"/>
      <c r="T554" s="279"/>
      <c r="U554" s="279"/>
      <c r="V554" s="279"/>
      <c r="W554" s="279"/>
      <c r="X554" s="279"/>
      <c r="Y554" s="279"/>
      <c r="Z554" s="279"/>
    </row>
    <row r="555" spans="1:26" ht="16.5" customHeight="1">
      <c r="A555" s="666"/>
      <c r="B555" s="666"/>
      <c r="C555" s="666"/>
      <c r="D555" s="666"/>
      <c r="E555" s="666"/>
      <c r="F555" s="666"/>
      <c r="G555" s="35"/>
      <c r="H555" s="333" t="s">
        <v>15562</v>
      </c>
      <c r="I555" s="453" t="s">
        <v>17692</v>
      </c>
      <c r="J555" s="442" t="s">
        <v>158</v>
      </c>
      <c r="K555" s="442"/>
      <c r="L555" s="666"/>
      <c r="M555" s="178"/>
      <c r="N555" s="26"/>
      <c r="O555" s="86"/>
      <c r="P555" s="86"/>
      <c r="Q555" s="86" t="s">
        <v>379</v>
      </c>
      <c r="R555" s="86"/>
      <c r="S555" s="442"/>
      <c r="T555" s="279"/>
      <c r="U555" s="279"/>
      <c r="V555" s="279"/>
      <c r="W555" s="279"/>
      <c r="X555" s="279"/>
      <c r="Y555" s="279"/>
      <c r="Z555" s="279"/>
    </row>
    <row r="556" spans="1:26" ht="16.5" customHeight="1">
      <c r="A556" s="820" t="s">
        <v>17805</v>
      </c>
      <c r="B556" s="820"/>
      <c r="C556" s="820"/>
      <c r="D556" s="735" t="s">
        <v>19883</v>
      </c>
      <c r="E556" s="735" t="s">
        <v>19886</v>
      </c>
      <c r="F556" s="820"/>
      <c r="G556" s="26"/>
      <c r="H556" s="461" t="s">
        <v>17481</v>
      </c>
      <c r="I556" s="26"/>
      <c r="J556" s="86" t="s">
        <v>158</v>
      </c>
      <c r="K556" s="86"/>
      <c r="L556" s="822"/>
      <c r="M556" s="86"/>
      <c r="N556" s="26"/>
      <c r="O556" s="86"/>
      <c r="P556" s="86"/>
      <c r="Q556" s="86" t="s">
        <v>379</v>
      </c>
      <c r="R556" s="86"/>
      <c r="S556" s="442"/>
      <c r="T556" s="279"/>
      <c r="U556" s="279"/>
      <c r="V556" s="279"/>
      <c r="W556" s="279"/>
      <c r="X556" s="279"/>
      <c r="Y556" s="279"/>
      <c r="Z556" s="279"/>
    </row>
    <row r="557" spans="1:26" ht="16.5" customHeight="1">
      <c r="A557" s="665"/>
      <c r="B557" s="665"/>
      <c r="C557" s="665"/>
      <c r="D557" s="665"/>
      <c r="E557" s="665"/>
      <c r="F557" s="665"/>
      <c r="G557" s="26" t="s">
        <v>17299</v>
      </c>
      <c r="H557" s="333" t="s">
        <v>17792</v>
      </c>
      <c r="I557" s="333" t="s">
        <v>17793</v>
      </c>
      <c r="J557" s="86" t="s">
        <v>158</v>
      </c>
      <c r="K557" s="86"/>
      <c r="L557" s="665"/>
      <c r="M557" s="178"/>
      <c r="N557" s="26"/>
      <c r="O557" s="86"/>
      <c r="P557" s="86"/>
      <c r="Q557" s="86" t="s">
        <v>379</v>
      </c>
      <c r="R557" s="86"/>
      <c r="S557" s="442"/>
      <c r="T557" s="279"/>
      <c r="U557" s="279"/>
      <c r="V557" s="279"/>
      <c r="W557" s="279"/>
      <c r="X557" s="279"/>
      <c r="Y557" s="279"/>
      <c r="Z557" s="279"/>
    </row>
    <row r="558" spans="1:26" ht="16.5" customHeight="1">
      <c r="A558" s="665"/>
      <c r="B558" s="665"/>
      <c r="C558" s="665"/>
      <c r="D558" s="665"/>
      <c r="E558" s="665"/>
      <c r="F558" s="665"/>
      <c r="G558" s="35"/>
      <c r="H558" s="333" t="s">
        <v>17780</v>
      </c>
      <c r="I558" s="445" t="s">
        <v>17487</v>
      </c>
      <c r="J558" s="442" t="s">
        <v>158</v>
      </c>
      <c r="K558" s="442"/>
      <c r="L558" s="665"/>
      <c r="M558" s="178"/>
      <c r="N558" s="26"/>
      <c r="O558" s="86"/>
      <c r="P558" s="86"/>
      <c r="Q558" s="86" t="s">
        <v>379</v>
      </c>
      <c r="R558" s="86"/>
      <c r="S558" s="442"/>
      <c r="T558" s="279"/>
      <c r="U558" s="279"/>
      <c r="V558" s="279"/>
      <c r="W558" s="279"/>
      <c r="X558" s="279"/>
      <c r="Y558" s="279"/>
      <c r="Z558" s="279"/>
    </row>
    <row r="559" spans="1:26" ht="16.5" customHeight="1">
      <c r="A559" s="665"/>
      <c r="B559" s="665"/>
      <c r="C559" s="665"/>
      <c r="D559" s="665"/>
      <c r="E559" s="665"/>
      <c r="F559" s="665"/>
      <c r="G559" s="35"/>
      <c r="H559" s="333" t="s">
        <v>16296</v>
      </c>
      <c r="I559" s="468"/>
      <c r="J559" s="442" t="s">
        <v>158</v>
      </c>
      <c r="K559" s="442"/>
      <c r="L559" s="665"/>
      <c r="M559" s="178"/>
      <c r="N559" s="26"/>
      <c r="O559" s="86"/>
      <c r="P559" s="86"/>
      <c r="Q559" s="86" t="s">
        <v>379</v>
      </c>
      <c r="R559" s="86"/>
      <c r="S559" s="442"/>
      <c r="T559" s="279"/>
      <c r="U559" s="279"/>
      <c r="V559" s="279"/>
      <c r="W559" s="279"/>
      <c r="X559" s="279"/>
      <c r="Y559" s="279"/>
      <c r="Z559" s="279"/>
    </row>
    <row r="560" spans="1:26" ht="16.5" customHeight="1">
      <c r="A560" s="665"/>
      <c r="B560" s="665"/>
      <c r="C560" s="665"/>
      <c r="D560" s="665"/>
      <c r="E560" s="665"/>
      <c r="F560" s="665"/>
      <c r="G560" s="35"/>
      <c r="H560" s="333" t="s">
        <v>15562</v>
      </c>
      <c r="I560" s="453" t="s">
        <v>17692</v>
      </c>
      <c r="J560" s="442" t="s">
        <v>158</v>
      </c>
      <c r="K560" s="442"/>
      <c r="L560" s="665"/>
      <c r="M560" s="178"/>
      <c r="N560" s="26"/>
      <c r="O560" s="86"/>
      <c r="P560" s="86"/>
      <c r="Q560" s="86" t="s">
        <v>379</v>
      </c>
      <c r="R560" s="86"/>
      <c r="S560" s="442"/>
      <c r="T560" s="279"/>
      <c r="U560" s="279"/>
      <c r="V560" s="279"/>
      <c r="W560" s="279"/>
      <c r="X560" s="279"/>
      <c r="Y560" s="279"/>
      <c r="Z560" s="279"/>
    </row>
    <row r="561" spans="1:26" ht="16.5" customHeight="1">
      <c r="A561" s="665"/>
      <c r="B561" s="665"/>
      <c r="C561" s="665"/>
      <c r="D561" s="665"/>
      <c r="E561" s="665"/>
      <c r="F561" s="665"/>
      <c r="G561" s="35"/>
      <c r="H561" s="333" t="s">
        <v>15771</v>
      </c>
      <c r="I561" s="333" t="s">
        <v>16172</v>
      </c>
      <c r="J561" s="442" t="s">
        <v>158</v>
      </c>
      <c r="K561" s="442"/>
      <c r="L561" s="665"/>
      <c r="M561" s="178" t="s">
        <v>17819</v>
      </c>
      <c r="N561" s="26"/>
      <c r="O561" s="86"/>
      <c r="P561" s="86"/>
      <c r="Q561" s="86" t="s">
        <v>379</v>
      </c>
      <c r="R561" s="86"/>
      <c r="S561" s="442"/>
      <c r="T561" s="279"/>
      <c r="U561" s="279"/>
      <c r="V561" s="279"/>
      <c r="W561" s="279"/>
      <c r="X561" s="279"/>
      <c r="Y561" s="279"/>
      <c r="Z561" s="279"/>
    </row>
    <row r="562" spans="1:26" ht="16.5" customHeight="1">
      <c r="A562" s="666"/>
      <c r="B562" s="666"/>
      <c r="C562" s="666"/>
      <c r="D562" s="666"/>
      <c r="E562" s="666"/>
      <c r="F562" s="666"/>
      <c r="G562" s="35"/>
      <c r="H562" s="333"/>
      <c r="I562" s="453" t="s">
        <v>17692</v>
      </c>
      <c r="J562" s="442" t="s">
        <v>158</v>
      </c>
      <c r="K562" s="442"/>
      <c r="L562" s="666"/>
      <c r="M562" s="178"/>
      <c r="N562" s="26"/>
      <c r="O562" s="86"/>
      <c r="P562" s="86"/>
      <c r="Q562" s="86" t="s">
        <v>379</v>
      </c>
      <c r="R562" s="86"/>
      <c r="S562" s="442"/>
      <c r="T562" s="279"/>
      <c r="U562" s="279"/>
      <c r="V562" s="279"/>
      <c r="W562" s="279"/>
      <c r="X562" s="279"/>
      <c r="Y562" s="279"/>
      <c r="Z562" s="279"/>
    </row>
    <row r="563" spans="1:26" ht="16.5" customHeight="1">
      <c r="A563" s="820" t="s">
        <v>17822</v>
      </c>
      <c r="B563" s="820"/>
      <c r="C563" s="820"/>
      <c r="D563" s="735" t="s">
        <v>17827</v>
      </c>
      <c r="E563" s="735" t="s">
        <v>17829</v>
      </c>
      <c r="F563" s="820"/>
      <c r="G563" s="26"/>
      <c r="H563" s="461" t="s">
        <v>17481</v>
      </c>
      <c r="I563" s="26"/>
      <c r="J563" s="86" t="s">
        <v>158</v>
      </c>
      <c r="K563" s="86"/>
      <c r="L563" s="822"/>
      <c r="M563" s="86"/>
      <c r="N563" s="26"/>
      <c r="O563" s="86"/>
      <c r="P563" s="86"/>
      <c r="Q563" s="86" t="s">
        <v>379</v>
      </c>
      <c r="R563" s="86"/>
      <c r="S563" s="442"/>
      <c r="T563" s="279"/>
      <c r="U563" s="279"/>
      <c r="V563" s="279"/>
      <c r="W563" s="279"/>
      <c r="X563" s="279"/>
      <c r="Y563" s="279"/>
      <c r="Z563" s="279"/>
    </row>
    <row r="564" spans="1:26" ht="16.5" customHeight="1">
      <c r="A564" s="665"/>
      <c r="B564" s="665"/>
      <c r="C564" s="665"/>
      <c r="D564" s="665"/>
      <c r="E564" s="665"/>
      <c r="F564" s="665"/>
      <c r="G564" s="26" t="s">
        <v>17299</v>
      </c>
      <c r="H564" s="333" t="s">
        <v>17832</v>
      </c>
      <c r="I564" s="333" t="s">
        <v>17833</v>
      </c>
      <c r="J564" s="86" t="s">
        <v>158</v>
      </c>
      <c r="K564" s="86"/>
      <c r="L564" s="665"/>
      <c r="M564" s="86"/>
      <c r="N564" s="26"/>
      <c r="O564" s="86"/>
      <c r="P564" s="86"/>
      <c r="Q564" s="86" t="s">
        <v>379</v>
      </c>
      <c r="R564" s="86"/>
      <c r="S564" s="442"/>
      <c r="T564" s="279"/>
      <c r="U564" s="279"/>
      <c r="V564" s="279"/>
      <c r="W564" s="279"/>
      <c r="X564" s="279"/>
      <c r="Y564" s="279"/>
      <c r="Z564" s="279"/>
    </row>
    <row r="565" spans="1:26" ht="16.5" customHeight="1">
      <c r="A565" s="665"/>
      <c r="B565" s="665"/>
      <c r="C565" s="665"/>
      <c r="D565" s="665"/>
      <c r="E565" s="665"/>
      <c r="F565" s="665"/>
      <c r="G565" s="35"/>
      <c r="H565" s="333" t="s">
        <v>17780</v>
      </c>
      <c r="I565" s="445" t="s">
        <v>17487</v>
      </c>
      <c r="J565" s="442" t="s">
        <v>158</v>
      </c>
      <c r="K565" s="442"/>
      <c r="L565" s="665"/>
      <c r="M565" s="86"/>
      <c r="N565" s="26"/>
      <c r="O565" s="86"/>
      <c r="P565" s="86"/>
      <c r="Q565" s="86" t="s">
        <v>379</v>
      </c>
      <c r="R565" s="86"/>
      <c r="S565" s="442"/>
      <c r="T565" s="279"/>
      <c r="U565" s="279"/>
      <c r="V565" s="279"/>
      <c r="W565" s="279"/>
      <c r="X565" s="279"/>
      <c r="Y565" s="279"/>
      <c r="Z565" s="279"/>
    </row>
    <row r="566" spans="1:26" ht="16.5" customHeight="1">
      <c r="A566" s="665"/>
      <c r="B566" s="665"/>
      <c r="C566" s="665"/>
      <c r="D566" s="665"/>
      <c r="E566" s="665"/>
      <c r="F566" s="665"/>
      <c r="G566" s="35"/>
      <c r="H566" s="333" t="s">
        <v>15771</v>
      </c>
      <c r="I566" s="333" t="s">
        <v>17021</v>
      </c>
      <c r="J566" s="442" t="s">
        <v>158</v>
      </c>
      <c r="K566" s="442"/>
      <c r="L566" s="665"/>
      <c r="M566" s="86"/>
      <c r="N566" s="26"/>
      <c r="O566" s="86"/>
      <c r="P566" s="86"/>
      <c r="Q566" s="86" t="s">
        <v>379</v>
      </c>
      <c r="R566" s="86"/>
      <c r="S566" s="442"/>
      <c r="T566" s="279"/>
      <c r="U566" s="279"/>
      <c r="V566" s="279"/>
      <c r="W566" s="279"/>
      <c r="X566" s="279"/>
      <c r="Y566" s="279"/>
      <c r="Z566" s="279"/>
    </row>
    <row r="567" spans="1:26" ht="16.5" customHeight="1">
      <c r="A567" s="665"/>
      <c r="B567" s="665"/>
      <c r="C567" s="665"/>
      <c r="D567" s="665"/>
      <c r="E567" s="665"/>
      <c r="F567" s="665"/>
      <c r="G567" s="35"/>
      <c r="H567" s="333" t="s">
        <v>16296</v>
      </c>
      <c r="I567" s="333"/>
      <c r="J567" s="442" t="s">
        <v>158</v>
      </c>
      <c r="K567" s="442"/>
      <c r="L567" s="665"/>
      <c r="M567" s="86"/>
      <c r="N567" s="26"/>
      <c r="O567" s="86"/>
      <c r="P567" s="86"/>
      <c r="Q567" s="86" t="s">
        <v>379</v>
      </c>
      <c r="R567" s="86"/>
      <c r="S567" s="442"/>
      <c r="T567" s="279"/>
      <c r="U567" s="279"/>
      <c r="V567" s="279"/>
      <c r="W567" s="279"/>
      <c r="X567" s="279"/>
      <c r="Y567" s="279"/>
      <c r="Z567" s="279"/>
    </row>
    <row r="568" spans="1:26" ht="16.5" customHeight="1">
      <c r="A568" s="666"/>
      <c r="B568" s="666"/>
      <c r="C568" s="666"/>
      <c r="D568" s="666"/>
      <c r="E568" s="666"/>
      <c r="F568" s="666"/>
      <c r="G568" s="35"/>
      <c r="H568" s="333" t="s">
        <v>15562</v>
      </c>
      <c r="I568" s="453" t="s">
        <v>17692</v>
      </c>
      <c r="J568" s="442" t="s">
        <v>158</v>
      </c>
      <c r="K568" s="442"/>
      <c r="L568" s="666"/>
      <c r="M568" s="86"/>
      <c r="N568" s="26"/>
      <c r="O568" s="86"/>
      <c r="P568" s="86"/>
      <c r="Q568" s="86" t="s">
        <v>379</v>
      </c>
      <c r="R568" s="86"/>
      <c r="S568" s="442"/>
      <c r="T568" s="279"/>
      <c r="U568" s="279"/>
      <c r="V568" s="279"/>
      <c r="W568" s="279"/>
      <c r="X568" s="279"/>
      <c r="Y568" s="279"/>
      <c r="Z568" s="279"/>
    </row>
    <row r="569" spans="1:26" ht="16.5" customHeight="1">
      <c r="A569" s="820" t="s">
        <v>17844</v>
      </c>
      <c r="B569" s="820"/>
      <c r="C569" s="820"/>
      <c r="D569" s="735" t="s">
        <v>17847</v>
      </c>
      <c r="E569" s="735" t="s">
        <v>17848</v>
      </c>
      <c r="F569" s="820"/>
      <c r="G569" s="26"/>
      <c r="H569" s="461" t="s">
        <v>17481</v>
      </c>
      <c r="I569" s="26"/>
      <c r="J569" s="86" t="s">
        <v>158</v>
      </c>
      <c r="K569" s="86"/>
      <c r="L569" s="822"/>
      <c r="M569" s="86"/>
      <c r="N569" s="26"/>
      <c r="O569" s="86"/>
      <c r="P569" s="86"/>
      <c r="Q569" s="86" t="s">
        <v>379</v>
      </c>
      <c r="R569" s="86"/>
      <c r="S569" s="442"/>
      <c r="T569" s="279"/>
      <c r="U569" s="279"/>
      <c r="V569" s="279"/>
      <c r="W569" s="279"/>
      <c r="X569" s="279"/>
      <c r="Y569" s="279"/>
      <c r="Z569" s="279"/>
    </row>
    <row r="570" spans="1:26" ht="16.5" customHeight="1">
      <c r="A570" s="665"/>
      <c r="B570" s="665"/>
      <c r="C570" s="665"/>
      <c r="D570" s="665"/>
      <c r="E570" s="665"/>
      <c r="F570" s="665"/>
      <c r="G570" s="26" t="s">
        <v>17299</v>
      </c>
      <c r="H570" s="333" t="s">
        <v>17854</v>
      </c>
      <c r="I570" s="333" t="s">
        <v>17855</v>
      </c>
      <c r="J570" s="86" t="s">
        <v>158</v>
      </c>
      <c r="K570" s="86"/>
      <c r="L570" s="665"/>
      <c r="M570" s="178"/>
      <c r="N570" s="26"/>
      <c r="O570" s="86"/>
      <c r="P570" s="86"/>
      <c r="Q570" s="86" t="s">
        <v>379</v>
      </c>
      <c r="R570" s="86"/>
      <c r="S570" s="442"/>
      <c r="T570" s="279"/>
      <c r="U570" s="279"/>
      <c r="V570" s="279"/>
      <c r="W570" s="279"/>
      <c r="X570" s="279"/>
      <c r="Y570" s="279"/>
      <c r="Z570" s="279"/>
    </row>
    <row r="571" spans="1:26" ht="16.5" customHeight="1">
      <c r="A571" s="665"/>
      <c r="B571" s="665"/>
      <c r="C571" s="665"/>
      <c r="D571" s="665"/>
      <c r="E571" s="665"/>
      <c r="F571" s="665"/>
      <c r="G571" s="35"/>
      <c r="H571" s="333" t="s">
        <v>17780</v>
      </c>
      <c r="I571" s="445" t="s">
        <v>17487</v>
      </c>
      <c r="J571" s="442" t="s">
        <v>158</v>
      </c>
      <c r="K571" s="442"/>
      <c r="L571" s="665"/>
      <c r="M571" s="178"/>
      <c r="N571" s="26"/>
      <c r="O571" s="86"/>
      <c r="P571" s="86"/>
      <c r="Q571" s="86" t="s">
        <v>379</v>
      </c>
      <c r="R571" s="86"/>
      <c r="S571" s="442"/>
      <c r="T571" s="279"/>
      <c r="U571" s="279"/>
      <c r="V571" s="279"/>
      <c r="W571" s="279"/>
      <c r="X571" s="279"/>
      <c r="Y571" s="279"/>
      <c r="Z571" s="279"/>
    </row>
    <row r="572" spans="1:26" ht="16.5" customHeight="1">
      <c r="A572" s="665"/>
      <c r="B572" s="665"/>
      <c r="C572" s="665"/>
      <c r="D572" s="665"/>
      <c r="E572" s="665"/>
      <c r="F572" s="665"/>
      <c r="G572" s="35"/>
      <c r="H572" s="333" t="s">
        <v>15771</v>
      </c>
      <c r="I572" s="445" t="s">
        <v>17021</v>
      </c>
      <c r="J572" s="442" t="s">
        <v>158</v>
      </c>
      <c r="K572" s="442"/>
      <c r="L572" s="665"/>
      <c r="M572" s="178"/>
      <c r="N572" s="26"/>
      <c r="O572" s="86"/>
      <c r="P572" s="86"/>
      <c r="Q572" s="86" t="s">
        <v>379</v>
      </c>
      <c r="R572" s="86"/>
      <c r="S572" s="442"/>
      <c r="T572" s="279"/>
      <c r="U572" s="279"/>
      <c r="V572" s="279"/>
      <c r="W572" s="279"/>
      <c r="X572" s="279"/>
      <c r="Y572" s="279"/>
      <c r="Z572" s="279"/>
    </row>
    <row r="573" spans="1:26" ht="16.5" customHeight="1">
      <c r="A573" s="665"/>
      <c r="B573" s="665"/>
      <c r="C573" s="665"/>
      <c r="D573" s="665"/>
      <c r="E573" s="665"/>
      <c r="F573" s="665"/>
      <c r="G573" s="35"/>
      <c r="H573" s="333"/>
      <c r="I573" s="445" t="s">
        <v>17042</v>
      </c>
      <c r="J573" s="442" t="s">
        <v>158</v>
      </c>
      <c r="K573" s="442"/>
      <c r="L573" s="665"/>
      <c r="M573" s="178"/>
      <c r="N573" s="26"/>
      <c r="O573" s="86"/>
      <c r="P573" s="86"/>
      <c r="Q573" s="86" t="s">
        <v>379</v>
      </c>
      <c r="R573" s="86"/>
      <c r="S573" s="442"/>
      <c r="T573" s="279"/>
      <c r="U573" s="279"/>
      <c r="V573" s="279"/>
      <c r="W573" s="279"/>
      <c r="X573" s="279"/>
      <c r="Y573" s="279"/>
      <c r="Z573" s="279"/>
    </row>
    <row r="574" spans="1:26" ht="16.5" customHeight="1">
      <c r="A574" s="665"/>
      <c r="B574" s="665"/>
      <c r="C574" s="665"/>
      <c r="D574" s="665"/>
      <c r="E574" s="665"/>
      <c r="F574" s="665"/>
      <c r="G574" s="35"/>
      <c r="H574" s="333"/>
      <c r="I574" s="445" t="s">
        <v>17330</v>
      </c>
      <c r="J574" s="442" t="s">
        <v>158</v>
      </c>
      <c r="K574" s="442"/>
      <c r="L574" s="665"/>
      <c r="M574" s="178"/>
      <c r="N574" s="26"/>
      <c r="O574" s="86"/>
      <c r="P574" s="86"/>
      <c r="Q574" s="86" t="s">
        <v>379</v>
      </c>
      <c r="R574" s="86"/>
      <c r="S574" s="442"/>
      <c r="T574" s="279"/>
      <c r="U574" s="279"/>
      <c r="V574" s="279"/>
      <c r="W574" s="279"/>
      <c r="X574" s="279"/>
      <c r="Y574" s="279"/>
      <c r="Z574" s="279"/>
    </row>
    <row r="575" spans="1:26" ht="16.5" customHeight="1">
      <c r="A575" s="665"/>
      <c r="B575" s="665"/>
      <c r="C575" s="665"/>
      <c r="D575" s="665"/>
      <c r="E575" s="665"/>
      <c r="F575" s="665"/>
      <c r="G575" s="35"/>
      <c r="H575" s="333" t="s">
        <v>16296</v>
      </c>
      <c r="I575" s="468"/>
      <c r="J575" s="442" t="s">
        <v>158</v>
      </c>
      <c r="K575" s="442"/>
      <c r="L575" s="665"/>
      <c r="M575" s="178"/>
      <c r="N575" s="26"/>
      <c r="O575" s="86"/>
      <c r="P575" s="86"/>
      <c r="Q575" s="86" t="s">
        <v>379</v>
      </c>
      <c r="R575" s="86"/>
      <c r="S575" s="442"/>
      <c r="T575" s="279"/>
      <c r="U575" s="279"/>
      <c r="V575" s="279"/>
      <c r="W575" s="279"/>
      <c r="X575" s="279"/>
      <c r="Y575" s="279"/>
      <c r="Z575" s="279"/>
    </row>
    <row r="576" spans="1:26" ht="16.5" customHeight="1">
      <c r="A576" s="666"/>
      <c r="B576" s="666"/>
      <c r="C576" s="666"/>
      <c r="D576" s="666"/>
      <c r="E576" s="666"/>
      <c r="F576" s="666"/>
      <c r="G576" s="35"/>
      <c r="H576" s="333" t="s">
        <v>15562</v>
      </c>
      <c r="I576" s="453" t="s">
        <v>17692</v>
      </c>
      <c r="J576" s="442" t="s">
        <v>158</v>
      </c>
      <c r="K576" s="442"/>
      <c r="L576" s="666"/>
      <c r="M576" s="178"/>
      <c r="N576" s="26"/>
      <c r="O576" s="86"/>
      <c r="P576" s="86"/>
      <c r="Q576" s="86" t="s">
        <v>379</v>
      </c>
      <c r="R576" s="86"/>
      <c r="S576" s="442"/>
      <c r="T576" s="279"/>
      <c r="U576" s="279"/>
      <c r="V576" s="279"/>
      <c r="W576" s="279"/>
      <c r="X576" s="279"/>
      <c r="Y576" s="279"/>
      <c r="Z576" s="279"/>
    </row>
    <row r="577" spans="1:26" ht="16.5" customHeight="1">
      <c r="A577" s="820" t="s">
        <v>17860</v>
      </c>
      <c r="B577" s="820"/>
      <c r="C577" s="820"/>
      <c r="D577" s="735" t="s">
        <v>17866</v>
      </c>
      <c r="E577" s="735" t="s">
        <v>17867</v>
      </c>
      <c r="F577" s="820"/>
      <c r="G577" s="26"/>
      <c r="H577" s="461" t="s">
        <v>17481</v>
      </c>
      <c r="I577" s="26"/>
      <c r="J577" s="86" t="s">
        <v>158</v>
      </c>
      <c r="K577" s="86"/>
      <c r="L577" s="822"/>
      <c r="M577" s="86"/>
      <c r="N577" s="26"/>
      <c r="O577" s="86"/>
      <c r="P577" s="86"/>
      <c r="Q577" s="86" t="s">
        <v>379</v>
      </c>
      <c r="R577" s="86"/>
      <c r="S577" s="442"/>
      <c r="T577" s="279"/>
      <c r="U577" s="279"/>
      <c r="V577" s="279"/>
      <c r="W577" s="279"/>
      <c r="X577" s="279"/>
      <c r="Y577" s="279"/>
      <c r="Z577" s="279"/>
    </row>
    <row r="578" spans="1:26" ht="16.5" customHeight="1">
      <c r="A578" s="665"/>
      <c r="B578" s="665"/>
      <c r="C578" s="665"/>
      <c r="D578" s="665"/>
      <c r="E578" s="665"/>
      <c r="F578" s="665"/>
      <c r="G578" s="26" t="s">
        <v>17299</v>
      </c>
      <c r="H578" s="333" t="s">
        <v>17854</v>
      </c>
      <c r="I578" s="333" t="s">
        <v>17855</v>
      </c>
      <c r="J578" s="86" t="s">
        <v>158</v>
      </c>
      <c r="K578" s="86"/>
      <c r="L578" s="665"/>
      <c r="M578" s="178"/>
      <c r="N578" s="26"/>
      <c r="O578" s="86"/>
      <c r="P578" s="86"/>
      <c r="Q578" s="86" t="s">
        <v>379</v>
      </c>
      <c r="R578" s="86"/>
      <c r="S578" s="442"/>
      <c r="T578" s="279"/>
      <c r="U578" s="279"/>
      <c r="V578" s="279"/>
      <c r="W578" s="279"/>
      <c r="X578" s="279"/>
      <c r="Y578" s="279"/>
      <c r="Z578" s="279"/>
    </row>
    <row r="579" spans="1:26" ht="16.5" customHeight="1">
      <c r="A579" s="665"/>
      <c r="B579" s="665"/>
      <c r="C579" s="665"/>
      <c r="D579" s="665"/>
      <c r="E579" s="665"/>
      <c r="F579" s="665"/>
      <c r="G579" s="35"/>
      <c r="H579" s="333" t="s">
        <v>17780</v>
      </c>
      <c r="I579" s="445" t="s">
        <v>17487</v>
      </c>
      <c r="J579" s="442" t="s">
        <v>158</v>
      </c>
      <c r="K579" s="442"/>
      <c r="L579" s="665"/>
      <c r="M579" s="178"/>
      <c r="N579" s="26"/>
      <c r="O579" s="86"/>
      <c r="P579" s="86"/>
      <c r="Q579" s="86" t="s">
        <v>379</v>
      </c>
      <c r="R579" s="86"/>
      <c r="S579" s="442"/>
      <c r="T579" s="279"/>
      <c r="U579" s="279"/>
      <c r="V579" s="279"/>
      <c r="W579" s="279"/>
      <c r="X579" s="279"/>
      <c r="Y579" s="279"/>
      <c r="Z579" s="279"/>
    </row>
    <row r="580" spans="1:26" ht="16.5" customHeight="1">
      <c r="A580" s="665"/>
      <c r="B580" s="665"/>
      <c r="C580" s="665"/>
      <c r="D580" s="665"/>
      <c r="E580" s="665"/>
      <c r="F580" s="665"/>
      <c r="G580" s="35"/>
      <c r="H580" s="333"/>
      <c r="I580" s="333" t="s">
        <v>17873</v>
      </c>
      <c r="J580" s="442" t="s">
        <v>158</v>
      </c>
      <c r="K580" s="442"/>
      <c r="L580" s="665"/>
      <c r="M580" s="178"/>
      <c r="N580" s="26"/>
      <c r="O580" s="86"/>
      <c r="P580" s="86"/>
      <c r="Q580" s="86" t="s">
        <v>379</v>
      </c>
      <c r="R580" s="86"/>
      <c r="S580" s="442"/>
      <c r="T580" s="279"/>
      <c r="U580" s="279"/>
      <c r="V580" s="279"/>
      <c r="W580" s="279"/>
      <c r="X580" s="279"/>
      <c r="Y580" s="279"/>
      <c r="Z580" s="279"/>
    </row>
    <row r="581" spans="1:26" ht="16.5" customHeight="1">
      <c r="A581" s="665"/>
      <c r="B581" s="665"/>
      <c r="C581" s="665"/>
      <c r="D581" s="665"/>
      <c r="E581" s="665"/>
      <c r="F581" s="665"/>
      <c r="G581" s="35"/>
      <c r="H581" s="333" t="s">
        <v>16296</v>
      </c>
      <c r="I581" s="468"/>
      <c r="J581" s="442" t="s">
        <v>158</v>
      </c>
      <c r="K581" s="442"/>
      <c r="L581" s="665"/>
      <c r="M581" s="178"/>
      <c r="N581" s="26"/>
      <c r="O581" s="86"/>
      <c r="P581" s="86"/>
      <c r="Q581" s="86" t="s">
        <v>379</v>
      </c>
      <c r="R581" s="86"/>
      <c r="S581" s="442"/>
      <c r="T581" s="279"/>
      <c r="U581" s="279"/>
      <c r="V581" s="279"/>
      <c r="W581" s="279"/>
      <c r="X581" s="279"/>
      <c r="Y581" s="279"/>
      <c r="Z581" s="279"/>
    </row>
    <row r="582" spans="1:26" ht="16.5" customHeight="1">
      <c r="A582" s="665"/>
      <c r="B582" s="665"/>
      <c r="C582" s="665"/>
      <c r="D582" s="665"/>
      <c r="E582" s="665"/>
      <c r="F582" s="665"/>
      <c r="G582" s="35"/>
      <c r="H582" s="333" t="s">
        <v>15562</v>
      </c>
      <c r="I582" s="453" t="s">
        <v>17692</v>
      </c>
      <c r="J582" s="442" t="s">
        <v>158</v>
      </c>
      <c r="K582" s="442"/>
      <c r="L582" s="665"/>
      <c r="M582" s="178"/>
      <c r="N582" s="26"/>
      <c r="O582" s="86"/>
      <c r="P582" s="86"/>
      <c r="Q582" s="86" t="s">
        <v>379</v>
      </c>
      <c r="R582" s="86"/>
      <c r="S582" s="442"/>
      <c r="T582" s="279"/>
      <c r="U582" s="279"/>
      <c r="V582" s="279"/>
      <c r="W582" s="279"/>
      <c r="X582" s="279"/>
      <c r="Y582" s="279"/>
      <c r="Z582" s="279"/>
    </row>
    <row r="583" spans="1:26" ht="16.5" customHeight="1">
      <c r="A583" s="665"/>
      <c r="B583" s="665"/>
      <c r="C583" s="665"/>
      <c r="D583" s="665"/>
      <c r="E583" s="665"/>
      <c r="F583" s="665"/>
      <c r="G583" s="35"/>
      <c r="H583" s="333" t="s">
        <v>17879</v>
      </c>
      <c r="I583" s="333" t="s">
        <v>16213</v>
      </c>
      <c r="J583" s="442" t="s">
        <v>158</v>
      </c>
      <c r="K583" s="442"/>
      <c r="L583" s="665"/>
      <c r="M583" s="178"/>
      <c r="N583" s="26"/>
      <c r="O583" s="86"/>
      <c r="P583" s="86"/>
      <c r="Q583" s="86" t="s">
        <v>379</v>
      </c>
      <c r="R583" s="86"/>
      <c r="S583" s="442"/>
      <c r="T583" s="279"/>
      <c r="U583" s="279"/>
      <c r="V583" s="279"/>
      <c r="W583" s="279"/>
      <c r="X583" s="279"/>
      <c r="Y583" s="279"/>
      <c r="Z583" s="279"/>
    </row>
    <row r="584" spans="1:26" ht="16.5" customHeight="1">
      <c r="A584" s="665"/>
      <c r="B584" s="665"/>
      <c r="C584" s="665"/>
      <c r="D584" s="665"/>
      <c r="E584" s="665"/>
      <c r="F584" s="665"/>
      <c r="G584" s="35"/>
      <c r="H584" s="333"/>
      <c r="I584" s="333" t="s">
        <v>17042</v>
      </c>
      <c r="J584" s="442" t="s">
        <v>158</v>
      </c>
      <c r="K584" s="442"/>
      <c r="L584" s="665"/>
      <c r="M584" s="178"/>
      <c r="N584" s="26"/>
      <c r="O584" s="86"/>
      <c r="P584" s="86"/>
      <c r="Q584" s="86" t="s">
        <v>379</v>
      </c>
      <c r="R584" s="86"/>
      <c r="S584" s="442"/>
      <c r="T584" s="279"/>
      <c r="U584" s="279"/>
      <c r="V584" s="279"/>
      <c r="W584" s="279"/>
      <c r="X584" s="279"/>
      <c r="Y584" s="279"/>
      <c r="Z584" s="279"/>
    </row>
    <row r="585" spans="1:26" ht="16.5" customHeight="1">
      <c r="A585" s="666"/>
      <c r="B585" s="666"/>
      <c r="C585" s="666"/>
      <c r="D585" s="666"/>
      <c r="E585" s="666"/>
      <c r="F585" s="666"/>
      <c r="G585" s="35"/>
      <c r="H585" s="333"/>
      <c r="I585" s="453" t="s">
        <v>17692</v>
      </c>
      <c r="J585" s="442" t="s">
        <v>158</v>
      </c>
      <c r="K585" s="442"/>
      <c r="L585" s="666"/>
      <c r="M585" s="178"/>
      <c r="N585" s="26"/>
      <c r="O585" s="86"/>
      <c r="P585" s="86"/>
      <c r="Q585" s="86" t="s">
        <v>379</v>
      </c>
      <c r="R585" s="86"/>
      <c r="S585" s="442"/>
      <c r="T585" s="279"/>
      <c r="U585" s="279"/>
      <c r="V585" s="279"/>
      <c r="W585" s="279"/>
      <c r="X585" s="279"/>
      <c r="Y585" s="279"/>
      <c r="Z585" s="279"/>
    </row>
    <row r="586" spans="1:26" ht="16.5" customHeight="1">
      <c r="A586" s="820" t="s">
        <v>17884</v>
      </c>
      <c r="B586" s="820"/>
      <c r="C586" s="820"/>
      <c r="D586" s="735" t="s">
        <v>17889</v>
      </c>
      <c r="E586" s="735" t="s">
        <v>17890</v>
      </c>
      <c r="F586" s="820"/>
      <c r="G586" s="26"/>
      <c r="H586" s="461" t="s">
        <v>17481</v>
      </c>
      <c r="I586" s="26"/>
      <c r="J586" s="86" t="s">
        <v>158</v>
      </c>
      <c r="K586" s="86"/>
      <c r="L586" s="822"/>
      <c r="M586" s="86"/>
      <c r="N586" s="26"/>
      <c r="O586" s="86"/>
      <c r="P586" s="86"/>
      <c r="Q586" s="86" t="s">
        <v>379</v>
      </c>
      <c r="R586" s="86"/>
      <c r="S586" s="442"/>
      <c r="T586" s="279"/>
      <c r="U586" s="279"/>
      <c r="V586" s="279"/>
      <c r="W586" s="279"/>
      <c r="X586" s="279"/>
      <c r="Y586" s="279"/>
      <c r="Z586" s="279"/>
    </row>
    <row r="587" spans="1:26" ht="16.5" customHeight="1">
      <c r="A587" s="665"/>
      <c r="B587" s="665"/>
      <c r="C587" s="665"/>
      <c r="D587" s="665"/>
      <c r="E587" s="665"/>
      <c r="F587" s="665"/>
      <c r="G587" s="26" t="s">
        <v>17299</v>
      </c>
      <c r="H587" s="333" t="s">
        <v>17832</v>
      </c>
      <c r="I587" s="333" t="s">
        <v>17833</v>
      </c>
      <c r="J587" s="86" t="s">
        <v>158</v>
      </c>
      <c r="K587" s="86"/>
      <c r="L587" s="665"/>
      <c r="M587" s="178"/>
      <c r="N587" s="26"/>
      <c r="O587" s="86"/>
      <c r="P587" s="86"/>
      <c r="Q587" s="86" t="s">
        <v>379</v>
      </c>
      <c r="R587" s="86"/>
      <c r="S587" s="442"/>
      <c r="T587" s="279"/>
      <c r="U587" s="279"/>
      <c r="V587" s="279"/>
      <c r="W587" s="279"/>
      <c r="X587" s="279"/>
      <c r="Y587" s="279"/>
      <c r="Z587" s="279"/>
    </row>
    <row r="588" spans="1:26" ht="16.5" customHeight="1">
      <c r="A588" s="665"/>
      <c r="B588" s="665"/>
      <c r="C588" s="665"/>
      <c r="D588" s="665"/>
      <c r="E588" s="665"/>
      <c r="F588" s="665"/>
      <c r="G588" s="35"/>
      <c r="H588" s="333" t="s">
        <v>17780</v>
      </c>
      <c r="I588" s="445" t="s">
        <v>17487</v>
      </c>
      <c r="J588" s="442" t="s">
        <v>158</v>
      </c>
      <c r="K588" s="442"/>
      <c r="L588" s="665"/>
      <c r="M588" s="178"/>
      <c r="N588" s="26"/>
      <c r="O588" s="86"/>
      <c r="P588" s="86"/>
      <c r="Q588" s="86" t="s">
        <v>379</v>
      </c>
      <c r="R588" s="86"/>
      <c r="S588" s="442"/>
      <c r="T588" s="279"/>
      <c r="U588" s="279"/>
      <c r="V588" s="279"/>
      <c r="W588" s="279"/>
      <c r="X588" s="279"/>
      <c r="Y588" s="279"/>
      <c r="Z588" s="279"/>
    </row>
    <row r="589" spans="1:26" ht="16.5" customHeight="1">
      <c r="A589" s="665"/>
      <c r="B589" s="665"/>
      <c r="C589" s="665"/>
      <c r="D589" s="665"/>
      <c r="E589" s="665"/>
      <c r="F589" s="665"/>
      <c r="G589" s="35"/>
      <c r="H589" s="333" t="s">
        <v>16296</v>
      </c>
      <c r="I589" s="468"/>
      <c r="J589" s="442" t="s">
        <v>158</v>
      </c>
      <c r="K589" s="442"/>
      <c r="L589" s="665"/>
      <c r="M589" s="178"/>
      <c r="N589" s="26"/>
      <c r="O589" s="86"/>
      <c r="P589" s="86"/>
      <c r="Q589" s="86" t="s">
        <v>379</v>
      </c>
      <c r="R589" s="86"/>
      <c r="S589" s="442"/>
      <c r="T589" s="279"/>
      <c r="U589" s="279"/>
      <c r="V589" s="279"/>
      <c r="W589" s="279"/>
      <c r="X589" s="279"/>
      <c r="Y589" s="279"/>
      <c r="Z589" s="279"/>
    </row>
    <row r="590" spans="1:26" ht="16.5" customHeight="1">
      <c r="A590" s="665"/>
      <c r="B590" s="665"/>
      <c r="C590" s="665"/>
      <c r="D590" s="665"/>
      <c r="E590" s="665"/>
      <c r="F590" s="665"/>
      <c r="G590" s="35"/>
      <c r="H590" s="333" t="s">
        <v>15562</v>
      </c>
      <c r="I590" s="453" t="s">
        <v>17692</v>
      </c>
      <c r="J590" s="442" t="s">
        <v>158</v>
      </c>
      <c r="K590" s="442"/>
      <c r="L590" s="665"/>
      <c r="M590" s="178"/>
      <c r="N590" s="26"/>
      <c r="O590" s="86"/>
      <c r="P590" s="86"/>
      <c r="Q590" s="86" t="s">
        <v>379</v>
      </c>
      <c r="R590" s="86"/>
      <c r="S590" s="442"/>
      <c r="T590" s="279"/>
      <c r="U590" s="279"/>
      <c r="V590" s="279"/>
      <c r="W590" s="279"/>
      <c r="X590" s="279"/>
      <c r="Y590" s="279"/>
      <c r="Z590" s="279"/>
    </row>
    <row r="591" spans="1:26" ht="16.5" customHeight="1">
      <c r="A591" s="665"/>
      <c r="B591" s="665"/>
      <c r="C591" s="665"/>
      <c r="D591" s="665"/>
      <c r="E591" s="665"/>
      <c r="F591" s="665"/>
      <c r="G591" s="35"/>
      <c r="H591" s="333" t="s">
        <v>17897</v>
      </c>
      <c r="I591" s="333"/>
      <c r="J591" s="442" t="s">
        <v>158</v>
      </c>
      <c r="K591" s="442"/>
      <c r="L591" s="665"/>
      <c r="M591" s="178"/>
      <c r="N591" s="26"/>
      <c r="O591" s="86"/>
      <c r="P591" s="86"/>
      <c r="Q591" s="86" t="s">
        <v>379</v>
      </c>
      <c r="R591" s="86"/>
      <c r="S591" s="442"/>
      <c r="T591" s="279"/>
      <c r="U591" s="279"/>
      <c r="V591" s="279"/>
      <c r="W591" s="279"/>
      <c r="X591" s="279"/>
      <c r="Y591" s="279"/>
      <c r="Z591" s="279"/>
    </row>
    <row r="592" spans="1:26" ht="16.5" customHeight="1">
      <c r="A592" s="665"/>
      <c r="B592" s="665"/>
      <c r="C592" s="665"/>
      <c r="D592" s="665"/>
      <c r="E592" s="665"/>
      <c r="F592" s="665"/>
      <c r="G592" s="35"/>
      <c r="H592" s="333" t="s">
        <v>15090</v>
      </c>
      <c r="I592" s="333" t="s">
        <v>17901</v>
      </c>
      <c r="J592" s="442" t="s">
        <v>158</v>
      </c>
      <c r="K592" s="442"/>
      <c r="L592" s="665"/>
      <c r="M592" s="367" t="s">
        <v>17902</v>
      </c>
      <c r="N592" s="26"/>
      <c r="O592" s="86"/>
      <c r="P592" s="86"/>
      <c r="Q592" s="86" t="s">
        <v>379</v>
      </c>
      <c r="R592" s="86"/>
      <c r="S592" s="442"/>
      <c r="T592" s="279"/>
      <c r="U592" s="279"/>
      <c r="V592" s="279"/>
      <c r="W592" s="279"/>
      <c r="X592" s="279"/>
      <c r="Y592" s="279"/>
      <c r="Z592" s="279"/>
    </row>
    <row r="593" spans="1:26" ht="16.5" customHeight="1">
      <c r="A593" s="665"/>
      <c r="B593" s="665"/>
      <c r="C593" s="665"/>
      <c r="D593" s="665"/>
      <c r="E593" s="665"/>
      <c r="F593" s="665"/>
      <c r="G593" s="35"/>
      <c r="H593" s="333" t="s">
        <v>15098</v>
      </c>
      <c r="I593" s="333"/>
      <c r="J593" s="442" t="s">
        <v>158</v>
      </c>
      <c r="K593" s="442"/>
      <c r="L593" s="665"/>
      <c r="M593" s="178"/>
      <c r="N593" s="26"/>
      <c r="O593" s="86"/>
      <c r="P593" s="86"/>
      <c r="Q593" s="86" t="s">
        <v>379</v>
      </c>
      <c r="R593" s="86"/>
      <c r="S593" s="442"/>
      <c r="T593" s="279"/>
      <c r="U593" s="279"/>
      <c r="V593" s="279"/>
      <c r="W593" s="279"/>
      <c r="X593" s="279"/>
      <c r="Y593" s="279"/>
      <c r="Z593" s="279"/>
    </row>
    <row r="594" spans="1:26" ht="16.5" customHeight="1">
      <c r="A594" s="666"/>
      <c r="B594" s="666"/>
      <c r="C594" s="666"/>
      <c r="D594" s="666"/>
      <c r="E594" s="666"/>
      <c r="F594" s="666"/>
      <c r="G594" s="35"/>
      <c r="H594" s="437" t="s">
        <v>15562</v>
      </c>
      <c r="I594" s="453" t="s">
        <v>17692</v>
      </c>
      <c r="J594" s="442" t="s">
        <v>158</v>
      </c>
      <c r="K594" s="442"/>
      <c r="L594" s="666"/>
      <c r="M594" s="178"/>
      <c r="N594" s="26"/>
      <c r="O594" s="86"/>
      <c r="P594" s="86"/>
      <c r="Q594" s="86" t="s">
        <v>379</v>
      </c>
      <c r="R594" s="86"/>
      <c r="S594" s="442"/>
      <c r="T594" s="279"/>
      <c r="U594" s="279"/>
      <c r="V594" s="279"/>
      <c r="W594" s="279"/>
      <c r="X594" s="279"/>
      <c r="Y594" s="279"/>
      <c r="Z594" s="279"/>
    </row>
    <row r="595" spans="1:26" ht="16.5" customHeight="1">
      <c r="A595" s="747" t="s">
        <v>17907</v>
      </c>
      <c r="B595" s="747"/>
      <c r="C595" s="747"/>
      <c r="D595" s="749" t="s">
        <v>3244</v>
      </c>
      <c r="E595" s="741" t="s">
        <v>3245</v>
      </c>
      <c r="F595" s="747"/>
      <c r="G595" s="488"/>
      <c r="H595" s="461" t="s">
        <v>17912</v>
      </c>
      <c r="I595" s="488"/>
      <c r="J595" s="117" t="s">
        <v>158</v>
      </c>
      <c r="K595" s="117"/>
      <c r="L595" s="748"/>
      <c r="M595" s="178"/>
      <c r="N595" s="26"/>
      <c r="O595" s="86"/>
      <c r="P595" s="86"/>
      <c r="Q595" s="86" t="s">
        <v>379</v>
      </c>
      <c r="R595" s="86"/>
      <c r="S595" s="442"/>
      <c r="T595" s="279"/>
      <c r="U595" s="279"/>
      <c r="V595" s="279"/>
      <c r="W595" s="279"/>
      <c r="X595" s="279"/>
      <c r="Y595" s="279"/>
      <c r="Z595" s="279"/>
    </row>
    <row r="596" spans="1:26" ht="16.5" customHeight="1">
      <c r="A596" s="665"/>
      <c r="B596" s="665"/>
      <c r="C596" s="665"/>
      <c r="D596" s="665"/>
      <c r="E596" s="665"/>
      <c r="F596" s="665"/>
      <c r="G596" s="26" t="s">
        <v>17299</v>
      </c>
      <c r="H596" s="271" t="s">
        <v>15984</v>
      </c>
      <c r="I596" s="130" t="s">
        <v>15985</v>
      </c>
      <c r="J596" s="86" t="s">
        <v>158</v>
      </c>
      <c r="K596" s="86"/>
      <c r="L596" s="665"/>
      <c r="M596" s="178"/>
      <c r="N596" s="26"/>
      <c r="O596" s="86"/>
      <c r="P596" s="86"/>
      <c r="Q596" s="86" t="s">
        <v>379</v>
      </c>
      <c r="R596" s="86"/>
      <c r="S596" s="442"/>
      <c r="T596" s="279"/>
      <c r="U596" s="279"/>
      <c r="V596" s="279"/>
      <c r="W596" s="279"/>
      <c r="X596" s="279"/>
      <c r="Y596" s="279"/>
      <c r="Z596" s="279"/>
    </row>
    <row r="597" spans="1:26" ht="16.5" customHeight="1">
      <c r="A597" s="665"/>
      <c r="B597" s="665"/>
      <c r="C597" s="665"/>
      <c r="D597" s="665"/>
      <c r="E597" s="665"/>
      <c r="F597" s="665"/>
      <c r="G597" s="26"/>
      <c r="H597" s="2" t="s">
        <v>17915</v>
      </c>
      <c r="I597" s="130" t="s">
        <v>17916</v>
      </c>
      <c r="J597" s="86" t="s">
        <v>158</v>
      </c>
      <c r="K597" s="86"/>
      <c r="L597" s="665"/>
      <c r="M597" s="178"/>
      <c r="N597" s="26"/>
      <c r="O597" s="86"/>
      <c r="P597" s="86"/>
      <c r="Q597" s="86" t="s">
        <v>379</v>
      </c>
      <c r="R597" s="86"/>
      <c r="S597" s="442"/>
      <c r="T597" s="279"/>
      <c r="U597" s="279"/>
      <c r="V597" s="279"/>
      <c r="W597" s="279"/>
      <c r="X597" s="279"/>
      <c r="Y597" s="279"/>
      <c r="Z597" s="279"/>
    </row>
    <row r="598" spans="1:26" ht="16.5" customHeight="1">
      <c r="A598" s="665"/>
      <c r="B598" s="665"/>
      <c r="C598" s="665"/>
      <c r="D598" s="665"/>
      <c r="E598" s="665"/>
      <c r="F598" s="665"/>
      <c r="G598" s="26"/>
      <c r="H598" s="130" t="s">
        <v>17083</v>
      </c>
      <c r="I598" s="130" t="s">
        <v>16900</v>
      </c>
      <c r="J598" s="86" t="s">
        <v>158</v>
      </c>
      <c r="K598" s="86"/>
      <c r="L598" s="665"/>
      <c r="M598" s="178"/>
      <c r="N598" s="26"/>
      <c r="O598" s="86"/>
      <c r="P598" s="86"/>
      <c r="Q598" s="86" t="s">
        <v>379</v>
      </c>
      <c r="R598" s="86"/>
      <c r="S598" s="442"/>
      <c r="T598" s="279"/>
      <c r="U598" s="279"/>
      <c r="V598" s="279"/>
      <c r="W598" s="279"/>
      <c r="X598" s="279"/>
      <c r="Y598" s="279"/>
      <c r="Z598" s="279"/>
    </row>
    <row r="599" spans="1:26" ht="16.5" customHeight="1">
      <c r="A599" s="665"/>
      <c r="B599" s="665"/>
      <c r="C599" s="665"/>
      <c r="D599" s="665"/>
      <c r="E599" s="665"/>
      <c r="F599" s="665"/>
      <c r="G599" s="26"/>
      <c r="H599" s="2" t="s">
        <v>17080</v>
      </c>
      <c r="I599" s="2" t="s">
        <v>17920</v>
      </c>
      <c r="J599" s="86" t="s">
        <v>158</v>
      </c>
      <c r="K599" s="86"/>
      <c r="L599" s="665"/>
      <c r="M599" s="178"/>
      <c r="N599" s="26"/>
      <c r="O599" s="86"/>
      <c r="P599" s="86"/>
      <c r="Q599" s="86" t="s">
        <v>379</v>
      </c>
      <c r="R599" s="86"/>
      <c r="S599" s="442"/>
      <c r="T599" s="279"/>
      <c r="U599" s="279"/>
      <c r="V599" s="279"/>
      <c r="W599" s="279"/>
      <c r="X599" s="279"/>
      <c r="Y599" s="279"/>
      <c r="Z599" s="279"/>
    </row>
    <row r="600" spans="1:26" ht="16.5" customHeight="1">
      <c r="A600" s="665"/>
      <c r="B600" s="665"/>
      <c r="C600" s="665"/>
      <c r="D600" s="665"/>
      <c r="E600" s="665"/>
      <c r="F600" s="665"/>
      <c r="G600" s="26"/>
      <c r="H600" s="130" t="s">
        <v>16909</v>
      </c>
      <c r="I600" s="130" t="s">
        <v>16122</v>
      </c>
      <c r="J600" s="86" t="s">
        <v>158</v>
      </c>
      <c r="K600" s="86"/>
      <c r="L600" s="665"/>
      <c r="M600" s="178"/>
      <c r="N600" s="26"/>
      <c r="O600" s="86"/>
      <c r="P600" s="86"/>
      <c r="Q600" s="86" t="s">
        <v>379</v>
      </c>
      <c r="R600" s="86"/>
      <c r="S600" s="442"/>
      <c r="T600" s="279"/>
      <c r="U600" s="279"/>
      <c r="V600" s="279"/>
      <c r="W600" s="279"/>
      <c r="X600" s="279"/>
      <c r="Y600" s="279"/>
      <c r="Z600" s="279"/>
    </row>
    <row r="601" spans="1:26" ht="16.5" customHeight="1">
      <c r="A601" s="665"/>
      <c r="B601" s="665"/>
      <c r="C601" s="665"/>
      <c r="D601" s="665"/>
      <c r="E601" s="665"/>
      <c r="F601" s="665"/>
      <c r="G601" s="26"/>
      <c r="H601" s="130" t="s">
        <v>16296</v>
      </c>
      <c r="I601" s="130" t="s">
        <v>17929</v>
      </c>
      <c r="J601" s="86" t="s">
        <v>158</v>
      </c>
      <c r="K601" s="86"/>
      <c r="L601" s="665"/>
      <c r="M601" s="178"/>
      <c r="N601" s="26"/>
      <c r="O601" s="86"/>
      <c r="P601" s="86"/>
      <c r="Q601" s="86" t="s">
        <v>379</v>
      </c>
      <c r="R601" s="86"/>
      <c r="S601" s="442"/>
      <c r="T601" s="279"/>
      <c r="U601" s="279"/>
      <c r="V601" s="279"/>
      <c r="W601" s="279"/>
      <c r="X601" s="279"/>
      <c r="Y601" s="279"/>
      <c r="Z601" s="279"/>
    </row>
    <row r="602" spans="1:26" ht="16.5" customHeight="1">
      <c r="A602" s="665"/>
      <c r="B602" s="665"/>
      <c r="C602" s="665"/>
      <c r="D602" s="665"/>
      <c r="E602" s="665"/>
      <c r="F602" s="665"/>
      <c r="G602" s="26"/>
      <c r="H602" s="130" t="s">
        <v>15562</v>
      </c>
      <c r="I602" s="130" t="s">
        <v>17934</v>
      </c>
      <c r="J602" s="86" t="s">
        <v>158</v>
      </c>
      <c r="K602" s="86"/>
      <c r="L602" s="665"/>
      <c r="M602" s="178"/>
      <c r="N602" s="26"/>
      <c r="O602" s="86"/>
      <c r="P602" s="86"/>
      <c r="Q602" s="86" t="s">
        <v>379</v>
      </c>
      <c r="R602" s="86"/>
      <c r="S602" s="442"/>
      <c r="T602" s="279"/>
      <c r="U602" s="279"/>
      <c r="V602" s="279"/>
      <c r="W602" s="279"/>
      <c r="X602" s="279"/>
      <c r="Y602" s="279"/>
      <c r="Z602" s="279"/>
    </row>
    <row r="603" spans="1:26" ht="16.5" customHeight="1">
      <c r="A603" s="665"/>
      <c r="B603" s="665"/>
      <c r="C603" s="665"/>
      <c r="D603" s="665"/>
      <c r="E603" s="665"/>
      <c r="F603" s="665"/>
      <c r="G603" s="26"/>
      <c r="H603" s="2" t="s">
        <v>17897</v>
      </c>
      <c r="I603" s="2" t="s">
        <v>17937</v>
      </c>
      <c r="J603" s="86" t="s">
        <v>158</v>
      </c>
      <c r="K603" s="86"/>
      <c r="L603" s="665"/>
      <c r="M603" s="178"/>
      <c r="N603" s="26"/>
      <c r="O603" s="86"/>
      <c r="P603" s="86"/>
      <c r="Q603" s="86" t="s">
        <v>379</v>
      </c>
      <c r="R603" s="86"/>
      <c r="S603" s="442"/>
      <c r="T603" s="279"/>
      <c r="U603" s="279"/>
      <c r="V603" s="279"/>
      <c r="W603" s="279"/>
      <c r="X603" s="279"/>
      <c r="Y603" s="279"/>
      <c r="Z603" s="279"/>
    </row>
    <row r="604" spans="1:26" ht="16.5" customHeight="1">
      <c r="A604" s="665"/>
      <c r="B604" s="665"/>
      <c r="C604" s="665"/>
      <c r="D604" s="665"/>
      <c r="E604" s="665"/>
      <c r="F604" s="665"/>
      <c r="G604" s="26"/>
      <c r="H604" s="2" t="s">
        <v>13006</v>
      </c>
      <c r="I604" s="2" t="s">
        <v>14698</v>
      </c>
      <c r="J604" s="86" t="s">
        <v>158</v>
      </c>
      <c r="K604" s="86"/>
      <c r="L604" s="665"/>
      <c r="M604" s="178"/>
      <c r="N604" s="26"/>
      <c r="O604" s="86"/>
      <c r="P604" s="86"/>
      <c r="Q604" s="86" t="s">
        <v>379</v>
      </c>
      <c r="R604" s="86"/>
      <c r="S604" s="442"/>
      <c r="T604" s="279"/>
      <c r="U604" s="279"/>
      <c r="V604" s="279"/>
      <c r="W604" s="279"/>
      <c r="X604" s="279"/>
      <c r="Y604" s="279"/>
      <c r="Z604" s="279"/>
    </row>
    <row r="605" spans="1:26" ht="16.5" customHeight="1">
      <c r="A605" s="665"/>
      <c r="B605" s="665"/>
      <c r="C605" s="665"/>
      <c r="D605" s="665"/>
      <c r="E605" s="665"/>
      <c r="F605" s="665"/>
      <c r="G605" s="26"/>
      <c r="H605" s="2" t="s">
        <v>17941</v>
      </c>
      <c r="I605" s="2" t="s">
        <v>17942</v>
      </c>
      <c r="J605" s="86" t="s">
        <v>158</v>
      </c>
      <c r="K605" s="86"/>
      <c r="L605" s="665"/>
      <c r="M605" s="178"/>
      <c r="N605" s="26"/>
      <c r="O605" s="86"/>
      <c r="P605" s="86"/>
      <c r="Q605" s="86" t="s">
        <v>379</v>
      </c>
      <c r="R605" s="86"/>
      <c r="S605" s="442"/>
      <c r="T605" s="279"/>
      <c r="U605" s="279"/>
      <c r="V605" s="279"/>
      <c r="W605" s="279"/>
      <c r="X605" s="279"/>
      <c r="Y605" s="279"/>
      <c r="Z605" s="279"/>
    </row>
    <row r="606" spans="1:26" ht="16.5" customHeight="1">
      <c r="A606" s="665"/>
      <c r="B606" s="665"/>
      <c r="C606" s="665"/>
      <c r="D606" s="665"/>
      <c r="E606" s="665"/>
      <c r="F606" s="665"/>
      <c r="G606" s="26"/>
      <c r="H606" s="2" t="s">
        <v>13108</v>
      </c>
      <c r="I606" s="2" t="s">
        <v>14730</v>
      </c>
      <c r="J606" s="86" t="s">
        <v>158</v>
      </c>
      <c r="K606" s="86"/>
      <c r="L606" s="665"/>
      <c r="M606" s="178"/>
      <c r="N606" s="26"/>
      <c r="O606" s="86"/>
      <c r="P606" s="86"/>
      <c r="Q606" s="86" t="s">
        <v>379</v>
      </c>
      <c r="R606" s="86"/>
      <c r="S606" s="442"/>
      <c r="T606" s="279"/>
      <c r="U606" s="279"/>
      <c r="V606" s="279"/>
      <c r="W606" s="279"/>
      <c r="X606" s="279"/>
      <c r="Y606" s="279"/>
      <c r="Z606" s="279"/>
    </row>
    <row r="607" spans="1:26" ht="16.5" customHeight="1">
      <c r="A607" s="665"/>
      <c r="B607" s="665"/>
      <c r="C607" s="665"/>
      <c r="D607" s="665"/>
      <c r="E607" s="665"/>
      <c r="F607" s="665"/>
      <c r="G607" s="26"/>
      <c r="H607" s="2" t="s">
        <v>17941</v>
      </c>
      <c r="I607" s="2" t="s">
        <v>17942</v>
      </c>
      <c r="J607" s="86" t="s">
        <v>158</v>
      </c>
      <c r="K607" s="86"/>
      <c r="L607" s="665"/>
      <c r="M607" s="178"/>
      <c r="N607" s="26"/>
      <c r="O607" s="86"/>
      <c r="P607" s="86"/>
      <c r="Q607" s="86" t="s">
        <v>379</v>
      </c>
      <c r="R607" s="86"/>
      <c r="S607" s="442"/>
      <c r="T607" s="279"/>
      <c r="U607" s="279"/>
      <c r="V607" s="279"/>
      <c r="W607" s="279"/>
      <c r="X607" s="279"/>
      <c r="Y607" s="279"/>
      <c r="Z607" s="279"/>
    </row>
    <row r="608" spans="1:26" ht="16.5" customHeight="1">
      <c r="A608" s="665"/>
      <c r="B608" s="665"/>
      <c r="C608" s="665"/>
      <c r="D608" s="665"/>
      <c r="E608" s="665"/>
      <c r="F608" s="665"/>
      <c r="G608" s="26"/>
      <c r="H608" s="2" t="s">
        <v>13059</v>
      </c>
      <c r="I608" s="2" t="s">
        <v>14717</v>
      </c>
      <c r="J608" s="86" t="s">
        <v>158</v>
      </c>
      <c r="K608" s="86"/>
      <c r="L608" s="665"/>
      <c r="M608" s="178"/>
      <c r="N608" s="26"/>
      <c r="O608" s="86"/>
      <c r="P608" s="86"/>
      <c r="Q608" s="86" t="s">
        <v>379</v>
      </c>
      <c r="R608" s="86"/>
      <c r="S608" s="442"/>
      <c r="T608" s="279"/>
      <c r="U608" s="279"/>
      <c r="V608" s="279"/>
      <c r="W608" s="279"/>
      <c r="X608" s="279"/>
      <c r="Y608" s="279"/>
      <c r="Z608" s="279"/>
    </row>
    <row r="609" spans="1:26" ht="16.5" customHeight="1">
      <c r="A609" s="666"/>
      <c r="B609" s="666"/>
      <c r="C609" s="666"/>
      <c r="D609" s="666"/>
      <c r="E609" s="666"/>
      <c r="F609" s="666"/>
      <c r="G609" s="26"/>
      <c r="H609" s="2" t="s">
        <v>17941</v>
      </c>
      <c r="I609" s="2" t="s">
        <v>17953</v>
      </c>
      <c r="J609" s="86" t="s">
        <v>158</v>
      </c>
      <c r="K609" s="86"/>
      <c r="L609" s="666"/>
      <c r="M609" s="178"/>
      <c r="N609" s="26"/>
      <c r="O609" s="86"/>
      <c r="P609" s="86"/>
      <c r="Q609" s="86" t="s">
        <v>379</v>
      </c>
      <c r="R609" s="86"/>
      <c r="S609" s="442"/>
      <c r="T609" s="279"/>
      <c r="U609" s="279"/>
      <c r="V609" s="279"/>
      <c r="W609" s="279"/>
      <c r="X609" s="279"/>
      <c r="Y609" s="279"/>
      <c r="Z609" s="279"/>
    </row>
    <row r="610" spans="1:26" ht="16.5" customHeight="1">
      <c r="A610" s="160" t="s">
        <v>39</v>
      </c>
      <c r="B610" s="80"/>
      <c r="C610" s="80"/>
      <c r="D610" s="488"/>
      <c r="E610" s="565" t="s">
        <v>3250</v>
      </c>
      <c r="F610" s="80"/>
      <c r="G610" s="565"/>
      <c r="H610" s="565"/>
      <c r="I610" s="565"/>
      <c r="J610" s="117" t="s">
        <v>158</v>
      </c>
      <c r="K610" s="117"/>
      <c r="L610" s="83"/>
      <c r="M610" s="178"/>
      <c r="N610" s="26"/>
      <c r="O610" s="86"/>
      <c r="P610" s="86"/>
      <c r="Q610" s="86" t="s">
        <v>379</v>
      </c>
      <c r="R610" s="86"/>
      <c r="S610" s="442"/>
      <c r="T610" s="279"/>
      <c r="U610" s="279"/>
      <c r="V610" s="279"/>
      <c r="W610" s="279"/>
      <c r="X610" s="279"/>
      <c r="Y610" s="279"/>
      <c r="Z610" s="279"/>
    </row>
    <row r="611" spans="1:26" ht="16.5" customHeight="1">
      <c r="A611" s="160" t="s">
        <v>39</v>
      </c>
      <c r="B611" s="80"/>
      <c r="C611" s="80"/>
      <c r="D611" s="488"/>
      <c r="E611" s="565" t="s">
        <v>3255</v>
      </c>
      <c r="F611" s="80"/>
      <c r="G611" s="565"/>
      <c r="H611" s="565"/>
      <c r="I611" s="565"/>
      <c r="J611" s="117" t="s">
        <v>158</v>
      </c>
      <c r="K611" s="117"/>
      <c r="L611" s="83"/>
      <c r="M611" s="178"/>
      <c r="N611" s="26"/>
      <c r="O611" s="86"/>
      <c r="P611" s="86"/>
      <c r="Q611" s="86" t="s">
        <v>379</v>
      </c>
      <c r="R611" s="86"/>
      <c r="S611" s="442"/>
      <c r="T611" s="279"/>
      <c r="U611" s="279"/>
      <c r="V611" s="279"/>
      <c r="W611" s="279"/>
      <c r="X611" s="279"/>
      <c r="Y611" s="279"/>
      <c r="Z611" s="279"/>
    </row>
    <row r="612" spans="1:26" ht="16.5" customHeight="1">
      <c r="A612" s="160" t="s">
        <v>39</v>
      </c>
      <c r="B612" s="80"/>
      <c r="C612" s="80"/>
      <c r="D612" s="488"/>
      <c r="E612" s="565" t="s">
        <v>3261</v>
      </c>
      <c r="F612" s="80"/>
      <c r="G612" s="565"/>
      <c r="H612" s="565"/>
      <c r="I612" s="565"/>
      <c r="J612" s="117" t="s">
        <v>158</v>
      </c>
      <c r="K612" s="117"/>
      <c r="L612" s="83"/>
      <c r="M612" s="178"/>
      <c r="N612" s="26"/>
      <c r="O612" s="86"/>
      <c r="P612" s="86"/>
      <c r="Q612" s="86" t="s">
        <v>379</v>
      </c>
      <c r="R612" s="86"/>
      <c r="S612" s="442"/>
      <c r="T612" s="279"/>
      <c r="U612" s="279"/>
      <c r="V612" s="279"/>
      <c r="W612" s="279"/>
      <c r="X612" s="279"/>
      <c r="Y612" s="279"/>
      <c r="Z612" s="279"/>
    </row>
    <row r="613" spans="1:26" ht="16.5" customHeight="1">
      <c r="A613" s="747" t="s">
        <v>17955</v>
      </c>
      <c r="B613" s="747"/>
      <c r="C613" s="747"/>
      <c r="D613" s="749" t="s">
        <v>3244</v>
      </c>
      <c r="E613" s="741" t="s">
        <v>17961</v>
      </c>
      <c r="F613" s="747"/>
      <c r="G613" s="488"/>
      <c r="H613" s="461" t="s">
        <v>17912</v>
      </c>
      <c r="I613" s="488"/>
      <c r="J613" s="117" t="s">
        <v>158</v>
      </c>
      <c r="K613" s="117"/>
      <c r="L613" s="748"/>
      <c r="M613" s="178"/>
      <c r="N613" s="26"/>
      <c r="O613" s="86"/>
      <c r="P613" s="86"/>
      <c r="Q613" s="86" t="s">
        <v>379</v>
      </c>
      <c r="R613" s="86"/>
      <c r="S613" s="442"/>
      <c r="T613" s="279"/>
      <c r="U613" s="279"/>
      <c r="V613" s="279"/>
      <c r="W613" s="279"/>
      <c r="X613" s="279"/>
      <c r="Y613" s="279"/>
      <c r="Z613" s="279"/>
    </row>
    <row r="614" spans="1:26" ht="16.5" customHeight="1">
      <c r="A614" s="665"/>
      <c r="B614" s="665"/>
      <c r="C614" s="665"/>
      <c r="D614" s="665"/>
      <c r="E614" s="665"/>
      <c r="F614" s="665"/>
      <c r="G614" s="26" t="s">
        <v>17299</v>
      </c>
      <c r="H614" s="271" t="s">
        <v>15984</v>
      </c>
      <c r="I614" s="130" t="s">
        <v>15985</v>
      </c>
      <c r="J614" s="86" t="s">
        <v>158</v>
      </c>
      <c r="K614" s="86"/>
      <c r="L614" s="665"/>
      <c r="M614" s="178"/>
      <c r="N614" s="26"/>
      <c r="O614" s="86"/>
      <c r="P614" s="86"/>
      <c r="Q614" s="86" t="s">
        <v>379</v>
      </c>
      <c r="R614" s="86"/>
      <c r="S614" s="442"/>
      <c r="T614" s="279"/>
      <c r="U614" s="279"/>
      <c r="V614" s="279"/>
      <c r="W614" s="279"/>
      <c r="X614" s="279"/>
      <c r="Y614" s="279"/>
      <c r="Z614" s="279"/>
    </row>
    <row r="615" spans="1:26" ht="16.5" customHeight="1">
      <c r="A615" s="665"/>
      <c r="B615" s="665"/>
      <c r="C615" s="665"/>
      <c r="D615" s="665"/>
      <c r="E615" s="665"/>
      <c r="F615" s="665"/>
      <c r="G615" s="26"/>
      <c r="H615" s="333" t="s">
        <v>17973</v>
      </c>
      <c r="I615" s="130" t="s">
        <v>17974</v>
      </c>
      <c r="J615" s="86" t="s">
        <v>158</v>
      </c>
      <c r="K615" s="86"/>
      <c r="L615" s="665"/>
      <c r="M615" s="178"/>
      <c r="N615" s="26"/>
      <c r="O615" s="86"/>
      <c r="P615" s="86"/>
      <c r="Q615" s="86" t="s">
        <v>379</v>
      </c>
      <c r="R615" s="86"/>
      <c r="S615" s="442"/>
      <c r="T615" s="279"/>
      <c r="U615" s="279"/>
      <c r="V615" s="279"/>
      <c r="W615" s="279"/>
      <c r="X615" s="279"/>
      <c r="Y615" s="279"/>
      <c r="Z615" s="279"/>
    </row>
    <row r="616" spans="1:26" ht="16.5" customHeight="1">
      <c r="A616" s="665"/>
      <c r="B616" s="665"/>
      <c r="C616" s="665"/>
      <c r="D616" s="665"/>
      <c r="E616" s="665"/>
      <c r="F616" s="665"/>
      <c r="G616" s="26"/>
      <c r="H616" s="271" t="s">
        <v>17083</v>
      </c>
      <c r="I616" s="130" t="s">
        <v>16900</v>
      </c>
      <c r="J616" s="86" t="s">
        <v>158</v>
      </c>
      <c r="K616" s="86"/>
      <c r="L616" s="665"/>
      <c r="M616" s="178"/>
      <c r="N616" s="26"/>
      <c r="O616" s="86"/>
      <c r="P616" s="86"/>
      <c r="Q616" s="86" t="s">
        <v>379</v>
      </c>
      <c r="R616" s="86"/>
      <c r="S616" s="442"/>
      <c r="T616" s="279"/>
      <c r="U616" s="279"/>
      <c r="V616" s="279"/>
      <c r="W616" s="279"/>
      <c r="X616" s="279"/>
      <c r="Y616" s="279"/>
      <c r="Z616" s="279"/>
    </row>
    <row r="617" spans="1:26" ht="16.5" customHeight="1">
      <c r="A617" s="665"/>
      <c r="B617" s="665"/>
      <c r="C617" s="665"/>
      <c r="D617" s="665"/>
      <c r="E617" s="665"/>
      <c r="F617" s="665"/>
      <c r="G617" s="26"/>
      <c r="H617" s="333" t="s">
        <v>16906</v>
      </c>
      <c r="I617" s="2" t="s">
        <v>17980</v>
      </c>
      <c r="J617" s="86" t="s">
        <v>158</v>
      </c>
      <c r="K617" s="86"/>
      <c r="L617" s="665"/>
      <c r="M617" s="178"/>
      <c r="N617" s="26"/>
      <c r="O617" s="86"/>
      <c r="P617" s="86"/>
      <c r="Q617" s="86" t="s">
        <v>379</v>
      </c>
      <c r="R617" s="86"/>
      <c r="S617" s="442"/>
      <c r="T617" s="279"/>
      <c r="U617" s="279"/>
      <c r="V617" s="279"/>
      <c r="W617" s="279"/>
      <c r="X617" s="279"/>
      <c r="Y617" s="279"/>
      <c r="Z617" s="279"/>
    </row>
    <row r="618" spans="1:26" ht="16.5" customHeight="1">
      <c r="A618" s="665"/>
      <c r="B618" s="665"/>
      <c r="C618" s="665"/>
      <c r="D618" s="665"/>
      <c r="E618" s="665"/>
      <c r="F618" s="665"/>
      <c r="G618" s="26"/>
      <c r="H618" s="271" t="s">
        <v>16909</v>
      </c>
      <c r="I618" s="130" t="s">
        <v>16122</v>
      </c>
      <c r="J618" s="86" t="s">
        <v>158</v>
      </c>
      <c r="K618" s="86"/>
      <c r="L618" s="665"/>
      <c r="M618" s="178"/>
      <c r="N618" s="26"/>
      <c r="O618" s="86"/>
      <c r="P618" s="86"/>
      <c r="Q618" s="86" t="s">
        <v>379</v>
      </c>
      <c r="R618" s="86"/>
      <c r="S618" s="442"/>
      <c r="T618" s="279"/>
      <c r="U618" s="279"/>
      <c r="V618" s="279"/>
      <c r="W618" s="279"/>
      <c r="X618" s="279"/>
      <c r="Y618" s="279"/>
      <c r="Z618" s="279"/>
    </row>
    <row r="619" spans="1:26" ht="16.5" customHeight="1">
      <c r="A619" s="665"/>
      <c r="B619" s="665"/>
      <c r="C619" s="665"/>
      <c r="D619" s="665"/>
      <c r="E619" s="665"/>
      <c r="F619" s="665"/>
      <c r="G619" s="26"/>
      <c r="H619" s="271" t="s">
        <v>16296</v>
      </c>
      <c r="I619" s="130" t="s">
        <v>17929</v>
      </c>
      <c r="J619" s="86" t="s">
        <v>158</v>
      </c>
      <c r="K619" s="86"/>
      <c r="L619" s="665"/>
      <c r="M619" s="178"/>
      <c r="N619" s="26"/>
      <c r="O619" s="86"/>
      <c r="P619" s="86"/>
      <c r="Q619" s="86" t="s">
        <v>379</v>
      </c>
      <c r="R619" s="86"/>
      <c r="S619" s="442"/>
      <c r="T619" s="279"/>
      <c r="U619" s="279"/>
      <c r="V619" s="279"/>
      <c r="W619" s="279"/>
      <c r="X619" s="279"/>
      <c r="Y619" s="279"/>
      <c r="Z619" s="279"/>
    </row>
    <row r="620" spans="1:26" ht="16.5" customHeight="1">
      <c r="A620" s="665"/>
      <c r="B620" s="665"/>
      <c r="C620" s="665"/>
      <c r="D620" s="665"/>
      <c r="E620" s="665"/>
      <c r="F620" s="665"/>
      <c r="G620" s="26"/>
      <c r="H620" s="271" t="s">
        <v>15562</v>
      </c>
      <c r="I620" s="130" t="s">
        <v>17988</v>
      </c>
      <c r="J620" s="86" t="s">
        <v>158</v>
      </c>
      <c r="K620" s="86"/>
      <c r="L620" s="665"/>
      <c r="M620" s="178"/>
      <c r="N620" s="26"/>
      <c r="O620" s="86"/>
      <c r="P620" s="86"/>
      <c r="Q620" s="86" t="s">
        <v>379</v>
      </c>
      <c r="R620" s="86"/>
      <c r="S620" s="442"/>
      <c r="T620" s="279"/>
      <c r="U620" s="279"/>
      <c r="V620" s="279"/>
      <c r="W620" s="279"/>
      <c r="X620" s="279"/>
      <c r="Y620" s="279"/>
      <c r="Z620" s="279"/>
    </row>
    <row r="621" spans="1:26" ht="16.5" customHeight="1">
      <c r="A621" s="665"/>
      <c r="B621" s="665"/>
      <c r="C621" s="665"/>
      <c r="D621" s="665"/>
      <c r="E621" s="665"/>
      <c r="F621" s="665"/>
      <c r="G621" s="26"/>
      <c r="H621" s="333" t="s">
        <v>15771</v>
      </c>
      <c r="I621" s="490" t="s">
        <v>17991</v>
      </c>
      <c r="J621" s="86" t="s">
        <v>158</v>
      </c>
      <c r="K621" s="86"/>
      <c r="L621" s="665"/>
      <c r="M621" s="178"/>
      <c r="N621" s="26"/>
      <c r="O621" s="86"/>
      <c r="P621" s="86"/>
      <c r="Q621" s="86" t="s">
        <v>379</v>
      </c>
      <c r="R621" s="86"/>
      <c r="S621" s="442"/>
      <c r="T621" s="279"/>
      <c r="U621" s="279"/>
      <c r="V621" s="279"/>
      <c r="W621" s="279"/>
      <c r="X621" s="279"/>
      <c r="Y621" s="279"/>
      <c r="Z621" s="279"/>
    </row>
    <row r="622" spans="1:26" ht="16.5" customHeight="1">
      <c r="A622" s="665"/>
      <c r="B622" s="665"/>
      <c r="C622" s="665"/>
      <c r="D622" s="665"/>
      <c r="E622" s="665"/>
      <c r="F622" s="665"/>
      <c r="G622" s="26"/>
      <c r="H622" s="333" t="s">
        <v>17897</v>
      </c>
      <c r="I622" s="2"/>
      <c r="J622" s="86" t="s">
        <v>158</v>
      </c>
      <c r="K622" s="86"/>
      <c r="L622" s="665"/>
      <c r="M622" s="178"/>
      <c r="N622" s="26"/>
      <c r="O622" s="86"/>
      <c r="P622" s="86"/>
      <c r="Q622" s="86" t="s">
        <v>379</v>
      </c>
      <c r="R622" s="86"/>
      <c r="S622" s="442"/>
      <c r="T622" s="279"/>
      <c r="U622" s="279"/>
      <c r="V622" s="279"/>
      <c r="W622" s="279"/>
      <c r="X622" s="279"/>
      <c r="Y622" s="279"/>
      <c r="Z622" s="279"/>
    </row>
    <row r="623" spans="1:26" ht="16.5" customHeight="1">
      <c r="A623" s="665"/>
      <c r="B623" s="665"/>
      <c r="C623" s="665"/>
      <c r="D623" s="665"/>
      <c r="E623" s="665"/>
      <c r="F623" s="665"/>
      <c r="G623" s="26"/>
      <c r="H623" s="333" t="s">
        <v>13006</v>
      </c>
      <c r="I623" s="2" t="s">
        <v>14698</v>
      </c>
      <c r="J623" s="86" t="s">
        <v>158</v>
      </c>
      <c r="K623" s="86"/>
      <c r="L623" s="665"/>
      <c r="M623" s="178"/>
      <c r="N623" s="26"/>
      <c r="O623" s="86"/>
      <c r="P623" s="86"/>
      <c r="Q623" s="86" t="s">
        <v>379</v>
      </c>
      <c r="R623" s="86"/>
      <c r="S623" s="442"/>
      <c r="T623" s="279"/>
      <c r="U623" s="279"/>
      <c r="V623" s="279"/>
      <c r="W623" s="279"/>
      <c r="X623" s="279"/>
      <c r="Y623" s="279"/>
      <c r="Z623" s="279"/>
    </row>
    <row r="624" spans="1:26" ht="16.5" customHeight="1">
      <c r="A624" s="665"/>
      <c r="B624" s="665"/>
      <c r="C624" s="665"/>
      <c r="D624" s="665"/>
      <c r="E624" s="665"/>
      <c r="F624" s="665"/>
      <c r="G624" s="26"/>
      <c r="H624" s="333" t="s">
        <v>17941</v>
      </c>
      <c r="I624" s="2" t="s">
        <v>17994</v>
      </c>
      <c r="J624" s="86" t="s">
        <v>158</v>
      </c>
      <c r="K624" s="86"/>
      <c r="L624" s="665"/>
      <c r="M624" s="178"/>
      <c r="N624" s="26"/>
      <c r="O624" s="86"/>
      <c r="P624" s="86"/>
      <c r="Q624" s="86" t="s">
        <v>379</v>
      </c>
      <c r="R624" s="86"/>
      <c r="S624" s="442"/>
      <c r="T624" s="279"/>
      <c r="U624" s="279"/>
      <c r="V624" s="279"/>
      <c r="W624" s="279"/>
      <c r="X624" s="279"/>
      <c r="Y624" s="279"/>
      <c r="Z624" s="279"/>
    </row>
    <row r="625" spans="1:26" ht="16.5" customHeight="1">
      <c r="A625" s="665"/>
      <c r="B625" s="665"/>
      <c r="C625" s="665"/>
      <c r="D625" s="665"/>
      <c r="E625" s="665"/>
      <c r="F625" s="665"/>
      <c r="G625" s="26"/>
      <c r="H625" s="333" t="s">
        <v>13108</v>
      </c>
      <c r="I625" s="2" t="s">
        <v>14730</v>
      </c>
      <c r="J625" s="86" t="s">
        <v>158</v>
      </c>
      <c r="K625" s="86"/>
      <c r="L625" s="665"/>
      <c r="M625" s="178"/>
      <c r="N625" s="26"/>
      <c r="O625" s="86"/>
      <c r="P625" s="86"/>
      <c r="Q625" s="86" t="s">
        <v>379</v>
      </c>
      <c r="R625" s="86"/>
      <c r="S625" s="442"/>
      <c r="T625" s="279"/>
      <c r="U625" s="279"/>
      <c r="V625" s="279"/>
      <c r="W625" s="279"/>
      <c r="X625" s="279"/>
      <c r="Y625" s="279"/>
      <c r="Z625" s="279"/>
    </row>
    <row r="626" spans="1:26" ht="16.5" customHeight="1">
      <c r="A626" s="665"/>
      <c r="B626" s="665"/>
      <c r="C626" s="665"/>
      <c r="D626" s="665"/>
      <c r="E626" s="665"/>
      <c r="F626" s="665"/>
      <c r="G626" s="26"/>
      <c r="H626" s="333" t="s">
        <v>17941</v>
      </c>
      <c r="I626" s="2" t="s">
        <v>17994</v>
      </c>
      <c r="J626" s="86" t="s">
        <v>158</v>
      </c>
      <c r="K626" s="86"/>
      <c r="L626" s="665"/>
      <c r="M626" s="178"/>
      <c r="N626" s="26"/>
      <c r="O626" s="86"/>
      <c r="P626" s="86"/>
      <c r="Q626" s="86" t="s">
        <v>379</v>
      </c>
      <c r="R626" s="86"/>
      <c r="S626" s="442"/>
      <c r="T626" s="279"/>
      <c r="U626" s="279"/>
      <c r="V626" s="279"/>
      <c r="W626" s="279"/>
      <c r="X626" s="279"/>
      <c r="Y626" s="279"/>
      <c r="Z626" s="279"/>
    </row>
    <row r="627" spans="1:26" ht="16.5" customHeight="1">
      <c r="A627" s="665"/>
      <c r="B627" s="665"/>
      <c r="C627" s="665"/>
      <c r="D627" s="665"/>
      <c r="E627" s="665"/>
      <c r="F627" s="665"/>
      <c r="G627" s="26"/>
      <c r="H627" s="333" t="s">
        <v>13059</v>
      </c>
      <c r="I627" s="2" t="s">
        <v>14717</v>
      </c>
      <c r="J627" s="86" t="s">
        <v>158</v>
      </c>
      <c r="K627" s="86"/>
      <c r="L627" s="665"/>
      <c r="M627" s="178"/>
      <c r="N627" s="26"/>
      <c r="O627" s="86"/>
      <c r="P627" s="86"/>
      <c r="Q627" s="86" t="s">
        <v>379</v>
      </c>
      <c r="R627" s="86"/>
      <c r="S627" s="442"/>
      <c r="T627" s="279"/>
      <c r="U627" s="279"/>
      <c r="V627" s="279"/>
      <c r="W627" s="279"/>
      <c r="X627" s="279"/>
      <c r="Y627" s="279"/>
      <c r="Z627" s="279"/>
    </row>
    <row r="628" spans="1:26" ht="16.5" customHeight="1">
      <c r="A628" s="666"/>
      <c r="B628" s="666"/>
      <c r="C628" s="666"/>
      <c r="D628" s="666"/>
      <c r="E628" s="666"/>
      <c r="F628" s="666"/>
      <c r="G628" s="26"/>
      <c r="H628" s="333" t="s">
        <v>17941</v>
      </c>
      <c r="I628" s="2" t="s">
        <v>17953</v>
      </c>
      <c r="J628" s="86" t="s">
        <v>158</v>
      </c>
      <c r="K628" s="86"/>
      <c r="L628" s="666"/>
      <c r="M628" s="178"/>
      <c r="N628" s="26"/>
      <c r="O628" s="86"/>
      <c r="P628" s="86"/>
      <c r="Q628" s="86" t="s">
        <v>379</v>
      </c>
      <c r="R628" s="86"/>
      <c r="S628" s="442"/>
      <c r="T628" s="279"/>
      <c r="U628" s="279"/>
      <c r="V628" s="279"/>
      <c r="W628" s="279"/>
      <c r="X628" s="279"/>
      <c r="Y628" s="279"/>
      <c r="Z628" s="279"/>
    </row>
    <row r="629" spans="1:26" ht="16.5" customHeight="1">
      <c r="A629" s="747" t="s">
        <v>18000</v>
      </c>
      <c r="B629" s="747"/>
      <c r="C629" s="747"/>
      <c r="D629" s="749" t="s">
        <v>3244</v>
      </c>
      <c r="E629" s="749" t="s">
        <v>18003</v>
      </c>
      <c r="F629" s="747"/>
      <c r="G629" s="488"/>
      <c r="H629" s="461" t="s">
        <v>18007</v>
      </c>
      <c r="I629" s="488"/>
      <c r="J629" s="117" t="s">
        <v>158</v>
      </c>
      <c r="K629" s="117"/>
      <c r="L629" s="748"/>
      <c r="M629" s="178"/>
      <c r="N629" s="26"/>
      <c r="O629" s="86"/>
      <c r="P629" s="86"/>
      <c r="Q629" s="86" t="s">
        <v>379</v>
      </c>
      <c r="R629" s="86"/>
      <c r="S629" s="442"/>
      <c r="T629" s="279"/>
      <c r="U629" s="279"/>
      <c r="V629" s="279"/>
      <c r="W629" s="279"/>
      <c r="X629" s="279"/>
      <c r="Y629" s="279"/>
      <c r="Z629" s="279"/>
    </row>
    <row r="630" spans="1:26" ht="16.5" customHeight="1">
      <c r="A630" s="665"/>
      <c r="B630" s="665"/>
      <c r="C630" s="665"/>
      <c r="D630" s="665"/>
      <c r="E630" s="665"/>
      <c r="F630" s="665"/>
      <c r="G630" s="26" t="s">
        <v>17299</v>
      </c>
      <c r="H630" s="271" t="s">
        <v>15984</v>
      </c>
      <c r="I630" s="130" t="s">
        <v>15985</v>
      </c>
      <c r="J630" s="86" t="s">
        <v>158</v>
      </c>
      <c r="K630" s="86"/>
      <c r="L630" s="665"/>
      <c r="M630" s="178"/>
      <c r="N630" s="26"/>
      <c r="O630" s="86"/>
      <c r="P630" s="86"/>
      <c r="Q630" s="86" t="s">
        <v>379</v>
      </c>
      <c r="R630" s="86"/>
      <c r="S630" s="442"/>
      <c r="T630" s="279"/>
      <c r="U630" s="279"/>
      <c r="V630" s="279"/>
      <c r="W630" s="279"/>
      <c r="X630" s="279"/>
      <c r="Y630" s="279"/>
      <c r="Z630" s="279"/>
    </row>
    <row r="631" spans="1:26" ht="16.5" customHeight="1">
      <c r="A631" s="665"/>
      <c r="B631" s="665"/>
      <c r="C631" s="665"/>
      <c r="D631" s="665"/>
      <c r="E631" s="665"/>
      <c r="F631" s="665"/>
      <c r="G631" s="26"/>
      <c r="H631" s="333" t="s">
        <v>18008</v>
      </c>
      <c r="I631" s="130" t="s">
        <v>17916</v>
      </c>
      <c r="J631" s="86" t="s">
        <v>158</v>
      </c>
      <c r="K631" s="86"/>
      <c r="L631" s="665"/>
      <c r="M631" s="178"/>
      <c r="N631" s="26"/>
      <c r="O631" s="86"/>
      <c r="P631" s="86"/>
      <c r="Q631" s="86" t="s">
        <v>379</v>
      </c>
      <c r="R631" s="86"/>
      <c r="S631" s="442"/>
      <c r="T631" s="279"/>
      <c r="U631" s="279"/>
      <c r="V631" s="279"/>
      <c r="W631" s="279"/>
      <c r="X631" s="279"/>
      <c r="Y631" s="279"/>
      <c r="Z631" s="279"/>
    </row>
    <row r="632" spans="1:26" ht="16.5" customHeight="1">
      <c r="A632" s="665"/>
      <c r="B632" s="665"/>
      <c r="C632" s="665"/>
      <c r="D632" s="665"/>
      <c r="E632" s="665"/>
      <c r="F632" s="665"/>
      <c r="G632" s="26"/>
      <c r="H632" s="271" t="s">
        <v>17083</v>
      </c>
      <c r="I632" s="130" t="s">
        <v>16900</v>
      </c>
      <c r="J632" s="86" t="s">
        <v>158</v>
      </c>
      <c r="K632" s="86"/>
      <c r="L632" s="665"/>
      <c r="M632" s="178"/>
      <c r="N632" s="26"/>
      <c r="O632" s="86"/>
      <c r="P632" s="86"/>
      <c r="Q632" s="86" t="s">
        <v>379</v>
      </c>
      <c r="R632" s="86"/>
      <c r="S632" s="442"/>
      <c r="T632" s="279"/>
      <c r="U632" s="279"/>
      <c r="V632" s="279"/>
      <c r="W632" s="279"/>
      <c r="X632" s="279"/>
      <c r="Y632" s="279"/>
      <c r="Z632" s="279"/>
    </row>
    <row r="633" spans="1:26" ht="16.5" customHeight="1">
      <c r="A633" s="665"/>
      <c r="B633" s="665"/>
      <c r="C633" s="665"/>
      <c r="D633" s="665"/>
      <c r="E633" s="665"/>
      <c r="F633" s="665"/>
      <c r="G633" s="26"/>
      <c r="H633" s="271" t="s">
        <v>16909</v>
      </c>
      <c r="I633" s="130" t="s">
        <v>16122</v>
      </c>
      <c r="J633" s="86" t="s">
        <v>158</v>
      </c>
      <c r="K633" s="86"/>
      <c r="L633" s="665"/>
      <c r="M633" s="178"/>
      <c r="N633" s="26"/>
      <c r="O633" s="86"/>
      <c r="P633" s="86"/>
      <c r="Q633" s="86" t="s">
        <v>379</v>
      </c>
      <c r="R633" s="86"/>
      <c r="S633" s="442"/>
      <c r="T633" s="279"/>
      <c r="U633" s="279"/>
      <c r="V633" s="279"/>
      <c r="W633" s="279"/>
      <c r="X633" s="279"/>
      <c r="Y633" s="279"/>
      <c r="Z633" s="279"/>
    </row>
    <row r="634" spans="1:26" ht="16.5" customHeight="1">
      <c r="A634" s="665"/>
      <c r="B634" s="665"/>
      <c r="C634" s="665"/>
      <c r="D634" s="665"/>
      <c r="E634" s="665"/>
      <c r="F634" s="665"/>
      <c r="G634" s="26"/>
      <c r="H634" s="271" t="s">
        <v>16296</v>
      </c>
      <c r="I634" s="130" t="s">
        <v>17929</v>
      </c>
      <c r="J634" s="86" t="s">
        <v>158</v>
      </c>
      <c r="K634" s="86"/>
      <c r="L634" s="665"/>
      <c r="M634" s="178"/>
      <c r="N634" s="26"/>
      <c r="O634" s="86"/>
      <c r="P634" s="86"/>
      <c r="Q634" s="86" t="s">
        <v>379</v>
      </c>
      <c r="R634" s="86"/>
      <c r="S634" s="442"/>
      <c r="T634" s="279"/>
      <c r="U634" s="279"/>
      <c r="V634" s="279"/>
      <c r="W634" s="279"/>
      <c r="X634" s="279"/>
      <c r="Y634" s="279"/>
      <c r="Z634" s="279"/>
    </row>
    <row r="635" spans="1:26" ht="16.5" customHeight="1">
      <c r="A635" s="665"/>
      <c r="B635" s="665"/>
      <c r="C635" s="665"/>
      <c r="D635" s="665"/>
      <c r="E635" s="665"/>
      <c r="F635" s="665"/>
      <c r="G635" s="26"/>
      <c r="H635" s="271" t="s">
        <v>15562</v>
      </c>
      <c r="I635" s="130" t="s">
        <v>17988</v>
      </c>
      <c r="J635" s="86" t="s">
        <v>158</v>
      </c>
      <c r="K635" s="86"/>
      <c r="L635" s="665"/>
      <c r="M635" s="178"/>
      <c r="N635" s="26"/>
      <c r="O635" s="86"/>
      <c r="P635" s="86"/>
      <c r="Q635" s="86" t="s">
        <v>379</v>
      </c>
      <c r="R635" s="86"/>
      <c r="S635" s="442"/>
      <c r="T635" s="279"/>
      <c r="U635" s="279"/>
      <c r="V635" s="279"/>
      <c r="W635" s="279"/>
      <c r="X635" s="279"/>
      <c r="Y635" s="279"/>
      <c r="Z635" s="279"/>
    </row>
    <row r="636" spans="1:26" ht="16.5" customHeight="1">
      <c r="A636" s="665"/>
      <c r="B636" s="665"/>
      <c r="C636" s="665"/>
      <c r="D636" s="665"/>
      <c r="E636" s="665"/>
      <c r="F636" s="665"/>
      <c r="G636" s="26"/>
      <c r="H636" s="333" t="s">
        <v>18018</v>
      </c>
      <c r="I636" s="271"/>
      <c r="J636" s="86" t="s">
        <v>158</v>
      </c>
      <c r="K636" s="86"/>
      <c r="L636" s="665"/>
      <c r="M636" s="178"/>
      <c r="N636" s="26"/>
      <c r="O636" s="86"/>
      <c r="P636" s="86"/>
      <c r="Q636" s="86" t="s">
        <v>379</v>
      </c>
      <c r="R636" s="86"/>
      <c r="S636" s="442"/>
      <c r="T636" s="279"/>
      <c r="U636" s="279"/>
      <c r="V636" s="279"/>
      <c r="W636" s="279"/>
      <c r="X636" s="279"/>
      <c r="Y636" s="279"/>
      <c r="Z636" s="279"/>
    </row>
    <row r="637" spans="1:26" ht="16.5" customHeight="1">
      <c r="A637" s="665"/>
      <c r="B637" s="665"/>
      <c r="C637" s="665"/>
      <c r="D637" s="665"/>
      <c r="E637" s="665"/>
      <c r="F637" s="665"/>
      <c r="G637" s="26"/>
      <c r="H637" s="271" t="s">
        <v>18020</v>
      </c>
      <c r="I637" s="271" t="s">
        <v>18021</v>
      </c>
      <c r="J637" s="86" t="s">
        <v>158</v>
      </c>
      <c r="K637" s="86"/>
      <c r="L637" s="665"/>
      <c r="M637" s="178"/>
      <c r="N637" s="26"/>
      <c r="O637" s="86"/>
      <c r="P637" s="86"/>
      <c r="Q637" s="86" t="s">
        <v>379</v>
      </c>
      <c r="R637" s="86"/>
      <c r="S637" s="442"/>
      <c r="T637" s="279"/>
      <c r="U637" s="279"/>
      <c r="V637" s="279"/>
      <c r="W637" s="279"/>
      <c r="X637" s="279"/>
      <c r="Y637" s="279"/>
      <c r="Z637" s="279"/>
    </row>
    <row r="638" spans="1:26" ht="16.5" customHeight="1">
      <c r="A638" s="665"/>
      <c r="B638" s="665"/>
      <c r="C638" s="665"/>
      <c r="D638" s="665"/>
      <c r="E638" s="665"/>
      <c r="F638" s="665"/>
      <c r="G638" s="488"/>
      <c r="H638" s="333" t="s">
        <v>17897</v>
      </c>
      <c r="I638" s="130" t="s">
        <v>18022</v>
      </c>
      <c r="J638" s="117" t="s">
        <v>158</v>
      </c>
      <c r="K638" s="117"/>
      <c r="L638" s="665"/>
      <c r="M638" s="178"/>
      <c r="N638" s="26"/>
      <c r="O638" s="86"/>
      <c r="P638" s="86"/>
      <c r="Q638" s="86" t="s">
        <v>379</v>
      </c>
      <c r="R638" s="86"/>
      <c r="S638" s="442"/>
      <c r="T638" s="279"/>
      <c r="U638" s="279"/>
      <c r="V638" s="279"/>
      <c r="W638" s="279"/>
      <c r="X638" s="279"/>
      <c r="Y638" s="279"/>
      <c r="Z638" s="279"/>
    </row>
    <row r="639" spans="1:26" ht="16.5" customHeight="1">
      <c r="A639" s="665"/>
      <c r="B639" s="665"/>
      <c r="C639" s="665"/>
      <c r="D639" s="665"/>
      <c r="E639" s="665"/>
      <c r="F639" s="665"/>
      <c r="G639" s="488"/>
      <c r="H639" s="333" t="s">
        <v>18023</v>
      </c>
      <c r="I639" s="142" t="s">
        <v>18024</v>
      </c>
      <c r="J639" s="117" t="s">
        <v>158</v>
      </c>
      <c r="K639" s="117"/>
      <c r="L639" s="665"/>
      <c r="M639" s="178"/>
      <c r="N639" s="26"/>
      <c r="O639" s="86"/>
      <c r="P639" s="86"/>
      <c r="Q639" s="86" t="s">
        <v>379</v>
      </c>
      <c r="R639" s="86"/>
      <c r="S639" s="442"/>
      <c r="T639" s="279"/>
      <c r="U639" s="279"/>
      <c r="V639" s="279"/>
      <c r="W639" s="279"/>
      <c r="X639" s="279"/>
      <c r="Y639" s="279"/>
      <c r="Z639" s="279"/>
    </row>
    <row r="640" spans="1:26" ht="16.5" customHeight="1">
      <c r="A640" s="665"/>
      <c r="B640" s="665"/>
      <c r="C640" s="665"/>
      <c r="D640" s="665"/>
      <c r="E640" s="665"/>
      <c r="F640" s="665"/>
      <c r="G640" s="26"/>
      <c r="H640" s="333" t="s">
        <v>13006</v>
      </c>
      <c r="I640" s="2" t="s">
        <v>14698</v>
      </c>
      <c r="J640" s="86" t="s">
        <v>158</v>
      </c>
      <c r="K640" s="86"/>
      <c r="L640" s="665"/>
      <c r="M640" s="178"/>
      <c r="N640" s="26"/>
      <c r="O640" s="86"/>
      <c r="P640" s="86"/>
      <c r="Q640" s="86" t="s">
        <v>379</v>
      </c>
      <c r="R640" s="86"/>
      <c r="S640" s="442"/>
      <c r="T640" s="279"/>
      <c r="U640" s="279"/>
      <c r="V640" s="279"/>
      <c r="W640" s="279"/>
      <c r="X640" s="279"/>
      <c r="Y640" s="279"/>
      <c r="Z640" s="279"/>
    </row>
    <row r="641" spans="1:26" ht="16.5" customHeight="1">
      <c r="A641" s="665"/>
      <c r="B641" s="665"/>
      <c r="C641" s="665"/>
      <c r="D641" s="665"/>
      <c r="E641" s="665"/>
      <c r="F641" s="665"/>
      <c r="G641" s="26"/>
      <c r="H641" s="333" t="s">
        <v>17941</v>
      </c>
      <c r="I641" s="2" t="s">
        <v>18027</v>
      </c>
      <c r="J641" s="86" t="s">
        <v>158</v>
      </c>
      <c r="K641" s="86"/>
      <c r="L641" s="665"/>
      <c r="M641" s="178"/>
      <c r="N641" s="26"/>
      <c r="O641" s="86"/>
      <c r="P641" s="86"/>
      <c r="Q641" s="86" t="s">
        <v>379</v>
      </c>
      <c r="R641" s="86"/>
      <c r="S641" s="442"/>
      <c r="T641" s="279"/>
      <c r="U641" s="279"/>
      <c r="V641" s="279"/>
      <c r="W641" s="279"/>
      <c r="X641" s="279"/>
      <c r="Y641" s="279"/>
      <c r="Z641" s="279"/>
    </row>
    <row r="642" spans="1:26" ht="16.5" customHeight="1">
      <c r="A642" s="665"/>
      <c r="B642" s="665"/>
      <c r="C642" s="665"/>
      <c r="D642" s="665"/>
      <c r="E642" s="665"/>
      <c r="F642" s="665"/>
      <c r="G642" s="26"/>
      <c r="H642" s="333" t="s">
        <v>13108</v>
      </c>
      <c r="I642" s="2" t="s">
        <v>14730</v>
      </c>
      <c r="J642" s="86" t="s">
        <v>158</v>
      </c>
      <c r="K642" s="86"/>
      <c r="L642" s="665"/>
      <c r="M642" s="178"/>
      <c r="N642" s="26"/>
      <c r="O642" s="86"/>
      <c r="P642" s="86"/>
      <c r="Q642" s="86" t="s">
        <v>379</v>
      </c>
      <c r="R642" s="86"/>
      <c r="S642" s="442"/>
      <c r="T642" s="279"/>
      <c r="U642" s="279"/>
      <c r="V642" s="279"/>
      <c r="W642" s="279"/>
      <c r="X642" s="279"/>
      <c r="Y642" s="279"/>
      <c r="Z642" s="279"/>
    </row>
    <row r="643" spans="1:26" ht="16.5" customHeight="1">
      <c r="A643" s="665"/>
      <c r="B643" s="665"/>
      <c r="C643" s="665"/>
      <c r="D643" s="665"/>
      <c r="E643" s="665"/>
      <c r="F643" s="665"/>
      <c r="G643" s="26"/>
      <c r="H643" s="333" t="s">
        <v>17941</v>
      </c>
      <c r="I643" s="2" t="s">
        <v>18027</v>
      </c>
      <c r="J643" s="86" t="s">
        <v>158</v>
      </c>
      <c r="K643" s="86"/>
      <c r="L643" s="665"/>
      <c r="M643" s="178"/>
      <c r="N643" s="26"/>
      <c r="O643" s="86"/>
      <c r="P643" s="86"/>
      <c r="Q643" s="86" t="s">
        <v>379</v>
      </c>
      <c r="R643" s="86"/>
      <c r="S643" s="442"/>
      <c r="T643" s="279"/>
      <c r="U643" s="279"/>
      <c r="V643" s="279"/>
      <c r="W643" s="279"/>
      <c r="X643" s="279"/>
      <c r="Y643" s="279"/>
      <c r="Z643" s="279"/>
    </row>
    <row r="644" spans="1:26" ht="16.5" customHeight="1">
      <c r="A644" s="665"/>
      <c r="B644" s="665"/>
      <c r="C644" s="665"/>
      <c r="D644" s="665"/>
      <c r="E644" s="665"/>
      <c r="F644" s="665"/>
      <c r="G644" s="26"/>
      <c r="H644" s="333" t="s">
        <v>13059</v>
      </c>
      <c r="I644" s="2" t="s">
        <v>14717</v>
      </c>
      <c r="J644" s="86" t="s">
        <v>158</v>
      </c>
      <c r="K644" s="86"/>
      <c r="L644" s="665"/>
      <c r="M644" s="178"/>
      <c r="N644" s="26"/>
      <c r="O644" s="86"/>
      <c r="P644" s="86"/>
      <c r="Q644" s="86" t="s">
        <v>379</v>
      </c>
      <c r="R644" s="86"/>
      <c r="S644" s="442"/>
      <c r="T644" s="279"/>
      <c r="U644" s="279"/>
      <c r="V644" s="279"/>
      <c r="W644" s="279"/>
      <c r="X644" s="279"/>
      <c r="Y644" s="279"/>
      <c r="Z644" s="279"/>
    </row>
    <row r="645" spans="1:26" ht="16.5" customHeight="1">
      <c r="A645" s="666"/>
      <c r="B645" s="666"/>
      <c r="C645" s="666"/>
      <c r="D645" s="666"/>
      <c r="E645" s="666"/>
      <c r="F645" s="666"/>
      <c r="G645" s="26"/>
      <c r="H645" s="333" t="s">
        <v>17941</v>
      </c>
      <c r="I645" s="2" t="s">
        <v>17953</v>
      </c>
      <c r="J645" s="86" t="s">
        <v>158</v>
      </c>
      <c r="K645" s="86"/>
      <c r="L645" s="666"/>
      <c r="M645" s="178"/>
      <c r="N645" s="26"/>
      <c r="O645" s="86"/>
      <c r="P645" s="86"/>
      <c r="Q645" s="86" t="s">
        <v>379</v>
      </c>
      <c r="R645" s="86"/>
      <c r="S645" s="442"/>
      <c r="T645" s="279"/>
      <c r="U645" s="279"/>
      <c r="V645" s="279"/>
      <c r="W645" s="279"/>
      <c r="X645" s="279"/>
      <c r="Y645" s="279"/>
      <c r="Z645" s="279"/>
    </row>
    <row r="646" spans="1:26" ht="16.5" customHeight="1">
      <c r="A646" s="747" t="s">
        <v>18034</v>
      </c>
      <c r="B646" s="747"/>
      <c r="C646" s="747"/>
      <c r="D646" s="749" t="s">
        <v>3244</v>
      </c>
      <c r="E646" s="749" t="s">
        <v>18003</v>
      </c>
      <c r="F646" s="747"/>
      <c r="G646" s="26"/>
      <c r="H646" s="461" t="s">
        <v>18040</v>
      </c>
      <c r="I646" s="2"/>
      <c r="J646" s="86" t="s">
        <v>158</v>
      </c>
      <c r="K646" s="86"/>
      <c r="L646" s="748"/>
      <c r="M646" s="178"/>
      <c r="N646" s="26"/>
      <c r="O646" s="86"/>
      <c r="P646" s="86"/>
      <c r="Q646" s="86" t="s">
        <v>379</v>
      </c>
      <c r="R646" s="86"/>
      <c r="S646" s="442"/>
      <c r="T646" s="279"/>
      <c r="U646" s="279"/>
      <c r="V646" s="279"/>
      <c r="W646" s="279"/>
      <c r="X646" s="279"/>
      <c r="Y646" s="279"/>
      <c r="Z646" s="279"/>
    </row>
    <row r="647" spans="1:26" ht="16.5" customHeight="1">
      <c r="A647" s="665"/>
      <c r="B647" s="665"/>
      <c r="C647" s="665"/>
      <c r="D647" s="665"/>
      <c r="E647" s="665"/>
      <c r="F647" s="665"/>
      <c r="G647" s="26" t="s">
        <v>17299</v>
      </c>
      <c r="H647" s="271" t="s">
        <v>15984</v>
      </c>
      <c r="I647" s="130" t="s">
        <v>15985</v>
      </c>
      <c r="J647" s="86" t="s">
        <v>158</v>
      </c>
      <c r="K647" s="86"/>
      <c r="L647" s="665"/>
      <c r="M647" s="178"/>
      <c r="N647" s="26"/>
      <c r="O647" s="86"/>
      <c r="P647" s="86"/>
      <c r="Q647" s="86" t="s">
        <v>379</v>
      </c>
      <c r="R647" s="86"/>
      <c r="S647" s="442"/>
      <c r="T647" s="279"/>
      <c r="U647" s="279"/>
      <c r="V647" s="279"/>
      <c r="W647" s="279"/>
      <c r="X647" s="279"/>
      <c r="Y647" s="279"/>
      <c r="Z647" s="279"/>
    </row>
    <row r="648" spans="1:26" ht="16.5" customHeight="1">
      <c r="A648" s="665"/>
      <c r="B648" s="665"/>
      <c r="C648" s="665"/>
      <c r="D648" s="665"/>
      <c r="E648" s="665"/>
      <c r="F648" s="665"/>
      <c r="G648" s="26"/>
      <c r="H648" s="333" t="s">
        <v>18008</v>
      </c>
      <c r="I648" s="130" t="s">
        <v>17916</v>
      </c>
      <c r="J648" s="86" t="s">
        <v>158</v>
      </c>
      <c r="K648" s="86"/>
      <c r="L648" s="665"/>
      <c r="M648" s="178"/>
      <c r="N648" s="26"/>
      <c r="O648" s="86"/>
      <c r="P648" s="86"/>
      <c r="Q648" s="86" t="s">
        <v>379</v>
      </c>
      <c r="R648" s="86"/>
      <c r="S648" s="442"/>
      <c r="T648" s="279"/>
      <c r="U648" s="279"/>
      <c r="V648" s="279"/>
      <c r="W648" s="279"/>
      <c r="X648" s="279"/>
      <c r="Y648" s="279"/>
      <c r="Z648" s="279"/>
    </row>
    <row r="649" spans="1:26" ht="16.5" customHeight="1">
      <c r="A649" s="665"/>
      <c r="B649" s="665"/>
      <c r="C649" s="665"/>
      <c r="D649" s="665"/>
      <c r="E649" s="665"/>
      <c r="F649" s="665"/>
      <c r="G649" s="26"/>
      <c r="H649" s="271" t="s">
        <v>17083</v>
      </c>
      <c r="I649" s="130" t="s">
        <v>16900</v>
      </c>
      <c r="J649" s="86" t="s">
        <v>158</v>
      </c>
      <c r="K649" s="86"/>
      <c r="L649" s="665"/>
      <c r="M649" s="178"/>
      <c r="N649" s="26"/>
      <c r="O649" s="86"/>
      <c r="P649" s="86"/>
      <c r="Q649" s="86" t="s">
        <v>379</v>
      </c>
      <c r="R649" s="86"/>
      <c r="S649" s="442"/>
      <c r="T649" s="279"/>
      <c r="U649" s="279"/>
      <c r="V649" s="279"/>
      <c r="W649" s="279"/>
      <c r="X649" s="279"/>
      <c r="Y649" s="279"/>
      <c r="Z649" s="279"/>
    </row>
    <row r="650" spans="1:26" ht="16.5" customHeight="1">
      <c r="A650" s="665"/>
      <c r="B650" s="665"/>
      <c r="C650" s="665"/>
      <c r="D650" s="665"/>
      <c r="E650" s="665"/>
      <c r="F650" s="665"/>
      <c r="G650" s="26"/>
      <c r="H650" s="271" t="s">
        <v>16909</v>
      </c>
      <c r="I650" s="130" t="s">
        <v>16122</v>
      </c>
      <c r="J650" s="86" t="s">
        <v>158</v>
      </c>
      <c r="K650" s="86"/>
      <c r="L650" s="665"/>
      <c r="M650" s="178"/>
      <c r="N650" s="26"/>
      <c r="O650" s="86"/>
      <c r="P650" s="86"/>
      <c r="Q650" s="86" t="s">
        <v>379</v>
      </c>
      <c r="R650" s="86"/>
      <c r="S650" s="442"/>
      <c r="T650" s="279"/>
      <c r="U650" s="279"/>
      <c r="V650" s="279"/>
      <c r="W650" s="279"/>
      <c r="X650" s="279"/>
      <c r="Y650" s="279"/>
      <c r="Z650" s="279"/>
    </row>
    <row r="651" spans="1:26" ht="16.5" customHeight="1">
      <c r="A651" s="665"/>
      <c r="B651" s="665"/>
      <c r="C651" s="665"/>
      <c r="D651" s="665"/>
      <c r="E651" s="665"/>
      <c r="F651" s="665"/>
      <c r="G651" s="26"/>
      <c r="H651" s="271" t="s">
        <v>16296</v>
      </c>
      <c r="I651" s="130" t="s">
        <v>17929</v>
      </c>
      <c r="J651" s="86" t="s">
        <v>158</v>
      </c>
      <c r="K651" s="86"/>
      <c r="L651" s="665"/>
      <c r="M651" s="178"/>
      <c r="N651" s="26"/>
      <c r="O651" s="86"/>
      <c r="P651" s="86"/>
      <c r="Q651" s="86" t="s">
        <v>379</v>
      </c>
      <c r="R651" s="86"/>
      <c r="S651" s="442"/>
      <c r="T651" s="279"/>
      <c r="U651" s="279"/>
      <c r="V651" s="279"/>
      <c r="W651" s="279"/>
      <c r="X651" s="279"/>
      <c r="Y651" s="279"/>
      <c r="Z651" s="279"/>
    </row>
    <row r="652" spans="1:26" ht="16.5" customHeight="1">
      <c r="A652" s="665"/>
      <c r="B652" s="665"/>
      <c r="C652" s="665"/>
      <c r="D652" s="665"/>
      <c r="E652" s="665"/>
      <c r="F652" s="665"/>
      <c r="G652" s="26"/>
      <c r="H652" s="271" t="s">
        <v>15562</v>
      </c>
      <c r="I652" s="130" t="s">
        <v>17988</v>
      </c>
      <c r="J652" s="86" t="s">
        <v>158</v>
      </c>
      <c r="K652" s="86"/>
      <c r="L652" s="665"/>
      <c r="M652" s="178"/>
      <c r="N652" s="26"/>
      <c r="O652" s="86"/>
      <c r="P652" s="86"/>
      <c r="Q652" s="86" t="s">
        <v>379</v>
      </c>
      <c r="R652" s="86"/>
      <c r="S652" s="442"/>
      <c r="T652" s="279"/>
      <c r="U652" s="279"/>
      <c r="V652" s="279"/>
      <c r="W652" s="279"/>
      <c r="X652" s="279"/>
      <c r="Y652" s="279"/>
      <c r="Z652" s="279"/>
    </row>
    <row r="653" spans="1:26" ht="16.5" customHeight="1">
      <c r="A653" s="665"/>
      <c r="B653" s="665"/>
      <c r="C653" s="665"/>
      <c r="D653" s="665"/>
      <c r="E653" s="665"/>
      <c r="F653" s="665"/>
      <c r="G653" s="26"/>
      <c r="H653" s="333" t="s">
        <v>18018</v>
      </c>
      <c r="I653" s="2" t="s">
        <v>18048</v>
      </c>
      <c r="J653" s="86" t="s">
        <v>158</v>
      </c>
      <c r="K653" s="86"/>
      <c r="L653" s="665"/>
      <c r="M653" s="178"/>
      <c r="N653" s="26"/>
      <c r="O653" s="86"/>
      <c r="P653" s="86"/>
      <c r="Q653" s="86" t="s">
        <v>379</v>
      </c>
      <c r="R653" s="86"/>
      <c r="S653" s="442"/>
      <c r="T653" s="279"/>
      <c r="U653" s="279"/>
      <c r="V653" s="279"/>
      <c r="W653" s="279"/>
      <c r="X653" s="279"/>
      <c r="Y653" s="279"/>
      <c r="Z653" s="279"/>
    </row>
    <row r="654" spans="1:26" ht="16.5" customHeight="1">
      <c r="A654" s="665"/>
      <c r="B654" s="665"/>
      <c r="C654" s="665"/>
      <c r="D654" s="665"/>
      <c r="E654" s="665"/>
      <c r="F654" s="665"/>
      <c r="G654" s="26"/>
      <c r="H654" s="333" t="s">
        <v>18049</v>
      </c>
      <c r="I654" s="142" t="s">
        <v>18024</v>
      </c>
      <c r="J654" s="86" t="s">
        <v>158</v>
      </c>
      <c r="K654" s="86"/>
      <c r="L654" s="665"/>
      <c r="M654" s="178"/>
      <c r="N654" s="26"/>
      <c r="O654" s="86"/>
      <c r="P654" s="86"/>
      <c r="Q654" s="86" t="s">
        <v>379</v>
      </c>
      <c r="R654" s="86"/>
      <c r="S654" s="442"/>
      <c r="T654" s="279"/>
      <c r="U654" s="279"/>
      <c r="V654" s="279"/>
      <c r="W654" s="279"/>
      <c r="X654" s="279"/>
      <c r="Y654" s="279"/>
      <c r="Z654" s="279"/>
    </row>
    <row r="655" spans="1:26" ht="16.5" customHeight="1">
      <c r="A655" s="665"/>
      <c r="B655" s="665"/>
      <c r="C655" s="665"/>
      <c r="D655" s="665"/>
      <c r="E655" s="665"/>
      <c r="F655" s="665"/>
      <c r="G655" s="26"/>
      <c r="H655" s="333" t="s">
        <v>13006</v>
      </c>
      <c r="I655" s="2" t="s">
        <v>14698</v>
      </c>
      <c r="J655" s="86" t="s">
        <v>158</v>
      </c>
      <c r="K655" s="86"/>
      <c r="L655" s="665"/>
      <c r="M655" s="178"/>
      <c r="N655" s="26"/>
      <c r="O655" s="86"/>
      <c r="P655" s="86"/>
      <c r="Q655" s="86" t="s">
        <v>379</v>
      </c>
      <c r="R655" s="86"/>
      <c r="S655" s="442"/>
      <c r="T655" s="279"/>
      <c r="U655" s="279"/>
      <c r="V655" s="279"/>
      <c r="W655" s="279"/>
      <c r="X655" s="279"/>
      <c r="Y655" s="279"/>
      <c r="Z655" s="279"/>
    </row>
    <row r="656" spans="1:26" ht="16.5" customHeight="1">
      <c r="A656" s="665"/>
      <c r="B656" s="665"/>
      <c r="C656" s="665"/>
      <c r="D656" s="665"/>
      <c r="E656" s="665"/>
      <c r="F656" s="665"/>
      <c r="G656" s="26"/>
      <c r="H656" s="333" t="s">
        <v>17941</v>
      </c>
      <c r="I656" s="2" t="s">
        <v>18027</v>
      </c>
      <c r="J656" s="86" t="s">
        <v>158</v>
      </c>
      <c r="K656" s="86"/>
      <c r="L656" s="665"/>
      <c r="M656" s="178"/>
      <c r="N656" s="26"/>
      <c r="O656" s="86"/>
      <c r="P656" s="86"/>
      <c r="Q656" s="86" t="s">
        <v>379</v>
      </c>
      <c r="R656" s="86"/>
      <c r="S656" s="442"/>
      <c r="T656" s="279"/>
      <c r="U656" s="279"/>
      <c r="V656" s="279"/>
      <c r="W656" s="279"/>
      <c r="X656" s="279"/>
      <c r="Y656" s="279"/>
      <c r="Z656" s="279"/>
    </row>
    <row r="657" spans="1:26" ht="16.5" customHeight="1">
      <c r="A657" s="665"/>
      <c r="B657" s="665"/>
      <c r="C657" s="665"/>
      <c r="D657" s="665"/>
      <c r="E657" s="665"/>
      <c r="F657" s="665"/>
      <c r="G657" s="26"/>
      <c r="H657" s="333" t="s">
        <v>13108</v>
      </c>
      <c r="I657" s="2" t="s">
        <v>14730</v>
      </c>
      <c r="J657" s="86" t="s">
        <v>158</v>
      </c>
      <c r="K657" s="86"/>
      <c r="L657" s="665"/>
      <c r="M657" s="178"/>
      <c r="N657" s="26"/>
      <c r="O657" s="86"/>
      <c r="P657" s="86"/>
      <c r="Q657" s="86" t="s">
        <v>379</v>
      </c>
      <c r="R657" s="86"/>
      <c r="S657" s="442"/>
      <c r="T657" s="279"/>
      <c r="U657" s="279"/>
      <c r="V657" s="279"/>
      <c r="W657" s="279"/>
      <c r="X657" s="279"/>
      <c r="Y657" s="279"/>
      <c r="Z657" s="279"/>
    </row>
    <row r="658" spans="1:26" ht="16.5" customHeight="1">
      <c r="A658" s="665"/>
      <c r="B658" s="665"/>
      <c r="C658" s="665"/>
      <c r="D658" s="665"/>
      <c r="E658" s="665"/>
      <c r="F658" s="665"/>
      <c r="G658" s="26"/>
      <c r="H658" s="333" t="s">
        <v>17941</v>
      </c>
      <c r="I658" s="2" t="s">
        <v>18027</v>
      </c>
      <c r="J658" s="86" t="s">
        <v>158</v>
      </c>
      <c r="K658" s="86"/>
      <c r="L658" s="665"/>
      <c r="M658" s="178"/>
      <c r="N658" s="26"/>
      <c r="O658" s="86"/>
      <c r="P658" s="86"/>
      <c r="Q658" s="86" t="s">
        <v>379</v>
      </c>
      <c r="R658" s="86"/>
      <c r="S658" s="442"/>
      <c r="T658" s="279"/>
      <c r="U658" s="279"/>
      <c r="V658" s="279"/>
      <c r="W658" s="279"/>
      <c r="X658" s="279"/>
      <c r="Y658" s="279"/>
      <c r="Z658" s="279"/>
    </row>
    <row r="659" spans="1:26" ht="16.5" customHeight="1">
      <c r="A659" s="665"/>
      <c r="B659" s="665"/>
      <c r="C659" s="665"/>
      <c r="D659" s="665"/>
      <c r="E659" s="665"/>
      <c r="F659" s="665"/>
      <c r="G659" s="26"/>
      <c r="H659" s="333" t="s">
        <v>13059</v>
      </c>
      <c r="I659" s="2" t="s">
        <v>14717</v>
      </c>
      <c r="J659" s="86" t="s">
        <v>158</v>
      </c>
      <c r="K659" s="86"/>
      <c r="L659" s="665"/>
      <c r="M659" s="178"/>
      <c r="N659" s="26"/>
      <c r="O659" s="86"/>
      <c r="P659" s="86"/>
      <c r="Q659" s="86" t="s">
        <v>379</v>
      </c>
      <c r="R659" s="86"/>
      <c r="S659" s="442"/>
      <c r="T659" s="279"/>
      <c r="U659" s="279"/>
      <c r="V659" s="279"/>
      <c r="W659" s="279"/>
      <c r="X659" s="279"/>
      <c r="Y659" s="279"/>
      <c r="Z659" s="279"/>
    </row>
    <row r="660" spans="1:26" ht="16.5" customHeight="1">
      <c r="A660" s="666"/>
      <c r="B660" s="666"/>
      <c r="C660" s="666"/>
      <c r="D660" s="666"/>
      <c r="E660" s="666"/>
      <c r="F660" s="666"/>
      <c r="G660" s="26"/>
      <c r="H660" s="333" t="s">
        <v>17941</v>
      </c>
      <c r="I660" s="2" t="s">
        <v>17953</v>
      </c>
      <c r="J660" s="86" t="s">
        <v>158</v>
      </c>
      <c r="K660" s="86"/>
      <c r="L660" s="666"/>
      <c r="M660" s="178"/>
      <c r="N660" s="26"/>
      <c r="O660" s="86"/>
      <c r="P660" s="86"/>
      <c r="Q660" s="86" t="s">
        <v>379</v>
      </c>
      <c r="R660" s="86"/>
      <c r="S660" s="442"/>
      <c r="T660" s="279"/>
      <c r="U660" s="279"/>
      <c r="V660" s="279"/>
      <c r="W660" s="279"/>
      <c r="X660" s="279"/>
      <c r="Y660" s="279"/>
      <c r="Z660" s="279"/>
    </row>
    <row r="661" spans="1:26" ht="16.5" customHeight="1">
      <c r="A661" s="747" t="s">
        <v>18058</v>
      </c>
      <c r="B661" s="747"/>
      <c r="C661" s="747"/>
      <c r="D661" s="749" t="s">
        <v>3244</v>
      </c>
      <c r="E661" s="741" t="s">
        <v>18061</v>
      </c>
      <c r="F661" s="747"/>
      <c r="G661" s="488"/>
      <c r="H661" s="461" t="s">
        <v>17912</v>
      </c>
      <c r="I661" s="488"/>
      <c r="J661" s="117" t="s">
        <v>158</v>
      </c>
      <c r="K661" s="117"/>
      <c r="L661" s="748"/>
      <c r="M661" s="178"/>
      <c r="N661" s="26"/>
      <c r="O661" s="86"/>
      <c r="P661" s="86"/>
      <c r="Q661" s="86" t="s">
        <v>379</v>
      </c>
      <c r="R661" s="86"/>
      <c r="S661" s="442"/>
      <c r="T661" s="279"/>
      <c r="U661" s="279"/>
      <c r="V661" s="279"/>
      <c r="W661" s="279"/>
      <c r="X661" s="279"/>
      <c r="Y661" s="279"/>
      <c r="Z661" s="279"/>
    </row>
    <row r="662" spans="1:26" ht="16.5" customHeight="1">
      <c r="A662" s="665"/>
      <c r="B662" s="665"/>
      <c r="C662" s="665"/>
      <c r="D662" s="665"/>
      <c r="E662" s="665"/>
      <c r="F662" s="665"/>
      <c r="G662" s="26" t="s">
        <v>17299</v>
      </c>
      <c r="H662" s="271" t="s">
        <v>15984</v>
      </c>
      <c r="I662" s="130" t="s">
        <v>15985</v>
      </c>
      <c r="J662" s="86" t="s">
        <v>158</v>
      </c>
      <c r="K662" s="86"/>
      <c r="L662" s="665"/>
      <c r="M662" s="178"/>
      <c r="N662" s="26"/>
      <c r="O662" s="86"/>
      <c r="P662" s="86"/>
      <c r="Q662" s="86" t="s">
        <v>379</v>
      </c>
      <c r="R662" s="86"/>
      <c r="S662" s="442"/>
      <c r="T662" s="279"/>
      <c r="U662" s="279"/>
      <c r="V662" s="279"/>
      <c r="W662" s="279"/>
      <c r="X662" s="279"/>
      <c r="Y662" s="279"/>
      <c r="Z662" s="279"/>
    </row>
    <row r="663" spans="1:26" ht="16.5" customHeight="1">
      <c r="A663" s="665"/>
      <c r="B663" s="665"/>
      <c r="C663" s="665"/>
      <c r="D663" s="665"/>
      <c r="E663" s="665"/>
      <c r="F663" s="665"/>
      <c r="G663" s="26"/>
      <c r="H663" s="333" t="s">
        <v>18067</v>
      </c>
      <c r="I663" s="271" t="s">
        <v>18068</v>
      </c>
      <c r="J663" s="86" t="s">
        <v>158</v>
      </c>
      <c r="K663" s="86"/>
      <c r="L663" s="665"/>
      <c r="M663" s="178"/>
      <c r="N663" s="26"/>
      <c r="O663" s="86"/>
      <c r="P663" s="86"/>
      <c r="Q663" s="86" t="s">
        <v>379</v>
      </c>
      <c r="R663" s="86"/>
      <c r="S663" s="442"/>
      <c r="T663" s="279"/>
      <c r="U663" s="279"/>
      <c r="V663" s="279"/>
      <c r="W663" s="279"/>
      <c r="X663" s="279"/>
      <c r="Y663" s="279"/>
      <c r="Z663" s="279"/>
    </row>
    <row r="664" spans="1:26" ht="16.5" customHeight="1">
      <c r="A664" s="665"/>
      <c r="B664" s="665"/>
      <c r="C664" s="665"/>
      <c r="D664" s="665"/>
      <c r="E664" s="665"/>
      <c r="F664" s="665"/>
      <c r="G664" s="26"/>
      <c r="H664" s="271" t="s">
        <v>15884</v>
      </c>
      <c r="I664" s="130" t="s">
        <v>16122</v>
      </c>
      <c r="J664" s="86" t="s">
        <v>158</v>
      </c>
      <c r="K664" s="86"/>
      <c r="L664" s="665"/>
      <c r="M664" s="178"/>
      <c r="N664" s="26"/>
      <c r="O664" s="86"/>
      <c r="P664" s="86"/>
      <c r="Q664" s="86" t="s">
        <v>379</v>
      </c>
      <c r="R664" s="86"/>
      <c r="S664" s="442"/>
      <c r="T664" s="279"/>
      <c r="U664" s="279"/>
      <c r="V664" s="279"/>
      <c r="W664" s="279"/>
      <c r="X664" s="279"/>
      <c r="Y664" s="279"/>
      <c r="Z664" s="279"/>
    </row>
    <row r="665" spans="1:26" ht="16.5" customHeight="1">
      <c r="A665" s="665"/>
      <c r="B665" s="665"/>
      <c r="C665" s="665"/>
      <c r="D665" s="665"/>
      <c r="E665" s="665"/>
      <c r="F665" s="665"/>
      <c r="G665" s="26"/>
      <c r="H665" s="333" t="s">
        <v>16296</v>
      </c>
      <c r="I665" s="271"/>
      <c r="J665" s="86" t="s">
        <v>158</v>
      </c>
      <c r="K665" s="86"/>
      <c r="L665" s="665"/>
      <c r="M665" s="178"/>
      <c r="N665" s="26"/>
      <c r="O665" s="86"/>
      <c r="P665" s="86"/>
      <c r="Q665" s="86" t="s">
        <v>379</v>
      </c>
      <c r="R665" s="86"/>
      <c r="S665" s="442"/>
      <c r="T665" s="279"/>
      <c r="U665" s="279"/>
      <c r="V665" s="279"/>
      <c r="W665" s="279"/>
      <c r="X665" s="279"/>
      <c r="Y665" s="279"/>
      <c r="Z665" s="279"/>
    </row>
    <row r="666" spans="1:26" ht="16.5" customHeight="1">
      <c r="A666" s="665"/>
      <c r="B666" s="665"/>
      <c r="C666" s="665"/>
      <c r="D666" s="665"/>
      <c r="E666" s="665"/>
      <c r="F666" s="665"/>
      <c r="G666" s="26"/>
      <c r="H666" s="333" t="s">
        <v>15562</v>
      </c>
      <c r="I666" s="2" t="s">
        <v>16313</v>
      </c>
      <c r="J666" s="86" t="s">
        <v>158</v>
      </c>
      <c r="K666" s="86"/>
      <c r="L666" s="665"/>
      <c r="M666" s="178"/>
      <c r="N666" s="26"/>
      <c r="O666" s="86"/>
      <c r="P666" s="86"/>
      <c r="Q666" s="86" t="s">
        <v>379</v>
      </c>
      <c r="R666" s="86"/>
      <c r="S666" s="442"/>
      <c r="T666" s="279"/>
      <c r="U666" s="279"/>
      <c r="V666" s="279"/>
      <c r="W666" s="279"/>
      <c r="X666" s="279"/>
      <c r="Y666" s="279"/>
      <c r="Z666" s="279"/>
    </row>
    <row r="667" spans="1:26" ht="16.5" customHeight="1">
      <c r="A667" s="665"/>
      <c r="B667" s="665"/>
      <c r="C667" s="665"/>
      <c r="D667" s="665"/>
      <c r="E667" s="665"/>
      <c r="F667" s="665"/>
      <c r="G667" s="26"/>
      <c r="H667" s="447" t="s">
        <v>18073</v>
      </c>
      <c r="I667" s="447"/>
      <c r="J667" s="86" t="s">
        <v>158</v>
      </c>
      <c r="K667" s="86"/>
      <c r="L667" s="665"/>
      <c r="M667" s="178"/>
      <c r="N667" s="26"/>
      <c r="O667" s="86"/>
      <c r="P667" s="86"/>
      <c r="Q667" s="86" t="s">
        <v>379</v>
      </c>
      <c r="R667" s="86"/>
      <c r="S667" s="442"/>
      <c r="T667" s="279"/>
      <c r="U667" s="279"/>
      <c r="V667" s="279"/>
      <c r="W667" s="279"/>
      <c r="X667" s="279"/>
      <c r="Y667" s="279"/>
      <c r="Z667" s="279"/>
    </row>
    <row r="668" spans="1:26" ht="16.5" customHeight="1">
      <c r="A668" s="665"/>
      <c r="B668" s="665"/>
      <c r="C668" s="665"/>
      <c r="D668" s="665"/>
      <c r="E668" s="665"/>
      <c r="F668" s="665"/>
      <c r="G668" s="26"/>
      <c r="H668" s="271" t="s">
        <v>18076</v>
      </c>
      <c r="I668" s="492" t="s">
        <v>18077</v>
      </c>
      <c r="J668" s="86" t="s">
        <v>158</v>
      </c>
      <c r="K668" s="86"/>
      <c r="L668" s="665"/>
      <c r="M668" s="178"/>
      <c r="N668" s="26"/>
      <c r="O668" s="86"/>
      <c r="P668" s="86"/>
      <c r="Q668" s="86" t="s">
        <v>379</v>
      </c>
      <c r="R668" s="86"/>
      <c r="S668" s="442"/>
      <c r="T668" s="279"/>
      <c r="U668" s="279"/>
      <c r="V668" s="279"/>
      <c r="W668" s="279"/>
      <c r="X668" s="279"/>
      <c r="Y668" s="279"/>
      <c r="Z668" s="279"/>
    </row>
    <row r="669" spans="1:26" ht="16.5" customHeight="1">
      <c r="A669" s="665"/>
      <c r="B669" s="665"/>
      <c r="C669" s="665"/>
      <c r="D669" s="665"/>
      <c r="E669" s="665"/>
      <c r="F669" s="665"/>
      <c r="G669" s="26"/>
      <c r="H669" s="333" t="s">
        <v>17897</v>
      </c>
      <c r="I669" s="492"/>
      <c r="J669" s="86" t="s">
        <v>158</v>
      </c>
      <c r="K669" s="86"/>
      <c r="L669" s="665"/>
      <c r="M669" s="178"/>
      <c r="N669" s="26"/>
      <c r="O669" s="86"/>
      <c r="P669" s="86"/>
      <c r="Q669" s="86" t="s">
        <v>379</v>
      </c>
      <c r="R669" s="86"/>
      <c r="S669" s="442"/>
      <c r="T669" s="279"/>
      <c r="U669" s="279"/>
      <c r="V669" s="279"/>
      <c r="W669" s="279"/>
      <c r="X669" s="279"/>
      <c r="Y669" s="279"/>
      <c r="Z669" s="279"/>
    </row>
    <row r="670" spans="1:26" ht="16.5" customHeight="1">
      <c r="A670" s="665"/>
      <c r="B670" s="665"/>
      <c r="C670" s="665"/>
      <c r="D670" s="665"/>
      <c r="E670" s="665"/>
      <c r="F670" s="665"/>
      <c r="G670" s="26"/>
      <c r="H670" s="333" t="s">
        <v>13006</v>
      </c>
      <c r="I670" s="2" t="s">
        <v>14698</v>
      </c>
      <c r="J670" s="86" t="s">
        <v>158</v>
      </c>
      <c r="K670" s="86"/>
      <c r="L670" s="665"/>
      <c r="M670" s="178"/>
      <c r="N670" s="26"/>
      <c r="O670" s="86"/>
      <c r="P670" s="86"/>
      <c r="Q670" s="86" t="s">
        <v>379</v>
      </c>
      <c r="R670" s="86"/>
      <c r="S670" s="442"/>
      <c r="T670" s="279"/>
      <c r="U670" s="279"/>
      <c r="V670" s="279"/>
      <c r="W670" s="279"/>
      <c r="X670" s="279"/>
      <c r="Y670" s="279"/>
      <c r="Z670" s="279"/>
    </row>
    <row r="671" spans="1:26" ht="16.5" customHeight="1">
      <c r="A671" s="665"/>
      <c r="B671" s="665"/>
      <c r="C671" s="665"/>
      <c r="D671" s="665"/>
      <c r="E671" s="665"/>
      <c r="F671" s="665"/>
      <c r="G671" s="26"/>
      <c r="H671" s="333" t="s">
        <v>17941</v>
      </c>
      <c r="I671" s="2" t="s">
        <v>18080</v>
      </c>
      <c r="J671" s="86" t="s">
        <v>158</v>
      </c>
      <c r="K671" s="86"/>
      <c r="L671" s="665"/>
      <c r="M671" s="178"/>
      <c r="N671" s="26"/>
      <c r="O671" s="86"/>
      <c r="P671" s="86"/>
      <c r="Q671" s="86" t="s">
        <v>379</v>
      </c>
      <c r="R671" s="86"/>
      <c r="S671" s="442"/>
      <c r="T671" s="279"/>
      <c r="U671" s="279"/>
      <c r="V671" s="279"/>
      <c r="W671" s="279"/>
      <c r="X671" s="279"/>
      <c r="Y671" s="279"/>
      <c r="Z671" s="279"/>
    </row>
    <row r="672" spans="1:26" ht="16.5" customHeight="1">
      <c r="A672" s="665"/>
      <c r="B672" s="665"/>
      <c r="C672" s="665"/>
      <c r="D672" s="665"/>
      <c r="E672" s="665"/>
      <c r="F672" s="665"/>
      <c r="G672" s="26"/>
      <c r="H672" s="333" t="s">
        <v>13108</v>
      </c>
      <c r="I672" s="2" t="s">
        <v>14730</v>
      </c>
      <c r="J672" s="86" t="s">
        <v>158</v>
      </c>
      <c r="K672" s="86"/>
      <c r="L672" s="665"/>
      <c r="M672" s="178"/>
      <c r="N672" s="26"/>
      <c r="O672" s="86"/>
      <c r="P672" s="86"/>
      <c r="Q672" s="86" t="s">
        <v>379</v>
      </c>
      <c r="R672" s="86"/>
      <c r="S672" s="442"/>
      <c r="T672" s="279"/>
      <c r="U672" s="279"/>
      <c r="V672" s="279"/>
      <c r="W672" s="279"/>
      <c r="X672" s="279"/>
      <c r="Y672" s="279"/>
      <c r="Z672" s="279"/>
    </row>
    <row r="673" spans="1:26" ht="16.5" customHeight="1">
      <c r="A673" s="665"/>
      <c r="B673" s="665"/>
      <c r="C673" s="665"/>
      <c r="D673" s="665"/>
      <c r="E673" s="665"/>
      <c r="F673" s="665"/>
      <c r="G673" s="26"/>
      <c r="H673" s="333" t="s">
        <v>17941</v>
      </c>
      <c r="I673" s="2" t="s">
        <v>18080</v>
      </c>
      <c r="J673" s="86" t="s">
        <v>158</v>
      </c>
      <c r="K673" s="86"/>
      <c r="L673" s="665"/>
      <c r="M673" s="178"/>
      <c r="N673" s="26"/>
      <c r="O673" s="86"/>
      <c r="P673" s="86"/>
      <c r="Q673" s="86" t="s">
        <v>379</v>
      </c>
      <c r="R673" s="86"/>
      <c r="S673" s="442"/>
      <c r="T673" s="279"/>
      <c r="U673" s="279"/>
      <c r="V673" s="279"/>
      <c r="W673" s="279"/>
      <c r="X673" s="279"/>
      <c r="Y673" s="279"/>
      <c r="Z673" s="279"/>
    </row>
    <row r="674" spans="1:26" ht="16.5" customHeight="1">
      <c r="A674" s="665"/>
      <c r="B674" s="665"/>
      <c r="C674" s="665"/>
      <c r="D674" s="665"/>
      <c r="E674" s="665"/>
      <c r="F674" s="665"/>
      <c r="G674" s="26"/>
      <c r="H674" s="333" t="s">
        <v>13059</v>
      </c>
      <c r="I674" s="2" t="s">
        <v>14717</v>
      </c>
      <c r="J674" s="86" t="s">
        <v>158</v>
      </c>
      <c r="K674" s="86"/>
      <c r="L674" s="665"/>
      <c r="M674" s="178"/>
      <c r="N674" s="26"/>
      <c r="O674" s="86"/>
      <c r="P674" s="86"/>
      <c r="Q674" s="86" t="s">
        <v>379</v>
      </c>
      <c r="R674" s="86"/>
      <c r="S674" s="442"/>
      <c r="T674" s="279"/>
      <c r="U674" s="279"/>
      <c r="V674" s="279"/>
      <c r="W674" s="279"/>
      <c r="X674" s="279"/>
      <c r="Y674" s="279"/>
      <c r="Z674" s="279"/>
    </row>
    <row r="675" spans="1:26" ht="16.5" customHeight="1">
      <c r="A675" s="666"/>
      <c r="B675" s="666"/>
      <c r="C675" s="666"/>
      <c r="D675" s="666"/>
      <c r="E675" s="666"/>
      <c r="F675" s="666"/>
      <c r="G675" s="26"/>
      <c r="H675" s="333" t="s">
        <v>17941</v>
      </c>
      <c r="I675" s="2" t="s">
        <v>17953</v>
      </c>
      <c r="J675" s="86" t="s">
        <v>158</v>
      </c>
      <c r="K675" s="86"/>
      <c r="L675" s="666"/>
      <c r="M675" s="178"/>
      <c r="N675" s="26"/>
      <c r="O675" s="86"/>
      <c r="P675" s="86"/>
      <c r="Q675" s="86" t="s">
        <v>379</v>
      </c>
      <c r="R675" s="86"/>
      <c r="S675" s="442"/>
      <c r="T675" s="279"/>
      <c r="U675" s="279"/>
      <c r="V675" s="279"/>
      <c r="W675" s="279"/>
      <c r="X675" s="279"/>
      <c r="Y675" s="279"/>
      <c r="Z675" s="279"/>
    </row>
    <row r="676" spans="1:26" ht="16.5" customHeight="1">
      <c r="A676" s="747" t="s">
        <v>18086</v>
      </c>
      <c r="B676" s="747"/>
      <c r="C676" s="747"/>
      <c r="D676" s="749" t="s">
        <v>3244</v>
      </c>
      <c r="E676" s="741" t="s">
        <v>3265</v>
      </c>
      <c r="F676" s="747"/>
      <c r="G676" s="488"/>
      <c r="H676" s="461" t="s">
        <v>17912</v>
      </c>
      <c r="I676" s="488"/>
      <c r="J676" s="117" t="s">
        <v>158</v>
      </c>
      <c r="K676" s="117"/>
      <c r="L676" s="748"/>
      <c r="M676" s="178"/>
      <c r="N676" s="26"/>
      <c r="O676" s="86"/>
      <c r="P676" s="86"/>
      <c r="Q676" s="86" t="s">
        <v>379</v>
      </c>
      <c r="R676" s="86"/>
      <c r="S676" s="442"/>
      <c r="T676" s="279"/>
      <c r="U676" s="279"/>
      <c r="V676" s="279"/>
      <c r="W676" s="279"/>
      <c r="X676" s="279"/>
      <c r="Y676" s="279"/>
      <c r="Z676" s="279"/>
    </row>
    <row r="677" spans="1:26" ht="16.5" customHeight="1">
      <c r="A677" s="665"/>
      <c r="B677" s="665"/>
      <c r="C677" s="665"/>
      <c r="D677" s="665"/>
      <c r="E677" s="665"/>
      <c r="F677" s="665"/>
      <c r="G677" s="26" t="s">
        <v>17299</v>
      </c>
      <c r="H677" s="271" t="s">
        <v>15984</v>
      </c>
      <c r="I677" s="130" t="s">
        <v>15985</v>
      </c>
      <c r="J677" s="86" t="s">
        <v>158</v>
      </c>
      <c r="K677" s="86"/>
      <c r="L677" s="665"/>
      <c r="M677" s="178"/>
      <c r="N677" s="26"/>
      <c r="O677" s="86"/>
      <c r="P677" s="86"/>
      <c r="Q677" s="86" t="s">
        <v>379</v>
      </c>
      <c r="R677" s="86"/>
      <c r="S677" s="442"/>
      <c r="T677" s="279"/>
      <c r="U677" s="279"/>
      <c r="V677" s="279"/>
      <c r="W677" s="279"/>
      <c r="X677" s="279"/>
      <c r="Y677" s="279"/>
      <c r="Z677" s="279"/>
    </row>
    <row r="678" spans="1:26" ht="16.5" customHeight="1">
      <c r="A678" s="665"/>
      <c r="B678" s="665"/>
      <c r="C678" s="665"/>
      <c r="D678" s="665"/>
      <c r="E678" s="665"/>
      <c r="F678" s="665"/>
      <c r="G678" s="26"/>
      <c r="H678" s="333" t="s">
        <v>18008</v>
      </c>
      <c r="I678" s="130" t="s">
        <v>17916</v>
      </c>
      <c r="J678" s="86" t="s">
        <v>158</v>
      </c>
      <c r="K678" s="86"/>
      <c r="L678" s="665"/>
      <c r="M678" s="178"/>
      <c r="N678" s="26"/>
      <c r="O678" s="86"/>
      <c r="P678" s="86"/>
      <c r="Q678" s="86" t="s">
        <v>379</v>
      </c>
      <c r="R678" s="86"/>
      <c r="S678" s="442"/>
      <c r="T678" s="279"/>
      <c r="U678" s="279"/>
      <c r="V678" s="279"/>
      <c r="W678" s="279"/>
      <c r="X678" s="279"/>
      <c r="Y678" s="279"/>
      <c r="Z678" s="279"/>
    </row>
    <row r="679" spans="1:26" ht="16.5" customHeight="1">
      <c r="A679" s="665"/>
      <c r="B679" s="665"/>
      <c r="C679" s="665"/>
      <c r="D679" s="665"/>
      <c r="E679" s="665"/>
      <c r="F679" s="665"/>
      <c r="G679" s="26"/>
      <c r="H679" s="271" t="s">
        <v>17083</v>
      </c>
      <c r="I679" s="130" t="s">
        <v>16900</v>
      </c>
      <c r="J679" s="86" t="s">
        <v>158</v>
      </c>
      <c r="K679" s="86"/>
      <c r="L679" s="665"/>
      <c r="M679" s="178"/>
      <c r="N679" s="26"/>
      <c r="O679" s="86"/>
      <c r="P679" s="86"/>
      <c r="Q679" s="86" t="s">
        <v>379</v>
      </c>
      <c r="R679" s="86"/>
      <c r="S679" s="442"/>
      <c r="T679" s="279"/>
      <c r="U679" s="279"/>
      <c r="V679" s="279"/>
      <c r="W679" s="279"/>
      <c r="X679" s="279"/>
      <c r="Y679" s="279"/>
      <c r="Z679" s="279"/>
    </row>
    <row r="680" spans="1:26" ht="16.5" customHeight="1">
      <c r="A680" s="665"/>
      <c r="B680" s="665"/>
      <c r="C680" s="665"/>
      <c r="D680" s="665"/>
      <c r="E680" s="665"/>
      <c r="F680" s="665"/>
      <c r="G680" s="26"/>
      <c r="H680" s="271" t="s">
        <v>16909</v>
      </c>
      <c r="I680" s="130" t="s">
        <v>18094</v>
      </c>
      <c r="J680" s="86" t="s">
        <v>158</v>
      </c>
      <c r="K680" s="86"/>
      <c r="L680" s="665"/>
      <c r="M680" s="178"/>
      <c r="N680" s="26"/>
      <c r="O680" s="86"/>
      <c r="P680" s="86"/>
      <c r="Q680" s="86" t="s">
        <v>379</v>
      </c>
      <c r="R680" s="86"/>
      <c r="S680" s="442"/>
      <c r="T680" s="279"/>
      <c r="U680" s="279"/>
      <c r="V680" s="279"/>
      <c r="W680" s="279"/>
      <c r="X680" s="279"/>
      <c r="Y680" s="279"/>
      <c r="Z680" s="279"/>
    </row>
    <row r="681" spans="1:26" ht="16.5" customHeight="1">
      <c r="A681" s="665"/>
      <c r="B681" s="665"/>
      <c r="C681" s="665"/>
      <c r="D681" s="665"/>
      <c r="E681" s="665"/>
      <c r="F681" s="665"/>
      <c r="G681" s="26"/>
      <c r="H681" s="333" t="s">
        <v>13006</v>
      </c>
      <c r="I681" s="2" t="s">
        <v>14698</v>
      </c>
      <c r="J681" s="86" t="s">
        <v>158</v>
      </c>
      <c r="K681" s="86"/>
      <c r="L681" s="665"/>
      <c r="M681" s="178"/>
      <c r="N681" s="26"/>
      <c r="O681" s="86"/>
      <c r="P681" s="86"/>
      <c r="Q681" s="86" t="s">
        <v>379</v>
      </c>
      <c r="R681" s="86"/>
      <c r="S681" s="442"/>
      <c r="T681" s="279"/>
      <c r="U681" s="279"/>
      <c r="V681" s="279"/>
      <c r="W681" s="279"/>
      <c r="X681" s="279"/>
      <c r="Y681" s="279"/>
      <c r="Z681" s="279"/>
    </row>
    <row r="682" spans="1:26" ht="16.5" customHeight="1">
      <c r="A682" s="665"/>
      <c r="B682" s="665"/>
      <c r="C682" s="665"/>
      <c r="D682" s="665"/>
      <c r="E682" s="665"/>
      <c r="F682" s="665"/>
      <c r="G682" s="26"/>
      <c r="H682" s="333" t="s">
        <v>17941</v>
      </c>
      <c r="I682" s="2" t="s">
        <v>18096</v>
      </c>
      <c r="J682" s="86" t="s">
        <v>158</v>
      </c>
      <c r="K682" s="86"/>
      <c r="L682" s="665"/>
      <c r="M682" s="178"/>
      <c r="N682" s="26"/>
      <c r="O682" s="86"/>
      <c r="P682" s="86"/>
      <c r="Q682" s="86" t="s">
        <v>379</v>
      </c>
      <c r="R682" s="86"/>
      <c r="S682" s="442"/>
      <c r="T682" s="279"/>
      <c r="U682" s="279"/>
      <c r="V682" s="279"/>
      <c r="W682" s="279"/>
      <c r="X682" s="279"/>
      <c r="Y682" s="279"/>
      <c r="Z682" s="279"/>
    </row>
    <row r="683" spans="1:26" ht="16.5" customHeight="1">
      <c r="A683" s="665"/>
      <c r="B683" s="665"/>
      <c r="C683" s="665"/>
      <c r="D683" s="665"/>
      <c r="E683" s="665"/>
      <c r="F683" s="665"/>
      <c r="G683" s="26"/>
      <c r="H683" s="333" t="s">
        <v>13108</v>
      </c>
      <c r="I683" s="2" t="s">
        <v>14730</v>
      </c>
      <c r="J683" s="86" t="s">
        <v>158</v>
      </c>
      <c r="K683" s="86"/>
      <c r="L683" s="665"/>
      <c r="M683" s="178"/>
      <c r="N683" s="26"/>
      <c r="O683" s="86"/>
      <c r="P683" s="86"/>
      <c r="Q683" s="86" t="s">
        <v>379</v>
      </c>
      <c r="R683" s="86"/>
      <c r="S683" s="442"/>
      <c r="T683" s="279"/>
      <c r="U683" s="279"/>
      <c r="V683" s="279"/>
      <c r="W683" s="279"/>
      <c r="X683" s="279"/>
      <c r="Y683" s="279"/>
      <c r="Z683" s="279"/>
    </row>
    <row r="684" spans="1:26" ht="16.5" customHeight="1">
      <c r="A684" s="665"/>
      <c r="B684" s="665"/>
      <c r="C684" s="665"/>
      <c r="D684" s="665"/>
      <c r="E684" s="665"/>
      <c r="F684" s="665"/>
      <c r="G684" s="26"/>
      <c r="H684" s="333" t="s">
        <v>17941</v>
      </c>
      <c r="I684" s="2" t="s">
        <v>18096</v>
      </c>
      <c r="J684" s="86" t="s">
        <v>158</v>
      </c>
      <c r="K684" s="86"/>
      <c r="L684" s="665"/>
      <c r="M684" s="178"/>
      <c r="N684" s="26"/>
      <c r="O684" s="86"/>
      <c r="P684" s="86"/>
      <c r="Q684" s="86" t="s">
        <v>379</v>
      </c>
      <c r="R684" s="86"/>
      <c r="S684" s="442"/>
      <c r="T684" s="279"/>
      <c r="U684" s="279"/>
      <c r="V684" s="279"/>
      <c r="W684" s="279"/>
      <c r="X684" s="279"/>
      <c r="Y684" s="279"/>
      <c r="Z684" s="279"/>
    </row>
    <row r="685" spans="1:26" ht="16.5" customHeight="1">
      <c r="A685" s="665"/>
      <c r="B685" s="665"/>
      <c r="C685" s="665"/>
      <c r="D685" s="665"/>
      <c r="E685" s="665"/>
      <c r="F685" s="665"/>
      <c r="G685" s="26"/>
      <c r="H685" s="333" t="s">
        <v>13059</v>
      </c>
      <c r="I685" s="2" t="s">
        <v>14717</v>
      </c>
      <c r="J685" s="86" t="s">
        <v>158</v>
      </c>
      <c r="K685" s="86"/>
      <c r="L685" s="665"/>
      <c r="M685" s="178"/>
      <c r="N685" s="26"/>
      <c r="O685" s="86"/>
      <c r="P685" s="86"/>
      <c r="Q685" s="86" t="s">
        <v>379</v>
      </c>
      <c r="R685" s="86"/>
      <c r="S685" s="442"/>
      <c r="T685" s="279"/>
      <c r="U685" s="279"/>
      <c r="V685" s="279"/>
      <c r="W685" s="279"/>
      <c r="X685" s="279"/>
      <c r="Y685" s="279"/>
      <c r="Z685" s="279"/>
    </row>
    <row r="686" spans="1:26" ht="16.5" customHeight="1">
      <c r="A686" s="666"/>
      <c r="B686" s="666"/>
      <c r="C686" s="666"/>
      <c r="D686" s="666"/>
      <c r="E686" s="666"/>
      <c r="F686" s="666"/>
      <c r="G686" s="26"/>
      <c r="H686" s="333" t="s">
        <v>17941</v>
      </c>
      <c r="I686" s="2" t="s">
        <v>17953</v>
      </c>
      <c r="J686" s="86" t="s">
        <v>158</v>
      </c>
      <c r="K686" s="86"/>
      <c r="L686" s="666"/>
      <c r="M686" s="178"/>
      <c r="N686" s="26"/>
      <c r="O686" s="86"/>
      <c r="P686" s="86"/>
      <c r="Q686" s="86" t="s">
        <v>379</v>
      </c>
      <c r="R686" s="86"/>
      <c r="S686" s="442"/>
      <c r="T686" s="279"/>
      <c r="U686" s="279"/>
      <c r="V686" s="279"/>
      <c r="W686" s="279"/>
      <c r="X686" s="279"/>
      <c r="Y686" s="279"/>
      <c r="Z686" s="279"/>
    </row>
    <row r="687" spans="1:26" ht="16.5" customHeight="1">
      <c r="A687" s="160" t="s">
        <v>39</v>
      </c>
      <c r="B687" s="80"/>
      <c r="C687" s="80"/>
      <c r="D687" s="488"/>
      <c r="E687" s="565" t="s">
        <v>3269</v>
      </c>
      <c r="F687" s="80"/>
      <c r="G687" s="566"/>
      <c r="H687" s="566"/>
      <c r="I687" s="566"/>
      <c r="J687" s="178" t="s">
        <v>158</v>
      </c>
      <c r="K687" s="178"/>
      <c r="L687" s="83"/>
      <c r="M687" s="178"/>
      <c r="N687" s="26"/>
      <c r="O687" s="86"/>
      <c r="P687" s="86"/>
      <c r="Q687" s="86" t="s">
        <v>379</v>
      </c>
      <c r="R687" s="86"/>
      <c r="S687" s="442"/>
      <c r="T687" s="279"/>
      <c r="U687" s="279"/>
      <c r="V687" s="279"/>
      <c r="W687" s="279"/>
      <c r="X687" s="279"/>
      <c r="Y687" s="279"/>
      <c r="Z687" s="279"/>
    </row>
    <row r="688" spans="1:26" ht="16.5" customHeight="1">
      <c r="A688" s="160" t="s">
        <v>39</v>
      </c>
      <c r="B688" s="80"/>
      <c r="C688" s="80"/>
      <c r="D688" s="488"/>
      <c r="E688" s="565" t="s">
        <v>3274</v>
      </c>
      <c r="F688" s="80"/>
      <c r="G688" s="566"/>
      <c r="H688" s="566"/>
      <c r="I688" s="566"/>
      <c r="J688" s="178" t="s">
        <v>158</v>
      </c>
      <c r="K688" s="178"/>
      <c r="L688" s="83"/>
      <c r="M688" s="178"/>
      <c r="N688" s="26"/>
      <c r="O688" s="86"/>
      <c r="P688" s="86"/>
      <c r="Q688" s="86" t="s">
        <v>379</v>
      </c>
      <c r="R688" s="86"/>
      <c r="S688" s="442"/>
      <c r="T688" s="279"/>
      <c r="U688" s="279"/>
      <c r="V688" s="279"/>
      <c r="W688" s="279"/>
      <c r="X688" s="279"/>
      <c r="Y688" s="279"/>
      <c r="Z688" s="279"/>
    </row>
    <row r="689" spans="1:26" ht="16.5" customHeight="1">
      <c r="A689" s="160" t="s">
        <v>39</v>
      </c>
      <c r="B689" s="80"/>
      <c r="C689" s="80"/>
      <c r="D689" s="488"/>
      <c r="E689" s="565" t="s">
        <v>3279</v>
      </c>
      <c r="F689" s="80"/>
      <c r="G689" s="566"/>
      <c r="H689" s="566"/>
      <c r="I689" s="566"/>
      <c r="J689" s="178" t="s">
        <v>158</v>
      </c>
      <c r="K689" s="178"/>
      <c r="L689" s="83"/>
      <c r="M689" s="178"/>
      <c r="N689" s="26"/>
      <c r="O689" s="86"/>
      <c r="P689" s="86"/>
      <c r="Q689" s="86" t="s">
        <v>379</v>
      </c>
      <c r="R689" s="86"/>
      <c r="S689" s="442"/>
      <c r="T689" s="279"/>
      <c r="U689" s="279"/>
      <c r="V689" s="279"/>
      <c r="W689" s="279"/>
      <c r="X689" s="279"/>
      <c r="Y689" s="279"/>
      <c r="Z689" s="279"/>
    </row>
    <row r="690" spans="1:26" ht="16.5" customHeight="1">
      <c r="A690" s="747" t="s">
        <v>18104</v>
      </c>
      <c r="B690" s="747"/>
      <c r="C690" s="747"/>
      <c r="D690" s="749" t="s">
        <v>3244</v>
      </c>
      <c r="E690" s="741" t="s">
        <v>18107</v>
      </c>
      <c r="F690" s="747"/>
      <c r="G690" s="26"/>
      <c r="H690" s="461" t="s">
        <v>17912</v>
      </c>
      <c r="I690" s="130"/>
      <c r="J690" s="86" t="s">
        <v>158</v>
      </c>
      <c r="K690" s="86"/>
      <c r="L690" s="748"/>
      <c r="M690" s="178"/>
      <c r="N690" s="26"/>
      <c r="O690" s="86"/>
      <c r="P690" s="86"/>
      <c r="Q690" s="86" t="s">
        <v>379</v>
      </c>
      <c r="R690" s="86"/>
      <c r="S690" s="442"/>
      <c r="T690" s="279"/>
      <c r="U690" s="279"/>
      <c r="V690" s="279"/>
      <c r="W690" s="279"/>
      <c r="X690" s="279"/>
      <c r="Y690" s="279"/>
      <c r="Z690" s="279"/>
    </row>
    <row r="691" spans="1:26" ht="16.5" customHeight="1">
      <c r="A691" s="665"/>
      <c r="B691" s="665"/>
      <c r="C691" s="665"/>
      <c r="D691" s="665"/>
      <c r="E691" s="665"/>
      <c r="F691" s="665"/>
      <c r="G691" s="26" t="s">
        <v>17299</v>
      </c>
      <c r="H691" s="271" t="s">
        <v>15984</v>
      </c>
      <c r="I691" s="130" t="s">
        <v>15985</v>
      </c>
      <c r="J691" s="86" t="s">
        <v>158</v>
      </c>
      <c r="K691" s="86"/>
      <c r="L691" s="665"/>
      <c r="M691" s="178"/>
      <c r="N691" s="26"/>
      <c r="O691" s="86"/>
      <c r="P691" s="86"/>
      <c r="Q691" s="86" t="s">
        <v>379</v>
      </c>
      <c r="R691" s="86"/>
      <c r="S691" s="442"/>
      <c r="T691" s="279"/>
      <c r="U691" s="279"/>
      <c r="V691" s="279"/>
      <c r="W691" s="279"/>
      <c r="X691" s="279"/>
      <c r="Y691" s="279"/>
      <c r="Z691" s="279"/>
    </row>
    <row r="692" spans="1:26" ht="16.5" customHeight="1">
      <c r="A692" s="665"/>
      <c r="B692" s="665"/>
      <c r="C692" s="665"/>
      <c r="D692" s="665"/>
      <c r="E692" s="665"/>
      <c r="F692" s="665"/>
      <c r="G692" s="26"/>
      <c r="H692" s="333" t="s">
        <v>18114</v>
      </c>
      <c r="I692" s="130" t="s">
        <v>18115</v>
      </c>
      <c r="J692" s="86" t="s">
        <v>158</v>
      </c>
      <c r="K692" s="86"/>
      <c r="L692" s="665"/>
      <c r="M692" s="178"/>
      <c r="N692" s="26"/>
      <c r="O692" s="86"/>
      <c r="P692" s="86"/>
      <c r="Q692" s="86" t="s">
        <v>379</v>
      </c>
      <c r="R692" s="86"/>
      <c r="S692" s="442"/>
      <c r="T692" s="279"/>
      <c r="U692" s="279"/>
      <c r="V692" s="279"/>
      <c r="W692" s="279"/>
      <c r="X692" s="279"/>
      <c r="Y692" s="279"/>
      <c r="Z692" s="279"/>
    </row>
    <row r="693" spans="1:26" ht="16.5" customHeight="1">
      <c r="A693" s="665"/>
      <c r="B693" s="665"/>
      <c r="C693" s="665"/>
      <c r="D693" s="665"/>
      <c r="E693" s="665"/>
      <c r="F693" s="665"/>
      <c r="G693" s="26"/>
      <c r="H693" s="271" t="s">
        <v>17083</v>
      </c>
      <c r="I693" s="130" t="s">
        <v>16900</v>
      </c>
      <c r="J693" s="86" t="s">
        <v>158</v>
      </c>
      <c r="K693" s="86"/>
      <c r="L693" s="665"/>
      <c r="M693" s="178"/>
      <c r="N693" s="26"/>
      <c r="O693" s="86"/>
      <c r="P693" s="86"/>
      <c r="Q693" s="86" t="s">
        <v>379</v>
      </c>
      <c r="R693" s="86"/>
      <c r="S693" s="442"/>
      <c r="T693" s="279"/>
      <c r="U693" s="279"/>
      <c r="V693" s="279"/>
      <c r="W693" s="279"/>
      <c r="X693" s="279"/>
      <c r="Y693" s="279"/>
      <c r="Z693" s="279"/>
    </row>
    <row r="694" spans="1:26" ht="16.5" customHeight="1">
      <c r="A694" s="665"/>
      <c r="B694" s="665"/>
      <c r="C694" s="665"/>
      <c r="D694" s="665"/>
      <c r="E694" s="665"/>
      <c r="F694" s="665"/>
      <c r="G694" s="26"/>
      <c r="H694" s="271" t="s">
        <v>16909</v>
      </c>
      <c r="I694" s="130" t="s">
        <v>18094</v>
      </c>
      <c r="J694" s="86" t="s">
        <v>158</v>
      </c>
      <c r="K694" s="86"/>
      <c r="L694" s="665"/>
      <c r="M694" s="178"/>
      <c r="N694" s="26"/>
      <c r="O694" s="86"/>
      <c r="P694" s="86"/>
      <c r="Q694" s="86" t="s">
        <v>379</v>
      </c>
      <c r="R694" s="86"/>
      <c r="S694" s="442"/>
      <c r="T694" s="279"/>
      <c r="U694" s="279"/>
      <c r="V694" s="279"/>
      <c r="W694" s="279"/>
      <c r="X694" s="279"/>
      <c r="Y694" s="279"/>
      <c r="Z694" s="279"/>
    </row>
    <row r="695" spans="1:26" ht="16.5" customHeight="1">
      <c r="A695" s="665"/>
      <c r="B695" s="665"/>
      <c r="C695" s="665"/>
      <c r="D695" s="665"/>
      <c r="E695" s="665"/>
      <c r="F695" s="665"/>
      <c r="G695" s="26"/>
      <c r="H695" s="333" t="s">
        <v>15771</v>
      </c>
      <c r="I695" s="2" t="s">
        <v>17021</v>
      </c>
      <c r="J695" s="86" t="s">
        <v>158</v>
      </c>
      <c r="K695" s="86"/>
      <c r="L695" s="665"/>
      <c r="M695" s="178"/>
      <c r="N695" s="26"/>
      <c r="O695" s="86"/>
      <c r="P695" s="86"/>
      <c r="Q695" s="86" t="s">
        <v>379</v>
      </c>
      <c r="R695" s="86"/>
      <c r="S695" s="442"/>
      <c r="T695" s="279"/>
      <c r="U695" s="279"/>
      <c r="V695" s="279"/>
      <c r="W695" s="279"/>
      <c r="X695" s="279"/>
      <c r="Y695" s="279"/>
      <c r="Z695" s="279"/>
    </row>
    <row r="696" spans="1:26" ht="16.5" customHeight="1">
      <c r="A696" s="665"/>
      <c r="B696" s="665"/>
      <c r="C696" s="665"/>
      <c r="D696" s="665"/>
      <c r="E696" s="665"/>
      <c r="F696" s="665"/>
      <c r="G696" s="26"/>
      <c r="H696" s="333"/>
      <c r="I696" s="2" t="s">
        <v>18119</v>
      </c>
      <c r="J696" s="86" t="s">
        <v>158</v>
      </c>
      <c r="K696" s="86"/>
      <c r="L696" s="665"/>
      <c r="M696" s="178"/>
      <c r="N696" s="26"/>
      <c r="O696" s="86"/>
      <c r="P696" s="86"/>
      <c r="Q696" s="86" t="s">
        <v>379</v>
      </c>
      <c r="R696" s="86"/>
      <c r="S696" s="442"/>
      <c r="T696" s="279"/>
      <c r="U696" s="279"/>
      <c r="V696" s="279"/>
      <c r="W696" s="279"/>
      <c r="X696" s="279"/>
      <c r="Y696" s="279"/>
      <c r="Z696" s="279"/>
    </row>
    <row r="697" spans="1:26" ht="16.5" customHeight="1">
      <c r="A697" s="665"/>
      <c r="B697" s="665"/>
      <c r="C697" s="665"/>
      <c r="D697" s="665"/>
      <c r="E697" s="665"/>
      <c r="F697" s="665"/>
      <c r="G697" s="26"/>
      <c r="H697" s="333" t="s">
        <v>13006</v>
      </c>
      <c r="I697" s="2" t="s">
        <v>14698</v>
      </c>
      <c r="J697" s="86" t="s">
        <v>158</v>
      </c>
      <c r="K697" s="86"/>
      <c r="L697" s="665"/>
      <c r="M697" s="178"/>
      <c r="N697" s="26"/>
      <c r="O697" s="86"/>
      <c r="P697" s="86"/>
      <c r="Q697" s="86" t="s">
        <v>379</v>
      </c>
      <c r="R697" s="86"/>
      <c r="S697" s="442"/>
      <c r="T697" s="279"/>
      <c r="U697" s="279"/>
      <c r="V697" s="279"/>
      <c r="W697" s="279"/>
      <c r="X697" s="279"/>
      <c r="Y697" s="279"/>
      <c r="Z697" s="279"/>
    </row>
    <row r="698" spans="1:26" ht="16.5" customHeight="1">
      <c r="A698" s="665"/>
      <c r="B698" s="665"/>
      <c r="C698" s="665"/>
      <c r="D698" s="665"/>
      <c r="E698" s="665"/>
      <c r="F698" s="665"/>
      <c r="G698" s="26"/>
      <c r="H698" s="333" t="s">
        <v>17941</v>
      </c>
      <c r="I698" s="2" t="s">
        <v>18121</v>
      </c>
      <c r="J698" s="86" t="s">
        <v>158</v>
      </c>
      <c r="K698" s="86"/>
      <c r="L698" s="665"/>
      <c r="M698" s="178"/>
      <c r="N698" s="26"/>
      <c r="O698" s="86"/>
      <c r="P698" s="86"/>
      <c r="Q698" s="86" t="s">
        <v>379</v>
      </c>
      <c r="R698" s="86"/>
      <c r="S698" s="442"/>
      <c r="T698" s="279"/>
      <c r="U698" s="279"/>
      <c r="V698" s="279"/>
      <c r="W698" s="279"/>
      <c r="X698" s="279"/>
      <c r="Y698" s="279"/>
      <c r="Z698" s="279"/>
    </row>
    <row r="699" spans="1:26" ht="16.5" customHeight="1">
      <c r="A699" s="665"/>
      <c r="B699" s="665"/>
      <c r="C699" s="665"/>
      <c r="D699" s="665"/>
      <c r="E699" s="665"/>
      <c r="F699" s="665"/>
      <c r="G699" s="26"/>
      <c r="H699" s="333" t="s">
        <v>13108</v>
      </c>
      <c r="I699" s="2" t="s">
        <v>14730</v>
      </c>
      <c r="J699" s="86" t="s">
        <v>158</v>
      </c>
      <c r="K699" s="86"/>
      <c r="L699" s="665"/>
      <c r="M699" s="178"/>
      <c r="N699" s="26"/>
      <c r="O699" s="86"/>
      <c r="P699" s="86"/>
      <c r="Q699" s="86" t="s">
        <v>379</v>
      </c>
      <c r="R699" s="86"/>
      <c r="S699" s="442"/>
      <c r="T699" s="279"/>
      <c r="U699" s="279"/>
      <c r="V699" s="279"/>
      <c r="W699" s="279"/>
      <c r="X699" s="279"/>
      <c r="Y699" s="279"/>
      <c r="Z699" s="279"/>
    </row>
    <row r="700" spans="1:26" ht="16.5" customHeight="1">
      <c r="A700" s="665"/>
      <c r="B700" s="665"/>
      <c r="C700" s="665"/>
      <c r="D700" s="665"/>
      <c r="E700" s="665"/>
      <c r="F700" s="665"/>
      <c r="G700" s="26"/>
      <c r="H700" s="333" t="s">
        <v>17941</v>
      </c>
      <c r="I700" s="2" t="s">
        <v>18121</v>
      </c>
      <c r="J700" s="86" t="s">
        <v>158</v>
      </c>
      <c r="K700" s="86"/>
      <c r="L700" s="665"/>
      <c r="M700" s="178"/>
      <c r="N700" s="26"/>
      <c r="O700" s="86"/>
      <c r="P700" s="86"/>
      <c r="Q700" s="86" t="s">
        <v>379</v>
      </c>
      <c r="R700" s="86"/>
      <c r="S700" s="442"/>
      <c r="T700" s="279"/>
      <c r="U700" s="279"/>
      <c r="V700" s="279"/>
      <c r="W700" s="279"/>
      <c r="X700" s="279"/>
      <c r="Y700" s="279"/>
      <c r="Z700" s="279"/>
    </row>
    <row r="701" spans="1:26" ht="16.5" customHeight="1">
      <c r="A701" s="665"/>
      <c r="B701" s="665"/>
      <c r="C701" s="665"/>
      <c r="D701" s="665"/>
      <c r="E701" s="665"/>
      <c r="F701" s="665"/>
      <c r="G701" s="26"/>
      <c r="H701" s="333" t="s">
        <v>13059</v>
      </c>
      <c r="I701" s="2" t="s">
        <v>14717</v>
      </c>
      <c r="J701" s="86" t="s">
        <v>158</v>
      </c>
      <c r="K701" s="86"/>
      <c r="L701" s="665"/>
      <c r="M701" s="178"/>
      <c r="N701" s="26"/>
      <c r="O701" s="86"/>
      <c r="P701" s="86"/>
      <c r="Q701" s="86" t="s">
        <v>379</v>
      </c>
      <c r="R701" s="86"/>
      <c r="S701" s="442"/>
      <c r="T701" s="279"/>
      <c r="U701" s="279"/>
      <c r="V701" s="279"/>
      <c r="W701" s="279"/>
      <c r="X701" s="279"/>
      <c r="Y701" s="279"/>
      <c r="Z701" s="279"/>
    </row>
    <row r="702" spans="1:26" ht="16.5" customHeight="1">
      <c r="A702" s="666"/>
      <c r="B702" s="666"/>
      <c r="C702" s="666"/>
      <c r="D702" s="666"/>
      <c r="E702" s="666"/>
      <c r="F702" s="666"/>
      <c r="G702" s="26"/>
      <c r="H702" s="333" t="s">
        <v>17941</v>
      </c>
      <c r="I702" s="2" t="s">
        <v>17953</v>
      </c>
      <c r="J702" s="86" t="s">
        <v>158</v>
      </c>
      <c r="K702" s="86"/>
      <c r="L702" s="666"/>
      <c r="M702" s="178"/>
      <c r="N702" s="26"/>
      <c r="O702" s="86"/>
      <c r="P702" s="86"/>
      <c r="Q702" s="86" t="s">
        <v>379</v>
      </c>
      <c r="R702" s="86"/>
      <c r="S702" s="442"/>
      <c r="T702" s="279"/>
      <c r="U702" s="279"/>
      <c r="V702" s="279"/>
      <c r="W702" s="279"/>
      <c r="X702" s="279"/>
      <c r="Y702" s="279"/>
      <c r="Z702" s="279"/>
    </row>
    <row r="703" spans="1:26" ht="16.5" customHeight="1">
      <c r="A703" s="747" t="s">
        <v>18131</v>
      </c>
      <c r="B703" s="747"/>
      <c r="C703" s="747"/>
      <c r="D703" s="749" t="s">
        <v>3244</v>
      </c>
      <c r="E703" s="749" t="s">
        <v>18134</v>
      </c>
      <c r="F703" s="747"/>
      <c r="G703" s="488"/>
      <c r="H703" s="461" t="s">
        <v>18007</v>
      </c>
      <c r="I703" s="488"/>
      <c r="J703" s="117" t="s">
        <v>158</v>
      </c>
      <c r="K703" s="117"/>
      <c r="L703" s="748"/>
      <c r="M703" s="178"/>
      <c r="N703" s="26"/>
      <c r="O703" s="86"/>
      <c r="P703" s="86"/>
      <c r="Q703" s="86" t="s">
        <v>379</v>
      </c>
      <c r="R703" s="86"/>
      <c r="S703" s="442"/>
      <c r="T703" s="279"/>
      <c r="U703" s="279"/>
      <c r="V703" s="279"/>
      <c r="W703" s="279"/>
      <c r="X703" s="279"/>
      <c r="Y703" s="279"/>
      <c r="Z703" s="279"/>
    </row>
    <row r="704" spans="1:26" ht="16.5" customHeight="1">
      <c r="A704" s="665"/>
      <c r="B704" s="665"/>
      <c r="C704" s="665"/>
      <c r="D704" s="665"/>
      <c r="E704" s="665"/>
      <c r="F704" s="665"/>
      <c r="G704" s="26" t="s">
        <v>17299</v>
      </c>
      <c r="H704" s="271" t="s">
        <v>15984</v>
      </c>
      <c r="I704" s="130" t="s">
        <v>15985</v>
      </c>
      <c r="J704" s="86" t="s">
        <v>158</v>
      </c>
      <c r="K704" s="86"/>
      <c r="L704" s="665"/>
      <c r="M704" s="178"/>
      <c r="N704" s="26"/>
      <c r="O704" s="86"/>
      <c r="P704" s="86"/>
      <c r="Q704" s="86" t="s">
        <v>379</v>
      </c>
      <c r="R704" s="86"/>
      <c r="S704" s="442"/>
      <c r="T704" s="279"/>
      <c r="U704" s="279"/>
      <c r="V704" s="279"/>
      <c r="W704" s="279"/>
      <c r="X704" s="279"/>
      <c r="Y704" s="279"/>
      <c r="Z704" s="279"/>
    </row>
    <row r="705" spans="1:26" ht="16.5" customHeight="1">
      <c r="A705" s="665"/>
      <c r="B705" s="665"/>
      <c r="C705" s="665"/>
      <c r="D705" s="665"/>
      <c r="E705" s="665"/>
      <c r="F705" s="665"/>
      <c r="G705" s="26"/>
      <c r="H705" s="333" t="s">
        <v>18114</v>
      </c>
      <c r="I705" s="130" t="s">
        <v>18115</v>
      </c>
      <c r="J705" s="86" t="s">
        <v>158</v>
      </c>
      <c r="K705" s="86"/>
      <c r="L705" s="665"/>
      <c r="M705" s="178"/>
      <c r="N705" s="26"/>
      <c r="O705" s="86"/>
      <c r="P705" s="86"/>
      <c r="Q705" s="86" t="s">
        <v>379</v>
      </c>
      <c r="R705" s="86"/>
      <c r="S705" s="442"/>
      <c r="T705" s="279"/>
      <c r="U705" s="279"/>
      <c r="V705" s="279"/>
      <c r="W705" s="279"/>
      <c r="X705" s="279"/>
      <c r="Y705" s="279"/>
      <c r="Z705" s="279"/>
    </row>
    <row r="706" spans="1:26" ht="16.5" customHeight="1">
      <c r="A706" s="665"/>
      <c r="B706" s="665"/>
      <c r="C706" s="665"/>
      <c r="D706" s="665"/>
      <c r="E706" s="665"/>
      <c r="F706" s="665"/>
      <c r="G706" s="26"/>
      <c r="H706" s="271" t="s">
        <v>17083</v>
      </c>
      <c r="I706" s="130" t="s">
        <v>16900</v>
      </c>
      <c r="J706" s="86" t="s">
        <v>158</v>
      </c>
      <c r="K706" s="86"/>
      <c r="L706" s="665"/>
      <c r="M706" s="178"/>
      <c r="N706" s="26"/>
      <c r="O706" s="86"/>
      <c r="P706" s="86"/>
      <c r="Q706" s="86" t="s">
        <v>379</v>
      </c>
      <c r="R706" s="86"/>
      <c r="S706" s="442"/>
      <c r="T706" s="279"/>
      <c r="U706" s="279"/>
      <c r="V706" s="279"/>
      <c r="W706" s="279"/>
      <c r="X706" s="279"/>
      <c r="Y706" s="279"/>
      <c r="Z706" s="279"/>
    </row>
    <row r="707" spans="1:26" ht="16.5" customHeight="1">
      <c r="A707" s="665"/>
      <c r="B707" s="665"/>
      <c r="C707" s="665"/>
      <c r="D707" s="665"/>
      <c r="E707" s="665"/>
      <c r="F707" s="665"/>
      <c r="G707" s="26"/>
      <c r="H707" s="271" t="s">
        <v>16909</v>
      </c>
      <c r="I707" s="130" t="s">
        <v>18094</v>
      </c>
      <c r="J707" s="86" t="s">
        <v>158</v>
      </c>
      <c r="K707" s="86"/>
      <c r="L707" s="665"/>
      <c r="M707" s="178"/>
      <c r="N707" s="26"/>
      <c r="O707" s="86"/>
      <c r="P707" s="86"/>
      <c r="Q707" s="86" t="s">
        <v>379</v>
      </c>
      <c r="R707" s="86"/>
      <c r="S707" s="442"/>
      <c r="T707" s="279"/>
      <c r="U707" s="279"/>
      <c r="V707" s="279"/>
      <c r="W707" s="279"/>
      <c r="X707" s="279"/>
      <c r="Y707" s="279"/>
      <c r="Z707" s="279"/>
    </row>
    <row r="708" spans="1:26" ht="16.5" customHeight="1">
      <c r="A708" s="665"/>
      <c r="B708" s="665"/>
      <c r="C708" s="665"/>
      <c r="D708" s="665"/>
      <c r="E708" s="665"/>
      <c r="F708" s="665"/>
      <c r="G708" s="488"/>
      <c r="H708" s="333" t="s">
        <v>18140</v>
      </c>
      <c r="I708" s="130" t="s">
        <v>18020</v>
      </c>
      <c r="J708" s="117" t="s">
        <v>158</v>
      </c>
      <c r="K708" s="117"/>
      <c r="L708" s="665"/>
      <c r="M708" s="178"/>
      <c r="N708" s="26"/>
      <c r="O708" s="86"/>
      <c r="P708" s="86"/>
      <c r="Q708" s="86" t="s">
        <v>379</v>
      </c>
      <c r="R708" s="86"/>
      <c r="S708" s="442"/>
      <c r="T708" s="279"/>
      <c r="U708" s="279"/>
      <c r="V708" s="279"/>
      <c r="W708" s="279"/>
      <c r="X708" s="279"/>
      <c r="Y708" s="279"/>
      <c r="Z708" s="279"/>
    </row>
    <row r="709" spans="1:26" ht="16.5" customHeight="1">
      <c r="A709" s="665"/>
      <c r="B709" s="665"/>
      <c r="C709" s="665"/>
      <c r="D709" s="665"/>
      <c r="E709" s="665"/>
      <c r="F709" s="665"/>
      <c r="G709" s="488"/>
      <c r="H709" s="333" t="s">
        <v>18143</v>
      </c>
      <c r="I709" s="142" t="s">
        <v>18024</v>
      </c>
      <c r="J709" s="117" t="s">
        <v>158</v>
      </c>
      <c r="K709" s="117"/>
      <c r="L709" s="665"/>
      <c r="M709" s="178"/>
      <c r="N709" s="26"/>
      <c r="O709" s="86"/>
      <c r="P709" s="86"/>
      <c r="Q709" s="86" t="s">
        <v>379</v>
      </c>
      <c r="R709" s="86"/>
      <c r="S709" s="442"/>
      <c r="T709" s="279"/>
      <c r="U709" s="279"/>
      <c r="V709" s="279"/>
      <c r="W709" s="279"/>
      <c r="X709" s="279"/>
      <c r="Y709" s="279"/>
      <c r="Z709" s="279"/>
    </row>
    <row r="710" spans="1:26" ht="16.5" customHeight="1">
      <c r="A710" s="665"/>
      <c r="B710" s="665"/>
      <c r="C710" s="665"/>
      <c r="D710" s="665"/>
      <c r="E710" s="665"/>
      <c r="F710" s="665"/>
      <c r="G710" s="26"/>
      <c r="H710" s="333" t="s">
        <v>13006</v>
      </c>
      <c r="I710" s="2" t="s">
        <v>14698</v>
      </c>
      <c r="J710" s="86" t="s">
        <v>158</v>
      </c>
      <c r="K710" s="86"/>
      <c r="L710" s="665"/>
      <c r="M710" s="178"/>
      <c r="N710" s="26"/>
      <c r="O710" s="86"/>
      <c r="P710" s="86"/>
      <c r="Q710" s="86" t="s">
        <v>379</v>
      </c>
      <c r="R710" s="86"/>
      <c r="S710" s="442"/>
      <c r="T710" s="279"/>
      <c r="U710" s="279"/>
      <c r="V710" s="279"/>
      <c r="W710" s="279"/>
      <c r="X710" s="279"/>
      <c r="Y710" s="279"/>
      <c r="Z710" s="279"/>
    </row>
    <row r="711" spans="1:26" ht="16.5" customHeight="1">
      <c r="A711" s="665"/>
      <c r="B711" s="665"/>
      <c r="C711" s="665"/>
      <c r="D711" s="665"/>
      <c r="E711" s="665"/>
      <c r="F711" s="665"/>
      <c r="G711" s="26"/>
      <c r="H711" s="333" t="s">
        <v>17941</v>
      </c>
      <c r="I711" s="2" t="s">
        <v>18146</v>
      </c>
      <c r="J711" s="86" t="s">
        <v>158</v>
      </c>
      <c r="K711" s="86"/>
      <c r="L711" s="665"/>
      <c r="M711" s="178"/>
      <c r="N711" s="26"/>
      <c r="O711" s="86"/>
      <c r="P711" s="86"/>
      <c r="Q711" s="86" t="s">
        <v>379</v>
      </c>
      <c r="R711" s="86"/>
      <c r="S711" s="442"/>
      <c r="T711" s="279"/>
      <c r="U711" s="279"/>
      <c r="V711" s="279"/>
      <c r="W711" s="279"/>
      <c r="X711" s="279"/>
      <c r="Y711" s="279"/>
      <c r="Z711" s="279"/>
    </row>
    <row r="712" spans="1:26" ht="16.5" customHeight="1">
      <c r="A712" s="665"/>
      <c r="B712" s="665"/>
      <c r="C712" s="665"/>
      <c r="D712" s="665"/>
      <c r="E712" s="665"/>
      <c r="F712" s="665"/>
      <c r="G712" s="26"/>
      <c r="H712" s="333" t="s">
        <v>13108</v>
      </c>
      <c r="I712" s="2" t="s">
        <v>14730</v>
      </c>
      <c r="J712" s="86" t="s">
        <v>158</v>
      </c>
      <c r="K712" s="86"/>
      <c r="L712" s="665"/>
      <c r="M712" s="178"/>
      <c r="N712" s="26"/>
      <c r="O712" s="86"/>
      <c r="P712" s="86"/>
      <c r="Q712" s="86" t="s">
        <v>379</v>
      </c>
      <c r="R712" s="86"/>
      <c r="S712" s="442"/>
      <c r="T712" s="279"/>
      <c r="U712" s="279"/>
      <c r="V712" s="279"/>
      <c r="W712" s="279"/>
      <c r="X712" s="279"/>
      <c r="Y712" s="279"/>
      <c r="Z712" s="279"/>
    </row>
    <row r="713" spans="1:26" ht="16.5" customHeight="1">
      <c r="A713" s="665"/>
      <c r="B713" s="665"/>
      <c r="C713" s="665"/>
      <c r="D713" s="665"/>
      <c r="E713" s="665"/>
      <c r="F713" s="665"/>
      <c r="G713" s="26"/>
      <c r="H713" s="333" t="s">
        <v>17941</v>
      </c>
      <c r="I713" s="2" t="s">
        <v>18146</v>
      </c>
      <c r="J713" s="86" t="s">
        <v>158</v>
      </c>
      <c r="K713" s="86"/>
      <c r="L713" s="665"/>
      <c r="M713" s="178"/>
      <c r="N713" s="26"/>
      <c r="O713" s="86"/>
      <c r="P713" s="86"/>
      <c r="Q713" s="86" t="s">
        <v>379</v>
      </c>
      <c r="R713" s="86"/>
      <c r="S713" s="442"/>
      <c r="T713" s="279"/>
      <c r="U713" s="279"/>
      <c r="V713" s="279"/>
      <c r="W713" s="279"/>
      <c r="X713" s="279"/>
      <c r="Y713" s="279"/>
      <c r="Z713" s="279"/>
    </row>
    <row r="714" spans="1:26" ht="16.5" customHeight="1">
      <c r="A714" s="665"/>
      <c r="B714" s="665"/>
      <c r="C714" s="665"/>
      <c r="D714" s="665"/>
      <c r="E714" s="665"/>
      <c r="F714" s="665"/>
      <c r="G714" s="26"/>
      <c r="H714" s="333" t="s">
        <v>13059</v>
      </c>
      <c r="I714" s="2" t="s">
        <v>14717</v>
      </c>
      <c r="J714" s="86" t="s">
        <v>158</v>
      </c>
      <c r="K714" s="86"/>
      <c r="L714" s="665"/>
      <c r="M714" s="178"/>
      <c r="N714" s="26"/>
      <c r="O714" s="86"/>
      <c r="P714" s="86"/>
      <c r="Q714" s="86" t="s">
        <v>379</v>
      </c>
      <c r="R714" s="86"/>
      <c r="S714" s="442"/>
      <c r="T714" s="279"/>
      <c r="U714" s="279"/>
      <c r="V714" s="279"/>
      <c r="W714" s="279"/>
      <c r="X714" s="279"/>
      <c r="Y714" s="279"/>
      <c r="Z714" s="279"/>
    </row>
    <row r="715" spans="1:26" ht="16.5" customHeight="1">
      <c r="A715" s="666"/>
      <c r="B715" s="666"/>
      <c r="C715" s="666"/>
      <c r="D715" s="666"/>
      <c r="E715" s="666"/>
      <c r="F715" s="666"/>
      <c r="G715" s="26"/>
      <c r="H715" s="333" t="s">
        <v>17941</v>
      </c>
      <c r="I715" s="2" t="s">
        <v>17953</v>
      </c>
      <c r="J715" s="86" t="s">
        <v>158</v>
      </c>
      <c r="K715" s="86"/>
      <c r="L715" s="666"/>
      <c r="M715" s="178"/>
      <c r="N715" s="26"/>
      <c r="O715" s="86"/>
      <c r="P715" s="86"/>
      <c r="Q715" s="86" t="s">
        <v>379</v>
      </c>
      <c r="R715" s="86"/>
      <c r="S715" s="442"/>
      <c r="T715" s="279"/>
      <c r="U715" s="279"/>
      <c r="V715" s="279"/>
      <c r="W715" s="279"/>
      <c r="X715" s="279"/>
      <c r="Y715" s="279"/>
      <c r="Z715" s="279"/>
    </row>
    <row r="716" spans="1:26" ht="16.5" customHeight="1">
      <c r="A716" s="747" t="s">
        <v>18151</v>
      </c>
      <c r="B716" s="747"/>
      <c r="C716" s="747"/>
      <c r="D716" s="749" t="s">
        <v>3244</v>
      </c>
      <c r="E716" s="749" t="s">
        <v>18134</v>
      </c>
      <c r="F716" s="747"/>
      <c r="G716" s="26"/>
      <c r="H716" s="461" t="s">
        <v>18040</v>
      </c>
      <c r="I716" s="2"/>
      <c r="J716" s="86" t="s">
        <v>158</v>
      </c>
      <c r="K716" s="86"/>
      <c r="L716" s="748"/>
      <c r="M716" s="178"/>
      <c r="N716" s="26"/>
      <c r="O716" s="86"/>
      <c r="P716" s="86"/>
      <c r="Q716" s="86" t="s">
        <v>379</v>
      </c>
      <c r="R716" s="86"/>
      <c r="S716" s="442"/>
      <c r="T716" s="279"/>
      <c r="U716" s="279"/>
      <c r="V716" s="279"/>
      <c r="W716" s="279"/>
      <c r="X716" s="279"/>
      <c r="Y716" s="279"/>
      <c r="Z716" s="279"/>
    </row>
    <row r="717" spans="1:26" ht="16.5" customHeight="1">
      <c r="A717" s="665"/>
      <c r="B717" s="665"/>
      <c r="C717" s="665"/>
      <c r="D717" s="665"/>
      <c r="E717" s="665"/>
      <c r="F717" s="665"/>
      <c r="G717" s="26" t="s">
        <v>17299</v>
      </c>
      <c r="H717" s="271" t="s">
        <v>15984</v>
      </c>
      <c r="I717" s="130" t="s">
        <v>15985</v>
      </c>
      <c r="J717" s="86" t="s">
        <v>158</v>
      </c>
      <c r="K717" s="86"/>
      <c r="L717" s="665"/>
      <c r="M717" s="178"/>
      <c r="N717" s="26"/>
      <c r="O717" s="86"/>
      <c r="P717" s="86"/>
      <c r="Q717" s="86" t="s">
        <v>379</v>
      </c>
      <c r="R717" s="86"/>
      <c r="S717" s="442"/>
      <c r="T717" s="279"/>
      <c r="U717" s="279"/>
      <c r="V717" s="279"/>
      <c r="W717" s="279"/>
      <c r="X717" s="279"/>
      <c r="Y717" s="279"/>
      <c r="Z717" s="279"/>
    </row>
    <row r="718" spans="1:26" ht="16.5" customHeight="1">
      <c r="A718" s="665"/>
      <c r="B718" s="665"/>
      <c r="C718" s="665"/>
      <c r="D718" s="665"/>
      <c r="E718" s="665"/>
      <c r="F718" s="665"/>
      <c r="G718" s="26"/>
      <c r="H718" s="333" t="s">
        <v>18114</v>
      </c>
      <c r="I718" s="130" t="s">
        <v>18115</v>
      </c>
      <c r="J718" s="86" t="s">
        <v>158</v>
      </c>
      <c r="K718" s="86"/>
      <c r="L718" s="665"/>
      <c r="M718" s="178"/>
      <c r="N718" s="26"/>
      <c r="O718" s="86"/>
      <c r="P718" s="86"/>
      <c r="Q718" s="86" t="s">
        <v>379</v>
      </c>
      <c r="R718" s="86"/>
      <c r="S718" s="442"/>
      <c r="T718" s="279"/>
      <c r="U718" s="279"/>
      <c r="V718" s="279"/>
      <c r="W718" s="279"/>
      <c r="X718" s="279"/>
      <c r="Y718" s="279"/>
      <c r="Z718" s="279"/>
    </row>
    <row r="719" spans="1:26" ht="16.5" customHeight="1">
      <c r="A719" s="665"/>
      <c r="B719" s="665"/>
      <c r="C719" s="665"/>
      <c r="D719" s="665"/>
      <c r="E719" s="665"/>
      <c r="F719" s="665"/>
      <c r="G719" s="26"/>
      <c r="H719" s="271" t="s">
        <v>17083</v>
      </c>
      <c r="I719" s="130" t="s">
        <v>16900</v>
      </c>
      <c r="J719" s="86" t="s">
        <v>158</v>
      </c>
      <c r="K719" s="86"/>
      <c r="L719" s="665"/>
      <c r="M719" s="178"/>
      <c r="N719" s="26"/>
      <c r="O719" s="86"/>
      <c r="P719" s="86"/>
      <c r="Q719" s="86" t="s">
        <v>379</v>
      </c>
      <c r="R719" s="86"/>
      <c r="S719" s="442"/>
      <c r="T719" s="279"/>
      <c r="U719" s="279"/>
      <c r="V719" s="279"/>
      <c r="W719" s="279"/>
      <c r="X719" s="279"/>
      <c r="Y719" s="279"/>
      <c r="Z719" s="279"/>
    </row>
    <row r="720" spans="1:26" ht="16.5" customHeight="1">
      <c r="A720" s="665"/>
      <c r="B720" s="665"/>
      <c r="C720" s="665"/>
      <c r="D720" s="665"/>
      <c r="E720" s="665"/>
      <c r="F720" s="665"/>
      <c r="G720" s="26"/>
      <c r="H720" s="271" t="s">
        <v>16909</v>
      </c>
      <c r="I720" s="130" t="s">
        <v>18094</v>
      </c>
      <c r="J720" s="86" t="s">
        <v>158</v>
      </c>
      <c r="K720" s="86"/>
      <c r="L720" s="665"/>
      <c r="M720" s="178"/>
      <c r="N720" s="26"/>
      <c r="O720" s="86"/>
      <c r="P720" s="86"/>
      <c r="Q720" s="86" t="s">
        <v>379</v>
      </c>
      <c r="R720" s="86"/>
      <c r="S720" s="442"/>
      <c r="T720" s="279"/>
      <c r="U720" s="279"/>
      <c r="V720" s="279"/>
      <c r="W720" s="279"/>
      <c r="X720" s="279"/>
      <c r="Y720" s="279"/>
      <c r="Z720" s="279"/>
    </row>
    <row r="721" spans="1:26" ht="16.5" customHeight="1">
      <c r="A721" s="665"/>
      <c r="B721" s="665"/>
      <c r="C721" s="665"/>
      <c r="D721" s="665"/>
      <c r="E721" s="665"/>
      <c r="F721" s="665"/>
      <c r="G721" s="26"/>
      <c r="H721" s="333" t="s">
        <v>18165</v>
      </c>
      <c r="I721" s="142" t="s">
        <v>18024</v>
      </c>
      <c r="J721" s="86" t="s">
        <v>158</v>
      </c>
      <c r="K721" s="86"/>
      <c r="L721" s="665"/>
      <c r="M721" s="178"/>
      <c r="N721" s="26"/>
      <c r="O721" s="86"/>
      <c r="P721" s="86"/>
      <c r="Q721" s="86" t="s">
        <v>379</v>
      </c>
      <c r="R721" s="86"/>
      <c r="S721" s="442"/>
      <c r="T721" s="279"/>
      <c r="U721" s="279"/>
      <c r="V721" s="279"/>
      <c r="W721" s="279"/>
      <c r="X721" s="279"/>
      <c r="Y721" s="279"/>
      <c r="Z721" s="279"/>
    </row>
    <row r="722" spans="1:26" ht="16.5" customHeight="1">
      <c r="A722" s="665"/>
      <c r="B722" s="665"/>
      <c r="C722" s="665"/>
      <c r="D722" s="665"/>
      <c r="E722" s="665"/>
      <c r="F722" s="665"/>
      <c r="G722" s="26"/>
      <c r="H722" s="333" t="s">
        <v>13006</v>
      </c>
      <c r="I722" s="2" t="s">
        <v>14698</v>
      </c>
      <c r="J722" s="86" t="s">
        <v>158</v>
      </c>
      <c r="K722" s="86"/>
      <c r="L722" s="665"/>
      <c r="M722" s="178"/>
      <c r="N722" s="26"/>
      <c r="O722" s="86"/>
      <c r="P722" s="86"/>
      <c r="Q722" s="86" t="s">
        <v>379</v>
      </c>
      <c r="R722" s="86"/>
      <c r="S722" s="442"/>
      <c r="T722" s="279"/>
      <c r="U722" s="279"/>
      <c r="V722" s="279"/>
      <c r="W722" s="279"/>
      <c r="X722" s="279"/>
      <c r="Y722" s="279"/>
      <c r="Z722" s="279"/>
    </row>
    <row r="723" spans="1:26" ht="16.5" customHeight="1">
      <c r="A723" s="665"/>
      <c r="B723" s="665"/>
      <c r="C723" s="665"/>
      <c r="D723" s="665"/>
      <c r="E723" s="665"/>
      <c r="F723" s="665"/>
      <c r="G723" s="26"/>
      <c r="H723" s="333" t="s">
        <v>17941</v>
      </c>
      <c r="I723" s="2" t="s">
        <v>18146</v>
      </c>
      <c r="J723" s="86" t="s">
        <v>158</v>
      </c>
      <c r="K723" s="86"/>
      <c r="L723" s="665"/>
      <c r="M723" s="178"/>
      <c r="N723" s="26"/>
      <c r="O723" s="86"/>
      <c r="P723" s="86"/>
      <c r="Q723" s="86" t="s">
        <v>379</v>
      </c>
      <c r="R723" s="86"/>
      <c r="S723" s="442"/>
      <c r="T723" s="279"/>
      <c r="U723" s="279"/>
      <c r="V723" s="279"/>
      <c r="W723" s="279"/>
      <c r="X723" s="279"/>
      <c r="Y723" s="279"/>
      <c r="Z723" s="279"/>
    </row>
    <row r="724" spans="1:26" ht="16.5" customHeight="1">
      <c r="A724" s="665"/>
      <c r="B724" s="665"/>
      <c r="C724" s="665"/>
      <c r="D724" s="665"/>
      <c r="E724" s="665"/>
      <c r="F724" s="665"/>
      <c r="G724" s="26"/>
      <c r="H724" s="333" t="s">
        <v>13108</v>
      </c>
      <c r="I724" s="2" t="s">
        <v>14730</v>
      </c>
      <c r="J724" s="86" t="s">
        <v>158</v>
      </c>
      <c r="K724" s="86"/>
      <c r="L724" s="665"/>
      <c r="M724" s="178"/>
      <c r="N724" s="26"/>
      <c r="O724" s="86"/>
      <c r="P724" s="86"/>
      <c r="Q724" s="86" t="s">
        <v>379</v>
      </c>
      <c r="R724" s="86"/>
      <c r="S724" s="442"/>
      <c r="T724" s="279"/>
      <c r="U724" s="279"/>
      <c r="V724" s="279"/>
      <c r="W724" s="279"/>
      <c r="X724" s="279"/>
      <c r="Y724" s="279"/>
      <c r="Z724" s="279"/>
    </row>
    <row r="725" spans="1:26" ht="16.5" customHeight="1">
      <c r="A725" s="665"/>
      <c r="B725" s="665"/>
      <c r="C725" s="665"/>
      <c r="D725" s="665"/>
      <c r="E725" s="665"/>
      <c r="F725" s="665"/>
      <c r="G725" s="26"/>
      <c r="H725" s="333" t="s">
        <v>17941</v>
      </c>
      <c r="I725" s="2" t="s">
        <v>18146</v>
      </c>
      <c r="J725" s="86" t="s">
        <v>158</v>
      </c>
      <c r="K725" s="86"/>
      <c r="L725" s="665"/>
      <c r="M725" s="178"/>
      <c r="N725" s="26"/>
      <c r="O725" s="86"/>
      <c r="P725" s="86"/>
      <c r="Q725" s="86" t="s">
        <v>379</v>
      </c>
      <c r="R725" s="86"/>
      <c r="S725" s="442"/>
      <c r="T725" s="279"/>
      <c r="U725" s="279"/>
      <c r="V725" s="279"/>
      <c r="W725" s="279"/>
      <c r="X725" s="279"/>
      <c r="Y725" s="279"/>
      <c r="Z725" s="279"/>
    </row>
    <row r="726" spans="1:26" ht="16.5" customHeight="1">
      <c r="A726" s="665"/>
      <c r="B726" s="665"/>
      <c r="C726" s="665"/>
      <c r="D726" s="666"/>
      <c r="E726" s="665"/>
      <c r="F726" s="665"/>
      <c r="G726" s="26"/>
      <c r="H726" s="333" t="s">
        <v>13059</v>
      </c>
      <c r="I726" s="2" t="s">
        <v>14717</v>
      </c>
      <c r="J726" s="86" t="s">
        <v>158</v>
      </c>
      <c r="K726" s="86"/>
      <c r="L726" s="665"/>
      <c r="M726" s="178"/>
      <c r="N726" s="26"/>
      <c r="O726" s="86"/>
      <c r="P726" s="86"/>
      <c r="Q726" s="86" t="s">
        <v>379</v>
      </c>
      <c r="R726" s="86"/>
      <c r="S726" s="442"/>
      <c r="T726" s="279"/>
      <c r="U726" s="279"/>
      <c r="V726" s="279"/>
      <c r="W726" s="279"/>
      <c r="X726" s="279"/>
      <c r="Y726" s="279"/>
      <c r="Z726" s="279"/>
    </row>
    <row r="727" spans="1:26" ht="16.5" customHeight="1">
      <c r="A727" s="666"/>
      <c r="B727" s="666"/>
      <c r="C727" s="666"/>
      <c r="D727" s="488"/>
      <c r="E727" s="666"/>
      <c r="F727" s="666"/>
      <c r="G727" s="26"/>
      <c r="H727" s="333" t="s">
        <v>17941</v>
      </c>
      <c r="I727" s="2" t="s">
        <v>17953</v>
      </c>
      <c r="J727" s="86" t="s">
        <v>158</v>
      </c>
      <c r="K727" s="86"/>
      <c r="L727" s="666"/>
      <c r="M727" s="178"/>
      <c r="N727" s="26"/>
      <c r="O727" s="86"/>
      <c r="P727" s="86"/>
      <c r="Q727" s="86" t="s">
        <v>379</v>
      </c>
      <c r="R727" s="86"/>
      <c r="S727" s="442"/>
      <c r="T727" s="279"/>
      <c r="U727" s="279"/>
      <c r="V727" s="279"/>
      <c r="W727" s="279"/>
      <c r="X727" s="279"/>
      <c r="Y727" s="279"/>
      <c r="Z727" s="279"/>
    </row>
    <row r="728" spans="1:26" ht="16.5" customHeight="1">
      <c r="A728" s="747" t="s">
        <v>18172</v>
      </c>
      <c r="B728" s="747"/>
      <c r="C728" s="747"/>
      <c r="D728" s="749" t="s">
        <v>3244</v>
      </c>
      <c r="E728" s="741" t="s">
        <v>18176</v>
      </c>
      <c r="F728" s="747"/>
      <c r="G728" s="488"/>
      <c r="H728" s="461" t="s">
        <v>17912</v>
      </c>
      <c r="I728" s="488"/>
      <c r="J728" s="117" t="s">
        <v>158</v>
      </c>
      <c r="K728" s="117"/>
      <c r="L728" s="748"/>
      <c r="M728" s="178"/>
      <c r="N728" s="26"/>
      <c r="O728" s="86"/>
      <c r="P728" s="86"/>
      <c r="Q728" s="86" t="s">
        <v>379</v>
      </c>
      <c r="R728" s="86"/>
      <c r="S728" s="442"/>
      <c r="T728" s="279"/>
      <c r="U728" s="279"/>
      <c r="V728" s="279"/>
      <c r="W728" s="279"/>
      <c r="X728" s="279"/>
      <c r="Y728" s="279"/>
      <c r="Z728" s="279"/>
    </row>
    <row r="729" spans="1:26" ht="16.5" customHeight="1">
      <c r="A729" s="665"/>
      <c r="B729" s="665"/>
      <c r="C729" s="665"/>
      <c r="D729" s="665"/>
      <c r="E729" s="665"/>
      <c r="F729" s="665"/>
      <c r="G729" s="26" t="s">
        <v>17299</v>
      </c>
      <c r="H729" s="271" t="s">
        <v>15984</v>
      </c>
      <c r="I729" s="130" t="s">
        <v>15985</v>
      </c>
      <c r="J729" s="86" t="s">
        <v>158</v>
      </c>
      <c r="K729" s="86"/>
      <c r="L729" s="665"/>
      <c r="M729" s="178"/>
      <c r="N729" s="26"/>
      <c r="O729" s="86"/>
      <c r="P729" s="86"/>
      <c r="Q729" s="86" t="s">
        <v>379</v>
      </c>
      <c r="R729" s="86"/>
      <c r="S729" s="442"/>
      <c r="T729" s="279"/>
      <c r="U729" s="279"/>
      <c r="V729" s="279"/>
      <c r="W729" s="279"/>
      <c r="X729" s="279"/>
      <c r="Y729" s="279"/>
      <c r="Z729" s="279"/>
    </row>
    <row r="730" spans="1:26" ht="16.5" customHeight="1">
      <c r="A730" s="665"/>
      <c r="B730" s="665"/>
      <c r="C730" s="665"/>
      <c r="D730" s="665"/>
      <c r="E730" s="665"/>
      <c r="F730" s="665"/>
      <c r="G730" s="26"/>
      <c r="H730" s="333" t="s">
        <v>18067</v>
      </c>
      <c r="I730" s="271" t="s">
        <v>18068</v>
      </c>
      <c r="J730" s="86" t="s">
        <v>158</v>
      </c>
      <c r="K730" s="86"/>
      <c r="L730" s="665"/>
      <c r="M730" s="178"/>
      <c r="N730" s="26"/>
      <c r="O730" s="86"/>
      <c r="P730" s="86"/>
      <c r="Q730" s="86" t="s">
        <v>379</v>
      </c>
      <c r="R730" s="86"/>
      <c r="S730" s="442"/>
      <c r="T730" s="279"/>
      <c r="U730" s="279"/>
      <c r="V730" s="279"/>
      <c r="W730" s="279"/>
      <c r="X730" s="279"/>
      <c r="Y730" s="279"/>
      <c r="Z730" s="279"/>
    </row>
    <row r="731" spans="1:26" ht="16.5" customHeight="1">
      <c r="A731" s="665"/>
      <c r="B731" s="665"/>
      <c r="C731" s="665"/>
      <c r="D731" s="665"/>
      <c r="E731" s="665"/>
      <c r="F731" s="665"/>
      <c r="G731" s="26"/>
      <c r="H731" s="271" t="s">
        <v>15884</v>
      </c>
      <c r="I731" s="130" t="s">
        <v>16122</v>
      </c>
      <c r="J731" s="86" t="s">
        <v>158</v>
      </c>
      <c r="K731" s="86"/>
      <c r="L731" s="665"/>
      <c r="M731" s="178"/>
      <c r="N731" s="26"/>
      <c r="O731" s="86"/>
      <c r="P731" s="86"/>
      <c r="Q731" s="86" t="s">
        <v>379</v>
      </c>
      <c r="R731" s="86"/>
      <c r="S731" s="442"/>
      <c r="T731" s="279"/>
      <c r="U731" s="279"/>
      <c r="V731" s="279"/>
      <c r="W731" s="279"/>
      <c r="X731" s="279"/>
      <c r="Y731" s="279"/>
      <c r="Z731" s="279"/>
    </row>
    <row r="732" spans="1:26" ht="16.5" customHeight="1">
      <c r="A732" s="665"/>
      <c r="B732" s="665"/>
      <c r="C732" s="665"/>
      <c r="D732" s="665"/>
      <c r="E732" s="665"/>
      <c r="F732" s="665"/>
      <c r="G732" s="26"/>
      <c r="H732" s="447" t="s">
        <v>18073</v>
      </c>
      <c r="I732" s="447"/>
      <c r="J732" s="86" t="s">
        <v>158</v>
      </c>
      <c r="K732" s="86"/>
      <c r="L732" s="665"/>
      <c r="M732" s="178"/>
      <c r="N732" s="26"/>
      <c r="O732" s="86"/>
      <c r="P732" s="86"/>
      <c r="Q732" s="86" t="s">
        <v>379</v>
      </c>
      <c r="R732" s="86"/>
      <c r="S732" s="442"/>
      <c r="T732" s="279"/>
      <c r="U732" s="279"/>
      <c r="V732" s="279"/>
      <c r="W732" s="279"/>
      <c r="X732" s="279"/>
      <c r="Y732" s="279"/>
      <c r="Z732" s="279"/>
    </row>
    <row r="733" spans="1:26" ht="16.5" customHeight="1">
      <c r="A733" s="665"/>
      <c r="B733" s="665"/>
      <c r="C733" s="665"/>
      <c r="D733" s="665"/>
      <c r="E733" s="665"/>
      <c r="F733" s="665"/>
      <c r="G733" s="26"/>
      <c r="H733" s="271" t="s">
        <v>18076</v>
      </c>
      <c r="I733" s="492" t="s">
        <v>18077</v>
      </c>
      <c r="J733" s="86" t="s">
        <v>158</v>
      </c>
      <c r="K733" s="86"/>
      <c r="L733" s="665"/>
      <c r="M733" s="178"/>
      <c r="N733" s="26"/>
      <c r="O733" s="86"/>
      <c r="P733" s="86"/>
      <c r="Q733" s="86" t="s">
        <v>379</v>
      </c>
      <c r="R733" s="86"/>
      <c r="S733" s="442"/>
      <c r="T733" s="279"/>
      <c r="U733" s="279"/>
      <c r="V733" s="279"/>
      <c r="W733" s="279"/>
      <c r="X733" s="279"/>
      <c r="Y733" s="279"/>
      <c r="Z733" s="279"/>
    </row>
    <row r="734" spans="1:26" ht="16.5" customHeight="1">
      <c r="A734" s="665"/>
      <c r="B734" s="665"/>
      <c r="C734" s="665"/>
      <c r="D734" s="665"/>
      <c r="E734" s="665"/>
      <c r="F734" s="665"/>
      <c r="G734" s="26"/>
      <c r="H734" s="333" t="s">
        <v>17897</v>
      </c>
      <c r="I734" s="492"/>
      <c r="J734" s="86" t="s">
        <v>158</v>
      </c>
      <c r="K734" s="86"/>
      <c r="L734" s="665"/>
      <c r="M734" s="178"/>
      <c r="N734" s="26"/>
      <c r="O734" s="86"/>
      <c r="P734" s="86"/>
      <c r="Q734" s="86" t="s">
        <v>379</v>
      </c>
      <c r="R734" s="86"/>
      <c r="S734" s="442"/>
      <c r="T734" s="279"/>
      <c r="U734" s="279"/>
      <c r="V734" s="279"/>
      <c r="W734" s="279"/>
      <c r="X734" s="279"/>
      <c r="Y734" s="279"/>
      <c r="Z734" s="279"/>
    </row>
    <row r="735" spans="1:26" ht="16.5" customHeight="1">
      <c r="A735" s="665"/>
      <c r="B735" s="665"/>
      <c r="C735" s="665"/>
      <c r="D735" s="665"/>
      <c r="E735" s="665"/>
      <c r="F735" s="665"/>
      <c r="G735" s="26"/>
      <c r="H735" s="333" t="s">
        <v>13006</v>
      </c>
      <c r="I735" s="2" t="s">
        <v>14698</v>
      </c>
      <c r="J735" s="86" t="s">
        <v>158</v>
      </c>
      <c r="K735" s="86"/>
      <c r="L735" s="665"/>
      <c r="M735" s="178"/>
      <c r="N735" s="26"/>
      <c r="O735" s="86"/>
      <c r="P735" s="86"/>
      <c r="Q735" s="86" t="s">
        <v>379</v>
      </c>
      <c r="R735" s="86"/>
      <c r="S735" s="442"/>
      <c r="T735" s="279"/>
      <c r="U735" s="279"/>
      <c r="V735" s="279"/>
      <c r="W735" s="279"/>
      <c r="X735" s="279"/>
      <c r="Y735" s="279"/>
      <c r="Z735" s="279"/>
    </row>
    <row r="736" spans="1:26" ht="16.5" customHeight="1">
      <c r="A736" s="665"/>
      <c r="B736" s="665"/>
      <c r="C736" s="665"/>
      <c r="D736" s="665"/>
      <c r="E736" s="665"/>
      <c r="F736" s="665"/>
      <c r="G736" s="26"/>
      <c r="H736" s="333" t="s">
        <v>17941</v>
      </c>
      <c r="I736" s="2" t="s">
        <v>18194</v>
      </c>
      <c r="J736" s="86" t="s">
        <v>158</v>
      </c>
      <c r="K736" s="86"/>
      <c r="L736" s="665"/>
      <c r="M736" s="178"/>
      <c r="N736" s="26"/>
      <c r="O736" s="86"/>
      <c r="P736" s="86"/>
      <c r="Q736" s="86" t="s">
        <v>379</v>
      </c>
      <c r="R736" s="86"/>
      <c r="S736" s="442"/>
      <c r="T736" s="279"/>
      <c r="U736" s="279"/>
      <c r="V736" s="279"/>
      <c r="W736" s="279"/>
      <c r="X736" s="279"/>
      <c r="Y736" s="279"/>
      <c r="Z736" s="279"/>
    </row>
    <row r="737" spans="1:26" ht="16.5" customHeight="1">
      <c r="A737" s="665"/>
      <c r="B737" s="665"/>
      <c r="C737" s="665"/>
      <c r="D737" s="665"/>
      <c r="E737" s="665"/>
      <c r="F737" s="665"/>
      <c r="G737" s="26"/>
      <c r="H737" s="333" t="s">
        <v>13108</v>
      </c>
      <c r="I737" s="2" t="s">
        <v>14730</v>
      </c>
      <c r="J737" s="86" t="s">
        <v>158</v>
      </c>
      <c r="K737" s="86"/>
      <c r="L737" s="665"/>
      <c r="M737" s="178"/>
      <c r="N737" s="26"/>
      <c r="O737" s="86"/>
      <c r="P737" s="86"/>
      <c r="Q737" s="86" t="s">
        <v>379</v>
      </c>
      <c r="R737" s="86"/>
      <c r="S737" s="442"/>
      <c r="T737" s="279"/>
      <c r="U737" s="279"/>
      <c r="V737" s="279"/>
      <c r="W737" s="279"/>
      <c r="X737" s="279"/>
      <c r="Y737" s="279"/>
      <c r="Z737" s="279"/>
    </row>
    <row r="738" spans="1:26" ht="16.5" customHeight="1">
      <c r="A738" s="665"/>
      <c r="B738" s="665"/>
      <c r="C738" s="665"/>
      <c r="D738" s="665"/>
      <c r="E738" s="665"/>
      <c r="F738" s="665"/>
      <c r="G738" s="26"/>
      <c r="H738" s="333" t="s">
        <v>17941</v>
      </c>
      <c r="I738" s="2" t="s">
        <v>18194</v>
      </c>
      <c r="J738" s="86" t="s">
        <v>158</v>
      </c>
      <c r="K738" s="86"/>
      <c r="L738" s="665"/>
      <c r="M738" s="178"/>
      <c r="N738" s="26"/>
      <c r="O738" s="86"/>
      <c r="P738" s="86"/>
      <c r="Q738" s="86" t="s">
        <v>379</v>
      </c>
      <c r="R738" s="86"/>
      <c r="S738" s="442"/>
      <c r="T738" s="279"/>
      <c r="U738" s="279"/>
      <c r="V738" s="279"/>
      <c r="W738" s="279"/>
      <c r="X738" s="279"/>
      <c r="Y738" s="279"/>
      <c r="Z738" s="279"/>
    </row>
    <row r="739" spans="1:26" ht="16.5" customHeight="1">
      <c r="A739" s="665"/>
      <c r="B739" s="665"/>
      <c r="C739" s="665"/>
      <c r="D739" s="665"/>
      <c r="E739" s="665"/>
      <c r="F739" s="665"/>
      <c r="G739" s="26"/>
      <c r="H739" s="333" t="s">
        <v>13059</v>
      </c>
      <c r="I739" s="2" t="s">
        <v>14717</v>
      </c>
      <c r="J739" s="86" t="s">
        <v>158</v>
      </c>
      <c r="K739" s="86"/>
      <c r="L739" s="665"/>
      <c r="M739" s="178"/>
      <c r="N739" s="26"/>
      <c r="O739" s="86"/>
      <c r="P739" s="86"/>
      <c r="Q739" s="86" t="s">
        <v>379</v>
      </c>
      <c r="R739" s="86"/>
      <c r="S739" s="442"/>
      <c r="T739" s="279"/>
      <c r="U739" s="279"/>
      <c r="V739" s="279"/>
      <c r="W739" s="279"/>
      <c r="X739" s="279"/>
      <c r="Y739" s="279"/>
      <c r="Z739" s="279"/>
    </row>
    <row r="740" spans="1:26" ht="16.5" customHeight="1">
      <c r="A740" s="666"/>
      <c r="B740" s="666"/>
      <c r="C740" s="666"/>
      <c r="D740" s="666"/>
      <c r="E740" s="666"/>
      <c r="F740" s="666"/>
      <c r="G740" s="26"/>
      <c r="H740" s="333" t="s">
        <v>17941</v>
      </c>
      <c r="I740" s="2" t="s">
        <v>17953</v>
      </c>
      <c r="J740" s="86" t="s">
        <v>158</v>
      </c>
      <c r="K740" s="86"/>
      <c r="L740" s="666"/>
      <c r="M740" s="178"/>
      <c r="N740" s="26"/>
      <c r="O740" s="86"/>
      <c r="P740" s="86"/>
      <c r="Q740" s="86" t="s">
        <v>379</v>
      </c>
      <c r="R740" s="86"/>
      <c r="S740" s="442"/>
      <c r="T740" s="279"/>
      <c r="U740" s="279"/>
      <c r="V740" s="279"/>
      <c r="W740" s="279"/>
      <c r="X740" s="279"/>
      <c r="Y740" s="279"/>
      <c r="Z740" s="279"/>
    </row>
    <row r="741" spans="1:26" ht="16.5" customHeight="1">
      <c r="A741" s="747" t="s">
        <v>18200</v>
      </c>
      <c r="B741" s="747"/>
      <c r="C741" s="747"/>
      <c r="D741" s="749" t="s">
        <v>3244</v>
      </c>
      <c r="E741" s="741" t="s">
        <v>18203</v>
      </c>
      <c r="F741" s="747"/>
      <c r="G741" s="488"/>
      <c r="H741" s="461" t="s">
        <v>17912</v>
      </c>
      <c r="I741" s="488"/>
      <c r="J741" s="117" t="s">
        <v>158</v>
      </c>
      <c r="K741" s="117"/>
      <c r="L741" s="748"/>
      <c r="M741" s="178"/>
      <c r="N741" s="26"/>
      <c r="O741" s="86"/>
      <c r="P741" s="86"/>
      <c r="Q741" s="86" t="s">
        <v>379</v>
      </c>
      <c r="R741" s="86"/>
      <c r="S741" s="442"/>
      <c r="T741" s="279"/>
      <c r="U741" s="279"/>
      <c r="V741" s="279"/>
      <c r="W741" s="279"/>
      <c r="X741" s="279"/>
      <c r="Y741" s="279"/>
      <c r="Z741" s="279"/>
    </row>
    <row r="742" spans="1:26" ht="16.5" customHeight="1">
      <c r="A742" s="665"/>
      <c r="B742" s="665"/>
      <c r="C742" s="665"/>
      <c r="D742" s="665"/>
      <c r="E742" s="665"/>
      <c r="F742" s="665"/>
      <c r="G742" s="26" t="s">
        <v>17299</v>
      </c>
      <c r="H742" s="271" t="s">
        <v>15984</v>
      </c>
      <c r="I742" s="130" t="s">
        <v>15985</v>
      </c>
      <c r="J742" s="86" t="s">
        <v>158</v>
      </c>
      <c r="K742" s="86"/>
      <c r="L742" s="665"/>
      <c r="M742" s="178"/>
      <c r="N742" s="26"/>
      <c r="O742" s="86"/>
      <c r="P742" s="86"/>
      <c r="Q742" s="86" t="s">
        <v>379</v>
      </c>
      <c r="R742" s="86"/>
      <c r="S742" s="442"/>
      <c r="T742" s="279"/>
      <c r="U742" s="279"/>
      <c r="V742" s="279"/>
      <c r="W742" s="279"/>
      <c r="X742" s="279"/>
      <c r="Y742" s="279"/>
      <c r="Z742" s="279"/>
    </row>
    <row r="743" spans="1:26" ht="16.5" customHeight="1">
      <c r="A743" s="665"/>
      <c r="B743" s="665"/>
      <c r="C743" s="665"/>
      <c r="D743" s="665"/>
      <c r="E743" s="665"/>
      <c r="F743" s="665"/>
      <c r="G743" s="26"/>
      <c r="H743" s="333" t="s">
        <v>18208</v>
      </c>
      <c r="I743" s="130" t="s">
        <v>18209</v>
      </c>
      <c r="J743" s="86" t="s">
        <v>158</v>
      </c>
      <c r="K743" s="86"/>
      <c r="L743" s="665"/>
      <c r="M743" s="178"/>
      <c r="N743" s="26"/>
      <c r="O743" s="86"/>
      <c r="P743" s="86"/>
      <c r="Q743" s="86" t="s">
        <v>379</v>
      </c>
      <c r="R743" s="86"/>
      <c r="S743" s="442"/>
      <c r="T743" s="279"/>
      <c r="U743" s="279"/>
      <c r="V743" s="279"/>
      <c r="W743" s="279"/>
      <c r="X743" s="279"/>
      <c r="Y743" s="279"/>
      <c r="Z743" s="279"/>
    </row>
    <row r="744" spans="1:26" ht="16.5" customHeight="1">
      <c r="A744" s="665"/>
      <c r="B744" s="665"/>
      <c r="C744" s="665"/>
      <c r="D744" s="665"/>
      <c r="E744" s="665"/>
      <c r="F744" s="665"/>
      <c r="G744" s="26"/>
      <c r="H744" s="271" t="s">
        <v>17083</v>
      </c>
      <c r="I744" s="130" t="s">
        <v>16900</v>
      </c>
      <c r="J744" s="86" t="s">
        <v>158</v>
      </c>
      <c r="K744" s="86"/>
      <c r="L744" s="665"/>
      <c r="M744" s="178"/>
      <c r="N744" s="26"/>
      <c r="O744" s="86"/>
      <c r="P744" s="86"/>
      <c r="Q744" s="86" t="s">
        <v>379</v>
      </c>
      <c r="R744" s="86"/>
      <c r="S744" s="442"/>
      <c r="T744" s="279"/>
      <c r="U744" s="279"/>
      <c r="V744" s="279"/>
      <c r="W744" s="279"/>
      <c r="X744" s="279"/>
      <c r="Y744" s="279"/>
      <c r="Z744" s="279"/>
    </row>
    <row r="745" spans="1:26" ht="16.5" customHeight="1">
      <c r="A745" s="665"/>
      <c r="B745" s="665"/>
      <c r="C745" s="665"/>
      <c r="D745" s="665"/>
      <c r="E745" s="665"/>
      <c r="F745" s="665"/>
      <c r="G745" s="26"/>
      <c r="H745" s="333" t="s">
        <v>17080</v>
      </c>
      <c r="I745" s="2" t="s">
        <v>17920</v>
      </c>
      <c r="J745" s="86" t="s">
        <v>158</v>
      </c>
      <c r="K745" s="86"/>
      <c r="L745" s="665"/>
      <c r="M745" s="178"/>
      <c r="N745" s="26"/>
      <c r="O745" s="86"/>
      <c r="P745" s="86"/>
      <c r="Q745" s="86" t="s">
        <v>379</v>
      </c>
      <c r="R745" s="86"/>
      <c r="S745" s="442"/>
      <c r="T745" s="279"/>
      <c r="U745" s="279"/>
      <c r="V745" s="279"/>
      <c r="W745" s="279"/>
      <c r="X745" s="279"/>
      <c r="Y745" s="279"/>
      <c r="Z745" s="279"/>
    </row>
    <row r="746" spans="1:26" ht="16.5" customHeight="1">
      <c r="A746" s="665"/>
      <c r="B746" s="665"/>
      <c r="C746" s="665"/>
      <c r="D746" s="665"/>
      <c r="E746" s="665"/>
      <c r="F746" s="665"/>
      <c r="G746" s="26"/>
      <c r="H746" s="271" t="s">
        <v>16909</v>
      </c>
      <c r="I746" s="130" t="s">
        <v>16122</v>
      </c>
      <c r="J746" s="86" t="s">
        <v>158</v>
      </c>
      <c r="K746" s="86"/>
      <c r="L746" s="665"/>
      <c r="M746" s="178"/>
      <c r="N746" s="26"/>
      <c r="O746" s="86"/>
      <c r="P746" s="86"/>
      <c r="Q746" s="86" t="s">
        <v>379</v>
      </c>
      <c r="R746" s="86"/>
      <c r="S746" s="442"/>
      <c r="T746" s="279"/>
      <c r="U746" s="279"/>
      <c r="V746" s="279"/>
      <c r="W746" s="279"/>
      <c r="X746" s="279"/>
      <c r="Y746" s="279"/>
      <c r="Z746" s="279"/>
    </row>
    <row r="747" spans="1:26" ht="16.5" customHeight="1">
      <c r="A747" s="665"/>
      <c r="B747" s="665"/>
      <c r="C747" s="665"/>
      <c r="D747" s="665"/>
      <c r="E747" s="665"/>
      <c r="F747" s="665"/>
      <c r="G747" s="26"/>
      <c r="H747" s="271" t="s">
        <v>16296</v>
      </c>
      <c r="I747" s="130" t="s">
        <v>17929</v>
      </c>
      <c r="J747" s="86" t="s">
        <v>158</v>
      </c>
      <c r="K747" s="86"/>
      <c r="L747" s="665"/>
      <c r="M747" s="178"/>
      <c r="N747" s="26"/>
      <c r="O747" s="86"/>
      <c r="P747" s="86"/>
      <c r="Q747" s="86" t="s">
        <v>379</v>
      </c>
      <c r="R747" s="86"/>
      <c r="S747" s="442"/>
      <c r="T747" s="279"/>
      <c r="U747" s="279"/>
      <c r="V747" s="279"/>
      <c r="W747" s="279"/>
      <c r="X747" s="279"/>
      <c r="Y747" s="279"/>
      <c r="Z747" s="279"/>
    </row>
    <row r="748" spans="1:26" ht="16.5" customHeight="1">
      <c r="A748" s="665"/>
      <c r="B748" s="665"/>
      <c r="C748" s="665"/>
      <c r="D748" s="665"/>
      <c r="E748" s="665"/>
      <c r="F748" s="665"/>
      <c r="G748" s="26"/>
      <c r="H748" s="271" t="s">
        <v>15562</v>
      </c>
      <c r="I748" s="130" t="s">
        <v>18220</v>
      </c>
      <c r="J748" s="86" t="s">
        <v>158</v>
      </c>
      <c r="K748" s="86"/>
      <c r="L748" s="665"/>
      <c r="M748" s="178"/>
      <c r="N748" s="26"/>
      <c r="O748" s="86"/>
      <c r="P748" s="86"/>
      <c r="Q748" s="86" t="s">
        <v>379</v>
      </c>
      <c r="R748" s="86"/>
      <c r="S748" s="442"/>
      <c r="T748" s="279"/>
      <c r="U748" s="279"/>
      <c r="V748" s="279"/>
      <c r="W748" s="279"/>
      <c r="X748" s="279"/>
      <c r="Y748" s="279"/>
      <c r="Z748" s="279"/>
    </row>
    <row r="749" spans="1:26" ht="16.5" customHeight="1">
      <c r="A749" s="665"/>
      <c r="B749" s="665"/>
      <c r="C749" s="665"/>
      <c r="D749" s="665"/>
      <c r="E749" s="665"/>
      <c r="F749" s="665"/>
      <c r="G749" s="26"/>
      <c r="H749" s="333" t="s">
        <v>17897</v>
      </c>
      <c r="I749" s="2" t="s">
        <v>17937</v>
      </c>
      <c r="J749" s="86" t="s">
        <v>158</v>
      </c>
      <c r="K749" s="86"/>
      <c r="L749" s="665"/>
      <c r="M749" s="178"/>
      <c r="N749" s="26"/>
      <c r="O749" s="86"/>
      <c r="P749" s="86"/>
      <c r="Q749" s="86" t="s">
        <v>379</v>
      </c>
      <c r="R749" s="86"/>
      <c r="S749" s="442"/>
      <c r="T749" s="279"/>
      <c r="U749" s="279"/>
      <c r="V749" s="279"/>
      <c r="W749" s="279"/>
      <c r="X749" s="279"/>
      <c r="Y749" s="279"/>
      <c r="Z749" s="279"/>
    </row>
    <row r="750" spans="1:26" ht="16.5" customHeight="1">
      <c r="A750" s="665"/>
      <c r="B750" s="665"/>
      <c r="C750" s="665"/>
      <c r="D750" s="665"/>
      <c r="E750" s="665"/>
      <c r="F750" s="665"/>
      <c r="G750" s="26"/>
      <c r="H750" s="333" t="s">
        <v>18225</v>
      </c>
      <c r="I750" s="2" t="s">
        <v>17431</v>
      </c>
      <c r="J750" s="86" t="s">
        <v>158</v>
      </c>
      <c r="K750" s="86"/>
      <c r="L750" s="665"/>
      <c r="M750" s="178"/>
      <c r="N750" s="26"/>
      <c r="O750" s="86"/>
      <c r="P750" s="86"/>
      <c r="Q750" s="86" t="s">
        <v>379</v>
      </c>
      <c r="R750" s="86"/>
      <c r="S750" s="442"/>
      <c r="T750" s="279"/>
      <c r="U750" s="279"/>
      <c r="V750" s="279"/>
      <c r="W750" s="279"/>
      <c r="X750" s="279"/>
      <c r="Y750" s="279"/>
      <c r="Z750" s="279"/>
    </row>
    <row r="751" spans="1:26" ht="16.5" customHeight="1">
      <c r="A751" s="665"/>
      <c r="B751" s="665"/>
      <c r="C751" s="665"/>
      <c r="D751" s="665"/>
      <c r="E751" s="665"/>
      <c r="F751" s="665"/>
      <c r="G751" s="26"/>
      <c r="H751" s="26"/>
      <c r="I751" s="130" t="s">
        <v>18094</v>
      </c>
      <c r="J751" s="86" t="s">
        <v>158</v>
      </c>
      <c r="K751" s="86"/>
      <c r="L751" s="665"/>
      <c r="M751" s="178"/>
      <c r="N751" s="26"/>
      <c r="O751" s="86"/>
      <c r="P751" s="86"/>
      <c r="Q751" s="86" t="s">
        <v>379</v>
      </c>
      <c r="R751" s="86"/>
      <c r="S751" s="442"/>
      <c r="T751" s="279"/>
      <c r="U751" s="279"/>
      <c r="V751" s="279"/>
      <c r="W751" s="279"/>
      <c r="X751" s="279"/>
      <c r="Y751" s="279"/>
      <c r="Z751" s="279"/>
    </row>
    <row r="752" spans="1:26" ht="16.5" customHeight="1">
      <c r="A752" s="665"/>
      <c r="B752" s="665"/>
      <c r="C752" s="665"/>
      <c r="D752" s="665"/>
      <c r="E752" s="665"/>
      <c r="F752" s="665"/>
      <c r="G752" s="26"/>
      <c r="H752" s="333" t="s">
        <v>13006</v>
      </c>
      <c r="I752" s="2" t="s">
        <v>14698</v>
      </c>
      <c r="J752" s="86" t="s">
        <v>158</v>
      </c>
      <c r="K752" s="86"/>
      <c r="L752" s="665"/>
      <c r="M752" s="178"/>
      <c r="N752" s="26"/>
      <c r="O752" s="86"/>
      <c r="P752" s="86"/>
      <c r="Q752" s="86" t="s">
        <v>379</v>
      </c>
      <c r="R752" s="86"/>
      <c r="S752" s="442"/>
      <c r="T752" s="279"/>
      <c r="U752" s="279"/>
      <c r="V752" s="279"/>
      <c r="W752" s="279"/>
      <c r="X752" s="279"/>
      <c r="Y752" s="279"/>
      <c r="Z752" s="279"/>
    </row>
    <row r="753" spans="1:26" ht="16.5" customHeight="1">
      <c r="A753" s="665"/>
      <c r="B753" s="665"/>
      <c r="C753" s="665"/>
      <c r="D753" s="665"/>
      <c r="E753" s="665"/>
      <c r="F753" s="665"/>
      <c r="G753" s="26"/>
      <c r="H753" s="333" t="s">
        <v>17941</v>
      </c>
      <c r="I753" s="2" t="s">
        <v>18096</v>
      </c>
      <c r="J753" s="86" t="s">
        <v>158</v>
      </c>
      <c r="K753" s="86"/>
      <c r="L753" s="665"/>
      <c r="M753" s="178"/>
      <c r="N753" s="26"/>
      <c r="O753" s="86"/>
      <c r="P753" s="86"/>
      <c r="Q753" s="86" t="s">
        <v>379</v>
      </c>
      <c r="R753" s="86"/>
      <c r="S753" s="442"/>
      <c r="T753" s="279"/>
      <c r="U753" s="279"/>
      <c r="V753" s="279"/>
      <c r="W753" s="279"/>
      <c r="X753" s="279"/>
      <c r="Y753" s="279"/>
      <c r="Z753" s="279"/>
    </row>
    <row r="754" spans="1:26" ht="16.5" customHeight="1">
      <c r="A754" s="665"/>
      <c r="B754" s="665"/>
      <c r="C754" s="665"/>
      <c r="D754" s="665"/>
      <c r="E754" s="665"/>
      <c r="F754" s="665"/>
      <c r="G754" s="26"/>
      <c r="H754" s="333" t="s">
        <v>13108</v>
      </c>
      <c r="I754" s="2" t="s">
        <v>14730</v>
      </c>
      <c r="J754" s="86" t="s">
        <v>158</v>
      </c>
      <c r="K754" s="86"/>
      <c r="L754" s="665"/>
      <c r="M754" s="178"/>
      <c r="N754" s="26"/>
      <c r="O754" s="86"/>
      <c r="P754" s="86"/>
      <c r="Q754" s="86" t="s">
        <v>379</v>
      </c>
      <c r="R754" s="86"/>
      <c r="S754" s="442"/>
      <c r="T754" s="279"/>
      <c r="U754" s="279"/>
      <c r="V754" s="279"/>
      <c r="W754" s="279"/>
      <c r="X754" s="279"/>
      <c r="Y754" s="279"/>
      <c r="Z754" s="279"/>
    </row>
    <row r="755" spans="1:26" ht="16.5" customHeight="1">
      <c r="A755" s="665"/>
      <c r="B755" s="665"/>
      <c r="C755" s="665"/>
      <c r="D755" s="665"/>
      <c r="E755" s="665"/>
      <c r="F755" s="665"/>
      <c r="G755" s="26"/>
      <c r="H755" s="333" t="s">
        <v>17941</v>
      </c>
      <c r="I755" s="2" t="s">
        <v>18096</v>
      </c>
      <c r="J755" s="86" t="s">
        <v>158</v>
      </c>
      <c r="K755" s="86"/>
      <c r="L755" s="665"/>
      <c r="M755" s="178"/>
      <c r="N755" s="26"/>
      <c r="O755" s="86"/>
      <c r="P755" s="86"/>
      <c r="Q755" s="86" t="s">
        <v>379</v>
      </c>
      <c r="R755" s="86"/>
      <c r="S755" s="442"/>
      <c r="T755" s="279"/>
      <c r="U755" s="279"/>
      <c r="V755" s="279"/>
      <c r="W755" s="279"/>
      <c r="X755" s="279"/>
      <c r="Y755" s="279"/>
      <c r="Z755" s="279"/>
    </row>
    <row r="756" spans="1:26" ht="16.5" customHeight="1">
      <c r="A756" s="665"/>
      <c r="B756" s="665"/>
      <c r="C756" s="665"/>
      <c r="D756" s="665"/>
      <c r="E756" s="665"/>
      <c r="F756" s="665"/>
      <c r="G756" s="26"/>
      <c r="H756" s="333" t="s">
        <v>13059</v>
      </c>
      <c r="I756" s="2" t="s">
        <v>14717</v>
      </c>
      <c r="J756" s="86" t="s">
        <v>158</v>
      </c>
      <c r="K756" s="86"/>
      <c r="L756" s="665"/>
      <c r="M756" s="178"/>
      <c r="N756" s="26"/>
      <c r="O756" s="86"/>
      <c r="P756" s="86"/>
      <c r="Q756" s="86" t="s">
        <v>379</v>
      </c>
      <c r="R756" s="86"/>
      <c r="S756" s="442"/>
      <c r="T756" s="279"/>
      <c r="U756" s="279"/>
      <c r="V756" s="279"/>
      <c r="W756" s="279"/>
      <c r="X756" s="279"/>
      <c r="Y756" s="279"/>
      <c r="Z756" s="279"/>
    </row>
    <row r="757" spans="1:26" ht="16.5" customHeight="1">
      <c r="A757" s="666"/>
      <c r="B757" s="666"/>
      <c r="C757" s="666"/>
      <c r="D757" s="666"/>
      <c r="E757" s="666"/>
      <c r="F757" s="666"/>
      <c r="G757" s="26"/>
      <c r="H757" s="333" t="s">
        <v>17941</v>
      </c>
      <c r="I757" s="2" t="s">
        <v>17953</v>
      </c>
      <c r="J757" s="86" t="s">
        <v>158</v>
      </c>
      <c r="K757" s="86"/>
      <c r="L757" s="666"/>
      <c r="M757" s="178"/>
      <c r="N757" s="26"/>
      <c r="O757" s="86"/>
      <c r="P757" s="86"/>
      <c r="Q757" s="86" t="s">
        <v>379</v>
      </c>
      <c r="R757" s="86"/>
      <c r="S757" s="442"/>
      <c r="T757" s="279"/>
      <c r="U757" s="279"/>
      <c r="V757" s="279"/>
      <c r="W757" s="279"/>
      <c r="X757" s="279"/>
      <c r="Y757" s="279"/>
      <c r="Z757" s="279"/>
    </row>
    <row r="758" spans="1:26" ht="16.5" customHeight="1">
      <c r="A758" s="747" t="s">
        <v>18234</v>
      </c>
      <c r="B758" s="747"/>
      <c r="C758" s="747"/>
      <c r="D758" s="749" t="s">
        <v>3244</v>
      </c>
      <c r="E758" s="741" t="s">
        <v>18239</v>
      </c>
      <c r="F758" s="747"/>
      <c r="G758" s="488"/>
      <c r="H758" s="461" t="s">
        <v>17912</v>
      </c>
      <c r="I758" s="488"/>
      <c r="J758" s="117" t="s">
        <v>158</v>
      </c>
      <c r="K758" s="117"/>
      <c r="L758" s="748"/>
      <c r="M758" s="178"/>
      <c r="N758" s="26"/>
      <c r="O758" s="86"/>
      <c r="P758" s="86"/>
      <c r="Q758" s="86" t="s">
        <v>379</v>
      </c>
      <c r="R758" s="86"/>
      <c r="S758" s="442"/>
      <c r="T758" s="279"/>
      <c r="U758" s="279"/>
      <c r="V758" s="279"/>
      <c r="W758" s="279"/>
      <c r="X758" s="279"/>
      <c r="Y758" s="279"/>
      <c r="Z758" s="279"/>
    </row>
    <row r="759" spans="1:26" ht="16.5" customHeight="1">
      <c r="A759" s="665"/>
      <c r="B759" s="665"/>
      <c r="C759" s="665"/>
      <c r="D759" s="665"/>
      <c r="E759" s="665"/>
      <c r="F759" s="665"/>
      <c r="G759" s="26" t="s">
        <v>17299</v>
      </c>
      <c r="H759" s="271" t="s">
        <v>15984</v>
      </c>
      <c r="I759" s="130" t="s">
        <v>15985</v>
      </c>
      <c r="J759" s="86" t="s">
        <v>158</v>
      </c>
      <c r="K759" s="86"/>
      <c r="L759" s="665"/>
      <c r="M759" s="178"/>
      <c r="N759" s="26"/>
      <c r="O759" s="86"/>
      <c r="P759" s="86"/>
      <c r="Q759" s="86" t="s">
        <v>379</v>
      </c>
      <c r="R759" s="86"/>
      <c r="S759" s="442"/>
      <c r="T759" s="279"/>
      <c r="U759" s="279"/>
      <c r="V759" s="279"/>
      <c r="W759" s="279"/>
      <c r="X759" s="279"/>
      <c r="Y759" s="279"/>
      <c r="Z759" s="279"/>
    </row>
    <row r="760" spans="1:26" ht="16.5" customHeight="1">
      <c r="A760" s="665"/>
      <c r="B760" s="665"/>
      <c r="C760" s="665"/>
      <c r="D760" s="665"/>
      <c r="E760" s="665"/>
      <c r="F760" s="665"/>
      <c r="G760" s="26"/>
      <c r="H760" s="333" t="s">
        <v>18244</v>
      </c>
      <c r="I760" s="130" t="s">
        <v>18245</v>
      </c>
      <c r="J760" s="86" t="s">
        <v>158</v>
      </c>
      <c r="K760" s="86"/>
      <c r="L760" s="665"/>
      <c r="M760" s="178"/>
      <c r="N760" s="26"/>
      <c r="O760" s="86"/>
      <c r="P760" s="86"/>
      <c r="Q760" s="86" t="s">
        <v>379</v>
      </c>
      <c r="R760" s="86"/>
      <c r="S760" s="442"/>
      <c r="T760" s="279"/>
      <c r="U760" s="279"/>
      <c r="V760" s="279"/>
      <c r="W760" s="279"/>
      <c r="X760" s="279"/>
      <c r="Y760" s="279"/>
      <c r="Z760" s="279"/>
    </row>
    <row r="761" spans="1:26" ht="16.5" customHeight="1">
      <c r="A761" s="665"/>
      <c r="B761" s="665"/>
      <c r="C761" s="665"/>
      <c r="D761" s="665"/>
      <c r="E761" s="665"/>
      <c r="F761" s="665"/>
      <c r="G761" s="26"/>
      <c r="H761" s="271" t="s">
        <v>17083</v>
      </c>
      <c r="I761" s="130" t="s">
        <v>16900</v>
      </c>
      <c r="J761" s="86" t="s">
        <v>158</v>
      </c>
      <c r="K761" s="86"/>
      <c r="L761" s="665"/>
      <c r="M761" s="178"/>
      <c r="N761" s="26"/>
      <c r="O761" s="86"/>
      <c r="P761" s="86"/>
      <c r="Q761" s="86" t="s">
        <v>379</v>
      </c>
      <c r="R761" s="86"/>
      <c r="S761" s="442"/>
      <c r="T761" s="279"/>
      <c r="U761" s="279"/>
      <c r="V761" s="279"/>
      <c r="W761" s="279"/>
      <c r="X761" s="279"/>
      <c r="Y761" s="279"/>
      <c r="Z761" s="279"/>
    </row>
    <row r="762" spans="1:26" ht="16.5" customHeight="1">
      <c r="A762" s="665"/>
      <c r="B762" s="665"/>
      <c r="C762" s="665"/>
      <c r="D762" s="665"/>
      <c r="E762" s="665"/>
      <c r="F762" s="665"/>
      <c r="G762" s="26"/>
      <c r="H762" s="333" t="s">
        <v>17080</v>
      </c>
      <c r="I762" s="2" t="s">
        <v>17920</v>
      </c>
      <c r="J762" s="86" t="s">
        <v>158</v>
      </c>
      <c r="K762" s="86"/>
      <c r="L762" s="665"/>
      <c r="M762" s="178"/>
      <c r="N762" s="26"/>
      <c r="O762" s="86"/>
      <c r="P762" s="86"/>
      <c r="Q762" s="86" t="s">
        <v>379</v>
      </c>
      <c r="R762" s="86"/>
      <c r="S762" s="442"/>
      <c r="T762" s="279"/>
      <c r="U762" s="279"/>
      <c r="V762" s="279"/>
      <c r="W762" s="279"/>
      <c r="X762" s="279"/>
      <c r="Y762" s="279"/>
      <c r="Z762" s="279"/>
    </row>
    <row r="763" spans="1:26" ht="16.5" customHeight="1">
      <c r="A763" s="665"/>
      <c r="B763" s="665"/>
      <c r="C763" s="665"/>
      <c r="D763" s="665"/>
      <c r="E763" s="665"/>
      <c r="F763" s="665"/>
      <c r="G763" s="26"/>
      <c r="H763" s="271" t="s">
        <v>16909</v>
      </c>
      <c r="I763" s="130" t="s">
        <v>18253</v>
      </c>
      <c r="J763" s="86" t="s">
        <v>158</v>
      </c>
      <c r="K763" s="86"/>
      <c r="L763" s="665"/>
      <c r="M763" s="178"/>
      <c r="N763" s="26"/>
      <c r="O763" s="86"/>
      <c r="P763" s="86"/>
      <c r="Q763" s="86" t="s">
        <v>379</v>
      </c>
      <c r="R763" s="86"/>
      <c r="S763" s="442"/>
      <c r="T763" s="279"/>
      <c r="U763" s="279"/>
      <c r="V763" s="279"/>
      <c r="W763" s="279"/>
      <c r="X763" s="279"/>
      <c r="Y763" s="279"/>
      <c r="Z763" s="279"/>
    </row>
    <row r="764" spans="1:26" ht="16.5" customHeight="1">
      <c r="A764" s="665"/>
      <c r="B764" s="665"/>
      <c r="C764" s="665"/>
      <c r="D764" s="665"/>
      <c r="E764" s="665"/>
      <c r="F764" s="665"/>
      <c r="G764" s="26"/>
      <c r="H764" s="333" t="s">
        <v>13006</v>
      </c>
      <c r="I764" s="2" t="s">
        <v>14698</v>
      </c>
      <c r="J764" s="86" t="s">
        <v>158</v>
      </c>
      <c r="K764" s="86"/>
      <c r="L764" s="665"/>
      <c r="M764" s="178"/>
      <c r="N764" s="26"/>
      <c r="O764" s="86"/>
      <c r="P764" s="86"/>
      <c r="Q764" s="86" t="s">
        <v>379</v>
      </c>
      <c r="R764" s="86"/>
      <c r="S764" s="442"/>
      <c r="T764" s="279"/>
      <c r="U764" s="279"/>
      <c r="V764" s="279"/>
      <c r="W764" s="279"/>
      <c r="X764" s="279"/>
      <c r="Y764" s="279"/>
      <c r="Z764" s="279"/>
    </row>
    <row r="765" spans="1:26" ht="16.5" customHeight="1">
      <c r="A765" s="665"/>
      <c r="B765" s="665"/>
      <c r="C765" s="665"/>
      <c r="D765" s="665"/>
      <c r="E765" s="665"/>
      <c r="F765" s="665"/>
      <c r="G765" s="26"/>
      <c r="H765" s="333" t="s">
        <v>17941</v>
      </c>
      <c r="I765" s="2" t="s">
        <v>18096</v>
      </c>
      <c r="J765" s="86" t="s">
        <v>158</v>
      </c>
      <c r="K765" s="86"/>
      <c r="L765" s="665"/>
      <c r="M765" s="178"/>
      <c r="N765" s="26"/>
      <c r="O765" s="86"/>
      <c r="P765" s="86"/>
      <c r="Q765" s="86" t="s">
        <v>379</v>
      </c>
      <c r="R765" s="86"/>
      <c r="S765" s="442"/>
      <c r="T765" s="279"/>
      <c r="U765" s="279"/>
      <c r="V765" s="279"/>
      <c r="W765" s="279"/>
      <c r="X765" s="279"/>
      <c r="Y765" s="279"/>
      <c r="Z765" s="279"/>
    </row>
    <row r="766" spans="1:26" ht="16.5" customHeight="1">
      <c r="A766" s="665"/>
      <c r="B766" s="665"/>
      <c r="C766" s="665"/>
      <c r="D766" s="665"/>
      <c r="E766" s="665"/>
      <c r="F766" s="665"/>
      <c r="G766" s="26"/>
      <c r="H766" s="333" t="s">
        <v>13108</v>
      </c>
      <c r="I766" s="2" t="s">
        <v>14730</v>
      </c>
      <c r="J766" s="86" t="s">
        <v>158</v>
      </c>
      <c r="K766" s="86"/>
      <c r="L766" s="665"/>
      <c r="M766" s="178"/>
      <c r="N766" s="26"/>
      <c r="O766" s="86"/>
      <c r="P766" s="86"/>
      <c r="Q766" s="86" t="s">
        <v>379</v>
      </c>
      <c r="R766" s="86"/>
      <c r="S766" s="442"/>
      <c r="T766" s="279"/>
      <c r="U766" s="279"/>
      <c r="V766" s="279"/>
      <c r="W766" s="279"/>
      <c r="X766" s="279"/>
      <c r="Y766" s="279"/>
      <c r="Z766" s="279"/>
    </row>
    <row r="767" spans="1:26" ht="16.5" customHeight="1">
      <c r="A767" s="665"/>
      <c r="B767" s="665"/>
      <c r="C767" s="665"/>
      <c r="D767" s="665"/>
      <c r="E767" s="665"/>
      <c r="F767" s="665"/>
      <c r="G767" s="26"/>
      <c r="H767" s="333" t="s">
        <v>17941</v>
      </c>
      <c r="I767" s="2" t="s">
        <v>18096</v>
      </c>
      <c r="J767" s="86" t="s">
        <v>158</v>
      </c>
      <c r="K767" s="86"/>
      <c r="L767" s="665"/>
      <c r="M767" s="178"/>
      <c r="N767" s="26"/>
      <c r="O767" s="86"/>
      <c r="P767" s="86"/>
      <c r="Q767" s="86" t="s">
        <v>379</v>
      </c>
      <c r="R767" s="86"/>
      <c r="S767" s="442"/>
      <c r="T767" s="279"/>
      <c r="U767" s="279"/>
      <c r="V767" s="279"/>
      <c r="W767" s="279"/>
      <c r="X767" s="279"/>
      <c r="Y767" s="279"/>
      <c r="Z767" s="279"/>
    </row>
    <row r="768" spans="1:26" ht="16.5" customHeight="1">
      <c r="A768" s="665"/>
      <c r="B768" s="665"/>
      <c r="C768" s="665"/>
      <c r="D768" s="665"/>
      <c r="E768" s="665"/>
      <c r="F768" s="665"/>
      <c r="G768" s="26"/>
      <c r="H768" s="333" t="s">
        <v>13059</v>
      </c>
      <c r="I768" s="2" t="s">
        <v>14717</v>
      </c>
      <c r="J768" s="86" t="s">
        <v>158</v>
      </c>
      <c r="K768" s="86"/>
      <c r="L768" s="665"/>
      <c r="M768" s="178"/>
      <c r="N768" s="26"/>
      <c r="O768" s="86"/>
      <c r="P768" s="86"/>
      <c r="Q768" s="86" t="s">
        <v>379</v>
      </c>
      <c r="R768" s="86"/>
      <c r="S768" s="442"/>
      <c r="T768" s="279"/>
      <c r="U768" s="279"/>
      <c r="V768" s="279"/>
      <c r="W768" s="279"/>
      <c r="X768" s="279"/>
      <c r="Y768" s="279"/>
      <c r="Z768" s="279"/>
    </row>
    <row r="769" spans="1:26" ht="16.5" customHeight="1">
      <c r="A769" s="666"/>
      <c r="B769" s="666"/>
      <c r="C769" s="666"/>
      <c r="D769" s="666"/>
      <c r="E769" s="666"/>
      <c r="F769" s="666"/>
      <c r="G769" s="26"/>
      <c r="H769" s="333" t="s">
        <v>17941</v>
      </c>
      <c r="I769" s="2" t="s">
        <v>17953</v>
      </c>
      <c r="J769" s="86" t="s">
        <v>158</v>
      </c>
      <c r="K769" s="86"/>
      <c r="L769" s="666"/>
      <c r="M769" s="178"/>
      <c r="N769" s="26"/>
      <c r="O769" s="86"/>
      <c r="P769" s="86"/>
      <c r="Q769" s="86" t="s">
        <v>379</v>
      </c>
      <c r="R769" s="86"/>
      <c r="S769" s="442"/>
      <c r="T769" s="279"/>
      <c r="U769" s="279"/>
      <c r="V769" s="279"/>
      <c r="W769" s="279"/>
      <c r="X769" s="279"/>
      <c r="Y769" s="279"/>
      <c r="Z769" s="279"/>
    </row>
    <row r="770" spans="1:26" ht="16.5" customHeight="1">
      <c r="A770" s="747" t="s">
        <v>18261</v>
      </c>
      <c r="B770" s="747"/>
      <c r="C770" s="747"/>
      <c r="D770" s="749" t="s">
        <v>3244</v>
      </c>
      <c r="E770" s="741" t="s">
        <v>18265</v>
      </c>
      <c r="F770" s="747"/>
      <c r="G770" s="488"/>
      <c r="H770" s="461" t="s">
        <v>17912</v>
      </c>
      <c r="I770" s="488"/>
      <c r="J770" s="117" t="s">
        <v>158</v>
      </c>
      <c r="K770" s="117"/>
      <c r="L770" s="748"/>
      <c r="M770" s="178"/>
      <c r="N770" s="26"/>
      <c r="O770" s="86"/>
      <c r="P770" s="86"/>
      <c r="Q770" s="86" t="s">
        <v>379</v>
      </c>
      <c r="R770" s="86"/>
      <c r="S770" s="442"/>
      <c r="T770" s="279"/>
      <c r="U770" s="279"/>
      <c r="V770" s="279"/>
      <c r="W770" s="279"/>
      <c r="X770" s="279"/>
      <c r="Y770" s="279"/>
      <c r="Z770" s="279"/>
    </row>
    <row r="771" spans="1:26" ht="16.5" customHeight="1">
      <c r="A771" s="665"/>
      <c r="B771" s="665"/>
      <c r="C771" s="665"/>
      <c r="D771" s="665"/>
      <c r="E771" s="665"/>
      <c r="F771" s="665"/>
      <c r="G771" s="26" t="s">
        <v>17299</v>
      </c>
      <c r="H771" s="271" t="s">
        <v>15984</v>
      </c>
      <c r="I771" s="130" t="s">
        <v>15985</v>
      </c>
      <c r="J771" s="86" t="s">
        <v>158</v>
      </c>
      <c r="K771" s="86"/>
      <c r="L771" s="665"/>
      <c r="M771" s="178"/>
      <c r="N771" s="26"/>
      <c r="O771" s="86"/>
      <c r="P771" s="86"/>
      <c r="Q771" s="86" t="s">
        <v>379</v>
      </c>
      <c r="R771" s="86"/>
      <c r="S771" s="442"/>
      <c r="T771" s="279"/>
      <c r="U771" s="279"/>
      <c r="V771" s="279"/>
      <c r="W771" s="279"/>
      <c r="X771" s="279"/>
      <c r="Y771" s="279"/>
      <c r="Z771" s="279"/>
    </row>
    <row r="772" spans="1:26" ht="16.5" customHeight="1">
      <c r="A772" s="665"/>
      <c r="B772" s="665"/>
      <c r="C772" s="665"/>
      <c r="D772" s="665"/>
      <c r="E772" s="665"/>
      <c r="F772" s="665"/>
      <c r="G772" s="26"/>
      <c r="H772" s="333" t="s">
        <v>18244</v>
      </c>
      <c r="I772" s="130" t="s">
        <v>18245</v>
      </c>
      <c r="J772" s="86" t="s">
        <v>158</v>
      </c>
      <c r="K772" s="86"/>
      <c r="L772" s="665"/>
      <c r="M772" s="178"/>
      <c r="N772" s="26"/>
      <c r="O772" s="86"/>
      <c r="P772" s="86"/>
      <c r="Q772" s="86" t="s">
        <v>379</v>
      </c>
      <c r="R772" s="86"/>
      <c r="S772" s="442"/>
      <c r="T772" s="279"/>
      <c r="U772" s="279"/>
      <c r="V772" s="279"/>
      <c r="W772" s="279"/>
      <c r="X772" s="279"/>
      <c r="Y772" s="279"/>
      <c r="Z772" s="279"/>
    </row>
    <row r="773" spans="1:26" ht="16.5" customHeight="1">
      <c r="A773" s="665"/>
      <c r="B773" s="665"/>
      <c r="C773" s="665"/>
      <c r="D773" s="665"/>
      <c r="E773" s="665"/>
      <c r="F773" s="665"/>
      <c r="G773" s="26"/>
      <c r="H773" s="271" t="s">
        <v>17083</v>
      </c>
      <c r="I773" s="130" t="s">
        <v>16900</v>
      </c>
      <c r="J773" s="86" t="s">
        <v>158</v>
      </c>
      <c r="K773" s="86"/>
      <c r="L773" s="665"/>
      <c r="M773" s="178"/>
      <c r="N773" s="26"/>
      <c r="O773" s="86"/>
      <c r="P773" s="86"/>
      <c r="Q773" s="86" t="s">
        <v>379</v>
      </c>
      <c r="R773" s="86"/>
      <c r="S773" s="442"/>
      <c r="T773" s="279"/>
      <c r="U773" s="279"/>
      <c r="V773" s="279"/>
      <c r="W773" s="279"/>
      <c r="X773" s="279"/>
      <c r="Y773" s="279"/>
      <c r="Z773" s="279"/>
    </row>
    <row r="774" spans="1:26" ht="16.5" customHeight="1">
      <c r="A774" s="665"/>
      <c r="B774" s="665"/>
      <c r="C774" s="665"/>
      <c r="D774" s="665"/>
      <c r="E774" s="665"/>
      <c r="F774" s="665"/>
      <c r="G774" s="26"/>
      <c r="H774" s="333" t="s">
        <v>17080</v>
      </c>
      <c r="I774" s="2" t="s">
        <v>17920</v>
      </c>
      <c r="J774" s="86" t="s">
        <v>158</v>
      </c>
      <c r="K774" s="86"/>
      <c r="L774" s="665"/>
      <c r="M774" s="178"/>
      <c r="N774" s="26"/>
      <c r="O774" s="86"/>
      <c r="P774" s="86"/>
      <c r="Q774" s="86" t="s">
        <v>379</v>
      </c>
      <c r="R774" s="86"/>
      <c r="S774" s="442"/>
      <c r="T774" s="279"/>
      <c r="U774" s="279"/>
      <c r="V774" s="279"/>
      <c r="W774" s="279"/>
      <c r="X774" s="279"/>
      <c r="Y774" s="279"/>
      <c r="Z774" s="279"/>
    </row>
    <row r="775" spans="1:26" ht="16.5" customHeight="1">
      <c r="A775" s="665"/>
      <c r="B775" s="665"/>
      <c r="C775" s="665"/>
      <c r="D775" s="665"/>
      <c r="E775" s="665"/>
      <c r="F775" s="665"/>
      <c r="G775" s="26"/>
      <c r="H775" s="271" t="s">
        <v>16909</v>
      </c>
      <c r="I775" s="130" t="s">
        <v>16598</v>
      </c>
      <c r="J775" s="86" t="s">
        <v>158</v>
      </c>
      <c r="K775" s="86"/>
      <c r="L775" s="665"/>
      <c r="M775" s="178"/>
      <c r="N775" s="26"/>
      <c r="O775" s="86"/>
      <c r="P775" s="86"/>
      <c r="Q775" s="86" t="s">
        <v>379</v>
      </c>
      <c r="R775" s="86"/>
      <c r="S775" s="442"/>
      <c r="T775" s="279"/>
      <c r="U775" s="279"/>
      <c r="V775" s="279"/>
      <c r="W775" s="279"/>
      <c r="X775" s="279"/>
      <c r="Y775" s="279"/>
      <c r="Z775" s="279"/>
    </row>
    <row r="776" spans="1:26" ht="16.5" customHeight="1">
      <c r="A776" s="665"/>
      <c r="B776" s="665"/>
      <c r="C776" s="665"/>
      <c r="D776" s="665"/>
      <c r="E776" s="665"/>
      <c r="F776" s="665"/>
      <c r="G776" s="26"/>
      <c r="H776" s="271" t="s">
        <v>16296</v>
      </c>
      <c r="I776" s="130" t="s">
        <v>17929</v>
      </c>
      <c r="J776" s="86" t="s">
        <v>158</v>
      </c>
      <c r="K776" s="86"/>
      <c r="L776" s="665"/>
      <c r="M776" s="178"/>
      <c r="N776" s="26"/>
      <c r="O776" s="86"/>
      <c r="P776" s="86"/>
      <c r="Q776" s="86" t="s">
        <v>379</v>
      </c>
      <c r="R776" s="86"/>
      <c r="S776" s="442"/>
      <c r="T776" s="279"/>
      <c r="U776" s="279"/>
      <c r="V776" s="279"/>
      <c r="W776" s="279"/>
      <c r="X776" s="279"/>
      <c r="Y776" s="279"/>
      <c r="Z776" s="279"/>
    </row>
    <row r="777" spans="1:26" ht="16.5" customHeight="1">
      <c r="A777" s="665"/>
      <c r="B777" s="665"/>
      <c r="C777" s="665"/>
      <c r="D777" s="665"/>
      <c r="E777" s="665"/>
      <c r="F777" s="665"/>
      <c r="G777" s="26"/>
      <c r="H777" s="271" t="s">
        <v>15562</v>
      </c>
      <c r="I777" s="130" t="s">
        <v>18273</v>
      </c>
      <c r="J777" s="86" t="s">
        <v>158</v>
      </c>
      <c r="K777" s="86"/>
      <c r="L777" s="665"/>
      <c r="M777" s="178"/>
      <c r="N777" s="26"/>
      <c r="O777" s="86"/>
      <c r="P777" s="86"/>
      <c r="Q777" s="86" t="s">
        <v>379</v>
      </c>
      <c r="R777" s="86"/>
      <c r="S777" s="442"/>
      <c r="T777" s="279"/>
      <c r="U777" s="279"/>
      <c r="V777" s="279"/>
      <c r="W777" s="279"/>
      <c r="X777" s="279"/>
      <c r="Y777" s="279"/>
      <c r="Z777" s="279"/>
    </row>
    <row r="778" spans="1:26" ht="16.5" customHeight="1">
      <c r="A778" s="665"/>
      <c r="B778" s="665"/>
      <c r="C778" s="665"/>
      <c r="D778" s="665"/>
      <c r="E778" s="665"/>
      <c r="F778" s="665"/>
      <c r="G778" s="26"/>
      <c r="H778" s="333" t="s">
        <v>17897</v>
      </c>
      <c r="I778" s="2" t="s">
        <v>17937</v>
      </c>
      <c r="J778" s="86" t="s">
        <v>158</v>
      </c>
      <c r="K778" s="86"/>
      <c r="L778" s="665"/>
      <c r="M778" s="178"/>
      <c r="N778" s="26"/>
      <c r="O778" s="86"/>
      <c r="P778" s="86"/>
      <c r="Q778" s="86" t="s">
        <v>379</v>
      </c>
      <c r="R778" s="86"/>
      <c r="S778" s="442"/>
      <c r="T778" s="279"/>
      <c r="U778" s="279"/>
      <c r="V778" s="279"/>
      <c r="W778" s="279"/>
      <c r="X778" s="279"/>
      <c r="Y778" s="279"/>
      <c r="Z778" s="279"/>
    </row>
    <row r="779" spans="1:26" ht="16.5" customHeight="1">
      <c r="A779" s="665"/>
      <c r="B779" s="665"/>
      <c r="C779" s="665"/>
      <c r="D779" s="665"/>
      <c r="E779" s="665"/>
      <c r="F779" s="665"/>
      <c r="G779" s="26"/>
      <c r="H779" s="333" t="s">
        <v>18225</v>
      </c>
      <c r="I779" s="2" t="s">
        <v>17431</v>
      </c>
      <c r="J779" s="86" t="s">
        <v>158</v>
      </c>
      <c r="K779" s="86"/>
      <c r="L779" s="665"/>
      <c r="M779" s="178"/>
      <c r="N779" s="26"/>
      <c r="O779" s="86"/>
      <c r="P779" s="86"/>
      <c r="Q779" s="86" t="s">
        <v>379</v>
      </c>
      <c r="R779" s="86"/>
      <c r="S779" s="442"/>
      <c r="T779" s="279"/>
      <c r="U779" s="279"/>
      <c r="V779" s="279"/>
      <c r="W779" s="279"/>
      <c r="X779" s="279"/>
      <c r="Y779" s="279"/>
      <c r="Z779" s="279"/>
    </row>
    <row r="780" spans="1:26" ht="16.5" customHeight="1">
      <c r="A780" s="665"/>
      <c r="B780" s="665"/>
      <c r="C780" s="665"/>
      <c r="D780" s="665"/>
      <c r="E780" s="665"/>
      <c r="F780" s="665"/>
      <c r="G780" s="26"/>
      <c r="H780" s="333"/>
      <c r="I780" s="130" t="s">
        <v>18253</v>
      </c>
      <c r="J780" s="86" t="s">
        <v>158</v>
      </c>
      <c r="K780" s="86"/>
      <c r="L780" s="665"/>
      <c r="M780" s="178"/>
      <c r="N780" s="26"/>
      <c r="O780" s="86"/>
      <c r="P780" s="86"/>
      <c r="Q780" s="86" t="s">
        <v>379</v>
      </c>
      <c r="R780" s="86"/>
      <c r="S780" s="442"/>
      <c r="T780" s="279"/>
      <c r="U780" s="279"/>
      <c r="V780" s="279"/>
      <c r="W780" s="279"/>
      <c r="X780" s="279"/>
      <c r="Y780" s="279"/>
      <c r="Z780" s="279"/>
    </row>
    <row r="781" spans="1:26" ht="16.5" customHeight="1">
      <c r="A781" s="665"/>
      <c r="B781" s="665"/>
      <c r="C781" s="665"/>
      <c r="D781" s="665"/>
      <c r="E781" s="665"/>
      <c r="F781" s="665"/>
      <c r="G781" s="26"/>
      <c r="H781" s="333" t="s">
        <v>13006</v>
      </c>
      <c r="I781" s="2" t="s">
        <v>14698</v>
      </c>
      <c r="J781" s="86" t="s">
        <v>158</v>
      </c>
      <c r="K781" s="86"/>
      <c r="L781" s="665"/>
      <c r="M781" s="178"/>
      <c r="N781" s="26"/>
      <c r="O781" s="86"/>
      <c r="P781" s="86"/>
      <c r="Q781" s="86" t="s">
        <v>379</v>
      </c>
      <c r="R781" s="86"/>
      <c r="S781" s="442"/>
      <c r="T781" s="279"/>
      <c r="U781" s="279"/>
      <c r="V781" s="279"/>
      <c r="W781" s="279"/>
      <c r="X781" s="279"/>
      <c r="Y781" s="279"/>
      <c r="Z781" s="279"/>
    </row>
    <row r="782" spans="1:26" ht="16.5" customHeight="1">
      <c r="A782" s="665"/>
      <c r="B782" s="665"/>
      <c r="C782" s="665"/>
      <c r="D782" s="665"/>
      <c r="E782" s="665"/>
      <c r="F782" s="665"/>
      <c r="G782" s="26"/>
      <c r="H782" s="333" t="s">
        <v>17941</v>
      </c>
      <c r="I782" s="2" t="s">
        <v>18096</v>
      </c>
      <c r="J782" s="86" t="s">
        <v>158</v>
      </c>
      <c r="K782" s="86"/>
      <c r="L782" s="665"/>
      <c r="M782" s="178"/>
      <c r="N782" s="26"/>
      <c r="O782" s="86"/>
      <c r="P782" s="86"/>
      <c r="Q782" s="86" t="s">
        <v>379</v>
      </c>
      <c r="R782" s="86"/>
      <c r="S782" s="442"/>
      <c r="T782" s="279"/>
      <c r="U782" s="279"/>
      <c r="V782" s="279"/>
      <c r="W782" s="279"/>
      <c r="X782" s="279"/>
      <c r="Y782" s="279"/>
      <c r="Z782" s="279"/>
    </row>
    <row r="783" spans="1:26" ht="16.5" customHeight="1">
      <c r="A783" s="665"/>
      <c r="B783" s="665"/>
      <c r="C783" s="665"/>
      <c r="D783" s="665"/>
      <c r="E783" s="665"/>
      <c r="F783" s="665"/>
      <c r="G783" s="26"/>
      <c r="H783" s="333" t="s">
        <v>13108</v>
      </c>
      <c r="I783" s="2" t="s">
        <v>14730</v>
      </c>
      <c r="J783" s="86" t="s">
        <v>158</v>
      </c>
      <c r="K783" s="86"/>
      <c r="L783" s="665"/>
      <c r="M783" s="178"/>
      <c r="N783" s="26"/>
      <c r="O783" s="86"/>
      <c r="P783" s="86"/>
      <c r="Q783" s="86" t="s">
        <v>379</v>
      </c>
      <c r="R783" s="86"/>
      <c r="S783" s="442"/>
      <c r="T783" s="279"/>
      <c r="U783" s="279"/>
      <c r="V783" s="279"/>
      <c r="W783" s="279"/>
      <c r="X783" s="279"/>
      <c r="Y783" s="279"/>
      <c r="Z783" s="279"/>
    </row>
    <row r="784" spans="1:26" ht="16.5" customHeight="1">
      <c r="A784" s="665"/>
      <c r="B784" s="665"/>
      <c r="C784" s="665"/>
      <c r="D784" s="665"/>
      <c r="E784" s="665"/>
      <c r="F784" s="665"/>
      <c r="G784" s="26"/>
      <c r="H784" s="333" t="s">
        <v>17941</v>
      </c>
      <c r="I784" s="2" t="s">
        <v>18096</v>
      </c>
      <c r="J784" s="86" t="s">
        <v>158</v>
      </c>
      <c r="K784" s="86"/>
      <c r="L784" s="665"/>
      <c r="M784" s="178"/>
      <c r="N784" s="26"/>
      <c r="O784" s="86"/>
      <c r="P784" s="86"/>
      <c r="Q784" s="86" t="s">
        <v>379</v>
      </c>
      <c r="R784" s="86"/>
      <c r="S784" s="442"/>
      <c r="T784" s="279"/>
      <c r="U784" s="279"/>
      <c r="V784" s="279"/>
      <c r="W784" s="279"/>
      <c r="X784" s="279"/>
      <c r="Y784" s="279"/>
      <c r="Z784" s="279"/>
    </row>
    <row r="785" spans="1:26" ht="16.5" customHeight="1">
      <c r="A785" s="665"/>
      <c r="B785" s="665"/>
      <c r="C785" s="665"/>
      <c r="D785" s="665"/>
      <c r="E785" s="665"/>
      <c r="F785" s="665"/>
      <c r="G785" s="26"/>
      <c r="H785" s="333" t="s">
        <v>13059</v>
      </c>
      <c r="I785" s="2" t="s">
        <v>14717</v>
      </c>
      <c r="J785" s="86" t="s">
        <v>158</v>
      </c>
      <c r="K785" s="86"/>
      <c r="L785" s="665"/>
      <c r="M785" s="178"/>
      <c r="N785" s="26"/>
      <c r="O785" s="86"/>
      <c r="P785" s="86"/>
      <c r="Q785" s="86" t="s">
        <v>379</v>
      </c>
      <c r="R785" s="86"/>
      <c r="S785" s="442"/>
      <c r="T785" s="279"/>
      <c r="U785" s="279"/>
      <c r="V785" s="279"/>
      <c r="W785" s="279"/>
      <c r="X785" s="279"/>
      <c r="Y785" s="279"/>
      <c r="Z785" s="279"/>
    </row>
    <row r="786" spans="1:26" ht="16.5" customHeight="1">
      <c r="A786" s="666"/>
      <c r="B786" s="666"/>
      <c r="C786" s="666"/>
      <c r="D786" s="666"/>
      <c r="E786" s="666"/>
      <c r="F786" s="666"/>
      <c r="G786" s="26"/>
      <c r="H786" s="333" t="s">
        <v>17941</v>
      </c>
      <c r="I786" s="2" t="s">
        <v>17953</v>
      </c>
      <c r="J786" s="86" t="s">
        <v>158</v>
      </c>
      <c r="K786" s="86"/>
      <c r="L786" s="666"/>
      <c r="M786" s="178"/>
      <c r="N786" s="26"/>
      <c r="O786" s="86"/>
      <c r="P786" s="86"/>
      <c r="Q786" s="86" t="s">
        <v>379</v>
      </c>
      <c r="R786" s="86"/>
      <c r="S786" s="442"/>
      <c r="T786" s="279"/>
      <c r="U786" s="279"/>
      <c r="V786" s="279"/>
      <c r="W786" s="279"/>
      <c r="X786" s="279"/>
      <c r="Y786" s="279"/>
      <c r="Z786" s="279"/>
    </row>
    <row r="787" spans="1:26" ht="16.5" customHeight="1">
      <c r="A787" s="747" t="s">
        <v>18290</v>
      </c>
      <c r="B787" s="747"/>
      <c r="C787" s="747"/>
      <c r="D787" s="749" t="s">
        <v>3244</v>
      </c>
      <c r="E787" s="741" t="s">
        <v>18296</v>
      </c>
      <c r="F787" s="747"/>
      <c r="G787" s="488"/>
      <c r="H787" s="461" t="s">
        <v>17912</v>
      </c>
      <c r="I787" s="488"/>
      <c r="J787" s="117" t="s">
        <v>158</v>
      </c>
      <c r="K787" s="117"/>
      <c r="L787" s="748"/>
      <c r="M787" s="178"/>
      <c r="N787" s="26"/>
      <c r="O787" s="86"/>
      <c r="P787" s="86"/>
      <c r="Q787" s="86" t="s">
        <v>379</v>
      </c>
      <c r="R787" s="86"/>
      <c r="S787" s="442"/>
      <c r="T787" s="279"/>
      <c r="U787" s="279"/>
      <c r="V787" s="279"/>
      <c r="W787" s="279"/>
      <c r="X787" s="279"/>
      <c r="Y787" s="279"/>
      <c r="Z787" s="279"/>
    </row>
    <row r="788" spans="1:26" ht="16.5" customHeight="1">
      <c r="A788" s="665"/>
      <c r="B788" s="665"/>
      <c r="C788" s="665"/>
      <c r="D788" s="665"/>
      <c r="E788" s="665"/>
      <c r="F788" s="665"/>
      <c r="G788" s="26" t="s">
        <v>17299</v>
      </c>
      <c r="H788" s="271" t="s">
        <v>15984</v>
      </c>
      <c r="I788" s="130" t="s">
        <v>15985</v>
      </c>
      <c r="J788" s="86" t="s">
        <v>158</v>
      </c>
      <c r="K788" s="86"/>
      <c r="L788" s="665"/>
      <c r="M788" s="178"/>
      <c r="N788" s="26"/>
      <c r="O788" s="86"/>
      <c r="P788" s="86"/>
      <c r="Q788" s="86" t="s">
        <v>379</v>
      </c>
      <c r="R788" s="86"/>
      <c r="S788" s="442"/>
      <c r="T788" s="279"/>
      <c r="U788" s="279"/>
      <c r="V788" s="279"/>
      <c r="W788" s="279"/>
      <c r="X788" s="279"/>
      <c r="Y788" s="279"/>
      <c r="Z788" s="279"/>
    </row>
    <row r="789" spans="1:26" ht="16.5" customHeight="1">
      <c r="A789" s="665"/>
      <c r="B789" s="665"/>
      <c r="C789" s="665"/>
      <c r="D789" s="665"/>
      <c r="E789" s="665"/>
      <c r="F789" s="665"/>
      <c r="G789" s="26"/>
      <c r="H789" s="333" t="s">
        <v>18208</v>
      </c>
      <c r="I789" s="130" t="s">
        <v>18209</v>
      </c>
      <c r="J789" s="86" t="s">
        <v>158</v>
      </c>
      <c r="K789" s="86"/>
      <c r="L789" s="665"/>
      <c r="M789" s="178"/>
      <c r="N789" s="26"/>
      <c r="O789" s="86"/>
      <c r="P789" s="86"/>
      <c r="Q789" s="86" t="s">
        <v>379</v>
      </c>
      <c r="R789" s="86"/>
      <c r="S789" s="442"/>
      <c r="T789" s="279"/>
      <c r="U789" s="279"/>
      <c r="V789" s="279"/>
      <c r="W789" s="279"/>
      <c r="X789" s="279"/>
      <c r="Y789" s="279"/>
      <c r="Z789" s="279"/>
    </row>
    <row r="790" spans="1:26" ht="16.5" customHeight="1">
      <c r="A790" s="665"/>
      <c r="B790" s="665"/>
      <c r="C790" s="665"/>
      <c r="D790" s="665"/>
      <c r="E790" s="665"/>
      <c r="F790" s="665"/>
      <c r="G790" s="26"/>
      <c r="H790" s="271" t="s">
        <v>17083</v>
      </c>
      <c r="I790" s="130" t="s">
        <v>16900</v>
      </c>
      <c r="J790" s="86" t="s">
        <v>158</v>
      </c>
      <c r="K790" s="86"/>
      <c r="L790" s="665"/>
      <c r="M790" s="178"/>
      <c r="N790" s="26"/>
      <c r="O790" s="86"/>
      <c r="P790" s="86"/>
      <c r="Q790" s="86" t="s">
        <v>379</v>
      </c>
      <c r="R790" s="86"/>
      <c r="S790" s="442"/>
      <c r="T790" s="279"/>
      <c r="U790" s="279"/>
      <c r="V790" s="279"/>
      <c r="W790" s="279"/>
      <c r="X790" s="279"/>
      <c r="Y790" s="279"/>
      <c r="Z790" s="279"/>
    </row>
    <row r="791" spans="1:26" ht="16.5" customHeight="1">
      <c r="A791" s="665"/>
      <c r="B791" s="665"/>
      <c r="C791" s="665"/>
      <c r="D791" s="665"/>
      <c r="E791" s="665"/>
      <c r="F791" s="665"/>
      <c r="G791" s="26"/>
      <c r="H791" s="333" t="s">
        <v>17080</v>
      </c>
      <c r="I791" s="2" t="s">
        <v>18309</v>
      </c>
      <c r="J791" s="86" t="s">
        <v>158</v>
      </c>
      <c r="K791" s="86"/>
      <c r="L791" s="665"/>
      <c r="M791" s="178"/>
      <c r="N791" s="26"/>
      <c r="O791" s="86"/>
      <c r="P791" s="86"/>
      <c r="Q791" s="86" t="s">
        <v>379</v>
      </c>
      <c r="R791" s="86"/>
      <c r="S791" s="442"/>
      <c r="T791" s="279"/>
      <c r="U791" s="279"/>
      <c r="V791" s="279"/>
      <c r="W791" s="279"/>
      <c r="X791" s="279"/>
      <c r="Y791" s="279"/>
      <c r="Z791" s="279"/>
    </row>
    <row r="792" spans="1:26" ht="16.5" customHeight="1">
      <c r="A792" s="665"/>
      <c r="B792" s="665"/>
      <c r="C792" s="665"/>
      <c r="D792" s="665"/>
      <c r="E792" s="665"/>
      <c r="F792" s="665"/>
      <c r="G792" s="26"/>
      <c r="H792" s="271" t="s">
        <v>16909</v>
      </c>
      <c r="I792" s="130" t="s">
        <v>18094</v>
      </c>
      <c r="J792" s="86" t="s">
        <v>158</v>
      </c>
      <c r="K792" s="86"/>
      <c r="L792" s="665"/>
      <c r="M792" s="178"/>
      <c r="N792" s="26"/>
      <c r="O792" s="86"/>
      <c r="P792" s="86"/>
      <c r="Q792" s="86" t="s">
        <v>379</v>
      </c>
      <c r="R792" s="86"/>
      <c r="S792" s="442"/>
      <c r="T792" s="279"/>
      <c r="U792" s="279"/>
      <c r="V792" s="279"/>
      <c r="W792" s="279"/>
      <c r="X792" s="279"/>
      <c r="Y792" s="279"/>
      <c r="Z792" s="279"/>
    </row>
    <row r="793" spans="1:26" ht="16.5" customHeight="1">
      <c r="A793" s="665"/>
      <c r="B793" s="665"/>
      <c r="C793" s="665"/>
      <c r="D793" s="665"/>
      <c r="E793" s="665"/>
      <c r="F793" s="665"/>
      <c r="G793" s="26"/>
      <c r="H793" s="333" t="s">
        <v>13006</v>
      </c>
      <c r="I793" s="2" t="s">
        <v>14698</v>
      </c>
      <c r="J793" s="86" t="s">
        <v>158</v>
      </c>
      <c r="K793" s="86"/>
      <c r="L793" s="665"/>
      <c r="M793" s="178"/>
      <c r="N793" s="26"/>
      <c r="O793" s="86"/>
      <c r="P793" s="86"/>
      <c r="Q793" s="86" t="s">
        <v>379</v>
      </c>
      <c r="R793" s="86"/>
      <c r="S793" s="442"/>
      <c r="T793" s="279"/>
      <c r="U793" s="279"/>
      <c r="V793" s="279"/>
      <c r="W793" s="279"/>
      <c r="X793" s="279"/>
      <c r="Y793" s="279"/>
      <c r="Z793" s="279"/>
    </row>
    <row r="794" spans="1:26" ht="16.5" customHeight="1">
      <c r="A794" s="665"/>
      <c r="B794" s="665"/>
      <c r="C794" s="665"/>
      <c r="D794" s="665"/>
      <c r="E794" s="665"/>
      <c r="F794" s="665"/>
      <c r="G794" s="26"/>
      <c r="H794" s="2" t="s">
        <v>17941</v>
      </c>
      <c r="I794" s="2" t="s">
        <v>18096</v>
      </c>
      <c r="J794" s="86" t="s">
        <v>158</v>
      </c>
      <c r="K794" s="86"/>
      <c r="L794" s="665"/>
      <c r="M794" s="178"/>
      <c r="N794" s="26"/>
      <c r="O794" s="86"/>
      <c r="P794" s="86"/>
      <c r="Q794" s="86" t="s">
        <v>379</v>
      </c>
      <c r="R794" s="86"/>
      <c r="S794" s="442"/>
      <c r="T794" s="279"/>
      <c r="U794" s="279"/>
      <c r="V794" s="279"/>
      <c r="W794" s="279"/>
      <c r="X794" s="279"/>
      <c r="Y794" s="279"/>
      <c r="Z794" s="279"/>
    </row>
    <row r="795" spans="1:26" ht="16.5" customHeight="1">
      <c r="A795" s="665"/>
      <c r="B795" s="665"/>
      <c r="C795" s="665"/>
      <c r="D795" s="665"/>
      <c r="E795" s="665"/>
      <c r="F795" s="665"/>
      <c r="G795" s="26"/>
      <c r="H795" s="2" t="s">
        <v>13108</v>
      </c>
      <c r="I795" s="2" t="s">
        <v>14730</v>
      </c>
      <c r="J795" s="86" t="s">
        <v>158</v>
      </c>
      <c r="K795" s="86"/>
      <c r="L795" s="665"/>
      <c r="M795" s="178"/>
      <c r="N795" s="26"/>
      <c r="O795" s="86"/>
      <c r="P795" s="86"/>
      <c r="Q795" s="86" t="s">
        <v>379</v>
      </c>
      <c r="R795" s="86"/>
      <c r="S795" s="442"/>
      <c r="T795" s="279"/>
      <c r="U795" s="279"/>
      <c r="V795" s="279"/>
      <c r="W795" s="279"/>
      <c r="X795" s="279"/>
      <c r="Y795" s="279"/>
      <c r="Z795" s="279"/>
    </row>
    <row r="796" spans="1:26" ht="16.5" customHeight="1">
      <c r="A796" s="665"/>
      <c r="B796" s="665"/>
      <c r="C796" s="665"/>
      <c r="D796" s="665"/>
      <c r="E796" s="665"/>
      <c r="F796" s="665"/>
      <c r="G796" s="26"/>
      <c r="H796" s="2" t="s">
        <v>17941</v>
      </c>
      <c r="I796" s="2" t="s">
        <v>18096</v>
      </c>
      <c r="J796" s="86" t="s">
        <v>158</v>
      </c>
      <c r="K796" s="86"/>
      <c r="L796" s="665"/>
      <c r="M796" s="178"/>
      <c r="N796" s="26"/>
      <c r="O796" s="86"/>
      <c r="P796" s="86"/>
      <c r="Q796" s="86" t="s">
        <v>379</v>
      </c>
      <c r="R796" s="86"/>
      <c r="S796" s="442"/>
      <c r="T796" s="279"/>
      <c r="U796" s="279"/>
      <c r="V796" s="279"/>
      <c r="W796" s="279"/>
      <c r="X796" s="279"/>
      <c r="Y796" s="279"/>
      <c r="Z796" s="279"/>
    </row>
    <row r="797" spans="1:26" ht="16.5" customHeight="1">
      <c r="A797" s="665"/>
      <c r="B797" s="665"/>
      <c r="C797" s="665"/>
      <c r="D797" s="665"/>
      <c r="E797" s="665"/>
      <c r="F797" s="665"/>
      <c r="G797" s="26"/>
      <c r="H797" s="2" t="s">
        <v>13059</v>
      </c>
      <c r="I797" s="2" t="s">
        <v>14717</v>
      </c>
      <c r="J797" s="86" t="s">
        <v>158</v>
      </c>
      <c r="K797" s="86"/>
      <c r="L797" s="665"/>
      <c r="M797" s="178"/>
      <c r="N797" s="26"/>
      <c r="O797" s="86"/>
      <c r="P797" s="86"/>
      <c r="Q797" s="86" t="s">
        <v>379</v>
      </c>
      <c r="R797" s="86"/>
      <c r="S797" s="442"/>
      <c r="T797" s="279"/>
      <c r="U797" s="279"/>
      <c r="V797" s="279"/>
      <c r="W797" s="279"/>
      <c r="X797" s="279"/>
      <c r="Y797" s="279"/>
      <c r="Z797" s="279"/>
    </row>
    <row r="798" spans="1:26" ht="16.5" customHeight="1">
      <c r="A798" s="665"/>
      <c r="B798" s="665"/>
      <c r="C798" s="665"/>
      <c r="D798" s="665"/>
      <c r="E798" s="665"/>
      <c r="F798" s="665"/>
      <c r="G798" s="26"/>
      <c r="H798" s="2" t="s">
        <v>17941</v>
      </c>
      <c r="I798" s="2" t="s">
        <v>17953</v>
      </c>
      <c r="J798" s="86" t="s">
        <v>158</v>
      </c>
      <c r="K798" s="86"/>
      <c r="L798" s="665"/>
      <c r="M798" s="178"/>
      <c r="N798" s="26"/>
      <c r="O798" s="86"/>
      <c r="P798" s="86"/>
      <c r="Q798" s="86" t="s">
        <v>379</v>
      </c>
      <c r="R798" s="86"/>
      <c r="S798" s="442"/>
      <c r="T798" s="279"/>
      <c r="U798" s="279"/>
      <c r="V798" s="279"/>
      <c r="W798" s="279"/>
      <c r="X798" s="279"/>
      <c r="Y798" s="279"/>
      <c r="Z798" s="279"/>
    </row>
    <row r="799" spans="1:26" ht="16.5" customHeight="1">
      <c r="A799" s="665"/>
      <c r="B799" s="665"/>
      <c r="C799" s="665"/>
      <c r="D799" s="665"/>
      <c r="E799" s="665"/>
      <c r="F799" s="665"/>
      <c r="G799" s="26"/>
      <c r="H799" s="2" t="s">
        <v>18334</v>
      </c>
      <c r="I799" s="2" t="s">
        <v>18335</v>
      </c>
      <c r="J799" s="86" t="s">
        <v>158</v>
      </c>
      <c r="K799" s="86"/>
      <c r="L799" s="665"/>
      <c r="M799" s="178"/>
      <c r="N799" s="26"/>
      <c r="O799" s="86"/>
      <c r="P799" s="86"/>
      <c r="Q799" s="86" t="s">
        <v>379</v>
      </c>
      <c r="R799" s="86"/>
      <c r="S799" s="442"/>
      <c r="T799" s="279"/>
      <c r="U799" s="279"/>
      <c r="V799" s="279"/>
      <c r="W799" s="279"/>
      <c r="X799" s="279"/>
      <c r="Y799" s="279"/>
      <c r="Z799" s="279"/>
    </row>
    <row r="800" spans="1:26" ht="16.5" customHeight="1">
      <c r="A800" s="665"/>
      <c r="B800" s="665"/>
      <c r="C800" s="665"/>
      <c r="D800" s="665"/>
      <c r="E800" s="665"/>
      <c r="F800" s="665"/>
      <c r="G800" s="26"/>
      <c r="H800" s="2" t="s">
        <v>13006</v>
      </c>
      <c r="I800" s="2" t="s">
        <v>14698</v>
      </c>
      <c r="J800" s="86" t="s">
        <v>158</v>
      </c>
      <c r="K800" s="86"/>
      <c r="L800" s="665"/>
      <c r="M800" s="178"/>
      <c r="N800" s="26"/>
      <c r="O800" s="86"/>
      <c r="P800" s="86"/>
      <c r="Q800" s="86" t="s">
        <v>379</v>
      </c>
      <c r="R800" s="86"/>
      <c r="S800" s="442"/>
      <c r="T800" s="279"/>
      <c r="U800" s="279"/>
      <c r="V800" s="279"/>
      <c r="W800" s="279"/>
      <c r="X800" s="279"/>
      <c r="Y800" s="279"/>
      <c r="Z800" s="279"/>
    </row>
    <row r="801" spans="1:26" ht="16.5" customHeight="1">
      <c r="A801" s="666"/>
      <c r="B801" s="666"/>
      <c r="C801" s="666"/>
      <c r="D801" s="666"/>
      <c r="E801" s="666"/>
      <c r="F801" s="666"/>
      <c r="G801" s="26"/>
      <c r="H801" s="2" t="s">
        <v>17941</v>
      </c>
      <c r="I801" s="2" t="s">
        <v>17942</v>
      </c>
      <c r="J801" s="86" t="s">
        <v>158</v>
      </c>
      <c r="K801" s="86"/>
      <c r="L801" s="666"/>
      <c r="M801" s="178"/>
      <c r="N801" s="26"/>
      <c r="O801" s="86"/>
      <c r="P801" s="86"/>
      <c r="Q801" s="86" t="s">
        <v>379</v>
      </c>
      <c r="R801" s="86"/>
      <c r="S801" s="442"/>
      <c r="T801" s="279"/>
      <c r="U801" s="279"/>
      <c r="V801" s="279"/>
      <c r="W801" s="279"/>
      <c r="X801" s="279"/>
      <c r="Y801" s="279"/>
      <c r="Z801" s="279"/>
    </row>
    <row r="802" spans="1:26" ht="16.5" customHeight="1">
      <c r="A802" s="494"/>
      <c r="B802" s="494"/>
      <c r="C802" s="494"/>
      <c r="D802" s="495"/>
      <c r="E802" s="495"/>
      <c r="F802" s="494"/>
      <c r="G802" s="495"/>
      <c r="H802" s="495"/>
      <c r="I802" s="495"/>
      <c r="J802" s="497"/>
      <c r="K802" s="497"/>
      <c r="L802" s="498"/>
      <c r="M802" s="497"/>
      <c r="N802" s="255"/>
      <c r="O802" s="475"/>
      <c r="P802" s="475"/>
      <c r="Q802" s="475"/>
      <c r="R802" s="475"/>
      <c r="S802" s="499"/>
      <c r="T802" s="279"/>
      <c r="U802" s="279"/>
      <c r="V802" s="279"/>
      <c r="W802" s="279"/>
      <c r="X802" s="279"/>
      <c r="Y802" s="279"/>
      <c r="Z802" s="279"/>
    </row>
    <row r="803" spans="1:26" ht="16.5" customHeight="1">
      <c r="A803" s="494"/>
      <c r="B803" s="494"/>
      <c r="C803" s="494"/>
      <c r="D803" s="495"/>
      <c r="E803" s="495"/>
      <c r="F803" s="494"/>
      <c r="G803" s="495"/>
      <c r="H803" s="495"/>
      <c r="I803" s="495"/>
      <c r="J803" s="497"/>
      <c r="K803" s="497"/>
      <c r="L803" s="498"/>
      <c r="M803" s="497"/>
      <c r="N803" s="255"/>
      <c r="O803" s="475"/>
      <c r="P803" s="475"/>
      <c r="Q803" s="475"/>
      <c r="R803" s="475"/>
      <c r="S803" s="499"/>
      <c r="T803" s="279"/>
      <c r="U803" s="279"/>
      <c r="V803" s="279"/>
      <c r="W803" s="279"/>
      <c r="X803" s="279"/>
      <c r="Y803" s="279"/>
      <c r="Z803" s="279"/>
    </row>
    <row r="804" spans="1:26" ht="16.5" customHeight="1">
      <c r="A804" s="494"/>
      <c r="B804" s="494"/>
      <c r="C804" s="494"/>
      <c r="D804" s="495"/>
      <c r="E804" s="495"/>
      <c r="F804" s="494"/>
      <c r="G804" s="495"/>
      <c r="H804" s="495"/>
      <c r="I804" s="495"/>
      <c r="J804" s="497"/>
      <c r="K804" s="497"/>
      <c r="L804" s="498"/>
      <c r="M804" s="497"/>
      <c r="N804" s="255"/>
      <c r="O804" s="475"/>
      <c r="P804" s="475"/>
      <c r="Q804" s="475"/>
      <c r="R804" s="475"/>
      <c r="S804" s="499"/>
      <c r="T804" s="279"/>
      <c r="U804" s="279"/>
      <c r="V804" s="279"/>
      <c r="W804" s="279"/>
      <c r="X804" s="279"/>
      <c r="Y804" s="279"/>
      <c r="Z804" s="279"/>
    </row>
    <row r="805" spans="1:26" ht="16.5" customHeight="1">
      <c r="A805" s="494"/>
      <c r="B805" s="494"/>
      <c r="C805" s="494"/>
      <c r="D805" s="495"/>
      <c r="E805" s="495"/>
      <c r="F805" s="494"/>
      <c r="G805" s="495"/>
      <c r="H805" s="495"/>
      <c r="I805" s="495"/>
      <c r="J805" s="497"/>
      <c r="K805" s="497"/>
      <c r="L805" s="498"/>
      <c r="M805" s="497"/>
      <c r="N805" s="255"/>
      <c r="O805" s="475"/>
      <c r="P805" s="475"/>
      <c r="Q805" s="475"/>
      <c r="R805" s="475"/>
      <c r="S805" s="499"/>
      <c r="T805" s="279"/>
      <c r="U805" s="279"/>
      <c r="V805" s="279"/>
      <c r="W805" s="279"/>
      <c r="X805" s="279"/>
      <c r="Y805" s="279"/>
      <c r="Z805" s="279"/>
    </row>
    <row r="806" spans="1:26" ht="16.5" customHeight="1">
      <c r="A806" s="494"/>
      <c r="B806" s="494"/>
      <c r="C806" s="494"/>
      <c r="D806" s="495"/>
      <c r="E806" s="495"/>
      <c r="F806" s="494"/>
      <c r="G806" s="495"/>
      <c r="H806" s="495"/>
      <c r="I806" s="495"/>
      <c r="J806" s="497"/>
      <c r="K806" s="497"/>
      <c r="L806" s="498"/>
      <c r="M806" s="497"/>
      <c r="N806" s="255"/>
      <c r="O806" s="475"/>
      <c r="P806" s="475"/>
      <c r="Q806" s="475"/>
      <c r="R806" s="475"/>
      <c r="S806" s="499"/>
      <c r="T806" s="279"/>
      <c r="U806" s="279"/>
      <c r="V806" s="279"/>
      <c r="W806" s="279"/>
      <c r="X806" s="279"/>
      <c r="Y806" s="279"/>
      <c r="Z806" s="279"/>
    </row>
    <row r="807" spans="1:26" ht="16.5" customHeight="1">
      <c r="A807" s="494"/>
      <c r="B807" s="494"/>
      <c r="C807" s="494"/>
      <c r="D807" s="495"/>
      <c r="E807" s="495"/>
      <c r="F807" s="494"/>
      <c r="G807" s="495"/>
      <c r="H807" s="495"/>
      <c r="I807" s="495"/>
      <c r="J807" s="497"/>
      <c r="K807" s="497"/>
      <c r="L807" s="498"/>
      <c r="M807" s="497"/>
      <c r="N807" s="255"/>
      <c r="O807" s="475"/>
      <c r="P807" s="475"/>
      <c r="Q807" s="475"/>
      <c r="R807" s="475"/>
      <c r="S807" s="499"/>
      <c r="T807" s="279"/>
      <c r="U807" s="279"/>
      <c r="V807" s="279"/>
      <c r="W807" s="279"/>
      <c r="X807" s="279"/>
      <c r="Y807" s="279"/>
      <c r="Z807" s="279"/>
    </row>
    <row r="808" spans="1:26" ht="16.5" customHeight="1">
      <c r="A808" s="494"/>
      <c r="B808" s="494"/>
      <c r="C808" s="494"/>
      <c r="D808" s="495"/>
      <c r="E808" s="495"/>
      <c r="F808" s="494"/>
      <c r="G808" s="495"/>
      <c r="H808" s="495"/>
      <c r="I808" s="495"/>
      <c r="J808" s="497"/>
      <c r="K808" s="497"/>
      <c r="L808" s="498"/>
      <c r="M808" s="497"/>
      <c r="N808" s="255"/>
      <c r="O808" s="475"/>
      <c r="P808" s="475"/>
      <c r="Q808" s="475"/>
      <c r="R808" s="475"/>
      <c r="S808" s="499"/>
      <c r="T808" s="279"/>
      <c r="U808" s="279"/>
      <c r="V808" s="279"/>
      <c r="W808" s="279"/>
      <c r="X808" s="279"/>
      <c r="Y808" s="279"/>
      <c r="Z808" s="279"/>
    </row>
    <row r="809" spans="1:26" ht="16.5" customHeight="1">
      <c r="A809" s="494"/>
      <c r="B809" s="494"/>
      <c r="C809" s="494"/>
      <c r="D809" s="495"/>
      <c r="E809" s="495"/>
      <c r="F809" s="494"/>
      <c r="G809" s="495"/>
      <c r="H809" s="495"/>
      <c r="I809" s="495"/>
      <c r="J809" s="497"/>
      <c r="K809" s="497"/>
      <c r="L809" s="498"/>
      <c r="M809" s="497"/>
      <c r="N809" s="255"/>
      <c r="O809" s="475"/>
      <c r="P809" s="475"/>
      <c r="Q809" s="475"/>
      <c r="R809" s="475"/>
      <c r="S809" s="499"/>
      <c r="T809" s="279"/>
      <c r="U809" s="279"/>
      <c r="V809" s="279"/>
      <c r="W809" s="279"/>
      <c r="X809" s="279"/>
      <c r="Y809" s="279"/>
      <c r="Z809" s="279"/>
    </row>
    <row r="810" spans="1:26" ht="16.5" customHeight="1">
      <c r="A810" s="494"/>
      <c r="B810" s="494"/>
      <c r="C810" s="494"/>
      <c r="D810" s="495"/>
      <c r="E810" s="495"/>
      <c r="F810" s="494"/>
      <c r="G810" s="495"/>
      <c r="H810" s="495"/>
      <c r="I810" s="495"/>
      <c r="J810" s="497"/>
      <c r="K810" s="497"/>
      <c r="L810" s="498"/>
      <c r="M810" s="497"/>
      <c r="N810" s="255"/>
      <c r="O810" s="475"/>
      <c r="P810" s="475"/>
      <c r="Q810" s="475"/>
      <c r="R810" s="475"/>
      <c r="S810" s="499"/>
      <c r="T810" s="279"/>
      <c r="U810" s="279"/>
      <c r="V810" s="279"/>
      <c r="W810" s="279"/>
      <c r="X810" s="279"/>
      <c r="Y810" s="279"/>
      <c r="Z810" s="279"/>
    </row>
    <row r="811" spans="1:26" ht="16.5" customHeight="1">
      <c r="A811" s="494"/>
      <c r="B811" s="494"/>
      <c r="C811" s="494"/>
      <c r="D811" s="495"/>
      <c r="E811" s="495"/>
      <c r="F811" s="494"/>
      <c r="G811" s="495"/>
      <c r="H811" s="495"/>
      <c r="I811" s="495"/>
      <c r="J811" s="497"/>
      <c r="K811" s="497"/>
      <c r="L811" s="498"/>
      <c r="M811" s="497"/>
      <c r="N811" s="255"/>
      <c r="O811" s="475"/>
      <c r="P811" s="475"/>
      <c r="Q811" s="475"/>
      <c r="R811" s="475"/>
      <c r="S811" s="499"/>
      <c r="T811" s="279"/>
      <c r="U811" s="279"/>
      <c r="V811" s="279"/>
      <c r="W811" s="279"/>
      <c r="X811" s="279"/>
      <c r="Y811" s="279"/>
      <c r="Z811" s="279"/>
    </row>
    <row r="812" spans="1:26" ht="16.5" customHeight="1">
      <c r="A812" s="494"/>
      <c r="B812" s="494"/>
      <c r="C812" s="494"/>
      <c r="D812" s="495"/>
      <c r="E812" s="495"/>
      <c r="F812" s="494"/>
      <c r="G812" s="495"/>
      <c r="H812" s="495"/>
      <c r="I812" s="495"/>
      <c r="J812" s="497"/>
      <c r="K812" s="497"/>
      <c r="L812" s="498"/>
      <c r="M812" s="497"/>
      <c r="N812" s="255"/>
      <c r="O812" s="475"/>
      <c r="P812" s="475"/>
      <c r="Q812" s="475"/>
      <c r="R812" s="475"/>
      <c r="S812" s="499"/>
      <c r="T812" s="279"/>
      <c r="U812" s="279"/>
      <c r="V812" s="279"/>
      <c r="W812" s="279"/>
      <c r="X812" s="279"/>
      <c r="Y812" s="279"/>
      <c r="Z812" s="279"/>
    </row>
    <row r="813" spans="1:26" ht="16.5" customHeight="1">
      <c r="A813" s="494"/>
      <c r="B813" s="494"/>
      <c r="C813" s="494"/>
      <c r="D813" s="495"/>
      <c r="E813" s="495"/>
      <c r="F813" s="494"/>
      <c r="G813" s="495"/>
      <c r="H813" s="495"/>
      <c r="I813" s="495"/>
      <c r="J813" s="497"/>
      <c r="K813" s="497"/>
      <c r="L813" s="498"/>
      <c r="M813" s="497"/>
      <c r="N813" s="255"/>
      <c r="O813" s="475"/>
      <c r="P813" s="475"/>
      <c r="Q813" s="475"/>
      <c r="R813" s="475"/>
      <c r="S813" s="499"/>
      <c r="T813" s="279"/>
      <c r="U813" s="279"/>
      <c r="V813" s="279"/>
      <c r="W813" s="279"/>
      <c r="X813" s="279"/>
      <c r="Y813" s="279"/>
      <c r="Z813" s="279"/>
    </row>
    <row r="814" spans="1:26" ht="16.5" customHeight="1">
      <c r="A814" s="494"/>
      <c r="B814" s="494"/>
      <c r="C814" s="494"/>
      <c r="D814" s="495"/>
      <c r="E814" s="495"/>
      <c r="F814" s="494"/>
      <c r="G814" s="495"/>
      <c r="H814" s="495"/>
      <c r="I814" s="495"/>
      <c r="J814" s="497"/>
      <c r="K814" s="497"/>
      <c r="L814" s="498"/>
      <c r="M814" s="497"/>
      <c r="N814" s="255"/>
      <c r="O814" s="475"/>
      <c r="P814" s="475"/>
      <c r="Q814" s="475"/>
      <c r="R814" s="475"/>
      <c r="S814" s="499"/>
      <c r="T814" s="279"/>
      <c r="U814" s="279"/>
      <c r="V814" s="279"/>
      <c r="W814" s="279"/>
      <c r="X814" s="279"/>
      <c r="Y814" s="279"/>
      <c r="Z814" s="279"/>
    </row>
    <row r="815" spans="1:26" ht="16.5" customHeight="1">
      <c r="A815" s="494"/>
      <c r="B815" s="494"/>
      <c r="C815" s="494"/>
      <c r="D815" s="495"/>
      <c r="E815" s="495"/>
      <c r="F815" s="494"/>
      <c r="G815" s="495"/>
      <c r="H815" s="495"/>
      <c r="I815" s="495"/>
      <c r="J815" s="497"/>
      <c r="K815" s="497"/>
      <c r="L815" s="498"/>
      <c r="M815" s="497"/>
      <c r="N815" s="255"/>
      <c r="O815" s="475"/>
      <c r="P815" s="475"/>
      <c r="Q815" s="475"/>
      <c r="R815" s="475"/>
      <c r="S815" s="499"/>
      <c r="T815" s="279"/>
      <c r="U815" s="279"/>
      <c r="V815" s="279"/>
      <c r="W815" s="279"/>
      <c r="X815" s="279"/>
      <c r="Y815" s="279"/>
      <c r="Z815" s="279"/>
    </row>
    <row r="816" spans="1:26" ht="16.5" customHeight="1">
      <c r="A816" s="494"/>
      <c r="B816" s="494"/>
      <c r="C816" s="494"/>
      <c r="D816" s="495"/>
      <c r="E816" s="495"/>
      <c r="F816" s="494"/>
      <c r="G816" s="495"/>
      <c r="H816" s="495"/>
      <c r="I816" s="495"/>
      <c r="J816" s="497"/>
      <c r="K816" s="497"/>
      <c r="L816" s="498"/>
      <c r="M816" s="497"/>
      <c r="N816" s="255"/>
      <c r="O816" s="475"/>
      <c r="P816" s="475"/>
      <c r="Q816" s="475"/>
      <c r="R816" s="475"/>
      <c r="S816" s="499"/>
      <c r="T816" s="279"/>
      <c r="U816" s="279"/>
      <c r="V816" s="279"/>
      <c r="W816" s="279"/>
      <c r="X816" s="279"/>
      <c r="Y816" s="279"/>
      <c r="Z816" s="279"/>
    </row>
    <row r="817" spans="1:26" ht="16.5" customHeight="1">
      <c r="A817" s="494"/>
      <c r="B817" s="494"/>
      <c r="C817" s="494"/>
      <c r="D817" s="495"/>
      <c r="E817" s="495"/>
      <c r="F817" s="494"/>
      <c r="G817" s="495"/>
      <c r="H817" s="495"/>
      <c r="I817" s="495"/>
      <c r="J817" s="497"/>
      <c r="K817" s="497"/>
      <c r="L817" s="498"/>
      <c r="M817" s="497"/>
      <c r="N817" s="255"/>
      <c r="O817" s="475"/>
      <c r="P817" s="475"/>
      <c r="Q817" s="475"/>
      <c r="R817" s="475"/>
      <c r="S817" s="499"/>
      <c r="T817" s="279"/>
      <c r="U817" s="279"/>
      <c r="V817" s="279"/>
      <c r="W817" s="279"/>
      <c r="X817" s="279"/>
      <c r="Y817" s="279"/>
      <c r="Z817" s="279"/>
    </row>
    <row r="818" spans="1:26" ht="16.5" customHeight="1">
      <c r="A818" s="494"/>
      <c r="B818" s="494"/>
      <c r="C818" s="494"/>
      <c r="D818" s="495"/>
      <c r="E818" s="495"/>
      <c r="F818" s="494"/>
      <c r="G818" s="495"/>
      <c r="H818" s="495"/>
      <c r="I818" s="495"/>
      <c r="J818" s="497"/>
      <c r="K818" s="497"/>
      <c r="L818" s="498"/>
      <c r="M818" s="497"/>
      <c r="N818" s="255"/>
      <c r="O818" s="475"/>
      <c r="P818" s="475"/>
      <c r="Q818" s="475"/>
      <c r="R818" s="475"/>
      <c r="S818" s="499"/>
      <c r="T818" s="279"/>
      <c r="U818" s="279"/>
      <c r="V818" s="279"/>
      <c r="W818" s="279"/>
      <c r="X818" s="279"/>
      <c r="Y818" s="279"/>
      <c r="Z818" s="279"/>
    </row>
    <row r="819" spans="1:26" ht="16.5" customHeight="1">
      <c r="A819" s="494"/>
      <c r="B819" s="494"/>
      <c r="C819" s="494"/>
      <c r="D819" s="495"/>
      <c r="E819" s="495"/>
      <c r="F819" s="494"/>
      <c r="G819" s="495"/>
      <c r="H819" s="495"/>
      <c r="I819" s="495"/>
      <c r="J819" s="497"/>
      <c r="K819" s="497"/>
      <c r="L819" s="498"/>
      <c r="M819" s="497"/>
      <c r="N819" s="255"/>
      <c r="O819" s="475"/>
      <c r="P819" s="475"/>
      <c r="Q819" s="475"/>
      <c r="R819" s="475"/>
      <c r="S819" s="499"/>
      <c r="T819" s="279"/>
      <c r="U819" s="279"/>
      <c r="V819" s="279"/>
      <c r="W819" s="279"/>
      <c r="X819" s="279"/>
      <c r="Y819" s="279"/>
      <c r="Z819" s="279"/>
    </row>
    <row r="820" spans="1:26" ht="16.5" customHeight="1">
      <c r="A820" s="494"/>
      <c r="B820" s="494"/>
      <c r="C820" s="494"/>
      <c r="D820" s="495"/>
      <c r="E820" s="495"/>
      <c r="F820" s="494"/>
      <c r="G820" s="495"/>
      <c r="H820" s="495"/>
      <c r="I820" s="495"/>
      <c r="J820" s="497"/>
      <c r="K820" s="497"/>
      <c r="L820" s="498"/>
      <c r="M820" s="497"/>
      <c r="N820" s="255"/>
      <c r="O820" s="475"/>
      <c r="P820" s="475"/>
      <c r="Q820" s="475"/>
      <c r="R820" s="475"/>
      <c r="S820" s="499"/>
      <c r="T820" s="279"/>
      <c r="U820" s="279"/>
      <c r="V820" s="279"/>
      <c r="W820" s="279"/>
      <c r="X820" s="279"/>
      <c r="Y820" s="279"/>
      <c r="Z820" s="279"/>
    </row>
    <row r="821" spans="1:26" ht="16.5" customHeight="1">
      <c r="A821" s="494"/>
      <c r="B821" s="494"/>
      <c r="C821" s="494"/>
      <c r="D821" s="495"/>
      <c r="E821" s="495"/>
      <c r="F821" s="494"/>
      <c r="G821" s="495"/>
      <c r="H821" s="495"/>
      <c r="I821" s="495"/>
      <c r="J821" s="497"/>
      <c r="K821" s="497"/>
      <c r="L821" s="498"/>
      <c r="M821" s="497"/>
      <c r="N821" s="255"/>
      <c r="O821" s="475"/>
      <c r="P821" s="475"/>
      <c r="Q821" s="475"/>
      <c r="R821" s="475"/>
      <c r="S821" s="499"/>
      <c r="T821" s="279"/>
      <c r="U821" s="279"/>
      <c r="V821" s="279"/>
      <c r="W821" s="279"/>
      <c r="X821" s="279"/>
      <c r="Y821" s="279"/>
      <c r="Z821" s="279"/>
    </row>
    <row r="822" spans="1:26" ht="16.5" customHeight="1">
      <c r="A822" s="494"/>
      <c r="B822" s="494"/>
      <c r="C822" s="494"/>
      <c r="D822" s="495"/>
      <c r="E822" s="495"/>
      <c r="F822" s="494"/>
      <c r="G822" s="495"/>
      <c r="H822" s="495"/>
      <c r="I822" s="495"/>
      <c r="J822" s="497"/>
      <c r="K822" s="497"/>
      <c r="L822" s="498"/>
      <c r="M822" s="497"/>
      <c r="N822" s="255"/>
      <c r="O822" s="475"/>
      <c r="P822" s="475"/>
      <c r="Q822" s="475"/>
      <c r="R822" s="475"/>
      <c r="S822" s="499"/>
      <c r="T822" s="279"/>
      <c r="U822" s="279"/>
      <c r="V822" s="279"/>
      <c r="W822" s="279"/>
      <c r="X822" s="279"/>
      <c r="Y822" s="279"/>
      <c r="Z822" s="279"/>
    </row>
    <row r="823" spans="1:26" ht="16.5" customHeight="1">
      <c r="A823" s="494"/>
      <c r="B823" s="494"/>
      <c r="C823" s="494"/>
      <c r="D823" s="495"/>
      <c r="E823" s="495"/>
      <c r="F823" s="494"/>
      <c r="G823" s="495"/>
      <c r="H823" s="495"/>
      <c r="I823" s="495"/>
      <c r="J823" s="497"/>
      <c r="K823" s="497"/>
      <c r="L823" s="498"/>
      <c r="M823" s="497"/>
      <c r="N823" s="255"/>
      <c r="O823" s="475"/>
      <c r="P823" s="475"/>
      <c r="Q823" s="475"/>
      <c r="R823" s="475"/>
      <c r="S823" s="499"/>
      <c r="T823" s="279"/>
      <c r="U823" s="279"/>
      <c r="V823" s="279"/>
      <c r="W823" s="279"/>
      <c r="X823" s="279"/>
      <c r="Y823" s="279"/>
      <c r="Z823" s="279"/>
    </row>
    <row r="824" spans="1:26" ht="16.5" customHeight="1">
      <c r="A824" s="494"/>
      <c r="B824" s="494"/>
      <c r="C824" s="494"/>
      <c r="D824" s="495"/>
      <c r="E824" s="495"/>
      <c r="F824" s="494"/>
      <c r="G824" s="495"/>
      <c r="H824" s="495"/>
      <c r="I824" s="495"/>
      <c r="J824" s="497"/>
      <c r="K824" s="497"/>
      <c r="L824" s="498"/>
      <c r="M824" s="497"/>
      <c r="N824" s="255"/>
      <c r="O824" s="475"/>
      <c r="P824" s="475"/>
      <c r="Q824" s="475"/>
      <c r="R824" s="475"/>
      <c r="S824" s="499"/>
      <c r="T824" s="279"/>
      <c r="U824" s="279"/>
      <c r="V824" s="279"/>
      <c r="W824" s="279"/>
      <c r="X824" s="279"/>
      <c r="Y824" s="279"/>
      <c r="Z824" s="279"/>
    </row>
    <row r="825" spans="1:26" ht="16.5" customHeight="1">
      <c r="A825" s="494"/>
      <c r="B825" s="494"/>
      <c r="C825" s="494"/>
      <c r="D825" s="495"/>
      <c r="E825" s="495"/>
      <c r="F825" s="494"/>
      <c r="G825" s="495"/>
      <c r="H825" s="495"/>
      <c r="I825" s="495"/>
      <c r="J825" s="497"/>
      <c r="K825" s="497"/>
      <c r="L825" s="498"/>
      <c r="M825" s="497"/>
      <c r="N825" s="255"/>
      <c r="O825" s="475"/>
      <c r="P825" s="475"/>
      <c r="Q825" s="475"/>
      <c r="R825" s="475"/>
      <c r="S825" s="499"/>
      <c r="T825" s="279"/>
      <c r="U825" s="279"/>
      <c r="V825" s="279"/>
      <c r="W825" s="279"/>
      <c r="X825" s="279"/>
      <c r="Y825" s="279"/>
      <c r="Z825" s="279"/>
    </row>
    <row r="826" spans="1:26" ht="16.5" customHeight="1">
      <c r="A826" s="494"/>
      <c r="B826" s="494"/>
      <c r="C826" s="494"/>
      <c r="D826" s="495"/>
      <c r="E826" s="495"/>
      <c r="F826" s="494"/>
      <c r="G826" s="495"/>
      <c r="H826" s="495"/>
      <c r="I826" s="495"/>
      <c r="J826" s="497"/>
      <c r="K826" s="497"/>
      <c r="L826" s="498"/>
      <c r="M826" s="497"/>
      <c r="N826" s="255"/>
      <c r="O826" s="475"/>
      <c r="P826" s="475"/>
      <c r="Q826" s="475"/>
      <c r="R826" s="475"/>
      <c r="S826" s="499"/>
      <c r="T826" s="279"/>
      <c r="U826" s="279"/>
      <c r="V826" s="279"/>
      <c r="W826" s="279"/>
      <c r="X826" s="279"/>
      <c r="Y826" s="279"/>
      <c r="Z826" s="279"/>
    </row>
    <row r="827" spans="1:26" ht="16.5" customHeight="1">
      <c r="A827" s="494"/>
      <c r="B827" s="494"/>
      <c r="C827" s="494"/>
      <c r="D827" s="495"/>
      <c r="E827" s="495"/>
      <c r="F827" s="494"/>
      <c r="G827" s="495"/>
      <c r="H827" s="495"/>
      <c r="I827" s="495"/>
      <c r="J827" s="497"/>
      <c r="K827" s="497"/>
      <c r="L827" s="498"/>
      <c r="M827" s="497"/>
      <c r="N827" s="255"/>
      <c r="O827" s="475"/>
      <c r="P827" s="475"/>
      <c r="Q827" s="475"/>
      <c r="R827" s="475"/>
      <c r="S827" s="499"/>
      <c r="T827" s="279"/>
      <c r="U827" s="279"/>
      <c r="V827" s="279"/>
      <c r="W827" s="279"/>
      <c r="X827" s="279"/>
      <c r="Y827" s="279"/>
      <c r="Z827" s="279"/>
    </row>
    <row r="828" spans="1:26" ht="16.5" customHeight="1">
      <c r="A828" s="494"/>
      <c r="B828" s="494"/>
      <c r="C828" s="494"/>
      <c r="D828" s="495"/>
      <c r="E828" s="495"/>
      <c r="F828" s="494"/>
      <c r="G828" s="495"/>
      <c r="H828" s="495"/>
      <c r="I828" s="495"/>
      <c r="J828" s="497"/>
      <c r="K828" s="497"/>
      <c r="L828" s="498"/>
      <c r="M828" s="497"/>
      <c r="N828" s="255"/>
      <c r="O828" s="475"/>
      <c r="P828" s="475"/>
      <c r="Q828" s="475"/>
      <c r="R828" s="475"/>
      <c r="S828" s="499"/>
      <c r="T828" s="279"/>
      <c r="U828" s="279"/>
      <c r="V828" s="279"/>
      <c r="W828" s="279"/>
      <c r="X828" s="279"/>
      <c r="Y828" s="279"/>
      <c r="Z828" s="279"/>
    </row>
    <row r="829" spans="1:26" ht="16.5" customHeight="1">
      <c r="A829" s="494"/>
      <c r="B829" s="494"/>
      <c r="C829" s="494"/>
      <c r="D829" s="495"/>
      <c r="E829" s="495"/>
      <c r="F829" s="494"/>
      <c r="G829" s="495"/>
      <c r="H829" s="495"/>
      <c r="I829" s="495"/>
      <c r="J829" s="497"/>
      <c r="K829" s="497"/>
      <c r="L829" s="498"/>
      <c r="M829" s="497"/>
      <c r="N829" s="255"/>
      <c r="O829" s="475"/>
      <c r="P829" s="475"/>
      <c r="Q829" s="475"/>
      <c r="R829" s="475"/>
      <c r="S829" s="499"/>
      <c r="T829" s="279"/>
      <c r="U829" s="279"/>
      <c r="V829" s="279"/>
      <c r="W829" s="279"/>
      <c r="X829" s="279"/>
      <c r="Y829" s="279"/>
      <c r="Z829" s="279"/>
    </row>
    <row r="830" spans="1:26" ht="16.5" customHeight="1">
      <c r="A830" s="494"/>
      <c r="B830" s="494"/>
      <c r="C830" s="494"/>
      <c r="D830" s="495"/>
      <c r="E830" s="495"/>
      <c r="F830" s="494"/>
      <c r="G830" s="495"/>
      <c r="H830" s="495"/>
      <c r="I830" s="495"/>
      <c r="J830" s="497"/>
      <c r="K830" s="497"/>
      <c r="L830" s="498"/>
      <c r="M830" s="497"/>
      <c r="N830" s="255"/>
      <c r="O830" s="475"/>
      <c r="P830" s="475"/>
      <c r="Q830" s="475"/>
      <c r="R830" s="475"/>
      <c r="S830" s="499"/>
      <c r="T830" s="279"/>
      <c r="U830" s="279"/>
      <c r="V830" s="279"/>
      <c r="W830" s="279"/>
      <c r="X830" s="279"/>
      <c r="Y830" s="279"/>
      <c r="Z830" s="279"/>
    </row>
    <row r="831" spans="1:26" ht="16.5" customHeight="1">
      <c r="A831" s="494"/>
      <c r="B831" s="494"/>
      <c r="C831" s="494"/>
      <c r="D831" s="495"/>
      <c r="E831" s="495"/>
      <c r="F831" s="494"/>
      <c r="G831" s="495"/>
      <c r="H831" s="495"/>
      <c r="I831" s="495"/>
      <c r="J831" s="497"/>
      <c r="K831" s="497"/>
      <c r="L831" s="498"/>
      <c r="M831" s="497"/>
      <c r="N831" s="255"/>
      <c r="O831" s="475"/>
      <c r="P831" s="475"/>
      <c r="Q831" s="475"/>
      <c r="R831" s="475"/>
      <c r="S831" s="499"/>
      <c r="T831" s="279"/>
      <c r="U831" s="279"/>
      <c r="V831" s="279"/>
      <c r="W831" s="279"/>
      <c r="X831" s="279"/>
      <c r="Y831" s="279"/>
      <c r="Z831" s="279"/>
    </row>
    <row r="832" spans="1:26" ht="16.5" customHeight="1">
      <c r="A832" s="494"/>
      <c r="B832" s="494"/>
      <c r="C832" s="494"/>
      <c r="D832" s="495"/>
      <c r="E832" s="495"/>
      <c r="F832" s="494"/>
      <c r="G832" s="495"/>
      <c r="H832" s="495"/>
      <c r="I832" s="495"/>
      <c r="J832" s="497"/>
      <c r="K832" s="497"/>
      <c r="L832" s="498"/>
      <c r="M832" s="497"/>
      <c r="N832" s="255"/>
      <c r="O832" s="475"/>
      <c r="P832" s="475"/>
      <c r="Q832" s="475"/>
      <c r="R832" s="475"/>
      <c r="S832" s="499"/>
      <c r="T832" s="279"/>
      <c r="U832" s="279"/>
      <c r="V832" s="279"/>
      <c r="W832" s="279"/>
      <c r="X832" s="279"/>
      <c r="Y832" s="279"/>
      <c r="Z832" s="279"/>
    </row>
    <row r="833" spans="1:26" ht="16.5" customHeight="1">
      <c r="A833" s="494"/>
      <c r="B833" s="494"/>
      <c r="C833" s="494"/>
      <c r="D833" s="495"/>
      <c r="E833" s="495"/>
      <c r="F833" s="494"/>
      <c r="G833" s="495"/>
      <c r="H833" s="495"/>
      <c r="I833" s="495"/>
      <c r="J833" s="497"/>
      <c r="K833" s="497"/>
      <c r="L833" s="498"/>
      <c r="M833" s="497"/>
      <c r="N833" s="255"/>
      <c r="O833" s="475"/>
      <c r="P833" s="475"/>
      <c r="Q833" s="475"/>
      <c r="R833" s="475"/>
      <c r="S833" s="499"/>
      <c r="T833" s="279"/>
      <c r="U833" s="279"/>
      <c r="V833" s="279"/>
      <c r="W833" s="279"/>
      <c r="X833" s="279"/>
      <c r="Y833" s="279"/>
      <c r="Z833" s="279"/>
    </row>
    <row r="834" spans="1:26" ht="16.5" customHeight="1">
      <c r="A834" s="494"/>
      <c r="B834" s="494"/>
      <c r="C834" s="494"/>
      <c r="D834" s="495"/>
      <c r="E834" s="495"/>
      <c r="F834" s="494"/>
      <c r="G834" s="495"/>
      <c r="H834" s="495"/>
      <c r="I834" s="495"/>
      <c r="J834" s="497"/>
      <c r="K834" s="497"/>
      <c r="L834" s="498"/>
      <c r="M834" s="497"/>
      <c r="N834" s="255"/>
      <c r="O834" s="475"/>
      <c r="P834" s="475"/>
      <c r="Q834" s="475"/>
      <c r="R834" s="475"/>
      <c r="S834" s="499"/>
      <c r="T834" s="279"/>
      <c r="U834" s="279"/>
      <c r="V834" s="279"/>
      <c r="W834" s="279"/>
      <c r="X834" s="279"/>
      <c r="Y834" s="279"/>
      <c r="Z834" s="279"/>
    </row>
    <row r="835" spans="1:26" ht="16.5" customHeight="1">
      <c r="A835" s="494"/>
      <c r="B835" s="494"/>
      <c r="C835" s="494"/>
      <c r="D835" s="495"/>
      <c r="E835" s="495"/>
      <c r="F835" s="494"/>
      <c r="G835" s="495"/>
      <c r="H835" s="495"/>
      <c r="I835" s="495"/>
      <c r="J835" s="497"/>
      <c r="K835" s="497"/>
      <c r="L835" s="498"/>
      <c r="M835" s="497"/>
      <c r="N835" s="255"/>
      <c r="O835" s="475"/>
      <c r="P835" s="475"/>
      <c r="Q835" s="475"/>
      <c r="R835" s="475"/>
      <c r="S835" s="499"/>
      <c r="T835" s="279"/>
      <c r="U835" s="279"/>
      <c r="V835" s="279"/>
      <c r="W835" s="279"/>
      <c r="X835" s="279"/>
      <c r="Y835" s="279"/>
      <c r="Z835" s="279"/>
    </row>
    <row r="836" spans="1:26" ht="16.5" customHeight="1">
      <c r="A836" s="494"/>
      <c r="B836" s="494"/>
      <c r="C836" s="494"/>
      <c r="D836" s="495"/>
      <c r="E836" s="495"/>
      <c r="F836" s="494"/>
      <c r="G836" s="495"/>
      <c r="H836" s="495"/>
      <c r="I836" s="495"/>
      <c r="J836" s="497"/>
      <c r="K836" s="497"/>
      <c r="L836" s="498"/>
      <c r="M836" s="497"/>
      <c r="N836" s="255"/>
      <c r="O836" s="475"/>
      <c r="P836" s="475"/>
      <c r="Q836" s="475"/>
      <c r="R836" s="475"/>
      <c r="S836" s="499"/>
      <c r="T836" s="279"/>
      <c r="U836" s="279"/>
      <c r="V836" s="279"/>
      <c r="W836" s="279"/>
      <c r="X836" s="279"/>
      <c r="Y836" s="279"/>
      <c r="Z836" s="279"/>
    </row>
    <row r="837" spans="1:26" ht="16.5" customHeight="1">
      <c r="A837" s="494"/>
      <c r="B837" s="494"/>
      <c r="C837" s="494"/>
      <c r="D837" s="495"/>
      <c r="E837" s="495"/>
      <c r="F837" s="494"/>
      <c r="G837" s="495"/>
      <c r="H837" s="495"/>
      <c r="I837" s="495"/>
      <c r="J837" s="497"/>
      <c r="K837" s="497"/>
      <c r="L837" s="498"/>
      <c r="M837" s="497"/>
      <c r="N837" s="255"/>
      <c r="O837" s="475"/>
      <c r="P837" s="475"/>
      <c r="Q837" s="475"/>
      <c r="R837" s="475"/>
      <c r="S837" s="499"/>
      <c r="T837" s="279"/>
      <c r="U837" s="279"/>
      <c r="V837" s="279"/>
      <c r="W837" s="279"/>
      <c r="X837" s="279"/>
      <c r="Y837" s="279"/>
      <c r="Z837" s="279"/>
    </row>
    <row r="838" spans="1:26" ht="16.5" customHeight="1">
      <c r="A838" s="494"/>
      <c r="B838" s="494"/>
      <c r="C838" s="494"/>
      <c r="D838" s="495"/>
      <c r="E838" s="495"/>
      <c r="F838" s="494"/>
      <c r="G838" s="495"/>
      <c r="H838" s="495"/>
      <c r="I838" s="495"/>
      <c r="J838" s="497"/>
      <c r="K838" s="497"/>
      <c r="L838" s="498"/>
      <c r="M838" s="497"/>
      <c r="N838" s="255"/>
      <c r="O838" s="475"/>
      <c r="P838" s="475"/>
      <c r="Q838" s="475"/>
      <c r="R838" s="475"/>
      <c r="S838" s="499"/>
      <c r="T838" s="279"/>
      <c r="U838" s="279"/>
      <c r="V838" s="279"/>
      <c r="W838" s="279"/>
      <c r="X838" s="279"/>
      <c r="Y838" s="279"/>
      <c r="Z838" s="279"/>
    </row>
    <row r="839" spans="1:26" ht="16.5" customHeight="1">
      <c r="A839" s="494"/>
      <c r="B839" s="494"/>
      <c r="C839" s="494"/>
      <c r="D839" s="495"/>
      <c r="E839" s="495"/>
      <c r="F839" s="494"/>
      <c r="G839" s="495"/>
      <c r="H839" s="495"/>
      <c r="I839" s="495"/>
      <c r="J839" s="497"/>
      <c r="K839" s="497"/>
      <c r="L839" s="498"/>
      <c r="M839" s="497"/>
      <c r="N839" s="255"/>
      <c r="O839" s="475"/>
      <c r="P839" s="475"/>
      <c r="Q839" s="475"/>
      <c r="R839" s="475"/>
      <c r="S839" s="499"/>
      <c r="T839" s="279"/>
      <c r="U839" s="279"/>
      <c r="V839" s="279"/>
      <c r="W839" s="279"/>
      <c r="X839" s="279"/>
      <c r="Y839" s="279"/>
      <c r="Z839" s="279"/>
    </row>
    <row r="840" spans="1:26" ht="16.5" customHeight="1">
      <c r="A840" s="494"/>
      <c r="B840" s="494"/>
      <c r="C840" s="494"/>
      <c r="D840" s="495"/>
      <c r="E840" s="495"/>
      <c r="F840" s="494"/>
      <c r="G840" s="495"/>
      <c r="H840" s="495"/>
      <c r="I840" s="495"/>
      <c r="J840" s="497"/>
      <c r="K840" s="497"/>
      <c r="L840" s="498"/>
      <c r="M840" s="497"/>
      <c r="N840" s="255"/>
      <c r="O840" s="475"/>
      <c r="P840" s="475"/>
      <c r="Q840" s="475"/>
      <c r="R840" s="475"/>
      <c r="S840" s="499"/>
      <c r="T840" s="279"/>
      <c r="U840" s="279"/>
      <c r="V840" s="279"/>
      <c r="W840" s="279"/>
      <c r="X840" s="279"/>
      <c r="Y840" s="279"/>
      <c r="Z840" s="279"/>
    </row>
    <row r="841" spans="1:26" ht="16.5" customHeight="1">
      <c r="A841" s="494"/>
      <c r="B841" s="494"/>
      <c r="C841" s="494"/>
      <c r="D841" s="495"/>
      <c r="E841" s="495"/>
      <c r="F841" s="494"/>
      <c r="G841" s="495"/>
      <c r="H841" s="495"/>
      <c r="I841" s="495"/>
      <c r="J841" s="497"/>
      <c r="K841" s="497"/>
      <c r="L841" s="498"/>
      <c r="M841" s="497"/>
      <c r="N841" s="255"/>
      <c r="O841" s="475"/>
      <c r="P841" s="475"/>
      <c r="Q841" s="475"/>
      <c r="R841" s="475"/>
      <c r="S841" s="499"/>
      <c r="T841" s="279"/>
      <c r="U841" s="279"/>
      <c r="V841" s="279"/>
      <c r="W841" s="279"/>
      <c r="X841" s="279"/>
      <c r="Y841" s="279"/>
      <c r="Z841" s="279"/>
    </row>
    <row r="842" spans="1:26" ht="16.5" customHeight="1">
      <c r="A842" s="494"/>
      <c r="B842" s="494"/>
      <c r="C842" s="494"/>
      <c r="D842" s="495"/>
      <c r="E842" s="495"/>
      <c r="F842" s="494"/>
      <c r="G842" s="495"/>
      <c r="H842" s="495"/>
      <c r="I842" s="495"/>
      <c r="J842" s="497"/>
      <c r="K842" s="497"/>
      <c r="L842" s="498"/>
      <c r="M842" s="497"/>
      <c r="N842" s="255"/>
      <c r="O842" s="475"/>
      <c r="P842" s="475"/>
      <c r="Q842" s="475"/>
      <c r="R842" s="475"/>
      <c r="S842" s="499"/>
      <c r="T842" s="279"/>
      <c r="U842" s="279"/>
      <c r="V842" s="279"/>
      <c r="W842" s="279"/>
      <c r="X842" s="279"/>
      <c r="Y842" s="279"/>
      <c r="Z842" s="279"/>
    </row>
    <row r="843" spans="1:26" ht="16.5" customHeight="1">
      <c r="A843" s="494"/>
      <c r="B843" s="494"/>
      <c r="C843" s="494"/>
      <c r="D843" s="495"/>
      <c r="E843" s="495"/>
      <c r="F843" s="494"/>
      <c r="G843" s="495"/>
      <c r="H843" s="495"/>
      <c r="I843" s="495"/>
      <c r="J843" s="497"/>
      <c r="K843" s="497"/>
      <c r="L843" s="498"/>
      <c r="M843" s="497"/>
      <c r="N843" s="255"/>
      <c r="O843" s="475"/>
      <c r="P843" s="475"/>
      <c r="Q843" s="475"/>
      <c r="R843" s="475"/>
      <c r="S843" s="499"/>
      <c r="T843" s="279"/>
      <c r="U843" s="279"/>
      <c r="V843" s="279"/>
      <c r="W843" s="279"/>
      <c r="X843" s="279"/>
      <c r="Y843" s="279"/>
      <c r="Z843" s="279"/>
    </row>
    <row r="844" spans="1:26" ht="16.5" customHeight="1">
      <c r="A844" s="494"/>
      <c r="B844" s="494"/>
      <c r="C844" s="494"/>
      <c r="D844" s="495"/>
      <c r="E844" s="495"/>
      <c r="F844" s="494"/>
      <c r="G844" s="495"/>
      <c r="H844" s="495"/>
      <c r="I844" s="495"/>
      <c r="J844" s="497"/>
      <c r="K844" s="497"/>
      <c r="L844" s="498"/>
      <c r="M844" s="497"/>
      <c r="N844" s="255"/>
      <c r="O844" s="475"/>
      <c r="P844" s="475"/>
      <c r="Q844" s="475"/>
      <c r="R844" s="475"/>
      <c r="S844" s="499"/>
      <c r="T844" s="279"/>
      <c r="U844" s="279"/>
      <c r="V844" s="279"/>
      <c r="W844" s="279"/>
      <c r="X844" s="279"/>
      <c r="Y844" s="279"/>
      <c r="Z844" s="279"/>
    </row>
    <row r="845" spans="1:26" ht="16.5" customHeight="1">
      <c r="A845" s="494"/>
      <c r="B845" s="494"/>
      <c r="C845" s="494"/>
      <c r="D845" s="495"/>
      <c r="E845" s="495"/>
      <c r="F845" s="494"/>
      <c r="G845" s="495"/>
      <c r="H845" s="495"/>
      <c r="I845" s="495"/>
      <c r="J845" s="497"/>
      <c r="K845" s="497"/>
      <c r="L845" s="498"/>
      <c r="M845" s="497"/>
      <c r="N845" s="255"/>
      <c r="O845" s="475"/>
      <c r="P845" s="475"/>
      <c r="Q845" s="475"/>
      <c r="R845" s="475"/>
      <c r="S845" s="499"/>
      <c r="T845" s="279"/>
      <c r="U845" s="279"/>
      <c r="V845" s="279"/>
      <c r="W845" s="279"/>
      <c r="X845" s="279"/>
      <c r="Y845" s="279"/>
      <c r="Z845" s="279"/>
    </row>
    <row r="846" spans="1:26" ht="16.5" customHeight="1">
      <c r="A846" s="494"/>
      <c r="B846" s="494"/>
      <c r="C846" s="494"/>
      <c r="D846" s="495"/>
      <c r="E846" s="495"/>
      <c r="F846" s="494"/>
      <c r="G846" s="495"/>
      <c r="H846" s="495"/>
      <c r="I846" s="495"/>
      <c r="J846" s="497"/>
      <c r="K846" s="497"/>
      <c r="L846" s="498"/>
      <c r="M846" s="497"/>
      <c r="N846" s="255"/>
      <c r="O846" s="475"/>
      <c r="P846" s="475"/>
      <c r="Q846" s="475"/>
      <c r="R846" s="475"/>
      <c r="S846" s="499"/>
      <c r="T846" s="279"/>
      <c r="U846" s="279"/>
      <c r="V846" s="279"/>
      <c r="W846" s="279"/>
      <c r="X846" s="279"/>
      <c r="Y846" s="279"/>
      <c r="Z846" s="279"/>
    </row>
    <row r="847" spans="1:26" ht="16.5" customHeight="1">
      <c r="A847" s="494"/>
      <c r="B847" s="494"/>
      <c r="C847" s="494"/>
      <c r="D847" s="495"/>
      <c r="E847" s="495"/>
      <c r="F847" s="494"/>
      <c r="G847" s="495"/>
      <c r="H847" s="495"/>
      <c r="I847" s="495"/>
      <c r="J847" s="497"/>
      <c r="K847" s="497"/>
      <c r="L847" s="498"/>
      <c r="M847" s="497"/>
      <c r="N847" s="255"/>
      <c r="O847" s="475"/>
      <c r="P847" s="475"/>
      <c r="Q847" s="475"/>
      <c r="R847" s="475"/>
      <c r="S847" s="499"/>
      <c r="T847" s="279"/>
      <c r="U847" s="279"/>
      <c r="V847" s="279"/>
      <c r="W847" s="279"/>
      <c r="X847" s="279"/>
      <c r="Y847" s="279"/>
      <c r="Z847" s="279"/>
    </row>
    <row r="848" spans="1:26" ht="16.5" customHeight="1">
      <c r="A848" s="494"/>
      <c r="B848" s="494"/>
      <c r="C848" s="494"/>
      <c r="D848" s="495"/>
      <c r="E848" s="495"/>
      <c r="F848" s="494"/>
      <c r="G848" s="495"/>
      <c r="H848" s="495"/>
      <c r="I848" s="495"/>
      <c r="J848" s="497"/>
      <c r="K848" s="497"/>
      <c r="L848" s="498"/>
      <c r="M848" s="497"/>
      <c r="N848" s="255"/>
      <c r="O848" s="475"/>
      <c r="P848" s="475"/>
      <c r="Q848" s="475"/>
      <c r="R848" s="475"/>
      <c r="S848" s="499"/>
      <c r="T848" s="279"/>
      <c r="U848" s="279"/>
      <c r="V848" s="279"/>
      <c r="W848" s="279"/>
      <c r="X848" s="279"/>
      <c r="Y848" s="279"/>
      <c r="Z848" s="279"/>
    </row>
    <row r="849" spans="1:26" ht="16.5" customHeight="1">
      <c r="A849" s="494"/>
      <c r="B849" s="494"/>
      <c r="C849" s="494"/>
      <c r="D849" s="495"/>
      <c r="E849" s="495"/>
      <c r="F849" s="494"/>
      <c r="G849" s="495"/>
      <c r="H849" s="495"/>
      <c r="I849" s="495"/>
      <c r="J849" s="497"/>
      <c r="K849" s="497"/>
      <c r="L849" s="498"/>
      <c r="M849" s="497"/>
      <c r="N849" s="255"/>
      <c r="O849" s="475"/>
      <c r="P849" s="475"/>
      <c r="Q849" s="475"/>
      <c r="R849" s="475"/>
      <c r="S849" s="499"/>
      <c r="T849" s="279"/>
      <c r="U849" s="279"/>
      <c r="V849" s="279"/>
      <c r="W849" s="279"/>
      <c r="X849" s="279"/>
      <c r="Y849" s="279"/>
      <c r="Z849" s="279"/>
    </row>
    <row r="850" spans="1:26" ht="16.5" customHeight="1">
      <c r="A850" s="494"/>
      <c r="B850" s="494"/>
      <c r="C850" s="494"/>
      <c r="D850" s="495"/>
      <c r="E850" s="495"/>
      <c r="F850" s="494"/>
      <c r="G850" s="495"/>
      <c r="H850" s="495"/>
      <c r="I850" s="495"/>
      <c r="J850" s="497"/>
      <c r="K850" s="497"/>
      <c r="L850" s="498"/>
      <c r="M850" s="497"/>
      <c r="N850" s="255"/>
      <c r="O850" s="475"/>
      <c r="P850" s="475"/>
      <c r="Q850" s="475"/>
      <c r="R850" s="475"/>
      <c r="S850" s="499"/>
      <c r="T850" s="279"/>
      <c r="U850" s="279"/>
      <c r="V850" s="279"/>
      <c r="W850" s="279"/>
      <c r="X850" s="279"/>
      <c r="Y850" s="279"/>
      <c r="Z850" s="279"/>
    </row>
    <row r="851" spans="1:26" ht="16.5" customHeight="1">
      <c r="A851" s="494"/>
      <c r="B851" s="494"/>
      <c r="C851" s="494"/>
      <c r="D851" s="495"/>
      <c r="E851" s="495"/>
      <c r="F851" s="494"/>
      <c r="G851" s="495"/>
      <c r="H851" s="495"/>
      <c r="I851" s="495"/>
      <c r="J851" s="497"/>
      <c r="K851" s="497"/>
      <c r="L851" s="498"/>
      <c r="M851" s="497"/>
      <c r="N851" s="255"/>
      <c r="O851" s="475"/>
      <c r="P851" s="475"/>
      <c r="Q851" s="475"/>
      <c r="R851" s="475"/>
      <c r="S851" s="499"/>
      <c r="T851" s="279"/>
      <c r="U851" s="279"/>
      <c r="V851" s="279"/>
      <c r="W851" s="279"/>
      <c r="X851" s="279"/>
      <c r="Y851" s="279"/>
      <c r="Z851" s="279"/>
    </row>
    <row r="852" spans="1:26" ht="16.5" customHeight="1">
      <c r="A852" s="494"/>
      <c r="B852" s="494"/>
      <c r="C852" s="494"/>
      <c r="D852" s="495"/>
      <c r="E852" s="495"/>
      <c r="F852" s="494"/>
      <c r="G852" s="495"/>
      <c r="H852" s="495"/>
      <c r="I852" s="495"/>
      <c r="J852" s="497"/>
      <c r="K852" s="497"/>
      <c r="L852" s="498"/>
      <c r="M852" s="497"/>
      <c r="N852" s="255"/>
      <c r="O852" s="475"/>
      <c r="P852" s="475"/>
      <c r="Q852" s="475"/>
      <c r="R852" s="475"/>
      <c r="S852" s="499"/>
      <c r="T852" s="279"/>
      <c r="U852" s="279"/>
      <c r="V852" s="279"/>
      <c r="W852" s="279"/>
      <c r="X852" s="279"/>
      <c r="Y852" s="279"/>
      <c r="Z852" s="279"/>
    </row>
    <row r="853" spans="1:26" ht="16.5" customHeight="1">
      <c r="A853" s="494"/>
      <c r="B853" s="494"/>
      <c r="C853" s="494"/>
      <c r="D853" s="495"/>
      <c r="E853" s="495"/>
      <c r="F853" s="494"/>
      <c r="G853" s="495"/>
      <c r="H853" s="495"/>
      <c r="I853" s="495"/>
      <c r="J853" s="497"/>
      <c r="K853" s="497"/>
      <c r="L853" s="498"/>
      <c r="M853" s="497"/>
      <c r="N853" s="255"/>
      <c r="O853" s="475"/>
      <c r="P853" s="475"/>
      <c r="Q853" s="475"/>
      <c r="R853" s="475"/>
      <c r="S853" s="499"/>
      <c r="T853" s="279"/>
      <c r="U853" s="279"/>
      <c r="V853" s="279"/>
      <c r="W853" s="279"/>
      <c r="X853" s="279"/>
      <c r="Y853" s="279"/>
      <c r="Z853" s="279"/>
    </row>
    <row r="854" spans="1:26" ht="16.5" customHeight="1">
      <c r="A854" s="494"/>
      <c r="B854" s="494"/>
      <c r="C854" s="494"/>
      <c r="D854" s="495"/>
      <c r="E854" s="495"/>
      <c r="F854" s="494"/>
      <c r="G854" s="495"/>
      <c r="H854" s="495"/>
      <c r="I854" s="495"/>
      <c r="J854" s="497"/>
      <c r="K854" s="497"/>
      <c r="L854" s="498"/>
      <c r="M854" s="497"/>
      <c r="N854" s="255"/>
      <c r="O854" s="475"/>
      <c r="P854" s="475"/>
      <c r="Q854" s="475"/>
      <c r="R854" s="475"/>
      <c r="S854" s="499"/>
      <c r="T854" s="279"/>
      <c r="U854" s="279"/>
      <c r="V854" s="279"/>
      <c r="W854" s="279"/>
      <c r="X854" s="279"/>
      <c r="Y854" s="279"/>
      <c r="Z854" s="279"/>
    </row>
    <row r="855" spans="1:26" ht="16.5" customHeight="1">
      <c r="A855" s="494"/>
      <c r="B855" s="494"/>
      <c r="C855" s="494"/>
      <c r="D855" s="495"/>
      <c r="E855" s="495"/>
      <c r="F855" s="494"/>
      <c r="G855" s="495"/>
      <c r="H855" s="495"/>
      <c r="I855" s="495"/>
      <c r="J855" s="497"/>
      <c r="K855" s="497"/>
      <c r="L855" s="498"/>
      <c r="M855" s="497"/>
      <c r="N855" s="255"/>
      <c r="O855" s="475"/>
      <c r="P855" s="475"/>
      <c r="Q855" s="475"/>
      <c r="R855" s="475"/>
      <c r="S855" s="499"/>
      <c r="T855" s="279"/>
      <c r="U855" s="279"/>
      <c r="V855" s="279"/>
      <c r="W855" s="279"/>
      <c r="X855" s="279"/>
      <c r="Y855" s="279"/>
      <c r="Z855" s="279"/>
    </row>
    <row r="856" spans="1:26" ht="16.5" customHeight="1">
      <c r="A856" s="494"/>
      <c r="B856" s="494"/>
      <c r="C856" s="494"/>
      <c r="D856" s="495"/>
      <c r="E856" s="495"/>
      <c r="F856" s="494"/>
      <c r="G856" s="495"/>
      <c r="H856" s="495"/>
      <c r="I856" s="495"/>
      <c r="J856" s="497"/>
      <c r="K856" s="497"/>
      <c r="L856" s="498"/>
      <c r="M856" s="497"/>
      <c r="N856" s="255"/>
      <c r="O856" s="475"/>
      <c r="P856" s="475"/>
      <c r="Q856" s="475"/>
      <c r="R856" s="475"/>
      <c r="S856" s="499"/>
      <c r="T856" s="279"/>
      <c r="U856" s="279"/>
      <c r="V856" s="279"/>
      <c r="W856" s="279"/>
      <c r="X856" s="279"/>
      <c r="Y856" s="279"/>
      <c r="Z856" s="279"/>
    </row>
    <row r="857" spans="1:26" ht="16.5" customHeight="1">
      <c r="A857" s="494"/>
      <c r="B857" s="494"/>
      <c r="C857" s="494"/>
      <c r="D857" s="495"/>
      <c r="E857" s="495"/>
      <c r="F857" s="494"/>
      <c r="G857" s="495"/>
      <c r="H857" s="495"/>
      <c r="I857" s="495"/>
      <c r="J857" s="497"/>
      <c r="K857" s="497"/>
      <c r="L857" s="498"/>
      <c r="M857" s="497"/>
      <c r="N857" s="255"/>
      <c r="O857" s="475"/>
      <c r="P857" s="475"/>
      <c r="Q857" s="475"/>
      <c r="R857" s="475"/>
      <c r="S857" s="499"/>
      <c r="T857" s="279"/>
      <c r="U857" s="279"/>
      <c r="V857" s="279"/>
      <c r="W857" s="279"/>
      <c r="X857" s="279"/>
      <c r="Y857" s="279"/>
      <c r="Z857" s="279"/>
    </row>
    <row r="858" spans="1:26" ht="16.5" customHeight="1">
      <c r="A858" s="494"/>
      <c r="B858" s="494"/>
      <c r="C858" s="494"/>
      <c r="D858" s="495"/>
      <c r="E858" s="495"/>
      <c r="F858" s="494"/>
      <c r="G858" s="495"/>
      <c r="H858" s="495"/>
      <c r="I858" s="495"/>
      <c r="J858" s="497"/>
      <c r="K858" s="497"/>
      <c r="L858" s="498"/>
      <c r="M858" s="497"/>
      <c r="N858" s="255"/>
      <c r="O858" s="475"/>
      <c r="P858" s="475"/>
      <c r="Q858" s="475"/>
      <c r="R858" s="475"/>
      <c r="S858" s="499"/>
      <c r="T858" s="279"/>
      <c r="U858" s="279"/>
      <c r="V858" s="279"/>
      <c r="W858" s="279"/>
      <c r="X858" s="279"/>
      <c r="Y858" s="279"/>
      <c r="Z858" s="279"/>
    </row>
    <row r="859" spans="1:26" ht="16.5" customHeight="1">
      <c r="A859" s="494"/>
      <c r="B859" s="494"/>
      <c r="C859" s="494"/>
      <c r="D859" s="495"/>
      <c r="E859" s="495"/>
      <c r="F859" s="494"/>
      <c r="G859" s="495"/>
      <c r="H859" s="495"/>
      <c r="I859" s="495"/>
      <c r="J859" s="497"/>
      <c r="K859" s="497"/>
      <c r="L859" s="498"/>
      <c r="M859" s="497"/>
      <c r="N859" s="255"/>
      <c r="O859" s="475"/>
      <c r="P859" s="475"/>
      <c r="Q859" s="475"/>
      <c r="R859" s="475"/>
      <c r="S859" s="499"/>
      <c r="T859" s="279"/>
      <c r="U859" s="279"/>
      <c r="V859" s="279"/>
      <c r="W859" s="279"/>
      <c r="X859" s="279"/>
      <c r="Y859" s="279"/>
      <c r="Z859" s="279"/>
    </row>
    <row r="860" spans="1:26" ht="16.5" customHeight="1">
      <c r="A860" s="494"/>
      <c r="B860" s="494"/>
      <c r="C860" s="494"/>
      <c r="D860" s="495"/>
      <c r="E860" s="495"/>
      <c r="F860" s="494"/>
      <c r="G860" s="495"/>
      <c r="H860" s="495"/>
      <c r="I860" s="495"/>
      <c r="J860" s="497"/>
      <c r="K860" s="497"/>
      <c r="L860" s="498"/>
      <c r="M860" s="497"/>
      <c r="N860" s="255"/>
      <c r="O860" s="475"/>
      <c r="P860" s="475"/>
      <c r="Q860" s="475"/>
      <c r="R860" s="475"/>
      <c r="S860" s="499"/>
      <c r="T860" s="279"/>
      <c r="U860" s="279"/>
      <c r="V860" s="279"/>
      <c r="W860" s="279"/>
      <c r="X860" s="279"/>
      <c r="Y860" s="279"/>
      <c r="Z860" s="279"/>
    </row>
    <row r="861" spans="1:26" ht="16.5" customHeight="1">
      <c r="A861" s="494"/>
      <c r="B861" s="494"/>
      <c r="C861" s="494"/>
      <c r="D861" s="495"/>
      <c r="E861" s="495"/>
      <c r="F861" s="494"/>
      <c r="G861" s="495"/>
      <c r="H861" s="495"/>
      <c r="I861" s="495"/>
      <c r="J861" s="497"/>
      <c r="K861" s="497"/>
      <c r="L861" s="498"/>
      <c r="M861" s="497"/>
      <c r="N861" s="255"/>
      <c r="O861" s="475"/>
      <c r="P861" s="475"/>
      <c r="Q861" s="475"/>
      <c r="R861" s="475"/>
      <c r="S861" s="499"/>
      <c r="T861" s="279"/>
      <c r="U861" s="279"/>
      <c r="V861" s="279"/>
      <c r="W861" s="279"/>
      <c r="X861" s="279"/>
      <c r="Y861" s="279"/>
      <c r="Z861" s="279"/>
    </row>
    <row r="862" spans="1:26" ht="16.5" customHeight="1">
      <c r="A862" s="494"/>
      <c r="B862" s="494"/>
      <c r="C862" s="494"/>
      <c r="D862" s="495"/>
      <c r="E862" s="495"/>
      <c r="F862" s="494"/>
      <c r="G862" s="495"/>
      <c r="H862" s="495"/>
      <c r="I862" s="495"/>
      <c r="J862" s="497"/>
      <c r="K862" s="497"/>
      <c r="L862" s="498"/>
      <c r="M862" s="497"/>
      <c r="N862" s="255"/>
      <c r="O862" s="475"/>
      <c r="P862" s="475"/>
      <c r="Q862" s="475"/>
      <c r="R862" s="475"/>
      <c r="S862" s="499"/>
      <c r="T862" s="279"/>
      <c r="U862" s="279"/>
      <c r="V862" s="279"/>
      <c r="W862" s="279"/>
      <c r="X862" s="279"/>
      <c r="Y862" s="279"/>
      <c r="Z862" s="279"/>
    </row>
    <row r="863" spans="1:26" ht="16.5" customHeight="1">
      <c r="A863" s="494"/>
      <c r="B863" s="494"/>
      <c r="C863" s="494"/>
      <c r="D863" s="495"/>
      <c r="E863" s="495"/>
      <c r="F863" s="494"/>
      <c r="G863" s="495"/>
      <c r="H863" s="495"/>
      <c r="I863" s="495"/>
      <c r="J863" s="497"/>
      <c r="K863" s="497"/>
      <c r="L863" s="498"/>
      <c r="M863" s="497"/>
      <c r="N863" s="255"/>
      <c r="O863" s="475"/>
      <c r="P863" s="475"/>
      <c r="Q863" s="475"/>
      <c r="R863" s="475"/>
      <c r="S863" s="499"/>
      <c r="T863" s="279"/>
      <c r="U863" s="279"/>
      <c r="V863" s="279"/>
      <c r="W863" s="279"/>
      <c r="X863" s="279"/>
      <c r="Y863" s="279"/>
      <c r="Z863" s="279"/>
    </row>
    <row r="864" spans="1:26" ht="16.5" customHeight="1">
      <c r="A864" s="494"/>
      <c r="B864" s="494"/>
      <c r="C864" s="494"/>
      <c r="D864" s="495"/>
      <c r="E864" s="495"/>
      <c r="F864" s="494"/>
      <c r="G864" s="495"/>
      <c r="H864" s="495"/>
      <c r="I864" s="495"/>
      <c r="J864" s="497"/>
      <c r="K864" s="497"/>
      <c r="L864" s="498"/>
      <c r="M864" s="497"/>
      <c r="N864" s="255"/>
      <c r="O864" s="475"/>
      <c r="P864" s="475"/>
      <c r="Q864" s="475"/>
      <c r="R864" s="475"/>
      <c r="S864" s="499"/>
      <c r="T864" s="279"/>
      <c r="U864" s="279"/>
      <c r="V864" s="279"/>
      <c r="W864" s="279"/>
      <c r="X864" s="279"/>
      <c r="Y864" s="279"/>
      <c r="Z864" s="279"/>
    </row>
    <row r="865" spans="1:26" ht="16.5" customHeight="1">
      <c r="A865" s="494"/>
      <c r="B865" s="494"/>
      <c r="C865" s="494"/>
      <c r="D865" s="495"/>
      <c r="E865" s="495"/>
      <c r="F865" s="494"/>
      <c r="G865" s="495"/>
      <c r="H865" s="495"/>
      <c r="I865" s="495"/>
      <c r="J865" s="497"/>
      <c r="K865" s="497"/>
      <c r="L865" s="498"/>
      <c r="M865" s="497"/>
      <c r="N865" s="255"/>
      <c r="O865" s="475"/>
      <c r="P865" s="475"/>
      <c r="Q865" s="475"/>
      <c r="R865" s="475"/>
      <c r="S865" s="499"/>
      <c r="T865" s="279"/>
      <c r="U865" s="279"/>
      <c r="V865" s="279"/>
      <c r="W865" s="279"/>
      <c r="X865" s="279"/>
      <c r="Y865" s="279"/>
      <c r="Z865" s="279"/>
    </row>
    <row r="866" spans="1:26" ht="16.5" customHeight="1">
      <c r="A866" s="494"/>
      <c r="B866" s="494"/>
      <c r="C866" s="494"/>
      <c r="D866" s="495"/>
      <c r="E866" s="495"/>
      <c r="F866" s="494"/>
      <c r="G866" s="495"/>
      <c r="H866" s="495"/>
      <c r="I866" s="495"/>
      <c r="J866" s="497"/>
      <c r="K866" s="497"/>
      <c r="L866" s="498"/>
      <c r="M866" s="497"/>
      <c r="N866" s="255"/>
      <c r="O866" s="475"/>
      <c r="P866" s="475"/>
      <c r="Q866" s="475"/>
      <c r="R866" s="475"/>
      <c r="S866" s="499"/>
      <c r="T866" s="279"/>
      <c r="U866" s="279"/>
      <c r="V866" s="279"/>
      <c r="W866" s="279"/>
      <c r="X866" s="279"/>
      <c r="Y866" s="279"/>
      <c r="Z866" s="279"/>
    </row>
    <row r="867" spans="1:26" ht="16.5" customHeight="1">
      <c r="A867" s="494"/>
      <c r="B867" s="494"/>
      <c r="C867" s="494"/>
      <c r="D867" s="495"/>
      <c r="E867" s="495"/>
      <c r="F867" s="494"/>
      <c r="G867" s="495"/>
      <c r="H867" s="495"/>
      <c r="I867" s="495"/>
      <c r="J867" s="497"/>
      <c r="K867" s="497"/>
      <c r="L867" s="498"/>
      <c r="M867" s="497"/>
      <c r="N867" s="255"/>
      <c r="O867" s="475"/>
      <c r="P867" s="475"/>
      <c r="Q867" s="475"/>
      <c r="R867" s="475"/>
      <c r="S867" s="499"/>
      <c r="T867" s="279"/>
      <c r="U867" s="279"/>
      <c r="V867" s="279"/>
      <c r="W867" s="279"/>
      <c r="X867" s="279"/>
      <c r="Y867" s="279"/>
      <c r="Z867" s="279"/>
    </row>
    <row r="868" spans="1:26" ht="16.5" customHeight="1">
      <c r="A868" s="494"/>
      <c r="B868" s="494"/>
      <c r="C868" s="494"/>
      <c r="D868" s="495"/>
      <c r="E868" s="495"/>
      <c r="F868" s="494"/>
      <c r="G868" s="495"/>
      <c r="H868" s="495"/>
      <c r="I868" s="495"/>
      <c r="J868" s="497"/>
      <c r="K868" s="497"/>
      <c r="L868" s="498"/>
      <c r="M868" s="497"/>
      <c r="N868" s="255"/>
      <c r="O868" s="475"/>
      <c r="P868" s="475"/>
      <c r="Q868" s="475"/>
      <c r="R868" s="475"/>
      <c r="S868" s="499"/>
      <c r="T868" s="279"/>
      <c r="U868" s="279"/>
      <c r="V868" s="279"/>
      <c r="W868" s="279"/>
      <c r="X868" s="279"/>
      <c r="Y868" s="279"/>
      <c r="Z868" s="279"/>
    </row>
    <row r="869" spans="1:26" ht="16.5" customHeight="1">
      <c r="A869" s="494"/>
      <c r="B869" s="494"/>
      <c r="C869" s="494"/>
      <c r="D869" s="495"/>
      <c r="E869" s="495"/>
      <c r="F869" s="494"/>
      <c r="G869" s="495"/>
      <c r="H869" s="495"/>
      <c r="I869" s="495"/>
      <c r="J869" s="497"/>
      <c r="K869" s="497"/>
      <c r="L869" s="498"/>
      <c r="M869" s="497"/>
      <c r="N869" s="255"/>
      <c r="O869" s="475"/>
      <c r="P869" s="475"/>
      <c r="Q869" s="475"/>
      <c r="R869" s="475"/>
      <c r="S869" s="499"/>
      <c r="T869" s="279"/>
      <c r="U869" s="279"/>
      <c r="V869" s="279"/>
      <c r="W869" s="279"/>
      <c r="X869" s="279"/>
      <c r="Y869" s="279"/>
      <c r="Z869" s="279"/>
    </row>
    <row r="870" spans="1:26" ht="16.5" customHeight="1">
      <c r="A870" s="494"/>
      <c r="B870" s="494"/>
      <c r="C870" s="494"/>
      <c r="D870" s="495"/>
      <c r="E870" s="495"/>
      <c r="F870" s="494"/>
      <c r="G870" s="495"/>
      <c r="H870" s="495"/>
      <c r="I870" s="495"/>
      <c r="J870" s="497"/>
      <c r="K870" s="497"/>
      <c r="L870" s="498"/>
      <c r="M870" s="497"/>
      <c r="N870" s="255"/>
      <c r="O870" s="475"/>
      <c r="P870" s="475"/>
      <c r="Q870" s="475"/>
      <c r="R870" s="475"/>
      <c r="S870" s="499"/>
      <c r="T870" s="279"/>
      <c r="U870" s="279"/>
      <c r="V870" s="279"/>
      <c r="W870" s="279"/>
      <c r="X870" s="279"/>
      <c r="Y870" s="279"/>
      <c r="Z870" s="279"/>
    </row>
    <row r="871" spans="1:26" ht="16.5" customHeight="1">
      <c r="A871" s="494"/>
      <c r="B871" s="494"/>
      <c r="C871" s="494"/>
      <c r="D871" s="495"/>
      <c r="E871" s="495"/>
      <c r="F871" s="494"/>
      <c r="G871" s="495"/>
      <c r="H871" s="495"/>
      <c r="I871" s="495"/>
      <c r="J871" s="497"/>
      <c r="K871" s="497"/>
      <c r="L871" s="498"/>
      <c r="M871" s="497"/>
      <c r="N871" s="255"/>
      <c r="O871" s="475"/>
      <c r="P871" s="475"/>
      <c r="Q871" s="475"/>
      <c r="R871" s="475"/>
      <c r="S871" s="499"/>
      <c r="T871" s="279"/>
      <c r="U871" s="279"/>
      <c r="V871" s="279"/>
      <c r="W871" s="279"/>
      <c r="X871" s="279"/>
      <c r="Y871" s="279"/>
      <c r="Z871" s="279"/>
    </row>
    <row r="872" spans="1:26" ht="16.5" customHeight="1">
      <c r="A872" s="494"/>
      <c r="B872" s="494"/>
      <c r="C872" s="494"/>
      <c r="D872" s="495"/>
      <c r="E872" s="495"/>
      <c r="F872" s="494"/>
      <c r="G872" s="495"/>
      <c r="H872" s="495"/>
      <c r="I872" s="495"/>
      <c r="J872" s="497"/>
      <c r="K872" s="497"/>
      <c r="L872" s="498"/>
      <c r="M872" s="497"/>
      <c r="N872" s="255"/>
      <c r="O872" s="475"/>
      <c r="P872" s="475"/>
      <c r="Q872" s="475"/>
      <c r="R872" s="475"/>
      <c r="S872" s="499"/>
      <c r="T872" s="279"/>
      <c r="U872" s="279"/>
      <c r="V872" s="279"/>
      <c r="W872" s="279"/>
      <c r="X872" s="279"/>
      <c r="Y872" s="279"/>
      <c r="Z872" s="279"/>
    </row>
    <row r="873" spans="1:26" ht="16.5" customHeight="1">
      <c r="A873" s="494"/>
      <c r="B873" s="494"/>
      <c r="C873" s="494"/>
      <c r="D873" s="495"/>
      <c r="E873" s="495"/>
      <c r="F873" s="494"/>
      <c r="G873" s="495"/>
      <c r="H873" s="495"/>
      <c r="I873" s="495"/>
      <c r="J873" s="497"/>
      <c r="K873" s="497"/>
      <c r="L873" s="498"/>
      <c r="M873" s="497"/>
      <c r="N873" s="255"/>
      <c r="O873" s="475"/>
      <c r="P873" s="475"/>
      <c r="Q873" s="475"/>
      <c r="R873" s="475"/>
      <c r="S873" s="499"/>
      <c r="T873" s="279"/>
      <c r="U873" s="279"/>
      <c r="V873" s="279"/>
      <c r="W873" s="279"/>
      <c r="X873" s="279"/>
      <c r="Y873" s="279"/>
      <c r="Z873" s="279"/>
    </row>
    <row r="874" spans="1:26" ht="16.5" customHeight="1">
      <c r="A874" s="494"/>
      <c r="B874" s="494"/>
      <c r="C874" s="494"/>
      <c r="D874" s="495"/>
      <c r="E874" s="495"/>
      <c r="F874" s="494"/>
      <c r="G874" s="495"/>
      <c r="H874" s="495"/>
      <c r="I874" s="495"/>
      <c r="J874" s="497"/>
      <c r="K874" s="497"/>
      <c r="L874" s="498"/>
      <c r="M874" s="497"/>
      <c r="N874" s="255"/>
      <c r="O874" s="475"/>
      <c r="P874" s="475"/>
      <c r="Q874" s="475"/>
      <c r="R874" s="475"/>
      <c r="S874" s="499"/>
      <c r="T874" s="279"/>
      <c r="U874" s="279"/>
      <c r="V874" s="279"/>
      <c r="W874" s="279"/>
      <c r="X874" s="279"/>
      <c r="Y874" s="279"/>
      <c r="Z874" s="279"/>
    </row>
    <row r="875" spans="1:26" ht="16.5" customHeight="1">
      <c r="A875" s="494"/>
      <c r="B875" s="494"/>
      <c r="C875" s="494"/>
      <c r="D875" s="495"/>
      <c r="E875" s="495"/>
      <c r="F875" s="494"/>
      <c r="G875" s="495"/>
      <c r="H875" s="495"/>
      <c r="I875" s="495"/>
      <c r="J875" s="497"/>
      <c r="K875" s="497"/>
      <c r="L875" s="498"/>
      <c r="M875" s="497"/>
      <c r="N875" s="255"/>
      <c r="O875" s="475"/>
      <c r="P875" s="475"/>
      <c r="Q875" s="475"/>
      <c r="R875" s="475"/>
      <c r="S875" s="499"/>
      <c r="T875" s="279"/>
      <c r="U875" s="279"/>
      <c r="V875" s="279"/>
      <c r="W875" s="279"/>
      <c r="X875" s="279"/>
      <c r="Y875" s="279"/>
      <c r="Z875" s="279"/>
    </row>
    <row r="876" spans="1:26" ht="16.5" customHeight="1">
      <c r="A876" s="494"/>
      <c r="B876" s="494"/>
      <c r="C876" s="494"/>
      <c r="D876" s="495"/>
      <c r="E876" s="495"/>
      <c r="F876" s="494"/>
      <c r="G876" s="495"/>
      <c r="H876" s="495"/>
      <c r="I876" s="495"/>
      <c r="J876" s="497"/>
      <c r="K876" s="497"/>
      <c r="L876" s="498"/>
      <c r="M876" s="497"/>
      <c r="N876" s="255"/>
      <c r="O876" s="475"/>
      <c r="P876" s="475"/>
      <c r="Q876" s="475"/>
      <c r="R876" s="475"/>
      <c r="S876" s="499"/>
      <c r="T876" s="279"/>
      <c r="U876" s="279"/>
      <c r="V876" s="279"/>
      <c r="W876" s="279"/>
      <c r="X876" s="279"/>
      <c r="Y876" s="279"/>
      <c r="Z876" s="279"/>
    </row>
    <row r="877" spans="1:26" ht="16.5" customHeight="1">
      <c r="A877" s="494"/>
      <c r="B877" s="494"/>
      <c r="C877" s="494"/>
      <c r="D877" s="495"/>
      <c r="E877" s="495"/>
      <c r="F877" s="494"/>
      <c r="G877" s="495"/>
      <c r="H877" s="495"/>
      <c r="I877" s="495"/>
      <c r="J877" s="497"/>
      <c r="K877" s="497"/>
      <c r="L877" s="498"/>
      <c r="M877" s="497"/>
      <c r="N877" s="255"/>
      <c r="O877" s="475"/>
      <c r="P877" s="475"/>
      <c r="Q877" s="475"/>
      <c r="R877" s="475"/>
      <c r="S877" s="499"/>
      <c r="T877" s="279"/>
      <c r="U877" s="279"/>
      <c r="V877" s="279"/>
      <c r="W877" s="279"/>
      <c r="X877" s="279"/>
      <c r="Y877" s="279"/>
      <c r="Z877" s="279"/>
    </row>
    <row r="878" spans="1:26" ht="16.5" customHeight="1">
      <c r="A878" s="494"/>
      <c r="B878" s="494"/>
      <c r="C878" s="494"/>
      <c r="D878" s="495"/>
      <c r="E878" s="495"/>
      <c r="F878" s="494"/>
      <c r="G878" s="495"/>
      <c r="H878" s="495"/>
      <c r="I878" s="495"/>
      <c r="J878" s="497"/>
      <c r="K878" s="497"/>
      <c r="L878" s="498"/>
      <c r="M878" s="497"/>
      <c r="N878" s="255"/>
      <c r="O878" s="475"/>
      <c r="P878" s="475"/>
      <c r="Q878" s="475"/>
      <c r="R878" s="475"/>
      <c r="S878" s="499"/>
      <c r="T878" s="279"/>
      <c r="U878" s="279"/>
      <c r="V878" s="279"/>
      <c r="W878" s="279"/>
      <c r="X878" s="279"/>
      <c r="Y878" s="279"/>
      <c r="Z878" s="279"/>
    </row>
    <row r="879" spans="1:26" ht="16.5" customHeight="1">
      <c r="A879" s="494"/>
      <c r="B879" s="494"/>
      <c r="C879" s="494"/>
      <c r="D879" s="495"/>
      <c r="E879" s="495"/>
      <c r="F879" s="494"/>
      <c r="G879" s="495"/>
      <c r="H879" s="495"/>
      <c r="I879" s="495"/>
      <c r="J879" s="497"/>
      <c r="K879" s="497"/>
      <c r="L879" s="498"/>
      <c r="M879" s="497"/>
      <c r="N879" s="255"/>
      <c r="O879" s="475"/>
      <c r="P879" s="475"/>
      <c r="Q879" s="475"/>
      <c r="R879" s="475"/>
      <c r="S879" s="499"/>
      <c r="T879" s="279"/>
      <c r="U879" s="279"/>
      <c r="V879" s="279"/>
      <c r="W879" s="279"/>
      <c r="X879" s="279"/>
      <c r="Y879" s="279"/>
      <c r="Z879" s="279"/>
    </row>
    <row r="880" spans="1:26" ht="16.5" customHeight="1">
      <c r="A880" s="494"/>
      <c r="B880" s="494"/>
      <c r="C880" s="494"/>
      <c r="D880" s="495"/>
      <c r="E880" s="495"/>
      <c r="F880" s="494"/>
      <c r="G880" s="495"/>
      <c r="H880" s="495"/>
      <c r="I880" s="495"/>
      <c r="J880" s="497"/>
      <c r="K880" s="497"/>
      <c r="L880" s="498"/>
      <c r="M880" s="497"/>
      <c r="N880" s="255"/>
      <c r="O880" s="475"/>
      <c r="P880" s="475"/>
      <c r="Q880" s="475"/>
      <c r="R880" s="475"/>
      <c r="S880" s="499"/>
      <c r="T880" s="279"/>
      <c r="U880" s="279"/>
      <c r="V880" s="279"/>
      <c r="W880" s="279"/>
      <c r="X880" s="279"/>
      <c r="Y880" s="279"/>
      <c r="Z880" s="279"/>
    </row>
    <row r="881" spans="1:26" ht="16.5" customHeight="1">
      <c r="A881" s="494"/>
      <c r="B881" s="494"/>
      <c r="C881" s="494"/>
      <c r="D881" s="495"/>
      <c r="E881" s="495"/>
      <c r="F881" s="494"/>
      <c r="G881" s="495"/>
      <c r="H881" s="495"/>
      <c r="I881" s="495"/>
      <c r="J881" s="497"/>
      <c r="K881" s="497"/>
      <c r="L881" s="498"/>
      <c r="M881" s="497"/>
      <c r="N881" s="255"/>
      <c r="O881" s="475"/>
      <c r="P881" s="475"/>
      <c r="Q881" s="475"/>
      <c r="R881" s="475"/>
      <c r="S881" s="499"/>
      <c r="T881" s="279"/>
      <c r="U881" s="279"/>
      <c r="V881" s="279"/>
      <c r="W881" s="279"/>
      <c r="X881" s="279"/>
      <c r="Y881" s="279"/>
      <c r="Z881" s="279"/>
    </row>
    <row r="882" spans="1:26" ht="16.5" customHeight="1">
      <c r="A882" s="494"/>
      <c r="B882" s="494"/>
      <c r="C882" s="494"/>
      <c r="D882" s="495"/>
      <c r="E882" s="495"/>
      <c r="F882" s="494"/>
      <c r="G882" s="495"/>
      <c r="H882" s="495"/>
      <c r="I882" s="495"/>
      <c r="J882" s="497"/>
      <c r="K882" s="497"/>
      <c r="L882" s="498"/>
      <c r="M882" s="497"/>
      <c r="N882" s="255"/>
      <c r="O882" s="475"/>
      <c r="P882" s="475"/>
      <c r="Q882" s="475"/>
      <c r="R882" s="475"/>
      <c r="S882" s="499"/>
      <c r="T882" s="279"/>
      <c r="U882" s="279"/>
      <c r="V882" s="279"/>
      <c r="W882" s="279"/>
      <c r="X882" s="279"/>
      <c r="Y882" s="279"/>
      <c r="Z882" s="279"/>
    </row>
    <row r="883" spans="1:26" ht="16.5" customHeight="1">
      <c r="A883" s="494"/>
      <c r="B883" s="494"/>
      <c r="C883" s="494"/>
      <c r="D883" s="495"/>
      <c r="E883" s="495"/>
      <c r="F883" s="494"/>
      <c r="G883" s="495"/>
      <c r="H883" s="495"/>
      <c r="I883" s="495"/>
      <c r="J883" s="497"/>
      <c r="K883" s="497"/>
      <c r="L883" s="498"/>
      <c r="M883" s="497"/>
      <c r="N883" s="255"/>
      <c r="O883" s="475"/>
      <c r="P883" s="475"/>
      <c r="Q883" s="475"/>
      <c r="R883" s="475"/>
      <c r="S883" s="499"/>
      <c r="T883" s="279"/>
      <c r="U883" s="279"/>
      <c r="V883" s="279"/>
      <c r="W883" s="279"/>
      <c r="X883" s="279"/>
      <c r="Y883" s="279"/>
      <c r="Z883" s="279"/>
    </row>
    <row r="884" spans="1:26" ht="16.5" customHeight="1">
      <c r="A884" s="494"/>
      <c r="B884" s="494"/>
      <c r="C884" s="494"/>
      <c r="D884" s="495"/>
      <c r="E884" s="495"/>
      <c r="F884" s="494"/>
      <c r="G884" s="495"/>
      <c r="H884" s="495"/>
      <c r="I884" s="495"/>
      <c r="J884" s="497"/>
      <c r="K884" s="497"/>
      <c r="L884" s="498"/>
      <c r="M884" s="497"/>
      <c r="N884" s="255"/>
      <c r="O884" s="475"/>
      <c r="P884" s="475"/>
      <c r="Q884" s="475"/>
      <c r="R884" s="475"/>
      <c r="S884" s="499"/>
      <c r="T884" s="279"/>
      <c r="U884" s="279"/>
      <c r="V884" s="279"/>
      <c r="W884" s="279"/>
      <c r="X884" s="279"/>
      <c r="Y884" s="279"/>
      <c r="Z884" s="279"/>
    </row>
    <row r="885" spans="1:26" ht="16.5" customHeight="1">
      <c r="A885" s="494"/>
      <c r="B885" s="494"/>
      <c r="C885" s="494"/>
      <c r="D885" s="495"/>
      <c r="E885" s="495"/>
      <c r="F885" s="494"/>
      <c r="G885" s="495"/>
      <c r="H885" s="495"/>
      <c r="I885" s="495"/>
      <c r="J885" s="497"/>
      <c r="K885" s="497"/>
      <c r="L885" s="498"/>
      <c r="M885" s="497"/>
      <c r="N885" s="255"/>
      <c r="O885" s="475"/>
      <c r="P885" s="475"/>
      <c r="Q885" s="475"/>
      <c r="R885" s="475"/>
      <c r="S885" s="499"/>
      <c r="T885" s="279"/>
      <c r="U885" s="279"/>
      <c r="V885" s="279"/>
      <c r="W885" s="279"/>
      <c r="X885" s="279"/>
      <c r="Y885" s="279"/>
      <c r="Z885" s="279"/>
    </row>
    <row r="886" spans="1:26" ht="16.5" customHeight="1">
      <c r="A886" s="494"/>
      <c r="B886" s="494"/>
      <c r="C886" s="494"/>
      <c r="D886" s="495"/>
      <c r="E886" s="495"/>
      <c r="F886" s="494"/>
      <c r="G886" s="495"/>
      <c r="H886" s="495"/>
      <c r="I886" s="495"/>
      <c r="J886" s="497"/>
      <c r="K886" s="497"/>
      <c r="L886" s="498"/>
      <c r="M886" s="497"/>
      <c r="N886" s="255"/>
      <c r="O886" s="475"/>
      <c r="P886" s="475"/>
      <c r="Q886" s="475"/>
      <c r="R886" s="475"/>
      <c r="S886" s="499"/>
      <c r="T886" s="279"/>
      <c r="U886" s="279"/>
      <c r="V886" s="279"/>
      <c r="W886" s="279"/>
      <c r="X886" s="279"/>
      <c r="Y886" s="279"/>
      <c r="Z886" s="279"/>
    </row>
    <row r="887" spans="1:26" ht="16.5" customHeight="1">
      <c r="A887" s="494"/>
      <c r="B887" s="494"/>
      <c r="C887" s="494"/>
      <c r="D887" s="495"/>
      <c r="E887" s="495"/>
      <c r="F887" s="494"/>
      <c r="G887" s="495"/>
      <c r="H887" s="495"/>
      <c r="I887" s="495"/>
      <c r="J887" s="497"/>
      <c r="K887" s="497"/>
      <c r="L887" s="498"/>
      <c r="M887" s="497"/>
      <c r="N887" s="255"/>
      <c r="O887" s="475"/>
      <c r="P887" s="475"/>
      <c r="Q887" s="475"/>
      <c r="R887" s="475"/>
      <c r="S887" s="499"/>
      <c r="T887" s="279"/>
      <c r="U887" s="279"/>
      <c r="V887" s="279"/>
      <c r="W887" s="279"/>
      <c r="X887" s="279"/>
      <c r="Y887" s="279"/>
      <c r="Z887" s="279"/>
    </row>
    <row r="888" spans="1:26" ht="16.5" customHeight="1">
      <c r="A888" s="494"/>
      <c r="B888" s="494"/>
      <c r="C888" s="494"/>
      <c r="D888" s="495"/>
      <c r="E888" s="495"/>
      <c r="F888" s="494"/>
      <c r="G888" s="495"/>
      <c r="H888" s="495"/>
      <c r="I888" s="495"/>
      <c r="J888" s="497"/>
      <c r="K888" s="497"/>
      <c r="L888" s="498"/>
      <c r="M888" s="497"/>
      <c r="N888" s="255"/>
      <c r="O888" s="475"/>
      <c r="P888" s="475"/>
      <c r="Q888" s="475"/>
      <c r="R888" s="475"/>
      <c r="S888" s="499"/>
      <c r="T888" s="279"/>
      <c r="U888" s="279"/>
      <c r="V888" s="279"/>
      <c r="W888" s="279"/>
      <c r="X888" s="279"/>
      <c r="Y888" s="279"/>
      <c r="Z888" s="279"/>
    </row>
    <row r="889" spans="1:26" ht="16.5" customHeight="1">
      <c r="A889" s="494"/>
      <c r="B889" s="494"/>
      <c r="C889" s="494"/>
      <c r="D889" s="495"/>
      <c r="E889" s="495"/>
      <c r="F889" s="494"/>
      <c r="G889" s="495"/>
      <c r="H889" s="495"/>
      <c r="I889" s="495"/>
      <c r="J889" s="497"/>
      <c r="K889" s="497"/>
      <c r="L889" s="498"/>
      <c r="M889" s="497"/>
      <c r="N889" s="255"/>
      <c r="O889" s="475"/>
      <c r="P889" s="475"/>
      <c r="Q889" s="475"/>
      <c r="R889" s="475"/>
      <c r="S889" s="499"/>
      <c r="T889" s="279"/>
      <c r="U889" s="279"/>
      <c r="V889" s="279"/>
      <c r="W889" s="279"/>
      <c r="X889" s="279"/>
      <c r="Y889" s="279"/>
      <c r="Z889" s="279"/>
    </row>
    <row r="890" spans="1:26" ht="16.5" customHeight="1">
      <c r="A890" s="494"/>
      <c r="B890" s="494"/>
      <c r="C890" s="494"/>
      <c r="D890" s="495"/>
      <c r="E890" s="495"/>
      <c r="F890" s="494"/>
      <c r="G890" s="495"/>
      <c r="H890" s="495"/>
      <c r="I890" s="495"/>
      <c r="J890" s="497"/>
      <c r="K890" s="497"/>
      <c r="L890" s="498"/>
      <c r="M890" s="497"/>
      <c r="N890" s="255"/>
      <c r="O890" s="475"/>
      <c r="P890" s="475"/>
      <c r="Q890" s="475"/>
      <c r="R890" s="475"/>
      <c r="S890" s="499"/>
      <c r="T890" s="279"/>
      <c r="U890" s="279"/>
      <c r="V890" s="279"/>
      <c r="W890" s="279"/>
      <c r="X890" s="279"/>
      <c r="Y890" s="279"/>
      <c r="Z890" s="279"/>
    </row>
    <row r="891" spans="1:26" ht="16.5" customHeight="1">
      <c r="A891" s="494"/>
      <c r="B891" s="494"/>
      <c r="C891" s="494"/>
      <c r="D891" s="495"/>
      <c r="E891" s="495"/>
      <c r="F891" s="494"/>
      <c r="G891" s="495"/>
      <c r="H891" s="495"/>
      <c r="I891" s="495"/>
      <c r="J891" s="497"/>
      <c r="K891" s="497"/>
      <c r="L891" s="498"/>
      <c r="M891" s="497"/>
      <c r="N891" s="255"/>
      <c r="O891" s="475"/>
      <c r="P891" s="475"/>
      <c r="Q891" s="475"/>
      <c r="R891" s="475"/>
      <c r="S891" s="499"/>
      <c r="T891" s="279"/>
      <c r="U891" s="279"/>
      <c r="V891" s="279"/>
      <c r="W891" s="279"/>
      <c r="X891" s="279"/>
      <c r="Y891" s="279"/>
      <c r="Z891" s="279"/>
    </row>
    <row r="892" spans="1:26" ht="16.5" customHeight="1">
      <c r="A892" s="494"/>
      <c r="B892" s="494"/>
      <c r="C892" s="494"/>
      <c r="D892" s="495"/>
      <c r="E892" s="495"/>
      <c r="F892" s="494"/>
      <c r="G892" s="495"/>
      <c r="H892" s="495"/>
      <c r="I892" s="495"/>
      <c r="J892" s="497"/>
      <c r="K892" s="497"/>
      <c r="L892" s="498"/>
      <c r="M892" s="497"/>
      <c r="N892" s="255"/>
      <c r="O892" s="475"/>
      <c r="P892" s="475"/>
      <c r="Q892" s="475"/>
      <c r="R892" s="475"/>
      <c r="S892" s="499"/>
      <c r="T892" s="279"/>
      <c r="U892" s="279"/>
      <c r="V892" s="279"/>
      <c r="W892" s="279"/>
      <c r="X892" s="279"/>
      <c r="Y892" s="279"/>
      <c r="Z892" s="279"/>
    </row>
    <row r="893" spans="1:26" ht="16.5" customHeight="1">
      <c r="A893" s="494"/>
      <c r="B893" s="494"/>
      <c r="C893" s="494"/>
      <c r="D893" s="495"/>
      <c r="E893" s="495"/>
      <c r="F893" s="494"/>
      <c r="G893" s="495"/>
      <c r="H893" s="495"/>
      <c r="I893" s="495"/>
      <c r="J893" s="497"/>
      <c r="K893" s="497"/>
      <c r="L893" s="498"/>
      <c r="M893" s="497"/>
      <c r="N893" s="255"/>
      <c r="O893" s="475"/>
      <c r="P893" s="475"/>
      <c r="Q893" s="475"/>
      <c r="R893" s="475"/>
      <c r="S893" s="499"/>
      <c r="T893" s="279"/>
      <c r="U893" s="279"/>
      <c r="V893" s="279"/>
      <c r="W893" s="279"/>
      <c r="X893" s="279"/>
      <c r="Y893" s="279"/>
      <c r="Z893" s="279"/>
    </row>
    <row r="894" spans="1:26" ht="16.5" customHeight="1">
      <c r="A894" s="494"/>
      <c r="B894" s="494"/>
      <c r="C894" s="494"/>
      <c r="D894" s="495"/>
      <c r="E894" s="495"/>
      <c r="F894" s="494"/>
      <c r="G894" s="495"/>
      <c r="H894" s="495"/>
      <c r="I894" s="495"/>
      <c r="J894" s="497"/>
      <c r="K894" s="497"/>
      <c r="L894" s="498"/>
      <c r="M894" s="497"/>
      <c r="N894" s="255"/>
      <c r="O894" s="475"/>
      <c r="P894" s="475"/>
      <c r="Q894" s="475"/>
      <c r="R894" s="475"/>
      <c r="S894" s="499"/>
      <c r="T894" s="279"/>
      <c r="U894" s="279"/>
      <c r="V894" s="279"/>
      <c r="W894" s="279"/>
      <c r="X894" s="279"/>
      <c r="Y894" s="279"/>
      <c r="Z894" s="279"/>
    </row>
    <row r="895" spans="1:26" ht="16.5" customHeight="1">
      <c r="A895" s="494"/>
      <c r="B895" s="494"/>
      <c r="C895" s="494"/>
      <c r="D895" s="495"/>
      <c r="E895" s="495"/>
      <c r="F895" s="494"/>
      <c r="G895" s="495"/>
      <c r="H895" s="495"/>
      <c r="I895" s="495"/>
      <c r="J895" s="497"/>
      <c r="K895" s="497"/>
      <c r="L895" s="498"/>
      <c r="M895" s="497"/>
      <c r="N895" s="255"/>
      <c r="O895" s="475"/>
      <c r="P895" s="475"/>
      <c r="Q895" s="475"/>
      <c r="R895" s="475"/>
      <c r="S895" s="499"/>
      <c r="T895" s="279"/>
      <c r="U895" s="279"/>
      <c r="V895" s="279"/>
      <c r="W895" s="279"/>
      <c r="X895" s="279"/>
      <c r="Y895" s="279"/>
      <c r="Z895" s="279"/>
    </row>
    <row r="896" spans="1:26" ht="16.5" customHeight="1">
      <c r="A896" s="494"/>
      <c r="B896" s="494"/>
      <c r="C896" s="494"/>
      <c r="D896" s="495"/>
      <c r="E896" s="495"/>
      <c r="F896" s="494"/>
      <c r="G896" s="495"/>
      <c r="H896" s="495"/>
      <c r="I896" s="495"/>
      <c r="J896" s="497"/>
      <c r="K896" s="497"/>
      <c r="L896" s="498"/>
      <c r="M896" s="497"/>
      <c r="N896" s="255"/>
      <c r="O896" s="475"/>
      <c r="P896" s="475"/>
      <c r="Q896" s="475"/>
      <c r="R896" s="475"/>
      <c r="S896" s="499"/>
      <c r="T896" s="279"/>
      <c r="U896" s="279"/>
      <c r="V896" s="279"/>
      <c r="W896" s="279"/>
      <c r="X896" s="279"/>
      <c r="Y896" s="279"/>
      <c r="Z896" s="279"/>
    </row>
    <row r="897" spans="1:26" ht="16.5" customHeight="1">
      <c r="A897" s="494"/>
      <c r="B897" s="494"/>
      <c r="C897" s="494"/>
      <c r="D897" s="495"/>
      <c r="E897" s="495"/>
      <c r="F897" s="494"/>
      <c r="G897" s="495"/>
      <c r="H897" s="495"/>
      <c r="I897" s="495"/>
      <c r="J897" s="497"/>
      <c r="K897" s="497"/>
      <c r="L897" s="498"/>
      <c r="M897" s="497"/>
      <c r="N897" s="255"/>
      <c r="O897" s="475"/>
      <c r="P897" s="475"/>
      <c r="Q897" s="475"/>
      <c r="R897" s="475"/>
      <c r="S897" s="499"/>
      <c r="T897" s="279"/>
      <c r="U897" s="279"/>
      <c r="V897" s="279"/>
      <c r="W897" s="279"/>
      <c r="X897" s="279"/>
      <c r="Y897" s="279"/>
      <c r="Z897" s="279"/>
    </row>
    <row r="898" spans="1:26" ht="16.5" customHeight="1">
      <c r="A898" s="494"/>
      <c r="B898" s="494"/>
      <c r="C898" s="494"/>
      <c r="D898" s="495"/>
      <c r="E898" s="495"/>
      <c r="F898" s="494"/>
      <c r="G898" s="495"/>
      <c r="H898" s="495"/>
      <c r="I898" s="495"/>
      <c r="J898" s="497"/>
      <c r="K898" s="497"/>
      <c r="L898" s="498"/>
      <c r="M898" s="497"/>
      <c r="N898" s="255"/>
      <c r="O898" s="475"/>
      <c r="P898" s="475"/>
      <c r="Q898" s="475"/>
      <c r="R898" s="475"/>
      <c r="S898" s="499"/>
      <c r="T898" s="279"/>
      <c r="U898" s="279"/>
      <c r="V898" s="279"/>
      <c r="W898" s="279"/>
      <c r="X898" s="279"/>
      <c r="Y898" s="279"/>
      <c r="Z898" s="279"/>
    </row>
    <row r="899" spans="1:26" ht="16.5" customHeight="1">
      <c r="A899" s="494"/>
      <c r="B899" s="494"/>
      <c r="C899" s="494"/>
      <c r="D899" s="495"/>
      <c r="E899" s="495"/>
      <c r="F899" s="494"/>
      <c r="G899" s="495"/>
      <c r="H899" s="495"/>
      <c r="I899" s="495"/>
      <c r="J899" s="497"/>
      <c r="K899" s="497"/>
      <c r="L899" s="498"/>
      <c r="M899" s="497"/>
      <c r="N899" s="255"/>
      <c r="O899" s="475"/>
      <c r="P899" s="475"/>
      <c r="Q899" s="475"/>
      <c r="R899" s="475"/>
      <c r="S899" s="499"/>
      <c r="T899" s="279"/>
      <c r="U899" s="279"/>
      <c r="V899" s="279"/>
      <c r="W899" s="279"/>
      <c r="X899" s="279"/>
      <c r="Y899" s="279"/>
      <c r="Z899" s="279"/>
    </row>
    <row r="900" spans="1:26" ht="16.5" customHeight="1">
      <c r="A900" s="494"/>
      <c r="B900" s="494"/>
      <c r="C900" s="494"/>
      <c r="D900" s="495"/>
      <c r="E900" s="495"/>
      <c r="F900" s="494"/>
      <c r="G900" s="495"/>
      <c r="H900" s="495"/>
      <c r="I900" s="495"/>
      <c r="J900" s="497"/>
      <c r="K900" s="497"/>
      <c r="L900" s="498"/>
      <c r="M900" s="497"/>
      <c r="N900" s="255"/>
      <c r="O900" s="475"/>
      <c r="P900" s="475"/>
      <c r="Q900" s="475"/>
      <c r="R900" s="475"/>
      <c r="S900" s="499"/>
      <c r="T900" s="279"/>
      <c r="U900" s="279"/>
      <c r="V900" s="279"/>
      <c r="W900" s="279"/>
      <c r="X900" s="279"/>
      <c r="Y900" s="279"/>
      <c r="Z900" s="279"/>
    </row>
    <row r="901" spans="1:26" ht="16.5" customHeight="1">
      <c r="A901" s="494"/>
      <c r="B901" s="494"/>
      <c r="C901" s="494"/>
      <c r="D901" s="495"/>
      <c r="E901" s="495"/>
      <c r="F901" s="494"/>
      <c r="G901" s="495"/>
      <c r="H901" s="495"/>
      <c r="I901" s="495"/>
      <c r="J901" s="497"/>
      <c r="K901" s="497"/>
      <c r="L901" s="498"/>
      <c r="M901" s="497"/>
      <c r="N901" s="255"/>
      <c r="O901" s="475"/>
      <c r="P901" s="475"/>
      <c r="Q901" s="475"/>
      <c r="R901" s="475"/>
      <c r="S901" s="499"/>
      <c r="T901" s="279"/>
      <c r="U901" s="279"/>
      <c r="V901" s="279"/>
      <c r="W901" s="279"/>
      <c r="X901" s="279"/>
      <c r="Y901" s="279"/>
      <c r="Z901" s="279"/>
    </row>
    <row r="902" spans="1:26" ht="16.5" customHeight="1">
      <c r="A902" s="494"/>
      <c r="B902" s="494"/>
      <c r="C902" s="494"/>
      <c r="D902" s="495"/>
      <c r="E902" s="495"/>
      <c r="F902" s="494"/>
      <c r="G902" s="495"/>
      <c r="H902" s="495"/>
      <c r="I902" s="495"/>
      <c r="J902" s="497"/>
      <c r="K902" s="497"/>
      <c r="L902" s="498"/>
      <c r="M902" s="497"/>
      <c r="N902" s="255"/>
      <c r="O902" s="475"/>
      <c r="P902" s="475"/>
      <c r="Q902" s="475"/>
      <c r="R902" s="475"/>
      <c r="S902" s="499"/>
      <c r="T902" s="279"/>
      <c r="U902" s="279"/>
      <c r="V902" s="279"/>
      <c r="W902" s="279"/>
      <c r="X902" s="279"/>
      <c r="Y902" s="279"/>
      <c r="Z902" s="279"/>
    </row>
    <row r="903" spans="1:26" ht="16.5" customHeight="1">
      <c r="A903" s="494"/>
      <c r="B903" s="494"/>
      <c r="C903" s="494"/>
      <c r="D903" s="495"/>
      <c r="E903" s="495"/>
      <c r="F903" s="494"/>
      <c r="G903" s="495"/>
      <c r="H903" s="495"/>
      <c r="I903" s="495"/>
      <c r="J903" s="497"/>
      <c r="K903" s="497"/>
      <c r="L903" s="498"/>
      <c r="M903" s="497"/>
      <c r="N903" s="255"/>
      <c r="O903" s="475"/>
      <c r="P903" s="475"/>
      <c r="Q903" s="475"/>
      <c r="R903" s="475"/>
      <c r="S903" s="499"/>
      <c r="T903" s="279"/>
      <c r="U903" s="279"/>
      <c r="V903" s="279"/>
      <c r="W903" s="279"/>
      <c r="X903" s="279"/>
      <c r="Y903" s="279"/>
      <c r="Z903" s="279"/>
    </row>
    <row r="904" spans="1:26" ht="16.5" customHeight="1">
      <c r="A904" s="494"/>
      <c r="B904" s="494"/>
      <c r="C904" s="494"/>
      <c r="D904" s="495"/>
      <c r="E904" s="495"/>
      <c r="F904" s="494"/>
      <c r="G904" s="495"/>
      <c r="H904" s="495"/>
      <c r="I904" s="495"/>
      <c r="J904" s="497"/>
      <c r="K904" s="497"/>
      <c r="L904" s="498"/>
      <c r="M904" s="497"/>
      <c r="N904" s="255"/>
      <c r="O904" s="475"/>
      <c r="P904" s="475"/>
      <c r="Q904" s="475"/>
      <c r="R904" s="475"/>
      <c r="S904" s="499"/>
      <c r="T904" s="279"/>
      <c r="U904" s="279"/>
      <c r="V904" s="279"/>
      <c r="W904" s="279"/>
      <c r="X904" s="279"/>
      <c r="Y904" s="279"/>
      <c r="Z904" s="279"/>
    </row>
    <row r="905" spans="1:26" ht="16.5" customHeight="1">
      <c r="A905" s="494"/>
      <c r="B905" s="494"/>
      <c r="C905" s="494"/>
      <c r="D905" s="495"/>
      <c r="E905" s="495"/>
      <c r="F905" s="494"/>
      <c r="G905" s="495"/>
      <c r="H905" s="495"/>
      <c r="I905" s="495"/>
      <c r="J905" s="497"/>
      <c r="K905" s="497"/>
      <c r="L905" s="498"/>
      <c r="M905" s="497"/>
      <c r="N905" s="255"/>
      <c r="O905" s="475"/>
      <c r="P905" s="475"/>
      <c r="Q905" s="475"/>
      <c r="R905" s="475"/>
      <c r="S905" s="499"/>
      <c r="T905" s="279"/>
      <c r="U905" s="279"/>
      <c r="V905" s="279"/>
      <c r="W905" s="279"/>
      <c r="X905" s="279"/>
      <c r="Y905" s="279"/>
      <c r="Z905" s="279"/>
    </row>
    <row r="906" spans="1:26" ht="16.5" customHeight="1">
      <c r="A906" s="494"/>
      <c r="B906" s="494"/>
      <c r="C906" s="494"/>
      <c r="D906" s="495"/>
      <c r="E906" s="495"/>
      <c r="F906" s="494"/>
      <c r="G906" s="495"/>
      <c r="H906" s="495"/>
      <c r="I906" s="495"/>
      <c r="J906" s="497"/>
      <c r="K906" s="497"/>
      <c r="L906" s="498"/>
      <c r="M906" s="497"/>
      <c r="N906" s="255"/>
      <c r="O906" s="475"/>
      <c r="P906" s="475"/>
      <c r="Q906" s="475"/>
      <c r="R906" s="475"/>
      <c r="S906" s="499"/>
      <c r="T906" s="279"/>
      <c r="U906" s="279"/>
      <c r="V906" s="279"/>
      <c r="W906" s="279"/>
      <c r="X906" s="279"/>
      <c r="Y906" s="279"/>
      <c r="Z906" s="279"/>
    </row>
    <row r="907" spans="1:26" ht="16.5" customHeight="1">
      <c r="A907" s="494"/>
      <c r="B907" s="494"/>
      <c r="C907" s="494"/>
      <c r="D907" s="495"/>
      <c r="E907" s="495"/>
      <c r="F907" s="494"/>
      <c r="G907" s="495"/>
      <c r="H907" s="495"/>
      <c r="I907" s="495"/>
      <c r="J907" s="497"/>
      <c r="K907" s="497"/>
      <c r="L907" s="498"/>
      <c r="M907" s="497"/>
      <c r="N907" s="255"/>
      <c r="O907" s="475"/>
      <c r="P907" s="475"/>
      <c r="Q907" s="475"/>
      <c r="R907" s="475"/>
      <c r="S907" s="499"/>
      <c r="T907" s="279"/>
      <c r="U907" s="279"/>
      <c r="V907" s="279"/>
      <c r="W907" s="279"/>
      <c r="X907" s="279"/>
      <c r="Y907" s="279"/>
      <c r="Z907" s="279"/>
    </row>
    <row r="908" spans="1:26" ht="16.5" customHeight="1">
      <c r="A908" s="494"/>
      <c r="B908" s="494"/>
      <c r="C908" s="494"/>
      <c r="D908" s="495"/>
      <c r="E908" s="495"/>
      <c r="F908" s="494"/>
      <c r="G908" s="495"/>
      <c r="H908" s="495"/>
      <c r="I908" s="495"/>
      <c r="J908" s="497"/>
      <c r="K908" s="497"/>
      <c r="L908" s="498"/>
      <c r="M908" s="497"/>
      <c r="N908" s="255"/>
      <c r="O908" s="475"/>
      <c r="P908" s="475"/>
      <c r="Q908" s="475"/>
      <c r="R908" s="475"/>
      <c r="S908" s="499"/>
      <c r="T908" s="279"/>
      <c r="U908" s="279"/>
      <c r="V908" s="279"/>
      <c r="W908" s="279"/>
      <c r="X908" s="279"/>
      <c r="Y908" s="279"/>
      <c r="Z908" s="279"/>
    </row>
    <row r="909" spans="1:26" ht="16.5" customHeight="1">
      <c r="A909" s="494"/>
      <c r="B909" s="494"/>
      <c r="C909" s="494"/>
      <c r="D909" s="495"/>
      <c r="E909" s="495"/>
      <c r="F909" s="494"/>
      <c r="G909" s="495"/>
      <c r="H909" s="495"/>
      <c r="I909" s="495"/>
      <c r="J909" s="497"/>
      <c r="K909" s="497"/>
      <c r="L909" s="498"/>
      <c r="M909" s="497"/>
      <c r="N909" s="255"/>
      <c r="O909" s="475"/>
      <c r="P909" s="475"/>
      <c r="Q909" s="475"/>
      <c r="R909" s="475"/>
      <c r="S909" s="499"/>
      <c r="T909" s="279"/>
      <c r="U909" s="279"/>
      <c r="V909" s="279"/>
      <c r="W909" s="279"/>
      <c r="X909" s="279"/>
      <c r="Y909" s="279"/>
      <c r="Z909" s="279"/>
    </row>
    <row r="910" spans="1:26" ht="16.5" customHeight="1">
      <c r="A910" s="494"/>
      <c r="B910" s="494"/>
      <c r="C910" s="494"/>
      <c r="D910" s="495"/>
      <c r="E910" s="495"/>
      <c r="F910" s="494"/>
      <c r="G910" s="495"/>
      <c r="H910" s="495"/>
      <c r="I910" s="495"/>
      <c r="J910" s="497"/>
      <c r="K910" s="497"/>
      <c r="L910" s="498"/>
      <c r="M910" s="497"/>
      <c r="N910" s="255"/>
      <c r="O910" s="475"/>
      <c r="P910" s="475"/>
      <c r="Q910" s="475"/>
      <c r="R910" s="475"/>
      <c r="S910" s="499"/>
      <c r="T910" s="279"/>
      <c r="U910" s="279"/>
      <c r="V910" s="279"/>
      <c r="W910" s="279"/>
      <c r="X910" s="279"/>
      <c r="Y910" s="279"/>
      <c r="Z910" s="279"/>
    </row>
    <row r="911" spans="1:26" ht="16.5" customHeight="1">
      <c r="A911" s="494"/>
      <c r="B911" s="494"/>
      <c r="C911" s="494"/>
      <c r="D911" s="495"/>
      <c r="E911" s="495"/>
      <c r="F911" s="494"/>
      <c r="G911" s="495"/>
      <c r="H911" s="495"/>
      <c r="I911" s="495"/>
      <c r="J911" s="497"/>
      <c r="K911" s="497"/>
      <c r="L911" s="498"/>
      <c r="M911" s="497"/>
      <c r="N911" s="255"/>
      <c r="O911" s="475"/>
      <c r="P911" s="475"/>
      <c r="Q911" s="475"/>
      <c r="R911" s="475"/>
      <c r="S911" s="499"/>
      <c r="T911" s="279"/>
      <c r="U911" s="279"/>
      <c r="V911" s="279"/>
      <c r="W911" s="279"/>
      <c r="X911" s="279"/>
      <c r="Y911" s="279"/>
      <c r="Z911" s="279"/>
    </row>
    <row r="912" spans="1:26" ht="16.5" customHeight="1">
      <c r="A912" s="494"/>
      <c r="B912" s="494"/>
      <c r="C912" s="494"/>
      <c r="D912" s="495"/>
      <c r="E912" s="495"/>
      <c r="F912" s="494"/>
      <c r="G912" s="495"/>
      <c r="H912" s="495"/>
      <c r="I912" s="495"/>
      <c r="J912" s="497"/>
      <c r="K912" s="497"/>
      <c r="L912" s="498"/>
      <c r="M912" s="497"/>
      <c r="N912" s="255"/>
      <c r="O912" s="475"/>
      <c r="P912" s="475"/>
      <c r="Q912" s="475"/>
      <c r="R912" s="475"/>
      <c r="S912" s="499"/>
      <c r="T912" s="279"/>
      <c r="U912" s="279"/>
      <c r="V912" s="279"/>
      <c r="W912" s="279"/>
      <c r="X912" s="279"/>
      <c r="Y912" s="279"/>
      <c r="Z912" s="279"/>
    </row>
    <row r="913" spans="1:26" ht="16.5" customHeight="1">
      <c r="A913" s="494"/>
      <c r="B913" s="494"/>
      <c r="C913" s="494"/>
      <c r="D913" s="495"/>
      <c r="E913" s="495"/>
      <c r="F913" s="494"/>
      <c r="G913" s="495"/>
      <c r="H913" s="495"/>
      <c r="I913" s="495"/>
      <c r="J913" s="497"/>
      <c r="K913" s="497"/>
      <c r="L913" s="498"/>
      <c r="M913" s="497"/>
      <c r="N913" s="255"/>
      <c r="O913" s="475"/>
      <c r="P913" s="475"/>
      <c r="Q913" s="475"/>
      <c r="R913" s="475"/>
      <c r="S913" s="499"/>
      <c r="T913" s="279"/>
      <c r="U913" s="279"/>
      <c r="V913" s="279"/>
      <c r="W913" s="279"/>
      <c r="X913" s="279"/>
      <c r="Y913" s="279"/>
      <c r="Z913" s="279"/>
    </row>
    <row r="914" spans="1:26" ht="16.5" customHeight="1">
      <c r="A914" s="494"/>
      <c r="B914" s="494"/>
      <c r="C914" s="494"/>
      <c r="D914" s="495"/>
      <c r="E914" s="495"/>
      <c r="F914" s="494"/>
      <c r="G914" s="495"/>
      <c r="H914" s="495"/>
      <c r="I914" s="495"/>
      <c r="J914" s="497"/>
      <c r="K914" s="497"/>
      <c r="L914" s="498"/>
      <c r="M914" s="497"/>
      <c r="N914" s="255"/>
      <c r="O914" s="475"/>
      <c r="P914" s="475"/>
      <c r="Q914" s="475"/>
      <c r="R914" s="475"/>
      <c r="S914" s="499"/>
      <c r="T914" s="279"/>
      <c r="U914" s="279"/>
      <c r="V914" s="279"/>
      <c r="W914" s="279"/>
      <c r="X914" s="279"/>
      <c r="Y914" s="279"/>
      <c r="Z914" s="279"/>
    </row>
    <row r="915" spans="1:26" ht="16.5" customHeight="1">
      <c r="A915" s="494"/>
      <c r="B915" s="494"/>
      <c r="C915" s="494"/>
      <c r="D915" s="495"/>
      <c r="E915" s="495"/>
      <c r="F915" s="494"/>
      <c r="G915" s="495"/>
      <c r="H915" s="495"/>
      <c r="I915" s="495"/>
      <c r="J915" s="497"/>
      <c r="K915" s="497"/>
      <c r="L915" s="498"/>
      <c r="M915" s="497"/>
      <c r="N915" s="255"/>
      <c r="O915" s="475"/>
      <c r="P915" s="475"/>
      <c r="Q915" s="475"/>
      <c r="R915" s="475"/>
      <c r="S915" s="499"/>
      <c r="T915" s="279"/>
      <c r="U915" s="279"/>
      <c r="V915" s="279"/>
      <c r="W915" s="279"/>
      <c r="X915" s="279"/>
      <c r="Y915" s="279"/>
      <c r="Z915" s="279"/>
    </row>
    <row r="916" spans="1:26" ht="16.5" customHeight="1">
      <c r="A916" s="494"/>
      <c r="B916" s="494"/>
      <c r="C916" s="494"/>
      <c r="D916" s="495"/>
      <c r="E916" s="495"/>
      <c r="F916" s="494"/>
      <c r="G916" s="495"/>
      <c r="H916" s="495"/>
      <c r="I916" s="495"/>
      <c r="J916" s="497"/>
      <c r="K916" s="497"/>
      <c r="L916" s="498"/>
      <c r="M916" s="497"/>
      <c r="N916" s="255"/>
      <c r="O916" s="475"/>
      <c r="P916" s="475"/>
      <c r="Q916" s="475"/>
      <c r="R916" s="475"/>
      <c r="S916" s="499"/>
      <c r="T916" s="279"/>
      <c r="U916" s="279"/>
      <c r="V916" s="279"/>
      <c r="W916" s="279"/>
      <c r="X916" s="279"/>
      <c r="Y916" s="279"/>
      <c r="Z916" s="279"/>
    </row>
    <row r="917" spans="1:26" ht="16.5" customHeight="1">
      <c r="A917" s="494"/>
      <c r="B917" s="494"/>
      <c r="C917" s="494"/>
      <c r="D917" s="495"/>
      <c r="E917" s="495"/>
      <c r="F917" s="494"/>
      <c r="G917" s="495"/>
      <c r="H917" s="495"/>
      <c r="I917" s="495"/>
      <c r="J917" s="497"/>
      <c r="K917" s="497"/>
      <c r="L917" s="498"/>
      <c r="M917" s="497"/>
      <c r="N917" s="255"/>
      <c r="O917" s="475"/>
      <c r="P917" s="475"/>
      <c r="Q917" s="475"/>
      <c r="R917" s="475"/>
      <c r="S917" s="499"/>
      <c r="T917" s="279"/>
      <c r="U917" s="279"/>
      <c r="V917" s="279"/>
      <c r="W917" s="279"/>
      <c r="X917" s="279"/>
      <c r="Y917" s="279"/>
      <c r="Z917" s="279"/>
    </row>
    <row r="918" spans="1:26" ht="16.5" customHeight="1">
      <c r="A918" s="494"/>
      <c r="B918" s="494"/>
      <c r="C918" s="494"/>
      <c r="D918" s="495"/>
      <c r="E918" s="495"/>
      <c r="F918" s="494"/>
      <c r="G918" s="495"/>
      <c r="H918" s="495"/>
      <c r="I918" s="495"/>
      <c r="J918" s="497"/>
      <c r="K918" s="497"/>
      <c r="L918" s="498"/>
      <c r="M918" s="497"/>
      <c r="N918" s="255"/>
      <c r="O918" s="475"/>
      <c r="P918" s="475"/>
      <c r="Q918" s="475"/>
      <c r="R918" s="475"/>
      <c r="S918" s="499"/>
      <c r="T918" s="279"/>
      <c r="U918" s="279"/>
      <c r="V918" s="279"/>
      <c r="W918" s="279"/>
      <c r="X918" s="279"/>
      <c r="Y918" s="279"/>
      <c r="Z918" s="279"/>
    </row>
    <row r="919" spans="1:26" ht="16.5" customHeight="1">
      <c r="A919" s="494"/>
      <c r="B919" s="494"/>
      <c r="C919" s="494"/>
      <c r="D919" s="495"/>
      <c r="E919" s="495"/>
      <c r="F919" s="494"/>
      <c r="G919" s="495"/>
      <c r="H919" s="495"/>
      <c r="I919" s="495"/>
      <c r="J919" s="497"/>
      <c r="K919" s="497"/>
      <c r="L919" s="498"/>
      <c r="M919" s="497"/>
      <c r="N919" s="255"/>
      <c r="O919" s="475"/>
      <c r="P919" s="475"/>
      <c r="Q919" s="475"/>
      <c r="R919" s="475"/>
      <c r="S919" s="499"/>
      <c r="T919" s="279"/>
      <c r="U919" s="279"/>
      <c r="V919" s="279"/>
      <c r="W919" s="279"/>
      <c r="X919" s="279"/>
      <c r="Y919" s="279"/>
      <c r="Z919" s="279"/>
    </row>
    <row r="920" spans="1:26" ht="16.5" customHeight="1">
      <c r="A920" s="494"/>
      <c r="B920" s="494"/>
      <c r="C920" s="494"/>
      <c r="D920" s="495"/>
      <c r="E920" s="495"/>
      <c r="F920" s="494"/>
      <c r="G920" s="495"/>
      <c r="H920" s="495"/>
      <c r="I920" s="495"/>
      <c r="J920" s="497"/>
      <c r="K920" s="497"/>
      <c r="L920" s="498"/>
      <c r="M920" s="497"/>
      <c r="N920" s="255"/>
      <c r="O920" s="475"/>
      <c r="P920" s="475"/>
      <c r="Q920" s="475"/>
      <c r="R920" s="475"/>
      <c r="S920" s="499"/>
      <c r="T920" s="279"/>
      <c r="U920" s="279"/>
      <c r="V920" s="279"/>
      <c r="W920" s="279"/>
      <c r="X920" s="279"/>
      <c r="Y920" s="279"/>
      <c r="Z920" s="279"/>
    </row>
    <row r="921" spans="1:26" ht="16.5" customHeight="1">
      <c r="A921" s="494"/>
      <c r="B921" s="494"/>
      <c r="C921" s="494"/>
      <c r="D921" s="495"/>
      <c r="E921" s="495"/>
      <c r="F921" s="494"/>
      <c r="G921" s="495"/>
      <c r="H921" s="495"/>
      <c r="I921" s="495"/>
      <c r="J921" s="497"/>
      <c r="K921" s="497"/>
      <c r="L921" s="498"/>
      <c r="M921" s="497"/>
      <c r="N921" s="255"/>
      <c r="O921" s="475"/>
      <c r="P921" s="475"/>
      <c r="Q921" s="475"/>
      <c r="R921" s="475"/>
      <c r="S921" s="499"/>
      <c r="T921" s="279"/>
      <c r="U921" s="279"/>
      <c r="V921" s="279"/>
      <c r="W921" s="279"/>
      <c r="X921" s="279"/>
      <c r="Y921" s="279"/>
      <c r="Z921" s="279"/>
    </row>
    <row r="922" spans="1:26" ht="16.5" customHeight="1">
      <c r="A922" s="494"/>
      <c r="B922" s="494"/>
      <c r="C922" s="494"/>
      <c r="D922" s="495"/>
      <c r="E922" s="495"/>
      <c r="F922" s="494"/>
      <c r="G922" s="495"/>
      <c r="H922" s="495"/>
      <c r="I922" s="495"/>
      <c r="J922" s="497"/>
      <c r="K922" s="497"/>
      <c r="L922" s="498"/>
      <c r="M922" s="497"/>
      <c r="N922" s="255"/>
      <c r="O922" s="475"/>
      <c r="P922" s="475"/>
      <c r="Q922" s="475"/>
      <c r="R922" s="475"/>
      <c r="S922" s="499"/>
      <c r="T922" s="279"/>
      <c r="U922" s="279"/>
      <c r="V922" s="279"/>
      <c r="W922" s="279"/>
      <c r="X922" s="279"/>
      <c r="Y922" s="279"/>
      <c r="Z922" s="279"/>
    </row>
    <row r="923" spans="1:26" ht="16.5" customHeight="1">
      <c r="A923" s="494"/>
      <c r="B923" s="494"/>
      <c r="C923" s="494"/>
      <c r="D923" s="495"/>
      <c r="E923" s="495"/>
      <c r="F923" s="494"/>
      <c r="G923" s="495"/>
      <c r="H923" s="495"/>
      <c r="I923" s="495"/>
      <c r="J923" s="497"/>
      <c r="K923" s="497"/>
      <c r="L923" s="498"/>
      <c r="M923" s="497"/>
      <c r="N923" s="255"/>
      <c r="O923" s="475"/>
      <c r="P923" s="475"/>
      <c r="Q923" s="475"/>
      <c r="R923" s="475"/>
      <c r="S923" s="499"/>
      <c r="T923" s="279"/>
      <c r="U923" s="279"/>
      <c r="V923" s="279"/>
      <c r="W923" s="279"/>
      <c r="X923" s="279"/>
      <c r="Y923" s="279"/>
      <c r="Z923" s="279"/>
    </row>
    <row r="924" spans="1:26" ht="16.5" customHeight="1">
      <c r="A924" s="494"/>
      <c r="B924" s="494"/>
      <c r="C924" s="494"/>
      <c r="D924" s="495"/>
      <c r="E924" s="495"/>
      <c r="F924" s="494"/>
      <c r="G924" s="495"/>
      <c r="H924" s="495"/>
      <c r="I924" s="495"/>
      <c r="J924" s="497"/>
      <c r="K924" s="497"/>
      <c r="L924" s="498"/>
      <c r="M924" s="497"/>
      <c r="N924" s="255"/>
      <c r="O924" s="475"/>
      <c r="P924" s="475"/>
      <c r="Q924" s="475"/>
      <c r="R924" s="475"/>
      <c r="S924" s="499"/>
      <c r="T924" s="279"/>
      <c r="U924" s="279"/>
      <c r="V924" s="279"/>
      <c r="W924" s="279"/>
      <c r="X924" s="279"/>
      <c r="Y924" s="279"/>
      <c r="Z924" s="279"/>
    </row>
    <row r="925" spans="1:26" ht="16.5" customHeight="1">
      <c r="A925" s="494"/>
      <c r="B925" s="494"/>
      <c r="C925" s="494"/>
      <c r="D925" s="495"/>
      <c r="E925" s="495"/>
      <c r="F925" s="494"/>
      <c r="G925" s="495"/>
      <c r="H925" s="495"/>
      <c r="I925" s="495"/>
      <c r="J925" s="497"/>
      <c r="K925" s="497"/>
      <c r="L925" s="498"/>
      <c r="M925" s="497"/>
      <c r="N925" s="255"/>
      <c r="O925" s="475"/>
      <c r="P925" s="475"/>
      <c r="Q925" s="475"/>
      <c r="R925" s="475"/>
      <c r="S925" s="499"/>
      <c r="T925" s="279"/>
      <c r="U925" s="279"/>
      <c r="V925" s="279"/>
      <c r="W925" s="279"/>
      <c r="X925" s="279"/>
      <c r="Y925" s="279"/>
      <c r="Z925" s="279"/>
    </row>
    <row r="926" spans="1:26" ht="16.5" customHeight="1">
      <c r="A926" s="494"/>
      <c r="B926" s="494"/>
      <c r="C926" s="494"/>
      <c r="D926" s="495"/>
      <c r="E926" s="495"/>
      <c r="F926" s="494"/>
      <c r="G926" s="495"/>
      <c r="H926" s="495"/>
      <c r="I926" s="495"/>
      <c r="J926" s="497"/>
      <c r="K926" s="497"/>
      <c r="L926" s="498"/>
      <c r="M926" s="497"/>
      <c r="N926" s="255"/>
      <c r="O926" s="475"/>
      <c r="P926" s="475"/>
      <c r="Q926" s="475"/>
      <c r="R926" s="475"/>
      <c r="S926" s="499"/>
      <c r="T926" s="279"/>
      <c r="U926" s="279"/>
      <c r="V926" s="279"/>
      <c r="W926" s="279"/>
      <c r="X926" s="279"/>
      <c r="Y926" s="279"/>
      <c r="Z926" s="279"/>
    </row>
    <row r="927" spans="1:26" ht="16.5" customHeight="1">
      <c r="A927" s="494"/>
      <c r="B927" s="494"/>
      <c r="C927" s="494"/>
      <c r="D927" s="495"/>
      <c r="E927" s="495"/>
      <c r="F927" s="494"/>
      <c r="G927" s="495"/>
      <c r="H927" s="495"/>
      <c r="I927" s="495"/>
      <c r="J927" s="497"/>
      <c r="K927" s="497"/>
      <c r="L927" s="498"/>
      <c r="M927" s="497"/>
      <c r="N927" s="255"/>
      <c r="O927" s="475"/>
      <c r="P927" s="475"/>
      <c r="Q927" s="475"/>
      <c r="R927" s="475"/>
      <c r="S927" s="499"/>
      <c r="T927" s="279"/>
      <c r="U927" s="279"/>
      <c r="V927" s="279"/>
      <c r="W927" s="279"/>
      <c r="X927" s="279"/>
      <c r="Y927" s="279"/>
      <c r="Z927" s="279"/>
    </row>
    <row r="928" spans="1:26" ht="16.5" customHeight="1">
      <c r="A928" s="494"/>
      <c r="B928" s="494"/>
      <c r="C928" s="494"/>
      <c r="D928" s="495"/>
      <c r="E928" s="495"/>
      <c r="F928" s="494"/>
      <c r="G928" s="495"/>
      <c r="H928" s="495"/>
      <c r="I928" s="495"/>
      <c r="J928" s="497"/>
      <c r="K928" s="497"/>
      <c r="L928" s="498"/>
      <c r="M928" s="497"/>
      <c r="N928" s="255"/>
      <c r="O928" s="475"/>
      <c r="P928" s="475"/>
      <c r="Q928" s="475"/>
      <c r="R928" s="475"/>
      <c r="S928" s="499"/>
      <c r="T928" s="279"/>
      <c r="U928" s="279"/>
      <c r="V928" s="279"/>
      <c r="W928" s="279"/>
      <c r="X928" s="279"/>
      <c r="Y928" s="279"/>
      <c r="Z928" s="279"/>
    </row>
    <row r="929" spans="1:26" ht="16.5" customHeight="1">
      <c r="A929" s="494"/>
      <c r="B929" s="494"/>
      <c r="C929" s="494"/>
      <c r="D929" s="495"/>
      <c r="E929" s="495"/>
      <c r="F929" s="494"/>
      <c r="G929" s="495"/>
      <c r="H929" s="495"/>
      <c r="I929" s="495"/>
      <c r="J929" s="497"/>
      <c r="K929" s="497"/>
      <c r="L929" s="498"/>
      <c r="M929" s="497"/>
      <c r="N929" s="255"/>
      <c r="O929" s="475"/>
      <c r="P929" s="475"/>
      <c r="Q929" s="475"/>
      <c r="R929" s="475"/>
      <c r="S929" s="499"/>
      <c r="T929" s="279"/>
      <c r="U929" s="279"/>
      <c r="V929" s="279"/>
      <c r="W929" s="279"/>
      <c r="X929" s="279"/>
      <c r="Y929" s="279"/>
      <c r="Z929" s="279"/>
    </row>
    <row r="930" spans="1:26" ht="16.5" customHeight="1">
      <c r="A930" s="494"/>
      <c r="B930" s="494"/>
      <c r="C930" s="494"/>
      <c r="D930" s="495"/>
      <c r="E930" s="495"/>
      <c r="F930" s="494"/>
      <c r="G930" s="495"/>
      <c r="H930" s="495"/>
      <c r="I930" s="495"/>
      <c r="J930" s="497"/>
      <c r="K930" s="497"/>
      <c r="L930" s="498"/>
      <c r="M930" s="497"/>
      <c r="N930" s="255"/>
      <c r="O930" s="475"/>
      <c r="P930" s="475"/>
      <c r="Q930" s="475"/>
      <c r="R930" s="475"/>
      <c r="S930" s="499"/>
      <c r="T930" s="279"/>
      <c r="U930" s="279"/>
      <c r="V930" s="279"/>
      <c r="W930" s="279"/>
      <c r="X930" s="279"/>
      <c r="Y930" s="279"/>
      <c r="Z930" s="279"/>
    </row>
    <row r="931" spans="1:26" ht="16.5" customHeight="1">
      <c r="A931" s="494"/>
      <c r="B931" s="494"/>
      <c r="C931" s="494"/>
      <c r="D931" s="495"/>
      <c r="E931" s="495"/>
      <c r="F931" s="494"/>
      <c r="G931" s="495"/>
      <c r="H931" s="495"/>
      <c r="I931" s="495"/>
      <c r="J931" s="497"/>
      <c r="K931" s="497"/>
      <c r="L931" s="498"/>
      <c r="M931" s="497"/>
      <c r="N931" s="255"/>
      <c r="O931" s="475"/>
      <c r="P931" s="475"/>
      <c r="Q931" s="475"/>
      <c r="R931" s="475"/>
      <c r="S931" s="499"/>
      <c r="T931" s="279"/>
      <c r="U931" s="279"/>
      <c r="V931" s="279"/>
      <c r="W931" s="279"/>
      <c r="X931" s="279"/>
      <c r="Y931" s="279"/>
      <c r="Z931" s="279"/>
    </row>
    <row r="932" spans="1:26" ht="16.5" customHeight="1">
      <c r="A932" s="494"/>
      <c r="B932" s="494"/>
      <c r="C932" s="494"/>
      <c r="D932" s="495"/>
      <c r="E932" s="495"/>
      <c r="F932" s="494"/>
      <c r="G932" s="495"/>
      <c r="H932" s="495"/>
      <c r="I932" s="495"/>
      <c r="J932" s="497"/>
      <c r="K932" s="497"/>
      <c r="L932" s="498"/>
      <c r="M932" s="497"/>
      <c r="N932" s="255"/>
      <c r="O932" s="475"/>
      <c r="P932" s="475"/>
      <c r="Q932" s="475"/>
      <c r="R932" s="475"/>
      <c r="S932" s="499"/>
      <c r="T932" s="279"/>
      <c r="U932" s="279"/>
      <c r="V932" s="279"/>
      <c r="W932" s="279"/>
      <c r="X932" s="279"/>
      <c r="Y932" s="279"/>
      <c r="Z932" s="279"/>
    </row>
    <row r="933" spans="1:26" ht="16.5" customHeight="1">
      <c r="A933" s="494"/>
      <c r="B933" s="494"/>
      <c r="C933" s="494"/>
      <c r="D933" s="495"/>
      <c r="E933" s="495"/>
      <c r="F933" s="494"/>
      <c r="G933" s="495"/>
      <c r="H933" s="495"/>
      <c r="I933" s="495"/>
      <c r="J933" s="497"/>
      <c r="K933" s="497"/>
      <c r="L933" s="498"/>
      <c r="M933" s="497"/>
      <c r="N933" s="255"/>
      <c r="O933" s="475"/>
      <c r="P933" s="475"/>
      <c r="Q933" s="475"/>
      <c r="R933" s="475"/>
      <c r="S933" s="499"/>
      <c r="T933" s="279"/>
      <c r="U933" s="279"/>
      <c r="V933" s="279"/>
      <c r="W933" s="279"/>
      <c r="X933" s="279"/>
      <c r="Y933" s="279"/>
      <c r="Z933" s="279"/>
    </row>
    <row r="934" spans="1:26" ht="16.5" customHeight="1">
      <c r="A934" s="494"/>
      <c r="B934" s="494"/>
      <c r="C934" s="494"/>
      <c r="D934" s="495"/>
      <c r="E934" s="495"/>
      <c r="F934" s="494"/>
      <c r="G934" s="495"/>
      <c r="H934" s="495"/>
      <c r="I934" s="495"/>
      <c r="J934" s="497"/>
      <c r="K934" s="497"/>
      <c r="L934" s="498"/>
      <c r="M934" s="497"/>
      <c r="N934" s="255"/>
      <c r="O934" s="475"/>
      <c r="P934" s="475"/>
      <c r="Q934" s="475"/>
      <c r="R934" s="475"/>
      <c r="S934" s="499"/>
      <c r="T934" s="279"/>
      <c r="U934" s="279"/>
      <c r="V934" s="279"/>
      <c r="W934" s="279"/>
      <c r="X934" s="279"/>
      <c r="Y934" s="279"/>
      <c r="Z934" s="279"/>
    </row>
    <row r="935" spans="1:26" ht="16.5" customHeight="1">
      <c r="A935" s="494"/>
      <c r="B935" s="494"/>
      <c r="C935" s="494"/>
      <c r="D935" s="495"/>
      <c r="E935" s="495"/>
      <c r="F935" s="494"/>
      <c r="G935" s="495"/>
      <c r="H935" s="495"/>
      <c r="I935" s="495"/>
      <c r="J935" s="497"/>
      <c r="K935" s="497"/>
      <c r="L935" s="498"/>
      <c r="M935" s="497"/>
      <c r="N935" s="255"/>
      <c r="O935" s="475"/>
      <c r="P935" s="475"/>
      <c r="Q935" s="475"/>
      <c r="R935" s="475"/>
      <c r="S935" s="499"/>
      <c r="T935" s="279"/>
      <c r="U935" s="279"/>
      <c r="V935" s="279"/>
      <c r="W935" s="279"/>
      <c r="X935" s="279"/>
      <c r="Y935" s="279"/>
      <c r="Z935" s="279"/>
    </row>
    <row r="936" spans="1:26" ht="16.5" customHeight="1">
      <c r="A936" s="494"/>
      <c r="B936" s="494"/>
      <c r="C936" s="494"/>
      <c r="D936" s="495"/>
      <c r="E936" s="495"/>
      <c r="F936" s="494"/>
      <c r="G936" s="495"/>
      <c r="H936" s="495"/>
      <c r="I936" s="495"/>
      <c r="J936" s="497"/>
      <c r="K936" s="497"/>
      <c r="L936" s="498"/>
      <c r="M936" s="497"/>
      <c r="N936" s="255"/>
      <c r="O936" s="475"/>
      <c r="P936" s="475"/>
      <c r="Q936" s="475"/>
      <c r="R936" s="475"/>
      <c r="S936" s="499"/>
      <c r="T936" s="279"/>
      <c r="U936" s="279"/>
      <c r="V936" s="279"/>
      <c r="W936" s="279"/>
      <c r="X936" s="279"/>
      <c r="Y936" s="279"/>
      <c r="Z936" s="279"/>
    </row>
    <row r="937" spans="1:26" ht="16.5" customHeight="1">
      <c r="A937" s="494"/>
      <c r="B937" s="494"/>
      <c r="C937" s="494"/>
      <c r="D937" s="495"/>
      <c r="E937" s="495"/>
      <c r="F937" s="494"/>
      <c r="G937" s="495"/>
      <c r="H937" s="495"/>
      <c r="I937" s="495"/>
      <c r="J937" s="497"/>
      <c r="K937" s="497"/>
      <c r="L937" s="498"/>
      <c r="M937" s="497"/>
      <c r="N937" s="255"/>
      <c r="O937" s="475"/>
      <c r="P937" s="475"/>
      <c r="Q937" s="475"/>
      <c r="R937" s="475"/>
      <c r="S937" s="499"/>
      <c r="T937" s="279"/>
      <c r="U937" s="279"/>
      <c r="V937" s="279"/>
      <c r="W937" s="279"/>
      <c r="X937" s="279"/>
      <c r="Y937" s="279"/>
      <c r="Z937" s="279"/>
    </row>
    <row r="938" spans="1:26" ht="16.5" customHeight="1">
      <c r="A938" s="494"/>
      <c r="B938" s="494"/>
      <c r="C938" s="494"/>
      <c r="D938" s="495"/>
      <c r="E938" s="495"/>
      <c r="F938" s="494"/>
      <c r="G938" s="495"/>
      <c r="H938" s="495"/>
      <c r="I938" s="495"/>
      <c r="J938" s="497"/>
      <c r="K938" s="497"/>
      <c r="L938" s="498"/>
      <c r="M938" s="497"/>
      <c r="N938" s="255"/>
      <c r="O938" s="475"/>
      <c r="P938" s="475"/>
      <c r="Q938" s="475"/>
      <c r="R938" s="475"/>
      <c r="S938" s="499"/>
      <c r="T938" s="279"/>
      <c r="U938" s="279"/>
      <c r="V938" s="279"/>
      <c r="W938" s="279"/>
      <c r="X938" s="279"/>
      <c r="Y938" s="279"/>
      <c r="Z938" s="279"/>
    </row>
    <row r="939" spans="1:26" ht="16.5" customHeight="1">
      <c r="A939" s="494"/>
      <c r="B939" s="494"/>
      <c r="C939" s="494"/>
      <c r="D939" s="495"/>
      <c r="E939" s="495"/>
      <c r="F939" s="494"/>
      <c r="G939" s="495"/>
      <c r="H939" s="495"/>
      <c r="I939" s="495"/>
      <c r="J939" s="497"/>
      <c r="K939" s="497"/>
      <c r="L939" s="498"/>
      <c r="M939" s="497"/>
      <c r="N939" s="255"/>
      <c r="O939" s="475"/>
      <c r="P939" s="475"/>
      <c r="Q939" s="475"/>
      <c r="R939" s="475"/>
      <c r="S939" s="499"/>
      <c r="T939" s="279"/>
      <c r="U939" s="279"/>
      <c r="V939" s="279"/>
      <c r="W939" s="279"/>
      <c r="X939" s="279"/>
      <c r="Y939" s="279"/>
      <c r="Z939" s="279"/>
    </row>
    <row r="940" spans="1:26" ht="16.5" customHeight="1">
      <c r="A940" s="494"/>
      <c r="B940" s="494"/>
      <c r="C940" s="494"/>
      <c r="D940" s="495"/>
      <c r="E940" s="495"/>
      <c r="F940" s="494"/>
      <c r="G940" s="495"/>
      <c r="H940" s="495"/>
      <c r="I940" s="495"/>
      <c r="J940" s="497"/>
      <c r="K940" s="497"/>
      <c r="L940" s="498"/>
      <c r="M940" s="497"/>
      <c r="N940" s="255"/>
      <c r="O940" s="475"/>
      <c r="P940" s="475"/>
      <c r="Q940" s="475"/>
      <c r="R940" s="475"/>
      <c r="S940" s="499"/>
      <c r="T940" s="279"/>
      <c r="U940" s="279"/>
      <c r="V940" s="279"/>
      <c r="W940" s="279"/>
      <c r="X940" s="279"/>
      <c r="Y940" s="279"/>
      <c r="Z940" s="279"/>
    </row>
    <row r="941" spans="1:26" ht="16.5" customHeight="1">
      <c r="A941" s="494"/>
      <c r="B941" s="494"/>
      <c r="C941" s="494"/>
      <c r="D941" s="495"/>
      <c r="E941" s="495"/>
      <c r="F941" s="494"/>
      <c r="G941" s="495"/>
      <c r="H941" s="495"/>
      <c r="I941" s="495"/>
      <c r="J941" s="497"/>
      <c r="K941" s="497"/>
      <c r="L941" s="498"/>
      <c r="M941" s="497"/>
      <c r="N941" s="255"/>
      <c r="O941" s="475"/>
      <c r="P941" s="475"/>
      <c r="Q941" s="475"/>
      <c r="R941" s="475"/>
      <c r="S941" s="499"/>
      <c r="T941" s="279"/>
      <c r="U941" s="279"/>
      <c r="V941" s="279"/>
      <c r="W941" s="279"/>
      <c r="X941" s="279"/>
      <c r="Y941" s="279"/>
      <c r="Z941" s="279"/>
    </row>
    <row r="942" spans="1:26" ht="16.5" customHeight="1">
      <c r="A942" s="494"/>
      <c r="B942" s="494"/>
      <c r="C942" s="494"/>
      <c r="D942" s="495"/>
      <c r="E942" s="495"/>
      <c r="F942" s="494"/>
      <c r="G942" s="495"/>
      <c r="H942" s="495"/>
      <c r="I942" s="495"/>
      <c r="J942" s="497"/>
      <c r="K942" s="497"/>
      <c r="L942" s="498"/>
      <c r="M942" s="497"/>
      <c r="N942" s="255"/>
      <c r="O942" s="475"/>
      <c r="P942" s="475"/>
      <c r="Q942" s="475"/>
      <c r="R942" s="475"/>
      <c r="S942" s="499"/>
      <c r="T942" s="279"/>
      <c r="U942" s="279"/>
      <c r="V942" s="279"/>
      <c r="W942" s="279"/>
      <c r="X942" s="279"/>
      <c r="Y942" s="279"/>
      <c r="Z942" s="279"/>
    </row>
    <row r="943" spans="1:26" ht="16.5" customHeight="1">
      <c r="A943" s="494"/>
      <c r="B943" s="494"/>
      <c r="C943" s="494"/>
      <c r="D943" s="495"/>
      <c r="E943" s="495"/>
      <c r="F943" s="494"/>
      <c r="G943" s="495"/>
      <c r="H943" s="495"/>
      <c r="I943" s="495"/>
      <c r="J943" s="497"/>
      <c r="K943" s="497"/>
      <c r="L943" s="498"/>
      <c r="M943" s="497"/>
      <c r="N943" s="255"/>
      <c r="O943" s="475"/>
      <c r="P943" s="475"/>
      <c r="Q943" s="475"/>
      <c r="R943" s="475"/>
      <c r="S943" s="499"/>
      <c r="T943" s="279"/>
      <c r="U943" s="279"/>
      <c r="V943" s="279"/>
      <c r="W943" s="279"/>
      <c r="X943" s="279"/>
      <c r="Y943" s="279"/>
      <c r="Z943" s="279"/>
    </row>
    <row r="944" spans="1:26" ht="16.5" customHeight="1">
      <c r="A944" s="494"/>
      <c r="B944" s="494"/>
      <c r="C944" s="494"/>
      <c r="D944" s="495"/>
      <c r="E944" s="495"/>
      <c r="F944" s="494"/>
      <c r="G944" s="495"/>
      <c r="H944" s="495"/>
      <c r="I944" s="495"/>
      <c r="J944" s="497"/>
      <c r="K944" s="497"/>
      <c r="L944" s="498"/>
      <c r="M944" s="497"/>
      <c r="N944" s="255"/>
      <c r="O944" s="475"/>
      <c r="P944" s="475"/>
      <c r="Q944" s="475"/>
      <c r="R944" s="475"/>
      <c r="S944" s="499"/>
      <c r="T944" s="279"/>
      <c r="U944" s="279"/>
      <c r="V944" s="279"/>
      <c r="W944" s="279"/>
      <c r="X944" s="279"/>
      <c r="Y944" s="279"/>
      <c r="Z944" s="279"/>
    </row>
    <row r="945" spans="1:26" ht="16.5" customHeight="1">
      <c r="A945" s="494"/>
      <c r="B945" s="494"/>
      <c r="C945" s="494"/>
      <c r="D945" s="495"/>
      <c r="E945" s="495"/>
      <c r="F945" s="494"/>
      <c r="G945" s="495"/>
      <c r="H945" s="495"/>
      <c r="I945" s="495"/>
      <c r="J945" s="497"/>
      <c r="K945" s="497"/>
      <c r="L945" s="498"/>
      <c r="M945" s="497"/>
      <c r="N945" s="255"/>
      <c r="O945" s="475"/>
      <c r="P945" s="475"/>
      <c r="Q945" s="475"/>
      <c r="R945" s="475"/>
      <c r="S945" s="499"/>
      <c r="T945" s="279"/>
      <c r="U945" s="279"/>
      <c r="V945" s="279"/>
      <c r="W945" s="279"/>
      <c r="X945" s="279"/>
      <c r="Y945" s="279"/>
      <c r="Z945" s="279"/>
    </row>
    <row r="946" spans="1:26" ht="16.5" customHeight="1">
      <c r="A946" s="494"/>
      <c r="B946" s="494"/>
      <c r="C946" s="494"/>
      <c r="D946" s="495"/>
      <c r="E946" s="495"/>
      <c r="F946" s="494"/>
      <c r="G946" s="495"/>
      <c r="H946" s="495"/>
      <c r="I946" s="495"/>
      <c r="J946" s="497"/>
      <c r="K946" s="497"/>
      <c r="L946" s="498"/>
      <c r="M946" s="497"/>
      <c r="N946" s="255"/>
      <c r="O946" s="475"/>
      <c r="P946" s="475"/>
      <c r="Q946" s="475"/>
      <c r="R946" s="475"/>
      <c r="S946" s="499"/>
      <c r="T946" s="279"/>
      <c r="U946" s="279"/>
      <c r="V946" s="279"/>
      <c r="W946" s="279"/>
      <c r="X946" s="279"/>
      <c r="Y946" s="279"/>
      <c r="Z946" s="279"/>
    </row>
    <row r="947" spans="1:26" ht="16.5" customHeight="1">
      <c r="A947" s="494"/>
      <c r="B947" s="494"/>
      <c r="C947" s="494"/>
      <c r="D947" s="495"/>
      <c r="E947" s="495"/>
      <c r="F947" s="494"/>
      <c r="G947" s="495"/>
      <c r="H947" s="495"/>
      <c r="I947" s="495"/>
      <c r="J947" s="497"/>
      <c r="K947" s="497"/>
      <c r="L947" s="498"/>
      <c r="M947" s="497"/>
      <c r="N947" s="255"/>
      <c r="O947" s="475"/>
      <c r="P947" s="475"/>
      <c r="Q947" s="475"/>
      <c r="R947" s="475"/>
      <c r="S947" s="499"/>
      <c r="T947" s="279"/>
      <c r="U947" s="279"/>
      <c r="V947" s="279"/>
      <c r="W947" s="279"/>
      <c r="X947" s="279"/>
      <c r="Y947" s="279"/>
      <c r="Z947" s="279"/>
    </row>
    <row r="948" spans="1:26" ht="16.5" customHeight="1">
      <c r="A948" s="494"/>
      <c r="B948" s="494"/>
      <c r="C948" s="494"/>
      <c r="D948" s="495"/>
      <c r="E948" s="495"/>
      <c r="F948" s="494"/>
      <c r="G948" s="495"/>
      <c r="H948" s="495"/>
      <c r="I948" s="495"/>
      <c r="J948" s="497"/>
      <c r="K948" s="497"/>
      <c r="L948" s="498"/>
      <c r="M948" s="497"/>
      <c r="N948" s="255"/>
      <c r="O948" s="475"/>
      <c r="P948" s="475"/>
      <c r="Q948" s="475"/>
      <c r="R948" s="475"/>
      <c r="S948" s="499"/>
      <c r="T948" s="279"/>
      <c r="U948" s="279"/>
      <c r="V948" s="279"/>
      <c r="W948" s="279"/>
      <c r="X948" s="279"/>
      <c r="Y948" s="279"/>
      <c r="Z948" s="279"/>
    </row>
    <row r="949" spans="1:26" ht="16.5" customHeight="1">
      <c r="A949" s="494"/>
      <c r="B949" s="494"/>
      <c r="C949" s="494"/>
      <c r="D949" s="495"/>
      <c r="E949" s="495"/>
      <c r="F949" s="494"/>
      <c r="G949" s="495"/>
      <c r="H949" s="495"/>
      <c r="I949" s="495"/>
      <c r="J949" s="497"/>
      <c r="K949" s="497"/>
      <c r="L949" s="498"/>
      <c r="M949" s="497"/>
      <c r="N949" s="255"/>
      <c r="O949" s="475"/>
      <c r="P949" s="475"/>
      <c r="Q949" s="475"/>
      <c r="R949" s="475"/>
      <c r="S949" s="499"/>
      <c r="T949" s="279"/>
      <c r="U949" s="279"/>
      <c r="V949" s="279"/>
      <c r="W949" s="279"/>
      <c r="X949" s="279"/>
      <c r="Y949" s="279"/>
      <c r="Z949" s="279"/>
    </row>
    <row r="950" spans="1:26" ht="16.5" customHeight="1">
      <c r="A950" s="494"/>
      <c r="B950" s="494"/>
      <c r="C950" s="494"/>
      <c r="D950" s="495"/>
      <c r="E950" s="495"/>
      <c r="F950" s="494"/>
      <c r="G950" s="495"/>
      <c r="H950" s="495"/>
      <c r="I950" s="495"/>
      <c r="J950" s="497"/>
      <c r="K950" s="497"/>
      <c r="L950" s="498"/>
      <c r="M950" s="497"/>
      <c r="N950" s="255"/>
      <c r="O950" s="475"/>
      <c r="P950" s="475"/>
      <c r="Q950" s="475"/>
      <c r="R950" s="475"/>
      <c r="S950" s="499"/>
      <c r="T950" s="279"/>
      <c r="U950" s="279"/>
      <c r="V950" s="279"/>
      <c r="W950" s="279"/>
      <c r="X950" s="279"/>
      <c r="Y950" s="279"/>
      <c r="Z950" s="279"/>
    </row>
    <row r="951" spans="1:26" ht="16.5" customHeight="1">
      <c r="A951" s="494"/>
      <c r="B951" s="494"/>
      <c r="C951" s="494"/>
      <c r="D951" s="495"/>
      <c r="E951" s="495"/>
      <c r="F951" s="494"/>
      <c r="G951" s="495"/>
      <c r="H951" s="495"/>
      <c r="I951" s="495"/>
      <c r="J951" s="497"/>
      <c r="K951" s="497"/>
      <c r="L951" s="498"/>
      <c r="M951" s="497"/>
      <c r="N951" s="255"/>
      <c r="O951" s="475"/>
      <c r="P951" s="475"/>
      <c r="Q951" s="475"/>
      <c r="R951" s="475"/>
      <c r="S951" s="499"/>
      <c r="T951" s="279"/>
      <c r="U951" s="279"/>
      <c r="V951" s="279"/>
      <c r="W951" s="279"/>
      <c r="X951" s="279"/>
      <c r="Y951" s="279"/>
      <c r="Z951" s="279"/>
    </row>
    <row r="952" spans="1:26" ht="16.5" customHeight="1">
      <c r="A952" s="494"/>
      <c r="B952" s="494"/>
      <c r="C952" s="494"/>
      <c r="D952" s="495"/>
      <c r="E952" s="495"/>
      <c r="F952" s="494"/>
      <c r="G952" s="495"/>
      <c r="H952" s="495"/>
      <c r="I952" s="495"/>
      <c r="J952" s="497"/>
      <c r="K952" s="497"/>
      <c r="L952" s="498"/>
      <c r="M952" s="497"/>
      <c r="N952" s="255"/>
      <c r="O952" s="475"/>
      <c r="P952" s="475"/>
      <c r="Q952" s="475"/>
      <c r="R952" s="475"/>
      <c r="S952" s="499"/>
      <c r="T952" s="279"/>
      <c r="U952" s="279"/>
      <c r="V952" s="279"/>
      <c r="W952" s="279"/>
      <c r="X952" s="279"/>
      <c r="Y952" s="279"/>
      <c r="Z952" s="279"/>
    </row>
    <row r="953" spans="1:26" ht="16.5" customHeight="1">
      <c r="A953" s="494"/>
      <c r="B953" s="494"/>
      <c r="C953" s="494"/>
      <c r="D953" s="495"/>
      <c r="E953" s="495"/>
      <c r="F953" s="494"/>
      <c r="G953" s="495"/>
      <c r="H953" s="495"/>
      <c r="I953" s="495"/>
      <c r="J953" s="497"/>
      <c r="K953" s="497"/>
      <c r="L953" s="498"/>
      <c r="M953" s="497"/>
      <c r="N953" s="255"/>
      <c r="O953" s="475"/>
      <c r="P953" s="475"/>
      <c r="Q953" s="475"/>
      <c r="R953" s="475"/>
      <c r="S953" s="499"/>
      <c r="T953" s="279"/>
      <c r="U953" s="279"/>
      <c r="V953" s="279"/>
      <c r="W953" s="279"/>
      <c r="X953" s="279"/>
      <c r="Y953" s="279"/>
      <c r="Z953" s="279"/>
    </row>
    <row r="954" spans="1:26" ht="16.5" customHeight="1">
      <c r="A954" s="494"/>
      <c r="B954" s="494"/>
      <c r="C954" s="494"/>
      <c r="D954" s="495"/>
      <c r="E954" s="495"/>
      <c r="F954" s="494"/>
      <c r="G954" s="495"/>
      <c r="H954" s="495"/>
      <c r="I954" s="495"/>
      <c r="J954" s="497"/>
      <c r="K954" s="497"/>
      <c r="L954" s="498"/>
      <c r="M954" s="497"/>
      <c r="N954" s="255"/>
      <c r="O954" s="475"/>
      <c r="P954" s="475"/>
      <c r="Q954" s="475"/>
      <c r="R954" s="475"/>
      <c r="S954" s="499"/>
      <c r="T954" s="279"/>
      <c r="U954" s="279"/>
      <c r="V954" s="279"/>
      <c r="W954" s="279"/>
      <c r="X954" s="279"/>
      <c r="Y954" s="279"/>
      <c r="Z954" s="279"/>
    </row>
    <row r="955" spans="1:26" ht="16.5" customHeight="1">
      <c r="A955" s="494"/>
      <c r="B955" s="494"/>
      <c r="C955" s="494"/>
      <c r="D955" s="495"/>
      <c r="E955" s="495"/>
      <c r="F955" s="494"/>
      <c r="G955" s="495"/>
      <c r="H955" s="495"/>
      <c r="I955" s="495"/>
      <c r="J955" s="497"/>
      <c r="K955" s="497"/>
      <c r="L955" s="498"/>
      <c r="M955" s="497"/>
      <c r="N955" s="255"/>
      <c r="O955" s="475"/>
      <c r="P955" s="475"/>
      <c r="Q955" s="475"/>
      <c r="R955" s="475"/>
      <c r="S955" s="499"/>
      <c r="T955" s="279"/>
      <c r="U955" s="279"/>
      <c r="V955" s="279"/>
      <c r="W955" s="279"/>
      <c r="X955" s="279"/>
      <c r="Y955" s="279"/>
      <c r="Z955" s="279"/>
    </row>
    <row r="956" spans="1:26" ht="16.5" customHeight="1">
      <c r="A956" s="494"/>
      <c r="B956" s="494"/>
      <c r="C956" s="494"/>
      <c r="D956" s="495"/>
      <c r="E956" s="495"/>
      <c r="F956" s="494"/>
      <c r="G956" s="495"/>
      <c r="H956" s="495"/>
      <c r="I956" s="495"/>
      <c r="J956" s="497"/>
      <c r="K956" s="497"/>
      <c r="L956" s="498"/>
      <c r="M956" s="497"/>
      <c r="N956" s="255"/>
      <c r="O956" s="475"/>
      <c r="P956" s="475"/>
      <c r="Q956" s="475"/>
      <c r="R956" s="475"/>
      <c r="S956" s="499"/>
      <c r="T956" s="279"/>
      <c r="U956" s="279"/>
      <c r="V956" s="279"/>
      <c r="W956" s="279"/>
      <c r="X956" s="279"/>
      <c r="Y956" s="279"/>
      <c r="Z956" s="279"/>
    </row>
    <row r="957" spans="1:26" ht="16.5" customHeight="1">
      <c r="A957" s="494"/>
      <c r="B957" s="494"/>
      <c r="C957" s="494"/>
      <c r="D957" s="495"/>
      <c r="E957" s="495"/>
      <c r="F957" s="494"/>
      <c r="G957" s="495"/>
      <c r="H957" s="495"/>
      <c r="I957" s="495"/>
      <c r="J957" s="497"/>
      <c r="K957" s="497"/>
      <c r="L957" s="498"/>
      <c r="M957" s="497"/>
      <c r="N957" s="255"/>
      <c r="O957" s="475"/>
      <c r="P957" s="475"/>
      <c r="Q957" s="475"/>
      <c r="R957" s="475"/>
      <c r="S957" s="499"/>
      <c r="T957" s="279"/>
      <c r="U957" s="279"/>
      <c r="V957" s="279"/>
      <c r="W957" s="279"/>
      <c r="X957" s="279"/>
      <c r="Y957" s="279"/>
      <c r="Z957" s="279"/>
    </row>
    <row r="958" spans="1:26" ht="16.5" customHeight="1">
      <c r="A958" s="494"/>
      <c r="B958" s="494"/>
      <c r="C958" s="494"/>
      <c r="D958" s="495"/>
      <c r="E958" s="495"/>
      <c r="F958" s="494"/>
      <c r="G958" s="495"/>
      <c r="H958" s="495"/>
      <c r="I958" s="495"/>
      <c r="J958" s="497"/>
      <c r="K958" s="497"/>
      <c r="L958" s="498"/>
      <c r="M958" s="497"/>
      <c r="N958" s="255"/>
      <c r="O958" s="475"/>
      <c r="P958" s="475"/>
      <c r="Q958" s="475"/>
      <c r="R958" s="475"/>
      <c r="S958" s="499"/>
      <c r="T958" s="279"/>
      <c r="U958" s="279"/>
      <c r="V958" s="279"/>
      <c r="W958" s="279"/>
      <c r="X958" s="279"/>
      <c r="Y958" s="279"/>
      <c r="Z958" s="279"/>
    </row>
    <row r="959" spans="1:26" ht="16.5" customHeight="1">
      <c r="A959" s="494"/>
      <c r="B959" s="494"/>
      <c r="C959" s="494"/>
      <c r="D959" s="495"/>
      <c r="E959" s="495"/>
      <c r="F959" s="494"/>
      <c r="G959" s="495"/>
      <c r="H959" s="495"/>
      <c r="I959" s="495"/>
      <c r="J959" s="497"/>
      <c r="K959" s="497"/>
      <c r="L959" s="498"/>
      <c r="M959" s="497"/>
      <c r="N959" s="255"/>
      <c r="O959" s="475"/>
      <c r="P959" s="475"/>
      <c r="Q959" s="475"/>
      <c r="R959" s="475"/>
      <c r="S959" s="499"/>
      <c r="T959" s="279"/>
      <c r="U959" s="279"/>
      <c r="V959" s="279"/>
      <c r="W959" s="279"/>
      <c r="X959" s="279"/>
      <c r="Y959" s="279"/>
      <c r="Z959" s="279"/>
    </row>
    <row r="960" spans="1:26" ht="16.5" customHeight="1">
      <c r="A960" s="494"/>
      <c r="B960" s="494"/>
      <c r="C960" s="494"/>
      <c r="D960" s="495"/>
      <c r="E960" s="495"/>
      <c r="F960" s="494"/>
      <c r="G960" s="495"/>
      <c r="H960" s="495"/>
      <c r="I960" s="495"/>
      <c r="J960" s="497"/>
      <c r="K960" s="497"/>
      <c r="L960" s="498"/>
      <c r="M960" s="497"/>
      <c r="N960" s="255"/>
      <c r="O960" s="475"/>
      <c r="P960" s="475"/>
      <c r="Q960" s="475"/>
      <c r="R960" s="475"/>
      <c r="S960" s="499"/>
      <c r="T960" s="279"/>
      <c r="U960" s="279"/>
      <c r="V960" s="279"/>
      <c r="W960" s="279"/>
      <c r="X960" s="279"/>
      <c r="Y960" s="279"/>
      <c r="Z960" s="279"/>
    </row>
    <row r="961" spans="1:26" ht="16.5" customHeight="1">
      <c r="A961" s="494"/>
      <c r="B961" s="494"/>
      <c r="C961" s="494"/>
      <c r="D961" s="495"/>
      <c r="E961" s="495"/>
      <c r="F961" s="494"/>
      <c r="G961" s="495"/>
      <c r="H961" s="495"/>
      <c r="I961" s="495"/>
      <c r="J961" s="497"/>
      <c r="K961" s="497"/>
      <c r="L961" s="498"/>
      <c r="M961" s="497"/>
      <c r="N961" s="255"/>
      <c r="O961" s="475"/>
      <c r="P961" s="475"/>
      <c r="Q961" s="475"/>
      <c r="R961" s="475"/>
      <c r="S961" s="499"/>
      <c r="T961" s="279"/>
      <c r="U961" s="279"/>
      <c r="V961" s="279"/>
      <c r="W961" s="279"/>
      <c r="X961" s="279"/>
      <c r="Y961" s="279"/>
      <c r="Z961" s="279"/>
    </row>
    <row r="962" spans="1:26" ht="16.5" customHeight="1">
      <c r="A962" s="494"/>
      <c r="B962" s="494"/>
      <c r="C962" s="494"/>
      <c r="D962" s="495"/>
      <c r="E962" s="495"/>
      <c r="F962" s="494"/>
      <c r="G962" s="495"/>
      <c r="H962" s="495"/>
      <c r="I962" s="495"/>
      <c r="J962" s="497"/>
      <c r="K962" s="497"/>
      <c r="L962" s="498"/>
      <c r="M962" s="497"/>
      <c r="N962" s="255"/>
      <c r="O962" s="475"/>
      <c r="P962" s="475"/>
      <c r="Q962" s="475"/>
      <c r="R962" s="475"/>
      <c r="S962" s="499"/>
      <c r="T962" s="279"/>
      <c r="U962" s="279"/>
      <c r="V962" s="279"/>
      <c r="W962" s="279"/>
      <c r="X962" s="279"/>
      <c r="Y962" s="279"/>
      <c r="Z962" s="279"/>
    </row>
    <row r="963" spans="1:26" ht="16.5" customHeight="1">
      <c r="A963" s="494"/>
      <c r="B963" s="494"/>
      <c r="C963" s="494"/>
      <c r="D963" s="495"/>
      <c r="E963" s="495"/>
      <c r="F963" s="494"/>
      <c r="G963" s="495"/>
      <c r="H963" s="495"/>
      <c r="I963" s="495"/>
      <c r="J963" s="497"/>
      <c r="K963" s="497"/>
      <c r="L963" s="498"/>
      <c r="M963" s="497"/>
      <c r="N963" s="255"/>
      <c r="O963" s="475"/>
      <c r="P963" s="475"/>
      <c r="Q963" s="475"/>
      <c r="R963" s="475"/>
      <c r="S963" s="499"/>
      <c r="T963" s="279"/>
      <c r="U963" s="279"/>
      <c r="V963" s="279"/>
      <c r="W963" s="279"/>
      <c r="X963" s="279"/>
      <c r="Y963" s="279"/>
      <c r="Z963" s="279"/>
    </row>
    <row r="964" spans="1:26" ht="16.5" customHeight="1">
      <c r="A964" s="494"/>
      <c r="B964" s="494"/>
      <c r="C964" s="494"/>
      <c r="D964" s="495"/>
      <c r="E964" s="495"/>
      <c r="F964" s="494"/>
      <c r="G964" s="495"/>
      <c r="H964" s="495"/>
      <c r="I964" s="495"/>
      <c r="J964" s="497"/>
      <c r="K964" s="497"/>
      <c r="L964" s="498"/>
      <c r="M964" s="497"/>
      <c r="N964" s="255"/>
      <c r="O964" s="475"/>
      <c r="P964" s="475"/>
      <c r="Q964" s="475"/>
      <c r="R964" s="475"/>
      <c r="S964" s="499"/>
      <c r="T964" s="279"/>
      <c r="U964" s="279"/>
      <c r="V964" s="279"/>
      <c r="W964" s="279"/>
      <c r="X964" s="279"/>
      <c r="Y964" s="279"/>
      <c r="Z964" s="279"/>
    </row>
    <row r="965" spans="1:26" ht="16.5" customHeight="1">
      <c r="A965" s="494"/>
      <c r="B965" s="494"/>
      <c r="C965" s="494"/>
      <c r="D965" s="495"/>
      <c r="E965" s="495"/>
      <c r="F965" s="494"/>
      <c r="G965" s="495"/>
      <c r="H965" s="495"/>
      <c r="I965" s="495"/>
      <c r="J965" s="497"/>
      <c r="K965" s="497"/>
      <c r="L965" s="498"/>
      <c r="M965" s="497"/>
      <c r="N965" s="255"/>
      <c r="O965" s="475"/>
      <c r="P965" s="475"/>
      <c r="Q965" s="475"/>
      <c r="R965" s="475"/>
      <c r="S965" s="499"/>
      <c r="T965" s="279"/>
      <c r="U965" s="279"/>
      <c r="V965" s="279"/>
      <c r="W965" s="279"/>
      <c r="X965" s="279"/>
      <c r="Y965" s="279"/>
      <c r="Z965" s="279"/>
    </row>
    <row r="966" spans="1:26" ht="16.5" customHeight="1">
      <c r="A966" s="494"/>
      <c r="B966" s="494"/>
      <c r="C966" s="494"/>
      <c r="D966" s="495"/>
      <c r="E966" s="495"/>
      <c r="F966" s="494"/>
      <c r="G966" s="495"/>
      <c r="H966" s="495"/>
      <c r="I966" s="495"/>
      <c r="J966" s="497"/>
      <c r="K966" s="497"/>
      <c r="L966" s="498"/>
      <c r="M966" s="497"/>
      <c r="N966" s="255"/>
      <c r="O966" s="475"/>
      <c r="P966" s="475"/>
      <c r="Q966" s="475"/>
      <c r="R966" s="475"/>
      <c r="S966" s="499"/>
      <c r="T966" s="279"/>
      <c r="U966" s="279"/>
      <c r="V966" s="279"/>
      <c r="W966" s="279"/>
      <c r="X966" s="279"/>
      <c r="Y966" s="279"/>
      <c r="Z966" s="279"/>
    </row>
    <row r="967" spans="1:26" ht="16.5" customHeight="1">
      <c r="A967" s="494"/>
      <c r="B967" s="494"/>
      <c r="C967" s="494"/>
      <c r="D967" s="495"/>
      <c r="E967" s="495"/>
      <c r="F967" s="494"/>
      <c r="G967" s="495"/>
      <c r="H967" s="495"/>
      <c r="I967" s="495"/>
      <c r="J967" s="497"/>
      <c r="K967" s="497"/>
      <c r="L967" s="498"/>
      <c r="M967" s="497"/>
      <c r="N967" s="255"/>
      <c r="O967" s="475"/>
      <c r="P967" s="475"/>
      <c r="Q967" s="475"/>
      <c r="R967" s="475"/>
      <c r="S967" s="499"/>
      <c r="T967" s="279"/>
      <c r="U967" s="279"/>
      <c r="V967" s="279"/>
      <c r="W967" s="279"/>
      <c r="X967" s="279"/>
      <c r="Y967" s="279"/>
      <c r="Z967" s="279"/>
    </row>
    <row r="968" spans="1:26" ht="16.5" customHeight="1">
      <c r="A968" s="494"/>
      <c r="B968" s="494"/>
      <c r="C968" s="494"/>
      <c r="D968" s="495"/>
      <c r="E968" s="495"/>
      <c r="F968" s="494"/>
      <c r="G968" s="495"/>
      <c r="H968" s="495"/>
      <c r="I968" s="495"/>
      <c r="J968" s="497"/>
      <c r="K968" s="497"/>
      <c r="L968" s="498"/>
      <c r="M968" s="497"/>
      <c r="N968" s="255"/>
      <c r="O968" s="475"/>
      <c r="P968" s="475"/>
      <c r="Q968" s="475"/>
      <c r="R968" s="475"/>
      <c r="S968" s="499"/>
      <c r="T968" s="279"/>
      <c r="U968" s="279"/>
      <c r="V968" s="279"/>
      <c r="W968" s="279"/>
      <c r="X968" s="279"/>
      <c r="Y968" s="279"/>
      <c r="Z968" s="279"/>
    </row>
    <row r="969" spans="1:26" ht="16.5" customHeight="1">
      <c r="A969" s="494"/>
      <c r="B969" s="494"/>
      <c r="C969" s="494"/>
      <c r="D969" s="495"/>
      <c r="E969" s="495"/>
      <c r="F969" s="494"/>
      <c r="G969" s="495"/>
      <c r="H969" s="495"/>
      <c r="I969" s="495"/>
      <c r="J969" s="497"/>
      <c r="K969" s="497"/>
      <c r="L969" s="498"/>
      <c r="M969" s="497"/>
      <c r="N969" s="255"/>
      <c r="O969" s="475"/>
      <c r="P969" s="475"/>
      <c r="Q969" s="475"/>
      <c r="R969" s="475"/>
      <c r="S969" s="499"/>
      <c r="T969" s="279"/>
      <c r="U969" s="279"/>
      <c r="V969" s="279"/>
      <c r="W969" s="279"/>
      <c r="X969" s="279"/>
      <c r="Y969" s="279"/>
      <c r="Z969" s="279"/>
    </row>
    <row r="970" spans="1:26" ht="16.5" customHeight="1">
      <c r="A970" s="494"/>
      <c r="B970" s="494"/>
      <c r="C970" s="494"/>
      <c r="D970" s="495"/>
      <c r="E970" s="495"/>
      <c r="F970" s="494"/>
      <c r="G970" s="495"/>
      <c r="H970" s="495"/>
      <c r="I970" s="495"/>
      <c r="J970" s="497"/>
      <c r="K970" s="497"/>
      <c r="L970" s="498"/>
      <c r="M970" s="497"/>
      <c r="N970" s="255"/>
      <c r="O970" s="475"/>
      <c r="P970" s="475"/>
      <c r="Q970" s="475"/>
      <c r="R970" s="475"/>
      <c r="S970" s="499"/>
      <c r="T970" s="279"/>
      <c r="U970" s="279"/>
      <c r="V970" s="279"/>
      <c r="W970" s="279"/>
      <c r="X970" s="279"/>
      <c r="Y970" s="279"/>
      <c r="Z970" s="279"/>
    </row>
    <row r="971" spans="1:26" ht="16.5" customHeight="1">
      <c r="A971" s="494"/>
      <c r="B971" s="494"/>
      <c r="C971" s="494"/>
      <c r="D971" s="495"/>
      <c r="E971" s="495"/>
      <c r="F971" s="494"/>
      <c r="G971" s="495"/>
      <c r="H971" s="495"/>
      <c r="I971" s="495"/>
      <c r="J971" s="497"/>
      <c r="K971" s="497"/>
      <c r="L971" s="498"/>
      <c r="M971" s="497"/>
      <c r="N971" s="255"/>
      <c r="O971" s="475"/>
      <c r="P971" s="475"/>
      <c r="Q971" s="475"/>
      <c r="R971" s="475"/>
      <c r="S971" s="499"/>
      <c r="T971" s="279"/>
      <c r="U971" s="279"/>
      <c r="V971" s="279"/>
      <c r="W971" s="279"/>
      <c r="X971" s="279"/>
      <c r="Y971" s="279"/>
      <c r="Z971" s="279"/>
    </row>
    <row r="972" spans="1:26" ht="16.5" customHeight="1">
      <c r="A972" s="494"/>
      <c r="B972" s="494"/>
      <c r="C972" s="494"/>
      <c r="D972" s="495"/>
      <c r="E972" s="495"/>
      <c r="F972" s="494"/>
      <c r="G972" s="495"/>
      <c r="H972" s="495"/>
      <c r="I972" s="495"/>
      <c r="J972" s="497"/>
      <c r="K972" s="497"/>
      <c r="L972" s="498"/>
      <c r="M972" s="497"/>
      <c r="N972" s="255"/>
      <c r="O972" s="475"/>
      <c r="P972" s="475"/>
      <c r="Q972" s="475"/>
      <c r="R972" s="475"/>
      <c r="S972" s="499"/>
      <c r="T972" s="279"/>
      <c r="U972" s="279"/>
      <c r="V972" s="279"/>
      <c r="W972" s="279"/>
      <c r="X972" s="279"/>
      <c r="Y972" s="279"/>
      <c r="Z972" s="279"/>
    </row>
    <row r="973" spans="1:26" ht="16.5" customHeight="1">
      <c r="A973" s="494"/>
      <c r="B973" s="494"/>
      <c r="C973" s="494"/>
      <c r="D973" s="495"/>
      <c r="E973" s="495"/>
      <c r="F973" s="494"/>
      <c r="G973" s="495"/>
      <c r="H973" s="495"/>
      <c r="I973" s="495"/>
      <c r="J973" s="497"/>
      <c r="K973" s="497"/>
      <c r="L973" s="498"/>
      <c r="M973" s="497"/>
      <c r="N973" s="255"/>
      <c r="O973" s="475"/>
      <c r="P973" s="475"/>
      <c r="Q973" s="475"/>
      <c r="R973" s="475"/>
      <c r="S973" s="499"/>
      <c r="T973" s="279"/>
      <c r="U973" s="279"/>
      <c r="V973" s="279"/>
      <c r="W973" s="279"/>
      <c r="X973" s="279"/>
      <c r="Y973" s="279"/>
      <c r="Z973" s="279"/>
    </row>
    <row r="974" spans="1:26" ht="16.5" customHeight="1">
      <c r="A974" s="494"/>
      <c r="B974" s="494"/>
      <c r="C974" s="494"/>
      <c r="D974" s="495"/>
      <c r="E974" s="495"/>
      <c r="F974" s="494"/>
      <c r="G974" s="495"/>
      <c r="H974" s="495"/>
      <c r="I974" s="495"/>
      <c r="J974" s="497"/>
      <c r="K974" s="497"/>
      <c r="L974" s="498"/>
      <c r="M974" s="497"/>
      <c r="N974" s="255"/>
      <c r="O974" s="475"/>
      <c r="P974" s="475"/>
      <c r="Q974" s="475"/>
      <c r="R974" s="475"/>
      <c r="S974" s="499"/>
      <c r="T974" s="279"/>
      <c r="U974" s="279"/>
      <c r="V974" s="279"/>
      <c r="W974" s="279"/>
      <c r="X974" s="279"/>
      <c r="Y974" s="279"/>
      <c r="Z974" s="279"/>
    </row>
    <row r="975" spans="1:26" ht="16.5" customHeight="1">
      <c r="A975" s="494"/>
      <c r="B975" s="494"/>
      <c r="C975" s="494"/>
      <c r="D975" s="495"/>
      <c r="E975" s="495"/>
      <c r="F975" s="494"/>
      <c r="G975" s="495"/>
      <c r="H975" s="495"/>
      <c r="I975" s="495"/>
      <c r="J975" s="497"/>
      <c r="K975" s="497"/>
      <c r="L975" s="498"/>
      <c r="M975" s="497"/>
      <c r="N975" s="255"/>
      <c r="O975" s="475"/>
      <c r="P975" s="475"/>
      <c r="Q975" s="475"/>
      <c r="R975" s="475"/>
      <c r="S975" s="499"/>
      <c r="T975" s="279"/>
      <c r="U975" s="279"/>
      <c r="V975" s="279"/>
      <c r="W975" s="279"/>
      <c r="X975" s="279"/>
      <c r="Y975" s="279"/>
      <c r="Z975" s="279"/>
    </row>
    <row r="976" spans="1:26" ht="16.5" customHeight="1">
      <c r="A976" s="494"/>
      <c r="B976" s="494"/>
      <c r="C976" s="494"/>
      <c r="D976" s="495"/>
      <c r="E976" s="495"/>
      <c r="F976" s="494"/>
      <c r="G976" s="495"/>
      <c r="H976" s="495"/>
      <c r="I976" s="495"/>
      <c r="J976" s="497"/>
      <c r="K976" s="497"/>
      <c r="L976" s="498"/>
      <c r="M976" s="497"/>
      <c r="N976" s="255"/>
      <c r="O976" s="475"/>
      <c r="P976" s="475"/>
      <c r="Q976" s="475"/>
      <c r="R976" s="475"/>
      <c r="S976" s="499"/>
      <c r="T976" s="279"/>
      <c r="U976" s="279"/>
      <c r="V976" s="279"/>
      <c r="W976" s="279"/>
      <c r="X976" s="279"/>
      <c r="Y976" s="279"/>
      <c r="Z976" s="279"/>
    </row>
    <row r="977" spans="1:26" ht="16.5" customHeight="1">
      <c r="A977" s="494"/>
      <c r="B977" s="494"/>
      <c r="C977" s="494"/>
      <c r="D977" s="495"/>
      <c r="E977" s="495"/>
      <c r="F977" s="494"/>
      <c r="G977" s="495"/>
      <c r="H977" s="495"/>
      <c r="I977" s="495"/>
      <c r="J977" s="497"/>
      <c r="K977" s="497"/>
      <c r="L977" s="498"/>
      <c r="M977" s="497"/>
      <c r="N977" s="255"/>
      <c r="O977" s="475"/>
      <c r="P977" s="475"/>
      <c r="Q977" s="475"/>
      <c r="R977" s="475"/>
      <c r="S977" s="499"/>
      <c r="T977" s="279"/>
      <c r="U977" s="279"/>
      <c r="V977" s="279"/>
      <c r="W977" s="279"/>
      <c r="X977" s="279"/>
      <c r="Y977" s="279"/>
      <c r="Z977" s="279"/>
    </row>
    <row r="978" spans="1:26" ht="16.5" customHeight="1">
      <c r="A978" s="494"/>
      <c r="B978" s="494"/>
      <c r="C978" s="494"/>
      <c r="D978" s="495"/>
      <c r="E978" s="495"/>
      <c r="F978" s="494"/>
      <c r="G978" s="495"/>
      <c r="H978" s="495"/>
      <c r="I978" s="495"/>
      <c r="J978" s="497"/>
      <c r="K978" s="497"/>
      <c r="L978" s="498"/>
      <c r="M978" s="497"/>
      <c r="N978" s="255"/>
      <c r="O978" s="475"/>
      <c r="P978" s="475"/>
      <c r="Q978" s="475"/>
      <c r="R978" s="475"/>
      <c r="S978" s="499"/>
      <c r="T978" s="279"/>
      <c r="U978" s="279"/>
      <c r="V978" s="279"/>
      <c r="W978" s="279"/>
      <c r="X978" s="279"/>
      <c r="Y978" s="279"/>
      <c r="Z978" s="279"/>
    </row>
    <row r="979" spans="1:26" ht="16.5" customHeight="1">
      <c r="A979" s="494"/>
      <c r="B979" s="494"/>
      <c r="C979" s="494"/>
      <c r="D979" s="495"/>
      <c r="E979" s="495"/>
      <c r="F979" s="494"/>
      <c r="G979" s="495"/>
      <c r="H979" s="495"/>
      <c r="I979" s="495"/>
      <c r="J979" s="497"/>
      <c r="K979" s="497"/>
      <c r="L979" s="498"/>
      <c r="M979" s="497"/>
      <c r="N979" s="255"/>
      <c r="O979" s="475"/>
      <c r="P979" s="475"/>
      <c r="Q979" s="475"/>
      <c r="R979" s="475"/>
      <c r="S979" s="499"/>
      <c r="T979" s="279"/>
      <c r="U979" s="279"/>
      <c r="V979" s="279"/>
      <c r="W979" s="279"/>
      <c r="X979" s="279"/>
      <c r="Y979" s="279"/>
      <c r="Z979" s="279"/>
    </row>
    <row r="980" spans="1:26" ht="16.5" customHeight="1">
      <c r="A980" s="494"/>
      <c r="B980" s="494"/>
      <c r="C980" s="494"/>
      <c r="D980" s="495"/>
      <c r="E980" s="495"/>
      <c r="F980" s="494"/>
      <c r="G980" s="495"/>
      <c r="H980" s="495"/>
      <c r="I980" s="495"/>
      <c r="J980" s="497"/>
      <c r="K980" s="497"/>
      <c r="L980" s="498"/>
      <c r="M980" s="497"/>
      <c r="N980" s="255"/>
      <c r="O980" s="475"/>
      <c r="P980" s="475"/>
      <c r="Q980" s="475"/>
      <c r="R980" s="475"/>
      <c r="S980" s="499"/>
      <c r="T980" s="279"/>
      <c r="U980" s="279"/>
      <c r="V980" s="279"/>
      <c r="W980" s="279"/>
      <c r="X980" s="279"/>
      <c r="Y980" s="279"/>
      <c r="Z980" s="279"/>
    </row>
    <row r="981" spans="1:26" ht="16.5" customHeight="1">
      <c r="A981" s="494"/>
      <c r="B981" s="494"/>
      <c r="C981" s="494"/>
      <c r="D981" s="495"/>
      <c r="E981" s="495"/>
      <c r="F981" s="494"/>
      <c r="G981" s="495"/>
      <c r="H981" s="495"/>
      <c r="I981" s="495"/>
      <c r="J981" s="497"/>
      <c r="K981" s="497"/>
      <c r="L981" s="498"/>
      <c r="M981" s="497"/>
      <c r="N981" s="255"/>
      <c r="O981" s="475"/>
      <c r="P981" s="475"/>
      <c r="Q981" s="475"/>
      <c r="R981" s="475"/>
      <c r="S981" s="499"/>
      <c r="T981" s="279"/>
      <c r="U981" s="279"/>
      <c r="V981" s="279"/>
      <c r="W981" s="279"/>
      <c r="X981" s="279"/>
      <c r="Y981" s="279"/>
      <c r="Z981" s="279"/>
    </row>
    <row r="982" spans="1:26" ht="16.5" customHeight="1">
      <c r="A982" s="494"/>
      <c r="B982" s="494"/>
      <c r="C982" s="494"/>
      <c r="D982" s="495"/>
      <c r="E982" s="495"/>
      <c r="F982" s="494"/>
      <c r="G982" s="495"/>
      <c r="H982" s="495"/>
      <c r="I982" s="495"/>
      <c r="J982" s="497"/>
      <c r="K982" s="497"/>
      <c r="L982" s="498"/>
      <c r="M982" s="497"/>
      <c r="N982" s="255"/>
      <c r="O982" s="475"/>
      <c r="P982" s="475"/>
      <c r="Q982" s="475"/>
      <c r="R982" s="475"/>
      <c r="S982" s="499"/>
      <c r="T982" s="279"/>
      <c r="U982" s="279"/>
      <c r="V982" s="279"/>
      <c r="W982" s="279"/>
      <c r="X982" s="279"/>
      <c r="Y982" s="279"/>
      <c r="Z982" s="279"/>
    </row>
    <row r="983" spans="1:26" ht="16.5" customHeight="1">
      <c r="A983" s="494"/>
      <c r="B983" s="494"/>
      <c r="C983" s="494"/>
      <c r="D983" s="495"/>
      <c r="E983" s="495"/>
      <c r="F983" s="494"/>
      <c r="G983" s="495"/>
      <c r="H983" s="495"/>
      <c r="I983" s="495"/>
      <c r="J983" s="497"/>
      <c r="K983" s="497"/>
      <c r="L983" s="498"/>
      <c r="M983" s="497"/>
      <c r="N983" s="255"/>
      <c r="O983" s="475"/>
      <c r="P983" s="475"/>
      <c r="Q983" s="475"/>
      <c r="R983" s="475"/>
      <c r="S983" s="499"/>
      <c r="T983" s="279"/>
      <c r="U983" s="279"/>
      <c r="V983" s="279"/>
      <c r="W983" s="279"/>
      <c r="X983" s="279"/>
      <c r="Y983" s="279"/>
      <c r="Z983" s="279"/>
    </row>
    <row r="984" spans="1:26" ht="16.5" customHeight="1">
      <c r="A984" s="494"/>
      <c r="B984" s="494"/>
      <c r="C984" s="494"/>
      <c r="D984" s="495"/>
      <c r="E984" s="495"/>
      <c r="F984" s="494"/>
      <c r="G984" s="495"/>
      <c r="H984" s="495"/>
      <c r="I984" s="495"/>
      <c r="J984" s="497"/>
      <c r="K984" s="497"/>
      <c r="L984" s="498"/>
      <c r="M984" s="497"/>
      <c r="N984" s="255"/>
      <c r="O984" s="475"/>
      <c r="P984" s="475"/>
      <c r="Q984" s="475"/>
      <c r="R984" s="475"/>
      <c r="S984" s="499"/>
      <c r="T984" s="279"/>
      <c r="U984" s="279"/>
      <c r="V984" s="279"/>
      <c r="W984" s="279"/>
      <c r="X984" s="279"/>
      <c r="Y984" s="279"/>
      <c r="Z984" s="279"/>
    </row>
    <row r="985" spans="1:26" ht="16.5" customHeight="1">
      <c r="A985" s="494"/>
      <c r="B985" s="494"/>
      <c r="C985" s="494"/>
      <c r="D985" s="495"/>
      <c r="E985" s="495"/>
      <c r="F985" s="494"/>
      <c r="G985" s="495"/>
      <c r="H985" s="495"/>
      <c r="I985" s="495"/>
      <c r="J985" s="497"/>
      <c r="K985" s="497"/>
      <c r="L985" s="498"/>
      <c r="M985" s="497"/>
      <c r="N985" s="255"/>
      <c r="O985" s="475"/>
      <c r="P985" s="475"/>
      <c r="Q985" s="475"/>
      <c r="R985" s="475"/>
      <c r="S985" s="499"/>
      <c r="T985" s="279"/>
      <c r="U985" s="279"/>
      <c r="V985" s="279"/>
      <c r="W985" s="279"/>
      <c r="X985" s="279"/>
      <c r="Y985" s="279"/>
      <c r="Z985" s="279"/>
    </row>
    <row r="986" spans="1:26" ht="16.5" customHeight="1">
      <c r="A986" s="494"/>
      <c r="B986" s="494"/>
      <c r="C986" s="494"/>
      <c r="D986" s="495"/>
      <c r="E986" s="495"/>
      <c r="F986" s="494"/>
      <c r="G986" s="495"/>
      <c r="H986" s="495"/>
      <c r="I986" s="495"/>
      <c r="J986" s="497"/>
      <c r="K986" s="497"/>
      <c r="L986" s="498"/>
      <c r="M986" s="497"/>
      <c r="N986" s="255"/>
      <c r="O986" s="475"/>
      <c r="P986" s="475"/>
      <c r="Q986" s="475"/>
      <c r="R986" s="475"/>
      <c r="S986" s="499"/>
      <c r="T986" s="279"/>
      <c r="U986" s="279"/>
      <c r="V986" s="279"/>
      <c r="W986" s="279"/>
      <c r="X986" s="279"/>
      <c r="Y986" s="279"/>
      <c r="Z986" s="279"/>
    </row>
    <row r="987" spans="1:26" ht="16.5" customHeight="1">
      <c r="A987" s="494"/>
      <c r="B987" s="494"/>
      <c r="C987" s="494"/>
      <c r="D987" s="495"/>
      <c r="E987" s="495"/>
      <c r="F987" s="494"/>
      <c r="G987" s="495"/>
      <c r="H987" s="495"/>
      <c r="I987" s="495"/>
      <c r="J987" s="497"/>
      <c r="K987" s="497"/>
      <c r="L987" s="498"/>
      <c r="M987" s="497"/>
      <c r="N987" s="255"/>
      <c r="O987" s="475"/>
      <c r="P987" s="475"/>
      <c r="Q987" s="475"/>
      <c r="R987" s="475"/>
      <c r="S987" s="499"/>
      <c r="T987" s="279"/>
      <c r="U987" s="279"/>
      <c r="V987" s="279"/>
      <c r="W987" s="279"/>
      <c r="X987" s="279"/>
      <c r="Y987" s="279"/>
      <c r="Z987" s="279"/>
    </row>
    <row r="988" spans="1:26" ht="16.5" customHeight="1">
      <c r="A988" s="494"/>
      <c r="B988" s="494"/>
      <c r="C988" s="494"/>
      <c r="D988" s="495"/>
      <c r="E988" s="495"/>
      <c r="F988" s="494"/>
      <c r="G988" s="495"/>
      <c r="H988" s="495"/>
      <c r="I988" s="495"/>
      <c r="J988" s="497"/>
      <c r="K988" s="497"/>
      <c r="L988" s="498"/>
      <c r="M988" s="497"/>
      <c r="N988" s="255"/>
      <c r="O988" s="475"/>
      <c r="P988" s="475"/>
      <c r="Q988" s="475"/>
      <c r="R988" s="475"/>
      <c r="S988" s="499"/>
      <c r="T988" s="279"/>
      <c r="U988" s="279"/>
      <c r="V988" s="279"/>
      <c r="W988" s="279"/>
      <c r="X988" s="279"/>
      <c r="Y988" s="279"/>
      <c r="Z988" s="279"/>
    </row>
    <row r="989" spans="1:26" ht="16.5" customHeight="1">
      <c r="A989" s="494"/>
      <c r="B989" s="494"/>
      <c r="C989" s="494"/>
      <c r="D989" s="495"/>
      <c r="E989" s="495"/>
      <c r="F989" s="494"/>
      <c r="G989" s="495"/>
      <c r="H989" s="495"/>
      <c r="I989" s="495"/>
      <c r="J989" s="497"/>
      <c r="K989" s="497"/>
      <c r="L989" s="498"/>
      <c r="M989" s="497"/>
      <c r="N989" s="255"/>
      <c r="O989" s="475"/>
      <c r="P989" s="475"/>
      <c r="Q989" s="475"/>
      <c r="R989" s="475"/>
      <c r="S989" s="499"/>
      <c r="T989" s="279"/>
      <c r="U989" s="279"/>
      <c r="V989" s="279"/>
      <c r="W989" s="279"/>
      <c r="X989" s="279"/>
      <c r="Y989" s="279"/>
      <c r="Z989" s="279"/>
    </row>
    <row r="990" spans="1:26" ht="16.5" customHeight="1">
      <c r="A990" s="494"/>
      <c r="B990" s="494"/>
      <c r="C990" s="494"/>
      <c r="D990" s="495"/>
      <c r="E990" s="495"/>
      <c r="F990" s="494"/>
      <c r="G990" s="495"/>
      <c r="H990" s="495"/>
      <c r="I990" s="495"/>
      <c r="J990" s="497"/>
      <c r="K990" s="497"/>
      <c r="L990" s="498"/>
      <c r="M990" s="497"/>
      <c r="N990" s="255"/>
      <c r="O990" s="475"/>
      <c r="P990" s="475"/>
      <c r="Q990" s="475"/>
      <c r="R990" s="475"/>
      <c r="S990" s="499"/>
      <c r="T990" s="279"/>
      <c r="U990" s="279"/>
      <c r="V990" s="279"/>
      <c r="W990" s="279"/>
      <c r="X990" s="279"/>
      <c r="Y990" s="279"/>
      <c r="Z990" s="279"/>
    </row>
    <row r="991" spans="1:26" ht="16.5" customHeight="1">
      <c r="A991" s="494"/>
      <c r="B991" s="494"/>
      <c r="C991" s="494"/>
      <c r="D991" s="495"/>
      <c r="E991" s="495"/>
      <c r="F991" s="494"/>
      <c r="G991" s="495"/>
      <c r="H991" s="495"/>
      <c r="I991" s="495"/>
      <c r="J991" s="497"/>
      <c r="K991" s="497"/>
      <c r="L991" s="498"/>
      <c r="M991" s="497"/>
      <c r="N991" s="255"/>
      <c r="O991" s="475"/>
      <c r="P991" s="475"/>
      <c r="Q991" s="475"/>
      <c r="R991" s="475"/>
      <c r="S991" s="499"/>
      <c r="T991" s="279"/>
      <c r="U991" s="279"/>
      <c r="V991" s="279"/>
      <c r="W991" s="279"/>
      <c r="X991" s="279"/>
      <c r="Y991" s="279"/>
      <c r="Z991" s="279"/>
    </row>
    <row r="992" spans="1:26" ht="16.5" customHeight="1">
      <c r="A992" s="494"/>
      <c r="B992" s="494"/>
      <c r="C992" s="494"/>
      <c r="D992" s="495"/>
      <c r="E992" s="495"/>
      <c r="F992" s="494"/>
      <c r="G992" s="495"/>
      <c r="H992" s="495"/>
      <c r="I992" s="495"/>
      <c r="J992" s="497"/>
      <c r="K992" s="497"/>
      <c r="L992" s="498"/>
      <c r="M992" s="497"/>
      <c r="N992" s="255"/>
      <c r="O992" s="475"/>
      <c r="P992" s="475"/>
      <c r="Q992" s="475"/>
      <c r="R992" s="475"/>
      <c r="S992" s="499"/>
      <c r="T992" s="279"/>
      <c r="U992" s="279"/>
      <c r="V992" s="279"/>
      <c r="W992" s="279"/>
      <c r="X992" s="279"/>
      <c r="Y992" s="279"/>
      <c r="Z992" s="279"/>
    </row>
    <row r="993" spans="1:26" ht="16.5" customHeight="1">
      <c r="A993" s="494"/>
      <c r="B993" s="494"/>
      <c r="C993" s="494"/>
      <c r="D993" s="495"/>
      <c r="E993" s="495"/>
      <c r="F993" s="494"/>
      <c r="G993" s="495"/>
      <c r="H993" s="495"/>
      <c r="I993" s="495"/>
      <c r="J993" s="497"/>
      <c r="K993" s="497"/>
      <c r="L993" s="498"/>
      <c r="M993" s="497"/>
      <c r="N993" s="255"/>
      <c r="O993" s="475"/>
      <c r="P993" s="475"/>
      <c r="Q993" s="475"/>
      <c r="R993" s="475"/>
      <c r="S993" s="499"/>
      <c r="T993" s="279"/>
      <c r="U993" s="279"/>
      <c r="V993" s="279"/>
      <c r="W993" s="279"/>
      <c r="X993" s="279"/>
      <c r="Y993" s="279"/>
      <c r="Z993" s="279"/>
    </row>
    <row r="994" spans="1:26" ht="16.5" customHeight="1">
      <c r="A994" s="494"/>
      <c r="B994" s="494"/>
      <c r="C994" s="494"/>
      <c r="D994" s="495"/>
      <c r="E994" s="495"/>
      <c r="F994" s="494"/>
      <c r="G994" s="495"/>
      <c r="H994" s="495"/>
      <c r="I994" s="495"/>
      <c r="J994" s="497"/>
      <c r="K994" s="497"/>
      <c r="L994" s="498"/>
      <c r="M994" s="497"/>
      <c r="N994" s="255"/>
      <c r="O994" s="475"/>
      <c r="P994" s="475"/>
      <c r="Q994" s="475"/>
      <c r="R994" s="475"/>
      <c r="S994" s="499"/>
      <c r="T994" s="279"/>
      <c r="U994" s="279"/>
      <c r="V994" s="279"/>
      <c r="W994" s="279"/>
      <c r="X994" s="279"/>
      <c r="Y994" s="279"/>
      <c r="Z994" s="279"/>
    </row>
    <row r="995" spans="1:26" ht="16.5" customHeight="1">
      <c r="A995" s="494"/>
      <c r="B995" s="494"/>
      <c r="C995" s="494"/>
      <c r="D995" s="495"/>
      <c r="E995" s="495"/>
      <c r="F995" s="494"/>
      <c r="G995" s="495"/>
      <c r="H995" s="495"/>
      <c r="I995" s="495"/>
      <c r="J995" s="497"/>
      <c r="K995" s="497"/>
      <c r="L995" s="498"/>
      <c r="M995" s="497"/>
      <c r="N995" s="255"/>
      <c r="O995" s="475"/>
      <c r="P995" s="475"/>
      <c r="Q995" s="475"/>
      <c r="R995" s="475"/>
      <c r="S995" s="499"/>
      <c r="T995" s="279"/>
      <c r="U995" s="279"/>
      <c r="V995" s="279"/>
      <c r="W995" s="279"/>
      <c r="X995" s="279"/>
      <c r="Y995" s="279"/>
      <c r="Z995" s="279"/>
    </row>
    <row r="996" spans="1:26" ht="16.5" customHeight="1">
      <c r="A996" s="494"/>
      <c r="B996" s="494"/>
      <c r="C996" s="494"/>
      <c r="D996" s="495"/>
      <c r="E996" s="495"/>
      <c r="F996" s="494"/>
      <c r="G996" s="495"/>
      <c r="H996" s="495"/>
      <c r="I996" s="495"/>
      <c r="J996" s="497"/>
      <c r="K996" s="497"/>
      <c r="L996" s="498"/>
      <c r="M996" s="497"/>
      <c r="N996" s="255"/>
      <c r="O996" s="475"/>
      <c r="P996" s="475"/>
      <c r="Q996" s="475"/>
      <c r="R996" s="475"/>
      <c r="S996" s="499"/>
      <c r="T996" s="279"/>
      <c r="U996" s="279"/>
      <c r="V996" s="279"/>
      <c r="W996" s="279"/>
      <c r="X996" s="279"/>
      <c r="Y996" s="279"/>
      <c r="Z996" s="279"/>
    </row>
    <row r="997" spans="1:26" ht="16.5" customHeight="1">
      <c r="A997" s="494"/>
      <c r="B997" s="494"/>
      <c r="C997" s="494"/>
      <c r="D997" s="495"/>
      <c r="E997" s="495"/>
      <c r="F997" s="494"/>
      <c r="G997" s="495"/>
      <c r="H997" s="495"/>
      <c r="I997" s="495"/>
      <c r="J997" s="497"/>
      <c r="K997" s="497"/>
      <c r="L997" s="498"/>
      <c r="M997" s="497"/>
      <c r="N997" s="255"/>
      <c r="O997" s="475"/>
      <c r="P997" s="475"/>
      <c r="Q997" s="475"/>
      <c r="R997" s="475"/>
      <c r="S997" s="499"/>
      <c r="T997" s="279"/>
      <c r="U997" s="279"/>
      <c r="V997" s="279"/>
      <c r="W997" s="279"/>
      <c r="X997" s="279"/>
      <c r="Y997" s="279"/>
      <c r="Z997" s="279"/>
    </row>
    <row r="998" spans="1:26" ht="16.5" customHeight="1">
      <c r="A998" s="494"/>
      <c r="B998" s="494"/>
      <c r="C998" s="494"/>
      <c r="D998" s="495"/>
      <c r="E998" s="495"/>
      <c r="F998" s="494"/>
      <c r="G998" s="495"/>
      <c r="H998" s="495"/>
      <c r="I998" s="495"/>
      <c r="J998" s="497"/>
      <c r="K998" s="497"/>
      <c r="L998" s="498"/>
      <c r="M998" s="497"/>
      <c r="N998" s="255"/>
      <c r="O998" s="475"/>
      <c r="P998" s="475"/>
      <c r="Q998" s="475"/>
      <c r="R998" s="475"/>
      <c r="S998" s="499"/>
      <c r="T998" s="279"/>
      <c r="U998" s="279"/>
      <c r="V998" s="279"/>
      <c r="W998" s="279"/>
      <c r="X998" s="279"/>
      <c r="Y998" s="279"/>
      <c r="Z998" s="279"/>
    </row>
    <row r="999" spans="1:26" ht="16.5" customHeight="1">
      <c r="A999" s="494"/>
      <c r="B999" s="494"/>
      <c r="C999" s="494"/>
      <c r="D999" s="495"/>
      <c r="E999" s="495"/>
      <c r="F999" s="494"/>
      <c r="G999" s="495"/>
      <c r="H999" s="495"/>
      <c r="I999" s="495"/>
      <c r="J999" s="497"/>
      <c r="K999" s="497"/>
      <c r="L999" s="498"/>
      <c r="M999" s="497"/>
      <c r="N999" s="255"/>
      <c r="O999" s="475"/>
      <c r="P999" s="475"/>
      <c r="Q999" s="475"/>
      <c r="R999" s="475"/>
      <c r="S999" s="499"/>
      <c r="T999" s="279"/>
      <c r="U999" s="279"/>
      <c r="V999" s="279"/>
      <c r="W999" s="279"/>
      <c r="X999" s="279"/>
      <c r="Y999" s="279"/>
      <c r="Z999" s="279"/>
    </row>
    <row r="1000" spans="1:26" ht="16.5" customHeight="1">
      <c r="A1000" s="494"/>
      <c r="B1000" s="494"/>
      <c r="C1000" s="494"/>
      <c r="D1000" s="495"/>
      <c r="E1000" s="495"/>
      <c r="F1000" s="494"/>
      <c r="G1000" s="495"/>
      <c r="H1000" s="495"/>
      <c r="I1000" s="495"/>
      <c r="J1000" s="497"/>
      <c r="K1000" s="497"/>
      <c r="L1000" s="498"/>
      <c r="M1000" s="497"/>
      <c r="N1000" s="255"/>
      <c r="O1000" s="475"/>
      <c r="P1000" s="475"/>
      <c r="Q1000" s="475"/>
      <c r="R1000" s="475"/>
      <c r="S1000" s="499"/>
      <c r="T1000" s="279"/>
      <c r="U1000" s="279"/>
      <c r="V1000" s="279"/>
      <c r="W1000" s="279"/>
      <c r="X1000" s="279"/>
      <c r="Y1000" s="279"/>
      <c r="Z1000" s="279"/>
    </row>
  </sheetData>
  <mergeCells count="484">
    <mergeCell ref="A716:A727"/>
    <mergeCell ref="B716:B727"/>
    <mergeCell ref="C716:C727"/>
    <mergeCell ref="D716:D726"/>
    <mergeCell ref="E716:E727"/>
    <mergeCell ref="F716:F727"/>
    <mergeCell ref="L716:L727"/>
    <mergeCell ref="A690:A702"/>
    <mergeCell ref="B690:B702"/>
    <mergeCell ref="C690:C702"/>
    <mergeCell ref="D690:D702"/>
    <mergeCell ref="E690:E702"/>
    <mergeCell ref="F690:F702"/>
    <mergeCell ref="L690:L702"/>
    <mergeCell ref="A703:A715"/>
    <mergeCell ref="B703:B715"/>
    <mergeCell ref="C703:C715"/>
    <mergeCell ref="D703:D715"/>
    <mergeCell ref="E703:E715"/>
    <mergeCell ref="F703:F715"/>
    <mergeCell ref="L703:L715"/>
    <mergeCell ref="D661:D675"/>
    <mergeCell ref="E661:E675"/>
    <mergeCell ref="F661:F675"/>
    <mergeCell ref="L661:L675"/>
    <mergeCell ref="A676:A686"/>
    <mergeCell ref="B676:B686"/>
    <mergeCell ref="C676:C686"/>
    <mergeCell ref="D676:D686"/>
    <mergeCell ref="E676:E686"/>
    <mergeCell ref="F676:F686"/>
    <mergeCell ref="L676:L686"/>
    <mergeCell ref="F586:F594"/>
    <mergeCell ref="L586:L594"/>
    <mergeCell ref="A595:A609"/>
    <mergeCell ref="B595:B609"/>
    <mergeCell ref="C595:C609"/>
    <mergeCell ref="D595:D609"/>
    <mergeCell ref="E595:E609"/>
    <mergeCell ref="F595:F609"/>
    <mergeCell ref="L595:L609"/>
    <mergeCell ref="C569:C576"/>
    <mergeCell ref="D569:D576"/>
    <mergeCell ref="E569:E576"/>
    <mergeCell ref="F569:F576"/>
    <mergeCell ref="C512:C521"/>
    <mergeCell ref="D512:D521"/>
    <mergeCell ref="E512:E521"/>
    <mergeCell ref="F512:F521"/>
    <mergeCell ref="A502:A511"/>
    <mergeCell ref="B502:B511"/>
    <mergeCell ref="C502:C511"/>
    <mergeCell ref="D502:D511"/>
    <mergeCell ref="E502:E511"/>
    <mergeCell ref="F502:F511"/>
    <mergeCell ref="D563:D568"/>
    <mergeCell ref="E563:E568"/>
    <mergeCell ref="F563:F568"/>
    <mergeCell ref="L512:L521"/>
    <mergeCell ref="A569:A576"/>
    <mergeCell ref="B569:B576"/>
    <mergeCell ref="C278:C290"/>
    <mergeCell ref="D278:D290"/>
    <mergeCell ref="F278:F290"/>
    <mergeCell ref="L278:L290"/>
    <mergeCell ref="D291:D297"/>
    <mergeCell ref="E278:E290"/>
    <mergeCell ref="E291:E292"/>
    <mergeCell ref="D299:D310"/>
    <mergeCell ref="D311:D317"/>
    <mergeCell ref="G291:G292"/>
    <mergeCell ref="J291:J292"/>
    <mergeCell ref="K291:K292"/>
    <mergeCell ref="D318:D323"/>
    <mergeCell ref="D324:D329"/>
    <mergeCell ref="D330:D331"/>
    <mergeCell ref="A512:A521"/>
    <mergeCell ref="B512:B521"/>
    <mergeCell ref="C485:C492"/>
    <mergeCell ref="D485:D492"/>
    <mergeCell ref="E485:E492"/>
    <mergeCell ref="F485:F492"/>
    <mergeCell ref="L563:L568"/>
    <mergeCell ref="A787:A801"/>
    <mergeCell ref="B787:B801"/>
    <mergeCell ref="C787:C801"/>
    <mergeCell ref="D787:D801"/>
    <mergeCell ref="E787:E801"/>
    <mergeCell ref="F787:F801"/>
    <mergeCell ref="L787:L801"/>
    <mergeCell ref="L569:L576"/>
    <mergeCell ref="A577:A585"/>
    <mergeCell ref="B577:B585"/>
    <mergeCell ref="C577:C585"/>
    <mergeCell ref="D577:D585"/>
    <mergeCell ref="E577:E585"/>
    <mergeCell ref="F577:F585"/>
    <mergeCell ref="L577:L585"/>
    <mergeCell ref="A586:A594"/>
    <mergeCell ref="B586:B594"/>
    <mergeCell ref="C586:C594"/>
    <mergeCell ref="D586:D594"/>
    <mergeCell ref="E586:E594"/>
    <mergeCell ref="A770:A786"/>
    <mergeCell ref="B770:B786"/>
    <mergeCell ref="C770:C786"/>
    <mergeCell ref="D770:D786"/>
    <mergeCell ref="E770:E786"/>
    <mergeCell ref="F770:F786"/>
    <mergeCell ref="L770:L786"/>
    <mergeCell ref="E525:E538"/>
    <mergeCell ref="E539:E542"/>
    <mergeCell ref="A523:A544"/>
    <mergeCell ref="B523:B544"/>
    <mergeCell ref="C523:C544"/>
    <mergeCell ref="D523:D524"/>
    <mergeCell ref="F523:F544"/>
    <mergeCell ref="L523:L544"/>
    <mergeCell ref="D525:D544"/>
    <mergeCell ref="A545:A549"/>
    <mergeCell ref="B545:B549"/>
    <mergeCell ref="C545:C549"/>
    <mergeCell ref="D545:D549"/>
    <mergeCell ref="E545:E549"/>
    <mergeCell ref="F545:F549"/>
    <mergeCell ref="L545:L549"/>
    <mergeCell ref="A550:A555"/>
    <mergeCell ref="A741:A757"/>
    <mergeCell ref="B741:B757"/>
    <mergeCell ref="C741:C757"/>
    <mergeCell ref="D741:D757"/>
    <mergeCell ref="E741:E757"/>
    <mergeCell ref="F741:F757"/>
    <mergeCell ref="L741:L757"/>
    <mergeCell ref="A758:A769"/>
    <mergeCell ref="B758:B769"/>
    <mergeCell ref="C758:C769"/>
    <mergeCell ref="D758:D769"/>
    <mergeCell ref="E758:E769"/>
    <mergeCell ref="F758:F769"/>
    <mergeCell ref="L758:L769"/>
    <mergeCell ref="A629:A645"/>
    <mergeCell ref="B629:B645"/>
    <mergeCell ref="C629:C645"/>
    <mergeCell ref="D629:D645"/>
    <mergeCell ref="E629:E645"/>
    <mergeCell ref="F629:F645"/>
    <mergeCell ref="L629:L645"/>
    <mergeCell ref="A728:A740"/>
    <mergeCell ref="B728:B740"/>
    <mergeCell ref="C728:C740"/>
    <mergeCell ref="D728:D740"/>
    <mergeCell ref="E728:E740"/>
    <mergeCell ref="F728:F740"/>
    <mergeCell ref="L728:L740"/>
    <mergeCell ref="A646:A660"/>
    <mergeCell ref="B646:B660"/>
    <mergeCell ref="C646:C660"/>
    <mergeCell ref="D646:D660"/>
    <mergeCell ref="E646:E660"/>
    <mergeCell ref="F646:F660"/>
    <mergeCell ref="L646:L660"/>
    <mergeCell ref="A661:A675"/>
    <mergeCell ref="B661:B675"/>
    <mergeCell ref="C661:C675"/>
    <mergeCell ref="L502:L511"/>
    <mergeCell ref="A613:A628"/>
    <mergeCell ref="B613:B628"/>
    <mergeCell ref="C613:C628"/>
    <mergeCell ref="D613:D628"/>
    <mergeCell ref="E613:E628"/>
    <mergeCell ref="F613:F628"/>
    <mergeCell ref="L613:L628"/>
    <mergeCell ref="B550:B555"/>
    <mergeCell ref="C550:C555"/>
    <mergeCell ref="D550:D555"/>
    <mergeCell ref="E550:E555"/>
    <mergeCell ref="F550:F555"/>
    <mergeCell ref="L550:L555"/>
    <mergeCell ref="A556:A562"/>
    <mergeCell ref="B556:B562"/>
    <mergeCell ref="C556:C562"/>
    <mergeCell ref="D556:D562"/>
    <mergeCell ref="E556:E562"/>
    <mergeCell ref="F556:F562"/>
    <mergeCell ref="L556:L562"/>
    <mergeCell ref="A563:A568"/>
    <mergeCell ref="B563:B568"/>
    <mergeCell ref="C563:C568"/>
    <mergeCell ref="L485:L492"/>
    <mergeCell ref="A493:A500"/>
    <mergeCell ref="B493:B500"/>
    <mergeCell ref="C493:C500"/>
    <mergeCell ref="D493:D500"/>
    <mergeCell ref="E493:E500"/>
    <mergeCell ref="F493:F500"/>
    <mergeCell ref="L493:L500"/>
    <mergeCell ref="A465:A474"/>
    <mergeCell ref="B465:B474"/>
    <mergeCell ref="C465:C474"/>
    <mergeCell ref="D465:D474"/>
    <mergeCell ref="E465:E474"/>
    <mergeCell ref="F465:F474"/>
    <mergeCell ref="L465:L474"/>
    <mergeCell ref="A475:A483"/>
    <mergeCell ref="B475:B483"/>
    <mergeCell ref="C475:C483"/>
    <mergeCell ref="D475:D483"/>
    <mergeCell ref="E475:E483"/>
    <mergeCell ref="F475:F483"/>
    <mergeCell ref="L475:L483"/>
    <mergeCell ref="A485:A492"/>
    <mergeCell ref="B485:B492"/>
    <mergeCell ref="D448:D455"/>
    <mergeCell ref="E448:E455"/>
    <mergeCell ref="F448:F455"/>
    <mergeCell ref="L448:L455"/>
    <mergeCell ref="A456:A463"/>
    <mergeCell ref="B456:B463"/>
    <mergeCell ref="C456:C463"/>
    <mergeCell ref="D456:D463"/>
    <mergeCell ref="E456:E463"/>
    <mergeCell ref="F456:F463"/>
    <mergeCell ref="L456:L463"/>
    <mergeCell ref="A448:A455"/>
    <mergeCell ref="B448:B455"/>
    <mergeCell ref="C448:C455"/>
    <mergeCell ref="A418:A433"/>
    <mergeCell ref="B418:B433"/>
    <mergeCell ref="C418:C433"/>
    <mergeCell ref="D418:D433"/>
    <mergeCell ref="E418:E433"/>
    <mergeCell ref="F418:F433"/>
    <mergeCell ref="L418:L433"/>
    <mergeCell ref="A434:A447"/>
    <mergeCell ref="B434:B447"/>
    <mergeCell ref="C434:C447"/>
    <mergeCell ref="D434:D447"/>
    <mergeCell ref="E434:E447"/>
    <mergeCell ref="F434:F447"/>
    <mergeCell ref="L434:L447"/>
    <mergeCell ref="A409:A417"/>
    <mergeCell ref="B409:B417"/>
    <mergeCell ref="C409:C417"/>
    <mergeCell ref="D409:D417"/>
    <mergeCell ref="E409:E417"/>
    <mergeCell ref="F409:F417"/>
    <mergeCell ref="L409:L417"/>
    <mergeCell ref="A383:A395"/>
    <mergeCell ref="B383:B395"/>
    <mergeCell ref="C383:C395"/>
    <mergeCell ref="D383:D395"/>
    <mergeCell ref="E383:E395"/>
    <mergeCell ref="F383:F395"/>
    <mergeCell ref="L383:L395"/>
    <mergeCell ref="A396:A408"/>
    <mergeCell ref="B396:B408"/>
    <mergeCell ref="C396:C408"/>
    <mergeCell ref="D396:D408"/>
    <mergeCell ref="E396:E408"/>
    <mergeCell ref="F396:F408"/>
    <mergeCell ref="L396:L408"/>
    <mergeCell ref="A367:A375"/>
    <mergeCell ref="B367:B375"/>
    <mergeCell ref="C367:C375"/>
    <mergeCell ref="D367:D375"/>
    <mergeCell ref="E367:E375"/>
    <mergeCell ref="F367:F375"/>
    <mergeCell ref="L367:L375"/>
    <mergeCell ref="A376:A382"/>
    <mergeCell ref="B376:B382"/>
    <mergeCell ref="C376:C382"/>
    <mergeCell ref="D376:D382"/>
    <mergeCell ref="E376:E382"/>
    <mergeCell ref="F376:F382"/>
    <mergeCell ref="L376:L382"/>
    <mergeCell ref="A349:A357"/>
    <mergeCell ref="B349:B357"/>
    <mergeCell ref="C349:C357"/>
    <mergeCell ref="D349:D357"/>
    <mergeCell ref="E349:E357"/>
    <mergeCell ref="F349:F357"/>
    <mergeCell ref="L349:L357"/>
    <mergeCell ref="A358:A366"/>
    <mergeCell ref="B358:B366"/>
    <mergeCell ref="C358:C366"/>
    <mergeCell ref="D358:D366"/>
    <mergeCell ref="E358:E366"/>
    <mergeCell ref="F358:F366"/>
    <mergeCell ref="L358:L366"/>
    <mergeCell ref="A278:A290"/>
    <mergeCell ref="B278:B290"/>
    <mergeCell ref="A340:A348"/>
    <mergeCell ref="B340:B348"/>
    <mergeCell ref="C340:C348"/>
    <mergeCell ref="D340:D348"/>
    <mergeCell ref="E340:E348"/>
    <mergeCell ref="F340:F348"/>
    <mergeCell ref="L340:L348"/>
    <mergeCell ref="A332:A339"/>
    <mergeCell ref="B332:B339"/>
    <mergeCell ref="C332:C339"/>
    <mergeCell ref="D332:D339"/>
    <mergeCell ref="E332:E339"/>
    <mergeCell ref="F332:F339"/>
    <mergeCell ref="L332:L339"/>
    <mergeCell ref="E293:E294"/>
    <mergeCell ref="G293:G294"/>
    <mergeCell ref="J293:J294"/>
    <mergeCell ref="K293:K294"/>
    <mergeCell ref="E295:E296"/>
    <mergeCell ref="G295:G296"/>
    <mergeCell ref="J295:J296"/>
    <mergeCell ref="K295:K296"/>
    <mergeCell ref="L148:L154"/>
    <mergeCell ref="A234:A244"/>
    <mergeCell ref="B234:B244"/>
    <mergeCell ref="C234:C244"/>
    <mergeCell ref="D234:D244"/>
    <mergeCell ref="E234:E244"/>
    <mergeCell ref="F234:F244"/>
    <mergeCell ref="L234:L244"/>
    <mergeCell ref="A205:A222"/>
    <mergeCell ref="B205:B222"/>
    <mergeCell ref="C205:C222"/>
    <mergeCell ref="D205:D222"/>
    <mergeCell ref="E205:E222"/>
    <mergeCell ref="F205:F222"/>
    <mergeCell ref="L205:L222"/>
    <mergeCell ref="A223:A233"/>
    <mergeCell ref="B223:B233"/>
    <mergeCell ref="C223:C233"/>
    <mergeCell ref="D223:D233"/>
    <mergeCell ref="E223:E233"/>
    <mergeCell ref="F223:F233"/>
    <mergeCell ref="L186:L204"/>
    <mergeCell ref="E157:E159"/>
    <mergeCell ref="E162:E166"/>
    <mergeCell ref="A42:A54"/>
    <mergeCell ref="B42:B54"/>
    <mergeCell ref="C42:C54"/>
    <mergeCell ref="D42:D54"/>
    <mergeCell ref="E42:E54"/>
    <mergeCell ref="F42:F54"/>
    <mergeCell ref="L42:L54"/>
    <mergeCell ref="A55:A68"/>
    <mergeCell ref="B55:B68"/>
    <mergeCell ref="C55:C68"/>
    <mergeCell ref="D55:D68"/>
    <mergeCell ref="E55:E68"/>
    <mergeCell ref="F55:F68"/>
    <mergeCell ref="L55:L68"/>
    <mergeCell ref="C18:C29"/>
    <mergeCell ref="D18:D29"/>
    <mergeCell ref="E18:E29"/>
    <mergeCell ref="F18:F29"/>
    <mergeCell ref="L18:L29"/>
    <mergeCell ref="A30:A41"/>
    <mergeCell ref="B30:B41"/>
    <mergeCell ref="C30:C41"/>
    <mergeCell ref="D30:D41"/>
    <mergeCell ref="E30:E41"/>
    <mergeCell ref="F30:F41"/>
    <mergeCell ref="L30:L41"/>
    <mergeCell ref="L132:L139"/>
    <mergeCell ref="A140:A147"/>
    <mergeCell ref="B140:B147"/>
    <mergeCell ref="C140:C147"/>
    <mergeCell ref="D140:D147"/>
    <mergeCell ref="E140:E147"/>
    <mergeCell ref="F140:F147"/>
    <mergeCell ref="L140:L147"/>
    <mergeCell ref="A3:A10"/>
    <mergeCell ref="B3:B10"/>
    <mergeCell ref="C3:C10"/>
    <mergeCell ref="D3:D10"/>
    <mergeCell ref="E3:E10"/>
    <mergeCell ref="F3:F10"/>
    <mergeCell ref="L3:L10"/>
    <mergeCell ref="A11:A17"/>
    <mergeCell ref="B11:B17"/>
    <mergeCell ref="C11:C17"/>
    <mergeCell ref="D11:D17"/>
    <mergeCell ref="E11:E17"/>
    <mergeCell ref="F11:F17"/>
    <mergeCell ref="L11:L17"/>
    <mergeCell ref="A18:A29"/>
    <mergeCell ref="B18:B29"/>
    <mergeCell ref="L108:L115"/>
    <mergeCell ref="A116:A123"/>
    <mergeCell ref="B116:B123"/>
    <mergeCell ref="C116:C123"/>
    <mergeCell ref="D116:D123"/>
    <mergeCell ref="E116:E123"/>
    <mergeCell ref="F116:F123"/>
    <mergeCell ref="L116:L123"/>
    <mergeCell ref="A124:A131"/>
    <mergeCell ref="B124:B131"/>
    <mergeCell ref="C124:C131"/>
    <mergeCell ref="D124:D131"/>
    <mergeCell ref="E124:E131"/>
    <mergeCell ref="F124:F131"/>
    <mergeCell ref="L124:L131"/>
    <mergeCell ref="A108:A115"/>
    <mergeCell ref="B108:B115"/>
    <mergeCell ref="C108:C115"/>
    <mergeCell ref="D108:D115"/>
    <mergeCell ref="E108:E115"/>
    <mergeCell ref="F108:F115"/>
    <mergeCell ref="L69:L81"/>
    <mergeCell ref="A82:A94"/>
    <mergeCell ref="B82:B94"/>
    <mergeCell ref="C82:C94"/>
    <mergeCell ref="D82:D94"/>
    <mergeCell ref="E82:E94"/>
    <mergeCell ref="F82:F94"/>
    <mergeCell ref="L82:L94"/>
    <mergeCell ref="A95:A107"/>
    <mergeCell ref="B95:B107"/>
    <mergeCell ref="C95:C107"/>
    <mergeCell ref="D95:D107"/>
    <mergeCell ref="E95:E107"/>
    <mergeCell ref="F95:F107"/>
    <mergeCell ref="L95:L107"/>
    <mergeCell ref="A69:A81"/>
    <mergeCell ref="B69:B81"/>
    <mergeCell ref="C69:C81"/>
    <mergeCell ref="D69:D81"/>
    <mergeCell ref="E69:E81"/>
    <mergeCell ref="F69:F81"/>
    <mergeCell ref="A132:A139"/>
    <mergeCell ref="B132:B139"/>
    <mergeCell ref="C132:C139"/>
    <mergeCell ref="D132:D139"/>
    <mergeCell ref="E132:E139"/>
    <mergeCell ref="F132:F139"/>
    <mergeCell ref="A148:A154"/>
    <mergeCell ref="B148:B154"/>
    <mergeCell ref="C148:C154"/>
    <mergeCell ref="D148:D154"/>
    <mergeCell ref="E148:E154"/>
    <mergeCell ref="F148:F154"/>
    <mergeCell ref="A267:A277"/>
    <mergeCell ref="B267:B277"/>
    <mergeCell ref="C267:C277"/>
    <mergeCell ref="D267:D277"/>
    <mergeCell ref="E267:E277"/>
    <mergeCell ref="F267:F277"/>
    <mergeCell ref="L267:L277"/>
    <mergeCell ref="A167:A185"/>
    <mergeCell ref="B167:B185"/>
    <mergeCell ref="C167:C185"/>
    <mergeCell ref="D167:D185"/>
    <mergeCell ref="E167:E185"/>
    <mergeCell ref="A245:A255"/>
    <mergeCell ref="B245:B255"/>
    <mergeCell ref="C245:C255"/>
    <mergeCell ref="D245:D255"/>
    <mergeCell ref="E245:E255"/>
    <mergeCell ref="F245:F255"/>
    <mergeCell ref="L245:L255"/>
    <mergeCell ref="M155:M166"/>
    <mergeCell ref="F167:F185"/>
    <mergeCell ref="L167:L185"/>
    <mergeCell ref="A256:A266"/>
    <mergeCell ref="B256:B266"/>
    <mergeCell ref="C256:C266"/>
    <mergeCell ref="D256:D266"/>
    <mergeCell ref="E256:E266"/>
    <mergeCell ref="F256:F266"/>
    <mergeCell ref="L256:L266"/>
    <mergeCell ref="L223:L233"/>
    <mergeCell ref="A186:A204"/>
    <mergeCell ref="B186:B204"/>
    <mergeCell ref="C186:C204"/>
    <mergeCell ref="D186:D204"/>
    <mergeCell ref="E186:E204"/>
    <mergeCell ref="F186:F204"/>
    <mergeCell ref="F155:F166"/>
    <mergeCell ref="L155:L166"/>
    <mergeCell ref="A155:A166"/>
    <mergeCell ref="B155:B166"/>
    <mergeCell ref="C155:C166"/>
    <mergeCell ref="D155:D166"/>
  </mergeCells>
  <conditionalFormatting sqref="H3">
    <cfRule type="cellIs" dxfId="461" priority="1" stopIfTrue="1" operator="equal">
      <formula>"OK"</formula>
    </cfRule>
  </conditionalFormatting>
  <conditionalFormatting sqref="H3">
    <cfRule type="cellIs" dxfId="460" priority="2" stopIfTrue="1" operator="equal">
      <formula>"Fail"</formula>
    </cfRule>
  </conditionalFormatting>
  <conditionalFormatting sqref="H3">
    <cfRule type="cellIs" dxfId="459" priority="3" stopIfTrue="1" operator="equal">
      <formula>"OK"</formula>
    </cfRule>
  </conditionalFormatting>
  <conditionalFormatting sqref="H3">
    <cfRule type="cellIs" dxfId="458" priority="4" stopIfTrue="1" operator="equal">
      <formula>"Fail"</formula>
    </cfRule>
  </conditionalFormatting>
  <conditionalFormatting sqref="H11">
    <cfRule type="cellIs" dxfId="457" priority="5" stopIfTrue="1" operator="equal">
      <formula>"OK"</formula>
    </cfRule>
  </conditionalFormatting>
  <conditionalFormatting sqref="H11">
    <cfRule type="cellIs" dxfId="456" priority="6" stopIfTrue="1" operator="equal">
      <formula>"Fail"</formula>
    </cfRule>
  </conditionalFormatting>
  <conditionalFormatting sqref="H11">
    <cfRule type="cellIs" dxfId="455" priority="7" stopIfTrue="1" operator="equal">
      <formula>"OK"</formula>
    </cfRule>
  </conditionalFormatting>
  <conditionalFormatting sqref="H11">
    <cfRule type="cellIs" dxfId="454" priority="8" stopIfTrue="1" operator="equal">
      <formula>"Fail"</formula>
    </cfRule>
  </conditionalFormatting>
  <conditionalFormatting sqref="H18">
    <cfRule type="cellIs" dxfId="453" priority="9" stopIfTrue="1" operator="equal">
      <formula>"OK"</formula>
    </cfRule>
  </conditionalFormatting>
  <conditionalFormatting sqref="H18">
    <cfRule type="cellIs" dxfId="452" priority="10" stopIfTrue="1" operator="equal">
      <formula>"Fail"</formula>
    </cfRule>
  </conditionalFormatting>
  <conditionalFormatting sqref="H18">
    <cfRule type="cellIs" dxfId="451" priority="11" stopIfTrue="1" operator="equal">
      <formula>"OK"</formula>
    </cfRule>
  </conditionalFormatting>
  <conditionalFormatting sqref="H18">
    <cfRule type="cellIs" dxfId="450" priority="12" stopIfTrue="1" operator="equal">
      <formula>"Fail"</formula>
    </cfRule>
  </conditionalFormatting>
  <conditionalFormatting sqref="H30">
    <cfRule type="cellIs" dxfId="449" priority="13" stopIfTrue="1" operator="equal">
      <formula>"OK"</formula>
    </cfRule>
  </conditionalFormatting>
  <conditionalFormatting sqref="H30">
    <cfRule type="cellIs" dxfId="448" priority="14" stopIfTrue="1" operator="equal">
      <formula>"Fail"</formula>
    </cfRule>
  </conditionalFormatting>
  <conditionalFormatting sqref="H30">
    <cfRule type="cellIs" dxfId="447" priority="15" stopIfTrue="1" operator="equal">
      <formula>"OK"</formula>
    </cfRule>
  </conditionalFormatting>
  <conditionalFormatting sqref="H30">
    <cfRule type="cellIs" dxfId="446" priority="16" stopIfTrue="1" operator="equal">
      <formula>"Fail"</formula>
    </cfRule>
  </conditionalFormatting>
  <conditionalFormatting sqref="H42">
    <cfRule type="cellIs" dxfId="445" priority="17" stopIfTrue="1" operator="equal">
      <formula>"OK"</formula>
    </cfRule>
  </conditionalFormatting>
  <conditionalFormatting sqref="H42">
    <cfRule type="cellIs" dxfId="444" priority="18" stopIfTrue="1" operator="equal">
      <formula>"Fail"</formula>
    </cfRule>
  </conditionalFormatting>
  <conditionalFormatting sqref="H42">
    <cfRule type="cellIs" dxfId="443" priority="19" stopIfTrue="1" operator="equal">
      <formula>"OK"</formula>
    </cfRule>
  </conditionalFormatting>
  <conditionalFormatting sqref="H42">
    <cfRule type="cellIs" dxfId="442" priority="20" stopIfTrue="1" operator="equal">
      <formula>"Fail"</formula>
    </cfRule>
  </conditionalFormatting>
  <conditionalFormatting sqref="H55">
    <cfRule type="cellIs" dxfId="441" priority="21" stopIfTrue="1" operator="equal">
      <formula>"OK"</formula>
    </cfRule>
  </conditionalFormatting>
  <conditionalFormatting sqref="H55">
    <cfRule type="cellIs" dxfId="440" priority="22" stopIfTrue="1" operator="equal">
      <formula>"Fail"</formula>
    </cfRule>
  </conditionalFormatting>
  <conditionalFormatting sqref="H55">
    <cfRule type="cellIs" dxfId="439" priority="23" stopIfTrue="1" operator="equal">
      <formula>"OK"</formula>
    </cfRule>
  </conditionalFormatting>
  <conditionalFormatting sqref="H55">
    <cfRule type="cellIs" dxfId="438" priority="24" stopIfTrue="1" operator="equal">
      <formula>"Fail"</formula>
    </cfRule>
  </conditionalFormatting>
  <conditionalFormatting sqref="H69">
    <cfRule type="cellIs" dxfId="437" priority="25" stopIfTrue="1" operator="equal">
      <formula>"OK"</formula>
    </cfRule>
  </conditionalFormatting>
  <conditionalFormatting sqref="H69">
    <cfRule type="cellIs" dxfId="436" priority="26" stopIfTrue="1" operator="equal">
      <formula>"Fail"</formula>
    </cfRule>
  </conditionalFormatting>
  <conditionalFormatting sqref="H69">
    <cfRule type="cellIs" dxfId="435" priority="27" stopIfTrue="1" operator="equal">
      <formula>"OK"</formula>
    </cfRule>
  </conditionalFormatting>
  <conditionalFormatting sqref="H69">
    <cfRule type="cellIs" dxfId="434" priority="28" stopIfTrue="1" operator="equal">
      <formula>"Fail"</formula>
    </cfRule>
  </conditionalFormatting>
  <conditionalFormatting sqref="H82">
    <cfRule type="cellIs" dxfId="433" priority="29" stopIfTrue="1" operator="equal">
      <formula>"OK"</formula>
    </cfRule>
  </conditionalFormatting>
  <conditionalFormatting sqref="H82">
    <cfRule type="cellIs" dxfId="432" priority="30" stopIfTrue="1" operator="equal">
      <formula>"Fail"</formula>
    </cfRule>
  </conditionalFormatting>
  <conditionalFormatting sqref="H82">
    <cfRule type="cellIs" dxfId="431" priority="31" stopIfTrue="1" operator="equal">
      <formula>"OK"</formula>
    </cfRule>
  </conditionalFormatting>
  <conditionalFormatting sqref="H82">
    <cfRule type="cellIs" dxfId="430" priority="32" stopIfTrue="1" operator="equal">
      <formula>"Fail"</formula>
    </cfRule>
  </conditionalFormatting>
  <conditionalFormatting sqref="H95">
    <cfRule type="cellIs" dxfId="429" priority="33" stopIfTrue="1" operator="equal">
      <formula>"OK"</formula>
    </cfRule>
  </conditionalFormatting>
  <conditionalFormatting sqref="H95">
    <cfRule type="cellIs" dxfId="428" priority="34" stopIfTrue="1" operator="equal">
      <formula>"Fail"</formula>
    </cfRule>
  </conditionalFormatting>
  <conditionalFormatting sqref="H95">
    <cfRule type="cellIs" dxfId="427" priority="35" stopIfTrue="1" operator="equal">
      <formula>"OK"</formula>
    </cfRule>
  </conditionalFormatting>
  <conditionalFormatting sqref="H95">
    <cfRule type="cellIs" dxfId="426" priority="36" stopIfTrue="1" operator="equal">
      <formula>"Fail"</formula>
    </cfRule>
  </conditionalFormatting>
  <conditionalFormatting sqref="H108">
    <cfRule type="cellIs" dxfId="425" priority="37" stopIfTrue="1" operator="equal">
      <formula>"OK"</formula>
    </cfRule>
  </conditionalFormatting>
  <conditionalFormatting sqref="H108">
    <cfRule type="cellIs" dxfId="424" priority="38" stopIfTrue="1" operator="equal">
      <formula>"Fail"</formula>
    </cfRule>
  </conditionalFormatting>
  <conditionalFormatting sqref="H108">
    <cfRule type="cellIs" dxfId="423" priority="39" stopIfTrue="1" operator="equal">
      <formula>"OK"</formula>
    </cfRule>
  </conditionalFormatting>
  <conditionalFormatting sqref="H108">
    <cfRule type="cellIs" dxfId="422" priority="40" stopIfTrue="1" operator="equal">
      <formula>"Fail"</formula>
    </cfRule>
  </conditionalFormatting>
  <conditionalFormatting sqref="H116">
    <cfRule type="cellIs" dxfId="421" priority="41" stopIfTrue="1" operator="equal">
      <formula>"OK"</formula>
    </cfRule>
  </conditionalFormatting>
  <conditionalFormatting sqref="H116">
    <cfRule type="cellIs" dxfId="420" priority="42" stopIfTrue="1" operator="equal">
      <formula>"Fail"</formula>
    </cfRule>
  </conditionalFormatting>
  <conditionalFormatting sqref="H116">
    <cfRule type="cellIs" dxfId="419" priority="43" stopIfTrue="1" operator="equal">
      <formula>"OK"</formula>
    </cfRule>
  </conditionalFormatting>
  <conditionalFormatting sqref="H116">
    <cfRule type="cellIs" dxfId="418" priority="44" stopIfTrue="1" operator="equal">
      <formula>"Fail"</formula>
    </cfRule>
  </conditionalFormatting>
  <conditionalFormatting sqref="H124">
    <cfRule type="cellIs" dxfId="417" priority="45" stopIfTrue="1" operator="equal">
      <formula>"OK"</formula>
    </cfRule>
  </conditionalFormatting>
  <conditionalFormatting sqref="H124">
    <cfRule type="cellIs" dxfId="416" priority="46" stopIfTrue="1" operator="equal">
      <formula>"Fail"</formula>
    </cfRule>
  </conditionalFormatting>
  <conditionalFormatting sqref="H124">
    <cfRule type="cellIs" dxfId="415" priority="47" stopIfTrue="1" operator="equal">
      <formula>"OK"</formula>
    </cfRule>
  </conditionalFormatting>
  <conditionalFormatting sqref="H124">
    <cfRule type="cellIs" dxfId="414" priority="48" stopIfTrue="1" operator="equal">
      <formula>"Fail"</formula>
    </cfRule>
  </conditionalFormatting>
  <conditionalFormatting sqref="H132">
    <cfRule type="cellIs" dxfId="413" priority="49" stopIfTrue="1" operator="equal">
      <formula>"OK"</formula>
    </cfRule>
  </conditionalFormatting>
  <conditionalFormatting sqref="H132">
    <cfRule type="cellIs" dxfId="412" priority="50" stopIfTrue="1" operator="equal">
      <formula>"Fail"</formula>
    </cfRule>
  </conditionalFormatting>
  <conditionalFormatting sqref="H132">
    <cfRule type="cellIs" dxfId="411" priority="51" stopIfTrue="1" operator="equal">
      <formula>"OK"</formula>
    </cfRule>
  </conditionalFormatting>
  <conditionalFormatting sqref="H132">
    <cfRule type="cellIs" dxfId="410" priority="52" stopIfTrue="1" operator="equal">
      <formula>"Fail"</formula>
    </cfRule>
  </conditionalFormatting>
  <conditionalFormatting sqref="H140">
    <cfRule type="cellIs" dxfId="409" priority="53" stopIfTrue="1" operator="equal">
      <formula>"OK"</formula>
    </cfRule>
  </conditionalFormatting>
  <conditionalFormatting sqref="H140">
    <cfRule type="cellIs" dxfId="408" priority="54" stopIfTrue="1" operator="equal">
      <formula>"Fail"</formula>
    </cfRule>
  </conditionalFormatting>
  <conditionalFormatting sqref="H140">
    <cfRule type="cellIs" dxfId="407" priority="55" stopIfTrue="1" operator="equal">
      <formula>"OK"</formula>
    </cfRule>
  </conditionalFormatting>
  <conditionalFormatting sqref="H140">
    <cfRule type="cellIs" dxfId="406" priority="56" stopIfTrue="1" operator="equal">
      <formula>"Fail"</formula>
    </cfRule>
  </conditionalFormatting>
  <conditionalFormatting sqref="H148">
    <cfRule type="cellIs" dxfId="405" priority="57" stopIfTrue="1" operator="equal">
      <formula>"OK"</formula>
    </cfRule>
  </conditionalFormatting>
  <conditionalFormatting sqref="H148">
    <cfRule type="cellIs" dxfId="404" priority="58" stopIfTrue="1" operator="equal">
      <formula>"Fail"</formula>
    </cfRule>
  </conditionalFormatting>
  <conditionalFormatting sqref="H148">
    <cfRule type="cellIs" dxfId="403" priority="59" stopIfTrue="1" operator="equal">
      <formula>"OK"</formula>
    </cfRule>
  </conditionalFormatting>
  <conditionalFormatting sqref="H148">
    <cfRule type="cellIs" dxfId="402" priority="60" stopIfTrue="1" operator="equal">
      <formula>"Fail"</formula>
    </cfRule>
  </conditionalFormatting>
  <conditionalFormatting sqref="H167">
    <cfRule type="cellIs" dxfId="401" priority="61" stopIfTrue="1" operator="equal">
      <formula>"OK"</formula>
    </cfRule>
  </conditionalFormatting>
  <conditionalFormatting sqref="H167">
    <cfRule type="cellIs" dxfId="400" priority="62" stopIfTrue="1" operator="equal">
      <formula>"Fail"</formula>
    </cfRule>
  </conditionalFormatting>
  <conditionalFormatting sqref="H167">
    <cfRule type="cellIs" dxfId="399" priority="63" stopIfTrue="1" operator="equal">
      <formula>"OK"</formula>
    </cfRule>
  </conditionalFormatting>
  <conditionalFormatting sqref="H167">
    <cfRule type="cellIs" dxfId="398" priority="64" stopIfTrue="1" operator="equal">
      <formula>"Fail"</formula>
    </cfRule>
  </conditionalFormatting>
  <conditionalFormatting sqref="H186">
    <cfRule type="cellIs" dxfId="397" priority="65" stopIfTrue="1" operator="equal">
      <formula>"OK"</formula>
    </cfRule>
  </conditionalFormatting>
  <conditionalFormatting sqref="H186">
    <cfRule type="cellIs" dxfId="396" priority="66" stopIfTrue="1" operator="equal">
      <formula>"Fail"</formula>
    </cfRule>
  </conditionalFormatting>
  <conditionalFormatting sqref="H186">
    <cfRule type="cellIs" dxfId="395" priority="67" stopIfTrue="1" operator="equal">
      <formula>"OK"</formula>
    </cfRule>
  </conditionalFormatting>
  <conditionalFormatting sqref="H186">
    <cfRule type="cellIs" dxfId="394" priority="68" stopIfTrue="1" operator="equal">
      <formula>"Fail"</formula>
    </cfRule>
  </conditionalFormatting>
  <conditionalFormatting sqref="H205">
    <cfRule type="cellIs" dxfId="393" priority="69" stopIfTrue="1" operator="equal">
      <formula>"OK"</formula>
    </cfRule>
  </conditionalFormatting>
  <conditionalFormatting sqref="H205">
    <cfRule type="cellIs" dxfId="392" priority="70" stopIfTrue="1" operator="equal">
      <formula>"Fail"</formula>
    </cfRule>
  </conditionalFormatting>
  <conditionalFormatting sqref="H205">
    <cfRule type="cellIs" dxfId="391" priority="71" stopIfTrue="1" operator="equal">
      <formula>"OK"</formula>
    </cfRule>
  </conditionalFormatting>
  <conditionalFormatting sqref="H205">
    <cfRule type="cellIs" dxfId="390" priority="72" stopIfTrue="1" operator="equal">
      <formula>"Fail"</formula>
    </cfRule>
  </conditionalFormatting>
  <conditionalFormatting sqref="H223">
    <cfRule type="cellIs" dxfId="389" priority="73" stopIfTrue="1" operator="equal">
      <formula>"OK"</formula>
    </cfRule>
  </conditionalFormatting>
  <conditionalFormatting sqref="H223">
    <cfRule type="cellIs" dxfId="388" priority="74" stopIfTrue="1" operator="equal">
      <formula>"Fail"</formula>
    </cfRule>
  </conditionalFormatting>
  <conditionalFormatting sqref="H223">
    <cfRule type="cellIs" dxfId="387" priority="75" stopIfTrue="1" operator="equal">
      <formula>"OK"</formula>
    </cfRule>
  </conditionalFormatting>
  <conditionalFormatting sqref="H223">
    <cfRule type="cellIs" dxfId="386" priority="76" stopIfTrue="1" operator="equal">
      <formula>"Fail"</formula>
    </cfRule>
  </conditionalFormatting>
  <conditionalFormatting sqref="H234">
    <cfRule type="cellIs" dxfId="385" priority="77" stopIfTrue="1" operator="equal">
      <formula>"OK"</formula>
    </cfRule>
  </conditionalFormatting>
  <conditionalFormatting sqref="H234">
    <cfRule type="cellIs" dxfId="384" priority="78" stopIfTrue="1" operator="equal">
      <formula>"Fail"</formula>
    </cfRule>
  </conditionalFormatting>
  <conditionalFormatting sqref="H234">
    <cfRule type="cellIs" dxfId="383" priority="79" stopIfTrue="1" operator="equal">
      <formula>"OK"</formula>
    </cfRule>
  </conditionalFormatting>
  <conditionalFormatting sqref="H234">
    <cfRule type="cellIs" dxfId="382" priority="80" stopIfTrue="1" operator="equal">
      <formula>"Fail"</formula>
    </cfRule>
  </conditionalFormatting>
  <conditionalFormatting sqref="H245">
    <cfRule type="cellIs" dxfId="381" priority="81" stopIfTrue="1" operator="equal">
      <formula>"OK"</formula>
    </cfRule>
  </conditionalFormatting>
  <conditionalFormatting sqref="H245">
    <cfRule type="cellIs" dxfId="380" priority="82" stopIfTrue="1" operator="equal">
      <formula>"Fail"</formula>
    </cfRule>
  </conditionalFormatting>
  <conditionalFormatting sqref="H245">
    <cfRule type="cellIs" dxfId="379" priority="83" stopIfTrue="1" operator="equal">
      <formula>"OK"</formula>
    </cfRule>
  </conditionalFormatting>
  <conditionalFormatting sqref="H245">
    <cfRule type="cellIs" dxfId="378" priority="84" stopIfTrue="1" operator="equal">
      <formula>"Fail"</formula>
    </cfRule>
  </conditionalFormatting>
  <conditionalFormatting sqref="H256">
    <cfRule type="cellIs" dxfId="377" priority="85" stopIfTrue="1" operator="equal">
      <formula>"OK"</formula>
    </cfRule>
  </conditionalFormatting>
  <conditionalFormatting sqref="H256">
    <cfRule type="cellIs" dxfId="376" priority="86" stopIfTrue="1" operator="equal">
      <formula>"Fail"</formula>
    </cfRule>
  </conditionalFormatting>
  <conditionalFormatting sqref="H256">
    <cfRule type="cellIs" dxfId="375" priority="87" stopIfTrue="1" operator="equal">
      <formula>"OK"</formula>
    </cfRule>
  </conditionalFormatting>
  <conditionalFormatting sqref="H256">
    <cfRule type="cellIs" dxfId="374" priority="88" stopIfTrue="1" operator="equal">
      <formula>"Fail"</formula>
    </cfRule>
  </conditionalFormatting>
  <conditionalFormatting sqref="H267">
    <cfRule type="cellIs" dxfId="373" priority="89" stopIfTrue="1" operator="equal">
      <formula>"OK"</formula>
    </cfRule>
  </conditionalFormatting>
  <conditionalFormatting sqref="H267">
    <cfRule type="cellIs" dxfId="372" priority="90" stopIfTrue="1" operator="equal">
      <formula>"Fail"</formula>
    </cfRule>
  </conditionalFormatting>
  <conditionalFormatting sqref="H267">
    <cfRule type="cellIs" dxfId="371" priority="91" stopIfTrue="1" operator="equal">
      <formula>"OK"</formula>
    </cfRule>
  </conditionalFormatting>
  <conditionalFormatting sqref="H267">
    <cfRule type="cellIs" dxfId="370" priority="92" stopIfTrue="1" operator="equal">
      <formula>"Fail"</formula>
    </cfRule>
  </conditionalFormatting>
  <conditionalFormatting sqref="H278">
    <cfRule type="cellIs" dxfId="369" priority="93" stopIfTrue="1" operator="equal">
      <formula>"OK"</formula>
    </cfRule>
  </conditionalFormatting>
  <conditionalFormatting sqref="H278">
    <cfRule type="cellIs" dxfId="368" priority="94" stopIfTrue="1" operator="equal">
      <formula>"Fail"</formula>
    </cfRule>
  </conditionalFormatting>
  <conditionalFormatting sqref="H278">
    <cfRule type="cellIs" dxfId="367" priority="95" stopIfTrue="1" operator="equal">
      <formula>"OK"</formula>
    </cfRule>
  </conditionalFormatting>
  <conditionalFormatting sqref="H278">
    <cfRule type="cellIs" dxfId="366" priority="96" stopIfTrue="1" operator="equal">
      <formula>"Fail"</formula>
    </cfRule>
  </conditionalFormatting>
  <conditionalFormatting sqref="H332">
    <cfRule type="cellIs" dxfId="365" priority="97" stopIfTrue="1" operator="equal">
      <formula>"OK"</formula>
    </cfRule>
  </conditionalFormatting>
  <conditionalFormatting sqref="H332">
    <cfRule type="cellIs" dxfId="364" priority="98" stopIfTrue="1" operator="equal">
      <formula>"Fail"</formula>
    </cfRule>
  </conditionalFormatting>
  <conditionalFormatting sqref="H332">
    <cfRule type="cellIs" dxfId="363" priority="99" stopIfTrue="1" operator="equal">
      <formula>"OK"</formula>
    </cfRule>
  </conditionalFormatting>
  <conditionalFormatting sqref="H332">
    <cfRule type="cellIs" dxfId="362" priority="100" stopIfTrue="1" operator="equal">
      <formula>"Fail"</formula>
    </cfRule>
  </conditionalFormatting>
  <conditionalFormatting sqref="H340">
    <cfRule type="cellIs" dxfId="361" priority="101" stopIfTrue="1" operator="equal">
      <formula>"OK"</formula>
    </cfRule>
  </conditionalFormatting>
  <conditionalFormatting sqref="H340">
    <cfRule type="cellIs" dxfId="360" priority="102" stopIfTrue="1" operator="equal">
      <formula>"Fail"</formula>
    </cfRule>
  </conditionalFormatting>
  <conditionalFormatting sqref="H340">
    <cfRule type="cellIs" dxfId="359" priority="103" stopIfTrue="1" operator="equal">
      <formula>"OK"</formula>
    </cfRule>
  </conditionalFormatting>
  <conditionalFormatting sqref="H340">
    <cfRule type="cellIs" dxfId="358" priority="104" stopIfTrue="1" operator="equal">
      <formula>"Fail"</formula>
    </cfRule>
  </conditionalFormatting>
  <conditionalFormatting sqref="H349">
    <cfRule type="cellIs" dxfId="357" priority="105" stopIfTrue="1" operator="equal">
      <formula>"OK"</formula>
    </cfRule>
  </conditionalFormatting>
  <conditionalFormatting sqref="H349">
    <cfRule type="cellIs" dxfId="356" priority="106" stopIfTrue="1" operator="equal">
      <formula>"Fail"</formula>
    </cfRule>
  </conditionalFormatting>
  <conditionalFormatting sqref="H349">
    <cfRule type="cellIs" dxfId="355" priority="107" stopIfTrue="1" operator="equal">
      <formula>"OK"</formula>
    </cfRule>
  </conditionalFormatting>
  <conditionalFormatting sqref="H349">
    <cfRule type="cellIs" dxfId="354" priority="108" stopIfTrue="1" operator="equal">
      <formula>"Fail"</formula>
    </cfRule>
  </conditionalFormatting>
  <conditionalFormatting sqref="H358">
    <cfRule type="cellIs" dxfId="353" priority="109" stopIfTrue="1" operator="equal">
      <formula>"OK"</formula>
    </cfRule>
  </conditionalFormatting>
  <conditionalFormatting sqref="H358">
    <cfRule type="cellIs" dxfId="352" priority="110" stopIfTrue="1" operator="equal">
      <formula>"Fail"</formula>
    </cfRule>
  </conditionalFormatting>
  <conditionalFormatting sqref="H358">
    <cfRule type="cellIs" dxfId="351" priority="111" stopIfTrue="1" operator="equal">
      <formula>"OK"</formula>
    </cfRule>
  </conditionalFormatting>
  <conditionalFormatting sqref="H358">
    <cfRule type="cellIs" dxfId="350" priority="112" stopIfTrue="1" operator="equal">
      <formula>"Fail"</formula>
    </cfRule>
  </conditionalFormatting>
  <conditionalFormatting sqref="H367">
    <cfRule type="cellIs" dxfId="349" priority="113" stopIfTrue="1" operator="equal">
      <formula>"OK"</formula>
    </cfRule>
  </conditionalFormatting>
  <conditionalFormatting sqref="H367">
    <cfRule type="cellIs" dxfId="348" priority="114" stopIfTrue="1" operator="equal">
      <formula>"Fail"</formula>
    </cfRule>
  </conditionalFormatting>
  <conditionalFormatting sqref="H367">
    <cfRule type="cellIs" dxfId="347" priority="115" stopIfTrue="1" operator="equal">
      <formula>"OK"</formula>
    </cfRule>
  </conditionalFormatting>
  <conditionalFormatting sqref="H367">
    <cfRule type="cellIs" dxfId="346" priority="116" stopIfTrue="1" operator="equal">
      <formula>"Fail"</formula>
    </cfRule>
  </conditionalFormatting>
  <conditionalFormatting sqref="H376">
    <cfRule type="cellIs" dxfId="345" priority="117" stopIfTrue="1" operator="equal">
      <formula>"OK"</formula>
    </cfRule>
  </conditionalFormatting>
  <conditionalFormatting sqref="H376">
    <cfRule type="cellIs" dxfId="344" priority="118" stopIfTrue="1" operator="equal">
      <formula>"Fail"</formula>
    </cfRule>
  </conditionalFormatting>
  <conditionalFormatting sqref="H376">
    <cfRule type="cellIs" dxfId="343" priority="119" stopIfTrue="1" operator="equal">
      <formula>"OK"</formula>
    </cfRule>
  </conditionalFormatting>
  <conditionalFormatting sqref="H376">
    <cfRule type="cellIs" dxfId="342" priority="120" stopIfTrue="1" operator="equal">
      <formula>"Fail"</formula>
    </cfRule>
  </conditionalFormatting>
  <conditionalFormatting sqref="H383">
    <cfRule type="cellIs" dxfId="341" priority="121" stopIfTrue="1" operator="equal">
      <formula>"OK"</formula>
    </cfRule>
  </conditionalFormatting>
  <conditionalFormatting sqref="H383">
    <cfRule type="cellIs" dxfId="340" priority="122" stopIfTrue="1" operator="equal">
      <formula>"Fail"</formula>
    </cfRule>
  </conditionalFormatting>
  <conditionalFormatting sqref="H383">
    <cfRule type="cellIs" dxfId="339" priority="123" stopIfTrue="1" operator="equal">
      <formula>"OK"</formula>
    </cfRule>
  </conditionalFormatting>
  <conditionalFormatting sqref="H383">
    <cfRule type="cellIs" dxfId="338" priority="124" stopIfTrue="1" operator="equal">
      <formula>"Fail"</formula>
    </cfRule>
  </conditionalFormatting>
  <conditionalFormatting sqref="H396">
    <cfRule type="cellIs" dxfId="337" priority="125" stopIfTrue="1" operator="equal">
      <formula>"OK"</formula>
    </cfRule>
  </conditionalFormatting>
  <conditionalFormatting sqref="H396">
    <cfRule type="cellIs" dxfId="336" priority="126" stopIfTrue="1" operator="equal">
      <formula>"Fail"</formula>
    </cfRule>
  </conditionalFormatting>
  <conditionalFormatting sqref="H396">
    <cfRule type="cellIs" dxfId="335" priority="127" stopIfTrue="1" operator="equal">
      <formula>"OK"</formula>
    </cfRule>
  </conditionalFormatting>
  <conditionalFormatting sqref="H396">
    <cfRule type="cellIs" dxfId="334" priority="128" stopIfTrue="1" operator="equal">
      <formula>"Fail"</formula>
    </cfRule>
  </conditionalFormatting>
  <conditionalFormatting sqref="H409">
    <cfRule type="cellIs" dxfId="333" priority="129" stopIfTrue="1" operator="equal">
      <formula>"OK"</formula>
    </cfRule>
  </conditionalFormatting>
  <conditionalFormatting sqref="H409">
    <cfRule type="cellIs" dxfId="332" priority="130" stopIfTrue="1" operator="equal">
      <formula>"Fail"</formula>
    </cfRule>
  </conditionalFormatting>
  <conditionalFormatting sqref="H409">
    <cfRule type="cellIs" dxfId="331" priority="131" stopIfTrue="1" operator="equal">
      <formula>"OK"</formula>
    </cfRule>
  </conditionalFormatting>
  <conditionalFormatting sqref="H409">
    <cfRule type="cellIs" dxfId="330" priority="132" stopIfTrue="1" operator="equal">
      <formula>"Fail"</formula>
    </cfRule>
  </conditionalFormatting>
  <conditionalFormatting sqref="H418">
    <cfRule type="cellIs" dxfId="329" priority="133" stopIfTrue="1" operator="equal">
      <formula>"OK"</formula>
    </cfRule>
  </conditionalFormatting>
  <conditionalFormatting sqref="H418">
    <cfRule type="cellIs" dxfId="328" priority="134" stopIfTrue="1" operator="equal">
      <formula>"Fail"</formula>
    </cfRule>
  </conditionalFormatting>
  <conditionalFormatting sqref="H418">
    <cfRule type="cellIs" dxfId="327" priority="135" stopIfTrue="1" operator="equal">
      <formula>"OK"</formula>
    </cfRule>
  </conditionalFormatting>
  <conditionalFormatting sqref="H418">
    <cfRule type="cellIs" dxfId="326" priority="136" stopIfTrue="1" operator="equal">
      <formula>"Fail"</formula>
    </cfRule>
  </conditionalFormatting>
  <conditionalFormatting sqref="H434">
    <cfRule type="cellIs" dxfId="325" priority="137" stopIfTrue="1" operator="equal">
      <formula>"OK"</formula>
    </cfRule>
  </conditionalFormatting>
  <conditionalFormatting sqref="H434">
    <cfRule type="cellIs" dxfId="324" priority="138" stopIfTrue="1" operator="equal">
      <formula>"Fail"</formula>
    </cfRule>
  </conditionalFormatting>
  <conditionalFormatting sqref="H434">
    <cfRule type="cellIs" dxfId="323" priority="139" stopIfTrue="1" operator="equal">
      <formula>"OK"</formula>
    </cfRule>
  </conditionalFormatting>
  <conditionalFormatting sqref="H434">
    <cfRule type="cellIs" dxfId="322" priority="140" stopIfTrue="1" operator="equal">
      <formula>"Fail"</formula>
    </cfRule>
  </conditionalFormatting>
  <conditionalFormatting sqref="H448">
    <cfRule type="cellIs" dxfId="321" priority="141" stopIfTrue="1" operator="equal">
      <formula>"OK"</formula>
    </cfRule>
  </conditionalFormatting>
  <conditionalFormatting sqref="H448">
    <cfRule type="cellIs" dxfId="320" priority="142" stopIfTrue="1" operator="equal">
      <formula>"Fail"</formula>
    </cfRule>
  </conditionalFormatting>
  <conditionalFormatting sqref="H448">
    <cfRule type="cellIs" dxfId="319" priority="143" stopIfTrue="1" operator="equal">
      <formula>"OK"</formula>
    </cfRule>
  </conditionalFormatting>
  <conditionalFormatting sqref="H448">
    <cfRule type="cellIs" dxfId="318" priority="144" stopIfTrue="1" operator="equal">
      <formula>"Fail"</formula>
    </cfRule>
  </conditionalFormatting>
  <conditionalFormatting sqref="H456">
    <cfRule type="cellIs" dxfId="317" priority="145" stopIfTrue="1" operator="equal">
      <formula>"OK"</formula>
    </cfRule>
  </conditionalFormatting>
  <conditionalFormatting sqref="H456">
    <cfRule type="cellIs" dxfId="316" priority="146" stopIfTrue="1" operator="equal">
      <formula>"Fail"</formula>
    </cfRule>
  </conditionalFormatting>
  <conditionalFormatting sqref="H456">
    <cfRule type="cellIs" dxfId="315" priority="147" stopIfTrue="1" operator="equal">
      <formula>"OK"</formula>
    </cfRule>
  </conditionalFormatting>
  <conditionalFormatting sqref="H456">
    <cfRule type="cellIs" dxfId="314" priority="148" stopIfTrue="1" operator="equal">
      <formula>"Fail"</formula>
    </cfRule>
  </conditionalFormatting>
  <conditionalFormatting sqref="H465">
    <cfRule type="cellIs" dxfId="313" priority="149" stopIfTrue="1" operator="equal">
      <formula>"OK"</formula>
    </cfRule>
  </conditionalFormatting>
  <conditionalFormatting sqref="H465">
    <cfRule type="cellIs" dxfId="312" priority="150" stopIfTrue="1" operator="equal">
      <formula>"Fail"</formula>
    </cfRule>
  </conditionalFormatting>
  <conditionalFormatting sqref="H465">
    <cfRule type="cellIs" dxfId="311" priority="151" stopIfTrue="1" operator="equal">
      <formula>"OK"</formula>
    </cfRule>
  </conditionalFormatting>
  <conditionalFormatting sqref="H465">
    <cfRule type="cellIs" dxfId="310" priority="152" stopIfTrue="1" operator="equal">
      <formula>"Fail"</formula>
    </cfRule>
  </conditionalFormatting>
  <conditionalFormatting sqref="H475">
    <cfRule type="cellIs" dxfId="309" priority="153" stopIfTrue="1" operator="equal">
      <formula>"OK"</formula>
    </cfRule>
  </conditionalFormatting>
  <conditionalFormatting sqref="H475">
    <cfRule type="cellIs" dxfId="308" priority="154" stopIfTrue="1" operator="equal">
      <formula>"Fail"</formula>
    </cfRule>
  </conditionalFormatting>
  <conditionalFormatting sqref="H475">
    <cfRule type="cellIs" dxfId="307" priority="155" stopIfTrue="1" operator="equal">
      <formula>"OK"</formula>
    </cfRule>
  </conditionalFormatting>
  <conditionalFormatting sqref="H475">
    <cfRule type="cellIs" dxfId="306" priority="156" stopIfTrue="1" operator="equal">
      <formula>"Fail"</formula>
    </cfRule>
  </conditionalFormatting>
  <conditionalFormatting sqref="H485">
    <cfRule type="cellIs" dxfId="305" priority="157" stopIfTrue="1" operator="equal">
      <formula>"OK"</formula>
    </cfRule>
  </conditionalFormatting>
  <conditionalFormatting sqref="H485">
    <cfRule type="cellIs" dxfId="304" priority="158" stopIfTrue="1" operator="equal">
      <formula>"Fail"</formula>
    </cfRule>
  </conditionalFormatting>
  <conditionalFormatting sqref="H485">
    <cfRule type="cellIs" dxfId="303" priority="159" stopIfTrue="1" operator="equal">
      <formula>"OK"</formula>
    </cfRule>
  </conditionalFormatting>
  <conditionalFormatting sqref="H485">
    <cfRule type="cellIs" dxfId="302" priority="160" stopIfTrue="1" operator="equal">
      <formula>"Fail"</formula>
    </cfRule>
  </conditionalFormatting>
  <conditionalFormatting sqref="H493">
    <cfRule type="cellIs" dxfId="301" priority="161" stopIfTrue="1" operator="equal">
      <formula>"OK"</formula>
    </cfRule>
  </conditionalFormatting>
  <conditionalFormatting sqref="H493">
    <cfRule type="cellIs" dxfId="300" priority="162" stopIfTrue="1" operator="equal">
      <formula>"Fail"</formula>
    </cfRule>
  </conditionalFormatting>
  <conditionalFormatting sqref="H493">
    <cfRule type="cellIs" dxfId="299" priority="163" stopIfTrue="1" operator="equal">
      <formula>"OK"</formula>
    </cfRule>
  </conditionalFormatting>
  <conditionalFormatting sqref="H493">
    <cfRule type="cellIs" dxfId="298" priority="164" stopIfTrue="1" operator="equal">
      <formula>"Fail"</formula>
    </cfRule>
  </conditionalFormatting>
  <conditionalFormatting sqref="H502">
    <cfRule type="cellIs" dxfId="297" priority="165" stopIfTrue="1" operator="equal">
      <formula>"OK"</formula>
    </cfRule>
  </conditionalFormatting>
  <conditionalFormatting sqref="H502">
    <cfRule type="cellIs" dxfId="296" priority="166" stopIfTrue="1" operator="equal">
      <formula>"Fail"</formula>
    </cfRule>
  </conditionalFormatting>
  <conditionalFormatting sqref="H502">
    <cfRule type="cellIs" dxfId="295" priority="167" stopIfTrue="1" operator="equal">
      <formula>"OK"</formula>
    </cfRule>
  </conditionalFormatting>
  <conditionalFormatting sqref="H502">
    <cfRule type="cellIs" dxfId="294" priority="168" stopIfTrue="1" operator="equal">
      <formula>"Fail"</formula>
    </cfRule>
  </conditionalFormatting>
  <conditionalFormatting sqref="H512">
    <cfRule type="cellIs" dxfId="293" priority="169" stopIfTrue="1" operator="equal">
      <formula>"OK"</formula>
    </cfRule>
  </conditionalFormatting>
  <conditionalFormatting sqref="H512">
    <cfRule type="cellIs" dxfId="292" priority="170" stopIfTrue="1" operator="equal">
      <formula>"Fail"</formula>
    </cfRule>
  </conditionalFormatting>
  <conditionalFormatting sqref="H512">
    <cfRule type="cellIs" dxfId="291" priority="171" stopIfTrue="1" operator="equal">
      <formula>"OK"</formula>
    </cfRule>
  </conditionalFormatting>
  <conditionalFormatting sqref="H512">
    <cfRule type="cellIs" dxfId="290" priority="172" stopIfTrue="1" operator="equal">
      <formula>"Fail"</formula>
    </cfRule>
  </conditionalFormatting>
  <conditionalFormatting sqref="H545">
    <cfRule type="cellIs" dxfId="289" priority="173" stopIfTrue="1" operator="equal">
      <formula>"OK"</formula>
    </cfRule>
  </conditionalFormatting>
  <conditionalFormatting sqref="H545">
    <cfRule type="cellIs" dxfId="288" priority="174" stopIfTrue="1" operator="equal">
      <formula>"Fail"</formula>
    </cfRule>
  </conditionalFormatting>
  <conditionalFormatting sqref="H545">
    <cfRule type="cellIs" dxfId="287" priority="175" stopIfTrue="1" operator="equal">
      <formula>"OK"</formula>
    </cfRule>
  </conditionalFormatting>
  <conditionalFormatting sqref="H545">
    <cfRule type="cellIs" dxfId="286" priority="176" stopIfTrue="1" operator="equal">
      <formula>"Fail"</formula>
    </cfRule>
  </conditionalFormatting>
  <conditionalFormatting sqref="H550">
    <cfRule type="cellIs" dxfId="285" priority="177" stopIfTrue="1" operator="equal">
      <formula>"OK"</formula>
    </cfRule>
  </conditionalFormatting>
  <conditionalFormatting sqref="H550">
    <cfRule type="cellIs" dxfId="284" priority="178" stopIfTrue="1" operator="equal">
      <formula>"Fail"</formula>
    </cfRule>
  </conditionalFormatting>
  <conditionalFormatting sqref="H550">
    <cfRule type="cellIs" dxfId="283" priority="179" stopIfTrue="1" operator="equal">
      <formula>"OK"</formula>
    </cfRule>
  </conditionalFormatting>
  <conditionalFormatting sqref="H550">
    <cfRule type="cellIs" dxfId="282" priority="180" stopIfTrue="1" operator="equal">
      <formula>"Fail"</formula>
    </cfRule>
  </conditionalFormatting>
  <conditionalFormatting sqref="H556">
    <cfRule type="cellIs" dxfId="281" priority="181" stopIfTrue="1" operator="equal">
      <formula>"OK"</formula>
    </cfRule>
  </conditionalFormatting>
  <conditionalFormatting sqref="H556">
    <cfRule type="cellIs" dxfId="280" priority="182" stopIfTrue="1" operator="equal">
      <formula>"Fail"</formula>
    </cfRule>
  </conditionalFormatting>
  <conditionalFormatting sqref="H556">
    <cfRule type="cellIs" dxfId="279" priority="183" stopIfTrue="1" operator="equal">
      <formula>"OK"</formula>
    </cfRule>
  </conditionalFormatting>
  <conditionalFormatting sqref="H556">
    <cfRule type="cellIs" dxfId="278" priority="184" stopIfTrue="1" operator="equal">
      <formula>"Fail"</formula>
    </cfRule>
  </conditionalFormatting>
  <conditionalFormatting sqref="H563">
    <cfRule type="cellIs" dxfId="277" priority="185" stopIfTrue="1" operator="equal">
      <formula>"OK"</formula>
    </cfRule>
  </conditionalFormatting>
  <conditionalFormatting sqref="H563">
    <cfRule type="cellIs" dxfId="276" priority="186" stopIfTrue="1" operator="equal">
      <formula>"Fail"</formula>
    </cfRule>
  </conditionalFormatting>
  <conditionalFormatting sqref="H563">
    <cfRule type="cellIs" dxfId="275" priority="187" stopIfTrue="1" operator="equal">
      <formula>"OK"</formula>
    </cfRule>
  </conditionalFormatting>
  <conditionalFormatting sqref="H563">
    <cfRule type="cellIs" dxfId="274" priority="188" stopIfTrue="1" operator="equal">
      <formula>"Fail"</formula>
    </cfRule>
  </conditionalFormatting>
  <conditionalFormatting sqref="H569">
    <cfRule type="cellIs" dxfId="273" priority="189" stopIfTrue="1" operator="equal">
      <formula>"OK"</formula>
    </cfRule>
  </conditionalFormatting>
  <conditionalFormatting sqref="H569">
    <cfRule type="cellIs" dxfId="272" priority="190" stopIfTrue="1" operator="equal">
      <formula>"Fail"</formula>
    </cfRule>
  </conditionalFormatting>
  <conditionalFormatting sqref="H569">
    <cfRule type="cellIs" dxfId="271" priority="191" stopIfTrue="1" operator="equal">
      <formula>"OK"</formula>
    </cfRule>
  </conditionalFormatting>
  <conditionalFormatting sqref="H569">
    <cfRule type="cellIs" dxfId="270" priority="192" stopIfTrue="1" operator="equal">
      <formula>"Fail"</formula>
    </cfRule>
  </conditionalFormatting>
  <conditionalFormatting sqref="H577">
    <cfRule type="cellIs" dxfId="269" priority="193" stopIfTrue="1" operator="equal">
      <formula>"OK"</formula>
    </cfRule>
  </conditionalFormatting>
  <conditionalFormatting sqref="H577">
    <cfRule type="cellIs" dxfId="268" priority="194" stopIfTrue="1" operator="equal">
      <formula>"Fail"</formula>
    </cfRule>
  </conditionalFormatting>
  <conditionalFormatting sqref="H577">
    <cfRule type="cellIs" dxfId="267" priority="195" stopIfTrue="1" operator="equal">
      <formula>"OK"</formula>
    </cfRule>
  </conditionalFormatting>
  <conditionalFormatting sqref="H577">
    <cfRule type="cellIs" dxfId="266" priority="196" stopIfTrue="1" operator="equal">
      <formula>"Fail"</formula>
    </cfRule>
  </conditionalFormatting>
  <conditionalFormatting sqref="H586">
    <cfRule type="cellIs" dxfId="265" priority="197" stopIfTrue="1" operator="equal">
      <formula>"OK"</formula>
    </cfRule>
  </conditionalFormatting>
  <conditionalFormatting sqref="H586">
    <cfRule type="cellIs" dxfId="264" priority="198" stopIfTrue="1" operator="equal">
      <formula>"Fail"</formula>
    </cfRule>
  </conditionalFormatting>
  <conditionalFormatting sqref="H586">
    <cfRule type="cellIs" dxfId="263" priority="199" stopIfTrue="1" operator="equal">
      <formula>"OK"</formula>
    </cfRule>
  </conditionalFormatting>
  <conditionalFormatting sqref="H586">
    <cfRule type="cellIs" dxfId="262" priority="200" stopIfTrue="1" operator="equal">
      <formula>"Fail"</formula>
    </cfRule>
  </conditionalFormatting>
  <conditionalFormatting sqref="I318:I319">
    <cfRule type="cellIs" dxfId="261" priority="201" stopIfTrue="1" operator="equal">
      <formula>"OK"</formula>
    </cfRule>
  </conditionalFormatting>
  <conditionalFormatting sqref="I318:I319">
    <cfRule type="cellIs" dxfId="260" priority="202" stopIfTrue="1" operator="equal">
      <formula>"Fail"</formula>
    </cfRule>
  </conditionalFormatting>
  <conditionalFormatting sqref="I319">
    <cfRule type="cellIs" dxfId="259" priority="203" stopIfTrue="1" operator="equal">
      <formula>"OK"</formula>
    </cfRule>
  </conditionalFormatting>
  <conditionalFormatting sqref="I319">
    <cfRule type="cellIs" dxfId="258" priority="204" stopIfTrue="1" operator="equal">
      <formula>"Fail"</formula>
    </cfRule>
  </conditionalFormatting>
  <conditionalFormatting sqref="I320">
    <cfRule type="cellIs" dxfId="257" priority="205" stopIfTrue="1" operator="equal">
      <formula>"OK"</formula>
    </cfRule>
  </conditionalFormatting>
  <conditionalFormatting sqref="I320">
    <cfRule type="cellIs" dxfId="256" priority="206" stopIfTrue="1" operator="equal">
      <formula>"Fail"</formula>
    </cfRule>
  </conditionalFormatting>
  <conditionalFormatting sqref="I321">
    <cfRule type="cellIs" dxfId="255" priority="207" stopIfTrue="1" operator="equal">
      <formula>"OK"</formula>
    </cfRule>
  </conditionalFormatting>
  <conditionalFormatting sqref="I321">
    <cfRule type="cellIs" dxfId="254" priority="208" stopIfTrue="1" operator="equal">
      <formula>"Fail"</formula>
    </cfRule>
  </conditionalFormatting>
  <conditionalFormatting sqref="I321:I322">
    <cfRule type="cellIs" dxfId="253" priority="209" stopIfTrue="1" operator="equal">
      <formula>"Fail"</formula>
    </cfRule>
  </conditionalFormatting>
  <conditionalFormatting sqref="I321:I323">
    <cfRule type="cellIs" dxfId="252" priority="210" stopIfTrue="1" operator="equal">
      <formula>"OK"</formula>
    </cfRule>
  </conditionalFormatting>
  <conditionalFormatting sqref="I322">
    <cfRule type="cellIs" dxfId="251" priority="211" stopIfTrue="1" operator="equal">
      <formula>"OK"</formula>
    </cfRule>
  </conditionalFormatting>
  <conditionalFormatting sqref="I322:I323">
    <cfRule type="cellIs" dxfId="250" priority="212" stopIfTrue="1" operator="equal">
      <formula>"Fail"</formula>
    </cfRule>
  </conditionalFormatting>
  <conditionalFormatting sqref="I323">
    <cfRule type="cellIs" dxfId="249" priority="213" stopIfTrue="1" operator="equal">
      <formula>"Fail"</formula>
    </cfRule>
  </conditionalFormatting>
  <conditionalFormatting sqref="I323">
    <cfRule type="cellIs" dxfId="248" priority="214" stopIfTrue="1" operator="equal">
      <formula>"OK"</formula>
    </cfRule>
  </conditionalFormatting>
  <conditionalFormatting sqref="I324:I325">
    <cfRule type="cellIs" dxfId="247" priority="215" stopIfTrue="1" operator="equal">
      <formula>"OK"</formula>
    </cfRule>
  </conditionalFormatting>
  <conditionalFormatting sqref="I324:I325">
    <cfRule type="cellIs" dxfId="246" priority="216" stopIfTrue="1" operator="equal">
      <formula>"Fail"</formula>
    </cfRule>
  </conditionalFormatting>
  <conditionalFormatting sqref="I325">
    <cfRule type="cellIs" dxfId="245" priority="217" stopIfTrue="1" operator="equal">
      <formula>"OK"</formula>
    </cfRule>
  </conditionalFormatting>
  <conditionalFormatting sqref="I325">
    <cfRule type="cellIs" dxfId="244" priority="218" stopIfTrue="1" operator="equal">
      <formula>"Fail"</formula>
    </cfRule>
  </conditionalFormatting>
  <conditionalFormatting sqref="I326">
    <cfRule type="cellIs" dxfId="243" priority="219" stopIfTrue="1" operator="equal">
      <formula>"OK"</formula>
    </cfRule>
  </conditionalFormatting>
  <conditionalFormatting sqref="I326">
    <cfRule type="cellIs" dxfId="242" priority="220" stopIfTrue="1" operator="equal">
      <formula>"Fail"</formula>
    </cfRule>
  </conditionalFormatting>
  <conditionalFormatting sqref="I327">
    <cfRule type="cellIs" dxfId="241" priority="221" stopIfTrue="1" operator="equal">
      <formula>"OK"</formula>
    </cfRule>
  </conditionalFormatting>
  <conditionalFormatting sqref="I327">
    <cfRule type="cellIs" dxfId="240" priority="222" stopIfTrue="1" operator="equal">
      <formula>"Fail"</formula>
    </cfRule>
  </conditionalFormatting>
  <conditionalFormatting sqref="I327:I328">
    <cfRule type="cellIs" dxfId="239" priority="223" stopIfTrue="1" operator="equal">
      <formula>"Fail"</formula>
    </cfRule>
  </conditionalFormatting>
  <conditionalFormatting sqref="I327:I329">
    <cfRule type="cellIs" dxfId="238" priority="224" stopIfTrue="1" operator="equal">
      <formula>"OK"</formula>
    </cfRule>
  </conditionalFormatting>
  <conditionalFormatting sqref="I328">
    <cfRule type="cellIs" dxfId="237" priority="225" stopIfTrue="1" operator="equal">
      <formula>"OK"</formula>
    </cfRule>
  </conditionalFormatting>
  <conditionalFormatting sqref="I328:I329">
    <cfRule type="cellIs" dxfId="236" priority="226" stopIfTrue="1" operator="equal">
      <formula>"Fail"</formula>
    </cfRule>
  </conditionalFormatting>
  <conditionalFormatting sqref="I329">
    <cfRule type="cellIs" dxfId="235" priority="227" stopIfTrue="1" operator="equal">
      <formula>"Fail"</formula>
    </cfRule>
  </conditionalFormatting>
  <conditionalFormatting sqref="I329">
    <cfRule type="cellIs" dxfId="234" priority="228" stopIfTrue="1" operator="equal">
      <formula>"OK"</formula>
    </cfRule>
  </conditionalFormatting>
  <dataValidations count="2">
    <dataValidation type="list" allowBlank="1" showErrorMessage="1" sqref="J3:J154 J167:J290 J332:J463 J465:J483 J485:J500 J502:J521 J545:J609 J613:J686 J690:J801">
      <formula1>"Pass,Fail,NA"</formula1>
    </dataValidation>
    <dataValidation type="list" allowBlank="1" showErrorMessage="1" sqref="L2">
      <formula1>"Pass,Fail,N/A"</formula1>
    </dataValidation>
  </dataValidations>
  <pageMargins left="0.70866141732283472" right="0.70866141732283472" top="0.74803149606299213" bottom="0.74803149606299213" header="0" footer="0"/>
  <pageSetup paperSize="9" orientation="portrait"/>
  <drawing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7F7F7F"/>
  </sheetPr>
  <dimension ref="A1:Z1000"/>
  <sheetViews>
    <sheetView workbookViewId="0"/>
  </sheetViews>
  <sheetFormatPr defaultColWidth="14.42578125" defaultRowHeight="15" customHeight="1"/>
  <cols>
    <col min="1" max="2" width="9" customWidth="1"/>
    <col min="3" max="3" width="20.28515625" customWidth="1"/>
    <col min="4" max="4" width="17.28515625" customWidth="1"/>
    <col min="5" max="6" width="9" customWidth="1"/>
    <col min="7" max="7" width="139.140625" customWidth="1"/>
    <col min="8" max="8" width="8.5703125" customWidth="1"/>
    <col min="9" max="10" width="9" customWidth="1"/>
    <col min="11" max="11" width="59" customWidth="1"/>
    <col min="12" max="26" width="9" customWidth="1"/>
  </cols>
  <sheetData>
    <row r="1" spans="1:26" ht="19.5" customHeight="1">
      <c r="A1" s="504" t="s">
        <v>18799</v>
      </c>
      <c r="B1" s="504" t="s">
        <v>18800</v>
      </c>
      <c r="C1" s="504" t="s">
        <v>18801</v>
      </c>
      <c r="D1" s="504" t="s">
        <v>18802</v>
      </c>
      <c r="E1" s="504" t="s">
        <v>18803</v>
      </c>
      <c r="F1" s="504" t="s">
        <v>18804</v>
      </c>
      <c r="G1" s="504" t="s">
        <v>18805</v>
      </c>
      <c r="H1" s="504" t="s">
        <v>18806</v>
      </c>
      <c r="I1" s="504" t="s">
        <v>18808</v>
      </c>
      <c r="J1" s="504" t="s">
        <v>18809</v>
      </c>
      <c r="K1" s="504" t="s">
        <v>140</v>
      </c>
      <c r="L1" s="180"/>
      <c r="M1" s="180"/>
      <c r="N1" s="180"/>
      <c r="O1" s="180"/>
      <c r="P1" s="180"/>
      <c r="Q1" s="180"/>
      <c r="R1" s="180"/>
      <c r="S1" s="180"/>
      <c r="T1" s="180"/>
      <c r="U1" s="180"/>
      <c r="V1" s="180"/>
      <c r="W1" s="180"/>
      <c r="X1" s="180"/>
      <c r="Y1" s="180"/>
      <c r="Z1" s="180"/>
    </row>
    <row r="2" spans="1:26" ht="19.5" customHeight="1">
      <c r="A2" s="26">
        <v>1</v>
      </c>
      <c r="B2" s="26">
        <v>23486</v>
      </c>
      <c r="C2" s="26" t="s">
        <v>18810</v>
      </c>
      <c r="D2" s="26" t="s">
        <v>18811</v>
      </c>
      <c r="E2" s="26" t="s">
        <v>18812</v>
      </c>
      <c r="F2" s="26" t="s">
        <v>18813</v>
      </c>
      <c r="G2" s="333" t="s">
        <v>18814</v>
      </c>
      <c r="H2" s="26" t="s">
        <v>379</v>
      </c>
      <c r="I2" s="26"/>
      <c r="J2" s="26">
        <v>100</v>
      </c>
      <c r="K2" s="333" t="s">
        <v>18815</v>
      </c>
      <c r="L2" s="9"/>
      <c r="M2" s="9"/>
      <c r="N2" s="9"/>
      <c r="O2" s="9"/>
      <c r="P2" s="9"/>
      <c r="Q2" s="9"/>
      <c r="R2" s="9"/>
      <c r="S2" s="9"/>
      <c r="T2" s="9"/>
      <c r="U2" s="9"/>
      <c r="V2" s="9"/>
      <c r="W2" s="9"/>
      <c r="X2" s="9"/>
      <c r="Y2" s="9"/>
      <c r="Z2" s="9"/>
    </row>
    <row r="3" spans="1:26" ht="19.5" customHeight="1">
      <c r="A3" s="26">
        <v>2</v>
      </c>
      <c r="B3" s="26">
        <v>23469</v>
      </c>
      <c r="C3" s="26" t="s">
        <v>18810</v>
      </c>
      <c r="D3" s="26" t="s">
        <v>18811</v>
      </c>
      <c r="E3" s="26" t="s">
        <v>18816</v>
      </c>
      <c r="F3" s="26" t="s">
        <v>18817</v>
      </c>
      <c r="G3" s="333" t="s">
        <v>18818</v>
      </c>
      <c r="H3" s="26" t="s">
        <v>379</v>
      </c>
      <c r="I3" s="26"/>
      <c r="J3" s="26">
        <v>100</v>
      </c>
      <c r="K3" s="333"/>
      <c r="L3" s="9"/>
      <c r="M3" s="9"/>
      <c r="N3" s="9"/>
      <c r="O3" s="9"/>
      <c r="P3" s="9"/>
      <c r="Q3" s="9"/>
      <c r="R3" s="9"/>
      <c r="S3" s="9"/>
      <c r="T3" s="9"/>
      <c r="U3" s="9"/>
      <c r="V3" s="9"/>
      <c r="W3" s="9"/>
      <c r="X3" s="9"/>
      <c r="Y3" s="9"/>
      <c r="Z3" s="9"/>
    </row>
    <row r="4" spans="1:26" ht="19.5" customHeight="1">
      <c r="A4" s="26">
        <v>3</v>
      </c>
      <c r="B4" s="26">
        <v>23440</v>
      </c>
      <c r="C4" s="26" t="s">
        <v>18810</v>
      </c>
      <c r="D4" s="26" t="s">
        <v>18811</v>
      </c>
      <c r="E4" s="26" t="s">
        <v>18812</v>
      </c>
      <c r="F4" s="26" t="s">
        <v>18820</v>
      </c>
      <c r="G4" s="333" t="s">
        <v>18821</v>
      </c>
      <c r="H4" s="26" t="s">
        <v>379</v>
      </c>
      <c r="I4" s="26"/>
      <c r="J4" s="26">
        <v>50</v>
      </c>
      <c r="K4" s="333"/>
      <c r="L4" s="9"/>
      <c r="M4" s="9"/>
      <c r="N4" s="9"/>
      <c r="O4" s="9"/>
      <c r="P4" s="9"/>
      <c r="Q4" s="9"/>
      <c r="R4" s="9"/>
      <c r="S4" s="9"/>
      <c r="T4" s="9"/>
      <c r="U4" s="9"/>
      <c r="V4" s="9"/>
      <c r="W4" s="9"/>
      <c r="X4" s="9"/>
      <c r="Y4" s="9"/>
      <c r="Z4" s="9"/>
    </row>
    <row r="5" spans="1:26" ht="19.5" customHeight="1">
      <c r="A5" s="26">
        <v>4</v>
      </c>
      <c r="B5" s="26">
        <v>23439</v>
      </c>
      <c r="C5" s="26" t="s">
        <v>18810</v>
      </c>
      <c r="D5" s="26" t="s">
        <v>18811</v>
      </c>
      <c r="E5" s="26" t="s">
        <v>18816</v>
      </c>
      <c r="F5" s="26" t="s">
        <v>18824</v>
      </c>
      <c r="G5" s="333" t="s">
        <v>18825</v>
      </c>
      <c r="H5" s="2"/>
      <c r="I5" s="26" t="s">
        <v>379</v>
      </c>
      <c r="J5" s="26">
        <v>30</v>
      </c>
      <c r="K5" s="333"/>
      <c r="L5" s="9"/>
      <c r="M5" s="9"/>
      <c r="N5" s="9"/>
      <c r="O5" s="9"/>
      <c r="P5" s="9"/>
      <c r="Q5" s="9"/>
      <c r="R5" s="9"/>
      <c r="S5" s="9"/>
      <c r="T5" s="9"/>
      <c r="U5" s="9"/>
      <c r="V5" s="9"/>
      <c r="W5" s="9"/>
      <c r="X5" s="9"/>
      <c r="Y5" s="9"/>
      <c r="Z5" s="9"/>
    </row>
    <row r="6" spans="1:26" ht="19.5" customHeight="1">
      <c r="A6" s="26">
        <v>5</v>
      </c>
      <c r="B6" s="26">
        <v>23393</v>
      </c>
      <c r="C6" s="26" t="s">
        <v>18810</v>
      </c>
      <c r="D6" s="26" t="s">
        <v>18811</v>
      </c>
      <c r="E6" s="26" t="s">
        <v>18816</v>
      </c>
      <c r="F6" s="26" t="s">
        <v>18824</v>
      </c>
      <c r="G6" s="333" t="s">
        <v>18827</v>
      </c>
      <c r="H6" s="2"/>
      <c r="I6" s="26" t="s">
        <v>379</v>
      </c>
      <c r="J6" s="26">
        <v>30</v>
      </c>
      <c r="K6" s="333" t="s">
        <v>18828</v>
      </c>
      <c r="L6" s="9"/>
      <c r="M6" s="9"/>
      <c r="N6" s="9"/>
      <c r="O6" s="9"/>
      <c r="P6" s="9"/>
      <c r="Q6" s="9"/>
      <c r="R6" s="9"/>
      <c r="S6" s="9"/>
      <c r="T6" s="9"/>
      <c r="U6" s="9"/>
      <c r="V6" s="9"/>
      <c r="W6" s="9"/>
      <c r="X6" s="9"/>
      <c r="Y6" s="9"/>
      <c r="Z6" s="9"/>
    </row>
    <row r="7" spans="1:26" ht="19.5" customHeight="1">
      <c r="A7" s="26">
        <v>6</v>
      </c>
      <c r="B7" s="26">
        <v>23378</v>
      </c>
      <c r="C7" s="26" t="s">
        <v>18810</v>
      </c>
      <c r="D7" s="26" t="s">
        <v>18811</v>
      </c>
      <c r="E7" s="26" t="s">
        <v>18829</v>
      </c>
      <c r="F7" s="26" t="s">
        <v>18830</v>
      </c>
      <c r="G7" s="333" t="s">
        <v>18831</v>
      </c>
      <c r="H7" s="2"/>
      <c r="I7" s="26" t="s">
        <v>379</v>
      </c>
      <c r="J7" s="26">
        <v>30</v>
      </c>
      <c r="K7" s="333" t="s">
        <v>18832</v>
      </c>
      <c r="L7" s="9"/>
      <c r="M7" s="9"/>
      <c r="N7" s="9"/>
      <c r="O7" s="9"/>
      <c r="P7" s="9"/>
      <c r="Q7" s="9"/>
      <c r="R7" s="9"/>
      <c r="S7" s="9"/>
      <c r="T7" s="9"/>
      <c r="U7" s="9"/>
      <c r="V7" s="9"/>
      <c r="W7" s="9"/>
      <c r="X7" s="9"/>
      <c r="Y7" s="9"/>
      <c r="Z7" s="9"/>
    </row>
    <row r="8" spans="1:26" ht="19.5" customHeight="1">
      <c r="A8" s="26">
        <v>7</v>
      </c>
      <c r="B8" s="26">
        <v>23326</v>
      </c>
      <c r="C8" s="26" t="s">
        <v>18810</v>
      </c>
      <c r="D8" s="26" t="s">
        <v>18811</v>
      </c>
      <c r="E8" s="26" t="s">
        <v>18816</v>
      </c>
      <c r="F8" s="26" t="s">
        <v>18830</v>
      </c>
      <c r="G8" s="333" t="s">
        <v>18833</v>
      </c>
      <c r="H8" s="2"/>
      <c r="I8" s="26" t="s">
        <v>379</v>
      </c>
      <c r="J8" s="26">
        <v>50</v>
      </c>
      <c r="K8" s="333"/>
      <c r="L8" s="9"/>
      <c r="M8" s="9"/>
      <c r="N8" s="9"/>
      <c r="O8" s="9"/>
      <c r="P8" s="9"/>
      <c r="Q8" s="9"/>
      <c r="R8" s="9"/>
      <c r="S8" s="9"/>
      <c r="T8" s="9"/>
      <c r="U8" s="9"/>
      <c r="V8" s="9"/>
      <c r="W8" s="9"/>
      <c r="X8" s="9"/>
      <c r="Y8" s="9"/>
      <c r="Z8" s="9"/>
    </row>
    <row r="9" spans="1:26" ht="39.75" customHeight="1">
      <c r="A9" s="26">
        <v>8</v>
      </c>
      <c r="B9" s="26">
        <v>23217</v>
      </c>
      <c r="C9" s="26" t="s">
        <v>18810</v>
      </c>
      <c r="D9" s="26" t="s">
        <v>18834</v>
      </c>
      <c r="E9" s="26" t="s">
        <v>18816</v>
      </c>
      <c r="F9" s="26" t="s">
        <v>18817</v>
      </c>
      <c r="G9" s="333" t="s">
        <v>18835</v>
      </c>
      <c r="H9" s="2"/>
      <c r="I9" s="26" t="s">
        <v>379</v>
      </c>
      <c r="J9" s="26">
        <v>1000</v>
      </c>
      <c r="K9" s="333" t="s">
        <v>18836</v>
      </c>
      <c r="L9" s="9"/>
      <c r="M9" s="9"/>
      <c r="N9" s="9"/>
      <c r="O9" s="9"/>
      <c r="P9" s="9"/>
      <c r="Q9" s="9"/>
      <c r="R9" s="9"/>
      <c r="S9" s="9"/>
      <c r="T9" s="9"/>
      <c r="U9" s="9"/>
      <c r="V9" s="9"/>
      <c r="W9" s="9"/>
      <c r="X9" s="9"/>
      <c r="Y9" s="9"/>
      <c r="Z9" s="9"/>
    </row>
    <row r="10" spans="1:26" ht="19.5" customHeight="1">
      <c r="A10" s="26">
        <v>9</v>
      </c>
      <c r="B10" s="26">
        <v>23084</v>
      </c>
      <c r="C10" s="26" t="s">
        <v>18810</v>
      </c>
      <c r="D10" s="26" t="s">
        <v>18811</v>
      </c>
      <c r="E10" s="26" t="s">
        <v>18816</v>
      </c>
      <c r="F10" s="26" t="s">
        <v>18824</v>
      </c>
      <c r="G10" s="333" t="s">
        <v>18837</v>
      </c>
      <c r="H10" s="26" t="s">
        <v>379</v>
      </c>
      <c r="I10" s="26"/>
      <c r="J10" s="26"/>
      <c r="K10" s="333" t="s">
        <v>18838</v>
      </c>
      <c r="L10" s="9"/>
      <c r="M10" s="9"/>
      <c r="N10" s="9"/>
      <c r="O10" s="9"/>
      <c r="P10" s="9"/>
      <c r="Q10" s="9"/>
      <c r="R10" s="9"/>
      <c r="S10" s="9"/>
      <c r="T10" s="9"/>
      <c r="U10" s="9"/>
      <c r="V10" s="9"/>
      <c r="W10" s="9"/>
      <c r="X10" s="9"/>
      <c r="Y10" s="9"/>
      <c r="Z10" s="9"/>
    </row>
    <row r="11" spans="1:26" ht="19.5" customHeight="1">
      <c r="A11" s="26">
        <v>10</v>
      </c>
      <c r="B11" s="26">
        <v>22985</v>
      </c>
      <c r="C11" s="26" t="s">
        <v>18810</v>
      </c>
      <c r="D11" s="26" t="s">
        <v>18840</v>
      </c>
      <c r="E11" s="26" t="s">
        <v>18816</v>
      </c>
      <c r="F11" s="26" t="s">
        <v>18824</v>
      </c>
      <c r="G11" s="333" t="s">
        <v>18842</v>
      </c>
      <c r="H11" s="26" t="s">
        <v>379</v>
      </c>
      <c r="I11" s="26"/>
      <c r="J11" s="26">
        <v>50</v>
      </c>
      <c r="K11" s="333" t="s">
        <v>18843</v>
      </c>
      <c r="L11" s="9"/>
      <c r="M11" s="9"/>
      <c r="N11" s="9"/>
      <c r="O11" s="9"/>
      <c r="P11" s="9"/>
      <c r="Q11" s="9"/>
      <c r="R11" s="9"/>
      <c r="S11" s="9"/>
      <c r="T11" s="9"/>
      <c r="U11" s="9"/>
      <c r="V11" s="9"/>
      <c r="W11" s="9"/>
      <c r="X11" s="9"/>
      <c r="Y11" s="9"/>
      <c r="Z11" s="9"/>
    </row>
    <row r="12" spans="1:26" ht="19.5" customHeight="1">
      <c r="A12" s="26">
        <v>11</v>
      </c>
      <c r="B12" s="26">
        <v>22948</v>
      </c>
      <c r="C12" s="26" t="s">
        <v>18810</v>
      </c>
      <c r="D12" s="26" t="s">
        <v>18811</v>
      </c>
      <c r="E12" s="26" t="s">
        <v>18816</v>
      </c>
      <c r="F12" s="26" t="s">
        <v>18824</v>
      </c>
      <c r="G12" s="333" t="s">
        <v>18845</v>
      </c>
      <c r="H12" s="2"/>
      <c r="I12" s="26" t="s">
        <v>379</v>
      </c>
      <c r="J12" s="26">
        <v>100</v>
      </c>
      <c r="K12" s="333"/>
      <c r="L12" s="9"/>
      <c r="M12" s="9"/>
      <c r="N12" s="9"/>
      <c r="O12" s="9"/>
      <c r="P12" s="9"/>
      <c r="Q12" s="9"/>
      <c r="R12" s="9"/>
      <c r="S12" s="9"/>
      <c r="T12" s="9"/>
      <c r="U12" s="9"/>
      <c r="V12" s="9"/>
      <c r="W12" s="9"/>
      <c r="X12" s="9"/>
      <c r="Y12" s="9"/>
      <c r="Z12" s="9"/>
    </row>
    <row r="13" spans="1:26" ht="19.5" customHeight="1">
      <c r="A13" s="26">
        <v>12</v>
      </c>
      <c r="B13" s="26">
        <v>22876</v>
      </c>
      <c r="C13" s="26" t="s">
        <v>18810</v>
      </c>
      <c r="D13" s="26" t="s">
        <v>18847</v>
      </c>
      <c r="E13" s="26" t="s">
        <v>18816</v>
      </c>
      <c r="F13" s="26" t="s">
        <v>18824</v>
      </c>
      <c r="G13" s="333" t="s">
        <v>18848</v>
      </c>
      <c r="H13" s="26" t="s">
        <v>379</v>
      </c>
      <c r="I13" s="26"/>
      <c r="J13" s="26">
        <v>10</v>
      </c>
      <c r="K13" s="333"/>
      <c r="L13" s="9"/>
      <c r="M13" s="9"/>
      <c r="N13" s="9"/>
      <c r="O13" s="9"/>
      <c r="P13" s="9"/>
      <c r="Q13" s="9"/>
      <c r="R13" s="9"/>
      <c r="S13" s="9"/>
      <c r="T13" s="9"/>
      <c r="U13" s="9"/>
      <c r="V13" s="9"/>
      <c r="W13" s="9"/>
      <c r="X13" s="9"/>
      <c r="Y13" s="9"/>
      <c r="Z13" s="9"/>
    </row>
    <row r="14" spans="1:26" ht="19.5" customHeight="1">
      <c r="A14" s="26">
        <v>13</v>
      </c>
      <c r="B14" s="26">
        <v>22864</v>
      </c>
      <c r="C14" s="26" t="s">
        <v>18810</v>
      </c>
      <c r="D14" s="26" t="s">
        <v>18849</v>
      </c>
      <c r="E14" s="26" t="s">
        <v>18816</v>
      </c>
      <c r="F14" s="26" t="s">
        <v>18820</v>
      </c>
      <c r="G14" s="333" t="s">
        <v>18850</v>
      </c>
      <c r="H14" s="2"/>
      <c r="I14" s="26" t="s">
        <v>379</v>
      </c>
      <c r="J14" s="26">
        <v>100</v>
      </c>
      <c r="K14" s="333"/>
      <c r="L14" s="9"/>
      <c r="M14" s="9"/>
      <c r="N14" s="9"/>
      <c r="O14" s="9"/>
      <c r="P14" s="9"/>
      <c r="Q14" s="9"/>
      <c r="R14" s="9"/>
      <c r="S14" s="9"/>
      <c r="T14" s="9"/>
      <c r="U14" s="9"/>
      <c r="V14" s="9"/>
      <c r="W14" s="9"/>
      <c r="X14" s="9"/>
      <c r="Y14" s="9"/>
      <c r="Z14" s="9"/>
    </row>
    <row r="15" spans="1:26" ht="19.5" customHeight="1">
      <c r="A15" s="26">
        <v>14</v>
      </c>
      <c r="B15" s="26">
        <v>22764</v>
      </c>
      <c r="C15" s="26" t="s">
        <v>18810</v>
      </c>
      <c r="D15" s="26" t="s">
        <v>18811</v>
      </c>
      <c r="E15" s="26" t="s">
        <v>18816</v>
      </c>
      <c r="F15" s="26" t="s">
        <v>18830</v>
      </c>
      <c r="G15" s="92" t="s">
        <v>18853</v>
      </c>
      <c r="H15" s="2"/>
      <c r="I15" s="26" t="s">
        <v>379</v>
      </c>
      <c r="J15" s="26">
        <v>30</v>
      </c>
      <c r="K15" s="333"/>
      <c r="L15" s="9"/>
      <c r="M15" s="9"/>
      <c r="N15" s="9"/>
      <c r="O15" s="9"/>
      <c r="P15" s="9"/>
      <c r="Q15" s="9"/>
      <c r="R15" s="9"/>
      <c r="S15" s="9"/>
      <c r="T15" s="9"/>
      <c r="U15" s="9"/>
      <c r="V15" s="9"/>
      <c r="W15" s="9"/>
      <c r="X15" s="9"/>
      <c r="Y15" s="9"/>
      <c r="Z15" s="9"/>
    </row>
    <row r="16" spans="1:26" ht="19.5" customHeight="1">
      <c r="A16" s="26">
        <v>15</v>
      </c>
      <c r="B16" s="26">
        <v>22629</v>
      </c>
      <c r="C16" s="26" t="s">
        <v>18810</v>
      </c>
      <c r="D16" s="26" t="s">
        <v>18811</v>
      </c>
      <c r="E16" s="26" t="s">
        <v>18816</v>
      </c>
      <c r="F16" s="26" t="s">
        <v>18824</v>
      </c>
      <c r="G16" s="333" t="s">
        <v>18854</v>
      </c>
      <c r="H16" s="26" t="s">
        <v>379</v>
      </c>
      <c r="I16" s="26"/>
      <c r="J16" s="26">
        <v>30</v>
      </c>
      <c r="K16" s="333"/>
      <c r="L16" s="9"/>
      <c r="M16" s="9"/>
      <c r="N16" s="9"/>
      <c r="O16" s="9"/>
      <c r="P16" s="9"/>
      <c r="Q16" s="9"/>
      <c r="R16" s="9"/>
      <c r="S16" s="9"/>
      <c r="T16" s="9"/>
      <c r="U16" s="9"/>
      <c r="V16" s="9"/>
      <c r="W16" s="9"/>
      <c r="X16" s="9"/>
      <c r="Y16" s="9"/>
      <c r="Z16" s="9"/>
    </row>
    <row r="17" spans="1:26" ht="19.5" customHeight="1">
      <c r="A17" s="26">
        <v>16</v>
      </c>
      <c r="B17" s="26">
        <v>22531</v>
      </c>
      <c r="C17" s="26" t="s">
        <v>18810</v>
      </c>
      <c r="D17" s="26" t="s">
        <v>18811</v>
      </c>
      <c r="E17" s="26" t="s">
        <v>18816</v>
      </c>
      <c r="F17" s="26" t="s">
        <v>18824</v>
      </c>
      <c r="G17" s="333" t="s">
        <v>18855</v>
      </c>
      <c r="H17" s="26" t="s">
        <v>379</v>
      </c>
      <c r="I17" s="26"/>
      <c r="J17" s="26">
        <v>50</v>
      </c>
      <c r="K17" s="333" t="s">
        <v>18856</v>
      </c>
      <c r="L17" s="9"/>
      <c r="M17" s="9"/>
      <c r="N17" s="9"/>
      <c r="O17" s="9"/>
      <c r="P17" s="9"/>
      <c r="Q17" s="9"/>
      <c r="R17" s="9"/>
      <c r="S17" s="9"/>
      <c r="T17" s="9"/>
      <c r="U17" s="9"/>
      <c r="V17" s="9"/>
      <c r="W17" s="9"/>
      <c r="X17" s="9"/>
      <c r="Y17" s="9"/>
      <c r="Z17" s="9"/>
    </row>
    <row r="18" spans="1:26" ht="19.5" customHeight="1">
      <c r="A18" s="26">
        <v>17</v>
      </c>
      <c r="B18" s="26">
        <v>22491</v>
      </c>
      <c r="C18" s="26" t="s">
        <v>18810</v>
      </c>
      <c r="D18" s="26" t="s">
        <v>18811</v>
      </c>
      <c r="E18" s="26" t="s">
        <v>18816</v>
      </c>
      <c r="F18" s="26" t="s">
        <v>18824</v>
      </c>
      <c r="G18" s="333" t="s">
        <v>18857</v>
      </c>
      <c r="H18" s="2"/>
      <c r="I18" s="26" t="s">
        <v>379</v>
      </c>
      <c r="J18" s="26">
        <v>30</v>
      </c>
      <c r="K18" s="333"/>
      <c r="L18" s="9"/>
      <c r="M18" s="9"/>
      <c r="N18" s="9"/>
      <c r="O18" s="9"/>
      <c r="P18" s="9"/>
      <c r="Q18" s="9"/>
      <c r="R18" s="9"/>
      <c r="S18" s="9"/>
      <c r="T18" s="9"/>
      <c r="U18" s="9"/>
      <c r="V18" s="9"/>
      <c r="W18" s="9"/>
      <c r="X18" s="9"/>
      <c r="Y18" s="9"/>
      <c r="Z18" s="9"/>
    </row>
    <row r="19" spans="1:26" ht="19.5" customHeight="1">
      <c r="A19" s="26">
        <v>18</v>
      </c>
      <c r="B19" s="26">
        <v>22390</v>
      </c>
      <c r="C19" s="26" t="s">
        <v>18810</v>
      </c>
      <c r="D19" s="26" t="s">
        <v>18859</v>
      </c>
      <c r="E19" s="26" t="s">
        <v>18816</v>
      </c>
      <c r="F19" s="26" t="s">
        <v>18817</v>
      </c>
      <c r="G19" s="333" t="s">
        <v>18860</v>
      </c>
      <c r="H19" s="2"/>
      <c r="I19" s="26" t="s">
        <v>379</v>
      </c>
      <c r="J19" s="26">
        <v>30</v>
      </c>
      <c r="K19" s="333"/>
      <c r="L19" s="9"/>
      <c r="M19" s="9"/>
      <c r="N19" s="9"/>
      <c r="O19" s="9"/>
      <c r="P19" s="9"/>
      <c r="Q19" s="9"/>
      <c r="R19" s="9"/>
      <c r="S19" s="9"/>
      <c r="T19" s="9"/>
      <c r="U19" s="9"/>
      <c r="V19" s="9"/>
      <c r="W19" s="9"/>
      <c r="X19" s="9"/>
      <c r="Y19" s="9"/>
      <c r="Z19" s="9"/>
    </row>
    <row r="20" spans="1:26" ht="19.5" customHeight="1">
      <c r="A20" s="26">
        <v>19</v>
      </c>
      <c r="B20" s="26">
        <v>22261</v>
      </c>
      <c r="C20" s="26" t="s">
        <v>18810</v>
      </c>
      <c r="D20" s="26" t="s">
        <v>18811</v>
      </c>
      <c r="E20" s="26" t="s">
        <v>18816</v>
      </c>
      <c r="F20" s="26" t="s">
        <v>18817</v>
      </c>
      <c r="G20" s="333" t="s">
        <v>18861</v>
      </c>
      <c r="H20" s="2"/>
      <c r="I20" s="26" t="s">
        <v>379</v>
      </c>
      <c r="J20" s="26">
        <v>30</v>
      </c>
      <c r="K20" s="333"/>
      <c r="L20" s="9"/>
      <c r="M20" s="9"/>
      <c r="N20" s="9"/>
      <c r="O20" s="9"/>
      <c r="P20" s="9"/>
      <c r="Q20" s="9"/>
      <c r="R20" s="9"/>
      <c r="S20" s="9"/>
      <c r="T20" s="9"/>
      <c r="U20" s="9"/>
      <c r="V20" s="9"/>
      <c r="W20" s="9"/>
      <c r="X20" s="9"/>
      <c r="Y20" s="9"/>
      <c r="Z20" s="9"/>
    </row>
    <row r="21" spans="1:26" ht="19.5" customHeight="1">
      <c r="A21" s="26">
        <v>20</v>
      </c>
      <c r="B21" s="26">
        <v>22217</v>
      </c>
      <c r="C21" s="26" t="s">
        <v>18810</v>
      </c>
      <c r="D21" s="26" t="s">
        <v>18811</v>
      </c>
      <c r="E21" s="26" t="s">
        <v>18816</v>
      </c>
      <c r="F21" s="26" t="s">
        <v>18824</v>
      </c>
      <c r="G21" s="333" t="s">
        <v>18862</v>
      </c>
      <c r="H21" s="2"/>
      <c r="I21" s="26" t="s">
        <v>379</v>
      </c>
      <c r="J21" s="26">
        <v>30</v>
      </c>
      <c r="K21" s="333"/>
      <c r="L21" s="9"/>
      <c r="M21" s="9"/>
      <c r="N21" s="9"/>
      <c r="O21" s="9"/>
      <c r="P21" s="9"/>
      <c r="Q21" s="9"/>
      <c r="R21" s="9"/>
      <c r="S21" s="9"/>
      <c r="T21" s="9"/>
      <c r="U21" s="9"/>
      <c r="V21" s="9"/>
      <c r="W21" s="9"/>
      <c r="X21" s="9"/>
      <c r="Y21" s="9"/>
      <c r="Z21" s="9"/>
    </row>
    <row r="22" spans="1:26" ht="19.5" customHeight="1">
      <c r="A22" s="26">
        <v>21</v>
      </c>
      <c r="B22" s="26">
        <v>22118</v>
      </c>
      <c r="C22" s="26" t="s">
        <v>18810</v>
      </c>
      <c r="D22" s="26" t="s">
        <v>18811</v>
      </c>
      <c r="E22" s="26" t="s">
        <v>18816</v>
      </c>
      <c r="F22" s="26" t="s">
        <v>18824</v>
      </c>
      <c r="G22" s="92" t="s">
        <v>18863</v>
      </c>
      <c r="H22" s="2"/>
      <c r="I22" s="26" t="s">
        <v>379</v>
      </c>
      <c r="J22" s="26">
        <v>30</v>
      </c>
      <c r="K22" s="333"/>
      <c r="L22" s="9"/>
      <c r="M22" s="9"/>
      <c r="N22" s="9"/>
      <c r="O22" s="9"/>
      <c r="P22" s="9"/>
      <c r="Q22" s="9"/>
      <c r="R22" s="9"/>
      <c r="S22" s="9"/>
      <c r="T22" s="9"/>
      <c r="U22" s="9"/>
      <c r="V22" s="9"/>
      <c r="W22" s="9"/>
      <c r="X22" s="9"/>
      <c r="Y22" s="9"/>
      <c r="Z22" s="9"/>
    </row>
    <row r="23" spans="1:26" ht="19.5" customHeight="1">
      <c r="A23" s="26">
        <v>22</v>
      </c>
      <c r="B23" s="26">
        <v>21983</v>
      </c>
      <c r="C23" s="26" t="s">
        <v>18810</v>
      </c>
      <c r="D23" s="26" t="s">
        <v>18864</v>
      </c>
      <c r="E23" s="26" t="s">
        <v>18816</v>
      </c>
      <c r="F23" s="26" t="s">
        <v>18813</v>
      </c>
      <c r="G23" s="333" t="s">
        <v>18865</v>
      </c>
      <c r="H23" s="2"/>
      <c r="I23" s="26" t="s">
        <v>379</v>
      </c>
      <c r="J23" s="26">
        <v>100</v>
      </c>
      <c r="K23" s="333"/>
      <c r="L23" s="9"/>
      <c r="M23" s="9"/>
      <c r="N23" s="9"/>
      <c r="O23" s="9"/>
      <c r="P23" s="9"/>
      <c r="Q23" s="9"/>
      <c r="R23" s="9"/>
      <c r="S23" s="9"/>
      <c r="T23" s="9"/>
      <c r="U23" s="9"/>
      <c r="V23" s="9"/>
      <c r="W23" s="9"/>
      <c r="X23" s="9"/>
      <c r="Y23" s="9"/>
      <c r="Z23" s="9"/>
    </row>
    <row r="24" spans="1:26" ht="19.5" customHeight="1">
      <c r="A24" s="26">
        <v>23</v>
      </c>
      <c r="B24" s="26">
        <v>21791</v>
      </c>
      <c r="C24" s="26" t="s">
        <v>18810</v>
      </c>
      <c r="D24" s="26" t="s">
        <v>18864</v>
      </c>
      <c r="E24" s="26" t="s">
        <v>18816</v>
      </c>
      <c r="F24" s="26" t="s">
        <v>18824</v>
      </c>
      <c r="G24" s="333" t="s">
        <v>18866</v>
      </c>
      <c r="H24" s="2"/>
      <c r="I24" s="26" t="s">
        <v>379</v>
      </c>
      <c r="J24" s="26">
        <v>100</v>
      </c>
      <c r="K24" s="333"/>
      <c r="L24" s="9"/>
      <c r="M24" s="9"/>
      <c r="N24" s="9"/>
      <c r="O24" s="9"/>
      <c r="P24" s="9"/>
      <c r="Q24" s="9"/>
      <c r="R24" s="9"/>
      <c r="S24" s="9"/>
      <c r="T24" s="9"/>
      <c r="U24" s="9"/>
      <c r="V24" s="9"/>
      <c r="W24" s="9"/>
      <c r="X24" s="9"/>
      <c r="Y24" s="9"/>
      <c r="Z24" s="9"/>
    </row>
    <row r="25" spans="1:26" ht="19.5" customHeight="1">
      <c r="A25" s="26">
        <v>24</v>
      </c>
      <c r="B25" s="26">
        <v>21783</v>
      </c>
      <c r="C25" s="26" t="s">
        <v>18810</v>
      </c>
      <c r="D25" s="26" t="s">
        <v>18864</v>
      </c>
      <c r="E25" s="26" t="s">
        <v>18816</v>
      </c>
      <c r="F25" s="26" t="s">
        <v>18817</v>
      </c>
      <c r="G25" s="333" t="s">
        <v>18869</v>
      </c>
      <c r="H25" s="26" t="s">
        <v>379</v>
      </c>
      <c r="I25" s="26"/>
      <c r="J25" s="26">
        <v>100</v>
      </c>
      <c r="K25" s="333" t="s">
        <v>18870</v>
      </c>
      <c r="L25" s="9"/>
      <c r="M25" s="9"/>
      <c r="N25" s="9"/>
      <c r="O25" s="9"/>
      <c r="P25" s="9"/>
      <c r="Q25" s="9"/>
      <c r="R25" s="9"/>
      <c r="S25" s="9"/>
      <c r="T25" s="9"/>
      <c r="U25" s="9"/>
      <c r="V25" s="9"/>
      <c r="W25" s="9"/>
      <c r="X25" s="9"/>
      <c r="Y25" s="9"/>
      <c r="Z25" s="9"/>
    </row>
    <row r="26" spans="1:26" ht="19.5" customHeight="1">
      <c r="A26" s="26">
        <v>25</v>
      </c>
      <c r="B26" s="26">
        <v>21774</v>
      </c>
      <c r="C26" s="26" t="s">
        <v>18810</v>
      </c>
      <c r="D26" s="26" t="s">
        <v>18864</v>
      </c>
      <c r="E26" s="26" t="s">
        <v>18812</v>
      </c>
      <c r="F26" s="26" t="s">
        <v>18824</v>
      </c>
      <c r="G26" s="333" t="s">
        <v>18872</v>
      </c>
      <c r="H26" s="26" t="s">
        <v>379</v>
      </c>
      <c r="I26" s="26"/>
      <c r="J26" s="26">
        <v>100</v>
      </c>
      <c r="K26" s="333" t="s">
        <v>18873</v>
      </c>
      <c r="L26" s="9"/>
      <c r="M26" s="9"/>
      <c r="N26" s="9"/>
      <c r="O26" s="9"/>
      <c r="P26" s="9"/>
      <c r="Q26" s="9"/>
      <c r="R26" s="9"/>
      <c r="S26" s="9"/>
      <c r="T26" s="9"/>
      <c r="U26" s="9"/>
      <c r="V26" s="9"/>
      <c r="W26" s="9"/>
      <c r="X26" s="9"/>
      <c r="Y26" s="9"/>
      <c r="Z26" s="9"/>
    </row>
    <row r="27" spans="1:26" ht="19.5" customHeight="1">
      <c r="A27" s="26">
        <v>26</v>
      </c>
      <c r="B27" s="26">
        <v>21762</v>
      </c>
      <c r="C27" s="26" t="s">
        <v>18810</v>
      </c>
      <c r="D27" s="26" t="s">
        <v>18864</v>
      </c>
      <c r="E27" s="26" t="s">
        <v>18816</v>
      </c>
      <c r="F27" s="26" t="s">
        <v>18824</v>
      </c>
      <c r="G27" s="333" t="s">
        <v>18874</v>
      </c>
      <c r="H27" s="2"/>
      <c r="I27" s="26" t="s">
        <v>379</v>
      </c>
      <c r="J27" s="26">
        <v>100</v>
      </c>
      <c r="K27" s="333"/>
      <c r="L27" s="9"/>
      <c r="M27" s="9"/>
      <c r="N27" s="9"/>
      <c r="O27" s="9"/>
      <c r="P27" s="9"/>
      <c r="Q27" s="9"/>
      <c r="R27" s="9"/>
      <c r="S27" s="9"/>
      <c r="T27" s="9"/>
      <c r="U27" s="9"/>
      <c r="V27" s="9"/>
      <c r="W27" s="9"/>
      <c r="X27" s="9"/>
      <c r="Y27" s="9"/>
      <c r="Z27" s="9"/>
    </row>
    <row r="28" spans="1:26" ht="19.5" customHeight="1">
      <c r="A28" s="26">
        <v>27</v>
      </c>
      <c r="B28" s="26">
        <v>21759</v>
      </c>
      <c r="C28" s="26" t="s">
        <v>18810</v>
      </c>
      <c r="D28" s="26" t="s">
        <v>18864</v>
      </c>
      <c r="E28" s="26" t="s">
        <v>18816</v>
      </c>
      <c r="F28" s="26" t="s">
        <v>18824</v>
      </c>
      <c r="G28" s="333" t="s">
        <v>18875</v>
      </c>
      <c r="H28" s="2"/>
      <c r="I28" s="26" t="s">
        <v>379</v>
      </c>
      <c r="J28" s="26">
        <v>100</v>
      </c>
      <c r="K28" s="333"/>
      <c r="L28" s="9"/>
      <c r="M28" s="9"/>
      <c r="N28" s="9"/>
      <c r="O28" s="9"/>
      <c r="P28" s="9"/>
      <c r="Q28" s="9"/>
      <c r="R28" s="9"/>
      <c r="S28" s="9"/>
      <c r="T28" s="9"/>
      <c r="U28" s="9"/>
      <c r="V28" s="9"/>
      <c r="W28" s="9"/>
      <c r="X28" s="9"/>
      <c r="Y28" s="9"/>
      <c r="Z28" s="9"/>
    </row>
    <row r="29" spans="1:26" ht="19.5" customHeight="1">
      <c r="A29" s="26">
        <v>28</v>
      </c>
      <c r="B29" s="26">
        <v>21711</v>
      </c>
      <c r="C29" s="26" t="s">
        <v>18810</v>
      </c>
      <c r="D29" s="26" t="s">
        <v>18864</v>
      </c>
      <c r="E29" s="26" t="s">
        <v>18816</v>
      </c>
      <c r="F29" s="26" t="s">
        <v>18817</v>
      </c>
      <c r="G29" s="333" t="s">
        <v>18877</v>
      </c>
      <c r="H29" s="26" t="s">
        <v>379</v>
      </c>
      <c r="I29" s="26"/>
      <c r="J29" s="26">
        <v>50</v>
      </c>
      <c r="K29" s="333"/>
      <c r="L29" s="9"/>
      <c r="M29" s="9"/>
      <c r="N29" s="9"/>
      <c r="O29" s="9"/>
      <c r="P29" s="9"/>
      <c r="Q29" s="9"/>
      <c r="R29" s="9"/>
      <c r="S29" s="9"/>
      <c r="T29" s="9"/>
      <c r="U29" s="9"/>
      <c r="V29" s="9"/>
      <c r="W29" s="9"/>
      <c r="X29" s="9"/>
      <c r="Y29" s="9"/>
      <c r="Z29" s="9"/>
    </row>
    <row r="30" spans="1:26" ht="19.5" customHeight="1">
      <c r="A30" s="26">
        <v>29</v>
      </c>
      <c r="B30" s="26">
        <v>21704</v>
      </c>
      <c r="C30" s="26" t="s">
        <v>18810</v>
      </c>
      <c r="D30" s="26" t="s">
        <v>18864</v>
      </c>
      <c r="E30" s="26" t="s">
        <v>18816</v>
      </c>
      <c r="F30" s="26" t="s">
        <v>18824</v>
      </c>
      <c r="G30" s="92" t="s">
        <v>18878</v>
      </c>
      <c r="H30" s="26" t="s">
        <v>379</v>
      </c>
      <c r="I30" s="26" t="s">
        <v>379</v>
      </c>
      <c r="J30" s="26">
        <v>50</v>
      </c>
      <c r="K30" s="333" t="s">
        <v>18879</v>
      </c>
      <c r="L30" s="9"/>
      <c r="M30" s="9"/>
      <c r="N30" s="9"/>
      <c r="O30" s="9"/>
      <c r="P30" s="9"/>
      <c r="Q30" s="9"/>
      <c r="R30" s="9"/>
      <c r="S30" s="9"/>
      <c r="T30" s="9"/>
      <c r="U30" s="9"/>
      <c r="V30" s="9"/>
      <c r="W30" s="9"/>
      <c r="X30" s="9"/>
      <c r="Y30" s="9"/>
      <c r="Z30" s="9"/>
    </row>
    <row r="31" spans="1:26" ht="19.5" customHeight="1">
      <c r="A31" s="26">
        <v>30</v>
      </c>
      <c r="B31" s="26">
        <v>21650</v>
      </c>
      <c r="C31" s="26" t="s">
        <v>18810</v>
      </c>
      <c r="D31" s="26" t="s">
        <v>18864</v>
      </c>
      <c r="E31" s="26" t="s">
        <v>18816</v>
      </c>
      <c r="F31" s="26" t="s">
        <v>18824</v>
      </c>
      <c r="G31" s="333" t="s">
        <v>18880</v>
      </c>
      <c r="H31" s="26" t="s">
        <v>379</v>
      </c>
      <c r="I31" s="26"/>
      <c r="J31" s="26">
        <v>10</v>
      </c>
      <c r="K31" s="333"/>
      <c r="L31" s="9"/>
      <c r="M31" s="9"/>
      <c r="N31" s="9"/>
      <c r="O31" s="9"/>
      <c r="P31" s="9"/>
      <c r="Q31" s="9"/>
      <c r="R31" s="9"/>
      <c r="S31" s="9"/>
      <c r="T31" s="9"/>
      <c r="U31" s="9"/>
      <c r="V31" s="9"/>
      <c r="W31" s="9"/>
      <c r="X31" s="9"/>
      <c r="Y31" s="9"/>
      <c r="Z31" s="9"/>
    </row>
    <row r="32" spans="1:26" ht="19.5" customHeight="1">
      <c r="A32" s="26">
        <v>31</v>
      </c>
      <c r="B32" s="26">
        <v>21646</v>
      </c>
      <c r="C32" s="26" t="s">
        <v>18810</v>
      </c>
      <c r="D32" s="26" t="s">
        <v>18864</v>
      </c>
      <c r="E32" s="26" t="s">
        <v>18816</v>
      </c>
      <c r="F32" s="26" t="s">
        <v>18824</v>
      </c>
      <c r="G32" s="92" t="s">
        <v>18882</v>
      </c>
      <c r="H32" s="26" t="s">
        <v>379</v>
      </c>
      <c r="I32" s="26"/>
      <c r="J32" s="26">
        <v>30</v>
      </c>
      <c r="K32" s="333"/>
      <c r="L32" s="9"/>
      <c r="M32" s="9"/>
      <c r="N32" s="9"/>
      <c r="O32" s="9"/>
      <c r="P32" s="9"/>
      <c r="Q32" s="9"/>
      <c r="R32" s="9"/>
      <c r="S32" s="9"/>
      <c r="T32" s="9"/>
      <c r="U32" s="9"/>
      <c r="V32" s="9"/>
      <c r="W32" s="9"/>
      <c r="X32" s="9"/>
      <c r="Y32" s="9"/>
      <c r="Z32" s="9"/>
    </row>
    <row r="33" spans="1:26" ht="19.5" customHeight="1">
      <c r="A33" s="26">
        <v>32</v>
      </c>
      <c r="B33" s="26">
        <v>21458</v>
      </c>
      <c r="C33" s="26" t="s">
        <v>18810</v>
      </c>
      <c r="D33" s="26" t="s">
        <v>18864</v>
      </c>
      <c r="E33" s="26" t="s">
        <v>18816</v>
      </c>
      <c r="F33" s="26" t="s">
        <v>18824</v>
      </c>
      <c r="G33" s="333" t="s">
        <v>18883</v>
      </c>
      <c r="H33" s="26" t="s">
        <v>379</v>
      </c>
      <c r="I33" s="26"/>
      <c r="J33" s="26">
        <v>30</v>
      </c>
      <c r="K33" s="333"/>
      <c r="L33" s="9"/>
      <c r="M33" s="9"/>
      <c r="N33" s="9"/>
      <c r="O33" s="9"/>
      <c r="P33" s="9"/>
      <c r="Q33" s="9"/>
      <c r="R33" s="9"/>
      <c r="S33" s="9"/>
      <c r="T33" s="9"/>
      <c r="U33" s="9"/>
      <c r="V33" s="9"/>
      <c r="W33" s="9"/>
      <c r="X33" s="9"/>
      <c r="Y33" s="9"/>
      <c r="Z33" s="9"/>
    </row>
    <row r="34" spans="1:26" ht="19.5" customHeight="1">
      <c r="A34" s="26">
        <v>33</v>
      </c>
      <c r="B34" s="26">
        <v>21420</v>
      </c>
      <c r="C34" s="26" t="s">
        <v>18810</v>
      </c>
      <c r="D34" s="26" t="s">
        <v>18864</v>
      </c>
      <c r="E34" s="26" t="s">
        <v>18816</v>
      </c>
      <c r="F34" s="26" t="s">
        <v>18824</v>
      </c>
      <c r="G34" s="333" t="s">
        <v>18885</v>
      </c>
      <c r="H34" s="26" t="s">
        <v>379</v>
      </c>
      <c r="I34" s="26"/>
      <c r="J34" s="26">
        <v>30</v>
      </c>
      <c r="K34" s="333"/>
      <c r="L34" s="9"/>
      <c r="M34" s="9"/>
      <c r="N34" s="9"/>
      <c r="O34" s="9"/>
      <c r="P34" s="9"/>
      <c r="Q34" s="9"/>
      <c r="R34" s="9"/>
      <c r="S34" s="9"/>
      <c r="T34" s="9"/>
      <c r="U34" s="9"/>
      <c r="V34" s="9"/>
      <c r="W34" s="9"/>
      <c r="X34" s="9"/>
      <c r="Y34" s="9"/>
      <c r="Z34" s="9"/>
    </row>
    <row r="35" spans="1:26" ht="19.5" customHeight="1">
      <c r="A35" s="26">
        <v>34</v>
      </c>
      <c r="B35" s="26">
        <v>21417</v>
      </c>
      <c r="C35" s="26" t="s">
        <v>18810</v>
      </c>
      <c r="D35" s="26" t="s">
        <v>18864</v>
      </c>
      <c r="E35" s="26" t="s">
        <v>18816</v>
      </c>
      <c r="F35" s="26" t="s">
        <v>18824</v>
      </c>
      <c r="G35" s="333" t="s">
        <v>18891</v>
      </c>
      <c r="H35" s="26" t="s">
        <v>379</v>
      </c>
      <c r="I35" s="26"/>
      <c r="J35" s="26">
        <v>50</v>
      </c>
      <c r="K35" s="333"/>
      <c r="L35" s="9"/>
      <c r="M35" s="9"/>
      <c r="N35" s="9"/>
      <c r="O35" s="9"/>
      <c r="P35" s="9"/>
      <c r="Q35" s="9"/>
      <c r="R35" s="9"/>
      <c r="S35" s="9"/>
      <c r="T35" s="9"/>
      <c r="U35" s="9"/>
      <c r="V35" s="9"/>
      <c r="W35" s="9"/>
      <c r="X35" s="9"/>
      <c r="Y35" s="9"/>
      <c r="Z35" s="9"/>
    </row>
    <row r="36" spans="1:26" ht="19.5" customHeight="1">
      <c r="A36" s="26">
        <v>35</v>
      </c>
      <c r="B36" s="26">
        <v>21407</v>
      </c>
      <c r="C36" s="26" t="s">
        <v>18810</v>
      </c>
      <c r="D36" s="26" t="s">
        <v>18864</v>
      </c>
      <c r="E36" s="26" t="s">
        <v>18829</v>
      </c>
      <c r="F36" s="26" t="s">
        <v>18824</v>
      </c>
      <c r="G36" s="333" t="s">
        <v>18893</v>
      </c>
      <c r="H36" s="26" t="s">
        <v>379</v>
      </c>
      <c r="I36" s="26"/>
      <c r="J36" s="26">
        <v>30</v>
      </c>
      <c r="K36" s="333"/>
      <c r="L36" s="9"/>
      <c r="M36" s="9"/>
      <c r="N36" s="9"/>
      <c r="O36" s="9"/>
      <c r="P36" s="9"/>
      <c r="Q36" s="9"/>
      <c r="R36" s="9"/>
      <c r="S36" s="9"/>
      <c r="T36" s="9"/>
      <c r="U36" s="9"/>
      <c r="V36" s="9"/>
      <c r="W36" s="9"/>
      <c r="X36" s="9"/>
      <c r="Y36" s="9"/>
      <c r="Z36" s="9"/>
    </row>
    <row r="37" spans="1:26" ht="19.5" customHeight="1">
      <c r="A37" s="26">
        <v>36</v>
      </c>
      <c r="B37" s="26">
        <v>21297</v>
      </c>
      <c r="C37" s="26" t="s">
        <v>18810</v>
      </c>
      <c r="D37" s="26" t="s">
        <v>18864</v>
      </c>
      <c r="E37" s="26" t="s">
        <v>18816</v>
      </c>
      <c r="F37" s="26" t="s">
        <v>18824</v>
      </c>
      <c r="G37" s="333" t="s">
        <v>18897</v>
      </c>
      <c r="H37" s="2"/>
      <c r="I37" s="26" t="s">
        <v>379</v>
      </c>
      <c r="J37" s="26">
        <v>100</v>
      </c>
      <c r="K37" s="333"/>
      <c r="L37" s="9"/>
      <c r="M37" s="9"/>
      <c r="N37" s="9"/>
      <c r="O37" s="9"/>
      <c r="P37" s="9"/>
      <c r="Q37" s="9"/>
      <c r="R37" s="9"/>
      <c r="S37" s="9"/>
      <c r="T37" s="9"/>
      <c r="U37" s="9"/>
      <c r="V37" s="9"/>
      <c r="W37" s="9"/>
      <c r="X37" s="9"/>
      <c r="Y37" s="9"/>
      <c r="Z37" s="9"/>
    </row>
    <row r="38" spans="1:26" ht="19.5" customHeight="1">
      <c r="A38" s="26">
        <v>37</v>
      </c>
      <c r="B38" s="26">
        <v>21214</v>
      </c>
      <c r="C38" s="26" t="s">
        <v>18810</v>
      </c>
      <c r="D38" s="26" t="s">
        <v>18864</v>
      </c>
      <c r="E38" s="26" t="s">
        <v>18816</v>
      </c>
      <c r="F38" s="26" t="s">
        <v>18824</v>
      </c>
      <c r="G38" s="333" t="s">
        <v>18901</v>
      </c>
      <c r="H38" s="26" t="s">
        <v>379</v>
      </c>
      <c r="I38" s="26"/>
      <c r="J38" s="26">
        <v>10</v>
      </c>
      <c r="K38" s="333"/>
      <c r="L38" s="9"/>
      <c r="M38" s="9"/>
      <c r="N38" s="9"/>
      <c r="O38" s="9"/>
      <c r="P38" s="9"/>
      <c r="Q38" s="9"/>
      <c r="R38" s="9"/>
      <c r="S38" s="9"/>
      <c r="T38" s="9"/>
      <c r="U38" s="9"/>
      <c r="V38" s="9"/>
      <c r="W38" s="9"/>
      <c r="X38" s="9"/>
      <c r="Y38" s="9"/>
      <c r="Z38" s="9"/>
    </row>
    <row r="39" spans="1:26" ht="19.5" customHeight="1">
      <c r="A39" s="26">
        <v>38</v>
      </c>
      <c r="B39" s="26">
        <v>21142</v>
      </c>
      <c r="C39" s="26" t="s">
        <v>18905</v>
      </c>
      <c r="D39" s="26" t="s">
        <v>18906</v>
      </c>
      <c r="E39" s="26" t="s">
        <v>18816</v>
      </c>
      <c r="F39" s="26" t="s">
        <v>18817</v>
      </c>
      <c r="G39" s="333" t="s">
        <v>18907</v>
      </c>
      <c r="H39" s="2"/>
      <c r="I39" s="2"/>
      <c r="J39" s="2"/>
      <c r="K39" s="2"/>
      <c r="L39" s="9"/>
      <c r="M39" s="9"/>
      <c r="N39" s="9"/>
      <c r="O39" s="9"/>
      <c r="P39" s="9"/>
      <c r="Q39" s="9"/>
      <c r="R39" s="9"/>
      <c r="S39" s="9"/>
      <c r="T39" s="9"/>
      <c r="U39" s="9"/>
      <c r="V39" s="9"/>
      <c r="W39" s="9"/>
      <c r="X39" s="9"/>
      <c r="Y39" s="9"/>
      <c r="Z39" s="9"/>
    </row>
    <row r="40" spans="1:26" ht="19.5" customHeight="1">
      <c r="A40" s="26">
        <v>39</v>
      </c>
      <c r="B40" s="26">
        <v>21055</v>
      </c>
      <c r="C40" s="26" t="s">
        <v>18810</v>
      </c>
      <c r="D40" s="26" t="s">
        <v>18864</v>
      </c>
      <c r="E40" s="26" t="s">
        <v>18816</v>
      </c>
      <c r="F40" s="26" t="s">
        <v>18824</v>
      </c>
      <c r="G40" s="92" t="s">
        <v>18911</v>
      </c>
      <c r="H40" s="2"/>
      <c r="I40" s="26" t="s">
        <v>379</v>
      </c>
      <c r="J40" s="26">
        <v>30</v>
      </c>
      <c r="K40" s="333"/>
      <c r="L40" s="9"/>
      <c r="M40" s="9"/>
      <c r="N40" s="9"/>
      <c r="O40" s="9"/>
      <c r="P40" s="9"/>
      <c r="Q40" s="9"/>
      <c r="R40" s="9"/>
      <c r="S40" s="9"/>
      <c r="T40" s="9"/>
      <c r="U40" s="9"/>
      <c r="V40" s="9"/>
      <c r="W40" s="9"/>
      <c r="X40" s="9"/>
      <c r="Y40" s="9"/>
      <c r="Z40" s="9"/>
    </row>
    <row r="41" spans="1:26" ht="19.5" customHeight="1">
      <c r="A41" s="26">
        <v>40</v>
      </c>
      <c r="B41" s="26">
        <v>21049</v>
      </c>
      <c r="C41" s="26" t="s">
        <v>18810</v>
      </c>
      <c r="D41" s="26" t="s">
        <v>18864</v>
      </c>
      <c r="E41" s="26" t="s">
        <v>18816</v>
      </c>
      <c r="F41" s="26" t="s">
        <v>18824</v>
      </c>
      <c r="G41" s="333" t="s">
        <v>18915</v>
      </c>
      <c r="H41" s="26" t="s">
        <v>379</v>
      </c>
      <c r="I41" s="26"/>
      <c r="J41" s="26">
        <v>30</v>
      </c>
      <c r="K41" s="333"/>
      <c r="L41" s="9"/>
      <c r="M41" s="9"/>
      <c r="N41" s="9"/>
      <c r="O41" s="9"/>
      <c r="P41" s="9"/>
      <c r="Q41" s="9"/>
      <c r="R41" s="9"/>
      <c r="S41" s="9"/>
      <c r="T41" s="9"/>
      <c r="U41" s="9"/>
      <c r="V41" s="9"/>
      <c r="W41" s="9"/>
      <c r="X41" s="9"/>
      <c r="Y41" s="9"/>
      <c r="Z41" s="9"/>
    </row>
    <row r="42" spans="1:26" ht="19.5" customHeight="1">
      <c r="A42" s="26">
        <v>41</v>
      </c>
      <c r="B42" s="26">
        <v>21046</v>
      </c>
      <c r="C42" s="26" t="s">
        <v>18810</v>
      </c>
      <c r="D42" s="26" t="s">
        <v>18864</v>
      </c>
      <c r="E42" s="26" t="s">
        <v>18816</v>
      </c>
      <c r="F42" s="26" t="s">
        <v>18824</v>
      </c>
      <c r="G42" s="333" t="s">
        <v>18917</v>
      </c>
      <c r="H42" s="26" t="s">
        <v>379</v>
      </c>
      <c r="I42" s="26"/>
      <c r="J42" s="26">
        <v>50</v>
      </c>
      <c r="K42" s="333"/>
      <c r="L42" s="9"/>
      <c r="M42" s="9"/>
      <c r="N42" s="9"/>
      <c r="O42" s="9"/>
      <c r="P42" s="9"/>
      <c r="Q42" s="9"/>
      <c r="R42" s="9"/>
      <c r="S42" s="9"/>
      <c r="T42" s="9"/>
      <c r="U42" s="9"/>
      <c r="V42" s="9"/>
      <c r="W42" s="9"/>
      <c r="X42" s="9"/>
      <c r="Y42" s="9"/>
      <c r="Z42" s="9"/>
    </row>
    <row r="43" spans="1:26" ht="19.5" customHeight="1">
      <c r="A43" s="26">
        <v>42</v>
      </c>
      <c r="B43" s="26">
        <v>19516</v>
      </c>
      <c r="C43" s="26" t="s">
        <v>18921</v>
      </c>
      <c r="D43" s="26" t="s">
        <v>18864</v>
      </c>
      <c r="E43" s="26" t="s">
        <v>18816</v>
      </c>
      <c r="F43" s="26" t="s">
        <v>18824</v>
      </c>
      <c r="G43" s="333" t="s">
        <v>18922</v>
      </c>
      <c r="H43" s="2"/>
      <c r="I43" s="26" t="s">
        <v>379</v>
      </c>
      <c r="J43" s="26">
        <v>100</v>
      </c>
      <c r="K43" s="333"/>
      <c r="L43" s="9"/>
      <c r="M43" s="9"/>
      <c r="N43" s="9"/>
      <c r="O43" s="9"/>
      <c r="P43" s="9"/>
      <c r="Q43" s="9"/>
      <c r="R43" s="9"/>
      <c r="S43" s="9"/>
      <c r="T43" s="9"/>
      <c r="U43" s="9"/>
      <c r="V43" s="9"/>
      <c r="W43" s="9"/>
      <c r="X43" s="9"/>
      <c r="Y43" s="9"/>
      <c r="Z43" s="9"/>
    </row>
    <row r="44" spans="1:26" ht="19.5" customHeight="1">
      <c r="A44" s="26">
        <v>43</v>
      </c>
      <c r="B44" s="26">
        <v>19497</v>
      </c>
      <c r="C44" s="26" t="s">
        <v>18921</v>
      </c>
      <c r="D44" s="26" t="s">
        <v>18864</v>
      </c>
      <c r="E44" s="26" t="s">
        <v>18816</v>
      </c>
      <c r="F44" s="26" t="s">
        <v>18824</v>
      </c>
      <c r="G44" s="333" t="s">
        <v>18927</v>
      </c>
      <c r="H44" s="26" t="s">
        <v>379</v>
      </c>
      <c r="I44" s="26"/>
      <c r="J44" s="26">
        <v>100</v>
      </c>
      <c r="K44" s="333" t="s">
        <v>18815</v>
      </c>
      <c r="L44" s="9"/>
      <c r="M44" s="9"/>
      <c r="N44" s="9"/>
      <c r="O44" s="9"/>
      <c r="P44" s="9"/>
      <c r="Q44" s="9"/>
      <c r="R44" s="9"/>
      <c r="S44" s="9"/>
      <c r="T44" s="9"/>
      <c r="U44" s="9"/>
      <c r="V44" s="9"/>
      <c r="W44" s="9"/>
      <c r="X44" s="9"/>
      <c r="Y44" s="9"/>
      <c r="Z44" s="9"/>
    </row>
    <row r="45" spans="1:26" ht="16.5" customHeight="1">
      <c r="A45" s="180"/>
      <c r="B45" s="180"/>
      <c r="C45" s="180"/>
      <c r="D45" s="180"/>
      <c r="E45" s="180"/>
      <c r="F45" s="180"/>
      <c r="G45" s="181"/>
      <c r="H45" s="9"/>
      <c r="I45" s="9"/>
      <c r="J45" s="9"/>
      <c r="K45" s="9"/>
      <c r="L45" s="9"/>
      <c r="M45" s="9"/>
      <c r="N45" s="9"/>
      <c r="O45" s="9"/>
      <c r="P45" s="9"/>
      <c r="Q45" s="9"/>
      <c r="R45" s="9"/>
      <c r="S45" s="9"/>
      <c r="T45" s="9"/>
      <c r="U45" s="9"/>
      <c r="V45" s="9"/>
      <c r="W45" s="9"/>
      <c r="X45" s="9"/>
      <c r="Y45" s="9"/>
      <c r="Z45" s="9"/>
    </row>
    <row r="46" spans="1:26" ht="16.5" customHeight="1">
      <c r="A46" s="180"/>
      <c r="B46" s="180"/>
      <c r="C46" s="180"/>
      <c r="D46" s="180"/>
      <c r="E46" s="180"/>
      <c r="F46" s="180"/>
      <c r="G46" s="181"/>
      <c r="H46" s="9"/>
      <c r="I46" s="9"/>
      <c r="J46" s="9"/>
      <c r="K46" s="9"/>
      <c r="L46" s="9"/>
      <c r="M46" s="9"/>
      <c r="N46" s="9"/>
      <c r="O46" s="9"/>
      <c r="P46" s="9"/>
      <c r="Q46" s="9"/>
      <c r="R46" s="9"/>
      <c r="S46" s="9"/>
      <c r="T46" s="9"/>
      <c r="U46" s="9"/>
      <c r="V46" s="9"/>
      <c r="W46" s="9"/>
      <c r="X46" s="9"/>
      <c r="Y46" s="9"/>
      <c r="Z46" s="9"/>
    </row>
    <row r="47" spans="1:26" ht="16.5" customHeight="1">
      <c r="A47" s="180"/>
      <c r="B47" s="180"/>
      <c r="C47" s="180"/>
      <c r="D47" s="180"/>
      <c r="E47" s="180"/>
      <c r="F47" s="180"/>
      <c r="G47" s="181"/>
      <c r="H47" s="9"/>
      <c r="I47" s="9"/>
      <c r="J47" s="9"/>
      <c r="K47" s="9"/>
      <c r="L47" s="9"/>
      <c r="M47" s="9"/>
      <c r="N47" s="9"/>
      <c r="O47" s="9"/>
      <c r="P47" s="9"/>
      <c r="Q47" s="9"/>
      <c r="R47" s="9"/>
      <c r="S47" s="9"/>
      <c r="T47" s="9"/>
      <c r="U47" s="9"/>
      <c r="V47" s="9"/>
      <c r="W47" s="9"/>
      <c r="X47" s="9"/>
      <c r="Y47" s="9"/>
      <c r="Z47" s="9"/>
    </row>
    <row r="48" spans="1:26" ht="16.5" customHeight="1">
      <c r="A48" s="180"/>
      <c r="B48" s="180"/>
      <c r="C48" s="180"/>
      <c r="D48" s="180"/>
      <c r="E48" s="180"/>
      <c r="F48" s="180"/>
      <c r="G48" s="181"/>
      <c r="H48" s="9"/>
      <c r="I48" s="9"/>
      <c r="J48" s="9"/>
      <c r="K48" s="9"/>
      <c r="L48" s="9"/>
      <c r="M48" s="9"/>
      <c r="N48" s="9"/>
      <c r="O48" s="9"/>
      <c r="P48" s="9"/>
      <c r="Q48" s="9"/>
      <c r="R48" s="9"/>
      <c r="S48" s="9"/>
      <c r="T48" s="9"/>
      <c r="U48" s="9"/>
      <c r="V48" s="9"/>
      <c r="W48" s="9"/>
      <c r="X48" s="9"/>
      <c r="Y48" s="9"/>
      <c r="Z48" s="9"/>
    </row>
    <row r="49" spans="1:26" ht="16.5" customHeight="1">
      <c r="A49" s="180"/>
      <c r="B49" s="180"/>
      <c r="C49" s="180"/>
      <c r="D49" s="180"/>
      <c r="E49" s="180"/>
      <c r="F49" s="180"/>
      <c r="G49" s="181"/>
      <c r="H49" s="9"/>
      <c r="I49" s="9"/>
      <c r="J49" s="9"/>
      <c r="K49" s="9"/>
      <c r="L49" s="9"/>
      <c r="M49" s="9"/>
      <c r="N49" s="9"/>
      <c r="O49" s="9"/>
      <c r="P49" s="9"/>
      <c r="Q49" s="9"/>
      <c r="R49" s="9"/>
      <c r="S49" s="9"/>
      <c r="T49" s="9"/>
      <c r="U49" s="9"/>
      <c r="V49" s="9"/>
      <c r="W49" s="9"/>
      <c r="X49" s="9"/>
      <c r="Y49" s="9"/>
      <c r="Z49" s="9"/>
    </row>
    <row r="50" spans="1:26" ht="16.5" customHeight="1">
      <c r="A50" s="180"/>
      <c r="B50" s="180"/>
      <c r="C50" s="180"/>
      <c r="D50" s="180"/>
      <c r="E50" s="180"/>
      <c r="F50" s="180"/>
      <c r="G50" s="181"/>
      <c r="H50" s="9"/>
      <c r="I50" s="9"/>
      <c r="J50" s="9"/>
      <c r="K50" s="9"/>
      <c r="L50" s="9"/>
      <c r="M50" s="9"/>
      <c r="N50" s="9"/>
      <c r="O50" s="9"/>
      <c r="P50" s="9"/>
      <c r="Q50" s="9"/>
      <c r="R50" s="9"/>
      <c r="S50" s="9"/>
      <c r="T50" s="9"/>
      <c r="U50" s="9"/>
      <c r="V50" s="9"/>
      <c r="W50" s="9"/>
      <c r="X50" s="9"/>
      <c r="Y50" s="9"/>
      <c r="Z50" s="9"/>
    </row>
    <row r="51" spans="1:26" ht="16.5" customHeight="1">
      <c r="A51" s="180"/>
      <c r="B51" s="180"/>
      <c r="C51" s="180"/>
      <c r="D51" s="180"/>
      <c r="E51" s="180"/>
      <c r="F51" s="180"/>
      <c r="G51" s="181"/>
      <c r="H51" s="9"/>
      <c r="I51" s="9"/>
      <c r="J51" s="9"/>
      <c r="K51" s="9"/>
      <c r="L51" s="9"/>
      <c r="M51" s="9"/>
      <c r="N51" s="9"/>
      <c r="O51" s="9"/>
      <c r="P51" s="9"/>
      <c r="Q51" s="9"/>
      <c r="R51" s="9"/>
      <c r="S51" s="9"/>
      <c r="T51" s="9"/>
      <c r="U51" s="9"/>
      <c r="V51" s="9"/>
      <c r="W51" s="9"/>
      <c r="X51" s="9"/>
      <c r="Y51" s="9"/>
      <c r="Z51" s="9"/>
    </row>
    <row r="52" spans="1:26" ht="16.5" customHeight="1">
      <c r="A52" s="180"/>
      <c r="B52" s="180"/>
      <c r="C52" s="180"/>
      <c r="D52" s="180"/>
      <c r="E52" s="180"/>
      <c r="F52" s="180"/>
      <c r="G52" s="181"/>
      <c r="H52" s="9"/>
      <c r="I52" s="9"/>
      <c r="J52" s="9"/>
      <c r="K52" s="9"/>
      <c r="L52" s="9"/>
      <c r="M52" s="9"/>
      <c r="N52" s="9"/>
      <c r="O52" s="9"/>
      <c r="P52" s="9"/>
      <c r="Q52" s="9"/>
      <c r="R52" s="9"/>
      <c r="S52" s="9"/>
      <c r="T52" s="9"/>
      <c r="U52" s="9"/>
      <c r="V52" s="9"/>
      <c r="W52" s="9"/>
      <c r="X52" s="9"/>
      <c r="Y52" s="9"/>
      <c r="Z52" s="9"/>
    </row>
    <row r="53" spans="1:26" ht="16.5" customHeight="1">
      <c r="A53" s="180"/>
      <c r="B53" s="180"/>
      <c r="C53" s="180"/>
      <c r="D53" s="180"/>
      <c r="E53" s="180"/>
      <c r="F53" s="180"/>
      <c r="G53" s="181"/>
      <c r="H53" s="9"/>
      <c r="I53" s="9"/>
      <c r="J53" s="9"/>
      <c r="K53" s="9"/>
      <c r="L53" s="9"/>
      <c r="M53" s="9"/>
      <c r="N53" s="9"/>
      <c r="O53" s="9"/>
      <c r="P53" s="9"/>
      <c r="Q53" s="9"/>
      <c r="R53" s="9"/>
      <c r="S53" s="9"/>
      <c r="T53" s="9"/>
      <c r="U53" s="9"/>
      <c r="V53" s="9"/>
      <c r="W53" s="9"/>
      <c r="X53" s="9"/>
      <c r="Y53" s="9"/>
      <c r="Z53" s="9"/>
    </row>
    <row r="54" spans="1:26" ht="16.5" customHeight="1">
      <c r="A54" s="180"/>
      <c r="B54" s="180"/>
      <c r="C54" s="180"/>
      <c r="D54" s="180"/>
      <c r="E54" s="180"/>
      <c r="F54" s="180"/>
      <c r="G54" s="181"/>
      <c r="H54" s="9"/>
      <c r="I54" s="9"/>
      <c r="J54" s="9"/>
      <c r="K54" s="9"/>
      <c r="L54" s="9"/>
      <c r="M54" s="9"/>
      <c r="N54" s="9"/>
      <c r="O54" s="9"/>
      <c r="P54" s="9"/>
      <c r="Q54" s="9"/>
      <c r="R54" s="9"/>
      <c r="S54" s="9"/>
      <c r="T54" s="9"/>
      <c r="U54" s="9"/>
      <c r="V54" s="9"/>
      <c r="W54" s="9"/>
      <c r="X54" s="9"/>
      <c r="Y54" s="9"/>
      <c r="Z54" s="9"/>
    </row>
    <row r="55" spans="1:26" ht="16.5" customHeight="1">
      <c r="A55" s="180"/>
      <c r="B55" s="180"/>
      <c r="C55" s="180"/>
      <c r="D55" s="180"/>
      <c r="E55" s="180"/>
      <c r="F55" s="180"/>
      <c r="G55" s="181"/>
      <c r="H55" s="9"/>
      <c r="I55" s="9"/>
      <c r="J55" s="9"/>
      <c r="K55" s="9"/>
      <c r="L55" s="9"/>
      <c r="M55" s="9"/>
      <c r="N55" s="9"/>
      <c r="O55" s="9"/>
      <c r="P55" s="9"/>
      <c r="Q55" s="9"/>
      <c r="R55" s="9"/>
      <c r="S55" s="9"/>
      <c r="T55" s="9"/>
      <c r="U55" s="9"/>
      <c r="V55" s="9"/>
      <c r="W55" s="9"/>
      <c r="X55" s="9"/>
      <c r="Y55" s="9"/>
      <c r="Z55" s="9"/>
    </row>
    <row r="56" spans="1:26" ht="16.5" customHeight="1">
      <c r="A56" s="180"/>
      <c r="B56" s="180"/>
      <c r="C56" s="180"/>
      <c r="D56" s="180"/>
      <c r="E56" s="180"/>
      <c r="F56" s="180"/>
      <c r="G56" s="181"/>
      <c r="H56" s="9"/>
      <c r="I56" s="9"/>
      <c r="J56" s="9"/>
      <c r="K56" s="9"/>
      <c r="L56" s="9"/>
      <c r="M56" s="9"/>
      <c r="N56" s="9"/>
      <c r="O56" s="9"/>
      <c r="P56" s="9"/>
      <c r="Q56" s="9"/>
      <c r="R56" s="9"/>
      <c r="S56" s="9"/>
      <c r="T56" s="9"/>
      <c r="U56" s="9"/>
      <c r="V56" s="9"/>
      <c r="W56" s="9"/>
      <c r="X56" s="9"/>
      <c r="Y56" s="9"/>
      <c r="Z56" s="9"/>
    </row>
    <row r="57" spans="1:26" ht="16.5" customHeight="1">
      <c r="A57" s="180"/>
      <c r="B57" s="180"/>
      <c r="C57" s="180"/>
      <c r="D57" s="180"/>
      <c r="E57" s="180"/>
      <c r="F57" s="180"/>
      <c r="G57" s="181"/>
      <c r="H57" s="9"/>
      <c r="I57" s="9"/>
      <c r="J57" s="9"/>
      <c r="K57" s="9"/>
      <c r="L57" s="9"/>
      <c r="M57" s="9"/>
      <c r="N57" s="9"/>
      <c r="O57" s="9"/>
      <c r="P57" s="9"/>
      <c r="Q57" s="9"/>
      <c r="R57" s="9"/>
      <c r="S57" s="9"/>
      <c r="T57" s="9"/>
      <c r="U57" s="9"/>
      <c r="V57" s="9"/>
      <c r="W57" s="9"/>
      <c r="X57" s="9"/>
      <c r="Y57" s="9"/>
      <c r="Z57" s="9"/>
    </row>
    <row r="58" spans="1:26" ht="16.5" customHeight="1">
      <c r="A58" s="180"/>
      <c r="B58" s="180"/>
      <c r="C58" s="180"/>
      <c r="D58" s="180"/>
      <c r="E58" s="180"/>
      <c r="F58" s="180"/>
      <c r="G58" s="181"/>
      <c r="H58" s="9"/>
      <c r="I58" s="9"/>
      <c r="J58" s="9"/>
      <c r="K58" s="9"/>
      <c r="L58" s="9"/>
      <c r="M58" s="9"/>
      <c r="N58" s="9"/>
      <c r="O58" s="9"/>
      <c r="P58" s="9"/>
      <c r="Q58" s="9"/>
      <c r="R58" s="9"/>
      <c r="S58" s="9"/>
      <c r="T58" s="9"/>
      <c r="U58" s="9"/>
      <c r="V58" s="9"/>
      <c r="W58" s="9"/>
      <c r="X58" s="9"/>
      <c r="Y58" s="9"/>
      <c r="Z58" s="9"/>
    </row>
    <row r="59" spans="1:26" ht="16.5" customHeight="1">
      <c r="A59" s="180"/>
      <c r="B59" s="180"/>
      <c r="C59" s="180"/>
      <c r="D59" s="180"/>
      <c r="E59" s="180"/>
      <c r="F59" s="180"/>
      <c r="G59" s="181"/>
      <c r="H59" s="9"/>
      <c r="I59" s="9"/>
      <c r="J59" s="9"/>
      <c r="K59" s="9"/>
      <c r="L59" s="9"/>
      <c r="M59" s="9"/>
      <c r="N59" s="9"/>
      <c r="O59" s="9"/>
      <c r="P59" s="9"/>
      <c r="Q59" s="9"/>
      <c r="R59" s="9"/>
      <c r="S59" s="9"/>
      <c r="T59" s="9"/>
      <c r="U59" s="9"/>
      <c r="V59" s="9"/>
      <c r="W59" s="9"/>
      <c r="X59" s="9"/>
      <c r="Y59" s="9"/>
      <c r="Z59" s="9"/>
    </row>
    <row r="60" spans="1:26" ht="16.5" customHeight="1">
      <c r="A60" s="180"/>
      <c r="B60" s="180"/>
      <c r="C60" s="180"/>
      <c r="D60" s="180"/>
      <c r="E60" s="180"/>
      <c r="F60" s="180"/>
      <c r="G60" s="181"/>
      <c r="H60" s="9"/>
      <c r="I60" s="9"/>
      <c r="J60" s="9"/>
      <c r="K60" s="9"/>
      <c r="L60" s="9"/>
      <c r="M60" s="9"/>
      <c r="N60" s="9"/>
      <c r="O60" s="9"/>
      <c r="P60" s="9"/>
      <c r="Q60" s="9"/>
      <c r="R60" s="9"/>
      <c r="S60" s="9"/>
      <c r="T60" s="9"/>
      <c r="U60" s="9"/>
      <c r="V60" s="9"/>
      <c r="W60" s="9"/>
      <c r="X60" s="9"/>
      <c r="Y60" s="9"/>
      <c r="Z60" s="9"/>
    </row>
    <row r="61" spans="1:26" ht="16.5" customHeight="1">
      <c r="A61" s="180"/>
      <c r="B61" s="180"/>
      <c r="C61" s="180"/>
      <c r="D61" s="180"/>
      <c r="E61" s="180"/>
      <c r="F61" s="180"/>
      <c r="G61" s="181"/>
      <c r="H61" s="9"/>
      <c r="I61" s="9"/>
      <c r="J61" s="9"/>
      <c r="K61" s="9"/>
      <c r="L61" s="9"/>
      <c r="M61" s="9"/>
      <c r="N61" s="9"/>
      <c r="O61" s="9"/>
      <c r="P61" s="9"/>
      <c r="Q61" s="9"/>
      <c r="R61" s="9"/>
      <c r="S61" s="9"/>
      <c r="T61" s="9"/>
      <c r="U61" s="9"/>
      <c r="V61" s="9"/>
      <c r="W61" s="9"/>
      <c r="X61" s="9"/>
      <c r="Y61" s="9"/>
      <c r="Z61" s="9"/>
    </row>
    <row r="62" spans="1:26" ht="16.5" customHeight="1">
      <c r="A62" s="180"/>
      <c r="B62" s="180"/>
      <c r="C62" s="180"/>
      <c r="D62" s="180"/>
      <c r="E62" s="180"/>
      <c r="F62" s="180"/>
      <c r="G62" s="181"/>
      <c r="H62" s="9"/>
      <c r="I62" s="9"/>
      <c r="J62" s="9"/>
      <c r="K62" s="9"/>
      <c r="L62" s="9"/>
      <c r="M62" s="9"/>
      <c r="N62" s="9"/>
      <c r="O62" s="9"/>
      <c r="P62" s="9"/>
      <c r="Q62" s="9"/>
      <c r="R62" s="9"/>
      <c r="S62" s="9"/>
      <c r="T62" s="9"/>
      <c r="U62" s="9"/>
      <c r="V62" s="9"/>
      <c r="W62" s="9"/>
      <c r="X62" s="9"/>
      <c r="Y62" s="9"/>
      <c r="Z62" s="9"/>
    </row>
    <row r="63" spans="1:26" ht="16.5" customHeight="1">
      <c r="A63" s="180"/>
      <c r="B63" s="180"/>
      <c r="C63" s="180"/>
      <c r="D63" s="180"/>
      <c r="E63" s="180"/>
      <c r="F63" s="180"/>
      <c r="G63" s="181"/>
      <c r="H63" s="9"/>
      <c r="I63" s="9"/>
      <c r="J63" s="9"/>
      <c r="K63" s="9"/>
      <c r="L63" s="9"/>
      <c r="M63" s="9"/>
      <c r="N63" s="9"/>
      <c r="O63" s="9"/>
      <c r="P63" s="9"/>
      <c r="Q63" s="9"/>
      <c r="R63" s="9"/>
      <c r="S63" s="9"/>
      <c r="T63" s="9"/>
      <c r="U63" s="9"/>
      <c r="V63" s="9"/>
      <c r="W63" s="9"/>
      <c r="X63" s="9"/>
      <c r="Y63" s="9"/>
      <c r="Z63" s="9"/>
    </row>
    <row r="64" spans="1:26" ht="16.5" customHeight="1">
      <c r="A64" s="180"/>
      <c r="B64" s="180"/>
      <c r="C64" s="180"/>
      <c r="D64" s="180"/>
      <c r="E64" s="180"/>
      <c r="F64" s="180"/>
      <c r="G64" s="181"/>
      <c r="H64" s="9"/>
      <c r="I64" s="9"/>
      <c r="J64" s="9"/>
      <c r="K64" s="9"/>
      <c r="L64" s="9"/>
      <c r="M64" s="9"/>
      <c r="N64" s="9"/>
      <c r="O64" s="9"/>
      <c r="P64" s="9"/>
      <c r="Q64" s="9"/>
      <c r="R64" s="9"/>
      <c r="S64" s="9"/>
      <c r="T64" s="9"/>
      <c r="U64" s="9"/>
      <c r="V64" s="9"/>
      <c r="W64" s="9"/>
      <c r="X64" s="9"/>
      <c r="Y64" s="9"/>
      <c r="Z64" s="9"/>
    </row>
    <row r="65" spans="1:26" ht="16.5" customHeight="1">
      <c r="A65" s="180"/>
      <c r="B65" s="180"/>
      <c r="C65" s="180"/>
      <c r="D65" s="180"/>
      <c r="E65" s="180"/>
      <c r="F65" s="180"/>
      <c r="G65" s="181"/>
      <c r="H65" s="9"/>
      <c r="I65" s="9"/>
      <c r="J65" s="9"/>
      <c r="K65" s="9"/>
      <c r="L65" s="9"/>
      <c r="M65" s="9"/>
      <c r="N65" s="9"/>
      <c r="O65" s="9"/>
      <c r="P65" s="9"/>
      <c r="Q65" s="9"/>
      <c r="R65" s="9"/>
      <c r="S65" s="9"/>
      <c r="T65" s="9"/>
      <c r="U65" s="9"/>
      <c r="V65" s="9"/>
      <c r="W65" s="9"/>
      <c r="X65" s="9"/>
      <c r="Y65" s="9"/>
      <c r="Z65" s="9"/>
    </row>
    <row r="66" spans="1:26" ht="16.5" customHeight="1">
      <c r="A66" s="180"/>
      <c r="B66" s="180"/>
      <c r="C66" s="180"/>
      <c r="D66" s="180"/>
      <c r="E66" s="180"/>
      <c r="F66" s="180"/>
      <c r="G66" s="181"/>
      <c r="H66" s="9"/>
      <c r="I66" s="9"/>
      <c r="J66" s="9"/>
      <c r="K66" s="9"/>
      <c r="L66" s="9"/>
      <c r="M66" s="9"/>
      <c r="N66" s="9"/>
      <c r="O66" s="9"/>
      <c r="P66" s="9"/>
      <c r="Q66" s="9"/>
      <c r="R66" s="9"/>
      <c r="S66" s="9"/>
      <c r="T66" s="9"/>
      <c r="U66" s="9"/>
      <c r="V66" s="9"/>
      <c r="W66" s="9"/>
      <c r="X66" s="9"/>
      <c r="Y66" s="9"/>
      <c r="Z66" s="9"/>
    </row>
    <row r="67" spans="1:26" ht="16.5" customHeight="1">
      <c r="A67" s="180"/>
      <c r="B67" s="180"/>
      <c r="C67" s="180"/>
      <c r="D67" s="180"/>
      <c r="E67" s="180"/>
      <c r="F67" s="180"/>
      <c r="G67" s="181"/>
      <c r="H67" s="9"/>
      <c r="I67" s="9"/>
      <c r="J67" s="9"/>
      <c r="K67" s="9"/>
      <c r="L67" s="9"/>
      <c r="M67" s="9"/>
      <c r="N67" s="9"/>
      <c r="O67" s="9"/>
      <c r="P67" s="9"/>
      <c r="Q67" s="9"/>
      <c r="R67" s="9"/>
      <c r="S67" s="9"/>
      <c r="T67" s="9"/>
      <c r="U67" s="9"/>
      <c r="V67" s="9"/>
      <c r="W67" s="9"/>
      <c r="X67" s="9"/>
      <c r="Y67" s="9"/>
      <c r="Z67" s="9"/>
    </row>
    <row r="68" spans="1:26" ht="16.5" customHeight="1">
      <c r="A68" s="180"/>
      <c r="B68" s="180"/>
      <c r="C68" s="180"/>
      <c r="D68" s="180"/>
      <c r="E68" s="180"/>
      <c r="F68" s="180"/>
      <c r="G68" s="181"/>
      <c r="H68" s="9"/>
      <c r="I68" s="9"/>
      <c r="J68" s="9"/>
      <c r="K68" s="9"/>
      <c r="L68" s="9"/>
      <c r="M68" s="9"/>
      <c r="N68" s="9"/>
      <c r="O68" s="9"/>
      <c r="P68" s="9"/>
      <c r="Q68" s="9"/>
      <c r="R68" s="9"/>
      <c r="S68" s="9"/>
      <c r="T68" s="9"/>
      <c r="U68" s="9"/>
      <c r="V68" s="9"/>
      <c r="W68" s="9"/>
      <c r="X68" s="9"/>
      <c r="Y68" s="9"/>
      <c r="Z68" s="9"/>
    </row>
    <row r="69" spans="1:26" ht="16.5" customHeight="1">
      <c r="A69" s="180"/>
      <c r="B69" s="180"/>
      <c r="C69" s="180"/>
      <c r="D69" s="180"/>
      <c r="E69" s="180"/>
      <c r="F69" s="180"/>
      <c r="G69" s="181"/>
      <c r="H69" s="9"/>
      <c r="I69" s="9"/>
      <c r="J69" s="9"/>
      <c r="K69" s="9"/>
      <c r="L69" s="9"/>
      <c r="M69" s="9"/>
      <c r="N69" s="9"/>
      <c r="O69" s="9"/>
      <c r="P69" s="9"/>
      <c r="Q69" s="9"/>
      <c r="R69" s="9"/>
      <c r="S69" s="9"/>
      <c r="T69" s="9"/>
      <c r="U69" s="9"/>
      <c r="V69" s="9"/>
      <c r="W69" s="9"/>
      <c r="X69" s="9"/>
      <c r="Y69" s="9"/>
      <c r="Z69" s="9"/>
    </row>
    <row r="70" spans="1:26" ht="16.5" customHeight="1">
      <c r="A70" s="180"/>
      <c r="B70" s="180"/>
      <c r="C70" s="180"/>
      <c r="D70" s="180"/>
      <c r="E70" s="180"/>
      <c r="F70" s="180"/>
      <c r="G70" s="181"/>
      <c r="H70" s="9"/>
      <c r="I70" s="9"/>
      <c r="J70" s="9"/>
      <c r="K70" s="9"/>
      <c r="L70" s="9"/>
      <c r="M70" s="9"/>
      <c r="N70" s="9"/>
      <c r="O70" s="9"/>
      <c r="P70" s="9"/>
      <c r="Q70" s="9"/>
      <c r="R70" s="9"/>
      <c r="S70" s="9"/>
      <c r="T70" s="9"/>
      <c r="U70" s="9"/>
      <c r="V70" s="9"/>
      <c r="W70" s="9"/>
      <c r="X70" s="9"/>
      <c r="Y70" s="9"/>
      <c r="Z70" s="9"/>
    </row>
    <row r="71" spans="1:26" ht="16.5" customHeight="1">
      <c r="A71" s="180"/>
      <c r="B71" s="180"/>
      <c r="C71" s="180"/>
      <c r="D71" s="180"/>
      <c r="E71" s="180"/>
      <c r="F71" s="180"/>
      <c r="G71" s="181"/>
      <c r="H71" s="9"/>
      <c r="I71" s="9"/>
      <c r="J71" s="9"/>
      <c r="K71" s="9"/>
      <c r="L71" s="9"/>
      <c r="M71" s="9"/>
      <c r="N71" s="9"/>
      <c r="O71" s="9"/>
      <c r="P71" s="9"/>
      <c r="Q71" s="9"/>
      <c r="R71" s="9"/>
      <c r="S71" s="9"/>
      <c r="T71" s="9"/>
      <c r="U71" s="9"/>
      <c r="V71" s="9"/>
      <c r="W71" s="9"/>
      <c r="X71" s="9"/>
      <c r="Y71" s="9"/>
      <c r="Z71" s="9"/>
    </row>
    <row r="72" spans="1:26" ht="16.5" customHeight="1">
      <c r="A72" s="180"/>
      <c r="B72" s="180"/>
      <c r="C72" s="180"/>
      <c r="D72" s="180"/>
      <c r="E72" s="180"/>
      <c r="F72" s="180"/>
      <c r="G72" s="181"/>
      <c r="H72" s="9"/>
      <c r="I72" s="9"/>
      <c r="J72" s="9"/>
      <c r="K72" s="9"/>
      <c r="L72" s="9"/>
      <c r="M72" s="9"/>
      <c r="N72" s="9"/>
      <c r="O72" s="9"/>
      <c r="P72" s="9"/>
      <c r="Q72" s="9"/>
      <c r="R72" s="9"/>
      <c r="S72" s="9"/>
      <c r="T72" s="9"/>
      <c r="U72" s="9"/>
      <c r="V72" s="9"/>
      <c r="W72" s="9"/>
      <c r="X72" s="9"/>
      <c r="Y72" s="9"/>
      <c r="Z72" s="9"/>
    </row>
    <row r="73" spans="1:26" ht="16.5" customHeight="1">
      <c r="A73" s="180"/>
      <c r="B73" s="180"/>
      <c r="C73" s="180"/>
      <c r="D73" s="180"/>
      <c r="E73" s="180"/>
      <c r="F73" s="180"/>
      <c r="G73" s="181"/>
      <c r="H73" s="9"/>
      <c r="I73" s="9"/>
      <c r="J73" s="9"/>
      <c r="K73" s="9"/>
      <c r="L73" s="9"/>
      <c r="M73" s="9"/>
      <c r="N73" s="9"/>
      <c r="O73" s="9"/>
      <c r="P73" s="9"/>
      <c r="Q73" s="9"/>
      <c r="R73" s="9"/>
      <c r="S73" s="9"/>
      <c r="T73" s="9"/>
      <c r="U73" s="9"/>
      <c r="V73" s="9"/>
      <c r="W73" s="9"/>
      <c r="X73" s="9"/>
      <c r="Y73" s="9"/>
      <c r="Z73" s="9"/>
    </row>
    <row r="74" spans="1:26" ht="16.5" customHeight="1">
      <c r="A74" s="180"/>
      <c r="B74" s="180"/>
      <c r="C74" s="180"/>
      <c r="D74" s="180"/>
      <c r="E74" s="180"/>
      <c r="F74" s="180"/>
      <c r="G74" s="181"/>
      <c r="H74" s="9"/>
      <c r="I74" s="9"/>
      <c r="J74" s="9"/>
      <c r="K74" s="9"/>
      <c r="L74" s="9"/>
      <c r="M74" s="9"/>
      <c r="N74" s="9"/>
      <c r="O74" s="9"/>
      <c r="P74" s="9"/>
      <c r="Q74" s="9"/>
      <c r="R74" s="9"/>
      <c r="S74" s="9"/>
      <c r="T74" s="9"/>
      <c r="U74" s="9"/>
      <c r="V74" s="9"/>
      <c r="W74" s="9"/>
      <c r="X74" s="9"/>
      <c r="Y74" s="9"/>
      <c r="Z74" s="9"/>
    </row>
    <row r="75" spans="1:26" ht="16.5" customHeight="1">
      <c r="A75" s="180"/>
      <c r="B75" s="180"/>
      <c r="C75" s="180"/>
      <c r="D75" s="180"/>
      <c r="E75" s="180"/>
      <c r="F75" s="180"/>
      <c r="G75" s="181"/>
      <c r="H75" s="9"/>
      <c r="I75" s="9"/>
      <c r="J75" s="9"/>
      <c r="K75" s="9"/>
      <c r="L75" s="9"/>
      <c r="M75" s="9"/>
      <c r="N75" s="9"/>
      <c r="O75" s="9"/>
      <c r="P75" s="9"/>
      <c r="Q75" s="9"/>
      <c r="R75" s="9"/>
      <c r="S75" s="9"/>
      <c r="T75" s="9"/>
      <c r="U75" s="9"/>
      <c r="V75" s="9"/>
      <c r="W75" s="9"/>
      <c r="X75" s="9"/>
      <c r="Y75" s="9"/>
      <c r="Z75" s="9"/>
    </row>
    <row r="76" spans="1:26" ht="16.5" customHeight="1">
      <c r="A76" s="180"/>
      <c r="B76" s="180"/>
      <c r="C76" s="180"/>
      <c r="D76" s="180"/>
      <c r="E76" s="180"/>
      <c r="F76" s="180"/>
      <c r="G76" s="181"/>
      <c r="H76" s="9"/>
      <c r="I76" s="9"/>
      <c r="J76" s="9"/>
      <c r="K76" s="9"/>
      <c r="L76" s="9"/>
      <c r="M76" s="9"/>
      <c r="N76" s="9"/>
      <c r="O76" s="9"/>
      <c r="P76" s="9"/>
      <c r="Q76" s="9"/>
      <c r="R76" s="9"/>
      <c r="S76" s="9"/>
      <c r="T76" s="9"/>
      <c r="U76" s="9"/>
      <c r="V76" s="9"/>
      <c r="W76" s="9"/>
      <c r="X76" s="9"/>
      <c r="Y76" s="9"/>
      <c r="Z76" s="9"/>
    </row>
    <row r="77" spans="1:26" ht="16.5" customHeight="1">
      <c r="A77" s="180"/>
      <c r="B77" s="180"/>
      <c r="C77" s="180"/>
      <c r="D77" s="180"/>
      <c r="E77" s="180"/>
      <c r="F77" s="180"/>
      <c r="G77" s="181"/>
      <c r="H77" s="9"/>
      <c r="I77" s="9"/>
      <c r="J77" s="9"/>
      <c r="K77" s="9"/>
      <c r="L77" s="9"/>
      <c r="M77" s="9"/>
      <c r="N77" s="9"/>
      <c r="O77" s="9"/>
      <c r="P77" s="9"/>
      <c r="Q77" s="9"/>
      <c r="R77" s="9"/>
      <c r="S77" s="9"/>
      <c r="T77" s="9"/>
      <c r="U77" s="9"/>
      <c r="V77" s="9"/>
      <c r="W77" s="9"/>
      <c r="X77" s="9"/>
      <c r="Y77" s="9"/>
      <c r="Z77" s="9"/>
    </row>
    <row r="78" spans="1:26" ht="16.5" customHeight="1">
      <c r="A78" s="180"/>
      <c r="B78" s="180"/>
      <c r="C78" s="180"/>
      <c r="D78" s="180"/>
      <c r="E78" s="180"/>
      <c r="F78" s="180"/>
      <c r="G78" s="181"/>
      <c r="H78" s="9"/>
      <c r="I78" s="9"/>
      <c r="J78" s="9"/>
      <c r="K78" s="9"/>
      <c r="L78" s="9"/>
      <c r="M78" s="9"/>
      <c r="N78" s="9"/>
      <c r="O78" s="9"/>
      <c r="P78" s="9"/>
      <c r="Q78" s="9"/>
      <c r="R78" s="9"/>
      <c r="S78" s="9"/>
      <c r="T78" s="9"/>
      <c r="U78" s="9"/>
      <c r="V78" s="9"/>
      <c r="W78" s="9"/>
      <c r="X78" s="9"/>
      <c r="Y78" s="9"/>
      <c r="Z78" s="9"/>
    </row>
    <row r="79" spans="1:26" ht="16.5" customHeight="1">
      <c r="A79" s="180"/>
      <c r="B79" s="180"/>
      <c r="C79" s="180"/>
      <c r="D79" s="180"/>
      <c r="E79" s="180"/>
      <c r="F79" s="180"/>
      <c r="G79" s="181"/>
      <c r="H79" s="9"/>
      <c r="I79" s="9"/>
      <c r="J79" s="9"/>
      <c r="K79" s="9"/>
      <c r="L79" s="9"/>
      <c r="M79" s="9"/>
      <c r="N79" s="9"/>
      <c r="O79" s="9"/>
      <c r="P79" s="9"/>
      <c r="Q79" s="9"/>
      <c r="R79" s="9"/>
      <c r="S79" s="9"/>
      <c r="T79" s="9"/>
      <c r="U79" s="9"/>
      <c r="V79" s="9"/>
      <c r="W79" s="9"/>
      <c r="X79" s="9"/>
      <c r="Y79" s="9"/>
      <c r="Z79" s="9"/>
    </row>
    <row r="80" spans="1:26" ht="16.5" customHeight="1">
      <c r="A80" s="180"/>
      <c r="B80" s="180"/>
      <c r="C80" s="180"/>
      <c r="D80" s="180"/>
      <c r="E80" s="180"/>
      <c r="F80" s="180"/>
      <c r="G80" s="181"/>
      <c r="H80" s="9"/>
      <c r="I80" s="9"/>
      <c r="J80" s="9"/>
      <c r="K80" s="9"/>
      <c r="L80" s="9"/>
      <c r="M80" s="9"/>
      <c r="N80" s="9"/>
      <c r="O80" s="9"/>
      <c r="P80" s="9"/>
      <c r="Q80" s="9"/>
      <c r="R80" s="9"/>
      <c r="S80" s="9"/>
      <c r="T80" s="9"/>
      <c r="U80" s="9"/>
      <c r="V80" s="9"/>
      <c r="W80" s="9"/>
      <c r="X80" s="9"/>
      <c r="Y80" s="9"/>
      <c r="Z80" s="9"/>
    </row>
    <row r="81" spans="1:26" ht="16.5" customHeight="1">
      <c r="A81" s="180"/>
      <c r="B81" s="180"/>
      <c r="C81" s="180"/>
      <c r="D81" s="180"/>
      <c r="E81" s="180"/>
      <c r="F81" s="180"/>
      <c r="G81" s="181"/>
      <c r="H81" s="9"/>
      <c r="I81" s="9"/>
      <c r="J81" s="9"/>
      <c r="K81" s="9"/>
      <c r="L81" s="9"/>
      <c r="M81" s="9"/>
      <c r="N81" s="9"/>
      <c r="O81" s="9"/>
      <c r="P81" s="9"/>
      <c r="Q81" s="9"/>
      <c r="R81" s="9"/>
      <c r="S81" s="9"/>
      <c r="T81" s="9"/>
      <c r="U81" s="9"/>
      <c r="V81" s="9"/>
      <c r="W81" s="9"/>
      <c r="X81" s="9"/>
      <c r="Y81" s="9"/>
      <c r="Z81" s="9"/>
    </row>
    <row r="82" spans="1:26" ht="16.5" customHeight="1">
      <c r="A82" s="180"/>
      <c r="B82" s="180"/>
      <c r="C82" s="180"/>
      <c r="D82" s="180"/>
      <c r="E82" s="180"/>
      <c r="F82" s="180"/>
      <c r="G82" s="181"/>
      <c r="H82" s="9"/>
      <c r="I82" s="9"/>
      <c r="J82" s="9"/>
      <c r="K82" s="9"/>
      <c r="L82" s="9"/>
      <c r="M82" s="9"/>
      <c r="N82" s="9"/>
      <c r="O82" s="9"/>
      <c r="P82" s="9"/>
      <c r="Q82" s="9"/>
      <c r="R82" s="9"/>
      <c r="S82" s="9"/>
      <c r="T82" s="9"/>
      <c r="U82" s="9"/>
      <c r="V82" s="9"/>
      <c r="W82" s="9"/>
      <c r="X82" s="9"/>
      <c r="Y82" s="9"/>
      <c r="Z82" s="9"/>
    </row>
    <row r="83" spans="1:26" ht="16.5" customHeight="1">
      <c r="A83" s="180"/>
      <c r="B83" s="180"/>
      <c r="C83" s="180"/>
      <c r="D83" s="180"/>
      <c r="E83" s="180"/>
      <c r="F83" s="180"/>
      <c r="G83" s="181"/>
      <c r="H83" s="9"/>
      <c r="I83" s="9"/>
      <c r="J83" s="9"/>
      <c r="K83" s="9"/>
      <c r="L83" s="9"/>
      <c r="M83" s="9"/>
      <c r="N83" s="9"/>
      <c r="O83" s="9"/>
      <c r="P83" s="9"/>
      <c r="Q83" s="9"/>
      <c r="R83" s="9"/>
      <c r="S83" s="9"/>
      <c r="T83" s="9"/>
      <c r="U83" s="9"/>
      <c r="V83" s="9"/>
      <c r="W83" s="9"/>
      <c r="X83" s="9"/>
      <c r="Y83" s="9"/>
      <c r="Z83" s="9"/>
    </row>
    <row r="84" spans="1:26" ht="16.5" customHeight="1">
      <c r="A84" s="180"/>
      <c r="B84" s="180"/>
      <c r="C84" s="180"/>
      <c r="D84" s="180"/>
      <c r="E84" s="180"/>
      <c r="F84" s="180"/>
      <c r="G84" s="181"/>
      <c r="H84" s="9"/>
      <c r="I84" s="9"/>
      <c r="J84" s="9"/>
      <c r="K84" s="9"/>
      <c r="L84" s="9"/>
      <c r="M84" s="9"/>
      <c r="N84" s="9"/>
      <c r="O84" s="9"/>
      <c r="P84" s="9"/>
      <c r="Q84" s="9"/>
      <c r="R84" s="9"/>
      <c r="S84" s="9"/>
      <c r="T84" s="9"/>
      <c r="U84" s="9"/>
      <c r="V84" s="9"/>
      <c r="W84" s="9"/>
      <c r="X84" s="9"/>
      <c r="Y84" s="9"/>
      <c r="Z84" s="9"/>
    </row>
    <row r="85" spans="1:26" ht="16.5" customHeight="1">
      <c r="A85" s="180"/>
      <c r="B85" s="180"/>
      <c r="C85" s="180"/>
      <c r="D85" s="180"/>
      <c r="E85" s="180"/>
      <c r="F85" s="180"/>
      <c r="G85" s="181"/>
      <c r="H85" s="9"/>
      <c r="I85" s="9"/>
      <c r="J85" s="9"/>
      <c r="K85" s="9"/>
      <c r="L85" s="9"/>
      <c r="M85" s="9"/>
      <c r="N85" s="9"/>
      <c r="O85" s="9"/>
      <c r="P85" s="9"/>
      <c r="Q85" s="9"/>
      <c r="R85" s="9"/>
      <c r="S85" s="9"/>
      <c r="T85" s="9"/>
      <c r="U85" s="9"/>
      <c r="V85" s="9"/>
      <c r="W85" s="9"/>
      <c r="X85" s="9"/>
      <c r="Y85" s="9"/>
      <c r="Z85" s="9"/>
    </row>
    <row r="86" spans="1:26" ht="16.5" customHeight="1">
      <c r="A86" s="180"/>
      <c r="B86" s="180"/>
      <c r="C86" s="180"/>
      <c r="D86" s="180"/>
      <c r="E86" s="180"/>
      <c r="F86" s="180"/>
      <c r="G86" s="181"/>
      <c r="H86" s="9"/>
      <c r="I86" s="9"/>
      <c r="J86" s="9"/>
      <c r="K86" s="9"/>
      <c r="L86" s="9"/>
      <c r="M86" s="9"/>
      <c r="N86" s="9"/>
      <c r="O86" s="9"/>
      <c r="P86" s="9"/>
      <c r="Q86" s="9"/>
      <c r="R86" s="9"/>
      <c r="S86" s="9"/>
      <c r="T86" s="9"/>
      <c r="U86" s="9"/>
      <c r="V86" s="9"/>
      <c r="W86" s="9"/>
      <c r="X86" s="9"/>
      <c r="Y86" s="9"/>
      <c r="Z86" s="9"/>
    </row>
    <row r="87" spans="1:26" ht="16.5" customHeight="1">
      <c r="A87" s="180"/>
      <c r="B87" s="180"/>
      <c r="C87" s="180"/>
      <c r="D87" s="180"/>
      <c r="E87" s="180"/>
      <c r="F87" s="180"/>
      <c r="G87" s="181"/>
      <c r="H87" s="9"/>
      <c r="I87" s="9"/>
      <c r="J87" s="9"/>
      <c r="K87" s="9"/>
      <c r="L87" s="9"/>
      <c r="M87" s="9"/>
      <c r="N87" s="9"/>
      <c r="O87" s="9"/>
      <c r="P87" s="9"/>
      <c r="Q87" s="9"/>
      <c r="R87" s="9"/>
      <c r="S87" s="9"/>
      <c r="T87" s="9"/>
      <c r="U87" s="9"/>
      <c r="V87" s="9"/>
      <c r="W87" s="9"/>
      <c r="X87" s="9"/>
      <c r="Y87" s="9"/>
      <c r="Z87" s="9"/>
    </row>
    <row r="88" spans="1:26" ht="16.5" customHeight="1">
      <c r="A88" s="180"/>
      <c r="B88" s="180"/>
      <c r="C88" s="180"/>
      <c r="D88" s="180"/>
      <c r="E88" s="180"/>
      <c r="F88" s="180"/>
      <c r="G88" s="181"/>
      <c r="H88" s="9"/>
      <c r="I88" s="9"/>
      <c r="J88" s="9"/>
      <c r="K88" s="9"/>
      <c r="L88" s="9"/>
      <c r="M88" s="9"/>
      <c r="N88" s="9"/>
      <c r="O88" s="9"/>
      <c r="P88" s="9"/>
      <c r="Q88" s="9"/>
      <c r="R88" s="9"/>
      <c r="S88" s="9"/>
      <c r="T88" s="9"/>
      <c r="U88" s="9"/>
      <c r="V88" s="9"/>
      <c r="W88" s="9"/>
      <c r="X88" s="9"/>
      <c r="Y88" s="9"/>
      <c r="Z88" s="9"/>
    </row>
    <row r="89" spans="1:26" ht="16.5" customHeight="1">
      <c r="A89" s="180"/>
      <c r="B89" s="180"/>
      <c r="C89" s="180"/>
      <c r="D89" s="180"/>
      <c r="E89" s="180"/>
      <c r="F89" s="180"/>
      <c r="G89" s="181"/>
      <c r="H89" s="9"/>
      <c r="I89" s="9"/>
      <c r="J89" s="9"/>
      <c r="K89" s="9"/>
      <c r="L89" s="9"/>
      <c r="M89" s="9"/>
      <c r="N89" s="9"/>
      <c r="O89" s="9"/>
      <c r="P89" s="9"/>
      <c r="Q89" s="9"/>
      <c r="R89" s="9"/>
      <c r="S89" s="9"/>
      <c r="T89" s="9"/>
      <c r="U89" s="9"/>
      <c r="V89" s="9"/>
      <c r="W89" s="9"/>
      <c r="X89" s="9"/>
      <c r="Y89" s="9"/>
      <c r="Z89" s="9"/>
    </row>
    <row r="90" spans="1:26" ht="16.5" customHeight="1">
      <c r="A90" s="180"/>
      <c r="B90" s="180"/>
      <c r="C90" s="180"/>
      <c r="D90" s="180"/>
      <c r="E90" s="180"/>
      <c r="F90" s="180"/>
      <c r="G90" s="181"/>
      <c r="H90" s="9"/>
      <c r="I90" s="9"/>
      <c r="J90" s="9"/>
      <c r="K90" s="9"/>
      <c r="L90" s="9"/>
      <c r="M90" s="9"/>
      <c r="N90" s="9"/>
      <c r="O90" s="9"/>
      <c r="P90" s="9"/>
      <c r="Q90" s="9"/>
      <c r="R90" s="9"/>
      <c r="S90" s="9"/>
      <c r="T90" s="9"/>
      <c r="U90" s="9"/>
      <c r="V90" s="9"/>
      <c r="W90" s="9"/>
      <c r="X90" s="9"/>
      <c r="Y90" s="9"/>
      <c r="Z90" s="9"/>
    </row>
    <row r="91" spans="1:26" ht="16.5" customHeight="1">
      <c r="A91" s="180"/>
      <c r="B91" s="180"/>
      <c r="C91" s="180"/>
      <c r="D91" s="180"/>
      <c r="E91" s="180"/>
      <c r="F91" s="180"/>
      <c r="G91" s="181"/>
      <c r="H91" s="9"/>
      <c r="I91" s="9"/>
      <c r="J91" s="9"/>
      <c r="K91" s="9"/>
      <c r="L91" s="9"/>
      <c r="M91" s="9"/>
      <c r="N91" s="9"/>
      <c r="O91" s="9"/>
      <c r="P91" s="9"/>
      <c r="Q91" s="9"/>
      <c r="R91" s="9"/>
      <c r="S91" s="9"/>
      <c r="T91" s="9"/>
      <c r="U91" s="9"/>
      <c r="V91" s="9"/>
      <c r="W91" s="9"/>
      <c r="X91" s="9"/>
      <c r="Y91" s="9"/>
      <c r="Z91" s="9"/>
    </row>
    <row r="92" spans="1:26" ht="16.5" customHeight="1">
      <c r="A92" s="180"/>
      <c r="B92" s="180"/>
      <c r="C92" s="180"/>
      <c r="D92" s="180"/>
      <c r="E92" s="180"/>
      <c r="F92" s="180"/>
      <c r="G92" s="181"/>
      <c r="H92" s="9"/>
      <c r="I92" s="9"/>
      <c r="J92" s="9"/>
      <c r="K92" s="9"/>
      <c r="L92" s="9"/>
      <c r="M92" s="9"/>
      <c r="N92" s="9"/>
      <c r="O92" s="9"/>
      <c r="P92" s="9"/>
      <c r="Q92" s="9"/>
      <c r="R92" s="9"/>
      <c r="S92" s="9"/>
      <c r="T92" s="9"/>
      <c r="U92" s="9"/>
      <c r="V92" s="9"/>
      <c r="W92" s="9"/>
      <c r="X92" s="9"/>
      <c r="Y92" s="9"/>
      <c r="Z92" s="9"/>
    </row>
    <row r="93" spans="1:26" ht="16.5" customHeight="1">
      <c r="A93" s="180"/>
      <c r="B93" s="180"/>
      <c r="C93" s="180"/>
      <c r="D93" s="180"/>
      <c r="E93" s="180"/>
      <c r="F93" s="180"/>
      <c r="G93" s="181"/>
      <c r="H93" s="9"/>
      <c r="I93" s="9"/>
      <c r="J93" s="9"/>
      <c r="K93" s="9"/>
      <c r="L93" s="9"/>
      <c r="M93" s="9"/>
      <c r="N93" s="9"/>
      <c r="O93" s="9"/>
      <c r="P93" s="9"/>
      <c r="Q93" s="9"/>
      <c r="R93" s="9"/>
      <c r="S93" s="9"/>
      <c r="T93" s="9"/>
      <c r="U93" s="9"/>
      <c r="V93" s="9"/>
      <c r="W93" s="9"/>
      <c r="X93" s="9"/>
      <c r="Y93" s="9"/>
      <c r="Z93" s="9"/>
    </row>
    <row r="94" spans="1:26" ht="16.5" customHeight="1">
      <c r="A94" s="180"/>
      <c r="B94" s="180"/>
      <c r="C94" s="180"/>
      <c r="D94" s="180"/>
      <c r="E94" s="180"/>
      <c r="F94" s="180"/>
      <c r="G94" s="181"/>
      <c r="H94" s="9"/>
      <c r="I94" s="9"/>
      <c r="J94" s="9"/>
      <c r="K94" s="9"/>
      <c r="L94" s="9"/>
      <c r="M94" s="9"/>
      <c r="N94" s="9"/>
      <c r="O94" s="9"/>
      <c r="P94" s="9"/>
      <c r="Q94" s="9"/>
      <c r="R94" s="9"/>
      <c r="S94" s="9"/>
      <c r="T94" s="9"/>
      <c r="U94" s="9"/>
      <c r="V94" s="9"/>
      <c r="W94" s="9"/>
      <c r="X94" s="9"/>
      <c r="Y94" s="9"/>
      <c r="Z94" s="9"/>
    </row>
    <row r="95" spans="1:26" ht="16.5" customHeight="1">
      <c r="A95" s="180"/>
      <c r="B95" s="180"/>
      <c r="C95" s="180"/>
      <c r="D95" s="180"/>
      <c r="E95" s="180"/>
      <c r="F95" s="180"/>
      <c r="G95" s="181"/>
      <c r="H95" s="9"/>
      <c r="I95" s="9"/>
      <c r="J95" s="9"/>
      <c r="K95" s="9"/>
      <c r="L95" s="9"/>
      <c r="M95" s="9"/>
      <c r="N95" s="9"/>
      <c r="O95" s="9"/>
      <c r="P95" s="9"/>
      <c r="Q95" s="9"/>
      <c r="R95" s="9"/>
      <c r="S95" s="9"/>
      <c r="T95" s="9"/>
      <c r="U95" s="9"/>
      <c r="V95" s="9"/>
      <c r="W95" s="9"/>
      <c r="X95" s="9"/>
      <c r="Y95" s="9"/>
      <c r="Z95" s="9"/>
    </row>
    <row r="96" spans="1:26" ht="16.5" customHeight="1">
      <c r="A96" s="180"/>
      <c r="B96" s="180"/>
      <c r="C96" s="180"/>
      <c r="D96" s="180"/>
      <c r="E96" s="180"/>
      <c r="F96" s="180"/>
      <c r="G96" s="181"/>
      <c r="H96" s="9"/>
      <c r="I96" s="9"/>
      <c r="J96" s="9"/>
      <c r="K96" s="9"/>
      <c r="L96" s="9"/>
      <c r="M96" s="9"/>
      <c r="N96" s="9"/>
      <c r="O96" s="9"/>
      <c r="P96" s="9"/>
      <c r="Q96" s="9"/>
      <c r="R96" s="9"/>
      <c r="S96" s="9"/>
      <c r="T96" s="9"/>
      <c r="U96" s="9"/>
      <c r="V96" s="9"/>
      <c r="W96" s="9"/>
      <c r="X96" s="9"/>
      <c r="Y96" s="9"/>
      <c r="Z96" s="9"/>
    </row>
    <row r="97" spans="1:26" ht="16.5" customHeight="1">
      <c r="A97" s="180"/>
      <c r="B97" s="180"/>
      <c r="C97" s="180"/>
      <c r="D97" s="180"/>
      <c r="E97" s="180"/>
      <c r="F97" s="180"/>
      <c r="G97" s="181"/>
      <c r="H97" s="9"/>
      <c r="I97" s="9"/>
      <c r="J97" s="9"/>
      <c r="K97" s="9"/>
      <c r="L97" s="9"/>
      <c r="M97" s="9"/>
      <c r="N97" s="9"/>
      <c r="O97" s="9"/>
      <c r="P97" s="9"/>
      <c r="Q97" s="9"/>
      <c r="R97" s="9"/>
      <c r="S97" s="9"/>
      <c r="T97" s="9"/>
      <c r="U97" s="9"/>
      <c r="V97" s="9"/>
      <c r="W97" s="9"/>
      <c r="X97" s="9"/>
      <c r="Y97" s="9"/>
      <c r="Z97" s="9"/>
    </row>
    <row r="98" spans="1:26" ht="16.5" customHeight="1">
      <c r="A98" s="180"/>
      <c r="B98" s="180"/>
      <c r="C98" s="180"/>
      <c r="D98" s="180"/>
      <c r="E98" s="180"/>
      <c r="F98" s="180"/>
      <c r="G98" s="181"/>
      <c r="H98" s="9"/>
      <c r="I98" s="9"/>
      <c r="J98" s="9"/>
      <c r="K98" s="9"/>
      <c r="L98" s="9"/>
      <c r="M98" s="9"/>
      <c r="N98" s="9"/>
      <c r="O98" s="9"/>
      <c r="P98" s="9"/>
      <c r="Q98" s="9"/>
      <c r="R98" s="9"/>
      <c r="S98" s="9"/>
      <c r="T98" s="9"/>
      <c r="U98" s="9"/>
      <c r="V98" s="9"/>
      <c r="W98" s="9"/>
      <c r="X98" s="9"/>
      <c r="Y98" s="9"/>
      <c r="Z98" s="9"/>
    </row>
    <row r="99" spans="1:26" ht="16.5" customHeight="1">
      <c r="A99" s="180"/>
      <c r="B99" s="180"/>
      <c r="C99" s="180"/>
      <c r="D99" s="180"/>
      <c r="E99" s="180"/>
      <c r="F99" s="180"/>
      <c r="G99" s="181"/>
      <c r="H99" s="9"/>
      <c r="I99" s="9"/>
      <c r="J99" s="9"/>
      <c r="K99" s="9"/>
      <c r="L99" s="9"/>
      <c r="M99" s="9"/>
      <c r="N99" s="9"/>
      <c r="O99" s="9"/>
      <c r="P99" s="9"/>
      <c r="Q99" s="9"/>
      <c r="R99" s="9"/>
      <c r="S99" s="9"/>
      <c r="T99" s="9"/>
      <c r="U99" s="9"/>
      <c r="V99" s="9"/>
      <c r="W99" s="9"/>
      <c r="X99" s="9"/>
      <c r="Y99" s="9"/>
      <c r="Z99" s="9"/>
    </row>
    <row r="100" spans="1:26" ht="16.5" customHeight="1">
      <c r="A100" s="180"/>
      <c r="B100" s="180"/>
      <c r="C100" s="180"/>
      <c r="D100" s="180"/>
      <c r="E100" s="180"/>
      <c r="F100" s="180"/>
      <c r="G100" s="181"/>
      <c r="H100" s="9"/>
      <c r="I100" s="9"/>
      <c r="J100" s="9"/>
      <c r="K100" s="9"/>
      <c r="L100" s="9"/>
      <c r="M100" s="9"/>
      <c r="N100" s="9"/>
      <c r="O100" s="9"/>
      <c r="P100" s="9"/>
      <c r="Q100" s="9"/>
      <c r="R100" s="9"/>
      <c r="S100" s="9"/>
      <c r="T100" s="9"/>
      <c r="U100" s="9"/>
      <c r="V100" s="9"/>
      <c r="W100" s="9"/>
      <c r="X100" s="9"/>
      <c r="Y100" s="9"/>
      <c r="Z100" s="9"/>
    </row>
    <row r="101" spans="1:26" ht="16.5" customHeight="1">
      <c r="A101" s="180"/>
      <c r="B101" s="180"/>
      <c r="C101" s="180"/>
      <c r="D101" s="180"/>
      <c r="E101" s="180"/>
      <c r="F101" s="180"/>
      <c r="G101" s="181"/>
      <c r="H101" s="9"/>
      <c r="I101" s="9"/>
      <c r="J101" s="9"/>
      <c r="K101" s="9"/>
      <c r="L101" s="9"/>
      <c r="M101" s="9"/>
      <c r="N101" s="9"/>
      <c r="O101" s="9"/>
      <c r="P101" s="9"/>
      <c r="Q101" s="9"/>
      <c r="R101" s="9"/>
      <c r="S101" s="9"/>
      <c r="T101" s="9"/>
      <c r="U101" s="9"/>
      <c r="V101" s="9"/>
      <c r="W101" s="9"/>
      <c r="X101" s="9"/>
      <c r="Y101" s="9"/>
      <c r="Z101" s="9"/>
    </row>
    <row r="102" spans="1:26" ht="16.5" customHeight="1">
      <c r="A102" s="180"/>
      <c r="B102" s="180"/>
      <c r="C102" s="180"/>
      <c r="D102" s="180"/>
      <c r="E102" s="180"/>
      <c r="F102" s="180"/>
      <c r="G102" s="181"/>
      <c r="H102" s="9"/>
      <c r="I102" s="9"/>
      <c r="J102" s="9"/>
      <c r="K102" s="9"/>
      <c r="L102" s="9"/>
      <c r="M102" s="9"/>
      <c r="N102" s="9"/>
      <c r="O102" s="9"/>
      <c r="P102" s="9"/>
      <c r="Q102" s="9"/>
      <c r="R102" s="9"/>
      <c r="S102" s="9"/>
      <c r="T102" s="9"/>
      <c r="U102" s="9"/>
      <c r="V102" s="9"/>
      <c r="W102" s="9"/>
      <c r="X102" s="9"/>
      <c r="Y102" s="9"/>
      <c r="Z102" s="9"/>
    </row>
    <row r="103" spans="1:26" ht="16.5" customHeight="1">
      <c r="A103" s="180"/>
      <c r="B103" s="180"/>
      <c r="C103" s="180"/>
      <c r="D103" s="180"/>
      <c r="E103" s="180"/>
      <c r="F103" s="180"/>
      <c r="G103" s="181"/>
      <c r="H103" s="9"/>
      <c r="I103" s="9"/>
      <c r="J103" s="9"/>
      <c r="K103" s="9"/>
      <c r="L103" s="9"/>
      <c r="M103" s="9"/>
      <c r="N103" s="9"/>
      <c r="O103" s="9"/>
      <c r="P103" s="9"/>
      <c r="Q103" s="9"/>
      <c r="R103" s="9"/>
      <c r="S103" s="9"/>
      <c r="T103" s="9"/>
      <c r="U103" s="9"/>
      <c r="V103" s="9"/>
      <c r="W103" s="9"/>
      <c r="X103" s="9"/>
      <c r="Y103" s="9"/>
      <c r="Z103" s="9"/>
    </row>
    <row r="104" spans="1:26" ht="16.5" customHeight="1">
      <c r="A104" s="180"/>
      <c r="B104" s="180"/>
      <c r="C104" s="180"/>
      <c r="D104" s="180"/>
      <c r="E104" s="180"/>
      <c r="F104" s="180"/>
      <c r="G104" s="181"/>
      <c r="H104" s="9"/>
      <c r="I104" s="9"/>
      <c r="J104" s="9"/>
      <c r="K104" s="9"/>
      <c r="L104" s="9"/>
      <c r="M104" s="9"/>
      <c r="N104" s="9"/>
      <c r="O104" s="9"/>
      <c r="P104" s="9"/>
      <c r="Q104" s="9"/>
      <c r="R104" s="9"/>
      <c r="S104" s="9"/>
      <c r="T104" s="9"/>
      <c r="U104" s="9"/>
      <c r="V104" s="9"/>
      <c r="W104" s="9"/>
      <c r="X104" s="9"/>
      <c r="Y104" s="9"/>
      <c r="Z104" s="9"/>
    </row>
    <row r="105" spans="1:26" ht="16.5" customHeight="1">
      <c r="A105" s="180"/>
      <c r="B105" s="180"/>
      <c r="C105" s="180"/>
      <c r="D105" s="180"/>
      <c r="E105" s="180"/>
      <c r="F105" s="180"/>
      <c r="G105" s="181"/>
      <c r="H105" s="9"/>
      <c r="I105" s="9"/>
      <c r="J105" s="9"/>
      <c r="K105" s="9"/>
      <c r="L105" s="9"/>
      <c r="M105" s="9"/>
      <c r="N105" s="9"/>
      <c r="O105" s="9"/>
      <c r="P105" s="9"/>
      <c r="Q105" s="9"/>
      <c r="R105" s="9"/>
      <c r="S105" s="9"/>
      <c r="T105" s="9"/>
      <c r="U105" s="9"/>
      <c r="V105" s="9"/>
      <c r="W105" s="9"/>
      <c r="X105" s="9"/>
      <c r="Y105" s="9"/>
      <c r="Z105" s="9"/>
    </row>
    <row r="106" spans="1:26" ht="16.5" customHeight="1">
      <c r="A106" s="180"/>
      <c r="B106" s="180"/>
      <c r="C106" s="180"/>
      <c r="D106" s="180"/>
      <c r="E106" s="180"/>
      <c r="F106" s="180"/>
      <c r="G106" s="181"/>
      <c r="H106" s="9"/>
      <c r="I106" s="9"/>
      <c r="J106" s="9"/>
      <c r="K106" s="9"/>
      <c r="L106" s="9"/>
      <c r="M106" s="9"/>
      <c r="N106" s="9"/>
      <c r="O106" s="9"/>
      <c r="P106" s="9"/>
      <c r="Q106" s="9"/>
      <c r="R106" s="9"/>
      <c r="S106" s="9"/>
      <c r="T106" s="9"/>
      <c r="U106" s="9"/>
      <c r="V106" s="9"/>
      <c r="W106" s="9"/>
      <c r="X106" s="9"/>
      <c r="Y106" s="9"/>
      <c r="Z106" s="9"/>
    </row>
    <row r="107" spans="1:26" ht="16.5" customHeight="1">
      <c r="A107" s="180"/>
      <c r="B107" s="180"/>
      <c r="C107" s="180"/>
      <c r="D107" s="180"/>
      <c r="E107" s="180"/>
      <c r="F107" s="180"/>
      <c r="G107" s="181"/>
      <c r="H107" s="9"/>
      <c r="I107" s="9"/>
      <c r="J107" s="9"/>
      <c r="K107" s="9"/>
      <c r="L107" s="9"/>
      <c r="M107" s="9"/>
      <c r="N107" s="9"/>
      <c r="O107" s="9"/>
      <c r="P107" s="9"/>
      <c r="Q107" s="9"/>
      <c r="R107" s="9"/>
      <c r="S107" s="9"/>
      <c r="T107" s="9"/>
      <c r="U107" s="9"/>
      <c r="V107" s="9"/>
      <c r="W107" s="9"/>
      <c r="X107" s="9"/>
      <c r="Y107" s="9"/>
      <c r="Z107" s="9"/>
    </row>
    <row r="108" spans="1:26" ht="16.5" customHeight="1">
      <c r="A108" s="180"/>
      <c r="B108" s="180"/>
      <c r="C108" s="180"/>
      <c r="D108" s="180"/>
      <c r="E108" s="180"/>
      <c r="F108" s="180"/>
      <c r="G108" s="181"/>
      <c r="H108" s="9"/>
      <c r="I108" s="9"/>
      <c r="J108" s="9"/>
      <c r="K108" s="9"/>
      <c r="L108" s="9"/>
      <c r="M108" s="9"/>
      <c r="N108" s="9"/>
      <c r="O108" s="9"/>
      <c r="P108" s="9"/>
      <c r="Q108" s="9"/>
      <c r="R108" s="9"/>
      <c r="S108" s="9"/>
      <c r="T108" s="9"/>
      <c r="U108" s="9"/>
      <c r="V108" s="9"/>
      <c r="W108" s="9"/>
      <c r="X108" s="9"/>
      <c r="Y108" s="9"/>
      <c r="Z108" s="9"/>
    </row>
    <row r="109" spans="1:26" ht="16.5" customHeight="1">
      <c r="A109" s="180"/>
      <c r="B109" s="180"/>
      <c r="C109" s="180"/>
      <c r="D109" s="180"/>
      <c r="E109" s="180"/>
      <c r="F109" s="180"/>
      <c r="G109" s="181"/>
      <c r="H109" s="9"/>
      <c r="I109" s="9"/>
      <c r="J109" s="9"/>
      <c r="K109" s="9"/>
      <c r="L109" s="9"/>
      <c r="M109" s="9"/>
      <c r="N109" s="9"/>
      <c r="O109" s="9"/>
      <c r="P109" s="9"/>
      <c r="Q109" s="9"/>
      <c r="R109" s="9"/>
      <c r="S109" s="9"/>
      <c r="T109" s="9"/>
      <c r="U109" s="9"/>
      <c r="V109" s="9"/>
      <c r="W109" s="9"/>
      <c r="X109" s="9"/>
      <c r="Y109" s="9"/>
      <c r="Z109" s="9"/>
    </row>
    <row r="110" spans="1:26" ht="16.5" customHeight="1">
      <c r="A110" s="180"/>
      <c r="B110" s="180"/>
      <c r="C110" s="180"/>
      <c r="D110" s="180"/>
      <c r="E110" s="180"/>
      <c r="F110" s="180"/>
      <c r="G110" s="181"/>
      <c r="H110" s="9"/>
      <c r="I110" s="9"/>
      <c r="J110" s="9"/>
      <c r="K110" s="9"/>
      <c r="L110" s="9"/>
      <c r="M110" s="9"/>
      <c r="N110" s="9"/>
      <c r="O110" s="9"/>
      <c r="P110" s="9"/>
      <c r="Q110" s="9"/>
      <c r="R110" s="9"/>
      <c r="S110" s="9"/>
      <c r="T110" s="9"/>
      <c r="U110" s="9"/>
      <c r="V110" s="9"/>
      <c r="W110" s="9"/>
      <c r="X110" s="9"/>
      <c r="Y110" s="9"/>
      <c r="Z110" s="9"/>
    </row>
    <row r="111" spans="1:26" ht="16.5" customHeight="1">
      <c r="A111" s="180"/>
      <c r="B111" s="180"/>
      <c r="C111" s="180"/>
      <c r="D111" s="180"/>
      <c r="E111" s="180"/>
      <c r="F111" s="180"/>
      <c r="G111" s="181"/>
      <c r="H111" s="9"/>
      <c r="I111" s="9"/>
      <c r="J111" s="9"/>
      <c r="K111" s="9"/>
      <c r="L111" s="9"/>
      <c r="M111" s="9"/>
      <c r="N111" s="9"/>
      <c r="O111" s="9"/>
      <c r="P111" s="9"/>
      <c r="Q111" s="9"/>
      <c r="R111" s="9"/>
      <c r="S111" s="9"/>
      <c r="T111" s="9"/>
      <c r="U111" s="9"/>
      <c r="V111" s="9"/>
      <c r="W111" s="9"/>
      <c r="X111" s="9"/>
      <c r="Y111" s="9"/>
      <c r="Z111" s="9"/>
    </row>
    <row r="112" spans="1:26" ht="16.5" customHeight="1">
      <c r="A112" s="180"/>
      <c r="B112" s="180"/>
      <c r="C112" s="180"/>
      <c r="D112" s="180"/>
      <c r="E112" s="180"/>
      <c r="F112" s="180"/>
      <c r="G112" s="181"/>
      <c r="H112" s="9"/>
      <c r="I112" s="9"/>
      <c r="J112" s="9"/>
      <c r="K112" s="9"/>
      <c r="L112" s="9"/>
      <c r="M112" s="9"/>
      <c r="N112" s="9"/>
      <c r="O112" s="9"/>
      <c r="P112" s="9"/>
      <c r="Q112" s="9"/>
      <c r="R112" s="9"/>
      <c r="S112" s="9"/>
      <c r="T112" s="9"/>
      <c r="U112" s="9"/>
      <c r="V112" s="9"/>
      <c r="W112" s="9"/>
      <c r="X112" s="9"/>
      <c r="Y112" s="9"/>
      <c r="Z112" s="9"/>
    </row>
    <row r="113" spans="1:26" ht="16.5" customHeight="1">
      <c r="A113" s="180"/>
      <c r="B113" s="180"/>
      <c r="C113" s="180"/>
      <c r="D113" s="180"/>
      <c r="E113" s="180"/>
      <c r="F113" s="180"/>
      <c r="G113" s="181"/>
      <c r="H113" s="9"/>
      <c r="I113" s="9"/>
      <c r="J113" s="9"/>
      <c r="K113" s="9"/>
      <c r="L113" s="9"/>
      <c r="M113" s="9"/>
      <c r="N113" s="9"/>
      <c r="O113" s="9"/>
      <c r="P113" s="9"/>
      <c r="Q113" s="9"/>
      <c r="R113" s="9"/>
      <c r="S113" s="9"/>
      <c r="T113" s="9"/>
      <c r="U113" s="9"/>
      <c r="V113" s="9"/>
      <c r="W113" s="9"/>
      <c r="X113" s="9"/>
      <c r="Y113" s="9"/>
      <c r="Z113" s="9"/>
    </row>
    <row r="114" spans="1:26" ht="16.5" customHeight="1">
      <c r="A114" s="180"/>
      <c r="B114" s="180"/>
      <c r="C114" s="180"/>
      <c r="D114" s="180"/>
      <c r="E114" s="180"/>
      <c r="F114" s="180"/>
      <c r="G114" s="181"/>
      <c r="H114" s="9"/>
      <c r="I114" s="9"/>
      <c r="J114" s="9"/>
      <c r="K114" s="9"/>
      <c r="L114" s="9"/>
      <c r="M114" s="9"/>
      <c r="N114" s="9"/>
      <c r="O114" s="9"/>
      <c r="P114" s="9"/>
      <c r="Q114" s="9"/>
      <c r="R114" s="9"/>
      <c r="S114" s="9"/>
      <c r="T114" s="9"/>
      <c r="U114" s="9"/>
      <c r="V114" s="9"/>
      <c r="W114" s="9"/>
      <c r="X114" s="9"/>
      <c r="Y114" s="9"/>
      <c r="Z114" s="9"/>
    </row>
    <row r="115" spans="1:26" ht="16.5" customHeight="1">
      <c r="A115" s="180"/>
      <c r="B115" s="180"/>
      <c r="C115" s="180"/>
      <c r="D115" s="180"/>
      <c r="E115" s="180"/>
      <c r="F115" s="180"/>
      <c r="G115" s="181"/>
      <c r="H115" s="9"/>
      <c r="I115" s="9"/>
      <c r="J115" s="9"/>
      <c r="K115" s="9"/>
      <c r="L115" s="9"/>
      <c r="M115" s="9"/>
      <c r="N115" s="9"/>
      <c r="O115" s="9"/>
      <c r="P115" s="9"/>
      <c r="Q115" s="9"/>
      <c r="R115" s="9"/>
      <c r="S115" s="9"/>
      <c r="T115" s="9"/>
      <c r="U115" s="9"/>
      <c r="V115" s="9"/>
      <c r="W115" s="9"/>
      <c r="X115" s="9"/>
      <c r="Y115" s="9"/>
      <c r="Z115" s="9"/>
    </row>
    <row r="116" spans="1:26" ht="16.5" customHeight="1">
      <c r="A116" s="180"/>
      <c r="B116" s="180"/>
      <c r="C116" s="180"/>
      <c r="D116" s="180"/>
      <c r="E116" s="180"/>
      <c r="F116" s="180"/>
      <c r="G116" s="181"/>
      <c r="H116" s="9"/>
      <c r="I116" s="9"/>
      <c r="J116" s="9"/>
      <c r="K116" s="9"/>
      <c r="L116" s="9"/>
      <c r="M116" s="9"/>
      <c r="N116" s="9"/>
      <c r="O116" s="9"/>
      <c r="P116" s="9"/>
      <c r="Q116" s="9"/>
      <c r="R116" s="9"/>
      <c r="S116" s="9"/>
      <c r="T116" s="9"/>
      <c r="U116" s="9"/>
      <c r="V116" s="9"/>
      <c r="W116" s="9"/>
      <c r="X116" s="9"/>
      <c r="Y116" s="9"/>
      <c r="Z116" s="9"/>
    </row>
    <row r="117" spans="1:26" ht="16.5" customHeight="1">
      <c r="A117" s="180"/>
      <c r="B117" s="180"/>
      <c r="C117" s="180"/>
      <c r="D117" s="180"/>
      <c r="E117" s="180"/>
      <c r="F117" s="180"/>
      <c r="G117" s="181"/>
      <c r="H117" s="9"/>
      <c r="I117" s="9"/>
      <c r="J117" s="9"/>
      <c r="K117" s="9"/>
      <c r="L117" s="9"/>
      <c r="M117" s="9"/>
      <c r="N117" s="9"/>
      <c r="O117" s="9"/>
      <c r="P117" s="9"/>
      <c r="Q117" s="9"/>
      <c r="R117" s="9"/>
      <c r="S117" s="9"/>
      <c r="T117" s="9"/>
      <c r="U117" s="9"/>
      <c r="V117" s="9"/>
      <c r="W117" s="9"/>
      <c r="X117" s="9"/>
      <c r="Y117" s="9"/>
      <c r="Z117" s="9"/>
    </row>
    <row r="118" spans="1:26" ht="16.5" customHeight="1">
      <c r="A118" s="180"/>
      <c r="B118" s="180"/>
      <c r="C118" s="180"/>
      <c r="D118" s="180"/>
      <c r="E118" s="180"/>
      <c r="F118" s="180"/>
      <c r="G118" s="181"/>
      <c r="H118" s="9"/>
      <c r="I118" s="9"/>
      <c r="J118" s="9"/>
      <c r="K118" s="9"/>
      <c r="L118" s="9"/>
      <c r="M118" s="9"/>
      <c r="N118" s="9"/>
      <c r="O118" s="9"/>
      <c r="P118" s="9"/>
      <c r="Q118" s="9"/>
      <c r="R118" s="9"/>
      <c r="S118" s="9"/>
      <c r="T118" s="9"/>
      <c r="U118" s="9"/>
      <c r="V118" s="9"/>
      <c r="W118" s="9"/>
      <c r="X118" s="9"/>
      <c r="Y118" s="9"/>
      <c r="Z118" s="9"/>
    </row>
    <row r="119" spans="1:26" ht="16.5" customHeight="1">
      <c r="A119" s="180"/>
      <c r="B119" s="180"/>
      <c r="C119" s="180"/>
      <c r="D119" s="180"/>
      <c r="E119" s="180"/>
      <c r="F119" s="180"/>
      <c r="G119" s="181"/>
      <c r="H119" s="9"/>
      <c r="I119" s="9"/>
      <c r="J119" s="9"/>
      <c r="K119" s="9"/>
      <c r="L119" s="9"/>
      <c r="M119" s="9"/>
      <c r="N119" s="9"/>
      <c r="O119" s="9"/>
      <c r="P119" s="9"/>
      <c r="Q119" s="9"/>
      <c r="R119" s="9"/>
      <c r="S119" s="9"/>
      <c r="T119" s="9"/>
      <c r="U119" s="9"/>
      <c r="V119" s="9"/>
      <c r="W119" s="9"/>
      <c r="X119" s="9"/>
      <c r="Y119" s="9"/>
      <c r="Z119" s="9"/>
    </row>
    <row r="120" spans="1:26" ht="16.5" customHeight="1">
      <c r="A120" s="180"/>
      <c r="B120" s="180"/>
      <c r="C120" s="180"/>
      <c r="D120" s="180"/>
      <c r="E120" s="180"/>
      <c r="F120" s="180"/>
      <c r="G120" s="181"/>
      <c r="H120" s="9"/>
      <c r="I120" s="9"/>
      <c r="J120" s="9"/>
      <c r="K120" s="9"/>
      <c r="L120" s="9"/>
      <c r="M120" s="9"/>
      <c r="N120" s="9"/>
      <c r="O120" s="9"/>
      <c r="P120" s="9"/>
      <c r="Q120" s="9"/>
      <c r="R120" s="9"/>
      <c r="S120" s="9"/>
      <c r="T120" s="9"/>
      <c r="U120" s="9"/>
      <c r="V120" s="9"/>
      <c r="W120" s="9"/>
      <c r="X120" s="9"/>
      <c r="Y120" s="9"/>
      <c r="Z120" s="9"/>
    </row>
    <row r="121" spans="1:26" ht="16.5" customHeight="1">
      <c r="A121" s="180"/>
      <c r="B121" s="180"/>
      <c r="C121" s="180"/>
      <c r="D121" s="180"/>
      <c r="E121" s="180"/>
      <c r="F121" s="180"/>
      <c r="G121" s="181"/>
      <c r="H121" s="9"/>
      <c r="I121" s="9"/>
      <c r="J121" s="9"/>
      <c r="K121" s="9"/>
      <c r="L121" s="9"/>
      <c r="M121" s="9"/>
      <c r="N121" s="9"/>
      <c r="O121" s="9"/>
      <c r="P121" s="9"/>
      <c r="Q121" s="9"/>
      <c r="R121" s="9"/>
      <c r="S121" s="9"/>
      <c r="T121" s="9"/>
      <c r="U121" s="9"/>
      <c r="V121" s="9"/>
      <c r="W121" s="9"/>
      <c r="X121" s="9"/>
      <c r="Y121" s="9"/>
      <c r="Z121" s="9"/>
    </row>
    <row r="122" spans="1:26" ht="16.5" customHeight="1">
      <c r="A122" s="180"/>
      <c r="B122" s="180"/>
      <c r="C122" s="180"/>
      <c r="D122" s="180"/>
      <c r="E122" s="180"/>
      <c r="F122" s="180"/>
      <c r="G122" s="181"/>
      <c r="H122" s="9"/>
      <c r="I122" s="9"/>
      <c r="J122" s="9"/>
      <c r="K122" s="9"/>
      <c r="L122" s="9"/>
      <c r="M122" s="9"/>
      <c r="N122" s="9"/>
      <c r="O122" s="9"/>
      <c r="P122" s="9"/>
      <c r="Q122" s="9"/>
      <c r="R122" s="9"/>
      <c r="S122" s="9"/>
      <c r="T122" s="9"/>
      <c r="U122" s="9"/>
      <c r="V122" s="9"/>
      <c r="W122" s="9"/>
      <c r="X122" s="9"/>
      <c r="Y122" s="9"/>
      <c r="Z122" s="9"/>
    </row>
    <row r="123" spans="1:26" ht="16.5" customHeight="1">
      <c r="A123" s="180"/>
      <c r="B123" s="180"/>
      <c r="C123" s="180"/>
      <c r="D123" s="180"/>
      <c r="E123" s="180"/>
      <c r="F123" s="180"/>
      <c r="G123" s="181"/>
      <c r="H123" s="9"/>
      <c r="I123" s="9"/>
      <c r="J123" s="9"/>
      <c r="K123" s="9"/>
      <c r="L123" s="9"/>
      <c r="M123" s="9"/>
      <c r="N123" s="9"/>
      <c r="O123" s="9"/>
      <c r="P123" s="9"/>
      <c r="Q123" s="9"/>
      <c r="R123" s="9"/>
      <c r="S123" s="9"/>
      <c r="T123" s="9"/>
      <c r="U123" s="9"/>
      <c r="V123" s="9"/>
      <c r="W123" s="9"/>
      <c r="X123" s="9"/>
      <c r="Y123" s="9"/>
      <c r="Z123" s="9"/>
    </row>
    <row r="124" spans="1:26" ht="16.5" customHeight="1">
      <c r="A124" s="180"/>
      <c r="B124" s="180"/>
      <c r="C124" s="180"/>
      <c r="D124" s="180"/>
      <c r="E124" s="180"/>
      <c r="F124" s="180"/>
      <c r="G124" s="181"/>
      <c r="H124" s="9"/>
      <c r="I124" s="9"/>
      <c r="J124" s="9"/>
      <c r="K124" s="9"/>
      <c r="L124" s="9"/>
      <c r="M124" s="9"/>
      <c r="N124" s="9"/>
      <c r="O124" s="9"/>
      <c r="P124" s="9"/>
      <c r="Q124" s="9"/>
      <c r="R124" s="9"/>
      <c r="S124" s="9"/>
      <c r="T124" s="9"/>
      <c r="U124" s="9"/>
      <c r="V124" s="9"/>
      <c r="W124" s="9"/>
      <c r="X124" s="9"/>
      <c r="Y124" s="9"/>
      <c r="Z124" s="9"/>
    </row>
    <row r="125" spans="1:26" ht="16.5" customHeight="1">
      <c r="A125" s="180"/>
      <c r="B125" s="180"/>
      <c r="C125" s="180"/>
      <c r="D125" s="180"/>
      <c r="E125" s="180"/>
      <c r="F125" s="180"/>
      <c r="G125" s="181"/>
      <c r="H125" s="9"/>
      <c r="I125" s="9"/>
      <c r="J125" s="9"/>
      <c r="K125" s="9"/>
      <c r="L125" s="9"/>
      <c r="M125" s="9"/>
      <c r="N125" s="9"/>
      <c r="O125" s="9"/>
      <c r="P125" s="9"/>
      <c r="Q125" s="9"/>
      <c r="R125" s="9"/>
      <c r="S125" s="9"/>
      <c r="T125" s="9"/>
      <c r="U125" s="9"/>
      <c r="V125" s="9"/>
      <c r="W125" s="9"/>
      <c r="X125" s="9"/>
      <c r="Y125" s="9"/>
      <c r="Z125" s="9"/>
    </row>
    <row r="126" spans="1:26" ht="16.5" customHeight="1">
      <c r="A126" s="180"/>
      <c r="B126" s="180"/>
      <c r="C126" s="180"/>
      <c r="D126" s="180"/>
      <c r="E126" s="180"/>
      <c r="F126" s="180"/>
      <c r="G126" s="181"/>
      <c r="H126" s="9"/>
      <c r="I126" s="9"/>
      <c r="J126" s="9"/>
      <c r="K126" s="9"/>
      <c r="L126" s="9"/>
      <c r="M126" s="9"/>
      <c r="N126" s="9"/>
      <c r="O126" s="9"/>
      <c r="P126" s="9"/>
      <c r="Q126" s="9"/>
      <c r="R126" s="9"/>
      <c r="S126" s="9"/>
      <c r="T126" s="9"/>
      <c r="U126" s="9"/>
      <c r="V126" s="9"/>
      <c r="W126" s="9"/>
      <c r="X126" s="9"/>
      <c r="Y126" s="9"/>
      <c r="Z126" s="9"/>
    </row>
    <row r="127" spans="1:26" ht="16.5" customHeight="1">
      <c r="A127" s="180"/>
      <c r="B127" s="180"/>
      <c r="C127" s="180"/>
      <c r="D127" s="180"/>
      <c r="E127" s="180"/>
      <c r="F127" s="180"/>
      <c r="G127" s="181"/>
      <c r="H127" s="9"/>
      <c r="I127" s="9"/>
      <c r="J127" s="9"/>
      <c r="K127" s="9"/>
      <c r="L127" s="9"/>
      <c r="M127" s="9"/>
      <c r="N127" s="9"/>
      <c r="O127" s="9"/>
      <c r="P127" s="9"/>
      <c r="Q127" s="9"/>
      <c r="R127" s="9"/>
      <c r="S127" s="9"/>
      <c r="T127" s="9"/>
      <c r="U127" s="9"/>
      <c r="V127" s="9"/>
      <c r="W127" s="9"/>
      <c r="X127" s="9"/>
      <c r="Y127" s="9"/>
      <c r="Z127" s="9"/>
    </row>
    <row r="128" spans="1:26" ht="16.5" customHeight="1">
      <c r="A128" s="180"/>
      <c r="B128" s="180"/>
      <c r="C128" s="180"/>
      <c r="D128" s="180"/>
      <c r="E128" s="180"/>
      <c r="F128" s="180"/>
      <c r="G128" s="181"/>
      <c r="H128" s="9"/>
      <c r="I128" s="9"/>
      <c r="J128" s="9"/>
      <c r="K128" s="9"/>
      <c r="L128" s="9"/>
      <c r="M128" s="9"/>
      <c r="N128" s="9"/>
      <c r="O128" s="9"/>
      <c r="P128" s="9"/>
      <c r="Q128" s="9"/>
      <c r="R128" s="9"/>
      <c r="S128" s="9"/>
      <c r="T128" s="9"/>
      <c r="U128" s="9"/>
      <c r="V128" s="9"/>
      <c r="W128" s="9"/>
      <c r="X128" s="9"/>
      <c r="Y128" s="9"/>
      <c r="Z128" s="9"/>
    </row>
    <row r="129" spans="1:26" ht="16.5" customHeight="1">
      <c r="A129" s="180"/>
      <c r="B129" s="180"/>
      <c r="C129" s="180"/>
      <c r="D129" s="180"/>
      <c r="E129" s="180"/>
      <c r="F129" s="180"/>
      <c r="G129" s="181"/>
      <c r="H129" s="9"/>
      <c r="I129" s="9"/>
      <c r="J129" s="9"/>
      <c r="K129" s="9"/>
      <c r="L129" s="9"/>
      <c r="M129" s="9"/>
      <c r="N129" s="9"/>
      <c r="O129" s="9"/>
      <c r="P129" s="9"/>
      <c r="Q129" s="9"/>
      <c r="R129" s="9"/>
      <c r="S129" s="9"/>
      <c r="T129" s="9"/>
      <c r="U129" s="9"/>
      <c r="V129" s="9"/>
      <c r="W129" s="9"/>
      <c r="X129" s="9"/>
      <c r="Y129" s="9"/>
      <c r="Z129" s="9"/>
    </row>
    <row r="130" spans="1:26" ht="16.5" customHeight="1">
      <c r="A130" s="180"/>
      <c r="B130" s="180"/>
      <c r="C130" s="180"/>
      <c r="D130" s="180"/>
      <c r="E130" s="180"/>
      <c r="F130" s="180"/>
      <c r="G130" s="181"/>
      <c r="H130" s="9"/>
      <c r="I130" s="9"/>
      <c r="J130" s="9"/>
      <c r="K130" s="9"/>
      <c r="L130" s="9"/>
      <c r="M130" s="9"/>
      <c r="N130" s="9"/>
      <c r="O130" s="9"/>
      <c r="P130" s="9"/>
      <c r="Q130" s="9"/>
      <c r="R130" s="9"/>
      <c r="S130" s="9"/>
      <c r="T130" s="9"/>
      <c r="U130" s="9"/>
      <c r="V130" s="9"/>
      <c r="W130" s="9"/>
      <c r="X130" s="9"/>
      <c r="Y130" s="9"/>
      <c r="Z130" s="9"/>
    </row>
    <row r="131" spans="1:26" ht="16.5" customHeight="1">
      <c r="A131" s="180"/>
      <c r="B131" s="180"/>
      <c r="C131" s="180"/>
      <c r="D131" s="180"/>
      <c r="E131" s="180"/>
      <c r="F131" s="180"/>
      <c r="G131" s="181"/>
      <c r="H131" s="9"/>
      <c r="I131" s="9"/>
      <c r="J131" s="9"/>
      <c r="K131" s="9"/>
      <c r="L131" s="9"/>
      <c r="M131" s="9"/>
      <c r="N131" s="9"/>
      <c r="O131" s="9"/>
      <c r="P131" s="9"/>
      <c r="Q131" s="9"/>
      <c r="R131" s="9"/>
      <c r="S131" s="9"/>
      <c r="T131" s="9"/>
      <c r="U131" s="9"/>
      <c r="V131" s="9"/>
      <c r="W131" s="9"/>
      <c r="X131" s="9"/>
      <c r="Y131" s="9"/>
      <c r="Z131" s="9"/>
    </row>
    <row r="132" spans="1:26" ht="16.5" customHeight="1">
      <c r="A132" s="180"/>
      <c r="B132" s="180"/>
      <c r="C132" s="180"/>
      <c r="D132" s="180"/>
      <c r="E132" s="180"/>
      <c r="F132" s="180"/>
      <c r="G132" s="181"/>
      <c r="H132" s="9"/>
      <c r="I132" s="9"/>
      <c r="J132" s="9"/>
      <c r="K132" s="9"/>
      <c r="L132" s="9"/>
      <c r="M132" s="9"/>
      <c r="N132" s="9"/>
      <c r="O132" s="9"/>
      <c r="P132" s="9"/>
      <c r="Q132" s="9"/>
      <c r="R132" s="9"/>
      <c r="S132" s="9"/>
      <c r="T132" s="9"/>
      <c r="U132" s="9"/>
      <c r="V132" s="9"/>
      <c r="W132" s="9"/>
      <c r="X132" s="9"/>
      <c r="Y132" s="9"/>
      <c r="Z132" s="9"/>
    </row>
    <row r="133" spans="1:26" ht="16.5" customHeight="1">
      <c r="A133" s="180"/>
      <c r="B133" s="180"/>
      <c r="C133" s="180"/>
      <c r="D133" s="180"/>
      <c r="E133" s="180"/>
      <c r="F133" s="180"/>
      <c r="G133" s="181"/>
      <c r="H133" s="9"/>
      <c r="I133" s="9"/>
      <c r="J133" s="9"/>
      <c r="K133" s="9"/>
      <c r="L133" s="9"/>
      <c r="M133" s="9"/>
      <c r="N133" s="9"/>
      <c r="O133" s="9"/>
      <c r="P133" s="9"/>
      <c r="Q133" s="9"/>
      <c r="R133" s="9"/>
      <c r="S133" s="9"/>
      <c r="T133" s="9"/>
      <c r="U133" s="9"/>
      <c r="V133" s="9"/>
      <c r="W133" s="9"/>
      <c r="X133" s="9"/>
      <c r="Y133" s="9"/>
      <c r="Z133" s="9"/>
    </row>
    <row r="134" spans="1:26" ht="16.5" customHeight="1">
      <c r="A134" s="180"/>
      <c r="B134" s="180"/>
      <c r="C134" s="180"/>
      <c r="D134" s="180"/>
      <c r="E134" s="180"/>
      <c r="F134" s="180"/>
      <c r="G134" s="181"/>
      <c r="H134" s="9"/>
      <c r="I134" s="9"/>
      <c r="J134" s="9"/>
      <c r="K134" s="9"/>
      <c r="L134" s="9"/>
      <c r="M134" s="9"/>
      <c r="N134" s="9"/>
      <c r="O134" s="9"/>
      <c r="P134" s="9"/>
      <c r="Q134" s="9"/>
      <c r="R134" s="9"/>
      <c r="S134" s="9"/>
      <c r="T134" s="9"/>
      <c r="U134" s="9"/>
      <c r="V134" s="9"/>
      <c r="W134" s="9"/>
      <c r="X134" s="9"/>
      <c r="Y134" s="9"/>
      <c r="Z134" s="9"/>
    </row>
    <row r="135" spans="1:26" ht="16.5" customHeight="1">
      <c r="A135" s="180"/>
      <c r="B135" s="180"/>
      <c r="C135" s="180"/>
      <c r="D135" s="180"/>
      <c r="E135" s="180"/>
      <c r="F135" s="180"/>
      <c r="G135" s="181"/>
      <c r="H135" s="9"/>
      <c r="I135" s="9"/>
      <c r="J135" s="9"/>
      <c r="K135" s="9"/>
      <c r="L135" s="9"/>
      <c r="M135" s="9"/>
      <c r="N135" s="9"/>
      <c r="O135" s="9"/>
      <c r="P135" s="9"/>
      <c r="Q135" s="9"/>
      <c r="R135" s="9"/>
      <c r="S135" s="9"/>
      <c r="T135" s="9"/>
      <c r="U135" s="9"/>
      <c r="V135" s="9"/>
      <c r="W135" s="9"/>
      <c r="X135" s="9"/>
      <c r="Y135" s="9"/>
      <c r="Z135" s="9"/>
    </row>
    <row r="136" spans="1:26" ht="16.5" customHeight="1">
      <c r="A136" s="180"/>
      <c r="B136" s="180"/>
      <c r="C136" s="180"/>
      <c r="D136" s="180"/>
      <c r="E136" s="180"/>
      <c r="F136" s="180"/>
      <c r="G136" s="181"/>
      <c r="H136" s="9"/>
      <c r="I136" s="9"/>
      <c r="J136" s="9"/>
      <c r="K136" s="9"/>
      <c r="L136" s="9"/>
      <c r="M136" s="9"/>
      <c r="N136" s="9"/>
      <c r="O136" s="9"/>
      <c r="P136" s="9"/>
      <c r="Q136" s="9"/>
      <c r="R136" s="9"/>
      <c r="S136" s="9"/>
      <c r="T136" s="9"/>
      <c r="U136" s="9"/>
      <c r="V136" s="9"/>
      <c r="W136" s="9"/>
      <c r="X136" s="9"/>
      <c r="Y136" s="9"/>
      <c r="Z136" s="9"/>
    </row>
    <row r="137" spans="1:26" ht="16.5" customHeight="1">
      <c r="A137" s="180"/>
      <c r="B137" s="180"/>
      <c r="C137" s="180"/>
      <c r="D137" s="180"/>
      <c r="E137" s="180"/>
      <c r="F137" s="180"/>
      <c r="G137" s="181"/>
      <c r="H137" s="9"/>
      <c r="I137" s="9"/>
      <c r="J137" s="9"/>
      <c r="K137" s="9"/>
      <c r="L137" s="9"/>
      <c r="M137" s="9"/>
      <c r="N137" s="9"/>
      <c r="O137" s="9"/>
      <c r="P137" s="9"/>
      <c r="Q137" s="9"/>
      <c r="R137" s="9"/>
      <c r="S137" s="9"/>
      <c r="T137" s="9"/>
      <c r="U137" s="9"/>
      <c r="V137" s="9"/>
      <c r="W137" s="9"/>
      <c r="X137" s="9"/>
      <c r="Y137" s="9"/>
      <c r="Z137" s="9"/>
    </row>
    <row r="138" spans="1:26" ht="16.5" customHeight="1">
      <c r="A138" s="180"/>
      <c r="B138" s="180"/>
      <c r="C138" s="180"/>
      <c r="D138" s="180"/>
      <c r="E138" s="180"/>
      <c r="F138" s="180"/>
      <c r="G138" s="181"/>
      <c r="H138" s="9"/>
      <c r="I138" s="9"/>
      <c r="J138" s="9"/>
      <c r="K138" s="9"/>
      <c r="L138" s="9"/>
      <c r="M138" s="9"/>
      <c r="N138" s="9"/>
      <c r="O138" s="9"/>
      <c r="P138" s="9"/>
      <c r="Q138" s="9"/>
      <c r="R138" s="9"/>
      <c r="S138" s="9"/>
      <c r="T138" s="9"/>
      <c r="U138" s="9"/>
      <c r="V138" s="9"/>
      <c r="W138" s="9"/>
      <c r="X138" s="9"/>
      <c r="Y138" s="9"/>
      <c r="Z138" s="9"/>
    </row>
    <row r="139" spans="1:26" ht="16.5" customHeight="1">
      <c r="A139" s="180"/>
      <c r="B139" s="180"/>
      <c r="C139" s="180"/>
      <c r="D139" s="180"/>
      <c r="E139" s="180"/>
      <c r="F139" s="180"/>
      <c r="G139" s="181"/>
      <c r="H139" s="9"/>
      <c r="I139" s="9"/>
      <c r="J139" s="9"/>
      <c r="K139" s="9"/>
      <c r="L139" s="9"/>
      <c r="M139" s="9"/>
      <c r="N139" s="9"/>
      <c r="O139" s="9"/>
      <c r="P139" s="9"/>
      <c r="Q139" s="9"/>
      <c r="R139" s="9"/>
      <c r="S139" s="9"/>
      <c r="T139" s="9"/>
      <c r="U139" s="9"/>
      <c r="V139" s="9"/>
      <c r="W139" s="9"/>
      <c r="X139" s="9"/>
      <c r="Y139" s="9"/>
      <c r="Z139" s="9"/>
    </row>
    <row r="140" spans="1:26" ht="16.5" customHeight="1">
      <c r="A140" s="180"/>
      <c r="B140" s="180"/>
      <c r="C140" s="180"/>
      <c r="D140" s="180"/>
      <c r="E140" s="180"/>
      <c r="F140" s="180"/>
      <c r="G140" s="181"/>
      <c r="H140" s="9"/>
      <c r="I140" s="9"/>
      <c r="J140" s="9"/>
      <c r="K140" s="9"/>
      <c r="L140" s="9"/>
      <c r="M140" s="9"/>
      <c r="N140" s="9"/>
      <c r="O140" s="9"/>
      <c r="P140" s="9"/>
      <c r="Q140" s="9"/>
      <c r="R140" s="9"/>
      <c r="S140" s="9"/>
      <c r="T140" s="9"/>
      <c r="U140" s="9"/>
      <c r="V140" s="9"/>
      <c r="W140" s="9"/>
      <c r="X140" s="9"/>
      <c r="Y140" s="9"/>
      <c r="Z140" s="9"/>
    </row>
    <row r="141" spans="1:26" ht="16.5" customHeight="1">
      <c r="A141" s="180"/>
      <c r="B141" s="180"/>
      <c r="C141" s="180"/>
      <c r="D141" s="180"/>
      <c r="E141" s="180"/>
      <c r="F141" s="180"/>
      <c r="G141" s="181"/>
      <c r="H141" s="9"/>
      <c r="I141" s="9"/>
      <c r="J141" s="9"/>
      <c r="K141" s="9"/>
      <c r="L141" s="9"/>
      <c r="M141" s="9"/>
      <c r="N141" s="9"/>
      <c r="O141" s="9"/>
      <c r="P141" s="9"/>
      <c r="Q141" s="9"/>
      <c r="R141" s="9"/>
      <c r="S141" s="9"/>
      <c r="T141" s="9"/>
      <c r="U141" s="9"/>
      <c r="V141" s="9"/>
      <c r="W141" s="9"/>
      <c r="X141" s="9"/>
      <c r="Y141" s="9"/>
      <c r="Z141" s="9"/>
    </row>
    <row r="142" spans="1:26" ht="16.5" customHeight="1">
      <c r="A142" s="180"/>
      <c r="B142" s="180"/>
      <c r="C142" s="180"/>
      <c r="D142" s="180"/>
      <c r="E142" s="180"/>
      <c r="F142" s="180"/>
      <c r="G142" s="181"/>
      <c r="H142" s="9"/>
      <c r="I142" s="9"/>
      <c r="J142" s="9"/>
      <c r="K142" s="9"/>
      <c r="L142" s="9"/>
      <c r="M142" s="9"/>
      <c r="N142" s="9"/>
      <c r="O142" s="9"/>
      <c r="P142" s="9"/>
      <c r="Q142" s="9"/>
      <c r="R142" s="9"/>
      <c r="S142" s="9"/>
      <c r="T142" s="9"/>
      <c r="U142" s="9"/>
      <c r="V142" s="9"/>
      <c r="W142" s="9"/>
      <c r="X142" s="9"/>
      <c r="Y142" s="9"/>
      <c r="Z142" s="9"/>
    </row>
    <row r="143" spans="1:26" ht="16.5" customHeight="1">
      <c r="A143" s="180"/>
      <c r="B143" s="180"/>
      <c r="C143" s="180"/>
      <c r="D143" s="180"/>
      <c r="E143" s="180"/>
      <c r="F143" s="180"/>
      <c r="G143" s="181"/>
      <c r="H143" s="9"/>
      <c r="I143" s="9"/>
      <c r="J143" s="9"/>
      <c r="K143" s="9"/>
      <c r="L143" s="9"/>
      <c r="M143" s="9"/>
      <c r="N143" s="9"/>
      <c r="O143" s="9"/>
      <c r="P143" s="9"/>
      <c r="Q143" s="9"/>
      <c r="R143" s="9"/>
      <c r="S143" s="9"/>
      <c r="T143" s="9"/>
      <c r="U143" s="9"/>
      <c r="V143" s="9"/>
      <c r="W143" s="9"/>
      <c r="X143" s="9"/>
      <c r="Y143" s="9"/>
      <c r="Z143" s="9"/>
    </row>
    <row r="144" spans="1:26" ht="16.5" customHeight="1">
      <c r="A144" s="180"/>
      <c r="B144" s="180"/>
      <c r="C144" s="180"/>
      <c r="D144" s="180"/>
      <c r="E144" s="180"/>
      <c r="F144" s="180"/>
      <c r="G144" s="181"/>
      <c r="H144" s="9"/>
      <c r="I144" s="9"/>
      <c r="J144" s="9"/>
      <c r="K144" s="9"/>
      <c r="L144" s="9"/>
      <c r="M144" s="9"/>
      <c r="N144" s="9"/>
      <c r="O144" s="9"/>
      <c r="P144" s="9"/>
      <c r="Q144" s="9"/>
      <c r="R144" s="9"/>
      <c r="S144" s="9"/>
      <c r="T144" s="9"/>
      <c r="U144" s="9"/>
      <c r="V144" s="9"/>
      <c r="W144" s="9"/>
      <c r="X144" s="9"/>
      <c r="Y144" s="9"/>
      <c r="Z144" s="9"/>
    </row>
    <row r="145" spans="1:26" ht="16.5" customHeight="1">
      <c r="A145" s="180"/>
      <c r="B145" s="180"/>
      <c r="C145" s="180"/>
      <c r="D145" s="180"/>
      <c r="E145" s="180"/>
      <c r="F145" s="180"/>
      <c r="G145" s="181"/>
      <c r="H145" s="9"/>
      <c r="I145" s="9"/>
      <c r="J145" s="9"/>
      <c r="K145" s="9"/>
      <c r="L145" s="9"/>
      <c r="M145" s="9"/>
      <c r="N145" s="9"/>
      <c r="O145" s="9"/>
      <c r="P145" s="9"/>
      <c r="Q145" s="9"/>
      <c r="R145" s="9"/>
      <c r="S145" s="9"/>
      <c r="T145" s="9"/>
      <c r="U145" s="9"/>
      <c r="V145" s="9"/>
      <c r="W145" s="9"/>
      <c r="X145" s="9"/>
      <c r="Y145" s="9"/>
      <c r="Z145" s="9"/>
    </row>
    <row r="146" spans="1:26" ht="16.5" customHeight="1">
      <c r="A146" s="180"/>
      <c r="B146" s="180"/>
      <c r="C146" s="180"/>
      <c r="D146" s="180"/>
      <c r="E146" s="180"/>
      <c r="F146" s="180"/>
      <c r="G146" s="181"/>
      <c r="H146" s="9"/>
      <c r="I146" s="9"/>
      <c r="J146" s="9"/>
      <c r="K146" s="9"/>
      <c r="L146" s="9"/>
      <c r="M146" s="9"/>
      <c r="N146" s="9"/>
      <c r="O146" s="9"/>
      <c r="P146" s="9"/>
      <c r="Q146" s="9"/>
      <c r="R146" s="9"/>
      <c r="S146" s="9"/>
      <c r="T146" s="9"/>
      <c r="U146" s="9"/>
      <c r="V146" s="9"/>
      <c r="W146" s="9"/>
      <c r="X146" s="9"/>
      <c r="Y146" s="9"/>
      <c r="Z146" s="9"/>
    </row>
    <row r="147" spans="1:26" ht="16.5" customHeight="1">
      <c r="A147" s="180"/>
      <c r="B147" s="180"/>
      <c r="C147" s="180"/>
      <c r="D147" s="180"/>
      <c r="E147" s="180"/>
      <c r="F147" s="180"/>
      <c r="G147" s="181"/>
      <c r="H147" s="9"/>
      <c r="I147" s="9"/>
      <c r="J147" s="9"/>
      <c r="K147" s="9"/>
      <c r="L147" s="9"/>
      <c r="M147" s="9"/>
      <c r="N147" s="9"/>
      <c r="O147" s="9"/>
      <c r="P147" s="9"/>
      <c r="Q147" s="9"/>
      <c r="R147" s="9"/>
      <c r="S147" s="9"/>
      <c r="T147" s="9"/>
      <c r="U147" s="9"/>
      <c r="V147" s="9"/>
      <c r="W147" s="9"/>
      <c r="X147" s="9"/>
      <c r="Y147" s="9"/>
      <c r="Z147" s="9"/>
    </row>
    <row r="148" spans="1:26" ht="16.5" customHeight="1">
      <c r="A148" s="180"/>
      <c r="B148" s="180"/>
      <c r="C148" s="180"/>
      <c r="D148" s="180"/>
      <c r="E148" s="180"/>
      <c r="F148" s="180"/>
      <c r="G148" s="181"/>
      <c r="H148" s="9"/>
      <c r="I148" s="9"/>
      <c r="J148" s="9"/>
      <c r="K148" s="9"/>
      <c r="L148" s="9"/>
      <c r="M148" s="9"/>
      <c r="N148" s="9"/>
      <c r="O148" s="9"/>
      <c r="P148" s="9"/>
      <c r="Q148" s="9"/>
      <c r="R148" s="9"/>
      <c r="S148" s="9"/>
      <c r="T148" s="9"/>
      <c r="U148" s="9"/>
      <c r="V148" s="9"/>
      <c r="W148" s="9"/>
      <c r="X148" s="9"/>
      <c r="Y148" s="9"/>
      <c r="Z148" s="9"/>
    </row>
    <row r="149" spans="1:26" ht="16.5" customHeight="1">
      <c r="A149" s="180"/>
      <c r="B149" s="180"/>
      <c r="C149" s="180"/>
      <c r="D149" s="180"/>
      <c r="E149" s="180"/>
      <c r="F149" s="180"/>
      <c r="G149" s="181"/>
      <c r="H149" s="9"/>
      <c r="I149" s="9"/>
      <c r="J149" s="9"/>
      <c r="K149" s="9"/>
      <c r="L149" s="9"/>
      <c r="M149" s="9"/>
      <c r="N149" s="9"/>
      <c r="O149" s="9"/>
      <c r="P149" s="9"/>
      <c r="Q149" s="9"/>
      <c r="R149" s="9"/>
      <c r="S149" s="9"/>
      <c r="T149" s="9"/>
      <c r="U149" s="9"/>
      <c r="V149" s="9"/>
      <c r="W149" s="9"/>
      <c r="X149" s="9"/>
      <c r="Y149" s="9"/>
      <c r="Z149" s="9"/>
    </row>
    <row r="150" spans="1:26" ht="16.5" customHeight="1">
      <c r="A150" s="180"/>
      <c r="B150" s="180"/>
      <c r="C150" s="180"/>
      <c r="D150" s="180"/>
      <c r="E150" s="180"/>
      <c r="F150" s="180"/>
      <c r="G150" s="181"/>
      <c r="H150" s="9"/>
      <c r="I150" s="9"/>
      <c r="J150" s="9"/>
      <c r="K150" s="9"/>
      <c r="L150" s="9"/>
      <c r="M150" s="9"/>
      <c r="N150" s="9"/>
      <c r="O150" s="9"/>
      <c r="P150" s="9"/>
      <c r="Q150" s="9"/>
      <c r="R150" s="9"/>
      <c r="S150" s="9"/>
      <c r="T150" s="9"/>
      <c r="U150" s="9"/>
      <c r="V150" s="9"/>
      <c r="W150" s="9"/>
      <c r="X150" s="9"/>
      <c r="Y150" s="9"/>
      <c r="Z150" s="9"/>
    </row>
    <row r="151" spans="1:26" ht="16.5" customHeight="1">
      <c r="A151" s="180"/>
      <c r="B151" s="180"/>
      <c r="C151" s="180"/>
      <c r="D151" s="180"/>
      <c r="E151" s="180"/>
      <c r="F151" s="180"/>
      <c r="G151" s="181"/>
      <c r="H151" s="9"/>
      <c r="I151" s="9"/>
      <c r="J151" s="9"/>
      <c r="K151" s="9"/>
      <c r="L151" s="9"/>
      <c r="M151" s="9"/>
      <c r="N151" s="9"/>
      <c r="O151" s="9"/>
      <c r="P151" s="9"/>
      <c r="Q151" s="9"/>
      <c r="R151" s="9"/>
      <c r="S151" s="9"/>
      <c r="T151" s="9"/>
      <c r="U151" s="9"/>
      <c r="V151" s="9"/>
      <c r="W151" s="9"/>
      <c r="X151" s="9"/>
      <c r="Y151" s="9"/>
      <c r="Z151" s="9"/>
    </row>
    <row r="152" spans="1:26" ht="16.5" customHeight="1">
      <c r="A152" s="180"/>
      <c r="B152" s="180"/>
      <c r="C152" s="180"/>
      <c r="D152" s="180"/>
      <c r="E152" s="180"/>
      <c r="F152" s="180"/>
      <c r="G152" s="181"/>
      <c r="H152" s="9"/>
      <c r="I152" s="9"/>
      <c r="J152" s="9"/>
      <c r="K152" s="9"/>
      <c r="L152" s="9"/>
      <c r="M152" s="9"/>
      <c r="N152" s="9"/>
      <c r="O152" s="9"/>
      <c r="P152" s="9"/>
      <c r="Q152" s="9"/>
      <c r="R152" s="9"/>
      <c r="S152" s="9"/>
      <c r="T152" s="9"/>
      <c r="U152" s="9"/>
      <c r="V152" s="9"/>
      <c r="W152" s="9"/>
      <c r="X152" s="9"/>
      <c r="Y152" s="9"/>
      <c r="Z152" s="9"/>
    </row>
    <row r="153" spans="1:26" ht="16.5" customHeight="1">
      <c r="A153" s="180"/>
      <c r="B153" s="180"/>
      <c r="C153" s="180"/>
      <c r="D153" s="180"/>
      <c r="E153" s="180"/>
      <c r="F153" s="180"/>
      <c r="G153" s="181"/>
      <c r="H153" s="9"/>
      <c r="I153" s="9"/>
      <c r="J153" s="9"/>
      <c r="K153" s="9"/>
      <c r="L153" s="9"/>
      <c r="M153" s="9"/>
      <c r="N153" s="9"/>
      <c r="O153" s="9"/>
      <c r="P153" s="9"/>
      <c r="Q153" s="9"/>
      <c r="R153" s="9"/>
      <c r="S153" s="9"/>
      <c r="T153" s="9"/>
      <c r="U153" s="9"/>
      <c r="V153" s="9"/>
      <c r="W153" s="9"/>
      <c r="X153" s="9"/>
      <c r="Y153" s="9"/>
      <c r="Z153" s="9"/>
    </row>
    <row r="154" spans="1:26" ht="16.5" customHeight="1">
      <c r="A154" s="180"/>
      <c r="B154" s="180"/>
      <c r="C154" s="180"/>
      <c r="D154" s="180"/>
      <c r="E154" s="180"/>
      <c r="F154" s="180"/>
      <c r="G154" s="181"/>
      <c r="H154" s="9"/>
      <c r="I154" s="9"/>
      <c r="J154" s="9"/>
      <c r="K154" s="9"/>
      <c r="L154" s="9"/>
      <c r="M154" s="9"/>
      <c r="N154" s="9"/>
      <c r="O154" s="9"/>
      <c r="P154" s="9"/>
      <c r="Q154" s="9"/>
      <c r="R154" s="9"/>
      <c r="S154" s="9"/>
      <c r="T154" s="9"/>
      <c r="U154" s="9"/>
      <c r="V154" s="9"/>
      <c r="W154" s="9"/>
      <c r="X154" s="9"/>
      <c r="Y154" s="9"/>
      <c r="Z154" s="9"/>
    </row>
    <row r="155" spans="1:26" ht="16.5" customHeight="1">
      <c r="A155" s="180"/>
      <c r="B155" s="180"/>
      <c r="C155" s="180"/>
      <c r="D155" s="180"/>
      <c r="E155" s="180"/>
      <c r="F155" s="180"/>
      <c r="G155" s="181"/>
      <c r="H155" s="9"/>
      <c r="I155" s="9"/>
      <c r="J155" s="9"/>
      <c r="K155" s="9"/>
      <c r="L155" s="9"/>
      <c r="M155" s="9"/>
      <c r="N155" s="9"/>
      <c r="O155" s="9"/>
      <c r="P155" s="9"/>
      <c r="Q155" s="9"/>
      <c r="R155" s="9"/>
      <c r="S155" s="9"/>
      <c r="T155" s="9"/>
      <c r="U155" s="9"/>
      <c r="V155" s="9"/>
      <c r="W155" s="9"/>
      <c r="X155" s="9"/>
      <c r="Y155" s="9"/>
      <c r="Z155" s="9"/>
    </row>
    <row r="156" spans="1:26" ht="16.5" customHeight="1">
      <c r="A156" s="180"/>
      <c r="B156" s="180"/>
      <c r="C156" s="180"/>
      <c r="D156" s="180"/>
      <c r="E156" s="180"/>
      <c r="F156" s="180"/>
      <c r="G156" s="181"/>
      <c r="H156" s="9"/>
      <c r="I156" s="9"/>
      <c r="J156" s="9"/>
      <c r="K156" s="9"/>
      <c r="L156" s="9"/>
      <c r="M156" s="9"/>
      <c r="N156" s="9"/>
      <c r="O156" s="9"/>
      <c r="P156" s="9"/>
      <c r="Q156" s="9"/>
      <c r="R156" s="9"/>
      <c r="S156" s="9"/>
      <c r="T156" s="9"/>
      <c r="U156" s="9"/>
      <c r="V156" s="9"/>
      <c r="W156" s="9"/>
      <c r="X156" s="9"/>
      <c r="Y156" s="9"/>
      <c r="Z156" s="9"/>
    </row>
    <row r="157" spans="1:26" ht="16.5" customHeight="1">
      <c r="A157" s="180"/>
      <c r="B157" s="180"/>
      <c r="C157" s="180"/>
      <c r="D157" s="180"/>
      <c r="E157" s="180"/>
      <c r="F157" s="180"/>
      <c r="G157" s="181"/>
      <c r="H157" s="9"/>
      <c r="I157" s="9"/>
      <c r="J157" s="9"/>
      <c r="K157" s="9"/>
      <c r="L157" s="9"/>
      <c r="M157" s="9"/>
      <c r="N157" s="9"/>
      <c r="O157" s="9"/>
      <c r="P157" s="9"/>
      <c r="Q157" s="9"/>
      <c r="R157" s="9"/>
      <c r="S157" s="9"/>
      <c r="T157" s="9"/>
      <c r="U157" s="9"/>
      <c r="V157" s="9"/>
      <c r="W157" s="9"/>
      <c r="X157" s="9"/>
      <c r="Y157" s="9"/>
      <c r="Z157" s="9"/>
    </row>
    <row r="158" spans="1:26" ht="16.5" customHeight="1">
      <c r="A158" s="180"/>
      <c r="B158" s="180"/>
      <c r="C158" s="180"/>
      <c r="D158" s="180"/>
      <c r="E158" s="180"/>
      <c r="F158" s="180"/>
      <c r="G158" s="181"/>
      <c r="H158" s="9"/>
      <c r="I158" s="9"/>
      <c r="J158" s="9"/>
      <c r="K158" s="9"/>
      <c r="L158" s="9"/>
      <c r="M158" s="9"/>
      <c r="N158" s="9"/>
      <c r="O158" s="9"/>
      <c r="P158" s="9"/>
      <c r="Q158" s="9"/>
      <c r="R158" s="9"/>
      <c r="S158" s="9"/>
      <c r="T158" s="9"/>
      <c r="U158" s="9"/>
      <c r="V158" s="9"/>
      <c r="W158" s="9"/>
      <c r="X158" s="9"/>
      <c r="Y158" s="9"/>
      <c r="Z158" s="9"/>
    </row>
    <row r="159" spans="1:26" ht="16.5" customHeight="1">
      <c r="A159" s="180"/>
      <c r="B159" s="180"/>
      <c r="C159" s="180"/>
      <c r="D159" s="180"/>
      <c r="E159" s="180"/>
      <c r="F159" s="180"/>
      <c r="G159" s="181"/>
      <c r="H159" s="9"/>
      <c r="I159" s="9"/>
      <c r="J159" s="9"/>
      <c r="K159" s="9"/>
      <c r="L159" s="9"/>
      <c r="M159" s="9"/>
      <c r="N159" s="9"/>
      <c r="O159" s="9"/>
      <c r="P159" s="9"/>
      <c r="Q159" s="9"/>
      <c r="R159" s="9"/>
      <c r="S159" s="9"/>
      <c r="T159" s="9"/>
      <c r="U159" s="9"/>
      <c r="V159" s="9"/>
      <c r="W159" s="9"/>
      <c r="X159" s="9"/>
      <c r="Y159" s="9"/>
      <c r="Z159" s="9"/>
    </row>
    <row r="160" spans="1:26" ht="16.5" customHeight="1">
      <c r="A160" s="180"/>
      <c r="B160" s="180"/>
      <c r="C160" s="180"/>
      <c r="D160" s="180"/>
      <c r="E160" s="180"/>
      <c r="F160" s="180"/>
      <c r="G160" s="181"/>
      <c r="H160" s="9"/>
      <c r="I160" s="9"/>
      <c r="J160" s="9"/>
      <c r="K160" s="9"/>
      <c r="L160" s="9"/>
      <c r="M160" s="9"/>
      <c r="N160" s="9"/>
      <c r="O160" s="9"/>
      <c r="P160" s="9"/>
      <c r="Q160" s="9"/>
      <c r="R160" s="9"/>
      <c r="S160" s="9"/>
      <c r="T160" s="9"/>
      <c r="U160" s="9"/>
      <c r="V160" s="9"/>
      <c r="W160" s="9"/>
      <c r="X160" s="9"/>
      <c r="Y160" s="9"/>
      <c r="Z160" s="9"/>
    </row>
    <row r="161" spans="1:26" ht="16.5" customHeight="1">
      <c r="A161" s="180"/>
      <c r="B161" s="180"/>
      <c r="C161" s="180"/>
      <c r="D161" s="180"/>
      <c r="E161" s="180"/>
      <c r="F161" s="180"/>
      <c r="G161" s="181"/>
      <c r="H161" s="9"/>
      <c r="I161" s="9"/>
      <c r="J161" s="9"/>
      <c r="K161" s="9"/>
      <c r="L161" s="9"/>
      <c r="M161" s="9"/>
      <c r="N161" s="9"/>
      <c r="O161" s="9"/>
      <c r="P161" s="9"/>
      <c r="Q161" s="9"/>
      <c r="R161" s="9"/>
      <c r="S161" s="9"/>
      <c r="T161" s="9"/>
      <c r="U161" s="9"/>
      <c r="V161" s="9"/>
      <c r="W161" s="9"/>
      <c r="X161" s="9"/>
      <c r="Y161" s="9"/>
      <c r="Z161" s="9"/>
    </row>
    <row r="162" spans="1:26" ht="16.5" customHeight="1">
      <c r="A162" s="180"/>
      <c r="B162" s="180"/>
      <c r="C162" s="180"/>
      <c r="D162" s="180"/>
      <c r="E162" s="180"/>
      <c r="F162" s="180"/>
      <c r="G162" s="181"/>
      <c r="H162" s="9"/>
      <c r="I162" s="9"/>
      <c r="J162" s="9"/>
      <c r="K162" s="9"/>
      <c r="L162" s="9"/>
      <c r="M162" s="9"/>
      <c r="N162" s="9"/>
      <c r="O162" s="9"/>
      <c r="P162" s="9"/>
      <c r="Q162" s="9"/>
      <c r="R162" s="9"/>
      <c r="S162" s="9"/>
      <c r="T162" s="9"/>
      <c r="U162" s="9"/>
      <c r="V162" s="9"/>
      <c r="W162" s="9"/>
      <c r="X162" s="9"/>
      <c r="Y162" s="9"/>
      <c r="Z162" s="9"/>
    </row>
    <row r="163" spans="1:26" ht="16.5" customHeight="1">
      <c r="A163" s="180"/>
      <c r="B163" s="180"/>
      <c r="C163" s="180"/>
      <c r="D163" s="180"/>
      <c r="E163" s="180"/>
      <c r="F163" s="180"/>
      <c r="G163" s="181"/>
      <c r="H163" s="9"/>
      <c r="I163" s="9"/>
      <c r="J163" s="9"/>
      <c r="K163" s="9"/>
      <c r="L163" s="9"/>
      <c r="M163" s="9"/>
      <c r="N163" s="9"/>
      <c r="O163" s="9"/>
      <c r="P163" s="9"/>
      <c r="Q163" s="9"/>
      <c r="R163" s="9"/>
      <c r="S163" s="9"/>
      <c r="T163" s="9"/>
      <c r="U163" s="9"/>
      <c r="V163" s="9"/>
      <c r="W163" s="9"/>
      <c r="X163" s="9"/>
      <c r="Y163" s="9"/>
      <c r="Z163" s="9"/>
    </row>
    <row r="164" spans="1:26" ht="16.5" customHeight="1">
      <c r="A164" s="180"/>
      <c r="B164" s="180"/>
      <c r="C164" s="180"/>
      <c r="D164" s="180"/>
      <c r="E164" s="180"/>
      <c r="F164" s="180"/>
      <c r="G164" s="181"/>
      <c r="H164" s="9"/>
      <c r="I164" s="9"/>
      <c r="J164" s="9"/>
      <c r="K164" s="9"/>
      <c r="L164" s="9"/>
      <c r="M164" s="9"/>
      <c r="N164" s="9"/>
      <c r="O164" s="9"/>
      <c r="P164" s="9"/>
      <c r="Q164" s="9"/>
      <c r="R164" s="9"/>
      <c r="S164" s="9"/>
      <c r="T164" s="9"/>
      <c r="U164" s="9"/>
      <c r="V164" s="9"/>
      <c r="W164" s="9"/>
      <c r="X164" s="9"/>
      <c r="Y164" s="9"/>
      <c r="Z164" s="9"/>
    </row>
    <row r="165" spans="1:26" ht="16.5" customHeight="1">
      <c r="A165" s="180"/>
      <c r="B165" s="180"/>
      <c r="C165" s="180"/>
      <c r="D165" s="180"/>
      <c r="E165" s="180"/>
      <c r="F165" s="180"/>
      <c r="G165" s="181"/>
      <c r="H165" s="9"/>
      <c r="I165" s="9"/>
      <c r="J165" s="9"/>
      <c r="K165" s="9"/>
      <c r="L165" s="9"/>
      <c r="M165" s="9"/>
      <c r="N165" s="9"/>
      <c r="O165" s="9"/>
      <c r="P165" s="9"/>
      <c r="Q165" s="9"/>
      <c r="R165" s="9"/>
      <c r="S165" s="9"/>
      <c r="T165" s="9"/>
      <c r="U165" s="9"/>
      <c r="V165" s="9"/>
      <c r="W165" s="9"/>
      <c r="X165" s="9"/>
      <c r="Y165" s="9"/>
      <c r="Z165" s="9"/>
    </row>
    <row r="166" spans="1:26" ht="16.5" customHeight="1">
      <c r="A166" s="180"/>
      <c r="B166" s="180"/>
      <c r="C166" s="180"/>
      <c r="D166" s="180"/>
      <c r="E166" s="180"/>
      <c r="F166" s="180"/>
      <c r="G166" s="181"/>
      <c r="H166" s="9"/>
      <c r="I166" s="9"/>
      <c r="J166" s="9"/>
      <c r="K166" s="9"/>
      <c r="L166" s="9"/>
      <c r="M166" s="9"/>
      <c r="N166" s="9"/>
      <c r="O166" s="9"/>
      <c r="P166" s="9"/>
      <c r="Q166" s="9"/>
      <c r="R166" s="9"/>
      <c r="S166" s="9"/>
      <c r="T166" s="9"/>
      <c r="U166" s="9"/>
      <c r="V166" s="9"/>
      <c r="W166" s="9"/>
      <c r="X166" s="9"/>
      <c r="Y166" s="9"/>
      <c r="Z166" s="9"/>
    </row>
    <row r="167" spans="1:26" ht="16.5" customHeight="1">
      <c r="A167" s="180"/>
      <c r="B167" s="180"/>
      <c r="C167" s="180"/>
      <c r="D167" s="180"/>
      <c r="E167" s="180"/>
      <c r="F167" s="180"/>
      <c r="G167" s="181"/>
      <c r="H167" s="9"/>
      <c r="I167" s="9"/>
      <c r="J167" s="9"/>
      <c r="K167" s="9"/>
      <c r="L167" s="9"/>
      <c r="M167" s="9"/>
      <c r="N167" s="9"/>
      <c r="O167" s="9"/>
      <c r="P167" s="9"/>
      <c r="Q167" s="9"/>
      <c r="R167" s="9"/>
      <c r="S167" s="9"/>
      <c r="T167" s="9"/>
      <c r="U167" s="9"/>
      <c r="V167" s="9"/>
      <c r="W167" s="9"/>
      <c r="X167" s="9"/>
      <c r="Y167" s="9"/>
      <c r="Z167" s="9"/>
    </row>
    <row r="168" spans="1:26" ht="16.5" customHeight="1">
      <c r="A168" s="180"/>
      <c r="B168" s="180"/>
      <c r="C168" s="180"/>
      <c r="D168" s="180"/>
      <c r="E168" s="180"/>
      <c r="F168" s="180"/>
      <c r="G168" s="181"/>
      <c r="H168" s="9"/>
      <c r="I168" s="9"/>
      <c r="J168" s="9"/>
      <c r="K168" s="9"/>
      <c r="L168" s="9"/>
      <c r="M168" s="9"/>
      <c r="N168" s="9"/>
      <c r="O168" s="9"/>
      <c r="P168" s="9"/>
      <c r="Q168" s="9"/>
      <c r="R168" s="9"/>
      <c r="S168" s="9"/>
      <c r="T168" s="9"/>
      <c r="U168" s="9"/>
      <c r="V168" s="9"/>
      <c r="W168" s="9"/>
      <c r="X168" s="9"/>
      <c r="Y168" s="9"/>
      <c r="Z168" s="9"/>
    </row>
    <row r="169" spans="1:26" ht="16.5" customHeight="1">
      <c r="A169" s="180"/>
      <c r="B169" s="180"/>
      <c r="C169" s="180"/>
      <c r="D169" s="180"/>
      <c r="E169" s="180"/>
      <c r="F169" s="180"/>
      <c r="G169" s="181"/>
      <c r="H169" s="9"/>
      <c r="I169" s="9"/>
      <c r="J169" s="9"/>
      <c r="K169" s="9"/>
      <c r="L169" s="9"/>
      <c r="M169" s="9"/>
      <c r="N169" s="9"/>
      <c r="O169" s="9"/>
      <c r="P169" s="9"/>
      <c r="Q169" s="9"/>
      <c r="R169" s="9"/>
      <c r="S169" s="9"/>
      <c r="T169" s="9"/>
      <c r="U169" s="9"/>
      <c r="V169" s="9"/>
      <c r="W169" s="9"/>
      <c r="X169" s="9"/>
      <c r="Y169" s="9"/>
      <c r="Z169" s="9"/>
    </row>
    <row r="170" spans="1:26" ht="16.5" customHeight="1">
      <c r="A170" s="180"/>
      <c r="B170" s="180"/>
      <c r="C170" s="180"/>
      <c r="D170" s="180"/>
      <c r="E170" s="180"/>
      <c r="F170" s="180"/>
      <c r="G170" s="181"/>
      <c r="H170" s="9"/>
      <c r="I170" s="9"/>
      <c r="J170" s="9"/>
      <c r="K170" s="9"/>
      <c r="L170" s="9"/>
      <c r="M170" s="9"/>
      <c r="N170" s="9"/>
      <c r="O170" s="9"/>
      <c r="P170" s="9"/>
      <c r="Q170" s="9"/>
      <c r="R170" s="9"/>
      <c r="S170" s="9"/>
      <c r="T170" s="9"/>
      <c r="U170" s="9"/>
      <c r="V170" s="9"/>
      <c r="W170" s="9"/>
      <c r="X170" s="9"/>
      <c r="Y170" s="9"/>
      <c r="Z170" s="9"/>
    </row>
    <row r="171" spans="1:26" ht="16.5" customHeight="1">
      <c r="A171" s="180"/>
      <c r="B171" s="180"/>
      <c r="C171" s="180"/>
      <c r="D171" s="180"/>
      <c r="E171" s="180"/>
      <c r="F171" s="180"/>
      <c r="G171" s="181"/>
      <c r="H171" s="9"/>
      <c r="I171" s="9"/>
      <c r="J171" s="9"/>
      <c r="K171" s="9"/>
      <c r="L171" s="9"/>
      <c r="M171" s="9"/>
      <c r="N171" s="9"/>
      <c r="O171" s="9"/>
      <c r="P171" s="9"/>
      <c r="Q171" s="9"/>
      <c r="R171" s="9"/>
      <c r="S171" s="9"/>
      <c r="T171" s="9"/>
      <c r="U171" s="9"/>
      <c r="V171" s="9"/>
      <c r="W171" s="9"/>
      <c r="X171" s="9"/>
      <c r="Y171" s="9"/>
      <c r="Z171" s="9"/>
    </row>
    <row r="172" spans="1:26" ht="16.5" customHeight="1">
      <c r="A172" s="180"/>
      <c r="B172" s="180"/>
      <c r="C172" s="180"/>
      <c r="D172" s="180"/>
      <c r="E172" s="180"/>
      <c r="F172" s="180"/>
      <c r="G172" s="181"/>
      <c r="H172" s="9"/>
      <c r="I172" s="9"/>
      <c r="J172" s="9"/>
      <c r="K172" s="9"/>
      <c r="L172" s="9"/>
      <c r="M172" s="9"/>
      <c r="N172" s="9"/>
      <c r="O172" s="9"/>
      <c r="P172" s="9"/>
      <c r="Q172" s="9"/>
      <c r="R172" s="9"/>
      <c r="S172" s="9"/>
      <c r="T172" s="9"/>
      <c r="U172" s="9"/>
      <c r="V172" s="9"/>
      <c r="W172" s="9"/>
      <c r="X172" s="9"/>
      <c r="Y172" s="9"/>
      <c r="Z172" s="9"/>
    </row>
    <row r="173" spans="1:26" ht="16.5" customHeight="1">
      <c r="A173" s="180"/>
      <c r="B173" s="180"/>
      <c r="C173" s="180"/>
      <c r="D173" s="180"/>
      <c r="E173" s="180"/>
      <c r="F173" s="180"/>
      <c r="G173" s="181"/>
      <c r="H173" s="9"/>
      <c r="I173" s="9"/>
      <c r="J173" s="9"/>
      <c r="K173" s="9"/>
      <c r="L173" s="9"/>
      <c r="M173" s="9"/>
      <c r="N173" s="9"/>
      <c r="O173" s="9"/>
      <c r="P173" s="9"/>
      <c r="Q173" s="9"/>
      <c r="R173" s="9"/>
      <c r="S173" s="9"/>
      <c r="T173" s="9"/>
      <c r="U173" s="9"/>
      <c r="V173" s="9"/>
      <c r="W173" s="9"/>
      <c r="X173" s="9"/>
      <c r="Y173" s="9"/>
      <c r="Z173" s="9"/>
    </row>
    <row r="174" spans="1:26" ht="16.5" customHeight="1">
      <c r="A174" s="180"/>
      <c r="B174" s="180"/>
      <c r="C174" s="180"/>
      <c r="D174" s="180"/>
      <c r="E174" s="180"/>
      <c r="F174" s="180"/>
      <c r="G174" s="181"/>
      <c r="H174" s="9"/>
      <c r="I174" s="9"/>
      <c r="J174" s="9"/>
      <c r="K174" s="9"/>
      <c r="L174" s="9"/>
      <c r="M174" s="9"/>
      <c r="N174" s="9"/>
      <c r="O174" s="9"/>
      <c r="P174" s="9"/>
      <c r="Q174" s="9"/>
      <c r="R174" s="9"/>
      <c r="S174" s="9"/>
      <c r="T174" s="9"/>
      <c r="U174" s="9"/>
      <c r="V174" s="9"/>
      <c r="W174" s="9"/>
      <c r="X174" s="9"/>
      <c r="Y174" s="9"/>
      <c r="Z174" s="9"/>
    </row>
    <row r="175" spans="1:26" ht="16.5" customHeight="1">
      <c r="A175" s="180"/>
      <c r="B175" s="180"/>
      <c r="C175" s="180"/>
      <c r="D175" s="180"/>
      <c r="E175" s="180"/>
      <c r="F175" s="180"/>
      <c r="G175" s="181"/>
      <c r="H175" s="9"/>
      <c r="I175" s="9"/>
      <c r="J175" s="9"/>
      <c r="K175" s="9"/>
      <c r="L175" s="9"/>
      <c r="M175" s="9"/>
      <c r="N175" s="9"/>
      <c r="O175" s="9"/>
      <c r="P175" s="9"/>
      <c r="Q175" s="9"/>
      <c r="R175" s="9"/>
      <c r="S175" s="9"/>
      <c r="T175" s="9"/>
      <c r="U175" s="9"/>
      <c r="V175" s="9"/>
      <c r="W175" s="9"/>
      <c r="X175" s="9"/>
      <c r="Y175" s="9"/>
      <c r="Z175" s="9"/>
    </row>
    <row r="176" spans="1:26" ht="16.5" customHeight="1">
      <c r="A176" s="180"/>
      <c r="B176" s="180"/>
      <c r="C176" s="180"/>
      <c r="D176" s="180"/>
      <c r="E176" s="180"/>
      <c r="F176" s="180"/>
      <c r="G176" s="181"/>
      <c r="H176" s="9"/>
      <c r="I176" s="9"/>
      <c r="J176" s="9"/>
      <c r="K176" s="9"/>
      <c r="L176" s="9"/>
      <c r="M176" s="9"/>
      <c r="N176" s="9"/>
      <c r="O176" s="9"/>
      <c r="P176" s="9"/>
      <c r="Q176" s="9"/>
      <c r="R176" s="9"/>
      <c r="S176" s="9"/>
      <c r="T176" s="9"/>
      <c r="U176" s="9"/>
      <c r="V176" s="9"/>
      <c r="W176" s="9"/>
      <c r="X176" s="9"/>
      <c r="Y176" s="9"/>
      <c r="Z176" s="9"/>
    </row>
    <row r="177" spans="1:26" ht="16.5" customHeight="1">
      <c r="A177" s="180"/>
      <c r="B177" s="180"/>
      <c r="C177" s="180"/>
      <c r="D177" s="180"/>
      <c r="E177" s="180"/>
      <c r="F177" s="180"/>
      <c r="G177" s="181"/>
      <c r="H177" s="9"/>
      <c r="I177" s="9"/>
      <c r="J177" s="9"/>
      <c r="K177" s="9"/>
      <c r="L177" s="9"/>
      <c r="M177" s="9"/>
      <c r="N177" s="9"/>
      <c r="O177" s="9"/>
      <c r="P177" s="9"/>
      <c r="Q177" s="9"/>
      <c r="R177" s="9"/>
      <c r="S177" s="9"/>
      <c r="T177" s="9"/>
      <c r="U177" s="9"/>
      <c r="V177" s="9"/>
      <c r="W177" s="9"/>
      <c r="X177" s="9"/>
      <c r="Y177" s="9"/>
      <c r="Z177" s="9"/>
    </row>
    <row r="178" spans="1:26" ht="16.5" customHeight="1">
      <c r="A178" s="180"/>
      <c r="B178" s="180"/>
      <c r="C178" s="180"/>
      <c r="D178" s="180"/>
      <c r="E178" s="180"/>
      <c r="F178" s="180"/>
      <c r="G178" s="181"/>
      <c r="H178" s="9"/>
      <c r="I178" s="9"/>
      <c r="J178" s="9"/>
      <c r="K178" s="9"/>
      <c r="L178" s="9"/>
      <c r="M178" s="9"/>
      <c r="N178" s="9"/>
      <c r="O178" s="9"/>
      <c r="P178" s="9"/>
      <c r="Q178" s="9"/>
      <c r="R178" s="9"/>
      <c r="S178" s="9"/>
      <c r="T178" s="9"/>
      <c r="U178" s="9"/>
      <c r="V178" s="9"/>
      <c r="W178" s="9"/>
      <c r="X178" s="9"/>
      <c r="Y178" s="9"/>
      <c r="Z178" s="9"/>
    </row>
    <row r="179" spans="1:26" ht="16.5" customHeight="1">
      <c r="A179" s="180"/>
      <c r="B179" s="180"/>
      <c r="C179" s="180"/>
      <c r="D179" s="180"/>
      <c r="E179" s="180"/>
      <c r="F179" s="180"/>
      <c r="G179" s="181"/>
      <c r="H179" s="9"/>
      <c r="I179" s="9"/>
      <c r="J179" s="9"/>
      <c r="K179" s="9"/>
      <c r="L179" s="9"/>
      <c r="M179" s="9"/>
      <c r="N179" s="9"/>
      <c r="O179" s="9"/>
      <c r="P179" s="9"/>
      <c r="Q179" s="9"/>
      <c r="R179" s="9"/>
      <c r="S179" s="9"/>
      <c r="T179" s="9"/>
      <c r="U179" s="9"/>
      <c r="V179" s="9"/>
      <c r="W179" s="9"/>
      <c r="X179" s="9"/>
      <c r="Y179" s="9"/>
      <c r="Z179" s="9"/>
    </row>
    <row r="180" spans="1:26" ht="16.5" customHeight="1">
      <c r="A180" s="180"/>
      <c r="B180" s="180"/>
      <c r="C180" s="180"/>
      <c r="D180" s="180"/>
      <c r="E180" s="180"/>
      <c r="F180" s="180"/>
      <c r="G180" s="181"/>
      <c r="H180" s="9"/>
      <c r="I180" s="9"/>
      <c r="J180" s="9"/>
      <c r="K180" s="9"/>
      <c r="L180" s="9"/>
      <c r="M180" s="9"/>
      <c r="N180" s="9"/>
      <c r="O180" s="9"/>
      <c r="P180" s="9"/>
      <c r="Q180" s="9"/>
      <c r="R180" s="9"/>
      <c r="S180" s="9"/>
      <c r="T180" s="9"/>
      <c r="U180" s="9"/>
      <c r="V180" s="9"/>
      <c r="W180" s="9"/>
      <c r="X180" s="9"/>
      <c r="Y180" s="9"/>
      <c r="Z180" s="9"/>
    </row>
    <row r="181" spans="1:26" ht="16.5" customHeight="1">
      <c r="A181" s="180"/>
      <c r="B181" s="180"/>
      <c r="C181" s="180"/>
      <c r="D181" s="180"/>
      <c r="E181" s="180"/>
      <c r="F181" s="180"/>
      <c r="G181" s="181"/>
      <c r="H181" s="9"/>
      <c r="I181" s="9"/>
      <c r="J181" s="9"/>
      <c r="K181" s="9"/>
      <c r="L181" s="9"/>
      <c r="M181" s="9"/>
      <c r="N181" s="9"/>
      <c r="O181" s="9"/>
      <c r="P181" s="9"/>
      <c r="Q181" s="9"/>
      <c r="R181" s="9"/>
      <c r="S181" s="9"/>
      <c r="T181" s="9"/>
      <c r="U181" s="9"/>
      <c r="V181" s="9"/>
      <c r="W181" s="9"/>
      <c r="X181" s="9"/>
      <c r="Y181" s="9"/>
      <c r="Z181" s="9"/>
    </row>
    <row r="182" spans="1:26" ht="16.5" customHeight="1">
      <c r="A182" s="180"/>
      <c r="B182" s="180"/>
      <c r="C182" s="180"/>
      <c r="D182" s="180"/>
      <c r="E182" s="180"/>
      <c r="F182" s="180"/>
      <c r="G182" s="181"/>
      <c r="H182" s="9"/>
      <c r="I182" s="9"/>
      <c r="J182" s="9"/>
      <c r="K182" s="9"/>
      <c r="L182" s="9"/>
      <c r="M182" s="9"/>
      <c r="N182" s="9"/>
      <c r="O182" s="9"/>
      <c r="P182" s="9"/>
      <c r="Q182" s="9"/>
      <c r="R182" s="9"/>
      <c r="S182" s="9"/>
      <c r="T182" s="9"/>
      <c r="U182" s="9"/>
      <c r="V182" s="9"/>
      <c r="W182" s="9"/>
      <c r="X182" s="9"/>
      <c r="Y182" s="9"/>
      <c r="Z182" s="9"/>
    </row>
    <row r="183" spans="1:26" ht="16.5" customHeight="1">
      <c r="A183" s="180"/>
      <c r="B183" s="180"/>
      <c r="C183" s="180"/>
      <c r="D183" s="180"/>
      <c r="E183" s="180"/>
      <c r="F183" s="180"/>
      <c r="G183" s="181"/>
      <c r="H183" s="9"/>
      <c r="I183" s="9"/>
      <c r="J183" s="9"/>
      <c r="K183" s="9"/>
      <c r="L183" s="9"/>
      <c r="M183" s="9"/>
      <c r="N183" s="9"/>
      <c r="O183" s="9"/>
      <c r="P183" s="9"/>
      <c r="Q183" s="9"/>
      <c r="R183" s="9"/>
      <c r="S183" s="9"/>
      <c r="T183" s="9"/>
      <c r="U183" s="9"/>
      <c r="V183" s="9"/>
      <c r="W183" s="9"/>
      <c r="X183" s="9"/>
      <c r="Y183" s="9"/>
      <c r="Z183" s="9"/>
    </row>
    <row r="184" spans="1:26" ht="16.5" customHeight="1">
      <c r="A184" s="180"/>
      <c r="B184" s="180"/>
      <c r="C184" s="180"/>
      <c r="D184" s="180"/>
      <c r="E184" s="180"/>
      <c r="F184" s="180"/>
      <c r="G184" s="181"/>
      <c r="H184" s="9"/>
      <c r="I184" s="9"/>
      <c r="J184" s="9"/>
      <c r="K184" s="9"/>
      <c r="L184" s="9"/>
      <c r="M184" s="9"/>
      <c r="N184" s="9"/>
      <c r="O184" s="9"/>
      <c r="P184" s="9"/>
      <c r="Q184" s="9"/>
      <c r="R184" s="9"/>
      <c r="S184" s="9"/>
      <c r="T184" s="9"/>
      <c r="U184" s="9"/>
      <c r="V184" s="9"/>
      <c r="W184" s="9"/>
      <c r="X184" s="9"/>
      <c r="Y184" s="9"/>
      <c r="Z184" s="9"/>
    </row>
    <row r="185" spans="1:26" ht="16.5" customHeight="1">
      <c r="A185" s="180"/>
      <c r="B185" s="180"/>
      <c r="C185" s="180"/>
      <c r="D185" s="180"/>
      <c r="E185" s="180"/>
      <c r="F185" s="180"/>
      <c r="G185" s="181"/>
      <c r="H185" s="9"/>
      <c r="I185" s="9"/>
      <c r="J185" s="9"/>
      <c r="K185" s="9"/>
      <c r="L185" s="9"/>
      <c r="M185" s="9"/>
      <c r="N185" s="9"/>
      <c r="O185" s="9"/>
      <c r="P185" s="9"/>
      <c r="Q185" s="9"/>
      <c r="R185" s="9"/>
      <c r="S185" s="9"/>
      <c r="T185" s="9"/>
      <c r="U185" s="9"/>
      <c r="V185" s="9"/>
      <c r="W185" s="9"/>
      <c r="X185" s="9"/>
      <c r="Y185" s="9"/>
      <c r="Z185" s="9"/>
    </row>
    <row r="186" spans="1:26" ht="16.5" customHeight="1">
      <c r="A186" s="180"/>
      <c r="B186" s="180"/>
      <c r="C186" s="180"/>
      <c r="D186" s="180"/>
      <c r="E186" s="180"/>
      <c r="F186" s="180"/>
      <c r="G186" s="181"/>
      <c r="H186" s="9"/>
      <c r="I186" s="9"/>
      <c r="J186" s="9"/>
      <c r="K186" s="9"/>
      <c r="L186" s="9"/>
      <c r="M186" s="9"/>
      <c r="N186" s="9"/>
      <c r="O186" s="9"/>
      <c r="P186" s="9"/>
      <c r="Q186" s="9"/>
      <c r="R186" s="9"/>
      <c r="S186" s="9"/>
      <c r="T186" s="9"/>
      <c r="U186" s="9"/>
      <c r="V186" s="9"/>
      <c r="W186" s="9"/>
      <c r="X186" s="9"/>
      <c r="Y186" s="9"/>
      <c r="Z186" s="9"/>
    </row>
    <row r="187" spans="1:26" ht="16.5" customHeight="1">
      <c r="A187" s="180"/>
      <c r="B187" s="180"/>
      <c r="C187" s="180"/>
      <c r="D187" s="180"/>
      <c r="E187" s="180"/>
      <c r="F187" s="180"/>
      <c r="G187" s="181"/>
      <c r="H187" s="9"/>
      <c r="I187" s="9"/>
      <c r="J187" s="9"/>
      <c r="K187" s="9"/>
      <c r="L187" s="9"/>
      <c r="M187" s="9"/>
      <c r="N187" s="9"/>
      <c r="O187" s="9"/>
      <c r="P187" s="9"/>
      <c r="Q187" s="9"/>
      <c r="R187" s="9"/>
      <c r="S187" s="9"/>
      <c r="T187" s="9"/>
      <c r="U187" s="9"/>
      <c r="V187" s="9"/>
      <c r="W187" s="9"/>
      <c r="X187" s="9"/>
      <c r="Y187" s="9"/>
      <c r="Z187" s="9"/>
    </row>
    <row r="188" spans="1:26" ht="16.5" customHeight="1">
      <c r="A188" s="180"/>
      <c r="B188" s="180"/>
      <c r="C188" s="180"/>
      <c r="D188" s="180"/>
      <c r="E188" s="180"/>
      <c r="F188" s="180"/>
      <c r="G188" s="181"/>
      <c r="H188" s="9"/>
      <c r="I188" s="9"/>
      <c r="J188" s="9"/>
      <c r="K188" s="9"/>
      <c r="L188" s="9"/>
      <c r="M188" s="9"/>
      <c r="N188" s="9"/>
      <c r="O188" s="9"/>
      <c r="P188" s="9"/>
      <c r="Q188" s="9"/>
      <c r="R188" s="9"/>
      <c r="S188" s="9"/>
      <c r="T188" s="9"/>
      <c r="U188" s="9"/>
      <c r="V188" s="9"/>
      <c r="W188" s="9"/>
      <c r="X188" s="9"/>
      <c r="Y188" s="9"/>
      <c r="Z188" s="9"/>
    </row>
    <row r="189" spans="1:26" ht="16.5" customHeight="1">
      <c r="A189" s="180"/>
      <c r="B189" s="180"/>
      <c r="C189" s="180"/>
      <c r="D189" s="180"/>
      <c r="E189" s="180"/>
      <c r="F189" s="180"/>
      <c r="G189" s="181"/>
      <c r="H189" s="9"/>
      <c r="I189" s="9"/>
      <c r="J189" s="9"/>
      <c r="K189" s="9"/>
      <c r="L189" s="9"/>
      <c r="M189" s="9"/>
      <c r="N189" s="9"/>
      <c r="O189" s="9"/>
      <c r="P189" s="9"/>
      <c r="Q189" s="9"/>
      <c r="R189" s="9"/>
      <c r="S189" s="9"/>
      <c r="T189" s="9"/>
      <c r="U189" s="9"/>
      <c r="V189" s="9"/>
      <c r="W189" s="9"/>
      <c r="X189" s="9"/>
      <c r="Y189" s="9"/>
      <c r="Z189" s="9"/>
    </row>
    <row r="190" spans="1:26" ht="16.5" customHeight="1">
      <c r="A190" s="180"/>
      <c r="B190" s="180"/>
      <c r="C190" s="180"/>
      <c r="D190" s="180"/>
      <c r="E190" s="180"/>
      <c r="F190" s="180"/>
      <c r="G190" s="181"/>
      <c r="H190" s="9"/>
      <c r="I190" s="9"/>
      <c r="J190" s="9"/>
      <c r="K190" s="9"/>
      <c r="L190" s="9"/>
      <c r="M190" s="9"/>
      <c r="N190" s="9"/>
      <c r="O190" s="9"/>
      <c r="P190" s="9"/>
      <c r="Q190" s="9"/>
      <c r="R190" s="9"/>
      <c r="S190" s="9"/>
      <c r="T190" s="9"/>
      <c r="U190" s="9"/>
      <c r="V190" s="9"/>
      <c r="W190" s="9"/>
      <c r="X190" s="9"/>
      <c r="Y190" s="9"/>
      <c r="Z190" s="9"/>
    </row>
    <row r="191" spans="1:26" ht="16.5" customHeight="1">
      <c r="A191" s="180"/>
      <c r="B191" s="180"/>
      <c r="C191" s="180"/>
      <c r="D191" s="180"/>
      <c r="E191" s="180"/>
      <c r="F191" s="180"/>
      <c r="G191" s="181"/>
      <c r="H191" s="9"/>
      <c r="I191" s="9"/>
      <c r="J191" s="9"/>
      <c r="K191" s="9"/>
      <c r="L191" s="9"/>
      <c r="M191" s="9"/>
      <c r="N191" s="9"/>
      <c r="O191" s="9"/>
      <c r="P191" s="9"/>
      <c r="Q191" s="9"/>
      <c r="R191" s="9"/>
      <c r="S191" s="9"/>
      <c r="T191" s="9"/>
      <c r="U191" s="9"/>
      <c r="V191" s="9"/>
      <c r="W191" s="9"/>
      <c r="X191" s="9"/>
      <c r="Y191" s="9"/>
      <c r="Z191" s="9"/>
    </row>
    <row r="192" spans="1:26" ht="16.5" customHeight="1">
      <c r="A192" s="180"/>
      <c r="B192" s="180"/>
      <c r="C192" s="180"/>
      <c r="D192" s="180"/>
      <c r="E192" s="180"/>
      <c r="F192" s="180"/>
      <c r="G192" s="181"/>
      <c r="H192" s="9"/>
      <c r="I192" s="9"/>
      <c r="J192" s="9"/>
      <c r="K192" s="9"/>
      <c r="L192" s="9"/>
      <c r="M192" s="9"/>
      <c r="N192" s="9"/>
      <c r="O192" s="9"/>
      <c r="P192" s="9"/>
      <c r="Q192" s="9"/>
      <c r="R192" s="9"/>
      <c r="S192" s="9"/>
      <c r="T192" s="9"/>
      <c r="U192" s="9"/>
      <c r="V192" s="9"/>
      <c r="W192" s="9"/>
      <c r="X192" s="9"/>
      <c r="Y192" s="9"/>
      <c r="Z192" s="9"/>
    </row>
    <row r="193" spans="1:26" ht="16.5" customHeight="1">
      <c r="A193" s="180"/>
      <c r="B193" s="180"/>
      <c r="C193" s="180"/>
      <c r="D193" s="180"/>
      <c r="E193" s="180"/>
      <c r="F193" s="180"/>
      <c r="G193" s="181"/>
      <c r="H193" s="9"/>
      <c r="I193" s="9"/>
      <c r="J193" s="9"/>
      <c r="K193" s="9"/>
      <c r="L193" s="9"/>
      <c r="M193" s="9"/>
      <c r="N193" s="9"/>
      <c r="O193" s="9"/>
      <c r="P193" s="9"/>
      <c r="Q193" s="9"/>
      <c r="R193" s="9"/>
      <c r="S193" s="9"/>
      <c r="T193" s="9"/>
      <c r="U193" s="9"/>
      <c r="V193" s="9"/>
      <c r="W193" s="9"/>
      <c r="X193" s="9"/>
      <c r="Y193" s="9"/>
      <c r="Z193" s="9"/>
    </row>
    <row r="194" spans="1:26" ht="16.5" customHeight="1">
      <c r="A194" s="180"/>
      <c r="B194" s="180"/>
      <c r="C194" s="180"/>
      <c r="D194" s="180"/>
      <c r="E194" s="180"/>
      <c r="F194" s="180"/>
      <c r="G194" s="181"/>
      <c r="H194" s="9"/>
      <c r="I194" s="9"/>
      <c r="J194" s="9"/>
      <c r="K194" s="9"/>
      <c r="L194" s="9"/>
      <c r="M194" s="9"/>
      <c r="N194" s="9"/>
      <c r="O194" s="9"/>
      <c r="P194" s="9"/>
      <c r="Q194" s="9"/>
      <c r="R194" s="9"/>
      <c r="S194" s="9"/>
      <c r="T194" s="9"/>
      <c r="U194" s="9"/>
      <c r="V194" s="9"/>
      <c r="W194" s="9"/>
      <c r="X194" s="9"/>
      <c r="Y194" s="9"/>
      <c r="Z194" s="9"/>
    </row>
    <row r="195" spans="1:26" ht="16.5" customHeight="1">
      <c r="A195" s="180"/>
      <c r="B195" s="180"/>
      <c r="C195" s="180"/>
      <c r="D195" s="180"/>
      <c r="E195" s="180"/>
      <c r="F195" s="180"/>
      <c r="G195" s="181"/>
      <c r="H195" s="9"/>
      <c r="I195" s="9"/>
      <c r="J195" s="9"/>
      <c r="K195" s="9"/>
      <c r="L195" s="9"/>
      <c r="M195" s="9"/>
      <c r="N195" s="9"/>
      <c r="O195" s="9"/>
      <c r="P195" s="9"/>
      <c r="Q195" s="9"/>
      <c r="R195" s="9"/>
      <c r="S195" s="9"/>
      <c r="T195" s="9"/>
      <c r="U195" s="9"/>
      <c r="V195" s="9"/>
      <c r="W195" s="9"/>
      <c r="X195" s="9"/>
      <c r="Y195" s="9"/>
      <c r="Z195" s="9"/>
    </row>
    <row r="196" spans="1:26" ht="16.5" customHeight="1">
      <c r="A196" s="180"/>
      <c r="B196" s="180"/>
      <c r="C196" s="180"/>
      <c r="D196" s="180"/>
      <c r="E196" s="180"/>
      <c r="F196" s="180"/>
      <c r="G196" s="181"/>
      <c r="H196" s="9"/>
      <c r="I196" s="9"/>
      <c r="J196" s="9"/>
      <c r="K196" s="9"/>
      <c r="L196" s="9"/>
      <c r="M196" s="9"/>
      <c r="N196" s="9"/>
      <c r="O196" s="9"/>
      <c r="P196" s="9"/>
      <c r="Q196" s="9"/>
      <c r="R196" s="9"/>
      <c r="S196" s="9"/>
      <c r="T196" s="9"/>
      <c r="U196" s="9"/>
      <c r="V196" s="9"/>
      <c r="W196" s="9"/>
      <c r="X196" s="9"/>
      <c r="Y196" s="9"/>
      <c r="Z196" s="9"/>
    </row>
    <row r="197" spans="1:26" ht="16.5" customHeight="1">
      <c r="A197" s="180"/>
      <c r="B197" s="180"/>
      <c r="C197" s="180"/>
      <c r="D197" s="180"/>
      <c r="E197" s="180"/>
      <c r="F197" s="180"/>
      <c r="G197" s="181"/>
      <c r="H197" s="9"/>
      <c r="I197" s="9"/>
      <c r="J197" s="9"/>
      <c r="K197" s="9"/>
      <c r="L197" s="9"/>
      <c r="M197" s="9"/>
      <c r="N197" s="9"/>
      <c r="O197" s="9"/>
      <c r="P197" s="9"/>
      <c r="Q197" s="9"/>
      <c r="R197" s="9"/>
      <c r="S197" s="9"/>
      <c r="T197" s="9"/>
      <c r="U197" s="9"/>
      <c r="V197" s="9"/>
      <c r="W197" s="9"/>
      <c r="X197" s="9"/>
      <c r="Y197" s="9"/>
      <c r="Z197" s="9"/>
    </row>
    <row r="198" spans="1:26" ht="16.5" customHeight="1">
      <c r="A198" s="180"/>
      <c r="B198" s="180"/>
      <c r="C198" s="180"/>
      <c r="D198" s="180"/>
      <c r="E198" s="180"/>
      <c r="F198" s="180"/>
      <c r="G198" s="181"/>
      <c r="H198" s="9"/>
      <c r="I198" s="9"/>
      <c r="J198" s="9"/>
      <c r="K198" s="9"/>
      <c r="L198" s="9"/>
      <c r="M198" s="9"/>
      <c r="N198" s="9"/>
      <c r="O198" s="9"/>
      <c r="P198" s="9"/>
      <c r="Q198" s="9"/>
      <c r="R198" s="9"/>
      <c r="S198" s="9"/>
      <c r="T198" s="9"/>
      <c r="U198" s="9"/>
      <c r="V198" s="9"/>
      <c r="W198" s="9"/>
      <c r="X198" s="9"/>
      <c r="Y198" s="9"/>
      <c r="Z198" s="9"/>
    </row>
    <row r="199" spans="1:26" ht="16.5" customHeight="1">
      <c r="A199" s="180"/>
      <c r="B199" s="180"/>
      <c r="C199" s="180"/>
      <c r="D199" s="180"/>
      <c r="E199" s="180"/>
      <c r="F199" s="180"/>
      <c r="G199" s="181"/>
      <c r="H199" s="9"/>
      <c r="I199" s="9"/>
      <c r="J199" s="9"/>
      <c r="K199" s="9"/>
      <c r="L199" s="9"/>
      <c r="M199" s="9"/>
      <c r="N199" s="9"/>
      <c r="O199" s="9"/>
      <c r="P199" s="9"/>
      <c r="Q199" s="9"/>
      <c r="R199" s="9"/>
      <c r="S199" s="9"/>
      <c r="T199" s="9"/>
      <c r="U199" s="9"/>
      <c r="V199" s="9"/>
      <c r="W199" s="9"/>
      <c r="X199" s="9"/>
      <c r="Y199" s="9"/>
      <c r="Z199" s="9"/>
    </row>
    <row r="200" spans="1:26" ht="16.5" customHeight="1">
      <c r="A200" s="180"/>
      <c r="B200" s="180"/>
      <c r="C200" s="180"/>
      <c r="D200" s="180"/>
      <c r="E200" s="180"/>
      <c r="F200" s="180"/>
      <c r="G200" s="181"/>
      <c r="H200" s="9"/>
      <c r="I200" s="9"/>
      <c r="J200" s="9"/>
      <c r="K200" s="9"/>
      <c r="L200" s="9"/>
      <c r="M200" s="9"/>
      <c r="N200" s="9"/>
      <c r="O200" s="9"/>
      <c r="P200" s="9"/>
      <c r="Q200" s="9"/>
      <c r="R200" s="9"/>
      <c r="S200" s="9"/>
      <c r="T200" s="9"/>
      <c r="U200" s="9"/>
      <c r="V200" s="9"/>
      <c r="W200" s="9"/>
      <c r="X200" s="9"/>
      <c r="Y200" s="9"/>
      <c r="Z200" s="9"/>
    </row>
    <row r="201" spans="1:26" ht="16.5" customHeight="1">
      <c r="A201" s="180"/>
      <c r="B201" s="180"/>
      <c r="C201" s="180"/>
      <c r="D201" s="180"/>
      <c r="E201" s="180"/>
      <c r="F201" s="180"/>
      <c r="G201" s="181"/>
      <c r="H201" s="9"/>
      <c r="I201" s="9"/>
      <c r="J201" s="9"/>
      <c r="K201" s="9"/>
      <c r="L201" s="9"/>
      <c r="M201" s="9"/>
      <c r="N201" s="9"/>
      <c r="O201" s="9"/>
      <c r="P201" s="9"/>
      <c r="Q201" s="9"/>
      <c r="R201" s="9"/>
      <c r="S201" s="9"/>
      <c r="T201" s="9"/>
      <c r="U201" s="9"/>
      <c r="V201" s="9"/>
      <c r="W201" s="9"/>
      <c r="X201" s="9"/>
      <c r="Y201" s="9"/>
      <c r="Z201" s="9"/>
    </row>
    <row r="202" spans="1:26" ht="16.5" customHeight="1">
      <c r="A202" s="180"/>
      <c r="B202" s="180"/>
      <c r="C202" s="180"/>
      <c r="D202" s="180"/>
      <c r="E202" s="180"/>
      <c r="F202" s="180"/>
      <c r="G202" s="181"/>
      <c r="H202" s="9"/>
      <c r="I202" s="9"/>
      <c r="J202" s="9"/>
      <c r="K202" s="9"/>
      <c r="L202" s="9"/>
      <c r="M202" s="9"/>
      <c r="N202" s="9"/>
      <c r="O202" s="9"/>
      <c r="P202" s="9"/>
      <c r="Q202" s="9"/>
      <c r="R202" s="9"/>
      <c r="S202" s="9"/>
      <c r="T202" s="9"/>
      <c r="U202" s="9"/>
      <c r="V202" s="9"/>
      <c r="W202" s="9"/>
      <c r="X202" s="9"/>
      <c r="Y202" s="9"/>
      <c r="Z202" s="9"/>
    </row>
    <row r="203" spans="1:26" ht="16.5" customHeight="1">
      <c r="A203" s="180"/>
      <c r="B203" s="180"/>
      <c r="C203" s="180"/>
      <c r="D203" s="180"/>
      <c r="E203" s="180"/>
      <c r="F203" s="180"/>
      <c r="G203" s="181"/>
      <c r="H203" s="9"/>
      <c r="I203" s="9"/>
      <c r="J203" s="9"/>
      <c r="K203" s="9"/>
      <c r="L203" s="9"/>
      <c r="M203" s="9"/>
      <c r="N203" s="9"/>
      <c r="O203" s="9"/>
      <c r="P203" s="9"/>
      <c r="Q203" s="9"/>
      <c r="R203" s="9"/>
      <c r="S203" s="9"/>
      <c r="T203" s="9"/>
      <c r="U203" s="9"/>
      <c r="V203" s="9"/>
      <c r="W203" s="9"/>
      <c r="X203" s="9"/>
      <c r="Y203" s="9"/>
      <c r="Z203" s="9"/>
    </row>
    <row r="204" spans="1:26" ht="16.5" customHeight="1">
      <c r="A204" s="180"/>
      <c r="B204" s="180"/>
      <c r="C204" s="180"/>
      <c r="D204" s="180"/>
      <c r="E204" s="180"/>
      <c r="F204" s="180"/>
      <c r="G204" s="181"/>
      <c r="H204" s="9"/>
      <c r="I204" s="9"/>
      <c r="J204" s="9"/>
      <c r="K204" s="9"/>
      <c r="L204" s="9"/>
      <c r="M204" s="9"/>
      <c r="N204" s="9"/>
      <c r="O204" s="9"/>
      <c r="P204" s="9"/>
      <c r="Q204" s="9"/>
      <c r="R204" s="9"/>
      <c r="S204" s="9"/>
      <c r="T204" s="9"/>
      <c r="U204" s="9"/>
      <c r="V204" s="9"/>
      <c r="W204" s="9"/>
      <c r="X204" s="9"/>
      <c r="Y204" s="9"/>
      <c r="Z204" s="9"/>
    </row>
    <row r="205" spans="1:26" ht="16.5" customHeight="1">
      <c r="A205" s="180"/>
      <c r="B205" s="180"/>
      <c r="C205" s="180"/>
      <c r="D205" s="180"/>
      <c r="E205" s="180"/>
      <c r="F205" s="180"/>
      <c r="G205" s="181"/>
      <c r="H205" s="9"/>
      <c r="I205" s="9"/>
      <c r="J205" s="9"/>
      <c r="K205" s="9"/>
      <c r="L205" s="9"/>
      <c r="M205" s="9"/>
      <c r="N205" s="9"/>
      <c r="O205" s="9"/>
      <c r="P205" s="9"/>
      <c r="Q205" s="9"/>
      <c r="R205" s="9"/>
      <c r="S205" s="9"/>
      <c r="T205" s="9"/>
      <c r="U205" s="9"/>
      <c r="V205" s="9"/>
      <c r="W205" s="9"/>
      <c r="X205" s="9"/>
      <c r="Y205" s="9"/>
      <c r="Z205" s="9"/>
    </row>
    <row r="206" spans="1:26" ht="16.5" customHeight="1">
      <c r="A206" s="180"/>
      <c r="B206" s="180"/>
      <c r="C206" s="180"/>
      <c r="D206" s="180"/>
      <c r="E206" s="180"/>
      <c r="F206" s="180"/>
      <c r="G206" s="181"/>
      <c r="H206" s="9"/>
      <c r="I206" s="9"/>
      <c r="J206" s="9"/>
      <c r="K206" s="9"/>
      <c r="L206" s="9"/>
      <c r="M206" s="9"/>
      <c r="N206" s="9"/>
      <c r="O206" s="9"/>
      <c r="P206" s="9"/>
      <c r="Q206" s="9"/>
      <c r="R206" s="9"/>
      <c r="S206" s="9"/>
      <c r="T206" s="9"/>
      <c r="U206" s="9"/>
      <c r="V206" s="9"/>
      <c r="W206" s="9"/>
      <c r="X206" s="9"/>
      <c r="Y206" s="9"/>
      <c r="Z206" s="9"/>
    </row>
    <row r="207" spans="1:26" ht="16.5" customHeight="1">
      <c r="A207" s="180"/>
      <c r="B207" s="180"/>
      <c r="C207" s="180"/>
      <c r="D207" s="180"/>
      <c r="E207" s="180"/>
      <c r="F207" s="180"/>
      <c r="G207" s="181"/>
      <c r="H207" s="9"/>
      <c r="I207" s="9"/>
      <c r="J207" s="9"/>
      <c r="K207" s="9"/>
      <c r="L207" s="9"/>
      <c r="M207" s="9"/>
      <c r="N207" s="9"/>
      <c r="O207" s="9"/>
      <c r="P207" s="9"/>
      <c r="Q207" s="9"/>
      <c r="R207" s="9"/>
      <c r="S207" s="9"/>
      <c r="T207" s="9"/>
      <c r="U207" s="9"/>
      <c r="V207" s="9"/>
      <c r="W207" s="9"/>
      <c r="X207" s="9"/>
      <c r="Y207" s="9"/>
      <c r="Z207" s="9"/>
    </row>
    <row r="208" spans="1:26" ht="16.5" customHeight="1">
      <c r="A208" s="180"/>
      <c r="B208" s="180"/>
      <c r="C208" s="180"/>
      <c r="D208" s="180"/>
      <c r="E208" s="180"/>
      <c r="F208" s="180"/>
      <c r="G208" s="181"/>
      <c r="H208" s="9"/>
      <c r="I208" s="9"/>
      <c r="J208" s="9"/>
      <c r="K208" s="9"/>
      <c r="L208" s="9"/>
      <c r="M208" s="9"/>
      <c r="N208" s="9"/>
      <c r="O208" s="9"/>
      <c r="P208" s="9"/>
      <c r="Q208" s="9"/>
      <c r="R208" s="9"/>
      <c r="S208" s="9"/>
      <c r="T208" s="9"/>
      <c r="U208" s="9"/>
      <c r="V208" s="9"/>
      <c r="W208" s="9"/>
      <c r="X208" s="9"/>
      <c r="Y208" s="9"/>
      <c r="Z208" s="9"/>
    </row>
    <row r="209" spans="1:26" ht="16.5" customHeight="1">
      <c r="A209" s="180"/>
      <c r="B209" s="180"/>
      <c r="C209" s="180"/>
      <c r="D209" s="180"/>
      <c r="E209" s="180"/>
      <c r="F209" s="180"/>
      <c r="G209" s="181"/>
      <c r="H209" s="9"/>
      <c r="I209" s="9"/>
      <c r="J209" s="9"/>
      <c r="K209" s="9"/>
      <c r="L209" s="9"/>
      <c r="M209" s="9"/>
      <c r="N209" s="9"/>
      <c r="O209" s="9"/>
      <c r="P209" s="9"/>
      <c r="Q209" s="9"/>
      <c r="R209" s="9"/>
      <c r="S209" s="9"/>
      <c r="T209" s="9"/>
      <c r="U209" s="9"/>
      <c r="V209" s="9"/>
      <c r="W209" s="9"/>
      <c r="X209" s="9"/>
      <c r="Y209" s="9"/>
      <c r="Z209" s="9"/>
    </row>
    <row r="210" spans="1:26" ht="16.5" customHeight="1">
      <c r="A210" s="180"/>
      <c r="B210" s="180"/>
      <c r="C210" s="180"/>
      <c r="D210" s="180"/>
      <c r="E210" s="180"/>
      <c r="F210" s="180"/>
      <c r="G210" s="181"/>
      <c r="H210" s="9"/>
      <c r="I210" s="9"/>
      <c r="J210" s="9"/>
      <c r="K210" s="9"/>
      <c r="L210" s="9"/>
      <c r="M210" s="9"/>
      <c r="N210" s="9"/>
      <c r="O210" s="9"/>
      <c r="P210" s="9"/>
      <c r="Q210" s="9"/>
      <c r="R210" s="9"/>
      <c r="S210" s="9"/>
      <c r="T210" s="9"/>
      <c r="U210" s="9"/>
      <c r="V210" s="9"/>
      <c r="W210" s="9"/>
      <c r="X210" s="9"/>
      <c r="Y210" s="9"/>
      <c r="Z210" s="9"/>
    </row>
    <row r="211" spans="1:26" ht="16.5" customHeight="1">
      <c r="A211" s="180"/>
      <c r="B211" s="180"/>
      <c r="C211" s="180"/>
      <c r="D211" s="180"/>
      <c r="E211" s="180"/>
      <c r="F211" s="180"/>
      <c r="G211" s="181"/>
      <c r="H211" s="9"/>
      <c r="I211" s="9"/>
      <c r="J211" s="9"/>
      <c r="K211" s="9"/>
      <c r="L211" s="9"/>
      <c r="M211" s="9"/>
      <c r="N211" s="9"/>
      <c r="O211" s="9"/>
      <c r="P211" s="9"/>
      <c r="Q211" s="9"/>
      <c r="R211" s="9"/>
      <c r="S211" s="9"/>
      <c r="T211" s="9"/>
      <c r="U211" s="9"/>
      <c r="V211" s="9"/>
      <c r="W211" s="9"/>
      <c r="X211" s="9"/>
      <c r="Y211" s="9"/>
      <c r="Z211" s="9"/>
    </row>
    <row r="212" spans="1:26" ht="16.5" customHeight="1">
      <c r="A212" s="180"/>
      <c r="B212" s="180"/>
      <c r="C212" s="180"/>
      <c r="D212" s="180"/>
      <c r="E212" s="180"/>
      <c r="F212" s="180"/>
      <c r="G212" s="181"/>
      <c r="H212" s="9"/>
      <c r="I212" s="9"/>
      <c r="J212" s="9"/>
      <c r="K212" s="9"/>
      <c r="L212" s="9"/>
      <c r="M212" s="9"/>
      <c r="N212" s="9"/>
      <c r="O212" s="9"/>
      <c r="P212" s="9"/>
      <c r="Q212" s="9"/>
      <c r="R212" s="9"/>
      <c r="S212" s="9"/>
      <c r="T212" s="9"/>
      <c r="U212" s="9"/>
      <c r="V212" s="9"/>
      <c r="W212" s="9"/>
      <c r="X212" s="9"/>
      <c r="Y212" s="9"/>
      <c r="Z212" s="9"/>
    </row>
    <row r="213" spans="1:26" ht="16.5" customHeight="1">
      <c r="A213" s="180"/>
      <c r="B213" s="180"/>
      <c r="C213" s="180"/>
      <c r="D213" s="180"/>
      <c r="E213" s="180"/>
      <c r="F213" s="180"/>
      <c r="G213" s="181"/>
      <c r="H213" s="9"/>
      <c r="I213" s="9"/>
      <c r="J213" s="9"/>
      <c r="K213" s="9"/>
      <c r="L213" s="9"/>
      <c r="M213" s="9"/>
      <c r="N213" s="9"/>
      <c r="O213" s="9"/>
      <c r="P213" s="9"/>
      <c r="Q213" s="9"/>
      <c r="R213" s="9"/>
      <c r="S213" s="9"/>
      <c r="T213" s="9"/>
      <c r="U213" s="9"/>
      <c r="V213" s="9"/>
      <c r="W213" s="9"/>
      <c r="X213" s="9"/>
      <c r="Y213" s="9"/>
      <c r="Z213" s="9"/>
    </row>
    <row r="214" spans="1:26" ht="16.5" customHeight="1">
      <c r="A214" s="180"/>
      <c r="B214" s="180"/>
      <c r="C214" s="180"/>
      <c r="D214" s="180"/>
      <c r="E214" s="180"/>
      <c r="F214" s="180"/>
      <c r="G214" s="181"/>
      <c r="H214" s="9"/>
      <c r="I214" s="9"/>
      <c r="J214" s="9"/>
      <c r="K214" s="9"/>
      <c r="L214" s="9"/>
      <c r="M214" s="9"/>
      <c r="N214" s="9"/>
      <c r="O214" s="9"/>
      <c r="P214" s="9"/>
      <c r="Q214" s="9"/>
      <c r="R214" s="9"/>
      <c r="S214" s="9"/>
      <c r="T214" s="9"/>
      <c r="U214" s="9"/>
      <c r="V214" s="9"/>
      <c r="W214" s="9"/>
      <c r="X214" s="9"/>
      <c r="Y214" s="9"/>
      <c r="Z214" s="9"/>
    </row>
    <row r="215" spans="1:26" ht="16.5" customHeight="1">
      <c r="A215" s="180"/>
      <c r="B215" s="180"/>
      <c r="C215" s="180"/>
      <c r="D215" s="180"/>
      <c r="E215" s="180"/>
      <c r="F215" s="180"/>
      <c r="G215" s="181"/>
      <c r="H215" s="9"/>
      <c r="I215" s="9"/>
      <c r="J215" s="9"/>
      <c r="K215" s="9"/>
      <c r="L215" s="9"/>
      <c r="M215" s="9"/>
      <c r="N215" s="9"/>
      <c r="O215" s="9"/>
      <c r="P215" s="9"/>
      <c r="Q215" s="9"/>
      <c r="R215" s="9"/>
      <c r="S215" s="9"/>
      <c r="T215" s="9"/>
      <c r="U215" s="9"/>
      <c r="V215" s="9"/>
      <c r="W215" s="9"/>
      <c r="X215" s="9"/>
      <c r="Y215" s="9"/>
      <c r="Z215" s="9"/>
    </row>
    <row r="216" spans="1:26" ht="16.5" customHeight="1">
      <c r="A216" s="180"/>
      <c r="B216" s="180"/>
      <c r="C216" s="180"/>
      <c r="D216" s="180"/>
      <c r="E216" s="180"/>
      <c r="F216" s="180"/>
      <c r="G216" s="181"/>
      <c r="H216" s="9"/>
      <c r="I216" s="9"/>
      <c r="J216" s="9"/>
      <c r="K216" s="9"/>
      <c r="L216" s="9"/>
      <c r="M216" s="9"/>
      <c r="N216" s="9"/>
      <c r="O216" s="9"/>
      <c r="P216" s="9"/>
      <c r="Q216" s="9"/>
      <c r="R216" s="9"/>
      <c r="S216" s="9"/>
      <c r="T216" s="9"/>
      <c r="U216" s="9"/>
      <c r="V216" s="9"/>
      <c r="W216" s="9"/>
      <c r="X216" s="9"/>
      <c r="Y216" s="9"/>
      <c r="Z216" s="9"/>
    </row>
    <row r="217" spans="1:26" ht="16.5" customHeight="1">
      <c r="A217" s="180"/>
      <c r="B217" s="180"/>
      <c r="C217" s="180"/>
      <c r="D217" s="180"/>
      <c r="E217" s="180"/>
      <c r="F217" s="180"/>
      <c r="G217" s="181"/>
      <c r="H217" s="9"/>
      <c r="I217" s="9"/>
      <c r="J217" s="9"/>
      <c r="K217" s="9"/>
      <c r="L217" s="9"/>
      <c r="M217" s="9"/>
      <c r="N217" s="9"/>
      <c r="O217" s="9"/>
      <c r="P217" s="9"/>
      <c r="Q217" s="9"/>
      <c r="R217" s="9"/>
      <c r="S217" s="9"/>
      <c r="T217" s="9"/>
      <c r="U217" s="9"/>
      <c r="V217" s="9"/>
      <c r="W217" s="9"/>
      <c r="X217" s="9"/>
      <c r="Y217" s="9"/>
      <c r="Z217" s="9"/>
    </row>
    <row r="218" spans="1:26" ht="16.5" customHeight="1">
      <c r="A218" s="180"/>
      <c r="B218" s="180"/>
      <c r="C218" s="180"/>
      <c r="D218" s="180"/>
      <c r="E218" s="180"/>
      <c r="F218" s="180"/>
      <c r="G218" s="181"/>
      <c r="H218" s="9"/>
      <c r="I218" s="9"/>
      <c r="J218" s="9"/>
      <c r="K218" s="9"/>
      <c r="L218" s="9"/>
      <c r="M218" s="9"/>
      <c r="N218" s="9"/>
      <c r="O218" s="9"/>
      <c r="P218" s="9"/>
      <c r="Q218" s="9"/>
      <c r="R218" s="9"/>
      <c r="S218" s="9"/>
      <c r="T218" s="9"/>
      <c r="U218" s="9"/>
      <c r="V218" s="9"/>
      <c r="W218" s="9"/>
      <c r="X218" s="9"/>
      <c r="Y218" s="9"/>
      <c r="Z218" s="9"/>
    </row>
    <row r="219" spans="1:26" ht="16.5" customHeight="1">
      <c r="A219" s="180"/>
      <c r="B219" s="180"/>
      <c r="C219" s="180"/>
      <c r="D219" s="180"/>
      <c r="E219" s="180"/>
      <c r="F219" s="180"/>
      <c r="G219" s="181"/>
      <c r="H219" s="9"/>
      <c r="I219" s="9"/>
      <c r="J219" s="9"/>
      <c r="K219" s="9"/>
      <c r="L219" s="9"/>
      <c r="M219" s="9"/>
      <c r="N219" s="9"/>
      <c r="O219" s="9"/>
      <c r="P219" s="9"/>
      <c r="Q219" s="9"/>
      <c r="R219" s="9"/>
      <c r="S219" s="9"/>
      <c r="T219" s="9"/>
      <c r="U219" s="9"/>
      <c r="V219" s="9"/>
      <c r="W219" s="9"/>
      <c r="X219" s="9"/>
      <c r="Y219" s="9"/>
      <c r="Z219" s="9"/>
    </row>
    <row r="220" spans="1:26" ht="16.5" customHeight="1">
      <c r="A220" s="180"/>
      <c r="B220" s="180"/>
      <c r="C220" s="180"/>
      <c r="D220" s="180"/>
      <c r="E220" s="180"/>
      <c r="F220" s="180"/>
      <c r="G220" s="181"/>
      <c r="H220" s="9"/>
      <c r="I220" s="9"/>
      <c r="J220" s="9"/>
      <c r="K220" s="9"/>
      <c r="L220" s="9"/>
      <c r="M220" s="9"/>
      <c r="N220" s="9"/>
      <c r="O220" s="9"/>
      <c r="P220" s="9"/>
      <c r="Q220" s="9"/>
      <c r="R220" s="9"/>
      <c r="S220" s="9"/>
      <c r="T220" s="9"/>
      <c r="U220" s="9"/>
      <c r="V220" s="9"/>
      <c r="W220" s="9"/>
      <c r="X220" s="9"/>
      <c r="Y220" s="9"/>
      <c r="Z220" s="9"/>
    </row>
    <row r="221" spans="1:26" ht="16.5" customHeight="1">
      <c r="A221" s="180"/>
      <c r="B221" s="180"/>
      <c r="C221" s="180"/>
      <c r="D221" s="180"/>
      <c r="E221" s="180"/>
      <c r="F221" s="180"/>
      <c r="G221" s="181"/>
      <c r="H221" s="9"/>
      <c r="I221" s="9"/>
      <c r="J221" s="9"/>
      <c r="K221" s="9"/>
      <c r="L221" s="9"/>
      <c r="M221" s="9"/>
      <c r="N221" s="9"/>
      <c r="O221" s="9"/>
      <c r="P221" s="9"/>
      <c r="Q221" s="9"/>
      <c r="R221" s="9"/>
      <c r="S221" s="9"/>
      <c r="T221" s="9"/>
      <c r="U221" s="9"/>
      <c r="V221" s="9"/>
      <c r="W221" s="9"/>
      <c r="X221" s="9"/>
      <c r="Y221" s="9"/>
      <c r="Z221" s="9"/>
    </row>
    <row r="222" spans="1:26" ht="16.5" customHeight="1">
      <c r="A222" s="180"/>
      <c r="B222" s="180"/>
      <c r="C222" s="180"/>
      <c r="D222" s="180"/>
      <c r="E222" s="180"/>
      <c r="F222" s="180"/>
      <c r="G222" s="181"/>
      <c r="H222" s="9"/>
      <c r="I222" s="9"/>
      <c r="J222" s="9"/>
      <c r="K222" s="9"/>
      <c r="L222" s="9"/>
      <c r="M222" s="9"/>
      <c r="N222" s="9"/>
      <c r="O222" s="9"/>
      <c r="P222" s="9"/>
      <c r="Q222" s="9"/>
      <c r="R222" s="9"/>
      <c r="S222" s="9"/>
      <c r="T222" s="9"/>
      <c r="U222" s="9"/>
      <c r="V222" s="9"/>
      <c r="W222" s="9"/>
      <c r="X222" s="9"/>
      <c r="Y222" s="9"/>
      <c r="Z222" s="9"/>
    </row>
    <row r="223" spans="1:26" ht="16.5" customHeight="1">
      <c r="A223" s="180"/>
      <c r="B223" s="180"/>
      <c r="C223" s="180"/>
      <c r="D223" s="180"/>
      <c r="E223" s="180"/>
      <c r="F223" s="180"/>
      <c r="G223" s="181"/>
      <c r="H223" s="9"/>
      <c r="I223" s="9"/>
      <c r="J223" s="9"/>
      <c r="K223" s="9"/>
      <c r="L223" s="9"/>
      <c r="M223" s="9"/>
      <c r="N223" s="9"/>
      <c r="O223" s="9"/>
      <c r="P223" s="9"/>
      <c r="Q223" s="9"/>
      <c r="R223" s="9"/>
      <c r="S223" s="9"/>
      <c r="T223" s="9"/>
      <c r="U223" s="9"/>
      <c r="V223" s="9"/>
      <c r="W223" s="9"/>
      <c r="X223" s="9"/>
      <c r="Y223" s="9"/>
      <c r="Z223" s="9"/>
    </row>
    <row r="224" spans="1:26" ht="16.5" customHeight="1">
      <c r="A224" s="180"/>
      <c r="B224" s="180"/>
      <c r="C224" s="180"/>
      <c r="D224" s="180"/>
      <c r="E224" s="180"/>
      <c r="F224" s="180"/>
      <c r="G224" s="181"/>
      <c r="H224" s="9"/>
      <c r="I224" s="9"/>
      <c r="J224" s="9"/>
      <c r="K224" s="9"/>
      <c r="L224" s="9"/>
      <c r="M224" s="9"/>
      <c r="N224" s="9"/>
      <c r="O224" s="9"/>
      <c r="P224" s="9"/>
      <c r="Q224" s="9"/>
      <c r="R224" s="9"/>
      <c r="S224" s="9"/>
      <c r="T224" s="9"/>
      <c r="U224" s="9"/>
      <c r="V224" s="9"/>
      <c r="W224" s="9"/>
      <c r="X224" s="9"/>
      <c r="Y224" s="9"/>
      <c r="Z224" s="9"/>
    </row>
    <row r="225" spans="1:26" ht="16.5" customHeight="1">
      <c r="A225" s="180"/>
      <c r="B225" s="180"/>
      <c r="C225" s="180"/>
      <c r="D225" s="180"/>
      <c r="E225" s="180"/>
      <c r="F225" s="180"/>
      <c r="G225" s="181"/>
      <c r="H225" s="9"/>
      <c r="I225" s="9"/>
      <c r="J225" s="9"/>
      <c r="K225" s="9"/>
      <c r="L225" s="9"/>
      <c r="M225" s="9"/>
      <c r="N225" s="9"/>
      <c r="O225" s="9"/>
      <c r="P225" s="9"/>
      <c r="Q225" s="9"/>
      <c r="R225" s="9"/>
      <c r="S225" s="9"/>
      <c r="T225" s="9"/>
      <c r="U225" s="9"/>
      <c r="V225" s="9"/>
      <c r="W225" s="9"/>
      <c r="X225" s="9"/>
      <c r="Y225" s="9"/>
      <c r="Z225" s="9"/>
    </row>
    <row r="226" spans="1:26" ht="16.5" customHeight="1">
      <c r="A226" s="180"/>
      <c r="B226" s="180"/>
      <c r="C226" s="180"/>
      <c r="D226" s="180"/>
      <c r="E226" s="180"/>
      <c r="F226" s="180"/>
      <c r="G226" s="181"/>
      <c r="H226" s="9"/>
      <c r="I226" s="9"/>
      <c r="J226" s="9"/>
      <c r="K226" s="9"/>
      <c r="L226" s="9"/>
      <c r="M226" s="9"/>
      <c r="N226" s="9"/>
      <c r="O226" s="9"/>
      <c r="P226" s="9"/>
      <c r="Q226" s="9"/>
      <c r="R226" s="9"/>
      <c r="S226" s="9"/>
      <c r="T226" s="9"/>
      <c r="U226" s="9"/>
      <c r="V226" s="9"/>
      <c r="W226" s="9"/>
      <c r="X226" s="9"/>
      <c r="Y226" s="9"/>
      <c r="Z226" s="9"/>
    </row>
    <row r="227" spans="1:26" ht="16.5" customHeight="1">
      <c r="A227" s="180"/>
      <c r="B227" s="180"/>
      <c r="C227" s="180"/>
      <c r="D227" s="180"/>
      <c r="E227" s="180"/>
      <c r="F227" s="180"/>
      <c r="G227" s="181"/>
      <c r="H227" s="9"/>
      <c r="I227" s="9"/>
      <c r="J227" s="9"/>
      <c r="K227" s="9"/>
      <c r="L227" s="9"/>
      <c r="M227" s="9"/>
      <c r="N227" s="9"/>
      <c r="O227" s="9"/>
      <c r="P227" s="9"/>
      <c r="Q227" s="9"/>
      <c r="R227" s="9"/>
      <c r="S227" s="9"/>
      <c r="T227" s="9"/>
      <c r="U227" s="9"/>
      <c r="V227" s="9"/>
      <c r="W227" s="9"/>
      <c r="X227" s="9"/>
      <c r="Y227" s="9"/>
      <c r="Z227" s="9"/>
    </row>
    <row r="228" spans="1:26" ht="16.5" customHeight="1">
      <c r="A228" s="180"/>
      <c r="B228" s="180"/>
      <c r="C228" s="180"/>
      <c r="D228" s="180"/>
      <c r="E228" s="180"/>
      <c r="F228" s="180"/>
      <c r="G228" s="181"/>
      <c r="H228" s="9"/>
      <c r="I228" s="9"/>
      <c r="J228" s="9"/>
      <c r="K228" s="9"/>
      <c r="L228" s="9"/>
      <c r="M228" s="9"/>
      <c r="N228" s="9"/>
      <c r="O228" s="9"/>
      <c r="P228" s="9"/>
      <c r="Q228" s="9"/>
      <c r="R228" s="9"/>
      <c r="S228" s="9"/>
      <c r="T228" s="9"/>
      <c r="U228" s="9"/>
      <c r="V228" s="9"/>
      <c r="W228" s="9"/>
      <c r="X228" s="9"/>
      <c r="Y228" s="9"/>
      <c r="Z228" s="9"/>
    </row>
    <row r="229" spans="1:26" ht="16.5" customHeight="1">
      <c r="A229" s="180"/>
      <c r="B229" s="180"/>
      <c r="C229" s="180"/>
      <c r="D229" s="180"/>
      <c r="E229" s="180"/>
      <c r="F229" s="180"/>
      <c r="G229" s="181"/>
      <c r="H229" s="9"/>
      <c r="I229" s="9"/>
      <c r="J229" s="9"/>
      <c r="K229" s="9"/>
      <c r="L229" s="9"/>
      <c r="M229" s="9"/>
      <c r="N229" s="9"/>
      <c r="O229" s="9"/>
      <c r="P229" s="9"/>
      <c r="Q229" s="9"/>
      <c r="R229" s="9"/>
      <c r="S229" s="9"/>
      <c r="T229" s="9"/>
      <c r="U229" s="9"/>
      <c r="V229" s="9"/>
      <c r="W229" s="9"/>
      <c r="X229" s="9"/>
      <c r="Y229" s="9"/>
      <c r="Z229" s="9"/>
    </row>
    <row r="230" spans="1:26" ht="16.5" customHeight="1">
      <c r="A230" s="180"/>
      <c r="B230" s="180"/>
      <c r="C230" s="180"/>
      <c r="D230" s="180"/>
      <c r="E230" s="180"/>
      <c r="F230" s="180"/>
      <c r="G230" s="181"/>
      <c r="H230" s="9"/>
      <c r="I230" s="9"/>
      <c r="J230" s="9"/>
      <c r="K230" s="9"/>
      <c r="L230" s="9"/>
      <c r="M230" s="9"/>
      <c r="N230" s="9"/>
      <c r="O230" s="9"/>
      <c r="P230" s="9"/>
      <c r="Q230" s="9"/>
      <c r="R230" s="9"/>
      <c r="S230" s="9"/>
      <c r="T230" s="9"/>
      <c r="U230" s="9"/>
      <c r="V230" s="9"/>
      <c r="W230" s="9"/>
      <c r="X230" s="9"/>
      <c r="Y230" s="9"/>
      <c r="Z230" s="9"/>
    </row>
    <row r="231" spans="1:26" ht="16.5" customHeight="1">
      <c r="A231" s="180"/>
      <c r="B231" s="180"/>
      <c r="C231" s="180"/>
      <c r="D231" s="180"/>
      <c r="E231" s="180"/>
      <c r="F231" s="180"/>
      <c r="G231" s="181"/>
      <c r="H231" s="9"/>
      <c r="I231" s="9"/>
      <c r="J231" s="9"/>
      <c r="K231" s="9"/>
      <c r="L231" s="9"/>
      <c r="M231" s="9"/>
      <c r="N231" s="9"/>
      <c r="O231" s="9"/>
      <c r="P231" s="9"/>
      <c r="Q231" s="9"/>
      <c r="R231" s="9"/>
      <c r="S231" s="9"/>
      <c r="T231" s="9"/>
      <c r="U231" s="9"/>
      <c r="V231" s="9"/>
      <c r="W231" s="9"/>
      <c r="X231" s="9"/>
      <c r="Y231" s="9"/>
      <c r="Z231" s="9"/>
    </row>
    <row r="232" spans="1:26" ht="16.5" customHeight="1">
      <c r="A232" s="180"/>
      <c r="B232" s="180"/>
      <c r="C232" s="180"/>
      <c r="D232" s="180"/>
      <c r="E232" s="180"/>
      <c r="F232" s="180"/>
      <c r="G232" s="181"/>
      <c r="H232" s="9"/>
      <c r="I232" s="9"/>
      <c r="J232" s="9"/>
      <c r="K232" s="9"/>
      <c r="L232" s="9"/>
      <c r="M232" s="9"/>
      <c r="N232" s="9"/>
      <c r="O232" s="9"/>
      <c r="P232" s="9"/>
      <c r="Q232" s="9"/>
      <c r="R232" s="9"/>
      <c r="S232" s="9"/>
      <c r="T232" s="9"/>
      <c r="U232" s="9"/>
      <c r="V232" s="9"/>
      <c r="W232" s="9"/>
      <c r="X232" s="9"/>
      <c r="Y232" s="9"/>
      <c r="Z232" s="9"/>
    </row>
    <row r="233" spans="1:26" ht="16.5" customHeight="1">
      <c r="A233" s="180"/>
      <c r="B233" s="180"/>
      <c r="C233" s="180"/>
      <c r="D233" s="180"/>
      <c r="E233" s="180"/>
      <c r="F233" s="180"/>
      <c r="G233" s="181"/>
      <c r="H233" s="9"/>
      <c r="I233" s="9"/>
      <c r="J233" s="9"/>
      <c r="K233" s="9"/>
      <c r="L233" s="9"/>
      <c r="M233" s="9"/>
      <c r="N233" s="9"/>
      <c r="O233" s="9"/>
      <c r="P233" s="9"/>
      <c r="Q233" s="9"/>
      <c r="R233" s="9"/>
      <c r="S233" s="9"/>
      <c r="T233" s="9"/>
      <c r="U233" s="9"/>
      <c r="V233" s="9"/>
      <c r="W233" s="9"/>
      <c r="X233" s="9"/>
      <c r="Y233" s="9"/>
      <c r="Z233" s="9"/>
    </row>
    <row r="234" spans="1:26" ht="16.5" customHeight="1">
      <c r="A234" s="180"/>
      <c r="B234" s="180"/>
      <c r="C234" s="180"/>
      <c r="D234" s="180"/>
      <c r="E234" s="180"/>
      <c r="F234" s="180"/>
      <c r="G234" s="181"/>
      <c r="H234" s="9"/>
      <c r="I234" s="9"/>
      <c r="J234" s="9"/>
      <c r="K234" s="9"/>
      <c r="L234" s="9"/>
      <c r="M234" s="9"/>
      <c r="N234" s="9"/>
      <c r="O234" s="9"/>
      <c r="P234" s="9"/>
      <c r="Q234" s="9"/>
      <c r="R234" s="9"/>
      <c r="S234" s="9"/>
      <c r="T234" s="9"/>
      <c r="U234" s="9"/>
      <c r="V234" s="9"/>
      <c r="W234" s="9"/>
      <c r="X234" s="9"/>
      <c r="Y234" s="9"/>
      <c r="Z234" s="9"/>
    </row>
    <row r="235" spans="1:26" ht="16.5" customHeight="1">
      <c r="A235" s="180"/>
      <c r="B235" s="180"/>
      <c r="C235" s="180"/>
      <c r="D235" s="180"/>
      <c r="E235" s="180"/>
      <c r="F235" s="180"/>
      <c r="G235" s="181"/>
      <c r="H235" s="9"/>
      <c r="I235" s="9"/>
      <c r="J235" s="9"/>
      <c r="K235" s="9"/>
      <c r="L235" s="9"/>
      <c r="M235" s="9"/>
      <c r="N235" s="9"/>
      <c r="O235" s="9"/>
      <c r="P235" s="9"/>
      <c r="Q235" s="9"/>
      <c r="R235" s="9"/>
      <c r="S235" s="9"/>
      <c r="T235" s="9"/>
      <c r="U235" s="9"/>
      <c r="V235" s="9"/>
      <c r="W235" s="9"/>
      <c r="X235" s="9"/>
      <c r="Y235" s="9"/>
      <c r="Z235" s="9"/>
    </row>
    <row r="236" spans="1:26" ht="16.5" customHeight="1">
      <c r="A236" s="180"/>
      <c r="B236" s="180"/>
      <c r="C236" s="180"/>
      <c r="D236" s="180"/>
      <c r="E236" s="180"/>
      <c r="F236" s="180"/>
      <c r="G236" s="181"/>
      <c r="H236" s="9"/>
      <c r="I236" s="9"/>
      <c r="J236" s="9"/>
      <c r="K236" s="9"/>
      <c r="L236" s="9"/>
      <c r="M236" s="9"/>
      <c r="N236" s="9"/>
      <c r="O236" s="9"/>
      <c r="P236" s="9"/>
      <c r="Q236" s="9"/>
      <c r="R236" s="9"/>
      <c r="S236" s="9"/>
      <c r="T236" s="9"/>
      <c r="U236" s="9"/>
      <c r="V236" s="9"/>
      <c r="W236" s="9"/>
      <c r="X236" s="9"/>
      <c r="Y236" s="9"/>
      <c r="Z236" s="9"/>
    </row>
    <row r="237" spans="1:26" ht="16.5" customHeight="1">
      <c r="A237" s="180"/>
      <c r="B237" s="180"/>
      <c r="C237" s="180"/>
      <c r="D237" s="180"/>
      <c r="E237" s="180"/>
      <c r="F237" s="180"/>
      <c r="G237" s="181"/>
      <c r="H237" s="9"/>
      <c r="I237" s="9"/>
      <c r="J237" s="9"/>
      <c r="K237" s="9"/>
      <c r="L237" s="9"/>
      <c r="M237" s="9"/>
      <c r="N237" s="9"/>
      <c r="O237" s="9"/>
      <c r="P237" s="9"/>
      <c r="Q237" s="9"/>
      <c r="R237" s="9"/>
      <c r="S237" s="9"/>
      <c r="T237" s="9"/>
      <c r="U237" s="9"/>
      <c r="V237" s="9"/>
      <c r="W237" s="9"/>
      <c r="X237" s="9"/>
      <c r="Y237" s="9"/>
      <c r="Z237" s="9"/>
    </row>
    <row r="238" spans="1:26" ht="16.5" customHeight="1">
      <c r="A238" s="180"/>
      <c r="B238" s="180"/>
      <c r="C238" s="180"/>
      <c r="D238" s="180"/>
      <c r="E238" s="180"/>
      <c r="F238" s="180"/>
      <c r="G238" s="181"/>
      <c r="H238" s="9"/>
      <c r="I238" s="9"/>
      <c r="J238" s="9"/>
      <c r="K238" s="9"/>
      <c r="L238" s="9"/>
      <c r="M238" s="9"/>
      <c r="N238" s="9"/>
      <c r="O238" s="9"/>
      <c r="P238" s="9"/>
      <c r="Q238" s="9"/>
      <c r="R238" s="9"/>
      <c r="S238" s="9"/>
      <c r="T238" s="9"/>
      <c r="U238" s="9"/>
      <c r="V238" s="9"/>
      <c r="W238" s="9"/>
      <c r="X238" s="9"/>
      <c r="Y238" s="9"/>
      <c r="Z238" s="9"/>
    </row>
    <row r="239" spans="1:26" ht="16.5" customHeight="1">
      <c r="A239" s="180"/>
      <c r="B239" s="180"/>
      <c r="C239" s="180"/>
      <c r="D239" s="180"/>
      <c r="E239" s="180"/>
      <c r="F239" s="180"/>
      <c r="G239" s="181"/>
      <c r="H239" s="9"/>
      <c r="I239" s="9"/>
      <c r="J239" s="9"/>
      <c r="K239" s="9"/>
      <c r="L239" s="9"/>
      <c r="M239" s="9"/>
      <c r="N239" s="9"/>
      <c r="O239" s="9"/>
      <c r="P239" s="9"/>
      <c r="Q239" s="9"/>
      <c r="R239" s="9"/>
      <c r="S239" s="9"/>
      <c r="T239" s="9"/>
      <c r="U239" s="9"/>
      <c r="V239" s="9"/>
      <c r="W239" s="9"/>
      <c r="X239" s="9"/>
      <c r="Y239" s="9"/>
      <c r="Z239" s="9"/>
    </row>
    <row r="240" spans="1:26" ht="16.5" customHeight="1">
      <c r="A240" s="180"/>
      <c r="B240" s="180"/>
      <c r="C240" s="180"/>
      <c r="D240" s="180"/>
      <c r="E240" s="180"/>
      <c r="F240" s="180"/>
      <c r="G240" s="181"/>
      <c r="H240" s="9"/>
      <c r="I240" s="9"/>
      <c r="J240" s="9"/>
      <c r="K240" s="9"/>
      <c r="L240" s="9"/>
      <c r="M240" s="9"/>
      <c r="N240" s="9"/>
      <c r="O240" s="9"/>
      <c r="P240" s="9"/>
      <c r="Q240" s="9"/>
      <c r="R240" s="9"/>
      <c r="S240" s="9"/>
      <c r="T240" s="9"/>
      <c r="U240" s="9"/>
      <c r="V240" s="9"/>
      <c r="W240" s="9"/>
      <c r="X240" s="9"/>
      <c r="Y240" s="9"/>
      <c r="Z240" s="9"/>
    </row>
    <row r="241" spans="1:26" ht="16.5" customHeight="1">
      <c r="A241" s="180"/>
      <c r="B241" s="180"/>
      <c r="C241" s="180"/>
      <c r="D241" s="180"/>
      <c r="E241" s="180"/>
      <c r="F241" s="180"/>
      <c r="G241" s="181"/>
      <c r="H241" s="9"/>
      <c r="I241" s="9"/>
      <c r="J241" s="9"/>
      <c r="K241" s="9"/>
      <c r="L241" s="9"/>
      <c r="M241" s="9"/>
      <c r="N241" s="9"/>
      <c r="O241" s="9"/>
      <c r="P241" s="9"/>
      <c r="Q241" s="9"/>
      <c r="R241" s="9"/>
      <c r="S241" s="9"/>
      <c r="T241" s="9"/>
      <c r="U241" s="9"/>
      <c r="V241" s="9"/>
      <c r="W241" s="9"/>
      <c r="X241" s="9"/>
      <c r="Y241" s="9"/>
      <c r="Z241" s="9"/>
    </row>
    <row r="242" spans="1:26" ht="16.5" customHeight="1">
      <c r="A242" s="180"/>
      <c r="B242" s="180"/>
      <c r="C242" s="180"/>
      <c r="D242" s="180"/>
      <c r="E242" s="180"/>
      <c r="F242" s="180"/>
      <c r="G242" s="181"/>
      <c r="H242" s="9"/>
      <c r="I242" s="9"/>
      <c r="J242" s="9"/>
      <c r="K242" s="9"/>
      <c r="L242" s="9"/>
      <c r="M242" s="9"/>
      <c r="N242" s="9"/>
      <c r="O242" s="9"/>
      <c r="P242" s="9"/>
      <c r="Q242" s="9"/>
      <c r="R242" s="9"/>
      <c r="S242" s="9"/>
      <c r="T242" s="9"/>
      <c r="U242" s="9"/>
      <c r="V242" s="9"/>
      <c r="W242" s="9"/>
      <c r="X242" s="9"/>
      <c r="Y242" s="9"/>
      <c r="Z242" s="9"/>
    </row>
    <row r="243" spans="1:26" ht="16.5" customHeight="1">
      <c r="A243" s="180"/>
      <c r="B243" s="180"/>
      <c r="C243" s="180"/>
      <c r="D243" s="180"/>
      <c r="E243" s="180"/>
      <c r="F243" s="180"/>
      <c r="G243" s="181"/>
      <c r="H243" s="9"/>
      <c r="I243" s="9"/>
      <c r="J243" s="9"/>
      <c r="K243" s="9"/>
      <c r="L243" s="9"/>
      <c r="M243" s="9"/>
      <c r="N243" s="9"/>
      <c r="O243" s="9"/>
      <c r="P243" s="9"/>
      <c r="Q243" s="9"/>
      <c r="R243" s="9"/>
      <c r="S243" s="9"/>
      <c r="T243" s="9"/>
      <c r="U243" s="9"/>
      <c r="V243" s="9"/>
      <c r="W243" s="9"/>
      <c r="X243" s="9"/>
      <c r="Y243" s="9"/>
      <c r="Z243" s="9"/>
    </row>
    <row r="244" spans="1:26" ht="16.5" customHeight="1">
      <c r="A244" s="180"/>
      <c r="B244" s="180"/>
      <c r="C244" s="180"/>
      <c r="D244" s="180"/>
      <c r="E244" s="180"/>
      <c r="F244" s="180"/>
      <c r="G244" s="181"/>
      <c r="H244" s="9"/>
      <c r="I244" s="9"/>
      <c r="J244" s="9"/>
      <c r="K244" s="9"/>
      <c r="L244" s="9"/>
      <c r="M244" s="9"/>
      <c r="N244" s="9"/>
      <c r="O244" s="9"/>
      <c r="P244" s="9"/>
      <c r="Q244" s="9"/>
      <c r="R244" s="9"/>
      <c r="S244" s="9"/>
      <c r="T244" s="9"/>
      <c r="U244" s="9"/>
      <c r="V244" s="9"/>
      <c r="W244" s="9"/>
      <c r="X244" s="9"/>
      <c r="Y244" s="9"/>
      <c r="Z244" s="9"/>
    </row>
    <row r="245" spans="1:26" ht="16.5" customHeight="1">
      <c r="A245" s="180"/>
      <c r="B245" s="180"/>
      <c r="C245" s="180"/>
      <c r="D245" s="180"/>
      <c r="E245" s="180"/>
      <c r="F245" s="180"/>
      <c r="G245" s="181"/>
      <c r="H245" s="9"/>
      <c r="I245" s="9"/>
      <c r="J245" s="9"/>
      <c r="K245" s="9"/>
      <c r="L245" s="9"/>
      <c r="M245" s="9"/>
      <c r="N245" s="9"/>
      <c r="O245" s="9"/>
      <c r="P245" s="9"/>
      <c r="Q245" s="9"/>
      <c r="R245" s="9"/>
      <c r="S245" s="9"/>
      <c r="T245" s="9"/>
      <c r="U245" s="9"/>
      <c r="V245" s="9"/>
      <c r="W245" s="9"/>
      <c r="X245" s="9"/>
      <c r="Y245" s="9"/>
      <c r="Z245" s="9"/>
    </row>
    <row r="246" spans="1:26" ht="16.5" customHeight="1">
      <c r="A246" s="180"/>
      <c r="B246" s="180"/>
      <c r="C246" s="180"/>
      <c r="D246" s="180"/>
      <c r="E246" s="180"/>
      <c r="F246" s="180"/>
      <c r="G246" s="181"/>
      <c r="H246" s="9"/>
      <c r="I246" s="9"/>
      <c r="J246" s="9"/>
      <c r="K246" s="9"/>
      <c r="L246" s="9"/>
      <c r="M246" s="9"/>
      <c r="N246" s="9"/>
      <c r="O246" s="9"/>
      <c r="P246" s="9"/>
      <c r="Q246" s="9"/>
      <c r="R246" s="9"/>
      <c r="S246" s="9"/>
      <c r="T246" s="9"/>
      <c r="U246" s="9"/>
      <c r="V246" s="9"/>
      <c r="W246" s="9"/>
      <c r="X246" s="9"/>
      <c r="Y246" s="9"/>
      <c r="Z246" s="9"/>
    </row>
    <row r="247" spans="1:26" ht="16.5" customHeight="1">
      <c r="A247" s="180"/>
      <c r="B247" s="180"/>
      <c r="C247" s="180"/>
      <c r="D247" s="180"/>
      <c r="E247" s="180"/>
      <c r="F247" s="180"/>
      <c r="G247" s="181"/>
      <c r="H247" s="9"/>
      <c r="I247" s="9"/>
      <c r="J247" s="9"/>
      <c r="K247" s="9"/>
      <c r="L247" s="9"/>
      <c r="M247" s="9"/>
      <c r="N247" s="9"/>
      <c r="O247" s="9"/>
      <c r="P247" s="9"/>
      <c r="Q247" s="9"/>
      <c r="R247" s="9"/>
      <c r="S247" s="9"/>
      <c r="T247" s="9"/>
      <c r="U247" s="9"/>
      <c r="V247" s="9"/>
      <c r="W247" s="9"/>
      <c r="X247" s="9"/>
      <c r="Y247" s="9"/>
      <c r="Z247" s="9"/>
    </row>
    <row r="248" spans="1:26" ht="16.5" customHeight="1">
      <c r="A248" s="180"/>
      <c r="B248" s="180"/>
      <c r="C248" s="180"/>
      <c r="D248" s="180"/>
      <c r="E248" s="180"/>
      <c r="F248" s="180"/>
      <c r="G248" s="181"/>
      <c r="H248" s="9"/>
      <c r="I248" s="9"/>
      <c r="J248" s="9"/>
      <c r="K248" s="9"/>
      <c r="L248" s="9"/>
      <c r="M248" s="9"/>
      <c r="N248" s="9"/>
      <c r="O248" s="9"/>
      <c r="P248" s="9"/>
      <c r="Q248" s="9"/>
      <c r="R248" s="9"/>
      <c r="S248" s="9"/>
      <c r="T248" s="9"/>
      <c r="U248" s="9"/>
      <c r="V248" s="9"/>
      <c r="W248" s="9"/>
      <c r="X248" s="9"/>
      <c r="Y248" s="9"/>
      <c r="Z248" s="9"/>
    </row>
    <row r="249" spans="1:26" ht="16.5" customHeight="1">
      <c r="A249" s="180"/>
      <c r="B249" s="180"/>
      <c r="C249" s="180"/>
      <c r="D249" s="180"/>
      <c r="E249" s="180"/>
      <c r="F249" s="180"/>
      <c r="G249" s="181"/>
      <c r="H249" s="9"/>
      <c r="I249" s="9"/>
      <c r="J249" s="9"/>
      <c r="K249" s="9"/>
      <c r="L249" s="9"/>
      <c r="M249" s="9"/>
      <c r="N249" s="9"/>
      <c r="O249" s="9"/>
      <c r="P249" s="9"/>
      <c r="Q249" s="9"/>
      <c r="R249" s="9"/>
      <c r="S249" s="9"/>
      <c r="T249" s="9"/>
      <c r="U249" s="9"/>
      <c r="V249" s="9"/>
      <c r="W249" s="9"/>
      <c r="X249" s="9"/>
      <c r="Y249" s="9"/>
      <c r="Z249" s="9"/>
    </row>
    <row r="250" spans="1:26" ht="16.5" customHeight="1">
      <c r="A250" s="180"/>
      <c r="B250" s="180"/>
      <c r="C250" s="180"/>
      <c r="D250" s="180"/>
      <c r="E250" s="180"/>
      <c r="F250" s="180"/>
      <c r="G250" s="181"/>
      <c r="H250" s="9"/>
      <c r="I250" s="9"/>
      <c r="J250" s="9"/>
      <c r="K250" s="9"/>
      <c r="L250" s="9"/>
      <c r="M250" s="9"/>
      <c r="N250" s="9"/>
      <c r="O250" s="9"/>
      <c r="P250" s="9"/>
      <c r="Q250" s="9"/>
      <c r="R250" s="9"/>
      <c r="S250" s="9"/>
      <c r="T250" s="9"/>
      <c r="U250" s="9"/>
      <c r="V250" s="9"/>
      <c r="W250" s="9"/>
      <c r="X250" s="9"/>
      <c r="Y250" s="9"/>
      <c r="Z250" s="9"/>
    </row>
    <row r="251" spans="1:26" ht="16.5" customHeight="1">
      <c r="A251" s="180"/>
      <c r="B251" s="180"/>
      <c r="C251" s="180"/>
      <c r="D251" s="180"/>
      <c r="E251" s="180"/>
      <c r="F251" s="180"/>
      <c r="G251" s="181"/>
      <c r="H251" s="9"/>
      <c r="I251" s="9"/>
      <c r="J251" s="9"/>
      <c r="K251" s="9"/>
      <c r="L251" s="9"/>
      <c r="M251" s="9"/>
      <c r="N251" s="9"/>
      <c r="O251" s="9"/>
      <c r="P251" s="9"/>
      <c r="Q251" s="9"/>
      <c r="R251" s="9"/>
      <c r="S251" s="9"/>
      <c r="T251" s="9"/>
      <c r="U251" s="9"/>
      <c r="V251" s="9"/>
      <c r="W251" s="9"/>
      <c r="X251" s="9"/>
      <c r="Y251" s="9"/>
      <c r="Z251" s="9"/>
    </row>
    <row r="252" spans="1:26" ht="16.5" customHeight="1">
      <c r="A252" s="180"/>
      <c r="B252" s="180"/>
      <c r="C252" s="180"/>
      <c r="D252" s="180"/>
      <c r="E252" s="180"/>
      <c r="F252" s="180"/>
      <c r="G252" s="181"/>
      <c r="H252" s="9"/>
      <c r="I252" s="9"/>
      <c r="J252" s="9"/>
      <c r="K252" s="9"/>
      <c r="L252" s="9"/>
      <c r="M252" s="9"/>
      <c r="N252" s="9"/>
      <c r="O252" s="9"/>
      <c r="P252" s="9"/>
      <c r="Q252" s="9"/>
      <c r="R252" s="9"/>
      <c r="S252" s="9"/>
      <c r="T252" s="9"/>
      <c r="U252" s="9"/>
      <c r="V252" s="9"/>
      <c r="W252" s="9"/>
      <c r="X252" s="9"/>
      <c r="Y252" s="9"/>
      <c r="Z252" s="9"/>
    </row>
    <row r="253" spans="1:26" ht="16.5" customHeight="1">
      <c r="A253" s="180"/>
      <c r="B253" s="180"/>
      <c r="C253" s="180"/>
      <c r="D253" s="180"/>
      <c r="E253" s="180"/>
      <c r="F253" s="180"/>
      <c r="G253" s="181"/>
      <c r="H253" s="9"/>
      <c r="I253" s="9"/>
      <c r="J253" s="9"/>
      <c r="K253" s="9"/>
      <c r="L253" s="9"/>
      <c r="M253" s="9"/>
      <c r="N253" s="9"/>
      <c r="O253" s="9"/>
      <c r="P253" s="9"/>
      <c r="Q253" s="9"/>
      <c r="R253" s="9"/>
      <c r="S253" s="9"/>
      <c r="T253" s="9"/>
      <c r="U253" s="9"/>
      <c r="V253" s="9"/>
      <c r="W253" s="9"/>
      <c r="X253" s="9"/>
      <c r="Y253" s="9"/>
      <c r="Z253" s="9"/>
    </row>
    <row r="254" spans="1:26" ht="16.5" customHeight="1">
      <c r="A254" s="180"/>
      <c r="B254" s="180"/>
      <c r="C254" s="180"/>
      <c r="D254" s="180"/>
      <c r="E254" s="180"/>
      <c r="F254" s="180"/>
      <c r="G254" s="181"/>
      <c r="H254" s="9"/>
      <c r="I254" s="9"/>
      <c r="J254" s="9"/>
      <c r="K254" s="9"/>
      <c r="L254" s="9"/>
      <c r="M254" s="9"/>
      <c r="N254" s="9"/>
      <c r="O254" s="9"/>
      <c r="P254" s="9"/>
      <c r="Q254" s="9"/>
      <c r="R254" s="9"/>
      <c r="S254" s="9"/>
      <c r="T254" s="9"/>
      <c r="U254" s="9"/>
      <c r="V254" s="9"/>
      <c r="W254" s="9"/>
      <c r="X254" s="9"/>
      <c r="Y254" s="9"/>
      <c r="Z254" s="9"/>
    </row>
    <row r="255" spans="1:26" ht="16.5" customHeight="1">
      <c r="A255" s="180"/>
      <c r="B255" s="180"/>
      <c r="C255" s="180"/>
      <c r="D255" s="180"/>
      <c r="E255" s="180"/>
      <c r="F255" s="180"/>
      <c r="G255" s="181"/>
      <c r="H255" s="9"/>
      <c r="I255" s="9"/>
      <c r="J255" s="9"/>
      <c r="K255" s="9"/>
      <c r="L255" s="9"/>
      <c r="M255" s="9"/>
      <c r="N255" s="9"/>
      <c r="O255" s="9"/>
      <c r="P255" s="9"/>
      <c r="Q255" s="9"/>
      <c r="R255" s="9"/>
      <c r="S255" s="9"/>
      <c r="T255" s="9"/>
      <c r="U255" s="9"/>
      <c r="V255" s="9"/>
      <c r="W255" s="9"/>
      <c r="X255" s="9"/>
      <c r="Y255" s="9"/>
      <c r="Z255" s="9"/>
    </row>
    <row r="256" spans="1:26" ht="16.5" customHeight="1">
      <c r="A256" s="180"/>
      <c r="B256" s="180"/>
      <c r="C256" s="180"/>
      <c r="D256" s="180"/>
      <c r="E256" s="180"/>
      <c r="F256" s="180"/>
      <c r="G256" s="181"/>
      <c r="H256" s="9"/>
      <c r="I256" s="9"/>
      <c r="J256" s="9"/>
      <c r="K256" s="9"/>
      <c r="L256" s="9"/>
      <c r="M256" s="9"/>
      <c r="N256" s="9"/>
      <c r="O256" s="9"/>
      <c r="P256" s="9"/>
      <c r="Q256" s="9"/>
      <c r="R256" s="9"/>
      <c r="S256" s="9"/>
      <c r="T256" s="9"/>
      <c r="U256" s="9"/>
      <c r="V256" s="9"/>
      <c r="W256" s="9"/>
      <c r="X256" s="9"/>
      <c r="Y256" s="9"/>
      <c r="Z256" s="9"/>
    </row>
    <row r="257" spans="1:26" ht="16.5" customHeight="1">
      <c r="A257" s="180"/>
      <c r="B257" s="180"/>
      <c r="C257" s="180"/>
      <c r="D257" s="180"/>
      <c r="E257" s="180"/>
      <c r="F257" s="180"/>
      <c r="G257" s="181"/>
      <c r="H257" s="9"/>
      <c r="I257" s="9"/>
      <c r="J257" s="9"/>
      <c r="K257" s="9"/>
      <c r="L257" s="9"/>
      <c r="M257" s="9"/>
      <c r="N257" s="9"/>
      <c r="O257" s="9"/>
      <c r="P257" s="9"/>
      <c r="Q257" s="9"/>
      <c r="R257" s="9"/>
      <c r="S257" s="9"/>
      <c r="T257" s="9"/>
      <c r="U257" s="9"/>
      <c r="V257" s="9"/>
      <c r="W257" s="9"/>
      <c r="X257" s="9"/>
      <c r="Y257" s="9"/>
      <c r="Z257" s="9"/>
    </row>
    <row r="258" spans="1:26" ht="16.5" customHeight="1">
      <c r="A258" s="180"/>
      <c r="B258" s="180"/>
      <c r="C258" s="180"/>
      <c r="D258" s="180"/>
      <c r="E258" s="180"/>
      <c r="F258" s="180"/>
      <c r="G258" s="181"/>
      <c r="H258" s="9"/>
      <c r="I258" s="9"/>
      <c r="J258" s="9"/>
      <c r="K258" s="9"/>
      <c r="L258" s="9"/>
      <c r="M258" s="9"/>
      <c r="N258" s="9"/>
      <c r="O258" s="9"/>
      <c r="P258" s="9"/>
      <c r="Q258" s="9"/>
      <c r="R258" s="9"/>
      <c r="S258" s="9"/>
      <c r="T258" s="9"/>
      <c r="U258" s="9"/>
      <c r="V258" s="9"/>
      <c r="W258" s="9"/>
      <c r="X258" s="9"/>
      <c r="Y258" s="9"/>
      <c r="Z258" s="9"/>
    </row>
    <row r="259" spans="1:26" ht="16.5" customHeight="1">
      <c r="A259" s="180"/>
      <c r="B259" s="180"/>
      <c r="C259" s="180"/>
      <c r="D259" s="180"/>
      <c r="E259" s="180"/>
      <c r="F259" s="180"/>
      <c r="G259" s="181"/>
      <c r="H259" s="9"/>
      <c r="I259" s="9"/>
      <c r="J259" s="9"/>
      <c r="K259" s="9"/>
      <c r="L259" s="9"/>
      <c r="M259" s="9"/>
      <c r="N259" s="9"/>
      <c r="O259" s="9"/>
      <c r="P259" s="9"/>
      <c r="Q259" s="9"/>
      <c r="R259" s="9"/>
      <c r="S259" s="9"/>
      <c r="T259" s="9"/>
      <c r="U259" s="9"/>
      <c r="V259" s="9"/>
      <c r="W259" s="9"/>
      <c r="X259" s="9"/>
      <c r="Y259" s="9"/>
      <c r="Z259" s="9"/>
    </row>
    <row r="260" spans="1:26" ht="16.5" customHeight="1">
      <c r="A260" s="180"/>
      <c r="B260" s="180"/>
      <c r="C260" s="180"/>
      <c r="D260" s="180"/>
      <c r="E260" s="180"/>
      <c r="F260" s="180"/>
      <c r="G260" s="181"/>
      <c r="H260" s="9"/>
      <c r="I260" s="9"/>
      <c r="J260" s="9"/>
      <c r="K260" s="9"/>
      <c r="L260" s="9"/>
      <c r="M260" s="9"/>
      <c r="N260" s="9"/>
      <c r="O260" s="9"/>
      <c r="P260" s="9"/>
      <c r="Q260" s="9"/>
      <c r="R260" s="9"/>
      <c r="S260" s="9"/>
      <c r="T260" s="9"/>
      <c r="U260" s="9"/>
      <c r="V260" s="9"/>
      <c r="W260" s="9"/>
      <c r="X260" s="9"/>
      <c r="Y260" s="9"/>
      <c r="Z260" s="9"/>
    </row>
    <row r="261" spans="1:26" ht="16.5" customHeight="1">
      <c r="A261" s="180"/>
      <c r="B261" s="180"/>
      <c r="C261" s="180"/>
      <c r="D261" s="180"/>
      <c r="E261" s="180"/>
      <c r="F261" s="180"/>
      <c r="G261" s="181"/>
      <c r="H261" s="9"/>
      <c r="I261" s="9"/>
      <c r="J261" s="9"/>
      <c r="K261" s="9"/>
      <c r="L261" s="9"/>
      <c r="M261" s="9"/>
      <c r="N261" s="9"/>
      <c r="O261" s="9"/>
      <c r="P261" s="9"/>
      <c r="Q261" s="9"/>
      <c r="R261" s="9"/>
      <c r="S261" s="9"/>
      <c r="T261" s="9"/>
      <c r="U261" s="9"/>
      <c r="V261" s="9"/>
      <c r="W261" s="9"/>
      <c r="X261" s="9"/>
      <c r="Y261" s="9"/>
      <c r="Z261" s="9"/>
    </row>
    <row r="262" spans="1:26" ht="16.5" customHeight="1">
      <c r="A262" s="180"/>
      <c r="B262" s="180"/>
      <c r="C262" s="180"/>
      <c r="D262" s="180"/>
      <c r="E262" s="180"/>
      <c r="F262" s="180"/>
      <c r="G262" s="181"/>
      <c r="H262" s="9"/>
      <c r="I262" s="9"/>
      <c r="J262" s="9"/>
      <c r="K262" s="9"/>
      <c r="L262" s="9"/>
      <c r="M262" s="9"/>
      <c r="N262" s="9"/>
      <c r="O262" s="9"/>
      <c r="P262" s="9"/>
      <c r="Q262" s="9"/>
      <c r="R262" s="9"/>
      <c r="S262" s="9"/>
      <c r="T262" s="9"/>
      <c r="U262" s="9"/>
      <c r="V262" s="9"/>
      <c r="W262" s="9"/>
      <c r="X262" s="9"/>
      <c r="Y262" s="9"/>
      <c r="Z262" s="9"/>
    </row>
    <row r="263" spans="1:26" ht="16.5" customHeight="1">
      <c r="A263" s="180"/>
      <c r="B263" s="180"/>
      <c r="C263" s="180"/>
      <c r="D263" s="180"/>
      <c r="E263" s="180"/>
      <c r="F263" s="180"/>
      <c r="G263" s="181"/>
      <c r="H263" s="9"/>
      <c r="I263" s="9"/>
      <c r="J263" s="9"/>
      <c r="K263" s="9"/>
      <c r="L263" s="9"/>
      <c r="M263" s="9"/>
      <c r="N263" s="9"/>
      <c r="O263" s="9"/>
      <c r="P263" s="9"/>
      <c r="Q263" s="9"/>
      <c r="R263" s="9"/>
      <c r="S263" s="9"/>
      <c r="T263" s="9"/>
      <c r="U263" s="9"/>
      <c r="V263" s="9"/>
      <c r="W263" s="9"/>
      <c r="X263" s="9"/>
      <c r="Y263" s="9"/>
      <c r="Z263" s="9"/>
    </row>
    <row r="264" spans="1:26" ht="16.5" customHeight="1">
      <c r="A264" s="180"/>
      <c r="B264" s="180"/>
      <c r="C264" s="180"/>
      <c r="D264" s="180"/>
      <c r="E264" s="180"/>
      <c r="F264" s="180"/>
      <c r="G264" s="181"/>
      <c r="H264" s="9"/>
      <c r="I264" s="9"/>
      <c r="J264" s="9"/>
      <c r="K264" s="9"/>
      <c r="L264" s="9"/>
      <c r="M264" s="9"/>
      <c r="N264" s="9"/>
      <c r="O264" s="9"/>
      <c r="P264" s="9"/>
      <c r="Q264" s="9"/>
      <c r="R264" s="9"/>
      <c r="S264" s="9"/>
      <c r="T264" s="9"/>
      <c r="U264" s="9"/>
      <c r="V264" s="9"/>
      <c r="W264" s="9"/>
      <c r="X264" s="9"/>
      <c r="Y264" s="9"/>
      <c r="Z264" s="9"/>
    </row>
    <row r="265" spans="1:26" ht="16.5" customHeight="1">
      <c r="A265" s="180"/>
      <c r="B265" s="180"/>
      <c r="C265" s="180"/>
      <c r="D265" s="180"/>
      <c r="E265" s="180"/>
      <c r="F265" s="180"/>
      <c r="G265" s="181"/>
      <c r="H265" s="9"/>
      <c r="I265" s="9"/>
      <c r="J265" s="9"/>
      <c r="K265" s="9"/>
      <c r="L265" s="9"/>
      <c r="M265" s="9"/>
      <c r="N265" s="9"/>
      <c r="O265" s="9"/>
      <c r="P265" s="9"/>
      <c r="Q265" s="9"/>
      <c r="R265" s="9"/>
      <c r="S265" s="9"/>
      <c r="T265" s="9"/>
      <c r="U265" s="9"/>
      <c r="V265" s="9"/>
      <c r="W265" s="9"/>
      <c r="X265" s="9"/>
      <c r="Y265" s="9"/>
      <c r="Z265" s="9"/>
    </row>
    <row r="266" spans="1:26" ht="16.5" customHeight="1">
      <c r="A266" s="180"/>
      <c r="B266" s="180"/>
      <c r="C266" s="180"/>
      <c r="D266" s="180"/>
      <c r="E266" s="180"/>
      <c r="F266" s="180"/>
      <c r="G266" s="181"/>
      <c r="H266" s="9"/>
      <c r="I266" s="9"/>
      <c r="J266" s="9"/>
      <c r="K266" s="9"/>
      <c r="L266" s="9"/>
      <c r="M266" s="9"/>
      <c r="N266" s="9"/>
      <c r="O266" s="9"/>
      <c r="P266" s="9"/>
      <c r="Q266" s="9"/>
      <c r="R266" s="9"/>
      <c r="S266" s="9"/>
      <c r="T266" s="9"/>
      <c r="U266" s="9"/>
      <c r="V266" s="9"/>
      <c r="W266" s="9"/>
      <c r="X266" s="9"/>
      <c r="Y266" s="9"/>
      <c r="Z266" s="9"/>
    </row>
    <row r="267" spans="1:26" ht="16.5" customHeight="1">
      <c r="A267" s="180"/>
      <c r="B267" s="180"/>
      <c r="C267" s="180"/>
      <c r="D267" s="180"/>
      <c r="E267" s="180"/>
      <c r="F267" s="180"/>
      <c r="G267" s="181"/>
      <c r="H267" s="9"/>
      <c r="I267" s="9"/>
      <c r="J267" s="9"/>
      <c r="K267" s="9"/>
      <c r="L267" s="9"/>
      <c r="M267" s="9"/>
      <c r="N267" s="9"/>
      <c r="O267" s="9"/>
      <c r="P267" s="9"/>
      <c r="Q267" s="9"/>
      <c r="R267" s="9"/>
      <c r="S267" s="9"/>
      <c r="T267" s="9"/>
      <c r="U267" s="9"/>
      <c r="V267" s="9"/>
      <c r="W267" s="9"/>
      <c r="X267" s="9"/>
      <c r="Y267" s="9"/>
      <c r="Z267" s="9"/>
    </row>
    <row r="268" spans="1:26" ht="16.5" customHeight="1">
      <c r="A268" s="180"/>
      <c r="B268" s="180"/>
      <c r="C268" s="180"/>
      <c r="D268" s="180"/>
      <c r="E268" s="180"/>
      <c r="F268" s="180"/>
      <c r="G268" s="181"/>
      <c r="H268" s="9"/>
      <c r="I268" s="9"/>
      <c r="J268" s="9"/>
      <c r="K268" s="9"/>
      <c r="L268" s="9"/>
      <c r="M268" s="9"/>
      <c r="N268" s="9"/>
      <c r="O268" s="9"/>
      <c r="P268" s="9"/>
      <c r="Q268" s="9"/>
      <c r="R268" s="9"/>
      <c r="S268" s="9"/>
      <c r="T268" s="9"/>
      <c r="U268" s="9"/>
      <c r="V268" s="9"/>
      <c r="W268" s="9"/>
      <c r="X268" s="9"/>
      <c r="Y268" s="9"/>
      <c r="Z268" s="9"/>
    </row>
    <row r="269" spans="1:26" ht="16.5" customHeight="1">
      <c r="A269" s="180"/>
      <c r="B269" s="180"/>
      <c r="C269" s="180"/>
      <c r="D269" s="180"/>
      <c r="E269" s="180"/>
      <c r="F269" s="180"/>
      <c r="G269" s="181"/>
      <c r="H269" s="9"/>
      <c r="I269" s="9"/>
      <c r="J269" s="9"/>
      <c r="K269" s="9"/>
      <c r="L269" s="9"/>
      <c r="M269" s="9"/>
      <c r="N269" s="9"/>
      <c r="O269" s="9"/>
      <c r="P269" s="9"/>
      <c r="Q269" s="9"/>
      <c r="R269" s="9"/>
      <c r="S269" s="9"/>
      <c r="T269" s="9"/>
      <c r="U269" s="9"/>
      <c r="V269" s="9"/>
      <c r="W269" s="9"/>
      <c r="X269" s="9"/>
      <c r="Y269" s="9"/>
      <c r="Z269" s="9"/>
    </row>
    <row r="270" spans="1:26" ht="16.5" customHeight="1">
      <c r="A270" s="180"/>
      <c r="B270" s="180"/>
      <c r="C270" s="180"/>
      <c r="D270" s="180"/>
      <c r="E270" s="180"/>
      <c r="F270" s="180"/>
      <c r="G270" s="181"/>
      <c r="H270" s="9"/>
      <c r="I270" s="9"/>
      <c r="J270" s="9"/>
      <c r="K270" s="9"/>
      <c r="L270" s="9"/>
      <c r="M270" s="9"/>
      <c r="N270" s="9"/>
      <c r="O270" s="9"/>
      <c r="P270" s="9"/>
      <c r="Q270" s="9"/>
      <c r="R270" s="9"/>
      <c r="S270" s="9"/>
      <c r="T270" s="9"/>
      <c r="U270" s="9"/>
      <c r="V270" s="9"/>
      <c r="W270" s="9"/>
      <c r="X270" s="9"/>
      <c r="Y270" s="9"/>
      <c r="Z270" s="9"/>
    </row>
    <row r="271" spans="1:26" ht="16.5" customHeight="1">
      <c r="A271" s="180"/>
      <c r="B271" s="180"/>
      <c r="C271" s="180"/>
      <c r="D271" s="180"/>
      <c r="E271" s="180"/>
      <c r="F271" s="180"/>
      <c r="G271" s="181"/>
      <c r="H271" s="9"/>
      <c r="I271" s="9"/>
      <c r="J271" s="9"/>
      <c r="K271" s="9"/>
      <c r="L271" s="9"/>
      <c r="M271" s="9"/>
      <c r="N271" s="9"/>
      <c r="O271" s="9"/>
      <c r="P271" s="9"/>
      <c r="Q271" s="9"/>
      <c r="R271" s="9"/>
      <c r="S271" s="9"/>
      <c r="T271" s="9"/>
      <c r="U271" s="9"/>
      <c r="V271" s="9"/>
      <c r="W271" s="9"/>
      <c r="X271" s="9"/>
      <c r="Y271" s="9"/>
      <c r="Z271" s="9"/>
    </row>
    <row r="272" spans="1:26" ht="16.5" customHeight="1">
      <c r="A272" s="180"/>
      <c r="B272" s="180"/>
      <c r="C272" s="180"/>
      <c r="D272" s="180"/>
      <c r="E272" s="180"/>
      <c r="F272" s="180"/>
      <c r="G272" s="181"/>
      <c r="H272" s="9"/>
      <c r="I272" s="9"/>
      <c r="J272" s="9"/>
      <c r="K272" s="9"/>
      <c r="L272" s="9"/>
      <c r="M272" s="9"/>
      <c r="N272" s="9"/>
      <c r="O272" s="9"/>
      <c r="P272" s="9"/>
      <c r="Q272" s="9"/>
      <c r="R272" s="9"/>
      <c r="S272" s="9"/>
      <c r="T272" s="9"/>
      <c r="U272" s="9"/>
      <c r="V272" s="9"/>
      <c r="W272" s="9"/>
      <c r="X272" s="9"/>
      <c r="Y272" s="9"/>
      <c r="Z272" s="9"/>
    </row>
    <row r="273" spans="1:26" ht="16.5" customHeight="1">
      <c r="A273" s="180"/>
      <c r="B273" s="180"/>
      <c r="C273" s="180"/>
      <c r="D273" s="180"/>
      <c r="E273" s="180"/>
      <c r="F273" s="180"/>
      <c r="G273" s="181"/>
      <c r="H273" s="9"/>
      <c r="I273" s="9"/>
      <c r="J273" s="9"/>
      <c r="K273" s="9"/>
      <c r="L273" s="9"/>
      <c r="M273" s="9"/>
      <c r="N273" s="9"/>
      <c r="O273" s="9"/>
      <c r="P273" s="9"/>
      <c r="Q273" s="9"/>
      <c r="R273" s="9"/>
      <c r="S273" s="9"/>
      <c r="T273" s="9"/>
      <c r="U273" s="9"/>
      <c r="V273" s="9"/>
      <c r="W273" s="9"/>
      <c r="X273" s="9"/>
      <c r="Y273" s="9"/>
      <c r="Z273" s="9"/>
    </row>
    <row r="274" spans="1:26" ht="16.5" customHeight="1">
      <c r="A274" s="180"/>
      <c r="B274" s="180"/>
      <c r="C274" s="180"/>
      <c r="D274" s="180"/>
      <c r="E274" s="180"/>
      <c r="F274" s="180"/>
      <c r="G274" s="181"/>
      <c r="H274" s="9"/>
      <c r="I274" s="9"/>
      <c r="J274" s="9"/>
      <c r="K274" s="9"/>
      <c r="L274" s="9"/>
      <c r="M274" s="9"/>
      <c r="N274" s="9"/>
      <c r="O274" s="9"/>
      <c r="P274" s="9"/>
      <c r="Q274" s="9"/>
      <c r="R274" s="9"/>
      <c r="S274" s="9"/>
      <c r="T274" s="9"/>
      <c r="U274" s="9"/>
      <c r="V274" s="9"/>
      <c r="W274" s="9"/>
      <c r="X274" s="9"/>
      <c r="Y274" s="9"/>
      <c r="Z274" s="9"/>
    </row>
    <row r="275" spans="1:26" ht="16.5" customHeight="1">
      <c r="A275" s="180"/>
      <c r="B275" s="180"/>
      <c r="C275" s="180"/>
      <c r="D275" s="180"/>
      <c r="E275" s="180"/>
      <c r="F275" s="180"/>
      <c r="G275" s="181"/>
      <c r="H275" s="9"/>
      <c r="I275" s="9"/>
      <c r="J275" s="9"/>
      <c r="K275" s="9"/>
      <c r="L275" s="9"/>
      <c r="M275" s="9"/>
      <c r="N275" s="9"/>
      <c r="O275" s="9"/>
      <c r="P275" s="9"/>
      <c r="Q275" s="9"/>
      <c r="R275" s="9"/>
      <c r="S275" s="9"/>
      <c r="T275" s="9"/>
      <c r="U275" s="9"/>
      <c r="V275" s="9"/>
      <c r="W275" s="9"/>
      <c r="X275" s="9"/>
      <c r="Y275" s="9"/>
      <c r="Z275" s="9"/>
    </row>
    <row r="276" spans="1:26" ht="16.5" customHeight="1">
      <c r="A276" s="180"/>
      <c r="B276" s="180"/>
      <c r="C276" s="180"/>
      <c r="D276" s="180"/>
      <c r="E276" s="180"/>
      <c r="F276" s="180"/>
      <c r="G276" s="181"/>
      <c r="H276" s="9"/>
      <c r="I276" s="9"/>
      <c r="J276" s="9"/>
      <c r="K276" s="9"/>
      <c r="L276" s="9"/>
      <c r="M276" s="9"/>
      <c r="N276" s="9"/>
      <c r="O276" s="9"/>
      <c r="P276" s="9"/>
      <c r="Q276" s="9"/>
      <c r="R276" s="9"/>
      <c r="S276" s="9"/>
      <c r="T276" s="9"/>
      <c r="U276" s="9"/>
      <c r="V276" s="9"/>
      <c r="W276" s="9"/>
      <c r="X276" s="9"/>
      <c r="Y276" s="9"/>
      <c r="Z276" s="9"/>
    </row>
    <row r="277" spans="1:26" ht="16.5" customHeight="1">
      <c r="A277" s="180"/>
      <c r="B277" s="180"/>
      <c r="C277" s="180"/>
      <c r="D277" s="180"/>
      <c r="E277" s="180"/>
      <c r="F277" s="180"/>
      <c r="G277" s="181"/>
      <c r="H277" s="9"/>
      <c r="I277" s="9"/>
      <c r="J277" s="9"/>
      <c r="K277" s="9"/>
      <c r="L277" s="9"/>
      <c r="M277" s="9"/>
      <c r="N277" s="9"/>
      <c r="O277" s="9"/>
      <c r="P277" s="9"/>
      <c r="Q277" s="9"/>
      <c r="R277" s="9"/>
      <c r="S277" s="9"/>
      <c r="T277" s="9"/>
      <c r="U277" s="9"/>
      <c r="V277" s="9"/>
      <c r="W277" s="9"/>
      <c r="X277" s="9"/>
      <c r="Y277" s="9"/>
      <c r="Z277" s="9"/>
    </row>
    <row r="278" spans="1:26" ht="16.5" customHeight="1">
      <c r="A278" s="180"/>
      <c r="B278" s="180"/>
      <c r="C278" s="180"/>
      <c r="D278" s="180"/>
      <c r="E278" s="180"/>
      <c r="F278" s="180"/>
      <c r="G278" s="181"/>
      <c r="H278" s="9"/>
      <c r="I278" s="9"/>
      <c r="J278" s="9"/>
      <c r="K278" s="9"/>
      <c r="L278" s="9"/>
      <c r="M278" s="9"/>
      <c r="N278" s="9"/>
      <c r="O278" s="9"/>
      <c r="P278" s="9"/>
      <c r="Q278" s="9"/>
      <c r="R278" s="9"/>
      <c r="S278" s="9"/>
      <c r="T278" s="9"/>
      <c r="U278" s="9"/>
      <c r="V278" s="9"/>
      <c r="W278" s="9"/>
      <c r="X278" s="9"/>
      <c r="Y278" s="9"/>
      <c r="Z278" s="9"/>
    </row>
    <row r="279" spans="1:26" ht="16.5" customHeight="1">
      <c r="A279" s="180"/>
      <c r="B279" s="180"/>
      <c r="C279" s="180"/>
      <c r="D279" s="180"/>
      <c r="E279" s="180"/>
      <c r="F279" s="180"/>
      <c r="G279" s="181"/>
      <c r="H279" s="9"/>
      <c r="I279" s="9"/>
      <c r="J279" s="9"/>
      <c r="K279" s="9"/>
      <c r="L279" s="9"/>
      <c r="M279" s="9"/>
      <c r="N279" s="9"/>
      <c r="O279" s="9"/>
      <c r="P279" s="9"/>
      <c r="Q279" s="9"/>
      <c r="R279" s="9"/>
      <c r="S279" s="9"/>
      <c r="T279" s="9"/>
      <c r="U279" s="9"/>
      <c r="V279" s="9"/>
      <c r="W279" s="9"/>
      <c r="X279" s="9"/>
      <c r="Y279" s="9"/>
      <c r="Z279" s="9"/>
    </row>
    <row r="280" spans="1:26" ht="16.5" customHeight="1">
      <c r="A280" s="180"/>
      <c r="B280" s="180"/>
      <c r="C280" s="180"/>
      <c r="D280" s="180"/>
      <c r="E280" s="180"/>
      <c r="F280" s="180"/>
      <c r="G280" s="181"/>
      <c r="H280" s="9"/>
      <c r="I280" s="9"/>
      <c r="J280" s="9"/>
      <c r="K280" s="9"/>
      <c r="L280" s="9"/>
      <c r="M280" s="9"/>
      <c r="N280" s="9"/>
      <c r="O280" s="9"/>
      <c r="P280" s="9"/>
      <c r="Q280" s="9"/>
      <c r="R280" s="9"/>
      <c r="S280" s="9"/>
      <c r="T280" s="9"/>
      <c r="U280" s="9"/>
      <c r="V280" s="9"/>
      <c r="W280" s="9"/>
      <c r="X280" s="9"/>
      <c r="Y280" s="9"/>
      <c r="Z280" s="9"/>
    </row>
    <row r="281" spans="1:26" ht="16.5" customHeight="1">
      <c r="A281" s="180"/>
      <c r="B281" s="180"/>
      <c r="C281" s="180"/>
      <c r="D281" s="180"/>
      <c r="E281" s="180"/>
      <c r="F281" s="180"/>
      <c r="G281" s="181"/>
      <c r="H281" s="9"/>
      <c r="I281" s="9"/>
      <c r="J281" s="9"/>
      <c r="K281" s="9"/>
      <c r="L281" s="9"/>
      <c r="M281" s="9"/>
      <c r="N281" s="9"/>
      <c r="O281" s="9"/>
      <c r="P281" s="9"/>
      <c r="Q281" s="9"/>
      <c r="R281" s="9"/>
      <c r="S281" s="9"/>
      <c r="T281" s="9"/>
      <c r="U281" s="9"/>
      <c r="V281" s="9"/>
      <c r="W281" s="9"/>
      <c r="X281" s="9"/>
      <c r="Y281" s="9"/>
      <c r="Z281" s="9"/>
    </row>
    <row r="282" spans="1:26" ht="16.5" customHeight="1">
      <c r="A282" s="180"/>
      <c r="B282" s="180"/>
      <c r="C282" s="180"/>
      <c r="D282" s="180"/>
      <c r="E282" s="180"/>
      <c r="F282" s="180"/>
      <c r="G282" s="181"/>
      <c r="H282" s="9"/>
      <c r="I282" s="9"/>
      <c r="J282" s="9"/>
      <c r="K282" s="9"/>
      <c r="L282" s="9"/>
      <c r="M282" s="9"/>
      <c r="N282" s="9"/>
      <c r="O282" s="9"/>
      <c r="P282" s="9"/>
      <c r="Q282" s="9"/>
      <c r="R282" s="9"/>
      <c r="S282" s="9"/>
      <c r="T282" s="9"/>
      <c r="U282" s="9"/>
      <c r="V282" s="9"/>
      <c r="W282" s="9"/>
      <c r="X282" s="9"/>
      <c r="Y282" s="9"/>
      <c r="Z282" s="9"/>
    </row>
    <row r="283" spans="1:26" ht="16.5" customHeight="1">
      <c r="A283" s="180"/>
      <c r="B283" s="180"/>
      <c r="C283" s="180"/>
      <c r="D283" s="180"/>
      <c r="E283" s="180"/>
      <c r="F283" s="180"/>
      <c r="G283" s="181"/>
      <c r="H283" s="9"/>
      <c r="I283" s="9"/>
      <c r="J283" s="9"/>
      <c r="K283" s="9"/>
      <c r="L283" s="9"/>
      <c r="M283" s="9"/>
      <c r="N283" s="9"/>
      <c r="O283" s="9"/>
      <c r="P283" s="9"/>
      <c r="Q283" s="9"/>
      <c r="R283" s="9"/>
      <c r="S283" s="9"/>
      <c r="T283" s="9"/>
      <c r="U283" s="9"/>
      <c r="V283" s="9"/>
      <c r="W283" s="9"/>
      <c r="X283" s="9"/>
      <c r="Y283" s="9"/>
      <c r="Z283" s="9"/>
    </row>
    <row r="284" spans="1:26" ht="16.5" customHeight="1">
      <c r="A284" s="180"/>
      <c r="B284" s="180"/>
      <c r="C284" s="180"/>
      <c r="D284" s="180"/>
      <c r="E284" s="180"/>
      <c r="F284" s="180"/>
      <c r="G284" s="181"/>
      <c r="H284" s="9"/>
      <c r="I284" s="9"/>
      <c r="J284" s="9"/>
      <c r="K284" s="9"/>
      <c r="L284" s="9"/>
      <c r="M284" s="9"/>
      <c r="N284" s="9"/>
      <c r="O284" s="9"/>
      <c r="P284" s="9"/>
      <c r="Q284" s="9"/>
      <c r="R284" s="9"/>
      <c r="S284" s="9"/>
      <c r="T284" s="9"/>
      <c r="U284" s="9"/>
      <c r="V284" s="9"/>
      <c r="W284" s="9"/>
      <c r="X284" s="9"/>
      <c r="Y284" s="9"/>
      <c r="Z284" s="9"/>
    </row>
    <row r="285" spans="1:26" ht="16.5" customHeight="1">
      <c r="A285" s="180"/>
      <c r="B285" s="180"/>
      <c r="C285" s="180"/>
      <c r="D285" s="180"/>
      <c r="E285" s="180"/>
      <c r="F285" s="180"/>
      <c r="G285" s="181"/>
      <c r="H285" s="9"/>
      <c r="I285" s="9"/>
      <c r="J285" s="9"/>
      <c r="K285" s="9"/>
      <c r="L285" s="9"/>
      <c r="M285" s="9"/>
      <c r="N285" s="9"/>
      <c r="O285" s="9"/>
      <c r="P285" s="9"/>
      <c r="Q285" s="9"/>
      <c r="R285" s="9"/>
      <c r="S285" s="9"/>
      <c r="T285" s="9"/>
      <c r="U285" s="9"/>
      <c r="V285" s="9"/>
      <c r="W285" s="9"/>
      <c r="X285" s="9"/>
      <c r="Y285" s="9"/>
      <c r="Z285" s="9"/>
    </row>
    <row r="286" spans="1:26" ht="16.5" customHeight="1">
      <c r="A286" s="180"/>
      <c r="B286" s="180"/>
      <c r="C286" s="180"/>
      <c r="D286" s="180"/>
      <c r="E286" s="180"/>
      <c r="F286" s="180"/>
      <c r="G286" s="181"/>
      <c r="H286" s="9"/>
      <c r="I286" s="9"/>
      <c r="J286" s="9"/>
      <c r="K286" s="9"/>
      <c r="L286" s="9"/>
      <c r="M286" s="9"/>
      <c r="N286" s="9"/>
      <c r="O286" s="9"/>
      <c r="P286" s="9"/>
      <c r="Q286" s="9"/>
      <c r="R286" s="9"/>
      <c r="S286" s="9"/>
      <c r="T286" s="9"/>
      <c r="U286" s="9"/>
      <c r="V286" s="9"/>
      <c r="W286" s="9"/>
      <c r="X286" s="9"/>
      <c r="Y286" s="9"/>
      <c r="Z286" s="9"/>
    </row>
    <row r="287" spans="1:26" ht="16.5" customHeight="1">
      <c r="A287" s="180"/>
      <c r="B287" s="180"/>
      <c r="C287" s="180"/>
      <c r="D287" s="180"/>
      <c r="E287" s="180"/>
      <c r="F287" s="180"/>
      <c r="G287" s="181"/>
      <c r="H287" s="9"/>
      <c r="I287" s="9"/>
      <c r="J287" s="9"/>
      <c r="K287" s="9"/>
      <c r="L287" s="9"/>
      <c r="M287" s="9"/>
      <c r="N287" s="9"/>
      <c r="O287" s="9"/>
      <c r="P287" s="9"/>
      <c r="Q287" s="9"/>
      <c r="R287" s="9"/>
      <c r="S287" s="9"/>
      <c r="T287" s="9"/>
      <c r="U287" s="9"/>
      <c r="V287" s="9"/>
      <c r="W287" s="9"/>
      <c r="X287" s="9"/>
      <c r="Y287" s="9"/>
      <c r="Z287" s="9"/>
    </row>
    <row r="288" spans="1:26" ht="16.5" customHeight="1">
      <c r="A288" s="180"/>
      <c r="B288" s="180"/>
      <c r="C288" s="180"/>
      <c r="D288" s="180"/>
      <c r="E288" s="180"/>
      <c r="F288" s="180"/>
      <c r="G288" s="181"/>
      <c r="H288" s="9"/>
      <c r="I288" s="9"/>
      <c r="J288" s="9"/>
      <c r="K288" s="9"/>
      <c r="L288" s="9"/>
      <c r="M288" s="9"/>
      <c r="N288" s="9"/>
      <c r="O288" s="9"/>
      <c r="P288" s="9"/>
      <c r="Q288" s="9"/>
      <c r="R288" s="9"/>
      <c r="S288" s="9"/>
      <c r="T288" s="9"/>
      <c r="U288" s="9"/>
      <c r="V288" s="9"/>
      <c r="W288" s="9"/>
      <c r="X288" s="9"/>
      <c r="Y288" s="9"/>
      <c r="Z288" s="9"/>
    </row>
    <row r="289" spans="1:26" ht="16.5" customHeight="1">
      <c r="A289" s="180"/>
      <c r="B289" s="180"/>
      <c r="C289" s="180"/>
      <c r="D289" s="180"/>
      <c r="E289" s="180"/>
      <c r="F289" s="180"/>
      <c r="G289" s="181"/>
      <c r="H289" s="9"/>
      <c r="I289" s="9"/>
      <c r="J289" s="9"/>
      <c r="K289" s="9"/>
      <c r="L289" s="9"/>
      <c r="M289" s="9"/>
      <c r="N289" s="9"/>
      <c r="O289" s="9"/>
      <c r="P289" s="9"/>
      <c r="Q289" s="9"/>
      <c r="R289" s="9"/>
      <c r="S289" s="9"/>
      <c r="T289" s="9"/>
      <c r="U289" s="9"/>
      <c r="V289" s="9"/>
      <c r="W289" s="9"/>
      <c r="X289" s="9"/>
      <c r="Y289" s="9"/>
      <c r="Z289" s="9"/>
    </row>
    <row r="290" spans="1:26" ht="16.5" customHeight="1">
      <c r="A290" s="180"/>
      <c r="B290" s="180"/>
      <c r="C290" s="180"/>
      <c r="D290" s="180"/>
      <c r="E290" s="180"/>
      <c r="F290" s="180"/>
      <c r="G290" s="181"/>
      <c r="H290" s="9"/>
      <c r="I290" s="9"/>
      <c r="J290" s="9"/>
      <c r="K290" s="9"/>
      <c r="L290" s="9"/>
      <c r="M290" s="9"/>
      <c r="N290" s="9"/>
      <c r="O290" s="9"/>
      <c r="P290" s="9"/>
      <c r="Q290" s="9"/>
      <c r="R290" s="9"/>
      <c r="S290" s="9"/>
      <c r="T290" s="9"/>
      <c r="U290" s="9"/>
      <c r="V290" s="9"/>
      <c r="W290" s="9"/>
      <c r="X290" s="9"/>
      <c r="Y290" s="9"/>
      <c r="Z290" s="9"/>
    </row>
    <row r="291" spans="1:26" ht="16.5" customHeight="1">
      <c r="A291" s="180"/>
      <c r="B291" s="180"/>
      <c r="C291" s="180"/>
      <c r="D291" s="180"/>
      <c r="E291" s="180"/>
      <c r="F291" s="180"/>
      <c r="G291" s="181"/>
      <c r="H291" s="9"/>
      <c r="I291" s="9"/>
      <c r="J291" s="9"/>
      <c r="K291" s="9"/>
      <c r="L291" s="9"/>
      <c r="M291" s="9"/>
      <c r="N291" s="9"/>
      <c r="O291" s="9"/>
      <c r="P291" s="9"/>
      <c r="Q291" s="9"/>
      <c r="R291" s="9"/>
      <c r="S291" s="9"/>
      <c r="T291" s="9"/>
      <c r="U291" s="9"/>
      <c r="V291" s="9"/>
      <c r="W291" s="9"/>
      <c r="X291" s="9"/>
      <c r="Y291" s="9"/>
      <c r="Z291" s="9"/>
    </row>
    <row r="292" spans="1:26" ht="16.5" customHeight="1">
      <c r="A292" s="180"/>
      <c r="B292" s="180"/>
      <c r="C292" s="180"/>
      <c r="D292" s="180"/>
      <c r="E292" s="180"/>
      <c r="F292" s="180"/>
      <c r="G292" s="181"/>
      <c r="H292" s="9"/>
      <c r="I292" s="9"/>
      <c r="J292" s="9"/>
      <c r="K292" s="9"/>
      <c r="L292" s="9"/>
      <c r="M292" s="9"/>
      <c r="N292" s="9"/>
      <c r="O292" s="9"/>
      <c r="P292" s="9"/>
      <c r="Q292" s="9"/>
      <c r="R292" s="9"/>
      <c r="S292" s="9"/>
      <c r="T292" s="9"/>
      <c r="U292" s="9"/>
      <c r="V292" s="9"/>
      <c r="W292" s="9"/>
      <c r="X292" s="9"/>
      <c r="Y292" s="9"/>
      <c r="Z292" s="9"/>
    </row>
    <row r="293" spans="1:26" ht="16.5" customHeight="1">
      <c r="A293" s="180"/>
      <c r="B293" s="180"/>
      <c r="C293" s="180"/>
      <c r="D293" s="180"/>
      <c r="E293" s="180"/>
      <c r="F293" s="180"/>
      <c r="G293" s="181"/>
      <c r="H293" s="9"/>
      <c r="I293" s="9"/>
      <c r="J293" s="9"/>
      <c r="K293" s="9"/>
      <c r="L293" s="9"/>
      <c r="M293" s="9"/>
      <c r="N293" s="9"/>
      <c r="O293" s="9"/>
      <c r="P293" s="9"/>
      <c r="Q293" s="9"/>
      <c r="R293" s="9"/>
      <c r="S293" s="9"/>
      <c r="T293" s="9"/>
      <c r="U293" s="9"/>
      <c r="V293" s="9"/>
      <c r="W293" s="9"/>
      <c r="X293" s="9"/>
      <c r="Y293" s="9"/>
      <c r="Z293" s="9"/>
    </row>
    <row r="294" spans="1:26" ht="16.5" customHeight="1">
      <c r="A294" s="180"/>
      <c r="B294" s="180"/>
      <c r="C294" s="180"/>
      <c r="D294" s="180"/>
      <c r="E294" s="180"/>
      <c r="F294" s="180"/>
      <c r="G294" s="181"/>
      <c r="H294" s="9"/>
      <c r="I294" s="9"/>
      <c r="J294" s="9"/>
      <c r="K294" s="9"/>
      <c r="L294" s="9"/>
      <c r="M294" s="9"/>
      <c r="N294" s="9"/>
      <c r="O294" s="9"/>
      <c r="P294" s="9"/>
      <c r="Q294" s="9"/>
      <c r="R294" s="9"/>
      <c r="S294" s="9"/>
      <c r="T294" s="9"/>
      <c r="U294" s="9"/>
      <c r="V294" s="9"/>
      <c r="W294" s="9"/>
      <c r="X294" s="9"/>
      <c r="Y294" s="9"/>
      <c r="Z294" s="9"/>
    </row>
    <row r="295" spans="1:26" ht="16.5" customHeight="1">
      <c r="A295" s="180"/>
      <c r="B295" s="180"/>
      <c r="C295" s="180"/>
      <c r="D295" s="180"/>
      <c r="E295" s="180"/>
      <c r="F295" s="180"/>
      <c r="G295" s="181"/>
      <c r="H295" s="9"/>
      <c r="I295" s="9"/>
      <c r="J295" s="9"/>
      <c r="K295" s="9"/>
      <c r="L295" s="9"/>
      <c r="M295" s="9"/>
      <c r="N295" s="9"/>
      <c r="O295" s="9"/>
      <c r="P295" s="9"/>
      <c r="Q295" s="9"/>
      <c r="R295" s="9"/>
      <c r="S295" s="9"/>
      <c r="T295" s="9"/>
      <c r="U295" s="9"/>
      <c r="V295" s="9"/>
      <c r="W295" s="9"/>
      <c r="X295" s="9"/>
      <c r="Y295" s="9"/>
      <c r="Z295" s="9"/>
    </row>
    <row r="296" spans="1:26" ht="16.5" customHeight="1">
      <c r="A296" s="180"/>
      <c r="B296" s="180"/>
      <c r="C296" s="180"/>
      <c r="D296" s="180"/>
      <c r="E296" s="180"/>
      <c r="F296" s="180"/>
      <c r="G296" s="181"/>
      <c r="H296" s="9"/>
      <c r="I296" s="9"/>
      <c r="J296" s="9"/>
      <c r="K296" s="9"/>
      <c r="L296" s="9"/>
      <c r="M296" s="9"/>
      <c r="N296" s="9"/>
      <c r="O296" s="9"/>
      <c r="P296" s="9"/>
      <c r="Q296" s="9"/>
      <c r="R296" s="9"/>
      <c r="S296" s="9"/>
      <c r="T296" s="9"/>
      <c r="U296" s="9"/>
      <c r="V296" s="9"/>
      <c r="W296" s="9"/>
      <c r="X296" s="9"/>
      <c r="Y296" s="9"/>
      <c r="Z296" s="9"/>
    </row>
    <row r="297" spans="1:26" ht="16.5" customHeight="1">
      <c r="A297" s="180"/>
      <c r="B297" s="180"/>
      <c r="C297" s="180"/>
      <c r="D297" s="180"/>
      <c r="E297" s="180"/>
      <c r="F297" s="180"/>
      <c r="G297" s="181"/>
      <c r="H297" s="9"/>
      <c r="I297" s="9"/>
      <c r="J297" s="9"/>
      <c r="K297" s="9"/>
      <c r="L297" s="9"/>
      <c r="M297" s="9"/>
      <c r="N297" s="9"/>
      <c r="O297" s="9"/>
      <c r="P297" s="9"/>
      <c r="Q297" s="9"/>
      <c r="R297" s="9"/>
      <c r="S297" s="9"/>
      <c r="T297" s="9"/>
      <c r="U297" s="9"/>
      <c r="V297" s="9"/>
      <c r="W297" s="9"/>
      <c r="X297" s="9"/>
      <c r="Y297" s="9"/>
      <c r="Z297" s="9"/>
    </row>
    <row r="298" spans="1:26" ht="16.5" customHeight="1">
      <c r="A298" s="180"/>
      <c r="B298" s="180"/>
      <c r="C298" s="180"/>
      <c r="D298" s="180"/>
      <c r="E298" s="180"/>
      <c r="F298" s="180"/>
      <c r="G298" s="181"/>
      <c r="H298" s="9"/>
      <c r="I298" s="9"/>
      <c r="J298" s="9"/>
      <c r="K298" s="9"/>
      <c r="L298" s="9"/>
      <c r="M298" s="9"/>
      <c r="N298" s="9"/>
      <c r="O298" s="9"/>
      <c r="P298" s="9"/>
      <c r="Q298" s="9"/>
      <c r="R298" s="9"/>
      <c r="S298" s="9"/>
      <c r="T298" s="9"/>
      <c r="U298" s="9"/>
      <c r="V298" s="9"/>
      <c r="W298" s="9"/>
      <c r="X298" s="9"/>
      <c r="Y298" s="9"/>
      <c r="Z298" s="9"/>
    </row>
    <row r="299" spans="1:26" ht="16.5" customHeight="1">
      <c r="A299" s="180"/>
      <c r="B299" s="180"/>
      <c r="C299" s="180"/>
      <c r="D299" s="180"/>
      <c r="E299" s="180"/>
      <c r="F299" s="180"/>
      <c r="G299" s="181"/>
      <c r="H299" s="9"/>
      <c r="I299" s="9"/>
      <c r="J299" s="9"/>
      <c r="K299" s="9"/>
      <c r="L299" s="9"/>
      <c r="M299" s="9"/>
      <c r="N299" s="9"/>
      <c r="O299" s="9"/>
      <c r="P299" s="9"/>
      <c r="Q299" s="9"/>
      <c r="R299" s="9"/>
      <c r="S299" s="9"/>
      <c r="T299" s="9"/>
      <c r="U299" s="9"/>
      <c r="V299" s="9"/>
      <c r="W299" s="9"/>
      <c r="X299" s="9"/>
      <c r="Y299" s="9"/>
      <c r="Z299" s="9"/>
    </row>
    <row r="300" spans="1:26" ht="16.5" customHeight="1">
      <c r="A300" s="180"/>
      <c r="B300" s="180"/>
      <c r="C300" s="180"/>
      <c r="D300" s="180"/>
      <c r="E300" s="180"/>
      <c r="F300" s="180"/>
      <c r="G300" s="181"/>
      <c r="H300" s="9"/>
      <c r="I300" s="9"/>
      <c r="J300" s="9"/>
      <c r="K300" s="9"/>
      <c r="L300" s="9"/>
      <c r="M300" s="9"/>
      <c r="N300" s="9"/>
      <c r="O300" s="9"/>
      <c r="P300" s="9"/>
      <c r="Q300" s="9"/>
      <c r="R300" s="9"/>
      <c r="S300" s="9"/>
      <c r="T300" s="9"/>
      <c r="U300" s="9"/>
      <c r="V300" s="9"/>
      <c r="W300" s="9"/>
      <c r="X300" s="9"/>
      <c r="Y300" s="9"/>
      <c r="Z300" s="9"/>
    </row>
    <row r="301" spans="1:26" ht="16.5" customHeight="1">
      <c r="A301" s="180"/>
      <c r="B301" s="180"/>
      <c r="C301" s="180"/>
      <c r="D301" s="180"/>
      <c r="E301" s="180"/>
      <c r="F301" s="180"/>
      <c r="G301" s="181"/>
      <c r="H301" s="9"/>
      <c r="I301" s="9"/>
      <c r="J301" s="9"/>
      <c r="K301" s="9"/>
      <c r="L301" s="9"/>
      <c r="M301" s="9"/>
      <c r="N301" s="9"/>
      <c r="O301" s="9"/>
      <c r="P301" s="9"/>
      <c r="Q301" s="9"/>
      <c r="R301" s="9"/>
      <c r="S301" s="9"/>
      <c r="T301" s="9"/>
      <c r="U301" s="9"/>
      <c r="V301" s="9"/>
      <c r="W301" s="9"/>
      <c r="X301" s="9"/>
      <c r="Y301" s="9"/>
      <c r="Z301" s="9"/>
    </row>
    <row r="302" spans="1:26" ht="16.5" customHeight="1">
      <c r="A302" s="180"/>
      <c r="B302" s="180"/>
      <c r="C302" s="180"/>
      <c r="D302" s="180"/>
      <c r="E302" s="180"/>
      <c r="F302" s="180"/>
      <c r="G302" s="181"/>
      <c r="H302" s="9"/>
      <c r="I302" s="9"/>
      <c r="J302" s="9"/>
      <c r="K302" s="9"/>
      <c r="L302" s="9"/>
      <c r="M302" s="9"/>
      <c r="N302" s="9"/>
      <c r="O302" s="9"/>
      <c r="P302" s="9"/>
      <c r="Q302" s="9"/>
      <c r="R302" s="9"/>
      <c r="S302" s="9"/>
      <c r="T302" s="9"/>
      <c r="U302" s="9"/>
      <c r="V302" s="9"/>
      <c r="W302" s="9"/>
      <c r="X302" s="9"/>
      <c r="Y302" s="9"/>
      <c r="Z302" s="9"/>
    </row>
    <row r="303" spans="1:26" ht="16.5" customHeight="1">
      <c r="A303" s="180"/>
      <c r="B303" s="180"/>
      <c r="C303" s="180"/>
      <c r="D303" s="180"/>
      <c r="E303" s="180"/>
      <c r="F303" s="180"/>
      <c r="G303" s="181"/>
      <c r="H303" s="9"/>
      <c r="I303" s="9"/>
      <c r="J303" s="9"/>
      <c r="K303" s="9"/>
      <c r="L303" s="9"/>
      <c r="M303" s="9"/>
      <c r="N303" s="9"/>
      <c r="O303" s="9"/>
      <c r="P303" s="9"/>
      <c r="Q303" s="9"/>
      <c r="R303" s="9"/>
      <c r="S303" s="9"/>
      <c r="T303" s="9"/>
      <c r="U303" s="9"/>
      <c r="V303" s="9"/>
      <c r="W303" s="9"/>
      <c r="X303" s="9"/>
      <c r="Y303" s="9"/>
      <c r="Z303" s="9"/>
    </row>
    <row r="304" spans="1:26" ht="16.5" customHeight="1">
      <c r="A304" s="180"/>
      <c r="B304" s="180"/>
      <c r="C304" s="180"/>
      <c r="D304" s="180"/>
      <c r="E304" s="180"/>
      <c r="F304" s="180"/>
      <c r="G304" s="181"/>
      <c r="H304" s="9"/>
      <c r="I304" s="9"/>
      <c r="J304" s="9"/>
      <c r="K304" s="9"/>
      <c r="L304" s="9"/>
      <c r="M304" s="9"/>
      <c r="N304" s="9"/>
      <c r="O304" s="9"/>
      <c r="P304" s="9"/>
      <c r="Q304" s="9"/>
      <c r="R304" s="9"/>
      <c r="S304" s="9"/>
      <c r="T304" s="9"/>
      <c r="U304" s="9"/>
      <c r="V304" s="9"/>
      <c r="W304" s="9"/>
      <c r="X304" s="9"/>
      <c r="Y304" s="9"/>
      <c r="Z304" s="9"/>
    </row>
    <row r="305" spans="1:26" ht="16.5" customHeight="1">
      <c r="A305" s="180"/>
      <c r="B305" s="180"/>
      <c r="C305" s="180"/>
      <c r="D305" s="180"/>
      <c r="E305" s="180"/>
      <c r="F305" s="180"/>
      <c r="G305" s="181"/>
      <c r="H305" s="9"/>
      <c r="I305" s="9"/>
      <c r="J305" s="9"/>
      <c r="K305" s="9"/>
      <c r="L305" s="9"/>
      <c r="M305" s="9"/>
      <c r="N305" s="9"/>
      <c r="O305" s="9"/>
      <c r="P305" s="9"/>
      <c r="Q305" s="9"/>
      <c r="R305" s="9"/>
      <c r="S305" s="9"/>
      <c r="T305" s="9"/>
      <c r="U305" s="9"/>
      <c r="V305" s="9"/>
      <c r="W305" s="9"/>
      <c r="X305" s="9"/>
      <c r="Y305" s="9"/>
      <c r="Z305" s="9"/>
    </row>
    <row r="306" spans="1:26" ht="16.5" customHeight="1">
      <c r="A306" s="180"/>
      <c r="B306" s="180"/>
      <c r="C306" s="180"/>
      <c r="D306" s="180"/>
      <c r="E306" s="180"/>
      <c r="F306" s="180"/>
      <c r="G306" s="181"/>
      <c r="H306" s="9"/>
      <c r="I306" s="9"/>
      <c r="J306" s="9"/>
      <c r="K306" s="9"/>
      <c r="L306" s="9"/>
      <c r="M306" s="9"/>
      <c r="N306" s="9"/>
      <c r="O306" s="9"/>
      <c r="P306" s="9"/>
      <c r="Q306" s="9"/>
      <c r="R306" s="9"/>
      <c r="S306" s="9"/>
      <c r="T306" s="9"/>
      <c r="U306" s="9"/>
      <c r="V306" s="9"/>
      <c r="W306" s="9"/>
      <c r="X306" s="9"/>
      <c r="Y306" s="9"/>
      <c r="Z306" s="9"/>
    </row>
    <row r="307" spans="1:26" ht="16.5" customHeight="1">
      <c r="A307" s="180"/>
      <c r="B307" s="180"/>
      <c r="C307" s="180"/>
      <c r="D307" s="180"/>
      <c r="E307" s="180"/>
      <c r="F307" s="180"/>
      <c r="G307" s="181"/>
      <c r="H307" s="9"/>
      <c r="I307" s="9"/>
      <c r="J307" s="9"/>
      <c r="K307" s="9"/>
      <c r="L307" s="9"/>
      <c r="M307" s="9"/>
      <c r="N307" s="9"/>
      <c r="O307" s="9"/>
      <c r="P307" s="9"/>
      <c r="Q307" s="9"/>
      <c r="R307" s="9"/>
      <c r="S307" s="9"/>
      <c r="T307" s="9"/>
      <c r="U307" s="9"/>
      <c r="V307" s="9"/>
      <c r="W307" s="9"/>
      <c r="X307" s="9"/>
      <c r="Y307" s="9"/>
      <c r="Z307" s="9"/>
    </row>
    <row r="308" spans="1:26" ht="16.5" customHeight="1">
      <c r="A308" s="180"/>
      <c r="B308" s="180"/>
      <c r="C308" s="180"/>
      <c r="D308" s="180"/>
      <c r="E308" s="180"/>
      <c r="F308" s="180"/>
      <c r="G308" s="181"/>
      <c r="H308" s="9"/>
      <c r="I308" s="9"/>
      <c r="J308" s="9"/>
      <c r="K308" s="9"/>
      <c r="L308" s="9"/>
      <c r="M308" s="9"/>
      <c r="N308" s="9"/>
      <c r="O308" s="9"/>
      <c r="P308" s="9"/>
      <c r="Q308" s="9"/>
      <c r="R308" s="9"/>
      <c r="S308" s="9"/>
      <c r="T308" s="9"/>
      <c r="U308" s="9"/>
      <c r="V308" s="9"/>
      <c r="W308" s="9"/>
      <c r="X308" s="9"/>
      <c r="Y308" s="9"/>
      <c r="Z308" s="9"/>
    </row>
    <row r="309" spans="1:26" ht="16.5" customHeight="1">
      <c r="A309" s="180"/>
      <c r="B309" s="180"/>
      <c r="C309" s="180"/>
      <c r="D309" s="180"/>
      <c r="E309" s="180"/>
      <c r="F309" s="180"/>
      <c r="G309" s="181"/>
      <c r="H309" s="9"/>
      <c r="I309" s="9"/>
      <c r="J309" s="9"/>
      <c r="K309" s="9"/>
      <c r="L309" s="9"/>
      <c r="M309" s="9"/>
      <c r="N309" s="9"/>
      <c r="O309" s="9"/>
      <c r="P309" s="9"/>
      <c r="Q309" s="9"/>
      <c r="R309" s="9"/>
      <c r="S309" s="9"/>
      <c r="T309" s="9"/>
      <c r="U309" s="9"/>
      <c r="V309" s="9"/>
      <c r="W309" s="9"/>
      <c r="X309" s="9"/>
      <c r="Y309" s="9"/>
      <c r="Z309" s="9"/>
    </row>
    <row r="310" spans="1:26" ht="16.5" customHeight="1">
      <c r="A310" s="180"/>
      <c r="B310" s="180"/>
      <c r="C310" s="180"/>
      <c r="D310" s="180"/>
      <c r="E310" s="180"/>
      <c r="F310" s="180"/>
      <c r="G310" s="181"/>
      <c r="H310" s="9"/>
      <c r="I310" s="9"/>
      <c r="J310" s="9"/>
      <c r="K310" s="9"/>
      <c r="L310" s="9"/>
      <c r="M310" s="9"/>
      <c r="N310" s="9"/>
      <c r="O310" s="9"/>
      <c r="P310" s="9"/>
      <c r="Q310" s="9"/>
      <c r="R310" s="9"/>
      <c r="S310" s="9"/>
      <c r="T310" s="9"/>
      <c r="U310" s="9"/>
      <c r="V310" s="9"/>
      <c r="W310" s="9"/>
      <c r="X310" s="9"/>
      <c r="Y310" s="9"/>
      <c r="Z310" s="9"/>
    </row>
    <row r="311" spans="1:26" ht="16.5" customHeight="1">
      <c r="A311" s="180"/>
      <c r="B311" s="180"/>
      <c r="C311" s="180"/>
      <c r="D311" s="180"/>
      <c r="E311" s="180"/>
      <c r="F311" s="180"/>
      <c r="G311" s="181"/>
      <c r="H311" s="9"/>
      <c r="I311" s="9"/>
      <c r="J311" s="9"/>
      <c r="K311" s="9"/>
      <c r="L311" s="9"/>
      <c r="M311" s="9"/>
      <c r="N311" s="9"/>
      <c r="O311" s="9"/>
      <c r="P311" s="9"/>
      <c r="Q311" s="9"/>
      <c r="R311" s="9"/>
      <c r="S311" s="9"/>
      <c r="T311" s="9"/>
      <c r="U311" s="9"/>
      <c r="V311" s="9"/>
      <c r="W311" s="9"/>
      <c r="X311" s="9"/>
      <c r="Y311" s="9"/>
      <c r="Z311" s="9"/>
    </row>
    <row r="312" spans="1:26" ht="16.5" customHeight="1">
      <c r="A312" s="180"/>
      <c r="B312" s="180"/>
      <c r="C312" s="180"/>
      <c r="D312" s="180"/>
      <c r="E312" s="180"/>
      <c r="F312" s="180"/>
      <c r="G312" s="181"/>
      <c r="H312" s="9"/>
      <c r="I312" s="9"/>
      <c r="J312" s="9"/>
      <c r="K312" s="9"/>
      <c r="L312" s="9"/>
      <c r="M312" s="9"/>
      <c r="N312" s="9"/>
      <c r="O312" s="9"/>
      <c r="P312" s="9"/>
      <c r="Q312" s="9"/>
      <c r="R312" s="9"/>
      <c r="S312" s="9"/>
      <c r="T312" s="9"/>
      <c r="U312" s="9"/>
      <c r="V312" s="9"/>
      <c r="W312" s="9"/>
      <c r="X312" s="9"/>
      <c r="Y312" s="9"/>
      <c r="Z312" s="9"/>
    </row>
    <row r="313" spans="1:26" ht="16.5" customHeight="1">
      <c r="A313" s="180"/>
      <c r="B313" s="180"/>
      <c r="C313" s="180"/>
      <c r="D313" s="180"/>
      <c r="E313" s="180"/>
      <c r="F313" s="180"/>
      <c r="G313" s="181"/>
      <c r="H313" s="9"/>
      <c r="I313" s="9"/>
      <c r="J313" s="9"/>
      <c r="K313" s="9"/>
      <c r="L313" s="9"/>
      <c r="M313" s="9"/>
      <c r="N313" s="9"/>
      <c r="O313" s="9"/>
      <c r="P313" s="9"/>
      <c r="Q313" s="9"/>
      <c r="R313" s="9"/>
      <c r="S313" s="9"/>
      <c r="T313" s="9"/>
      <c r="U313" s="9"/>
      <c r="V313" s="9"/>
      <c r="W313" s="9"/>
      <c r="X313" s="9"/>
      <c r="Y313" s="9"/>
      <c r="Z313" s="9"/>
    </row>
    <row r="314" spans="1:26" ht="16.5" customHeight="1">
      <c r="A314" s="180"/>
      <c r="B314" s="180"/>
      <c r="C314" s="180"/>
      <c r="D314" s="180"/>
      <c r="E314" s="180"/>
      <c r="F314" s="180"/>
      <c r="G314" s="181"/>
      <c r="H314" s="9"/>
      <c r="I314" s="9"/>
      <c r="J314" s="9"/>
      <c r="K314" s="9"/>
      <c r="L314" s="9"/>
      <c r="M314" s="9"/>
      <c r="N314" s="9"/>
      <c r="O314" s="9"/>
      <c r="P314" s="9"/>
      <c r="Q314" s="9"/>
      <c r="R314" s="9"/>
      <c r="S314" s="9"/>
      <c r="T314" s="9"/>
      <c r="U314" s="9"/>
      <c r="V314" s="9"/>
      <c r="W314" s="9"/>
      <c r="X314" s="9"/>
      <c r="Y314" s="9"/>
      <c r="Z314" s="9"/>
    </row>
    <row r="315" spans="1:26" ht="16.5" customHeight="1">
      <c r="A315" s="180"/>
      <c r="B315" s="180"/>
      <c r="C315" s="180"/>
      <c r="D315" s="180"/>
      <c r="E315" s="180"/>
      <c r="F315" s="180"/>
      <c r="G315" s="181"/>
      <c r="H315" s="9"/>
      <c r="I315" s="9"/>
      <c r="J315" s="9"/>
      <c r="K315" s="9"/>
      <c r="L315" s="9"/>
      <c r="M315" s="9"/>
      <c r="N315" s="9"/>
      <c r="O315" s="9"/>
      <c r="P315" s="9"/>
      <c r="Q315" s="9"/>
      <c r="R315" s="9"/>
      <c r="S315" s="9"/>
      <c r="T315" s="9"/>
      <c r="U315" s="9"/>
      <c r="V315" s="9"/>
      <c r="W315" s="9"/>
      <c r="X315" s="9"/>
      <c r="Y315" s="9"/>
      <c r="Z315" s="9"/>
    </row>
    <row r="316" spans="1:26" ht="16.5" customHeight="1">
      <c r="A316" s="180"/>
      <c r="B316" s="180"/>
      <c r="C316" s="180"/>
      <c r="D316" s="180"/>
      <c r="E316" s="180"/>
      <c r="F316" s="180"/>
      <c r="G316" s="181"/>
      <c r="H316" s="9"/>
      <c r="I316" s="9"/>
      <c r="J316" s="9"/>
      <c r="K316" s="9"/>
      <c r="L316" s="9"/>
      <c r="M316" s="9"/>
      <c r="N316" s="9"/>
      <c r="O316" s="9"/>
      <c r="P316" s="9"/>
      <c r="Q316" s="9"/>
      <c r="R316" s="9"/>
      <c r="S316" s="9"/>
      <c r="T316" s="9"/>
      <c r="U316" s="9"/>
      <c r="V316" s="9"/>
      <c r="W316" s="9"/>
      <c r="X316" s="9"/>
      <c r="Y316" s="9"/>
      <c r="Z316" s="9"/>
    </row>
    <row r="317" spans="1:26" ht="16.5" customHeight="1">
      <c r="A317" s="180"/>
      <c r="B317" s="180"/>
      <c r="C317" s="180"/>
      <c r="D317" s="180"/>
      <c r="E317" s="180"/>
      <c r="F317" s="180"/>
      <c r="G317" s="181"/>
      <c r="H317" s="9"/>
      <c r="I317" s="9"/>
      <c r="J317" s="9"/>
      <c r="K317" s="9"/>
      <c r="L317" s="9"/>
      <c r="M317" s="9"/>
      <c r="N317" s="9"/>
      <c r="O317" s="9"/>
      <c r="P317" s="9"/>
      <c r="Q317" s="9"/>
      <c r="R317" s="9"/>
      <c r="S317" s="9"/>
      <c r="T317" s="9"/>
      <c r="U317" s="9"/>
      <c r="V317" s="9"/>
      <c r="W317" s="9"/>
      <c r="X317" s="9"/>
      <c r="Y317" s="9"/>
      <c r="Z317" s="9"/>
    </row>
    <row r="318" spans="1:26" ht="16.5" customHeight="1">
      <c r="A318" s="180"/>
      <c r="B318" s="180"/>
      <c r="C318" s="180"/>
      <c r="D318" s="180"/>
      <c r="E318" s="180"/>
      <c r="F318" s="180"/>
      <c r="G318" s="181"/>
      <c r="H318" s="9"/>
      <c r="I318" s="9"/>
      <c r="J318" s="9"/>
      <c r="K318" s="9"/>
      <c r="L318" s="9"/>
      <c r="M318" s="9"/>
      <c r="N318" s="9"/>
      <c r="O318" s="9"/>
      <c r="P318" s="9"/>
      <c r="Q318" s="9"/>
      <c r="R318" s="9"/>
      <c r="S318" s="9"/>
      <c r="T318" s="9"/>
      <c r="U318" s="9"/>
      <c r="V318" s="9"/>
      <c r="W318" s="9"/>
      <c r="X318" s="9"/>
      <c r="Y318" s="9"/>
      <c r="Z318" s="9"/>
    </row>
    <row r="319" spans="1:26" ht="16.5" customHeight="1">
      <c r="A319" s="180"/>
      <c r="B319" s="180"/>
      <c r="C319" s="180"/>
      <c r="D319" s="180"/>
      <c r="E319" s="180"/>
      <c r="F319" s="180"/>
      <c r="G319" s="181"/>
      <c r="H319" s="9"/>
      <c r="I319" s="9"/>
      <c r="J319" s="9"/>
      <c r="K319" s="9"/>
      <c r="L319" s="9"/>
      <c r="M319" s="9"/>
      <c r="N319" s="9"/>
      <c r="O319" s="9"/>
      <c r="P319" s="9"/>
      <c r="Q319" s="9"/>
      <c r="R319" s="9"/>
      <c r="S319" s="9"/>
      <c r="T319" s="9"/>
      <c r="U319" s="9"/>
      <c r="V319" s="9"/>
      <c r="W319" s="9"/>
      <c r="X319" s="9"/>
      <c r="Y319" s="9"/>
      <c r="Z319" s="9"/>
    </row>
    <row r="320" spans="1:26" ht="16.5" customHeight="1">
      <c r="A320" s="180"/>
      <c r="B320" s="180"/>
      <c r="C320" s="180"/>
      <c r="D320" s="180"/>
      <c r="E320" s="180"/>
      <c r="F320" s="180"/>
      <c r="G320" s="181"/>
      <c r="H320" s="9"/>
      <c r="I320" s="9"/>
      <c r="J320" s="9"/>
      <c r="K320" s="9"/>
      <c r="L320" s="9"/>
      <c r="M320" s="9"/>
      <c r="N320" s="9"/>
      <c r="O320" s="9"/>
      <c r="P320" s="9"/>
      <c r="Q320" s="9"/>
      <c r="R320" s="9"/>
      <c r="S320" s="9"/>
      <c r="T320" s="9"/>
      <c r="U320" s="9"/>
      <c r="V320" s="9"/>
      <c r="W320" s="9"/>
      <c r="X320" s="9"/>
      <c r="Y320" s="9"/>
      <c r="Z320" s="9"/>
    </row>
    <row r="321" spans="1:26" ht="16.5" customHeight="1">
      <c r="A321" s="180"/>
      <c r="B321" s="180"/>
      <c r="C321" s="180"/>
      <c r="D321" s="180"/>
      <c r="E321" s="180"/>
      <c r="F321" s="180"/>
      <c r="G321" s="181"/>
      <c r="H321" s="9"/>
      <c r="I321" s="9"/>
      <c r="J321" s="9"/>
      <c r="K321" s="9"/>
      <c r="L321" s="9"/>
      <c r="M321" s="9"/>
      <c r="N321" s="9"/>
      <c r="O321" s="9"/>
      <c r="P321" s="9"/>
      <c r="Q321" s="9"/>
      <c r="R321" s="9"/>
      <c r="S321" s="9"/>
      <c r="T321" s="9"/>
      <c r="U321" s="9"/>
      <c r="V321" s="9"/>
      <c r="W321" s="9"/>
      <c r="X321" s="9"/>
      <c r="Y321" s="9"/>
      <c r="Z321" s="9"/>
    </row>
    <row r="322" spans="1:26" ht="16.5" customHeight="1">
      <c r="A322" s="180"/>
      <c r="B322" s="180"/>
      <c r="C322" s="180"/>
      <c r="D322" s="180"/>
      <c r="E322" s="180"/>
      <c r="F322" s="180"/>
      <c r="G322" s="181"/>
      <c r="H322" s="9"/>
      <c r="I322" s="9"/>
      <c r="J322" s="9"/>
      <c r="K322" s="9"/>
      <c r="L322" s="9"/>
      <c r="M322" s="9"/>
      <c r="N322" s="9"/>
      <c r="O322" s="9"/>
      <c r="P322" s="9"/>
      <c r="Q322" s="9"/>
      <c r="R322" s="9"/>
      <c r="S322" s="9"/>
      <c r="T322" s="9"/>
      <c r="U322" s="9"/>
      <c r="V322" s="9"/>
      <c r="W322" s="9"/>
      <c r="X322" s="9"/>
      <c r="Y322" s="9"/>
      <c r="Z322" s="9"/>
    </row>
    <row r="323" spans="1:26" ht="16.5" customHeight="1">
      <c r="A323" s="180"/>
      <c r="B323" s="180"/>
      <c r="C323" s="180"/>
      <c r="D323" s="180"/>
      <c r="E323" s="180"/>
      <c r="F323" s="180"/>
      <c r="G323" s="181"/>
      <c r="H323" s="9"/>
      <c r="I323" s="9"/>
      <c r="J323" s="9"/>
      <c r="K323" s="9"/>
      <c r="L323" s="9"/>
      <c r="M323" s="9"/>
      <c r="N323" s="9"/>
      <c r="O323" s="9"/>
      <c r="P323" s="9"/>
      <c r="Q323" s="9"/>
      <c r="R323" s="9"/>
      <c r="S323" s="9"/>
      <c r="T323" s="9"/>
      <c r="U323" s="9"/>
      <c r="V323" s="9"/>
      <c r="W323" s="9"/>
      <c r="X323" s="9"/>
      <c r="Y323" s="9"/>
      <c r="Z323" s="9"/>
    </row>
    <row r="324" spans="1:26" ht="16.5" customHeight="1">
      <c r="A324" s="180"/>
      <c r="B324" s="180"/>
      <c r="C324" s="180"/>
      <c r="D324" s="180"/>
      <c r="E324" s="180"/>
      <c r="F324" s="180"/>
      <c r="G324" s="181"/>
      <c r="H324" s="9"/>
      <c r="I324" s="9"/>
      <c r="J324" s="9"/>
      <c r="K324" s="9"/>
      <c r="L324" s="9"/>
      <c r="M324" s="9"/>
      <c r="N324" s="9"/>
      <c r="O324" s="9"/>
      <c r="P324" s="9"/>
      <c r="Q324" s="9"/>
      <c r="R324" s="9"/>
      <c r="S324" s="9"/>
      <c r="T324" s="9"/>
      <c r="U324" s="9"/>
      <c r="V324" s="9"/>
      <c r="W324" s="9"/>
      <c r="X324" s="9"/>
      <c r="Y324" s="9"/>
      <c r="Z324" s="9"/>
    </row>
    <row r="325" spans="1:26" ht="16.5" customHeight="1">
      <c r="A325" s="180"/>
      <c r="B325" s="180"/>
      <c r="C325" s="180"/>
      <c r="D325" s="180"/>
      <c r="E325" s="180"/>
      <c r="F325" s="180"/>
      <c r="G325" s="181"/>
      <c r="H325" s="9"/>
      <c r="I325" s="9"/>
      <c r="J325" s="9"/>
      <c r="K325" s="9"/>
      <c r="L325" s="9"/>
      <c r="M325" s="9"/>
      <c r="N325" s="9"/>
      <c r="O325" s="9"/>
      <c r="P325" s="9"/>
      <c r="Q325" s="9"/>
      <c r="R325" s="9"/>
      <c r="S325" s="9"/>
      <c r="T325" s="9"/>
      <c r="U325" s="9"/>
      <c r="V325" s="9"/>
      <c r="W325" s="9"/>
      <c r="X325" s="9"/>
      <c r="Y325" s="9"/>
      <c r="Z325" s="9"/>
    </row>
    <row r="326" spans="1:26" ht="16.5" customHeight="1">
      <c r="A326" s="180"/>
      <c r="B326" s="180"/>
      <c r="C326" s="180"/>
      <c r="D326" s="180"/>
      <c r="E326" s="180"/>
      <c r="F326" s="180"/>
      <c r="G326" s="181"/>
      <c r="H326" s="9"/>
      <c r="I326" s="9"/>
      <c r="J326" s="9"/>
      <c r="K326" s="9"/>
      <c r="L326" s="9"/>
      <c r="M326" s="9"/>
      <c r="N326" s="9"/>
      <c r="O326" s="9"/>
      <c r="P326" s="9"/>
      <c r="Q326" s="9"/>
      <c r="R326" s="9"/>
      <c r="S326" s="9"/>
      <c r="T326" s="9"/>
      <c r="U326" s="9"/>
      <c r="V326" s="9"/>
      <c r="W326" s="9"/>
      <c r="X326" s="9"/>
      <c r="Y326" s="9"/>
      <c r="Z326" s="9"/>
    </row>
    <row r="327" spans="1:26" ht="16.5" customHeight="1">
      <c r="A327" s="180"/>
      <c r="B327" s="180"/>
      <c r="C327" s="180"/>
      <c r="D327" s="180"/>
      <c r="E327" s="180"/>
      <c r="F327" s="180"/>
      <c r="G327" s="181"/>
      <c r="H327" s="9"/>
      <c r="I327" s="9"/>
      <c r="J327" s="9"/>
      <c r="K327" s="9"/>
      <c r="L327" s="9"/>
      <c r="M327" s="9"/>
      <c r="N327" s="9"/>
      <c r="O327" s="9"/>
      <c r="P327" s="9"/>
      <c r="Q327" s="9"/>
      <c r="R327" s="9"/>
      <c r="S327" s="9"/>
      <c r="T327" s="9"/>
      <c r="U327" s="9"/>
      <c r="V327" s="9"/>
      <c r="W327" s="9"/>
      <c r="X327" s="9"/>
      <c r="Y327" s="9"/>
      <c r="Z327" s="9"/>
    </row>
    <row r="328" spans="1:26" ht="16.5" customHeight="1">
      <c r="A328" s="180"/>
      <c r="B328" s="180"/>
      <c r="C328" s="180"/>
      <c r="D328" s="180"/>
      <c r="E328" s="180"/>
      <c r="F328" s="180"/>
      <c r="G328" s="181"/>
      <c r="H328" s="9"/>
      <c r="I328" s="9"/>
      <c r="J328" s="9"/>
      <c r="K328" s="9"/>
      <c r="L328" s="9"/>
      <c r="M328" s="9"/>
      <c r="N328" s="9"/>
      <c r="O328" s="9"/>
      <c r="P328" s="9"/>
      <c r="Q328" s="9"/>
      <c r="R328" s="9"/>
      <c r="S328" s="9"/>
      <c r="T328" s="9"/>
      <c r="U328" s="9"/>
      <c r="V328" s="9"/>
      <c r="W328" s="9"/>
      <c r="X328" s="9"/>
      <c r="Y328" s="9"/>
      <c r="Z328" s="9"/>
    </row>
    <row r="329" spans="1:26" ht="16.5" customHeight="1">
      <c r="A329" s="180"/>
      <c r="B329" s="180"/>
      <c r="C329" s="180"/>
      <c r="D329" s="180"/>
      <c r="E329" s="180"/>
      <c r="F329" s="180"/>
      <c r="G329" s="181"/>
      <c r="H329" s="9"/>
      <c r="I329" s="9"/>
      <c r="J329" s="9"/>
      <c r="K329" s="9"/>
      <c r="L329" s="9"/>
      <c r="M329" s="9"/>
      <c r="N329" s="9"/>
      <c r="O329" s="9"/>
      <c r="P329" s="9"/>
      <c r="Q329" s="9"/>
      <c r="R329" s="9"/>
      <c r="S329" s="9"/>
      <c r="T329" s="9"/>
      <c r="U329" s="9"/>
      <c r="V329" s="9"/>
      <c r="W329" s="9"/>
      <c r="X329" s="9"/>
      <c r="Y329" s="9"/>
      <c r="Z329" s="9"/>
    </row>
    <row r="330" spans="1:26" ht="16.5" customHeight="1">
      <c r="A330" s="180"/>
      <c r="B330" s="180"/>
      <c r="C330" s="180"/>
      <c r="D330" s="180"/>
      <c r="E330" s="180"/>
      <c r="F330" s="180"/>
      <c r="G330" s="181"/>
      <c r="H330" s="9"/>
      <c r="I330" s="9"/>
      <c r="J330" s="9"/>
      <c r="K330" s="9"/>
      <c r="L330" s="9"/>
      <c r="M330" s="9"/>
      <c r="N330" s="9"/>
      <c r="O330" s="9"/>
      <c r="P330" s="9"/>
      <c r="Q330" s="9"/>
      <c r="R330" s="9"/>
      <c r="S330" s="9"/>
      <c r="T330" s="9"/>
      <c r="U330" s="9"/>
      <c r="V330" s="9"/>
      <c r="W330" s="9"/>
      <c r="X330" s="9"/>
      <c r="Y330" s="9"/>
      <c r="Z330" s="9"/>
    </row>
    <row r="331" spans="1:26" ht="16.5" customHeight="1">
      <c r="A331" s="180"/>
      <c r="B331" s="180"/>
      <c r="C331" s="180"/>
      <c r="D331" s="180"/>
      <c r="E331" s="180"/>
      <c r="F331" s="180"/>
      <c r="G331" s="181"/>
      <c r="H331" s="9"/>
      <c r="I331" s="9"/>
      <c r="J331" s="9"/>
      <c r="K331" s="9"/>
      <c r="L331" s="9"/>
      <c r="M331" s="9"/>
      <c r="N331" s="9"/>
      <c r="O331" s="9"/>
      <c r="P331" s="9"/>
      <c r="Q331" s="9"/>
      <c r="R331" s="9"/>
      <c r="S331" s="9"/>
      <c r="T331" s="9"/>
      <c r="U331" s="9"/>
      <c r="V331" s="9"/>
      <c r="W331" s="9"/>
      <c r="X331" s="9"/>
      <c r="Y331" s="9"/>
      <c r="Z331" s="9"/>
    </row>
    <row r="332" spans="1:26" ht="16.5" customHeight="1">
      <c r="A332" s="180"/>
      <c r="B332" s="180"/>
      <c r="C332" s="180"/>
      <c r="D332" s="180"/>
      <c r="E332" s="180"/>
      <c r="F332" s="180"/>
      <c r="G332" s="181"/>
      <c r="H332" s="9"/>
      <c r="I332" s="9"/>
      <c r="J332" s="9"/>
      <c r="K332" s="9"/>
      <c r="L332" s="9"/>
      <c r="M332" s="9"/>
      <c r="N332" s="9"/>
      <c r="O332" s="9"/>
      <c r="P332" s="9"/>
      <c r="Q332" s="9"/>
      <c r="R332" s="9"/>
      <c r="S332" s="9"/>
      <c r="T332" s="9"/>
      <c r="U332" s="9"/>
      <c r="V332" s="9"/>
      <c r="W332" s="9"/>
      <c r="X332" s="9"/>
      <c r="Y332" s="9"/>
      <c r="Z332" s="9"/>
    </row>
    <row r="333" spans="1:26" ht="16.5" customHeight="1">
      <c r="A333" s="180"/>
      <c r="B333" s="180"/>
      <c r="C333" s="180"/>
      <c r="D333" s="180"/>
      <c r="E333" s="180"/>
      <c r="F333" s="180"/>
      <c r="G333" s="181"/>
      <c r="H333" s="9"/>
      <c r="I333" s="9"/>
      <c r="J333" s="9"/>
      <c r="K333" s="9"/>
      <c r="L333" s="9"/>
      <c r="M333" s="9"/>
      <c r="N333" s="9"/>
      <c r="O333" s="9"/>
      <c r="P333" s="9"/>
      <c r="Q333" s="9"/>
      <c r="R333" s="9"/>
      <c r="S333" s="9"/>
      <c r="T333" s="9"/>
      <c r="U333" s="9"/>
      <c r="V333" s="9"/>
      <c r="W333" s="9"/>
      <c r="X333" s="9"/>
      <c r="Y333" s="9"/>
      <c r="Z333" s="9"/>
    </row>
    <row r="334" spans="1:26" ht="16.5" customHeight="1">
      <c r="A334" s="180"/>
      <c r="B334" s="180"/>
      <c r="C334" s="180"/>
      <c r="D334" s="180"/>
      <c r="E334" s="180"/>
      <c r="F334" s="180"/>
      <c r="G334" s="181"/>
      <c r="H334" s="9"/>
      <c r="I334" s="9"/>
      <c r="J334" s="9"/>
      <c r="K334" s="9"/>
      <c r="L334" s="9"/>
      <c r="M334" s="9"/>
      <c r="N334" s="9"/>
      <c r="O334" s="9"/>
      <c r="P334" s="9"/>
      <c r="Q334" s="9"/>
      <c r="R334" s="9"/>
      <c r="S334" s="9"/>
      <c r="T334" s="9"/>
      <c r="U334" s="9"/>
      <c r="V334" s="9"/>
      <c r="W334" s="9"/>
      <c r="X334" s="9"/>
      <c r="Y334" s="9"/>
      <c r="Z334" s="9"/>
    </row>
    <row r="335" spans="1:26" ht="16.5" customHeight="1">
      <c r="A335" s="180"/>
      <c r="B335" s="180"/>
      <c r="C335" s="180"/>
      <c r="D335" s="180"/>
      <c r="E335" s="180"/>
      <c r="F335" s="180"/>
      <c r="G335" s="181"/>
      <c r="H335" s="9"/>
      <c r="I335" s="9"/>
      <c r="J335" s="9"/>
      <c r="K335" s="9"/>
      <c r="L335" s="9"/>
      <c r="M335" s="9"/>
      <c r="N335" s="9"/>
      <c r="O335" s="9"/>
      <c r="P335" s="9"/>
      <c r="Q335" s="9"/>
      <c r="R335" s="9"/>
      <c r="S335" s="9"/>
      <c r="T335" s="9"/>
      <c r="U335" s="9"/>
      <c r="V335" s="9"/>
      <c r="W335" s="9"/>
      <c r="X335" s="9"/>
      <c r="Y335" s="9"/>
      <c r="Z335" s="9"/>
    </row>
    <row r="336" spans="1:26" ht="16.5" customHeight="1">
      <c r="A336" s="180"/>
      <c r="B336" s="180"/>
      <c r="C336" s="180"/>
      <c r="D336" s="180"/>
      <c r="E336" s="180"/>
      <c r="F336" s="180"/>
      <c r="G336" s="181"/>
      <c r="H336" s="9"/>
      <c r="I336" s="9"/>
      <c r="J336" s="9"/>
      <c r="K336" s="9"/>
      <c r="L336" s="9"/>
      <c r="M336" s="9"/>
      <c r="N336" s="9"/>
      <c r="O336" s="9"/>
      <c r="P336" s="9"/>
      <c r="Q336" s="9"/>
      <c r="R336" s="9"/>
      <c r="S336" s="9"/>
      <c r="T336" s="9"/>
      <c r="U336" s="9"/>
      <c r="V336" s="9"/>
      <c r="W336" s="9"/>
      <c r="X336" s="9"/>
      <c r="Y336" s="9"/>
      <c r="Z336" s="9"/>
    </row>
    <row r="337" spans="1:26" ht="16.5" customHeight="1">
      <c r="A337" s="180"/>
      <c r="B337" s="180"/>
      <c r="C337" s="180"/>
      <c r="D337" s="180"/>
      <c r="E337" s="180"/>
      <c r="F337" s="180"/>
      <c r="G337" s="181"/>
      <c r="H337" s="9"/>
      <c r="I337" s="9"/>
      <c r="J337" s="9"/>
      <c r="K337" s="9"/>
      <c r="L337" s="9"/>
      <c r="M337" s="9"/>
      <c r="N337" s="9"/>
      <c r="O337" s="9"/>
      <c r="P337" s="9"/>
      <c r="Q337" s="9"/>
      <c r="R337" s="9"/>
      <c r="S337" s="9"/>
      <c r="T337" s="9"/>
      <c r="U337" s="9"/>
      <c r="V337" s="9"/>
      <c r="W337" s="9"/>
      <c r="X337" s="9"/>
      <c r="Y337" s="9"/>
      <c r="Z337" s="9"/>
    </row>
    <row r="338" spans="1:26" ht="16.5" customHeight="1">
      <c r="A338" s="180"/>
      <c r="B338" s="180"/>
      <c r="C338" s="180"/>
      <c r="D338" s="180"/>
      <c r="E338" s="180"/>
      <c r="F338" s="180"/>
      <c r="G338" s="181"/>
      <c r="H338" s="9"/>
      <c r="I338" s="9"/>
      <c r="J338" s="9"/>
      <c r="K338" s="9"/>
      <c r="L338" s="9"/>
      <c r="M338" s="9"/>
      <c r="N338" s="9"/>
      <c r="O338" s="9"/>
      <c r="P338" s="9"/>
      <c r="Q338" s="9"/>
      <c r="R338" s="9"/>
      <c r="S338" s="9"/>
      <c r="T338" s="9"/>
      <c r="U338" s="9"/>
      <c r="V338" s="9"/>
      <c r="W338" s="9"/>
      <c r="X338" s="9"/>
      <c r="Y338" s="9"/>
      <c r="Z338" s="9"/>
    </row>
    <row r="339" spans="1:26" ht="16.5" customHeight="1">
      <c r="A339" s="180"/>
      <c r="B339" s="180"/>
      <c r="C339" s="180"/>
      <c r="D339" s="180"/>
      <c r="E339" s="180"/>
      <c r="F339" s="180"/>
      <c r="G339" s="181"/>
      <c r="H339" s="9"/>
      <c r="I339" s="9"/>
      <c r="J339" s="9"/>
      <c r="K339" s="9"/>
      <c r="L339" s="9"/>
      <c r="M339" s="9"/>
      <c r="N339" s="9"/>
      <c r="O339" s="9"/>
      <c r="P339" s="9"/>
      <c r="Q339" s="9"/>
      <c r="R339" s="9"/>
      <c r="S339" s="9"/>
      <c r="T339" s="9"/>
      <c r="U339" s="9"/>
      <c r="V339" s="9"/>
      <c r="W339" s="9"/>
      <c r="X339" s="9"/>
      <c r="Y339" s="9"/>
      <c r="Z339" s="9"/>
    </row>
    <row r="340" spans="1:26" ht="16.5" customHeight="1">
      <c r="A340" s="180"/>
      <c r="B340" s="180"/>
      <c r="C340" s="180"/>
      <c r="D340" s="180"/>
      <c r="E340" s="180"/>
      <c r="F340" s="180"/>
      <c r="G340" s="181"/>
      <c r="H340" s="9"/>
      <c r="I340" s="9"/>
      <c r="J340" s="9"/>
      <c r="K340" s="9"/>
      <c r="L340" s="9"/>
      <c r="M340" s="9"/>
      <c r="N340" s="9"/>
      <c r="O340" s="9"/>
      <c r="P340" s="9"/>
      <c r="Q340" s="9"/>
      <c r="R340" s="9"/>
      <c r="S340" s="9"/>
      <c r="T340" s="9"/>
      <c r="U340" s="9"/>
      <c r="V340" s="9"/>
      <c r="W340" s="9"/>
      <c r="X340" s="9"/>
      <c r="Y340" s="9"/>
      <c r="Z340" s="9"/>
    </row>
    <row r="341" spans="1:26" ht="16.5" customHeight="1">
      <c r="A341" s="180"/>
      <c r="B341" s="180"/>
      <c r="C341" s="180"/>
      <c r="D341" s="180"/>
      <c r="E341" s="180"/>
      <c r="F341" s="180"/>
      <c r="G341" s="181"/>
      <c r="H341" s="9"/>
      <c r="I341" s="9"/>
      <c r="J341" s="9"/>
      <c r="K341" s="9"/>
      <c r="L341" s="9"/>
      <c r="M341" s="9"/>
      <c r="N341" s="9"/>
      <c r="O341" s="9"/>
      <c r="P341" s="9"/>
      <c r="Q341" s="9"/>
      <c r="R341" s="9"/>
      <c r="S341" s="9"/>
      <c r="T341" s="9"/>
      <c r="U341" s="9"/>
      <c r="V341" s="9"/>
      <c r="W341" s="9"/>
      <c r="X341" s="9"/>
      <c r="Y341" s="9"/>
      <c r="Z341" s="9"/>
    </row>
    <row r="342" spans="1:26" ht="16.5" customHeight="1">
      <c r="A342" s="180"/>
      <c r="B342" s="180"/>
      <c r="C342" s="180"/>
      <c r="D342" s="180"/>
      <c r="E342" s="180"/>
      <c r="F342" s="180"/>
      <c r="G342" s="181"/>
      <c r="H342" s="9"/>
      <c r="I342" s="9"/>
      <c r="J342" s="9"/>
      <c r="K342" s="9"/>
      <c r="L342" s="9"/>
      <c r="M342" s="9"/>
      <c r="N342" s="9"/>
      <c r="O342" s="9"/>
      <c r="P342" s="9"/>
      <c r="Q342" s="9"/>
      <c r="R342" s="9"/>
      <c r="S342" s="9"/>
      <c r="T342" s="9"/>
      <c r="U342" s="9"/>
      <c r="V342" s="9"/>
      <c r="W342" s="9"/>
      <c r="X342" s="9"/>
      <c r="Y342" s="9"/>
      <c r="Z342" s="9"/>
    </row>
    <row r="343" spans="1:26" ht="16.5" customHeight="1">
      <c r="A343" s="180"/>
      <c r="B343" s="180"/>
      <c r="C343" s="180"/>
      <c r="D343" s="180"/>
      <c r="E343" s="180"/>
      <c r="F343" s="180"/>
      <c r="G343" s="181"/>
      <c r="H343" s="9"/>
      <c r="I343" s="9"/>
      <c r="J343" s="9"/>
      <c r="K343" s="9"/>
      <c r="L343" s="9"/>
      <c r="M343" s="9"/>
      <c r="N343" s="9"/>
      <c r="O343" s="9"/>
      <c r="P343" s="9"/>
      <c r="Q343" s="9"/>
      <c r="R343" s="9"/>
      <c r="S343" s="9"/>
      <c r="T343" s="9"/>
      <c r="U343" s="9"/>
      <c r="V343" s="9"/>
      <c r="W343" s="9"/>
      <c r="X343" s="9"/>
      <c r="Y343" s="9"/>
      <c r="Z343" s="9"/>
    </row>
    <row r="344" spans="1:26" ht="16.5" customHeight="1">
      <c r="A344" s="180"/>
      <c r="B344" s="180"/>
      <c r="C344" s="180"/>
      <c r="D344" s="180"/>
      <c r="E344" s="180"/>
      <c r="F344" s="180"/>
      <c r="G344" s="181"/>
      <c r="H344" s="9"/>
      <c r="I344" s="9"/>
      <c r="J344" s="9"/>
      <c r="K344" s="9"/>
      <c r="L344" s="9"/>
      <c r="M344" s="9"/>
      <c r="N344" s="9"/>
      <c r="O344" s="9"/>
      <c r="P344" s="9"/>
      <c r="Q344" s="9"/>
      <c r="R344" s="9"/>
      <c r="S344" s="9"/>
      <c r="T344" s="9"/>
      <c r="U344" s="9"/>
      <c r="V344" s="9"/>
      <c r="W344" s="9"/>
      <c r="X344" s="9"/>
      <c r="Y344" s="9"/>
      <c r="Z344" s="9"/>
    </row>
    <row r="345" spans="1:26" ht="16.5" customHeight="1">
      <c r="A345" s="180"/>
      <c r="B345" s="180"/>
      <c r="C345" s="180"/>
      <c r="D345" s="180"/>
      <c r="E345" s="180"/>
      <c r="F345" s="180"/>
      <c r="G345" s="181"/>
      <c r="H345" s="9"/>
      <c r="I345" s="9"/>
      <c r="J345" s="9"/>
      <c r="K345" s="9"/>
      <c r="L345" s="9"/>
      <c r="M345" s="9"/>
      <c r="N345" s="9"/>
      <c r="O345" s="9"/>
      <c r="P345" s="9"/>
      <c r="Q345" s="9"/>
      <c r="R345" s="9"/>
      <c r="S345" s="9"/>
      <c r="T345" s="9"/>
      <c r="U345" s="9"/>
      <c r="V345" s="9"/>
      <c r="W345" s="9"/>
      <c r="X345" s="9"/>
      <c r="Y345" s="9"/>
      <c r="Z345" s="9"/>
    </row>
    <row r="346" spans="1:26" ht="16.5" customHeight="1">
      <c r="A346" s="180"/>
      <c r="B346" s="180"/>
      <c r="C346" s="180"/>
      <c r="D346" s="180"/>
      <c r="E346" s="180"/>
      <c r="F346" s="180"/>
      <c r="G346" s="181"/>
      <c r="H346" s="9"/>
      <c r="I346" s="9"/>
      <c r="J346" s="9"/>
      <c r="K346" s="9"/>
      <c r="L346" s="9"/>
      <c r="M346" s="9"/>
      <c r="N346" s="9"/>
      <c r="O346" s="9"/>
      <c r="P346" s="9"/>
      <c r="Q346" s="9"/>
      <c r="R346" s="9"/>
      <c r="S346" s="9"/>
      <c r="T346" s="9"/>
      <c r="U346" s="9"/>
      <c r="V346" s="9"/>
      <c r="W346" s="9"/>
      <c r="X346" s="9"/>
      <c r="Y346" s="9"/>
      <c r="Z346" s="9"/>
    </row>
    <row r="347" spans="1:26" ht="16.5" customHeight="1">
      <c r="A347" s="180"/>
      <c r="B347" s="180"/>
      <c r="C347" s="180"/>
      <c r="D347" s="180"/>
      <c r="E347" s="180"/>
      <c r="F347" s="180"/>
      <c r="G347" s="181"/>
      <c r="H347" s="9"/>
      <c r="I347" s="9"/>
      <c r="J347" s="9"/>
      <c r="K347" s="9"/>
      <c r="L347" s="9"/>
      <c r="M347" s="9"/>
      <c r="N347" s="9"/>
      <c r="O347" s="9"/>
      <c r="P347" s="9"/>
      <c r="Q347" s="9"/>
      <c r="R347" s="9"/>
      <c r="S347" s="9"/>
      <c r="T347" s="9"/>
      <c r="U347" s="9"/>
      <c r="V347" s="9"/>
      <c r="W347" s="9"/>
      <c r="X347" s="9"/>
      <c r="Y347" s="9"/>
      <c r="Z347" s="9"/>
    </row>
    <row r="348" spans="1:26" ht="16.5" customHeight="1">
      <c r="A348" s="180"/>
      <c r="B348" s="180"/>
      <c r="C348" s="180"/>
      <c r="D348" s="180"/>
      <c r="E348" s="180"/>
      <c r="F348" s="180"/>
      <c r="G348" s="181"/>
      <c r="H348" s="9"/>
      <c r="I348" s="9"/>
      <c r="J348" s="9"/>
      <c r="K348" s="9"/>
      <c r="L348" s="9"/>
      <c r="M348" s="9"/>
      <c r="N348" s="9"/>
      <c r="O348" s="9"/>
      <c r="P348" s="9"/>
      <c r="Q348" s="9"/>
      <c r="R348" s="9"/>
      <c r="S348" s="9"/>
      <c r="T348" s="9"/>
      <c r="U348" s="9"/>
      <c r="V348" s="9"/>
      <c r="W348" s="9"/>
      <c r="X348" s="9"/>
      <c r="Y348" s="9"/>
      <c r="Z348" s="9"/>
    </row>
    <row r="349" spans="1:26" ht="16.5" customHeight="1">
      <c r="A349" s="180"/>
      <c r="B349" s="180"/>
      <c r="C349" s="180"/>
      <c r="D349" s="180"/>
      <c r="E349" s="180"/>
      <c r="F349" s="180"/>
      <c r="G349" s="181"/>
      <c r="H349" s="9"/>
      <c r="I349" s="9"/>
      <c r="J349" s="9"/>
      <c r="K349" s="9"/>
      <c r="L349" s="9"/>
      <c r="M349" s="9"/>
      <c r="N349" s="9"/>
      <c r="O349" s="9"/>
      <c r="P349" s="9"/>
      <c r="Q349" s="9"/>
      <c r="R349" s="9"/>
      <c r="S349" s="9"/>
      <c r="T349" s="9"/>
      <c r="U349" s="9"/>
      <c r="V349" s="9"/>
      <c r="W349" s="9"/>
      <c r="X349" s="9"/>
      <c r="Y349" s="9"/>
      <c r="Z349" s="9"/>
    </row>
    <row r="350" spans="1:26" ht="16.5" customHeight="1">
      <c r="A350" s="180"/>
      <c r="B350" s="180"/>
      <c r="C350" s="180"/>
      <c r="D350" s="180"/>
      <c r="E350" s="180"/>
      <c r="F350" s="180"/>
      <c r="G350" s="181"/>
      <c r="H350" s="9"/>
      <c r="I350" s="9"/>
      <c r="J350" s="9"/>
      <c r="K350" s="9"/>
      <c r="L350" s="9"/>
      <c r="M350" s="9"/>
      <c r="N350" s="9"/>
      <c r="O350" s="9"/>
      <c r="P350" s="9"/>
      <c r="Q350" s="9"/>
      <c r="R350" s="9"/>
      <c r="S350" s="9"/>
      <c r="T350" s="9"/>
      <c r="U350" s="9"/>
      <c r="V350" s="9"/>
      <c r="W350" s="9"/>
      <c r="X350" s="9"/>
      <c r="Y350" s="9"/>
      <c r="Z350" s="9"/>
    </row>
    <row r="351" spans="1:26" ht="16.5" customHeight="1">
      <c r="A351" s="180"/>
      <c r="B351" s="180"/>
      <c r="C351" s="180"/>
      <c r="D351" s="180"/>
      <c r="E351" s="180"/>
      <c r="F351" s="180"/>
      <c r="G351" s="181"/>
      <c r="H351" s="9"/>
      <c r="I351" s="9"/>
      <c r="J351" s="9"/>
      <c r="K351" s="9"/>
      <c r="L351" s="9"/>
      <c r="M351" s="9"/>
      <c r="N351" s="9"/>
      <c r="O351" s="9"/>
      <c r="P351" s="9"/>
      <c r="Q351" s="9"/>
      <c r="R351" s="9"/>
      <c r="S351" s="9"/>
      <c r="T351" s="9"/>
      <c r="U351" s="9"/>
      <c r="V351" s="9"/>
      <c r="W351" s="9"/>
      <c r="X351" s="9"/>
      <c r="Y351" s="9"/>
      <c r="Z351" s="9"/>
    </row>
    <row r="352" spans="1:26" ht="16.5" customHeight="1">
      <c r="A352" s="180"/>
      <c r="B352" s="180"/>
      <c r="C352" s="180"/>
      <c r="D352" s="180"/>
      <c r="E352" s="180"/>
      <c r="F352" s="180"/>
      <c r="G352" s="181"/>
      <c r="H352" s="9"/>
      <c r="I352" s="9"/>
      <c r="J352" s="9"/>
      <c r="K352" s="9"/>
      <c r="L352" s="9"/>
      <c r="M352" s="9"/>
      <c r="N352" s="9"/>
      <c r="O352" s="9"/>
      <c r="P352" s="9"/>
      <c r="Q352" s="9"/>
      <c r="R352" s="9"/>
      <c r="S352" s="9"/>
      <c r="T352" s="9"/>
      <c r="U352" s="9"/>
      <c r="V352" s="9"/>
      <c r="W352" s="9"/>
      <c r="X352" s="9"/>
      <c r="Y352" s="9"/>
      <c r="Z352" s="9"/>
    </row>
    <row r="353" spans="1:26" ht="16.5" customHeight="1">
      <c r="A353" s="180"/>
      <c r="B353" s="180"/>
      <c r="C353" s="180"/>
      <c r="D353" s="180"/>
      <c r="E353" s="180"/>
      <c r="F353" s="180"/>
      <c r="G353" s="181"/>
      <c r="H353" s="9"/>
      <c r="I353" s="9"/>
      <c r="J353" s="9"/>
      <c r="K353" s="9"/>
      <c r="L353" s="9"/>
      <c r="M353" s="9"/>
      <c r="N353" s="9"/>
      <c r="O353" s="9"/>
      <c r="P353" s="9"/>
      <c r="Q353" s="9"/>
      <c r="R353" s="9"/>
      <c r="S353" s="9"/>
      <c r="T353" s="9"/>
      <c r="U353" s="9"/>
      <c r="V353" s="9"/>
      <c r="W353" s="9"/>
      <c r="X353" s="9"/>
      <c r="Y353" s="9"/>
      <c r="Z353" s="9"/>
    </row>
    <row r="354" spans="1:26" ht="16.5" customHeight="1">
      <c r="A354" s="180"/>
      <c r="B354" s="180"/>
      <c r="C354" s="180"/>
      <c r="D354" s="180"/>
      <c r="E354" s="180"/>
      <c r="F354" s="180"/>
      <c r="G354" s="181"/>
      <c r="H354" s="9"/>
      <c r="I354" s="9"/>
      <c r="J354" s="9"/>
      <c r="K354" s="9"/>
      <c r="L354" s="9"/>
      <c r="M354" s="9"/>
      <c r="N354" s="9"/>
      <c r="O354" s="9"/>
      <c r="P354" s="9"/>
      <c r="Q354" s="9"/>
      <c r="R354" s="9"/>
      <c r="S354" s="9"/>
      <c r="T354" s="9"/>
      <c r="U354" s="9"/>
      <c r="V354" s="9"/>
      <c r="W354" s="9"/>
      <c r="X354" s="9"/>
      <c r="Y354" s="9"/>
      <c r="Z354" s="9"/>
    </row>
    <row r="355" spans="1:26" ht="16.5" customHeight="1">
      <c r="A355" s="180"/>
      <c r="B355" s="180"/>
      <c r="C355" s="180"/>
      <c r="D355" s="180"/>
      <c r="E355" s="180"/>
      <c r="F355" s="180"/>
      <c r="G355" s="181"/>
      <c r="H355" s="9"/>
      <c r="I355" s="9"/>
      <c r="J355" s="9"/>
      <c r="K355" s="9"/>
      <c r="L355" s="9"/>
      <c r="M355" s="9"/>
      <c r="N355" s="9"/>
      <c r="O355" s="9"/>
      <c r="P355" s="9"/>
      <c r="Q355" s="9"/>
      <c r="R355" s="9"/>
      <c r="S355" s="9"/>
      <c r="T355" s="9"/>
      <c r="U355" s="9"/>
      <c r="V355" s="9"/>
      <c r="W355" s="9"/>
      <c r="X355" s="9"/>
      <c r="Y355" s="9"/>
      <c r="Z355" s="9"/>
    </row>
    <row r="356" spans="1:26" ht="16.5" customHeight="1">
      <c r="A356" s="180"/>
      <c r="B356" s="180"/>
      <c r="C356" s="180"/>
      <c r="D356" s="180"/>
      <c r="E356" s="180"/>
      <c r="F356" s="180"/>
      <c r="G356" s="181"/>
      <c r="H356" s="9"/>
      <c r="I356" s="9"/>
      <c r="J356" s="9"/>
      <c r="K356" s="9"/>
      <c r="L356" s="9"/>
      <c r="M356" s="9"/>
      <c r="N356" s="9"/>
      <c r="O356" s="9"/>
      <c r="P356" s="9"/>
      <c r="Q356" s="9"/>
      <c r="R356" s="9"/>
      <c r="S356" s="9"/>
      <c r="T356" s="9"/>
      <c r="U356" s="9"/>
      <c r="V356" s="9"/>
      <c r="W356" s="9"/>
      <c r="X356" s="9"/>
      <c r="Y356" s="9"/>
      <c r="Z356" s="9"/>
    </row>
    <row r="357" spans="1:26" ht="16.5" customHeight="1">
      <c r="A357" s="180"/>
      <c r="B357" s="180"/>
      <c r="C357" s="180"/>
      <c r="D357" s="180"/>
      <c r="E357" s="180"/>
      <c r="F357" s="180"/>
      <c r="G357" s="181"/>
      <c r="H357" s="9"/>
      <c r="I357" s="9"/>
      <c r="J357" s="9"/>
      <c r="K357" s="9"/>
      <c r="L357" s="9"/>
      <c r="M357" s="9"/>
      <c r="N357" s="9"/>
      <c r="O357" s="9"/>
      <c r="P357" s="9"/>
      <c r="Q357" s="9"/>
      <c r="R357" s="9"/>
      <c r="S357" s="9"/>
      <c r="T357" s="9"/>
      <c r="U357" s="9"/>
      <c r="V357" s="9"/>
      <c r="W357" s="9"/>
      <c r="X357" s="9"/>
      <c r="Y357" s="9"/>
      <c r="Z357" s="9"/>
    </row>
    <row r="358" spans="1:26" ht="16.5" customHeight="1">
      <c r="A358" s="180"/>
      <c r="B358" s="180"/>
      <c r="C358" s="180"/>
      <c r="D358" s="180"/>
      <c r="E358" s="180"/>
      <c r="F358" s="180"/>
      <c r="G358" s="181"/>
      <c r="H358" s="9"/>
      <c r="I358" s="9"/>
      <c r="J358" s="9"/>
      <c r="K358" s="9"/>
      <c r="L358" s="9"/>
      <c r="M358" s="9"/>
      <c r="N358" s="9"/>
      <c r="O358" s="9"/>
      <c r="P358" s="9"/>
      <c r="Q358" s="9"/>
      <c r="R358" s="9"/>
      <c r="S358" s="9"/>
      <c r="T358" s="9"/>
      <c r="U358" s="9"/>
      <c r="V358" s="9"/>
      <c r="W358" s="9"/>
      <c r="X358" s="9"/>
      <c r="Y358" s="9"/>
      <c r="Z358" s="9"/>
    </row>
    <row r="359" spans="1:26" ht="16.5" customHeight="1">
      <c r="A359" s="180"/>
      <c r="B359" s="180"/>
      <c r="C359" s="180"/>
      <c r="D359" s="180"/>
      <c r="E359" s="180"/>
      <c r="F359" s="180"/>
      <c r="G359" s="181"/>
      <c r="H359" s="9"/>
      <c r="I359" s="9"/>
      <c r="J359" s="9"/>
      <c r="K359" s="9"/>
      <c r="L359" s="9"/>
      <c r="M359" s="9"/>
      <c r="N359" s="9"/>
      <c r="O359" s="9"/>
      <c r="P359" s="9"/>
      <c r="Q359" s="9"/>
      <c r="R359" s="9"/>
      <c r="S359" s="9"/>
      <c r="T359" s="9"/>
      <c r="U359" s="9"/>
      <c r="V359" s="9"/>
      <c r="W359" s="9"/>
      <c r="X359" s="9"/>
      <c r="Y359" s="9"/>
      <c r="Z359" s="9"/>
    </row>
    <row r="360" spans="1:26" ht="16.5" customHeight="1">
      <c r="A360" s="180"/>
      <c r="B360" s="180"/>
      <c r="C360" s="180"/>
      <c r="D360" s="180"/>
      <c r="E360" s="180"/>
      <c r="F360" s="180"/>
      <c r="G360" s="181"/>
      <c r="H360" s="9"/>
      <c r="I360" s="9"/>
      <c r="J360" s="9"/>
      <c r="K360" s="9"/>
      <c r="L360" s="9"/>
      <c r="M360" s="9"/>
      <c r="N360" s="9"/>
      <c r="O360" s="9"/>
      <c r="P360" s="9"/>
      <c r="Q360" s="9"/>
      <c r="R360" s="9"/>
      <c r="S360" s="9"/>
      <c r="T360" s="9"/>
      <c r="U360" s="9"/>
      <c r="V360" s="9"/>
      <c r="W360" s="9"/>
      <c r="X360" s="9"/>
      <c r="Y360" s="9"/>
      <c r="Z360" s="9"/>
    </row>
    <row r="361" spans="1:26" ht="16.5" customHeight="1">
      <c r="A361" s="180"/>
      <c r="B361" s="180"/>
      <c r="C361" s="180"/>
      <c r="D361" s="180"/>
      <c r="E361" s="180"/>
      <c r="F361" s="180"/>
      <c r="G361" s="181"/>
      <c r="H361" s="9"/>
      <c r="I361" s="9"/>
      <c r="J361" s="9"/>
      <c r="K361" s="9"/>
      <c r="L361" s="9"/>
      <c r="M361" s="9"/>
      <c r="N361" s="9"/>
      <c r="O361" s="9"/>
      <c r="P361" s="9"/>
      <c r="Q361" s="9"/>
      <c r="R361" s="9"/>
      <c r="S361" s="9"/>
      <c r="T361" s="9"/>
      <c r="U361" s="9"/>
      <c r="V361" s="9"/>
      <c r="W361" s="9"/>
      <c r="X361" s="9"/>
      <c r="Y361" s="9"/>
      <c r="Z361" s="9"/>
    </row>
    <row r="362" spans="1:26" ht="16.5" customHeight="1">
      <c r="A362" s="180"/>
      <c r="B362" s="180"/>
      <c r="C362" s="180"/>
      <c r="D362" s="180"/>
      <c r="E362" s="180"/>
      <c r="F362" s="180"/>
      <c r="G362" s="181"/>
      <c r="H362" s="9"/>
      <c r="I362" s="9"/>
      <c r="J362" s="9"/>
      <c r="K362" s="9"/>
      <c r="L362" s="9"/>
      <c r="M362" s="9"/>
      <c r="N362" s="9"/>
      <c r="O362" s="9"/>
      <c r="P362" s="9"/>
      <c r="Q362" s="9"/>
      <c r="R362" s="9"/>
      <c r="S362" s="9"/>
      <c r="T362" s="9"/>
      <c r="U362" s="9"/>
      <c r="V362" s="9"/>
      <c r="W362" s="9"/>
      <c r="X362" s="9"/>
      <c r="Y362" s="9"/>
      <c r="Z362" s="9"/>
    </row>
    <row r="363" spans="1:26" ht="16.5" customHeight="1">
      <c r="A363" s="180"/>
      <c r="B363" s="180"/>
      <c r="C363" s="180"/>
      <c r="D363" s="180"/>
      <c r="E363" s="180"/>
      <c r="F363" s="180"/>
      <c r="G363" s="181"/>
      <c r="H363" s="9"/>
      <c r="I363" s="9"/>
      <c r="J363" s="9"/>
      <c r="K363" s="9"/>
      <c r="L363" s="9"/>
      <c r="M363" s="9"/>
      <c r="N363" s="9"/>
      <c r="O363" s="9"/>
      <c r="P363" s="9"/>
      <c r="Q363" s="9"/>
      <c r="R363" s="9"/>
      <c r="S363" s="9"/>
      <c r="T363" s="9"/>
      <c r="U363" s="9"/>
      <c r="V363" s="9"/>
      <c r="W363" s="9"/>
      <c r="X363" s="9"/>
      <c r="Y363" s="9"/>
      <c r="Z363" s="9"/>
    </row>
    <row r="364" spans="1:26" ht="16.5" customHeight="1">
      <c r="A364" s="180"/>
      <c r="B364" s="180"/>
      <c r="C364" s="180"/>
      <c r="D364" s="180"/>
      <c r="E364" s="180"/>
      <c r="F364" s="180"/>
      <c r="G364" s="181"/>
      <c r="H364" s="9"/>
      <c r="I364" s="9"/>
      <c r="J364" s="9"/>
      <c r="K364" s="9"/>
      <c r="L364" s="9"/>
      <c r="M364" s="9"/>
      <c r="N364" s="9"/>
      <c r="O364" s="9"/>
      <c r="P364" s="9"/>
      <c r="Q364" s="9"/>
      <c r="R364" s="9"/>
      <c r="S364" s="9"/>
      <c r="T364" s="9"/>
      <c r="U364" s="9"/>
      <c r="V364" s="9"/>
      <c r="W364" s="9"/>
      <c r="X364" s="9"/>
      <c r="Y364" s="9"/>
      <c r="Z364" s="9"/>
    </row>
    <row r="365" spans="1:26" ht="16.5" customHeight="1">
      <c r="A365" s="180"/>
      <c r="B365" s="180"/>
      <c r="C365" s="180"/>
      <c r="D365" s="180"/>
      <c r="E365" s="180"/>
      <c r="F365" s="180"/>
      <c r="G365" s="181"/>
      <c r="H365" s="9"/>
      <c r="I365" s="9"/>
      <c r="J365" s="9"/>
      <c r="K365" s="9"/>
      <c r="L365" s="9"/>
      <c r="M365" s="9"/>
      <c r="N365" s="9"/>
      <c r="O365" s="9"/>
      <c r="P365" s="9"/>
      <c r="Q365" s="9"/>
      <c r="R365" s="9"/>
      <c r="S365" s="9"/>
      <c r="T365" s="9"/>
      <c r="U365" s="9"/>
      <c r="V365" s="9"/>
      <c r="W365" s="9"/>
      <c r="X365" s="9"/>
      <c r="Y365" s="9"/>
      <c r="Z365" s="9"/>
    </row>
    <row r="366" spans="1:26" ht="16.5" customHeight="1">
      <c r="A366" s="180"/>
      <c r="B366" s="180"/>
      <c r="C366" s="180"/>
      <c r="D366" s="180"/>
      <c r="E366" s="180"/>
      <c r="F366" s="180"/>
      <c r="G366" s="181"/>
      <c r="H366" s="9"/>
      <c r="I366" s="9"/>
      <c r="J366" s="9"/>
      <c r="K366" s="9"/>
      <c r="L366" s="9"/>
      <c r="M366" s="9"/>
      <c r="N366" s="9"/>
      <c r="O366" s="9"/>
      <c r="P366" s="9"/>
      <c r="Q366" s="9"/>
      <c r="R366" s="9"/>
      <c r="S366" s="9"/>
      <c r="T366" s="9"/>
      <c r="U366" s="9"/>
      <c r="V366" s="9"/>
      <c r="W366" s="9"/>
      <c r="X366" s="9"/>
      <c r="Y366" s="9"/>
      <c r="Z366" s="9"/>
    </row>
    <row r="367" spans="1:26" ht="16.5" customHeight="1">
      <c r="A367" s="180"/>
      <c r="B367" s="180"/>
      <c r="C367" s="180"/>
      <c r="D367" s="180"/>
      <c r="E367" s="180"/>
      <c r="F367" s="180"/>
      <c r="G367" s="181"/>
      <c r="H367" s="9"/>
      <c r="I367" s="9"/>
      <c r="J367" s="9"/>
      <c r="K367" s="9"/>
      <c r="L367" s="9"/>
      <c r="M367" s="9"/>
      <c r="N367" s="9"/>
      <c r="O367" s="9"/>
      <c r="P367" s="9"/>
      <c r="Q367" s="9"/>
      <c r="R367" s="9"/>
      <c r="S367" s="9"/>
      <c r="T367" s="9"/>
      <c r="U367" s="9"/>
      <c r="V367" s="9"/>
      <c r="W367" s="9"/>
      <c r="X367" s="9"/>
      <c r="Y367" s="9"/>
      <c r="Z367" s="9"/>
    </row>
    <row r="368" spans="1:26" ht="16.5" customHeight="1">
      <c r="A368" s="180"/>
      <c r="B368" s="180"/>
      <c r="C368" s="180"/>
      <c r="D368" s="180"/>
      <c r="E368" s="180"/>
      <c r="F368" s="180"/>
      <c r="G368" s="181"/>
      <c r="H368" s="9"/>
      <c r="I368" s="9"/>
      <c r="J368" s="9"/>
      <c r="K368" s="9"/>
      <c r="L368" s="9"/>
      <c r="M368" s="9"/>
      <c r="N368" s="9"/>
      <c r="O368" s="9"/>
      <c r="P368" s="9"/>
      <c r="Q368" s="9"/>
      <c r="R368" s="9"/>
      <c r="S368" s="9"/>
      <c r="T368" s="9"/>
      <c r="U368" s="9"/>
      <c r="V368" s="9"/>
      <c r="W368" s="9"/>
      <c r="X368" s="9"/>
      <c r="Y368" s="9"/>
      <c r="Z368" s="9"/>
    </row>
    <row r="369" spans="1:26" ht="16.5" customHeight="1">
      <c r="A369" s="180"/>
      <c r="B369" s="180"/>
      <c r="C369" s="180"/>
      <c r="D369" s="180"/>
      <c r="E369" s="180"/>
      <c r="F369" s="180"/>
      <c r="G369" s="181"/>
      <c r="H369" s="9"/>
      <c r="I369" s="9"/>
      <c r="J369" s="9"/>
      <c r="K369" s="9"/>
      <c r="L369" s="9"/>
      <c r="M369" s="9"/>
      <c r="N369" s="9"/>
      <c r="O369" s="9"/>
      <c r="P369" s="9"/>
      <c r="Q369" s="9"/>
      <c r="R369" s="9"/>
      <c r="S369" s="9"/>
      <c r="T369" s="9"/>
      <c r="U369" s="9"/>
      <c r="V369" s="9"/>
      <c r="W369" s="9"/>
      <c r="X369" s="9"/>
      <c r="Y369" s="9"/>
      <c r="Z369" s="9"/>
    </row>
    <row r="370" spans="1:26" ht="16.5" customHeight="1">
      <c r="A370" s="180"/>
      <c r="B370" s="180"/>
      <c r="C370" s="180"/>
      <c r="D370" s="180"/>
      <c r="E370" s="180"/>
      <c r="F370" s="180"/>
      <c r="G370" s="181"/>
      <c r="H370" s="9"/>
      <c r="I370" s="9"/>
      <c r="J370" s="9"/>
      <c r="K370" s="9"/>
      <c r="L370" s="9"/>
      <c r="M370" s="9"/>
      <c r="N370" s="9"/>
      <c r="O370" s="9"/>
      <c r="P370" s="9"/>
      <c r="Q370" s="9"/>
      <c r="R370" s="9"/>
      <c r="S370" s="9"/>
      <c r="T370" s="9"/>
      <c r="U370" s="9"/>
      <c r="V370" s="9"/>
      <c r="W370" s="9"/>
      <c r="X370" s="9"/>
      <c r="Y370" s="9"/>
      <c r="Z370" s="9"/>
    </row>
    <row r="371" spans="1:26" ht="16.5" customHeight="1">
      <c r="A371" s="180"/>
      <c r="B371" s="180"/>
      <c r="C371" s="180"/>
      <c r="D371" s="180"/>
      <c r="E371" s="180"/>
      <c r="F371" s="180"/>
      <c r="G371" s="181"/>
      <c r="H371" s="9"/>
      <c r="I371" s="9"/>
      <c r="J371" s="9"/>
      <c r="K371" s="9"/>
      <c r="L371" s="9"/>
      <c r="M371" s="9"/>
      <c r="N371" s="9"/>
      <c r="O371" s="9"/>
      <c r="P371" s="9"/>
      <c r="Q371" s="9"/>
      <c r="R371" s="9"/>
      <c r="S371" s="9"/>
      <c r="T371" s="9"/>
      <c r="U371" s="9"/>
      <c r="V371" s="9"/>
      <c r="W371" s="9"/>
      <c r="X371" s="9"/>
      <c r="Y371" s="9"/>
      <c r="Z371" s="9"/>
    </row>
    <row r="372" spans="1:26" ht="16.5" customHeight="1">
      <c r="A372" s="180"/>
      <c r="B372" s="180"/>
      <c r="C372" s="180"/>
      <c r="D372" s="180"/>
      <c r="E372" s="180"/>
      <c r="F372" s="180"/>
      <c r="G372" s="181"/>
      <c r="H372" s="9"/>
      <c r="I372" s="9"/>
      <c r="J372" s="9"/>
      <c r="K372" s="9"/>
      <c r="L372" s="9"/>
      <c r="M372" s="9"/>
      <c r="N372" s="9"/>
      <c r="O372" s="9"/>
      <c r="P372" s="9"/>
      <c r="Q372" s="9"/>
      <c r="R372" s="9"/>
      <c r="S372" s="9"/>
      <c r="T372" s="9"/>
      <c r="U372" s="9"/>
      <c r="V372" s="9"/>
      <c r="W372" s="9"/>
      <c r="X372" s="9"/>
      <c r="Y372" s="9"/>
      <c r="Z372" s="9"/>
    </row>
    <row r="373" spans="1:26" ht="16.5" customHeight="1">
      <c r="A373" s="180"/>
      <c r="B373" s="180"/>
      <c r="C373" s="180"/>
      <c r="D373" s="180"/>
      <c r="E373" s="180"/>
      <c r="F373" s="180"/>
      <c r="G373" s="181"/>
      <c r="H373" s="9"/>
      <c r="I373" s="9"/>
      <c r="J373" s="9"/>
      <c r="K373" s="9"/>
      <c r="L373" s="9"/>
      <c r="M373" s="9"/>
      <c r="N373" s="9"/>
      <c r="O373" s="9"/>
      <c r="P373" s="9"/>
      <c r="Q373" s="9"/>
      <c r="R373" s="9"/>
      <c r="S373" s="9"/>
      <c r="T373" s="9"/>
      <c r="U373" s="9"/>
      <c r="V373" s="9"/>
      <c r="W373" s="9"/>
      <c r="X373" s="9"/>
      <c r="Y373" s="9"/>
      <c r="Z373" s="9"/>
    </row>
    <row r="374" spans="1:26" ht="16.5" customHeight="1">
      <c r="A374" s="180"/>
      <c r="B374" s="180"/>
      <c r="C374" s="180"/>
      <c r="D374" s="180"/>
      <c r="E374" s="180"/>
      <c r="F374" s="180"/>
      <c r="G374" s="181"/>
      <c r="H374" s="9"/>
      <c r="I374" s="9"/>
      <c r="J374" s="9"/>
      <c r="K374" s="9"/>
      <c r="L374" s="9"/>
      <c r="M374" s="9"/>
      <c r="N374" s="9"/>
      <c r="O374" s="9"/>
      <c r="P374" s="9"/>
      <c r="Q374" s="9"/>
      <c r="R374" s="9"/>
      <c r="S374" s="9"/>
      <c r="T374" s="9"/>
      <c r="U374" s="9"/>
      <c r="V374" s="9"/>
      <c r="W374" s="9"/>
      <c r="X374" s="9"/>
      <c r="Y374" s="9"/>
      <c r="Z374" s="9"/>
    </row>
    <row r="375" spans="1:26" ht="16.5" customHeight="1">
      <c r="A375" s="180"/>
      <c r="B375" s="180"/>
      <c r="C375" s="180"/>
      <c r="D375" s="180"/>
      <c r="E375" s="180"/>
      <c r="F375" s="180"/>
      <c r="G375" s="181"/>
      <c r="H375" s="9"/>
      <c r="I375" s="9"/>
      <c r="J375" s="9"/>
      <c r="K375" s="9"/>
      <c r="L375" s="9"/>
      <c r="M375" s="9"/>
      <c r="N375" s="9"/>
      <c r="O375" s="9"/>
      <c r="P375" s="9"/>
      <c r="Q375" s="9"/>
      <c r="R375" s="9"/>
      <c r="S375" s="9"/>
      <c r="T375" s="9"/>
      <c r="U375" s="9"/>
      <c r="V375" s="9"/>
      <c r="W375" s="9"/>
      <c r="X375" s="9"/>
      <c r="Y375" s="9"/>
      <c r="Z375" s="9"/>
    </row>
    <row r="376" spans="1:26" ht="16.5" customHeight="1">
      <c r="A376" s="180"/>
      <c r="B376" s="180"/>
      <c r="C376" s="180"/>
      <c r="D376" s="180"/>
      <c r="E376" s="180"/>
      <c r="F376" s="180"/>
      <c r="G376" s="181"/>
      <c r="H376" s="9"/>
      <c r="I376" s="9"/>
      <c r="J376" s="9"/>
      <c r="K376" s="9"/>
      <c r="L376" s="9"/>
      <c r="M376" s="9"/>
      <c r="N376" s="9"/>
      <c r="O376" s="9"/>
      <c r="P376" s="9"/>
      <c r="Q376" s="9"/>
      <c r="R376" s="9"/>
      <c r="S376" s="9"/>
      <c r="T376" s="9"/>
      <c r="U376" s="9"/>
      <c r="V376" s="9"/>
      <c r="W376" s="9"/>
      <c r="X376" s="9"/>
      <c r="Y376" s="9"/>
      <c r="Z376" s="9"/>
    </row>
    <row r="377" spans="1:26" ht="16.5" customHeight="1">
      <c r="A377" s="180"/>
      <c r="B377" s="180"/>
      <c r="C377" s="180"/>
      <c r="D377" s="180"/>
      <c r="E377" s="180"/>
      <c r="F377" s="180"/>
      <c r="G377" s="181"/>
      <c r="H377" s="9"/>
      <c r="I377" s="9"/>
      <c r="J377" s="9"/>
      <c r="K377" s="9"/>
      <c r="L377" s="9"/>
      <c r="M377" s="9"/>
      <c r="N377" s="9"/>
      <c r="O377" s="9"/>
      <c r="P377" s="9"/>
      <c r="Q377" s="9"/>
      <c r="R377" s="9"/>
      <c r="S377" s="9"/>
      <c r="T377" s="9"/>
      <c r="U377" s="9"/>
      <c r="V377" s="9"/>
      <c r="W377" s="9"/>
      <c r="X377" s="9"/>
      <c r="Y377" s="9"/>
      <c r="Z377" s="9"/>
    </row>
    <row r="378" spans="1:26" ht="16.5" customHeight="1">
      <c r="A378" s="180"/>
      <c r="B378" s="180"/>
      <c r="C378" s="180"/>
      <c r="D378" s="180"/>
      <c r="E378" s="180"/>
      <c r="F378" s="180"/>
      <c r="G378" s="181"/>
      <c r="H378" s="9"/>
      <c r="I378" s="9"/>
      <c r="J378" s="9"/>
      <c r="K378" s="9"/>
      <c r="L378" s="9"/>
      <c r="M378" s="9"/>
      <c r="N378" s="9"/>
      <c r="O378" s="9"/>
      <c r="P378" s="9"/>
      <c r="Q378" s="9"/>
      <c r="R378" s="9"/>
      <c r="S378" s="9"/>
      <c r="T378" s="9"/>
      <c r="U378" s="9"/>
      <c r="V378" s="9"/>
      <c r="W378" s="9"/>
      <c r="X378" s="9"/>
      <c r="Y378" s="9"/>
      <c r="Z378" s="9"/>
    </row>
    <row r="379" spans="1:26" ht="16.5" customHeight="1">
      <c r="A379" s="180"/>
      <c r="B379" s="180"/>
      <c r="C379" s="180"/>
      <c r="D379" s="180"/>
      <c r="E379" s="180"/>
      <c r="F379" s="180"/>
      <c r="G379" s="181"/>
      <c r="H379" s="9"/>
      <c r="I379" s="9"/>
      <c r="J379" s="9"/>
      <c r="K379" s="9"/>
      <c r="L379" s="9"/>
      <c r="M379" s="9"/>
      <c r="N379" s="9"/>
      <c r="O379" s="9"/>
      <c r="P379" s="9"/>
      <c r="Q379" s="9"/>
      <c r="R379" s="9"/>
      <c r="S379" s="9"/>
      <c r="T379" s="9"/>
      <c r="U379" s="9"/>
      <c r="V379" s="9"/>
      <c r="W379" s="9"/>
      <c r="X379" s="9"/>
      <c r="Y379" s="9"/>
      <c r="Z379" s="9"/>
    </row>
    <row r="380" spans="1:26" ht="16.5" customHeight="1">
      <c r="A380" s="180"/>
      <c r="B380" s="180"/>
      <c r="C380" s="180"/>
      <c r="D380" s="180"/>
      <c r="E380" s="180"/>
      <c r="F380" s="180"/>
      <c r="G380" s="181"/>
      <c r="H380" s="9"/>
      <c r="I380" s="9"/>
      <c r="J380" s="9"/>
      <c r="K380" s="9"/>
      <c r="L380" s="9"/>
      <c r="M380" s="9"/>
      <c r="N380" s="9"/>
      <c r="O380" s="9"/>
      <c r="P380" s="9"/>
      <c r="Q380" s="9"/>
      <c r="R380" s="9"/>
      <c r="S380" s="9"/>
      <c r="T380" s="9"/>
      <c r="U380" s="9"/>
      <c r="V380" s="9"/>
      <c r="W380" s="9"/>
      <c r="X380" s="9"/>
      <c r="Y380" s="9"/>
      <c r="Z380" s="9"/>
    </row>
    <row r="381" spans="1:26" ht="16.5" customHeight="1">
      <c r="A381" s="180"/>
      <c r="B381" s="180"/>
      <c r="C381" s="180"/>
      <c r="D381" s="180"/>
      <c r="E381" s="180"/>
      <c r="F381" s="180"/>
      <c r="G381" s="181"/>
      <c r="H381" s="9"/>
      <c r="I381" s="9"/>
      <c r="J381" s="9"/>
      <c r="K381" s="9"/>
      <c r="L381" s="9"/>
      <c r="M381" s="9"/>
      <c r="N381" s="9"/>
      <c r="O381" s="9"/>
      <c r="P381" s="9"/>
      <c r="Q381" s="9"/>
      <c r="R381" s="9"/>
      <c r="S381" s="9"/>
      <c r="T381" s="9"/>
      <c r="U381" s="9"/>
      <c r="V381" s="9"/>
      <c r="W381" s="9"/>
      <c r="X381" s="9"/>
      <c r="Y381" s="9"/>
      <c r="Z381" s="9"/>
    </row>
    <row r="382" spans="1:26" ht="16.5" customHeight="1">
      <c r="A382" s="180"/>
      <c r="B382" s="180"/>
      <c r="C382" s="180"/>
      <c r="D382" s="180"/>
      <c r="E382" s="180"/>
      <c r="F382" s="180"/>
      <c r="G382" s="181"/>
      <c r="H382" s="9"/>
      <c r="I382" s="9"/>
      <c r="J382" s="9"/>
      <c r="K382" s="9"/>
      <c r="L382" s="9"/>
      <c r="M382" s="9"/>
      <c r="N382" s="9"/>
      <c r="O382" s="9"/>
      <c r="P382" s="9"/>
      <c r="Q382" s="9"/>
      <c r="R382" s="9"/>
      <c r="S382" s="9"/>
      <c r="T382" s="9"/>
      <c r="U382" s="9"/>
      <c r="V382" s="9"/>
      <c r="W382" s="9"/>
      <c r="X382" s="9"/>
      <c r="Y382" s="9"/>
      <c r="Z382" s="9"/>
    </row>
    <row r="383" spans="1:26" ht="16.5" customHeight="1">
      <c r="A383" s="180"/>
      <c r="B383" s="180"/>
      <c r="C383" s="180"/>
      <c r="D383" s="180"/>
      <c r="E383" s="180"/>
      <c r="F383" s="180"/>
      <c r="G383" s="181"/>
      <c r="H383" s="9"/>
      <c r="I383" s="9"/>
      <c r="J383" s="9"/>
      <c r="K383" s="9"/>
      <c r="L383" s="9"/>
      <c r="M383" s="9"/>
      <c r="N383" s="9"/>
      <c r="O383" s="9"/>
      <c r="P383" s="9"/>
      <c r="Q383" s="9"/>
      <c r="R383" s="9"/>
      <c r="S383" s="9"/>
      <c r="T383" s="9"/>
      <c r="U383" s="9"/>
      <c r="V383" s="9"/>
      <c r="W383" s="9"/>
      <c r="X383" s="9"/>
      <c r="Y383" s="9"/>
      <c r="Z383" s="9"/>
    </row>
    <row r="384" spans="1:26" ht="16.5" customHeight="1">
      <c r="A384" s="180"/>
      <c r="B384" s="180"/>
      <c r="C384" s="180"/>
      <c r="D384" s="180"/>
      <c r="E384" s="180"/>
      <c r="F384" s="180"/>
      <c r="G384" s="181"/>
      <c r="H384" s="9"/>
      <c r="I384" s="9"/>
      <c r="J384" s="9"/>
      <c r="K384" s="9"/>
      <c r="L384" s="9"/>
      <c r="M384" s="9"/>
      <c r="N384" s="9"/>
      <c r="O384" s="9"/>
      <c r="P384" s="9"/>
      <c r="Q384" s="9"/>
      <c r="R384" s="9"/>
      <c r="S384" s="9"/>
      <c r="T384" s="9"/>
      <c r="U384" s="9"/>
      <c r="V384" s="9"/>
      <c r="W384" s="9"/>
      <c r="X384" s="9"/>
      <c r="Y384" s="9"/>
      <c r="Z384" s="9"/>
    </row>
    <row r="385" spans="1:26" ht="16.5" customHeight="1">
      <c r="A385" s="180"/>
      <c r="B385" s="180"/>
      <c r="C385" s="180"/>
      <c r="D385" s="180"/>
      <c r="E385" s="180"/>
      <c r="F385" s="180"/>
      <c r="G385" s="181"/>
      <c r="H385" s="9"/>
      <c r="I385" s="9"/>
      <c r="J385" s="9"/>
      <c r="K385" s="9"/>
      <c r="L385" s="9"/>
      <c r="M385" s="9"/>
      <c r="N385" s="9"/>
      <c r="O385" s="9"/>
      <c r="P385" s="9"/>
      <c r="Q385" s="9"/>
      <c r="R385" s="9"/>
      <c r="S385" s="9"/>
      <c r="T385" s="9"/>
      <c r="U385" s="9"/>
      <c r="V385" s="9"/>
      <c r="W385" s="9"/>
      <c r="X385" s="9"/>
      <c r="Y385" s="9"/>
      <c r="Z385" s="9"/>
    </row>
    <row r="386" spans="1:26" ht="16.5" customHeight="1">
      <c r="A386" s="180"/>
      <c r="B386" s="180"/>
      <c r="C386" s="180"/>
      <c r="D386" s="180"/>
      <c r="E386" s="180"/>
      <c r="F386" s="180"/>
      <c r="G386" s="181"/>
      <c r="H386" s="9"/>
      <c r="I386" s="9"/>
      <c r="J386" s="9"/>
      <c r="K386" s="9"/>
      <c r="L386" s="9"/>
      <c r="M386" s="9"/>
      <c r="N386" s="9"/>
      <c r="O386" s="9"/>
      <c r="P386" s="9"/>
      <c r="Q386" s="9"/>
      <c r="R386" s="9"/>
      <c r="S386" s="9"/>
      <c r="T386" s="9"/>
      <c r="U386" s="9"/>
      <c r="V386" s="9"/>
      <c r="W386" s="9"/>
      <c r="X386" s="9"/>
      <c r="Y386" s="9"/>
      <c r="Z386" s="9"/>
    </row>
    <row r="387" spans="1:26" ht="16.5" customHeight="1">
      <c r="A387" s="180"/>
      <c r="B387" s="180"/>
      <c r="C387" s="180"/>
      <c r="D387" s="180"/>
      <c r="E387" s="180"/>
      <c r="F387" s="180"/>
      <c r="G387" s="181"/>
      <c r="H387" s="9"/>
      <c r="I387" s="9"/>
      <c r="J387" s="9"/>
      <c r="K387" s="9"/>
      <c r="L387" s="9"/>
      <c r="M387" s="9"/>
      <c r="N387" s="9"/>
      <c r="O387" s="9"/>
      <c r="P387" s="9"/>
      <c r="Q387" s="9"/>
      <c r="R387" s="9"/>
      <c r="S387" s="9"/>
      <c r="T387" s="9"/>
      <c r="U387" s="9"/>
      <c r="V387" s="9"/>
      <c r="W387" s="9"/>
      <c r="X387" s="9"/>
      <c r="Y387" s="9"/>
      <c r="Z387" s="9"/>
    </row>
    <row r="388" spans="1:26" ht="16.5" customHeight="1">
      <c r="A388" s="180"/>
      <c r="B388" s="180"/>
      <c r="C388" s="180"/>
      <c r="D388" s="180"/>
      <c r="E388" s="180"/>
      <c r="F388" s="180"/>
      <c r="G388" s="181"/>
      <c r="H388" s="9"/>
      <c r="I388" s="9"/>
      <c r="J388" s="9"/>
      <c r="K388" s="9"/>
      <c r="L388" s="9"/>
      <c r="M388" s="9"/>
      <c r="N388" s="9"/>
      <c r="O388" s="9"/>
      <c r="P388" s="9"/>
      <c r="Q388" s="9"/>
      <c r="R388" s="9"/>
      <c r="S388" s="9"/>
      <c r="T388" s="9"/>
      <c r="U388" s="9"/>
      <c r="V388" s="9"/>
      <c r="W388" s="9"/>
      <c r="X388" s="9"/>
      <c r="Y388" s="9"/>
      <c r="Z388" s="9"/>
    </row>
    <row r="389" spans="1:26" ht="16.5" customHeight="1">
      <c r="A389" s="180"/>
      <c r="B389" s="180"/>
      <c r="C389" s="180"/>
      <c r="D389" s="180"/>
      <c r="E389" s="180"/>
      <c r="F389" s="180"/>
      <c r="G389" s="181"/>
      <c r="H389" s="9"/>
      <c r="I389" s="9"/>
      <c r="J389" s="9"/>
      <c r="K389" s="9"/>
      <c r="L389" s="9"/>
      <c r="M389" s="9"/>
      <c r="N389" s="9"/>
      <c r="O389" s="9"/>
      <c r="P389" s="9"/>
      <c r="Q389" s="9"/>
      <c r="R389" s="9"/>
      <c r="S389" s="9"/>
      <c r="T389" s="9"/>
      <c r="U389" s="9"/>
      <c r="V389" s="9"/>
      <c r="W389" s="9"/>
      <c r="X389" s="9"/>
      <c r="Y389" s="9"/>
      <c r="Z389" s="9"/>
    </row>
    <row r="390" spans="1:26" ht="16.5" customHeight="1">
      <c r="A390" s="180"/>
      <c r="B390" s="180"/>
      <c r="C390" s="180"/>
      <c r="D390" s="180"/>
      <c r="E390" s="180"/>
      <c r="F390" s="180"/>
      <c r="G390" s="181"/>
      <c r="H390" s="9"/>
      <c r="I390" s="9"/>
      <c r="J390" s="9"/>
      <c r="K390" s="9"/>
      <c r="L390" s="9"/>
      <c r="M390" s="9"/>
      <c r="N390" s="9"/>
      <c r="O390" s="9"/>
      <c r="P390" s="9"/>
      <c r="Q390" s="9"/>
      <c r="R390" s="9"/>
      <c r="S390" s="9"/>
      <c r="T390" s="9"/>
      <c r="U390" s="9"/>
      <c r="V390" s="9"/>
      <c r="W390" s="9"/>
      <c r="X390" s="9"/>
      <c r="Y390" s="9"/>
      <c r="Z390" s="9"/>
    </row>
    <row r="391" spans="1:26" ht="16.5" customHeight="1">
      <c r="A391" s="180"/>
      <c r="B391" s="180"/>
      <c r="C391" s="180"/>
      <c r="D391" s="180"/>
      <c r="E391" s="180"/>
      <c r="F391" s="180"/>
      <c r="G391" s="181"/>
      <c r="H391" s="9"/>
      <c r="I391" s="9"/>
      <c r="J391" s="9"/>
      <c r="K391" s="9"/>
      <c r="L391" s="9"/>
      <c r="M391" s="9"/>
      <c r="N391" s="9"/>
      <c r="O391" s="9"/>
      <c r="P391" s="9"/>
      <c r="Q391" s="9"/>
      <c r="R391" s="9"/>
      <c r="S391" s="9"/>
      <c r="T391" s="9"/>
      <c r="U391" s="9"/>
      <c r="V391" s="9"/>
      <c r="W391" s="9"/>
      <c r="X391" s="9"/>
      <c r="Y391" s="9"/>
      <c r="Z391" s="9"/>
    </row>
    <row r="392" spans="1:26" ht="16.5" customHeight="1">
      <c r="A392" s="180"/>
      <c r="B392" s="180"/>
      <c r="C392" s="180"/>
      <c r="D392" s="180"/>
      <c r="E392" s="180"/>
      <c r="F392" s="180"/>
      <c r="G392" s="181"/>
      <c r="H392" s="9"/>
      <c r="I392" s="9"/>
      <c r="J392" s="9"/>
      <c r="K392" s="9"/>
      <c r="L392" s="9"/>
      <c r="M392" s="9"/>
      <c r="N392" s="9"/>
      <c r="O392" s="9"/>
      <c r="P392" s="9"/>
      <c r="Q392" s="9"/>
      <c r="R392" s="9"/>
      <c r="S392" s="9"/>
      <c r="T392" s="9"/>
      <c r="U392" s="9"/>
      <c r="V392" s="9"/>
      <c r="W392" s="9"/>
      <c r="X392" s="9"/>
      <c r="Y392" s="9"/>
      <c r="Z392" s="9"/>
    </row>
    <row r="393" spans="1:26" ht="16.5" customHeight="1">
      <c r="A393" s="180"/>
      <c r="B393" s="180"/>
      <c r="C393" s="180"/>
      <c r="D393" s="180"/>
      <c r="E393" s="180"/>
      <c r="F393" s="180"/>
      <c r="G393" s="181"/>
      <c r="H393" s="9"/>
      <c r="I393" s="9"/>
      <c r="J393" s="9"/>
      <c r="K393" s="9"/>
      <c r="L393" s="9"/>
      <c r="M393" s="9"/>
      <c r="N393" s="9"/>
      <c r="O393" s="9"/>
      <c r="P393" s="9"/>
      <c r="Q393" s="9"/>
      <c r="R393" s="9"/>
      <c r="S393" s="9"/>
      <c r="T393" s="9"/>
      <c r="U393" s="9"/>
      <c r="V393" s="9"/>
      <c r="W393" s="9"/>
      <c r="X393" s="9"/>
      <c r="Y393" s="9"/>
      <c r="Z393" s="9"/>
    </row>
    <row r="394" spans="1:26" ht="16.5" customHeight="1">
      <c r="A394" s="180"/>
      <c r="B394" s="180"/>
      <c r="C394" s="180"/>
      <c r="D394" s="180"/>
      <c r="E394" s="180"/>
      <c r="F394" s="180"/>
      <c r="G394" s="181"/>
      <c r="H394" s="9"/>
      <c r="I394" s="9"/>
      <c r="J394" s="9"/>
      <c r="K394" s="9"/>
      <c r="L394" s="9"/>
      <c r="M394" s="9"/>
      <c r="N394" s="9"/>
      <c r="O394" s="9"/>
      <c r="P394" s="9"/>
      <c r="Q394" s="9"/>
      <c r="R394" s="9"/>
      <c r="S394" s="9"/>
      <c r="T394" s="9"/>
      <c r="U394" s="9"/>
      <c r="V394" s="9"/>
      <c r="W394" s="9"/>
      <c r="X394" s="9"/>
      <c r="Y394" s="9"/>
      <c r="Z394" s="9"/>
    </row>
    <row r="395" spans="1:26" ht="16.5" customHeight="1">
      <c r="A395" s="180"/>
      <c r="B395" s="180"/>
      <c r="C395" s="180"/>
      <c r="D395" s="180"/>
      <c r="E395" s="180"/>
      <c r="F395" s="180"/>
      <c r="G395" s="181"/>
      <c r="H395" s="9"/>
      <c r="I395" s="9"/>
      <c r="J395" s="9"/>
      <c r="K395" s="9"/>
      <c r="L395" s="9"/>
      <c r="M395" s="9"/>
      <c r="N395" s="9"/>
      <c r="O395" s="9"/>
      <c r="P395" s="9"/>
      <c r="Q395" s="9"/>
      <c r="R395" s="9"/>
      <c r="S395" s="9"/>
      <c r="T395" s="9"/>
      <c r="U395" s="9"/>
      <c r="V395" s="9"/>
      <c r="W395" s="9"/>
      <c r="X395" s="9"/>
      <c r="Y395" s="9"/>
      <c r="Z395" s="9"/>
    </row>
    <row r="396" spans="1:26" ht="16.5" customHeight="1">
      <c r="A396" s="180"/>
      <c r="B396" s="180"/>
      <c r="C396" s="180"/>
      <c r="D396" s="180"/>
      <c r="E396" s="180"/>
      <c r="F396" s="180"/>
      <c r="G396" s="181"/>
      <c r="H396" s="9"/>
      <c r="I396" s="9"/>
      <c r="J396" s="9"/>
      <c r="K396" s="9"/>
      <c r="L396" s="9"/>
      <c r="M396" s="9"/>
      <c r="N396" s="9"/>
      <c r="O396" s="9"/>
      <c r="P396" s="9"/>
      <c r="Q396" s="9"/>
      <c r="R396" s="9"/>
      <c r="S396" s="9"/>
      <c r="T396" s="9"/>
      <c r="U396" s="9"/>
      <c r="V396" s="9"/>
      <c r="W396" s="9"/>
      <c r="X396" s="9"/>
      <c r="Y396" s="9"/>
      <c r="Z396" s="9"/>
    </row>
    <row r="397" spans="1:26" ht="16.5" customHeight="1">
      <c r="A397" s="180"/>
      <c r="B397" s="180"/>
      <c r="C397" s="180"/>
      <c r="D397" s="180"/>
      <c r="E397" s="180"/>
      <c r="F397" s="180"/>
      <c r="G397" s="181"/>
      <c r="H397" s="9"/>
      <c r="I397" s="9"/>
      <c r="J397" s="9"/>
      <c r="K397" s="9"/>
      <c r="L397" s="9"/>
      <c r="M397" s="9"/>
      <c r="N397" s="9"/>
      <c r="O397" s="9"/>
      <c r="P397" s="9"/>
      <c r="Q397" s="9"/>
      <c r="R397" s="9"/>
      <c r="S397" s="9"/>
      <c r="T397" s="9"/>
      <c r="U397" s="9"/>
      <c r="V397" s="9"/>
      <c r="W397" s="9"/>
      <c r="X397" s="9"/>
      <c r="Y397" s="9"/>
      <c r="Z397" s="9"/>
    </row>
    <row r="398" spans="1:26" ht="16.5" customHeight="1">
      <c r="A398" s="180"/>
      <c r="B398" s="180"/>
      <c r="C398" s="180"/>
      <c r="D398" s="180"/>
      <c r="E398" s="180"/>
      <c r="F398" s="180"/>
      <c r="G398" s="181"/>
      <c r="H398" s="9"/>
      <c r="I398" s="9"/>
      <c r="J398" s="9"/>
      <c r="K398" s="9"/>
      <c r="L398" s="9"/>
      <c r="M398" s="9"/>
      <c r="N398" s="9"/>
      <c r="O398" s="9"/>
      <c r="P398" s="9"/>
      <c r="Q398" s="9"/>
      <c r="R398" s="9"/>
      <c r="S398" s="9"/>
      <c r="T398" s="9"/>
      <c r="U398" s="9"/>
      <c r="V398" s="9"/>
      <c r="W398" s="9"/>
      <c r="X398" s="9"/>
      <c r="Y398" s="9"/>
      <c r="Z398" s="9"/>
    </row>
    <row r="399" spans="1:26" ht="16.5" customHeight="1">
      <c r="A399" s="180"/>
      <c r="B399" s="180"/>
      <c r="C399" s="180"/>
      <c r="D399" s="180"/>
      <c r="E399" s="180"/>
      <c r="F399" s="180"/>
      <c r="G399" s="181"/>
      <c r="H399" s="9"/>
      <c r="I399" s="9"/>
      <c r="J399" s="9"/>
      <c r="K399" s="9"/>
      <c r="L399" s="9"/>
      <c r="M399" s="9"/>
      <c r="N399" s="9"/>
      <c r="O399" s="9"/>
      <c r="P399" s="9"/>
      <c r="Q399" s="9"/>
      <c r="R399" s="9"/>
      <c r="S399" s="9"/>
      <c r="T399" s="9"/>
      <c r="U399" s="9"/>
      <c r="V399" s="9"/>
      <c r="W399" s="9"/>
      <c r="X399" s="9"/>
      <c r="Y399" s="9"/>
      <c r="Z399" s="9"/>
    </row>
    <row r="400" spans="1:26" ht="16.5" customHeight="1">
      <c r="A400" s="180"/>
      <c r="B400" s="180"/>
      <c r="C400" s="180"/>
      <c r="D400" s="180"/>
      <c r="E400" s="180"/>
      <c r="F400" s="180"/>
      <c r="G400" s="181"/>
      <c r="H400" s="9"/>
      <c r="I400" s="9"/>
      <c r="J400" s="9"/>
      <c r="K400" s="9"/>
      <c r="L400" s="9"/>
      <c r="M400" s="9"/>
      <c r="N400" s="9"/>
      <c r="O400" s="9"/>
      <c r="P400" s="9"/>
      <c r="Q400" s="9"/>
      <c r="R400" s="9"/>
      <c r="S400" s="9"/>
      <c r="T400" s="9"/>
      <c r="U400" s="9"/>
      <c r="V400" s="9"/>
      <c r="W400" s="9"/>
      <c r="X400" s="9"/>
      <c r="Y400" s="9"/>
      <c r="Z400" s="9"/>
    </row>
    <row r="401" spans="1:26" ht="16.5" customHeight="1">
      <c r="A401" s="180"/>
      <c r="B401" s="180"/>
      <c r="C401" s="180"/>
      <c r="D401" s="180"/>
      <c r="E401" s="180"/>
      <c r="F401" s="180"/>
      <c r="G401" s="181"/>
      <c r="H401" s="9"/>
      <c r="I401" s="9"/>
      <c r="J401" s="9"/>
      <c r="K401" s="9"/>
      <c r="L401" s="9"/>
      <c r="M401" s="9"/>
      <c r="N401" s="9"/>
      <c r="O401" s="9"/>
      <c r="P401" s="9"/>
      <c r="Q401" s="9"/>
      <c r="R401" s="9"/>
      <c r="S401" s="9"/>
      <c r="T401" s="9"/>
      <c r="U401" s="9"/>
      <c r="V401" s="9"/>
      <c r="W401" s="9"/>
      <c r="X401" s="9"/>
      <c r="Y401" s="9"/>
      <c r="Z401" s="9"/>
    </row>
    <row r="402" spans="1:26" ht="16.5" customHeight="1">
      <c r="A402" s="180"/>
      <c r="B402" s="180"/>
      <c r="C402" s="180"/>
      <c r="D402" s="180"/>
      <c r="E402" s="180"/>
      <c r="F402" s="180"/>
      <c r="G402" s="181"/>
      <c r="H402" s="9"/>
      <c r="I402" s="9"/>
      <c r="J402" s="9"/>
      <c r="K402" s="9"/>
      <c r="L402" s="9"/>
      <c r="M402" s="9"/>
      <c r="N402" s="9"/>
      <c r="O402" s="9"/>
      <c r="P402" s="9"/>
      <c r="Q402" s="9"/>
      <c r="R402" s="9"/>
      <c r="S402" s="9"/>
      <c r="T402" s="9"/>
      <c r="U402" s="9"/>
      <c r="V402" s="9"/>
      <c r="W402" s="9"/>
      <c r="X402" s="9"/>
      <c r="Y402" s="9"/>
      <c r="Z402" s="9"/>
    </row>
    <row r="403" spans="1:26" ht="16.5" customHeight="1">
      <c r="A403" s="180"/>
      <c r="B403" s="180"/>
      <c r="C403" s="180"/>
      <c r="D403" s="180"/>
      <c r="E403" s="180"/>
      <c r="F403" s="180"/>
      <c r="G403" s="181"/>
      <c r="H403" s="9"/>
      <c r="I403" s="9"/>
      <c r="J403" s="9"/>
      <c r="K403" s="9"/>
      <c r="L403" s="9"/>
      <c r="M403" s="9"/>
      <c r="N403" s="9"/>
      <c r="O403" s="9"/>
      <c r="P403" s="9"/>
      <c r="Q403" s="9"/>
      <c r="R403" s="9"/>
      <c r="S403" s="9"/>
      <c r="T403" s="9"/>
      <c r="U403" s="9"/>
      <c r="V403" s="9"/>
      <c r="W403" s="9"/>
      <c r="X403" s="9"/>
      <c r="Y403" s="9"/>
      <c r="Z403" s="9"/>
    </row>
    <row r="404" spans="1:26" ht="16.5" customHeight="1">
      <c r="A404" s="180"/>
      <c r="B404" s="180"/>
      <c r="C404" s="180"/>
      <c r="D404" s="180"/>
      <c r="E404" s="180"/>
      <c r="F404" s="180"/>
      <c r="G404" s="181"/>
      <c r="H404" s="9"/>
      <c r="I404" s="9"/>
      <c r="J404" s="9"/>
      <c r="K404" s="9"/>
      <c r="L404" s="9"/>
      <c r="M404" s="9"/>
      <c r="N404" s="9"/>
      <c r="O404" s="9"/>
      <c r="P404" s="9"/>
      <c r="Q404" s="9"/>
      <c r="R404" s="9"/>
      <c r="S404" s="9"/>
      <c r="T404" s="9"/>
      <c r="U404" s="9"/>
      <c r="V404" s="9"/>
      <c r="W404" s="9"/>
      <c r="X404" s="9"/>
      <c r="Y404" s="9"/>
      <c r="Z404" s="9"/>
    </row>
    <row r="405" spans="1:26" ht="16.5" customHeight="1">
      <c r="A405" s="180"/>
      <c r="B405" s="180"/>
      <c r="C405" s="180"/>
      <c r="D405" s="180"/>
      <c r="E405" s="180"/>
      <c r="F405" s="180"/>
      <c r="G405" s="181"/>
      <c r="H405" s="9"/>
      <c r="I405" s="9"/>
      <c r="J405" s="9"/>
      <c r="K405" s="9"/>
      <c r="L405" s="9"/>
      <c r="M405" s="9"/>
      <c r="N405" s="9"/>
      <c r="O405" s="9"/>
      <c r="P405" s="9"/>
      <c r="Q405" s="9"/>
      <c r="R405" s="9"/>
      <c r="S405" s="9"/>
      <c r="T405" s="9"/>
      <c r="U405" s="9"/>
      <c r="V405" s="9"/>
      <c r="W405" s="9"/>
      <c r="X405" s="9"/>
      <c r="Y405" s="9"/>
      <c r="Z405" s="9"/>
    </row>
    <row r="406" spans="1:26" ht="16.5" customHeight="1">
      <c r="A406" s="180"/>
      <c r="B406" s="180"/>
      <c r="C406" s="180"/>
      <c r="D406" s="180"/>
      <c r="E406" s="180"/>
      <c r="F406" s="180"/>
      <c r="G406" s="181"/>
      <c r="H406" s="9"/>
      <c r="I406" s="9"/>
      <c r="J406" s="9"/>
      <c r="K406" s="9"/>
      <c r="L406" s="9"/>
      <c r="M406" s="9"/>
      <c r="N406" s="9"/>
      <c r="O406" s="9"/>
      <c r="P406" s="9"/>
      <c r="Q406" s="9"/>
      <c r="R406" s="9"/>
      <c r="S406" s="9"/>
      <c r="T406" s="9"/>
      <c r="U406" s="9"/>
      <c r="V406" s="9"/>
      <c r="W406" s="9"/>
      <c r="X406" s="9"/>
      <c r="Y406" s="9"/>
      <c r="Z406" s="9"/>
    </row>
    <row r="407" spans="1:26" ht="16.5" customHeight="1">
      <c r="A407" s="180"/>
      <c r="B407" s="180"/>
      <c r="C407" s="180"/>
      <c r="D407" s="180"/>
      <c r="E407" s="180"/>
      <c r="F407" s="180"/>
      <c r="G407" s="181"/>
      <c r="H407" s="9"/>
      <c r="I407" s="9"/>
      <c r="J407" s="9"/>
      <c r="K407" s="9"/>
      <c r="L407" s="9"/>
      <c r="M407" s="9"/>
      <c r="N407" s="9"/>
      <c r="O407" s="9"/>
      <c r="P407" s="9"/>
      <c r="Q407" s="9"/>
      <c r="R407" s="9"/>
      <c r="S407" s="9"/>
      <c r="T407" s="9"/>
      <c r="U407" s="9"/>
      <c r="V407" s="9"/>
      <c r="W407" s="9"/>
      <c r="X407" s="9"/>
      <c r="Y407" s="9"/>
      <c r="Z407" s="9"/>
    </row>
    <row r="408" spans="1:26" ht="16.5" customHeight="1">
      <c r="A408" s="180"/>
      <c r="B408" s="180"/>
      <c r="C408" s="180"/>
      <c r="D408" s="180"/>
      <c r="E408" s="180"/>
      <c r="F408" s="180"/>
      <c r="G408" s="181"/>
      <c r="H408" s="9"/>
      <c r="I408" s="9"/>
      <c r="J408" s="9"/>
      <c r="K408" s="9"/>
      <c r="L408" s="9"/>
      <c r="M408" s="9"/>
      <c r="N408" s="9"/>
      <c r="O408" s="9"/>
      <c r="P408" s="9"/>
      <c r="Q408" s="9"/>
      <c r="R408" s="9"/>
      <c r="S408" s="9"/>
      <c r="T408" s="9"/>
      <c r="U408" s="9"/>
      <c r="V408" s="9"/>
      <c r="W408" s="9"/>
      <c r="X408" s="9"/>
      <c r="Y408" s="9"/>
      <c r="Z408" s="9"/>
    </row>
    <row r="409" spans="1:26" ht="16.5" customHeight="1">
      <c r="A409" s="180"/>
      <c r="B409" s="180"/>
      <c r="C409" s="180"/>
      <c r="D409" s="180"/>
      <c r="E409" s="180"/>
      <c r="F409" s="180"/>
      <c r="G409" s="181"/>
      <c r="H409" s="9"/>
      <c r="I409" s="9"/>
      <c r="J409" s="9"/>
      <c r="K409" s="9"/>
      <c r="L409" s="9"/>
      <c r="M409" s="9"/>
      <c r="N409" s="9"/>
      <c r="O409" s="9"/>
      <c r="P409" s="9"/>
      <c r="Q409" s="9"/>
      <c r="R409" s="9"/>
      <c r="S409" s="9"/>
      <c r="T409" s="9"/>
      <c r="U409" s="9"/>
      <c r="V409" s="9"/>
      <c r="W409" s="9"/>
      <c r="X409" s="9"/>
      <c r="Y409" s="9"/>
      <c r="Z409" s="9"/>
    </row>
    <row r="410" spans="1:26" ht="16.5" customHeight="1">
      <c r="A410" s="180"/>
      <c r="B410" s="180"/>
      <c r="C410" s="180"/>
      <c r="D410" s="180"/>
      <c r="E410" s="180"/>
      <c r="F410" s="180"/>
      <c r="G410" s="181"/>
      <c r="H410" s="9"/>
      <c r="I410" s="9"/>
      <c r="J410" s="9"/>
      <c r="K410" s="9"/>
      <c r="L410" s="9"/>
      <c r="M410" s="9"/>
      <c r="N410" s="9"/>
      <c r="O410" s="9"/>
      <c r="P410" s="9"/>
      <c r="Q410" s="9"/>
      <c r="R410" s="9"/>
      <c r="S410" s="9"/>
      <c r="T410" s="9"/>
      <c r="U410" s="9"/>
      <c r="V410" s="9"/>
      <c r="W410" s="9"/>
      <c r="X410" s="9"/>
      <c r="Y410" s="9"/>
      <c r="Z410" s="9"/>
    </row>
    <row r="411" spans="1:26" ht="16.5" customHeight="1">
      <c r="A411" s="180"/>
      <c r="B411" s="180"/>
      <c r="C411" s="180"/>
      <c r="D411" s="180"/>
      <c r="E411" s="180"/>
      <c r="F411" s="180"/>
      <c r="G411" s="181"/>
      <c r="H411" s="9"/>
      <c r="I411" s="9"/>
      <c r="J411" s="9"/>
      <c r="K411" s="9"/>
      <c r="L411" s="9"/>
      <c r="M411" s="9"/>
      <c r="N411" s="9"/>
      <c r="O411" s="9"/>
      <c r="P411" s="9"/>
      <c r="Q411" s="9"/>
      <c r="R411" s="9"/>
      <c r="S411" s="9"/>
      <c r="T411" s="9"/>
      <c r="U411" s="9"/>
      <c r="V411" s="9"/>
      <c r="W411" s="9"/>
      <c r="X411" s="9"/>
      <c r="Y411" s="9"/>
      <c r="Z411" s="9"/>
    </row>
    <row r="412" spans="1:26" ht="16.5" customHeight="1">
      <c r="A412" s="180"/>
      <c r="B412" s="180"/>
      <c r="C412" s="180"/>
      <c r="D412" s="180"/>
      <c r="E412" s="180"/>
      <c r="F412" s="180"/>
      <c r="G412" s="181"/>
      <c r="H412" s="9"/>
      <c r="I412" s="9"/>
      <c r="J412" s="9"/>
      <c r="K412" s="9"/>
      <c r="L412" s="9"/>
      <c r="M412" s="9"/>
      <c r="N412" s="9"/>
      <c r="O412" s="9"/>
      <c r="P412" s="9"/>
      <c r="Q412" s="9"/>
      <c r="R412" s="9"/>
      <c r="S412" s="9"/>
      <c r="T412" s="9"/>
      <c r="U412" s="9"/>
      <c r="V412" s="9"/>
      <c r="W412" s="9"/>
      <c r="X412" s="9"/>
      <c r="Y412" s="9"/>
      <c r="Z412" s="9"/>
    </row>
    <row r="413" spans="1:26" ht="16.5" customHeight="1">
      <c r="A413" s="180"/>
      <c r="B413" s="180"/>
      <c r="C413" s="180"/>
      <c r="D413" s="180"/>
      <c r="E413" s="180"/>
      <c r="F413" s="180"/>
      <c r="G413" s="181"/>
      <c r="H413" s="9"/>
      <c r="I413" s="9"/>
      <c r="J413" s="9"/>
      <c r="K413" s="9"/>
      <c r="L413" s="9"/>
      <c r="M413" s="9"/>
      <c r="N413" s="9"/>
      <c r="O413" s="9"/>
      <c r="P413" s="9"/>
      <c r="Q413" s="9"/>
      <c r="R413" s="9"/>
      <c r="S413" s="9"/>
      <c r="T413" s="9"/>
      <c r="U413" s="9"/>
      <c r="V413" s="9"/>
      <c r="W413" s="9"/>
      <c r="X413" s="9"/>
      <c r="Y413" s="9"/>
      <c r="Z413" s="9"/>
    </row>
    <row r="414" spans="1:26" ht="16.5" customHeight="1">
      <c r="A414" s="180"/>
      <c r="B414" s="180"/>
      <c r="C414" s="180"/>
      <c r="D414" s="180"/>
      <c r="E414" s="180"/>
      <c r="F414" s="180"/>
      <c r="G414" s="181"/>
      <c r="H414" s="9"/>
      <c r="I414" s="9"/>
      <c r="J414" s="9"/>
      <c r="K414" s="9"/>
      <c r="L414" s="9"/>
      <c r="M414" s="9"/>
      <c r="N414" s="9"/>
      <c r="O414" s="9"/>
      <c r="P414" s="9"/>
      <c r="Q414" s="9"/>
      <c r="R414" s="9"/>
      <c r="S414" s="9"/>
      <c r="T414" s="9"/>
      <c r="U414" s="9"/>
      <c r="V414" s="9"/>
      <c r="W414" s="9"/>
      <c r="X414" s="9"/>
      <c r="Y414" s="9"/>
      <c r="Z414" s="9"/>
    </row>
    <row r="415" spans="1:26" ht="16.5" customHeight="1">
      <c r="A415" s="180"/>
      <c r="B415" s="180"/>
      <c r="C415" s="180"/>
      <c r="D415" s="180"/>
      <c r="E415" s="180"/>
      <c r="F415" s="180"/>
      <c r="G415" s="181"/>
      <c r="H415" s="9"/>
      <c r="I415" s="9"/>
      <c r="J415" s="9"/>
      <c r="K415" s="9"/>
      <c r="L415" s="9"/>
      <c r="M415" s="9"/>
      <c r="N415" s="9"/>
      <c r="O415" s="9"/>
      <c r="P415" s="9"/>
      <c r="Q415" s="9"/>
      <c r="R415" s="9"/>
      <c r="S415" s="9"/>
      <c r="T415" s="9"/>
      <c r="U415" s="9"/>
      <c r="V415" s="9"/>
      <c r="W415" s="9"/>
      <c r="X415" s="9"/>
      <c r="Y415" s="9"/>
      <c r="Z415" s="9"/>
    </row>
    <row r="416" spans="1:26" ht="16.5" customHeight="1">
      <c r="A416" s="180"/>
      <c r="B416" s="180"/>
      <c r="C416" s="180"/>
      <c r="D416" s="180"/>
      <c r="E416" s="180"/>
      <c r="F416" s="180"/>
      <c r="G416" s="181"/>
      <c r="H416" s="9"/>
      <c r="I416" s="9"/>
      <c r="J416" s="9"/>
      <c r="K416" s="9"/>
      <c r="L416" s="9"/>
      <c r="M416" s="9"/>
      <c r="N416" s="9"/>
      <c r="O416" s="9"/>
      <c r="P416" s="9"/>
      <c r="Q416" s="9"/>
      <c r="R416" s="9"/>
      <c r="S416" s="9"/>
      <c r="T416" s="9"/>
      <c r="U416" s="9"/>
      <c r="V416" s="9"/>
      <c r="W416" s="9"/>
      <c r="X416" s="9"/>
      <c r="Y416" s="9"/>
      <c r="Z416" s="9"/>
    </row>
    <row r="417" spans="1:26" ht="16.5" customHeight="1">
      <c r="A417" s="180"/>
      <c r="B417" s="180"/>
      <c r="C417" s="180"/>
      <c r="D417" s="180"/>
      <c r="E417" s="180"/>
      <c r="F417" s="180"/>
      <c r="G417" s="181"/>
      <c r="H417" s="9"/>
      <c r="I417" s="9"/>
      <c r="J417" s="9"/>
      <c r="K417" s="9"/>
      <c r="L417" s="9"/>
      <c r="M417" s="9"/>
      <c r="N417" s="9"/>
      <c r="O417" s="9"/>
      <c r="P417" s="9"/>
      <c r="Q417" s="9"/>
      <c r="R417" s="9"/>
      <c r="S417" s="9"/>
      <c r="T417" s="9"/>
      <c r="U417" s="9"/>
      <c r="V417" s="9"/>
      <c r="W417" s="9"/>
      <c r="X417" s="9"/>
      <c r="Y417" s="9"/>
      <c r="Z417" s="9"/>
    </row>
    <row r="418" spans="1:26" ht="16.5" customHeight="1">
      <c r="A418" s="180"/>
      <c r="B418" s="180"/>
      <c r="C418" s="180"/>
      <c r="D418" s="180"/>
      <c r="E418" s="180"/>
      <c r="F418" s="180"/>
      <c r="G418" s="181"/>
      <c r="H418" s="9"/>
      <c r="I418" s="9"/>
      <c r="J418" s="9"/>
      <c r="K418" s="9"/>
      <c r="L418" s="9"/>
      <c r="M418" s="9"/>
      <c r="N418" s="9"/>
      <c r="O418" s="9"/>
      <c r="P418" s="9"/>
      <c r="Q418" s="9"/>
      <c r="R418" s="9"/>
      <c r="S418" s="9"/>
      <c r="T418" s="9"/>
      <c r="U418" s="9"/>
      <c r="V418" s="9"/>
      <c r="W418" s="9"/>
      <c r="X418" s="9"/>
      <c r="Y418" s="9"/>
      <c r="Z418" s="9"/>
    </row>
    <row r="419" spans="1:26" ht="16.5" customHeight="1">
      <c r="A419" s="180"/>
      <c r="B419" s="180"/>
      <c r="C419" s="180"/>
      <c r="D419" s="180"/>
      <c r="E419" s="180"/>
      <c r="F419" s="180"/>
      <c r="G419" s="181"/>
      <c r="H419" s="9"/>
      <c r="I419" s="9"/>
      <c r="J419" s="9"/>
      <c r="K419" s="9"/>
      <c r="L419" s="9"/>
      <c r="M419" s="9"/>
      <c r="N419" s="9"/>
      <c r="O419" s="9"/>
      <c r="P419" s="9"/>
      <c r="Q419" s="9"/>
      <c r="R419" s="9"/>
      <c r="S419" s="9"/>
      <c r="T419" s="9"/>
      <c r="U419" s="9"/>
      <c r="V419" s="9"/>
      <c r="W419" s="9"/>
      <c r="X419" s="9"/>
      <c r="Y419" s="9"/>
      <c r="Z419" s="9"/>
    </row>
    <row r="420" spans="1:26" ht="16.5" customHeight="1">
      <c r="A420" s="180"/>
      <c r="B420" s="180"/>
      <c r="C420" s="180"/>
      <c r="D420" s="180"/>
      <c r="E420" s="180"/>
      <c r="F420" s="180"/>
      <c r="G420" s="181"/>
      <c r="H420" s="9"/>
      <c r="I420" s="9"/>
      <c r="J420" s="9"/>
      <c r="K420" s="9"/>
      <c r="L420" s="9"/>
      <c r="M420" s="9"/>
      <c r="N420" s="9"/>
      <c r="O420" s="9"/>
      <c r="P420" s="9"/>
      <c r="Q420" s="9"/>
      <c r="R420" s="9"/>
      <c r="S420" s="9"/>
      <c r="T420" s="9"/>
      <c r="U420" s="9"/>
      <c r="V420" s="9"/>
      <c r="W420" s="9"/>
      <c r="X420" s="9"/>
      <c r="Y420" s="9"/>
      <c r="Z420" s="9"/>
    </row>
    <row r="421" spans="1:26" ht="16.5" customHeight="1">
      <c r="A421" s="180"/>
      <c r="B421" s="180"/>
      <c r="C421" s="180"/>
      <c r="D421" s="180"/>
      <c r="E421" s="180"/>
      <c r="F421" s="180"/>
      <c r="G421" s="181"/>
      <c r="H421" s="9"/>
      <c r="I421" s="9"/>
      <c r="J421" s="9"/>
      <c r="K421" s="9"/>
      <c r="L421" s="9"/>
      <c r="M421" s="9"/>
      <c r="N421" s="9"/>
      <c r="O421" s="9"/>
      <c r="P421" s="9"/>
      <c r="Q421" s="9"/>
      <c r="R421" s="9"/>
      <c r="S421" s="9"/>
      <c r="T421" s="9"/>
      <c r="U421" s="9"/>
      <c r="V421" s="9"/>
      <c r="W421" s="9"/>
      <c r="X421" s="9"/>
      <c r="Y421" s="9"/>
      <c r="Z421" s="9"/>
    </row>
    <row r="422" spans="1:26" ht="16.5" customHeight="1">
      <c r="A422" s="180"/>
      <c r="B422" s="180"/>
      <c r="C422" s="180"/>
      <c r="D422" s="180"/>
      <c r="E422" s="180"/>
      <c r="F422" s="180"/>
      <c r="G422" s="181"/>
      <c r="H422" s="9"/>
      <c r="I422" s="9"/>
      <c r="J422" s="9"/>
      <c r="K422" s="9"/>
      <c r="L422" s="9"/>
      <c r="M422" s="9"/>
      <c r="N422" s="9"/>
      <c r="O422" s="9"/>
      <c r="P422" s="9"/>
      <c r="Q422" s="9"/>
      <c r="R422" s="9"/>
      <c r="S422" s="9"/>
      <c r="T422" s="9"/>
      <c r="U422" s="9"/>
      <c r="V422" s="9"/>
      <c r="W422" s="9"/>
      <c r="X422" s="9"/>
      <c r="Y422" s="9"/>
      <c r="Z422" s="9"/>
    </row>
    <row r="423" spans="1:26" ht="16.5" customHeight="1">
      <c r="A423" s="180"/>
      <c r="B423" s="180"/>
      <c r="C423" s="180"/>
      <c r="D423" s="180"/>
      <c r="E423" s="180"/>
      <c r="F423" s="180"/>
      <c r="G423" s="181"/>
      <c r="H423" s="9"/>
      <c r="I423" s="9"/>
      <c r="J423" s="9"/>
      <c r="K423" s="9"/>
      <c r="L423" s="9"/>
      <c r="M423" s="9"/>
      <c r="N423" s="9"/>
      <c r="O423" s="9"/>
      <c r="P423" s="9"/>
      <c r="Q423" s="9"/>
      <c r="R423" s="9"/>
      <c r="S423" s="9"/>
      <c r="T423" s="9"/>
      <c r="U423" s="9"/>
      <c r="V423" s="9"/>
      <c r="W423" s="9"/>
      <c r="X423" s="9"/>
      <c r="Y423" s="9"/>
      <c r="Z423" s="9"/>
    </row>
    <row r="424" spans="1:26" ht="16.5" customHeight="1">
      <c r="A424" s="180"/>
      <c r="B424" s="180"/>
      <c r="C424" s="180"/>
      <c r="D424" s="180"/>
      <c r="E424" s="180"/>
      <c r="F424" s="180"/>
      <c r="G424" s="181"/>
      <c r="H424" s="9"/>
      <c r="I424" s="9"/>
      <c r="J424" s="9"/>
      <c r="K424" s="9"/>
      <c r="L424" s="9"/>
      <c r="M424" s="9"/>
      <c r="N424" s="9"/>
      <c r="O424" s="9"/>
      <c r="P424" s="9"/>
      <c r="Q424" s="9"/>
      <c r="R424" s="9"/>
      <c r="S424" s="9"/>
      <c r="T424" s="9"/>
      <c r="U424" s="9"/>
      <c r="V424" s="9"/>
      <c r="W424" s="9"/>
      <c r="X424" s="9"/>
      <c r="Y424" s="9"/>
      <c r="Z424" s="9"/>
    </row>
    <row r="425" spans="1:26" ht="16.5" customHeight="1">
      <c r="A425" s="180"/>
      <c r="B425" s="180"/>
      <c r="C425" s="180"/>
      <c r="D425" s="180"/>
      <c r="E425" s="180"/>
      <c r="F425" s="180"/>
      <c r="G425" s="181"/>
      <c r="H425" s="9"/>
      <c r="I425" s="9"/>
      <c r="J425" s="9"/>
      <c r="K425" s="9"/>
      <c r="L425" s="9"/>
      <c r="M425" s="9"/>
      <c r="N425" s="9"/>
      <c r="O425" s="9"/>
      <c r="P425" s="9"/>
      <c r="Q425" s="9"/>
      <c r="R425" s="9"/>
      <c r="S425" s="9"/>
      <c r="T425" s="9"/>
      <c r="U425" s="9"/>
      <c r="V425" s="9"/>
      <c r="W425" s="9"/>
      <c r="X425" s="9"/>
      <c r="Y425" s="9"/>
      <c r="Z425" s="9"/>
    </row>
    <row r="426" spans="1:26" ht="16.5" customHeight="1">
      <c r="A426" s="180"/>
      <c r="B426" s="180"/>
      <c r="C426" s="180"/>
      <c r="D426" s="180"/>
      <c r="E426" s="180"/>
      <c r="F426" s="180"/>
      <c r="G426" s="181"/>
      <c r="H426" s="9"/>
      <c r="I426" s="9"/>
      <c r="J426" s="9"/>
      <c r="K426" s="9"/>
      <c r="L426" s="9"/>
      <c r="M426" s="9"/>
      <c r="N426" s="9"/>
      <c r="O426" s="9"/>
      <c r="P426" s="9"/>
      <c r="Q426" s="9"/>
      <c r="R426" s="9"/>
      <c r="S426" s="9"/>
      <c r="T426" s="9"/>
      <c r="U426" s="9"/>
      <c r="V426" s="9"/>
      <c r="W426" s="9"/>
      <c r="X426" s="9"/>
      <c r="Y426" s="9"/>
      <c r="Z426" s="9"/>
    </row>
    <row r="427" spans="1:26" ht="16.5" customHeight="1">
      <c r="A427" s="180"/>
      <c r="B427" s="180"/>
      <c r="C427" s="180"/>
      <c r="D427" s="180"/>
      <c r="E427" s="180"/>
      <c r="F427" s="180"/>
      <c r="G427" s="181"/>
      <c r="H427" s="9"/>
      <c r="I427" s="9"/>
      <c r="J427" s="9"/>
      <c r="K427" s="9"/>
      <c r="L427" s="9"/>
      <c r="M427" s="9"/>
      <c r="N427" s="9"/>
      <c r="O427" s="9"/>
      <c r="P427" s="9"/>
      <c r="Q427" s="9"/>
      <c r="R427" s="9"/>
      <c r="S427" s="9"/>
      <c r="T427" s="9"/>
      <c r="U427" s="9"/>
      <c r="V427" s="9"/>
      <c r="W427" s="9"/>
      <c r="X427" s="9"/>
      <c r="Y427" s="9"/>
      <c r="Z427" s="9"/>
    </row>
    <row r="428" spans="1:26" ht="16.5" customHeight="1">
      <c r="A428" s="180"/>
      <c r="B428" s="180"/>
      <c r="C428" s="180"/>
      <c r="D428" s="180"/>
      <c r="E428" s="180"/>
      <c r="F428" s="180"/>
      <c r="G428" s="181"/>
      <c r="H428" s="9"/>
      <c r="I428" s="9"/>
      <c r="J428" s="9"/>
      <c r="K428" s="9"/>
      <c r="L428" s="9"/>
      <c r="M428" s="9"/>
      <c r="N428" s="9"/>
      <c r="O428" s="9"/>
      <c r="P428" s="9"/>
      <c r="Q428" s="9"/>
      <c r="R428" s="9"/>
      <c r="S428" s="9"/>
      <c r="T428" s="9"/>
      <c r="U428" s="9"/>
      <c r="V428" s="9"/>
      <c r="W428" s="9"/>
      <c r="X428" s="9"/>
      <c r="Y428" s="9"/>
      <c r="Z428" s="9"/>
    </row>
    <row r="429" spans="1:26" ht="16.5" customHeight="1">
      <c r="A429" s="180"/>
      <c r="B429" s="180"/>
      <c r="C429" s="180"/>
      <c r="D429" s="180"/>
      <c r="E429" s="180"/>
      <c r="F429" s="180"/>
      <c r="G429" s="181"/>
      <c r="H429" s="9"/>
      <c r="I429" s="9"/>
      <c r="J429" s="9"/>
      <c r="K429" s="9"/>
      <c r="L429" s="9"/>
      <c r="M429" s="9"/>
      <c r="N429" s="9"/>
      <c r="O429" s="9"/>
      <c r="P429" s="9"/>
      <c r="Q429" s="9"/>
      <c r="R429" s="9"/>
      <c r="S429" s="9"/>
      <c r="T429" s="9"/>
      <c r="U429" s="9"/>
      <c r="V429" s="9"/>
      <c r="W429" s="9"/>
      <c r="X429" s="9"/>
      <c r="Y429" s="9"/>
      <c r="Z429" s="9"/>
    </row>
    <row r="430" spans="1:26" ht="16.5" customHeight="1">
      <c r="A430" s="180"/>
      <c r="B430" s="180"/>
      <c r="C430" s="180"/>
      <c r="D430" s="180"/>
      <c r="E430" s="180"/>
      <c r="F430" s="180"/>
      <c r="G430" s="181"/>
      <c r="H430" s="9"/>
      <c r="I430" s="9"/>
      <c r="J430" s="9"/>
      <c r="K430" s="9"/>
      <c r="L430" s="9"/>
      <c r="M430" s="9"/>
      <c r="N430" s="9"/>
      <c r="O430" s="9"/>
      <c r="P430" s="9"/>
      <c r="Q430" s="9"/>
      <c r="R430" s="9"/>
      <c r="S430" s="9"/>
      <c r="T430" s="9"/>
      <c r="U430" s="9"/>
      <c r="V430" s="9"/>
      <c r="W430" s="9"/>
      <c r="X430" s="9"/>
      <c r="Y430" s="9"/>
      <c r="Z430" s="9"/>
    </row>
    <row r="431" spans="1:26" ht="16.5" customHeight="1">
      <c r="A431" s="180"/>
      <c r="B431" s="180"/>
      <c r="C431" s="180"/>
      <c r="D431" s="180"/>
      <c r="E431" s="180"/>
      <c r="F431" s="180"/>
      <c r="G431" s="181"/>
      <c r="H431" s="9"/>
      <c r="I431" s="9"/>
      <c r="J431" s="9"/>
      <c r="K431" s="9"/>
      <c r="L431" s="9"/>
      <c r="M431" s="9"/>
      <c r="N431" s="9"/>
      <c r="O431" s="9"/>
      <c r="P431" s="9"/>
      <c r="Q431" s="9"/>
      <c r="R431" s="9"/>
      <c r="S431" s="9"/>
      <c r="T431" s="9"/>
      <c r="U431" s="9"/>
      <c r="V431" s="9"/>
      <c r="W431" s="9"/>
      <c r="X431" s="9"/>
      <c r="Y431" s="9"/>
      <c r="Z431" s="9"/>
    </row>
    <row r="432" spans="1:26" ht="16.5" customHeight="1">
      <c r="A432" s="180"/>
      <c r="B432" s="180"/>
      <c r="C432" s="180"/>
      <c r="D432" s="180"/>
      <c r="E432" s="180"/>
      <c r="F432" s="180"/>
      <c r="G432" s="181"/>
      <c r="H432" s="9"/>
      <c r="I432" s="9"/>
      <c r="J432" s="9"/>
      <c r="K432" s="9"/>
      <c r="L432" s="9"/>
      <c r="M432" s="9"/>
      <c r="N432" s="9"/>
      <c r="O432" s="9"/>
      <c r="P432" s="9"/>
      <c r="Q432" s="9"/>
      <c r="R432" s="9"/>
      <c r="S432" s="9"/>
      <c r="T432" s="9"/>
      <c r="U432" s="9"/>
      <c r="V432" s="9"/>
      <c r="W432" s="9"/>
      <c r="X432" s="9"/>
      <c r="Y432" s="9"/>
      <c r="Z432" s="9"/>
    </row>
    <row r="433" spans="1:26" ht="16.5" customHeight="1">
      <c r="A433" s="180"/>
      <c r="B433" s="180"/>
      <c r="C433" s="180"/>
      <c r="D433" s="180"/>
      <c r="E433" s="180"/>
      <c r="F433" s="180"/>
      <c r="G433" s="181"/>
      <c r="H433" s="9"/>
      <c r="I433" s="9"/>
      <c r="J433" s="9"/>
      <c r="K433" s="9"/>
      <c r="L433" s="9"/>
      <c r="M433" s="9"/>
      <c r="N433" s="9"/>
      <c r="O433" s="9"/>
      <c r="P433" s="9"/>
      <c r="Q433" s="9"/>
      <c r="R433" s="9"/>
      <c r="S433" s="9"/>
      <c r="T433" s="9"/>
      <c r="U433" s="9"/>
      <c r="V433" s="9"/>
      <c r="W433" s="9"/>
      <c r="X433" s="9"/>
      <c r="Y433" s="9"/>
      <c r="Z433" s="9"/>
    </row>
    <row r="434" spans="1:26" ht="16.5" customHeight="1">
      <c r="A434" s="180"/>
      <c r="B434" s="180"/>
      <c r="C434" s="180"/>
      <c r="D434" s="180"/>
      <c r="E434" s="180"/>
      <c r="F434" s="180"/>
      <c r="G434" s="181"/>
      <c r="H434" s="9"/>
      <c r="I434" s="9"/>
      <c r="J434" s="9"/>
      <c r="K434" s="9"/>
      <c r="L434" s="9"/>
      <c r="M434" s="9"/>
      <c r="N434" s="9"/>
      <c r="O434" s="9"/>
      <c r="P434" s="9"/>
      <c r="Q434" s="9"/>
      <c r="R434" s="9"/>
      <c r="S434" s="9"/>
      <c r="T434" s="9"/>
      <c r="U434" s="9"/>
      <c r="V434" s="9"/>
      <c r="W434" s="9"/>
      <c r="X434" s="9"/>
      <c r="Y434" s="9"/>
      <c r="Z434" s="9"/>
    </row>
    <row r="435" spans="1:26" ht="16.5" customHeight="1">
      <c r="A435" s="180"/>
      <c r="B435" s="180"/>
      <c r="C435" s="180"/>
      <c r="D435" s="180"/>
      <c r="E435" s="180"/>
      <c r="F435" s="180"/>
      <c r="G435" s="181"/>
      <c r="H435" s="9"/>
      <c r="I435" s="9"/>
      <c r="J435" s="9"/>
      <c r="K435" s="9"/>
      <c r="L435" s="9"/>
      <c r="M435" s="9"/>
      <c r="N435" s="9"/>
      <c r="O435" s="9"/>
      <c r="P435" s="9"/>
      <c r="Q435" s="9"/>
      <c r="R435" s="9"/>
      <c r="S435" s="9"/>
      <c r="T435" s="9"/>
      <c r="U435" s="9"/>
      <c r="V435" s="9"/>
      <c r="W435" s="9"/>
      <c r="X435" s="9"/>
      <c r="Y435" s="9"/>
      <c r="Z435" s="9"/>
    </row>
    <row r="436" spans="1:26" ht="16.5" customHeight="1">
      <c r="A436" s="180"/>
      <c r="B436" s="180"/>
      <c r="C436" s="180"/>
      <c r="D436" s="180"/>
      <c r="E436" s="180"/>
      <c r="F436" s="180"/>
      <c r="G436" s="181"/>
      <c r="H436" s="9"/>
      <c r="I436" s="9"/>
      <c r="J436" s="9"/>
      <c r="K436" s="9"/>
      <c r="L436" s="9"/>
      <c r="M436" s="9"/>
      <c r="N436" s="9"/>
      <c r="O436" s="9"/>
      <c r="P436" s="9"/>
      <c r="Q436" s="9"/>
      <c r="R436" s="9"/>
      <c r="S436" s="9"/>
      <c r="T436" s="9"/>
      <c r="U436" s="9"/>
      <c r="V436" s="9"/>
      <c r="W436" s="9"/>
      <c r="X436" s="9"/>
      <c r="Y436" s="9"/>
      <c r="Z436" s="9"/>
    </row>
    <row r="437" spans="1:26" ht="16.5" customHeight="1">
      <c r="A437" s="180"/>
      <c r="B437" s="180"/>
      <c r="C437" s="180"/>
      <c r="D437" s="180"/>
      <c r="E437" s="180"/>
      <c r="F437" s="180"/>
      <c r="G437" s="181"/>
      <c r="H437" s="9"/>
      <c r="I437" s="9"/>
      <c r="J437" s="9"/>
      <c r="K437" s="9"/>
      <c r="L437" s="9"/>
      <c r="M437" s="9"/>
      <c r="N437" s="9"/>
      <c r="O437" s="9"/>
      <c r="P437" s="9"/>
      <c r="Q437" s="9"/>
      <c r="R437" s="9"/>
      <c r="S437" s="9"/>
      <c r="T437" s="9"/>
      <c r="U437" s="9"/>
      <c r="V437" s="9"/>
      <c r="W437" s="9"/>
      <c r="X437" s="9"/>
      <c r="Y437" s="9"/>
      <c r="Z437" s="9"/>
    </row>
    <row r="438" spans="1:26" ht="16.5" customHeight="1">
      <c r="A438" s="180"/>
      <c r="B438" s="180"/>
      <c r="C438" s="180"/>
      <c r="D438" s="180"/>
      <c r="E438" s="180"/>
      <c r="F438" s="180"/>
      <c r="G438" s="181"/>
      <c r="H438" s="9"/>
      <c r="I438" s="9"/>
      <c r="J438" s="9"/>
      <c r="K438" s="9"/>
      <c r="L438" s="9"/>
      <c r="M438" s="9"/>
      <c r="N438" s="9"/>
      <c r="O438" s="9"/>
      <c r="P438" s="9"/>
      <c r="Q438" s="9"/>
      <c r="R438" s="9"/>
      <c r="S438" s="9"/>
      <c r="T438" s="9"/>
      <c r="U438" s="9"/>
      <c r="V438" s="9"/>
      <c r="W438" s="9"/>
      <c r="X438" s="9"/>
      <c r="Y438" s="9"/>
      <c r="Z438" s="9"/>
    </row>
    <row r="439" spans="1:26" ht="16.5" customHeight="1">
      <c r="A439" s="180"/>
      <c r="B439" s="180"/>
      <c r="C439" s="180"/>
      <c r="D439" s="180"/>
      <c r="E439" s="180"/>
      <c r="F439" s="180"/>
      <c r="G439" s="181"/>
      <c r="H439" s="9"/>
      <c r="I439" s="9"/>
      <c r="J439" s="9"/>
      <c r="K439" s="9"/>
      <c r="L439" s="9"/>
      <c r="M439" s="9"/>
      <c r="N439" s="9"/>
      <c r="O439" s="9"/>
      <c r="P439" s="9"/>
      <c r="Q439" s="9"/>
      <c r="R439" s="9"/>
      <c r="S439" s="9"/>
      <c r="T439" s="9"/>
      <c r="U439" s="9"/>
      <c r="V439" s="9"/>
      <c r="W439" s="9"/>
      <c r="X439" s="9"/>
      <c r="Y439" s="9"/>
      <c r="Z439" s="9"/>
    </row>
    <row r="440" spans="1:26" ht="16.5" customHeight="1">
      <c r="A440" s="180"/>
      <c r="B440" s="180"/>
      <c r="C440" s="180"/>
      <c r="D440" s="180"/>
      <c r="E440" s="180"/>
      <c r="F440" s="180"/>
      <c r="G440" s="181"/>
      <c r="H440" s="9"/>
      <c r="I440" s="9"/>
      <c r="J440" s="9"/>
      <c r="K440" s="9"/>
      <c r="L440" s="9"/>
      <c r="M440" s="9"/>
      <c r="N440" s="9"/>
      <c r="O440" s="9"/>
      <c r="P440" s="9"/>
      <c r="Q440" s="9"/>
      <c r="R440" s="9"/>
      <c r="S440" s="9"/>
      <c r="T440" s="9"/>
      <c r="U440" s="9"/>
      <c r="V440" s="9"/>
      <c r="W440" s="9"/>
      <c r="X440" s="9"/>
      <c r="Y440" s="9"/>
      <c r="Z440" s="9"/>
    </row>
    <row r="441" spans="1:26" ht="16.5" customHeight="1">
      <c r="A441" s="180"/>
      <c r="B441" s="180"/>
      <c r="C441" s="180"/>
      <c r="D441" s="180"/>
      <c r="E441" s="180"/>
      <c r="F441" s="180"/>
      <c r="G441" s="181"/>
      <c r="H441" s="9"/>
      <c r="I441" s="9"/>
      <c r="J441" s="9"/>
      <c r="K441" s="9"/>
      <c r="L441" s="9"/>
      <c r="M441" s="9"/>
      <c r="N441" s="9"/>
      <c r="O441" s="9"/>
      <c r="P441" s="9"/>
      <c r="Q441" s="9"/>
      <c r="R441" s="9"/>
      <c r="S441" s="9"/>
      <c r="T441" s="9"/>
      <c r="U441" s="9"/>
      <c r="V441" s="9"/>
      <c r="W441" s="9"/>
      <c r="X441" s="9"/>
      <c r="Y441" s="9"/>
      <c r="Z441" s="9"/>
    </row>
    <row r="442" spans="1:26" ht="16.5" customHeight="1">
      <c r="A442" s="180"/>
      <c r="B442" s="180"/>
      <c r="C442" s="180"/>
      <c r="D442" s="180"/>
      <c r="E442" s="180"/>
      <c r="F442" s="180"/>
      <c r="G442" s="181"/>
      <c r="H442" s="9"/>
      <c r="I442" s="9"/>
      <c r="J442" s="9"/>
      <c r="K442" s="9"/>
      <c r="L442" s="9"/>
      <c r="M442" s="9"/>
      <c r="N442" s="9"/>
      <c r="O442" s="9"/>
      <c r="P442" s="9"/>
      <c r="Q442" s="9"/>
      <c r="R442" s="9"/>
      <c r="S442" s="9"/>
      <c r="T442" s="9"/>
      <c r="U442" s="9"/>
      <c r="V442" s="9"/>
      <c r="W442" s="9"/>
      <c r="X442" s="9"/>
      <c r="Y442" s="9"/>
      <c r="Z442" s="9"/>
    </row>
    <row r="443" spans="1:26" ht="16.5" customHeight="1">
      <c r="A443" s="180"/>
      <c r="B443" s="180"/>
      <c r="C443" s="180"/>
      <c r="D443" s="180"/>
      <c r="E443" s="180"/>
      <c r="F443" s="180"/>
      <c r="G443" s="181"/>
      <c r="H443" s="9"/>
      <c r="I443" s="9"/>
      <c r="J443" s="9"/>
      <c r="K443" s="9"/>
      <c r="L443" s="9"/>
      <c r="M443" s="9"/>
      <c r="N443" s="9"/>
      <c r="O443" s="9"/>
      <c r="P443" s="9"/>
      <c r="Q443" s="9"/>
      <c r="R443" s="9"/>
      <c r="S443" s="9"/>
      <c r="T443" s="9"/>
      <c r="U443" s="9"/>
      <c r="V443" s="9"/>
      <c r="W443" s="9"/>
      <c r="X443" s="9"/>
      <c r="Y443" s="9"/>
      <c r="Z443" s="9"/>
    </row>
    <row r="444" spans="1:26" ht="16.5" customHeight="1">
      <c r="A444" s="180"/>
      <c r="B444" s="180"/>
      <c r="C444" s="180"/>
      <c r="D444" s="180"/>
      <c r="E444" s="180"/>
      <c r="F444" s="180"/>
      <c r="G444" s="181"/>
      <c r="H444" s="9"/>
      <c r="I444" s="9"/>
      <c r="J444" s="9"/>
      <c r="K444" s="9"/>
      <c r="L444" s="9"/>
      <c r="M444" s="9"/>
      <c r="N444" s="9"/>
      <c r="O444" s="9"/>
      <c r="P444" s="9"/>
      <c r="Q444" s="9"/>
      <c r="R444" s="9"/>
      <c r="S444" s="9"/>
      <c r="T444" s="9"/>
      <c r="U444" s="9"/>
      <c r="V444" s="9"/>
      <c r="W444" s="9"/>
      <c r="X444" s="9"/>
      <c r="Y444" s="9"/>
      <c r="Z444" s="9"/>
    </row>
    <row r="445" spans="1:26" ht="16.5" customHeight="1">
      <c r="A445" s="180"/>
      <c r="B445" s="180"/>
      <c r="C445" s="180"/>
      <c r="D445" s="180"/>
      <c r="E445" s="180"/>
      <c r="F445" s="180"/>
      <c r="G445" s="181"/>
      <c r="H445" s="9"/>
      <c r="I445" s="9"/>
      <c r="J445" s="9"/>
      <c r="K445" s="9"/>
      <c r="L445" s="9"/>
      <c r="M445" s="9"/>
      <c r="N445" s="9"/>
      <c r="O445" s="9"/>
      <c r="P445" s="9"/>
      <c r="Q445" s="9"/>
      <c r="R445" s="9"/>
      <c r="S445" s="9"/>
      <c r="T445" s="9"/>
      <c r="U445" s="9"/>
      <c r="V445" s="9"/>
      <c r="W445" s="9"/>
      <c r="X445" s="9"/>
      <c r="Y445" s="9"/>
      <c r="Z445" s="9"/>
    </row>
    <row r="446" spans="1:26" ht="16.5" customHeight="1">
      <c r="A446" s="180"/>
      <c r="B446" s="180"/>
      <c r="C446" s="180"/>
      <c r="D446" s="180"/>
      <c r="E446" s="180"/>
      <c r="F446" s="180"/>
      <c r="G446" s="181"/>
      <c r="H446" s="9"/>
      <c r="I446" s="9"/>
      <c r="J446" s="9"/>
      <c r="K446" s="9"/>
      <c r="L446" s="9"/>
      <c r="M446" s="9"/>
      <c r="N446" s="9"/>
      <c r="O446" s="9"/>
      <c r="P446" s="9"/>
      <c r="Q446" s="9"/>
      <c r="R446" s="9"/>
      <c r="S446" s="9"/>
      <c r="T446" s="9"/>
      <c r="U446" s="9"/>
      <c r="V446" s="9"/>
      <c r="W446" s="9"/>
      <c r="X446" s="9"/>
      <c r="Y446" s="9"/>
      <c r="Z446" s="9"/>
    </row>
    <row r="447" spans="1:26" ht="16.5" customHeight="1">
      <c r="A447" s="180"/>
      <c r="B447" s="180"/>
      <c r="C447" s="180"/>
      <c r="D447" s="180"/>
      <c r="E447" s="180"/>
      <c r="F447" s="180"/>
      <c r="G447" s="181"/>
      <c r="H447" s="9"/>
      <c r="I447" s="9"/>
      <c r="J447" s="9"/>
      <c r="K447" s="9"/>
      <c r="L447" s="9"/>
      <c r="M447" s="9"/>
      <c r="N447" s="9"/>
      <c r="O447" s="9"/>
      <c r="P447" s="9"/>
      <c r="Q447" s="9"/>
      <c r="R447" s="9"/>
      <c r="S447" s="9"/>
      <c r="T447" s="9"/>
      <c r="U447" s="9"/>
      <c r="V447" s="9"/>
      <c r="W447" s="9"/>
      <c r="X447" s="9"/>
      <c r="Y447" s="9"/>
      <c r="Z447" s="9"/>
    </row>
    <row r="448" spans="1:26" ht="16.5" customHeight="1">
      <c r="A448" s="180"/>
      <c r="B448" s="180"/>
      <c r="C448" s="180"/>
      <c r="D448" s="180"/>
      <c r="E448" s="180"/>
      <c r="F448" s="180"/>
      <c r="G448" s="181"/>
      <c r="H448" s="9"/>
      <c r="I448" s="9"/>
      <c r="J448" s="9"/>
      <c r="K448" s="9"/>
      <c r="L448" s="9"/>
      <c r="M448" s="9"/>
      <c r="N448" s="9"/>
      <c r="O448" s="9"/>
      <c r="P448" s="9"/>
      <c r="Q448" s="9"/>
      <c r="R448" s="9"/>
      <c r="S448" s="9"/>
      <c r="T448" s="9"/>
      <c r="U448" s="9"/>
      <c r="V448" s="9"/>
      <c r="W448" s="9"/>
      <c r="X448" s="9"/>
      <c r="Y448" s="9"/>
      <c r="Z448" s="9"/>
    </row>
    <row r="449" spans="1:26" ht="16.5" customHeight="1">
      <c r="A449" s="180"/>
      <c r="B449" s="180"/>
      <c r="C449" s="180"/>
      <c r="D449" s="180"/>
      <c r="E449" s="180"/>
      <c r="F449" s="180"/>
      <c r="G449" s="181"/>
      <c r="H449" s="9"/>
      <c r="I449" s="9"/>
      <c r="J449" s="9"/>
      <c r="K449" s="9"/>
      <c r="L449" s="9"/>
      <c r="M449" s="9"/>
      <c r="N449" s="9"/>
      <c r="O449" s="9"/>
      <c r="P449" s="9"/>
      <c r="Q449" s="9"/>
      <c r="R449" s="9"/>
      <c r="S449" s="9"/>
      <c r="T449" s="9"/>
      <c r="U449" s="9"/>
      <c r="V449" s="9"/>
      <c r="W449" s="9"/>
      <c r="X449" s="9"/>
      <c r="Y449" s="9"/>
      <c r="Z449" s="9"/>
    </row>
    <row r="450" spans="1:26" ht="16.5" customHeight="1">
      <c r="A450" s="180"/>
      <c r="B450" s="180"/>
      <c r="C450" s="180"/>
      <c r="D450" s="180"/>
      <c r="E450" s="180"/>
      <c r="F450" s="180"/>
      <c r="G450" s="181"/>
      <c r="H450" s="9"/>
      <c r="I450" s="9"/>
      <c r="J450" s="9"/>
      <c r="K450" s="9"/>
      <c r="L450" s="9"/>
      <c r="M450" s="9"/>
      <c r="N450" s="9"/>
      <c r="O450" s="9"/>
      <c r="P450" s="9"/>
      <c r="Q450" s="9"/>
      <c r="R450" s="9"/>
      <c r="S450" s="9"/>
      <c r="T450" s="9"/>
      <c r="U450" s="9"/>
      <c r="V450" s="9"/>
      <c r="W450" s="9"/>
      <c r="X450" s="9"/>
      <c r="Y450" s="9"/>
      <c r="Z450" s="9"/>
    </row>
    <row r="451" spans="1:26" ht="16.5" customHeight="1">
      <c r="A451" s="180"/>
      <c r="B451" s="180"/>
      <c r="C451" s="180"/>
      <c r="D451" s="180"/>
      <c r="E451" s="180"/>
      <c r="F451" s="180"/>
      <c r="G451" s="181"/>
      <c r="H451" s="9"/>
      <c r="I451" s="9"/>
      <c r="J451" s="9"/>
      <c r="K451" s="9"/>
      <c r="L451" s="9"/>
      <c r="M451" s="9"/>
      <c r="N451" s="9"/>
      <c r="O451" s="9"/>
      <c r="P451" s="9"/>
      <c r="Q451" s="9"/>
      <c r="R451" s="9"/>
      <c r="S451" s="9"/>
      <c r="T451" s="9"/>
      <c r="U451" s="9"/>
      <c r="V451" s="9"/>
      <c r="W451" s="9"/>
      <c r="X451" s="9"/>
      <c r="Y451" s="9"/>
      <c r="Z451" s="9"/>
    </row>
    <row r="452" spans="1:26" ht="16.5" customHeight="1">
      <c r="A452" s="180"/>
      <c r="B452" s="180"/>
      <c r="C452" s="180"/>
      <c r="D452" s="180"/>
      <c r="E452" s="180"/>
      <c r="F452" s="180"/>
      <c r="G452" s="181"/>
      <c r="H452" s="9"/>
      <c r="I452" s="9"/>
      <c r="J452" s="9"/>
      <c r="K452" s="9"/>
      <c r="L452" s="9"/>
      <c r="M452" s="9"/>
      <c r="N452" s="9"/>
      <c r="O452" s="9"/>
      <c r="P452" s="9"/>
      <c r="Q452" s="9"/>
      <c r="R452" s="9"/>
      <c r="S452" s="9"/>
      <c r="T452" s="9"/>
      <c r="U452" s="9"/>
      <c r="V452" s="9"/>
      <c r="W452" s="9"/>
      <c r="X452" s="9"/>
      <c r="Y452" s="9"/>
      <c r="Z452" s="9"/>
    </row>
    <row r="453" spans="1:26" ht="16.5" customHeight="1">
      <c r="A453" s="180"/>
      <c r="B453" s="180"/>
      <c r="C453" s="180"/>
      <c r="D453" s="180"/>
      <c r="E453" s="180"/>
      <c r="F453" s="180"/>
      <c r="G453" s="181"/>
      <c r="H453" s="9"/>
      <c r="I453" s="9"/>
      <c r="J453" s="9"/>
      <c r="K453" s="9"/>
      <c r="L453" s="9"/>
      <c r="M453" s="9"/>
      <c r="N453" s="9"/>
      <c r="O453" s="9"/>
      <c r="P453" s="9"/>
      <c r="Q453" s="9"/>
      <c r="R453" s="9"/>
      <c r="S453" s="9"/>
      <c r="T453" s="9"/>
      <c r="U453" s="9"/>
      <c r="V453" s="9"/>
      <c r="W453" s="9"/>
      <c r="X453" s="9"/>
      <c r="Y453" s="9"/>
      <c r="Z453" s="9"/>
    </row>
    <row r="454" spans="1:26" ht="16.5" customHeight="1">
      <c r="A454" s="180"/>
      <c r="B454" s="180"/>
      <c r="C454" s="180"/>
      <c r="D454" s="180"/>
      <c r="E454" s="180"/>
      <c r="F454" s="180"/>
      <c r="G454" s="181"/>
      <c r="H454" s="9"/>
      <c r="I454" s="9"/>
      <c r="J454" s="9"/>
      <c r="K454" s="9"/>
      <c r="L454" s="9"/>
      <c r="M454" s="9"/>
      <c r="N454" s="9"/>
      <c r="O454" s="9"/>
      <c r="P454" s="9"/>
      <c r="Q454" s="9"/>
      <c r="R454" s="9"/>
      <c r="S454" s="9"/>
      <c r="T454" s="9"/>
      <c r="U454" s="9"/>
      <c r="V454" s="9"/>
      <c r="W454" s="9"/>
      <c r="X454" s="9"/>
      <c r="Y454" s="9"/>
      <c r="Z454" s="9"/>
    </row>
    <row r="455" spans="1:26" ht="16.5" customHeight="1">
      <c r="A455" s="180"/>
      <c r="B455" s="180"/>
      <c r="C455" s="180"/>
      <c r="D455" s="180"/>
      <c r="E455" s="180"/>
      <c r="F455" s="180"/>
      <c r="G455" s="181"/>
      <c r="H455" s="9"/>
      <c r="I455" s="9"/>
      <c r="J455" s="9"/>
      <c r="K455" s="9"/>
      <c r="L455" s="9"/>
      <c r="M455" s="9"/>
      <c r="N455" s="9"/>
      <c r="O455" s="9"/>
      <c r="P455" s="9"/>
      <c r="Q455" s="9"/>
      <c r="R455" s="9"/>
      <c r="S455" s="9"/>
      <c r="T455" s="9"/>
      <c r="U455" s="9"/>
      <c r="V455" s="9"/>
      <c r="W455" s="9"/>
      <c r="X455" s="9"/>
      <c r="Y455" s="9"/>
      <c r="Z455" s="9"/>
    </row>
    <row r="456" spans="1:26" ht="16.5" customHeight="1">
      <c r="A456" s="180"/>
      <c r="B456" s="180"/>
      <c r="C456" s="180"/>
      <c r="D456" s="180"/>
      <c r="E456" s="180"/>
      <c r="F456" s="180"/>
      <c r="G456" s="181"/>
      <c r="H456" s="9"/>
      <c r="I456" s="9"/>
      <c r="J456" s="9"/>
      <c r="K456" s="9"/>
      <c r="L456" s="9"/>
      <c r="M456" s="9"/>
      <c r="N456" s="9"/>
      <c r="O456" s="9"/>
      <c r="P456" s="9"/>
      <c r="Q456" s="9"/>
      <c r="R456" s="9"/>
      <c r="S456" s="9"/>
      <c r="T456" s="9"/>
      <c r="U456" s="9"/>
      <c r="V456" s="9"/>
      <c r="W456" s="9"/>
      <c r="X456" s="9"/>
      <c r="Y456" s="9"/>
      <c r="Z456" s="9"/>
    </row>
    <row r="457" spans="1:26" ht="16.5" customHeight="1">
      <c r="A457" s="180"/>
      <c r="B457" s="180"/>
      <c r="C457" s="180"/>
      <c r="D457" s="180"/>
      <c r="E457" s="180"/>
      <c r="F457" s="180"/>
      <c r="G457" s="181"/>
      <c r="H457" s="9"/>
      <c r="I457" s="9"/>
      <c r="J457" s="9"/>
      <c r="K457" s="9"/>
      <c r="L457" s="9"/>
      <c r="M457" s="9"/>
      <c r="N457" s="9"/>
      <c r="O457" s="9"/>
      <c r="P457" s="9"/>
      <c r="Q457" s="9"/>
      <c r="R457" s="9"/>
      <c r="S457" s="9"/>
      <c r="T457" s="9"/>
      <c r="U457" s="9"/>
      <c r="V457" s="9"/>
      <c r="W457" s="9"/>
      <c r="X457" s="9"/>
      <c r="Y457" s="9"/>
      <c r="Z457" s="9"/>
    </row>
    <row r="458" spans="1:26" ht="16.5" customHeight="1">
      <c r="A458" s="180"/>
      <c r="B458" s="180"/>
      <c r="C458" s="180"/>
      <c r="D458" s="180"/>
      <c r="E458" s="180"/>
      <c r="F458" s="180"/>
      <c r="G458" s="181"/>
      <c r="H458" s="9"/>
      <c r="I458" s="9"/>
      <c r="J458" s="9"/>
      <c r="K458" s="9"/>
      <c r="L458" s="9"/>
      <c r="M458" s="9"/>
      <c r="N458" s="9"/>
      <c r="O458" s="9"/>
      <c r="P458" s="9"/>
      <c r="Q458" s="9"/>
      <c r="R458" s="9"/>
      <c r="S458" s="9"/>
      <c r="T458" s="9"/>
      <c r="U458" s="9"/>
      <c r="V458" s="9"/>
      <c r="W458" s="9"/>
      <c r="X458" s="9"/>
      <c r="Y458" s="9"/>
      <c r="Z458" s="9"/>
    </row>
    <row r="459" spans="1:26" ht="16.5" customHeight="1">
      <c r="A459" s="180"/>
      <c r="B459" s="180"/>
      <c r="C459" s="180"/>
      <c r="D459" s="180"/>
      <c r="E459" s="180"/>
      <c r="F459" s="180"/>
      <c r="G459" s="181"/>
      <c r="H459" s="9"/>
      <c r="I459" s="9"/>
      <c r="J459" s="9"/>
      <c r="K459" s="9"/>
      <c r="L459" s="9"/>
      <c r="M459" s="9"/>
      <c r="N459" s="9"/>
      <c r="O459" s="9"/>
      <c r="P459" s="9"/>
      <c r="Q459" s="9"/>
      <c r="R459" s="9"/>
      <c r="S459" s="9"/>
      <c r="T459" s="9"/>
      <c r="U459" s="9"/>
      <c r="V459" s="9"/>
      <c r="W459" s="9"/>
      <c r="X459" s="9"/>
      <c r="Y459" s="9"/>
      <c r="Z459" s="9"/>
    </row>
    <row r="460" spans="1:26" ht="16.5" customHeight="1">
      <c r="A460" s="180"/>
      <c r="B460" s="180"/>
      <c r="C460" s="180"/>
      <c r="D460" s="180"/>
      <c r="E460" s="180"/>
      <c r="F460" s="180"/>
      <c r="G460" s="181"/>
      <c r="H460" s="9"/>
      <c r="I460" s="9"/>
      <c r="J460" s="9"/>
      <c r="K460" s="9"/>
      <c r="L460" s="9"/>
      <c r="M460" s="9"/>
      <c r="N460" s="9"/>
      <c r="O460" s="9"/>
      <c r="P460" s="9"/>
      <c r="Q460" s="9"/>
      <c r="R460" s="9"/>
      <c r="S460" s="9"/>
      <c r="T460" s="9"/>
      <c r="U460" s="9"/>
      <c r="V460" s="9"/>
      <c r="W460" s="9"/>
      <c r="X460" s="9"/>
      <c r="Y460" s="9"/>
      <c r="Z460" s="9"/>
    </row>
    <row r="461" spans="1:26" ht="16.5" customHeight="1">
      <c r="A461" s="180"/>
      <c r="B461" s="180"/>
      <c r="C461" s="180"/>
      <c r="D461" s="180"/>
      <c r="E461" s="180"/>
      <c r="F461" s="180"/>
      <c r="G461" s="181"/>
      <c r="H461" s="9"/>
      <c r="I461" s="9"/>
      <c r="J461" s="9"/>
      <c r="K461" s="9"/>
      <c r="L461" s="9"/>
      <c r="M461" s="9"/>
      <c r="N461" s="9"/>
      <c r="O461" s="9"/>
      <c r="P461" s="9"/>
      <c r="Q461" s="9"/>
      <c r="R461" s="9"/>
      <c r="S461" s="9"/>
      <c r="T461" s="9"/>
      <c r="U461" s="9"/>
      <c r="V461" s="9"/>
      <c r="W461" s="9"/>
      <c r="X461" s="9"/>
      <c r="Y461" s="9"/>
      <c r="Z461" s="9"/>
    </row>
    <row r="462" spans="1:26" ht="16.5" customHeight="1">
      <c r="A462" s="180"/>
      <c r="B462" s="180"/>
      <c r="C462" s="180"/>
      <c r="D462" s="180"/>
      <c r="E462" s="180"/>
      <c r="F462" s="180"/>
      <c r="G462" s="181"/>
      <c r="H462" s="9"/>
      <c r="I462" s="9"/>
      <c r="J462" s="9"/>
      <c r="K462" s="9"/>
      <c r="L462" s="9"/>
      <c r="M462" s="9"/>
      <c r="N462" s="9"/>
      <c r="O462" s="9"/>
      <c r="P462" s="9"/>
      <c r="Q462" s="9"/>
      <c r="R462" s="9"/>
      <c r="S462" s="9"/>
      <c r="T462" s="9"/>
      <c r="U462" s="9"/>
      <c r="V462" s="9"/>
      <c r="W462" s="9"/>
      <c r="X462" s="9"/>
      <c r="Y462" s="9"/>
      <c r="Z462" s="9"/>
    </row>
    <row r="463" spans="1:26" ht="16.5" customHeight="1">
      <c r="A463" s="180"/>
      <c r="B463" s="180"/>
      <c r="C463" s="180"/>
      <c r="D463" s="180"/>
      <c r="E463" s="180"/>
      <c r="F463" s="180"/>
      <c r="G463" s="181"/>
      <c r="H463" s="9"/>
      <c r="I463" s="9"/>
      <c r="J463" s="9"/>
      <c r="K463" s="9"/>
      <c r="L463" s="9"/>
      <c r="M463" s="9"/>
      <c r="N463" s="9"/>
      <c r="O463" s="9"/>
      <c r="P463" s="9"/>
      <c r="Q463" s="9"/>
      <c r="R463" s="9"/>
      <c r="S463" s="9"/>
      <c r="T463" s="9"/>
      <c r="U463" s="9"/>
      <c r="V463" s="9"/>
      <c r="W463" s="9"/>
      <c r="X463" s="9"/>
      <c r="Y463" s="9"/>
      <c r="Z463" s="9"/>
    </row>
    <row r="464" spans="1:26" ht="16.5" customHeight="1">
      <c r="A464" s="180"/>
      <c r="B464" s="180"/>
      <c r="C464" s="180"/>
      <c r="D464" s="180"/>
      <c r="E464" s="180"/>
      <c r="F464" s="180"/>
      <c r="G464" s="181"/>
      <c r="H464" s="9"/>
      <c r="I464" s="9"/>
      <c r="J464" s="9"/>
      <c r="K464" s="9"/>
      <c r="L464" s="9"/>
      <c r="M464" s="9"/>
      <c r="N464" s="9"/>
      <c r="O464" s="9"/>
      <c r="P464" s="9"/>
      <c r="Q464" s="9"/>
      <c r="R464" s="9"/>
      <c r="S464" s="9"/>
      <c r="T464" s="9"/>
      <c r="U464" s="9"/>
      <c r="V464" s="9"/>
      <c r="W464" s="9"/>
      <c r="X464" s="9"/>
      <c r="Y464" s="9"/>
      <c r="Z464" s="9"/>
    </row>
    <row r="465" spans="1:26" ht="16.5" customHeight="1">
      <c r="A465" s="180"/>
      <c r="B465" s="180"/>
      <c r="C465" s="180"/>
      <c r="D465" s="180"/>
      <c r="E465" s="180"/>
      <c r="F465" s="180"/>
      <c r="G465" s="181"/>
      <c r="H465" s="9"/>
      <c r="I465" s="9"/>
      <c r="J465" s="9"/>
      <c r="K465" s="9"/>
      <c r="L465" s="9"/>
      <c r="M465" s="9"/>
      <c r="N465" s="9"/>
      <c r="O465" s="9"/>
      <c r="P465" s="9"/>
      <c r="Q465" s="9"/>
      <c r="R465" s="9"/>
      <c r="S465" s="9"/>
      <c r="T465" s="9"/>
      <c r="U465" s="9"/>
      <c r="V465" s="9"/>
      <c r="W465" s="9"/>
      <c r="X465" s="9"/>
      <c r="Y465" s="9"/>
      <c r="Z465" s="9"/>
    </row>
    <row r="466" spans="1:26" ht="16.5" customHeight="1">
      <c r="A466" s="180"/>
      <c r="B466" s="180"/>
      <c r="C466" s="180"/>
      <c r="D466" s="180"/>
      <c r="E466" s="180"/>
      <c r="F466" s="180"/>
      <c r="G466" s="181"/>
      <c r="H466" s="9"/>
      <c r="I466" s="9"/>
      <c r="J466" s="9"/>
      <c r="K466" s="9"/>
      <c r="L466" s="9"/>
      <c r="M466" s="9"/>
      <c r="N466" s="9"/>
      <c r="O466" s="9"/>
      <c r="P466" s="9"/>
      <c r="Q466" s="9"/>
      <c r="R466" s="9"/>
      <c r="S466" s="9"/>
      <c r="T466" s="9"/>
      <c r="U466" s="9"/>
      <c r="V466" s="9"/>
      <c r="W466" s="9"/>
      <c r="X466" s="9"/>
      <c r="Y466" s="9"/>
      <c r="Z466" s="9"/>
    </row>
    <row r="467" spans="1:26" ht="16.5" customHeight="1">
      <c r="A467" s="180"/>
      <c r="B467" s="180"/>
      <c r="C467" s="180"/>
      <c r="D467" s="180"/>
      <c r="E467" s="180"/>
      <c r="F467" s="180"/>
      <c r="G467" s="181"/>
      <c r="H467" s="9"/>
      <c r="I467" s="9"/>
      <c r="J467" s="9"/>
      <c r="K467" s="9"/>
      <c r="L467" s="9"/>
      <c r="M467" s="9"/>
      <c r="N467" s="9"/>
      <c r="O467" s="9"/>
      <c r="P467" s="9"/>
      <c r="Q467" s="9"/>
      <c r="R467" s="9"/>
      <c r="S467" s="9"/>
      <c r="T467" s="9"/>
      <c r="U467" s="9"/>
      <c r="V467" s="9"/>
      <c r="W467" s="9"/>
      <c r="X467" s="9"/>
      <c r="Y467" s="9"/>
      <c r="Z467" s="9"/>
    </row>
    <row r="468" spans="1:26" ht="16.5" customHeight="1">
      <c r="A468" s="180"/>
      <c r="B468" s="180"/>
      <c r="C468" s="180"/>
      <c r="D468" s="180"/>
      <c r="E468" s="180"/>
      <c r="F468" s="180"/>
      <c r="G468" s="181"/>
      <c r="H468" s="9"/>
      <c r="I468" s="9"/>
      <c r="J468" s="9"/>
      <c r="K468" s="9"/>
      <c r="L468" s="9"/>
      <c r="M468" s="9"/>
      <c r="N468" s="9"/>
      <c r="O468" s="9"/>
      <c r="P468" s="9"/>
      <c r="Q468" s="9"/>
      <c r="R468" s="9"/>
      <c r="S468" s="9"/>
      <c r="T468" s="9"/>
      <c r="U468" s="9"/>
      <c r="V468" s="9"/>
      <c r="W468" s="9"/>
      <c r="X468" s="9"/>
      <c r="Y468" s="9"/>
      <c r="Z468" s="9"/>
    </row>
    <row r="469" spans="1:26" ht="16.5" customHeight="1">
      <c r="A469" s="180"/>
      <c r="B469" s="180"/>
      <c r="C469" s="180"/>
      <c r="D469" s="180"/>
      <c r="E469" s="180"/>
      <c r="F469" s="180"/>
      <c r="G469" s="181"/>
      <c r="H469" s="9"/>
      <c r="I469" s="9"/>
      <c r="J469" s="9"/>
      <c r="K469" s="9"/>
      <c r="L469" s="9"/>
      <c r="M469" s="9"/>
      <c r="N469" s="9"/>
      <c r="O469" s="9"/>
      <c r="P469" s="9"/>
      <c r="Q469" s="9"/>
      <c r="R469" s="9"/>
      <c r="S469" s="9"/>
      <c r="T469" s="9"/>
      <c r="U469" s="9"/>
      <c r="V469" s="9"/>
      <c r="W469" s="9"/>
      <c r="X469" s="9"/>
      <c r="Y469" s="9"/>
      <c r="Z469" s="9"/>
    </row>
    <row r="470" spans="1:26" ht="16.5" customHeight="1">
      <c r="A470" s="180"/>
      <c r="B470" s="180"/>
      <c r="C470" s="180"/>
      <c r="D470" s="180"/>
      <c r="E470" s="180"/>
      <c r="F470" s="180"/>
      <c r="G470" s="181"/>
      <c r="H470" s="9"/>
      <c r="I470" s="9"/>
      <c r="J470" s="9"/>
      <c r="K470" s="9"/>
      <c r="L470" s="9"/>
      <c r="M470" s="9"/>
      <c r="N470" s="9"/>
      <c r="O470" s="9"/>
      <c r="P470" s="9"/>
      <c r="Q470" s="9"/>
      <c r="R470" s="9"/>
      <c r="S470" s="9"/>
      <c r="T470" s="9"/>
      <c r="U470" s="9"/>
      <c r="V470" s="9"/>
      <c r="W470" s="9"/>
      <c r="X470" s="9"/>
      <c r="Y470" s="9"/>
      <c r="Z470" s="9"/>
    </row>
    <row r="471" spans="1:26" ht="16.5" customHeight="1">
      <c r="A471" s="180"/>
      <c r="B471" s="180"/>
      <c r="C471" s="180"/>
      <c r="D471" s="180"/>
      <c r="E471" s="180"/>
      <c r="F471" s="180"/>
      <c r="G471" s="181"/>
      <c r="H471" s="9"/>
      <c r="I471" s="9"/>
      <c r="J471" s="9"/>
      <c r="K471" s="9"/>
      <c r="L471" s="9"/>
      <c r="M471" s="9"/>
      <c r="N471" s="9"/>
      <c r="O471" s="9"/>
      <c r="P471" s="9"/>
      <c r="Q471" s="9"/>
      <c r="R471" s="9"/>
      <c r="S471" s="9"/>
      <c r="T471" s="9"/>
      <c r="U471" s="9"/>
      <c r="V471" s="9"/>
      <c r="W471" s="9"/>
      <c r="X471" s="9"/>
      <c r="Y471" s="9"/>
      <c r="Z471" s="9"/>
    </row>
    <row r="472" spans="1:26" ht="16.5" customHeight="1">
      <c r="A472" s="180"/>
      <c r="B472" s="180"/>
      <c r="C472" s="180"/>
      <c r="D472" s="180"/>
      <c r="E472" s="180"/>
      <c r="F472" s="180"/>
      <c r="G472" s="181"/>
      <c r="H472" s="9"/>
      <c r="I472" s="9"/>
      <c r="J472" s="9"/>
      <c r="K472" s="9"/>
      <c r="L472" s="9"/>
      <c r="M472" s="9"/>
      <c r="N472" s="9"/>
      <c r="O472" s="9"/>
      <c r="P472" s="9"/>
      <c r="Q472" s="9"/>
      <c r="R472" s="9"/>
      <c r="S472" s="9"/>
      <c r="T472" s="9"/>
      <c r="U472" s="9"/>
      <c r="V472" s="9"/>
      <c r="W472" s="9"/>
      <c r="X472" s="9"/>
      <c r="Y472" s="9"/>
      <c r="Z472" s="9"/>
    </row>
    <row r="473" spans="1:26" ht="16.5" customHeight="1">
      <c r="A473" s="180"/>
      <c r="B473" s="180"/>
      <c r="C473" s="180"/>
      <c r="D473" s="180"/>
      <c r="E473" s="180"/>
      <c r="F473" s="180"/>
      <c r="G473" s="181"/>
      <c r="H473" s="9"/>
      <c r="I473" s="9"/>
      <c r="J473" s="9"/>
      <c r="K473" s="9"/>
      <c r="L473" s="9"/>
      <c r="M473" s="9"/>
      <c r="N473" s="9"/>
      <c r="O473" s="9"/>
      <c r="P473" s="9"/>
      <c r="Q473" s="9"/>
      <c r="R473" s="9"/>
      <c r="S473" s="9"/>
      <c r="T473" s="9"/>
      <c r="U473" s="9"/>
      <c r="V473" s="9"/>
      <c r="W473" s="9"/>
      <c r="X473" s="9"/>
      <c r="Y473" s="9"/>
      <c r="Z473" s="9"/>
    </row>
    <row r="474" spans="1:26" ht="16.5" customHeight="1">
      <c r="A474" s="180"/>
      <c r="B474" s="180"/>
      <c r="C474" s="180"/>
      <c r="D474" s="180"/>
      <c r="E474" s="180"/>
      <c r="F474" s="180"/>
      <c r="G474" s="181"/>
      <c r="H474" s="9"/>
      <c r="I474" s="9"/>
      <c r="J474" s="9"/>
      <c r="K474" s="9"/>
      <c r="L474" s="9"/>
      <c r="M474" s="9"/>
      <c r="N474" s="9"/>
      <c r="O474" s="9"/>
      <c r="P474" s="9"/>
      <c r="Q474" s="9"/>
      <c r="R474" s="9"/>
      <c r="S474" s="9"/>
      <c r="T474" s="9"/>
      <c r="U474" s="9"/>
      <c r="V474" s="9"/>
      <c r="W474" s="9"/>
      <c r="X474" s="9"/>
      <c r="Y474" s="9"/>
      <c r="Z474" s="9"/>
    </row>
    <row r="475" spans="1:26" ht="16.5" customHeight="1">
      <c r="A475" s="180"/>
      <c r="B475" s="180"/>
      <c r="C475" s="180"/>
      <c r="D475" s="180"/>
      <c r="E475" s="180"/>
      <c r="F475" s="180"/>
      <c r="G475" s="181"/>
      <c r="H475" s="9"/>
      <c r="I475" s="9"/>
      <c r="J475" s="9"/>
      <c r="K475" s="9"/>
      <c r="L475" s="9"/>
      <c r="M475" s="9"/>
      <c r="N475" s="9"/>
      <c r="O475" s="9"/>
      <c r="P475" s="9"/>
      <c r="Q475" s="9"/>
      <c r="R475" s="9"/>
      <c r="S475" s="9"/>
      <c r="T475" s="9"/>
      <c r="U475" s="9"/>
      <c r="V475" s="9"/>
      <c r="W475" s="9"/>
      <c r="X475" s="9"/>
      <c r="Y475" s="9"/>
      <c r="Z475" s="9"/>
    </row>
    <row r="476" spans="1:26" ht="16.5" customHeight="1">
      <c r="A476" s="180"/>
      <c r="B476" s="180"/>
      <c r="C476" s="180"/>
      <c r="D476" s="180"/>
      <c r="E476" s="180"/>
      <c r="F476" s="180"/>
      <c r="G476" s="181"/>
      <c r="H476" s="9"/>
      <c r="I476" s="9"/>
      <c r="J476" s="9"/>
      <c r="K476" s="9"/>
      <c r="L476" s="9"/>
      <c r="M476" s="9"/>
      <c r="N476" s="9"/>
      <c r="O476" s="9"/>
      <c r="P476" s="9"/>
      <c r="Q476" s="9"/>
      <c r="R476" s="9"/>
      <c r="S476" s="9"/>
      <c r="T476" s="9"/>
      <c r="U476" s="9"/>
      <c r="V476" s="9"/>
      <c r="W476" s="9"/>
      <c r="X476" s="9"/>
      <c r="Y476" s="9"/>
      <c r="Z476" s="9"/>
    </row>
    <row r="477" spans="1:26" ht="16.5" customHeight="1">
      <c r="A477" s="180"/>
      <c r="B477" s="180"/>
      <c r="C477" s="180"/>
      <c r="D477" s="180"/>
      <c r="E477" s="180"/>
      <c r="F477" s="180"/>
      <c r="G477" s="181"/>
      <c r="H477" s="9"/>
      <c r="I477" s="9"/>
      <c r="J477" s="9"/>
      <c r="K477" s="9"/>
      <c r="L477" s="9"/>
      <c r="M477" s="9"/>
      <c r="N477" s="9"/>
      <c r="O477" s="9"/>
      <c r="P477" s="9"/>
      <c r="Q477" s="9"/>
      <c r="R477" s="9"/>
      <c r="S477" s="9"/>
      <c r="T477" s="9"/>
      <c r="U477" s="9"/>
      <c r="V477" s="9"/>
      <c r="W477" s="9"/>
      <c r="X477" s="9"/>
      <c r="Y477" s="9"/>
      <c r="Z477" s="9"/>
    </row>
    <row r="478" spans="1:26" ht="16.5" customHeight="1">
      <c r="A478" s="180"/>
      <c r="B478" s="180"/>
      <c r="C478" s="180"/>
      <c r="D478" s="180"/>
      <c r="E478" s="180"/>
      <c r="F478" s="180"/>
      <c r="G478" s="181"/>
      <c r="H478" s="9"/>
      <c r="I478" s="9"/>
      <c r="J478" s="9"/>
      <c r="K478" s="9"/>
      <c r="L478" s="9"/>
      <c r="M478" s="9"/>
      <c r="N478" s="9"/>
      <c r="O478" s="9"/>
      <c r="P478" s="9"/>
      <c r="Q478" s="9"/>
      <c r="R478" s="9"/>
      <c r="S478" s="9"/>
      <c r="T478" s="9"/>
      <c r="U478" s="9"/>
      <c r="V478" s="9"/>
      <c r="W478" s="9"/>
      <c r="X478" s="9"/>
      <c r="Y478" s="9"/>
      <c r="Z478" s="9"/>
    </row>
    <row r="479" spans="1:26" ht="16.5" customHeight="1">
      <c r="A479" s="180"/>
      <c r="B479" s="180"/>
      <c r="C479" s="180"/>
      <c r="D479" s="180"/>
      <c r="E479" s="180"/>
      <c r="F479" s="180"/>
      <c r="G479" s="181"/>
      <c r="H479" s="9"/>
      <c r="I479" s="9"/>
      <c r="J479" s="9"/>
      <c r="K479" s="9"/>
      <c r="L479" s="9"/>
      <c r="M479" s="9"/>
      <c r="N479" s="9"/>
      <c r="O479" s="9"/>
      <c r="P479" s="9"/>
      <c r="Q479" s="9"/>
      <c r="R479" s="9"/>
      <c r="S479" s="9"/>
      <c r="T479" s="9"/>
      <c r="U479" s="9"/>
      <c r="V479" s="9"/>
      <c r="W479" s="9"/>
      <c r="X479" s="9"/>
      <c r="Y479" s="9"/>
      <c r="Z479" s="9"/>
    </row>
    <row r="480" spans="1:26" ht="16.5" customHeight="1">
      <c r="A480" s="180"/>
      <c r="B480" s="180"/>
      <c r="C480" s="180"/>
      <c r="D480" s="180"/>
      <c r="E480" s="180"/>
      <c r="F480" s="180"/>
      <c r="G480" s="181"/>
      <c r="H480" s="9"/>
      <c r="I480" s="9"/>
      <c r="J480" s="9"/>
      <c r="K480" s="9"/>
      <c r="L480" s="9"/>
      <c r="M480" s="9"/>
      <c r="N480" s="9"/>
      <c r="O480" s="9"/>
      <c r="P480" s="9"/>
      <c r="Q480" s="9"/>
      <c r="R480" s="9"/>
      <c r="S480" s="9"/>
      <c r="T480" s="9"/>
      <c r="U480" s="9"/>
      <c r="V480" s="9"/>
      <c r="W480" s="9"/>
      <c r="X480" s="9"/>
      <c r="Y480" s="9"/>
      <c r="Z480" s="9"/>
    </row>
    <row r="481" spans="1:26" ht="16.5" customHeight="1">
      <c r="A481" s="180"/>
      <c r="B481" s="180"/>
      <c r="C481" s="180"/>
      <c r="D481" s="180"/>
      <c r="E481" s="180"/>
      <c r="F481" s="180"/>
      <c r="G481" s="181"/>
      <c r="H481" s="9"/>
      <c r="I481" s="9"/>
      <c r="J481" s="9"/>
      <c r="K481" s="9"/>
      <c r="L481" s="9"/>
      <c r="M481" s="9"/>
      <c r="N481" s="9"/>
      <c r="O481" s="9"/>
      <c r="P481" s="9"/>
      <c r="Q481" s="9"/>
      <c r="R481" s="9"/>
      <c r="S481" s="9"/>
      <c r="T481" s="9"/>
      <c r="U481" s="9"/>
      <c r="V481" s="9"/>
      <c r="W481" s="9"/>
      <c r="X481" s="9"/>
      <c r="Y481" s="9"/>
      <c r="Z481" s="9"/>
    </row>
    <row r="482" spans="1:26" ht="16.5" customHeight="1">
      <c r="A482" s="180"/>
      <c r="B482" s="180"/>
      <c r="C482" s="180"/>
      <c r="D482" s="180"/>
      <c r="E482" s="180"/>
      <c r="F482" s="180"/>
      <c r="G482" s="181"/>
      <c r="H482" s="9"/>
      <c r="I482" s="9"/>
      <c r="J482" s="9"/>
      <c r="K482" s="9"/>
      <c r="L482" s="9"/>
      <c r="M482" s="9"/>
      <c r="N482" s="9"/>
      <c r="O482" s="9"/>
      <c r="P482" s="9"/>
      <c r="Q482" s="9"/>
      <c r="R482" s="9"/>
      <c r="S482" s="9"/>
      <c r="T482" s="9"/>
      <c r="U482" s="9"/>
      <c r="V482" s="9"/>
      <c r="W482" s="9"/>
      <c r="X482" s="9"/>
      <c r="Y482" s="9"/>
      <c r="Z482" s="9"/>
    </row>
    <row r="483" spans="1:26" ht="16.5" customHeight="1">
      <c r="A483" s="180"/>
      <c r="B483" s="180"/>
      <c r="C483" s="180"/>
      <c r="D483" s="180"/>
      <c r="E483" s="180"/>
      <c r="F483" s="180"/>
      <c r="G483" s="181"/>
      <c r="H483" s="9"/>
      <c r="I483" s="9"/>
      <c r="J483" s="9"/>
      <c r="K483" s="9"/>
      <c r="L483" s="9"/>
      <c r="M483" s="9"/>
      <c r="N483" s="9"/>
      <c r="O483" s="9"/>
      <c r="P483" s="9"/>
      <c r="Q483" s="9"/>
      <c r="R483" s="9"/>
      <c r="S483" s="9"/>
      <c r="T483" s="9"/>
      <c r="U483" s="9"/>
      <c r="V483" s="9"/>
      <c r="W483" s="9"/>
      <c r="X483" s="9"/>
      <c r="Y483" s="9"/>
      <c r="Z483" s="9"/>
    </row>
    <row r="484" spans="1:26" ht="16.5" customHeight="1">
      <c r="A484" s="180"/>
      <c r="B484" s="180"/>
      <c r="C484" s="180"/>
      <c r="D484" s="180"/>
      <c r="E484" s="180"/>
      <c r="F484" s="180"/>
      <c r="G484" s="181"/>
      <c r="H484" s="9"/>
      <c r="I484" s="9"/>
      <c r="J484" s="9"/>
      <c r="K484" s="9"/>
      <c r="L484" s="9"/>
      <c r="M484" s="9"/>
      <c r="N484" s="9"/>
      <c r="O484" s="9"/>
      <c r="P484" s="9"/>
      <c r="Q484" s="9"/>
      <c r="R484" s="9"/>
      <c r="S484" s="9"/>
      <c r="T484" s="9"/>
      <c r="U484" s="9"/>
      <c r="V484" s="9"/>
      <c r="W484" s="9"/>
      <c r="X484" s="9"/>
      <c r="Y484" s="9"/>
      <c r="Z484" s="9"/>
    </row>
    <row r="485" spans="1:26" ht="16.5" customHeight="1">
      <c r="A485" s="180"/>
      <c r="B485" s="180"/>
      <c r="C485" s="180"/>
      <c r="D485" s="180"/>
      <c r="E485" s="180"/>
      <c r="F485" s="180"/>
      <c r="G485" s="181"/>
      <c r="H485" s="9"/>
      <c r="I485" s="9"/>
      <c r="J485" s="9"/>
      <c r="K485" s="9"/>
      <c r="L485" s="9"/>
      <c r="M485" s="9"/>
      <c r="N485" s="9"/>
      <c r="O485" s="9"/>
      <c r="P485" s="9"/>
      <c r="Q485" s="9"/>
      <c r="R485" s="9"/>
      <c r="S485" s="9"/>
      <c r="T485" s="9"/>
      <c r="U485" s="9"/>
      <c r="V485" s="9"/>
      <c r="W485" s="9"/>
      <c r="X485" s="9"/>
      <c r="Y485" s="9"/>
      <c r="Z485" s="9"/>
    </row>
    <row r="486" spans="1:26" ht="16.5" customHeight="1">
      <c r="A486" s="180"/>
      <c r="B486" s="180"/>
      <c r="C486" s="180"/>
      <c r="D486" s="180"/>
      <c r="E486" s="180"/>
      <c r="F486" s="180"/>
      <c r="G486" s="181"/>
      <c r="H486" s="9"/>
      <c r="I486" s="9"/>
      <c r="J486" s="9"/>
      <c r="K486" s="9"/>
      <c r="L486" s="9"/>
      <c r="M486" s="9"/>
      <c r="N486" s="9"/>
      <c r="O486" s="9"/>
      <c r="P486" s="9"/>
      <c r="Q486" s="9"/>
      <c r="R486" s="9"/>
      <c r="S486" s="9"/>
      <c r="T486" s="9"/>
      <c r="U486" s="9"/>
      <c r="V486" s="9"/>
      <c r="W486" s="9"/>
      <c r="X486" s="9"/>
      <c r="Y486" s="9"/>
      <c r="Z486" s="9"/>
    </row>
    <row r="487" spans="1:26" ht="16.5" customHeight="1">
      <c r="A487" s="180"/>
      <c r="B487" s="180"/>
      <c r="C487" s="180"/>
      <c r="D487" s="180"/>
      <c r="E487" s="180"/>
      <c r="F487" s="180"/>
      <c r="G487" s="181"/>
      <c r="H487" s="9"/>
      <c r="I487" s="9"/>
      <c r="J487" s="9"/>
      <c r="K487" s="9"/>
      <c r="L487" s="9"/>
      <c r="M487" s="9"/>
      <c r="N487" s="9"/>
      <c r="O487" s="9"/>
      <c r="P487" s="9"/>
      <c r="Q487" s="9"/>
      <c r="R487" s="9"/>
      <c r="S487" s="9"/>
      <c r="T487" s="9"/>
      <c r="U487" s="9"/>
      <c r="V487" s="9"/>
      <c r="W487" s="9"/>
      <c r="X487" s="9"/>
      <c r="Y487" s="9"/>
      <c r="Z487" s="9"/>
    </row>
    <row r="488" spans="1:26" ht="16.5" customHeight="1">
      <c r="A488" s="180"/>
      <c r="B488" s="180"/>
      <c r="C488" s="180"/>
      <c r="D488" s="180"/>
      <c r="E488" s="180"/>
      <c r="F488" s="180"/>
      <c r="G488" s="181"/>
      <c r="H488" s="9"/>
      <c r="I488" s="9"/>
      <c r="J488" s="9"/>
      <c r="K488" s="9"/>
      <c r="L488" s="9"/>
      <c r="M488" s="9"/>
      <c r="N488" s="9"/>
      <c r="O488" s="9"/>
      <c r="P488" s="9"/>
      <c r="Q488" s="9"/>
      <c r="R488" s="9"/>
      <c r="S488" s="9"/>
      <c r="T488" s="9"/>
      <c r="U488" s="9"/>
      <c r="V488" s="9"/>
      <c r="W488" s="9"/>
      <c r="X488" s="9"/>
      <c r="Y488" s="9"/>
      <c r="Z488" s="9"/>
    </row>
    <row r="489" spans="1:26" ht="16.5" customHeight="1">
      <c r="A489" s="180"/>
      <c r="B489" s="180"/>
      <c r="C489" s="180"/>
      <c r="D489" s="180"/>
      <c r="E489" s="180"/>
      <c r="F489" s="180"/>
      <c r="G489" s="181"/>
      <c r="H489" s="9"/>
      <c r="I489" s="9"/>
      <c r="J489" s="9"/>
      <c r="K489" s="9"/>
      <c r="L489" s="9"/>
      <c r="M489" s="9"/>
      <c r="N489" s="9"/>
      <c r="O489" s="9"/>
      <c r="P489" s="9"/>
      <c r="Q489" s="9"/>
      <c r="R489" s="9"/>
      <c r="S489" s="9"/>
      <c r="T489" s="9"/>
      <c r="U489" s="9"/>
      <c r="V489" s="9"/>
      <c r="W489" s="9"/>
      <c r="X489" s="9"/>
      <c r="Y489" s="9"/>
      <c r="Z489" s="9"/>
    </row>
    <row r="490" spans="1:26" ht="16.5" customHeight="1">
      <c r="A490" s="180"/>
      <c r="B490" s="180"/>
      <c r="C490" s="180"/>
      <c r="D490" s="180"/>
      <c r="E490" s="180"/>
      <c r="F490" s="180"/>
      <c r="G490" s="181"/>
      <c r="H490" s="9"/>
      <c r="I490" s="9"/>
      <c r="J490" s="9"/>
      <c r="K490" s="9"/>
      <c r="L490" s="9"/>
      <c r="M490" s="9"/>
      <c r="N490" s="9"/>
      <c r="O490" s="9"/>
      <c r="P490" s="9"/>
      <c r="Q490" s="9"/>
      <c r="R490" s="9"/>
      <c r="S490" s="9"/>
      <c r="T490" s="9"/>
      <c r="U490" s="9"/>
      <c r="V490" s="9"/>
      <c r="W490" s="9"/>
      <c r="X490" s="9"/>
      <c r="Y490" s="9"/>
      <c r="Z490" s="9"/>
    </row>
    <row r="491" spans="1:26" ht="16.5" customHeight="1">
      <c r="A491" s="180"/>
      <c r="B491" s="180"/>
      <c r="C491" s="180"/>
      <c r="D491" s="180"/>
      <c r="E491" s="180"/>
      <c r="F491" s="180"/>
      <c r="G491" s="181"/>
      <c r="H491" s="9"/>
      <c r="I491" s="9"/>
      <c r="J491" s="9"/>
      <c r="K491" s="9"/>
      <c r="L491" s="9"/>
      <c r="M491" s="9"/>
      <c r="N491" s="9"/>
      <c r="O491" s="9"/>
      <c r="P491" s="9"/>
      <c r="Q491" s="9"/>
      <c r="R491" s="9"/>
      <c r="S491" s="9"/>
      <c r="T491" s="9"/>
      <c r="U491" s="9"/>
      <c r="V491" s="9"/>
      <c r="W491" s="9"/>
      <c r="X491" s="9"/>
      <c r="Y491" s="9"/>
      <c r="Z491" s="9"/>
    </row>
    <row r="492" spans="1:26" ht="16.5" customHeight="1">
      <c r="A492" s="180"/>
      <c r="B492" s="180"/>
      <c r="C492" s="180"/>
      <c r="D492" s="180"/>
      <c r="E492" s="180"/>
      <c r="F492" s="180"/>
      <c r="G492" s="181"/>
      <c r="H492" s="9"/>
      <c r="I492" s="9"/>
      <c r="J492" s="9"/>
      <c r="K492" s="9"/>
      <c r="L492" s="9"/>
      <c r="M492" s="9"/>
      <c r="N492" s="9"/>
      <c r="O492" s="9"/>
      <c r="P492" s="9"/>
      <c r="Q492" s="9"/>
      <c r="R492" s="9"/>
      <c r="S492" s="9"/>
      <c r="T492" s="9"/>
      <c r="U492" s="9"/>
      <c r="V492" s="9"/>
      <c r="W492" s="9"/>
      <c r="X492" s="9"/>
      <c r="Y492" s="9"/>
      <c r="Z492" s="9"/>
    </row>
    <row r="493" spans="1:26" ht="16.5" customHeight="1">
      <c r="A493" s="180"/>
      <c r="B493" s="180"/>
      <c r="C493" s="180"/>
      <c r="D493" s="180"/>
      <c r="E493" s="180"/>
      <c r="F493" s="180"/>
      <c r="G493" s="181"/>
      <c r="H493" s="9"/>
      <c r="I493" s="9"/>
      <c r="J493" s="9"/>
      <c r="K493" s="9"/>
      <c r="L493" s="9"/>
      <c r="M493" s="9"/>
      <c r="N493" s="9"/>
      <c r="O493" s="9"/>
      <c r="P493" s="9"/>
      <c r="Q493" s="9"/>
      <c r="R493" s="9"/>
      <c r="S493" s="9"/>
      <c r="T493" s="9"/>
      <c r="U493" s="9"/>
      <c r="V493" s="9"/>
      <c r="W493" s="9"/>
      <c r="X493" s="9"/>
      <c r="Y493" s="9"/>
      <c r="Z493" s="9"/>
    </row>
    <row r="494" spans="1:26" ht="16.5" customHeight="1">
      <c r="A494" s="180"/>
      <c r="B494" s="180"/>
      <c r="C494" s="180"/>
      <c r="D494" s="180"/>
      <c r="E494" s="180"/>
      <c r="F494" s="180"/>
      <c r="G494" s="181"/>
      <c r="H494" s="9"/>
      <c r="I494" s="9"/>
      <c r="J494" s="9"/>
      <c r="K494" s="9"/>
      <c r="L494" s="9"/>
      <c r="M494" s="9"/>
      <c r="N494" s="9"/>
      <c r="O494" s="9"/>
      <c r="P494" s="9"/>
      <c r="Q494" s="9"/>
      <c r="R494" s="9"/>
      <c r="S494" s="9"/>
      <c r="T494" s="9"/>
      <c r="U494" s="9"/>
      <c r="V494" s="9"/>
      <c r="W494" s="9"/>
      <c r="X494" s="9"/>
      <c r="Y494" s="9"/>
      <c r="Z494" s="9"/>
    </row>
    <row r="495" spans="1:26" ht="16.5" customHeight="1">
      <c r="A495" s="180"/>
      <c r="B495" s="180"/>
      <c r="C495" s="180"/>
      <c r="D495" s="180"/>
      <c r="E495" s="180"/>
      <c r="F495" s="180"/>
      <c r="G495" s="181"/>
      <c r="H495" s="9"/>
      <c r="I495" s="9"/>
      <c r="J495" s="9"/>
      <c r="K495" s="9"/>
      <c r="L495" s="9"/>
      <c r="M495" s="9"/>
      <c r="N495" s="9"/>
      <c r="O495" s="9"/>
      <c r="P495" s="9"/>
      <c r="Q495" s="9"/>
      <c r="R495" s="9"/>
      <c r="S495" s="9"/>
      <c r="T495" s="9"/>
      <c r="U495" s="9"/>
      <c r="V495" s="9"/>
      <c r="W495" s="9"/>
      <c r="X495" s="9"/>
      <c r="Y495" s="9"/>
      <c r="Z495" s="9"/>
    </row>
    <row r="496" spans="1:26" ht="16.5" customHeight="1">
      <c r="A496" s="180"/>
      <c r="B496" s="180"/>
      <c r="C496" s="180"/>
      <c r="D496" s="180"/>
      <c r="E496" s="180"/>
      <c r="F496" s="180"/>
      <c r="G496" s="181"/>
      <c r="H496" s="9"/>
      <c r="I496" s="9"/>
      <c r="J496" s="9"/>
      <c r="K496" s="9"/>
      <c r="L496" s="9"/>
      <c r="M496" s="9"/>
      <c r="N496" s="9"/>
      <c r="O496" s="9"/>
      <c r="P496" s="9"/>
      <c r="Q496" s="9"/>
      <c r="R496" s="9"/>
      <c r="S496" s="9"/>
      <c r="T496" s="9"/>
      <c r="U496" s="9"/>
      <c r="V496" s="9"/>
      <c r="W496" s="9"/>
      <c r="X496" s="9"/>
      <c r="Y496" s="9"/>
      <c r="Z496" s="9"/>
    </row>
    <row r="497" spans="1:26" ht="16.5" customHeight="1">
      <c r="A497" s="180"/>
      <c r="B497" s="180"/>
      <c r="C497" s="180"/>
      <c r="D497" s="180"/>
      <c r="E497" s="180"/>
      <c r="F497" s="180"/>
      <c r="G497" s="181"/>
      <c r="H497" s="9"/>
      <c r="I497" s="9"/>
      <c r="J497" s="9"/>
      <c r="K497" s="9"/>
      <c r="L497" s="9"/>
      <c r="M497" s="9"/>
      <c r="N497" s="9"/>
      <c r="O497" s="9"/>
      <c r="P497" s="9"/>
      <c r="Q497" s="9"/>
      <c r="R497" s="9"/>
      <c r="S497" s="9"/>
      <c r="T497" s="9"/>
      <c r="U497" s="9"/>
      <c r="V497" s="9"/>
      <c r="W497" s="9"/>
      <c r="X497" s="9"/>
      <c r="Y497" s="9"/>
      <c r="Z497" s="9"/>
    </row>
    <row r="498" spans="1:26" ht="16.5" customHeight="1">
      <c r="A498" s="180"/>
      <c r="B498" s="180"/>
      <c r="C498" s="180"/>
      <c r="D498" s="180"/>
      <c r="E498" s="180"/>
      <c r="F498" s="180"/>
      <c r="G498" s="181"/>
      <c r="H498" s="9"/>
      <c r="I498" s="9"/>
      <c r="J498" s="9"/>
      <c r="K498" s="9"/>
      <c r="L498" s="9"/>
      <c r="M498" s="9"/>
      <c r="N498" s="9"/>
      <c r="O498" s="9"/>
      <c r="P498" s="9"/>
      <c r="Q498" s="9"/>
      <c r="R498" s="9"/>
      <c r="S498" s="9"/>
      <c r="T498" s="9"/>
      <c r="U498" s="9"/>
      <c r="V498" s="9"/>
      <c r="W498" s="9"/>
      <c r="X498" s="9"/>
      <c r="Y498" s="9"/>
      <c r="Z498" s="9"/>
    </row>
    <row r="499" spans="1:26" ht="16.5" customHeight="1">
      <c r="A499" s="180"/>
      <c r="B499" s="180"/>
      <c r="C499" s="180"/>
      <c r="D499" s="180"/>
      <c r="E499" s="180"/>
      <c r="F499" s="180"/>
      <c r="G499" s="181"/>
      <c r="H499" s="9"/>
      <c r="I499" s="9"/>
      <c r="J499" s="9"/>
      <c r="K499" s="9"/>
      <c r="L499" s="9"/>
      <c r="M499" s="9"/>
      <c r="N499" s="9"/>
      <c r="O499" s="9"/>
      <c r="P499" s="9"/>
      <c r="Q499" s="9"/>
      <c r="R499" s="9"/>
      <c r="S499" s="9"/>
      <c r="T499" s="9"/>
      <c r="U499" s="9"/>
      <c r="V499" s="9"/>
      <c r="W499" s="9"/>
      <c r="X499" s="9"/>
      <c r="Y499" s="9"/>
      <c r="Z499" s="9"/>
    </row>
    <row r="500" spans="1:26" ht="16.5" customHeight="1">
      <c r="A500" s="180"/>
      <c r="B500" s="180"/>
      <c r="C500" s="180"/>
      <c r="D500" s="180"/>
      <c r="E500" s="180"/>
      <c r="F500" s="180"/>
      <c r="G500" s="181"/>
      <c r="H500" s="9"/>
      <c r="I500" s="9"/>
      <c r="J500" s="9"/>
      <c r="K500" s="9"/>
      <c r="L500" s="9"/>
      <c r="M500" s="9"/>
      <c r="N500" s="9"/>
      <c r="O500" s="9"/>
      <c r="P500" s="9"/>
      <c r="Q500" s="9"/>
      <c r="R500" s="9"/>
      <c r="S500" s="9"/>
      <c r="T500" s="9"/>
      <c r="U500" s="9"/>
      <c r="V500" s="9"/>
      <c r="W500" s="9"/>
      <c r="X500" s="9"/>
      <c r="Y500" s="9"/>
      <c r="Z500" s="9"/>
    </row>
    <row r="501" spans="1:26" ht="16.5" customHeight="1">
      <c r="A501" s="180"/>
      <c r="B501" s="180"/>
      <c r="C501" s="180"/>
      <c r="D501" s="180"/>
      <c r="E501" s="180"/>
      <c r="F501" s="180"/>
      <c r="G501" s="181"/>
      <c r="H501" s="9"/>
      <c r="I501" s="9"/>
      <c r="J501" s="9"/>
      <c r="K501" s="9"/>
      <c r="L501" s="9"/>
      <c r="M501" s="9"/>
      <c r="N501" s="9"/>
      <c r="O501" s="9"/>
      <c r="P501" s="9"/>
      <c r="Q501" s="9"/>
      <c r="R501" s="9"/>
      <c r="S501" s="9"/>
      <c r="T501" s="9"/>
      <c r="U501" s="9"/>
      <c r="V501" s="9"/>
      <c r="W501" s="9"/>
      <c r="X501" s="9"/>
      <c r="Y501" s="9"/>
      <c r="Z501" s="9"/>
    </row>
    <row r="502" spans="1:26" ht="16.5" customHeight="1">
      <c r="A502" s="180"/>
      <c r="B502" s="180"/>
      <c r="C502" s="180"/>
      <c r="D502" s="180"/>
      <c r="E502" s="180"/>
      <c r="F502" s="180"/>
      <c r="G502" s="181"/>
      <c r="H502" s="9"/>
      <c r="I502" s="9"/>
      <c r="J502" s="9"/>
      <c r="K502" s="9"/>
      <c r="L502" s="9"/>
      <c r="M502" s="9"/>
      <c r="N502" s="9"/>
      <c r="O502" s="9"/>
      <c r="P502" s="9"/>
      <c r="Q502" s="9"/>
      <c r="R502" s="9"/>
      <c r="S502" s="9"/>
      <c r="T502" s="9"/>
      <c r="U502" s="9"/>
      <c r="V502" s="9"/>
      <c r="W502" s="9"/>
      <c r="X502" s="9"/>
      <c r="Y502" s="9"/>
      <c r="Z502" s="9"/>
    </row>
    <row r="503" spans="1:26" ht="16.5" customHeight="1">
      <c r="A503" s="180"/>
      <c r="B503" s="180"/>
      <c r="C503" s="180"/>
      <c r="D503" s="180"/>
      <c r="E503" s="180"/>
      <c r="F503" s="180"/>
      <c r="G503" s="181"/>
      <c r="H503" s="9"/>
      <c r="I503" s="9"/>
      <c r="J503" s="9"/>
      <c r="K503" s="9"/>
      <c r="L503" s="9"/>
      <c r="M503" s="9"/>
      <c r="N503" s="9"/>
      <c r="O503" s="9"/>
      <c r="P503" s="9"/>
      <c r="Q503" s="9"/>
      <c r="R503" s="9"/>
      <c r="S503" s="9"/>
      <c r="T503" s="9"/>
      <c r="U503" s="9"/>
      <c r="V503" s="9"/>
      <c r="W503" s="9"/>
      <c r="X503" s="9"/>
      <c r="Y503" s="9"/>
      <c r="Z503" s="9"/>
    </row>
    <row r="504" spans="1:26" ht="16.5" customHeight="1">
      <c r="A504" s="180"/>
      <c r="B504" s="180"/>
      <c r="C504" s="180"/>
      <c r="D504" s="180"/>
      <c r="E504" s="180"/>
      <c r="F504" s="180"/>
      <c r="G504" s="181"/>
      <c r="H504" s="9"/>
      <c r="I504" s="9"/>
      <c r="J504" s="9"/>
      <c r="K504" s="9"/>
      <c r="L504" s="9"/>
      <c r="M504" s="9"/>
      <c r="N504" s="9"/>
      <c r="O504" s="9"/>
      <c r="P504" s="9"/>
      <c r="Q504" s="9"/>
      <c r="R504" s="9"/>
      <c r="S504" s="9"/>
      <c r="T504" s="9"/>
      <c r="U504" s="9"/>
      <c r="V504" s="9"/>
      <c r="W504" s="9"/>
      <c r="X504" s="9"/>
      <c r="Y504" s="9"/>
      <c r="Z504" s="9"/>
    </row>
    <row r="505" spans="1:26" ht="16.5" customHeight="1">
      <c r="A505" s="180"/>
      <c r="B505" s="180"/>
      <c r="C505" s="180"/>
      <c r="D505" s="180"/>
      <c r="E505" s="180"/>
      <c r="F505" s="180"/>
      <c r="G505" s="181"/>
      <c r="H505" s="9"/>
      <c r="I505" s="9"/>
      <c r="J505" s="9"/>
      <c r="K505" s="9"/>
      <c r="L505" s="9"/>
      <c r="M505" s="9"/>
      <c r="N505" s="9"/>
      <c r="O505" s="9"/>
      <c r="P505" s="9"/>
      <c r="Q505" s="9"/>
      <c r="R505" s="9"/>
      <c r="S505" s="9"/>
      <c r="T505" s="9"/>
      <c r="U505" s="9"/>
      <c r="V505" s="9"/>
      <c r="W505" s="9"/>
      <c r="X505" s="9"/>
      <c r="Y505" s="9"/>
      <c r="Z505" s="9"/>
    </row>
    <row r="506" spans="1:26" ht="16.5" customHeight="1">
      <c r="A506" s="180"/>
      <c r="B506" s="180"/>
      <c r="C506" s="180"/>
      <c r="D506" s="180"/>
      <c r="E506" s="180"/>
      <c r="F506" s="180"/>
      <c r="G506" s="181"/>
      <c r="H506" s="9"/>
      <c r="I506" s="9"/>
      <c r="J506" s="9"/>
      <c r="K506" s="9"/>
      <c r="L506" s="9"/>
      <c r="M506" s="9"/>
      <c r="N506" s="9"/>
      <c r="O506" s="9"/>
      <c r="P506" s="9"/>
      <c r="Q506" s="9"/>
      <c r="R506" s="9"/>
      <c r="S506" s="9"/>
      <c r="T506" s="9"/>
      <c r="U506" s="9"/>
      <c r="V506" s="9"/>
      <c r="W506" s="9"/>
      <c r="X506" s="9"/>
      <c r="Y506" s="9"/>
      <c r="Z506" s="9"/>
    </row>
    <row r="507" spans="1:26" ht="16.5" customHeight="1">
      <c r="A507" s="180"/>
      <c r="B507" s="180"/>
      <c r="C507" s="180"/>
      <c r="D507" s="180"/>
      <c r="E507" s="180"/>
      <c r="F507" s="180"/>
      <c r="G507" s="181"/>
      <c r="H507" s="9"/>
      <c r="I507" s="9"/>
      <c r="J507" s="9"/>
      <c r="K507" s="9"/>
      <c r="L507" s="9"/>
      <c r="M507" s="9"/>
      <c r="N507" s="9"/>
      <c r="O507" s="9"/>
      <c r="P507" s="9"/>
      <c r="Q507" s="9"/>
      <c r="R507" s="9"/>
      <c r="S507" s="9"/>
      <c r="T507" s="9"/>
      <c r="U507" s="9"/>
      <c r="V507" s="9"/>
      <c r="W507" s="9"/>
      <c r="X507" s="9"/>
      <c r="Y507" s="9"/>
      <c r="Z507" s="9"/>
    </row>
    <row r="508" spans="1:26" ht="16.5" customHeight="1">
      <c r="A508" s="180"/>
      <c r="B508" s="180"/>
      <c r="C508" s="180"/>
      <c r="D508" s="180"/>
      <c r="E508" s="180"/>
      <c r="F508" s="180"/>
      <c r="G508" s="181"/>
      <c r="H508" s="9"/>
      <c r="I508" s="9"/>
      <c r="J508" s="9"/>
      <c r="K508" s="9"/>
      <c r="L508" s="9"/>
      <c r="M508" s="9"/>
      <c r="N508" s="9"/>
      <c r="O508" s="9"/>
      <c r="P508" s="9"/>
      <c r="Q508" s="9"/>
      <c r="R508" s="9"/>
      <c r="S508" s="9"/>
      <c r="T508" s="9"/>
      <c r="U508" s="9"/>
      <c r="V508" s="9"/>
      <c r="W508" s="9"/>
      <c r="X508" s="9"/>
      <c r="Y508" s="9"/>
      <c r="Z508" s="9"/>
    </row>
    <row r="509" spans="1:26" ht="16.5" customHeight="1">
      <c r="A509" s="180"/>
      <c r="B509" s="180"/>
      <c r="C509" s="180"/>
      <c r="D509" s="180"/>
      <c r="E509" s="180"/>
      <c r="F509" s="180"/>
      <c r="G509" s="181"/>
      <c r="H509" s="9"/>
      <c r="I509" s="9"/>
      <c r="J509" s="9"/>
      <c r="K509" s="9"/>
      <c r="L509" s="9"/>
      <c r="M509" s="9"/>
      <c r="N509" s="9"/>
      <c r="O509" s="9"/>
      <c r="P509" s="9"/>
      <c r="Q509" s="9"/>
      <c r="R509" s="9"/>
      <c r="S509" s="9"/>
      <c r="T509" s="9"/>
      <c r="U509" s="9"/>
      <c r="V509" s="9"/>
      <c r="W509" s="9"/>
      <c r="X509" s="9"/>
      <c r="Y509" s="9"/>
      <c r="Z509" s="9"/>
    </row>
    <row r="510" spans="1:26" ht="16.5" customHeight="1">
      <c r="A510" s="180"/>
      <c r="B510" s="180"/>
      <c r="C510" s="180"/>
      <c r="D510" s="180"/>
      <c r="E510" s="180"/>
      <c r="F510" s="180"/>
      <c r="G510" s="181"/>
      <c r="H510" s="9"/>
      <c r="I510" s="9"/>
      <c r="J510" s="9"/>
      <c r="K510" s="9"/>
      <c r="L510" s="9"/>
      <c r="M510" s="9"/>
      <c r="N510" s="9"/>
      <c r="O510" s="9"/>
      <c r="P510" s="9"/>
      <c r="Q510" s="9"/>
      <c r="R510" s="9"/>
      <c r="S510" s="9"/>
      <c r="T510" s="9"/>
      <c r="U510" s="9"/>
      <c r="V510" s="9"/>
      <c r="W510" s="9"/>
      <c r="X510" s="9"/>
      <c r="Y510" s="9"/>
      <c r="Z510" s="9"/>
    </row>
    <row r="511" spans="1:26" ht="16.5" customHeight="1">
      <c r="A511" s="180"/>
      <c r="B511" s="180"/>
      <c r="C511" s="180"/>
      <c r="D511" s="180"/>
      <c r="E511" s="180"/>
      <c r="F511" s="180"/>
      <c r="G511" s="181"/>
      <c r="H511" s="9"/>
      <c r="I511" s="9"/>
      <c r="J511" s="9"/>
      <c r="K511" s="9"/>
      <c r="L511" s="9"/>
      <c r="M511" s="9"/>
      <c r="N511" s="9"/>
      <c r="O511" s="9"/>
      <c r="P511" s="9"/>
      <c r="Q511" s="9"/>
      <c r="R511" s="9"/>
      <c r="S511" s="9"/>
      <c r="T511" s="9"/>
      <c r="U511" s="9"/>
      <c r="V511" s="9"/>
      <c r="W511" s="9"/>
      <c r="X511" s="9"/>
      <c r="Y511" s="9"/>
      <c r="Z511" s="9"/>
    </row>
    <row r="512" spans="1:26" ht="16.5" customHeight="1">
      <c r="A512" s="180"/>
      <c r="B512" s="180"/>
      <c r="C512" s="180"/>
      <c r="D512" s="180"/>
      <c r="E512" s="180"/>
      <c r="F512" s="180"/>
      <c r="G512" s="181"/>
      <c r="H512" s="9"/>
      <c r="I512" s="9"/>
      <c r="J512" s="9"/>
      <c r="K512" s="9"/>
      <c r="L512" s="9"/>
      <c r="M512" s="9"/>
      <c r="N512" s="9"/>
      <c r="O512" s="9"/>
      <c r="P512" s="9"/>
      <c r="Q512" s="9"/>
      <c r="R512" s="9"/>
      <c r="S512" s="9"/>
      <c r="T512" s="9"/>
      <c r="U512" s="9"/>
      <c r="V512" s="9"/>
      <c r="W512" s="9"/>
      <c r="X512" s="9"/>
      <c r="Y512" s="9"/>
      <c r="Z512" s="9"/>
    </row>
    <row r="513" spans="1:26" ht="16.5" customHeight="1">
      <c r="A513" s="180"/>
      <c r="B513" s="180"/>
      <c r="C513" s="180"/>
      <c r="D513" s="180"/>
      <c r="E513" s="180"/>
      <c r="F513" s="180"/>
      <c r="G513" s="181"/>
      <c r="H513" s="9"/>
      <c r="I513" s="9"/>
      <c r="J513" s="9"/>
      <c r="K513" s="9"/>
      <c r="L513" s="9"/>
      <c r="M513" s="9"/>
      <c r="N513" s="9"/>
      <c r="O513" s="9"/>
      <c r="P513" s="9"/>
      <c r="Q513" s="9"/>
      <c r="R513" s="9"/>
      <c r="S513" s="9"/>
      <c r="T513" s="9"/>
      <c r="U513" s="9"/>
      <c r="V513" s="9"/>
      <c r="W513" s="9"/>
      <c r="X513" s="9"/>
      <c r="Y513" s="9"/>
      <c r="Z513" s="9"/>
    </row>
    <row r="514" spans="1:26" ht="16.5" customHeight="1">
      <c r="A514" s="180"/>
      <c r="B514" s="180"/>
      <c r="C514" s="180"/>
      <c r="D514" s="180"/>
      <c r="E514" s="180"/>
      <c r="F514" s="180"/>
      <c r="G514" s="181"/>
      <c r="H514" s="9"/>
      <c r="I514" s="9"/>
      <c r="J514" s="9"/>
      <c r="K514" s="9"/>
      <c r="L514" s="9"/>
      <c r="M514" s="9"/>
      <c r="N514" s="9"/>
      <c r="O514" s="9"/>
      <c r="P514" s="9"/>
      <c r="Q514" s="9"/>
      <c r="R514" s="9"/>
      <c r="S514" s="9"/>
      <c r="T514" s="9"/>
      <c r="U514" s="9"/>
      <c r="V514" s="9"/>
      <c r="W514" s="9"/>
      <c r="X514" s="9"/>
      <c r="Y514" s="9"/>
      <c r="Z514" s="9"/>
    </row>
    <row r="515" spans="1:26" ht="16.5" customHeight="1">
      <c r="A515" s="180"/>
      <c r="B515" s="180"/>
      <c r="C515" s="180"/>
      <c r="D515" s="180"/>
      <c r="E515" s="180"/>
      <c r="F515" s="180"/>
      <c r="G515" s="181"/>
      <c r="H515" s="9"/>
      <c r="I515" s="9"/>
      <c r="J515" s="9"/>
      <c r="K515" s="9"/>
      <c r="L515" s="9"/>
      <c r="M515" s="9"/>
      <c r="N515" s="9"/>
      <c r="O515" s="9"/>
      <c r="P515" s="9"/>
      <c r="Q515" s="9"/>
      <c r="R515" s="9"/>
      <c r="S515" s="9"/>
      <c r="T515" s="9"/>
      <c r="U515" s="9"/>
      <c r="V515" s="9"/>
      <c r="W515" s="9"/>
      <c r="X515" s="9"/>
      <c r="Y515" s="9"/>
      <c r="Z515" s="9"/>
    </row>
    <row r="516" spans="1:26" ht="16.5" customHeight="1">
      <c r="A516" s="180"/>
      <c r="B516" s="180"/>
      <c r="C516" s="180"/>
      <c r="D516" s="180"/>
      <c r="E516" s="180"/>
      <c r="F516" s="180"/>
      <c r="G516" s="181"/>
      <c r="H516" s="9"/>
      <c r="I516" s="9"/>
      <c r="J516" s="9"/>
      <c r="K516" s="9"/>
      <c r="L516" s="9"/>
      <c r="M516" s="9"/>
      <c r="N516" s="9"/>
      <c r="O516" s="9"/>
      <c r="P516" s="9"/>
      <c r="Q516" s="9"/>
      <c r="R516" s="9"/>
      <c r="S516" s="9"/>
      <c r="T516" s="9"/>
      <c r="U516" s="9"/>
      <c r="V516" s="9"/>
      <c r="W516" s="9"/>
      <c r="X516" s="9"/>
      <c r="Y516" s="9"/>
      <c r="Z516" s="9"/>
    </row>
    <row r="517" spans="1:26" ht="16.5" customHeight="1">
      <c r="A517" s="180"/>
      <c r="B517" s="180"/>
      <c r="C517" s="180"/>
      <c r="D517" s="180"/>
      <c r="E517" s="180"/>
      <c r="F517" s="180"/>
      <c r="G517" s="181"/>
      <c r="H517" s="9"/>
      <c r="I517" s="9"/>
      <c r="J517" s="9"/>
      <c r="K517" s="9"/>
      <c r="L517" s="9"/>
      <c r="M517" s="9"/>
      <c r="N517" s="9"/>
      <c r="O517" s="9"/>
      <c r="P517" s="9"/>
      <c r="Q517" s="9"/>
      <c r="R517" s="9"/>
      <c r="S517" s="9"/>
      <c r="T517" s="9"/>
      <c r="U517" s="9"/>
      <c r="V517" s="9"/>
      <c r="W517" s="9"/>
      <c r="X517" s="9"/>
      <c r="Y517" s="9"/>
      <c r="Z517" s="9"/>
    </row>
    <row r="518" spans="1:26" ht="16.5" customHeight="1">
      <c r="A518" s="180"/>
      <c r="B518" s="180"/>
      <c r="C518" s="180"/>
      <c r="D518" s="180"/>
      <c r="E518" s="180"/>
      <c r="F518" s="180"/>
      <c r="G518" s="181"/>
      <c r="H518" s="9"/>
      <c r="I518" s="9"/>
      <c r="J518" s="9"/>
      <c r="K518" s="9"/>
      <c r="L518" s="9"/>
      <c r="M518" s="9"/>
      <c r="N518" s="9"/>
      <c r="O518" s="9"/>
      <c r="P518" s="9"/>
      <c r="Q518" s="9"/>
      <c r="R518" s="9"/>
      <c r="S518" s="9"/>
      <c r="T518" s="9"/>
      <c r="U518" s="9"/>
      <c r="V518" s="9"/>
      <c r="W518" s="9"/>
      <c r="X518" s="9"/>
      <c r="Y518" s="9"/>
      <c r="Z518" s="9"/>
    </row>
    <row r="519" spans="1:26" ht="16.5" customHeight="1">
      <c r="A519" s="180"/>
      <c r="B519" s="180"/>
      <c r="C519" s="180"/>
      <c r="D519" s="180"/>
      <c r="E519" s="180"/>
      <c r="F519" s="180"/>
      <c r="G519" s="181"/>
      <c r="H519" s="9"/>
      <c r="I519" s="9"/>
      <c r="J519" s="9"/>
      <c r="K519" s="9"/>
      <c r="L519" s="9"/>
      <c r="M519" s="9"/>
      <c r="N519" s="9"/>
      <c r="O519" s="9"/>
      <c r="P519" s="9"/>
      <c r="Q519" s="9"/>
      <c r="R519" s="9"/>
      <c r="S519" s="9"/>
      <c r="T519" s="9"/>
      <c r="U519" s="9"/>
      <c r="V519" s="9"/>
      <c r="W519" s="9"/>
      <c r="X519" s="9"/>
      <c r="Y519" s="9"/>
      <c r="Z519" s="9"/>
    </row>
    <row r="520" spans="1:26" ht="16.5" customHeight="1">
      <c r="A520" s="180"/>
      <c r="B520" s="180"/>
      <c r="C520" s="180"/>
      <c r="D520" s="180"/>
      <c r="E520" s="180"/>
      <c r="F520" s="180"/>
      <c r="G520" s="181"/>
      <c r="H520" s="9"/>
      <c r="I520" s="9"/>
      <c r="J520" s="9"/>
      <c r="K520" s="9"/>
      <c r="L520" s="9"/>
      <c r="M520" s="9"/>
      <c r="N520" s="9"/>
      <c r="O520" s="9"/>
      <c r="P520" s="9"/>
      <c r="Q520" s="9"/>
      <c r="R520" s="9"/>
      <c r="S520" s="9"/>
      <c r="T520" s="9"/>
      <c r="U520" s="9"/>
      <c r="V520" s="9"/>
      <c r="W520" s="9"/>
      <c r="X520" s="9"/>
      <c r="Y520" s="9"/>
      <c r="Z520" s="9"/>
    </row>
    <row r="521" spans="1:26" ht="16.5" customHeight="1">
      <c r="A521" s="180"/>
      <c r="B521" s="180"/>
      <c r="C521" s="180"/>
      <c r="D521" s="180"/>
      <c r="E521" s="180"/>
      <c r="F521" s="180"/>
      <c r="G521" s="181"/>
      <c r="H521" s="9"/>
      <c r="I521" s="9"/>
      <c r="J521" s="9"/>
      <c r="K521" s="9"/>
      <c r="L521" s="9"/>
      <c r="M521" s="9"/>
      <c r="N521" s="9"/>
      <c r="O521" s="9"/>
      <c r="P521" s="9"/>
      <c r="Q521" s="9"/>
      <c r="R521" s="9"/>
      <c r="S521" s="9"/>
      <c r="T521" s="9"/>
      <c r="U521" s="9"/>
      <c r="V521" s="9"/>
      <c r="W521" s="9"/>
      <c r="X521" s="9"/>
      <c r="Y521" s="9"/>
      <c r="Z521" s="9"/>
    </row>
    <row r="522" spans="1:26" ht="16.5" customHeight="1">
      <c r="A522" s="180"/>
      <c r="B522" s="180"/>
      <c r="C522" s="180"/>
      <c r="D522" s="180"/>
      <c r="E522" s="180"/>
      <c r="F522" s="180"/>
      <c r="G522" s="181"/>
      <c r="H522" s="9"/>
      <c r="I522" s="9"/>
      <c r="J522" s="9"/>
      <c r="K522" s="9"/>
      <c r="L522" s="9"/>
      <c r="M522" s="9"/>
      <c r="N522" s="9"/>
      <c r="O522" s="9"/>
      <c r="P522" s="9"/>
      <c r="Q522" s="9"/>
      <c r="R522" s="9"/>
      <c r="S522" s="9"/>
      <c r="T522" s="9"/>
      <c r="U522" s="9"/>
      <c r="V522" s="9"/>
      <c r="W522" s="9"/>
      <c r="X522" s="9"/>
      <c r="Y522" s="9"/>
      <c r="Z522" s="9"/>
    </row>
    <row r="523" spans="1:26" ht="16.5" customHeight="1">
      <c r="A523" s="180"/>
      <c r="B523" s="180"/>
      <c r="C523" s="180"/>
      <c r="D523" s="180"/>
      <c r="E523" s="180"/>
      <c r="F523" s="180"/>
      <c r="G523" s="181"/>
      <c r="H523" s="9"/>
      <c r="I523" s="9"/>
      <c r="J523" s="9"/>
      <c r="K523" s="9"/>
      <c r="L523" s="9"/>
      <c r="M523" s="9"/>
      <c r="N523" s="9"/>
      <c r="O523" s="9"/>
      <c r="P523" s="9"/>
      <c r="Q523" s="9"/>
      <c r="R523" s="9"/>
      <c r="S523" s="9"/>
      <c r="T523" s="9"/>
      <c r="U523" s="9"/>
      <c r="V523" s="9"/>
      <c r="W523" s="9"/>
      <c r="X523" s="9"/>
      <c r="Y523" s="9"/>
      <c r="Z523" s="9"/>
    </row>
    <row r="524" spans="1:26" ht="16.5" customHeight="1">
      <c r="A524" s="180"/>
      <c r="B524" s="180"/>
      <c r="C524" s="180"/>
      <c r="D524" s="180"/>
      <c r="E524" s="180"/>
      <c r="F524" s="180"/>
      <c r="G524" s="181"/>
      <c r="H524" s="9"/>
      <c r="I524" s="9"/>
      <c r="J524" s="9"/>
      <c r="K524" s="9"/>
      <c r="L524" s="9"/>
      <c r="M524" s="9"/>
      <c r="N524" s="9"/>
      <c r="O524" s="9"/>
      <c r="P524" s="9"/>
      <c r="Q524" s="9"/>
      <c r="R524" s="9"/>
      <c r="S524" s="9"/>
      <c r="T524" s="9"/>
      <c r="U524" s="9"/>
      <c r="V524" s="9"/>
      <c r="W524" s="9"/>
      <c r="X524" s="9"/>
      <c r="Y524" s="9"/>
      <c r="Z524" s="9"/>
    </row>
    <row r="525" spans="1:26" ht="16.5" customHeight="1">
      <c r="A525" s="180"/>
      <c r="B525" s="180"/>
      <c r="C525" s="180"/>
      <c r="D525" s="180"/>
      <c r="E525" s="180"/>
      <c r="F525" s="180"/>
      <c r="G525" s="181"/>
      <c r="H525" s="9"/>
      <c r="I525" s="9"/>
      <c r="J525" s="9"/>
      <c r="K525" s="9"/>
      <c r="L525" s="9"/>
      <c r="M525" s="9"/>
      <c r="N525" s="9"/>
      <c r="O525" s="9"/>
      <c r="P525" s="9"/>
      <c r="Q525" s="9"/>
      <c r="R525" s="9"/>
      <c r="S525" s="9"/>
      <c r="T525" s="9"/>
      <c r="U525" s="9"/>
      <c r="V525" s="9"/>
      <c r="W525" s="9"/>
      <c r="X525" s="9"/>
      <c r="Y525" s="9"/>
      <c r="Z525" s="9"/>
    </row>
    <row r="526" spans="1:26" ht="16.5" customHeight="1">
      <c r="A526" s="180"/>
      <c r="B526" s="180"/>
      <c r="C526" s="180"/>
      <c r="D526" s="180"/>
      <c r="E526" s="180"/>
      <c r="F526" s="180"/>
      <c r="G526" s="181"/>
      <c r="H526" s="9"/>
      <c r="I526" s="9"/>
      <c r="J526" s="9"/>
      <c r="K526" s="9"/>
      <c r="L526" s="9"/>
      <c r="M526" s="9"/>
      <c r="N526" s="9"/>
      <c r="O526" s="9"/>
      <c r="P526" s="9"/>
      <c r="Q526" s="9"/>
      <c r="R526" s="9"/>
      <c r="S526" s="9"/>
      <c r="T526" s="9"/>
      <c r="U526" s="9"/>
      <c r="V526" s="9"/>
      <c r="W526" s="9"/>
      <c r="X526" s="9"/>
      <c r="Y526" s="9"/>
      <c r="Z526" s="9"/>
    </row>
    <row r="527" spans="1:26" ht="16.5" customHeight="1">
      <c r="A527" s="180"/>
      <c r="B527" s="180"/>
      <c r="C527" s="180"/>
      <c r="D527" s="180"/>
      <c r="E527" s="180"/>
      <c r="F527" s="180"/>
      <c r="G527" s="181"/>
      <c r="H527" s="9"/>
      <c r="I527" s="9"/>
      <c r="J527" s="9"/>
      <c r="K527" s="9"/>
      <c r="L527" s="9"/>
      <c r="M527" s="9"/>
      <c r="N527" s="9"/>
      <c r="O527" s="9"/>
      <c r="P527" s="9"/>
      <c r="Q527" s="9"/>
      <c r="R527" s="9"/>
      <c r="S527" s="9"/>
      <c r="T527" s="9"/>
      <c r="U527" s="9"/>
      <c r="V527" s="9"/>
      <c r="W527" s="9"/>
      <c r="X527" s="9"/>
      <c r="Y527" s="9"/>
      <c r="Z527" s="9"/>
    </row>
    <row r="528" spans="1:26" ht="16.5" customHeight="1">
      <c r="A528" s="180"/>
      <c r="B528" s="180"/>
      <c r="C528" s="180"/>
      <c r="D528" s="180"/>
      <c r="E528" s="180"/>
      <c r="F528" s="180"/>
      <c r="G528" s="181"/>
      <c r="H528" s="9"/>
      <c r="I528" s="9"/>
      <c r="J528" s="9"/>
      <c r="K528" s="9"/>
      <c r="L528" s="9"/>
      <c r="M528" s="9"/>
      <c r="N528" s="9"/>
      <c r="O528" s="9"/>
      <c r="P528" s="9"/>
      <c r="Q528" s="9"/>
      <c r="R528" s="9"/>
      <c r="S528" s="9"/>
      <c r="T528" s="9"/>
      <c r="U528" s="9"/>
      <c r="V528" s="9"/>
      <c r="W528" s="9"/>
      <c r="X528" s="9"/>
      <c r="Y528" s="9"/>
      <c r="Z528" s="9"/>
    </row>
    <row r="529" spans="1:26" ht="16.5" customHeight="1">
      <c r="A529" s="180"/>
      <c r="B529" s="180"/>
      <c r="C529" s="180"/>
      <c r="D529" s="180"/>
      <c r="E529" s="180"/>
      <c r="F529" s="180"/>
      <c r="G529" s="181"/>
      <c r="H529" s="9"/>
      <c r="I529" s="9"/>
      <c r="J529" s="9"/>
      <c r="K529" s="9"/>
      <c r="L529" s="9"/>
      <c r="M529" s="9"/>
      <c r="N529" s="9"/>
      <c r="O529" s="9"/>
      <c r="P529" s="9"/>
      <c r="Q529" s="9"/>
      <c r="R529" s="9"/>
      <c r="S529" s="9"/>
      <c r="T529" s="9"/>
      <c r="U529" s="9"/>
      <c r="V529" s="9"/>
      <c r="W529" s="9"/>
      <c r="X529" s="9"/>
      <c r="Y529" s="9"/>
      <c r="Z529" s="9"/>
    </row>
    <row r="530" spans="1:26" ht="16.5" customHeight="1">
      <c r="A530" s="180"/>
      <c r="B530" s="180"/>
      <c r="C530" s="180"/>
      <c r="D530" s="180"/>
      <c r="E530" s="180"/>
      <c r="F530" s="180"/>
      <c r="G530" s="181"/>
      <c r="H530" s="9"/>
      <c r="I530" s="9"/>
      <c r="J530" s="9"/>
      <c r="K530" s="9"/>
      <c r="L530" s="9"/>
      <c r="M530" s="9"/>
      <c r="N530" s="9"/>
      <c r="O530" s="9"/>
      <c r="P530" s="9"/>
      <c r="Q530" s="9"/>
      <c r="R530" s="9"/>
      <c r="S530" s="9"/>
      <c r="T530" s="9"/>
      <c r="U530" s="9"/>
      <c r="V530" s="9"/>
      <c r="W530" s="9"/>
      <c r="X530" s="9"/>
      <c r="Y530" s="9"/>
      <c r="Z530" s="9"/>
    </row>
    <row r="531" spans="1:26" ht="16.5" customHeight="1">
      <c r="A531" s="180"/>
      <c r="B531" s="180"/>
      <c r="C531" s="180"/>
      <c r="D531" s="180"/>
      <c r="E531" s="180"/>
      <c r="F531" s="180"/>
      <c r="G531" s="181"/>
      <c r="H531" s="9"/>
      <c r="I531" s="9"/>
      <c r="J531" s="9"/>
      <c r="K531" s="9"/>
      <c r="L531" s="9"/>
      <c r="M531" s="9"/>
      <c r="N531" s="9"/>
      <c r="O531" s="9"/>
      <c r="P531" s="9"/>
      <c r="Q531" s="9"/>
      <c r="R531" s="9"/>
      <c r="S531" s="9"/>
      <c r="T531" s="9"/>
      <c r="U531" s="9"/>
      <c r="V531" s="9"/>
      <c r="W531" s="9"/>
      <c r="X531" s="9"/>
      <c r="Y531" s="9"/>
      <c r="Z531" s="9"/>
    </row>
    <row r="532" spans="1:26" ht="16.5" customHeight="1">
      <c r="A532" s="180"/>
      <c r="B532" s="180"/>
      <c r="C532" s="180"/>
      <c r="D532" s="180"/>
      <c r="E532" s="180"/>
      <c r="F532" s="180"/>
      <c r="G532" s="181"/>
      <c r="H532" s="9"/>
      <c r="I532" s="9"/>
      <c r="J532" s="9"/>
      <c r="K532" s="9"/>
      <c r="L532" s="9"/>
      <c r="M532" s="9"/>
      <c r="N532" s="9"/>
      <c r="O532" s="9"/>
      <c r="P532" s="9"/>
      <c r="Q532" s="9"/>
      <c r="R532" s="9"/>
      <c r="S532" s="9"/>
      <c r="T532" s="9"/>
      <c r="U532" s="9"/>
      <c r="V532" s="9"/>
      <c r="W532" s="9"/>
      <c r="X532" s="9"/>
      <c r="Y532" s="9"/>
      <c r="Z532" s="9"/>
    </row>
    <row r="533" spans="1:26" ht="16.5" customHeight="1">
      <c r="A533" s="180"/>
      <c r="B533" s="180"/>
      <c r="C533" s="180"/>
      <c r="D533" s="180"/>
      <c r="E533" s="180"/>
      <c r="F533" s="180"/>
      <c r="G533" s="181"/>
      <c r="H533" s="9"/>
      <c r="I533" s="9"/>
      <c r="J533" s="9"/>
      <c r="K533" s="9"/>
      <c r="L533" s="9"/>
      <c r="M533" s="9"/>
      <c r="N533" s="9"/>
      <c r="O533" s="9"/>
      <c r="P533" s="9"/>
      <c r="Q533" s="9"/>
      <c r="R533" s="9"/>
      <c r="S533" s="9"/>
      <c r="T533" s="9"/>
      <c r="U533" s="9"/>
      <c r="V533" s="9"/>
      <c r="W533" s="9"/>
      <c r="X533" s="9"/>
      <c r="Y533" s="9"/>
      <c r="Z533" s="9"/>
    </row>
    <row r="534" spans="1:26" ht="16.5" customHeight="1">
      <c r="A534" s="180"/>
      <c r="B534" s="180"/>
      <c r="C534" s="180"/>
      <c r="D534" s="180"/>
      <c r="E534" s="180"/>
      <c r="F534" s="180"/>
      <c r="G534" s="181"/>
      <c r="H534" s="9"/>
      <c r="I534" s="9"/>
      <c r="J534" s="9"/>
      <c r="K534" s="9"/>
      <c r="L534" s="9"/>
      <c r="M534" s="9"/>
      <c r="N534" s="9"/>
      <c r="O534" s="9"/>
      <c r="P534" s="9"/>
      <c r="Q534" s="9"/>
      <c r="R534" s="9"/>
      <c r="S534" s="9"/>
      <c r="T534" s="9"/>
      <c r="U534" s="9"/>
      <c r="V534" s="9"/>
      <c r="W534" s="9"/>
      <c r="X534" s="9"/>
      <c r="Y534" s="9"/>
      <c r="Z534" s="9"/>
    </row>
    <row r="535" spans="1:26" ht="16.5" customHeight="1">
      <c r="A535" s="180"/>
      <c r="B535" s="180"/>
      <c r="C535" s="180"/>
      <c r="D535" s="180"/>
      <c r="E535" s="180"/>
      <c r="F535" s="180"/>
      <c r="G535" s="181"/>
      <c r="H535" s="9"/>
      <c r="I535" s="9"/>
      <c r="J535" s="9"/>
      <c r="K535" s="9"/>
      <c r="L535" s="9"/>
      <c r="M535" s="9"/>
      <c r="N535" s="9"/>
      <c r="O535" s="9"/>
      <c r="P535" s="9"/>
      <c r="Q535" s="9"/>
      <c r="R535" s="9"/>
      <c r="S535" s="9"/>
      <c r="T535" s="9"/>
      <c r="U535" s="9"/>
      <c r="V535" s="9"/>
      <c r="W535" s="9"/>
      <c r="X535" s="9"/>
      <c r="Y535" s="9"/>
      <c r="Z535" s="9"/>
    </row>
    <row r="536" spans="1:26" ht="16.5" customHeight="1">
      <c r="A536" s="180"/>
      <c r="B536" s="180"/>
      <c r="C536" s="180"/>
      <c r="D536" s="180"/>
      <c r="E536" s="180"/>
      <c r="F536" s="180"/>
      <c r="G536" s="181"/>
      <c r="H536" s="9"/>
      <c r="I536" s="9"/>
      <c r="J536" s="9"/>
      <c r="K536" s="9"/>
      <c r="L536" s="9"/>
      <c r="M536" s="9"/>
      <c r="N536" s="9"/>
      <c r="O536" s="9"/>
      <c r="P536" s="9"/>
      <c r="Q536" s="9"/>
      <c r="R536" s="9"/>
      <c r="S536" s="9"/>
      <c r="T536" s="9"/>
      <c r="U536" s="9"/>
      <c r="V536" s="9"/>
      <c r="W536" s="9"/>
      <c r="X536" s="9"/>
      <c r="Y536" s="9"/>
      <c r="Z536" s="9"/>
    </row>
    <row r="537" spans="1:26" ht="16.5" customHeight="1">
      <c r="A537" s="180"/>
      <c r="B537" s="180"/>
      <c r="C537" s="180"/>
      <c r="D537" s="180"/>
      <c r="E537" s="180"/>
      <c r="F537" s="180"/>
      <c r="G537" s="181"/>
      <c r="H537" s="9"/>
      <c r="I537" s="9"/>
      <c r="J537" s="9"/>
      <c r="K537" s="9"/>
      <c r="L537" s="9"/>
      <c r="M537" s="9"/>
      <c r="N537" s="9"/>
      <c r="O537" s="9"/>
      <c r="P537" s="9"/>
      <c r="Q537" s="9"/>
      <c r="R537" s="9"/>
      <c r="S537" s="9"/>
      <c r="T537" s="9"/>
      <c r="U537" s="9"/>
      <c r="V537" s="9"/>
      <c r="W537" s="9"/>
      <c r="X537" s="9"/>
      <c r="Y537" s="9"/>
      <c r="Z537" s="9"/>
    </row>
    <row r="538" spans="1:26" ht="16.5" customHeight="1">
      <c r="A538" s="180"/>
      <c r="B538" s="180"/>
      <c r="C538" s="180"/>
      <c r="D538" s="180"/>
      <c r="E538" s="180"/>
      <c r="F538" s="180"/>
      <c r="G538" s="181"/>
      <c r="H538" s="9"/>
      <c r="I538" s="9"/>
      <c r="J538" s="9"/>
      <c r="K538" s="9"/>
      <c r="L538" s="9"/>
      <c r="M538" s="9"/>
      <c r="N538" s="9"/>
      <c r="O538" s="9"/>
      <c r="P538" s="9"/>
      <c r="Q538" s="9"/>
      <c r="R538" s="9"/>
      <c r="S538" s="9"/>
      <c r="T538" s="9"/>
      <c r="U538" s="9"/>
      <c r="V538" s="9"/>
      <c r="W538" s="9"/>
      <c r="X538" s="9"/>
      <c r="Y538" s="9"/>
      <c r="Z538" s="9"/>
    </row>
    <row r="539" spans="1:26" ht="16.5" customHeight="1">
      <c r="A539" s="180"/>
      <c r="B539" s="180"/>
      <c r="C539" s="180"/>
      <c r="D539" s="180"/>
      <c r="E539" s="180"/>
      <c r="F539" s="180"/>
      <c r="G539" s="181"/>
      <c r="H539" s="9"/>
      <c r="I539" s="9"/>
      <c r="J539" s="9"/>
      <c r="K539" s="9"/>
      <c r="L539" s="9"/>
      <c r="M539" s="9"/>
      <c r="N539" s="9"/>
      <c r="O539" s="9"/>
      <c r="P539" s="9"/>
      <c r="Q539" s="9"/>
      <c r="R539" s="9"/>
      <c r="S539" s="9"/>
      <c r="T539" s="9"/>
      <c r="U539" s="9"/>
      <c r="V539" s="9"/>
      <c r="W539" s="9"/>
      <c r="X539" s="9"/>
      <c r="Y539" s="9"/>
      <c r="Z539" s="9"/>
    </row>
    <row r="540" spans="1:26" ht="16.5" customHeight="1">
      <c r="A540" s="180"/>
      <c r="B540" s="180"/>
      <c r="C540" s="180"/>
      <c r="D540" s="180"/>
      <c r="E540" s="180"/>
      <c r="F540" s="180"/>
      <c r="G540" s="181"/>
      <c r="H540" s="9"/>
      <c r="I540" s="9"/>
      <c r="J540" s="9"/>
      <c r="K540" s="9"/>
      <c r="L540" s="9"/>
      <c r="M540" s="9"/>
      <c r="N540" s="9"/>
      <c r="O540" s="9"/>
      <c r="P540" s="9"/>
      <c r="Q540" s="9"/>
      <c r="R540" s="9"/>
      <c r="S540" s="9"/>
      <c r="T540" s="9"/>
      <c r="U540" s="9"/>
      <c r="V540" s="9"/>
      <c r="W540" s="9"/>
      <c r="X540" s="9"/>
      <c r="Y540" s="9"/>
      <c r="Z540" s="9"/>
    </row>
    <row r="541" spans="1:26" ht="16.5" customHeight="1">
      <c r="A541" s="180"/>
      <c r="B541" s="180"/>
      <c r="C541" s="180"/>
      <c r="D541" s="180"/>
      <c r="E541" s="180"/>
      <c r="F541" s="180"/>
      <c r="G541" s="181"/>
      <c r="H541" s="9"/>
      <c r="I541" s="9"/>
      <c r="J541" s="9"/>
      <c r="K541" s="9"/>
      <c r="L541" s="9"/>
      <c r="M541" s="9"/>
      <c r="N541" s="9"/>
      <c r="O541" s="9"/>
      <c r="P541" s="9"/>
      <c r="Q541" s="9"/>
      <c r="R541" s="9"/>
      <c r="S541" s="9"/>
      <c r="T541" s="9"/>
      <c r="U541" s="9"/>
      <c r="V541" s="9"/>
      <c r="W541" s="9"/>
      <c r="X541" s="9"/>
      <c r="Y541" s="9"/>
      <c r="Z541" s="9"/>
    </row>
    <row r="542" spans="1:26" ht="16.5" customHeight="1">
      <c r="A542" s="180"/>
      <c r="B542" s="180"/>
      <c r="C542" s="180"/>
      <c r="D542" s="180"/>
      <c r="E542" s="180"/>
      <c r="F542" s="180"/>
      <c r="G542" s="181"/>
      <c r="H542" s="9"/>
      <c r="I542" s="9"/>
      <c r="J542" s="9"/>
      <c r="K542" s="9"/>
      <c r="L542" s="9"/>
      <c r="M542" s="9"/>
      <c r="N542" s="9"/>
      <c r="O542" s="9"/>
      <c r="P542" s="9"/>
      <c r="Q542" s="9"/>
      <c r="R542" s="9"/>
      <c r="S542" s="9"/>
      <c r="T542" s="9"/>
      <c r="U542" s="9"/>
      <c r="V542" s="9"/>
      <c r="W542" s="9"/>
      <c r="X542" s="9"/>
      <c r="Y542" s="9"/>
      <c r="Z542" s="9"/>
    </row>
    <row r="543" spans="1:26" ht="16.5" customHeight="1">
      <c r="A543" s="180"/>
      <c r="B543" s="180"/>
      <c r="C543" s="180"/>
      <c r="D543" s="180"/>
      <c r="E543" s="180"/>
      <c r="F543" s="180"/>
      <c r="G543" s="181"/>
      <c r="H543" s="9"/>
      <c r="I543" s="9"/>
      <c r="J543" s="9"/>
      <c r="K543" s="9"/>
      <c r="L543" s="9"/>
      <c r="M543" s="9"/>
      <c r="N543" s="9"/>
      <c r="O543" s="9"/>
      <c r="P543" s="9"/>
      <c r="Q543" s="9"/>
      <c r="R543" s="9"/>
      <c r="S543" s="9"/>
      <c r="T543" s="9"/>
      <c r="U543" s="9"/>
      <c r="V543" s="9"/>
      <c r="W543" s="9"/>
      <c r="X543" s="9"/>
      <c r="Y543" s="9"/>
      <c r="Z543" s="9"/>
    </row>
    <row r="544" spans="1:26" ht="16.5" customHeight="1">
      <c r="A544" s="180"/>
      <c r="B544" s="180"/>
      <c r="C544" s="180"/>
      <c r="D544" s="180"/>
      <c r="E544" s="180"/>
      <c r="F544" s="180"/>
      <c r="G544" s="181"/>
      <c r="H544" s="9"/>
      <c r="I544" s="9"/>
      <c r="J544" s="9"/>
      <c r="K544" s="9"/>
      <c r="L544" s="9"/>
      <c r="M544" s="9"/>
      <c r="N544" s="9"/>
      <c r="O544" s="9"/>
      <c r="P544" s="9"/>
      <c r="Q544" s="9"/>
      <c r="R544" s="9"/>
      <c r="S544" s="9"/>
      <c r="T544" s="9"/>
      <c r="U544" s="9"/>
      <c r="V544" s="9"/>
      <c r="W544" s="9"/>
      <c r="X544" s="9"/>
      <c r="Y544" s="9"/>
      <c r="Z544" s="9"/>
    </row>
    <row r="545" spans="1:26" ht="16.5" customHeight="1">
      <c r="A545" s="180"/>
      <c r="B545" s="180"/>
      <c r="C545" s="180"/>
      <c r="D545" s="180"/>
      <c r="E545" s="180"/>
      <c r="F545" s="180"/>
      <c r="G545" s="181"/>
      <c r="H545" s="9"/>
      <c r="I545" s="9"/>
      <c r="J545" s="9"/>
      <c r="K545" s="9"/>
      <c r="L545" s="9"/>
      <c r="M545" s="9"/>
      <c r="N545" s="9"/>
      <c r="O545" s="9"/>
      <c r="P545" s="9"/>
      <c r="Q545" s="9"/>
      <c r="R545" s="9"/>
      <c r="S545" s="9"/>
      <c r="T545" s="9"/>
      <c r="U545" s="9"/>
      <c r="V545" s="9"/>
      <c r="W545" s="9"/>
      <c r="X545" s="9"/>
      <c r="Y545" s="9"/>
      <c r="Z545" s="9"/>
    </row>
    <row r="546" spans="1:26" ht="16.5" customHeight="1">
      <c r="A546" s="180"/>
      <c r="B546" s="180"/>
      <c r="C546" s="180"/>
      <c r="D546" s="180"/>
      <c r="E546" s="180"/>
      <c r="F546" s="180"/>
      <c r="G546" s="181"/>
      <c r="H546" s="9"/>
      <c r="I546" s="9"/>
      <c r="J546" s="9"/>
      <c r="K546" s="9"/>
      <c r="L546" s="9"/>
      <c r="M546" s="9"/>
      <c r="N546" s="9"/>
      <c r="O546" s="9"/>
      <c r="P546" s="9"/>
      <c r="Q546" s="9"/>
      <c r="R546" s="9"/>
      <c r="S546" s="9"/>
      <c r="T546" s="9"/>
      <c r="U546" s="9"/>
      <c r="V546" s="9"/>
      <c r="W546" s="9"/>
      <c r="X546" s="9"/>
      <c r="Y546" s="9"/>
      <c r="Z546" s="9"/>
    </row>
    <row r="547" spans="1:26" ht="16.5" customHeight="1">
      <c r="A547" s="180"/>
      <c r="B547" s="180"/>
      <c r="C547" s="180"/>
      <c r="D547" s="180"/>
      <c r="E547" s="180"/>
      <c r="F547" s="180"/>
      <c r="G547" s="181"/>
      <c r="H547" s="9"/>
      <c r="I547" s="9"/>
      <c r="J547" s="9"/>
      <c r="K547" s="9"/>
      <c r="L547" s="9"/>
      <c r="M547" s="9"/>
      <c r="N547" s="9"/>
      <c r="O547" s="9"/>
      <c r="P547" s="9"/>
      <c r="Q547" s="9"/>
      <c r="R547" s="9"/>
      <c r="S547" s="9"/>
      <c r="T547" s="9"/>
      <c r="U547" s="9"/>
      <c r="V547" s="9"/>
      <c r="W547" s="9"/>
      <c r="X547" s="9"/>
      <c r="Y547" s="9"/>
      <c r="Z547" s="9"/>
    </row>
    <row r="548" spans="1:26" ht="16.5" customHeight="1">
      <c r="A548" s="180"/>
      <c r="B548" s="180"/>
      <c r="C548" s="180"/>
      <c r="D548" s="180"/>
      <c r="E548" s="180"/>
      <c r="F548" s="180"/>
      <c r="G548" s="181"/>
      <c r="H548" s="9"/>
      <c r="I548" s="9"/>
      <c r="J548" s="9"/>
      <c r="K548" s="9"/>
      <c r="L548" s="9"/>
      <c r="M548" s="9"/>
      <c r="N548" s="9"/>
      <c r="O548" s="9"/>
      <c r="P548" s="9"/>
      <c r="Q548" s="9"/>
      <c r="R548" s="9"/>
      <c r="S548" s="9"/>
      <c r="T548" s="9"/>
      <c r="U548" s="9"/>
      <c r="V548" s="9"/>
      <c r="W548" s="9"/>
      <c r="X548" s="9"/>
      <c r="Y548" s="9"/>
      <c r="Z548" s="9"/>
    </row>
    <row r="549" spans="1:26" ht="16.5" customHeight="1">
      <c r="A549" s="180"/>
      <c r="B549" s="180"/>
      <c r="C549" s="180"/>
      <c r="D549" s="180"/>
      <c r="E549" s="180"/>
      <c r="F549" s="180"/>
      <c r="G549" s="181"/>
      <c r="H549" s="9"/>
      <c r="I549" s="9"/>
      <c r="J549" s="9"/>
      <c r="K549" s="9"/>
      <c r="L549" s="9"/>
      <c r="M549" s="9"/>
      <c r="N549" s="9"/>
      <c r="O549" s="9"/>
      <c r="P549" s="9"/>
      <c r="Q549" s="9"/>
      <c r="R549" s="9"/>
      <c r="S549" s="9"/>
      <c r="T549" s="9"/>
      <c r="U549" s="9"/>
      <c r="V549" s="9"/>
      <c r="W549" s="9"/>
      <c r="X549" s="9"/>
      <c r="Y549" s="9"/>
      <c r="Z549" s="9"/>
    </row>
    <row r="550" spans="1:26" ht="16.5" customHeight="1">
      <c r="A550" s="180"/>
      <c r="B550" s="180"/>
      <c r="C550" s="180"/>
      <c r="D550" s="180"/>
      <c r="E550" s="180"/>
      <c r="F550" s="180"/>
      <c r="G550" s="181"/>
      <c r="H550" s="9"/>
      <c r="I550" s="9"/>
      <c r="J550" s="9"/>
      <c r="K550" s="9"/>
      <c r="L550" s="9"/>
      <c r="M550" s="9"/>
      <c r="N550" s="9"/>
      <c r="O550" s="9"/>
      <c r="P550" s="9"/>
      <c r="Q550" s="9"/>
      <c r="R550" s="9"/>
      <c r="S550" s="9"/>
      <c r="T550" s="9"/>
      <c r="U550" s="9"/>
      <c r="V550" s="9"/>
      <c r="W550" s="9"/>
      <c r="X550" s="9"/>
      <c r="Y550" s="9"/>
      <c r="Z550" s="9"/>
    </row>
    <row r="551" spans="1:26" ht="16.5" customHeight="1">
      <c r="A551" s="180"/>
      <c r="B551" s="180"/>
      <c r="C551" s="180"/>
      <c r="D551" s="180"/>
      <c r="E551" s="180"/>
      <c r="F551" s="180"/>
      <c r="G551" s="181"/>
      <c r="H551" s="9"/>
      <c r="I551" s="9"/>
      <c r="J551" s="9"/>
      <c r="K551" s="9"/>
      <c r="L551" s="9"/>
      <c r="M551" s="9"/>
      <c r="N551" s="9"/>
      <c r="O551" s="9"/>
      <c r="P551" s="9"/>
      <c r="Q551" s="9"/>
      <c r="R551" s="9"/>
      <c r="S551" s="9"/>
      <c r="T551" s="9"/>
      <c r="U551" s="9"/>
      <c r="V551" s="9"/>
      <c r="W551" s="9"/>
      <c r="X551" s="9"/>
      <c r="Y551" s="9"/>
      <c r="Z551" s="9"/>
    </row>
    <row r="552" spans="1:26" ht="16.5" customHeight="1">
      <c r="A552" s="180"/>
      <c r="B552" s="180"/>
      <c r="C552" s="180"/>
      <c r="D552" s="180"/>
      <c r="E552" s="180"/>
      <c r="F552" s="180"/>
      <c r="G552" s="181"/>
      <c r="H552" s="9"/>
      <c r="I552" s="9"/>
      <c r="J552" s="9"/>
      <c r="K552" s="9"/>
      <c r="L552" s="9"/>
      <c r="M552" s="9"/>
      <c r="N552" s="9"/>
      <c r="O552" s="9"/>
      <c r="P552" s="9"/>
      <c r="Q552" s="9"/>
      <c r="R552" s="9"/>
      <c r="S552" s="9"/>
      <c r="T552" s="9"/>
      <c r="U552" s="9"/>
      <c r="V552" s="9"/>
      <c r="W552" s="9"/>
      <c r="X552" s="9"/>
      <c r="Y552" s="9"/>
      <c r="Z552" s="9"/>
    </row>
    <row r="553" spans="1:26" ht="16.5" customHeight="1">
      <c r="A553" s="180"/>
      <c r="B553" s="180"/>
      <c r="C553" s="180"/>
      <c r="D553" s="180"/>
      <c r="E553" s="180"/>
      <c r="F553" s="180"/>
      <c r="G553" s="181"/>
      <c r="H553" s="9"/>
      <c r="I553" s="9"/>
      <c r="J553" s="9"/>
      <c r="K553" s="9"/>
      <c r="L553" s="9"/>
      <c r="M553" s="9"/>
      <c r="N553" s="9"/>
      <c r="O553" s="9"/>
      <c r="P553" s="9"/>
      <c r="Q553" s="9"/>
      <c r="R553" s="9"/>
      <c r="S553" s="9"/>
      <c r="T553" s="9"/>
      <c r="U553" s="9"/>
      <c r="V553" s="9"/>
      <c r="W553" s="9"/>
      <c r="X553" s="9"/>
      <c r="Y553" s="9"/>
      <c r="Z553" s="9"/>
    </row>
    <row r="554" spans="1:26" ht="16.5" customHeight="1">
      <c r="A554" s="180"/>
      <c r="B554" s="180"/>
      <c r="C554" s="180"/>
      <c r="D554" s="180"/>
      <c r="E554" s="180"/>
      <c r="F554" s="180"/>
      <c r="G554" s="181"/>
      <c r="H554" s="9"/>
      <c r="I554" s="9"/>
      <c r="J554" s="9"/>
      <c r="K554" s="9"/>
      <c r="L554" s="9"/>
      <c r="M554" s="9"/>
      <c r="N554" s="9"/>
      <c r="O554" s="9"/>
      <c r="P554" s="9"/>
      <c r="Q554" s="9"/>
      <c r="R554" s="9"/>
      <c r="S554" s="9"/>
      <c r="T554" s="9"/>
      <c r="U554" s="9"/>
      <c r="V554" s="9"/>
      <c r="W554" s="9"/>
      <c r="X554" s="9"/>
      <c r="Y554" s="9"/>
      <c r="Z554" s="9"/>
    </row>
    <row r="555" spans="1:26" ht="16.5" customHeight="1">
      <c r="A555" s="180"/>
      <c r="B555" s="180"/>
      <c r="C555" s="180"/>
      <c r="D555" s="180"/>
      <c r="E555" s="180"/>
      <c r="F555" s="180"/>
      <c r="G555" s="181"/>
      <c r="H555" s="9"/>
      <c r="I555" s="9"/>
      <c r="J555" s="9"/>
      <c r="K555" s="9"/>
      <c r="L555" s="9"/>
      <c r="M555" s="9"/>
      <c r="N555" s="9"/>
      <c r="O555" s="9"/>
      <c r="P555" s="9"/>
      <c r="Q555" s="9"/>
      <c r="R555" s="9"/>
      <c r="S555" s="9"/>
      <c r="T555" s="9"/>
      <c r="U555" s="9"/>
      <c r="V555" s="9"/>
      <c r="W555" s="9"/>
      <c r="X555" s="9"/>
      <c r="Y555" s="9"/>
      <c r="Z555" s="9"/>
    </row>
    <row r="556" spans="1:26" ht="16.5" customHeight="1">
      <c r="A556" s="180"/>
      <c r="B556" s="180"/>
      <c r="C556" s="180"/>
      <c r="D556" s="180"/>
      <c r="E556" s="180"/>
      <c r="F556" s="180"/>
      <c r="G556" s="181"/>
      <c r="H556" s="9"/>
      <c r="I556" s="9"/>
      <c r="J556" s="9"/>
      <c r="K556" s="9"/>
      <c r="L556" s="9"/>
      <c r="M556" s="9"/>
      <c r="N556" s="9"/>
      <c r="O556" s="9"/>
      <c r="P556" s="9"/>
      <c r="Q556" s="9"/>
      <c r="R556" s="9"/>
      <c r="S556" s="9"/>
      <c r="T556" s="9"/>
      <c r="U556" s="9"/>
      <c r="V556" s="9"/>
      <c r="W556" s="9"/>
      <c r="X556" s="9"/>
      <c r="Y556" s="9"/>
      <c r="Z556" s="9"/>
    </row>
    <row r="557" spans="1:26" ht="16.5" customHeight="1">
      <c r="A557" s="180"/>
      <c r="B557" s="180"/>
      <c r="C557" s="180"/>
      <c r="D557" s="180"/>
      <c r="E557" s="180"/>
      <c r="F557" s="180"/>
      <c r="G557" s="181"/>
      <c r="H557" s="9"/>
      <c r="I557" s="9"/>
      <c r="J557" s="9"/>
      <c r="K557" s="9"/>
      <c r="L557" s="9"/>
      <c r="M557" s="9"/>
      <c r="N557" s="9"/>
      <c r="O557" s="9"/>
      <c r="P557" s="9"/>
      <c r="Q557" s="9"/>
      <c r="R557" s="9"/>
      <c r="S557" s="9"/>
      <c r="T557" s="9"/>
      <c r="U557" s="9"/>
      <c r="V557" s="9"/>
      <c r="W557" s="9"/>
      <c r="X557" s="9"/>
      <c r="Y557" s="9"/>
      <c r="Z557" s="9"/>
    </row>
    <row r="558" spans="1:26" ht="16.5" customHeight="1">
      <c r="A558" s="180"/>
      <c r="B558" s="180"/>
      <c r="C558" s="180"/>
      <c r="D558" s="180"/>
      <c r="E558" s="180"/>
      <c r="F558" s="180"/>
      <c r="G558" s="181"/>
      <c r="H558" s="9"/>
      <c r="I558" s="9"/>
      <c r="J558" s="9"/>
      <c r="K558" s="9"/>
      <c r="L558" s="9"/>
      <c r="M558" s="9"/>
      <c r="N558" s="9"/>
      <c r="O558" s="9"/>
      <c r="P558" s="9"/>
      <c r="Q558" s="9"/>
      <c r="R558" s="9"/>
      <c r="S558" s="9"/>
      <c r="T558" s="9"/>
      <c r="U558" s="9"/>
      <c r="V558" s="9"/>
      <c r="W558" s="9"/>
      <c r="X558" s="9"/>
      <c r="Y558" s="9"/>
      <c r="Z558" s="9"/>
    </row>
    <row r="559" spans="1:26" ht="16.5" customHeight="1">
      <c r="A559" s="180"/>
      <c r="B559" s="180"/>
      <c r="C559" s="180"/>
      <c r="D559" s="180"/>
      <c r="E559" s="180"/>
      <c r="F559" s="180"/>
      <c r="G559" s="181"/>
      <c r="H559" s="9"/>
      <c r="I559" s="9"/>
      <c r="J559" s="9"/>
      <c r="K559" s="9"/>
      <c r="L559" s="9"/>
      <c r="M559" s="9"/>
      <c r="N559" s="9"/>
      <c r="O559" s="9"/>
      <c r="P559" s="9"/>
      <c r="Q559" s="9"/>
      <c r="R559" s="9"/>
      <c r="S559" s="9"/>
      <c r="T559" s="9"/>
      <c r="U559" s="9"/>
      <c r="V559" s="9"/>
      <c r="W559" s="9"/>
      <c r="X559" s="9"/>
      <c r="Y559" s="9"/>
      <c r="Z559" s="9"/>
    </row>
    <row r="560" spans="1:26" ht="16.5" customHeight="1">
      <c r="A560" s="180"/>
      <c r="B560" s="180"/>
      <c r="C560" s="180"/>
      <c r="D560" s="180"/>
      <c r="E560" s="180"/>
      <c r="F560" s="180"/>
      <c r="G560" s="181"/>
      <c r="H560" s="9"/>
      <c r="I560" s="9"/>
      <c r="J560" s="9"/>
      <c r="K560" s="9"/>
      <c r="L560" s="9"/>
      <c r="M560" s="9"/>
      <c r="N560" s="9"/>
      <c r="O560" s="9"/>
      <c r="P560" s="9"/>
      <c r="Q560" s="9"/>
      <c r="R560" s="9"/>
      <c r="S560" s="9"/>
      <c r="T560" s="9"/>
      <c r="U560" s="9"/>
      <c r="V560" s="9"/>
      <c r="W560" s="9"/>
      <c r="X560" s="9"/>
      <c r="Y560" s="9"/>
      <c r="Z560" s="9"/>
    </row>
    <row r="561" spans="1:26" ht="16.5" customHeight="1">
      <c r="A561" s="180"/>
      <c r="B561" s="180"/>
      <c r="C561" s="180"/>
      <c r="D561" s="180"/>
      <c r="E561" s="180"/>
      <c r="F561" s="180"/>
      <c r="G561" s="181"/>
      <c r="H561" s="9"/>
      <c r="I561" s="9"/>
      <c r="J561" s="9"/>
      <c r="K561" s="9"/>
      <c r="L561" s="9"/>
      <c r="M561" s="9"/>
      <c r="N561" s="9"/>
      <c r="O561" s="9"/>
      <c r="P561" s="9"/>
      <c r="Q561" s="9"/>
      <c r="R561" s="9"/>
      <c r="S561" s="9"/>
      <c r="T561" s="9"/>
      <c r="U561" s="9"/>
      <c r="V561" s="9"/>
      <c r="W561" s="9"/>
      <c r="X561" s="9"/>
      <c r="Y561" s="9"/>
      <c r="Z561" s="9"/>
    </row>
    <row r="562" spans="1:26" ht="16.5" customHeight="1">
      <c r="A562" s="180"/>
      <c r="B562" s="180"/>
      <c r="C562" s="180"/>
      <c r="D562" s="180"/>
      <c r="E562" s="180"/>
      <c r="F562" s="180"/>
      <c r="G562" s="181"/>
      <c r="H562" s="9"/>
      <c r="I562" s="9"/>
      <c r="J562" s="9"/>
      <c r="K562" s="9"/>
      <c r="L562" s="9"/>
      <c r="M562" s="9"/>
      <c r="N562" s="9"/>
      <c r="O562" s="9"/>
      <c r="P562" s="9"/>
      <c r="Q562" s="9"/>
      <c r="R562" s="9"/>
      <c r="S562" s="9"/>
      <c r="T562" s="9"/>
      <c r="U562" s="9"/>
      <c r="V562" s="9"/>
      <c r="W562" s="9"/>
      <c r="X562" s="9"/>
      <c r="Y562" s="9"/>
      <c r="Z562" s="9"/>
    </row>
    <row r="563" spans="1:26" ht="16.5" customHeight="1">
      <c r="A563" s="180"/>
      <c r="B563" s="180"/>
      <c r="C563" s="180"/>
      <c r="D563" s="180"/>
      <c r="E563" s="180"/>
      <c r="F563" s="180"/>
      <c r="G563" s="181"/>
      <c r="H563" s="9"/>
      <c r="I563" s="9"/>
      <c r="J563" s="9"/>
      <c r="K563" s="9"/>
      <c r="L563" s="9"/>
      <c r="M563" s="9"/>
      <c r="N563" s="9"/>
      <c r="O563" s="9"/>
      <c r="P563" s="9"/>
      <c r="Q563" s="9"/>
      <c r="R563" s="9"/>
      <c r="S563" s="9"/>
      <c r="T563" s="9"/>
      <c r="U563" s="9"/>
      <c r="V563" s="9"/>
      <c r="W563" s="9"/>
      <c r="X563" s="9"/>
      <c r="Y563" s="9"/>
      <c r="Z563" s="9"/>
    </row>
    <row r="564" spans="1:26" ht="16.5" customHeight="1">
      <c r="A564" s="180"/>
      <c r="B564" s="180"/>
      <c r="C564" s="180"/>
      <c r="D564" s="180"/>
      <c r="E564" s="180"/>
      <c r="F564" s="180"/>
      <c r="G564" s="181"/>
      <c r="H564" s="9"/>
      <c r="I564" s="9"/>
      <c r="J564" s="9"/>
      <c r="K564" s="9"/>
      <c r="L564" s="9"/>
      <c r="M564" s="9"/>
      <c r="N564" s="9"/>
      <c r="O564" s="9"/>
      <c r="P564" s="9"/>
      <c r="Q564" s="9"/>
      <c r="R564" s="9"/>
      <c r="S564" s="9"/>
      <c r="T564" s="9"/>
      <c r="U564" s="9"/>
      <c r="V564" s="9"/>
      <c r="W564" s="9"/>
      <c r="X564" s="9"/>
      <c r="Y564" s="9"/>
      <c r="Z564" s="9"/>
    </row>
    <row r="565" spans="1:26" ht="16.5" customHeight="1">
      <c r="A565" s="180"/>
      <c r="B565" s="180"/>
      <c r="C565" s="180"/>
      <c r="D565" s="180"/>
      <c r="E565" s="180"/>
      <c r="F565" s="180"/>
      <c r="G565" s="181"/>
      <c r="H565" s="9"/>
      <c r="I565" s="9"/>
      <c r="J565" s="9"/>
      <c r="K565" s="9"/>
      <c r="L565" s="9"/>
      <c r="M565" s="9"/>
      <c r="N565" s="9"/>
      <c r="O565" s="9"/>
      <c r="P565" s="9"/>
      <c r="Q565" s="9"/>
      <c r="R565" s="9"/>
      <c r="S565" s="9"/>
      <c r="T565" s="9"/>
      <c r="U565" s="9"/>
      <c r="V565" s="9"/>
      <c r="W565" s="9"/>
      <c r="X565" s="9"/>
      <c r="Y565" s="9"/>
      <c r="Z565" s="9"/>
    </row>
    <row r="566" spans="1:26" ht="16.5" customHeight="1">
      <c r="A566" s="180"/>
      <c r="B566" s="180"/>
      <c r="C566" s="180"/>
      <c r="D566" s="180"/>
      <c r="E566" s="180"/>
      <c r="F566" s="180"/>
      <c r="G566" s="181"/>
      <c r="H566" s="9"/>
      <c r="I566" s="9"/>
      <c r="J566" s="9"/>
      <c r="K566" s="9"/>
      <c r="L566" s="9"/>
      <c r="M566" s="9"/>
      <c r="N566" s="9"/>
      <c r="O566" s="9"/>
      <c r="P566" s="9"/>
      <c r="Q566" s="9"/>
      <c r="R566" s="9"/>
      <c r="S566" s="9"/>
      <c r="T566" s="9"/>
      <c r="U566" s="9"/>
      <c r="V566" s="9"/>
      <c r="W566" s="9"/>
      <c r="X566" s="9"/>
      <c r="Y566" s="9"/>
      <c r="Z566" s="9"/>
    </row>
    <row r="567" spans="1:26" ht="16.5" customHeight="1">
      <c r="A567" s="180"/>
      <c r="B567" s="180"/>
      <c r="C567" s="180"/>
      <c r="D567" s="180"/>
      <c r="E567" s="180"/>
      <c r="F567" s="180"/>
      <c r="G567" s="181"/>
      <c r="H567" s="9"/>
      <c r="I567" s="9"/>
      <c r="J567" s="9"/>
      <c r="K567" s="9"/>
      <c r="L567" s="9"/>
      <c r="M567" s="9"/>
      <c r="N567" s="9"/>
      <c r="O567" s="9"/>
      <c r="P567" s="9"/>
      <c r="Q567" s="9"/>
      <c r="R567" s="9"/>
      <c r="S567" s="9"/>
      <c r="T567" s="9"/>
      <c r="U567" s="9"/>
      <c r="V567" s="9"/>
      <c r="W567" s="9"/>
      <c r="X567" s="9"/>
      <c r="Y567" s="9"/>
      <c r="Z567" s="9"/>
    </row>
    <row r="568" spans="1:26" ht="16.5" customHeight="1">
      <c r="A568" s="180"/>
      <c r="B568" s="180"/>
      <c r="C568" s="180"/>
      <c r="D568" s="180"/>
      <c r="E568" s="180"/>
      <c r="F568" s="180"/>
      <c r="G568" s="181"/>
      <c r="H568" s="9"/>
      <c r="I568" s="9"/>
      <c r="J568" s="9"/>
      <c r="K568" s="9"/>
      <c r="L568" s="9"/>
      <c r="M568" s="9"/>
      <c r="N568" s="9"/>
      <c r="O568" s="9"/>
      <c r="P568" s="9"/>
      <c r="Q568" s="9"/>
      <c r="R568" s="9"/>
      <c r="S568" s="9"/>
      <c r="T568" s="9"/>
      <c r="U568" s="9"/>
      <c r="V568" s="9"/>
      <c r="W568" s="9"/>
      <c r="X568" s="9"/>
      <c r="Y568" s="9"/>
      <c r="Z568" s="9"/>
    </row>
    <row r="569" spans="1:26" ht="16.5" customHeight="1">
      <c r="A569" s="180"/>
      <c r="B569" s="180"/>
      <c r="C569" s="180"/>
      <c r="D569" s="180"/>
      <c r="E569" s="180"/>
      <c r="F569" s="180"/>
      <c r="G569" s="181"/>
      <c r="H569" s="9"/>
      <c r="I569" s="9"/>
      <c r="J569" s="9"/>
      <c r="K569" s="9"/>
      <c r="L569" s="9"/>
      <c r="M569" s="9"/>
      <c r="N569" s="9"/>
      <c r="O569" s="9"/>
      <c r="P569" s="9"/>
      <c r="Q569" s="9"/>
      <c r="R569" s="9"/>
      <c r="S569" s="9"/>
      <c r="T569" s="9"/>
      <c r="U569" s="9"/>
      <c r="V569" s="9"/>
      <c r="W569" s="9"/>
      <c r="X569" s="9"/>
      <c r="Y569" s="9"/>
      <c r="Z569" s="9"/>
    </row>
    <row r="570" spans="1:26" ht="16.5" customHeight="1">
      <c r="A570" s="180"/>
      <c r="B570" s="180"/>
      <c r="C570" s="180"/>
      <c r="D570" s="180"/>
      <c r="E570" s="180"/>
      <c r="F570" s="180"/>
      <c r="G570" s="181"/>
      <c r="H570" s="9"/>
      <c r="I570" s="9"/>
      <c r="J570" s="9"/>
      <c r="K570" s="9"/>
      <c r="L570" s="9"/>
      <c r="M570" s="9"/>
      <c r="N570" s="9"/>
      <c r="O570" s="9"/>
      <c r="P570" s="9"/>
      <c r="Q570" s="9"/>
      <c r="R570" s="9"/>
      <c r="S570" s="9"/>
      <c r="T570" s="9"/>
      <c r="U570" s="9"/>
      <c r="V570" s="9"/>
      <c r="W570" s="9"/>
      <c r="X570" s="9"/>
      <c r="Y570" s="9"/>
      <c r="Z570" s="9"/>
    </row>
    <row r="571" spans="1:26" ht="16.5" customHeight="1">
      <c r="A571" s="180"/>
      <c r="B571" s="180"/>
      <c r="C571" s="180"/>
      <c r="D571" s="180"/>
      <c r="E571" s="180"/>
      <c r="F571" s="180"/>
      <c r="G571" s="181"/>
      <c r="H571" s="9"/>
      <c r="I571" s="9"/>
      <c r="J571" s="9"/>
      <c r="K571" s="9"/>
      <c r="L571" s="9"/>
      <c r="M571" s="9"/>
      <c r="N571" s="9"/>
      <c r="O571" s="9"/>
      <c r="P571" s="9"/>
      <c r="Q571" s="9"/>
      <c r="R571" s="9"/>
      <c r="S571" s="9"/>
      <c r="T571" s="9"/>
      <c r="U571" s="9"/>
      <c r="V571" s="9"/>
      <c r="W571" s="9"/>
      <c r="X571" s="9"/>
      <c r="Y571" s="9"/>
      <c r="Z571" s="9"/>
    </row>
    <row r="572" spans="1:26" ht="16.5" customHeight="1">
      <c r="A572" s="180"/>
      <c r="B572" s="180"/>
      <c r="C572" s="180"/>
      <c r="D572" s="180"/>
      <c r="E572" s="180"/>
      <c r="F572" s="180"/>
      <c r="G572" s="181"/>
      <c r="H572" s="9"/>
      <c r="I572" s="9"/>
      <c r="J572" s="9"/>
      <c r="K572" s="9"/>
      <c r="L572" s="9"/>
      <c r="M572" s="9"/>
      <c r="N572" s="9"/>
      <c r="O572" s="9"/>
      <c r="P572" s="9"/>
      <c r="Q572" s="9"/>
      <c r="R572" s="9"/>
      <c r="S572" s="9"/>
      <c r="T572" s="9"/>
      <c r="U572" s="9"/>
      <c r="V572" s="9"/>
      <c r="W572" s="9"/>
      <c r="X572" s="9"/>
      <c r="Y572" s="9"/>
      <c r="Z572" s="9"/>
    </row>
    <row r="573" spans="1:26" ht="16.5" customHeight="1">
      <c r="A573" s="180"/>
      <c r="B573" s="180"/>
      <c r="C573" s="180"/>
      <c r="D573" s="180"/>
      <c r="E573" s="180"/>
      <c r="F573" s="180"/>
      <c r="G573" s="181"/>
      <c r="H573" s="9"/>
      <c r="I573" s="9"/>
      <c r="J573" s="9"/>
      <c r="K573" s="9"/>
      <c r="L573" s="9"/>
      <c r="M573" s="9"/>
      <c r="N573" s="9"/>
      <c r="O573" s="9"/>
      <c r="P573" s="9"/>
      <c r="Q573" s="9"/>
      <c r="R573" s="9"/>
      <c r="S573" s="9"/>
      <c r="T573" s="9"/>
      <c r="U573" s="9"/>
      <c r="V573" s="9"/>
      <c r="W573" s="9"/>
      <c r="X573" s="9"/>
      <c r="Y573" s="9"/>
      <c r="Z573" s="9"/>
    </row>
    <row r="574" spans="1:26" ht="16.5" customHeight="1">
      <c r="A574" s="180"/>
      <c r="B574" s="180"/>
      <c r="C574" s="180"/>
      <c r="D574" s="180"/>
      <c r="E574" s="180"/>
      <c r="F574" s="180"/>
      <c r="G574" s="181"/>
      <c r="H574" s="9"/>
      <c r="I574" s="9"/>
      <c r="J574" s="9"/>
      <c r="K574" s="9"/>
      <c r="L574" s="9"/>
      <c r="M574" s="9"/>
      <c r="N574" s="9"/>
      <c r="O574" s="9"/>
      <c r="P574" s="9"/>
      <c r="Q574" s="9"/>
      <c r="R574" s="9"/>
      <c r="S574" s="9"/>
      <c r="T574" s="9"/>
      <c r="U574" s="9"/>
      <c r="V574" s="9"/>
      <c r="W574" s="9"/>
      <c r="X574" s="9"/>
      <c r="Y574" s="9"/>
      <c r="Z574" s="9"/>
    </row>
    <row r="575" spans="1:26" ht="16.5" customHeight="1">
      <c r="A575" s="180"/>
      <c r="B575" s="180"/>
      <c r="C575" s="180"/>
      <c r="D575" s="180"/>
      <c r="E575" s="180"/>
      <c r="F575" s="180"/>
      <c r="G575" s="181"/>
      <c r="H575" s="9"/>
      <c r="I575" s="9"/>
      <c r="J575" s="9"/>
      <c r="K575" s="9"/>
      <c r="L575" s="9"/>
      <c r="M575" s="9"/>
      <c r="N575" s="9"/>
      <c r="O575" s="9"/>
      <c r="P575" s="9"/>
      <c r="Q575" s="9"/>
      <c r="R575" s="9"/>
      <c r="S575" s="9"/>
      <c r="T575" s="9"/>
      <c r="U575" s="9"/>
      <c r="V575" s="9"/>
      <c r="W575" s="9"/>
      <c r="X575" s="9"/>
      <c r="Y575" s="9"/>
      <c r="Z575" s="9"/>
    </row>
    <row r="576" spans="1:26" ht="16.5" customHeight="1">
      <c r="A576" s="180"/>
      <c r="B576" s="180"/>
      <c r="C576" s="180"/>
      <c r="D576" s="180"/>
      <c r="E576" s="180"/>
      <c r="F576" s="180"/>
      <c r="G576" s="181"/>
      <c r="H576" s="9"/>
      <c r="I576" s="9"/>
      <c r="J576" s="9"/>
      <c r="K576" s="9"/>
      <c r="L576" s="9"/>
      <c r="M576" s="9"/>
      <c r="N576" s="9"/>
      <c r="O576" s="9"/>
      <c r="P576" s="9"/>
      <c r="Q576" s="9"/>
      <c r="R576" s="9"/>
      <c r="S576" s="9"/>
      <c r="T576" s="9"/>
      <c r="U576" s="9"/>
      <c r="V576" s="9"/>
      <c r="W576" s="9"/>
      <c r="X576" s="9"/>
      <c r="Y576" s="9"/>
      <c r="Z576" s="9"/>
    </row>
    <row r="577" spans="1:26" ht="16.5" customHeight="1">
      <c r="A577" s="180"/>
      <c r="B577" s="180"/>
      <c r="C577" s="180"/>
      <c r="D577" s="180"/>
      <c r="E577" s="180"/>
      <c r="F577" s="180"/>
      <c r="G577" s="181"/>
      <c r="H577" s="9"/>
      <c r="I577" s="9"/>
      <c r="J577" s="9"/>
      <c r="K577" s="9"/>
      <c r="L577" s="9"/>
      <c r="M577" s="9"/>
      <c r="N577" s="9"/>
      <c r="O577" s="9"/>
      <c r="P577" s="9"/>
      <c r="Q577" s="9"/>
      <c r="R577" s="9"/>
      <c r="S577" s="9"/>
      <c r="T577" s="9"/>
      <c r="U577" s="9"/>
      <c r="V577" s="9"/>
      <c r="W577" s="9"/>
      <c r="X577" s="9"/>
      <c r="Y577" s="9"/>
      <c r="Z577" s="9"/>
    </row>
    <row r="578" spans="1:26" ht="16.5" customHeight="1">
      <c r="A578" s="180"/>
      <c r="B578" s="180"/>
      <c r="C578" s="180"/>
      <c r="D578" s="180"/>
      <c r="E578" s="180"/>
      <c r="F578" s="180"/>
      <c r="G578" s="181"/>
      <c r="H578" s="9"/>
      <c r="I578" s="9"/>
      <c r="J578" s="9"/>
      <c r="K578" s="9"/>
      <c r="L578" s="9"/>
      <c r="M578" s="9"/>
      <c r="N578" s="9"/>
      <c r="O578" s="9"/>
      <c r="P578" s="9"/>
      <c r="Q578" s="9"/>
      <c r="R578" s="9"/>
      <c r="S578" s="9"/>
      <c r="T578" s="9"/>
      <c r="U578" s="9"/>
      <c r="V578" s="9"/>
      <c r="W578" s="9"/>
      <c r="X578" s="9"/>
      <c r="Y578" s="9"/>
      <c r="Z578" s="9"/>
    </row>
    <row r="579" spans="1:26" ht="16.5" customHeight="1">
      <c r="A579" s="180"/>
      <c r="B579" s="180"/>
      <c r="C579" s="180"/>
      <c r="D579" s="180"/>
      <c r="E579" s="180"/>
      <c r="F579" s="180"/>
      <c r="G579" s="181"/>
      <c r="H579" s="9"/>
      <c r="I579" s="9"/>
      <c r="J579" s="9"/>
      <c r="K579" s="9"/>
      <c r="L579" s="9"/>
      <c r="M579" s="9"/>
      <c r="N579" s="9"/>
      <c r="O579" s="9"/>
      <c r="P579" s="9"/>
      <c r="Q579" s="9"/>
      <c r="R579" s="9"/>
      <c r="S579" s="9"/>
      <c r="T579" s="9"/>
      <c r="U579" s="9"/>
      <c r="V579" s="9"/>
      <c r="W579" s="9"/>
      <c r="X579" s="9"/>
      <c r="Y579" s="9"/>
      <c r="Z579" s="9"/>
    </row>
    <row r="580" spans="1:26" ht="16.5" customHeight="1">
      <c r="A580" s="180"/>
      <c r="B580" s="180"/>
      <c r="C580" s="180"/>
      <c r="D580" s="180"/>
      <c r="E580" s="180"/>
      <c r="F580" s="180"/>
      <c r="G580" s="181"/>
      <c r="H580" s="9"/>
      <c r="I580" s="9"/>
      <c r="J580" s="9"/>
      <c r="K580" s="9"/>
      <c r="L580" s="9"/>
      <c r="M580" s="9"/>
      <c r="N580" s="9"/>
      <c r="O580" s="9"/>
      <c r="P580" s="9"/>
      <c r="Q580" s="9"/>
      <c r="R580" s="9"/>
      <c r="S580" s="9"/>
      <c r="T580" s="9"/>
      <c r="U580" s="9"/>
      <c r="V580" s="9"/>
      <c r="W580" s="9"/>
      <c r="X580" s="9"/>
      <c r="Y580" s="9"/>
      <c r="Z580" s="9"/>
    </row>
    <row r="581" spans="1:26" ht="16.5" customHeight="1">
      <c r="A581" s="180"/>
      <c r="B581" s="180"/>
      <c r="C581" s="180"/>
      <c r="D581" s="180"/>
      <c r="E581" s="180"/>
      <c r="F581" s="180"/>
      <c r="G581" s="181"/>
      <c r="H581" s="9"/>
      <c r="I581" s="9"/>
      <c r="J581" s="9"/>
      <c r="K581" s="9"/>
      <c r="L581" s="9"/>
      <c r="M581" s="9"/>
      <c r="N581" s="9"/>
      <c r="O581" s="9"/>
      <c r="P581" s="9"/>
      <c r="Q581" s="9"/>
      <c r="R581" s="9"/>
      <c r="S581" s="9"/>
      <c r="T581" s="9"/>
      <c r="U581" s="9"/>
      <c r="V581" s="9"/>
      <c r="W581" s="9"/>
      <c r="X581" s="9"/>
      <c r="Y581" s="9"/>
      <c r="Z581" s="9"/>
    </row>
    <row r="582" spans="1:26" ht="16.5" customHeight="1">
      <c r="A582" s="180"/>
      <c r="B582" s="180"/>
      <c r="C582" s="180"/>
      <c r="D582" s="180"/>
      <c r="E582" s="180"/>
      <c r="F582" s="180"/>
      <c r="G582" s="181"/>
      <c r="H582" s="9"/>
      <c r="I582" s="9"/>
      <c r="J582" s="9"/>
      <c r="K582" s="9"/>
      <c r="L582" s="9"/>
      <c r="M582" s="9"/>
      <c r="N582" s="9"/>
      <c r="O582" s="9"/>
      <c r="P582" s="9"/>
      <c r="Q582" s="9"/>
      <c r="R582" s="9"/>
      <c r="S582" s="9"/>
      <c r="T582" s="9"/>
      <c r="U582" s="9"/>
      <c r="V582" s="9"/>
      <c r="W582" s="9"/>
      <c r="X582" s="9"/>
      <c r="Y582" s="9"/>
      <c r="Z582" s="9"/>
    </row>
    <row r="583" spans="1:26" ht="16.5" customHeight="1">
      <c r="A583" s="180"/>
      <c r="B583" s="180"/>
      <c r="C583" s="180"/>
      <c r="D583" s="180"/>
      <c r="E583" s="180"/>
      <c r="F583" s="180"/>
      <c r="G583" s="181"/>
      <c r="H583" s="9"/>
      <c r="I583" s="9"/>
      <c r="J583" s="9"/>
      <c r="K583" s="9"/>
      <c r="L583" s="9"/>
      <c r="M583" s="9"/>
      <c r="N583" s="9"/>
      <c r="O583" s="9"/>
      <c r="P583" s="9"/>
      <c r="Q583" s="9"/>
      <c r="R583" s="9"/>
      <c r="S583" s="9"/>
      <c r="T583" s="9"/>
      <c r="U583" s="9"/>
      <c r="V583" s="9"/>
      <c r="W583" s="9"/>
      <c r="X583" s="9"/>
      <c r="Y583" s="9"/>
      <c r="Z583" s="9"/>
    </row>
    <row r="584" spans="1:26" ht="16.5" customHeight="1">
      <c r="A584" s="180"/>
      <c r="B584" s="180"/>
      <c r="C584" s="180"/>
      <c r="D584" s="180"/>
      <c r="E584" s="180"/>
      <c r="F584" s="180"/>
      <c r="G584" s="181"/>
      <c r="H584" s="9"/>
      <c r="I584" s="9"/>
      <c r="J584" s="9"/>
      <c r="K584" s="9"/>
      <c r="L584" s="9"/>
      <c r="M584" s="9"/>
      <c r="N584" s="9"/>
      <c r="O584" s="9"/>
      <c r="P584" s="9"/>
      <c r="Q584" s="9"/>
      <c r="R584" s="9"/>
      <c r="S584" s="9"/>
      <c r="T584" s="9"/>
      <c r="U584" s="9"/>
      <c r="V584" s="9"/>
      <c r="W584" s="9"/>
      <c r="X584" s="9"/>
      <c r="Y584" s="9"/>
      <c r="Z584" s="9"/>
    </row>
    <row r="585" spans="1:26" ht="16.5" customHeight="1">
      <c r="A585" s="180"/>
      <c r="B585" s="180"/>
      <c r="C585" s="180"/>
      <c r="D585" s="180"/>
      <c r="E585" s="180"/>
      <c r="F585" s="180"/>
      <c r="G585" s="181"/>
      <c r="H585" s="9"/>
      <c r="I585" s="9"/>
      <c r="J585" s="9"/>
      <c r="K585" s="9"/>
      <c r="L585" s="9"/>
      <c r="M585" s="9"/>
      <c r="N585" s="9"/>
      <c r="O585" s="9"/>
      <c r="P585" s="9"/>
      <c r="Q585" s="9"/>
      <c r="R585" s="9"/>
      <c r="S585" s="9"/>
      <c r="T585" s="9"/>
      <c r="U585" s="9"/>
      <c r="V585" s="9"/>
      <c r="W585" s="9"/>
      <c r="X585" s="9"/>
      <c r="Y585" s="9"/>
      <c r="Z585" s="9"/>
    </row>
    <row r="586" spans="1:26" ht="16.5" customHeight="1">
      <c r="A586" s="180"/>
      <c r="B586" s="180"/>
      <c r="C586" s="180"/>
      <c r="D586" s="180"/>
      <c r="E586" s="180"/>
      <c r="F586" s="180"/>
      <c r="G586" s="181"/>
      <c r="H586" s="9"/>
      <c r="I586" s="9"/>
      <c r="J586" s="9"/>
      <c r="K586" s="9"/>
      <c r="L586" s="9"/>
      <c r="M586" s="9"/>
      <c r="N586" s="9"/>
      <c r="O586" s="9"/>
      <c r="P586" s="9"/>
      <c r="Q586" s="9"/>
      <c r="R586" s="9"/>
      <c r="S586" s="9"/>
      <c r="T586" s="9"/>
      <c r="U586" s="9"/>
      <c r="V586" s="9"/>
      <c r="W586" s="9"/>
      <c r="X586" s="9"/>
      <c r="Y586" s="9"/>
      <c r="Z586" s="9"/>
    </row>
    <row r="587" spans="1:26" ht="16.5" customHeight="1">
      <c r="A587" s="180"/>
      <c r="B587" s="180"/>
      <c r="C587" s="180"/>
      <c r="D587" s="180"/>
      <c r="E587" s="180"/>
      <c r="F587" s="180"/>
      <c r="G587" s="181"/>
      <c r="H587" s="9"/>
      <c r="I587" s="9"/>
      <c r="J587" s="9"/>
      <c r="K587" s="9"/>
      <c r="L587" s="9"/>
      <c r="M587" s="9"/>
      <c r="N587" s="9"/>
      <c r="O587" s="9"/>
      <c r="P587" s="9"/>
      <c r="Q587" s="9"/>
      <c r="R587" s="9"/>
      <c r="S587" s="9"/>
      <c r="T587" s="9"/>
      <c r="U587" s="9"/>
      <c r="V587" s="9"/>
      <c r="W587" s="9"/>
      <c r="X587" s="9"/>
      <c r="Y587" s="9"/>
      <c r="Z587" s="9"/>
    </row>
    <row r="588" spans="1:26" ht="16.5" customHeight="1">
      <c r="A588" s="180"/>
      <c r="B588" s="180"/>
      <c r="C588" s="180"/>
      <c r="D588" s="180"/>
      <c r="E588" s="180"/>
      <c r="F588" s="180"/>
      <c r="G588" s="181"/>
      <c r="H588" s="9"/>
      <c r="I588" s="9"/>
      <c r="J588" s="9"/>
      <c r="K588" s="9"/>
      <c r="L588" s="9"/>
      <c r="M588" s="9"/>
      <c r="N588" s="9"/>
      <c r="O588" s="9"/>
      <c r="P588" s="9"/>
      <c r="Q588" s="9"/>
      <c r="R588" s="9"/>
      <c r="S588" s="9"/>
      <c r="T588" s="9"/>
      <c r="U588" s="9"/>
      <c r="V588" s="9"/>
      <c r="W588" s="9"/>
      <c r="X588" s="9"/>
      <c r="Y588" s="9"/>
      <c r="Z588" s="9"/>
    </row>
    <row r="589" spans="1:26" ht="16.5" customHeight="1">
      <c r="A589" s="180"/>
      <c r="B589" s="180"/>
      <c r="C589" s="180"/>
      <c r="D589" s="180"/>
      <c r="E589" s="180"/>
      <c r="F589" s="180"/>
      <c r="G589" s="181"/>
      <c r="H589" s="9"/>
      <c r="I589" s="9"/>
      <c r="J589" s="9"/>
      <c r="K589" s="9"/>
      <c r="L589" s="9"/>
      <c r="M589" s="9"/>
      <c r="N589" s="9"/>
      <c r="O589" s="9"/>
      <c r="P589" s="9"/>
      <c r="Q589" s="9"/>
      <c r="R589" s="9"/>
      <c r="S589" s="9"/>
      <c r="T589" s="9"/>
      <c r="U589" s="9"/>
      <c r="V589" s="9"/>
      <c r="W589" s="9"/>
      <c r="X589" s="9"/>
      <c r="Y589" s="9"/>
      <c r="Z589" s="9"/>
    </row>
    <row r="590" spans="1:26" ht="16.5" customHeight="1">
      <c r="A590" s="180"/>
      <c r="B590" s="180"/>
      <c r="C590" s="180"/>
      <c r="D590" s="180"/>
      <c r="E590" s="180"/>
      <c r="F590" s="180"/>
      <c r="G590" s="181"/>
      <c r="H590" s="9"/>
      <c r="I590" s="9"/>
      <c r="J590" s="9"/>
      <c r="K590" s="9"/>
      <c r="L590" s="9"/>
      <c r="M590" s="9"/>
      <c r="N590" s="9"/>
      <c r="O590" s="9"/>
      <c r="P590" s="9"/>
      <c r="Q590" s="9"/>
      <c r="R590" s="9"/>
      <c r="S590" s="9"/>
      <c r="T590" s="9"/>
      <c r="U590" s="9"/>
      <c r="V590" s="9"/>
      <c r="W590" s="9"/>
      <c r="X590" s="9"/>
      <c r="Y590" s="9"/>
      <c r="Z590" s="9"/>
    </row>
    <row r="591" spans="1:26" ht="16.5" customHeight="1">
      <c r="A591" s="180"/>
      <c r="B591" s="180"/>
      <c r="C591" s="180"/>
      <c r="D591" s="180"/>
      <c r="E591" s="180"/>
      <c r="F591" s="180"/>
      <c r="G591" s="181"/>
      <c r="H591" s="9"/>
      <c r="I591" s="9"/>
      <c r="J591" s="9"/>
      <c r="K591" s="9"/>
      <c r="L591" s="9"/>
      <c r="M591" s="9"/>
      <c r="N591" s="9"/>
      <c r="O591" s="9"/>
      <c r="P591" s="9"/>
      <c r="Q591" s="9"/>
      <c r="R591" s="9"/>
      <c r="S591" s="9"/>
      <c r="T591" s="9"/>
      <c r="U591" s="9"/>
      <c r="V591" s="9"/>
      <c r="W591" s="9"/>
      <c r="X591" s="9"/>
      <c r="Y591" s="9"/>
      <c r="Z591" s="9"/>
    </row>
    <row r="592" spans="1:26" ht="16.5" customHeight="1">
      <c r="A592" s="180"/>
      <c r="B592" s="180"/>
      <c r="C592" s="180"/>
      <c r="D592" s="180"/>
      <c r="E592" s="180"/>
      <c r="F592" s="180"/>
      <c r="G592" s="181"/>
      <c r="H592" s="9"/>
      <c r="I592" s="9"/>
      <c r="J592" s="9"/>
      <c r="K592" s="9"/>
      <c r="L592" s="9"/>
      <c r="M592" s="9"/>
      <c r="N592" s="9"/>
      <c r="O592" s="9"/>
      <c r="P592" s="9"/>
      <c r="Q592" s="9"/>
      <c r="R592" s="9"/>
      <c r="S592" s="9"/>
      <c r="T592" s="9"/>
      <c r="U592" s="9"/>
      <c r="V592" s="9"/>
      <c r="W592" s="9"/>
      <c r="X592" s="9"/>
      <c r="Y592" s="9"/>
      <c r="Z592" s="9"/>
    </row>
    <row r="593" spans="1:26" ht="16.5" customHeight="1">
      <c r="A593" s="180"/>
      <c r="B593" s="180"/>
      <c r="C593" s="180"/>
      <c r="D593" s="180"/>
      <c r="E593" s="180"/>
      <c r="F593" s="180"/>
      <c r="G593" s="181"/>
      <c r="H593" s="9"/>
      <c r="I593" s="9"/>
      <c r="J593" s="9"/>
      <c r="K593" s="9"/>
      <c r="L593" s="9"/>
      <c r="M593" s="9"/>
      <c r="N593" s="9"/>
      <c r="O593" s="9"/>
      <c r="P593" s="9"/>
      <c r="Q593" s="9"/>
      <c r="R593" s="9"/>
      <c r="S593" s="9"/>
      <c r="T593" s="9"/>
      <c r="U593" s="9"/>
      <c r="V593" s="9"/>
      <c r="W593" s="9"/>
      <c r="X593" s="9"/>
      <c r="Y593" s="9"/>
      <c r="Z593" s="9"/>
    </row>
    <row r="594" spans="1:26" ht="16.5" customHeight="1">
      <c r="A594" s="180"/>
      <c r="B594" s="180"/>
      <c r="C594" s="180"/>
      <c r="D594" s="180"/>
      <c r="E594" s="180"/>
      <c r="F594" s="180"/>
      <c r="G594" s="181"/>
      <c r="H594" s="9"/>
      <c r="I594" s="9"/>
      <c r="J594" s="9"/>
      <c r="K594" s="9"/>
      <c r="L594" s="9"/>
      <c r="M594" s="9"/>
      <c r="N594" s="9"/>
      <c r="O594" s="9"/>
      <c r="P594" s="9"/>
      <c r="Q594" s="9"/>
      <c r="R594" s="9"/>
      <c r="S594" s="9"/>
      <c r="T594" s="9"/>
      <c r="U594" s="9"/>
      <c r="V594" s="9"/>
      <c r="W594" s="9"/>
      <c r="X594" s="9"/>
      <c r="Y594" s="9"/>
      <c r="Z594" s="9"/>
    </row>
    <row r="595" spans="1:26" ht="16.5" customHeight="1">
      <c r="A595" s="180"/>
      <c r="B595" s="180"/>
      <c r="C595" s="180"/>
      <c r="D595" s="180"/>
      <c r="E595" s="180"/>
      <c r="F595" s="180"/>
      <c r="G595" s="181"/>
      <c r="H595" s="9"/>
      <c r="I595" s="9"/>
      <c r="J595" s="9"/>
      <c r="K595" s="9"/>
      <c r="L595" s="9"/>
      <c r="M595" s="9"/>
      <c r="N595" s="9"/>
      <c r="O595" s="9"/>
      <c r="P595" s="9"/>
      <c r="Q595" s="9"/>
      <c r="R595" s="9"/>
      <c r="S595" s="9"/>
      <c r="T595" s="9"/>
      <c r="U595" s="9"/>
      <c r="V595" s="9"/>
      <c r="W595" s="9"/>
      <c r="X595" s="9"/>
      <c r="Y595" s="9"/>
      <c r="Z595" s="9"/>
    </row>
    <row r="596" spans="1:26" ht="16.5" customHeight="1">
      <c r="A596" s="180"/>
      <c r="B596" s="180"/>
      <c r="C596" s="180"/>
      <c r="D596" s="180"/>
      <c r="E596" s="180"/>
      <c r="F596" s="180"/>
      <c r="G596" s="181"/>
      <c r="H596" s="9"/>
      <c r="I596" s="9"/>
      <c r="J596" s="9"/>
      <c r="K596" s="9"/>
      <c r="L596" s="9"/>
      <c r="M596" s="9"/>
      <c r="N596" s="9"/>
      <c r="O596" s="9"/>
      <c r="P596" s="9"/>
      <c r="Q596" s="9"/>
      <c r="R596" s="9"/>
      <c r="S596" s="9"/>
      <c r="T596" s="9"/>
      <c r="U596" s="9"/>
      <c r="V596" s="9"/>
      <c r="W596" s="9"/>
      <c r="X596" s="9"/>
      <c r="Y596" s="9"/>
      <c r="Z596" s="9"/>
    </row>
    <row r="597" spans="1:26" ht="16.5" customHeight="1">
      <c r="A597" s="180"/>
      <c r="B597" s="180"/>
      <c r="C597" s="180"/>
      <c r="D597" s="180"/>
      <c r="E597" s="180"/>
      <c r="F597" s="180"/>
      <c r="G597" s="181"/>
      <c r="H597" s="9"/>
      <c r="I597" s="9"/>
      <c r="J597" s="9"/>
      <c r="K597" s="9"/>
      <c r="L597" s="9"/>
      <c r="M597" s="9"/>
      <c r="N597" s="9"/>
      <c r="O597" s="9"/>
      <c r="P597" s="9"/>
      <c r="Q597" s="9"/>
      <c r="R597" s="9"/>
      <c r="S597" s="9"/>
      <c r="T597" s="9"/>
      <c r="U597" s="9"/>
      <c r="V597" s="9"/>
      <c r="W597" s="9"/>
      <c r="X597" s="9"/>
      <c r="Y597" s="9"/>
      <c r="Z597" s="9"/>
    </row>
    <row r="598" spans="1:26" ht="16.5" customHeight="1">
      <c r="A598" s="180"/>
      <c r="B598" s="180"/>
      <c r="C598" s="180"/>
      <c r="D598" s="180"/>
      <c r="E598" s="180"/>
      <c r="F598" s="180"/>
      <c r="G598" s="181"/>
      <c r="H598" s="9"/>
      <c r="I598" s="9"/>
      <c r="J598" s="9"/>
      <c r="K598" s="9"/>
      <c r="L598" s="9"/>
      <c r="M598" s="9"/>
      <c r="N598" s="9"/>
      <c r="O598" s="9"/>
      <c r="P598" s="9"/>
      <c r="Q598" s="9"/>
      <c r="R598" s="9"/>
      <c r="S598" s="9"/>
      <c r="T598" s="9"/>
      <c r="U598" s="9"/>
      <c r="V598" s="9"/>
      <c r="W598" s="9"/>
      <c r="X598" s="9"/>
      <c r="Y598" s="9"/>
      <c r="Z598" s="9"/>
    </row>
    <row r="599" spans="1:26" ht="16.5" customHeight="1">
      <c r="A599" s="180"/>
      <c r="B599" s="180"/>
      <c r="C599" s="180"/>
      <c r="D599" s="180"/>
      <c r="E599" s="180"/>
      <c r="F599" s="180"/>
      <c r="G599" s="181"/>
      <c r="H599" s="9"/>
      <c r="I599" s="9"/>
      <c r="J599" s="9"/>
      <c r="K599" s="9"/>
      <c r="L599" s="9"/>
      <c r="M599" s="9"/>
      <c r="N599" s="9"/>
      <c r="O599" s="9"/>
      <c r="P599" s="9"/>
      <c r="Q599" s="9"/>
      <c r="R599" s="9"/>
      <c r="S599" s="9"/>
      <c r="T599" s="9"/>
      <c r="U599" s="9"/>
      <c r="V599" s="9"/>
      <c r="W599" s="9"/>
      <c r="X599" s="9"/>
      <c r="Y599" s="9"/>
      <c r="Z599" s="9"/>
    </row>
    <row r="600" spans="1:26" ht="16.5" customHeight="1">
      <c r="A600" s="180"/>
      <c r="B600" s="180"/>
      <c r="C600" s="180"/>
      <c r="D600" s="180"/>
      <c r="E600" s="180"/>
      <c r="F600" s="180"/>
      <c r="G600" s="181"/>
      <c r="H600" s="9"/>
      <c r="I600" s="9"/>
      <c r="J600" s="9"/>
      <c r="K600" s="9"/>
      <c r="L600" s="9"/>
      <c r="M600" s="9"/>
      <c r="N600" s="9"/>
      <c r="O600" s="9"/>
      <c r="P600" s="9"/>
      <c r="Q600" s="9"/>
      <c r="R600" s="9"/>
      <c r="S600" s="9"/>
      <c r="T600" s="9"/>
      <c r="U600" s="9"/>
      <c r="V600" s="9"/>
      <c r="W600" s="9"/>
      <c r="X600" s="9"/>
      <c r="Y600" s="9"/>
      <c r="Z600" s="9"/>
    </row>
    <row r="601" spans="1:26" ht="16.5" customHeight="1">
      <c r="A601" s="180"/>
      <c r="B601" s="180"/>
      <c r="C601" s="180"/>
      <c r="D601" s="180"/>
      <c r="E601" s="180"/>
      <c r="F601" s="180"/>
      <c r="G601" s="181"/>
      <c r="H601" s="9"/>
      <c r="I601" s="9"/>
      <c r="J601" s="9"/>
      <c r="K601" s="9"/>
      <c r="L601" s="9"/>
      <c r="M601" s="9"/>
      <c r="N601" s="9"/>
      <c r="O601" s="9"/>
      <c r="P601" s="9"/>
      <c r="Q601" s="9"/>
      <c r="R601" s="9"/>
      <c r="S601" s="9"/>
      <c r="T601" s="9"/>
      <c r="U601" s="9"/>
      <c r="V601" s="9"/>
      <c r="W601" s="9"/>
      <c r="X601" s="9"/>
      <c r="Y601" s="9"/>
      <c r="Z601" s="9"/>
    </row>
    <row r="602" spans="1:26" ht="16.5" customHeight="1">
      <c r="A602" s="180"/>
      <c r="B602" s="180"/>
      <c r="C602" s="180"/>
      <c r="D602" s="180"/>
      <c r="E602" s="180"/>
      <c r="F602" s="180"/>
      <c r="G602" s="181"/>
      <c r="H602" s="9"/>
      <c r="I602" s="9"/>
      <c r="J602" s="9"/>
      <c r="K602" s="9"/>
      <c r="L602" s="9"/>
      <c r="M602" s="9"/>
      <c r="N602" s="9"/>
      <c r="O602" s="9"/>
      <c r="P602" s="9"/>
      <c r="Q602" s="9"/>
      <c r="R602" s="9"/>
      <c r="S602" s="9"/>
      <c r="T602" s="9"/>
      <c r="U602" s="9"/>
      <c r="V602" s="9"/>
      <c r="W602" s="9"/>
      <c r="X602" s="9"/>
      <c r="Y602" s="9"/>
      <c r="Z602" s="9"/>
    </row>
    <row r="603" spans="1:26" ht="16.5" customHeight="1">
      <c r="A603" s="180"/>
      <c r="B603" s="180"/>
      <c r="C603" s="180"/>
      <c r="D603" s="180"/>
      <c r="E603" s="180"/>
      <c r="F603" s="180"/>
      <c r="G603" s="181"/>
      <c r="H603" s="9"/>
      <c r="I603" s="9"/>
      <c r="J603" s="9"/>
      <c r="K603" s="9"/>
      <c r="L603" s="9"/>
      <c r="M603" s="9"/>
      <c r="N603" s="9"/>
      <c r="O603" s="9"/>
      <c r="P603" s="9"/>
      <c r="Q603" s="9"/>
      <c r="R603" s="9"/>
      <c r="S603" s="9"/>
      <c r="T603" s="9"/>
      <c r="U603" s="9"/>
      <c r="V603" s="9"/>
      <c r="W603" s="9"/>
      <c r="X603" s="9"/>
      <c r="Y603" s="9"/>
      <c r="Z603" s="9"/>
    </row>
    <row r="604" spans="1:26" ht="16.5" customHeight="1">
      <c r="A604" s="180"/>
      <c r="B604" s="180"/>
      <c r="C604" s="180"/>
      <c r="D604" s="180"/>
      <c r="E604" s="180"/>
      <c r="F604" s="180"/>
      <c r="G604" s="181"/>
      <c r="H604" s="9"/>
      <c r="I604" s="9"/>
      <c r="J604" s="9"/>
      <c r="K604" s="9"/>
      <c r="L604" s="9"/>
      <c r="M604" s="9"/>
      <c r="N604" s="9"/>
      <c r="O604" s="9"/>
      <c r="P604" s="9"/>
      <c r="Q604" s="9"/>
      <c r="R604" s="9"/>
      <c r="S604" s="9"/>
      <c r="T604" s="9"/>
      <c r="U604" s="9"/>
      <c r="V604" s="9"/>
      <c r="W604" s="9"/>
      <c r="X604" s="9"/>
      <c r="Y604" s="9"/>
      <c r="Z604" s="9"/>
    </row>
    <row r="605" spans="1:26" ht="16.5" customHeight="1">
      <c r="A605" s="180"/>
      <c r="B605" s="180"/>
      <c r="C605" s="180"/>
      <c r="D605" s="180"/>
      <c r="E605" s="180"/>
      <c r="F605" s="180"/>
      <c r="G605" s="181"/>
      <c r="H605" s="9"/>
      <c r="I605" s="9"/>
      <c r="J605" s="9"/>
      <c r="K605" s="9"/>
      <c r="L605" s="9"/>
      <c r="M605" s="9"/>
      <c r="N605" s="9"/>
      <c r="O605" s="9"/>
      <c r="P605" s="9"/>
      <c r="Q605" s="9"/>
      <c r="R605" s="9"/>
      <c r="S605" s="9"/>
      <c r="T605" s="9"/>
      <c r="U605" s="9"/>
      <c r="V605" s="9"/>
      <c r="W605" s="9"/>
      <c r="X605" s="9"/>
      <c r="Y605" s="9"/>
      <c r="Z605" s="9"/>
    </row>
    <row r="606" spans="1:26" ht="16.5" customHeight="1">
      <c r="A606" s="180"/>
      <c r="B606" s="180"/>
      <c r="C606" s="180"/>
      <c r="D606" s="180"/>
      <c r="E606" s="180"/>
      <c r="F606" s="180"/>
      <c r="G606" s="181"/>
      <c r="H606" s="9"/>
      <c r="I606" s="9"/>
      <c r="J606" s="9"/>
      <c r="K606" s="9"/>
      <c r="L606" s="9"/>
      <c r="M606" s="9"/>
      <c r="N606" s="9"/>
      <c r="O606" s="9"/>
      <c r="P606" s="9"/>
      <c r="Q606" s="9"/>
      <c r="R606" s="9"/>
      <c r="S606" s="9"/>
      <c r="T606" s="9"/>
      <c r="U606" s="9"/>
      <c r="V606" s="9"/>
      <c r="W606" s="9"/>
      <c r="X606" s="9"/>
      <c r="Y606" s="9"/>
      <c r="Z606" s="9"/>
    </row>
    <row r="607" spans="1:26" ht="16.5" customHeight="1">
      <c r="A607" s="180"/>
      <c r="B607" s="180"/>
      <c r="C607" s="180"/>
      <c r="D607" s="180"/>
      <c r="E607" s="180"/>
      <c r="F607" s="180"/>
      <c r="G607" s="181"/>
      <c r="H607" s="9"/>
      <c r="I607" s="9"/>
      <c r="J607" s="9"/>
      <c r="K607" s="9"/>
      <c r="L607" s="9"/>
      <c r="M607" s="9"/>
      <c r="N607" s="9"/>
      <c r="O607" s="9"/>
      <c r="P607" s="9"/>
      <c r="Q607" s="9"/>
      <c r="R607" s="9"/>
      <c r="S607" s="9"/>
      <c r="T607" s="9"/>
      <c r="U607" s="9"/>
      <c r="V607" s="9"/>
      <c r="W607" s="9"/>
      <c r="X607" s="9"/>
      <c r="Y607" s="9"/>
      <c r="Z607" s="9"/>
    </row>
    <row r="608" spans="1:26" ht="16.5" customHeight="1">
      <c r="A608" s="180"/>
      <c r="B608" s="180"/>
      <c r="C608" s="180"/>
      <c r="D608" s="180"/>
      <c r="E608" s="180"/>
      <c r="F608" s="180"/>
      <c r="G608" s="181"/>
      <c r="H608" s="9"/>
      <c r="I608" s="9"/>
      <c r="J608" s="9"/>
      <c r="K608" s="9"/>
      <c r="L608" s="9"/>
      <c r="M608" s="9"/>
      <c r="N608" s="9"/>
      <c r="O608" s="9"/>
      <c r="P608" s="9"/>
      <c r="Q608" s="9"/>
      <c r="R608" s="9"/>
      <c r="S608" s="9"/>
      <c r="T608" s="9"/>
      <c r="U608" s="9"/>
      <c r="V608" s="9"/>
      <c r="W608" s="9"/>
      <c r="X608" s="9"/>
      <c r="Y608" s="9"/>
      <c r="Z608" s="9"/>
    </row>
    <row r="609" spans="1:26" ht="16.5" customHeight="1">
      <c r="A609" s="180"/>
      <c r="B609" s="180"/>
      <c r="C609" s="180"/>
      <c r="D609" s="180"/>
      <c r="E609" s="180"/>
      <c r="F609" s="180"/>
      <c r="G609" s="181"/>
      <c r="H609" s="9"/>
      <c r="I609" s="9"/>
      <c r="J609" s="9"/>
      <c r="K609" s="9"/>
      <c r="L609" s="9"/>
      <c r="M609" s="9"/>
      <c r="N609" s="9"/>
      <c r="O609" s="9"/>
      <c r="P609" s="9"/>
      <c r="Q609" s="9"/>
      <c r="R609" s="9"/>
      <c r="S609" s="9"/>
      <c r="T609" s="9"/>
      <c r="U609" s="9"/>
      <c r="V609" s="9"/>
      <c r="W609" s="9"/>
      <c r="X609" s="9"/>
      <c r="Y609" s="9"/>
      <c r="Z609" s="9"/>
    </row>
    <row r="610" spans="1:26" ht="16.5" customHeight="1">
      <c r="A610" s="180"/>
      <c r="B610" s="180"/>
      <c r="C610" s="180"/>
      <c r="D610" s="180"/>
      <c r="E610" s="180"/>
      <c r="F610" s="180"/>
      <c r="G610" s="181"/>
      <c r="H610" s="9"/>
      <c r="I610" s="9"/>
      <c r="J610" s="9"/>
      <c r="K610" s="9"/>
      <c r="L610" s="9"/>
      <c r="M610" s="9"/>
      <c r="N610" s="9"/>
      <c r="O610" s="9"/>
      <c r="P610" s="9"/>
      <c r="Q610" s="9"/>
      <c r="R610" s="9"/>
      <c r="S610" s="9"/>
      <c r="T610" s="9"/>
      <c r="U610" s="9"/>
      <c r="V610" s="9"/>
      <c r="W610" s="9"/>
      <c r="X610" s="9"/>
      <c r="Y610" s="9"/>
      <c r="Z610" s="9"/>
    </row>
    <row r="611" spans="1:26" ht="16.5" customHeight="1">
      <c r="A611" s="180"/>
      <c r="B611" s="180"/>
      <c r="C611" s="180"/>
      <c r="D611" s="180"/>
      <c r="E611" s="180"/>
      <c r="F611" s="180"/>
      <c r="G611" s="181"/>
      <c r="H611" s="9"/>
      <c r="I611" s="9"/>
      <c r="J611" s="9"/>
      <c r="K611" s="9"/>
      <c r="L611" s="9"/>
      <c r="M611" s="9"/>
      <c r="N611" s="9"/>
      <c r="O611" s="9"/>
      <c r="P611" s="9"/>
      <c r="Q611" s="9"/>
      <c r="R611" s="9"/>
      <c r="S611" s="9"/>
      <c r="T611" s="9"/>
      <c r="U611" s="9"/>
      <c r="V611" s="9"/>
      <c r="W611" s="9"/>
      <c r="X611" s="9"/>
      <c r="Y611" s="9"/>
      <c r="Z611" s="9"/>
    </row>
    <row r="612" spans="1:26" ht="16.5" customHeight="1">
      <c r="A612" s="180"/>
      <c r="B612" s="180"/>
      <c r="C612" s="180"/>
      <c r="D612" s="180"/>
      <c r="E612" s="180"/>
      <c r="F612" s="180"/>
      <c r="G612" s="181"/>
      <c r="H612" s="9"/>
      <c r="I612" s="9"/>
      <c r="J612" s="9"/>
      <c r="K612" s="9"/>
      <c r="L612" s="9"/>
      <c r="M612" s="9"/>
      <c r="N612" s="9"/>
      <c r="O612" s="9"/>
      <c r="P612" s="9"/>
      <c r="Q612" s="9"/>
      <c r="R612" s="9"/>
      <c r="S612" s="9"/>
      <c r="T612" s="9"/>
      <c r="U612" s="9"/>
      <c r="V612" s="9"/>
      <c r="W612" s="9"/>
      <c r="X612" s="9"/>
      <c r="Y612" s="9"/>
      <c r="Z612" s="9"/>
    </row>
    <row r="613" spans="1:26" ht="16.5" customHeight="1">
      <c r="A613" s="180"/>
      <c r="B613" s="180"/>
      <c r="C613" s="180"/>
      <c r="D613" s="180"/>
      <c r="E613" s="180"/>
      <c r="F613" s="180"/>
      <c r="G613" s="181"/>
      <c r="H613" s="9"/>
      <c r="I613" s="9"/>
      <c r="J613" s="9"/>
      <c r="K613" s="9"/>
      <c r="L613" s="9"/>
      <c r="M613" s="9"/>
      <c r="N613" s="9"/>
      <c r="O613" s="9"/>
      <c r="P613" s="9"/>
      <c r="Q613" s="9"/>
      <c r="R613" s="9"/>
      <c r="S613" s="9"/>
      <c r="T613" s="9"/>
      <c r="U613" s="9"/>
      <c r="V613" s="9"/>
      <c r="W613" s="9"/>
      <c r="X613" s="9"/>
      <c r="Y613" s="9"/>
      <c r="Z613" s="9"/>
    </row>
    <row r="614" spans="1:26" ht="16.5" customHeight="1">
      <c r="A614" s="180"/>
      <c r="B614" s="180"/>
      <c r="C614" s="180"/>
      <c r="D614" s="180"/>
      <c r="E614" s="180"/>
      <c r="F614" s="180"/>
      <c r="G614" s="181"/>
      <c r="H614" s="9"/>
      <c r="I614" s="9"/>
      <c r="J614" s="9"/>
      <c r="K614" s="9"/>
      <c r="L614" s="9"/>
      <c r="M614" s="9"/>
      <c r="N614" s="9"/>
      <c r="O614" s="9"/>
      <c r="P614" s="9"/>
      <c r="Q614" s="9"/>
      <c r="R614" s="9"/>
      <c r="S614" s="9"/>
      <c r="T614" s="9"/>
      <c r="U614" s="9"/>
      <c r="V614" s="9"/>
      <c r="W614" s="9"/>
      <c r="X614" s="9"/>
      <c r="Y614" s="9"/>
      <c r="Z614" s="9"/>
    </row>
    <row r="615" spans="1:26" ht="16.5" customHeight="1">
      <c r="A615" s="180"/>
      <c r="B615" s="180"/>
      <c r="C615" s="180"/>
      <c r="D615" s="180"/>
      <c r="E615" s="180"/>
      <c r="F615" s="180"/>
      <c r="G615" s="181"/>
      <c r="H615" s="9"/>
      <c r="I615" s="9"/>
      <c r="J615" s="9"/>
      <c r="K615" s="9"/>
      <c r="L615" s="9"/>
      <c r="M615" s="9"/>
      <c r="N615" s="9"/>
      <c r="O615" s="9"/>
      <c r="P615" s="9"/>
      <c r="Q615" s="9"/>
      <c r="R615" s="9"/>
      <c r="S615" s="9"/>
      <c r="T615" s="9"/>
      <c r="U615" s="9"/>
      <c r="V615" s="9"/>
      <c r="W615" s="9"/>
      <c r="X615" s="9"/>
      <c r="Y615" s="9"/>
      <c r="Z615" s="9"/>
    </row>
    <row r="616" spans="1:26" ht="16.5" customHeight="1">
      <c r="A616" s="180"/>
      <c r="B616" s="180"/>
      <c r="C616" s="180"/>
      <c r="D616" s="180"/>
      <c r="E616" s="180"/>
      <c r="F616" s="180"/>
      <c r="G616" s="181"/>
      <c r="H616" s="9"/>
      <c r="I616" s="9"/>
      <c r="J616" s="9"/>
      <c r="K616" s="9"/>
      <c r="L616" s="9"/>
      <c r="M616" s="9"/>
      <c r="N616" s="9"/>
      <c r="O616" s="9"/>
      <c r="P616" s="9"/>
      <c r="Q616" s="9"/>
      <c r="R616" s="9"/>
      <c r="S616" s="9"/>
      <c r="T616" s="9"/>
      <c r="U616" s="9"/>
      <c r="V616" s="9"/>
      <c r="W616" s="9"/>
      <c r="X616" s="9"/>
      <c r="Y616" s="9"/>
      <c r="Z616" s="9"/>
    </row>
    <row r="617" spans="1:26" ht="16.5" customHeight="1">
      <c r="A617" s="180"/>
      <c r="B617" s="180"/>
      <c r="C617" s="180"/>
      <c r="D617" s="180"/>
      <c r="E617" s="180"/>
      <c r="F617" s="180"/>
      <c r="G617" s="181"/>
      <c r="H617" s="9"/>
      <c r="I617" s="9"/>
      <c r="J617" s="9"/>
      <c r="K617" s="9"/>
      <c r="L617" s="9"/>
      <c r="M617" s="9"/>
      <c r="N617" s="9"/>
      <c r="O617" s="9"/>
      <c r="P617" s="9"/>
      <c r="Q617" s="9"/>
      <c r="R617" s="9"/>
      <c r="S617" s="9"/>
      <c r="T617" s="9"/>
      <c r="U617" s="9"/>
      <c r="V617" s="9"/>
      <c r="W617" s="9"/>
      <c r="X617" s="9"/>
      <c r="Y617" s="9"/>
      <c r="Z617" s="9"/>
    </row>
    <row r="618" spans="1:26" ht="16.5" customHeight="1">
      <c r="A618" s="180"/>
      <c r="B618" s="180"/>
      <c r="C618" s="180"/>
      <c r="D618" s="180"/>
      <c r="E618" s="180"/>
      <c r="F618" s="180"/>
      <c r="G618" s="181"/>
      <c r="H618" s="9"/>
      <c r="I618" s="9"/>
      <c r="J618" s="9"/>
      <c r="K618" s="9"/>
      <c r="L618" s="9"/>
      <c r="M618" s="9"/>
      <c r="N618" s="9"/>
      <c r="O618" s="9"/>
      <c r="P618" s="9"/>
      <c r="Q618" s="9"/>
      <c r="R618" s="9"/>
      <c r="S618" s="9"/>
      <c r="T618" s="9"/>
      <c r="U618" s="9"/>
      <c r="V618" s="9"/>
      <c r="W618" s="9"/>
      <c r="X618" s="9"/>
      <c r="Y618" s="9"/>
      <c r="Z618" s="9"/>
    </row>
    <row r="619" spans="1:26" ht="16.5" customHeight="1">
      <c r="A619" s="180"/>
      <c r="B619" s="180"/>
      <c r="C619" s="180"/>
      <c r="D619" s="180"/>
      <c r="E619" s="180"/>
      <c r="F619" s="180"/>
      <c r="G619" s="181"/>
      <c r="H619" s="9"/>
      <c r="I619" s="9"/>
      <c r="J619" s="9"/>
      <c r="K619" s="9"/>
      <c r="L619" s="9"/>
      <c r="M619" s="9"/>
      <c r="N619" s="9"/>
      <c r="O619" s="9"/>
      <c r="P619" s="9"/>
      <c r="Q619" s="9"/>
      <c r="R619" s="9"/>
      <c r="S619" s="9"/>
      <c r="T619" s="9"/>
      <c r="U619" s="9"/>
      <c r="V619" s="9"/>
      <c r="W619" s="9"/>
      <c r="X619" s="9"/>
      <c r="Y619" s="9"/>
      <c r="Z619" s="9"/>
    </row>
    <row r="620" spans="1:26" ht="16.5" customHeight="1">
      <c r="A620" s="180"/>
      <c r="B620" s="180"/>
      <c r="C620" s="180"/>
      <c r="D620" s="180"/>
      <c r="E620" s="180"/>
      <c r="F620" s="180"/>
      <c r="G620" s="181"/>
      <c r="H620" s="9"/>
      <c r="I620" s="9"/>
      <c r="J620" s="9"/>
      <c r="K620" s="9"/>
      <c r="L620" s="9"/>
      <c r="M620" s="9"/>
      <c r="N620" s="9"/>
      <c r="O620" s="9"/>
      <c r="P620" s="9"/>
      <c r="Q620" s="9"/>
      <c r="R620" s="9"/>
      <c r="S620" s="9"/>
      <c r="T620" s="9"/>
      <c r="U620" s="9"/>
      <c r="V620" s="9"/>
      <c r="W620" s="9"/>
      <c r="X620" s="9"/>
      <c r="Y620" s="9"/>
      <c r="Z620" s="9"/>
    </row>
    <row r="621" spans="1:26" ht="16.5" customHeight="1">
      <c r="A621" s="180"/>
      <c r="B621" s="180"/>
      <c r="C621" s="180"/>
      <c r="D621" s="180"/>
      <c r="E621" s="180"/>
      <c r="F621" s="180"/>
      <c r="G621" s="181"/>
      <c r="H621" s="9"/>
      <c r="I621" s="9"/>
      <c r="J621" s="9"/>
      <c r="K621" s="9"/>
      <c r="L621" s="9"/>
      <c r="M621" s="9"/>
      <c r="N621" s="9"/>
      <c r="O621" s="9"/>
      <c r="P621" s="9"/>
      <c r="Q621" s="9"/>
      <c r="R621" s="9"/>
      <c r="S621" s="9"/>
      <c r="T621" s="9"/>
      <c r="U621" s="9"/>
      <c r="V621" s="9"/>
      <c r="W621" s="9"/>
      <c r="X621" s="9"/>
      <c r="Y621" s="9"/>
      <c r="Z621" s="9"/>
    </row>
    <row r="622" spans="1:26" ht="16.5" customHeight="1">
      <c r="A622" s="180"/>
      <c r="B622" s="180"/>
      <c r="C622" s="180"/>
      <c r="D622" s="180"/>
      <c r="E622" s="180"/>
      <c r="F622" s="180"/>
      <c r="G622" s="181"/>
      <c r="H622" s="9"/>
      <c r="I622" s="9"/>
      <c r="J622" s="9"/>
      <c r="K622" s="9"/>
      <c r="L622" s="9"/>
      <c r="M622" s="9"/>
      <c r="N622" s="9"/>
      <c r="O622" s="9"/>
      <c r="P622" s="9"/>
      <c r="Q622" s="9"/>
      <c r="R622" s="9"/>
      <c r="S622" s="9"/>
      <c r="T622" s="9"/>
      <c r="U622" s="9"/>
      <c r="V622" s="9"/>
      <c r="W622" s="9"/>
      <c r="X622" s="9"/>
      <c r="Y622" s="9"/>
      <c r="Z622" s="9"/>
    </row>
    <row r="623" spans="1:26" ht="16.5" customHeight="1">
      <c r="A623" s="180"/>
      <c r="B623" s="180"/>
      <c r="C623" s="180"/>
      <c r="D623" s="180"/>
      <c r="E623" s="180"/>
      <c r="F623" s="180"/>
      <c r="G623" s="181"/>
      <c r="H623" s="9"/>
      <c r="I623" s="9"/>
      <c r="J623" s="9"/>
      <c r="K623" s="9"/>
      <c r="L623" s="9"/>
      <c r="M623" s="9"/>
      <c r="N623" s="9"/>
      <c r="O623" s="9"/>
      <c r="P623" s="9"/>
      <c r="Q623" s="9"/>
      <c r="R623" s="9"/>
      <c r="S623" s="9"/>
      <c r="T623" s="9"/>
      <c r="U623" s="9"/>
      <c r="V623" s="9"/>
      <c r="W623" s="9"/>
      <c r="X623" s="9"/>
      <c r="Y623" s="9"/>
      <c r="Z623" s="9"/>
    </row>
    <row r="624" spans="1:26" ht="16.5" customHeight="1">
      <c r="A624" s="180"/>
      <c r="B624" s="180"/>
      <c r="C624" s="180"/>
      <c r="D624" s="180"/>
      <c r="E624" s="180"/>
      <c r="F624" s="180"/>
      <c r="G624" s="181"/>
      <c r="H624" s="9"/>
      <c r="I624" s="9"/>
      <c r="J624" s="9"/>
      <c r="K624" s="9"/>
      <c r="L624" s="9"/>
      <c r="M624" s="9"/>
      <c r="N624" s="9"/>
      <c r="O624" s="9"/>
      <c r="P624" s="9"/>
      <c r="Q624" s="9"/>
      <c r="R624" s="9"/>
      <c r="S624" s="9"/>
      <c r="T624" s="9"/>
      <c r="U624" s="9"/>
      <c r="V624" s="9"/>
      <c r="W624" s="9"/>
      <c r="X624" s="9"/>
      <c r="Y624" s="9"/>
      <c r="Z624" s="9"/>
    </row>
    <row r="625" spans="1:26" ht="16.5" customHeight="1">
      <c r="A625" s="180"/>
      <c r="B625" s="180"/>
      <c r="C625" s="180"/>
      <c r="D625" s="180"/>
      <c r="E625" s="180"/>
      <c r="F625" s="180"/>
      <c r="G625" s="181"/>
      <c r="H625" s="9"/>
      <c r="I625" s="9"/>
      <c r="J625" s="9"/>
      <c r="K625" s="9"/>
      <c r="L625" s="9"/>
      <c r="M625" s="9"/>
      <c r="N625" s="9"/>
      <c r="O625" s="9"/>
      <c r="P625" s="9"/>
      <c r="Q625" s="9"/>
      <c r="R625" s="9"/>
      <c r="S625" s="9"/>
      <c r="T625" s="9"/>
      <c r="U625" s="9"/>
      <c r="V625" s="9"/>
      <c r="W625" s="9"/>
      <c r="X625" s="9"/>
      <c r="Y625" s="9"/>
      <c r="Z625" s="9"/>
    </row>
    <row r="626" spans="1:26" ht="16.5" customHeight="1">
      <c r="A626" s="180"/>
      <c r="B626" s="180"/>
      <c r="C626" s="180"/>
      <c r="D626" s="180"/>
      <c r="E626" s="180"/>
      <c r="F626" s="180"/>
      <c r="G626" s="181"/>
      <c r="H626" s="9"/>
      <c r="I626" s="9"/>
      <c r="J626" s="9"/>
      <c r="K626" s="9"/>
      <c r="L626" s="9"/>
      <c r="M626" s="9"/>
      <c r="N626" s="9"/>
      <c r="O626" s="9"/>
      <c r="P626" s="9"/>
      <c r="Q626" s="9"/>
      <c r="R626" s="9"/>
      <c r="S626" s="9"/>
      <c r="T626" s="9"/>
      <c r="U626" s="9"/>
      <c r="V626" s="9"/>
      <c r="W626" s="9"/>
      <c r="X626" s="9"/>
      <c r="Y626" s="9"/>
      <c r="Z626" s="9"/>
    </row>
    <row r="627" spans="1:26" ht="16.5" customHeight="1">
      <c r="A627" s="180"/>
      <c r="B627" s="180"/>
      <c r="C627" s="180"/>
      <c r="D627" s="180"/>
      <c r="E627" s="180"/>
      <c r="F627" s="180"/>
      <c r="G627" s="181"/>
      <c r="H627" s="9"/>
      <c r="I627" s="9"/>
      <c r="J627" s="9"/>
      <c r="K627" s="9"/>
      <c r="L627" s="9"/>
      <c r="M627" s="9"/>
      <c r="N627" s="9"/>
      <c r="O627" s="9"/>
      <c r="P627" s="9"/>
      <c r="Q627" s="9"/>
      <c r="R627" s="9"/>
      <c r="S627" s="9"/>
      <c r="T627" s="9"/>
      <c r="U627" s="9"/>
      <c r="V627" s="9"/>
      <c r="W627" s="9"/>
      <c r="X627" s="9"/>
      <c r="Y627" s="9"/>
      <c r="Z627" s="9"/>
    </row>
    <row r="628" spans="1:26" ht="16.5" customHeight="1">
      <c r="A628" s="180"/>
      <c r="B628" s="180"/>
      <c r="C628" s="180"/>
      <c r="D628" s="180"/>
      <c r="E628" s="180"/>
      <c r="F628" s="180"/>
      <c r="G628" s="181"/>
      <c r="H628" s="9"/>
      <c r="I628" s="9"/>
      <c r="J628" s="9"/>
      <c r="K628" s="9"/>
      <c r="L628" s="9"/>
      <c r="M628" s="9"/>
      <c r="N628" s="9"/>
      <c r="O628" s="9"/>
      <c r="P628" s="9"/>
      <c r="Q628" s="9"/>
      <c r="R628" s="9"/>
      <c r="S628" s="9"/>
      <c r="T628" s="9"/>
      <c r="U628" s="9"/>
      <c r="V628" s="9"/>
      <c r="W628" s="9"/>
      <c r="X628" s="9"/>
      <c r="Y628" s="9"/>
      <c r="Z628" s="9"/>
    </row>
    <row r="629" spans="1:26" ht="16.5" customHeight="1">
      <c r="A629" s="180"/>
      <c r="B629" s="180"/>
      <c r="C629" s="180"/>
      <c r="D629" s="180"/>
      <c r="E629" s="180"/>
      <c r="F629" s="180"/>
      <c r="G629" s="181"/>
      <c r="H629" s="9"/>
      <c r="I629" s="9"/>
      <c r="J629" s="9"/>
      <c r="K629" s="9"/>
      <c r="L629" s="9"/>
      <c r="M629" s="9"/>
      <c r="N629" s="9"/>
      <c r="O629" s="9"/>
      <c r="P629" s="9"/>
      <c r="Q629" s="9"/>
      <c r="R629" s="9"/>
      <c r="S629" s="9"/>
      <c r="T629" s="9"/>
      <c r="U629" s="9"/>
      <c r="V629" s="9"/>
      <c r="W629" s="9"/>
      <c r="X629" s="9"/>
      <c r="Y629" s="9"/>
      <c r="Z629" s="9"/>
    </row>
    <row r="630" spans="1:26" ht="16.5" customHeight="1">
      <c r="A630" s="180"/>
      <c r="B630" s="180"/>
      <c r="C630" s="180"/>
      <c r="D630" s="180"/>
      <c r="E630" s="180"/>
      <c r="F630" s="180"/>
      <c r="G630" s="181"/>
      <c r="H630" s="9"/>
      <c r="I630" s="9"/>
      <c r="J630" s="9"/>
      <c r="K630" s="9"/>
      <c r="L630" s="9"/>
      <c r="M630" s="9"/>
      <c r="N630" s="9"/>
      <c r="O630" s="9"/>
      <c r="P630" s="9"/>
      <c r="Q630" s="9"/>
      <c r="R630" s="9"/>
      <c r="S630" s="9"/>
      <c r="T630" s="9"/>
      <c r="U630" s="9"/>
      <c r="V630" s="9"/>
      <c r="W630" s="9"/>
      <c r="X630" s="9"/>
      <c r="Y630" s="9"/>
      <c r="Z630" s="9"/>
    </row>
    <row r="631" spans="1:26" ht="16.5" customHeight="1">
      <c r="A631" s="180"/>
      <c r="B631" s="180"/>
      <c r="C631" s="180"/>
      <c r="D631" s="180"/>
      <c r="E631" s="180"/>
      <c r="F631" s="180"/>
      <c r="G631" s="181"/>
      <c r="H631" s="9"/>
      <c r="I631" s="9"/>
      <c r="J631" s="9"/>
      <c r="K631" s="9"/>
      <c r="L631" s="9"/>
      <c r="M631" s="9"/>
      <c r="N631" s="9"/>
      <c r="O631" s="9"/>
      <c r="P631" s="9"/>
      <c r="Q631" s="9"/>
      <c r="R631" s="9"/>
      <c r="S631" s="9"/>
      <c r="T631" s="9"/>
      <c r="U631" s="9"/>
      <c r="V631" s="9"/>
      <c r="W631" s="9"/>
      <c r="X631" s="9"/>
      <c r="Y631" s="9"/>
      <c r="Z631" s="9"/>
    </row>
    <row r="632" spans="1:26" ht="16.5" customHeight="1">
      <c r="A632" s="180"/>
      <c r="B632" s="180"/>
      <c r="C632" s="180"/>
      <c r="D632" s="180"/>
      <c r="E632" s="180"/>
      <c r="F632" s="180"/>
      <c r="G632" s="181"/>
      <c r="H632" s="9"/>
      <c r="I632" s="9"/>
      <c r="J632" s="9"/>
      <c r="K632" s="9"/>
      <c r="L632" s="9"/>
      <c r="M632" s="9"/>
      <c r="N632" s="9"/>
      <c r="O632" s="9"/>
      <c r="P632" s="9"/>
      <c r="Q632" s="9"/>
      <c r="R632" s="9"/>
      <c r="S632" s="9"/>
      <c r="T632" s="9"/>
      <c r="U632" s="9"/>
      <c r="V632" s="9"/>
      <c r="W632" s="9"/>
      <c r="X632" s="9"/>
      <c r="Y632" s="9"/>
      <c r="Z632" s="9"/>
    </row>
    <row r="633" spans="1:26" ht="16.5" customHeight="1">
      <c r="A633" s="180"/>
      <c r="B633" s="180"/>
      <c r="C633" s="180"/>
      <c r="D633" s="180"/>
      <c r="E633" s="180"/>
      <c r="F633" s="180"/>
      <c r="G633" s="181"/>
      <c r="H633" s="9"/>
      <c r="I633" s="9"/>
      <c r="J633" s="9"/>
      <c r="K633" s="9"/>
      <c r="L633" s="9"/>
      <c r="M633" s="9"/>
      <c r="N633" s="9"/>
      <c r="O633" s="9"/>
      <c r="P633" s="9"/>
      <c r="Q633" s="9"/>
      <c r="R633" s="9"/>
      <c r="S633" s="9"/>
      <c r="T633" s="9"/>
      <c r="U633" s="9"/>
      <c r="V633" s="9"/>
      <c r="W633" s="9"/>
      <c r="X633" s="9"/>
      <c r="Y633" s="9"/>
      <c r="Z633" s="9"/>
    </row>
    <row r="634" spans="1:26" ht="16.5" customHeight="1">
      <c r="A634" s="180"/>
      <c r="B634" s="180"/>
      <c r="C634" s="180"/>
      <c r="D634" s="180"/>
      <c r="E634" s="180"/>
      <c r="F634" s="180"/>
      <c r="G634" s="181"/>
      <c r="H634" s="9"/>
      <c r="I634" s="9"/>
      <c r="J634" s="9"/>
      <c r="K634" s="9"/>
      <c r="L634" s="9"/>
      <c r="M634" s="9"/>
      <c r="N634" s="9"/>
      <c r="O634" s="9"/>
      <c r="P634" s="9"/>
      <c r="Q634" s="9"/>
      <c r="R634" s="9"/>
      <c r="S634" s="9"/>
      <c r="T634" s="9"/>
      <c r="U634" s="9"/>
      <c r="V634" s="9"/>
      <c r="W634" s="9"/>
      <c r="X634" s="9"/>
      <c r="Y634" s="9"/>
      <c r="Z634" s="9"/>
    </row>
    <row r="635" spans="1:26" ht="16.5" customHeight="1">
      <c r="A635" s="180"/>
      <c r="B635" s="180"/>
      <c r="C635" s="180"/>
      <c r="D635" s="180"/>
      <c r="E635" s="180"/>
      <c r="F635" s="180"/>
      <c r="G635" s="181"/>
      <c r="H635" s="9"/>
      <c r="I635" s="9"/>
      <c r="J635" s="9"/>
      <c r="K635" s="9"/>
      <c r="L635" s="9"/>
      <c r="M635" s="9"/>
      <c r="N635" s="9"/>
      <c r="O635" s="9"/>
      <c r="P635" s="9"/>
      <c r="Q635" s="9"/>
      <c r="R635" s="9"/>
      <c r="S635" s="9"/>
      <c r="T635" s="9"/>
      <c r="U635" s="9"/>
      <c r="V635" s="9"/>
      <c r="W635" s="9"/>
      <c r="X635" s="9"/>
      <c r="Y635" s="9"/>
      <c r="Z635" s="9"/>
    </row>
    <row r="636" spans="1:26" ht="16.5" customHeight="1">
      <c r="A636" s="180"/>
      <c r="B636" s="180"/>
      <c r="C636" s="180"/>
      <c r="D636" s="180"/>
      <c r="E636" s="180"/>
      <c r="F636" s="180"/>
      <c r="G636" s="181"/>
      <c r="H636" s="9"/>
      <c r="I636" s="9"/>
      <c r="J636" s="9"/>
      <c r="K636" s="9"/>
      <c r="L636" s="9"/>
      <c r="M636" s="9"/>
      <c r="N636" s="9"/>
      <c r="O636" s="9"/>
      <c r="P636" s="9"/>
      <c r="Q636" s="9"/>
      <c r="R636" s="9"/>
      <c r="S636" s="9"/>
      <c r="T636" s="9"/>
      <c r="U636" s="9"/>
      <c r="V636" s="9"/>
      <c r="W636" s="9"/>
      <c r="X636" s="9"/>
      <c r="Y636" s="9"/>
      <c r="Z636" s="9"/>
    </row>
    <row r="637" spans="1:26" ht="16.5" customHeight="1">
      <c r="A637" s="180"/>
      <c r="B637" s="180"/>
      <c r="C637" s="180"/>
      <c r="D637" s="180"/>
      <c r="E637" s="180"/>
      <c r="F637" s="180"/>
      <c r="G637" s="181"/>
      <c r="H637" s="9"/>
      <c r="I637" s="9"/>
      <c r="J637" s="9"/>
      <c r="K637" s="9"/>
      <c r="L637" s="9"/>
      <c r="M637" s="9"/>
      <c r="N637" s="9"/>
      <c r="O637" s="9"/>
      <c r="P637" s="9"/>
      <c r="Q637" s="9"/>
      <c r="R637" s="9"/>
      <c r="S637" s="9"/>
      <c r="T637" s="9"/>
      <c r="U637" s="9"/>
      <c r="V637" s="9"/>
      <c r="W637" s="9"/>
      <c r="X637" s="9"/>
      <c r="Y637" s="9"/>
      <c r="Z637" s="9"/>
    </row>
    <row r="638" spans="1:26" ht="16.5" customHeight="1">
      <c r="A638" s="180"/>
      <c r="B638" s="180"/>
      <c r="C638" s="180"/>
      <c r="D638" s="180"/>
      <c r="E638" s="180"/>
      <c r="F638" s="180"/>
      <c r="G638" s="181"/>
      <c r="H638" s="9"/>
      <c r="I638" s="9"/>
      <c r="J638" s="9"/>
      <c r="K638" s="9"/>
      <c r="L638" s="9"/>
      <c r="M638" s="9"/>
      <c r="N638" s="9"/>
      <c r="O638" s="9"/>
      <c r="P638" s="9"/>
      <c r="Q638" s="9"/>
      <c r="R638" s="9"/>
      <c r="S638" s="9"/>
      <c r="T638" s="9"/>
      <c r="U638" s="9"/>
      <c r="V638" s="9"/>
      <c r="W638" s="9"/>
      <c r="X638" s="9"/>
      <c r="Y638" s="9"/>
      <c r="Z638" s="9"/>
    </row>
    <row r="639" spans="1:26" ht="16.5" customHeight="1">
      <c r="A639" s="180"/>
      <c r="B639" s="180"/>
      <c r="C639" s="180"/>
      <c r="D639" s="180"/>
      <c r="E639" s="180"/>
      <c r="F639" s="180"/>
      <c r="G639" s="181"/>
      <c r="H639" s="9"/>
      <c r="I639" s="9"/>
      <c r="J639" s="9"/>
      <c r="K639" s="9"/>
      <c r="L639" s="9"/>
      <c r="M639" s="9"/>
      <c r="N639" s="9"/>
      <c r="O639" s="9"/>
      <c r="P639" s="9"/>
      <c r="Q639" s="9"/>
      <c r="R639" s="9"/>
      <c r="S639" s="9"/>
      <c r="T639" s="9"/>
      <c r="U639" s="9"/>
      <c r="V639" s="9"/>
      <c r="W639" s="9"/>
      <c r="X639" s="9"/>
      <c r="Y639" s="9"/>
      <c r="Z639" s="9"/>
    </row>
    <row r="640" spans="1:26" ht="16.5" customHeight="1">
      <c r="A640" s="180"/>
      <c r="B640" s="180"/>
      <c r="C640" s="180"/>
      <c r="D640" s="180"/>
      <c r="E640" s="180"/>
      <c r="F640" s="180"/>
      <c r="G640" s="181"/>
      <c r="H640" s="9"/>
      <c r="I640" s="9"/>
      <c r="J640" s="9"/>
      <c r="K640" s="9"/>
      <c r="L640" s="9"/>
      <c r="M640" s="9"/>
      <c r="N640" s="9"/>
      <c r="O640" s="9"/>
      <c r="P640" s="9"/>
      <c r="Q640" s="9"/>
      <c r="R640" s="9"/>
      <c r="S640" s="9"/>
      <c r="T640" s="9"/>
      <c r="U640" s="9"/>
      <c r="V640" s="9"/>
      <c r="W640" s="9"/>
      <c r="X640" s="9"/>
      <c r="Y640" s="9"/>
      <c r="Z640" s="9"/>
    </row>
    <row r="641" spans="1:26" ht="16.5" customHeight="1">
      <c r="A641" s="180"/>
      <c r="B641" s="180"/>
      <c r="C641" s="180"/>
      <c r="D641" s="180"/>
      <c r="E641" s="180"/>
      <c r="F641" s="180"/>
      <c r="G641" s="181"/>
      <c r="H641" s="9"/>
      <c r="I641" s="9"/>
      <c r="J641" s="9"/>
      <c r="K641" s="9"/>
      <c r="L641" s="9"/>
      <c r="M641" s="9"/>
      <c r="N641" s="9"/>
      <c r="O641" s="9"/>
      <c r="P641" s="9"/>
      <c r="Q641" s="9"/>
      <c r="R641" s="9"/>
      <c r="S641" s="9"/>
      <c r="T641" s="9"/>
      <c r="U641" s="9"/>
      <c r="V641" s="9"/>
      <c r="W641" s="9"/>
      <c r="X641" s="9"/>
      <c r="Y641" s="9"/>
      <c r="Z641" s="9"/>
    </row>
    <row r="642" spans="1:26" ht="16.5" customHeight="1">
      <c r="A642" s="180"/>
      <c r="B642" s="180"/>
      <c r="C642" s="180"/>
      <c r="D642" s="180"/>
      <c r="E642" s="180"/>
      <c r="F642" s="180"/>
      <c r="G642" s="181"/>
      <c r="H642" s="9"/>
      <c r="I642" s="9"/>
      <c r="J642" s="9"/>
      <c r="K642" s="9"/>
      <c r="L642" s="9"/>
      <c r="M642" s="9"/>
      <c r="N642" s="9"/>
      <c r="O642" s="9"/>
      <c r="P642" s="9"/>
      <c r="Q642" s="9"/>
      <c r="R642" s="9"/>
      <c r="S642" s="9"/>
      <c r="T642" s="9"/>
      <c r="U642" s="9"/>
      <c r="V642" s="9"/>
      <c r="W642" s="9"/>
      <c r="X642" s="9"/>
      <c r="Y642" s="9"/>
      <c r="Z642" s="9"/>
    </row>
    <row r="643" spans="1:26" ht="16.5" customHeight="1">
      <c r="A643" s="180"/>
      <c r="B643" s="180"/>
      <c r="C643" s="180"/>
      <c r="D643" s="180"/>
      <c r="E643" s="180"/>
      <c r="F643" s="180"/>
      <c r="G643" s="181"/>
      <c r="H643" s="9"/>
      <c r="I643" s="9"/>
      <c r="J643" s="9"/>
      <c r="K643" s="9"/>
      <c r="L643" s="9"/>
      <c r="M643" s="9"/>
      <c r="N643" s="9"/>
      <c r="O643" s="9"/>
      <c r="P643" s="9"/>
      <c r="Q643" s="9"/>
      <c r="R643" s="9"/>
      <c r="S643" s="9"/>
      <c r="T643" s="9"/>
      <c r="U643" s="9"/>
      <c r="V643" s="9"/>
      <c r="W643" s="9"/>
      <c r="X643" s="9"/>
      <c r="Y643" s="9"/>
      <c r="Z643" s="9"/>
    </row>
    <row r="644" spans="1:26" ht="16.5" customHeight="1">
      <c r="A644" s="180"/>
      <c r="B644" s="180"/>
      <c r="C644" s="180"/>
      <c r="D644" s="180"/>
      <c r="E644" s="180"/>
      <c r="F644" s="180"/>
      <c r="G644" s="181"/>
      <c r="H644" s="9"/>
      <c r="I644" s="9"/>
      <c r="J644" s="9"/>
      <c r="K644" s="9"/>
      <c r="L644" s="9"/>
      <c r="M644" s="9"/>
      <c r="N644" s="9"/>
      <c r="O644" s="9"/>
      <c r="P644" s="9"/>
      <c r="Q644" s="9"/>
      <c r="R644" s="9"/>
      <c r="S644" s="9"/>
      <c r="T644" s="9"/>
      <c r="U644" s="9"/>
      <c r="V644" s="9"/>
      <c r="W644" s="9"/>
      <c r="X644" s="9"/>
      <c r="Y644" s="9"/>
      <c r="Z644" s="9"/>
    </row>
    <row r="645" spans="1:26" ht="16.5" customHeight="1">
      <c r="A645" s="180"/>
      <c r="B645" s="180"/>
      <c r="C645" s="180"/>
      <c r="D645" s="180"/>
      <c r="E645" s="180"/>
      <c r="F645" s="180"/>
      <c r="G645" s="181"/>
      <c r="H645" s="9"/>
      <c r="I645" s="9"/>
      <c r="J645" s="9"/>
      <c r="K645" s="9"/>
      <c r="L645" s="9"/>
      <c r="M645" s="9"/>
      <c r="N645" s="9"/>
      <c r="O645" s="9"/>
      <c r="P645" s="9"/>
      <c r="Q645" s="9"/>
      <c r="R645" s="9"/>
      <c r="S645" s="9"/>
      <c r="T645" s="9"/>
      <c r="U645" s="9"/>
      <c r="V645" s="9"/>
      <c r="W645" s="9"/>
      <c r="X645" s="9"/>
      <c r="Y645" s="9"/>
      <c r="Z645" s="9"/>
    </row>
    <row r="646" spans="1:26" ht="16.5" customHeight="1">
      <c r="A646" s="180"/>
      <c r="B646" s="180"/>
      <c r="C646" s="180"/>
      <c r="D646" s="180"/>
      <c r="E646" s="180"/>
      <c r="F646" s="180"/>
      <c r="G646" s="181"/>
      <c r="H646" s="9"/>
      <c r="I646" s="9"/>
      <c r="J646" s="9"/>
      <c r="K646" s="9"/>
      <c r="L646" s="9"/>
      <c r="M646" s="9"/>
      <c r="N646" s="9"/>
      <c r="O646" s="9"/>
      <c r="P646" s="9"/>
      <c r="Q646" s="9"/>
      <c r="R646" s="9"/>
      <c r="S646" s="9"/>
      <c r="T646" s="9"/>
      <c r="U646" s="9"/>
      <c r="V646" s="9"/>
      <c r="W646" s="9"/>
      <c r="X646" s="9"/>
      <c r="Y646" s="9"/>
      <c r="Z646" s="9"/>
    </row>
    <row r="647" spans="1:26" ht="16.5" customHeight="1">
      <c r="A647" s="180"/>
      <c r="B647" s="180"/>
      <c r="C647" s="180"/>
      <c r="D647" s="180"/>
      <c r="E647" s="180"/>
      <c r="F647" s="180"/>
      <c r="G647" s="181"/>
      <c r="H647" s="9"/>
      <c r="I647" s="9"/>
      <c r="J647" s="9"/>
      <c r="K647" s="9"/>
      <c r="L647" s="9"/>
      <c r="M647" s="9"/>
      <c r="N647" s="9"/>
      <c r="O647" s="9"/>
      <c r="P647" s="9"/>
      <c r="Q647" s="9"/>
      <c r="R647" s="9"/>
      <c r="S647" s="9"/>
      <c r="T647" s="9"/>
      <c r="U647" s="9"/>
      <c r="V647" s="9"/>
      <c r="W647" s="9"/>
      <c r="X647" s="9"/>
      <c r="Y647" s="9"/>
      <c r="Z647" s="9"/>
    </row>
    <row r="648" spans="1:26" ht="16.5" customHeight="1">
      <c r="A648" s="180"/>
      <c r="B648" s="180"/>
      <c r="C648" s="180"/>
      <c r="D648" s="180"/>
      <c r="E648" s="180"/>
      <c r="F648" s="180"/>
      <c r="G648" s="181"/>
      <c r="H648" s="9"/>
      <c r="I648" s="9"/>
      <c r="J648" s="9"/>
      <c r="K648" s="9"/>
      <c r="L648" s="9"/>
      <c r="M648" s="9"/>
      <c r="N648" s="9"/>
      <c r="O648" s="9"/>
      <c r="P648" s="9"/>
      <c r="Q648" s="9"/>
      <c r="R648" s="9"/>
      <c r="S648" s="9"/>
      <c r="T648" s="9"/>
      <c r="U648" s="9"/>
      <c r="V648" s="9"/>
      <c r="W648" s="9"/>
      <c r="X648" s="9"/>
      <c r="Y648" s="9"/>
      <c r="Z648" s="9"/>
    </row>
    <row r="649" spans="1:26" ht="16.5" customHeight="1">
      <c r="A649" s="180"/>
      <c r="B649" s="180"/>
      <c r="C649" s="180"/>
      <c r="D649" s="180"/>
      <c r="E649" s="180"/>
      <c r="F649" s="180"/>
      <c r="G649" s="181"/>
      <c r="H649" s="9"/>
      <c r="I649" s="9"/>
      <c r="J649" s="9"/>
      <c r="K649" s="9"/>
      <c r="L649" s="9"/>
      <c r="M649" s="9"/>
      <c r="N649" s="9"/>
      <c r="O649" s="9"/>
      <c r="P649" s="9"/>
      <c r="Q649" s="9"/>
      <c r="R649" s="9"/>
      <c r="S649" s="9"/>
      <c r="T649" s="9"/>
      <c r="U649" s="9"/>
      <c r="V649" s="9"/>
      <c r="W649" s="9"/>
      <c r="X649" s="9"/>
      <c r="Y649" s="9"/>
      <c r="Z649" s="9"/>
    </row>
    <row r="650" spans="1:26" ht="16.5" customHeight="1">
      <c r="A650" s="180"/>
      <c r="B650" s="180"/>
      <c r="C650" s="180"/>
      <c r="D650" s="180"/>
      <c r="E650" s="180"/>
      <c r="F650" s="180"/>
      <c r="G650" s="181"/>
      <c r="H650" s="9"/>
      <c r="I650" s="9"/>
      <c r="J650" s="9"/>
      <c r="K650" s="9"/>
      <c r="L650" s="9"/>
      <c r="M650" s="9"/>
      <c r="N650" s="9"/>
      <c r="O650" s="9"/>
      <c r="P650" s="9"/>
      <c r="Q650" s="9"/>
      <c r="R650" s="9"/>
      <c r="S650" s="9"/>
      <c r="T650" s="9"/>
      <c r="U650" s="9"/>
      <c r="V650" s="9"/>
      <c r="W650" s="9"/>
      <c r="X650" s="9"/>
      <c r="Y650" s="9"/>
      <c r="Z650" s="9"/>
    </row>
    <row r="651" spans="1:26" ht="16.5" customHeight="1">
      <c r="A651" s="180"/>
      <c r="B651" s="180"/>
      <c r="C651" s="180"/>
      <c r="D651" s="180"/>
      <c r="E651" s="180"/>
      <c r="F651" s="180"/>
      <c r="G651" s="181"/>
      <c r="H651" s="9"/>
      <c r="I651" s="9"/>
      <c r="J651" s="9"/>
      <c r="K651" s="9"/>
      <c r="L651" s="9"/>
      <c r="M651" s="9"/>
      <c r="N651" s="9"/>
      <c r="O651" s="9"/>
      <c r="P651" s="9"/>
      <c r="Q651" s="9"/>
      <c r="R651" s="9"/>
      <c r="S651" s="9"/>
      <c r="T651" s="9"/>
      <c r="U651" s="9"/>
      <c r="V651" s="9"/>
      <c r="W651" s="9"/>
      <c r="X651" s="9"/>
      <c r="Y651" s="9"/>
      <c r="Z651" s="9"/>
    </row>
    <row r="652" spans="1:26" ht="16.5" customHeight="1">
      <c r="A652" s="180"/>
      <c r="B652" s="180"/>
      <c r="C652" s="180"/>
      <c r="D652" s="180"/>
      <c r="E652" s="180"/>
      <c r="F652" s="180"/>
      <c r="G652" s="181"/>
      <c r="H652" s="9"/>
      <c r="I652" s="9"/>
      <c r="J652" s="9"/>
      <c r="K652" s="9"/>
      <c r="L652" s="9"/>
      <c r="M652" s="9"/>
      <c r="N652" s="9"/>
      <c r="O652" s="9"/>
      <c r="P652" s="9"/>
      <c r="Q652" s="9"/>
      <c r="R652" s="9"/>
      <c r="S652" s="9"/>
      <c r="T652" s="9"/>
      <c r="U652" s="9"/>
      <c r="V652" s="9"/>
      <c r="W652" s="9"/>
      <c r="X652" s="9"/>
      <c r="Y652" s="9"/>
      <c r="Z652" s="9"/>
    </row>
    <row r="653" spans="1:26" ht="16.5" customHeight="1">
      <c r="A653" s="180"/>
      <c r="B653" s="180"/>
      <c r="C653" s="180"/>
      <c r="D653" s="180"/>
      <c r="E653" s="180"/>
      <c r="F653" s="180"/>
      <c r="G653" s="181"/>
      <c r="H653" s="9"/>
      <c r="I653" s="9"/>
      <c r="J653" s="9"/>
      <c r="K653" s="9"/>
      <c r="L653" s="9"/>
      <c r="M653" s="9"/>
      <c r="N653" s="9"/>
      <c r="O653" s="9"/>
      <c r="P653" s="9"/>
      <c r="Q653" s="9"/>
      <c r="R653" s="9"/>
      <c r="S653" s="9"/>
      <c r="T653" s="9"/>
      <c r="U653" s="9"/>
      <c r="V653" s="9"/>
      <c r="W653" s="9"/>
      <c r="X653" s="9"/>
      <c r="Y653" s="9"/>
      <c r="Z653" s="9"/>
    </row>
    <row r="654" spans="1:26" ht="16.5" customHeight="1">
      <c r="A654" s="180"/>
      <c r="B654" s="180"/>
      <c r="C654" s="180"/>
      <c r="D654" s="180"/>
      <c r="E654" s="180"/>
      <c r="F654" s="180"/>
      <c r="G654" s="181"/>
      <c r="H654" s="9"/>
      <c r="I654" s="9"/>
      <c r="J654" s="9"/>
      <c r="K654" s="9"/>
      <c r="L654" s="9"/>
      <c r="M654" s="9"/>
      <c r="N654" s="9"/>
      <c r="O654" s="9"/>
      <c r="P654" s="9"/>
      <c r="Q654" s="9"/>
      <c r="R654" s="9"/>
      <c r="S654" s="9"/>
      <c r="T654" s="9"/>
      <c r="U654" s="9"/>
      <c r="V654" s="9"/>
      <c r="W654" s="9"/>
      <c r="X654" s="9"/>
      <c r="Y654" s="9"/>
      <c r="Z654" s="9"/>
    </row>
    <row r="655" spans="1:26" ht="16.5" customHeight="1">
      <c r="A655" s="180"/>
      <c r="B655" s="180"/>
      <c r="C655" s="180"/>
      <c r="D655" s="180"/>
      <c r="E655" s="180"/>
      <c r="F655" s="180"/>
      <c r="G655" s="181"/>
      <c r="H655" s="9"/>
      <c r="I655" s="9"/>
      <c r="J655" s="9"/>
      <c r="K655" s="9"/>
      <c r="L655" s="9"/>
      <c r="M655" s="9"/>
      <c r="N655" s="9"/>
      <c r="O655" s="9"/>
      <c r="P655" s="9"/>
      <c r="Q655" s="9"/>
      <c r="R655" s="9"/>
      <c r="S655" s="9"/>
      <c r="T655" s="9"/>
      <c r="U655" s="9"/>
      <c r="V655" s="9"/>
      <c r="W655" s="9"/>
      <c r="X655" s="9"/>
      <c r="Y655" s="9"/>
      <c r="Z655" s="9"/>
    </row>
    <row r="656" spans="1:26" ht="16.5" customHeight="1">
      <c r="A656" s="180"/>
      <c r="B656" s="180"/>
      <c r="C656" s="180"/>
      <c r="D656" s="180"/>
      <c r="E656" s="180"/>
      <c r="F656" s="180"/>
      <c r="G656" s="181"/>
      <c r="H656" s="9"/>
      <c r="I656" s="9"/>
      <c r="J656" s="9"/>
      <c r="K656" s="9"/>
      <c r="L656" s="9"/>
      <c r="M656" s="9"/>
      <c r="N656" s="9"/>
      <c r="O656" s="9"/>
      <c r="P656" s="9"/>
      <c r="Q656" s="9"/>
      <c r="R656" s="9"/>
      <c r="S656" s="9"/>
      <c r="T656" s="9"/>
      <c r="U656" s="9"/>
      <c r="V656" s="9"/>
      <c r="W656" s="9"/>
      <c r="X656" s="9"/>
      <c r="Y656" s="9"/>
      <c r="Z656" s="9"/>
    </row>
    <row r="657" spans="1:26" ht="16.5" customHeight="1">
      <c r="A657" s="180"/>
      <c r="B657" s="180"/>
      <c r="C657" s="180"/>
      <c r="D657" s="180"/>
      <c r="E657" s="180"/>
      <c r="F657" s="180"/>
      <c r="G657" s="181"/>
      <c r="H657" s="9"/>
      <c r="I657" s="9"/>
      <c r="J657" s="9"/>
      <c r="K657" s="9"/>
      <c r="L657" s="9"/>
      <c r="M657" s="9"/>
      <c r="N657" s="9"/>
      <c r="O657" s="9"/>
      <c r="P657" s="9"/>
      <c r="Q657" s="9"/>
      <c r="R657" s="9"/>
      <c r="S657" s="9"/>
      <c r="T657" s="9"/>
      <c r="U657" s="9"/>
      <c r="V657" s="9"/>
      <c r="W657" s="9"/>
      <c r="X657" s="9"/>
      <c r="Y657" s="9"/>
      <c r="Z657" s="9"/>
    </row>
    <row r="658" spans="1:26" ht="16.5" customHeight="1">
      <c r="A658" s="180"/>
      <c r="B658" s="180"/>
      <c r="C658" s="180"/>
      <c r="D658" s="180"/>
      <c r="E658" s="180"/>
      <c r="F658" s="180"/>
      <c r="G658" s="181"/>
      <c r="H658" s="9"/>
      <c r="I658" s="9"/>
      <c r="J658" s="9"/>
      <c r="K658" s="9"/>
      <c r="L658" s="9"/>
      <c r="M658" s="9"/>
      <c r="N658" s="9"/>
      <c r="O658" s="9"/>
      <c r="P658" s="9"/>
      <c r="Q658" s="9"/>
      <c r="R658" s="9"/>
      <c r="S658" s="9"/>
      <c r="T658" s="9"/>
      <c r="U658" s="9"/>
      <c r="V658" s="9"/>
      <c r="W658" s="9"/>
      <c r="X658" s="9"/>
      <c r="Y658" s="9"/>
      <c r="Z658" s="9"/>
    </row>
    <row r="659" spans="1:26" ht="16.5" customHeight="1">
      <c r="A659" s="180"/>
      <c r="B659" s="180"/>
      <c r="C659" s="180"/>
      <c r="D659" s="180"/>
      <c r="E659" s="180"/>
      <c r="F659" s="180"/>
      <c r="G659" s="181"/>
      <c r="H659" s="9"/>
      <c r="I659" s="9"/>
      <c r="J659" s="9"/>
      <c r="K659" s="9"/>
      <c r="L659" s="9"/>
      <c r="M659" s="9"/>
      <c r="N659" s="9"/>
      <c r="O659" s="9"/>
      <c r="P659" s="9"/>
      <c r="Q659" s="9"/>
      <c r="R659" s="9"/>
      <c r="S659" s="9"/>
      <c r="T659" s="9"/>
      <c r="U659" s="9"/>
      <c r="V659" s="9"/>
      <c r="W659" s="9"/>
      <c r="X659" s="9"/>
      <c r="Y659" s="9"/>
      <c r="Z659" s="9"/>
    </row>
    <row r="660" spans="1:26" ht="16.5" customHeight="1">
      <c r="A660" s="180"/>
      <c r="B660" s="180"/>
      <c r="C660" s="180"/>
      <c r="D660" s="180"/>
      <c r="E660" s="180"/>
      <c r="F660" s="180"/>
      <c r="G660" s="181"/>
      <c r="H660" s="9"/>
      <c r="I660" s="9"/>
      <c r="J660" s="9"/>
      <c r="K660" s="9"/>
      <c r="L660" s="9"/>
      <c r="M660" s="9"/>
      <c r="N660" s="9"/>
      <c r="O660" s="9"/>
      <c r="P660" s="9"/>
      <c r="Q660" s="9"/>
      <c r="R660" s="9"/>
      <c r="S660" s="9"/>
      <c r="T660" s="9"/>
      <c r="U660" s="9"/>
      <c r="V660" s="9"/>
      <c r="W660" s="9"/>
      <c r="X660" s="9"/>
      <c r="Y660" s="9"/>
      <c r="Z660" s="9"/>
    </row>
    <row r="661" spans="1:26" ht="16.5" customHeight="1">
      <c r="A661" s="180"/>
      <c r="B661" s="180"/>
      <c r="C661" s="180"/>
      <c r="D661" s="180"/>
      <c r="E661" s="180"/>
      <c r="F661" s="180"/>
      <c r="G661" s="181"/>
      <c r="H661" s="9"/>
      <c r="I661" s="9"/>
      <c r="J661" s="9"/>
      <c r="K661" s="9"/>
      <c r="L661" s="9"/>
      <c r="M661" s="9"/>
      <c r="N661" s="9"/>
      <c r="O661" s="9"/>
      <c r="P661" s="9"/>
      <c r="Q661" s="9"/>
      <c r="R661" s="9"/>
      <c r="S661" s="9"/>
      <c r="T661" s="9"/>
      <c r="U661" s="9"/>
      <c r="V661" s="9"/>
      <c r="W661" s="9"/>
      <c r="X661" s="9"/>
      <c r="Y661" s="9"/>
      <c r="Z661" s="9"/>
    </row>
    <row r="662" spans="1:26" ht="16.5" customHeight="1">
      <c r="A662" s="180"/>
      <c r="B662" s="180"/>
      <c r="C662" s="180"/>
      <c r="D662" s="180"/>
      <c r="E662" s="180"/>
      <c r="F662" s="180"/>
      <c r="G662" s="181"/>
      <c r="H662" s="9"/>
      <c r="I662" s="9"/>
      <c r="J662" s="9"/>
      <c r="K662" s="9"/>
      <c r="L662" s="9"/>
      <c r="M662" s="9"/>
      <c r="N662" s="9"/>
      <c r="O662" s="9"/>
      <c r="P662" s="9"/>
      <c r="Q662" s="9"/>
      <c r="R662" s="9"/>
      <c r="S662" s="9"/>
      <c r="T662" s="9"/>
      <c r="U662" s="9"/>
      <c r="V662" s="9"/>
      <c r="W662" s="9"/>
      <c r="X662" s="9"/>
      <c r="Y662" s="9"/>
      <c r="Z662" s="9"/>
    </row>
    <row r="663" spans="1:26" ht="16.5" customHeight="1">
      <c r="A663" s="180"/>
      <c r="B663" s="180"/>
      <c r="C663" s="180"/>
      <c r="D663" s="180"/>
      <c r="E663" s="180"/>
      <c r="F663" s="180"/>
      <c r="G663" s="181"/>
      <c r="H663" s="9"/>
      <c r="I663" s="9"/>
      <c r="J663" s="9"/>
      <c r="K663" s="9"/>
      <c r="L663" s="9"/>
      <c r="M663" s="9"/>
      <c r="N663" s="9"/>
      <c r="O663" s="9"/>
      <c r="P663" s="9"/>
      <c r="Q663" s="9"/>
      <c r="R663" s="9"/>
      <c r="S663" s="9"/>
      <c r="T663" s="9"/>
      <c r="U663" s="9"/>
      <c r="V663" s="9"/>
      <c r="W663" s="9"/>
      <c r="X663" s="9"/>
      <c r="Y663" s="9"/>
      <c r="Z663" s="9"/>
    </row>
    <row r="664" spans="1:26" ht="16.5" customHeight="1">
      <c r="A664" s="180"/>
      <c r="B664" s="180"/>
      <c r="C664" s="180"/>
      <c r="D664" s="180"/>
      <c r="E664" s="180"/>
      <c r="F664" s="180"/>
      <c r="G664" s="181"/>
      <c r="H664" s="9"/>
      <c r="I664" s="9"/>
      <c r="J664" s="9"/>
      <c r="K664" s="9"/>
      <c r="L664" s="9"/>
      <c r="M664" s="9"/>
      <c r="N664" s="9"/>
      <c r="O664" s="9"/>
      <c r="P664" s="9"/>
      <c r="Q664" s="9"/>
      <c r="R664" s="9"/>
      <c r="S664" s="9"/>
      <c r="T664" s="9"/>
      <c r="U664" s="9"/>
      <c r="V664" s="9"/>
      <c r="W664" s="9"/>
      <c r="X664" s="9"/>
      <c r="Y664" s="9"/>
      <c r="Z664" s="9"/>
    </row>
    <row r="665" spans="1:26" ht="16.5" customHeight="1">
      <c r="A665" s="180"/>
      <c r="B665" s="180"/>
      <c r="C665" s="180"/>
      <c r="D665" s="180"/>
      <c r="E665" s="180"/>
      <c r="F665" s="180"/>
      <c r="G665" s="181"/>
      <c r="H665" s="9"/>
      <c r="I665" s="9"/>
      <c r="J665" s="9"/>
      <c r="K665" s="9"/>
      <c r="L665" s="9"/>
      <c r="M665" s="9"/>
      <c r="N665" s="9"/>
      <c r="O665" s="9"/>
      <c r="P665" s="9"/>
      <c r="Q665" s="9"/>
      <c r="R665" s="9"/>
      <c r="S665" s="9"/>
      <c r="T665" s="9"/>
      <c r="U665" s="9"/>
      <c r="V665" s="9"/>
      <c r="W665" s="9"/>
      <c r="X665" s="9"/>
      <c r="Y665" s="9"/>
      <c r="Z665" s="9"/>
    </row>
    <row r="666" spans="1:26" ht="16.5" customHeight="1">
      <c r="A666" s="180"/>
      <c r="B666" s="180"/>
      <c r="C666" s="180"/>
      <c r="D666" s="180"/>
      <c r="E666" s="180"/>
      <c r="F666" s="180"/>
      <c r="G666" s="181"/>
      <c r="H666" s="9"/>
      <c r="I666" s="9"/>
      <c r="J666" s="9"/>
      <c r="K666" s="9"/>
      <c r="L666" s="9"/>
      <c r="M666" s="9"/>
      <c r="N666" s="9"/>
      <c r="O666" s="9"/>
      <c r="P666" s="9"/>
      <c r="Q666" s="9"/>
      <c r="R666" s="9"/>
      <c r="S666" s="9"/>
      <c r="T666" s="9"/>
      <c r="U666" s="9"/>
      <c r="V666" s="9"/>
      <c r="W666" s="9"/>
      <c r="X666" s="9"/>
      <c r="Y666" s="9"/>
      <c r="Z666" s="9"/>
    </row>
    <row r="667" spans="1:26" ht="16.5" customHeight="1">
      <c r="A667" s="180"/>
      <c r="B667" s="180"/>
      <c r="C667" s="180"/>
      <c r="D667" s="180"/>
      <c r="E667" s="180"/>
      <c r="F667" s="180"/>
      <c r="G667" s="181"/>
      <c r="H667" s="9"/>
      <c r="I667" s="9"/>
      <c r="J667" s="9"/>
      <c r="K667" s="9"/>
      <c r="L667" s="9"/>
      <c r="M667" s="9"/>
      <c r="N667" s="9"/>
      <c r="O667" s="9"/>
      <c r="P667" s="9"/>
      <c r="Q667" s="9"/>
      <c r="R667" s="9"/>
      <c r="S667" s="9"/>
      <c r="T667" s="9"/>
      <c r="U667" s="9"/>
      <c r="V667" s="9"/>
      <c r="W667" s="9"/>
      <c r="X667" s="9"/>
      <c r="Y667" s="9"/>
      <c r="Z667" s="9"/>
    </row>
    <row r="668" spans="1:26" ht="16.5" customHeight="1">
      <c r="A668" s="180"/>
      <c r="B668" s="180"/>
      <c r="C668" s="180"/>
      <c r="D668" s="180"/>
      <c r="E668" s="180"/>
      <c r="F668" s="180"/>
      <c r="G668" s="181"/>
      <c r="H668" s="9"/>
      <c r="I668" s="9"/>
      <c r="J668" s="9"/>
      <c r="K668" s="9"/>
      <c r="L668" s="9"/>
      <c r="M668" s="9"/>
      <c r="N668" s="9"/>
      <c r="O668" s="9"/>
      <c r="P668" s="9"/>
      <c r="Q668" s="9"/>
      <c r="R668" s="9"/>
      <c r="S668" s="9"/>
      <c r="T668" s="9"/>
      <c r="U668" s="9"/>
      <c r="V668" s="9"/>
      <c r="W668" s="9"/>
      <c r="X668" s="9"/>
      <c r="Y668" s="9"/>
      <c r="Z668" s="9"/>
    </row>
    <row r="669" spans="1:26" ht="16.5" customHeight="1">
      <c r="A669" s="180"/>
      <c r="B669" s="180"/>
      <c r="C669" s="180"/>
      <c r="D669" s="180"/>
      <c r="E669" s="180"/>
      <c r="F669" s="180"/>
      <c r="G669" s="181"/>
      <c r="H669" s="9"/>
      <c r="I669" s="9"/>
      <c r="J669" s="9"/>
      <c r="K669" s="9"/>
      <c r="L669" s="9"/>
      <c r="M669" s="9"/>
      <c r="N669" s="9"/>
      <c r="O669" s="9"/>
      <c r="P669" s="9"/>
      <c r="Q669" s="9"/>
      <c r="R669" s="9"/>
      <c r="S669" s="9"/>
      <c r="T669" s="9"/>
      <c r="U669" s="9"/>
      <c r="V669" s="9"/>
      <c r="W669" s="9"/>
      <c r="X669" s="9"/>
      <c r="Y669" s="9"/>
      <c r="Z669" s="9"/>
    </row>
    <row r="670" spans="1:26" ht="16.5" customHeight="1">
      <c r="A670" s="180"/>
      <c r="B670" s="180"/>
      <c r="C670" s="180"/>
      <c r="D670" s="180"/>
      <c r="E670" s="180"/>
      <c r="F670" s="180"/>
      <c r="G670" s="181"/>
      <c r="H670" s="9"/>
      <c r="I670" s="9"/>
      <c r="J670" s="9"/>
      <c r="K670" s="9"/>
      <c r="L670" s="9"/>
      <c r="M670" s="9"/>
      <c r="N670" s="9"/>
      <c r="O670" s="9"/>
      <c r="P670" s="9"/>
      <c r="Q670" s="9"/>
      <c r="R670" s="9"/>
      <c r="S670" s="9"/>
      <c r="T670" s="9"/>
      <c r="U670" s="9"/>
      <c r="V670" s="9"/>
      <c r="W670" s="9"/>
      <c r="X670" s="9"/>
      <c r="Y670" s="9"/>
      <c r="Z670" s="9"/>
    </row>
    <row r="671" spans="1:26" ht="16.5" customHeight="1">
      <c r="A671" s="180"/>
      <c r="B671" s="180"/>
      <c r="C671" s="180"/>
      <c r="D671" s="180"/>
      <c r="E671" s="180"/>
      <c r="F671" s="180"/>
      <c r="G671" s="181"/>
      <c r="H671" s="9"/>
      <c r="I671" s="9"/>
      <c r="J671" s="9"/>
      <c r="K671" s="9"/>
      <c r="L671" s="9"/>
      <c r="M671" s="9"/>
      <c r="N671" s="9"/>
      <c r="O671" s="9"/>
      <c r="P671" s="9"/>
      <c r="Q671" s="9"/>
      <c r="R671" s="9"/>
      <c r="S671" s="9"/>
      <c r="T671" s="9"/>
      <c r="U671" s="9"/>
      <c r="V671" s="9"/>
      <c r="W671" s="9"/>
      <c r="X671" s="9"/>
      <c r="Y671" s="9"/>
      <c r="Z671" s="9"/>
    </row>
    <row r="672" spans="1:26" ht="16.5" customHeight="1">
      <c r="A672" s="180"/>
      <c r="B672" s="180"/>
      <c r="C672" s="180"/>
      <c r="D672" s="180"/>
      <c r="E672" s="180"/>
      <c r="F672" s="180"/>
      <c r="G672" s="181"/>
      <c r="H672" s="9"/>
      <c r="I672" s="9"/>
      <c r="J672" s="9"/>
      <c r="K672" s="9"/>
      <c r="L672" s="9"/>
      <c r="M672" s="9"/>
      <c r="N672" s="9"/>
      <c r="O672" s="9"/>
      <c r="P672" s="9"/>
      <c r="Q672" s="9"/>
      <c r="R672" s="9"/>
      <c r="S672" s="9"/>
      <c r="T672" s="9"/>
      <c r="U672" s="9"/>
      <c r="V672" s="9"/>
      <c r="W672" s="9"/>
      <c r="X672" s="9"/>
      <c r="Y672" s="9"/>
      <c r="Z672" s="9"/>
    </row>
    <row r="673" spans="1:26" ht="16.5" customHeight="1">
      <c r="A673" s="180"/>
      <c r="B673" s="180"/>
      <c r="C673" s="180"/>
      <c r="D673" s="180"/>
      <c r="E673" s="180"/>
      <c r="F673" s="180"/>
      <c r="G673" s="181"/>
      <c r="H673" s="9"/>
      <c r="I673" s="9"/>
      <c r="J673" s="9"/>
      <c r="K673" s="9"/>
      <c r="L673" s="9"/>
      <c r="M673" s="9"/>
      <c r="N673" s="9"/>
      <c r="O673" s="9"/>
      <c r="P673" s="9"/>
      <c r="Q673" s="9"/>
      <c r="R673" s="9"/>
      <c r="S673" s="9"/>
      <c r="T673" s="9"/>
      <c r="U673" s="9"/>
      <c r="V673" s="9"/>
      <c r="W673" s="9"/>
      <c r="X673" s="9"/>
      <c r="Y673" s="9"/>
      <c r="Z673" s="9"/>
    </row>
    <row r="674" spans="1:26" ht="16.5" customHeight="1">
      <c r="A674" s="180"/>
      <c r="B674" s="180"/>
      <c r="C674" s="180"/>
      <c r="D674" s="180"/>
      <c r="E674" s="180"/>
      <c r="F674" s="180"/>
      <c r="G674" s="181"/>
      <c r="H674" s="9"/>
      <c r="I674" s="9"/>
      <c r="J674" s="9"/>
      <c r="K674" s="9"/>
      <c r="L674" s="9"/>
      <c r="M674" s="9"/>
      <c r="N674" s="9"/>
      <c r="O674" s="9"/>
      <c r="P674" s="9"/>
      <c r="Q674" s="9"/>
      <c r="R674" s="9"/>
      <c r="S674" s="9"/>
      <c r="T674" s="9"/>
      <c r="U674" s="9"/>
      <c r="V674" s="9"/>
      <c r="W674" s="9"/>
      <c r="X674" s="9"/>
      <c r="Y674" s="9"/>
      <c r="Z674" s="9"/>
    </row>
    <row r="675" spans="1:26" ht="16.5" customHeight="1">
      <c r="A675" s="180"/>
      <c r="B675" s="180"/>
      <c r="C675" s="180"/>
      <c r="D675" s="180"/>
      <c r="E675" s="180"/>
      <c r="F675" s="180"/>
      <c r="G675" s="181"/>
      <c r="H675" s="9"/>
      <c r="I675" s="9"/>
      <c r="J675" s="9"/>
      <c r="K675" s="9"/>
      <c r="L675" s="9"/>
      <c r="M675" s="9"/>
      <c r="N675" s="9"/>
      <c r="O675" s="9"/>
      <c r="P675" s="9"/>
      <c r="Q675" s="9"/>
      <c r="R675" s="9"/>
      <c r="S675" s="9"/>
      <c r="T675" s="9"/>
      <c r="U675" s="9"/>
      <c r="V675" s="9"/>
      <c r="W675" s="9"/>
      <c r="X675" s="9"/>
      <c r="Y675" s="9"/>
      <c r="Z675" s="9"/>
    </row>
    <row r="676" spans="1:26" ht="16.5" customHeight="1">
      <c r="A676" s="180"/>
      <c r="B676" s="180"/>
      <c r="C676" s="180"/>
      <c r="D676" s="180"/>
      <c r="E676" s="180"/>
      <c r="F676" s="180"/>
      <c r="G676" s="181"/>
      <c r="H676" s="9"/>
      <c r="I676" s="9"/>
      <c r="J676" s="9"/>
      <c r="K676" s="9"/>
      <c r="L676" s="9"/>
      <c r="M676" s="9"/>
      <c r="N676" s="9"/>
      <c r="O676" s="9"/>
      <c r="P676" s="9"/>
      <c r="Q676" s="9"/>
      <c r="R676" s="9"/>
      <c r="S676" s="9"/>
      <c r="T676" s="9"/>
      <c r="U676" s="9"/>
      <c r="V676" s="9"/>
      <c r="W676" s="9"/>
      <c r="X676" s="9"/>
      <c r="Y676" s="9"/>
      <c r="Z676" s="9"/>
    </row>
    <row r="677" spans="1:26" ht="16.5" customHeight="1">
      <c r="A677" s="180"/>
      <c r="B677" s="180"/>
      <c r="C677" s="180"/>
      <c r="D677" s="180"/>
      <c r="E677" s="180"/>
      <c r="F677" s="180"/>
      <c r="G677" s="181"/>
      <c r="H677" s="9"/>
      <c r="I677" s="9"/>
      <c r="J677" s="9"/>
      <c r="K677" s="9"/>
      <c r="L677" s="9"/>
      <c r="M677" s="9"/>
      <c r="N677" s="9"/>
      <c r="O677" s="9"/>
      <c r="P677" s="9"/>
      <c r="Q677" s="9"/>
      <c r="R677" s="9"/>
      <c r="S677" s="9"/>
      <c r="T677" s="9"/>
      <c r="U677" s="9"/>
      <c r="V677" s="9"/>
      <c r="W677" s="9"/>
      <c r="X677" s="9"/>
      <c r="Y677" s="9"/>
      <c r="Z677" s="9"/>
    </row>
    <row r="678" spans="1:26" ht="16.5" customHeight="1">
      <c r="A678" s="180"/>
      <c r="B678" s="180"/>
      <c r="C678" s="180"/>
      <c r="D678" s="180"/>
      <c r="E678" s="180"/>
      <c r="F678" s="180"/>
      <c r="G678" s="181"/>
      <c r="H678" s="9"/>
      <c r="I678" s="9"/>
      <c r="J678" s="9"/>
      <c r="K678" s="9"/>
      <c r="L678" s="9"/>
      <c r="M678" s="9"/>
      <c r="N678" s="9"/>
      <c r="O678" s="9"/>
      <c r="P678" s="9"/>
      <c r="Q678" s="9"/>
      <c r="R678" s="9"/>
      <c r="S678" s="9"/>
      <c r="T678" s="9"/>
      <c r="U678" s="9"/>
      <c r="V678" s="9"/>
      <c r="W678" s="9"/>
      <c r="X678" s="9"/>
      <c r="Y678" s="9"/>
      <c r="Z678" s="9"/>
    </row>
    <row r="679" spans="1:26" ht="16.5" customHeight="1">
      <c r="A679" s="180"/>
      <c r="B679" s="180"/>
      <c r="C679" s="180"/>
      <c r="D679" s="180"/>
      <c r="E679" s="180"/>
      <c r="F679" s="180"/>
      <c r="G679" s="181"/>
      <c r="H679" s="9"/>
      <c r="I679" s="9"/>
      <c r="J679" s="9"/>
      <c r="K679" s="9"/>
      <c r="L679" s="9"/>
      <c r="M679" s="9"/>
      <c r="N679" s="9"/>
      <c r="O679" s="9"/>
      <c r="P679" s="9"/>
      <c r="Q679" s="9"/>
      <c r="R679" s="9"/>
      <c r="S679" s="9"/>
      <c r="T679" s="9"/>
      <c r="U679" s="9"/>
      <c r="V679" s="9"/>
      <c r="W679" s="9"/>
      <c r="X679" s="9"/>
      <c r="Y679" s="9"/>
      <c r="Z679" s="9"/>
    </row>
    <row r="680" spans="1:26" ht="16.5" customHeight="1">
      <c r="A680" s="180"/>
      <c r="B680" s="180"/>
      <c r="C680" s="180"/>
      <c r="D680" s="180"/>
      <c r="E680" s="180"/>
      <c r="F680" s="180"/>
      <c r="G680" s="181"/>
      <c r="H680" s="9"/>
      <c r="I680" s="9"/>
      <c r="J680" s="9"/>
      <c r="K680" s="9"/>
      <c r="L680" s="9"/>
      <c r="M680" s="9"/>
      <c r="N680" s="9"/>
      <c r="O680" s="9"/>
      <c r="P680" s="9"/>
      <c r="Q680" s="9"/>
      <c r="R680" s="9"/>
      <c r="S680" s="9"/>
      <c r="T680" s="9"/>
      <c r="U680" s="9"/>
      <c r="V680" s="9"/>
      <c r="W680" s="9"/>
      <c r="X680" s="9"/>
      <c r="Y680" s="9"/>
      <c r="Z680" s="9"/>
    </row>
    <row r="681" spans="1:26" ht="16.5" customHeight="1">
      <c r="A681" s="180"/>
      <c r="B681" s="180"/>
      <c r="C681" s="180"/>
      <c r="D681" s="180"/>
      <c r="E681" s="180"/>
      <c r="F681" s="180"/>
      <c r="G681" s="181"/>
      <c r="H681" s="9"/>
      <c r="I681" s="9"/>
      <c r="J681" s="9"/>
      <c r="K681" s="9"/>
      <c r="L681" s="9"/>
      <c r="M681" s="9"/>
      <c r="N681" s="9"/>
      <c r="O681" s="9"/>
      <c r="P681" s="9"/>
      <c r="Q681" s="9"/>
      <c r="R681" s="9"/>
      <c r="S681" s="9"/>
      <c r="T681" s="9"/>
      <c r="U681" s="9"/>
      <c r="V681" s="9"/>
      <c r="W681" s="9"/>
      <c r="X681" s="9"/>
      <c r="Y681" s="9"/>
      <c r="Z681" s="9"/>
    </row>
    <row r="682" spans="1:26" ht="16.5" customHeight="1">
      <c r="A682" s="180"/>
      <c r="B682" s="180"/>
      <c r="C682" s="180"/>
      <c r="D682" s="180"/>
      <c r="E682" s="180"/>
      <c r="F682" s="180"/>
      <c r="G682" s="181"/>
      <c r="H682" s="9"/>
      <c r="I682" s="9"/>
      <c r="J682" s="9"/>
      <c r="K682" s="9"/>
      <c r="L682" s="9"/>
      <c r="M682" s="9"/>
      <c r="N682" s="9"/>
      <c r="O682" s="9"/>
      <c r="P682" s="9"/>
      <c r="Q682" s="9"/>
      <c r="R682" s="9"/>
      <c r="S682" s="9"/>
      <c r="T682" s="9"/>
      <c r="U682" s="9"/>
      <c r="V682" s="9"/>
      <c r="W682" s="9"/>
      <c r="X682" s="9"/>
      <c r="Y682" s="9"/>
      <c r="Z682" s="9"/>
    </row>
    <row r="683" spans="1:26" ht="16.5" customHeight="1">
      <c r="A683" s="180"/>
      <c r="B683" s="180"/>
      <c r="C683" s="180"/>
      <c r="D683" s="180"/>
      <c r="E683" s="180"/>
      <c r="F683" s="180"/>
      <c r="G683" s="181"/>
      <c r="H683" s="9"/>
      <c r="I683" s="9"/>
      <c r="J683" s="9"/>
      <c r="K683" s="9"/>
      <c r="L683" s="9"/>
      <c r="M683" s="9"/>
      <c r="N683" s="9"/>
      <c r="O683" s="9"/>
      <c r="P683" s="9"/>
      <c r="Q683" s="9"/>
      <c r="R683" s="9"/>
      <c r="S683" s="9"/>
      <c r="T683" s="9"/>
      <c r="U683" s="9"/>
      <c r="V683" s="9"/>
      <c r="W683" s="9"/>
      <c r="X683" s="9"/>
      <c r="Y683" s="9"/>
      <c r="Z683" s="9"/>
    </row>
    <row r="684" spans="1:26" ht="16.5" customHeight="1">
      <c r="A684" s="180"/>
      <c r="B684" s="180"/>
      <c r="C684" s="180"/>
      <c r="D684" s="180"/>
      <c r="E684" s="180"/>
      <c r="F684" s="180"/>
      <c r="G684" s="181"/>
      <c r="H684" s="9"/>
      <c r="I684" s="9"/>
      <c r="J684" s="9"/>
      <c r="K684" s="9"/>
      <c r="L684" s="9"/>
      <c r="M684" s="9"/>
      <c r="N684" s="9"/>
      <c r="O684" s="9"/>
      <c r="P684" s="9"/>
      <c r="Q684" s="9"/>
      <c r="R684" s="9"/>
      <c r="S684" s="9"/>
      <c r="T684" s="9"/>
      <c r="U684" s="9"/>
      <c r="V684" s="9"/>
      <c r="W684" s="9"/>
      <c r="X684" s="9"/>
      <c r="Y684" s="9"/>
      <c r="Z684" s="9"/>
    </row>
    <row r="685" spans="1:26" ht="16.5" customHeight="1">
      <c r="A685" s="180"/>
      <c r="B685" s="180"/>
      <c r="C685" s="180"/>
      <c r="D685" s="180"/>
      <c r="E685" s="180"/>
      <c r="F685" s="180"/>
      <c r="G685" s="181"/>
      <c r="H685" s="9"/>
      <c r="I685" s="9"/>
      <c r="J685" s="9"/>
      <c r="K685" s="9"/>
      <c r="L685" s="9"/>
      <c r="M685" s="9"/>
      <c r="N685" s="9"/>
      <c r="O685" s="9"/>
      <c r="P685" s="9"/>
      <c r="Q685" s="9"/>
      <c r="R685" s="9"/>
      <c r="S685" s="9"/>
      <c r="T685" s="9"/>
      <c r="U685" s="9"/>
      <c r="V685" s="9"/>
      <c r="W685" s="9"/>
      <c r="X685" s="9"/>
      <c r="Y685" s="9"/>
      <c r="Z685" s="9"/>
    </row>
    <row r="686" spans="1:26" ht="16.5" customHeight="1">
      <c r="A686" s="180"/>
      <c r="B686" s="180"/>
      <c r="C686" s="180"/>
      <c r="D686" s="180"/>
      <c r="E686" s="180"/>
      <c r="F686" s="180"/>
      <c r="G686" s="181"/>
      <c r="H686" s="9"/>
      <c r="I686" s="9"/>
      <c r="J686" s="9"/>
      <c r="K686" s="9"/>
      <c r="L686" s="9"/>
      <c r="M686" s="9"/>
      <c r="N686" s="9"/>
      <c r="O686" s="9"/>
      <c r="P686" s="9"/>
      <c r="Q686" s="9"/>
      <c r="R686" s="9"/>
      <c r="S686" s="9"/>
      <c r="T686" s="9"/>
      <c r="U686" s="9"/>
      <c r="V686" s="9"/>
      <c r="W686" s="9"/>
      <c r="X686" s="9"/>
      <c r="Y686" s="9"/>
      <c r="Z686" s="9"/>
    </row>
    <row r="687" spans="1:26" ht="16.5" customHeight="1">
      <c r="A687" s="180"/>
      <c r="B687" s="180"/>
      <c r="C687" s="180"/>
      <c r="D687" s="180"/>
      <c r="E687" s="180"/>
      <c r="F687" s="180"/>
      <c r="G687" s="181"/>
      <c r="H687" s="9"/>
      <c r="I687" s="9"/>
      <c r="J687" s="9"/>
      <c r="K687" s="9"/>
      <c r="L687" s="9"/>
      <c r="M687" s="9"/>
      <c r="N687" s="9"/>
      <c r="O687" s="9"/>
      <c r="P687" s="9"/>
      <c r="Q687" s="9"/>
      <c r="R687" s="9"/>
      <c r="S687" s="9"/>
      <c r="T687" s="9"/>
      <c r="U687" s="9"/>
      <c r="V687" s="9"/>
      <c r="W687" s="9"/>
      <c r="X687" s="9"/>
      <c r="Y687" s="9"/>
      <c r="Z687" s="9"/>
    </row>
    <row r="688" spans="1:26" ht="16.5" customHeight="1">
      <c r="A688" s="180"/>
      <c r="B688" s="180"/>
      <c r="C688" s="180"/>
      <c r="D688" s="180"/>
      <c r="E688" s="180"/>
      <c r="F688" s="180"/>
      <c r="G688" s="181"/>
      <c r="H688" s="9"/>
      <c r="I688" s="9"/>
      <c r="J688" s="9"/>
      <c r="K688" s="9"/>
      <c r="L688" s="9"/>
      <c r="M688" s="9"/>
      <c r="N688" s="9"/>
      <c r="O688" s="9"/>
      <c r="P688" s="9"/>
      <c r="Q688" s="9"/>
      <c r="R688" s="9"/>
      <c r="S688" s="9"/>
      <c r="T688" s="9"/>
      <c r="U688" s="9"/>
      <c r="V688" s="9"/>
      <c r="W688" s="9"/>
      <c r="X688" s="9"/>
      <c r="Y688" s="9"/>
      <c r="Z688" s="9"/>
    </row>
    <row r="689" spans="1:26" ht="16.5" customHeight="1">
      <c r="A689" s="180"/>
      <c r="B689" s="180"/>
      <c r="C689" s="180"/>
      <c r="D689" s="180"/>
      <c r="E689" s="180"/>
      <c r="F689" s="180"/>
      <c r="G689" s="181"/>
      <c r="H689" s="9"/>
      <c r="I689" s="9"/>
      <c r="J689" s="9"/>
      <c r="K689" s="9"/>
      <c r="L689" s="9"/>
      <c r="M689" s="9"/>
      <c r="N689" s="9"/>
      <c r="O689" s="9"/>
      <c r="P689" s="9"/>
      <c r="Q689" s="9"/>
      <c r="R689" s="9"/>
      <c r="S689" s="9"/>
      <c r="T689" s="9"/>
      <c r="U689" s="9"/>
      <c r="V689" s="9"/>
      <c r="W689" s="9"/>
      <c r="X689" s="9"/>
      <c r="Y689" s="9"/>
      <c r="Z689" s="9"/>
    </row>
    <row r="690" spans="1:26" ht="16.5" customHeight="1">
      <c r="A690" s="180"/>
      <c r="B690" s="180"/>
      <c r="C690" s="180"/>
      <c r="D690" s="180"/>
      <c r="E690" s="180"/>
      <c r="F690" s="180"/>
      <c r="G690" s="181"/>
      <c r="H690" s="9"/>
      <c r="I690" s="9"/>
      <c r="J690" s="9"/>
      <c r="K690" s="9"/>
      <c r="L690" s="9"/>
      <c r="M690" s="9"/>
      <c r="N690" s="9"/>
      <c r="O690" s="9"/>
      <c r="P690" s="9"/>
      <c r="Q690" s="9"/>
      <c r="R690" s="9"/>
      <c r="S690" s="9"/>
      <c r="T690" s="9"/>
      <c r="U690" s="9"/>
      <c r="V690" s="9"/>
      <c r="W690" s="9"/>
      <c r="X690" s="9"/>
      <c r="Y690" s="9"/>
      <c r="Z690" s="9"/>
    </row>
    <row r="691" spans="1:26" ht="16.5" customHeight="1">
      <c r="A691" s="180"/>
      <c r="B691" s="180"/>
      <c r="C691" s="180"/>
      <c r="D691" s="180"/>
      <c r="E691" s="180"/>
      <c r="F691" s="180"/>
      <c r="G691" s="181"/>
      <c r="H691" s="9"/>
      <c r="I691" s="9"/>
      <c r="J691" s="9"/>
      <c r="K691" s="9"/>
      <c r="L691" s="9"/>
      <c r="M691" s="9"/>
      <c r="N691" s="9"/>
      <c r="O691" s="9"/>
      <c r="P691" s="9"/>
      <c r="Q691" s="9"/>
      <c r="R691" s="9"/>
      <c r="S691" s="9"/>
      <c r="T691" s="9"/>
      <c r="U691" s="9"/>
      <c r="V691" s="9"/>
      <c r="W691" s="9"/>
      <c r="X691" s="9"/>
      <c r="Y691" s="9"/>
      <c r="Z691" s="9"/>
    </row>
    <row r="692" spans="1:26" ht="16.5" customHeight="1">
      <c r="A692" s="180"/>
      <c r="B692" s="180"/>
      <c r="C692" s="180"/>
      <c r="D692" s="180"/>
      <c r="E692" s="180"/>
      <c r="F692" s="180"/>
      <c r="G692" s="181"/>
      <c r="H692" s="9"/>
      <c r="I692" s="9"/>
      <c r="J692" s="9"/>
      <c r="K692" s="9"/>
      <c r="L692" s="9"/>
      <c r="M692" s="9"/>
      <c r="N692" s="9"/>
      <c r="O692" s="9"/>
      <c r="P692" s="9"/>
      <c r="Q692" s="9"/>
      <c r="R692" s="9"/>
      <c r="S692" s="9"/>
      <c r="T692" s="9"/>
      <c r="U692" s="9"/>
      <c r="V692" s="9"/>
      <c r="W692" s="9"/>
      <c r="X692" s="9"/>
      <c r="Y692" s="9"/>
      <c r="Z692" s="9"/>
    </row>
    <row r="693" spans="1:26" ht="16.5" customHeight="1">
      <c r="A693" s="180"/>
      <c r="B693" s="180"/>
      <c r="C693" s="180"/>
      <c r="D693" s="180"/>
      <c r="E693" s="180"/>
      <c r="F693" s="180"/>
      <c r="G693" s="181"/>
      <c r="H693" s="9"/>
      <c r="I693" s="9"/>
      <c r="J693" s="9"/>
      <c r="K693" s="9"/>
      <c r="L693" s="9"/>
      <c r="M693" s="9"/>
      <c r="N693" s="9"/>
      <c r="O693" s="9"/>
      <c r="P693" s="9"/>
      <c r="Q693" s="9"/>
      <c r="R693" s="9"/>
      <c r="S693" s="9"/>
      <c r="T693" s="9"/>
      <c r="U693" s="9"/>
      <c r="V693" s="9"/>
      <c r="W693" s="9"/>
      <c r="X693" s="9"/>
      <c r="Y693" s="9"/>
      <c r="Z693" s="9"/>
    </row>
    <row r="694" spans="1:26" ht="16.5" customHeight="1">
      <c r="A694" s="180"/>
      <c r="B694" s="180"/>
      <c r="C694" s="180"/>
      <c r="D694" s="180"/>
      <c r="E694" s="180"/>
      <c r="F694" s="180"/>
      <c r="G694" s="181"/>
      <c r="H694" s="9"/>
      <c r="I694" s="9"/>
      <c r="J694" s="9"/>
      <c r="K694" s="9"/>
      <c r="L694" s="9"/>
      <c r="M694" s="9"/>
      <c r="N694" s="9"/>
      <c r="O694" s="9"/>
      <c r="P694" s="9"/>
      <c r="Q694" s="9"/>
      <c r="R694" s="9"/>
      <c r="S694" s="9"/>
      <c r="T694" s="9"/>
      <c r="U694" s="9"/>
      <c r="V694" s="9"/>
      <c r="W694" s="9"/>
      <c r="X694" s="9"/>
      <c r="Y694" s="9"/>
      <c r="Z694" s="9"/>
    </row>
    <row r="695" spans="1:26" ht="16.5" customHeight="1">
      <c r="A695" s="180"/>
      <c r="B695" s="180"/>
      <c r="C695" s="180"/>
      <c r="D695" s="180"/>
      <c r="E695" s="180"/>
      <c r="F695" s="180"/>
      <c r="G695" s="181"/>
      <c r="H695" s="9"/>
      <c r="I695" s="9"/>
      <c r="J695" s="9"/>
      <c r="K695" s="9"/>
      <c r="L695" s="9"/>
      <c r="M695" s="9"/>
      <c r="N695" s="9"/>
      <c r="O695" s="9"/>
      <c r="P695" s="9"/>
      <c r="Q695" s="9"/>
      <c r="R695" s="9"/>
      <c r="S695" s="9"/>
      <c r="T695" s="9"/>
      <c r="U695" s="9"/>
      <c r="V695" s="9"/>
      <c r="W695" s="9"/>
      <c r="X695" s="9"/>
      <c r="Y695" s="9"/>
      <c r="Z695" s="9"/>
    </row>
    <row r="696" spans="1:26" ht="16.5" customHeight="1">
      <c r="A696" s="180"/>
      <c r="B696" s="180"/>
      <c r="C696" s="180"/>
      <c r="D696" s="180"/>
      <c r="E696" s="180"/>
      <c r="F696" s="180"/>
      <c r="G696" s="181"/>
      <c r="H696" s="9"/>
      <c r="I696" s="9"/>
      <c r="J696" s="9"/>
      <c r="K696" s="9"/>
      <c r="L696" s="9"/>
      <c r="M696" s="9"/>
      <c r="N696" s="9"/>
      <c r="O696" s="9"/>
      <c r="P696" s="9"/>
      <c r="Q696" s="9"/>
      <c r="R696" s="9"/>
      <c r="S696" s="9"/>
      <c r="T696" s="9"/>
      <c r="U696" s="9"/>
      <c r="V696" s="9"/>
      <c r="W696" s="9"/>
      <c r="X696" s="9"/>
      <c r="Y696" s="9"/>
      <c r="Z696" s="9"/>
    </row>
    <row r="697" spans="1:26" ht="16.5" customHeight="1">
      <c r="A697" s="180"/>
      <c r="B697" s="180"/>
      <c r="C697" s="180"/>
      <c r="D697" s="180"/>
      <c r="E697" s="180"/>
      <c r="F697" s="180"/>
      <c r="G697" s="181"/>
      <c r="H697" s="9"/>
      <c r="I697" s="9"/>
      <c r="J697" s="9"/>
      <c r="K697" s="9"/>
      <c r="L697" s="9"/>
      <c r="M697" s="9"/>
      <c r="N697" s="9"/>
      <c r="O697" s="9"/>
      <c r="P697" s="9"/>
      <c r="Q697" s="9"/>
      <c r="R697" s="9"/>
      <c r="S697" s="9"/>
      <c r="T697" s="9"/>
      <c r="U697" s="9"/>
      <c r="V697" s="9"/>
      <c r="W697" s="9"/>
      <c r="X697" s="9"/>
      <c r="Y697" s="9"/>
      <c r="Z697" s="9"/>
    </row>
    <row r="698" spans="1:26" ht="16.5" customHeight="1">
      <c r="A698" s="180"/>
      <c r="B698" s="180"/>
      <c r="C698" s="180"/>
      <c r="D698" s="180"/>
      <c r="E698" s="180"/>
      <c r="F698" s="180"/>
      <c r="G698" s="181"/>
      <c r="H698" s="9"/>
      <c r="I698" s="9"/>
      <c r="J698" s="9"/>
      <c r="K698" s="9"/>
      <c r="L698" s="9"/>
      <c r="M698" s="9"/>
      <c r="N698" s="9"/>
      <c r="O698" s="9"/>
      <c r="P698" s="9"/>
      <c r="Q698" s="9"/>
      <c r="R698" s="9"/>
      <c r="S698" s="9"/>
      <c r="T698" s="9"/>
      <c r="U698" s="9"/>
      <c r="V698" s="9"/>
      <c r="W698" s="9"/>
      <c r="X698" s="9"/>
      <c r="Y698" s="9"/>
      <c r="Z698" s="9"/>
    </row>
    <row r="699" spans="1:26" ht="16.5" customHeight="1">
      <c r="A699" s="180"/>
      <c r="B699" s="180"/>
      <c r="C699" s="180"/>
      <c r="D699" s="180"/>
      <c r="E699" s="180"/>
      <c r="F699" s="180"/>
      <c r="G699" s="181"/>
      <c r="H699" s="9"/>
      <c r="I699" s="9"/>
      <c r="J699" s="9"/>
      <c r="K699" s="9"/>
      <c r="L699" s="9"/>
      <c r="M699" s="9"/>
      <c r="N699" s="9"/>
      <c r="O699" s="9"/>
      <c r="P699" s="9"/>
      <c r="Q699" s="9"/>
      <c r="R699" s="9"/>
      <c r="S699" s="9"/>
      <c r="T699" s="9"/>
      <c r="U699" s="9"/>
      <c r="V699" s="9"/>
      <c r="W699" s="9"/>
      <c r="X699" s="9"/>
      <c r="Y699" s="9"/>
      <c r="Z699" s="9"/>
    </row>
    <row r="700" spans="1:26" ht="16.5" customHeight="1">
      <c r="A700" s="180"/>
      <c r="B700" s="180"/>
      <c r="C700" s="180"/>
      <c r="D700" s="180"/>
      <c r="E700" s="180"/>
      <c r="F700" s="180"/>
      <c r="G700" s="181"/>
      <c r="H700" s="9"/>
      <c r="I700" s="9"/>
      <c r="J700" s="9"/>
      <c r="K700" s="9"/>
      <c r="L700" s="9"/>
      <c r="M700" s="9"/>
      <c r="N700" s="9"/>
      <c r="O700" s="9"/>
      <c r="P700" s="9"/>
      <c r="Q700" s="9"/>
      <c r="R700" s="9"/>
      <c r="S700" s="9"/>
      <c r="T700" s="9"/>
      <c r="U700" s="9"/>
      <c r="V700" s="9"/>
      <c r="W700" s="9"/>
      <c r="X700" s="9"/>
      <c r="Y700" s="9"/>
      <c r="Z700" s="9"/>
    </row>
    <row r="701" spans="1:26" ht="16.5" customHeight="1">
      <c r="A701" s="180"/>
      <c r="B701" s="180"/>
      <c r="C701" s="180"/>
      <c r="D701" s="180"/>
      <c r="E701" s="180"/>
      <c r="F701" s="180"/>
      <c r="G701" s="181"/>
      <c r="H701" s="9"/>
      <c r="I701" s="9"/>
      <c r="J701" s="9"/>
      <c r="K701" s="9"/>
      <c r="L701" s="9"/>
      <c r="M701" s="9"/>
      <c r="N701" s="9"/>
      <c r="O701" s="9"/>
      <c r="P701" s="9"/>
      <c r="Q701" s="9"/>
      <c r="R701" s="9"/>
      <c r="S701" s="9"/>
      <c r="T701" s="9"/>
      <c r="U701" s="9"/>
      <c r="V701" s="9"/>
      <c r="W701" s="9"/>
      <c r="X701" s="9"/>
      <c r="Y701" s="9"/>
      <c r="Z701" s="9"/>
    </row>
    <row r="702" spans="1:26" ht="16.5" customHeight="1">
      <c r="A702" s="180"/>
      <c r="B702" s="180"/>
      <c r="C702" s="180"/>
      <c r="D702" s="180"/>
      <c r="E702" s="180"/>
      <c r="F702" s="180"/>
      <c r="G702" s="181"/>
      <c r="H702" s="9"/>
      <c r="I702" s="9"/>
      <c r="J702" s="9"/>
      <c r="K702" s="9"/>
      <c r="L702" s="9"/>
      <c r="M702" s="9"/>
      <c r="N702" s="9"/>
      <c r="O702" s="9"/>
      <c r="P702" s="9"/>
      <c r="Q702" s="9"/>
      <c r="R702" s="9"/>
      <c r="S702" s="9"/>
      <c r="T702" s="9"/>
      <c r="U702" s="9"/>
      <c r="V702" s="9"/>
      <c r="W702" s="9"/>
      <c r="X702" s="9"/>
      <c r="Y702" s="9"/>
      <c r="Z702" s="9"/>
    </row>
    <row r="703" spans="1:26" ht="16.5" customHeight="1">
      <c r="A703" s="180"/>
      <c r="B703" s="180"/>
      <c r="C703" s="180"/>
      <c r="D703" s="180"/>
      <c r="E703" s="180"/>
      <c r="F703" s="180"/>
      <c r="G703" s="181"/>
      <c r="H703" s="9"/>
      <c r="I703" s="9"/>
      <c r="J703" s="9"/>
      <c r="K703" s="9"/>
      <c r="L703" s="9"/>
      <c r="M703" s="9"/>
      <c r="N703" s="9"/>
      <c r="O703" s="9"/>
      <c r="P703" s="9"/>
      <c r="Q703" s="9"/>
      <c r="R703" s="9"/>
      <c r="S703" s="9"/>
      <c r="T703" s="9"/>
      <c r="U703" s="9"/>
      <c r="V703" s="9"/>
      <c r="W703" s="9"/>
      <c r="X703" s="9"/>
      <c r="Y703" s="9"/>
      <c r="Z703" s="9"/>
    </row>
    <row r="704" spans="1:26" ht="16.5" customHeight="1">
      <c r="A704" s="180"/>
      <c r="B704" s="180"/>
      <c r="C704" s="180"/>
      <c r="D704" s="180"/>
      <c r="E704" s="180"/>
      <c r="F704" s="180"/>
      <c r="G704" s="181"/>
      <c r="H704" s="9"/>
      <c r="I704" s="9"/>
      <c r="J704" s="9"/>
      <c r="K704" s="9"/>
      <c r="L704" s="9"/>
      <c r="M704" s="9"/>
      <c r="N704" s="9"/>
      <c r="O704" s="9"/>
      <c r="P704" s="9"/>
      <c r="Q704" s="9"/>
      <c r="R704" s="9"/>
      <c r="S704" s="9"/>
      <c r="T704" s="9"/>
      <c r="U704" s="9"/>
      <c r="V704" s="9"/>
      <c r="W704" s="9"/>
      <c r="X704" s="9"/>
      <c r="Y704" s="9"/>
      <c r="Z704" s="9"/>
    </row>
    <row r="705" spans="1:26" ht="16.5" customHeight="1">
      <c r="A705" s="180"/>
      <c r="B705" s="180"/>
      <c r="C705" s="180"/>
      <c r="D705" s="180"/>
      <c r="E705" s="180"/>
      <c r="F705" s="180"/>
      <c r="G705" s="181"/>
      <c r="H705" s="9"/>
      <c r="I705" s="9"/>
      <c r="J705" s="9"/>
      <c r="K705" s="9"/>
      <c r="L705" s="9"/>
      <c r="M705" s="9"/>
      <c r="N705" s="9"/>
      <c r="O705" s="9"/>
      <c r="P705" s="9"/>
      <c r="Q705" s="9"/>
      <c r="R705" s="9"/>
      <c r="S705" s="9"/>
      <c r="T705" s="9"/>
      <c r="U705" s="9"/>
      <c r="V705" s="9"/>
      <c r="W705" s="9"/>
      <c r="X705" s="9"/>
      <c r="Y705" s="9"/>
      <c r="Z705" s="9"/>
    </row>
    <row r="706" spans="1:26" ht="16.5" customHeight="1">
      <c r="A706" s="180"/>
      <c r="B706" s="180"/>
      <c r="C706" s="180"/>
      <c r="D706" s="180"/>
      <c r="E706" s="180"/>
      <c r="F706" s="180"/>
      <c r="G706" s="181"/>
      <c r="H706" s="9"/>
      <c r="I706" s="9"/>
      <c r="J706" s="9"/>
      <c r="K706" s="9"/>
      <c r="L706" s="9"/>
      <c r="M706" s="9"/>
      <c r="N706" s="9"/>
      <c r="O706" s="9"/>
      <c r="P706" s="9"/>
      <c r="Q706" s="9"/>
      <c r="R706" s="9"/>
      <c r="S706" s="9"/>
      <c r="T706" s="9"/>
      <c r="U706" s="9"/>
      <c r="V706" s="9"/>
      <c r="W706" s="9"/>
      <c r="X706" s="9"/>
      <c r="Y706" s="9"/>
      <c r="Z706" s="9"/>
    </row>
    <row r="707" spans="1:26" ht="16.5" customHeight="1">
      <c r="A707" s="180"/>
      <c r="B707" s="180"/>
      <c r="C707" s="180"/>
      <c r="D707" s="180"/>
      <c r="E707" s="180"/>
      <c r="F707" s="180"/>
      <c r="G707" s="181"/>
      <c r="H707" s="9"/>
      <c r="I707" s="9"/>
      <c r="J707" s="9"/>
      <c r="K707" s="9"/>
      <c r="L707" s="9"/>
      <c r="M707" s="9"/>
      <c r="N707" s="9"/>
      <c r="O707" s="9"/>
      <c r="P707" s="9"/>
      <c r="Q707" s="9"/>
      <c r="R707" s="9"/>
      <c r="S707" s="9"/>
      <c r="T707" s="9"/>
      <c r="U707" s="9"/>
      <c r="V707" s="9"/>
      <c r="W707" s="9"/>
      <c r="X707" s="9"/>
      <c r="Y707" s="9"/>
      <c r="Z707" s="9"/>
    </row>
    <row r="708" spans="1:26" ht="16.5" customHeight="1">
      <c r="A708" s="180"/>
      <c r="B708" s="180"/>
      <c r="C708" s="180"/>
      <c r="D708" s="180"/>
      <c r="E708" s="180"/>
      <c r="F708" s="180"/>
      <c r="G708" s="181"/>
      <c r="H708" s="9"/>
      <c r="I708" s="9"/>
      <c r="J708" s="9"/>
      <c r="K708" s="9"/>
      <c r="L708" s="9"/>
      <c r="M708" s="9"/>
      <c r="N708" s="9"/>
      <c r="O708" s="9"/>
      <c r="P708" s="9"/>
      <c r="Q708" s="9"/>
      <c r="R708" s="9"/>
      <c r="S708" s="9"/>
      <c r="T708" s="9"/>
      <c r="U708" s="9"/>
      <c r="V708" s="9"/>
      <c r="W708" s="9"/>
      <c r="X708" s="9"/>
      <c r="Y708" s="9"/>
      <c r="Z708" s="9"/>
    </row>
    <row r="709" spans="1:26" ht="16.5" customHeight="1">
      <c r="A709" s="180"/>
      <c r="B709" s="180"/>
      <c r="C709" s="180"/>
      <c r="D709" s="180"/>
      <c r="E709" s="180"/>
      <c r="F709" s="180"/>
      <c r="G709" s="181"/>
      <c r="H709" s="9"/>
      <c r="I709" s="9"/>
      <c r="J709" s="9"/>
      <c r="K709" s="9"/>
      <c r="L709" s="9"/>
      <c r="M709" s="9"/>
      <c r="N709" s="9"/>
      <c r="O709" s="9"/>
      <c r="P709" s="9"/>
      <c r="Q709" s="9"/>
      <c r="R709" s="9"/>
      <c r="S709" s="9"/>
      <c r="T709" s="9"/>
      <c r="U709" s="9"/>
      <c r="V709" s="9"/>
      <c r="W709" s="9"/>
      <c r="X709" s="9"/>
      <c r="Y709" s="9"/>
      <c r="Z709" s="9"/>
    </row>
    <row r="710" spans="1:26" ht="16.5" customHeight="1">
      <c r="A710" s="180"/>
      <c r="B710" s="180"/>
      <c r="C710" s="180"/>
      <c r="D710" s="180"/>
      <c r="E710" s="180"/>
      <c r="F710" s="180"/>
      <c r="G710" s="181"/>
      <c r="H710" s="9"/>
      <c r="I710" s="9"/>
      <c r="J710" s="9"/>
      <c r="K710" s="9"/>
      <c r="L710" s="9"/>
      <c r="M710" s="9"/>
      <c r="N710" s="9"/>
      <c r="O710" s="9"/>
      <c r="P710" s="9"/>
      <c r="Q710" s="9"/>
      <c r="R710" s="9"/>
      <c r="S710" s="9"/>
      <c r="T710" s="9"/>
      <c r="U710" s="9"/>
      <c r="V710" s="9"/>
      <c r="W710" s="9"/>
      <c r="X710" s="9"/>
      <c r="Y710" s="9"/>
      <c r="Z710" s="9"/>
    </row>
    <row r="711" spans="1:26" ht="16.5" customHeight="1">
      <c r="A711" s="180"/>
      <c r="B711" s="180"/>
      <c r="C711" s="180"/>
      <c r="D711" s="180"/>
      <c r="E711" s="180"/>
      <c r="F711" s="180"/>
      <c r="G711" s="181"/>
      <c r="H711" s="9"/>
      <c r="I711" s="9"/>
      <c r="J711" s="9"/>
      <c r="K711" s="9"/>
      <c r="L711" s="9"/>
      <c r="M711" s="9"/>
      <c r="N711" s="9"/>
      <c r="O711" s="9"/>
      <c r="P711" s="9"/>
      <c r="Q711" s="9"/>
      <c r="R711" s="9"/>
      <c r="S711" s="9"/>
      <c r="T711" s="9"/>
      <c r="U711" s="9"/>
      <c r="V711" s="9"/>
      <c r="W711" s="9"/>
      <c r="X711" s="9"/>
      <c r="Y711" s="9"/>
      <c r="Z711" s="9"/>
    </row>
    <row r="712" spans="1:26" ht="16.5" customHeight="1">
      <c r="A712" s="180"/>
      <c r="B712" s="180"/>
      <c r="C712" s="180"/>
      <c r="D712" s="180"/>
      <c r="E712" s="180"/>
      <c r="F712" s="180"/>
      <c r="G712" s="181"/>
      <c r="H712" s="9"/>
      <c r="I712" s="9"/>
      <c r="J712" s="9"/>
      <c r="K712" s="9"/>
      <c r="L712" s="9"/>
      <c r="M712" s="9"/>
      <c r="N712" s="9"/>
      <c r="O712" s="9"/>
      <c r="P712" s="9"/>
      <c r="Q712" s="9"/>
      <c r="R712" s="9"/>
      <c r="S712" s="9"/>
      <c r="T712" s="9"/>
      <c r="U712" s="9"/>
      <c r="V712" s="9"/>
      <c r="W712" s="9"/>
      <c r="X712" s="9"/>
      <c r="Y712" s="9"/>
      <c r="Z712" s="9"/>
    </row>
    <row r="713" spans="1:26" ht="16.5" customHeight="1">
      <c r="A713" s="180"/>
      <c r="B713" s="180"/>
      <c r="C713" s="180"/>
      <c r="D713" s="180"/>
      <c r="E713" s="180"/>
      <c r="F713" s="180"/>
      <c r="G713" s="181"/>
      <c r="H713" s="9"/>
      <c r="I713" s="9"/>
      <c r="J713" s="9"/>
      <c r="K713" s="9"/>
      <c r="L713" s="9"/>
      <c r="M713" s="9"/>
      <c r="N713" s="9"/>
      <c r="O713" s="9"/>
      <c r="P713" s="9"/>
      <c r="Q713" s="9"/>
      <c r="R713" s="9"/>
      <c r="S713" s="9"/>
      <c r="T713" s="9"/>
      <c r="U713" s="9"/>
      <c r="V713" s="9"/>
      <c r="W713" s="9"/>
      <c r="X713" s="9"/>
      <c r="Y713" s="9"/>
      <c r="Z713" s="9"/>
    </row>
    <row r="714" spans="1:26" ht="16.5" customHeight="1">
      <c r="A714" s="180"/>
      <c r="B714" s="180"/>
      <c r="C714" s="180"/>
      <c r="D714" s="180"/>
      <c r="E714" s="180"/>
      <c r="F714" s="180"/>
      <c r="G714" s="181"/>
      <c r="H714" s="9"/>
      <c r="I714" s="9"/>
      <c r="J714" s="9"/>
      <c r="K714" s="9"/>
      <c r="L714" s="9"/>
      <c r="M714" s="9"/>
      <c r="N714" s="9"/>
      <c r="O714" s="9"/>
      <c r="P714" s="9"/>
      <c r="Q714" s="9"/>
      <c r="R714" s="9"/>
      <c r="S714" s="9"/>
      <c r="T714" s="9"/>
      <c r="U714" s="9"/>
      <c r="V714" s="9"/>
      <c r="W714" s="9"/>
      <c r="X714" s="9"/>
      <c r="Y714" s="9"/>
      <c r="Z714" s="9"/>
    </row>
    <row r="715" spans="1:26" ht="16.5" customHeight="1">
      <c r="A715" s="180"/>
      <c r="B715" s="180"/>
      <c r="C715" s="180"/>
      <c r="D715" s="180"/>
      <c r="E715" s="180"/>
      <c r="F715" s="180"/>
      <c r="G715" s="181"/>
      <c r="H715" s="9"/>
      <c r="I715" s="9"/>
      <c r="J715" s="9"/>
      <c r="K715" s="9"/>
      <c r="L715" s="9"/>
      <c r="M715" s="9"/>
      <c r="N715" s="9"/>
      <c r="O715" s="9"/>
      <c r="P715" s="9"/>
      <c r="Q715" s="9"/>
      <c r="R715" s="9"/>
      <c r="S715" s="9"/>
      <c r="T715" s="9"/>
      <c r="U715" s="9"/>
      <c r="V715" s="9"/>
      <c r="W715" s="9"/>
      <c r="X715" s="9"/>
      <c r="Y715" s="9"/>
      <c r="Z715" s="9"/>
    </row>
    <row r="716" spans="1:26" ht="16.5" customHeight="1">
      <c r="A716" s="180"/>
      <c r="B716" s="180"/>
      <c r="C716" s="180"/>
      <c r="D716" s="180"/>
      <c r="E716" s="180"/>
      <c r="F716" s="180"/>
      <c r="G716" s="181"/>
      <c r="H716" s="9"/>
      <c r="I716" s="9"/>
      <c r="J716" s="9"/>
      <c r="K716" s="9"/>
      <c r="L716" s="9"/>
      <c r="M716" s="9"/>
      <c r="N716" s="9"/>
      <c r="O716" s="9"/>
      <c r="P716" s="9"/>
      <c r="Q716" s="9"/>
      <c r="R716" s="9"/>
      <c r="S716" s="9"/>
      <c r="T716" s="9"/>
      <c r="U716" s="9"/>
      <c r="V716" s="9"/>
      <c r="W716" s="9"/>
      <c r="X716" s="9"/>
      <c r="Y716" s="9"/>
      <c r="Z716" s="9"/>
    </row>
    <row r="717" spans="1:26" ht="16.5" customHeight="1">
      <c r="A717" s="180"/>
      <c r="B717" s="180"/>
      <c r="C717" s="180"/>
      <c r="D717" s="180"/>
      <c r="E717" s="180"/>
      <c r="F717" s="180"/>
      <c r="G717" s="181"/>
      <c r="H717" s="9"/>
      <c r="I717" s="9"/>
      <c r="J717" s="9"/>
      <c r="K717" s="9"/>
      <c r="L717" s="9"/>
      <c r="M717" s="9"/>
      <c r="N717" s="9"/>
      <c r="O717" s="9"/>
      <c r="P717" s="9"/>
      <c r="Q717" s="9"/>
      <c r="R717" s="9"/>
      <c r="S717" s="9"/>
      <c r="T717" s="9"/>
      <c r="U717" s="9"/>
      <c r="V717" s="9"/>
      <c r="W717" s="9"/>
      <c r="X717" s="9"/>
      <c r="Y717" s="9"/>
      <c r="Z717" s="9"/>
    </row>
    <row r="718" spans="1:26" ht="16.5" customHeight="1">
      <c r="A718" s="180"/>
      <c r="B718" s="180"/>
      <c r="C718" s="180"/>
      <c r="D718" s="180"/>
      <c r="E718" s="180"/>
      <c r="F718" s="180"/>
      <c r="G718" s="181"/>
      <c r="H718" s="9"/>
      <c r="I718" s="9"/>
      <c r="J718" s="9"/>
      <c r="K718" s="9"/>
      <c r="L718" s="9"/>
      <c r="M718" s="9"/>
      <c r="N718" s="9"/>
      <c r="O718" s="9"/>
      <c r="P718" s="9"/>
      <c r="Q718" s="9"/>
      <c r="R718" s="9"/>
      <c r="S718" s="9"/>
      <c r="T718" s="9"/>
      <c r="U718" s="9"/>
      <c r="V718" s="9"/>
      <c r="W718" s="9"/>
      <c r="X718" s="9"/>
      <c r="Y718" s="9"/>
      <c r="Z718" s="9"/>
    </row>
    <row r="719" spans="1:26" ht="16.5" customHeight="1">
      <c r="A719" s="180"/>
      <c r="B719" s="180"/>
      <c r="C719" s="180"/>
      <c r="D719" s="180"/>
      <c r="E719" s="180"/>
      <c r="F719" s="180"/>
      <c r="G719" s="181"/>
      <c r="H719" s="9"/>
      <c r="I719" s="9"/>
      <c r="J719" s="9"/>
      <c r="K719" s="9"/>
      <c r="L719" s="9"/>
      <c r="M719" s="9"/>
      <c r="N719" s="9"/>
      <c r="O719" s="9"/>
      <c r="P719" s="9"/>
      <c r="Q719" s="9"/>
      <c r="R719" s="9"/>
      <c r="S719" s="9"/>
      <c r="T719" s="9"/>
      <c r="U719" s="9"/>
      <c r="V719" s="9"/>
      <c r="W719" s="9"/>
      <c r="X719" s="9"/>
      <c r="Y719" s="9"/>
      <c r="Z719" s="9"/>
    </row>
    <row r="720" spans="1:26" ht="16.5" customHeight="1">
      <c r="A720" s="180"/>
      <c r="B720" s="180"/>
      <c r="C720" s="180"/>
      <c r="D720" s="180"/>
      <c r="E720" s="180"/>
      <c r="F720" s="180"/>
      <c r="G720" s="181"/>
      <c r="H720" s="9"/>
      <c r="I720" s="9"/>
      <c r="J720" s="9"/>
      <c r="K720" s="9"/>
      <c r="L720" s="9"/>
      <c r="M720" s="9"/>
      <c r="N720" s="9"/>
      <c r="O720" s="9"/>
      <c r="P720" s="9"/>
      <c r="Q720" s="9"/>
      <c r="R720" s="9"/>
      <c r="S720" s="9"/>
      <c r="T720" s="9"/>
      <c r="U720" s="9"/>
      <c r="V720" s="9"/>
      <c r="W720" s="9"/>
      <c r="X720" s="9"/>
      <c r="Y720" s="9"/>
      <c r="Z720" s="9"/>
    </row>
    <row r="721" spans="1:26" ht="16.5" customHeight="1">
      <c r="A721" s="180"/>
      <c r="B721" s="180"/>
      <c r="C721" s="180"/>
      <c r="D721" s="180"/>
      <c r="E721" s="180"/>
      <c r="F721" s="180"/>
      <c r="G721" s="181"/>
      <c r="H721" s="9"/>
      <c r="I721" s="9"/>
      <c r="J721" s="9"/>
      <c r="K721" s="9"/>
      <c r="L721" s="9"/>
      <c r="M721" s="9"/>
      <c r="N721" s="9"/>
      <c r="O721" s="9"/>
      <c r="P721" s="9"/>
      <c r="Q721" s="9"/>
      <c r="R721" s="9"/>
      <c r="S721" s="9"/>
      <c r="T721" s="9"/>
      <c r="U721" s="9"/>
      <c r="V721" s="9"/>
      <c r="W721" s="9"/>
      <c r="X721" s="9"/>
      <c r="Y721" s="9"/>
      <c r="Z721" s="9"/>
    </row>
    <row r="722" spans="1:26" ht="16.5" customHeight="1">
      <c r="A722" s="180"/>
      <c r="B722" s="180"/>
      <c r="C722" s="180"/>
      <c r="D722" s="180"/>
      <c r="E722" s="180"/>
      <c r="F722" s="180"/>
      <c r="G722" s="181"/>
      <c r="H722" s="9"/>
      <c r="I722" s="9"/>
      <c r="J722" s="9"/>
      <c r="K722" s="9"/>
      <c r="L722" s="9"/>
      <c r="M722" s="9"/>
      <c r="N722" s="9"/>
      <c r="O722" s="9"/>
      <c r="P722" s="9"/>
      <c r="Q722" s="9"/>
      <c r="R722" s="9"/>
      <c r="S722" s="9"/>
      <c r="T722" s="9"/>
      <c r="U722" s="9"/>
      <c r="V722" s="9"/>
      <c r="W722" s="9"/>
      <c r="X722" s="9"/>
      <c r="Y722" s="9"/>
      <c r="Z722" s="9"/>
    </row>
    <row r="723" spans="1:26" ht="16.5" customHeight="1">
      <c r="A723" s="180"/>
      <c r="B723" s="180"/>
      <c r="C723" s="180"/>
      <c r="D723" s="180"/>
      <c r="E723" s="180"/>
      <c r="F723" s="180"/>
      <c r="G723" s="181"/>
      <c r="H723" s="9"/>
      <c r="I723" s="9"/>
      <c r="J723" s="9"/>
      <c r="K723" s="9"/>
      <c r="L723" s="9"/>
      <c r="M723" s="9"/>
      <c r="N723" s="9"/>
      <c r="O723" s="9"/>
      <c r="P723" s="9"/>
      <c r="Q723" s="9"/>
      <c r="R723" s="9"/>
      <c r="S723" s="9"/>
      <c r="T723" s="9"/>
      <c r="U723" s="9"/>
      <c r="V723" s="9"/>
      <c r="W723" s="9"/>
      <c r="X723" s="9"/>
      <c r="Y723" s="9"/>
      <c r="Z723" s="9"/>
    </row>
    <row r="724" spans="1:26" ht="16.5" customHeight="1">
      <c r="A724" s="180"/>
      <c r="B724" s="180"/>
      <c r="C724" s="180"/>
      <c r="D724" s="180"/>
      <c r="E724" s="180"/>
      <c r="F724" s="180"/>
      <c r="G724" s="181"/>
      <c r="H724" s="9"/>
      <c r="I724" s="9"/>
      <c r="J724" s="9"/>
      <c r="K724" s="9"/>
      <c r="L724" s="9"/>
      <c r="M724" s="9"/>
      <c r="N724" s="9"/>
      <c r="O724" s="9"/>
      <c r="P724" s="9"/>
      <c r="Q724" s="9"/>
      <c r="R724" s="9"/>
      <c r="S724" s="9"/>
      <c r="T724" s="9"/>
      <c r="U724" s="9"/>
      <c r="V724" s="9"/>
      <c r="W724" s="9"/>
      <c r="X724" s="9"/>
      <c r="Y724" s="9"/>
      <c r="Z724" s="9"/>
    </row>
    <row r="725" spans="1:26" ht="16.5" customHeight="1">
      <c r="A725" s="180"/>
      <c r="B725" s="180"/>
      <c r="C725" s="180"/>
      <c r="D725" s="180"/>
      <c r="E725" s="180"/>
      <c r="F725" s="180"/>
      <c r="G725" s="181"/>
      <c r="H725" s="9"/>
      <c r="I725" s="9"/>
      <c r="J725" s="9"/>
      <c r="K725" s="9"/>
      <c r="L725" s="9"/>
      <c r="M725" s="9"/>
      <c r="N725" s="9"/>
      <c r="O725" s="9"/>
      <c r="P725" s="9"/>
      <c r="Q725" s="9"/>
      <c r="R725" s="9"/>
      <c r="S725" s="9"/>
      <c r="T725" s="9"/>
      <c r="U725" s="9"/>
      <c r="V725" s="9"/>
      <c r="W725" s="9"/>
      <c r="X725" s="9"/>
      <c r="Y725" s="9"/>
      <c r="Z725" s="9"/>
    </row>
    <row r="726" spans="1:26" ht="16.5" customHeight="1">
      <c r="A726" s="180"/>
      <c r="B726" s="180"/>
      <c r="C726" s="180"/>
      <c r="D726" s="180"/>
      <c r="E726" s="180"/>
      <c r="F726" s="180"/>
      <c r="G726" s="181"/>
      <c r="H726" s="9"/>
      <c r="I726" s="9"/>
      <c r="J726" s="9"/>
      <c r="K726" s="9"/>
      <c r="L726" s="9"/>
      <c r="M726" s="9"/>
      <c r="N726" s="9"/>
      <c r="O726" s="9"/>
      <c r="P726" s="9"/>
      <c r="Q726" s="9"/>
      <c r="R726" s="9"/>
      <c r="S726" s="9"/>
      <c r="T726" s="9"/>
      <c r="U726" s="9"/>
      <c r="V726" s="9"/>
      <c r="W726" s="9"/>
      <c r="X726" s="9"/>
      <c r="Y726" s="9"/>
      <c r="Z726" s="9"/>
    </row>
    <row r="727" spans="1:26" ht="16.5" customHeight="1">
      <c r="A727" s="180"/>
      <c r="B727" s="180"/>
      <c r="C727" s="180"/>
      <c r="D727" s="180"/>
      <c r="E727" s="180"/>
      <c r="F727" s="180"/>
      <c r="G727" s="181"/>
      <c r="H727" s="9"/>
      <c r="I727" s="9"/>
      <c r="J727" s="9"/>
      <c r="K727" s="9"/>
      <c r="L727" s="9"/>
      <c r="M727" s="9"/>
      <c r="N727" s="9"/>
      <c r="O727" s="9"/>
      <c r="P727" s="9"/>
      <c r="Q727" s="9"/>
      <c r="R727" s="9"/>
      <c r="S727" s="9"/>
      <c r="T727" s="9"/>
      <c r="U727" s="9"/>
      <c r="V727" s="9"/>
      <c r="W727" s="9"/>
      <c r="X727" s="9"/>
      <c r="Y727" s="9"/>
      <c r="Z727" s="9"/>
    </row>
    <row r="728" spans="1:26" ht="16.5" customHeight="1">
      <c r="A728" s="180"/>
      <c r="B728" s="180"/>
      <c r="C728" s="180"/>
      <c r="D728" s="180"/>
      <c r="E728" s="180"/>
      <c r="F728" s="180"/>
      <c r="G728" s="181"/>
      <c r="H728" s="9"/>
      <c r="I728" s="9"/>
      <c r="J728" s="9"/>
      <c r="K728" s="9"/>
      <c r="L728" s="9"/>
      <c r="M728" s="9"/>
      <c r="N728" s="9"/>
      <c r="O728" s="9"/>
      <c r="P728" s="9"/>
      <c r="Q728" s="9"/>
      <c r="R728" s="9"/>
      <c r="S728" s="9"/>
      <c r="T728" s="9"/>
      <c r="U728" s="9"/>
      <c r="V728" s="9"/>
      <c r="W728" s="9"/>
      <c r="X728" s="9"/>
      <c r="Y728" s="9"/>
      <c r="Z728" s="9"/>
    </row>
    <row r="729" spans="1:26" ht="16.5" customHeight="1">
      <c r="A729" s="180"/>
      <c r="B729" s="180"/>
      <c r="C729" s="180"/>
      <c r="D729" s="180"/>
      <c r="E729" s="180"/>
      <c r="F729" s="180"/>
      <c r="G729" s="181"/>
      <c r="H729" s="9"/>
      <c r="I729" s="9"/>
      <c r="J729" s="9"/>
      <c r="K729" s="9"/>
      <c r="L729" s="9"/>
      <c r="M729" s="9"/>
      <c r="N729" s="9"/>
      <c r="O729" s="9"/>
      <c r="P729" s="9"/>
      <c r="Q729" s="9"/>
      <c r="R729" s="9"/>
      <c r="S729" s="9"/>
      <c r="T729" s="9"/>
      <c r="U729" s="9"/>
      <c r="V729" s="9"/>
      <c r="W729" s="9"/>
      <c r="X729" s="9"/>
      <c r="Y729" s="9"/>
      <c r="Z729" s="9"/>
    </row>
    <row r="730" spans="1:26" ht="16.5" customHeight="1">
      <c r="A730" s="180"/>
      <c r="B730" s="180"/>
      <c r="C730" s="180"/>
      <c r="D730" s="180"/>
      <c r="E730" s="180"/>
      <c r="F730" s="180"/>
      <c r="G730" s="181"/>
      <c r="H730" s="9"/>
      <c r="I730" s="9"/>
      <c r="J730" s="9"/>
      <c r="K730" s="9"/>
      <c r="L730" s="9"/>
      <c r="M730" s="9"/>
      <c r="N730" s="9"/>
      <c r="O730" s="9"/>
      <c r="P730" s="9"/>
      <c r="Q730" s="9"/>
      <c r="R730" s="9"/>
      <c r="S730" s="9"/>
      <c r="T730" s="9"/>
      <c r="U730" s="9"/>
      <c r="V730" s="9"/>
      <c r="W730" s="9"/>
      <c r="X730" s="9"/>
      <c r="Y730" s="9"/>
      <c r="Z730" s="9"/>
    </row>
    <row r="731" spans="1:26" ht="16.5" customHeight="1">
      <c r="A731" s="180"/>
      <c r="B731" s="180"/>
      <c r="C731" s="180"/>
      <c r="D731" s="180"/>
      <c r="E731" s="180"/>
      <c r="F731" s="180"/>
      <c r="G731" s="181"/>
      <c r="H731" s="9"/>
      <c r="I731" s="9"/>
      <c r="J731" s="9"/>
      <c r="K731" s="9"/>
      <c r="L731" s="9"/>
      <c r="M731" s="9"/>
      <c r="N731" s="9"/>
      <c r="O731" s="9"/>
      <c r="P731" s="9"/>
      <c r="Q731" s="9"/>
      <c r="R731" s="9"/>
      <c r="S731" s="9"/>
      <c r="T731" s="9"/>
      <c r="U731" s="9"/>
      <c r="V731" s="9"/>
      <c r="W731" s="9"/>
      <c r="X731" s="9"/>
      <c r="Y731" s="9"/>
      <c r="Z731" s="9"/>
    </row>
    <row r="732" spans="1:26" ht="16.5" customHeight="1">
      <c r="A732" s="180"/>
      <c r="B732" s="180"/>
      <c r="C732" s="180"/>
      <c r="D732" s="180"/>
      <c r="E732" s="180"/>
      <c r="F732" s="180"/>
      <c r="G732" s="181"/>
      <c r="H732" s="9"/>
      <c r="I732" s="9"/>
      <c r="J732" s="9"/>
      <c r="K732" s="9"/>
      <c r="L732" s="9"/>
      <c r="M732" s="9"/>
      <c r="N732" s="9"/>
      <c r="O732" s="9"/>
      <c r="P732" s="9"/>
      <c r="Q732" s="9"/>
      <c r="R732" s="9"/>
      <c r="S732" s="9"/>
      <c r="T732" s="9"/>
      <c r="U732" s="9"/>
      <c r="V732" s="9"/>
      <c r="W732" s="9"/>
      <c r="X732" s="9"/>
      <c r="Y732" s="9"/>
      <c r="Z732" s="9"/>
    </row>
    <row r="733" spans="1:26" ht="16.5" customHeight="1">
      <c r="A733" s="180"/>
      <c r="B733" s="180"/>
      <c r="C733" s="180"/>
      <c r="D733" s="180"/>
      <c r="E733" s="180"/>
      <c r="F733" s="180"/>
      <c r="G733" s="181"/>
      <c r="H733" s="9"/>
      <c r="I733" s="9"/>
      <c r="J733" s="9"/>
      <c r="K733" s="9"/>
      <c r="L733" s="9"/>
      <c r="M733" s="9"/>
      <c r="N733" s="9"/>
      <c r="O733" s="9"/>
      <c r="P733" s="9"/>
      <c r="Q733" s="9"/>
      <c r="R733" s="9"/>
      <c r="S733" s="9"/>
      <c r="T733" s="9"/>
      <c r="U733" s="9"/>
      <c r="V733" s="9"/>
      <c r="W733" s="9"/>
      <c r="X733" s="9"/>
      <c r="Y733" s="9"/>
      <c r="Z733" s="9"/>
    </row>
    <row r="734" spans="1:26" ht="16.5" customHeight="1">
      <c r="A734" s="180"/>
      <c r="B734" s="180"/>
      <c r="C734" s="180"/>
      <c r="D734" s="180"/>
      <c r="E734" s="180"/>
      <c r="F734" s="180"/>
      <c r="G734" s="181"/>
      <c r="H734" s="9"/>
      <c r="I734" s="9"/>
      <c r="J734" s="9"/>
      <c r="K734" s="9"/>
      <c r="L734" s="9"/>
      <c r="M734" s="9"/>
      <c r="N734" s="9"/>
      <c r="O734" s="9"/>
      <c r="P734" s="9"/>
      <c r="Q734" s="9"/>
      <c r="R734" s="9"/>
      <c r="S734" s="9"/>
      <c r="T734" s="9"/>
      <c r="U734" s="9"/>
      <c r="V734" s="9"/>
      <c r="W734" s="9"/>
      <c r="X734" s="9"/>
      <c r="Y734" s="9"/>
      <c r="Z734" s="9"/>
    </row>
    <row r="735" spans="1:26" ht="16.5" customHeight="1">
      <c r="A735" s="180"/>
      <c r="B735" s="180"/>
      <c r="C735" s="180"/>
      <c r="D735" s="180"/>
      <c r="E735" s="180"/>
      <c r="F735" s="180"/>
      <c r="G735" s="181"/>
      <c r="H735" s="9"/>
      <c r="I735" s="9"/>
      <c r="J735" s="9"/>
      <c r="K735" s="9"/>
      <c r="L735" s="9"/>
      <c r="M735" s="9"/>
      <c r="N735" s="9"/>
      <c r="O735" s="9"/>
      <c r="P735" s="9"/>
      <c r="Q735" s="9"/>
      <c r="R735" s="9"/>
      <c r="S735" s="9"/>
      <c r="T735" s="9"/>
      <c r="U735" s="9"/>
      <c r="V735" s="9"/>
      <c r="W735" s="9"/>
      <c r="X735" s="9"/>
      <c r="Y735" s="9"/>
      <c r="Z735" s="9"/>
    </row>
    <row r="736" spans="1:26" ht="16.5" customHeight="1">
      <c r="A736" s="180"/>
      <c r="B736" s="180"/>
      <c r="C736" s="180"/>
      <c r="D736" s="180"/>
      <c r="E736" s="180"/>
      <c r="F736" s="180"/>
      <c r="G736" s="181"/>
      <c r="H736" s="9"/>
      <c r="I736" s="9"/>
      <c r="J736" s="9"/>
      <c r="K736" s="9"/>
      <c r="L736" s="9"/>
      <c r="M736" s="9"/>
      <c r="N736" s="9"/>
      <c r="O736" s="9"/>
      <c r="P736" s="9"/>
      <c r="Q736" s="9"/>
      <c r="R736" s="9"/>
      <c r="S736" s="9"/>
      <c r="T736" s="9"/>
      <c r="U736" s="9"/>
      <c r="V736" s="9"/>
      <c r="W736" s="9"/>
      <c r="X736" s="9"/>
      <c r="Y736" s="9"/>
      <c r="Z736" s="9"/>
    </row>
    <row r="737" spans="1:26" ht="16.5" customHeight="1">
      <c r="A737" s="180"/>
      <c r="B737" s="180"/>
      <c r="C737" s="180"/>
      <c r="D737" s="180"/>
      <c r="E737" s="180"/>
      <c r="F737" s="180"/>
      <c r="G737" s="181"/>
      <c r="H737" s="9"/>
      <c r="I737" s="9"/>
      <c r="J737" s="9"/>
      <c r="K737" s="9"/>
      <c r="L737" s="9"/>
      <c r="M737" s="9"/>
      <c r="N737" s="9"/>
      <c r="O737" s="9"/>
      <c r="P737" s="9"/>
      <c r="Q737" s="9"/>
      <c r="R737" s="9"/>
      <c r="S737" s="9"/>
      <c r="T737" s="9"/>
      <c r="U737" s="9"/>
      <c r="V737" s="9"/>
      <c r="W737" s="9"/>
      <c r="X737" s="9"/>
      <c r="Y737" s="9"/>
      <c r="Z737" s="9"/>
    </row>
    <row r="738" spans="1:26" ht="16.5" customHeight="1">
      <c r="A738" s="180"/>
      <c r="B738" s="180"/>
      <c r="C738" s="180"/>
      <c r="D738" s="180"/>
      <c r="E738" s="180"/>
      <c r="F738" s="180"/>
      <c r="G738" s="181"/>
      <c r="H738" s="9"/>
      <c r="I738" s="9"/>
      <c r="J738" s="9"/>
      <c r="K738" s="9"/>
      <c r="L738" s="9"/>
      <c r="M738" s="9"/>
      <c r="N738" s="9"/>
      <c r="O738" s="9"/>
      <c r="P738" s="9"/>
      <c r="Q738" s="9"/>
      <c r="R738" s="9"/>
      <c r="S738" s="9"/>
      <c r="T738" s="9"/>
      <c r="U738" s="9"/>
      <c r="V738" s="9"/>
      <c r="W738" s="9"/>
      <c r="X738" s="9"/>
      <c r="Y738" s="9"/>
      <c r="Z738" s="9"/>
    </row>
    <row r="739" spans="1:26" ht="16.5" customHeight="1">
      <c r="A739" s="180"/>
      <c r="B739" s="180"/>
      <c r="C739" s="180"/>
      <c r="D739" s="180"/>
      <c r="E739" s="180"/>
      <c r="F739" s="180"/>
      <c r="G739" s="181"/>
      <c r="H739" s="9"/>
      <c r="I739" s="9"/>
      <c r="J739" s="9"/>
      <c r="K739" s="9"/>
      <c r="L739" s="9"/>
      <c r="M739" s="9"/>
      <c r="N739" s="9"/>
      <c r="O739" s="9"/>
      <c r="P739" s="9"/>
      <c r="Q739" s="9"/>
      <c r="R739" s="9"/>
      <c r="S739" s="9"/>
      <c r="T739" s="9"/>
      <c r="U739" s="9"/>
      <c r="V739" s="9"/>
      <c r="W739" s="9"/>
      <c r="X739" s="9"/>
      <c r="Y739" s="9"/>
      <c r="Z739" s="9"/>
    </row>
    <row r="740" spans="1:26" ht="16.5" customHeight="1">
      <c r="A740" s="180"/>
      <c r="B740" s="180"/>
      <c r="C740" s="180"/>
      <c r="D740" s="180"/>
      <c r="E740" s="180"/>
      <c r="F740" s="180"/>
      <c r="G740" s="181"/>
      <c r="H740" s="9"/>
      <c r="I740" s="9"/>
      <c r="J740" s="9"/>
      <c r="K740" s="9"/>
      <c r="L740" s="9"/>
      <c r="M740" s="9"/>
      <c r="N740" s="9"/>
      <c r="O740" s="9"/>
      <c r="P740" s="9"/>
      <c r="Q740" s="9"/>
      <c r="R740" s="9"/>
      <c r="S740" s="9"/>
      <c r="T740" s="9"/>
      <c r="U740" s="9"/>
      <c r="V740" s="9"/>
      <c r="W740" s="9"/>
      <c r="X740" s="9"/>
      <c r="Y740" s="9"/>
      <c r="Z740" s="9"/>
    </row>
    <row r="741" spans="1:26" ht="16.5" customHeight="1">
      <c r="A741" s="180"/>
      <c r="B741" s="180"/>
      <c r="C741" s="180"/>
      <c r="D741" s="180"/>
      <c r="E741" s="180"/>
      <c r="F741" s="180"/>
      <c r="G741" s="181"/>
      <c r="H741" s="9"/>
      <c r="I741" s="9"/>
      <c r="J741" s="9"/>
      <c r="K741" s="9"/>
      <c r="L741" s="9"/>
      <c r="M741" s="9"/>
      <c r="N741" s="9"/>
      <c r="O741" s="9"/>
      <c r="P741" s="9"/>
      <c r="Q741" s="9"/>
      <c r="R741" s="9"/>
      <c r="S741" s="9"/>
      <c r="T741" s="9"/>
      <c r="U741" s="9"/>
      <c r="V741" s="9"/>
      <c r="W741" s="9"/>
      <c r="X741" s="9"/>
      <c r="Y741" s="9"/>
      <c r="Z741" s="9"/>
    </row>
    <row r="742" spans="1:26" ht="16.5" customHeight="1">
      <c r="A742" s="180"/>
      <c r="B742" s="180"/>
      <c r="C742" s="180"/>
      <c r="D742" s="180"/>
      <c r="E742" s="180"/>
      <c r="F742" s="180"/>
      <c r="G742" s="181"/>
      <c r="H742" s="9"/>
      <c r="I742" s="9"/>
      <c r="J742" s="9"/>
      <c r="K742" s="9"/>
      <c r="L742" s="9"/>
      <c r="M742" s="9"/>
      <c r="N742" s="9"/>
      <c r="O742" s="9"/>
      <c r="P742" s="9"/>
      <c r="Q742" s="9"/>
      <c r="R742" s="9"/>
      <c r="S742" s="9"/>
      <c r="T742" s="9"/>
      <c r="U742" s="9"/>
      <c r="V742" s="9"/>
      <c r="W742" s="9"/>
      <c r="X742" s="9"/>
      <c r="Y742" s="9"/>
      <c r="Z742" s="9"/>
    </row>
    <row r="743" spans="1:26" ht="16.5" customHeight="1">
      <c r="A743" s="180"/>
      <c r="B743" s="180"/>
      <c r="C743" s="180"/>
      <c r="D743" s="180"/>
      <c r="E743" s="180"/>
      <c r="F743" s="180"/>
      <c r="G743" s="181"/>
      <c r="H743" s="9"/>
      <c r="I743" s="9"/>
      <c r="J743" s="9"/>
      <c r="K743" s="9"/>
      <c r="L743" s="9"/>
      <c r="M743" s="9"/>
      <c r="N743" s="9"/>
      <c r="O743" s="9"/>
      <c r="P743" s="9"/>
      <c r="Q743" s="9"/>
      <c r="R743" s="9"/>
      <c r="S743" s="9"/>
      <c r="T743" s="9"/>
      <c r="U743" s="9"/>
      <c r="V743" s="9"/>
      <c r="W743" s="9"/>
      <c r="X743" s="9"/>
      <c r="Y743" s="9"/>
      <c r="Z743" s="9"/>
    </row>
    <row r="744" spans="1:26" ht="16.5" customHeight="1">
      <c r="A744" s="180"/>
      <c r="B744" s="180"/>
      <c r="C744" s="180"/>
      <c r="D744" s="180"/>
      <c r="E744" s="180"/>
      <c r="F744" s="180"/>
      <c r="G744" s="181"/>
      <c r="H744" s="9"/>
      <c r="I744" s="9"/>
      <c r="J744" s="9"/>
      <c r="K744" s="9"/>
      <c r="L744" s="9"/>
      <c r="M744" s="9"/>
      <c r="N744" s="9"/>
      <c r="O744" s="9"/>
      <c r="P744" s="9"/>
      <c r="Q744" s="9"/>
      <c r="R744" s="9"/>
      <c r="S744" s="9"/>
      <c r="T744" s="9"/>
      <c r="U744" s="9"/>
      <c r="V744" s="9"/>
      <c r="W744" s="9"/>
      <c r="X744" s="9"/>
      <c r="Y744" s="9"/>
      <c r="Z744" s="9"/>
    </row>
    <row r="745" spans="1:26" ht="16.5" customHeight="1">
      <c r="A745" s="180"/>
      <c r="B745" s="180"/>
      <c r="C745" s="180"/>
      <c r="D745" s="180"/>
      <c r="E745" s="180"/>
      <c r="F745" s="180"/>
      <c r="G745" s="181"/>
      <c r="H745" s="9"/>
      <c r="I745" s="9"/>
      <c r="J745" s="9"/>
      <c r="K745" s="9"/>
      <c r="L745" s="9"/>
      <c r="M745" s="9"/>
      <c r="N745" s="9"/>
      <c r="O745" s="9"/>
      <c r="P745" s="9"/>
      <c r="Q745" s="9"/>
      <c r="R745" s="9"/>
      <c r="S745" s="9"/>
      <c r="T745" s="9"/>
      <c r="U745" s="9"/>
      <c r="V745" s="9"/>
      <c r="W745" s="9"/>
      <c r="X745" s="9"/>
      <c r="Y745" s="9"/>
      <c r="Z745" s="9"/>
    </row>
    <row r="746" spans="1:26" ht="16.5" customHeight="1">
      <c r="A746" s="180"/>
      <c r="B746" s="180"/>
      <c r="C746" s="180"/>
      <c r="D746" s="180"/>
      <c r="E746" s="180"/>
      <c r="F746" s="180"/>
      <c r="G746" s="181"/>
      <c r="H746" s="9"/>
      <c r="I746" s="9"/>
      <c r="J746" s="9"/>
      <c r="K746" s="9"/>
      <c r="L746" s="9"/>
      <c r="M746" s="9"/>
      <c r="N746" s="9"/>
      <c r="O746" s="9"/>
      <c r="P746" s="9"/>
      <c r="Q746" s="9"/>
      <c r="R746" s="9"/>
      <c r="S746" s="9"/>
      <c r="T746" s="9"/>
      <c r="U746" s="9"/>
      <c r="V746" s="9"/>
      <c r="W746" s="9"/>
      <c r="X746" s="9"/>
      <c r="Y746" s="9"/>
      <c r="Z746" s="9"/>
    </row>
    <row r="747" spans="1:26" ht="16.5" customHeight="1">
      <c r="A747" s="180"/>
      <c r="B747" s="180"/>
      <c r="C747" s="180"/>
      <c r="D747" s="180"/>
      <c r="E747" s="180"/>
      <c r="F747" s="180"/>
      <c r="G747" s="181"/>
      <c r="H747" s="9"/>
      <c r="I747" s="9"/>
      <c r="J747" s="9"/>
      <c r="K747" s="9"/>
      <c r="L747" s="9"/>
      <c r="M747" s="9"/>
      <c r="N747" s="9"/>
      <c r="O747" s="9"/>
      <c r="P747" s="9"/>
      <c r="Q747" s="9"/>
      <c r="R747" s="9"/>
      <c r="S747" s="9"/>
      <c r="T747" s="9"/>
      <c r="U747" s="9"/>
      <c r="V747" s="9"/>
      <c r="W747" s="9"/>
      <c r="X747" s="9"/>
      <c r="Y747" s="9"/>
      <c r="Z747" s="9"/>
    </row>
    <row r="748" spans="1:26" ht="16.5" customHeight="1">
      <c r="A748" s="180"/>
      <c r="B748" s="180"/>
      <c r="C748" s="180"/>
      <c r="D748" s="180"/>
      <c r="E748" s="180"/>
      <c r="F748" s="180"/>
      <c r="G748" s="181"/>
      <c r="H748" s="9"/>
      <c r="I748" s="9"/>
      <c r="J748" s="9"/>
      <c r="K748" s="9"/>
      <c r="L748" s="9"/>
      <c r="M748" s="9"/>
      <c r="N748" s="9"/>
      <c r="O748" s="9"/>
      <c r="P748" s="9"/>
      <c r="Q748" s="9"/>
      <c r="R748" s="9"/>
      <c r="S748" s="9"/>
      <c r="T748" s="9"/>
      <c r="U748" s="9"/>
      <c r="V748" s="9"/>
      <c r="W748" s="9"/>
      <c r="X748" s="9"/>
      <c r="Y748" s="9"/>
      <c r="Z748" s="9"/>
    </row>
    <row r="749" spans="1:26" ht="16.5" customHeight="1">
      <c r="A749" s="180"/>
      <c r="B749" s="180"/>
      <c r="C749" s="180"/>
      <c r="D749" s="180"/>
      <c r="E749" s="180"/>
      <c r="F749" s="180"/>
      <c r="G749" s="181"/>
      <c r="H749" s="9"/>
      <c r="I749" s="9"/>
      <c r="J749" s="9"/>
      <c r="K749" s="9"/>
      <c r="L749" s="9"/>
      <c r="M749" s="9"/>
      <c r="N749" s="9"/>
      <c r="O749" s="9"/>
      <c r="P749" s="9"/>
      <c r="Q749" s="9"/>
      <c r="R749" s="9"/>
      <c r="S749" s="9"/>
      <c r="T749" s="9"/>
      <c r="U749" s="9"/>
      <c r="V749" s="9"/>
      <c r="W749" s="9"/>
      <c r="X749" s="9"/>
      <c r="Y749" s="9"/>
      <c r="Z749" s="9"/>
    </row>
    <row r="750" spans="1:26" ht="16.5" customHeight="1">
      <c r="A750" s="180"/>
      <c r="B750" s="180"/>
      <c r="C750" s="180"/>
      <c r="D750" s="180"/>
      <c r="E750" s="180"/>
      <c r="F750" s="180"/>
      <c r="G750" s="181"/>
      <c r="H750" s="9"/>
      <c r="I750" s="9"/>
      <c r="J750" s="9"/>
      <c r="K750" s="9"/>
      <c r="L750" s="9"/>
      <c r="M750" s="9"/>
      <c r="N750" s="9"/>
      <c r="O750" s="9"/>
      <c r="P750" s="9"/>
      <c r="Q750" s="9"/>
      <c r="R750" s="9"/>
      <c r="S750" s="9"/>
      <c r="T750" s="9"/>
      <c r="U750" s="9"/>
      <c r="V750" s="9"/>
      <c r="W750" s="9"/>
      <c r="X750" s="9"/>
      <c r="Y750" s="9"/>
      <c r="Z750" s="9"/>
    </row>
    <row r="751" spans="1:26" ht="16.5" customHeight="1">
      <c r="A751" s="180"/>
      <c r="B751" s="180"/>
      <c r="C751" s="180"/>
      <c r="D751" s="180"/>
      <c r="E751" s="180"/>
      <c r="F751" s="180"/>
      <c r="G751" s="181"/>
      <c r="H751" s="9"/>
      <c r="I751" s="9"/>
      <c r="J751" s="9"/>
      <c r="K751" s="9"/>
      <c r="L751" s="9"/>
      <c r="M751" s="9"/>
      <c r="N751" s="9"/>
      <c r="O751" s="9"/>
      <c r="P751" s="9"/>
      <c r="Q751" s="9"/>
      <c r="R751" s="9"/>
      <c r="S751" s="9"/>
      <c r="T751" s="9"/>
      <c r="U751" s="9"/>
      <c r="V751" s="9"/>
      <c r="W751" s="9"/>
      <c r="X751" s="9"/>
      <c r="Y751" s="9"/>
      <c r="Z751" s="9"/>
    </row>
    <row r="752" spans="1:26" ht="16.5" customHeight="1">
      <c r="A752" s="180"/>
      <c r="B752" s="180"/>
      <c r="C752" s="180"/>
      <c r="D752" s="180"/>
      <c r="E752" s="180"/>
      <c r="F752" s="180"/>
      <c r="G752" s="181"/>
      <c r="H752" s="9"/>
      <c r="I752" s="9"/>
      <c r="J752" s="9"/>
      <c r="K752" s="9"/>
      <c r="L752" s="9"/>
      <c r="M752" s="9"/>
      <c r="N752" s="9"/>
      <c r="O752" s="9"/>
      <c r="P752" s="9"/>
      <c r="Q752" s="9"/>
      <c r="R752" s="9"/>
      <c r="S752" s="9"/>
      <c r="T752" s="9"/>
      <c r="U752" s="9"/>
      <c r="V752" s="9"/>
      <c r="W752" s="9"/>
      <c r="X752" s="9"/>
      <c r="Y752" s="9"/>
      <c r="Z752" s="9"/>
    </row>
    <row r="753" spans="1:26" ht="16.5" customHeight="1">
      <c r="A753" s="180"/>
      <c r="B753" s="180"/>
      <c r="C753" s="180"/>
      <c r="D753" s="180"/>
      <c r="E753" s="180"/>
      <c r="F753" s="180"/>
      <c r="G753" s="181"/>
      <c r="H753" s="9"/>
      <c r="I753" s="9"/>
      <c r="J753" s="9"/>
      <c r="K753" s="9"/>
      <c r="L753" s="9"/>
      <c r="M753" s="9"/>
      <c r="N753" s="9"/>
      <c r="O753" s="9"/>
      <c r="P753" s="9"/>
      <c r="Q753" s="9"/>
      <c r="R753" s="9"/>
      <c r="S753" s="9"/>
      <c r="T753" s="9"/>
      <c r="U753" s="9"/>
      <c r="V753" s="9"/>
      <c r="W753" s="9"/>
      <c r="X753" s="9"/>
      <c r="Y753" s="9"/>
      <c r="Z753" s="9"/>
    </row>
    <row r="754" spans="1:26" ht="16.5" customHeight="1">
      <c r="A754" s="180"/>
      <c r="B754" s="180"/>
      <c r="C754" s="180"/>
      <c r="D754" s="180"/>
      <c r="E754" s="180"/>
      <c r="F754" s="180"/>
      <c r="G754" s="181"/>
      <c r="H754" s="9"/>
      <c r="I754" s="9"/>
      <c r="J754" s="9"/>
      <c r="K754" s="9"/>
      <c r="L754" s="9"/>
      <c r="M754" s="9"/>
      <c r="N754" s="9"/>
      <c r="O754" s="9"/>
      <c r="P754" s="9"/>
      <c r="Q754" s="9"/>
      <c r="R754" s="9"/>
      <c r="S754" s="9"/>
      <c r="T754" s="9"/>
      <c r="U754" s="9"/>
      <c r="V754" s="9"/>
      <c r="W754" s="9"/>
      <c r="X754" s="9"/>
      <c r="Y754" s="9"/>
      <c r="Z754" s="9"/>
    </row>
    <row r="755" spans="1:26" ht="16.5" customHeight="1">
      <c r="A755" s="180"/>
      <c r="B755" s="180"/>
      <c r="C755" s="180"/>
      <c r="D755" s="180"/>
      <c r="E755" s="180"/>
      <c r="F755" s="180"/>
      <c r="G755" s="181"/>
      <c r="H755" s="9"/>
      <c r="I755" s="9"/>
      <c r="J755" s="9"/>
      <c r="K755" s="9"/>
      <c r="L755" s="9"/>
      <c r="M755" s="9"/>
      <c r="N755" s="9"/>
      <c r="O755" s="9"/>
      <c r="P755" s="9"/>
      <c r="Q755" s="9"/>
      <c r="R755" s="9"/>
      <c r="S755" s="9"/>
      <c r="T755" s="9"/>
      <c r="U755" s="9"/>
      <c r="V755" s="9"/>
      <c r="W755" s="9"/>
      <c r="X755" s="9"/>
      <c r="Y755" s="9"/>
      <c r="Z755" s="9"/>
    </row>
    <row r="756" spans="1:26" ht="16.5" customHeight="1">
      <c r="A756" s="180"/>
      <c r="B756" s="180"/>
      <c r="C756" s="180"/>
      <c r="D756" s="180"/>
      <c r="E756" s="180"/>
      <c r="F756" s="180"/>
      <c r="G756" s="181"/>
      <c r="H756" s="9"/>
      <c r="I756" s="9"/>
      <c r="J756" s="9"/>
      <c r="K756" s="9"/>
      <c r="L756" s="9"/>
      <c r="M756" s="9"/>
      <c r="N756" s="9"/>
      <c r="O756" s="9"/>
      <c r="P756" s="9"/>
      <c r="Q756" s="9"/>
      <c r="R756" s="9"/>
      <c r="S756" s="9"/>
      <c r="T756" s="9"/>
      <c r="U756" s="9"/>
      <c r="V756" s="9"/>
      <c r="W756" s="9"/>
      <c r="X756" s="9"/>
      <c r="Y756" s="9"/>
      <c r="Z756" s="9"/>
    </row>
    <row r="757" spans="1:26" ht="16.5" customHeight="1">
      <c r="A757" s="180"/>
      <c r="B757" s="180"/>
      <c r="C757" s="180"/>
      <c r="D757" s="180"/>
      <c r="E757" s="180"/>
      <c r="F757" s="180"/>
      <c r="G757" s="181"/>
      <c r="H757" s="9"/>
      <c r="I757" s="9"/>
      <c r="J757" s="9"/>
      <c r="K757" s="9"/>
      <c r="L757" s="9"/>
      <c r="M757" s="9"/>
      <c r="N757" s="9"/>
      <c r="O757" s="9"/>
      <c r="P757" s="9"/>
      <c r="Q757" s="9"/>
      <c r="R757" s="9"/>
      <c r="S757" s="9"/>
      <c r="T757" s="9"/>
      <c r="U757" s="9"/>
      <c r="V757" s="9"/>
      <c r="W757" s="9"/>
      <c r="X757" s="9"/>
      <c r="Y757" s="9"/>
      <c r="Z757" s="9"/>
    </row>
    <row r="758" spans="1:26" ht="16.5" customHeight="1">
      <c r="A758" s="180"/>
      <c r="B758" s="180"/>
      <c r="C758" s="180"/>
      <c r="D758" s="180"/>
      <c r="E758" s="180"/>
      <c r="F758" s="180"/>
      <c r="G758" s="181"/>
      <c r="H758" s="9"/>
      <c r="I758" s="9"/>
      <c r="J758" s="9"/>
      <c r="K758" s="9"/>
      <c r="L758" s="9"/>
      <c r="M758" s="9"/>
      <c r="N758" s="9"/>
      <c r="O758" s="9"/>
      <c r="P758" s="9"/>
      <c r="Q758" s="9"/>
      <c r="R758" s="9"/>
      <c r="S758" s="9"/>
      <c r="T758" s="9"/>
      <c r="U758" s="9"/>
      <c r="V758" s="9"/>
      <c r="W758" s="9"/>
      <c r="X758" s="9"/>
      <c r="Y758" s="9"/>
      <c r="Z758" s="9"/>
    </row>
    <row r="759" spans="1:26" ht="16.5" customHeight="1">
      <c r="A759" s="180"/>
      <c r="B759" s="180"/>
      <c r="C759" s="180"/>
      <c r="D759" s="180"/>
      <c r="E759" s="180"/>
      <c r="F759" s="180"/>
      <c r="G759" s="181"/>
      <c r="H759" s="9"/>
      <c r="I759" s="9"/>
      <c r="J759" s="9"/>
      <c r="K759" s="9"/>
      <c r="L759" s="9"/>
      <c r="M759" s="9"/>
      <c r="N759" s="9"/>
      <c r="O759" s="9"/>
      <c r="P759" s="9"/>
      <c r="Q759" s="9"/>
      <c r="R759" s="9"/>
      <c r="S759" s="9"/>
      <c r="T759" s="9"/>
      <c r="U759" s="9"/>
      <c r="V759" s="9"/>
      <c r="W759" s="9"/>
      <c r="X759" s="9"/>
      <c r="Y759" s="9"/>
      <c r="Z759" s="9"/>
    </row>
    <row r="760" spans="1:26" ht="16.5" customHeight="1">
      <c r="A760" s="180"/>
      <c r="B760" s="180"/>
      <c r="C760" s="180"/>
      <c r="D760" s="180"/>
      <c r="E760" s="180"/>
      <c r="F760" s="180"/>
      <c r="G760" s="181"/>
      <c r="H760" s="9"/>
      <c r="I760" s="9"/>
      <c r="J760" s="9"/>
      <c r="K760" s="9"/>
      <c r="L760" s="9"/>
      <c r="M760" s="9"/>
      <c r="N760" s="9"/>
      <c r="O760" s="9"/>
      <c r="P760" s="9"/>
      <c r="Q760" s="9"/>
      <c r="R760" s="9"/>
      <c r="S760" s="9"/>
      <c r="T760" s="9"/>
      <c r="U760" s="9"/>
      <c r="V760" s="9"/>
      <c r="W760" s="9"/>
      <c r="X760" s="9"/>
      <c r="Y760" s="9"/>
      <c r="Z760" s="9"/>
    </row>
    <row r="761" spans="1:26" ht="16.5" customHeight="1">
      <c r="A761" s="180"/>
      <c r="B761" s="180"/>
      <c r="C761" s="180"/>
      <c r="D761" s="180"/>
      <c r="E761" s="180"/>
      <c r="F761" s="180"/>
      <c r="G761" s="181"/>
      <c r="H761" s="9"/>
      <c r="I761" s="9"/>
      <c r="J761" s="9"/>
      <c r="K761" s="9"/>
      <c r="L761" s="9"/>
      <c r="M761" s="9"/>
      <c r="N761" s="9"/>
      <c r="O761" s="9"/>
      <c r="P761" s="9"/>
      <c r="Q761" s="9"/>
      <c r="R761" s="9"/>
      <c r="S761" s="9"/>
      <c r="T761" s="9"/>
      <c r="U761" s="9"/>
      <c r="V761" s="9"/>
      <c r="W761" s="9"/>
      <c r="X761" s="9"/>
      <c r="Y761" s="9"/>
      <c r="Z761" s="9"/>
    </row>
    <row r="762" spans="1:26" ht="16.5" customHeight="1">
      <c r="A762" s="180"/>
      <c r="B762" s="180"/>
      <c r="C762" s="180"/>
      <c r="D762" s="180"/>
      <c r="E762" s="180"/>
      <c r="F762" s="180"/>
      <c r="G762" s="181"/>
      <c r="H762" s="9"/>
      <c r="I762" s="9"/>
      <c r="J762" s="9"/>
      <c r="K762" s="9"/>
      <c r="L762" s="9"/>
      <c r="M762" s="9"/>
      <c r="N762" s="9"/>
      <c r="O762" s="9"/>
      <c r="P762" s="9"/>
      <c r="Q762" s="9"/>
      <c r="R762" s="9"/>
      <c r="S762" s="9"/>
      <c r="T762" s="9"/>
      <c r="U762" s="9"/>
      <c r="V762" s="9"/>
      <c r="W762" s="9"/>
      <c r="X762" s="9"/>
      <c r="Y762" s="9"/>
      <c r="Z762" s="9"/>
    </row>
    <row r="763" spans="1:26" ht="16.5" customHeight="1">
      <c r="A763" s="180"/>
      <c r="B763" s="180"/>
      <c r="C763" s="180"/>
      <c r="D763" s="180"/>
      <c r="E763" s="180"/>
      <c r="F763" s="180"/>
      <c r="G763" s="181"/>
      <c r="H763" s="9"/>
      <c r="I763" s="9"/>
      <c r="J763" s="9"/>
      <c r="K763" s="9"/>
      <c r="L763" s="9"/>
      <c r="M763" s="9"/>
      <c r="N763" s="9"/>
      <c r="O763" s="9"/>
      <c r="P763" s="9"/>
      <c r="Q763" s="9"/>
      <c r="R763" s="9"/>
      <c r="S763" s="9"/>
      <c r="T763" s="9"/>
      <c r="U763" s="9"/>
      <c r="V763" s="9"/>
      <c r="W763" s="9"/>
      <c r="X763" s="9"/>
      <c r="Y763" s="9"/>
      <c r="Z763" s="9"/>
    </row>
    <row r="764" spans="1:26" ht="16.5" customHeight="1">
      <c r="A764" s="180"/>
      <c r="B764" s="180"/>
      <c r="C764" s="180"/>
      <c r="D764" s="180"/>
      <c r="E764" s="180"/>
      <c r="F764" s="180"/>
      <c r="G764" s="181"/>
      <c r="H764" s="9"/>
      <c r="I764" s="9"/>
      <c r="J764" s="9"/>
      <c r="K764" s="9"/>
      <c r="L764" s="9"/>
      <c r="M764" s="9"/>
      <c r="N764" s="9"/>
      <c r="O764" s="9"/>
      <c r="P764" s="9"/>
      <c r="Q764" s="9"/>
      <c r="R764" s="9"/>
      <c r="S764" s="9"/>
      <c r="T764" s="9"/>
      <c r="U764" s="9"/>
      <c r="V764" s="9"/>
      <c r="W764" s="9"/>
      <c r="X764" s="9"/>
      <c r="Y764" s="9"/>
      <c r="Z764" s="9"/>
    </row>
    <row r="765" spans="1:26" ht="16.5" customHeight="1">
      <c r="A765" s="180"/>
      <c r="B765" s="180"/>
      <c r="C765" s="180"/>
      <c r="D765" s="180"/>
      <c r="E765" s="180"/>
      <c r="F765" s="180"/>
      <c r="G765" s="181"/>
      <c r="H765" s="9"/>
      <c r="I765" s="9"/>
      <c r="J765" s="9"/>
      <c r="K765" s="9"/>
      <c r="L765" s="9"/>
      <c r="M765" s="9"/>
      <c r="N765" s="9"/>
      <c r="O765" s="9"/>
      <c r="P765" s="9"/>
      <c r="Q765" s="9"/>
      <c r="R765" s="9"/>
      <c r="S765" s="9"/>
      <c r="T765" s="9"/>
      <c r="U765" s="9"/>
      <c r="V765" s="9"/>
      <c r="W765" s="9"/>
      <c r="X765" s="9"/>
      <c r="Y765" s="9"/>
      <c r="Z765" s="9"/>
    </row>
    <row r="766" spans="1:26" ht="16.5" customHeight="1">
      <c r="A766" s="180"/>
      <c r="B766" s="180"/>
      <c r="C766" s="180"/>
      <c r="D766" s="180"/>
      <c r="E766" s="180"/>
      <c r="F766" s="180"/>
      <c r="G766" s="181"/>
      <c r="H766" s="9"/>
      <c r="I766" s="9"/>
      <c r="J766" s="9"/>
      <c r="K766" s="9"/>
      <c r="L766" s="9"/>
      <c r="M766" s="9"/>
      <c r="N766" s="9"/>
      <c r="O766" s="9"/>
      <c r="P766" s="9"/>
      <c r="Q766" s="9"/>
      <c r="R766" s="9"/>
      <c r="S766" s="9"/>
      <c r="T766" s="9"/>
      <c r="U766" s="9"/>
      <c r="V766" s="9"/>
      <c r="W766" s="9"/>
      <c r="X766" s="9"/>
      <c r="Y766" s="9"/>
      <c r="Z766" s="9"/>
    </row>
    <row r="767" spans="1:26" ht="16.5" customHeight="1">
      <c r="A767" s="180"/>
      <c r="B767" s="180"/>
      <c r="C767" s="180"/>
      <c r="D767" s="180"/>
      <c r="E767" s="180"/>
      <c r="F767" s="180"/>
      <c r="G767" s="181"/>
      <c r="H767" s="9"/>
      <c r="I767" s="9"/>
      <c r="J767" s="9"/>
      <c r="K767" s="9"/>
      <c r="L767" s="9"/>
      <c r="M767" s="9"/>
      <c r="N767" s="9"/>
      <c r="O767" s="9"/>
      <c r="P767" s="9"/>
      <c r="Q767" s="9"/>
      <c r="R767" s="9"/>
      <c r="S767" s="9"/>
      <c r="T767" s="9"/>
      <c r="U767" s="9"/>
      <c r="V767" s="9"/>
      <c r="W767" s="9"/>
      <c r="X767" s="9"/>
      <c r="Y767" s="9"/>
      <c r="Z767" s="9"/>
    </row>
    <row r="768" spans="1:26" ht="16.5" customHeight="1">
      <c r="A768" s="180"/>
      <c r="B768" s="180"/>
      <c r="C768" s="180"/>
      <c r="D768" s="180"/>
      <c r="E768" s="180"/>
      <c r="F768" s="180"/>
      <c r="G768" s="181"/>
      <c r="H768" s="9"/>
      <c r="I768" s="9"/>
      <c r="J768" s="9"/>
      <c r="K768" s="9"/>
      <c r="L768" s="9"/>
      <c r="M768" s="9"/>
      <c r="N768" s="9"/>
      <c r="O768" s="9"/>
      <c r="P768" s="9"/>
      <c r="Q768" s="9"/>
      <c r="R768" s="9"/>
      <c r="S768" s="9"/>
      <c r="T768" s="9"/>
      <c r="U768" s="9"/>
      <c r="V768" s="9"/>
      <c r="W768" s="9"/>
      <c r="X768" s="9"/>
      <c r="Y768" s="9"/>
      <c r="Z768" s="9"/>
    </row>
    <row r="769" spans="1:26" ht="16.5" customHeight="1">
      <c r="A769" s="180"/>
      <c r="B769" s="180"/>
      <c r="C769" s="180"/>
      <c r="D769" s="180"/>
      <c r="E769" s="180"/>
      <c r="F769" s="180"/>
      <c r="G769" s="181"/>
      <c r="H769" s="9"/>
      <c r="I769" s="9"/>
      <c r="J769" s="9"/>
      <c r="K769" s="9"/>
      <c r="L769" s="9"/>
      <c r="M769" s="9"/>
      <c r="N769" s="9"/>
      <c r="O769" s="9"/>
      <c r="P769" s="9"/>
      <c r="Q769" s="9"/>
      <c r="R769" s="9"/>
      <c r="S769" s="9"/>
      <c r="T769" s="9"/>
      <c r="U769" s="9"/>
      <c r="V769" s="9"/>
      <c r="W769" s="9"/>
      <c r="X769" s="9"/>
      <c r="Y769" s="9"/>
      <c r="Z769" s="9"/>
    </row>
    <row r="770" spans="1:26" ht="16.5" customHeight="1">
      <c r="A770" s="180"/>
      <c r="B770" s="180"/>
      <c r="C770" s="180"/>
      <c r="D770" s="180"/>
      <c r="E770" s="180"/>
      <c r="F770" s="180"/>
      <c r="G770" s="181"/>
      <c r="H770" s="9"/>
      <c r="I770" s="9"/>
      <c r="J770" s="9"/>
      <c r="K770" s="9"/>
      <c r="L770" s="9"/>
      <c r="M770" s="9"/>
      <c r="N770" s="9"/>
      <c r="O770" s="9"/>
      <c r="P770" s="9"/>
      <c r="Q770" s="9"/>
      <c r="R770" s="9"/>
      <c r="S770" s="9"/>
      <c r="T770" s="9"/>
      <c r="U770" s="9"/>
      <c r="V770" s="9"/>
      <c r="W770" s="9"/>
      <c r="X770" s="9"/>
      <c r="Y770" s="9"/>
      <c r="Z770" s="9"/>
    </row>
    <row r="771" spans="1:26" ht="16.5" customHeight="1">
      <c r="A771" s="180"/>
      <c r="B771" s="180"/>
      <c r="C771" s="180"/>
      <c r="D771" s="180"/>
      <c r="E771" s="180"/>
      <c r="F771" s="180"/>
      <c r="G771" s="181"/>
      <c r="H771" s="9"/>
      <c r="I771" s="9"/>
      <c r="J771" s="9"/>
      <c r="K771" s="9"/>
      <c r="L771" s="9"/>
      <c r="M771" s="9"/>
      <c r="N771" s="9"/>
      <c r="O771" s="9"/>
      <c r="P771" s="9"/>
      <c r="Q771" s="9"/>
      <c r="R771" s="9"/>
      <c r="S771" s="9"/>
      <c r="T771" s="9"/>
      <c r="U771" s="9"/>
      <c r="V771" s="9"/>
      <c r="W771" s="9"/>
      <c r="X771" s="9"/>
      <c r="Y771" s="9"/>
      <c r="Z771" s="9"/>
    </row>
    <row r="772" spans="1:26" ht="16.5" customHeight="1">
      <c r="A772" s="180"/>
      <c r="B772" s="180"/>
      <c r="C772" s="180"/>
      <c r="D772" s="180"/>
      <c r="E772" s="180"/>
      <c r="F772" s="180"/>
      <c r="G772" s="181"/>
      <c r="H772" s="9"/>
      <c r="I772" s="9"/>
      <c r="J772" s="9"/>
      <c r="K772" s="9"/>
      <c r="L772" s="9"/>
      <c r="M772" s="9"/>
      <c r="N772" s="9"/>
      <c r="O772" s="9"/>
      <c r="P772" s="9"/>
      <c r="Q772" s="9"/>
      <c r="R772" s="9"/>
      <c r="S772" s="9"/>
      <c r="T772" s="9"/>
      <c r="U772" s="9"/>
      <c r="V772" s="9"/>
      <c r="W772" s="9"/>
      <c r="X772" s="9"/>
      <c r="Y772" s="9"/>
      <c r="Z772" s="9"/>
    </row>
    <row r="773" spans="1:26" ht="16.5" customHeight="1">
      <c r="A773" s="180"/>
      <c r="B773" s="180"/>
      <c r="C773" s="180"/>
      <c r="D773" s="180"/>
      <c r="E773" s="180"/>
      <c r="F773" s="180"/>
      <c r="G773" s="181"/>
      <c r="H773" s="9"/>
      <c r="I773" s="9"/>
      <c r="J773" s="9"/>
      <c r="K773" s="9"/>
      <c r="L773" s="9"/>
      <c r="M773" s="9"/>
      <c r="N773" s="9"/>
      <c r="O773" s="9"/>
      <c r="P773" s="9"/>
      <c r="Q773" s="9"/>
      <c r="R773" s="9"/>
      <c r="S773" s="9"/>
      <c r="T773" s="9"/>
      <c r="U773" s="9"/>
      <c r="V773" s="9"/>
      <c r="W773" s="9"/>
      <c r="X773" s="9"/>
      <c r="Y773" s="9"/>
      <c r="Z773" s="9"/>
    </row>
    <row r="774" spans="1:26" ht="16.5" customHeight="1">
      <c r="A774" s="180"/>
      <c r="B774" s="180"/>
      <c r="C774" s="180"/>
      <c r="D774" s="180"/>
      <c r="E774" s="180"/>
      <c r="F774" s="180"/>
      <c r="G774" s="181"/>
      <c r="H774" s="9"/>
      <c r="I774" s="9"/>
      <c r="J774" s="9"/>
      <c r="K774" s="9"/>
      <c r="L774" s="9"/>
      <c r="M774" s="9"/>
      <c r="N774" s="9"/>
      <c r="O774" s="9"/>
      <c r="P774" s="9"/>
      <c r="Q774" s="9"/>
      <c r="R774" s="9"/>
      <c r="S774" s="9"/>
      <c r="T774" s="9"/>
      <c r="U774" s="9"/>
      <c r="V774" s="9"/>
      <c r="W774" s="9"/>
      <c r="X774" s="9"/>
      <c r="Y774" s="9"/>
      <c r="Z774" s="9"/>
    </row>
    <row r="775" spans="1:26" ht="16.5" customHeight="1">
      <c r="A775" s="180"/>
      <c r="B775" s="180"/>
      <c r="C775" s="180"/>
      <c r="D775" s="180"/>
      <c r="E775" s="180"/>
      <c r="F775" s="180"/>
      <c r="G775" s="181"/>
      <c r="H775" s="9"/>
      <c r="I775" s="9"/>
      <c r="J775" s="9"/>
      <c r="K775" s="9"/>
      <c r="L775" s="9"/>
      <c r="M775" s="9"/>
      <c r="N775" s="9"/>
      <c r="O775" s="9"/>
      <c r="P775" s="9"/>
      <c r="Q775" s="9"/>
      <c r="R775" s="9"/>
      <c r="S775" s="9"/>
      <c r="T775" s="9"/>
      <c r="U775" s="9"/>
      <c r="V775" s="9"/>
      <c r="W775" s="9"/>
      <c r="X775" s="9"/>
      <c r="Y775" s="9"/>
      <c r="Z775" s="9"/>
    </row>
    <row r="776" spans="1:26" ht="16.5" customHeight="1">
      <c r="A776" s="180"/>
      <c r="B776" s="180"/>
      <c r="C776" s="180"/>
      <c r="D776" s="180"/>
      <c r="E776" s="180"/>
      <c r="F776" s="180"/>
      <c r="G776" s="181"/>
      <c r="H776" s="9"/>
      <c r="I776" s="9"/>
      <c r="J776" s="9"/>
      <c r="K776" s="9"/>
      <c r="L776" s="9"/>
      <c r="M776" s="9"/>
      <c r="N776" s="9"/>
      <c r="O776" s="9"/>
      <c r="P776" s="9"/>
      <c r="Q776" s="9"/>
      <c r="R776" s="9"/>
      <c r="S776" s="9"/>
      <c r="T776" s="9"/>
      <c r="U776" s="9"/>
      <c r="V776" s="9"/>
      <c r="W776" s="9"/>
      <c r="X776" s="9"/>
      <c r="Y776" s="9"/>
      <c r="Z776" s="9"/>
    </row>
    <row r="777" spans="1:26" ht="16.5" customHeight="1">
      <c r="A777" s="180"/>
      <c r="B777" s="180"/>
      <c r="C777" s="180"/>
      <c r="D777" s="180"/>
      <c r="E777" s="180"/>
      <c r="F777" s="180"/>
      <c r="G777" s="181"/>
      <c r="H777" s="9"/>
      <c r="I777" s="9"/>
      <c r="J777" s="9"/>
      <c r="K777" s="9"/>
      <c r="L777" s="9"/>
      <c r="M777" s="9"/>
      <c r="N777" s="9"/>
      <c r="O777" s="9"/>
      <c r="P777" s="9"/>
      <c r="Q777" s="9"/>
      <c r="R777" s="9"/>
      <c r="S777" s="9"/>
      <c r="T777" s="9"/>
      <c r="U777" s="9"/>
      <c r="V777" s="9"/>
      <c r="W777" s="9"/>
      <c r="X777" s="9"/>
      <c r="Y777" s="9"/>
      <c r="Z777" s="9"/>
    </row>
    <row r="778" spans="1:26" ht="16.5" customHeight="1">
      <c r="A778" s="180"/>
      <c r="B778" s="180"/>
      <c r="C778" s="180"/>
      <c r="D778" s="180"/>
      <c r="E778" s="180"/>
      <c r="F778" s="180"/>
      <c r="G778" s="181"/>
      <c r="H778" s="9"/>
      <c r="I778" s="9"/>
      <c r="J778" s="9"/>
      <c r="K778" s="9"/>
      <c r="L778" s="9"/>
      <c r="M778" s="9"/>
      <c r="N778" s="9"/>
      <c r="O778" s="9"/>
      <c r="P778" s="9"/>
      <c r="Q778" s="9"/>
      <c r="R778" s="9"/>
      <c r="S778" s="9"/>
      <c r="T778" s="9"/>
      <c r="U778" s="9"/>
      <c r="V778" s="9"/>
      <c r="W778" s="9"/>
      <c r="X778" s="9"/>
      <c r="Y778" s="9"/>
      <c r="Z778" s="9"/>
    </row>
    <row r="779" spans="1:26" ht="16.5" customHeight="1">
      <c r="A779" s="180"/>
      <c r="B779" s="180"/>
      <c r="C779" s="180"/>
      <c r="D779" s="180"/>
      <c r="E779" s="180"/>
      <c r="F779" s="180"/>
      <c r="G779" s="181"/>
      <c r="H779" s="9"/>
      <c r="I779" s="9"/>
      <c r="J779" s="9"/>
      <c r="K779" s="9"/>
      <c r="L779" s="9"/>
      <c r="M779" s="9"/>
      <c r="N779" s="9"/>
      <c r="O779" s="9"/>
      <c r="P779" s="9"/>
      <c r="Q779" s="9"/>
      <c r="R779" s="9"/>
      <c r="S779" s="9"/>
      <c r="T779" s="9"/>
      <c r="U779" s="9"/>
      <c r="V779" s="9"/>
      <c r="W779" s="9"/>
      <c r="X779" s="9"/>
      <c r="Y779" s="9"/>
      <c r="Z779" s="9"/>
    </row>
    <row r="780" spans="1:26" ht="16.5" customHeight="1">
      <c r="A780" s="180"/>
      <c r="B780" s="180"/>
      <c r="C780" s="180"/>
      <c r="D780" s="180"/>
      <c r="E780" s="180"/>
      <c r="F780" s="180"/>
      <c r="G780" s="181"/>
      <c r="H780" s="9"/>
      <c r="I780" s="9"/>
      <c r="J780" s="9"/>
      <c r="K780" s="9"/>
      <c r="L780" s="9"/>
      <c r="M780" s="9"/>
      <c r="N780" s="9"/>
      <c r="O780" s="9"/>
      <c r="P780" s="9"/>
      <c r="Q780" s="9"/>
      <c r="R780" s="9"/>
      <c r="S780" s="9"/>
      <c r="T780" s="9"/>
      <c r="U780" s="9"/>
      <c r="V780" s="9"/>
      <c r="W780" s="9"/>
      <c r="X780" s="9"/>
      <c r="Y780" s="9"/>
      <c r="Z780" s="9"/>
    </row>
    <row r="781" spans="1:26" ht="16.5" customHeight="1">
      <c r="A781" s="180"/>
      <c r="B781" s="180"/>
      <c r="C781" s="180"/>
      <c r="D781" s="180"/>
      <c r="E781" s="180"/>
      <c r="F781" s="180"/>
      <c r="G781" s="181"/>
      <c r="H781" s="9"/>
      <c r="I781" s="9"/>
      <c r="J781" s="9"/>
      <c r="K781" s="9"/>
      <c r="L781" s="9"/>
      <c r="M781" s="9"/>
      <c r="N781" s="9"/>
      <c r="O781" s="9"/>
      <c r="P781" s="9"/>
      <c r="Q781" s="9"/>
      <c r="R781" s="9"/>
      <c r="S781" s="9"/>
      <c r="T781" s="9"/>
      <c r="U781" s="9"/>
      <c r="V781" s="9"/>
      <c r="W781" s="9"/>
      <c r="X781" s="9"/>
      <c r="Y781" s="9"/>
      <c r="Z781" s="9"/>
    </row>
    <row r="782" spans="1:26" ht="16.5" customHeight="1">
      <c r="A782" s="180"/>
      <c r="B782" s="180"/>
      <c r="C782" s="180"/>
      <c r="D782" s="180"/>
      <c r="E782" s="180"/>
      <c r="F782" s="180"/>
      <c r="G782" s="181"/>
      <c r="H782" s="9"/>
      <c r="I782" s="9"/>
      <c r="J782" s="9"/>
      <c r="K782" s="9"/>
      <c r="L782" s="9"/>
      <c r="M782" s="9"/>
      <c r="N782" s="9"/>
      <c r="O782" s="9"/>
      <c r="P782" s="9"/>
      <c r="Q782" s="9"/>
      <c r="R782" s="9"/>
      <c r="S782" s="9"/>
      <c r="T782" s="9"/>
      <c r="U782" s="9"/>
      <c r="V782" s="9"/>
      <c r="W782" s="9"/>
      <c r="X782" s="9"/>
      <c r="Y782" s="9"/>
      <c r="Z782" s="9"/>
    </row>
    <row r="783" spans="1:26" ht="16.5" customHeight="1">
      <c r="A783" s="180"/>
      <c r="B783" s="180"/>
      <c r="C783" s="180"/>
      <c r="D783" s="180"/>
      <c r="E783" s="180"/>
      <c r="F783" s="180"/>
      <c r="G783" s="181"/>
      <c r="H783" s="9"/>
      <c r="I783" s="9"/>
      <c r="J783" s="9"/>
      <c r="K783" s="9"/>
      <c r="L783" s="9"/>
      <c r="M783" s="9"/>
      <c r="N783" s="9"/>
      <c r="O783" s="9"/>
      <c r="P783" s="9"/>
      <c r="Q783" s="9"/>
      <c r="R783" s="9"/>
      <c r="S783" s="9"/>
      <c r="T783" s="9"/>
      <c r="U783" s="9"/>
      <c r="V783" s="9"/>
      <c r="W783" s="9"/>
      <c r="X783" s="9"/>
      <c r="Y783" s="9"/>
      <c r="Z783" s="9"/>
    </row>
    <row r="784" spans="1:26" ht="16.5" customHeight="1">
      <c r="A784" s="180"/>
      <c r="B784" s="180"/>
      <c r="C784" s="180"/>
      <c r="D784" s="180"/>
      <c r="E784" s="180"/>
      <c r="F784" s="180"/>
      <c r="G784" s="181"/>
      <c r="H784" s="9"/>
      <c r="I784" s="9"/>
      <c r="J784" s="9"/>
      <c r="K784" s="9"/>
      <c r="L784" s="9"/>
      <c r="M784" s="9"/>
      <c r="N784" s="9"/>
      <c r="O784" s="9"/>
      <c r="P784" s="9"/>
      <c r="Q784" s="9"/>
      <c r="R784" s="9"/>
      <c r="S784" s="9"/>
      <c r="T784" s="9"/>
      <c r="U784" s="9"/>
      <c r="V784" s="9"/>
      <c r="W784" s="9"/>
      <c r="X784" s="9"/>
      <c r="Y784" s="9"/>
      <c r="Z784" s="9"/>
    </row>
    <row r="785" spans="1:26" ht="16.5" customHeight="1">
      <c r="A785" s="180"/>
      <c r="B785" s="180"/>
      <c r="C785" s="180"/>
      <c r="D785" s="180"/>
      <c r="E785" s="180"/>
      <c r="F785" s="180"/>
      <c r="G785" s="181"/>
      <c r="H785" s="9"/>
      <c r="I785" s="9"/>
      <c r="J785" s="9"/>
      <c r="K785" s="9"/>
      <c r="L785" s="9"/>
      <c r="M785" s="9"/>
      <c r="N785" s="9"/>
      <c r="O785" s="9"/>
      <c r="P785" s="9"/>
      <c r="Q785" s="9"/>
      <c r="R785" s="9"/>
      <c r="S785" s="9"/>
      <c r="T785" s="9"/>
      <c r="U785" s="9"/>
      <c r="V785" s="9"/>
      <c r="W785" s="9"/>
      <c r="X785" s="9"/>
      <c r="Y785" s="9"/>
      <c r="Z785" s="9"/>
    </row>
    <row r="786" spans="1:26" ht="16.5" customHeight="1">
      <c r="A786" s="180"/>
      <c r="B786" s="180"/>
      <c r="C786" s="180"/>
      <c r="D786" s="180"/>
      <c r="E786" s="180"/>
      <c r="F786" s="180"/>
      <c r="G786" s="181"/>
      <c r="H786" s="9"/>
      <c r="I786" s="9"/>
      <c r="J786" s="9"/>
      <c r="K786" s="9"/>
      <c r="L786" s="9"/>
      <c r="M786" s="9"/>
      <c r="N786" s="9"/>
      <c r="O786" s="9"/>
      <c r="P786" s="9"/>
      <c r="Q786" s="9"/>
      <c r="R786" s="9"/>
      <c r="S786" s="9"/>
      <c r="T786" s="9"/>
      <c r="U786" s="9"/>
      <c r="V786" s="9"/>
      <c r="W786" s="9"/>
      <c r="X786" s="9"/>
      <c r="Y786" s="9"/>
      <c r="Z786" s="9"/>
    </row>
    <row r="787" spans="1:26" ht="16.5" customHeight="1">
      <c r="A787" s="180"/>
      <c r="B787" s="180"/>
      <c r="C787" s="180"/>
      <c r="D787" s="180"/>
      <c r="E787" s="180"/>
      <c r="F787" s="180"/>
      <c r="G787" s="181"/>
      <c r="H787" s="9"/>
      <c r="I787" s="9"/>
      <c r="J787" s="9"/>
      <c r="K787" s="9"/>
      <c r="L787" s="9"/>
      <c r="M787" s="9"/>
      <c r="N787" s="9"/>
      <c r="O787" s="9"/>
      <c r="P787" s="9"/>
      <c r="Q787" s="9"/>
      <c r="R787" s="9"/>
      <c r="S787" s="9"/>
      <c r="T787" s="9"/>
      <c r="U787" s="9"/>
      <c r="V787" s="9"/>
      <c r="W787" s="9"/>
      <c r="X787" s="9"/>
      <c r="Y787" s="9"/>
      <c r="Z787" s="9"/>
    </row>
    <row r="788" spans="1:26" ht="16.5" customHeight="1">
      <c r="A788" s="180"/>
      <c r="B788" s="180"/>
      <c r="C788" s="180"/>
      <c r="D788" s="180"/>
      <c r="E788" s="180"/>
      <c r="F788" s="180"/>
      <c r="G788" s="181"/>
      <c r="H788" s="9"/>
      <c r="I788" s="9"/>
      <c r="J788" s="9"/>
      <c r="K788" s="9"/>
      <c r="L788" s="9"/>
      <c r="M788" s="9"/>
      <c r="N788" s="9"/>
      <c r="O788" s="9"/>
      <c r="P788" s="9"/>
      <c r="Q788" s="9"/>
      <c r="R788" s="9"/>
      <c r="S788" s="9"/>
      <c r="T788" s="9"/>
      <c r="U788" s="9"/>
      <c r="V788" s="9"/>
      <c r="W788" s="9"/>
      <c r="X788" s="9"/>
      <c r="Y788" s="9"/>
      <c r="Z788" s="9"/>
    </row>
    <row r="789" spans="1:26" ht="16.5" customHeight="1">
      <c r="A789" s="180"/>
      <c r="B789" s="180"/>
      <c r="C789" s="180"/>
      <c r="D789" s="180"/>
      <c r="E789" s="180"/>
      <c r="F789" s="180"/>
      <c r="G789" s="181"/>
      <c r="H789" s="9"/>
      <c r="I789" s="9"/>
      <c r="J789" s="9"/>
      <c r="K789" s="9"/>
      <c r="L789" s="9"/>
      <c r="M789" s="9"/>
      <c r="N789" s="9"/>
      <c r="O789" s="9"/>
      <c r="P789" s="9"/>
      <c r="Q789" s="9"/>
      <c r="R789" s="9"/>
      <c r="S789" s="9"/>
      <c r="T789" s="9"/>
      <c r="U789" s="9"/>
      <c r="V789" s="9"/>
      <c r="W789" s="9"/>
      <c r="X789" s="9"/>
      <c r="Y789" s="9"/>
      <c r="Z789" s="9"/>
    </row>
    <row r="790" spans="1:26" ht="16.5" customHeight="1">
      <c r="A790" s="180"/>
      <c r="B790" s="180"/>
      <c r="C790" s="180"/>
      <c r="D790" s="180"/>
      <c r="E790" s="180"/>
      <c r="F790" s="180"/>
      <c r="G790" s="181"/>
      <c r="H790" s="9"/>
      <c r="I790" s="9"/>
      <c r="J790" s="9"/>
      <c r="K790" s="9"/>
      <c r="L790" s="9"/>
      <c r="M790" s="9"/>
      <c r="N790" s="9"/>
      <c r="O790" s="9"/>
      <c r="P790" s="9"/>
      <c r="Q790" s="9"/>
      <c r="R790" s="9"/>
      <c r="S790" s="9"/>
      <c r="T790" s="9"/>
      <c r="U790" s="9"/>
      <c r="V790" s="9"/>
      <c r="W790" s="9"/>
      <c r="X790" s="9"/>
      <c r="Y790" s="9"/>
      <c r="Z790" s="9"/>
    </row>
    <row r="791" spans="1:26" ht="16.5" customHeight="1">
      <c r="A791" s="180"/>
      <c r="B791" s="180"/>
      <c r="C791" s="180"/>
      <c r="D791" s="180"/>
      <c r="E791" s="180"/>
      <c r="F791" s="180"/>
      <c r="G791" s="181"/>
      <c r="H791" s="9"/>
      <c r="I791" s="9"/>
      <c r="J791" s="9"/>
      <c r="K791" s="9"/>
      <c r="L791" s="9"/>
      <c r="M791" s="9"/>
      <c r="N791" s="9"/>
      <c r="O791" s="9"/>
      <c r="P791" s="9"/>
      <c r="Q791" s="9"/>
      <c r="R791" s="9"/>
      <c r="S791" s="9"/>
      <c r="T791" s="9"/>
      <c r="U791" s="9"/>
      <c r="V791" s="9"/>
      <c r="W791" s="9"/>
      <c r="X791" s="9"/>
      <c r="Y791" s="9"/>
      <c r="Z791" s="9"/>
    </row>
    <row r="792" spans="1:26" ht="16.5" customHeight="1">
      <c r="A792" s="180"/>
      <c r="B792" s="180"/>
      <c r="C792" s="180"/>
      <c r="D792" s="180"/>
      <c r="E792" s="180"/>
      <c r="F792" s="180"/>
      <c r="G792" s="181"/>
      <c r="H792" s="9"/>
      <c r="I792" s="9"/>
      <c r="J792" s="9"/>
      <c r="K792" s="9"/>
      <c r="L792" s="9"/>
      <c r="M792" s="9"/>
      <c r="N792" s="9"/>
      <c r="O792" s="9"/>
      <c r="P792" s="9"/>
      <c r="Q792" s="9"/>
      <c r="R792" s="9"/>
      <c r="S792" s="9"/>
      <c r="T792" s="9"/>
      <c r="U792" s="9"/>
      <c r="V792" s="9"/>
      <c r="W792" s="9"/>
      <c r="X792" s="9"/>
      <c r="Y792" s="9"/>
      <c r="Z792" s="9"/>
    </row>
    <row r="793" spans="1:26" ht="16.5" customHeight="1">
      <c r="A793" s="180"/>
      <c r="B793" s="180"/>
      <c r="C793" s="180"/>
      <c r="D793" s="180"/>
      <c r="E793" s="180"/>
      <c r="F793" s="180"/>
      <c r="G793" s="181"/>
      <c r="H793" s="9"/>
      <c r="I793" s="9"/>
      <c r="J793" s="9"/>
      <c r="K793" s="9"/>
      <c r="L793" s="9"/>
      <c r="M793" s="9"/>
      <c r="N793" s="9"/>
      <c r="O793" s="9"/>
      <c r="P793" s="9"/>
      <c r="Q793" s="9"/>
      <c r="R793" s="9"/>
      <c r="S793" s="9"/>
      <c r="T793" s="9"/>
      <c r="U793" s="9"/>
      <c r="V793" s="9"/>
      <c r="W793" s="9"/>
      <c r="X793" s="9"/>
      <c r="Y793" s="9"/>
      <c r="Z793" s="9"/>
    </row>
    <row r="794" spans="1:26" ht="16.5" customHeight="1">
      <c r="A794" s="180"/>
      <c r="B794" s="180"/>
      <c r="C794" s="180"/>
      <c r="D794" s="180"/>
      <c r="E794" s="180"/>
      <c r="F794" s="180"/>
      <c r="G794" s="181"/>
      <c r="H794" s="9"/>
      <c r="I794" s="9"/>
      <c r="J794" s="9"/>
      <c r="K794" s="9"/>
      <c r="L794" s="9"/>
      <c r="M794" s="9"/>
      <c r="N794" s="9"/>
      <c r="O794" s="9"/>
      <c r="P794" s="9"/>
      <c r="Q794" s="9"/>
      <c r="R794" s="9"/>
      <c r="S794" s="9"/>
      <c r="T794" s="9"/>
      <c r="U794" s="9"/>
      <c r="V794" s="9"/>
      <c r="W794" s="9"/>
      <c r="X794" s="9"/>
      <c r="Y794" s="9"/>
      <c r="Z794" s="9"/>
    </row>
    <row r="795" spans="1:26" ht="16.5" customHeight="1">
      <c r="A795" s="180"/>
      <c r="B795" s="180"/>
      <c r="C795" s="180"/>
      <c r="D795" s="180"/>
      <c r="E795" s="180"/>
      <c r="F795" s="180"/>
      <c r="G795" s="181"/>
      <c r="H795" s="9"/>
      <c r="I795" s="9"/>
      <c r="J795" s="9"/>
      <c r="K795" s="9"/>
      <c r="L795" s="9"/>
      <c r="M795" s="9"/>
      <c r="N795" s="9"/>
      <c r="O795" s="9"/>
      <c r="P795" s="9"/>
      <c r="Q795" s="9"/>
      <c r="R795" s="9"/>
      <c r="S795" s="9"/>
      <c r="T795" s="9"/>
      <c r="U795" s="9"/>
      <c r="V795" s="9"/>
      <c r="W795" s="9"/>
      <c r="X795" s="9"/>
      <c r="Y795" s="9"/>
      <c r="Z795" s="9"/>
    </row>
    <row r="796" spans="1:26" ht="16.5" customHeight="1">
      <c r="A796" s="180"/>
      <c r="B796" s="180"/>
      <c r="C796" s="180"/>
      <c r="D796" s="180"/>
      <c r="E796" s="180"/>
      <c r="F796" s="180"/>
      <c r="G796" s="181"/>
      <c r="H796" s="9"/>
      <c r="I796" s="9"/>
      <c r="J796" s="9"/>
      <c r="K796" s="9"/>
      <c r="L796" s="9"/>
      <c r="M796" s="9"/>
      <c r="N796" s="9"/>
      <c r="O796" s="9"/>
      <c r="P796" s="9"/>
      <c r="Q796" s="9"/>
      <c r="R796" s="9"/>
      <c r="S796" s="9"/>
      <c r="T796" s="9"/>
      <c r="U796" s="9"/>
      <c r="V796" s="9"/>
      <c r="W796" s="9"/>
      <c r="X796" s="9"/>
      <c r="Y796" s="9"/>
      <c r="Z796" s="9"/>
    </row>
    <row r="797" spans="1:26" ht="16.5" customHeight="1">
      <c r="A797" s="180"/>
      <c r="B797" s="180"/>
      <c r="C797" s="180"/>
      <c r="D797" s="180"/>
      <c r="E797" s="180"/>
      <c r="F797" s="180"/>
      <c r="G797" s="181"/>
      <c r="H797" s="9"/>
      <c r="I797" s="9"/>
      <c r="J797" s="9"/>
      <c r="K797" s="9"/>
      <c r="L797" s="9"/>
      <c r="M797" s="9"/>
      <c r="N797" s="9"/>
      <c r="O797" s="9"/>
      <c r="P797" s="9"/>
      <c r="Q797" s="9"/>
      <c r="R797" s="9"/>
      <c r="S797" s="9"/>
      <c r="T797" s="9"/>
      <c r="U797" s="9"/>
      <c r="V797" s="9"/>
      <c r="W797" s="9"/>
      <c r="X797" s="9"/>
      <c r="Y797" s="9"/>
      <c r="Z797" s="9"/>
    </row>
    <row r="798" spans="1:26" ht="16.5" customHeight="1">
      <c r="A798" s="180"/>
      <c r="B798" s="180"/>
      <c r="C798" s="180"/>
      <c r="D798" s="180"/>
      <c r="E798" s="180"/>
      <c r="F798" s="180"/>
      <c r="G798" s="181"/>
      <c r="H798" s="9"/>
      <c r="I798" s="9"/>
      <c r="J798" s="9"/>
      <c r="K798" s="9"/>
      <c r="L798" s="9"/>
      <c r="M798" s="9"/>
      <c r="N798" s="9"/>
      <c r="O798" s="9"/>
      <c r="P798" s="9"/>
      <c r="Q798" s="9"/>
      <c r="R798" s="9"/>
      <c r="S798" s="9"/>
      <c r="T798" s="9"/>
      <c r="U798" s="9"/>
      <c r="V798" s="9"/>
      <c r="W798" s="9"/>
      <c r="X798" s="9"/>
      <c r="Y798" s="9"/>
      <c r="Z798" s="9"/>
    </row>
    <row r="799" spans="1:26" ht="16.5" customHeight="1">
      <c r="A799" s="180"/>
      <c r="B799" s="180"/>
      <c r="C799" s="180"/>
      <c r="D799" s="180"/>
      <c r="E799" s="180"/>
      <c r="F799" s="180"/>
      <c r="G799" s="181"/>
      <c r="H799" s="9"/>
      <c r="I799" s="9"/>
      <c r="J799" s="9"/>
      <c r="K799" s="9"/>
      <c r="L799" s="9"/>
      <c r="M799" s="9"/>
      <c r="N799" s="9"/>
      <c r="O799" s="9"/>
      <c r="P799" s="9"/>
      <c r="Q799" s="9"/>
      <c r="R799" s="9"/>
      <c r="S799" s="9"/>
      <c r="T799" s="9"/>
      <c r="U799" s="9"/>
      <c r="V799" s="9"/>
      <c r="W799" s="9"/>
      <c r="X799" s="9"/>
      <c r="Y799" s="9"/>
      <c r="Z799" s="9"/>
    </row>
    <row r="800" spans="1:26" ht="16.5" customHeight="1">
      <c r="A800" s="180"/>
      <c r="B800" s="180"/>
      <c r="C800" s="180"/>
      <c r="D800" s="180"/>
      <c r="E800" s="180"/>
      <c r="F800" s="180"/>
      <c r="G800" s="181"/>
      <c r="H800" s="9"/>
      <c r="I800" s="9"/>
      <c r="J800" s="9"/>
      <c r="K800" s="9"/>
      <c r="L800" s="9"/>
      <c r="M800" s="9"/>
      <c r="N800" s="9"/>
      <c r="O800" s="9"/>
      <c r="P800" s="9"/>
      <c r="Q800" s="9"/>
      <c r="R800" s="9"/>
      <c r="S800" s="9"/>
      <c r="T800" s="9"/>
      <c r="U800" s="9"/>
      <c r="V800" s="9"/>
      <c r="W800" s="9"/>
      <c r="X800" s="9"/>
      <c r="Y800" s="9"/>
      <c r="Z800" s="9"/>
    </row>
    <row r="801" spans="1:26" ht="16.5" customHeight="1">
      <c r="A801" s="180"/>
      <c r="B801" s="180"/>
      <c r="C801" s="180"/>
      <c r="D801" s="180"/>
      <c r="E801" s="180"/>
      <c r="F801" s="180"/>
      <c r="G801" s="181"/>
      <c r="H801" s="9"/>
      <c r="I801" s="9"/>
      <c r="J801" s="9"/>
      <c r="K801" s="9"/>
      <c r="L801" s="9"/>
      <c r="M801" s="9"/>
      <c r="N801" s="9"/>
      <c r="O801" s="9"/>
      <c r="P801" s="9"/>
      <c r="Q801" s="9"/>
      <c r="R801" s="9"/>
      <c r="S801" s="9"/>
      <c r="T801" s="9"/>
      <c r="U801" s="9"/>
      <c r="V801" s="9"/>
      <c r="W801" s="9"/>
      <c r="X801" s="9"/>
      <c r="Y801" s="9"/>
      <c r="Z801" s="9"/>
    </row>
    <row r="802" spans="1:26" ht="16.5" customHeight="1">
      <c r="A802" s="180"/>
      <c r="B802" s="180"/>
      <c r="C802" s="180"/>
      <c r="D802" s="180"/>
      <c r="E802" s="180"/>
      <c r="F802" s="180"/>
      <c r="G802" s="181"/>
      <c r="H802" s="9"/>
      <c r="I802" s="9"/>
      <c r="J802" s="9"/>
      <c r="K802" s="9"/>
      <c r="L802" s="9"/>
      <c r="M802" s="9"/>
      <c r="N802" s="9"/>
      <c r="O802" s="9"/>
      <c r="P802" s="9"/>
      <c r="Q802" s="9"/>
      <c r="R802" s="9"/>
      <c r="S802" s="9"/>
      <c r="T802" s="9"/>
      <c r="U802" s="9"/>
      <c r="V802" s="9"/>
      <c r="W802" s="9"/>
      <c r="X802" s="9"/>
      <c r="Y802" s="9"/>
      <c r="Z802" s="9"/>
    </row>
    <row r="803" spans="1:26" ht="16.5" customHeight="1">
      <c r="A803" s="180"/>
      <c r="B803" s="180"/>
      <c r="C803" s="180"/>
      <c r="D803" s="180"/>
      <c r="E803" s="180"/>
      <c r="F803" s="180"/>
      <c r="G803" s="181"/>
      <c r="H803" s="9"/>
      <c r="I803" s="9"/>
      <c r="J803" s="9"/>
      <c r="K803" s="9"/>
      <c r="L803" s="9"/>
      <c r="M803" s="9"/>
      <c r="N803" s="9"/>
      <c r="O803" s="9"/>
      <c r="P803" s="9"/>
      <c r="Q803" s="9"/>
      <c r="R803" s="9"/>
      <c r="S803" s="9"/>
      <c r="T803" s="9"/>
      <c r="U803" s="9"/>
      <c r="V803" s="9"/>
      <c r="W803" s="9"/>
      <c r="X803" s="9"/>
      <c r="Y803" s="9"/>
      <c r="Z803" s="9"/>
    </row>
    <row r="804" spans="1:26" ht="16.5" customHeight="1">
      <c r="A804" s="180"/>
      <c r="B804" s="180"/>
      <c r="C804" s="180"/>
      <c r="D804" s="180"/>
      <c r="E804" s="180"/>
      <c r="F804" s="180"/>
      <c r="G804" s="181"/>
      <c r="H804" s="9"/>
      <c r="I804" s="9"/>
      <c r="J804" s="9"/>
      <c r="K804" s="9"/>
      <c r="L804" s="9"/>
      <c r="M804" s="9"/>
      <c r="N804" s="9"/>
      <c r="O804" s="9"/>
      <c r="P804" s="9"/>
      <c r="Q804" s="9"/>
      <c r="R804" s="9"/>
      <c r="S804" s="9"/>
      <c r="T804" s="9"/>
      <c r="U804" s="9"/>
      <c r="V804" s="9"/>
      <c r="W804" s="9"/>
      <c r="X804" s="9"/>
      <c r="Y804" s="9"/>
      <c r="Z804" s="9"/>
    </row>
    <row r="805" spans="1:26" ht="16.5" customHeight="1">
      <c r="A805" s="180"/>
      <c r="B805" s="180"/>
      <c r="C805" s="180"/>
      <c r="D805" s="180"/>
      <c r="E805" s="180"/>
      <c r="F805" s="180"/>
      <c r="G805" s="181"/>
      <c r="H805" s="9"/>
      <c r="I805" s="9"/>
      <c r="J805" s="9"/>
      <c r="K805" s="9"/>
      <c r="L805" s="9"/>
      <c r="M805" s="9"/>
      <c r="N805" s="9"/>
      <c r="O805" s="9"/>
      <c r="P805" s="9"/>
      <c r="Q805" s="9"/>
      <c r="R805" s="9"/>
      <c r="S805" s="9"/>
      <c r="T805" s="9"/>
      <c r="U805" s="9"/>
      <c r="V805" s="9"/>
      <c r="W805" s="9"/>
      <c r="X805" s="9"/>
      <c r="Y805" s="9"/>
      <c r="Z805" s="9"/>
    </row>
    <row r="806" spans="1:26" ht="16.5" customHeight="1">
      <c r="A806" s="180"/>
      <c r="B806" s="180"/>
      <c r="C806" s="180"/>
      <c r="D806" s="180"/>
      <c r="E806" s="180"/>
      <c r="F806" s="180"/>
      <c r="G806" s="181"/>
      <c r="H806" s="9"/>
      <c r="I806" s="9"/>
      <c r="J806" s="9"/>
      <c r="K806" s="9"/>
      <c r="L806" s="9"/>
      <c r="M806" s="9"/>
      <c r="N806" s="9"/>
      <c r="O806" s="9"/>
      <c r="P806" s="9"/>
      <c r="Q806" s="9"/>
      <c r="R806" s="9"/>
      <c r="S806" s="9"/>
      <c r="T806" s="9"/>
      <c r="U806" s="9"/>
      <c r="V806" s="9"/>
      <c r="W806" s="9"/>
      <c r="X806" s="9"/>
      <c r="Y806" s="9"/>
      <c r="Z806" s="9"/>
    </row>
    <row r="807" spans="1:26" ht="16.5" customHeight="1">
      <c r="A807" s="180"/>
      <c r="B807" s="180"/>
      <c r="C807" s="180"/>
      <c r="D807" s="180"/>
      <c r="E807" s="180"/>
      <c r="F807" s="180"/>
      <c r="G807" s="181"/>
      <c r="H807" s="9"/>
      <c r="I807" s="9"/>
      <c r="J807" s="9"/>
      <c r="K807" s="9"/>
      <c r="L807" s="9"/>
      <c r="M807" s="9"/>
      <c r="N807" s="9"/>
      <c r="O807" s="9"/>
      <c r="P807" s="9"/>
      <c r="Q807" s="9"/>
      <c r="R807" s="9"/>
      <c r="S807" s="9"/>
      <c r="T807" s="9"/>
      <c r="U807" s="9"/>
      <c r="V807" s="9"/>
      <c r="W807" s="9"/>
      <c r="X807" s="9"/>
      <c r="Y807" s="9"/>
      <c r="Z807" s="9"/>
    </row>
    <row r="808" spans="1:26" ht="16.5" customHeight="1">
      <c r="A808" s="180"/>
      <c r="B808" s="180"/>
      <c r="C808" s="180"/>
      <c r="D808" s="180"/>
      <c r="E808" s="180"/>
      <c r="F808" s="180"/>
      <c r="G808" s="181"/>
      <c r="H808" s="9"/>
      <c r="I808" s="9"/>
      <c r="J808" s="9"/>
      <c r="K808" s="9"/>
      <c r="L808" s="9"/>
      <c r="M808" s="9"/>
      <c r="N808" s="9"/>
      <c r="O808" s="9"/>
      <c r="P808" s="9"/>
      <c r="Q808" s="9"/>
      <c r="R808" s="9"/>
      <c r="S808" s="9"/>
      <c r="T808" s="9"/>
      <c r="U808" s="9"/>
      <c r="V808" s="9"/>
      <c r="W808" s="9"/>
      <c r="X808" s="9"/>
      <c r="Y808" s="9"/>
      <c r="Z808" s="9"/>
    </row>
    <row r="809" spans="1:26" ht="16.5" customHeight="1">
      <c r="A809" s="180"/>
      <c r="B809" s="180"/>
      <c r="C809" s="180"/>
      <c r="D809" s="180"/>
      <c r="E809" s="180"/>
      <c r="F809" s="180"/>
      <c r="G809" s="181"/>
      <c r="H809" s="9"/>
      <c r="I809" s="9"/>
      <c r="J809" s="9"/>
      <c r="K809" s="9"/>
      <c r="L809" s="9"/>
      <c r="M809" s="9"/>
      <c r="N809" s="9"/>
      <c r="O809" s="9"/>
      <c r="P809" s="9"/>
      <c r="Q809" s="9"/>
      <c r="R809" s="9"/>
      <c r="S809" s="9"/>
      <c r="T809" s="9"/>
      <c r="U809" s="9"/>
      <c r="V809" s="9"/>
      <c r="W809" s="9"/>
      <c r="X809" s="9"/>
      <c r="Y809" s="9"/>
      <c r="Z809" s="9"/>
    </row>
    <row r="810" spans="1:26" ht="16.5" customHeight="1">
      <c r="A810" s="180"/>
      <c r="B810" s="180"/>
      <c r="C810" s="180"/>
      <c r="D810" s="180"/>
      <c r="E810" s="180"/>
      <c r="F810" s="180"/>
      <c r="G810" s="181"/>
      <c r="H810" s="9"/>
      <c r="I810" s="9"/>
      <c r="J810" s="9"/>
      <c r="K810" s="9"/>
      <c r="L810" s="9"/>
      <c r="M810" s="9"/>
      <c r="N810" s="9"/>
      <c r="O810" s="9"/>
      <c r="P810" s="9"/>
      <c r="Q810" s="9"/>
      <c r="R810" s="9"/>
      <c r="S810" s="9"/>
      <c r="T810" s="9"/>
      <c r="U810" s="9"/>
      <c r="V810" s="9"/>
      <c r="W810" s="9"/>
      <c r="X810" s="9"/>
      <c r="Y810" s="9"/>
      <c r="Z810" s="9"/>
    </row>
    <row r="811" spans="1:26" ht="16.5" customHeight="1">
      <c r="A811" s="180"/>
      <c r="B811" s="180"/>
      <c r="C811" s="180"/>
      <c r="D811" s="180"/>
      <c r="E811" s="180"/>
      <c r="F811" s="180"/>
      <c r="G811" s="181"/>
      <c r="H811" s="9"/>
      <c r="I811" s="9"/>
      <c r="J811" s="9"/>
      <c r="K811" s="9"/>
      <c r="L811" s="9"/>
      <c r="M811" s="9"/>
      <c r="N811" s="9"/>
      <c r="O811" s="9"/>
      <c r="P811" s="9"/>
      <c r="Q811" s="9"/>
      <c r="R811" s="9"/>
      <c r="S811" s="9"/>
      <c r="T811" s="9"/>
      <c r="U811" s="9"/>
      <c r="V811" s="9"/>
      <c r="W811" s="9"/>
      <c r="X811" s="9"/>
      <c r="Y811" s="9"/>
      <c r="Z811" s="9"/>
    </row>
    <row r="812" spans="1:26" ht="16.5" customHeight="1">
      <c r="A812" s="180"/>
      <c r="B812" s="180"/>
      <c r="C812" s="180"/>
      <c r="D812" s="180"/>
      <c r="E812" s="180"/>
      <c r="F812" s="180"/>
      <c r="G812" s="181"/>
      <c r="H812" s="9"/>
      <c r="I812" s="9"/>
      <c r="J812" s="9"/>
      <c r="K812" s="9"/>
      <c r="L812" s="9"/>
      <c r="M812" s="9"/>
      <c r="N812" s="9"/>
      <c r="O812" s="9"/>
      <c r="P812" s="9"/>
      <c r="Q812" s="9"/>
      <c r="R812" s="9"/>
      <c r="S812" s="9"/>
      <c r="T812" s="9"/>
      <c r="U812" s="9"/>
      <c r="V812" s="9"/>
      <c r="W812" s="9"/>
      <c r="X812" s="9"/>
      <c r="Y812" s="9"/>
      <c r="Z812" s="9"/>
    </row>
    <row r="813" spans="1:26" ht="16.5" customHeight="1">
      <c r="A813" s="180"/>
      <c r="B813" s="180"/>
      <c r="C813" s="180"/>
      <c r="D813" s="180"/>
      <c r="E813" s="180"/>
      <c r="F813" s="180"/>
      <c r="G813" s="181"/>
      <c r="H813" s="9"/>
      <c r="I813" s="9"/>
      <c r="J813" s="9"/>
      <c r="K813" s="9"/>
      <c r="L813" s="9"/>
      <c r="M813" s="9"/>
      <c r="N813" s="9"/>
      <c r="O813" s="9"/>
      <c r="P813" s="9"/>
      <c r="Q813" s="9"/>
      <c r="R813" s="9"/>
      <c r="S813" s="9"/>
      <c r="T813" s="9"/>
      <c r="U813" s="9"/>
      <c r="V813" s="9"/>
      <c r="W813" s="9"/>
      <c r="X813" s="9"/>
      <c r="Y813" s="9"/>
      <c r="Z813" s="9"/>
    </row>
    <row r="814" spans="1:26" ht="16.5" customHeight="1">
      <c r="A814" s="180"/>
      <c r="B814" s="180"/>
      <c r="C814" s="180"/>
      <c r="D814" s="180"/>
      <c r="E814" s="180"/>
      <c r="F814" s="180"/>
      <c r="G814" s="181"/>
      <c r="H814" s="9"/>
      <c r="I814" s="9"/>
      <c r="J814" s="9"/>
      <c r="K814" s="9"/>
      <c r="L814" s="9"/>
      <c r="M814" s="9"/>
      <c r="N814" s="9"/>
      <c r="O814" s="9"/>
      <c r="P814" s="9"/>
      <c r="Q814" s="9"/>
      <c r="R814" s="9"/>
      <c r="S814" s="9"/>
      <c r="T814" s="9"/>
      <c r="U814" s="9"/>
      <c r="V814" s="9"/>
      <c r="W814" s="9"/>
      <c r="X814" s="9"/>
      <c r="Y814" s="9"/>
      <c r="Z814" s="9"/>
    </row>
    <row r="815" spans="1:26" ht="16.5" customHeight="1">
      <c r="A815" s="180"/>
      <c r="B815" s="180"/>
      <c r="C815" s="180"/>
      <c r="D815" s="180"/>
      <c r="E815" s="180"/>
      <c r="F815" s="180"/>
      <c r="G815" s="181"/>
      <c r="H815" s="9"/>
      <c r="I815" s="9"/>
      <c r="J815" s="9"/>
      <c r="K815" s="9"/>
      <c r="L815" s="9"/>
      <c r="M815" s="9"/>
      <c r="N815" s="9"/>
      <c r="O815" s="9"/>
      <c r="P815" s="9"/>
      <c r="Q815" s="9"/>
      <c r="R815" s="9"/>
      <c r="S815" s="9"/>
      <c r="T815" s="9"/>
      <c r="U815" s="9"/>
      <c r="V815" s="9"/>
      <c r="W815" s="9"/>
      <c r="X815" s="9"/>
      <c r="Y815" s="9"/>
      <c r="Z815" s="9"/>
    </row>
    <row r="816" spans="1:26" ht="16.5" customHeight="1">
      <c r="A816" s="180"/>
      <c r="B816" s="180"/>
      <c r="C816" s="180"/>
      <c r="D816" s="180"/>
      <c r="E816" s="180"/>
      <c r="F816" s="180"/>
      <c r="G816" s="181"/>
      <c r="H816" s="9"/>
      <c r="I816" s="9"/>
      <c r="J816" s="9"/>
      <c r="K816" s="9"/>
      <c r="L816" s="9"/>
      <c r="M816" s="9"/>
      <c r="N816" s="9"/>
      <c r="O816" s="9"/>
      <c r="P816" s="9"/>
      <c r="Q816" s="9"/>
      <c r="R816" s="9"/>
      <c r="S816" s="9"/>
      <c r="T816" s="9"/>
      <c r="U816" s="9"/>
      <c r="V816" s="9"/>
      <c r="W816" s="9"/>
      <c r="X816" s="9"/>
      <c r="Y816" s="9"/>
      <c r="Z816" s="9"/>
    </row>
    <row r="817" spans="1:26" ht="16.5" customHeight="1">
      <c r="A817" s="180"/>
      <c r="B817" s="180"/>
      <c r="C817" s="180"/>
      <c r="D817" s="180"/>
      <c r="E817" s="180"/>
      <c r="F817" s="180"/>
      <c r="G817" s="181"/>
      <c r="H817" s="9"/>
      <c r="I817" s="9"/>
      <c r="J817" s="9"/>
      <c r="K817" s="9"/>
      <c r="L817" s="9"/>
      <c r="M817" s="9"/>
      <c r="N817" s="9"/>
      <c r="O817" s="9"/>
      <c r="P817" s="9"/>
      <c r="Q817" s="9"/>
      <c r="R817" s="9"/>
      <c r="S817" s="9"/>
      <c r="T817" s="9"/>
      <c r="U817" s="9"/>
      <c r="V817" s="9"/>
      <c r="W817" s="9"/>
      <c r="X817" s="9"/>
      <c r="Y817" s="9"/>
      <c r="Z817" s="9"/>
    </row>
    <row r="818" spans="1:26" ht="16.5" customHeight="1">
      <c r="A818" s="180"/>
      <c r="B818" s="180"/>
      <c r="C818" s="180"/>
      <c r="D818" s="180"/>
      <c r="E818" s="180"/>
      <c r="F818" s="180"/>
      <c r="G818" s="181"/>
      <c r="H818" s="9"/>
      <c r="I818" s="9"/>
      <c r="J818" s="9"/>
      <c r="K818" s="9"/>
      <c r="L818" s="9"/>
      <c r="M818" s="9"/>
      <c r="N818" s="9"/>
      <c r="O818" s="9"/>
      <c r="P818" s="9"/>
      <c r="Q818" s="9"/>
      <c r="R818" s="9"/>
      <c r="S818" s="9"/>
      <c r="T818" s="9"/>
      <c r="U818" s="9"/>
      <c r="V818" s="9"/>
      <c r="W818" s="9"/>
      <c r="X818" s="9"/>
      <c r="Y818" s="9"/>
      <c r="Z818" s="9"/>
    </row>
    <row r="819" spans="1:26" ht="16.5" customHeight="1">
      <c r="A819" s="180"/>
      <c r="B819" s="180"/>
      <c r="C819" s="180"/>
      <c r="D819" s="180"/>
      <c r="E819" s="180"/>
      <c r="F819" s="180"/>
      <c r="G819" s="181"/>
      <c r="H819" s="9"/>
      <c r="I819" s="9"/>
      <c r="J819" s="9"/>
      <c r="K819" s="9"/>
      <c r="L819" s="9"/>
      <c r="M819" s="9"/>
      <c r="N819" s="9"/>
      <c r="O819" s="9"/>
      <c r="P819" s="9"/>
      <c r="Q819" s="9"/>
      <c r="R819" s="9"/>
      <c r="S819" s="9"/>
      <c r="T819" s="9"/>
      <c r="U819" s="9"/>
      <c r="V819" s="9"/>
      <c r="W819" s="9"/>
      <c r="X819" s="9"/>
      <c r="Y819" s="9"/>
      <c r="Z819" s="9"/>
    </row>
    <row r="820" spans="1:26" ht="16.5" customHeight="1">
      <c r="A820" s="180"/>
      <c r="B820" s="180"/>
      <c r="C820" s="180"/>
      <c r="D820" s="180"/>
      <c r="E820" s="180"/>
      <c r="F820" s="180"/>
      <c r="G820" s="181"/>
      <c r="H820" s="9"/>
      <c r="I820" s="9"/>
      <c r="J820" s="9"/>
      <c r="K820" s="9"/>
      <c r="L820" s="9"/>
      <c r="M820" s="9"/>
      <c r="N820" s="9"/>
      <c r="O820" s="9"/>
      <c r="P820" s="9"/>
      <c r="Q820" s="9"/>
      <c r="R820" s="9"/>
      <c r="S820" s="9"/>
      <c r="T820" s="9"/>
      <c r="U820" s="9"/>
      <c r="V820" s="9"/>
      <c r="W820" s="9"/>
      <c r="X820" s="9"/>
      <c r="Y820" s="9"/>
      <c r="Z820" s="9"/>
    </row>
    <row r="821" spans="1:26" ht="16.5" customHeight="1">
      <c r="A821" s="180"/>
      <c r="B821" s="180"/>
      <c r="C821" s="180"/>
      <c r="D821" s="180"/>
      <c r="E821" s="180"/>
      <c r="F821" s="180"/>
      <c r="G821" s="181"/>
      <c r="H821" s="9"/>
      <c r="I821" s="9"/>
      <c r="J821" s="9"/>
      <c r="K821" s="9"/>
      <c r="L821" s="9"/>
      <c r="M821" s="9"/>
      <c r="N821" s="9"/>
      <c r="O821" s="9"/>
      <c r="P821" s="9"/>
      <c r="Q821" s="9"/>
      <c r="R821" s="9"/>
      <c r="S821" s="9"/>
      <c r="T821" s="9"/>
      <c r="U821" s="9"/>
      <c r="V821" s="9"/>
      <c r="W821" s="9"/>
      <c r="X821" s="9"/>
      <c r="Y821" s="9"/>
      <c r="Z821" s="9"/>
    </row>
    <row r="822" spans="1:26" ht="16.5" customHeight="1">
      <c r="A822" s="180"/>
      <c r="B822" s="180"/>
      <c r="C822" s="180"/>
      <c r="D822" s="180"/>
      <c r="E822" s="180"/>
      <c r="F822" s="180"/>
      <c r="G822" s="181"/>
      <c r="H822" s="9"/>
      <c r="I822" s="9"/>
      <c r="J822" s="9"/>
      <c r="K822" s="9"/>
      <c r="L822" s="9"/>
      <c r="M822" s="9"/>
      <c r="N822" s="9"/>
      <c r="O822" s="9"/>
      <c r="P822" s="9"/>
      <c r="Q822" s="9"/>
      <c r="R822" s="9"/>
      <c r="S822" s="9"/>
      <c r="T822" s="9"/>
      <c r="U822" s="9"/>
      <c r="V822" s="9"/>
      <c r="W822" s="9"/>
      <c r="X822" s="9"/>
      <c r="Y822" s="9"/>
      <c r="Z822" s="9"/>
    </row>
    <row r="823" spans="1:26" ht="16.5" customHeight="1">
      <c r="A823" s="180"/>
      <c r="B823" s="180"/>
      <c r="C823" s="180"/>
      <c r="D823" s="180"/>
      <c r="E823" s="180"/>
      <c r="F823" s="180"/>
      <c r="G823" s="181"/>
      <c r="H823" s="9"/>
      <c r="I823" s="9"/>
      <c r="J823" s="9"/>
      <c r="K823" s="9"/>
      <c r="L823" s="9"/>
      <c r="M823" s="9"/>
      <c r="N823" s="9"/>
      <c r="O823" s="9"/>
      <c r="P823" s="9"/>
      <c r="Q823" s="9"/>
      <c r="R823" s="9"/>
      <c r="S823" s="9"/>
      <c r="T823" s="9"/>
      <c r="U823" s="9"/>
      <c r="V823" s="9"/>
      <c r="W823" s="9"/>
      <c r="X823" s="9"/>
      <c r="Y823" s="9"/>
      <c r="Z823" s="9"/>
    </row>
    <row r="824" spans="1:26" ht="16.5" customHeight="1">
      <c r="A824" s="180"/>
      <c r="B824" s="180"/>
      <c r="C824" s="180"/>
      <c r="D824" s="180"/>
      <c r="E824" s="180"/>
      <c r="F824" s="180"/>
      <c r="G824" s="181"/>
      <c r="H824" s="9"/>
      <c r="I824" s="9"/>
      <c r="J824" s="9"/>
      <c r="K824" s="9"/>
      <c r="L824" s="9"/>
      <c r="M824" s="9"/>
      <c r="N824" s="9"/>
      <c r="O824" s="9"/>
      <c r="P824" s="9"/>
      <c r="Q824" s="9"/>
      <c r="R824" s="9"/>
      <c r="S824" s="9"/>
      <c r="T824" s="9"/>
      <c r="U824" s="9"/>
      <c r="V824" s="9"/>
      <c r="W824" s="9"/>
      <c r="X824" s="9"/>
      <c r="Y824" s="9"/>
      <c r="Z824" s="9"/>
    </row>
    <row r="825" spans="1:26" ht="16.5" customHeight="1">
      <c r="A825" s="180"/>
      <c r="B825" s="180"/>
      <c r="C825" s="180"/>
      <c r="D825" s="180"/>
      <c r="E825" s="180"/>
      <c r="F825" s="180"/>
      <c r="G825" s="181"/>
      <c r="H825" s="9"/>
      <c r="I825" s="9"/>
      <c r="J825" s="9"/>
      <c r="K825" s="9"/>
      <c r="L825" s="9"/>
      <c r="M825" s="9"/>
      <c r="N825" s="9"/>
      <c r="O825" s="9"/>
      <c r="P825" s="9"/>
      <c r="Q825" s="9"/>
      <c r="R825" s="9"/>
      <c r="S825" s="9"/>
      <c r="T825" s="9"/>
      <c r="U825" s="9"/>
      <c r="V825" s="9"/>
      <c r="W825" s="9"/>
      <c r="X825" s="9"/>
      <c r="Y825" s="9"/>
      <c r="Z825" s="9"/>
    </row>
    <row r="826" spans="1:26" ht="16.5" customHeight="1">
      <c r="A826" s="180"/>
      <c r="B826" s="180"/>
      <c r="C826" s="180"/>
      <c r="D826" s="180"/>
      <c r="E826" s="180"/>
      <c r="F826" s="180"/>
      <c r="G826" s="181"/>
      <c r="H826" s="9"/>
      <c r="I826" s="9"/>
      <c r="J826" s="9"/>
      <c r="K826" s="9"/>
      <c r="L826" s="9"/>
      <c r="M826" s="9"/>
      <c r="N826" s="9"/>
      <c r="O826" s="9"/>
      <c r="P826" s="9"/>
      <c r="Q826" s="9"/>
      <c r="R826" s="9"/>
      <c r="S826" s="9"/>
      <c r="T826" s="9"/>
      <c r="U826" s="9"/>
      <c r="V826" s="9"/>
      <c r="W826" s="9"/>
      <c r="X826" s="9"/>
      <c r="Y826" s="9"/>
      <c r="Z826" s="9"/>
    </row>
    <row r="827" spans="1:26" ht="16.5" customHeight="1">
      <c r="A827" s="180"/>
      <c r="B827" s="180"/>
      <c r="C827" s="180"/>
      <c r="D827" s="180"/>
      <c r="E827" s="180"/>
      <c r="F827" s="180"/>
      <c r="G827" s="181"/>
      <c r="H827" s="9"/>
      <c r="I827" s="9"/>
      <c r="J827" s="9"/>
      <c r="K827" s="9"/>
      <c r="L827" s="9"/>
      <c r="M827" s="9"/>
      <c r="N827" s="9"/>
      <c r="O827" s="9"/>
      <c r="P827" s="9"/>
      <c r="Q827" s="9"/>
      <c r="R827" s="9"/>
      <c r="S827" s="9"/>
      <c r="T827" s="9"/>
      <c r="U827" s="9"/>
      <c r="V827" s="9"/>
      <c r="W827" s="9"/>
      <c r="X827" s="9"/>
      <c r="Y827" s="9"/>
      <c r="Z827" s="9"/>
    </row>
    <row r="828" spans="1:26" ht="16.5" customHeight="1">
      <c r="A828" s="180"/>
      <c r="B828" s="180"/>
      <c r="C828" s="180"/>
      <c r="D828" s="180"/>
      <c r="E828" s="180"/>
      <c r="F828" s="180"/>
      <c r="G828" s="181"/>
      <c r="H828" s="9"/>
      <c r="I828" s="9"/>
      <c r="J828" s="9"/>
      <c r="K828" s="9"/>
      <c r="L828" s="9"/>
      <c r="M828" s="9"/>
      <c r="N828" s="9"/>
      <c r="O828" s="9"/>
      <c r="P828" s="9"/>
      <c r="Q828" s="9"/>
      <c r="R828" s="9"/>
      <c r="S828" s="9"/>
      <c r="T828" s="9"/>
      <c r="U828" s="9"/>
      <c r="V828" s="9"/>
      <c r="W828" s="9"/>
      <c r="X828" s="9"/>
      <c r="Y828" s="9"/>
      <c r="Z828" s="9"/>
    </row>
    <row r="829" spans="1:26" ht="16.5" customHeight="1">
      <c r="A829" s="180"/>
      <c r="B829" s="180"/>
      <c r="C829" s="180"/>
      <c r="D829" s="180"/>
      <c r="E829" s="180"/>
      <c r="F829" s="180"/>
      <c r="G829" s="181"/>
      <c r="H829" s="9"/>
      <c r="I829" s="9"/>
      <c r="J829" s="9"/>
      <c r="K829" s="9"/>
      <c r="L829" s="9"/>
      <c r="M829" s="9"/>
      <c r="N829" s="9"/>
      <c r="O829" s="9"/>
      <c r="P829" s="9"/>
      <c r="Q829" s="9"/>
      <c r="R829" s="9"/>
      <c r="S829" s="9"/>
      <c r="T829" s="9"/>
      <c r="U829" s="9"/>
      <c r="V829" s="9"/>
      <c r="W829" s="9"/>
      <c r="X829" s="9"/>
      <c r="Y829" s="9"/>
      <c r="Z829" s="9"/>
    </row>
    <row r="830" spans="1:26" ht="16.5" customHeight="1">
      <c r="A830" s="180"/>
      <c r="B830" s="180"/>
      <c r="C830" s="180"/>
      <c r="D830" s="180"/>
      <c r="E830" s="180"/>
      <c r="F830" s="180"/>
      <c r="G830" s="181"/>
      <c r="H830" s="9"/>
      <c r="I830" s="9"/>
      <c r="J830" s="9"/>
      <c r="K830" s="9"/>
      <c r="L830" s="9"/>
      <c r="M830" s="9"/>
      <c r="N830" s="9"/>
      <c r="O830" s="9"/>
      <c r="P830" s="9"/>
      <c r="Q830" s="9"/>
      <c r="R830" s="9"/>
      <c r="S830" s="9"/>
      <c r="T830" s="9"/>
      <c r="U830" s="9"/>
      <c r="V830" s="9"/>
      <c r="W830" s="9"/>
      <c r="X830" s="9"/>
      <c r="Y830" s="9"/>
      <c r="Z830" s="9"/>
    </row>
    <row r="831" spans="1:26" ht="16.5" customHeight="1">
      <c r="A831" s="180"/>
      <c r="B831" s="180"/>
      <c r="C831" s="180"/>
      <c r="D831" s="180"/>
      <c r="E831" s="180"/>
      <c r="F831" s="180"/>
      <c r="G831" s="181"/>
      <c r="H831" s="9"/>
      <c r="I831" s="9"/>
      <c r="J831" s="9"/>
      <c r="K831" s="9"/>
      <c r="L831" s="9"/>
      <c r="M831" s="9"/>
      <c r="N831" s="9"/>
      <c r="O831" s="9"/>
      <c r="P831" s="9"/>
      <c r="Q831" s="9"/>
      <c r="R831" s="9"/>
      <c r="S831" s="9"/>
      <c r="T831" s="9"/>
      <c r="U831" s="9"/>
      <c r="V831" s="9"/>
      <c r="W831" s="9"/>
      <c r="X831" s="9"/>
      <c r="Y831" s="9"/>
      <c r="Z831" s="9"/>
    </row>
    <row r="832" spans="1:26" ht="16.5" customHeight="1">
      <c r="A832" s="180"/>
      <c r="B832" s="180"/>
      <c r="C832" s="180"/>
      <c r="D832" s="180"/>
      <c r="E832" s="180"/>
      <c r="F832" s="180"/>
      <c r="G832" s="181"/>
      <c r="H832" s="9"/>
      <c r="I832" s="9"/>
      <c r="J832" s="9"/>
      <c r="K832" s="9"/>
      <c r="L832" s="9"/>
      <c r="M832" s="9"/>
      <c r="N832" s="9"/>
      <c r="O832" s="9"/>
      <c r="P832" s="9"/>
      <c r="Q832" s="9"/>
      <c r="R832" s="9"/>
      <c r="S832" s="9"/>
      <c r="T832" s="9"/>
      <c r="U832" s="9"/>
      <c r="V832" s="9"/>
      <c r="W832" s="9"/>
      <c r="X832" s="9"/>
      <c r="Y832" s="9"/>
      <c r="Z832" s="9"/>
    </row>
    <row r="833" spans="1:26" ht="16.5" customHeight="1">
      <c r="A833" s="180"/>
      <c r="B833" s="180"/>
      <c r="C833" s="180"/>
      <c r="D833" s="180"/>
      <c r="E833" s="180"/>
      <c r="F833" s="180"/>
      <c r="G833" s="181"/>
      <c r="H833" s="9"/>
      <c r="I833" s="9"/>
      <c r="J833" s="9"/>
      <c r="K833" s="9"/>
      <c r="L833" s="9"/>
      <c r="M833" s="9"/>
      <c r="N833" s="9"/>
      <c r="O833" s="9"/>
      <c r="P833" s="9"/>
      <c r="Q833" s="9"/>
      <c r="R833" s="9"/>
      <c r="S833" s="9"/>
      <c r="T833" s="9"/>
      <c r="U833" s="9"/>
      <c r="V833" s="9"/>
      <c r="W833" s="9"/>
      <c r="X833" s="9"/>
      <c r="Y833" s="9"/>
      <c r="Z833" s="9"/>
    </row>
    <row r="834" spans="1:26" ht="16.5" customHeight="1">
      <c r="A834" s="180"/>
      <c r="B834" s="180"/>
      <c r="C834" s="180"/>
      <c r="D834" s="180"/>
      <c r="E834" s="180"/>
      <c r="F834" s="180"/>
      <c r="G834" s="181"/>
      <c r="H834" s="9"/>
      <c r="I834" s="9"/>
      <c r="J834" s="9"/>
      <c r="K834" s="9"/>
      <c r="L834" s="9"/>
      <c r="M834" s="9"/>
      <c r="N834" s="9"/>
      <c r="O834" s="9"/>
      <c r="P834" s="9"/>
      <c r="Q834" s="9"/>
      <c r="R834" s="9"/>
      <c r="S834" s="9"/>
      <c r="T834" s="9"/>
      <c r="U834" s="9"/>
      <c r="V834" s="9"/>
      <c r="W834" s="9"/>
      <c r="X834" s="9"/>
      <c r="Y834" s="9"/>
      <c r="Z834" s="9"/>
    </row>
    <row r="835" spans="1:26" ht="16.5" customHeight="1">
      <c r="A835" s="180"/>
      <c r="B835" s="180"/>
      <c r="C835" s="180"/>
      <c r="D835" s="180"/>
      <c r="E835" s="180"/>
      <c r="F835" s="180"/>
      <c r="G835" s="181"/>
      <c r="H835" s="9"/>
      <c r="I835" s="9"/>
      <c r="J835" s="9"/>
      <c r="K835" s="9"/>
      <c r="L835" s="9"/>
      <c r="M835" s="9"/>
      <c r="N835" s="9"/>
      <c r="O835" s="9"/>
      <c r="P835" s="9"/>
      <c r="Q835" s="9"/>
      <c r="R835" s="9"/>
      <c r="S835" s="9"/>
      <c r="T835" s="9"/>
      <c r="U835" s="9"/>
      <c r="V835" s="9"/>
      <c r="W835" s="9"/>
      <c r="X835" s="9"/>
      <c r="Y835" s="9"/>
      <c r="Z835" s="9"/>
    </row>
    <row r="836" spans="1:26" ht="16.5" customHeight="1">
      <c r="A836" s="180"/>
      <c r="B836" s="180"/>
      <c r="C836" s="180"/>
      <c r="D836" s="180"/>
      <c r="E836" s="180"/>
      <c r="F836" s="180"/>
      <c r="G836" s="181"/>
      <c r="H836" s="9"/>
      <c r="I836" s="9"/>
      <c r="J836" s="9"/>
      <c r="K836" s="9"/>
      <c r="L836" s="9"/>
      <c r="M836" s="9"/>
      <c r="N836" s="9"/>
      <c r="O836" s="9"/>
      <c r="P836" s="9"/>
      <c r="Q836" s="9"/>
      <c r="R836" s="9"/>
      <c r="S836" s="9"/>
      <c r="T836" s="9"/>
      <c r="U836" s="9"/>
      <c r="V836" s="9"/>
      <c r="W836" s="9"/>
      <c r="X836" s="9"/>
      <c r="Y836" s="9"/>
      <c r="Z836" s="9"/>
    </row>
    <row r="837" spans="1:26" ht="16.5" customHeight="1">
      <c r="A837" s="180"/>
      <c r="B837" s="180"/>
      <c r="C837" s="180"/>
      <c r="D837" s="180"/>
      <c r="E837" s="180"/>
      <c r="F837" s="180"/>
      <c r="G837" s="181"/>
      <c r="H837" s="9"/>
      <c r="I837" s="9"/>
      <c r="J837" s="9"/>
      <c r="K837" s="9"/>
      <c r="L837" s="9"/>
      <c r="M837" s="9"/>
      <c r="N837" s="9"/>
      <c r="O837" s="9"/>
      <c r="P837" s="9"/>
      <c r="Q837" s="9"/>
      <c r="R837" s="9"/>
      <c r="S837" s="9"/>
      <c r="T837" s="9"/>
      <c r="U837" s="9"/>
      <c r="V837" s="9"/>
      <c r="W837" s="9"/>
      <c r="X837" s="9"/>
      <c r="Y837" s="9"/>
      <c r="Z837" s="9"/>
    </row>
    <row r="838" spans="1:26" ht="16.5" customHeight="1">
      <c r="A838" s="180"/>
      <c r="B838" s="180"/>
      <c r="C838" s="180"/>
      <c r="D838" s="180"/>
      <c r="E838" s="180"/>
      <c r="F838" s="180"/>
      <c r="G838" s="181"/>
      <c r="H838" s="9"/>
      <c r="I838" s="9"/>
      <c r="J838" s="9"/>
      <c r="K838" s="9"/>
      <c r="L838" s="9"/>
      <c r="M838" s="9"/>
      <c r="N838" s="9"/>
      <c r="O838" s="9"/>
      <c r="P838" s="9"/>
      <c r="Q838" s="9"/>
      <c r="R838" s="9"/>
      <c r="S838" s="9"/>
      <c r="T838" s="9"/>
      <c r="U838" s="9"/>
      <c r="V838" s="9"/>
      <c r="W838" s="9"/>
      <c r="X838" s="9"/>
      <c r="Y838" s="9"/>
      <c r="Z838" s="9"/>
    </row>
    <row r="839" spans="1:26" ht="16.5" customHeight="1">
      <c r="A839" s="180"/>
      <c r="B839" s="180"/>
      <c r="C839" s="180"/>
      <c r="D839" s="180"/>
      <c r="E839" s="180"/>
      <c r="F839" s="180"/>
      <c r="G839" s="181"/>
      <c r="H839" s="9"/>
      <c r="I839" s="9"/>
      <c r="J839" s="9"/>
      <c r="K839" s="9"/>
      <c r="L839" s="9"/>
      <c r="M839" s="9"/>
      <c r="N839" s="9"/>
      <c r="O839" s="9"/>
      <c r="P839" s="9"/>
      <c r="Q839" s="9"/>
      <c r="R839" s="9"/>
      <c r="S839" s="9"/>
      <c r="T839" s="9"/>
      <c r="U839" s="9"/>
      <c r="V839" s="9"/>
      <c r="W839" s="9"/>
      <c r="X839" s="9"/>
      <c r="Y839" s="9"/>
      <c r="Z839" s="9"/>
    </row>
    <row r="840" spans="1:26" ht="16.5" customHeight="1">
      <c r="A840" s="180"/>
      <c r="B840" s="180"/>
      <c r="C840" s="180"/>
      <c r="D840" s="180"/>
      <c r="E840" s="180"/>
      <c r="F840" s="180"/>
      <c r="G840" s="181"/>
      <c r="H840" s="9"/>
      <c r="I840" s="9"/>
      <c r="J840" s="9"/>
      <c r="K840" s="9"/>
      <c r="L840" s="9"/>
      <c r="M840" s="9"/>
      <c r="N840" s="9"/>
      <c r="O840" s="9"/>
      <c r="P840" s="9"/>
      <c r="Q840" s="9"/>
      <c r="R840" s="9"/>
      <c r="S840" s="9"/>
      <c r="T840" s="9"/>
      <c r="U840" s="9"/>
      <c r="V840" s="9"/>
      <c r="W840" s="9"/>
      <c r="X840" s="9"/>
      <c r="Y840" s="9"/>
      <c r="Z840" s="9"/>
    </row>
    <row r="841" spans="1:26" ht="16.5" customHeight="1">
      <c r="A841" s="180"/>
      <c r="B841" s="180"/>
      <c r="C841" s="180"/>
      <c r="D841" s="180"/>
      <c r="E841" s="180"/>
      <c r="F841" s="180"/>
      <c r="G841" s="181"/>
      <c r="H841" s="9"/>
      <c r="I841" s="9"/>
      <c r="J841" s="9"/>
      <c r="K841" s="9"/>
      <c r="L841" s="9"/>
      <c r="M841" s="9"/>
      <c r="N841" s="9"/>
      <c r="O841" s="9"/>
      <c r="P841" s="9"/>
      <c r="Q841" s="9"/>
      <c r="R841" s="9"/>
      <c r="S841" s="9"/>
      <c r="T841" s="9"/>
      <c r="U841" s="9"/>
      <c r="V841" s="9"/>
      <c r="W841" s="9"/>
      <c r="X841" s="9"/>
      <c r="Y841" s="9"/>
      <c r="Z841" s="9"/>
    </row>
    <row r="842" spans="1:26" ht="16.5" customHeight="1">
      <c r="A842" s="180"/>
      <c r="B842" s="180"/>
      <c r="C842" s="180"/>
      <c r="D842" s="180"/>
      <c r="E842" s="180"/>
      <c r="F842" s="180"/>
      <c r="G842" s="181"/>
      <c r="H842" s="9"/>
      <c r="I842" s="9"/>
      <c r="J842" s="9"/>
      <c r="K842" s="9"/>
      <c r="L842" s="9"/>
      <c r="M842" s="9"/>
      <c r="N842" s="9"/>
      <c r="O842" s="9"/>
      <c r="P842" s="9"/>
      <c r="Q842" s="9"/>
      <c r="R842" s="9"/>
      <c r="S842" s="9"/>
      <c r="T842" s="9"/>
      <c r="U842" s="9"/>
      <c r="V842" s="9"/>
      <c r="W842" s="9"/>
      <c r="X842" s="9"/>
      <c r="Y842" s="9"/>
      <c r="Z842" s="9"/>
    </row>
    <row r="843" spans="1:26" ht="16.5" customHeight="1">
      <c r="A843" s="180"/>
      <c r="B843" s="180"/>
      <c r="C843" s="180"/>
      <c r="D843" s="180"/>
      <c r="E843" s="180"/>
      <c r="F843" s="180"/>
      <c r="G843" s="181"/>
      <c r="H843" s="9"/>
      <c r="I843" s="9"/>
      <c r="J843" s="9"/>
      <c r="K843" s="9"/>
      <c r="L843" s="9"/>
      <c r="M843" s="9"/>
      <c r="N843" s="9"/>
      <c r="O843" s="9"/>
      <c r="P843" s="9"/>
      <c r="Q843" s="9"/>
      <c r="R843" s="9"/>
      <c r="S843" s="9"/>
      <c r="T843" s="9"/>
      <c r="U843" s="9"/>
      <c r="V843" s="9"/>
      <c r="W843" s="9"/>
      <c r="X843" s="9"/>
      <c r="Y843" s="9"/>
      <c r="Z843" s="9"/>
    </row>
    <row r="844" spans="1:26" ht="16.5" customHeight="1">
      <c r="A844" s="180"/>
      <c r="B844" s="180"/>
      <c r="C844" s="180"/>
      <c r="D844" s="180"/>
      <c r="E844" s="180"/>
      <c r="F844" s="180"/>
      <c r="G844" s="181"/>
      <c r="H844" s="9"/>
      <c r="I844" s="9"/>
      <c r="J844" s="9"/>
      <c r="K844" s="9"/>
      <c r="L844" s="9"/>
      <c r="M844" s="9"/>
      <c r="N844" s="9"/>
      <c r="O844" s="9"/>
      <c r="P844" s="9"/>
      <c r="Q844" s="9"/>
      <c r="R844" s="9"/>
      <c r="S844" s="9"/>
      <c r="T844" s="9"/>
      <c r="U844" s="9"/>
      <c r="V844" s="9"/>
      <c r="W844" s="9"/>
      <c r="X844" s="9"/>
      <c r="Y844" s="9"/>
      <c r="Z844" s="9"/>
    </row>
    <row r="845" spans="1:26" ht="16.5" customHeight="1">
      <c r="A845" s="180"/>
      <c r="B845" s="180"/>
      <c r="C845" s="180"/>
      <c r="D845" s="180"/>
      <c r="E845" s="180"/>
      <c r="F845" s="180"/>
      <c r="G845" s="181"/>
      <c r="H845" s="9"/>
      <c r="I845" s="9"/>
      <c r="J845" s="9"/>
      <c r="K845" s="9"/>
      <c r="L845" s="9"/>
      <c r="M845" s="9"/>
      <c r="N845" s="9"/>
      <c r="O845" s="9"/>
      <c r="P845" s="9"/>
      <c r="Q845" s="9"/>
      <c r="R845" s="9"/>
      <c r="S845" s="9"/>
      <c r="T845" s="9"/>
      <c r="U845" s="9"/>
      <c r="V845" s="9"/>
      <c r="W845" s="9"/>
      <c r="X845" s="9"/>
      <c r="Y845" s="9"/>
      <c r="Z845" s="9"/>
    </row>
    <row r="846" spans="1:26" ht="16.5" customHeight="1">
      <c r="A846" s="180"/>
      <c r="B846" s="180"/>
      <c r="C846" s="180"/>
      <c r="D846" s="180"/>
      <c r="E846" s="180"/>
      <c r="F846" s="180"/>
      <c r="G846" s="181"/>
      <c r="H846" s="9"/>
      <c r="I846" s="9"/>
      <c r="J846" s="9"/>
      <c r="K846" s="9"/>
      <c r="L846" s="9"/>
      <c r="M846" s="9"/>
      <c r="N846" s="9"/>
      <c r="O846" s="9"/>
      <c r="P846" s="9"/>
      <c r="Q846" s="9"/>
      <c r="R846" s="9"/>
      <c r="S846" s="9"/>
      <c r="T846" s="9"/>
      <c r="U846" s="9"/>
      <c r="V846" s="9"/>
      <c r="W846" s="9"/>
      <c r="X846" s="9"/>
      <c r="Y846" s="9"/>
      <c r="Z846" s="9"/>
    </row>
    <row r="847" spans="1:26" ht="16.5" customHeight="1">
      <c r="A847" s="180"/>
      <c r="B847" s="180"/>
      <c r="C847" s="180"/>
      <c r="D847" s="180"/>
      <c r="E847" s="180"/>
      <c r="F847" s="180"/>
      <c r="G847" s="181"/>
      <c r="H847" s="9"/>
      <c r="I847" s="9"/>
      <c r="J847" s="9"/>
      <c r="K847" s="9"/>
      <c r="L847" s="9"/>
      <c r="M847" s="9"/>
      <c r="N847" s="9"/>
      <c r="O847" s="9"/>
      <c r="P847" s="9"/>
      <c r="Q847" s="9"/>
      <c r="R847" s="9"/>
      <c r="S847" s="9"/>
      <c r="T847" s="9"/>
      <c r="U847" s="9"/>
      <c r="V847" s="9"/>
      <c r="W847" s="9"/>
      <c r="X847" s="9"/>
      <c r="Y847" s="9"/>
      <c r="Z847" s="9"/>
    </row>
    <row r="848" spans="1:26" ht="16.5" customHeight="1">
      <c r="A848" s="180"/>
      <c r="B848" s="180"/>
      <c r="C848" s="180"/>
      <c r="D848" s="180"/>
      <c r="E848" s="180"/>
      <c r="F848" s="180"/>
      <c r="G848" s="181"/>
      <c r="H848" s="9"/>
      <c r="I848" s="9"/>
      <c r="J848" s="9"/>
      <c r="K848" s="9"/>
      <c r="L848" s="9"/>
      <c r="M848" s="9"/>
      <c r="N848" s="9"/>
      <c r="O848" s="9"/>
      <c r="P848" s="9"/>
      <c r="Q848" s="9"/>
      <c r="R848" s="9"/>
      <c r="S848" s="9"/>
      <c r="T848" s="9"/>
      <c r="U848" s="9"/>
      <c r="V848" s="9"/>
      <c r="W848" s="9"/>
      <c r="X848" s="9"/>
      <c r="Y848" s="9"/>
      <c r="Z848" s="9"/>
    </row>
    <row r="849" spans="1:26" ht="16.5" customHeight="1">
      <c r="A849" s="180"/>
      <c r="B849" s="180"/>
      <c r="C849" s="180"/>
      <c r="D849" s="180"/>
      <c r="E849" s="180"/>
      <c r="F849" s="180"/>
      <c r="G849" s="181"/>
      <c r="H849" s="9"/>
      <c r="I849" s="9"/>
      <c r="J849" s="9"/>
      <c r="K849" s="9"/>
      <c r="L849" s="9"/>
      <c r="M849" s="9"/>
      <c r="N849" s="9"/>
      <c r="O849" s="9"/>
      <c r="P849" s="9"/>
      <c r="Q849" s="9"/>
      <c r="R849" s="9"/>
      <c r="S849" s="9"/>
      <c r="T849" s="9"/>
      <c r="U849" s="9"/>
      <c r="V849" s="9"/>
      <c r="W849" s="9"/>
      <c r="X849" s="9"/>
      <c r="Y849" s="9"/>
      <c r="Z849" s="9"/>
    </row>
    <row r="850" spans="1:26" ht="16.5" customHeight="1">
      <c r="A850" s="180"/>
      <c r="B850" s="180"/>
      <c r="C850" s="180"/>
      <c r="D850" s="180"/>
      <c r="E850" s="180"/>
      <c r="F850" s="180"/>
      <c r="G850" s="181"/>
      <c r="H850" s="9"/>
      <c r="I850" s="9"/>
      <c r="J850" s="9"/>
      <c r="K850" s="9"/>
      <c r="L850" s="9"/>
      <c r="M850" s="9"/>
      <c r="N850" s="9"/>
      <c r="O850" s="9"/>
      <c r="P850" s="9"/>
      <c r="Q850" s="9"/>
      <c r="R850" s="9"/>
      <c r="S850" s="9"/>
      <c r="T850" s="9"/>
      <c r="U850" s="9"/>
      <c r="V850" s="9"/>
      <c r="W850" s="9"/>
      <c r="X850" s="9"/>
      <c r="Y850" s="9"/>
      <c r="Z850" s="9"/>
    </row>
    <row r="851" spans="1:26" ht="16.5" customHeight="1">
      <c r="A851" s="180"/>
      <c r="B851" s="180"/>
      <c r="C851" s="180"/>
      <c r="D851" s="180"/>
      <c r="E851" s="180"/>
      <c r="F851" s="180"/>
      <c r="G851" s="181"/>
      <c r="H851" s="9"/>
      <c r="I851" s="9"/>
      <c r="J851" s="9"/>
      <c r="K851" s="9"/>
      <c r="L851" s="9"/>
      <c r="M851" s="9"/>
      <c r="N851" s="9"/>
      <c r="O851" s="9"/>
      <c r="P851" s="9"/>
      <c r="Q851" s="9"/>
      <c r="R851" s="9"/>
      <c r="S851" s="9"/>
      <c r="T851" s="9"/>
      <c r="U851" s="9"/>
      <c r="V851" s="9"/>
      <c r="W851" s="9"/>
      <c r="X851" s="9"/>
      <c r="Y851" s="9"/>
      <c r="Z851" s="9"/>
    </row>
    <row r="852" spans="1:26" ht="16.5" customHeight="1">
      <c r="A852" s="180"/>
      <c r="B852" s="180"/>
      <c r="C852" s="180"/>
      <c r="D852" s="180"/>
      <c r="E852" s="180"/>
      <c r="F852" s="180"/>
      <c r="G852" s="181"/>
      <c r="H852" s="9"/>
      <c r="I852" s="9"/>
      <c r="J852" s="9"/>
      <c r="K852" s="9"/>
      <c r="L852" s="9"/>
      <c r="M852" s="9"/>
      <c r="N852" s="9"/>
      <c r="O852" s="9"/>
      <c r="P852" s="9"/>
      <c r="Q852" s="9"/>
      <c r="R852" s="9"/>
      <c r="S852" s="9"/>
      <c r="T852" s="9"/>
      <c r="U852" s="9"/>
      <c r="V852" s="9"/>
      <c r="W852" s="9"/>
      <c r="X852" s="9"/>
      <c r="Y852" s="9"/>
      <c r="Z852" s="9"/>
    </row>
    <row r="853" spans="1:26" ht="16.5" customHeight="1">
      <c r="A853" s="180"/>
      <c r="B853" s="180"/>
      <c r="C853" s="180"/>
      <c r="D853" s="180"/>
      <c r="E853" s="180"/>
      <c r="F853" s="180"/>
      <c r="G853" s="181"/>
      <c r="H853" s="9"/>
      <c r="I853" s="9"/>
      <c r="J853" s="9"/>
      <c r="K853" s="9"/>
      <c r="L853" s="9"/>
      <c r="M853" s="9"/>
      <c r="N853" s="9"/>
      <c r="O853" s="9"/>
      <c r="P853" s="9"/>
      <c r="Q853" s="9"/>
      <c r="R853" s="9"/>
      <c r="S853" s="9"/>
      <c r="T853" s="9"/>
      <c r="U853" s="9"/>
      <c r="V853" s="9"/>
      <c r="W853" s="9"/>
      <c r="X853" s="9"/>
      <c r="Y853" s="9"/>
      <c r="Z853" s="9"/>
    </row>
    <row r="854" spans="1:26" ht="16.5" customHeight="1">
      <c r="A854" s="180"/>
      <c r="B854" s="180"/>
      <c r="C854" s="180"/>
      <c r="D854" s="180"/>
      <c r="E854" s="180"/>
      <c r="F854" s="180"/>
      <c r="G854" s="181"/>
      <c r="H854" s="9"/>
      <c r="I854" s="9"/>
      <c r="J854" s="9"/>
      <c r="K854" s="9"/>
      <c r="L854" s="9"/>
      <c r="M854" s="9"/>
      <c r="N854" s="9"/>
      <c r="O854" s="9"/>
      <c r="P854" s="9"/>
      <c r="Q854" s="9"/>
      <c r="R854" s="9"/>
      <c r="S854" s="9"/>
      <c r="T854" s="9"/>
      <c r="U854" s="9"/>
      <c r="V854" s="9"/>
      <c r="W854" s="9"/>
      <c r="X854" s="9"/>
      <c r="Y854" s="9"/>
      <c r="Z854" s="9"/>
    </row>
    <row r="855" spans="1:26" ht="16.5" customHeight="1">
      <c r="A855" s="180"/>
      <c r="B855" s="180"/>
      <c r="C855" s="180"/>
      <c r="D855" s="180"/>
      <c r="E855" s="180"/>
      <c r="F855" s="180"/>
      <c r="G855" s="181"/>
      <c r="H855" s="9"/>
      <c r="I855" s="9"/>
      <c r="J855" s="9"/>
      <c r="K855" s="9"/>
      <c r="L855" s="9"/>
      <c r="M855" s="9"/>
      <c r="N855" s="9"/>
      <c r="O855" s="9"/>
      <c r="P855" s="9"/>
      <c r="Q855" s="9"/>
      <c r="R855" s="9"/>
      <c r="S855" s="9"/>
      <c r="T855" s="9"/>
      <c r="U855" s="9"/>
      <c r="V855" s="9"/>
      <c r="W855" s="9"/>
      <c r="X855" s="9"/>
      <c r="Y855" s="9"/>
      <c r="Z855" s="9"/>
    </row>
    <row r="856" spans="1:26" ht="16.5" customHeight="1">
      <c r="A856" s="180"/>
      <c r="B856" s="180"/>
      <c r="C856" s="180"/>
      <c r="D856" s="180"/>
      <c r="E856" s="180"/>
      <c r="F856" s="180"/>
      <c r="G856" s="181"/>
      <c r="H856" s="9"/>
      <c r="I856" s="9"/>
      <c r="J856" s="9"/>
      <c r="K856" s="9"/>
      <c r="L856" s="9"/>
      <c r="M856" s="9"/>
      <c r="N856" s="9"/>
      <c r="O856" s="9"/>
      <c r="P856" s="9"/>
      <c r="Q856" s="9"/>
      <c r="R856" s="9"/>
      <c r="S856" s="9"/>
      <c r="T856" s="9"/>
      <c r="U856" s="9"/>
      <c r="V856" s="9"/>
      <c r="W856" s="9"/>
      <c r="X856" s="9"/>
      <c r="Y856" s="9"/>
      <c r="Z856" s="9"/>
    </row>
    <row r="857" spans="1:26" ht="16.5" customHeight="1">
      <c r="A857" s="180"/>
      <c r="B857" s="180"/>
      <c r="C857" s="180"/>
      <c r="D857" s="180"/>
      <c r="E857" s="180"/>
      <c r="F857" s="180"/>
      <c r="G857" s="181"/>
      <c r="H857" s="9"/>
      <c r="I857" s="9"/>
      <c r="J857" s="9"/>
      <c r="K857" s="9"/>
      <c r="L857" s="9"/>
      <c r="M857" s="9"/>
      <c r="N857" s="9"/>
      <c r="O857" s="9"/>
      <c r="P857" s="9"/>
      <c r="Q857" s="9"/>
      <c r="R857" s="9"/>
      <c r="S857" s="9"/>
      <c r="T857" s="9"/>
      <c r="U857" s="9"/>
      <c r="V857" s="9"/>
      <c r="W857" s="9"/>
      <c r="X857" s="9"/>
      <c r="Y857" s="9"/>
      <c r="Z857" s="9"/>
    </row>
    <row r="858" spans="1:26" ht="16.5" customHeight="1">
      <c r="A858" s="180"/>
      <c r="B858" s="180"/>
      <c r="C858" s="180"/>
      <c r="D858" s="180"/>
      <c r="E858" s="180"/>
      <c r="F858" s="180"/>
      <c r="G858" s="181"/>
      <c r="H858" s="9"/>
      <c r="I858" s="9"/>
      <c r="J858" s="9"/>
      <c r="K858" s="9"/>
      <c r="L858" s="9"/>
      <c r="M858" s="9"/>
      <c r="N858" s="9"/>
      <c r="O858" s="9"/>
      <c r="P858" s="9"/>
      <c r="Q858" s="9"/>
      <c r="R858" s="9"/>
      <c r="S858" s="9"/>
      <c r="T858" s="9"/>
      <c r="U858" s="9"/>
      <c r="V858" s="9"/>
      <c r="W858" s="9"/>
      <c r="X858" s="9"/>
      <c r="Y858" s="9"/>
      <c r="Z858" s="9"/>
    </row>
    <row r="859" spans="1:26" ht="16.5" customHeight="1">
      <c r="A859" s="180"/>
      <c r="B859" s="180"/>
      <c r="C859" s="180"/>
      <c r="D859" s="180"/>
      <c r="E859" s="180"/>
      <c r="F859" s="180"/>
      <c r="G859" s="181"/>
      <c r="H859" s="9"/>
      <c r="I859" s="9"/>
      <c r="J859" s="9"/>
      <c r="K859" s="9"/>
      <c r="L859" s="9"/>
      <c r="M859" s="9"/>
      <c r="N859" s="9"/>
      <c r="O859" s="9"/>
      <c r="P859" s="9"/>
      <c r="Q859" s="9"/>
      <c r="R859" s="9"/>
      <c r="S859" s="9"/>
      <c r="T859" s="9"/>
      <c r="U859" s="9"/>
      <c r="V859" s="9"/>
      <c r="W859" s="9"/>
      <c r="X859" s="9"/>
      <c r="Y859" s="9"/>
      <c r="Z859" s="9"/>
    </row>
    <row r="860" spans="1:26" ht="16.5" customHeight="1">
      <c r="A860" s="180"/>
      <c r="B860" s="180"/>
      <c r="C860" s="180"/>
      <c r="D860" s="180"/>
      <c r="E860" s="180"/>
      <c r="F860" s="180"/>
      <c r="G860" s="181"/>
      <c r="H860" s="9"/>
      <c r="I860" s="9"/>
      <c r="J860" s="9"/>
      <c r="K860" s="9"/>
      <c r="L860" s="9"/>
      <c r="M860" s="9"/>
      <c r="N860" s="9"/>
      <c r="O860" s="9"/>
      <c r="P860" s="9"/>
      <c r="Q860" s="9"/>
      <c r="R860" s="9"/>
      <c r="S860" s="9"/>
      <c r="T860" s="9"/>
      <c r="U860" s="9"/>
      <c r="V860" s="9"/>
      <c r="W860" s="9"/>
      <c r="X860" s="9"/>
      <c r="Y860" s="9"/>
      <c r="Z860" s="9"/>
    </row>
    <row r="861" spans="1:26" ht="16.5" customHeight="1">
      <c r="A861" s="180"/>
      <c r="B861" s="180"/>
      <c r="C861" s="180"/>
      <c r="D861" s="180"/>
      <c r="E861" s="180"/>
      <c r="F861" s="180"/>
      <c r="G861" s="181"/>
      <c r="H861" s="9"/>
      <c r="I861" s="9"/>
      <c r="J861" s="9"/>
      <c r="K861" s="9"/>
      <c r="L861" s="9"/>
      <c r="M861" s="9"/>
      <c r="N861" s="9"/>
      <c r="O861" s="9"/>
      <c r="P861" s="9"/>
      <c r="Q861" s="9"/>
      <c r="R861" s="9"/>
      <c r="S861" s="9"/>
      <c r="T861" s="9"/>
      <c r="U861" s="9"/>
      <c r="V861" s="9"/>
      <c r="W861" s="9"/>
      <c r="X861" s="9"/>
      <c r="Y861" s="9"/>
      <c r="Z861" s="9"/>
    </row>
    <row r="862" spans="1:26" ht="16.5" customHeight="1">
      <c r="A862" s="180"/>
      <c r="B862" s="180"/>
      <c r="C862" s="180"/>
      <c r="D862" s="180"/>
      <c r="E862" s="180"/>
      <c r="F862" s="180"/>
      <c r="G862" s="181"/>
      <c r="H862" s="9"/>
      <c r="I862" s="9"/>
      <c r="J862" s="9"/>
      <c r="K862" s="9"/>
      <c r="L862" s="9"/>
      <c r="M862" s="9"/>
      <c r="N862" s="9"/>
      <c r="O862" s="9"/>
      <c r="P862" s="9"/>
      <c r="Q862" s="9"/>
      <c r="R862" s="9"/>
      <c r="S862" s="9"/>
      <c r="T862" s="9"/>
      <c r="U862" s="9"/>
      <c r="V862" s="9"/>
      <c r="W862" s="9"/>
      <c r="X862" s="9"/>
      <c r="Y862" s="9"/>
      <c r="Z862" s="9"/>
    </row>
    <row r="863" spans="1:26" ht="16.5" customHeight="1">
      <c r="A863" s="180"/>
      <c r="B863" s="180"/>
      <c r="C863" s="180"/>
      <c r="D863" s="180"/>
      <c r="E863" s="180"/>
      <c r="F863" s="180"/>
      <c r="G863" s="181"/>
      <c r="H863" s="9"/>
      <c r="I863" s="9"/>
      <c r="J863" s="9"/>
      <c r="K863" s="9"/>
      <c r="L863" s="9"/>
      <c r="M863" s="9"/>
      <c r="N863" s="9"/>
      <c r="O863" s="9"/>
      <c r="P863" s="9"/>
      <c r="Q863" s="9"/>
      <c r="R863" s="9"/>
      <c r="S863" s="9"/>
      <c r="T863" s="9"/>
      <c r="U863" s="9"/>
      <c r="V863" s="9"/>
      <c r="W863" s="9"/>
      <c r="X863" s="9"/>
      <c r="Y863" s="9"/>
      <c r="Z863" s="9"/>
    </row>
    <row r="864" spans="1:26" ht="16.5" customHeight="1">
      <c r="A864" s="180"/>
      <c r="B864" s="180"/>
      <c r="C864" s="180"/>
      <c r="D864" s="180"/>
      <c r="E864" s="180"/>
      <c r="F864" s="180"/>
      <c r="G864" s="181"/>
      <c r="H864" s="9"/>
      <c r="I864" s="9"/>
      <c r="J864" s="9"/>
      <c r="K864" s="9"/>
      <c r="L864" s="9"/>
      <c r="M864" s="9"/>
      <c r="N864" s="9"/>
      <c r="O864" s="9"/>
      <c r="P864" s="9"/>
      <c r="Q864" s="9"/>
      <c r="R864" s="9"/>
      <c r="S864" s="9"/>
      <c r="T864" s="9"/>
      <c r="U864" s="9"/>
      <c r="V864" s="9"/>
      <c r="W864" s="9"/>
      <c r="X864" s="9"/>
      <c r="Y864" s="9"/>
      <c r="Z864" s="9"/>
    </row>
    <row r="865" spans="1:26" ht="16.5" customHeight="1">
      <c r="A865" s="180"/>
      <c r="B865" s="180"/>
      <c r="C865" s="180"/>
      <c r="D865" s="180"/>
      <c r="E865" s="180"/>
      <c r="F865" s="180"/>
      <c r="G865" s="181"/>
      <c r="H865" s="9"/>
      <c r="I865" s="9"/>
      <c r="J865" s="9"/>
      <c r="K865" s="9"/>
      <c r="L865" s="9"/>
      <c r="M865" s="9"/>
      <c r="N865" s="9"/>
      <c r="O865" s="9"/>
      <c r="P865" s="9"/>
      <c r="Q865" s="9"/>
      <c r="R865" s="9"/>
      <c r="S865" s="9"/>
      <c r="T865" s="9"/>
      <c r="U865" s="9"/>
      <c r="V865" s="9"/>
      <c r="W865" s="9"/>
      <c r="X865" s="9"/>
      <c r="Y865" s="9"/>
      <c r="Z865" s="9"/>
    </row>
    <row r="866" spans="1:26" ht="16.5" customHeight="1">
      <c r="A866" s="180"/>
      <c r="B866" s="180"/>
      <c r="C866" s="180"/>
      <c r="D866" s="180"/>
      <c r="E866" s="180"/>
      <c r="F866" s="180"/>
      <c r="G866" s="181"/>
      <c r="H866" s="9"/>
      <c r="I866" s="9"/>
      <c r="J866" s="9"/>
      <c r="K866" s="9"/>
      <c r="L866" s="9"/>
      <c r="M866" s="9"/>
      <c r="N866" s="9"/>
      <c r="O866" s="9"/>
      <c r="P866" s="9"/>
      <c r="Q866" s="9"/>
      <c r="R866" s="9"/>
      <c r="S866" s="9"/>
      <c r="T866" s="9"/>
      <c r="U866" s="9"/>
      <c r="V866" s="9"/>
      <c r="W866" s="9"/>
      <c r="X866" s="9"/>
      <c r="Y866" s="9"/>
      <c r="Z866" s="9"/>
    </row>
    <row r="867" spans="1:26" ht="16.5" customHeight="1">
      <c r="A867" s="180"/>
      <c r="B867" s="180"/>
      <c r="C867" s="180"/>
      <c r="D867" s="180"/>
      <c r="E867" s="180"/>
      <c r="F867" s="180"/>
      <c r="G867" s="181"/>
      <c r="H867" s="9"/>
      <c r="I867" s="9"/>
      <c r="J867" s="9"/>
      <c r="K867" s="9"/>
      <c r="L867" s="9"/>
      <c r="M867" s="9"/>
      <c r="N867" s="9"/>
      <c r="O867" s="9"/>
      <c r="P867" s="9"/>
      <c r="Q867" s="9"/>
      <c r="R867" s="9"/>
      <c r="S867" s="9"/>
      <c r="T867" s="9"/>
      <c r="U867" s="9"/>
      <c r="V867" s="9"/>
      <c r="W867" s="9"/>
      <c r="X867" s="9"/>
      <c r="Y867" s="9"/>
      <c r="Z867" s="9"/>
    </row>
    <row r="868" spans="1:26" ht="16.5" customHeight="1">
      <c r="A868" s="180"/>
      <c r="B868" s="180"/>
      <c r="C868" s="180"/>
      <c r="D868" s="180"/>
      <c r="E868" s="180"/>
      <c r="F868" s="180"/>
      <c r="G868" s="181"/>
      <c r="H868" s="9"/>
      <c r="I868" s="9"/>
      <c r="J868" s="9"/>
      <c r="K868" s="9"/>
      <c r="L868" s="9"/>
      <c r="M868" s="9"/>
      <c r="N868" s="9"/>
      <c r="O868" s="9"/>
      <c r="P868" s="9"/>
      <c r="Q868" s="9"/>
      <c r="R868" s="9"/>
      <c r="S868" s="9"/>
      <c r="T868" s="9"/>
      <c r="U868" s="9"/>
      <c r="V868" s="9"/>
      <c r="W868" s="9"/>
      <c r="X868" s="9"/>
      <c r="Y868" s="9"/>
      <c r="Z868" s="9"/>
    </row>
    <row r="869" spans="1:26" ht="16.5" customHeight="1">
      <c r="A869" s="180"/>
      <c r="B869" s="180"/>
      <c r="C869" s="180"/>
      <c r="D869" s="180"/>
      <c r="E869" s="180"/>
      <c r="F869" s="180"/>
      <c r="G869" s="181"/>
      <c r="H869" s="9"/>
      <c r="I869" s="9"/>
      <c r="J869" s="9"/>
      <c r="K869" s="9"/>
      <c r="L869" s="9"/>
      <c r="M869" s="9"/>
      <c r="N869" s="9"/>
      <c r="O869" s="9"/>
      <c r="P869" s="9"/>
      <c r="Q869" s="9"/>
      <c r="R869" s="9"/>
      <c r="S869" s="9"/>
      <c r="T869" s="9"/>
      <c r="U869" s="9"/>
      <c r="V869" s="9"/>
      <c r="W869" s="9"/>
      <c r="X869" s="9"/>
      <c r="Y869" s="9"/>
      <c r="Z869" s="9"/>
    </row>
    <row r="870" spans="1:26" ht="16.5" customHeight="1">
      <c r="A870" s="180"/>
      <c r="B870" s="180"/>
      <c r="C870" s="180"/>
      <c r="D870" s="180"/>
      <c r="E870" s="180"/>
      <c r="F870" s="180"/>
      <c r="G870" s="181"/>
      <c r="H870" s="9"/>
      <c r="I870" s="9"/>
      <c r="J870" s="9"/>
      <c r="K870" s="9"/>
      <c r="L870" s="9"/>
      <c r="M870" s="9"/>
      <c r="N870" s="9"/>
      <c r="O870" s="9"/>
      <c r="P870" s="9"/>
      <c r="Q870" s="9"/>
      <c r="R870" s="9"/>
      <c r="S870" s="9"/>
      <c r="T870" s="9"/>
      <c r="U870" s="9"/>
      <c r="V870" s="9"/>
      <c r="W870" s="9"/>
      <c r="X870" s="9"/>
      <c r="Y870" s="9"/>
      <c r="Z870" s="9"/>
    </row>
    <row r="871" spans="1:26" ht="16.5" customHeight="1">
      <c r="A871" s="180"/>
      <c r="B871" s="180"/>
      <c r="C871" s="180"/>
      <c r="D871" s="180"/>
      <c r="E871" s="180"/>
      <c r="F871" s="180"/>
      <c r="G871" s="181"/>
      <c r="H871" s="9"/>
      <c r="I871" s="9"/>
      <c r="J871" s="9"/>
      <c r="K871" s="9"/>
      <c r="L871" s="9"/>
      <c r="M871" s="9"/>
      <c r="N871" s="9"/>
      <c r="O871" s="9"/>
      <c r="P871" s="9"/>
      <c r="Q871" s="9"/>
      <c r="R871" s="9"/>
      <c r="S871" s="9"/>
      <c r="T871" s="9"/>
      <c r="U871" s="9"/>
      <c r="V871" s="9"/>
      <c r="W871" s="9"/>
      <c r="X871" s="9"/>
      <c r="Y871" s="9"/>
      <c r="Z871" s="9"/>
    </row>
    <row r="872" spans="1:26" ht="16.5" customHeight="1">
      <c r="A872" s="180"/>
      <c r="B872" s="180"/>
      <c r="C872" s="180"/>
      <c r="D872" s="180"/>
      <c r="E872" s="180"/>
      <c r="F872" s="180"/>
      <c r="G872" s="181"/>
      <c r="H872" s="9"/>
      <c r="I872" s="9"/>
      <c r="J872" s="9"/>
      <c r="K872" s="9"/>
      <c r="L872" s="9"/>
      <c r="M872" s="9"/>
      <c r="N872" s="9"/>
      <c r="O872" s="9"/>
      <c r="P872" s="9"/>
      <c r="Q872" s="9"/>
      <c r="R872" s="9"/>
      <c r="S872" s="9"/>
      <c r="T872" s="9"/>
      <c r="U872" s="9"/>
      <c r="V872" s="9"/>
      <c r="W872" s="9"/>
      <c r="X872" s="9"/>
      <c r="Y872" s="9"/>
      <c r="Z872" s="9"/>
    </row>
    <row r="873" spans="1:26" ht="16.5" customHeight="1">
      <c r="A873" s="180"/>
      <c r="B873" s="180"/>
      <c r="C873" s="180"/>
      <c r="D873" s="180"/>
      <c r="E873" s="180"/>
      <c r="F873" s="180"/>
      <c r="G873" s="181"/>
      <c r="H873" s="9"/>
      <c r="I873" s="9"/>
      <c r="J873" s="9"/>
      <c r="K873" s="9"/>
      <c r="L873" s="9"/>
      <c r="M873" s="9"/>
      <c r="N873" s="9"/>
      <c r="O873" s="9"/>
      <c r="P873" s="9"/>
      <c r="Q873" s="9"/>
      <c r="R873" s="9"/>
      <c r="S873" s="9"/>
      <c r="T873" s="9"/>
      <c r="U873" s="9"/>
      <c r="V873" s="9"/>
      <c r="W873" s="9"/>
      <c r="X873" s="9"/>
      <c r="Y873" s="9"/>
      <c r="Z873" s="9"/>
    </row>
    <row r="874" spans="1:26" ht="16.5" customHeight="1">
      <c r="A874" s="180"/>
      <c r="B874" s="180"/>
      <c r="C874" s="180"/>
      <c r="D874" s="180"/>
      <c r="E874" s="180"/>
      <c r="F874" s="180"/>
      <c r="G874" s="181"/>
      <c r="H874" s="9"/>
      <c r="I874" s="9"/>
      <c r="J874" s="9"/>
      <c r="K874" s="9"/>
      <c r="L874" s="9"/>
      <c r="M874" s="9"/>
      <c r="N874" s="9"/>
      <c r="O874" s="9"/>
      <c r="P874" s="9"/>
      <c r="Q874" s="9"/>
      <c r="R874" s="9"/>
      <c r="S874" s="9"/>
      <c r="T874" s="9"/>
      <c r="U874" s="9"/>
      <c r="V874" s="9"/>
      <c r="W874" s="9"/>
      <c r="X874" s="9"/>
      <c r="Y874" s="9"/>
      <c r="Z874" s="9"/>
    </row>
    <row r="875" spans="1:26" ht="16.5" customHeight="1">
      <c r="A875" s="180"/>
      <c r="B875" s="180"/>
      <c r="C875" s="180"/>
      <c r="D875" s="180"/>
      <c r="E875" s="180"/>
      <c r="F875" s="180"/>
      <c r="G875" s="181"/>
      <c r="H875" s="9"/>
      <c r="I875" s="9"/>
      <c r="J875" s="9"/>
      <c r="K875" s="9"/>
      <c r="L875" s="9"/>
      <c r="M875" s="9"/>
      <c r="N875" s="9"/>
      <c r="O875" s="9"/>
      <c r="P875" s="9"/>
      <c r="Q875" s="9"/>
      <c r="R875" s="9"/>
      <c r="S875" s="9"/>
      <c r="T875" s="9"/>
      <c r="U875" s="9"/>
      <c r="V875" s="9"/>
      <c r="W875" s="9"/>
      <c r="X875" s="9"/>
      <c r="Y875" s="9"/>
      <c r="Z875" s="9"/>
    </row>
    <row r="876" spans="1:26" ht="16.5" customHeight="1">
      <c r="A876" s="180"/>
      <c r="B876" s="180"/>
      <c r="C876" s="180"/>
      <c r="D876" s="180"/>
      <c r="E876" s="180"/>
      <c r="F876" s="180"/>
      <c r="G876" s="181"/>
      <c r="H876" s="9"/>
      <c r="I876" s="9"/>
      <c r="J876" s="9"/>
      <c r="K876" s="9"/>
      <c r="L876" s="9"/>
      <c r="M876" s="9"/>
      <c r="N876" s="9"/>
      <c r="O876" s="9"/>
      <c r="P876" s="9"/>
      <c r="Q876" s="9"/>
      <c r="R876" s="9"/>
      <c r="S876" s="9"/>
      <c r="T876" s="9"/>
      <c r="U876" s="9"/>
      <c r="V876" s="9"/>
      <c r="W876" s="9"/>
      <c r="X876" s="9"/>
      <c r="Y876" s="9"/>
      <c r="Z876" s="9"/>
    </row>
    <row r="877" spans="1:26" ht="16.5" customHeight="1">
      <c r="A877" s="180"/>
      <c r="B877" s="180"/>
      <c r="C877" s="180"/>
      <c r="D877" s="180"/>
      <c r="E877" s="180"/>
      <c r="F877" s="180"/>
      <c r="G877" s="181"/>
      <c r="H877" s="9"/>
      <c r="I877" s="9"/>
      <c r="J877" s="9"/>
      <c r="K877" s="9"/>
      <c r="L877" s="9"/>
      <c r="M877" s="9"/>
      <c r="N877" s="9"/>
      <c r="O877" s="9"/>
      <c r="P877" s="9"/>
      <c r="Q877" s="9"/>
      <c r="R877" s="9"/>
      <c r="S877" s="9"/>
      <c r="T877" s="9"/>
      <c r="U877" s="9"/>
      <c r="V877" s="9"/>
      <c r="W877" s="9"/>
      <c r="X877" s="9"/>
      <c r="Y877" s="9"/>
      <c r="Z877" s="9"/>
    </row>
    <row r="878" spans="1:26" ht="16.5" customHeight="1">
      <c r="A878" s="180"/>
      <c r="B878" s="180"/>
      <c r="C878" s="180"/>
      <c r="D878" s="180"/>
      <c r="E878" s="180"/>
      <c r="F878" s="180"/>
      <c r="G878" s="181"/>
      <c r="H878" s="9"/>
      <c r="I878" s="9"/>
      <c r="J878" s="9"/>
      <c r="K878" s="9"/>
      <c r="L878" s="9"/>
      <c r="M878" s="9"/>
      <c r="N878" s="9"/>
      <c r="O878" s="9"/>
      <c r="P878" s="9"/>
      <c r="Q878" s="9"/>
      <c r="R878" s="9"/>
      <c r="S878" s="9"/>
      <c r="T878" s="9"/>
      <c r="U878" s="9"/>
      <c r="V878" s="9"/>
      <c r="W878" s="9"/>
      <c r="X878" s="9"/>
      <c r="Y878" s="9"/>
      <c r="Z878" s="9"/>
    </row>
    <row r="879" spans="1:26" ht="16.5" customHeight="1">
      <c r="A879" s="180"/>
      <c r="B879" s="180"/>
      <c r="C879" s="180"/>
      <c r="D879" s="180"/>
      <c r="E879" s="180"/>
      <c r="F879" s="180"/>
      <c r="G879" s="181"/>
      <c r="H879" s="9"/>
      <c r="I879" s="9"/>
      <c r="J879" s="9"/>
      <c r="K879" s="9"/>
      <c r="L879" s="9"/>
      <c r="M879" s="9"/>
      <c r="N879" s="9"/>
      <c r="O879" s="9"/>
      <c r="P879" s="9"/>
      <c r="Q879" s="9"/>
      <c r="R879" s="9"/>
      <c r="S879" s="9"/>
      <c r="T879" s="9"/>
      <c r="U879" s="9"/>
      <c r="V879" s="9"/>
      <c r="W879" s="9"/>
      <c r="X879" s="9"/>
      <c r="Y879" s="9"/>
      <c r="Z879" s="9"/>
    </row>
    <row r="880" spans="1:26" ht="16.5" customHeight="1">
      <c r="A880" s="180"/>
      <c r="B880" s="180"/>
      <c r="C880" s="180"/>
      <c r="D880" s="180"/>
      <c r="E880" s="180"/>
      <c r="F880" s="180"/>
      <c r="G880" s="181"/>
      <c r="H880" s="9"/>
      <c r="I880" s="9"/>
      <c r="J880" s="9"/>
      <c r="K880" s="9"/>
      <c r="L880" s="9"/>
      <c r="M880" s="9"/>
      <c r="N880" s="9"/>
      <c r="O880" s="9"/>
      <c r="P880" s="9"/>
      <c r="Q880" s="9"/>
      <c r="R880" s="9"/>
      <c r="S880" s="9"/>
      <c r="T880" s="9"/>
      <c r="U880" s="9"/>
      <c r="V880" s="9"/>
      <c r="W880" s="9"/>
      <c r="X880" s="9"/>
      <c r="Y880" s="9"/>
      <c r="Z880" s="9"/>
    </row>
    <row r="881" spans="1:26" ht="16.5" customHeight="1">
      <c r="A881" s="180"/>
      <c r="B881" s="180"/>
      <c r="C881" s="180"/>
      <c r="D881" s="180"/>
      <c r="E881" s="180"/>
      <c r="F881" s="180"/>
      <c r="G881" s="181"/>
      <c r="H881" s="9"/>
      <c r="I881" s="9"/>
      <c r="J881" s="9"/>
      <c r="K881" s="9"/>
      <c r="L881" s="9"/>
      <c r="M881" s="9"/>
      <c r="N881" s="9"/>
      <c r="O881" s="9"/>
      <c r="P881" s="9"/>
      <c r="Q881" s="9"/>
      <c r="R881" s="9"/>
      <c r="S881" s="9"/>
      <c r="T881" s="9"/>
      <c r="U881" s="9"/>
      <c r="V881" s="9"/>
      <c r="W881" s="9"/>
      <c r="X881" s="9"/>
      <c r="Y881" s="9"/>
      <c r="Z881" s="9"/>
    </row>
    <row r="882" spans="1:26" ht="16.5" customHeight="1">
      <c r="A882" s="180"/>
      <c r="B882" s="180"/>
      <c r="C882" s="180"/>
      <c r="D882" s="180"/>
      <c r="E882" s="180"/>
      <c r="F882" s="180"/>
      <c r="G882" s="181"/>
      <c r="H882" s="9"/>
      <c r="I882" s="9"/>
      <c r="J882" s="9"/>
      <c r="K882" s="9"/>
      <c r="L882" s="9"/>
      <c r="M882" s="9"/>
      <c r="N882" s="9"/>
      <c r="O882" s="9"/>
      <c r="P882" s="9"/>
      <c r="Q882" s="9"/>
      <c r="R882" s="9"/>
      <c r="S882" s="9"/>
      <c r="T882" s="9"/>
      <c r="U882" s="9"/>
      <c r="V882" s="9"/>
      <c r="W882" s="9"/>
      <c r="X882" s="9"/>
      <c r="Y882" s="9"/>
      <c r="Z882" s="9"/>
    </row>
    <row r="883" spans="1:26" ht="16.5" customHeight="1">
      <c r="A883" s="180"/>
      <c r="B883" s="180"/>
      <c r="C883" s="180"/>
      <c r="D883" s="180"/>
      <c r="E883" s="180"/>
      <c r="F883" s="180"/>
      <c r="G883" s="181"/>
      <c r="H883" s="9"/>
      <c r="I883" s="9"/>
      <c r="J883" s="9"/>
      <c r="K883" s="9"/>
      <c r="L883" s="9"/>
      <c r="M883" s="9"/>
      <c r="N883" s="9"/>
      <c r="O883" s="9"/>
      <c r="P883" s="9"/>
      <c r="Q883" s="9"/>
      <c r="R883" s="9"/>
      <c r="S883" s="9"/>
      <c r="T883" s="9"/>
      <c r="U883" s="9"/>
      <c r="V883" s="9"/>
      <c r="W883" s="9"/>
      <c r="X883" s="9"/>
      <c r="Y883" s="9"/>
      <c r="Z883" s="9"/>
    </row>
    <row r="884" spans="1:26" ht="16.5" customHeight="1">
      <c r="A884" s="180"/>
      <c r="B884" s="180"/>
      <c r="C884" s="180"/>
      <c r="D884" s="180"/>
      <c r="E884" s="180"/>
      <c r="F884" s="180"/>
      <c r="G884" s="181"/>
      <c r="H884" s="9"/>
      <c r="I884" s="9"/>
      <c r="J884" s="9"/>
      <c r="K884" s="9"/>
      <c r="L884" s="9"/>
      <c r="M884" s="9"/>
      <c r="N884" s="9"/>
      <c r="O884" s="9"/>
      <c r="P884" s="9"/>
      <c r="Q884" s="9"/>
      <c r="R884" s="9"/>
      <c r="S884" s="9"/>
      <c r="T884" s="9"/>
      <c r="U884" s="9"/>
      <c r="V884" s="9"/>
      <c r="W884" s="9"/>
      <c r="X884" s="9"/>
      <c r="Y884" s="9"/>
      <c r="Z884" s="9"/>
    </row>
    <row r="885" spans="1:26" ht="16.5" customHeight="1">
      <c r="A885" s="180"/>
      <c r="B885" s="180"/>
      <c r="C885" s="180"/>
      <c r="D885" s="180"/>
      <c r="E885" s="180"/>
      <c r="F885" s="180"/>
      <c r="G885" s="181"/>
      <c r="H885" s="9"/>
      <c r="I885" s="9"/>
      <c r="J885" s="9"/>
      <c r="K885" s="9"/>
      <c r="L885" s="9"/>
      <c r="M885" s="9"/>
      <c r="N885" s="9"/>
      <c r="O885" s="9"/>
      <c r="P885" s="9"/>
      <c r="Q885" s="9"/>
      <c r="R885" s="9"/>
      <c r="S885" s="9"/>
      <c r="T885" s="9"/>
      <c r="U885" s="9"/>
      <c r="V885" s="9"/>
      <c r="W885" s="9"/>
      <c r="X885" s="9"/>
      <c r="Y885" s="9"/>
      <c r="Z885" s="9"/>
    </row>
    <row r="886" spans="1:26" ht="16.5" customHeight="1">
      <c r="A886" s="180"/>
      <c r="B886" s="180"/>
      <c r="C886" s="180"/>
      <c r="D886" s="180"/>
      <c r="E886" s="180"/>
      <c r="F886" s="180"/>
      <c r="G886" s="181"/>
      <c r="H886" s="9"/>
      <c r="I886" s="9"/>
      <c r="J886" s="9"/>
      <c r="K886" s="9"/>
      <c r="L886" s="9"/>
      <c r="M886" s="9"/>
      <c r="N886" s="9"/>
      <c r="O886" s="9"/>
      <c r="P886" s="9"/>
      <c r="Q886" s="9"/>
      <c r="R886" s="9"/>
      <c r="S886" s="9"/>
      <c r="T886" s="9"/>
      <c r="U886" s="9"/>
      <c r="V886" s="9"/>
      <c r="W886" s="9"/>
      <c r="X886" s="9"/>
      <c r="Y886" s="9"/>
      <c r="Z886" s="9"/>
    </row>
    <row r="887" spans="1:26" ht="16.5" customHeight="1">
      <c r="A887" s="180"/>
      <c r="B887" s="180"/>
      <c r="C887" s="180"/>
      <c r="D887" s="180"/>
      <c r="E887" s="180"/>
      <c r="F887" s="180"/>
      <c r="G887" s="181"/>
      <c r="H887" s="9"/>
      <c r="I887" s="9"/>
      <c r="J887" s="9"/>
      <c r="K887" s="9"/>
      <c r="L887" s="9"/>
      <c r="M887" s="9"/>
      <c r="N887" s="9"/>
      <c r="O887" s="9"/>
      <c r="P887" s="9"/>
      <c r="Q887" s="9"/>
      <c r="R887" s="9"/>
      <c r="S887" s="9"/>
      <c r="T887" s="9"/>
      <c r="U887" s="9"/>
      <c r="V887" s="9"/>
      <c r="W887" s="9"/>
      <c r="X887" s="9"/>
      <c r="Y887" s="9"/>
      <c r="Z887" s="9"/>
    </row>
    <row r="888" spans="1:26" ht="16.5" customHeight="1">
      <c r="A888" s="180"/>
      <c r="B888" s="180"/>
      <c r="C888" s="180"/>
      <c r="D888" s="180"/>
      <c r="E888" s="180"/>
      <c r="F888" s="180"/>
      <c r="G888" s="181"/>
      <c r="H888" s="9"/>
      <c r="I888" s="9"/>
      <c r="J888" s="9"/>
      <c r="K888" s="9"/>
      <c r="L888" s="9"/>
      <c r="M888" s="9"/>
      <c r="N888" s="9"/>
      <c r="O888" s="9"/>
      <c r="P888" s="9"/>
      <c r="Q888" s="9"/>
      <c r="R888" s="9"/>
      <c r="S888" s="9"/>
      <c r="T888" s="9"/>
      <c r="U888" s="9"/>
      <c r="V888" s="9"/>
      <c r="W888" s="9"/>
      <c r="X888" s="9"/>
      <c r="Y888" s="9"/>
      <c r="Z888" s="9"/>
    </row>
    <row r="889" spans="1:26" ht="16.5" customHeight="1">
      <c r="A889" s="180"/>
      <c r="B889" s="180"/>
      <c r="C889" s="180"/>
      <c r="D889" s="180"/>
      <c r="E889" s="180"/>
      <c r="F889" s="180"/>
      <c r="G889" s="181"/>
      <c r="H889" s="9"/>
      <c r="I889" s="9"/>
      <c r="J889" s="9"/>
      <c r="K889" s="9"/>
      <c r="L889" s="9"/>
      <c r="M889" s="9"/>
      <c r="N889" s="9"/>
      <c r="O889" s="9"/>
      <c r="P889" s="9"/>
      <c r="Q889" s="9"/>
      <c r="R889" s="9"/>
      <c r="S889" s="9"/>
      <c r="T889" s="9"/>
      <c r="U889" s="9"/>
      <c r="V889" s="9"/>
      <c r="W889" s="9"/>
      <c r="X889" s="9"/>
      <c r="Y889" s="9"/>
      <c r="Z889" s="9"/>
    </row>
    <row r="890" spans="1:26" ht="16.5" customHeight="1">
      <c r="A890" s="180"/>
      <c r="B890" s="180"/>
      <c r="C890" s="180"/>
      <c r="D890" s="180"/>
      <c r="E890" s="180"/>
      <c r="F890" s="180"/>
      <c r="G890" s="181"/>
      <c r="H890" s="9"/>
      <c r="I890" s="9"/>
      <c r="J890" s="9"/>
      <c r="K890" s="9"/>
      <c r="L890" s="9"/>
      <c r="M890" s="9"/>
      <c r="N890" s="9"/>
      <c r="O890" s="9"/>
      <c r="P890" s="9"/>
      <c r="Q890" s="9"/>
      <c r="R890" s="9"/>
      <c r="S890" s="9"/>
      <c r="T890" s="9"/>
      <c r="U890" s="9"/>
      <c r="V890" s="9"/>
      <c r="W890" s="9"/>
      <c r="X890" s="9"/>
      <c r="Y890" s="9"/>
      <c r="Z890" s="9"/>
    </row>
    <row r="891" spans="1:26" ht="16.5" customHeight="1">
      <c r="A891" s="180"/>
      <c r="B891" s="180"/>
      <c r="C891" s="180"/>
      <c r="D891" s="180"/>
      <c r="E891" s="180"/>
      <c r="F891" s="180"/>
      <c r="G891" s="181"/>
      <c r="H891" s="9"/>
      <c r="I891" s="9"/>
      <c r="J891" s="9"/>
      <c r="K891" s="9"/>
      <c r="L891" s="9"/>
      <c r="M891" s="9"/>
      <c r="N891" s="9"/>
      <c r="O891" s="9"/>
      <c r="P891" s="9"/>
      <c r="Q891" s="9"/>
      <c r="R891" s="9"/>
      <c r="S891" s="9"/>
      <c r="T891" s="9"/>
      <c r="U891" s="9"/>
      <c r="V891" s="9"/>
      <c r="W891" s="9"/>
      <c r="X891" s="9"/>
      <c r="Y891" s="9"/>
      <c r="Z891" s="9"/>
    </row>
    <row r="892" spans="1:26" ht="16.5" customHeight="1">
      <c r="A892" s="180"/>
      <c r="B892" s="180"/>
      <c r="C892" s="180"/>
      <c r="D892" s="180"/>
      <c r="E892" s="180"/>
      <c r="F892" s="180"/>
      <c r="G892" s="181"/>
      <c r="H892" s="9"/>
      <c r="I892" s="9"/>
      <c r="J892" s="9"/>
      <c r="K892" s="9"/>
      <c r="L892" s="9"/>
      <c r="M892" s="9"/>
      <c r="N892" s="9"/>
      <c r="O892" s="9"/>
      <c r="P892" s="9"/>
      <c r="Q892" s="9"/>
      <c r="R892" s="9"/>
      <c r="S892" s="9"/>
      <c r="T892" s="9"/>
      <c r="U892" s="9"/>
      <c r="V892" s="9"/>
      <c r="W892" s="9"/>
      <c r="X892" s="9"/>
      <c r="Y892" s="9"/>
      <c r="Z892" s="9"/>
    </row>
    <row r="893" spans="1:26" ht="16.5" customHeight="1">
      <c r="A893" s="180"/>
      <c r="B893" s="180"/>
      <c r="C893" s="180"/>
      <c r="D893" s="180"/>
      <c r="E893" s="180"/>
      <c r="F893" s="180"/>
      <c r="G893" s="181"/>
      <c r="H893" s="9"/>
      <c r="I893" s="9"/>
      <c r="J893" s="9"/>
      <c r="K893" s="9"/>
      <c r="L893" s="9"/>
      <c r="M893" s="9"/>
      <c r="N893" s="9"/>
      <c r="O893" s="9"/>
      <c r="P893" s="9"/>
      <c r="Q893" s="9"/>
      <c r="R893" s="9"/>
      <c r="S893" s="9"/>
      <c r="T893" s="9"/>
      <c r="U893" s="9"/>
      <c r="V893" s="9"/>
      <c r="W893" s="9"/>
      <c r="X893" s="9"/>
      <c r="Y893" s="9"/>
      <c r="Z893" s="9"/>
    </row>
    <row r="894" spans="1:26" ht="16.5" customHeight="1">
      <c r="A894" s="180"/>
      <c r="B894" s="180"/>
      <c r="C894" s="180"/>
      <c r="D894" s="180"/>
      <c r="E894" s="180"/>
      <c r="F894" s="180"/>
      <c r="G894" s="181"/>
      <c r="H894" s="9"/>
      <c r="I894" s="9"/>
      <c r="J894" s="9"/>
      <c r="K894" s="9"/>
      <c r="L894" s="9"/>
      <c r="M894" s="9"/>
      <c r="N894" s="9"/>
      <c r="O894" s="9"/>
      <c r="P894" s="9"/>
      <c r="Q894" s="9"/>
      <c r="R894" s="9"/>
      <c r="S894" s="9"/>
      <c r="T894" s="9"/>
      <c r="U894" s="9"/>
      <c r="V894" s="9"/>
      <c r="W894" s="9"/>
      <c r="X894" s="9"/>
      <c r="Y894" s="9"/>
      <c r="Z894" s="9"/>
    </row>
    <row r="895" spans="1:26" ht="16.5" customHeight="1">
      <c r="A895" s="180"/>
      <c r="B895" s="180"/>
      <c r="C895" s="180"/>
      <c r="D895" s="180"/>
      <c r="E895" s="180"/>
      <c r="F895" s="180"/>
      <c r="G895" s="181"/>
      <c r="H895" s="9"/>
      <c r="I895" s="9"/>
      <c r="J895" s="9"/>
      <c r="K895" s="9"/>
      <c r="L895" s="9"/>
      <c r="M895" s="9"/>
      <c r="N895" s="9"/>
      <c r="O895" s="9"/>
      <c r="P895" s="9"/>
      <c r="Q895" s="9"/>
      <c r="R895" s="9"/>
      <c r="S895" s="9"/>
      <c r="T895" s="9"/>
      <c r="U895" s="9"/>
      <c r="V895" s="9"/>
      <c r="W895" s="9"/>
      <c r="X895" s="9"/>
      <c r="Y895" s="9"/>
      <c r="Z895" s="9"/>
    </row>
    <row r="896" spans="1:26" ht="16.5" customHeight="1">
      <c r="A896" s="180"/>
      <c r="B896" s="180"/>
      <c r="C896" s="180"/>
      <c r="D896" s="180"/>
      <c r="E896" s="180"/>
      <c r="F896" s="180"/>
      <c r="G896" s="181"/>
      <c r="H896" s="9"/>
      <c r="I896" s="9"/>
      <c r="J896" s="9"/>
      <c r="K896" s="9"/>
      <c r="L896" s="9"/>
      <c r="M896" s="9"/>
      <c r="N896" s="9"/>
      <c r="O896" s="9"/>
      <c r="P896" s="9"/>
      <c r="Q896" s="9"/>
      <c r="R896" s="9"/>
      <c r="S896" s="9"/>
      <c r="T896" s="9"/>
      <c r="U896" s="9"/>
      <c r="V896" s="9"/>
      <c r="W896" s="9"/>
      <c r="X896" s="9"/>
      <c r="Y896" s="9"/>
      <c r="Z896" s="9"/>
    </row>
    <row r="897" spans="1:26" ht="16.5" customHeight="1">
      <c r="A897" s="180"/>
      <c r="B897" s="180"/>
      <c r="C897" s="180"/>
      <c r="D897" s="180"/>
      <c r="E897" s="180"/>
      <c r="F897" s="180"/>
      <c r="G897" s="181"/>
      <c r="H897" s="9"/>
      <c r="I897" s="9"/>
      <c r="J897" s="9"/>
      <c r="K897" s="9"/>
      <c r="L897" s="9"/>
      <c r="M897" s="9"/>
      <c r="N897" s="9"/>
      <c r="O897" s="9"/>
      <c r="P897" s="9"/>
      <c r="Q897" s="9"/>
      <c r="R897" s="9"/>
      <c r="S897" s="9"/>
      <c r="T897" s="9"/>
      <c r="U897" s="9"/>
      <c r="V897" s="9"/>
      <c r="W897" s="9"/>
      <c r="X897" s="9"/>
      <c r="Y897" s="9"/>
      <c r="Z897" s="9"/>
    </row>
    <row r="898" spans="1:26" ht="16.5" customHeight="1">
      <c r="A898" s="180"/>
      <c r="B898" s="180"/>
      <c r="C898" s="180"/>
      <c r="D898" s="180"/>
      <c r="E898" s="180"/>
      <c r="F898" s="180"/>
      <c r="G898" s="181"/>
      <c r="H898" s="9"/>
      <c r="I898" s="9"/>
      <c r="J898" s="9"/>
      <c r="K898" s="9"/>
      <c r="L898" s="9"/>
      <c r="M898" s="9"/>
      <c r="N898" s="9"/>
      <c r="O898" s="9"/>
      <c r="P898" s="9"/>
      <c r="Q898" s="9"/>
      <c r="R898" s="9"/>
      <c r="S898" s="9"/>
      <c r="T898" s="9"/>
      <c r="U898" s="9"/>
      <c r="V898" s="9"/>
      <c r="W898" s="9"/>
      <c r="X898" s="9"/>
      <c r="Y898" s="9"/>
      <c r="Z898" s="9"/>
    </row>
    <row r="899" spans="1:26" ht="16.5" customHeight="1">
      <c r="A899" s="180"/>
      <c r="B899" s="180"/>
      <c r="C899" s="180"/>
      <c r="D899" s="180"/>
      <c r="E899" s="180"/>
      <c r="F899" s="180"/>
      <c r="G899" s="181"/>
      <c r="H899" s="9"/>
      <c r="I899" s="9"/>
      <c r="J899" s="9"/>
      <c r="K899" s="9"/>
      <c r="L899" s="9"/>
      <c r="M899" s="9"/>
      <c r="N899" s="9"/>
      <c r="O899" s="9"/>
      <c r="P899" s="9"/>
      <c r="Q899" s="9"/>
      <c r="R899" s="9"/>
      <c r="S899" s="9"/>
      <c r="T899" s="9"/>
      <c r="U899" s="9"/>
      <c r="V899" s="9"/>
      <c r="W899" s="9"/>
      <c r="X899" s="9"/>
      <c r="Y899" s="9"/>
      <c r="Z899" s="9"/>
    </row>
    <row r="900" spans="1:26" ht="16.5" customHeight="1">
      <c r="A900" s="180"/>
      <c r="B900" s="180"/>
      <c r="C900" s="180"/>
      <c r="D900" s="180"/>
      <c r="E900" s="180"/>
      <c r="F900" s="180"/>
      <c r="G900" s="181"/>
      <c r="H900" s="9"/>
      <c r="I900" s="9"/>
      <c r="J900" s="9"/>
      <c r="K900" s="9"/>
      <c r="L900" s="9"/>
      <c r="M900" s="9"/>
      <c r="N900" s="9"/>
      <c r="O900" s="9"/>
      <c r="P900" s="9"/>
      <c r="Q900" s="9"/>
      <c r="R900" s="9"/>
      <c r="S900" s="9"/>
      <c r="T900" s="9"/>
      <c r="U900" s="9"/>
      <c r="V900" s="9"/>
      <c r="W900" s="9"/>
      <c r="X900" s="9"/>
      <c r="Y900" s="9"/>
      <c r="Z900" s="9"/>
    </row>
    <row r="901" spans="1:26" ht="16.5" customHeight="1">
      <c r="A901" s="180"/>
      <c r="B901" s="180"/>
      <c r="C901" s="180"/>
      <c r="D901" s="180"/>
      <c r="E901" s="180"/>
      <c r="F901" s="180"/>
      <c r="G901" s="181"/>
      <c r="H901" s="9"/>
      <c r="I901" s="9"/>
      <c r="J901" s="9"/>
      <c r="K901" s="9"/>
      <c r="L901" s="9"/>
      <c r="M901" s="9"/>
      <c r="N901" s="9"/>
      <c r="O901" s="9"/>
      <c r="P901" s="9"/>
      <c r="Q901" s="9"/>
      <c r="R901" s="9"/>
      <c r="S901" s="9"/>
      <c r="T901" s="9"/>
      <c r="U901" s="9"/>
      <c r="V901" s="9"/>
      <c r="W901" s="9"/>
      <c r="X901" s="9"/>
      <c r="Y901" s="9"/>
      <c r="Z901" s="9"/>
    </row>
    <row r="902" spans="1:26" ht="16.5" customHeight="1">
      <c r="A902" s="180"/>
      <c r="B902" s="180"/>
      <c r="C902" s="180"/>
      <c r="D902" s="180"/>
      <c r="E902" s="180"/>
      <c r="F902" s="180"/>
      <c r="G902" s="181"/>
      <c r="H902" s="9"/>
      <c r="I902" s="9"/>
      <c r="J902" s="9"/>
      <c r="K902" s="9"/>
      <c r="L902" s="9"/>
      <c r="M902" s="9"/>
      <c r="N902" s="9"/>
      <c r="O902" s="9"/>
      <c r="P902" s="9"/>
      <c r="Q902" s="9"/>
      <c r="R902" s="9"/>
      <c r="S902" s="9"/>
      <c r="T902" s="9"/>
      <c r="U902" s="9"/>
      <c r="V902" s="9"/>
      <c r="W902" s="9"/>
      <c r="X902" s="9"/>
      <c r="Y902" s="9"/>
      <c r="Z902" s="9"/>
    </row>
    <row r="903" spans="1:26" ht="16.5" customHeight="1">
      <c r="A903" s="180"/>
      <c r="B903" s="180"/>
      <c r="C903" s="180"/>
      <c r="D903" s="180"/>
      <c r="E903" s="180"/>
      <c r="F903" s="180"/>
      <c r="G903" s="181"/>
      <c r="H903" s="9"/>
      <c r="I903" s="9"/>
      <c r="J903" s="9"/>
      <c r="K903" s="9"/>
      <c r="L903" s="9"/>
      <c r="M903" s="9"/>
      <c r="N903" s="9"/>
      <c r="O903" s="9"/>
      <c r="P903" s="9"/>
      <c r="Q903" s="9"/>
      <c r="R903" s="9"/>
      <c r="S903" s="9"/>
      <c r="T903" s="9"/>
      <c r="U903" s="9"/>
      <c r="V903" s="9"/>
      <c r="W903" s="9"/>
      <c r="X903" s="9"/>
      <c r="Y903" s="9"/>
      <c r="Z903" s="9"/>
    </row>
    <row r="904" spans="1:26" ht="16.5" customHeight="1">
      <c r="A904" s="180"/>
      <c r="B904" s="180"/>
      <c r="C904" s="180"/>
      <c r="D904" s="180"/>
      <c r="E904" s="180"/>
      <c r="F904" s="180"/>
      <c r="G904" s="181"/>
      <c r="H904" s="9"/>
      <c r="I904" s="9"/>
      <c r="J904" s="9"/>
      <c r="K904" s="9"/>
      <c r="L904" s="9"/>
      <c r="M904" s="9"/>
      <c r="N904" s="9"/>
      <c r="O904" s="9"/>
      <c r="P904" s="9"/>
      <c r="Q904" s="9"/>
      <c r="R904" s="9"/>
      <c r="S904" s="9"/>
      <c r="T904" s="9"/>
      <c r="U904" s="9"/>
      <c r="V904" s="9"/>
      <c r="W904" s="9"/>
      <c r="X904" s="9"/>
      <c r="Y904" s="9"/>
      <c r="Z904" s="9"/>
    </row>
    <row r="905" spans="1:26" ht="16.5" customHeight="1">
      <c r="A905" s="180"/>
      <c r="B905" s="180"/>
      <c r="C905" s="180"/>
      <c r="D905" s="180"/>
      <c r="E905" s="180"/>
      <c r="F905" s="180"/>
      <c r="G905" s="181"/>
      <c r="H905" s="9"/>
      <c r="I905" s="9"/>
      <c r="J905" s="9"/>
      <c r="K905" s="9"/>
      <c r="L905" s="9"/>
      <c r="M905" s="9"/>
      <c r="N905" s="9"/>
      <c r="O905" s="9"/>
      <c r="P905" s="9"/>
      <c r="Q905" s="9"/>
      <c r="R905" s="9"/>
      <c r="S905" s="9"/>
      <c r="T905" s="9"/>
      <c r="U905" s="9"/>
      <c r="V905" s="9"/>
      <c r="W905" s="9"/>
      <c r="X905" s="9"/>
      <c r="Y905" s="9"/>
      <c r="Z905" s="9"/>
    </row>
    <row r="906" spans="1:26" ht="16.5" customHeight="1">
      <c r="A906" s="180"/>
      <c r="B906" s="180"/>
      <c r="C906" s="180"/>
      <c r="D906" s="180"/>
      <c r="E906" s="180"/>
      <c r="F906" s="180"/>
      <c r="G906" s="181"/>
      <c r="H906" s="9"/>
      <c r="I906" s="9"/>
      <c r="J906" s="9"/>
      <c r="K906" s="9"/>
      <c r="L906" s="9"/>
      <c r="M906" s="9"/>
      <c r="N906" s="9"/>
      <c r="O906" s="9"/>
      <c r="P906" s="9"/>
      <c r="Q906" s="9"/>
      <c r="R906" s="9"/>
      <c r="S906" s="9"/>
      <c r="T906" s="9"/>
      <c r="U906" s="9"/>
      <c r="V906" s="9"/>
      <c r="W906" s="9"/>
      <c r="X906" s="9"/>
      <c r="Y906" s="9"/>
      <c r="Z906" s="9"/>
    </row>
    <row r="907" spans="1:26" ht="16.5" customHeight="1">
      <c r="A907" s="180"/>
      <c r="B907" s="180"/>
      <c r="C907" s="180"/>
      <c r="D907" s="180"/>
      <c r="E907" s="180"/>
      <c r="F907" s="180"/>
      <c r="G907" s="181"/>
      <c r="H907" s="9"/>
      <c r="I907" s="9"/>
      <c r="J907" s="9"/>
      <c r="K907" s="9"/>
      <c r="L907" s="9"/>
      <c r="M907" s="9"/>
      <c r="N907" s="9"/>
      <c r="O907" s="9"/>
      <c r="P907" s="9"/>
      <c r="Q907" s="9"/>
      <c r="R907" s="9"/>
      <c r="S907" s="9"/>
      <c r="T907" s="9"/>
      <c r="U907" s="9"/>
      <c r="V907" s="9"/>
      <c r="W907" s="9"/>
      <c r="X907" s="9"/>
      <c r="Y907" s="9"/>
      <c r="Z907" s="9"/>
    </row>
    <row r="908" spans="1:26" ht="16.5" customHeight="1">
      <c r="A908" s="180"/>
      <c r="B908" s="180"/>
      <c r="C908" s="180"/>
      <c r="D908" s="180"/>
      <c r="E908" s="180"/>
      <c r="F908" s="180"/>
      <c r="G908" s="181"/>
      <c r="H908" s="9"/>
      <c r="I908" s="9"/>
      <c r="J908" s="9"/>
      <c r="K908" s="9"/>
      <c r="L908" s="9"/>
      <c r="M908" s="9"/>
      <c r="N908" s="9"/>
      <c r="O908" s="9"/>
      <c r="P908" s="9"/>
      <c r="Q908" s="9"/>
      <c r="R908" s="9"/>
      <c r="S908" s="9"/>
      <c r="T908" s="9"/>
      <c r="U908" s="9"/>
      <c r="V908" s="9"/>
      <c r="W908" s="9"/>
      <c r="X908" s="9"/>
      <c r="Y908" s="9"/>
      <c r="Z908" s="9"/>
    </row>
    <row r="909" spans="1:26" ht="16.5" customHeight="1">
      <c r="A909" s="180"/>
      <c r="B909" s="180"/>
      <c r="C909" s="180"/>
      <c r="D909" s="180"/>
      <c r="E909" s="180"/>
      <c r="F909" s="180"/>
      <c r="G909" s="181"/>
      <c r="H909" s="9"/>
      <c r="I909" s="9"/>
      <c r="J909" s="9"/>
      <c r="K909" s="9"/>
      <c r="L909" s="9"/>
      <c r="M909" s="9"/>
      <c r="N909" s="9"/>
      <c r="O909" s="9"/>
      <c r="P909" s="9"/>
      <c r="Q909" s="9"/>
      <c r="R909" s="9"/>
      <c r="S909" s="9"/>
      <c r="T909" s="9"/>
      <c r="U909" s="9"/>
      <c r="V909" s="9"/>
      <c r="W909" s="9"/>
      <c r="X909" s="9"/>
      <c r="Y909" s="9"/>
      <c r="Z909" s="9"/>
    </row>
    <row r="910" spans="1:26" ht="16.5" customHeight="1">
      <c r="A910" s="180"/>
      <c r="B910" s="180"/>
      <c r="C910" s="180"/>
      <c r="D910" s="180"/>
      <c r="E910" s="180"/>
      <c r="F910" s="180"/>
      <c r="G910" s="181"/>
      <c r="H910" s="9"/>
      <c r="I910" s="9"/>
      <c r="J910" s="9"/>
      <c r="K910" s="9"/>
      <c r="L910" s="9"/>
      <c r="M910" s="9"/>
      <c r="N910" s="9"/>
      <c r="O910" s="9"/>
      <c r="P910" s="9"/>
      <c r="Q910" s="9"/>
      <c r="R910" s="9"/>
      <c r="S910" s="9"/>
      <c r="T910" s="9"/>
      <c r="U910" s="9"/>
      <c r="V910" s="9"/>
      <c r="W910" s="9"/>
      <c r="X910" s="9"/>
      <c r="Y910" s="9"/>
      <c r="Z910" s="9"/>
    </row>
    <row r="911" spans="1:26" ht="16.5" customHeight="1">
      <c r="A911" s="180"/>
      <c r="B911" s="180"/>
      <c r="C911" s="180"/>
      <c r="D911" s="180"/>
      <c r="E911" s="180"/>
      <c r="F911" s="180"/>
      <c r="G911" s="181"/>
      <c r="H911" s="9"/>
      <c r="I911" s="9"/>
      <c r="J911" s="9"/>
      <c r="K911" s="9"/>
      <c r="L911" s="9"/>
      <c r="M911" s="9"/>
      <c r="N911" s="9"/>
      <c r="O911" s="9"/>
      <c r="P911" s="9"/>
      <c r="Q911" s="9"/>
      <c r="R911" s="9"/>
      <c r="S911" s="9"/>
      <c r="T911" s="9"/>
      <c r="U911" s="9"/>
      <c r="V911" s="9"/>
      <c r="W911" s="9"/>
      <c r="X911" s="9"/>
      <c r="Y911" s="9"/>
      <c r="Z911" s="9"/>
    </row>
    <row r="912" spans="1:26" ht="16.5" customHeight="1">
      <c r="A912" s="180"/>
      <c r="B912" s="180"/>
      <c r="C912" s="180"/>
      <c r="D912" s="180"/>
      <c r="E912" s="180"/>
      <c r="F912" s="180"/>
      <c r="G912" s="181"/>
      <c r="H912" s="9"/>
      <c r="I912" s="9"/>
      <c r="J912" s="9"/>
      <c r="K912" s="9"/>
      <c r="L912" s="9"/>
      <c r="M912" s="9"/>
      <c r="N912" s="9"/>
      <c r="O912" s="9"/>
      <c r="P912" s="9"/>
      <c r="Q912" s="9"/>
      <c r="R912" s="9"/>
      <c r="S912" s="9"/>
      <c r="T912" s="9"/>
      <c r="U912" s="9"/>
      <c r="V912" s="9"/>
      <c r="W912" s="9"/>
      <c r="X912" s="9"/>
      <c r="Y912" s="9"/>
      <c r="Z912" s="9"/>
    </row>
    <row r="913" spans="1:26" ht="16.5" customHeight="1">
      <c r="A913" s="180"/>
      <c r="B913" s="180"/>
      <c r="C913" s="180"/>
      <c r="D913" s="180"/>
      <c r="E913" s="180"/>
      <c r="F913" s="180"/>
      <c r="G913" s="181"/>
      <c r="H913" s="9"/>
      <c r="I913" s="9"/>
      <c r="J913" s="9"/>
      <c r="K913" s="9"/>
      <c r="L913" s="9"/>
      <c r="M913" s="9"/>
      <c r="N913" s="9"/>
      <c r="O913" s="9"/>
      <c r="P913" s="9"/>
      <c r="Q913" s="9"/>
      <c r="R913" s="9"/>
      <c r="S913" s="9"/>
      <c r="T913" s="9"/>
      <c r="U913" s="9"/>
      <c r="V913" s="9"/>
      <c r="W913" s="9"/>
      <c r="X913" s="9"/>
      <c r="Y913" s="9"/>
      <c r="Z913" s="9"/>
    </row>
    <row r="914" spans="1:26" ht="16.5" customHeight="1">
      <c r="A914" s="180"/>
      <c r="B914" s="180"/>
      <c r="C914" s="180"/>
      <c r="D914" s="180"/>
      <c r="E914" s="180"/>
      <c r="F914" s="180"/>
      <c r="G914" s="181"/>
      <c r="H914" s="9"/>
      <c r="I914" s="9"/>
      <c r="J914" s="9"/>
      <c r="K914" s="9"/>
      <c r="L914" s="9"/>
      <c r="M914" s="9"/>
      <c r="N914" s="9"/>
      <c r="O914" s="9"/>
      <c r="P914" s="9"/>
      <c r="Q914" s="9"/>
      <c r="R914" s="9"/>
      <c r="S914" s="9"/>
      <c r="T914" s="9"/>
      <c r="U914" s="9"/>
      <c r="V914" s="9"/>
      <c r="W914" s="9"/>
      <c r="X914" s="9"/>
      <c r="Y914" s="9"/>
      <c r="Z914" s="9"/>
    </row>
    <row r="915" spans="1:26" ht="16.5" customHeight="1">
      <c r="A915" s="180"/>
      <c r="B915" s="180"/>
      <c r="C915" s="180"/>
      <c r="D915" s="180"/>
      <c r="E915" s="180"/>
      <c r="F915" s="180"/>
      <c r="G915" s="181"/>
      <c r="H915" s="9"/>
      <c r="I915" s="9"/>
      <c r="J915" s="9"/>
      <c r="K915" s="9"/>
      <c r="L915" s="9"/>
      <c r="M915" s="9"/>
      <c r="N915" s="9"/>
      <c r="O915" s="9"/>
      <c r="P915" s="9"/>
      <c r="Q915" s="9"/>
      <c r="R915" s="9"/>
      <c r="S915" s="9"/>
      <c r="T915" s="9"/>
      <c r="U915" s="9"/>
      <c r="V915" s="9"/>
      <c r="W915" s="9"/>
      <c r="X915" s="9"/>
      <c r="Y915" s="9"/>
      <c r="Z915" s="9"/>
    </row>
    <row r="916" spans="1:26" ht="16.5" customHeight="1">
      <c r="A916" s="180"/>
      <c r="B916" s="180"/>
      <c r="C916" s="180"/>
      <c r="D916" s="180"/>
      <c r="E916" s="180"/>
      <c r="F916" s="180"/>
      <c r="G916" s="181"/>
      <c r="H916" s="9"/>
      <c r="I916" s="9"/>
      <c r="J916" s="9"/>
      <c r="K916" s="9"/>
      <c r="L916" s="9"/>
      <c r="M916" s="9"/>
      <c r="N916" s="9"/>
      <c r="O916" s="9"/>
      <c r="P916" s="9"/>
      <c r="Q916" s="9"/>
      <c r="R916" s="9"/>
      <c r="S916" s="9"/>
      <c r="T916" s="9"/>
      <c r="U916" s="9"/>
      <c r="V916" s="9"/>
      <c r="W916" s="9"/>
      <c r="X916" s="9"/>
      <c r="Y916" s="9"/>
      <c r="Z916" s="9"/>
    </row>
    <row r="917" spans="1:26" ht="16.5" customHeight="1">
      <c r="A917" s="180"/>
      <c r="B917" s="180"/>
      <c r="C917" s="180"/>
      <c r="D917" s="180"/>
      <c r="E917" s="180"/>
      <c r="F917" s="180"/>
      <c r="G917" s="181"/>
      <c r="H917" s="9"/>
      <c r="I917" s="9"/>
      <c r="J917" s="9"/>
      <c r="K917" s="9"/>
      <c r="L917" s="9"/>
      <c r="M917" s="9"/>
      <c r="N917" s="9"/>
      <c r="O917" s="9"/>
      <c r="P917" s="9"/>
      <c r="Q917" s="9"/>
      <c r="R917" s="9"/>
      <c r="S917" s="9"/>
      <c r="T917" s="9"/>
      <c r="U917" s="9"/>
      <c r="V917" s="9"/>
      <c r="W917" s="9"/>
      <c r="X917" s="9"/>
      <c r="Y917" s="9"/>
      <c r="Z917" s="9"/>
    </row>
    <row r="918" spans="1:26" ht="16.5" customHeight="1">
      <c r="A918" s="180"/>
      <c r="B918" s="180"/>
      <c r="C918" s="180"/>
      <c r="D918" s="180"/>
      <c r="E918" s="180"/>
      <c r="F918" s="180"/>
      <c r="G918" s="181"/>
      <c r="H918" s="9"/>
      <c r="I918" s="9"/>
      <c r="J918" s="9"/>
      <c r="K918" s="9"/>
      <c r="L918" s="9"/>
      <c r="M918" s="9"/>
      <c r="N918" s="9"/>
      <c r="O918" s="9"/>
      <c r="P918" s="9"/>
      <c r="Q918" s="9"/>
      <c r="R918" s="9"/>
      <c r="S918" s="9"/>
      <c r="T918" s="9"/>
      <c r="U918" s="9"/>
      <c r="V918" s="9"/>
      <c r="W918" s="9"/>
      <c r="X918" s="9"/>
      <c r="Y918" s="9"/>
      <c r="Z918" s="9"/>
    </row>
    <row r="919" spans="1:26" ht="16.5" customHeight="1">
      <c r="A919" s="180"/>
      <c r="B919" s="180"/>
      <c r="C919" s="180"/>
      <c r="D919" s="180"/>
      <c r="E919" s="180"/>
      <c r="F919" s="180"/>
      <c r="G919" s="181"/>
      <c r="H919" s="9"/>
      <c r="I919" s="9"/>
      <c r="J919" s="9"/>
      <c r="K919" s="9"/>
      <c r="L919" s="9"/>
      <c r="M919" s="9"/>
      <c r="N919" s="9"/>
      <c r="O919" s="9"/>
      <c r="P919" s="9"/>
      <c r="Q919" s="9"/>
      <c r="R919" s="9"/>
      <c r="S919" s="9"/>
      <c r="T919" s="9"/>
      <c r="U919" s="9"/>
      <c r="V919" s="9"/>
      <c r="W919" s="9"/>
      <c r="X919" s="9"/>
      <c r="Y919" s="9"/>
      <c r="Z919" s="9"/>
    </row>
    <row r="920" spans="1:26" ht="16.5" customHeight="1">
      <c r="A920" s="180"/>
      <c r="B920" s="180"/>
      <c r="C920" s="180"/>
      <c r="D920" s="180"/>
      <c r="E920" s="180"/>
      <c r="F920" s="180"/>
      <c r="G920" s="181"/>
      <c r="H920" s="9"/>
      <c r="I920" s="9"/>
      <c r="J920" s="9"/>
      <c r="K920" s="9"/>
      <c r="L920" s="9"/>
      <c r="M920" s="9"/>
      <c r="N920" s="9"/>
      <c r="O920" s="9"/>
      <c r="P920" s="9"/>
      <c r="Q920" s="9"/>
      <c r="R920" s="9"/>
      <c r="S920" s="9"/>
      <c r="T920" s="9"/>
      <c r="U920" s="9"/>
      <c r="V920" s="9"/>
      <c r="W920" s="9"/>
      <c r="X920" s="9"/>
      <c r="Y920" s="9"/>
      <c r="Z920" s="9"/>
    </row>
    <row r="921" spans="1:26" ht="16.5" customHeight="1">
      <c r="A921" s="180"/>
      <c r="B921" s="180"/>
      <c r="C921" s="180"/>
      <c r="D921" s="180"/>
      <c r="E921" s="180"/>
      <c r="F921" s="180"/>
      <c r="G921" s="181"/>
      <c r="H921" s="9"/>
      <c r="I921" s="9"/>
      <c r="J921" s="9"/>
      <c r="K921" s="9"/>
      <c r="L921" s="9"/>
      <c r="M921" s="9"/>
      <c r="N921" s="9"/>
      <c r="O921" s="9"/>
      <c r="P921" s="9"/>
      <c r="Q921" s="9"/>
      <c r="R921" s="9"/>
      <c r="S921" s="9"/>
      <c r="T921" s="9"/>
      <c r="U921" s="9"/>
      <c r="V921" s="9"/>
      <c r="W921" s="9"/>
      <c r="X921" s="9"/>
      <c r="Y921" s="9"/>
      <c r="Z921" s="9"/>
    </row>
    <row r="922" spans="1:26" ht="16.5" customHeight="1">
      <c r="A922" s="180"/>
      <c r="B922" s="180"/>
      <c r="C922" s="180"/>
      <c r="D922" s="180"/>
      <c r="E922" s="180"/>
      <c r="F922" s="180"/>
      <c r="G922" s="181"/>
      <c r="H922" s="9"/>
      <c r="I922" s="9"/>
      <c r="J922" s="9"/>
      <c r="K922" s="9"/>
      <c r="L922" s="9"/>
      <c r="M922" s="9"/>
      <c r="N922" s="9"/>
      <c r="O922" s="9"/>
      <c r="P922" s="9"/>
      <c r="Q922" s="9"/>
      <c r="R922" s="9"/>
      <c r="S922" s="9"/>
      <c r="T922" s="9"/>
      <c r="U922" s="9"/>
      <c r="V922" s="9"/>
      <c r="W922" s="9"/>
      <c r="X922" s="9"/>
      <c r="Y922" s="9"/>
      <c r="Z922" s="9"/>
    </row>
    <row r="923" spans="1:26" ht="16.5" customHeight="1">
      <c r="A923" s="180"/>
      <c r="B923" s="180"/>
      <c r="C923" s="180"/>
      <c r="D923" s="180"/>
      <c r="E923" s="180"/>
      <c r="F923" s="180"/>
      <c r="G923" s="181"/>
      <c r="H923" s="9"/>
      <c r="I923" s="9"/>
      <c r="J923" s="9"/>
      <c r="K923" s="9"/>
      <c r="L923" s="9"/>
      <c r="M923" s="9"/>
      <c r="N923" s="9"/>
      <c r="O923" s="9"/>
      <c r="P923" s="9"/>
      <c r="Q923" s="9"/>
      <c r="R923" s="9"/>
      <c r="S923" s="9"/>
      <c r="T923" s="9"/>
      <c r="U923" s="9"/>
      <c r="V923" s="9"/>
      <c r="W923" s="9"/>
      <c r="X923" s="9"/>
      <c r="Y923" s="9"/>
      <c r="Z923" s="9"/>
    </row>
    <row r="924" spans="1:26" ht="16.5" customHeight="1">
      <c r="A924" s="180"/>
      <c r="B924" s="180"/>
      <c r="C924" s="180"/>
      <c r="D924" s="180"/>
      <c r="E924" s="180"/>
      <c r="F924" s="180"/>
      <c r="G924" s="181"/>
      <c r="H924" s="9"/>
      <c r="I924" s="9"/>
      <c r="J924" s="9"/>
      <c r="K924" s="9"/>
      <c r="L924" s="9"/>
      <c r="M924" s="9"/>
      <c r="N924" s="9"/>
      <c r="O924" s="9"/>
      <c r="P924" s="9"/>
      <c r="Q924" s="9"/>
      <c r="R924" s="9"/>
      <c r="S924" s="9"/>
      <c r="T924" s="9"/>
      <c r="U924" s="9"/>
      <c r="V924" s="9"/>
      <c r="W924" s="9"/>
      <c r="X924" s="9"/>
      <c r="Y924" s="9"/>
      <c r="Z924" s="9"/>
    </row>
    <row r="925" spans="1:26" ht="16.5" customHeight="1">
      <c r="A925" s="180"/>
      <c r="B925" s="180"/>
      <c r="C925" s="180"/>
      <c r="D925" s="180"/>
      <c r="E925" s="180"/>
      <c r="F925" s="180"/>
      <c r="G925" s="181"/>
      <c r="H925" s="9"/>
      <c r="I925" s="9"/>
      <c r="J925" s="9"/>
      <c r="K925" s="9"/>
      <c r="L925" s="9"/>
      <c r="M925" s="9"/>
      <c r="N925" s="9"/>
      <c r="O925" s="9"/>
      <c r="P925" s="9"/>
      <c r="Q925" s="9"/>
      <c r="R925" s="9"/>
      <c r="S925" s="9"/>
      <c r="T925" s="9"/>
      <c r="U925" s="9"/>
      <c r="V925" s="9"/>
      <c r="W925" s="9"/>
      <c r="X925" s="9"/>
      <c r="Y925" s="9"/>
      <c r="Z925" s="9"/>
    </row>
    <row r="926" spans="1:26" ht="16.5" customHeight="1">
      <c r="A926" s="180"/>
      <c r="B926" s="180"/>
      <c r="C926" s="180"/>
      <c r="D926" s="180"/>
      <c r="E926" s="180"/>
      <c r="F926" s="180"/>
      <c r="G926" s="181"/>
      <c r="H926" s="9"/>
      <c r="I926" s="9"/>
      <c r="J926" s="9"/>
      <c r="K926" s="9"/>
      <c r="L926" s="9"/>
      <c r="M926" s="9"/>
      <c r="N926" s="9"/>
      <c r="O926" s="9"/>
      <c r="P926" s="9"/>
      <c r="Q926" s="9"/>
      <c r="R926" s="9"/>
      <c r="S926" s="9"/>
      <c r="T926" s="9"/>
      <c r="U926" s="9"/>
      <c r="V926" s="9"/>
      <c r="W926" s="9"/>
      <c r="X926" s="9"/>
      <c r="Y926" s="9"/>
      <c r="Z926" s="9"/>
    </row>
    <row r="927" spans="1:26" ht="16.5" customHeight="1">
      <c r="A927" s="180"/>
      <c r="B927" s="180"/>
      <c r="C927" s="180"/>
      <c r="D927" s="180"/>
      <c r="E927" s="180"/>
      <c r="F927" s="180"/>
      <c r="G927" s="181"/>
      <c r="H927" s="9"/>
      <c r="I927" s="9"/>
      <c r="J927" s="9"/>
      <c r="K927" s="9"/>
      <c r="L927" s="9"/>
      <c r="M927" s="9"/>
      <c r="N927" s="9"/>
      <c r="O927" s="9"/>
      <c r="P927" s="9"/>
      <c r="Q927" s="9"/>
      <c r="R927" s="9"/>
      <c r="S927" s="9"/>
      <c r="T927" s="9"/>
      <c r="U927" s="9"/>
      <c r="V927" s="9"/>
      <c r="W927" s="9"/>
      <c r="X927" s="9"/>
      <c r="Y927" s="9"/>
      <c r="Z927" s="9"/>
    </row>
    <row r="928" spans="1:26" ht="16.5" customHeight="1">
      <c r="A928" s="180"/>
      <c r="B928" s="180"/>
      <c r="C928" s="180"/>
      <c r="D928" s="180"/>
      <c r="E928" s="180"/>
      <c r="F928" s="180"/>
      <c r="G928" s="181"/>
      <c r="H928" s="9"/>
      <c r="I928" s="9"/>
      <c r="J928" s="9"/>
      <c r="K928" s="9"/>
      <c r="L928" s="9"/>
      <c r="M928" s="9"/>
      <c r="N928" s="9"/>
      <c r="O928" s="9"/>
      <c r="P928" s="9"/>
      <c r="Q928" s="9"/>
      <c r="R928" s="9"/>
      <c r="S928" s="9"/>
      <c r="T928" s="9"/>
      <c r="U928" s="9"/>
      <c r="V928" s="9"/>
      <c r="W928" s="9"/>
      <c r="X928" s="9"/>
      <c r="Y928" s="9"/>
      <c r="Z928" s="9"/>
    </row>
    <row r="929" spans="1:26" ht="16.5" customHeight="1">
      <c r="A929" s="180"/>
      <c r="B929" s="180"/>
      <c r="C929" s="180"/>
      <c r="D929" s="180"/>
      <c r="E929" s="180"/>
      <c r="F929" s="180"/>
      <c r="G929" s="181"/>
      <c r="H929" s="9"/>
      <c r="I929" s="9"/>
      <c r="J929" s="9"/>
      <c r="K929" s="9"/>
      <c r="L929" s="9"/>
      <c r="M929" s="9"/>
      <c r="N929" s="9"/>
      <c r="O929" s="9"/>
      <c r="P929" s="9"/>
      <c r="Q929" s="9"/>
      <c r="R929" s="9"/>
      <c r="S929" s="9"/>
      <c r="T929" s="9"/>
      <c r="U929" s="9"/>
      <c r="V929" s="9"/>
      <c r="W929" s="9"/>
      <c r="X929" s="9"/>
      <c r="Y929" s="9"/>
      <c r="Z929" s="9"/>
    </row>
    <row r="930" spans="1:26" ht="16.5" customHeight="1">
      <c r="A930" s="180"/>
      <c r="B930" s="180"/>
      <c r="C930" s="180"/>
      <c r="D930" s="180"/>
      <c r="E930" s="180"/>
      <c r="F930" s="180"/>
      <c r="G930" s="181"/>
      <c r="H930" s="9"/>
      <c r="I930" s="9"/>
      <c r="J930" s="9"/>
      <c r="K930" s="9"/>
      <c r="L930" s="9"/>
      <c r="M930" s="9"/>
      <c r="N930" s="9"/>
      <c r="O930" s="9"/>
      <c r="P930" s="9"/>
      <c r="Q930" s="9"/>
      <c r="R930" s="9"/>
      <c r="S930" s="9"/>
      <c r="T930" s="9"/>
      <c r="U930" s="9"/>
      <c r="V930" s="9"/>
      <c r="W930" s="9"/>
      <c r="X930" s="9"/>
      <c r="Y930" s="9"/>
      <c r="Z930" s="9"/>
    </row>
    <row r="931" spans="1:26" ht="16.5" customHeight="1">
      <c r="A931" s="180"/>
      <c r="B931" s="180"/>
      <c r="C931" s="180"/>
      <c r="D931" s="180"/>
      <c r="E931" s="180"/>
      <c r="F931" s="180"/>
      <c r="G931" s="181"/>
      <c r="H931" s="9"/>
      <c r="I931" s="9"/>
      <c r="J931" s="9"/>
      <c r="K931" s="9"/>
      <c r="L931" s="9"/>
      <c r="M931" s="9"/>
      <c r="N931" s="9"/>
      <c r="O931" s="9"/>
      <c r="P931" s="9"/>
      <c r="Q931" s="9"/>
      <c r="R931" s="9"/>
      <c r="S931" s="9"/>
      <c r="T931" s="9"/>
      <c r="U931" s="9"/>
      <c r="V931" s="9"/>
      <c r="W931" s="9"/>
      <c r="X931" s="9"/>
      <c r="Y931" s="9"/>
      <c r="Z931" s="9"/>
    </row>
    <row r="932" spans="1:26" ht="16.5" customHeight="1">
      <c r="A932" s="180"/>
      <c r="B932" s="180"/>
      <c r="C932" s="180"/>
      <c r="D932" s="180"/>
      <c r="E932" s="180"/>
      <c r="F932" s="180"/>
      <c r="G932" s="181"/>
      <c r="H932" s="9"/>
      <c r="I932" s="9"/>
      <c r="J932" s="9"/>
      <c r="K932" s="9"/>
      <c r="L932" s="9"/>
      <c r="M932" s="9"/>
      <c r="N932" s="9"/>
      <c r="O932" s="9"/>
      <c r="P932" s="9"/>
      <c r="Q932" s="9"/>
      <c r="R932" s="9"/>
      <c r="S932" s="9"/>
      <c r="T932" s="9"/>
      <c r="U932" s="9"/>
      <c r="V932" s="9"/>
      <c r="W932" s="9"/>
      <c r="X932" s="9"/>
      <c r="Y932" s="9"/>
      <c r="Z932" s="9"/>
    </row>
    <row r="933" spans="1:26" ht="16.5" customHeight="1">
      <c r="A933" s="180"/>
      <c r="B933" s="180"/>
      <c r="C933" s="180"/>
      <c r="D933" s="180"/>
      <c r="E933" s="180"/>
      <c r="F933" s="180"/>
      <c r="G933" s="181"/>
      <c r="H933" s="9"/>
      <c r="I933" s="9"/>
      <c r="J933" s="9"/>
      <c r="K933" s="9"/>
      <c r="L933" s="9"/>
      <c r="M933" s="9"/>
      <c r="N933" s="9"/>
      <c r="O933" s="9"/>
      <c r="P933" s="9"/>
      <c r="Q933" s="9"/>
      <c r="R933" s="9"/>
      <c r="S933" s="9"/>
      <c r="T933" s="9"/>
      <c r="U933" s="9"/>
      <c r="V933" s="9"/>
      <c r="W933" s="9"/>
      <c r="X933" s="9"/>
      <c r="Y933" s="9"/>
      <c r="Z933" s="9"/>
    </row>
    <row r="934" spans="1:26" ht="16.5" customHeight="1">
      <c r="A934" s="180"/>
      <c r="B934" s="180"/>
      <c r="C934" s="180"/>
      <c r="D934" s="180"/>
      <c r="E934" s="180"/>
      <c r="F934" s="180"/>
      <c r="G934" s="181"/>
      <c r="H934" s="9"/>
      <c r="I934" s="9"/>
      <c r="J934" s="9"/>
      <c r="K934" s="9"/>
      <c r="L934" s="9"/>
      <c r="M934" s="9"/>
      <c r="N934" s="9"/>
      <c r="O934" s="9"/>
      <c r="P934" s="9"/>
      <c r="Q934" s="9"/>
      <c r="R934" s="9"/>
      <c r="S934" s="9"/>
      <c r="T934" s="9"/>
      <c r="U934" s="9"/>
      <c r="V934" s="9"/>
      <c r="W934" s="9"/>
      <c r="X934" s="9"/>
      <c r="Y934" s="9"/>
      <c r="Z934" s="9"/>
    </row>
    <row r="935" spans="1:26" ht="16.5" customHeight="1">
      <c r="A935" s="180"/>
      <c r="B935" s="180"/>
      <c r="C935" s="180"/>
      <c r="D935" s="180"/>
      <c r="E935" s="180"/>
      <c r="F935" s="180"/>
      <c r="G935" s="181"/>
      <c r="H935" s="9"/>
      <c r="I935" s="9"/>
      <c r="J935" s="9"/>
      <c r="K935" s="9"/>
      <c r="L935" s="9"/>
      <c r="M935" s="9"/>
      <c r="N935" s="9"/>
      <c r="O935" s="9"/>
      <c r="P935" s="9"/>
      <c r="Q935" s="9"/>
      <c r="R935" s="9"/>
      <c r="S935" s="9"/>
      <c r="T935" s="9"/>
      <c r="U935" s="9"/>
      <c r="V935" s="9"/>
      <c r="W935" s="9"/>
      <c r="X935" s="9"/>
      <c r="Y935" s="9"/>
      <c r="Z935" s="9"/>
    </row>
    <row r="936" spans="1:26" ht="16.5" customHeight="1">
      <c r="A936" s="180"/>
      <c r="B936" s="180"/>
      <c r="C936" s="180"/>
      <c r="D936" s="180"/>
      <c r="E936" s="180"/>
      <c r="F936" s="180"/>
      <c r="G936" s="181"/>
      <c r="H936" s="9"/>
      <c r="I936" s="9"/>
      <c r="J936" s="9"/>
      <c r="K936" s="9"/>
      <c r="L936" s="9"/>
      <c r="M936" s="9"/>
      <c r="N936" s="9"/>
      <c r="O936" s="9"/>
      <c r="P936" s="9"/>
      <c r="Q936" s="9"/>
      <c r="R936" s="9"/>
      <c r="S936" s="9"/>
      <c r="T936" s="9"/>
      <c r="U936" s="9"/>
      <c r="V936" s="9"/>
      <c r="W936" s="9"/>
      <c r="X936" s="9"/>
      <c r="Y936" s="9"/>
      <c r="Z936" s="9"/>
    </row>
    <row r="937" spans="1:26" ht="16.5" customHeight="1">
      <c r="A937" s="180"/>
      <c r="B937" s="180"/>
      <c r="C937" s="180"/>
      <c r="D937" s="180"/>
      <c r="E937" s="180"/>
      <c r="F937" s="180"/>
      <c r="G937" s="181"/>
      <c r="H937" s="9"/>
      <c r="I937" s="9"/>
      <c r="J937" s="9"/>
      <c r="K937" s="9"/>
      <c r="L937" s="9"/>
      <c r="M937" s="9"/>
      <c r="N937" s="9"/>
      <c r="O937" s="9"/>
      <c r="P937" s="9"/>
      <c r="Q937" s="9"/>
      <c r="R937" s="9"/>
      <c r="S937" s="9"/>
      <c r="T937" s="9"/>
      <c r="U937" s="9"/>
      <c r="V937" s="9"/>
      <c r="W937" s="9"/>
      <c r="X937" s="9"/>
      <c r="Y937" s="9"/>
      <c r="Z937" s="9"/>
    </row>
    <row r="938" spans="1:26" ht="16.5" customHeight="1">
      <c r="A938" s="180"/>
      <c r="B938" s="180"/>
      <c r="C938" s="180"/>
      <c r="D938" s="180"/>
      <c r="E938" s="180"/>
      <c r="F938" s="180"/>
      <c r="G938" s="181"/>
      <c r="H938" s="9"/>
      <c r="I938" s="9"/>
      <c r="J938" s="9"/>
      <c r="K938" s="9"/>
      <c r="L938" s="9"/>
      <c r="M938" s="9"/>
      <c r="N938" s="9"/>
      <c r="O938" s="9"/>
      <c r="P938" s="9"/>
      <c r="Q938" s="9"/>
      <c r="R938" s="9"/>
      <c r="S938" s="9"/>
      <c r="T938" s="9"/>
      <c r="U938" s="9"/>
      <c r="V938" s="9"/>
      <c r="W938" s="9"/>
      <c r="X938" s="9"/>
      <c r="Y938" s="9"/>
      <c r="Z938" s="9"/>
    </row>
    <row r="939" spans="1:26" ht="16.5" customHeight="1">
      <c r="A939" s="180"/>
      <c r="B939" s="180"/>
      <c r="C939" s="180"/>
      <c r="D939" s="180"/>
      <c r="E939" s="180"/>
      <c r="F939" s="180"/>
      <c r="G939" s="181"/>
      <c r="H939" s="9"/>
      <c r="I939" s="9"/>
      <c r="J939" s="9"/>
      <c r="K939" s="9"/>
      <c r="L939" s="9"/>
      <c r="M939" s="9"/>
      <c r="N939" s="9"/>
      <c r="O939" s="9"/>
      <c r="P939" s="9"/>
      <c r="Q939" s="9"/>
      <c r="R939" s="9"/>
      <c r="S939" s="9"/>
      <c r="T939" s="9"/>
      <c r="U939" s="9"/>
      <c r="V939" s="9"/>
      <c r="W939" s="9"/>
      <c r="X939" s="9"/>
      <c r="Y939" s="9"/>
      <c r="Z939" s="9"/>
    </row>
    <row r="940" spans="1:26" ht="16.5" customHeight="1">
      <c r="A940" s="180"/>
      <c r="B940" s="180"/>
      <c r="C940" s="180"/>
      <c r="D940" s="180"/>
      <c r="E940" s="180"/>
      <c r="F940" s="180"/>
      <c r="G940" s="181"/>
      <c r="H940" s="9"/>
      <c r="I940" s="9"/>
      <c r="J940" s="9"/>
      <c r="K940" s="9"/>
      <c r="L940" s="9"/>
      <c r="M940" s="9"/>
      <c r="N940" s="9"/>
      <c r="O940" s="9"/>
      <c r="P940" s="9"/>
      <c r="Q940" s="9"/>
      <c r="R940" s="9"/>
      <c r="S940" s="9"/>
      <c r="T940" s="9"/>
      <c r="U940" s="9"/>
      <c r="V940" s="9"/>
      <c r="W940" s="9"/>
      <c r="X940" s="9"/>
      <c r="Y940" s="9"/>
      <c r="Z940" s="9"/>
    </row>
    <row r="941" spans="1:26" ht="16.5" customHeight="1">
      <c r="A941" s="180"/>
      <c r="B941" s="180"/>
      <c r="C941" s="180"/>
      <c r="D941" s="180"/>
      <c r="E941" s="180"/>
      <c r="F941" s="180"/>
      <c r="G941" s="181"/>
      <c r="H941" s="9"/>
      <c r="I941" s="9"/>
      <c r="J941" s="9"/>
      <c r="K941" s="9"/>
      <c r="L941" s="9"/>
      <c r="M941" s="9"/>
      <c r="N941" s="9"/>
      <c r="O941" s="9"/>
      <c r="P941" s="9"/>
      <c r="Q941" s="9"/>
      <c r="R941" s="9"/>
      <c r="S941" s="9"/>
      <c r="T941" s="9"/>
      <c r="U941" s="9"/>
      <c r="V941" s="9"/>
      <c r="W941" s="9"/>
      <c r="X941" s="9"/>
      <c r="Y941" s="9"/>
      <c r="Z941" s="9"/>
    </row>
    <row r="942" spans="1:26" ht="16.5" customHeight="1">
      <c r="A942" s="180"/>
      <c r="B942" s="180"/>
      <c r="C942" s="180"/>
      <c r="D942" s="180"/>
      <c r="E942" s="180"/>
      <c r="F942" s="180"/>
      <c r="G942" s="181"/>
      <c r="H942" s="9"/>
      <c r="I942" s="9"/>
      <c r="J942" s="9"/>
      <c r="K942" s="9"/>
      <c r="L942" s="9"/>
      <c r="M942" s="9"/>
      <c r="N942" s="9"/>
      <c r="O942" s="9"/>
      <c r="P942" s="9"/>
      <c r="Q942" s="9"/>
      <c r="R942" s="9"/>
      <c r="S942" s="9"/>
      <c r="T942" s="9"/>
      <c r="U942" s="9"/>
      <c r="V942" s="9"/>
      <c r="W942" s="9"/>
      <c r="X942" s="9"/>
      <c r="Y942" s="9"/>
      <c r="Z942" s="9"/>
    </row>
    <row r="943" spans="1:26" ht="16.5" customHeight="1">
      <c r="A943" s="180"/>
      <c r="B943" s="180"/>
      <c r="C943" s="180"/>
      <c r="D943" s="180"/>
      <c r="E943" s="180"/>
      <c r="F943" s="180"/>
      <c r="G943" s="181"/>
      <c r="H943" s="9"/>
      <c r="I943" s="9"/>
      <c r="J943" s="9"/>
      <c r="K943" s="9"/>
      <c r="L943" s="9"/>
      <c r="M943" s="9"/>
      <c r="N943" s="9"/>
      <c r="O943" s="9"/>
      <c r="P943" s="9"/>
      <c r="Q943" s="9"/>
      <c r="R943" s="9"/>
      <c r="S943" s="9"/>
      <c r="T943" s="9"/>
      <c r="U943" s="9"/>
      <c r="V943" s="9"/>
      <c r="W943" s="9"/>
      <c r="X943" s="9"/>
      <c r="Y943" s="9"/>
      <c r="Z943" s="9"/>
    </row>
    <row r="944" spans="1:26" ht="16.5" customHeight="1">
      <c r="A944" s="180"/>
      <c r="B944" s="180"/>
      <c r="C944" s="180"/>
      <c r="D944" s="180"/>
      <c r="E944" s="180"/>
      <c r="F944" s="180"/>
      <c r="G944" s="181"/>
      <c r="H944" s="9"/>
      <c r="I944" s="9"/>
      <c r="J944" s="9"/>
      <c r="K944" s="9"/>
      <c r="L944" s="9"/>
      <c r="M944" s="9"/>
      <c r="N944" s="9"/>
      <c r="O944" s="9"/>
      <c r="P944" s="9"/>
      <c r="Q944" s="9"/>
      <c r="R944" s="9"/>
      <c r="S944" s="9"/>
      <c r="T944" s="9"/>
      <c r="U944" s="9"/>
      <c r="V944" s="9"/>
      <c r="W944" s="9"/>
      <c r="X944" s="9"/>
      <c r="Y944" s="9"/>
      <c r="Z944" s="9"/>
    </row>
    <row r="945" spans="1:26" ht="16.5" customHeight="1">
      <c r="A945" s="180"/>
      <c r="B945" s="180"/>
      <c r="C945" s="180"/>
      <c r="D945" s="180"/>
      <c r="E945" s="180"/>
      <c r="F945" s="180"/>
      <c r="G945" s="181"/>
      <c r="H945" s="9"/>
      <c r="I945" s="9"/>
      <c r="J945" s="9"/>
      <c r="K945" s="9"/>
      <c r="L945" s="9"/>
      <c r="M945" s="9"/>
      <c r="N945" s="9"/>
      <c r="O945" s="9"/>
      <c r="P945" s="9"/>
      <c r="Q945" s="9"/>
      <c r="R945" s="9"/>
      <c r="S945" s="9"/>
      <c r="T945" s="9"/>
      <c r="U945" s="9"/>
      <c r="V945" s="9"/>
      <c r="W945" s="9"/>
      <c r="X945" s="9"/>
      <c r="Y945" s="9"/>
      <c r="Z945" s="9"/>
    </row>
    <row r="946" spans="1:26" ht="16.5" customHeight="1">
      <c r="A946" s="180"/>
      <c r="B946" s="180"/>
      <c r="C946" s="180"/>
      <c r="D946" s="180"/>
      <c r="E946" s="180"/>
      <c r="F946" s="180"/>
      <c r="G946" s="181"/>
      <c r="H946" s="9"/>
      <c r="I946" s="9"/>
      <c r="J946" s="9"/>
      <c r="K946" s="9"/>
      <c r="L946" s="9"/>
      <c r="M946" s="9"/>
      <c r="N946" s="9"/>
      <c r="O946" s="9"/>
      <c r="P946" s="9"/>
      <c r="Q946" s="9"/>
      <c r="R946" s="9"/>
      <c r="S946" s="9"/>
      <c r="T946" s="9"/>
      <c r="U946" s="9"/>
      <c r="V946" s="9"/>
      <c r="W946" s="9"/>
      <c r="X946" s="9"/>
      <c r="Y946" s="9"/>
      <c r="Z946" s="9"/>
    </row>
    <row r="947" spans="1:26" ht="16.5" customHeight="1">
      <c r="A947" s="180"/>
      <c r="B947" s="180"/>
      <c r="C947" s="180"/>
      <c r="D947" s="180"/>
      <c r="E947" s="180"/>
      <c r="F947" s="180"/>
      <c r="G947" s="181"/>
      <c r="H947" s="9"/>
      <c r="I947" s="9"/>
      <c r="J947" s="9"/>
      <c r="K947" s="9"/>
      <c r="L947" s="9"/>
      <c r="M947" s="9"/>
      <c r="N947" s="9"/>
      <c r="O947" s="9"/>
      <c r="P947" s="9"/>
      <c r="Q947" s="9"/>
      <c r="R947" s="9"/>
      <c r="S947" s="9"/>
      <c r="T947" s="9"/>
      <c r="U947" s="9"/>
      <c r="V947" s="9"/>
      <c r="W947" s="9"/>
      <c r="X947" s="9"/>
      <c r="Y947" s="9"/>
      <c r="Z947" s="9"/>
    </row>
    <row r="948" spans="1:26" ht="16.5" customHeight="1">
      <c r="A948" s="180"/>
      <c r="B948" s="180"/>
      <c r="C948" s="180"/>
      <c r="D948" s="180"/>
      <c r="E948" s="180"/>
      <c r="F948" s="180"/>
      <c r="G948" s="181"/>
      <c r="H948" s="9"/>
      <c r="I948" s="9"/>
      <c r="J948" s="9"/>
      <c r="K948" s="9"/>
      <c r="L948" s="9"/>
      <c r="M948" s="9"/>
      <c r="N948" s="9"/>
      <c r="O948" s="9"/>
      <c r="P948" s="9"/>
      <c r="Q948" s="9"/>
      <c r="R948" s="9"/>
      <c r="S948" s="9"/>
      <c r="T948" s="9"/>
      <c r="U948" s="9"/>
      <c r="V948" s="9"/>
      <c r="W948" s="9"/>
      <c r="X948" s="9"/>
      <c r="Y948" s="9"/>
      <c r="Z948" s="9"/>
    </row>
    <row r="949" spans="1:26" ht="16.5" customHeight="1">
      <c r="A949" s="180"/>
      <c r="B949" s="180"/>
      <c r="C949" s="180"/>
      <c r="D949" s="180"/>
      <c r="E949" s="180"/>
      <c r="F949" s="180"/>
      <c r="G949" s="181"/>
      <c r="H949" s="9"/>
      <c r="I949" s="9"/>
      <c r="J949" s="9"/>
      <c r="K949" s="9"/>
      <c r="L949" s="9"/>
      <c r="M949" s="9"/>
      <c r="N949" s="9"/>
      <c r="O949" s="9"/>
      <c r="P949" s="9"/>
      <c r="Q949" s="9"/>
      <c r="R949" s="9"/>
      <c r="S949" s="9"/>
      <c r="T949" s="9"/>
      <c r="U949" s="9"/>
      <c r="V949" s="9"/>
      <c r="W949" s="9"/>
      <c r="X949" s="9"/>
      <c r="Y949" s="9"/>
      <c r="Z949" s="9"/>
    </row>
    <row r="950" spans="1:26" ht="16.5" customHeight="1">
      <c r="A950" s="180"/>
      <c r="B950" s="180"/>
      <c r="C950" s="180"/>
      <c r="D950" s="180"/>
      <c r="E950" s="180"/>
      <c r="F950" s="180"/>
      <c r="G950" s="181"/>
      <c r="H950" s="9"/>
      <c r="I950" s="9"/>
      <c r="J950" s="9"/>
      <c r="K950" s="9"/>
      <c r="L950" s="9"/>
      <c r="M950" s="9"/>
      <c r="N950" s="9"/>
      <c r="O950" s="9"/>
      <c r="P950" s="9"/>
      <c r="Q950" s="9"/>
      <c r="R950" s="9"/>
      <c r="S950" s="9"/>
      <c r="T950" s="9"/>
      <c r="U950" s="9"/>
      <c r="V950" s="9"/>
      <c r="W950" s="9"/>
      <c r="X950" s="9"/>
      <c r="Y950" s="9"/>
      <c r="Z950" s="9"/>
    </row>
    <row r="951" spans="1:26" ht="16.5" customHeight="1">
      <c r="A951" s="180"/>
      <c r="B951" s="180"/>
      <c r="C951" s="180"/>
      <c r="D951" s="180"/>
      <c r="E951" s="180"/>
      <c r="F951" s="180"/>
      <c r="G951" s="181"/>
      <c r="H951" s="9"/>
      <c r="I951" s="9"/>
      <c r="J951" s="9"/>
      <c r="K951" s="9"/>
      <c r="L951" s="9"/>
      <c r="M951" s="9"/>
      <c r="N951" s="9"/>
      <c r="O951" s="9"/>
      <c r="P951" s="9"/>
      <c r="Q951" s="9"/>
      <c r="R951" s="9"/>
      <c r="S951" s="9"/>
      <c r="T951" s="9"/>
      <c r="U951" s="9"/>
      <c r="V951" s="9"/>
      <c r="W951" s="9"/>
      <c r="X951" s="9"/>
      <c r="Y951" s="9"/>
      <c r="Z951" s="9"/>
    </row>
    <row r="952" spans="1:26" ht="16.5" customHeight="1">
      <c r="A952" s="180"/>
      <c r="B952" s="180"/>
      <c r="C952" s="180"/>
      <c r="D952" s="180"/>
      <c r="E952" s="180"/>
      <c r="F952" s="180"/>
      <c r="G952" s="181"/>
      <c r="H952" s="9"/>
      <c r="I952" s="9"/>
      <c r="J952" s="9"/>
      <c r="K952" s="9"/>
      <c r="L952" s="9"/>
      <c r="M952" s="9"/>
      <c r="N952" s="9"/>
      <c r="O952" s="9"/>
      <c r="P952" s="9"/>
      <c r="Q952" s="9"/>
      <c r="R952" s="9"/>
      <c r="S952" s="9"/>
      <c r="T952" s="9"/>
      <c r="U952" s="9"/>
      <c r="V952" s="9"/>
      <c r="W952" s="9"/>
      <c r="X952" s="9"/>
      <c r="Y952" s="9"/>
      <c r="Z952" s="9"/>
    </row>
    <row r="953" spans="1:26" ht="16.5" customHeight="1">
      <c r="A953" s="180"/>
      <c r="B953" s="180"/>
      <c r="C953" s="180"/>
      <c r="D953" s="180"/>
      <c r="E953" s="180"/>
      <c r="F953" s="180"/>
      <c r="G953" s="181"/>
      <c r="H953" s="9"/>
      <c r="I953" s="9"/>
      <c r="J953" s="9"/>
      <c r="K953" s="9"/>
      <c r="L953" s="9"/>
      <c r="M953" s="9"/>
      <c r="N953" s="9"/>
      <c r="O953" s="9"/>
      <c r="P953" s="9"/>
      <c r="Q953" s="9"/>
      <c r="R953" s="9"/>
      <c r="S953" s="9"/>
      <c r="T953" s="9"/>
      <c r="U953" s="9"/>
      <c r="V953" s="9"/>
      <c r="W953" s="9"/>
      <c r="X953" s="9"/>
      <c r="Y953" s="9"/>
      <c r="Z953" s="9"/>
    </row>
    <row r="954" spans="1:26" ht="16.5" customHeight="1">
      <c r="A954" s="180"/>
      <c r="B954" s="180"/>
      <c r="C954" s="180"/>
      <c r="D954" s="180"/>
      <c r="E954" s="180"/>
      <c r="F954" s="180"/>
      <c r="G954" s="181"/>
      <c r="H954" s="9"/>
      <c r="I954" s="9"/>
      <c r="J954" s="9"/>
      <c r="K954" s="9"/>
      <c r="L954" s="9"/>
      <c r="M954" s="9"/>
      <c r="N954" s="9"/>
      <c r="O954" s="9"/>
      <c r="P954" s="9"/>
      <c r="Q954" s="9"/>
      <c r="R954" s="9"/>
      <c r="S954" s="9"/>
      <c r="T954" s="9"/>
      <c r="U954" s="9"/>
      <c r="V954" s="9"/>
      <c r="W954" s="9"/>
      <c r="X954" s="9"/>
      <c r="Y954" s="9"/>
      <c r="Z954" s="9"/>
    </row>
    <row r="955" spans="1:26" ht="16.5" customHeight="1">
      <c r="A955" s="180"/>
      <c r="B955" s="180"/>
      <c r="C955" s="180"/>
      <c r="D955" s="180"/>
      <c r="E955" s="180"/>
      <c r="F955" s="180"/>
      <c r="G955" s="181"/>
      <c r="H955" s="9"/>
      <c r="I955" s="9"/>
      <c r="J955" s="9"/>
      <c r="K955" s="9"/>
      <c r="L955" s="9"/>
      <c r="M955" s="9"/>
      <c r="N955" s="9"/>
      <c r="O955" s="9"/>
      <c r="P955" s="9"/>
      <c r="Q955" s="9"/>
      <c r="R955" s="9"/>
      <c r="S955" s="9"/>
      <c r="T955" s="9"/>
      <c r="U955" s="9"/>
      <c r="V955" s="9"/>
      <c r="W955" s="9"/>
      <c r="X955" s="9"/>
      <c r="Y955" s="9"/>
      <c r="Z955" s="9"/>
    </row>
    <row r="956" spans="1:26" ht="16.5" customHeight="1">
      <c r="A956" s="180"/>
      <c r="B956" s="180"/>
      <c r="C956" s="180"/>
      <c r="D956" s="180"/>
      <c r="E956" s="180"/>
      <c r="F956" s="180"/>
      <c r="G956" s="181"/>
      <c r="H956" s="9"/>
      <c r="I956" s="9"/>
      <c r="J956" s="9"/>
      <c r="K956" s="9"/>
      <c r="L956" s="9"/>
      <c r="M956" s="9"/>
      <c r="N956" s="9"/>
      <c r="O956" s="9"/>
      <c r="P956" s="9"/>
      <c r="Q956" s="9"/>
      <c r="R956" s="9"/>
      <c r="S956" s="9"/>
      <c r="T956" s="9"/>
      <c r="U956" s="9"/>
      <c r="V956" s="9"/>
      <c r="W956" s="9"/>
      <c r="X956" s="9"/>
      <c r="Y956" s="9"/>
      <c r="Z956" s="9"/>
    </row>
    <row r="957" spans="1:26" ht="16.5" customHeight="1">
      <c r="A957" s="180"/>
      <c r="B957" s="180"/>
      <c r="C957" s="180"/>
      <c r="D957" s="180"/>
      <c r="E957" s="180"/>
      <c r="F957" s="180"/>
      <c r="G957" s="181"/>
      <c r="H957" s="9"/>
      <c r="I957" s="9"/>
      <c r="J957" s="9"/>
      <c r="K957" s="9"/>
      <c r="L957" s="9"/>
      <c r="M957" s="9"/>
      <c r="N957" s="9"/>
      <c r="O957" s="9"/>
      <c r="P957" s="9"/>
      <c r="Q957" s="9"/>
      <c r="R957" s="9"/>
      <c r="S957" s="9"/>
      <c r="T957" s="9"/>
      <c r="U957" s="9"/>
      <c r="V957" s="9"/>
      <c r="W957" s="9"/>
      <c r="X957" s="9"/>
      <c r="Y957" s="9"/>
      <c r="Z957" s="9"/>
    </row>
    <row r="958" spans="1:26" ht="16.5" customHeight="1">
      <c r="A958" s="180"/>
      <c r="B958" s="180"/>
      <c r="C958" s="180"/>
      <c r="D958" s="180"/>
      <c r="E958" s="180"/>
      <c r="F958" s="180"/>
      <c r="G958" s="181"/>
      <c r="H958" s="9"/>
      <c r="I958" s="9"/>
      <c r="J958" s="9"/>
      <c r="K958" s="9"/>
      <c r="L958" s="9"/>
      <c r="M958" s="9"/>
      <c r="N958" s="9"/>
      <c r="O958" s="9"/>
      <c r="P958" s="9"/>
      <c r="Q958" s="9"/>
      <c r="R958" s="9"/>
      <c r="S958" s="9"/>
      <c r="T958" s="9"/>
      <c r="U958" s="9"/>
      <c r="V958" s="9"/>
      <c r="W958" s="9"/>
      <c r="X958" s="9"/>
      <c r="Y958" s="9"/>
      <c r="Z958" s="9"/>
    </row>
    <row r="959" spans="1:26" ht="16.5" customHeight="1">
      <c r="A959" s="180"/>
      <c r="B959" s="180"/>
      <c r="C959" s="180"/>
      <c r="D959" s="180"/>
      <c r="E959" s="180"/>
      <c r="F959" s="180"/>
      <c r="G959" s="181"/>
      <c r="H959" s="9"/>
      <c r="I959" s="9"/>
      <c r="J959" s="9"/>
      <c r="K959" s="9"/>
      <c r="L959" s="9"/>
      <c r="M959" s="9"/>
      <c r="N959" s="9"/>
      <c r="O959" s="9"/>
      <c r="P959" s="9"/>
      <c r="Q959" s="9"/>
      <c r="R959" s="9"/>
      <c r="S959" s="9"/>
      <c r="T959" s="9"/>
      <c r="U959" s="9"/>
      <c r="V959" s="9"/>
      <c r="W959" s="9"/>
      <c r="X959" s="9"/>
      <c r="Y959" s="9"/>
      <c r="Z959" s="9"/>
    </row>
    <row r="960" spans="1:26" ht="16.5" customHeight="1">
      <c r="A960" s="180"/>
      <c r="B960" s="180"/>
      <c r="C960" s="180"/>
      <c r="D960" s="180"/>
      <c r="E960" s="180"/>
      <c r="F960" s="180"/>
      <c r="G960" s="181"/>
      <c r="H960" s="9"/>
      <c r="I960" s="9"/>
      <c r="J960" s="9"/>
      <c r="K960" s="9"/>
      <c r="L960" s="9"/>
      <c r="M960" s="9"/>
      <c r="N960" s="9"/>
      <c r="O960" s="9"/>
      <c r="P960" s="9"/>
      <c r="Q960" s="9"/>
      <c r="R960" s="9"/>
      <c r="S960" s="9"/>
      <c r="T960" s="9"/>
      <c r="U960" s="9"/>
      <c r="V960" s="9"/>
      <c r="W960" s="9"/>
      <c r="X960" s="9"/>
      <c r="Y960" s="9"/>
      <c r="Z960" s="9"/>
    </row>
    <row r="961" spans="1:26" ht="16.5" customHeight="1">
      <c r="A961" s="180"/>
      <c r="B961" s="180"/>
      <c r="C961" s="180"/>
      <c r="D961" s="180"/>
      <c r="E961" s="180"/>
      <c r="F961" s="180"/>
      <c r="G961" s="181"/>
      <c r="H961" s="9"/>
      <c r="I961" s="9"/>
      <c r="J961" s="9"/>
      <c r="K961" s="9"/>
      <c r="L961" s="9"/>
      <c r="M961" s="9"/>
      <c r="N961" s="9"/>
      <c r="O961" s="9"/>
      <c r="P961" s="9"/>
      <c r="Q961" s="9"/>
      <c r="R961" s="9"/>
      <c r="S961" s="9"/>
      <c r="T961" s="9"/>
      <c r="U961" s="9"/>
      <c r="V961" s="9"/>
      <c r="W961" s="9"/>
      <c r="X961" s="9"/>
      <c r="Y961" s="9"/>
      <c r="Z961" s="9"/>
    </row>
    <row r="962" spans="1:26" ht="16.5" customHeight="1">
      <c r="A962" s="180"/>
      <c r="B962" s="180"/>
      <c r="C962" s="180"/>
      <c r="D962" s="180"/>
      <c r="E962" s="180"/>
      <c r="F962" s="180"/>
      <c r="G962" s="181"/>
      <c r="H962" s="9"/>
      <c r="I962" s="9"/>
      <c r="J962" s="9"/>
      <c r="K962" s="9"/>
      <c r="L962" s="9"/>
      <c r="M962" s="9"/>
      <c r="N962" s="9"/>
      <c r="O962" s="9"/>
      <c r="P962" s="9"/>
      <c r="Q962" s="9"/>
      <c r="R962" s="9"/>
      <c r="S962" s="9"/>
      <c r="T962" s="9"/>
      <c r="U962" s="9"/>
      <c r="V962" s="9"/>
      <c r="W962" s="9"/>
      <c r="X962" s="9"/>
      <c r="Y962" s="9"/>
      <c r="Z962" s="9"/>
    </row>
    <row r="963" spans="1:26" ht="16.5" customHeight="1">
      <c r="A963" s="180"/>
      <c r="B963" s="180"/>
      <c r="C963" s="180"/>
      <c r="D963" s="180"/>
      <c r="E963" s="180"/>
      <c r="F963" s="180"/>
      <c r="G963" s="181"/>
      <c r="H963" s="9"/>
      <c r="I963" s="9"/>
      <c r="J963" s="9"/>
      <c r="K963" s="9"/>
      <c r="L963" s="9"/>
      <c r="M963" s="9"/>
      <c r="N963" s="9"/>
      <c r="O963" s="9"/>
      <c r="P963" s="9"/>
      <c r="Q963" s="9"/>
      <c r="R963" s="9"/>
      <c r="S963" s="9"/>
      <c r="T963" s="9"/>
      <c r="U963" s="9"/>
      <c r="V963" s="9"/>
      <c r="W963" s="9"/>
      <c r="X963" s="9"/>
      <c r="Y963" s="9"/>
      <c r="Z963" s="9"/>
    </row>
    <row r="964" spans="1:26" ht="16.5" customHeight="1">
      <c r="A964" s="180"/>
      <c r="B964" s="180"/>
      <c r="C964" s="180"/>
      <c r="D964" s="180"/>
      <c r="E964" s="180"/>
      <c r="F964" s="180"/>
      <c r="G964" s="181"/>
      <c r="H964" s="9"/>
      <c r="I964" s="9"/>
      <c r="J964" s="9"/>
      <c r="K964" s="9"/>
      <c r="L964" s="9"/>
      <c r="M964" s="9"/>
      <c r="N964" s="9"/>
      <c r="O964" s="9"/>
      <c r="P964" s="9"/>
      <c r="Q964" s="9"/>
      <c r="R964" s="9"/>
      <c r="S964" s="9"/>
      <c r="T964" s="9"/>
      <c r="U964" s="9"/>
      <c r="V964" s="9"/>
      <c r="W964" s="9"/>
      <c r="X964" s="9"/>
      <c r="Y964" s="9"/>
      <c r="Z964" s="9"/>
    </row>
    <row r="965" spans="1:26" ht="16.5" customHeight="1">
      <c r="A965" s="180"/>
      <c r="B965" s="180"/>
      <c r="C965" s="180"/>
      <c r="D965" s="180"/>
      <c r="E965" s="180"/>
      <c r="F965" s="180"/>
      <c r="G965" s="181"/>
      <c r="H965" s="9"/>
      <c r="I965" s="9"/>
      <c r="J965" s="9"/>
      <c r="K965" s="9"/>
      <c r="L965" s="9"/>
      <c r="M965" s="9"/>
      <c r="N965" s="9"/>
      <c r="O965" s="9"/>
      <c r="P965" s="9"/>
      <c r="Q965" s="9"/>
      <c r="R965" s="9"/>
      <c r="S965" s="9"/>
      <c r="T965" s="9"/>
      <c r="U965" s="9"/>
      <c r="V965" s="9"/>
      <c r="W965" s="9"/>
      <c r="X965" s="9"/>
      <c r="Y965" s="9"/>
      <c r="Z965" s="9"/>
    </row>
    <row r="966" spans="1:26" ht="16.5" customHeight="1">
      <c r="A966" s="180"/>
      <c r="B966" s="180"/>
      <c r="C966" s="180"/>
      <c r="D966" s="180"/>
      <c r="E966" s="180"/>
      <c r="F966" s="180"/>
      <c r="G966" s="181"/>
      <c r="H966" s="9"/>
      <c r="I966" s="9"/>
      <c r="J966" s="9"/>
      <c r="K966" s="9"/>
      <c r="L966" s="9"/>
      <c r="M966" s="9"/>
      <c r="N966" s="9"/>
      <c r="O966" s="9"/>
      <c r="P966" s="9"/>
      <c r="Q966" s="9"/>
      <c r="R966" s="9"/>
      <c r="S966" s="9"/>
      <c r="T966" s="9"/>
      <c r="U966" s="9"/>
      <c r="V966" s="9"/>
      <c r="W966" s="9"/>
      <c r="X966" s="9"/>
      <c r="Y966" s="9"/>
      <c r="Z966" s="9"/>
    </row>
    <row r="967" spans="1:26" ht="16.5" customHeight="1">
      <c r="A967" s="180"/>
      <c r="B967" s="180"/>
      <c r="C967" s="180"/>
      <c r="D967" s="180"/>
      <c r="E967" s="180"/>
      <c r="F967" s="180"/>
      <c r="G967" s="181"/>
      <c r="H967" s="9"/>
      <c r="I967" s="9"/>
      <c r="J967" s="9"/>
      <c r="K967" s="9"/>
      <c r="L967" s="9"/>
      <c r="M967" s="9"/>
      <c r="N967" s="9"/>
      <c r="O967" s="9"/>
      <c r="P967" s="9"/>
      <c r="Q967" s="9"/>
      <c r="R967" s="9"/>
      <c r="S967" s="9"/>
      <c r="T967" s="9"/>
      <c r="U967" s="9"/>
      <c r="V967" s="9"/>
      <c r="W967" s="9"/>
      <c r="X967" s="9"/>
      <c r="Y967" s="9"/>
      <c r="Z967" s="9"/>
    </row>
    <row r="968" spans="1:26" ht="16.5" customHeight="1">
      <c r="A968" s="180"/>
      <c r="B968" s="180"/>
      <c r="C968" s="180"/>
      <c r="D968" s="180"/>
      <c r="E968" s="180"/>
      <c r="F968" s="180"/>
      <c r="G968" s="181"/>
      <c r="H968" s="9"/>
      <c r="I968" s="9"/>
      <c r="J968" s="9"/>
      <c r="K968" s="9"/>
      <c r="L968" s="9"/>
      <c r="M968" s="9"/>
      <c r="N968" s="9"/>
      <c r="O968" s="9"/>
      <c r="P968" s="9"/>
      <c r="Q968" s="9"/>
      <c r="R968" s="9"/>
      <c r="S968" s="9"/>
      <c r="T968" s="9"/>
      <c r="U968" s="9"/>
      <c r="V968" s="9"/>
      <c r="W968" s="9"/>
      <c r="X968" s="9"/>
      <c r="Y968" s="9"/>
      <c r="Z968" s="9"/>
    </row>
    <row r="969" spans="1:26" ht="16.5" customHeight="1">
      <c r="A969" s="180"/>
      <c r="B969" s="180"/>
      <c r="C969" s="180"/>
      <c r="D969" s="180"/>
      <c r="E969" s="180"/>
      <c r="F969" s="180"/>
      <c r="G969" s="181"/>
      <c r="H969" s="9"/>
      <c r="I969" s="9"/>
      <c r="J969" s="9"/>
      <c r="K969" s="9"/>
      <c r="L969" s="9"/>
      <c r="M969" s="9"/>
      <c r="N969" s="9"/>
      <c r="O969" s="9"/>
      <c r="P969" s="9"/>
      <c r="Q969" s="9"/>
      <c r="R969" s="9"/>
      <c r="S969" s="9"/>
      <c r="T969" s="9"/>
      <c r="U969" s="9"/>
      <c r="V969" s="9"/>
      <c r="W969" s="9"/>
      <c r="X969" s="9"/>
      <c r="Y969" s="9"/>
      <c r="Z969" s="9"/>
    </row>
    <row r="970" spans="1:26" ht="16.5" customHeight="1">
      <c r="A970" s="180"/>
      <c r="B970" s="180"/>
      <c r="C970" s="180"/>
      <c r="D970" s="180"/>
      <c r="E970" s="180"/>
      <c r="F970" s="180"/>
      <c r="G970" s="181"/>
      <c r="H970" s="9"/>
      <c r="I970" s="9"/>
      <c r="J970" s="9"/>
      <c r="K970" s="9"/>
      <c r="L970" s="9"/>
      <c r="M970" s="9"/>
      <c r="N970" s="9"/>
      <c r="O970" s="9"/>
      <c r="P970" s="9"/>
      <c r="Q970" s="9"/>
      <c r="R970" s="9"/>
      <c r="S970" s="9"/>
      <c r="T970" s="9"/>
      <c r="U970" s="9"/>
      <c r="V970" s="9"/>
      <c r="W970" s="9"/>
      <c r="X970" s="9"/>
      <c r="Y970" s="9"/>
      <c r="Z970" s="9"/>
    </row>
    <row r="971" spans="1:26" ht="16.5" customHeight="1">
      <c r="A971" s="180"/>
      <c r="B971" s="180"/>
      <c r="C971" s="180"/>
      <c r="D971" s="180"/>
      <c r="E971" s="180"/>
      <c r="F971" s="180"/>
      <c r="G971" s="181"/>
      <c r="H971" s="9"/>
      <c r="I971" s="9"/>
      <c r="J971" s="9"/>
      <c r="K971" s="9"/>
      <c r="L971" s="9"/>
      <c r="M971" s="9"/>
      <c r="N971" s="9"/>
      <c r="O971" s="9"/>
      <c r="P971" s="9"/>
      <c r="Q971" s="9"/>
      <c r="R971" s="9"/>
      <c r="S971" s="9"/>
      <c r="T971" s="9"/>
      <c r="U971" s="9"/>
      <c r="V971" s="9"/>
      <c r="W971" s="9"/>
      <c r="X971" s="9"/>
      <c r="Y971" s="9"/>
      <c r="Z971" s="9"/>
    </row>
    <row r="972" spans="1:26" ht="16.5" customHeight="1">
      <c r="A972" s="180"/>
      <c r="B972" s="180"/>
      <c r="C972" s="180"/>
      <c r="D972" s="180"/>
      <c r="E972" s="180"/>
      <c r="F972" s="180"/>
      <c r="G972" s="181"/>
      <c r="H972" s="9"/>
      <c r="I972" s="9"/>
      <c r="J972" s="9"/>
      <c r="K972" s="9"/>
      <c r="L972" s="9"/>
      <c r="M972" s="9"/>
      <c r="N972" s="9"/>
      <c r="O972" s="9"/>
      <c r="P972" s="9"/>
      <c r="Q972" s="9"/>
      <c r="R972" s="9"/>
      <c r="S972" s="9"/>
      <c r="T972" s="9"/>
      <c r="U972" s="9"/>
      <c r="V972" s="9"/>
      <c r="W972" s="9"/>
      <c r="X972" s="9"/>
      <c r="Y972" s="9"/>
      <c r="Z972" s="9"/>
    </row>
    <row r="973" spans="1:26" ht="16.5" customHeight="1">
      <c r="A973" s="180"/>
      <c r="B973" s="180"/>
      <c r="C973" s="180"/>
      <c r="D973" s="180"/>
      <c r="E973" s="180"/>
      <c r="F973" s="180"/>
      <c r="G973" s="181"/>
      <c r="H973" s="9"/>
      <c r="I973" s="9"/>
      <c r="J973" s="9"/>
      <c r="K973" s="9"/>
      <c r="L973" s="9"/>
      <c r="M973" s="9"/>
      <c r="N973" s="9"/>
      <c r="O973" s="9"/>
      <c r="P973" s="9"/>
      <c r="Q973" s="9"/>
      <c r="R973" s="9"/>
      <c r="S973" s="9"/>
      <c r="T973" s="9"/>
      <c r="U973" s="9"/>
      <c r="V973" s="9"/>
      <c r="W973" s="9"/>
      <c r="X973" s="9"/>
      <c r="Y973" s="9"/>
      <c r="Z973" s="9"/>
    </row>
    <row r="974" spans="1:26" ht="16.5" customHeight="1">
      <c r="A974" s="180"/>
      <c r="B974" s="180"/>
      <c r="C974" s="180"/>
      <c r="D974" s="180"/>
      <c r="E974" s="180"/>
      <c r="F974" s="180"/>
      <c r="G974" s="181"/>
      <c r="H974" s="9"/>
      <c r="I974" s="9"/>
      <c r="J974" s="9"/>
      <c r="K974" s="9"/>
      <c r="L974" s="9"/>
      <c r="M974" s="9"/>
      <c r="N974" s="9"/>
      <c r="O974" s="9"/>
      <c r="P974" s="9"/>
      <c r="Q974" s="9"/>
      <c r="R974" s="9"/>
      <c r="S974" s="9"/>
      <c r="T974" s="9"/>
      <c r="U974" s="9"/>
      <c r="V974" s="9"/>
      <c r="W974" s="9"/>
      <c r="X974" s="9"/>
      <c r="Y974" s="9"/>
      <c r="Z974" s="9"/>
    </row>
    <row r="975" spans="1:26" ht="16.5" customHeight="1">
      <c r="A975" s="180"/>
      <c r="B975" s="180"/>
      <c r="C975" s="180"/>
      <c r="D975" s="180"/>
      <c r="E975" s="180"/>
      <c r="F975" s="180"/>
      <c r="G975" s="181"/>
      <c r="H975" s="9"/>
      <c r="I975" s="9"/>
      <c r="J975" s="9"/>
      <c r="K975" s="9"/>
      <c r="L975" s="9"/>
      <c r="M975" s="9"/>
      <c r="N975" s="9"/>
      <c r="O975" s="9"/>
      <c r="P975" s="9"/>
      <c r="Q975" s="9"/>
      <c r="R975" s="9"/>
      <c r="S975" s="9"/>
      <c r="T975" s="9"/>
      <c r="U975" s="9"/>
      <c r="V975" s="9"/>
      <c r="W975" s="9"/>
      <c r="X975" s="9"/>
      <c r="Y975" s="9"/>
      <c r="Z975" s="9"/>
    </row>
    <row r="976" spans="1:26" ht="16.5" customHeight="1">
      <c r="A976" s="180"/>
      <c r="B976" s="180"/>
      <c r="C976" s="180"/>
      <c r="D976" s="180"/>
      <c r="E976" s="180"/>
      <c r="F976" s="180"/>
      <c r="G976" s="181"/>
      <c r="H976" s="9"/>
      <c r="I976" s="9"/>
      <c r="J976" s="9"/>
      <c r="K976" s="9"/>
      <c r="L976" s="9"/>
      <c r="M976" s="9"/>
      <c r="N976" s="9"/>
      <c r="O976" s="9"/>
      <c r="P976" s="9"/>
      <c r="Q976" s="9"/>
      <c r="R976" s="9"/>
      <c r="S976" s="9"/>
      <c r="T976" s="9"/>
      <c r="U976" s="9"/>
      <c r="V976" s="9"/>
      <c r="W976" s="9"/>
      <c r="X976" s="9"/>
      <c r="Y976" s="9"/>
      <c r="Z976" s="9"/>
    </row>
    <row r="977" spans="1:26" ht="16.5" customHeight="1">
      <c r="A977" s="180"/>
      <c r="B977" s="180"/>
      <c r="C977" s="180"/>
      <c r="D977" s="180"/>
      <c r="E977" s="180"/>
      <c r="F977" s="180"/>
      <c r="G977" s="181"/>
      <c r="H977" s="9"/>
      <c r="I977" s="9"/>
      <c r="J977" s="9"/>
      <c r="K977" s="9"/>
      <c r="L977" s="9"/>
      <c r="M977" s="9"/>
      <c r="N977" s="9"/>
      <c r="O977" s="9"/>
      <c r="P977" s="9"/>
      <c r="Q977" s="9"/>
      <c r="R977" s="9"/>
      <c r="S977" s="9"/>
      <c r="T977" s="9"/>
      <c r="U977" s="9"/>
      <c r="V977" s="9"/>
      <c r="W977" s="9"/>
      <c r="X977" s="9"/>
      <c r="Y977" s="9"/>
      <c r="Z977" s="9"/>
    </row>
    <row r="978" spans="1:26" ht="16.5" customHeight="1">
      <c r="A978" s="180"/>
      <c r="B978" s="180"/>
      <c r="C978" s="180"/>
      <c r="D978" s="180"/>
      <c r="E978" s="180"/>
      <c r="F978" s="180"/>
      <c r="G978" s="181"/>
      <c r="H978" s="9"/>
      <c r="I978" s="9"/>
      <c r="J978" s="9"/>
      <c r="K978" s="9"/>
      <c r="L978" s="9"/>
      <c r="M978" s="9"/>
      <c r="N978" s="9"/>
      <c r="O978" s="9"/>
      <c r="P978" s="9"/>
      <c r="Q978" s="9"/>
      <c r="R978" s="9"/>
      <c r="S978" s="9"/>
      <c r="T978" s="9"/>
      <c r="U978" s="9"/>
      <c r="V978" s="9"/>
      <c r="W978" s="9"/>
      <c r="X978" s="9"/>
      <c r="Y978" s="9"/>
      <c r="Z978" s="9"/>
    </row>
    <row r="979" spans="1:26" ht="16.5" customHeight="1">
      <c r="A979" s="180"/>
      <c r="B979" s="180"/>
      <c r="C979" s="180"/>
      <c r="D979" s="180"/>
      <c r="E979" s="180"/>
      <c r="F979" s="180"/>
      <c r="G979" s="181"/>
      <c r="H979" s="9"/>
      <c r="I979" s="9"/>
      <c r="J979" s="9"/>
      <c r="K979" s="9"/>
      <c r="L979" s="9"/>
      <c r="M979" s="9"/>
      <c r="N979" s="9"/>
      <c r="O979" s="9"/>
      <c r="P979" s="9"/>
      <c r="Q979" s="9"/>
      <c r="R979" s="9"/>
      <c r="S979" s="9"/>
      <c r="T979" s="9"/>
      <c r="U979" s="9"/>
      <c r="V979" s="9"/>
      <c r="W979" s="9"/>
      <c r="X979" s="9"/>
      <c r="Y979" s="9"/>
      <c r="Z979" s="9"/>
    </row>
    <row r="980" spans="1:26" ht="16.5" customHeight="1">
      <c r="A980" s="180"/>
      <c r="B980" s="180"/>
      <c r="C980" s="180"/>
      <c r="D980" s="180"/>
      <c r="E980" s="180"/>
      <c r="F980" s="180"/>
      <c r="G980" s="181"/>
      <c r="H980" s="9"/>
      <c r="I980" s="9"/>
      <c r="J980" s="9"/>
      <c r="K980" s="9"/>
      <c r="L980" s="9"/>
      <c r="M980" s="9"/>
      <c r="N980" s="9"/>
      <c r="O980" s="9"/>
      <c r="P980" s="9"/>
      <c r="Q980" s="9"/>
      <c r="R980" s="9"/>
      <c r="S980" s="9"/>
      <c r="T980" s="9"/>
      <c r="U980" s="9"/>
      <c r="V980" s="9"/>
      <c r="W980" s="9"/>
      <c r="X980" s="9"/>
      <c r="Y980" s="9"/>
      <c r="Z980" s="9"/>
    </row>
    <row r="981" spans="1:26" ht="16.5" customHeight="1">
      <c r="A981" s="180"/>
      <c r="B981" s="180"/>
      <c r="C981" s="180"/>
      <c r="D981" s="180"/>
      <c r="E981" s="180"/>
      <c r="F981" s="180"/>
      <c r="G981" s="181"/>
      <c r="H981" s="9"/>
      <c r="I981" s="9"/>
      <c r="J981" s="9"/>
      <c r="K981" s="9"/>
      <c r="L981" s="9"/>
      <c r="M981" s="9"/>
      <c r="N981" s="9"/>
      <c r="O981" s="9"/>
      <c r="P981" s="9"/>
      <c r="Q981" s="9"/>
      <c r="R981" s="9"/>
      <c r="S981" s="9"/>
      <c r="T981" s="9"/>
      <c r="U981" s="9"/>
      <c r="V981" s="9"/>
      <c r="W981" s="9"/>
      <c r="X981" s="9"/>
      <c r="Y981" s="9"/>
      <c r="Z981" s="9"/>
    </row>
    <row r="982" spans="1:26" ht="16.5" customHeight="1">
      <c r="A982" s="180"/>
      <c r="B982" s="180"/>
      <c r="C982" s="180"/>
      <c r="D982" s="180"/>
      <c r="E982" s="180"/>
      <c r="F982" s="180"/>
      <c r="G982" s="181"/>
      <c r="H982" s="9"/>
      <c r="I982" s="9"/>
      <c r="J982" s="9"/>
      <c r="K982" s="9"/>
      <c r="L982" s="9"/>
      <c r="M982" s="9"/>
      <c r="N982" s="9"/>
      <c r="O982" s="9"/>
      <c r="P982" s="9"/>
      <c r="Q982" s="9"/>
      <c r="R982" s="9"/>
      <c r="S982" s="9"/>
      <c r="T982" s="9"/>
      <c r="U982" s="9"/>
      <c r="V982" s="9"/>
      <c r="W982" s="9"/>
      <c r="X982" s="9"/>
      <c r="Y982" s="9"/>
      <c r="Z982" s="9"/>
    </row>
    <row r="983" spans="1:26" ht="16.5" customHeight="1">
      <c r="A983" s="180"/>
      <c r="B983" s="180"/>
      <c r="C983" s="180"/>
      <c r="D983" s="180"/>
      <c r="E983" s="180"/>
      <c r="F983" s="180"/>
      <c r="G983" s="181"/>
      <c r="H983" s="9"/>
      <c r="I983" s="9"/>
      <c r="J983" s="9"/>
      <c r="K983" s="9"/>
      <c r="L983" s="9"/>
      <c r="M983" s="9"/>
      <c r="N983" s="9"/>
      <c r="O983" s="9"/>
      <c r="P983" s="9"/>
      <c r="Q983" s="9"/>
      <c r="R983" s="9"/>
      <c r="S983" s="9"/>
      <c r="T983" s="9"/>
      <c r="U983" s="9"/>
      <c r="V983" s="9"/>
      <c r="W983" s="9"/>
      <c r="X983" s="9"/>
      <c r="Y983" s="9"/>
      <c r="Z983" s="9"/>
    </row>
    <row r="984" spans="1:26" ht="16.5" customHeight="1">
      <c r="A984" s="180"/>
      <c r="B984" s="180"/>
      <c r="C984" s="180"/>
      <c r="D984" s="180"/>
      <c r="E984" s="180"/>
      <c r="F984" s="180"/>
      <c r="G984" s="181"/>
      <c r="H984" s="9"/>
      <c r="I984" s="9"/>
      <c r="J984" s="9"/>
      <c r="K984" s="9"/>
      <c r="L984" s="9"/>
      <c r="M984" s="9"/>
      <c r="N984" s="9"/>
      <c r="O984" s="9"/>
      <c r="P984" s="9"/>
      <c r="Q984" s="9"/>
      <c r="R984" s="9"/>
      <c r="S984" s="9"/>
      <c r="T984" s="9"/>
      <c r="U984" s="9"/>
      <c r="V984" s="9"/>
      <c r="W984" s="9"/>
      <c r="X984" s="9"/>
      <c r="Y984" s="9"/>
      <c r="Z984" s="9"/>
    </row>
    <row r="985" spans="1:26" ht="16.5" customHeight="1">
      <c r="A985" s="180"/>
      <c r="B985" s="180"/>
      <c r="C985" s="180"/>
      <c r="D985" s="180"/>
      <c r="E985" s="180"/>
      <c r="F985" s="180"/>
      <c r="G985" s="181"/>
      <c r="H985" s="9"/>
      <c r="I985" s="9"/>
      <c r="J985" s="9"/>
      <c r="K985" s="9"/>
      <c r="L985" s="9"/>
      <c r="M985" s="9"/>
      <c r="N985" s="9"/>
      <c r="O985" s="9"/>
      <c r="P985" s="9"/>
      <c r="Q985" s="9"/>
      <c r="R985" s="9"/>
      <c r="S985" s="9"/>
      <c r="T985" s="9"/>
      <c r="U985" s="9"/>
      <c r="V985" s="9"/>
      <c r="W985" s="9"/>
      <c r="X985" s="9"/>
      <c r="Y985" s="9"/>
      <c r="Z985" s="9"/>
    </row>
    <row r="986" spans="1:26" ht="16.5" customHeight="1">
      <c r="A986" s="180"/>
      <c r="B986" s="180"/>
      <c r="C986" s="180"/>
      <c r="D986" s="180"/>
      <c r="E986" s="180"/>
      <c r="F986" s="180"/>
      <c r="G986" s="181"/>
      <c r="H986" s="9"/>
      <c r="I986" s="9"/>
      <c r="J986" s="9"/>
      <c r="K986" s="9"/>
      <c r="L986" s="9"/>
      <c r="M986" s="9"/>
      <c r="N986" s="9"/>
      <c r="O986" s="9"/>
      <c r="P986" s="9"/>
      <c r="Q986" s="9"/>
      <c r="R986" s="9"/>
      <c r="S986" s="9"/>
      <c r="T986" s="9"/>
      <c r="U986" s="9"/>
      <c r="V986" s="9"/>
      <c r="W986" s="9"/>
      <c r="X986" s="9"/>
      <c r="Y986" s="9"/>
      <c r="Z986" s="9"/>
    </row>
    <row r="987" spans="1:26" ht="16.5" customHeight="1">
      <c r="A987" s="180"/>
      <c r="B987" s="180"/>
      <c r="C987" s="180"/>
      <c r="D987" s="180"/>
      <c r="E987" s="180"/>
      <c r="F987" s="180"/>
      <c r="G987" s="181"/>
      <c r="H987" s="9"/>
      <c r="I987" s="9"/>
      <c r="J987" s="9"/>
      <c r="K987" s="9"/>
      <c r="L987" s="9"/>
      <c r="M987" s="9"/>
      <c r="N987" s="9"/>
      <c r="O987" s="9"/>
      <c r="P987" s="9"/>
      <c r="Q987" s="9"/>
      <c r="R987" s="9"/>
      <c r="S987" s="9"/>
      <c r="T987" s="9"/>
      <c r="U987" s="9"/>
      <c r="V987" s="9"/>
      <c r="W987" s="9"/>
      <c r="X987" s="9"/>
      <c r="Y987" s="9"/>
      <c r="Z987" s="9"/>
    </row>
    <row r="988" spans="1:26" ht="16.5" customHeight="1">
      <c r="A988" s="180"/>
      <c r="B988" s="180"/>
      <c r="C988" s="180"/>
      <c r="D988" s="180"/>
      <c r="E988" s="180"/>
      <c r="F988" s="180"/>
      <c r="G988" s="181"/>
      <c r="H988" s="9"/>
      <c r="I988" s="9"/>
      <c r="J988" s="9"/>
      <c r="K988" s="9"/>
      <c r="L988" s="9"/>
      <c r="M988" s="9"/>
      <c r="N988" s="9"/>
      <c r="O988" s="9"/>
      <c r="P988" s="9"/>
      <c r="Q988" s="9"/>
      <c r="R988" s="9"/>
      <c r="S988" s="9"/>
      <c r="T988" s="9"/>
      <c r="U988" s="9"/>
      <c r="V988" s="9"/>
      <c r="W988" s="9"/>
      <c r="X988" s="9"/>
      <c r="Y988" s="9"/>
      <c r="Z988" s="9"/>
    </row>
    <row r="989" spans="1:26" ht="16.5" customHeight="1">
      <c r="A989" s="180"/>
      <c r="B989" s="180"/>
      <c r="C989" s="180"/>
      <c r="D989" s="180"/>
      <c r="E989" s="180"/>
      <c r="F989" s="180"/>
      <c r="G989" s="181"/>
      <c r="H989" s="9"/>
      <c r="I989" s="9"/>
      <c r="J989" s="9"/>
      <c r="K989" s="9"/>
      <c r="L989" s="9"/>
      <c r="M989" s="9"/>
      <c r="N989" s="9"/>
      <c r="O989" s="9"/>
      <c r="P989" s="9"/>
      <c r="Q989" s="9"/>
      <c r="R989" s="9"/>
      <c r="S989" s="9"/>
      <c r="T989" s="9"/>
      <c r="U989" s="9"/>
      <c r="V989" s="9"/>
      <c r="W989" s="9"/>
      <c r="X989" s="9"/>
      <c r="Y989" s="9"/>
      <c r="Z989" s="9"/>
    </row>
    <row r="990" spans="1:26" ht="16.5" customHeight="1">
      <c r="A990" s="180"/>
      <c r="B990" s="180"/>
      <c r="C990" s="180"/>
      <c r="D990" s="180"/>
      <c r="E990" s="180"/>
      <c r="F990" s="180"/>
      <c r="G990" s="181"/>
      <c r="H990" s="9"/>
      <c r="I990" s="9"/>
      <c r="J990" s="9"/>
      <c r="K990" s="9"/>
      <c r="L990" s="9"/>
      <c r="M990" s="9"/>
      <c r="N990" s="9"/>
      <c r="O990" s="9"/>
      <c r="P990" s="9"/>
      <c r="Q990" s="9"/>
      <c r="R990" s="9"/>
      <c r="S990" s="9"/>
      <c r="T990" s="9"/>
      <c r="U990" s="9"/>
      <c r="V990" s="9"/>
      <c r="W990" s="9"/>
      <c r="X990" s="9"/>
      <c r="Y990" s="9"/>
      <c r="Z990" s="9"/>
    </row>
    <row r="991" spans="1:26" ht="16.5" customHeight="1">
      <c r="A991" s="180"/>
      <c r="B991" s="180"/>
      <c r="C991" s="180"/>
      <c r="D991" s="180"/>
      <c r="E991" s="180"/>
      <c r="F991" s="180"/>
      <c r="G991" s="181"/>
      <c r="H991" s="9"/>
      <c r="I991" s="9"/>
      <c r="J991" s="9"/>
      <c r="K991" s="9"/>
      <c r="L991" s="9"/>
      <c r="M991" s="9"/>
      <c r="N991" s="9"/>
      <c r="O991" s="9"/>
      <c r="P991" s="9"/>
      <c r="Q991" s="9"/>
      <c r="R991" s="9"/>
      <c r="S991" s="9"/>
      <c r="T991" s="9"/>
      <c r="U991" s="9"/>
      <c r="V991" s="9"/>
      <c r="W991" s="9"/>
      <c r="X991" s="9"/>
      <c r="Y991" s="9"/>
      <c r="Z991" s="9"/>
    </row>
    <row r="992" spans="1:26" ht="16.5" customHeight="1">
      <c r="A992" s="180"/>
      <c r="B992" s="180"/>
      <c r="C992" s="180"/>
      <c r="D992" s="180"/>
      <c r="E992" s="180"/>
      <c r="F992" s="180"/>
      <c r="G992" s="181"/>
      <c r="H992" s="9"/>
      <c r="I992" s="9"/>
      <c r="J992" s="9"/>
      <c r="K992" s="9"/>
      <c r="L992" s="9"/>
      <c r="M992" s="9"/>
      <c r="N992" s="9"/>
      <c r="O992" s="9"/>
      <c r="P992" s="9"/>
      <c r="Q992" s="9"/>
      <c r="R992" s="9"/>
      <c r="S992" s="9"/>
      <c r="T992" s="9"/>
      <c r="U992" s="9"/>
      <c r="V992" s="9"/>
      <c r="W992" s="9"/>
      <c r="X992" s="9"/>
      <c r="Y992" s="9"/>
      <c r="Z992" s="9"/>
    </row>
    <row r="993" spans="1:26" ht="16.5" customHeight="1">
      <c r="A993" s="180"/>
      <c r="B993" s="180"/>
      <c r="C993" s="180"/>
      <c r="D993" s="180"/>
      <c r="E993" s="180"/>
      <c r="F993" s="180"/>
      <c r="G993" s="181"/>
      <c r="H993" s="9"/>
      <c r="I993" s="9"/>
      <c r="J993" s="9"/>
      <c r="K993" s="9"/>
      <c r="L993" s="9"/>
      <c r="M993" s="9"/>
      <c r="N993" s="9"/>
      <c r="O993" s="9"/>
      <c r="P993" s="9"/>
      <c r="Q993" s="9"/>
      <c r="R993" s="9"/>
      <c r="S993" s="9"/>
      <c r="T993" s="9"/>
      <c r="U993" s="9"/>
      <c r="V993" s="9"/>
      <c r="W993" s="9"/>
      <c r="X993" s="9"/>
      <c r="Y993" s="9"/>
      <c r="Z993" s="9"/>
    </row>
    <row r="994" spans="1:26" ht="16.5" customHeight="1">
      <c r="A994" s="180"/>
      <c r="B994" s="180"/>
      <c r="C994" s="180"/>
      <c r="D994" s="180"/>
      <c r="E994" s="180"/>
      <c r="F994" s="180"/>
      <c r="G994" s="181"/>
      <c r="H994" s="9"/>
      <c r="I994" s="9"/>
      <c r="J994" s="9"/>
      <c r="K994" s="9"/>
      <c r="L994" s="9"/>
      <c r="M994" s="9"/>
      <c r="N994" s="9"/>
      <c r="O994" s="9"/>
      <c r="P994" s="9"/>
      <c r="Q994" s="9"/>
      <c r="R994" s="9"/>
      <c r="S994" s="9"/>
      <c r="T994" s="9"/>
      <c r="U994" s="9"/>
      <c r="V994" s="9"/>
      <c r="W994" s="9"/>
      <c r="X994" s="9"/>
      <c r="Y994" s="9"/>
      <c r="Z994" s="9"/>
    </row>
    <row r="995" spans="1:26" ht="16.5" customHeight="1">
      <c r="A995" s="180"/>
      <c r="B995" s="180"/>
      <c r="C995" s="180"/>
      <c r="D995" s="180"/>
      <c r="E995" s="180"/>
      <c r="F995" s="180"/>
      <c r="G995" s="181"/>
      <c r="H995" s="9"/>
      <c r="I995" s="9"/>
      <c r="J995" s="9"/>
      <c r="K995" s="9"/>
      <c r="L995" s="9"/>
      <c r="M995" s="9"/>
      <c r="N995" s="9"/>
      <c r="O995" s="9"/>
      <c r="P995" s="9"/>
      <c r="Q995" s="9"/>
      <c r="R995" s="9"/>
      <c r="S995" s="9"/>
      <c r="T995" s="9"/>
      <c r="U995" s="9"/>
      <c r="V995" s="9"/>
      <c r="W995" s="9"/>
      <c r="X995" s="9"/>
      <c r="Y995" s="9"/>
      <c r="Z995" s="9"/>
    </row>
    <row r="996" spans="1:26" ht="16.5" customHeight="1">
      <c r="A996" s="180"/>
      <c r="B996" s="180"/>
      <c r="C996" s="180"/>
      <c r="D996" s="180"/>
      <c r="E996" s="180"/>
      <c r="F996" s="180"/>
      <c r="G996" s="181"/>
      <c r="H996" s="9"/>
      <c r="I996" s="9"/>
      <c r="J996" s="9"/>
      <c r="K996" s="9"/>
      <c r="L996" s="9"/>
      <c r="M996" s="9"/>
      <c r="N996" s="9"/>
      <c r="O996" s="9"/>
      <c r="P996" s="9"/>
      <c r="Q996" s="9"/>
      <c r="R996" s="9"/>
      <c r="S996" s="9"/>
      <c r="T996" s="9"/>
      <c r="U996" s="9"/>
      <c r="V996" s="9"/>
      <c r="W996" s="9"/>
      <c r="X996" s="9"/>
      <c r="Y996" s="9"/>
      <c r="Z996" s="9"/>
    </row>
    <row r="997" spans="1:26" ht="16.5" customHeight="1">
      <c r="A997" s="180"/>
      <c r="B997" s="180"/>
      <c r="C997" s="180"/>
      <c r="D997" s="180"/>
      <c r="E997" s="180"/>
      <c r="F997" s="180"/>
      <c r="G997" s="181"/>
      <c r="H997" s="9"/>
      <c r="I997" s="9"/>
      <c r="J997" s="9"/>
      <c r="K997" s="9"/>
      <c r="L997" s="9"/>
      <c r="M997" s="9"/>
      <c r="N997" s="9"/>
      <c r="O997" s="9"/>
      <c r="P997" s="9"/>
      <c r="Q997" s="9"/>
      <c r="R997" s="9"/>
      <c r="S997" s="9"/>
      <c r="T997" s="9"/>
      <c r="U997" s="9"/>
      <c r="V997" s="9"/>
      <c r="W997" s="9"/>
      <c r="X997" s="9"/>
      <c r="Y997" s="9"/>
      <c r="Z997" s="9"/>
    </row>
    <row r="998" spans="1:26" ht="16.5" customHeight="1">
      <c r="A998" s="180"/>
      <c r="B998" s="180"/>
      <c r="C998" s="180"/>
      <c r="D998" s="180"/>
      <c r="E998" s="180"/>
      <c r="F998" s="180"/>
      <c r="G998" s="181"/>
      <c r="H998" s="9"/>
      <c r="I998" s="9"/>
      <c r="J998" s="9"/>
      <c r="K998" s="9"/>
      <c r="L998" s="9"/>
      <c r="M998" s="9"/>
      <c r="N998" s="9"/>
      <c r="O998" s="9"/>
      <c r="P998" s="9"/>
      <c r="Q998" s="9"/>
      <c r="R998" s="9"/>
      <c r="S998" s="9"/>
      <c r="T998" s="9"/>
      <c r="U998" s="9"/>
      <c r="V998" s="9"/>
      <c r="W998" s="9"/>
      <c r="X998" s="9"/>
      <c r="Y998" s="9"/>
      <c r="Z998" s="9"/>
    </row>
    <row r="999" spans="1:26" ht="16.5" customHeight="1">
      <c r="A999" s="180"/>
      <c r="B999" s="180"/>
      <c r="C999" s="180"/>
      <c r="D999" s="180"/>
      <c r="E999" s="180"/>
      <c r="F999" s="180"/>
      <c r="G999" s="181"/>
      <c r="H999" s="9"/>
      <c r="I999" s="9"/>
      <c r="J999" s="9"/>
      <c r="K999" s="9"/>
      <c r="L999" s="9"/>
      <c r="M999" s="9"/>
      <c r="N999" s="9"/>
      <c r="O999" s="9"/>
      <c r="P999" s="9"/>
      <c r="Q999" s="9"/>
      <c r="R999" s="9"/>
      <c r="S999" s="9"/>
      <c r="T999" s="9"/>
      <c r="U999" s="9"/>
      <c r="V999" s="9"/>
      <c r="W999" s="9"/>
      <c r="X999" s="9"/>
      <c r="Y999" s="9"/>
      <c r="Z999" s="9"/>
    </row>
    <row r="1000" spans="1:26" ht="16.5" customHeight="1">
      <c r="A1000" s="180"/>
      <c r="B1000" s="180"/>
      <c r="C1000" s="180"/>
      <c r="D1000" s="180"/>
      <c r="E1000" s="180"/>
      <c r="F1000" s="180"/>
      <c r="G1000" s="181"/>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7F7F7F"/>
  </sheetPr>
  <dimension ref="A1:K1000"/>
  <sheetViews>
    <sheetView workbookViewId="0"/>
  </sheetViews>
  <sheetFormatPr defaultColWidth="14.42578125" defaultRowHeight="15" customHeight="1"/>
  <cols>
    <col min="1" max="1" width="8.7109375" customWidth="1"/>
    <col min="2" max="2" width="9.85546875" customWidth="1"/>
    <col min="3" max="3" width="7.42578125" customWidth="1"/>
    <col min="4" max="5" width="65.5703125" customWidth="1"/>
    <col min="6" max="7" width="5.42578125" customWidth="1"/>
    <col min="8" max="9" width="65.5703125" customWidth="1"/>
    <col min="10" max="10" width="12" customWidth="1"/>
    <col min="11" max="11" width="12.7109375" customWidth="1"/>
    <col min="12" max="26" width="8.7109375" customWidth="1"/>
  </cols>
  <sheetData>
    <row r="1" spans="1:11" ht="16.5" customHeight="1">
      <c r="A1" s="19" t="s">
        <v>18884</v>
      </c>
      <c r="B1" s="505" t="s">
        <v>335</v>
      </c>
      <c r="C1" s="505" t="s">
        <v>18886</v>
      </c>
      <c r="D1" s="505" t="s">
        <v>18887</v>
      </c>
      <c r="E1" s="505" t="s">
        <v>26</v>
      </c>
      <c r="F1" s="505" t="s">
        <v>18888</v>
      </c>
      <c r="G1" s="505" t="s">
        <v>18889</v>
      </c>
      <c r="H1" s="505" t="s">
        <v>12956</v>
      </c>
      <c r="I1" s="505" t="s">
        <v>18890</v>
      </c>
      <c r="J1" s="505" t="s">
        <v>137</v>
      </c>
      <c r="K1" s="506" t="s">
        <v>28</v>
      </c>
    </row>
    <row r="2" spans="1:11" ht="16.5" customHeight="1">
      <c r="A2" s="840" t="s">
        <v>18892</v>
      </c>
      <c r="B2" s="704"/>
      <c r="C2" s="704"/>
      <c r="D2" s="704"/>
      <c r="E2" s="704"/>
      <c r="F2" s="704"/>
      <c r="G2" s="704"/>
      <c r="H2" s="704"/>
      <c r="I2" s="704"/>
      <c r="J2" s="704"/>
      <c r="K2" s="688"/>
    </row>
    <row r="3" spans="1:11" ht="16.5" customHeight="1">
      <c r="A3" s="835" t="s">
        <v>18894</v>
      </c>
      <c r="B3" s="704"/>
      <c r="C3" s="704"/>
      <c r="D3" s="704"/>
      <c r="E3" s="704"/>
      <c r="F3" s="704"/>
      <c r="G3" s="704"/>
      <c r="H3" s="704"/>
      <c r="I3" s="704"/>
      <c r="J3" s="704"/>
      <c r="K3" s="688"/>
    </row>
    <row r="4" spans="1:11" ht="16.5" customHeight="1">
      <c r="A4" s="833"/>
      <c r="B4" s="841" t="s">
        <v>18896</v>
      </c>
      <c r="C4" s="394">
        <v>1</v>
      </c>
      <c r="D4" s="821" t="s">
        <v>18899</v>
      </c>
      <c r="E4" s="333" t="s">
        <v>18900</v>
      </c>
      <c r="F4" s="78" t="s">
        <v>18454</v>
      </c>
      <c r="G4" s="78" t="s">
        <v>18463</v>
      </c>
      <c r="H4" s="120" t="s">
        <v>18903</v>
      </c>
      <c r="I4" s="120" t="s">
        <v>18904</v>
      </c>
      <c r="J4" s="336"/>
      <c r="K4" s="2" t="s">
        <v>70</v>
      </c>
    </row>
    <row r="5" spans="1:11" ht="16.5" customHeight="1">
      <c r="A5" s="665"/>
      <c r="B5" s="665"/>
      <c r="C5" s="394">
        <v>2</v>
      </c>
      <c r="D5" s="665"/>
      <c r="E5" s="333" t="s">
        <v>18908</v>
      </c>
      <c r="F5" s="78" t="s">
        <v>18454</v>
      </c>
      <c r="G5" s="78" t="s">
        <v>18463</v>
      </c>
      <c r="H5" s="120" t="s">
        <v>18909</v>
      </c>
      <c r="I5" s="120" t="s">
        <v>18910</v>
      </c>
      <c r="J5" s="336"/>
      <c r="K5" s="2" t="s">
        <v>70</v>
      </c>
    </row>
    <row r="6" spans="1:11" ht="16.5" customHeight="1">
      <c r="A6" s="666"/>
      <c r="B6" s="666"/>
      <c r="C6" s="394">
        <v>3</v>
      </c>
      <c r="D6" s="666"/>
      <c r="E6" s="333" t="s">
        <v>18912</v>
      </c>
      <c r="F6" s="78" t="s">
        <v>18454</v>
      </c>
      <c r="G6" s="78" t="s">
        <v>18463</v>
      </c>
      <c r="H6" s="120" t="s">
        <v>18913</v>
      </c>
      <c r="I6" s="120" t="s">
        <v>18914</v>
      </c>
      <c r="J6" s="336"/>
      <c r="K6" s="2" t="s">
        <v>70</v>
      </c>
    </row>
    <row r="7" spans="1:11" ht="16.5" customHeight="1">
      <c r="A7" s="833"/>
      <c r="B7" s="834">
        <v>1002</v>
      </c>
      <c r="C7" s="394">
        <v>1</v>
      </c>
      <c r="D7" s="821" t="s">
        <v>18916</v>
      </c>
      <c r="E7" s="333" t="s">
        <v>18918</v>
      </c>
      <c r="F7" s="78" t="s">
        <v>18454</v>
      </c>
      <c r="G7" s="78" t="s">
        <v>18463</v>
      </c>
      <c r="H7" s="120" t="s">
        <v>18919</v>
      </c>
      <c r="I7" s="120" t="s">
        <v>18920</v>
      </c>
      <c r="J7" s="336"/>
      <c r="K7" s="2" t="s">
        <v>70</v>
      </c>
    </row>
    <row r="8" spans="1:11" ht="16.5" customHeight="1">
      <c r="A8" s="665"/>
      <c r="B8" s="665"/>
      <c r="C8" s="394">
        <v>2</v>
      </c>
      <c r="D8" s="665"/>
      <c r="E8" s="333" t="s">
        <v>18924</v>
      </c>
      <c r="F8" s="78" t="s">
        <v>18454</v>
      </c>
      <c r="G8" s="78" t="s">
        <v>18463</v>
      </c>
      <c r="H8" s="120" t="s">
        <v>18925</v>
      </c>
      <c r="I8" s="120" t="s">
        <v>18926</v>
      </c>
      <c r="J8" s="336"/>
      <c r="K8" s="2" t="s">
        <v>70</v>
      </c>
    </row>
    <row r="9" spans="1:11" ht="16.5" customHeight="1">
      <c r="A9" s="665"/>
      <c r="B9" s="665"/>
      <c r="C9" s="394">
        <v>3</v>
      </c>
      <c r="D9" s="665"/>
      <c r="E9" s="333" t="s">
        <v>18928</v>
      </c>
      <c r="F9" s="78" t="s">
        <v>18454</v>
      </c>
      <c r="G9" s="78" t="s">
        <v>18463</v>
      </c>
      <c r="H9" s="120" t="s">
        <v>18929</v>
      </c>
      <c r="I9" s="120" t="s">
        <v>18930</v>
      </c>
      <c r="J9" s="336"/>
      <c r="K9" s="2" t="s">
        <v>70</v>
      </c>
    </row>
    <row r="10" spans="1:11" ht="16.5" customHeight="1">
      <c r="A10" s="666"/>
      <c r="B10" s="666"/>
      <c r="C10" s="394">
        <v>4</v>
      </c>
      <c r="D10" s="666"/>
      <c r="E10" s="333" t="s">
        <v>18931</v>
      </c>
      <c r="F10" s="78" t="s">
        <v>18454</v>
      </c>
      <c r="G10" s="78" t="s">
        <v>18463</v>
      </c>
      <c r="H10" s="120" t="s">
        <v>18932</v>
      </c>
      <c r="I10" s="120" t="s">
        <v>18933</v>
      </c>
      <c r="J10" s="336"/>
      <c r="K10" s="2" t="s">
        <v>70</v>
      </c>
    </row>
    <row r="11" spans="1:11" ht="16.5" customHeight="1">
      <c r="A11" s="833"/>
      <c r="B11" s="834">
        <v>1003</v>
      </c>
      <c r="C11" s="394">
        <v>1</v>
      </c>
      <c r="D11" s="821" t="s">
        <v>18934</v>
      </c>
      <c r="E11" s="333" t="s">
        <v>18935</v>
      </c>
      <c r="F11" s="78" t="s">
        <v>18454</v>
      </c>
      <c r="G11" s="78" t="s">
        <v>18463</v>
      </c>
      <c r="H11" s="120" t="s">
        <v>18936</v>
      </c>
      <c r="I11" s="120" t="s">
        <v>18936</v>
      </c>
      <c r="J11" s="336"/>
      <c r="K11" s="2" t="s">
        <v>70</v>
      </c>
    </row>
    <row r="12" spans="1:11" ht="16.5" customHeight="1">
      <c r="A12" s="665"/>
      <c r="B12" s="665"/>
      <c r="C12" s="394">
        <v>2</v>
      </c>
      <c r="D12" s="665"/>
      <c r="E12" s="333" t="s">
        <v>18937</v>
      </c>
      <c r="F12" s="78" t="s">
        <v>18454</v>
      </c>
      <c r="G12" s="78" t="s">
        <v>18463</v>
      </c>
      <c r="H12" s="120" t="s">
        <v>18938</v>
      </c>
      <c r="I12" s="120" t="s">
        <v>18938</v>
      </c>
      <c r="J12" s="336"/>
      <c r="K12" s="2" t="s">
        <v>70</v>
      </c>
    </row>
    <row r="13" spans="1:11" ht="16.5" customHeight="1">
      <c r="A13" s="665"/>
      <c r="B13" s="665"/>
      <c r="C13" s="394">
        <v>3</v>
      </c>
      <c r="D13" s="665"/>
      <c r="E13" s="333" t="s">
        <v>18939</v>
      </c>
      <c r="F13" s="78" t="s">
        <v>18454</v>
      </c>
      <c r="G13" s="78" t="s">
        <v>18463</v>
      </c>
      <c r="H13" s="120" t="s">
        <v>18940</v>
      </c>
      <c r="I13" s="120" t="s">
        <v>18940</v>
      </c>
      <c r="J13" s="336"/>
      <c r="K13" s="2" t="s">
        <v>70</v>
      </c>
    </row>
    <row r="14" spans="1:11" ht="16.5" customHeight="1">
      <c r="A14" s="665"/>
      <c r="B14" s="665"/>
      <c r="C14" s="394">
        <v>4</v>
      </c>
      <c r="D14" s="665"/>
      <c r="E14" s="333" t="s">
        <v>18941</v>
      </c>
      <c r="F14" s="78" t="s">
        <v>18454</v>
      </c>
      <c r="G14" s="78" t="s">
        <v>18463</v>
      </c>
      <c r="H14" s="120" t="s">
        <v>18942</v>
      </c>
      <c r="I14" s="120" t="s">
        <v>18943</v>
      </c>
      <c r="J14" s="336"/>
      <c r="K14" s="2" t="s">
        <v>70</v>
      </c>
    </row>
    <row r="15" spans="1:11" ht="16.5" customHeight="1">
      <c r="A15" s="665"/>
      <c r="B15" s="665"/>
      <c r="C15" s="394">
        <v>5</v>
      </c>
      <c r="D15" s="665"/>
      <c r="E15" s="333" t="s">
        <v>18944</v>
      </c>
      <c r="F15" s="78" t="s">
        <v>18454</v>
      </c>
      <c r="G15" s="78" t="s">
        <v>18463</v>
      </c>
      <c r="H15" s="120" t="s">
        <v>18945</v>
      </c>
      <c r="I15" s="120" t="s">
        <v>18946</v>
      </c>
      <c r="J15" s="336"/>
      <c r="K15" s="2" t="s">
        <v>70</v>
      </c>
    </row>
    <row r="16" spans="1:11" ht="16.5" customHeight="1">
      <c r="A16" s="666"/>
      <c r="B16" s="666"/>
      <c r="C16" s="394">
        <v>6</v>
      </c>
      <c r="D16" s="666"/>
      <c r="E16" s="333" t="s">
        <v>18948</v>
      </c>
      <c r="F16" s="78" t="s">
        <v>18454</v>
      </c>
      <c r="G16" s="78" t="s">
        <v>18463</v>
      </c>
      <c r="H16" s="120" t="s">
        <v>18949</v>
      </c>
      <c r="I16" s="120" t="s">
        <v>18950</v>
      </c>
      <c r="J16" s="336"/>
      <c r="K16" s="2" t="s">
        <v>70</v>
      </c>
    </row>
    <row r="17" spans="1:11" ht="16.5" customHeight="1">
      <c r="A17" s="833"/>
      <c r="B17" s="834">
        <v>1004</v>
      </c>
      <c r="C17" s="394">
        <v>1</v>
      </c>
      <c r="D17" s="821" t="s">
        <v>18952</v>
      </c>
      <c r="E17" s="333" t="s">
        <v>18953</v>
      </c>
      <c r="F17" s="78" t="s">
        <v>18454</v>
      </c>
      <c r="G17" s="78" t="s">
        <v>18465</v>
      </c>
      <c r="H17" s="120" t="s">
        <v>18954</v>
      </c>
      <c r="I17" s="120" t="s">
        <v>18955</v>
      </c>
      <c r="J17" s="336"/>
      <c r="K17" s="2" t="s">
        <v>70</v>
      </c>
    </row>
    <row r="18" spans="1:11" ht="16.5" customHeight="1">
      <c r="A18" s="665"/>
      <c r="B18" s="665"/>
      <c r="C18" s="394">
        <v>2</v>
      </c>
      <c r="D18" s="665"/>
      <c r="E18" s="333" t="s">
        <v>18956</v>
      </c>
      <c r="F18" s="78" t="s">
        <v>18454</v>
      </c>
      <c r="G18" s="78" t="s">
        <v>18463</v>
      </c>
      <c r="H18" s="120" t="s">
        <v>18957</v>
      </c>
      <c r="I18" s="120" t="s">
        <v>18958</v>
      </c>
      <c r="J18" s="336"/>
      <c r="K18" s="2" t="s">
        <v>70</v>
      </c>
    </row>
    <row r="19" spans="1:11" ht="16.5" customHeight="1">
      <c r="A19" s="665"/>
      <c r="B19" s="665"/>
      <c r="C19" s="394">
        <v>3</v>
      </c>
      <c r="D19" s="665"/>
      <c r="E19" s="333" t="s">
        <v>18959</v>
      </c>
      <c r="F19" s="78" t="s">
        <v>18454</v>
      </c>
      <c r="G19" s="78" t="s">
        <v>18465</v>
      </c>
      <c r="H19" s="120" t="s">
        <v>18960</v>
      </c>
      <c r="I19" s="120" t="s">
        <v>18960</v>
      </c>
      <c r="J19" s="336"/>
      <c r="K19" s="2" t="s">
        <v>70</v>
      </c>
    </row>
    <row r="20" spans="1:11" ht="16.5" customHeight="1">
      <c r="A20" s="666"/>
      <c r="B20" s="666"/>
      <c r="C20" s="394">
        <v>4</v>
      </c>
      <c r="D20" s="666"/>
      <c r="E20" s="333" t="s">
        <v>18961</v>
      </c>
      <c r="F20" s="78" t="s">
        <v>18454</v>
      </c>
      <c r="G20" s="78" t="s">
        <v>18465</v>
      </c>
      <c r="H20" s="120" t="s">
        <v>18962</v>
      </c>
      <c r="I20" s="120" t="s">
        <v>18963</v>
      </c>
      <c r="J20" s="336"/>
      <c r="K20" s="2" t="s">
        <v>70</v>
      </c>
    </row>
    <row r="21" spans="1:11" ht="16.5" customHeight="1">
      <c r="A21" s="833"/>
      <c r="B21" s="834">
        <v>1005</v>
      </c>
      <c r="C21" s="394">
        <v>1</v>
      </c>
      <c r="D21" s="821" t="s">
        <v>18964</v>
      </c>
      <c r="E21" s="333" t="s">
        <v>18966</v>
      </c>
      <c r="F21" s="78" t="s">
        <v>18454</v>
      </c>
      <c r="G21" s="78" t="s">
        <v>18463</v>
      </c>
      <c r="H21" s="120" t="s">
        <v>18967</v>
      </c>
      <c r="I21" s="120" t="s">
        <v>18968</v>
      </c>
      <c r="J21" s="336"/>
      <c r="K21" s="2" t="s">
        <v>70</v>
      </c>
    </row>
    <row r="22" spans="1:11" ht="16.5" customHeight="1">
      <c r="A22" s="666"/>
      <c r="B22" s="666"/>
      <c r="C22" s="394">
        <v>2</v>
      </c>
      <c r="D22" s="666"/>
      <c r="E22" s="333" t="s">
        <v>18948</v>
      </c>
      <c r="F22" s="78" t="s">
        <v>18454</v>
      </c>
      <c r="G22" s="78" t="s">
        <v>18463</v>
      </c>
      <c r="H22" s="120" t="s">
        <v>18969</v>
      </c>
      <c r="I22" s="120" t="s">
        <v>18950</v>
      </c>
      <c r="J22" s="336"/>
      <c r="K22" s="2" t="s">
        <v>70</v>
      </c>
    </row>
    <row r="23" spans="1:11" ht="16.5" customHeight="1">
      <c r="A23" s="423"/>
      <c r="B23" s="394">
        <v>1006</v>
      </c>
      <c r="C23" s="394">
        <v>1</v>
      </c>
      <c r="D23" s="437" t="s">
        <v>18970</v>
      </c>
      <c r="E23" s="333" t="s">
        <v>18971</v>
      </c>
      <c r="F23" s="78" t="s">
        <v>18454</v>
      </c>
      <c r="G23" s="78" t="s">
        <v>18463</v>
      </c>
      <c r="H23" s="120" t="s">
        <v>18972</v>
      </c>
      <c r="I23" s="120" t="s">
        <v>18973</v>
      </c>
      <c r="J23" s="336"/>
      <c r="K23" s="2" t="s">
        <v>70</v>
      </c>
    </row>
    <row r="24" spans="1:11" ht="16.5" customHeight="1">
      <c r="A24" s="835" t="s">
        <v>18974</v>
      </c>
      <c r="B24" s="704"/>
      <c r="C24" s="704"/>
      <c r="D24" s="704"/>
      <c r="E24" s="704"/>
      <c r="F24" s="704"/>
      <c r="G24" s="704"/>
      <c r="H24" s="704"/>
      <c r="I24" s="704"/>
      <c r="J24" s="688"/>
      <c r="K24" s="2" t="s">
        <v>70</v>
      </c>
    </row>
    <row r="25" spans="1:11" ht="16.5" customHeight="1">
      <c r="A25" s="423"/>
      <c r="B25" s="394">
        <v>1007</v>
      </c>
      <c r="C25" s="394">
        <v>1</v>
      </c>
      <c r="D25" s="437" t="s">
        <v>18975</v>
      </c>
      <c r="E25" s="333" t="s">
        <v>18976</v>
      </c>
      <c r="F25" s="26" t="s">
        <v>18454</v>
      </c>
      <c r="G25" s="26" t="s">
        <v>18463</v>
      </c>
      <c r="H25" s="120" t="s">
        <v>18977</v>
      </c>
      <c r="I25" s="120" t="s">
        <v>18978</v>
      </c>
      <c r="J25" s="336" t="s">
        <v>158</v>
      </c>
      <c r="K25" s="2" t="s">
        <v>70</v>
      </c>
    </row>
    <row r="26" spans="1:11" ht="16.5" customHeight="1">
      <c r="A26" s="833"/>
      <c r="B26" s="841" t="s">
        <v>18979</v>
      </c>
      <c r="C26" s="394">
        <v>1</v>
      </c>
      <c r="D26" s="821" t="s">
        <v>18980</v>
      </c>
      <c r="E26" s="333" t="s">
        <v>18981</v>
      </c>
      <c r="F26" s="26" t="s">
        <v>18454</v>
      </c>
      <c r="G26" s="26" t="s">
        <v>18463</v>
      </c>
      <c r="H26" s="120" t="s">
        <v>18982</v>
      </c>
      <c r="I26" s="120" t="s">
        <v>18983</v>
      </c>
      <c r="J26" s="336" t="s">
        <v>158</v>
      </c>
      <c r="K26" s="2" t="s">
        <v>70</v>
      </c>
    </row>
    <row r="27" spans="1:11" ht="16.5" customHeight="1">
      <c r="A27" s="666"/>
      <c r="B27" s="666"/>
      <c r="C27" s="394">
        <v>2</v>
      </c>
      <c r="D27" s="666"/>
      <c r="E27" s="333" t="s">
        <v>18984</v>
      </c>
      <c r="F27" s="26" t="s">
        <v>18454</v>
      </c>
      <c r="G27" s="26" t="s">
        <v>18463</v>
      </c>
      <c r="H27" s="120" t="s">
        <v>18982</v>
      </c>
      <c r="I27" s="120" t="s">
        <v>18983</v>
      </c>
      <c r="J27" s="336" t="s">
        <v>158</v>
      </c>
      <c r="K27" s="2" t="s">
        <v>70</v>
      </c>
    </row>
    <row r="28" spans="1:11" ht="16.5" customHeight="1">
      <c r="A28" s="835" t="s">
        <v>18985</v>
      </c>
      <c r="B28" s="704"/>
      <c r="C28" s="704"/>
      <c r="D28" s="704"/>
      <c r="E28" s="704"/>
      <c r="F28" s="704"/>
      <c r="G28" s="704"/>
      <c r="H28" s="704"/>
      <c r="I28" s="704"/>
      <c r="J28" s="688"/>
      <c r="K28" s="2" t="s">
        <v>70</v>
      </c>
    </row>
    <row r="29" spans="1:11" ht="16.5" customHeight="1">
      <c r="A29" s="833"/>
      <c r="B29" s="834">
        <v>1009</v>
      </c>
      <c r="C29" s="394">
        <v>1</v>
      </c>
      <c r="D29" s="836" t="s">
        <v>18985</v>
      </c>
      <c r="E29" s="333" t="s">
        <v>18986</v>
      </c>
      <c r="F29" s="26" t="s">
        <v>18454</v>
      </c>
      <c r="G29" s="26" t="s">
        <v>18463</v>
      </c>
      <c r="H29" s="92" t="s">
        <v>18987</v>
      </c>
      <c r="I29" s="92" t="s">
        <v>18988</v>
      </c>
      <c r="J29" s="336" t="s">
        <v>158</v>
      </c>
      <c r="K29" s="2" t="s">
        <v>70</v>
      </c>
    </row>
    <row r="30" spans="1:11" ht="16.5" customHeight="1">
      <c r="A30" s="665"/>
      <c r="B30" s="665"/>
      <c r="C30" s="394">
        <v>2</v>
      </c>
      <c r="D30" s="665"/>
      <c r="E30" s="333" t="s">
        <v>18989</v>
      </c>
      <c r="F30" s="26" t="s">
        <v>18454</v>
      </c>
      <c r="G30" s="26" t="s">
        <v>18463</v>
      </c>
      <c r="H30" s="120" t="s">
        <v>18990</v>
      </c>
      <c r="I30" s="92" t="s">
        <v>18988</v>
      </c>
      <c r="J30" s="336" t="s">
        <v>158</v>
      </c>
      <c r="K30" s="2" t="s">
        <v>70</v>
      </c>
    </row>
    <row r="31" spans="1:11" ht="16.5" customHeight="1">
      <c r="A31" s="666"/>
      <c r="B31" s="666"/>
      <c r="C31" s="394">
        <v>3</v>
      </c>
      <c r="D31" s="666"/>
      <c r="E31" s="333" t="s">
        <v>18991</v>
      </c>
      <c r="F31" s="26" t="s">
        <v>18454</v>
      </c>
      <c r="G31" s="26" t="s">
        <v>18465</v>
      </c>
      <c r="H31" s="120" t="s">
        <v>18993</v>
      </c>
      <c r="I31" s="92" t="s">
        <v>18988</v>
      </c>
      <c r="J31" s="336" t="s">
        <v>158</v>
      </c>
      <c r="K31" s="2" t="s">
        <v>70</v>
      </c>
    </row>
    <row r="32" spans="1:11" ht="16.5" customHeight="1">
      <c r="A32" s="835" t="s">
        <v>18994</v>
      </c>
      <c r="B32" s="704"/>
      <c r="C32" s="704"/>
      <c r="D32" s="704"/>
      <c r="E32" s="704"/>
      <c r="F32" s="704"/>
      <c r="G32" s="704"/>
      <c r="H32" s="704"/>
      <c r="I32" s="704"/>
      <c r="J32" s="688"/>
      <c r="K32" s="2" t="s">
        <v>70</v>
      </c>
    </row>
    <row r="33" spans="1:11" ht="16.5" customHeight="1">
      <c r="A33" s="833"/>
      <c r="B33" s="834">
        <v>1010</v>
      </c>
      <c r="C33" s="394">
        <v>1</v>
      </c>
      <c r="D33" s="836" t="s">
        <v>18994</v>
      </c>
      <c r="E33" s="333" t="s">
        <v>18996</v>
      </c>
      <c r="F33" s="78" t="s">
        <v>18454</v>
      </c>
      <c r="G33" s="78" t="s">
        <v>18463</v>
      </c>
      <c r="H33" s="92" t="s">
        <v>18997</v>
      </c>
      <c r="I33" s="92" t="s">
        <v>18998</v>
      </c>
      <c r="J33" s="336" t="s">
        <v>158</v>
      </c>
      <c r="K33" s="2" t="s">
        <v>70</v>
      </c>
    </row>
    <row r="34" spans="1:11" ht="16.5" customHeight="1">
      <c r="A34" s="665"/>
      <c r="B34" s="665"/>
      <c r="C34" s="394">
        <v>2</v>
      </c>
      <c r="D34" s="665"/>
      <c r="E34" s="333" t="s">
        <v>18999</v>
      </c>
      <c r="F34" s="78" t="s">
        <v>18454</v>
      </c>
      <c r="G34" s="78" t="s">
        <v>18463</v>
      </c>
      <c r="H34" s="120" t="s">
        <v>19000</v>
      </c>
      <c r="I34" s="92" t="s">
        <v>18998</v>
      </c>
      <c r="J34" s="336" t="s">
        <v>158</v>
      </c>
      <c r="K34" s="2" t="s">
        <v>70</v>
      </c>
    </row>
    <row r="35" spans="1:11" ht="16.5" customHeight="1">
      <c r="A35" s="666"/>
      <c r="B35" s="666"/>
      <c r="C35" s="394">
        <v>3</v>
      </c>
      <c r="D35" s="665"/>
      <c r="E35" s="333" t="s">
        <v>19001</v>
      </c>
      <c r="F35" s="78" t="s">
        <v>18454</v>
      </c>
      <c r="G35" s="78" t="s">
        <v>18465</v>
      </c>
      <c r="H35" s="120" t="s">
        <v>19002</v>
      </c>
      <c r="I35" s="92" t="s">
        <v>19003</v>
      </c>
      <c r="J35" s="336" t="s">
        <v>158</v>
      </c>
      <c r="K35" s="2" t="s">
        <v>70</v>
      </c>
    </row>
    <row r="36" spans="1:11" ht="16.5" customHeight="1">
      <c r="A36" s="835" t="s">
        <v>19004</v>
      </c>
      <c r="B36" s="704"/>
      <c r="C36" s="704"/>
      <c r="D36" s="704"/>
      <c r="E36" s="704"/>
      <c r="F36" s="704"/>
      <c r="G36" s="704"/>
      <c r="H36" s="704"/>
      <c r="I36" s="704"/>
      <c r="J36" s="688"/>
      <c r="K36" s="2" t="s">
        <v>70</v>
      </c>
    </row>
    <row r="37" spans="1:11" ht="16.5" customHeight="1">
      <c r="A37" s="833"/>
      <c r="B37" s="834">
        <v>1011</v>
      </c>
      <c r="C37" s="394">
        <v>1</v>
      </c>
      <c r="D37" s="836" t="s">
        <v>19004</v>
      </c>
      <c r="E37" s="333" t="s">
        <v>18986</v>
      </c>
      <c r="F37" s="78" t="s">
        <v>18454</v>
      </c>
      <c r="G37" s="78" t="s">
        <v>18463</v>
      </c>
      <c r="H37" s="92" t="s">
        <v>18987</v>
      </c>
      <c r="I37" s="92" t="s">
        <v>19005</v>
      </c>
      <c r="J37" s="336" t="s">
        <v>158</v>
      </c>
      <c r="K37" s="2" t="s">
        <v>70</v>
      </c>
    </row>
    <row r="38" spans="1:11" ht="16.5" customHeight="1">
      <c r="A38" s="665"/>
      <c r="B38" s="665"/>
      <c r="C38" s="394">
        <v>2</v>
      </c>
      <c r="D38" s="665"/>
      <c r="E38" s="333" t="s">
        <v>18989</v>
      </c>
      <c r="F38" s="78" t="s">
        <v>18454</v>
      </c>
      <c r="G38" s="78" t="s">
        <v>18463</v>
      </c>
      <c r="H38" s="120" t="s">
        <v>18990</v>
      </c>
      <c r="I38" s="92" t="s">
        <v>18988</v>
      </c>
      <c r="J38" s="336" t="s">
        <v>158</v>
      </c>
      <c r="K38" s="2" t="s">
        <v>70</v>
      </c>
    </row>
    <row r="39" spans="1:11" ht="16.5" customHeight="1">
      <c r="A39" s="666"/>
      <c r="B39" s="666"/>
      <c r="C39" s="394">
        <v>3</v>
      </c>
      <c r="D39" s="666"/>
      <c r="E39" s="333" t="s">
        <v>18991</v>
      </c>
      <c r="F39" s="78" t="s">
        <v>18454</v>
      </c>
      <c r="G39" s="78" t="s">
        <v>18465</v>
      </c>
      <c r="H39" s="120" t="s">
        <v>18993</v>
      </c>
      <c r="I39" s="92" t="s">
        <v>18988</v>
      </c>
      <c r="J39" s="336" t="s">
        <v>158</v>
      </c>
      <c r="K39" s="2" t="s">
        <v>70</v>
      </c>
    </row>
    <row r="40" spans="1:11" ht="16.5" customHeight="1">
      <c r="A40" s="835" t="s">
        <v>19006</v>
      </c>
      <c r="B40" s="704"/>
      <c r="C40" s="704"/>
      <c r="D40" s="704"/>
      <c r="E40" s="704"/>
      <c r="F40" s="704"/>
      <c r="G40" s="704"/>
      <c r="H40" s="704"/>
      <c r="I40" s="704"/>
      <c r="J40" s="688"/>
      <c r="K40" s="2" t="s">
        <v>70</v>
      </c>
    </row>
    <row r="41" spans="1:11" ht="16.5" customHeight="1">
      <c r="A41" s="833"/>
      <c r="B41" s="834">
        <v>1012</v>
      </c>
      <c r="C41" s="394">
        <v>1</v>
      </c>
      <c r="D41" s="836" t="s">
        <v>19006</v>
      </c>
      <c r="E41" s="333" t="s">
        <v>18986</v>
      </c>
      <c r="F41" s="26" t="s">
        <v>18454</v>
      </c>
      <c r="G41" s="26" t="s">
        <v>18463</v>
      </c>
      <c r="H41" s="92" t="s">
        <v>18987</v>
      </c>
      <c r="I41" s="92" t="s">
        <v>19008</v>
      </c>
      <c r="J41" s="336" t="s">
        <v>158</v>
      </c>
      <c r="K41" s="2" t="s">
        <v>70</v>
      </c>
    </row>
    <row r="42" spans="1:11" ht="16.5" customHeight="1">
      <c r="A42" s="665"/>
      <c r="B42" s="665"/>
      <c r="C42" s="394">
        <v>2</v>
      </c>
      <c r="D42" s="665"/>
      <c r="E42" s="333" t="s">
        <v>18989</v>
      </c>
      <c r="F42" s="26" t="s">
        <v>18454</v>
      </c>
      <c r="G42" s="26" t="s">
        <v>18463</v>
      </c>
      <c r="H42" s="120" t="s">
        <v>18990</v>
      </c>
      <c r="I42" s="92" t="s">
        <v>18988</v>
      </c>
      <c r="J42" s="336" t="s">
        <v>158</v>
      </c>
      <c r="K42" s="2" t="s">
        <v>70</v>
      </c>
    </row>
    <row r="43" spans="1:11" ht="16.5" customHeight="1">
      <c r="A43" s="665"/>
      <c r="B43" s="665"/>
      <c r="C43" s="394">
        <v>3</v>
      </c>
      <c r="D43" s="665"/>
      <c r="E43" s="333" t="s">
        <v>19009</v>
      </c>
      <c r="F43" s="26" t="s">
        <v>18454</v>
      </c>
      <c r="G43" s="26" t="s">
        <v>18463</v>
      </c>
      <c r="H43" s="120" t="s">
        <v>19010</v>
      </c>
      <c r="I43" s="92" t="s">
        <v>18988</v>
      </c>
      <c r="J43" s="336" t="s">
        <v>158</v>
      </c>
      <c r="K43" s="2" t="s">
        <v>70</v>
      </c>
    </row>
    <row r="44" spans="1:11" ht="16.5" customHeight="1">
      <c r="A44" s="666"/>
      <c r="B44" s="666"/>
      <c r="C44" s="394">
        <v>4</v>
      </c>
      <c r="D44" s="666"/>
      <c r="E44" s="333" t="s">
        <v>18991</v>
      </c>
      <c r="F44" s="26" t="s">
        <v>18454</v>
      </c>
      <c r="G44" s="26" t="s">
        <v>18465</v>
      </c>
      <c r="H44" s="120" t="s">
        <v>19011</v>
      </c>
      <c r="I44" s="92" t="s">
        <v>19012</v>
      </c>
      <c r="J44" s="336" t="s">
        <v>158</v>
      </c>
      <c r="K44" s="2" t="s">
        <v>70</v>
      </c>
    </row>
    <row r="45" spans="1:11" ht="16.5" customHeight="1">
      <c r="A45" s="835" t="s">
        <v>19013</v>
      </c>
      <c r="B45" s="704"/>
      <c r="C45" s="704"/>
      <c r="D45" s="704"/>
      <c r="E45" s="704"/>
      <c r="F45" s="704"/>
      <c r="G45" s="704"/>
      <c r="H45" s="704"/>
      <c r="I45" s="704"/>
      <c r="J45" s="688"/>
      <c r="K45" s="2" t="s">
        <v>70</v>
      </c>
    </row>
    <row r="46" spans="1:11" ht="16.5" customHeight="1">
      <c r="A46" s="833"/>
      <c r="B46" s="834">
        <v>1013</v>
      </c>
      <c r="C46" s="394">
        <v>1</v>
      </c>
      <c r="D46" s="836" t="s">
        <v>19013</v>
      </c>
      <c r="E46" s="333" t="s">
        <v>19014</v>
      </c>
      <c r="F46" s="26" t="s">
        <v>18454</v>
      </c>
      <c r="G46" s="26" t="s">
        <v>18463</v>
      </c>
      <c r="H46" s="92" t="s">
        <v>19015</v>
      </c>
      <c r="I46" s="92" t="s">
        <v>19016</v>
      </c>
      <c r="J46" s="336" t="s">
        <v>158</v>
      </c>
      <c r="K46" s="2" t="s">
        <v>70</v>
      </c>
    </row>
    <row r="47" spans="1:11" ht="16.5" customHeight="1">
      <c r="A47" s="665"/>
      <c r="B47" s="665"/>
      <c r="C47" s="394">
        <v>2</v>
      </c>
      <c r="D47" s="665"/>
      <c r="E47" s="333" t="s">
        <v>19017</v>
      </c>
      <c r="F47" s="26" t="s">
        <v>18454</v>
      </c>
      <c r="G47" s="26" t="s">
        <v>18465</v>
      </c>
      <c r="H47" s="120" t="s">
        <v>19018</v>
      </c>
      <c r="I47" s="92" t="s">
        <v>19019</v>
      </c>
      <c r="J47" s="336" t="s">
        <v>158</v>
      </c>
      <c r="K47" s="2" t="s">
        <v>70</v>
      </c>
    </row>
    <row r="48" spans="1:11" ht="16.5" customHeight="1">
      <c r="A48" s="665"/>
      <c r="B48" s="665"/>
      <c r="C48" s="394">
        <v>3</v>
      </c>
      <c r="D48" s="665"/>
      <c r="E48" s="740" t="s">
        <v>19020</v>
      </c>
      <c r="F48" s="26" t="s">
        <v>18454</v>
      </c>
      <c r="G48" s="26" t="s">
        <v>18465</v>
      </c>
      <c r="H48" s="120" t="s">
        <v>19021</v>
      </c>
      <c r="I48" s="92" t="s">
        <v>19022</v>
      </c>
      <c r="J48" s="336" t="s">
        <v>158</v>
      </c>
      <c r="K48" s="2" t="s">
        <v>70</v>
      </c>
    </row>
    <row r="49" spans="1:11" ht="16.5" customHeight="1">
      <c r="A49" s="665"/>
      <c r="B49" s="665"/>
      <c r="C49" s="394">
        <v>4</v>
      </c>
      <c r="D49" s="665"/>
      <c r="E49" s="665"/>
      <c r="F49" s="26" t="s">
        <v>18454</v>
      </c>
      <c r="G49" s="26" t="s">
        <v>18465</v>
      </c>
      <c r="H49" s="120" t="s">
        <v>19023</v>
      </c>
      <c r="I49" s="92" t="s">
        <v>19024</v>
      </c>
      <c r="J49" s="336" t="s">
        <v>158</v>
      </c>
      <c r="K49" s="2" t="s">
        <v>70</v>
      </c>
    </row>
    <row r="50" spans="1:11" ht="16.5" customHeight="1">
      <c r="A50" s="665"/>
      <c r="B50" s="665"/>
      <c r="C50" s="394">
        <v>5</v>
      </c>
      <c r="D50" s="665"/>
      <c r="E50" s="666"/>
      <c r="F50" s="26" t="s">
        <v>18454</v>
      </c>
      <c r="G50" s="26" t="s">
        <v>18465</v>
      </c>
      <c r="H50" s="120" t="s">
        <v>19025</v>
      </c>
      <c r="I50" s="92" t="s">
        <v>19026</v>
      </c>
      <c r="J50" s="336" t="s">
        <v>158</v>
      </c>
      <c r="K50" s="2" t="s">
        <v>70</v>
      </c>
    </row>
    <row r="51" spans="1:11" ht="16.5" customHeight="1">
      <c r="A51" s="665"/>
      <c r="B51" s="665"/>
      <c r="C51" s="394">
        <v>6</v>
      </c>
      <c r="D51" s="665"/>
      <c r="E51" s="740" t="s">
        <v>19027</v>
      </c>
      <c r="F51" s="26" t="s">
        <v>18454</v>
      </c>
      <c r="G51" s="26" t="s">
        <v>18465</v>
      </c>
      <c r="H51" s="120" t="s">
        <v>19028</v>
      </c>
      <c r="I51" s="92" t="s">
        <v>19024</v>
      </c>
      <c r="J51" s="336" t="s">
        <v>158</v>
      </c>
      <c r="K51" s="2" t="s">
        <v>70</v>
      </c>
    </row>
    <row r="52" spans="1:11" ht="16.5" customHeight="1">
      <c r="A52" s="666"/>
      <c r="B52" s="666"/>
      <c r="C52" s="394">
        <v>7</v>
      </c>
      <c r="D52" s="666"/>
      <c r="E52" s="666"/>
      <c r="F52" s="26" t="s">
        <v>18454</v>
      </c>
      <c r="G52" s="26" t="s">
        <v>18465</v>
      </c>
      <c r="H52" s="120" t="s">
        <v>19025</v>
      </c>
      <c r="I52" s="92" t="s">
        <v>19026</v>
      </c>
      <c r="J52" s="336" t="s">
        <v>158</v>
      </c>
      <c r="K52" s="2" t="s">
        <v>70</v>
      </c>
    </row>
    <row r="53" spans="1:11" ht="16.5" customHeight="1">
      <c r="A53" s="835" t="s">
        <v>19030</v>
      </c>
      <c r="B53" s="704"/>
      <c r="C53" s="704"/>
      <c r="D53" s="704"/>
      <c r="E53" s="704"/>
      <c r="F53" s="704"/>
      <c r="G53" s="704"/>
      <c r="H53" s="704"/>
      <c r="I53" s="704"/>
      <c r="J53" s="688"/>
      <c r="K53" s="2" t="s">
        <v>70</v>
      </c>
    </row>
    <row r="54" spans="1:11" ht="16.5" customHeight="1">
      <c r="A54" s="833"/>
      <c r="B54" s="834">
        <v>1014</v>
      </c>
      <c r="C54" s="394">
        <v>1</v>
      </c>
      <c r="D54" s="821" t="s">
        <v>19031</v>
      </c>
      <c r="E54" s="333" t="s">
        <v>19032</v>
      </c>
      <c r="F54" s="78" t="s">
        <v>18454</v>
      </c>
      <c r="G54" s="78" t="s">
        <v>18463</v>
      </c>
      <c r="H54" s="120" t="s">
        <v>18919</v>
      </c>
      <c r="I54" s="120" t="s">
        <v>18920</v>
      </c>
      <c r="J54" s="336" t="s">
        <v>158</v>
      </c>
      <c r="K54" s="2" t="s">
        <v>70</v>
      </c>
    </row>
    <row r="55" spans="1:11" ht="16.5" customHeight="1">
      <c r="A55" s="665"/>
      <c r="B55" s="665"/>
      <c r="C55" s="394">
        <v>2</v>
      </c>
      <c r="D55" s="665"/>
      <c r="E55" s="333" t="s">
        <v>18924</v>
      </c>
      <c r="F55" s="78" t="s">
        <v>18454</v>
      </c>
      <c r="G55" s="78" t="s">
        <v>18463</v>
      </c>
      <c r="H55" s="120" t="s">
        <v>18925</v>
      </c>
      <c r="I55" s="120" t="s">
        <v>18926</v>
      </c>
      <c r="J55" s="336" t="s">
        <v>158</v>
      </c>
      <c r="K55" s="2" t="s">
        <v>70</v>
      </c>
    </row>
    <row r="56" spans="1:11" ht="16.5" customHeight="1">
      <c r="A56" s="665"/>
      <c r="B56" s="665"/>
      <c r="C56" s="394">
        <v>3</v>
      </c>
      <c r="D56" s="665"/>
      <c r="E56" s="333" t="s">
        <v>18928</v>
      </c>
      <c r="F56" s="78" t="s">
        <v>18454</v>
      </c>
      <c r="G56" s="78" t="s">
        <v>18463</v>
      </c>
      <c r="H56" s="120" t="s">
        <v>18929</v>
      </c>
      <c r="I56" s="120" t="s">
        <v>18930</v>
      </c>
      <c r="J56" s="336" t="s">
        <v>158</v>
      </c>
      <c r="K56" s="2" t="s">
        <v>70</v>
      </c>
    </row>
    <row r="57" spans="1:11" ht="16.5" customHeight="1">
      <c r="A57" s="666"/>
      <c r="B57" s="666"/>
      <c r="C57" s="394">
        <v>4</v>
      </c>
      <c r="D57" s="666"/>
      <c r="E57" s="333" t="s">
        <v>18931</v>
      </c>
      <c r="F57" s="78" t="s">
        <v>18454</v>
      </c>
      <c r="G57" s="78" t="s">
        <v>18463</v>
      </c>
      <c r="H57" s="120" t="s">
        <v>18932</v>
      </c>
      <c r="I57" s="120" t="s">
        <v>18933</v>
      </c>
      <c r="J57" s="336" t="s">
        <v>158</v>
      </c>
      <c r="K57" s="2" t="s">
        <v>70</v>
      </c>
    </row>
    <row r="58" spans="1:11" ht="16.5" customHeight="1">
      <c r="A58" s="833"/>
      <c r="B58" s="834">
        <v>1015</v>
      </c>
      <c r="C58" s="394">
        <v>1</v>
      </c>
      <c r="D58" s="821" t="s">
        <v>19034</v>
      </c>
      <c r="E58" s="333" t="s">
        <v>18935</v>
      </c>
      <c r="F58" s="78" t="s">
        <v>18454</v>
      </c>
      <c r="G58" s="78" t="s">
        <v>18463</v>
      </c>
      <c r="H58" s="120" t="s">
        <v>18936</v>
      </c>
      <c r="I58" s="120" t="s">
        <v>18936</v>
      </c>
      <c r="J58" s="336" t="s">
        <v>158</v>
      </c>
      <c r="K58" s="2" t="s">
        <v>70</v>
      </c>
    </row>
    <row r="59" spans="1:11" ht="16.5" customHeight="1">
      <c r="A59" s="665"/>
      <c r="B59" s="665"/>
      <c r="C59" s="394">
        <v>2</v>
      </c>
      <c r="D59" s="665"/>
      <c r="E59" s="333" t="s">
        <v>18937</v>
      </c>
      <c r="F59" s="78" t="s">
        <v>18454</v>
      </c>
      <c r="G59" s="78" t="s">
        <v>18463</v>
      </c>
      <c r="H59" s="120" t="s">
        <v>18938</v>
      </c>
      <c r="I59" s="120" t="s">
        <v>18938</v>
      </c>
      <c r="J59" s="336" t="s">
        <v>158</v>
      </c>
      <c r="K59" s="2" t="s">
        <v>70</v>
      </c>
    </row>
    <row r="60" spans="1:11" ht="16.5" customHeight="1">
      <c r="A60" s="665"/>
      <c r="B60" s="665"/>
      <c r="C60" s="394">
        <v>3</v>
      </c>
      <c r="D60" s="665"/>
      <c r="E60" s="333" t="s">
        <v>18939</v>
      </c>
      <c r="F60" s="78" t="s">
        <v>18454</v>
      </c>
      <c r="G60" s="78" t="s">
        <v>18463</v>
      </c>
      <c r="H60" s="120" t="s">
        <v>18940</v>
      </c>
      <c r="I60" s="120" t="s">
        <v>18940</v>
      </c>
      <c r="J60" s="336" t="s">
        <v>158</v>
      </c>
      <c r="K60" s="2" t="s">
        <v>70</v>
      </c>
    </row>
    <row r="61" spans="1:11" ht="16.5" customHeight="1">
      <c r="A61" s="666"/>
      <c r="B61" s="666"/>
      <c r="C61" s="394">
        <v>4</v>
      </c>
      <c r="D61" s="666"/>
      <c r="E61" s="333" t="s">
        <v>18944</v>
      </c>
      <c r="F61" s="78" t="s">
        <v>18454</v>
      </c>
      <c r="G61" s="78" t="s">
        <v>18463</v>
      </c>
      <c r="H61" s="120" t="s">
        <v>18945</v>
      </c>
      <c r="I61" s="120" t="s">
        <v>18945</v>
      </c>
      <c r="J61" s="336" t="s">
        <v>158</v>
      </c>
      <c r="K61" s="2" t="s">
        <v>70</v>
      </c>
    </row>
    <row r="62" spans="1:11" ht="16.5" customHeight="1">
      <c r="A62" s="833"/>
      <c r="B62" s="834">
        <v>1016</v>
      </c>
      <c r="C62" s="394">
        <v>1</v>
      </c>
      <c r="D62" s="821" t="s">
        <v>19035</v>
      </c>
      <c r="E62" s="333" t="s">
        <v>18953</v>
      </c>
      <c r="F62" s="78" t="s">
        <v>18454</v>
      </c>
      <c r="G62" s="78" t="s">
        <v>18463</v>
      </c>
      <c r="H62" s="120" t="s">
        <v>19037</v>
      </c>
      <c r="I62" s="120" t="s">
        <v>18955</v>
      </c>
      <c r="J62" s="336" t="s">
        <v>158</v>
      </c>
      <c r="K62" s="2" t="s">
        <v>70</v>
      </c>
    </row>
    <row r="63" spans="1:11" ht="16.5" customHeight="1">
      <c r="A63" s="665"/>
      <c r="B63" s="665"/>
      <c r="C63" s="394">
        <v>2</v>
      </c>
      <c r="D63" s="665"/>
      <c r="E63" s="333" t="s">
        <v>19038</v>
      </c>
      <c r="F63" s="78" t="s">
        <v>18454</v>
      </c>
      <c r="G63" s="78" t="s">
        <v>18463</v>
      </c>
      <c r="H63" s="120" t="s">
        <v>18960</v>
      </c>
      <c r="I63" s="120" t="s">
        <v>18960</v>
      </c>
      <c r="J63" s="336" t="s">
        <v>158</v>
      </c>
      <c r="K63" s="2" t="s">
        <v>70</v>
      </c>
    </row>
    <row r="64" spans="1:11" ht="16.5" customHeight="1">
      <c r="A64" s="666"/>
      <c r="B64" s="666"/>
      <c r="C64" s="394">
        <v>3</v>
      </c>
      <c r="D64" s="666"/>
      <c r="E64" s="333" t="s">
        <v>18961</v>
      </c>
      <c r="F64" s="26" t="s">
        <v>18454</v>
      </c>
      <c r="G64" s="26" t="s">
        <v>18463</v>
      </c>
      <c r="H64" s="120" t="s">
        <v>18962</v>
      </c>
      <c r="I64" s="120" t="s">
        <v>18963</v>
      </c>
      <c r="J64" s="336" t="s">
        <v>158</v>
      </c>
      <c r="K64" s="2" t="s">
        <v>70</v>
      </c>
    </row>
    <row r="65" spans="1:11" ht="16.5" customHeight="1">
      <c r="A65" s="423"/>
      <c r="B65" s="508">
        <v>1017</v>
      </c>
      <c r="C65" s="394">
        <v>1</v>
      </c>
      <c r="D65" s="437" t="s">
        <v>19039</v>
      </c>
      <c r="E65" s="333" t="s">
        <v>18966</v>
      </c>
      <c r="F65" s="26" t="s">
        <v>18454</v>
      </c>
      <c r="G65" s="26" t="s">
        <v>18463</v>
      </c>
      <c r="H65" s="120" t="s">
        <v>19040</v>
      </c>
      <c r="I65" s="120" t="s">
        <v>19040</v>
      </c>
      <c r="J65" s="336" t="s">
        <v>158</v>
      </c>
      <c r="K65" s="2" t="s">
        <v>70</v>
      </c>
    </row>
    <row r="66" spans="1:11" ht="16.5" customHeight="1">
      <c r="A66" s="423"/>
      <c r="B66" s="508">
        <v>1018</v>
      </c>
      <c r="C66" s="394">
        <v>1</v>
      </c>
      <c r="D66" s="437" t="s">
        <v>19041</v>
      </c>
      <c r="E66" s="333" t="s">
        <v>18971</v>
      </c>
      <c r="F66" s="78" t="s">
        <v>18454</v>
      </c>
      <c r="G66" s="78" t="s">
        <v>18463</v>
      </c>
      <c r="H66" s="120" t="s">
        <v>18972</v>
      </c>
      <c r="I66" s="120" t="s">
        <v>18973</v>
      </c>
      <c r="J66" s="336" t="s">
        <v>158</v>
      </c>
      <c r="K66" s="2" t="s">
        <v>70</v>
      </c>
    </row>
    <row r="67" spans="1:11" ht="16.5" customHeight="1">
      <c r="A67" s="833"/>
      <c r="B67" s="837">
        <v>1019</v>
      </c>
      <c r="C67" s="838"/>
      <c r="D67" s="509"/>
      <c r="E67" s="510" t="s">
        <v>19042</v>
      </c>
      <c r="F67" s="511"/>
      <c r="G67" s="511"/>
      <c r="H67" s="512"/>
      <c r="I67" s="512"/>
      <c r="J67" s="513"/>
      <c r="K67" s="2"/>
    </row>
    <row r="68" spans="1:11" ht="16.5" customHeight="1">
      <c r="A68" s="665"/>
      <c r="B68" s="665"/>
      <c r="C68" s="665"/>
      <c r="D68" s="839" t="s">
        <v>19042</v>
      </c>
      <c r="E68" s="514" t="s">
        <v>19043</v>
      </c>
      <c r="F68" s="515" t="s">
        <v>18454</v>
      </c>
      <c r="G68" s="515" t="s">
        <v>18463</v>
      </c>
      <c r="H68" s="516" t="s">
        <v>19044</v>
      </c>
      <c r="I68" s="516" t="s">
        <v>19045</v>
      </c>
      <c r="J68" s="517"/>
      <c r="K68" s="2"/>
    </row>
    <row r="69" spans="1:11" ht="16.5" customHeight="1">
      <c r="A69" s="665"/>
      <c r="B69" s="665"/>
      <c r="C69" s="665"/>
      <c r="D69" s="665"/>
      <c r="E69" s="514" t="s">
        <v>19046</v>
      </c>
      <c r="F69" s="515" t="s">
        <v>18454</v>
      </c>
      <c r="G69" s="515" t="s">
        <v>18463</v>
      </c>
      <c r="H69" s="516" t="s">
        <v>19047</v>
      </c>
      <c r="I69" s="516" t="s">
        <v>19048</v>
      </c>
      <c r="J69" s="517"/>
      <c r="K69" s="2"/>
    </row>
    <row r="70" spans="1:11" ht="16.5" customHeight="1">
      <c r="A70" s="665"/>
      <c r="B70" s="665"/>
      <c r="C70" s="665"/>
      <c r="D70" s="665"/>
      <c r="E70" s="514" t="s">
        <v>19049</v>
      </c>
      <c r="F70" s="515" t="s">
        <v>18454</v>
      </c>
      <c r="G70" s="515" t="s">
        <v>18463</v>
      </c>
      <c r="H70" s="516" t="s">
        <v>19050</v>
      </c>
      <c r="I70" s="516" t="s">
        <v>19051</v>
      </c>
      <c r="J70" s="517"/>
      <c r="K70" s="2"/>
    </row>
    <row r="71" spans="1:11" ht="16.5" customHeight="1">
      <c r="A71" s="665"/>
      <c r="B71" s="665"/>
      <c r="C71" s="665"/>
      <c r="D71" s="666"/>
      <c r="E71" s="514" t="s">
        <v>19052</v>
      </c>
      <c r="F71" s="515" t="s">
        <v>18454</v>
      </c>
      <c r="G71" s="515" t="s">
        <v>18463</v>
      </c>
      <c r="H71" s="516" t="s">
        <v>19053</v>
      </c>
      <c r="I71" s="516" t="s">
        <v>19054</v>
      </c>
      <c r="J71" s="517"/>
      <c r="K71" s="2"/>
    </row>
    <row r="72" spans="1:11" ht="16.5" customHeight="1">
      <c r="A72" s="666"/>
      <c r="B72" s="666"/>
      <c r="C72" s="666"/>
      <c r="D72" s="510" t="s">
        <v>19055</v>
      </c>
      <c r="E72" s="514" t="s">
        <v>19056</v>
      </c>
      <c r="F72" s="518" t="s">
        <v>18454</v>
      </c>
      <c r="G72" s="518" t="s">
        <v>18463</v>
      </c>
      <c r="H72" s="519" t="s">
        <v>18972</v>
      </c>
      <c r="I72" s="519" t="s">
        <v>18973</v>
      </c>
      <c r="J72" s="517"/>
      <c r="K72" s="2"/>
    </row>
    <row r="73" spans="1:11" ht="16.5" customHeight="1">
      <c r="A73" s="835" t="s">
        <v>19057</v>
      </c>
      <c r="B73" s="704"/>
      <c r="C73" s="704"/>
      <c r="D73" s="704"/>
      <c r="E73" s="704"/>
      <c r="F73" s="704"/>
      <c r="G73" s="704"/>
      <c r="H73" s="704"/>
      <c r="I73" s="704"/>
      <c r="J73" s="688"/>
      <c r="K73" s="2" t="s">
        <v>70</v>
      </c>
    </row>
    <row r="74" spans="1:11" ht="16.5" customHeight="1">
      <c r="A74" s="833"/>
      <c r="B74" s="834">
        <v>1020</v>
      </c>
      <c r="C74" s="394">
        <v>1</v>
      </c>
      <c r="D74" s="836" t="s">
        <v>19059</v>
      </c>
      <c r="E74" s="333" t="s">
        <v>18986</v>
      </c>
      <c r="F74" s="78" t="s">
        <v>18454</v>
      </c>
      <c r="G74" s="78" t="s">
        <v>18463</v>
      </c>
      <c r="H74" s="92" t="s">
        <v>18987</v>
      </c>
      <c r="I74" s="92" t="s">
        <v>18988</v>
      </c>
      <c r="J74" s="336" t="s">
        <v>158</v>
      </c>
      <c r="K74" s="2" t="s">
        <v>70</v>
      </c>
    </row>
    <row r="75" spans="1:11" ht="16.5" customHeight="1">
      <c r="A75" s="665"/>
      <c r="B75" s="665"/>
      <c r="C75" s="394">
        <v>2</v>
      </c>
      <c r="D75" s="665"/>
      <c r="E75" s="333" t="s">
        <v>18989</v>
      </c>
      <c r="F75" s="78" t="s">
        <v>18454</v>
      </c>
      <c r="G75" s="78" t="s">
        <v>18463</v>
      </c>
      <c r="H75" s="120" t="s">
        <v>18990</v>
      </c>
      <c r="I75" s="92" t="s">
        <v>18988</v>
      </c>
      <c r="J75" s="336" t="s">
        <v>158</v>
      </c>
      <c r="K75" s="2" t="s">
        <v>70</v>
      </c>
    </row>
    <row r="76" spans="1:11" ht="16.5" customHeight="1">
      <c r="A76" s="666"/>
      <c r="B76" s="666"/>
      <c r="C76" s="394">
        <v>3</v>
      </c>
      <c r="D76" s="665"/>
      <c r="E76" s="333" t="s">
        <v>18991</v>
      </c>
      <c r="F76" s="78" t="s">
        <v>18454</v>
      </c>
      <c r="G76" s="78" t="s">
        <v>18465</v>
      </c>
      <c r="H76" s="120" t="s">
        <v>18993</v>
      </c>
      <c r="I76" s="92" t="s">
        <v>18988</v>
      </c>
      <c r="J76" s="336" t="s">
        <v>158</v>
      </c>
      <c r="K76" s="2" t="s">
        <v>70</v>
      </c>
    </row>
    <row r="77" spans="1:11" ht="16.5" customHeight="1">
      <c r="A77" s="835" t="s">
        <v>19061</v>
      </c>
      <c r="B77" s="704"/>
      <c r="C77" s="704"/>
      <c r="D77" s="704"/>
      <c r="E77" s="704"/>
      <c r="F77" s="704"/>
      <c r="G77" s="704"/>
      <c r="H77" s="704"/>
      <c r="I77" s="704"/>
      <c r="J77" s="688"/>
      <c r="K77" s="2" t="s">
        <v>70</v>
      </c>
    </row>
    <row r="78" spans="1:11" ht="16.5" customHeight="1">
      <c r="A78" s="833"/>
      <c r="B78" s="834">
        <v>1021</v>
      </c>
      <c r="C78" s="394">
        <v>1</v>
      </c>
      <c r="D78" s="836" t="s">
        <v>19062</v>
      </c>
      <c r="E78" s="333" t="s">
        <v>18996</v>
      </c>
      <c r="F78" s="78" t="s">
        <v>18454</v>
      </c>
      <c r="G78" s="78" t="s">
        <v>18463</v>
      </c>
      <c r="H78" s="92" t="s">
        <v>18997</v>
      </c>
      <c r="I78" s="92" t="s">
        <v>19063</v>
      </c>
      <c r="J78" s="336" t="s">
        <v>158</v>
      </c>
      <c r="K78" s="2" t="s">
        <v>70</v>
      </c>
    </row>
    <row r="79" spans="1:11" ht="16.5" customHeight="1">
      <c r="A79" s="665"/>
      <c r="B79" s="665"/>
      <c r="C79" s="394">
        <v>2</v>
      </c>
      <c r="D79" s="665"/>
      <c r="E79" s="333" t="s">
        <v>18999</v>
      </c>
      <c r="F79" s="78" t="s">
        <v>18454</v>
      </c>
      <c r="G79" s="78" t="s">
        <v>18463</v>
      </c>
      <c r="H79" s="120" t="s">
        <v>19000</v>
      </c>
      <c r="I79" s="92" t="s">
        <v>19063</v>
      </c>
      <c r="J79" s="336" t="s">
        <v>158</v>
      </c>
      <c r="K79" s="2" t="s">
        <v>70</v>
      </c>
    </row>
    <row r="80" spans="1:11" ht="16.5" customHeight="1">
      <c r="A80" s="666"/>
      <c r="B80" s="666"/>
      <c r="C80" s="394">
        <v>3</v>
      </c>
      <c r="D80" s="665"/>
      <c r="E80" s="333" t="s">
        <v>19001</v>
      </c>
      <c r="F80" s="78" t="s">
        <v>18454</v>
      </c>
      <c r="G80" s="78" t="s">
        <v>18465</v>
      </c>
      <c r="H80" s="120" t="s">
        <v>19002</v>
      </c>
      <c r="I80" s="92" t="s">
        <v>19003</v>
      </c>
      <c r="J80" s="336" t="s">
        <v>158</v>
      </c>
      <c r="K80" s="2" t="s">
        <v>70</v>
      </c>
    </row>
    <row r="81" spans="1:11" ht="16.5" customHeight="1">
      <c r="A81" s="835" t="s">
        <v>19064</v>
      </c>
      <c r="B81" s="704"/>
      <c r="C81" s="704"/>
      <c r="D81" s="704"/>
      <c r="E81" s="704"/>
      <c r="F81" s="704"/>
      <c r="G81" s="704"/>
      <c r="H81" s="704"/>
      <c r="I81" s="704"/>
      <c r="J81" s="688"/>
      <c r="K81" s="2" t="s">
        <v>70</v>
      </c>
    </row>
    <row r="82" spans="1:11" ht="16.5" customHeight="1">
      <c r="A82" s="833"/>
      <c r="B82" s="834">
        <v>1022</v>
      </c>
      <c r="C82" s="394">
        <v>1</v>
      </c>
      <c r="D82" s="836" t="s">
        <v>19066</v>
      </c>
      <c r="E82" s="333" t="s">
        <v>18986</v>
      </c>
      <c r="F82" s="78" t="s">
        <v>18454</v>
      </c>
      <c r="G82" s="78" t="s">
        <v>18463</v>
      </c>
      <c r="H82" s="92" t="s">
        <v>18987</v>
      </c>
      <c r="I82" s="92" t="s">
        <v>19005</v>
      </c>
      <c r="J82" s="336" t="s">
        <v>158</v>
      </c>
      <c r="K82" s="2" t="s">
        <v>70</v>
      </c>
    </row>
    <row r="83" spans="1:11" ht="16.5" customHeight="1">
      <c r="A83" s="665"/>
      <c r="B83" s="665"/>
      <c r="C83" s="394">
        <v>2</v>
      </c>
      <c r="D83" s="665"/>
      <c r="E83" s="333" t="s">
        <v>18989</v>
      </c>
      <c r="F83" s="78" t="s">
        <v>18454</v>
      </c>
      <c r="G83" s="78" t="s">
        <v>18463</v>
      </c>
      <c r="H83" s="120" t="s">
        <v>18990</v>
      </c>
      <c r="I83" s="92" t="s">
        <v>18988</v>
      </c>
      <c r="J83" s="336" t="s">
        <v>158</v>
      </c>
      <c r="K83" s="2" t="s">
        <v>70</v>
      </c>
    </row>
    <row r="84" spans="1:11" ht="16.5" customHeight="1">
      <c r="A84" s="666"/>
      <c r="B84" s="666"/>
      <c r="C84" s="394">
        <v>3</v>
      </c>
      <c r="D84" s="666"/>
      <c r="E84" s="333" t="s">
        <v>18991</v>
      </c>
      <c r="F84" s="78" t="s">
        <v>18454</v>
      </c>
      <c r="G84" s="78" t="s">
        <v>18465</v>
      </c>
      <c r="H84" s="120" t="s">
        <v>18993</v>
      </c>
      <c r="I84" s="92" t="s">
        <v>18988</v>
      </c>
      <c r="J84" s="336" t="s">
        <v>158</v>
      </c>
      <c r="K84" s="2" t="s">
        <v>70</v>
      </c>
    </row>
    <row r="85" spans="1:11" ht="16.5" customHeight="1">
      <c r="A85" s="835" t="s">
        <v>19067</v>
      </c>
      <c r="B85" s="704"/>
      <c r="C85" s="704"/>
      <c r="D85" s="704"/>
      <c r="E85" s="704"/>
      <c r="F85" s="704"/>
      <c r="G85" s="704"/>
      <c r="H85" s="704"/>
      <c r="I85" s="704"/>
      <c r="J85" s="688"/>
      <c r="K85" s="2" t="s">
        <v>70</v>
      </c>
    </row>
    <row r="86" spans="1:11" ht="16.5" customHeight="1">
      <c r="A86" s="833"/>
      <c r="B86" s="834">
        <v>1023</v>
      </c>
      <c r="C86" s="394">
        <v>1</v>
      </c>
      <c r="D86" s="836" t="s">
        <v>19068</v>
      </c>
      <c r="E86" s="333" t="s">
        <v>18986</v>
      </c>
      <c r="F86" s="26" t="s">
        <v>18454</v>
      </c>
      <c r="G86" s="78" t="s">
        <v>18463</v>
      </c>
      <c r="H86" s="92" t="s">
        <v>18987</v>
      </c>
      <c r="I86" s="92" t="s">
        <v>19008</v>
      </c>
      <c r="J86" s="336" t="s">
        <v>158</v>
      </c>
      <c r="K86" s="2" t="s">
        <v>70</v>
      </c>
    </row>
    <row r="87" spans="1:11" ht="16.5" customHeight="1">
      <c r="A87" s="665"/>
      <c r="B87" s="665"/>
      <c r="C87" s="394">
        <v>2</v>
      </c>
      <c r="D87" s="665"/>
      <c r="E87" s="333" t="s">
        <v>18989</v>
      </c>
      <c r="F87" s="26" t="s">
        <v>18454</v>
      </c>
      <c r="G87" s="78" t="s">
        <v>18463</v>
      </c>
      <c r="H87" s="120" t="s">
        <v>18990</v>
      </c>
      <c r="I87" s="92" t="s">
        <v>18988</v>
      </c>
      <c r="J87" s="336" t="s">
        <v>158</v>
      </c>
      <c r="K87" s="2" t="s">
        <v>70</v>
      </c>
    </row>
    <row r="88" spans="1:11" ht="16.5" customHeight="1">
      <c r="A88" s="666"/>
      <c r="B88" s="666"/>
      <c r="C88" s="394">
        <v>3</v>
      </c>
      <c r="D88" s="666"/>
      <c r="E88" s="333" t="s">
        <v>18991</v>
      </c>
      <c r="F88" s="26" t="s">
        <v>18454</v>
      </c>
      <c r="G88" s="26" t="s">
        <v>18465</v>
      </c>
      <c r="H88" s="120" t="s">
        <v>19011</v>
      </c>
      <c r="I88" s="92" t="s">
        <v>19012</v>
      </c>
      <c r="J88" s="336" t="s">
        <v>158</v>
      </c>
      <c r="K88" s="2" t="s">
        <v>70</v>
      </c>
    </row>
    <row r="89" spans="1:11" ht="16.5" customHeight="1">
      <c r="A89" s="835" t="s">
        <v>19069</v>
      </c>
      <c r="B89" s="704"/>
      <c r="C89" s="704"/>
      <c r="D89" s="704"/>
      <c r="E89" s="704"/>
      <c r="F89" s="704"/>
      <c r="G89" s="704"/>
      <c r="H89" s="704"/>
      <c r="I89" s="704"/>
      <c r="J89" s="688"/>
      <c r="K89" s="2"/>
    </row>
    <row r="90" spans="1:11" ht="16.5" customHeight="1">
      <c r="A90" s="833"/>
      <c r="B90" s="834">
        <v>1024</v>
      </c>
      <c r="C90" s="394">
        <v>1</v>
      </c>
      <c r="D90" s="821" t="s">
        <v>19069</v>
      </c>
      <c r="E90" s="520" t="s">
        <v>19070</v>
      </c>
      <c r="F90" s="26" t="s">
        <v>18454</v>
      </c>
      <c r="G90" s="26" t="s">
        <v>18465</v>
      </c>
      <c r="H90" s="2" t="s">
        <v>14693</v>
      </c>
      <c r="I90" s="2" t="s">
        <v>14695</v>
      </c>
      <c r="J90" s="336" t="s">
        <v>158</v>
      </c>
      <c r="K90" s="2"/>
    </row>
    <row r="91" spans="1:11" ht="16.5" customHeight="1">
      <c r="A91" s="665"/>
      <c r="B91" s="665"/>
      <c r="C91" s="394">
        <v>2</v>
      </c>
      <c r="D91" s="665"/>
      <c r="E91" s="256" t="s">
        <v>14699</v>
      </c>
      <c r="F91" s="26" t="s">
        <v>18454</v>
      </c>
      <c r="G91" s="26" t="s">
        <v>18465</v>
      </c>
      <c r="H91" s="2" t="s">
        <v>14701</v>
      </c>
      <c r="I91" s="2" t="s">
        <v>14702</v>
      </c>
      <c r="J91" s="336" t="s">
        <v>158</v>
      </c>
      <c r="K91" s="2"/>
    </row>
    <row r="92" spans="1:11" ht="16.5" customHeight="1">
      <c r="A92" s="665"/>
      <c r="B92" s="665"/>
      <c r="C92" s="394">
        <v>3</v>
      </c>
      <c r="D92" s="665"/>
      <c r="E92" s="256" t="s">
        <v>14705</v>
      </c>
      <c r="F92" s="26" t="s">
        <v>18454</v>
      </c>
      <c r="G92" s="26" t="s">
        <v>18465</v>
      </c>
      <c r="H92" s="2" t="s">
        <v>14706</v>
      </c>
      <c r="I92" s="2" t="s">
        <v>14707</v>
      </c>
      <c r="J92" s="336" t="s">
        <v>158</v>
      </c>
      <c r="K92" s="2"/>
    </row>
    <row r="93" spans="1:11" ht="16.5" customHeight="1">
      <c r="A93" s="665"/>
      <c r="B93" s="665"/>
      <c r="C93" s="394">
        <v>4</v>
      </c>
      <c r="D93" s="665"/>
      <c r="E93" s="256" t="s">
        <v>14710</v>
      </c>
      <c r="F93" s="26" t="s">
        <v>18454</v>
      </c>
      <c r="G93" s="26" t="s">
        <v>18465</v>
      </c>
      <c r="H93" s="2" t="s">
        <v>19071</v>
      </c>
      <c r="I93" s="2" t="s">
        <v>14712</v>
      </c>
      <c r="J93" s="336" t="s">
        <v>158</v>
      </c>
      <c r="K93" s="2"/>
    </row>
    <row r="94" spans="1:11" ht="16.5" customHeight="1">
      <c r="A94" s="665"/>
      <c r="B94" s="665"/>
      <c r="C94" s="394">
        <v>5</v>
      </c>
      <c r="D94" s="665"/>
      <c r="E94" s="256" t="s">
        <v>14714</v>
      </c>
      <c r="F94" s="26" t="s">
        <v>18454</v>
      </c>
      <c r="G94" s="26" t="s">
        <v>18465</v>
      </c>
      <c r="H94" s="2" t="s">
        <v>19073</v>
      </c>
      <c r="I94" s="2" t="s">
        <v>14716</v>
      </c>
      <c r="J94" s="336" t="s">
        <v>158</v>
      </c>
      <c r="K94" s="2"/>
    </row>
    <row r="95" spans="1:11" ht="16.5" customHeight="1">
      <c r="A95" s="665"/>
      <c r="B95" s="665"/>
      <c r="C95" s="394">
        <v>6</v>
      </c>
      <c r="D95" s="665"/>
      <c r="E95" s="256" t="s">
        <v>14718</v>
      </c>
      <c r="F95" s="26" t="s">
        <v>18454</v>
      </c>
      <c r="G95" s="26" t="s">
        <v>18465</v>
      </c>
      <c r="H95" s="2" t="s">
        <v>14719</v>
      </c>
      <c r="I95" s="2" t="s">
        <v>14721</v>
      </c>
      <c r="J95" s="336" t="s">
        <v>158</v>
      </c>
      <c r="K95" s="2"/>
    </row>
    <row r="96" spans="1:11" ht="16.5" customHeight="1">
      <c r="A96" s="665"/>
      <c r="B96" s="665"/>
      <c r="C96" s="394">
        <v>7</v>
      </c>
      <c r="D96" s="665"/>
      <c r="E96" s="256" t="s">
        <v>14723</v>
      </c>
      <c r="F96" s="26" t="s">
        <v>18454</v>
      </c>
      <c r="G96" s="26" t="s">
        <v>18465</v>
      </c>
      <c r="H96" s="2" t="s">
        <v>19074</v>
      </c>
      <c r="I96" s="2" t="s">
        <v>14725</v>
      </c>
      <c r="J96" s="336" t="s">
        <v>158</v>
      </c>
      <c r="K96" s="2"/>
    </row>
    <row r="97" spans="1:11" ht="16.5" customHeight="1">
      <c r="A97" s="665"/>
      <c r="B97" s="665"/>
      <c r="C97" s="394">
        <v>8</v>
      </c>
      <c r="D97" s="665"/>
      <c r="E97" s="256" t="s">
        <v>14710</v>
      </c>
      <c r="F97" s="26" t="s">
        <v>18454</v>
      </c>
      <c r="G97" s="26" t="s">
        <v>18465</v>
      </c>
      <c r="H97" s="2" t="s">
        <v>14728</v>
      </c>
      <c r="I97" s="2" t="s">
        <v>19076</v>
      </c>
      <c r="J97" s="336" t="s">
        <v>158</v>
      </c>
      <c r="K97" s="2"/>
    </row>
    <row r="98" spans="1:11" ht="16.5" customHeight="1">
      <c r="A98" s="665"/>
      <c r="B98" s="665"/>
      <c r="C98" s="394">
        <v>9</v>
      </c>
      <c r="D98" s="665"/>
      <c r="E98" s="256" t="s">
        <v>14731</v>
      </c>
      <c r="F98" s="26" t="s">
        <v>18454</v>
      </c>
      <c r="G98" s="26" t="s">
        <v>18465</v>
      </c>
      <c r="H98" s="2" t="s">
        <v>19077</v>
      </c>
      <c r="I98" s="2" t="s">
        <v>14733</v>
      </c>
      <c r="J98" s="336" t="s">
        <v>158</v>
      </c>
      <c r="K98" s="2"/>
    </row>
    <row r="99" spans="1:11" ht="16.5" customHeight="1">
      <c r="A99" s="666"/>
      <c r="B99" s="666"/>
      <c r="C99" s="394">
        <v>10</v>
      </c>
      <c r="D99" s="666"/>
      <c r="E99" s="256" t="s">
        <v>14734</v>
      </c>
      <c r="F99" s="26" t="s">
        <v>18454</v>
      </c>
      <c r="G99" s="26" t="s">
        <v>18465</v>
      </c>
      <c r="H99" s="2" t="s">
        <v>14735</v>
      </c>
      <c r="I99" s="2" t="s">
        <v>14736</v>
      </c>
      <c r="J99" s="336" t="s">
        <v>158</v>
      </c>
      <c r="K99" s="2"/>
    </row>
    <row r="100" spans="1:11" ht="16.5" customHeight="1">
      <c r="A100" s="835" t="s">
        <v>19078</v>
      </c>
      <c r="B100" s="704"/>
      <c r="C100" s="704"/>
      <c r="D100" s="704"/>
      <c r="E100" s="704"/>
      <c r="F100" s="704"/>
      <c r="G100" s="704"/>
      <c r="H100" s="704"/>
      <c r="I100" s="704"/>
      <c r="J100" s="688"/>
      <c r="K100" s="2"/>
    </row>
    <row r="101" spans="1:11" ht="16.5" customHeight="1">
      <c r="A101" s="423"/>
      <c r="B101" s="394">
        <v>1025</v>
      </c>
      <c r="C101" s="394">
        <v>1</v>
      </c>
      <c r="D101" s="521" t="s">
        <v>19078</v>
      </c>
      <c r="E101" s="2" t="s">
        <v>19079</v>
      </c>
      <c r="F101" s="26" t="s">
        <v>18454</v>
      </c>
      <c r="G101" s="26" t="s">
        <v>18463</v>
      </c>
      <c r="H101" s="2" t="s">
        <v>19080</v>
      </c>
      <c r="I101" s="2" t="s">
        <v>19081</v>
      </c>
      <c r="J101" s="336" t="s">
        <v>158</v>
      </c>
      <c r="K101" s="2"/>
    </row>
    <row r="102" spans="1:11" ht="16.5" customHeight="1"/>
    <row r="103" spans="1:11" ht="16.5" customHeight="1"/>
    <row r="104" spans="1:11" ht="16.5" customHeight="1"/>
    <row r="105" spans="1:11" ht="16.5" customHeight="1"/>
    <row r="106" spans="1:11" ht="16.5" customHeight="1"/>
    <row r="107" spans="1:11" ht="16.5" customHeight="1"/>
    <row r="108" spans="1:11" ht="16.5" customHeight="1"/>
    <row r="109" spans="1:11" ht="16.5" customHeight="1"/>
    <row r="110" spans="1:11" ht="16.5" customHeight="1"/>
    <row r="111" spans="1:11" ht="16.5" customHeight="1"/>
    <row r="112" spans="1:11"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78">
    <mergeCell ref="A45:J45"/>
    <mergeCell ref="A29:A31"/>
    <mergeCell ref="A33:A35"/>
    <mergeCell ref="B33:B35"/>
    <mergeCell ref="D33:D35"/>
    <mergeCell ref="A37:A39"/>
    <mergeCell ref="B37:B39"/>
    <mergeCell ref="D37:D39"/>
    <mergeCell ref="A36:J36"/>
    <mergeCell ref="A40:J40"/>
    <mergeCell ref="A32:J32"/>
    <mergeCell ref="A28:J28"/>
    <mergeCell ref="B29:B31"/>
    <mergeCell ref="D29:D31"/>
    <mergeCell ref="A41:A44"/>
    <mergeCell ref="B41:B44"/>
    <mergeCell ref="D41:D44"/>
    <mergeCell ref="D7:D10"/>
    <mergeCell ref="A21:A22"/>
    <mergeCell ref="B21:B22"/>
    <mergeCell ref="D21:D22"/>
    <mergeCell ref="A26:A27"/>
    <mergeCell ref="B26:B27"/>
    <mergeCell ref="D26:D27"/>
    <mergeCell ref="B86:B88"/>
    <mergeCell ref="A89:J89"/>
    <mergeCell ref="A2:K2"/>
    <mergeCell ref="A3:K3"/>
    <mergeCell ref="A4:A6"/>
    <mergeCell ref="B4:B6"/>
    <mergeCell ref="D4:D6"/>
    <mergeCell ref="A24:J24"/>
    <mergeCell ref="A7:A10"/>
    <mergeCell ref="A11:A16"/>
    <mergeCell ref="B11:B16"/>
    <mergeCell ref="D11:D16"/>
    <mergeCell ref="A17:A20"/>
    <mergeCell ref="B17:B20"/>
    <mergeCell ref="D17:D20"/>
    <mergeCell ref="B7:B10"/>
    <mergeCell ref="D62:D64"/>
    <mergeCell ref="D68:D71"/>
    <mergeCell ref="A90:A99"/>
    <mergeCell ref="B90:B99"/>
    <mergeCell ref="A100:J100"/>
    <mergeCell ref="A67:A72"/>
    <mergeCell ref="A74:A76"/>
    <mergeCell ref="B74:B76"/>
    <mergeCell ref="A78:A80"/>
    <mergeCell ref="B78:B80"/>
    <mergeCell ref="A82:A84"/>
    <mergeCell ref="B82:B84"/>
    <mergeCell ref="D90:D99"/>
    <mergeCell ref="D74:D76"/>
    <mergeCell ref="D78:D80"/>
    <mergeCell ref="A86:A88"/>
    <mergeCell ref="D82:D84"/>
    <mergeCell ref="D86:D88"/>
    <mergeCell ref="A54:A57"/>
    <mergeCell ref="B54:B57"/>
    <mergeCell ref="A77:J77"/>
    <mergeCell ref="A81:J81"/>
    <mergeCell ref="A85:J85"/>
    <mergeCell ref="A58:A61"/>
    <mergeCell ref="B58:B61"/>
    <mergeCell ref="A62:A64"/>
    <mergeCell ref="B62:B64"/>
    <mergeCell ref="B67:B72"/>
    <mergeCell ref="C67:C72"/>
    <mergeCell ref="A73:J73"/>
    <mergeCell ref="D54:D57"/>
    <mergeCell ref="D58:D61"/>
    <mergeCell ref="A46:A52"/>
    <mergeCell ref="B46:B52"/>
    <mergeCell ref="E48:E50"/>
    <mergeCell ref="E51:E52"/>
    <mergeCell ref="A53:J53"/>
    <mergeCell ref="D46:D52"/>
  </mergeCells>
  <conditionalFormatting sqref="J7:J15 J17 J19:J22">
    <cfRule type="containsText" dxfId="233" priority="1" operator="containsText" text="NG">
      <formula>NOT(ISERROR(SEARCH(("NG"),(J7))))</formula>
    </cfRule>
  </conditionalFormatting>
  <conditionalFormatting sqref="J7:J15 J17 J19:J22">
    <cfRule type="containsText" dxfId="232" priority="2" operator="containsText" text="OK">
      <formula>NOT(ISERROR(SEARCH(("OK"),(J7))))</formula>
    </cfRule>
  </conditionalFormatting>
  <conditionalFormatting sqref="J4:J6">
    <cfRule type="containsText" dxfId="231" priority="3" operator="containsText" text="NG">
      <formula>NOT(ISERROR(SEARCH(("NG"),(J4))))</formula>
    </cfRule>
  </conditionalFormatting>
  <conditionalFormatting sqref="J4:J6">
    <cfRule type="containsText" dxfId="230" priority="4" operator="containsText" text="OK">
      <formula>NOT(ISERROR(SEARCH(("OK"),(J4))))</formula>
    </cfRule>
  </conditionalFormatting>
  <conditionalFormatting sqref="J25">
    <cfRule type="containsText" dxfId="229" priority="5" operator="containsText" text="NG">
      <formula>NOT(ISERROR(SEARCH(("NG"),(J25))))</formula>
    </cfRule>
  </conditionalFormatting>
  <conditionalFormatting sqref="J25">
    <cfRule type="containsText" dxfId="228" priority="6" operator="containsText" text="OK">
      <formula>NOT(ISERROR(SEARCH(("OK"),(J25))))</formula>
    </cfRule>
  </conditionalFormatting>
  <conditionalFormatting sqref="J26">
    <cfRule type="containsText" dxfId="227" priority="7" operator="containsText" text="NG">
      <formula>NOT(ISERROR(SEARCH(("NG"),(J26))))</formula>
    </cfRule>
  </conditionalFormatting>
  <conditionalFormatting sqref="J26">
    <cfRule type="containsText" dxfId="226" priority="8" operator="containsText" text="OK">
      <formula>NOT(ISERROR(SEARCH(("OK"),(J26))))</formula>
    </cfRule>
  </conditionalFormatting>
  <conditionalFormatting sqref="J23">
    <cfRule type="containsText" dxfId="225" priority="9" operator="containsText" text="NG">
      <formula>NOT(ISERROR(SEARCH(("NG"),(J23))))</formula>
    </cfRule>
  </conditionalFormatting>
  <conditionalFormatting sqref="J23">
    <cfRule type="containsText" dxfId="224" priority="10" operator="containsText" text="OK">
      <formula>NOT(ISERROR(SEARCH(("OK"),(J23))))</formula>
    </cfRule>
  </conditionalFormatting>
  <conditionalFormatting sqref="J23">
    <cfRule type="containsText" dxfId="223" priority="11" operator="containsText" text="NG">
      <formula>NOT(ISERROR(SEARCH(("NG"),(J23))))</formula>
    </cfRule>
  </conditionalFormatting>
  <conditionalFormatting sqref="J23">
    <cfRule type="containsText" dxfId="222" priority="12" operator="containsText" text="OK">
      <formula>NOT(ISERROR(SEARCH(("OK"),(J23))))</formula>
    </cfRule>
  </conditionalFormatting>
  <conditionalFormatting sqref="J16">
    <cfRule type="containsText" dxfId="221" priority="13" operator="containsText" text="NG">
      <formula>NOT(ISERROR(SEARCH(("NG"),(J16))))</formula>
    </cfRule>
  </conditionalFormatting>
  <conditionalFormatting sqref="J16">
    <cfRule type="containsText" dxfId="220" priority="14" operator="containsText" text="OK">
      <formula>NOT(ISERROR(SEARCH(("OK"),(J16))))</formula>
    </cfRule>
  </conditionalFormatting>
  <conditionalFormatting sqref="J27">
    <cfRule type="containsText" dxfId="219" priority="15" operator="containsText" text="NG">
      <formula>NOT(ISERROR(SEARCH(("NG"),(J27))))</formula>
    </cfRule>
  </conditionalFormatting>
  <conditionalFormatting sqref="J27">
    <cfRule type="containsText" dxfId="218" priority="16" operator="containsText" text="OK">
      <formula>NOT(ISERROR(SEARCH(("OK"),(J27))))</formula>
    </cfRule>
  </conditionalFormatting>
  <conditionalFormatting sqref="J18">
    <cfRule type="containsText" dxfId="217" priority="17" operator="containsText" text="NG">
      <formula>NOT(ISERROR(SEARCH(("NG"),(J18))))</formula>
    </cfRule>
  </conditionalFormatting>
  <conditionalFormatting sqref="J18">
    <cfRule type="containsText" dxfId="216" priority="18" operator="containsText" text="OK">
      <formula>NOT(ISERROR(SEARCH(("OK"),(J18))))</formula>
    </cfRule>
  </conditionalFormatting>
  <conditionalFormatting sqref="I29:I31 I69:I71">
    <cfRule type="cellIs" dxfId="215" priority="19" stopIfTrue="1" operator="equal">
      <formula>"OK"</formula>
    </cfRule>
  </conditionalFormatting>
  <conditionalFormatting sqref="I29:I31 I69:I71">
    <cfRule type="cellIs" dxfId="214" priority="20" stopIfTrue="1" operator="equal">
      <formula>"Fail"</formula>
    </cfRule>
  </conditionalFormatting>
  <conditionalFormatting sqref="I29:I31 I69:I71">
    <cfRule type="cellIs" dxfId="213" priority="21" stopIfTrue="1" operator="equal">
      <formula>"OK"</formula>
    </cfRule>
  </conditionalFormatting>
  <conditionalFormatting sqref="I29:I31 I69:I71">
    <cfRule type="cellIs" dxfId="212" priority="22" stopIfTrue="1" operator="equal">
      <formula>"Fail"</formula>
    </cfRule>
  </conditionalFormatting>
  <conditionalFormatting sqref="I37:I39 I42 I44">
    <cfRule type="cellIs" dxfId="211" priority="23" stopIfTrue="1" operator="equal">
      <formula>"OK"</formula>
    </cfRule>
  </conditionalFormatting>
  <conditionalFormatting sqref="I37:I39 I42 I44">
    <cfRule type="cellIs" dxfId="210" priority="24" stopIfTrue="1" operator="equal">
      <formula>"Fail"</formula>
    </cfRule>
  </conditionalFormatting>
  <conditionalFormatting sqref="I37:I39 I42 I44">
    <cfRule type="cellIs" dxfId="209" priority="25" stopIfTrue="1" operator="equal">
      <formula>"OK"</formula>
    </cfRule>
  </conditionalFormatting>
  <conditionalFormatting sqref="I37:I39 I42 I44">
    <cfRule type="cellIs" dxfId="208" priority="26" stopIfTrue="1" operator="equal">
      <formula>"Fail"</formula>
    </cfRule>
  </conditionalFormatting>
  <conditionalFormatting sqref="J29:J31">
    <cfRule type="containsText" dxfId="207" priority="27" operator="containsText" text="NG">
      <formula>NOT(ISERROR(SEARCH(("NG"),(J29))))</formula>
    </cfRule>
  </conditionalFormatting>
  <conditionalFormatting sqref="J29:J31">
    <cfRule type="containsText" dxfId="206" priority="28" operator="containsText" text="OK">
      <formula>NOT(ISERROR(SEARCH(("OK"),(J29))))</formula>
    </cfRule>
  </conditionalFormatting>
  <conditionalFormatting sqref="I46:I51">
    <cfRule type="cellIs" dxfId="205" priority="29" stopIfTrue="1" operator="equal">
      <formula>"OK"</formula>
    </cfRule>
  </conditionalFormatting>
  <conditionalFormatting sqref="I46:I51">
    <cfRule type="cellIs" dxfId="204" priority="30" stopIfTrue="1" operator="equal">
      <formula>"Fail"</formula>
    </cfRule>
  </conditionalFormatting>
  <conditionalFormatting sqref="I46:I51">
    <cfRule type="cellIs" dxfId="203" priority="31" stopIfTrue="1" operator="equal">
      <formula>"OK"</formula>
    </cfRule>
  </conditionalFormatting>
  <conditionalFormatting sqref="I46:I51">
    <cfRule type="cellIs" dxfId="202" priority="32" stopIfTrue="1" operator="equal">
      <formula>"Fail"</formula>
    </cfRule>
  </conditionalFormatting>
  <conditionalFormatting sqref="J46:J52">
    <cfRule type="containsText" dxfId="201" priority="33" operator="containsText" text="NG">
      <formula>NOT(ISERROR(SEARCH(("NG"),(J46))))</formula>
    </cfRule>
  </conditionalFormatting>
  <conditionalFormatting sqref="J46:J52">
    <cfRule type="containsText" dxfId="200" priority="34" operator="containsText" text="OK">
      <formula>NOT(ISERROR(SEARCH(("OK"),(J46))))</formula>
    </cfRule>
  </conditionalFormatting>
  <conditionalFormatting sqref="I33:I35">
    <cfRule type="cellIs" dxfId="199" priority="35" stopIfTrue="1" operator="equal">
      <formula>"OK"</formula>
    </cfRule>
  </conditionalFormatting>
  <conditionalFormatting sqref="I33:I35">
    <cfRule type="cellIs" dxfId="198" priority="36" stopIfTrue="1" operator="equal">
      <formula>"Fail"</formula>
    </cfRule>
  </conditionalFormatting>
  <conditionalFormatting sqref="I33:I35">
    <cfRule type="cellIs" dxfId="197" priority="37" stopIfTrue="1" operator="equal">
      <formula>"OK"</formula>
    </cfRule>
  </conditionalFormatting>
  <conditionalFormatting sqref="I33:I35">
    <cfRule type="cellIs" dxfId="196" priority="38" stopIfTrue="1" operator="equal">
      <formula>"Fail"</formula>
    </cfRule>
  </conditionalFormatting>
  <conditionalFormatting sqref="I52">
    <cfRule type="cellIs" dxfId="195" priority="39" stopIfTrue="1" operator="equal">
      <formula>"OK"</formula>
    </cfRule>
  </conditionalFormatting>
  <conditionalFormatting sqref="I52">
    <cfRule type="cellIs" dxfId="194" priority="40" stopIfTrue="1" operator="equal">
      <formula>"Fail"</formula>
    </cfRule>
  </conditionalFormatting>
  <conditionalFormatting sqref="I52">
    <cfRule type="cellIs" dxfId="193" priority="41" stopIfTrue="1" operator="equal">
      <formula>"OK"</formula>
    </cfRule>
  </conditionalFormatting>
  <conditionalFormatting sqref="I52">
    <cfRule type="cellIs" dxfId="192" priority="42" stopIfTrue="1" operator="equal">
      <formula>"Fail"</formula>
    </cfRule>
  </conditionalFormatting>
  <conditionalFormatting sqref="I43">
    <cfRule type="cellIs" dxfId="191" priority="43" stopIfTrue="1" operator="equal">
      <formula>"OK"</formula>
    </cfRule>
  </conditionalFormatting>
  <conditionalFormatting sqref="I43">
    <cfRule type="cellIs" dxfId="190" priority="44" stopIfTrue="1" operator="equal">
      <formula>"Fail"</formula>
    </cfRule>
  </conditionalFormatting>
  <conditionalFormatting sqref="I43">
    <cfRule type="cellIs" dxfId="189" priority="45" stopIfTrue="1" operator="equal">
      <formula>"OK"</formula>
    </cfRule>
  </conditionalFormatting>
  <conditionalFormatting sqref="I43">
    <cfRule type="cellIs" dxfId="188" priority="46" stopIfTrue="1" operator="equal">
      <formula>"Fail"</formula>
    </cfRule>
  </conditionalFormatting>
  <conditionalFormatting sqref="J33:J35 J37:J39 J41:J44">
    <cfRule type="containsText" dxfId="187" priority="47" operator="containsText" text="NG">
      <formula>NOT(ISERROR(SEARCH(("NG"),(J33))))</formula>
    </cfRule>
  </conditionalFormatting>
  <conditionalFormatting sqref="J33:J35 J37:J39 J41:J44">
    <cfRule type="containsText" dxfId="186" priority="48" operator="containsText" text="OK">
      <formula>NOT(ISERROR(SEARCH(("OK"),(J33))))</formula>
    </cfRule>
  </conditionalFormatting>
  <conditionalFormatting sqref="J74:J76 J78:J80">
    <cfRule type="containsText" dxfId="185" priority="49" operator="containsText" text="NG">
      <formula>NOT(ISERROR(SEARCH(("NG"),(J74))))</formula>
    </cfRule>
  </conditionalFormatting>
  <conditionalFormatting sqref="J74:J76 J78:J80">
    <cfRule type="containsText" dxfId="184" priority="50" operator="containsText" text="OK">
      <formula>NOT(ISERROR(SEARCH(("OK"),(J74))))</formula>
    </cfRule>
  </conditionalFormatting>
  <conditionalFormatting sqref="J62:J65">
    <cfRule type="containsText" dxfId="183" priority="51" operator="containsText" text="NG">
      <formula>NOT(ISERROR(SEARCH(("NG"),(J62))))</formula>
    </cfRule>
  </conditionalFormatting>
  <conditionalFormatting sqref="J62:J65">
    <cfRule type="containsText" dxfId="182" priority="52" operator="containsText" text="OK">
      <formula>NOT(ISERROR(SEARCH(("OK"),(J62))))</formula>
    </cfRule>
  </conditionalFormatting>
  <conditionalFormatting sqref="J54:J65">
    <cfRule type="containsText" dxfId="181" priority="53" operator="containsText" text="NG">
      <formula>NOT(ISERROR(SEARCH(("NG"),(J54))))</formula>
    </cfRule>
  </conditionalFormatting>
  <conditionalFormatting sqref="J54:J65">
    <cfRule type="containsText" dxfId="180" priority="54" operator="containsText" text="OK">
      <formula>NOT(ISERROR(SEARCH(("OK"),(J54))))</formula>
    </cfRule>
  </conditionalFormatting>
  <conditionalFormatting sqref="J58:J61">
    <cfRule type="containsText" dxfId="179" priority="55" operator="containsText" text="NG">
      <formula>NOT(ISERROR(SEARCH(("NG"),(J58))))</formula>
    </cfRule>
  </conditionalFormatting>
  <conditionalFormatting sqref="J58:J61">
    <cfRule type="containsText" dxfId="178" priority="56" operator="containsText" text="OK">
      <formula>NOT(ISERROR(SEARCH(("OK"),(J58))))</formula>
    </cfRule>
  </conditionalFormatting>
  <conditionalFormatting sqref="I74:I76">
    <cfRule type="cellIs" dxfId="177" priority="57" stopIfTrue="1" operator="equal">
      <formula>"OK"</formula>
    </cfRule>
  </conditionalFormatting>
  <conditionalFormatting sqref="I74:I76">
    <cfRule type="cellIs" dxfId="176" priority="58" stopIfTrue="1" operator="equal">
      <formula>"Fail"</formula>
    </cfRule>
  </conditionalFormatting>
  <conditionalFormatting sqref="I74:I76">
    <cfRule type="cellIs" dxfId="175" priority="59" stopIfTrue="1" operator="equal">
      <formula>"OK"</formula>
    </cfRule>
  </conditionalFormatting>
  <conditionalFormatting sqref="I74:I76">
    <cfRule type="cellIs" dxfId="174" priority="60" stopIfTrue="1" operator="equal">
      <formula>"Fail"</formula>
    </cfRule>
  </conditionalFormatting>
  <conditionalFormatting sqref="I82:I84 I87:I88">
    <cfRule type="cellIs" dxfId="173" priority="61" stopIfTrue="1" operator="equal">
      <formula>"OK"</formula>
    </cfRule>
  </conditionalFormatting>
  <conditionalFormatting sqref="I82:I84 I87:I88">
    <cfRule type="cellIs" dxfId="172" priority="62" stopIfTrue="1" operator="equal">
      <formula>"Fail"</formula>
    </cfRule>
  </conditionalFormatting>
  <conditionalFormatting sqref="I82:I84 I87:I88">
    <cfRule type="cellIs" dxfId="171" priority="63" stopIfTrue="1" operator="equal">
      <formula>"OK"</formula>
    </cfRule>
  </conditionalFormatting>
  <conditionalFormatting sqref="I82:I84 I87:I88">
    <cfRule type="cellIs" dxfId="170" priority="64" stopIfTrue="1" operator="equal">
      <formula>"Fail"</formula>
    </cfRule>
  </conditionalFormatting>
  <conditionalFormatting sqref="I80">
    <cfRule type="cellIs" dxfId="169" priority="65" stopIfTrue="1" operator="equal">
      <formula>"OK"</formula>
    </cfRule>
  </conditionalFormatting>
  <conditionalFormatting sqref="I80">
    <cfRule type="cellIs" dxfId="168" priority="66" stopIfTrue="1" operator="equal">
      <formula>"Fail"</formula>
    </cfRule>
  </conditionalFormatting>
  <conditionalFormatting sqref="I80">
    <cfRule type="cellIs" dxfId="167" priority="67" stopIfTrue="1" operator="equal">
      <formula>"OK"</formula>
    </cfRule>
  </conditionalFormatting>
  <conditionalFormatting sqref="I80">
    <cfRule type="cellIs" dxfId="166" priority="68" stopIfTrue="1" operator="equal">
      <formula>"Fail"</formula>
    </cfRule>
  </conditionalFormatting>
  <conditionalFormatting sqref="I78:I79">
    <cfRule type="cellIs" dxfId="165" priority="69" stopIfTrue="1" operator="equal">
      <formula>"OK"</formula>
    </cfRule>
  </conditionalFormatting>
  <conditionalFormatting sqref="I78:I79">
    <cfRule type="cellIs" dxfId="164" priority="70" stopIfTrue="1" operator="equal">
      <formula>"Fail"</formula>
    </cfRule>
  </conditionalFormatting>
  <conditionalFormatting sqref="I78:I79">
    <cfRule type="cellIs" dxfId="163" priority="71" stopIfTrue="1" operator="equal">
      <formula>"OK"</formula>
    </cfRule>
  </conditionalFormatting>
  <conditionalFormatting sqref="I78:I79">
    <cfRule type="cellIs" dxfId="162" priority="72" stopIfTrue="1" operator="equal">
      <formula>"Fail"</formula>
    </cfRule>
  </conditionalFormatting>
  <conditionalFormatting sqref="I86">
    <cfRule type="cellIs" dxfId="161" priority="73" stopIfTrue="1" operator="equal">
      <formula>"OK"</formula>
    </cfRule>
  </conditionalFormatting>
  <conditionalFormatting sqref="I86">
    <cfRule type="cellIs" dxfId="160" priority="74" stopIfTrue="1" operator="equal">
      <formula>"Fail"</formula>
    </cfRule>
  </conditionalFormatting>
  <conditionalFormatting sqref="I86">
    <cfRule type="cellIs" dxfId="159" priority="75" stopIfTrue="1" operator="equal">
      <formula>"OK"</formula>
    </cfRule>
  </conditionalFormatting>
  <conditionalFormatting sqref="I86">
    <cfRule type="cellIs" dxfId="158" priority="76" stopIfTrue="1" operator="equal">
      <formula>"Fail"</formula>
    </cfRule>
  </conditionalFormatting>
  <conditionalFormatting sqref="I41">
    <cfRule type="cellIs" dxfId="157" priority="77" stopIfTrue="1" operator="equal">
      <formula>"OK"</formula>
    </cfRule>
  </conditionalFormatting>
  <conditionalFormatting sqref="I41">
    <cfRule type="cellIs" dxfId="156" priority="78" stopIfTrue="1" operator="equal">
      <formula>"Fail"</formula>
    </cfRule>
  </conditionalFormatting>
  <conditionalFormatting sqref="I41">
    <cfRule type="cellIs" dxfId="155" priority="79" stopIfTrue="1" operator="equal">
      <formula>"OK"</formula>
    </cfRule>
  </conditionalFormatting>
  <conditionalFormatting sqref="I41">
    <cfRule type="cellIs" dxfId="154" priority="80" stopIfTrue="1" operator="equal">
      <formula>"Fail"</formula>
    </cfRule>
  </conditionalFormatting>
  <conditionalFormatting sqref="J90:J99">
    <cfRule type="containsText" dxfId="153" priority="81" operator="containsText" text="NG">
      <formula>NOT(ISERROR(SEARCH(("NG"),(J90))))</formula>
    </cfRule>
  </conditionalFormatting>
  <conditionalFormatting sqref="J90:J99">
    <cfRule type="containsText" dxfId="152" priority="82" operator="containsText" text="OK">
      <formula>NOT(ISERROR(SEARCH(("OK"),(J90))))</formula>
    </cfRule>
  </conditionalFormatting>
  <conditionalFormatting sqref="I67">
    <cfRule type="cellIs" dxfId="151" priority="83" stopIfTrue="1" operator="equal">
      <formula>"OK"</formula>
    </cfRule>
  </conditionalFormatting>
  <conditionalFormatting sqref="I67">
    <cfRule type="cellIs" dxfId="150" priority="84" stopIfTrue="1" operator="equal">
      <formula>"Fail"</formula>
    </cfRule>
  </conditionalFormatting>
  <conditionalFormatting sqref="I67">
    <cfRule type="cellIs" dxfId="149" priority="85" stopIfTrue="1" operator="equal">
      <formula>"OK"</formula>
    </cfRule>
  </conditionalFormatting>
  <conditionalFormatting sqref="I67">
    <cfRule type="cellIs" dxfId="148" priority="86" stopIfTrue="1" operator="equal">
      <formula>"Fail"</formula>
    </cfRule>
  </conditionalFormatting>
  <conditionalFormatting sqref="J67">
    <cfRule type="containsText" dxfId="147" priority="87" operator="containsText" text="NG">
      <formula>NOT(ISERROR(SEARCH(("NG"),(J67))))</formula>
    </cfRule>
  </conditionalFormatting>
  <conditionalFormatting sqref="J67">
    <cfRule type="containsText" dxfId="146" priority="88" operator="containsText" text="OK">
      <formula>NOT(ISERROR(SEARCH(("OK"),(J67))))</formula>
    </cfRule>
  </conditionalFormatting>
  <conditionalFormatting sqref="I68">
    <cfRule type="cellIs" dxfId="145" priority="89" stopIfTrue="1" operator="equal">
      <formula>"OK"</formula>
    </cfRule>
  </conditionalFormatting>
  <conditionalFormatting sqref="I68">
    <cfRule type="cellIs" dxfId="144" priority="90" stopIfTrue="1" operator="equal">
      <formula>"Fail"</formula>
    </cfRule>
  </conditionalFormatting>
  <conditionalFormatting sqref="I68">
    <cfRule type="cellIs" dxfId="143" priority="91" stopIfTrue="1" operator="equal">
      <formula>"OK"</formula>
    </cfRule>
  </conditionalFormatting>
  <conditionalFormatting sqref="I68">
    <cfRule type="cellIs" dxfId="142" priority="92" stopIfTrue="1" operator="equal">
      <formula>"Fail"</formula>
    </cfRule>
  </conditionalFormatting>
  <conditionalFormatting sqref="J101">
    <cfRule type="containsText" dxfId="141" priority="93" operator="containsText" text="NG">
      <formula>NOT(ISERROR(SEARCH(("NG"),(J101))))</formula>
    </cfRule>
  </conditionalFormatting>
  <conditionalFormatting sqref="J101">
    <cfRule type="containsText" dxfId="140" priority="94" operator="containsText" text="OK">
      <formula>NOT(ISERROR(SEARCH(("OK"),(J101))))</formula>
    </cfRule>
  </conditionalFormatting>
  <conditionalFormatting sqref="J68:J72">
    <cfRule type="containsText" dxfId="139" priority="95" operator="containsText" text="NG">
      <formula>NOT(ISERROR(SEARCH(("NG"),(J68))))</formula>
    </cfRule>
  </conditionalFormatting>
  <conditionalFormatting sqref="J68:J72">
    <cfRule type="containsText" dxfId="138" priority="96" operator="containsText" text="OK">
      <formula>NOT(ISERROR(SEARCH(("OK"),(J68))))</formula>
    </cfRule>
  </conditionalFormatting>
  <conditionalFormatting sqref="J68:J72">
    <cfRule type="containsText" dxfId="137" priority="97" operator="containsText" text="NG">
      <formula>NOT(ISERROR(SEARCH(("NG"),(J68))))</formula>
    </cfRule>
  </conditionalFormatting>
  <conditionalFormatting sqref="J68:J72">
    <cfRule type="containsText" dxfId="136" priority="98" operator="containsText" text="OK">
      <formula>NOT(ISERROR(SEARCH(("OK"),(J68))))</formula>
    </cfRule>
  </conditionalFormatting>
  <conditionalFormatting sqref="J66">
    <cfRule type="containsText" dxfId="135" priority="99" operator="containsText" text="NG">
      <formula>NOT(ISERROR(SEARCH(("NG"),(J66))))</formula>
    </cfRule>
  </conditionalFormatting>
  <conditionalFormatting sqref="J66">
    <cfRule type="containsText" dxfId="134" priority="100" operator="containsText" text="OK">
      <formula>NOT(ISERROR(SEARCH(("OK"),(J66))))</formula>
    </cfRule>
  </conditionalFormatting>
  <conditionalFormatting sqref="J66">
    <cfRule type="containsText" dxfId="133" priority="101" operator="containsText" text="NG">
      <formula>NOT(ISERROR(SEARCH(("NG"),(J66))))</formula>
    </cfRule>
  </conditionalFormatting>
  <conditionalFormatting sqref="J66">
    <cfRule type="containsText" dxfId="132" priority="102" operator="containsText" text="OK">
      <formula>NOT(ISERROR(SEARCH(("OK"),(J66))))</formula>
    </cfRule>
  </conditionalFormatting>
  <conditionalFormatting sqref="J82:J84 J86:J88">
    <cfRule type="containsText" dxfId="131" priority="103" operator="containsText" text="NG">
      <formula>NOT(ISERROR(SEARCH(("NG"),(J82))))</formula>
    </cfRule>
  </conditionalFormatting>
  <conditionalFormatting sqref="J82:J84 J86:J88">
    <cfRule type="containsText" dxfId="130" priority="104" operator="containsText" text="OK">
      <formula>NOT(ISERROR(SEARCH(("OK"),(J82))))</formula>
    </cfRule>
  </conditionalFormatting>
  <dataValidations count="1">
    <dataValidation type="list" allowBlank="1" showErrorMessage="1" sqref="J7:J23 J54:J66 J68:J72">
      <formula1>"OK,NG,-,미검증,개선完"</formula1>
    </dataValidation>
  </dataValidation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tabColor rgb="FF7F7F7F"/>
  </sheetPr>
  <dimension ref="A1:Z1000"/>
  <sheetViews>
    <sheetView workbookViewId="0"/>
  </sheetViews>
  <sheetFormatPr defaultColWidth="14.42578125" defaultRowHeight="15" customHeight="1"/>
  <cols>
    <col min="1" max="1" width="7.42578125" customWidth="1"/>
    <col min="2" max="2" width="7" customWidth="1"/>
    <col min="3" max="3" width="30.42578125" customWidth="1"/>
    <col min="4" max="4" width="95" customWidth="1"/>
    <col min="5" max="5" width="8.85546875" customWidth="1"/>
    <col min="6" max="6" width="9.85546875" customWidth="1"/>
    <col min="7" max="7" width="14" customWidth="1"/>
    <col min="8" max="8" width="12.140625" customWidth="1"/>
    <col min="9" max="9" width="47.140625" customWidth="1"/>
    <col min="10" max="10" width="12.140625" customWidth="1"/>
    <col min="11" max="11" width="54.140625" customWidth="1"/>
    <col min="12" max="12" width="12.140625" customWidth="1"/>
    <col min="13" max="13" width="11.85546875" customWidth="1"/>
    <col min="14" max="14" width="48.42578125" customWidth="1"/>
    <col min="15" max="26" width="9" customWidth="1"/>
  </cols>
  <sheetData>
    <row r="1" spans="1:26" ht="16.5" customHeight="1">
      <c r="A1" s="843" t="s">
        <v>335</v>
      </c>
      <c r="B1" s="844" t="s">
        <v>19086</v>
      </c>
      <c r="C1" s="844" t="s">
        <v>0</v>
      </c>
      <c r="D1" s="844" t="s">
        <v>26</v>
      </c>
      <c r="E1" s="844" t="s">
        <v>19087</v>
      </c>
      <c r="F1" s="844" t="s">
        <v>19088</v>
      </c>
      <c r="G1" s="844" t="s">
        <v>19089</v>
      </c>
      <c r="H1" s="844" t="s">
        <v>19090</v>
      </c>
      <c r="I1" s="844" t="s">
        <v>19091</v>
      </c>
      <c r="J1" s="844" t="s">
        <v>19092</v>
      </c>
      <c r="K1" s="844" t="s">
        <v>19093</v>
      </c>
      <c r="L1" s="844" t="s">
        <v>19094</v>
      </c>
      <c r="M1" s="844" t="s">
        <v>19095</v>
      </c>
      <c r="N1" s="845" t="s">
        <v>140</v>
      </c>
      <c r="O1" s="9"/>
      <c r="P1" s="9"/>
      <c r="Q1" s="9"/>
      <c r="R1" s="9"/>
      <c r="S1" s="9"/>
      <c r="T1" s="9"/>
      <c r="U1" s="9"/>
      <c r="V1" s="9"/>
      <c r="W1" s="9"/>
      <c r="X1" s="9"/>
      <c r="Y1" s="9"/>
      <c r="Z1" s="9"/>
    </row>
    <row r="2" spans="1:26" ht="16.5" customHeight="1">
      <c r="A2" s="726"/>
      <c r="B2" s="666"/>
      <c r="C2" s="666"/>
      <c r="D2" s="666"/>
      <c r="E2" s="666"/>
      <c r="F2" s="666"/>
      <c r="G2" s="666"/>
      <c r="H2" s="666"/>
      <c r="I2" s="666"/>
      <c r="J2" s="666"/>
      <c r="K2" s="666"/>
      <c r="L2" s="666"/>
      <c r="M2" s="666"/>
      <c r="N2" s="846"/>
      <c r="O2" s="9"/>
      <c r="P2" s="9"/>
      <c r="Q2" s="9"/>
      <c r="R2" s="9"/>
      <c r="S2" s="9"/>
      <c r="T2" s="9"/>
      <c r="U2" s="9"/>
      <c r="V2" s="9"/>
      <c r="W2" s="9"/>
      <c r="X2" s="9"/>
      <c r="Y2" s="9"/>
      <c r="Z2" s="9"/>
    </row>
    <row r="3" spans="1:26" ht="16.5" customHeight="1">
      <c r="A3" s="847"/>
      <c r="B3" s="820"/>
      <c r="C3" s="849" t="s">
        <v>19096</v>
      </c>
      <c r="D3" s="849" t="s">
        <v>19097</v>
      </c>
      <c r="E3" s="522"/>
      <c r="F3" s="849" t="s">
        <v>17291</v>
      </c>
      <c r="G3" s="849" t="s">
        <v>17299</v>
      </c>
      <c r="H3" s="522" t="s">
        <v>19098</v>
      </c>
      <c r="I3" s="523" t="s">
        <v>19099</v>
      </c>
      <c r="J3" s="522" t="s">
        <v>19100</v>
      </c>
      <c r="K3" s="522" t="s">
        <v>15473</v>
      </c>
      <c r="L3" s="522" t="s">
        <v>19098</v>
      </c>
      <c r="M3" s="336"/>
      <c r="N3" s="850" t="s">
        <v>19101</v>
      </c>
      <c r="O3" s="9"/>
      <c r="P3" s="9"/>
      <c r="Q3" s="9"/>
      <c r="R3" s="9"/>
      <c r="S3" s="9"/>
      <c r="T3" s="9"/>
      <c r="U3" s="9"/>
      <c r="V3" s="9"/>
      <c r="W3" s="9"/>
      <c r="X3" s="9"/>
      <c r="Y3" s="9"/>
      <c r="Z3" s="9"/>
    </row>
    <row r="4" spans="1:26" ht="16.5" customHeight="1">
      <c r="A4" s="848"/>
      <c r="B4" s="665"/>
      <c r="C4" s="665"/>
      <c r="D4" s="665"/>
      <c r="E4" s="522"/>
      <c r="F4" s="665"/>
      <c r="G4" s="665"/>
      <c r="H4" s="522" t="s">
        <v>19098</v>
      </c>
      <c r="I4" s="522" t="s">
        <v>15456</v>
      </c>
      <c r="J4" s="522" t="s">
        <v>19102</v>
      </c>
      <c r="K4" s="522" t="s">
        <v>19103</v>
      </c>
      <c r="L4" s="522" t="s">
        <v>19098</v>
      </c>
      <c r="M4" s="336"/>
      <c r="N4" s="851"/>
      <c r="O4" s="9"/>
      <c r="P4" s="9"/>
      <c r="Q4" s="9"/>
      <c r="R4" s="9"/>
      <c r="S4" s="9"/>
      <c r="T4" s="9"/>
      <c r="U4" s="9"/>
      <c r="V4" s="9"/>
      <c r="W4" s="9"/>
      <c r="X4" s="9"/>
      <c r="Y4" s="9"/>
      <c r="Z4" s="9"/>
    </row>
    <row r="5" spans="1:26" ht="16.5" customHeight="1">
      <c r="A5" s="726"/>
      <c r="B5" s="666"/>
      <c r="C5" s="666"/>
      <c r="D5" s="666"/>
      <c r="E5" s="522"/>
      <c r="F5" s="666"/>
      <c r="G5" s="666"/>
      <c r="H5" s="522" t="s">
        <v>19098</v>
      </c>
      <c r="I5" s="522" t="s">
        <v>19104</v>
      </c>
      <c r="J5" s="522" t="s">
        <v>19102</v>
      </c>
      <c r="K5" s="522" t="s">
        <v>19105</v>
      </c>
      <c r="L5" s="522" t="s">
        <v>19098</v>
      </c>
      <c r="M5" s="336"/>
      <c r="N5" s="846"/>
      <c r="O5" s="9"/>
      <c r="P5" s="9"/>
      <c r="Q5" s="9"/>
      <c r="R5" s="9"/>
      <c r="S5" s="9"/>
      <c r="T5" s="9"/>
      <c r="U5" s="9"/>
      <c r="V5" s="9"/>
      <c r="W5" s="9"/>
      <c r="X5" s="9"/>
      <c r="Y5" s="9"/>
      <c r="Z5" s="9"/>
    </row>
    <row r="6" spans="1:26" ht="16.5" customHeight="1">
      <c r="A6" s="842" t="s">
        <v>19106</v>
      </c>
      <c r="B6" s="704"/>
      <c r="C6" s="704"/>
      <c r="D6" s="704"/>
      <c r="E6" s="704"/>
      <c r="F6" s="704"/>
      <c r="G6" s="704"/>
      <c r="H6" s="704"/>
      <c r="I6" s="704"/>
      <c r="J6" s="704"/>
      <c r="K6" s="704"/>
      <c r="L6" s="704"/>
      <c r="M6" s="704"/>
      <c r="N6" s="689"/>
      <c r="O6" s="9"/>
      <c r="P6" s="9"/>
      <c r="Q6" s="9"/>
      <c r="R6" s="9"/>
      <c r="S6" s="9"/>
      <c r="T6" s="9"/>
      <c r="U6" s="9"/>
      <c r="V6" s="9"/>
      <c r="W6" s="9"/>
      <c r="X6" s="9"/>
      <c r="Y6" s="9"/>
      <c r="Z6" s="9"/>
    </row>
    <row r="7" spans="1:26" ht="16.5" customHeight="1">
      <c r="A7" s="847">
        <v>17002</v>
      </c>
      <c r="B7" s="820"/>
      <c r="C7" s="820" t="s">
        <v>19107</v>
      </c>
      <c r="D7" s="820" t="s">
        <v>19108</v>
      </c>
      <c r="E7" s="336" t="s">
        <v>19109</v>
      </c>
      <c r="F7" s="820" t="s">
        <v>17291</v>
      </c>
      <c r="G7" s="820" t="s">
        <v>17299</v>
      </c>
      <c r="H7" s="336" t="s">
        <v>19098</v>
      </c>
      <c r="I7" s="336" t="s">
        <v>13108</v>
      </c>
      <c r="J7" s="336" t="s">
        <v>19102</v>
      </c>
      <c r="K7" s="336" t="s">
        <v>14730</v>
      </c>
      <c r="L7" s="336" t="s">
        <v>19110</v>
      </c>
      <c r="M7" s="336"/>
      <c r="N7" s="524"/>
      <c r="O7" s="9"/>
      <c r="P7" s="9"/>
      <c r="Q7" s="9"/>
      <c r="R7" s="9"/>
      <c r="S7" s="9"/>
      <c r="T7" s="9"/>
      <c r="U7" s="9"/>
      <c r="V7" s="9"/>
      <c r="W7" s="9"/>
      <c r="X7" s="9"/>
      <c r="Y7" s="9"/>
      <c r="Z7" s="9"/>
    </row>
    <row r="8" spans="1:26" ht="16.5" customHeight="1">
      <c r="A8" s="848"/>
      <c r="B8" s="665"/>
      <c r="C8" s="665"/>
      <c r="D8" s="665"/>
      <c r="E8" s="336"/>
      <c r="F8" s="665"/>
      <c r="G8" s="665"/>
      <c r="H8" s="336" t="s">
        <v>19100</v>
      </c>
      <c r="I8" s="336" t="s">
        <v>15543</v>
      </c>
      <c r="J8" s="336" t="s">
        <v>19102</v>
      </c>
      <c r="K8" s="336" t="s">
        <v>15545</v>
      </c>
      <c r="L8" s="336" t="s">
        <v>19110</v>
      </c>
      <c r="M8" s="336"/>
      <c r="N8" s="524"/>
      <c r="O8" s="9"/>
      <c r="P8" s="9"/>
      <c r="Q8" s="9"/>
      <c r="R8" s="9"/>
      <c r="S8" s="9"/>
      <c r="T8" s="9"/>
      <c r="U8" s="9"/>
      <c r="V8" s="9"/>
      <c r="W8" s="9"/>
      <c r="X8" s="9"/>
      <c r="Y8" s="9"/>
      <c r="Z8" s="9"/>
    </row>
    <row r="9" spans="1:26" ht="16.5" customHeight="1">
      <c r="A9" s="848"/>
      <c r="B9" s="665"/>
      <c r="C9" s="665"/>
      <c r="D9" s="665"/>
      <c r="E9" s="336"/>
      <c r="F9" s="665"/>
      <c r="G9" s="665"/>
      <c r="H9" s="336" t="s">
        <v>19098</v>
      </c>
      <c r="I9" s="336" t="s">
        <v>13108</v>
      </c>
      <c r="J9" s="336" t="s">
        <v>19102</v>
      </c>
      <c r="K9" s="336" t="s">
        <v>14730</v>
      </c>
      <c r="L9" s="336" t="s">
        <v>19110</v>
      </c>
      <c r="M9" s="336"/>
      <c r="N9" s="524"/>
      <c r="O9" s="9"/>
      <c r="P9" s="9"/>
      <c r="Q9" s="9"/>
      <c r="R9" s="9"/>
      <c r="S9" s="9"/>
      <c r="T9" s="9"/>
      <c r="U9" s="9"/>
      <c r="V9" s="9"/>
      <c r="W9" s="9"/>
      <c r="X9" s="9"/>
      <c r="Y9" s="9"/>
      <c r="Z9" s="9"/>
    </row>
    <row r="10" spans="1:26" ht="16.5" customHeight="1">
      <c r="A10" s="848"/>
      <c r="B10" s="665"/>
      <c r="C10" s="665"/>
      <c r="D10" s="665"/>
      <c r="E10" s="336"/>
      <c r="F10" s="665"/>
      <c r="G10" s="665"/>
      <c r="H10" s="336" t="s">
        <v>19100</v>
      </c>
      <c r="I10" s="336" t="s">
        <v>18319</v>
      </c>
      <c r="J10" s="336" t="s">
        <v>19102</v>
      </c>
      <c r="K10" s="336" t="s">
        <v>18316</v>
      </c>
      <c r="L10" s="336" t="s">
        <v>19110</v>
      </c>
      <c r="M10" s="336"/>
      <c r="N10" s="524"/>
      <c r="O10" s="9"/>
      <c r="P10" s="9"/>
      <c r="Q10" s="9"/>
      <c r="R10" s="9"/>
      <c r="S10" s="9"/>
      <c r="T10" s="9"/>
      <c r="U10" s="9"/>
      <c r="V10" s="9"/>
      <c r="W10" s="9"/>
      <c r="X10" s="9"/>
      <c r="Y10" s="9"/>
      <c r="Z10" s="9"/>
    </row>
    <row r="11" spans="1:26" ht="16.5" customHeight="1">
      <c r="A11" s="848"/>
      <c r="B11" s="665"/>
      <c r="C11" s="665"/>
      <c r="D11" s="665"/>
      <c r="E11" s="336"/>
      <c r="F11" s="665"/>
      <c r="G11" s="665"/>
      <c r="H11" s="336" t="s">
        <v>19098</v>
      </c>
      <c r="I11" s="336" t="s">
        <v>13108</v>
      </c>
      <c r="J11" s="336" t="s">
        <v>19102</v>
      </c>
      <c r="K11" s="336" t="s">
        <v>14730</v>
      </c>
      <c r="L11" s="336" t="s">
        <v>19110</v>
      </c>
      <c r="M11" s="521"/>
      <c r="N11" s="525"/>
      <c r="O11" s="9"/>
      <c r="P11" s="9"/>
      <c r="Q11" s="9"/>
      <c r="R11" s="9"/>
      <c r="S11" s="9"/>
      <c r="T11" s="9"/>
      <c r="U11" s="9"/>
      <c r="V11" s="9"/>
      <c r="W11" s="9"/>
      <c r="X11" s="9"/>
      <c r="Y11" s="9"/>
      <c r="Z11" s="9"/>
    </row>
    <row r="12" spans="1:26" ht="16.5" customHeight="1">
      <c r="A12" s="726"/>
      <c r="B12" s="666"/>
      <c r="C12" s="666"/>
      <c r="D12" s="666"/>
      <c r="E12" s="336"/>
      <c r="F12" s="666"/>
      <c r="G12" s="666"/>
      <c r="H12" s="336" t="s">
        <v>19100</v>
      </c>
      <c r="I12" s="336" t="s">
        <v>16450</v>
      </c>
      <c r="J12" s="336" t="s">
        <v>19102</v>
      </c>
      <c r="K12" s="336" t="s">
        <v>16444</v>
      </c>
      <c r="L12" s="336" t="s">
        <v>19110</v>
      </c>
      <c r="M12" s="521"/>
      <c r="N12" s="525"/>
      <c r="O12" s="9"/>
      <c r="P12" s="9"/>
      <c r="Q12" s="9"/>
      <c r="R12" s="9"/>
      <c r="S12" s="9"/>
      <c r="T12" s="9"/>
      <c r="U12" s="9"/>
      <c r="V12" s="9"/>
      <c r="W12" s="9"/>
      <c r="X12" s="9"/>
      <c r="Y12" s="9"/>
      <c r="Z12" s="9"/>
    </row>
    <row r="13" spans="1:26" ht="16.5" customHeight="1">
      <c r="A13" s="847">
        <v>17003</v>
      </c>
      <c r="B13" s="836"/>
      <c r="C13" s="820" t="s">
        <v>19111</v>
      </c>
      <c r="D13" s="820" t="s">
        <v>19112</v>
      </c>
      <c r="E13" s="521"/>
      <c r="F13" s="820" t="s">
        <v>17291</v>
      </c>
      <c r="G13" s="820" t="s">
        <v>17299</v>
      </c>
      <c r="H13" s="336" t="s">
        <v>19098</v>
      </c>
      <c r="I13" s="336" t="s">
        <v>13108</v>
      </c>
      <c r="J13" s="336" t="s">
        <v>19102</v>
      </c>
      <c r="K13" s="336" t="s">
        <v>14730</v>
      </c>
      <c r="L13" s="336" t="s">
        <v>19110</v>
      </c>
      <c r="M13" s="521"/>
      <c r="N13" s="525"/>
      <c r="O13" s="9"/>
      <c r="P13" s="9"/>
      <c r="Q13" s="9"/>
      <c r="R13" s="9"/>
      <c r="S13" s="9"/>
      <c r="T13" s="9"/>
      <c r="U13" s="9"/>
      <c r="V13" s="9"/>
      <c r="W13" s="9"/>
      <c r="X13" s="9"/>
      <c r="Y13" s="9"/>
      <c r="Z13" s="9"/>
    </row>
    <row r="14" spans="1:26" ht="16.5" customHeight="1">
      <c r="A14" s="848"/>
      <c r="B14" s="665"/>
      <c r="C14" s="665"/>
      <c r="D14" s="665"/>
      <c r="E14" s="521"/>
      <c r="F14" s="665"/>
      <c r="G14" s="665"/>
      <c r="H14" s="336" t="s">
        <v>19098</v>
      </c>
      <c r="I14" s="336" t="s">
        <v>16450</v>
      </c>
      <c r="J14" s="336" t="s">
        <v>19102</v>
      </c>
      <c r="K14" s="336" t="s">
        <v>16476</v>
      </c>
      <c r="L14" s="336" t="s">
        <v>19110</v>
      </c>
      <c r="M14" s="521"/>
      <c r="N14" s="525"/>
      <c r="O14" s="9"/>
      <c r="P14" s="9"/>
      <c r="Q14" s="9"/>
      <c r="R14" s="9"/>
      <c r="S14" s="9"/>
      <c r="T14" s="9"/>
      <c r="U14" s="9"/>
      <c r="V14" s="9"/>
      <c r="W14" s="9"/>
      <c r="X14" s="9"/>
      <c r="Y14" s="9"/>
      <c r="Z14" s="9"/>
    </row>
    <row r="15" spans="1:26" ht="16.5" customHeight="1">
      <c r="A15" s="848"/>
      <c r="B15" s="665"/>
      <c r="C15" s="665"/>
      <c r="D15" s="665"/>
      <c r="E15" s="521"/>
      <c r="F15" s="665"/>
      <c r="G15" s="665"/>
      <c r="H15" s="336" t="s">
        <v>19098</v>
      </c>
      <c r="I15" s="336" t="s">
        <v>13108</v>
      </c>
      <c r="J15" s="336" t="s">
        <v>19102</v>
      </c>
      <c r="K15" s="336" t="s">
        <v>14730</v>
      </c>
      <c r="L15" s="336" t="s">
        <v>19110</v>
      </c>
      <c r="M15" s="521"/>
      <c r="N15" s="525"/>
      <c r="O15" s="9"/>
      <c r="P15" s="9"/>
      <c r="Q15" s="9"/>
      <c r="R15" s="9"/>
      <c r="S15" s="9"/>
      <c r="T15" s="9"/>
      <c r="U15" s="9"/>
      <c r="V15" s="9"/>
      <c r="W15" s="9"/>
      <c r="X15" s="9"/>
      <c r="Y15" s="9"/>
      <c r="Z15" s="9"/>
    </row>
    <row r="16" spans="1:26" ht="16.5" customHeight="1">
      <c r="A16" s="848"/>
      <c r="B16" s="665"/>
      <c r="C16" s="665"/>
      <c r="D16" s="665"/>
      <c r="E16" s="521"/>
      <c r="F16" s="665"/>
      <c r="G16" s="665"/>
      <c r="H16" s="336" t="s">
        <v>19098</v>
      </c>
      <c r="I16" s="336" t="s">
        <v>19113</v>
      </c>
      <c r="J16" s="336" t="s">
        <v>19102</v>
      </c>
      <c r="K16" s="336" t="s">
        <v>17008</v>
      </c>
      <c r="L16" s="336" t="s">
        <v>19110</v>
      </c>
      <c r="M16" s="521"/>
      <c r="N16" s="525"/>
      <c r="O16" s="9"/>
      <c r="P16" s="9"/>
      <c r="Q16" s="9"/>
      <c r="R16" s="9"/>
      <c r="S16" s="9"/>
      <c r="T16" s="9"/>
      <c r="U16" s="9"/>
      <c r="V16" s="9"/>
      <c r="W16" s="9"/>
      <c r="X16" s="9"/>
      <c r="Y16" s="9"/>
      <c r="Z16" s="9"/>
    </row>
    <row r="17" spans="1:26" ht="16.5" customHeight="1">
      <c r="A17" s="848"/>
      <c r="B17" s="665"/>
      <c r="C17" s="665"/>
      <c r="D17" s="665"/>
      <c r="E17" s="521"/>
      <c r="F17" s="665"/>
      <c r="G17" s="665"/>
      <c r="H17" s="336" t="s">
        <v>19098</v>
      </c>
      <c r="I17" s="336" t="s">
        <v>13108</v>
      </c>
      <c r="J17" s="336" t="s">
        <v>19102</v>
      </c>
      <c r="K17" s="336" t="s">
        <v>14730</v>
      </c>
      <c r="L17" s="336" t="s">
        <v>19110</v>
      </c>
      <c r="M17" s="521"/>
      <c r="N17" s="525"/>
      <c r="O17" s="9"/>
      <c r="P17" s="9"/>
      <c r="Q17" s="9"/>
      <c r="R17" s="9"/>
      <c r="S17" s="9"/>
      <c r="T17" s="9"/>
      <c r="U17" s="9"/>
      <c r="V17" s="9"/>
      <c r="W17" s="9"/>
      <c r="X17" s="9"/>
      <c r="Y17" s="9"/>
      <c r="Z17" s="9"/>
    </row>
    <row r="18" spans="1:26" ht="16.5" customHeight="1">
      <c r="A18" s="848"/>
      <c r="B18" s="665"/>
      <c r="C18" s="665"/>
      <c r="D18" s="665"/>
      <c r="E18" s="521"/>
      <c r="F18" s="665"/>
      <c r="G18" s="665"/>
      <c r="H18" s="336" t="s">
        <v>19098</v>
      </c>
      <c r="I18" s="336" t="s">
        <v>19116</v>
      </c>
      <c r="J18" s="336" t="s">
        <v>19102</v>
      </c>
      <c r="K18" s="336" t="s">
        <v>19117</v>
      </c>
      <c r="L18" s="336" t="s">
        <v>19110</v>
      </c>
      <c r="M18" s="521"/>
      <c r="N18" s="525"/>
      <c r="O18" s="9"/>
      <c r="P18" s="9"/>
      <c r="Q18" s="9"/>
      <c r="R18" s="9"/>
      <c r="S18" s="9"/>
      <c r="T18" s="9"/>
      <c r="U18" s="9"/>
      <c r="V18" s="9"/>
      <c r="W18" s="9"/>
      <c r="X18" s="9"/>
      <c r="Y18" s="9"/>
      <c r="Z18" s="9"/>
    </row>
    <row r="19" spans="1:26" ht="16.5" customHeight="1">
      <c r="A19" s="848"/>
      <c r="B19" s="665"/>
      <c r="C19" s="665"/>
      <c r="D19" s="665"/>
      <c r="E19" s="521"/>
      <c r="F19" s="665"/>
      <c r="G19" s="665"/>
      <c r="H19" s="336" t="s">
        <v>19098</v>
      </c>
      <c r="I19" s="336" t="s">
        <v>19119</v>
      </c>
      <c r="J19" s="336" t="s">
        <v>19102</v>
      </c>
      <c r="K19" s="336" t="s">
        <v>19120</v>
      </c>
      <c r="L19" s="336" t="s">
        <v>19110</v>
      </c>
      <c r="M19" s="521"/>
      <c r="N19" s="525"/>
      <c r="O19" s="9"/>
      <c r="P19" s="9"/>
      <c r="Q19" s="9"/>
      <c r="R19" s="9"/>
      <c r="S19" s="9"/>
      <c r="T19" s="9"/>
      <c r="U19" s="9"/>
      <c r="V19" s="9"/>
      <c r="W19" s="9"/>
      <c r="X19" s="9"/>
      <c r="Y19" s="9"/>
      <c r="Z19" s="9"/>
    </row>
    <row r="20" spans="1:26" ht="16.5" customHeight="1">
      <c r="A20" s="848"/>
      <c r="B20" s="665"/>
      <c r="C20" s="665"/>
      <c r="D20" s="665"/>
      <c r="E20" s="521"/>
      <c r="F20" s="665"/>
      <c r="G20" s="665"/>
      <c r="H20" s="336" t="s">
        <v>19098</v>
      </c>
      <c r="I20" s="336" t="s">
        <v>13108</v>
      </c>
      <c r="J20" s="336" t="s">
        <v>19102</v>
      </c>
      <c r="K20" s="336" t="s">
        <v>14730</v>
      </c>
      <c r="L20" s="336" t="s">
        <v>19110</v>
      </c>
      <c r="M20" s="521"/>
      <c r="N20" s="525"/>
      <c r="O20" s="9"/>
      <c r="P20" s="9"/>
      <c r="Q20" s="9"/>
      <c r="R20" s="9"/>
      <c r="S20" s="9"/>
      <c r="T20" s="9"/>
      <c r="U20" s="9"/>
      <c r="V20" s="9"/>
      <c r="W20" s="9"/>
      <c r="X20" s="9"/>
      <c r="Y20" s="9"/>
      <c r="Z20" s="9"/>
    </row>
    <row r="21" spans="1:26" ht="16.5" customHeight="1">
      <c r="A21" s="726"/>
      <c r="B21" s="666"/>
      <c r="C21" s="666"/>
      <c r="D21" s="666"/>
      <c r="E21" s="521"/>
      <c r="F21" s="666"/>
      <c r="G21" s="666"/>
      <c r="H21" s="336" t="s">
        <v>19098</v>
      </c>
      <c r="I21" s="336" t="s">
        <v>19122</v>
      </c>
      <c r="J21" s="336" t="s">
        <v>19102</v>
      </c>
      <c r="K21" s="336" t="s">
        <v>19123</v>
      </c>
      <c r="L21" s="336" t="s">
        <v>19110</v>
      </c>
      <c r="M21" s="521"/>
      <c r="N21" s="525"/>
      <c r="O21" s="9"/>
      <c r="P21" s="9"/>
      <c r="Q21" s="9"/>
      <c r="R21" s="9"/>
      <c r="S21" s="9"/>
      <c r="T21" s="9"/>
      <c r="U21" s="9"/>
      <c r="V21" s="9"/>
      <c r="W21" s="9"/>
      <c r="X21" s="9"/>
      <c r="Y21" s="9"/>
      <c r="Z21" s="9"/>
    </row>
    <row r="22" spans="1:26" ht="16.5" customHeight="1">
      <c r="A22" s="847">
        <v>17004</v>
      </c>
      <c r="B22" s="836"/>
      <c r="C22" s="820" t="s">
        <v>19124</v>
      </c>
      <c r="D22" s="820" t="s">
        <v>19125</v>
      </c>
      <c r="E22" s="336"/>
      <c r="F22" s="820" t="s">
        <v>17291</v>
      </c>
      <c r="G22" s="820" t="s">
        <v>17299</v>
      </c>
      <c r="H22" s="336" t="s">
        <v>19098</v>
      </c>
      <c r="I22" s="336" t="s">
        <v>13108</v>
      </c>
      <c r="J22" s="336" t="s">
        <v>19102</v>
      </c>
      <c r="K22" s="336" t="s">
        <v>14730</v>
      </c>
      <c r="L22" s="336" t="s">
        <v>19110</v>
      </c>
      <c r="M22" s="521"/>
      <c r="N22" s="525"/>
      <c r="O22" s="9"/>
      <c r="P22" s="9"/>
      <c r="Q22" s="9"/>
      <c r="R22" s="9"/>
      <c r="S22" s="9"/>
      <c r="T22" s="9"/>
      <c r="U22" s="9"/>
      <c r="V22" s="9"/>
      <c r="W22" s="9"/>
      <c r="X22" s="9"/>
      <c r="Y22" s="9"/>
      <c r="Z22" s="9"/>
    </row>
    <row r="23" spans="1:26" ht="16.5" customHeight="1">
      <c r="A23" s="848"/>
      <c r="B23" s="665"/>
      <c r="C23" s="665"/>
      <c r="D23" s="665"/>
      <c r="E23" s="336"/>
      <c r="F23" s="665"/>
      <c r="G23" s="665"/>
      <c r="H23" s="336" t="s">
        <v>19098</v>
      </c>
      <c r="I23" s="336" t="s">
        <v>16501</v>
      </c>
      <c r="J23" s="336" t="s">
        <v>19100</v>
      </c>
      <c r="K23" s="336" t="s">
        <v>15473</v>
      </c>
      <c r="L23" s="336" t="s">
        <v>19100</v>
      </c>
      <c r="M23" s="521"/>
      <c r="N23" s="525"/>
      <c r="O23" s="9"/>
      <c r="P23" s="9"/>
      <c r="Q23" s="9"/>
      <c r="R23" s="9"/>
      <c r="S23" s="9"/>
      <c r="T23" s="9"/>
      <c r="U23" s="9"/>
      <c r="V23" s="9"/>
      <c r="W23" s="9"/>
      <c r="X23" s="9"/>
      <c r="Y23" s="9"/>
      <c r="Z23" s="9"/>
    </row>
    <row r="24" spans="1:26" ht="16.5" customHeight="1">
      <c r="A24" s="848"/>
      <c r="B24" s="665"/>
      <c r="C24" s="665"/>
      <c r="D24" s="665"/>
      <c r="E24" s="336"/>
      <c r="F24" s="665"/>
      <c r="G24" s="665"/>
      <c r="H24" s="336" t="s">
        <v>19098</v>
      </c>
      <c r="I24" s="336" t="s">
        <v>13108</v>
      </c>
      <c r="J24" s="336" t="s">
        <v>19102</v>
      </c>
      <c r="K24" s="336" t="s">
        <v>14730</v>
      </c>
      <c r="L24" s="336" t="s">
        <v>19110</v>
      </c>
      <c r="M24" s="521"/>
      <c r="N24" s="525"/>
      <c r="O24" s="9"/>
      <c r="P24" s="9"/>
      <c r="Q24" s="9"/>
      <c r="R24" s="9"/>
      <c r="S24" s="9"/>
      <c r="T24" s="9"/>
      <c r="U24" s="9"/>
      <c r="V24" s="9"/>
      <c r="W24" s="9"/>
      <c r="X24" s="9"/>
      <c r="Y24" s="9"/>
      <c r="Z24" s="9"/>
    </row>
    <row r="25" spans="1:26" ht="16.5" customHeight="1">
      <c r="A25" s="848"/>
      <c r="B25" s="665"/>
      <c r="C25" s="665"/>
      <c r="D25" s="665"/>
      <c r="E25" s="336"/>
      <c r="F25" s="665"/>
      <c r="G25" s="665"/>
      <c r="H25" s="336" t="s">
        <v>19098</v>
      </c>
      <c r="I25" s="336" t="s">
        <v>19131</v>
      </c>
      <c r="J25" s="336" t="s">
        <v>19102</v>
      </c>
      <c r="K25" s="336" t="s">
        <v>17008</v>
      </c>
      <c r="L25" s="336" t="s">
        <v>19110</v>
      </c>
      <c r="M25" s="521"/>
      <c r="N25" s="525"/>
      <c r="O25" s="9"/>
      <c r="P25" s="9"/>
      <c r="Q25" s="9"/>
      <c r="R25" s="9"/>
      <c r="S25" s="9"/>
      <c r="T25" s="9"/>
      <c r="U25" s="9"/>
      <c r="V25" s="9"/>
      <c r="W25" s="9"/>
      <c r="X25" s="9"/>
      <c r="Y25" s="9"/>
      <c r="Z25" s="9"/>
    </row>
    <row r="26" spans="1:26" ht="16.5" customHeight="1">
      <c r="A26" s="848"/>
      <c r="B26" s="665"/>
      <c r="C26" s="665"/>
      <c r="D26" s="665"/>
      <c r="E26" s="336"/>
      <c r="F26" s="665"/>
      <c r="G26" s="665"/>
      <c r="H26" s="336" t="s">
        <v>19098</v>
      </c>
      <c r="I26" s="336" t="s">
        <v>13108</v>
      </c>
      <c r="J26" s="336" t="s">
        <v>19102</v>
      </c>
      <c r="K26" s="336" t="s">
        <v>14730</v>
      </c>
      <c r="L26" s="336" t="s">
        <v>19110</v>
      </c>
      <c r="M26" s="521"/>
      <c r="N26" s="525"/>
      <c r="O26" s="9"/>
      <c r="P26" s="9"/>
      <c r="Q26" s="9"/>
      <c r="R26" s="9"/>
      <c r="S26" s="9"/>
      <c r="T26" s="9"/>
      <c r="U26" s="9"/>
      <c r="V26" s="9"/>
      <c r="W26" s="9"/>
      <c r="X26" s="9"/>
      <c r="Y26" s="9"/>
      <c r="Z26" s="9"/>
    </row>
    <row r="27" spans="1:26" ht="16.5" customHeight="1">
      <c r="A27" s="848"/>
      <c r="B27" s="665"/>
      <c r="C27" s="665"/>
      <c r="D27" s="665"/>
      <c r="E27" s="336"/>
      <c r="F27" s="665"/>
      <c r="G27" s="665"/>
      <c r="H27" s="336" t="s">
        <v>19098</v>
      </c>
      <c r="I27" s="336" t="s">
        <v>19133</v>
      </c>
      <c r="J27" s="336" t="s">
        <v>19102</v>
      </c>
      <c r="K27" s="336" t="s">
        <v>19117</v>
      </c>
      <c r="L27" s="336" t="s">
        <v>19110</v>
      </c>
      <c r="M27" s="521"/>
      <c r="N27" s="525"/>
      <c r="O27" s="9"/>
      <c r="P27" s="9"/>
      <c r="Q27" s="9"/>
      <c r="R27" s="9"/>
      <c r="S27" s="9"/>
      <c r="T27" s="9"/>
      <c r="U27" s="9"/>
      <c r="V27" s="9"/>
      <c r="W27" s="9"/>
      <c r="X27" s="9"/>
      <c r="Y27" s="9"/>
      <c r="Z27" s="9"/>
    </row>
    <row r="28" spans="1:26" ht="16.5" customHeight="1">
      <c r="A28" s="848"/>
      <c r="B28" s="665"/>
      <c r="C28" s="665"/>
      <c r="D28" s="665"/>
      <c r="E28" s="336"/>
      <c r="F28" s="665"/>
      <c r="G28" s="665"/>
      <c r="H28" s="336" t="s">
        <v>19098</v>
      </c>
      <c r="I28" s="336" t="s">
        <v>19134</v>
      </c>
      <c r="J28" s="336" t="s">
        <v>19102</v>
      </c>
      <c r="K28" s="336" t="s">
        <v>19120</v>
      </c>
      <c r="L28" s="336" t="s">
        <v>19110</v>
      </c>
      <c r="M28" s="521"/>
      <c r="N28" s="525"/>
      <c r="O28" s="9"/>
      <c r="P28" s="9"/>
      <c r="Q28" s="9"/>
      <c r="R28" s="9"/>
      <c r="S28" s="9"/>
      <c r="T28" s="9"/>
      <c r="U28" s="9"/>
      <c r="V28" s="9"/>
      <c r="W28" s="9"/>
      <c r="X28" s="9"/>
      <c r="Y28" s="9"/>
      <c r="Z28" s="9"/>
    </row>
    <row r="29" spans="1:26" ht="16.5" customHeight="1">
      <c r="A29" s="848"/>
      <c r="B29" s="665"/>
      <c r="C29" s="665"/>
      <c r="D29" s="665"/>
      <c r="E29" s="336"/>
      <c r="F29" s="665"/>
      <c r="G29" s="665"/>
      <c r="H29" s="336" t="s">
        <v>19098</v>
      </c>
      <c r="I29" s="336" t="s">
        <v>13108</v>
      </c>
      <c r="J29" s="336" t="s">
        <v>19102</v>
      </c>
      <c r="K29" s="336" t="s">
        <v>14730</v>
      </c>
      <c r="L29" s="336" t="s">
        <v>19110</v>
      </c>
      <c r="M29" s="521"/>
      <c r="N29" s="525"/>
      <c r="O29" s="9"/>
      <c r="P29" s="9"/>
      <c r="Q29" s="9"/>
      <c r="R29" s="9"/>
      <c r="S29" s="9"/>
      <c r="T29" s="9"/>
      <c r="U29" s="9"/>
      <c r="V29" s="9"/>
      <c r="W29" s="9"/>
      <c r="X29" s="9"/>
      <c r="Y29" s="9"/>
      <c r="Z29" s="9"/>
    </row>
    <row r="30" spans="1:26" ht="16.5" customHeight="1">
      <c r="A30" s="726"/>
      <c r="B30" s="666"/>
      <c r="C30" s="666"/>
      <c r="D30" s="666"/>
      <c r="E30" s="336"/>
      <c r="F30" s="666"/>
      <c r="G30" s="666"/>
      <c r="H30" s="336" t="s">
        <v>19098</v>
      </c>
      <c r="I30" s="336" t="s">
        <v>19122</v>
      </c>
      <c r="J30" s="336" t="s">
        <v>19102</v>
      </c>
      <c r="K30" s="336" t="s">
        <v>19123</v>
      </c>
      <c r="L30" s="336" t="s">
        <v>19110</v>
      </c>
      <c r="M30" s="521"/>
      <c r="N30" s="525"/>
      <c r="O30" s="9"/>
      <c r="P30" s="9"/>
      <c r="Q30" s="9"/>
      <c r="R30" s="9"/>
      <c r="S30" s="9"/>
      <c r="T30" s="9"/>
      <c r="U30" s="9"/>
      <c r="V30" s="9"/>
      <c r="W30" s="9"/>
      <c r="X30" s="9"/>
      <c r="Y30" s="9"/>
      <c r="Z30" s="9"/>
    </row>
    <row r="31" spans="1:26" ht="16.5" customHeight="1">
      <c r="A31" s="847">
        <v>17005</v>
      </c>
      <c r="B31" s="836"/>
      <c r="C31" s="820" t="s">
        <v>19135</v>
      </c>
      <c r="D31" s="820" t="s">
        <v>19136</v>
      </c>
      <c r="E31" s="336"/>
      <c r="F31" s="820" t="s">
        <v>17291</v>
      </c>
      <c r="G31" s="820" t="s">
        <v>17299</v>
      </c>
      <c r="H31" s="336" t="s">
        <v>19098</v>
      </c>
      <c r="I31" s="336" t="s">
        <v>15468</v>
      </c>
      <c r="J31" s="336" t="s">
        <v>19102</v>
      </c>
      <c r="K31" s="336" t="s">
        <v>14730</v>
      </c>
      <c r="L31" s="336" t="s">
        <v>19110</v>
      </c>
      <c r="M31" s="521"/>
      <c r="N31" s="525"/>
      <c r="O31" s="9"/>
      <c r="P31" s="9"/>
      <c r="Q31" s="9"/>
      <c r="R31" s="9"/>
      <c r="S31" s="9"/>
      <c r="T31" s="9"/>
      <c r="U31" s="9"/>
      <c r="V31" s="9"/>
      <c r="W31" s="9"/>
      <c r="X31" s="9"/>
      <c r="Y31" s="9"/>
      <c r="Z31" s="9"/>
    </row>
    <row r="32" spans="1:26" ht="16.5" customHeight="1">
      <c r="A32" s="848"/>
      <c r="B32" s="665"/>
      <c r="C32" s="665"/>
      <c r="D32" s="665"/>
      <c r="E32" s="336"/>
      <c r="F32" s="665"/>
      <c r="G32" s="665"/>
      <c r="H32" s="336" t="s">
        <v>19098</v>
      </c>
      <c r="I32" s="336" t="s">
        <v>16538</v>
      </c>
      <c r="J32" s="336" t="s">
        <v>19102</v>
      </c>
      <c r="K32" s="336" t="s">
        <v>16476</v>
      </c>
      <c r="L32" s="336" t="s">
        <v>19110</v>
      </c>
      <c r="M32" s="521"/>
      <c r="N32" s="525"/>
      <c r="O32" s="9"/>
      <c r="P32" s="9"/>
      <c r="Q32" s="9"/>
      <c r="R32" s="9"/>
      <c r="S32" s="9"/>
      <c r="T32" s="9"/>
      <c r="U32" s="9"/>
      <c r="V32" s="9"/>
      <c r="W32" s="9"/>
      <c r="X32" s="9"/>
      <c r="Y32" s="9"/>
      <c r="Z32" s="9"/>
    </row>
    <row r="33" spans="1:26" ht="16.5" customHeight="1">
      <c r="A33" s="848"/>
      <c r="B33" s="665"/>
      <c r="C33" s="665"/>
      <c r="D33" s="665"/>
      <c r="E33" s="336"/>
      <c r="F33" s="665"/>
      <c r="G33" s="665"/>
      <c r="H33" s="336" t="s">
        <v>19098</v>
      </c>
      <c r="I33" s="336" t="s">
        <v>15468</v>
      </c>
      <c r="J33" s="336" t="s">
        <v>19102</v>
      </c>
      <c r="K33" s="336" t="s">
        <v>14730</v>
      </c>
      <c r="L33" s="336" t="s">
        <v>19110</v>
      </c>
      <c r="M33" s="521"/>
      <c r="N33" s="525"/>
      <c r="O33" s="9"/>
      <c r="P33" s="9"/>
      <c r="Q33" s="9"/>
      <c r="R33" s="9"/>
      <c r="S33" s="9"/>
      <c r="T33" s="9"/>
      <c r="U33" s="9"/>
      <c r="V33" s="9"/>
      <c r="W33" s="9"/>
      <c r="X33" s="9"/>
      <c r="Y33" s="9"/>
      <c r="Z33" s="9"/>
    </row>
    <row r="34" spans="1:26" ht="16.5" customHeight="1">
      <c r="A34" s="848"/>
      <c r="B34" s="665"/>
      <c r="C34" s="665"/>
      <c r="D34" s="665"/>
      <c r="E34" s="336"/>
      <c r="F34" s="665"/>
      <c r="G34" s="665"/>
      <c r="H34" s="336" t="s">
        <v>19098</v>
      </c>
      <c r="I34" s="336" t="s">
        <v>19137</v>
      </c>
      <c r="J34" s="336" t="s">
        <v>19102</v>
      </c>
      <c r="K34" s="336" t="s">
        <v>17008</v>
      </c>
      <c r="L34" s="336" t="s">
        <v>19110</v>
      </c>
      <c r="M34" s="521"/>
      <c r="N34" s="525"/>
      <c r="O34" s="9"/>
      <c r="P34" s="9"/>
      <c r="Q34" s="9"/>
      <c r="R34" s="9"/>
      <c r="S34" s="9"/>
      <c r="T34" s="9"/>
      <c r="U34" s="9"/>
      <c r="V34" s="9"/>
      <c r="W34" s="9"/>
      <c r="X34" s="9"/>
      <c r="Y34" s="9"/>
      <c r="Z34" s="9"/>
    </row>
    <row r="35" spans="1:26" ht="16.5" customHeight="1">
      <c r="A35" s="848"/>
      <c r="B35" s="665"/>
      <c r="C35" s="665"/>
      <c r="D35" s="665"/>
      <c r="E35" s="336"/>
      <c r="F35" s="665"/>
      <c r="G35" s="665"/>
      <c r="H35" s="336" t="s">
        <v>19098</v>
      </c>
      <c r="I35" s="336" t="s">
        <v>15468</v>
      </c>
      <c r="J35" s="336" t="s">
        <v>19102</v>
      </c>
      <c r="K35" s="336" t="s">
        <v>14730</v>
      </c>
      <c r="L35" s="336" t="s">
        <v>19110</v>
      </c>
      <c r="M35" s="521"/>
      <c r="N35" s="525"/>
      <c r="O35" s="9"/>
      <c r="P35" s="9"/>
      <c r="Q35" s="9"/>
      <c r="R35" s="9"/>
      <c r="S35" s="9"/>
      <c r="T35" s="9"/>
      <c r="U35" s="9"/>
      <c r="V35" s="9"/>
      <c r="W35" s="9"/>
      <c r="X35" s="9"/>
      <c r="Y35" s="9"/>
      <c r="Z35" s="9"/>
    </row>
    <row r="36" spans="1:26" ht="16.5" customHeight="1">
      <c r="A36" s="848"/>
      <c r="B36" s="665"/>
      <c r="C36" s="665"/>
      <c r="D36" s="665"/>
      <c r="E36" s="336"/>
      <c r="F36" s="665"/>
      <c r="G36" s="665"/>
      <c r="H36" s="336" t="s">
        <v>19098</v>
      </c>
      <c r="I36" s="336" t="s">
        <v>19138</v>
      </c>
      <c r="J36" s="336" t="s">
        <v>19100</v>
      </c>
      <c r="K36" s="336" t="s">
        <v>15473</v>
      </c>
      <c r="L36" s="336" t="s">
        <v>19110</v>
      </c>
      <c r="M36" s="521"/>
      <c r="N36" s="525"/>
      <c r="O36" s="9"/>
      <c r="P36" s="9"/>
      <c r="Q36" s="9"/>
      <c r="R36" s="9"/>
      <c r="S36" s="9"/>
      <c r="T36" s="9"/>
      <c r="U36" s="9"/>
      <c r="V36" s="9"/>
      <c r="W36" s="9"/>
      <c r="X36" s="9"/>
      <c r="Y36" s="9"/>
      <c r="Z36" s="9"/>
    </row>
    <row r="37" spans="1:26" ht="16.5" customHeight="1">
      <c r="A37" s="848"/>
      <c r="B37" s="665"/>
      <c r="C37" s="665"/>
      <c r="D37" s="665"/>
      <c r="E37" s="336"/>
      <c r="F37" s="665"/>
      <c r="G37" s="665"/>
      <c r="H37" s="336" t="s">
        <v>19098</v>
      </c>
      <c r="I37" s="336" t="s">
        <v>19139</v>
      </c>
      <c r="J37" s="336" t="s">
        <v>19100</v>
      </c>
      <c r="K37" s="336" t="s">
        <v>15473</v>
      </c>
      <c r="L37" s="336" t="s">
        <v>19110</v>
      </c>
      <c r="M37" s="521"/>
      <c r="N37" s="525"/>
      <c r="O37" s="9"/>
      <c r="P37" s="9"/>
      <c r="Q37" s="9"/>
      <c r="R37" s="9"/>
      <c r="S37" s="9"/>
      <c r="T37" s="9"/>
      <c r="U37" s="9"/>
      <c r="V37" s="9"/>
      <c r="W37" s="9"/>
      <c r="X37" s="9"/>
      <c r="Y37" s="9"/>
      <c r="Z37" s="9"/>
    </row>
    <row r="38" spans="1:26" ht="16.5" customHeight="1">
      <c r="A38" s="848"/>
      <c r="B38" s="665"/>
      <c r="C38" s="665"/>
      <c r="D38" s="665"/>
      <c r="E38" s="336"/>
      <c r="F38" s="665"/>
      <c r="G38" s="665"/>
      <c r="H38" s="336" t="s">
        <v>19098</v>
      </c>
      <c r="I38" s="336" t="s">
        <v>15468</v>
      </c>
      <c r="J38" s="336" t="s">
        <v>19102</v>
      </c>
      <c r="K38" s="336" t="s">
        <v>14730</v>
      </c>
      <c r="L38" s="336" t="s">
        <v>19110</v>
      </c>
      <c r="M38" s="521"/>
      <c r="N38" s="525"/>
      <c r="O38" s="9"/>
      <c r="P38" s="9"/>
      <c r="Q38" s="9"/>
      <c r="R38" s="9"/>
      <c r="S38" s="9"/>
      <c r="T38" s="9"/>
      <c r="U38" s="9"/>
      <c r="V38" s="9"/>
      <c r="W38" s="9"/>
      <c r="X38" s="9"/>
      <c r="Y38" s="9"/>
      <c r="Z38" s="9"/>
    </row>
    <row r="39" spans="1:26" ht="16.5" customHeight="1">
      <c r="A39" s="726"/>
      <c r="B39" s="666"/>
      <c r="C39" s="666"/>
      <c r="D39" s="666"/>
      <c r="E39" s="336"/>
      <c r="F39" s="666"/>
      <c r="G39" s="666"/>
      <c r="H39" s="336" t="s">
        <v>19098</v>
      </c>
      <c r="I39" s="336" t="s">
        <v>19140</v>
      </c>
      <c r="J39" s="336" t="s">
        <v>19100</v>
      </c>
      <c r="K39" s="336" t="s">
        <v>15473</v>
      </c>
      <c r="L39" s="336" t="s">
        <v>19110</v>
      </c>
      <c r="M39" s="521"/>
      <c r="N39" s="525"/>
      <c r="O39" s="9"/>
      <c r="P39" s="9"/>
      <c r="Q39" s="9"/>
      <c r="R39" s="9"/>
      <c r="S39" s="9"/>
      <c r="T39" s="9"/>
      <c r="U39" s="9"/>
      <c r="V39" s="9"/>
      <c r="W39" s="9"/>
      <c r="X39" s="9"/>
      <c r="Y39" s="9"/>
      <c r="Z39" s="9"/>
    </row>
    <row r="40" spans="1:26" ht="16.5" customHeight="1">
      <c r="A40" s="847">
        <v>17006</v>
      </c>
      <c r="B40" s="836"/>
      <c r="C40" s="820" t="s">
        <v>19141</v>
      </c>
      <c r="D40" s="820" t="s">
        <v>19142</v>
      </c>
      <c r="E40" s="336"/>
      <c r="F40" s="820" t="s">
        <v>17291</v>
      </c>
      <c r="G40" s="820" t="s">
        <v>17299</v>
      </c>
      <c r="H40" s="336" t="s">
        <v>19098</v>
      </c>
      <c r="I40" s="336" t="s">
        <v>15468</v>
      </c>
      <c r="J40" s="336" t="s">
        <v>19102</v>
      </c>
      <c r="K40" s="336" t="s">
        <v>14730</v>
      </c>
      <c r="L40" s="336" t="s">
        <v>19110</v>
      </c>
      <c r="M40" s="521"/>
      <c r="N40" s="525"/>
      <c r="O40" s="9"/>
      <c r="P40" s="9"/>
      <c r="Q40" s="9"/>
      <c r="R40" s="9"/>
      <c r="S40" s="9"/>
      <c r="T40" s="9"/>
      <c r="U40" s="9"/>
      <c r="V40" s="9"/>
      <c r="W40" s="9"/>
      <c r="X40" s="9"/>
      <c r="Y40" s="9"/>
      <c r="Z40" s="9"/>
    </row>
    <row r="41" spans="1:26" ht="16.5" customHeight="1">
      <c r="A41" s="848"/>
      <c r="B41" s="665"/>
      <c r="C41" s="665"/>
      <c r="D41" s="665"/>
      <c r="E41" s="336"/>
      <c r="F41" s="665"/>
      <c r="G41" s="665"/>
      <c r="H41" s="336" t="s">
        <v>19098</v>
      </c>
      <c r="I41" s="336" t="s">
        <v>16589</v>
      </c>
      <c r="J41" s="336" t="s">
        <v>19100</v>
      </c>
      <c r="K41" s="336" t="s">
        <v>15473</v>
      </c>
      <c r="L41" s="336" t="s">
        <v>19110</v>
      </c>
      <c r="M41" s="521"/>
      <c r="N41" s="525"/>
      <c r="O41" s="9"/>
      <c r="P41" s="9"/>
      <c r="Q41" s="9"/>
      <c r="R41" s="9"/>
      <c r="S41" s="9"/>
      <c r="T41" s="9"/>
      <c r="U41" s="9"/>
      <c r="V41" s="9"/>
      <c r="W41" s="9"/>
      <c r="X41" s="9"/>
      <c r="Y41" s="9"/>
      <c r="Z41" s="9"/>
    </row>
    <row r="42" spans="1:26" ht="16.5" customHeight="1">
      <c r="A42" s="848"/>
      <c r="B42" s="665"/>
      <c r="C42" s="665"/>
      <c r="D42" s="665"/>
      <c r="E42" s="336"/>
      <c r="F42" s="665"/>
      <c r="G42" s="665"/>
      <c r="H42" s="336" t="s">
        <v>19098</v>
      </c>
      <c r="I42" s="336" t="s">
        <v>15468</v>
      </c>
      <c r="J42" s="336" t="s">
        <v>19102</v>
      </c>
      <c r="K42" s="336" t="s">
        <v>14730</v>
      </c>
      <c r="L42" s="336" t="s">
        <v>19110</v>
      </c>
      <c r="M42" s="521"/>
      <c r="N42" s="525"/>
      <c r="O42" s="9"/>
      <c r="P42" s="9"/>
      <c r="Q42" s="9"/>
      <c r="R42" s="9"/>
      <c r="S42" s="9"/>
      <c r="T42" s="9"/>
      <c r="U42" s="9"/>
      <c r="V42" s="9"/>
      <c r="W42" s="9"/>
      <c r="X42" s="9"/>
      <c r="Y42" s="9"/>
      <c r="Z42" s="9"/>
    </row>
    <row r="43" spans="1:26" ht="16.5" customHeight="1">
      <c r="A43" s="848"/>
      <c r="B43" s="665"/>
      <c r="C43" s="665"/>
      <c r="D43" s="665"/>
      <c r="E43" s="336"/>
      <c r="F43" s="665"/>
      <c r="G43" s="665"/>
      <c r="H43" s="336" t="s">
        <v>19098</v>
      </c>
      <c r="I43" s="336" t="s">
        <v>19143</v>
      </c>
      <c r="J43" s="336" t="s">
        <v>19102</v>
      </c>
      <c r="K43" s="336" t="s">
        <v>17008</v>
      </c>
      <c r="L43" s="336" t="s">
        <v>19110</v>
      </c>
      <c r="M43" s="521"/>
      <c r="N43" s="525"/>
      <c r="O43" s="9"/>
      <c r="P43" s="9"/>
      <c r="Q43" s="9"/>
      <c r="R43" s="9"/>
      <c r="S43" s="9"/>
      <c r="T43" s="9"/>
      <c r="U43" s="9"/>
      <c r="V43" s="9"/>
      <c r="W43" s="9"/>
      <c r="X43" s="9"/>
      <c r="Y43" s="9"/>
      <c r="Z43" s="9"/>
    </row>
    <row r="44" spans="1:26" ht="16.5" customHeight="1">
      <c r="A44" s="848"/>
      <c r="B44" s="665"/>
      <c r="C44" s="665"/>
      <c r="D44" s="665"/>
      <c r="E44" s="336"/>
      <c r="F44" s="665"/>
      <c r="G44" s="665"/>
      <c r="H44" s="336" t="s">
        <v>19098</v>
      </c>
      <c r="I44" s="336" t="s">
        <v>15468</v>
      </c>
      <c r="J44" s="336" t="s">
        <v>19102</v>
      </c>
      <c r="K44" s="336" t="s">
        <v>14730</v>
      </c>
      <c r="L44" s="336" t="s">
        <v>19110</v>
      </c>
      <c r="M44" s="521"/>
      <c r="N44" s="525"/>
      <c r="O44" s="9"/>
      <c r="P44" s="9"/>
      <c r="Q44" s="9"/>
      <c r="R44" s="9"/>
      <c r="S44" s="9"/>
      <c r="T44" s="9"/>
      <c r="U44" s="9"/>
      <c r="V44" s="9"/>
      <c r="W44" s="9"/>
      <c r="X44" s="9"/>
      <c r="Y44" s="9"/>
      <c r="Z44" s="9"/>
    </row>
    <row r="45" spans="1:26" ht="16.5" customHeight="1">
      <c r="A45" s="848"/>
      <c r="B45" s="665"/>
      <c r="C45" s="665"/>
      <c r="D45" s="665"/>
      <c r="E45" s="336"/>
      <c r="F45" s="665"/>
      <c r="G45" s="665"/>
      <c r="H45" s="336" t="s">
        <v>19098</v>
      </c>
      <c r="I45" s="336" t="s">
        <v>19144</v>
      </c>
      <c r="J45" s="336" t="s">
        <v>19100</v>
      </c>
      <c r="K45" s="336" t="s">
        <v>15473</v>
      </c>
      <c r="L45" s="336" t="s">
        <v>19110</v>
      </c>
      <c r="M45" s="521"/>
      <c r="N45" s="525"/>
      <c r="O45" s="9"/>
      <c r="P45" s="9"/>
      <c r="Q45" s="9"/>
      <c r="R45" s="9"/>
      <c r="S45" s="9"/>
      <c r="T45" s="9"/>
      <c r="U45" s="9"/>
      <c r="V45" s="9"/>
      <c r="W45" s="9"/>
      <c r="X45" s="9"/>
      <c r="Y45" s="9"/>
      <c r="Z45" s="9"/>
    </row>
    <row r="46" spans="1:26" ht="16.5" customHeight="1">
      <c r="A46" s="848"/>
      <c r="B46" s="665"/>
      <c r="C46" s="665"/>
      <c r="D46" s="665"/>
      <c r="E46" s="336"/>
      <c r="F46" s="665"/>
      <c r="G46" s="665"/>
      <c r="H46" s="336" t="s">
        <v>19098</v>
      </c>
      <c r="I46" s="336" t="s">
        <v>19139</v>
      </c>
      <c r="J46" s="336" t="s">
        <v>19100</v>
      </c>
      <c r="K46" s="336" t="s">
        <v>15473</v>
      </c>
      <c r="L46" s="336" t="s">
        <v>19110</v>
      </c>
      <c r="M46" s="521"/>
      <c r="N46" s="525"/>
      <c r="O46" s="9"/>
      <c r="P46" s="9"/>
      <c r="Q46" s="9"/>
      <c r="R46" s="9"/>
      <c r="S46" s="9"/>
      <c r="T46" s="9"/>
      <c r="U46" s="9"/>
      <c r="V46" s="9"/>
      <c r="W46" s="9"/>
      <c r="X46" s="9"/>
      <c r="Y46" s="9"/>
      <c r="Z46" s="9"/>
    </row>
    <row r="47" spans="1:26" ht="16.5" customHeight="1">
      <c r="A47" s="848"/>
      <c r="B47" s="665"/>
      <c r="C47" s="665"/>
      <c r="D47" s="665"/>
      <c r="E47" s="336"/>
      <c r="F47" s="665"/>
      <c r="G47" s="665"/>
      <c r="H47" s="336" t="s">
        <v>19098</v>
      </c>
      <c r="I47" s="336" t="s">
        <v>15468</v>
      </c>
      <c r="J47" s="336" t="s">
        <v>19102</v>
      </c>
      <c r="K47" s="336" t="s">
        <v>14730</v>
      </c>
      <c r="L47" s="336" t="s">
        <v>19110</v>
      </c>
      <c r="M47" s="521"/>
      <c r="N47" s="525"/>
      <c r="O47" s="9"/>
      <c r="P47" s="9"/>
      <c r="Q47" s="9"/>
      <c r="R47" s="9"/>
      <c r="S47" s="9"/>
      <c r="T47" s="9"/>
      <c r="U47" s="9"/>
      <c r="V47" s="9"/>
      <c r="W47" s="9"/>
      <c r="X47" s="9"/>
      <c r="Y47" s="9"/>
      <c r="Z47" s="9"/>
    </row>
    <row r="48" spans="1:26" ht="16.5" customHeight="1">
      <c r="A48" s="726"/>
      <c r="B48" s="666"/>
      <c r="C48" s="666"/>
      <c r="D48" s="666"/>
      <c r="E48" s="336"/>
      <c r="F48" s="666"/>
      <c r="G48" s="666"/>
      <c r="H48" s="336" t="s">
        <v>19098</v>
      </c>
      <c r="I48" s="336" t="s">
        <v>19140</v>
      </c>
      <c r="J48" s="336" t="s">
        <v>19100</v>
      </c>
      <c r="K48" s="336" t="s">
        <v>15473</v>
      </c>
      <c r="L48" s="336" t="s">
        <v>19110</v>
      </c>
      <c r="M48" s="521"/>
      <c r="N48" s="525"/>
      <c r="O48" s="9"/>
      <c r="P48" s="9"/>
      <c r="Q48" s="9"/>
      <c r="R48" s="9"/>
      <c r="S48" s="9"/>
      <c r="T48" s="9"/>
      <c r="U48" s="9"/>
      <c r="V48" s="9"/>
      <c r="W48" s="9"/>
      <c r="X48" s="9"/>
      <c r="Y48" s="9"/>
      <c r="Z48" s="9"/>
    </row>
    <row r="49" spans="1:26" ht="16.5" customHeight="1">
      <c r="A49" s="847">
        <v>17007</v>
      </c>
      <c r="B49" s="836"/>
      <c r="C49" s="820" t="s">
        <v>19145</v>
      </c>
      <c r="D49" s="820" t="s">
        <v>19146</v>
      </c>
      <c r="E49" s="336"/>
      <c r="F49" s="820" t="s">
        <v>17291</v>
      </c>
      <c r="G49" s="820" t="s">
        <v>17299</v>
      </c>
      <c r="H49" s="336" t="s">
        <v>19098</v>
      </c>
      <c r="I49" s="336" t="s">
        <v>13108</v>
      </c>
      <c r="J49" s="336" t="s">
        <v>19102</v>
      </c>
      <c r="K49" s="336" t="s">
        <v>14730</v>
      </c>
      <c r="L49" s="336" t="s">
        <v>19110</v>
      </c>
      <c r="M49" s="521"/>
      <c r="N49" s="525"/>
      <c r="O49" s="9"/>
      <c r="P49" s="9"/>
      <c r="Q49" s="9"/>
      <c r="R49" s="9"/>
      <c r="S49" s="9"/>
      <c r="T49" s="9"/>
      <c r="U49" s="9"/>
      <c r="V49" s="9"/>
      <c r="W49" s="9"/>
      <c r="X49" s="9"/>
      <c r="Y49" s="9"/>
      <c r="Z49" s="9"/>
    </row>
    <row r="50" spans="1:26" ht="16.5" customHeight="1">
      <c r="A50" s="848"/>
      <c r="B50" s="665"/>
      <c r="C50" s="665"/>
      <c r="D50" s="665"/>
      <c r="E50" s="336"/>
      <c r="F50" s="665"/>
      <c r="G50" s="665"/>
      <c r="H50" s="336" t="s">
        <v>19098</v>
      </c>
      <c r="I50" s="336" t="s">
        <v>19147</v>
      </c>
      <c r="J50" s="336" t="s">
        <v>19102</v>
      </c>
      <c r="K50" s="336" t="s">
        <v>19148</v>
      </c>
      <c r="L50" s="336" t="s">
        <v>19110</v>
      </c>
      <c r="M50" s="521"/>
      <c r="N50" s="525"/>
      <c r="O50" s="9"/>
      <c r="P50" s="9"/>
      <c r="Q50" s="9"/>
      <c r="R50" s="9"/>
      <c r="S50" s="9"/>
      <c r="T50" s="9"/>
      <c r="U50" s="9"/>
      <c r="V50" s="9"/>
      <c r="W50" s="9"/>
      <c r="X50" s="9"/>
      <c r="Y50" s="9"/>
      <c r="Z50" s="9"/>
    </row>
    <row r="51" spans="1:26" ht="16.5" customHeight="1">
      <c r="A51" s="848"/>
      <c r="B51" s="665"/>
      <c r="C51" s="665"/>
      <c r="D51" s="665"/>
      <c r="E51" s="336"/>
      <c r="F51" s="665"/>
      <c r="G51" s="665"/>
      <c r="H51" s="336" t="s">
        <v>19098</v>
      </c>
      <c r="I51" s="336" t="s">
        <v>13108</v>
      </c>
      <c r="J51" s="336" t="s">
        <v>19102</v>
      </c>
      <c r="K51" s="336" t="s">
        <v>14730</v>
      </c>
      <c r="L51" s="336" t="s">
        <v>19110</v>
      </c>
      <c r="M51" s="521"/>
      <c r="N51" s="525"/>
      <c r="O51" s="9"/>
      <c r="P51" s="9"/>
      <c r="Q51" s="9"/>
      <c r="R51" s="9"/>
      <c r="S51" s="9"/>
      <c r="T51" s="9"/>
      <c r="U51" s="9"/>
      <c r="V51" s="9"/>
      <c r="W51" s="9"/>
      <c r="X51" s="9"/>
      <c r="Y51" s="9"/>
      <c r="Z51" s="9"/>
    </row>
    <row r="52" spans="1:26" ht="16.5" customHeight="1">
      <c r="A52" s="848"/>
      <c r="B52" s="665"/>
      <c r="C52" s="665"/>
      <c r="D52" s="665"/>
      <c r="E52" s="336"/>
      <c r="F52" s="665"/>
      <c r="G52" s="665"/>
      <c r="H52" s="336" t="s">
        <v>19098</v>
      </c>
      <c r="I52" s="336" t="s">
        <v>19149</v>
      </c>
      <c r="J52" s="336" t="s">
        <v>19102</v>
      </c>
      <c r="K52" s="336" t="s">
        <v>19150</v>
      </c>
      <c r="L52" s="336" t="s">
        <v>19110</v>
      </c>
      <c r="M52" s="521"/>
      <c r="N52" s="525"/>
      <c r="O52" s="9"/>
      <c r="P52" s="9"/>
      <c r="Q52" s="9"/>
      <c r="R52" s="9"/>
      <c r="S52" s="9"/>
      <c r="T52" s="9"/>
      <c r="U52" s="9"/>
      <c r="V52" s="9"/>
      <c r="W52" s="9"/>
      <c r="X52" s="9"/>
      <c r="Y52" s="9"/>
      <c r="Z52" s="9"/>
    </row>
    <row r="53" spans="1:26" ht="16.5" customHeight="1">
      <c r="A53" s="848"/>
      <c r="B53" s="665"/>
      <c r="C53" s="665"/>
      <c r="D53" s="665"/>
      <c r="E53" s="336"/>
      <c r="F53" s="665"/>
      <c r="G53" s="665"/>
      <c r="H53" s="336" t="s">
        <v>19098</v>
      </c>
      <c r="I53" s="336" t="s">
        <v>13108</v>
      </c>
      <c r="J53" s="336" t="s">
        <v>19102</v>
      </c>
      <c r="K53" s="336" t="s">
        <v>14730</v>
      </c>
      <c r="L53" s="336" t="s">
        <v>19110</v>
      </c>
      <c r="M53" s="521"/>
      <c r="N53" s="525"/>
      <c r="O53" s="9"/>
      <c r="P53" s="9"/>
      <c r="Q53" s="9"/>
      <c r="R53" s="9"/>
      <c r="S53" s="9"/>
      <c r="T53" s="9"/>
      <c r="U53" s="9"/>
      <c r="V53" s="9"/>
      <c r="W53" s="9"/>
      <c r="X53" s="9"/>
      <c r="Y53" s="9"/>
      <c r="Z53" s="9"/>
    </row>
    <row r="54" spans="1:26" ht="16.5" customHeight="1">
      <c r="A54" s="848"/>
      <c r="B54" s="665"/>
      <c r="C54" s="665"/>
      <c r="D54" s="665"/>
      <c r="E54" s="336"/>
      <c r="F54" s="665"/>
      <c r="G54" s="665"/>
      <c r="H54" s="336" t="s">
        <v>19098</v>
      </c>
      <c r="I54" s="336" t="s">
        <v>19151</v>
      </c>
      <c r="J54" s="336" t="s">
        <v>19102</v>
      </c>
      <c r="K54" s="336" t="s">
        <v>15318</v>
      </c>
      <c r="L54" s="336" t="s">
        <v>19110</v>
      </c>
      <c r="M54" s="521"/>
      <c r="N54" s="525"/>
      <c r="O54" s="9"/>
      <c r="P54" s="9"/>
      <c r="Q54" s="9"/>
      <c r="R54" s="9"/>
      <c r="S54" s="9"/>
      <c r="T54" s="9"/>
      <c r="U54" s="9"/>
      <c r="V54" s="9"/>
      <c r="W54" s="9"/>
      <c r="X54" s="9"/>
      <c r="Y54" s="9"/>
      <c r="Z54" s="9"/>
    </row>
    <row r="55" spans="1:26" ht="16.5" customHeight="1">
      <c r="A55" s="848"/>
      <c r="B55" s="665"/>
      <c r="C55" s="665"/>
      <c r="D55" s="665"/>
      <c r="E55" s="336"/>
      <c r="F55" s="665"/>
      <c r="G55" s="665"/>
      <c r="H55" s="336" t="s">
        <v>19098</v>
      </c>
      <c r="I55" s="336" t="s">
        <v>13108</v>
      </c>
      <c r="J55" s="336" t="s">
        <v>19102</v>
      </c>
      <c r="K55" s="336" t="s">
        <v>14730</v>
      </c>
      <c r="L55" s="336" t="s">
        <v>19110</v>
      </c>
      <c r="M55" s="521"/>
      <c r="N55" s="525"/>
      <c r="O55" s="9"/>
      <c r="P55" s="9"/>
      <c r="Q55" s="9"/>
      <c r="R55" s="9"/>
      <c r="S55" s="9"/>
      <c r="T55" s="9"/>
      <c r="U55" s="9"/>
      <c r="V55" s="9"/>
      <c r="W55" s="9"/>
      <c r="X55" s="9"/>
      <c r="Y55" s="9"/>
      <c r="Z55" s="9"/>
    </row>
    <row r="56" spans="1:26" ht="16.5" customHeight="1">
      <c r="A56" s="848"/>
      <c r="B56" s="665"/>
      <c r="C56" s="665"/>
      <c r="D56" s="665"/>
      <c r="E56" s="336"/>
      <c r="F56" s="665"/>
      <c r="G56" s="665"/>
      <c r="H56" s="336" t="s">
        <v>19098</v>
      </c>
      <c r="I56" s="336" t="s">
        <v>19152</v>
      </c>
      <c r="J56" s="336" t="s">
        <v>19102</v>
      </c>
      <c r="K56" s="336" t="s">
        <v>15345</v>
      </c>
      <c r="L56" s="336" t="s">
        <v>19110</v>
      </c>
      <c r="M56" s="521"/>
      <c r="N56" s="525"/>
      <c r="O56" s="9"/>
      <c r="P56" s="9"/>
      <c r="Q56" s="9"/>
      <c r="R56" s="9"/>
      <c r="S56" s="9"/>
      <c r="T56" s="9"/>
      <c r="U56" s="9"/>
      <c r="V56" s="9"/>
      <c r="W56" s="9"/>
      <c r="X56" s="9"/>
      <c r="Y56" s="9"/>
      <c r="Z56" s="9"/>
    </row>
    <row r="57" spans="1:26" ht="16.5" customHeight="1">
      <c r="A57" s="848"/>
      <c r="B57" s="665"/>
      <c r="C57" s="665"/>
      <c r="D57" s="665"/>
      <c r="E57" s="336"/>
      <c r="F57" s="665"/>
      <c r="G57" s="665"/>
      <c r="H57" s="336" t="s">
        <v>19098</v>
      </c>
      <c r="I57" s="336" t="s">
        <v>13108</v>
      </c>
      <c r="J57" s="336" t="s">
        <v>19102</v>
      </c>
      <c r="K57" s="336" t="s">
        <v>14730</v>
      </c>
      <c r="L57" s="336" t="s">
        <v>19110</v>
      </c>
      <c r="M57" s="521"/>
      <c r="N57" s="525"/>
      <c r="O57" s="9"/>
      <c r="P57" s="9"/>
      <c r="Q57" s="9"/>
      <c r="R57" s="9"/>
      <c r="S57" s="9"/>
      <c r="T57" s="9"/>
      <c r="U57" s="9"/>
      <c r="V57" s="9"/>
      <c r="W57" s="9"/>
      <c r="X57" s="9"/>
      <c r="Y57" s="9"/>
      <c r="Z57" s="9"/>
    </row>
    <row r="58" spans="1:26" ht="16.5" customHeight="1">
      <c r="A58" s="726"/>
      <c r="B58" s="666"/>
      <c r="C58" s="666"/>
      <c r="D58" s="666"/>
      <c r="E58" s="336"/>
      <c r="F58" s="666"/>
      <c r="G58" s="666"/>
      <c r="H58" s="336" t="s">
        <v>19098</v>
      </c>
      <c r="I58" s="336" t="s">
        <v>19153</v>
      </c>
      <c r="J58" s="336" t="s">
        <v>19102</v>
      </c>
      <c r="K58" s="336" t="s">
        <v>19120</v>
      </c>
      <c r="L58" s="336" t="s">
        <v>19110</v>
      </c>
      <c r="M58" s="521"/>
      <c r="N58" s="525"/>
      <c r="O58" s="9"/>
      <c r="P58" s="9"/>
      <c r="Q58" s="9"/>
      <c r="R58" s="9"/>
      <c r="S58" s="9"/>
      <c r="T58" s="9"/>
      <c r="U58" s="9"/>
      <c r="V58" s="9"/>
      <c r="W58" s="9"/>
      <c r="X58" s="9"/>
      <c r="Y58" s="9"/>
      <c r="Z58" s="9"/>
    </row>
    <row r="59" spans="1:26" ht="16.5" customHeight="1">
      <c r="A59" s="847">
        <v>17008</v>
      </c>
      <c r="B59" s="836"/>
      <c r="C59" s="858" t="s">
        <v>19154</v>
      </c>
      <c r="D59" s="858" t="s">
        <v>19155</v>
      </c>
      <c r="E59" s="243"/>
      <c r="F59" s="858" t="s">
        <v>17291</v>
      </c>
      <c r="G59" s="858" t="s">
        <v>17299</v>
      </c>
      <c r="H59" s="243" t="s">
        <v>19098</v>
      </c>
      <c r="I59" s="243" t="s">
        <v>15468</v>
      </c>
      <c r="J59" s="243" t="s">
        <v>19102</v>
      </c>
      <c r="K59" s="243" t="s">
        <v>14730</v>
      </c>
      <c r="L59" s="243" t="s">
        <v>19110</v>
      </c>
      <c r="M59" s="521"/>
      <c r="N59" s="852" t="s">
        <v>19156</v>
      </c>
      <c r="O59" s="9"/>
      <c r="P59" s="9"/>
      <c r="Q59" s="9"/>
      <c r="R59" s="9"/>
      <c r="S59" s="9"/>
      <c r="T59" s="9"/>
      <c r="U59" s="9"/>
      <c r="V59" s="9"/>
      <c r="W59" s="9"/>
      <c r="X59" s="9"/>
      <c r="Y59" s="9"/>
      <c r="Z59" s="9"/>
    </row>
    <row r="60" spans="1:26" ht="16.5" customHeight="1">
      <c r="A60" s="848"/>
      <c r="B60" s="665"/>
      <c r="C60" s="665"/>
      <c r="D60" s="665"/>
      <c r="E60" s="243"/>
      <c r="F60" s="665"/>
      <c r="G60" s="665"/>
      <c r="H60" s="243" t="s">
        <v>19098</v>
      </c>
      <c r="I60" s="243" t="s">
        <v>19157</v>
      </c>
      <c r="J60" s="243" t="s">
        <v>19102</v>
      </c>
      <c r="K60" s="243" t="s">
        <v>19148</v>
      </c>
      <c r="L60" s="243" t="s">
        <v>19110</v>
      </c>
      <c r="M60" s="521"/>
      <c r="N60" s="851"/>
      <c r="O60" s="9"/>
      <c r="P60" s="9"/>
      <c r="Q60" s="9"/>
      <c r="R60" s="9"/>
      <c r="S60" s="9"/>
      <c r="T60" s="9"/>
      <c r="U60" s="9"/>
      <c r="V60" s="9"/>
      <c r="W60" s="9"/>
      <c r="X60" s="9"/>
      <c r="Y60" s="9"/>
      <c r="Z60" s="9"/>
    </row>
    <row r="61" spans="1:26" ht="16.5" customHeight="1">
      <c r="A61" s="848"/>
      <c r="B61" s="665"/>
      <c r="C61" s="665"/>
      <c r="D61" s="665"/>
      <c r="E61" s="243"/>
      <c r="F61" s="665"/>
      <c r="G61" s="665"/>
      <c r="H61" s="243" t="s">
        <v>19098</v>
      </c>
      <c r="I61" s="243" t="s">
        <v>15468</v>
      </c>
      <c r="J61" s="243" t="s">
        <v>19102</v>
      </c>
      <c r="K61" s="243" t="s">
        <v>14730</v>
      </c>
      <c r="L61" s="243" t="s">
        <v>19110</v>
      </c>
      <c r="M61" s="521"/>
      <c r="N61" s="851"/>
      <c r="O61" s="9"/>
      <c r="P61" s="9"/>
      <c r="Q61" s="9"/>
      <c r="R61" s="9"/>
      <c r="S61" s="9"/>
      <c r="T61" s="9"/>
      <c r="U61" s="9"/>
      <c r="V61" s="9"/>
      <c r="W61" s="9"/>
      <c r="X61" s="9"/>
      <c r="Y61" s="9"/>
      <c r="Z61" s="9"/>
    </row>
    <row r="62" spans="1:26" ht="16.5" customHeight="1">
      <c r="A62" s="848"/>
      <c r="B62" s="665"/>
      <c r="C62" s="665"/>
      <c r="D62" s="665"/>
      <c r="E62" s="243"/>
      <c r="F62" s="665"/>
      <c r="G62" s="665"/>
      <c r="H62" s="243" t="s">
        <v>19098</v>
      </c>
      <c r="I62" s="243" t="s">
        <v>19158</v>
      </c>
      <c r="J62" s="243" t="s">
        <v>19102</v>
      </c>
      <c r="K62" s="243" t="s">
        <v>19150</v>
      </c>
      <c r="L62" s="243" t="s">
        <v>19110</v>
      </c>
      <c r="M62" s="521"/>
      <c r="N62" s="851"/>
      <c r="O62" s="9"/>
      <c r="P62" s="9"/>
      <c r="Q62" s="9"/>
      <c r="R62" s="9"/>
      <c r="S62" s="9"/>
      <c r="T62" s="9"/>
      <c r="U62" s="9"/>
      <c r="V62" s="9"/>
      <c r="W62" s="9"/>
      <c r="X62" s="9"/>
      <c r="Y62" s="9"/>
      <c r="Z62" s="9"/>
    </row>
    <row r="63" spans="1:26" ht="16.5" customHeight="1">
      <c r="A63" s="848"/>
      <c r="B63" s="665"/>
      <c r="C63" s="665"/>
      <c r="D63" s="665"/>
      <c r="E63" s="243"/>
      <c r="F63" s="665"/>
      <c r="G63" s="665"/>
      <c r="H63" s="243" t="s">
        <v>19098</v>
      </c>
      <c r="I63" s="243" t="s">
        <v>15468</v>
      </c>
      <c r="J63" s="243" t="s">
        <v>19102</v>
      </c>
      <c r="K63" s="243" t="s">
        <v>14730</v>
      </c>
      <c r="L63" s="243" t="s">
        <v>19110</v>
      </c>
      <c r="M63" s="521"/>
      <c r="N63" s="851"/>
      <c r="O63" s="9"/>
      <c r="P63" s="9"/>
      <c r="Q63" s="9"/>
      <c r="R63" s="9"/>
      <c r="S63" s="9"/>
      <c r="T63" s="9"/>
      <c r="U63" s="9"/>
      <c r="V63" s="9"/>
      <c r="W63" s="9"/>
      <c r="X63" s="9"/>
      <c r="Y63" s="9"/>
      <c r="Z63" s="9"/>
    </row>
    <row r="64" spans="1:26" ht="16.5" customHeight="1">
      <c r="A64" s="848"/>
      <c r="B64" s="665"/>
      <c r="C64" s="665"/>
      <c r="D64" s="665"/>
      <c r="E64" s="243"/>
      <c r="F64" s="665"/>
      <c r="G64" s="665"/>
      <c r="H64" s="243" t="s">
        <v>19098</v>
      </c>
      <c r="I64" s="243" t="s">
        <v>19159</v>
      </c>
      <c r="J64" s="243" t="s">
        <v>19102</v>
      </c>
      <c r="K64" s="243" t="s">
        <v>15318</v>
      </c>
      <c r="L64" s="243" t="s">
        <v>19110</v>
      </c>
      <c r="M64" s="521"/>
      <c r="N64" s="851"/>
      <c r="O64" s="9"/>
      <c r="P64" s="9"/>
      <c r="Q64" s="9"/>
      <c r="R64" s="9"/>
      <c r="S64" s="9"/>
      <c r="T64" s="9"/>
      <c r="U64" s="9"/>
      <c r="V64" s="9"/>
      <c r="W64" s="9"/>
      <c r="X64" s="9"/>
      <c r="Y64" s="9"/>
      <c r="Z64" s="9"/>
    </row>
    <row r="65" spans="1:26" ht="16.5" customHeight="1">
      <c r="A65" s="848"/>
      <c r="B65" s="665"/>
      <c r="C65" s="665"/>
      <c r="D65" s="665"/>
      <c r="E65" s="243"/>
      <c r="F65" s="665"/>
      <c r="G65" s="665"/>
      <c r="H65" s="243" t="s">
        <v>19098</v>
      </c>
      <c r="I65" s="243" t="s">
        <v>15468</v>
      </c>
      <c r="J65" s="243" t="s">
        <v>19102</v>
      </c>
      <c r="K65" s="243" t="s">
        <v>14730</v>
      </c>
      <c r="L65" s="243" t="s">
        <v>19110</v>
      </c>
      <c r="M65" s="521"/>
      <c r="N65" s="851"/>
      <c r="O65" s="9"/>
      <c r="P65" s="9"/>
      <c r="Q65" s="9"/>
      <c r="R65" s="9"/>
      <c r="S65" s="9"/>
      <c r="T65" s="9"/>
      <c r="U65" s="9"/>
      <c r="V65" s="9"/>
      <c r="W65" s="9"/>
      <c r="X65" s="9"/>
      <c r="Y65" s="9"/>
      <c r="Z65" s="9"/>
    </row>
    <row r="66" spans="1:26" ht="16.5" customHeight="1">
      <c r="A66" s="848"/>
      <c r="B66" s="665"/>
      <c r="C66" s="665"/>
      <c r="D66" s="665"/>
      <c r="E66" s="243"/>
      <c r="F66" s="665"/>
      <c r="G66" s="665"/>
      <c r="H66" s="243" t="s">
        <v>19098</v>
      </c>
      <c r="I66" s="533" t="s">
        <v>19160</v>
      </c>
      <c r="J66" s="533" t="s">
        <v>19100</v>
      </c>
      <c r="K66" s="533" t="s">
        <v>15473</v>
      </c>
      <c r="L66" s="533" t="s">
        <v>19110</v>
      </c>
      <c r="M66" s="521"/>
      <c r="N66" s="851"/>
      <c r="O66" s="9"/>
      <c r="P66" s="9"/>
      <c r="Q66" s="9"/>
      <c r="R66" s="9"/>
      <c r="S66" s="9"/>
      <c r="T66" s="9"/>
      <c r="U66" s="9"/>
      <c r="V66" s="9"/>
      <c r="W66" s="9"/>
      <c r="X66" s="9"/>
      <c r="Y66" s="9"/>
      <c r="Z66" s="9"/>
    </row>
    <row r="67" spans="1:26" ht="16.5" customHeight="1">
      <c r="A67" s="848"/>
      <c r="B67" s="665"/>
      <c r="C67" s="665"/>
      <c r="D67" s="665"/>
      <c r="E67" s="243"/>
      <c r="F67" s="665"/>
      <c r="G67" s="665"/>
      <c r="H67" s="243" t="s">
        <v>19098</v>
      </c>
      <c r="I67" s="243" t="s">
        <v>15468</v>
      </c>
      <c r="J67" s="243" t="s">
        <v>19102</v>
      </c>
      <c r="K67" s="243" t="s">
        <v>14730</v>
      </c>
      <c r="L67" s="243" t="s">
        <v>19110</v>
      </c>
      <c r="M67" s="521"/>
      <c r="N67" s="851"/>
      <c r="O67" s="9"/>
      <c r="P67" s="9"/>
      <c r="Q67" s="9"/>
      <c r="R67" s="9"/>
      <c r="S67" s="9"/>
      <c r="T67" s="9"/>
      <c r="U67" s="9"/>
      <c r="V67" s="9"/>
      <c r="W67" s="9"/>
      <c r="X67" s="9"/>
      <c r="Y67" s="9"/>
      <c r="Z67" s="9"/>
    </row>
    <row r="68" spans="1:26" ht="16.5" customHeight="1">
      <c r="A68" s="726"/>
      <c r="B68" s="666"/>
      <c r="C68" s="666"/>
      <c r="D68" s="666"/>
      <c r="E68" s="243"/>
      <c r="F68" s="666"/>
      <c r="G68" s="666"/>
      <c r="H68" s="243" t="s">
        <v>19098</v>
      </c>
      <c r="I68" s="533" t="s">
        <v>19161</v>
      </c>
      <c r="J68" s="533" t="s">
        <v>19100</v>
      </c>
      <c r="K68" s="533" t="s">
        <v>15473</v>
      </c>
      <c r="L68" s="533" t="s">
        <v>19110</v>
      </c>
      <c r="M68" s="521"/>
      <c r="N68" s="846"/>
      <c r="O68" s="9"/>
      <c r="P68" s="9"/>
      <c r="Q68" s="9"/>
      <c r="R68" s="9"/>
      <c r="S68" s="9"/>
      <c r="T68" s="9"/>
      <c r="U68" s="9"/>
      <c r="V68" s="9"/>
      <c r="W68" s="9"/>
      <c r="X68" s="9"/>
      <c r="Y68" s="9"/>
      <c r="Z68" s="9"/>
    </row>
    <row r="69" spans="1:26" ht="16.5" customHeight="1">
      <c r="A69" s="847"/>
      <c r="B69" s="521"/>
      <c r="C69" s="854" t="s">
        <v>19162</v>
      </c>
      <c r="D69" s="820"/>
      <c r="E69" s="336"/>
      <c r="F69" s="849" t="s">
        <v>17291</v>
      </c>
      <c r="G69" s="849" t="s">
        <v>17299</v>
      </c>
      <c r="H69" s="522" t="s">
        <v>19098</v>
      </c>
      <c r="I69" s="522" t="s">
        <v>19163</v>
      </c>
      <c r="J69" s="522" t="s">
        <v>19102</v>
      </c>
      <c r="K69" s="522" t="s">
        <v>19164</v>
      </c>
      <c r="L69" s="522" t="s">
        <v>19098</v>
      </c>
      <c r="M69" s="521"/>
      <c r="N69" s="853" t="s">
        <v>19165</v>
      </c>
      <c r="O69" s="9"/>
      <c r="P69" s="9"/>
      <c r="Q69" s="9"/>
      <c r="R69" s="9"/>
      <c r="S69" s="9"/>
      <c r="T69" s="9"/>
      <c r="U69" s="9"/>
      <c r="V69" s="9"/>
      <c r="W69" s="9"/>
      <c r="X69" s="9"/>
      <c r="Y69" s="9"/>
      <c r="Z69" s="9"/>
    </row>
    <row r="70" spans="1:26" ht="16.5" customHeight="1">
      <c r="A70" s="848"/>
      <c r="B70" s="521"/>
      <c r="C70" s="665"/>
      <c r="D70" s="665"/>
      <c r="E70" s="336"/>
      <c r="F70" s="665"/>
      <c r="G70" s="665"/>
      <c r="H70" s="522" t="s">
        <v>19098</v>
      </c>
      <c r="I70" s="522" t="s">
        <v>19166</v>
      </c>
      <c r="J70" s="522" t="s">
        <v>19102</v>
      </c>
      <c r="K70" s="522" t="s">
        <v>19164</v>
      </c>
      <c r="L70" s="522" t="s">
        <v>19098</v>
      </c>
      <c r="M70" s="521"/>
      <c r="N70" s="851"/>
      <c r="O70" s="9"/>
      <c r="P70" s="9"/>
      <c r="Q70" s="9"/>
      <c r="R70" s="9"/>
      <c r="S70" s="9"/>
      <c r="T70" s="9"/>
      <c r="U70" s="9"/>
      <c r="V70" s="9"/>
      <c r="W70" s="9"/>
      <c r="X70" s="9"/>
      <c r="Y70" s="9"/>
      <c r="Z70" s="9"/>
    </row>
    <row r="71" spans="1:26" ht="16.5" customHeight="1">
      <c r="A71" s="848"/>
      <c r="B71" s="521"/>
      <c r="C71" s="665"/>
      <c r="D71" s="665"/>
      <c r="E71" s="336"/>
      <c r="F71" s="665"/>
      <c r="G71" s="665"/>
      <c r="H71" s="522" t="s">
        <v>19098</v>
      </c>
      <c r="I71" s="522" t="s">
        <v>16883</v>
      </c>
      <c r="J71" s="522" t="s">
        <v>19102</v>
      </c>
      <c r="K71" s="522"/>
      <c r="L71" s="522" t="s">
        <v>19098</v>
      </c>
      <c r="M71" s="521"/>
      <c r="N71" s="851"/>
      <c r="O71" s="9"/>
      <c r="P71" s="9"/>
      <c r="Q71" s="9"/>
      <c r="R71" s="9"/>
      <c r="S71" s="9"/>
      <c r="T71" s="9"/>
      <c r="U71" s="9"/>
      <c r="V71" s="9"/>
      <c r="W71" s="9"/>
      <c r="X71" s="9"/>
      <c r="Y71" s="9"/>
      <c r="Z71" s="9"/>
    </row>
    <row r="72" spans="1:26" ht="16.5" customHeight="1">
      <c r="A72" s="848"/>
      <c r="B72" s="521"/>
      <c r="C72" s="665"/>
      <c r="D72" s="665"/>
      <c r="E72" s="336"/>
      <c r="F72" s="665"/>
      <c r="G72" s="665"/>
      <c r="H72" s="522" t="s">
        <v>19098</v>
      </c>
      <c r="I72" s="522" t="s">
        <v>19167</v>
      </c>
      <c r="J72" s="522" t="s">
        <v>19102</v>
      </c>
      <c r="K72" s="522" t="s">
        <v>19164</v>
      </c>
      <c r="L72" s="522" t="s">
        <v>19098</v>
      </c>
      <c r="M72" s="521"/>
      <c r="N72" s="851"/>
      <c r="O72" s="9"/>
      <c r="P72" s="9"/>
      <c r="Q72" s="9"/>
      <c r="R72" s="9"/>
      <c r="S72" s="9"/>
      <c r="T72" s="9"/>
      <c r="U72" s="9"/>
      <c r="V72" s="9"/>
      <c r="W72" s="9"/>
      <c r="X72" s="9"/>
      <c r="Y72" s="9"/>
      <c r="Z72" s="9"/>
    </row>
    <row r="73" spans="1:26" ht="16.5" customHeight="1">
      <c r="A73" s="726"/>
      <c r="B73" s="521"/>
      <c r="C73" s="666"/>
      <c r="D73" s="666"/>
      <c r="E73" s="336"/>
      <c r="F73" s="666"/>
      <c r="G73" s="666"/>
      <c r="H73" s="522" t="s">
        <v>19098</v>
      </c>
      <c r="I73" s="522" t="s">
        <v>16883</v>
      </c>
      <c r="J73" s="522" t="s">
        <v>19102</v>
      </c>
      <c r="K73" s="522"/>
      <c r="L73" s="522" t="s">
        <v>19098</v>
      </c>
      <c r="M73" s="521"/>
      <c r="N73" s="851"/>
      <c r="O73" s="9"/>
      <c r="P73" s="9"/>
      <c r="Q73" s="9"/>
      <c r="R73" s="9"/>
      <c r="S73" s="9"/>
      <c r="T73" s="9"/>
      <c r="U73" s="9"/>
      <c r="V73" s="9"/>
      <c r="W73" s="9"/>
      <c r="X73" s="9"/>
      <c r="Y73" s="9"/>
      <c r="Z73" s="9"/>
    </row>
    <row r="74" spans="1:26" ht="16.5" customHeight="1">
      <c r="A74" s="534"/>
      <c r="B74" s="521"/>
      <c r="C74" s="535" t="s">
        <v>19168</v>
      </c>
      <c r="D74" s="336"/>
      <c r="E74" s="336"/>
      <c r="F74" s="522" t="s">
        <v>17291</v>
      </c>
      <c r="G74" s="522" t="s">
        <v>17299</v>
      </c>
      <c r="H74" s="522"/>
      <c r="I74" s="522"/>
      <c r="J74" s="522"/>
      <c r="K74" s="522"/>
      <c r="L74" s="522"/>
      <c r="M74" s="521"/>
      <c r="N74" s="851"/>
      <c r="O74" s="9"/>
      <c r="P74" s="9"/>
      <c r="Q74" s="9"/>
      <c r="R74" s="9"/>
      <c r="S74" s="9"/>
      <c r="T74" s="9"/>
      <c r="U74" s="9"/>
      <c r="V74" s="9"/>
      <c r="W74" s="9"/>
      <c r="X74" s="9"/>
      <c r="Y74" s="9"/>
      <c r="Z74" s="9"/>
    </row>
    <row r="75" spans="1:26" ht="16.5" customHeight="1">
      <c r="A75" s="534"/>
      <c r="B75" s="521"/>
      <c r="C75" s="535" t="s">
        <v>19169</v>
      </c>
      <c r="D75" s="336"/>
      <c r="E75" s="336"/>
      <c r="F75" s="522" t="s">
        <v>17291</v>
      </c>
      <c r="G75" s="522" t="s">
        <v>17299</v>
      </c>
      <c r="H75" s="522"/>
      <c r="I75" s="522"/>
      <c r="J75" s="522"/>
      <c r="K75" s="522"/>
      <c r="L75" s="522"/>
      <c r="M75" s="521"/>
      <c r="N75" s="846"/>
      <c r="O75" s="9"/>
      <c r="P75" s="9"/>
      <c r="Q75" s="9"/>
      <c r="R75" s="9"/>
      <c r="S75" s="9"/>
      <c r="T75" s="9"/>
      <c r="U75" s="9"/>
      <c r="V75" s="9"/>
      <c r="W75" s="9"/>
      <c r="X75" s="9"/>
      <c r="Y75" s="9"/>
      <c r="Z75" s="9"/>
    </row>
    <row r="76" spans="1:26" ht="16.5" customHeight="1">
      <c r="A76" s="847">
        <v>17012</v>
      </c>
      <c r="B76" s="836"/>
      <c r="C76" s="820" t="s">
        <v>19170</v>
      </c>
      <c r="D76" s="820" t="s">
        <v>19171</v>
      </c>
      <c r="E76" s="336"/>
      <c r="F76" s="820" t="s">
        <v>17291</v>
      </c>
      <c r="G76" s="820" t="s">
        <v>17299</v>
      </c>
      <c r="H76" s="336" t="s">
        <v>19098</v>
      </c>
      <c r="I76" s="336" t="s">
        <v>15482</v>
      </c>
      <c r="J76" s="336" t="s">
        <v>19100</v>
      </c>
      <c r="K76" s="336" t="s">
        <v>15473</v>
      </c>
      <c r="L76" s="336" t="s">
        <v>19110</v>
      </c>
      <c r="M76" s="521"/>
      <c r="N76" s="525"/>
      <c r="O76" s="9"/>
      <c r="P76" s="9"/>
      <c r="Q76" s="9"/>
      <c r="R76" s="9"/>
      <c r="S76" s="9"/>
      <c r="T76" s="9"/>
      <c r="U76" s="9"/>
      <c r="V76" s="9"/>
      <c r="W76" s="9"/>
      <c r="X76" s="9"/>
      <c r="Y76" s="9"/>
      <c r="Z76" s="9"/>
    </row>
    <row r="77" spans="1:26" ht="16.5" customHeight="1">
      <c r="A77" s="848"/>
      <c r="B77" s="665"/>
      <c r="C77" s="665"/>
      <c r="D77" s="665"/>
      <c r="E77" s="336"/>
      <c r="F77" s="665"/>
      <c r="G77" s="665"/>
      <c r="H77" s="336" t="s">
        <v>19098</v>
      </c>
      <c r="I77" s="336" t="s">
        <v>19172</v>
      </c>
      <c r="J77" s="336" t="s">
        <v>19102</v>
      </c>
      <c r="K77" s="336" t="s">
        <v>19173</v>
      </c>
      <c r="L77" s="336" t="s">
        <v>19110</v>
      </c>
      <c r="M77" s="521"/>
      <c r="N77" s="525"/>
      <c r="O77" s="9"/>
      <c r="P77" s="9"/>
      <c r="Q77" s="9"/>
      <c r="R77" s="9"/>
      <c r="S77" s="9"/>
      <c r="T77" s="9"/>
      <c r="U77" s="9"/>
      <c r="V77" s="9"/>
      <c r="W77" s="9"/>
      <c r="X77" s="9"/>
      <c r="Y77" s="9"/>
      <c r="Z77" s="9"/>
    </row>
    <row r="78" spans="1:26" ht="16.5" customHeight="1">
      <c r="A78" s="848"/>
      <c r="B78" s="665"/>
      <c r="C78" s="665"/>
      <c r="D78" s="665"/>
      <c r="E78" s="336"/>
      <c r="F78" s="665"/>
      <c r="G78" s="665"/>
      <c r="H78" s="336" t="s">
        <v>19098</v>
      </c>
      <c r="I78" s="336" t="s">
        <v>15482</v>
      </c>
      <c r="J78" s="336" t="s">
        <v>19100</v>
      </c>
      <c r="K78" s="336" t="s">
        <v>15473</v>
      </c>
      <c r="L78" s="336" t="s">
        <v>19110</v>
      </c>
      <c r="M78" s="521"/>
      <c r="N78" s="525"/>
      <c r="O78" s="9"/>
      <c r="P78" s="9"/>
      <c r="Q78" s="9"/>
      <c r="R78" s="9"/>
      <c r="S78" s="9"/>
      <c r="T78" s="9"/>
      <c r="U78" s="9"/>
      <c r="V78" s="9"/>
      <c r="W78" s="9"/>
      <c r="X78" s="9"/>
      <c r="Y78" s="9"/>
      <c r="Z78" s="9"/>
    </row>
    <row r="79" spans="1:26" ht="16.5" customHeight="1">
      <c r="A79" s="848"/>
      <c r="B79" s="665"/>
      <c r="C79" s="665"/>
      <c r="D79" s="665"/>
      <c r="E79" s="336"/>
      <c r="F79" s="665"/>
      <c r="G79" s="665"/>
      <c r="H79" s="336" t="s">
        <v>19098</v>
      </c>
      <c r="I79" s="336" t="s">
        <v>19174</v>
      </c>
      <c r="J79" s="336" t="s">
        <v>19102</v>
      </c>
      <c r="K79" s="336" t="s">
        <v>15345</v>
      </c>
      <c r="L79" s="336" t="s">
        <v>19110</v>
      </c>
      <c r="M79" s="521"/>
      <c r="N79" s="525"/>
      <c r="O79" s="9"/>
      <c r="P79" s="9"/>
      <c r="Q79" s="9"/>
      <c r="R79" s="9"/>
      <c r="S79" s="9"/>
      <c r="T79" s="9"/>
      <c r="U79" s="9"/>
      <c r="V79" s="9"/>
      <c r="W79" s="9"/>
      <c r="X79" s="9"/>
      <c r="Y79" s="9"/>
      <c r="Z79" s="9"/>
    </row>
    <row r="80" spans="1:26" ht="16.5" customHeight="1">
      <c r="A80" s="848"/>
      <c r="B80" s="665"/>
      <c r="C80" s="665"/>
      <c r="D80" s="665"/>
      <c r="E80" s="336"/>
      <c r="F80" s="665"/>
      <c r="G80" s="665"/>
      <c r="H80" s="336" t="s">
        <v>19098</v>
      </c>
      <c r="I80" s="336" t="s">
        <v>15482</v>
      </c>
      <c r="J80" s="336" t="s">
        <v>19100</v>
      </c>
      <c r="K80" s="336" t="s">
        <v>15473</v>
      </c>
      <c r="L80" s="336" t="s">
        <v>19110</v>
      </c>
      <c r="M80" s="521"/>
      <c r="N80" s="525"/>
      <c r="O80" s="9"/>
      <c r="P80" s="9"/>
      <c r="Q80" s="9"/>
      <c r="R80" s="9"/>
      <c r="S80" s="9"/>
      <c r="T80" s="9"/>
      <c r="U80" s="9"/>
      <c r="V80" s="9"/>
      <c r="W80" s="9"/>
      <c r="X80" s="9"/>
      <c r="Y80" s="9"/>
      <c r="Z80" s="9"/>
    </row>
    <row r="81" spans="1:26" ht="16.5" customHeight="1">
      <c r="A81" s="726"/>
      <c r="B81" s="666"/>
      <c r="C81" s="666"/>
      <c r="D81" s="666"/>
      <c r="E81" s="336"/>
      <c r="F81" s="666"/>
      <c r="G81" s="666"/>
      <c r="H81" s="336" t="s">
        <v>19098</v>
      </c>
      <c r="I81" s="336" t="s">
        <v>19175</v>
      </c>
      <c r="J81" s="336" t="s">
        <v>19100</v>
      </c>
      <c r="K81" s="336" t="s">
        <v>15473</v>
      </c>
      <c r="L81" s="336" t="s">
        <v>19110</v>
      </c>
      <c r="M81" s="521"/>
      <c r="N81" s="525"/>
      <c r="O81" s="9"/>
      <c r="P81" s="9"/>
      <c r="Q81" s="9"/>
      <c r="R81" s="9"/>
      <c r="S81" s="9"/>
      <c r="T81" s="9"/>
      <c r="U81" s="9"/>
      <c r="V81" s="9"/>
      <c r="W81" s="9"/>
      <c r="X81" s="9"/>
      <c r="Y81" s="9"/>
      <c r="Z81" s="9"/>
    </row>
    <row r="82" spans="1:26" ht="16.5" customHeight="1">
      <c r="A82" s="847">
        <v>17013</v>
      </c>
      <c r="B82" s="836"/>
      <c r="C82" s="820" t="s">
        <v>19176</v>
      </c>
      <c r="D82" s="820" t="s">
        <v>19177</v>
      </c>
      <c r="E82" s="336"/>
      <c r="F82" s="820" t="s">
        <v>17291</v>
      </c>
      <c r="G82" s="820" t="s">
        <v>17299</v>
      </c>
      <c r="H82" s="336" t="s">
        <v>19098</v>
      </c>
      <c r="I82" s="336" t="s">
        <v>15482</v>
      </c>
      <c r="J82" s="336" t="s">
        <v>19100</v>
      </c>
      <c r="K82" s="336" t="s">
        <v>15473</v>
      </c>
      <c r="L82" s="336" t="s">
        <v>19110</v>
      </c>
      <c r="M82" s="521"/>
      <c r="N82" s="525"/>
      <c r="O82" s="9"/>
      <c r="P82" s="9"/>
      <c r="Q82" s="9"/>
      <c r="R82" s="9"/>
      <c r="S82" s="9"/>
      <c r="T82" s="9"/>
      <c r="U82" s="9"/>
      <c r="V82" s="9"/>
      <c r="W82" s="9"/>
      <c r="X82" s="9"/>
      <c r="Y82" s="9"/>
      <c r="Z82" s="9"/>
    </row>
    <row r="83" spans="1:26" ht="16.5" customHeight="1">
      <c r="A83" s="848"/>
      <c r="B83" s="665"/>
      <c r="C83" s="665"/>
      <c r="D83" s="665"/>
      <c r="E83" s="336"/>
      <c r="F83" s="665"/>
      <c r="G83" s="665"/>
      <c r="H83" s="336" t="s">
        <v>19178</v>
      </c>
      <c r="I83" s="336" t="s">
        <v>19172</v>
      </c>
      <c r="J83" s="336" t="s">
        <v>19102</v>
      </c>
      <c r="K83" s="336" t="s">
        <v>19173</v>
      </c>
      <c r="L83" s="336" t="s">
        <v>19110</v>
      </c>
      <c r="M83" s="521"/>
      <c r="N83" s="525"/>
      <c r="O83" s="9"/>
      <c r="P83" s="9"/>
      <c r="Q83" s="9"/>
      <c r="R83" s="9"/>
      <c r="S83" s="9"/>
      <c r="T83" s="9"/>
      <c r="U83" s="9"/>
      <c r="V83" s="9"/>
      <c r="W83" s="9"/>
      <c r="X83" s="9"/>
      <c r="Y83" s="9"/>
      <c r="Z83" s="9"/>
    </row>
    <row r="84" spans="1:26" ht="16.5" customHeight="1">
      <c r="A84" s="848"/>
      <c r="B84" s="665"/>
      <c r="C84" s="665"/>
      <c r="D84" s="665"/>
      <c r="E84" s="336"/>
      <c r="F84" s="665"/>
      <c r="G84" s="665"/>
      <c r="H84" s="336" t="s">
        <v>19098</v>
      </c>
      <c r="I84" s="336" t="s">
        <v>15482</v>
      </c>
      <c r="J84" s="336" t="s">
        <v>19100</v>
      </c>
      <c r="K84" s="336" t="s">
        <v>15473</v>
      </c>
      <c r="L84" s="336" t="s">
        <v>19110</v>
      </c>
      <c r="M84" s="521"/>
      <c r="N84" s="525"/>
      <c r="O84" s="9"/>
      <c r="P84" s="9"/>
      <c r="Q84" s="9"/>
      <c r="R84" s="9"/>
      <c r="S84" s="9"/>
      <c r="T84" s="9"/>
      <c r="U84" s="9"/>
      <c r="V84" s="9"/>
      <c r="W84" s="9"/>
      <c r="X84" s="9"/>
      <c r="Y84" s="9"/>
      <c r="Z84" s="9"/>
    </row>
    <row r="85" spans="1:26" ht="16.5" customHeight="1">
      <c r="A85" s="848"/>
      <c r="B85" s="665"/>
      <c r="C85" s="665"/>
      <c r="D85" s="665"/>
      <c r="E85" s="336"/>
      <c r="F85" s="665"/>
      <c r="G85" s="665"/>
      <c r="H85" s="336" t="s">
        <v>19178</v>
      </c>
      <c r="I85" s="336" t="s">
        <v>19172</v>
      </c>
      <c r="J85" s="336" t="s">
        <v>19102</v>
      </c>
      <c r="K85" s="336" t="s">
        <v>19173</v>
      </c>
      <c r="L85" s="336" t="s">
        <v>19110</v>
      </c>
      <c r="M85" s="521"/>
      <c r="N85" s="525"/>
      <c r="O85" s="9"/>
      <c r="P85" s="9"/>
      <c r="Q85" s="9"/>
      <c r="R85" s="9"/>
      <c r="S85" s="9"/>
      <c r="T85" s="9"/>
      <c r="U85" s="9"/>
      <c r="V85" s="9"/>
      <c r="W85" s="9"/>
      <c r="X85" s="9"/>
      <c r="Y85" s="9"/>
      <c r="Z85" s="9"/>
    </row>
    <row r="86" spans="1:26" ht="16.5" customHeight="1">
      <c r="A86" s="848"/>
      <c r="B86" s="665"/>
      <c r="C86" s="665"/>
      <c r="D86" s="665"/>
      <c r="E86" s="336"/>
      <c r="F86" s="665"/>
      <c r="G86" s="665"/>
      <c r="H86" s="336" t="s">
        <v>19098</v>
      </c>
      <c r="I86" s="336" t="s">
        <v>15482</v>
      </c>
      <c r="J86" s="336" t="s">
        <v>19100</v>
      </c>
      <c r="K86" s="336" t="s">
        <v>15473</v>
      </c>
      <c r="L86" s="336" t="s">
        <v>19110</v>
      </c>
      <c r="M86" s="521"/>
      <c r="N86" s="525"/>
      <c r="O86" s="9"/>
      <c r="P86" s="9"/>
      <c r="Q86" s="9"/>
      <c r="R86" s="9"/>
      <c r="S86" s="9"/>
      <c r="T86" s="9"/>
      <c r="U86" s="9"/>
      <c r="V86" s="9"/>
      <c r="W86" s="9"/>
      <c r="X86" s="9"/>
      <c r="Y86" s="9"/>
      <c r="Z86" s="9"/>
    </row>
    <row r="87" spans="1:26" ht="16.5" customHeight="1">
      <c r="A87" s="848"/>
      <c r="B87" s="665"/>
      <c r="C87" s="665"/>
      <c r="D87" s="665"/>
      <c r="E87" s="336"/>
      <c r="F87" s="665"/>
      <c r="G87" s="665"/>
      <c r="H87" s="336" t="s">
        <v>19178</v>
      </c>
      <c r="I87" s="336" t="s">
        <v>19172</v>
      </c>
      <c r="J87" s="336" t="s">
        <v>19102</v>
      </c>
      <c r="K87" s="336" t="s">
        <v>19173</v>
      </c>
      <c r="L87" s="336" t="s">
        <v>19110</v>
      </c>
      <c r="M87" s="521"/>
      <c r="N87" s="525"/>
      <c r="O87" s="9"/>
      <c r="P87" s="9"/>
      <c r="Q87" s="9"/>
      <c r="R87" s="9"/>
      <c r="S87" s="9"/>
      <c r="T87" s="9"/>
      <c r="U87" s="9"/>
      <c r="V87" s="9"/>
      <c r="W87" s="9"/>
      <c r="X87" s="9"/>
      <c r="Y87" s="9"/>
      <c r="Z87" s="9"/>
    </row>
    <row r="88" spans="1:26" ht="16.5" customHeight="1">
      <c r="A88" s="848"/>
      <c r="B88" s="665"/>
      <c r="C88" s="665"/>
      <c r="D88" s="665"/>
      <c r="E88" s="336"/>
      <c r="F88" s="665"/>
      <c r="G88" s="665"/>
      <c r="H88" s="336" t="s">
        <v>19098</v>
      </c>
      <c r="I88" s="336" t="s">
        <v>15482</v>
      </c>
      <c r="J88" s="336" t="s">
        <v>19100</v>
      </c>
      <c r="K88" s="336" t="s">
        <v>15473</v>
      </c>
      <c r="L88" s="336" t="s">
        <v>19110</v>
      </c>
      <c r="M88" s="521"/>
      <c r="N88" s="525"/>
      <c r="O88" s="9"/>
      <c r="P88" s="9"/>
      <c r="Q88" s="9"/>
      <c r="R88" s="9"/>
      <c r="S88" s="9"/>
      <c r="T88" s="9"/>
      <c r="U88" s="9"/>
      <c r="V88" s="9"/>
      <c r="W88" s="9"/>
      <c r="X88" s="9"/>
      <c r="Y88" s="9"/>
      <c r="Z88" s="9"/>
    </row>
    <row r="89" spans="1:26" ht="16.5" customHeight="1">
      <c r="A89" s="848"/>
      <c r="B89" s="665"/>
      <c r="C89" s="665"/>
      <c r="D89" s="665"/>
      <c r="E89" s="336"/>
      <c r="F89" s="665"/>
      <c r="G89" s="665"/>
      <c r="H89" s="336" t="s">
        <v>19178</v>
      </c>
      <c r="I89" s="336" t="s">
        <v>19172</v>
      </c>
      <c r="J89" s="336" t="s">
        <v>19102</v>
      </c>
      <c r="K89" s="336" t="s">
        <v>19173</v>
      </c>
      <c r="L89" s="336" t="s">
        <v>19110</v>
      </c>
      <c r="M89" s="521"/>
      <c r="N89" s="525"/>
      <c r="O89" s="9"/>
      <c r="P89" s="9"/>
      <c r="Q89" s="9"/>
      <c r="R89" s="9"/>
      <c r="S89" s="9"/>
      <c r="T89" s="9"/>
      <c r="U89" s="9"/>
      <c r="V89" s="9"/>
      <c r="W89" s="9"/>
      <c r="X89" s="9"/>
      <c r="Y89" s="9"/>
      <c r="Z89" s="9"/>
    </row>
    <row r="90" spans="1:26" ht="16.5" customHeight="1">
      <c r="A90" s="848"/>
      <c r="B90" s="665"/>
      <c r="C90" s="665"/>
      <c r="D90" s="665"/>
      <c r="E90" s="336"/>
      <c r="F90" s="665"/>
      <c r="G90" s="665"/>
      <c r="H90" s="336" t="s">
        <v>19098</v>
      </c>
      <c r="I90" s="336" t="s">
        <v>15482</v>
      </c>
      <c r="J90" s="336" t="s">
        <v>19100</v>
      </c>
      <c r="K90" s="336" t="s">
        <v>15473</v>
      </c>
      <c r="L90" s="336" t="s">
        <v>19110</v>
      </c>
      <c r="M90" s="521"/>
      <c r="N90" s="525"/>
      <c r="O90" s="9"/>
      <c r="P90" s="9"/>
      <c r="Q90" s="9"/>
      <c r="R90" s="9"/>
      <c r="S90" s="9"/>
      <c r="T90" s="9"/>
      <c r="U90" s="9"/>
      <c r="V90" s="9"/>
      <c r="W90" s="9"/>
      <c r="X90" s="9"/>
      <c r="Y90" s="9"/>
      <c r="Z90" s="9"/>
    </row>
    <row r="91" spans="1:26" ht="16.5" customHeight="1">
      <c r="A91" s="726"/>
      <c r="B91" s="666"/>
      <c r="C91" s="666"/>
      <c r="D91" s="666"/>
      <c r="E91" s="336"/>
      <c r="F91" s="666"/>
      <c r="G91" s="666"/>
      <c r="H91" s="336" t="s">
        <v>19178</v>
      </c>
      <c r="I91" s="336" t="s">
        <v>19172</v>
      </c>
      <c r="J91" s="336" t="s">
        <v>19102</v>
      </c>
      <c r="K91" s="336" t="s">
        <v>19173</v>
      </c>
      <c r="L91" s="336" t="s">
        <v>19110</v>
      </c>
      <c r="M91" s="521"/>
      <c r="N91" s="525"/>
      <c r="O91" s="9"/>
      <c r="P91" s="9"/>
      <c r="Q91" s="9"/>
      <c r="R91" s="9"/>
      <c r="S91" s="9"/>
      <c r="T91" s="9"/>
      <c r="U91" s="9"/>
      <c r="V91" s="9"/>
      <c r="W91" s="9"/>
      <c r="X91" s="9"/>
      <c r="Y91" s="9"/>
      <c r="Z91" s="9"/>
    </row>
    <row r="92" spans="1:26" ht="16.5" customHeight="1">
      <c r="A92" s="855"/>
      <c r="B92" s="856"/>
      <c r="C92" s="849" t="s">
        <v>19179</v>
      </c>
      <c r="D92" s="849" t="s">
        <v>19180</v>
      </c>
      <c r="E92" s="522"/>
      <c r="F92" s="849" t="s">
        <v>17291</v>
      </c>
      <c r="G92" s="849" t="s">
        <v>17299</v>
      </c>
      <c r="H92" s="522" t="s">
        <v>19098</v>
      </c>
      <c r="I92" s="522" t="s">
        <v>15482</v>
      </c>
      <c r="J92" s="522" t="s">
        <v>19100</v>
      </c>
      <c r="K92" s="522" t="s">
        <v>15473</v>
      </c>
      <c r="L92" s="522" t="s">
        <v>19110</v>
      </c>
      <c r="M92" s="536"/>
      <c r="N92" s="853" t="s">
        <v>19181</v>
      </c>
      <c r="O92" s="9"/>
      <c r="P92" s="9"/>
      <c r="Q92" s="9"/>
      <c r="R92" s="9"/>
      <c r="S92" s="9"/>
      <c r="T92" s="9"/>
      <c r="U92" s="9"/>
      <c r="V92" s="9"/>
      <c r="W92" s="9"/>
      <c r="X92" s="9"/>
      <c r="Y92" s="9"/>
      <c r="Z92" s="9"/>
    </row>
    <row r="93" spans="1:26" ht="16.5" customHeight="1">
      <c r="A93" s="848"/>
      <c r="B93" s="665"/>
      <c r="C93" s="665"/>
      <c r="D93" s="665"/>
      <c r="E93" s="522"/>
      <c r="F93" s="665"/>
      <c r="G93" s="665"/>
      <c r="H93" s="522" t="s">
        <v>19178</v>
      </c>
      <c r="I93" s="522" t="s">
        <v>19172</v>
      </c>
      <c r="J93" s="522" t="s">
        <v>19182</v>
      </c>
      <c r="K93" s="522" t="s">
        <v>19173</v>
      </c>
      <c r="L93" s="522" t="s">
        <v>19110</v>
      </c>
      <c r="M93" s="536"/>
      <c r="N93" s="851"/>
      <c r="O93" s="9"/>
      <c r="P93" s="9"/>
      <c r="Q93" s="9"/>
      <c r="R93" s="9"/>
      <c r="S93" s="9"/>
      <c r="T93" s="9"/>
      <c r="U93" s="9"/>
      <c r="V93" s="9"/>
      <c r="W93" s="9"/>
      <c r="X93" s="9"/>
      <c r="Y93" s="9"/>
      <c r="Z93" s="9"/>
    </row>
    <row r="94" spans="1:26" ht="16.5" customHeight="1">
      <c r="A94" s="848"/>
      <c r="B94" s="665"/>
      <c r="C94" s="665"/>
      <c r="D94" s="665"/>
      <c r="E94" s="522"/>
      <c r="F94" s="665"/>
      <c r="G94" s="665"/>
      <c r="H94" s="522" t="s">
        <v>19098</v>
      </c>
      <c r="I94" s="522" t="s">
        <v>15482</v>
      </c>
      <c r="J94" s="522" t="s">
        <v>19100</v>
      </c>
      <c r="K94" s="522" t="s">
        <v>15473</v>
      </c>
      <c r="L94" s="522" t="s">
        <v>19110</v>
      </c>
      <c r="M94" s="536"/>
      <c r="N94" s="851"/>
      <c r="O94" s="9"/>
      <c r="P94" s="9"/>
      <c r="Q94" s="9"/>
      <c r="R94" s="9"/>
      <c r="S94" s="9"/>
      <c r="T94" s="9"/>
      <c r="U94" s="9"/>
      <c r="V94" s="9"/>
      <c r="W94" s="9"/>
      <c r="X94" s="9"/>
      <c r="Y94" s="9"/>
      <c r="Z94" s="9"/>
    </row>
    <row r="95" spans="1:26" ht="16.5" customHeight="1">
      <c r="A95" s="848"/>
      <c r="B95" s="665"/>
      <c r="C95" s="665"/>
      <c r="D95" s="665"/>
      <c r="E95" s="522"/>
      <c r="F95" s="665"/>
      <c r="G95" s="665"/>
      <c r="H95" s="522" t="s">
        <v>19178</v>
      </c>
      <c r="I95" s="522" t="s">
        <v>19172</v>
      </c>
      <c r="J95" s="522" t="s">
        <v>19182</v>
      </c>
      <c r="K95" s="522" t="s">
        <v>19173</v>
      </c>
      <c r="L95" s="522" t="s">
        <v>19110</v>
      </c>
      <c r="M95" s="536"/>
      <c r="N95" s="851"/>
      <c r="O95" s="9"/>
      <c r="P95" s="9"/>
      <c r="Q95" s="9"/>
      <c r="R95" s="9"/>
      <c r="S95" s="9"/>
      <c r="T95" s="9"/>
      <c r="U95" s="9"/>
      <c r="V95" s="9"/>
      <c r="W95" s="9"/>
      <c r="X95" s="9"/>
      <c r="Y95" s="9"/>
      <c r="Z95" s="9"/>
    </row>
    <row r="96" spans="1:26" ht="16.5" customHeight="1">
      <c r="A96" s="848"/>
      <c r="B96" s="665"/>
      <c r="C96" s="665"/>
      <c r="D96" s="665"/>
      <c r="E96" s="522"/>
      <c r="F96" s="665"/>
      <c r="G96" s="665"/>
      <c r="H96" s="522" t="s">
        <v>19098</v>
      </c>
      <c r="I96" s="522" t="s">
        <v>15482</v>
      </c>
      <c r="J96" s="522" t="s">
        <v>19100</v>
      </c>
      <c r="K96" s="522" t="s">
        <v>15473</v>
      </c>
      <c r="L96" s="522" t="s">
        <v>19110</v>
      </c>
      <c r="M96" s="536"/>
      <c r="N96" s="851"/>
      <c r="O96" s="9"/>
      <c r="P96" s="9"/>
      <c r="Q96" s="9"/>
      <c r="R96" s="9"/>
      <c r="S96" s="9"/>
      <c r="T96" s="9"/>
      <c r="U96" s="9"/>
      <c r="V96" s="9"/>
      <c r="W96" s="9"/>
      <c r="X96" s="9"/>
      <c r="Y96" s="9"/>
      <c r="Z96" s="9"/>
    </row>
    <row r="97" spans="1:26" ht="16.5" customHeight="1">
      <c r="A97" s="848"/>
      <c r="B97" s="665"/>
      <c r="C97" s="665"/>
      <c r="D97" s="665"/>
      <c r="E97" s="522"/>
      <c r="F97" s="665"/>
      <c r="G97" s="665"/>
      <c r="H97" s="522" t="s">
        <v>19178</v>
      </c>
      <c r="I97" s="522" t="s">
        <v>19172</v>
      </c>
      <c r="J97" s="522" t="s">
        <v>19182</v>
      </c>
      <c r="K97" s="522" t="s">
        <v>19173</v>
      </c>
      <c r="L97" s="522" t="s">
        <v>19110</v>
      </c>
      <c r="M97" s="536"/>
      <c r="N97" s="851"/>
      <c r="O97" s="9"/>
      <c r="P97" s="9"/>
      <c r="Q97" s="9"/>
      <c r="R97" s="9"/>
      <c r="S97" s="9"/>
      <c r="T97" s="9"/>
      <c r="U97" s="9"/>
      <c r="V97" s="9"/>
      <c r="W97" s="9"/>
      <c r="X97" s="9"/>
      <c r="Y97" s="9"/>
      <c r="Z97" s="9"/>
    </row>
    <row r="98" spans="1:26" ht="16.5" customHeight="1">
      <c r="A98" s="848"/>
      <c r="B98" s="665"/>
      <c r="C98" s="665"/>
      <c r="D98" s="665"/>
      <c r="E98" s="522"/>
      <c r="F98" s="665"/>
      <c r="G98" s="665"/>
      <c r="H98" s="522" t="s">
        <v>19098</v>
      </c>
      <c r="I98" s="522" t="s">
        <v>15482</v>
      </c>
      <c r="J98" s="522" t="s">
        <v>19100</v>
      </c>
      <c r="K98" s="522" t="s">
        <v>15473</v>
      </c>
      <c r="L98" s="522" t="s">
        <v>19110</v>
      </c>
      <c r="M98" s="536"/>
      <c r="N98" s="851"/>
      <c r="O98" s="9"/>
      <c r="P98" s="9"/>
      <c r="Q98" s="9"/>
      <c r="R98" s="9"/>
      <c r="S98" s="9"/>
      <c r="T98" s="9"/>
      <c r="U98" s="9"/>
      <c r="V98" s="9"/>
      <c r="W98" s="9"/>
      <c r="X98" s="9"/>
      <c r="Y98" s="9"/>
      <c r="Z98" s="9"/>
    </row>
    <row r="99" spans="1:26" ht="16.5" customHeight="1">
      <c r="A99" s="848"/>
      <c r="B99" s="665"/>
      <c r="C99" s="665"/>
      <c r="D99" s="665"/>
      <c r="E99" s="522"/>
      <c r="F99" s="665"/>
      <c r="G99" s="665"/>
      <c r="H99" s="522" t="s">
        <v>19178</v>
      </c>
      <c r="I99" s="522" t="s">
        <v>19172</v>
      </c>
      <c r="J99" s="522" t="s">
        <v>19182</v>
      </c>
      <c r="K99" s="522" t="s">
        <v>19173</v>
      </c>
      <c r="L99" s="522" t="s">
        <v>19110</v>
      </c>
      <c r="M99" s="536"/>
      <c r="N99" s="851"/>
      <c r="O99" s="9"/>
      <c r="P99" s="9"/>
      <c r="Q99" s="9"/>
      <c r="R99" s="9"/>
      <c r="S99" s="9"/>
      <c r="T99" s="9"/>
      <c r="U99" s="9"/>
      <c r="V99" s="9"/>
      <c r="W99" s="9"/>
      <c r="X99" s="9"/>
      <c r="Y99" s="9"/>
      <c r="Z99" s="9"/>
    </row>
    <row r="100" spans="1:26" ht="16.5" customHeight="1">
      <c r="A100" s="848"/>
      <c r="B100" s="665"/>
      <c r="C100" s="665"/>
      <c r="D100" s="665"/>
      <c r="E100" s="522"/>
      <c r="F100" s="665"/>
      <c r="G100" s="665"/>
      <c r="H100" s="522" t="s">
        <v>19098</v>
      </c>
      <c r="I100" s="522" t="s">
        <v>15482</v>
      </c>
      <c r="J100" s="522" t="s">
        <v>19100</v>
      </c>
      <c r="K100" s="522" t="s">
        <v>15473</v>
      </c>
      <c r="L100" s="522" t="s">
        <v>19110</v>
      </c>
      <c r="M100" s="536"/>
      <c r="N100" s="851"/>
      <c r="O100" s="9"/>
      <c r="P100" s="9"/>
      <c r="Q100" s="9"/>
      <c r="R100" s="9"/>
      <c r="S100" s="9"/>
      <c r="T100" s="9"/>
      <c r="U100" s="9"/>
      <c r="V100" s="9"/>
      <c r="W100" s="9"/>
      <c r="X100" s="9"/>
      <c r="Y100" s="9"/>
      <c r="Z100" s="9"/>
    </row>
    <row r="101" spans="1:26" ht="16.5" customHeight="1">
      <c r="A101" s="726"/>
      <c r="B101" s="666"/>
      <c r="C101" s="666"/>
      <c r="D101" s="666"/>
      <c r="E101" s="522"/>
      <c r="F101" s="666"/>
      <c r="G101" s="666"/>
      <c r="H101" s="522" t="s">
        <v>19178</v>
      </c>
      <c r="I101" s="522" t="s">
        <v>19172</v>
      </c>
      <c r="J101" s="522" t="s">
        <v>19182</v>
      </c>
      <c r="K101" s="522" t="s">
        <v>19173</v>
      </c>
      <c r="L101" s="522" t="s">
        <v>19110</v>
      </c>
      <c r="M101" s="536"/>
      <c r="N101" s="846"/>
      <c r="O101" s="9"/>
      <c r="P101" s="9"/>
      <c r="Q101" s="9"/>
      <c r="R101" s="9"/>
      <c r="S101" s="9"/>
      <c r="T101" s="9"/>
      <c r="U101" s="9"/>
      <c r="V101" s="9"/>
      <c r="W101" s="9"/>
      <c r="X101" s="9"/>
      <c r="Y101" s="9"/>
      <c r="Z101" s="9"/>
    </row>
    <row r="102" spans="1:26" ht="16.5" customHeight="1">
      <c r="A102" s="847">
        <v>17015</v>
      </c>
      <c r="B102" s="836"/>
      <c r="C102" s="820" t="s">
        <v>19185</v>
      </c>
      <c r="D102" s="820" t="s">
        <v>19186</v>
      </c>
      <c r="E102" s="336"/>
      <c r="F102" s="820" t="s">
        <v>17291</v>
      </c>
      <c r="G102" s="820" t="s">
        <v>17299</v>
      </c>
      <c r="H102" s="336" t="s">
        <v>19098</v>
      </c>
      <c r="I102" s="336" t="s">
        <v>15482</v>
      </c>
      <c r="J102" s="336" t="s">
        <v>19098</v>
      </c>
      <c r="K102" s="336"/>
      <c r="L102" s="336" t="s">
        <v>19110</v>
      </c>
      <c r="M102" s="521"/>
      <c r="N102" s="525"/>
      <c r="O102" s="9"/>
      <c r="P102" s="9"/>
      <c r="Q102" s="9"/>
      <c r="R102" s="9"/>
      <c r="S102" s="9"/>
      <c r="T102" s="9"/>
      <c r="U102" s="9"/>
      <c r="V102" s="9"/>
      <c r="W102" s="9"/>
      <c r="X102" s="9"/>
      <c r="Y102" s="9"/>
      <c r="Z102" s="9"/>
    </row>
    <row r="103" spans="1:26" ht="16.5" customHeight="1">
      <c r="A103" s="848"/>
      <c r="B103" s="665"/>
      <c r="C103" s="665"/>
      <c r="D103" s="665"/>
      <c r="E103" s="336"/>
      <c r="F103" s="665"/>
      <c r="G103" s="665"/>
      <c r="H103" s="336" t="s">
        <v>19110</v>
      </c>
      <c r="I103" s="336"/>
      <c r="J103" s="336" t="s">
        <v>19098</v>
      </c>
      <c r="K103" s="336"/>
      <c r="L103" s="336" t="s">
        <v>19110</v>
      </c>
      <c r="M103" s="521"/>
      <c r="N103" s="525"/>
      <c r="O103" s="9"/>
      <c r="P103" s="9"/>
      <c r="Q103" s="9"/>
      <c r="R103" s="9"/>
      <c r="S103" s="9"/>
      <c r="T103" s="9"/>
      <c r="U103" s="9"/>
      <c r="V103" s="9"/>
      <c r="W103" s="9"/>
      <c r="X103" s="9"/>
      <c r="Y103" s="9"/>
      <c r="Z103" s="9"/>
    </row>
    <row r="104" spans="1:26" ht="16.5" customHeight="1">
      <c r="A104" s="848"/>
      <c r="B104" s="665"/>
      <c r="C104" s="665"/>
      <c r="D104" s="665"/>
      <c r="E104" s="336"/>
      <c r="F104" s="665"/>
      <c r="G104" s="665"/>
      <c r="H104" s="336" t="s">
        <v>19110</v>
      </c>
      <c r="I104" s="336"/>
      <c r="J104" s="336" t="s">
        <v>19098</v>
      </c>
      <c r="K104" s="336"/>
      <c r="L104" s="336" t="s">
        <v>19110</v>
      </c>
      <c r="M104" s="521"/>
      <c r="N104" s="525"/>
      <c r="O104" s="9"/>
      <c r="P104" s="9"/>
      <c r="Q104" s="9"/>
      <c r="R104" s="9"/>
      <c r="S104" s="9"/>
      <c r="T104" s="9"/>
      <c r="U104" s="9"/>
      <c r="V104" s="9"/>
      <c r="W104" s="9"/>
      <c r="X104" s="9"/>
      <c r="Y104" s="9"/>
      <c r="Z104" s="9"/>
    </row>
    <row r="105" spans="1:26" ht="16.5" customHeight="1">
      <c r="A105" s="848"/>
      <c r="B105" s="665"/>
      <c r="C105" s="665"/>
      <c r="D105" s="665"/>
      <c r="E105" s="336"/>
      <c r="F105" s="665"/>
      <c r="G105" s="665"/>
      <c r="H105" s="336" t="s">
        <v>19110</v>
      </c>
      <c r="I105" s="336"/>
      <c r="J105" s="336" t="s">
        <v>19098</v>
      </c>
      <c r="K105" s="336"/>
      <c r="L105" s="336" t="s">
        <v>19110</v>
      </c>
      <c r="M105" s="521"/>
      <c r="N105" s="525"/>
      <c r="O105" s="9"/>
      <c r="P105" s="9"/>
      <c r="Q105" s="9"/>
      <c r="R105" s="9"/>
      <c r="S105" s="9"/>
      <c r="T105" s="9"/>
      <c r="U105" s="9"/>
      <c r="V105" s="9"/>
      <c r="W105" s="9"/>
      <c r="X105" s="9"/>
      <c r="Y105" s="9"/>
      <c r="Z105" s="9"/>
    </row>
    <row r="106" spans="1:26" ht="16.5" customHeight="1">
      <c r="A106" s="848"/>
      <c r="B106" s="665"/>
      <c r="C106" s="665"/>
      <c r="D106" s="665"/>
      <c r="E106" s="336"/>
      <c r="F106" s="665"/>
      <c r="G106" s="665"/>
      <c r="H106" s="336" t="s">
        <v>19110</v>
      </c>
      <c r="I106" s="336"/>
      <c r="J106" s="336" t="s">
        <v>19098</v>
      </c>
      <c r="K106" s="336"/>
      <c r="L106" s="336" t="s">
        <v>19110</v>
      </c>
      <c r="M106" s="521"/>
      <c r="N106" s="525"/>
      <c r="O106" s="9"/>
      <c r="P106" s="9"/>
      <c r="Q106" s="9"/>
      <c r="R106" s="9"/>
      <c r="S106" s="9"/>
      <c r="T106" s="9"/>
      <c r="U106" s="9"/>
      <c r="V106" s="9"/>
      <c r="W106" s="9"/>
      <c r="X106" s="9"/>
      <c r="Y106" s="9"/>
      <c r="Z106" s="9"/>
    </row>
    <row r="107" spans="1:26" ht="16.5" customHeight="1">
      <c r="A107" s="848"/>
      <c r="B107" s="665"/>
      <c r="C107" s="665"/>
      <c r="D107" s="665"/>
      <c r="E107" s="336"/>
      <c r="F107" s="665"/>
      <c r="G107" s="665"/>
      <c r="H107" s="336" t="s">
        <v>19110</v>
      </c>
      <c r="I107" s="336"/>
      <c r="J107" s="336" t="s">
        <v>19098</v>
      </c>
      <c r="K107" s="336"/>
      <c r="L107" s="336" t="s">
        <v>19110</v>
      </c>
      <c r="M107" s="521"/>
      <c r="N107" s="525"/>
      <c r="O107" s="9"/>
      <c r="P107" s="9"/>
      <c r="Q107" s="9"/>
      <c r="R107" s="9"/>
      <c r="S107" s="9"/>
      <c r="T107" s="9"/>
      <c r="U107" s="9"/>
      <c r="V107" s="9"/>
      <c r="W107" s="9"/>
      <c r="X107" s="9"/>
      <c r="Y107" s="9"/>
      <c r="Z107" s="9"/>
    </row>
    <row r="108" spans="1:26" ht="16.5" customHeight="1">
      <c r="A108" s="848"/>
      <c r="B108" s="665"/>
      <c r="C108" s="665"/>
      <c r="D108" s="665"/>
      <c r="E108" s="336"/>
      <c r="F108" s="665"/>
      <c r="G108" s="665"/>
      <c r="H108" s="336" t="s">
        <v>19110</v>
      </c>
      <c r="I108" s="336"/>
      <c r="J108" s="336" t="s">
        <v>19098</v>
      </c>
      <c r="K108" s="336"/>
      <c r="L108" s="336" t="s">
        <v>19110</v>
      </c>
      <c r="M108" s="521"/>
      <c r="N108" s="525"/>
      <c r="O108" s="9"/>
      <c r="P108" s="9"/>
      <c r="Q108" s="9"/>
      <c r="R108" s="9"/>
      <c r="S108" s="9"/>
      <c r="T108" s="9"/>
      <c r="U108" s="9"/>
      <c r="V108" s="9"/>
      <c r="W108" s="9"/>
      <c r="X108" s="9"/>
      <c r="Y108" s="9"/>
      <c r="Z108" s="9"/>
    </row>
    <row r="109" spans="1:26" ht="16.5" customHeight="1">
      <c r="A109" s="848"/>
      <c r="B109" s="665"/>
      <c r="C109" s="665"/>
      <c r="D109" s="665"/>
      <c r="E109" s="336"/>
      <c r="F109" s="665"/>
      <c r="G109" s="665"/>
      <c r="H109" s="336" t="s">
        <v>19110</v>
      </c>
      <c r="I109" s="336"/>
      <c r="J109" s="336" t="s">
        <v>19098</v>
      </c>
      <c r="K109" s="336"/>
      <c r="L109" s="336" t="s">
        <v>19110</v>
      </c>
      <c r="M109" s="521"/>
      <c r="N109" s="525"/>
      <c r="O109" s="9"/>
      <c r="P109" s="9"/>
      <c r="Q109" s="9"/>
      <c r="R109" s="9"/>
      <c r="S109" s="9"/>
      <c r="T109" s="9"/>
      <c r="U109" s="9"/>
      <c r="V109" s="9"/>
      <c r="W109" s="9"/>
      <c r="X109" s="9"/>
      <c r="Y109" s="9"/>
      <c r="Z109" s="9"/>
    </row>
    <row r="110" spans="1:26" ht="16.5" customHeight="1">
      <c r="A110" s="848"/>
      <c r="B110" s="665"/>
      <c r="C110" s="665"/>
      <c r="D110" s="665"/>
      <c r="E110" s="336"/>
      <c r="F110" s="665"/>
      <c r="G110" s="665"/>
      <c r="H110" s="336" t="s">
        <v>19110</v>
      </c>
      <c r="I110" s="336"/>
      <c r="J110" s="336" t="s">
        <v>19098</v>
      </c>
      <c r="K110" s="336"/>
      <c r="L110" s="336" t="s">
        <v>19110</v>
      </c>
      <c r="M110" s="521"/>
      <c r="N110" s="525"/>
      <c r="O110" s="9"/>
      <c r="P110" s="9"/>
      <c r="Q110" s="9"/>
      <c r="R110" s="9"/>
      <c r="S110" s="9"/>
      <c r="T110" s="9"/>
      <c r="U110" s="9"/>
      <c r="V110" s="9"/>
      <c r="W110" s="9"/>
      <c r="X110" s="9"/>
      <c r="Y110" s="9"/>
      <c r="Z110" s="9"/>
    </row>
    <row r="111" spans="1:26" ht="16.5" customHeight="1">
      <c r="A111" s="726"/>
      <c r="B111" s="666"/>
      <c r="C111" s="666"/>
      <c r="D111" s="666"/>
      <c r="E111" s="336"/>
      <c r="F111" s="666"/>
      <c r="G111" s="666"/>
      <c r="H111" s="336" t="s">
        <v>19110</v>
      </c>
      <c r="I111" s="336"/>
      <c r="J111" s="336" t="s">
        <v>19098</v>
      </c>
      <c r="K111" s="336"/>
      <c r="L111" s="336" t="s">
        <v>19110</v>
      </c>
      <c r="M111" s="521"/>
      <c r="N111" s="525"/>
      <c r="O111" s="9"/>
      <c r="P111" s="9"/>
      <c r="Q111" s="9"/>
      <c r="R111" s="9"/>
      <c r="S111" s="9"/>
      <c r="T111" s="9"/>
      <c r="U111" s="9"/>
      <c r="V111" s="9"/>
      <c r="W111" s="9"/>
      <c r="X111" s="9"/>
      <c r="Y111" s="9"/>
      <c r="Z111" s="9"/>
    </row>
    <row r="112" spans="1:26" ht="16.5" customHeight="1">
      <c r="A112" s="534"/>
      <c r="B112" s="521"/>
      <c r="C112" s="535" t="s">
        <v>19188</v>
      </c>
      <c r="D112" s="336"/>
      <c r="E112" s="336"/>
      <c r="F112" s="336"/>
      <c r="G112" s="336"/>
      <c r="H112" s="336"/>
      <c r="I112" s="336"/>
      <c r="J112" s="336"/>
      <c r="K112" s="336"/>
      <c r="L112" s="336"/>
      <c r="M112" s="521"/>
      <c r="N112" s="537" t="s">
        <v>19189</v>
      </c>
      <c r="O112" s="9"/>
      <c r="P112" s="9"/>
      <c r="Q112" s="9"/>
      <c r="R112" s="9"/>
      <c r="S112" s="9"/>
      <c r="T112" s="9"/>
      <c r="U112" s="9"/>
      <c r="V112" s="9"/>
      <c r="W112" s="9"/>
      <c r="X112" s="9"/>
      <c r="Y112" s="9"/>
      <c r="Z112" s="9"/>
    </row>
    <row r="113" spans="1:26" ht="16.5" customHeight="1">
      <c r="A113" s="534"/>
      <c r="B113" s="521"/>
      <c r="C113" s="535" t="s">
        <v>19190</v>
      </c>
      <c r="D113" s="336"/>
      <c r="E113" s="336"/>
      <c r="F113" s="336"/>
      <c r="G113" s="336"/>
      <c r="H113" s="336"/>
      <c r="I113" s="336"/>
      <c r="J113" s="336"/>
      <c r="K113" s="336"/>
      <c r="L113" s="336"/>
      <c r="M113" s="521"/>
      <c r="N113" s="525"/>
      <c r="O113" s="9"/>
      <c r="P113" s="9"/>
      <c r="Q113" s="9"/>
      <c r="R113" s="9"/>
      <c r="S113" s="9"/>
      <c r="T113" s="9"/>
      <c r="U113" s="9"/>
      <c r="V113" s="9"/>
      <c r="W113" s="9"/>
      <c r="X113" s="9"/>
      <c r="Y113" s="9"/>
      <c r="Z113" s="9"/>
    </row>
    <row r="114" spans="1:26" ht="16.5" customHeight="1">
      <c r="A114" s="534"/>
      <c r="B114" s="521"/>
      <c r="C114" s="535" t="s">
        <v>19191</v>
      </c>
      <c r="D114" s="336"/>
      <c r="E114" s="336"/>
      <c r="F114" s="336"/>
      <c r="G114" s="336"/>
      <c r="H114" s="336"/>
      <c r="I114" s="336"/>
      <c r="J114" s="336"/>
      <c r="K114" s="336"/>
      <c r="L114" s="336"/>
      <c r="M114" s="521"/>
      <c r="N114" s="525"/>
      <c r="O114" s="9"/>
      <c r="P114" s="9"/>
      <c r="Q114" s="9"/>
      <c r="R114" s="9"/>
      <c r="S114" s="9"/>
      <c r="T114" s="9"/>
      <c r="U114" s="9"/>
      <c r="V114" s="9"/>
      <c r="W114" s="9"/>
      <c r="X114" s="9"/>
      <c r="Y114" s="9"/>
      <c r="Z114" s="9"/>
    </row>
    <row r="115" spans="1:26" ht="16.5" customHeight="1">
      <c r="A115" s="534"/>
      <c r="B115" s="521"/>
      <c r="C115" s="535" t="s">
        <v>19192</v>
      </c>
      <c r="D115" s="336"/>
      <c r="E115" s="336"/>
      <c r="F115" s="336"/>
      <c r="G115" s="336"/>
      <c r="H115" s="336"/>
      <c r="I115" s="336"/>
      <c r="J115" s="336"/>
      <c r="K115" s="336"/>
      <c r="L115" s="336"/>
      <c r="M115" s="521"/>
      <c r="N115" s="525"/>
      <c r="O115" s="9"/>
      <c r="P115" s="9"/>
      <c r="Q115" s="9"/>
      <c r="R115" s="9"/>
      <c r="S115" s="9"/>
      <c r="T115" s="9"/>
      <c r="U115" s="9"/>
      <c r="V115" s="9"/>
      <c r="W115" s="9"/>
      <c r="X115" s="9"/>
      <c r="Y115" s="9"/>
      <c r="Z115" s="9"/>
    </row>
    <row r="116" spans="1:26" ht="16.5" customHeight="1">
      <c r="A116" s="534"/>
      <c r="B116" s="521"/>
      <c r="C116" s="535" t="s">
        <v>19193</v>
      </c>
      <c r="D116" s="336"/>
      <c r="E116" s="336"/>
      <c r="F116" s="336"/>
      <c r="G116" s="336"/>
      <c r="H116" s="336"/>
      <c r="I116" s="336"/>
      <c r="J116" s="336"/>
      <c r="K116" s="336"/>
      <c r="L116" s="336"/>
      <c r="M116" s="521"/>
      <c r="N116" s="525"/>
      <c r="O116" s="9"/>
      <c r="P116" s="9"/>
      <c r="Q116" s="9"/>
      <c r="R116" s="9"/>
      <c r="S116" s="9"/>
      <c r="T116" s="9"/>
      <c r="U116" s="9"/>
      <c r="V116" s="9"/>
      <c r="W116" s="9"/>
      <c r="X116" s="9"/>
      <c r="Y116" s="9"/>
      <c r="Z116" s="9"/>
    </row>
    <row r="117" spans="1:26" ht="16.5" customHeight="1">
      <c r="A117" s="534"/>
      <c r="B117" s="521"/>
      <c r="C117" s="535" t="s">
        <v>19195</v>
      </c>
      <c r="D117" s="336"/>
      <c r="E117" s="336"/>
      <c r="F117" s="336"/>
      <c r="G117" s="336"/>
      <c r="H117" s="336"/>
      <c r="I117" s="336"/>
      <c r="J117" s="336"/>
      <c r="K117" s="336"/>
      <c r="L117" s="336"/>
      <c r="M117" s="521"/>
      <c r="N117" s="525"/>
      <c r="O117" s="9"/>
      <c r="P117" s="9"/>
      <c r="Q117" s="9"/>
      <c r="R117" s="9"/>
      <c r="S117" s="9"/>
      <c r="T117" s="9"/>
      <c r="U117" s="9"/>
      <c r="V117" s="9"/>
      <c r="W117" s="9"/>
      <c r="X117" s="9"/>
      <c r="Y117" s="9"/>
      <c r="Z117" s="9"/>
    </row>
    <row r="118" spans="1:26" ht="16.5" customHeight="1">
      <c r="A118" s="534"/>
      <c r="B118" s="521"/>
      <c r="C118" s="535" t="s">
        <v>19196</v>
      </c>
      <c r="D118" s="336"/>
      <c r="E118" s="336"/>
      <c r="F118" s="336"/>
      <c r="G118" s="336"/>
      <c r="H118" s="336"/>
      <c r="I118" s="336"/>
      <c r="J118" s="336"/>
      <c r="K118" s="336"/>
      <c r="L118" s="336"/>
      <c r="M118" s="521"/>
      <c r="N118" s="525"/>
      <c r="O118" s="9"/>
      <c r="P118" s="9"/>
      <c r="Q118" s="9"/>
      <c r="R118" s="9"/>
      <c r="S118" s="9"/>
      <c r="T118" s="9"/>
      <c r="U118" s="9"/>
      <c r="V118" s="9"/>
      <c r="W118" s="9"/>
      <c r="X118" s="9"/>
      <c r="Y118" s="9"/>
      <c r="Z118" s="9"/>
    </row>
    <row r="119" spans="1:26" ht="16.5" customHeight="1">
      <c r="A119" s="847">
        <v>17023</v>
      </c>
      <c r="B119" s="836"/>
      <c r="C119" s="857" t="s">
        <v>19197</v>
      </c>
      <c r="D119" s="820" t="s">
        <v>19198</v>
      </c>
      <c r="E119" s="336"/>
      <c r="F119" s="336" t="s">
        <v>17291</v>
      </c>
      <c r="G119" s="336" t="s">
        <v>17299</v>
      </c>
      <c r="H119" s="336" t="s">
        <v>19098</v>
      </c>
      <c r="I119" s="336" t="s">
        <v>13006</v>
      </c>
      <c r="J119" s="336" t="s">
        <v>19178</v>
      </c>
      <c r="K119" s="336" t="s">
        <v>14698</v>
      </c>
      <c r="L119" s="336" t="s">
        <v>19110</v>
      </c>
      <c r="M119" s="521"/>
      <c r="N119" s="525"/>
      <c r="O119" s="9"/>
      <c r="P119" s="9"/>
      <c r="Q119" s="9"/>
      <c r="R119" s="9"/>
      <c r="S119" s="9"/>
      <c r="T119" s="9"/>
      <c r="U119" s="9"/>
      <c r="V119" s="9"/>
      <c r="W119" s="9"/>
      <c r="X119" s="9"/>
      <c r="Y119" s="9"/>
      <c r="Z119" s="9"/>
    </row>
    <row r="120" spans="1:26" ht="16.5" customHeight="1">
      <c r="A120" s="848"/>
      <c r="B120" s="665"/>
      <c r="C120" s="665"/>
      <c r="D120" s="665"/>
      <c r="E120" s="336"/>
      <c r="F120" s="336"/>
      <c r="G120" s="336"/>
      <c r="H120" s="336" t="s">
        <v>19098</v>
      </c>
      <c r="I120" s="336" t="s">
        <v>13108</v>
      </c>
      <c r="J120" s="336" t="s">
        <v>19178</v>
      </c>
      <c r="K120" s="336" t="s">
        <v>14730</v>
      </c>
      <c r="L120" s="336" t="s">
        <v>19110</v>
      </c>
      <c r="M120" s="521"/>
      <c r="N120" s="525"/>
      <c r="O120" s="9"/>
      <c r="P120" s="9"/>
      <c r="Q120" s="9"/>
      <c r="R120" s="9"/>
      <c r="S120" s="9"/>
      <c r="T120" s="9"/>
      <c r="U120" s="9"/>
      <c r="V120" s="9"/>
      <c r="W120" s="9"/>
      <c r="X120" s="9"/>
      <c r="Y120" s="9"/>
      <c r="Z120" s="9"/>
    </row>
    <row r="121" spans="1:26" ht="16.5" customHeight="1">
      <c r="A121" s="726"/>
      <c r="B121" s="666"/>
      <c r="C121" s="666"/>
      <c r="D121" s="666"/>
      <c r="E121" s="336"/>
      <c r="F121" s="336"/>
      <c r="G121" s="336"/>
      <c r="H121" s="336" t="s">
        <v>19098</v>
      </c>
      <c r="I121" s="336" t="s">
        <v>13006</v>
      </c>
      <c r="J121" s="336" t="s">
        <v>19178</v>
      </c>
      <c r="K121" s="336" t="s">
        <v>14698</v>
      </c>
      <c r="L121" s="336" t="s">
        <v>19110</v>
      </c>
      <c r="M121" s="521"/>
      <c r="N121" s="525"/>
      <c r="O121" s="9"/>
      <c r="P121" s="9"/>
      <c r="Q121" s="9"/>
      <c r="R121" s="9"/>
      <c r="S121" s="9"/>
      <c r="T121" s="9"/>
      <c r="U121" s="9"/>
      <c r="V121" s="9"/>
      <c r="W121" s="9"/>
      <c r="X121" s="9"/>
      <c r="Y121" s="9"/>
      <c r="Z121" s="9"/>
    </row>
    <row r="122" spans="1:26" ht="16.5" customHeight="1">
      <c r="A122" s="847">
        <v>17024</v>
      </c>
      <c r="B122" s="836"/>
      <c r="C122" s="820" t="s">
        <v>19200</v>
      </c>
      <c r="D122" s="820" t="s">
        <v>19201</v>
      </c>
      <c r="E122" s="336"/>
      <c r="F122" s="336" t="s">
        <v>17291</v>
      </c>
      <c r="G122" s="336" t="s">
        <v>17299</v>
      </c>
      <c r="H122" s="336" t="s">
        <v>19098</v>
      </c>
      <c r="I122" s="336" t="s">
        <v>19202</v>
      </c>
      <c r="J122" s="336" t="s">
        <v>19098</v>
      </c>
      <c r="K122" s="336" t="s">
        <v>19203</v>
      </c>
      <c r="L122" s="336" t="s">
        <v>19110</v>
      </c>
      <c r="M122" s="521"/>
      <c r="N122" s="525"/>
      <c r="O122" s="9"/>
      <c r="P122" s="9"/>
      <c r="Q122" s="9"/>
      <c r="R122" s="9"/>
      <c r="S122" s="9"/>
      <c r="T122" s="9"/>
      <c r="U122" s="9"/>
      <c r="V122" s="9"/>
      <c r="W122" s="9"/>
      <c r="X122" s="9"/>
      <c r="Y122" s="9"/>
      <c r="Z122" s="9"/>
    </row>
    <row r="123" spans="1:26" ht="16.5" customHeight="1">
      <c r="A123" s="726"/>
      <c r="B123" s="666"/>
      <c r="C123" s="666"/>
      <c r="D123" s="666"/>
      <c r="E123" s="336"/>
      <c r="F123" s="336"/>
      <c r="G123" s="336"/>
      <c r="H123" s="336" t="s">
        <v>19098</v>
      </c>
      <c r="I123" s="336" t="s">
        <v>19204</v>
      </c>
      <c r="J123" s="336" t="s">
        <v>19098</v>
      </c>
      <c r="K123" s="336" t="s">
        <v>19203</v>
      </c>
      <c r="L123" s="336" t="s">
        <v>19110</v>
      </c>
      <c r="M123" s="521"/>
      <c r="N123" s="525"/>
      <c r="O123" s="9"/>
      <c r="P123" s="9"/>
      <c r="Q123" s="9"/>
      <c r="R123" s="9"/>
      <c r="S123" s="9"/>
      <c r="T123" s="9"/>
      <c r="U123" s="9"/>
      <c r="V123" s="9"/>
      <c r="W123" s="9"/>
      <c r="X123" s="9"/>
      <c r="Y123" s="9"/>
      <c r="Z123" s="9"/>
    </row>
    <row r="124" spans="1:26" ht="16.5" customHeight="1">
      <c r="A124" s="847">
        <v>17025</v>
      </c>
      <c r="B124" s="836"/>
      <c r="C124" s="820" t="s">
        <v>19205</v>
      </c>
      <c r="D124" s="820" t="s">
        <v>19206</v>
      </c>
      <c r="E124" s="336"/>
      <c r="F124" s="336" t="s">
        <v>17291</v>
      </c>
      <c r="G124" s="336" t="s">
        <v>17299</v>
      </c>
      <c r="H124" s="336" t="s">
        <v>19098</v>
      </c>
      <c r="I124" s="336" t="s">
        <v>19207</v>
      </c>
      <c r="J124" s="336" t="s">
        <v>19098</v>
      </c>
      <c r="K124" s="336" t="s">
        <v>19203</v>
      </c>
      <c r="L124" s="336" t="s">
        <v>19110</v>
      </c>
      <c r="M124" s="521"/>
      <c r="N124" s="525"/>
      <c r="O124" s="9"/>
      <c r="P124" s="9"/>
      <c r="Q124" s="9"/>
      <c r="R124" s="9"/>
      <c r="S124" s="9"/>
      <c r="T124" s="9"/>
      <c r="U124" s="9"/>
      <c r="V124" s="9"/>
      <c r="W124" s="9"/>
      <c r="X124" s="9"/>
      <c r="Y124" s="9"/>
      <c r="Z124" s="9"/>
    </row>
    <row r="125" spans="1:26" ht="16.5" customHeight="1">
      <c r="A125" s="726"/>
      <c r="B125" s="666"/>
      <c r="C125" s="666"/>
      <c r="D125" s="666"/>
      <c r="E125" s="336"/>
      <c r="F125" s="336"/>
      <c r="G125" s="336"/>
      <c r="H125" s="336" t="s">
        <v>19098</v>
      </c>
      <c r="I125" s="336" t="s">
        <v>19208</v>
      </c>
      <c r="J125" s="336" t="s">
        <v>19098</v>
      </c>
      <c r="K125" s="336" t="s">
        <v>19203</v>
      </c>
      <c r="L125" s="336" t="s">
        <v>19110</v>
      </c>
      <c r="M125" s="521"/>
      <c r="N125" s="525"/>
      <c r="O125" s="9"/>
      <c r="P125" s="9"/>
      <c r="Q125" s="9"/>
      <c r="R125" s="9"/>
      <c r="S125" s="9"/>
      <c r="T125" s="9"/>
      <c r="U125" s="9"/>
      <c r="V125" s="9"/>
      <c r="W125" s="9"/>
      <c r="X125" s="9"/>
      <c r="Y125" s="9"/>
      <c r="Z125" s="9"/>
    </row>
    <row r="126" spans="1:26" ht="16.5" customHeight="1">
      <c r="A126" s="534">
        <v>17026</v>
      </c>
      <c r="B126" s="521"/>
      <c r="C126" s="336" t="s">
        <v>19210</v>
      </c>
      <c r="D126" s="336" t="s">
        <v>19211</v>
      </c>
      <c r="E126" s="336"/>
      <c r="F126" s="336" t="s">
        <v>17291</v>
      </c>
      <c r="G126" s="336" t="s">
        <v>17299</v>
      </c>
      <c r="H126" s="336" t="s">
        <v>19098</v>
      </c>
      <c r="I126" s="336" t="s">
        <v>19212</v>
      </c>
      <c r="J126" s="336" t="s">
        <v>19098</v>
      </c>
      <c r="K126" s="336" t="s">
        <v>19213</v>
      </c>
      <c r="L126" s="336" t="s">
        <v>19110</v>
      </c>
      <c r="M126" s="521"/>
      <c r="N126" s="525"/>
      <c r="O126" s="9"/>
      <c r="P126" s="9"/>
      <c r="Q126" s="9"/>
      <c r="R126" s="9"/>
      <c r="S126" s="9"/>
      <c r="T126" s="9"/>
      <c r="U126" s="9"/>
      <c r="V126" s="9"/>
      <c r="W126" s="9"/>
      <c r="X126" s="9"/>
      <c r="Y126" s="9"/>
      <c r="Z126" s="9"/>
    </row>
    <row r="127" spans="1:26" ht="16.5" customHeight="1">
      <c r="A127" s="534">
        <v>17027</v>
      </c>
      <c r="B127" s="521"/>
      <c r="C127" s="336" t="s">
        <v>19214</v>
      </c>
      <c r="D127" s="336" t="s">
        <v>19215</v>
      </c>
      <c r="E127" s="336"/>
      <c r="F127" s="336" t="s">
        <v>17291</v>
      </c>
      <c r="G127" s="336" t="s">
        <v>17299</v>
      </c>
      <c r="H127" s="336" t="s">
        <v>19098</v>
      </c>
      <c r="I127" s="336" t="s">
        <v>19216</v>
      </c>
      <c r="J127" s="336" t="s">
        <v>19100</v>
      </c>
      <c r="K127" s="336" t="s">
        <v>15473</v>
      </c>
      <c r="L127" s="336" t="s">
        <v>19110</v>
      </c>
      <c r="M127" s="336"/>
      <c r="N127" s="525"/>
      <c r="O127" s="9"/>
      <c r="P127" s="9"/>
      <c r="Q127" s="9"/>
      <c r="R127" s="9"/>
      <c r="S127" s="9"/>
      <c r="T127" s="9"/>
      <c r="U127" s="9"/>
      <c r="V127" s="9"/>
      <c r="W127" s="9"/>
      <c r="X127" s="9"/>
      <c r="Y127" s="9"/>
      <c r="Z127" s="9"/>
    </row>
    <row r="128" spans="1:26" ht="16.5" customHeight="1">
      <c r="A128" s="847">
        <v>17028</v>
      </c>
      <c r="B128" s="836"/>
      <c r="C128" s="820" t="s">
        <v>19217</v>
      </c>
      <c r="D128" s="820" t="s">
        <v>19218</v>
      </c>
      <c r="E128" s="336"/>
      <c r="F128" s="820" t="s">
        <v>17291</v>
      </c>
      <c r="G128" s="820" t="s">
        <v>17299</v>
      </c>
      <c r="H128" s="336" t="s">
        <v>19098</v>
      </c>
      <c r="I128" s="336" t="s">
        <v>13006</v>
      </c>
      <c r="J128" s="336" t="s">
        <v>19098</v>
      </c>
      <c r="K128" s="336" t="s">
        <v>14698</v>
      </c>
      <c r="L128" s="336" t="s">
        <v>19110</v>
      </c>
      <c r="M128" s="521"/>
      <c r="N128" s="525"/>
      <c r="O128" s="9"/>
      <c r="P128" s="9"/>
      <c r="Q128" s="9"/>
      <c r="R128" s="9"/>
      <c r="S128" s="9"/>
      <c r="T128" s="9"/>
      <c r="U128" s="9"/>
      <c r="V128" s="9"/>
      <c r="W128" s="9"/>
      <c r="X128" s="9"/>
      <c r="Y128" s="9"/>
      <c r="Z128" s="9"/>
    </row>
    <row r="129" spans="1:26" ht="16.5" customHeight="1">
      <c r="A129" s="848"/>
      <c r="B129" s="665"/>
      <c r="C129" s="665"/>
      <c r="D129" s="665"/>
      <c r="E129" s="336"/>
      <c r="F129" s="665"/>
      <c r="G129" s="665"/>
      <c r="H129" s="336" t="s">
        <v>19098</v>
      </c>
      <c r="I129" s="336" t="s">
        <v>15442</v>
      </c>
      <c r="J129" s="336" t="s">
        <v>19100</v>
      </c>
      <c r="K129" s="336" t="s">
        <v>15473</v>
      </c>
      <c r="L129" s="336" t="s">
        <v>19110</v>
      </c>
      <c r="M129" s="521"/>
      <c r="N129" s="525"/>
      <c r="O129" s="9"/>
      <c r="P129" s="9"/>
      <c r="Q129" s="9"/>
      <c r="R129" s="9"/>
      <c r="S129" s="9"/>
      <c r="T129" s="9"/>
      <c r="U129" s="9"/>
      <c r="V129" s="9"/>
      <c r="W129" s="9"/>
      <c r="X129" s="9"/>
      <c r="Y129" s="9"/>
      <c r="Z129" s="9"/>
    </row>
    <row r="130" spans="1:26" ht="16.5" customHeight="1">
      <c r="A130" s="726"/>
      <c r="B130" s="666"/>
      <c r="C130" s="666"/>
      <c r="D130" s="666"/>
      <c r="E130" s="336"/>
      <c r="F130" s="666"/>
      <c r="G130" s="666"/>
      <c r="H130" s="336" t="s">
        <v>19098</v>
      </c>
      <c r="I130" s="336" t="s">
        <v>13006</v>
      </c>
      <c r="J130" s="336" t="s">
        <v>19098</v>
      </c>
      <c r="K130" s="336" t="s">
        <v>14698</v>
      </c>
      <c r="L130" s="336" t="s">
        <v>19110</v>
      </c>
      <c r="M130" s="521"/>
      <c r="N130" s="525"/>
      <c r="O130" s="9"/>
      <c r="P130" s="9"/>
      <c r="Q130" s="9"/>
      <c r="R130" s="9"/>
      <c r="S130" s="9"/>
      <c r="T130" s="9"/>
      <c r="U130" s="9"/>
      <c r="V130" s="9"/>
      <c r="W130" s="9"/>
      <c r="X130" s="9"/>
      <c r="Y130" s="9"/>
      <c r="Z130" s="9"/>
    </row>
    <row r="131" spans="1:26" ht="16.5" customHeight="1">
      <c r="A131" s="847">
        <v>17029</v>
      </c>
      <c r="B131" s="836"/>
      <c r="C131" s="820" t="s">
        <v>19220</v>
      </c>
      <c r="D131" s="820" t="s">
        <v>19221</v>
      </c>
      <c r="E131" s="336"/>
      <c r="F131" s="820" t="s">
        <v>17291</v>
      </c>
      <c r="G131" s="820" t="s">
        <v>17299</v>
      </c>
      <c r="H131" s="336" t="s">
        <v>19098</v>
      </c>
      <c r="I131" s="336" t="s">
        <v>15456</v>
      </c>
      <c r="J131" s="336" t="s">
        <v>19098</v>
      </c>
      <c r="K131" s="336" t="s">
        <v>14698</v>
      </c>
      <c r="L131" s="336" t="s">
        <v>19110</v>
      </c>
      <c r="M131" s="521"/>
      <c r="N131" s="525"/>
      <c r="O131" s="9"/>
      <c r="P131" s="9"/>
      <c r="Q131" s="9"/>
      <c r="R131" s="9"/>
      <c r="S131" s="9"/>
      <c r="T131" s="9"/>
      <c r="U131" s="9"/>
      <c r="V131" s="9"/>
      <c r="W131" s="9"/>
      <c r="X131" s="9"/>
      <c r="Y131" s="9"/>
      <c r="Z131" s="9"/>
    </row>
    <row r="132" spans="1:26" ht="16.5" customHeight="1">
      <c r="A132" s="848"/>
      <c r="B132" s="665"/>
      <c r="C132" s="665"/>
      <c r="D132" s="665"/>
      <c r="E132" s="336"/>
      <c r="F132" s="665"/>
      <c r="G132" s="665"/>
      <c r="H132" s="336" t="s">
        <v>19098</v>
      </c>
      <c r="I132" s="336" t="s">
        <v>15492</v>
      </c>
      <c r="J132" s="336" t="s">
        <v>19100</v>
      </c>
      <c r="K132" s="336" t="s">
        <v>15473</v>
      </c>
      <c r="L132" s="336" t="s">
        <v>19110</v>
      </c>
      <c r="M132" s="521"/>
      <c r="N132" s="525"/>
      <c r="O132" s="9"/>
      <c r="P132" s="9"/>
      <c r="Q132" s="9"/>
      <c r="R132" s="9"/>
      <c r="S132" s="9"/>
      <c r="T132" s="9"/>
      <c r="U132" s="9"/>
      <c r="V132" s="9"/>
      <c r="W132" s="9"/>
      <c r="X132" s="9"/>
      <c r="Y132" s="9"/>
      <c r="Z132" s="9"/>
    </row>
    <row r="133" spans="1:26" ht="16.5" customHeight="1">
      <c r="A133" s="726"/>
      <c r="B133" s="666"/>
      <c r="C133" s="666"/>
      <c r="D133" s="666"/>
      <c r="E133" s="336"/>
      <c r="F133" s="666"/>
      <c r="G133" s="666"/>
      <c r="H133" s="336" t="s">
        <v>19098</v>
      </c>
      <c r="I133" s="336" t="s">
        <v>15456</v>
      </c>
      <c r="J133" s="336" t="s">
        <v>19098</v>
      </c>
      <c r="K133" s="336" t="s">
        <v>14698</v>
      </c>
      <c r="L133" s="336" t="s">
        <v>19110</v>
      </c>
      <c r="M133" s="521"/>
      <c r="N133" s="525"/>
      <c r="O133" s="9"/>
      <c r="P133" s="9"/>
      <c r="Q133" s="9"/>
      <c r="R133" s="9"/>
      <c r="S133" s="9"/>
      <c r="T133" s="9"/>
      <c r="U133" s="9"/>
      <c r="V133" s="9"/>
      <c r="W133" s="9"/>
      <c r="X133" s="9"/>
      <c r="Y133" s="9"/>
      <c r="Z133" s="9"/>
    </row>
    <row r="134" spans="1:26" ht="16.5" customHeight="1">
      <c r="A134" s="847">
        <v>17030</v>
      </c>
      <c r="B134" s="836"/>
      <c r="C134" s="820" t="s">
        <v>19223</v>
      </c>
      <c r="D134" s="820" t="s">
        <v>19224</v>
      </c>
      <c r="E134" s="336"/>
      <c r="F134" s="336" t="s">
        <v>17291</v>
      </c>
      <c r="G134" s="820" t="s">
        <v>17299</v>
      </c>
      <c r="H134" s="336" t="s">
        <v>19098</v>
      </c>
      <c r="I134" s="336" t="s">
        <v>13006</v>
      </c>
      <c r="J134" s="336" t="s">
        <v>19102</v>
      </c>
      <c r="K134" s="336" t="s">
        <v>14698</v>
      </c>
      <c r="L134" s="336" t="s">
        <v>19110</v>
      </c>
      <c r="M134" s="521"/>
      <c r="N134" s="525"/>
      <c r="O134" s="9"/>
      <c r="P134" s="9"/>
      <c r="Q134" s="9"/>
      <c r="R134" s="9"/>
      <c r="S134" s="9"/>
      <c r="T134" s="9"/>
      <c r="U134" s="9"/>
      <c r="V134" s="9"/>
      <c r="W134" s="9"/>
      <c r="X134" s="9"/>
      <c r="Y134" s="9"/>
      <c r="Z134" s="9"/>
    </row>
    <row r="135" spans="1:26" ht="16.5" customHeight="1">
      <c r="A135" s="848"/>
      <c r="B135" s="665"/>
      <c r="C135" s="665"/>
      <c r="D135" s="665"/>
      <c r="E135" s="336"/>
      <c r="F135" s="336"/>
      <c r="G135" s="665"/>
      <c r="H135" s="336" t="s">
        <v>19098</v>
      </c>
      <c r="I135" s="336" t="s">
        <v>19225</v>
      </c>
      <c r="J135" s="336" t="s">
        <v>19102</v>
      </c>
      <c r="K135" s="336" t="s">
        <v>19226</v>
      </c>
      <c r="L135" s="336" t="s">
        <v>19110</v>
      </c>
      <c r="M135" s="521"/>
      <c r="N135" s="525"/>
      <c r="O135" s="9"/>
      <c r="P135" s="9"/>
      <c r="Q135" s="9"/>
      <c r="R135" s="9"/>
      <c r="S135" s="9"/>
      <c r="T135" s="9"/>
      <c r="U135" s="9"/>
      <c r="V135" s="9"/>
      <c r="W135" s="9"/>
      <c r="X135" s="9"/>
      <c r="Y135" s="9"/>
      <c r="Z135" s="9"/>
    </row>
    <row r="136" spans="1:26" ht="16.5" customHeight="1">
      <c r="A136" s="726"/>
      <c r="B136" s="666"/>
      <c r="C136" s="666"/>
      <c r="D136" s="666"/>
      <c r="E136" s="336"/>
      <c r="F136" s="336"/>
      <c r="G136" s="666"/>
      <c r="H136" s="336" t="s">
        <v>19098</v>
      </c>
      <c r="I136" s="336" t="s">
        <v>19228</v>
      </c>
      <c r="J136" s="336" t="s">
        <v>19102</v>
      </c>
      <c r="K136" s="336" t="s">
        <v>19226</v>
      </c>
      <c r="L136" s="336" t="s">
        <v>19110</v>
      </c>
      <c r="M136" s="521"/>
      <c r="N136" s="525"/>
      <c r="O136" s="9"/>
      <c r="P136" s="9"/>
      <c r="Q136" s="9"/>
      <c r="R136" s="9"/>
      <c r="S136" s="9"/>
      <c r="T136" s="9"/>
      <c r="U136" s="9"/>
      <c r="V136" s="9"/>
      <c r="W136" s="9"/>
      <c r="X136" s="9"/>
      <c r="Y136" s="9"/>
      <c r="Z136" s="9"/>
    </row>
    <row r="137" spans="1:26" ht="16.5" customHeight="1">
      <c r="A137" s="847">
        <v>17031</v>
      </c>
      <c r="B137" s="836"/>
      <c r="C137" s="820" t="s">
        <v>19229</v>
      </c>
      <c r="D137" s="820" t="s">
        <v>19230</v>
      </c>
      <c r="E137" s="336"/>
      <c r="F137" s="336" t="s">
        <v>17291</v>
      </c>
      <c r="G137" s="820" t="s">
        <v>17299</v>
      </c>
      <c r="H137" s="336" t="s">
        <v>19098</v>
      </c>
      <c r="I137" s="336" t="s">
        <v>15456</v>
      </c>
      <c r="J137" s="336" t="s">
        <v>19102</v>
      </c>
      <c r="K137" s="336" t="s">
        <v>14698</v>
      </c>
      <c r="L137" s="336" t="s">
        <v>19110</v>
      </c>
      <c r="M137" s="521"/>
      <c r="N137" s="525"/>
      <c r="O137" s="9"/>
      <c r="P137" s="9"/>
      <c r="Q137" s="9"/>
      <c r="R137" s="9"/>
      <c r="S137" s="9"/>
      <c r="T137" s="9"/>
      <c r="U137" s="9"/>
      <c r="V137" s="9"/>
      <c r="W137" s="9"/>
      <c r="X137" s="9"/>
      <c r="Y137" s="9"/>
      <c r="Z137" s="9"/>
    </row>
    <row r="138" spans="1:26" ht="16.5" customHeight="1">
      <c r="A138" s="848"/>
      <c r="B138" s="665"/>
      <c r="C138" s="665"/>
      <c r="D138" s="665"/>
      <c r="E138" s="336"/>
      <c r="F138" s="336"/>
      <c r="G138" s="665"/>
      <c r="H138" s="336" t="s">
        <v>19098</v>
      </c>
      <c r="I138" s="336" t="s">
        <v>19231</v>
      </c>
      <c r="J138" s="336" t="s">
        <v>19102</v>
      </c>
      <c r="K138" s="336" t="s">
        <v>19226</v>
      </c>
      <c r="L138" s="336" t="s">
        <v>19110</v>
      </c>
      <c r="M138" s="521"/>
      <c r="N138" s="525"/>
      <c r="O138" s="9"/>
      <c r="P138" s="9"/>
      <c r="Q138" s="9"/>
      <c r="R138" s="9"/>
      <c r="S138" s="9"/>
      <c r="T138" s="9"/>
      <c r="U138" s="9"/>
      <c r="V138" s="9"/>
      <c r="W138" s="9"/>
      <c r="X138" s="9"/>
      <c r="Y138" s="9"/>
      <c r="Z138" s="9"/>
    </row>
    <row r="139" spans="1:26" ht="16.5" customHeight="1">
      <c r="A139" s="726"/>
      <c r="B139" s="666"/>
      <c r="C139" s="666"/>
      <c r="D139" s="666"/>
      <c r="E139" s="336"/>
      <c r="F139" s="336"/>
      <c r="G139" s="666"/>
      <c r="H139" s="336" t="s">
        <v>19098</v>
      </c>
      <c r="I139" s="336" t="s">
        <v>19233</v>
      </c>
      <c r="J139" s="336" t="s">
        <v>19102</v>
      </c>
      <c r="K139" s="336" t="s">
        <v>19226</v>
      </c>
      <c r="L139" s="336" t="s">
        <v>19110</v>
      </c>
      <c r="M139" s="521"/>
      <c r="N139" s="525"/>
      <c r="O139" s="9"/>
      <c r="P139" s="9"/>
      <c r="Q139" s="9"/>
      <c r="R139" s="9"/>
      <c r="S139" s="9"/>
      <c r="T139" s="9"/>
      <c r="U139" s="9"/>
      <c r="V139" s="9"/>
      <c r="W139" s="9"/>
      <c r="X139" s="9"/>
      <c r="Y139" s="9"/>
      <c r="Z139" s="9"/>
    </row>
    <row r="140" spans="1:26" ht="16.5" customHeight="1">
      <c r="A140" s="847">
        <v>17032</v>
      </c>
      <c r="B140" s="836"/>
      <c r="C140" s="820" t="s">
        <v>19234</v>
      </c>
      <c r="D140" s="820" t="s">
        <v>19235</v>
      </c>
      <c r="E140" s="336"/>
      <c r="F140" s="820" t="s">
        <v>17291</v>
      </c>
      <c r="G140" s="820" t="s">
        <v>17299</v>
      </c>
      <c r="H140" s="336" t="s">
        <v>19098</v>
      </c>
      <c r="I140" s="336" t="s">
        <v>13006</v>
      </c>
      <c r="J140" s="336" t="s">
        <v>19102</v>
      </c>
      <c r="K140" s="336" t="s">
        <v>14698</v>
      </c>
      <c r="L140" s="336" t="s">
        <v>19110</v>
      </c>
      <c r="M140" s="521"/>
      <c r="N140" s="525"/>
      <c r="O140" s="9"/>
      <c r="P140" s="9"/>
      <c r="Q140" s="9"/>
      <c r="R140" s="9"/>
      <c r="S140" s="9"/>
      <c r="T140" s="9"/>
      <c r="U140" s="9"/>
      <c r="V140" s="9"/>
      <c r="W140" s="9"/>
      <c r="X140" s="9"/>
      <c r="Y140" s="9"/>
      <c r="Z140" s="9"/>
    </row>
    <row r="141" spans="1:26" ht="16.5" customHeight="1">
      <c r="A141" s="726"/>
      <c r="B141" s="666"/>
      <c r="C141" s="666"/>
      <c r="D141" s="666"/>
      <c r="E141" s="336"/>
      <c r="F141" s="666"/>
      <c r="G141" s="666"/>
      <c r="H141" s="336" t="s">
        <v>19098</v>
      </c>
      <c r="I141" s="336" t="s">
        <v>19236</v>
      </c>
      <c r="J141" s="336" t="s">
        <v>19102</v>
      </c>
      <c r="K141" s="336" t="s">
        <v>19237</v>
      </c>
      <c r="L141" s="336" t="s">
        <v>19110</v>
      </c>
      <c r="M141" s="521"/>
      <c r="N141" s="525"/>
      <c r="O141" s="9"/>
      <c r="P141" s="9"/>
      <c r="Q141" s="9"/>
      <c r="R141" s="9"/>
      <c r="S141" s="9"/>
      <c r="T141" s="9"/>
      <c r="U141" s="9"/>
      <c r="V141" s="9"/>
      <c r="W141" s="9"/>
      <c r="X141" s="9"/>
      <c r="Y141" s="9"/>
      <c r="Z141" s="9"/>
    </row>
    <row r="142" spans="1:26" ht="16.5" customHeight="1">
      <c r="A142" s="847">
        <v>17033</v>
      </c>
      <c r="B142" s="836"/>
      <c r="C142" s="820" t="s">
        <v>19238</v>
      </c>
      <c r="D142" s="820" t="s">
        <v>19239</v>
      </c>
      <c r="E142" s="336"/>
      <c r="F142" s="820" t="s">
        <v>17291</v>
      </c>
      <c r="G142" s="820" t="s">
        <v>17299</v>
      </c>
      <c r="H142" s="336" t="s">
        <v>19098</v>
      </c>
      <c r="I142" s="336" t="s">
        <v>15456</v>
      </c>
      <c r="J142" s="336" t="s">
        <v>19102</v>
      </c>
      <c r="K142" s="336" t="s">
        <v>14698</v>
      </c>
      <c r="L142" s="336" t="s">
        <v>19110</v>
      </c>
      <c r="M142" s="521"/>
      <c r="N142" s="525"/>
      <c r="O142" s="9"/>
      <c r="P142" s="9"/>
      <c r="Q142" s="9"/>
      <c r="R142" s="9"/>
      <c r="S142" s="9"/>
      <c r="T142" s="9"/>
      <c r="U142" s="9"/>
      <c r="V142" s="9"/>
      <c r="W142" s="9"/>
      <c r="X142" s="9"/>
      <c r="Y142" s="9"/>
      <c r="Z142" s="9"/>
    </row>
    <row r="143" spans="1:26" ht="16.5" customHeight="1">
      <c r="A143" s="726"/>
      <c r="B143" s="666"/>
      <c r="C143" s="666"/>
      <c r="D143" s="666"/>
      <c r="E143" s="336"/>
      <c r="F143" s="666"/>
      <c r="G143" s="666"/>
      <c r="H143" s="336" t="s">
        <v>19098</v>
      </c>
      <c r="I143" s="336" t="s">
        <v>19240</v>
      </c>
      <c r="J143" s="336" t="s">
        <v>19100</v>
      </c>
      <c r="K143" s="336" t="s">
        <v>15473</v>
      </c>
      <c r="L143" s="336" t="s">
        <v>19110</v>
      </c>
      <c r="M143" s="521"/>
      <c r="N143" s="525"/>
      <c r="O143" s="9"/>
      <c r="P143" s="9"/>
      <c r="Q143" s="9"/>
      <c r="R143" s="9"/>
      <c r="S143" s="9"/>
      <c r="T143" s="9"/>
      <c r="U143" s="9"/>
      <c r="V143" s="9"/>
      <c r="W143" s="9"/>
      <c r="X143" s="9"/>
      <c r="Y143" s="9"/>
      <c r="Z143" s="9"/>
    </row>
    <row r="144" spans="1:26" ht="16.5" customHeight="1">
      <c r="A144" s="847">
        <v>17034</v>
      </c>
      <c r="B144" s="836"/>
      <c r="C144" s="820" t="s">
        <v>19241</v>
      </c>
      <c r="D144" s="820" t="s">
        <v>19242</v>
      </c>
      <c r="E144" s="336"/>
      <c r="F144" s="820" t="s">
        <v>17291</v>
      </c>
      <c r="G144" s="820" t="s">
        <v>17299</v>
      </c>
      <c r="H144" s="336" t="s">
        <v>19098</v>
      </c>
      <c r="I144" s="336" t="s">
        <v>13006</v>
      </c>
      <c r="J144" s="336" t="s">
        <v>19102</v>
      </c>
      <c r="K144" s="336" t="s">
        <v>14698</v>
      </c>
      <c r="L144" s="336" t="s">
        <v>19110</v>
      </c>
      <c r="M144" s="521"/>
      <c r="N144" s="525"/>
      <c r="O144" s="9"/>
      <c r="P144" s="9"/>
      <c r="Q144" s="9"/>
      <c r="R144" s="9"/>
      <c r="S144" s="9"/>
      <c r="T144" s="9"/>
      <c r="U144" s="9"/>
      <c r="V144" s="9"/>
      <c r="W144" s="9"/>
      <c r="X144" s="9"/>
      <c r="Y144" s="9"/>
      <c r="Z144" s="9"/>
    </row>
    <row r="145" spans="1:26" ht="16.5" customHeight="1">
      <c r="A145" s="848"/>
      <c r="B145" s="665"/>
      <c r="C145" s="665"/>
      <c r="D145" s="665"/>
      <c r="E145" s="336"/>
      <c r="F145" s="665"/>
      <c r="G145" s="665"/>
      <c r="H145" s="336" t="s">
        <v>19098</v>
      </c>
      <c r="I145" s="336" t="s">
        <v>15618</v>
      </c>
      <c r="J145" s="336" t="s">
        <v>19102</v>
      </c>
      <c r="K145" s="336" t="s">
        <v>15619</v>
      </c>
      <c r="L145" s="336" t="s">
        <v>19102</v>
      </c>
      <c r="M145" s="521"/>
      <c r="N145" s="525"/>
      <c r="O145" s="9"/>
      <c r="P145" s="9"/>
      <c r="Q145" s="9"/>
      <c r="R145" s="9"/>
      <c r="S145" s="9"/>
      <c r="T145" s="9"/>
      <c r="U145" s="9"/>
      <c r="V145" s="9"/>
      <c r="W145" s="9"/>
      <c r="X145" s="9"/>
      <c r="Y145" s="9"/>
      <c r="Z145" s="9"/>
    </row>
    <row r="146" spans="1:26" ht="16.5" customHeight="1">
      <c r="A146" s="848"/>
      <c r="B146" s="665"/>
      <c r="C146" s="665"/>
      <c r="D146" s="665"/>
      <c r="E146" s="336"/>
      <c r="F146" s="665"/>
      <c r="G146" s="665"/>
      <c r="H146" s="336" t="s">
        <v>19110</v>
      </c>
      <c r="I146" s="336" t="s">
        <v>19243</v>
      </c>
      <c r="J146" s="336" t="s">
        <v>19244</v>
      </c>
      <c r="K146" s="336"/>
      <c r="L146" s="336" t="s">
        <v>19110</v>
      </c>
      <c r="M146" s="521"/>
      <c r="N146" s="525"/>
      <c r="O146" s="9"/>
      <c r="P146" s="9"/>
      <c r="Q146" s="9"/>
      <c r="R146" s="9"/>
      <c r="S146" s="9"/>
      <c r="T146" s="9"/>
      <c r="U146" s="9"/>
      <c r="V146" s="9"/>
      <c r="W146" s="9"/>
      <c r="X146" s="9"/>
      <c r="Y146" s="9"/>
      <c r="Z146" s="9"/>
    </row>
    <row r="147" spans="1:26" ht="16.5" customHeight="1">
      <c r="A147" s="726"/>
      <c r="B147" s="666"/>
      <c r="C147" s="666"/>
      <c r="D147" s="666"/>
      <c r="E147" s="336"/>
      <c r="F147" s="666"/>
      <c r="G147" s="666"/>
      <c r="H147" s="336" t="s">
        <v>19244</v>
      </c>
      <c r="I147" s="336" t="s">
        <v>19245</v>
      </c>
      <c r="J147" s="336" t="s">
        <v>19100</v>
      </c>
      <c r="K147" s="336" t="s">
        <v>15473</v>
      </c>
      <c r="L147" s="336" t="s">
        <v>19098</v>
      </c>
      <c r="M147" s="521"/>
      <c r="N147" s="525"/>
      <c r="O147" s="9"/>
      <c r="P147" s="9"/>
      <c r="Q147" s="9"/>
      <c r="R147" s="9"/>
      <c r="S147" s="9"/>
      <c r="T147" s="9"/>
      <c r="U147" s="9"/>
      <c r="V147" s="9"/>
      <c r="W147" s="9"/>
      <c r="X147" s="9"/>
      <c r="Y147" s="9"/>
      <c r="Z147" s="9"/>
    </row>
    <row r="148" spans="1:26" ht="16.5" customHeight="1">
      <c r="A148" s="847">
        <v>17035</v>
      </c>
      <c r="B148" s="836"/>
      <c r="C148" s="820" t="s">
        <v>19247</v>
      </c>
      <c r="D148" s="820" t="s">
        <v>19248</v>
      </c>
      <c r="E148" s="336"/>
      <c r="F148" s="820" t="s">
        <v>17291</v>
      </c>
      <c r="G148" s="820" t="s">
        <v>17299</v>
      </c>
      <c r="H148" s="336" t="s">
        <v>19098</v>
      </c>
      <c r="I148" s="336" t="s">
        <v>15456</v>
      </c>
      <c r="J148" s="336" t="s">
        <v>19102</v>
      </c>
      <c r="K148" s="336" t="s">
        <v>14698</v>
      </c>
      <c r="L148" s="336" t="s">
        <v>19110</v>
      </c>
      <c r="M148" s="521"/>
      <c r="N148" s="525"/>
      <c r="O148" s="9"/>
      <c r="P148" s="9"/>
      <c r="Q148" s="9"/>
      <c r="R148" s="9"/>
      <c r="S148" s="9"/>
      <c r="T148" s="9"/>
      <c r="U148" s="9"/>
      <c r="V148" s="9"/>
      <c r="W148" s="9"/>
      <c r="X148" s="9"/>
      <c r="Y148" s="9"/>
      <c r="Z148" s="9"/>
    </row>
    <row r="149" spans="1:26" ht="16.5" customHeight="1">
      <c r="A149" s="848"/>
      <c r="B149" s="665"/>
      <c r="C149" s="665"/>
      <c r="D149" s="665"/>
      <c r="E149" s="336"/>
      <c r="F149" s="665"/>
      <c r="G149" s="665"/>
      <c r="H149" s="336" t="s">
        <v>19098</v>
      </c>
      <c r="I149" s="336" t="s">
        <v>15647</v>
      </c>
      <c r="J149" s="336" t="s">
        <v>19102</v>
      </c>
      <c r="K149" s="336" t="s">
        <v>15619</v>
      </c>
      <c r="L149" s="336" t="s">
        <v>19102</v>
      </c>
      <c r="M149" s="521"/>
      <c r="N149" s="525"/>
      <c r="O149" s="9"/>
      <c r="P149" s="9"/>
      <c r="Q149" s="9"/>
      <c r="R149" s="9"/>
      <c r="S149" s="9"/>
      <c r="T149" s="9"/>
      <c r="U149" s="9"/>
      <c r="V149" s="9"/>
      <c r="W149" s="9"/>
      <c r="X149" s="9"/>
      <c r="Y149" s="9"/>
      <c r="Z149" s="9"/>
    </row>
    <row r="150" spans="1:26" ht="16.5" customHeight="1">
      <c r="A150" s="848"/>
      <c r="B150" s="665"/>
      <c r="C150" s="665"/>
      <c r="D150" s="665"/>
      <c r="E150" s="336"/>
      <c r="F150" s="665"/>
      <c r="G150" s="665"/>
      <c r="H150" s="336" t="s">
        <v>19110</v>
      </c>
      <c r="I150" s="336" t="s">
        <v>19243</v>
      </c>
      <c r="J150" s="336" t="s">
        <v>19244</v>
      </c>
      <c r="K150" s="336"/>
      <c r="L150" s="336" t="s">
        <v>19110</v>
      </c>
      <c r="M150" s="521"/>
      <c r="N150" s="525"/>
      <c r="O150" s="9"/>
      <c r="P150" s="9"/>
      <c r="Q150" s="9"/>
      <c r="R150" s="9"/>
      <c r="S150" s="9"/>
      <c r="T150" s="9"/>
      <c r="U150" s="9"/>
      <c r="V150" s="9"/>
      <c r="W150" s="9"/>
      <c r="X150" s="9"/>
      <c r="Y150" s="9"/>
      <c r="Z150" s="9"/>
    </row>
    <row r="151" spans="1:26" ht="16.5" customHeight="1">
      <c r="A151" s="726"/>
      <c r="B151" s="666"/>
      <c r="C151" s="666"/>
      <c r="D151" s="666"/>
      <c r="E151" s="336"/>
      <c r="F151" s="666"/>
      <c r="G151" s="666"/>
      <c r="H151" s="336" t="s">
        <v>19098</v>
      </c>
      <c r="I151" s="336" t="s">
        <v>19250</v>
      </c>
      <c r="J151" s="336" t="s">
        <v>19100</v>
      </c>
      <c r="K151" s="336" t="s">
        <v>15473</v>
      </c>
      <c r="L151" s="336" t="s">
        <v>19098</v>
      </c>
      <c r="M151" s="521"/>
      <c r="N151" s="525"/>
      <c r="O151" s="9"/>
      <c r="P151" s="9"/>
      <c r="Q151" s="9"/>
      <c r="R151" s="9"/>
      <c r="S151" s="9"/>
      <c r="T151" s="9"/>
      <c r="U151" s="9"/>
      <c r="V151" s="9"/>
      <c r="W151" s="9"/>
      <c r="X151" s="9"/>
      <c r="Y151" s="9"/>
      <c r="Z151" s="9"/>
    </row>
    <row r="152" spans="1:26" ht="16.5" customHeight="1">
      <c r="A152" s="847">
        <v>17036</v>
      </c>
      <c r="B152" s="756"/>
      <c r="C152" s="857" t="s">
        <v>19253</v>
      </c>
      <c r="D152" s="820" t="s">
        <v>19255</v>
      </c>
      <c r="E152" s="336"/>
      <c r="F152" s="820" t="s">
        <v>17291</v>
      </c>
      <c r="G152" s="820" t="s">
        <v>17299</v>
      </c>
      <c r="H152" s="336" t="s">
        <v>19098</v>
      </c>
      <c r="I152" s="336" t="s">
        <v>13006</v>
      </c>
      <c r="J152" s="336" t="s">
        <v>19102</v>
      </c>
      <c r="K152" s="336" t="s">
        <v>14698</v>
      </c>
      <c r="L152" s="336" t="s">
        <v>19098</v>
      </c>
      <c r="M152" s="521"/>
      <c r="N152" s="540"/>
      <c r="O152" s="9"/>
      <c r="P152" s="9"/>
      <c r="Q152" s="9"/>
      <c r="R152" s="9"/>
      <c r="S152" s="9"/>
      <c r="T152" s="9"/>
      <c r="U152" s="9"/>
      <c r="V152" s="9"/>
      <c r="W152" s="9"/>
      <c r="X152" s="9"/>
      <c r="Y152" s="9"/>
      <c r="Z152" s="9"/>
    </row>
    <row r="153" spans="1:26" ht="16.5" customHeight="1">
      <c r="A153" s="848"/>
      <c r="B153" s="665"/>
      <c r="C153" s="665"/>
      <c r="D153" s="665"/>
      <c r="E153" s="336"/>
      <c r="F153" s="665"/>
      <c r="G153" s="665"/>
      <c r="H153" s="336" t="s">
        <v>19098</v>
      </c>
      <c r="I153" s="336" t="s">
        <v>19258</v>
      </c>
      <c r="J153" s="336" t="s">
        <v>19102</v>
      </c>
      <c r="K153" s="336" t="s">
        <v>19105</v>
      </c>
      <c r="L153" s="336" t="s">
        <v>19098</v>
      </c>
      <c r="M153" s="521"/>
      <c r="N153" s="540"/>
      <c r="O153" s="9"/>
      <c r="P153" s="9"/>
      <c r="Q153" s="9"/>
      <c r="R153" s="9"/>
      <c r="S153" s="9"/>
      <c r="T153" s="9"/>
      <c r="U153" s="9"/>
      <c r="V153" s="9"/>
      <c r="W153" s="9"/>
      <c r="X153" s="9"/>
      <c r="Y153" s="9"/>
      <c r="Z153" s="9"/>
    </row>
    <row r="154" spans="1:26" ht="16.5" customHeight="1">
      <c r="A154" s="848"/>
      <c r="B154" s="665"/>
      <c r="C154" s="665"/>
      <c r="D154" s="665"/>
      <c r="E154" s="336"/>
      <c r="F154" s="665"/>
      <c r="G154" s="665"/>
      <c r="H154" s="336" t="s">
        <v>19098</v>
      </c>
      <c r="I154" s="336" t="s">
        <v>13006</v>
      </c>
      <c r="J154" s="336" t="s">
        <v>19102</v>
      </c>
      <c r="K154" s="336" t="s">
        <v>14698</v>
      </c>
      <c r="L154" s="336" t="s">
        <v>19098</v>
      </c>
      <c r="M154" s="521"/>
      <c r="N154" s="540"/>
      <c r="O154" s="9"/>
      <c r="P154" s="9"/>
      <c r="Q154" s="9"/>
      <c r="R154" s="9"/>
      <c r="S154" s="9"/>
      <c r="T154" s="9"/>
      <c r="U154" s="9"/>
      <c r="V154" s="9"/>
      <c r="W154" s="9"/>
      <c r="X154" s="9"/>
      <c r="Y154" s="9"/>
      <c r="Z154" s="9"/>
    </row>
    <row r="155" spans="1:26" ht="16.5" customHeight="1">
      <c r="A155" s="726"/>
      <c r="B155" s="666"/>
      <c r="C155" s="666"/>
      <c r="D155" s="666"/>
      <c r="E155" s="336"/>
      <c r="F155" s="666"/>
      <c r="G155" s="666"/>
      <c r="H155" s="336" t="s">
        <v>19098</v>
      </c>
      <c r="I155" s="336" t="s">
        <v>19262</v>
      </c>
      <c r="J155" s="336" t="s">
        <v>19102</v>
      </c>
      <c r="K155" s="336" t="s">
        <v>19164</v>
      </c>
      <c r="L155" s="336" t="s">
        <v>19098</v>
      </c>
      <c r="M155" s="521"/>
      <c r="N155" s="540"/>
      <c r="O155" s="9"/>
      <c r="P155" s="9"/>
      <c r="Q155" s="9"/>
      <c r="R155" s="9"/>
      <c r="S155" s="9"/>
      <c r="T155" s="9"/>
      <c r="U155" s="9"/>
      <c r="V155" s="9"/>
      <c r="W155" s="9"/>
      <c r="X155" s="9"/>
      <c r="Y155" s="9"/>
      <c r="Z155" s="9"/>
    </row>
    <row r="156" spans="1:26" ht="16.5" customHeight="1">
      <c r="A156" s="847">
        <v>17037</v>
      </c>
      <c r="B156" s="857"/>
      <c r="C156" s="820" t="s">
        <v>19264</v>
      </c>
      <c r="D156" s="820" t="s">
        <v>19266</v>
      </c>
      <c r="E156" s="336"/>
      <c r="F156" s="820" t="s">
        <v>17291</v>
      </c>
      <c r="G156" s="820" t="s">
        <v>17299</v>
      </c>
      <c r="H156" s="336" t="s">
        <v>19267</v>
      </c>
      <c r="I156" s="336" t="s">
        <v>13006</v>
      </c>
      <c r="J156" s="336" t="s">
        <v>19267</v>
      </c>
      <c r="K156" s="336" t="s">
        <v>14698</v>
      </c>
      <c r="L156" s="336" t="s">
        <v>19110</v>
      </c>
      <c r="M156" s="336"/>
      <c r="N156" s="524"/>
      <c r="O156" s="9"/>
      <c r="P156" s="9"/>
      <c r="Q156" s="9"/>
      <c r="R156" s="9"/>
      <c r="S156" s="9"/>
      <c r="T156" s="9"/>
      <c r="U156" s="9"/>
      <c r="V156" s="9"/>
      <c r="W156" s="9"/>
      <c r="X156" s="9"/>
      <c r="Y156" s="9"/>
      <c r="Z156" s="9"/>
    </row>
    <row r="157" spans="1:26" ht="16.5" customHeight="1">
      <c r="A157" s="848"/>
      <c r="B157" s="665"/>
      <c r="C157" s="665"/>
      <c r="D157" s="665"/>
      <c r="E157" s="336"/>
      <c r="F157" s="665"/>
      <c r="G157" s="665"/>
      <c r="H157" s="336" t="s">
        <v>19098</v>
      </c>
      <c r="I157" s="336" t="s">
        <v>19268</v>
      </c>
      <c r="J157" s="336" t="s">
        <v>19098</v>
      </c>
      <c r="K157" s="336" t="s">
        <v>19269</v>
      </c>
      <c r="L157" s="336" t="s">
        <v>19110</v>
      </c>
      <c r="M157" s="336"/>
      <c r="N157" s="524"/>
      <c r="O157" s="9"/>
      <c r="P157" s="9"/>
      <c r="Q157" s="9"/>
      <c r="R157" s="9"/>
      <c r="S157" s="9"/>
      <c r="T157" s="9"/>
      <c r="U157" s="9"/>
      <c r="V157" s="9"/>
      <c r="W157" s="9"/>
      <c r="X157" s="9"/>
      <c r="Y157" s="9"/>
      <c r="Z157" s="9"/>
    </row>
    <row r="158" spans="1:26" ht="16.5" customHeight="1">
      <c r="A158" s="848"/>
      <c r="B158" s="665"/>
      <c r="C158" s="665"/>
      <c r="D158" s="665"/>
      <c r="E158" s="336"/>
      <c r="F158" s="665"/>
      <c r="G158" s="665"/>
      <c r="H158" s="336" t="s">
        <v>19098</v>
      </c>
      <c r="I158" s="336" t="s">
        <v>19271</v>
      </c>
      <c r="J158" s="336" t="s">
        <v>19098</v>
      </c>
      <c r="K158" s="336" t="s">
        <v>19274</v>
      </c>
      <c r="L158" s="336" t="s">
        <v>19110</v>
      </c>
      <c r="M158" s="336"/>
      <c r="N158" s="524"/>
      <c r="O158" s="9"/>
      <c r="P158" s="9"/>
      <c r="Q158" s="9"/>
      <c r="R158" s="9"/>
      <c r="S158" s="9"/>
      <c r="T158" s="9"/>
      <c r="U158" s="9"/>
      <c r="V158" s="9"/>
      <c r="W158" s="9"/>
      <c r="X158" s="9"/>
      <c r="Y158" s="9"/>
      <c r="Z158" s="9"/>
    </row>
    <row r="159" spans="1:26" ht="16.5" customHeight="1">
      <c r="A159" s="848"/>
      <c r="B159" s="665"/>
      <c r="C159" s="665"/>
      <c r="D159" s="665"/>
      <c r="E159" s="336"/>
      <c r="F159" s="665"/>
      <c r="G159" s="665"/>
      <c r="H159" s="336" t="s">
        <v>19098</v>
      </c>
      <c r="I159" s="336" t="s">
        <v>19275</v>
      </c>
      <c r="J159" s="336" t="s">
        <v>19098</v>
      </c>
      <c r="K159" s="336" t="s">
        <v>18292</v>
      </c>
      <c r="L159" s="336" t="s">
        <v>19110</v>
      </c>
      <c r="M159" s="336"/>
      <c r="N159" s="524"/>
      <c r="O159" s="9"/>
      <c r="P159" s="9"/>
      <c r="Q159" s="9"/>
      <c r="R159" s="9"/>
      <c r="S159" s="9"/>
      <c r="T159" s="9"/>
      <c r="U159" s="9"/>
      <c r="V159" s="9"/>
      <c r="W159" s="9"/>
      <c r="X159" s="9"/>
      <c r="Y159" s="9"/>
      <c r="Z159" s="9"/>
    </row>
    <row r="160" spans="1:26" ht="16.5" customHeight="1">
      <c r="A160" s="848"/>
      <c r="B160" s="665"/>
      <c r="C160" s="665"/>
      <c r="D160" s="665"/>
      <c r="E160" s="336"/>
      <c r="F160" s="665"/>
      <c r="G160" s="665"/>
      <c r="H160" s="336" t="s">
        <v>19098</v>
      </c>
      <c r="I160" s="336" t="s">
        <v>19278</v>
      </c>
      <c r="J160" s="336" t="s">
        <v>19098</v>
      </c>
      <c r="K160" s="336" t="s">
        <v>18292</v>
      </c>
      <c r="L160" s="336" t="s">
        <v>19110</v>
      </c>
      <c r="M160" s="336"/>
      <c r="N160" s="524"/>
      <c r="O160" s="9"/>
      <c r="P160" s="9"/>
      <c r="Q160" s="9"/>
      <c r="R160" s="9"/>
      <c r="S160" s="9"/>
      <c r="T160" s="9"/>
      <c r="U160" s="9"/>
      <c r="V160" s="9"/>
      <c r="W160" s="9"/>
      <c r="X160" s="9"/>
      <c r="Y160" s="9"/>
      <c r="Z160" s="9"/>
    </row>
    <row r="161" spans="1:26" ht="16.5" customHeight="1">
      <c r="A161" s="848"/>
      <c r="B161" s="665"/>
      <c r="C161" s="665"/>
      <c r="D161" s="665"/>
      <c r="E161" s="336"/>
      <c r="F161" s="665"/>
      <c r="G161" s="665"/>
      <c r="H161" s="336" t="s">
        <v>19098</v>
      </c>
      <c r="I161" s="336" t="s">
        <v>19279</v>
      </c>
      <c r="J161" s="336" t="s">
        <v>19098</v>
      </c>
      <c r="K161" s="336" t="s">
        <v>18292</v>
      </c>
      <c r="L161" s="336" t="s">
        <v>19110</v>
      </c>
      <c r="M161" s="336"/>
      <c r="N161" s="524"/>
      <c r="O161" s="9"/>
      <c r="P161" s="9"/>
      <c r="Q161" s="9"/>
      <c r="R161" s="9"/>
      <c r="S161" s="9"/>
      <c r="T161" s="9"/>
      <c r="U161" s="9"/>
      <c r="V161" s="9"/>
      <c r="W161" s="9"/>
      <c r="X161" s="9"/>
      <c r="Y161" s="9"/>
      <c r="Z161" s="9"/>
    </row>
    <row r="162" spans="1:26" ht="16.5" customHeight="1">
      <c r="A162" s="848"/>
      <c r="B162" s="665"/>
      <c r="C162" s="665"/>
      <c r="D162" s="665"/>
      <c r="E162" s="336"/>
      <c r="F162" s="665"/>
      <c r="G162" s="665"/>
      <c r="H162" s="336" t="s">
        <v>19098</v>
      </c>
      <c r="I162" s="336" t="s">
        <v>19284</v>
      </c>
      <c r="J162" s="336" t="s">
        <v>19098</v>
      </c>
      <c r="K162" s="336" t="s">
        <v>18292</v>
      </c>
      <c r="L162" s="336" t="s">
        <v>19110</v>
      </c>
      <c r="M162" s="336"/>
      <c r="N162" s="524"/>
      <c r="O162" s="9"/>
      <c r="P162" s="9"/>
      <c r="Q162" s="9"/>
      <c r="R162" s="9"/>
      <c r="S162" s="9"/>
      <c r="T162" s="9"/>
      <c r="U162" s="9"/>
      <c r="V162" s="9"/>
      <c r="W162" s="9"/>
      <c r="X162" s="9"/>
      <c r="Y162" s="9"/>
      <c r="Z162" s="9"/>
    </row>
    <row r="163" spans="1:26" ht="16.5" customHeight="1">
      <c r="A163" s="848"/>
      <c r="B163" s="665"/>
      <c r="C163" s="665"/>
      <c r="D163" s="665"/>
      <c r="E163" s="336"/>
      <c r="F163" s="665"/>
      <c r="G163" s="665"/>
      <c r="H163" s="336" t="s">
        <v>19098</v>
      </c>
      <c r="I163" s="336" t="s">
        <v>19286</v>
      </c>
      <c r="J163" s="336" t="s">
        <v>19098</v>
      </c>
      <c r="K163" s="336" t="s">
        <v>18292</v>
      </c>
      <c r="L163" s="336" t="s">
        <v>19110</v>
      </c>
      <c r="M163" s="336"/>
      <c r="N163" s="524"/>
      <c r="O163" s="9"/>
      <c r="P163" s="9"/>
      <c r="Q163" s="9"/>
      <c r="R163" s="9"/>
      <c r="S163" s="9"/>
      <c r="T163" s="9"/>
      <c r="U163" s="9"/>
      <c r="V163" s="9"/>
      <c r="W163" s="9"/>
      <c r="X163" s="9"/>
      <c r="Y163" s="9"/>
      <c r="Z163" s="9"/>
    </row>
    <row r="164" spans="1:26" ht="16.5" customHeight="1">
      <c r="A164" s="848"/>
      <c r="B164" s="665"/>
      <c r="C164" s="665"/>
      <c r="D164" s="665"/>
      <c r="E164" s="336"/>
      <c r="F164" s="665"/>
      <c r="G164" s="665"/>
      <c r="H164" s="336" t="s">
        <v>19098</v>
      </c>
      <c r="I164" s="336" t="s">
        <v>19289</v>
      </c>
      <c r="J164" s="336" t="s">
        <v>19098</v>
      </c>
      <c r="K164" s="336" t="s">
        <v>18292</v>
      </c>
      <c r="L164" s="336" t="s">
        <v>19110</v>
      </c>
      <c r="M164" s="336"/>
      <c r="N164" s="524"/>
      <c r="O164" s="9"/>
      <c r="P164" s="9"/>
      <c r="Q164" s="9"/>
      <c r="R164" s="9"/>
      <c r="S164" s="9"/>
      <c r="T164" s="9"/>
      <c r="U164" s="9"/>
      <c r="V164" s="9"/>
      <c r="W164" s="9"/>
      <c r="X164" s="9"/>
      <c r="Y164" s="9"/>
      <c r="Z164" s="9"/>
    </row>
    <row r="165" spans="1:26" ht="16.5" customHeight="1">
      <c r="A165" s="848"/>
      <c r="B165" s="665"/>
      <c r="C165" s="665"/>
      <c r="D165" s="665"/>
      <c r="E165" s="336"/>
      <c r="F165" s="665"/>
      <c r="G165" s="665"/>
      <c r="H165" s="336" t="s">
        <v>19098</v>
      </c>
      <c r="I165" s="336" t="s">
        <v>19291</v>
      </c>
      <c r="J165" s="336" t="s">
        <v>19098</v>
      </c>
      <c r="K165" s="336" t="s">
        <v>18292</v>
      </c>
      <c r="L165" s="336" t="s">
        <v>19110</v>
      </c>
      <c r="M165" s="336"/>
      <c r="N165" s="524"/>
      <c r="O165" s="9"/>
      <c r="P165" s="9"/>
      <c r="Q165" s="9"/>
      <c r="R165" s="9"/>
      <c r="S165" s="9"/>
      <c r="T165" s="9"/>
      <c r="U165" s="9"/>
      <c r="V165" s="9"/>
      <c r="W165" s="9"/>
      <c r="X165" s="9"/>
      <c r="Y165" s="9"/>
      <c r="Z165" s="9"/>
    </row>
    <row r="166" spans="1:26" ht="16.5" customHeight="1">
      <c r="A166" s="848"/>
      <c r="B166" s="665"/>
      <c r="C166" s="665"/>
      <c r="D166" s="665"/>
      <c r="E166" s="336"/>
      <c r="F166" s="665"/>
      <c r="G166" s="665"/>
      <c r="H166" s="336" t="s">
        <v>19098</v>
      </c>
      <c r="I166" s="336" t="s">
        <v>13108</v>
      </c>
      <c r="J166" s="336" t="s">
        <v>19098</v>
      </c>
      <c r="K166" s="336" t="s">
        <v>14730</v>
      </c>
      <c r="L166" s="336" t="s">
        <v>19110</v>
      </c>
      <c r="M166" s="336"/>
      <c r="N166" s="524"/>
      <c r="O166" s="9"/>
      <c r="P166" s="9"/>
      <c r="Q166" s="9"/>
      <c r="R166" s="9"/>
      <c r="S166" s="9"/>
      <c r="T166" s="9"/>
      <c r="U166" s="9"/>
      <c r="V166" s="9"/>
      <c r="W166" s="9"/>
      <c r="X166" s="9"/>
      <c r="Y166" s="9"/>
      <c r="Z166" s="9"/>
    </row>
    <row r="167" spans="1:26" ht="16.5" customHeight="1">
      <c r="A167" s="848"/>
      <c r="B167" s="665"/>
      <c r="C167" s="665"/>
      <c r="D167" s="665"/>
      <c r="E167" s="336"/>
      <c r="F167" s="665"/>
      <c r="G167" s="665"/>
      <c r="H167" s="336" t="s">
        <v>19098</v>
      </c>
      <c r="I167" s="336" t="s">
        <v>19268</v>
      </c>
      <c r="J167" s="336" t="s">
        <v>19098</v>
      </c>
      <c r="K167" s="336" t="s">
        <v>19269</v>
      </c>
      <c r="L167" s="336" t="s">
        <v>19110</v>
      </c>
      <c r="M167" s="336"/>
      <c r="N167" s="524"/>
      <c r="O167" s="9"/>
      <c r="P167" s="9"/>
      <c r="Q167" s="9"/>
      <c r="R167" s="9"/>
      <c r="S167" s="9"/>
      <c r="T167" s="9"/>
      <c r="U167" s="9"/>
      <c r="V167" s="9"/>
      <c r="W167" s="9"/>
      <c r="X167" s="9"/>
      <c r="Y167" s="9"/>
      <c r="Z167" s="9"/>
    </row>
    <row r="168" spans="1:26" ht="16.5" customHeight="1">
      <c r="A168" s="848"/>
      <c r="B168" s="665"/>
      <c r="C168" s="665"/>
      <c r="D168" s="665"/>
      <c r="E168" s="336"/>
      <c r="F168" s="665"/>
      <c r="G168" s="665"/>
      <c r="H168" s="336" t="s">
        <v>19098</v>
      </c>
      <c r="I168" s="336" t="s">
        <v>19271</v>
      </c>
      <c r="J168" s="336" t="s">
        <v>19098</v>
      </c>
      <c r="K168" s="336" t="s">
        <v>19274</v>
      </c>
      <c r="L168" s="336" t="s">
        <v>19110</v>
      </c>
      <c r="M168" s="336"/>
      <c r="N168" s="524"/>
      <c r="O168" s="9"/>
      <c r="P168" s="9"/>
      <c r="Q168" s="9"/>
      <c r="R168" s="9"/>
      <c r="S168" s="9"/>
      <c r="T168" s="9"/>
      <c r="U168" s="9"/>
      <c r="V168" s="9"/>
      <c r="W168" s="9"/>
      <c r="X168" s="9"/>
      <c r="Y168" s="9"/>
      <c r="Z168" s="9"/>
    </row>
    <row r="169" spans="1:26" ht="16.5" customHeight="1">
      <c r="A169" s="848"/>
      <c r="B169" s="665"/>
      <c r="C169" s="665"/>
      <c r="D169" s="665"/>
      <c r="E169" s="336"/>
      <c r="F169" s="665"/>
      <c r="G169" s="665"/>
      <c r="H169" s="336" t="s">
        <v>19098</v>
      </c>
      <c r="I169" s="336" t="s">
        <v>19275</v>
      </c>
      <c r="J169" s="336" t="s">
        <v>19098</v>
      </c>
      <c r="K169" s="336" t="s">
        <v>18292</v>
      </c>
      <c r="L169" s="336" t="s">
        <v>19110</v>
      </c>
      <c r="M169" s="336"/>
      <c r="N169" s="524"/>
      <c r="O169" s="9"/>
      <c r="P169" s="9"/>
      <c r="Q169" s="9"/>
      <c r="R169" s="9"/>
      <c r="S169" s="9"/>
      <c r="T169" s="9"/>
      <c r="U169" s="9"/>
      <c r="V169" s="9"/>
      <c r="W169" s="9"/>
      <c r="X169" s="9"/>
      <c r="Y169" s="9"/>
      <c r="Z169" s="9"/>
    </row>
    <row r="170" spans="1:26" ht="16.5" customHeight="1">
      <c r="A170" s="848"/>
      <c r="B170" s="665"/>
      <c r="C170" s="665"/>
      <c r="D170" s="665"/>
      <c r="E170" s="336"/>
      <c r="F170" s="665"/>
      <c r="G170" s="665"/>
      <c r="H170" s="336" t="s">
        <v>19098</v>
      </c>
      <c r="I170" s="336" t="s">
        <v>19278</v>
      </c>
      <c r="J170" s="336" t="s">
        <v>19098</v>
      </c>
      <c r="K170" s="336" t="s">
        <v>18292</v>
      </c>
      <c r="L170" s="336" t="s">
        <v>19110</v>
      </c>
      <c r="M170" s="336"/>
      <c r="N170" s="524"/>
      <c r="O170" s="9"/>
      <c r="P170" s="9"/>
      <c r="Q170" s="9"/>
      <c r="R170" s="9"/>
      <c r="S170" s="9"/>
      <c r="T170" s="9"/>
      <c r="U170" s="9"/>
      <c r="V170" s="9"/>
      <c r="W170" s="9"/>
      <c r="X170" s="9"/>
      <c r="Y170" s="9"/>
      <c r="Z170" s="9"/>
    </row>
    <row r="171" spans="1:26" ht="16.5" customHeight="1">
      <c r="A171" s="848"/>
      <c r="B171" s="665"/>
      <c r="C171" s="665"/>
      <c r="D171" s="665"/>
      <c r="E171" s="336"/>
      <c r="F171" s="665"/>
      <c r="G171" s="665"/>
      <c r="H171" s="336" t="s">
        <v>19098</v>
      </c>
      <c r="I171" s="336" t="s">
        <v>19279</v>
      </c>
      <c r="J171" s="336" t="s">
        <v>19098</v>
      </c>
      <c r="K171" s="336" t="s">
        <v>18292</v>
      </c>
      <c r="L171" s="336" t="s">
        <v>19110</v>
      </c>
      <c r="M171" s="336"/>
      <c r="N171" s="524"/>
      <c r="O171" s="9"/>
      <c r="P171" s="9"/>
      <c r="Q171" s="9"/>
      <c r="R171" s="9"/>
      <c r="S171" s="9"/>
      <c r="T171" s="9"/>
      <c r="U171" s="9"/>
      <c r="V171" s="9"/>
      <c r="W171" s="9"/>
      <c r="X171" s="9"/>
      <c r="Y171" s="9"/>
      <c r="Z171" s="9"/>
    </row>
    <row r="172" spans="1:26" ht="16.5" customHeight="1">
      <c r="A172" s="848"/>
      <c r="B172" s="665"/>
      <c r="C172" s="665"/>
      <c r="D172" s="665"/>
      <c r="E172" s="336"/>
      <c r="F172" s="665"/>
      <c r="G172" s="665"/>
      <c r="H172" s="336" t="s">
        <v>19098</v>
      </c>
      <c r="I172" s="336" t="s">
        <v>19284</v>
      </c>
      <c r="J172" s="336" t="s">
        <v>19098</v>
      </c>
      <c r="K172" s="336" t="s">
        <v>18292</v>
      </c>
      <c r="L172" s="336" t="s">
        <v>19110</v>
      </c>
      <c r="M172" s="336"/>
      <c r="N172" s="524"/>
      <c r="O172" s="9"/>
      <c r="P172" s="9"/>
      <c r="Q172" s="9"/>
      <c r="R172" s="9"/>
      <c r="S172" s="9"/>
      <c r="T172" s="9"/>
      <c r="U172" s="9"/>
      <c r="V172" s="9"/>
      <c r="W172" s="9"/>
      <c r="X172" s="9"/>
      <c r="Y172" s="9"/>
      <c r="Z172" s="9"/>
    </row>
    <row r="173" spans="1:26" ht="16.5" customHeight="1">
      <c r="A173" s="848"/>
      <c r="B173" s="665"/>
      <c r="C173" s="665"/>
      <c r="D173" s="665"/>
      <c r="E173" s="336"/>
      <c r="F173" s="665"/>
      <c r="G173" s="665"/>
      <c r="H173" s="336" t="s">
        <v>19098</v>
      </c>
      <c r="I173" s="336" t="s">
        <v>19286</v>
      </c>
      <c r="J173" s="336" t="s">
        <v>19098</v>
      </c>
      <c r="K173" s="336" t="s">
        <v>18292</v>
      </c>
      <c r="L173" s="336" t="s">
        <v>19110</v>
      </c>
      <c r="M173" s="336"/>
      <c r="N173" s="524"/>
      <c r="O173" s="9"/>
      <c r="P173" s="9"/>
      <c r="Q173" s="9"/>
      <c r="R173" s="9"/>
      <c r="S173" s="9"/>
      <c r="T173" s="9"/>
      <c r="U173" s="9"/>
      <c r="V173" s="9"/>
      <c r="W173" s="9"/>
      <c r="X173" s="9"/>
      <c r="Y173" s="9"/>
      <c r="Z173" s="9"/>
    </row>
    <row r="174" spans="1:26" ht="16.5" customHeight="1">
      <c r="A174" s="848"/>
      <c r="B174" s="665"/>
      <c r="C174" s="665"/>
      <c r="D174" s="665"/>
      <c r="E174" s="336"/>
      <c r="F174" s="665"/>
      <c r="G174" s="665"/>
      <c r="H174" s="336" t="s">
        <v>19098</v>
      </c>
      <c r="I174" s="336" t="s">
        <v>19289</v>
      </c>
      <c r="J174" s="336" t="s">
        <v>19098</v>
      </c>
      <c r="K174" s="336" t="s">
        <v>18292</v>
      </c>
      <c r="L174" s="336" t="s">
        <v>19110</v>
      </c>
      <c r="M174" s="336"/>
      <c r="N174" s="524"/>
      <c r="O174" s="9"/>
      <c r="P174" s="9"/>
      <c r="Q174" s="9"/>
      <c r="R174" s="9"/>
      <c r="S174" s="9"/>
      <c r="T174" s="9"/>
      <c r="U174" s="9"/>
      <c r="V174" s="9"/>
      <c r="W174" s="9"/>
      <c r="X174" s="9"/>
      <c r="Y174" s="9"/>
      <c r="Z174" s="9"/>
    </row>
    <row r="175" spans="1:26" ht="16.5" customHeight="1">
      <c r="A175" s="726"/>
      <c r="B175" s="666"/>
      <c r="C175" s="666"/>
      <c r="D175" s="666"/>
      <c r="E175" s="336"/>
      <c r="F175" s="666"/>
      <c r="G175" s="666"/>
      <c r="H175" s="336" t="s">
        <v>19098</v>
      </c>
      <c r="I175" s="336" t="s">
        <v>19291</v>
      </c>
      <c r="J175" s="336" t="s">
        <v>19098</v>
      </c>
      <c r="K175" s="336" t="s">
        <v>18292</v>
      </c>
      <c r="L175" s="336" t="s">
        <v>19110</v>
      </c>
      <c r="M175" s="336"/>
      <c r="N175" s="524"/>
      <c r="O175" s="9"/>
      <c r="P175" s="9"/>
      <c r="Q175" s="9"/>
      <c r="R175" s="9"/>
      <c r="S175" s="9"/>
      <c r="T175" s="9"/>
      <c r="U175" s="9"/>
      <c r="V175" s="9"/>
      <c r="W175" s="9"/>
      <c r="X175" s="9"/>
      <c r="Y175" s="9"/>
      <c r="Z175" s="9"/>
    </row>
    <row r="176" spans="1:26" ht="16.5" customHeight="1">
      <c r="A176" s="847">
        <v>17038</v>
      </c>
      <c r="B176" s="756"/>
      <c r="C176" s="864" t="s">
        <v>19312</v>
      </c>
      <c r="D176" s="858" t="s">
        <v>19316</v>
      </c>
      <c r="E176" s="243"/>
      <c r="F176" s="858" t="s">
        <v>17291</v>
      </c>
      <c r="G176" s="858" t="s">
        <v>17299</v>
      </c>
      <c r="H176" s="243" t="s">
        <v>19098</v>
      </c>
      <c r="I176" s="243" t="s">
        <v>13006</v>
      </c>
      <c r="J176" s="243" t="s">
        <v>19102</v>
      </c>
      <c r="K176" s="243" t="s">
        <v>14698</v>
      </c>
      <c r="L176" s="243" t="s">
        <v>19110</v>
      </c>
      <c r="M176" s="521"/>
      <c r="N176" s="852" t="s">
        <v>19318</v>
      </c>
      <c r="O176" s="9"/>
      <c r="P176" s="9"/>
      <c r="Q176" s="9"/>
      <c r="R176" s="9"/>
      <c r="S176" s="9"/>
      <c r="T176" s="9"/>
      <c r="U176" s="9"/>
      <c r="V176" s="9"/>
      <c r="W176" s="9"/>
      <c r="X176" s="9"/>
      <c r="Y176" s="9"/>
      <c r="Z176" s="9"/>
    </row>
    <row r="177" spans="1:26" ht="16.5" customHeight="1">
      <c r="A177" s="848"/>
      <c r="B177" s="665"/>
      <c r="C177" s="665"/>
      <c r="D177" s="665"/>
      <c r="E177" s="243"/>
      <c r="F177" s="665"/>
      <c r="G177" s="665"/>
      <c r="H177" s="243" t="s">
        <v>19098</v>
      </c>
      <c r="I177" s="243" t="s">
        <v>13059</v>
      </c>
      <c r="J177" s="243" t="s">
        <v>19102</v>
      </c>
      <c r="K177" s="243" t="s">
        <v>14717</v>
      </c>
      <c r="L177" s="243" t="s">
        <v>19110</v>
      </c>
      <c r="M177" s="521"/>
      <c r="N177" s="851"/>
      <c r="O177" s="9"/>
      <c r="P177" s="9"/>
      <c r="Q177" s="9"/>
      <c r="R177" s="9"/>
      <c r="S177" s="9"/>
      <c r="T177" s="9"/>
      <c r="U177" s="9"/>
      <c r="V177" s="9"/>
      <c r="W177" s="9"/>
      <c r="X177" s="9"/>
      <c r="Y177" s="9"/>
      <c r="Z177" s="9"/>
    </row>
    <row r="178" spans="1:26" ht="16.5" customHeight="1">
      <c r="A178" s="848"/>
      <c r="B178" s="665"/>
      <c r="C178" s="665"/>
      <c r="D178" s="665"/>
      <c r="E178" s="243"/>
      <c r="F178" s="665"/>
      <c r="G178" s="665"/>
      <c r="H178" s="243" t="s">
        <v>19098</v>
      </c>
      <c r="I178" s="243" t="s">
        <v>13059</v>
      </c>
      <c r="J178" s="243" t="s">
        <v>19102</v>
      </c>
      <c r="K178" s="243" t="s">
        <v>14717</v>
      </c>
      <c r="L178" s="243" t="s">
        <v>19110</v>
      </c>
      <c r="M178" s="521"/>
      <c r="N178" s="851"/>
      <c r="O178" s="9"/>
      <c r="P178" s="9"/>
      <c r="Q178" s="9"/>
      <c r="R178" s="9"/>
      <c r="S178" s="9"/>
      <c r="T178" s="9"/>
      <c r="U178" s="9"/>
      <c r="V178" s="9"/>
      <c r="W178" s="9"/>
      <c r="X178" s="9"/>
      <c r="Y178" s="9"/>
      <c r="Z178" s="9"/>
    </row>
    <row r="179" spans="1:26" ht="16.5" customHeight="1">
      <c r="A179" s="848"/>
      <c r="B179" s="665"/>
      <c r="C179" s="665"/>
      <c r="D179" s="665"/>
      <c r="E179" s="243"/>
      <c r="F179" s="665"/>
      <c r="G179" s="665"/>
      <c r="H179" s="243" t="s">
        <v>19098</v>
      </c>
      <c r="I179" s="243" t="s">
        <v>13006</v>
      </c>
      <c r="J179" s="243" t="s">
        <v>19102</v>
      </c>
      <c r="K179" s="243" t="s">
        <v>14698</v>
      </c>
      <c r="L179" s="243" t="s">
        <v>19110</v>
      </c>
      <c r="M179" s="521"/>
      <c r="N179" s="851"/>
      <c r="O179" s="9"/>
      <c r="P179" s="9"/>
      <c r="Q179" s="9"/>
      <c r="R179" s="9"/>
      <c r="S179" s="9"/>
      <c r="T179" s="9"/>
      <c r="U179" s="9"/>
      <c r="V179" s="9"/>
      <c r="W179" s="9"/>
      <c r="X179" s="9"/>
      <c r="Y179" s="9"/>
      <c r="Z179" s="9"/>
    </row>
    <row r="180" spans="1:26" ht="16.5" customHeight="1">
      <c r="A180" s="848"/>
      <c r="B180" s="665"/>
      <c r="C180" s="665"/>
      <c r="D180" s="665"/>
      <c r="E180" s="243"/>
      <c r="F180" s="665"/>
      <c r="G180" s="665"/>
      <c r="H180" s="243" t="s">
        <v>19098</v>
      </c>
      <c r="I180" s="243" t="s">
        <v>13108</v>
      </c>
      <c r="J180" s="243" t="s">
        <v>19102</v>
      </c>
      <c r="K180" s="243" t="s">
        <v>14730</v>
      </c>
      <c r="L180" s="243" t="s">
        <v>19110</v>
      </c>
      <c r="M180" s="521"/>
      <c r="N180" s="851"/>
      <c r="O180" s="9"/>
      <c r="P180" s="9"/>
      <c r="Q180" s="9"/>
      <c r="R180" s="9"/>
      <c r="S180" s="9"/>
      <c r="T180" s="9"/>
      <c r="U180" s="9"/>
      <c r="V180" s="9"/>
      <c r="W180" s="9"/>
      <c r="X180" s="9"/>
      <c r="Y180" s="9"/>
      <c r="Z180" s="9"/>
    </row>
    <row r="181" spans="1:26" ht="16.5" customHeight="1">
      <c r="A181" s="848"/>
      <c r="B181" s="665"/>
      <c r="C181" s="665"/>
      <c r="D181" s="665"/>
      <c r="E181" s="243"/>
      <c r="F181" s="665"/>
      <c r="G181" s="665"/>
      <c r="H181" s="243" t="s">
        <v>19098</v>
      </c>
      <c r="I181" s="243" t="s">
        <v>13059</v>
      </c>
      <c r="J181" s="243" t="s">
        <v>19102</v>
      </c>
      <c r="K181" s="243" t="s">
        <v>14717</v>
      </c>
      <c r="L181" s="243" t="s">
        <v>19110</v>
      </c>
      <c r="M181" s="521"/>
      <c r="N181" s="851"/>
      <c r="O181" s="9"/>
      <c r="P181" s="9"/>
      <c r="Q181" s="9"/>
      <c r="R181" s="9"/>
      <c r="S181" s="9"/>
      <c r="T181" s="9"/>
      <c r="U181" s="9"/>
      <c r="V181" s="9"/>
      <c r="W181" s="9"/>
      <c r="X181" s="9"/>
      <c r="Y181" s="9"/>
      <c r="Z181" s="9"/>
    </row>
    <row r="182" spans="1:26" ht="16.5" customHeight="1">
      <c r="A182" s="848"/>
      <c r="B182" s="665"/>
      <c r="C182" s="665"/>
      <c r="D182" s="665"/>
      <c r="E182" s="243"/>
      <c r="F182" s="665"/>
      <c r="G182" s="665"/>
      <c r="H182" s="243" t="s">
        <v>19098</v>
      </c>
      <c r="I182" s="243" t="s">
        <v>13006</v>
      </c>
      <c r="J182" s="243" t="s">
        <v>19102</v>
      </c>
      <c r="K182" s="243" t="s">
        <v>14698</v>
      </c>
      <c r="L182" s="243" t="s">
        <v>19110</v>
      </c>
      <c r="M182" s="521"/>
      <c r="N182" s="851"/>
      <c r="O182" s="9"/>
      <c r="P182" s="9"/>
      <c r="Q182" s="9"/>
      <c r="R182" s="9"/>
      <c r="S182" s="9"/>
      <c r="T182" s="9"/>
      <c r="U182" s="9"/>
      <c r="V182" s="9"/>
      <c r="W182" s="9"/>
      <c r="X182" s="9"/>
      <c r="Y182" s="9"/>
      <c r="Z182" s="9"/>
    </row>
    <row r="183" spans="1:26" ht="16.5" customHeight="1">
      <c r="A183" s="848"/>
      <c r="B183" s="665"/>
      <c r="C183" s="665"/>
      <c r="D183" s="665"/>
      <c r="E183" s="243"/>
      <c r="F183" s="665"/>
      <c r="G183" s="665"/>
      <c r="H183" s="243" t="s">
        <v>19098</v>
      </c>
      <c r="I183" s="243" t="s">
        <v>13006</v>
      </c>
      <c r="J183" s="243" t="s">
        <v>19102</v>
      </c>
      <c r="K183" s="243" t="s">
        <v>14698</v>
      </c>
      <c r="L183" s="243" t="s">
        <v>19110</v>
      </c>
      <c r="M183" s="521"/>
      <c r="N183" s="851"/>
      <c r="O183" s="9"/>
      <c r="P183" s="9"/>
      <c r="Q183" s="9"/>
      <c r="R183" s="9"/>
      <c r="S183" s="9"/>
      <c r="T183" s="9"/>
      <c r="U183" s="9"/>
      <c r="V183" s="9"/>
      <c r="W183" s="9"/>
      <c r="X183" s="9"/>
      <c r="Y183" s="9"/>
      <c r="Z183" s="9"/>
    </row>
    <row r="184" spans="1:26" ht="16.5" customHeight="1">
      <c r="A184" s="848"/>
      <c r="B184" s="665"/>
      <c r="C184" s="665"/>
      <c r="D184" s="665"/>
      <c r="E184" s="243"/>
      <c r="F184" s="665"/>
      <c r="G184" s="665"/>
      <c r="H184" s="243" t="s">
        <v>19098</v>
      </c>
      <c r="I184" s="243" t="s">
        <v>13059</v>
      </c>
      <c r="J184" s="243" t="s">
        <v>19102</v>
      </c>
      <c r="K184" s="243" t="s">
        <v>14717</v>
      </c>
      <c r="L184" s="243" t="s">
        <v>19110</v>
      </c>
      <c r="M184" s="521"/>
      <c r="N184" s="851"/>
      <c r="O184" s="9"/>
      <c r="P184" s="9"/>
      <c r="Q184" s="9"/>
      <c r="R184" s="9"/>
      <c r="S184" s="9"/>
      <c r="T184" s="9"/>
      <c r="U184" s="9"/>
      <c r="V184" s="9"/>
      <c r="W184" s="9"/>
      <c r="X184" s="9"/>
      <c r="Y184" s="9"/>
      <c r="Z184" s="9"/>
    </row>
    <row r="185" spans="1:26" ht="16.5" customHeight="1">
      <c r="A185" s="848"/>
      <c r="B185" s="665"/>
      <c r="C185" s="665"/>
      <c r="D185" s="665"/>
      <c r="E185" s="243"/>
      <c r="F185" s="665"/>
      <c r="G185" s="665"/>
      <c r="H185" s="243" t="s">
        <v>19098</v>
      </c>
      <c r="I185" s="533" t="s">
        <v>13108</v>
      </c>
      <c r="J185" s="533" t="s">
        <v>19102</v>
      </c>
      <c r="K185" s="533" t="s">
        <v>15578</v>
      </c>
      <c r="L185" s="243" t="s">
        <v>19110</v>
      </c>
      <c r="M185" s="521"/>
      <c r="N185" s="851"/>
      <c r="O185" s="9"/>
      <c r="P185" s="9"/>
      <c r="Q185" s="9"/>
      <c r="R185" s="9"/>
      <c r="S185" s="9"/>
      <c r="T185" s="9"/>
      <c r="U185" s="9"/>
      <c r="V185" s="9"/>
      <c r="W185" s="9"/>
      <c r="X185" s="9"/>
      <c r="Y185" s="9"/>
      <c r="Z185" s="9"/>
    </row>
    <row r="186" spans="1:26" ht="16.5" customHeight="1">
      <c r="A186" s="726"/>
      <c r="B186" s="666"/>
      <c r="C186" s="666"/>
      <c r="D186" s="666"/>
      <c r="E186" s="243"/>
      <c r="F186" s="666"/>
      <c r="G186" s="666"/>
      <c r="H186" s="243" t="s">
        <v>19098</v>
      </c>
      <c r="I186" s="243" t="s">
        <v>13006</v>
      </c>
      <c r="J186" s="243" t="s">
        <v>19102</v>
      </c>
      <c r="K186" s="243" t="s">
        <v>14698</v>
      </c>
      <c r="L186" s="243" t="s">
        <v>19110</v>
      </c>
      <c r="M186" s="521"/>
      <c r="N186" s="846"/>
      <c r="O186" s="9"/>
      <c r="P186" s="9"/>
      <c r="Q186" s="9"/>
      <c r="R186" s="9"/>
      <c r="S186" s="9"/>
      <c r="T186" s="9"/>
      <c r="U186" s="9"/>
      <c r="V186" s="9"/>
      <c r="W186" s="9"/>
      <c r="X186" s="9"/>
      <c r="Y186" s="9"/>
      <c r="Z186" s="9"/>
    </row>
    <row r="187" spans="1:26" ht="16.5" customHeight="1">
      <c r="A187" s="847">
        <v>17039</v>
      </c>
      <c r="B187" s="756"/>
      <c r="C187" s="820" t="s">
        <v>19331</v>
      </c>
      <c r="D187" s="820" t="s">
        <v>15339</v>
      </c>
      <c r="E187" s="860"/>
      <c r="F187" s="860" t="s">
        <v>17291</v>
      </c>
      <c r="G187" s="860" t="s">
        <v>17299</v>
      </c>
      <c r="H187" s="336" t="s">
        <v>19098</v>
      </c>
      <c r="I187" s="542" t="s">
        <v>13006</v>
      </c>
      <c r="J187" s="542" t="s">
        <v>19102</v>
      </c>
      <c r="K187" s="336" t="s">
        <v>14698</v>
      </c>
      <c r="L187" s="542" t="s">
        <v>19098</v>
      </c>
      <c r="M187" s="521"/>
      <c r="N187" s="540"/>
      <c r="O187" s="9"/>
      <c r="P187" s="9"/>
      <c r="Q187" s="9"/>
      <c r="R187" s="9"/>
      <c r="S187" s="9"/>
      <c r="T187" s="9"/>
      <c r="U187" s="9"/>
      <c r="V187" s="9"/>
      <c r="W187" s="9"/>
      <c r="X187" s="9"/>
      <c r="Y187" s="9"/>
      <c r="Z187" s="9"/>
    </row>
    <row r="188" spans="1:26" ht="16.5" customHeight="1">
      <c r="A188" s="848"/>
      <c r="B188" s="665"/>
      <c r="C188" s="665"/>
      <c r="D188" s="665"/>
      <c r="E188" s="665"/>
      <c r="F188" s="665"/>
      <c r="G188" s="665"/>
      <c r="H188" s="336" t="s">
        <v>19098</v>
      </c>
      <c r="I188" s="542" t="s">
        <v>13167</v>
      </c>
      <c r="J188" s="542" t="s">
        <v>19102</v>
      </c>
      <c r="K188" s="542" t="s">
        <v>15343</v>
      </c>
      <c r="L188" s="542" t="s">
        <v>19098</v>
      </c>
      <c r="M188" s="521"/>
      <c r="N188" s="540"/>
      <c r="O188" s="9"/>
      <c r="P188" s="9"/>
      <c r="Q188" s="9"/>
      <c r="R188" s="9"/>
      <c r="S188" s="9"/>
      <c r="T188" s="9"/>
      <c r="U188" s="9"/>
      <c r="V188" s="9"/>
      <c r="W188" s="9"/>
      <c r="X188" s="9"/>
      <c r="Y188" s="9"/>
      <c r="Z188" s="9"/>
    </row>
    <row r="189" spans="1:26" ht="16.5" customHeight="1">
      <c r="A189" s="726"/>
      <c r="B189" s="666"/>
      <c r="C189" s="666"/>
      <c r="D189" s="666"/>
      <c r="E189" s="666"/>
      <c r="F189" s="666"/>
      <c r="G189" s="666"/>
      <c r="H189" s="336" t="s">
        <v>19098</v>
      </c>
      <c r="I189" s="542" t="s">
        <v>15344</v>
      </c>
      <c r="J189" s="542" t="s">
        <v>19102</v>
      </c>
      <c r="K189" s="542" t="s">
        <v>15345</v>
      </c>
      <c r="L189" s="542" t="s">
        <v>19098</v>
      </c>
      <c r="M189" s="521"/>
      <c r="N189" s="540"/>
      <c r="O189" s="9"/>
      <c r="P189" s="9"/>
      <c r="Q189" s="9"/>
      <c r="R189" s="9"/>
      <c r="S189" s="9"/>
      <c r="T189" s="9"/>
      <c r="U189" s="9"/>
      <c r="V189" s="9"/>
      <c r="W189" s="9"/>
      <c r="X189" s="9"/>
      <c r="Y189" s="9"/>
      <c r="Z189" s="9"/>
    </row>
    <row r="190" spans="1:26" ht="16.5" customHeight="1">
      <c r="A190" s="847">
        <v>17040</v>
      </c>
      <c r="B190" s="756"/>
      <c r="C190" s="858" t="s">
        <v>19346</v>
      </c>
      <c r="D190" s="862" t="s">
        <v>15670</v>
      </c>
      <c r="E190" s="862"/>
      <c r="F190" s="862" t="s">
        <v>17291</v>
      </c>
      <c r="G190" s="862" t="s">
        <v>17299</v>
      </c>
      <c r="H190" s="243" t="s">
        <v>19098</v>
      </c>
      <c r="I190" s="306" t="s">
        <v>13006</v>
      </c>
      <c r="J190" s="306" t="s">
        <v>19102</v>
      </c>
      <c r="K190" s="243" t="s">
        <v>14698</v>
      </c>
      <c r="L190" s="306" t="s">
        <v>19098</v>
      </c>
      <c r="M190" s="521"/>
      <c r="N190" s="852" t="s">
        <v>19349</v>
      </c>
      <c r="O190" s="9"/>
      <c r="P190" s="9"/>
      <c r="Q190" s="9"/>
      <c r="R190" s="9"/>
      <c r="S190" s="9"/>
      <c r="T190" s="9"/>
      <c r="U190" s="9"/>
      <c r="V190" s="9"/>
      <c r="W190" s="9"/>
      <c r="X190" s="9"/>
      <c r="Y190" s="9"/>
      <c r="Z190" s="9"/>
    </row>
    <row r="191" spans="1:26" ht="16.5" customHeight="1">
      <c r="A191" s="848"/>
      <c r="B191" s="665"/>
      <c r="C191" s="665"/>
      <c r="D191" s="665"/>
      <c r="E191" s="665"/>
      <c r="F191" s="665"/>
      <c r="G191" s="665"/>
      <c r="H191" s="243" t="s">
        <v>19098</v>
      </c>
      <c r="I191" s="306" t="s">
        <v>13108</v>
      </c>
      <c r="J191" s="306" t="s">
        <v>19102</v>
      </c>
      <c r="K191" s="243" t="s">
        <v>14730</v>
      </c>
      <c r="L191" s="306" t="s">
        <v>19098</v>
      </c>
      <c r="M191" s="521"/>
      <c r="N191" s="851"/>
      <c r="O191" s="9"/>
      <c r="P191" s="9"/>
      <c r="Q191" s="9"/>
      <c r="R191" s="9"/>
      <c r="S191" s="9"/>
      <c r="T191" s="9"/>
      <c r="U191" s="9"/>
      <c r="V191" s="9"/>
      <c r="W191" s="9"/>
      <c r="X191" s="9"/>
      <c r="Y191" s="9"/>
      <c r="Z191" s="9"/>
    </row>
    <row r="192" spans="1:26" ht="16.5" customHeight="1">
      <c r="A192" s="848"/>
      <c r="B192" s="665"/>
      <c r="C192" s="665"/>
      <c r="D192" s="665"/>
      <c r="E192" s="665"/>
      <c r="F192" s="665"/>
      <c r="G192" s="665"/>
      <c r="H192" s="243" t="s">
        <v>19098</v>
      </c>
      <c r="I192" s="306" t="s">
        <v>15367</v>
      </c>
      <c r="J192" s="306" t="s">
        <v>19102</v>
      </c>
      <c r="K192" s="306" t="s">
        <v>15368</v>
      </c>
      <c r="L192" s="306" t="s">
        <v>19098</v>
      </c>
      <c r="M192" s="521"/>
      <c r="N192" s="851"/>
      <c r="O192" s="9"/>
      <c r="P192" s="9"/>
      <c r="Q192" s="9"/>
      <c r="R192" s="9"/>
      <c r="S192" s="9"/>
      <c r="T192" s="9"/>
      <c r="U192" s="9"/>
      <c r="V192" s="9"/>
      <c r="W192" s="9"/>
      <c r="X192" s="9"/>
      <c r="Y192" s="9"/>
      <c r="Z192" s="9"/>
    </row>
    <row r="193" spans="1:26" ht="16.5" customHeight="1">
      <c r="A193" s="848"/>
      <c r="B193" s="665"/>
      <c r="C193" s="665"/>
      <c r="D193" s="665"/>
      <c r="E193" s="665"/>
      <c r="F193" s="665"/>
      <c r="G193" s="665"/>
      <c r="H193" s="243" t="s">
        <v>19098</v>
      </c>
      <c r="I193" s="306" t="s">
        <v>16381</v>
      </c>
      <c r="J193" s="306" t="s">
        <v>19102</v>
      </c>
      <c r="K193" s="306" t="s">
        <v>16382</v>
      </c>
      <c r="L193" s="306" t="s">
        <v>19098</v>
      </c>
      <c r="M193" s="521"/>
      <c r="N193" s="851"/>
      <c r="O193" s="9"/>
      <c r="P193" s="9"/>
      <c r="Q193" s="9"/>
      <c r="R193" s="9"/>
      <c r="S193" s="9"/>
      <c r="T193" s="9"/>
      <c r="U193" s="9"/>
      <c r="V193" s="9"/>
      <c r="W193" s="9"/>
      <c r="X193" s="9"/>
      <c r="Y193" s="9"/>
      <c r="Z193" s="9"/>
    </row>
    <row r="194" spans="1:26" ht="16.5" customHeight="1">
      <c r="A194" s="848"/>
      <c r="B194" s="665"/>
      <c r="C194" s="665"/>
      <c r="D194" s="665"/>
      <c r="E194" s="665"/>
      <c r="F194" s="665"/>
      <c r="G194" s="665"/>
      <c r="H194" s="243" t="s">
        <v>19098</v>
      </c>
      <c r="I194" s="306" t="s">
        <v>13006</v>
      </c>
      <c r="J194" s="306" t="s">
        <v>19102</v>
      </c>
      <c r="K194" s="243" t="s">
        <v>14698</v>
      </c>
      <c r="L194" s="306" t="s">
        <v>19098</v>
      </c>
      <c r="M194" s="521"/>
      <c r="N194" s="851"/>
      <c r="O194" s="9"/>
      <c r="P194" s="9"/>
      <c r="Q194" s="9"/>
      <c r="R194" s="9"/>
      <c r="S194" s="9"/>
      <c r="T194" s="9"/>
      <c r="U194" s="9"/>
      <c r="V194" s="9"/>
      <c r="W194" s="9"/>
      <c r="X194" s="9"/>
      <c r="Y194" s="9"/>
      <c r="Z194" s="9"/>
    </row>
    <row r="195" spans="1:26" ht="16.5" customHeight="1">
      <c r="A195" s="848"/>
      <c r="B195" s="665"/>
      <c r="C195" s="665"/>
      <c r="D195" s="665"/>
      <c r="E195" s="665"/>
      <c r="F195" s="665"/>
      <c r="G195" s="665"/>
      <c r="H195" s="243" t="s">
        <v>19098</v>
      </c>
      <c r="I195" s="306" t="s">
        <v>13108</v>
      </c>
      <c r="J195" s="306" t="s">
        <v>19102</v>
      </c>
      <c r="K195" s="243" t="s">
        <v>14730</v>
      </c>
      <c r="L195" s="306" t="s">
        <v>19098</v>
      </c>
      <c r="M195" s="521"/>
      <c r="N195" s="851"/>
      <c r="O195" s="9"/>
      <c r="P195" s="9"/>
      <c r="Q195" s="9"/>
      <c r="R195" s="9"/>
      <c r="S195" s="9"/>
      <c r="T195" s="9"/>
      <c r="U195" s="9"/>
      <c r="V195" s="9"/>
      <c r="W195" s="9"/>
      <c r="X195" s="9"/>
      <c r="Y195" s="9"/>
      <c r="Z195" s="9"/>
    </row>
    <row r="196" spans="1:26" ht="16.5" customHeight="1">
      <c r="A196" s="848"/>
      <c r="B196" s="665"/>
      <c r="C196" s="665"/>
      <c r="D196" s="665"/>
      <c r="E196" s="665"/>
      <c r="F196" s="665"/>
      <c r="G196" s="665"/>
      <c r="H196" s="243" t="s">
        <v>19098</v>
      </c>
      <c r="I196" s="306" t="s">
        <v>15367</v>
      </c>
      <c r="J196" s="306" t="s">
        <v>19102</v>
      </c>
      <c r="K196" s="306" t="s">
        <v>15368</v>
      </c>
      <c r="L196" s="306" t="s">
        <v>19098</v>
      </c>
      <c r="M196" s="521"/>
      <c r="N196" s="851"/>
      <c r="O196" s="9"/>
      <c r="P196" s="9"/>
      <c r="Q196" s="9"/>
      <c r="R196" s="9"/>
      <c r="S196" s="9"/>
      <c r="T196" s="9"/>
      <c r="U196" s="9"/>
      <c r="V196" s="9"/>
      <c r="W196" s="9"/>
      <c r="X196" s="9"/>
      <c r="Y196" s="9"/>
      <c r="Z196" s="9"/>
    </row>
    <row r="197" spans="1:26" ht="16.5" customHeight="1">
      <c r="A197" s="726"/>
      <c r="B197" s="666"/>
      <c r="C197" s="666"/>
      <c r="D197" s="666"/>
      <c r="E197" s="666"/>
      <c r="F197" s="666"/>
      <c r="G197" s="666"/>
      <c r="H197" s="243" t="s">
        <v>19098</v>
      </c>
      <c r="I197" s="543" t="s">
        <v>15679</v>
      </c>
      <c r="J197" s="543" t="s">
        <v>19102</v>
      </c>
      <c r="K197" s="543" t="s">
        <v>15680</v>
      </c>
      <c r="L197" s="306" t="s">
        <v>19098</v>
      </c>
      <c r="M197" s="521"/>
      <c r="N197" s="846"/>
      <c r="O197" s="9"/>
      <c r="P197" s="9"/>
      <c r="Q197" s="9"/>
      <c r="R197" s="9"/>
      <c r="S197" s="9"/>
      <c r="T197" s="9"/>
      <c r="U197" s="9"/>
      <c r="V197" s="9"/>
      <c r="W197" s="9"/>
      <c r="X197" s="9"/>
      <c r="Y197" s="9"/>
      <c r="Z197" s="9"/>
    </row>
    <row r="198" spans="1:26" ht="16.5" customHeight="1">
      <c r="A198" s="855"/>
      <c r="B198" s="861"/>
      <c r="C198" s="849" t="s">
        <v>19376</v>
      </c>
      <c r="D198" s="849" t="s">
        <v>19377</v>
      </c>
      <c r="E198" s="522"/>
      <c r="F198" s="849" t="s">
        <v>17291</v>
      </c>
      <c r="G198" s="849" t="s">
        <v>17299</v>
      </c>
      <c r="H198" s="522" t="s">
        <v>19098</v>
      </c>
      <c r="I198" s="522" t="s">
        <v>13006</v>
      </c>
      <c r="J198" s="522" t="s">
        <v>19178</v>
      </c>
      <c r="K198" s="522" t="s">
        <v>14698</v>
      </c>
      <c r="L198" s="522" t="s">
        <v>19110</v>
      </c>
      <c r="M198" s="536"/>
      <c r="N198" s="853" t="s">
        <v>19379</v>
      </c>
      <c r="O198" s="9"/>
      <c r="P198" s="9"/>
      <c r="Q198" s="9"/>
      <c r="R198" s="9"/>
      <c r="S198" s="9"/>
      <c r="T198" s="9"/>
      <c r="U198" s="9"/>
      <c r="V198" s="9"/>
      <c r="W198" s="9"/>
      <c r="X198" s="9"/>
      <c r="Y198" s="9"/>
      <c r="Z198" s="9"/>
    </row>
    <row r="199" spans="1:26" ht="16.5" customHeight="1">
      <c r="A199" s="848"/>
      <c r="B199" s="665"/>
      <c r="C199" s="665"/>
      <c r="D199" s="665"/>
      <c r="E199" s="522"/>
      <c r="F199" s="665"/>
      <c r="G199" s="665"/>
      <c r="H199" s="522" t="s">
        <v>19098</v>
      </c>
      <c r="I199" s="522" t="s">
        <v>13108</v>
      </c>
      <c r="J199" s="522" t="s">
        <v>19178</v>
      </c>
      <c r="K199" s="522" t="s">
        <v>14730</v>
      </c>
      <c r="L199" s="522" t="s">
        <v>19110</v>
      </c>
      <c r="M199" s="536"/>
      <c r="N199" s="851"/>
      <c r="O199" s="9"/>
      <c r="P199" s="9"/>
      <c r="Q199" s="9"/>
      <c r="R199" s="9"/>
      <c r="S199" s="9"/>
      <c r="T199" s="9"/>
      <c r="U199" s="9"/>
      <c r="V199" s="9"/>
      <c r="W199" s="9"/>
      <c r="X199" s="9"/>
      <c r="Y199" s="9"/>
      <c r="Z199" s="9"/>
    </row>
    <row r="200" spans="1:26" ht="16.5" customHeight="1">
      <c r="A200" s="848"/>
      <c r="B200" s="665"/>
      <c r="C200" s="665"/>
      <c r="D200" s="665"/>
      <c r="E200" s="522"/>
      <c r="F200" s="665"/>
      <c r="G200" s="665"/>
      <c r="H200" s="522" t="s">
        <v>19267</v>
      </c>
      <c r="I200" s="522" t="s">
        <v>15367</v>
      </c>
      <c r="J200" s="522" t="s">
        <v>19383</v>
      </c>
      <c r="K200" s="522" t="s">
        <v>15368</v>
      </c>
      <c r="L200" s="522" t="s">
        <v>19110</v>
      </c>
      <c r="M200" s="536"/>
      <c r="N200" s="851"/>
      <c r="O200" s="9"/>
      <c r="P200" s="9"/>
      <c r="Q200" s="9"/>
      <c r="R200" s="9"/>
      <c r="S200" s="9"/>
      <c r="T200" s="9"/>
      <c r="U200" s="9"/>
      <c r="V200" s="9"/>
      <c r="W200" s="9"/>
      <c r="X200" s="9"/>
      <c r="Y200" s="9"/>
      <c r="Z200" s="9"/>
    </row>
    <row r="201" spans="1:26" ht="16.5" customHeight="1">
      <c r="A201" s="726"/>
      <c r="B201" s="666"/>
      <c r="C201" s="666"/>
      <c r="D201" s="666"/>
      <c r="E201" s="522"/>
      <c r="F201" s="666"/>
      <c r="G201" s="666"/>
      <c r="H201" s="522" t="s">
        <v>19267</v>
      </c>
      <c r="I201" s="522" t="s">
        <v>19384</v>
      </c>
      <c r="J201" s="522" t="s">
        <v>19102</v>
      </c>
      <c r="K201" s="522" t="s">
        <v>15680</v>
      </c>
      <c r="L201" s="522" t="s">
        <v>19098</v>
      </c>
      <c r="M201" s="536"/>
      <c r="N201" s="846"/>
      <c r="O201" s="9"/>
      <c r="P201" s="9"/>
      <c r="Q201" s="9"/>
      <c r="R201" s="9"/>
      <c r="S201" s="9"/>
      <c r="T201" s="9"/>
      <c r="U201" s="9"/>
      <c r="V201" s="9"/>
      <c r="W201" s="9"/>
      <c r="X201" s="9"/>
      <c r="Y201" s="9"/>
      <c r="Z201" s="9"/>
    </row>
    <row r="202" spans="1:26" ht="16.5" customHeight="1">
      <c r="A202" s="847">
        <v>17042</v>
      </c>
      <c r="B202" s="756"/>
      <c r="C202" s="820" t="s">
        <v>19385</v>
      </c>
      <c r="D202" s="820" t="s">
        <v>19386</v>
      </c>
      <c r="E202" s="336"/>
      <c r="F202" s="820" t="s">
        <v>17291</v>
      </c>
      <c r="G202" s="820" t="s">
        <v>17299</v>
      </c>
      <c r="H202" s="336" t="s">
        <v>19098</v>
      </c>
      <c r="I202" s="336" t="s">
        <v>13006</v>
      </c>
      <c r="J202" s="336" t="s">
        <v>19102</v>
      </c>
      <c r="K202" s="336" t="s">
        <v>14698</v>
      </c>
      <c r="L202" s="336" t="s">
        <v>19098</v>
      </c>
      <c r="M202" s="521"/>
      <c r="N202" s="540"/>
      <c r="O202" s="9"/>
      <c r="P202" s="9"/>
      <c r="Q202" s="9"/>
      <c r="R202" s="9"/>
      <c r="S202" s="9"/>
      <c r="T202" s="9"/>
      <c r="U202" s="9"/>
      <c r="V202" s="9"/>
      <c r="W202" s="9"/>
      <c r="X202" s="9"/>
      <c r="Y202" s="9"/>
      <c r="Z202" s="9"/>
    </row>
    <row r="203" spans="1:26" ht="16.5" customHeight="1">
      <c r="A203" s="848"/>
      <c r="B203" s="665"/>
      <c r="C203" s="665"/>
      <c r="D203" s="665"/>
      <c r="E203" s="336"/>
      <c r="F203" s="665"/>
      <c r="G203" s="665"/>
      <c r="H203" s="336" t="s">
        <v>19098</v>
      </c>
      <c r="I203" s="336" t="s">
        <v>13108</v>
      </c>
      <c r="J203" s="336" t="s">
        <v>19102</v>
      </c>
      <c r="K203" s="336" t="s">
        <v>14730</v>
      </c>
      <c r="L203" s="336" t="s">
        <v>19098</v>
      </c>
      <c r="M203" s="521"/>
      <c r="N203" s="540"/>
      <c r="O203" s="9"/>
      <c r="P203" s="9"/>
      <c r="Q203" s="9"/>
      <c r="R203" s="9"/>
      <c r="S203" s="9"/>
      <c r="T203" s="9"/>
      <c r="U203" s="9"/>
      <c r="V203" s="9"/>
      <c r="W203" s="9"/>
      <c r="X203" s="9"/>
      <c r="Y203" s="9"/>
      <c r="Z203" s="9"/>
    </row>
    <row r="204" spans="1:26" ht="16.5" customHeight="1">
      <c r="A204" s="848"/>
      <c r="B204" s="665"/>
      <c r="C204" s="665"/>
      <c r="D204" s="665"/>
      <c r="E204" s="336"/>
      <c r="F204" s="665"/>
      <c r="G204" s="665"/>
      <c r="H204" s="336" t="s">
        <v>19098</v>
      </c>
      <c r="I204" s="336" t="s">
        <v>19395</v>
      </c>
      <c r="J204" s="336" t="s">
        <v>19102</v>
      </c>
      <c r="K204" s="336" t="s">
        <v>19123</v>
      </c>
      <c r="L204" s="336" t="s">
        <v>19098</v>
      </c>
      <c r="M204" s="521"/>
      <c r="N204" s="540"/>
      <c r="O204" s="9"/>
      <c r="P204" s="9"/>
      <c r="Q204" s="9"/>
      <c r="R204" s="9"/>
      <c r="S204" s="9"/>
      <c r="T204" s="9"/>
      <c r="U204" s="9"/>
      <c r="V204" s="9"/>
      <c r="W204" s="9"/>
      <c r="X204" s="9"/>
      <c r="Y204" s="9"/>
      <c r="Z204" s="9"/>
    </row>
    <row r="205" spans="1:26" ht="16.5" customHeight="1">
      <c r="A205" s="848"/>
      <c r="B205" s="666"/>
      <c r="C205" s="666"/>
      <c r="D205" s="666"/>
      <c r="E205" s="336"/>
      <c r="F205" s="665"/>
      <c r="G205" s="665"/>
      <c r="H205" s="336" t="s">
        <v>19098</v>
      </c>
      <c r="I205" s="336" t="s">
        <v>19400</v>
      </c>
      <c r="J205" s="336" t="s">
        <v>19102</v>
      </c>
      <c r="K205" s="336" t="s">
        <v>19123</v>
      </c>
      <c r="L205" s="336" t="s">
        <v>19098</v>
      </c>
      <c r="M205" s="521"/>
      <c r="N205" s="540"/>
      <c r="O205" s="9"/>
      <c r="P205" s="9"/>
      <c r="Q205" s="9"/>
      <c r="R205" s="9"/>
      <c r="S205" s="9"/>
      <c r="T205" s="9"/>
      <c r="U205" s="9"/>
      <c r="V205" s="9"/>
      <c r="W205" s="9"/>
      <c r="X205" s="9"/>
      <c r="Y205" s="9"/>
      <c r="Z205" s="9"/>
    </row>
    <row r="206" spans="1:26" ht="16.5" customHeight="1">
      <c r="A206" s="863">
        <v>17043</v>
      </c>
      <c r="B206" s="756"/>
      <c r="C206" s="820" t="s">
        <v>19402</v>
      </c>
      <c r="D206" s="820" t="s">
        <v>19403</v>
      </c>
      <c r="E206" s="336"/>
      <c r="F206" s="820" t="s">
        <v>17291</v>
      </c>
      <c r="G206" s="820" t="s">
        <v>17299</v>
      </c>
      <c r="H206" s="336" t="s">
        <v>19098</v>
      </c>
      <c r="I206" s="336" t="s">
        <v>13006</v>
      </c>
      <c r="J206" s="336" t="s">
        <v>19102</v>
      </c>
      <c r="K206" s="336" t="s">
        <v>14698</v>
      </c>
      <c r="L206" s="336" t="s">
        <v>19098</v>
      </c>
      <c r="M206" s="521"/>
      <c r="N206" s="540"/>
      <c r="O206" s="9"/>
      <c r="P206" s="9"/>
      <c r="Q206" s="9"/>
      <c r="R206" s="9"/>
      <c r="S206" s="9"/>
      <c r="T206" s="9"/>
      <c r="U206" s="9"/>
      <c r="V206" s="9"/>
      <c r="W206" s="9"/>
      <c r="X206" s="9"/>
      <c r="Y206" s="9"/>
      <c r="Z206" s="9"/>
    </row>
    <row r="207" spans="1:26" ht="16.5" customHeight="1">
      <c r="A207" s="848"/>
      <c r="B207" s="665"/>
      <c r="C207" s="665"/>
      <c r="D207" s="665"/>
      <c r="E207" s="336"/>
      <c r="F207" s="665"/>
      <c r="G207" s="665"/>
      <c r="H207" s="336" t="s">
        <v>19098</v>
      </c>
      <c r="I207" s="336" t="s">
        <v>13108</v>
      </c>
      <c r="J207" s="336" t="s">
        <v>19102</v>
      </c>
      <c r="K207" s="336" t="s">
        <v>14730</v>
      </c>
      <c r="L207" s="336" t="s">
        <v>19098</v>
      </c>
      <c r="M207" s="521"/>
      <c r="N207" s="540"/>
      <c r="O207" s="9"/>
      <c r="P207" s="9"/>
      <c r="Q207" s="9"/>
      <c r="R207" s="9"/>
      <c r="S207" s="9"/>
      <c r="T207" s="9"/>
      <c r="U207" s="9"/>
      <c r="V207" s="9"/>
      <c r="W207" s="9"/>
      <c r="X207" s="9"/>
      <c r="Y207" s="9"/>
      <c r="Z207" s="9"/>
    </row>
    <row r="208" spans="1:26" ht="16.5" customHeight="1">
      <c r="A208" s="848"/>
      <c r="B208" s="665"/>
      <c r="C208" s="665"/>
      <c r="D208" s="665"/>
      <c r="E208" s="336"/>
      <c r="F208" s="665"/>
      <c r="G208" s="665"/>
      <c r="H208" s="336" t="s">
        <v>19098</v>
      </c>
      <c r="I208" s="336" t="s">
        <v>19404</v>
      </c>
      <c r="J208" s="336" t="s">
        <v>19102</v>
      </c>
      <c r="K208" s="336" t="s">
        <v>17008</v>
      </c>
      <c r="L208" s="336" t="s">
        <v>19098</v>
      </c>
      <c r="M208" s="521"/>
      <c r="N208" s="540"/>
      <c r="O208" s="9"/>
      <c r="P208" s="9"/>
      <c r="Q208" s="9"/>
      <c r="R208" s="9"/>
      <c r="S208" s="9"/>
      <c r="T208" s="9"/>
      <c r="U208" s="9"/>
      <c r="V208" s="9"/>
      <c r="W208" s="9"/>
      <c r="X208" s="9"/>
      <c r="Y208" s="9"/>
      <c r="Z208" s="9"/>
    </row>
    <row r="209" spans="1:26" ht="16.5" customHeight="1">
      <c r="A209" s="848"/>
      <c r="B209" s="665"/>
      <c r="C209" s="665"/>
      <c r="D209" s="665"/>
      <c r="E209" s="336"/>
      <c r="F209" s="665"/>
      <c r="G209" s="665"/>
      <c r="H209" s="336" t="s">
        <v>19098</v>
      </c>
      <c r="I209" s="336" t="s">
        <v>19408</v>
      </c>
      <c r="J209" s="336" t="s">
        <v>19102</v>
      </c>
      <c r="K209" s="336" t="s">
        <v>17008</v>
      </c>
      <c r="L209" s="336" t="s">
        <v>19098</v>
      </c>
      <c r="M209" s="521"/>
      <c r="N209" s="540"/>
      <c r="O209" s="9"/>
      <c r="P209" s="9"/>
      <c r="Q209" s="9"/>
      <c r="R209" s="9"/>
      <c r="S209" s="9"/>
      <c r="T209" s="9"/>
      <c r="U209" s="9"/>
      <c r="V209" s="9"/>
      <c r="W209" s="9"/>
      <c r="X209" s="9"/>
      <c r="Y209" s="9"/>
      <c r="Z209" s="9"/>
    </row>
    <row r="210" spans="1:26" ht="16.5" customHeight="1">
      <c r="A210" s="848"/>
      <c r="B210" s="666"/>
      <c r="C210" s="666"/>
      <c r="D210" s="666"/>
      <c r="E210" s="336"/>
      <c r="F210" s="666"/>
      <c r="G210" s="666"/>
      <c r="H210" s="336" t="s">
        <v>19098</v>
      </c>
      <c r="I210" s="336" t="s">
        <v>19412</v>
      </c>
      <c r="J210" s="336" t="s">
        <v>19102</v>
      </c>
      <c r="K210" s="336" t="s">
        <v>17008</v>
      </c>
      <c r="L210" s="336" t="s">
        <v>19098</v>
      </c>
      <c r="M210" s="521"/>
      <c r="N210" s="540"/>
      <c r="O210" s="9"/>
      <c r="P210" s="9"/>
      <c r="Q210" s="9"/>
      <c r="R210" s="9"/>
      <c r="S210" s="9"/>
      <c r="T210" s="9"/>
      <c r="U210" s="9"/>
      <c r="V210" s="9"/>
      <c r="W210" s="9"/>
      <c r="X210" s="9"/>
      <c r="Y210" s="9"/>
      <c r="Z210" s="9"/>
    </row>
    <row r="211" spans="1:26" ht="16.5" customHeight="1">
      <c r="A211" s="863">
        <v>17044</v>
      </c>
      <c r="B211" s="756"/>
      <c r="C211" s="820" t="s">
        <v>19416</v>
      </c>
      <c r="D211" s="820" t="s">
        <v>19417</v>
      </c>
      <c r="E211" s="336"/>
      <c r="F211" s="820" t="s">
        <v>17291</v>
      </c>
      <c r="G211" s="820" t="s">
        <v>17299</v>
      </c>
      <c r="H211" s="336" t="s">
        <v>19098</v>
      </c>
      <c r="I211" s="336" t="s">
        <v>15456</v>
      </c>
      <c r="J211" s="336" t="s">
        <v>19102</v>
      </c>
      <c r="K211" s="336" t="s">
        <v>14698</v>
      </c>
      <c r="L211" s="336" t="s">
        <v>19098</v>
      </c>
      <c r="M211" s="521"/>
      <c r="N211" s="540"/>
      <c r="O211" s="9"/>
      <c r="P211" s="9"/>
      <c r="Q211" s="9"/>
      <c r="R211" s="9"/>
      <c r="S211" s="9"/>
      <c r="T211" s="9"/>
      <c r="U211" s="9"/>
      <c r="V211" s="9"/>
      <c r="W211" s="9"/>
      <c r="X211" s="9"/>
      <c r="Y211" s="9"/>
      <c r="Z211" s="9"/>
    </row>
    <row r="212" spans="1:26" ht="16.5" customHeight="1">
      <c r="A212" s="848"/>
      <c r="B212" s="665"/>
      <c r="C212" s="665"/>
      <c r="D212" s="665"/>
      <c r="E212" s="336"/>
      <c r="F212" s="665"/>
      <c r="G212" s="665"/>
      <c r="H212" s="336" t="s">
        <v>19098</v>
      </c>
      <c r="I212" s="336" t="s">
        <v>15468</v>
      </c>
      <c r="J212" s="336" t="s">
        <v>19102</v>
      </c>
      <c r="K212" s="336" t="s">
        <v>14730</v>
      </c>
      <c r="L212" s="336" t="s">
        <v>19098</v>
      </c>
      <c r="M212" s="521"/>
      <c r="N212" s="540"/>
      <c r="O212" s="9"/>
      <c r="P212" s="9"/>
      <c r="Q212" s="9"/>
      <c r="R212" s="9"/>
      <c r="S212" s="9"/>
      <c r="T212" s="9"/>
      <c r="U212" s="9"/>
      <c r="V212" s="9"/>
      <c r="W212" s="9"/>
      <c r="X212" s="9"/>
      <c r="Y212" s="9"/>
      <c r="Z212" s="9"/>
    </row>
    <row r="213" spans="1:26" ht="16.5" customHeight="1">
      <c r="A213" s="848"/>
      <c r="B213" s="665"/>
      <c r="C213" s="665"/>
      <c r="D213" s="665"/>
      <c r="E213" s="336"/>
      <c r="F213" s="665"/>
      <c r="G213" s="665"/>
      <c r="H213" s="336" t="s">
        <v>19098</v>
      </c>
      <c r="I213" s="336" t="s">
        <v>19422</v>
      </c>
      <c r="J213" s="336" t="s">
        <v>19100</v>
      </c>
      <c r="K213" s="336" t="s">
        <v>15473</v>
      </c>
      <c r="L213" s="336" t="s">
        <v>19098</v>
      </c>
      <c r="M213" s="521"/>
      <c r="N213" s="540"/>
      <c r="O213" s="9"/>
      <c r="P213" s="9"/>
      <c r="Q213" s="9"/>
      <c r="R213" s="9"/>
      <c r="S213" s="9"/>
      <c r="T213" s="9"/>
      <c r="U213" s="9"/>
      <c r="V213" s="9"/>
      <c r="W213" s="9"/>
      <c r="X213" s="9"/>
      <c r="Y213" s="9"/>
      <c r="Z213" s="9"/>
    </row>
    <row r="214" spans="1:26" ht="16.5" customHeight="1">
      <c r="A214" s="848"/>
      <c r="B214" s="666"/>
      <c r="C214" s="666"/>
      <c r="D214" s="666"/>
      <c r="E214" s="336"/>
      <c r="F214" s="666"/>
      <c r="G214" s="666"/>
      <c r="H214" s="336" t="s">
        <v>19098</v>
      </c>
      <c r="I214" s="336" t="s">
        <v>19423</v>
      </c>
      <c r="J214" s="336" t="s">
        <v>19100</v>
      </c>
      <c r="K214" s="336" t="s">
        <v>15473</v>
      </c>
      <c r="L214" s="336" t="s">
        <v>19098</v>
      </c>
      <c r="M214" s="521"/>
      <c r="N214" s="540"/>
      <c r="O214" s="9"/>
      <c r="P214" s="9"/>
      <c r="Q214" s="9"/>
      <c r="R214" s="9"/>
      <c r="S214" s="9"/>
      <c r="T214" s="9"/>
      <c r="U214" s="9"/>
      <c r="V214" s="9"/>
      <c r="W214" s="9"/>
      <c r="X214" s="9"/>
      <c r="Y214" s="9"/>
      <c r="Z214" s="9"/>
    </row>
    <row r="215" spans="1:26" ht="16.5" customHeight="1">
      <c r="A215" s="863">
        <v>17045</v>
      </c>
      <c r="B215" s="756"/>
      <c r="C215" s="820" t="s">
        <v>19424</v>
      </c>
      <c r="D215" s="820" t="s">
        <v>19425</v>
      </c>
      <c r="E215" s="336"/>
      <c r="F215" s="820" t="s">
        <v>17291</v>
      </c>
      <c r="G215" s="820" t="s">
        <v>17299</v>
      </c>
      <c r="H215" s="336" t="s">
        <v>19098</v>
      </c>
      <c r="I215" s="336" t="s">
        <v>15468</v>
      </c>
      <c r="J215" s="336" t="s">
        <v>19102</v>
      </c>
      <c r="K215" s="336" t="s">
        <v>14730</v>
      </c>
      <c r="L215" s="336" t="s">
        <v>19098</v>
      </c>
      <c r="M215" s="521"/>
      <c r="N215" s="540"/>
      <c r="O215" s="9"/>
      <c r="P215" s="9"/>
      <c r="Q215" s="9"/>
      <c r="R215" s="9"/>
      <c r="S215" s="9"/>
      <c r="T215" s="9"/>
      <c r="U215" s="9"/>
      <c r="V215" s="9"/>
      <c r="W215" s="9"/>
      <c r="X215" s="9"/>
      <c r="Y215" s="9"/>
      <c r="Z215" s="9"/>
    </row>
    <row r="216" spans="1:26" ht="16.5" customHeight="1">
      <c r="A216" s="848"/>
      <c r="B216" s="665"/>
      <c r="C216" s="665"/>
      <c r="D216" s="665"/>
      <c r="E216" s="336"/>
      <c r="F216" s="665"/>
      <c r="G216" s="665"/>
      <c r="H216" s="336" t="s">
        <v>19098</v>
      </c>
      <c r="I216" s="336" t="s">
        <v>19430</v>
      </c>
      <c r="J216" s="336" t="s">
        <v>19102</v>
      </c>
      <c r="K216" s="336" t="s">
        <v>17008</v>
      </c>
      <c r="L216" s="336" t="s">
        <v>19098</v>
      </c>
      <c r="M216" s="521"/>
      <c r="N216" s="540"/>
      <c r="O216" s="9"/>
      <c r="P216" s="9"/>
      <c r="Q216" s="9"/>
      <c r="R216" s="9"/>
      <c r="S216" s="9"/>
      <c r="T216" s="9"/>
      <c r="U216" s="9"/>
      <c r="V216" s="9"/>
      <c r="W216" s="9"/>
      <c r="X216" s="9"/>
      <c r="Y216" s="9"/>
      <c r="Z216" s="9"/>
    </row>
    <row r="217" spans="1:26" ht="16.5" customHeight="1">
      <c r="A217" s="848"/>
      <c r="B217" s="665"/>
      <c r="C217" s="665"/>
      <c r="D217" s="665"/>
      <c r="E217" s="336"/>
      <c r="F217" s="665"/>
      <c r="G217" s="665"/>
      <c r="H217" s="336" t="s">
        <v>19098</v>
      </c>
      <c r="I217" s="336" t="s">
        <v>19433</v>
      </c>
      <c r="J217" s="336" t="s">
        <v>19102</v>
      </c>
      <c r="K217" s="336" t="s">
        <v>17008</v>
      </c>
      <c r="L217" s="336" t="s">
        <v>19098</v>
      </c>
      <c r="M217" s="521"/>
      <c r="N217" s="540"/>
      <c r="O217" s="9"/>
      <c r="P217" s="9"/>
      <c r="Q217" s="9"/>
      <c r="R217" s="9"/>
      <c r="S217" s="9"/>
      <c r="T217" s="9"/>
      <c r="U217" s="9"/>
      <c r="V217" s="9"/>
      <c r="W217" s="9"/>
      <c r="X217" s="9"/>
      <c r="Y217" s="9"/>
      <c r="Z217" s="9"/>
    </row>
    <row r="218" spans="1:26" ht="16.5" customHeight="1">
      <c r="A218" s="848"/>
      <c r="B218" s="666"/>
      <c r="C218" s="666"/>
      <c r="D218" s="666"/>
      <c r="E218" s="336"/>
      <c r="F218" s="666"/>
      <c r="G218" s="666"/>
      <c r="H218" s="336" t="s">
        <v>19098</v>
      </c>
      <c r="I218" s="336" t="s">
        <v>19437</v>
      </c>
      <c r="J218" s="336" t="s">
        <v>19102</v>
      </c>
      <c r="K218" s="336" t="s">
        <v>17008</v>
      </c>
      <c r="L218" s="336" t="s">
        <v>19098</v>
      </c>
      <c r="M218" s="521"/>
      <c r="N218" s="540"/>
      <c r="O218" s="9"/>
      <c r="P218" s="9"/>
      <c r="Q218" s="9"/>
      <c r="R218" s="9"/>
      <c r="S218" s="9"/>
      <c r="T218" s="9"/>
      <c r="U218" s="9"/>
      <c r="V218" s="9"/>
      <c r="W218" s="9"/>
      <c r="X218" s="9"/>
      <c r="Y218" s="9"/>
      <c r="Z218" s="9"/>
    </row>
    <row r="219" spans="1:26" ht="16.5" customHeight="1">
      <c r="A219" s="863">
        <v>17046</v>
      </c>
      <c r="B219" s="756"/>
      <c r="C219" s="820" t="s">
        <v>19440</v>
      </c>
      <c r="D219" s="820" t="s">
        <v>19441</v>
      </c>
      <c r="E219" s="546"/>
      <c r="F219" s="820" t="s">
        <v>17291</v>
      </c>
      <c r="G219" s="820" t="s">
        <v>17299</v>
      </c>
      <c r="H219" s="336" t="s">
        <v>19098</v>
      </c>
      <c r="I219" s="546" t="s">
        <v>13006</v>
      </c>
      <c r="J219" s="336" t="s">
        <v>19102</v>
      </c>
      <c r="K219" s="336" t="s">
        <v>14698</v>
      </c>
      <c r="L219" s="336" t="s">
        <v>19098</v>
      </c>
      <c r="M219" s="521"/>
      <c r="N219" s="540"/>
      <c r="O219" s="9"/>
      <c r="P219" s="9"/>
      <c r="Q219" s="9"/>
      <c r="R219" s="9"/>
      <c r="S219" s="9"/>
      <c r="T219" s="9"/>
      <c r="U219" s="9"/>
      <c r="V219" s="9"/>
      <c r="W219" s="9"/>
      <c r="X219" s="9"/>
      <c r="Y219" s="9"/>
      <c r="Z219" s="9"/>
    </row>
    <row r="220" spans="1:26" ht="16.5" customHeight="1">
      <c r="A220" s="848"/>
      <c r="B220" s="665"/>
      <c r="C220" s="665"/>
      <c r="D220" s="665"/>
      <c r="E220" s="547"/>
      <c r="F220" s="665"/>
      <c r="G220" s="665"/>
      <c r="H220" s="336" t="s">
        <v>19098</v>
      </c>
      <c r="I220" s="547" t="s">
        <v>13108</v>
      </c>
      <c r="J220" s="336" t="s">
        <v>19102</v>
      </c>
      <c r="K220" s="336" t="s">
        <v>14730</v>
      </c>
      <c r="L220" s="336" t="s">
        <v>19098</v>
      </c>
      <c r="M220" s="521"/>
      <c r="N220" s="540"/>
      <c r="O220" s="9"/>
      <c r="P220" s="9"/>
      <c r="Q220" s="9"/>
      <c r="R220" s="9"/>
      <c r="S220" s="9"/>
      <c r="T220" s="9"/>
      <c r="U220" s="9"/>
      <c r="V220" s="9"/>
      <c r="W220" s="9"/>
      <c r="X220" s="9"/>
      <c r="Y220" s="9"/>
      <c r="Z220" s="9"/>
    </row>
    <row r="221" spans="1:26" ht="16.5" customHeight="1">
      <c r="A221" s="848"/>
      <c r="B221" s="665"/>
      <c r="C221" s="665"/>
      <c r="D221" s="665"/>
      <c r="E221" s="547"/>
      <c r="F221" s="665"/>
      <c r="G221" s="665"/>
      <c r="H221" s="336" t="s">
        <v>19098</v>
      </c>
      <c r="I221" s="547" t="s">
        <v>19445</v>
      </c>
      <c r="J221" s="336" t="s">
        <v>19102</v>
      </c>
      <c r="K221" s="547" t="s">
        <v>19117</v>
      </c>
      <c r="L221" s="336" t="s">
        <v>19098</v>
      </c>
      <c r="M221" s="521"/>
      <c r="N221" s="540"/>
      <c r="O221" s="9"/>
      <c r="P221" s="9"/>
      <c r="Q221" s="9"/>
      <c r="R221" s="9"/>
      <c r="S221" s="9"/>
      <c r="T221" s="9"/>
      <c r="U221" s="9"/>
      <c r="V221" s="9"/>
      <c r="W221" s="9"/>
      <c r="X221" s="9"/>
      <c r="Y221" s="9"/>
      <c r="Z221" s="9"/>
    </row>
    <row r="222" spans="1:26" ht="16.5" customHeight="1">
      <c r="A222" s="848"/>
      <c r="B222" s="665"/>
      <c r="C222" s="665"/>
      <c r="D222" s="665"/>
      <c r="E222" s="547"/>
      <c r="F222" s="665"/>
      <c r="G222" s="665"/>
      <c r="H222" s="336" t="s">
        <v>19098</v>
      </c>
      <c r="I222" s="547" t="s">
        <v>19446</v>
      </c>
      <c r="J222" s="336" t="s">
        <v>19102</v>
      </c>
      <c r="K222" s="547" t="s">
        <v>19117</v>
      </c>
      <c r="L222" s="336" t="s">
        <v>19098</v>
      </c>
      <c r="M222" s="521"/>
      <c r="N222" s="540"/>
      <c r="O222" s="9"/>
      <c r="P222" s="9"/>
      <c r="Q222" s="9"/>
      <c r="R222" s="9"/>
      <c r="S222" s="9"/>
      <c r="T222" s="9"/>
      <c r="U222" s="9"/>
      <c r="V222" s="9"/>
      <c r="W222" s="9"/>
      <c r="X222" s="9"/>
      <c r="Y222" s="9"/>
      <c r="Z222" s="9"/>
    </row>
    <row r="223" spans="1:26" ht="16.5" customHeight="1">
      <c r="A223" s="848"/>
      <c r="B223" s="665"/>
      <c r="C223" s="665"/>
      <c r="D223" s="665"/>
      <c r="E223" s="547"/>
      <c r="F223" s="665"/>
      <c r="G223" s="665"/>
      <c r="H223" s="336" t="s">
        <v>19098</v>
      </c>
      <c r="I223" s="547" t="s">
        <v>19450</v>
      </c>
      <c r="J223" s="336" t="s">
        <v>19102</v>
      </c>
      <c r="K223" s="547" t="s">
        <v>19117</v>
      </c>
      <c r="L223" s="336" t="s">
        <v>19098</v>
      </c>
      <c r="M223" s="521"/>
      <c r="N223" s="540"/>
      <c r="O223" s="9"/>
      <c r="P223" s="9"/>
      <c r="Q223" s="9"/>
      <c r="R223" s="9"/>
      <c r="S223" s="9"/>
      <c r="T223" s="9"/>
      <c r="U223" s="9"/>
      <c r="V223" s="9"/>
      <c r="W223" s="9"/>
      <c r="X223" s="9"/>
      <c r="Y223" s="9"/>
      <c r="Z223" s="9"/>
    </row>
    <row r="224" spans="1:26" ht="16.5" customHeight="1">
      <c r="A224" s="848"/>
      <c r="B224" s="665"/>
      <c r="C224" s="665"/>
      <c r="D224" s="665"/>
      <c r="E224" s="547"/>
      <c r="F224" s="665"/>
      <c r="G224" s="665"/>
      <c r="H224" s="336" t="s">
        <v>19098</v>
      </c>
      <c r="I224" s="547" t="s">
        <v>19453</v>
      </c>
      <c r="J224" s="336" t="s">
        <v>19102</v>
      </c>
      <c r="K224" s="547" t="s">
        <v>19117</v>
      </c>
      <c r="L224" s="336" t="s">
        <v>19098</v>
      </c>
      <c r="M224" s="521"/>
      <c r="N224" s="540"/>
      <c r="O224" s="9"/>
      <c r="P224" s="9"/>
      <c r="Q224" s="9"/>
      <c r="R224" s="9"/>
      <c r="S224" s="9"/>
      <c r="T224" s="9"/>
      <c r="U224" s="9"/>
      <c r="V224" s="9"/>
      <c r="W224" s="9"/>
      <c r="X224" s="9"/>
      <c r="Y224" s="9"/>
      <c r="Z224" s="9"/>
    </row>
    <row r="225" spans="1:26" ht="16.5" customHeight="1">
      <c r="A225" s="848"/>
      <c r="B225" s="665"/>
      <c r="C225" s="665"/>
      <c r="D225" s="665"/>
      <c r="E225" s="547"/>
      <c r="F225" s="665"/>
      <c r="G225" s="665"/>
      <c r="H225" s="336" t="s">
        <v>19098</v>
      </c>
      <c r="I225" s="547" t="s">
        <v>19457</v>
      </c>
      <c r="J225" s="336" t="s">
        <v>19102</v>
      </c>
      <c r="K225" s="547" t="s">
        <v>19117</v>
      </c>
      <c r="L225" s="336" t="s">
        <v>19098</v>
      </c>
      <c r="M225" s="521"/>
      <c r="N225" s="540"/>
      <c r="O225" s="9"/>
      <c r="P225" s="9"/>
      <c r="Q225" s="9"/>
      <c r="R225" s="9"/>
      <c r="S225" s="9"/>
      <c r="T225" s="9"/>
      <c r="U225" s="9"/>
      <c r="V225" s="9"/>
      <c r="W225" s="9"/>
      <c r="X225" s="9"/>
      <c r="Y225" s="9"/>
      <c r="Z225" s="9"/>
    </row>
    <row r="226" spans="1:26" ht="16.5" customHeight="1">
      <c r="A226" s="848"/>
      <c r="B226" s="666"/>
      <c r="C226" s="666"/>
      <c r="D226" s="666"/>
      <c r="E226" s="547"/>
      <c r="F226" s="666"/>
      <c r="G226" s="666"/>
      <c r="H226" s="336" t="s">
        <v>19098</v>
      </c>
      <c r="I226" s="547" t="s">
        <v>19116</v>
      </c>
      <c r="J226" s="336" t="s">
        <v>19102</v>
      </c>
      <c r="K226" s="547" t="s">
        <v>19117</v>
      </c>
      <c r="L226" s="336" t="s">
        <v>19098</v>
      </c>
      <c r="M226" s="521"/>
      <c r="N226" s="540"/>
      <c r="O226" s="9"/>
      <c r="P226" s="9"/>
      <c r="Q226" s="9"/>
      <c r="R226" s="9"/>
      <c r="S226" s="9"/>
      <c r="T226" s="9"/>
      <c r="U226" s="9"/>
      <c r="V226" s="9"/>
      <c r="W226" s="9"/>
      <c r="X226" s="9"/>
      <c r="Y226" s="9"/>
      <c r="Z226" s="9"/>
    </row>
    <row r="227" spans="1:26" ht="16.5" customHeight="1">
      <c r="A227" s="863">
        <v>17047</v>
      </c>
      <c r="B227" s="756"/>
      <c r="C227" s="820" t="s">
        <v>19461</v>
      </c>
      <c r="D227" s="820" t="s">
        <v>19462</v>
      </c>
      <c r="E227" s="546"/>
      <c r="F227" s="460" t="s">
        <v>17291</v>
      </c>
      <c r="G227" s="820" t="s">
        <v>17299</v>
      </c>
      <c r="H227" s="336" t="s">
        <v>19098</v>
      </c>
      <c r="I227" s="546" t="s">
        <v>15456</v>
      </c>
      <c r="J227" s="336" t="s">
        <v>19102</v>
      </c>
      <c r="K227" s="336" t="s">
        <v>14698</v>
      </c>
      <c r="L227" s="336" t="s">
        <v>19098</v>
      </c>
      <c r="M227" s="548"/>
      <c r="N227" s="540"/>
      <c r="O227" s="9"/>
      <c r="P227" s="9"/>
      <c r="Q227" s="9"/>
      <c r="R227" s="9"/>
      <c r="S227" s="9"/>
      <c r="T227" s="9"/>
      <c r="U227" s="9"/>
      <c r="V227" s="9"/>
      <c r="W227" s="9"/>
      <c r="X227" s="9"/>
      <c r="Y227" s="9"/>
      <c r="Z227" s="9"/>
    </row>
    <row r="228" spans="1:26" ht="16.5" customHeight="1">
      <c r="A228" s="848"/>
      <c r="B228" s="665"/>
      <c r="C228" s="665"/>
      <c r="D228" s="665"/>
      <c r="E228" s="547"/>
      <c r="F228" s="549"/>
      <c r="G228" s="665"/>
      <c r="H228" s="336" t="s">
        <v>19098</v>
      </c>
      <c r="I228" s="547" t="s">
        <v>15468</v>
      </c>
      <c r="J228" s="336" t="s">
        <v>19102</v>
      </c>
      <c r="K228" s="336" t="s">
        <v>14730</v>
      </c>
      <c r="L228" s="336" t="s">
        <v>19098</v>
      </c>
      <c r="M228" s="550"/>
      <c r="N228" s="540"/>
      <c r="O228" s="9"/>
      <c r="P228" s="9"/>
      <c r="Q228" s="9"/>
      <c r="R228" s="9"/>
      <c r="S228" s="9"/>
      <c r="T228" s="9"/>
      <c r="U228" s="9"/>
      <c r="V228" s="9"/>
      <c r="W228" s="9"/>
      <c r="X228" s="9"/>
      <c r="Y228" s="9"/>
      <c r="Z228" s="9"/>
    </row>
    <row r="229" spans="1:26" ht="16.5" customHeight="1">
      <c r="A229" s="848"/>
      <c r="B229" s="665"/>
      <c r="C229" s="665"/>
      <c r="D229" s="665"/>
      <c r="E229" s="547"/>
      <c r="F229" s="549"/>
      <c r="G229" s="665"/>
      <c r="H229" s="336" t="s">
        <v>19098</v>
      </c>
      <c r="I229" s="547" t="s">
        <v>19465</v>
      </c>
      <c r="J229" s="547" t="s">
        <v>19100</v>
      </c>
      <c r="K229" s="336" t="s">
        <v>15473</v>
      </c>
      <c r="L229" s="336" t="s">
        <v>19098</v>
      </c>
      <c r="M229" s="550"/>
      <c r="N229" s="540"/>
      <c r="O229" s="9"/>
      <c r="P229" s="9"/>
      <c r="Q229" s="9"/>
      <c r="R229" s="9"/>
      <c r="S229" s="9"/>
      <c r="T229" s="9"/>
      <c r="U229" s="9"/>
      <c r="V229" s="9"/>
      <c r="W229" s="9"/>
      <c r="X229" s="9"/>
      <c r="Y229" s="9"/>
      <c r="Z229" s="9"/>
    </row>
    <row r="230" spans="1:26" ht="16.5" customHeight="1">
      <c r="A230" s="848"/>
      <c r="B230" s="665"/>
      <c r="C230" s="665"/>
      <c r="D230" s="665"/>
      <c r="E230" s="547"/>
      <c r="F230" s="549"/>
      <c r="G230" s="665"/>
      <c r="H230" s="336" t="s">
        <v>19098</v>
      </c>
      <c r="I230" s="547" t="s">
        <v>19466</v>
      </c>
      <c r="J230" s="547" t="s">
        <v>19100</v>
      </c>
      <c r="K230" s="336" t="s">
        <v>15473</v>
      </c>
      <c r="L230" s="336" t="s">
        <v>19098</v>
      </c>
      <c r="M230" s="550"/>
      <c r="N230" s="540"/>
      <c r="O230" s="9"/>
      <c r="P230" s="9"/>
      <c r="Q230" s="9"/>
      <c r="R230" s="9"/>
      <c r="S230" s="9"/>
      <c r="T230" s="9"/>
      <c r="U230" s="9"/>
      <c r="V230" s="9"/>
      <c r="W230" s="9"/>
      <c r="X230" s="9"/>
      <c r="Y230" s="9"/>
      <c r="Z230" s="9"/>
    </row>
    <row r="231" spans="1:26" ht="16.5" customHeight="1">
      <c r="A231" s="848"/>
      <c r="B231" s="665"/>
      <c r="C231" s="665"/>
      <c r="D231" s="665"/>
      <c r="E231" s="547"/>
      <c r="F231" s="549"/>
      <c r="G231" s="665"/>
      <c r="H231" s="336" t="s">
        <v>19098</v>
      </c>
      <c r="I231" s="547" t="s">
        <v>19467</v>
      </c>
      <c r="J231" s="547" t="s">
        <v>19100</v>
      </c>
      <c r="K231" s="336" t="s">
        <v>15473</v>
      </c>
      <c r="L231" s="336" t="s">
        <v>19098</v>
      </c>
      <c r="M231" s="550"/>
      <c r="N231" s="540"/>
      <c r="O231" s="9"/>
      <c r="P231" s="9"/>
      <c r="Q231" s="9"/>
      <c r="R231" s="9"/>
      <c r="S231" s="9"/>
      <c r="T231" s="9"/>
      <c r="U231" s="9"/>
      <c r="V231" s="9"/>
      <c r="W231" s="9"/>
      <c r="X231" s="9"/>
      <c r="Y231" s="9"/>
      <c r="Z231" s="9"/>
    </row>
    <row r="232" spans="1:26" ht="16.5" customHeight="1">
      <c r="A232" s="848"/>
      <c r="B232" s="665"/>
      <c r="C232" s="665"/>
      <c r="D232" s="665"/>
      <c r="E232" s="547"/>
      <c r="F232" s="549"/>
      <c r="G232" s="665"/>
      <c r="H232" s="336" t="s">
        <v>19098</v>
      </c>
      <c r="I232" s="547" t="s">
        <v>19471</v>
      </c>
      <c r="J232" s="547" t="s">
        <v>19100</v>
      </c>
      <c r="K232" s="336" t="s">
        <v>15473</v>
      </c>
      <c r="L232" s="336" t="s">
        <v>19098</v>
      </c>
      <c r="M232" s="550"/>
      <c r="N232" s="540"/>
      <c r="O232" s="9"/>
      <c r="P232" s="9"/>
      <c r="Q232" s="9"/>
      <c r="R232" s="9"/>
      <c r="S232" s="9"/>
      <c r="T232" s="9"/>
      <c r="U232" s="9"/>
      <c r="V232" s="9"/>
      <c r="W232" s="9"/>
      <c r="X232" s="9"/>
      <c r="Y232" s="9"/>
      <c r="Z232" s="9"/>
    </row>
    <row r="233" spans="1:26" ht="16.5" customHeight="1">
      <c r="A233" s="848"/>
      <c r="B233" s="665"/>
      <c r="C233" s="665"/>
      <c r="D233" s="665"/>
      <c r="E233" s="547"/>
      <c r="F233" s="549"/>
      <c r="G233" s="665"/>
      <c r="H233" s="336" t="s">
        <v>19098</v>
      </c>
      <c r="I233" s="547" t="s">
        <v>19474</v>
      </c>
      <c r="J233" s="547" t="s">
        <v>19100</v>
      </c>
      <c r="K233" s="336" t="s">
        <v>15473</v>
      </c>
      <c r="L233" s="336" t="s">
        <v>19098</v>
      </c>
      <c r="M233" s="550"/>
      <c r="N233" s="540"/>
      <c r="O233" s="9"/>
      <c r="P233" s="9"/>
      <c r="Q233" s="9"/>
      <c r="R233" s="9"/>
      <c r="S233" s="9"/>
      <c r="T233" s="9"/>
      <c r="U233" s="9"/>
      <c r="V233" s="9"/>
      <c r="W233" s="9"/>
      <c r="X233" s="9"/>
      <c r="Y233" s="9"/>
      <c r="Z233" s="9"/>
    </row>
    <row r="234" spans="1:26" ht="16.5" customHeight="1">
      <c r="A234" s="726"/>
      <c r="B234" s="666"/>
      <c r="C234" s="666"/>
      <c r="D234" s="666"/>
      <c r="E234" s="547"/>
      <c r="F234" s="551"/>
      <c r="G234" s="666"/>
      <c r="H234" s="336" t="s">
        <v>19098</v>
      </c>
      <c r="I234" s="547" t="s">
        <v>19138</v>
      </c>
      <c r="J234" s="547" t="s">
        <v>19100</v>
      </c>
      <c r="K234" s="336" t="s">
        <v>15473</v>
      </c>
      <c r="L234" s="336" t="s">
        <v>19098</v>
      </c>
      <c r="M234" s="550"/>
      <c r="N234" s="540"/>
      <c r="O234" s="9"/>
      <c r="P234" s="9"/>
      <c r="Q234" s="9"/>
      <c r="R234" s="9"/>
      <c r="S234" s="9"/>
      <c r="T234" s="9"/>
      <c r="U234" s="9"/>
      <c r="V234" s="9"/>
      <c r="W234" s="9"/>
      <c r="X234" s="9"/>
      <c r="Y234" s="9"/>
      <c r="Z234" s="9"/>
    </row>
    <row r="235" spans="1:26" ht="16.5" customHeight="1">
      <c r="A235" s="847">
        <v>17048</v>
      </c>
      <c r="B235" s="756"/>
      <c r="C235" s="857" t="s">
        <v>19479</v>
      </c>
      <c r="D235" s="820" t="s">
        <v>19481</v>
      </c>
      <c r="E235" s="547"/>
      <c r="F235" s="820" t="s">
        <v>17291</v>
      </c>
      <c r="G235" s="820" t="s">
        <v>17299</v>
      </c>
      <c r="H235" s="336" t="s">
        <v>19098</v>
      </c>
      <c r="I235" s="336" t="s">
        <v>15090</v>
      </c>
      <c r="J235" s="336" t="s">
        <v>19102</v>
      </c>
      <c r="K235" s="336"/>
      <c r="L235" s="336" t="s">
        <v>19098</v>
      </c>
      <c r="M235" s="550"/>
      <c r="N235" s="859" t="s">
        <v>19484</v>
      </c>
      <c r="O235" s="9"/>
      <c r="P235" s="9"/>
      <c r="Q235" s="9"/>
      <c r="R235" s="9"/>
      <c r="S235" s="9"/>
      <c r="T235" s="9"/>
      <c r="U235" s="9"/>
      <c r="V235" s="9"/>
      <c r="W235" s="9"/>
      <c r="X235" s="9"/>
      <c r="Y235" s="9"/>
      <c r="Z235" s="9"/>
    </row>
    <row r="236" spans="1:26" ht="16.5" customHeight="1">
      <c r="A236" s="848"/>
      <c r="B236" s="665"/>
      <c r="C236" s="665"/>
      <c r="D236" s="665"/>
      <c r="E236" s="336"/>
      <c r="F236" s="665"/>
      <c r="G236" s="665"/>
      <c r="H236" s="336" t="s">
        <v>19098</v>
      </c>
      <c r="I236" s="336" t="s">
        <v>13006</v>
      </c>
      <c r="J236" s="336" t="s">
        <v>19102</v>
      </c>
      <c r="K236" s="336" t="s">
        <v>14698</v>
      </c>
      <c r="L236" s="336" t="s">
        <v>19098</v>
      </c>
      <c r="M236" s="521"/>
      <c r="N236" s="851"/>
      <c r="O236" s="9"/>
      <c r="P236" s="9"/>
      <c r="Q236" s="9"/>
      <c r="R236" s="9"/>
      <c r="S236" s="9"/>
      <c r="T236" s="9"/>
      <c r="U236" s="9"/>
      <c r="V236" s="9"/>
      <c r="W236" s="9"/>
      <c r="X236" s="9"/>
      <c r="Y236" s="9"/>
      <c r="Z236" s="9"/>
    </row>
    <row r="237" spans="1:26" ht="16.5" customHeight="1">
      <c r="A237" s="848"/>
      <c r="B237" s="665"/>
      <c r="C237" s="665"/>
      <c r="D237" s="665"/>
      <c r="E237" s="336"/>
      <c r="F237" s="665"/>
      <c r="G237" s="665"/>
      <c r="H237" s="336" t="s">
        <v>19098</v>
      </c>
      <c r="I237" s="336" t="s">
        <v>13108</v>
      </c>
      <c r="J237" s="336" t="s">
        <v>19102</v>
      </c>
      <c r="K237" s="336" t="s">
        <v>14730</v>
      </c>
      <c r="L237" s="336" t="s">
        <v>19098</v>
      </c>
      <c r="M237" s="521"/>
      <c r="N237" s="851"/>
      <c r="O237" s="9"/>
      <c r="P237" s="9"/>
      <c r="Q237" s="9"/>
      <c r="R237" s="9"/>
      <c r="S237" s="9"/>
      <c r="T237" s="9"/>
      <c r="U237" s="9"/>
      <c r="V237" s="9"/>
      <c r="W237" s="9"/>
      <c r="X237" s="9"/>
      <c r="Y237" s="9"/>
      <c r="Z237" s="9"/>
    </row>
    <row r="238" spans="1:26" ht="16.5" customHeight="1">
      <c r="A238" s="848"/>
      <c r="B238" s="665"/>
      <c r="C238" s="665"/>
      <c r="D238" s="665"/>
      <c r="E238" s="336"/>
      <c r="F238" s="665"/>
      <c r="G238" s="665"/>
      <c r="H238" s="336" t="s">
        <v>19098</v>
      </c>
      <c r="I238" s="336" t="s">
        <v>16531</v>
      </c>
      <c r="J238" s="336" t="s">
        <v>19100</v>
      </c>
      <c r="K238" s="336" t="s">
        <v>15473</v>
      </c>
      <c r="L238" s="336" t="s">
        <v>19098</v>
      </c>
      <c r="M238" s="521"/>
      <c r="N238" s="851"/>
      <c r="O238" s="9"/>
      <c r="P238" s="9"/>
      <c r="Q238" s="9"/>
      <c r="R238" s="9"/>
      <c r="S238" s="9"/>
      <c r="T238" s="9"/>
      <c r="U238" s="9"/>
      <c r="V238" s="9"/>
      <c r="W238" s="9"/>
      <c r="X238" s="9"/>
      <c r="Y238" s="9"/>
      <c r="Z238" s="9"/>
    </row>
    <row r="239" spans="1:26" ht="16.5" customHeight="1">
      <c r="A239" s="848"/>
      <c r="B239" s="665"/>
      <c r="C239" s="665"/>
      <c r="D239" s="665"/>
      <c r="E239" s="336"/>
      <c r="F239" s="665"/>
      <c r="G239" s="665"/>
      <c r="H239" s="336" t="s">
        <v>19098</v>
      </c>
      <c r="I239" s="336" t="s">
        <v>16501</v>
      </c>
      <c r="J239" s="336" t="s">
        <v>19100</v>
      </c>
      <c r="K239" s="336" t="s">
        <v>15473</v>
      </c>
      <c r="L239" s="336" t="s">
        <v>19098</v>
      </c>
      <c r="M239" s="521"/>
      <c r="N239" s="851"/>
      <c r="O239" s="9"/>
      <c r="P239" s="9"/>
      <c r="Q239" s="9"/>
      <c r="R239" s="9"/>
      <c r="S239" s="9"/>
      <c r="T239" s="9"/>
      <c r="U239" s="9"/>
      <c r="V239" s="9"/>
      <c r="W239" s="9"/>
      <c r="X239" s="9"/>
      <c r="Y239" s="9"/>
      <c r="Z239" s="9"/>
    </row>
    <row r="240" spans="1:26" ht="16.5" customHeight="1">
      <c r="A240" s="848"/>
      <c r="B240" s="665"/>
      <c r="C240" s="665"/>
      <c r="D240" s="665"/>
      <c r="E240" s="336"/>
      <c r="F240" s="665"/>
      <c r="G240" s="665"/>
      <c r="H240" s="336" t="s">
        <v>19098</v>
      </c>
      <c r="I240" s="336" t="s">
        <v>16610</v>
      </c>
      <c r="J240" s="336" t="s">
        <v>19100</v>
      </c>
      <c r="K240" s="336" t="s">
        <v>15473</v>
      </c>
      <c r="L240" s="336" t="s">
        <v>19098</v>
      </c>
      <c r="M240" s="521"/>
      <c r="N240" s="851"/>
      <c r="O240" s="9"/>
      <c r="P240" s="9"/>
      <c r="Q240" s="9"/>
      <c r="R240" s="9"/>
      <c r="S240" s="9"/>
      <c r="T240" s="9"/>
      <c r="U240" s="9"/>
      <c r="V240" s="9"/>
      <c r="W240" s="9"/>
      <c r="X240" s="9"/>
      <c r="Y240" s="9"/>
      <c r="Z240" s="9"/>
    </row>
    <row r="241" spans="1:26" ht="16.5" customHeight="1">
      <c r="A241" s="848"/>
      <c r="B241" s="665"/>
      <c r="C241" s="665"/>
      <c r="D241" s="665"/>
      <c r="E241" s="336"/>
      <c r="F241" s="665"/>
      <c r="G241" s="665"/>
      <c r="H241" s="336" t="s">
        <v>19098</v>
      </c>
      <c r="I241" s="336" t="s">
        <v>16589</v>
      </c>
      <c r="J241" s="336" t="s">
        <v>19100</v>
      </c>
      <c r="K241" s="336" t="s">
        <v>15473</v>
      </c>
      <c r="L241" s="336" t="s">
        <v>19098</v>
      </c>
      <c r="M241" s="521"/>
      <c r="N241" s="851"/>
      <c r="O241" s="9"/>
      <c r="P241" s="9"/>
      <c r="Q241" s="9"/>
      <c r="R241" s="9"/>
      <c r="S241" s="9"/>
      <c r="T241" s="9"/>
      <c r="U241" s="9"/>
      <c r="V241" s="9"/>
      <c r="W241" s="9"/>
      <c r="X241" s="9"/>
      <c r="Y241" s="9"/>
      <c r="Z241" s="9"/>
    </row>
    <row r="242" spans="1:26" ht="16.5" customHeight="1">
      <c r="A242" s="726"/>
      <c r="B242" s="666"/>
      <c r="C242" s="666"/>
      <c r="D242" s="666"/>
      <c r="E242" s="336"/>
      <c r="F242" s="666"/>
      <c r="G242" s="666"/>
      <c r="H242" s="336" t="s">
        <v>19098</v>
      </c>
      <c r="I242" s="336" t="s">
        <v>15098</v>
      </c>
      <c r="J242" s="336" t="s">
        <v>19102</v>
      </c>
      <c r="K242" s="336"/>
      <c r="L242" s="336" t="s">
        <v>19098</v>
      </c>
      <c r="M242" s="521"/>
      <c r="N242" s="846"/>
      <c r="O242" s="9"/>
      <c r="P242" s="9"/>
      <c r="Q242" s="9"/>
      <c r="R242" s="9"/>
      <c r="S242" s="9"/>
      <c r="T242" s="9"/>
      <c r="U242" s="9"/>
      <c r="V242" s="9"/>
      <c r="W242" s="9"/>
      <c r="X242" s="9"/>
      <c r="Y242" s="9"/>
      <c r="Z242" s="9"/>
    </row>
    <row r="243" spans="1:26" ht="16.5" customHeight="1">
      <c r="A243" s="847">
        <v>17049</v>
      </c>
      <c r="B243" s="756"/>
      <c r="C243" s="857" t="s">
        <v>19501</v>
      </c>
      <c r="D243" s="820" t="s">
        <v>19502</v>
      </c>
      <c r="E243" s="336"/>
      <c r="F243" s="820" t="s">
        <v>17291</v>
      </c>
      <c r="G243" s="820" t="s">
        <v>17299</v>
      </c>
      <c r="H243" s="336" t="s">
        <v>19098</v>
      </c>
      <c r="I243" s="336" t="s">
        <v>15090</v>
      </c>
      <c r="J243" s="336" t="s">
        <v>19102</v>
      </c>
      <c r="K243" s="336"/>
      <c r="L243" s="336" t="s">
        <v>19098</v>
      </c>
      <c r="M243" s="336"/>
      <c r="N243" s="524"/>
      <c r="O243" s="9"/>
      <c r="P243" s="9"/>
      <c r="Q243" s="9"/>
      <c r="R243" s="9"/>
      <c r="S243" s="9"/>
      <c r="T243" s="9"/>
      <c r="U243" s="9"/>
      <c r="V243" s="9"/>
      <c r="W243" s="9"/>
      <c r="X243" s="9"/>
      <c r="Y243" s="9"/>
      <c r="Z243" s="9"/>
    </row>
    <row r="244" spans="1:26" ht="16.5" customHeight="1">
      <c r="A244" s="848"/>
      <c r="B244" s="665"/>
      <c r="C244" s="665"/>
      <c r="D244" s="665"/>
      <c r="E244" s="336"/>
      <c r="F244" s="665"/>
      <c r="G244" s="665"/>
      <c r="H244" s="336" t="s">
        <v>19098</v>
      </c>
      <c r="I244" s="336" t="s">
        <v>13006</v>
      </c>
      <c r="J244" s="336" t="s">
        <v>19102</v>
      </c>
      <c r="K244" s="336" t="s">
        <v>14698</v>
      </c>
      <c r="L244" s="336" t="s">
        <v>19098</v>
      </c>
      <c r="M244" s="521"/>
      <c r="N244" s="540"/>
      <c r="O244" s="9"/>
      <c r="P244" s="9"/>
      <c r="Q244" s="9"/>
      <c r="R244" s="9"/>
      <c r="S244" s="9"/>
      <c r="T244" s="9"/>
      <c r="U244" s="9"/>
      <c r="V244" s="9"/>
      <c r="W244" s="9"/>
      <c r="X244" s="9"/>
      <c r="Y244" s="9"/>
      <c r="Z244" s="9"/>
    </row>
    <row r="245" spans="1:26" ht="16.5" customHeight="1">
      <c r="A245" s="848"/>
      <c r="B245" s="665"/>
      <c r="C245" s="665"/>
      <c r="D245" s="665"/>
      <c r="E245" s="336"/>
      <c r="F245" s="665"/>
      <c r="G245" s="665"/>
      <c r="H245" s="336" t="s">
        <v>19098</v>
      </c>
      <c r="I245" s="336" t="s">
        <v>13108</v>
      </c>
      <c r="J245" s="336" t="s">
        <v>19102</v>
      </c>
      <c r="K245" s="336" t="s">
        <v>14730</v>
      </c>
      <c r="L245" s="336" t="s">
        <v>19098</v>
      </c>
      <c r="M245" s="521"/>
      <c r="N245" s="540"/>
      <c r="O245" s="9"/>
      <c r="P245" s="9"/>
      <c r="Q245" s="9"/>
      <c r="R245" s="9"/>
      <c r="S245" s="9"/>
      <c r="T245" s="9"/>
      <c r="U245" s="9"/>
      <c r="V245" s="9"/>
      <c r="W245" s="9"/>
      <c r="X245" s="9"/>
      <c r="Y245" s="9"/>
      <c r="Z245" s="9"/>
    </row>
    <row r="246" spans="1:26" ht="16.5" customHeight="1">
      <c r="A246" s="848"/>
      <c r="B246" s="665"/>
      <c r="C246" s="665"/>
      <c r="D246" s="665"/>
      <c r="E246" s="336"/>
      <c r="F246" s="665"/>
      <c r="G246" s="665"/>
      <c r="H246" s="336" t="s">
        <v>19098</v>
      </c>
      <c r="I246" s="336" t="s">
        <v>16469</v>
      </c>
      <c r="J246" s="336" t="s">
        <v>19102</v>
      </c>
      <c r="K246" s="336" t="s">
        <v>16471</v>
      </c>
      <c r="L246" s="336" t="s">
        <v>19098</v>
      </c>
      <c r="M246" s="521"/>
      <c r="N246" s="540"/>
      <c r="O246" s="9"/>
      <c r="P246" s="9"/>
      <c r="Q246" s="9"/>
      <c r="R246" s="9"/>
      <c r="S246" s="9"/>
      <c r="T246" s="9"/>
      <c r="U246" s="9"/>
      <c r="V246" s="9"/>
      <c r="W246" s="9"/>
      <c r="X246" s="9"/>
      <c r="Y246" s="9"/>
      <c r="Z246" s="9"/>
    </row>
    <row r="247" spans="1:26" ht="16.5" customHeight="1">
      <c r="A247" s="848"/>
      <c r="B247" s="665"/>
      <c r="C247" s="665"/>
      <c r="D247" s="665"/>
      <c r="E247" s="336"/>
      <c r="F247" s="665"/>
      <c r="G247" s="665"/>
      <c r="H247" s="336" t="s">
        <v>19098</v>
      </c>
      <c r="I247" s="336"/>
      <c r="J247" s="336" t="s">
        <v>19100</v>
      </c>
      <c r="K247" s="336" t="s">
        <v>19512</v>
      </c>
      <c r="L247" s="336" t="s">
        <v>19098</v>
      </c>
      <c r="M247" s="521"/>
      <c r="N247" s="540"/>
      <c r="O247" s="9"/>
      <c r="P247" s="9"/>
      <c r="Q247" s="9"/>
      <c r="R247" s="9"/>
      <c r="S247" s="9"/>
      <c r="T247" s="9"/>
      <c r="U247" s="9"/>
      <c r="V247" s="9"/>
      <c r="W247" s="9"/>
      <c r="X247" s="9"/>
      <c r="Y247" s="9"/>
      <c r="Z247" s="9"/>
    </row>
    <row r="248" spans="1:26" ht="16.5" customHeight="1">
      <c r="A248" s="848"/>
      <c r="B248" s="665"/>
      <c r="C248" s="665"/>
      <c r="D248" s="665"/>
      <c r="E248" s="336"/>
      <c r="F248" s="665"/>
      <c r="G248" s="665"/>
      <c r="H248" s="336" t="s">
        <v>19098</v>
      </c>
      <c r="I248" s="336" t="s">
        <v>16450</v>
      </c>
      <c r="J248" s="336" t="s">
        <v>19102</v>
      </c>
      <c r="K248" s="336" t="s">
        <v>16476</v>
      </c>
      <c r="L248" s="336" t="s">
        <v>19098</v>
      </c>
      <c r="M248" s="521"/>
      <c r="N248" s="540"/>
      <c r="O248" s="9"/>
      <c r="P248" s="9"/>
      <c r="Q248" s="9"/>
      <c r="R248" s="9"/>
      <c r="S248" s="9"/>
      <c r="T248" s="9"/>
      <c r="U248" s="9"/>
      <c r="V248" s="9"/>
      <c r="W248" s="9"/>
      <c r="X248" s="9"/>
      <c r="Y248" s="9"/>
      <c r="Z248" s="9"/>
    </row>
    <row r="249" spans="1:26" ht="16.5" customHeight="1">
      <c r="A249" s="848"/>
      <c r="B249" s="665"/>
      <c r="C249" s="665"/>
      <c r="D249" s="665"/>
      <c r="E249" s="336"/>
      <c r="F249" s="665"/>
      <c r="G249" s="665"/>
      <c r="H249" s="336" t="s">
        <v>19098</v>
      </c>
      <c r="I249" s="336"/>
      <c r="J249" s="336" t="s">
        <v>19102</v>
      </c>
      <c r="K249" s="542" t="s">
        <v>19517</v>
      </c>
      <c r="L249" s="336" t="s">
        <v>19098</v>
      </c>
      <c r="M249" s="521"/>
      <c r="N249" s="540"/>
      <c r="O249" s="9"/>
      <c r="P249" s="9"/>
      <c r="Q249" s="9"/>
      <c r="R249" s="9"/>
      <c r="S249" s="9"/>
      <c r="T249" s="9"/>
      <c r="U249" s="9"/>
      <c r="V249" s="9"/>
      <c r="W249" s="9"/>
      <c r="X249" s="9"/>
      <c r="Y249" s="9"/>
      <c r="Z249" s="9"/>
    </row>
    <row r="250" spans="1:26" ht="16.5" customHeight="1">
      <c r="A250" s="848"/>
      <c r="B250" s="665"/>
      <c r="C250" s="665"/>
      <c r="D250" s="665"/>
      <c r="E250" s="336"/>
      <c r="F250" s="665"/>
      <c r="G250" s="665"/>
      <c r="H250" s="336" t="s">
        <v>19098</v>
      </c>
      <c r="I250" s="336" t="s">
        <v>16531</v>
      </c>
      <c r="J250" s="336" t="s">
        <v>19100</v>
      </c>
      <c r="K250" s="336" t="s">
        <v>15473</v>
      </c>
      <c r="L250" s="336" t="s">
        <v>19098</v>
      </c>
      <c r="M250" s="521"/>
      <c r="N250" s="540"/>
      <c r="O250" s="9"/>
      <c r="P250" s="9"/>
      <c r="Q250" s="9"/>
      <c r="R250" s="9"/>
      <c r="S250" s="9"/>
      <c r="T250" s="9"/>
      <c r="U250" s="9"/>
      <c r="V250" s="9"/>
      <c r="W250" s="9"/>
      <c r="X250" s="9"/>
      <c r="Y250" s="9"/>
      <c r="Z250" s="9"/>
    </row>
    <row r="251" spans="1:26" ht="16.5" customHeight="1">
      <c r="A251" s="848"/>
      <c r="B251" s="665"/>
      <c r="C251" s="665"/>
      <c r="D251" s="665"/>
      <c r="E251" s="336"/>
      <c r="F251" s="665"/>
      <c r="G251" s="665"/>
      <c r="H251" s="336" t="s">
        <v>19098</v>
      </c>
      <c r="I251" s="336"/>
      <c r="J251" s="336" t="s">
        <v>19100</v>
      </c>
      <c r="K251" s="336" t="s">
        <v>19512</v>
      </c>
      <c r="L251" s="336" t="s">
        <v>19098</v>
      </c>
      <c r="M251" s="521"/>
      <c r="N251" s="540"/>
      <c r="O251" s="9"/>
      <c r="P251" s="9"/>
      <c r="Q251" s="9"/>
      <c r="R251" s="9"/>
      <c r="S251" s="9"/>
      <c r="T251" s="9"/>
      <c r="U251" s="9"/>
      <c r="V251" s="9"/>
      <c r="W251" s="9"/>
      <c r="X251" s="9"/>
      <c r="Y251" s="9"/>
      <c r="Z251" s="9"/>
    </row>
    <row r="252" spans="1:26" ht="16.5" customHeight="1">
      <c r="A252" s="848"/>
      <c r="B252" s="665"/>
      <c r="C252" s="665"/>
      <c r="D252" s="665"/>
      <c r="E252" s="336"/>
      <c r="F252" s="665"/>
      <c r="G252" s="665"/>
      <c r="H252" s="336" t="s">
        <v>19098</v>
      </c>
      <c r="I252" s="336" t="s">
        <v>16501</v>
      </c>
      <c r="J252" s="336" t="s">
        <v>19100</v>
      </c>
      <c r="K252" s="336" t="s">
        <v>15473</v>
      </c>
      <c r="L252" s="336" t="s">
        <v>19098</v>
      </c>
      <c r="M252" s="521"/>
      <c r="N252" s="540"/>
      <c r="O252" s="9"/>
      <c r="P252" s="9"/>
      <c r="Q252" s="9"/>
      <c r="R252" s="9"/>
      <c r="S252" s="9"/>
      <c r="T252" s="9"/>
      <c r="U252" s="9"/>
      <c r="V252" s="9"/>
      <c r="W252" s="9"/>
      <c r="X252" s="9"/>
      <c r="Y252" s="9"/>
      <c r="Z252" s="9"/>
    </row>
    <row r="253" spans="1:26" ht="16.5" customHeight="1">
      <c r="A253" s="848"/>
      <c r="B253" s="665"/>
      <c r="C253" s="665"/>
      <c r="D253" s="665"/>
      <c r="E253" s="336"/>
      <c r="F253" s="665"/>
      <c r="G253" s="665"/>
      <c r="H253" s="336" t="s">
        <v>19098</v>
      </c>
      <c r="I253" s="336"/>
      <c r="J253" s="336" t="s">
        <v>19102</v>
      </c>
      <c r="K253" s="336" t="s">
        <v>19517</v>
      </c>
      <c r="L253" s="336" t="s">
        <v>19098</v>
      </c>
      <c r="M253" s="521"/>
      <c r="N253" s="540"/>
      <c r="O253" s="9"/>
      <c r="P253" s="9"/>
      <c r="Q253" s="9"/>
      <c r="R253" s="9"/>
      <c r="S253" s="9"/>
      <c r="T253" s="9"/>
      <c r="U253" s="9"/>
      <c r="V253" s="9"/>
      <c r="W253" s="9"/>
      <c r="X253" s="9"/>
      <c r="Y253" s="9"/>
      <c r="Z253" s="9"/>
    </row>
    <row r="254" spans="1:26" ht="16.5" customHeight="1">
      <c r="A254" s="726"/>
      <c r="B254" s="666"/>
      <c r="C254" s="666"/>
      <c r="D254" s="666"/>
      <c r="E254" s="336"/>
      <c r="F254" s="666"/>
      <c r="G254" s="666"/>
      <c r="H254" s="336" t="s">
        <v>19098</v>
      </c>
      <c r="I254" s="336" t="s">
        <v>15098</v>
      </c>
      <c r="J254" s="336" t="s">
        <v>19102</v>
      </c>
      <c r="K254" s="336"/>
      <c r="L254" s="336" t="s">
        <v>19098</v>
      </c>
      <c r="M254" s="521"/>
      <c r="N254" s="540"/>
      <c r="O254" s="9"/>
      <c r="P254" s="9"/>
      <c r="Q254" s="9"/>
      <c r="R254" s="9"/>
      <c r="S254" s="9"/>
      <c r="T254" s="9"/>
      <c r="U254" s="9"/>
      <c r="V254" s="9"/>
      <c r="W254" s="9"/>
      <c r="X254" s="9"/>
      <c r="Y254" s="9"/>
      <c r="Z254" s="9"/>
    </row>
    <row r="255" spans="1:26" ht="16.5" customHeight="1">
      <c r="A255" s="847">
        <v>17050</v>
      </c>
      <c r="B255" s="756"/>
      <c r="C255" s="857" t="s">
        <v>19531</v>
      </c>
      <c r="D255" s="820" t="s">
        <v>19532</v>
      </c>
      <c r="E255" s="336"/>
      <c r="F255" s="820" t="s">
        <v>17291</v>
      </c>
      <c r="G255" s="820" t="s">
        <v>17299</v>
      </c>
      <c r="H255" s="336" t="s">
        <v>19098</v>
      </c>
      <c r="I255" s="336" t="s">
        <v>15090</v>
      </c>
      <c r="J255" s="336" t="s">
        <v>19102</v>
      </c>
      <c r="K255" s="336"/>
      <c r="L255" s="336" t="s">
        <v>19098</v>
      </c>
      <c r="M255" s="336"/>
      <c r="N255" s="524"/>
      <c r="O255" s="9"/>
      <c r="P255" s="9"/>
      <c r="Q255" s="9"/>
      <c r="R255" s="9"/>
      <c r="S255" s="9"/>
      <c r="T255" s="9"/>
      <c r="U255" s="9"/>
      <c r="V255" s="9"/>
      <c r="W255" s="9"/>
      <c r="X255" s="9"/>
      <c r="Y255" s="9"/>
      <c r="Z255" s="9"/>
    </row>
    <row r="256" spans="1:26" ht="16.5" customHeight="1">
      <c r="A256" s="848"/>
      <c r="B256" s="665"/>
      <c r="C256" s="665"/>
      <c r="D256" s="665"/>
      <c r="E256" s="336"/>
      <c r="F256" s="665"/>
      <c r="G256" s="665"/>
      <c r="H256" s="336" t="s">
        <v>19098</v>
      </c>
      <c r="I256" s="336" t="s">
        <v>13006</v>
      </c>
      <c r="J256" s="336" t="s">
        <v>19102</v>
      </c>
      <c r="K256" s="336" t="s">
        <v>14698</v>
      </c>
      <c r="L256" s="336" t="s">
        <v>19098</v>
      </c>
      <c r="M256" s="521"/>
      <c r="N256" s="540"/>
      <c r="O256" s="9"/>
      <c r="P256" s="9"/>
      <c r="Q256" s="9"/>
      <c r="R256" s="9"/>
      <c r="S256" s="9"/>
      <c r="T256" s="9"/>
      <c r="U256" s="9"/>
      <c r="V256" s="9"/>
      <c r="W256" s="9"/>
      <c r="X256" s="9"/>
      <c r="Y256" s="9"/>
      <c r="Z256" s="9"/>
    </row>
    <row r="257" spans="1:26" ht="16.5" customHeight="1">
      <c r="A257" s="848"/>
      <c r="B257" s="665"/>
      <c r="C257" s="665"/>
      <c r="D257" s="665"/>
      <c r="E257" s="336"/>
      <c r="F257" s="665"/>
      <c r="G257" s="665"/>
      <c r="H257" s="336" t="s">
        <v>19098</v>
      </c>
      <c r="I257" s="336" t="s">
        <v>13108</v>
      </c>
      <c r="J257" s="336" t="s">
        <v>19102</v>
      </c>
      <c r="K257" s="336" t="s">
        <v>14730</v>
      </c>
      <c r="L257" s="336" t="s">
        <v>19098</v>
      </c>
      <c r="M257" s="521"/>
      <c r="N257" s="540"/>
      <c r="O257" s="9"/>
      <c r="P257" s="9"/>
      <c r="Q257" s="9"/>
      <c r="R257" s="9"/>
      <c r="S257" s="9"/>
      <c r="T257" s="9"/>
      <c r="U257" s="9"/>
      <c r="V257" s="9"/>
      <c r="W257" s="9"/>
      <c r="X257" s="9"/>
      <c r="Y257" s="9"/>
      <c r="Z257" s="9"/>
    </row>
    <row r="258" spans="1:26" ht="16.5" customHeight="1">
      <c r="A258" s="848"/>
      <c r="B258" s="665"/>
      <c r="C258" s="665"/>
      <c r="D258" s="665"/>
      <c r="E258" s="336"/>
      <c r="F258" s="665"/>
      <c r="G258" s="665"/>
      <c r="H258" s="336" t="s">
        <v>19098</v>
      </c>
      <c r="I258" s="336" t="s">
        <v>16469</v>
      </c>
      <c r="J258" s="336" t="s">
        <v>19102</v>
      </c>
      <c r="K258" s="336" t="s">
        <v>16471</v>
      </c>
      <c r="L258" s="336" t="s">
        <v>19098</v>
      </c>
      <c r="M258" s="521"/>
      <c r="N258" s="540"/>
      <c r="O258" s="9"/>
      <c r="P258" s="9"/>
      <c r="Q258" s="9"/>
      <c r="R258" s="9"/>
      <c r="S258" s="9"/>
      <c r="T258" s="9"/>
      <c r="U258" s="9"/>
      <c r="V258" s="9"/>
      <c r="W258" s="9"/>
      <c r="X258" s="9"/>
      <c r="Y258" s="9"/>
      <c r="Z258" s="9"/>
    </row>
    <row r="259" spans="1:26" ht="16.5" customHeight="1">
      <c r="A259" s="848"/>
      <c r="B259" s="665"/>
      <c r="C259" s="665"/>
      <c r="D259" s="665"/>
      <c r="E259" s="336"/>
      <c r="F259" s="665"/>
      <c r="G259" s="665"/>
      <c r="H259" s="336" t="s">
        <v>19098</v>
      </c>
      <c r="I259" s="336"/>
      <c r="J259" s="336" t="s">
        <v>19100</v>
      </c>
      <c r="K259" s="336" t="s">
        <v>19512</v>
      </c>
      <c r="L259" s="336" t="s">
        <v>19098</v>
      </c>
      <c r="M259" s="521"/>
      <c r="N259" s="540"/>
      <c r="O259" s="9"/>
      <c r="P259" s="9"/>
      <c r="Q259" s="9"/>
      <c r="R259" s="9"/>
      <c r="S259" s="9"/>
      <c r="T259" s="9"/>
      <c r="U259" s="9"/>
      <c r="V259" s="9"/>
      <c r="W259" s="9"/>
      <c r="X259" s="9"/>
      <c r="Y259" s="9"/>
      <c r="Z259" s="9"/>
    </row>
    <row r="260" spans="1:26" ht="16.5" customHeight="1">
      <c r="A260" s="848"/>
      <c r="B260" s="665"/>
      <c r="C260" s="665"/>
      <c r="D260" s="665"/>
      <c r="E260" s="336"/>
      <c r="F260" s="665"/>
      <c r="G260" s="665"/>
      <c r="H260" s="336" t="s">
        <v>19098</v>
      </c>
      <c r="I260" s="336" t="s">
        <v>15098</v>
      </c>
      <c r="J260" s="336" t="s">
        <v>19102</v>
      </c>
      <c r="K260" s="336"/>
      <c r="L260" s="336" t="s">
        <v>19098</v>
      </c>
      <c r="M260" s="521"/>
      <c r="N260" s="540"/>
      <c r="O260" s="9"/>
      <c r="P260" s="9"/>
      <c r="Q260" s="9"/>
      <c r="R260" s="9"/>
      <c r="S260" s="9"/>
      <c r="T260" s="9"/>
      <c r="U260" s="9"/>
      <c r="V260" s="9"/>
      <c r="W260" s="9"/>
      <c r="X260" s="9"/>
      <c r="Y260" s="9"/>
      <c r="Z260" s="9"/>
    </row>
    <row r="261" spans="1:26" ht="16.5" customHeight="1">
      <c r="A261" s="848"/>
      <c r="B261" s="665"/>
      <c r="C261" s="665"/>
      <c r="D261" s="665"/>
      <c r="E261" s="336"/>
      <c r="F261" s="665"/>
      <c r="G261" s="665"/>
      <c r="H261" s="336" t="s">
        <v>19098</v>
      </c>
      <c r="I261" s="336"/>
      <c r="J261" s="336" t="s">
        <v>19100</v>
      </c>
      <c r="K261" s="336" t="s">
        <v>19517</v>
      </c>
      <c r="L261" s="336" t="s">
        <v>19098</v>
      </c>
      <c r="M261" s="521"/>
      <c r="N261" s="540"/>
      <c r="O261" s="9"/>
      <c r="P261" s="9"/>
      <c r="Q261" s="9"/>
      <c r="R261" s="9"/>
      <c r="S261" s="9"/>
      <c r="T261" s="9"/>
      <c r="U261" s="9"/>
      <c r="V261" s="9"/>
      <c r="W261" s="9"/>
      <c r="X261" s="9"/>
      <c r="Y261" s="9"/>
      <c r="Z261" s="9"/>
    </row>
    <row r="262" spans="1:26" ht="16.5" customHeight="1">
      <c r="A262" s="848"/>
      <c r="B262" s="665"/>
      <c r="C262" s="665"/>
      <c r="D262" s="665"/>
      <c r="E262" s="336"/>
      <c r="F262" s="665"/>
      <c r="G262" s="665"/>
      <c r="H262" s="336" t="s">
        <v>19098</v>
      </c>
      <c r="I262" s="336" t="s">
        <v>15090</v>
      </c>
      <c r="J262" s="336" t="s">
        <v>19102</v>
      </c>
      <c r="K262" s="336"/>
      <c r="L262" s="336" t="s">
        <v>19098</v>
      </c>
      <c r="M262" s="521"/>
      <c r="N262" s="540"/>
      <c r="O262" s="9"/>
      <c r="P262" s="9"/>
      <c r="Q262" s="9"/>
      <c r="R262" s="9"/>
      <c r="S262" s="9"/>
      <c r="T262" s="9"/>
      <c r="U262" s="9"/>
      <c r="V262" s="9"/>
      <c r="W262" s="9"/>
      <c r="X262" s="9"/>
      <c r="Y262" s="9"/>
      <c r="Z262" s="9"/>
    </row>
    <row r="263" spans="1:26" ht="16.5" customHeight="1">
      <c r="A263" s="848"/>
      <c r="B263" s="665"/>
      <c r="C263" s="665"/>
      <c r="D263" s="665"/>
      <c r="E263" s="336"/>
      <c r="F263" s="665"/>
      <c r="G263" s="665"/>
      <c r="H263" s="336" t="s">
        <v>19098</v>
      </c>
      <c r="I263" s="336" t="s">
        <v>13108</v>
      </c>
      <c r="J263" s="336" t="s">
        <v>19102</v>
      </c>
      <c r="K263" s="336" t="s">
        <v>14730</v>
      </c>
      <c r="L263" s="336" t="s">
        <v>19098</v>
      </c>
      <c r="M263" s="521"/>
      <c r="N263" s="540"/>
      <c r="O263" s="9"/>
      <c r="P263" s="9"/>
      <c r="Q263" s="9"/>
      <c r="R263" s="9"/>
      <c r="S263" s="9"/>
      <c r="T263" s="9"/>
      <c r="U263" s="9"/>
      <c r="V263" s="9"/>
      <c r="W263" s="9"/>
      <c r="X263" s="9"/>
      <c r="Y263" s="9"/>
      <c r="Z263" s="9"/>
    </row>
    <row r="264" spans="1:26" ht="16.5" customHeight="1">
      <c r="A264" s="848"/>
      <c r="B264" s="665"/>
      <c r="C264" s="665"/>
      <c r="D264" s="665"/>
      <c r="E264" s="336"/>
      <c r="F264" s="665"/>
      <c r="G264" s="665"/>
      <c r="H264" s="336" t="s">
        <v>19098</v>
      </c>
      <c r="I264" s="336" t="s">
        <v>16531</v>
      </c>
      <c r="J264" s="336" t="s">
        <v>19100</v>
      </c>
      <c r="K264" s="336" t="s">
        <v>15473</v>
      </c>
      <c r="L264" s="336" t="s">
        <v>19098</v>
      </c>
      <c r="M264" s="521"/>
      <c r="N264" s="540"/>
      <c r="O264" s="9"/>
      <c r="P264" s="9"/>
      <c r="Q264" s="9"/>
      <c r="R264" s="9"/>
      <c r="S264" s="9"/>
      <c r="T264" s="9"/>
      <c r="U264" s="9"/>
      <c r="V264" s="9"/>
      <c r="W264" s="9"/>
      <c r="X264" s="9"/>
      <c r="Y264" s="9"/>
      <c r="Z264" s="9"/>
    </row>
    <row r="265" spans="1:26" ht="16.5" customHeight="1">
      <c r="A265" s="848"/>
      <c r="B265" s="665"/>
      <c r="C265" s="665"/>
      <c r="D265" s="665"/>
      <c r="E265" s="336"/>
      <c r="F265" s="665"/>
      <c r="G265" s="665"/>
      <c r="H265" s="336" t="s">
        <v>19098</v>
      </c>
      <c r="I265" s="336"/>
      <c r="J265" s="336" t="s">
        <v>19102</v>
      </c>
      <c r="K265" s="542" t="s">
        <v>19512</v>
      </c>
      <c r="L265" s="336" t="s">
        <v>19098</v>
      </c>
      <c r="M265" s="521"/>
      <c r="N265" s="540"/>
      <c r="O265" s="9"/>
      <c r="P265" s="9"/>
      <c r="Q265" s="9"/>
      <c r="R265" s="9"/>
      <c r="S265" s="9"/>
      <c r="T265" s="9"/>
      <c r="U265" s="9"/>
      <c r="V265" s="9"/>
      <c r="W265" s="9"/>
      <c r="X265" s="9"/>
      <c r="Y265" s="9"/>
      <c r="Z265" s="9"/>
    </row>
    <row r="266" spans="1:26" ht="16.5" customHeight="1">
      <c r="A266" s="848"/>
      <c r="B266" s="665"/>
      <c r="C266" s="665"/>
      <c r="D266" s="665"/>
      <c r="E266" s="336"/>
      <c r="F266" s="665"/>
      <c r="G266" s="665"/>
      <c r="H266" s="336" t="s">
        <v>19098</v>
      </c>
      <c r="I266" s="336" t="s">
        <v>15098</v>
      </c>
      <c r="J266" s="336" t="s">
        <v>19098</v>
      </c>
      <c r="K266" s="336"/>
      <c r="L266" s="336" t="s">
        <v>19098</v>
      </c>
      <c r="M266" s="521"/>
      <c r="N266" s="540"/>
      <c r="O266" s="9"/>
      <c r="P266" s="9"/>
      <c r="Q266" s="9"/>
      <c r="R266" s="9"/>
      <c r="S266" s="9"/>
      <c r="T266" s="9"/>
      <c r="U266" s="9"/>
      <c r="V266" s="9"/>
      <c r="W266" s="9"/>
      <c r="X266" s="9"/>
      <c r="Y266" s="9"/>
      <c r="Z266" s="9"/>
    </row>
    <row r="267" spans="1:26" ht="16.5" customHeight="1">
      <c r="A267" s="726"/>
      <c r="B267" s="666"/>
      <c r="C267" s="666"/>
      <c r="D267" s="666"/>
      <c r="E267" s="336"/>
      <c r="F267" s="666"/>
      <c r="G267" s="666"/>
      <c r="H267" s="336" t="s">
        <v>19098</v>
      </c>
      <c r="I267" s="336"/>
      <c r="J267" s="336" t="s">
        <v>19100</v>
      </c>
      <c r="K267" s="336" t="s">
        <v>19517</v>
      </c>
      <c r="L267" s="336" t="s">
        <v>19098</v>
      </c>
      <c r="M267" s="521"/>
      <c r="N267" s="540"/>
      <c r="O267" s="9"/>
      <c r="P267" s="9"/>
      <c r="Q267" s="9"/>
      <c r="R267" s="9"/>
      <c r="S267" s="9"/>
      <c r="T267" s="9"/>
      <c r="U267" s="9"/>
      <c r="V267" s="9"/>
      <c r="W267" s="9"/>
      <c r="X267" s="9"/>
      <c r="Y267" s="9"/>
      <c r="Z267" s="9"/>
    </row>
    <row r="268" spans="1:26" ht="16.5" customHeight="1">
      <c r="A268" s="820">
        <v>17051</v>
      </c>
      <c r="B268" s="756"/>
      <c r="C268" s="820" t="s">
        <v>19557</v>
      </c>
      <c r="D268" s="820" t="s">
        <v>19558</v>
      </c>
      <c r="E268" s="336"/>
      <c r="F268" s="820" t="s">
        <v>17291</v>
      </c>
      <c r="G268" s="820" t="s">
        <v>17299</v>
      </c>
      <c r="H268" s="336" t="s">
        <v>19098</v>
      </c>
      <c r="I268" s="336" t="s">
        <v>13006</v>
      </c>
      <c r="J268" s="336" t="s">
        <v>19102</v>
      </c>
      <c r="K268" s="336"/>
      <c r="L268" s="336" t="s">
        <v>19098</v>
      </c>
      <c r="M268" s="521"/>
      <c r="N268" s="540"/>
      <c r="O268" s="9"/>
      <c r="P268" s="9"/>
      <c r="Q268" s="9"/>
      <c r="R268" s="9"/>
      <c r="S268" s="9"/>
      <c r="T268" s="9"/>
      <c r="U268" s="9"/>
      <c r="V268" s="9"/>
      <c r="W268" s="9"/>
      <c r="X268" s="9"/>
      <c r="Y268" s="9"/>
      <c r="Z268" s="9"/>
    </row>
    <row r="269" spans="1:26" ht="16.5" customHeight="1">
      <c r="A269" s="666"/>
      <c r="B269" s="666"/>
      <c r="C269" s="666"/>
      <c r="D269" s="666"/>
      <c r="E269" s="336"/>
      <c r="F269" s="666"/>
      <c r="G269" s="666"/>
      <c r="H269" s="336" t="s">
        <v>19098</v>
      </c>
      <c r="I269" s="336" t="s">
        <v>19560</v>
      </c>
      <c r="J269" s="336" t="s">
        <v>19102</v>
      </c>
      <c r="K269" s="336" t="s">
        <v>19562</v>
      </c>
      <c r="L269" s="336" t="s">
        <v>19098</v>
      </c>
      <c r="M269" s="521"/>
      <c r="N269" s="540"/>
      <c r="O269" s="9"/>
      <c r="P269" s="9"/>
      <c r="Q269" s="9"/>
      <c r="R269" s="9"/>
      <c r="S269" s="9"/>
      <c r="T269" s="9"/>
      <c r="U269" s="9"/>
      <c r="V269" s="9"/>
      <c r="W269" s="9"/>
      <c r="X269" s="9"/>
      <c r="Y269" s="9"/>
      <c r="Z269" s="9"/>
    </row>
    <row r="270" spans="1:26" ht="16.5" customHeight="1">
      <c r="A270" s="820">
        <v>17052</v>
      </c>
      <c r="B270" s="756"/>
      <c r="C270" s="820" t="s">
        <v>19566</v>
      </c>
      <c r="D270" s="820" t="s">
        <v>19567</v>
      </c>
      <c r="E270" s="336"/>
      <c r="F270" s="820" t="s">
        <v>17291</v>
      </c>
      <c r="G270" s="820" t="s">
        <v>17299</v>
      </c>
      <c r="H270" s="336" t="s">
        <v>19098</v>
      </c>
      <c r="I270" s="336" t="s">
        <v>15456</v>
      </c>
      <c r="J270" s="336" t="s">
        <v>19102</v>
      </c>
      <c r="K270" s="336" t="s">
        <v>14698</v>
      </c>
      <c r="L270" s="336" t="s">
        <v>19098</v>
      </c>
      <c r="M270" s="521"/>
      <c r="N270" s="540"/>
      <c r="O270" s="9"/>
      <c r="P270" s="9"/>
      <c r="Q270" s="9"/>
      <c r="R270" s="9"/>
      <c r="S270" s="9"/>
      <c r="T270" s="9"/>
      <c r="U270" s="9"/>
      <c r="V270" s="9"/>
      <c r="W270" s="9"/>
      <c r="X270" s="9"/>
      <c r="Y270" s="9"/>
      <c r="Z270" s="9"/>
    </row>
    <row r="271" spans="1:26" ht="16.5" customHeight="1">
      <c r="A271" s="666"/>
      <c r="B271" s="666"/>
      <c r="C271" s="666"/>
      <c r="D271" s="666"/>
      <c r="E271" s="336"/>
      <c r="F271" s="666"/>
      <c r="G271" s="666"/>
      <c r="H271" s="336" t="s">
        <v>19098</v>
      </c>
      <c r="I271" s="336" t="s">
        <v>19574</v>
      </c>
      <c r="J271" s="336" t="s">
        <v>19100</v>
      </c>
      <c r="K271" s="336" t="s">
        <v>15473</v>
      </c>
      <c r="L271" s="336" t="s">
        <v>19098</v>
      </c>
      <c r="M271" s="521"/>
      <c r="N271" s="540"/>
      <c r="O271" s="9"/>
      <c r="P271" s="9"/>
      <c r="Q271" s="9"/>
      <c r="R271" s="9"/>
      <c r="S271" s="9"/>
      <c r="T271" s="9"/>
      <c r="U271" s="9"/>
      <c r="V271" s="9"/>
      <c r="W271" s="9"/>
      <c r="X271" s="9"/>
      <c r="Y271" s="9"/>
      <c r="Z271" s="9"/>
    </row>
    <row r="272" spans="1:26" ht="16.5" customHeight="1">
      <c r="A272" s="820">
        <v>17053</v>
      </c>
      <c r="B272" s="756"/>
      <c r="C272" s="820" t="s">
        <v>19577</v>
      </c>
      <c r="D272" s="820" t="s">
        <v>19578</v>
      </c>
      <c r="E272" s="336"/>
      <c r="F272" s="820" t="s">
        <v>17291</v>
      </c>
      <c r="G272" s="820" t="s">
        <v>17299</v>
      </c>
      <c r="H272" s="336" t="s">
        <v>19098</v>
      </c>
      <c r="I272" s="336" t="s">
        <v>13006</v>
      </c>
      <c r="J272" s="336" t="s">
        <v>19102</v>
      </c>
      <c r="K272" s="336" t="s">
        <v>14698</v>
      </c>
      <c r="L272" s="336" t="s">
        <v>19098</v>
      </c>
      <c r="M272" s="521"/>
      <c r="N272" s="540"/>
      <c r="O272" s="9"/>
      <c r="P272" s="9"/>
      <c r="Q272" s="9"/>
      <c r="R272" s="9"/>
      <c r="S272" s="9"/>
      <c r="T272" s="9"/>
      <c r="U272" s="9"/>
      <c r="V272" s="9"/>
      <c r="W272" s="9"/>
      <c r="X272" s="9"/>
      <c r="Y272" s="9"/>
      <c r="Z272" s="9"/>
    </row>
    <row r="273" spans="1:26" ht="16.5" customHeight="1">
      <c r="A273" s="665"/>
      <c r="B273" s="665"/>
      <c r="C273" s="665"/>
      <c r="D273" s="665"/>
      <c r="E273" s="336"/>
      <c r="F273" s="665"/>
      <c r="G273" s="665"/>
      <c r="H273" s="336" t="s">
        <v>19098</v>
      </c>
      <c r="I273" s="336" t="s">
        <v>19584</v>
      </c>
      <c r="J273" s="336" t="s">
        <v>19102</v>
      </c>
      <c r="K273" s="336" t="s">
        <v>19585</v>
      </c>
      <c r="L273" s="336" t="s">
        <v>19098</v>
      </c>
      <c r="M273" s="521"/>
      <c r="N273" s="540"/>
      <c r="O273" s="9"/>
      <c r="P273" s="9"/>
      <c r="Q273" s="9"/>
      <c r="R273" s="9"/>
      <c r="S273" s="9"/>
      <c r="T273" s="9"/>
      <c r="U273" s="9"/>
      <c r="V273" s="9"/>
      <c r="W273" s="9"/>
      <c r="X273" s="9"/>
      <c r="Y273" s="9"/>
      <c r="Z273" s="9"/>
    </row>
    <row r="274" spans="1:26" ht="16.5" customHeight="1">
      <c r="A274" s="666"/>
      <c r="B274" s="666"/>
      <c r="C274" s="666"/>
      <c r="D274" s="666"/>
      <c r="E274" s="336"/>
      <c r="F274" s="666"/>
      <c r="G274" s="666"/>
      <c r="H274" s="336" t="s">
        <v>19098</v>
      </c>
      <c r="I274" s="336" t="s">
        <v>19587</v>
      </c>
      <c r="J274" s="336" t="s">
        <v>19102</v>
      </c>
      <c r="K274" s="336" t="s">
        <v>19585</v>
      </c>
      <c r="L274" s="336" t="s">
        <v>19098</v>
      </c>
      <c r="M274" s="521"/>
      <c r="N274" s="540"/>
      <c r="O274" s="9"/>
      <c r="P274" s="9"/>
      <c r="Q274" s="9"/>
      <c r="R274" s="9"/>
      <c r="S274" s="9"/>
      <c r="T274" s="9"/>
      <c r="U274" s="9"/>
      <c r="V274" s="9"/>
      <c r="W274" s="9"/>
      <c r="X274" s="9"/>
      <c r="Y274" s="9"/>
      <c r="Z274" s="9"/>
    </row>
    <row r="275" spans="1:26" ht="16.5" customHeight="1">
      <c r="A275" s="820">
        <v>17054</v>
      </c>
      <c r="B275" s="756"/>
      <c r="C275" s="820" t="s">
        <v>19589</v>
      </c>
      <c r="D275" s="820" t="s">
        <v>19590</v>
      </c>
      <c r="E275" s="336"/>
      <c r="F275" s="820" t="s">
        <v>17291</v>
      </c>
      <c r="G275" s="820" t="s">
        <v>17299</v>
      </c>
      <c r="H275" s="336" t="s">
        <v>19098</v>
      </c>
      <c r="I275" s="336" t="s">
        <v>15456</v>
      </c>
      <c r="J275" s="336" t="s">
        <v>19102</v>
      </c>
      <c r="K275" s="336" t="s">
        <v>14698</v>
      </c>
      <c r="L275" s="336" t="s">
        <v>19098</v>
      </c>
      <c r="M275" s="521"/>
      <c r="N275" s="540"/>
      <c r="O275" s="9"/>
      <c r="P275" s="9"/>
      <c r="Q275" s="9"/>
      <c r="R275" s="9"/>
      <c r="S275" s="9"/>
      <c r="T275" s="9"/>
      <c r="U275" s="9"/>
      <c r="V275" s="9"/>
      <c r="W275" s="9"/>
      <c r="X275" s="9"/>
      <c r="Y275" s="9"/>
      <c r="Z275" s="9"/>
    </row>
    <row r="276" spans="1:26" ht="16.5" customHeight="1">
      <c r="A276" s="665"/>
      <c r="B276" s="665"/>
      <c r="C276" s="665"/>
      <c r="D276" s="665"/>
      <c r="E276" s="336"/>
      <c r="F276" s="665"/>
      <c r="G276" s="665"/>
      <c r="H276" s="336" t="s">
        <v>19098</v>
      </c>
      <c r="I276" s="336" t="s">
        <v>19594</v>
      </c>
      <c r="J276" s="336" t="s">
        <v>19102</v>
      </c>
      <c r="K276" s="336" t="s">
        <v>19585</v>
      </c>
      <c r="L276" s="336" t="s">
        <v>19098</v>
      </c>
      <c r="M276" s="521"/>
      <c r="N276" s="540"/>
      <c r="O276" s="9"/>
      <c r="P276" s="9"/>
      <c r="Q276" s="9"/>
      <c r="R276" s="9"/>
      <c r="S276" s="9"/>
      <c r="T276" s="9"/>
      <c r="U276" s="9"/>
      <c r="V276" s="9"/>
      <c r="W276" s="9"/>
      <c r="X276" s="9"/>
      <c r="Y276" s="9"/>
      <c r="Z276" s="9"/>
    </row>
    <row r="277" spans="1:26" ht="16.5" customHeight="1">
      <c r="A277" s="666"/>
      <c r="B277" s="666"/>
      <c r="C277" s="666"/>
      <c r="D277" s="666"/>
      <c r="E277" s="336"/>
      <c r="F277" s="666"/>
      <c r="G277" s="666"/>
      <c r="H277" s="336" t="s">
        <v>19098</v>
      </c>
      <c r="I277" s="336" t="s">
        <v>19597</v>
      </c>
      <c r="J277" s="336" t="s">
        <v>19102</v>
      </c>
      <c r="K277" s="336" t="s">
        <v>19585</v>
      </c>
      <c r="L277" s="336" t="s">
        <v>19098</v>
      </c>
      <c r="M277" s="521"/>
      <c r="N277" s="540"/>
      <c r="O277" s="9"/>
      <c r="P277" s="9"/>
      <c r="Q277" s="9"/>
      <c r="R277" s="9"/>
      <c r="S277" s="9"/>
      <c r="T277" s="9"/>
      <c r="U277" s="9"/>
      <c r="V277" s="9"/>
      <c r="W277" s="9"/>
      <c r="X277" s="9"/>
      <c r="Y277" s="9"/>
      <c r="Z277" s="9"/>
    </row>
    <row r="278" spans="1:26" ht="16.5" customHeight="1">
      <c r="A278" s="847">
        <v>17055</v>
      </c>
      <c r="B278" s="756"/>
      <c r="C278" s="820" t="s">
        <v>19599</v>
      </c>
      <c r="D278" s="820" t="s">
        <v>19600</v>
      </c>
      <c r="E278" s="336"/>
      <c r="F278" s="820" t="s">
        <v>17291</v>
      </c>
      <c r="G278" s="820" t="s">
        <v>17299</v>
      </c>
      <c r="H278" s="336" t="s">
        <v>19098</v>
      </c>
      <c r="I278" s="336" t="s">
        <v>17932</v>
      </c>
      <c r="J278" s="336" t="s">
        <v>19100</v>
      </c>
      <c r="K278" s="336" t="s">
        <v>15473</v>
      </c>
      <c r="L278" s="336" t="s">
        <v>19098</v>
      </c>
      <c r="M278" s="521"/>
      <c r="N278" s="540"/>
      <c r="O278" s="9"/>
      <c r="P278" s="9"/>
      <c r="Q278" s="9"/>
      <c r="R278" s="9"/>
      <c r="S278" s="9"/>
      <c r="T278" s="9"/>
      <c r="U278" s="9"/>
      <c r="V278" s="9"/>
      <c r="W278" s="9"/>
      <c r="X278" s="9"/>
      <c r="Y278" s="9"/>
      <c r="Z278" s="9"/>
    </row>
    <row r="279" spans="1:26" ht="16.5" customHeight="1">
      <c r="A279" s="726"/>
      <c r="B279" s="666"/>
      <c r="C279" s="666"/>
      <c r="D279" s="666"/>
      <c r="E279" s="336"/>
      <c r="F279" s="666"/>
      <c r="G279" s="666"/>
      <c r="H279" s="336" t="s">
        <v>19098</v>
      </c>
      <c r="I279" s="336" t="s">
        <v>17975</v>
      </c>
      <c r="J279" s="336" t="s">
        <v>19100</v>
      </c>
      <c r="K279" s="336" t="s">
        <v>15473</v>
      </c>
      <c r="L279" s="336" t="s">
        <v>19098</v>
      </c>
      <c r="M279" s="521"/>
      <c r="N279" s="540"/>
      <c r="O279" s="9"/>
      <c r="P279" s="9"/>
      <c r="Q279" s="9"/>
      <c r="R279" s="9"/>
      <c r="S279" s="9"/>
      <c r="T279" s="9"/>
      <c r="U279" s="9"/>
      <c r="V279" s="9"/>
      <c r="W279" s="9"/>
      <c r="X279" s="9"/>
      <c r="Y279" s="9"/>
      <c r="Z279" s="9"/>
    </row>
    <row r="280" spans="1:26" ht="16.5" customHeight="1">
      <c r="A280" s="847">
        <v>17056</v>
      </c>
      <c r="B280" s="756"/>
      <c r="C280" s="820" t="s">
        <v>19602</v>
      </c>
      <c r="D280" s="820" t="s">
        <v>19603</v>
      </c>
      <c r="E280" s="336"/>
      <c r="F280" s="820" t="s">
        <v>17291</v>
      </c>
      <c r="G280" s="820" t="s">
        <v>17299</v>
      </c>
      <c r="H280" s="336" t="s">
        <v>19098</v>
      </c>
      <c r="I280" s="336" t="s">
        <v>13006</v>
      </c>
      <c r="J280" s="336" t="s">
        <v>19102</v>
      </c>
      <c r="K280" s="336" t="s">
        <v>14698</v>
      </c>
      <c r="L280" s="336" t="s">
        <v>19098</v>
      </c>
      <c r="M280" s="521"/>
      <c r="N280" s="540"/>
      <c r="O280" s="9"/>
      <c r="P280" s="9"/>
      <c r="Q280" s="9"/>
      <c r="R280" s="9"/>
      <c r="S280" s="9"/>
      <c r="T280" s="9"/>
      <c r="U280" s="9"/>
      <c r="V280" s="9"/>
      <c r="W280" s="9"/>
      <c r="X280" s="9"/>
      <c r="Y280" s="9"/>
      <c r="Z280" s="9"/>
    </row>
    <row r="281" spans="1:26" ht="16.5" customHeight="1">
      <c r="A281" s="848"/>
      <c r="B281" s="665"/>
      <c r="C281" s="665"/>
      <c r="D281" s="665"/>
      <c r="E281" s="336"/>
      <c r="F281" s="665"/>
      <c r="G281" s="665"/>
      <c r="H281" s="336" t="s">
        <v>19098</v>
      </c>
      <c r="I281" s="336" t="s">
        <v>13108</v>
      </c>
      <c r="J281" s="336" t="s">
        <v>19102</v>
      </c>
      <c r="K281" s="336" t="s">
        <v>14730</v>
      </c>
      <c r="L281" s="336" t="s">
        <v>19098</v>
      </c>
      <c r="M281" s="521"/>
      <c r="N281" s="540"/>
      <c r="O281" s="9"/>
      <c r="P281" s="9"/>
      <c r="Q281" s="9"/>
      <c r="R281" s="9"/>
      <c r="S281" s="9"/>
      <c r="T281" s="9"/>
      <c r="U281" s="9"/>
      <c r="V281" s="9"/>
      <c r="W281" s="9"/>
      <c r="X281" s="9"/>
      <c r="Y281" s="9"/>
      <c r="Z281" s="9"/>
    </row>
    <row r="282" spans="1:26" ht="16.5" customHeight="1">
      <c r="A282" s="848"/>
      <c r="B282" s="665"/>
      <c r="C282" s="665"/>
      <c r="D282" s="665"/>
      <c r="E282" s="336"/>
      <c r="F282" s="665"/>
      <c r="G282" s="665"/>
      <c r="H282" s="336" t="s">
        <v>19098</v>
      </c>
      <c r="I282" s="336" t="s">
        <v>19607</v>
      </c>
      <c r="J282" s="336" t="s">
        <v>19102</v>
      </c>
      <c r="K282" s="336" t="s">
        <v>19608</v>
      </c>
      <c r="L282" s="336" t="s">
        <v>19098</v>
      </c>
      <c r="M282" s="521"/>
      <c r="N282" s="540"/>
      <c r="O282" s="9"/>
      <c r="P282" s="9"/>
      <c r="Q282" s="9"/>
      <c r="R282" s="9"/>
      <c r="S282" s="9"/>
      <c r="T282" s="9"/>
      <c r="U282" s="9"/>
      <c r="V282" s="9"/>
      <c r="W282" s="9"/>
      <c r="X282" s="9"/>
      <c r="Y282" s="9"/>
      <c r="Z282" s="9"/>
    </row>
    <row r="283" spans="1:26" ht="16.5" customHeight="1">
      <c r="A283" s="848"/>
      <c r="B283" s="665"/>
      <c r="C283" s="665"/>
      <c r="D283" s="665"/>
      <c r="E283" s="336"/>
      <c r="F283" s="665"/>
      <c r="G283" s="665"/>
      <c r="H283" s="336" t="s">
        <v>19098</v>
      </c>
      <c r="I283" s="336" t="s">
        <v>19611</v>
      </c>
      <c r="J283" s="336" t="s">
        <v>19102</v>
      </c>
      <c r="K283" s="336" t="s">
        <v>19608</v>
      </c>
      <c r="L283" s="336" t="s">
        <v>19098</v>
      </c>
      <c r="M283" s="521"/>
      <c r="N283" s="540"/>
      <c r="O283" s="9"/>
      <c r="P283" s="9"/>
      <c r="Q283" s="9"/>
      <c r="R283" s="9"/>
      <c r="S283" s="9"/>
      <c r="T283" s="9"/>
      <c r="U283" s="9"/>
      <c r="V283" s="9"/>
      <c r="W283" s="9"/>
      <c r="X283" s="9"/>
      <c r="Y283" s="9"/>
      <c r="Z283" s="9"/>
    </row>
    <row r="284" spans="1:26" ht="16.5" customHeight="1">
      <c r="A284" s="726"/>
      <c r="B284" s="666"/>
      <c r="C284" s="666"/>
      <c r="D284" s="666"/>
      <c r="E284" s="336"/>
      <c r="F284" s="666"/>
      <c r="G284" s="666"/>
      <c r="H284" s="336" t="s">
        <v>19098</v>
      </c>
      <c r="I284" s="336" t="s">
        <v>19614</v>
      </c>
      <c r="J284" s="336" t="s">
        <v>19102</v>
      </c>
      <c r="K284" s="336" t="s">
        <v>19608</v>
      </c>
      <c r="L284" s="336" t="s">
        <v>19098</v>
      </c>
      <c r="M284" s="521"/>
      <c r="N284" s="540"/>
      <c r="O284" s="9"/>
      <c r="P284" s="9"/>
      <c r="Q284" s="9"/>
      <c r="R284" s="9"/>
      <c r="S284" s="9"/>
      <c r="T284" s="9"/>
      <c r="U284" s="9"/>
      <c r="V284" s="9"/>
      <c r="W284" s="9"/>
      <c r="X284" s="9"/>
      <c r="Y284" s="9"/>
      <c r="Z284" s="9"/>
    </row>
    <row r="285" spans="1:26" ht="16.5" customHeight="1">
      <c r="A285" s="847">
        <v>17057</v>
      </c>
      <c r="B285" s="756"/>
      <c r="C285" s="820" t="s">
        <v>19617</v>
      </c>
      <c r="D285" s="820" t="s">
        <v>19619</v>
      </c>
      <c r="E285" s="336"/>
      <c r="F285" s="820" t="s">
        <v>17291</v>
      </c>
      <c r="G285" s="820" t="s">
        <v>17299</v>
      </c>
      <c r="H285" s="336" t="s">
        <v>19098</v>
      </c>
      <c r="I285" s="336" t="s">
        <v>13108</v>
      </c>
      <c r="J285" s="336" t="s">
        <v>19102</v>
      </c>
      <c r="K285" s="336" t="s">
        <v>14730</v>
      </c>
      <c r="L285" s="336" t="s">
        <v>19098</v>
      </c>
      <c r="M285" s="521"/>
      <c r="N285" s="540"/>
      <c r="O285" s="9"/>
      <c r="P285" s="9"/>
      <c r="Q285" s="9"/>
      <c r="R285" s="9"/>
      <c r="S285" s="9"/>
      <c r="T285" s="9"/>
      <c r="U285" s="9"/>
      <c r="V285" s="9"/>
      <c r="W285" s="9"/>
      <c r="X285" s="9"/>
      <c r="Y285" s="9"/>
      <c r="Z285" s="9"/>
    </row>
    <row r="286" spans="1:26" ht="16.5" customHeight="1">
      <c r="A286" s="848"/>
      <c r="B286" s="665"/>
      <c r="C286" s="665"/>
      <c r="D286" s="665"/>
      <c r="E286" s="336"/>
      <c r="F286" s="665"/>
      <c r="G286" s="665"/>
      <c r="H286" s="336" t="s">
        <v>19098</v>
      </c>
      <c r="I286" s="336" t="s">
        <v>19624</v>
      </c>
      <c r="J286" s="336" t="s">
        <v>19102</v>
      </c>
      <c r="K286" s="336" t="s">
        <v>19625</v>
      </c>
      <c r="L286" s="336" t="s">
        <v>19098</v>
      </c>
      <c r="M286" s="521"/>
      <c r="N286" s="540"/>
      <c r="O286" s="9"/>
      <c r="P286" s="9"/>
      <c r="Q286" s="9"/>
      <c r="R286" s="9"/>
      <c r="S286" s="9"/>
      <c r="T286" s="9"/>
      <c r="U286" s="9"/>
      <c r="V286" s="9"/>
      <c r="W286" s="9"/>
      <c r="X286" s="9"/>
      <c r="Y286" s="9"/>
      <c r="Z286" s="9"/>
    </row>
    <row r="287" spans="1:26" ht="16.5" customHeight="1">
      <c r="A287" s="726"/>
      <c r="B287" s="666"/>
      <c r="C287" s="666"/>
      <c r="D287" s="666"/>
      <c r="E287" s="336"/>
      <c r="F287" s="666"/>
      <c r="G287" s="666"/>
      <c r="H287" s="336" t="s">
        <v>19098</v>
      </c>
      <c r="I287" s="336" t="s">
        <v>19628</v>
      </c>
      <c r="J287" s="336" t="s">
        <v>19102</v>
      </c>
      <c r="K287" s="336" t="s">
        <v>19625</v>
      </c>
      <c r="L287" s="336" t="s">
        <v>19098</v>
      </c>
      <c r="M287" s="521"/>
      <c r="N287" s="540"/>
      <c r="O287" s="9"/>
      <c r="P287" s="9"/>
      <c r="Q287" s="9"/>
      <c r="R287" s="9"/>
      <c r="S287" s="9"/>
      <c r="T287" s="9"/>
      <c r="U287" s="9"/>
      <c r="V287" s="9"/>
      <c r="W287" s="9"/>
      <c r="X287" s="9"/>
      <c r="Y287" s="9"/>
      <c r="Z287" s="9"/>
    </row>
    <row r="288" spans="1:26" ht="16.5" customHeight="1">
      <c r="A288" s="847">
        <v>17058</v>
      </c>
      <c r="B288" s="756"/>
      <c r="C288" s="820" t="s">
        <v>19630</v>
      </c>
      <c r="D288" s="820" t="s">
        <v>19632</v>
      </c>
      <c r="E288" s="336"/>
      <c r="F288" s="820" t="s">
        <v>17291</v>
      </c>
      <c r="G288" s="820" t="s">
        <v>17299</v>
      </c>
      <c r="H288" s="336" t="s">
        <v>19098</v>
      </c>
      <c r="I288" s="336" t="s">
        <v>15468</v>
      </c>
      <c r="J288" s="336" t="s">
        <v>19102</v>
      </c>
      <c r="K288" s="336" t="s">
        <v>14730</v>
      </c>
      <c r="L288" s="336" t="s">
        <v>19098</v>
      </c>
      <c r="M288" s="521"/>
      <c r="N288" s="540"/>
      <c r="O288" s="9"/>
      <c r="P288" s="9"/>
      <c r="Q288" s="9"/>
      <c r="R288" s="9"/>
      <c r="S288" s="9"/>
      <c r="T288" s="9"/>
      <c r="U288" s="9"/>
      <c r="V288" s="9"/>
      <c r="W288" s="9"/>
      <c r="X288" s="9"/>
      <c r="Y288" s="9"/>
      <c r="Z288" s="9"/>
    </row>
    <row r="289" spans="1:26" ht="16.5" customHeight="1">
      <c r="A289" s="848"/>
      <c r="B289" s="665"/>
      <c r="C289" s="665"/>
      <c r="D289" s="665"/>
      <c r="E289" s="336"/>
      <c r="F289" s="665"/>
      <c r="G289" s="665"/>
      <c r="H289" s="336" t="s">
        <v>19098</v>
      </c>
      <c r="I289" s="336" t="s">
        <v>19633</v>
      </c>
      <c r="J289" s="336" t="s">
        <v>19100</v>
      </c>
      <c r="K289" s="336" t="s">
        <v>15473</v>
      </c>
      <c r="L289" s="336" t="s">
        <v>19098</v>
      </c>
      <c r="M289" s="521"/>
      <c r="N289" s="540"/>
      <c r="O289" s="9"/>
      <c r="P289" s="9"/>
      <c r="Q289" s="9"/>
      <c r="R289" s="9"/>
      <c r="S289" s="9"/>
      <c r="T289" s="9"/>
      <c r="U289" s="9"/>
      <c r="V289" s="9"/>
      <c r="W289" s="9"/>
      <c r="X289" s="9"/>
      <c r="Y289" s="9"/>
      <c r="Z289" s="9"/>
    </row>
    <row r="290" spans="1:26" ht="16.5" customHeight="1">
      <c r="A290" s="848"/>
      <c r="B290" s="665"/>
      <c r="C290" s="665"/>
      <c r="D290" s="665"/>
      <c r="E290" s="336"/>
      <c r="F290" s="665"/>
      <c r="G290" s="665"/>
      <c r="H290" s="336" t="s">
        <v>19098</v>
      </c>
      <c r="I290" s="336" t="s">
        <v>19634</v>
      </c>
      <c r="J290" s="336" t="s">
        <v>19100</v>
      </c>
      <c r="K290" s="336" t="s">
        <v>15473</v>
      </c>
      <c r="L290" s="336" t="s">
        <v>19098</v>
      </c>
      <c r="M290" s="521"/>
      <c r="N290" s="540"/>
      <c r="O290" s="9"/>
      <c r="P290" s="9"/>
      <c r="Q290" s="9"/>
      <c r="R290" s="9"/>
      <c r="S290" s="9"/>
      <c r="T290" s="9"/>
      <c r="U290" s="9"/>
      <c r="V290" s="9"/>
      <c r="W290" s="9"/>
      <c r="X290" s="9"/>
      <c r="Y290" s="9"/>
      <c r="Z290" s="9"/>
    </row>
    <row r="291" spans="1:26" ht="16.5" customHeight="1">
      <c r="A291" s="726"/>
      <c r="B291" s="666"/>
      <c r="C291" s="666"/>
      <c r="D291" s="666"/>
      <c r="E291" s="336"/>
      <c r="F291" s="666"/>
      <c r="G291" s="666"/>
      <c r="H291" s="336" t="s">
        <v>19098</v>
      </c>
      <c r="I291" s="336" t="s">
        <v>19635</v>
      </c>
      <c r="J291" s="336" t="s">
        <v>19100</v>
      </c>
      <c r="K291" s="336" t="s">
        <v>15473</v>
      </c>
      <c r="L291" s="336" t="s">
        <v>19098</v>
      </c>
      <c r="M291" s="521"/>
      <c r="N291" s="540"/>
      <c r="O291" s="9"/>
      <c r="P291" s="9"/>
      <c r="Q291" s="9"/>
      <c r="R291" s="9"/>
      <c r="S291" s="9"/>
      <c r="T291" s="9"/>
      <c r="U291" s="9"/>
      <c r="V291" s="9"/>
      <c r="W291" s="9"/>
      <c r="X291" s="9"/>
      <c r="Y291" s="9"/>
      <c r="Z291" s="9"/>
    </row>
    <row r="292" spans="1:26" ht="16.5" customHeight="1">
      <c r="A292" s="847">
        <v>17059</v>
      </c>
      <c r="B292" s="756"/>
      <c r="C292" s="820" t="s">
        <v>19638</v>
      </c>
      <c r="D292" s="820" t="s">
        <v>19639</v>
      </c>
      <c r="E292" s="336"/>
      <c r="F292" s="820" t="s">
        <v>17291</v>
      </c>
      <c r="G292" s="820" t="s">
        <v>17299</v>
      </c>
      <c r="H292" s="336" t="s">
        <v>19098</v>
      </c>
      <c r="I292" s="336" t="s">
        <v>15468</v>
      </c>
      <c r="J292" s="336" t="s">
        <v>19102</v>
      </c>
      <c r="K292" s="336" t="s">
        <v>14730</v>
      </c>
      <c r="L292" s="336" t="s">
        <v>19098</v>
      </c>
      <c r="M292" s="521"/>
      <c r="N292" s="540"/>
      <c r="O292" s="9"/>
      <c r="P292" s="9"/>
      <c r="Q292" s="9"/>
      <c r="R292" s="9"/>
      <c r="S292" s="9"/>
      <c r="T292" s="9"/>
      <c r="U292" s="9"/>
      <c r="V292" s="9"/>
      <c r="W292" s="9"/>
      <c r="X292" s="9"/>
      <c r="Y292" s="9"/>
      <c r="Z292" s="9"/>
    </row>
    <row r="293" spans="1:26" ht="16.5" customHeight="1">
      <c r="A293" s="848"/>
      <c r="B293" s="665"/>
      <c r="C293" s="665"/>
      <c r="D293" s="665"/>
      <c r="E293" s="336"/>
      <c r="F293" s="665"/>
      <c r="G293" s="665"/>
      <c r="H293" s="336" t="s">
        <v>19098</v>
      </c>
      <c r="I293" s="336" t="s">
        <v>19642</v>
      </c>
      <c r="J293" s="336" t="s">
        <v>19102</v>
      </c>
      <c r="K293" s="336" t="s">
        <v>19625</v>
      </c>
      <c r="L293" s="336" t="s">
        <v>19098</v>
      </c>
      <c r="M293" s="521"/>
      <c r="N293" s="540"/>
      <c r="O293" s="9"/>
      <c r="P293" s="9"/>
      <c r="Q293" s="9"/>
      <c r="R293" s="9"/>
      <c r="S293" s="9"/>
      <c r="T293" s="9"/>
      <c r="U293" s="9"/>
      <c r="V293" s="9"/>
      <c r="W293" s="9"/>
      <c r="X293" s="9"/>
      <c r="Y293" s="9"/>
      <c r="Z293" s="9"/>
    </row>
    <row r="294" spans="1:26" ht="16.5" customHeight="1">
      <c r="A294" s="726"/>
      <c r="B294" s="666"/>
      <c r="C294" s="666"/>
      <c r="D294" s="666"/>
      <c r="E294" s="336"/>
      <c r="F294" s="666"/>
      <c r="G294" s="666"/>
      <c r="H294" s="336" t="s">
        <v>19098</v>
      </c>
      <c r="I294" s="336" t="s">
        <v>19643</v>
      </c>
      <c r="J294" s="336" t="s">
        <v>19102</v>
      </c>
      <c r="K294" s="336" t="s">
        <v>19625</v>
      </c>
      <c r="L294" s="336" t="s">
        <v>19098</v>
      </c>
      <c r="M294" s="521"/>
      <c r="N294" s="540"/>
      <c r="O294" s="9"/>
      <c r="P294" s="9"/>
      <c r="Q294" s="9"/>
      <c r="R294" s="9"/>
      <c r="S294" s="9"/>
      <c r="T294" s="9"/>
      <c r="U294" s="9"/>
      <c r="V294" s="9"/>
      <c r="W294" s="9"/>
      <c r="X294" s="9"/>
      <c r="Y294" s="9"/>
      <c r="Z294" s="9"/>
    </row>
    <row r="295" spans="1:26" ht="16.5" customHeight="1">
      <c r="A295" s="847">
        <v>17060</v>
      </c>
      <c r="B295" s="756"/>
      <c r="C295" s="857" t="s">
        <v>19644</v>
      </c>
      <c r="D295" s="820" t="s">
        <v>19645</v>
      </c>
      <c r="E295" s="336"/>
      <c r="F295" s="820" t="s">
        <v>17291</v>
      </c>
      <c r="G295" s="820" t="s">
        <v>17299</v>
      </c>
      <c r="H295" s="336" t="s">
        <v>19098</v>
      </c>
      <c r="I295" s="336" t="s">
        <v>15090</v>
      </c>
      <c r="J295" s="336" t="s">
        <v>19102</v>
      </c>
      <c r="K295" s="336"/>
      <c r="L295" s="336" t="s">
        <v>19098</v>
      </c>
      <c r="M295" s="521"/>
      <c r="N295" s="853" t="s">
        <v>19646</v>
      </c>
      <c r="O295" s="9"/>
      <c r="P295" s="9"/>
      <c r="Q295" s="9"/>
      <c r="R295" s="9"/>
      <c r="S295" s="9"/>
      <c r="T295" s="9"/>
      <c r="U295" s="9"/>
      <c r="V295" s="9"/>
      <c r="W295" s="9"/>
      <c r="X295" s="9"/>
      <c r="Y295" s="9"/>
      <c r="Z295" s="9"/>
    </row>
    <row r="296" spans="1:26" ht="16.5" customHeight="1">
      <c r="A296" s="848"/>
      <c r="B296" s="665"/>
      <c r="C296" s="665"/>
      <c r="D296" s="665"/>
      <c r="E296" s="336"/>
      <c r="F296" s="665"/>
      <c r="G296" s="665"/>
      <c r="H296" s="336" t="s">
        <v>19098</v>
      </c>
      <c r="I296" s="336" t="s">
        <v>13006</v>
      </c>
      <c r="J296" s="336" t="s">
        <v>19102</v>
      </c>
      <c r="K296" s="336" t="s">
        <v>14698</v>
      </c>
      <c r="L296" s="336" t="s">
        <v>19098</v>
      </c>
      <c r="M296" s="521"/>
      <c r="N296" s="851"/>
      <c r="O296" s="9"/>
      <c r="P296" s="9"/>
      <c r="Q296" s="9"/>
      <c r="R296" s="9"/>
      <c r="S296" s="9"/>
      <c r="T296" s="9"/>
      <c r="U296" s="9"/>
      <c r="V296" s="9"/>
      <c r="W296" s="9"/>
      <c r="X296" s="9"/>
      <c r="Y296" s="9"/>
      <c r="Z296" s="9"/>
    </row>
    <row r="297" spans="1:26" ht="16.5" customHeight="1">
      <c r="A297" s="848"/>
      <c r="B297" s="665"/>
      <c r="C297" s="665"/>
      <c r="D297" s="665"/>
      <c r="E297" s="336"/>
      <c r="F297" s="665"/>
      <c r="G297" s="665"/>
      <c r="H297" s="336" t="s">
        <v>19098</v>
      </c>
      <c r="I297" s="336" t="s">
        <v>13108</v>
      </c>
      <c r="J297" s="336" t="s">
        <v>19102</v>
      </c>
      <c r="K297" s="336" t="s">
        <v>14730</v>
      </c>
      <c r="L297" s="336" t="s">
        <v>19098</v>
      </c>
      <c r="M297" s="521"/>
      <c r="N297" s="851"/>
      <c r="O297" s="9"/>
      <c r="P297" s="9"/>
      <c r="Q297" s="9"/>
      <c r="R297" s="9"/>
      <c r="S297" s="9"/>
      <c r="T297" s="9"/>
      <c r="U297" s="9"/>
      <c r="V297" s="9"/>
      <c r="W297" s="9"/>
      <c r="X297" s="9"/>
      <c r="Y297" s="9"/>
      <c r="Z297" s="9"/>
    </row>
    <row r="298" spans="1:26" ht="16.5" customHeight="1">
      <c r="A298" s="848"/>
      <c r="B298" s="665"/>
      <c r="C298" s="665"/>
      <c r="D298" s="665"/>
      <c r="E298" s="336"/>
      <c r="F298" s="665"/>
      <c r="G298" s="665"/>
      <c r="H298" s="336" t="s">
        <v>19098</v>
      </c>
      <c r="I298" s="336" t="s">
        <v>18345</v>
      </c>
      <c r="J298" s="336" t="s">
        <v>19100</v>
      </c>
      <c r="K298" s="336" t="s">
        <v>15473</v>
      </c>
      <c r="L298" s="336" t="s">
        <v>19098</v>
      </c>
      <c r="M298" s="521"/>
      <c r="N298" s="851"/>
      <c r="O298" s="9"/>
      <c r="P298" s="9"/>
      <c r="Q298" s="9"/>
      <c r="R298" s="9"/>
      <c r="S298" s="9"/>
      <c r="T298" s="9"/>
      <c r="U298" s="9"/>
      <c r="V298" s="9"/>
      <c r="W298" s="9"/>
      <c r="X298" s="9"/>
      <c r="Y298" s="9"/>
      <c r="Z298" s="9"/>
    </row>
    <row r="299" spans="1:26" ht="16.5" customHeight="1">
      <c r="A299" s="848"/>
      <c r="B299" s="665"/>
      <c r="C299" s="665"/>
      <c r="D299" s="665"/>
      <c r="E299" s="336"/>
      <c r="F299" s="665"/>
      <c r="G299" s="665"/>
      <c r="H299" s="336" t="s">
        <v>19098</v>
      </c>
      <c r="I299" s="336" t="s">
        <v>18348</v>
      </c>
      <c r="J299" s="336" t="s">
        <v>19100</v>
      </c>
      <c r="K299" s="336" t="s">
        <v>15473</v>
      </c>
      <c r="L299" s="336" t="s">
        <v>19098</v>
      </c>
      <c r="M299" s="521"/>
      <c r="N299" s="851"/>
      <c r="O299" s="9"/>
      <c r="P299" s="9"/>
      <c r="Q299" s="9"/>
      <c r="R299" s="9"/>
      <c r="S299" s="9"/>
      <c r="T299" s="9"/>
      <c r="U299" s="9"/>
      <c r="V299" s="9"/>
      <c r="W299" s="9"/>
      <c r="X299" s="9"/>
      <c r="Y299" s="9"/>
      <c r="Z299" s="9"/>
    </row>
    <row r="300" spans="1:26" ht="16.5" customHeight="1">
      <c r="A300" s="848"/>
      <c r="B300" s="665"/>
      <c r="C300" s="665"/>
      <c r="D300" s="665"/>
      <c r="E300" s="336"/>
      <c r="F300" s="665"/>
      <c r="G300" s="665"/>
      <c r="H300" s="336" t="s">
        <v>19098</v>
      </c>
      <c r="I300" s="336" t="s">
        <v>19655</v>
      </c>
      <c r="J300" s="336" t="s">
        <v>19100</v>
      </c>
      <c r="K300" s="336" t="s">
        <v>15473</v>
      </c>
      <c r="L300" s="336" t="s">
        <v>19098</v>
      </c>
      <c r="M300" s="521"/>
      <c r="N300" s="851"/>
      <c r="O300" s="9"/>
      <c r="P300" s="9"/>
      <c r="Q300" s="9"/>
      <c r="R300" s="9"/>
      <c r="S300" s="9"/>
      <c r="T300" s="9"/>
      <c r="U300" s="9"/>
      <c r="V300" s="9"/>
      <c r="W300" s="9"/>
      <c r="X300" s="9"/>
      <c r="Y300" s="9"/>
      <c r="Z300" s="9"/>
    </row>
    <row r="301" spans="1:26" ht="16.5" customHeight="1">
      <c r="A301" s="848"/>
      <c r="B301" s="665"/>
      <c r="C301" s="665"/>
      <c r="D301" s="665"/>
      <c r="E301" s="336"/>
      <c r="F301" s="665"/>
      <c r="G301" s="665"/>
      <c r="H301" s="336" t="s">
        <v>19098</v>
      </c>
      <c r="I301" s="336" t="s">
        <v>19658</v>
      </c>
      <c r="J301" s="336" t="s">
        <v>19100</v>
      </c>
      <c r="K301" s="336" t="s">
        <v>15473</v>
      </c>
      <c r="L301" s="336" t="s">
        <v>19098</v>
      </c>
      <c r="M301" s="521"/>
      <c r="N301" s="851"/>
      <c r="O301" s="9"/>
      <c r="P301" s="9"/>
      <c r="Q301" s="9"/>
      <c r="R301" s="9"/>
      <c r="S301" s="9"/>
      <c r="T301" s="9"/>
      <c r="U301" s="9"/>
      <c r="V301" s="9"/>
      <c r="W301" s="9"/>
      <c r="X301" s="9"/>
      <c r="Y301" s="9"/>
      <c r="Z301" s="9"/>
    </row>
    <row r="302" spans="1:26" ht="16.5" customHeight="1">
      <c r="A302" s="726"/>
      <c r="B302" s="666"/>
      <c r="C302" s="666"/>
      <c r="D302" s="666"/>
      <c r="E302" s="336"/>
      <c r="F302" s="666"/>
      <c r="G302" s="666"/>
      <c r="H302" s="336" t="s">
        <v>19098</v>
      </c>
      <c r="I302" s="336" t="s">
        <v>15098</v>
      </c>
      <c r="J302" s="336" t="s">
        <v>19102</v>
      </c>
      <c r="K302" s="336"/>
      <c r="L302" s="336" t="s">
        <v>19098</v>
      </c>
      <c r="M302" s="521"/>
      <c r="N302" s="846"/>
      <c r="O302" s="9"/>
      <c r="P302" s="9"/>
      <c r="Q302" s="9"/>
      <c r="R302" s="9"/>
      <c r="S302" s="9"/>
      <c r="T302" s="9"/>
      <c r="U302" s="9"/>
      <c r="V302" s="9"/>
      <c r="W302" s="9"/>
      <c r="X302" s="9"/>
      <c r="Y302" s="9"/>
      <c r="Z302" s="9"/>
    </row>
    <row r="303" spans="1:26" ht="16.5" customHeight="1">
      <c r="A303" s="847">
        <v>17061</v>
      </c>
      <c r="B303" s="756"/>
      <c r="C303" s="820" t="s">
        <v>19659</v>
      </c>
      <c r="D303" s="820" t="s">
        <v>19660</v>
      </c>
      <c r="E303" s="336"/>
      <c r="F303" s="820" t="s">
        <v>17291</v>
      </c>
      <c r="G303" s="820" t="s">
        <v>17299</v>
      </c>
      <c r="H303" s="336" t="s">
        <v>19098</v>
      </c>
      <c r="I303" s="336" t="s">
        <v>13006</v>
      </c>
      <c r="J303" s="336" t="s">
        <v>19102</v>
      </c>
      <c r="K303" s="336" t="s">
        <v>14698</v>
      </c>
      <c r="L303" s="336" t="s">
        <v>19098</v>
      </c>
      <c r="M303" s="521"/>
      <c r="N303" s="540"/>
      <c r="O303" s="9"/>
      <c r="P303" s="9"/>
      <c r="Q303" s="9"/>
      <c r="R303" s="9"/>
      <c r="S303" s="9"/>
      <c r="T303" s="9"/>
      <c r="U303" s="9"/>
      <c r="V303" s="9"/>
      <c r="W303" s="9"/>
      <c r="X303" s="9"/>
      <c r="Y303" s="9"/>
      <c r="Z303" s="9"/>
    </row>
    <row r="304" spans="1:26" ht="16.5" customHeight="1">
      <c r="A304" s="848"/>
      <c r="B304" s="665"/>
      <c r="C304" s="665"/>
      <c r="D304" s="665"/>
      <c r="E304" s="336"/>
      <c r="F304" s="665"/>
      <c r="G304" s="665"/>
      <c r="H304" s="336" t="s">
        <v>19098</v>
      </c>
      <c r="I304" s="336" t="s">
        <v>16390</v>
      </c>
      <c r="J304" s="336" t="s">
        <v>19102</v>
      </c>
      <c r="K304" s="336" t="s">
        <v>16391</v>
      </c>
      <c r="L304" s="336" t="s">
        <v>19098</v>
      </c>
      <c r="M304" s="521"/>
      <c r="N304" s="540"/>
      <c r="O304" s="9"/>
      <c r="P304" s="9"/>
      <c r="Q304" s="9"/>
      <c r="R304" s="9"/>
      <c r="S304" s="9"/>
      <c r="T304" s="9"/>
      <c r="U304" s="9"/>
      <c r="V304" s="9"/>
      <c r="W304" s="9"/>
      <c r="X304" s="9"/>
      <c r="Y304" s="9"/>
      <c r="Z304" s="9"/>
    </row>
    <row r="305" spans="1:26" ht="16.5" customHeight="1">
      <c r="A305" s="726"/>
      <c r="B305" s="666"/>
      <c r="C305" s="666"/>
      <c r="D305" s="666"/>
      <c r="E305" s="336"/>
      <c r="F305" s="666"/>
      <c r="G305" s="666"/>
      <c r="H305" s="336" t="s">
        <v>19098</v>
      </c>
      <c r="I305" s="336" t="s">
        <v>17969</v>
      </c>
      <c r="J305" s="336" t="s">
        <v>19102</v>
      </c>
      <c r="K305" s="336" t="s">
        <v>16391</v>
      </c>
      <c r="L305" s="336" t="s">
        <v>19098</v>
      </c>
      <c r="M305" s="521"/>
      <c r="N305" s="540"/>
      <c r="O305" s="9"/>
      <c r="P305" s="9"/>
      <c r="Q305" s="9"/>
      <c r="R305" s="9"/>
      <c r="S305" s="9"/>
      <c r="T305" s="9"/>
      <c r="U305" s="9"/>
      <c r="V305" s="9"/>
      <c r="W305" s="9"/>
      <c r="X305" s="9"/>
      <c r="Y305" s="9"/>
      <c r="Z305" s="9"/>
    </row>
    <row r="306" spans="1:26" ht="16.5" customHeight="1">
      <c r="A306" s="847">
        <v>17062</v>
      </c>
      <c r="B306" s="756"/>
      <c r="C306" s="857" t="s">
        <v>19661</v>
      </c>
      <c r="D306" s="820" t="s">
        <v>19662</v>
      </c>
      <c r="E306" s="336"/>
      <c r="F306" s="820" t="s">
        <v>17291</v>
      </c>
      <c r="G306" s="820" t="s">
        <v>17299</v>
      </c>
      <c r="H306" s="336" t="s">
        <v>19098</v>
      </c>
      <c r="I306" s="336" t="s">
        <v>13006</v>
      </c>
      <c r="J306" s="336" t="s">
        <v>19102</v>
      </c>
      <c r="K306" s="336" t="s">
        <v>14698</v>
      </c>
      <c r="L306" s="336" t="s">
        <v>19098</v>
      </c>
      <c r="M306" s="521"/>
      <c r="N306" s="540"/>
      <c r="O306" s="9"/>
      <c r="P306" s="9"/>
      <c r="Q306" s="9"/>
      <c r="R306" s="9"/>
      <c r="S306" s="9"/>
      <c r="T306" s="9"/>
      <c r="U306" s="9"/>
      <c r="V306" s="9"/>
      <c r="W306" s="9"/>
      <c r="X306" s="9"/>
      <c r="Y306" s="9"/>
      <c r="Z306" s="9"/>
    </row>
    <row r="307" spans="1:26" ht="16.5" customHeight="1">
      <c r="A307" s="848"/>
      <c r="B307" s="665"/>
      <c r="C307" s="665"/>
      <c r="D307" s="665"/>
      <c r="E307" s="336"/>
      <c r="F307" s="665"/>
      <c r="G307" s="665"/>
      <c r="H307" s="336" t="s">
        <v>19098</v>
      </c>
      <c r="I307" s="336" t="s">
        <v>13108</v>
      </c>
      <c r="J307" s="336" t="s">
        <v>19102</v>
      </c>
      <c r="K307" s="336" t="s">
        <v>14730</v>
      </c>
      <c r="L307" s="336" t="s">
        <v>19098</v>
      </c>
      <c r="M307" s="521"/>
      <c r="N307" s="540"/>
      <c r="O307" s="9"/>
      <c r="P307" s="9"/>
      <c r="Q307" s="9"/>
      <c r="R307" s="9"/>
      <c r="S307" s="9"/>
      <c r="T307" s="9"/>
      <c r="U307" s="9"/>
      <c r="V307" s="9"/>
      <c r="W307" s="9"/>
      <c r="X307" s="9"/>
      <c r="Y307" s="9"/>
      <c r="Z307" s="9"/>
    </row>
    <row r="308" spans="1:26" ht="16.5" customHeight="1">
      <c r="A308" s="848"/>
      <c r="B308" s="665"/>
      <c r="C308" s="665"/>
      <c r="D308" s="665"/>
      <c r="E308" s="336"/>
      <c r="F308" s="665"/>
      <c r="G308" s="665"/>
      <c r="H308" s="336" t="s">
        <v>19098</v>
      </c>
      <c r="I308" s="336" t="s">
        <v>18315</v>
      </c>
      <c r="J308" s="336" t="s">
        <v>19102</v>
      </c>
      <c r="K308" s="336" t="s">
        <v>18324</v>
      </c>
      <c r="L308" s="336" t="s">
        <v>19098</v>
      </c>
      <c r="M308" s="521"/>
      <c r="N308" s="540"/>
      <c r="O308" s="9"/>
      <c r="P308" s="9"/>
      <c r="Q308" s="9"/>
      <c r="R308" s="9"/>
      <c r="S308" s="9"/>
      <c r="T308" s="9"/>
      <c r="U308" s="9"/>
      <c r="V308" s="9"/>
      <c r="W308" s="9"/>
      <c r="X308" s="9"/>
      <c r="Y308" s="9"/>
      <c r="Z308" s="9"/>
    </row>
    <row r="309" spans="1:26" ht="16.5" customHeight="1">
      <c r="A309" s="848"/>
      <c r="B309" s="665"/>
      <c r="C309" s="665"/>
      <c r="D309" s="665"/>
      <c r="E309" s="336"/>
      <c r="F309" s="665"/>
      <c r="G309" s="665"/>
      <c r="H309" s="336" t="s">
        <v>19098</v>
      </c>
      <c r="I309" s="336" t="s">
        <v>18319</v>
      </c>
      <c r="J309" s="336" t="s">
        <v>19102</v>
      </c>
      <c r="K309" s="336" t="s">
        <v>18333</v>
      </c>
      <c r="L309" s="336" t="s">
        <v>19098</v>
      </c>
      <c r="M309" s="521"/>
      <c r="N309" s="540"/>
      <c r="O309" s="9"/>
      <c r="P309" s="9"/>
      <c r="Q309" s="9"/>
      <c r="R309" s="9"/>
      <c r="S309" s="9"/>
      <c r="T309" s="9"/>
      <c r="U309" s="9"/>
      <c r="V309" s="9"/>
      <c r="W309" s="9"/>
      <c r="X309" s="9"/>
      <c r="Y309" s="9"/>
      <c r="Z309" s="9"/>
    </row>
    <row r="310" spans="1:26" ht="16.5" customHeight="1">
      <c r="A310" s="848"/>
      <c r="B310" s="665"/>
      <c r="C310" s="665"/>
      <c r="D310" s="665"/>
      <c r="E310" s="336"/>
      <c r="F310" s="665"/>
      <c r="G310" s="665"/>
      <c r="H310" s="336" t="s">
        <v>19098</v>
      </c>
      <c r="I310" s="336" t="s">
        <v>18404</v>
      </c>
      <c r="J310" s="336" t="s">
        <v>19102</v>
      </c>
      <c r="K310" s="336" t="s">
        <v>18324</v>
      </c>
      <c r="L310" s="336" t="s">
        <v>19098</v>
      </c>
      <c r="M310" s="521"/>
      <c r="N310" s="540"/>
      <c r="O310" s="9"/>
      <c r="P310" s="9"/>
      <c r="Q310" s="9"/>
      <c r="R310" s="9"/>
      <c r="S310" s="9"/>
      <c r="T310" s="9"/>
      <c r="U310" s="9"/>
      <c r="V310" s="9"/>
      <c r="W310" s="9"/>
      <c r="X310" s="9"/>
      <c r="Y310" s="9"/>
      <c r="Z310" s="9"/>
    </row>
    <row r="311" spans="1:26" ht="16.5" customHeight="1">
      <c r="A311" s="726"/>
      <c r="B311" s="666"/>
      <c r="C311" s="666"/>
      <c r="D311" s="666"/>
      <c r="E311" s="336"/>
      <c r="F311" s="666"/>
      <c r="G311" s="666"/>
      <c r="H311" s="336" t="s">
        <v>19098</v>
      </c>
      <c r="I311" s="336" t="s">
        <v>18408</v>
      </c>
      <c r="J311" s="336" t="s">
        <v>19102</v>
      </c>
      <c r="K311" s="336" t="s">
        <v>18333</v>
      </c>
      <c r="L311" s="336" t="s">
        <v>19098</v>
      </c>
      <c r="M311" s="521"/>
      <c r="N311" s="540"/>
      <c r="O311" s="9"/>
      <c r="P311" s="9"/>
      <c r="Q311" s="9"/>
      <c r="R311" s="9"/>
      <c r="S311" s="9"/>
      <c r="T311" s="9"/>
      <c r="U311" s="9"/>
      <c r="V311" s="9"/>
      <c r="W311" s="9"/>
      <c r="X311" s="9"/>
      <c r="Y311" s="9"/>
      <c r="Z311" s="9"/>
    </row>
    <row r="312" spans="1:26" ht="16.5" customHeight="1">
      <c r="A312" s="847">
        <v>17063</v>
      </c>
      <c r="B312" s="756"/>
      <c r="C312" s="857" t="s">
        <v>19663</v>
      </c>
      <c r="D312" s="820" t="s">
        <v>19664</v>
      </c>
      <c r="E312" s="336"/>
      <c r="F312" s="820" t="s">
        <v>17291</v>
      </c>
      <c r="G312" s="820" t="s">
        <v>17299</v>
      </c>
      <c r="H312" s="336" t="s">
        <v>19098</v>
      </c>
      <c r="I312" s="336" t="s">
        <v>13006</v>
      </c>
      <c r="J312" s="336" t="s">
        <v>19102</v>
      </c>
      <c r="K312" s="336" t="s">
        <v>14698</v>
      </c>
      <c r="L312" s="336" t="s">
        <v>19098</v>
      </c>
      <c r="M312" s="521"/>
      <c r="N312" s="540"/>
      <c r="O312" s="9"/>
      <c r="P312" s="9"/>
      <c r="Q312" s="9"/>
      <c r="R312" s="9"/>
      <c r="S312" s="9"/>
      <c r="T312" s="9"/>
      <c r="U312" s="9"/>
      <c r="V312" s="9"/>
      <c r="W312" s="9"/>
      <c r="X312" s="9"/>
      <c r="Y312" s="9"/>
      <c r="Z312" s="9"/>
    </row>
    <row r="313" spans="1:26" ht="16.5" customHeight="1">
      <c r="A313" s="848"/>
      <c r="B313" s="665"/>
      <c r="C313" s="665"/>
      <c r="D313" s="665"/>
      <c r="E313" s="336"/>
      <c r="F313" s="665"/>
      <c r="G313" s="665"/>
      <c r="H313" s="336" t="s">
        <v>19098</v>
      </c>
      <c r="I313" s="336" t="s">
        <v>13108</v>
      </c>
      <c r="J313" s="336" t="s">
        <v>19102</v>
      </c>
      <c r="K313" s="336" t="s">
        <v>14730</v>
      </c>
      <c r="L313" s="336" t="s">
        <v>19098</v>
      </c>
      <c r="M313" s="521"/>
      <c r="N313" s="540"/>
      <c r="O313" s="9"/>
      <c r="P313" s="9"/>
      <c r="Q313" s="9"/>
      <c r="R313" s="9"/>
      <c r="S313" s="9"/>
      <c r="T313" s="9"/>
      <c r="U313" s="9"/>
      <c r="V313" s="9"/>
      <c r="W313" s="9"/>
      <c r="X313" s="9"/>
      <c r="Y313" s="9"/>
      <c r="Z313" s="9"/>
    </row>
    <row r="314" spans="1:26" ht="16.5" customHeight="1">
      <c r="A314" s="848"/>
      <c r="B314" s="665"/>
      <c r="C314" s="665"/>
      <c r="D314" s="665"/>
      <c r="E314" s="336"/>
      <c r="F314" s="665"/>
      <c r="G314" s="665"/>
      <c r="H314" s="336" t="s">
        <v>19098</v>
      </c>
      <c r="I314" s="336" t="s">
        <v>16484</v>
      </c>
      <c r="J314" s="336" t="s">
        <v>19102</v>
      </c>
      <c r="K314" s="336" t="s">
        <v>16471</v>
      </c>
      <c r="L314" s="336" t="s">
        <v>19098</v>
      </c>
      <c r="M314" s="521"/>
      <c r="N314" s="540"/>
      <c r="O314" s="9"/>
      <c r="P314" s="9"/>
      <c r="Q314" s="9"/>
      <c r="R314" s="9"/>
      <c r="S314" s="9"/>
      <c r="T314" s="9"/>
      <c r="U314" s="9"/>
      <c r="V314" s="9"/>
      <c r="W314" s="9"/>
      <c r="X314" s="9"/>
      <c r="Y314" s="9"/>
      <c r="Z314" s="9"/>
    </row>
    <row r="315" spans="1:26" ht="16.5" customHeight="1">
      <c r="A315" s="848"/>
      <c r="B315" s="665"/>
      <c r="C315" s="665"/>
      <c r="D315" s="665"/>
      <c r="E315" s="336"/>
      <c r="F315" s="665"/>
      <c r="G315" s="665"/>
      <c r="H315" s="336" t="s">
        <v>19098</v>
      </c>
      <c r="I315" s="336" t="s">
        <v>16486</v>
      </c>
      <c r="J315" s="336" t="s">
        <v>19102</v>
      </c>
      <c r="K315" s="336" t="s">
        <v>16471</v>
      </c>
      <c r="L315" s="336" t="s">
        <v>19098</v>
      </c>
      <c r="M315" s="521"/>
      <c r="N315" s="540"/>
      <c r="O315" s="9"/>
      <c r="P315" s="9"/>
      <c r="Q315" s="9"/>
      <c r="R315" s="9"/>
      <c r="S315" s="9"/>
      <c r="T315" s="9"/>
      <c r="U315" s="9"/>
      <c r="V315" s="9"/>
      <c r="W315" s="9"/>
      <c r="X315" s="9"/>
      <c r="Y315" s="9"/>
      <c r="Z315" s="9"/>
    </row>
    <row r="316" spans="1:26" ht="16.5" customHeight="1">
      <c r="A316" s="848"/>
      <c r="B316" s="665"/>
      <c r="C316" s="665"/>
      <c r="D316" s="665"/>
      <c r="E316" s="336"/>
      <c r="F316" s="665"/>
      <c r="G316" s="665"/>
      <c r="H316" s="336" t="s">
        <v>19098</v>
      </c>
      <c r="I316" s="336" t="s">
        <v>16469</v>
      </c>
      <c r="J316" s="336" t="s">
        <v>19102</v>
      </c>
      <c r="K316" s="336" t="s">
        <v>16471</v>
      </c>
      <c r="L316" s="336" t="s">
        <v>19098</v>
      </c>
      <c r="M316" s="521"/>
      <c r="N316" s="540"/>
      <c r="O316" s="9"/>
      <c r="P316" s="9"/>
      <c r="Q316" s="9"/>
      <c r="R316" s="9"/>
      <c r="S316" s="9"/>
      <c r="T316" s="9"/>
      <c r="U316" s="9"/>
      <c r="V316" s="9"/>
      <c r="W316" s="9"/>
      <c r="X316" s="9"/>
      <c r="Y316" s="9"/>
      <c r="Z316" s="9"/>
    </row>
    <row r="317" spans="1:26" ht="16.5" customHeight="1">
      <c r="A317" s="848"/>
      <c r="B317" s="665"/>
      <c r="C317" s="665"/>
      <c r="D317" s="665"/>
      <c r="E317" s="336"/>
      <c r="F317" s="665"/>
      <c r="G317" s="665"/>
      <c r="H317" s="336" t="s">
        <v>19098</v>
      </c>
      <c r="I317" s="336" t="s">
        <v>16443</v>
      </c>
      <c r="J317" s="336" t="s">
        <v>19102</v>
      </c>
      <c r="K317" s="336" t="s">
        <v>16476</v>
      </c>
      <c r="L317" s="336" t="s">
        <v>19098</v>
      </c>
      <c r="M317" s="521"/>
      <c r="N317" s="540"/>
      <c r="O317" s="9"/>
      <c r="P317" s="9"/>
      <c r="Q317" s="9"/>
      <c r="R317" s="9"/>
      <c r="S317" s="9"/>
      <c r="T317" s="9"/>
      <c r="U317" s="9"/>
      <c r="V317" s="9"/>
      <c r="W317" s="9"/>
      <c r="X317" s="9"/>
      <c r="Y317" s="9"/>
      <c r="Z317" s="9"/>
    </row>
    <row r="318" spans="1:26" ht="16.5" customHeight="1">
      <c r="A318" s="848"/>
      <c r="B318" s="665"/>
      <c r="C318" s="665"/>
      <c r="D318" s="665"/>
      <c r="E318" s="336"/>
      <c r="F318" s="665"/>
      <c r="G318" s="665"/>
      <c r="H318" s="336" t="s">
        <v>19098</v>
      </c>
      <c r="I318" s="336" t="s">
        <v>16445</v>
      </c>
      <c r="J318" s="336" t="s">
        <v>19102</v>
      </c>
      <c r="K318" s="336" t="s">
        <v>16476</v>
      </c>
      <c r="L318" s="336" t="s">
        <v>19098</v>
      </c>
      <c r="M318" s="521"/>
      <c r="N318" s="540"/>
      <c r="O318" s="9"/>
      <c r="P318" s="9"/>
      <c r="Q318" s="9"/>
      <c r="R318" s="9"/>
      <c r="S318" s="9"/>
      <c r="T318" s="9"/>
      <c r="U318" s="9"/>
      <c r="V318" s="9"/>
      <c r="W318" s="9"/>
      <c r="X318" s="9"/>
      <c r="Y318" s="9"/>
      <c r="Z318" s="9"/>
    </row>
    <row r="319" spans="1:26" ht="16.5" customHeight="1">
      <c r="A319" s="848"/>
      <c r="B319" s="665"/>
      <c r="C319" s="665"/>
      <c r="D319" s="665"/>
      <c r="E319" s="336"/>
      <c r="F319" s="665"/>
      <c r="G319" s="665"/>
      <c r="H319" s="336" t="s">
        <v>19098</v>
      </c>
      <c r="I319" s="336" t="s">
        <v>16450</v>
      </c>
      <c r="J319" s="336" t="s">
        <v>19102</v>
      </c>
      <c r="K319" s="336" t="s">
        <v>16476</v>
      </c>
      <c r="L319" s="336" t="s">
        <v>19098</v>
      </c>
      <c r="M319" s="521"/>
      <c r="N319" s="540"/>
      <c r="O319" s="9"/>
      <c r="P319" s="9"/>
      <c r="Q319" s="9"/>
      <c r="R319" s="9"/>
      <c r="S319" s="9"/>
      <c r="T319" s="9"/>
      <c r="U319" s="9"/>
      <c r="V319" s="9"/>
      <c r="W319" s="9"/>
      <c r="X319" s="9"/>
      <c r="Y319" s="9"/>
      <c r="Z319" s="9"/>
    </row>
    <row r="320" spans="1:26" ht="16.5" customHeight="1">
      <c r="A320" s="848"/>
      <c r="B320" s="665"/>
      <c r="C320" s="665"/>
      <c r="D320" s="665"/>
      <c r="E320" s="336"/>
      <c r="F320" s="665"/>
      <c r="G320" s="665"/>
      <c r="H320" s="336" t="s">
        <v>19098</v>
      </c>
      <c r="I320" s="336" t="s">
        <v>15456</v>
      </c>
      <c r="J320" s="336" t="s">
        <v>19102</v>
      </c>
      <c r="K320" s="336" t="s">
        <v>14698</v>
      </c>
      <c r="L320" s="336" t="s">
        <v>19098</v>
      </c>
      <c r="M320" s="521"/>
      <c r="N320" s="540"/>
      <c r="O320" s="9"/>
      <c r="P320" s="9"/>
      <c r="Q320" s="9"/>
      <c r="R320" s="9"/>
      <c r="S320" s="9"/>
      <c r="T320" s="9"/>
      <c r="U320" s="9"/>
      <c r="V320" s="9"/>
      <c r="W320" s="9"/>
      <c r="X320" s="9"/>
      <c r="Y320" s="9"/>
      <c r="Z320" s="9"/>
    </row>
    <row r="321" spans="1:26" ht="16.5" customHeight="1">
      <c r="A321" s="848"/>
      <c r="B321" s="665"/>
      <c r="C321" s="665"/>
      <c r="D321" s="665"/>
      <c r="E321" s="336"/>
      <c r="F321" s="665"/>
      <c r="G321" s="665"/>
      <c r="H321" s="336" t="s">
        <v>19098</v>
      </c>
      <c r="I321" s="336" t="s">
        <v>15468</v>
      </c>
      <c r="J321" s="336" t="s">
        <v>19102</v>
      </c>
      <c r="K321" s="336" t="s">
        <v>14730</v>
      </c>
      <c r="L321" s="336" t="s">
        <v>19098</v>
      </c>
      <c r="M321" s="521"/>
      <c r="N321" s="540"/>
      <c r="O321" s="9"/>
      <c r="P321" s="9"/>
      <c r="Q321" s="9"/>
      <c r="R321" s="9"/>
      <c r="S321" s="9"/>
      <c r="T321" s="9"/>
      <c r="U321" s="9"/>
      <c r="V321" s="9"/>
      <c r="W321" s="9"/>
      <c r="X321" s="9"/>
      <c r="Y321" s="9"/>
      <c r="Z321" s="9"/>
    </row>
    <row r="322" spans="1:26" ht="16.5" customHeight="1">
      <c r="A322" s="848"/>
      <c r="B322" s="665"/>
      <c r="C322" s="665"/>
      <c r="D322" s="665"/>
      <c r="E322" s="336"/>
      <c r="F322" s="665"/>
      <c r="G322" s="665"/>
      <c r="H322" s="336" t="s">
        <v>19098</v>
      </c>
      <c r="I322" s="336" t="s">
        <v>16566</v>
      </c>
      <c r="J322" s="336" t="s">
        <v>19102</v>
      </c>
      <c r="K322" s="336" t="s">
        <v>16471</v>
      </c>
      <c r="L322" s="336" t="s">
        <v>19098</v>
      </c>
      <c r="M322" s="521"/>
      <c r="N322" s="540"/>
      <c r="O322" s="9"/>
      <c r="P322" s="9"/>
      <c r="Q322" s="9"/>
      <c r="R322" s="9"/>
      <c r="S322" s="9"/>
      <c r="T322" s="9"/>
      <c r="U322" s="9"/>
      <c r="V322" s="9"/>
      <c r="W322" s="9"/>
      <c r="X322" s="9"/>
      <c r="Y322" s="9"/>
      <c r="Z322" s="9"/>
    </row>
    <row r="323" spans="1:26" ht="16.5" customHeight="1">
      <c r="A323" s="848"/>
      <c r="B323" s="665"/>
      <c r="C323" s="665"/>
      <c r="D323" s="665"/>
      <c r="E323" s="336"/>
      <c r="F323" s="665"/>
      <c r="G323" s="665"/>
      <c r="H323" s="336" t="s">
        <v>19098</v>
      </c>
      <c r="I323" s="336" t="s">
        <v>16572</v>
      </c>
      <c r="J323" s="336" t="s">
        <v>19102</v>
      </c>
      <c r="K323" s="336" t="s">
        <v>16471</v>
      </c>
      <c r="L323" s="336" t="s">
        <v>19098</v>
      </c>
      <c r="M323" s="521"/>
      <c r="N323" s="540"/>
      <c r="O323" s="9"/>
      <c r="P323" s="9"/>
      <c r="Q323" s="9"/>
      <c r="R323" s="9"/>
      <c r="S323" s="9"/>
      <c r="T323" s="9"/>
      <c r="U323" s="9"/>
      <c r="V323" s="9"/>
      <c r="W323" s="9"/>
      <c r="X323" s="9"/>
      <c r="Y323" s="9"/>
      <c r="Z323" s="9"/>
    </row>
    <row r="324" spans="1:26" ht="16.5" customHeight="1">
      <c r="A324" s="848"/>
      <c r="B324" s="665"/>
      <c r="C324" s="665"/>
      <c r="D324" s="665"/>
      <c r="E324" s="336"/>
      <c r="F324" s="665"/>
      <c r="G324" s="665"/>
      <c r="H324" s="336" t="s">
        <v>19098</v>
      </c>
      <c r="I324" s="336" t="s">
        <v>16575</v>
      </c>
      <c r="J324" s="336" t="s">
        <v>19102</v>
      </c>
      <c r="K324" s="336" t="s">
        <v>16471</v>
      </c>
      <c r="L324" s="336" t="s">
        <v>19098</v>
      </c>
      <c r="M324" s="521"/>
      <c r="N324" s="540"/>
      <c r="O324" s="9"/>
      <c r="P324" s="9"/>
      <c r="Q324" s="9"/>
      <c r="R324" s="9"/>
      <c r="S324" s="9"/>
      <c r="T324" s="9"/>
      <c r="U324" s="9"/>
      <c r="V324" s="9"/>
      <c r="W324" s="9"/>
      <c r="X324" s="9"/>
      <c r="Y324" s="9"/>
      <c r="Z324" s="9"/>
    </row>
    <row r="325" spans="1:26" ht="16.5" customHeight="1">
      <c r="A325" s="848"/>
      <c r="B325" s="665"/>
      <c r="C325" s="665"/>
      <c r="D325" s="665"/>
      <c r="E325" s="336"/>
      <c r="F325" s="665"/>
      <c r="G325" s="665"/>
      <c r="H325" s="336" t="s">
        <v>19098</v>
      </c>
      <c r="I325" s="336" t="s">
        <v>16536</v>
      </c>
      <c r="J325" s="336" t="s">
        <v>19102</v>
      </c>
      <c r="K325" s="336" t="s">
        <v>16476</v>
      </c>
      <c r="L325" s="336" t="s">
        <v>19098</v>
      </c>
      <c r="M325" s="521"/>
      <c r="N325" s="540"/>
      <c r="O325" s="9"/>
      <c r="P325" s="9"/>
      <c r="Q325" s="9"/>
      <c r="R325" s="9"/>
      <c r="S325" s="9"/>
      <c r="T325" s="9"/>
      <c r="U325" s="9"/>
      <c r="V325" s="9"/>
      <c r="W325" s="9"/>
      <c r="X325" s="9"/>
      <c r="Y325" s="9"/>
      <c r="Z325" s="9"/>
    </row>
    <row r="326" spans="1:26" ht="16.5" customHeight="1">
      <c r="A326" s="848"/>
      <c r="B326" s="665"/>
      <c r="C326" s="665"/>
      <c r="D326" s="665"/>
      <c r="E326" s="336"/>
      <c r="F326" s="665"/>
      <c r="G326" s="665"/>
      <c r="H326" s="336" t="s">
        <v>19098</v>
      </c>
      <c r="I326" s="336" t="s">
        <v>16537</v>
      </c>
      <c r="J326" s="336" t="s">
        <v>19102</v>
      </c>
      <c r="K326" s="336" t="s">
        <v>16476</v>
      </c>
      <c r="L326" s="336" t="s">
        <v>19098</v>
      </c>
      <c r="M326" s="521"/>
      <c r="N326" s="540"/>
      <c r="O326" s="9"/>
      <c r="P326" s="9"/>
      <c r="Q326" s="9"/>
      <c r="R326" s="9"/>
      <c r="S326" s="9"/>
      <c r="T326" s="9"/>
      <c r="U326" s="9"/>
      <c r="V326" s="9"/>
      <c r="W326" s="9"/>
      <c r="X326" s="9"/>
      <c r="Y326" s="9"/>
      <c r="Z326" s="9"/>
    </row>
    <row r="327" spans="1:26" ht="16.5" customHeight="1">
      <c r="A327" s="726"/>
      <c r="B327" s="666"/>
      <c r="C327" s="666"/>
      <c r="D327" s="666"/>
      <c r="E327" s="336"/>
      <c r="F327" s="666"/>
      <c r="G327" s="666"/>
      <c r="H327" s="336" t="s">
        <v>19098</v>
      </c>
      <c r="I327" s="336" t="s">
        <v>16538</v>
      </c>
      <c r="J327" s="336" t="s">
        <v>19102</v>
      </c>
      <c r="K327" s="336" t="s">
        <v>16476</v>
      </c>
      <c r="L327" s="336" t="s">
        <v>19098</v>
      </c>
      <c r="M327" s="521"/>
      <c r="N327" s="540"/>
      <c r="O327" s="9"/>
      <c r="P327" s="9"/>
      <c r="Q327" s="9"/>
      <c r="R327" s="9"/>
      <c r="S327" s="9"/>
      <c r="T327" s="9"/>
      <c r="U327" s="9"/>
      <c r="V327" s="9"/>
      <c r="W327" s="9"/>
      <c r="X327" s="9"/>
      <c r="Y327" s="9"/>
      <c r="Z327" s="9"/>
    </row>
    <row r="328" spans="1:26" ht="16.5" customHeight="1">
      <c r="A328" s="847">
        <v>17064</v>
      </c>
      <c r="B328" s="756"/>
      <c r="C328" s="820" t="s">
        <v>19665</v>
      </c>
      <c r="D328" s="820" t="s">
        <v>19666</v>
      </c>
      <c r="E328" s="336"/>
      <c r="F328" s="820" t="s">
        <v>17291</v>
      </c>
      <c r="G328" s="820" t="s">
        <v>17299</v>
      </c>
      <c r="H328" s="336" t="s">
        <v>19098</v>
      </c>
      <c r="I328" s="336" t="s">
        <v>13006</v>
      </c>
      <c r="J328" s="336" t="s">
        <v>19102</v>
      </c>
      <c r="K328" s="336" t="s">
        <v>14698</v>
      </c>
      <c r="L328" s="336" t="s">
        <v>19098</v>
      </c>
      <c r="M328" s="521"/>
      <c r="N328" s="540"/>
      <c r="O328" s="9"/>
      <c r="P328" s="9"/>
      <c r="Q328" s="9"/>
      <c r="R328" s="9"/>
      <c r="S328" s="9"/>
      <c r="T328" s="9"/>
      <c r="U328" s="9"/>
      <c r="V328" s="9"/>
      <c r="W328" s="9"/>
      <c r="X328" s="9"/>
      <c r="Y328" s="9"/>
      <c r="Z328" s="9"/>
    </row>
    <row r="329" spans="1:26" ht="16.5" customHeight="1">
      <c r="A329" s="848"/>
      <c r="B329" s="665"/>
      <c r="C329" s="665"/>
      <c r="D329" s="665"/>
      <c r="E329" s="336"/>
      <c r="F329" s="665"/>
      <c r="G329" s="665"/>
      <c r="H329" s="336" t="s">
        <v>19098</v>
      </c>
      <c r="I329" s="336" t="s">
        <v>19667</v>
      </c>
      <c r="J329" s="336" t="s">
        <v>19102</v>
      </c>
      <c r="K329" s="336" t="s">
        <v>19668</v>
      </c>
      <c r="L329" s="336" t="s">
        <v>19098</v>
      </c>
      <c r="M329" s="521"/>
      <c r="N329" s="540"/>
      <c r="O329" s="9"/>
      <c r="P329" s="9"/>
      <c r="Q329" s="9"/>
      <c r="R329" s="9"/>
      <c r="S329" s="9"/>
      <c r="T329" s="9"/>
      <c r="U329" s="9"/>
      <c r="V329" s="9"/>
      <c r="W329" s="9"/>
      <c r="X329" s="9"/>
      <c r="Y329" s="9"/>
      <c r="Z329" s="9"/>
    </row>
    <row r="330" spans="1:26" ht="16.5" customHeight="1">
      <c r="A330" s="848"/>
      <c r="B330" s="665"/>
      <c r="C330" s="665"/>
      <c r="D330" s="665"/>
      <c r="E330" s="336"/>
      <c r="F330" s="665"/>
      <c r="G330" s="665"/>
      <c r="H330" s="336" t="s">
        <v>19098</v>
      </c>
      <c r="I330" s="336" t="s">
        <v>19669</v>
      </c>
      <c r="J330" s="336" t="s">
        <v>19102</v>
      </c>
      <c r="K330" s="336" t="s">
        <v>19668</v>
      </c>
      <c r="L330" s="336" t="s">
        <v>19098</v>
      </c>
      <c r="M330" s="521"/>
      <c r="N330" s="540"/>
      <c r="O330" s="9"/>
      <c r="P330" s="9"/>
      <c r="Q330" s="9"/>
      <c r="R330" s="9"/>
      <c r="S330" s="9"/>
      <c r="T330" s="9"/>
      <c r="U330" s="9"/>
      <c r="V330" s="9"/>
      <c r="W330" s="9"/>
      <c r="X330" s="9"/>
      <c r="Y330" s="9"/>
      <c r="Z330" s="9"/>
    </row>
    <row r="331" spans="1:26" ht="16.5" customHeight="1">
      <c r="A331" s="726"/>
      <c r="B331" s="666"/>
      <c r="C331" s="666"/>
      <c r="D331" s="666"/>
      <c r="E331" s="336"/>
      <c r="F331" s="666"/>
      <c r="G331" s="666"/>
      <c r="H331" s="336" t="s">
        <v>19098</v>
      </c>
      <c r="I331" s="336" t="s">
        <v>19670</v>
      </c>
      <c r="J331" s="336" t="s">
        <v>19102</v>
      </c>
      <c r="K331" s="336" t="s">
        <v>19668</v>
      </c>
      <c r="L331" s="336" t="s">
        <v>19098</v>
      </c>
      <c r="M331" s="836" t="s">
        <v>19671</v>
      </c>
      <c r="N331" s="540"/>
      <c r="O331" s="9"/>
      <c r="P331" s="9"/>
      <c r="Q331" s="9"/>
      <c r="R331" s="9"/>
      <c r="S331" s="9"/>
      <c r="T331" s="9"/>
      <c r="U331" s="9"/>
      <c r="V331" s="9"/>
      <c r="W331" s="9"/>
      <c r="X331" s="9"/>
      <c r="Y331" s="9"/>
      <c r="Z331" s="9"/>
    </row>
    <row r="332" spans="1:26" ht="16.5" customHeight="1">
      <c r="A332" s="847">
        <v>17065</v>
      </c>
      <c r="B332" s="756"/>
      <c r="C332" s="820" t="s">
        <v>19672</v>
      </c>
      <c r="D332" s="820" t="s">
        <v>19673</v>
      </c>
      <c r="E332" s="336"/>
      <c r="F332" s="820" t="s">
        <v>17291</v>
      </c>
      <c r="G332" s="820" t="s">
        <v>17299</v>
      </c>
      <c r="H332" s="336" t="s">
        <v>19098</v>
      </c>
      <c r="I332" s="336" t="s">
        <v>13006</v>
      </c>
      <c r="J332" s="336" t="s">
        <v>19102</v>
      </c>
      <c r="K332" s="336" t="s">
        <v>14698</v>
      </c>
      <c r="L332" s="336" t="s">
        <v>19098</v>
      </c>
      <c r="M332" s="665"/>
      <c r="N332" s="540"/>
      <c r="O332" s="9"/>
      <c r="P332" s="9"/>
      <c r="Q332" s="9"/>
      <c r="R332" s="9"/>
      <c r="S332" s="9"/>
      <c r="T332" s="9"/>
      <c r="U332" s="9"/>
      <c r="V332" s="9"/>
      <c r="W332" s="9"/>
      <c r="X332" s="9"/>
      <c r="Y332" s="9"/>
      <c r="Z332" s="9"/>
    </row>
    <row r="333" spans="1:26" ht="16.5" customHeight="1">
      <c r="A333" s="848"/>
      <c r="B333" s="665"/>
      <c r="C333" s="665"/>
      <c r="D333" s="665"/>
      <c r="E333" s="336"/>
      <c r="F333" s="665"/>
      <c r="G333" s="665"/>
      <c r="H333" s="336" t="s">
        <v>19098</v>
      </c>
      <c r="I333" s="336" t="s">
        <v>19674</v>
      </c>
      <c r="J333" s="336" t="s">
        <v>19102</v>
      </c>
      <c r="K333" s="336" t="s">
        <v>19675</v>
      </c>
      <c r="L333" s="336" t="s">
        <v>19098</v>
      </c>
      <c r="M333" s="665"/>
      <c r="N333" s="540"/>
      <c r="O333" s="9"/>
      <c r="P333" s="9"/>
      <c r="Q333" s="9"/>
      <c r="R333" s="9"/>
      <c r="S333" s="9"/>
      <c r="T333" s="9"/>
      <c r="U333" s="9"/>
      <c r="V333" s="9"/>
      <c r="W333" s="9"/>
      <c r="X333" s="9"/>
      <c r="Y333" s="9"/>
      <c r="Z333" s="9"/>
    </row>
    <row r="334" spans="1:26" ht="16.5" customHeight="1">
      <c r="A334" s="848"/>
      <c r="B334" s="665"/>
      <c r="C334" s="665"/>
      <c r="D334" s="665"/>
      <c r="E334" s="336"/>
      <c r="F334" s="665"/>
      <c r="G334" s="665"/>
      <c r="H334" s="336" t="s">
        <v>19098</v>
      </c>
      <c r="I334" s="336" t="s">
        <v>19676</v>
      </c>
      <c r="J334" s="336" t="s">
        <v>19102</v>
      </c>
      <c r="K334" s="336" t="s">
        <v>19675</v>
      </c>
      <c r="L334" s="336" t="s">
        <v>19098</v>
      </c>
      <c r="M334" s="665"/>
      <c r="N334" s="540"/>
      <c r="O334" s="9"/>
      <c r="P334" s="9"/>
      <c r="Q334" s="9"/>
      <c r="R334" s="9"/>
      <c r="S334" s="9"/>
      <c r="T334" s="9"/>
      <c r="U334" s="9"/>
      <c r="V334" s="9"/>
      <c r="W334" s="9"/>
      <c r="X334" s="9"/>
      <c r="Y334" s="9"/>
      <c r="Z334" s="9"/>
    </row>
    <row r="335" spans="1:26" ht="16.5" customHeight="1">
      <c r="A335" s="726"/>
      <c r="B335" s="666"/>
      <c r="C335" s="666"/>
      <c r="D335" s="666"/>
      <c r="E335" s="336"/>
      <c r="F335" s="666"/>
      <c r="G335" s="666"/>
      <c r="H335" s="336" t="s">
        <v>19098</v>
      </c>
      <c r="I335" s="336" t="s">
        <v>19677</v>
      </c>
      <c r="J335" s="336" t="s">
        <v>19102</v>
      </c>
      <c r="K335" s="336" t="s">
        <v>19675</v>
      </c>
      <c r="L335" s="336" t="s">
        <v>19098</v>
      </c>
      <c r="M335" s="666"/>
      <c r="N335" s="540"/>
      <c r="O335" s="9"/>
      <c r="P335" s="9"/>
      <c r="Q335" s="9"/>
      <c r="R335" s="9"/>
      <c r="S335" s="9"/>
      <c r="T335" s="9"/>
      <c r="U335" s="9"/>
      <c r="V335" s="9"/>
      <c r="W335" s="9"/>
      <c r="X335" s="9"/>
      <c r="Y335" s="9"/>
      <c r="Z335" s="9"/>
    </row>
    <row r="336" spans="1:26" ht="16.5" customHeight="1">
      <c r="A336" s="847">
        <v>17066</v>
      </c>
      <c r="B336" s="756"/>
      <c r="C336" s="820" t="s">
        <v>19678</v>
      </c>
      <c r="D336" s="820" t="s">
        <v>19679</v>
      </c>
      <c r="E336" s="336"/>
      <c r="F336" s="820" t="s">
        <v>17291</v>
      </c>
      <c r="G336" s="820" t="s">
        <v>17299</v>
      </c>
      <c r="H336" s="336" t="s">
        <v>19098</v>
      </c>
      <c r="I336" s="336" t="s">
        <v>15456</v>
      </c>
      <c r="J336" s="336" t="s">
        <v>19102</v>
      </c>
      <c r="K336" s="336" t="s">
        <v>14698</v>
      </c>
      <c r="L336" s="336" t="s">
        <v>19098</v>
      </c>
      <c r="M336" s="521"/>
      <c r="N336" s="540"/>
      <c r="O336" s="9"/>
      <c r="P336" s="9"/>
      <c r="Q336" s="9"/>
      <c r="R336" s="9"/>
      <c r="S336" s="9"/>
      <c r="T336" s="9"/>
      <c r="U336" s="9"/>
      <c r="V336" s="9"/>
      <c r="W336" s="9"/>
      <c r="X336" s="9"/>
      <c r="Y336" s="9"/>
      <c r="Z336" s="9"/>
    </row>
    <row r="337" spans="1:26" ht="16.5" customHeight="1">
      <c r="A337" s="848"/>
      <c r="B337" s="665"/>
      <c r="C337" s="665"/>
      <c r="D337" s="665"/>
      <c r="E337" s="336"/>
      <c r="F337" s="665"/>
      <c r="G337" s="665"/>
      <c r="H337" s="336" t="s">
        <v>19098</v>
      </c>
      <c r="I337" s="336" t="s">
        <v>19681</v>
      </c>
      <c r="J337" s="336" t="s">
        <v>19102</v>
      </c>
      <c r="K337" s="336" t="s">
        <v>19668</v>
      </c>
      <c r="L337" s="336" t="s">
        <v>19098</v>
      </c>
      <c r="M337" s="521"/>
      <c r="N337" s="540"/>
      <c r="O337" s="9"/>
      <c r="P337" s="9"/>
      <c r="Q337" s="9"/>
      <c r="R337" s="9"/>
      <c r="S337" s="9"/>
      <c r="T337" s="9"/>
      <c r="U337" s="9"/>
      <c r="V337" s="9"/>
      <c r="W337" s="9"/>
      <c r="X337" s="9"/>
      <c r="Y337" s="9"/>
      <c r="Z337" s="9"/>
    </row>
    <row r="338" spans="1:26" ht="16.5" customHeight="1">
      <c r="A338" s="848"/>
      <c r="B338" s="665"/>
      <c r="C338" s="665"/>
      <c r="D338" s="665"/>
      <c r="E338" s="336"/>
      <c r="F338" s="665"/>
      <c r="G338" s="665"/>
      <c r="H338" s="336" t="s">
        <v>19098</v>
      </c>
      <c r="I338" s="336" t="s">
        <v>19682</v>
      </c>
      <c r="J338" s="336" t="s">
        <v>19102</v>
      </c>
      <c r="K338" s="336" t="s">
        <v>19668</v>
      </c>
      <c r="L338" s="336" t="s">
        <v>19098</v>
      </c>
      <c r="M338" s="521"/>
      <c r="N338" s="540"/>
      <c r="O338" s="9"/>
      <c r="P338" s="9"/>
      <c r="Q338" s="9"/>
      <c r="R338" s="9"/>
      <c r="S338" s="9"/>
      <c r="T338" s="9"/>
      <c r="U338" s="9"/>
      <c r="V338" s="9"/>
      <c r="W338" s="9"/>
      <c r="X338" s="9"/>
      <c r="Y338" s="9"/>
      <c r="Z338" s="9"/>
    </row>
    <row r="339" spans="1:26" ht="16.5" customHeight="1">
      <c r="A339" s="726"/>
      <c r="B339" s="666"/>
      <c r="C339" s="666"/>
      <c r="D339" s="666"/>
      <c r="E339" s="336"/>
      <c r="F339" s="666"/>
      <c r="G339" s="666"/>
      <c r="H339" s="336" t="s">
        <v>19098</v>
      </c>
      <c r="I339" s="336" t="s">
        <v>19683</v>
      </c>
      <c r="J339" s="336" t="s">
        <v>19102</v>
      </c>
      <c r="K339" s="336" t="s">
        <v>19668</v>
      </c>
      <c r="L339" s="336" t="s">
        <v>19098</v>
      </c>
      <c r="M339" s="521"/>
      <c r="N339" s="540"/>
      <c r="O339" s="9"/>
      <c r="P339" s="9"/>
      <c r="Q339" s="9"/>
      <c r="R339" s="9"/>
      <c r="S339" s="9"/>
      <c r="T339" s="9"/>
      <c r="U339" s="9"/>
      <c r="V339" s="9"/>
      <c r="W339" s="9"/>
      <c r="X339" s="9"/>
      <c r="Y339" s="9"/>
      <c r="Z339" s="9"/>
    </row>
    <row r="340" spans="1:26" ht="16.5" customHeight="1">
      <c r="A340" s="847">
        <v>17067</v>
      </c>
      <c r="B340" s="756"/>
      <c r="C340" s="820" t="s">
        <v>19684</v>
      </c>
      <c r="D340" s="820" t="s">
        <v>19685</v>
      </c>
      <c r="E340" s="336"/>
      <c r="F340" s="820" t="s">
        <v>17291</v>
      </c>
      <c r="G340" s="820" t="s">
        <v>17299</v>
      </c>
      <c r="H340" s="336" t="s">
        <v>19098</v>
      </c>
      <c r="I340" s="336" t="s">
        <v>15456</v>
      </c>
      <c r="J340" s="336" t="s">
        <v>19102</v>
      </c>
      <c r="K340" s="336" t="s">
        <v>14698</v>
      </c>
      <c r="L340" s="336" t="s">
        <v>19098</v>
      </c>
      <c r="M340" s="521"/>
      <c r="N340" s="540"/>
      <c r="O340" s="9"/>
      <c r="P340" s="9"/>
      <c r="Q340" s="9"/>
      <c r="R340" s="9"/>
      <c r="S340" s="9"/>
      <c r="T340" s="9"/>
      <c r="U340" s="9"/>
      <c r="V340" s="9"/>
      <c r="W340" s="9"/>
      <c r="X340" s="9"/>
      <c r="Y340" s="9"/>
      <c r="Z340" s="9"/>
    </row>
    <row r="341" spans="1:26" ht="16.5" customHeight="1">
      <c r="A341" s="848"/>
      <c r="B341" s="665"/>
      <c r="C341" s="665"/>
      <c r="D341" s="665"/>
      <c r="E341" s="336"/>
      <c r="F341" s="665"/>
      <c r="G341" s="665"/>
      <c r="H341" s="336" t="s">
        <v>19098</v>
      </c>
      <c r="I341" s="336" t="s">
        <v>19686</v>
      </c>
      <c r="J341" s="336" t="s">
        <v>19100</v>
      </c>
      <c r="K341" s="336" t="s">
        <v>15473</v>
      </c>
      <c r="L341" s="336" t="s">
        <v>19098</v>
      </c>
      <c r="M341" s="521"/>
      <c r="N341" s="540"/>
      <c r="O341" s="9"/>
      <c r="P341" s="9"/>
      <c r="Q341" s="9"/>
      <c r="R341" s="9"/>
      <c r="S341" s="9"/>
      <c r="T341" s="9"/>
      <c r="U341" s="9"/>
      <c r="V341" s="9"/>
      <c r="W341" s="9"/>
      <c r="X341" s="9"/>
      <c r="Y341" s="9"/>
      <c r="Z341" s="9"/>
    </row>
    <row r="342" spans="1:26" ht="16.5" customHeight="1">
      <c r="A342" s="848"/>
      <c r="B342" s="665"/>
      <c r="C342" s="665"/>
      <c r="D342" s="665"/>
      <c r="E342" s="336"/>
      <c r="F342" s="665"/>
      <c r="G342" s="665"/>
      <c r="H342" s="336" t="s">
        <v>19098</v>
      </c>
      <c r="I342" s="336" t="s">
        <v>19687</v>
      </c>
      <c r="J342" s="336" t="s">
        <v>19100</v>
      </c>
      <c r="K342" s="336" t="s">
        <v>15473</v>
      </c>
      <c r="L342" s="336" t="s">
        <v>19098</v>
      </c>
      <c r="M342" s="521"/>
      <c r="N342" s="540"/>
      <c r="O342" s="9"/>
      <c r="P342" s="9"/>
      <c r="Q342" s="9"/>
      <c r="R342" s="9"/>
      <c r="S342" s="9"/>
      <c r="T342" s="9"/>
      <c r="U342" s="9"/>
      <c r="V342" s="9"/>
      <c r="W342" s="9"/>
      <c r="X342" s="9"/>
      <c r="Y342" s="9"/>
      <c r="Z342" s="9"/>
    </row>
    <row r="343" spans="1:26" ht="16.5" customHeight="1">
      <c r="A343" s="726"/>
      <c r="B343" s="666"/>
      <c r="C343" s="666"/>
      <c r="D343" s="666"/>
      <c r="E343" s="336"/>
      <c r="F343" s="666"/>
      <c r="G343" s="666"/>
      <c r="H343" s="336" t="s">
        <v>19098</v>
      </c>
      <c r="I343" s="336" t="s">
        <v>19688</v>
      </c>
      <c r="J343" s="336" t="s">
        <v>19100</v>
      </c>
      <c r="K343" s="336" t="s">
        <v>15473</v>
      </c>
      <c r="L343" s="336" t="s">
        <v>19098</v>
      </c>
      <c r="M343" s="521"/>
      <c r="N343" s="540"/>
      <c r="O343" s="9"/>
      <c r="P343" s="9"/>
      <c r="Q343" s="9"/>
      <c r="R343" s="9"/>
      <c r="S343" s="9"/>
      <c r="T343" s="9"/>
      <c r="U343" s="9"/>
      <c r="V343" s="9"/>
      <c r="W343" s="9"/>
      <c r="X343" s="9"/>
      <c r="Y343" s="9"/>
      <c r="Z343" s="9"/>
    </row>
    <row r="344" spans="1:26" ht="16.5" customHeight="1">
      <c r="A344" s="847">
        <v>17068</v>
      </c>
      <c r="B344" s="836"/>
      <c r="C344" s="857" t="s">
        <v>19689</v>
      </c>
      <c r="D344" s="820" t="s">
        <v>19690</v>
      </c>
      <c r="E344" s="336"/>
      <c r="F344" s="820" t="s">
        <v>17291</v>
      </c>
      <c r="G344" s="820" t="s">
        <v>17299</v>
      </c>
      <c r="H344" s="336" t="s">
        <v>19098</v>
      </c>
      <c r="I344" s="336" t="s">
        <v>16880</v>
      </c>
      <c r="J344" s="336" t="s">
        <v>19102</v>
      </c>
      <c r="K344" s="336"/>
      <c r="L344" s="336" t="s">
        <v>19098</v>
      </c>
      <c r="M344" s="521"/>
      <c r="N344" s="540"/>
      <c r="O344" s="9"/>
      <c r="P344" s="9"/>
      <c r="Q344" s="9"/>
      <c r="R344" s="9"/>
      <c r="S344" s="9"/>
      <c r="T344" s="9"/>
      <c r="U344" s="9"/>
      <c r="V344" s="9"/>
      <c r="W344" s="9"/>
      <c r="X344" s="9"/>
      <c r="Y344" s="9"/>
      <c r="Z344" s="9"/>
    </row>
    <row r="345" spans="1:26" ht="16.5" customHeight="1">
      <c r="A345" s="848"/>
      <c r="B345" s="665"/>
      <c r="C345" s="665"/>
      <c r="D345" s="665"/>
      <c r="E345" s="336"/>
      <c r="F345" s="665"/>
      <c r="G345" s="665"/>
      <c r="H345" s="336" t="s">
        <v>19098</v>
      </c>
      <c r="I345" s="336" t="s">
        <v>13006</v>
      </c>
      <c r="J345" s="336" t="s">
        <v>19102</v>
      </c>
      <c r="K345" s="336" t="s">
        <v>14698</v>
      </c>
      <c r="L345" s="336" t="s">
        <v>19098</v>
      </c>
      <c r="M345" s="521"/>
      <c r="N345" s="540"/>
      <c r="O345" s="9"/>
      <c r="P345" s="9"/>
      <c r="Q345" s="9"/>
      <c r="R345" s="9"/>
      <c r="S345" s="9"/>
      <c r="T345" s="9"/>
      <c r="U345" s="9"/>
      <c r="V345" s="9"/>
      <c r="W345" s="9"/>
      <c r="X345" s="9"/>
      <c r="Y345" s="9"/>
      <c r="Z345" s="9"/>
    </row>
    <row r="346" spans="1:26" ht="16.5" customHeight="1">
      <c r="A346" s="848"/>
      <c r="B346" s="665"/>
      <c r="C346" s="665"/>
      <c r="D346" s="665"/>
      <c r="E346" s="336"/>
      <c r="F346" s="665"/>
      <c r="G346" s="665"/>
      <c r="H346" s="336" t="s">
        <v>19098</v>
      </c>
      <c r="I346" s="336" t="s">
        <v>13108</v>
      </c>
      <c r="J346" s="336" t="s">
        <v>19102</v>
      </c>
      <c r="K346" s="336" t="s">
        <v>14730</v>
      </c>
      <c r="L346" s="336" t="s">
        <v>19098</v>
      </c>
      <c r="M346" s="521"/>
      <c r="N346" s="540"/>
      <c r="O346" s="9"/>
      <c r="P346" s="9"/>
      <c r="Q346" s="9"/>
      <c r="R346" s="9"/>
      <c r="S346" s="9"/>
      <c r="T346" s="9"/>
      <c r="U346" s="9"/>
      <c r="V346" s="9"/>
      <c r="W346" s="9"/>
      <c r="X346" s="9"/>
      <c r="Y346" s="9"/>
      <c r="Z346" s="9"/>
    </row>
    <row r="347" spans="1:26" ht="16.5" customHeight="1">
      <c r="A347" s="848"/>
      <c r="B347" s="665"/>
      <c r="C347" s="665"/>
      <c r="D347" s="665"/>
      <c r="E347" s="336"/>
      <c r="F347" s="665"/>
      <c r="G347" s="665"/>
      <c r="H347" s="336" t="s">
        <v>19098</v>
      </c>
      <c r="I347" s="336" t="s">
        <v>19655</v>
      </c>
      <c r="J347" s="336" t="s">
        <v>19100</v>
      </c>
      <c r="K347" s="336" t="s">
        <v>15473</v>
      </c>
      <c r="L347" s="336" t="s">
        <v>19098</v>
      </c>
      <c r="M347" s="521"/>
      <c r="N347" s="540"/>
      <c r="O347" s="9"/>
      <c r="P347" s="9"/>
      <c r="Q347" s="9"/>
      <c r="R347" s="9"/>
      <c r="S347" s="9"/>
      <c r="T347" s="9"/>
      <c r="U347" s="9"/>
      <c r="V347" s="9"/>
      <c r="W347" s="9"/>
      <c r="X347" s="9"/>
      <c r="Y347" s="9"/>
      <c r="Z347" s="9"/>
    </row>
    <row r="348" spans="1:26" ht="16.5" customHeight="1">
      <c r="A348" s="848"/>
      <c r="B348" s="665"/>
      <c r="C348" s="665"/>
      <c r="D348" s="665"/>
      <c r="E348" s="336"/>
      <c r="F348" s="665"/>
      <c r="G348" s="665"/>
      <c r="H348" s="336" t="s">
        <v>19098</v>
      </c>
      <c r="I348" s="336" t="s">
        <v>18447</v>
      </c>
      <c r="J348" s="336" t="s">
        <v>19102</v>
      </c>
      <c r="K348" s="336" t="s">
        <v>18448</v>
      </c>
      <c r="L348" s="336" t="s">
        <v>19244</v>
      </c>
      <c r="M348" s="521"/>
      <c r="N348" s="540"/>
      <c r="O348" s="9"/>
      <c r="P348" s="9"/>
      <c r="Q348" s="9"/>
      <c r="R348" s="9"/>
      <c r="S348" s="9"/>
      <c r="T348" s="9"/>
      <c r="U348" s="9"/>
      <c r="V348" s="9"/>
      <c r="W348" s="9"/>
      <c r="X348" s="9"/>
      <c r="Y348" s="9"/>
      <c r="Z348" s="9"/>
    </row>
    <row r="349" spans="1:26" ht="16.5" customHeight="1">
      <c r="A349" s="848"/>
      <c r="B349" s="665"/>
      <c r="C349" s="665"/>
      <c r="D349" s="665"/>
      <c r="E349" s="336"/>
      <c r="F349" s="665"/>
      <c r="G349" s="665"/>
      <c r="H349" s="336" t="s">
        <v>19098</v>
      </c>
      <c r="I349" s="336" t="s">
        <v>19271</v>
      </c>
      <c r="J349" s="336" t="s">
        <v>19102</v>
      </c>
      <c r="K349" s="336" t="s">
        <v>19274</v>
      </c>
      <c r="L349" s="336" t="s">
        <v>19098</v>
      </c>
      <c r="M349" s="521"/>
      <c r="N349" s="540"/>
      <c r="O349" s="9"/>
      <c r="P349" s="9"/>
      <c r="Q349" s="9"/>
      <c r="R349" s="9"/>
      <c r="S349" s="9"/>
      <c r="T349" s="9"/>
      <c r="U349" s="9"/>
      <c r="V349" s="9"/>
      <c r="W349" s="9"/>
      <c r="X349" s="9"/>
      <c r="Y349" s="9"/>
      <c r="Z349" s="9"/>
    </row>
    <row r="350" spans="1:26" ht="16.5" customHeight="1">
      <c r="A350" s="848"/>
      <c r="B350" s="665"/>
      <c r="C350" s="665"/>
      <c r="D350" s="665"/>
      <c r="E350" s="336"/>
      <c r="F350" s="665"/>
      <c r="G350" s="665"/>
      <c r="H350" s="336" t="s">
        <v>19098</v>
      </c>
      <c r="I350" s="336" t="s">
        <v>19658</v>
      </c>
      <c r="J350" s="336" t="s">
        <v>19100</v>
      </c>
      <c r="K350" s="336" t="s">
        <v>15473</v>
      </c>
      <c r="L350" s="336" t="s">
        <v>19098</v>
      </c>
      <c r="M350" s="521"/>
      <c r="N350" s="540"/>
      <c r="O350" s="9"/>
      <c r="P350" s="9"/>
      <c r="Q350" s="9"/>
      <c r="R350" s="9"/>
      <c r="S350" s="9"/>
      <c r="T350" s="9"/>
      <c r="U350" s="9"/>
      <c r="V350" s="9"/>
      <c r="W350" s="9"/>
      <c r="X350" s="9"/>
      <c r="Y350" s="9"/>
      <c r="Z350" s="9"/>
    </row>
    <row r="351" spans="1:26" ht="16.5" customHeight="1">
      <c r="A351" s="726"/>
      <c r="B351" s="666"/>
      <c r="C351" s="666"/>
      <c r="D351" s="666"/>
      <c r="E351" s="336"/>
      <c r="F351" s="666"/>
      <c r="G351" s="666"/>
      <c r="H351" s="336" t="s">
        <v>19098</v>
      </c>
      <c r="I351" s="336" t="s">
        <v>16883</v>
      </c>
      <c r="J351" s="336" t="s">
        <v>19102</v>
      </c>
      <c r="K351" s="336"/>
      <c r="L351" s="336" t="s">
        <v>19098</v>
      </c>
      <c r="M351" s="521"/>
      <c r="N351" s="540"/>
      <c r="O351" s="9"/>
      <c r="P351" s="9"/>
      <c r="Q351" s="9"/>
      <c r="R351" s="9"/>
      <c r="S351" s="9"/>
      <c r="T351" s="9"/>
      <c r="U351" s="9"/>
      <c r="V351" s="9"/>
      <c r="W351" s="9"/>
      <c r="X351" s="9"/>
      <c r="Y351" s="9"/>
      <c r="Z351" s="9"/>
    </row>
    <row r="352" spans="1:26" ht="16.5" customHeight="1">
      <c r="A352" s="847">
        <v>17069</v>
      </c>
      <c r="B352" s="756"/>
      <c r="C352" s="858" t="s">
        <v>19691</v>
      </c>
      <c r="D352" s="858" t="s">
        <v>19692</v>
      </c>
      <c r="E352" s="243"/>
      <c r="F352" s="858" t="s">
        <v>17291</v>
      </c>
      <c r="G352" s="858" t="s">
        <v>17299</v>
      </c>
      <c r="H352" s="243" t="s">
        <v>19098</v>
      </c>
      <c r="I352" s="243" t="s">
        <v>13006</v>
      </c>
      <c r="J352" s="243" t="s">
        <v>19102</v>
      </c>
      <c r="K352" s="243" t="s">
        <v>14698</v>
      </c>
      <c r="L352" s="243" t="s">
        <v>19098</v>
      </c>
      <c r="M352" s="521"/>
      <c r="N352" s="852" t="s">
        <v>19693</v>
      </c>
      <c r="O352" s="9"/>
      <c r="P352" s="9"/>
      <c r="Q352" s="9"/>
      <c r="R352" s="9"/>
      <c r="S352" s="9"/>
      <c r="T352" s="9"/>
      <c r="U352" s="9"/>
      <c r="V352" s="9"/>
      <c r="W352" s="9"/>
      <c r="X352" s="9"/>
      <c r="Y352" s="9"/>
      <c r="Z352" s="9"/>
    </row>
    <row r="353" spans="1:26" ht="16.5" customHeight="1">
      <c r="A353" s="848"/>
      <c r="B353" s="665"/>
      <c r="C353" s="665"/>
      <c r="D353" s="665"/>
      <c r="E353" s="243"/>
      <c r="F353" s="665"/>
      <c r="G353" s="665"/>
      <c r="H353" s="243" t="s">
        <v>19098</v>
      </c>
      <c r="I353" s="243" t="s">
        <v>16450</v>
      </c>
      <c r="J353" s="243" t="s">
        <v>19102</v>
      </c>
      <c r="K353" s="243" t="s">
        <v>16444</v>
      </c>
      <c r="L353" s="243" t="s">
        <v>19098</v>
      </c>
      <c r="M353" s="521"/>
      <c r="N353" s="851"/>
      <c r="O353" s="9"/>
      <c r="P353" s="9"/>
      <c r="Q353" s="9"/>
      <c r="R353" s="9"/>
      <c r="S353" s="9"/>
      <c r="T353" s="9"/>
      <c r="U353" s="9"/>
      <c r="V353" s="9"/>
      <c r="W353" s="9"/>
      <c r="X353" s="9"/>
      <c r="Y353" s="9"/>
      <c r="Z353" s="9"/>
    </row>
    <row r="354" spans="1:26" ht="16.5" customHeight="1">
      <c r="A354" s="848"/>
      <c r="B354" s="665"/>
      <c r="C354" s="665"/>
      <c r="D354" s="665"/>
      <c r="E354" s="243"/>
      <c r="F354" s="665"/>
      <c r="G354" s="665"/>
      <c r="H354" s="243" t="s">
        <v>19098</v>
      </c>
      <c r="I354" s="243" t="s">
        <v>18319</v>
      </c>
      <c r="J354" s="243" t="s">
        <v>19102</v>
      </c>
      <c r="K354" s="243" t="s">
        <v>18316</v>
      </c>
      <c r="L354" s="243" t="s">
        <v>19098</v>
      </c>
      <c r="M354" s="521"/>
      <c r="N354" s="851"/>
      <c r="O354" s="9"/>
      <c r="P354" s="9"/>
      <c r="Q354" s="9"/>
      <c r="R354" s="9"/>
      <c r="S354" s="9"/>
      <c r="T354" s="9"/>
      <c r="U354" s="9"/>
      <c r="V354" s="9"/>
      <c r="W354" s="9"/>
      <c r="X354" s="9"/>
      <c r="Y354" s="9"/>
      <c r="Z354" s="9"/>
    </row>
    <row r="355" spans="1:26" ht="16.5" customHeight="1">
      <c r="A355" s="848"/>
      <c r="B355" s="665"/>
      <c r="C355" s="665"/>
      <c r="D355" s="665"/>
      <c r="E355" s="243"/>
      <c r="F355" s="665"/>
      <c r="G355" s="665"/>
      <c r="H355" s="243" t="s">
        <v>19098</v>
      </c>
      <c r="I355" s="243" t="s">
        <v>15543</v>
      </c>
      <c r="J355" s="243" t="s">
        <v>19102</v>
      </c>
      <c r="K355" s="243" t="s">
        <v>15545</v>
      </c>
      <c r="L355" s="243" t="s">
        <v>19098</v>
      </c>
      <c r="M355" s="521"/>
      <c r="N355" s="851"/>
      <c r="O355" s="9"/>
      <c r="P355" s="9"/>
      <c r="Q355" s="9"/>
      <c r="R355" s="9"/>
      <c r="S355" s="9"/>
      <c r="T355" s="9"/>
      <c r="U355" s="9"/>
      <c r="V355" s="9"/>
      <c r="W355" s="9"/>
      <c r="X355" s="9"/>
      <c r="Y355" s="9"/>
      <c r="Z355" s="9"/>
    </row>
    <row r="356" spans="1:26" ht="16.5" customHeight="1">
      <c r="A356" s="726"/>
      <c r="B356" s="666"/>
      <c r="C356" s="666"/>
      <c r="D356" s="666"/>
      <c r="E356" s="243"/>
      <c r="F356" s="666"/>
      <c r="G356" s="666"/>
      <c r="H356" s="243" t="s">
        <v>19098</v>
      </c>
      <c r="I356" s="533" t="s">
        <v>16381</v>
      </c>
      <c r="J356" s="533" t="s">
        <v>19102</v>
      </c>
      <c r="K356" s="533" t="s">
        <v>19694</v>
      </c>
      <c r="L356" s="243" t="s">
        <v>19098</v>
      </c>
      <c r="M356" s="521"/>
      <c r="N356" s="846"/>
      <c r="O356" s="9"/>
      <c r="P356" s="9"/>
      <c r="Q356" s="9"/>
      <c r="R356" s="9"/>
      <c r="S356" s="9"/>
      <c r="T356" s="9"/>
      <c r="U356" s="9"/>
      <c r="V356" s="9"/>
      <c r="W356" s="9"/>
      <c r="X356" s="9"/>
      <c r="Y356" s="9"/>
      <c r="Z356" s="9"/>
    </row>
    <row r="357" spans="1:26" ht="16.5" customHeight="1">
      <c r="A357" s="847">
        <v>17070</v>
      </c>
      <c r="B357" s="756"/>
      <c r="C357" s="857" t="s">
        <v>19695</v>
      </c>
      <c r="D357" s="820" t="s">
        <v>19696</v>
      </c>
      <c r="E357" s="336"/>
      <c r="F357" s="820" t="s">
        <v>17291</v>
      </c>
      <c r="G357" s="820" t="s">
        <v>17299</v>
      </c>
      <c r="H357" s="336" t="s">
        <v>19098</v>
      </c>
      <c r="I357" s="336" t="s">
        <v>15090</v>
      </c>
      <c r="J357" s="336" t="s">
        <v>19102</v>
      </c>
      <c r="K357" s="336"/>
      <c r="L357" s="336" t="s">
        <v>19098</v>
      </c>
      <c r="M357" s="521"/>
      <c r="N357" s="540"/>
      <c r="O357" s="9"/>
      <c r="P357" s="9"/>
      <c r="Q357" s="9"/>
      <c r="R357" s="9"/>
      <c r="S357" s="9"/>
      <c r="T357" s="9"/>
      <c r="U357" s="9"/>
      <c r="V357" s="9"/>
      <c r="W357" s="9"/>
      <c r="X357" s="9"/>
      <c r="Y357" s="9"/>
      <c r="Z357" s="9"/>
    </row>
    <row r="358" spans="1:26" ht="16.5" customHeight="1">
      <c r="A358" s="848"/>
      <c r="B358" s="665"/>
      <c r="C358" s="665"/>
      <c r="D358" s="665"/>
      <c r="E358" s="336"/>
      <c r="F358" s="665"/>
      <c r="G358" s="665"/>
      <c r="H358" s="336" t="s">
        <v>19098</v>
      </c>
      <c r="I358" s="336" t="s">
        <v>13006</v>
      </c>
      <c r="J358" s="336" t="s">
        <v>19102</v>
      </c>
      <c r="K358" s="336" t="s">
        <v>14698</v>
      </c>
      <c r="L358" s="336" t="s">
        <v>19098</v>
      </c>
      <c r="M358" s="521"/>
      <c r="N358" s="540"/>
      <c r="O358" s="9"/>
      <c r="P358" s="9"/>
      <c r="Q358" s="9"/>
      <c r="R358" s="9"/>
      <c r="S358" s="9"/>
      <c r="T358" s="9"/>
      <c r="U358" s="9"/>
      <c r="V358" s="9"/>
      <c r="W358" s="9"/>
      <c r="X358" s="9"/>
      <c r="Y358" s="9"/>
      <c r="Z358" s="9"/>
    </row>
    <row r="359" spans="1:26" ht="16.5" customHeight="1">
      <c r="A359" s="848"/>
      <c r="B359" s="665"/>
      <c r="C359" s="665"/>
      <c r="D359" s="665"/>
      <c r="E359" s="336"/>
      <c r="F359" s="665"/>
      <c r="G359" s="665"/>
      <c r="H359" s="336" t="s">
        <v>19098</v>
      </c>
      <c r="I359" s="336" t="s">
        <v>13108</v>
      </c>
      <c r="J359" s="336" t="s">
        <v>19102</v>
      </c>
      <c r="K359" s="336" t="s">
        <v>14730</v>
      </c>
      <c r="L359" s="336" t="s">
        <v>19098</v>
      </c>
      <c r="M359" s="521"/>
      <c r="N359" s="540"/>
      <c r="O359" s="9"/>
      <c r="P359" s="9"/>
      <c r="Q359" s="9"/>
      <c r="R359" s="9"/>
      <c r="S359" s="9"/>
      <c r="T359" s="9"/>
      <c r="U359" s="9"/>
      <c r="V359" s="9"/>
      <c r="W359" s="9"/>
      <c r="X359" s="9"/>
      <c r="Y359" s="9"/>
      <c r="Z359" s="9"/>
    </row>
    <row r="360" spans="1:26" ht="16.5" customHeight="1">
      <c r="A360" s="848"/>
      <c r="B360" s="665"/>
      <c r="C360" s="665"/>
      <c r="D360" s="665"/>
      <c r="E360" s="336"/>
      <c r="F360" s="665"/>
      <c r="G360" s="665"/>
      <c r="H360" s="336" t="s">
        <v>19098</v>
      </c>
      <c r="I360" s="336" t="s">
        <v>15367</v>
      </c>
      <c r="J360" s="336" t="s">
        <v>19102</v>
      </c>
      <c r="K360" s="336" t="s">
        <v>15368</v>
      </c>
      <c r="L360" s="336" t="s">
        <v>19098</v>
      </c>
      <c r="M360" s="521"/>
      <c r="N360" s="540"/>
      <c r="O360" s="9"/>
      <c r="P360" s="9"/>
      <c r="Q360" s="9"/>
      <c r="R360" s="9"/>
      <c r="S360" s="9"/>
      <c r="T360" s="9"/>
      <c r="U360" s="9"/>
      <c r="V360" s="9"/>
      <c r="W360" s="9"/>
      <c r="X360" s="9"/>
      <c r="Y360" s="9"/>
      <c r="Z360" s="9"/>
    </row>
    <row r="361" spans="1:26" ht="16.5" customHeight="1">
      <c r="A361" s="848"/>
      <c r="B361" s="665"/>
      <c r="C361" s="665"/>
      <c r="D361" s="665"/>
      <c r="E361" s="336"/>
      <c r="F361" s="665"/>
      <c r="G361" s="665"/>
      <c r="H361" s="336" t="s">
        <v>19098</v>
      </c>
      <c r="I361" s="336" t="s">
        <v>16284</v>
      </c>
      <c r="J361" s="336" t="s">
        <v>19102</v>
      </c>
      <c r="K361" s="336" t="s">
        <v>16346</v>
      </c>
      <c r="L361" s="336" t="s">
        <v>19098</v>
      </c>
      <c r="M361" s="521"/>
      <c r="N361" s="540"/>
      <c r="O361" s="9"/>
      <c r="P361" s="9"/>
      <c r="Q361" s="9"/>
      <c r="R361" s="9"/>
      <c r="S361" s="9"/>
      <c r="T361" s="9"/>
      <c r="U361" s="9"/>
      <c r="V361" s="9"/>
      <c r="W361" s="9"/>
      <c r="X361" s="9"/>
      <c r="Y361" s="9"/>
      <c r="Z361" s="9"/>
    </row>
    <row r="362" spans="1:26" ht="16.5" customHeight="1">
      <c r="A362" s="848"/>
      <c r="B362" s="665"/>
      <c r="C362" s="665"/>
      <c r="D362" s="665"/>
      <c r="E362" s="336"/>
      <c r="F362" s="665"/>
      <c r="G362" s="665"/>
      <c r="H362" s="336" t="s">
        <v>19098</v>
      </c>
      <c r="I362" s="336" t="s">
        <v>16458</v>
      </c>
      <c r="J362" s="336" t="s">
        <v>19102</v>
      </c>
      <c r="K362" s="336" t="s">
        <v>16459</v>
      </c>
      <c r="L362" s="336" t="s">
        <v>19098</v>
      </c>
      <c r="M362" s="521"/>
      <c r="N362" s="540"/>
      <c r="O362" s="9"/>
      <c r="P362" s="9"/>
      <c r="Q362" s="9"/>
      <c r="R362" s="9"/>
      <c r="S362" s="9"/>
      <c r="T362" s="9"/>
      <c r="U362" s="9"/>
      <c r="V362" s="9"/>
      <c r="W362" s="9"/>
      <c r="X362" s="9"/>
      <c r="Y362" s="9"/>
      <c r="Z362" s="9"/>
    </row>
    <row r="363" spans="1:26" ht="16.5" customHeight="1">
      <c r="A363" s="848"/>
      <c r="B363" s="665"/>
      <c r="C363" s="665"/>
      <c r="D363" s="665"/>
      <c r="E363" s="336"/>
      <c r="F363" s="665"/>
      <c r="G363" s="665"/>
      <c r="H363" s="336" t="s">
        <v>19098</v>
      </c>
      <c r="I363" s="336" t="s">
        <v>13006</v>
      </c>
      <c r="J363" s="336" t="s">
        <v>19102</v>
      </c>
      <c r="K363" s="336" t="s">
        <v>14698</v>
      </c>
      <c r="L363" s="336" t="s">
        <v>19098</v>
      </c>
      <c r="M363" s="521"/>
      <c r="N363" s="540"/>
      <c r="O363" s="9"/>
      <c r="P363" s="9"/>
      <c r="Q363" s="9"/>
      <c r="R363" s="9"/>
      <c r="S363" s="9"/>
      <c r="T363" s="9"/>
      <c r="U363" s="9"/>
      <c r="V363" s="9"/>
      <c r="W363" s="9"/>
      <c r="X363" s="9"/>
      <c r="Y363" s="9"/>
      <c r="Z363" s="9"/>
    </row>
    <row r="364" spans="1:26" ht="16.5" customHeight="1">
      <c r="A364" s="848"/>
      <c r="B364" s="665"/>
      <c r="C364" s="665"/>
      <c r="D364" s="665"/>
      <c r="E364" s="336"/>
      <c r="F364" s="665"/>
      <c r="G364" s="665"/>
      <c r="H364" s="336" t="s">
        <v>19098</v>
      </c>
      <c r="I364" s="336" t="s">
        <v>13108</v>
      </c>
      <c r="J364" s="336" t="s">
        <v>19102</v>
      </c>
      <c r="K364" s="336" t="s">
        <v>14730</v>
      </c>
      <c r="L364" s="336" t="s">
        <v>19098</v>
      </c>
      <c r="M364" s="521"/>
      <c r="N364" s="540"/>
      <c r="O364" s="9"/>
      <c r="P364" s="9"/>
      <c r="Q364" s="9"/>
      <c r="R364" s="9"/>
      <c r="S364" s="9"/>
      <c r="T364" s="9"/>
      <c r="U364" s="9"/>
      <c r="V364" s="9"/>
      <c r="W364" s="9"/>
      <c r="X364" s="9"/>
      <c r="Y364" s="9"/>
      <c r="Z364" s="9"/>
    </row>
    <row r="365" spans="1:26" ht="16.5" customHeight="1">
      <c r="A365" s="848"/>
      <c r="B365" s="665"/>
      <c r="C365" s="665"/>
      <c r="D365" s="665"/>
      <c r="E365" s="336"/>
      <c r="F365" s="665"/>
      <c r="G365" s="665"/>
      <c r="H365" s="336" t="s">
        <v>19098</v>
      </c>
      <c r="I365" s="336" t="s">
        <v>15367</v>
      </c>
      <c r="J365" s="336" t="s">
        <v>19102</v>
      </c>
      <c r="K365" s="336" t="s">
        <v>15368</v>
      </c>
      <c r="L365" s="336" t="s">
        <v>19098</v>
      </c>
      <c r="M365" s="521"/>
      <c r="N365" s="540"/>
      <c r="O365" s="9"/>
      <c r="P365" s="9"/>
      <c r="Q365" s="9"/>
      <c r="R365" s="9"/>
      <c r="S365" s="9"/>
      <c r="T365" s="9"/>
      <c r="U365" s="9"/>
      <c r="V365" s="9"/>
      <c r="W365" s="9"/>
      <c r="X365" s="9"/>
      <c r="Y365" s="9"/>
      <c r="Z365" s="9"/>
    </row>
    <row r="366" spans="1:26" ht="16.5" customHeight="1">
      <c r="A366" s="848"/>
      <c r="B366" s="665"/>
      <c r="C366" s="665"/>
      <c r="D366" s="665"/>
      <c r="E366" s="336"/>
      <c r="F366" s="665"/>
      <c r="G366" s="665"/>
      <c r="H366" s="336" t="s">
        <v>19098</v>
      </c>
      <c r="I366" s="336" t="s">
        <v>16284</v>
      </c>
      <c r="J366" s="336" t="s">
        <v>19102</v>
      </c>
      <c r="K366" s="336" t="s">
        <v>16346</v>
      </c>
      <c r="L366" s="336" t="s">
        <v>19098</v>
      </c>
      <c r="M366" s="521"/>
      <c r="N366" s="540"/>
      <c r="O366" s="9"/>
      <c r="P366" s="9"/>
      <c r="Q366" s="9"/>
      <c r="R366" s="9"/>
      <c r="S366" s="9"/>
      <c r="T366" s="9"/>
      <c r="U366" s="9"/>
      <c r="V366" s="9"/>
      <c r="W366" s="9"/>
      <c r="X366" s="9"/>
      <c r="Y366" s="9"/>
      <c r="Z366" s="9"/>
    </row>
    <row r="367" spans="1:26" ht="16.5" customHeight="1">
      <c r="A367" s="848"/>
      <c r="B367" s="665"/>
      <c r="C367" s="665"/>
      <c r="D367" s="665"/>
      <c r="E367" s="336"/>
      <c r="F367" s="665"/>
      <c r="G367" s="665"/>
      <c r="H367" s="336" t="s">
        <v>19098</v>
      </c>
      <c r="I367" s="336" t="s">
        <v>16287</v>
      </c>
      <c r="J367" s="336" t="s">
        <v>19102</v>
      </c>
      <c r="K367" s="336" t="s">
        <v>19698</v>
      </c>
      <c r="L367" s="336" t="s">
        <v>19098</v>
      </c>
      <c r="M367" s="521"/>
      <c r="N367" s="540"/>
      <c r="O367" s="9"/>
      <c r="P367" s="9"/>
      <c r="Q367" s="9"/>
      <c r="R367" s="9"/>
      <c r="S367" s="9"/>
      <c r="T367" s="9"/>
      <c r="U367" s="9"/>
      <c r="V367" s="9"/>
      <c r="W367" s="9"/>
      <c r="X367" s="9"/>
      <c r="Y367" s="9"/>
      <c r="Z367" s="9"/>
    </row>
    <row r="368" spans="1:26" ht="16.5" customHeight="1">
      <c r="A368" s="726"/>
      <c r="B368" s="666"/>
      <c r="C368" s="666"/>
      <c r="D368" s="666"/>
      <c r="E368" s="336"/>
      <c r="F368" s="666"/>
      <c r="G368" s="666"/>
      <c r="H368" s="336" t="s">
        <v>19098</v>
      </c>
      <c r="I368" s="336" t="s">
        <v>15098</v>
      </c>
      <c r="J368" s="336" t="s">
        <v>19102</v>
      </c>
      <c r="K368" s="336"/>
      <c r="L368" s="336" t="s">
        <v>19098</v>
      </c>
      <c r="M368" s="521"/>
      <c r="N368" s="540"/>
      <c r="O368" s="9"/>
      <c r="P368" s="9"/>
      <c r="Q368" s="9"/>
      <c r="R368" s="9"/>
      <c r="S368" s="9"/>
      <c r="T368" s="9"/>
      <c r="U368" s="9"/>
      <c r="V368" s="9"/>
      <c r="W368" s="9"/>
      <c r="X368" s="9"/>
      <c r="Y368" s="9"/>
      <c r="Z368" s="9"/>
    </row>
    <row r="369" spans="1:26" ht="16.5" customHeight="1">
      <c r="A369" s="847">
        <v>17071</v>
      </c>
      <c r="B369" s="756"/>
      <c r="C369" s="820" t="s">
        <v>19699</v>
      </c>
      <c r="D369" s="820" t="s">
        <v>19700</v>
      </c>
      <c r="E369" s="820"/>
      <c r="F369" s="820" t="s">
        <v>17291</v>
      </c>
      <c r="G369" s="820" t="s">
        <v>17299</v>
      </c>
      <c r="H369" s="336" t="s">
        <v>19098</v>
      </c>
      <c r="I369" s="336" t="s">
        <v>15090</v>
      </c>
      <c r="J369" s="336" t="s">
        <v>19102</v>
      </c>
      <c r="K369" s="336"/>
      <c r="L369" s="336" t="s">
        <v>19098</v>
      </c>
      <c r="M369" s="521"/>
      <c r="N369" s="540"/>
      <c r="O369" s="9"/>
      <c r="P369" s="9"/>
      <c r="Q369" s="9"/>
      <c r="R369" s="9"/>
      <c r="S369" s="9"/>
      <c r="T369" s="9"/>
      <c r="U369" s="9"/>
      <c r="V369" s="9"/>
      <c r="W369" s="9"/>
      <c r="X369" s="9"/>
      <c r="Y369" s="9"/>
      <c r="Z369" s="9"/>
    </row>
    <row r="370" spans="1:26" ht="16.5" customHeight="1">
      <c r="A370" s="848"/>
      <c r="B370" s="665"/>
      <c r="C370" s="665"/>
      <c r="D370" s="665"/>
      <c r="E370" s="665"/>
      <c r="F370" s="665"/>
      <c r="G370" s="665"/>
      <c r="H370" s="336" t="s">
        <v>19098</v>
      </c>
      <c r="I370" s="336" t="s">
        <v>13108</v>
      </c>
      <c r="J370" s="336" t="s">
        <v>19102</v>
      </c>
      <c r="K370" s="336" t="s">
        <v>14730</v>
      </c>
      <c r="L370" s="336" t="s">
        <v>19098</v>
      </c>
      <c r="M370" s="521"/>
      <c r="N370" s="540"/>
      <c r="O370" s="9"/>
      <c r="P370" s="9"/>
      <c r="Q370" s="9"/>
      <c r="R370" s="9"/>
      <c r="S370" s="9"/>
      <c r="T370" s="9"/>
      <c r="U370" s="9"/>
      <c r="V370" s="9"/>
      <c r="W370" s="9"/>
      <c r="X370" s="9"/>
      <c r="Y370" s="9"/>
      <c r="Z370" s="9"/>
    </row>
    <row r="371" spans="1:26" ht="16.5" customHeight="1">
      <c r="A371" s="848"/>
      <c r="B371" s="665"/>
      <c r="C371" s="665"/>
      <c r="D371" s="665"/>
      <c r="E371" s="665"/>
      <c r="F371" s="665"/>
      <c r="G371" s="665"/>
      <c r="H371" s="336" t="s">
        <v>19098</v>
      </c>
      <c r="I371" s="336" t="s">
        <v>15367</v>
      </c>
      <c r="J371" s="336" t="s">
        <v>19102</v>
      </c>
      <c r="K371" s="336" t="s">
        <v>15368</v>
      </c>
      <c r="L371" s="336" t="s">
        <v>19098</v>
      </c>
      <c r="M371" s="521"/>
      <c r="N371" s="540"/>
      <c r="O371" s="9"/>
      <c r="P371" s="9"/>
      <c r="Q371" s="9"/>
      <c r="R371" s="9"/>
      <c r="S371" s="9"/>
      <c r="T371" s="9"/>
      <c r="U371" s="9"/>
      <c r="V371" s="9"/>
      <c r="W371" s="9"/>
      <c r="X371" s="9"/>
      <c r="Y371" s="9"/>
      <c r="Z371" s="9"/>
    </row>
    <row r="372" spans="1:26" ht="16.5" customHeight="1">
      <c r="A372" s="848"/>
      <c r="B372" s="665"/>
      <c r="C372" s="665"/>
      <c r="D372" s="665"/>
      <c r="E372" s="665"/>
      <c r="F372" s="665"/>
      <c r="G372" s="665"/>
      <c r="H372" s="336" t="s">
        <v>19098</v>
      </c>
      <c r="I372" s="336" t="s">
        <v>19701</v>
      </c>
      <c r="J372" s="336" t="s">
        <v>19102</v>
      </c>
      <c r="K372" s="336" t="s">
        <v>19702</v>
      </c>
      <c r="L372" s="336" t="s">
        <v>19098</v>
      </c>
      <c r="M372" s="521"/>
      <c r="N372" s="540"/>
      <c r="O372" s="9"/>
      <c r="P372" s="9"/>
      <c r="Q372" s="9"/>
      <c r="R372" s="9"/>
      <c r="S372" s="9"/>
      <c r="T372" s="9"/>
      <c r="U372" s="9"/>
      <c r="V372" s="9"/>
      <c r="W372" s="9"/>
      <c r="X372" s="9"/>
      <c r="Y372" s="9"/>
      <c r="Z372" s="9"/>
    </row>
    <row r="373" spans="1:26" ht="16.5" customHeight="1">
      <c r="A373" s="848"/>
      <c r="B373" s="665"/>
      <c r="C373" s="665"/>
      <c r="D373" s="665"/>
      <c r="E373" s="665"/>
      <c r="F373" s="665"/>
      <c r="G373" s="665"/>
      <c r="H373" s="336" t="s">
        <v>19098</v>
      </c>
      <c r="I373" s="336" t="s">
        <v>19703</v>
      </c>
      <c r="J373" s="336" t="s">
        <v>19102</v>
      </c>
      <c r="K373" s="336" t="s">
        <v>19702</v>
      </c>
      <c r="L373" s="336" t="s">
        <v>19098</v>
      </c>
      <c r="M373" s="521"/>
      <c r="N373" s="540"/>
      <c r="O373" s="9"/>
      <c r="P373" s="9"/>
      <c r="Q373" s="9"/>
      <c r="R373" s="9"/>
      <c r="S373" s="9"/>
      <c r="T373" s="9"/>
      <c r="U373" s="9"/>
      <c r="V373" s="9"/>
      <c r="W373" s="9"/>
      <c r="X373" s="9"/>
      <c r="Y373" s="9"/>
      <c r="Z373" s="9"/>
    </row>
    <row r="374" spans="1:26" ht="16.5" customHeight="1">
      <c r="A374" s="726"/>
      <c r="B374" s="666"/>
      <c r="C374" s="666"/>
      <c r="D374" s="666"/>
      <c r="E374" s="666"/>
      <c r="F374" s="666"/>
      <c r="G374" s="666"/>
      <c r="H374" s="336" t="s">
        <v>19098</v>
      </c>
      <c r="I374" s="336" t="s">
        <v>15098</v>
      </c>
      <c r="J374" s="336" t="s">
        <v>19102</v>
      </c>
      <c r="K374" s="336"/>
      <c r="L374" s="336" t="s">
        <v>19098</v>
      </c>
      <c r="M374" s="521"/>
      <c r="N374" s="540"/>
      <c r="O374" s="9"/>
      <c r="P374" s="9"/>
      <c r="Q374" s="9"/>
      <c r="R374" s="9"/>
      <c r="S374" s="9"/>
      <c r="T374" s="9"/>
      <c r="U374" s="9"/>
      <c r="V374" s="9"/>
      <c r="W374" s="9"/>
      <c r="X374" s="9"/>
      <c r="Y374" s="9"/>
      <c r="Z374" s="9"/>
    </row>
    <row r="375" spans="1:26" ht="16.5" customHeight="1">
      <c r="A375" s="847">
        <v>17072</v>
      </c>
      <c r="B375" s="756"/>
      <c r="C375" s="820" t="s">
        <v>19704</v>
      </c>
      <c r="D375" s="820" t="s">
        <v>19705</v>
      </c>
      <c r="E375" s="820"/>
      <c r="F375" s="820" t="s">
        <v>17291</v>
      </c>
      <c r="G375" s="820" t="s">
        <v>17299</v>
      </c>
      <c r="H375" s="336" t="s">
        <v>19098</v>
      </c>
      <c r="I375" s="336" t="s">
        <v>15090</v>
      </c>
      <c r="J375" s="336" t="s">
        <v>19102</v>
      </c>
      <c r="K375" s="336"/>
      <c r="L375" s="336" t="s">
        <v>19098</v>
      </c>
      <c r="M375" s="521"/>
      <c r="N375" s="540"/>
      <c r="O375" s="9"/>
      <c r="P375" s="9"/>
      <c r="Q375" s="9"/>
      <c r="R375" s="9"/>
      <c r="S375" s="9"/>
      <c r="T375" s="9"/>
      <c r="U375" s="9"/>
      <c r="V375" s="9"/>
      <c r="W375" s="9"/>
      <c r="X375" s="9"/>
      <c r="Y375" s="9"/>
      <c r="Z375" s="9"/>
    </row>
    <row r="376" spans="1:26" ht="16.5" customHeight="1">
      <c r="A376" s="848"/>
      <c r="B376" s="665"/>
      <c r="C376" s="665"/>
      <c r="D376" s="665"/>
      <c r="E376" s="665"/>
      <c r="F376" s="665"/>
      <c r="G376" s="665"/>
      <c r="H376" s="336" t="s">
        <v>19098</v>
      </c>
      <c r="I376" s="336" t="s">
        <v>13108</v>
      </c>
      <c r="J376" s="336" t="s">
        <v>19102</v>
      </c>
      <c r="K376" s="336" t="s">
        <v>14730</v>
      </c>
      <c r="L376" s="336" t="s">
        <v>19098</v>
      </c>
      <c r="M376" s="521"/>
      <c r="N376" s="540"/>
      <c r="O376" s="9"/>
      <c r="P376" s="9"/>
      <c r="Q376" s="9"/>
      <c r="R376" s="9"/>
      <c r="S376" s="9"/>
      <c r="T376" s="9"/>
      <c r="U376" s="9"/>
      <c r="V376" s="9"/>
      <c r="W376" s="9"/>
      <c r="X376" s="9"/>
      <c r="Y376" s="9"/>
      <c r="Z376" s="9"/>
    </row>
    <row r="377" spans="1:26" ht="16.5" customHeight="1">
      <c r="A377" s="848"/>
      <c r="B377" s="665"/>
      <c r="C377" s="665"/>
      <c r="D377" s="665"/>
      <c r="E377" s="665"/>
      <c r="F377" s="665"/>
      <c r="G377" s="665"/>
      <c r="H377" s="336" t="s">
        <v>19098</v>
      </c>
      <c r="I377" s="336" t="s">
        <v>15367</v>
      </c>
      <c r="J377" s="336" t="s">
        <v>19102</v>
      </c>
      <c r="K377" s="336" t="s">
        <v>15368</v>
      </c>
      <c r="L377" s="336" t="s">
        <v>19098</v>
      </c>
      <c r="M377" s="521"/>
      <c r="N377" s="540"/>
      <c r="O377" s="9"/>
      <c r="P377" s="9"/>
      <c r="Q377" s="9"/>
      <c r="R377" s="9"/>
      <c r="S377" s="9"/>
      <c r="T377" s="9"/>
      <c r="U377" s="9"/>
      <c r="V377" s="9"/>
      <c r="W377" s="9"/>
      <c r="X377" s="9"/>
      <c r="Y377" s="9"/>
      <c r="Z377" s="9"/>
    </row>
    <row r="378" spans="1:26" ht="16.5" customHeight="1">
      <c r="A378" s="848"/>
      <c r="B378" s="665"/>
      <c r="C378" s="665"/>
      <c r="D378" s="665"/>
      <c r="E378" s="665"/>
      <c r="F378" s="665"/>
      <c r="G378" s="665"/>
      <c r="H378" s="336" t="s">
        <v>19098</v>
      </c>
      <c r="I378" s="336" t="s">
        <v>19706</v>
      </c>
      <c r="J378" s="336" t="s">
        <v>19102</v>
      </c>
      <c r="K378" s="336" t="s">
        <v>19707</v>
      </c>
      <c r="L378" s="336" t="s">
        <v>19098</v>
      </c>
      <c r="M378" s="521"/>
      <c r="N378" s="540"/>
      <c r="O378" s="9"/>
      <c r="P378" s="9"/>
      <c r="Q378" s="9"/>
      <c r="R378" s="9"/>
      <c r="S378" s="9"/>
      <c r="T378" s="9"/>
      <c r="U378" s="9"/>
      <c r="V378" s="9"/>
      <c r="W378" s="9"/>
      <c r="X378" s="9"/>
      <c r="Y378" s="9"/>
      <c r="Z378" s="9"/>
    </row>
    <row r="379" spans="1:26" ht="16.5" customHeight="1">
      <c r="A379" s="726"/>
      <c r="B379" s="666"/>
      <c r="C379" s="666"/>
      <c r="D379" s="666"/>
      <c r="E379" s="666"/>
      <c r="F379" s="666"/>
      <c r="G379" s="666"/>
      <c r="H379" s="336" t="s">
        <v>19098</v>
      </c>
      <c r="I379" s="336" t="s">
        <v>15098</v>
      </c>
      <c r="J379" s="336" t="s">
        <v>19102</v>
      </c>
      <c r="K379" s="336"/>
      <c r="L379" s="336" t="s">
        <v>19098</v>
      </c>
      <c r="M379" s="521"/>
      <c r="N379" s="540"/>
      <c r="O379" s="9"/>
      <c r="P379" s="9"/>
      <c r="Q379" s="9"/>
      <c r="R379" s="9"/>
      <c r="S379" s="9"/>
      <c r="T379" s="9"/>
      <c r="U379" s="9"/>
      <c r="V379" s="9"/>
      <c r="W379" s="9"/>
      <c r="X379" s="9"/>
      <c r="Y379" s="9"/>
      <c r="Z379" s="9"/>
    </row>
    <row r="380" spans="1:26" ht="16.5" customHeight="1">
      <c r="A380" s="820">
        <v>17073</v>
      </c>
      <c r="B380" s="756"/>
      <c r="C380" s="820" t="s">
        <v>19708</v>
      </c>
      <c r="D380" s="820" t="s">
        <v>19709</v>
      </c>
      <c r="E380" s="820"/>
      <c r="F380" s="820" t="s">
        <v>17291</v>
      </c>
      <c r="G380" s="820" t="s">
        <v>17299</v>
      </c>
      <c r="H380" s="336" t="s">
        <v>19098</v>
      </c>
      <c r="I380" s="546" t="s">
        <v>15090</v>
      </c>
      <c r="J380" s="336" t="s">
        <v>19102</v>
      </c>
      <c r="K380" s="546"/>
      <c r="L380" s="336" t="s">
        <v>19098</v>
      </c>
      <c r="M380" s="521"/>
      <c r="N380" s="540"/>
      <c r="O380" s="9"/>
      <c r="P380" s="9"/>
      <c r="Q380" s="9"/>
      <c r="R380" s="9"/>
      <c r="S380" s="9"/>
      <c r="T380" s="9"/>
      <c r="U380" s="9"/>
      <c r="V380" s="9"/>
      <c r="W380" s="9"/>
      <c r="X380" s="9"/>
      <c r="Y380" s="9"/>
      <c r="Z380" s="9"/>
    </row>
    <row r="381" spans="1:26" ht="16.5" customHeight="1">
      <c r="A381" s="665"/>
      <c r="B381" s="665"/>
      <c r="C381" s="665"/>
      <c r="D381" s="665"/>
      <c r="E381" s="665"/>
      <c r="F381" s="665"/>
      <c r="G381" s="665"/>
      <c r="H381" s="336" t="s">
        <v>19098</v>
      </c>
      <c r="I381" s="547" t="s">
        <v>13108</v>
      </c>
      <c r="J381" s="336" t="s">
        <v>19102</v>
      </c>
      <c r="K381" s="336" t="s">
        <v>14730</v>
      </c>
      <c r="L381" s="336" t="s">
        <v>19098</v>
      </c>
      <c r="M381" s="521"/>
      <c r="N381" s="540"/>
      <c r="O381" s="9"/>
      <c r="P381" s="9"/>
      <c r="Q381" s="9"/>
      <c r="R381" s="9"/>
      <c r="S381" s="9"/>
      <c r="T381" s="9"/>
      <c r="U381" s="9"/>
      <c r="V381" s="9"/>
      <c r="W381" s="9"/>
      <c r="X381" s="9"/>
      <c r="Y381" s="9"/>
      <c r="Z381" s="9"/>
    </row>
    <row r="382" spans="1:26" ht="16.5" customHeight="1">
      <c r="A382" s="665"/>
      <c r="B382" s="665"/>
      <c r="C382" s="665"/>
      <c r="D382" s="665"/>
      <c r="E382" s="665"/>
      <c r="F382" s="665"/>
      <c r="G382" s="665"/>
      <c r="H382" s="336" t="s">
        <v>19098</v>
      </c>
      <c r="I382" s="547" t="s">
        <v>15367</v>
      </c>
      <c r="J382" s="336" t="s">
        <v>19102</v>
      </c>
      <c r="K382" s="336" t="s">
        <v>15368</v>
      </c>
      <c r="L382" s="336" t="s">
        <v>19098</v>
      </c>
      <c r="M382" s="521"/>
      <c r="N382" s="540"/>
      <c r="O382" s="9"/>
      <c r="P382" s="9"/>
      <c r="Q382" s="9"/>
      <c r="R382" s="9"/>
      <c r="S382" s="9"/>
      <c r="T382" s="9"/>
      <c r="U382" s="9"/>
      <c r="V382" s="9"/>
      <c r="W382" s="9"/>
      <c r="X382" s="9"/>
      <c r="Y382" s="9"/>
      <c r="Z382" s="9"/>
    </row>
    <row r="383" spans="1:26" ht="16.5" customHeight="1">
      <c r="A383" s="665"/>
      <c r="B383" s="665"/>
      <c r="C383" s="665"/>
      <c r="D383" s="665"/>
      <c r="E383" s="665"/>
      <c r="F383" s="665"/>
      <c r="G383" s="665"/>
      <c r="H383" s="336" t="s">
        <v>19098</v>
      </c>
      <c r="I383" s="547" t="s">
        <v>19710</v>
      </c>
      <c r="J383" s="336" t="s">
        <v>19102</v>
      </c>
      <c r="K383" s="547" t="s">
        <v>19711</v>
      </c>
      <c r="L383" s="336" t="s">
        <v>19098</v>
      </c>
      <c r="M383" s="521"/>
      <c r="N383" s="540"/>
      <c r="O383" s="9"/>
      <c r="P383" s="9"/>
      <c r="Q383" s="9"/>
      <c r="R383" s="9"/>
      <c r="S383" s="9"/>
      <c r="T383" s="9"/>
      <c r="U383" s="9"/>
      <c r="V383" s="9"/>
      <c r="W383" s="9"/>
      <c r="X383" s="9"/>
      <c r="Y383" s="9"/>
      <c r="Z383" s="9"/>
    </row>
    <row r="384" spans="1:26" ht="16.5" customHeight="1">
      <c r="A384" s="665"/>
      <c r="B384" s="665"/>
      <c r="C384" s="665"/>
      <c r="D384" s="665"/>
      <c r="E384" s="665"/>
      <c r="F384" s="665"/>
      <c r="G384" s="665"/>
      <c r="H384" s="336" t="s">
        <v>19098</v>
      </c>
      <c r="I384" s="547" t="s">
        <v>19713</v>
      </c>
      <c r="J384" s="336" t="s">
        <v>19102</v>
      </c>
      <c r="K384" s="547" t="s">
        <v>19711</v>
      </c>
      <c r="L384" s="336" t="s">
        <v>19098</v>
      </c>
      <c r="M384" s="521"/>
      <c r="N384" s="540"/>
      <c r="O384" s="9"/>
      <c r="P384" s="9"/>
      <c r="Q384" s="9"/>
      <c r="R384" s="9"/>
      <c r="S384" s="9"/>
      <c r="T384" s="9"/>
      <c r="U384" s="9"/>
      <c r="V384" s="9"/>
      <c r="W384" s="9"/>
      <c r="X384" s="9"/>
      <c r="Y384" s="9"/>
      <c r="Z384" s="9"/>
    </row>
    <row r="385" spans="1:26" ht="16.5" customHeight="1">
      <c r="A385" s="665"/>
      <c r="B385" s="665"/>
      <c r="C385" s="665"/>
      <c r="D385" s="665"/>
      <c r="E385" s="665"/>
      <c r="F385" s="665"/>
      <c r="G385" s="665"/>
      <c r="H385" s="336" t="s">
        <v>19098</v>
      </c>
      <c r="I385" s="547" t="s">
        <v>19714</v>
      </c>
      <c r="J385" s="336" t="s">
        <v>19102</v>
      </c>
      <c r="K385" s="547" t="s">
        <v>19711</v>
      </c>
      <c r="L385" s="336" t="s">
        <v>19098</v>
      </c>
      <c r="M385" s="521"/>
      <c r="N385" s="540"/>
      <c r="O385" s="9"/>
      <c r="P385" s="9"/>
      <c r="Q385" s="9"/>
      <c r="R385" s="9"/>
      <c r="S385" s="9"/>
      <c r="T385" s="9"/>
      <c r="U385" s="9"/>
      <c r="V385" s="9"/>
      <c r="W385" s="9"/>
      <c r="X385" s="9"/>
      <c r="Y385" s="9"/>
      <c r="Z385" s="9"/>
    </row>
    <row r="386" spans="1:26" ht="16.5" customHeight="1">
      <c r="A386" s="666"/>
      <c r="B386" s="666"/>
      <c r="C386" s="666"/>
      <c r="D386" s="666"/>
      <c r="E386" s="666"/>
      <c r="F386" s="666"/>
      <c r="G386" s="666"/>
      <c r="H386" s="336" t="s">
        <v>19098</v>
      </c>
      <c r="I386" s="547" t="s">
        <v>15098</v>
      </c>
      <c r="J386" s="336" t="s">
        <v>19102</v>
      </c>
      <c r="K386" s="547"/>
      <c r="L386" s="336" t="s">
        <v>19098</v>
      </c>
      <c r="M386" s="521"/>
      <c r="N386" s="540"/>
      <c r="O386" s="9"/>
      <c r="P386" s="9"/>
      <c r="Q386" s="9"/>
      <c r="R386" s="9"/>
      <c r="S386" s="9"/>
      <c r="T386" s="9"/>
      <c r="U386" s="9"/>
      <c r="V386" s="9"/>
      <c r="W386" s="9"/>
      <c r="X386" s="9"/>
      <c r="Y386" s="9"/>
      <c r="Z386" s="9"/>
    </row>
    <row r="387" spans="1:26" ht="16.5" customHeight="1">
      <c r="A387" s="820">
        <v>17074</v>
      </c>
      <c r="B387" s="756"/>
      <c r="C387" s="857" t="s">
        <v>19715</v>
      </c>
      <c r="D387" s="820" t="s">
        <v>19716</v>
      </c>
      <c r="E387" s="820"/>
      <c r="F387" s="820" t="s">
        <v>17291</v>
      </c>
      <c r="G387" s="820" t="s">
        <v>17299</v>
      </c>
      <c r="H387" s="336" t="s">
        <v>19098</v>
      </c>
      <c r="I387" s="546" t="s">
        <v>15090</v>
      </c>
      <c r="J387" s="336" t="s">
        <v>19102</v>
      </c>
      <c r="K387" s="546"/>
      <c r="L387" s="336" t="s">
        <v>19098</v>
      </c>
      <c r="M387" s="521"/>
      <c r="N387" s="540"/>
      <c r="O387" s="9"/>
      <c r="P387" s="9"/>
      <c r="Q387" s="9"/>
      <c r="R387" s="9"/>
      <c r="S387" s="9"/>
      <c r="T387" s="9"/>
      <c r="U387" s="9"/>
      <c r="V387" s="9"/>
      <c r="W387" s="9"/>
      <c r="X387" s="9"/>
      <c r="Y387" s="9"/>
      <c r="Z387" s="9"/>
    </row>
    <row r="388" spans="1:26" ht="16.5" customHeight="1">
      <c r="A388" s="665"/>
      <c r="B388" s="665"/>
      <c r="C388" s="665"/>
      <c r="D388" s="665"/>
      <c r="E388" s="665"/>
      <c r="F388" s="665"/>
      <c r="G388" s="665"/>
      <c r="H388" s="336" t="s">
        <v>19098</v>
      </c>
      <c r="I388" s="336" t="s">
        <v>13006</v>
      </c>
      <c r="J388" s="336" t="s">
        <v>19102</v>
      </c>
      <c r="K388" s="336" t="s">
        <v>14698</v>
      </c>
      <c r="L388" s="336" t="s">
        <v>19098</v>
      </c>
      <c r="M388" s="521"/>
      <c r="N388" s="540"/>
      <c r="O388" s="9"/>
      <c r="P388" s="9"/>
      <c r="Q388" s="9"/>
      <c r="R388" s="9"/>
      <c r="S388" s="9"/>
      <c r="T388" s="9"/>
      <c r="U388" s="9"/>
      <c r="V388" s="9"/>
      <c r="W388" s="9"/>
      <c r="X388" s="9"/>
      <c r="Y388" s="9"/>
      <c r="Z388" s="9"/>
    </row>
    <row r="389" spans="1:26" ht="16.5" customHeight="1">
      <c r="A389" s="665"/>
      <c r="B389" s="665"/>
      <c r="C389" s="665"/>
      <c r="D389" s="665"/>
      <c r="E389" s="665"/>
      <c r="F389" s="665"/>
      <c r="G389" s="665"/>
      <c r="H389" s="336" t="s">
        <v>19098</v>
      </c>
      <c r="I389" s="336" t="s">
        <v>13108</v>
      </c>
      <c r="J389" s="336" t="s">
        <v>19102</v>
      </c>
      <c r="K389" s="336" t="s">
        <v>14730</v>
      </c>
      <c r="L389" s="336" t="s">
        <v>19098</v>
      </c>
      <c r="M389" s="521"/>
      <c r="N389" s="540"/>
      <c r="O389" s="9"/>
      <c r="P389" s="9"/>
      <c r="Q389" s="9"/>
      <c r="R389" s="9"/>
      <c r="S389" s="9"/>
      <c r="T389" s="9"/>
      <c r="U389" s="9"/>
      <c r="V389" s="9"/>
      <c r="W389" s="9"/>
      <c r="X389" s="9"/>
      <c r="Y389" s="9"/>
      <c r="Z389" s="9"/>
    </row>
    <row r="390" spans="1:26" ht="16.5" customHeight="1">
      <c r="A390" s="665"/>
      <c r="B390" s="665"/>
      <c r="C390" s="665"/>
      <c r="D390" s="665"/>
      <c r="E390" s="665"/>
      <c r="F390" s="665"/>
      <c r="G390" s="665"/>
      <c r="H390" s="336" t="s">
        <v>19098</v>
      </c>
      <c r="I390" s="336" t="s">
        <v>15367</v>
      </c>
      <c r="J390" s="336" t="s">
        <v>19383</v>
      </c>
      <c r="K390" s="336" t="s">
        <v>15368</v>
      </c>
      <c r="L390" s="336" t="s">
        <v>19098</v>
      </c>
      <c r="M390" s="521"/>
      <c r="N390" s="540"/>
      <c r="O390" s="9"/>
      <c r="P390" s="9"/>
      <c r="Q390" s="9"/>
      <c r="R390" s="9"/>
      <c r="S390" s="9"/>
      <c r="T390" s="9"/>
      <c r="U390" s="9"/>
      <c r="V390" s="9"/>
      <c r="W390" s="9"/>
      <c r="X390" s="9"/>
      <c r="Y390" s="9"/>
      <c r="Z390" s="9"/>
    </row>
    <row r="391" spans="1:26" ht="16.5" customHeight="1">
      <c r="A391" s="665"/>
      <c r="B391" s="665"/>
      <c r="C391" s="665"/>
      <c r="D391" s="665"/>
      <c r="E391" s="665"/>
      <c r="F391" s="665"/>
      <c r="G391" s="665"/>
      <c r="H391" s="336" t="s">
        <v>19098</v>
      </c>
      <c r="I391" s="336" t="s">
        <v>19720</v>
      </c>
      <c r="J391" s="336" t="s">
        <v>19102</v>
      </c>
      <c r="K391" s="336" t="s">
        <v>19721</v>
      </c>
      <c r="L391" s="336" t="s">
        <v>19098</v>
      </c>
      <c r="M391" s="521"/>
      <c r="N391" s="540"/>
      <c r="O391" s="9"/>
      <c r="P391" s="9"/>
      <c r="Q391" s="9"/>
      <c r="R391" s="9"/>
      <c r="S391" s="9"/>
      <c r="T391" s="9"/>
      <c r="U391" s="9"/>
      <c r="V391" s="9"/>
      <c r="W391" s="9"/>
      <c r="X391" s="9"/>
      <c r="Y391" s="9"/>
      <c r="Z391" s="9"/>
    </row>
    <row r="392" spans="1:26" ht="16.5" customHeight="1">
      <c r="A392" s="665"/>
      <c r="B392" s="665"/>
      <c r="C392" s="665"/>
      <c r="D392" s="665"/>
      <c r="E392" s="665"/>
      <c r="F392" s="665"/>
      <c r="G392" s="665"/>
      <c r="H392" s="336" t="s">
        <v>19098</v>
      </c>
      <c r="I392" s="336" t="s">
        <v>19725</v>
      </c>
      <c r="J392" s="336" t="s">
        <v>19102</v>
      </c>
      <c r="K392" s="336" t="s">
        <v>19721</v>
      </c>
      <c r="L392" s="336" t="s">
        <v>19098</v>
      </c>
      <c r="M392" s="521"/>
      <c r="N392" s="540"/>
      <c r="O392" s="9"/>
      <c r="P392" s="9"/>
      <c r="Q392" s="9"/>
      <c r="R392" s="9"/>
      <c r="S392" s="9"/>
      <c r="T392" s="9"/>
      <c r="U392" s="9"/>
      <c r="V392" s="9"/>
      <c r="W392" s="9"/>
      <c r="X392" s="9"/>
      <c r="Y392" s="9"/>
      <c r="Z392" s="9"/>
    </row>
    <row r="393" spans="1:26" ht="16.5" customHeight="1">
      <c r="A393" s="666"/>
      <c r="B393" s="666"/>
      <c r="C393" s="666"/>
      <c r="D393" s="666"/>
      <c r="E393" s="666"/>
      <c r="F393" s="666"/>
      <c r="G393" s="666"/>
      <c r="H393" s="336" t="s">
        <v>19098</v>
      </c>
      <c r="I393" s="547" t="s">
        <v>15098</v>
      </c>
      <c r="J393" s="336" t="s">
        <v>19102</v>
      </c>
      <c r="K393" s="547"/>
      <c r="L393" s="336" t="s">
        <v>19098</v>
      </c>
      <c r="M393" s="521"/>
      <c r="N393" s="540"/>
      <c r="O393" s="9"/>
      <c r="P393" s="9"/>
      <c r="Q393" s="9"/>
      <c r="R393" s="9"/>
      <c r="S393" s="9"/>
      <c r="T393" s="9"/>
      <c r="U393" s="9"/>
      <c r="V393" s="9"/>
      <c r="W393" s="9"/>
      <c r="X393" s="9"/>
      <c r="Y393" s="9"/>
      <c r="Z393" s="9"/>
    </row>
    <row r="394" spans="1:26" ht="16.5" customHeight="1">
      <c r="A394" s="847">
        <v>17075</v>
      </c>
      <c r="B394" s="756"/>
      <c r="C394" s="857" t="s">
        <v>19728</v>
      </c>
      <c r="D394" s="820" t="s">
        <v>19730</v>
      </c>
      <c r="E394" s="820"/>
      <c r="F394" s="820" t="s">
        <v>17291</v>
      </c>
      <c r="G394" s="820" t="s">
        <v>17299</v>
      </c>
      <c r="H394" s="336" t="s">
        <v>19098</v>
      </c>
      <c r="I394" s="336" t="s">
        <v>15090</v>
      </c>
      <c r="J394" s="336" t="s">
        <v>19102</v>
      </c>
      <c r="K394" s="336"/>
      <c r="L394" s="336" t="s">
        <v>19098</v>
      </c>
      <c r="M394" s="521"/>
      <c r="N394" s="540"/>
      <c r="O394" s="9"/>
      <c r="P394" s="9"/>
      <c r="Q394" s="9"/>
      <c r="R394" s="9"/>
      <c r="S394" s="9"/>
      <c r="T394" s="9"/>
      <c r="U394" s="9"/>
      <c r="V394" s="9"/>
      <c r="W394" s="9"/>
      <c r="X394" s="9"/>
      <c r="Y394" s="9"/>
      <c r="Z394" s="9"/>
    </row>
    <row r="395" spans="1:26" ht="16.5" customHeight="1">
      <c r="A395" s="848"/>
      <c r="B395" s="665"/>
      <c r="C395" s="665"/>
      <c r="D395" s="665"/>
      <c r="E395" s="665"/>
      <c r="F395" s="665"/>
      <c r="G395" s="665"/>
      <c r="H395" s="336" t="s">
        <v>19098</v>
      </c>
      <c r="I395" s="336" t="s">
        <v>13006</v>
      </c>
      <c r="J395" s="336" t="s">
        <v>19102</v>
      </c>
      <c r="K395" s="336" t="s">
        <v>14698</v>
      </c>
      <c r="L395" s="336" t="s">
        <v>19098</v>
      </c>
      <c r="M395" s="521"/>
      <c r="N395" s="540"/>
      <c r="O395" s="9"/>
      <c r="P395" s="9"/>
      <c r="Q395" s="9"/>
      <c r="R395" s="9"/>
      <c r="S395" s="9"/>
      <c r="T395" s="9"/>
      <c r="U395" s="9"/>
      <c r="V395" s="9"/>
      <c r="W395" s="9"/>
      <c r="X395" s="9"/>
      <c r="Y395" s="9"/>
      <c r="Z395" s="9"/>
    </row>
    <row r="396" spans="1:26" ht="16.5" customHeight="1">
      <c r="A396" s="848"/>
      <c r="B396" s="665"/>
      <c r="C396" s="665"/>
      <c r="D396" s="665"/>
      <c r="E396" s="665"/>
      <c r="F396" s="665"/>
      <c r="G396" s="665"/>
      <c r="H396" s="336" t="s">
        <v>19098</v>
      </c>
      <c r="I396" s="336" t="s">
        <v>13108</v>
      </c>
      <c r="J396" s="336" t="s">
        <v>19102</v>
      </c>
      <c r="K396" s="336" t="s">
        <v>14730</v>
      </c>
      <c r="L396" s="336" t="s">
        <v>19098</v>
      </c>
      <c r="M396" s="521"/>
      <c r="N396" s="540"/>
      <c r="O396" s="9"/>
      <c r="P396" s="9"/>
      <c r="Q396" s="9"/>
      <c r="R396" s="9"/>
      <c r="S396" s="9"/>
      <c r="T396" s="9"/>
      <c r="U396" s="9"/>
      <c r="V396" s="9"/>
      <c r="W396" s="9"/>
      <c r="X396" s="9"/>
      <c r="Y396" s="9"/>
      <c r="Z396" s="9"/>
    </row>
    <row r="397" spans="1:26" ht="16.5" customHeight="1">
      <c r="A397" s="848"/>
      <c r="B397" s="665"/>
      <c r="C397" s="665"/>
      <c r="D397" s="665"/>
      <c r="E397" s="665"/>
      <c r="F397" s="665"/>
      <c r="G397" s="665"/>
      <c r="H397" s="336" t="s">
        <v>19098</v>
      </c>
      <c r="I397" s="336" t="s">
        <v>15367</v>
      </c>
      <c r="J397" s="336" t="s">
        <v>19102</v>
      </c>
      <c r="K397" s="336" t="s">
        <v>15368</v>
      </c>
      <c r="L397" s="336" t="s">
        <v>19098</v>
      </c>
      <c r="M397" s="521"/>
      <c r="N397" s="540"/>
      <c r="O397" s="9"/>
      <c r="P397" s="9"/>
      <c r="Q397" s="9"/>
      <c r="R397" s="9"/>
      <c r="S397" s="9"/>
      <c r="T397" s="9"/>
      <c r="U397" s="9"/>
      <c r="V397" s="9"/>
      <c r="W397" s="9"/>
      <c r="X397" s="9"/>
      <c r="Y397" s="9"/>
      <c r="Z397" s="9"/>
    </row>
    <row r="398" spans="1:26" ht="16.5" customHeight="1">
      <c r="A398" s="848"/>
      <c r="B398" s="665"/>
      <c r="C398" s="665"/>
      <c r="D398" s="665"/>
      <c r="E398" s="665"/>
      <c r="F398" s="665"/>
      <c r="G398" s="665"/>
      <c r="H398" s="336" t="s">
        <v>19098</v>
      </c>
      <c r="I398" s="336" t="s">
        <v>19739</v>
      </c>
      <c r="J398" s="336" t="s">
        <v>19100</v>
      </c>
      <c r="K398" s="336" t="s">
        <v>15473</v>
      </c>
      <c r="L398" s="336" t="s">
        <v>19098</v>
      </c>
      <c r="M398" s="521"/>
      <c r="N398" s="525" t="s">
        <v>19741</v>
      </c>
      <c r="O398" s="9"/>
      <c r="P398" s="9"/>
      <c r="Q398" s="9"/>
      <c r="R398" s="9"/>
      <c r="S398" s="9"/>
      <c r="T398" s="9"/>
      <c r="U398" s="9"/>
      <c r="V398" s="9"/>
      <c r="W398" s="9"/>
      <c r="X398" s="9"/>
      <c r="Y398" s="9"/>
      <c r="Z398" s="9"/>
    </row>
    <row r="399" spans="1:26" ht="16.5" customHeight="1">
      <c r="A399" s="848"/>
      <c r="B399" s="665"/>
      <c r="C399" s="665"/>
      <c r="D399" s="665"/>
      <c r="E399" s="665"/>
      <c r="F399" s="665"/>
      <c r="G399" s="665"/>
      <c r="H399" s="336" t="s">
        <v>19098</v>
      </c>
      <c r="I399" s="336" t="s">
        <v>19744</v>
      </c>
      <c r="J399" s="336" t="s">
        <v>19100</v>
      </c>
      <c r="K399" s="336" t="s">
        <v>15473</v>
      </c>
      <c r="L399" s="336" t="s">
        <v>19098</v>
      </c>
      <c r="M399" s="521"/>
      <c r="N399" s="540"/>
      <c r="O399" s="9"/>
      <c r="P399" s="9"/>
      <c r="Q399" s="9"/>
      <c r="R399" s="9"/>
      <c r="S399" s="9"/>
      <c r="T399" s="9"/>
      <c r="U399" s="9"/>
      <c r="V399" s="9"/>
      <c r="W399" s="9"/>
      <c r="X399" s="9"/>
      <c r="Y399" s="9"/>
      <c r="Z399" s="9"/>
    </row>
    <row r="400" spans="1:26" ht="16.5" customHeight="1">
      <c r="A400" s="726"/>
      <c r="B400" s="666"/>
      <c r="C400" s="666"/>
      <c r="D400" s="666"/>
      <c r="E400" s="666"/>
      <c r="F400" s="666"/>
      <c r="G400" s="666"/>
      <c r="H400" s="336" t="s">
        <v>19098</v>
      </c>
      <c r="I400" s="336" t="s">
        <v>15098</v>
      </c>
      <c r="J400" s="336" t="s">
        <v>19102</v>
      </c>
      <c r="K400" s="336"/>
      <c r="L400" s="336" t="s">
        <v>19098</v>
      </c>
      <c r="M400" s="521"/>
      <c r="N400" s="540"/>
      <c r="O400" s="9"/>
      <c r="P400" s="9"/>
      <c r="Q400" s="9"/>
      <c r="R400" s="9"/>
      <c r="S400" s="9"/>
      <c r="T400" s="9"/>
      <c r="U400" s="9"/>
      <c r="V400" s="9"/>
      <c r="W400" s="9"/>
      <c r="X400" s="9"/>
      <c r="Y400" s="9"/>
      <c r="Z400" s="9"/>
    </row>
    <row r="401" spans="1:26" ht="16.5" customHeight="1">
      <c r="A401" s="847">
        <v>17076</v>
      </c>
      <c r="B401" s="756"/>
      <c r="C401" s="820" t="s">
        <v>19748</v>
      </c>
      <c r="D401" s="820" t="s">
        <v>19749</v>
      </c>
      <c r="E401" s="820"/>
      <c r="F401" s="820" t="s">
        <v>17291</v>
      </c>
      <c r="G401" s="820" t="s">
        <v>17299</v>
      </c>
      <c r="H401" s="336" t="s">
        <v>19098</v>
      </c>
      <c r="I401" s="546" t="s">
        <v>15090</v>
      </c>
      <c r="J401" s="336" t="s">
        <v>19102</v>
      </c>
      <c r="K401" s="546"/>
      <c r="L401" s="336" t="s">
        <v>19098</v>
      </c>
      <c r="M401" s="521"/>
      <c r="N401" s="540"/>
      <c r="O401" s="9"/>
      <c r="P401" s="9"/>
      <c r="Q401" s="9"/>
      <c r="R401" s="9"/>
      <c r="S401" s="9"/>
      <c r="T401" s="9"/>
      <c r="U401" s="9"/>
      <c r="V401" s="9"/>
      <c r="W401" s="9"/>
      <c r="X401" s="9"/>
      <c r="Y401" s="9"/>
      <c r="Z401" s="9"/>
    </row>
    <row r="402" spans="1:26" ht="16.5" customHeight="1">
      <c r="A402" s="848"/>
      <c r="B402" s="665"/>
      <c r="C402" s="665"/>
      <c r="D402" s="665"/>
      <c r="E402" s="665"/>
      <c r="F402" s="665"/>
      <c r="G402" s="665"/>
      <c r="H402" s="336" t="s">
        <v>19098</v>
      </c>
      <c r="I402" s="336" t="s">
        <v>13006</v>
      </c>
      <c r="J402" s="336" t="s">
        <v>19102</v>
      </c>
      <c r="K402" s="336" t="s">
        <v>14698</v>
      </c>
      <c r="L402" s="336" t="s">
        <v>19098</v>
      </c>
      <c r="M402" s="521"/>
      <c r="N402" s="540"/>
      <c r="O402" s="9"/>
      <c r="P402" s="9"/>
      <c r="Q402" s="9"/>
      <c r="R402" s="9"/>
      <c r="S402" s="9"/>
      <c r="T402" s="9"/>
      <c r="U402" s="9"/>
      <c r="V402" s="9"/>
      <c r="W402" s="9"/>
      <c r="X402" s="9"/>
      <c r="Y402" s="9"/>
      <c r="Z402" s="9"/>
    </row>
    <row r="403" spans="1:26" ht="16.5" customHeight="1">
      <c r="A403" s="848"/>
      <c r="B403" s="665"/>
      <c r="C403" s="665"/>
      <c r="D403" s="665"/>
      <c r="E403" s="665"/>
      <c r="F403" s="665"/>
      <c r="G403" s="665"/>
      <c r="H403" s="336" t="s">
        <v>19098</v>
      </c>
      <c r="I403" s="336" t="s">
        <v>13108</v>
      </c>
      <c r="J403" s="336" t="s">
        <v>19102</v>
      </c>
      <c r="K403" s="336" t="s">
        <v>14730</v>
      </c>
      <c r="L403" s="336" t="s">
        <v>19098</v>
      </c>
      <c r="M403" s="521"/>
      <c r="N403" s="540"/>
      <c r="O403" s="9"/>
      <c r="P403" s="9"/>
      <c r="Q403" s="9"/>
      <c r="R403" s="9"/>
      <c r="S403" s="9"/>
      <c r="T403" s="9"/>
      <c r="U403" s="9"/>
      <c r="V403" s="9"/>
      <c r="W403" s="9"/>
      <c r="X403" s="9"/>
      <c r="Y403" s="9"/>
      <c r="Z403" s="9"/>
    </row>
    <row r="404" spans="1:26" ht="16.5" customHeight="1">
      <c r="A404" s="848"/>
      <c r="B404" s="665"/>
      <c r="C404" s="665"/>
      <c r="D404" s="665"/>
      <c r="E404" s="665"/>
      <c r="F404" s="665"/>
      <c r="G404" s="665"/>
      <c r="H404" s="336" t="s">
        <v>19098</v>
      </c>
      <c r="I404" s="336" t="s">
        <v>15367</v>
      </c>
      <c r="J404" s="336" t="s">
        <v>19102</v>
      </c>
      <c r="K404" s="336" t="s">
        <v>15368</v>
      </c>
      <c r="L404" s="336" t="s">
        <v>19098</v>
      </c>
      <c r="M404" s="521"/>
      <c r="N404" s="540"/>
      <c r="O404" s="9"/>
      <c r="P404" s="9"/>
      <c r="Q404" s="9"/>
      <c r="R404" s="9"/>
      <c r="S404" s="9"/>
      <c r="T404" s="9"/>
      <c r="U404" s="9"/>
      <c r="V404" s="9"/>
      <c r="W404" s="9"/>
      <c r="X404" s="9"/>
      <c r="Y404" s="9"/>
      <c r="Z404" s="9"/>
    </row>
    <row r="405" spans="1:26" ht="16.5" customHeight="1">
      <c r="A405" s="848"/>
      <c r="B405" s="665"/>
      <c r="C405" s="665"/>
      <c r="D405" s="665"/>
      <c r="E405" s="665"/>
      <c r="F405" s="665"/>
      <c r="G405" s="665"/>
      <c r="H405" s="336" t="s">
        <v>19098</v>
      </c>
      <c r="I405" s="336" t="s">
        <v>19761</v>
      </c>
      <c r="J405" s="336" t="s">
        <v>19100</v>
      </c>
      <c r="K405" s="336" t="s">
        <v>15473</v>
      </c>
      <c r="L405" s="336" t="s">
        <v>19098</v>
      </c>
      <c r="M405" s="521"/>
      <c r="N405" s="540"/>
      <c r="O405" s="9"/>
      <c r="P405" s="9"/>
      <c r="Q405" s="9"/>
      <c r="R405" s="9"/>
      <c r="S405" s="9"/>
      <c r="T405" s="9"/>
      <c r="U405" s="9"/>
      <c r="V405" s="9"/>
      <c r="W405" s="9"/>
      <c r="X405" s="9"/>
      <c r="Y405" s="9"/>
      <c r="Z405" s="9"/>
    </row>
    <row r="406" spans="1:26" ht="16.5" customHeight="1">
      <c r="A406" s="848"/>
      <c r="B406" s="665"/>
      <c r="C406" s="665"/>
      <c r="D406" s="665"/>
      <c r="E406" s="665"/>
      <c r="F406" s="665"/>
      <c r="G406" s="665"/>
      <c r="H406" s="336" t="s">
        <v>19098</v>
      </c>
      <c r="I406" s="336" t="s">
        <v>13006</v>
      </c>
      <c r="J406" s="336" t="s">
        <v>19102</v>
      </c>
      <c r="K406" s="336" t="s">
        <v>14698</v>
      </c>
      <c r="L406" s="336" t="s">
        <v>19098</v>
      </c>
      <c r="M406" s="521"/>
      <c r="N406" s="540"/>
      <c r="O406" s="9"/>
      <c r="P406" s="9"/>
      <c r="Q406" s="9"/>
      <c r="R406" s="9"/>
      <c r="S406" s="9"/>
      <c r="T406" s="9"/>
      <c r="U406" s="9"/>
      <c r="V406" s="9"/>
      <c r="W406" s="9"/>
      <c r="X406" s="9"/>
      <c r="Y406" s="9"/>
      <c r="Z406" s="9"/>
    </row>
    <row r="407" spans="1:26" ht="16.5" customHeight="1">
      <c r="A407" s="848"/>
      <c r="B407" s="665"/>
      <c r="C407" s="665"/>
      <c r="D407" s="665"/>
      <c r="E407" s="665"/>
      <c r="F407" s="665"/>
      <c r="G407" s="665"/>
      <c r="H407" s="336" t="s">
        <v>19098</v>
      </c>
      <c r="I407" s="336" t="s">
        <v>13108</v>
      </c>
      <c r="J407" s="336" t="s">
        <v>19102</v>
      </c>
      <c r="K407" s="336" t="s">
        <v>14730</v>
      </c>
      <c r="L407" s="336" t="s">
        <v>19098</v>
      </c>
      <c r="M407" s="521"/>
      <c r="N407" s="540"/>
      <c r="O407" s="9"/>
      <c r="P407" s="9"/>
      <c r="Q407" s="9"/>
      <c r="R407" s="9"/>
      <c r="S407" s="9"/>
      <c r="T407" s="9"/>
      <c r="U407" s="9"/>
      <c r="V407" s="9"/>
      <c r="W407" s="9"/>
      <c r="X407" s="9"/>
      <c r="Y407" s="9"/>
      <c r="Z407" s="9"/>
    </row>
    <row r="408" spans="1:26" ht="16.5" customHeight="1">
      <c r="A408" s="848"/>
      <c r="B408" s="665"/>
      <c r="C408" s="665"/>
      <c r="D408" s="665"/>
      <c r="E408" s="665"/>
      <c r="F408" s="665"/>
      <c r="G408" s="665"/>
      <c r="H408" s="336" t="s">
        <v>19098</v>
      </c>
      <c r="I408" s="336" t="s">
        <v>15367</v>
      </c>
      <c r="J408" s="336" t="s">
        <v>19102</v>
      </c>
      <c r="K408" s="336" t="s">
        <v>15368</v>
      </c>
      <c r="L408" s="336" t="s">
        <v>19098</v>
      </c>
      <c r="M408" s="521"/>
      <c r="N408" s="540"/>
      <c r="O408" s="9"/>
      <c r="P408" s="9"/>
      <c r="Q408" s="9"/>
      <c r="R408" s="9"/>
      <c r="S408" s="9"/>
      <c r="T408" s="9"/>
      <c r="U408" s="9"/>
      <c r="V408" s="9"/>
      <c r="W408" s="9"/>
      <c r="X408" s="9"/>
      <c r="Y408" s="9"/>
      <c r="Z408" s="9"/>
    </row>
    <row r="409" spans="1:26" ht="16.5" customHeight="1">
      <c r="A409" s="848"/>
      <c r="B409" s="665"/>
      <c r="C409" s="665"/>
      <c r="D409" s="665"/>
      <c r="E409" s="665"/>
      <c r="F409" s="665"/>
      <c r="G409" s="665"/>
      <c r="H409" s="336" t="s">
        <v>19098</v>
      </c>
      <c r="I409" s="336" t="s">
        <v>19777</v>
      </c>
      <c r="J409" s="336" t="s">
        <v>19100</v>
      </c>
      <c r="K409" s="336" t="s">
        <v>15473</v>
      </c>
      <c r="L409" s="336" t="s">
        <v>19098</v>
      </c>
      <c r="M409" s="521"/>
      <c r="N409" s="540"/>
      <c r="O409" s="9"/>
      <c r="P409" s="9"/>
      <c r="Q409" s="9"/>
      <c r="R409" s="9"/>
      <c r="S409" s="9"/>
      <c r="T409" s="9"/>
      <c r="U409" s="9"/>
      <c r="V409" s="9"/>
      <c r="W409" s="9"/>
      <c r="X409" s="9"/>
      <c r="Y409" s="9"/>
      <c r="Z409" s="9"/>
    </row>
    <row r="410" spans="1:26" ht="16.5" customHeight="1">
      <c r="A410" s="726"/>
      <c r="B410" s="666"/>
      <c r="C410" s="666"/>
      <c r="D410" s="666"/>
      <c r="E410" s="666"/>
      <c r="F410" s="666"/>
      <c r="G410" s="666"/>
      <c r="H410" s="336" t="s">
        <v>19098</v>
      </c>
      <c r="I410" s="547" t="s">
        <v>15098</v>
      </c>
      <c r="J410" s="336" t="s">
        <v>19102</v>
      </c>
      <c r="K410" s="547"/>
      <c r="L410" s="336" t="s">
        <v>19098</v>
      </c>
      <c r="M410" s="521"/>
      <c r="N410" s="540"/>
      <c r="O410" s="9"/>
      <c r="P410" s="9"/>
      <c r="Q410" s="9"/>
      <c r="R410" s="9"/>
      <c r="S410" s="9"/>
      <c r="T410" s="9"/>
      <c r="U410" s="9"/>
      <c r="V410" s="9"/>
      <c r="W410" s="9"/>
      <c r="X410" s="9"/>
      <c r="Y410" s="9"/>
      <c r="Z410" s="9"/>
    </row>
    <row r="411" spans="1:26" ht="16.5" customHeight="1">
      <c r="A411" s="847">
        <v>17077</v>
      </c>
      <c r="B411" s="756"/>
      <c r="C411" s="820" t="s">
        <v>19784</v>
      </c>
      <c r="D411" s="820" t="s">
        <v>19785</v>
      </c>
      <c r="E411" s="820"/>
      <c r="F411" s="820" t="s">
        <v>17291</v>
      </c>
      <c r="G411" s="820" t="s">
        <v>17299</v>
      </c>
      <c r="H411" s="336" t="s">
        <v>19098</v>
      </c>
      <c r="I411" s="546" t="s">
        <v>15090</v>
      </c>
      <c r="J411" s="336" t="s">
        <v>19102</v>
      </c>
      <c r="K411" s="546"/>
      <c r="L411" s="336" t="s">
        <v>19098</v>
      </c>
      <c r="M411" s="521"/>
      <c r="N411" s="540"/>
      <c r="O411" s="9"/>
      <c r="P411" s="9"/>
      <c r="Q411" s="9"/>
      <c r="R411" s="9"/>
      <c r="S411" s="9"/>
      <c r="T411" s="9"/>
      <c r="U411" s="9"/>
      <c r="V411" s="9"/>
      <c r="W411" s="9"/>
      <c r="X411" s="9"/>
      <c r="Y411" s="9"/>
      <c r="Z411" s="9"/>
    </row>
    <row r="412" spans="1:26" ht="16.5" customHeight="1">
      <c r="A412" s="848"/>
      <c r="B412" s="665"/>
      <c r="C412" s="665"/>
      <c r="D412" s="665"/>
      <c r="E412" s="665"/>
      <c r="F412" s="665"/>
      <c r="G412" s="665"/>
      <c r="H412" s="336" t="s">
        <v>19098</v>
      </c>
      <c r="I412" s="336" t="s">
        <v>13006</v>
      </c>
      <c r="J412" s="336" t="s">
        <v>19102</v>
      </c>
      <c r="K412" s="336" t="s">
        <v>14698</v>
      </c>
      <c r="L412" s="336" t="s">
        <v>19098</v>
      </c>
      <c r="M412" s="521"/>
      <c r="N412" s="540"/>
      <c r="O412" s="9"/>
      <c r="P412" s="9"/>
      <c r="Q412" s="9"/>
      <c r="R412" s="9"/>
      <c r="S412" s="9"/>
      <c r="T412" s="9"/>
      <c r="U412" s="9"/>
      <c r="V412" s="9"/>
      <c r="W412" s="9"/>
      <c r="X412" s="9"/>
      <c r="Y412" s="9"/>
      <c r="Z412" s="9"/>
    </row>
    <row r="413" spans="1:26" ht="16.5" customHeight="1">
      <c r="A413" s="848"/>
      <c r="B413" s="665"/>
      <c r="C413" s="665"/>
      <c r="D413" s="665"/>
      <c r="E413" s="665"/>
      <c r="F413" s="665"/>
      <c r="G413" s="665"/>
      <c r="H413" s="336" t="s">
        <v>19098</v>
      </c>
      <c r="I413" s="336" t="s">
        <v>13108</v>
      </c>
      <c r="J413" s="336" t="s">
        <v>19102</v>
      </c>
      <c r="K413" s="336" t="s">
        <v>14730</v>
      </c>
      <c r="L413" s="336" t="s">
        <v>19098</v>
      </c>
      <c r="M413" s="521"/>
      <c r="N413" s="540"/>
      <c r="O413" s="9"/>
      <c r="P413" s="9"/>
      <c r="Q413" s="9"/>
      <c r="R413" s="9"/>
      <c r="S413" s="9"/>
      <c r="T413" s="9"/>
      <c r="U413" s="9"/>
      <c r="V413" s="9"/>
      <c r="W413" s="9"/>
      <c r="X413" s="9"/>
      <c r="Y413" s="9"/>
      <c r="Z413" s="9"/>
    </row>
    <row r="414" spans="1:26" ht="16.5" customHeight="1">
      <c r="A414" s="848"/>
      <c r="B414" s="665"/>
      <c r="C414" s="665"/>
      <c r="D414" s="665"/>
      <c r="E414" s="665"/>
      <c r="F414" s="665"/>
      <c r="G414" s="665"/>
      <c r="H414" s="336" t="s">
        <v>19098</v>
      </c>
      <c r="I414" s="336" t="s">
        <v>15367</v>
      </c>
      <c r="J414" s="336" t="s">
        <v>19102</v>
      </c>
      <c r="K414" s="336" t="s">
        <v>15368</v>
      </c>
      <c r="L414" s="336" t="s">
        <v>19098</v>
      </c>
      <c r="M414" s="521"/>
      <c r="N414" s="540"/>
      <c r="O414" s="9"/>
      <c r="P414" s="9"/>
      <c r="Q414" s="9"/>
      <c r="R414" s="9"/>
      <c r="S414" s="9"/>
      <c r="T414" s="9"/>
      <c r="U414" s="9"/>
      <c r="V414" s="9"/>
      <c r="W414" s="9"/>
      <c r="X414" s="9"/>
      <c r="Y414" s="9"/>
      <c r="Z414" s="9"/>
    </row>
    <row r="415" spans="1:26" ht="16.5" customHeight="1">
      <c r="A415" s="848"/>
      <c r="B415" s="665"/>
      <c r="C415" s="665"/>
      <c r="D415" s="665"/>
      <c r="E415" s="665"/>
      <c r="F415" s="665"/>
      <c r="G415" s="665"/>
      <c r="H415" s="336" t="s">
        <v>19098</v>
      </c>
      <c r="I415" s="336" t="s">
        <v>19802</v>
      </c>
      <c r="J415" s="336" t="s">
        <v>19100</v>
      </c>
      <c r="K415" s="336" t="s">
        <v>15473</v>
      </c>
      <c r="L415" s="336" t="s">
        <v>19098</v>
      </c>
      <c r="M415" s="521"/>
      <c r="N415" s="540"/>
      <c r="O415" s="9"/>
      <c r="P415" s="9"/>
      <c r="Q415" s="9"/>
      <c r="R415" s="9"/>
      <c r="S415" s="9"/>
      <c r="T415" s="9"/>
      <c r="U415" s="9"/>
      <c r="V415" s="9"/>
      <c r="W415" s="9"/>
      <c r="X415" s="9"/>
      <c r="Y415" s="9"/>
      <c r="Z415" s="9"/>
    </row>
    <row r="416" spans="1:26" ht="16.5" customHeight="1">
      <c r="A416" s="726"/>
      <c r="B416" s="666"/>
      <c r="C416" s="666"/>
      <c r="D416" s="666"/>
      <c r="E416" s="666"/>
      <c r="F416" s="666"/>
      <c r="G416" s="666"/>
      <c r="H416" s="336" t="s">
        <v>19098</v>
      </c>
      <c r="I416" s="547" t="s">
        <v>15098</v>
      </c>
      <c r="J416" s="336" t="s">
        <v>19102</v>
      </c>
      <c r="K416" s="547"/>
      <c r="L416" s="336" t="s">
        <v>19098</v>
      </c>
      <c r="M416" s="521"/>
      <c r="N416" s="540"/>
      <c r="O416" s="9"/>
      <c r="P416" s="9"/>
      <c r="Q416" s="9"/>
      <c r="R416" s="9"/>
      <c r="S416" s="9"/>
      <c r="T416" s="9"/>
      <c r="U416" s="9"/>
      <c r="V416" s="9"/>
      <c r="W416" s="9"/>
      <c r="X416" s="9"/>
      <c r="Y416" s="9"/>
      <c r="Z416" s="9"/>
    </row>
    <row r="417" spans="1:26" ht="16.5" customHeight="1">
      <c r="A417" s="847">
        <v>17078</v>
      </c>
      <c r="B417" s="756"/>
      <c r="C417" s="820" t="s">
        <v>19819</v>
      </c>
      <c r="D417" s="820" t="s">
        <v>19822</v>
      </c>
      <c r="E417" s="820"/>
      <c r="F417" s="820" t="s">
        <v>17291</v>
      </c>
      <c r="G417" s="820" t="s">
        <v>17299</v>
      </c>
      <c r="H417" s="336" t="s">
        <v>19098</v>
      </c>
      <c r="I417" s="336" t="s">
        <v>15090</v>
      </c>
      <c r="J417" s="336" t="s">
        <v>19102</v>
      </c>
      <c r="K417" s="336"/>
      <c r="L417" s="336" t="s">
        <v>19098</v>
      </c>
      <c r="M417" s="521"/>
      <c r="N417" s="540"/>
      <c r="O417" s="9"/>
      <c r="P417" s="9"/>
      <c r="Q417" s="9"/>
      <c r="R417" s="9"/>
      <c r="S417" s="9"/>
      <c r="T417" s="9"/>
      <c r="U417" s="9"/>
      <c r="V417" s="9"/>
      <c r="W417" s="9"/>
      <c r="X417" s="9"/>
      <c r="Y417" s="9"/>
      <c r="Z417" s="9"/>
    </row>
    <row r="418" spans="1:26" ht="16.5" customHeight="1">
      <c r="A418" s="848"/>
      <c r="B418" s="665"/>
      <c r="C418" s="665"/>
      <c r="D418" s="665"/>
      <c r="E418" s="665"/>
      <c r="F418" s="665"/>
      <c r="G418" s="665"/>
      <c r="H418" s="336" t="s">
        <v>19098</v>
      </c>
      <c r="I418" s="336" t="s">
        <v>15468</v>
      </c>
      <c r="J418" s="336" t="s">
        <v>19102</v>
      </c>
      <c r="K418" s="336" t="s">
        <v>14730</v>
      </c>
      <c r="L418" s="336" t="s">
        <v>19098</v>
      </c>
      <c r="M418" s="521"/>
      <c r="N418" s="540"/>
      <c r="O418" s="9"/>
      <c r="P418" s="9"/>
      <c r="Q418" s="9"/>
      <c r="R418" s="9"/>
      <c r="S418" s="9"/>
      <c r="T418" s="9"/>
      <c r="U418" s="9"/>
      <c r="V418" s="9"/>
      <c r="W418" s="9"/>
      <c r="X418" s="9"/>
      <c r="Y418" s="9"/>
      <c r="Z418" s="9"/>
    </row>
    <row r="419" spans="1:26" ht="16.5" customHeight="1">
      <c r="A419" s="848"/>
      <c r="B419" s="665"/>
      <c r="C419" s="665"/>
      <c r="D419" s="665"/>
      <c r="E419" s="665"/>
      <c r="F419" s="665"/>
      <c r="G419" s="665"/>
      <c r="H419" s="336" t="s">
        <v>19098</v>
      </c>
      <c r="I419" s="336" t="s">
        <v>15367</v>
      </c>
      <c r="J419" s="336" t="s">
        <v>19102</v>
      </c>
      <c r="K419" s="336" t="s">
        <v>15368</v>
      </c>
      <c r="L419" s="336" t="s">
        <v>19098</v>
      </c>
      <c r="M419" s="521"/>
      <c r="N419" s="540"/>
      <c r="O419" s="9"/>
      <c r="P419" s="9"/>
      <c r="Q419" s="9"/>
      <c r="R419" s="9"/>
      <c r="S419" s="9"/>
      <c r="T419" s="9"/>
      <c r="U419" s="9"/>
      <c r="V419" s="9"/>
      <c r="W419" s="9"/>
      <c r="X419" s="9"/>
      <c r="Y419" s="9"/>
      <c r="Z419" s="9"/>
    </row>
    <row r="420" spans="1:26" ht="16.5" customHeight="1">
      <c r="A420" s="848"/>
      <c r="B420" s="665"/>
      <c r="C420" s="665"/>
      <c r="D420" s="665"/>
      <c r="E420" s="665"/>
      <c r="F420" s="665"/>
      <c r="G420" s="665"/>
      <c r="H420" s="336" t="s">
        <v>19098</v>
      </c>
      <c r="I420" s="336" t="s">
        <v>19835</v>
      </c>
      <c r="J420" s="336" t="s">
        <v>19102</v>
      </c>
      <c r="K420" s="336" t="s">
        <v>19711</v>
      </c>
      <c r="L420" s="336" t="s">
        <v>19098</v>
      </c>
      <c r="M420" s="521"/>
      <c r="N420" s="540"/>
      <c r="O420" s="9"/>
      <c r="P420" s="9"/>
      <c r="Q420" s="9"/>
      <c r="R420" s="9"/>
      <c r="S420" s="9"/>
      <c r="T420" s="9"/>
      <c r="U420" s="9"/>
      <c r="V420" s="9"/>
      <c r="W420" s="9"/>
      <c r="X420" s="9"/>
      <c r="Y420" s="9"/>
      <c r="Z420" s="9"/>
    </row>
    <row r="421" spans="1:26" ht="16.5" customHeight="1">
      <c r="A421" s="848"/>
      <c r="B421" s="665"/>
      <c r="C421" s="665"/>
      <c r="D421" s="665"/>
      <c r="E421" s="665"/>
      <c r="F421" s="665"/>
      <c r="G421" s="665"/>
      <c r="H421" s="336" t="s">
        <v>19098</v>
      </c>
      <c r="I421" s="336" t="s">
        <v>19836</v>
      </c>
      <c r="J421" s="336" t="s">
        <v>19102</v>
      </c>
      <c r="K421" s="336" t="s">
        <v>19711</v>
      </c>
      <c r="L421" s="336" t="s">
        <v>19098</v>
      </c>
      <c r="M421" s="521"/>
      <c r="N421" s="540"/>
      <c r="O421" s="9"/>
      <c r="P421" s="9"/>
      <c r="Q421" s="9"/>
      <c r="R421" s="9"/>
      <c r="S421" s="9"/>
      <c r="T421" s="9"/>
      <c r="U421" s="9"/>
      <c r="V421" s="9"/>
      <c r="W421" s="9"/>
      <c r="X421" s="9"/>
      <c r="Y421" s="9"/>
      <c r="Z421" s="9"/>
    </row>
    <row r="422" spans="1:26" ht="16.5" customHeight="1">
      <c r="A422" s="848"/>
      <c r="B422" s="665"/>
      <c r="C422" s="665"/>
      <c r="D422" s="665"/>
      <c r="E422" s="665"/>
      <c r="F422" s="665"/>
      <c r="G422" s="665"/>
      <c r="H422" s="336" t="s">
        <v>19098</v>
      </c>
      <c r="I422" s="336" t="s">
        <v>19838</v>
      </c>
      <c r="J422" s="336" t="s">
        <v>19102</v>
      </c>
      <c r="K422" s="336" t="s">
        <v>19711</v>
      </c>
      <c r="L422" s="336" t="s">
        <v>19098</v>
      </c>
      <c r="M422" s="521"/>
      <c r="N422" s="540"/>
      <c r="O422" s="9"/>
      <c r="P422" s="9"/>
      <c r="Q422" s="9"/>
      <c r="R422" s="9"/>
      <c r="S422" s="9"/>
      <c r="T422" s="9"/>
      <c r="U422" s="9"/>
      <c r="V422" s="9"/>
      <c r="W422" s="9"/>
      <c r="X422" s="9"/>
      <c r="Y422" s="9"/>
      <c r="Z422" s="9"/>
    </row>
    <row r="423" spans="1:26" ht="16.5" customHeight="1">
      <c r="A423" s="726"/>
      <c r="B423" s="666"/>
      <c r="C423" s="666"/>
      <c r="D423" s="666"/>
      <c r="E423" s="666"/>
      <c r="F423" s="666"/>
      <c r="G423" s="666"/>
      <c r="H423" s="336" t="s">
        <v>19098</v>
      </c>
      <c r="I423" s="336" t="s">
        <v>15098</v>
      </c>
      <c r="J423" s="336" t="s">
        <v>19102</v>
      </c>
      <c r="K423" s="336"/>
      <c r="L423" s="336" t="s">
        <v>19098</v>
      </c>
      <c r="M423" s="521"/>
      <c r="N423" s="540"/>
      <c r="O423" s="9"/>
      <c r="P423" s="9"/>
      <c r="Q423" s="9"/>
      <c r="R423" s="9"/>
      <c r="S423" s="9"/>
      <c r="T423" s="9"/>
      <c r="U423" s="9"/>
      <c r="V423" s="9"/>
      <c r="W423" s="9"/>
      <c r="X423" s="9"/>
      <c r="Y423" s="9"/>
      <c r="Z423" s="9"/>
    </row>
    <row r="424" spans="1:26" ht="16.5" customHeight="1">
      <c r="A424" s="847">
        <v>17079</v>
      </c>
      <c r="B424" s="756"/>
      <c r="C424" s="857" t="s">
        <v>19844</v>
      </c>
      <c r="D424" s="820" t="s">
        <v>19845</v>
      </c>
      <c r="E424" s="820"/>
      <c r="F424" s="820" t="s">
        <v>17291</v>
      </c>
      <c r="G424" s="820" t="s">
        <v>17299</v>
      </c>
      <c r="H424" s="336" t="s">
        <v>19098</v>
      </c>
      <c r="I424" s="546" t="s">
        <v>15090</v>
      </c>
      <c r="J424" s="336" t="s">
        <v>19102</v>
      </c>
      <c r="K424" s="546"/>
      <c r="L424" s="336" t="s">
        <v>19098</v>
      </c>
      <c r="M424" s="521"/>
      <c r="N424" s="540"/>
      <c r="O424" s="9"/>
      <c r="P424" s="9"/>
      <c r="Q424" s="9"/>
      <c r="R424" s="9"/>
      <c r="S424" s="9"/>
      <c r="T424" s="9"/>
      <c r="U424" s="9"/>
      <c r="V424" s="9"/>
      <c r="W424" s="9"/>
      <c r="X424" s="9"/>
      <c r="Y424" s="9"/>
      <c r="Z424" s="9"/>
    </row>
    <row r="425" spans="1:26" ht="16.5" customHeight="1">
      <c r="A425" s="848"/>
      <c r="B425" s="665"/>
      <c r="C425" s="665"/>
      <c r="D425" s="665"/>
      <c r="E425" s="665"/>
      <c r="F425" s="665"/>
      <c r="G425" s="665"/>
      <c r="H425" s="336" t="s">
        <v>19098</v>
      </c>
      <c r="I425" s="336" t="s">
        <v>13006</v>
      </c>
      <c r="J425" s="336" t="s">
        <v>19102</v>
      </c>
      <c r="K425" s="336" t="s">
        <v>14698</v>
      </c>
      <c r="L425" s="336" t="s">
        <v>19098</v>
      </c>
      <c r="M425" s="521"/>
      <c r="N425" s="540"/>
      <c r="O425" s="9"/>
      <c r="P425" s="9"/>
      <c r="Q425" s="9"/>
      <c r="R425" s="9"/>
      <c r="S425" s="9"/>
      <c r="T425" s="9"/>
      <c r="U425" s="9"/>
      <c r="V425" s="9"/>
      <c r="W425" s="9"/>
      <c r="X425" s="9"/>
      <c r="Y425" s="9"/>
      <c r="Z425" s="9"/>
    </row>
    <row r="426" spans="1:26" ht="16.5" customHeight="1">
      <c r="A426" s="848"/>
      <c r="B426" s="665"/>
      <c r="C426" s="665"/>
      <c r="D426" s="665"/>
      <c r="E426" s="665"/>
      <c r="F426" s="665"/>
      <c r="G426" s="665"/>
      <c r="H426" s="336" t="s">
        <v>19098</v>
      </c>
      <c r="I426" s="336" t="s">
        <v>13108</v>
      </c>
      <c r="J426" s="336" t="s">
        <v>19102</v>
      </c>
      <c r="K426" s="336" t="s">
        <v>14730</v>
      </c>
      <c r="L426" s="336" t="s">
        <v>19098</v>
      </c>
      <c r="M426" s="521"/>
      <c r="N426" s="540"/>
      <c r="O426" s="9"/>
      <c r="P426" s="9"/>
      <c r="Q426" s="9"/>
      <c r="R426" s="9"/>
      <c r="S426" s="9"/>
      <c r="T426" s="9"/>
      <c r="U426" s="9"/>
      <c r="V426" s="9"/>
      <c r="W426" s="9"/>
      <c r="X426" s="9"/>
      <c r="Y426" s="9"/>
      <c r="Z426" s="9"/>
    </row>
    <row r="427" spans="1:26" ht="16.5" customHeight="1">
      <c r="A427" s="848"/>
      <c r="B427" s="665"/>
      <c r="C427" s="665"/>
      <c r="D427" s="665"/>
      <c r="E427" s="665"/>
      <c r="F427" s="665"/>
      <c r="G427" s="665"/>
      <c r="H427" s="336" t="s">
        <v>19098</v>
      </c>
      <c r="I427" s="336" t="s">
        <v>15367</v>
      </c>
      <c r="J427" s="336" t="s">
        <v>19102</v>
      </c>
      <c r="K427" s="336" t="s">
        <v>15368</v>
      </c>
      <c r="L427" s="336" t="s">
        <v>19098</v>
      </c>
      <c r="M427" s="521"/>
      <c r="N427" s="540"/>
      <c r="O427" s="9"/>
      <c r="P427" s="9"/>
      <c r="Q427" s="9"/>
      <c r="R427" s="9"/>
      <c r="S427" s="9"/>
      <c r="T427" s="9"/>
      <c r="U427" s="9"/>
      <c r="V427" s="9"/>
      <c r="W427" s="9"/>
      <c r="X427" s="9"/>
      <c r="Y427" s="9"/>
      <c r="Z427" s="9"/>
    </row>
    <row r="428" spans="1:26" ht="16.5" customHeight="1">
      <c r="A428" s="848"/>
      <c r="B428" s="665"/>
      <c r="C428" s="665"/>
      <c r="D428" s="665"/>
      <c r="E428" s="665"/>
      <c r="F428" s="665"/>
      <c r="G428" s="665"/>
      <c r="H428" s="336" t="s">
        <v>19098</v>
      </c>
      <c r="I428" s="336" t="s">
        <v>16458</v>
      </c>
      <c r="J428" s="336" t="s">
        <v>19102</v>
      </c>
      <c r="K428" s="336" t="s">
        <v>19721</v>
      </c>
      <c r="L428" s="336" t="s">
        <v>19098</v>
      </c>
      <c r="M428" s="521"/>
      <c r="N428" s="540"/>
      <c r="O428" s="9"/>
      <c r="P428" s="9"/>
      <c r="Q428" s="9"/>
      <c r="R428" s="9"/>
      <c r="S428" s="9"/>
      <c r="T428" s="9"/>
      <c r="U428" s="9"/>
      <c r="V428" s="9"/>
      <c r="W428" s="9"/>
      <c r="X428" s="9"/>
      <c r="Y428" s="9"/>
      <c r="Z428" s="9"/>
    </row>
    <row r="429" spans="1:26" ht="16.5" customHeight="1">
      <c r="A429" s="848"/>
      <c r="B429" s="665"/>
      <c r="C429" s="665"/>
      <c r="D429" s="665"/>
      <c r="E429" s="665"/>
      <c r="F429" s="665"/>
      <c r="G429" s="665"/>
      <c r="H429" s="336" t="s">
        <v>19098</v>
      </c>
      <c r="I429" s="336" t="s">
        <v>16287</v>
      </c>
      <c r="J429" s="336" t="s">
        <v>19102</v>
      </c>
      <c r="K429" s="336" t="s">
        <v>19721</v>
      </c>
      <c r="L429" s="336" t="s">
        <v>19098</v>
      </c>
      <c r="M429" s="521"/>
      <c r="N429" s="540"/>
      <c r="O429" s="9"/>
      <c r="P429" s="9"/>
      <c r="Q429" s="9"/>
      <c r="R429" s="9"/>
      <c r="S429" s="9"/>
      <c r="T429" s="9"/>
      <c r="U429" s="9"/>
      <c r="V429" s="9"/>
      <c r="W429" s="9"/>
      <c r="X429" s="9"/>
      <c r="Y429" s="9"/>
      <c r="Z429" s="9"/>
    </row>
    <row r="430" spans="1:26" ht="16.5" customHeight="1">
      <c r="A430" s="726"/>
      <c r="B430" s="666"/>
      <c r="C430" s="666"/>
      <c r="D430" s="666"/>
      <c r="E430" s="666"/>
      <c r="F430" s="666"/>
      <c r="G430" s="666"/>
      <c r="H430" s="336" t="s">
        <v>19098</v>
      </c>
      <c r="I430" s="547" t="s">
        <v>15098</v>
      </c>
      <c r="J430" s="336" t="s">
        <v>19102</v>
      </c>
      <c r="K430" s="547"/>
      <c r="L430" s="336" t="s">
        <v>19098</v>
      </c>
      <c r="M430" s="521"/>
      <c r="N430" s="540"/>
      <c r="O430" s="9"/>
      <c r="P430" s="9"/>
      <c r="Q430" s="9"/>
      <c r="R430" s="9"/>
      <c r="S430" s="9"/>
      <c r="T430" s="9"/>
      <c r="U430" s="9"/>
      <c r="V430" s="9"/>
      <c r="W430" s="9"/>
      <c r="X430" s="9"/>
      <c r="Y430" s="9"/>
      <c r="Z430" s="9"/>
    </row>
    <row r="431" spans="1:26" ht="16.5" customHeight="1">
      <c r="A431" s="847">
        <v>17080</v>
      </c>
      <c r="B431" s="756"/>
      <c r="C431" s="820" t="s">
        <v>19862</v>
      </c>
      <c r="D431" s="820" t="s">
        <v>19863</v>
      </c>
      <c r="E431" s="820"/>
      <c r="F431" s="820" t="s">
        <v>17291</v>
      </c>
      <c r="G431" s="820" t="s">
        <v>17299</v>
      </c>
      <c r="H431" s="336" t="s">
        <v>19098</v>
      </c>
      <c r="I431" s="546" t="s">
        <v>15090</v>
      </c>
      <c r="J431" s="336" t="s">
        <v>19102</v>
      </c>
      <c r="K431" s="546"/>
      <c r="L431" s="336" t="s">
        <v>19098</v>
      </c>
      <c r="M431" s="521"/>
      <c r="N431" s="540"/>
      <c r="O431" s="9"/>
      <c r="P431" s="9"/>
      <c r="Q431" s="9"/>
      <c r="R431" s="9"/>
      <c r="S431" s="9"/>
      <c r="T431" s="9"/>
      <c r="U431" s="9"/>
      <c r="V431" s="9"/>
      <c r="W431" s="9"/>
      <c r="X431" s="9"/>
      <c r="Y431" s="9"/>
      <c r="Z431" s="9"/>
    </row>
    <row r="432" spans="1:26" ht="16.5" customHeight="1">
      <c r="A432" s="848"/>
      <c r="B432" s="665"/>
      <c r="C432" s="665"/>
      <c r="D432" s="665"/>
      <c r="E432" s="665"/>
      <c r="F432" s="665"/>
      <c r="G432" s="665"/>
      <c r="H432" s="336" t="s">
        <v>19098</v>
      </c>
      <c r="I432" s="336" t="s">
        <v>13006</v>
      </c>
      <c r="J432" s="336" t="s">
        <v>19102</v>
      </c>
      <c r="K432" s="336" t="s">
        <v>14698</v>
      </c>
      <c r="L432" s="336" t="s">
        <v>19098</v>
      </c>
      <c r="M432" s="521"/>
      <c r="N432" s="540"/>
      <c r="O432" s="9"/>
      <c r="P432" s="9"/>
      <c r="Q432" s="9"/>
      <c r="R432" s="9"/>
      <c r="S432" s="9"/>
      <c r="T432" s="9"/>
      <c r="U432" s="9"/>
      <c r="V432" s="9"/>
      <c r="W432" s="9"/>
      <c r="X432" s="9"/>
      <c r="Y432" s="9"/>
      <c r="Z432" s="9"/>
    </row>
    <row r="433" spans="1:26" ht="16.5" customHeight="1">
      <c r="A433" s="848"/>
      <c r="B433" s="665"/>
      <c r="C433" s="665"/>
      <c r="D433" s="665"/>
      <c r="E433" s="665"/>
      <c r="F433" s="665"/>
      <c r="G433" s="665"/>
      <c r="H433" s="336" t="s">
        <v>19098</v>
      </c>
      <c r="I433" s="336" t="s">
        <v>13108</v>
      </c>
      <c r="J433" s="336" t="s">
        <v>19102</v>
      </c>
      <c r="K433" s="336" t="s">
        <v>14730</v>
      </c>
      <c r="L433" s="336" t="s">
        <v>19098</v>
      </c>
      <c r="M433" s="521"/>
      <c r="N433" s="540"/>
      <c r="O433" s="9"/>
      <c r="P433" s="9"/>
      <c r="Q433" s="9"/>
      <c r="R433" s="9"/>
      <c r="S433" s="9"/>
      <c r="T433" s="9"/>
      <c r="U433" s="9"/>
      <c r="V433" s="9"/>
      <c r="W433" s="9"/>
      <c r="X433" s="9"/>
      <c r="Y433" s="9"/>
      <c r="Z433" s="9"/>
    </row>
    <row r="434" spans="1:26" ht="16.5" customHeight="1">
      <c r="A434" s="848"/>
      <c r="B434" s="665"/>
      <c r="C434" s="665"/>
      <c r="D434" s="665"/>
      <c r="E434" s="665"/>
      <c r="F434" s="665"/>
      <c r="G434" s="665"/>
      <c r="H434" s="336" t="s">
        <v>19098</v>
      </c>
      <c r="I434" s="336" t="s">
        <v>16069</v>
      </c>
      <c r="J434" s="336" t="s">
        <v>19102</v>
      </c>
      <c r="K434" s="336" t="s">
        <v>16102</v>
      </c>
      <c r="L434" s="336" t="s">
        <v>19098</v>
      </c>
      <c r="M434" s="521"/>
      <c r="N434" s="540"/>
      <c r="O434" s="9"/>
      <c r="P434" s="9"/>
      <c r="Q434" s="9"/>
      <c r="R434" s="9"/>
      <c r="S434" s="9"/>
      <c r="T434" s="9"/>
      <c r="U434" s="9"/>
      <c r="V434" s="9"/>
      <c r="W434" s="9"/>
      <c r="X434" s="9"/>
      <c r="Y434" s="9"/>
      <c r="Z434" s="9"/>
    </row>
    <row r="435" spans="1:26" ht="16.5" customHeight="1">
      <c r="A435" s="848"/>
      <c r="B435" s="665"/>
      <c r="C435" s="665"/>
      <c r="D435" s="665"/>
      <c r="E435" s="665"/>
      <c r="F435" s="665"/>
      <c r="G435" s="665"/>
      <c r="H435" s="336" t="s">
        <v>19098</v>
      </c>
      <c r="I435" s="336" t="s">
        <v>19871</v>
      </c>
      <c r="J435" s="336" t="s">
        <v>19102</v>
      </c>
      <c r="K435" s="336" t="s">
        <v>19873</v>
      </c>
      <c r="L435" s="336" t="s">
        <v>19098</v>
      </c>
      <c r="M435" s="521"/>
      <c r="N435" s="540"/>
      <c r="O435" s="9"/>
      <c r="P435" s="9"/>
      <c r="Q435" s="9"/>
      <c r="R435" s="9"/>
      <c r="S435" s="9"/>
      <c r="T435" s="9"/>
      <c r="U435" s="9"/>
      <c r="V435" s="9"/>
      <c r="W435" s="9"/>
      <c r="X435" s="9"/>
      <c r="Y435" s="9"/>
      <c r="Z435" s="9"/>
    </row>
    <row r="436" spans="1:26" ht="16.5" customHeight="1">
      <c r="A436" s="848"/>
      <c r="B436" s="665"/>
      <c r="C436" s="665"/>
      <c r="D436" s="665"/>
      <c r="E436" s="665"/>
      <c r="F436" s="665"/>
      <c r="G436" s="665"/>
      <c r="H436" s="336" t="s">
        <v>19098</v>
      </c>
      <c r="I436" s="336" t="s">
        <v>19877</v>
      </c>
      <c r="J436" s="336" t="s">
        <v>19102</v>
      </c>
      <c r="K436" s="336" t="s">
        <v>19878</v>
      </c>
      <c r="L436" s="336" t="s">
        <v>19098</v>
      </c>
      <c r="M436" s="521"/>
      <c r="N436" s="540"/>
      <c r="O436" s="9"/>
      <c r="P436" s="9"/>
      <c r="Q436" s="9"/>
      <c r="R436" s="9"/>
      <c r="S436" s="9"/>
      <c r="T436" s="9"/>
      <c r="U436" s="9"/>
      <c r="V436" s="9"/>
      <c r="W436" s="9"/>
      <c r="X436" s="9"/>
      <c r="Y436" s="9"/>
      <c r="Z436" s="9"/>
    </row>
    <row r="437" spans="1:26" ht="16.5" customHeight="1">
      <c r="A437" s="848"/>
      <c r="B437" s="665"/>
      <c r="C437" s="665"/>
      <c r="D437" s="665"/>
      <c r="E437" s="665"/>
      <c r="F437" s="665"/>
      <c r="G437" s="665"/>
      <c r="H437" s="336" t="s">
        <v>19098</v>
      </c>
      <c r="I437" s="336" t="s">
        <v>16077</v>
      </c>
      <c r="J437" s="336" t="s">
        <v>19102</v>
      </c>
      <c r="K437" s="336" t="s">
        <v>16114</v>
      </c>
      <c r="L437" s="336" t="s">
        <v>19098</v>
      </c>
      <c r="M437" s="521"/>
      <c r="N437" s="540"/>
      <c r="O437" s="9"/>
      <c r="P437" s="9"/>
      <c r="Q437" s="9"/>
      <c r="R437" s="9"/>
      <c r="S437" s="9"/>
      <c r="T437" s="9"/>
      <c r="U437" s="9"/>
      <c r="V437" s="9"/>
      <c r="W437" s="9"/>
      <c r="X437" s="9"/>
      <c r="Y437" s="9"/>
      <c r="Z437" s="9"/>
    </row>
    <row r="438" spans="1:26" ht="16.5" customHeight="1">
      <c r="A438" s="726"/>
      <c r="B438" s="666"/>
      <c r="C438" s="666"/>
      <c r="D438" s="666"/>
      <c r="E438" s="666"/>
      <c r="F438" s="666"/>
      <c r="G438" s="666"/>
      <c r="H438" s="336" t="s">
        <v>19098</v>
      </c>
      <c r="I438" s="547" t="s">
        <v>15098</v>
      </c>
      <c r="J438" s="336" t="s">
        <v>19102</v>
      </c>
      <c r="K438" s="547"/>
      <c r="L438" s="336" t="s">
        <v>19098</v>
      </c>
      <c r="M438" s="521"/>
      <c r="N438" s="540"/>
      <c r="O438" s="9"/>
      <c r="P438" s="9"/>
      <c r="Q438" s="9"/>
      <c r="R438" s="9"/>
      <c r="S438" s="9"/>
      <c r="T438" s="9"/>
      <c r="U438" s="9"/>
      <c r="V438" s="9"/>
      <c r="W438" s="9"/>
      <c r="X438" s="9"/>
      <c r="Y438" s="9"/>
      <c r="Z438" s="9"/>
    </row>
    <row r="439" spans="1:26" ht="16.5" customHeight="1">
      <c r="A439" s="847">
        <v>17081</v>
      </c>
      <c r="B439" s="756"/>
      <c r="C439" s="820" t="s">
        <v>19892</v>
      </c>
      <c r="D439" s="820" t="s">
        <v>16239</v>
      </c>
      <c r="E439" s="820"/>
      <c r="F439" s="820" t="s">
        <v>17291</v>
      </c>
      <c r="G439" s="820" t="s">
        <v>17299</v>
      </c>
      <c r="H439" s="336" t="s">
        <v>19098</v>
      </c>
      <c r="I439" s="336" t="s">
        <v>13006</v>
      </c>
      <c r="J439" s="336" t="s">
        <v>19102</v>
      </c>
      <c r="K439" s="336" t="s">
        <v>14698</v>
      </c>
      <c r="L439" s="336" t="s">
        <v>19098</v>
      </c>
      <c r="M439" s="521"/>
      <c r="N439" s="540"/>
      <c r="O439" s="9"/>
      <c r="P439" s="9"/>
      <c r="Q439" s="9"/>
      <c r="R439" s="9"/>
      <c r="S439" s="9"/>
      <c r="T439" s="9"/>
      <c r="U439" s="9"/>
      <c r="V439" s="9"/>
      <c r="W439" s="9"/>
      <c r="X439" s="9"/>
      <c r="Y439" s="9"/>
      <c r="Z439" s="9"/>
    </row>
    <row r="440" spans="1:26" ht="16.5" customHeight="1">
      <c r="A440" s="848"/>
      <c r="B440" s="665"/>
      <c r="C440" s="665"/>
      <c r="D440" s="665"/>
      <c r="E440" s="665"/>
      <c r="F440" s="665"/>
      <c r="G440" s="665"/>
      <c r="H440" s="336" t="s">
        <v>19098</v>
      </c>
      <c r="I440" s="336" t="s">
        <v>13108</v>
      </c>
      <c r="J440" s="336" t="s">
        <v>19102</v>
      </c>
      <c r="K440" s="336" t="s">
        <v>14730</v>
      </c>
      <c r="L440" s="336" t="s">
        <v>19098</v>
      </c>
      <c r="M440" s="521"/>
      <c r="N440" s="540"/>
      <c r="O440" s="9"/>
      <c r="P440" s="9"/>
      <c r="Q440" s="9"/>
      <c r="R440" s="9"/>
      <c r="S440" s="9"/>
      <c r="T440" s="9"/>
      <c r="U440" s="9"/>
      <c r="V440" s="9"/>
      <c r="W440" s="9"/>
      <c r="X440" s="9"/>
      <c r="Y440" s="9"/>
      <c r="Z440" s="9"/>
    </row>
    <row r="441" spans="1:26" ht="16.5" customHeight="1">
      <c r="A441" s="848"/>
      <c r="B441" s="665"/>
      <c r="C441" s="665"/>
      <c r="D441" s="665"/>
      <c r="E441" s="665"/>
      <c r="F441" s="665"/>
      <c r="G441" s="665"/>
      <c r="H441" s="336" t="s">
        <v>19098</v>
      </c>
      <c r="I441" s="336" t="s">
        <v>16244</v>
      </c>
      <c r="J441" s="336" t="s">
        <v>19102</v>
      </c>
      <c r="K441" s="336" t="s">
        <v>16245</v>
      </c>
      <c r="L441" s="336" t="s">
        <v>19098</v>
      </c>
      <c r="M441" s="521"/>
      <c r="N441" s="540"/>
      <c r="O441" s="9"/>
      <c r="P441" s="9"/>
      <c r="Q441" s="9"/>
      <c r="R441" s="9"/>
      <c r="S441" s="9"/>
      <c r="T441" s="9"/>
      <c r="U441" s="9"/>
      <c r="V441" s="9"/>
      <c r="W441" s="9"/>
      <c r="X441" s="9"/>
      <c r="Y441" s="9"/>
      <c r="Z441" s="9"/>
    </row>
    <row r="442" spans="1:26" ht="16.5" customHeight="1">
      <c r="A442" s="848"/>
      <c r="B442" s="665"/>
      <c r="C442" s="665"/>
      <c r="D442" s="665"/>
      <c r="E442" s="665"/>
      <c r="F442" s="665"/>
      <c r="G442" s="665"/>
      <c r="H442" s="336" t="s">
        <v>19098</v>
      </c>
      <c r="I442" s="336" t="s">
        <v>16247</v>
      </c>
      <c r="J442" s="336" t="s">
        <v>19102</v>
      </c>
      <c r="K442" s="336" t="s">
        <v>16245</v>
      </c>
      <c r="L442" s="336" t="s">
        <v>19098</v>
      </c>
      <c r="M442" s="521"/>
      <c r="N442" s="540"/>
      <c r="O442" s="9"/>
      <c r="P442" s="9"/>
      <c r="Q442" s="9"/>
      <c r="R442" s="9"/>
      <c r="S442" s="9"/>
      <c r="T442" s="9"/>
      <c r="U442" s="9"/>
      <c r="V442" s="9"/>
      <c r="W442" s="9"/>
      <c r="X442" s="9"/>
      <c r="Y442" s="9"/>
      <c r="Z442" s="9"/>
    </row>
    <row r="443" spans="1:26" ht="16.5" customHeight="1">
      <c r="A443" s="726"/>
      <c r="B443" s="666"/>
      <c r="C443" s="666"/>
      <c r="D443" s="666"/>
      <c r="E443" s="666"/>
      <c r="F443" s="666"/>
      <c r="G443" s="666"/>
      <c r="H443" s="336" t="s">
        <v>19098</v>
      </c>
      <c r="I443" s="336" t="s">
        <v>16248</v>
      </c>
      <c r="J443" s="336" t="s">
        <v>19102</v>
      </c>
      <c r="K443" s="336" t="s">
        <v>16245</v>
      </c>
      <c r="L443" s="336" t="s">
        <v>19098</v>
      </c>
      <c r="M443" s="521"/>
      <c r="N443" s="540"/>
      <c r="O443" s="9"/>
      <c r="P443" s="9"/>
      <c r="Q443" s="9"/>
      <c r="R443" s="9"/>
      <c r="S443" s="9"/>
      <c r="T443" s="9"/>
      <c r="U443" s="9"/>
      <c r="V443" s="9"/>
      <c r="W443" s="9"/>
      <c r="X443" s="9"/>
      <c r="Y443" s="9"/>
      <c r="Z443" s="9"/>
    </row>
    <row r="444" spans="1:26" ht="16.5" customHeight="1">
      <c r="A444" s="847">
        <v>17082</v>
      </c>
      <c r="B444" s="756"/>
      <c r="C444" s="858" t="s">
        <v>19907</v>
      </c>
      <c r="D444" s="858" t="s">
        <v>19908</v>
      </c>
      <c r="E444" s="858"/>
      <c r="F444" s="858" t="s">
        <v>17291</v>
      </c>
      <c r="G444" s="858" t="s">
        <v>17299</v>
      </c>
      <c r="H444" s="243" t="s">
        <v>19098</v>
      </c>
      <c r="I444" s="243" t="s">
        <v>13006</v>
      </c>
      <c r="J444" s="243" t="s">
        <v>19102</v>
      </c>
      <c r="K444" s="243" t="s">
        <v>14698</v>
      </c>
      <c r="L444" s="243" t="s">
        <v>19098</v>
      </c>
      <c r="M444" s="521"/>
      <c r="N444" s="852" t="s">
        <v>19912</v>
      </c>
      <c r="O444" s="9"/>
      <c r="P444" s="9"/>
      <c r="Q444" s="9"/>
      <c r="R444" s="9"/>
      <c r="S444" s="9"/>
      <c r="T444" s="9"/>
      <c r="U444" s="9"/>
      <c r="V444" s="9"/>
      <c r="W444" s="9"/>
      <c r="X444" s="9"/>
      <c r="Y444" s="9"/>
      <c r="Z444" s="9"/>
    </row>
    <row r="445" spans="1:26" ht="16.5" customHeight="1">
      <c r="A445" s="848"/>
      <c r="B445" s="665"/>
      <c r="C445" s="665"/>
      <c r="D445" s="665"/>
      <c r="E445" s="665"/>
      <c r="F445" s="665"/>
      <c r="G445" s="665"/>
      <c r="H445" s="243" t="s">
        <v>19098</v>
      </c>
      <c r="I445" s="243" t="s">
        <v>13108</v>
      </c>
      <c r="J445" s="243" t="s">
        <v>19102</v>
      </c>
      <c r="K445" s="243" t="s">
        <v>14730</v>
      </c>
      <c r="L445" s="243" t="s">
        <v>19098</v>
      </c>
      <c r="M445" s="521"/>
      <c r="N445" s="851"/>
      <c r="O445" s="9"/>
      <c r="P445" s="9"/>
      <c r="Q445" s="9"/>
      <c r="R445" s="9"/>
      <c r="S445" s="9"/>
      <c r="T445" s="9"/>
      <c r="U445" s="9"/>
      <c r="V445" s="9"/>
      <c r="W445" s="9"/>
      <c r="X445" s="9"/>
      <c r="Y445" s="9"/>
      <c r="Z445" s="9"/>
    </row>
    <row r="446" spans="1:26" ht="16.5" customHeight="1">
      <c r="A446" s="848"/>
      <c r="B446" s="665"/>
      <c r="C446" s="665"/>
      <c r="D446" s="665"/>
      <c r="E446" s="665"/>
      <c r="F446" s="665"/>
      <c r="G446" s="665"/>
      <c r="H446" s="243" t="s">
        <v>19098</v>
      </c>
      <c r="I446" s="533" t="s">
        <v>19916</v>
      </c>
      <c r="J446" s="533" t="s">
        <v>19102</v>
      </c>
      <c r="K446" s="533" t="s">
        <v>19917</v>
      </c>
      <c r="L446" s="243" t="s">
        <v>19098</v>
      </c>
      <c r="M446" s="521"/>
      <c r="N446" s="851"/>
      <c r="O446" s="9"/>
      <c r="P446" s="9"/>
      <c r="Q446" s="9"/>
      <c r="R446" s="9"/>
      <c r="S446" s="9"/>
      <c r="T446" s="9"/>
      <c r="U446" s="9"/>
      <c r="V446" s="9"/>
      <c r="W446" s="9"/>
      <c r="X446" s="9"/>
      <c r="Y446" s="9"/>
      <c r="Z446" s="9"/>
    </row>
    <row r="447" spans="1:26" ht="16.5" customHeight="1">
      <c r="A447" s="848"/>
      <c r="B447" s="665"/>
      <c r="C447" s="665"/>
      <c r="D447" s="665"/>
      <c r="E447" s="665"/>
      <c r="F447" s="665"/>
      <c r="G447" s="665"/>
      <c r="H447" s="243" t="s">
        <v>19098</v>
      </c>
      <c r="I447" s="243" t="s">
        <v>13108</v>
      </c>
      <c r="J447" s="243" t="s">
        <v>19102</v>
      </c>
      <c r="K447" s="243" t="s">
        <v>14730</v>
      </c>
      <c r="L447" s="243" t="s">
        <v>19098</v>
      </c>
      <c r="M447" s="521"/>
      <c r="N447" s="851"/>
      <c r="O447" s="9"/>
      <c r="P447" s="9"/>
      <c r="Q447" s="9"/>
      <c r="R447" s="9"/>
      <c r="S447" s="9"/>
      <c r="T447" s="9"/>
      <c r="U447" s="9"/>
      <c r="V447" s="9"/>
      <c r="W447" s="9"/>
      <c r="X447" s="9"/>
      <c r="Y447" s="9"/>
      <c r="Z447" s="9"/>
    </row>
    <row r="448" spans="1:26" ht="16.5" customHeight="1">
      <c r="A448" s="848"/>
      <c r="B448" s="665"/>
      <c r="C448" s="665"/>
      <c r="D448" s="665"/>
      <c r="E448" s="665"/>
      <c r="F448" s="665"/>
      <c r="G448" s="665"/>
      <c r="H448" s="243" t="s">
        <v>19098</v>
      </c>
      <c r="I448" s="533" t="s">
        <v>19923</v>
      </c>
      <c r="J448" s="533" t="s">
        <v>19102</v>
      </c>
      <c r="K448" s="533" t="s">
        <v>19917</v>
      </c>
      <c r="L448" s="243" t="s">
        <v>19098</v>
      </c>
      <c r="M448" s="521"/>
      <c r="N448" s="851"/>
      <c r="O448" s="9"/>
      <c r="P448" s="9"/>
      <c r="Q448" s="9"/>
      <c r="R448" s="9"/>
      <c r="S448" s="9"/>
      <c r="T448" s="9"/>
      <c r="U448" s="9"/>
      <c r="V448" s="9"/>
      <c r="W448" s="9"/>
      <c r="X448" s="9"/>
      <c r="Y448" s="9"/>
      <c r="Z448" s="9"/>
    </row>
    <row r="449" spans="1:26" ht="16.5" customHeight="1">
      <c r="A449" s="848"/>
      <c r="B449" s="665"/>
      <c r="C449" s="665"/>
      <c r="D449" s="665"/>
      <c r="E449" s="665"/>
      <c r="F449" s="665"/>
      <c r="G449" s="665"/>
      <c r="H449" s="243" t="s">
        <v>19098</v>
      </c>
      <c r="I449" s="243" t="s">
        <v>13108</v>
      </c>
      <c r="J449" s="243" t="s">
        <v>19102</v>
      </c>
      <c r="K449" s="243" t="s">
        <v>14730</v>
      </c>
      <c r="L449" s="243" t="s">
        <v>19098</v>
      </c>
      <c r="M449" s="521"/>
      <c r="N449" s="851"/>
      <c r="O449" s="9"/>
      <c r="P449" s="9"/>
      <c r="Q449" s="9"/>
      <c r="R449" s="9"/>
      <c r="S449" s="9"/>
      <c r="T449" s="9"/>
      <c r="U449" s="9"/>
      <c r="V449" s="9"/>
      <c r="W449" s="9"/>
      <c r="X449" s="9"/>
      <c r="Y449" s="9"/>
      <c r="Z449" s="9"/>
    </row>
    <row r="450" spans="1:26" ht="16.5" customHeight="1">
      <c r="A450" s="726"/>
      <c r="B450" s="666"/>
      <c r="C450" s="666"/>
      <c r="D450" s="666"/>
      <c r="E450" s="666"/>
      <c r="F450" s="666"/>
      <c r="G450" s="666"/>
      <c r="H450" s="243" t="s">
        <v>19098</v>
      </c>
      <c r="I450" s="533" t="s">
        <v>19924</v>
      </c>
      <c r="J450" s="533" t="s">
        <v>19102</v>
      </c>
      <c r="K450" s="533" t="s">
        <v>19917</v>
      </c>
      <c r="L450" s="243" t="s">
        <v>19098</v>
      </c>
      <c r="M450" s="521"/>
      <c r="N450" s="846"/>
      <c r="O450" s="9"/>
      <c r="P450" s="9"/>
      <c r="Q450" s="9"/>
      <c r="R450" s="9"/>
      <c r="S450" s="9"/>
      <c r="T450" s="9"/>
      <c r="U450" s="9"/>
      <c r="V450" s="9"/>
      <c r="W450" s="9"/>
      <c r="X450" s="9"/>
      <c r="Y450" s="9"/>
      <c r="Z450" s="9"/>
    </row>
    <row r="451" spans="1:26" ht="16.5" customHeight="1">
      <c r="A451" s="847">
        <v>17083</v>
      </c>
      <c r="B451" s="756"/>
      <c r="C451" s="820" t="s">
        <v>19925</v>
      </c>
      <c r="D451" s="820" t="s">
        <v>16252</v>
      </c>
      <c r="E451" s="820"/>
      <c r="F451" s="820" t="s">
        <v>17291</v>
      </c>
      <c r="G451" s="820" t="s">
        <v>17299</v>
      </c>
      <c r="H451" s="336" t="s">
        <v>19098</v>
      </c>
      <c r="I451" s="336" t="s">
        <v>15456</v>
      </c>
      <c r="J451" s="336" t="s">
        <v>19102</v>
      </c>
      <c r="K451" s="336" t="s">
        <v>14698</v>
      </c>
      <c r="L451" s="336" t="s">
        <v>19098</v>
      </c>
      <c r="M451" s="521"/>
      <c r="N451" s="540"/>
      <c r="O451" s="9"/>
      <c r="P451" s="9"/>
      <c r="Q451" s="9"/>
      <c r="R451" s="9"/>
      <c r="S451" s="9"/>
      <c r="T451" s="9"/>
      <c r="U451" s="9"/>
      <c r="V451" s="9"/>
      <c r="W451" s="9"/>
      <c r="X451" s="9"/>
      <c r="Y451" s="9"/>
      <c r="Z451" s="9"/>
    </row>
    <row r="452" spans="1:26" ht="16.5" customHeight="1">
      <c r="A452" s="848"/>
      <c r="B452" s="665"/>
      <c r="C452" s="665"/>
      <c r="D452" s="665"/>
      <c r="E452" s="665"/>
      <c r="F452" s="665"/>
      <c r="G452" s="665"/>
      <c r="H452" s="336" t="s">
        <v>19098</v>
      </c>
      <c r="I452" s="336" t="s">
        <v>15468</v>
      </c>
      <c r="J452" s="336" t="s">
        <v>19102</v>
      </c>
      <c r="K452" s="336" t="s">
        <v>14730</v>
      </c>
      <c r="L452" s="336" t="s">
        <v>19098</v>
      </c>
      <c r="M452" s="521"/>
      <c r="N452" s="540"/>
      <c r="O452" s="9"/>
      <c r="P452" s="9"/>
      <c r="Q452" s="9"/>
      <c r="R452" s="9"/>
      <c r="S452" s="9"/>
      <c r="T452" s="9"/>
      <c r="U452" s="9"/>
      <c r="V452" s="9"/>
      <c r="W452" s="9"/>
      <c r="X452" s="9"/>
      <c r="Y452" s="9"/>
      <c r="Z452" s="9"/>
    </row>
    <row r="453" spans="1:26" ht="16.5" customHeight="1">
      <c r="A453" s="848"/>
      <c r="B453" s="665"/>
      <c r="C453" s="665"/>
      <c r="D453" s="665"/>
      <c r="E453" s="665"/>
      <c r="F453" s="665"/>
      <c r="G453" s="665"/>
      <c r="H453" s="336" t="s">
        <v>19098</v>
      </c>
      <c r="I453" s="336" t="s">
        <v>16259</v>
      </c>
      <c r="J453" s="336" t="s">
        <v>19098</v>
      </c>
      <c r="K453" s="336" t="s">
        <v>16245</v>
      </c>
      <c r="L453" s="336" t="s">
        <v>19098</v>
      </c>
      <c r="M453" s="521"/>
      <c r="N453" s="540"/>
      <c r="O453" s="9"/>
      <c r="P453" s="9"/>
      <c r="Q453" s="9"/>
      <c r="R453" s="9"/>
      <c r="S453" s="9"/>
      <c r="T453" s="9"/>
      <c r="U453" s="9"/>
      <c r="V453" s="9"/>
      <c r="W453" s="9"/>
      <c r="X453" s="9"/>
      <c r="Y453" s="9"/>
      <c r="Z453" s="9"/>
    </row>
    <row r="454" spans="1:26" ht="16.5" customHeight="1">
      <c r="A454" s="848"/>
      <c r="B454" s="665"/>
      <c r="C454" s="665"/>
      <c r="D454" s="665"/>
      <c r="E454" s="665"/>
      <c r="F454" s="665"/>
      <c r="G454" s="665"/>
      <c r="H454" s="336" t="s">
        <v>19098</v>
      </c>
      <c r="I454" s="336" t="s">
        <v>16261</v>
      </c>
      <c r="J454" s="336" t="s">
        <v>19098</v>
      </c>
      <c r="K454" s="336" t="s">
        <v>16245</v>
      </c>
      <c r="L454" s="336" t="s">
        <v>19098</v>
      </c>
      <c r="M454" s="521"/>
      <c r="N454" s="540"/>
      <c r="O454" s="9"/>
      <c r="P454" s="9"/>
      <c r="Q454" s="9"/>
      <c r="R454" s="9"/>
      <c r="S454" s="9"/>
      <c r="T454" s="9"/>
      <c r="U454" s="9"/>
      <c r="V454" s="9"/>
      <c r="W454" s="9"/>
      <c r="X454" s="9"/>
      <c r="Y454" s="9"/>
      <c r="Z454" s="9"/>
    </row>
    <row r="455" spans="1:26" ht="16.5" customHeight="1">
      <c r="A455" s="726"/>
      <c r="B455" s="666"/>
      <c r="C455" s="666"/>
      <c r="D455" s="666"/>
      <c r="E455" s="666"/>
      <c r="F455" s="666"/>
      <c r="G455" s="666"/>
      <c r="H455" s="336" t="s">
        <v>19098</v>
      </c>
      <c r="I455" s="336" t="s">
        <v>16248</v>
      </c>
      <c r="J455" s="336" t="s">
        <v>19098</v>
      </c>
      <c r="K455" s="336" t="s">
        <v>16245</v>
      </c>
      <c r="L455" s="336" t="s">
        <v>19098</v>
      </c>
      <c r="M455" s="521"/>
      <c r="N455" s="540"/>
      <c r="O455" s="9"/>
      <c r="P455" s="9"/>
      <c r="Q455" s="9"/>
      <c r="R455" s="9"/>
      <c r="S455" s="9"/>
      <c r="T455" s="9"/>
      <c r="U455" s="9"/>
      <c r="V455" s="9"/>
      <c r="W455" s="9"/>
      <c r="X455" s="9"/>
      <c r="Y455" s="9"/>
      <c r="Z455" s="9"/>
    </row>
    <row r="456" spans="1:26" ht="16.5" customHeight="1">
      <c r="A456" s="847">
        <v>17084</v>
      </c>
      <c r="B456" s="756"/>
      <c r="C456" s="820" t="s">
        <v>19941</v>
      </c>
      <c r="D456" s="820" t="s">
        <v>19942</v>
      </c>
      <c r="E456" s="820"/>
      <c r="F456" s="820" t="s">
        <v>17291</v>
      </c>
      <c r="G456" s="820" t="s">
        <v>17299</v>
      </c>
      <c r="H456" s="336" t="s">
        <v>19098</v>
      </c>
      <c r="I456" s="546" t="s">
        <v>15090</v>
      </c>
      <c r="J456" s="336" t="s">
        <v>19102</v>
      </c>
      <c r="K456" s="546"/>
      <c r="L456" s="336" t="s">
        <v>19098</v>
      </c>
      <c r="M456" s="521"/>
      <c r="N456" s="853"/>
      <c r="O456" s="9"/>
      <c r="P456" s="9"/>
      <c r="Q456" s="9"/>
      <c r="R456" s="9"/>
      <c r="S456" s="9"/>
      <c r="T456" s="9"/>
      <c r="U456" s="9"/>
      <c r="V456" s="9"/>
      <c r="W456" s="9"/>
      <c r="X456" s="9"/>
      <c r="Y456" s="9"/>
      <c r="Z456" s="9"/>
    </row>
    <row r="457" spans="1:26" ht="16.5" customHeight="1">
      <c r="A457" s="848"/>
      <c r="B457" s="665"/>
      <c r="C457" s="665"/>
      <c r="D457" s="665"/>
      <c r="E457" s="665"/>
      <c r="F457" s="665"/>
      <c r="G457" s="665"/>
      <c r="H457" s="336" t="s">
        <v>19098</v>
      </c>
      <c r="I457" s="336" t="s">
        <v>13006</v>
      </c>
      <c r="J457" s="336" t="s">
        <v>19102</v>
      </c>
      <c r="K457" s="336" t="s">
        <v>14698</v>
      </c>
      <c r="L457" s="336" t="s">
        <v>19098</v>
      </c>
      <c r="M457" s="521"/>
      <c r="N457" s="851"/>
      <c r="O457" s="9"/>
      <c r="P457" s="9"/>
      <c r="Q457" s="9"/>
      <c r="R457" s="9"/>
      <c r="S457" s="9"/>
      <c r="T457" s="9"/>
      <c r="U457" s="9"/>
      <c r="V457" s="9"/>
      <c r="W457" s="9"/>
      <c r="X457" s="9"/>
      <c r="Y457" s="9"/>
      <c r="Z457" s="9"/>
    </row>
    <row r="458" spans="1:26" ht="16.5" customHeight="1">
      <c r="A458" s="848"/>
      <c r="B458" s="665"/>
      <c r="C458" s="665"/>
      <c r="D458" s="665"/>
      <c r="E458" s="665"/>
      <c r="F458" s="665"/>
      <c r="G458" s="665"/>
      <c r="H458" s="336" t="s">
        <v>19098</v>
      </c>
      <c r="I458" s="336" t="s">
        <v>13108</v>
      </c>
      <c r="J458" s="336" t="s">
        <v>19102</v>
      </c>
      <c r="K458" s="336" t="s">
        <v>14730</v>
      </c>
      <c r="L458" s="336" t="s">
        <v>19098</v>
      </c>
      <c r="M458" s="521"/>
      <c r="N458" s="851"/>
      <c r="O458" s="9"/>
      <c r="P458" s="9"/>
      <c r="Q458" s="9"/>
      <c r="R458" s="9"/>
      <c r="S458" s="9"/>
      <c r="T458" s="9"/>
      <c r="U458" s="9"/>
      <c r="V458" s="9"/>
      <c r="W458" s="9"/>
      <c r="X458" s="9"/>
      <c r="Y458" s="9"/>
      <c r="Z458" s="9"/>
    </row>
    <row r="459" spans="1:26" ht="16.5" customHeight="1">
      <c r="A459" s="848"/>
      <c r="B459" s="665"/>
      <c r="C459" s="665"/>
      <c r="D459" s="665"/>
      <c r="E459" s="665"/>
      <c r="F459" s="665"/>
      <c r="G459" s="665"/>
      <c r="H459" s="336" t="s">
        <v>19098</v>
      </c>
      <c r="I459" s="336" t="s">
        <v>19949</v>
      </c>
      <c r="J459" s="336" t="s">
        <v>19100</v>
      </c>
      <c r="K459" s="336" t="s">
        <v>15473</v>
      </c>
      <c r="L459" s="336" t="s">
        <v>19098</v>
      </c>
      <c r="M459" s="521"/>
      <c r="N459" s="851"/>
      <c r="O459" s="9"/>
      <c r="P459" s="9"/>
      <c r="Q459" s="9"/>
      <c r="R459" s="9"/>
      <c r="S459" s="9"/>
      <c r="T459" s="9"/>
      <c r="U459" s="9"/>
      <c r="V459" s="9"/>
      <c r="W459" s="9"/>
      <c r="X459" s="9"/>
      <c r="Y459" s="9"/>
      <c r="Z459" s="9"/>
    </row>
    <row r="460" spans="1:26" ht="16.5" customHeight="1">
      <c r="A460" s="848"/>
      <c r="B460" s="665"/>
      <c r="C460" s="665"/>
      <c r="D460" s="665"/>
      <c r="E460" s="665"/>
      <c r="F460" s="665"/>
      <c r="G460" s="665"/>
      <c r="H460" s="336" t="s">
        <v>19098</v>
      </c>
      <c r="I460" s="336" t="s">
        <v>19950</v>
      </c>
      <c r="J460" s="336" t="s">
        <v>19100</v>
      </c>
      <c r="K460" s="336" t="s">
        <v>15473</v>
      </c>
      <c r="L460" s="336" t="s">
        <v>19098</v>
      </c>
      <c r="M460" s="521"/>
      <c r="N460" s="851"/>
      <c r="O460" s="9"/>
      <c r="P460" s="9"/>
      <c r="Q460" s="9"/>
      <c r="R460" s="9"/>
      <c r="S460" s="9"/>
      <c r="T460" s="9"/>
      <c r="U460" s="9"/>
      <c r="V460" s="9"/>
      <c r="W460" s="9"/>
      <c r="X460" s="9"/>
      <c r="Y460" s="9"/>
      <c r="Z460" s="9"/>
    </row>
    <row r="461" spans="1:26" ht="16.5" customHeight="1">
      <c r="A461" s="848"/>
      <c r="B461" s="665"/>
      <c r="C461" s="665"/>
      <c r="D461" s="665"/>
      <c r="E461" s="665"/>
      <c r="F461" s="665"/>
      <c r="G461" s="665"/>
      <c r="H461" s="336" t="s">
        <v>19098</v>
      </c>
      <c r="I461" s="336" t="s">
        <v>19951</v>
      </c>
      <c r="J461" s="336" t="s">
        <v>19100</v>
      </c>
      <c r="K461" s="336" t="s">
        <v>15473</v>
      </c>
      <c r="L461" s="336" t="s">
        <v>19098</v>
      </c>
      <c r="M461" s="521"/>
      <c r="N461" s="851"/>
      <c r="O461" s="9"/>
      <c r="P461" s="9"/>
      <c r="Q461" s="9"/>
      <c r="R461" s="9"/>
      <c r="S461" s="9"/>
      <c r="T461" s="9"/>
      <c r="U461" s="9"/>
      <c r="V461" s="9"/>
      <c r="W461" s="9"/>
      <c r="X461" s="9"/>
      <c r="Y461" s="9"/>
      <c r="Z461" s="9"/>
    </row>
    <row r="462" spans="1:26" ht="16.5" customHeight="1">
      <c r="A462" s="726"/>
      <c r="B462" s="666"/>
      <c r="C462" s="666"/>
      <c r="D462" s="666"/>
      <c r="E462" s="666"/>
      <c r="F462" s="666"/>
      <c r="G462" s="666"/>
      <c r="H462" s="336" t="s">
        <v>19098</v>
      </c>
      <c r="I462" s="547" t="s">
        <v>15098</v>
      </c>
      <c r="J462" s="336" t="s">
        <v>19102</v>
      </c>
      <c r="K462" s="547"/>
      <c r="L462" s="336" t="s">
        <v>19098</v>
      </c>
      <c r="M462" s="521"/>
      <c r="N462" s="846"/>
      <c r="O462" s="9"/>
      <c r="P462" s="9"/>
      <c r="Q462" s="9"/>
      <c r="R462" s="9"/>
      <c r="S462" s="9"/>
      <c r="T462" s="9"/>
      <c r="U462" s="9"/>
      <c r="V462" s="9"/>
      <c r="W462" s="9"/>
      <c r="X462" s="9"/>
      <c r="Y462" s="9"/>
      <c r="Z462" s="9"/>
    </row>
    <row r="463" spans="1:26" ht="16.5" customHeight="1">
      <c r="A463" s="847">
        <v>17085</v>
      </c>
      <c r="B463" s="756"/>
      <c r="C463" s="820" t="s">
        <v>19952</v>
      </c>
      <c r="D463" s="820" t="s">
        <v>15314</v>
      </c>
      <c r="E463" s="820"/>
      <c r="F463" s="820" t="s">
        <v>17291</v>
      </c>
      <c r="G463" s="820" t="s">
        <v>17299</v>
      </c>
      <c r="H463" s="336" t="s">
        <v>19098</v>
      </c>
      <c r="I463" s="336" t="s">
        <v>15317</v>
      </c>
      <c r="J463" s="336" t="s">
        <v>19102</v>
      </c>
      <c r="K463" s="336" t="s">
        <v>15318</v>
      </c>
      <c r="L463" s="336" t="s">
        <v>19098</v>
      </c>
      <c r="M463" s="521"/>
      <c r="N463" s="540"/>
      <c r="O463" s="9"/>
      <c r="P463" s="9"/>
      <c r="Q463" s="9"/>
      <c r="R463" s="9"/>
      <c r="S463" s="9"/>
      <c r="T463" s="9"/>
      <c r="U463" s="9"/>
      <c r="V463" s="9"/>
      <c r="W463" s="9"/>
      <c r="X463" s="9"/>
      <c r="Y463" s="9"/>
      <c r="Z463" s="9"/>
    </row>
    <row r="464" spans="1:26" ht="16.5" customHeight="1">
      <c r="A464" s="848"/>
      <c r="B464" s="665"/>
      <c r="C464" s="665"/>
      <c r="D464" s="665"/>
      <c r="E464" s="665"/>
      <c r="F464" s="665"/>
      <c r="G464" s="665"/>
      <c r="H464" s="336" t="s">
        <v>19098</v>
      </c>
      <c r="I464" s="336" t="s">
        <v>15321</v>
      </c>
      <c r="J464" s="336" t="s">
        <v>19102</v>
      </c>
      <c r="K464" s="336" t="s">
        <v>15318</v>
      </c>
      <c r="L464" s="336" t="s">
        <v>19098</v>
      </c>
      <c r="M464" s="521"/>
      <c r="N464" s="540"/>
      <c r="O464" s="9"/>
      <c r="P464" s="9"/>
      <c r="Q464" s="9"/>
      <c r="R464" s="9"/>
      <c r="S464" s="9"/>
      <c r="T464" s="9"/>
      <c r="U464" s="9"/>
      <c r="V464" s="9"/>
      <c r="W464" s="9"/>
      <c r="X464" s="9"/>
      <c r="Y464" s="9"/>
      <c r="Z464" s="9"/>
    </row>
    <row r="465" spans="1:26" ht="16.5" customHeight="1">
      <c r="A465" s="726"/>
      <c r="B465" s="666"/>
      <c r="C465" s="666"/>
      <c r="D465" s="666"/>
      <c r="E465" s="666"/>
      <c r="F465" s="666"/>
      <c r="G465" s="666"/>
      <c r="H465" s="336" t="s">
        <v>19098</v>
      </c>
      <c r="I465" s="336" t="s">
        <v>15322</v>
      </c>
      <c r="J465" s="336" t="s">
        <v>19102</v>
      </c>
      <c r="K465" s="336" t="s">
        <v>15318</v>
      </c>
      <c r="L465" s="336" t="s">
        <v>19098</v>
      </c>
      <c r="M465" s="521"/>
      <c r="N465" s="540"/>
      <c r="O465" s="9"/>
      <c r="P465" s="9"/>
      <c r="Q465" s="9"/>
      <c r="R465" s="9"/>
      <c r="S465" s="9"/>
      <c r="T465" s="9"/>
      <c r="U465" s="9"/>
      <c r="V465" s="9"/>
      <c r="W465" s="9"/>
      <c r="X465" s="9"/>
      <c r="Y465" s="9"/>
      <c r="Z465" s="9"/>
    </row>
    <row r="466" spans="1:26" ht="16.5" customHeight="1">
      <c r="A466" s="847">
        <v>17086</v>
      </c>
      <c r="B466" s="756"/>
      <c r="C466" s="820" t="s">
        <v>19960</v>
      </c>
      <c r="D466" s="820" t="s">
        <v>15326</v>
      </c>
      <c r="E466" s="820"/>
      <c r="F466" s="820" t="s">
        <v>17291</v>
      </c>
      <c r="G466" s="820" t="s">
        <v>17299</v>
      </c>
      <c r="H466" s="336" t="s">
        <v>19098</v>
      </c>
      <c r="I466" s="336" t="s">
        <v>15330</v>
      </c>
      <c r="J466" s="336" t="s">
        <v>19102</v>
      </c>
      <c r="K466" s="336" t="s">
        <v>15318</v>
      </c>
      <c r="L466" s="336" t="s">
        <v>19098</v>
      </c>
      <c r="M466" s="521"/>
      <c r="N466" s="540"/>
      <c r="O466" s="9"/>
      <c r="P466" s="9"/>
      <c r="Q466" s="9"/>
      <c r="R466" s="9"/>
      <c r="S466" s="9"/>
      <c r="T466" s="9"/>
      <c r="U466" s="9"/>
      <c r="V466" s="9"/>
      <c r="W466" s="9"/>
      <c r="X466" s="9"/>
      <c r="Y466" s="9"/>
      <c r="Z466" s="9"/>
    </row>
    <row r="467" spans="1:26" ht="16.5" customHeight="1">
      <c r="A467" s="848"/>
      <c r="B467" s="665"/>
      <c r="C467" s="665"/>
      <c r="D467" s="665"/>
      <c r="E467" s="665"/>
      <c r="F467" s="665"/>
      <c r="G467" s="665"/>
      <c r="H467" s="336" t="s">
        <v>19098</v>
      </c>
      <c r="I467" s="336" t="s">
        <v>15333</v>
      </c>
      <c r="J467" s="336" t="s">
        <v>19102</v>
      </c>
      <c r="K467" s="336" t="s">
        <v>15318</v>
      </c>
      <c r="L467" s="336" t="s">
        <v>19098</v>
      </c>
      <c r="M467" s="521"/>
      <c r="N467" s="540"/>
      <c r="O467" s="9"/>
      <c r="P467" s="9"/>
      <c r="Q467" s="9"/>
      <c r="R467" s="9"/>
      <c r="S467" s="9"/>
      <c r="T467" s="9"/>
      <c r="U467" s="9"/>
      <c r="V467" s="9"/>
      <c r="W467" s="9"/>
      <c r="X467" s="9"/>
      <c r="Y467" s="9"/>
      <c r="Z467" s="9"/>
    </row>
    <row r="468" spans="1:26" ht="16.5" customHeight="1">
      <c r="A468" s="726"/>
      <c r="B468" s="666"/>
      <c r="C468" s="666"/>
      <c r="D468" s="666"/>
      <c r="E468" s="666"/>
      <c r="F468" s="666"/>
      <c r="G468" s="666"/>
      <c r="H468" s="336" t="s">
        <v>19098</v>
      </c>
      <c r="I468" s="336" t="s">
        <v>15336</v>
      </c>
      <c r="J468" s="336" t="s">
        <v>19102</v>
      </c>
      <c r="K468" s="336" t="s">
        <v>15318</v>
      </c>
      <c r="L468" s="336" t="s">
        <v>19098</v>
      </c>
      <c r="M468" s="521"/>
      <c r="N468" s="540"/>
      <c r="O468" s="9"/>
      <c r="P468" s="9"/>
      <c r="Q468" s="9"/>
      <c r="R468" s="9"/>
      <c r="S468" s="9"/>
      <c r="T468" s="9"/>
      <c r="U468" s="9"/>
      <c r="V468" s="9"/>
      <c r="W468" s="9"/>
      <c r="X468" s="9"/>
      <c r="Y468" s="9"/>
      <c r="Z468" s="9"/>
    </row>
    <row r="469" spans="1:26" ht="16.5" customHeight="1">
      <c r="A469" s="847">
        <v>17087</v>
      </c>
      <c r="B469" s="756"/>
      <c r="C469" s="857" t="s">
        <v>19967</v>
      </c>
      <c r="D469" s="820" t="s">
        <v>19968</v>
      </c>
      <c r="E469" s="336"/>
      <c r="F469" s="820" t="s">
        <v>17291</v>
      </c>
      <c r="G469" s="820" t="s">
        <v>17299</v>
      </c>
      <c r="H469" s="336" t="s">
        <v>19098</v>
      </c>
      <c r="I469" s="336" t="s">
        <v>13006</v>
      </c>
      <c r="J469" s="336" t="s">
        <v>19102</v>
      </c>
      <c r="K469" s="336" t="s">
        <v>14698</v>
      </c>
      <c r="L469" s="336" t="s">
        <v>19098</v>
      </c>
      <c r="M469" s="521"/>
      <c r="N469" s="540"/>
      <c r="O469" s="9"/>
      <c r="P469" s="9"/>
      <c r="Q469" s="9"/>
      <c r="R469" s="9"/>
      <c r="S469" s="9"/>
      <c r="T469" s="9"/>
      <c r="U469" s="9"/>
      <c r="V469" s="9"/>
      <c r="W469" s="9"/>
      <c r="X469" s="9"/>
      <c r="Y469" s="9"/>
      <c r="Z469" s="9"/>
    </row>
    <row r="470" spans="1:26" ht="16.5" customHeight="1">
      <c r="A470" s="848"/>
      <c r="B470" s="665"/>
      <c r="C470" s="665"/>
      <c r="D470" s="665"/>
      <c r="E470" s="336"/>
      <c r="F470" s="665"/>
      <c r="G470" s="665"/>
      <c r="H470" s="336" t="s">
        <v>19098</v>
      </c>
      <c r="I470" s="336" t="s">
        <v>19969</v>
      </c>
      <c r="J470" s="336" t="s">
        <v>19102</v>
      </c>
      <c r="K470" s="336" t="s">
        <v>15345</v>
      </c>
      <c r="L470" s="336" t="s">
        <v>19098</v>
      </c>
      <c r="M470" s="521"/>
      <c r="N470" s="540"/>
      <c r="O470" s="9"/>
      <c r="P470" s="9"/>
      <c r="Q470" s="9"/>
      <c r="R470" s="9"/>
      <c r="S470" s="9"/>
      <c r="T470" s="9"/>
      <c r="U470" s="9"/>
      <c r="V470" s="9"/>
      <c r="W470" s="9"/>
      <c r="X470" s="9"/>
      <c r="Y470" s="9"/>
      <c r="Z470" s="9"/>
    </row>
    <row r="471" spans="1:26" ht="16.5" customHeight="1">
      <c r="A471" s="848"/>
      <c r="B471" s="665"/>
      <c r="C471" s="665"/>
      <c r="D471" s="665"/>
      <c r="E471" s="336"/>
      <c r="F471" s="665"/>
      <c r="G471" s="665"/>
      <c r="H471" s="336" t="s">
        <v>19098</v>
      </c>
      <c r="I471" s="336" t="s">
        <v>19973</v>
      </c>
      <c r="J471" s="336" t="s">
        <v>19102</v>
      </c>
      <c r="K471" s="336" t="s">
        <v>15345</v>
      </c>
      <c r="L471" s="336" t="s">
        <v>19098</v>
      </c>
      <c r="M471" s="521"/>
      <c r="N471" s="540"/>
      <c r="O471" s="9"/>
      <c r="P471" s="9"/>
      <c r="Q471" s="9"/>
      <c r="R471" s="9"/>
      <c r="S471" s="9"/>
      <c r="T471" s="9"/>
      <c r="U471" s="9"/>
      <c r="V471" s="9"/>
      <c r="W471" s="9"/>
      <c r="X471" s="9"/>
      <c r="Y471" s="9"/>
      <c r="Z471" s="9"/>
    </row>
    <row r="472" spans="1:26" ht="16.5" customHeight="1">
      <c r="A472" s="726"/>
      <c r="B472" s="666"/>
      <c r="C472" s="666"/>
      <c r="D472" s="666"/>
      <c r="E472" s="336"/>
      <c r="F472" s="666"/>
      <c r="G472" s="666"/>
      <c r="H472" s="336" t="s">
        <v>19098</v>
      </c>
      <c r="I472" s="336" t="s">
        <v>19977</v>
      </c>
      <c r="J472" s="336" t="s">
        <v>19102</v>
      </c>
      <c r="K472" s="336" t="s">
        <v>19978</v>
      </c>
      <c r="L472" s="336" t="s">
        <v>19098</v>
      </c>
      <c r="M472" s="521"/>
      <c r="N472" s="540"/>
      <c r="O472" s="9"/>
      <c r="P472" s="9"/>
      <c r="Q472" s="9"/>
      <c r="R472" s="9"/>
      <c r="S472" s="9"/>
      <c r="T472" s="9"/>
      <c r="U472" s="9"/>
      <c r="V472" s="9"/>
      <c r="W472" s="9"/>
      <c r="X472" s="9"/>
      <c r="Y472" s="9"/>
      <c r="Z472" s="9"/>
    </row>
    <row r="473" spans="1:26" ht="16.5" customHeight="1">
      <c r="A473" s="847">
        <v>17088</v>
      </c>
      <c r="B473" s="756"/>
      <c r="C473" s="857" t="s">
        <v>19981</v>
      </c>
      <c r="D473" s="820" t="s">
        <v>19982</v>
      </c>
      <c r="E473" s="336"/>
      <c r="F473" s="820" t="s">
        <v>17291</v>
      </c>
      <c r="G473" s="820" t="s">
        <v>17299</v>
      </c>
      <c r="H473" s="336" t="s">
        <v>19098</v>
      </c>
      <c r="I473" s="336" t="s">
        <v>13006</v>
      </c>
      <c r="J473" s="336" t="s">
        <v>19102</v>
      </c>
      <c r="K473" s="336" t="s">
        <v>14698</v>
      </c>
      <c r="L473" s="336" t="s">
        <v>19098</v>
      </c>
      <c r="M473" s="521"/>
      <c r="N473" s="540"/>
      <c r="O473" s="9"/>
      <c r="P473" s="9"/>
      <c r="Q473" s="9"/>
      <c r="R473" s="9"/>
      <c r="S473" s="9"/>
      <c r="T473" s="9"/>
      <c r="U473" s="9"/>
      <c r="V473" s="9"/>
      <c r="W473" s="9"/>
      <c r="X473" s="9"/>
      <c r="Y473" s="9"/>
      <c r="Z473" s="9"/>
    </row>
    <row r="474" spans="1:26" ht="16.5" customHeight="1">
      <c r="A474" s="848"/>
      <c r="B474" s="665"/>
      <c r="C474" s="665"/>
      <c r="D474" s="665"/>
      <c r="E474" s="336"/>
      <c r="F474" s="665"/>
      <c r="G474" s="665"/>
      <c r="H474" s="336" t="s">
        <v>19098</v>
      </c>
      <c r="I474" s="336" t="s">
        <v>19983</v>
      </c>
      <c r="J474" s="336" t="s">
        <v>19100</v>
      </c>
      <c r="K474" s="336" t="s">
        <v>15473</v>
      </c>
      <c r="L474" s="336" t="s">
        <v>19098</v>
      </c>
      <c r="M474" s="521"/>
      <c r="N474" s="540"/>
      <c r="O474" s="9"/>
      <c r="P474" s="9"/>
      <c r="Q474" s="9"/>
      <c r="R474" s="9"/>
      <c r="S474" s="9"/>
      <c r="T474" s="9"/>
      <c r="U474" s="9"/>
      <c r="V474" s="9"/>
      <c r="W474" s="9"/>
      <c r="X474" s="9"/>
      <c r="Y474" s="9"/>
      <c r="Z474" s="9"/>
    </row>
    <row r="475" spans="1:26" ht="16.5" customHeight="1">
      <c r="A475" s="848"/>
      <c r="B475" s="665"/>
      <c r="C475" s="665"/>
      <c r="D475" s="665"/>
      <c r="E475" s="336"/>
      <c r="F475" s="665"/>
      <c r="G475" s="665"/>
      <c r="H475" s="336" t="s">
        <v>19098</v>
      </c>
      <c r="I475" s="336" t="s">
        <v>19987</v>
      </c>
      <c r="J475" s="336" t="s">
        <v>19100</v>
      </c>
      <c r="K475" s="336" t="s">
        <v>15473</v>
      </c>
      <c r="L475" s="336" t="s">
        <v>19098</v>
      </c>
      <c r="M475" s="521"/>
      <c r="N475" s="540"/>
      <c r="O475" s="9"/>
      <c r="P475" s="9"/>
      <c r="Q475" s="9"/>
      <c r="R475" s="9"/>
      <c r="S475" s="9"/>
      <c r="T475" s="9"/>
      <c r="U475" s="9"/>
      <c r="V475" s="9"/>
      <c r="W475" s="9"/>
      <c r="X475" s="9"/>
      <c r="Y475" s="9"/>
      <c r="Z475" s="9"/>
    </row>
    <row r="476" spans="1:26" ht="16.5" customHeight="1">
      <c r="A476" s="726"/>
      <c r="B476" s="666"/>
      <c r="C476" s="666"/>
      <c r="D476" s="666"/>
      <c r="E476" s="336"/>
      <c r="F476" s="666"/>
      <c r="G476" s="666"/>
      <c r="H476" s="336" t="s">
        <v>19098</v>
      </c>
      <c r="I476" s="336" t="s">
        <v>19990</v>
      </c>
      <c r="J476" s="336" t="s">
        <v>19102</v>
      </c>
      <c r="K476" s="336" t="s">
        <v>19978</v>
      </c>
      <c r="L476" s="336" t="s">
        <v>19098</v>
      </c>
      <c r="M476" s="521"/>
      <c r="N476" s="540"/>
      <c r="O476" s="9"/>
      <c r="P476" s="9"/>
      <c r="Q476" s="9"/>
      <c r="R476" s="9"/>
      <c r="S476" s="9"/>
      <c r="T476" s="9"/>
      <c r="U476" s="9"/>
      <c r="V476" s="9"/>
      <c r="W476" s="9"/>
      <c r="X476" s="9"/>
      <c r="Y476" s="9"/>
      <c r="Z476" s="9"/>
    </row>
    <row r="477" spans="1:26" ht="16.5" customHeight="1">
      <c r="A477" s="847">
        <v>17089</v>
      </c>
      <c r="B477" s="756"/>
      <c r="C477" s="857" t="s">
        <v>19991</v>
      </c>
      <c r="D477" s="860" t="s">
        <v>15605</v>
      </c>
      <c r="E477" s="820"/>
      <c r="F477" s="860" t="s">
        <v>17291</v>
      </c>
      <c r="G477" s="860" t="s">
        <v>17299</v>
      </c>
      <c r="H477" s="336" t="s">
        <v>19098</v>
      </c>
      <c r="I477" s="546" t="s">
        <v>15090</v>
      </c>
      <c r="J477" s="336" t="s">
        <v>19102</v>
      </c>
      <c r="K477" s="546"/>
      <c r="L477" s="336" t="s">
        <v>19098</v>
      </c>
      <c r="M477" s="521"/>
      <c r="N477" s="540"/>
      <c r="O477" s="9"/>
      <c r="P477" s="9"/>
      <c r="Q477" s="9"/>
      <c r="R477" s="9"/>
      <c r="S477" s="9"/>
      <c r="T477" s="9"/>
      <c r="U477" s="9"/>
      <c r="V477" s="9"/>
      <c r="W477" s="9"/>
      <c r="X477" s="9"/>
      <c r="Y477" s="9"/>
      <c r="Z477" s="9"/>
    </row>
    <row r="478" spans="1:26" ht="16.5" customHeight="1">
      <c r="A478" s="848"/>
      <c r="B478" s="665"/>
      <c r="C478" s="665"/>
      <c r="D478" s="665"/>
      <c r="E478" s="665"/>
      <c r="F478" s="665"/>
      <c r="G478" s="665"/>
      <c r="H478" s="336" t="s">
        <v>19098</v>
      </c>
      <c r="I478" s="542" t="s">
        <v>13006</v>
      </c>
      <c r="J478" s="336" t="s">
        <v>19102</v>
      </c>
      <c r="K478" s="336" t="s">
        <v>14698</v>
      </c>
      <c r="L478" s="336" t="s">
        <v>19098</v>
      </c>
      <c r="M478" s="521"/>
      <c r="N478" s="540"/>
      <c r="O478" s="9"/>
      <c r="P478" s="9"/>
      <c r="Q478" s="9"/>
      <c r="R478" s="9"/>
      <c r="S478" s="9"/>
      <c r="T478" s="9"/>
      <c r="U478" s="9"/>
      <c r="V478" s="9"/>
      <c r="W478" s="9"/>
      <c r="X478" s="9"/>
      <c r="Y478" s="9"/>
      <c r="Z478" s="9"/>
    </row>
    <row r="479" spans="1:26" ht="16.5" customHeight="1">
      <c r="A479" s="848"/>
      <c r="B479" s="665"/>
      <c r="C479" s="665"/>
      <c r="D479" s="665"/>
      <c r="E479" s="665"/>
      <c r="F479" s="665"/>
      <c r="G479" s="665"/>
      <c r="H479" s="336" t="s">
        <v>19098</v>
      </c>
      <c r="I479" s="542" t="s">
        <v>13108</v>
      </c>
      <c r="J479" s="336" t="s">
        <v>19102</v>
      </c>
      <c r="K479" s="336" t="s">
        <v>14730</v>
      </c>
      <c r="L479" s="336" t="s">
        <v>19098</v>
      </c>
      <c r="M479" s="521"/>
      <c r="N479" s="540"/>
      <c r="O479" s="9"/>
      <c r="P479" s="9"/>
      <c r="Q479" s="9"/>
      <c r="R479" s="9"/>
      <c r="S479" s="9"/>
      <c r="T479" s="9"/>
      <c r="U479" s="9"/>
      <c r="V479" s="9"/>
      <c r="W479" s="9"/>
      <c r="X479" s="9"/>
      <c r="Y479" s="9"/>
      <c r="Z479" s="9"/>
    </row>
    <row r="480" spans="1:26" ht="16.5" customHeight="1">
      <c r="A480" s="848"/>
      <c r="B480" s="665"/>
      <c r="C480" s="665"/>
      <c r="D480" s="665"/>
      <c r="E480" s="665"/>
      <c r="F480" s="665"/>
      <c r="G480" s="665"/>
      <c r="H480" s="336" t="s">
        <v>19098</v>
      </c>
      <c r="I480" s="542" t="s">
        <v>15367</v>
      </c>
      <c r="J480" s="336" t="s">
        <v>19102</v>
      </c>
      <c r="K480" s="542" t="s">
        <v>15368</v>
      </c>
      <c r="L480" s="336" t="s">
        <v>19098</v>
      </c>
      <c r="M480" s="521"/>
      <c r="N480" s="540"/>
      <c r="O480" s="9"/>
      <c r="P480" s="9"/>
      <c r="Q480" s="9"/>
      <c r="R480" s="9"/>
      <c r="S480" s="9"/>
      <c r="T480" s="9"/>
      <c r="U480" s="9"/>
      <c r="V480" s="9"/>
      <c r="W480" s="9"/>
      <c r="X480" s="9"/>
      <c r="Y480" s="9"/>
      <c r="Z480" s="9"/>
    </row>
    <row r="481" spans="1:26" ht="16.5" customHeight="1">
      <c r="A481" s="848"/>
      <c r="B481" s="665"/>
      <c r="C481" s="665"/>
      <c r="D481" s="665"/>
      <c r="E481" s="665"/>
      <c r="F481" s="665"/>
      <c r="G481" s="665"/>
      <c r="H481" s="336" t="s">
        <v>19098</v>
      </c>
      <c r="I481" s="542" t="s">
        <v>15616</v>
      </c>
      <c r="J481" s="336" t="s">
        <v>19102</v>
      </c>
      <c r="K481" s="542" t="s">
        <v>15617</v>
      </c>
      <c r="L481" s="336" t="s">
        <v>19098</v>
      </c>
      <c r="M481" s="521"/>
      <c r="N481" s="540"/>
      <c r="O481" s="9"/>
      <c r="P481" s="9"/>
      <c r="Q481" s="9"/>
      <c r="R481" s="9"/>
      <c r="S481" s="9"/>
      <c r="T481" s="9"/>
      <c r="U481" s="9"/>
      <c r="V481" s="9"/>
      <c r="W481" s="9"/>
      <c r="X481" s="9"/>
      <c r="Y481" s="9"/>
      <c r="Z481" s="9"/>
    </row>
    <row r="482" spans="1:26" ht="16.5" customHeight="1">
      <c r="A482" s="848"/>
      <c r="B482" s="665"/>
      <c r="C482" s="665"/>
      <c r="D482" s="665"/>
      <c r="E482" s="665"/>
      <c r="F482" s="665"/>
      <c r="G482" s="665"/>
      <c r="H482" s="336" t="s">
        <v>19098</v>
      </c>
      <c r="I482" s="542" t="s">
        <v>15620</v>
      </c>
      <c r="J482" s="336" t="s">
        <v>19102</v>
      </c>
      <c r="K482" s="542" t="s">
        <v>15617</v>
      </c>
      <c r="L482" s="336" t="s">
        <v>19098</v>
      </c>
      <c r="M482" s="521"/>
      <c r="N482" s="540"/>
      <c r="O482" s="9"/>
      <c r="P482" s="9"/>
      <c r="Q482" s="9"/>
      <c r="R482" s="9"/>
      <c r="S482" s="9"/>
      <c r="T482" s="9"/>
      <c r="U482" s="9"/>
      <c r="V482" s="9"/>
      <c r="W482" s="9"/>
      <c r="X482" s="9"/>
      <c r="Y482" s="9"/>
      <c r="Z482" s="9"/>
    </row>
    <row r="483" spans="1:26" ht="16.5" customHeight="1">
      <c r="A483" s="848"/>
      <c r="B483" s="665"/>
      <c r="C483" s="665"/>
      <c r="D483" s="665"/>
      <c r="E483" s="665"/>
      <c r="F483" s="665"/>
      <c r="G483" s="665"/>
      <c r="H483" s="336" t="s">
        <v>19098</v>
      </c>
      <c r="I483" s="542" t="s">
        <v>15625</v>
      </c>
      <c r="J483" s="336" t="s">
        <v>19102</v>
      </c>
      <c r="K483" s="542" t="s">
        <v>15617</v>
      </c>
      <c r="L483" s="336" t="s">
        <v>19098</v>
      </c>
      <c r="M483" s="521"/>
      <c r="N483" s="540"/>
      <c r="O483" s="9"/>
      <c r="P483" s="9"/>
      <c r="Q483" s="9"/>
      <c r="R483" s="9"/>
      <c r="S483" s="9"/>
      <c r="T483" s="9"/>
      <c r="U483" s="9"/>
      <c r="V483" s="9"/>
      <c r="W483" s="9"/>
      <c r="X483" s="9"/>
      <c r="Y483" s="9"/>
      <c r="Z483" s="9"/>
    </row>
    <row r="484" spans="1:26" ht="16.5" customHeight="1">
      <c r="A484" s="848"/>
      <c r="B484" s="665"/>
      <c r="C484" s="665"/>
      <c r="D484" s="665"/>
      <c r="E484" s="665"/>
      <c r="F484" s="665"/>
      <c r="G484" s="665"/>
      <c r="H484" s="336" t="s">
        <v>19098</v>
      </c>
      <c r="I484" s="336" t="s">
        <v>15628</v>
      </c>
      <c r="J484" s="336" t="s">
        <v>19102</v>
      </c>
      <c r="K484" s="542" t="s">
        <v>15617</v>
      </c>
      <c r="L484" s="336" t="s">
        <v>19098</v>
      </c>
      <c r="M484" s="521"/>
      <c r="N484" s="540"/>
      <c r="O484" s="9"/>
      <c r="P484" s="9"/>
      <c r="Q484" s="9"/>
      <c r="R484" s="9"/>
      <c r="S484" s="9"/>
      <c r="T484" s="9"/>
      <c r="U484" s="9"/>
      <c r="V484" s="9"/>
      <c r="W484" s="9"/>
      <c r="X484" s="9"/>
      <c r="Y484" s="9"/>
      <c r="Z484" s="9"/>
    </row>
    <row r="485" spans="1:26" ht="16.5" customHeight="1">
      <c r="A485" s="726"/>
      <c r="B485" s="666"/>
      <c r="C485" s="666"/>
      <c r="D485" s="666"/>
      <c r="E485" s="666"/>
      <c r="F485" s="666"/>
      <c r="G485" s="666"/>
      <c r="H485" s="336" t="s">
        <v>19098</v>
      </c>
      <c r="I485" s="547" t="s">
        <v>15098</v>
      </c>
      <c r="J485" s="336" t="s">
        <v>19102</v>
      </c>
      <c r="K485" s="547"/>
      <c r="L485" s="336" t="s">
        <v>19098</v>
      </c>
      <c r="M485" s="521"/>
      <c r="N485" s="540"/>
      <c r="O485" s="9"/>
      <c r="P485" s="9"/>
      <c r="Q485" s="9"/>
      <c r="R485" s="9"/>
      <c r="S485" s="9"/>
      <c r="T485" s="9"/>
      <c r="U485" s="9"/>
      <c r="V485" s="9"/>
      <c r="W485" s="9"/>
      <c r="X485" s="9"/>
      <c r="Y485" s="9"/>
      <c r="Z485" s="9"/>
    </row>
    <row r="486" spans="1:26" ht="16.5" customHeight="1">
      <c r="A486" s="847">
        <v>17090</v>
      </c>
      <c r="B486" s="756"/>
      <c r="C486" s="857" t="s">
        <v>20009</v>
      </c>
      <c r="D486" s="860" t="s">
        <v>15686</v>
      </c>
      <c r="E486" s="820"/>
      <c r="F486" s="860" t="s">
        <v>17291</v>
      </c>
      <c r="G486" s="860" t="s">
        <v>17299</v>
      </c>
      <c r="H486" s="336" t="s">
        <v>19098</v>
      </c>
      <c r="I486" s="546" t="s">
        <v>15090</v>
      </c>
      <c r="J486" s="336" t="s">
        <v>19102</v>
      </c>
      <c r="K486" s="546"/>
      <c r="L486" s="336" t="s">
        <v>19098</v>
      </c>
      <c r="M486" s="521"/>
      <c r="N486" s="540"/>
      <c r="O486" s="9"/>
      <c r="P486" s="9"/>
      <c r="Q486" s="9"/>
      <c r="R486" s="9"/>
      <c r="S486" s="9"/>
      <c r="T486" s="9"/>
      <c r="U486" s="9"/>
      <c r="V486" s="9"/>
      <c r="W486" s="9"/>
      <c r="X486" s="9"/>
      <c r="Y486" s="9"/>
      <c r="Z486" s="9"/>
    </row>
    <row r="487" spans="1:26" ht="16.5" customHeight="1">
      <c r="A487" s="848"/>
      <c r="B487" s="665"/>
      <c r="C487" s="665"/>
      <c r="D487" s="665"/>
      <c r="E487" s="665"/>
      <c r="F487" s="665"/>
      <c r="G487" s="665"/>
      <c r="H487" s="336" t="s">
        <v>19098</v>
      </c>
      <c r="I487" s="542" t="s">
        <v>13006</v>
      </c>
      <c r="J487" s="336" t="s">
        <v>19102</v>
      </c>
      <c r="K487" s="336" t="s">
        <v>14698</v>
      </c>
      <c r="L487" s="336" t="s">
        <v>19098</v>
      </c>
      <c r="M487" s="521"/>
      <c r="N487" s="540"/>
      <c r="O487" s="9"/>
      <c r="P487" s="9"/>
      <c r="Q487" s="9"/>
      <c r="R487" s="9"/>
      <c r="S487" s="9"/>
      <c r="T487" s="9"/>
      <c r="U487" s="9"/>
      <c r="V487" s="9"/>
      <c r="W487" s="9"/>
      <c r="X487" s="9"/>
      <c r="Y487" s="9"/>
      <c r="Z487" s="9"/>
    </row>
    <row r="488" spans="1:26" ht="16.5" customHeight="1">
      <c r="A488" s="848"/>
      <c r="B488" s="665"/>
      <c r="C488" s="665"/>
      <c r="D488" s="665"/>
      <c r="E488" s="665"/>
      <c r="F488" s="665"/>
      <c r="G488" s="665"/>
      <c r="H488" s="336" t="s">
        <v>19098</v>
      </c>
      <c r="I488" s="542" t="s">
        <v>13108</v>
      </c>
      <c r="J488" s="336" t="s">
        <v>19102</v>
      </c>
      <c r="K488" s="336" t="s">
        <v>14730</v>
      </c>
      <c r="L488" s="336" t="s">
        <v>19098</v>
      </c>
      <c r="M488" s="521"/>
      <c r="N488" s="540"/>
      <c r="O488" s="9"/>
      <c r="P488" s="9"/>
      <c r="Q488" s="9"/>
      <c r="R488" s="9"/>
      <c r="S488" s="9"/>
      <c r="T488" s="9"/>
      <c r="U488" s="9"/>
      <c r="V488" s="9"/>
      <c r="W488" s="9"/>
      <c r="X488" s="9"/>
      <c r="Y488" s="9"/>
      <c r="Z488" s="9"/>
    </row>
    <row r="489" spans="1:26" ht="16.5" customHeight="1">
      <c r="A489" s="848"/>
      <c r="B489" s="665"/>
      <c r="C489" s="665"/>
      <c r="D489" s="665"/>
      <c r="E489" s="665"/>
      <c r="F489" s="665"/>
      <c r="G489" s="665"/>
      <c r="H489" s="336" t="s">
        <v>19098</v>
      </c>
      <c r="I489" s="542" t="s">
        <v>15367</v>
      </c>
      <c r="J489" s="336" t="s">
        <v>19102</v>
      </c>
      <c r="K489" s="542" t="s">
        <v>15368</v>
      </c>
      <c r="L489" s="336" t="s">
        <v>19098</v>
      </c>
      <c r="M489" s="521"/>
      <c r="N489" s="540"/>
      <c r="O489" s="9"/>
      <c r="P489" s="9"/>
      <c r="Q489" s="9"/>
      <c r="R489" s="9"/>
      <c r="S489" s="9"/>
      <c r="T489" s="9"/>
      <c r="U489" s="9"/>
      <c r="V489" s="9"/>
      <c r="W489" s="9"/>
      <c r="X489" s="9"/>
      <c r="Y489" s="9"/>
      <c r="Z489" s="9"/>
    </row>
    <row r="490" spans="1:26" ht="16.5" customHeight="1">
      <c r="A490" s="848"/>
      <c r="B490" s="665"/>
      <c r="C490" s="665"/>
      <c r="D490" s="665"/>
      <c r="E490" s="665"/>
      <c r="F490" s="665"/>
      <c r="G490" s="665"/>
      <c r="H490" s="336" t="s">
        <v>19098</v>
      </c>
      <c r="I490" s="542" t="s">
        <v>15697</v>
      </c>
      <c r="J490" s="336" t="s">
        <v>19102</v>
      </c>
      <c r="K490" s="542" t="s">
        <v>15680</v>
      </c>
      <c r="L490" s="336" t="s">
        <v>19098</v>
      </c>
      <c r="M490" s="521"/>
      <c r="N490" s="540"/>
      <c r="O490" s="9"/>
      <c r="P490" s="9"/>
      <c r="Q490" s="9"/>
      <c r="R490" s="9"/>
      <c r="S490" s="9"/>
      <c r="T490" s="9"/>
      <c r="U490" s="9"/>
      <c r="V490" s="9"/>
      <c r="W490" s="9"/>
      <c r="X490" s="9"/>
      <c r="Y490" s="9"/>
      <c r="Z490" s="9"/>
    </row>
    <row r="491" spans="1:26" ht="16.5" customHeight="1">
      <c r="A491" s="848"/>
      <c r="B491" s="665"/>
      <c r="C491" s="665"/>
      <c r="D491" s="665"/>
      <c r="E491" s="665"/>
      <c r="F491" s="665"/>
      <c r="G491" s="665"/>
      <c r="H491" s="336" t="s">
        <v>19098</v>
      </c>
      <c r="I491" s="542" t="s">
        <v>13006</v>
      </c>
      <c r="J491" s="336" t="s">
        <v>19102</v>
      </c>
      <c r="K491" s="336" t="s">
        <v>14698</v>
      </c>
      <c r="L491" s="336" t="s">
        <v>19098</v>
      </c>
      <c r="M491" s="521"/>
      <c r="N491" s="540"/>
      <c r="O491" s="9"/>
      <c r="P491" s="9"/>
      <c r="Q491" s="9"/>
      <c r="R491" s="9"/>
      <c r="S491" s="9"/>
      <c r="T491" s="9"/>
      <c r="U491" s="9"/>
      <c r="V491" s="9"/>
      <c r="W491" s="9"/>
      <c r="X491" s="9"/>
      <c r="Y491" s="9"/>
      <c r="Z491" s="9"/>
    </row>
    <row r="492" spans="1:26" ht="16.5" customHeight="1">
      <c r="A492" s="848"/>
      <c r="B492" s="665"/>
      <c r="C492" s="665"/>
      <c r="D492" s="665"/>
      <c r="E492" s="665"/>
      <c r="F492" s="665"/>
      <c r="G492" s="665"/>
      <c r="H492" s="336" t="s">
        <v>19098</v>
      </c>
      <c r="I492" s="542" t="s">
        <v>13108</v>
      </c>
      <c r="J492" s="336" t="s">
        <v>19102</v>
      </c>
      <c r="K492" s="336" t="s">
        <v>14730</v>
      </c>
      <c r="L492" s="336" t="s">
        <v>19098</v>
      </c>
      <c r="M492" s="521"/>
      <c r="N492" s="540"/>
      <c r="O492" s="9"/>
      <c r="P492" s="9"/>
      <c r="Q492" s="9"/>
      <c r="R492" s="9"/>
      <c r="S492" s="9"/>
      <c r="T492" s="9"/>
      <c r="U492" s="9"/>
      <c r="V492" s="9"/>
      <c r="W492" s="9"/>
      <c r="X492" s="9"/>
      <c r="Y492" s="9"/>
      <c r="Z492" s="9"/>
    </row>
    <row r="493" spans="1:26" ht="16.5" customHeight="1">
      <c r="A493" s="848"/>
      <c r="B493" s="665"/>
      <c r="C493" s="665"/>
      <c r="D493" s="665"/>
      <c r="E493" s="665"/>
      <c r="F493" s="665"/>
      <c r="G493" s="665"/>
      <c r="H493" s="336" t="s">
        <v>19098</v>
      </c>
      <c r="I493" s="542" t="s">
        <v>15367</v>
      </c>
      <c r="J493" s="336" t="s">
        <v>19102</v>
      </c>
      <c r="K493" s="542" t="s">
        <v>15368</v>
      </c>
      <c r="L493" s="336" t="s">
        <v>19098</v>
      </c>
      <c r="M493" s="521"/>
      <c r="N493" s="540"/>
      <c r="O493" s="9"/>
      <c r="P493" s="9"/>
      <c r="Q493" s="9"/>
      <c r="R493" s="9"/>
      <c r="S493" s="9"/>
      <c r="T493" s="9"/>
      <c r="U493" s="9"/>
      <c r="V493" s="9"/>
      <c r="W493" s="9"/>
      <c r="X493" s="9"/>
      <c r="Y493" s="9"/>
      <c r="Z493" s="9"/>
    </row>
    <row r="494" spans="1:26" ht="16.5" customHeight="1">
      <c r="A494" s="848"/>
      <c r="B494" s="665"/>
      <c r="C494" s="665"/>
      <c r="D494" s="665"/>
      <c r="E494" s="665"/>
      <c r="F494" s="665"/>
      <c r="G494" s="665"/>
      <c r="H494" s="336" t="s">
        <v>19098</v>
      </c>
      <c r="I494" s="542" t="s">
        <v>15704</v>
      </c>
      <c r="J494" s="336" t="s">
        <v>19102</v>
      </c>
      <c r="K494" s="542" t="s">
        <v>15680</v>
      </c>
      <c r="L494" s="336" t="s">
        <v>19098</v>
      </c>
      <c r="M494" s="521"/>
      <c r="N494" s="540"/>
      <c r="O494" s="9"/>
      <c r="P494" s="9"/>
      <c r="Q494" s="9"/>
      <c r="R494" s="9"/>
      <c r="S494" s="9"/>
      <c r="T494" s="9"/>
      <c r="U494" s="9"/>
      <c r="V494" s="9"/>
      <c r="W494" s="9"/>
      <c r="X494" s="9"/>
      <c r="Y494" s="9"/>
      <c r="Z494" s="9"/>
    </row>
    <row r="495" spans="1:26" ht="16.5" customHeight="1">
      <c r="A495" s="726"/>
      <c r="B495" s="666"/>
      <c r="C495" s="666"/>
      <c r="D495" s="666"/>
      <c r="E495" s="666"/>
      <c r="F495" s="666"/>
      <c r="G495" s="666"/>
      <c r="H495" s="336" t="s">
        <v>19098</v>
      </c>
      <c r="I495" s="547" t="s">
        <v>15098</v>
      </c>
      <c r="J495" s="336" t="s">
        <v>19102</v>
      </c>
      <c r="K495" s="547"/>
      <c r="L495" s="336" t="s">
        <v>19098</v>
      </c>
      <c r="M495" s="521"/>
      <c r="N495" s="540"/>
      <c r="O495" s="9"/>
      <c r="P495" s="9"/>
      <c r="Q495" s="9"/>
      <c r="R495" s="9"/>
      <c r="S495" s="9"/>
      <c r="T495" s="9"/>
      <c r="U495" s="9"/>
      <c r="V495" s="9"/>
      <c r="W495" s="9"/>
      <c r="X495" s="9"/>
      <c r="Y495" s="9"/>
      <c r="Z495" s="9"/>
    </row>
    <row r="496" spans="1:26" ht="16.5" customHeight="1">
      <c r="A496" s="847">
        <v>17091</v>
      </c>
      <c r="B496" s="756"/>
      <c r="C496" s="857" t="s">
        <v>20040</v>
      </c>
      <c r="D496" s="860" t="s">
        <v>15631</v>
      </c>
      <c r="E496" s="820"/>
      <c r="F496" s="860" t="s">
        <v>17291</v>
      </c>
      <c r="G496" s="860" t="s">
        <v>17299</v>
      </c>
      <c r="H496" s="336" t="s">
        <v>19098</v>
      </c>
      <c r="I496" s="546" t="s">
        <v>15090</v>
      </c>
      <c r="J496" s="336" t="s">
        <v>19102</v>
      </c>
      <c r="K496" s="546"/>
      <c r="L496" s="336" t="s">
        <v>19098</v>
      </c>
      <c r="M496" s="521"/>
      <c r="N496" s="540"/>
      <c r="O496" s="9"/>
      <c r="P496" s="9"/>
      <c r="Q496" s="9"/>
      <c r="R496" s="9"/>
      <c r="S496" s="9"/>
      <c r="T496" s="9"/>
      <c r="U496" s="9"/>
      <c r="V496" s="9"/>
      <c r="W496" s="9"/>
      <c r="X496" s="9"/>
      <c r="Y496" s="9"/>
      <c r="Z496" s="9"/>
    </row>
    <row r="497" spans="1:26" ht="16.5" customHeight="1">
      <c r="A497" s="848"/>
      <c r="B497" s="665"/>
      <c r="C497" s="665"/>
      <c r="D497" s="665"/>
      <c r="E497" s="665"/>
      <c r="F497" s="665"/>
      <c r="G497" s="665"/>
      <c r="H497" s="336" t="s">
        <v>19098</v>
      </c>
      <c r="I497" s="542" t="s">
        <v>13006</v>
      </c>
      <c r="J497" s="336" t="s">
        <v>19102</v>
      </c>
      <c r="K497" s="336" t="s">
        <v>14698</v>
      </c>
      <c r="L497" s="336" t="s">
        <v>19098</v>
      </c>
      <c r="M497" s="521"/>
      <c r="N497" s="540"/>
      <c r="O497" s="9"/>
      <c r="P497" s="9"/>
      <c r="Q497" s="9"/>
      <c r="R497" s="9"/>
      <c r="S497" s="9"/>
      <c r="T497" s="9"/>
      <c r="U497" s="9"/>
      <c r="V497" s="9"/>
      <c r="W497" s="9"/>
      <c r="X497" s="9"/>
      <c r="Y497" s="9"/>
      <c r="Z497" s="9"/>
    </row>
    <row r="498" spans="1:26" ht="16.5" customHeight="1">
      <c r="A498" s="848"/>
      <c r="B498" s="665"/>
      <c r="C498" s="665"/>
      <c r="D498" s="665"/>
      <c r="E498" s="665"/>
      <c r="F498" s="665"/>
      <c r="G498" s="665"/>
      <c r="H498" s="336" t="s">
        <v>19098</v>
      </c>
      <c r="I498" s="542" t="s">
        <v>13108</v>
      </c>
      <c r="J498" s="336" t="s">
        <v>19102</v>
      </c>
      <c r="K498" s="336" t="s">
        <v>14730</v>
      </c>
      <c r="L498" s="336" t="s">
        <v>19098</v>
      </c>
      <c r="M498" s="521"/>
      <c r="N498" s="540"/>
      <c r="O498" s="9"/>
      <c r="P498" s="9"/>
      <c r="Q498" s="9"/>
      <c r="R498" s="9"/>
      <c r="S498" s="9"/>
      <c r="T498" s="9"/>
      <c r="U498" s="9"/>
      <c r="V498" s="9"/>
      <c r="W498" s="9"/>
      <c r="X498" s="9"/>
      <c r="Y498" s="9"/>
      <c r="Z498" s="9"/>
    </row>
    <row r="499" spans="1:26" ht="16.5" customHeight="1">
      <c r="A499" s="848"/>
      <c r="B499" s="665"/>
      <c r="C499" s="665"/>
      <c r="D499" s="665"/>
      <c r="E499" s="665"/>
      <c r="F499" s="665"/>
      <c r="G499" s="665"/>
      <c r="H499" s="336" t="s">
        <v>19098</v>
      </c>
      <c r="I499" s="542" t="s">
        <v>15367</v>
      </c>
      <c r="J499" s="336" t="s">
        <v>19102</v>
      </c>
      <c r="K499" s="542" t="s">
        <v>15368</v>
      </c>
      <c r="L499" s="336" t="s">
        <v>19098</v>
      </c>
      <c r="M499" s="521"/>
      <c r="N499" s="540"/>
      <c r="O499" s="9"/>
      <c r="P499" s="9"/>
      <c r="Q499" s="9"/>
      <c r="R499" s="9"/>
      <c r="S499" s="9"/>
      <c r="T499" s="9"/>
      <c r="U499" s="9"/>
      <c r="V499" s="9"/>
      <c r="W499" s="9"/>
      <c r="X499" s="9"/>
      <c r="Y499" s="9"/>
      <c r="Z499" s="9"/>
    </row>
    <row r="500" spans="1:26" ht="16.5" customHeight="1">
      <c r="A500" s="848"/>
      <c r="B500" s="665"/>
      <c r="C500" s="665"/>
      <c r="D500" s="665"/>
      <c r="E500" s="665"/>
      <c r="F500" s="665"/>
      <c r="G500" s="665"/>
      <c r="H500" s="336" t="s">
        <v>19098</v>
      </c>
      <c r="I500" s="542" t="s">
        <v>15650</v>
      </c>
      <c r="J500" s="336" t="s">
        <v>19102</v>
      </c>
      <c r="K500" s="542" t="s">
        <v>15617</v>
      </c>
      <c r="L500" s="336" t="s">
        <v>19098</v>
      </c>
      <c r="M500" s="521"/>
      <c r="N500" s="540"/>
      <c r="O500" s="9"/>
      <c r="P500" s="9"/>
      <c r="Q500" s="9"/>
      <c r="R500" s="9"/>
      <c r="S500" s="9"/>
      <c r="T500" s="9"/>
      <c r="U500" s="9"/>
      <c r="V500" s="9"/>
      <c r="W500" s="9"/>
      <c r="X500" s="9"/>
      <c r="Y500" s="9"/>
      <c r="Z500" s="9"/>
    </row>
    <row r="501" spans="1:26" ht="16.5" customHeight="1">
      <c r="A501" s="848"/>
      <c r="B501" s="665"/>
      <c r="C501" s="665"/>
      <c r="D501" s="665"/>
      <c r="E501" s="665"/>
      <c r="F501" s="665"/>
      <c r="G501" s="665"/>
      <c r="H501" s="336" t="s">
        <v>19098</v>
      </c>
      <c r="I501" s="542" t="s">
        <v>15652</v>
      </c>
      <c r="J501" s="336" t="s">
        <v>19102</v>
      </c>
      <c r="K501" s="542" t="s">
        <v>15617</v>
      </c>
      <c r="L501" s="336" t="s">
        <v>19098</v>
      </c>
      <c r="M501" s="521"/>
      <c r="N501" s="540"/>
      <c r="O501" s="9"/>
      <c r="P501" s="9"/>
      <c r="Q501" s="9"/>
      <c r="R501" s="9"/>
      <c r="S501" s="9"/>
      <c r="T501" s="9"/>
      <c r="U501" s="9"/>
      <c r="V501" s="9"/>
      <c r="W501" s="9"/>
      <c r="X501" s="9"/>
      <c r="Y501" s="9"/>
      <c r="Z501" s="9"/>
    </row>
    <row r="502" spans="1:26" ht="16.5" customHeight="1">
      <c r="A502" s="848"/>
      <c r="B502" s="665"/>
      <c r="C502" s="665"/>
      <c r="D502" s="665"/>
      <c r="E502" s="665"/>
      <c r="F502" s="665"/>
      <c r="G502" s="665"/>
      <c r="H502" s="336" t="s">
        <v>19098</v>
      </c>
      <c r="I502" s="542" t="s">
        <v>15657</v>
      </c>
      <c r="J502" s="336" t="s">
        <v>19102</v>
      </c>
      <c r="K502" s="542" t="s">
        <v>15617</v>
      </c>
      <c r="L502" s="336" t="s">
        <v>19098</v>
      </c>
      <c r="M502" s="521"/>
      <c r="N502" s="540"/>
      <c r="O502" s="9"/>
      <c r="P502" s="9"/>
      <c r="Q502" s="9"/>
      <c r="R502" s="9"/>
      <c r="S502" s="9"/>
      <c r="T502" s="9"/>
      <c r="U502" s="9"/>
      <c r="V502" s="9"/>
      <c r="W502" s="9"/>
      <c r="X502" s="9"/>
      <c r="Y502" s="9"/>
      <c r="Z502" s="9"/>
    </row>
    <row r="503" spans="1:26" ht="16.5" customHeight="1">
      <c r="A503" s="848"/>
      <c r="B503" s="665"/>
      <c r="C503" s="665"/>
      <c r="D503" s="665"/>
      <c r="E503" s="665"/>
      <c r="F503" s="665"/>
      <c r="G503" s="665"/>
      <c r="H503" s="336" t="s">
        <v>19098</v>
      </c>
      <c r="I503" s="336" t="s">
        <v>15660</v>
      </c>
      <c r="J503" s="336" t="s">
        <v>19102</v>
      </c>
      <c r="K503" s="542" t="s">
        <v>15617</v>
      </c>
      <c r="L503" s="336" t="s">
        <v>19098</v>
      </c>
      <c r="M503" s="521"/>
      <c r="N503" s="540"/>
      <c r="O503" s="9"/>
      <c r="P503" s="9"/>
      <c r="Q503" s="9"/>
      <c r="R503" s="9"/>
      <c r="S503" s="9"/>
      <c r="T503" s="9"/>
      <c r="U503" s="9"/>
      <c r="V503" s="9"/>
      <c r="W503" s="9"/>
      <c r="X503" s="9"/>
      <c r="Y503" s="9"/>
      <c r="Z503" s="9"/>
    </row>
    <row r="504" spans="1:26" ht="16.5" customHeight="1">
      <c r="A504" s="726"/>
      <c r="B504" s="666"/>
      <c r="C504" s="666"/>
      <c r="D504" s="666"/>
      <c r="E504" s="666"/>
      <c r="F504" s="666"/>
      <c r="G504" s="666"/>
      <c r="H504" s="336" t="s">
        <v>19098</v>
      </c>
      <c r="I504" s="547" t="s">
        <v>15098</v>
      </c>
      <c r="J504" s="336" t="s">
        <v>19102</v>
      </c>
      <c r="K504" s="547"/>
      <c r="L504" s="336" t="s">
        <v>19098</v>
      </c>
      <c r="M504" s="521"/>
      <c r="N504" s="540"/>
      <c r="O504" s="9"/>
      <c r="P504" s="9"/>
      <c r="Q504" s="9"/>
      <c r="R504" s="9"/>
      <c r="S504" s="9"/>
      <c r="T504" s="9"/>
      <c r="U504" s="9"/>
      <c r="V504" s="9"/>
      <c r="W504" s="9"/>
      <c r="X504" s="9"/>
      <c r="Y504" s="9"/>
      <c r="Z504" s="9"/>
    </row>
    <row r="505" spans="1:26" ht="16.5" customHeight="1">
      <c r="A505" s="847">
        <v>17092</v>
      </c>
      <c r="B505" s="756"/>
      <c r="C505" s="820" t="s">
        <v>20065</v>
      </c>
      <c r="D505" s="860" t="s">
        <v>15711</v>
      </c>
      <c r="E505" s="820"/>
      <c r="F505" s="860" t="s">
        <v>17291</v>
      </c>
      <c r="G505" s="860" t="s">
        <v>17299</v>
      </c>
      <c r="H505" s="336" t="s">
        <v>19098</v>
      </c>
      <c r="I505" s="336" t="s">
        <v>15090</v>
      </c>
      <c r="J505" s="336" t="s">
        <v>19102</v>
      </c>
      <c r="K505" s="336"/>
      <c r="L505" s="336" t="s">
        <v>19098</v>
      </c>
      <c r="M505" s="521"/>
      <c r="N505" s="540"/>
      <c r="O505" s="9"/>
      <c r="P505" s="9"/>
      <c r="Q505" s="9"/>
      <c r="R505" s="9"/>
      <c r="S505" s="9"/>
      <c r="T505" s="9"/>
      <c r="U505" s="9"/>
      <c r="V505" s="9"/>
      <c r="W505" s="9"/>
      <c r="X505" s="9"/>
      <c r="Y505" s="9"/>
      <c r="Z505" s="9"/>
    </row>
    <row r="506" spans="1:26" ht="16.5" customHeight="1">
      <c r="A506" s="848"/>
      <c r="B506" s="665"/>
      <c r="C506" s="665"/>
      <c r="D506" s="665"/>
      <c r="E506" s="665"/>
      <c r="F506" s="665"/>
      <c r="G506" s="665"/>
      <c r="H506" s="336" t="s">
        <v>19098</v>
      </c>
      <c r="I506" s="542" t="s">
        <v>13006</v>
      </c>
      <c r="J506" s="336" t="s">
        <v>19102</v>
      </c>
      <c r="K506" s="336" t="s">
        <v>14698</v>
      </c>
      <c r="L506" s="336" t="s">
        <v>19098</v>
      </c>
      <c r="M506" s="521"/>
      <c r="N506" s="540"/>
      <c r="O506" s="9"/>
      <c r="P506" s="9"/>
      <c r="Q506" s="9"/>
      <c r="R506" s="9"/>
      <c r="S506" s="9"/>
      <c r="T506" s="9"/>
      <c r="U506" s="9"/>
      <c r="V506" s="9"/>
      <c r="W506" s="9"/>
      <c r="X506" s="9"/>
      <c r="Y506" s="9"/>
      <c r="Z506" s="9"/>
    </row>
    <row r="507" spans="1:26" ht="16.5" customHeight="1">
      <c r="A507" s="848"/>
      <c r="B507" s="665"/>
      <c r="C507" s="665"/>
      <c r="D507" s="665"/>
      <c r="E507" s="665"/>
      <c r="F507" s="665"/>
      <c r="G507" s="665"/>
      <c r="H507" s="336" t="s">
        <v>19098</v>
      </c>
      <c r="I507" s="542" t="s">
        <v>13108</v>
      </c>
      <c r="J507" s="336" t="s">
        <v>19102</v>
      </c>
      <c r="K507" s="336" t="s">
        <v>14730</v>
      </c>
      <c r="L507" s="336" t="s">
        <v>19098</v>
      </c>
      <c r="M507" s="521"/>
      <c r="N507" s="540"/>
      <c r="O507" s="9"/>
      <c r="P507" s="9"/>
      <c r="Q507" s="9"/>
      <c r="R507" s="9"/>
      <c r="S507" s="9"/>
      <c r="T507" s="9"/>
      <c r="U507" s="9"/>
      <c r="V507" s="9"/>
      <c r="W507" s="9"/>
      <c r="X507" s="9"/>
      <c r="Y507" s="9"/>
      <c r="Z507" s="9"/>
    </row>
    <row r="508" spans="1:26" ht="16.5" customHeight="1">
      <c r="A508" s="848"/>
      <c r="B508" s="665"/>
      <c r="C508" s="665"/>
      <c r="D508" s="665"/>
      <c r="E508" s="665"/>
      <c r="F508" s="665"/>
      <c r="G508" s="665"/>
      <c r="H508" s="336" t="s">
        <v>19098</v>
      </c>
      <c r="I508" s="542" t="s">
        <v>15367</v>
      </c>
      <c r="J508" s="336" t="s">
        <v>19102</v>
      </c>
      <c r="K508" s="542" t="s">
        <v>15368</v>
      </c>
      <c r="L508" s="336" t="s">
        <v>19098</v>
      </c>
      <c r="M508" s="521"/>
      <c r="N508" s="540"/>
      <c r="O508" s="9"/>
      <c r="P508" s="9"/>
      <c r="Q508" s="9"/>
      <c r="R508" s="9"/>
      <c r="S508" s="9"/>
      <c r="T508" s="9"/>
      <c r="U508" s="9"/>
      <c r="V508" s="9"/>
      <c r="W508" s="9"/>
      <c r="X508" s="9"/>
      <c r="Y508" s="9"/>
      <c r="Z508" s="9"/>
    </row>
    <row r="509" spans="1:26" ht="16.5" customHeight="1">
      <c r="A509" s="848"/>
      <c r="B509" s="665"/>
      <c r="C509" s="665"/>
      <c r="D509" s="665"/>
      <c r="E509" s="665"/>
      <c r="F509" s="665"/>
      <c r="G509" s="665"/>
      <c r="H509" s="336" t="s">
        <v>19098</v>
      </c>
      <c r="I509" s="542" t="s">
        <v>15718</v>
      </c>
      <c r="J509" s="336" t="s">
        <v>19100</v>
      </c>
      <c r="K509" s="542" t="s">
        <v>15473</v>
      </c>
      <c r="L509" s="336" t="s">
        <v>19098</v>
      </c>
      <c r="M509" s="521"/>
      <c r="N509" s="540"/>
      <c r="O509" s="9"/>
      <c r="P509" s="9"/>
      <c r="Q509" s="9"/>
      <c r="R509" s="9"/>
      <c r="S509" s="9"/>
      <c r="T509" s="9"/>
      <c r="U509" s="9"/>
      <c r="V509" s="9"/>
      <c r="W509" s="9"/>
      <c r="X509" s="9"/>
      <c r="Y509" s="9"/>
      <c r="Z509" s="9"/>
    </row>
    <row r="510" spans="1:26" ht="16.5" customHeight="1">
      <c r="A510" s="848"/>
      <c r="B510" s="665"/>
      <c r="C510" s="665"/>
      <c r="D510" s="665"/>
      <c r="E510" s="665"/>
      <c r="F510" s="665"/>
      <c r="G510" s="665"/>
      <c r="H510" s="336" t="s">
        <v>19098</v>
      </c>
      <c r="I510" s="542" t="s">
        <v>15719</v>
      </c>
      <c r="J510" s="336" t="s">
        <v>19100</v>
      </c>
      <c r="K510" s="542" t="s">
        <v>15473</v>
      </c>
      <c r="L510" s="336" t="s">
        <v>19098</v>
      </c>
      <c r="M510" s="507"/>
      <c r="N510" s="559"/>
      <c r="O510" s="9"/>
      <c r="P510" s="9"/>
      <c r="Q510" s="9"/>
      <c r="R510" s="9"/>
      <c r="S510" s="9"/>
      <c r="T510" s="9"/>
      <c r="U510" s="9"/>
      <c r="V510" s="9"/>
      <c r="W510" s="9"/>
      <c r="X510" s="9"/>
      <c r="Y510" s="9"/>
      <c r="Z510" s="9"/>
    </row>
    <row r="511" spans="1:26" ht="16.5" customHeight="1">
      <c r="A511" s="848"/>
      <c r="B511" s="665"/>
      <c r="C511" s="665"/>
      <c r="D511" s="665"/>
      <c r="E511" s="665"/>
      <c r="F511" s="665"/>
      <c r="G511" s="665"/>
      <c r="H511" s="460" t="s">
        <v>19098</v>
      </c>
      <c r="I511" s="460" t="s">
        <v>15098</v>
      </c>
      <c r="J511" s="460" t="s">
        <v>19102</v>
      </c>
      <c r="K511" s="460"/>
      <c r="L511" s="460" t="s">
        <v>19098</v>
      </c>
      <c r="M511" s="560"/>
      <c r="N511" s="561"/>
      <c r="O511" s="9"/>
      <c r="P511" s="9"/>
      <c r="Q511" s="9"/>
      <c r="R511" s="9"/>
      <c r="S511" s="9"/>
      <c r="T511" s="9"/>
      <c r="U511" s="9"/>
      <c r="V511" s="9"/>
      <c r="W511" s="9"/>
      <c r="X511" s="9"/>
      <c r="Y511" s="9"/>
      <c r="Z511" s="9"/>
    </row>
    <row r="512" spans="1:26" ht="16.5" customHeight="1">
      <c r="A512" s="522"/>
      <c r="B512" s="562"/>
      <c r="C512" s="522" t="s">
        <v>20068</v>
      </c>
      <c r="D512" s="563" t="s">
        <v>20069</v>
      </c>
      <c r="E512" s="562"/>
      <c r="F512" s="564" t="s">
        <v>17291</v>
      </c>
      <c r="G512" s="564" t="s">
        <v>17299</v>
      </c>
      <c r="H512" s="2"/>
      <c r="I512" s="2"/>
      <c r="J512" s="2"/>
      <c r="K512" s="2"/>
      <c r="L512" s="2"/>
      <c r="M512" s="2"/>
      <c r="N512" s="2"/>
      <c r="O512" s="9"/>
      <c r="P512" s="9"/>
      <c r="Q512" s="9"/>
      <c r="R512" s="9"/>
      <c r="S512" s="9"/>
      <c r="T512" s="9"/>
      <c r="U512" s="9"/>
      <c r="V512" s="9"/>
      <c r="W512" s="9"/>
      <c r="X512" s="9"/>
      <c r="Y512" s="9"/>
      <c r="Z512" s="9"/>
    </row>
    <row r="513" spans="1:26" ht="16.5" customHeight="1">
      <c r="A513" s="522"/>
      <c r="B513" s="562"/>
      <c r="C513" s="522" t="s">
        <v>20070</v>
      </c>
      <c r="D513" s="563" t="s">
        <v>20071</v>
      </c>
      <c r="E513" s="562"/>
      <c r="F513" s="564" t="s">
        <v>17291</v>
      </c>
      <c r="G513" s="564" t="s">
        <v>17299</v>
      </c>
      <c r="H513" s="2"/>
      <c r="I513" s="2"/>
      <c r="J513" s="2"/>
      <c r="K513" s="2"/>
      <c r="L513" s="2"/>
      <c r="M513" s="2"/>
      <c r="N513" s="2"/>
      <c r="O513" s="9"/>
      <c r="P513" s="9"/>
      <c r="Q513" s="9"/>
      <c r="R513" s="9"/>
      <c r="S513" s="9"/>
      <c r="T513" s="9"/>
      <c r="U513" s="9"/>
      <c r="V513" s="9"/>
      <c r="W513" s="9"/>
      <c r="X513" s="9"/>
      <c r="Y513" s="9"/>
      <c r="Z513" s="9"/>
    </row>
    <row r="514" spans="1:26" ht="16.5" customHeight="1">
      <c r="A514" s="522"/>
      <c r="B514" s="562"/>
      <c r="C514" s="522" t="s">
        <v>20072</v>
      </c>
      <c r="D514" s="563" t="s">
        <v>20073</v>
      </c>
      <c r="E514" s="562"/>
      <c r="F514" s="564" t="s">
        <v>17291</v>
      </c>
      <c r="G514" s="564" t="s">
        <v>17299</v>
      </c>
      <c r="H514" s="2"/>
      <c r="I514" s="2"/>
      <c r="J514" s="2"/>
      <c r="K514" s="2"/>
      <c r="L514" s="2"/>
      <c r="M514" s="2"/>
      <c r="N514" s="2"/>
      <c r="O514" s="9"/>
      <c r="P514" s="9"/>
      <c r="Q514" s="9"/>
      <c r="R514" s="9"/>
      <c r="S514" s="9"/>
      <c r="T514" s="9"/>
      <c r="U514" s="9"/>
      <c r="V514" s="9"/>
      <c r="W514" s="9"/>
      <c r="X514" s="9"/>
      <c r="Y514" s="9"/>
      <c r="Z514" s="9"/>
    </row>
    <row r="515" spans="1:26" ht="16.5" customHeight="1">
      <c r="A515" s="522"/>
      <c r="B515" s="562"/>
      <c r="C515" s="522" t="s">
        <v>20074</v>
      </c>
      <c r="D515" s="563" t="s">
        <v>20075</v>
      </c>
      <c r="E515" s="562"/>
      <c r="F515" s="564" t="s">
        <v>17291</v>
      </c>
      <c r="G515" s="564" t="s">
        <v>17299</v>
      </c>
      <c r="H515" s="2"/>
      <c r="I515" s="2"/>
      <c r="J515" s="2"/>
      <c r="K515" s="2"/>
      <c r="L515" s="2"/>
      <c r="M515" s="2"/>
      <c r="N515" s="2"/>
      <c r="O515" s="9"/>
      <c r="P515" s="9"/>
      <c r="Q515" s="9"/>
      <c r="R515" s="9"/>
      <c r="S515" s="9"/>
      <c r="T515" s="9"/>
      <c r="U515" s="9"/>
      <c r="V515" s="9"/>
      <c r="W515" s="9"/>
      <c r="X515" s="9"/>
      <c r="Y515" s="9"/>
      <c r="Z515" s="9"/>
    </row>
    <row r="516" spans="1:26" ht="16.5" customHeight="1">
      <c r="A516" s="522"/>
      <c r="B516" s="562"/>
      <c r="C516" s="522" t="s">
        <v>20076</v>
      </c>
      <c r="D516" s="563" t="s">
        <v>20077</v>
      </c>
      <c r="E516" s="562"/>
      <c r="F516" s="564" t="s">
        <v>17291</v>
      </c>
      <c r="G516" s="564" t="s">
        <v>17299</v>
      </c>
      <c r="H516" s="2"/>
      <c r="I516" s="2"/>
      <c r="J516" s="2"/>
      <c r="K516" s="2"/>
      <c r="L516" s="2"/>
      <c r="M516" s="2"/>
      <c r="N516" s="2"/>
      <c r="O516" s="9"/>
      <c r="P516" s="9"/>
      <c r="Q516" s="9"/>
      <c r="R516" s="9"/>
      <c r="S516" s="9"/>
      <c r="T516" s="9"/>
      <c r="U516" s="9"/>
      <c r="V516" s="9"/>
      <c r="W516" s="9"/>
      <c r="X516" s="9"/>
      <c r="Y516" s="9"/>
      <c r="Z516" s="9"/>
    </row>
    <row r="517" spans="1:26" ht="16.5" customHeight="1">
      <c r="A517" s="522"/>
      <c r="B517" s="562"/>
      <c r="C517" s="522" t="s">
        <v>20078</v>
      </c>
      <c r="D517" s="563" t="s">
        <v>20079</v>
      </c>
      <c r="E517" s="562"/>
      <c r="F517" s="564" t="s">
        <v>17291</v>
      </c>
      <c r="G517" s="564" t="s">
        <v>17299</v>
      </c>
      <c r="H517" s="2"/>
      <c r="I517" s="2"/>
      <c r="J517" s="2"/>
      <c r="K517" s="2"/>
      <c r="L517" s="2"/>
      <c r="M517" s="2"/>
      <c r="N517" s="2"/>
      <c r="O517" s="9"/>
      <c r="P517" s="9"/>
      <c r="Q517" s="9"/>
      <c r="R517" s="9"/>
      <c r="S517" s="9"/>
      <c r="T517" s="9"/>
      <c r="U517" s="9"/>
      <c r="V517" s="9"/>
      <c r="W517" s="9"/>
      <c r="X517" s="9"/>
      <c r="Y517" s="9"/>
      <c r="Z517" s="9"/>
    </row>
    <row r="518" spans="1:26"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526">
    <mergeCell ref="A292:A294"/>
    <mergeCell ref="A295:A302"/>
    <mergeCell ref="B295:B302"/>
    <mergeCell ref="C295:C302"/>
    <mergeCell ref="D295:D302"/>
    <mergeCell ref="G295:G302"/>
    <mergeCell ref="B303:B305"/>
    <mergeCell ref="B394:B400"/>
    <mergeCell ref="C394:C400"/>
    <mergeCell ref="D394:D400"/>
    <mergeCell ref="E394:E400"/>
    <mergeCell ref="F394:F400"/>
    <mergeCell ref="G394:G400"/>
    <mergeCell ref="A357:A368"/>
    <mergeCell ref="B357:B368"/>
    <mergeCell ref="C357:C368"/>
    <mergeCell ref="D357:D368"/>
    <mergeCell ref="D292:D294"/>
    <mergeCell ref="F292:F294"/>
    <mergeCell ref="G292:G294"/>
    <mergeCell ref="A340:A343"/>
    <mergeCell ref="F336:F339"/>
    <mergeCell ref="G336:G339"/>
    <mergeCell ref="F340:F343"/>
    <mergeCell ref="B288:B291"/>
    <mergeCell ref="C288:C291"/>
    <mergeCell ref="D288:D291"/>
    <mergeCell ref="G288:G291"/>
    <mergeCell ref="B292:B294"/>
    <mergeCell ref="E411:E416"/>
    <mergeCell ref="F411:F416"/>
    <mergeCell ref="G411:G416"/>
    <mergeCell ref="C303:C305"/>
    <mergeCell ref="D303:D305"/>
    <mergeCell ref="F303:F305"/>
    <mergeCell ref="G303:G305"/>
    <mergeCell ref="F401:F410"/>
    <mergeCell ref="G401:G410"/>
    <mergeCell ref="F375:F379"/>
    <mergeCell ref="G375:G379"/>
    <mergeCell ref="D340:D343"/>
    <mergeCell ref="F344:F351"/>
    <mergeCell ref="F352:F356"/>
    <mergeCell ref="F357:F368"/>
    <mergeCell ref="G352:G356"/>
    <mergeCell ref="G357:G368"/>
    <mergeCell ref="F312:F327"/>
    <mergeCell ref="F328:F331"/>
    <mergeCell ref="A211:A214"/>
    <mergeCell ref="B211:B214"/>
    <mergeCell ref="C211:C214"/>
    <mergeCell ref="D211:D214"/>
    <mergeCell ref="B215:B218"/>
    <mergeCell ref="C215:C218"/>
    <mergeCell ref="D215:D218"/>
    <mergeCell ref="F272:F274"/>
    <mergeCell ref="G272:G274"/>
    <mergeCell ref="D268:D269"/>
    <mergeCell ref="F268:F269"/>
    <mergeCell ref="G268:G269"/>
    <mergeCell ref="D270:D271"/>
    <mergeCell ref="F270:F271"/>
    <mergeCell ref="G270:G271"/>
    <mergeCell ref="D272:D274"/>
    <mergeCell ref="A255:A267"/>
    <mergeCell ref="A268:A269"/>
    <mergeCell ref="A270:A271"/>
    <mergeCell ref="A272:A274"/>
    <mergeCell ref="F243:F254"/>
    <mergeCell ref="F255:F267"/>
    <mergeCell ref="F235:F242"/>
    <mergeCell ref="B255:B267"/>
    <mergeCell ref="A131:A133"/>
    <mergeCell ref="B131:B133"/>
    <mergeCell ref="C131:C133"/>
    <mergeCell ref="D131:D133"/>
    <mergeCell ref="B134:B136"/>
    <mergeCell ref="C134:C136"/>
    <mergeCell ref="D134:D136"/>
    <mergeCell ref="C140:C141"/>
    <mergeCell ref="D140:D141"/>
    <mergeCell ref="A134:A136"/>
    <mergeCell ref="A137:A139"/>
    <mergeCell ref="B137:B139"/>
    <mergeCell ref="C137:C139"/>
    <mergeCell ref="D137:D139"/>
    <mergeCell ref="A140:A141"/>
    <mergeCell ref="B140:B141"/>
    <mergeCell ref="C122:C123"/>
    <mergeCell ref="D122:D123"/>
    <mergeCell ref="A122:A123"/>
    <mergeCell ref="A124:A125"/>
    <mergeCell ref="B124:B125"/>
    <mergeCell ref="C124:C125"/>
    <mergeCell ref="D124:D125"/>
    <mergeCell ref="A128:A130"/>
    <mergeCell ref="B128:B130"/>
    <mergeCell ref="A463:A465"/>
    <mergeCell ref="B463:B465"/>
    <mergeCell ref="C463:C465"/>
    <mergeCell ref="D463:D465"/>
    <mergeCell ref="E463:E465"/>
    <mergeCell ref="A417:A423"/>
    <mergeCell ref="B417:B423"/>
    <mergeCell ref="C417:C423"/>
    <mergeCell ref="D417:D423"/>
    <mergeCell ref="E417:E423"/>
    <mergeCell ref="F463:F465"/>
    <mergeCell ref="D369:D374"/>
    <mergeCell ref="C380:C386"/>
    <mergeCell ref="D380:D386"/>
    <mergeCell ref="E380:E386"/>
    <mergeCell ref="F380:F386"/>
    <mergeCell ref="A369:A374"/>
    <mergeCell ref="A375:A379"/>
    <mergeCell ref="B375:B379"/>
    <mergeCell ref="C375:C379"/>
    <mergeCell ref="D375:D379"/>
    <mergeCell ref="A380:A386"/>
    <mergeCell ref="B380:B386"/>
    <mergeCell ref="B369:B374"/>
    <mergeCell ref="C369:C374"/>
    <mergeCell ref="E369:E374"/>
    <mergeCell ref="F369:F374"/>
    <mergeCell ref="A439:A443"/>
    <mergeCell ref="B439:B443"/>
    <mergeCell ref="C439:C443"/>
    <mergeCell ref="D439:D443"/>
    <mergeCell ref="E439:E443"/>
    <mergeCell ref="F439:F443"/>
    <mergeCell ref="E375:E379"/>
    <mergeCell ref="A486:A495"/>
    <mergeCell ref="B486:B495"/>
    <mergeCell ref="C486:C495"/>
    <mergeCell ref="D486:D495"/>
    <mergeCell ref="E486:E495"/>
    <mergeCell ref="F486:F495"/>
    <mergeCell ref="G486:G495"/>
    <mergeCell ref="A505:A511"/>
    <mergeCell ref="B505:B511"/>
    <mergeCell ref="C505:C511"/>
    <mergeCell ref="D505:D511"/>
    <mergeCell ref="E505:E511"/>
    <mergeCell ref="F505:F511"/>
    <mergeCell ref="G505:G511"/>
    <mergeCell ref="A496:A504"/>
    <mergeCell ref="B496:B504"/>
    <mergeCell ref="C496:C504"/>
    <mergeCell ref="D496:D504"/>
    <mergeCell ref="E496:E504"/>
    <mergeCell ref="F496:F504"/>
    <mergeCell ref="G496:G504"/>
    <mergeCell ref="F477:F485"/>
    <mergeCell ref="G477:G485"/>
    <mergeCell ref="A469:A472"/>
    <mergeCell ref="B469:B472"/>
    <mergeCell ref="C469:C472"/>
    <mergeCell ref="D469:D472"/>
    <mergeCell ref="G469:G472"/>
    <mergeCell ref="A473:A476"/>
    <mergeCell ref="D473:D476"/>
    <mergeCell ref="G473:G476"/>
    <mergeCell ref="B473:B476"/>
    <mergeCell ref="C473:C476"/>
    <mergeCell ref="A477:A485"/>
    <mergeCell ref="B477:B485"/>
    <mergeCell ref="C477:C485"/>
    <mergeCell ref="D477:D485"/>
    <mergeCell ref="E477:E485"/>
    <mergeCell ref="G463:G465"/>
    <mergeCell ref="F469:F472"/>
    <mergeCell ref="F473:F476"/>
    <mergeCell ref="A451:A455"/>
    <mergeCell ref="B451:B455"/>
    <mergeCell ref="C451:C455"/>
    <mergeCell ref="D451:D455"/>
    <mergeCell ref="E451:E455"/>
    <mergeCell ref="F451:F455"/>
    <mergeCell ref="G451:G455"/>
    <mergeCell ref="A456:A462"/>
    <mergeCell ref="B456:B462"/>
    <mergeCell ref="C456:C462"/>
    <mergeCell ref="D456:D462"/>
    <mergeCell ref="E456:E462"/>
    <mergeCell ref="F456:F462"/>
    <mergeCell ref="G456:G462"/>
    <mergeCell ref="A466:A468"/>
    <mergeCell ref="B466:B468"/>
    <mergeCell ref="C466:C468"/>
    <mergeCell ref="D466:D468"/>
    <mergeCell ref="E466:E468"/>
    <mergeCell ref="F466:F468"/>
    <mergeCell ref="G466:G468"/>
    <mergeCell ref="G439:G443"/>
    <mergeCell ref="A444:A450"/>
    <mergeCell ref="B444:B450"/>
    <mergeCell ref="C444:C450"/>
    <mergeCell ref="D444:D450"/>
    <mergeCell ref="E444:E450"/>
    <mergeCell ref="F444:F450"/>
    <mergeCell ref="G444:G450"/>
    <mergeCell ref="A424:A430"/>
    <mergeCell ref="B424:B430"/>
    <mergeCell ref="C424:C430"/>
    <mergeCell ref="D424:D430"/>
    <mergeCell ref="E424:E430"/>
    <mergeCell ref="F424:F430"/>
    <mergeCell ref="G424:G430"/>
    <mergeCell ref="A431:A438"/>
    <mergeCell ref="B431:B438"/>
    <mergeCell ref="C431:C438"/>
    <mergeCell ref="D431:D438"/>
    <mergeCell ref="E431:E438"/>
    <mergeCell ref="F431:F438"/>
    <mergeCell ref="G431:G438"/>
    <mergeCell ref="F417:F423"/>
    <mergeCell ref="G417:G423"/>
    <mergeCell ref="G380:G386"/>
    <mergeCell ref="A387:A393"/>
    <mergeCell ref="B387:B393"/>
    <mergeCell ref="C387:C393"/>
    <mergeCell ref="D387:D393"/>
    <mergeCell ref="E387:E393"/>
    <mergeCell ref="F387:F393"/>
    <mergeCell ref="G387:G393"/>
    <mergeCell ref="A394:A400"/>
    <mergeCell ref="A401:A410"/>
    <mergeCell ref="B401:B410"/>
    <mergeCell ref="C401:C410"/>
    <mergeCell ref="D401:D410"/>
    <mergeCell ref="E401:E410"/>
    <mergeCell ref="A411:A416"/>
    <mergeCell ref="B411:B416"/>
    <mergeCell ref="C411:C416"/>
    <mergeCell ref="D411:D416"/>
    <mergeCell ref="B340:B343"/>
    <mergeCell ref="C340:C343"/>
    <mergeCell ref="A344:A351"/>
    <mergeCell ref="B344:B351"/>
    <mergeCell ref="C344:C351"/>
    <mergeCell ref="D344:D351"/>
    <mergeCell ref="A352:A356"/>
    <mergeCell ref="D352:D356"/>
    <mergeCell ref="B352:B356"/>
    <mergeCell ref="C352:C356"/>
    <mergeCell ref="A328:A331"/>
    <mergeCell ref="D328:D331"/>
    <mergeCell ref="G328:G331"/>
    <mergeCell ref="B328:B331"/>
    <mergeCell ref="C328:C331"/>
    <mergeCell ref="A336:A339"/>
    <mergeCell ref="B336:B339"/>
    <mergeCell ref="C336:C339"/>
    <mergeCell ref="D336:D339"/>
    <mergeCell ref="F332:F335"/>
    <mergeCell ref="G332:G335"/>
    <mergeCell ref="A312:A327"/>
    <mergeCell ref="B312:B327"/>
    <mergeCell ref="B280:B284"/>
    <mergeCell ref="A285:A287"/>
    <mergeCell ref="A288:A291"/>
    <mergeCell ref="A227:A234"/>
    <mergeCell ref="B227:B234"/>
    <mergeCell ref="C312:C327"/>
    <mergeCell ref="D312:D327"/>
    <mergeCell ref="C275:C277"/>
    <mergeCell ref="B278:B279"/>
    <mergeCell ref="C278:C279"/>
    <mergeCell ref="C255:C267"/>
    <mergeCell ref="B268:B269"/>
    <mergeCell ref="C268:C269"/>
    <mergeCell ref="B270:B271"/>
    <mergeCell ref="C270:C271"/>
    <mergeCell ref="C272:C274"/>
    <mergeCell ref="C280:C284"/>
    <mergeCell ref="D280:D284"/>
    <mergeCell ref="B285:B287"/>
    <mergeCell ref="C285:C287"/>
    <mergeCell ref="D285:D287"/>
    <mergeCell ref="C292:C294"/>
    <mergeCell ref="F275:F277"/>
    <mergeCell ref="F280:F284"/>
    <mergeCell ref="F288:F291"/>
    <mergeCell ref="F295:F302"/>
    <mergeCell ref="F306:F311"/>
    <mergeCell ref="A243:A254"/>
    <mergeCell ref="B243:B254"/>
    <mergeCell ref="C243:C254"/>
    <mergeCell ref="D243:D254"/>
    <mergeCell ref="D255:D267"/>
    <mergeCell ref="B272:B274"/>
    <mergeCell ref="B275:B277"/>
    <mergeCell ref="D275:D277"/>
    <mergeCell ref="D278:D279"/>
    <mergeCell ref="F278:F279"/>
    <mergeCell ref="A303:A305"/>
    <mergeCell ref="A306:A311"/>
    <mergeCell ref="B306:B311"/>
    <mergeCell ref="C306:C311"/>
    <mergeCell ref="D306:D311"/>
    <mergeCell ref="F285:F287"/>
    <mergeCell ref="A275:A277"/>
    <mergeCell ref="A278:A279"/>
    <mergeCell ref="A280:A284"/>
    <mergeCell ref="E187:E189"/>
    <mergeCell ref="E190:E197"/>
    <mergeCell ref="F190:F197"/>
    <mergeCell ref="G190:G197"/>
    <mergeCell ref="F198:F201"/>
    <mergeCell ref="G198:G201"/>
    <mergeCell ref="F215:F218"/>
    <mergeCell ref="F219:F226"/>
    <mergeCell ref="G219:G226"/>
    <mergeCell ref="F202:F205"/>
    <mergeCell ref="G202:G205"/>
    <mergeCell ref="F206:F210"/>
    <mergeCell ref="G206:G210"/>
    <mergeCell ref="F211:F214"/>
    <mergeCell ref="G211:G214"/>
    <mergeCell ref="G215:G218"/>
    <mergeCell ref="F187:F189"/>
    <mergeCell ref="A176:A186"/>
    <mergeCell ref="A187:A189"/>
    <mergeCell ref="A156:A175"/>
    <mergeCell ref="B156:B175"/>
    <mergeCell ref="C156:C175"/>
    <mergeCell ref="D156:D175"/>
    <mergeCell ref="B176:B186"/>
    <mergeCell ref="C176:C186"/>
    <mergeCell ref="D176:D186"/>
    <mergeCell ref="D187:D189"/>
    <mergeCell ref="C206:C210"/>
    <mergeCell ref="D206:D210"/>
    <mergeCell ref="A332:A335"/>
    <mergeCell ref="B332:B335"/>
    <mergeCell ref="C332:C335"/>
    <mergeCell ref="D332:D335"/>
    <mergeCell ref="A198:A201"/>
    <mergeCell ref="A202:A205"/>
    <mergeCell ref="B202:B205"/>
    <mergeCell ref="C202:C205"/>
    <mergeCell ref="D202:D205"/>
    <mergeCell ref="A206:A210"/>
    <mergeCell ref="B206:B210"/>
    <mergeCell ref="C227:C234"/>
    <mergeCell ref="D227:D234"/>
    <mergeCell ref="A235:A242"/>
    <mergeCell ref="B235:B242"/>
    <mergeCell ref="C235:C242"/>
    <mergeCell ref="D235:D242"/>
    <mergeCell ref="A215:A218"/>
    <mergeCell ref="A219:A226"/>
    <mergeCell ref="B219:B226"/>
    <mergeCell ref="C219:C226"/>
    <mergeCell ref="D219:D226"/>
    <mergeCell ref="B198:B201"/>
    <mergeCell ref="C198:C201"/>
    <mergeCell ref="B187:B189"/>
    <mergeCell ref="C187:C189"/>
    <mergeCell ref="A190:A197"/>
    <mergeCell ref="B190:B197"/>
    <mergeCell ref="C190:C197"/>
    <mergeCell ref="D190:D197"/>
    <mergeCell ref="D198:D201"/>
    <mergeCell ref="B144:B147"/>
    <mergeCell ref="C144:C147"/>
    <mergeCell ref="D144:D147"/>
    <mergeCell ref="A144:A147"/>
    <mergeCell ref="A148:A151"/>
    <mergeCell ref="B148:B151"/>
    <mergeCell ref="C148:C151"/>
    <mergeCell ref="D148:D151"/>
    <mergeCell ref="A152:A155"/>
    <mergeCell ref="B152:B155"/>
    <mergeCell ref="C152:C155"/>
    <mergeCell ref="D152:D155"/>
    <mergeCell ref="A31:A39"/>
    <mergeCell ref="A40:A48"/>
    <mergeCell ref="B40:B48"/>
    <mergeCell ref="C40:C48"/>
    <mergeCell ref="D40:D48"/>
    <mergeCell ref="A49:A58"/>
    <mergeCell ref="B49:B58"/>
    <mergeCell ref="F69:F73"/>
    <mergeCell ref="G69:G73"/>
    <mergeCell ref="A59:A68"/>
    <mergeCell ref="B59:B68"/>
    <mergeCell ref="C59:C68"/>
    <mergeCell ref="D59:D68"/>
    <mergeCell ref="F59:F68"/>
    <mergeCell ref="G59:G68"/>
    <mergeCell ref="A69:A73"/>
    <mergeCell ref="C49:C58"/>
    <mergeCell ref="D49:D58"/>
    <mergeCell ref="F49:F58"/>
    <mergeCell ref="G49:G58"/>
    <mergeCell ref="N352:N356"/>
    <mergeCell ref="N444:N450"/>
    <mergeCell ref="N456:N462"/>
    <mergeCell ref="G176:G186"/>
    <mergeCell ref="N176:N186"/>
    <mergeCell ref="N190:N197"/>
    <mergeCell ref="N198:N201"/>
    <mergeCell ref="N235:N242"/>
    <mergeCell ref="N295:N302"/>
    <mergeCell ref="M331:M335"/>
    <mergeCell ref="G227:G234"/>
    <mergeCell ref="G235:G242"/>
    <mergeCell ref="G243:G254"/>
    <mergeCell ref="G255:G267"/>
    <mergeCell ref="G275:G277"/>
    <mergeCell ref="G278:G279"/>
    <mergeCell ref="G306:G311"/>
    <mergeCell ref="G285:G287"/>
    <mergeCell ref="G187:G189"/>
    <mergeCell ref="G312:G327"/>
    <mergeCell ref="G369:G374"/>
    <mergeCell ref="G280:G284"/>
    <mergeCell ref="G340:G343"/>
    <mergeCell ref="G344:G351"/>
    <mergeCell ref="F148:F151"/>
    <mergeCell ref="G148:G151"/>
    <mergeCell ref="F152:F155"/>
    <mergeCell ref="G152:G155"/>
    <mergeCell ref="F156:F175"/>
    <mergeCell ref="G156:G175"/>
    <mergeCell ref="F176:F186"/>
    <mergeCell ref="A102:A111"/>
    <mergeCell ref="B102:B111"/>
    <mergeCell ref="G137:G139"/>
    <mergeCell ref="F140:F141"/>
    <mergeCell ref="G140:G141"/>
    <mergeCell ref="F142:F143"/>
    <mergeCell ref="G142:G143"/>
    <mergeCell ref="F144:F147"/>
    <mergeCell ref="G144:G147"/>
    <mergeCell ref="C102:C111"/>
    <mergeCell ref="D102:D111"/>
    <mergeCell ref="F102:F111"/>
    <mergeCell ref="G102:G111"/>
    <mergeCell ref="C128:C130"/>
    <mergeCell ref="D128:D130"/>
    <mergeCell ref="F128:F130"/>
    <mergeCell ref="G128:G130"/>
    <mergeCell ref="F131:F133"/>
    <mergeCell ref="G131:G133"/>
    <mergeCell ref="G134:G136"/>
    <mergeCell ref="A142:A143"/>
    <mergeCell ref="B142:B143"/>
    <mergeCell ref="C142:C143"/>
    <mergeCell ref="D142:D143"/>
    <mergeCell ref="A76:A81"/>
    <mergeCell ref="B76:B81"/>
    <mergeCell ref="C76:C81"/>
    <mergeCell ref="D76:D81"/>
    <mergeCell ref="D82:D91"/>
    <mergeCell ref="A82:A91"/>
    <mergeCell ref="A92:A101"/>
    <mergeCell ref="B92:B101"/>
    <mergeCell ref="C92:C101"/>
    <mergeCell ref="D92:D101"/>
    <mergeCell ref="B82:B91"/>
    <mergeCell ref="C82:C91"/>
    <mergeCell ref="A119:A121"/>
    <mergeCell ref="B119:B121"/>
    <mergeCell ref="C119:C121"/>
    <mergeCell ref="D119:D121"/>
    <mergeCell ref="B122:B123"/>
    <mergeCell ref="N59:N68"/>
    <mergeCell ref="N69:N75"/>
    <mergeCell ref="N92:N101"/>
    <mergeCell ref="C69:C73"/>
    <mergeCell ref="D69:D73"/>
    <mergeCell ref="F76:F81"/>
    <mergeCell ref="G76:G81"/>
    <mergeCell ref="F82:F91"/>
    <mergeCell ref="G82:G91"/>
    <mergeCell ref="F92:F101"/>
    <mergeCell ref="G92:G101"/>
    <mergeCell ref="F13:F21"/>
    <mergeCell ref="F22:F30"/>
    <mergeCell ref="G22:G30"/>
    <mergeCell ref="F31:F39"/>
    <mergeCell ref="G31:G39"/>
    <mergeCell ref="F40:F48"/>
    <mergeCell ref="G40:G48"/>
    <mergeCell ref="A7:A12"/>
    <mergeCell ref="B7:B12"/>
    <mergeCell ref="C7:C12"/>
    <mergeCell ref="D7:D12"/>
    <mergeCell ref="G7:G12"/>
    <mergeCell ref="A13:A21"/>
    <mergeCell ref="D13:D21"/>
    <mergeCell ref="G13:G21"/>
    <mergeCell ref="B31:B39"/>
    <mergeCell ref="C31:C39"/>
    <mergeCell ref="B13:B21"/>
    <mergeCell ref="C13:C21"/>
    <mergeCell ref="A22:A30"/>
    <mergeCell ref="B22:B30"/>
    <mergeCell ref="C22:C30"/>
    <mergeCell ref="D22:D30"/>
    <mergeCell ref="D31:D39"/>
    <mergeCell ref="A6:N6"/>
    <mergeCell ref="A1:A2"/>
    <mergeCell ref="B1:B2"/>
    <mergeCell ref="C1:C2"/>
    <mergeCell ref="D1:D2"/>
    <mergeCell ref="E1:E2"/>
    <mergeCell ref="F1:F2"/>
    <mergeCell ref="G1:G2"/>
    <mergeCell ref="F7:F12"/>
    <mergeCell ref="H1:H2"/>
    <mergeCell ref="I1:I2"/>
    <mergeCell ref="J1:J2"/>
    <mergeCell ref="K1:K2"/>
    <mergeCell ref="L1:L2"/>
    <mergeCell ref="M1:M2"/>
    <mergeCell ref="N1:N2"/>
    <mergeCell ref="A3:A5"/>
    <mergeCell ref="B3:B5"/>
    <mergeCell ref="C3:C5"/>
    <mergeCell ref="D3:D5"/>
    <mergeCell ref="F3:F5"/>
    <mergeCell ref="G3:G5"/>
    <mergeCell ref="N3:N5"/>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7F7F7F"/>
  </sheetPr>
  <dimension ref="A1:Z1000"/>
  <sheetViews>
    <sheetView workbookViewId="0"/>
  </sheetViews>
  <sheetFormatPr defaultColWidth="14.42578125" defaultRowHeight="15" customHeight="1"/>
  <cols>
    <col min="1" max="1" width="9" customWidth="1"/>
    <col min="2" max="2" width="6.42578125" customWidth="1"/>
    <col min="3" max="3" width="7" customWidth="1"/>
    <col min="4" max="4" width="9" customWidth="1"/>
    <col min="5" max="5" width="35.140625" customWidth="1"/>
    <col min="6" max="6" width="40.140625" customWidth="1"/>
    <col min="7" max="7" width="8.5703125" customWidth="1"/>
    <col min="8" max="8" width="9" customWidth="1"/>
    <col min="9" max="9" width="37.85546875" customWidth="1"/>
    <col min="10" max="10" width="49.28515625" customWidth="1"/>
    <col min="11" max="11" width="8.5703125" customWidth="1"/>
    <col min="12" max="12" width="6.85546875" customWidth="1"/>
    <col min="13" max="26" width="9" customWidth="1"/>
  </cols>
  <sheetData>
    <row r="1" spans="1:26" ht="16.5" customHeight="1">
      <c r="A1" s="19" t="s">
        <v>18884</v>
      </c>
      <c r="B1" s="19" t="s">
        <v>335</v>
      </c>
      <c r="C1" s="505" t="s">
        <v>18886</v>
      </c>
      <c r="D1" s="868" t="s">
        <v>8938</v>
      </c>
      <c r="E1" s="688"/>
      <c r="F1" s="19" t="s">
        <v>26</v>
      </c>
      <c r="G1" s="19" t="s">
        <v>18888</v>
      </c>
      <c r="H1" s="19" t="s">
        <v>18889</v>
      </c>
      <c r="I1" s="19" t="s">
        <v>12956</v>
      </c>
      <c r="J1" s="19" t="s">
        <v>18890</v>
      </c>
      <c r="K1" s="19" t="s">
        <v>137</v>
      </c>
      <c r="L1" s="19" t="s">
        <v>140</v>
      </c>
      <c r="M1" s="9"/>
      <c r="N1" s="9"/>
      <c r="O1" s="9"/>
      <c r="P1" s="9"/>
      <c r="Q1" s="9"/>
      <c r="R1" s="9"/>
      <c r="S1" s="9"/>
      <c r="T1" s="9"/>
      <c r="U1" s="9"/>
      <c r="V1" s="9"/>
      <c r="W1" s="9"/>
      <c r="X1" s="9"/>
      <c r="Y1" s="9"/>
      <c r="Z1" s="9"/>
    </row>
    <row r="2" spans="1:26" ht="16.5" customHeight="1">
      <c r="A2" s="840" t="s">
        <v>19355</v>
      </c>
      <c r="B2" s="704"/>
      <c r="C2" s="704"/>
      <c r="D2" s="704"/>
      <c r="E2" s="704"/>
      <c r="F2" s="704"/>
      <c r="G2" s="704"/>
      <c r="H2" s="704"/>
      <c r="I2" s="704"/>
      <c r="J2" s="704"/>
      <c r="K2" s="704"/>
      <c r="L2" s="688"/>
      <c r="M2" s="9"/>
      <c r="N2" s="9"/>
      <c r="O2" s="9"/>
      <c r="P2" s="9"/>
      <c r="Q2" s="9"/>
      <c r="R2" s="9"/>
      <c r="S2" s="9"/>
      <c r="T2" s="9"/>
      <c r="U2" s="9"/>
      <c r="V2" s="9"/>
      <c r="W2" s="9"/>
      <c r="X2" s="9"/>
      <c r="Y2" s="9"/>
      <c r="Z2" s="9"/>
    </row>
    <row r="3" spans="1:26" ht="16.5" customHeight="1">
      <c r="A3" s="440"/>
      <c r="B3" s="440">
        <v>18000</v>
      </c>
      <c r="C3" s="336">
        <v>1</v>
      </c>
      <c r="D3" s="869" t="s">
        <v>19358</v>
      </c>
      <c r="E3" s="688"/>
      <c r="F3" s="35" t="s">
        <v>19359</v>
      </c>
      <c r="G3" s="35" t="s">
        <v>17291</v>
      </c>
      <c r="H3" s="35" t="s">
        <v>17299</v>
      </c>
      <c r="I3" s="35" t="s">
        <v>15456</v>
      </c>
      <c r="J3" s="35" t="s">
        <v>14698</v>
      </c>
      <c r="K3" s="440"/>
      <c r="L3" s="440"/>
      <c r="M3" s="9"/>
      <c r="N3" s="9"/>
      <c r="O3" s="9"/>
      <c r="P3" s="9"/>
      <c r="Q3" s="9"/>
      <c r="R3" s="9"/>
      <c r="S3" s="9"/>
      <c r="T3" s="9"/>
      <c r="U3" s="9"/>
      <c r="V3" s="9"/>
      <c r="W3" s="9"/>
      <c r="X3" s="9"/>
      <c r="Y3" s="9"/>
      <c r="Z3" s="9"/>
    </row>
    <row r="4" spans="1:26" ht="16.5" customHeight="1">
      <c r="A4" s="840" t="s">
        <v>19361</v>
      </c>
      <c r="B4" s="704"/>
      <c r="C4" s="704"/>
      <c r="D4" s="704"/>
      <c r="E4" s="704"/>
      <c r="F4" s="704"/>
      <c r="G4" s="704"/>
      <c r="H4" s="704"/>
      <c r="I4" s="704"/>
      <c r="J4" s="704"/>
      <c r="K4" s="704"/>
      <c r="L4" s="688"/>
      <c r="M4" s="9"/>
      <c r="N4" s="9"/>
      <c r="O4" s="9"/>
      <c r="P4" s="9"/>
      <c r="Q4" s="9"/>
      <c r="R4" s="9"/>
      <c r="S4" s="9"/>
      <c r="T4" s="9"/>
      <c r="U4" s="9"/>
      <c r="V4" s="9"/>
      <c r="W4" s="9"/>
      <c r="X4" s="9"/>
      <c r="Y4" s="9"/>
      <c r="Z4" s="9"/>
    </row>
    <row r="5" spans="1:26" ht="16.5" customHeight="1">
      <c r="A5" s="440"/>
      <c r="B5" s="440">
        <v>18001</v>
      </c>
      <c r="C5" s="440">
        <v>1</v>
      </c>
      <c r="D5" s="870" t="s">
        <v>19362</v>
      </c>
      <c r="E5" s="688"/>
      <c r="F5" s="35" t="s">
        <v>19363</v>
      </c>
      <c r="G5" s="35" t="s">
        <v>17291</v>
      </c>
      <c r="H5" s="35" t="s">
        <v>17299</v>
      </c>
      <c r="I5" s="35" t="s">
        <v>15618</v>
      </c>
      <c r="J5" s="35" t="s">
        <v>15619</v>
      </c>
      <c r="K5" s="440"/>
      <c r="L5" s="440"/>
      <c r="M5" s="9"/>
      <c r="N5" s="9"/>
      <c r="O5" s="9"/>
      <c r="P5" s="9"/>
      <c r="Q5" s="9"/>
      <c r="R5" s="9"/>
      <c r="S5" s="9"/>
      <c r="T5" s="9"/>
      <c r="U5" s="9"/>
      <c r="V5" s="9"/>
      <c r="W5" s="9"/>
      <c r="X5" s="9"/>
      <c r="Y5" s="9"/>
      <c r="Z5" s="9"/>
    </row>
    <row r="6" spans="1:26" ht="16.5" customHeight="1">
      <c r="A6" s="840" t="s">
        <v>19364</v>
      </c>
      <c r="B6" s="704"/>
      <c r="C6" s="704"/>
      <c r="D6" s="704"/>
      <c r="E6" s="704"/>
      <c r="F6" s="704"/>
      <c r="G6" s="704"/>
      <c r="H6" s="704"/>
      <c r="I6" s="704"/>
      <c r="J6" s="704"/>
      <c r="K6" s="704"/>
      <c r="L6" s="688"/>
      <c r="M6" s="9"/>
      <c r="N6" s="9"/>
      <c r="O6" s="9"/>
      <c r="P6" s="9"/>
      <c r="Q6" s="9"/>
      <c r="R6" s="9"/>
      <c r="S6" s="9"/>
      <c r="T6" s="9"/>
      <c r="U6" s="9"/>
      <c r="V6" s="9"/>
      <c r="W6" s="9"/>
      <c r="X6" s="9"/>
      <c r="Y6" s="9"/>
      <c r="Z6" s="9"/>
    </row>
    <row r="7" spans="1:26" ht="16.5" customHeight="1">
      <c r="A7" s="756"/>
      <c r="B7" s="865">
        <v>18001</v>
      </c>
      <c r="C7" s="440">
        <v>1</v>
      </c>
      <c r="D7" s="866" t="s">
        <v>19365</v>
      </c>
      <c r="E7" s="679"/>
      <c r="F7" s="544" t="s">
        <v>19367</v>
      </c>
      <c r="G7" s="35" t="s">
        <v>17291</v>
      </c>
      <c r="H7" s="35" t="s">
        <v>17299</v>
      </c>
      <c r="I7" s="35" t="s">
        <v>15090</v>
      </c>
      <c r="J7" s="35" t="s">
        <v>15473</v>
      </c>
      <c r="K7" s="35"/>
      <c r="L7" s="35"/>
      <c r="M7" s="9"/>
      <c r="N7" s="9"/>
      <c r="O7" s="9"/>
      <c r="P7" s="9"/>
      <c r="Q7" s="9"/>
      <c r="R7" s="9"/>
      <c r="S7" s="9"/>
      <c r="T7" s="9"/>
      <c r="U7" s="9"/>
      <c r="V7" s="9"/>
      <c r="W7" s="9"/>
      <c r="X7" s="9"/>
      <c r="Y7" s="9"/>
      <c r="Z7" s="9"/>
    </row>
    <row r="8" spans="1:26" ht="16.5" customHeight="1">
      <c r="A8" s="665"/>
      <c r="B8" s="665"/>
      <c r="C8" s="440">
        <v>2</v>
      </c>
      <c r="D8" s="698"/>
      <c r="E8" s="695"/>
      <c r="F8" s="667" t="s">
        <v>19371</v>
      </c>
      <c r="G8" s="35"/>
      <c r="H8" s="35"/>
      <c r="I8" s="35" t="s">
        <v>13006</v>
      </c>
      <c r="J8" s="35" t="s">
        <v>14698</v>
      </c>
      <c r="K8" s="35"/>
      <c r="L8" s="35"/>
      <c r="M8" s="9"/>
      <c r="N8" s="9"/>
      <c r="O8" s="9"/>
      <c r="P8" s="9"/>
      <c r="Q8" s="9"/>
      <c r="R8" s="9"/>
      <c r="S8" s="9"/>
      <c r="T8" s="9"/>
      <c r="U8" s="9"/>
      <c r="V8" s="9"/>
      <c r="W8" s="9"/>
      <c r="X8" s="9"/>
      <c r="Y8" s="9"/>
      <c r="Z8" s="9"/>
    </row>
    <row r="9" spans="1:26" ht="16.5" customHeight="1">
      <c r="A9" s="665"/>
      <c r="B9" s="665"/>
      <c r="C9" s="440">
        <v>3</v>
      </c>
      <c r="D9" s="698"/>
      <c r="E9" s="695"/>
      <c r="F9" s="666"/>
      <c r="G9" s="35"/>
      <c r="H9" s="35"/>
      <c r="I9" s="35" t="s">
        <v>13108</v>
      </c>
      <c r="J9" s="35" t="s">
        <v>14730</v>
      </c>
      <c r="K9" s="35"/>
      <c r="L9" s="35"/>
      <c r="M9" s="9"/>
      <c r="N9" s="9"/>
      <c r="O9" s="9"/>
      <c r="P9" s="9"/>
      <c r="Q9" s="9"/>
      <c r="R9" s="9"/>
      <c r="S9" s="9"/>
      <c r="T9" s="9"/>
      <c r="U9" s="9"/>
      <c r="V9" s="9"/>
      <c r="W9" s="9"/>
      <c r="X9" s="9"/>
      <c r="Y9" s="9"/>
      <c r="Z9" s="9"/>
    </row>
    <row r="10" spans="1:26" ht="16.5" customHeight="1">
      <c r="A10" s="665"/>
      <c r="B10" s="665"/>
      <c r="C10" s="440">
        <v>4</v>
      </c>
      <c r="D10" s="698"/>
      <c r="E10" s="695"/>
      <c r="F10" s="35" t="s">
        <v>19378</v>
      </c>
      <c r="G10" s="35"/>
      <c r="H10" s="35"/>
      <c r="I10" s="35" t="s">
        <v>15367</v>
      </c>
      <c r="J10" s="35" t="s">
        <v>15368</v>
      </c>
      <c r="K10" s="35"/>
      <c r="L10" s="35"/>
      <c r="M10" s="9"/>
      <c r="N10" s="9"/>
      <c r="O10" s="9"/>
      <c r="P10" s="9"/>
      <c r="Q10" s="9"/>
      <c r="R10" s="9"/>
      <c r="S10" s="9"/>
      <c r="T10" s="9"/>
      <c r="U10" s="9"/>
      <c r="V10" s="9"/>
      <c r="W10" s="9"/>
      <c r="X10" s="9"/>
      <c r="Y10" s="9"/>
      <c r="Z10" s="9"/>
    </row>
    <row r="11" spans="1:26" ht="16.5" customHeight="1">
      <c r="A11" s="666"/>
      <c r="B11" s="666"/>
      <c r="C11" s="440">
        <v>5</v>
      </c>
      <c r="D11" s="680"/>
      <c r="E11" s="682"/>
      <c r="F11" s="545" t="s">
        <v>19365</v>
      </c>
      <c r="G11" s="35"/>
      <c r="H11" s="35"/>
      <c r="I11" s="26" t="s">
        <v>14885</v>
      </c>
      <c r="J11" s="26" t="s">
        <v>19380</v>
      </c>
      <c r="K11" s="2"/>
      <c r="L11" s="2"/>
      <c r="M11" s="9"/>
      <c r="N11" s="9"/>
      <c r="O11" s="9"/>
      <c r="P11" s="9"/>
      <c r="Q11" s="9"/>
      <c r="R11" s="9"/>
      <c r="S11" s="9"/>
      <c r="T11" s="9"/>
      <c r="U11" s="9"/>
      <c r="V11" s="9"/>
      <c r="W11" s="9"/>
      <c r="X11" s="9"/>
      <c r="Y11" s="9"/>
      <c r="Z11" s="9"/>
    </row>
    <row r="12" spans="1:26" ht="16.5" customHeight="1">
      <c r="A12" s="867" t="s">
        <v>19381</v>
      </c>
      <c r="B12" s="704"/>
      <c r="C12" s="704"/>
      <c r="D12" s="704"/>
      <c r="E12" s="704"/>
      <c r="F12" s="704"/>
      <c r="G12" s="704"/>
      <c r="H12" s="704"/>
      <c r="I12" s="704"/>
      <c r="J12" s="704"/>
      <c r="K12" s="704"/>
      <c r="L12" s="688"/>
      <c r="M12" s="9"/>
      <c r="N12" s="9"/>
      <c r="O12" s="9"/>
      <c r="P12" s="9"/>
      <c r="Q12" s="9"/>
      <c r="R12" s="9"/>
      <c r="S12" s="9"/>
      <c r="T12" s="9"/>
      <c r="U12" s="9"/>
      <c r="V12" s="9"/>
      <c r="W12" s="9"/>
      <c r="X12" s="9"/>
      <c r="Y12" s="9"/>
      <c r="Z12" s="9"/>
    </row>
    <row r="13" spans="1:26" ht="16.5" customHeight="1">
      <c r="A13" s="756"/>
      <c r="B13" s="865">
        <v>18002</v>
      </c>
      <c r="C13" s="440">
        <v>1</v>
      </c>
      <c r="D13" s="866" t="s">
        <v>19382</v>
      </c>
      <c r="E13" s="679"/>
      <c r="F13" s="544" t="s">
        <v>19367</v>
      </c>
      <c r="G13" s="35" t="s">
        <v>17291</v>
      </c>
      <c r="H13" s="35" t="s">
        <v>17299</v>
      </c>
      <c r="I13" s="35" t="s">
        <v>15090</v>
      </c>
      <c r="J13" s="35" t="s">
        <v>15473</v>
      </c>
      <c r="K13" s="35"/>
      <c r="L13" s="35"/>
      <c r="M13" s="9"/>
      <c r="N13" s="9"/>
      <c r="O13" s="9"/>
      <c r="P13" s="9"/>
      <c r="Q13" s="9"/>
      <c r="R13" s="9"/>
      <c r="S13" s="9"/>
      <c r="T13" s="9"/>
      <c r="U13" s="9"/>
      <c r="V13" s="9"/>
      <c r="W13" s="9"/>
      <c r="X13" s="9"/>
      <c r="Y13" s="9"/>
      <c r="Z13" s="9"/>
    </row>
    <row r="14" spans="1:26" ht="16.5" customHeight="1">
      <c r="A14" s="665"/>
      <c r="B14" s="665"/>
      <c r="C14" s="440">
        <v>2</v>
      </c>
      <c r="D14" s="698"/>
      <c r="E14" s="695"/>
      <c r="F14" s="667" t="s">
        <v>19371</v>
      </c>
      <c r="G14" s="35"/>
      <c r="H14" s="35"/>
      <c r="I14" s="35" t="s">
        <v>13006</v>
      </c>
      <c r="J14" s="35" t="s">
        <v>14698</v>
      </c>
      <c r="K14" s="35"/>
      <c r="L14" s="35"/>
      <c r="M14" s="9"/>
      <c r="N14" s="9"/>
      <c r="O14" s="9"/>
      <c r="P14" s="9"/>
      <c r="Q14" s="9"/>
      <c r="R14" s="9"/>
      <c r="S14" s="9"/>
      <c r="T14" s="9"/>
      <c r="U14" s="9"/>
      <c r="V14" s="9"/>
      <c r="W14" s="9"/>
      <c r="X14" s="9"/>
      <c r="Y14" s="9"/>
      <c r="Z14" s="9"/>
    </row>
    <row r="15" spans="1:26" ht="16.5" customHeight="1">
      <c r="A15" s="665"/>
      <c r="B15" s="665"/>
      <c r="C15" s="440">
        <v>3</v>
      </c>
      <c r="D15" s="698"/>
      <c r="E15" s="695"/>
      <c r="F15" s="666"/>
      <c r="G15" s="35"/>
      <c r="H15" s="35"/>
      <c r="I15" s="35" t="s">
        <v>13108</v>
      </c>
      <c r="J15" s="35" t="s">
        <v>14730</v>
      </c>
      <c r="K15" s="35"/>
      <c r="L15" s="35"/>
      <c r="M15" s="9"/>
      <c r="N15" s="9"/>
      <c r="O15" s="9"/>
      <c r="P15" s="9"/>
      <c r="Q15" s="9"/>
      <c r="R15" s="9"/>
      <c r="S15" s="9"/>
      <c r="T15" s="9"/>
      <c r="U15" s="9"/>
      <c r="V15" s="9"/>
      <c r="W15" s="9"/>
      <c r="X15" s="9"/>
      <c r="Y15" s="9"/>
      <c r="Z15" s="9"/>
    </row>
    <row r="16" spans="1:26" ht="16.5" customHeight="1">
      <c r="A16" s="665"/>
      <c r="B16" s="665"/>
      <c r="C16" s="440">
        <v>4</v>
      </c>
      <c r="D16" s="698"/>
      <c r="E16" s="695"/>
      <c r="F16" s="35" t="s">
        <v>19378</v>
      </c>
      <c r="G16" s="35"/>
      <c r="H16" s="35"/>
      <c r="I16" s="35" t="s">
        <v>15367</v>
      </c>
      <c r="J16" s="35" t="s">
        <v>15368</v>
      </c>
      <c r="K16" s="35"/>
      <c r="L16" s="35"/>
      <c r="M16" s="9"/>
      <c r="N16" s="9"/>
      <c r="O16" s="9"/>
      <c r="P16" s="9"/>
      <c r="Q16" s="9"/>
      <c r="R16" s="9"/>
      <c r="S16" s="9"/>
      <c r="T16" s="9"/>
      <c r="U16" s="9"/>
      <c r="V16" s="9"/>
      <c r="W16" s="9"/>
      <c r="X16" s="9"/>
      <c r="Y16" s="9"/>
      <c r="Z16" s="9"/>
    </row>
    <row r="17" spans="1:26" ht="16.5" customHeight="1">
      <c r="A17" s="665"/>
      <c r="B17" s="665"/>
      <c r="C17" s="440">
        <v>5</v>
      </c>
      <c r="D17" s="698"/>
      <c r="E17" s="695"/>
      <c r="F17" s="735" t="s">
        <v>19388</v>
      </c>
      <c r="G17" s="35"/>
      <c r="H17" s="35"/>
      <c r="I17" s="26" t="s">
        <v>19389</v>
      </c>
      <c r="J17" s="26" t="s">
        <v>19390</v>
      </c>
      <c r="K17" s="2"/>
      <c r="L17" s="2"/>
      <c r="M17" s="9"/>
      <c r="N17" s="9"/>
      <c r="O17" s="9"/>
      <c r="P17" s="9"/>
      <c r="Q17" s="9"/>
      <c r="R17" s="9"/>
      <c r="S17" s="9"/>
      <c r="T17" s="9"/>
      <c r="U17" s="9"/>
      <c r="V17" s="9"/>
      <c r="W17" s="9"/>
      <c r="X17" s="9"/>
      <c r="Y17" s="9"/>
      <c r="Z17" s="9"/>
    </row>
    <row r="18" spans="1:26" ht="16.5" customHeight="1">
      <c r="A18" s="665"/>
      <c r="B18" s="665"/>
      <c r="C18" s="440">
        <v>6</v>
      </c>
      <c r="D18" s="698"/>
      <c r="E18" s="695"/>
      <c r="F18" s="666"/>
      <c r="G18" s="2"/>
      <c r="H18" s="2"/>
      <c r="I18" s="26" t="s">
        <v>19391</v>
      </c>
      <c r="J18" s="26" t="s">
        <v>19392</v>
      </c>
      <c r="K18" s="2"/>
      <c r="L18" s="2"/>
      <c r="M18" s="9"/>
      <c r="N18" s="9"/>
      <c r="O18" s="9"/>
      <c r="P18" s="9"/>
      <c r="Q18" s="9"/>
      <c r="R18" s="9"/>
      <c r="S18" s="9"/>
      <c r="T18" s="9"/>
      <c r="U18" s="9"/>
      <c r="V18" s="9"/>
      <c r="W18" s="9"/>
      <c r="X18" s="9"/>
      <c r="Y18" s="9"/>
      <c r="Z18" s="9"/>
    </row>
    <row r="19" spans="1:26" ht="16.5" customHeight="1">
      <c r="A19" s="665"/>
      <c r="B19" s="665"/>
      <c r="C19" s="440">
        <v>7</v>
      </c>
      <c r="D19" s="698"/>
      <c r="E19" s="695"/>
      <c r="F19" s="735" t="s">
        <v>19393</v>
      </c>
      <c r="G19" s="2"/>
      <c r="H19" s="2"/>
      <c r="I19" s="26" t="s">
        <v>19394</v>
      </c>
      <c r="J19" s="26" t="s">
        <v>19396</v>
      </c>
      <c r="K19" s="2"/>
      <c r="L19" s="2"/>
      <c r="M19" s="9"/>
      <c r="N19" s="9"/>
      <c r="O19" s="9"/>
      <c r="P19" s="9"/>
      <c r="Q19" s="9"/>
      <c r="R19" s="9"/>
      <c r="S19" s="9"/>
      <c r="T19" s="9"/>
      <c r="U19" s="9"/>
      <c r="V19" s="9"/>
      <c r="W19" s="9"/>
      <c r="X19" s="9"/>
      <c r="Y19" s="9"/>
      <c r="Z19" s="9"/>
    </row>
    <row r="20" spans="1:26" ht="16.5" customHeight="1">
      <c r="A20" s="666"/>
      <c r="B20" s="666"/>
      <c r="C20" s="440">
        <v>8</v>
      </c>
      <c r="D20" s="680"/>
      <c r="E20" s="682"/>
      <c r="F20" s="666"/>
      <c r="G20" s="2"/>
      <c r="H20" s="2"/>
      <c r="I20" s="26" t="s">
        <v>19397</v>
      </c>
      <c r="J20" s="26" t="s">
        <v>19398</v>
      </c>
      <c r="K20" s="2"/>
      <c r="L20" s="2"/>
      <c r="M20" s="9"/>
      <c r="N20" s="9"/>
      <c r="O20" s="9"/>
      <c r="P20" s="9"/>
      <c r="Q20" s="9"/>
      <c r="R20" s="9"/>
      <c r="S20" s="9"/>
      <c r="T20" s="9"/>
      <c r="U20" s="9"/>
      <c r="V20" s="9"/>
      <c r="W20" s="9"/>
      <c r="X20" s="9"/>
      <c r="Y20" s="9"/>
      <c r="Z20" s="9"/>
    </row>
    <row r="21" spans="1:26" ht="16.5" customHeight="1">
      <c r="A21" s="840" t="s">
        <v>19399</v>
      </c>
      <c r="B21" s="704"/>
      <c r="C21" s="704"/>
      <c r="D21" s="704"/>
      <c r="E21" s="704"/>
      <c r="F21" s="704"/>
      <c r="G21" s="704"/>
      <c r="H21" s="704"/>
      <c r="I21" s="704"/>
      <c r="J21" s="704"/>
      <c r="K21" s="704"/>
      <c r="L21" s="688"/>
      <c r="M21" s="9"/>
      <c r="N21" s="9"/>
      <c r="O21" s="9"/>
      <c r="P21" s="9"/>
      <c r="Q21" s="9"/>
      <c r="R21" s="9"/>
      <c r="S21" s="9"/>
      <c r="T21" s="9"/>
      <c r="U21" s="9"/>
      <c r="V21" s="9"/>
      <c r="W21" s="9"/>
      <c r="X21" s="9"/>
      <c r="Y21" s="9"/>
      <c r="Z21" s="9"/>
    </row>
    <row r="22" spans="1:26" ht="16.5" customHeight="1">
      <c r="A22" s="756"/>
      <c r="B22" s="865">
        <v>18003</v>
      </c>
      <c r="C22" s="440">
        <v>1</v>
      </c>
      <c r="D22" s="866" t="s">
        <v>19401</v>
      </c>
      <c r="E22" s="679"/>
      <c r="F22" s="544" t="s">
        <v>19367</v>
      </c>
      <c r="G22" s="35" t="s">
        <v>17291</v>
      </c>
      <c r="H22" s="35" t="s">
        <v>17299</v>
      </c>
      <c r="I22" s="35" t="s">
        <v>15090</v>
      </c>
      <c r="J22" s="35" t="s">
        <v>15473</v>
      </c>
      <c r="K22" s="35"/>
      <c r="L22" s="35"/>
      <c r="M22" s="9"/>
      <c r="N22" s="9"/>
      <c r="O22" s="9"/>
      <c r="P22" s="9"/>
      <c r="Q22" s="9"/>
      <c r="R22" s="9"/>
      <c r="S22" s="9"/>
      <c r="T22" s="9"/>
      <c r="U22" s="9"/>
      <c r="V22" s="9"/>
      <c r="W22" s="9"/>
      <c r="X22" s="9"/>
      <c r="Y22" s="9"/>
      <c r="Z22" s="9"/>
    </row>
    <row r="23" spans="1:26" ht="16.5" customHeight="1">
      <c r="A23" s="665"/>
      <c r="B23" s="665"/>
      <c r="C23" s="440">
        <v>2</v>
      </c>
      <c r="D23" s="698"/>
      <c r="E23" s="695"/>
      <c r="F23" s="667" t="s">
        <v>19371</v>
      </c>
      <c r="G23" s="35"/>
      <c r="H23" s="35"/>
      <c r="I23" s="35" t="s">
        <v>13006</v>
      </c>
      <c r="J23" s="35" t="s">
        <v>14698</v>
      </c>
      <c r="K23" s="35"/>
      <c r="L23" s="35"/>
      <c r="M23" s="9"/>
      <c r="N23" s="9"/>
      <c r="O23" s="9"/>
      <c r="P23" s="9"/>
      <c r="Q23" s="9"/>
      <c r="R23" s="9"/>
      <c r="S23" s="9"/>
      <c r="T23" s="9"/>
      <c r="U23" s="9"/>
      <c r="V23" s="9"/>
      <c r="W23" s="9"/>
      <c r="X23" s="9"/>
      <c r="Y23" s="9"/>
      <c r="Z23" s="9"/>
    </row>
    <row r="24" spans="1:26" ht="16.5" customHeight="1">
      <c r="A24" s="665"/>
      <c r="B24" s="665"/>
      <c r="C24" s="440">
        <v>3</v>
      </c>
      <c r="D24" s="698"/>
      <c r="E24" s="695"/>
      <c r="F24" s="666"/>
      <c r="G24" s="35"/>
      <c r="H24" s="35"/>
      <c r="I24" s="35" t="s">
        <v>13108</v>
      </c>
      <c r="J24" s="35" t="s">
        <v>14730</v>
      </c>
      <c r="K24" s="35"/>
      <c r="L24" s="35"/>
      <c r="M24" s="9"/>
      <c r="N24" s="9"/>
      <c r="O24" s="9"/>
      <c r="P24" s="9"/>
      <c r="Q24" s="9"/>
      <c r="R24" s="9"/>
      <c r="S24" s="9"/>
      <c r="T24" s="9"/>
      <c r="U24" s="9"/>
      <c r="V24" s="9"/>
      <c r="W24" s="9"/>
      <c r="X24" s="9"/>
      <c r="Y24" s="9"/>
      <c r="Z24" s="9"/>
    </row>
    <row r="25" spans="1:26" ht="16.5" customHeight="1">
      <c r="A25" s="665"/>
      <c r="B25" s="665"/>
      <c r="C25" s="440">
        <v>4</v>
      </c>
      <c r="D25" s="698"/>
      <c r="E25" s="695"/>
      <c r="F25" s="35" t="s">
        <v>19378</v>
      </c>
      <c r="G25" s="35"/>
      <c r="H25" s="35"/>
      <c r="I25" s="35" t="s">
        <v>15367</v>
      </c>
      <c r="J25" s="35" t="s">
        <v>15368</v>
      </c>
      <c r="K25" s="35"/>
      <c r="L25" s="35"/>
      <c r="M25" s="9"/>
      <c r="N25" s="9"/>
      <c r="O25" s="9"/>
      <c r="P25" s="9"/>
      <c r="Q25" s="9"/>
      <c r="R25" s="9"/>
      <c r="S25" s="9"/>
      <c r="T25" s="9"/>
      <c r="U25" s="9"/>
      <c r="V25" s="9"/>
      <c r="W25" s="9"/>
      <c r="X25" s="9"/>
      <c r="Y25" s="9"/>
      <c r="Z25" s="9"/>
    </row>
    <row r="26" spans="1:26" ht="16.5" customHeight="1">
      <c r="A26" s="665"/>
      <c r="B26" s="665"/>
      <c r="C26" s="440">
        <v>5</v>
      </c>
      <c r="D26" s="698"/>
      <c r="E26" s="695"/>
      <c r="F26" s="735" t="s">
        <v>19405</v>
      </c>
      <c r="G26" s="440"/>
      <c r="H26" s="440"/>
      <c r="I26" s="26" t="s">
        <v>19406</v>
      </c>
      <c r="J26" s="26" t="s">
        <v>19407</v>
      </c>
      <c r="K26" s="2"/>
      <c r="L26" s="2"/>
      <c r="M26" s="9"/>
      <c r="N26" s="9"/>
      <c r="O26" s="9"/>
      <c r="P26" s="9"/>
      <c r="Q26" s="9"/>
      <c r="R26" s="9"/>
      <c r="S26" s="9"/>
      <c r="T26" s="9"/>
      <c r="U26" s="9"/>
      <c r="V26" s="9"/>
      <c r="W26" s="9"/>
      <c r="X26" s="9"/>
      <c r="Y26" s="9"/>
      <c r="Z26" s="9"/>
    </row>
    <row r="27" spans="1:26" ht="16.5" customHeight="1">
      <c r="A27" s="665"/>
      <c r="B27" s="665"/>
      <c r="C27" s="440">
        <v>6</v>
      </c>
      <c r="D27" s="698"/>
      <c r="E27" s="695"/>
      <c r="F27" s="666"/>
      <c r="G27" s="2"/>
      <c r="H27" s="2"/>
      <c r="I27" s="26" t="s">
        <v>19409</v>
      </c>
      <c r="J27" s="26" t="s">
        <v>19410</v>
      </c>
      <c r="K27" s="2"/>
      <c r="L27" s="2"/>
      <c r="M27" s="9"/>
      <c r="N27" s="9"/>
      <c r="O27" s="9"/>
      <c r="P27" s="9"/>
      <c r="Q27" s="9"/>
      <c r="R27" s="9"/>
      <c r="S27" s="9"/>
      <c r="T27" s="9"/>
      <c r="U27" s="9"/>
      <c r="V27" s="9"/>
      <c r="W27" s="9"/>
      <c r="X27" s="9"/>
      <c r="Y27" s="9"/>
      <c r="Z27" s="9"/>
    </row>
    <row r="28" spans="1:26" ht="16.5" customHeight="1">
      <c r="A28" s="665"/>
      <c r="B28" s="665"/>
      <c r="C28" s="440">
        <v>7</v>
      </c>
      <c r="D28" s="698"/>
      <c r="E28" s="695"/>
      <c r="F28" s="735" t="s">
        <v>19411</v>
      </c>
      <c r="G28" s="2"/>
      <c r="H28" s="2"/>
      <c r="I28" s="26" t="s">
        <v>19413</v>
      </c>
      <c r="J28" s="26" t="s">
        <v>19414</v>
      </c>
      <c r="K28" s="2"/>
      <c r="L28" s="2"/>
      <c r="M28" s="9"/>
      <c r="N28" s="9"/>
      <c r="O28" s="9"/>
      <c r="P28" s="9"/>
      <c r="Q28" s="9"/>
      <c r="R28" s="9"/>
      <c r="S28" s="9"/>
      <c r="T28" s="9"/>
      <c r="U28" s="9"/>
      <c r="V28" s="9"/>
      <c r="W28" s="9"/>
      <c r="X28" s="9"/>
      <c r="Y28" s="9"/>
      <c r="Z28" s="9"/>
    </row>
    <row r="29" spans="1:26" ht="16.5" customHeight="1">
      <c r="A29" s="666"/>
      <c r="B29" s="666"/>
      <c r="C29" s="440">
        <v>8</v>
      </c>
      <c r="D29" s="680"/>
      <c r="E29" s="682"/>
      <c r="F29" s="666"/>
      <c r="G29" s="2"/>
      <c r="H29" s="2"/>
      <c r="I29" s="26" t="s">
        <v>19418</v>
      </c>
      <c r="J29" s="26" t="s">
        <v>19419</v>
      </c>
      <c r="K29" s="2"/>
      <c r="L29" s="2"/>
      <c r="M29" s="9"/>
      <c r="N29" s="9"/>
      <c r="O29" s="9"/>
      <c r="P29" s="9"/>
      <c r="Q29" s="9"/>
      <c r="R29" s="9"/>
      <c r="S29" s="9"/>
      <c r="T29" s="9"/>
      <c r="U29" s="9"/>
      <c r="V29" s="9"/>
      <c r="W29" s="9"/>
      <c r="X29" s="9"/>
      <c r="Y29" s="9"/>
      <c r="Z29" s="9"/>
    </row>
    <row r="30" spans="1:26" ht="16.5" customHeight="1">
      <c r="A30" s="840" t="s">
        <v>19420</v>
      </c>
      <c r="B30" s="704"/>
      <c r="C30" s="704"/>
      <c r="D30" s="704"/>
      <c r="E30" s="704"/>
      <c r="F30" s="704"/>
      <c r="G30" s="704"/>
      <c r="H30" s="704"/>
      <c r="I30" s="704"/>
      <c r="J30" s="704"/>
      <c r="K30" s="704"/>
      <c r="L30" s="688"/>
      <c r="M30" s="9"/>
      <c r="N30" s="9"/>
      <c r="O30" s="9"/>
      <c r="P30" s="9"/>
      <c r="Q30" s="9"/>
      <c r="R30" s="9"/>
      <c r="S30" s="9"/>
      <c r="T30" s="9"/>
      <c r="U30" s="9"/>
      <c r="V30" s="9"/>
      <c r="W30" s="9"/>
      <c r="X30" s="9"/>
      <c r="Y30" s="9"/>
      <c r="Z30" s="9"/>
    </row>
    <row r="31" spans="1:26" ht="16.5" customHeight="1">
      <c r="A31" s="756"/>
      <c r="B31" s="865">
        <v>18004</v>
      </c>
      <c r="C31" s="440">
        <v>1</v>
      </c>
      <c r="D31" s="866" t="s">
        <v>19421</v>
      </c>
      <c r="E31" s="679"/>
      <c r="F31" s="544" t="s">
        <v>19367</v>
      </c>
      <c r="G31" s="35" t="s">
        <v>17291</v>
      </c>
      <c r="H31" s="35" t="s">
        <v>17299</v>
      </c>
      <c r="I31" s="35" t="s">
        <v>15090</v>
      </c>
      <c r="J31" s="35" t="s">
        <v>15473</v>
      </c>
      <c r="K31" s="35"/>
      <c r="L31" s="35"/>
      <c r="M31" s="9"/>
      <c r="N31" s="9"/>
      <c r="O31" s="9"/>
      <c r="P31" s="9"/>
      <c r="Q31" s="9"/>
      <c r="R31" s="9"/>
      <c r="S31" s="9"/>
      <c r="T31" s="9"/>
      <c r="U31" s="9"/>
      <c r="V31" s="9"/>
      <c r="W31" s="9"/>
      <c r="X31" s="9"/>
      <c r="Y31" s="9"/>
      <c r="Z31" s="9"/>
    </row>
    <row r="32" spans="1:26" ht="16.5" customHeight="1">
      <c r="A32" s="665"/>
      <c r="B32" s="665"/>
      <c r="C32" s="440">
        <v>2</v>
      </c>
      <c r="D32" s="698"/>
      <c r="E32" s="695"/>
      <c r="F32" s="667" t="s">
        <v>19371</v>
      </c>
      <c r="G32" s="35"/>
      <c r="H32" s="35"/>
      <c r="I32" s="35" t="s">
        <v>13006</v>
      </c>
      <c r="J32" s="35" t="s">
        <v>14698</v>
      </c>
      <c r="K32" s="35"/>
      <c r="L32" s="35"/>
      <c r="M32" s="9"/>
      <c r="N32" s="9"/>
      <c r="O32" s="9"/>
      <c r="P32" s="9"/>
      <c r="Q32" s="9"/>
      <c r="R32" s="9"/>
      <c r="S32" s="9"/>
      <c r="T32" s="9"/>
      <c r="U32" s="9"/>
      <c r="V32" s="9"/>
      <c r="W32" s="9"/>
      <c r="X32" s="9"/>
      <c r="Y32" s="9"/>
      <c r="Z32" s="9"/>
    </row>
    <row r="33" spans="1:26" ht="16.5" customHeight="1">
      <c r="A33" s="665"/>
      <c r="B33" s="665"/>
      <c r="C33" s="440">
        <v>3</v>
      </c>
      <c r="D33" s="698"/>
      <c r="E33" s="695"/>
      <c r="F33" s="666"/>
      <c r="G33" s="35"/>
      <c r="H33" s="35"/>
      <c r="I33" s="35" t="s">
        <v>13108</v>
      </c>
      <c r="J33" s="35" t="s">
        <v>14730</v>
      </c>
      <c r="K33" s="35"/>
      <c r="L33" s="35"/>
      <c r="M33" s="9"/>
      <c r="N33" s="9"/>
      <c r="O33" s="9"/>
      <c r="P33" s="9"/>
      <c r="Q33" s="9"/>
      <c r="R33" s="9"/>
      <c r="S33" s="9"/>
      <c r="T33" s="9"/>
      <c r="U33" s="9"/>
      <c r="V33" s="9"/>
      <c r="W33" s="9"/>
      <c r="X33" s="9"/>
      <c r="Y33" s="9"/>
      <c r="Z33" s="9"/>
    </row>
    <row r="34" spans="1:26" ht="16.5" customHeight="1">
      <c r="A34" s="665"/>
      <c r="B34" s="665"/>
      <c r="C34" s="440">
        <v>4</v>
      </c>
      <c r="D34" s="698"/>
      <c r="E34" s="695"/>
      <c r="F34" s="35" t="s">
        <v>19378</v>
      </c>
      <c r="G34" s="35"/>
      <c r="H34" s="35"/>
      <c r="I34" s="35" t="s">
        <v>15367</v>
      </c>
      <c r="J34" s="35" t="s">
        <v>15368</v>
      </c>
      <c r="K34" s="35"/>
      <c r="L34" s="35"/>
      <c r="M34" s="9"/>
      <c r="N34" s="9"/>
      <c r="O34" s="9"/>
      <c r="P34" s="9"/>
      <c r="Q34" s="9"/>
      <c r="R34" s="9"/>
      <c r="S34" s="9"/>
      <c r="T34" s="9"/>
      <c r="U34" s="9"/>
      <c r="V34" s="9"/>
      <c r="W34" s="9"/>
      <c r="X34" s="9"/>
      <c r="Y34" s="9"/>
      <c r="Z34" s="9"/>
    </row>
    <row r="35" spans="1:26" ht="16.5" customHeight="1">
      <c r="A35" s="665"/>
      <c r="B35" s="665"/>
      <c r="C35" s="440">
        <v>5</v>
      </c>
      <c r="D35" s="698"/>
      <c r="E35" s="695"/>
      <c r="F35" s="735" t="s">
        <v>19427</v>
      </c>
      <c r="G35" s="440"/>
      <c r="H35" s="440"/>
      <c r="I35" s="26" t="s">
        <v>19428</v>
      </c>
      <c r="J35" s="26" t="s">
        <v>19429</v>
      </c>
      <c r="K35" s="2"/>
      <c r="L35" s="2"/>
      <c r="M35" s="9"/>
      <c r="N35" s="9"/>
      <c r="O35" s="9"/>
      <c r="P35" s="9"/>
      <c r="Q35" s="9"/>
      <c r="R35" s="9"/>
      <c r="S35" s="9"/>
      <c r="T35" s="9"/>
      <c r="U35" s="9"/>
      <c r="V35" s="9"/>
      <c r="W35" s="9"/>
      <c r="X35" s="9"/>
      <c r="Y35" s="9"/>
      <c r="Z35" s="9"/>
    </row>
    <row r="36" spans="1:26" ht="16.5" customHeight="1">
      <c r="A36" s="665"/>
      <c r="B36" s="665"/>
      <c r="C36" s="440">
        <v>6</v>
      </c>
      <c r="D36" s="698"/>
      <c r="E36" s="695"/>
      <c r="F36" s="666"/>
      <c r="G36" s="2"/>
      <c r="H36" s="2"/>
      <c r="I36" s="26" t="s">
        <v>19431</v>
      </c>
      <c r="J36" s="26" t="s">
        <v>19432</v>
      </c>
      <c r="K36" s="2"/>
      <c r="L36" s="2"/>
      <c r="M36" s="9"/>
      <c r="N36" s="9"/>
      <c r="O36" s="9"/>
      <c r="P36" s="9"/>
      <c r="Q36" s="9"/>
      <c r="R36" s="9"/>
      <c r="S36" s="9"/>
      <c r="T36" s="9"/>
      <c r="U36" s="9"/>
      <c r="V36" s="9"/>
      <c r="W36" s="9"/>
      <c r="X36" s="9"/>
      <c r="Y36" s="9"/>
      <c r="Z36" s="9"/>
    </row>
    <row r="37" spans="1:26" ht="16.5" customHeight="1">
      <c r="A37" s="665"/>
      <c r="B37" s="665"/>
      <c r="C37" s="440">
        <v>7</v>
      </c>
      <c r="D37" s="698"/>
      <c r="E37" s="695"/>
      <c r="F37" s="735" t="s">
        <v>19434</v>
      </c>
      <c r="G37" s="2"/>
      <c r="H37" s="2"/>
      <c r="I37" s="26" t="s">
        <v>19435</v>
      </c>
      <c r="J37" s="26" t="s">
        <v>19436</v>
      </c>
      <c r="K37" s="2"/>
      <c r="L37" s="2"/>
      <c r="M37" s="9"/>
      <c r="N37" s="9"/>
      <c r="O37" s="9"/>
      <c r="P37" s="9"/>
      <c r="Q37" s="9"/>
      <c r="R37" s="9"/>
      <c r="S37" s="9"/>
      <c r="T37" s="9"/>
      <c r="U37" s="9"/>
      <c r="V37" s="9"/>
      <c r="W37" s="9"/>
      <c r="X37" s="9"/>
      <c r="Y37" s="9"/>
      <c r="Z37" s="9"/>
    </row>
    <row r="38" spans="1:26" ht="16.5" customHeight="1">
      <c r="A38" s="666"/>
      <c r="B38" s="666"/>
      <c r="C38" s="440">
        <v>8</v>
      </c>
      <c r="D38" s="680"/>
      <c r="E38" s="682"/>
      <c r="F38" s="666"/>
      <c r="G38" s="2"/>
      <c r="H38" s="2"/>
      <c r="I38" s="26" t="s">
        <v>19438</v>
      </c>
      <c r="J38" s="26" t="s">
        <v>19439</v>
      </c>
      <c r="K38" s="2"/>
      <c r="L38" s="2"/>
      <c r="M38" s="9"/>
      <c r="N38" s="9"/>
      <c r="O38" s="9"/>
      <c r="P38" s="9"/>
      <c r="Q38" s="9"/>
      <c r="R38" s="9"/>
      <c r="S38" s="9"/>
      <c r="T38" s="9"/>
      <c r="U38" s="9"/>
      <c r="V38" s="9"/>
      <c r="W38" s="9"/>
      <c r="X38" s="9"/>
      <c r="Y38" s="9"/>
      <c r="Z38" s="9"/>
    </row>
    <row r="39" spans="1:26" ht="16.5" customHeight="1">
      <c r="A39" s="840" t="s">
        <v>19442</v>
      </c>
      <c r="B39" s="704"/>
      <c r="C39" s="704"/>
      <c r="D39" s="704"/>
      <c r="E39" s="704"/>
      <c r="F39" s="704"/>
      <c r="G39" s="704"/>
      <c r="H39" s="704"/>
      <c r="I39" s="704"/>
      <c r="J39" s="704"/>
      <c r="K39" s="704"/>
      <c r="L39" s="688"/>
      <c r="M39" s="9"/>
      <c r="N39" s="9"/>
      <c r="O39" s="9"/>
      <c r="P39" s="9"/>
      <c r="Q39" s="9"/>
      <c r="R39" s="9"/>
      <c r="S39" s="9"/>
      <c r="T39" s="9"/>
      <c r="U39" s="9"/>
      <c r="V39" s="9"/>
      <c r="W39" s="9"/>
      <c r="X39" s="9"/>
      <c r="Y39" s="9"/>
      <c r="Z39" s="9"/>
    </row>
    <row r="40" spans="1:26" ht="16.5" customHeight="1">
      <c r="A40" s="756"/>
      <c r="B40" s="865">
        <v>18006</v>
      </c>
      <c r="C40" s="440">
        <v>1</v>
      </c>
      <c r="D40" s="866" t="s">
        <v>19443</v>
      </c>
      <c r="E40" s="679"/>
      <c r="F40" s="544" t="s">
        <v>19367</v>
      </c>
      <c r="G40" s="35" t="s">
        <v>17291</v>
      </c>
      <c r="H40" s="35" t="s">
        <v>17299</v>
      </c>
      <c r="I40" s="35" t="s">
        <v>15090</v>
      </c>
      <c r="J40" s="35" t="s">
        <v>15473</v>
      </c>
      <c r="K40" s="35"/>
      <c r="L40" s="35"/>
      <c r="M40" s="9"/>
      <c r="N40" s="9"/>
      <c r="O40" s="9"/>
      <c r="P40" s="9"/>
      <c r="Q40" s="9"/>
      <c r="R40" s="9"/>
      <c r="S40" s="9"/>
      <c r="T40" s="9"/>
      <c r="U40" s="9"/>
      <c r="V40" s="9"/>
      <c r="W40" s="9"/>
      <c r="X40" s="9"/>
      <c r="Y40" s="9"/>
      <c r="Z40" s="9"/>
    </row>
    <row r="41" spans="1:26" ht="16.5" customHeight="1">
      <c r="A41" s="665"/>
      <c r="B41" s="665"/>
      <c r="C41" s="440">
        <v>2</v>
      </c>
      <c r="D41" s="698"/>
      <c r="E41" s="695"/>
      <c r="F41" s="667" t="s">
        <v>19371</v>
      </c>
      <c r="G41" s="35"/>
      <c r="H41" s="35"/>
      <c r="I41" s="35" t="s">
        <v>13006</v>
      </c>
      <c r="J41" s="35" t="s">
        <v>14698</v>
      </c>
      <c r="K41" s="35"/>
      <c r="L41" s="35"/>
      <c r="M41" s="9"/>
      <c r="N41" s="9"/>
      <c r="O41" s="9"/>
      <c r="P41" s="9"/>
      <c r="Q41" s="9"/>
      <c r="R41" s="9"/>
      <c r="S41" s="9"/>
      <c r="T41" s="9"/>
      <c r="U41" s="9"/>
      <c r="V41" s="9"/>
      <c r="W41" s="9"/>
      <c r="X41" s="9"/>
      <c r="Y41" s="9"/>
      <c r="Z41" s="9"/>
    </row>
    <row r="42" spans="1:26" ht="16.5" customHeight="1">
      <c r="A42" s="665"/>
      <c r="B42" s="665"/>
      <c r="C42" s="440">
        <v>3</v>
      </c>
      <c r="D42" s="698"/>
      <c r="E42" s="695"/>
      <c r="F42" s="666"/>
      <c r="G42" s="35"/>
      <c r="H42" s="35"/>
      <c r="I42" s="35" t="s">
        <v>13108</v>
      </c>
      <c r="J42" s="35" t="s">
        <v>14730</v>
      </c>
      <c r="K42" s="35"/>
      <c r="L42" s="35"/>
      <c r="M42" s="9"/>
      <c r="N42" s="9"/>
      <c r="O42" s="9"/>
      <c r="P42" s="9"/>
      <c r="Q42" s="9"/>
      <c r="R42" s="9"/>
      <c r="S42" s="9"/>
      <c r="T42" s="9"/>
      <c r="U42" s="9"/>
      <c r="V42" s="9"/>
      <c r="W42" s="9"/>
      <c r="X42" s="9"/>
      <c r="Y42" s="9"/>
      <c r="Z42" s="9"/>
    </row>
    <row r="43" spans="1:26" ht="16.5" customHeight="1">
      <c r="A43" s="665"/>
      <c r="B43" s="665"/>
      <c r="C43" s="440">
        <v>4</v>
      </c>
      <c r="D43" s="698"/>
      <c r="E43" s="695"/>
      <c r="F43" s="35" t="s">
        <v>19378</v>
      </c>
      <c r="G43" s="35"/>
      <c r="H43" s="35"/>
      <c r="I43" s="35" t="s">
        <v>15367</v>
      </c>
      <c r="J43" s="35" t="s">
        <v>15368</v>
      </c>
      <c r="K43" s="35"/>
      <c r="L43" s="35"/>
      <c r="M43" s="9"/>
      <c r="N43" s="9"/>
      <c r="O43" s="9"/>
      <c r="P43" s="9"/>
      <c r="Q43" s="9"/>
      <c r="R43" s="9"/>
      <c r="S43" s="9"/>
      <c r="T43" s="9"/>
      <c r="U43" s="9"/>
      <c r="V43" s="9"/>
      <c r="W43" s="9"/>
      <c r="X43" s="9"/>
      <c r="Y43" s="9"/>
      <c r="Z43" s="9"/>
    </row>
    <row r="44" spans="1:26" ht="16.5" customHeight="1">
      <c r="A44" s="665"/>
      <c r="B44" s="665"/>
      <c r="C44" s="440">
        <v>5</v>
      </c>
      <c r="D44" s="698"/>
      <c r="E44" s="695"/>
      <c r="F44" s="735" t="s">
        <v>19447</v>
      </c>
      <c r="G44" s="440"/>
      <c r="H44" s="440"/>
      <c r="I44" s="26" t="s">
        <v>19448</v>
      </c>
      <c r="J44" s="26" t="s">
        <v>19449</v>
      </c>
      <c r="K44" s="2"/>
      <c r="L44" s="2"/>
      <c r="M44" s="9"/>
      <c r="N44" s="9"/>
      <c r="O44" s="9"/>
      <c r="P44" s="9"/>
      <c r="Q44" s="9"/>
      <c r="R44" s="9"/>
      <c r="S44" s="9"/>
      <c r="T44" s="9"/>
      <c r="U44" s="9"/>
      <c r="V44" s="9"/>
      <c r="W44" s="9"/>
      <c r="X44" s="9"/>
      <c r="Y44" s="9"/>
      <c r="Z44" s="9"/>
    </row>
    <row r="45" spans="1:26" ht="16.5" customHeight="1">
      <c r="A45" s="665"/>
      <c r="B45" s="665"/>
      <c r="C45" s="440">
        <v>6</v>
      </c>
      <c r="D45" s="698"/>
      <c r="E45" s="695"/>
      <c r="F45" s="666"/>
      <c r="G45" s="2"/>
      <c r="H45" s="2"/>
      <c r="I45" s="26" t="s">
        <v>19451</v>
      </c>
      <c r="J45" s="26" t="s">
        <v>19452</v>
      </c>
      <c r="K45" s="2"/>
      <c r="L45" s="2"/>
      <c r="M45" s="9"/>
      <c r="N45" s="9"/>
      <c r="O45" s="9"/>
      <c r="P45" s="9"/>
      <c r="Q45" s="9"/>
      <c r="R45" s="9"/>
      <c r="S45" s="9"/>
      <c r="T45" s="9"/>
      <c r="U45" s="9"/>
      <c r="V45" s="9"/>
      <c r="W45" s="9"/>
      <c r="X45" s="9"/>
      <c r="Y45" s="9"/>
      <c r="Z45" s="9"/>
    </row>
    <row r="46" spans="1:26" ht="16.5" customHeight="1">
      <c r="A46" s="665"/>
      <c r="B46" s="665"/>
      <c r="C46" s="440">
        <v>7</v>
      </c>
      <c r="D46" s="698"/>
      <c r="E46" s="695"/>
      <c r="F46" s="735" t="s">
        <v>19454</v>
      </c>
      <c r="G46" s="2"/>
      <c r="H46" s="2"/>
      <c r="I46" s="26" t="s">
        <v>19455</v>
      </c>
      <c r="J46" s="26" t="s">
        <v>19456</v>
      </c>
      <c r="K46" s="2"/>
      <c r="L46" s="2"/>
      <c r="M46" s="9"/>
      <c r="N46" s="9"/>
      <c r="O46" s="9"/>
      <c r="P46" s="9"/>
      <c r="Q46" s="9"/>
      <c r="R46" s="9"/>
      <c r="S46" s="9"/>
      <c r="T46" s="9"/>
      <c r="U46" s="9"/>
      <c r="V46" s="9"/>
      <c r="W46" s="9"/>
      <c r="X46" s="9"/>
      <c r="Y46" s="9"/>
      <c r="Z46" s="9"/>
    </row>
    <row r="47" spans="1:26" ht="16.5" customHeight="1">
      <c r="A47" s="666"/>
      <c r="B47" s="666"/>
      <c r="C47" s="440">
        <v>8</v>
      </c>
      <c r="D47" s="680"/>
      <c r="E47" s="682"/>
      <c r="F47" s="666"/>
      <c r="G47" s="2"/>
      <c r="H47" s="2"/>
      <c r="I47" s="26" t="s">
        <v>19458</v>
      </c>
      <c r="J47" s="26" t="s">
        <v>19459</v>
      </c>
      <c r="K47" s="2"/>
      <c r="L47" s="2"/>
      <c r="M47" s="9"/>
      <c r="N47" s="9"/>
      <c r="O47" s="9"/>
      <c r="P47" s="9"/>
      <c r="Q47" s="9"/>
      <c r="R47" s="9"/>
      <c r="S47" s="9"/>
      <c r="T47" s="9"/>
      <c r="U47" s="9"/>
      <c r="V47" s="9"/>
      <c r="W47" s="9"/>
      <c r="X47" s="9"/>
      <c r="Y47" s="9"/>
      <c r="Z47" s="9"/>
    </row>
    <row r="48" spans="1:26" ht="16.5" customHeight="1">
      <c r="A48" s="840" t="s">
        <v>19460</v>
      </c>
      <c r="B48" s="704"/>
      <c r="C48" s="704"/>
      <c r="D48" s="704"/>
      <c r="E48" s="704"/>
      <c r="F48" s="704"/>
      <c r="G48" s="704"/>
      <c r="H48" s="704"/>
      <c r="I48" s="704"/>
      <c r="J48" s="704"/>
      <c r="K48" s="704"/>
      <c r="L48" s="688"/>
      <c r="M48" s="9"/>
      <c r="N48" s="9"/>
      <c r="O48" s="9"/>
      <c r="P48" s="9"/>
      <c r="Q48" s="9"/>
      <c r="R48" s="9"/>
      <c r="S48" s="9"/>
      <c r="T48" s="9"/>
      <c r="U48" s="9"/>
      <c r="V48" s="9"/>
      <c r="W48" s="9"/>
      <c r="X48" s="9"/>
      <c r="Y48" s="9"/>
      <c r="Z48" s="9"/>
    </row>
    <row r="49" spans="1:26" ht="16.5" customHeight="1">
      <c r="A49" s="756"/>
      <c r="B49" s="865">
        <v>18007</v>
      </c>
      <c r="C49" s="440">
        <v>1</v>
      </c>
      <c r="D49" s="866" t="s">
        <v>19463</v>
      </c>
      <c r="E49" s="679"/>
      <c r="F49" s="544" t="s">
        <v>19367</v>
      </c>
      <c r="G49" s="440" t="s">
        <v>17291</v>
      </c>
      <c r="H49" s="440" t="s">
        <v>17299</v>
      </c>
      <c r="I49" s="35" t="s">
        <v>15090</v>
      </c>
      <c r="J49" s="35" t="s">
        <v>15473</v>
      </c>
      <c r="K49" s="35"/>
      <c r="L49" s="35"/>
      <c r="M49" s="9"/>
      <c r="N49" s="9"/>
      <c r="O49" s="9"/>
      <c r="P49" s="9"/>
      <c r="Q49" s="9"/>
      <c r="R49" s="9"/>
      <c r="S49" s="9"/>
      <c r="T49" s="9"/>
      <c r="U49" s="9"/>
      <c r="V49" s="9"/>
      <c r="W49" s="9"/>
      <c r="X49" s="9"/>
      <c r="Y49" s="9"/>
      <c r="Z49" s="9"/>
    </row>
    <row r="50" spans="1:26" ht="16.5" customHeight="1">
      <c r="A50" s="665"/>
      <c r="B50" s="665"/>
      <c r="C50" s="440">
        <v>2</v>
      </c>
      <c r="D50" s="698"/>
      <c r="E50" s="695"/>
      <c r="F50" s="667" t="s">
        <v>19371</v>
      </c>
      <c r="G50" s="440"/>
      <c r="H50" s="440"/>
      <c r="I50" s="35" t="s">
        <v>13006</v>
      </c>
      <c r="J50" s="35" t="s">
        <v>14698</v>
      </c>
      <c r="K50" s="35"/>
      <c r="L50" s="35"/>
      <c r="M50" s="9"/>
      <c r="N50" s="9"/>
      <c r="O50" s="9"/>
      <c r="P50" s="9"/>
      <c r="Q50" s="9"/>
      <c r="R50" s="9"/>
      <c r="S50" s="9"/>
      <c r="T50" s="9"/>
      <c r="U50" s="9"/>
      <c r="V50" s="9"/>
      <c r="W50" s="9"/>
      <c r="X50" s="9"/>
      <c r="Y50" s="9"/>
      <c r="Z50" s="9"/>
    </row>
    <row r="51" spans="1:26" ht="16.5" customHeight="1">
      <c r="A51" s="665"/>
      <c r="B51" s="665"/>
      <c r="C51" s="440">
        <v>3</v>
      </c>
      <c r="D51" s="698"/>
      <c r="E51" s="695"/>
      <c r="F51" s="666"/>
      <c r="G51" s="35"/>
      <c r="H51" s="35"/>
      <c r="I51" s="35" t="s">
        <v>13108</v>
      </c>
      <c r="J51" s="35" t="s">
        <v>14730</v>
      </c>
      <c r="K51" s="35"/>
      <c r="L51" s="35"/>
      <c r="M51" s="9"/>
      <c r="N51" s="9"/>
      <c r="O51" s="9"/>
      <c r="P51" s="9"/>
      <c r="Q51" s="9"/>
      <c r="R51" s="9"/>
      <c r="S51" s="9"/>
      <c r="T51" s="9"/>
      <c r="U51" s="9"/>
      <c r="V51" s="9"/>
      <c r="W51" s="9"/>
      <c r="X51" s="9"/>
      <c r="Y51" s="9"/>
      <c r="Z51" s="9"/>
    </row>
    <row r="52" spans="1:26" ht="16.5" customHeight="1">
      <c r="A52" s="665"/>
      <c r="B52" s="665"/>
      <c r="C52" s="440">
        <v>4</v>
      </c>
      <c r="D52" s="698"/>
      <c r="E52" s="695"/>
      <c r="F52" s="35" t="s">
        <v>19378</v>
      </c>
      <c r="G52" s="35"/>
      <c r="H52" s="35"/>
      <c r="I52" s="35" t="s">
        <v>15367</v>
      </c>
      <c r="J52" s="35" t="s">
        <v>15368</v>
      </c>
      <c r="K52" s="35"/>
      <c r="L52" s="35"/>
      <c r="M52" s="9"/>
      <c r="N52" s="9"/>
      <c r="O52" s="9"/>
      <c r="P52" s="9"/>
      <c r="Q52" s="9"/>
      <c r="R52" s="9"/>
      <c r="S52" s="9"/>
      <c r="T52" s="9"/>
      <c r="U52" s="9"/>
      <c r="V52" s="9"/>
      <c r="W52" s="9"/>
      <c r="X52" s="9"/>
      <c r="Y52" s="9"/>
      <c r="Z52" s="9"/>
    </row>
    <row r="53" spans="1:26" ht="16.5" customHeight="1">
      <c r="A53" s="665"/>
      <c r="B53" s="665"/>
      <c r="C53" s="440">
        <v>5</v>
      </c>
      <c r="D53" s="698"/>
      <c r="E53" s="695"/>
      <c r="F53" s="735" t="s">
        <v>19468</v>
      </c>
      <c r="G53" s="35"/>
      <c r="H53" s="35"/>
      <c r="I53" s="26" t="s">
        <v>19469</v>
      </c>
      <c r="J53" s="26" t="s">
        <v>19470</v>
      </c>
      <c r="K53" s="2"/>
      <c r="L53" s="2"/>
      <c r="M53" s="9"/>
      <c r="N53" s="9"/>
      <c r="O53" s="9"/>
      <c r="P53" s="9"/>
      <c r="Q53" s="9"/>
      <c r="R53" s="9"/>
      <c r="S53" s="9"/>
      <c r="T53" s="9"/>
      <c r="U53" s="9"/>
      <c r="V53" s="9"/>
      <c r="W53" s="9"/>
      <c r="X53" s="9"/>
      <c r="Y53" s="9"/>
      <c r="Z53" s="9"/>
    </row>
    <row r="54" spans="1:26" ht="16.5" customHeight="1">
      <c r="A54" s="665"/>
      <c r="B54" s="665"/>
      <c r="C54" s="440">
        <v>6</v>
      </c>
      <c r="D54" s="698"/>
      <c r="E54" s="695"/>
      <c r="F54" s="665"/>
      <c r="G54" s="35"/>
      <c r="H54" s="35"/>
      <c r="I54" s="26" t="s">
        <v>19472</v>
      </c>
      <c r="J54" s="26" t="s">
        <v>19473</v>
      </c>
      <c r="K54" s="2"/>
      <c r="L54" s="2"/>
      <c r="M54" s="9"/>
      <c r="N54" s="9"/>
      <c r="O54" s="9"/>
      <c r="P54" s="9"/>
      <c r="Q54" s="9"/>
      <c r="R54" s="9"/>
      <c r="S54" s="9"/>
      <c r="T54" s="9"/>
      <c r="U54" s="9"/>
      <c r="V54" s="9"/>
      <c r="W54" s="9"/>
      <c r="X54" s="9"/>
      <c r="Y54" s="9"/>
      <c r="Z54" s="9"/>
    </row>
    <row r="55" spans="1:26" ht="16.5" customHeight="1">
      <c r="A55" s="665"/>
      <c r="B55" s="665"/>
      <c r="C55" s="440">
        <v>7</v>
      </c>
      <c r="D55" s="698"/>
      <c r="E55" s="695"/>
      <c r="F55" s="665"/>
      <c r="G55" s="2"/>
      <c r="H55" s="2"/>
      <c r="I55" s="26" t="s">
        <v>19475</v>
      </c>
      <c r="J55" s="26" t="s">
        <v>19476</v>
      </c>
      <c r="K55" s="2"/>
      <c r="L55" s="2"/>
      <c r="M55" s="9"/>
      <c r="N55" s="9"/>
      <c r="O55" s="9"/>
      <c r="P55" s="9"/>
      <c r="Q55" s="9"/>
      <c r="R55" s="9"/>
      <c r="S55" s="9"/>
      <c r="T55" s="9"/>
      <c r="U55" s="9"/>
      <c r="V55" s="9"/>
      <c r="W55" s="9"/>
      <c r="X55" s="9"/>
      <c r="Y55" s="9"/>
      <c r="Z55" s="9"/>
    </row>
    <row r="56" spans="1:26" ht="16.5" customHeight="1">
      <c r="A56" s="665"/>
      <c r="B56" s="665"/>
      <c r="C56" s="440">
        <v>8</v>
      </c>
      <c r="D56" s="698"/>
      <c r="E56" s="695"/>
      <c r="F56" s="665"/>
      <c r="G56" s="2"/>
      <c r="H56" s="2"/>
      <c r="I56" s="26" t="s">
        <v>19477</v>
      </c>
      <c r="J56" s="26" t="s">
        <v>19478</v>
      </c>
      <c r="K56" s="2"/>
      <c r="L56" s="2"/>
      <c r="M56" s="9"/>
      <c r="N56" s="9"/>
      <c r="O56" s="9"/>
      <c r="P56" s="9"/>
      <c r="Q56" s="9"/>
      <c r="R56" s="9"/>
      <c r="S56" s="9"/>
      <c r="T56" s="9"/>
      <c r="U56" s="9"/>
      <c r="V56" s="9"/>
      <c r="W56" s="9"/>
      <c r="X56" s="9"/>
      <c r="Y56" s="9"/>
      <c r="Z56" s="9"/>
    </row>
    <row r="57" spans="1:26" ht="16.5" customHeight="1">
      <c r="A57" s="665"/>
      <c r="B57" s="665"/>
      <c r="C57" s="440">
        <v>9</v>
      </c>
      <c r="D57" s="698"/>
      <c r="E57" s="695"/>
      <c r="F57" s="665"/>
      <c r="G57" s="2"/>
      <c r="H57" s="2"/>
      <c r="I57" s="26" t="s">
        <v>19480</v>
      </c>
      <c r="J57" s="26" t="s">
        <v>19483</v>
      </c>
      <c r="K57" s="2"/>
      <c r="L57" s="2"/>
      <c r="M57" s="9"/>
      <c r="N57" s="9"/>
      <c r="O57" s="9"/>
      <c r="P57" s="9"/>
      <c r="Q57" s="9"/>
      <c r="R57" s="9"/>
      <c r="S57" s="9"/>
      <c r="T57" s="9"/>
      <c r="U57" s="9"/>
      <c r="V57" s="9"/>
      <c r="W57" s="9"/>
      <c r="X57" s="9"/>
      <c r="Y57" s="9"/>
      <c r="Z57" s="9"/>
    </row>
    <row r="58" spans="1:26" ht="16.5" customHeight="1">
      <c r="A58" s="665"/>
      <c r="B58" s="665"/>
      <c r="C58" s="440">
        <v>10</v>
      </c>
      <c r="D58" s="698"/>
      <c r="E58" s="695"/>
      <c r="F58" s="665"/>
      <c r="G58" s="2"/>
      <c r="H58" s="2"/>
      <c r="I58" s="26" t="s">
        <v>19485</v>
      </c>
      <c r="J58" s="26" t="s">
        <v>19486</v>
      </c>
      <c r="K58" s="2"/>
      <c r="L58" s="2"/>
      <c r="M58" s="9"/>
      <c r="N58" s="9"/>
      <c r="O58" s="9"/>
      <c r="P58" s="9"/>
      <c r="Q58" s="9"/>
      <c r="R58" s="9"/>
      <c r="S58" s="9"/>
      <c r="T58" s="9"/>
      <c r="U58" s="9"/>
      <c r="V58" s="9"/>
      <c r="W58" s="9"/>
      <c r="X58" s="9"/>
      <c r="Y58" s="9"/>
      <c r="Z58" s="9"/>
    </row>
    <row r="59" spans="1:26" ht="16.5" customHeight="1">
      <c r="A59" s="665"/>
      <c r="B59" s="665"/>
      <c r="C59" s="440">
        <v>11</v>
      </c>
      <c r="D59" s="698"/>
      <c r="E59" s="695"/>
      <c r="F59" s="666"/>
      <c r="G59" s="2"/>
      <c r="H59" s="2"/>
      <c r="I59" s="26" t="s">
        <v>19487</v>
      </c>
      <c r="J59" s="26" t="s">
        <v>19488</v>
      </c>
      <c r="K59" s="2"/>
      <c r="L59" s="2"/>
      <c r="M59" s="9"/>
      <c r="N59" s="9"/>
      <c r="O59" s="9"/>
      <c r="P59" s="9"/>
      <c r="Q59" s="9"/>
      <c r="R59" s="9"/>
      <c r="S59" s="9"/>
      <c r="T59" s="9"/>
      <c r="U59" s="9"/>
      <c r="V59" s="9"/>
      <c r="W59" s="9"/>
      <c r="X59" s="9"/>
      <c r="Y59" s="9"/>
      <c r="Z59" s="9"/>
    </row>
    <row r="60" spans="1:26" ht="16.5" customHeight="1">
      <c r="A60" s="665"/>
      <c r="B60" s="665"/>
      <c r="C60" s="440">
        <v>12</v>
      </c>
      <c r="D60" s="698"/>
      <c r="E60" s="695"/>
      <c r="F60" s="735" t="s">
        <v>19489</v>
      </c>
      <c r="G60" s="2"/>
      <c r="H60" s="2"/>
      <c r="I60" s="26" t="s">
        <v>19490</v>
      </c>
      <c r="J60" s="26" t="s">
        <v>19491</v>
      </c>
      <c r="K60" s="2"/>
      <c r="L60" s="2"/>
      <c r="M60" s="9"/>
      <c r="N60" s="9"/>
      <c r="O60" s="9"/>
      <c r="P60" s="9"/>
      <c r="Q60" s="9"/>
      <c r="R60" s="9"/>
      <c r="S60" s="9"/>
      <c r="T60" s="9"/>
      <c r="U60" s="9"/>
      <c r="V60" s="9"/>
      <c r="W60" s="9"/>
      <c r="X60" s="9"/>
      <c r="Y60" s="9"/>
      <c r="Z60" s="9"/>
    </row>
    <row r="61" spans="1:26" ht="16.5" customHeight="1">
      <c r="A61" s="665"/>
      <c r="B61" s="665"/>
      <c r="C61" s="440">
        <v>13</v>
      </c>
      <c r="D61" s="698"/>
      <c r="E61" s="695"/>
      <c r="F61" s="665"/>
      <c r="G61" s="2"/>
      <c r="H61" s="2"/>
      <c r="I61" s="26" t="s">
        <v>19492</v>
      </c>
      <c r="J61" s="26" t="s">
        <v>19473</v>
      </c>
      <c r="K61" s="2"/>
      <c r="L61" s="2"/>
      <c r="M61" s="9"/>
      <c r="N61" s="9"/>
      <c r="O61" s="9"/>
      <c r="P61" s="9"/>
      <c r="Q61" s="9"/>
      <c r="R61" s="9"/>
      <c r="S61" s="9"/>
      <c r="T61" s="9"/>
      <c r="U61" s="9"/>
      <c r="V61" s="9"/>
      <c r="W61" s="9"/>
      <c r="X61" s="9"/>
      <c r="Y61" s="9"/>
      <c r="Z61" s="9"/>
    </row>
    <row r="62" spans="1:26" ht="16.5" customHeight="1">
      <c r="A62" s="665"/>
      <c r="B62" s="665"/>
      <c r="C62" s="440">
        <v>14</v>
      </c>
      <c r="D62" s="698"/>
      <c r="E62" s="695"/>
      <c r="F62" s="665"/>
      <c r="G62" s="2"/>
      <c r="H62" s="2"/>
      <c r="I62" s="26" t="s">
        <v>19493</v>
      </c>
      <c r="J62" s="26" t="s">
        <v>19476</v>
      </c>
      <c r="K62" s="2"/>
      <c r="L62" s="2"/>
      <c r="M62" s="9"/>
      <c r="N62" s="9"/>
      <c r="O62" s="9"/>
      <c r="P62" s="9"/>
      <c r="Q62" s="9"/>
      <c r="R62" s="9"/>
      <c r="S62" s="9"/>
      <c r="T62" s="9"/>
      <c r="U62" s="9"/>
      <c r="V62" s="9"/>
      <c r="W62" s="9"/>
      <c r="X62" s="9"/>
      <c r="Y62" s="9"/>
      <c r="Z62" s="9"/>
    </row>
    <row r="63" spans="1:26" ht="16.5" customHeight="1">
      <c r="A63" s="665"/>
      <c r="B63" s="665"/>
      <c r="C63" s="440">
        <v>15</v>
      </c>
      <c r="D63" s="698"/>
      <c r="E63" s="695"/>
      <c r="F63" s="665"/>
      <c r="G63" s="2"/>
      <c r="H63" s="2"/>
      <c r="I63" s="26" t="s">
        <v>19495</v>
      </c>
      <c r="J63" s="26" t="s">
        <v>19478</v>
      </c>
      <c r="K63" s="2"/>
      <c r="L63" s="2"/>
      <c r="M63" s="9"/>
      <c r="N63" s="9"/>
      <c r="O63" s="9"/>
      <c r="P63" s="9"/>
      <c r="Q63" s="9"/>
      <c r="R63" s="9"/>
      <c r="S63" s="9"/>
      <c r="T63" s="9"/>
      <c r="U63" s="9"/>
      <c r="V63" s="9"/>
      <c r="W63" s="9"/>
      <c r="X63" s="9"/>
      <c r="Y63" s="9"/>
      <c r="Z63" s="9"/>
    </row>
    <row r="64" spans="1:26" ht="16.5" customHeight="1">
      <c r="A64" s="665"/>
      <c r="B64" s="665"/>
      <c r="C64" s="440">
        <v>16</v>
      </c>
      <c r="D64" s="698"/>
      <c r="E64" s="695"/>
      <c r="F64" s="665"/>
      <c r="G64" s="2"/>
      <c r="H64" s="2"/>
      <c r="I64" s="26" t="s">
        <v>19496</v>
      </c>
      <c r="J64" s="26" t="s">
        <v>19483</v>
      </c>
      <c r="K64" s="2"/>
      <c r="L64" s="2"/>
      <c r="M64" s="9"/>
      <c r="N64" s="9"/>
      <c r="O64" s="9"/>
      <c r="P64" s="9"/>
      <c r="Q64" s="9"/>
      <c r="R64" s="9"/>
      <c r="S64" s="9"/>
      <c r="T64" s="9"/>
      <c r="U64" s="9"/>
      <c r="V64" s="9"/>
      <c r="W64" s="9"/>
      <c r="X64" s="9"/>
      <c r="Y64" s="9"/>
      <c r="Z64" s="9"/>
    </row>
    <row r="65" spans="1:26" ht="16.5" customHeight="1">
      <c r="A65" s="665"/>
      <c r="B65" s="665"/>
      <c r="C65" s="440">
        <v>17</v>
      </c>
      <c r="D65" s="698"/>
      <c r="E65" s="695"/>
      <c r="F65" s="665"/>
      <c r="G65" s="2"/>
      <c r="H65" s="2"/>
      <c r="I65" s="26" t="s">
        <v>19497</v>
      </c>
      <c r="J65" s="26" t="s">
        <v>19486</v>
      </c>
      <c r="K65" s="2"/>
      <c r="L65" s="2"/>
      <c r="M65" s="9"/>
      <c r="N65" s="9"/>
      <c r="O65" s="9"/>
      <c r="P65" s="9"/>
      <c r="Q65" s="9"/>
      <c r="R65" s="9"/>
      <c r="S65" s="9"/>
      <c r="T65" s="9"/>
      <c r="U65" s="9"/>
      <c r="V65" s="9"/>
      <c r="W65" s="9"/>
      <c r="X65" s="9"/>
      <c r="Y65" s="9"/>
      <c r="Z65" s="9"/>
    </row>
    <row r="66" spans="1:26" ht="16.5" customHeight="1">
      <c r="A66" s="666"/>
      <c r="B66" s="666"/>
      <c r="C66" s="440">
        <v>18</v>
      </c>
      <c r="D66" s="680"/>
      <c r="E66" s="682"/>
      <c r="F66" s="666"/>
      <c r="G66" s="2"/>
      <c r="H66" s="2"/>
      <c r="I66" s="26" t="s">
        <v>19498</v>
      </c>
      <c r="J66" s="26" t="s">
        <v>19499</v>
      </c>
      <c r="K66" s="2"/>
      <c r="L66" s="2"/>
      <c r="M66" s="9"/>
      <c r="N66" s="9"/>
      <c r="O66" s="9"/>
      <c r="P66" s="9"/>
      <c r="Q66" s="9"/>
      <c r="R66" s="9"/>
      <c r="S66" s="9"/>
      <c r="T66" s="9"/>
      <c r="U66" s="9"/>
      <c r="V66" s="9"/>
      <c r="W66" s="9"/>
      <c r="X66" s="9"/>
      <c r="Y66" s="9"/>
      <c r="Z66" s="9"/>
    </row>
    <row r="67" spans="1:26" ht="16.5" customHeight="1">
      <c r="A67" s="840" t="s">
        <v>19500</v>
      </c>
      <c r="B67" s="704"/>
      <c r="C67" s="704"/>
      <c r="D67" s="704"/>
      <c r="E67" s="704"/>
      <c r="F67" s="704"/>
      <c r="G67" s="704"/>
      <c r="H67" s="704"/>
      <c r="I67" s="704"/>
      <c r="J67" s="704"/>
      <c r="K67" s="704"/>
      <c r="L67" s="688"/>
      <c r="M67" s="9"/>
      <c r="N67" s="9"/>
      <c r="O67" s="9"/>
      <c r="P67" s="9"/>
      <c r="Q67" s="9"/>
      <c r="R67" s="9"/>
      <c r="S67" s="9"/>
      <c r="T67" s="9"/>
      <c r="U67" s="9"/>
      <c r="V67" s="9"/>
      <c r="W67" s="9"/>
      <c r="X67" s="9"/>
      <c r="Y67" s="9"/>
      <c r="Z67" s="9"/>
    </row>
    <row r="68" spans="1:26" ht="16.5" customHeight="1">
      <c r="A68" s="756"/>
      <c r="B68" s="865">
        <v>18008</v>
      </c>
      <c r="C68" s="440">
        <v>1</v>
      </c>
      <c r="D68" s="866" t="s">
        <v>19503</v>
      </c>
      <c r="E68" s="679"/>
      <c r="F68" s="544" t="s">
        <v>19367</v>
      </c>
      <c r="G68" s="35" t="s">
        <v>17291</v>
      </c>
      <c r="H68" s="35" t="s">
        <v>17299</v>
      </c>
      <c r="I68" s="35" t="s">
        <v>15090</v>
      </c>
      <c r="J68" s="35" t="s">
        <v>15473</v>
      </c>
      <c r="K68" s="35"/>
      <c r="L68" s="35"/>
      <c r="M68" s="9"/>
      <c r="N68" s="9"/>
      <c r="O68" s="9"/>
      <c r="P68" s="9"/>
      <c r="Q68" s="9"/>
      <c r="R68" s="9"/>
      <c r="S68" s="9"/>
      <c r="T68" s="9"/>
      <c r="U68" s="9"/>
      <c r="V68" s="9"/>
      <c r="W68" s="9"/>
      <c r="X68" s="9"/>
      <c r="Y68" s="9"/>
      <c r="Z68" s="9"/>
    </row>
    <row r="69" spans="1:26" ht="16.5" customHeight="1">
      <c r="A69" s="665"/>
      <c r="B69" s="665"/>
      <c r="C69" s="440">
        <v>2</v>
      </c>
      <c r="D69" s="698"/>
      <c r="E69" s="695"/>
      <c r="F69" s="667" t="s">
        <v>19371</v>
      </c>
      <c r="G69" s="35"/>
      <c r="H69" s="35"/>
      <c r="I69" s="35" t="s">
        <v>13006</v>
      </c>
      <c r="J69" s="35" t="s">
        <v>14698</v>
      </c>
      <c r="K69" s="35"/>
      <c r="L69" s="35"/>
      <c r="M69" s="9"/>
      <c r="N69" s="9"/>
      <c r="O69" s="9"/>
      <c r="P69" s="9"/>
      <c r="Q69" s="9"/>
      <c r="R69" s="9"/>
      <c r="S69" s="9"/>
      <c r="T69" s="9"/>
      <c r="U69" s="9"/>
      <c r="V69" s="9"/>
      <c r="W69" s="9"/>
      <c r="X69" s="9"/>
      <c r="Y69" s="9"/>
      <c r="Z69" s="9"/>
    </row>
    <row r="70" spans="1:26" ht="16.5" customHeight="1">
      <c r="A70" s="665"/>
      <c r="B70" s="665"/>
      <c r="C70" s="440">
        <v>3</v>
      </c>
      <c r="D70" s="698"/>
      <c r="E70" s="695"/>
      <c r="F70" s="666"/>
      <c r="G70" s="35"/>
      <c r="H70" s="35"/>
      <c r="I70" s="35" t="s">
        <v>13108</v>
      </c>
      <c r="J70" s="35" t="s">
        <v>14730</v>
      </c>
      <c r="K70" s="35"/>
      <c r="L70" s="35"/>
      <c r="M70" s="9"/>
      <c r="N70" s="9"/>
      <c r="O70" s="9"/>
      <c r="P70" s="9"/>
      <c r="Q70" s="9"/>
      <c r="R70" s="9"/>
      <c r="S70" s="9"/>
      <c r="T70" s="9"/>
      <c r="U70" s="9"/>
      <c r="V70" s="9"/>
      <c r="W70" s="9"/>
      <c r="X70" s="9"/>
      <c r="Y70" s="9"/>
      <c r="Z70" s="9"/>
    </row>
    <row r="71" spans="1:26" ht="16.5" customHeight="1">
      <c r="A71" s="665"/>
      <c r="B71" s="665"/>
      <c r="C71" s="440">
        <v>4</v>
      </c>
      <c r="D71" s="698"/>
      <c r="E71" s="695"/>
      <c r="F71" s="35" t="s">
        <v>19378</v>
      </c>
      <c r="G71" s="35"/>
      <c r="H71" s="35"/>
      <c r="I71" s="35" t="s">
        <v>15367</v>
      </c>
      <c r="J71" s="35" t="s">
        <v>15368</v>
      </c>
      <c r="K71" s="35"/>
      <c r="L71" s="35"/>
      <c r="M71" s="9"/>
      <c r="N71" s="9"/>
      <c r="O71" s="9"/>
      <c r="P71" s="9"/>
      <c r="Q71" s="9"/>
      <c r="R71" s="9"/>
      <c r="S71" s="9"/>
      <c r="T71" s="9"/>
      <c r="U71" s="9"/>
      <c r="V71" s="9"/>
      <c r="W71" s="9"/>
      <c r="X71" s="9"/>
      <c r="Y71" s="9"/>
      <c r="Z71" s="9"/>
    </row>
    <row r="72" spans="1:26" ht="16.5" customHeight="1">
      <c r="A72" s="665"/>
      <c r="B72" s="665"/>
      <c r="C72" s="440">
        <v>5</v>
      </c>
      <c r="D72" s="698"/>
      <c r="E72" s="695"/>
      <c r="F72" s="735" t="s">
        <v>19504</v>
      </c>
      <c r="G72" s="440"/>
      <c r="H72" s="440"/>
      <c r="I72" s="26" t="s">
        <v>19505</v>
      </c>
      <c r="J72" s="26" t="s">
        <v>19506</v>
      </c>
      <c r="K72" s="2"/>
      <c r="L72" s="2"/>
      <c r="M72" s="9"/>
      <c r="N72" s="9"/>
      <c r="O72" s="9"/>
      <c r="P72" s="9"/>
      <c r="Q72" s="9"/>
      <c r="R72" s="9"/>
      <c r="S72" s="9"/>
      <c r="T72" s="9"/>
      <c r="U72" s="9"/>
      <c r="V72" s="9"/>
      <c r="W72" s="9"/>
      <c r="X72" s="9"/>
      <c r="Y72" s="9"/>
      <c r="Z72" s="9"/>
    </row>
    <row r="73" spans="1:26" ht="16.5" customHeight="1">
      <c r="A73" s="665"/>
      <c r="B73" s="665"/>
      <c r="C73" s="440">
        <v>6</v>
      </c>
      <c r="D73" s="698"/>
      <c r="E73" s="695"/>
      <c r="F73" s="666"/>
      <c r="G73" s="2"/>
      <c r="H73" s="2"/>
      <c r="I73" s="26" t="s">
        <v>19507</v>
      </c>
      <c r="J73" s="26" t="s">
        <v>19508</v>
      </c>
      <c r="K73" s="2"/>
      <c r="L73" s="2"/>
      <c r="M73" s="9"/>
      <c r="N73" s="9"/>
      <c r="O73" s="9"/>
      <c r="P73" s="9"/>
      <c r="Q73" s="9"/>
      <c r="R73" s="9"/>
      <c r="S73" s="9"/>
      <c r="T73" s="9"/>
      <c r="U73" s="9"/>
      <c r="V73" s="9"/>
      <c r="W73" s="9"/>
      <c r="X73" s="9"/>
      <c r="Y73" s="9"/>
      <c r="Z73" s="9"/>
    </row>
    <row r="74" spans="1:26" ht="16.5" customHeight="1">
      <c r="A74" s="665"/>
      <c r="B74" s="665"/>
      <c r="C74" s="440">
        <v>7</v>
      </c>
      <c r="D74" s="698"/>
      <c r="E74" s="695"/>
      <c r="F74" s="735" t="s">
        <v>19509</v>
      </c>
      <c r="G74" s="2"/>
      <c r="H74" s="2"/>
      <c r="I74" s="26" t="s">
        <v>19510</v>
      </c>
      <c r="J74" s="26" t="s">
        <v>19511</v>
      </c>
      <c r="K74" s="2"/>
      <c r="L74" s="2"/>
      <c r="M74" s="9"/>
      <c r="N74" s="9"/>
      <c r="O74" s="9"/>
      <c r="P74" s="9"/>
      <c r="Q74" s="9"/>
      <c r="R74" s="9"/>
      <c r="S74" s="9"/>
      <c r="T74" s="9"/>
      <c r="U74" s="9"/>
      <c r="V74" s="9"/>
      <c r="W74" s="9"/>
      <c r="X74" s="9"/>
      <c r="Y74" s="9"/>
      <c r="Z74" s="9"/>
    </row>
    <row r="75" spans="1:26" ht="16.5" customHeight="1">
      <c r="A75" s="666"/>
      <c r="B75" s="666"/>
      <c r="C75" s="440">
        <v>8</v>
      </c>
      <c r="D75" s="680"/>
      <c r="E75" s="682"/>
      <c r="F75" s="666"/>
      <c r="G75" s="2"/>
      <c r="H75" s="2"/>
      <c r="I75" s="26" t="s">
        <v>19513</v>
      </c>
      <c r="J75" s="26" t="s">
        <v>19514</v>
      </c>
      <c r="K75" s="2"/>
      <c r="L75" s="2"/>
      <c r="M75" s="9"/>
      <c r="N75" s="9"/>
      <c r="O75" s="9"/>
      <c r="P75" s="9"/>
      <c r="Q75" s="9"/>
      <c r="R75" s="9"/>
      <c r="S75" s="9"/>
      <c r="T75" s="9"/>
      <c r="U75" s="9"/>
      <c r="V75" s="9"/>
      <c r="W75" s="9"/>
      <c r="X75" s="9"/>
      <c r="Y75" s="9"/>
      <c r="Z75" s="9"/>
    </row>
    <row r="76" spans="1:26" ht="16.5" customHeight="1">
      <c r="A76" s="840" t="s">
        <v>19515</v>
      </c>
      <c r="B76" s="704"/>
      <c r="C76" s="704"/>
      <c r="D76" s="704"/>
      <c r="E76" s="704"/>
      <c r="F76" s="704"/>
      <c r="G76" s="704"/>
      <c r="H76" s="704"/>
      <c r="I76" s="704"/>
      <c r="J76" s="704"/>
      <c r="K76" s="704"/>
      <c r="L76" s="688"/>
      <c r="M76" s="9"/>
      <c r="N76" s="9"/>
      <c r="O76" s="9"/>
      <c r="P76" s="9"/>
      <c r="Q76" s="9"/>
      <c r="R76" s="9"/>
      <c r="S76" s="9"/>
      <c r="T76" s="9"/>
      <c r="U76" s="9"/>
      <c r="V76" s="9"/>
      <c r="W76" s="9"/>
      <c r="X76" s="9"/>
      <c r="Y76" s="9"/>
      <c r="Z76" s="9"/>
    </row>
    <row r="77" spans="1:26" ht="16.5" customHeight="1">
      <c r="A77" s="756"/>
      <c r="B77" s="865">
        <v>18009</v>
      </c>
      <c r="C77" s="440">
        <v>1</v>
      </c>
      <c r="D77" s="866" t="s">
        <v>19516</v>
      </c>
      <c r="E77" s="679"/>
      <c r="F77" s="544" t="s">
        <v>19367</v>
      </c>
      <c r="G77" s="35" t="s">
        <v>17291</v>
      </c>
      <c r="H77" s="35" t="s">
        <v>17299</v>
      </c>
      <c r="I77" s="35" t="s">
        <v>15090</v>
      </c>
      <c r="J77" s="35" t="s">
        <v>15473</v>
      </c>
      <c r="K77" s="35"/>
      <c r="L77" s="35"/>
      <c r="M77" s="9"/>
      <c r="N77" s="9"/>
      <c r="O77" s="9"/>
      <c r="P77" s="9"/>
      <c r="Q77" s="9"/>
      <c r="R77" s="9"/>
      <c r="S77" s="9"/>
      <c r="T77" s="9"/>
      <c r="U77" s="9"/>
      <c r="V77" s="9"/>
      <c r="W77" s="9"/>
      <c r="X77" s="9"/>
      <c r="Y77" s="9"/>
      <c r="Z77" s="9"/>
    </row>
    <row r="78" spans="1:26" ht="16.5" customHeight="1">
      <c r="A78" s="665"/>
      <c r="B78" s="665"/>
      <c r="C78" s="440">
        <v>2</v>
      </c>
      <c r="D78" s="698"/>
      <c r="E78" s="695"/>
      <c r="F78" s="667" t="s">
        <v>19371</v>
      </c>
      <c r="G78" s="35"/>
      <c r="H78" s="35"/>
      <c r="I78" s="35" t="s">
        <v>13006</v>
      </c>
      <c r="J78" s="35" t="s">
        <v>14698</v>
      </c>
      <c r="K78" s="35"/>
      <c r="L78" s="35"/>
      <c r="M78" s="9"/>
      <c r="N78" s="9"/>
      <c r="O78" s="9"/>
      <c r="P78" s="9"/>
      <c r="Q78" s="9"/>
      <c r="R78" s="9"/>
      <c r="S78" s="9"/>
      <c r="T78" s="9"/>
      <c r="U78" s="9"/>
      <c r="V78" s="9"/>
      <c r="W78" s="9"/>
      <c r="X78" s="9"/>
      <c r="Y78" s="9"/>
      <c r="Z78" s="9"/>
    </row>
    <row r="79" spans="1:26" ht="16.5" customHeight="1">
      <c r="A79" s="665"/>
      <c r="B79" s="665"/>
      <c r="C79" s="440">
        <v>3</v>
      </c>
      <c r="D79" s="698"/>
      <c r="E79" s="695"/>
      <c r="F79" s="666"/>
      <c r="G79" s="35"/>
      <c r="H79" s="35"/>
      <c r="I79" s="35" t="s">
        <v>13108</v>
      </c>
      <c r="J79" s="35" t="s">
        <v>14730</v>
      </c>
      <c r="K79" s="35"/>
      <c r="L79" s="35"/>
      <c r="M79" s="9"/>
      <c r="N79" s="9"/>
      <c r="O79" s="9"/>
      <c r="P79" s="9"/>
      <c r="Q79" s="9"/>
      <c r="R79" s="9"/>
      <c r="S79" s="9"/>
      <c r="T79" s="9"/>
      <c r="U79" s="9"/>
      <c r="V79" s="9"/>
      <c r="W79" s="9"/>
      <c r="X79" s="9"/>
      <c r="Y79" s="9"/>
      <c r="Z79" s="9"/>
    </row>
    <row r="80" spans="1:26" ht="16.5" customHeight="1">
      <c r="A80" s="665"/>
      <c r="B80" s="665"/>
      <c r="C80" s="440">
        <v>4</v>
      </c>
      <c r="D80" s="698"/>
      <c r="E80" s="695"/>
      <c r="F80" s="35" t="s">
        <v>19378</v>
      </c>
      <c r="G80" s="35"/>
      <c r="H80" s="35"/>
      <c r="I80" s="35" t="s">
        <v>15367</v>
      </c>
      <c r="J80" s="35" t="s">
        <v>15368</v>
      </c>
      <c r="K80" s="35"/>
      <c r="L80" s="35"/>
      <c r="M80" s="9"/>
      <c r="N80" s="9"/>
      <c r="O80" s="9"/>
      <c r="P80" s="9"/>
      <c r="Q80" s="9"/>
      <c r="R80" s="9"/>
      <c r="S80" s="9"/>
      <c r="T80" s="9"/>
      <c r="U80" s="9"/>
      <c r="V80" s="9"/>
      <c r="W80" s="9"/>
      <c r="X80" s="9"/>
      <c r="Y80" s="9"/>
      <c r="Z80" s="9"/>
    </row>
    <row r="81" spans="1:26" ht="16.5" customHeight="1">
      <c r="A81" s="665"/>
      <c r="B81" s="665"/>
      <c r="C81" s="440">
        <v>5</v>
      </c>
      <c r="D81" s="698"/>
      <c r="E81" s="695"/>
      <c r="F81" s="735" t="s">
        <v>19518</v>
      </c>
      <c r="G81" s="440"/>
      <c r="H81" s="440"/>
      <c r="I81" s="26" t="s">
        <v>19519</v>
      </c>
      <c r="J81" s="26" t="s">
        <v>19520</v>
      </c>
      <c r="K81" s="2"/>
      <c r="L81" s="2"/>
      <c r="M81" s="9"/>
      <c r="N81" s="9"/>
      <c r="O81" s="9"/>
      <c r="P81" s="9"/>
      <c r="Q81" s="9"/>
      <c r="R81" s="9"/>
      <c r="S81" s="9"/>
      <c r="T81" s="9"/>
      <c r="U81" s="9"/>
      <c r="V81" s="9"/>
      <c r="W81" s="9"/>
      <c r="X81" s="9"/>
      <c r="Y81" s="9"/>
      <c r="Z81" s="9"/>
    </row>
    <row r="82" spans="1:26" ht="16.5" customHeight="1">
      <c r="A82" s="665"/>
      <c r="B82" s="665"/>
      <c r="C82" s="440">
        <v>6</v>
      </c>
      <c r="D82" s="698"/>
      <c r="E82" s="695"/>
      <c r="F82" s="665"/>
      <c r="G82" s="2"/>
      <c r="H82" s="2"/>
      <c r="I82" s="26" t="s">
        <v>19522</v>
      </c>
      <c r="J82" s="26" t="s">
        <v>19523</v>
      </c>
      <c r="K82" s="2"/>
      <c r="L82" s="2"/>
      <c r="M82" s="9"/>
      <c r="N82" s="9"/>
      <c r="O82" s="9"/>
      <c r="P82" s="9"/>
      <c r="Q82" s="9"/>
      <c r="R82" s="9"/>
      <c r="S82" s="9"/>
      <c r="T82" s="9"/>
      <c r="U82" s="9"/>
      <c r="V82" s="9"/>
      <c r="W82" s="9"/>
      <c r="X82" s="9"/>
      <c r="Y82" s="9"/>
      <c r="Z82" s="9"/>
    </row>
    <row r="83" spans="1:26" ht="16.5" customHeight="1">
      <c r="A83" s="665"/>
      <c r="B83" s="665"/>
      <c r="C83" s="440">
        <v>7</v>
      </c>
      <c r="D83" s="698"/>
      <c r="E83" s="695"/>
      <c r="F83" s="665"/>
      <c r="G83" s="2"/>
      <c r="H83" s="2"/>
      <c r="I83" s="26" t="s">
        <v>19524</v>
      </c>
      <c r="J83" s="26" t="s">
        <v>19525</v>
      </c>
      <c r="K83" s="2"/>
      <c r="L83" s="2"/>
      <c r="M83" s="9"/>
      <c r="N83" s="9"/>
      <c r="O83" s="9"/>
      <c r="P83" s="9"/>
      <c r="Q83" s="9"/>
      <c r="R83" s="9"/>
      <c r="S83" s="9"/>
      <c r="T83" s="9"/>
      <c r="U83" s="9"/>
      <c r="V83" s="9"/>
      <c r="W83" s="9"/>
      <c r="X83" s="9"/>
      <c r="Y83" s="9"/>
      <c r="Z83" s="9"/>
    </row>
    <row r="84" spans="1:26" ht="16.5" customHeight="1">
      <c r="A84" s="665"/>
      <c r="B84" s="665"/>
      <c r="C84" s="440">
        <v>8</v>
      </c>
      <c r="D84" s="698"/>
      <c r="E84" s="695"/>
      <c r="F84" s="665"/>
      <c r="G84" s="2"/>
      <c r="H84" s="2"/>
      <c r="I84" s="26" t="s">
        <v>19527</v>
      </c>
      <c r="J84" s="26" t="s">
        <v>19528</v>
      </c>
      <c r="K84" s="2"/>
      <c r="L84" s="2"/>
      <c r="M84" s="9"/>
      <c r="N84" s="9"/>
      <c r="O84" s="9"/>
      <c r="P84" s="9"/>
      <c r="Q84" s="9"/>
      <c r="R84" s="9"/>
      <c r="S84" s="9"/>
      <c r="T84" s="9"/>
      <c r="U84" s="9"/>
      <c r="V84" s="9"/>
      <c r="W84" s="9"/>
      <c r="X84" s="9"/>
      <c r="Y84" s="9"/>
      <c r="Z84" s="9"/>
    </row>
    <row r="85" spans="1:26" ht="16.5" customHeight="1">
      <c r="A85" s="665"/>
      <c r="B85" s="665"/>
      <c r="C85" s="440">
        <v>9</v>
      </c>
      <c r="D85" s="698"/>
      <c r="E85" s="695"/>
      <c r="F85" s="665"/>
      <c r="G85" s="2"/>
      <c r="H85" s="2"/>
      <c r="I85" s="26" t="s">
        <v>19529</v>
      </c>
      <c r="J85" s="26" t="s">
        <v>19530</v>
      </c>
      <c r="K85" s="2"/>
      <c r="L85" s="2"/>
      <c r="M85" s="9"/>
      <c r="N85" s="9"/>
      <c r="O85" s="9"/>
      <c r="P85" s="9"/>
      <c r="Q85" s="9"/>
      <c r="R85" s="9"/>
      <c r="S85" s="9"/>
      <c r="T85" s="9"/>
      <c r="U85" s="9"/>
      <c r="V85" s="9"/>
      <c r="W85" s="9"/>
      <c r="X85" s="9"/>
      <c r="Y85" s="9"/>
      <c r="Z85" s="9"/>
    </row>
    <row r="86" spans="1:26" ht="16.5" customHeight="1">
      <c r="A86" s="665"/>
      <c r="B86" s="665"/>
      <c r="C86" s="440">
        <v>10</v>
      </c>
      <c r="D86" s="698"/>
      <c r="E86" s="695"/>
      <c r="F86" s="665"/>
      <c r="G86" s="2"/>
      <c r="H86" s="2"/>
      <c r="I86" s="26" t="s">
        <v>19534</v>
      </c>
      <c r="J86" s="26" t="s">
        <v>19535</v>
      </c>
      <c r="K86" s="2"/>
      <c r="L86" s="2"/>
      <c r="M86" s="9"/>
      <c r="N86" s="9"/>
      <c r="O86" s="9"/>
      <c r="P86" s="9"/>
      <c r="Q86" s="9"/>
      <c r="R86" s="9"/>
      <c r="S86" s="9"/>
      <c r="T86" s="9"/>
      <c r="U86" s="9"/>
      <c r="V86" s="9"/>
      <c r="W86" s="9"/>
      <c r="X86" s="9"/>
      <c r="Y86" s="9"/>
      <c r="Z86" s="9"/>
    </row>
    <row r="87" spans="1:26" ht="16.5" customHeight="1">
      <c r="A87" s="665"/>
      <c r="B87" s="665"/>
      <c r="C87" s="440">
        <v>11</v>
      </c>
      <c r="D87" s="698"/>
      <c r="E87" s="695"/>
      <c r="F87" s="665"/>
      <c r="G87" s="2"/>
      <c r="H87" s="2"/>
      <c r="I87" s="26" t="s">
        <v>19536</v>
      </c>
      <c r="J87" s="26" t="s">
        <v>19537</v>
      </c>
      <c r="K87" s="2"/>
      <c r="L87" s="2"/>
      <c r="M87" s="9"/>
      <c r="N87" s="9"/>
      <c r="O87" s="9"/>
      <c r="P87" s="9"/>
      <c r="Q87" s="9"/>
      <c r="R87" s="9"/>
      <c r="S87" s="9"/>
      <c r="T87" s="9"/>
      <c r="U87" s="9"/>
      <c r="V87" s="9"/>
      <c r="W87" s="9"/>
      <c r="X87" s="9"/>
      <c r="Y87" s="9"/>
      <c r="Z87" s="9"/>
    </row>
    <row r="88" spans="1:26" ht="16.5" customHeight="1">
      <c r="A88" s="665"/>
      <c r="B88" s="665"/>
      <c r="C88" s="440">
        <v>12</v>
      </c>
      <c r="D88" s="698"/>
      <c r="E88" s="695"/>
      <c r="F88" s="665"/>
      <c r="G88" s="2"/>
      <c r="H88" s="2"/>
      <c r="I88" s="26" t="s">
        <v>19538</v>
      </c>
      <c r="J88" s="26" t="s">
        <v>19539</v>
      </c>
      <c r="K88" s="2"/>
      <c r="L88" s="2"/>
      <c r="M88" s="9"/>
      <c r="N88" s="9"/>
      <c r="O88" s="9"/>
      <c r="P88" s="9"/>
      <c r="Q88" s="9"/>
      <c r="R88" s="9"/>
      <c r="S88" s="9"/>
      <c r="T88" s="9"/>
      <c r="U88" s="9"/>
      <c r="V88" s="9"/>
      <c r="W88" s="9"/>
      <c r="X88" s="9"/>
      <c r="Y88" s="9"/>
      <c r="Z88" s="9"/>
    </row>
    <row r="89" spans="1:26" ht="16.5" customHeight="1">
      <c r="A89" s="665"/>
      <c r="B89" s="665"/>
      <c r="C89" s="440">
        <v>13</v>
      </c>
      <c r="D89" s="698"/>
      <c r="E89" s="695"/>
      <c r="F89" s="666"/>
      <c r="G89" s="2"/>
      <c r="H89" s="2"/>
      <c r="I89" s="26" t="s">
        <v>19540</v>
      </c>
      <c r="J89" s="26" t="s">
        <v>19541</v>
      </c>
      <c r="K89" s="2"/>
      <c r="L89" s="2"/>
      <c r="M89" s="9"/>
      <c r="N89" s="9"/>
      <c r="O89" s="9"/>
      <c r="P89" s="9"/>
      <c r="Q89" s="9"/>
      <c r="R89" s="9"/>
      <c r="S89" s="9"/>
      <c r="T89" s="9"/>
      <c r="U89" s="9"/>
      <c r="V89" s="9"/>
      <c r="W89" s="9"/>
      <c r="X89" s="9"/>
      <c r="Y89" s="9"/>
      <c r="Z89" s="9"/>
    </row>
    <row r="90" spans="1:26" ht="16.5" customHeight="1">
      <c r="A90" s="665"/>
      <c r="B90" s="665"/>
      <c r="C90" s="440">
        <v>14</v>
      </c>
      <c r="D90" s="698"/>
      <c r="E90" s="695"/>
      <c r="F90" s="735" t="s">
        <v>19542</v>
      </c>
      <c r="G90" s="2"/>
      <c r="H90" s="2"/>
      <c r="I90" s="26" t="s">
        <v>19543</v>
      </c>
      <c r="J90" s="26" t="s">
        <v>19544</v>
      </c>
      <c r="K90" s="2"/>
      <c r="L90" s="2"/>
      <c r="M90" s="9"/>
      <c r="N90" s="9"/>
      <c r="O90" s="9"/>
      <c r="P90" s="9"/>
      <c r="Q90" s="9"/>
      <c r="R90" s="9"/>
      <c r="S90" s="9"/>
      <c r="T90" s="9"/>
      <c r="U90" s="9"/>
      <c r="V90" s="9"/>
      <c r="W90" s="9"/>
      <c r="X90" s="9"/>
      <c r="Y90" s="9"/>
      <c r="Z90" s="9"/>
    </row>
    <row r="91" spans="1:26" ht="16.5" customHeight="1">
      <c r="A91" s="665"/>
      <c r="B91" s="665"/>
      <c r="C91" s="440">
        <v>15</v>
      </c>
      <c r="D91" s="698"/>
      <c r="E91" s="695"/>
      <c r="F91" s="665"/>
      <c r="G91" s="2"/>
      <c r="H91" s="2"/>
      <c r="I91" s="26" t="s">
        <v>19545</v>
      </c>
      <c r="J91" s="26" t="s">
        <v>19523</v>
      </c>
      <c r="K91" s="2"/>
      <c r="L91" s="2"/>
      <c r="M91" s="9"/>
      <c r="N91" s="9"/>
      <c r="O91" s="9"/>
      <c r="P91" s="9"/>
      <c r="Q91" s="9"/>
      <c r="R91" s="9"/>
      <c r="S91" s="9"/>
      <c r="T91" s="9"/>
      <c r="U91" s="9"/>
      <c r="V91" s="9"/>
      <c r="W91" s="9"/>
      <c r="X91" s="9"/>
      <c r="Y91" s="9"/>
      <c r="Z91" s="9"/>
    </row>
    <row r="92" spans="1:26" ht="16.5" customHeight="1">
      <c r="A92" s="665"/>
      <c r="B92" s="665"/>
      <c r="C92" s="440">
        <v>16</v>
      </c>
      <c r="D92" s="698"/>
      <c r="E92" s="695"/>
      <c r="F92" s="665"/>
      <c r="G92" s="2"/>
      <c r="H92" s="2"/>
      <c r="I92" s="26" t="s">
        <v>19546</v>
      </c>
      <c r="J92" s="26" t="s">
        <v>19525</v>
      </c>
      <c r="K92" s="2"/>
      <c r="L92" s="2"/>
      <c r="M92" s="9"/>
      <c r="N92" s="9"/>
      <c r="O92" s="9"/>
      <c r="P92" s="9"/>
      <c r="Q92" s="9"/>
      <c r="R92" s="9"/>
      <c r="S92" s="9"/>
      <c r="T92" s="9"/>
      <c r="U92" s="9"/>
      <c r="V92" s="9"/>
      <c r="W92" s="9"/>
      <c r="X92" s="9"/>
      <c r="Y92" s="9"/>
      <c r="Z92" s="9"/>
    </row>
    <row r="93" spans="1:26" ht="16.5" customHeight="1">
      <c r="A93" s="665"/>
      <c r="B93" s="665"/>
      <c r="C93" s="440">
        <v>17</v>
      </c>
      <c r="D93" s="698"/>
      <c r="E93" s="695"/>
      <c r="F93" s="665"/>
      <c r="G93" s="2"/>
      <c r="H93" s="2"/>
      <c r="I93" s="26" t="s">
        <v>19547</v>
      </c>
      <c r="J93" s="26" t="s">
        <v>19528</v>
      </c>
      <c r="K93" s="2"/>
      <c r="L93" s="2"/>
      <c r="M93" s="9"/>
      <c r="N93" s="9"/>
      <c r="O93" s="9"/>
      <c r="P93" s="9"/>
      <c r="Q93" s="9"/>
      <c r="R93" s="9"/>
      <c r="S93" s="9"/>
      <c r="T93" s="9"/>
      <c r="U93" s="9"/>
      <c r="V93" s="9"/>
      <c r="W93" s="9"/>
      <c r="X93" s="9"/>
      <c r="Y93" s="9"/>
      <c r="Z93" s="9"/>
    </row>
    <row r="94" spans="1:26" ht="16.5" customHeight="1">
      <c r="A94" s="665"/>
      <c r="B94" s="665"/>
      <c r="C94" s="440">
        <v>18</v>
      </c>
      <c r="D94" s="698"/>
      <c r="E94" s="695"/>
      <c r="F94" s="665"/>
      <c r="G94" s="2"/>
      <c r="H94" s="2"/>
      <c r="I94" s="26" t="s">
        <v>19548</v>
      </c>
      <c r="J94" s="26" t="s">
        <v>19530</v>
      </c>
      <c r="K94" s="2"/>
      <c r="L94" s="2"/>
      <c r="M94" s="9"/>
      <c r="N94" s="9"/>
      <c r="O94" s="9"/>
      <c r="P94" s="9"/>
      <c r="Q94" s="9"/>
      <c r="R94" s="9"/>
      <c r="S94" s="9"/>
      <c r="T94" s="9"/>
      <c r="U94" s="9"/>
      <c r="V94" s="9"/>
      <c r="W94" s="9"/>
      <c r="X94" s="9"/>
      <c r="Y94" s="9"/>
      <c r="Z94" s="9"/>
    </row>
    <row r="95" spans="1:26" ht="16.5" customHeight="1">
      <c r="A95" s="665"/>
      <c r="B95" s="665"/>
      <c r="C95" s="440">
        <v>19</v>
      </c>
      <c r="D95" s="698"/>
      <c r="E95" s="695"/>
      <c r="F95" s="665"/>
      <c r="G95" s="2"/>
      <c r="H95" s="2"/>
      <c r="I95" s="26" t="s">
        <v>19549</v>
      </c>
      <c r="J95" s="26" t="s">
        <v>19535</v>
      </c>
      <c r="K95" s="2"/>
      <c r="L95" s="2"/>
      <c r="M95" s="9"/>
      <c r="N95" s="9"/>
      <c r="O95" s="9"/>
      <c r="P95" s="9"/>
      <c r="Q95" s="9"/>
      <c r="R95" s="9"/>
      <c r="S95" s="9"/>
      <c r="T95" s="9"/>
      <c r="U95" s="9"/>
      <c r="V95" s="9"/>
      <c r="W95" s="9"/>
      <c r="X95" s="9"/>
      <c r="Y95" s="9"/>
      <c r="Z95" s="9"/>
    </row>
    <row r="96" spans="1:26" ht="16.5" customHeight="1">
      <c r="A96" s="665"/>
      <c r="B96" s="665"/>
      <c r="C96" s="440">
        <v>20</v>
      </c>
      <c r="D96" s="698"/>
      <c r="E96" s="695"/>
      <c r="F96" s="665"/>
      <c r="G96" s="2"/>
      <c r="H96" s="2"/>
      <c r="I96" s="26" t="s">
        <v>19550</v>
      </c>
      <c r="J96" s="26" t="s">
        <v>19537</v>
      </c>
      <c r="K96" s="2"/>
      <c r="L96" s="2"/>
      <c r="M96" s="9"/>
      <c r="N96" s="9"/>
      <c r="O96" s="9"/>
      <c r="P96" s="9"/>
      <c r="Q96" s="9"/>
      <c r="R96" s="9"/>
      <c r="S96" s="9"/>
      <c r="T96" s="9"/>
      <c r="U96" s="9"/>
      <c r="V96" s="9"/>
      <c r="W96" s="9"/>
      <c r="X96" s="9"/>
      <c r="Y96" s="9"/>
      <c r="Z96" s="9"/>
    </row>
    <row r="97" spans="1:26" ht="16.5" customHeight="1">
      <c r="A97" s="665"/>
      <c r="B97" s="665"/>
      <c r="C97" s="440">
        <v>21</v>
      </c>
      <c r="D97" s="698"/>
      <c r="E97" s="695"/>
      <c r="F97" s="665"/>
      <c r="G97" s="2"/>
      <c r="H97" s="2"/>
      <c r="I97" s="26" t="s">
        <v>19551</v>
      </c>
      <c r="J97" s="26" t="s">
        <v>19539</v>
      </c>
      <c r="K97" s="2"/>
      <c r="L97" s="2"/>
      <c r="M97" s="9"/>
      <c r="N97" s="9"/>
      <c r="O97" s="9"/>
      <c r="P97" s="9"/>
      <c r="Q97" s="9"/>
      <c r="R97" s="9"/>
      <c r="S97" s="9"/>
      <c r="T97" s="9"/>
      <c r="U97" s="9"/>
      <c r="V97" s="9"/>
      <c r="W97" s="9"/>
      <c r="X97" s="9"/>
      <c r="Y97" s="9"/>
      <c r="Z97" s="9"/>
    </row>
    <row r="98" spans="1:26" ht="16.5" customHeight="1">
      <c r="A98" s="666"/>
      <c r="B98" s="666"/>
      <c r="C98" s="440">
        <v>22</v>
      </c>
      <c r="D98" s="680"/>
      <c r="E98" s="682"/>
      <c r="F98" s="666"/>
      <c r="G98" s="2"/>
      <c r="H98" s="2"/>
      <c r="I98" s="26" t="s">
        <v>19552</v>
      </c>
      <c r="J98" s="26" t="s">
        <v>19553</v>
      </c>
      <c r="K98" s="2"/>
      <c r="L98" s="2"/>
      <c r="M98" s="9"/>
      <c r="N98" s="9"/>
      <c r="O98" s="9"/>
      <c r="P98" s="9"/>
      <c r="Q98" s="9"/>
      <c r="R98" s="9"/>
      <c r="S98" s="9"/>
      <c r="T98" s="9"/>
      <c r="U98" s="9"/>
      <c r="V98" s="9"/>
      <c r="W98" s="9"/>
      <c r="X98" s="9"/>
      <c r="Y98" s="9"/>
      <c r="Z98" s="9"/>
    </row>
    <row r="99" spans="1:26" ht="16.5" customHeight="1">
      <c r="A99" s="840" t="s">
        <v>19554</v>
      </c>
      <c r="B99" s="704"/>
      <c r="C99" s="704"/>
      <c r="D99" s="704"/>
      <c r="E99" s="704"/>
      <c r="F99" s="704"/>
      <c r="G99" s="704"/>
      <c r="H99" s="704"/>
      <c r="I99" s="704"/>
      <c r="J99" s="704"/>
      <c r="K99" s="704"/>
      <c r="L99" s="688"/>
      <c r="M99" s="9"/>
      <c r="N99" s="9"/>
      <c r="O99" s="9"/>
      <c r="P99" s="9"/>
      <c r="Q99" s="9"/>
      <c r="R99" s="9"/>
      <c r="S99" s="9"/>
      <c r="T99" s="9"/>
      <c r="U99" s="9"/>
      <c r="V99" s="9"/>
      <c r="W99" s="9"/>
      <c r="X99" s="9"/>
      <c r="Y99" s="9"/>
      <c r="Z99" s="9"/>
    </row>
    <row r="100" spans="1:26" ht="16.5" customHeight="1">
      <c r="A100" s="756"/>
      <c r="B100" s="865">
        <v>18010</v>
      </c>
      <c r="C100" s="440">
        <v>1</v>
      </c>
      <c r="D100" s="866" t="s">
        <v>19556</v>
      </c>
      <c r="E100" s="679"/>
      <c r="F100" s="544" t="s">
        <v>19367</v>
      </c>
      <c r="G100" s="35" t="s">
        <v>17291</v>
      </c>
      <c r="H100" s="35" t="s">
        <v>17299</v>
      </c>
      <c r="I100" s="35" t="s">
        <v>15090</v>
      </c>
      <c r="J100" s="35" t="s">
        <v>15473</v>
      </c>
      <c r="K100" s="35"/>
      <c r="L100" s="35"/>
      <c r="M100" s="9"/>
      <c r="N100" s="9"/>
      <c r="O100" s="9"/>
      <c r="P100" s="9"/>
      <c r="Q100" s="9"/>
      <c r="R100" s="9"/>
      <c r="S100" s="9"/>
      <c r="T100" s="9"/>
      <c r="U100" s="9"/>
      <c r="V100" s="9"/>
      <c r="W100" s="9"/>
      <c r="X100" s="9"/>
      <c r="Y100" s="9"/>
      <c r="Z100" s="9"/>
    </row>
    <row r="101" spans="1:26" ht="16.5" customHeight="1">
      <c r="A101" s="665"/>
      <c r="B101" s="665"/>
      <c r="C101" s="440">
        <v>2</v>
      </c>
      <c r="D101" s="698"/>
      <c r="E101" s="695"/>
      <c r="F101" s="667" t="s">
        <v>19371</v>
      </c>
      <c r="G101" s="35"/>
      <c r="H101" s="35"/>
      <c r="I101" s="35" t="s">
        <v>13006</v>
      </c>
      <c r="J101" s="35" t="s">
        <v>14698</v>
      </c>
      <c r="K101" s="35"/>
      <c r="L101" s="35"/>
      <c r="M101" s="9"/>
      <c r="N101" s="9"/>
      <c r="O101" s="9"/>
      <c r="P101" s="9"/>
      <c r="Q101" s="9"/>
      <c r="R101" s="9"/>
      <c r="S101" s="9"/>
      <c r="T101" s="9"/>
      <c r="U101" s="9"/>
      <c r="V101" s="9"/>
      <c r="W101" s="9"/>
      <c r="X101" s="9"/>
      <c r="Y101" s="9"/>
      <c r="Z101" s="9"/>
    </row>
    <row r="102" spans="1:26" ht="16.5" customHeight="1">
      <c r="A102" s="665"/>
      <c r="B102" s="665"/>
      <c r="C102" s="440">
        <v>3</v>
      </c>
      <c r="D102" s="698"/>
      <c r="E102" s="695"/>
      <c r="F102" s="666"/>
      <c r="G102" s="35"/>
      <c r="H102" s="35"/>
      <c r="I102" s="35" t="s">
        <v>13108</v>
      </c>
      <c r="J102" s="35" t="s">
        <v>14730</v>
      </c>
      <c r="K102" s="35"/>
      <c r="L102" s="35"/>
      <c r="M102" s="9"/>
      <c r="N102" s="9"/>
      <c r="O102" s="9"/>
      <c r="P102" s="9"/>
      <c r="Q102" s="9"/>
      <c r="R102" s="9"/>
      <c r="S102" s="9"/>
      <c r="T102" s="9"/>
      <c r="U102" s="9"/>
      <c r="V102" s="9"/>
      <c r="W102" s="9"/>
      <c r="X102" s="9"/>
      <c r="Y102" s="9"/>
      <c r="Z102" s="9"/>
    </row>
    <row r="103" spans="1:26" ht="16.5" customHeight="1">
      <c r="A103" s="665"/>
      <c r="B103" s="665"/>
      <c r="C103" s="440">
        <v>4</v>
      </c>
      <c r="D103" s="698"/>
      <c r="E103" s="695"/>
      <c r="F103" s="35" t="s">
        <v>19378</v>
      </c>
      <c r="G103" s="35"/>
      <c r="H103" s="35"/>
      <c r="I103" s="35" t="s">
        <v>15367</v>
      </c>
      <c r="J103" s="35" t="s">
        <v>15368</v>
      </c>
      <c r="K103" s="35"/>
      <c r="L103" s="35"/>
      <c r="M103" s="9"/>
      <c r="N103" s="9"/>
      <c r="O103" s="9"/>
      <c r="P103" s="9"/>
      <c r="Q103" s="9"/>
      <c r="R103" s="9"/>
      <c r="S103" s="9"/>
      <c r="T103" s="9"/>
      <c r="U103" s="9"/>
      <c r="V103" s="9"/>
      <c r="W103" s="9"/>
      <c r="X103" s="9"/>
      <c r="Y103" s="9"/>
      <c r="Z103" s="9"/>
    </row>
    <row r="104" spans="1:26" ht="16.5" customHeight="1">
      <c r="A104" s="665"/>
      <c r="B104" s="665"/>
      <c r="C104" s="440">
        <v>5</v>
      </c>
      <c r="D104" s="698"/>
      <c r="E104" s="695"/>
      <c r="F104" s="735" t="s">
        <v>19561</v>
      </c>
      <c r="G104" s="440"/>
      <c r="H104" s="440"/>
      <c r="I104" s="26" t="s">
        <v>19563</v>
      </c>
      <c r="J104" s="26" t="s">
        <v>19564</v>
      </c>
      <c r="K104" s="2"/>
      <c r="L104" s="2"/>
      <c r="M104" s="9"/>
      <c r="N104" s="9"/>
      <c r="O104" s="9"/>
      <c r="P104" s="9"/>
      <c r="Q104" s="9"/>
      <c r="R104" s="9"/>
      <c r="S104" s="9"/>
      <c r="T104" s="9"/>
      <c r="U104" s="9"/>
      <c r="V104" s="9"/>
      <c r="W104" s="9"/>
      <c r="X104" s="9"/>
      <c r="Y104" s="9"/>
      <c r="Z104" s="9"/>
    </row>
    <row r="105" spans="1:26" ht="16.5" customHeight="1">
      <c r="A105" s="665"/>
      <c r="B105" s="665"/>
      <c r="C105" s="440">
        <v>6</v>
      </c>
      <c r="D105" s="698"/>
      <c r="E105" s="695"/>
      <c r="F105" s="665"/>
      <c r="G105" s="2"/>
      <c r="H105" s="2"/>
      <c r="I105" s="26" t="s">
        <v>19568</v>
      </c>
      <c r="J105" s="26" t="s">
        <v>19569</v>
      </c>
      <c r="K105" s="2"/>
      <c r="L105" s="2"/>
      <c r="M105" s="9"/>
      <c r="N105" s="9"/>
      <c r="O105" s="9"/>
      <c r="P105" s="9"/>
      <c r="Q105" s="9"/>
      <c r="R105" s="9"/>
      <c r="S105" s="9"/>
      <c r="T105" s="9"/>
      <c r="U105" s="9"/>
      <c r="V105" s="9"/>
      <c r="W105" s="9"/>
      <c r="X105" s="9"/>
      <c r="Y105" s="9"/>
      <c r="Z105" s="9"/>
    </row>
    <row r="106" spans="1:26" ht="16.5" customHeight="1">
      <c r="A106" s="665"/>
      <c r="B106" s="665"/>
      <c r="C106" s="440">
        <v>7</v>
      </c>
      <c r="D106" s="698"/>
      <c r="E106" s="695"/>
      <c r="F106" s="665"/>
      <c r="G106" s="2"/>
      <c r="H106" s="2"/>
      <c r="I106" s="26" t="s">
        <v>19570</v>
      </c>
      <c r="J106" s="26" t="s">
        <v>19571</v>
      </c>
      <c r="K106" s="2"/>
      <c r="L106" s="2"/>
      <c r="M106" s="9"/>
      <c r="N106" s="9"/>
      <c r="O106" s="9"/>
      <c r="P106" s="9"/>
      <c r="Q106" s="9"/>
      <c r="R106" s="9"/>
      <c r="S106" s="9"/>
      <c r="T106" s="9"/>
      <c r="U106" s="9"/>
      <c r="V106" s="9"/>
      <c r="W106" s="9"/>
      <c r="X106" s="9"/>
      <c r="Y106" s="9"/>
      <c r="Z106" s="9"/>
    </row>
    <row r="107" spans="1:26" ht="16.5" customHeight="1">
      <c r="A107" s="665"/>
      <c r="B107" s="665"/>
      <c r="C107" s="440">
        <v>8</v>
      </c>
      <c r="D107" s="698"/>
      <c r="E107" s="695"/>
      <c r="F107" s="665"/>
      <c r="G107" s="2"/>
      <c r="H107" s="2"/>
      <c r="I107" s="26" t="s">
        <v>19572</v>
      </c>
      <c r="J107" s="26" t="s">
        <v>19573</v>
      </c>
      <c r="K107" s="2"/>
      <c r="L107" s="2"/>
      <c r="M107" s="9"/>
      <c r="N107" s="9"/>
      <c r="O107" s="9"/>
      <c r="P107" s="9"/>
      <c r="Q107" s="9"/>
      <c r="R107" s="9"/>
      <c r="S107" s="9"/>
      <c r="T107" s="9"/>
      <c r="U107" s="9"/>
      <c r="V107" s="9"/>
      <c r="W107" s="9"/>
      <c r="X107" s="9"/>
      <c r="Y107" s="9"/>
      <c r="Z107" s="9"/>
    </row>
    <row r="108" spans="1:26" ht="16.5" customHeight="1">
      <c r="A108" s="665"/>
      <c r="B108" s="665"/>
      <c r="C108" s="440">
        <v>9</v>
      </c>
      <c r="D108" s="698"/>
      <c r="E108" s="695"/>
      <c r="F108" s="665"/>
      <c r="G108" s="2"/>
      <c r="H108" s="2"/>
      <c r="I108" s="26" t="s">
        <v>19575</v>
      </c>
      <c r="J108" s="26" t="s">
        <v>19576</v>
      </c>
      <c r="K108" s="2"/>
      <c r="L108" s="2"/>
      <c r="M108" s="9"/>
      <c r="N108" s="9"/>
      <c r="O108" s="9"/>
      <c r="P108" s="9"/>
      <c r="Q108" s="9"/>
      <c r="R108" s="9"/>
      <c r="S108" s="9"/>
      <c r="T108" s="9"/>
      <c r="U108" s="9"/>
      <c r="V108" s="9"/>
      <c r="W108" s="9"/>
      <c r="X108" s="9"/>
      <c r="Y108" s="9"/>
      <c r="Z108" s="9"/>
    </row>
    <row r="109" spans="1:26" ht="16.5" customHeight="1">
      <c r="A109" s="665"/>
      <c r="B109" s="665"/>
      <c r="C109" s="440">
        <v>10</v>
      </c>
      <c r="D109" s="698"/>
      <c r="E109" s="695"/>
      <c r="F109" s="666"/>
      <c r="G109" s="2"/>
      <c r="H109" s="2"/>
      <c r="I109" s="26" t="s">
        <v>19579</v>
      </c>
      <c r="J109" s="26" t="s">
        <v>19580</v>
      </c>
      <c r="K109" s="2"/>
      <c r="L109" s="2"/>
      <c r="M109" s="9"/>
      <c r="N109" s="9"/>
      <c r="O109" s="9"/>
      <c r="P109" s="9"/>
      <c r="Q109" s="9"/>
      <c r="R109" s="9"/>
      <c r="S109" s="9"/>
      <c r="T109" s="9"/>
      <c r="U109" s="9"/>
      <c r="V109" s="9"/>
      <c r="W109" s="9"/>
      <c r="X109" s="9"/>
      <c r="Y109" s="9"/>
      <c r="Z109" s="9"/>
    </row>
    <row r="110" spans="1:26" ht="16.5" customHeight="1">
      <c r="A110" s="665"/>
      <c r="B110" s="665"/>
      <c r="C110" s="440">
        <v>11</v>
      </c>
      <c r="D110" s="698"/>
      <c r="E110" s="695"/>
      <c r="F110" s="735" t="s">
        <v>19581</v>
      </c>
      <c r="G110" s="2"/>
      <c r="H110" s="2"/>
      <c r="I110" s="26" t="s">
        <v>19582</v>
      </c>
      <c r="J110" s="26" t="s">
        <v>19583</v>
      </c>
      <c r="K110" s="2"/>
      <c r="L110" s="2"/>
      <c r="M110" s="9"/>
      <c r="N110" s="9"/>
      <c r="O110" s="9"/>
      <c r="P110" s="9"/>
      <c r="Q110" s="9"/>
      <c r="R110" s="9"/>
      <c r="S110" s="9"/>
      <c r="T110" s="9"/>
      <c r="U110" s="9"/>
      <c r="V110" s="9"/>
      <c r="W110" s="9"/>
      <c r="X110" s="9"/>
      <c r="Y110" s="9"/>
      <c r="Z110" s="9"/>
    </row>
    <row r="111" spans="1:26" ht="16.5" customHeight="1">
      <c r="A111" s="665"/>
      <c r="B111" s="665"/>
      <c r="C111" s="440">
        <v>12</v>
      </c>
      <c r="D111" s="698"/>
      <c r="E111" s="695"/>
      <c r="F111" s="665"/>
      <c r="G111" s="2"/>
      <c r="H111" s="2"/>
      <c r="I111" s="26" t="s">
        <v>19586</v>
      </c>
      <c r="J111" s="26" t="s">
        <v>19569</v>
      </c>
      <c r="K111" s="2"/>
      <c r="L111" s="2"/>
      <c r="M111" s="9"/>
      <c r="N111" s="9"/>
      <c r="O111" s="9"/>
      <c r="P111" s="9"/>
      <c r="Q111" s="9"/>
      <c r="R111" s="9"/>
      <c r="S111" s="9"/>
      <c r="T111" s="9"/>
      <c r="U111" s="9"/>
      <c r="V111" s="9"/>
      <c r="W111" s="9"/>
      <c r="X111" s="9"/>
      <c r="Y111" s="9"/>
      <c r="Z111" s="9"/>
    </row>
    <row r="112" spans="1:26" ht="16.5" customHeight="1">
      <c r="A112" s="665"/>
      <c r="B112" s="665"/>
      <c r="C112" s="440">
        <v>13</v>
      </c>
      <c r="D112" s="698"/>
      <c r="E112" s="695"/>
      <c r="F112" s="665"/>
      <c r="G112" s="2"/>
      <c r="H112" s="2"/>
      <c r="I112" s="26" t="s">
        <v>19588</v>
      </c>
      <c r="J112" s="26" t="s">
        <v>19571</v>
      </c>
      <c r="K112" s="2"/>
      <c r="L112" s="2"/>
      <c r="M112" s="9"/>
      <c r="N112" s="9"/>
      <c r="O112" s="9"/>
      <c r="P112" s="9"/>
      <c r="Q112" s="9"/>
      <c r="R112" s="9"/>
      <c r="S112" s="9"/>
      <c r="T112" s="9"/>
      <c r="U112" s="9"/>
      <c r="V112" s="9"/>
      <c r="W112" s="9"/>
      <c r="X112" s="9"/>
      <c r="Y112" s="9"/>
      <c r="Z112" s="9"/>
    </row>
    <row r="113" spans="1:26" ht="16.5" customHeight="1">
      <c r="A113" s="665"/>
      <c r="B113" s="665"/>
      <c r="C113" s="440">
        <v>14</v>
      </c>
      <c r="D113" s="698"/>
      <c r="E113" s="695"/>
      <c r="F113" s="665"/>
      <c r="G113" s="2"/>
      <c r="H113" s="2"/>
      <c r="I113" s="26" t="s">
        <v>19591</v>
      </c>
      <c r="J113" s="26" t="s">
        <v>19573</v>
      </c>
      <c r="K113" s="2"/>
      <c r="L113" s="2"/>
      <c r="M113" s="9"/>
      <c r="N113" s="9"/>
      <c r="O113" s="9"/>
      <c r="P113" s="9"/>
      <c r="Q113" s="9"/>
      <c r="R113" s="9"/>
      <c r="S113" s="9"/>
      <c r="T113" s="9"/>
      <c r="U113" s="9"/>
      <c r="V113" s="9"/>
      <c r="W113" s="9"/>
      <c r="X113" s="9"/>
      <c r="Y113" s="9"/>
      <c r="Z113" s="9"/>
    </row>
    <row r="114" spans="1:26" ht="16.5" customHeight="1">
      <c r="A114" s="665"/>
      <c r="B114" s="665"/>
      <c r="C114" s="440">
        <v>15</v>
      </c>
      <c r="D114" s="698"/>
      <c r="E114" s="695"/>
      <c r="F114" s="665"/>
      <c r="G114" s="2"/>
      <c r="H114" s="2"/>
      <c r="I114" s="26" t="s">
        <v>19592</v>
      </c>
      <c r="J114" s="26" t="s">
        <v>19593</v>
      </c>
      <c r="K114" s="2"/>
      <c r="L114" s="2"/>
      <c r="M114" s="9"/>
      <c r="N114" s="9"/>
      <c r="O114" s="9"/>
      <c r="P114" s="9"/>
      <c r="Q114" s="9"/>
      <c r="R114" s="9"/>
      <c r="S114" s="9"/>
      <c r="T114" s="9"/>
      <c r="U114" s="9"/>
      <c r="V114" s="9"/>
      <c r="W114" s="9"/>
      <c r="X114" s="9"/>
      <c r="Y114" s="9"/>
      <c r="Z114" s="9"/>
    </row>
    <row r="115" spans="1:26" ht="16.5" customHeight="1">
      <c r="A115" s="666"/>
      <c r="B115" s="666"/>
      <c r="C115" s="440">
        <v>16</v>
      </c>
      <c r="D115" s="680"/>
      <c r="E115" s="682"/>
      <c r="F115" s="666"/>
      <c r="G115" s="2"/>
      <c r="H115" s="2"/>
      <c r="I115" s="26" t="s">
        <v>19595</v>
      </c>
      <c r="J115" s="26" t="s">
        <v>19596</v>
      </c>
      <c r="K115" s="2"/>
      <c r="L115" s="2"/>
      <c r="M115" s="9"/>
      <c r="N115" s="9"/>
      <c r="O115" s="9"/>
      <c r="P115" s="9"/>
      <c r="Q115" s="9"/>
      <c r="R115" s="9"/>
      <c r="S115" s="9"/>
      <c r="T115" s="9"/>
      <c r="U115" s="9"/>
      <c r="V115" s="9"/>
      <c r="W115" s="9"/>
      <c r="X115" s="9"/>
      <c r="Y115" s="9"/>
      <c r="Z115" s="9"/>
    </row>
    <row r="116" spans="1:26" ht="16.5" customHeight="1">
      <c r="A116" s="840" t="s">
        <v>19598</v>
      </c>
      <c r="B116" s="704"/>
      <c r="C116" s="704"/>
      <c r="D116" s="704"/>
      <c r="E116" s="704"/>
      <c r="F116" s="704"/>
      <c r="G116" s="704"/>
      <c r="H116" s="704"/>
      <c r="I116" s="704"/>
      <c r="J116" s="704"/>
      <c r="K116" s="704"/>
      <c r="L116" s="688"/>
      <c r="M116" s="9"/>
      <c r="N116" s="9"/>
      <c r="O116" s="9"/>
      <c r="P116" s="9"/>
      <c r="Q116" s="9"/>
      <c r="R116" s="9"/>
      <c r="S116" s="9"/>
      <c r="T116" s="9"/>
      <c r="U116" s="9"/>
      <c r="V116" s="9"/>
      <c r="W116" s="9"/>
      <c r="X116" s="9"/>
      <c r="Y116" s="9"/>
      <c r="Z116" s="9"/>
    </row>
    <row r="117" spans="1:26" ht="16.5" customHeight="1">
      <c r="A117" s="756"/>
      <c r="B117" s="865">
        <v>18011</v>
      </c>
      <c r="C117" s="440">
        <v>1</v>
      </c>
      <c r="D117" s="866" t="s">
        <v>19601</v>
      </c>
      <c r="E117" s="679"/>
      <c r="F117" s="544" t="s">
        <v>19367</v>
      </c>
      <c r="G117" s="35" t="s">
        <v>17291</v>
      </c>
      <c r="H117" s="35" t="s">
        <v>17299</v>
      </c>
      <c r="I117" s="35" t="s">
        <v>15090</v>
      </c>
      <c r="J117" s="35" t="s">
        <v>15473</v>
      </c>
      <c r="K117" s="35"/>
      <c r="L117" s="35"/>
      <c r="M117" s="9"/>
      <c r="N117" s="9"/>
      <c r="O117" s="9"/>
      <c r="P117" s="9"/>
      <c r="Q117" s="9"/>
      <c r="R117" s="9"/>
      <c r="S117" s="9"/>
      <c r="T117" s="9"/>
      <c r="U117" s="9"/>
      <c r="V117" s="9"/>
      <c r="W117" s="9"/>
      <c r="X117" s="9"/>
      <c r="Y117" s="9"/>
      <c r="Z117" s="9"/>
    </row>
    <row r="118" spans="1:26" ht="16.5" customHeight="1">
      <c r="A118" s="665"/>
      <c r="B118" s="665"/>
      <c r="C118" s="440">
        <v>2</v>
      </c>
      <c r="D118" s="698"/>
      <c r="E118" s="695"/>
      <c r="F118" s="667" t="s">
        <v>19371</v>
      </c>
      <c r="G118" s="35"/>
      <c r="H118" s="35"/>
      <c r="I118" s="35" t="s">
        <v>13006</v>
      </c>
      <c r="J118" s="35" t="s">
        <v>14698</v>
      </c>
      <c r="K118" s="35"/>
      <c r="L118" s="35"/>
      <c r="M118" s="9"/>
      <c r="N118" s="9"/>
      <c r="O118" s="9"/>
      <c r="P118" s="9"/>
      <c r="Q118" s="9"/>
      <c r="R118" s="9"/>
      <c r="S118" s="9"/>
      <c r="T118" s="9"/>
      <c r="U118" s="9"/>
      <c r="V118" s="9"/>
      <c r="W118" s="9"/>
      <c r="X118" s="9"/>
      <c r="Y118" s="9"/>
      <c r="Z118" s="9"/>
    </row>
    <row r="119" spans="1:26" ht="16.5" customHeight="1">
      <c r="A119" s="665"/>
      <c r="B119" s="665"/>
      <c r="C119" s="440">
        <v>3</v>
      </c>
      <c r="D119" s="698"/>
      <c r="E119" s="695"/>
      <c r="F119" s="666"/>
      <c r="G119" s="35"/>
      <c r="H119" s="35"/>
      <c r="I119" s="35" t="s">
        <v>13108</v>
      </c>
      <c r="J119" s="35" t="s">
        <v>14730</v>
      </c>
      <c r="K119" s="35"/>
      <c r="L119" s="35"/>
      <c r="M119" s="9"/>
      <c r="N119" s="9"/>
      <c r="O119" s="9"/>
      <c r="P119" s="9"/>
      <c r="Q119" s="9"/>
      <c r="R119" s="9"/>
      <c r="S119" s="9"/>
      <c r="T119" s="9"/>
      <c r="U119" s="9"/>
      <c r="V119" s="9"/>
      <c r="W119" s="9"/>
      <c r="X119" s="9"/>
      <c r="Y119" s="9"/>
      <c r="Z119" s="9"/>
    </row>
    <row r="120" spans="1:26" ht="16.5" customHeight="1">
      <c r="A120" s="665"/>
      <c r="B120" s="665"/>
      <c r="C120" s="440">
        <v>4</v>
      </c>
      <c r="D120" s="698"/>
      <c r="E120" s="695"/>
      <c r="F120" s="35" t="s">
        <v>19378</v>
      </c>
      <c r="G120" s="35"/>
      <c r="H120" s="35"/>
      <c r="I120" s="35" t="s">
        <v>15367</v>
      </c>
      <c r="J120" s="35" t="s">
        <v>15368</v>
      </c>
      <c r="K120" s="35"/>
      <c r="L120" s="35"/>
      <c r="M120" s="9"/>
      <c r="N120" s="9"/>
      <c r="O120" s="9"/>
      <c r="P120" s="9"/>
      <c r="Q120" s="9"/>
      <c r="R120" s="9"/>
      <c r="S120" s="9"/>
      <c r="T120" s="9"/>
      <c r="U120" s="9"/>
      <c r="V120" s="9"/>
      <c r="W120" s="9"/>
      <c r="X120" s="9"/>
      <c r="Y120" s="9"/>
      <c r="Z120" s="9"/>
    </row>
    <row r="121" spans="1:26" ht="16.5" customHeight="1">
      <c r="A121" s="665"/>
      <c r="B121" s="665"/>
      <c r="C121" s="440">
        <v>5</v>
      </c>
      <c r="D121" s="698"/>
      <c r="E121" s="695"/>
      <c r="F121" s="735" t="s">
        <v>19604</v>
      </c>
      <c r="G121" s="440"/>
      <c r="H121" s="440"/>
      <c r="I121" s="26" t="s">
        <v>19605</v>
      </c>
      <c r="J121" s="26" t="s">
        <v>19606</v>
      </c>
      <c r="K121" s="2"/>
      <c r="L121" s="2"/>
      <c r="M121" s="9"/>
      <c r="N121" s="9"/>
      <c r="O121" s="9"/>
      <c r="P121" s="9"/>
      <c r="Q121" s="9"/>
      <c r="R121" s="9"/>
      <c r="S121" s="9"/>
      <c r="T121" s="9"/>
      <c r="U121" s="9"/>
      <c r="V121" s="9"/>
      <c r="W121" s="9"/>
      <c r="X121" s="9"/>
      <c r="Y121" s="9"/>
      <c r="Z121" s="9"/>
    </row>
    <row r="122" spans="1:26" ht="16.5" customHeight="1">
      <c r="A122" s="665"/>
      <c r="B122" s="665"/>
      <c r="C122" s="440">
        <v>6</v>
      </c>
      <c r="D122" s="698"/>
      <c r="E122" s="695"/>
      <c r="F122" s="665"/>
      <c r="G122" s="2"/>
      <c r="H122" s="2"/>
      <c r="I122" s="26" t="s">
        <v>19609</v>
      </c>
      <c r="J122" s="26" t="s">
        <v>19610</v>
      </c>
      <c r="K122" s="2"/>
      <c r="L122" s="2"/>
      <c r="M122" s="9"/>
      <c r="N122" s="9"/>
      <c r="O122" s="9"/>
      <c r="P122" s="9"/>
      <c r="Q122" s="9"/>
      <c r="R122" s="9"/>
      <c r="S122" s="9"/>
      <c r="T122" s="9"/>
      <c r="U122" s="9"/>
      <c r="V122" s="9"/>
      <c r="W122" s="9"/>
      <c r="X122" s="9"/>
      <c r="Y122" s="9"/>
      <c r="Z122" s="9"/>
    </row>
    <row r="123" spans="1:26" ht="16.5" customHeight="1">
      <c r="A123" s="665"/>
      <c r="B123" s="665"/>
      <c r="C123" s="440">
        <v>7</v>
      </c>
      <c r="D123" s="698"/>
      <c r="E123" s="695"/>
      <c r="F123" s="665"/>
      <c r="G123" s="2"/>
      <c r="H123" s="2"/>
      <c r="I123" s="26" t="s">
        <v>19612</v>
      </c>
      <c r="J123" s="26" t="s">
        <v>19613</v>
      </c>
      <c r="K123" s="2"/>
      <c r="L123" s="2"/>
      <c r="M123" s="9"/>
      <c r="N123" s="9"/>
      <c r="O123" s="9"/>
      <c r="P123" s="9"/>
      <c r="Q123" s="9"/>
      <c r="R123" s="9"/>
      <c r="S123" s="9"/>
      <c r="T123" s="9"/>
      <c r="U123" s="9"/>
      <c r="V123" s="9"/>
      <c r="W123" s="9"/>
      <c r="X123" s="9"/>
      <c r="Y123" s="9"/>
      <c r="Z123" s="9"/>
    </row>
    <row r="124" spans="1:26" ht="16.5" customHeight="1">
      <c r="A124" s="665"/>
      <c r="B124" s="665"/>
      <c r="C124" s="440">
        <v>8</v>
      </c>
      <c r="D124" s="698"/>
      <c r="E124" s="695"/>
      <c r="F124" s="666"/>
      <c r="G124" s="2"/>
      <c r="H124" s="2"/>
      <c r="I124" s="26" t="s">
        <v>19615</v>
      </c>
      <c r="J124" s="26" t="s">
        <v>19616</v>
      </c>
      <c r="K124" s="2"/>
      <c r="L124" s="2"/>
      <c r="M124" s="9"/>
      <c r="N124" s="9"/>
      <c r="O124" s="9"/>
      <c r="P124" s="9"/>
      <c r="Q124" s="9"/>
      <c r="R124" s="9"/>
      <c r="S124" s="9"/>
      <c r="T124" s="9"/>
      <c r="U124" s="9"/>
      <c r="V124" s="9"/>
      <c r="W124" s="9"/>
      <c r="X124" s="9"/>
      <c r="Y124" s="9"/>
      <c r="Z124" s="9"/>
    </row>
    <row r="125" spans="1:26" ht="16.5" customHeight="1">
      <c r="A125" s="665"/>
      <c r="B125" s="665"/>
      <c r="C125" s="440">
        <v>9</v>
      </c>
      <c r="D125" s="698"/>
      <c r="E125" s="695"/>
      <c r="F125" s="735" t="s">
        <v>19618</v>
      </c>
      <c r="G125" s="2"/>
      <c r="H125" s="2"/>
      <c r="I125" s="26" t="s">
        <v>19620</v>
      </c>
      <c r="J125" s="26" t="s">
        <v>19621</v>
      </c>
      <c r="K125" s="2"/>
      <c r="L125" s="2"/>
      <c r="M125" s="9"/>
      <c r="N125" s="9"/>
      <c r="O125" s="9"/>
      <c r="P125" s="9"/>
      <c r="Q125" s="9"/>
      <c r="R125" s="9"/>
      <c r="S125" s="9"/>
      <c r="T125" s="9"/>
      <c r="U125" s="9"/>
      <c r="V125" s="9"/>
      <c r="W125" s="9"/>
      <c r="X125" s="9"/>
      <c r="Y125" s="9"/>
      <c r="Z125" s="9"/>
    </row>
    <row r="126" spans="1:26" ht="16.5" customHeight="1">
      <c r="A126" s="665"/>
      <c r="B126" s="665"/>
      <c r="C126" s="440">
        <v>10</v>
      </c>
      <c r="D126" s="698"/>
      <c r="E126" s="695"/>
      <c r="F126" s="665"/>
      <c r="G126" s="2"/>
      <c r="H126" s="2"/>
      <c r="I126" s="26" t="s">
        <v>19622</v>
      </c>
      <c r="J126" s="26" t="s">
        <v>19610</v>
      </c>
      <c r="K126" s="2"/>
      <c r="L126" s="2"/>
      <c r="M126" s="9"/>
      <c r="N126" s="9"/>
      <c r="O126" s="9"/>
      <c r="P126" s="9"/>
      <c r="Q126" s="9"/>
      <c r="R126" s="9"/>
      <c r="S126" s="9"/>
      <c r="T126" s="9"/>
      <c r="U126" s="9"/>
      <c r="V126" s="9"/>
      <c r="W126" s="9"/>
      <c r="X126" s="9"/>
      <c r="Y126" s="9"/>
      <c r="Z126" s="9"/>
    </row>
    <row r="127" spans="1:26" ht="16.5" customHeight="1">
      <c r="A127" s="665"/>
      <c r="B127" s="665"/>
      <c r="C127" s="440">
        <v>11</v>
      </c>
      <c r="D127" s="698"/>
      <c r="E127" s="695"/>
      <c r="F127" s="665"/>
      <c r="G127" s="2"/>
      <c r="H127" s="2"/>
      <c r="I127" s="26" t="s">
        <v>19623</v>
      </c>
      <c r="J127" s="26" t="s">
        <v>19613</v>
      </c>
      <c r="K127" s="2"/>
      <c r="L127" s="2"/>
      <c r="M127" s="9"/>
      <c r="N127" s="9"/>
      <c r="O127" s="9"/>
      <c r="P127" s="9"/>
      <c r="Q127" s="9"/>
      <c r="R127" s="9"/>
      <c r="S127" s="9"/>
      <c r="T127" s="9"/>
      <c r="U127" s="9"/>
      <c r="V127" s="9"/>
      <c r="W127" s="9"/>
      <c r="X127" s="9"/>
      <c r="Y127" s="9"/>
      <c r="Z127" s="9"/>
    </row>
    <row r="128" spans="1:26" ht="16.5" customHeight="1">
      <c r="A128" s="666"/>
      <c r="B128" s="666"/>
      <c r="C128" s="440">
        <v>12</v>
      </c>
      <c r="D128" s="680"/>
      <c r="E128" s="682"/>
      <c r="F128" s="666"/>
      <c r="G128" s="2"/>
      <c r="H128" s="2"/>
      <c r="I128" s="26" t="s">
        <v>19626</v>
      </c>
      <c r="J128" s="26" t="s">
        <v>19627</v>
      </c>
      <c r="K128" s="2"/>
      <c r="L128" s="2"/>
      <c r="M128" s="9"/>
      <c r="N128" s="9"/>
      <c r="O128" s="9"/>
      <c r="P128" s="9"/>
      <c r="Q128" s="9"/>
      <c r="R128" s="9"/>
      <c r="S128" s="9"/>
      <c r="T128" s="9"/>
      <c r="U128" s="9"/>
      <c r="V128" s="9"/>
      <c r="W128" s="9"/>
      <c r="X128" s="9"/>
      <c r="Y128" s="9"/>
      <c r="Z128" s="9"/>
    </row>
    <row r="129" spans="1:26" ht="16.5" customHeight="1">
      <c r="A129" s="840" t="s">
        <v>19629</v>
      </c>
      <c r="B129" s="704"/>
      <c r="C129" s="704"/>
      <c r="D129" s="704"/>
      <c r="E129" s="704"/>
      <c r="F129" s="704"/>
      <c r="G129" s="704"/>
      <c r="H129" s="704"/>
      <c r="I129" s="704"/>
      <c r="J129" s="704"/>
      <c r="K129" s="704"/>
      <c r="L129" s="688"/>
      <c r="M129" s="9"/>
      <c r="N129" s="9"/>
      <c r="O129" s="9"/>
      <c r="P129" s="9"/>
      <c r="Q129" s="9"/>
      <c r="R129" s="9"/>
      <c r="S129" s="9"/>
      <c r="T129" s="9"/>
      <c r="U129" s="9"/>
      <c r="V129" s="9"/>
      <c r="W129" s="9"/>
      <c r="X129" s="9"/>
      <c r="Y129" s="9"/>
      <c r="Z129" s="9"/>
    </row>
    <row r="130" spans="1:26" ht="16.5" customHeight="1">
      <c r="A130" s="756"/>
      <c r="B130" s="865">
        <v>18012</v>
      </c>
      <c r="C130" s="440">
        <v>1</v>
      </c>
      <c r="D130" s="866" t="s">
        <v>19631</v>
      </c>
      <c r="E130" s="679"/>
      <c r="F130" s="544" t="s">
        <v>19367</v>
      </c>
      <c r="G130" s="35" t="s">
        <v>17291</v>
      </c>
      <c r="H130" s="35" t="s">
        <v>17299</v>
      </c>
      <c r="I130" s="35" t="s">
        <v>15090</v>
      </c>
      <c r="J130" s="35" t="s">
        <v>15473</v>
      </c>
      <c r="K130" s="35"/>
      <c r="L130" s="35"/>
      <c r="M130" s="9"/>
      <c r="N130" s="9"/>
      <c r="O130" s="9"/>
      <c r="P130" s="9"/>
      <c r="Q130" s="9"/>
      <c r="R130" s="9"/>
      <c r="S130" s="9"/>
      <c r="T130" s="9"/>
      <c r="U130" s="9"/>
      <c r="V130" s="9"/>
      <c r="W130" s="9"/>
      <c r="X130" s="9"/>
      <c r="Y130" s="9"/>
      <c r="Z130" s="9"/>
    </row>
    <row r="131" spans="1:26" ht="16.5" customHeight="1">
      <c r="A131" s="665"/>
      <c r="B131" s="665"/>
      <c r="C131" s="440">
        <v>2</v>
      </c>
      <c r="D131" s="698"/>
      <c r="E131" s="695"/>
      <c r="F131" s="667" t="s">
        <v>19371</v>
      </c>
      <c r="G131" s="35"/>
      <c r="H131" s="35"/>
      <c r="I131" s="35" t="s">
        <v>13006</v>
      </c>
      <c r="J131" s="35" t="s">
        <v>14698</v>
      </c>
      <c r="K131" s="35"/>
      <c r="L131" s="35"/>
      <c r="M131" s="9"/>
      <c r="N131" s="9"/>
      <c r="O131" s="9"/>
      <c r="P131" s="9"/>
      <c r="Q131" s="9"/>
      <c r="R131" s="9"/>
      <c r="S131" s="9"/>
      <c r="T131" s="9"/>
      <c r="U131" s="9"/>
      <c r="V131" s="9"/>
      <c r="W131" s="9"/>
      <c r="X131" s="9"/>
      <c r="Y131" s="9"/>
      <c r="Z131" s="9"/>
    </row>
    <row r="132" spans="1:26" ht="16.5" customHeight="1">
      <c r="A132" s="665"/>
      <c r="B132" s="665"/>
      <c r="C132" s="440">
        <v>3</v>
      </c>
      <c r="D132" s="698"/>
      <c r="E132" s="695"/>
      <c r="F132" s="666"/>
      <c r="G132" s="35"/>
      <c r="H132" s="35"/>
      <c r="I132" s="35" t="s">
        <v>13108</v>
      </c>
      <c r="J132" s="35" t="s">
        <v>14730</v>
      </c>
      <c r="K132" s="35"/>
      <c r="L132" s="35"/>
      <c r="M132" s="9"/>
      <c r="N132" s="9"/>
      <c r="O132" s="9"/>
      <c r="P132" s="9"/>
      <c r="Q132" s="9"/>
      <c r="R132" s="9"/>
      <c r="S132" s="9"/>
      <c r="T132" s="9"/>
      <c r="U132" s="9"/>
      <c r="V132" s="9"/>
      <c r="W132" s="9"/>
      <c r="X132" s="9"/>
      <c r="Y132" s="9"/>
      <c r="Z132" s="9"/>
    </row>
    <row r="133" spans="1:26" ht="16.5" customHeight="1">
      <c r="A133" s="665"/>
      <c r="B133" s="665"/>
      <c r="C133" s="440">
        <v>4</v>
      </c>
      <c r="D133" s="698"/>
      <c r="E133" s="695"/>
      <c r="F133" s="35" t="s">
        <v>19378</v>
      </c>
      <c r="G133" s="35"/>
      <c r="H133" s="35"/>
      <c r="I133" s="35" t="s">
        <v>15367</v>
      </c>
      <c r="J133" s="35" t="s">
        <v>15368</v>
      </c>
      <c r="K133" s="35"/>
      <c r="L133" s="35"/>
      <c r="M133" s="9"/>
      <c r="N133" s="9"/>
      <c r="O133" s="9"/>
      <c r="P133" s="9"/>
      <c r="Q133" s="9"/>
      <c r="R133" s="9"/>
      <c r="S133" s="9"/>
      <c r="T133" s="9"/>
      <c r="U133" s="9"/>
      <c r="V133" s="9"/>
      <c r="W133" s="9"/>
      <c r="X133" s="9"/>
      <c r="Y133" s="9"/>
      <c r="Z133" s="9"/>
    </row>
    <row r="134" spans="1:26" ht="16.5" customHeight="1">
      <c r="A134" s="666"/>
      <c r="B134" s="666"/>
      <c r="C134" s="440">
        <v>5</v>
      </c>
      <c r="D134" s="680"/>
      <c r="E134" s="682"/>
      <c r="F134" s="26" t="s">
        <v>19631</v>
      </c>
      <c r="G134" s="440"/>
      <c r="H134" s="440"/>
      <c r="I134" s="26" t="s">
        <v>19636</v>
      </c>
      <c r="J134" s="26" t="s">
        <v>19637</v>
      </c>
      <c r="K134" s="2"/>
      <c r="L134" s="2"/>
      <c r="M134" s="9"/>
      <c r="N134" s="9"/>
      <c r="O134" s="9"/>
      <c r="P134" s="9"/>
      <c r="Q134" s="9"/>
      <c r="R134" s="9"/>
      <c r="S134" s="9"/>
      <c r="T134" s="9"/>
      <c r="U134" s="9"/>
      <c r="V134" s="9"/>
      <c r="W134" s="9"/>
      <c r="X134" s="9"/>
      <c r="Y134" s="9"/>
      <c r="Z134" s="9"/>
    </row>
    <row r="135" spans="1:26" ht="16.5" customHeight="1">
      <c r="A135" s="840" t="s">
        <v>19640</v>
      </c>
      <c r="B135" s="704"/>
      <c r="C135" s="704"/>
      <c r="D135" s="704"/>
      <c r="E135" s="704"/>
      <c r="F135" s="704"/>
      <c r="G135" s="704"/>
      <c r="H135" s="704"/>
      <c r="I135" s="704"/>
      <c r="J135" s="704"/>
      <c r="K135" s="704"/>
      <c r="L135" s="688"/>
      <c r="M135" s="9"/>
      <c r="N135" s="9"/>
      <c r="O135" s="9"/>
      <c r="P135" s="9"/>
      <c r="Q135" s="9"/>
      <c r="R135" s="9"/>
      <c r="S135" s="9"/>
      <c r="T135" s="9"/>
      <c r="U135" s="9"/>
      <c r="V135" s="9"/>
      <c r="W135" s="9"/>
      <c r="X135" s="9"/>
      <c r="Y135" s="9"/>
      <c r="Z135" s="9"/>
    </row>
    <row r="136" spans="1:26" ht="16.5" customHeight="1">
      <c r="A136" s="756"/>
      <c r="B136" s="865">
        <v>18013</v>
      </c>
      <c r="C136" s="440">
        <v>1</v>
      </c>
      <c r="D136" s="866" t="s">
        <v>19641</v>
      </c>
      <c r="E136" s="679"/>
      <c r="F136" s="544" t="s">
        <v>19367</v>
      </c>
      <c r="G136" s="35" t="s">
        <v>17291</v>
      </c>
      <c r="H136" s="35" t="s">
        <v>17299</v>
      </c>
      <c r="I136" s="35" t="s">
        <v>15090</v>
      </c>
      <c r="J136" s="35" t="s">
        <v>15473</v>
      </c>
      <c r="K136" s="35"/>
      <c r="L136" s="35"/>
      <c r="M136" s="9"/>
      <c r="N136" s="9"/>
      <c r="O136" s="9"/>
      <c r="P136" s="9"/>
      <c r="Q136" s="9"/>
      <c r="R136" s="9"/>
      <c r="S136" s="9"/>
      <c r="T136" s="9"/>
      <c r="U136" s="9"/>
      <c r="V136" s="9"/>
      <c r="W136" s="9"/>
      <c r="X136" s="9"/>
      <c r="Y136" s="9"/>
      <c r="Z136" s="9"/>
    </row>
    <row r="137" spans="1:26" ht="16.5" customHeight="1">
      <c r="A137" s="665"/>
      <c r="B137" s="665"/>
      <c r="C137" s="440">
        <v>2</v>
      </c>
      <c r="D137" s="698"/>
      <c r="E137" s="695"/>
      <c r="F137" s="667" t="s">
        <v>19371</v>
      </c>
      <c r="G137" s="35"/>
      <c r="H137" s="35"/>
      <c r="I137" s="35" t="s">
        <v>13006</v>
      </c>
      <c r="J137" s="35" t="s">
        <v>14698</v>
      </c>
      <c r="K137" s="35"/>
      <c r="L137" s="35"/>
      <c r="M137" s="9"/>
      <c r="N137" s="9"/>
      <c r="O137" s="9"/>
      <c r="P137" s="9"/>
      <c r="Q137" s="9"/>
      <c r="R137" s="9"/>
      <c r="S137" s="9"/>
      <c r="T137" s="9"/>
      <c r="U137" s="9"/>
      <c r="V137" s="9"/>
      <c r="W137" s="9"/>
      <c r="X137" s="9"/>
      <c r="Y137" s="9"/>
      <c r="Z137" s="9"/>
    </row>
    <row r="138" spans="1:26" ht="16.5" customHeight="1">
      <c r="A138" s="665"/>
      <c r="B138" s="665"/>
      <c r="C138" s="440">
        <v>3</v>
      </c>
      <c r="D138" s="698"/>
      <c r="E138" s="695"/>
      <c r="F138" s="666"/>
      <c r="G138" s="35"/>
      <c r="H138" s="35"/>
      <c r="I138" s="35" t="s">
        <v>13108</v>
      </c>
      <c r="J138" s="35" t="s">
        <v>14730</v>
      </c>
      <c r="K138" s="35"/>
      <c r="L138" s="35"/>
      <c r="M138" s="9"/>
      <c r="N138" s="9"/>
      <c r="O138" s="9"/>
      <c r="P138" s="9"/>
      <c r="Q138" s="9"/>
      <c r="R138" s="9"/>
      <c r="S138" s="9"/>
      <c r="T138" s="9"/>
      <c r="U138" s="9"/>
      <c r="V138" s="9"/>
      <c r="W138" s="9"/>
      <c r="X138" s="9"/>
      <c r="Y138" s="9"/>
      <c r="Z138" s="9"/>
    </row>
    <row r="139" spans="1:26" ht="16.5" customHeight="1">
      <c r="A139" s="665"/>
      <c r="B139" s="665"/>
      <c r="C139" s="440">
        <v>4</v>
      </c>
      <c r="D139" s="698"/>
      <c r="E139" s="695"/>
      <c r="F139" s="35" t="s">
        <v>19378</v>
      </c>
      <c r="G139" s="35"/>
      <c r="H139" s="35"/>
      <c r="I139" s="35" t="s">
        <v>15367</v>
      </c>
      <c r="J139" s="35" t="s">
        <v>15368</v>
      </c>
      <c r="K139" s="35"/>
      <c r="L139" s="35"/>
      <c r="M139" s="9"/>
      <c r="N139" s="9"/>
      <c r="O139" s="9"/>
      <c r="P139" s="9"/>
      <c r="Q139" s="9"/>
      <c r="R139" s="9"/>
      <c r="S139" s="9"/>
      <c r="T139" s="9"/>
      <c r="U139" s="9"/>
      <c r="V139" s="9"/>
      <c r="W139" s="9"/>
      <c r="X139" s="9"/>
      <c r="Y139" s="9"/>
      <c r="Z139" s="9"/>
    </row>
    <row r="140" spans="1:26" ht="16.5" customHeight="1">
      <c r="A140" s="665"/>
      <c r="B140" s="665"/>
      <c r="C140" s="440">
        <v>5</v>
      </c>
      <c r="D140" s="698"/>
      <c r="E140" s="695"/>
      <c r="F140" s="735" t="s">
        <v>19647</v>
      </c>
      <c r="G140" s="440"/>
      <c r="H140" s="440"/>
      <c r="I140" s="26" t="s">
        <v>19648</v>
      </c>
      <c r="J140" s="26" t="s">
        <v>19649</v>
      </c>
      <c r="K140" s="2"/>
      <c r="L140" s="2"/>
      <c r="M140" s="9"/>
      <c r="N140" s="9"/>
      <c r="O140" s="9"/>
      <c r="P140" s="9"/>
      <c r="Q140" s="9"/>
      <c r="R140" s="9"/>
      <c r="S140" s="9"/>
      <c r="T140" s="9"/>
      <c r="U140" s="9"/>
      <c r="V140" s="9"/>
      <c r="W140" s="9"/>
      <c r="X140" s="9"/>
      <c r="Y140" s="9"/>
      <c r="Z140" s="9"/>
    </row>
    <row r="141" spans="1:26" ht="16.5" customHeight="1">
      <c r="A141" s="665"/>
      <c r="B141" s="665"/>
      <c r="C141" s="440">
        <v>6</v>
      </c>
      <c r="D141" s="698"/>
      <c r="E141" s="695"/>
      <c r="F141" s="666"/>
      <c r="G141" s="2"/>
      <c r="H141" s="2"/>
      <c r="I141" s="26" t="s">
        <v>19650</v>
      </c>
      <c r="J141" s="26" t="s">
        <v>19651</v>
      </c>
      <c r="K141" s="2"/>
      <c r="L141" s="2"/>
      <c r="M141" s="9"/>
      <c r="N141" s="9"/>
      <c r="O141" s="9"/>
      <c r="P141" s="9"/>
      <c r="Q141" s="9"/>
      <c r="R141" s="9"/>
      <c r="S141" s="9"/>
      <c r="T141" s="9"/>
      <c r="U141" s="9"/>
      <c r="V141" s="9"/>
      <c r="W141" s="9"/>
      <c r="X141" s="9"/>
      <c r="Y141" s="9"/>
      <c r="Z141" s="9"/>
    </row>
    <row r="142" spans="1:26" ht="16.5" customHeight="1">
      <c r="A142" s="665"/>
      <c r="B142" s="665"/>
      <c r="C142" s="440">
        <v>7</v>
      </c>
      <c r="D142" s="698"/>
      <c r="E142" s="695"/>
      <c r="F142" s="735" t="s">
        <v>19652</v>
      </c>
      <c r="G142" s="2"/>
      <c r="H142" s="2"/>
      <c r="I142" s="26" t="s">
        <v>19653</v>
      </c>
      <c r="J142" s="26" t="s">
        <v>19654</v>
      </c>
      <c r="K142" s="2"/>
      <c r="L142" s="2"/>
      <c r="M142" s="9"/>
      <c r="N142" s="9"/>
      <c r="O142" s="9"/>
      <c r="P142" s="9"/>
      <c r="Q142" s="9"/>
      <c r="R142" s="9"/>
      <c r="S142" s="9"/>
      <c r="T142" s="9"/>
      <c r="U142" s="9"/>
      <c r="V142" s="9"/>
      <c r="W142" s="9"/>
      <c r="X142" s="9"/>
      <c r="Y142" s="9"/>
      <c r="Z142" s="9"/>
    </row>
    <row r="143" spans="1:26" ht="16.5" customHeight="1">
      <c r="A143" s="666"/>
      <c r="B143" s="666"/>
      <c r="C143" s="440">
        <v>8</v>
      </c>
      <c r="D143" s="680"/>
      <c r="E143" s="682"/>
      <c r="F143" s="666"/>
      <c r="G143" s="2"/>
      <c r="H143" s="2"/>
      <c r="I143" s="26" t="s">
        <v>19656</v>
      </c>
      <c r="J143" s="26" t="s">
        <v>19657</v>
      </c>
      <c r="K143" s="2"/>
      <c r="L143" s="2"/>
      <c r="M143" s="9"/>
      <c r="N143" s="9"/>
      <c r="O143" s="9"/>
      <c r="P143" s="9"/>
      <c r="Q143" s="9"/>
      <c r="R143" s="9"/>
      <c r="S143" s="9"/>
      <c r="T143" s="9"/>
      <c r="U143" s="9"/>
      <c r="V143" s="9"/>
      <c r="W143" s="9"/>
      <c r="X143" s="9"/>
      <c r="Y143" s="9"/>
      <c r="Z143" s="9"/>
    </row>
    <row r="144" spans="1:26" ht="16.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6.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6.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6.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6.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6.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6.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6.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6.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6.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6.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6.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6.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6.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6.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6.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6.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6.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6.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6.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6.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6.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6.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6.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6.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6.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6.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6.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6.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6.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6.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6.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6.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6.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6.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6.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6.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6.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6.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6.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6.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6.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6.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6.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6.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6.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6.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6.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6.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6.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6.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6.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6.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6.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6.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6.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6.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6.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6.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6.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6.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6.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6.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6.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6.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6.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6.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6.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6.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6.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6.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6.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6.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6.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6.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6.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6.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6.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6.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6.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6.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6.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6.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6.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6.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6.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6.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6.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6.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6.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6.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6.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6.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6.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6.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6.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6.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6.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6.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6.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6.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6.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6.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6.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6.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6.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6.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6.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6.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6.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6.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6.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6.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6.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6.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6.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6.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6.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6.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6.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6.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6.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6.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6.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6.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6.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6.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6.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6.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6.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6.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6.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6.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6.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6.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6.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6.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6.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6.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6.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6.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6.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6.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6.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6.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6.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6.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6.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6.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6.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6.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6.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6.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6.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6.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6.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6.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6.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6.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6.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6.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6.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6.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6.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6.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6.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6.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6.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6.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6.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6.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6.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6.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6.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6.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6.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6.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6.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6.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6.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6.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6.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6.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6.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6.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6.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6.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6.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6.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6.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6.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6.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6.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6.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6.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6.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6.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6.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6.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6.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6.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6.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6.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6.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6.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6.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6.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6.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6.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6.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6.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6.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6.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6.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6.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6.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6.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6.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6.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6.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6.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6.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6.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6.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6.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6.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6.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6.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6.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6.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6.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6.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6.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6.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6.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6.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6.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6.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6.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6.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6.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6.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6.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6.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6.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6.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6.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6.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6.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6.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6.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6.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6.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6.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6.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6.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6.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6.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6.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6.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6.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6.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6.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6.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6.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6.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6.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6.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6.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6.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6.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6.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6.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6.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6.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6.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6.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6.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6.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6.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6.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6.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6.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6.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6.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6.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6.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6.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6.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6.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6.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6.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6.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6.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6.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6.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6.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6.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6.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6.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6.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6.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6.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6.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6.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6.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6.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6.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6.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6.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6.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6.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6.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6.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6.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6.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6.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6.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6.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6.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6.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6.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6.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6.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6.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6.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6.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6.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6.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6.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6.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6.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6.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6.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6.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6.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6.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6.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6.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6.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6.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6.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6.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6.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6.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6.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6.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6.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6.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6.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6.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6.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6.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6.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6.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6.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6.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6.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6.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6.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6.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6.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6.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6.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6.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6.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6.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6.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6.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6.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6.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6.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6.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6.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6.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5">
    <mergeCell ref="F26:F27"/>
    <mergeCell ref="A31:A38"/>
    <mergeCell ref="B31:B38"/>
    <mergeCell ref="A39:L39"/>
    <mergeCell ref="A48:L48"/>
    <mergeCell ref="D5:E5"/>
    <mergeCell ref="D7:E11"/>
    <mergeCell ref="B13:B20"/>
    <mergeCell ref="D13:E20"/>
    <mergeCell ref="F14:F15"/>
    <mergeCell ref="F17:F18"/>
    <mergeCell ref="D22:E29"/>
    <mergeCell ref="F19:F20"/>
    <mergeCell ref="F23:F24"/>
    <mergeCell ref="D40:E47"/>
    <mergeCell ref="F41:F42"/>
    <mergeCell ref="F44:F45"/>
    <mergeCell ref="A40:A47"/>
    <mergeCell ref="B40:B47"/>
    <mergeCell ref="F46:F47"/>
    <mergeCell ref="D1:E1"/>
    <mergeCell ref="A2:L2"/>
    <mergeCell ref="D3:E3"/>
    <mergeCell ref="A4:L4"/>
    <mergeCell ref="A6:L6"/>
    <mergeCell ref="F74:F75"/>
    <mergeCell ref="F50:F51"/>
    <mergeCell ref="F8:F9"/>
    <mergeCell ref="A12:L12"/>
    <mergeCell ref="A21:L21"/>
    <mergeCell ref="A7:A11"/>
    <mergeCell ref="B7:B11"/>
    <mergeCell ref="A13:A20"/>
    <mergeCell ref="F28:F29"/>
    <mergeCell ref="A30:L30"/>
    <mergeCell ref="D31:E38"/>
    <mergeCell ref="F32:F33"/>
    <mergeCell ref="F35:F36"/>
    <mergeCell ref="F37:F38"/>
    <mergeCell ref="A22:A29"/>
    <mergeCell ref="B22:B29"/>
    <mergeCell ref="A130:A134"/>
    <mergeCell ref="B130:B134"/>
    <mergeCell ref="A136:A143"/>
    <mergeCell ref="B136:B143"/>
    <mergeCell ref="B117:B128"/>
    <mergeCell ref="A129:L129"/>
    <mergeCell ref="A135:L135"/>
    <mergeCell ref="D130:E134"/>
    <mergeCell ref="D136:E143"/>
    <mergeCell ref="F118:F119"/>
    <mergeCell ref="F121:F124"/>
    <mergeCell ref="F131:F132"/>
    <mergeCell ref="F137:F138"/>
    <mergeCell ref="F140:F141"/>
    <mergeCell ref="F142:F143"/>
    <mergeCell ref="F125:F128"/>
    <mergeCell ref="F90:F98"/>
    <mergeCell ref="D100:E115"/>
    <mergeCell ref="D117:E128"/>
    <mergeCell ref="F78:F79"/>
    <mergeCell ref="A99:L99"/>
    <mergeCell ref="A116:L116"/>
    <mergeCell ref="A117:A128"/>
    <mergeCell ref="A100:A115"/>
    <mergeCell ref="B100:B115"/>
    <mergeCell ref="F101:F102"/>
    <mergeCell ref="F104:F109"/>
    <mergeCell ref="F110:F115"/>
    <mergeCell ref="A68:A75"/>
    <mergeCell ref="B68:B75"/>
    <mergeCell ref="A77:A98"/>
    <mergeCell ref="B77:B98"/>
    <mergeCell ref="A49:A66"/>
    <mergeCell ref="B49:B66"/>
    <mergeCell ref="A76:L76"/>
    <mergeCell ref="D49:E66"/>
    <mergeCell ref="F53:F59"/>
    <mergeCell ref="F60:F66"/>
    <mergeCell ref="A67:L67"/>
    <mergeCell ref="D68:E75"/>
    <mergeCell ref="F69:F70"/>
    <mergeCell ref="F72:F73"/>
    <mergeCell ref="D77:E98"/>
    <mergeCell ref="F81:F89"/>
  </mergeCell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7F7F7F"/>
  </sheetPr>
  <dimension ref="A1:Z1000"/>
  <sheetViews>
    <sheetView workbookViewId="0"/>
  </sheetViews>
  <sheetFormatPr defaultColWidth="14.42578125" defaultRowHeight="15" customHeight="1"/>
  <cols>
    <col min="1" max="1" width="13.85546875" customWidth="1"/>
    <col min="2" max="2" width="45" customWidth="1"/>
    <col min="3" max="3" width="50.42578125" customWidth="1"/>
    <col min="4" max="5" width="9" customWidth="1"/>
    <col min="6" max="6" width="46.140625" customWidth="1"/>
    <col min="7" max="7" width="42.5703125" customWidth="1"/>
    <col min="8" max="8" width="21.140625" customWidth="1"/>
    <col min="9" max="26" width="9" customWidth="1"/>
  </cols>
  <sheetData>
    <row r="1" spans="1:26" ht="16.5" customHeight="1">
      <c r="A1" s="203" t="s">
        <v>335</v>
      </c>
      <c r="B1" s="203" t="s">
        <v>19717</v>
      </c>
      <c r="C1" s="203" t="s">
        <v>26</v>
      </c>
      <c r="D1" s="203" t="s">
        <v>18888</v>
      </c>
      <c r="E1" s="203" t="s">
        <v>18889</v>
      </c>
      <c r="F1" s="203" t="s">
        <v>12956</v>
      </c>
      <c r="G1" s="203" t="s">
        <v>18890</v>
      </c>
      <c r="H1" s="203" t="s">
        <v>137</v>
      </c>
      <c r="I1" s="203" t="s">
        <v>19718</v>
      </c>
      <c r="J1" s="203" t="s">
        <v>140</v>
      </c>
      <c r="K1" s="553"/>
      <c r="L1" s="9"/>
      <c r="M1" s="9"/>
      <c r="N1" s="9"/>
      <c r="O1" s="9"/>
      <c r="P1" s="9"/>
      <c r="Q1" s="9"/>
      <c r="R1" s="9"/>
      <c r="S1" s="9"/>
      <c r="T1" s="9"/>
      <c r="U1" s="9"/>
      <c r="V1" s="9"/>
      <c r="W1" s="9"/>
      <c r="X1" s="9"/>
      <c r="Y1" s="9"/>
      <c r="Z1" s="9"/>
    </row>
    <row r="2" spans="1:26" ht="33" customHeight="1">
      <c r="A2" s="872" t="s">
        <v>19719</v>
      </c>
      <c r="B2" s="747">
        <v>63</v>
      </c>
      <c r="C2" s="130" t="s">
        <v>19722</v>
      </c>
      <c r="D2" s="747" t="s">
        <v>18454</v>
      </c>
      <c r="E2" s="747" t="s">
        <v>18463</v>
      </c>
      <c r="F2" s="81" t="s">
        <v>19723</v>
      </c>
      <c r="G2" s="98" t="s">
        <v>19724</v>
      </c>
      <c r="H2" s="542" t="s">
        <v>158</v>
      </c>
      <c r="I2" s="24"/>
      <c r="J2" s="24"/>
      <c r="K2" s="554"/>
      <c r="L2" s="9"/>
      <c r="M2" s="9"/>
      <c r="N2" s="9"/>
      <c r="O2" s="9"/>
      <c r="P2" s="9"/>
      <c r="Q2" s="9"/>
      <c r="R2" s="9"/>
      <c r="S2" s="9"/>
      <c r="T2" s="9"/>
      <c r="U2" s="9"/>
      <c r="V2" s="9"/>
      <c r="W2" s="9"/>
      <c r="X2" s="9"/>
      <c r="Y2" s="9"/>
      <c r="Z2" s="9"/>
    </row>
    <row r="3" spans="1:26" ht="16.5" customHeight="1">
      <c r="A3" s="665"/>
      <c r="B3" s="665"/>
      <c r="C3" s="130" t="s">
        <v>19726</v>
      </c>
      <c r="D3" s="666"/>
      <c r="E3" s="666"/>
      <c r="F3" s="81" t="s">
        <v>19727</v>
      </c>
      <c r="G3" s="98" t="s">
        <v>19729</v>
      </c>
      <c r="H3" s="542" t="s">
        <v>158</v>
      </c>
      <c r="I3" s="24"/>
      <c r="J3" s="24"/>
      <c r="K3" s="554"/>
      <c r="L3" s="9"/>
      <c r="M3" s="9"/>
      <c r="N3" s="9"/>
      <c r="O3" s="9"/>
      <c r="P3" s="9"/>
      <c r="Q3" s="9"/>
      <c r="R3" s="9"/>
      <c r="S3" s="9"/>
      <c r="T3" s="9"/>
      <c r="U3" s="9"/>
      <c r="V3" s="9"/>
      <c r="W3" s="9"/>
      <c r="X3" s="9"/>
      <c r="Y3" s="9"/>
      <c r="Z3" s="9"/>
    </row>
    <row r="4" spans="1:26" ht="16.5" customHeight="1">
      <c r="A4" s="665"/>
      <c r="B4" s="665"/>
      <c r="C4" s="746" t="s">
        <v>19731</v>
      </c>
      <c r="D4" s="747" t="s">
        <v>18454</v>
      </c>
      <c r="E4" s="747" t="s">
        <v>18465</v>
      </c>
      <c r="F4" s="81" t="s">
        <v>19732</v>
      </c>
      <c r="G4" s="555" t="s">
        <v>19733</v>
      </c>
      <c r="H4" s="542" t="s">
        <v>158</v>
      </c>
      <c r="I4" s="24"/>
      <c r="J4" s="24"/>
      <c r="K4" s="554"/>
      <c r="L4" s="9"/>
      <c r="M4" s="9"/>
      <c r="N4" s="9"/>
      <c r="O4" s="9"/>
      <c r="P4" s="9"/>
      <c r="Q4" s="9"/>
      <c r="R4" s="9"/>
      <c r="S4" s="9"/>
      <c r="T4" s="9"/>
      <c r="U4" s="9"/>
      <c r="V4" s="9"/>
      <c r="W4" s="9"/>
      <c r="X4" s="9"/>
      <c r="Y4" s="9"/>
      <c r="Z4" s="9"/>
    </row>
    <row r="5" spans="1:26" ht="16.5" customHeight="1">
      <c r="A5" s="665"/>
      <c r="B5" s="665"/>
      <c r="C5" s="665"/>
      <c r="D5" s="665"/>
      <c r="E5" s="665"/>
      <c r="F5" s="81" t="s">
        <v>19734</v>
      </c>
      <c r="G5" s="555" t="s">
        <v>19733</v>
      </c>
      <c r="H5" s="542" t="s">
        <v>158</v>
      </c>
      <c r="I5" s="24"/>
      <c r="J5" s="24"/>
      <c r="K5" s="554"/>
      <c r="L5" s="9"/>
      <c r="M5" s="9"/>
      <c r="N5" s="9"/>
      <c r="O5" s="9"/>
      <c r="P5" s="9"/>
      <c r="Q5" s="9"/>
      <c r="R5" s="9"/>
      <c r="S5" s="9"/>
      <c r="T5" s="9"/>
      <c r="U5" s="9"/>
      <c r="V5" s="9"/>
      <c r="W5" s="9"/>
      <c r="X5" s="9"/>
      <c r="Y5" s="9"/>
      <c r="Z5" s="9"/>
    </row>
    <row r="6" spans="1:26" ht="16.5" customHeight="1">
      <c r="A6" s="665"/>
      <c r="B6" s="665"/>
      <c r="C6" s="665"/>
      <c r="D6" s="665"/>
      <c r="E6" s="665"/>
      <c r="F6" s="81" t="s">
        <v>19735</v>
      </c>
      <c r="G6" s="555" t="s">
        <v>19736</v>
      </c>
      <c r="H6" s="542" t="s">
        <v>158</v>
      </c>
      <c r="I6" s="24"/>
      <c r="J6" s="24"/>
      <c r="K6" s="554"/>
      <c r="L6" s="9"/>
      <c r="M6" s="9"/>
      <c r="N6" s="9"/>
      <c r="O6" s="9"/>
      <c r="P6" s="9"/>
      <c r="Q6" s="9"/>
      <c r="R6" s="9"/>
      <c r="S6" s="9"/>
      <c r="T6" s="9"/>
      <c r="U6" s="9"/>
      <c r="V6" s="9"/>
      <c r="W6" s="9"/>
      <c r="X6" s="9"/>
      <c r="Y6" s="9"/>
      <c r="Z6" s="9"/>
    </row>
    <row r="7" spans="1:26" ht="16.5" customHeight="1">
      <c r="A7" s="665"/>
      <c r="B7" s="665"/>
      <c r="C7" s="665"/>
      <c r="D7" s="665"/>
      <c r="E7" s="665"/>
      <c r="F7" s="81" t="s">
        <v>19737</v>
      </c>
      <c r="G7" s="555" t="s">
        <v>19733</v>
      </c>
      <c r="H7" s="542" t="s">
        <v>158</v>
      </c>
      <c r="I7" s="24"/>
      <c r="J7" s="24"/>
      <c r="K7" s="554"/>
      <c r="L7" s="9"/>
      <c r="M7" s="9"/>
      <c r="N7" s="9"/>
      <c r="O7" s="9"/>
      <c r="P7" s="9"/>
      <c r="Q7" s="9"/>
      <c r="R7" s="9"/>
      <c r="S7" s="9"/>
      <c r="T7" s="9"/>
      <c r="U7" s="9"/>
      <c r="V7" s="9"/>
      <c r="W7" s="9"/>
      <c r="X7" s="9"/>
      <c r="Y7" s="9"/>
      <c r="Z7" s="9"/>
    </row>
    <row r="8" spans="1:26" ht="16.5" customHeight="1">
      <c r="A8" s="665"/>
      <c r="B8" s="665"/>
      <c r="C8" s="666"/>
      <c r="D8" s="666"/>
      <c r="E8" s="666"/>
      <c r="F8" s="81" t="s">
        <v>19738</v>
      </c>
      <c r="G8" s="555" t="s">
        <v>19733</v>
      </c>
      <c r="H8" s="542" t="s">
        <v>158</v>
      </c>
      <c r="I8" s="24"/>
      <c r="J8" s="24"/>
      <c r="K8" s="554"/>
      <c r="L8" s="9"/>
      <c r="M8" s="9"/>
      <c r="N8" s="9"/>
      <c r="O8" s="9"/>
      <c r="P8" s="9"/>
      <c r="Q8" s="9"/>
      <c r="R8" s="9"/>
      <c r="S8" s="9"/>
      <c r="T8" s="9"/>
      <c r="U8" s="9"/>
      <c r="V8" s="9"/>
      <c r="W8" s="9"/>
      <c r="X8" s="9"/>
      <c r="Y8" s="9"/>
      <c r="Z8" s="9"/>
    </row>
    <row r="9" spans="1:26" ht="16.5" customHeight="1">
      <c r="A9" s="665"/>
      <c r="B9" s="665"/>
      <c r="C9" s="746" t="s">
        <v>19740</v>
      </c>
      <c r="D9" s="747" t="s">
        <v>18454</v>
      </c>
      <c r="E9" s="747" t="s">
        <v>18465</v>
      </c>
      <c r="F9" s="81" t="s">
        <v>19742</v>
      </c>
      <c r="G9" s="555" t="s">
        <v>19733</v>
      </c>
      <c r="H9" s="542" t="s">
        <v>158</v>
      </c>
      <c r="I9" s="24"/>
      <c r="J9" s="24"/>
      <c r="K9" s="554"/>
      <c r="L9" s="9"/>
      <c r="M9" s="9"/>
      <c r="N9" s="9"/>
      <c r="O9" s="9"/>
      <c r="P9" s="9"/>
      <c r="Q9" s="9"/>
      <c r="R9" s="9"/>
      <c r="S9" s="9"/>
      <c r="T9" s="9"/>
      <c r="U9" s="9"/>
      <c r="V9" s="9"/>
      <c r="W9" s="9"/>
      <c r="X9" s="9"/>
      <c r="Y9" s="9"/>
      <c r="Z9" s="9"/>
    </row>
    <row r="10" spans="1:26" ht="16.5" customHeight="1">
      <c r="A10" s="665"/>
      <c r="B10" s="665"/>
      <c r="C10" s="665"/>
      <c r="D10" s="665"/>
      <c r="E10" s="665"/>
      <c r="F10" s="81" t="s">
        <v>19743</v>
      </c>
      <c r="G10" s="555" t="s">
        <v>19733</v>
      </c>
      <c r="H10" s="542" t="s">
        <v>158</v>
      </c>
      <c r="I10" s="24"/>
      <c r="J10" s="24"/>
      <c r="K10" s="9"/>
      <c r="L10" s="9"/>
      <c r="M10" s="9"/>
      <c r="N10" s="9"/>
      <c r="O10" s="9"/>
      <c r="P10" s="9"/>
      <c r="Q10" s="9"/>
      <c r="R10" s="9"/>
      <c r="S10" s="9"/>
      <c r="T10" s="9"/>
      <c r="U10" s="9"/>
      <c r="V10" s="9"/>
      <c r="W10" s="9"/>
      <c r="X10" s="9"/>
      <c r="Y10" s="9"/>
      <c r="Z10" s="9"/>
    </row>
    <row r="11" spans="1:26" ht="16.5" customHeight="1">
      <c r="A11" s="665"/>
      <c r="B11" s="665"/>
      <c r="C11" s="665"/>
      <c r="D11" s="665"/>
      <c r="E11" s="665"/>
      <c r="F11" s="81" t="s">
        <v>19745</v>
      </c>
      <c r="G11" s="555" t="s">
        <v>19736</v>
      </c>
      <c r="H11" s="542" t="s">
        <v>158</v>
      </c>
      <c r="I11" s="24"/>
      <c r="J11" s="24"/>
      <c r="K11" s="9"/>
      <c r="L11" s="9"/>
      <c r="M11" s="9"/>
      <c r="N11" s="9"/>
      <c r="O11" s="9"/>
      <c r="P11" s="9"/>
      <c r="Q11" s="9"/>
      <c r="R11" s="9"/>
      <c r="S11" s="9"/>
      <c r="T11" s="9"/>
      <c r="U11" s="9"/>
      <c r="V11" s="9"/>
      <c r="W11" s="9"/>
      <c r="X11" s="9"/>
      <c r="Y11" s="9"/>
      <c r="Z11" s="9"/>
    </row>
    <row r="12" spans="1:26" ht="16.5" customHeight="1">
      <c r="A12" s="665"/>
      <c r="B12" s="665"/>
      <c r="C12" s="665"/>
      <c r="D12" s="665"/>
      <c r="E12" s="665"/>
      <c r="F12" s="81" t="s">
        <v>19746</v>
      </c>
      <c r="G12" s="555" t="s">
        <v>19733</v>
      </c>
      <c r="H12" s="542" t="s">
        <v>158</v>
      </c>
      <c r="I12" s="24"/>
      <c r="J12" s="24"/>
      <c r="K12" s="9"/>
      <c r="L12" s="9"/>
      <c r="M12" s="9"/>
      <c r="N12" s="9"/>
      <c r="O12" s="9"/>
      <c r="P12" s="9"/>
      <c r="Q12" s="9"/>
      <c r="R12" s="9"/>
      <c r="S12" s="9"/>
      <c r="T12" s="9"/>
      <c r="U12" s="9"/>
      <c r="V12" s="9"/>
      <c r="W12" s="9"/>
      <c r="X12" s="9"/>
      <c r="Y12" s="9"/>
      <c r="Z12" s="9"/>
    </row>
    <row r="13" spans="1:26" ht="16.5" customHeight="1">
      <c r="A13" s="666"/>
      <c r="B13" s="666"/>
      <c r="C13" s="666"/>
      <c r="D13" s="666"/>
      <c r="E13" s="666"/>
      <c r="F13" s="81" t="s">
        <v>19747</v>
      </c>
      <c r="G13" s="555" t="s">
        <v>19733</v>
      </c>
      <c r="H13" s="542" t="s">
        <v>158</v>
      </c>
      <c r="I13" s="24"/>
      <c r="J13" s="24"/>
      <c r="K13" s="9"/>
      <c r="L13" s="9"/>
      <c r="M13" s="9"/>
      <c r="N13" s="9"/>
      <c r="O13" s="9"/>
      <c r="P13" s="9"/>
      <c r="Q13" s="9"/>
      <c r="R13" s="9"/>
      <c r="S13" s="9"/>
      <c r="T13" s="9"/>
      <c r="U13" s="9"/>
      <c r="V13" s="9"/>
      <c r="W13" s="9"/>
      <c r="X13" s="9"/>
      <c r="Y13" s="9"/>
      <c r="Z13" s="9"/>
    </row>
    <row r="14" spans="1:26" ht="16.5" customHeight="1">
      <c r="A14" s="64"/>
      <c r="B14" s="64"/>
      <c r="C14" s="122"/>
      <c r="D14" s="4"/>
      <c r="E14" s="4"/>
      <c r="F14" s="4"/>
      <c r="G14" s="556"/>
      <c r="H14" s="4"/>
      <c r="I14" s="4"/>
      <c r="J14" s="4"/>
      <c r="K14" s="9"/>
      <c r="L14" s="9"/>
      <c r="M14" s="9"/>
      <c r="N14" s="9"/>
      <c r="O14" s="9"/>
      <c r="P14" s="9"/>
      <c r="Q14" s="9"/>
      <c r="R14" s="9"/>
      <c r="S14" s="9"/>
      <c r="T14" s="9"/>
      <c r="U14" s="9"/>
      <c r="V14" s="9"/>
      <c r="W14" s="9"/>
      <c r="X14" s="9"/>
      <c r="Y14" s="9"/>
      <c r="Z14" s="9"/>
    </row>
    <row r="15" spans="1:26" ht="16.5" customHeight="1">
      <c r="A15" s="203" t="s">
        <v>335</v>
      </c>
      <c r="B15" s="203" t="s">
        <v>0</v>
      </c>
      <c r="C15" s="203" t="s">
        <v>26</v>
      </c>
      <c r="D15" s="203" t="s">
        <v>18888</v>
      </c>
      <c r="E15" s="203" t="s">
        <v>18889</v>
      </c>
      <c r="F15" s="203" t="s">
        <v>12956</v>
      </c>
      <c r="G15" s="203" t="s">
        <v>18890</v>
      </c>
      <c r="H15" s="203" t="s">
        <v>137</v>
      </c>
      <c r="I15" s="203" t="s">
        <v>19718</v>
      </c>
      <c r="J15" s="203" t="s">
        <v>140</v>
      </c>
      <c r="K15" s="553"/>
      <c r="L15" s="9"/>
      <c r="M15" s="9"/>
      <c r="N15" s="9"/>
      <c r="O15" s="9"/>
      <c r="P15" s="9"/>
      <c r="Q15" s="9"/>
      <c r="R15" s="9"/>
      <c r="S15" s="9"/>
      <c r="T15" s="9"/>
      <c r="U15" s="9"/>
      <c r="V15" s="9"/>
      <c r="W15" s="9"/>
      <c r="X15" s="9"/>
      <c r="Y15" s="9"/>
      <c r="Z15" s="9"/>
    </row>
    <row r="16" spans="1:26" ht="16.5" customHeight="1">
      <c r="A16" s="872" t="s">
        <v>19751</v>
      </c>
      <c r="B16" s="747" t="s">
        <v>19752</v>
      </c>
      <c r="C16" s="271" t="s">
        <v>19753</v>
      </c>
      <c r="D16" s="747" t="s">
        <v>18454</v>
      </c>
      <c r="E16" s="747" t="s">
        <v>18463</v>
      </c>
      <c r="F16" s="81" t="s">
        <v>19754</v>
      </c>
      <c r="G16" s="746" t="s">
        <v>19755</v>
      </c>
      <c r="H16" s="542" t="s">
        <v>158</v>
      </c>
      <c r="I16" s="24"/>
      <c r="J16" s="24"/>
      <c r="K16" s="554"/>
      <c r="L16" s="9"/>
      <c r="M16" s="9"/>
      <c r="N16" s="9"/>
      <c r="O16" s="9"/>
      <c r="P16" s="9"/>
      <c r="Q16" s="9"/>
      <c r="R16" s="9"/>
      <c r="S16" s="9"/>
      <c r="T16" s="9"/>
      <c r="U16" s="9"/>
      <c r="V16" s="9"/>
      <c r="W16" s="9"/>
      <c r="X16" s="9"/>
      <c r="Y16" s="9"/>
      <c r="Z16" s="9"/>
    </row>
    <row r="17" spans="1:26" ht="16.5" customHeight="1">
      <c r="A17" s="665"/>
      <c r="B17" s="665"/>
      <c r="C17" s="271" t="s">
        <v>19758</v>
      </c>
      <c r="D17" s="665"/>
      <c r="E17" s="665"/>
      <c r="F17" s="81" t="s">
        <v>19759</v>
      </c>
      <c r="G17" s="665"/>
      <c r="H17" s="542" t="s">
        <v>158</v>
      </c>
      <c r="I17" s="24"/>
      <c r="J17" s="24"/>
      <c r="K17" s="554"/>
      <c r="L17" s="9"/>
      <c r="M17" s="9"/>
      <c r="N17" s="9"/>
      <c r="O17" s="9"/>
      <c r="P17" s="9"/>
      <c r="Q17" s="9"/>
      <c r="R17" s="9"/>
      <c r="S17" s="9"/>
      <c r="T17" s="9"/>
      <c r="U17" s="9"/>
      <c r="V17" s="9"/>
      <c r="W17" s="9"/>
      <c r="X17" s="9"/>
      <c r="Y17" s="9"/>
      <c r="Z17" s="9"/>
    </row>
    <row r="18" spans="1:26" ht="66" customHeight="1">
      <c r="A18" s="665"/>
      <c r="B18" s="665"/>
      <c r="C18" s="271" t="s">
        <v>19762</v>
      </c>
      <c r="D18" s="665"/>
      <c r="E18" s="665"/>
      <c r="F18" s="81" t="s">
        <v>19763</v>
      </c>
      <c r="G18" s="665"/>
      <c r="H18" s="542" t="s">
        <v>158</v>
      </c>
      <c r="I18" s="24"/>
      <c r="J18" s="24"/>
      <c r="K18" s="554"/>
      <c r="L18" s="9"/>
      <c r="M18" s="9"/>
      <c r="N18" s="9"/>
      <c r="O18" s="9"/>
      <c r="P18" s="9"/>
      <c r="Q18" s="9"/>
      <c r="R18" s="9"/>
      <c r="S18" s="9"/>
      <c r="T18" s="9"/>
      <c r="U18" s="9"/>
      <c r="V18" s="9"/>
      <c r="W18" s="9"/>
      <c r="X18" s="9"/>
      <c r="Y18" s="9"/>
      <c r="Z18" s="9"/>
    </row>
    <row r="19" spans="1:26" ht="16.5" customHeight="1">
      <c r="A19" s="665"/>
      <c r="B19" s="665"/>
      <c r="C19" s="271" t="s">
        <v>19765</v>
      </c>
      <c r="D19" s="665"/>
      <c r="E19" s="665"/>
      <c r="F19" s="81" t="s">
        <v>19766</v>
      </c>
      <c r="G19" s="665"/>
      <c r="H19" s="542" t="s">
        <v>158</v>
      </c>
      <c r="I19" s="24"/>
      <c r="J19" s="24"/>
      <c r="K19" s="554"/>
      <c r="L19" s="9"/>
      <c r="M19" s="9"/>
      <c r="N19" s="9"/>
      <c r="O19" s="9"/>
      <c r="P19" s="9"/>
      <c r="Q19" s="9"/>
      <c r="R19" s="9"/>
      <c r="S19" s="9"/>
      <c r="T19" s="9"/>
      <c r="U19" s="9"/>
      <c r="V19" s="9"/>
      <c r="W19" s="9"/>
      <c r="X19" s="9"/>
      <c r="Y19" s="9"/>
      <c r="Z19" s="9"/>
    </row>
    <row r="20" spans="1:26" ht="16.5" customHeight="1">
      <c r="A20" s="665"/>
      <c r="B20" s="665"/>
      <c r="C20" s="271" t="s">
        <v>19768</v>
      </c>
      <c r="D20" s="665"/>
      <c r="E20" s="665"/>
      <c r="F20" s="81" t="s">
        <v>19769</v>
      </c>
      <c r="G20" s="665"/>
      <c r="H20" s="542" t="s">
        <v>158</v>
      </c>
      <c r="I20" s="24"/>
      <c r="J20" s="24"/>
      <c r="K20" s="554"/>
      <c r="L20" s="9"/>
      <c r="M20" s="9"/>
      <c r="N20" s="9"/>
      <c r="O20" s="9"/>
      <c r="P20" s="9"/>
      <c r="Q20" s="9"/>
      <c r="R20" s="9"/>
      <c r="S20" s="9"/>
      <c r="T20" s="9"/>
      <c r="U20" s="9"/>
      <c r="V20" s="9"/>
      <c r="W20" s="9"/>
      <c r="X20" s="9"/>
      <c r="Y20" s="9"/>
      <c r="Z20" s="9"/>
    </row>
    <row r="21" spans="1:26" ht="16.5" customHeight="1">
      <c r="A21" s="665"/>
      <c r="B21" s="665"/>
      <c r="C21" s="271" t="s">
        <v>19772</v>
      </c>
      <c r="D21" s="665"/>
      <c r="E21" s="665"/>
      <c r="F21" s="81" t="s">
        <v>19774</v>
      </c>
      <c r="G21" s="665"/>
      <c r="H21" s="542" t="s">
        <v>158</v>
      </c>
      <c r="I21" s="24"/>
      <c r="J21" s="24"/>
      <c r="K21" s="554"/>
      <c r="L21" s="9"/>
      <c r="M21" s="9"/>
      <c r="N21" s="9"/>
      <c r="O21" s="9"/>
      <c r="P21" s="9"/>
      <c r="Q21" s="9"/>
      <c r="R21" s="9"/>
      <c r="S21" s="9"/>
      <c r="T21" s="9"/>
      <c r="U21" s="9"/>
      <c r="V21" s="9"/>
      <c r="W21" s="9"/>
      <c r="X21" s="9"/>
      <c r="Y21" s="9"/>
      <c r="Z21" s="9"/>
    </row>
    <row r="22" spans="1:26" ht="16.5" customHeight="1">
      <c r="A22" s="665"/>
      <c r="B22" s="665"/>
      <c r="C22" s="271" t="s">
        <v>19775</v>
      </c>
      <c r="D22" s="665"/>
      <c r="E22" s="665"/>
      <c r="F22" s="81" t="s">
        <v>19776</v>
      </c>
      <c r="G22" s="665"/>
      <c r="H22" s="542" t="s">
        <v>158</v>
      </c>
      <c r="I22" s="24"/>
      <c r="J22" s="24"/>
      <c r="K22" s="554"/>
      <c r="L22" s="9"/>
      <c r="M22" s="9"/>
      <c r="N22" s="9"/>
      <c r="O22" s="9"/>
      <c r="P22" s="9"/>
      <c r="Q22" s="9"/>
      <c r="R22" s="9"/>
      <c r="S22" s="9"/>
      <c r="T22" s="9"/>
      <c r="U22" s="9"/>
      <c r="V22" s="9"/>
      <c r="W22" s="9"/>
      <c r="X22" s="9"/>
      <c r="Y22" s="9"/>
      <c r="Z22" s="9"/>
    </row>
    <row r="23" spans="1:26" ht="16.5" customHeight="1">
      <c r="A23" s="665"/>
      <c r="B23" s="665"/>
      <c r="C23" s="271" t="s">
        <v>19779</v>
      </c>
      <c r="D23" s="665"/>
      <c r="E23" s="665"/>
      <c r="F23" s="81" t="s">
        <v>19780</v>
      </c>
      <c r="G23" s="665"/>
      <c r="H23" s="542" t="s">
        <v>158</v>
      </c>
      <c r="I23" s="24"/>
      <c r="J23" s="24"/>
      <c r="K23" s="554"/>
      <c r="L23" s="9"/>
      <c r="M23" s="9"/>
      <c r="N23" s="9"/>
      <c r="O23" s="9"/>
      <c r="P23" s="9"/>
      <c r="Q23" s="9"/>
      <c r="R23" s="9"/>
      <c r="S23" s="9"/>
      <c r="T23" s="9"/>
      <c r="U23" s="9"/>
      <c r="V23" s="9"/>
      <c r="W23" s="9"/>
      <c r="X23" s="9"/>
      <c r="Y23" s="9"/>
      <c r="Z23" s="9"/>
    </row>
    <row r="24" spans="1:26" ht="16.5" customHeight="1">
      <c r="A24" s="665"/>
      <c r="B24" s="665"/>
      <c r="C24" s="271" t="s">
        <v>19782</v>
      </c>
      <c r="D24" s="665"/>
      <c r="E24" s="665"/>
      <c r="F24" s="81" t="s">
        <v>19783</v>
      </c>
      <c r="G24" s="665"/>
      <c r="H24" s="542" t="s">
        <v>158</v>
      </c>
      <c r="I24" s="24"/>
      <c r="J24" s="24"/>
      <c r="K24" s="9"/>
      <c r="L24" s="9"/>
      <c r="M24" s="9"/>
      <c r="N24" s="9"/>
      <c r="O24" s="9"/>
      <c r="P24" s="9"/>
      <c r="Q24" s="9"/>
      <c r="R24" s="9"/>
      <c r="S24" s="9"/>
      <c r="T24" s="9"/>
      <c r="U24" s="9"/>
      <c r="V24" s="9"/>
      <c r="W24" s="9"/>
      <c r="X24" s="9"/>
      <c r="Y24" s="9"/>
      <c r="Z24" s="9"/>
    </row>
    <row r="25" spans="1:26" ht="16.5" customHeight="1">
      <c r="A25" s="665"/>
      <c r="B25" s="665"/>
      <c r="C25" s="271" t="s">
        <v>19786</v>
      </c>
      <c r="D25" s="665"/>
      <c r="E25" s="665"/>
      <c r="F25" s="81" t="s">
        <v>19787</v>
      </c>
      <c r="G25" s="665"/>
      <c r="H25" s="542" t="s">
        <v>158</v>
      </c>
      <c r="I25" s="24"/>
      <c r="J25" s="24"/>
      <c r="K25" s="9"/>
      <c r="L25" s="9"/>
      <c r="M25" s="9"/>
      <c r="N25" s="9"/>
      <c r="O25" s="9"/>
      <c r="P25" s="9"/>
      <c r="Q25" s="9"/>
      <c r="R25" s="9"/>
      <c r="S25" s="9"/>
      <c r="T25" s="9"/>
      <c r="U25" s="9"/>
      <c r="V25" s="9"/>
      <c r="W25" s="9"/>
      <c r="X25" s="9"/>
      <c r="Y25" s="9"/>
      <c r="Z25" s="9"/>
    </row>
    <row r="26" spans="1:26" ht="16.5" customHeight="1">
      <c r="A26" s="666"/>
      <c r="B26" s="666"/>
      <c r="C26" s="81" t="s">
        <v>19788</v>
      </c>
      <c r="D26" s="666"/>
      <c r="E26" s="666"/>
      <c r="F26" s="81" t="s">
        <v>19789</v>
      </c>
      <c r="G26" s="666"/>
      <c r="H26" s="542" t="s">
        <v>158</v>
      </c>
      <c r="I26" s="24"/>
      <c r="J26" s="24"/>
      <c r="K26" s="9"/>
      <c r="L26" s="9"/>
      <c r="M26" s="9"/>
      <c r="N26" s="9"/>
      <c r="O26" s="9"/>
      <c r="P26" s="9"/>
      <c r="Q26" s="9"/>
      <c r="R26" s="9"/>
      <c r="S26" s="9"/>
      <c r="T26" s="9"/>
      <c r="U26" s="9"/>
      <c r="V26" s="9"/>
      <c r="W26" s="9"/>
      <c r="X26" s="9"/>
      <c r="Y26" s="9"/>
      <c r="Z26" s="9"/>
    </row>
    <row r="27" spans="1:26" ht="16.5" customHeight="1">
      <c r="A27" s="64"/>
      <c r="B27" s="64"/>
      <c r="C27" s="122"/>
      <c r="D27" s="4"/>
      <c r="E27" s="4"/>
      <c r="F27" s="4"/>
      <c r="G27" s="4"/>
      <c r="H27" s="4"/>
      <c r="I27" s="4"/>
      <c r="J27" s="4"/>
      <c r="K27" s="9"/>
      <c r="L27" s="9"/>
      <c r="M27" s="9"/>
      <c r="N27" s="9"/>
      <c r="O27" s="9"/>
      <c r="P27" s="9"/>
      <c r="Q27" s="9"/>
      <c r="R27" s="9"/>
      <c r="S27" s="9"/>
      <c r="T27" s="9"/>
      <c r="U27" s="9"/>
      <c r="V27" s="9"/>
      <c r="W27" s="9"/>
      <c r="X27" s="9"/>
      <c r="Y27" s="9"/>
      <c r="Z27" s="9"/>
    </row>
    <row r="28" spans="1:26" ht="16.5" customHeight="1">
      <c r="A28" s="203" t="s">
        <v>335</v>
      </c>
      <c r="B28" s="203" t="s">
        <v>0</v>
      </c>
      <c r="C28" s="203" t="s">
        <v>26</v>
      </c>
      <c r="D28" s="203" t="s">
        <v>18888</v>
      </c>
      <c r="E28" s="203" t="s">
        <v>18889</v>
      </c>
      <c r="F28" s="203" t="s">
        <v>12956</v>
      </c>
      <c r="G28" s="203" t="s">
        <v>18890</v>
      </c>
      <c r="H28" s="203" t="s">
        <v>137</v>
      </c>
      <c r="I28" s="203" t="s">
        <v>19718</v>
      </c>
      <c r="J28" s="203" t="s">
        <v>140</v>
      </c>
      <c r="K28" s="553"/>
      <c r="L28" s="9"/>
      <c r="M28" s="9"/>
      <c r="N28" s="9"/>
      <c r="O28" s="9"/>
      <c r="P28" s="9"/>
      <c r="Q28" s="9"/>
      <c r="R28" s="9"/>
      <c r="S28" s="9"/>
      <c r="T28" s="9"/>
      <c r="U28" s="9"/>
      <c r="V28" s="9"/>
      <c r="W28" s="9"/>
      <c r="X28" s="9"/>
      <c r="Y28" s="9"/>
      <c r="Z28" s="9"/>
    </row>
    <row r="29" spans="1:26" ht="16.5" customHeight="1">
      <c r="A29" s="394" t="s">
        <v>19793</v>
      </c>
      <c r="B29" s="26" t="s">
        <v>19794</v>
      </c>
      <c r="C29" s="271" t="s">
        <v>19795</v>
      </c>
      <c r="D29" s="26" t="s">
        <v>17291</v>
      </c>
      <c r="E29" s="26" t="s">
        <v>19796</v>
      </c>
      <c r="F29" s="120" t="s">
        <v>19797</v>
      </c>
      <c r="G29" s="120" t="s">
        <v>19799</v>
      </c>
      <c r="H29" s="542" t="s">
        <v>158</v>
      </c>
      <c r="I29" s="2"/>
      <c r="J29" s="2"/>
      <c r="K29" s="9"/>
      <c r="L29" s="9"/>
      <c r="M29" s="9"/>
      <c r="N29" s="9"/>
      <c r="O29" s="9"/>
      <c r="P29" s="9"/>
      <c r="Q29" s="9"/>
      <c r="R29" s="9"/>
      <c r="S29" s="9"/>
      <c r="T29" s="9"/>
      <c r="U29" s="9"/>
      <c r="V29" s="9"/>
      <c r="W29" s="9"/>
      <c r="X29" s="9"/>
      <c r="Y29" s="9"/>
      <c r="Z29" s="9"/>
    </row>
    <row r="30" spans="1:26" ht="16.5" customHeight="1">
      <c r="A30" s="64"/>
      <c r="B30" s="64"/>
      <c r="C30" s="122"/>
      <c r="D30" s="4"/>
      <c r="E30" s="4"/>
      <c r="F30" s="4"/>
      <c r="G30" s="4"/>
      <c r="H30" s="4"/>
      <c r="I30" s="4"/>
      <c r="J30" s="4"/>
      <c r="K30" s="9"/>
      <c r="L30" s="9"/>
      <c r="M30" s="9"/>
      <c r="N30" s="9"/>
      <c r="O30" s="9"/>
      <c r="P30" s="9"/>
      <c r="Q30" s="9"/>
      <c r="R30" s="9"/>
      <c r="S30" s="9"/>
      <c r="T30" s="9"/>
      <c r="U30" s="9"/>
      <c r="V30" s="9"/>
      <c r="W30" s="9"/>
      <c r="X30" s="9"/>
      <c r="Y30" s="9"/>
      <c r="Z30" s="9"/>
    </row>
    <row r="31" spans="1:26" ht="16.5" customHeight="1">
      <c r="A31" s="203" t="s">
        <v>335</v>
      </c>
      <c r="B31" s="203" t="s">
        <v>0</v>
      </c>
      <c r="C31" s="203" t="s">
        <v>26</v>
      </c>
      <c r="D31" s="203" t="s">
        <v>18888</v>
      </c>
      <c r="E31" s="203" t="s">
        <v>18889</v>
      </c>
      <c r="F31" s="203" t="s">
        <v>12956</v>
      </c>
      <c r="G31" s="203" t="s">
        <v>18890</v>
      </c>
      <c r="H31" s="203" t="s">
        <v>137</v>
      </c>
      <c r="I31" s="203" t="s">
        <v>19718</v>
      </c>
      <c r="J31" s="203" t="s">
        <v>140</v>
      </c>
      <c r="K31" s="9"/>
      <c r="L31" s="9"/>
      <c r="M31" s="9"/>
      <c r="N31" s="9"/>
      <c r="O31" s="9"/>
      <c r="P31" s="9"/>
      <c r="Q31" s="9"/>
      <c r="R31" s="9"/>
      <c r="S31" s="9"/>
      <c r="T31" s="9"/>
      <c r="U31" s="9"/>
      <c r="V31" s="9"/>
      <c r="W31" s="9"/>
      <c r="X31" s="9"/>
      <c r="Y31" s="9"/>
      <c r="Z31" s="9"/>
    </row>
    <row r="32" spans="1:26" ht="16.5" customHeight="1">
      <c r="A32" s="394" t="s">
        <v>19804</v>
      </c>
      <c r="B32" s="349" t="s">
        <v>19805</v>
      </c>
      <c r="C32" s="271" t="s">
        <v>19806</v>
      </c>
      <c r="D32" s="26" t="s">
        <v>19807</v>
      </c>
      <c r="E32" s="26" t="s">
        <v>18465</v>
      </c>
      <c r="F32" s="120" t="s">
        <v>19808</v>
      </c>
      <c r="G32" s="120" t="s">
        <v>19809</v>
      </c>
      <c r="H32" s="542" t="s">
        <v>158</v>
      </c>
      <c r="I32" s="2"/>
      <c r="J32" s="2"/>
      <c r="K32" s="9"/>
      <c r="L32" s="9"/>
      <c r="M32" s="9"/>
      <c r="N32" s="9"/>
      <c r="O32" s="9"/>
      <c r="P32" s="9"/>
      <c r="Q32" s="9"/>
      <c r="R32" s="9"/>
      <c r="S32" s="9"/>
      <c r="T32" s="9"/>
      <c r="U32" s="9"/>
      <c r="V32" s="9"/>
      <c r="W32" s="9"/>
      <c r="X32" s="9"/>
      <c r="Y32" s="9"/>
      <c r="Z32" s="9"/>
    </row>
    <row r="33" spans="1:26" ht="16.5" customHeight="1">
      <c r="A33" s="64"/>
      <c r="B33" s="64"/>
      <c r="C33" s="122"/>
      <c r="D33" s="4"/>
      <c r="E33" s="4"/>
      <c r="F33" s="4"/>
      <c r="G33" s="4"/>
      <c r="H33" s="4"/>
      <c r="I33" s="4"/>
      <c r="J33" s="4"/>
      <c r="K33" s="9"/>
      <c r="L33" s="9"/>
      <c r="M33" s="9"/>
      <c r="N33" s="9"/>
      <c r="O33" s="9"/>
      <c r="P33" s="9"/>
      <c r="Q33" s="9"/>
      <c r="R33" s="9"/>
      <c r="S33" s="9"/>
      <c r="T33" s="9"/>
      <c r="U33" s="9"/>
      <c r="V33" s="9"/>
      <c r="W33" s="9"/>
      <c r="X33" s="9"/>
      <c r="Y33" s="9"/>
      <c r="Z33" s="9"/>
    </row>
    <row r="34" spans="1:26" ht="16.5" customHeight="1">
      <c r="A34" s="203" t="s">
        <v>335</v>
      </c>
      <c r="B34" s="203" t="s">
        <v>0</v>
      </c>
      <c r="C34" s="203" t="s">
        <v>26</v>
      </c>
      <c r="D34" s="203" t="s">
        <v>18888</v>
      </c>
      <c r="E34" s="203" t="s">
        <v>18889</v>
      </c>
      <c r="F34" s="203" t="s">
        <v>12956</v>
      </c>
      <c r="G34" s="203" t="s">
        <v>18890</v>
      </c>
      <c r="H34" s="203" t="s">
        <v>137</v>
      </c>
      <c r="I34" s="203" t="s">
        <v>19718</v>
      </c>
      <c r="J34" s="203" t="s">
        <v>140</v>
      </c>
      <c r="K34" s="9"/>
      <c r="L34" s="9"/>
      <c r="M34" s="9"/>
      <c r="N34" s="9"/>
      <c r="O34" s="9"/>
      <c r="P34" s="9"/>
      <c r="Q34" s="9"/>
      <c r="R34" s="9"/>
      <c r="S34" s="9"/>
      <c r="T34" s="9"/>
      <c r="U34" s="9"/>
      <c r="V34" s="9"/>
      <c r="W34" s="9"/>
      <c r="X34" s="9"/>
      <c r="Y34" s="9"/>
      <c r="Z34" s="9"/>
    </row>
    <row r="35" spans="1:26" ht="16.5" customHeight="1">
      <c r="A35" s="834" t="s">
        <v>19812</v>
      </c>
      <c r="B35" s="735" t="s">
        <v>19813</v>
      </c>
      <c r="C35" s="271" t="s">
        <v>19815</v>
      </c>
      <c r="D35" s="26" t="s">
        <v>17291</v>
      </c>
      <c r="E35" s="26" t="s">
        <v>18463</v>
      </c>
      <c r="F35" s="120" t="s">
        <v>19817</v>
      </c>
      <c r="G35" s="120" t="s">
        <v>19818</v>
      </c>
      <c r="H35" s="542" t="s">
        <v>158</v>
      </c>
      <c r="I35" s="2"/>
      <c r="J35" s="2"/>
      <c r="K35" s="9"/>
      <c r="L35" s="9"/>
      <c r="M35" s="9"/>
      <c r="N35" s="9"/>
      <c r="O35" s="9"/>
      <c r="P35" s="9"/>
      <c r="Q35" s="9"/>
      <c r="R35" s="9"/>
      <c r="S35" s="9"/>
      <c r="T35" s="9"/>
      <c r="U35" s="9"/>
      <c r="V35" s="9"/>
      <c r="W35" s="9"/>
      <c r="X35" s="9"/>
      <c r="Y35" s="9"/>
      <c r="Z35" s="9"/>
    </row>
    <row r="36" spans="1:26" ht="16.5" customHeight="1">
      <c r="A36" s="665"/>
      <c r="B36" s="665"/>
      <c r="C36" s="271" t="s">
        <v>19821</v>
      </c>
      <c r="D36" s="26" t="s">
        <v>17291</v>
      </c>
      <c r="E36" s="26" t="s">
        <v>18463</v>
      </c>
      <c r="F36" s="120" t="s">
        <v>19824</v>
      </c>
      <c r="G36" s="120" t="s">
        <v>19818</v>
      </c>
      <c r="H36" s="542" t="s">
        <v>158</v>
      </c>
      <c r="I36" s="2"/>
      <c r="J36" s="2"/>
      <c r="K36" s="9"/>
      <c r="L36" s="9"/>
      <c r="M36" s="9"/>
      <c r="N36" s="9"/>
      <c r="O36" s="9"/>
      <c r="P36" s="9"/>
      <c r="Q36" s="9"/>
      <c r="R36" s="9"/>
      <c r="S36" s="9"/>
      <c r="T36" s="9"/>
      <c r="U36" s="9"/>
      <c r="V36" s="9"/>
      <c r="W36" s="9"/>
      <c r="X36" s="9"/>
      <c r="Y36" s="9"/>
      <c r="Z36" s="9"/>
    </row>
    <row r="37" spans="1:26" ht="16.5" customHeight="1">
      <c r="A37" s="665"/>
      <c r="B37" s="665"/>
      <c r="C37" s="271" t="s">
        <v>19825</v>
      </c>
      <c r="D37" s="26" t="s">
        <v>17291</v>
      </c>
      <c r="E37" s="26" t="s">
        <v>18463</v>
      </c>
      <c r="F37" s="120" t="s">
        <v>19826</v>
      </c>
      <c r="G37" s="120" t="s">
        <v>19818</v>
      </c>
      <c r="H37" s="542" t="s">
        <v>158</v>
      </c>
      <c r="I37" s="2"/>
      <c r="J37" s="2"/>
      <c r="K37" s="9"/>
      <c r="L37" s="9"/>
      <c r="M37" s="9"/>
      <c r="N37" s="9"/>
      <c r="O37" s="9"/>
      <c r="P37" s="9"/>
      <c r="Q37" s="9"/>
      <c r="R37" s="9"/>
      <c r="S37" s="9"/>
      <c r="T37" s="9"/>
      <c r="U37" s="9"/>
      <c r="V37" s="9"/>
      <c r="W37" s="9"/>
      <c r="X37" s="9"/>
      <c r="Y37" s="9"/>
      <c r="Z37" s="9"/>
    </row>
    <row r="38" spans="1:26" ht="16.5" customHeight="1">
      <c r="A38" s="665"/>
      <c r="B38" s="665"/>
      <c r="C38" s="271" t="s">
        <v>19827</v>
      </c>
      <c r="D38" s="26" t="s">
        <v>17291</v>
      </c>
      <c r="E38" s="26" t="s">
        <v>18463</v>
      </c>
      <c r="F38" s="120" t="s">
        <v>19828</v>
      </c>
      <c r="G38" s="120" t="s">
        <v>19818</v>
      </c>
      <c r="H38" s="542" t="s">
        <v>158</v>
      </c>
      <c r="I38" s="2"/>
      <c r="J38" s="2"/>
      <c r="K38" s="9"/>
      <c r="L38" s="9"/>
      <c r="M38" s="9"/>
      <c r="N38" s="9"/>
      <c r="O38" s="9"/>
      <c r="P38" s="9"/>
      <c r="Q38" s="9"/>
      <c r="R38" s="9"/>
      <c r="S38" s="9"/>
      <c r="T38" s="9"/>
      <c r="U38" s="9"/>
      <c r="V38" s="9"/>
      <c r="W38" s="9"/>
      <c r="X38" s="9"/>
      <c r="Y38" s="9"/>
      <c r="Z38" s="9"/>
    </row>
    <row r="39" spans="1:26" ht="16.5" customHeight="1">
      <c r="A39" s="666"/>
      <c r="B39" s="666"/>
      <c r="C39" s="271" t="s">
        <v>19831</v>
      </c>
      <c r="D39" s="26" t="s">
        <v>17291</v>
      </c>
      <c r="E39" s="26" t="s">
        <v>18463</v>
      </c>
      <c r="F39" s="120" t="s">
        <v>19832</v>
      </c>
      <c r="G39" s="120" t="s">
        <v>19818</v>
      </c>
      <c r="H39" s="542" t="s">
        <v>158</v>
      </c>
      <c r="I39" s="2"/>
      <c r="J39" s="2"/>
      <c r="K39" s="9"/>
      <c r="L39" s="9"/>
      <c r="M39" s="9"/>
      <c r="N39" s="9"/>
      <c r="O39" s="9"/>
      <c r="P39" s="9"/>
      <c r="Q39" s="9"/>
      <c r="R39" s="9"/>
      <c r="S39" s="9"/>
      <c r="T39" s="9"/>
      <c r="U39" s="9"/>
      <c r="V39" s="9"/>
      <c r="W39" s="9"/>
      <c r="X39" s="9"/>
      <c r="Y39" s="9"/>
      <c r="Z39" s="9"/>
    </row>
    <row r="40" spans="1:26" ht="16.5" customHeight="1">
      <c r="A40" s="64"/>
      <c r="B40" s="64"/>
      <c r="C40" s="122"/>
      <c r="D40" s="4"/>
      <c r="E40" s="4"/>
      <c r="F40" s="4"/>
      <c r="G40" s="4"/>
      <c r="H40" s="4"/>
      <c r="I40" s="4"/>
      <c r="J40" s="4"/>
      <c r="K40" s="9"/>
      <c r="L40" s="9"/>
      <c r="M40" s="9"/>
      <c r="N40" s="9"/>
      <c r="O40" s="9"/>
      <c r="P40" s="9"/>
      <c r="Q40" s="9"/>
      <c r="R40" s="9"/>
      <c r="S40" s="9"/>
      <c r="T40" s="9"/>
      <c r="U40" s="9"/>
      <c r="V40" s="9"/>
      <c r="W40" s="9"/>
      <c r="X40" s="9"/>
      <c r="Y40" s="9"/>
      <c r="Z40" s="9"/>
    </row>
    <row r="41" spans="1:26" ht="16.5" customHeight="1">
      <c r="A41" s="203" t="s">
        <v>335</v>
      </c>
      <c r="B41" s="203" t="s">
        <v>0</v>
      </c>
      <c r="C41" s="203" t="s">
        <v>26</v>
      </c>
      <c r="D41" s="203" t="s">
        <v>18888</v>
      </c>
      <c r="E41" s="203" t="s">
        <v>18889</v>
      </c>
      <c r="F41" s="203" t="s">
        <v>12956</v>
      </c>
      <c r="G41" s="203" t="s">
        <v>18890</v>
      </c>
      <c r="H41" s="203" t="s">
        <v>137</v>
      </c>
      <c r="I41" s="203" t="s">
        <v>19718</v>
      </c>
      <c r="J41" s="203" t="s">
        <v>140</v>
      </c>
      <c r="K41" s="9"/>
      <c r="L41" s="9"/>
      <c r="M41" s="9"/>
      <c r="N41" s="9"/>
      <c r="O41" s="9"/>
      <c r="P41" s="9"/>
      <c r="Q41" s="9"/>
      <c r="R41" s="9"/>
      <c r="S41" s="9"/>
      <c r="T41" s="9"/>
      <c r="U41" s="9"/>
      <c r="V41" s="9"/>
      <c r="W41" s="9"/>
      <c r="X41" s="9"/>
      <c r="Y41" s="9"/>
      <c r="Z41" s="9"/>
    </row>
    <row r="42" spans="1:26" ht="16.5" customHeight="1">
      <c r="A42" s="394" t="s">
        <v>19839</v>
      </c>
      <c r="B42" s="26" t="s">
        <v>19840</v>
      </c>
      <c r="C42" s="271" t="s">
        <v>19841</v>
      </c>
      <c r="D42" s="26" t="s">
        <v>17291</v>
      </c>
      <c r="E42" s="26" t="s">
        <v>18463</v>
      </c>
      <c r="F42" s="120" t="s">
        <v>19842</v>
      </c>
      <c r="G42" s="120" t="s">
        <v>19843</v>
      </c>
      <c r="H42" s="542" t="s">
        <v>158</v>
      </c>
      <c r="I42" s="2"/>
      <c r="J42" s="2"/>
      <c r="K42" s="9"/>
      <c r="L42" s="9"/>
      <c r="M42" s="9"/>
      <c r="N42" s="9"/>
      <c r="O42" s="9"/>
      <c r="P42" s="9"/>
      <c r="Q42" s="9"/>
      <c r="R42" s="9"/>
      <c r="S42" s="9"/>
      <c r="T42" s="9"/>
      <c r="U42" s="9"/>
      <c r="V42" s="9"/>
      <c r="W42" s="9"/>
      <c r="X42" s="9"/>
      <c r="Y42" s="9"/>
      <c r="Z42" s="9"/>
    </row>
    <row r="43" spans="1:26" ht="16.5" customHeight="1">
      <c r="A43" s="64"/>
      <c r="B43" s="64"/>
      <c r="C43" s="122"/>
      <c r="D43" s="4"/>
      <c r="E43" s="4"/>
      <c r="F43" s="4"/>
      <c r="G43" s="4"/>
      <c r="H43" s="4"/>
      <c r="I43" s="4"/>
      <c r="J43" s="4"/>
      <c r="K43" s="9"/>
      <c r="L43" s="9"/>
      <c r="M43" s="9"/>
      <c r="N43" s="9"/>
      <c r="O43" s="9"/>
      <c r="P43" s="9"/>
      <c r="Q43" s="9"/>
      <c r="R43" s="9"/>
      <c r="S43" s="9"/>
      <c r="T43" s="9"/>
      <c r="U43" s="9"/>
      <c r="V43" s="9"/>
      <c r="W43" s="9"/>
      <c r="X43" s="9"/>
      <c r="Y43" s="9"/>
      <c r="Z43" s="9"/>
    </row>
    <row r="44" spans="1:26" ht="16.5" customHeight="1">
      <c r="A44" s="203" t="s">
        <v>335</v>
      </c>
      <c r="B44" s="203" t="s">
        <v>0</v>
      </c>
      <c r="C44" s="203" t="s">
        <v>26</v>
      </c>
      <c r="D44" s="203" t="s">
        <v>18888</v>
      </c>
      <c r="E44" s="203" t="s">
        <v>18889</v>
      </c>
      <c r="F44" s="203" t="s">
        <v>12956</v>
      </c>
      <c r="G44" s="203" t="s">
        <v>18890</v>
      </c>
      <c r="H44" s="203" t="s">
        <v>137</v>
      </c>
      <c r="I44" s="203" t="s">
        <v>19718</v>
      </c>
      <c r="J44" s="203" t="s">
        <v>140</v>
      </c>
      <c r="K44" s="9"/>
      <c r="L44" s="9"/>
      <c r="M44" s="9"/>
      <c r="N44" s="9"/>
      <c r="O44" s="9"/>
      <c r="P44" s="9"/>
      <c r="Q44" s="9"/>
      <c r="R44" s="9"/>
      <c r="S44" s="9"/>
      <c r="T44" s="9"/>
      <c r="U44" s="9"/>
      <c r="V44" s="9"/>
      <c r="W44" s="9"/>
      <c r="X44" s="9"/>
      <c r="Y44" s="9"/>
      <c r="Z44" s="9"/>
    </row>
    <row r="45" spans="1:26" ht="16.5" customHeight="1">
      <c r="A45" s="834" t="s">
        <v>19846</v>
      </c>
      <c r="B45" s="735" t="s">
        <v>19847</v>
      </c>
      <c r="C45" s="746" t="s">
        <v>19848</v>
      </c>
      <c r="D45" s="735" t="s">
        <v>17291</v>
      </c>
      <c r="E45" s="735" t="s">
        <v>18465</v>
      </c>
      <c r="F45" s="120" t="s">
        <v>19849</v>
      </c>
      <c r="G45" s="120" t="s">
        <v>19850</v>
      </c>
      <c r="H45" s="542" t="s">
        <v>158</v>
      </c>
      <c r="I45" s="2"/>
      <c r="J45" s="2"/>
      <c r="K45" s="9"/>
      <c r="L45" s="9"/>
      <c r="M45" s="9"/>
      <c r="N45" s="9"/>
      <c r="O45" s="9"/>
      <c r="P45" s="9"/>
      <c r="Q45" s="9"/>
      <c r="R45" s="9"/>
      <c r="S45" s="9"/>
      <c r="T45" s="9"/>
      <c r="U45" s="9"/>
      <c r="V45" s="9"/>
      <c r="W45" s="9"/>
      <c r="X45" s="9"/>
      <c r="Y45" s="9"/>
      <c r="Z45" s="9"/>
    </row>
    <row r="46" spans="1:26" ht="16.5" customHeight="1">
      <c r="A46" s="666"/>
      <c r="B46" s="666"/>
      <c r="C46" s="666"/>
      <c r="D46" s="666"/>
      <c r="E46" s="666"/>
      <c r="F46" s="558" t="s">
        <v>19851</v>
      </c>
      <c r="G46" s="120" t="s">
        <v>19850</v>
      </c>
      <c r="H46" s="542" t="s">
        <v>158</v>
      </c>
      <c r="I46" s="2"/>
      <c r="J46" s="2"/>
      <c r="K46" s="9"/>
      <c r="L46" s="9"/>
      <c r="M46" s="9"/>
      <c r="N46" s="9"/>
      <c r="O46" s="9"/>
      <c r="P46" s="9"/>
      <c r="Q46" s="9"/>
      <c r="R46" s="9"/>
      <c r="S46" s="9"/>
      <c r="T46" s="9"/>
      <c r="U46" s="9"/>
      <c r="V46" s="9"/>
      <c r="W46" s="9"/>
      <c r="X46" s="9"/>
      <c r="Y46" s="9"/>
      <c r="Z46" s="9"/>
    </row>
    <row r="47" spans="1:26" ht="16.5" customHeight="1">
      <c r="A47" s="64"/>
      <c r="B47" s="64"/>
      <c r="C47" s="122"/>
      <c r="D47" s="4"/>
      <c r="E47" s="4"/>
      <c r="F47" s="4"/>
      <c r="G47" s="4"/>
      <c r="H47" s="4"/>
      <c r="I47" s="4"/>
      <c r="J47" s="4"/>
      <c r="K47" s="9"/>
      <c r="L47" s="9"/>
      <c r="M47" s="9"/>
      <c r="N47" s="9"/>
      <c r="O47" s="9"/>
      <c r="P47" s="9"/>
      <c r="Q47" s="9"/>
      <c r="R47" s="9"/>
      <c r="S47" s="9"/>
      <c r="T47" s="9"/>
      <c r="U47" s="9"/>
      <c r="V47" s="9"/>
      <c r="W47" s="9"/>
      <c r="X47" s="9"/>
      <c r="Y47" s="9"/>
      <c r="Z47" s="9"/>
    </row>
    <row r="48" spans="1:26" ht="16.5" customHeight="1">
      <c r="A48" s="203" t="s">
        <v>335</v>
      </c>
      <c r="B48" s="203" t="s">
        <v>0</v>
      </c>
      <c r="C48" s="203" t="s">
        <v>26</v>
      </c>
      <c r="D48" s="203" t="s">
        <v>18888</v>
      </c>
      <c r="E48" s="203" t="s">
        <v>18889</v>
      </c>
      <c r="F48" s="203" t="s">
        <v>12956</v>
      </c>
      <c r="G48" s="203" t="s">
        <v>18890</v>
      </c>
      <c r="H48" s="203" t="s">
        <v>137</v>
      </c>
      <c r="I48" s="203" t="s">
        <v>19718</v>
      </c>
      <c r="J48" s="203" t="s">
        <v>140</v>
      </c>
      <c r="K48" s="9"/>
      <c r="L48" s="9"/>
      <c r="M48" s="9"/>
      <c r="N48" s="9"/>
      <c r="O48" s="9"/>
      <c r="P48" s="9"/>
      <c r="Q48" s="9"/>
      <c r="R48" s="9"/>
      <c r="S48" s="9"/>
      <c r="T48" s="9"/>
      <c r="U48" s="9"/>
      <c r="V48" s="9"/>
      <c r="W48" s="9"/>
      <c r="X48" s="9"/>
      <c r="Y48" s="9"/>
      <c r="Z48" s="9"/>
    </row>
    <row r="49" spans="1:26" ht="16.5" customHeight="1">
      <c r="A49" s="834" t="s">
        <v>19852</v>
      </c>
      <c r="B49" s="735" t="s">
        <v>19853</v>
      </c>
      <c r="C49" s="271" t="s">
        <v>19854</v>
      </c>
      <c r="D49" s="735" t="s">
        <v>17291</v>
      </c>
      <c r="E49" s="735" t="s">
        <v>18463</v>
      </c>
      <c r="F49" s="120" t="s">
        <v>19855</v>
      </c>
      <c r="G49" s="120" t="s">
        <v>19856</v>
      </c>
      <c r="H49" s="542" t="s">
        <v>158</v>
      </c>
      <c r="I49" s="2"/>
      <c r="J49" s="2"/>
      <c r="K49" s="9"/>
      <c r="L49" s="9"/>
      <c r="M49" s="9"/>
      <c r="N49" s="9"/>
      <c r="O49" s="9"/>
      <c r="P49" s="9"/>
      <c r="Q49" s="9"/>
      <c r="R49" s="9"/>
      <c r="S49" s="9"/>
      <c r="T49" s="9"/>
      <c r="U49" s="9"/>
      <c r="V49" s="9"/>
      <c r="W49" s="9"/>
      <c r="X49" s="9"/>
      <c r="Y49" s="9"/>
      <c r="Z49" s="9"/>
    </row>
    <row r="50" spans="1:26" ht="16.5" customHeight="1">
      <c r="A50" s="666"/>
      <c r="B50" s="666"/>
      <c r="C50" s="271" t="s">
        <v>19857</v>
      </c>
      <c r="D50" s="666"/>
      <c r="E50" s="666"/>
      <c r="F50" s="120" t="s">
        <v>19858</v>
      </c>
      <c r="G50" s="120" t="s">
        <v>19860</v>
      </c>
      <c r="H50" s="542" t="s">
        <v>158</v>
      </c>
      <c r="I50" s="2"/>
      <c r="J50" s="2"/>
      <c r="K50" s="9"/>
      <c r="L50" s="9"/>
      <c r="M50" s="9"/>
      <c r="N50" s="9"/>
      <c r="O50" s="9"/>
      <c r="P50" s="9"/>
      <c r="Q50" s="9"/>
      <c r="R50" s="9"/>
      <c r="S50" s="9"/>
      <c r="T50" s="9"/>
      <c r="U50" s="9"/>
      <c r="V50" s="9"/>
      <c r="W50" s="9"/>
      <c r="X50" s="9"/>
      <c r="Y50" s="9"/>
      <c r="Z50" s="9"/>
    </row>
    <row r="51" spans="1:26" ht="16.5" customHeight="1">
      <c r="A51" s="64"/>
      <c r="B51" s="64"/>
      <c r="C51" s="122"/>
      <c r="D51" s="4"/>
      <c r="E51" s="4"/>
      <c r="F51" s="4"/>
      <c r="G51" s="4"/>
      <c r="H51" s="4"/>
      <c r="I51" s="4"/>
      <c r="J51" s="4"/>
      <c r="K51" s="9"/>
      <c r="L51" s="9"/>
      <c r="M51" s="9"/>
      <c r="N51" s="9"/>
      <c r="O51" s="9"/>
      <c r="P51" s="9"/>
      <c r="Q51" s="9"/>
      <c r="R51" s="9"/>
      <c r="S51" s="9"/>
      <c r="T51" s="9"/>
      <c r="U51" s="9"/>
      <c r="V51" s="9"/>
      <c r="W51" s="9"/>
      <c r="X51" s="9"/>
      <c r="Y51" s="9"/>
      <c r="Z51" s="9"/>
    </row>
    <row r="52" spans="1:26" ht="16.5" customHeight="1">
      <c r="A52" s="203" t="s">
        <v>335</v>
      </c>
      <c r="B52" s="203" t="s">
        <v>0</v>
      </c>
      <c r="C52" s="203" t="s">
        <v>26</v>
      </c>
      <c r="D52" s="203" t="s">
        <v>18888</v>
      </c>
      <c r="E52" s="203" t="s">
        <v>18889</v>
      </c>
      <c r="F52" s="203" t="s">
        <v>12956</v>
      </c>
      <c r="G52" s="203" t="s">
        <v>18890</v>
      </c>
      <c r="H52" s="203" t="s">
        <v>137</v>
      </c>
      <c r="I52" s="203" t="s">
        <v>19718</v>
      </c>
      <c r="J52" s="203" t="s">
        <v>140</v>
      </c>
      <c r="K52" s="9"/>
      <c r="L52" s="9"/>
      <c r="M52" s="9"/>
      <c r="N52" s="9"/>
      <c r="O52" s="9"/>
      <c r="P52" s="9"/>
      <c r="Q52" s="9"/>
      <c r="R52" s="9"/>
      <c r="S52" s="9"/>
      <c r="T52" s="9"/>
      <c r="U52" s="9"/>
      <c r="V52" s="9"/>
      <c r="W52" s="9"/>
      <c r="X52" s="9"/>
      <c r="Y52" s="9"/>
      <c r="Z52" s="9"/>
    </row>
    <row r="53" spans="1:26" ht="16.5" customHeight="1">
      <c r="A53" s="394" t="s">
        <v>19864</v>
      </c>
      <c r="B53" s="26" t="s">
        <v>19865</v>
      </c>
      <c r="C53" s="271" t="s">
        <v>19866</v>
      </c>
      <c r="D53" s="26" t="s">
        <v>19867</v>
      </c>
      <c r="E53" s="26" t="s">
        <v>18463</v>
      </c>
      <c r="F53" s="120" t="s">
        <v>19868</v>
      </c>
      <c r="G53" s="120" t="s">
        <v>19869</v>
      </c>
      <c r="H53" s="542" t="s">
        <v>158</v>
      </c>
      <c r="I53" s="2"/>
      <c r="J53" s="2"/>
      <c r="K53" s="9"/>
      <c r="L53" s="9"/>
      <c r="M53" s="9"/>
      <c r="N53" s="9"/>
      <c r="O53" s="9"/>
      <c r="P53" s="9"/>
      <c r="Q53" s="9"/>
      <c r="R53" s="9"/>
      <c r="S53" s="9"/>
      <c r="T53" s="9"/>
      <c r="U53" s="9"/>
      <c r="V53" s="9"/>
      <c r="W53" s="9"/>
      <c r="X53" s="9"/>
      <c r="Y53" s="9"/>
      <c r="Z53" s="9"/>
    </row>
    <row r="54" spans="1:26" ht="16.5" customHeight="1">
      <c r="A54" s="64"/>
      <c r="B54" s="64"/>
      <c r="C54" s="122"/>
      <c r="D54" s="4"/>
      <c r="E54" s="4"/>
      <c r="F54" s="4"/>
      <c r="G54" s="4"/>
      <c r="H54" s="4"/>
      <c r="I54" s="4"/>
      <c r="J54" s="4"/>
      <c r="K54" s="9"/>
      <c r="L54" s="9"/>
      <c r="M54" s="9"/>
      <c r="N54" s="9"/>
      <c r="O54" s="9"/>
      <c r="P54" s="9"/>
      <c r="Q54" s="9"/>
      <c r="R54" s="9"/>
      <c r="S54" s="9"/>
      <c r="T54" s="9"/>
      <c r="U54" s="9"/>
      <c r="V54" s="9"/>
      <c r="W54" s="9"/>
      <c r="X54" s="9"/>
      <c r="Y54" s="9"/>
      <c r="Z54" s="9"/>
    </row>
    <row r="55" spans="1:26" ht="16.5" customHeight="1">
      <c r="A55" s="203" t="s">
        <v>335</v>
      </c>
      <c r="B55" s="203" t="s">
        <v>0</v>
      </c>
      <c r="C55" s="203" t="s">
        <v>26</v>
      </c>
      <c r="D55" s="203" t="s">
        <v>18888</v>
      </c>
      <c r="E55" s="203" t="s">
        <v>18889</v>
      </c>
      <c r="F55" s="203" t="s">
        <v>12956</v>
      </c>
      <c r="G55" s="203" t="s">
        <v>18890</v>
      </c>
      <c r="H55" s="203" t="s">
        <v>137</v>
      </c>
      <c r="I55" s="203" t="s">
        <v>19718</v>
      </c>
      <c r="J55" s="203" t="s">
        <v>140</v>
      </c>
      <c r="K55" s="9"/>
      <c r="L55" s="9"/>
      <c r="M55" s="9"/>
      <c r="N55" s="9"/>
      <c r="O55" s="9"/>
      <c r="P55" s="9"/>
      <c r="Q55" s="9"/>
      <c r="R55" s="9"/>
      <c r="S55" s="9"/>
      <c r="T55" s="9"/>
      <c r="U55" s="9"/>
      <c r="V55" s="9"/>
      <c r="W55" s="9"/>
      <c r="X55" s="9"/>
      <c r="Y55" s="9"/>
      <c r="Z55" s="9"/>
    </row>
    <row r="56" spans="1:26" ht="16.5" customHeight="1">
      <c r="A56" s="834" t="s">
        <v>19870</v>
      </c>
      <c r="B56" s="740" t="s">
        <v>19872</v>
      </c>
      <c r="C56" s="81" t="s">
        <v>19874</v>
      </c>
      <c r="D56" s="80" t="s">
        <v>17291</v>
      </c>
      <c r="E56" s="80" t="s">
        <v>18463</v>
      </c>
      <c r="F56" s="81" t="s">
        <v>19875</v>
      </c>
      <c r="G56" s="81" t="s">
        <v>19876</v>
      </c>
      <c r="H56" s="542" t="s">
        <v>158</v>
      </c>
      <c r="I56" s="271"/>
      <c r="J56" s="130"/>
      <c r="K56" s="9"/>
      <c r="L56" s="9"/>
      <c r="M56" s="9"/>
      <c r="N56" s="9"/>
      <c r="O56" s="9"/>
      <c r="P56" s="9"/>
      <c r="Q56" s="9"/>
      <c r="R56" s="9"/>
      <c r="S56" s="9"/>
      <c r="T56" s="9"/>
      <c r="U56" s="9"/>
      <c r="V56" s="9"/>
      <c r="W56" s="9"/>
      <c r="X56" s="9"/>
      <c r="Y56" s="9"/>
      <c r="Z56" s="9"/>
    </row>
    <row r="57" spans="1:26" ht="16.5" customHeight="1">
      <c r="A57" s="665"/>
      <c r="B57" s="665"/>
      <c r="C57" s="81" t="s">
        <v>19879</v>
      </c>
      <c r="D57" s="80" t="s">
        <v>17291</v>
      </c>
      <c r="E57" s="80" t="s">
        <v>18463</v>
      </c>
      <c r="F57" s="81" t="s">
        <v>19880</v>
      </c>
      <c r="G57" s="81" t="s">
        <v>19881</v>
      </c>
      <c r="H57" s="542" t="s">
        <v>158</v>
      </c>
      <c r="I57" s="271"/>
      <c r="J57" s="130"/>
      <c r="K57" s="9"/>
      <c r="L57" s="9"/>
      <c r="M57" s="9"/>
      <c r="N57" s="9"/>
      <c r="O57" s="9"/>
      <c r="P57" s="9"/>
      <c r="Q57" s="9"/>
      <c r="R57" s="9"/>
      <c r="S57" s="9"/>
      <c r="T57" s="9"/>
      <c r="U57" s="9"/>
      <c r="V57" s="9"/>
      <c r="W57" s="9"/>
      <c r="X57" s="9"/>
      <c r="Y57" s="9"/>
      <c r="Z57" s="9"/>
    </row>
    <row r="58" spans="1:26" ht="16.5" customHeight="1">
      <c r="A58" s="665"/>
      <c r="B58" s="665"/>
      <c r="C58" s="740" t="s">
        <v>19882</v>
      </c>
      <c r="D58" s="80" t="s">
        <v>17291</v>
      </c>
      <c r="E58" s="80" t="s">
        <v>18463</v>
      </c>
      <c r="F58" s="81" t="s">
        <v>19884</v>
      </c>
      <c r="G58" s="81" t="s">
        <v>19885</v>
      </c>
      <c r="H58" s="542" t="s">
        <v>158</v>
      </c>
      <c r="I58" s="271"/>
      <c r="J58" s="130"/>
      <c r="K58" s="9"/>
      <c r="L58" s="9"/>
      <c r="M58" s="9"/>
      <c r="N58" s="9"/>
      <c r="O58" s="9"/>
      <c r="P58" s="9"/>
      <c r="Q58" s="9"/>
      <c r="R58" s="9"/>
      <c r="S58" s="9"/>
      <c r="T58" s="9"/>
      <c r="U58" s="9"/>
      <c r="V58" s="9"/>
      <c r="W58" s="9"/>
      <c r="X58" s="9"/>
      <c r="Y58" s="9"/>
      <c r="Z58" s="9"/>
    </row>
    <row r="59" spans="1:26" ht="16.5" customHeight="1">
      <c r="A59" s="665"/>
      <c r="B59" s="665"/>
      <c r="C59" s="666"/>
      <c r="D59" s="80" t="s">
        <v>17291</v>
      </c>
      <c r="E59" s="80" t="s">
        <v>18463</v>
      </c>
      <c r="F59" s="81" t="s">
        <v>19887</v>
      </c>
      <c r="G59" s="81" t="s">
        <v>19888</v>
      </c>
      <c r="H59" s="542" t="s">
        <v>158</v>
      </c>
      <c r="I59" s="271"/>
      <c r="J59" s="130"/>
      <c r="K59" s="9"/>
      <c r="L59" s="9"/>
      <c r="M59" s="9"/>
      <c r="N59" s="9"/>
      <c r="O59" s="9"/>
      <c r="P59" s="9"/>
      <c r="Q59" s="9"/>
      <c r="R59" s="9"/>
      <c r="S59" s="9"/>
      <c r="T59" s="9"/>
      <c r="U59" s="9"/>
      <c r="V59" s="9"/>
      <c r="W59" s="9"/>
      <c r="X59" s="9"/>
      <c r="Y59" s="9"/>
      <c r="Z59" s="9"/>
    </row>
    <row r="60" spans="1:26" ht="16.5" customHeight="1">
      <c r="A60" s="665"/>
      <c r="B60" s="665"/>
      <c r="C60" s="81" t="s">
        <v>19889</v>
      </c>
      <c r="D60" s="80" t="s">
        <v>17291</v>
      </c>
      <c r="E60" s="80" t="s">
        <v>18463</v>
      </c>
      <c r="F60" s="81" t="s">
        <v>19890</v>
      </c>
      <c r="G60" s="81" t="s">
        <v>19891</v>
      </c>
      <c r="H60" s="542" t="s">
        <v>158</v>
      </c>
      <c r="I60" s="271"/>
      <c r="J60" s="130"/>
      <c r="K60" s="9"/>
      <c r="L60" s="9"/>
      <c r="M60" s="9"/>
      <c r="N60" s="9"/>
      <c r="O60" s="9"/>
      <c r="P60" s="9"/>
      <c r="Q60" s="9"/>
      <c r="R60" s="9"/>
      <c r="S60" s="9"/>
      <c r="T60" s="9"/>
      <c r="U60" s="9"/>
      <c r="V60" s="9"/>
      <c r="W60" s="9"/>
      <c r="X60" s="9"/>
      <c r="Y60" s="9"/>
      <c r="Z60" s="9"/>
    </row>
    <row r="61" spans="1:26" ht="16.5" customHeight="1">
      <c r="A61" s="665"/>
      <c r="B61" s="665"/>
      <c r="C61" s="81" t="s">
        <v>19893</v>
      </c>
      <c r="D61" s="80" t="s">
        <v>17291</v>
      </c>
      <c r="E61" s="80" t="s">
        <v>18463</v>
      </c>
      <c r="F61" s="81" t="s">
        <v>19894</v>
      </c>
      <c r="G61" s="81" t="s">
        <v>19895</v>
      </c>
      <c r="H61" s="542" t="s">
        <v>158</v>
      </c>
      <c r="I61" s="271"/>
      <c r="J61" s="130"/>
      <c r="K61" s="9"/>
      <c r="L61" s="9"/>
      <c r="M61" s="9"/>
      <c r="N61" s="9"/>
      <c r="O61" s="9"/>
      <c r="P61" s="9"/>
      <c r="Q61" s="9"/>
      <c r="R61" s="9"/>
      <c r="S61" s="9"/>
      <c r="T61" s="9"/>
      <c r="U61" s="9"/>
      <c r="V61" s="9"/>
      <c r="W61" s="9"/>
      <c r="X61" s="9"/>
      <c r="Y61" s="9"/>
      <c r="Z61" s="9"/>
    </row>
    <row r="62" spans="1:26" ht="16.5" customHeight="1">
      <c r="A62" s="665"/>
      <c r="B62" s="665"/>
      <c r="C62" s="81" t="s">
        <v>19896</v>
      </c>
      <c r="D62" s="80" t="s">
        <v>17291</v>
      </c>
      <c r="E62" s="80" t="s">
        <v>18463</v>
      </c>
      <c r="F62" s="81" t="s">
        <v>19897</v>
      </c>
      <c r="G62" s="81" t="s">
        <v>19898</v>
      </c>
      <c r="H62" s="542" t="s">
        <v>158</v>
      </c>
      <c r="I62" s="271"/>
      <c r="J62" s="130"/>
      <c r="K62" s="9"/>
      <c r="L62" s="9"/>
      <c r="M62" s="9"/>
      <c r="N62" s="9"/>
      <c r="O62" s="9"/>
      <c r="P62" s="9"/>
      <c r="Q62" s="9"/>
      <c r="R62" s="9"/>
      <c r="S62" s="9"/>
      <c r="T62" s="9"/>
      <c r="U62" s="9"/>
      <c r="V62" s="9"/>
      <c r="W62" s="9"/>
      <c r="X62" s="9"/>
      <c r="Y62" s="9"/>
      <c r="Z62" s="9"/>
    </row>
    <row r="63" spans="1:26" ht="16.5" customHeight="1">
      <c r="A63" s="666"/>
      <c r="B63" s="666"/>
      <c r="C63" s="81" t="s">
        <v>19899</v>
      </c>
      <c r="D63" s="80" t="s">
        <v>17291</v>
      </c>
      <c r="E63" s="80" t="s">
        <v>18463</v>
      </c>
      <c r="F63" s="81" t="s">
        <v>19900</v>
      </c>
      <c r="G63" s="81" t="s">
        <v>19901</v>
      </c>
      <c r="H63" s="542" t="s">
        <v>158</v>
      </c>
      <c r="I63" s="271"/>
      <c r="J63" s="130"/>
      <c r="K63" s="9"/>
      <c r="L63" s="9"/>
      <c r="M63" s="9"/>
      <c r="N63" s="9"/>
      <c r="O63" s="9"/>
      <c r="P63" s="9"/>
      <c r="Q63" s="9"/>
      <c r="R63" s="9"/>
      <c r="S63" s="9"/>
      <c r="T63" s="9"/>
      <c r="U63" s="9"/>
      <c r="V63" s="9"/>
      <c r="W63" s="9"/>
      <c r="X63" s="9"/>
      <c r="Y63" s="9"/>
      <c r="Z63" s="9"/>
    </row>
    <row r="64" spans="1:26" ht="16.5" customHeight="1">
      <c r="A64" s="64"/>
      <c r="B64" s="64"/>
      <c r="C64" s="122"/>
      <c r="D64" s="4"/>
      <c r="E64" s="4"/>
      <c r="F64" s="4"/>
      <c r="G64" s="4"/>
      <c r="H64" s="4"/>
      <c r="I64" s="4"/>
      <c r="J64" s="4"/>
      <c r="K64" s="9"/>
      <c r="L64" s="9"/>
      <c r="M64" s="9"/>
      <c r="N64" s="9"/>
      <c r="O64" s="9"/>
      <c r="P64" s="9"/>
      <c r="Q64" s="9"/>
      <c r="R64" s="9"/>
      <c r="S64" s="9"/>
      <c r="T64" s="9"/>
      <c r="U64" s="9"/>
      <c r="V64" s="9"/>
      <c r="W64" s="9"/>
      <c r="X64" s="9"/>
      <c r="Y64" s="9"/>
      <c r="Z64" s="9"/>
    </row>
    <row r="65" spans="1:26" ht="16.5" customHeight="1">
      <c r="A65" s="203" t="s">
        <v>335</v>
      </c>
      <c r="B65" s="203" t="s">
        <v>0</v>
      </c>
      <c r="C65" s="203" t="s">
        <v>26</v>
      </c>
      <c r="D65" s="203" t="s">
        <v>18888</v>
      </c>
      <c r="E65" s="203" t="s">
        <v>18889</v>
      </c>
      <c r="F65" s="203" t="s">
        <v>12956</v>
      </c>
      <c r="G65" s="203" t="s">
        <v>18890</v>
      </c>
      <c r="H65" s="203" t="s">
        <v>137</v>
      </c>
      <c r="I65" s="203" t="s">
        <v>19718</v>
      </c>
      <c r="J65" s="203" t="s">
        <v>140</v>
      </c>
      <c r="K65" s="9"/>
      <c r="L65" s="9"/>
      <c r="M65" s="9"/>
      <c r="N65" s="9"/>
      <c r="O65" s="9"/>
      <c r="P65" s="9"/>
      <c r="Q65" s="9"/>
      <c r="R65" s="9"/>
      <c r="S65" s="9"/>
      <c r="T65" s="9"/>
      <c r="U65" s="9"/>
      <c r="V65" s="9"/>
      <c r="W65" s="9"/>
      <c r="X65" s="9"/>
      <c r="Y65" s="9"/>
      <c r="Z65" s="9"/>
    </row>
    <row r="66" spans="1:26" ht="16.5" customHeight="1">
      <c r="A66" s="394" t="s">
        <v>19902</v>
      </c>
      <c r="B66" s="333" t="s">
        <v>19903</v>
      </c>
      <c r="C66" s="81" t="s">
        <v>19904</v>
      </c>
      <c r="D66" s="80" t="s">
        <v>17291</v>
      </c>
      <c r="E66" s="80" t="s">
        <v>18465</v>
      </c>
      <c r="F66" s="81" t="s">
        <v>19905</v>
      </c>
      <c r="G66" s="81" t="s">
        <v>19906</v>
      </c>
      <c r="H66" s="542" t="s">
        <v>158</v>
      </c>
      <c r="I66" s="271"/>
      <c r="J66" s="130"/>
      <c r="K66" s="9"/>
      <c r="L66" s="9"/>
      <c r="M66" s="9"/>
      <c r="N66" s="9"/>
      <c r="O66" s="9"/>
      <c r="P66" s="9"/>
      <c r="Q66" s="9"/>
      <c r="R66" s="9"/>
      <c r="S66" s="9"/>
      <c r="T66" s="9"/>
      <c r="U66" s="9"/>
      <c r="V66" s="9"/>
      <c r="W66" s="9"/>
      <c r="X66" s="9"/>
      <c r="Y66" s="9"/>
      <c r="Z66" s="9"/>
    </row>
    <row r="67" spans="1:26" ht="16.5" customHeight="1">
      <c r="A67" s="64"/>
      <c r="B67" s="64"/>
      <c r="C67" s="122"/>
      <c r="D67" s="4"/>
      <c r="E67" s="4"/>
      <c r="F67" s="4"/>
      <c r="G67" s="4"/>
      <c r="H67" s="4"/>
      <c r="I67" s="4"/>
      <c r="J67" s="4"/>
      <c r="K67" s="9"/>
      <c r="L67" s="9"/>
      <c r="M67" s="9"/>
      <c r="N67" s="9"/>
      <c r="O67" s="9"/>
      <c r="P67" s="9"/>
      <c r="Q67" s="9"/>
      <c r="R67" s="9"/>
      <c r="S67" s="9"/>
      <c r="T67" s="9"/>
      <c r="U67" s="9"/>
      <c r="V67" s="9"/>
      <c r="W67" s="9"/>
      <c r="X67" s="9"/>
      <c r="Y67" s="9"/>
      <c r="Z67" s="9"/>
    </row>
    <row r="68" spans="1:26" ht="16.5" customHeight="1">
      <c r="A68" s="203" t="s">
        <v>335</v>
      </c>
      <c r="B68" s="203" t="s">
        <v>0</v>
      </c>
      <c r="C68" s="203" t="s">
        <v>26</v>
      </c>
      <c r="D68" s="203" t="s">
        <v>18888</v>
      </c>
      <c r="E68" s="203" t="s">
        <v>18889</v>
      </c>
      <c r="F68" s="203" t="s">
        <v>12956</v>
      </c>
      <c r="G68" s="203" t="s">
        <v>18890</v>
      </c>
      <c r="H68" s="203" t="s">
        <v>137</v>
      </c>
      <c r="I68" s="203" t="s">
        <v>19718</v>
      </c>
      <c r="J68" s="203" t="s">
        <v>140</v>
      </c>
      <c r="K68" s="9"/>
      <c r="L68" s="9"/>
      <c r="M68" s="9"/>
      <c r="N68" s="9"/>
      <c r="O68" s="9"/>
      <c r="P68" s="9"/>
      <c r="Q68" s="9"/>
      <c r="R68" s="9"/>
      <c r="S68" s="9"/>
      <c r="T68" s="9"/>
      <c r="U68" s="9"/>
      <c r="V68" s="9"/>
      <c r="W68" s="9"/>
      <c r="X68" s="9"/>
      <c r="Y68" s="9"/>
      <c r="Z68" s="9"/>
    </row>
    <row r="69" spans="1:26" ht="16.5" customHeight="1">
      <c r="A69" s="834" t="s">
        <v>19909</v>
      </c>
      <c r="B69" s="740" t="s">
        <v>19910</v>
      </c>
      <c r="C69" s="271" t="s">
        <v>19911</v>
      </c>
      <c r="D69" s="747" t="s">
        <v>17291</v>
      </c>
      <c r="E69" s="747" t="s">
        <v>18463</v>
      </c>
      <c r="F69" s="81" t="s">
        <v>19913</v>
      </c>
      <c r="G69" s="746" t="s">
        <v>19914</v>
      </c>
      <c r="H69" s="542" t="s">
        <v>158</v>
      </c>
      <c r="I69" s="271"/>
      <c r="J69" s="130"/>
      <c r="K69" s="9"/>
      <c r="L69" s="9"/>
      <c r="M69" s="9"/>
      <c r="N69" s="9"/>
      <c r="O69" s="9"/>
      <c r="P69" s="9"/>
      <c r="Q69" s="9"/>
      <c r="R69" s="9"/>
      <c r="S69" s="9"/>
      <c r="T69" s="9"/>
      <c r="U69" s="9"/>
      <c r="V69" s="9"/>
      <c r="W69" s="9"/>
      <c r="X69" s="9"/>
      <c r="Y69" s="9"/>
      <c r="Z69" s="9"/>
    </row>
    <row r="70" spans="1:26" ht="16.5" customHeight="1">
      <c r="A70" s="666"/>
      <c r="B70" s="666"/>
      <c r="C70" s="333" t="s">
        <v>19831</v>
      </c>
      <c r="D70" s="666"/>
      <c r="E70" s="666"/>
      <c r="F70" s="120" t="s">
        <v>19915</v>
      </c>
      <c r="G70" s="666"/>
      <c r="H70" s="542" t="s">
        <v>158</v>
      </c>
      <c r="I70" s="2"/>
      <c r="J70" s="2"/>
      <c r="K70" s="9"/>
      <c r="L70" s="9"/>
      <c r="M70" s="9"/>
      <c r="N70" s="9"/>
      <c r="O70" s="9"/>
      <c r="P70" s="9"/>
      <c r="Q70" s="9"/>
      <c r="R70" s="9"/>
      <c r="S70" s="9"/>
      <c r="T70" s="9"/>
      <c r="U70" s="9"/>
      <c r="V70" s="9"/>
      <c r="W70" s="9"/>
      <c r="X70" s="9"/>
      <c r="Y70" s="9"/>
      <c r="Z70" s="9"/>
    </row>
    <row r="71" spans="1:26" ht="16.5" customHeight="1">
      <c r="A71" s="64"/>
      <c r="B71" s="64"/>
      <c r="C71" s="122"/>
      <c r="D71" s="4"/>
      <c r="E71" s="4"/>
      <c r="F71" s="4"/>
      <c r="G71" s="4"/>
      <c r="H71" s="4"/>
      <c r="I71" s="4"/>
      <c r="J71" s="4"/>
      <c r="K71" s="9"/>
      <c r="L71" s="9"/>
      <c r="M71" s="9"/>
      <c r="N71" s="9"/>
      <c r="O71" s="9"/>
      <c r="P71" s="9"/>
      <c r="Q71" s="9"/>
      <c r="R71" s="9"/>
      <c r="S71" s="9"/>
      <c r="T71" s="9"/>
      <c r="U71" s="9"/>
      <c r="V71" s="9"/>
      <c r="W71" s="9"/>
      <c r="X71" s="9"/>
      <c r="Y71" s="9"/>
      <c r="Z71" s="9"/>
    </row>
    <row r="72" spans="1:26" ht="16.5" customHeight="1">
      <c r="A72" s="203" t="s">
        <v>335</v>
      </c>
      <c r="B72" s="203" t="s">
        <v>0</v>
      </c>
      <c r="C72" s="203" t="s">
        <v>26</v>
      </c>
      <c r="D72" s="203" t="s">
        <v>18888</v>
      </c>
      <c r="E72" s="203" t="s">
        <v>18889</v>
      </c>
      <c r="F72" s="203" t="s">
        <v>12956</v>
      </c>
      <c r="G72" s="203" t="s">
        <v>18890</v>
      </c>
      <c r="H72" s="203" t="s">
        <v>137</v>
      </c>
      <c r="I72" s="203" t="s">
        <v>19718</v>
      </c>
      <c r="J72" s="203" t="s">
        <v>140</v>
      </c>
      <c r="K72" s="9"/>
      <c r="L72" s="9"/>
      <c r="M72" s="9"/>
      <c r="N72" s="9"/>
      <c r="O72" s="9"/>
      <c r="P72" s="9"/>
      <c r="Q72" s="9"/>
      <c r="R72" s="9"/>
      <c r="S72" s="9"/>
      <c r="T72" s="9"/>
      <c r="U72" s="9"/>
      <c r="V72" s="9"/>
      <c r="W72" s="9"/>
      <c r="X72" s="9"/>
      <c r="Y72" s="9"/>
      <c r="Z72" s="9"/>
    </row>
    <row r="73" spans="1:26" ht="16.5" customHeight="1">
      <c r="A73" s="834" t="s">
        <v>19918</v>
      </c>
      <c r="B73" s="735" t="s">
        <v>19919</v>
      </c>
      <c r="C73" s="271" t="s">
        <v>19920</v>
      </c>
      <c r="D73" s="80" t="s">
        <v>17291</v>
      </c>
      <c r="E73" s="80" t="s">
        <v>18463</v>
      </c>
      <c r="F73" s="81" t="s">
        <v>19921</v>
      </c>
      <c r="G73" s="81" t="s">
        <v>19922</v>
      </c>
      <c r="H73" s="542" t="s">
        <v>158</v>
      </c>
      <c r="I73" s="271"/>
      <c r="J73" s="130"/>
      <c r="K73" s="9"/>
      <c r="L73" s="9"/>
      <c r="M73" s="9"/>
      <c r="N73" s="9"/>
      <c r="O73" s="9"/>
      <c r="P73" s="9"/>
      <c r="Q73" s="9"/>
      <c r="R73" s="9"/>
      <c r="S73" s="9"/>
      <c r="T73" s="9"/>
      <c r="U73" s="9"/>
      <c r="V73" s="9"/>
      <c r="W73" s="9"/>
      <c r="X73" s="9"/>
      <c r="Y73" s="9"/>
      <c r="Z73" s="9"/>
    </row>
    <row r="74" spans="1:26" ht="16.5" customHeight="1">
      <c r="A74" s="666"/>
      <c r="B74" s="666"/>
      <c r="C74" s="333" t="s">
        <v>19831</v>
      </c>
      <c r="D74" s="80" t="s">
        <v>17291</v>
      </c>
      <c r="E74" s="80" t="s">
        <v>18463</v>
      </c>
      <c r="F74" s="120" t="s">
        <v>19915</v>
      </c>
      <c r="G74" s="120" t="s">
        <v>19922</v>
      </c>
      <c r="H74" s="542" t="s">
        <v>158</v>
      </c>
      <c r="I74" s="2"/>
      <c r="J74" s="2"/>
      <c r="K74" s="9"/>
      <c r="L74" s="9"/>
      <c r="M74" s="9"/>
      <c r="N74" s="9"/>
      <c r="O74" s="9"/>
      <c r="P74" s="9"/>
      <c r="Q74" s="9"/>
      <c r="R74" s="9"/>
      <c r="S74" s="9"/>
      <c r="T74" s="9"/>
      <c r="U74" s="9"/>
      <c r="V74" s="9"/>
      <c r="W74" s="9"/>
      <c r="X74" s="9"/>
      <c r="Y74" s="9"/>
      <c r="Z74" s="9"/>
    </row>
    <row r="75" spans="1:26" ht="16.5" customHeight="1">
      <c r="A75" s="64"/>
      <c r="B75" s="64"/>
      <c r="C75" s="122"/>
      <c r="D75" s="4"/>
      <c r="E75" s="4"/>
      <c r="F75" s="4"/>
      <c r="G75" s="4"/>
      <c r="H75" s="4"/>
      <c r="I75" s="4"/>
      <c r="J75" s="4"/>
      <c r="K75" s="9"/>
      <c r="L75" s="9"/>
      <c r="M75" s="9"/>
      <c r="N75" s="9"/>
      <c r="O75" s="9"/>
      <c r="P75" s="9"/>
      <c r="Q75" s="9"/>
      <c r="R75" s="9"/>
      <c r="S75" s="9"/>
      <c r="T75" s="9"/>
      <c r="U75" s="9"/>
      <c r="V75" s="9"/>
      <c r="W75" s="9"/>
      <c r="X75" s="9"/>
      <c r="Y75" s="9"/>
      <c r="Z75" s="9"/>
    </row>
    <row r="76" spans="1:26" ht="16.5" customHeight="1">
      <c r="A76" s="203" t="s">
        <v>335</v>
      </c>
      <c r="B76" s="203" t="s">
        <v>0</v>
      </c>
      <c r="C76" s="203" t="s">
        <v>26</v>
      </c>
      <c r="D76" s="203" t="s">
        <v>18888</v>
      </c>
      <c r="E76" s="203" t="s">
        <v>18889</v>
      </c>
      <c r="F76" s="203" t="s">
        <v>12956</v>
      </c>
      <c r="G76" s="203" t="s">
        <v>18890</v>
      </c>
      <c r="H76" s="203" t="s">
        <v>137</v>
      </c>
      <c r="I76" s="203" t="s">
        <v>19718</v>
      </c>
      <c r="J76" s="203" t="s">
        <v>140</v>
      </c>
      <c r="K76" s="9"/>
      <c r="L76" s="9"/>
      <c r="M76" s="9"/>
      <c r="N76" s="9"/>
      <c r="O76" s="9"/>
      <c r="P76" s="9"/>
      <c r="Q76" s="9"/>
      <c r="R76" s="9"/>
      <c r="S76" s="9"/>
      <c r="T76" s="9"/>
      <c r="U76" s="9"/>
      <c r="V76" s="9"/>
      <c r="W76" s="9"/>
      <c r="X76" s="9"/>
      <c r="Y76" s="9"/>
      <c r="Z76" s="9"/>
    </row>
    <row r="77" spans="1:26" ht="16.5" customHeight="1">
      <c r="A77" s="394" t="s">
        <v>19926</v>
      </c>
      <c r="B77" s="26" t="s">
        <v>19927</v>
      </c>
      <c r="C77" s="271" t="s">
        <v>19928</v>
      </c>
      <c r="D77" s="80" t="s">
        <v>17291</v>
      </c>
      <c r="E77" s="80" t="s">
        <v>18463</v>
      </c>
      <c r="F77" s="81" t="s">
        <v>19929</v>
      </c>
      <c r="G77" s="81" t="s">
        <v>19930</v>
      </c>
      <c r="H77" s="542" t="s">
        <v>158</v>
      </c>
      <c r="I77" s="271"/>
      <c r="J77" s="130"/>
      <c r="K77" s="9"/>
      <c r="L77" s="9"/>
      <c r="M77" s="9"/>
      <c r="N77" s="9"/>
      <c r="O77" s="9"/>
      <c r="P77" s="9"/>
      <c r="Q77" s="9"/>
      <c r="R77" s="9"/>
      <c r="S77" s="9"/>
      <c r="T77" s="9"/>
      <c r="U77" s="9"/>
      <c r="V77" s="9"/>
      <c r="W77" s="9"/>
      <c r="X77" s="9"/>
      <c r="Y77" s="9"/>
      <c r="Z77" s="9"/>
    </row>
    <row r="78" spans="1:26" ht="16.5" customHeight="1">
      <c r="A78" s="64"/>
      <c r="B78" s="64"/>
      <c r="C78" s="122"/>
      <c r="D78" s="4"/>
      <c r="E78" s="4"/>
      <c r="F78" s="4"/>
      <c r="G78" s="4"/>
      <c r="H78" s="4"/>
      <c r="I78" s="4"/>
      <c r="J78" s="4"/>
      <c r="K78" s="9"/>
      <c r="L78" s="9"/>
      <c r="M78" s="9"/>
      <c r="N78" s="9"/>
      <c r="O78" s="9"/>
      <c r="P78" s="9"/>
      <c r="Q78" s="9"/>
      <c r="R78" s="9"/>
      <c r="S78" s="9"/>
      <c r="T78" s="9"/>
      <c r="U78" s="9"/>
      <c r="V78" s="9"/>
      <c r="W78" s="9"/>
      <c r="X78" s="9"/>
      <c r="Y78" s="9"/>
      <c r="Z78" s="9"/>
    </row>
    <row r="79" spans="1:26" ht="16.5" customHeight="1">
      <c r="A79" s="203" t="s">
        <v>335</v>
      </c>
      <c r="B79" s="203" t="s">
        <v>0</v>
      </c>
      <c r="C79" s="203" t="s">
        <v>26</v>
      </c>
      <c r="D79" s="203" t="s">
        <v>18888</v>
      </c>
      <c r="E79" s="203" t="s">
        <v>18889</v>
      </c>
      <c r="F79" s="203" t="s">
        <v>12956</v>
      </c>
      <c r="G79" s="203" t="s">
        <v>18890</v>
      </c>
      <c r="H79" s="203" t="s">
        <v>137</v>
      </c>
      <c r="I79" s="203" t="s">
        <v>19718</v>
      </c>
      <c r="J79" s="203" t="s">
        <v>140</v>
      </c>
      <c r="K79" s="9"/>
      <c r="L79" s="9"/>
      <c r="M79" s="9"/>
      <c r="N79" s="9"/>
      <c r="O79" s="9"/>
      <c r="P79" s="9"/>
      <c r="Q79" s="9"/>
      <c r="R79" s="9"/>
      <c r="S79" s="9"/>
      <c r="T79" s="9"/>
      <c r="U79" s="9"/>
      <c r="V79" s="9"/>
      <c r="W79" s="9"/>
      <c r="X79" s="9"/>
      <c r="Y79" s="9"/>
      <c r="Z79" s="9"/>
    </row>
    <row r="80" spans="1:26" ht="16.5" customHeight="1">
      <c r="A80" s="394" t="s">
        <v>19931</v>
      </c>
      <c r="B80" s="26" t="s">
        <v>19932</v>
      </c>
      <c r="C80" s="271" t="s">
        <v>19933</v>
      </c>
      <c r="D80" s="80" t="s">
        <v>17291</v>
      </c>
      <c r="E80" s="80" t="s">
        <v>18463</v>
      </c>
      <c r="F80" s="81" t="s">
        <v>19934</v>
      </c>
      <c r="G80" s="81" t="s">
        <v>19935</v>
      </c>
      <c r="H80" s="542" t="s">
        <v>158</v>
      </c>
      <c r="I80" s="271"/>
      <c r="J80" s="130"/>
      <c r="K80" s="9"/>
      <c r="L80" s="9"/>
      <c r="M80" s="9"/>
      <c r="N80" s="9"/>
      <c r="O80" s="9"/>
      <c r="P80" s="9"/>
      <c r="Q80" s="9"/>
      <c r="R80" s="9"/>
      <c r="S80" s="9"/>
      <c r="T80" s="9"/>
      <c r="U80" s="9"/>
      <c r="V80" s="9"/>
      <c r="W80" s="9"/>
      <c r="X80" s="9"/>
      <c r="Y80" s="9"/>
      <c r="Z80" s="9"/>
    </row>
    <row r="81" spans="1:26" ht="16.5" customHeight="1">
      <c r="A81" s="64"/>
      <c r="B81" s="64"/>
      <c r="C81" s="122"/>
      <c r="D81" s="4"/>
      <c r="E81" s="4"/>
      <c r="F81" s="4"/>
      <c r="G81" s="4"/>
      <c r="H81" s="4"/>
      <c r="I81" s="4"/>
      <c r="J81" s="4"/>
      <c r="K81" s="9"/>
      <c r="L81" s="9"/>
      <c r="M81" s="9"/>
      <c r="N81" s="9"/>
      <c r="O81" s="9"/>
      <c r="P81" s="9"/>
      <c r="Q81" s="9"/>
      <c r="R81" s="9"/>
      <c r="S81" s="9"/>
      <c r="T81" s="9"/>
      <c r="U81" s="9"/>
      <c r="V81" s="9"/>
      <c r="W81" s="9"/>
      <c r="X81" s="9"/>
      <c r="Y81" s="9"/>
      <c r="Z81" s="9"/>
    </row>
    <row r="82" spans="1:26" ht="16.5" customHeight="1">
      <c r="A82" s="203" t="s">
        <v>335</v>
      </c>
      <c r="B82" s="203" t="s">
        <v>0</v>
      </c>
      <c r="C82" s="203" t="s">
        <v>26</v>
      </c>
      <c r="D82" s="203" t="s">
        <v>18888</v>
      </c>
      <c r="E82" s="203" t="s">
        <v>18889</v>
      </c>
      <c r="F82" s="203" t="s">
        <v>12956</v>
      </c>
      <c r="G82" s="203" t="s">
        <v>18890</v>
      </c>
      <c r="H82" s="203" t="s">
        <v>137</v>
      </c>
      <c r="I82" s="203" t="s">
        <v>19718</v>
      </c>
      <c r="J82" s="203" t="s">
        <v>140</v>
      </c>
      <c r="K82" s="9"/>
      <c r="L82" s="9"/>
      <c r="M82" s="9"/>
      <c r="N82" s="9"/>
      <c r="O82" s="9"/>
      <c r="P82" s="9"/>
      <c r="Q82" s="9"/>
      <c r="R82" s="9"/>
      <c r="S82" s="9"/>
      <c r="T82" s="9"/>
      <c r="U82" s="9"/>
      <c r="V82" s="9"/>
      <c r="W82" s="9"/>
      <c r="X82" s="9"/>
      <c r="Y82" s="9"/>
      <c r="Z82" s="9"/>
    </row>
    <row r="83" spans="1:26" ht="16.5" customHeight="1">
      <c r="A83" s="834" t="s">
        <v>19936</v>
      </c>
      <c r="B83" s="735" t="s">
        <v>19937</v>
      </c>
      <c r="C83" s="271" t="s">
        <v>19938</v>
      </c>
      <c r="D83" s="80" t="s">
        <v>17291</v>
      </c>
      <c r="E83" s="80" t="s">
        <v>18465</v>
      </c>
      <c r="F83" s="81" t="s">
        <v>19939</v>
      </c>
      <c r="G83" s="81" t="s">
        <v>19940</v>
      </c>
      <c r="H83" s="542" t="s">
        <v>158</v>
      </c>
      <c r="I83" s="271"/>
      <c r="J83" s="130"/>
      <c r="K83" s="9"/>
      <c r="L83" s="9"/>
      <c r="M83" s="9"/>
      <c r="N83" s="9"/>
      <c r="O83" s="9"/>
      <c r="P83" s="9"/>
      <c r="Q83" s="9"/>
      <c r="R83" s="9"/>
      <c r="S83" s="9"/>
      <c r="T83" s="9"/>
      <c r="U83" s="9"/>
      <c r="V83" s="9"/>
      <c r="W83" s="9"/>
      <c r="X83" s="9"/>
      <c r="Y83" s="9"/>
      <c r="Z83" s="9"/>
    </row>
    <row r="84" spans="1:26" ht="16.5" customHeight="1">
      <c r="A84" s="666"/>
      <c r="B84" s="666"/>
      <c r="C84" s="333" t="s">
        <v>19831</v>
      </c>
      <c r="D84" s="80" t="s">
        <v>17291</v>
      </c>
      <c r="E84" s="80" t="s">
        <v>18465</v>
      </c>
      <c r="F84" s="120" t="s">
        <v>19915</v>
      </c>
      <c r="G84" s="120" t="s">
        <v>19940</v>
      </c>
      <c r="H84" s="542" t="s">
        <v>158</v>
      </c>
      <c r="I84" s="2"/>
      <c r="J84" s="2"/>
      <c r="K84" s="9"/>
      <c r="L84" s="9"/>
      <c r="M84" s="9"/>
      <c r="N84" s="9"/>
      <c r="O84" s="9"/>
      <c r="P84" s="9"/>
      <c r="Q84" s="9"/>
      <c r="R84" s="9"/>
      <c r="S84" s="9"/>
      <c r="T84" s="9"/>
      <c r="U84" s="9"/>
      <c r="V84" s="9"/>
      <c r="W84" s="9"/>
      <c r="X84" s="9"/>
      <c r="Y84" s="9"/>
      <c r="Z84" s="9"/>
    </row>
    <row r="85" spans="1:26" ht="16.5" customHeight="1">
      <c r="A85" s="64"/>
      <c r="B85" s="64"/>
      <c r="C85" s="122"/>
      <c r="D85" s="4"/>
      <c r="E85" s="4"/>
      <c r="F85" s="4"/>
      <c r="G85" s="4"/>
      <c r="H85" s="4"/>
      <c r="I85" s="4"/>
      <c r="J85" s="4"/>
      <c r="K85" s="9"/>
      <c r="L85" s="9"/>
      <c r="M85" s="9"/>
      <c r="N85" s="9"/>
      <c r="O85" s="9"/>
      <c r="P85" s="9"/>
      <c r="Q85" s="9"/>
      <c r="R85" s="9"/>
      <c r="S85" s="9"/>
      <c r="T85" s="9"/>
      <c r="U85" s="9"/>
      <c r="V85" s="9"/>
      <c r="W85" s="9"/>
      <c r="X85" s="9"/>
      <c r="Y85" s="9"/>
      <c r="Z85" s="9"/>
    </row>
    <row r="86" spans="1:26" ht="16.5" customHeight="1">
      <c r="A86" s="203" t="s">
        <v>335</v>
      </c>
      <c r="B86" s="203" t="s">
        <v>0</v>
      </c>
      <c r="C86" s="203" t="s">
        <v>26</v>
      </c>
      <c r="D86" s="203" t="s">
        <v>18888</v>
      </c>
      <c r="E86" s="203" t="s">
        <v>18889</v>
      </c>
      <c r="F86" s="203" t="s">
        <v>12956</v>
      </c>
      <c r="G86" s="203" t="s">
        <v>18890</v>
      </c>
      <c r="H86" s="203" t="s">
        <v>137</v>
      </c>
      <c r="I86" s="203" t="s">
        <v>19718</v>
      </c>
      <c r="J86" s="203" t="s">
        <v>140</v>
      </c>
      <c r="K86" s="9"/>
      <c r="L86" s="9"/>
      <c r="M86" s="9"/>
      <c r="N86" s="9"/>
      <c r="O86" s="9"/>
      <c r="P86" s="9"/>
      <c r="Q86" s="9"/>
      <c r="R86" s="9"/>
      <c r="S86" s="9"/>
      <c r="T86" s="9"/>
      <c r="U86" s="9"/>
      <c r="V86" s="9"/>
      <c r="W86" s="9"/>
      <c r="X86" s="9"/>
      <c r="Y86" s="9"/>
      <c r="Z86" s="9"/>
    </row>
    <row r="87" spans="1:26" ht="16.5" customHeight="1">
      <c r="A87" s="834" t="s">
        <v>19943</v>
      </c>
      <c r="B87" s="735" t="s">
        <v>19944</v>
      </c>
      <c r="C87" s="271" t="s">
        <v>19945</v>
      </c>
      <c r="D87" s="80" t="s">
        <v>19946</v>
      </c>
      <c r="E87" s="80" t="s">
        <v>18465</v>
      </c>
      <c r="F87" s="81" t="s">
        <v>19947</v>
      </c>
      <c r="G87" s="746" t="s">
        <v>19948</v>
      </c>
      <c r="H87" s="542" t="s">
        <v>158</v>
      </c>
      <c r="I87" s="271"/>
      <c r="J87" s="130"/>
      <c r="K87" s="9"/>
      <c r="L87" s="9"/>
      <c r="M87" s="9"/>
      <c r="N87" s="9"/>
      <c r="O87" s="9"/>
      <c r="P87" s="9"/>
      <c r="Q87" s="9"/>
      <c r="R87" s="9"/>
      <c r="S87" s="9"/>
      <c r="T87" s="9"/>
      <c r="U87" s="9"/>
      <c r="V87" s="9"/>
      <c r="W87" s="9"/>
      <c r="X87" s="9"/>
      <c r="Y87" s="9"/>
      <c r="Z87" s="9"/>
    </row>
    <row r="88" spans="1:26" ht="33" customHeight="1">
      <c r="A88" s="666"/>
      <c r="B88" s="666"/>
      <c r="C88" s="333" t="s">
        <v>19831</v>
      </c>
      <c r="D88" s="80" t="s">
        <v>17291</v>
      </c>
      <c r="E88" s="80" t="s">
        <v>18465</v>
      </c>
      <c r="F88" s="120" t="s">
        <v>19915</v>
      </c>
      <c r="G88" s="666"/>
      <c r="H88" s="542" t="s">
        <v>158</v>
      </c>
      <c r="I88" s="2"/>
      <c r="J88" s="2"/>
      <c r="K88" s="9"/>
      <c r="L88" s="9"/>
      <c r="M88" s="9"/>
      <c r="N88" s="9"/>
      <c r="O88" s="9"/>
      <c r="P88" s="9"/>
      <c r="Q88" s="9"/>
      <c r="R88" s="9"/>
      <c r="S88" s="9"/>
      <c r="T88" s="9"/>
      <c r="U88" s="9"/>
      <c r="V88" s="9"/>
      <c r="W88" s="9"/>
      <c r="X88" s="9"/>
      <c r="Y88" s="9"/>
      <c r="Z88" s="9"/>
    </row>
    <row r="89" spans="1:26" ht="16.5" customHeight="1">
      <c r="A89" s="64"/>
      <c r="B89" s="64"/>
      <c r="C89" s="122"/>
      <c r="D89" s="4"/>
      <c r="E89" s="4"/>
      <c r="F89" s="4"/>
      <c r="G89" s="4"/>
      <c r="H89" s="4"/>
      <c r="I89" s="4"/>
      <c r="J89" s="4"/>
      <c r="K89" s="9"/>
      <c r="L89" s="9"/>
      <c r="M89" s="9"/>
      <c r="N89" s="9"/>
      <c r="O89" s="9"/>
      <c r="P89" s="9"/>
      <c r="Q89" s="9"/>
      <c r="R89" s="9"/>
      <c r="S89" s="9"/>
      <c r="T89" s="9"/>
      <c r="U89" s="9"/>
      <c r="V89" s="9"/>
      <c r="W89" s="9"/>
      <c r="X89" s="9"/>
      <c r="Y89" s="9"/>
      <c r="Z89" s="9"/>
    </row>
    <row r="90" spans="1:26" ht="16.5" customHeight="1">
      <c r="A90" s="203" t="s">
        <v>335</v>
      </c>
      <c r="B90" s="203" t="s">
        <v>0</v>
      </c>
      <c r="C90" s="203" t="s">
        <v>26</v>
      </c>
      <c r="D90" s="203" t="s">
        <v>18888</v>
      </c>
      <c r="E90" s="203" t="s">
        <v>18889</v>
      </c>
      <c r="F90" s="203" t="s">
        <v>12956</v>
      </c>
      <c r="G90" s="203" t="s">
        <v>18890</v>
      </c>
      <c r="H90" s="203" t="s">
        <v>137</v>
      </c>
      <c r="I90" s="203" t="s">
        <v>19718</v>
      </c>
      <c r="J90" s="203" t="s">
        <v>140</v>
      </c>
      <c r="K90" s="9"/>
      <c r="L90" s="9"/>
      <c r="M90" s="9"/>
      <c r="N90" s="9"/>
      <c r="O90" s="9"/>
      <c r="P90" s="9"/>
      <c r="Q90" s="9"/>
      <c r="R90" s="9"/>
      <c r="S90" s="9"/>
      <c r="T90" s="9"/>
      <c r="U90" s="9"/>
      <c r="V90" s="9"/>
      <c r="W90" s="9"/>
      <c r="X90" s="9"/>
      <c r="Y90" s="9"/>
      <c r="Z90" s="9"/>
    </row>
    <row r="91" spans="1:26" ht="49.5" customHeight="1">
      <c r="A91" s="834" t="s">
        <v>19953</v>
      </c>
      <c r="B91" s="735" t="s">
        <v>19954</v>
      </c>
      <c r="C91" s="81" t="s">
        <v>19955</v>
      </c>
      <c r="D91" s="80" t="s">
        <v>17291</v>
      </c>
      <c r="E91" s="80" t="s">
        <v>18465</v>
      </c>
      <c r="F91" s="271" t="s">
        <v>19956</v>
      </c>
      <c r="G91" s="746" t="s">
        <v>19957</v>
      </c>
      <c r="H91" s="542" t="s">
        <v>158</v>
      </c>
      <c r="I91" s="271"/>
      <c r="J91" s="130"/>
      <c r="K91" s="9"/>
      <c r="L91" s="9"/>
      <c r="M91" s="9"/>
      <c r="N91" s="9"/>
      <c r="O91" s="9"/>
      <c r="P91" s="9"/>
      <c r="Q91" s="9"/>
      <c r="R91" s="9"/>
      <c r="S91" s="9"/>
      <c r="T91" s="9"/>
      <c r="U91" s="9"/>
      <c r="V91" s="9"/>
      <c r="W91" s="9"/>
      <c r="X91" s="9"/>
      <c r="Y91" s="9"/>
      <c r="Z91" s="9"/>
    </row>
    <row r="92" spans="1:26" ht="49.5" customHeight="1">
      <c r="A92" s="665"/>
      <c r="B92" s="665"/>
      <c r="C92" s="81" t="s">
        <v>19958</v>
      </c>
      <c r="D92" s="80" t="s">
        <v>17291</v>
      </c>
      <c r="E92" s="80" t="s">
        <v>18465</v>
      </c>
      <c r="F92" s="271" t="s">
        <v>19959</v>
      </c>
      <c r="G92" s="665"/>
      <c r="H92" s="542" t="s">
        <v>158</v>
      </c>
      <c r="I92" s="2"/>
      <c r="J92" s="2"/>
      <c r="K92" s="9"/>
      <c r="L92" s="9"/>
      <c r="M92" s="9"/>
      <c r="N92" s="9"/>
      <c r="O92" s="9"/>
      <c r="P92" s="9"/>
      <c r="Q92" s="9"/>
      <c r="R92" s="9"/>
      <c r="S92" s="9"/>
      <c r="T92" s="9"/>
      <c r="U92" s="9"/>
      <c r="V92" s="9"/>
      <c r="W92" s="9"/>
      <c r="X92" s="9"/>
      <c r="Y92" s="9"/>
      <c r="Z92" s="9"/>
    </row>
    <row r="93" spans="1:26" ht="16.5" customHeight="1">
      <c r="A93" s="666"/>
      <c r="B93" s="666"/>
      <c r="C93" s="333" t="s">
        <v>19831</v>
      </c>
      <c r="D93" s="80" t="s">
        <v>17291</v>
      </c>
      <c r="E93" s="80" t="s">
        <v>18465</v>
      </c>
      <c r="F93" s="120" t="s">
        <v>19961</v>
      </c>
      <c r="G93" s="666"/>
      <c r="H93" s="542" t="s">
        <v>158</v>
      </c>
      <c r="I93" s="2"/>
      <c r="J93" s="2"/>
      <c r="K93" s="9"/>
      <c r="L93" s="9"/>
      <c r="M93" s="9"/>
      <c r="N93" s="9"/>
      <c r="O93" s="9"/>
      <c r="P93" s="9"/>
      <c r="Q93" s="9"/>
      <c r="R93" s="9"/>
      <c r="S93" s="9"/>
      <c r="T93" s="9"/>
      <c r="U93" s="9"/>
      <c r="V93" s="9"/>
      <c r="W93" s="9"/>
      <c r="X93" s="9"/>
      <c r="Y93" s="9"/>
      <c r="Z93" s="9"/>
    </row>
    <row r="94" spans="1:26" ht="16.5" customHeight="1">
      <c r="A94" s="64"/>
      <c r="B94" s="64"/>
      <c r="C94" s="122"/>
      <c r="D94" s="4"/>
      <c r="E94" s="4"/>
      <c r="F94" s="4"/>
      <c r="G94" s="4"/>
      <c r="H94" s="4"/>
      <c r="I94" s="4"/>
      <c r="J94" s="4"/>
      <c r="K94" s="9"/>
      <c r="L94" s="9"/>
      <c r="M94" s="9"/>
      <c r="N94" s="9"/>
      <c r="O94" s="9"/>
      <c r="P94" s="9"/>
      <c r="Q94" s="9"/>
      <c r="R94" s="9"/>
      <c r="S94" s="9"/>
      <c r="T94" s="9"/>
      <c r="U94" s="9"/>
      <c r="V94" s="9"/>
      <c r="W94" s="9"/>
      <c r="X94" s="9"/>
      <c r="Y94" s="9"/>
      <c r="Z94" s="9"/>
    </row>
    <row r="95" spans="1:26" ht="16.5" customHeight="1">
      <c r="A95" s="203" t="s">
        <v>335</v>
      </c>
      <c r="B95" s="203" t="s">
        <v>0</v>
      </c>
      <c r="C95" s="203" t="s">
        <v>26</v>
      </c>
      <c r="D95" s="203" t="s">
        <v>18888</v>
      </c>
      <c r="E95" s="203" t="s">
        <v>18889</v>
      </c>
      <c r="F95" s="203" t="s">
        <v>12956</v>
      </c>
      <c r="G95" s="203" t="s">
        <v>18890</v>
      </c>
      <c r="H95" s="203" t="s">
        <v>137</v>
      </c>
      <c r="I95" s="203" t="s">
        <v>19718</v>
      </c>
      <c r="J95" s="203" t="s">
        <v>140</v>
      </c>
      <c r="K95" s="9"/>
      <c r="L95" s="9"/>
      <c r="M95" s="9"/>
      <c r="N95" s="9"/>
      <c r="O95" s="9"/>
      <c r="P95" s="9"/>
      <c r="Q95" s="9"/>
      <c r="R95" s="9"/>
      <c r="S95" s="9"/>
      <c r="T95" s="9"/>
      <c r="U95" s="9"/>
      <c r="V95" s="9"/>
      <c r="W95" s="9"/>
      <c r="X95" s="9"/>
      <c r="Y95" s="9"/>
      <c r="Z95" s="9"/>
    </row>
    <row r="96" spans="1:26" ht="16.5" customHeight="1">
      <c r="A96" s="394" t="s">
        <v>19962</v>
      </c>
      <c r="B96" s="26" t="s">
        <v>19963</v>
      </c>
      <c r="C96" s="98" t="s">
        <v>19964</v>
      </c>
      <c r="D96" s="80" t="s">
        <v>17291</v>
      </c>
      <c r="E96" s="80" t="s">
        <v>18463</v>
      </c>
      <c r="F96" s="81" t="s">
        <v>19965</v>
      </c>
      <c r="G96" s="81" t="s">
        <v>19966</v>
      </c>
      <c r="H96" s="542" t="s">
        <v>158</v>
      </c>
      <c r="I96" s="271"/>
      <c r="J96" s="130"/>
      <c r="K96" s="9"/>
      <c r="L96" s="9"/>
      <c r="M96" s="9"/>
      <c r="N96" s="9"/>
      <c r="O96" s="9"/>
      <c r="P96" s="9"/>
      <c r="Q96" s="9"/>
      <c r="R96" s="9"/>
      <c r="S96" s="9"/>
      <c r="T96" s="9"/>
      <c r="U96" s="9"/>
      <c r="V96" s="9"/>
      <c r="W96" s="9"/>
      <c r="X96" s="9"/>
      <c r="Y96" s="9"/>
      <c r="Z96" s="9"/>
    </row>
    <row r="97" spans="1:26" ht="16.5" customHeight="1">
      <c r="A97" s="64"/>
      <c r="B97" s="64"/>
      <c r="C97" s="122"/>
      <c r="D97" s="4"/>
      <c r="E97" s="4"/>
      <c r="F97" s="4"/>
      <c r="G97" s="4"/>
      <c r="H97" s="4"/>
      <c r="I97" s="4"/>
      <c r="J97" s="4"/>
      <c r="K97" s="9"/>
      <c r="L97" s="9"/>
      <c r="M97" s="9"/>
      <c r="N97" s="9"/>
      <c r="O97" s="9"/>
      <c r="P97" s="9"/>
      <c r="Q97" s="9"/>
      <c r="R97" s="9"/>
      <c r="S97" s="9"/>
      <c r="T97" s="9"/>
      <c r="U97" s="9"/>
      <c r="V97" s="9"/>
      <c r="W97" s="9"/>
      <c r="X97" s="9"/>
      <c r="Y97" s="9"/>
      <c r="Z97" s="9"/>
    </row>
    <row r="98" spans="1:26" ht="16.5" customHeight="1">
      <c r="A98" s="203" t="s">
        <v>335</v>
      </c>
      <c r="B98" s="203" t="s">
        <v>0</v>
      </c>
      <c r="C98" s="203" t="s">
        <v>26</v>
      </c>
      <c r="D98" s="203" t="s">
        <v>18888</v>
      </c>
      <c r="E98" s="203" t="s">
        <v>18889</v>
      </c>
      <c r="F98" s="203" t="s">
        <v>12956</v>
      </c>
      <c r="G98" s="203" t="s">
        <v>18890</v>
      </c>
      <c r="H98" s="203" t="s">
        <v>137</v>
      </c>
      <c r="I98" s="203" t="s">
        <v>19718</v>
      </c>
      <c r="J98" s="203" t="s">
        <v>140</v>
      </c>
      <c r="K98" s="9"/>
      <c r="L98" s="9"/>
      <c r="M98" s="9"/>
      <c r="N98" s="9"/>
      <c r="O98" s="9"/>
      <c r="P98" s="9"/>
      <c r="Q98" s="9"/>
      <c r="R98" s="9"/>
      <c r="S98" s="9"/>
      <c r="T98" s="9"/>
      <c r="U98" s="9"/>
      <c r="V98" s="9"/>
      <c r="W98" s="9"/>
      <c r="X98" s="9"/>
      <c r="Y98" s="9"/>
      <c r="Z98" s="9"/>
    </row>
    <row r="99" spans="1:26" ht="16.5" customHeight="1">
      <c r="A99" s="394" t="s">
        <v>19970</v>
      </c>
      <c r="B99" s="26" t="s">
        <v>19971</v>
      </c>
      <c r="C99" s="130" t="s">
        <v>19972</v>
      </c>
      <c r="D99" s="80" t="s">
        <v>17291</v>
      </c>
      <c r="E99" s="80" t="s">
        <v>18463</v>
      </c>
      <c r="F99" s="81" t="s">
        <v>7267</v>
      </c>
      <c r="G99" s="81" t="s">
        <v>7267</v>
      </c>
      <c r="H99" s="542" t="s">
        <v>158</v>
      </c>
      <c r="I99" s="271"/>
      <c r="J99" s="130"/>
      <c r="K99" s="9"/>
      <c r="L99" s="9"/>
      <c r="M99" s="9"/>
      <c r="N99" s="9"/>
      <c r="O99" s="9"/>
      <c r="P99" s="9"/>
      <c r="Q99" s="9"/>
      <c r="R99" s="9"/>
      <c r="S99" s="9"/>
      <c r="T99" s="9"/>
      <c r="U99" s="9"/>
      <c r="V99" s="9"/>
      <c r="W99" s="9"/>
      <c r="X99" s="9"/>
      <c r="Y99" s="9"/>
      <c r="Z99" s="9"/>
    </row>
    <row r="100" spans="1:26" ht="16.5" customHeight="1">
      <c r="A100" s="64"/>
      <c r="B100" s="64"/>
      <c r="C100" s="122"/>
      <c r="D100" s="4"/>
      <c r="E100" s="4"/>
      <c r="F100" s="4"/>
      <c r="G100" s="4"/>
      <c r="H100" s="4"/>
      <c r="I100" s="4"/>
      <c r="J100" s="4"/>
      <c r="K100" s="9"/>
      <c r="L100" s="9"/>
      <c r="M100" s="9"/>
      <c r="N100" s="9"/>
      <c r="O100" s="9"/>
      <c r="P100" s="9"/>
      <c r="Q100" s="9"/>
      <c r="R100" s="9"/>
      <c r="S100" s="9"/>
      <c r="T100" s="9"/>
      <c r="U100" s="9"/>
      <c r="V100" s="9"/>
      <c r="W100" s="9"/>
      <c r="X100" s="9"/>
      <c r="Y100" s="9"/>
      <c r="Z100" s="9"/>
    </row>
    <row r="101" spans="1:26" ht="16.5" customHeight="1">
      <c r="A101" s="203" t="s">
        <v>335</v>
      </c>
      <c r="B101" s="203" t="s">
        <v>0</v>
      </c>
      <c r="C101" s="203" t="s">
        <v>26</v>
      </c>
      <c r="D101" s="203" t="s">
        <v>18888</v>
      </c>
      <c r="E101" s="203" t="s">
        <v>18889</v>
      </c>
      <c r="F101" s="203" t="s">
        <v>12956</v>
      </c>
      <c r="G101" s="203" t="s">
        <v>18890</v>
      </c>
      <c r="H101" s="203" t="s">
        <v>137</v>
      </c>
      <c r="I101" s="203" t="s">
        <v>19718</v>
      </c>
      <c r="J101" s="203" t="s">
        <v>140</v>
      </c>
      <c r="K101" s="9"/>
      <c r="L101" s="9"/>
      <c r="M101" s="9"/>
      <c r="N101" s="9"/>
      <c r="O101" s="9"/>
      <c r="P101" s="9"/>
      <c r="Q101" s="9"/>
      <c r="R101" s="9"/>
      <c r="S101" s="9"/>
      <c r="T101" s="9"/>
      <c r="U101" s="9"/>
      <c r="V101" s="9"/>
      <c r="W101" s="9"/>
      <c r="X101" s="9"/>
      <c r="Y101" s="9"/>
      <c r="Z101" s="9"/>
    </row>
    <row r="102" spans="1:26" ht="16.5" customHeight="1">
      <c r="A102" s="394" t="s">
        <v>19974</v>
      </c>
      <c r="B102" s="26" t="s">
        <v>19975</v>
      </c>
      <c r="C102" s="130" t="s">
        <v>19976</v>
      </c>
      <c r="D102" s="80" t="s">
        <v>17291</v>
      </c>
      <c r="E102" s="80" t="s">
        <v>18465</v>
      </c>
      <c r="F102" s="81" t="s">
        <v>19979</v>
      </c>
      <c r="G102" s="81" t="s">
        <v>19980</v>
      </c>
      <c r="H102" s="542" t="s">
        <v>158</v>
      </c>
      <c r="I102" s="271"/>
      <c r="J102" s="130"/>
      <c r="K102" s="9"/>
      <c r="L102" s="9"/>
      <c r="M102" s="9"/>
      <c r="N102" s="9"/>
      <c r="O102" s="9"/>
      <c r="P102" s="9"/>
      <c r="Q102" s="9"/>
      <c r="R102" s="9"/>
      <c r="S102" s="9"/>
      <c r="T102" s="9"/>
      <c r="U102" s="9"/>
      <c r="V102" s="9"/>
      <c r="W102" s="9"/>
      <c r="X102" s="9"/>
      <c r="Y102" s="9"/>
      <c r="Z102" s="9"/>
    </row>
    <row r="103" spans="1:26" ht="16.5" customHeight="1">
      <c r="A103" s="64"/>
      <c r="B103" s="64"/>
      <c r="C103" s="122"/>
      <c r="D103" s="4"/>
      <c r="E103" s="4"/>
      <c r="F103" s="4"/>
      <c r="G103" s="4"/>
      <c r="H103" s="4"/>
      <c r="I103" s="4"/>
      <c r="J103" s="4"/>
      <c r="K103" s="9"/>
      <c r="L103" s="9"/>
      <c r="M103" s="9"/>
      <c r="N103" s="9"/>
      <c r="O103" s="9"/>
      <c r="P103" s="9"/>
      <c r="Q103" s="9"/>
      <c r="R103" s="9"/>
      <c r="S103" s="9"/>
      <c r="T103" s="9"/>
      <c r="U103" s="9"/>
      <c r="V103" s="9"/>
      <c r="W103" s="9"/>
      <c r="X103" s="9"/>
      <c r="Y103" s="9"/>
      <c r="Z103" s="9"/>
    </row>
    <row r="104" spans="1:26" ht="16.5" customHeight="1">
      <c r="A104" s="203" t="s">
        <v>335</v>
      </c>
      <c r="B104" s="203" t="s">
        <v>0</v>
      </c>
      <c r="C104" s="203" t="s">
        <v>26</v>
      </c>
      <c r="D104" s="203" t="s">
        <v>18888</v>
      </c>
      <c r="E104" s="203" t="s">
        <v>18889</v>
      </c>
      <c r="F104" s="203" t="s">
        <v>12956</v>
      </c>
      <c r="G104" s="203" t="s">
        <v>18890</v>
      </c>
      <c r="H104" s="203" t="s">
        <v>137</v>
      </c>
      <c r="I104" s="203" t="s">
        <v>19718</v>
      </c>
      <c r="J104" s="203" t="s">
        <v>140</v>
      </c>
      <c r="K104" s="9"/>
      <c r="L104" s="9"/>
      <c r="M104" s="9"/>
      <c r="N104" s="9"/>
      <c r="O104" s="9"/>
      <c r="P104" s="9"/>
      <c r="Q104" s="9"/>
      <c r="R104" s="9"/>
      <c r="S104" s="9"/>
      <c r="T104" s="9"/>
      <c r="U104" s="9"/>
      <c r="V104" s="9"/>
      <c r="W104" s="9"/>
      <c r="X104" s="9"/>
      <c r="Y104" s="9"/>
      <c r="Z104" s="9"/>
    </row>
    <row r="105" spans="1:26" ht="16.5" customHeight="1">
      <c r="A105" s="394" t="s">
        <v>19984</v>
      </c>
      <c r="B105" s="26" t="s">
        <v>19985</v>
      </c>
      <c r="C105" s="130" t="s">
        <v>19986</v>
      </c>
      <c r="D105" s="80" t="s">
        <v>17291</v>
      </c>
      <c r="E105" s="80" t="s">
        <v>18463</v>
      </c>
      <c r="F105" s="81" t="s">
        <v>19988</v>
      </c>
      <c r="G105" s="81" t="s">
        <v>19989</v>
      </c>
      <c r="H105" s="542" t="s">
        <v>158</v>
      </c>
      <c r="I105" s="271"/>
      <c r="J105" s="130"/>
      <c r="K105" s="9"/>
      <c r="L105" s="9"/>
      <c r="M105" s="9"/>
      <c r="N105" s="9"/>
      <c r="O105" s="9"/>
      <c r="P105" s="9"/>
      <c r="Q105" s="9"/>
      <c r="R105" s="9"/>
      <c r="S105" s="9"/>
      <c r="T105" s="9"/>
      <c r="U105" s="9"/>
      <c r="V105" s="9"/>
      <c r="W105" s="9"/>
      <c r="X105" s="9"/>
      <c r="Y105" s="9"/>
      <c r="Z105" s="9"/>
    </row>
    <row r="106" spans="1:26" ht="16.5" customHeight="1">
      <c r="A106" s="64"/>
      <c r="B106" s="64"/>
      <c r="C106" s="122"/>
      <c r="D106" s="4"/>
      <c r="E106" s="4"/>
      <c r="F106" s="4"/>
      <c r="G106" s="4"/>
      <c r="H106" s="4"/>
      <c r="I106" s="4"/>
      <c r="J106" s="4"/>
      <c r="K106" s="9"/>
      <c r="L106" s="9"/>
      <c r="M106" s="9"/>
      <c r="N106" s="9"/>
      <c r="O106" s="9"/>
      <c r="P106" s="9"/>
      <c r="Q106" s="9"/>
      <c r="R106" s="9"/>
      <c r="S106" s="9"/>
      <c r="T106" s="9"/>
      <c r="U106" s="9"/>
      <c r="V106" s="9"/>
      <c r="W106" s="9"/>
      <c r="X106" s="9"/>
      <c r="Y106" s="9"/>
      <c r="Z106" s="9"/>
    </row>
    <row r="107" spans="1:26" ht="16.5" customHeight="1">
      <c r="A107" s="203" t="s">
        <v>335</v>
      </c>
      <c r="B107" s="203" t="s">
        <v>0</v>
      </c>
      <c r="C107" s="203" t="s">
        <v>26</v>
      </c>
      <c r="D107" s="203" t="s">
        <v>18888</v>
      </c>
      <c r="E107" s="203" t="s">
        <v>18889</v>
      </c>
      <c r="F107" s="203" t="s">
        <v>12956</v>
      </c>
      <c r="G107" s="203" t="s">
        <v>18890</v>
      </c>
      <c r="H107" s="203" t="s">
        <v>137</v>
      </c>
      <c r="I107" s="203" t="s">
        <v>19718</v>
      </c>
      <c r="J107" s="203" t="s">
        <v>140</v>
      </c>
      <c r="K107" s="9"/>
      <c r="L107" s="9"/>
      <c r="M107" s="9"/>
      <c r="N107" s="9"/>
      <c r="O107" s="9"/>
      <c r="P107" s="9"/>
      <c r="Q107" s="9"/>
      <c r="R107" s="9"/>
      <c r="S107" s="9"/>
      <c r="T107" s="9"/>
      <c r="U107" s="9"/>
      <c r="V107" s="9"/>
      <c r="W107" s="9"/>
      <c r="X107" s="9"/>
      <c r="Y107" s="9"/>
      <c r="Z107" s="9"/>
    </row>
    <row r="108" spans="1:26" ht="16.5" customHeight="1">
      <c r="A108" s="394" t="s">
        <v>19992</v>
      </c>
      <c r="B108" s="349" t="s">
        <v>19993</v>
      </c>
      <c r="C108" s="130" t="s">
        <v>19994</v>
      </c>
      <c r="D108" s="80" t="s">
        <v>17291</v>
      </c>
      <c r="E108" s="80" t="s">
        <v>18465</v>
      </c>
      <c r="F108" s="81" t="s">
        <v>19995</v>
      </c>
      <c r="G108" s="81" t="s">
        <v>19996</v>
      </c>
      <c r="H108" s="542" t="s">
        <v>158</v>
      </c>
      <c r="I108" s="271"/>
      <c r="J108" s="130"/>
      <c r="K108" s="9"/>
      <c r="L108" s="9"/>
      <c r="M108" s="9"/>
      <c r="N108" s="9"/>
      <c r="O108" s="9"/>
      <c r="P108" s="9"/>
      <c r="Q108" s="9"/>
      <c r="R108" s="9"/>
      <c r="S108" s="9"/>
      <c r="T108" s="9"/>
      <c r="U108" s="9"/>
      <c r="V108" s="9"/>
      <c r="W108" s="9"/>
      <c r="X108" s="9"/>
      <c r="Y108" s="9"/>
      <c r="Z108" s="9"/>
    </row>
    <row r="109" spans="1:26" ht="16.5" customHeight="1">
      <c r="A109" s="64"/>
      <c r="B109" s="64"/>
      <c r="C109" s="122"/>
      <c r="D109" s="4"/>
      <c r="E109" s="4"/>
      <c r="F109" s="4"/>
      <c r="G109" s="4"/>
      <c r="H109" s="4"/>
      <c r="I109" s="4"/>
      <c r="J109" s="4"/>
      <c r="K109" s="9"/>
      <c r="L109" s="9"/>
      <c r="M109" s="9"/>
      <c r="N109" s="9"/>
      <c r="O109" s="9"/>
      <c r="P109" s="9"/>
      <c r="Q109" s="9"/>
      <c r="R109" s="9"/>
      <c r="S109" s="9"/>
      <c r="T109" s="9"/>
      <c r="U109" s="9"/>
      <c r="V109" s="9"/>
      <c r="W109" s="9"/>
      <c r="X109" s="9"/>
      <c r="Y109" s="9"/>
      <c r="Z109" s="9"/>
    </row>
    <row r="110" spans="1:26" ht="16.5" customHeight="1">
      <c r="A110" s="203" t="s">
        <v>335</v>
      </c>
      <c r="B110" s="203" t="s">
        <v>0</v>
      </c>
      <c r="C110" s="203" t="s">
        <v>26</v>
      </c>
      <c r="D110" s="203" t="s">
        <v>18888</v>
      </c>
      <c r="E110" s="203" t="s">
        <v>18889</v>
      </c>
      <c r="F110" s="203" t="s">
        <v>12956</v>
      </c>
      <c r="G110" s="203" t="s">
        <v>18890</v>
      </c>
      <c r="H110" s="203" t="s">
        <v>137</v>
      </c>
      <c r="I110" s="203" t="s">
        <v>19718</v>
      </c>
      <c r="J110" s="203" t="s">
        <v>140</v>
      </c>
      <c r="K110" s="9"/>
      <c r="L110" s="9"/>
      <c r="M110" s="9"/>
      <c r="N110" s="9"/>
      <c r="O110" s="9"/>
      <c r="P110" s="9"/>
      <c r="Q110" s="9"/>
      <c r="R110" s="9"/>
      <c r="S110" s="9"/>
      <c r="T110" s="9"/>
      <c r="U110" s="9"/>
      <c r="V110" s="9"/>
      <c r="W110" s="9"/>
      <c r="X110" s="9"/>
      <c r="Y110" s="9"/>
      <c r="Z110" s="9"/>
    </row>
    <row r="111" spans="1:26" ht="16.5" customHeight="1">
      <c r="A111" s="834" t="s">
        <v>19997</v>
      </c>
      <c r="B111" s="735" t="s">
        <v>19998</v>
      </c>
      <c r="C111" s="747" t="s">
        <v>19999</v>
      </c>
      <c r="D111" s="80" t="s">
        <v>17291</v>
      </c>
      <c r="E111" s="218" t="s">
        <v>18463</v>
      </c>
      <c r="F111" s="81" t="s">
        <v>20000</v>
      </c>
      <c r="G111" s="81" t="s">
        <v>20001</v>
      </c>
      <c r="H111" s="542" t="s">
        <v>158</v>
      </c>
      <c r="I111" s="271"/>
      <c r="J111" s="130"/>
      <c r="K111" s="9"/>
      <c r="L111" s="9"/>
      <c r="M111" s="9"/>
      <c r="N111" s="9"/>
      <c r="O111" s="9"/>
      <c r="P111" s="9"/>
      <c r="Q111" s="9"/>
      <c r="R111" s="9"/>
      <c r="S111" s="9"/>
      <c r="T111" s="9"/>
      <c r="U111" s="9"/>
      <c r="V111" s="9"/>
      <c r="W111" s="9"/>
      <c r="X111" s="9"/>
      <c r="Y111" s="9"/>
      <c r="Z111" s="9"/>
    </row>
    <row r="112" spans="1:26" ht="16.5" customHeight="1">
      <c r="A112" s="665"/>
      <c r="B112" s="665"/>
      <c r="C112" s="665"/>
      <c r="D112" s="80" t="s">
        <v>17291</v>
      </c>
      <c r="E112" s="218" t="s">
        <v>18463</v>
      </c>
      <c r="F112" s="81" t="s">
        <v>20002</v>
      </c>
      <c r="G112" s="81" t="s">
        <v>20001</v>
      </c>
      <c r="H112" s="542" t="s">
        <v>158</v>
      </c>
      <c r="I112" s="271"/>
      <c r="J112" s="130"/>
      <c r="K112" s="9"/>
      <c r="L112" s="9"/>
      <c r="M112" s="9"/>
      <c r="N112" s="9"/>
      <c r="O112" s="9"/>
      <c r="P112" s="9"/>
      <c r="Q112" s="9"/>
      <c r="R112" s="9"/>
      <c r="S112" s="9"/>
      <c r="T112" s="9"/>
      <c r="U112" s="9"/>
      <c r="V112" s="9"/>
      <c r="W112" s="9"/>
      <c r="X112" s="9"/>
      <c r="Y112" s="9"/>
      <c r="Z112" s="9"/>
    </row>
    <row r="113" spans="1:26" ht="16.5" customHeight="1">
      <c r="A113" s="666"/>
      <c r="B113" s="666"/>
      <c r="C113" s="666"/>
      <c r="D113" s="80" t="s">
        <v>17291</v>
      </c>
      <c r="E113" s="218" t="s">
        <v>18463</v>
      </c>
      <c r="F113" s="81" t="s">
        <v>20003</v>
      </c>
      <c r="G113" s="81" t="s">
        <v>20001</v>
      </c>
      <c r="H113" s="542" t="s">
        <v>158</v>
      </c>
      <c r="I113" s="271"/>
      <c r="J113" s="130"/>
      <c r="K113" s="9"/>
      <c r="L113" s="9"/>
      <c r="M113" s="9"/>
      <c r="N113" s="9"/>
      <c r="O113" s="9"/>
      <c r="P113" s="9"/>
      <c r="Q113" s="9"/>
      <c r="R113" s="9"/>
      <c r="S113" s="9"/>
      <c r="T113" s="9"/>
      <c r="U113" s="9"/>
      <c r="V113" s="9"/>
      <c r="W113" s="9"/>
      <c r="X113" s="9"/>
      <c r="Y113" s="9"/>
      <c r="Z113" s="9"/>
    </row>
    <row r="114" spans="1:26" ht="16.5" customHeight="1">
      <c r="A114" s="64"/>
      <c r="B114" s="64"/>
      <c r="C114" s="122"/>
      <c r="D114" s="4"/>
      <c r="E114" s="4"/>
      <c r="F114" s="4"/>
      <c r="G114" s="4"/>
      <c r="H114" s="4"/>
      <c r="I114" s="4"/>
      <c r="J114" s="4"/>
      <c r="K114" s="9"/>
      <c r="L114" s="9"/>
      <c r="M114" s="9"/>
      <c r="N114" s="9"/>
      <c r="O114" s="9"/>
      <c r="P114" s="9"/>
      <c r="Q114" s="9"/>
      <c r="R114" s="9"/>
      <c r="S114" s="9"/>
      <c r="T114" s="9"/>
      <c r="U114" s="9"/>
      <c r="V114" s="9"/>
      <c r="W114" s="9"/>
      <c r="X114" s="9"/>
      <c r="Y114" s="9"/>
      <c r="Z114" s="9"/>
    </row>
    <row r="115" spans="1:26" ht="16.5" customHeight="1">
      <c r="A115" s="203" t="s">
        <v>335</v>
      </c>
      <c r="B115" s="203" t="s">
        <v>0</v>
      </c>
      <c r="C115" s="203" t="s">
        <v>26</v>
      </c>
      <c r="D115" s="203" t="s">
        <v>18888</v>
      </c>
      <c r="E115" s="203" t="s">
        <v>18889</v>
      </c>
      <c r="F115" s="203" t="s">
        <v>12956</v>
      </c>
      <c r="G115" s="203" t="s">
        <v>18890</v>
      </c>
      <c r="H115" s="203" t="s">
        <v>137</v>
      </c>
      <c r="I115" s="203" t="s">
        <v>19718</v>
      </c>
      <c r="J115" s="203" t="s">
        <v>140</v>
      </c>
      <c r="K115" s="9"/>
      <c r="L115" s="9"/>
      <c r="M115" s="9"/>
      <c r="N115" s="9"/>
      <c r="O115" s="9"/>
      <c r="P115" s="9"/>
      <c r="Q115" s="9"/>
      <c r="R115" s="9"/>
      <c r="S115" s="9"/>
      <c r="T115" s="9"/>
      <c r="U115" s="9"/>
      <c r="V115" s="9"/>
      <c r="W115" s="9"/>
      <c r="X115" s="9"/>
      <c r="Y115" s="9"/>
      <c r="Z115" s="9"/>
    </row>
    <row r="116" spans="1:26" ht="64.5" customHeight="1">
      <c r="A116" s="394" t="s">
        <v>20004</v>
      </c>
      <c r="B116" s="26" t="s">
        <v>20005</v>
      </c>
      <c r="C116" s="130" t="s">
        <v>20006</v>
      </c>
      <c r="D116" s="80" t="s">
        <v>17291</v>
      </c>
      <c r="E116" s="80" t="s">
        <v>18463</v>
      </c>
      <c r="F116" s="271" t="s">
        <v>20007</v>
      </c>
      <c r="G116" s="271" t="s">
        <v>20008</v>
      </c>
      <c r="H116" s="542" t="s">
        <v>158</v>
      </c>
      <c r="I116" s="271"/>
      <c r="J116" s="130"/>
      <c r="K116" s="9"/>
      <c r="L116" s="9"/>
      <c r="M116" s="9"/>
      <c r="N116" s="9"/>
      <c r="O116" s="9"/>
      <c r="P116" s="9"/>
      <c r="Q116" s="9"/>
      <c r="R116" s="9"/>
      <c r="S116" s="9"/>
      <c r="T116" s="9"/>
      <c r="U116" s="9"/>
      <c r="V116" s="9"/>
      <c r="W116" s="9"/>
      <c r="X116" s="9"/>
      <c r="Y116" s="9"/>
      <c r="Z116" s="9"/>
    </row>
    <row r="117" spans="1:26" ht="16.5" customHeight="1">
      <c r="A117" s="64"/>
      <c r="B117" s="64"/>
      <c r="C117" s="122"/>
      <c r="D117" s="4"/>
      <c r="E117" s="4"/>
      <c r="F117" s="4"/>
      <c r="G117" s="4"/>
      <c r="H117" s="4"/>
      <c r="I117" s="4"/>
      <c r="J117" s="4"/>
      <c r="K117" s="9"/>
      <c r="L117" s="9"/>
      <c r="M117" s="9"/>
      <c r="N117" s="9"/>
      <c r="O117" s="9"/>
      <c r="P117" s="9"/>
      <c r="Q117" s="9"/>
      <c r="R117" s="9"/>
      <c r="S117" s="9"/>
      <c r="T117" s="9"/>
      <c r="U117" s="9"/>
      <c r="V117" s="9"/>
      <c r="W117" s="9"/>
      <c r="X117" s="9"/>
      <c r="Y117" s="9"/>
      <c r="Z117" s="9"/>
    </row>
    <row r="118" spans="1:26" ht="16.5" customHeight="1">
      <c r="A118" s="203" t="s">
        <v>335</v>
      </c>
      <c r="B118" s="203" t="s">
        <v>0</v>
      </c>
      <c r="C118" s="203" t="s">
        <v>26</v>
      </c>
      <c r="D118" s="203" t="s">
        <v>18888</v>
      </c>
      <c r="E118" s="203" t="s">
        <v>18889</v>
      </c>
      <c r="F118" s="203" t="s">
        <v>12956</v>
      </c>
      <c r="G118" s="203" t="s">
        <v>18890</v>
      </c>
      <c r="H118" s="203" t="s">
        <v>137</v>
      </c>
      <c r="I118" s="203" t="s">
        <v>19718</v>
      </c>
      <c r="J118" s="203" t="s">
        <v>140</v>
      </c>
      <c r="K118" s="9"/>
      <c r="L118" s="9"/>
      <c r="M118" s="9"/>
      <c r="N118" s="9"/>
      <c r="O118" s="9"/>
      <c r="P118" s="9"/>
      <c r="Q118" s="9"/>
      <c r="R118" s="9"/>
      <c r="S118" s="9"/>
      <c r="T118" s="9"/>
      <c r="U118" s="9"/>
      <c r="V118" s="9"/>
      <c r="W118" s="9"/>
      <c r="X118" s="9"/>
      <c r="Y118" s="9"/>
      <c r="Z118" s="9"/>
    </row>
    <row r="119" spans="1:26" ht="79.5" customHeight="1">
      <c r="A119" s="834" t="s">
        <v>7233</v>
      </c>
      <c r="B119" s="742" t="s">
        <v>7235</v>
      </c>
      <c r="C119" s="82" t="s">
        <v>20010</v>
      </c>
      <c r="D119" s="88" t="s">
        <v>18454</v>
      </c>
      <c r="E119" s="88" t="s">
        <v>18463</v>
      </c>
      <c r="F119" s="82" t="s">
        <v>20011</v>
      </c>
      <c r="G119" s="82" t="s">
        <v>20012</v>
      </c>
      <c r="H119" s="871" t="s">
        <v>158</v>
      </c>
      <c r="I119" s="756"/>
      <c r="J119" s="756"/>
      <c r="K119" s="9"/>
      <c r="L119" s="9"/>
      <c r="M119" s="9"/>
      <c r="N119" s="9"/>
      <c r="O119" s="9"/>
      <c r="P119" s="9"/>
      <c r="Q119" s="9"/>
      <c r="R119" s="9"/>
      <c r="S119" s="9"/>
      <c r="T119" s="9"/>
      <c r="U119" s="9"/>
      <c r="V119" s="9"/>
      <c r="W119" s="9"/>
      <c r="X119" s="9"/>
      <c r="Y119" s="9"/>
      <c r="Z119" s="9"/>
    </row>
    <row r="120" spans="1:26" ht="16.5" customHeight="1">
      <c r="A120" s="665"/>
      <c r="B120" s="665"/>
      <c r="C120" s="82" t="s">
        <v>20013</v>
      </c>
      <c r="D120" s="88" t="s">
        <v>20014</v>
      </c>
      <c r="E120" s="88" t="s">
        <v>18463</v>
      </c>
      <c r="F120" s="82" t="s">
        <v>20015</v>
      </c>
      <c r="G120" s="82" t="s">
        <v>20016</v>
      </c>
      <c r="H120" s="665"/>
      <c r="I120" s="665"/>
      <c r="J120" s="665"/>
      <c r="K120" s="9"/>
      <c r="L120" s="9"/>
      <c r="M120" s="9"/>
      <c r="N120" s="9"/>
      <c r="O120" s="9"/>
      <c r="P120" s="9"/>
      <c r="Q120" s="9"/>
      <c r="R120" s="9"/>
      <c r="S120" s="9"/>
      <c r="T120" s="9"/>
      <c r="U120" s="9"/>
      <c r="V120" s="9"/>
      <c r="W120" s="9"/>
      <c r="X120" s="9"/>
      <c r="Y120" s="9"/>
      <c r="Z120" s="9"/>
    </row>
    <row r="121" spans="1:26" ht="16.5" customHeight="1">
      <c r="A121" s="665"/>
      <c r="B121" s="665"/>
      <c r="C121" s="82" t="s">
        <v>20017</v>
      </c>
      <c r="D121" s="88" t="s">
        <v>17291</v>
      </c>
      <c r="E121" s="88" t="s">
        <v>18463</v>
      </c>
      <c r="F121" s="82" t="s">
        <v>20018</v>
      </c>
      <c r="G121" s="82" t="s">
        <v>20019</v>
      </c>
      <c r="H121" s="665"/>
      <c r="I121" s="665"/>
      <c r="J121" s="665"/>
      <c r="K121" s="9"/>
      <c r="L121" s="9"/>
      <c r="M121" s="9"/>
      <c r="N121" s="9"/>
      <c r="O121" s="9"/>
      <c r="P121" s="9"/>
      <c r="Q121" s="9"/>
      <c r="R121" s="9"/>
      <c r="S121" s="9"/>
      <c r="T121" s="9"/>
      <c r="U121" s="9"/>
      <c r="V121" s="9"/>
      <c r="W121" s="9"/>
      <c r="X121" s="9"/>
      <c r="Y121" s="9"/>
      <c r="Z121" s="9"/>
    </row>
    <row r="122" spans="1:26" ht="16.5" customHeight="1">
      <c r="A122" s="666"/>
      <c r="B122" s="666"/>
      <c r="C122" s="82" t="s">
        <v>20020</v>
      </c>
      <c r="D122" s="88" t="s">
        <v>20014</v>
      </c>
      <c r="E122" s="88" t="s">
        <v>18463</v>
      </c>
      <c r="F122" s="82" t="s">
        <v>20021</v>
      </c>
      <c r="G122" s="82" t="s">
        <v>20022</v>
      </c>
      <c r="H122" s="666"/>
      <c r="I122" s="666"/>
      <c r="J122" s="666"/>
      <c r="K122" s="9"/>
      <c r="L122" s="9"/>
      <c r="M122" s="9"/>
      <c r="N122" s="9"/>
      <c r="O122" s="9"/>
      <c r="P122" s="9"/>
      <c r="Q122" s="9"/>
      <c r="R122" s="9"/>
      <c r="S122" s="9"/>
      <c r="T122" s="9"/>
      <c r="U122" s="9"/>
      <c r="V122" s="9"/>
      <c r="W122" s="9"/>
      <c r="X122" s="9"/>
      <c r="Y122" s="9"/>
      <c r="Z122" s="9"/>
    </row>
    <row r="123" spans="1:26" ht="16.5" customHeight="1">
      <c r="A123" s="64"/>
      <c r="B123" s="64"/>
      <c r="C123" s="122"/>
      <c r="D123" s="4"/>
      <c r="E123" s="4"/>
      <c r="F123" s="4"/>
      <c r="G123" s="4"/>
      <c r="H123" s="4"/>
      <c r="I123" s="4"/>
      <c r="J123" s="4"/>
      <c r="K123" s="9"/>
      <c r="L123" s="9"/>
      <c r="M123" s="9"/>
      <c r="N123" s="9"/>
      <c r="O123" s="9"/>
      <c r="P123" s="9"/>
      <c r="Q123" s="9"/>
      <c r="R123" s="9"/>
      <c r="S123" s="9"/>
      <c r="T123" s="9"/>
      <c r="U123" s="9"/>
      <c r="V123" s="9"/>
      <c r="W123" s="9"/>
      <c r="X123" s="9"/>
      <c r="Y123" s="9"/>
      <c r="Z123" s="9"/>
    </row>
    <row r="124" spans="1:26" ht="16.5" customHeight="1">
      <c r="A124" s="203" t="s">
        <v>335</v>
      </c>
      <c r="B124" s="203" t="s">
        <v>0</v>
      </c>
      <c r="C124" s="203" t="s">
        <v>26</v>
      </c>
      <c r="D124" s="203" t="s">
        <v>18888</v>
      </c>
      <c r="E124" s="203" t="s">
        <v>18889</v>
      </c>
      <c r="F124" s="203" t="s">
        <v>12956</v>
      </c>
      <c r="G124" s="203" t="s">
        <v>18890</v>
      </c>
      <c r="H124" s="203" t="s">
        <v>137</v>
      </c>
      <c r="I124" s="203" t="s">
        <v>19718</v>
      </c>
      <c r="J124" s="203" t="s">
        <v>140</v>
      </c>
      <c r="K124" s="9"/>
      <c r="L124" s="9"/>
      <c r="M124" s="9"/>
      <c r="N124" s="9"/>
      <c r="O124" s="9"/>
      <c r="P124" s="9"/>
      <c r="Q124" s="9"/>
      <c r="R124" s="9"/>
      <c r="S124" s="9"/>
      <c r="T124" s="9"/>
      <c r="U124" s="9"/>
      <c r="V124" s="9"/>
      <c r="W124" s="9"/>
      <c r="X124" s="9"/>
      <c r="Y124" s="9"/>
      <c r="Z124" s="9"/>
    </row>
    <row r="125" spans="1:26" ht="99" customHeight="1">
      <c r="A125" s="394" t="s">
        <v>20023</v>
      </c>
      <c r="B125" s="26" t="s">
        <v>20024</v>
      </c>
      <c r="C125" s="130" t="s">
        <v>20025</v>
      </c>
      <c r="D125" s="80" t="s">
        <v>17291</v>
      </c>
      <c r="E125" s="80" t="s">
        <v>18463</v>
      </c>
      <c r="F125" s="271" t="s">
        <v>20026</v>
      </c>
      <c r="G125" s="271" t="s">
        <v>20027</v>
      </c>
      <c r="H125" s="542" t="s">
        <v>158</v>
      </c>
      <c r="I125" s="271"/>
      <c r="J125" s="130"/>
      <c r="K125" s="9"/>
      <c r="L125" s="9"/>
      <c r="M125" s="9"/>
      <c r="N125" s="9"/>
      <c r="O125" s="9"/>
      <c r="P125" s="9"/>
      <c r="Q125" s="9"/>
      <c r="R125" s="9"/>
      <c r="S125" s="9"/>
      <c r="T125" s="9"/>
      <c r="U125" s="9"/>
      <c r="V125" s="9"/>
      <c r="W125" s="9"/>
      <c r="X125" s="9"/>
      <c r="Y125" s="9"/>
      <c r="Z125" s="9"/>
    </row>
    <row r="126" spans="1:26" ht="16.5" customHeight="1">
      <c r="A126" s="64"/>
      <c r="B126" s="64"/>
      <c r="C126" s="122"/>
      <c r="D126" s="4"/>
      <c r="E126" s="4"/>
      <c r="F126" s="4"/>
      <c r="G126" s="4"/>
      <c r="H126" s="4"/>
      <c r="I126" s="4"/>
      <c r="J126" s="4"/>
      <c r="K126" s="9"/>
      <c r="L126" s="9"/>
      <c r="M126" s="9"/>
      <c r="N126" s="9"/>
      <c r="O126" s="9"/>
      <c r="P126" s="9"/>
      <c r="Q126" s="9"/>
      <c r="R126" s="9"/>
      <c r="S126" s="9"/>
      <c r="T126" s="9"/>
      <c r="U126" s="9"/>
      <c r="V126" s="9"/>
      <c r="W126" s="9"/>
      <c r="X126" s="9"/>
      <c r="Y126" s="9"/>
      <c r="Z126" s="9"/>
    </row>
    <row r="127" spans="1:26" ht="16.5" customHeight="1">
      <c r="A127" s="203" t="s">
        <v>335</v>
      </c>
      <c r="B127" s="203" t="s">
        <v>0</v>
      </c>
      <c r="C127" s="203" t="s">
        <v>26</v>
      </c>
      <c r="D127" s="203" t="s">
        <v>18888</v>
      </c>
      <c r="E127" s="203" t="s">
        <v>18889</v>
      </c>
      <c r="F127" s="203" t="s">
        <v>12956</v>
      </c>
      <c r="G127" s="203" t="s">
        <v>18890</v>
      </c>
      <c r="H127" s="203" t="s">
        <v>137</v>
      </c>
      <c r="I127" s="203" t="s">
        <v>19718</v>
      </c>
      <c r="J127" s="203" t="s">
        <v>140</v>
      </c>
      <c r="K127" s="9"/>
      <c r="L127" s="9"/>
      <c r="M127" s="9"/>
      <c r="N127" s="9"/>
      <c r="O127" s="9"/>
      <c r="P127" s="9"/>
      <c r="Q127" s="9"/>
      <c r="R127" s="9"/>
      <c r="S127" s="9"/>
      <c r="T127" s="9"/>
      <c r="U127" s="9"/>
      <c r="V127" s="9"/>
      <c r="W127" s="9"/>
      <c r="X127" s="9"/>
      <c r="Y127" s="9"/>
      <c r="Z127" s="9"/>
    </row>
    <row r="128" spans="1:26" ht="16.5" customHeight="1">
      <c r="A128" s="834" t="s">
        <v>20028</v>
      </c>
      <c r="B128" s="742" t="s">
        <v>4432</v>
      </c>
      <c r="C128" s="738" t="s">
        <v>20029</v>
      </c>
      <c r="D128" s="749" t="s">
        <v>17291</v>
      </c>
      <c r="E128" s="749" t="s">
        <v>18463</v>
      </c>
      <c r="F128" s="738" t="s">
        <v>20030</v>
      </c>
      <c r="G128" s="82" t="s">
        <v>20031</v>
      </c>
      <c r="H128" s="871" t="s">
        <v>158</v>
      </c>
      <c r="I128" s="756"/>
      <c r="J128" s="756"/>
      <c r="K128" s="9"/>
      <c r="L128" s="9"/>
      <c r="M128" s="9"/>
      <c r="N128" s="9"/>
      <c r="O128" s="9"/>
      <c r="P128" s="9"/>
      <c r="Q128" s="9"/>
      <c r="R128" s="9"/>
      <c r="S128" s="9"/>
      <c r="T128" s="9"/>
      <c r="U128" s="9"/>
      <c r="V128" s="9"/>
      <c r="W128" s="9"/>
      <c r="X128" s="9"/>
      <c r="Y128" s="9"/>
      <c r="Z128" s="9"/>
    </row>
    <row r="129" spans="1:26" ht="16.5" customHeight="1">
      <c r="A129" s="665"/>
      <c r="B129" s="665"/>
      <c r="C129" s="666"/>
      <c r="D129" s="666"/>
      <c r="E129" s="666"/>
      <c r="F129" s="666"/>
      <c r="G129" s="447" t="s">
        <v>4175</v>
      </c>
      <c r="H129" s="665"/>
      <c r="I129" s="665"/>
      <c r="J129" s="665"/>
      <c r="K129" s="9"/>
      <c r="L129" s="9"/>
      <c r="M129" s="9"/>
      <c r="N129" s="9"/>
      <c r="O129" s="9"/>
      <c r="P129" s="9"/>
      <c r="Q129" s="9"/>
      <c r="R129" s="9"/>
      <c r="S129" s="9"/>
      <c r="T129" s="9"/>
      <c r="U129" s="9"/>
      <c r="V129" s="9"/>
      <c r="W129" s="9"/>
      <c r="X129" s="9"/>
      <c r="Y129" s="9"/>
      <c r="Z129" s="9"/>
    </row>
    <row r="130" spans="1:26" ht="16.5" customHeight="1">
      <c r="A130" s="665"/>
      <c r="B130" s="665"/>
      <c r="C130" s="738" t="s">
        <v>20032</v>
      </c>
      <c r="D130" s="749" t="s">
        <v>17291</v>
      </c>
      <c r="E130" s="749" t="s">
        <v>18463</v>
      </c>
      <c r="F130" s="738" t="s">
        <v>20033</v>
      </c>
      <c r="G130" s="82" t="s">
        <v>20031</v>
      </c>
      <c r="H130" s="665"/>
      <c r="I130" s="665"/>
      <c r="J130" s="665"/>
      <c r="K130" s="9"/>
      <c r="L130" s="9"/>
      <c r="M130" s="9"/>
      <c r="N130" s="9"/>
      <c r="O130" s="9"/>
      <c r="P130" s="9"/>
      <c r="Q130" s="9"/>
      <c r="R130" s="9"/>
      <c r="S130" s="9"/>
      <c r="T130" s="9"/>
      <c r="U130" s="9"/>
      <c r="V130" s="9"/>
      <c r="W130" s="9"/>
      <c r="X130" s="9"/>
      <c r="Y130" s="9"/>
      <c r="Z130" s="9"/>
    </row>
    <row r="131" spans="1:26" ht="16.5" customHeight="1">
      <c r="A131" s="665"/>
      <c r="B131" s="665"/>
      <c r="C131" s="666"/>
      <c r="D131" s="666"/>
      <c r="E131" s="666"/>
      <c r="F131" s="666"/>
      <c r="G131" s="447" t="s">
        <v>4175</v>
      </c>
      <c r="H131" s="665"/>
      <c r="I131" s="665"/>
      <c r="J131" s="665"/>
      <c r="K131" s="9"/>
      <c r="L131" s="9"/>
      <c r="M131" s="9"/>
      <c r="N131" s="9"/>
      <c r="O131" s="9"/>
      <c r="P131" s="9"/>
      <c r="Q131" s="9"/>
      <c r="R131" s="9"/>
      <c r="S131" s="9"/>
      <c r="T131" s="9"/>
      <c r="U131" s="9"/>
      <c r="V131" s="9"/>
      <c r="W131" s="9"/>
      <c r="X131" s="9"/>
      <c r="Y131" s="9"/>
      <c r="Z131" s="9"/>
    </row>
    <row r="132" spans="1:26" ht="16.5" customHeight="1">
      <c r="A132" s="665"/>
      <c r="B132" s="665"/>
      <c r="C132" s="738" t="s">
        <v>20034</v>
      </c>
      <c r="D132" s="749" t="s">
        <v>17291</v>
      </c>
      <c r="E132" s="749" t="s">
        <v>18463</v>
      </c>
      <c r="F132" s="738" t="s">
        <v>20035</v>
      </c>
      <c r="G132" s="82" t="s">
        <v>20031</v>
      </c>
      <c r="H132" s="665"/>
      <c r="I132" s="665"/>
      <c r="J132" s="665"/>
      <c r="K132" s="9"/>
      <c r="L132" s="9"/>
      <c r="M132" s="9"/>
      <c r="N132" s="9"/>
      <c r="O132" s="9"/>
      <c r="P132" s="9"/>
      <c r="Q132" s="9"/>
      <c r="R132" s="9"/>
      <c r="S132" s="9"/>
      <c r="T132" s="9"/>
      <c r="U132" s="9"/>
      <c r="V132" s="9"/>
      <c r="W132" s="9"/>
      <c r="X132" s="9"/>
      <c r="Y132" s="9"/>
      <c r="Z132" s="9"/>
    </row>
    <row r="133" spans="1:26" ht="16.5" customHeight="1">
      <c r="A133" s="665"/>
      <c r="B133" s="665"/>
      <c r="C133" s="666"/>
      <c r="D133" s="666"/>
      <c r="E133" s="666"/>
      <c r="F133" s="666"/>
      <c r="G133" s="447" t="s">
        <v>4175</v>
      </c>
      <c r="H133" s="665"/>
      <c r="I133" s="665"/>
      <c r="J133" s="665"/>
      <c r="K133" s="9"/>
      <c r="L133" s="9"/>
      <c r="M133" s="9"/>
      <c r="N133" s="9"/>
      <c r="O133" s="9"/>
      <c r="P133" s="9"/>
      <c r="Q133" s="9"/>
      <c r="R133" s="9"/>
      <c r="S133" s="9"/>
      <c r="T133" s="9"/>
      <c r="U133" s="9"/>
      <c r="V133" s="9"/>
      <c r="W133" s="9"/>
      <c r="X133" s="9"/>
      <c r="Y133" s="9"/>
      <c r="Z133" s="9"/>
    </row>
    <row r="134" spans="1:26" ht="16.5" customHeight="1">
      <c r="A134" s="665"/>
      <c r="B134" s="665"/>
      <c r="C134" s="738" t="s">
        <v>20036</v>
      </c>
      <c r="D134" s="749" t="s">
        <v>17291</v>
      </c>
      <c r="E134" s="749" t="s">
        <v>18463</v>
      </c>
      <c r="F134" s="738" t="s">
        <v>20037</v>
      </c>
      <c r="G134" s="82" t="s">
        <v>20031</v>
      </c>
      <c r="H134" s="665"/>
      <c r="I134" s="665"/>
      <c r="J134" s="665"/>
      <c r="K134" s="9"/>
      <c r="L134" s="9"/>
      <c r="M134" s="9"/>
      <c r="N134" s="9"/>
      <c r="O134" s="9"/>
      <c r="P134" s="9"/>
      <c r="Q134" s="9"/>
      <c r="R134" s="9"/>
      <c r="S134" s="9"/>
      <c r="T134" s="9"/>
      <c r="U134" s="9"/>
      <c r="V134" s="9"/>
      <c r="W134" s="9"/>
      <c r="X134" s="9"/>
      <c r="Y134" s="9"/>
      <c r="Z134" s="9"/>
    </row>
    <row r="135" spans="1:26" ht="16.5" customHeight="1">
      <c r="A135" s="665"/>
      <c r="B135" s="665"/>
      <c r="C135" s="666"/>
      <c r="D135" s="666"/>
      <c r="E135" s="666"/>
      <c r="F135" s="666"/>
      <c r="G135" s="447" t="s">
        <v>4175</v>
      </c>
      <c r="H135" s="665"/>
      <c r="I135" s="665"/>
      <c r="J135" s="665"/>
      <c r="K135" s="9"/>
      <c r="L135" s="9"/>
      <c r="M135" s="9"/>
      <c r="N135" s="9"/>
      <c r="O135" s="9"/>
      <c r="P135" s="9"/>
      <c r="Q135" s="9"/>
      <c r="R135" s="9"/>
      <c r="S135" s="9"/>
      <c r="T135" s="9"/>
      <c r="U135" s="9"/>
      <c r="V135" s="9"/>
      <c r="W135" s="9"/>
      <c r="X135" s="9"/>
      <c r="Y135" s="9"/>
      <c r="Z135" s="9"/>
    </row>
    <row r="136" spans="1:26" ht="16.5" customHeight="1">
      <c r="A136" s="665"/>
      <c r="B136" s="665"/>
      <c r="C136" s="738" t="s">
        <v>20038</v>
      </c>
      <c r="D136" s="749" t="s">
        <v>17291</v>
      </c>
      <c r="E136" s="749" t="s">
        <v>18465</v>
      </c>
      <c r="F136" s="738" t="s">
        <v>20039</v>
      </c>
      <c r="G136" s="82" t="s">
        <v>20031</v>
      </c>
      <c r="H136" s="665"/>
      <c r="I136" s="665"/>
      <c r="J136" s="665"/>
      <c r="K136" s="9"/>
      <c r="L136" s="9"/>
      <c r="M136" s="9"/>
      <c r="N136" s="9"/>
      <c r="O136" s="9"/>
      <c r="P136" s="9"/>
      <c r="Q136" s="9"/>
      <c r="R136" s="9"/>
      <c r="S136" s="9"/>
      <c r="T136" s="9"/>
      <c r="U136" s="9"/>
      <c r="V136" s="9"/>
      <c r="W136" s="9"/>
      <c r="X136" s="9"/>
      <c r="Y136" s="9"/>
      <c r="Z136" s="9"/>
    </row>
    <row r="137" spans="1:26" ht="16.5" customHeight="1">
      <c r="A137" s="666"/>
      <c r="B137" s="666"/>
      <c r="C137" s="666"/>
      <c r="D137" s="666"/>
      <c r="E137" s="666"/>
      <c r="F137" s="666"/>
      <c r="G137" s="447" t="s">
        <v>4175</v>
      </c>
      <c r="H137" s="666"/>
      <c r="I137" s="666"/>
      <c r="J137" s="666"/>
      <c r="K137" s="9"/>
      <c r="L137" s="9"/>
      <c r="M137" s="9"/>
      <c r="N137" s="9"/>
      <c r="O137" s="9"/>
      <c r="P137" s="9"/>
      <c r="Q137" s="9"/>
      <c r="R137" s="9"/>
      <c r="S137" s="9"/>
      <c r="T137" s="9"/>
      <c r="U137" s="9"/>
      <c r="V137" s="9"/>
      <c r="W137" s="9"/>
      <c r="X137" s="9"/>
      <c r="Y137" s="9"/>
      <c r="Z137" s="9"/>
    </row>
    <row r="138" spans="1:26" ht="16.5" customHeight="1">
      <c r="A138" s="64"/>
      <c r="B138" s="64"/>
      <c r="C138" s="122"/>
      <c r="D138" s="4"/>
      <c r="E138" s="4"/>
      <c r="F138" s="4"/>
      <c r="G138" s="4"/>
      <c r="H138" s="4"/>
      <c r="I138" s="4"/>
      <c r="J138" s="4"/>
      <c r="K138" s="9"/>
      <c r="L138" s="9"/>
      <c r="M138" s="9"/>
      <c r="N138" s="9"/>
      <c r="O138" s="9"/>
      <c r="P138" s="9"/>
      <c r="Q138" s="9"/>
      <c r="R138" s="9"/>
      <c r="S138" s="9"/>
      <c r="T138" s="9"/>
      <c r="U138" s="9"/>
      <c r="V138" s="9"/>
      <c r="W138" s="9"/>
      <c r="X138" s="9"/>
      <c r="Y138" s="9"/>
      <c r="Z138" s="9"/>
    </row>
    <row r="139" spans="1:26" ht="16.5" customHeight="1">
      <c r="A139" s="203" t="s">
        <v>335</v>
      </c>
      <c r="B139" s="203" t="s">
        <v>0</v>
      </c>
      <c r="C139" s="203" t="s">
        <v>26</v>
      </c>
      <c r="D139" s="203" t="s">
        <v>18888</v>
      </c>
      <c r="E139" s="203" t="s">
        <v>18889</v>
      </c>
      <c r="F139" s="203" t="s">
        <v>12956</v>
      </c>
      <c r="G139" s="203" t="s">
        <v>18890</v>
      </c>
      <c r="H139" s="203" t="s">
        <v>137</v>
      </c>
      <c r="I139" s="203" t="s">
        <v>19718</v>
      </c>
      <c r="J139" s="203" t="s">
        <v>140</v>
      </c>
      <c r="K139" s="9"/>
      <c r="L139" s="9"/>
      <c r="M139" s="9"/>
      <c r="N139" s="9"/>
      <c r="O139" s="9"/>
      <c r="P139" s="9"/>
      <c r="Q139" s="9"/>
      <c r="R139" s="9"/>
      <c r="S139" s="9"/>
      <c r="T139" s="9"/>
      <c r="U139" s="9"/>
      <c r="V139" s="9"/>
      <c r="W139" s="9"/>
      <c r="X139" s="9"/>
      <c r="Y139" s="9"/>
      <c r="Z139" s="9"/>
    </row>
    <row r="140" spans="1:26" ht="16.5" customHeight="1">
      <c r="A140" s="834" t="s">
        <v>20041</v>
      </c>
      <c r="B140" s="735" t="s">
        <v>20042</v>
      </c>
      <c r="C140" s="47" t="s">
        <v>20043</v>
      </c>
      <c r="D140" s="26" t="s">
        <v>17291</v>
      </c>
      <c r="E140" s="26" t="s">
        <v>19373</v>
      </c>
      <c r="F140" s="47" t="s">
        <v>20044</v>
      </c>
      <c r="G140" s="47" t="s">
        <v>20045</v>
      </c>
      <c r="H140" s="873" t="s">
        <v>158</v>
      </c>
      <c r="I140" s="756"/>
      <c r="J140" s="756"/>
      <c r="K140" s="9"/>
      <c r="L140" s="9"/>
      <c r="M140" s="9"/>
      <c r="N140" s="9"/>
      <c r="O140" s="9"/>
      <c r="P140" s="9"/>
      <c r="Q140" s="9"/>
      <c r="R140" s="9"/>
      <c r="S140" s="9"/>
      <c r="T140" s="9"/>
      <c r="U140" s="9"/>
      <c r="V140" s="9"/>
      <c r="W140" s="9"/>
      <c r="X140" s="9"/>
      <c r="Y140" s="9"/>
      <c r="Z140" s="9"/>
    </row>
    <row r="141" spans="1:26" ht="16.5" customHeight="1">
      <c r="A141" s="665"/>
      <c r="B141" s="665"/>
      <c r="C141" s="47" t="s">
        <v>16779</v>
      </c>
      <c r="D141" s="26" t="s">
        <v>17291</v>
      </c>
      <c r="E141" s="26" t="s">
        <v>18465</v>
      </c>
      <c r="F141" s="47" t="s">
        <v>20046</v>
      </c>
      <c r="G141" s="47" t="s">
        <v>20047</v>
      </c>
      <c r="H141" s="665"/>
      <c r="I141" s="665"/>
      <c r="J141" s="665"/>
      <c r="K141" s="9"/>
      <c r="L141" s="9"/>
      <c r="M141" s="9"/>
      <c r="N141" s="9"/>
      <c r="O141" s="9"/>
      <c r="P141" s="9"/>
      <c r="Q141" s="9"/>
      <c r="R141" s="9"/>
      <c r="S141" s="9"/>
      <c r="T141" s="9"/>
      <c r="U141" s="9"/>
      <c r="V141" s="9"/>
      <c r="W141" s="9"/>
      <c r="X141" s="9"/>
      <c r="Y141" s="9"/>
      <c r="Z141" s="9"/>
    </row>
    <row r="142" spans="1:26" ht="16.5" customHeight="1">
      <c r="A142" s="665"/>
      <c r="B142" s="665"/>
      <c r="C142" s="47" t="s">
        <v>20048</v>
      </c>
      <c r="D142" s="26" t="s">
        <v>17291</v>
      </c>
      <c r="E142" s="26" t="s">
        <v>18465</v>
      </c>
      <c r="F142" s="47" t="s">
        <v>20049</v>
      </c>
      <c r="G142" s="47" t="s">
        <v>20050</v>
      </c>
      <c r="H142" s="665"/>
      <c r="I142" s="665"/>
      <c r="J142" s="665"/>
      <c r="K142" s="9"/>
      <c r="L142" s="9"/>
      <c r="M142" s="9"/>
      <c r="N142" s="9"/>
      <c r="O142" s="9"/>
      <c r="P142" s="9"/>
      <c r="Q142" s="9"/>
      <c r="R142" s="9"/>
      <c r="S142" s="9"/>
      <c r="T142" s="9"/>
      <c r="U142" s="9"/>
      <c r="V142" s="9"/>
      <c r="W142" s="9"/>
      <c r="X142" s="9"/>
      <c r="Y142" s="9"/>
      <c r="Z142" s="9"/>
    </row>
    <row r="143" spans="1:26" ht="16.5" customHeight="1">
      <c r="A143" s="665"/>
      <c r="B143" s="665"/>
      <c r="C143" s="47" t="s">
        <v>20051</v>
      </c>
      <c r="D143" s="26" t="s">
        <v>17291</v>
      </c>
      <c r="E143" s="26" t="s">
        <v>18465</v>
      </c>
      <c r="F143" s="47" t="s">
        <v>20052</v>
      </c>
      <c r="G143" s="94" t="s">
        <v>20053</v>
      </c>
      <c r="H143" s="665"/>
      <c r="I143" s="665"/>
      <c r="J143" s="665"/>
      <c r="K143" s="9"/>
      <c r="L143" s="9"/>
      <c r="M143" s="9"/>
      <c r="N143" s="9"/>
      <c r="O143" s="9"/>
      <c r="P143" s="9"/>
      <c r="Q143" s="9"/>
      <c r="R143" s="9"/>
      <c r="S143" s="9"/>
      <c r="T143" s="9"/>
      <c r="U143" s="9"/>
      <c r="V143" s="9"/>
      <c r="W143" s="9"/>
      <c r="X143" s="9"/>
      <c r="Y143" s="9"/>
      <c r="Z143" s="9"/>
    </row>
    <row r="144" spans="1:26" ht="16.5" customHeight="1">
      <c r="A144" s="665"/>
      <c r="B144" s="665"/>
      <c r="C144" s="670" t="s">
        <v>19313</v>
      </c>
      <c r="D144" s="735" t="s">
        <v>17291</v>
      </c>
      <c r="E144" s="735" t="s">
        <v>18465</v>
      </c>
      <c r="F144" s="670" t="s">
        <v>20054</v>
      </c>
      <c r="G144" s="47" t="s">
        <v>20055</v>
      </c>
      <c r="H144" s="665"/>
      <c r="I144" s="665"/>
      <c r="J144" s="665"/>
      <c r="K144" s="9"/>
      <c r="L144" s="9"/>
      <c r="M144" s="9"/>
      <c r="N144" s="9"/>
      <c r="O144" s="9"/>
      <c r="P144" s="9"/>
      <c r="Q144" s="9"/>
      <c r="R144" s="9"/>
      <c r="S144" s="9"/>
      <c r="T144" s="9"/>
      <c r="U144" s="9"/>
      <c r="V144" s="9"/>
      <c r="W144" s="9"/>
      <c r="X144" s="9"/>
      <c r="Y144" s="9"/>
      <c r="Z144" s="9"/>
    </row>
    <row r="145" spans="1:26" ht="34.5" customHeight="1">
      <c r="A145" s="665"/>
      <c r="B145" s="665"/>
      <c r="C145" s="666"/>
      <c r="D145" s="666"/>
      <c r="E145" s="666"/>
      <c r="F145" s="666"/>
      <c r="G145" s="47" t="s">
        <v>20056</v>
      </c>
      <c r="H145" s="665"/>
      <c r="I145" s="665"/>
      <c r="J145" s="665"/>
      <c r="K145" s="9"/>
      <c r="L145" s="9"/>
      <c r="M145" s="9"/>
      <c r="N145" s="9"/>
      <c r="O145" s="9"/>
      <c r="P145" s="9"/>
      <c r="Q145" s="9"/>
      <c r="R145" s="9"/>
      <c r="S145" s="9"/>
      <c r="T145" s="9"/>
      <c r="U145" s="9"/>
      <c r="V145" s="9"/>
      <c r="W145" s="9"/>
      <c r="X145" s="9"/>
      <c r="Y145" s="9"/>
      <c r="Z145" s="9"/>
    </row>
    <row r="146" spans="1:26" ht="51.75" customHeight="1">
      <c r="A146" s="665"/>
      <c r="B146" s="665"/>
      <c r="C146" s="670" t="s">
        <v>20057</v>
      </c>
      <c r="D146" s="735" t="s">
        <v>17291</v>
      </c>
      <c r="E146" s="735" t="s">
        <v>18465</v>
      </c>
      <c r="F146" s="670" t="s">
        <v>20058</v>
      </c>
      <c r="G146" s="47" t="s">
        <v>20059</v>
      </c>
      <c r="H146" s="665"/>
      <c r="I146" s="665"/>
      <c r="J146" s="665"/>
      <c r="K146" s="9"/>
      <c r="L146" s="9"/>
      <c r="M146" s="9"/>
      <c r="N146" s="9"/>
      <c r="O146" s="9"/>
      <c r="P146" s="9"/>
      <c r="Q146" s="9"/>
      <c r="R146" s="9"/>
      <c r="S146" s="9"/>
      <c r="T146" s="9"/>
      <c r="U146" s="9"/>
      <c r="V146" s="9"/>
      <c r="W146" s="9"/>
      <c r="X146" s="9"/>
      <c r="Y146" s="9"/>
      <c r="Z146" s="9"/>
    </row>
    <row r="147" spans="1:26" ht="16.5" customHeight="1">
      <c r="A147" s="665"/>
      <c r="B147" s="665"/>
      <c r="C147" s="666"/>
      <c r="D147" s="666"/>
      <c r="E147" s="666"/>
      <c r="F147" s="666"/>
      <c r="G147" s="47" t="s">
        <v>20060</v>
      </c>
      <c r="H147" s="665"/>
      <c r="I147" s="665"/>
      <c r="J147" s="665"/>
      <c r="K147" s="9"/>
      <c r="L147" s="9"/>
      <c r="M147" s="9"/>
      <c r="N147" s="9"/>
      <c r="O147" s="9"/>
      <c r="P147" s="9"/>
      <c r="Q147" s="9"/>
      <c r="R147" s="9"/>
      <c r="S147" s="9"/>
      <c r="T147" s="9"/>
      <c r="U147" s="9"/>
      <c r="V147" s="9"/>
      <c r="W147" s="9"/>
      <c r="X147" s="9"/>
      <c r="Y147" s="9"/>
      <c r="Z147" s="9"/>
    </row>
    <row r="148" spans="1:26" ht="16.5" customHeight="1">
      <c r="A148" s="665"/>
      <c r="B148" s="665"/>
      <c r="C148" s="670" t="s">
        <v>20061</v>
      </c>
      <c r="D148" s="735" t="s">
        <v>17291</v>
      </c>
      <c r="E148" s="26" t="s">
        <v>20062</v>
      </c>
      <c r="F148" s="47" t="s">
        <v>20063</v>
      </c>
      <c r="G148" s="47" t="s">
        <v>20064</v>
      </c>
      <c r="H148" s="665"/>
      <c r="I148" s="665"/>
      <c r="J148" s="665"/>
      <c r="K148" s="9"/>
      <c r="L148" s="9"/>
      <c r="M148" s="9"/>
      <c r="N148" s="9"/>
      <c r="O148" s="9"/>
      <c r="P148" s="9"/>
      <c r="Q148" s="9"/>
      <c r="R148" s="9"/>
      <c r="S148" s="9"/>
      <c r="T148" s="9"/>
      <c r="U148" s="9"/>
      <c r="V148" s="9"/>
      <c r="W148" s="9"/>
      <c r="X148" s="9"/>
      <c r="Y148" s="9"/>
      <c r="Z148" s="9"/>
    </row>
    <row r="149" spans="1:26" ht="16.5" customHeight="1">
      <c r="A149" s="666"/>
      <c r="B149" s="666"/>
      <c r="C149" s="666"/>
      <c r="D149" s="666"/>
      <c r="E149" s="26" t="s">
        <v>18463</v>
      </c>
      <c r="F149" s="47" t="s">
        <v>20066</v>
      </c>
      <c r="G149" s="47" t="s">
        <v>20067</v>
      </c>
      <c r="H149" s="666"/>
      <c r="I149" s="666"/>
      <c r="J149" s="666"/>
      <c r="K149" s="9"/>
      <c r="L149" s="9"/>
      <c r="M149" s="9"/>
      <c r="N149" s="9"/>
      <c r="O149" s="9"/>
      <c r="P149" s="9"/>
      <c r="Q149" s="9"/>
      <c r="R149" s="9"/>
      <c r="S149" s="9"/>
      <c r="T149" s="9"/>
      <c r="U149" s="9"/>
      <c r="V149" s="9"/>
      <c r="W149" s="9"/>
      <c r="X149" s="9"/>
      <c r="Y149" s="9"/>
      <c r="Z149" s="9"/>
    </row>
    <row r="150" spans="1:26" ht="16.5" customHeight="1">
      <c r="A150" s="180"/>
      <c r="B150" s="180"/>
      <c r="C150" s="181"/>
      <c r="D150" s="9"/>
      <c r="E150" s="9"/>
      <c r="F150" s="9"/>
      <c r="G150" s="9"/>
      <c r="H150" s="9"/>
      <c r="I150" s="9"/>
      <c r="J150" s="9"/>
      <c r="K150" s="9"/>
      <c r="L150" s="9"/>
      <c r="M150" s="9"/>
      <c r="N150" s="9"/>
      <c r="O150" s="9"/>
      <c r="P150" s="9"/>
      <c r="Q150" s="9"/>
      <c r="R150" s="9"/>
      <c r="S150" s="9"/>
      <c r="T150" s="9"/>
      <c r="U150" s="9"/>
      <c r="V150" s="9"/>
      <c r="W150" s="9"/>
      <c r="X150" s="9"/>
      <c r="Y150" s="9"/>
      <c r="Z150" s="9"/>
    </row>
    <row r="151" spans="1:26" ht="16.5" customHeight="1">
      <c r="A151" s="180"/>
      <c r="B151" s="180"/>
      <c r="C151" s="181"/>
      <c r="D151" s="9"/>
      <c r="E151" s="9"/>
      <c r="F151" s="9"/>
      <c r="G151" s="9"/>
      <c r="H151" s="9"/>
      <c r="I151" s="9"/>
      <c r="J151" s="9"/>
      <c r="K151" s="9"/>
      <c r="L151" s="9"/>
      <c r="M151" s="9"/>
      <c r="N151" s="9"/>
      <c r="O151" s="9"/>
      <c r="P151" s="9"/>
      <c r="Q151" s="9"/>
      <c r="R151" s="9"/>
      <c r="S151" s="9"/>
      <c r="T151" s="9"/>
      <c r="U151" s="9"/>
      <c r="V151" s="9"/>
      <c r="W151" s="9"/>
      <c r="X151" s="9"/>
      <c r="Y151" s="9"/>
      <c r="Z151" s="9"/>
    </row>
    <row r="152" spans="1:26" ht="16.5" customHeight="1">
      <c r="A152" s="180"/>
      <c r="B152" s="180"/>
      <c r="C152" s="181"/>
      <c r="D152" s="9"/>
      <c r="E152" s="9"/>
      <c r="F152" s="9"/>
      <c r="G152" s="9"/>
      <c r="H152" s="9"/>
      <c r="I152" s="9"/>
      <c r="J152" s="9"/>
      <c r="K152" s="9"/>
      <c r="L152" s="9"/>
      <c r="M152" s="9"/>
      <c r="N152" s="9"/>
      <c r="O152" s="9"/>
      <c r="P152" s="9"/>
      <c r="Q152" s="9"/>
      <c r="R152" s="9"/>
      <c r="S152" s="9"/>
      <c r="T152" s="9"/>
      <c r="U152" s="9"/>
      <c r="V152" s="9"/>
      <c r="W152" s="9"/>
      <c r="X152" s="9"/>
      <c r="Y152" s="9"/>
      <c r="Z152" s="9"/>
    </row>
    <row r="153" spans="1:26" ht="16.5" customHeight="1">
      <c r="A153" s="180"/>
      <c r="B153" s="180"/>
      <c r="C153" s="181"/>
      <c r="D153" s="9"/>
      <c r="E153" s="9"/>
      <c r="F153" s="9"/>
      <c r="G153" s="9"/>
      <c r="H153" s="9"/>
      <c r="I153" s="9"/>
      <c r="J153" s="9"/>
      <c r="K153" s="9"/>
      <c r="L153" s="9"/>
      <c r="M153" s="9"/>
      <c r="N153" s="9"/>
      <c r="O153" s="9"/>
      <c r="P153" s="9"/>
      <c r="Q153" s="9"/>
      <c r="R153" s="9"/>
      <c r="S153" s="9"/>
      <c r="T153" s="9"/>
      <c r="U153" s="9"/>
      <c r="V153" s="9"/>
      <c r="W153" s="9"/>
      <c r="X153" s="9"/>
      <c r="Y153" s="9"/>
      <c r="Z153" s="9"/>
    </row>
    <row r="154" spans="1:26" ht="16.5" customHeight="1">
      <c r="A154" s="180"/>
      <c r="B154" s="180"/>
      <c r="C154" s="181"/>
      <c r="D154" s="9"/>
      <c r="E154" s="9"/>
      <c r="F154" s="9"/>
      <c r="G154" s="9"/>
      <c r="H154" s="9"/>
      <c r="I154" s="9"/>
      <c r="J154" s="9"/>
      <c r="K154" s="9"/>
      <c r="L154" s="9"/>
      <c r="M154" s="9"/>
      <c r="N154" s="9"/>
      <c r="O154" s="9"/>
      <c r="P154" s="9"/>
      <c r="Q154" s="9"/>
      <c r="R154" s="9"/>
      <c r="S154" s="9"/>
      <c r="T154" s="9"/>
      <c r="U154" s="9"/>
      <c r="V154" s="9"/>
      <c r="W154" s="9"/>
      <c r="X154" s="9"/>
      <c r="Y154" s="9"/>
      <c r="Z154" s="9"/>
    </row>
    <row r="155" spans="1:26" ht="16.5" customHeight="1">
      <c r="A155" s="180"/>
      <c r="B155" s="180"/>
      <c r="C155" s="181"/>
      <c r="D155" s="9"/>
      <c r="E155" s="9"/>
      <c r="F155" s="9"/>
      <c r="G155" s="9"/>
      <c r="H155" s="9"/>
      <c r="I155" s="9"/>
      <c r="J155" s="9"/>
      <c r="K155" s="9"/>
      <c r="L155" s="9"/>
      <c r="M155" s="9"/>
      <c r="N155" s="9"/>
      <c r="O155" s="9"/>
      <c r="P155" s="9"/>
      <c r="Q155" s="9"/>
      <c r="R155" s="9"/>
      <c r="S155" s="9"/>
      <c r="T155" s="9"/>
      <c r="U155" s="9"/>
      <c r="V155" s="9"/>
      <c r="W155" s="9"/>
      <c r="X155" s="9"/>
      <c r="Y155" s="9"/>
      <c r="Z155" s="9"/>
    </row>
    <row r="156" spans="1:26" ht="16.5" customHeight="1">
      <c r="A156" s="180"/>
      <c r="B156" s="180"/>
      <c r="C156" s="181"/>
      <c r="D156" s="9"/>
      <c r="E156" s="9"/>
      <c r="F156" s="9"/>
      <c r="G156" s="9"/>
      <c r="H156" s="9"/>
      <c r="I156" s="9"/>
      <c r="J156" s="9"/>
      <c r="K156" s="9"/>
      <c r="L156" s="9"/>
      <c r="M156" s="9"/>
      <c r="N156" s="9"/>
      <c r="O156" s="9"/>
      <c r="P156" s="9"/>
      <c r="Q156" s="9"/>
      <c r="R156" s="9"/>
      <c r="S156" s="9"/>
      <c r="T156" s="9"/>
      <c r="U156" s="9"/>
      <c r="V156" s="9"/>
      <c r="W156" s="9"/>
      <c r="X156" s="9"/>
      <c r="Y156" s="9"/>
      <c r="Z156" s="9"/>
    </row>
    <row r="157" spans="1:26" ht="16.5" customHeight="1">
      <c r="A157" s="180"/>
      <c r="B157" s="180"/>
      <c r="C157" s="181"/>
      <c r="D157" s="9"/>
      <c r="E157" s="9"/>
      <c r="F157" s="9"/>
      <c r="G157" s="9"/>
      <c r="H157" s="9"/>
      <c r="I157" s="9"/>
      <c r="J157" s="9"/>
      <c r="K157" s="9"/>
      <c r="L157" s="9"/>
      <c r="M157" s="9"/>
      <c r="N157" s="9"/>
      <c r="O157" s="9"/>
      <c r="P157" s="9"/>
      <c r="Q157" s="9"/>
      <c r="R157" s="9"/>
      <c r="S157" s="9"/>
      <c r="T157" s="9"/>
      <c r="U157" s="9"/>
      <c r="V157" s="9"/>
      <c r="W157" s="9"/>
      <c r="X157" s="9"/>
      <c r="Y157" s="9"/>
      <c r="Z157" s="9"/>
    </row>
    <row r="158" spans="1:26" ht="16.5" customHeight="1">
      <c r="A158" s="180"/>
      <c r="B158" s="180"/>
      <c r="C158" s="181"/>
      <c r="D158" s="9"/>
      <c r="E158" s="9"/>
      <c r="F158" s="9"/>
      <c r="G158" s="9"/>
      <c r="H158" s="9"/>
      <c r="I158" s="9"/>
      <c r="J158" s="9"/>
      <c r="K158" s="9"/>
      <c r="L158" s="9"/>
      <c r="M158" s="9"/>
      <c r="N158" s="9"/>
      <c r="O158" s="9"/>
      <c r="P158" s="9"/>
      <c r="Q158" s="9"/>
      <c r="R158" s="9"/>
      <c r="S158" s="9"/>
      <c r="T158" s="9"/>
      <c r="U158" s="9"/>
      <c r="V158" s="9"/>
      <c r="W158" s="9"/>
      <c r="X158" s="9"/>
      <c r="Y158" s="9"/>
      <c r="Z158" s="9"/>
    </row>
    <row r="159" spans="1:26" ht="16.5" customHeight="1">
      <c r="A159" s="180"/>
      <c r="B159" s="180"/>
      <c r="C159" s="181"/>
      <c r="D159" s="9"/>
      <c r="E159" s="9"/>
      <c r="F159" s="9"/>
      <c r="G159" s="9"/>
      <c r="H159" s="9"/>
      <c r="I159" s="9"/>
      <c r="J159" s="9"/>
      <c r="K159" s="9"/>
      <c r="L159" s="9"/>
      <c r="M159" s="9"/>
      <c r="N159" s="9"/>
      <c r="O159" s="9"/>
      <c r="P159" s="9"/>
      <c r="Q159" s="9"/>
      <c r="R159" s="9"/>
      <c r="S159" s="9"/>
      <c r="T159" s="9"/>
      <c r="U159" s="9"/>
      <c r="V159" s="9"/>
      <c r="W159" s="9"/>
      <c r="X159" s="9"/>
      <c r="Y159" s="9"/>
      <c r="Z159" s="9"/>
    </row>
    <row r="160" spans="1:26" ht="16.5" customHeight="1">
      <c r="A160" s="180"/>
      <c r="B160" s="180"/>
      <c r="C160" s="181"/>
      <c r="D160" s="9"/>
      <c r="E160" s="9"/>
      <c r="F160" s="9"/>
      <c r="G160" s="9"/>
      <c r="H160" s="9"/>
      <c r="I160" s="9"/>
      <c r="J160" s="9"/>
      <c r="K160" s="9"/>
      <c r="L160" s="9"/>
      <c r="M160" s="9"/>
      <c r="N160" s="9"/>
      <c r="O160" s="9"/>
      <c r="P160" s="9"/>
      <c r="Q160" s="9"/>
      <c r="R160" s="9"/>
      <c r="S160" s="9"/>
      <c r="T160" s="9"/>
      <c r="U160" s="9"/>
      <c r="V160" s="9"/>
      <c r="W160" s="9"/>
      <c r="X160" s="9"/>
      <c r="Y160" s="9"/>
      <c r="Z160" s="9"/>
    </row>
    <row r="161" spans="1:26" ht="16.5" customHeight="1">
      <c r="A161" s="180"/>
      <c r="B161" s="180"/>
      <c r="C161" s="181"/>
      <c r="D161" s="9"/>
      <c r="E161" s="9"/>
      <c r="F161" s="9"/>
      <c r="G161" s="9"/>
      <c r="H161" s="9"/>
      <c r="I161" s="9"/>
      <c r="J161" s="9"/>
      <c r="K161" s="9"/>
      <c r="L161" s="9"/>
      <c r="M161" s="9"/>
      <c r="N161" s="9"/>
      <c r="O161" s="9"/>
      <c r="P161" s="9"/>
      <c r="Q161" s="9"/>
      <c r="R161" s="9"/>
      <c r="S161" s="9"/>
      <c r="T161" s="9"/>
      <c r="U161" s="9"/>
      <c r="V161" s="9"/>
      <c r="W161" s="9"/>
      <c r="X161" s="9"/>
      <c r="Y161" s="9"/>
      <c r="Z161" s="9"/>
    </row>
    <row r="162" spans="1:26" ht="16.5" customHeight="1">
      <c r="A162" s="180"/>
      <c r="B162" s="180"/>
      <c r="C162" s="181"/>
      <c r="D162" s="9"/>
      <c r="E162" s="9"/>
      <c r="F162" s="9"/>
      <c r="G162" s="9"/>
      <c r="H162" s="9"/>
      <c r="I162" s="9"/>
      <c r="J162" s="9"/>
      <c r="K162" s="9"/>
      <c r="L162" s="9"/>
      <c r="M162" s="9"/>
      <c r="N162" s="9"/>
      <c r="O162" s="9"/>
      <c r="P162" s="9"/>
      <c r="Q162" s="9"/>
      <c r="R162" s="9"/>
      <c r="S162" s="9"/>
      <c r="T162" s="9"/>
      <c r="U162" s="9"/>
      <c r="V162" s="9"/>
      <c r="W162" s="9"/>
      <c r="X162" s="9"/>
      <c r="Y162" s="9"/>
      <c r="Z162" s="9"/>
    </row>
    <row r="163" spans="1:26" ht="16.5" customHeight="1">
      <c r="A163" s="180"/>
      <c r="B163" s="180"/>
      <c r="C163" s="181"/>
      <c r="D163" s="9"/>
      <c r="E163" s="9"/>
      <c r="F163" s="9"/>
      <c r="G163" s="9"/>
      <c r="H163" s="9"/>
      <c r="I163" s="9"/>
      <c r="J163" s="9"/>
      <c r="K163" s="9"/>
      <c r="L163" s="9"/>
      <c r="M163" s="9"/>
      <c r="N163" s="9"/>
      <c r="O163" s="9"/>
      <c r="P163" s="9"/>
      <c r="Q163" s="9"/>
      <c r="R163" s="9"/>
      <c r="S163" s="9"/>
      <c r="T163" s="9"/>
      <c r="U163" s="9"/>
      <c r="V163" s="9"/>
      <c r="W163" s="9"/>
      <c r="X163" s="9"/>
      <c r="Y163" s="9"/>
      <c r="Z163" s="9"/>
    </row>
    <row r="164" spans="1:26" ht="16.5" customHeight="1">
      <c r="A164" s="180"/>
      <c r="B164" s="180"/>
      <c r="C164" s="181"/>
      <c r="D164" s="9"/>
      <c r="E164" s="9"/>
      <c r="F164" s="9"/>
      <c r="G164" s="9"/>
      <c r="H164" s="9"/>
      <c r="I164" s="9"/>
      <c r="J164" s="9"/>
      <c r="K164" s="9"/>
      <c r="L164" s="9"/>
      <c r="M164" s="9"/>
      <c r="N164" s="9"/>
      <c r="O164" s="9"/>
      <c r="P164" s="9"/>
      <c r="Q164" s="9"/>
      <c r="R164" s="9"/>
      <c r="S164" s="9"/>
      <c r="T164" s="9"/>
      <c r="U164" s="9"/>
      <c r="V164" s="9"/>
      <c r="W164" s="9"/>
      <c r="X164" s="9"/>
      <c r="Y164" s="9"/>
      <c r="Z164" s="9"/>
    </row>
    <row r="165" spans="1:26" ht="16.5" customHeight="1">
      <c r="A165" s="180"/>
      <c r="B165" s="180"/>
      <c r="C165" s="181"/>
      <c r="D165" s="9"/>
      <c r="E165" s="9"/>
      <c r="F165" s="9"/>
      <c r="G165" s="9"/>
      <c r="H165" s="9"/>
      <c r="I165" s="9"/>
      <c r="J165" s="9"/>
      <c r="K165" s="9"/>
      <c r="L165" s="9"/>
      <c r="M165" s="9"/>
      <c r="N165" s="9"/>
      <c r="O165" s="9"/>
      <c r="P165" s="9"/>
      <c r="Q165" s="9"/>
      <c r="R165" s="9"/>
      <c r="S165" s="9"/>
      <c r="T165" s="9"/>
      <c r="U165" s="9"/>
      <c r="V165" s="9"/>
      <c r="W165" s="9"/>
      <c r="X165" s="9"/>
      <c r="Y165" s="9"/>
      <c r="Z165" s="9"/>
    </row>
    <row r="166" spans="1:26" ht="16.5" customHeight="1">
      <c r="A166" s="180"/>
      <c r="B166" s="180"/>
      <c r="C166" s="181"/>
      <c r="D166" s="9"/>
      <c r="E166" s="9"/>
      <c r="F166" s="9"/>
      <c r="G166" s="9"/>
      <c r="H166" s="9"/>
      <c r="I166" s="9"/>
      <c r="J166" s="9"/>
      <c r="K166" s="9"/>
      <c r="L166" s="9"/>
      <c r="M166" s="9"/>
      <c r="N166" s="9"/>
      <c r="O166" s="9"/>
      <c r="P166" s="9"/>
      <c r="Q166" s="9"/>
      <c r="R166" s="9"/>
      <c r="S166" s="9"/>
      <c r="T166" s="9"/>
      <c r="U166" s="9"/>
      <c r="V166" s="9"/>
      <c r="W166" s="9"/>
      <c r="X166" s="9"/>
      <c r="Y166" s="9"/>
      <c r="Z166" s="9"/>
    </row>
    <row r="167" spans="1:26" ht="16.5" customHeight="1">
      <c r="A167" s="180"/>
      <c r="B167" s="180"/>
      <c r="C167" s="181"/>
      <c r="D167" s="9"/>
      <c r="E167" s="9"/>
      <c r="F167" s="9"/>
      <c r="G167" s="9"/>
      <c r="H167" s="9"/>
      <c r="I167" s="9"/>
      <c r="J167" s="9"/>
      <c r="K167" s="9"/>
      <c r="L167" s="9"/>
      <c r="M167" s="9"/>
      <c r="N167" s="9"/>
      <c r="O167" s="9"/>
      <c r="P167" s="9"/>
      <c r="Q167" s="9"/>
      <c r="R167" s="9"/>
      <c r="S167" s="9"/>
      <c r="T167" s="9"/>
      <c r="U167" s="9"/>
      <c r="V167" s="9"/>
      <c r="W167" s="9"/>
      <c r="X167" s="9"/>
      <c r="Y167" s="9"/>
      <c r="Z167" s="9"/>
    </row>
    <row r="168" spans="1:26" ht="16.5" customHeight="1">
      <c r="A168" s="180"/>
      <c r="B168" s="180"/>
      <c r="C168" s="181"/>
      <c r="D168" s="9"/>
      <c r="E168" s="9"/>
      <c r="F168" s="9"/>
      <c r="G168" s="9"/>
      <c r="H168" s="9"/>
      <c r="I168" s="9"/>
      <c r="J168" s="9"/>
      <c r="K168" s="9"/>
      <c r="L168" s="9"/>
      <c r="M168" s="9"/>
      <c r="N168" s="9"/>
      <c r="O168" s="9"/>
      <c r="P168" s="9"/>
      <c r="Q168" s="9"/>
      <c r="R168" s="9"/>
      <c r="S168" s="9"/>
      <c r="T168" s="9"/>
      <c r="U168" s="9"/>
      <c r="V168" s="9"/>
      <c r="W168" s="9"/>
      <c r="X168" s="9"/>
      <c r="Y168" s="9"/>
      <c r="Z168" s="9"/>
    </row>
    <row r="169" spans="1:26" ht="16.5" customHeight="1">
      <c r="A169" s="180"/>
      <c r="B169" s="180"/>
      <c r="C169" s="181"/>
      <c r="D169" s="9"/>
      <c r="E169" s="9"/>
      <c r="F169" s="9"/>
      <c r="G169" s="9"/>
      <c r="H169" s="9"/>
      <c r="I169" s="9"/>
      <c r="J169" s="9"/>
      <c r="K169" s="9"/>
      <c r="L169" s="9"/>
      <c r="M169" s="9"/>
      <c r="N169" s="9"/>
      <c r="O169" s="9"/>
      <c r="P169" s="9"/>
      <c r="Q169" s="9"/>
      <c r="R169" s="9"/>
      <c r="S169" s="9"/>
      <c r="T169" s="9"/>
      <c r="U169" s="9"/>
      <c r="V169" s="9"/>
      <c r="W169" s="9"/>
      <c r="X169" s="9"/>
      <c r="Y169" s="9"/>
      <c r="Z169" s="9"/>
    </row>
    <row r="170" spans="1:26" ht="16.5" customHeight="1">
      <c r="A170" s="180"/>
      <c r="B170" s="180"/>
      <c r="C170" s="181"/>
      <c r="D170" s="9"/>
      <c r="E170" s="9"/>
      <c r="F170" s="9"/>
      <c r="G170" s="9"/>
      <c r="H170" s="9"/>
      <c r="I170" s="9"/>
      <c r="J170" s="9"/>
      <c r="K170" s="9"/>
      <c r="L170" s="9"/>
      <c r="M170" s="9"/>
      <c r="N170" s="9"/>
      <c r="O170" s="9"/>
      <c r="P170" s="9"/>
      <c r="Q170" s="9"/>
      <c r="R170" s="9"/>
      <c r="S170" s="9"/>
      <c r="T170" s="9"/>
      <c r="U170" s="9"/>
      <c r="V170" s="9"/>
      <c r="W170" s="9"/>
      <c r="X170" s="9"/>
      <c r="Y170" s="9"/>
      <c r="Z170" s="9"/>
    </row>
    <row r="171" spans="1:26" ht="16.5" customHeight="1">
      <c r="A171" s="180"/>
      <c r="B171" s="180"/>
      <c r="C171" s="181"/>
      <c r="D171" s="9"/>
      <c r="E171" s="9"/>
      <c r="F171" s="9"/>
      <c r="G171" s="9"/>
      <c r="H171" s="9"/>
      <c r="I171" s="9"/>
      <c r="J171" s="9"/>
      <c r="K171" s="9"/>
      <c r="L171" s="9"/>
      <c r="M171" s="9"/>
      <c r="N171" s="9"/>
      <c r="O171" s="9"/>
      <c r="P171" s="9"/>
      <c r="Q171" s="9"/>
      <c r="R171" s="9"/>
      <c r="S171" s="9"/>
      <c r="T171" s="9"/>
      <c r="U171" s="9"/>
      <c r="V171" s="9"/>
      <c r="W171" s="9"/>
      <c r="X171" s="9"/>
      <c r="Y171" s="9"/>
      <c r="Z171" s="9"/>
    </row>
    <row r="172" spans="1:26" ht="16.5" customHeight="1">
      <c r="A172" s="180"/>
      <c r="B172" s="180"/>
      <c r="C172" s="181"/>
      <c r="D172" s="9"/>
      <c r="E172" s="9"/>
      <c r="F172" s="9"/>
      <c r="G172" s="9"/>
      <c r="H172" s="9"/>
      <c r="I172" s="9"/>
      <c r="J172" s="9"/>
      <c r="K172" s="9"/>
      <c r="L172" s="9"/>
      <c r="M172" s="9"/>
      <c r="N172" s="9"/>
      <c r="O172" s="9"/>
      <c r="P172" s="9"/>
      <c r="Q172" s="9"/>
      <c r="R172" s="9"/>
      <c r="S172" s="9"/>
      <c r="T172" s="9"/>
      <c r="U172" s="9"/>
      <c r="V172" s="9"/>
      <c r="W172" s="9"/>
      <c r="X172" s="9"/>
      <c r="Y172" s="9"/>
      <c r="Z172" s="9"/>
    </row>
    <row r="173" spans="1:26" ht="16.5" customHeight="1">
      <c r="A173" s="180"/>
      <c r="B173" s="180"/>
      <c r="C173" s="181"/>
      <c r="D173" s="9"/>
      <c r="E173" s="9"/>
      <c r="F173" s="9"/>
      <c r="G173" s="9"/>
      <c r="H173" s="9"/>
      <c r="I173" s="9"/>
      <c r="J173" s="9"/>
      <c r="K173" s="9"/>
      <c r="L173" s="9"/>
      <c r="M173" s="9"/>
      <c r="N173" s="9"/>
      <c r="O173" s="9"/>
      <c r="P173" s="9"/>
      <c r="Q173" s="9"/>
      <c r="R173" s="9"/>
      <c r="S173" s="9"/>
      <c r="T173" s="9"/>
      <c r="U173" s="9"/>
      <c r="V173" s="9"/>
      <c r="W173" s="9"/>
      <c r="X173" s="9"/>
      <c r="Y173" s="9"/>
      <c r="Z173" s="9"/>
    </row>
    <row r="174" spans="1:26" ht="16.5" customHeight="1">
      <c r="A174" s="180"/>
      <c r="B174" s="180"/>
      <c r="C174" s="181"/>
      <c r="D174" s="9"/>
      <c r="E174" s="9"/>
      <c r="F174" s="9"/>
      <c r="G174" s="9"/>
      <c r="H174" s="9"/>
      <c r="I174" s="9"/>
      <c r="J174" s="9"/>
      <c r="K174" s="9"/>
      <c r="L174" s="9"/>
      <c r="M174" s="9"/>
      <c r="N174" s="9"/>
      <c r="O174" s="9"/>
      <c r="P174" s="9"/>
      <c r="Q174" s="9"/>
      <c r="R174" s="9"/>
      <c r="S174" s="9"/>
      <c r="T174" s="9"/>
      <c r="U174" s="9"/>
      <c r="V174" s="9"/>
      <c r="W174" s="9"/>
      <c r="X174" s="9"/>
      <c r="Y174" s="9"/>
      <c r="Z174" s="9"/>
    </row>
    <row r="175" spans="1:26" ht="16.5" customHeight="1">
      <c r="A175" s="180"/>
      <c r="B175" s="180"/>
      <c r="C175" s="181"/>
      <c r="D175" s="9"/>
      <c r="E175" s="9"/>
      <c r="F175" s="9"/>
      <c r="G175" s="9"/>
      <c r="H175" s="9"/>
      <c r="I175" s="9"/>
      <c r="J175" s="9"/>
      <c r="K175" s="9"/>
      <c r="L175" s="9"/>
      <c r="M175" s="9"/>
      <c r="N175" s="9"/>
      <c r="O175" s="9"/>
      <c r="P175" s="9"/>
      <c r="Q175" s="9"/>
      <c r="R175" s="9"/>
      <c r="S175" s="9"/>
      <c r="T175" s="9"/>
      <c r="U175" s="9"/>
      <c r="V175" s="9"/>
      <c r="W175" s="9"/>
      <c r="X175" s="9"/>
      <c r="Y175" s="9"/>
      <c r="Z175" s="9"/>
    </row>
    <row r="176" spans="1:26" ht="16.5" customHeight="1">
      <c r="A176" s="180"/>
      <c r="B176" s="180"/>
      <c r="C176" s="181"/>
      <c r="D176" s="9"/>
      <c r="E176" s="9"/>
      <c r="F176" s="9"/>
      <c r="G176" s="9"/>
      <c r="H176" s="9"/>
      <c r="I176" s="9"/>
      <c r="J176" s="9"/>
      <c r="K176" s="9"/>
      <c r="L176" s="9"/>
      <c r="M176" s="9"/>
      <c r="N176" s="9"/>
      <c r="O176" s="9"/>
      <c r="P176" s="9"/>
      <c r="Q176" s="9"/>
      <c r="R176" s="9"/>
      <c r="S176" s="9"/>
      <c r="T176" s="9"/>
      <c r="U176" s="9"/>
      <c r="V176" s="9"/>
      <c r="W176" s="9"/>
      <c r="X176" s="9"/>
      <c r="Y176" s="9"/>
      <c r="Z176" s="9"/>
    </row>
    <row r="177" spans="1:26" ht="16.5" customHeight="1">
      <c r="A177" s="180"/>
      <c r="B177" s="180"/>
      <c r="C177" s="181"/>
      <c r="D177" s="9"/>
      <c r="E177" s="9"/>
      <c r="F177" s="9"/>
      <c r="G177" s="9"/>
      <c r="H177" s="9"/>
      <c r="I177" s="9"/>
      <c r="J177" s="9"/>
      <c r="K177" s="9"/>
      <c r="L177" s="9"/>
      <c r="M177" s="9"/>
      <c r="N177" s="9"/>
      <c r="O177" s="9"/>
      <c r="P177" s="9"/>
      <c r="Q177" s="9"/>
      <c r="R177" s="9"/>
      <c r="S177" s="9"/>
      <c r="T177" s="9"/>
      <c r="U177" s="9"/>
      <c r="V177" s="9"/>
      <c r="W177" s="9"/>
      <c r="X177" s="9"/>
      <c r="Y177" s="9"/>
      <c r="Z177" s="9"/>
    </row>
    <row r="178" spans="1:26" ht="16.5" customHeight="1">
      <c r="A178" s="180"/>
      <c r="B178" s="180"/>
      <c r="C178" s="181"/>
      <c r="D178" s="9"/>
      <c r="E178" s="9"/>
      <c r="F178" s="9"/>
      <c r="G178" s="9"/>
      <c r="H178" s="9"/>
      <c r="I178" s="9"/>
      <c r="J178" s="9"/>
      <c r="K178" s="9"/>
      <c r="L178" s="9"/>
      <c r="M178" s="9"/>
      <c r="N178" s="9"/>
      <c r="O178" s="9"/>
      <c r="P178" s="9"/>
      <c r="Q178" s="9"/>
      <c r="R178" s="9"/>
      <c r="S178" s="9"/>
      <c r="T178" s="9"/>
      <c r="U178" s="9"/>
      <c r="V178" s="9"/>
      <c r="W178" s="9"/>
      <c r="X178" s="9"/>
      <c r="Y178" s="9"/>
      <c r="Z178" s="9"/>
    </row>
    <row r="179" spans="1:26" ht="16.5" customHeight="1">
      <c r="A179" s="180"/>
      <c r="B179" s="180"/>
      <c r="C179" s="181"/>
      <c r="D179" s="9"/>
      <c r="E179" s="9"/>
      <c r="F179" s="9"/>
      <c r="G179" s="9"/>
      <c r="H179" s="9"/>
      <c r="I179" s="9"/>
      <c r="J179" s="9"/>
      <c r="K179" s="9"/>
      <c r="L179" s="9"/>
      <c r="M179" s="9"/>
      <c r="N179" s="9"/>
      <c r="O179" s="9"/>
      <c r="P179" s="9"/>
      <c r="Q179" s="9"/>
      <c r="R179" s="9"/>
      <c r="S179" s="9"/>
      <c r="T179" s="9"/>
      <c r="U179" s="9"/>
      <c r="V179" s="9"/>
      <c r="W179" s="9"/>
      <c r="X179" s="9"/>
      <c r="Y179" s="9"/>
      <c r="Z179" s="9"/>
    </row>
    <row r="180" spans="1:26" ht="16.5" customHeight="1">
      <c r="A180" s="180"/>
      <c r="B180" s="180"/>
      <c r="C180" s="181"/>
      <c r="D180" s="9"/>
      <c r="E180" s="9"/>
      <c r="F180" s="9"/>
      <c r="G180" s="9"/>
      <c r="H180" s="9"/>
      <c r="I180" s="9"/>
      <c r="J180" s="9"/>
      <c r="K180" s="9"/>
      <c r="L180" s="9"/>
      <c r="M180" s="9"/>
      <c r="N180" s="9"/>
      <c r="O180" s="9"/>
      <c r="P180" s="9"/>
      <c r="Q180" s="9"/>
      <c r="R180" s="9"/>
      <c r="S180" s="9"/>
      <c r="T180" s="9"/>
      <c r="U180" s="9"/>
      <c r="V180" s="9"/>
      <c r="W180" s="9"/>
      <c r="X180" s="9"/>
      <c r="Y180" s="9"/>
      <c r="Z180" s="9"/>
    </row>
    <row r="181" spans="1:26" ht="16.5" customHeight="1">
      <c r="A181" s="180"/>
      <c r="B181" s="180"/>
      <c r="C181" s="181"/>
      <c r="D181" s="9"/>
      <c r="E181" s="9"/>
      <c r="F181" s="9"/>
      <c r="G181" s="9"/>
      <c r="H181" s="9"/>
      <c r="I181" s="9"/>
      <c r="J181" s="9"/>
      <c r="K181" s="9"/>
      <c r="L181" s="9"/>
      <c r="M181" s="9"/>
      <c r="N181" s="9"/>
      <c r="O181" s="9"/>
      <c r="P181" s="9"/>
      <c r="Q181" s="9"/>
      <c r="R181" s="9"/>
      <c r="S181" s="9"/>
      <c r="T181" s="9"/>
      <c r="U181" s="9"/>
      <c r="V181" s="9"/>
      <c r="W181" s="9"/>
      <c r="X181" s="9"/>
      <c r="Y181" s="9"/>
      <c r="Z181" s="9"/>
    </row>
    <row r="182" spans="1:26" ht="16.5" customHeight="1">
      <c r="A182" s="180"/>
      <c r="B182" s="180"/>
      <c r="C182" s="181"/>
      <c r="D182" s="9"/>
      <c r="E182" s="9"/>
      <c r="F182" s="9"/>
      <c r="G182" s="9"/>
      <c r="H182" s="9"/>
      <c r="I182" s="9"/>
      <c r="J182" s="9"/>
      <c r="K182" s="9"/>
      <c r="L182" s="9"/>
      <c r="M182" s="9"/>
      <c r="N182" s="9"/>
      <c r="O182" s="9"/>
      <c r="P182" s="9"/>
      <c r="Q182" s="9"/>
      <c r="R182" s="9"/>
      <c r="S182" s="9"/>
      <c r="T182" s="9"/>
      <c r="U182" s="9"/>
      <c r="V182" s="9"/>
      <c r="W182" s="9"/>
      <c r="X182" s="9"/>
      <c r="Y182" s="9"/>
      <c r="Z182" s="9"/>
    </row>
    <row r="183" spans="1:26" ht="16.5" customHeight="1">
      <c r="A183" s="180"/>
      <c r="B183" s="180"/>
      <c r="C183" s="181"/>
      <c r="D183" s="9"/>
      <c r="E183" s="9"/>
      <c r="F183" s="9"/>
      <c r="G183" s="9"/>
      <c r="H183" s="9"/>
      <c r="I183" s="9"/>
      <c r="J183" s="9"/>
      <c r="K183" s="9"/>
      <c r="L183" s="9"/>
      <c r="M183" s="9"/>
      <c r="N183" s="9"/>
      <c r="O183" s="9"/>
      <c r="P183" s="9"/>
      <c r="Q183" s="9"/>
      <c r="R183" s="9"/>
      <c r="S183" s="9"/>
      <c r="T183" s="9"/>
      <c r="U183" s="9"/>
      <c r="V183" s="9"/>
      <c r="W183" s="9"/>
      <c r="X183" s="9"/>
      <c r="Y183" s="9"/>
      <c r="Z183" s="9"/>
    </row>
    <row r="184" spans="1:26" ht="16.5" customHeight="1">
      <c r="A184" s="180"/>
      <c r="B184" s="180"/>
      <c r="C184" s="181"/>
      <c r="D184" s="9"/>
      <c r="E184" s="9"/>
      <c r="F184" s="9"/>
      <c r="G184" s="9"/>
      <c r="H184" s="9"/>
      <c r="I184" s="9"/>
      <c r="J184" s="9"/>
      <c r="K184" s="9"/>
      <c r="L184" s="9"/>
      <c r="M184" s="9"/>
      <c r="N184" s="9"/>
      <c r="O184" s="9"/>
      <c r="P184" s="9"/>
      <c r="Q184" s="9"/>
      <c r="R184" s="9"/>
      <c r="S184" s="9"/>
      <c r="T184" s="9"/>
      <c r="U184" s="9"/>
      <c r="V184" s="9"/>
      <c r="W184" s="9"/>
      <c r="X184" s="9"/>
      <c r="Y184" s="9"/>
      <c r="Z184" s="9"/>
    </row>
    <row r="185" spans="1:26" ht="16.5" customHeight="1">
      <c r="A185" s="180"/>
      <c r="B185" s="180"/>
      <c r="C185" s="181"/>
      <c r="D185" s="9"/>
      <c r="E185" s="9"/>
      <c r="F185" s="9"/>
      <c r="G185" s="9"/>
      <c r="H185" s="9"/>
      <c r="I185" s="9"/>
      <c r="J185" s="9"/>
      <c r="K185" s="9"/>
      <c r="L185" s="9"/>
      <c r="M185" s="9"/>
      <c r="N185" s="9"/>
      <c r="O185" s="9"/>
      <c r="P185" s="9"/>
      <c r="Q185" s="9"/>
      <c r="R185" s="9"/>
      <c r="S185" s="9"/>
      <c r="T185" s="9"/>
      <c r="U185" s="9"/>
      <c r="V185" s="9"/>
      <c r="W185" s="9"/>
      <c r="X185" s="9"/>
      <c r="Y185" s="9"/>
      <c r="Z185" s="9"/>
    </row>
    <row r="186" spans="1:26" ht="16.5" customHeight="1">
      <c r="A186" s="180"/>
      <c r="B186" s="180"/>
      <c r="C186" s="181"/>
      <c r="D186" s="9"/>
      <c r="E186" s="9"/>
      <c r="F186" s="9"/>
      <c r="G186" s="9"/>
      <c r="H186" s="9"/>
      <c r="I186" s="9"/>
      <c r="J186" s="9"/>
      <c r="K186" s="9"/>
      <c r="L186" s="9"/>
      <c r="M186" s="9"/>
      <c r="N186" s="9"/>
      <c r="O186" s="9"/>
      <c r="P186" s="9"/>
      <c r="Q186" s="9"/>
      <c r="R186" s="9"/>
      <c r="S186" s="9"/>
      <c r="T186" s="9"/>
      <c r="U186" s="9"/>
      <c r="V186" s="9"/>
      <c r="W186" s="9"/>
      <c r="X186" s="9"/>
      <c r="Y186" s="9"/>
      <c r="Z186" s="9"/>
    </row>
    <row r="187" spans="1:26" ht="16.5" customHeight="1">
      <c r="A187" s="180"/>
      <c r="B187" s="180"/>
      <c r="C187" s="181"/>
      <c r="D187" s="9"/>
      <c r="E187" s="9"/>
      <c r="F187" s="9"/>
      <c r="G187" s="9"/>
      <c r="H187" s="9"/>
      <c r="I187" s="9"/>
      <c r="J187" s="9"/>
      <c r="K187" s="9"/>
      <c r="L187" s="9"/>
      <c r="M187" s="9"/>
      <c r="N187" s="9"/>
      <c r="O187" s="9"/>
      <c r="P187" s="9"/>
      <c r="Q187" s="9"/>
      <c r="R187" s="9"/>
      <c r="S187" s="9"/>
      <c r="T187" s="9"/>
      <c r="U187" s="9"/>
      <c r="V187" s="9"/>
      <c r="W187" s="9"/>
      <c r="X187" s="9"/>
      <c r="Y187" s="9"/>
      <c r="Z187" s="9"/>
    </row>
    <row r="188" spans="1:26" ht="16.5" customHeight="1">
      <c r="A188" s="180"/>
      <c r="B188" s="180"/>
      <c r="C188" s="181"/>
      <c r="D188" s="9"/>
      <c r="E188" s="9"/>
      <c r="F188" s="9"/>
      <c r="G188" s="9"/>
      <c r="H188" s="9"/>
      <c r="I188" s="9"/>
      <c r="J188" s="9"/>
      <c r="K188" s="9"/>
      <c r="L188" s="9"/>
      <c r="M188" s="9"/>
      <c r="N188" s="9"/>
      <c r="O188" s="9"/>
      <c r="P188" s="9"/>
      <c r="Q188" s="9"/>
      <c r="R188" s="9"/>
      <c r="S188" s="9"/>
      <c r="T188" s="9"/>
      <c r="U188" s="9"/>
      <c r="V188" s="9"/>
      <c r="W188" s="9"/>
      <c r="X188" s="9"/>
      <c r="Y188" s="9"/>
      <c r="Z188" s="9"/>
    </row>
    <row r="189" spans="1:26" ht="16.5" customHeight="1">
      <c r="A189" s="180"/>
      <c r="B189" s="180"/>
      <c r="C189" s="181"/>
      <c r="D189" s="9"/>
      <c r="E189" s="9"/>
      <c r="F189" s="9"/>
      <c r="G189" s="9"/>
      <c r="H189" s="9"/>
      <c r="I189" s="9"/>
      <c r="J189" s="9"/>
      <c r="K189" s="9"/>
      <c r="L189" s="9"/>
      <c r="M189" s="9"/>
      <c r="N189" s="9"/>
      <c r="O189" s="9"/>
      <c r="P189" s="9"/>
      <c r="Q189" s="9"/>
      <c r="R189" s="9"/>
      <c r="S189" s="9"/>
      <c r="T189" s="9"/>
      <c r="U189" s="9"/>
      <c r="V189" s="9"/>
      <c r="W189" s="9"/>
      <c r="X189" s="9"/>
      <c r="Y189" s="9"/>
      <c r="Z189" s="9"/>
    </row>
    <row r="190" spans="1:26" ht="16.5" customHeight="1">
      <c r="A190" s="180"/>
      <c r="B190" s="180"/>
      <c r="C190" s="181"/>
      <c r="D190" s="9"/>
      <c r="E190" s="9"/>
      <c r="F190" s="9"/>
      <c r="G190" s="9"/>
      <c r="H190" s="9"/>
      <c r="I190" s="9"/>
      <c r="J190" s="9"/>
      <c r="K190" s="9"/>
      <c r="L190" s="9"/>
      <c r="M190" s="9"/>
      <c r="N190" s="9"/>
      <c r="O190" s="9"/>
      <c r="P190" s="9"/>
      <c r="Q190" s="9"/>
      <c r="R190" s="9"/>
      <c r="S190" s="9"/>
      <c r="T190" s="9"/>
      <c r="U190" s="9"/>
      <c r="V190" s="9"/>
      <c r="W190" s="9"/>
      <c r="X190" s="9"/>
      <c r="Y190" s="9"/>
      <c r="Z190" s="9"/>
    </row>
    <row r="191" spans="1:26" ht="16.5" customHeight="1">
      <c r="A191" s="180"/>
      <c r="B191" s="180"/>
      <c r="C191" s="181"/>
      <c r="D191" s="9"/>
      <c r="E191" s="9"/>
      <c r="F191" s="9"/>
      <c r="G191" s="9"/>
      <c r="H191" s="9"/>
      <c r="I191" s="9"/>
      <c r="J191" s="9"/>
      <c r="K191" s="9"/>
      <c r="L191" s="9"/>
      <c r="M191" s="9"/>
      <c r="N191" s="9"/>
      <c r="O191" s="9"/>
      <c r="P191" s="9"/>
      <c r="Q191" s="9"/>
      <c r="R191" s="9"/>
      <c r="S191" s="9"/>
      <c r="T191" s="9"/>
      <c r="U191" s="9"/>
      <c r="V191" s="9"/>
      <c r="W191" s="9"/>
      <c r="X191" s="9"/>
      <c r="Y191" s="9"/>
      <c r="Z191" s="9"/>
    </row>
    <row r="192" spans="1:26" ht="16.5" customHeight="1">
      <c r="A192" s="180"/>
      <c r="B192" s="180"/>
      <c r="C192" s="181"/>
      <c r="D192" s="9"/>
      <c r="E192" s="9"/>
      <c r="F192" s="9"/>
      <c r="G192" s="9"/>
      <c r="H192" s="9"/>
      <c r="I192" s="9"/>
      <c r="J192" s="9"/>
      <c r="K192" s="9"/>
      <c r="L192" s="9"/>
      <c r="M192" s="9"/>
      <c r="N192" s="9"/>
      <c r="O192" s="9"/>
      <c r="P192" s="9"/>
      <c r="Q192" s="9"/>
      <c r="R192" s="9"/>
      <c r="S192" s="9"/>
      <c r="T192" s="9"/>
      <c r="U192" s="9"/>
      <c r="V192" s="9"/>
      <c r="W192" s="9"/>
      <c r="X192" s="9"/>
      <c r="Y192" s="9"/>
      <c r="Z192" s="9"/>
    </row>
    <row r="193" spans="1:26" ht="16.5" customHeight="1">
      <c r="A193" s="180"/>
      <c r="B193" s="180"/>
      <c r="C193" s="181"/>
      <c r="D193" s="9"/>
      <c r="E193" s="9"/>
      <c r="F193" s="9"/>
      <c r="G193" s="9"/>
      <c r="H193" s="9"/>
      <c r="I193" s="9"/>
      <c r="J193" s="9"/>
      <c r="K193" s="9"/>
      <c r="L193" s="9"/>
      <c r="M193" s="9"/>
      <c r="N193" s="9"/>
      <c r="O193" s="9"/>
      <c r="P193" s="9"/>
      <c r="Q193" s="9"/>
      <c r="R193" s="9"/>
      <c r="S193" s="9"/>
      <c r="T193" s="9"/>
      <c r="U193" s="9"/>
      <c r="V193" s="9"/>
      <c r="W193" s="9"/>
      <c r="X193" s="9"/>
      <c r="Y193" s="9"/>
      <c r="Z193" s="9"/>
    </row>
    <row r="194" spans="1:26" ht="16.5" customHeight="1">
      <c r="A194" s="180"/>
      <c r="B194" s="180"/>
      <c r="C194" s="181"/>
      <c r="D194" s="9"/>
      <c r="E194" s="9"/>
      <c r="F194" s="9"/>
      <c r="G194" s="9"/>
      <c r="H194" s="9"/>
      <c r="I194" s="9"/>
      <c r="J194" s="9"/>
      <c r="K194" s="9"/>
      <c r="L194" s="9"/>
      <c r="M194" s="9"/>
      <c r="N194" s="9"/>
      <c r="O194" s="9"/>
      <c r="P194" s="9"/>
      <c r="Q194" s="9"/>
      <c r="R194" s="9"/>
      <c r="S194" s="9"/>
      <c r="T194" s="9"/>
      <c r="U194" s="9"/>
      <c r="V194" s="9"/>
      <c r="W194" s="9"/>
      <c r="X194" s="9"/>
      <c r="Y194" s="9"/>
      <c r="Z194" s="9"/>
    </row>
    <row r="195" spans="1:26" ht="16.5" customHeight="1">
      <c r="A195" s="180"/>
      <c r="B195" s="180"/>
      <c r="C195" s="181"/>
      <c r="D195" s="9"/>
      <c r="E195" s="9"/>
      <c r="F195" s="9"/>
      <c r="G195" s="9"/>
      <c r="H195" s="9"/>
      <c r="I195" s="9"/>
      <c r="J195" s="9"/>
      <c r="K195" s="9"/>
      <c r="L195" s="9"/>
      <c r="M195" s="9"/>
      <c r="N195" s="9"/>
      <c r="O195" s="9"/>
      <c r="P195" s="9"/>
      <c r="Q195" s="9"/>
      <c r="R195" s="9"/>
      <c r="S195" s="9"/>
      <c r="T195" s="9"/>
      <c r="U195" s="9"/>
      <c r="V195" s="9"/>
      <c r="W195" s="9"/>
      <c r="X195" s="9"/>
      <c r="Y195" s="9"/>
      <c r="Z195" s="9"/>
    </row>
    <row r="196" spans="1:26" ht="16.5" customHeight="1">
      <c r="A196" s="180"/>
      <c r="B196" s="180"/>
      <c r="C196" s="181"/>
      <c r="D196" s="9"/>
      <c r="E196" s="9"/>
      <c r="F196" s="9"/>
      <c r="G196" s="9"/>
      <c r="H196" s="9"/>
      <c r="I196" s="9"/>
      <c r="J196" s="9"/>
      <c r="K196" s="9"/>
      <c r="L196" s="9"/>
      <c r="M196" s="9"/>
      <c r="N196" s="9"/>
      <c r="O196" s="9"/>
      <c r="P196" s="9"/>
      <c r="Q196" s="9"/>
      <c r="R196" s="9"/>
      <c r="S196" s="9"/>
      <c r="T196" s="9"/>
      <c r="U196" s="9"/>
      <c r="V196" s="9"/>
      <c r="W196" s="9"/>
      <c r="X196" s="9"/>
      <c r="Y196" s="9"/>
      <c r="Z196" s="9"/>
    </row>
    <row r="197" spans="1:26" ht="16.5" customHeight="1">
      <c r="A197" s="180"/>
      <c r="B197" s="180"/>
      <c r="C197" s="181"/>
      <c r="D197" s="9"/>
      <c r="E197" s="9"/>
      <c r="F197" s="9"/>
      <c r="G197" s="9"/>
      <c r="H197" s="9"/>
      <c r="I197" s="9"/>
      <c r="J197" s="9"/>
      <c r="K197" s="9"/>
      <c r="L197" s="9"/>
      <c r="M197" s="9"/>
      <c r="N197" s="9"/>
      <c r="O197" s="9"/>
      <c r="P197" s="9"/>
      <c r="Q197" s="9"/>
      <c r="R197" s="9"/>
      <c r="S197" s="9"/>
      <c r="T197" s="9"/>
      <c r="U197" s="9"/>
      <c r="V197" s="9"/>
      <c r="W197" s="9"/>
      <c r="X197" s="9"/>
      <c r="Y197" s="9"/>
      <c r="Z197" s="9"/>
    </row>
    <row r="198" spans="1:26" ht="16.5" customHeight="1">
      <c r="A198" s="180"/>
      <c r="B198" s="180"/>
      <c r="C198" s="181"/>
      <c r="D198" s="9"/>
      <c r="E198" s="9"/>
      <c r="F198" s="9"/>
      <c r="G198" s="9"/>
      <c r="H198" s="9"/>
      <c r="I198" s="9"/>
      <c r="J198" s="9"/>
      <c r="K198" s="9"/>
      <c r="L198" s="9"/>
      <c r="M198" s="9"/>
      <c r="N198" s="9"/>
      <c r="O198" s="9"/>
      <c r="P198" s="9"/>
      <c r="Q198" s="9"/>
      <c r="R198" s="9"/>
      <c r="S198" s="9"/>
      <c r="T198" s="9"/>
      <c r="U198" s="9"/>
      <c r="V198" s="9"/>
      <c r="W198" s="9"/>
      <c r="X198" s="9"/>
      <c r="Y198" s="9"/>
      <c r="Z198" s="9"/>
    </row>
    <row r="199" spans="1:26" ht="16.5" customHeight="1">
      <c r="A199" s="180"/>
      <c r="B199" s="180"/>
      <c r="C199" s="181"/>
      <c r="D199" s="9"/>
      <c r="E199" s="9"/>
      <c r="F199" s="9"/>
      <c r="G199" s="9"/>
      <c r="H199" s="9"/>
      <c r="I199" s="9"/>
      <c r="J199" s="9"/>
      <c r="K199" s="9"/>
      <c r="L199" s="9"/>
      <c r="M199" s="9"/>
      <c r="N199" s="9"/>
      <c r="O199" s="9"/>
      <c r="P199" s="9"/>
      <c r="Q199" s="9"/>
      <c r="R199" s="9"/>
      <c r="S199" s="9"/>
      <c r="T199" s="9"/>
      <c r="U199" s="9"/>
      <c r="V199" s="9"/>
      <c r="W199" s="9"/>
      <c r="X199" s="9"/>
      <c r="Y199" s="9"/>
      <c r="Z199" s="9"/>
    </row>
    <row r="200" spans="1:26" ht="16.5" customHeight="1">
      <c r="A200" s="180"/>
      <c r="B200" s="180"/>
      <c r="C200" s="181"/>
      <c r="D200" s="9"/>
      <c r="E200" s="9"/>
      <c r="F200" s="9"/>
      <c r="G200" s="9"/>
      <c r="H200" s="9"/>
      <c r="I200" s="9"/>
      <c r="J200" s="9"/>
      <c r="K200" s="9"/>
      <c r="L200" s="9"/>
      <c r="M200" s="9"/>
      <c r="N200" s="9"/>
      <c r="O200" s="9"/>
      <c r="P200" s="9"/>
      <c r="Q200" s="9"/>
      <c r="R200" s="9"/>
      <c r="S200" s="9"/>
      <c r="T200" s="9"/>
      <c r="U200" s="9"/>
      <c r="V200" s="9"/>
      <c r="W200" s="9"/>
      <c r="X200" s="9"/>
      <c r="Y200" s="9"/>
      <c r="Z200" s="9"/>
    </row>
    <row r="201" spans="1:26" ht="16.5" customHeight="1">
      <c r="A201" s="180"/>
      <c r="B201" s="180"/>
      <c r="C201" s="181"/>
      <c r="D201" s="9"/>
      <c r="E201" s="9"/>
      <c r="F201" s="9"/>
      <c r="G201" s="9"/>
      <c r="H201" s="9"/>
      <c r="I201" s="9"/>
      <c r="J201" s="9"/>
      <c r="K201" s="9"/>
      <c r="L201" s="9"/>
      <c r="M201" s="9"/>
      <c r="N201" s="9"/>
      <c r="O201" s="9"/>
      <c r="P201" s="9"/>
      <c r="Q201" s="9"/>
      <c r="R201" s="9"/>
      <c r="S201" s="9"/>
      <c r="T201" s="9"/>
      <c r="U201" s="9"/>
      <c r="V201" s="9"/>
      <c r="W201" s="9"/>
      <c r="X201" s="9"/>
      <c r="Y201" s="9"/>
      <c r="Z201" s="9"/>
    </row>
    <row r="202" spans="1:26" ht="16.5" customHeight="1">
      <c r="A202" s="180"/>
      <c r="B202" s="180"/>
      <c r="C202" s="181"/>
      <c r="D202" s="9"/>
      <c r="E202" s="9"/>
      <c r="F202" s="9"/>
      <c r="G202" s="9"/>
      <c r="H202" s="9"/>
      <c r="I202" s="9"/>
      <c r="J202" s="9"/>
      <c r="K202" s="9"/>
      <c r="L202" s="9"/>
      <c r="M202" s="9"/>
      <c r="N202" s="9"/>
      <c r="O202" s="9"/>
      <c r="P202" s="9"/>
      <c r="Q202" s="9"/>
      <c r="R202" s="9"/>
      <c r="S202" s="9"/>
      <c r="T202" s="9"/>
      <c r="U202" s="9"/>
      <c r="V202" s="9"/>
      <c r="W202" s="9"/>
      <c r="X202" s="9"/>
      <c r="Y202" s="9"/>
      <c r="Z202" s="9"/>
    </row>
    <row r="203" spans="1:26" ht="16.5" customHeight="1">
      <c r="A203" s="180"/>
      <c r="B203" s="180"/>
      <c r="C203" s="181"/>
      <c r="D203" s="9"/>
      <c r="E203" s="9"/>
      <c r="F203" s="9"/>
      <c r="G203" s="9"/>
      <c r="H203" s="9"/>
      <c r="I203" s="9"/>
      <c r="J203" s="9"/>
      <c r="K203" s="9"/>
      <c r="L203" s="9"/>
      <c r="M203" s="9"/>
      <c r="N203" s="9"/>
      <c r="O203" s="9"/>
      <c r="P203" s="9"/>
      <c r="Q203" s="9"/>
      <c r="R203" s="9"/>
      <c r="S203" s="9"/>
      <c r="T203" s="9"/>
      <c r="U203" s="9"/>
      <c r="V203" s="9"/>
      <c r="W203" s="9"/>
      <c r="X203" s="9"/>
      <c r="Y203" s="9"/>
      <c r="Z203" s="9"/>
    </row>
    <row r="204" spans="1:26" ht="16.5" customHeight="1">
      <c r="A204" s="180"/>
      <c r="B204" s="180"/>
      <c r="C204" s="181"/>
      <c r="D204" s="9"/>
      <c r="E204" s="9"/>
      <c r="F204" s="9"/>
      <c r="G204" s="9"/>
      <c r="H204" s="9"/>
      <c r="I204" s="9"/>
      <c r="J204" s="9"/>
      <c r="K204" s="9"/>
      <c r="L204" s="9"/>
      <c r="M204" s="9"/>
      <c r="N204" s="9"/>
      <c r="O204" s="9"/>
      <c r="P204" s="9"/>
      <c r="Q204" s="9"/>
      <c r="R204" s="9"/>
      <c r="S204" s="9"/>
      <c r="T204" s="9"/>
      <c r="U204" s="9"/>
      <c r="V204" s="9"/>
      <c r="W204" s="9"/>
      <c r="X204" s="9"/>
      <c r="Y204" s="9"/>
      <c r="Z204" s="9"/>
    </row>
    <row r="205" spans="1:26" ht="16.5" customHeight="1">
      <c r="A205" s="180"/>
      <c r="B205" s="180"/>
      <c r="C205" s="181"/>
      <c r="D205" s="9"/>
      <c r="E205" s="9"/>
      <c r="F205" s="9"/>
      <c r="G205" s="9"/>
      <c r="H205" s="9"/>
      <c r="I205" s="9"/>
      <c r="J205" s="9"/>
      <c r="K205" s="9"/>
      <c r="L205" s="9"/>
      <c r="M205" s="9"/>
      <c r="N205" s="9"/>
      <c r="O205" s="9"/>
      <c r="P205" s="9"/>
      <c r="Q205" s="9"/>
      <c r="R205" s="9"/>
      <c r="S205" s="9"/>
      <c r="T205" s="9"/>
      <c r="U205" s="9"/>
      <c r="V205" s="9"/>
      <c r="W205" s="9"/>
      <c r="X205" s="9"/>
      <c r="Y205" s="9"/>
      <c r="Z205" s="9"/>
    </row>
    <row r="206" spans="1:26" ht="16.5" customHeight="1">
      <c r="A206" s="180"/>
      <c r="B206" s="180"/>
      <c r="C206" s="181"/>
      <c r="D206" s="9"/>
      <c r="E206" s="9"/>
      <c r="F206" s="9"/>
      <c r="G206" s="9"/>
      <c r="H206" s="9"/>
      <c r="I206" s="9"/>
      <c r="J206" s="9"/>
      <c r="K206" s="9"/>
      <c r="L206" s="9"/>
      <c r="M206" s="9"/>
      <c r="N206" s="9"/>
      <c r="O206" s="9"/>
      <c r="P206" s="9"/>
      <c r="Q206" s="9"/>
      <c r="R206" s="9"/>
      <c r="S206" s="9"/>
      <c r="T206" s="9"/>
      <c r="U206" s="9"/>
      <c r="V206" s="9"/>
      <c r="W206" s="9"/>
      <c r="X206" s="9"/>
      <c r="Y206" s="9"/>
      <c r="Z206" s="9"/>
    </row>
    <row r="207" spans="1:26" ht="16.5" customHeight="1">
      <c r="A207" s="180"/>
      <c r="B207" s="180"/>
      <c r="C207" s="181"/>
      <c r="D207" s="9"/>
      <c r="E207" s="9"/>
      <c r="F207" s="9"/>
      <c r="G207" s="9"/>
      <c r="H207" s="9"/>
      <c r="I207" s="9"/>
      <c r="J207" s="9"/>
      <c r="K207" s="9"/>
      <c r="L207" s="9"/>
      <c r="M207" s="9"/>
      <c r="N207" s="9"/>
      <c r="O207" s="9"/>
      <c r="P207" s="9"/>
      <c r="Q207" s="9"/>
      <c r="R207" s="9"/>
      <c r="S207" s="9"/>
      <c r="T207" s="9"/>
      <c r="U207" s="9"/>
      <c r="V207" s="9"/>
      <c r="W207" s="9"/>
      <c r="X207" s="9"/>
      <c r="Y207" s="9"/>
      <c r="Z207" s="9"/>
    </row>
    <row r="208" spans="1:26" ht="16.5" customHeight="1">
      <c r="A208" s="180"/>
      <c r="B208" s="180"/>
      <c r="C208" s="181"/>
      <c r="D208" s="9"/>
      <c r="E208" s="9"/>
      <c r="F208" s="9"/>
      <c r="G208" s="9"/>
      <c r="H208" s="9"/>
      <c r="I208" s="9"/>
      <c r="J208" s="9"/>
      <c r="K208" s="9"/>
      <c r="L208" s="9"/>
      <c r="M208" s="9"/>
      <c r="N208" s="9"/>
      <c r="O208" s="9"/>
      <c r="P208" s="9"/>
      <c r="Q208" s="9"/>
      <c r="R208" s="9"/>
      <c r="S208" s="9"/>
      <c r="T208" s="9"/>
      <c r="U208" s="9"/>
      <c r="V208" s="9"/>
      <c r="W208" s="9"/>
      <c r="X208" s="9"/>
      <c r="Y208" s="9"/>
      <c r="Z208" s="9"/>
    </row>
    <row r="209" spans="1:26" ht="16.5" customHeight="1">
      <c r="A209" s="180"/>
      <c r="B209" s="180"/>
      <c r="C209" s="181"/>
      <c r="D209" s="9"/>
      <c r="E209" s="9"/>
      <c r="F209" s="9"/>
      <c r="G209" s="9"/>
      <c r="H209" s="9"/>
      <c r="I209" s="9"/>
      <c r="J209" s="9"/>
      <c r="K209" s="9"/>
      <c r="L209" s="9"/>
      <c r="M209" s="9"/>
      <c r="N209" s="9"/>
      <c r="O209" s="9"/>
      <c r="P209" s="9"/>
      <c r="Q209" s="9"/>
      <c r="R209" s="9"/>
      <c r="S209" s="9"/>
      <c r="T209" s="9"/>
      <c r="U209" s="9"/>
      <c r="V209" s="9"/>
      <c r="W209" s="9"/>
      <c r="X209" s="9"/>
      <c r="Y209" s="9"/>
      <c r="Z209" s="9"/>
    </row>
    <row r="210" spans="1:26" ht="16.5" customHeight="1">
      <c r="A210" s="180"/>
      <c r="B210" s="180"/>
      <c r="C210" s="181"/>
      <c r="D210" s="9"/>
      <c r="E210" s="9"/>
      <c r="F210" s="9"/>
      <c r="G210" s="9"/>
      <c r="H210" s="9"/>
      <c r="I210" s="9"/>
      <c r="J210" s="9"/>
      <c r="K210" s="9"/>
      <c r="L210" s="9"/>
      <c r="M210" s="9"/>
      <c r="N210" s="9"/>
      <c r="O210" s="9"/>
      <c r="P210" s="9"/>
      <c r="Q210" s="9"/>
      <c r="R210" s="9"/>
      <c r="S210" s="9"/>
      <c r="T210" s="9"/>
      <c r="U210" s="9"/>
      <c r="V210" s="9"/>
      <c r="W210" s="9"/>
      <c r="X210" s="9"/>
      <c r="Y210" s="9"/>
      <c r="Z210" s="9"/>
    </row>
    <row r="211" spans="1:26" ht="16.5" customHeight="1">
      <c r="A211" s="180"/>
      <c r="B211" s="180"/>
      <c r="C211" s="181"/>
      <c r="D211" s="9"/>
      <c r="E211" s="9"/>
      <c r="F211" s="9"/>
      <c r="G211" s="9"/>
      <c r="H211" s="9"/>
      <c r="I211" s="9"/>
      <c r="J211" s="9"/>
      <c r="K211" s="9"/>
      <c r="L211" s="9"/>
      <c r="M211" s="9"/>
      <c r="N211" s="9"/>
      <c r="O211" s="9"/>
      <c r="P211" s="9"/>
      <c r="Q211" s="9"/>
      <c r="R211" s="9"/>
      <c r="S211" s="9"/>
      <c r="T211" s="9"/>
      <c r="U211" s="9"/>
      <c r="V211" s="9"/>
      <c r="W211" s="9"/>
      <c r="X211" s="9"/>
      <c r="Y211" s="9"/>
      <c r="Z211" s="9"/>
    </row>
    <row r="212" spans="1:26" ht="16.5" customHeight="1">
      <c r="A212" s="180"/>
      <c r="B212" s="180"/>
      <c r="C212" s="181"/>
      <c r="D212" s="9"/>
      <c r="E212" s="9"/>
      <c r="F212" s="9"/>
      <c r="G212" s="9"/>
      <c r="H212" s="9"/>
      <c r="I212" s="9"/>
      <c r="J212" s="9"/>
      <c r="K212" s="9"/>
      <c r="L212" s="9"/>
      <c r="M212" s="9"/>
      <c r="N212" s="9"/>
      <c r="O212" s="9"/>
      <c r="P212" s="9"/>
      <c r="Q212" s="9"/>
      <c r="R212" s="9"/>
      <c r="S212" s="9"/>
      <c r="T212" s="9"/>
      <c r="U212" s="9"/>
      <c r="V212" s="9"/>
      <c r="W212" s="9"/>
      <c r="X212" s="9"/>
      <c r="Y212" s="9"/>
      <c r="Z212" s="9"/>
    </row>
    <row r="213" spans="1:26" ht="16.5" customHeight="1">
      <c r="A213" s="180"/>
      <c r="B213" s="180"/>
      <c r="C213" s="181"/>
      <c r="D213" s="9"/>
      <c r="E213" s="9"/>
      <c r="F213" s="9"/>
      <c r="G213" s="9"/>
      <c r="H213" s="9"/>
      <c r="I213" s="9"/>
      <c r="J213" s="9"/>
      <c r="K213" s="9"/>
      <c r="L213" s="9"/>
      <c r="M213" s="9"/>
      <c r="N213" s="9"/>
      <c r="O213" s="9"/>
      <c r="P213" s="9"/>
      <c r="Q213" s="9"/>
      <c r="R213" s="9"/>
      <c r="S213" s="9"/>
      <c r="T213" s="9"/>
      <c r="U213" s="9"/>
      <c r="V213" s="9"/>
      <c r="W213" s="9"/>
      <c r="X213" s="9"/>
      <c r="Y213" s="9"/>
      <c r="Z213" s="9"/>
    </row>
    <row r="214" spans="1:26" ht="16.5" customHeight="1">
      <c r="A214" s="180"/>
      <c r="B214" s="180"/>
      <c r="C214" s="181"/>
      <c r="D214" s="9"/>
      <c r="E214" s="9"/>
      <c r="F214" s="9"/>
      <c r="G214" s="9"/>
      <c r="H214" s="9"/>
      <c r="I214" s="9"/>
      <c r="J214" s="9"/>
      <c r="K214" s="9"/>
      <c r="L214" s="9"/>
      <c r="M214" s="9"/>
      <c r="N214" s="9"/>
      <c r="O214" s="9"/>
      <c r="P214" s="9"/>
      <c r="Q214" s="9"/>
      <c r="R214" s="9"/>
      <c r="S214" s="9"/>
      <c r="T214" s="9"/>
      <c r="U214" s="9"/>
      <c r="V214" s="9"/>
      <c r="W214" s="9"/>
      <c r="X214" s="9"/>
      <c r="Y214" s="9"/>
      <c r="Z214" s="9"/>
    </row>
    <row r="215" spans="1:26" ht="16.5" customHeight="1">
      <c r="A215" s="180"/>
      <c r="B215" s="180"/>
      <c r="C215" s="181"/>
      <c r="D215" s="9"/>
      <c r="E215" s="9"/>
      <c r="F215" s="9"/>
      <c r="G215" s="9"/>
      <c r="H215" s="9"/>
      <c r="I215" s="9"/>
      <c r="J215" s="9"/>
      <c r="K215" s="9"/>
      <c r="L215" s="9"/>
      <c r="M215" s="9"/>
      <c r="N215" s="9"/>
      <c r="O215" s="9"/>
      <c r="P215" s="9"/>
      <c r="Q215" s="9"/>
      <c r="R215" s="9"/>
      <c r="S215" s="9"/>
      <c r="T215" s="9"/>
      <c r="U215" s="9"/>
      <c r="V215" s="9"/>
      <c r="W215" s="9"/>
      <c r="X215" s="9"/>
      <c r="Y215" s="9"/>
      <c r="Z215" s="9"/>
    </row>
    <row r="216" spans="1:26" ht="16.5" customHeight="1">
      <c r="A216" s="180"/>
      <c r="B216" s="180"/>
      <c r="C216" s="181"/>
      <c r="D216" s="9"/>
      <c r="E216" s="9"/>
      <c r="F216" s="9"/>
      <c r="G216" s="9"/>
      <c r="H216" s="9"/>
      <c r="I216" s="9"/>
      <c r="J216" s="9"/>
      <c r="K216" s="9"/>
      <c r="L216" s="9"/>
      <c r="M216" s="9"/>
      <c r="N216" s="9"/>
      <c r="O216" s="9"/>
      <c r="P216" s="9"/>
      <c r="Q216" s="9"/>
      <c r="R216" s="9"/>
      <c r="S216" s="9"/>
      <c r="T216" s="9"/>
      <c r="U216" s="9"/>
      <c r="V216" s="9"/>
      <c r="W216" s="9"/>
      <c r="X216" s="9"/>
      <c r="Y216" s="9"/>
      <c r="Z216" s="9"/>
    </row>
    <row r="217" spans="1:26" ht="16.5" customHeight="1">
      <c r="A217" s="180"/>
      <c r="B217" s="180"/>
      <c r="C217" s="181"/>
      <c r="D217" s="9"/>
      <c r="E217" s="9"/>
      <c r="F217" s="9"/>
      <c r="G217" s="9"/>
      <c r="H217" s="9"/>
      <c r="I217" s="9"/>
      <c r="J217" s="9"/>
      <c r="K217" s="9"/>
      <c r="L217" s="9"/>
      <c r="M217" s="9"/>
      <c r="N217" s="9"/>
      <c r="O217" s="9"/>
      <c r="P217" s="9"/>
      <c r="Q217" s="9"/>
      <c r="R217" s="9"/>
      <c r="S217" s="9"/>
      <c r="T217" s="9"/>
      <c r="U217" s="9"/>
      <c r="V217" s="9"/>
      <c r="W217" s="9"/>
      <c r="X217" s="9"/>
      <c r="Y217" s="9"/>
      <c r="Z217" s="9"/>
    </row>
    <row r="218" spans="1:26" ht="16.5" customHeight="1">
      <c r="A218" s="180"/>
      <c r="B218" s="180"/>
      <c r="C218" s="181"/>
      <c r="D218" s="9"/>
      <c r="E218" s="9"/>
      <c r="F218" s="9"/>
      <c r="G218" s="9"/>
      <c r="H218" s="9"/>
      <c r="I218" s="9"/>
      <c r="J218" s="9"/>
      <c r="K218" s="9"/>
      <c r="L218" s="9"/>
      <c r="M218" s="9"/>
      <c r="N218" s="9"/>
      <c r="O218" s="9"/>
      <c r="P218" s="9"/>
      <c r="Q218" s="9"/>
      <c r="R218" s="9"/>
      <c r="S218" s="9"/>
      <c r="T218" s="9"/>
      <c r="U218" s="9"/>
      <c r="V218" s="9"/>
      <c r="W218" s="9"/>
      <c r="X218" s="9"/>
      <c r="Y218" s="9"/>
      <c r="Z218" s="9"/>
    </row>
    <row r="219" spans="1:26" ht="16.5" customHeight="1">
      <c r="A219" s="180"/>
      <c r="B219" s="180"/>
      <c r="C219" s="181"/>
      <c r="D219" s="9"/>
      <c r="E219" s="9"/>
      <c r="F219" s="9"/>
      <c r="G219" s="9"/>
      <c r="H219" s="9"/>
      <c r="I219" s="9"/>
      <c r="J219" s="9"/>
      <c r="K219" s="9"/>
      <c r="L219" s="9"/>
      <c r="M219" s="9"/>
      <c r="N219" s="9"/>
      <c r="O219" s="9"/>
      <c r="P219" s="9"/>
      <c r="Q219" s="9"/>
      <c r="R219" s="9"/>
      <c r="S219" s="9"/>
      <c r="T219" s="9"/>
      <c r="U219" s="9"/>
      <c r="V219" s="9"/>
      <c r="W219" s="9"/>
      <c r="X219" s="9"/>
      <c r="Y219" s="9"/>
      <c r="Z219" s="9"/>
    </row>
    <row r="220" spans="1:26" ht="16.5" customHeight="1">
      <c r="A220" s="180"/>
      <c r="B220" s="180"/>
      <c r="C220" s="181"/>
      <c r="D220" s="9"/>
      <c r="E220" s="9"/>
      <c r="F220" s="9"/>
      <c r="G220" s="9"/>
      <c r="H220" s="9"/>
      <c r="I220" s="9"/>
      <c r="J220" s="9"/>
      <c r="K220" s="9"/>
      <c r="L220" s="9"/>
      <c r="M220" s="9"/>
      <c r="N220" s="9"/>
      <c r="O220" s="9"/>
      <c r="P220" s="9"/>
      <c r="Q220" s="9"/>
      <c r="R220" s="9"/>
      <c r="S220" s="9"/>
      <c r="T220" s="9"/>
      <c r="U220" s="9"/>
      <c r="V220" s="9"/>
      <c r="W220" s="9"/>
      <c r="X220" s="9"/>
      <c r="Y220" s="9"/>
      <c r="Z220" s="9"/>
    </row>
    <row r="221" spans="1:26" ht="16.5" customHeight="1">
      <c r="A221" s="180"/>
      <c r="B221" s="180"/>
      <c r="C221" s="181"/>
      <c r="D221" s="9"/>
      <c r="E221" s="9"/>
      <c r="F221" s="9"/>
      <c r="G221" s="9"/>
      <c r="H221" s="9"/>
      <c r="I221" s="9"/>
      <c r="J221" s="9"/>
      <c r="K221" s="9"/>
      <c r="L221" s="9"/>
      <c r="M221" s="9"/>
      <c r="N221" s="9"/>
      <c r="O221" s="9"/>
      <c r="P221" s="9"/>
      <c r="Q221" s="9"/>
      <c r="R221" s="9"/>
      <c r="S221" s="9"/>
      <c r="T221" s="9"/>
      <c r="U221" s="9"/>
      <c r="V221" s="9"/>
      <c r="W221" s="9"/>
      <c r="X221" s="9"/>
      <c r="Y221" s="9"/>
      <c r="Z221" s="9"/>
    </row>
    <row r="222" spans="1:26" ht="16.5" customHeight="1">
      <c r="A222" s="180"/>
      <c r="B222" s="180"/>
      <c r="C222" s="181"/>
      <c r="D222" s="9"/>
      <c r="E222" s="9"/>
      <c r="F222" s="9"/>
      <c r="G222" s="9"/>
      <c r="H222" s="9"/>
      <c r="I222" s="9"/>
      <c r="J222" s="9"/>
      <c r="K222" s="9"/>
      <c r="L222" s="9"/>
      <c r="M222" s="9"/>
      <c r="N222" s="9"/>
      <c r="O222" s="9"/>
      <c r="P222" s="9"/>
      <c r="Q222" s="9"/>
      <c r="R222" s="9"/>
      <c r="S222" s="9"/>
      <c r="T222" s="9"/>
      <c r="U222" s="9"/>
      <c r="V222" s="9"/>
      <c r="W222" s="9"/>
      <c r="X222" s="9"/>
      <c r="Y222" s="9"/>
      <c r="Z222" s="9"/>
    </row>
    <row r="223" spans="1:26" ht="16.5" customHeight="1">
      <c r="A223" s="180"/>
      <c r="B223" s="180"/>
      <c r="C223" s="181"/>
      <c r="D223" s="9"/>
      <c r="E223" s="9"/>
      <c r="F223" s="9"/>
      <c r="G223" s="9"/>
      <c r="H223" s="9"/>
      <c r="I223" s="9"/>
      <c r="J223" s="9"/>
      <c r="K223" s="9"/>
      <c r="L223" s="9"/>
      <c r="M223" s="9"/>
      <c r="N223" s="9"/>
      <c r="O223" s="9"/>
      <c r="P223" s="9"/>
      <c r="Q223" s="9"/>
      <c r="R223" s="9"/>
      <c r="S223" s="9"/>
      <c r="T223" s="9"/>
      <c r="U223" s="9"/>
      <c r="V223" s="9"/>
      <c r="W223" s="9"/>
      <c r="X223" s="9"/>
      <c r="Y223" s="9"/>
      <c r="Z223" s="9"/>
    </row>
    <row r="224" spans="1:26" ht="16.5" customHeight="1">
      <c r="A224" s="180"/>
      <c r="B224" s="180"/>
      <c r="C224" s="181"/>
      <c r="D224" s="9"/>
      <c r="E224" s="9"/>
      <c r="F224" s="9"/>
      <c r="G224" s="9"/>
      <c r="H224" s="9"/>
      <c r="I224" s="9"/>
      <c r="J224" s="9"/>
      <c r="K224" s="9"/>
      <c r="L224" s="9"/>
      <c r="M224" s="9"/>
      <c r="N224" s="9"/>
      <c r="O224" s="9"/>
      <c r="P224" s="9"/>
      <c r="Q224" s="9"/>
      <c r="R224" s="9"/>
      <c r="S224" s="9"/>
      <c r="T224" s="9"/>
      <c r="U224" s="9"/>
      <c r="V224" s="9"/>
      <c r="W224" s="9"/>
      <c r="X224" s="9"/>
      <c r="Y224" s="9"/>
      <c r="Z224" s="9"/>
    </row>
    <row r="225" spans="1:26" ht="16.5" customHeight="1">
      <c r="A225" s="180"/>
      <c r="B225" s="180"/>
      <c r="C225" s="181"/>
      <c r="D225" s="9"/>
      <c r="E225" s="9"/>
      <c r="F225" s="9"/>
      <c r="G225" s="9"/>
      <c r="H225" s="9"/>
      <c r="I225" s="9"/>
      <c r="J225" s="9"/>
      <c r="K225" s="9"/>
      <c r="L225" s="9"/>
      <c r="M225" s="9"/>
      <c r="N225" s="9"/>
      <c r="O225" s="9"/>
      <c r="P225" s="9"/>
      <c r="Q225" s="9"/>
      <c r="R225" s="9"/>
      <c r="S225" s="9"/>
      <c r="T225" s="9"/>
      <c r="U225" s="9"/>
      <c r="V225" s="9"/>
      <c r="W225" s="9"/>
      <c r="X225" s="9"/>
      <c r="Y225" s="9"/>
      <c r="Z225" s="9"/>
    </row>
    <row r="226" spans="1:26" ht="16.5" customHeight="1">
      <c r="A226" s="180"/>
      <c r="B226" s="180"/>
      <c r="C226" s="181"/>
      <c r="D226" s="9"/>
      <c r="E226" s="9"/>
      <c r="F226" s="9"/>
      <c r="G226" s="9"/>
      <c r="H226" s="9"/>
      <c r="I226" s="9"/>
      <c r="J226" s="9"/>
      <c r="K226" s="9"/>
      <c r="L226" s="9"/>
      <c r="M226" s="9"/>
      <c r="N226" s="9"/>
      <c r="O226" s="9"/>
      <c r="P226" s="9"/>
      <c r="Q226" s="9"/>
      <c r="R226" s="9"/>
      <c r="S226" s="9"/>
      <c r="T226" s="9"/>
      <c r="U226" s="9"/>
      <c r="V226" s="9"/>
      <c r="W226" s="9"/>
      <c r="X226" s="9"/>
      <c r="Y226" s="9"/>
      <c r="Z226" s="9"/>
    </row>
    <row r="227" spans="1:26" ht="16.5" customHeight="1">
      <c r="A227" s="180"/>
      <c r="B227" s="180"/>
      <c r="C227" s="181"/>
      <c r="D227" s="9"/>
      <c r="E227" s="9"/>
      <c r="F227" s="9"/>
      <c r="G227" s="9"/>
      <c r="H227" s="9"/>
      <c r="I227" s="9"/>
      <c r="J227" s="9"/>
      <c r="K227" s="9"/>
      <c r="L227" s="9"/>
      <c r="M227" s="9"/>
      <c r="N227" s="9"/>
      <c r="O227" s="9"/>
      <c r="P227" s="9"/>
      <c r="Q227" s="9"/>
      <c r="R227" s="9"/>
      <c r="S227" s="9"/>
      <c r="T227" s="9"/>
      <c r="U227" s="9"/>
      <c r="V227" s="9"/>
      <c r="W227" s="9"/>
      <c r="X227" s="9"/>
      <c r="Y227" s="9"/>
      <c r="Z227" s="9"/>
    </row>
    <row r="228" spans="1:26" ht="16.5" customHeight="1">
      <c r="A228" s="180"/>
      <c r="B228" s="180"/>
      <c r="C228" s="181"/>
      <c r="D228" s="9"/>
      <c r="E228" s="9"/>
      <c r="F228" s="9"/>
      <c r="G228" s="9"/>
      <c r="H228" s="9"/>
      <c r="I228" s="9"/>
      <c r="J228" s="9"/>
      <c r="K228" s="9"/>
      <c r="L228" s="9"/>
      <c r="M228" s="9"/>
      <c r="N228" s="9"/>
      <c r="O228" s="9"/>
      <c r="P228" s="9"/>
      <c r="Q228" s="9"/>
      <c r="R228" s="9"/>
      <c r="S228" s="9"/>
      <c r="T228" s="9"/>
      <c r="U228" s="9"/>
      <c r="V228" s="9"/>
      <c r="W228" s="9"/>
      <c r="X228" s="9"/>
      <c r="Y228" s="9"/>
      <c r="Z228" s="9"/>
    </row>
    <row r="229" spans="1:26" ht="16.5" customHeight="1">
      <c r="A229" s="180"/>
      <c r="B229" s="180"/>
      <c r="C229" s="181"/>
      <c r="D229" s="9"/>
      <c r="E229" s="9"/>
      <c r="F229" s="9"/>
      <c r="G229" s="9"/>
      <c r="H229" s="9"/>
      <c r="I229" s="9"/>
      <c r="J229" s="9"/>
      <c r="K229" s="9"/>
      <c r="L229" s="9"/>
      <c r="M229" s="9"/>
      <c r="N229" s="9"/>
      <c r="O229" s="9"/>
      <c r="P229" s="9"/>
      <c r="Q229" s="9"/>
      <c r="R229" s="9"/>
      <c r="S229" s="9"/>
      <c r="T229" s="9"/>
      <c r="U229" s="9"/>
      <c r="V229" s="9"/>
      <c r="W229" s="9"/>
      <c r="X229" s="9"/>
      <c r="Y229" s="9"/>
      <c r="Z229" s="9"/>
    </row>
    <row r="230" spans="1:26" ht="16.5" customHeight="1">
      <c r="A230" s="180"/>
      <c r="B230" s="180"/>
      <c r="C230" s="181"/>
      <c r="D230" s="9"/>
      <c r="E230" s="9"/>
      <c r="F230" s="9"/>
      <c r="G230" s="9"/>
      <c r="H230" s="9"/>
      <c r="I230" s="9"/>
      <c r="J230" s="9"/>
      <c r="K230" s="9"/>
      <c r="L230" s="9"/>
      <c r="M230" s="9"/>
      <c r="N230" s="9"/>
      <c r="O230" s="9"/>
      <c r="P230" s="9"/>
      <c r="Q230" s="9"/>
      <c r="R230" s="9"/>
      <c r="S230" s="9"/>
      <c r="T230" s="9"/>
      <c r="U230" s="9"/>
      <c r="V230" s="9"/>
      <c r="W230" s="9"/>
      <c r="X230" s="9"/>
      <c r="Y230" s="9"/>
      <c r="Z230" s="9"/>
    </row>
    <row r="231" spans="1:26" ht="16.5" customHeight="1">
      <c r="A231" s="180"/>
      <c r="B231" s="180"/>
      <c r="C231" s="181"/>
      <c r="D231" s="9"/>
      <c r="E231" s="9"/>
      <c r="F231" s="9"/>
      <c r="G231" s="9"/>
      <c r="H231" s="9"/>
      <c r="I231" s="9"/>
      <c r="J231" s="9"/>
      <c r="K231" s="9"/>
      <c r="L231" s="9"/>
      <c r="M231" s="9"/>
      <c r="N231" s="9"/>
      <c r="O231" s="9"/>
      <c r="P231" s="9"/>
      <c r="Q231" s="9"/>
      <c r="R231" s="9"/>
      <c r="S231" s="9"/>
      <c r="T231" s="9"/>
      <c r="U231" s="9"/>
      <c r="V231" s="9"/>
      <c r="W231" s="9"/>
      <c r="X231" s="9"/>
      <c r="Y231" s="9"/>
      <c r="Z231" s="9"/>
    </row>
    <row r="232" spans="1:26" ht="16.5" customHeight="1">
      <c r="A232" s="180"/>
      <c r="B232" s="180"/>
      <c r="C232" s="181"/>
      <c r="D232" s="9"/>
      <c r="E232" s="9"/>
      <c r="F232" s="9"/>
      <c r="G232" s="9"/>
      <c r="H232" s="9"/>
      <c r="I232" s="9"/>
      <c r="J232" s="9"/>
      <c r="K232" s="9"/>
      <c r="L232" s="9"/>
      <c r="M232" s="9"/>
      <c r="N232" s="9"/>
      <c r="O232" s="9"/>
      <c r="P232" s="9"/>
      <c r="Q232" s="9"/>
      <c r="R232" s="9"/>
      <c r="S232" s="9"/>
      <c r="T232" s="9"/>
      <c r="U232" s="9"/>
      <c r="V232" s="9"/>
      <c r="W232" s="9"/>
      <c r="X232" s="9"/>
      <c r="Y232" s="9"/>
      <c r="Z232" s="9"/>
    </row>
    <row r="233" spans="1:26" ht="16.5" customHeight="1">
      <c r="A233" s="180"/>
      <c r="B233" s="180"/>
      <c r="C233" s="181"/>
      <c r="D233" s="9"/>
      <c r="E233" s="9"/>
      <c r="F233" s="9"/>
      <c r="G233" s="9"/>
      <c r="H233" s="9"/>
      <c r="I233" s="9"/>
      <c r="J233" s="9"/>
      <c r="K233" s="9"/>
      <c r="L233" s="9"/>
      <c r="M233" s="9"/>
      <c r="N233" s="9"/>
      <c r="O233" s="9"/>
      <c r="P233" s="9"/>
      <c r="Q233" s="9"/>
      <c r="R233" s="9"/>
      <c r="S233" s="9"/>
      <c r="T233" s="9"/>
      <c r="U233" s="9"/>
      <c r="V233" s="9"/>
      <c r="W233" s="9"/>
      <c r="X233" s="9"/>
      <c r="Y233" s="9"/>
      <c r="Z233" s="9"/>
    </row>
    <row r="234" spans="1:26" ht="16.5" customHeight="1">
      <c r="A234" s="180"/>
      <c r="B234" s="180"/>
      <c r="C234" s="181"/>
      <c r="D234" s="9"/>
      <c r="E234" s="9"/>
      <c r="F234" s="9"/>
      <c r="G234" s="9"/>
      <c r="H234" s="9"/>
      <c r="I234" s="9"/>
      <c r="J234" s="9"/>
      <c r="K234" s="9"/>
      <c r="L234" s="9"/>
      <c r="M234" s="9"/>
      <c r="N234" s="9"/>
      <c r="O234" s="9"/>
      <c r="P234" s="9"/>
      <c r="Q234" s="9"/>
      <c r="R234" s="9"/>
      <c r="S234" s="9"/>
      <c r="T234" s="9"/>
      <c r="U234" s="9"/>
      <c r="V234" s="9"/>
      <c r="W234" s="9"/>
      <c r="X234" s="9"/>
      <c r="Y234" s="9"/>
      <c r="Z234" s="9"/>
    </row>
    <row r="235" spans="1:26" ht="16.5" customHeight="1">
      <c r="A235" s="180"/>
      <c r="B235" s="180"/>
      <c r="C235" s="181"/>
      <c r="D235" s="9"/>
      <c r="E235" s="9"/>
      <c r="F235" s="9"/>
      <c r="G235" s="9"/>
      <c r="H235" s="9"/>
      <c r="I235" s="9"/>
      <c r="J235" s="9"/>
      <c r="K235" s="9"/>
      <c r="L235" s="9"/>
      <c r="M235" s="9"/>
      <c r="N235" s="9"/>
      <c r="O235" s="9"/>
      <c r="P235" s="9"/>
      <c r="Q235" s="9"/>
      <c r="R235" s="9"/>
      <c r="S235" s="9"/>
      <c r="T235" s="9"/>
      <c r="U235" s="9"/>
      <c r="V235" s="9"/>
      <c r="W235" s="9"/>
      <c r="X235" s="9"/>
      <c r="Y235" s="9"/>
      <c r="Z235" s="9"/>
    </row>
    <row r="236" spans="1:26" ht="16.5" customHeight="1">
      <c r="A236" s="180"/>
      <c r="B236" s="180"/>
      <c r="C236" s="181"/>
      <c r="D236" s="9"/>
      <c r="E236" s="9"/>
      <c r="F236" s="9"/>
      <c r="G236" s="9"/>
      <c r="H236" s="9"/>
      <c r="I236" s="9"/>
      <c r="J236" s="9"/>
      <c r="K236" s="9"/>
      <c r="L236" s="9"/>
      <c r="M236" s="9"/>
      <c r="N236" s="9"/>
      <c r="O236" s="9"/>
      <c r="P236" s="9"/>
      <c r="Q236" s="9"/>
      <c r="R236" s="9"/>
      <c r="S236" s="9"/>
      <c r="T236" s="9"/>
      <c r="U236" s="9"/>
      <c r="V236" s="9"/>
      <c r="W236" s="9"/>
      <c r="X236" s="9"/>
      <c r="Y236" s="9"/>
      <c r="Z236" s="9"/>
    </row>
    <row r="237" spans="1:26" ht="16.5" customHeight="1">
      <c r="A237" s="180"/>
      <c r="B237" s="180"/>
      <c r="C237" s="181"/>
      <c r="D237" s="9"/>
      <c r="E237" s="9"/>
      <c r="F237" s="9"/>
      <c r="G237" s="9"/>
      <c r="H237" s="9"/>
      <c r="I237" s="9"/>
      <c r="J237" s="9"/>
      <c r="K237" s="9"/>
      <c r="L237" s="9"/>
      <c r="M237" s="9"/>
      <c r="N237" s="9"/>
      <c r="O237" s="9"/>
      <c r="P237" s="9"/>
      <c r="Q237" s="9"/>
      <c r="R237" s="9"/>
      <c r="S237" s="9"/>
      <c r="T237" s="9"/>
      <c r="U237" s="9"/>
      <c r="V237" s="9"/>
      <c r="W237" s="9"/>
      <c r="X237" s="9"/>
      <c r="Y237" s="9"/>
      <c r="Z237" s="9"/>
    </row>
    <row r="238" spans="1:26" ht="16.5" customHeight="1">
      <c r="A238" s="180"/>
      <c r="B238" s="180"/>
      <c r="C238" s="181"/>
      <c r="D238" s="9"/>
      <c r="E238" s="9"/>
      <c r="F238" s="9"/>
      <c r="G238" s="9"/>
      <c r="H238" s="9"/>
      <c r="I238" s="9"/>
      <c r="J238" s="9"/>
      <c r="K238" s="9"/>
      <c r="L238" s="9"/>
      <c r="M238" s="9"/>
      <c r="N238" s="9"/>
      <c r="O238" s="9"/>
      <c r="P238" s="9"/>
      <c r="Q238" s="9"/>
      <c r="R238" s="9"/>
      <c r="S238" s="9"/>
      <c r="T238" s="9"/>
      <c r="U238" s="9"/>
      <c r="V238" s="9"/>
      <c r="W238" s="9"/>
      <c r="X238" s="9"/>
      <c r="Y238" s="9"/>
      <c r="Z238" s="9"/>
    </row>
    <row r="239" spans="1:26" ht="16.5" customHeight="1">
      <c r="A239" s="180"/>
      <c r="B239" s="180"/>
      <c r="C239" s="181"/>
      <c r="D239" s="9"/>
      <c r="E239" s="9"/>
      <c r="F239" s="9"/>
      <c r="G239" s="9"/>
      <c r="H239" s="9"/>
      <c r="I239" s="9"/>
      <c r="J239" s="9"/>
      <c r="K239" s="9"/>
      <c r="L239" s="9"/>
      <c r="M239" s="9"/>
      <c r="N239" s="9"/>
      <c r="O239" s="9"/>
      <c r="P239" s="9"/>
      <c r="Q239" s="9"/>
      <c r="R239" s="9"/>
      <c r="S239" s="9"/>
      <c r="T239" s="9"/>
      <c r="U239" s="9"/>
      <c r="V239" s="9"/>
      <c r="W239" s="9"/>
      <c r="X239" s="9"/>
      <c r="Y239" s="9"/>
      <c r="Z239" s="9"/>
    </row>
    <row r="240" spans="1:26" ht="16.5" customHeight="1">
      <c r="A240" s="180"/>
      <c r="B240" s="180"/>
      <c r="C240" s="181"/>
      <c r="D240" s="9"/>
      <c r="E240" s="9"/>
      <c r="F240" s="9"/>
      <c r="G240" s="9"/>
      <c r="H240" s="9"/>
      <c r="I240" s="9"/>
      <c r="J240" s="9"/>
      <c r="K240" s="9"/>
      <c r="L240" s="9"/>
      <c r="M240" s="9"/>
      <c r="N240" s="9"/>
      <c r="O240" s="9"/>
      <c r="P240" s="9"/>
      <c r="Q240" s="9"/>
      <c r="R240" s="9"/>
      <c r="S240" s="9"/>
      <c r="T240" s="9"/>
      <c r="U240" s="9"/>
      <c r="V240" s="9"/>
      <c r="W240" s="9"/>
      <c r="X240" s="9"/>
      <c r="Y240" s="9"/>
      <c r="Z240" s="9"/>
    </row>
    <row r="241" spans="1:26" ht="16.5" customHeight="1">
      <c r="A241" s="180"/>
      <c r="B241" s="180"/>
      <c r="C241" s="181"/>
      <c r="D241" s="9"/>
      <c r="E241" s="9"/>
      <c r="F241" s="9"/>
      <c r="G241" s="9"/>
      <c r="H241" s="9"/>
      <c r="I241" s="9"/>
      <c r="J241" s="9"/>
      <c r="K241" s="9"/>
      <c r="L241" s="9"/>
      <c r="M241" s="9"/>
      <c r="N241" s="9"/>
      <c r="O241" s="9"/>
      <c r="P241" s="9"/>
      <c r="Q241" s="9"/>
      <c r="R241" s="9"/>
      <c r="S241" s="9"/>
      <c r="T241" s="9"/>
      <c r="U241" s="9"/>
      <c r="V241" s="9"/>
      <c r="W241" s="9"/>
      <c r="X241" s="9"/>
      <c r="Y241" s="9"/>
      <c r="Z241" s="9"/>
    </row>
    <row r="242" spans="1:26" ht="16.5" customHeight="1">
      <c r="A242" s="180"/>
      <c r="B242" s="180"/>
      <c r="C242" s="181"/>
      <c r="D242" s="9"/>
      <c r="E242" s="9"/>
      <c r="F242" s="9"/>
      <c r="G242" s="9"/>
      <c r="H242" s="9"/>
      <c r="I242" s="9"/>
      <c r="J242" s="9"/>
      <c r="K242" s="9"/>
      <c r="L242" s="9"/>
      <c r="M242" s="9"/>
      <c r="N242" s="9"/>
      <c r="O242" s="9"/>
      <c r="P242" s="9"/>
      <c r="Q242" s="9"/>
      <c r="R242" s="9"/>
      <c r="S242" s="9"/>
      <c r="T242" s="9"/>
      <c r="U242" s="9"/>
      <c r="V242" s="9"/>
      <c r="W242" s="9"/>
      <c r="X242" s="9"/>
      <c r="Y242" s="9"/>
      <c r="Z242" s="9"/>
    </row>
    <row r="243" spans="1:26" ht="16.5" customHeight="1">
      <c r="A243" s="180"/>
      <c r="B243" s="180"/>
      <c r="C243" s="181"/>
      <c r="D243" s="9"/>
      <c r="E243" s="9"/>
      <c r="F243" s="9"/>
      <c r="G243" s="9"/>
      <c r="H243" s="9"/>
      <c r="I243" s="9"/>
      <c r="J243" s="9"/>
      <c r="K243" s="9"/>
      <c r="L243" s="9"/>
      <c r="M243" s="9"/>
      <c r="N243" s="9"/>
      <c r="O243" s="9"/>
      <c r="P243" s="9"/>
      <c r="Q243" s="9"/>
      <c r="R243" s="9"/>
      <c r="S243" s="9"/>
      <c r="T243" s="9"/>
      <c r="U243" s="9"/>
      <c r="V243" s="9"/>
      <c r="W243" s="9"/>
      <c r="X243" s="9"/>
      <c r="Y243" s="9"/>
      <c r="Z243" s="9"/>
    </row>
    <row r="244" spans="1:26" ht="16.5" customHeight="1">
      <c r="A244" s="180"/>
      <c r="B244" s="180"/>
      <c r="C244" s="181"/>
      <c r="D244" s="9"/>
      <c r="E244" s="9"/>
      <c r="F244" s="9"/>
      <c r="G244" s="9"/>
      <c r="H244" s="9"/>
      <c r="I244" s="9"/>
      <c r="J244" s="9"/>
      <c r="K244" s="9"/>
      <c r="L244" s="9"/>
      <c r="M244" s="9"/>
      <c r="N244" s="9"/>
      <c r="O244" s="9"/>
      <c r="P244" s="9"/>
      <c r="Q244" s="9"/>
      <c r="R244" s="9"/>
      <c r="S244" s="9"/>
      <c r="T244" s="9"/>
      <c r="U244" s="9"/>
      <c r="V244" s="9"/>
      <c r="W244" s="9"/>
      <c r="X244" s="9"/>
      <c r="Y244" s="9"/>
      <c r="Z244" s="9"/>
    </row>
    <row r="245" spans="1:26" ht="16.5" customHeight="1">
      <c r="A245" s="180"/>
      <c r="B245" s="180"/>
      <c r="C245" s="181"/>
      <c r="D245" s="9"/>
      <c r="E245" s="9"/>
      <c r="F245" s="9"/>
      <c r="G245" s="9"/>
      <c r="H245" s="9"/>
      <c r="I245" s="9"/>
      <c r="J245" s="9"/>
      <c r="K245" s="9"/>
      <c r="L245" s="9"/>
      <c r="M245" s="9"/>
      <c r="N245" s="9"/>
      <c r="O245" s="9"/>
      <c r="P245" s="9"/>
      <c r="Q245" s="9"/>
      <c r="R245" s="9"/>
      <c r="S245" s="9"/>
      <c r="T245" s="9"/>
      <c r="U245" s="9"/>
      <c r="V245" s="9"/>
      <c r="W245" s="9"/>
      <c r="X245" s="9"/>
      <c r="Y245" s="9"/>
      <c r="Z245" s="9"/>
    </row>
    <row r="246" spans="1:26" ht="16.5" customHeight="1">
      <c r="A246" s="180"/>
      <c r="B246" s="180"/>
      <c r="C246" s="181"/>
      <c r="D246" s="9"/>
      <c r="E246" s="9"/>
      <c r="F246" s="9"/>
      <c r="G246" s="9"/>
      <c r="H246" s="9"/>
      <c r="I246" s="9"/>
      <c r="J246" s="9"/>
      <c r="K246" s="9"/>
      <c r="L246" s="9"/>
      <c r="M246" s="9"/>
      <c r="N246" s="9"/>
      <c r="O246" s="9"/>
      <c r="P246" s="9"/>
      <c r="Q246" s="9"/>
      <c r="R246" s="9"/>
      <c r="S246" s="9"/>
      <c r="T246" s="9"/>
      <c r="U246" s="9"/>
      <c r="V246" s="9"/>
      <c r="W246" s="9"/>
      <c r="X246" s="9"/>
      <c r="Y246" s="9"/>
      <c r="Z246" s="9"/>
    </row>
    <row r="247" spans="1:26" ht="16.5" customHeight="1">
      <c r="A247" s="180"/>
      <c r="B247" s="180"/>
      <c r="C247" s="181"/>
      <c r="D247" s="9"/>
      <c r="E247" s="9"/>
      <c r="F247" s="9"/>
      <c r="G247" s="9"/>
      <c r="H247" s="9"/>
      <c r="I247" s="9"/>
      <c r="J247" s="9"/>
      <c r="K247" s="9"/>
      <c r="L247" s="9"/>
      <c r="M247" s="9"/>
      <c r="N247" s="9"/>
      <c r="O247" s="9"/>
      <c r="P247" s="9"/>
      <c r="Q247" s="9"/>
      <c r="R247" s="9"/>
      <c r="S247" s="9"/>
      <c r="T247" s="9"/>
      <c r="U247" s="9"/>
      <c r="V247" s="9"/>
      <c r="W247" s="9"/>
      <c r="X247" s="9"/>
      <c r="Y247" s="9"/>
      <c r="Z247" s="9"/>
    </row>
    <row r="248" spans="1:26" ht="16.5" customHeight="1">
      <c r="A248" s="180"/>
      <c r="B248" s="180"/>
      <c r="C248" s="181"/>
      <c r="D248" s="9"/>
      <c r="E248" s="9"/>
      <c r="F248" s="9"/>
      <c r="G248" s="9"/>
      <c r="H248" s="9"/>
      <c r="I248" s="9"/>
      <c r="J248" s="9"/>
      <c r="K248" s="9"/>
      <c r="L248" s="9"/>
      <c r="M248" s="9"/>
      <c r="N248" s="9"/>
      <c r="O248" s="9"/>
      <c r="P248" s="9"/>
      <c r="Q248" s="9"/>
      <c r="R248" s="9"/>
      <c r="S248" s="9"/>
      <c r="T248" s="9"/>
      <c r="U248" s="9"/>
      <c r="V248" s="9"/>
      <c r="W248" s="9"/>
      <c r="X248" s="9"/>
      <c r="Y248" s="9"/>
      <c r="Z248" s="9"/>
    </row>
    <row r="249" spans="1:26" ht="16.5" customHeight="1">
      <c r="A249" s="180"/>
      <c r="B249" s="180"/>
      <c r="C249" s="181"/>
      <c r="D249" s="9"/>
      <c r="E249" s="9"/>
      <c r="F249" s="9"/>
      <c r="G249" s="9"/>
      <c r="H249" s="9"/>
      <c r="I249" s="9"/>
      <c r="J249" s="9"/>
      <c r="K249" s="9"/>
      <c r="L249" s="9"/>
      <c r="M249" s="9"/>
      <c r="N249" s="9"/>
      <c r="O249" s="9"/>
      <c r="P249" s="9"/>
      <c r="Q249" s="9"/>
      <c r="R249" s="9"/>
      <c r="S249" s="9"/>
      <c r="T249" s="9"/>
      <c r="U249" s="9"/>
      <c r="V249" s="9"/>
      <c r="W249" s="9"/>
      <c r="X249" s="9"/>
      <c r="Y249" s="9"/>
      <c r="Z249" s="9"/>
    </row>
    <row r="250" spans="1:26" ht="16.5" customHeight="1">
      <c r="A250" s="180"/>
      <c r="B250" s="180"/>
      <c r="C250" s="181"/>
      <c r="D250" s="9"/>
      <c r="E250" s="9"/>
      <c r="F250" s="9"/>
      <c r="G250" s="9"/>
      <c r="H250" s="9"/>
      <c r="I250" s="9"/>
      <c r="J250" s="9"/>
      <c r="K250" s="9"/>
      <c r="L250" s="9"/>
      <c r="M250" s="9"/>
      <c r="N250" s="9"/>
      <c r="O250" s="9"/>
      <c r="P250" s="9"/>
      <c r="Q250" s="9"/>
      <c r="R250" s="9"/>
      <c r="S250" s="9"/>
      <c r="T250" s="9"/>
      <c r="U250" s="9"/>
      <c r="V250" s="9"/>
      <c r="W250" s="9"/>
      <c r="X250" s="9"/>
      <c r="Y250" s="9"/>
      <c r="Z250" s="9"/>
    </row>
    <row r="251" spans="1:26" ht="16.5" customHeight="1">
      <c r="A251" s="180"/>
      <c r="B251" s="180"/>
      <c r="C251" s="181"/>
      <c r="D251" s="9"/>
      <c r="E251" s="9"/>
      <c r="F251" s="9"/>
      <c r="G251" s="9"/>
      <c r="H251" s="9"/>
      <c r="I251" s="9"/>
      <c r="J251" s="9"/>
      <c r="K251" s="9"/>
      <c r="L251" s="9"/>
      <c r="M251" s="9"/>
      <c r="N251" s="9"/>
      <c r="O251" s="9"/>
      <c r="P251" s="9"/>
      <c r="Q251" s="9"/>
      <c r="R251" s="9"/>
      <c r="S251" s="9"/>
      <c r="T251" s="9"/>
      <c r="U251" s="9"/>
      <c r="V251" s="9"/>
      <c r="W251" s="9"/>
      <c r="X251" s="9"/>
      <c r="Y251" s="9"/>
      <c r="Z251" s="9"/>
    </row>
    <row r="252" spans="1:26" ht="16.5" customHeight="1">
      <c r="A252" s="180"/>
      <c r="B252" s="180"/>
      <c r="C252" s="181"/>
      <c r="D252" s="9"/>
      <c r="E252" s="9"/>
      <c r="F252" s="9"/>
      <c r="G252" s="9"/>
      <c r="H252" s="9"/>
      <c r="I252" s="9"/>
      <c r="J252" s="9"/>
      <c r="K252" s="9"/>
      <c r="L252" s="9"/>
      <c r="M252" s="9"/>
      <c r="N252" s="9"/>
      <c r="O252" s="9"/>
      <c r="P252" s="9"/>
      <c r="Q252" s="9"/>
      <c r="R252" s="9"/>
      <c r="S252" s="9"/>
      <c r="T252" s="9"/>
      <c r="U252" s="9"/>
      <c r="V252" s="9"/>
      <c r="W252" s="9"/>
      <c r="X252" s="9"/>
      <c r="Y252" s="9"/>
      <c r="Z252" s="9"/>
    </row>
    <row r="253" spans="1:26" ht="16.5" customHeight="1">
      <c r="A253" s="180"/>
      <c r="B253" s="180"/>
      <c r="C253" s="181"/>
      <c r="D253" s="9"/>
      <c r="E253" s="9"/>
      <c r="F253" s="9"/>
      <c r="G253" s="9"/>
      <c r="H253" s="9"/>
      <c r="I253" s="9"/>
      <c r="J253" s="9"/>
      <c r="K253" s="9"/>
      <c r="L253" s="9"/>
      <c r="M253" s="9"/>
      <c r="N253" s="9"/>
      <c r="O253" s="9"/>
      <c r="P253" s="9"/>
      <c r="Q253" s="9"/>
      <c r="R253" s="9"/>
      <c r="S253" s="9"/>
      <c r="T253" s="9"/>
      <c r="U253" s="9"/>
      <c r="V253" s="9"/>
      <c r="W253" s="9"/>
      <c r="X253" s="9"/>
      <c r="Y253" s="9"/>
      <c r="Z253" s="9"/>
    </row>
    <row r="254" spans="1:26" ht="16.5" customHeight="1">
      <c r="A254" s="180"/>
      <c r="B254" s="180"/>
      <c r="C254" s="181"/>
      <c r="D254" s="9"/>
      <c r="E254" s="9"/>
      <c r="F254" s="9"/>
      <c r="G254" s="9"/>
      <c r="H254" s="9"/>
      <c r="I254" s="9"/>
      <c r="J254" s="9"/>
      <c r="K254" s="9"/>
      <c r="L254" s="9"/>
      <c r="M254" s="9"/>
      <c r="N254" s="9"/>
      <c r="O254" s="9"/>
      <c r="P254" s="9"/>
      <c r="Q254" s="9"/>
      <c r="R254" s="9"/>
      <c r="S254" s="9"/>
      <c r="T254" s="9"/>
      <c r="U254" s="9"/>
      <c r="V254" s="9"/>
      <c r="W254" s="9"/>
      <c r="X254" s="9"/>
      <c r="Y254" s="9"/>
      <c r="Z254" s="9"/>
    </row>
    <row r="255" spans="1:26" ht="16.5" customHeight="1">
      <c r="A255" s="180"/>
      <c r="B255" s="180"/>
      <c r="C255" s="181"/>
      <c r="D255" s="9"/>
      <c r="E255" s="9"/>
      <c r="F255" s="9"/>
      <c r="G255" s="9"/>
      <c r="H255" s="9"/>
      <c r="I255" s="9"/>
      <c r="J255" s="9"/>
      <c r="K255" s="9"/>
      <c r="L255" s="9"/>
      <c r="M255" s="9"/>
      <c r="N255" s="9"/>
      <c r="O255" s="9"/>
      <c r="P255" s="9"/>
      <c r="Q255" s="9"/>
      <c r="R255" s="9"/>
      <c r="S255" s="9"/>
      <c r="T255" s="9"/>
      <c r="U255" s="9"/>
      <c r="V255" s="9"/>
      <c r="W255" s="9"/>
      <c r="X255" s="9"/>
      <c r="Y255" s="9"/>
      <c r="Z255" s="9"/>
    </row>
    <row r="256" spans="1:26" ht="16.5" customHeight="1">
      <c r="A256" s="180"/>
      <c r="B256" s="180"/>
      <c r="C256" s="181"/>
      <c r="D256" s="9"/>
      <c r="E256" s="9"/>
      <c r="F256" s="9"/>
      <c r="G256" s="9"/>
      <c r="H256" s="9"/>
      <c r="I256" s="9"/>
      <c r="J256" s="9"/>
      <c r="K256" s="9"/>
      <c r="L256" s="9"/>
      <c r="M256" s="9"/>
      <c r="N256" s="9"/>
      <c r="O256" s="9"/>
      <c r="P256" s="9"/>
      <c r="Q256" s="9"/>
      <c r="R256" s="9"/>
      <c r="S256" s="9"/>
      <c r="T256" s="9"/>
      <c r="U256" s="9"/>
      <c r="V256" s="9"/>
      <c r="W256" s="9"/>
      <c r="X256" s="9"/>
      <c r="Y256" s="9"/>
      <c r="Z256" s="9"/>
    </row>
    <row r="257" spans="1:26" ht="16.5" customHeight="1">
      <c r="A257" s="180"/>
      <c r="B257" s="180"/>
      <c r="C257" s="181"/>
      <c r="D257" s="9"/>
      <c r="E257" s="9"/>
      <c r="F257" s="9"/>
      <c r="G257" s="9"/>
      <c r="H257" s="9"/>
      <c r="I257" s="9"/>
      <c r="J257" s="9"/>
      <c r="K257" s="9"/>
      <c r="L257" s="9"/>
      <c r="M257" s="9"/>
      <c r="N257" s="9"/>
      <c r="O257" s="9"/>
      <c r="P257" s="9"/>
      <c r="Q257" s="9"/>
      <c r="R257" s="9"/>
      <c r="S257" s="9"/>
      <c r="T257" s="9"/>
      <c r="U257" s="9"/>
      <c r="V257" s="9"/>
      <c r="W257" s="9"/>
      <c r="X257" s="9"/>
      <c r="Y257" s="9"/>
      <c r="Z257" s="9"/>
    </row>
    <row r="258" spans="1:26" ht="16.5" customHeight="1">
      <c r="A258" s="180"/>
      <c r="B258" s="180"/>
      <c r="C258" s="181"/>
      <c r="D258" s="9"/>
      <c r="E258" s="9"/>
      <c r="F258" s="9"/>
      <c r="G258" s="9"/>
      <c r="H258" s="9"/>
      <c r="I258" s="9"/>
      <c r="J258" s="9"/>
      <c r="K258" s="9"/>
      <c r="L258" s="9"/>
      <c r="M258" s="9"/>
      <c r="N258" s="9"/>
      <c r="O258" s="9"/>
      <c r="P258" s="9"/>
      <c r="Q258" s="9"/>
      <c r="R258" s="9"/>
      <c r="S258" s="9"/>
      <c r="T258" s="9"/>
      <c r="U258" s="9"/>
      <c r="V258" s="9"/>
      <c r="W258" s="9"/>
      <c r="X258" s="9"/>
      <c r="Y258" s="9"/>
      <c r="Z258" s="9"/>
    </row>
    <row r="259" spans="1:26" ht="16.5" customHeight="1">
      <c r="A259" s="180"/>
      <c r="B259" s="180"/>
      <c r="C259" s="181"/>
      <c r="D259" s="9"/>
      <c r="E259" s="9"/>
      <c r="F259" s="9"/>
      <c r="G259" s="9"/>
      <c r="H259" s="9"/>
      <c r="I259" s="9"/>
      <c r="J259" s="9"/>
      <c r="K259" s="9"/>
      <c r="L259" s="9"/>
      <c r="M259" s="9"/>
      <c r="N259" s="9"/>
      <c r="O259" s="9"/>
      <c r="P259" s="9"/>
      <c r="Q259" s="9"/>
      <c r="R259" s="9"/>
      <c r="S259" s="9"/>
      <c r="T259" s="9"/>
      <c r="U259" s="9"/>
      <c r="V259" s="9"/>
      <c r="W259" s="9"/>
      <c r="X259" s="9"/>
      <c r="Y259" s="9"/>
      <c r="Z259" s="9"/>
    </row>
    <row r="260" spans="1:26" ht="16.5" customHeight="1">
      <c r="A260" s="180"/>
      <c r="B260" s="180"/>
      <c r="C260" s="181"/>
      <c r="D260" s="9"/>
      <c r="E260" s="9"/>
      <c r="F260" s="9"/>
      <c r="G260" s="9"/>
      <c r="H260" s="9"/>
      <c r="I260" s="9"/>
      <c r="J260" s="9"/>
      <c r="K260" s="9"/>
      <c r="L260" s="9"/>
      <c r="M260" s="9"/>
      <c r="N260" s="9"/>
      <c r="O260" s="9"/>
      <c r="P260" s="9"/>
      <c r="Q260" s="9"/>
      <c r="R260" s="9"/>
      <c r="S260" s="9"/>
      <c r="T260" s="9"/>
      <c r="U260" s="9"/>
      <c r="V260" s="9"/>
      <c r="W260" s="9"/>
      <c r="X260" s="9"/>
      <c r="Y260" s="9"/>
      <c r="Z260" s="9"/>
    </row>
    <row r="261" spans="1:26" ht="16.5" customHeight="1">
      <c r="A261" s="180"/>
      <c r="B261" s="180"/>
      <c r="C261" s="181"/>
      <c r="D261" s="9"/>
      <c r="E261" s="9"/>
      <c r="F261" s="9"/>
      <c r="G261" s="9"/>
      <c r="H261" s="9"/>
      <c r="I261" s="9"/>
      <c r="J261" s="9"/>
      <c r="K261" s="9"/>
      <c r="L261" s="9"/>
      <c r="M261" s="9"/>
      <c r="N261" s="9"/>
      <c r="O261" s="9"/>
      <c r="P261" s="9"/>
      <c r="Q261" s="9"/>
      <c r="R261" s="9"/>
      <c r="S261" s="9"/>
      <c r="T261" s="9"/>
      <c r="U261" s="9"/>
      <c r="V261" s="9"/>
      <c r="W261" s="9"/>
      <c r="X261" s="9"/>
      <c r="Y261" s="9"/>
      <c r="Z261" s="9"/>
    </row>
    <row r="262" spans="1:26" ht="16.5" customHeight="1">
      <c r="A262" s="180"/>
      <c r="B262" s="180"/>
      <c r="C262" s="181"/>
      <c r="D262" s="9"/>
      <c r="E262" s="9"/>
      <c r="F262" s="9"/>
      <c r="G262" s="9"/>
      <c r="H262" s="9"/>
      <c r="I262" s="9"/>
      <c r="J262" s="9"/>
      <c r="K262" s="9"/>
      <c r="L262" s="9"/>
      <c r="M262" s="9"/>
      <c r="N262" s="9"/>
      <c r="O262" s="9"/>
      <c r="P262" s="9"/>
      <c r="Q262" s="9"/>
      <c r="R262" s="9"/>
      <c r="S262" s="9"/>
      <c r="T262" s="9"/>
      <c r="U262" s="9"/>
      <c r="V262" s="9"/>
      <c r="W262" s="9"/>
      <c r="X262" s="9"/>
      <c r="Y262" s="9"/>
      <c r="Z262" s="9"/>
    </row>
    <row r="263" spans="1:26" ht="16.5" customHeight="1">
      <c r="A263" s="180"/>
      <c r="B263" s="180"/>
      <c r="C263" s="181"/>
      <c r="D263" s="9"/>
      <c r="E263" s="9"/>
      <c r="F263" s="9"/>
      <c r="G263" s="9"/>
      <c r="H263" s="9"/>
      <c r="I263" s="9"/>
      <c r="J263" s="9"/>
      <c r="K263" s="9"/>
      <c r="L263" s="9"/>
      <c r="M263" s="9"/>
      <c r="N263" s="9"/>
      <c r="O263" s="9"/>
      <c r="P263" s="9"/>
      <c r="Q263" s="9"/>
      <c r="R263" s="9"/>
      <c r="S263" s="9"/>
      <c r="T263" s="9"/>
      <c r="U263" s="9"/>
      <c r="V263" s="9"/>
      <c r="W263" s="9"/>
      <c r="X263" s="9"/>
      <c r="Y263" s="9"/>
      <c r="Z263" s="9"/>
    </row>
    <row r="264" spans="1:26" ht="16.5" customHeight="1">
      <c r="A264" s="180"/>
      <c r="B264" s="180"/>
      <c r="C264" s="181"/>
      <c r="D264" s="9"/>
      <c r="E264" s="9"/>
      <c r="F264" s="9"/>
      <c r="G264" s="9"/>
      <c r="H264" s="9"/>
      <c r="I264" s="9"/>
      <c r="J264" s="9"/>
      <c r="K264" s="9"/>
      <c r="L264" s="9"/>
      <c r="M264" s="9"/>
      <c r="N264" s="9"/>
      <c r="O264" s="9"/>
      <c r="P264" s="9"/>
      <c r="Q264" s="9"/>
      <c r="R264" s="9"/>
      <c r="S264" s="9"/>
      <c r="T264" s="9"/>
      <c r="U264" s="9"/>
      <c r="V264" s="9"/>
      <c r="W264" s="9"/>
      <c r="X264" s="9"/>
      <c r="Y264" s="9"/>
      <c r="Z264" s="9"/>
    </row>
    <row r="265" spans="1:26" ht="16.5" customHeight="1">
      <c r="A265" s="180"/>
      <c r="B265" s="180"/>
      <c r="C265" s="181"/>
      <c r="D265" s="9"/>
      <c r="E265" s="9"/>
      <c r="F265" s="9"/>
      <c r="G265" s="9"/>
      <c r="H265" s="9"/>
      <c r="I265" s="9"/>
      <c r="J265" s="9"/>
      <c r="K265" s="9"/>
      <c r="L265" s="9"/>
      <c r="M265" s="9"/>
      <c r="N265" s="9"/>
      <c r="O265" s="9"/>
      <c r="P265" s="9"/>
      <c r="Q265" s="9"/>
      <c r="R265" s="9"/>
      <c r="S265" s="9"/>
      <c r="T265" s="9"/>
      <c r="U265" s="9"/>
      <c r="V265" s="9"/>
      <c r="W265" s="9"/>
      <c r="X265" s="9"/>
      <c r="Y265" s="9"/>
      <c r="Z265" s="9"/>
    </row>
    <row r="266" spans="1:26" ht="16.5" customHeight="1">
      <c r="A266" s="180"/>
      <c r="B266" s="180"/>
      <c r="C266" s="181"/>
      <c r="D266" s="9"/>
      <c r="E266" s="9"/>
      <c r="F266" s="9"/>
      <c r="G266" s="9"/>
      <c r="H266" s="9"/>
      <c r="I266" s="9"/>
      <c r="J266" s="9"/>
      <c r="K266" s="9"/>
      <c r="L266" s="9"/>
      <c r="M266" s="9"/>
      <c r="N266" s="9"/>
      <c r="O266" s="9"/>
      <c r="P266" s="9"/>
      <c r="Q266" s="9"/>
      <c r="R266" s="9"/>
      <c r="S266" s="9"/>
      <c r="T266" s="9"/>
      <c r="U266" s="9"/>
      <c r="V266" s="9"/>
      <c r="W266" s="9"/>
      <c r="X266" s="9"/>
      <c r="Y266" s="9"/>
      <c r="Z266" s="9"/>
    </row>
    <row r="267" spans="1:26" ht="16.5" customHeight="1">
      <c r="A267" s="180"/>
      <c r="B267" s="180"/>
      <c r="C267" s="181"/>
      <c r="D267" s="9"/>
      <c r="E267" s="9"/>
      <c r="F267" s="9"/>
      <c r="G267" s="9"/>
      <c r="H267" s="9"/>
      <c r="I267" s="9"/>
      <c r="J267" s="9"/>
      <c r="K267" s="9"/>
      <c r="L267" s="9"/>
      <c r="M267" s="9"/>
      <c r="N267" s="9"/>
      <c r="O267" s="9"/>
      <c r="P267" s="9"/>
      <c r="Q267" s="9"/>
      <c r="R267" s="9"/>
      <c r="S267" s="9"/>
      <c r="T267" s="9"/>
      <c r="U267" s="9"/>
      <c r="V267" s="9"/>
      <c r="W267" s="9"/>
      <c r="X267" s="9"/>
      <c r="Y267" s="9"/>
      <c r="Z267" s="9"/>
    </row>
    <row r="268" spans="1:26" ht="16.5" customHeight="1">
      <c r="A268" s="180"/>
      <c r="B268" s="180"/>
      <c r="C268" s="181"/>
      <c r="D268" s="9"/>
      <c r="E268" s="9"/>
      <c r="F268" s="9"/>
      <c r="G268" s="9"/>
      <c r="H268" s="9"/>
      <c r="I268" s="9"/>
      <c r="J268" s="9"/>
      <c r="K268" s="9"/>
      <c r="L268" s="9"/>
      <c r="M268" s="9"/>
      <c r="N268" s="9"/>
      <c r="O268" s="9"/>
      <c r="P268" s="9"/>
      <c r="Q268" s="9"/>
      <c r="R268" s="9"/>
      <c r="S268" s="9"/>
      <c r="T268" s="9"/>
      <c r="U268" s="9"/>
      <c r="V268" s="9"/>
      <c r="W268" s="9"/>
      <c r="X268" s="9"/>
      <c r="Y268" s="9"/>
      <c r="Z268" s="9"/>
    </row>
    <row r="269" spans="1:26" ht="16.5" customHeight="1">
      <c r="A269" s="180"/>
      <c r="B269" s="180"/>
      <c r="C269" s="181"/>
      <c r="D269" s="9"/>
      <c r="E269" s="9"/>
      <c r="F269" s="9"/>
      <c r="G269" s="9"/>
      <c r="H269" s="9"/>
      <c r="I269" s="9"/>
      <c r="J269" s="9"/>
      <c r="K269" s="9"/>
      <c r="L269" s="9"/>
      <c r="M269" s="9"/>
      <c r="N269" s="9"/>
      <c r="O269" s="9"/>
      <c r="P269" s="9"/>
      <c r="Q269" s="9"/>
      <c r="R269" s="9"/>
      <c r="S269" s="9"/>
      <c r="T269" s="9"/>
      <c r="U269" s="9"/>
      <c r="V269" s="9"/>
      <c r="W269" s="9"/>
      <c r="X269" s="9"/>
      <c r="Y269" s="9"/>
      <c r="Z269" s="9"/>
    </row>
    <row r="270" spans="1:26" ht="16.5" customHeight="1">
      <c r="A270" s="180"/>
      <c r="B270" s="180"/>
      <c r="C270" s="181"/>
      <c r="D270" s="9"/>
      <c r="E270" s="9"/>
      <c r="F270" s="9"/>
      <c r="G270" s="9"/>
      <c r="H270" s="9"/>
      <c r="I270" s="9"/>
      <c r="J270" s="9"/>
      <c r="K270" s="9"/>
      <c r="L270" s="9"/>
      <c r="M270" s="9"/>
      <c r="N270" s="9"/>
      <c r="O270" s="9"/>
      <c r="P270" s="9"/>
      <c r="Q270" s="9"/>
      <c r="R270" s="9"/>
      <c r="S270" s="9"/>
      <c r="T270" s="9"/>
      <c r="U270" s="9"/>
      <c r="V270" s="9"/>
      <c r="W270" s="9"/>
      <c r="X270" s="9"/>
      <c r="Y270" s="9"/>
      <c r="Z270" s="9"/>
    </row>
    <row r="271" spans="1:26" ht="16.5" customHeight="1">
      <c r="A271" s="180"/>
      <c r="B271" s="180"/>
      <c r="C271" s="181"/>
      <c r="D271" s="9"/>
      <c r="E271" s="9"/>
      <c r="F271" s="9"/>
      <c r="G271" s="9"/>
      <c r="H271" s="9"/>
      <c r="I271" s="9"/>
      <c r="J271" s="9"/>
      <c r="K271" s="9"/>
      <c r="L271" s="9"/>
      <c r="M271" s="9"/>
      <c r="N271" s="9"/>
      <c r="O271" s="9"/>
      <c r="P271" s="9"/>
      <c r="Q271" s="9"/>
      <c r="R271" s="9"/>
      <c r="S271" s="9"/>
      <c r="T271" s="9"/>
      <c r="U271" s="9"/>
      <c r="V271" s="9"/>
      <c r="W271" s="9"/>
      <c r="X271" s="9"/>
      <c r="Y271" s="9"/>
      <c r="Z271" s="9"/>
    </row>
    <row r="272" spans="1:26" ht="16.5" customHeight="1">
      <c r="A272" s="180"/>
      <c r="B272" s="180"/>
      <c r="C272" s="181"/>
      <c r="D272" s="9"/>
      <c r="E272" s="9"/>
      <c r="F272" s="9"/>
      <c r="G272" s="9"/>
      <c r="H272" s="9"/>
      <c r="I272" s="9"/>
      <c r="J272" s="9"/>
      <c r="K272" s="9"/>
      <c r="L272" s="9"/>
      <c r="M272" s="9"/>
      <c r="N272" s="9"/>
      <c r="O272" s="9"/>
      <c r="P272" s="9"/>
      <c r="Q272" s="9"/>
      <c r="R272" s="9"/>
      <c r="S272" s="9"/>
      <c r="T272" s="9"/>
      <c r="U272" s="9"/>
      <c r="V272" s="9"/>
      <c r="W272" s="9"/>
      <c r="X272" s="9"/>
      <c r="Y272" s="9"/>
      <c r="Z272" s="9"/>
    </row>
    <row r="273" spans="1:26" ht="16.5" customHeight="1">
      <c r="A273" s="180"/>
      <c r="B273" s="180"/>
      <c r="C273" s="181"/>
      <c r="D273" s="9"/>
      <c r="E273" s="9"/>
      <c r="F273" s="9"/>
      <c r="G273" s="9"/>
      <c r="H273" s="9"/>
      <c r="I273" s="9"/>
      <c r="J273" s="9"/>
      <c r="K273" s="9"/>
      <c r="L273" s="9"/>
      <c r="M273" s="9"/>
      <c r="N273" s="9"/>
      <c r="O273" s="9"/>
      <c r="P273" s="9"/>
      <c r="Q273" s="9"/>
      <c r="R273" s="9"/>
      <c r="S273" s="9"/>
      <c r="T273" s="9"/>
      <c r="U273" s="9"/>
      <c r="V273" s="9"/>
      <c r="W273" s="9"/>
      <c r="X273" s="9"/>
      <c r="Y273" s="9"/>
      <c r="Z273" s="9"/>
    </row>
    <row r="274" spans="1:26" ht="16.5" customHeight="1">
      <c r="A274" s="180"/>
      <c r="B274" s="180"/>
      <c r="C274" s="181"/>
      <c r="D274" s="9"/>
      <c r="E274" s="9"/>
      <c r="F274" s="9"/>
      <c r="G274" s="9"/>
      <c r="H274" s="9"/>
      <c r="I274" s="9"/>
      <c r="J274" s="9"/>
      <c r="K274" s="9"/>
      <c r="L274" s="9"/>
      <c r="M274" s="9"/>
      <c r="N274" s="9"/>
      <c r="O274" s="9"/>
      <c r="P274" s="9"/>
      <c r="Q274" s="9"/>
      <c r="R274" s="9"/>
      <c r="S274" s="9"/>
      <c r="T274" s="9"/>
      <c r="U274" s="9"/>
      <c r="V274" s="9"/>
      <c r="W274" s="9"/>
      <c r="X274" s="9"/>
      <c r="Y274" s="9"/>
      <c r="Z274" s="9"/>
    </row>
    <row r="275" spans="1:26" ht="16.5" customHeight="1">
      <c r="A275" s="180"/>
      <c r="B275" s="180"/>
      <c r="C275" s="181"/>
      <c r="D275" s="9"/>
      <c r="E275" s="9"/>
      <c r="F275" s="9"/>
      <c r="G275" s="9"/>
      <c r="H275" s="9"/>
      <c r="I275" s="9"/>
      <c r="J275" s="9"/>
      <c r="K275" s="9"/>
      <c r="L275" s="9"/>
      <c r="M275" s="9"/>
      <c r="N275" s="9"/>
      <c r="O275" s="9"/>
      <c r="P275" s="9"/>
      <c r="Q275" s="9"/>
      <c r="R275" s="9"/>
      <c r="S275" s="9"/>
      <c r="T275" s="9"/>
      <c r="U275" s="9"/>
      <c r="V275" s="9"/>
      <c r="W275" s="9"/>
      <c r="X275" s="9"/>
      <c r="Y275" s="9"/>
      <c r="Z275" s="9"/>
    </row>
    <row r="276" spans="1:26" ht="16.5" customHeight="1">
      <c r="A276" s="180"/>
      <c r="B276" s="180"/>
      <c r="C276" s="181"/>
      <c r="D276" s="9"/>
      <c r="E276" s="9"/>
      <c r="F276" s="9"/>
      <c r="G276" s="9"/>
      <c r="H276" s="9"/>
      <c r="I276" s="9"/>
      <c r="J276" s="9"/>
      <c r="K276" s="9"/>
      <c r="L276" s="9"/>
      <c r="M276" s="9"/>
      <c r="N276" s="9"/>
      <c r="O276" s="9"/>
      <c r="P276" s="9"/>
      <c r="Q276" s="9"/>
      <c r="R276" s="9"/>
      <c r="S276" s="9"/>
      <c r="T276" s="9"/>
      <c r="U276" s="9"/>
      <c r="V276" s="9"/>
      <c r="W276" s="9"/>
      <c r="X276" s="9"/>
      <c r="Y276" s="9"/>
      <c r="Z276" s="9"/>
    </row>
    <row r="277" spans="1:26" ht="16.5" customHeight="1">
      <c r="A277" s="180"/>
      <c r="B277" s="180"/>
      <c r="C277" s="181"/>
      <c r="D277" s="9"/>
      <c r="E277" s="9"/>
      <c r="F277" s="9"/>
      <c r="G277" s="9"/>
      <c r="H277" s="9"/>
      <c r="I277" s="9"/>
      <c r="J277" s="9"/>
      <c r="K277" s="9"/>
      <c r="L277" s="9"/>
      <c r="M277" s="9"/>
      <c r="N277" s="9"/>
      <c r="O277" s="9"/>
      <c r="P277" s="9"/>
      <c r="Q277" s="9"/>
      <c r="R277" s="9"/>
      <c r="S277" s="9"/>
      <c r="T277" s="9"/>
      <c r="U277" s="9"/>
      <c r="V277" s="9"/>
      <c r="W277" s="9"/>
      <c r="X277" s="9"/>
      <c r="Y277" s="9"/>
      <c r="Z277" s="9"/>
    </row>
    <row r="278" spans="1:26" ht="16.5" customHeight="1">
      <c r="A278" s="180"/>
      <c r="B278" s="180"/>
      <c r="C278" s="181"/>
      <c r="D278" s="9"/>
      <c r="E278" s="9"/>
      <c r="F278" s="9"/>
      <c r="G278" s="9"/>
      <c r="H278" s="9"/>
      <c r="I278" s="9"/>
      <c r="J278" s="9"/>
      <c r="K278" s="9"/>
      <c r="L278" s="9"/>
      <c r="M278" s="9"/>
      <c r="N278" s="9"/>
      <c r="O278" s="9"/>
      <c r="P278" s="9"/>
      <c r="Q278" s="9"/>
      <c r="R278" s="9"/>
      <c r="S278" s="9"/>
      <c r="T278" s="9"/>
      <c r="U278" s="9"/>
      <c r="V278" s="9"/>
      <c r="W278" s="9"/>
      <c r="X278" s="9"/>
      <c r="Y278" s="9"/>
      <c r="Z278" s="9"/>
    </row>
    <row r="279" spans="1:26" ht="16.5" customHeight="1">
      <c r="A279" s="180"/>
      <c r="B279" s="180"/>
      <c r="C279" s="181"/>
      <c r="D279" s="9"/>
      <c r="E279" s="9"/>
      <c r="F279" s="9"/>
      <c r="G279" s="9"/>
      <c r="H279" s="9"/>
      <c r="I279" s="9"/>
      <c r="J279" s="9"/>
      <c r="K279" s="9"/>
      <c r="L279" s="9"/>
      <c r="M279" s="9"/>
      <c r="N279" s="9"/>
      <c r="O279" s="9"/>
      <c r="P279" s="9"/>
      <c r="Q279" s="9"/>
      <c r="R279" s="9"/>
      <c r="S279" s="9"/>
      <c r="T279" s="9"/>
      <c r="U279" s="9"/>
      <c r="V279" s="9"/>
      <c r="W279" s="9"/>
      <c r="X279" s="9"/>
      <c r="Y279" s="9"/>
      <c r="Z279" s="9"/>
    </row>
    <row r="280" spans="1:26" ht="16.5" customHeight="1">
      <c r="A280" s="180"/>
      <c r="B280" s="180"/>
      <c r="C280" s="181"/>
      <c r="D280" s="9"/>
      <c r="E280" s="9"/>
      <c r="F280" s="9"/>
      <c r="G280" s="9"/>
      <c r="H280" s="9"/>
      <c r="I280" s="9"/>
      <c r="J280" s="9"/>
      <c r="K280" s="9"/>
      <c r="L280" s="9"/>
      <c r="M280" s="9"/>
      <c r="N280" s="9"/>
      <c r="O280" s="9"/>
      <c r="P280" s="9"/>
      <c r="Q280" s="9"/>
      <c r="R280" s="9"/>
      <c r="S280" s="9"/>
      <c r="T280" s="9"/>
      <c r="U280" s="9"/>
      <c r="V280" s="9"/>
      <c r="W280" s="9"/>
      <c r="X280" s="9"/>
      <c r="Y280" s="9"/>
      <c r="Z280" s="9"/>
    </row>
    <row r="281" spans="1:26" ht="16.5" customHeight="1">
      <c r="A281" s="180"/>
      <c r="B281" s="180"/>
      <c r="C281" s="181"/>
      <c r="D281" s="9"/>
      <c r="E281" s="9"/>
      <c r="F281" s="9"/>
      <c r="G281" s="9"/>
      <c r="H281" s="9"/>
      <c r="I281" s="9"/>
      <c r="J281" s="9"/>
      <c r="K281" s="9"/>
      <c r="L281" s="9"/>
      <c r="M281" s="9"/>
      <c r="N281" s="9"/>
      <c r="O281" s="9"/>
      <c r="P281" s="9"/>
      <c r="Q281" s="9"/>
      <c r="R281" s="9"/>
      <c r="S281" s="9"/>
      <c r="T281" s="9"/>
      <c r="U281" s="9"/>
      <c r="V281" s="9"/>
      <c r="W281" s="9"/>
      <c r="X281" s="9"/>
      <c r="Y281" s="9"/>
      <c r="Z281" s="9"/>
    </row>
    <row r="282" spans="1:26" ht="16.5" customHeight="1">
      <c r="A282" s="180"/>
      <c r="B282" s="180"/>
      <c r="C282" s="181"/>
      <c r="D282" s="9"/>
      <c r="E282" s="9"/>
      <c r="F282" s="9"/>
      <c r="G282" s="9"/>
      <c r="H282" s="9"/>
      <c r="I282" s="9"/>
      <c r="J282" s="9"/>
      <c r="K282" s="9"/>
      <c r="L282" s="9"/>
      <c r="M282" s="9"/>
      <c r="N282" s="9"/>
      <c r="O282" s="9"/>
      <c r="P282" s="9"/>
      <c r="Q282" s="9"/>
      <c r="R282" s="9"/>
      <c r="S282" s="9"/>
      <c r="T282" s="9"/>
      <c r="U282" s="9"/>
      <c r="V282" s="9"/>
      <c r="W282" s="9"/>
      <c r="X282" s="9"/>
      <c r="Y282" s="9"/>
      <c r="Z282" s="9"/>
    </row>
    <row r="283" spans="1:26" ht="16.5" customHeight="1">
      <c r="A283" s="180"/>
      <c r="B283" s="180"/>
      <c r="C283" s="181"/>
      <c r="D283" s="9"/>
      <c r="E283" s="9"/>
      <c r="F283" s="9"/>
      <c r="G283" s="9"/>
      <c r="H283" s="9"/>
      <c r="I283" s="9"/>
      <c r="J283" s="9"/>
      <c r="K283" s="9"/>
      <c r="L283" s="9"/>
      <c r="M283" s="9"/>
      <c r="N283" s="9"/>
      <c r="O283" s="9"/>
      <c r="P283" s="9"/>
      <c r="Q283" s="9"/>
      <c r="R283" s="9"/>
      <c r="S283" s="9"/>
      <c r="T283" s="9"/>
      <c r="U283" s="9"/>
      <c r="V283" s="9"/>
      <c r="W283" s="9"/>
      <c r="X283" s="9"/>
      <c r="Y283" s="9"/>
      <c r="Z283" s="9"/>
    </row>
    <row r="284" spans="1:26" ht="16.5" customHeight="1">
      <c r="A284" s="180"/>
      <c r="B284" s="180"/>
      <c r="C284" s="181"/>
      <c r="D284" s="9"/>
      <c r="E284" s="9"/>
      <c r="F284" s="9"/>
      <c r="G284" s="9"/>
      <c r="H284" s="9"/>
      <c r="I284" s="9"/>
      <c r="J284" s="9"/>
      <c r="K284" s="9"/>
      <c r="L284" s="9"/>
      <c r="M284" s="9"/>
      <c r="N284" s="9"/>
      <c r="O284" s="9"/>
      <c r="P284" s="9"/>
      <c r="Q284" s="9"/>
      <c r="R284" s="9"/>
      <c r="S284" s="9"/>
      <c r="T284" s="9"/>
      <c r="U284" s="9"/>
      <c r="V284" s="9"/>
      <c r="W284" s="9"/>
      <c r="X284" s="9"/>
      <c r="Y284" s="9"/>
      <c r="Z284" s="9"/>
    </row>
    <row r="285" spans="1:26" ht="16.5" customHeight="1">
      <c r="A285" s="180"/>
      <c r="B285" s="180"/>
      <c r="C285" s="181"/>
      <c r="D285" s="9"/>
      <c r="E285" s="9"/>
      <c r="F285" s="9"/>
      <c r="G285" s="9"/>
      <c r="H285" s="9"/>
      <c r="I285" s="9"/>
      <c r="J285" s="9"/>
      <c r="K285" s="9"/>
      <c r="L285" s="9"/>
      <c r="M285" s="9"/>
      <c r="N285" s="9"/>
      <c r="O285" s="9"/>
      <c r="P285" s="9"/>
      <c r="Q285" s="9"/>
      <c r="R285" s="9"/>
      <c r="S285" s="9"/>
      <c r="T285" s="9"/>
      <c r="U285" s="9"/>
      <c r="V285" s="9"/>
      <c r="W285" s="9"/>
      <c r="X285" s="9"/>
      <c r="Y285" s="9"/>
      <c r="Z285" s="9"/>
    </row>
    <row r="286" spans="1:26" ht="16.5" customHeight="1">
      <c r="A286" s="180"/>
      <c r="B286" s="180"/>
      <c r="C286" s="181"/>
      <c r="D286" s="9"/>
      <c r="E286" s="9"/>
      <c r="F286" s="9"/>
      <c r="G286" s="9"/>
      <c r="H286" s="9"/>
      <c r="I286" s="9"/>
      <c r="J286" s="9"/>
      <c r="K286" s="9"/>
      <c r="L286" s="9"/>
      <c r="M286" s="9"/>
      <c r="N286" s="9"/>
      <c r="O286" s="9"/>
      <c r="P286" s="9"/>
      <c r="Q286" s="9"/>
      <c r="R286" s="9"/>
      <c r="S286" s="9"/>
      <c r="T286" s="9"/>
      <c r="U286" s="9"/>
      <c r="V286" s="9"/>
      <c r="W286" s="9"/>
      <c r="X286" s="9"/>
      <c r="Y286" s="9"/>
      <c r="Z286" s="9"/>
    </row>
    <row r="287" spans="1:26" ht="16.5" customHeight="1">
      <c r="A287" s="180"/>
      <c r="B287" s="180"/>
      <c r="C287" s="181"/>
      <c r="D287" s="9"/>
      <c r="E287" s="9"/>
      <c r="F287" s="9"/>
      <c r="G287" s="9"/>
      <c r="H287" s="9"/>
      <c r="I287" s="9"/>
      <c r="J287" s="9"/>
      <c r="K287" s="9"/>
      <c r="L287" s="9"/>
      <c r="M287" s="9"/>
      <c r="N287" s="9"/>
      <c r="O287" s="9"/>
      <c r="P287" s="9"/>
      <c r="Q287" s="9"/>
      <c r="R287" s="9"/>
      <c r="S287" s="9"/>
      <c r="T287" s="9"/>
      <c r="U287" s="9"/>
      <c r="V287" s="9"/>
      <c r="W287" s="9"/>
      <c r="X287" s="9"/>
      <c r="Y287" s="9"/>
      <c r="Z287" s="9"/>
    </row>
    <row r="288" spans="1:26" ht="16.5" customHeight="1">
      <c r="A288" s="180"/>
      <c r="B288" s="180"/>
      <c r="C288" s="181"/>
      <c r="D288" s="9"/>
      <c r="E288" s="9"/>
      <c r="F288" s="9"/>
      <c r="G288" s="9"/>
      <c r="H288" s="9"/>
      <c r="I288" s="9"/>
      <c r="J288" s="9"/>
      <c r="K288" s="9"/>
      <c r="L288" s="9"/>
      <c r="M288" s="9"/>
      <c r="N288" s="9"/>
      <c r="O288" s="9"/>
      <c r="P288" s="9"/>
      <c r="Q288" s="9"/>
      <c r="R288" s="9"/>
      <c r="S288" s="9"/>
      <c r="T288" s="9"/>
      <c r="U288" s="9"/>
      <c r="V288" s="9"/>
      <c r="W288" s="9"/>
      <c r="X288" s="9"/>
      <c r="Y288" s="9"/>
      <c r="Z288" s="9"/>
    </row>
    <row r="289" spans="1:26" ht="16.5" customHeight="1">
      <c r="A289" s="180"/>
      <c r="B289" s="180"/>
      <c r="C289" s="181"/>
      <c r="D289" s="9"/>
      <c r="E289" s="9"/>
      <c r="F289" s="9"/>
      <c r="G289" s="9"/>
      <c r="H289" s="9"/>
      <c r="I289" s="9"/>
      <c r="J289" s="9"/>
      <c r="K289" s="9"/>
      <c r="L289" s="9"/>
      <c r="M289" s="9"/>
      <c r="N289" s="9"/>
      <c r="O289" s="9"/>
      <c r="P289" s="9"/>
      <c r="Q289" s="9"/>
      <c r="R289" s="9"/>
      <c r="S289" s="9"/>
      <c r="T289" s="9"/>
      <c r="U289" s="9"/>
      <c r="V289" s="9"/>
      <c r="W289" s="9"/>
      <c r="X289" s="9"/>
      <c r="Y289" s="9"/>
      <c r="Z289" s="9"/>
    </row>
    <row r="290" spans="1:26" ht="16.5" customHeight="1">
      <c r="A290" s="180"/>
      <c r="B290" s="180"/>
      <c r="C290" s="181"/>
      <c r="D290" s="9"/>
      <c r="E290" s="9"/>
      <c r="F290" s="9"/>
      <c r="G290" s="9"/>
      <c r="H290" s="9"/>
      <c r="I290" s="9"/>
      <c r="J290" s="9"/>
      <c r="K290" s="9"/>
      <c r="L290" s="9"/>
      <c r="M290" s="9"/>
      <c r="N290" s="9"/>
      <c r="O290" s="9"/>
      <c r="P290" s="9"/>
      <c r="Q290" s="9"/>
      <c r="R290" s="9"/>
      <c r="S290" s="9"/>
      <c r="T290" s="9"/>
      <c r="U290" s="9"/>
      <c r="V290" s="9"/>
      <c r="W290" s="9"/>
      <c r="X290" s="9"/>
      <c r="Y290" s="9"/>
      <c r="Z290" s="9"/>
    </row>
    <row r="291" spans="1:26" ht="16.5" customHeight="1">
      <c r="A291" s="180"/>
      <c r="B291" s="180"/>
      <c r="C291" s="181"/>
      <c r="D291" s="9"/>
      <c r="E291" s="9"/>
      <c r="F291" s="9"/>
      <c r="G291" s="9"/>
      <c r="H291" s="9"/>
      <c r="I291" s="9"/>
      <c r="J291" s="9"/>
      <c r="K291" s="9"/>
      <c r="L291" s="9"/>
      <c r="M291" s="9"/>
      <c r="N291" s="9"/>
      <c r="O291" s="9"/>
      <c r="P291" s="9"/>
      <c r="Q291" s="9"/>
      <c r="R291" s="9"/>
      <c r="S291" s="9"/>
      <c r="T291" s="9"/>
      <c r="U291" s="9"/>
      <c r="V291" s="9"/>
      <c r="W291" s="9"/>
      <c r="X291" s="9"/>
      <c r="Y291" s="9"/>
      <c r="Z291" s="9"/>
    </row>
    <row r="292" spans="1:26" ht="16.5" customHeight="1">
      <c r="A292" s="180"/>
      <c r="B292" s="180"/>
      <c r="C292" s="181"/>
      <c r="D292" s="9"/>
      <c r="E292" s="9"/>
      <c r="F292" s="9"/>
      <c r="G292" s="9"/>
      <c r="H292" s="9"/>
      <c r="I292" s="9"/>
      <c r="J292" s="9"/>
      <c r="K292" s="9"/>
      <c r="L292" s="9"/>
      <c r="M292" s="9"/>
      <c r="N292" s="9"/>
      <c r="O292" s="9"/>
      <c r="P292" s="9"/>
      <c r="Q292" s="9"/>
      <c r="R292" s="9"/>
      <c r="S292" s="9"/>
      <c r="T292" s="9"/>
      <c r="U292" s="9"/>
      <c r="V292" s="9"/>
      <c r="W292" s="9"/>
      <c r="X292" s="9"/>
      <c r="Y292" s="9"/>
      <c r="Z292" s="9"/>
    </row>
    <row r="293" spans="1:26" ht="16.5" customHeight="1">
      <c r="A293" s="180"/>
      <c r="B293" s="180"/>
      <c r="C293" s="181"/>
      <c r="D293" s="9"/>
      <c r="E293" s="9"/>
      <c r="F293" s="9"/>
      <c r="G293" s="9"/>
      <c r="H293" s="9"/>
      <c r="I293" s="9"/>
      <c r="J293" s="9"/>
      <c r="K293" s="9"/>
      <c r="L293" s="9"/>
      <c r="M293" s="9"/>
      <c r="N293" s="9"/>
      <c r="O293" s="9"/>
      <c r="P293" s="9"/>
      <c r="Q293" s="9"/>
      <c r="R293" s="9"/>
      <c r="S293" s="9"/>
      <c r="T293" s="9"/>
      <c r="U293" s="9"/>
      <c r="V293" s="9"/>
      <c r="W293" s="9"/>
      <c r="X293" s="9"/>
      <c r="Y293" s="9"/>
      <c r="Z293" s="9"/>
    </row>
    <row r="294" spans="1:26" ht="16.5" customHeight="1">
      <c r="A294" s="180"/>
      <c r="B294" s="180"/>
      <c r="C294" s="181"/>
      <c r="D294" s="9"/>
      <c r="E294" s="9"/>
      <c r="F294" s="9"/>
      <c r="G294" s="9"/>
      <c r="H294" s="9"/>
      <c r="I294" s="9"/>
      <c r="J294" s="9"/>
      <c r="K294" s="9"/>
      <c r="L294" s="9"/>
      <c r="M294" s="9"/>
      <c r="N294" s="9"/>
      <c r="O294" s="9"/>
      <c r="P294" s="9"/>
      <c r="Q294" s="9"/>
      <c r="R294" s="9"/>
      <c r="S294" s="9"/>
      <c r="T294" s="9"/>
      <c r="U294" s="9"/>
      <c r="V294" s="9"/>
      <c r="W294" s="9"/>
      <c r="X294" s="9"/>
      <c r="Y294" s="9"/>
      <c r="Z294" s="9"/>
    </row>
    <row r="295" spans="1:26" ht="16.5" customHeight="1">
      <c r="A295" s="180"/>
      <c r="B295" s="180"/>
      <c r="C295" s="181"/>
      <c r="D295" s="9"/>
      <c r="E295" s="9"/>
      <c r="F295" s="9"/>
      <c r="G295" s="9"/>
      <c r="H295" s="9"/>
      <c r="I295" s="9"/>
      <c r="J295" s="9"/>
      <c r="K295" s="9"/>
      <c r="L295" s="9"/>
      <c r="M295" s="9"/>
      <c r="N295" s="9"/>
      <c r="O295" s="9"/>
      <c r="P295" s="9"/>
      <c r="Q295" s="9"/>
      <c r="R295" s="9"/>
      <c r="S295" s="9"/>
      <c r="T295" s="9"/>
      <c r="U295" s="9"/>
      <c r="V295" s="9"/>
      <c r="W295" s="9"/>
      <c r="X295" s="9"/>
      <c r="Y295" s="9"/>
      <c r="Z295" s="9"/>
    </row>
    <row r="296" spans="1:26" ht="16.5" customHeight="1">
      <c r="A296" s="180"/>
      <c r="B296" s="180"/>
      <c r="C296" s="181"/>
      <c r="D296" s="9"/>
      <c r="E296" s="9"/>
      <c r="F296" s="9"/>
      <c r="G296" s="9"/>
      <c r="H296" s="9"/>
      <c r="I296" s="9"/>
      <c r="J296" s="9"/>
      <c r="K296" s="9"/>
      <c r="L296" s="9"/>
      <c r="M296" s="9"/>
      <c r="N296" s="9"/>
      <c r="O296" s="9"/>
      <c r="P296" s="9"/>
      <c r="Q296" s="9"/>
      <c r="R296" s="9"/>
      <c r="S296" s="9"/>
      <c r="T296" s="9"/>
      <c r="U296" s="9"/>
      <c r="V296" s="9"/>
      <c r="W296" s="9"/>
      <c r="X296" s="9"/>
      <c r="Y296" s="9"/>
      <c r="Z296" s="9"/>
    </row>
    <row r="297" spans="1:26" ht="16.5" customHeight="1">
      <c r="A297" s="180"/>
      <c r="B297" s="180"/>
      <c r="C297" s="181"/>
      <c r="D297" s="9"/>
      <c r="E297" s="9"/>
      <c r="F297" s="9"/>
      <c r="G297" s="9"/>
      <c r="H297" s="9"/>
      <c r="I297" s="9"/>
      <c r="J297" s="9"/>
      <c r="K297" s="9"/>
      <c r="L297" s="9"/>
      <c r="M297" s="9"/>
      <c r="N297" s="9"/>
      <c r="O297" s="9"/>
      <c r="P297" s="9"/>
      <c r="Q297" s="9"/>
      <c r="R297" s="9"/>
      <c r="S297" s="9"/>
      <c r="T297" s="9"/>
      <c r="U297" s="9"/>
      <c r="V297" s="9"/>
      <c r="W297" s="9"/>
      <c r="X297" s="9"/>
      <c r="Y297" s="9"/>
      <c r="Z297" s="9"/>
    </row>
    <row r="298" spans="1:26" ht="16.5" customHeight="1">
      <c r="A298" s="180"/>
      <c r="B298" s="180"/>
      <c r="C298" s="181"/>
      <c r="D298" s="9"/>
      <c r="E298" s="9"/>
      <c r="F298" s="9"/>
      <c r="G298" s="9"/>
      <c r="H298" s="9"/>
      <c r="I298" s="9"/>
      <c r="J298" s="9"/>
      <c r="K298" s="9"/>
      <c r="L298" s="9"/>
      <c r="M298" s="9"/>
      <c r="N298" s="9"/>
      <c r="O298" s="9"/>
      <c r="P298" s="9"/>
      <c r="Q298" s="9"/>
      <c r="R298" s="9"/>
      <c r="S298" s="9"/>
      <c r="T298" s="9"/>
      <c r="U298" s="9"/>
      <c r="V298" s="9"/>
      <c r="W298" s="9"/>
      <c r="X298" s="9"/>
      <c r="Y298" s="9"/>
      <c r="Z298" s="9"/>
    </row>
    <row r="299" spans="1:26" ht="16.5" customHeight="1">
      <c r="A299" s="180"/>
      <c r="B299" s="180"/>
      <c r="C299" s="181"/>
      <c r="D299" s="9"/>
      <c r="E299" s="9"/>
      <c r="F299" s="9"/>
      <c r="G299" s="9"/>
      <c r="H299" s="9"/>
      <c r="I299" s="9"/>
      <c r="J299" s="9"/>
      <c r="K299" s="9"/>
      <c r="L299" s="9"/>
      <c r="M299" s="9"/>
      <c r="N299" s="9"/>
      <c r="O299" s="9"/>
      <c r="P299" s="9"/>
      <c r="Q299" s="9"/>
      <c r="R299" s="9"/>
      <c r="S299" s="9"/>
      <c r="T299" s="9"/>
      <c r="U299" s="9"/>
      <c r="V299" s="9"/>
      <c r="W299" s="9"/>
      <c r="X299" s="9"/>
      <c r="Y299" s="9"/>
      <c r="Z299" s="9"/>
    </row>
    <row r="300" spans="1:26" ht="16.5" customHeight="1">
      <c r="A300" s="180"/>
      <c r="B300" s="180"/>
      <c r="C300" s="181"/>
      <c r="D300" s="9"/>
      <c r="E300" s="9"/>
      <c r="F300" s="9"/>
      <c r="G300" s="9"/>
      <c r="H300" s="9"/>
      <c r="I300" s="9"/>
      <c r="J300" s="9"/>
      <c r="K300" s="9"/>
      <c r="L300" s="9"/>
      <c r="M300" s="9"/>
      <c r="N300" s="9"/>
      <c r="O300" s="9"/>
      <c r="P300" s="9"/>
      <c r="Q300" s="9"/>
      <c r="R300" s="9"/>
      <c r="S300" s="9"/>
      <c r="T300" s="9"/>
      <c r="U300" s="9"/>
      <c r="V300" s="9"/>
      <c r="W300" s="9"/>
      <c r="X300" s="9"/>
      <c r="Y300" s="9"/>
      <c r="Z300" s="9"/>
    </row>
    <row r="301" spans="1:26" ht="16.5" customHeight="1">
      <c r="A301" s="180"/>
      <c r="B301" s="180"/>
      <c r="C301" s="181"/>
      <c r="D301" s="9"/>
      <c r="E301" s="9"/>
      <c r="F301" s="9"/>
      <c r="G301" s="9"/>
      <c r="H301" s="9"/>
      <c r="I301" s="9"/>
      <c r="J301" s="9"/>
      <c r="K301" s="9"/>
      <c r="L301" s="9"/>
      <c r="M301" s="9"/>
      <c r="N301" s="9"/>
      <c r="O301" s="9"/>
      <c r="P301" s="9"/>
      <c r="Q301" s="9"/>
      <c r="R301" s="9"/>
      <c r="S301" s="9"/>
      <c r="T301" s="9"/>
      <c r="U301" s="9"/>
      <c r="V301" s="9"/>
      <c r="W301" s="9"/>
      <c r="X301" s="9"/>
      <c r="Y301" s="9"/>
      <c r="Z301" s="9"/>
    </row>
    <row r="302" spans="1:26" ht="16.5" customHeight="1">
      <c r="A302" s="180"/>
      <c r="B302" s="180"/>
      <c r="C302" s="181"/>
      <c r="D302" s="9"/>
      <c r="E302" s="9"/>
      <c r="F302" s="9"/>
      <c r="G302" s="9"/>
      <c r="H302" s="9"/>
      <c r="I302" s="9"/>
      <c r="J302" s="9"/>
      <c r="K302" s="9"/>
      <c r="L302" s="9"/>
      <c r="M302" s="9"/>
      <c r="N302" s="9"/>
      <c r="O302" s="9"/>
      <c r="P302" s="9"/>
      <c r="Q302" s="9"/>
      <c r="R302" s="9"/>
      <c r="S302" s="9"/>
      <c r="T302" s="9"/>
      <c r="U302" s="9"/>
      <c r="V302" s="9"/>
      <c r="W302" s="9"/>
      <c r="X302" s="9"/>
      <c r="Y302" s="9"/>
      <c r="Z302" s="9"/>
    </row>
    <row r="303" spans="1:26" ht="16.5" customHeight="1">
      <c r="A303" s="180"/>
      <c r="B303" s="180"/>
      <c r="C303" s="181"/>
      <c r="D303" s="9"/>
      <c r="E303" s="9"/>
      <c r="F303" s="9"/>
      <c r="G303" s="9"/>
      <c r="H303" s="9"/>
      <c r="I303" s="9"/>
      <c r="J303" s="9"/>
      <c r="K303" s="9"/>
      <c r="L303" s="9"/>
      <c r="M303" s="9"/>
      <c r="N303" s="9"/>
      <c r="O303" s="9"/>
      <c r="P303" s="9"/>
      <c r="Q303" s="9"/>
      <c r="R303" s="9"/>
      <c r="S303" s="9"/>
      <c r="T303" s="9"/>
      <c r="U303" s="9"/>
      <c r="V303" s="9"/>
      <c r="W303" s="9"/>
      <c r="X303" s="9"/>
      <c r="Y303" s="9"/>
      <c r="Z303" s="9"/>
    </row>
    <row r="304" spans="1:26" ht="16.5" customHeight="1">
      <c r="A304" s="180"/>
      <c r="B304" s="180"/>
      <c r="C304" s="181"/>
      <c r="D304" s="9"/>
      <c r="E304" s="9"/>
      <c r="F304" s="9"/>
      <c r="G304" s="9"/>
      <c r="H304" s="9"/>
      <c r="I304" s="9"/>
      <c r="J304" s="9"/>
      <c r="K304" s="9"/>
      <c r="L304" s="9"/>
      <c r="M304" s="9"/>
      <c r="N304" s="9"/>
      <c r="O304" s="9"/>
      <c r="P304" s="9"/>
      <c r="Q304" s="9"/>
      <c r="R304" s="9"/>
      <c r="S304" s="9"/>
      <c r="T304" s="9"/>
      <c r="U304" s="9"/>
      <c r="V304" s="9"/>
      <c r="W304" s="9"/>
      <c r="X304" s="9"/>
      <c r="Y304" s="9"/>
      <c r="Z304" s="9"/>
    </row>
    <row r="305" spans="1:26" ht="16.5" customHeight="1">
      <c r="A305" s="180"/>
      <c r="B305" s="180"/>
      <c r="C305" s="181"/>
      <c r="D305" s="9"/>
      <c r="E305" s="9"/>
      <c r="F305" s="9"/>
      <c r="G305" s="9"/>
      <c r="H305" s="9"/>
      <c r="I305" s="9"/>
      <c r="J305" s="9"/>
      <c r="K305" s="9"/>
      <c r="L305" s="9"/>
      <c r="M305" s="9"/>
      <c r="N305" s="9"/>
      <c r="O305" s="9"/>
      <c r="P305" s="9"/>
      <c r="Q305" s="9"/>
      <c r="R305" s="9"/>
      <c r="S305" s="9"/>
      <c r="T305" s="9"/>
      <c r="U305" s="9"/>
      <c r="V305" s="9"/>
      <c r="W305" s="9"/>
      <c r="X305" s="9"/>
      <c r="Y305" s="9"/>
      <c r="Z305" s="9"/>
    </row>
    <row r="306" spans="1:26" ht="16.5" customHeight="1">
      <c r="A306" s="180"/>
      <c r="B306" s="180"/>
      <c r="C306" s="181"/>
      <c r="D306" s="9"/>
      <c r="E306" s="9"/>
      <c r="F306" s="9"/>
      <c r="G306" s="9"/>
      <c r="H306" s="9"/>
      <c r="I306" s="9"/>
      <c r="J306" s="9"/>
      <c r="K306" s="9"/>
      <c r="L306" s="9"/>
      <c r="M306" s="9"/>
      <c r="N306" s="9"/>
      <c r="O306" s="9"/>
      <c r="P306" s="9"/>
      <c r="Q306" s="9"/>
      <c r="R306" s="9"/>
      <c r="S306" s="9"/>
      <c r="T306" s="9"/>
      <c r="U306" s="9"/>
      <c r="V306" s="9"/>
      <c r="W306" s="9"/>
      <c r="X306" s="9"/>
      <c r="Y306" s="9"/>
      <c r="Z306" s="9"/>
    </row>
    <row r="307" spans="1:26" ht="16.5" customHeight="1">
      <c r="A307" s="180"/>
      <c r="B307" s="180"/>
      <c r="C307" s="181"/>
      <c r="D307" s="9"/>
      <c r="E307" s="9"/>
      <c r="F307" s="9"/>
      <c r="G307" s="9"/>
      <c r="H307" s="9"/>
      <c r="I307" s="9"/>
      <c r="J307" s="9"/>
      <c r="K307" s="9"/>
      <c r="L307" s="9"/>
      <c r="M307" s="9"/>
      <c r="N307" s="9"/>
      <c r="O307" s="9"/>
      <c r="P307" s="9"/>
      <c r="Q307" s="9"/>
      <c r="R307" s="9"/>
      <c r="S307" s="9"/>
      <c r="T307" s="9"/>
      <c r="U307" s="9"/>
      <c r="V307" s="9"/>
      <c r="W307" s="9"/>
      <c r="X307" s="9"/>
      <c r="Y307" s="9"/>
      <c r="Z307" s="9"/>
    </row>
    <row r="308" spans="1:26" ht="16.5" customHeight="1">
      <c r="A308" s="180"/>
      <c r="B308" s="180"/>
      <c r="C308" s="181"/>
      <c r="D308" s="9"/>
      <c r="E308" s="9"/>
      <c r="F308" s="9"/>
      <c r="G308" s="9"/>
      <c r="H308" s="9"/>
      <c r="I308" s="9"/>
      <c r="J308" s="9"/>
      <c r="K308" s="9"/>
      <c r="L308" s="9"/>
      <c r="M308" s="9"/>
      <c r="N308" s="9"/>
      <c r="O308" s="9"/>
      <c r="P308" s="9"/>
      <c r="Q308" s="9"/>
      <c r="R308" s="9"/>
      <c r="S308" s="9"/>
      <c r="T308" s="9"/>
      <c r="U308" s="9"/>
      <c r="V308" s="9"/>
      <c r="W308" s="9"/>
      <c r="X308" s="9"/>
      <c r="Y308" s="9"/>
      <c r="Z308" s="9"/>
    </row>
    <row r="309" spans="1:26" ht="16.5" customHeight="1">
      <c r="A309" s="180"/>
      <c r="B309" s="180"/>
      <c r="C309" s="181"/>
      <c r="D309" s="9"/>
      <c r="E309" s="9"/>
      <c r="F309" s="9"/>
      <c r="G309" s="9"/>
      <c r="H309" s="9"/>
      <c r="I309" s="9"/>
      <c r="J309" s="9"/>
      <c r="K309" s="9"/>
      <c r="L309" s="9"/>
      <c r="M309" s="9"/>
      <c r="N309" s="9"/>
      <c r="O309" s="9"/>
      <c r="P309" s="9"/>
      <c r="Q309" s="9"/>
      <c r="R309" s="9"/>
      <c r="S309" s="9"/>
      <c r="T309" s="9"/>
      <c r="U309" s="9"/>
      <c r="V309" s="9"/>
      <c r="W309" s="9"/>
      <c r="X309" s="9"/>
      <c r="Y309" s="9"/>
      <c r="Z309" s="9"/>
    </row>
    <row r="310" spans="1:26" ht="16.5" customHeight="1">
      <c r="A310" s="180"/>
      <c r="B310" s="180"/>
      <c r="C310" s="181"/>
      <c r="D310" s="9"/>
      <c r="E310" s="9"/>
      <c r="F310" s="9"/>
      <c r="G310" s="9"/>
      <c r="H310" s="9"/>
      <c r="I310" s="9"/>
      <c r="J310" s="9"/>
      <c r="K310" s="9"/>
      <c r="L310" s="9"/>
      <c r="M310" s="9"/>
      <c r="N310" s="9"/>
      <c r="O310" s="9"/>
      <c r="P310" s="9"/>
      <c r="Q310" s="9"/>
      <c r="R310" s="9"/>
      <c r="S310" s="9"/>
      <c r="T310" s="9"/>
      <c r="U310" s="9"/>
      <c r="V310" s="9"/>
      <c r="W310" s="9"/>
      <c r="X310" s="9"/>
      <c r="Y310" s="9"/>
      <c r="Z310" s="9"/>
    </row>
    <row r="311" spans="1:26" ht="16.5" customHeight="1">
      <c r="A311" s="180"/>
      <c r="B311" s="180"/>
      <c r="C311" s="181"/>
      <c r="D311" s="9"/>
      <c r="E311" s="9"/>
      <c r="F311" s="9"/>
      <c r="G311" s="9"/>
      <c r="H311" s="9"/>
      <c r="I311" s="9"/>
      <c r="J311" s="9"/>
      <c r="K311" s="9"/>
      <c r="L311" s="9"/>
      <c r="M311" s="9"/>
      <c r="N311" s="9"/>
      <c r="O311" s="9"/>
      <c r="P311" s="9"/>
      <c r="Q311" s="9"/>
      <c r="R311" s="9"/>
      <c r="S311" s="9"/>
      <c r="T311" s="9"/>
      <c r="U311" s="9"/>
      <c r="V311" s="9"/>
      <c r="W311" s="9"/>
      <c r="X311" s="9"/>
      <c r="Y311" s="9"/>
      <c r="Z311" s="9"/>
    </row>
    <row r="312" spans="1:26" ht="16.5" customHeight="1">
      <c r="A312" s="180"/>
      <c r="B312" s="180"/>
      <c r="C312" s="181"/>
      <c r="D312" s="9"/>
      <c r="E312" s="9"/>
      <c r="F312" s="9"/>
      <c r="G312" s="9"/>
      <c r="H312" s="9"/>
      <c r="I312" s="9"/>
      <c r="J312" s="9"/>
      <c r="K312" s="9"/>
      <c r="L312" s="9"/>
      <c r="M312" s="9"/>
      <c r="N312" s="9"/>
      <c r="O312" s="9"/>
      <c r="P312" s="9"/>
      <c r="Q312" s="9"/>
      <c r="R312" s="9"/>
      <c r="S312" s="9"/>
      <c r="T312" s="9"/>
      <c r="U312" s="9"/>
      <c r="V312" s="9"/>
      <c r="W312" s="9"/>
      <c r="X312" s="9"/>
      <c r="Y312" s="9"/>
      <c r="Z312" s="9"/>
    </row>
    <row r="313" spans="1:26" ht="16.5" customHeight="1">
      <c r="A313" s="180"/>
      <c r="B313" s="180"/>
      <c r="C313" s="181"/>
      <c r="D313" s="9"/>
      <c r="E313" s="9"/>
      <c r="F313" s="9"/>
      <c r="G313" s="9"/>
      <c r="H313" s="9"/>
      <c r="I313" s="9"/>
      <c r="J313" s="9"/>
      <c r="K313" s="9"/>
      <c r="L313" s="9"/>
      <c r="M313" s="9"/>
      <c r="N313" s="9"/>
      <c r="O313" s="9"/>
      <c r="P313" s="9"/>
      <c r="Q313" s="9"/>
      <c r="R313" s="9"/>
      <c r="S313" s="9"/>
      <c r="T313" s="9"/>
      <c r="U313" s="9"/>
      <c r="V313" s="9"/>
      <c r="W313" s="9"/>
      <c r="X313" s="9"/>
      <c r="Y313" s="9"/>
      <c r="Z313" s="9"/>
    </row>
    <row r="314" spans="1:26" ht="16.5" customHeight="1">
      <c r="A314" s="180"/>
      <c r="B314" s="180"/>
      <c r="C314" s="181"/>
      <c r="D314" s="9"/>
      <c r="E314" s="9"/>
      <c r="F314" s="9"/>
      <c r="G314" s="9"/>
      <c r="H314" s="9"/>
      <c r="I314" s="9"/>
      <c r="J314" s="9"/>
      <c r="K314" s="9"/>
      <c r="L314" s="9"/>
      <c r="M314" s="9"/>
      <c r="N314" s="9"/>
      <c r="O314" s="9"/>
      <c r="P314" s="9"/>
      <c r="Q314" s="9"/>
      <c r="R314" s="9"/>
      <c r="S314" s="9"/>
      <c r="T314" s="9"/>
      <c r="U314" s="9"/>
      <c r="V314" s="9"/>
      <c r="W314" s="9"/>
      <c r="X314" s="9"/>
      <c r="Y314" s="9"/>
      <c r="Z314" s="9"/>
    </row>
    <row r="315" spans="1:26" ht="16.5" customHeight="1">
      <c r="A315" s="180"/>
      <c r="B315" s="180"/>
      <c r="C315" s="181"/>
      <c r="D315" s="9"/>
      <c r="E315" s="9"/>
      <c r="F315" s="9"/>
      <c r="G315" s="9"/>
      <c r="H315" s="9"/>
      <c r="I315" s="9"/>
      <c r="J315" s="9"/>
      <c r="K315" s="9"/>
      <c r="L315" s="9"/>
      <c r="M315" s="9"/>
      <c r="N315" s="9"/>
      <c r="O315" s="9"/>
      <c r="P315" s="9"/>
      <c r="Q315" s="9"/>
      <c r="R315" s="9"/>
      <c r="S315" s="9"/>
      <c r="T315" s="9"/>
      <c r="U315" s="9"/>
      <c r="V315" s="9"/>
      <c r="W315" s="9"/>
      <c r="X315" s="9"/>
      <c r="Y315" s="9"/>
      <c r="Z315" s="9"/>
    </row>
    <row r="316" spans="1:26" ht="16.5" customHeight="1">
      <c r="A316" s="180"/>
      <c r="B316" s="180"/>
      <c r="C316" s="181"/>
      <c r="D316" s="9"/>
      <c r="E316" s="9"/>
      <c r="F316" s="9"/>
      <c r="G316" s="9"/>
      <c r="H316" s="9"/>
      <c r="I316" s="9"/>
      <c r="J316" s="9"/>
      <c r="K316" s="9"/>
      <c r="L316" s="9"/>
      <c r="M316" s="9"/>
      <c r="N316" s="9"/>
      <c r="O316" s="9"/>
      <c r="P316" s="9"/>
      <c r="Q316" s="9"/>
      <c r="R316" s="9"/>
      <c r="S316" s="9"/>
      <c r="T316" s="9"/>
      <c r="U316" s="9"/>
      <c r="V316" s="9"/>
      <c r="W316" s="9"/>
      <c r="X316" s="9"/>
      <c r="Y316" s="9"/>
      <c r="Z316" s="9"/>
    </row>
    <row r="317" spans="1:26" ht="16.5" customHeight="1">
      <c r="A317" s="180"/>
      <c r="B317" s="180"/>
      <c r="C317" s="181"/>
      <c r="D317" s="9"/>
      <c r="E317" s="9"/>
      <c r="F317" s="9"/>
      <c r="G317" s="9"/>
      <c r="H317" s="9"/>
      <c r="I317" s="9"/>
      <c r="J317" s="9"/>
      <c r="K317" s="9"/>
      <c r="L317" s="9"/>
      <c r="M317" s="9"/>
      <c r="N317" s="9"/>
      <c r="O317" s="9"/>
      <c r="P317" s="9"/>
      <c r="Q317" s="9"/>
      <c r="R317" s="9"/>
      <c r="S317" s="9"/>
      <c r="T317" s="9"/>
      <c r="U317" s="9"/>
      <c r="V317" s="9"/>
      <c r="W317" s="9"/>
      <c r="X317" s="9"/>
      <c r="Y317" s="9"/>
      <c r="Z317" s="9"/>
    </row>
    <row r="318" spans="1:26" ht="16.5" customHeight="1">
      <c r="A318" s="180"/>
      <c r="B318" s="180"/>
      <c r="C318" s="181"/>
      <c r="D318" s="9"/>
      <c r="E318" s="9"/>
      <c r="F318" s="9"/>
      <c r="G318" s="9"/>
      <c r="H318" s="9"/>
      <c r="I318" s="9"/>
      <c r="J318" s="9"/>
      <c r="K318" s="9"/>
      <c r="L318" s="9"/>
      <c r="M318" s="9"/>
      <c r="N318" s="9"/>
      <c r="O318" s="9"/>
      <c r="P318" s="9"/>
      <c r="Q318" s="9"/>
      <c r="R318" s="9"/>
      <c r="S318" s="9"/>
      <c r="T318" s="9"/>
      <c r="U318" s="9"/>
      <c r="V318" s="9"/>
      <c r="W318" s="9"/>
      <c r="X318" s="9"/>
      <c r="Y318" s="9"/>
      <c r="Z318" s="9"/>
    </row>
    <row r="319" spans="1:26" ht="16.5" customHeight="1">
      <c r="A319" s="180"/>
      <c r="B319" s="180"/>
      <c r="C319" s="181"/>
      <c r="D319" s="9"/>
      <c r="E319" s="9"/>
      <c r="F319" s="9"/>
      <c r="G319" s="9"/>
      <c r="H319" s="9"/>
      <c r="I319" s="9"/>
      <c r="J319" s="9"/>
      <c r="K319" s="9"/>
      <c r="L319" s="9"/>
      <c r="M319" s="9"/>
      <c r="N319" s="9"/>
      <c r="O319" s="9"/>
      <c r="P319" s="9"/>
      <c r="Q319" s="9"/>
      <c r="R319" s="9"/>
      <c r="S319" s="9"/>
      <c r="T319" s="9"/>
      <c r="U319" s="9"/>
      <c r="V319" s="9"/>
      <c r="W319" s="9"/>
      <c r="X319" s="9"/>
      <c r="Y319" s="9"/>
      <c r="Z319" s="9"/>
    </row>
    <row r="320" spans="1:26" ht="16.5" customHeight="1">
      <c r="A320" s="180"/>
      <c r="B320" s="180"/>
      <c r="C320" s="181"/>
      <c r="D320" s="9"/>
      <c r="E320" s="9"/>
      <c r="F320" s="9"/>
      <c r="G320" s="9"/>
      <c r="H320" s="9"/>
      <c r="I320" s="9"/>
      <c r="J320" s="9"/>
      <c r="K320" s="9"/>
      <c r="L320" s="9"/>
      <c r="M320" s="9"/>
      <c r="N320" s="9"/>
      <c r="O320" s="9"/>
      <c r="P320" s="9"/>
      <c r="Q320" s="9"/>
      <c r="R320" s="9"/>
      <c r="S320" s="9"/>
      <c r="T320" s="9"/>
      <c r="U320" s="9"/>
      <c r="V320" s="9"/>
      <c r="W320" s="9"/>
      <c r="X320" s="9"/>
      <c r="Y320" s="9"/>
      <c r="Z320" s="9"/>
    </row>
    <row r="321" spans="1:26" ht="16.5" customHeight="1">
      <c r="A321" s="180"/>
      <c r="B321" s="180"/>
      <c r="C321" s="181"/>
      <c r="D321" s="9"/>
      <c r="E321" s="9"/>
      <c r="F321" s="9"/>
      <c r="G321" s="9"/>
      <c r="H321" s="9"/>
      <c r="I321" s="9"/>
      <c r="J321" s="9"/>
      <c r="K321" s="9"/>
      <c r="L321" s="9"/>
      <c r="M321" s="9"/>
      <c r="N321" s="9"/>
      <c r="O321" s="9"/>
      <c r="P321" s="9"/>
      <c r="Q321" s="9"/>
      <c r="R321" s="9"/>
      <c r="S321" s="9"/>
      <c r="T321" s="9"/>
      <c r="U321" s="9"/>
      <c r="V321" s="9"/>
      <c r="W321" s="9"/>
      <c r="X321" s="9"/>
      <c r="Y321" s="9"/>
      <c r="Z321" s="9"/>
    </row>
    <row r="322" spans="1:26" ht="16.5" customHeight="1">
      <c r="A322" s="180"/>
      <c r="B322" s="180"/>
      <c r="C322" s="181"/>
      <c r="D322" s="9"/>
      <c r="E322" s="9"/>
      <c r="F322" s="9"/>
      <c r="G322" s="9"/>
      <c r="H322" s="9"/>
      <c r="I322" s="9"/>
      <c r="J322" s="9"/>
      <c r="K322" s="9"/>
      <c r="L322" s="9"/>
      <c r="M322" s="9"/>
      <c r="N322" s="9"/>
      <c r="O322" s="9"/>
      <c r="P322" s="9"/>
      <c r="Q322" s="9"/>
      <c r="R322" s="9"/>
      <c r="S322" s="9"/>
      <c r="T322" s="9"/>
      <c r="U322" s="9"/>
      <c r="V322" s="9"/>
      <c r="W322" s="9"/>
      <c r="X322" s="9"/>
      <c r="Y322" s="9"/>
      <c r="Z322" s="9"/>
    </row>
    <row r="323" spans="1:26" ht="16.5" customHeight="1">
      <c r="A323" s="180"/>
      <c r="B323" s="180"/>
      <c r="C323" s="181"/>
      <c r="D323" s="9"/>
      <c r="E323" s="9"/>
      <c r="F323" s="9"/>
      <c r="G323" s="9"/>
      <c r="H323" s="9"/>
      <c r="I323" s="9"/>
      <c r="J323" s="9"/>
      <c r="K323" s="9"/>
      <c r="L323" s="9"/>
      <c r="M323" s="9"/>
      <c r="N323" s="9"/>
      <c r="O323" s="9"/>
      <c r="P323" s="9"/>
      <c r="Q323" s="9"/>
      <c r="R323" s="9"/>
      <c r="S323" s="9"/>
      <c r="T323" s="9"/>
      <c r="U323" s="9"/>
      <c r="V323" s="9"/>
      <c r="W323" s="9"/>
      <c r="X323" s="9"/>
      <c r="Y323" s="9"/>
      <c r="Z323" s="9"/>
    </row>
    <row r="324" spans="1:26" ht="16.5" customHeight="1">
      <c r="A324" s="180"/>
      <c r="B324" s="180"/>
      <c r="C324" s="181"/>
      <c r="D324" s="9"/>
      <c r="E324" s="9"/>
      <c r="F324" s="9"/>
      <c r="G324" s="9"/>
      <c r="H324" s="9"/>
      <c r="I324" s="9"/>
      <c r="J324" s="9"/>
      <c r="K324" s="9"/>
      <c r="L324" s="9"/>
      <c r="M324" s="9"/>
      <c r="N324" s="9"/>
      <c r="O324" s="9"/>
      <c r="P324" s="9"/>
      <c r="Q324" s="9"/>
      <c r="R324" s="9"/>
      <c r="S324" s="9"/>
      <c r="T324" s="9"/>
      <c r="U324" s="9"/>
      <c r="V324" s="9"/>
      <c r="W324" s="9"/>
      <c r="X324" s="9"/>
      <c r="Y324" s="9"/>
      <c r="Z324" s="9"/>
    </row>
    <row r="325" spans="1:26" ht="16.5" customHeight="1">
      <c r="A325" s="180"/>
      <c r="B325" s="180"/>
      <c r="C325" s="181"/>
      <c r="D325" s="9"/>
      <c r="E325" s="9"/>
      <c r="F325" s="9"/>
      <c r="G325" s="9"/>
      <c r="H325" s="9"/>
      <c r="I325" s="9"/>
      <c r="J325" s="9"/>
      <c r="K325" s="9"/>
      <c r="L325" s="9"/>
      <c r="M325" s="9"/>
      <c r="N325" s="9"/>
      <c r="O325" s="9"/>
      <c r="P325" s="9"/>
      <c r="Q325" s="9"/>
      <c r="R325" s="9"/>
      <c r="S325" s="9"/>
      <c r="T325" s="9"/>
      <c r="U325" s="9"/>
      <c r="V325" s="9"/>
      <c r="W325" s="9"/>
      <c r="X325" s="9"/>
      <c r="Y325" s="9"/>
      <c r="Z325" s="9"/>
    </row>
    <row r="326" spans="1:26" ht="16.5" customHeight="1">
      <c r="A326" s="180"/>
      <c r="B326" s="180"/>
      <c r="C326" s="181"/>
      <c r="D326" s="9"/>
      <c r="E326" s="9"/>
      <c r="F326" s="9"/>
      <c r="G326" s="9"/>
      <c r="H326" s="9"/>
      <c r="I326" s="9"/>
      <c r="J326" s="9"/>
      <c r="K326" s="9"/>
      <c r="L326" s="9"/>
      <c r="M326" s="9"/>
      <c r="N326" s="9"/>
      <c r="O326" s="9"/>
      <c r="P326" s="9"/>
      <c r="Q326" s="9"/>
      <c r="R326" s="9"/>
      <c r="S326" s="9"/>
      <c r="T326" s="9"/>
      <c r="U326" s="9"/>
      <c r="V326" s="9"/>
      <c r="W326" s="9"/>
      <c r="X326" s="9"/>
      <c r="Y326" s="9"/>
      <c r="Z326" s="9"/>
    </row>
    <row r="327" spans="1:26" ht="16.5" customHeight="1">
      <c r="A327" s="180"/>
      <c r="B327" s="180"/>
      <c r="C327" s="181"/>
      <c r="D327" s="9"/>
      <c r="E327" s="9"/>
      <c r="F327" s="9"/>
      <c r="G327" s="9"/>
      <c r="H327" s="9"/>
      <c r="I327" s="9"/>
      <c r="J327" s="9"/>
      <c r="K327" s="9"/>
      <c r="L327" s="9"/>
      <c r="M327" s="9"/>
      <c r="N327" s="9"/>
      <c r="O327" s="9"/>
      <c r="P327" s="9"/>
      <c r="Q327" s="9"/>
      <c r="R327" s="9"/>
      <c r="S327" s="9"/>
      <c r="T327" s="9"/>
      <c r="U327" s="9"/>
      <c r="V327" s="9"/>
      <c r="W327" s="9"/>
      <c r="X327" s="9"/>
      <c r="Y327" s="9"/>
      <c r="Z327" s="9"/>
    </row>
    <row r="328" spans="1:26" ht="16.5" customHeight="1">
      <c r="A328" s="180"/>
      <c r="B328" s="180"/>
      <c r="C328" s="181"/>
      <c r="D328" s="9"/>
      <c r="E328" s="9"/>
      <c r="F328" s="9"/>
      <c r="G328" s="9"/>
      <c r="H328" s="9"/>
      <c r="I328" s="9"/>
      <c r="J328" s="9"/>
      <c r="K328" s="9"/>
      <c r="L328" s="9"/>
      <c r="M328" s="9"/>
      <c r="N328" s="9"/>
      <c r="O328" s="9"/>
      <c r="P328" s="9"/>
      <c r="Q328" s="9"/>
      <c r="R328" s="9"/>
      <c r="S328" s="9"/>
      <c r="T328" s="9"/>
      <c r="U328" s="9"/>
      <c r="V328" s="9"/>
      <c r="W328" s="9"/>
      <c r="X328" s="9"/>
      <c r="Y328" s="9"/>
      <c r="Z328" s="9"/>
    </row>
    <row r="329" spans="1:26" ht="16.5" customHeight="1">
      <c r="A329" s="180"/>
      <c r="B329" s="180"/>
      <c r="C329" s="181"/>
      <c r="D329" s="9"/>
      <c r="E329" s="9"/>
      <c r="F329" s="9"/>
      <c r="G329" s="9"/>
      <c r="H329" s="9"/>
      <c r="I329" s="9"/>
      <c r="J329" s="9"/>
      <c r="K329" s="9"/>
      <c r="L329" s="9"/>
      <c r="M329" s="9"/>
      <c r="N329" s="9"/>
      <c r="O329" s="9"/>
      <c r="P329" s="9"/>
      <c r="Q329" s="9"/>
      <c r="R329" s="9"/>
      <c r="S329" s="9"/>
      <c r="T329" s="9"/>
      <c r="U329" s="9"/>
      <c r="V329" s="9"/>
      <c r="W329" s="9"/>
      <c r="X329" s="9"/>
      <c r="Y329" s="9"/>
      <c r="Z329" s="9"/>
    </row>
    <row r="330" spans="1:26" ht="16.5" customHeight="1">
      <c r="A330" s="180"/>
      <c r="B330" s="180"/>
      <c r="C330" s="181"/>
      <c r="D330" s="9"/>
      <c r="E330" s="9"/>
      <c r="F330" s="9"/>
      <c r="G330" s="9"/>
      <c r="H330" s="9"/>
      <c r="I330" s="9"/>
      <c r="J330" s="9"/>
      <c r="K330" s="9"/>
      <c r="L330" s="9"/>
      <c r="M330" s="9"/>
      <c r="N330" s="9"/>
      <c r="O330" s="9"/>
      <c r="P330" s="9"/>
      <c r="Q330" s="9"/>
      <c r="R330" s="9"/>
      <c r="S330" s="9"/>
      <c r="T330" s="9"/>
      <c r="U330" s="9"/>
      <c r="V330" s="9"/>
      <c r="W330" s="9"/>
      <c r="X330" s="9"/>
      <c r="Y330" s="9"/>
      <c r="Z330" s="9"/>
    </row>
    <row r="331" spans="1:26" ht="16.5" customHeight="1">
      <c r="A331" s="180"/>
      <c r="B331" s="180"/>
      <c r="C331" s="181"/>
      <c r="D331" s="9"/>
      <c r="E331" s="9"/>
      <c r="F331" s="9"/>
      <c r="G331" s="9"/>
      <c r="H331" s="9"/>
      <c r="I331" s="9"/>
      <c r="J331" s="9"/>
      <c r="K331" s="9"/>
      <c r="L331" s="9"/>
      <c r="M331" s="9"/>
      <c r="N331" s="9"/>
      <c r="O331" s="9"/>
      <c r="P331" s="9"/>
      <c r="Q331" s="9"/>
      <c r="R331" s="9"/>
      <c r="S331" s="9"/>
      <c r="T331" s="9"/>
      <c r="U331" s="9"/>
      <c r="V331" s="9"/>
      <c r="W331" s="9"/>
      <c r="X331" s="9"/>
      <c r="Y331" s="9"/>
      <c r="Z331" s="9"/>
    </row>
    <row r="332" spans="1:26" ht="16.5" customHeight="1">
      <c r="A332" s="180"/>
      <c r="B332" s="180"/>
      <c r="C332" s="181"/>
      <c r="D332" s="9"/>
      <c r="E332" s="9"/>
      <c r="F332" s="9"/>
      <c r="G332" s="9"/>
      <c r="H332" s="9"/>
      <c r="I332" s="9"/>
      <c r="J332" s="9"/>
      <c r="K332" s="9"/>
      <c r="L332" s="9"/>
      <c r="M332" s="9"/>
      <c r="N332" s="9"/>
      <c r="O332" s="9"/>
      <c r="P332" s="9"/>
      <c r="Q332" s="9"/>
      <c r="R332" s="9"/>
      <c r="S332" s="9"/>
      <c r="T332" s="9"/>
      <c r="U332" s="9"/>
      <c r="V332" s="9"/>
      <c r="W332" s="9"/>
      <c r="X332" s="9"/>
      <c r="Y332" s="9"/>
      <c r="Z332" s="9"/>
    </row>
    <row r="333" spans="1:26" ht="16.5" customHeight="1">
      <c r="A333" s="180"/>
      <c r="B333" s="180"/>
      <c r="C333" s="181"/>
      <c r="D333" s="9"/>
      <c r="E333" s="9"/>
      <c r="F333" s="9"/>
      <c r="G333" s="9"/>
      <c r="H333" s="9"/>
      <c r="I333" s="9"/>
      <c r="J333" s="9"/>
      <c r="K333" s="9"/>
      <c r="L333" s="9"/>
      <c r="M333" s="9"/>
      <c r="N333" s="9"/>
      <c r="O333" s="9"/>
      <c r="P333" s="9"/>
      <c r="Q333" s="9"/>
      <c r="R333" s="9"/>
      <c r="S333" s="9"/>
      <c r="T333" s="9"/>
      <c r="U333" s="9"/>
      <c r="V333" s="9"/>
      <c r="W333" s="9"/>
      <c r="X333" s="9"/>
      <c r="Y333" s="9"/>
      <c r="Z333" s="9"/>
    </row>
    <row r="334" spans="1:26" ht="16.5" customHeight="1">
      <c r="A334" s="180"/>
      <c r="B334" s="180"/>
      <c r="C334" s="181"/>
      <c r="D334" s="9"/>
      <c r="E334" s="9"/>
      <c r="F334" s="9"/>
      <c r="G334" s="9"/>
      <c r="H334" s="9"/>
      <c r="I334" s="9"/>
      <c r="J334" s="9"/>
      <c r="K334" s="9"/>
      <c r="L334" s="9"/>
      <c r="M334" s="9"/>
      <c r="N334" s="9"/>
      <c r="O334" s="9"/>
      <c r="P334" s="9"/>
      <c r="Q334" s="9"/>
      <c r="R334" s="9"/>
      <c r="S334" s="9"/>
      <c r="T334" s="9"/>
      <c r="U334" s="9"/>
      <c r="V334" s="9"/>
      <c r="W334" s="9"/>
      <c r="X334" s="9"/>
      <c r="Y334" s="9"/>
      <c r="Z334" s="9"/>
    </row>
    <row r="335" spans="1:26" ht="16.5" customHeight="1">
      <c r="A335" s="180"/>
      <c r="B335" s="180"/>
      <c r="C335" s="181"/>
      <c r="D335" s="9"/>
      <c r="E335" s="9"/>
      <c r="F335" s="9"/>
      <c r="G335" s="9"/>
      <c r="H335" s="9"/>
      <c r="I335" s="9"/>
      <c r="J335" s="9"/>
      <c r="K335" s="9"/>
      <c r="L335" s="9"/>
      <c r="M335" s="9"/>
      <c r="N335" s="9"/>
      <c r="O335" s="9"/>
      <c r="P335" s="9"/>
      <c r="Q335" s="9"/>
      <c r="R335" s="9"/>
      <c r="S335" s="9"/>
      <c r="T335" s="9"/>
      <c r="U335" s="9"/>
      <c r="V335" s="9"/>
      <c r="W335" s="9"/>
      <c r="X335" s="9"/>
      <c r="Y335" s="9"/>
      <c r="Z335" s="9"/>
    </row>
    <row r="336" spans="1:26" ht="16.5" customHeight="1">
      <c r="A336" s="180"/>
      <c r="B336" s="180"/>
      <c r="C336" s="181"/>
      <c r="D336" s="9"/>
      <c r="E336" s="9"/>
      <c r="F336" s="9"/>
      <c r="G336" s="9"/>
      <c r="H336" s="9"/>
      <c r="I336" s="9"/>
      <c r="J336" s="9"/>
      <c r="K336" s="9"/>
      <c r="L336" s="9"/>
      <c r="M336" s="9"/>
      <c r="N336" s="9"/>
      <c r="O336" s="9"/>
      <c r="P336" s="9"/>
      <c r="Q336" s="9"/>
      <c r="R336" s="9"/>
      <c r="S336" s="9"/>
      <c r="T336" s="9"/>
      <c r="U336" s="9"/>
      <c r="V336" s="9"/>
      <c r="W336" s="9"/>
      <c r="X336" s="9"/>
      <c r="Y336" s="9"/>
      <c r="Z336" s="9"/>
    </row>
    <row r="337" spans="1:26" ht="16.5" customHeight="1">
      <c r="A337" s="180"/>
      <c r="B337" s="180"/>
      <c r="C337" s="181"/>
      <c r="D337" s="9"/>
      <c r="E337" s="9"/>
      <c r="F337" s="9"/>
      <c r="G337" s="9"/>
      <c r="H337" s="9"/>
      <c r="I337" s="9"/>
      <c r="J337" s="9"/>
      <c r="K337" s="9"/>
      <c r="L337" s="9"/>
      <c r="M337" s="9"/>
      <c r="N337" s="9"/>
      <c r="O337" s="9"/>
      <c r="P337" s="9"/>
      <c r="Q337" s="9"/>
      <c r="R337" s="9"/>
      <c r="S337" s="9"/>
      <c r="T337" s="9"/>
      <c r="U337" s="9"/>
      <c r="V337" s="9"/>
      <c r="W337" s="9"/>
      <c r="X337" s="9"/>
      <c r="Y337" s="9"/>
      <c r="Z337" s="9"/>
    </row>
    <row r="338" spans="1:26" ht="16.5" customHeight="1">
      <c r="A338" s="180"/>
      <c r="B338" s="180"/>
      <c r="C338" s="181"/>
      <c r="D338" s="9"/>
      <c r="E338" s="9"/>
      <c r="F338" s="9"/>
      <c r="G338" s="9"/>
      <c r="H338" s="9"/>
      <c r="I338" s="9"/>
      <c r="J338" s="9"/>
      <c r="K338" s="9"/>
      <c r="L338" s="9"/>
      <c r="M338" s="9"/>
      <c r="N338" s="9"/>
      <c r="O338" s="9"/>
      <c r="P338" s="9"/>
      <c r="Q338" s="9"/>
      <c r="R338" s="9"/>
      <c r="S338" s="9"/>
      <c r="T338" s="9"/>
      <c r="U338" s="9"/>
      <c r="V338" s="9"/>
      <c r="W338" s="9"/>
      <c r="X338" s="9"/>
      <c r="Y338" s="9"/>
      <c r="Z338" s="9"/>
    </row>
    <row r="339" spans="1:26" ht="16.5" customHeight="1">
      <c r="A339" s="180"/>
      <c r="B339" s="180"/>
      <c r="C339" s="181"/>
      <c r="D339" s="9"/>
      <c r="E339" s="9"/>
      <c r="F339" s="9"/>
      <c r="G339" s="9"/>
      <c r="H339" s="9"/>
      <c r="I339" s="9"/>
      <c r="J339" s="9"/>
      <c r="K339" s="9"/>
      <c r="L339" s="9"/>
      <c r="M339" s="9"/>
      <c r="N339" s="9"/>
      <c r="O339" s="9"/>
      <c r="P339" s="9"/>
      <c r="Q339" s="9"/>
      <c r="R339" s="9"/>
      <c r="S339" s="9"/>
      <c r="T339" s="9"/>
      <c r="U339" s="9"/>
      <c r="V339" s="9"/>
      <c r="W339" s="9"/>
      <c r="X339" s="9"/>
      <c r="Y339" s="9"/>
      <c r="Z339" s="9"/>
    </row>
    <row r="340" spans="1:26" ht="16.5" customHeight="1">
      <c r="A340" s="180"/>
      <c r="B340" s="180"/>
      <c r="C340" s="181"/>
      <c r="D340" s="9"/>
      <c r="E340" s="9"/>
      <c r="F340" s="9"/>
      <c r="G340" s="9"/>
      <c r="H340" s="9"/>
      <c r="I340" s="9"/>
      <c r="J340" s="9"/>
      <c r="K340" s="9"/>
      <c r="L340" s="9"/>
      <c r="M340" s="9"/>
      <c r="N340" s="9"/>
      <c r="O340" s="9"/>
      <c r="P340" s="9"/>
      <c r="Q340" s="9"/>
      <c r="R340" s="9"/>
      <c r="S340" s="9"/>
      <c r="T340" s="9"/>
      <c r="U340" s="9"/>
      <c r="V340" s="9"/>
      <c r="W340" s="9"/>
      <c r="X340" s="9"/>
      <c r="Y340" s="9"/>
      <c r="Z340" s="9"/>
    </row>
    <row r="341" spans="1:26" ht="16.5" customHeight="1">
      <c r="A341" s="180"/>
      <c r="B341" s="180"/>
      <c r="C341" s="181"/>
      <c r="D341" s="9"/>
      <c r="E341" s="9"/>
      <c r="F341" s="9"/>
      <c r="G341" s="9"/>
      <c r="H341" s="9"/>
      <c r="I341" s="9"/>
      <c r="J341" s="9"/>
      <c r="K341" s="9"/>
      <c r="L341" s="9"/>
      <c r="M341" s="9"/>
      <c r="N341" s="9"/>
      <c r="O341" s="9"/>
      <c r="P341" s="9"/>
      <c r="Q341" s="9"/>
      <c r="R341" s="9"/>
      <c r="S341" s="9"/>
      <c r="T341" s="9"/>
      <c r="U341" s="9"/>
      <c r="V341" s="9"/>
      <c r="W341" s="9"/>
      <c r="X341" s="9"/>
      <c r="Y341" s="9"/>
      <c r="Z341" s="9"/>
    </row>
    <row r="342" spans="1:26" ht="16.5" customHeight="1">
      <c r="A342" s="180"/>
      <c r="B342" s="180"/>
      <c r="C342" s="181"/>
      <c r="D342" s="9"/>
      <c r="E342" s="9"/>
      <c r="F342" s="9"/>
      <c r="G342" s="9"/>
      <c r="H342" s="9"/>
      <c r="I342" s="9"/>
      <c r="J342" s="9"/>
      <c r="K342" s="9"/>
      <c r="L342" s="9"/>
      <c r="M342" s="9"/>
      <c r="N342" s="9"/>
      <c r="O342" s="9"/>
      <c r="P342" s="9"/>
      <c r="Q342" s="9"/>
      <c r="R342" s="9"/>
      <c r="S342" s="9"/>
      <c r="T342" s="9"/>
      <c r="U342" s="9"/>
      <c r="V342" s="9"/>
      <c r="W342" s="9"/>
      <c r="X342" s="9"/>
      <c r="Y342" s="9"/>
      <c r="Z342" s="9"/>
    </row>
    <row r="343" spans="1:26" ht="16.5" customHeight="1">
      <c r="A343" s="180"/>
      <c r="B343" s="180"/>
      <c r="C343" s="181"/>
      <c r="D343" s="9"/>
      <c r="E343" s="9"/>
      <c r="F343" s="9"/>
      <c r="G343" s="9"/>
      <c r="H343" s="9"/>
      <c r="I343" s="9"/>
      <c r="J343" s="9"/>
      <c r="K343" s="9"/>
      <c r="L343" s="9"/>
      <c r="M343" s="9"/>
      <c r="N343" s="9"/>
      <c r="O343" s="9"/>
      <c r="P343" s="9"/>
      <c r="Q343" s="9"/>
      <c r="R343" s="9"/>
      <c r="S343" s="9"/>
      <c r="T343" s="9"/>
      <c r="U343" s="9"/>
      <c r="V343" s="9"/>
      <c r="W343" s="9"/>
      <c r="X343" s="9"/>
      <c r="Y343" s="9"/>
      <c r="Z343" s="9"/>
    </row>
    <row r="344" spans="1:26" ht="16.5" customHeight="1">
      <c r="A344" s="180"/>
      <c r="B344" s="180"/>
      <c r="C344" s="181"/>
      <c r="D344" s="9"/>
      <c r="E344" s="9"/>
      <c r="F344" s="9"/>
      <c r="G344" s="9"/>
      <c r="H344" s="9"/>
      <c r="I344" s="9"/>
      <c r="J344" s="9"/>
      <c r="K344" s="9"/>
      <c r="L344" s="9"/>
      <c r="M344" s="9"/>
      <c r="N344" s="9"/>
      <c r="O344" s="9"/>
      <c r="P344" s="9"/>
      <c r="Q344" s="9"/>
      <c r="R344" s="9"/>
      <c r="S344" s="9"/>
      <c r="T344" s="9"/>
      <c r="U344" s="9"/>
      <c r="V344" s="9"/>
      <c r="W344" s="9"/>
      <c r="X344" s="9"/>
      <c r="Y344" s="9"/>
      <c r="Z344" s="9"/>
    </row>
    <row r="345" spans="1:26" ht="16.5" customHeight="1">
      <c r="A345" s="180"/>
      <c r="B345" s="180"/>
      <c r="C345" s="181"/>
      <c r="D345" s="9"/>
      <c r="E345" s="9"/>
      <c r="F345" s="9"/>
      <c r="G345" s="9"/>
      <c r="H345" s="9"/>
      <c r="I345" s="9"/>
      <c r="J345" s="9"/>
      <c r="K345" s="9"/>
      <c r="L345" s="9"/>
      <c r="M345" s="9"/>
      <c r="N345" s="9"/>
      <c r="O345" s="9"/>
      <c r="P345" s="9"/>
      <c r="Q345" s="9"/>
      <c r="R345" s="9"/>
      <c r="S345" s="9"/>
      <c r="T345" s="9"/>
      <c r="U345" s="9"/>
      <c r="V345" s="9"/>
      <c r="W345" s="9"/>
      <c r="X345" s="9"/>
      <c r="Y345" s="9"/>
      <c r="Z345" s="9"/>
    </row>
    <row r="346" spans="1:26" ht="16.5" customHeight="1">
      <c r="A346" s="180"/>
      <c r="B346" s="180"/>
      <c r="C346" s="181"/>
      <c r="D346" s="9"/>
      <c r="E346" s="9"/>
      <c r="F346" s="9"/>
      <c r="G346" s="9"/>
      <c r="H346" s="9"/>
      <c r="I346" s="9"/>
      <c r="J346" s="9"/>
      <c r="K346" s="9"/>
      <c r="L346" s="9"/>
      <c r="M346" s="9"/>
      <c r="N346" s="9"/>
      <c r="O346" s="9"/>
      <c r="P346" s="9"/>
      <c r="Q346" s="9"/>
      <c r="R346" s="9"/>
      <c r="S346" s="9"/>
      <c r="T346" s="9"/>
      <c r="U346" s="9"/>
      <c r="V346" s="9"/>
      <c r="W346" s="9"/>
      <c r="X346" s="9"/>
      <c r="Y346" s="9"/>
      <c r="Z346" s="9"/>
    </row>
    <row r="347" spans="1:26" ht="16.5" customHeight="1">
      <c r="A347" s="180"/>
      <c r="B347" s="180"/>
      <c r="C347" s="181"/>
      <c r="D347" s="9"/>
      <c r="E347" s="9"/>
      <c r="F347" s="9"/>
      <c r="G347" s="9"/>
      <c r="H347" s="9"/>
      <c r="I347" s="9"/>
      <c r="J347" s="9"/>
      <c r="K347" s="9"/>
      <c r="L347" s="9"/>
      <c r="M347" s="9"/>
      <c r="N347" s="9"/>
      <c r="O347" s="9"/>
      <c r="P347" s="9"/>
      <c r="Q347" s="9"/>
      <c r="R347" s="9"/>
      <c r="S347" s="9"/>
      <c r="T347" s="9"/>
      <c r="U347" s="9"/>
      <c r="V347" s="9"/>
      <c r="W347" s="9"/>
      <c r="X347" s="9"/>
      <c r="Y347" s="9"/>
      <c r="Z347" s="9"/>
    </row>
    <row r="348" spans="1:26" ht="16.5" customHeight="1">
      <c r="A348" s="180"/>
      <c r="B348" s="180"/>
      <c r="C348" s="181"/>
      <c r="D348" s="9"/>
      <c r="E348" s="9"/>
      <c r="F348" s="9"/>
      <c r="G348" s="9"/>
      <c r="H348" s="9"/>
      <c r="I348" s="9"/>
      <c r="J348" s="9"/>
      <c r="K348" s="9"/>
      <c r="L348" s="9"/>
      <c r="M348" s="9"/>
      <c r="N348" s="9"/>
      <c r="O348" s="9"/>
      <c r="P348" s="9"/>
      <c r="Q348" s="9"/>
      <c r="R348" s="9"/>
      <c r="S348" s="9"/>
      <c r="T348" s="9"/>
      <c r="U348" s="9"/>
      <c r="V348" s="9"/>
      <c r="W348" s="9"/>
      <c r="X348" s="9"/>
      <c r="Y348" s="9"/>
      <c r="Z348" s="9"/>
    </row>
    <row r="349" spans="1:26" ht="16.5" customHeight="1">
      <c r="A349" s="180"/>
      <c r="B349" s="180"/>
      <c r="C349" s="181"/>
      <c r="D349" s="9"/>
      <c r="E349" s="9"/>
      <c r="F349" s="9"/>
      <c r="G349" s="9"/>
      <c r="H349" s="9"/>
      <c r="I349" s="9"/>
      <c r="J349" s="9"/>
      <c r="K349" s="9"/>
      <c r="L349" s="9"/>
      <c r="M349" s="9"/>
      <c r="N349" s="9"/>
      <c r="O349" s="9"/>
      <c r="P349" s="9"/>
      <c r="Q349" s="9"/>
      <c r="R349" s="9"/>
      <c r="S349" s="9"/>
      <c r="T349" s="9"/>
      <c r="U349" s="9"/>
      <c r="V349" s="9"/>
      <c r="W349" s="9"/>
      <c r="X349" s="9"/>
      <c r="Y349" s="9"/>
      <c r="Z349" s="9"/>
    </row>
    <row r="350" spans="1:26" ht="16.5" customHeight="1">
      <c r="A350" s="180"/>
      <c r="B350" s="180"/>
      <c r="C350" s="181"/>
      <c r="D350" s="9"/>
      <c r="E350" s="9"/>
      <c r="F350" s="9"/>
      <c r="G350" s="9"/>
      <c r="H350" s="9"/>
      <c r="I350" s="9"/>
      <c r="J350" s="9"/>
      <c r="K350" s="9"/>
      <c r="L350" s="9"/>
      <c r="M350" s="9"/>
      <c r="N350" s="9"/>
      <c r="O350" s="9"/>
      <c r="P350" s="9"/>
      <c r="Q350" s="9"/>
      <c r="R350" s="9"/>
      <c r="S350" s="9"/>
      <c r="T350" s="9"/>
      <c r="U350" s="9"/>
      <c r="V350" s="9"/>
      <c r="W350" s="9"/>
      <c r="X350" s="9"/>
      <c r="Y350" s="9"/>
      <c r="Z350" s="9"/>
    </row>
    <row r="351" spans="1:26" ht="16.5" customHeight="1">
      <c r="A351" s="180"/>
      <c r="B351" s="180"/>
      <c r="C351" s="181"/>
      <c r="D351" s="9"/>
      <c r="E351" s="9"/>
      <c r="F351" s="9"/>
      <c r="G351" s="9"/>
      <c r="H351" s="9"/>
      <c r="I351" s="9"/>
      <c r="J351" s="9"/>
      <c r="K351" s="9"/>
      <c r="L351" s="9"/>
      <c r="M351" s="9"/>
      <c r="N351" s="9"/>
      <c r="O351" s="9"/>
      <c r="P351" s="9"/>
      <c r="Q351" s="9"/>
      <c r="R351" s="9"/>
      <c r="S351" s="9"/>
      <c r="T351" s="9"/>
      <c r="U351" s="9"/>
      <c r="V351" s="9"/>
      <c r="W351" s="9"/>
      <c r="X351" s="9"/>
      <c r="Y351" s="9"/>
      <c r="Z351" s="9"/>
    </row>
    <row r="352" spans="1:26" ht="16.5" customHeight="1">
      <c r="A352" s="180"/>
      <c r="B352" s="180"/>
      <c r="C352" s="181"/>
      <c r="D352" s="9"/>
      <c r="E352" s="9"/>
      <c r="F352" s="9"/>
      <c r="G352" s="9"/>
      <c r="H352" s="9"/>
      <c r="I352" s="9"/>
      <c r="J352" s="9"/>
      <c r="K352" s="9"/>
      <c r="L352" s="9"/>
      <c r="M352" s="9"/>
      <c r="N352" s="9"/>
      <c r="O352" s="9"/>
      <c r="P352" s="9"/>
      <c r="Q352" s="9"/>
      <c r="R352" s="9"/>
      <c r="S352" s="9"/>
      <c r="T352" s="9"/>
      <c r="U352" s="9"/>
      <c r="V352" s="9"/>
      <c r="W352" s="9"/>
      <c r="X352" s="9"/>
      <c r="Y352" s="9"/>
      <c r="Z352" s="9"/>
    </row>
    <row r="353" spans="1:26" ht="16.5" customHeight="1">
      <c r="A353" s="180"/>
      <c r="B353" s="180"/>
      <c r="C353" s="181"/>
      <c r="D353" s="9"/>
      <c r="E353" s="9"/>
      <c r="F353" s="9"/>
      <c r="G353" s="9"/>
      <c r="H353" s="9"/>
      <c r="I353" s="9"/>
      <c r="J353" s="9"/>
      <c r="K353" s="9"/>
      <c r="L353" s="9"/>
      <c r="M353" s="9"/>
      <c r="N353" s="9"/>
      <c r="O353" s="9"/>
      <c r="P353" s="9"/>
      <c r="Q353" s="9"/>
      <c r="R353" s="9"/>
      <c r="S353" s="9"/>
      <c r="T353" s="9"/>
      <c r="U353" s="9"/>
      <c r="V353" s="9"/>
      <c r="W353" s="9"/>
      <c r="X353" s="9"/>
      <c r="Y353" s="9"/>
      <c r="Z353" s="9"/>
    </row>
    <row r="354" spans="1:26" ht="16.5" customHeight="1">
      <c r="A354" s="180"/>
      <c r="B354" s="180"/>
      <c r="C354" s="181"/>
      <c r="D354" s="9"/>
      <c r="E354" s="9"/>
      <c r="F354" s="9"/>
      <c r="G354" s="9"/>
      <c r="H354" s="9"/>
      <c r="I354" s="9"/>
      <c r="J354" s="9"/>
      <c r="K354" s="9"/>
      <c r="L354" s="9"/>
      <c r="M354" s="9"/>
      <c r="N354" s="9"/>
      <c r="O354" s="9"/>
      <c r="P354" s="9"/>
      <c r="Q354" s="9"/>
      <c r="R354" s="9"/>
      <c r="S354" s="9"/>
      <c r="T354" s="9"/>
      <c r="U354" s="9"/>
      <c r="V354" s="9"/>
      <c r="W354" s="9"/>
      <c r="X354" s="9"/>
      <c r="Y354" s="9"/>
      <c r="Z354" s="9"/>
    </row>
    <row r="355" spans="1:26" ht="16.5" customHeight="1">
      <c r="A355" s="180"/>
      <c r="B355" s="180"/>
      <c r="C355" s="181"/>
      <c r="D355" s="9"/>
      <c r="E355" s="9"/>
      <c r="F355" s="9"/>
      <c r="G355" s="9"/>
      <c r="H355" s="9"/>
      <c r="I355" s="9"/>
      <c r="J355" s="9"/>
      <c r="K355" s="9"/>
      <c r="L355" s="9"/>
      <c r="M355" s="9"/>
      <c r="N355" s="9"/>
      <c r="O355" s="9"/>
      <c r="P355" s="9"/>
      <c r="Q355" s="9"/>
      <c r="R355" s="9"/>
      <c r="S355" s="9"/>
      <c r="T355" s="9"/>
      <c r="U355" s="9"/>
      <c r="V355" s="9"/>
      <c r="W355" s="9"/>
      <c r="X355" s="9"/>
      <c r="Y355" s="9"/>
      <c r="Z355" s="9"/>
    </row>
    <row r="356" spans="1:26" ht="16.5" customHeight="1">
      <c r="A356" s="180"/>
      <c r="B356" s="180"/>
      <c r="C356" s="181"/>
      <c r="D356" s="9"/>
      <c r="E356" s="9"/>
      <c r="F356" s="9"/>
      <c r="G356" s="9"/>
      <c r="H356" s="9"/>
      <c r="I356" s="9"/>
      <c r="J356" s="9"/>
      <c r="K356" s="9"/>
      <c r="L356" s="9"/>
      <c r="M356" s="9"/>
      <c r="N356" s="9"/>
      <c r="O356" s="9"/>
      <c r="P356" s="9"/>
      <c r="Q356" s="9"/>
      <c r="R356" s="9"/>
      <c r="S356" s="9"/>
      <c r="T356" s="9"/>
      <c r="U356" s="9"/>
      <c r="V356" s="9"/>
      <c r="W356" s="9"/>
      <c r="X356" s="9"/>
      <c r="Y356" s="9"/>
      <c r="Z356" s="9"/>
    </row>
    <row r="357" spans="1:26" ht="16.5" customHeight="1">
      <c r="A357" s="180"/>
      <c r="B357" s="180"/>
      <c r="C357" s="181"/>
      <c r="D357" s="9"/>
      <c r="E357" s="9"/>
      <c r="F357" s="9"/>
      <c r="G357" s="9"/>
      <c r="H357" s="9"/>
      <c r="I357" s="9"/>
      <c r="J357" s="9"/>
      <c r="K357" s="9"/>
      <c r="L357" s="9"/>
      <c r="M357" s="9"/>
      <c r="N357" s="9"/>
      <c r="O357" s="9"/>
      <c r="P357" s="9"/>
      <c r="Q357" s="9"/>
      <c r="R357" s="9"/>
      <c r="S357" s="9"/>
      <c r="T357" s="9"/>
      <c r="U357" s="9"/>
      <c r="V357" s="9"/>
      <c r="W357" s="9"/>
      <c r="X357" s="9"/>
      <c r="Y357" s="9"/>
      <c r="Z357" s="9"/>
    </row>
    <row r="358" spans="1:26" ht="16.5" customHeight="1">
      <c r="A358" s="180"/>
      <c r="B358" s="180"/>
      <c r="C358" s="181"/>
      <c r="D358" s="9"/>
      <c r="E358" s="9"/>
      <c r="F358" s="9"/>
      <c r="G358" s="9"/>
      <c r="H358" s="9"/>
      <c r="I358" s="9"/>
      <c r="J358" s="9"/>
      <c r="K358" s="9"/>
      <c r="L358" s="9"/>
      <c r="M358" s="9"/>
      <c r="N358" s="9"/>
      <c r="O358" s="9"/>
      <c r="P358" s="9"/>
      <c r="Q358" s="9"/>
      <c r="R358" s="9"/>
      <c r="S358" s="9"/>
      <c r="T358" s="9"/>
      <c r="U358" s="9"/>
      <c r="V358" s="9"/>
      <c r="W358" s="9"/>
      <c r="X358" s="9"/>
      <c r="Y358" s="9"/>
      <c r="Z358" s="9"/>
    </row>
    <row r="359" spans="1:26" ht="16.5" customHeight="1">
      <c r="A359" s="180"/>
      <c r="B359" s="180"/>
      <c r="C359" s="181"/>
      <c r="D359" s="9"/>
      <c r="E359" s="9"/>
      <c r="F359" s="9"/>
      <c r="G359" s="9"/>
      <c r="H359" s="9"/>
      <c r="I359" s="9"/>
      <c r="J359" s="9"/>
      <c r="K359" s="9"/>
      <c r="L359" s="9"/>
      <c r="M359" s="9"/>
      <c r="N359" s="9"/>
      <c r="O359" s="9"/>
      <c r="P359" s="9"/>
      <c r="Q359" s="9"/>
      <c r="R359" s="9"/>
      <c r="S359" s="9"/>
      <c r="T359" s="9"/>
      <c r="U359" s="9"/>
      <c r="V359" s="9"/>
      <c r="W359" s="9"/>
      <c r="X359" s="9"/>
      <c r="Y359" s="9"/>
      <c r="Z359" s="9"/>
    </row>
    <row r="360" spans="1:26" ht="16.5" customHeight="1">
      <c r="A360" s="180"/>
      <c r="B360" s="180"/>
      <c r="C360" s="181"/>
      <c r="D360" s="9"/>
      <c r="E360" s="9"/>
      <c r="F360" s="9"/>
      <c r="G360" s="9"/>
      <c r="H360" s="9"/>
      <c r="I360" s="9"/>
      <c r="J360" s="9"/>
      <c r="K360" s="9"/>
      <c r="L360" s="9"/>
      <c r="M360" s="9"/>
      <c r="N360" s="9"/>
      <c r="O360" s="9"/>
      <c r="P360" s="9"/>
      <c r="Q360" s="9"/>
      <c r="R360" s="9"/>
      <c r="S360" s="9"/>
      <c r="T360" s="9"/>
      <c r="U360" s="9"/>
      <c r="V360" s="9"/>
      <c r="W360" s="9"/>
      <c r="X360" s="9"/>
      <c r="Y360" s="9"/>
      <c r="Z360" s="9"/>
    </row>
    <row r="361" spans="1:26" ht="16.5" customHeight="1">
      <c r="A361" s="180"/>
      <c r="B361" s="180"/>
      <c r="C361" s="181"/>
      <c r="D361" s="9"/>
      <c r="E361" s="9"/>
      <c r="F361" s="9"/>
      <c r="G361" s="9"/>
      <c r="H361" s="9"/>
      <c r="I361" s="9"/>
      <c r="J361" s="9"/>
      <c r="K361" s="9"/>
      <c r="L361" s="9"/>
      <c r="M361" s="9"/>
      <c r="N361" s="9"/>
      <c r="O361" s="9"/>
      <c r="P361" s="9"/>
      <c r="Q361" s="9"/>
      <c r="R361" s="9"/>
      <c r="S361" s="9"/>
      <c r="T361" s="9"/>
      <c r="U361" s="9"/>
      <c r="V361" s="9"/>
      <c r="W361" s="9"/>
      <c r="X361" s="9"/>
      <c r="Y361" s="9"/>
      <c r="Z361" s="9"/>
    </row>
    <row r="362" spans="1:26" ht="16.5" customHeight="1">
      <c r="A362" s="180"/>
      <c r="B362" s="180"/>
      <c r="C362" s="181"/>
      <c r="D362" s="9"/>
      <c r="E362" s="9"/>
      <c r="F362" s="9"/>
      <c r="G362" s="9"/>
      <c r="H362" s="9"/>
      <c r="I362" s="9"/>
      <c r="J362" s="9"/>
      <c r="K362" s="9"/>
      <c r="L362" s="9"/>
      <c r="M362" s="9"/>
      <c r="N362" s="9"/>
      <c r="O362" s="9"/>
      <c r="P362" s="9"/>
      <c r="Q362" s="9"/>
      <c r="R362" s="9"/>
      <c r="S362" s="9"/>
      <c r="T362" s="9"/>
      <c r="U362" s="9"/>
      <c r="V362" s="9"/>
      <c r="W362" s="9"/>
      <c r="X362" s="9"/>
      <c r="Y362" s="9"/>
      <c r="Z362" s="9"/>
    </row>
    <row r="363" spans="1:26" ht="16.5" customHeight="1">
      <c r="A363" s="180"/>
      <c r="B363" s="180"/>
      <c r="C363" s="181"/>
      <c r="D363" s="9"/>
      <c r="E363" s="9"/>
      <c r="F363" s="9"/>
      <c r="G363" s="9"/>
      <c r="H363" s="9"/>
      <c r="I363" s="9"/>
      <c r="J363" s="9"/>
      <c r="K363" s="9"/>
      <c r="L363" s="9"/>
      <c r="M363" s="9"/>
      <c r="N363" s="9"/>
      <c r="O363" s="9"/>
      <c r="P363" s="9"/>
      <c r="Q363" s="9"/>
      <c r="R363" s="9"/>
      <c r="S363" s="9"/>
      <c r="T363" s="9"/>
      <c r="U363" s="9"/>
      <c r="V363" s="9"/>
      <c r="W363" s="9"/>
      <c r="X363" s="9"/>
      <c r="Y363" s="9"/>
      <c r="Z363" s="9"/>
    </row>
    <row r="364" spans="1:26" ht="16.5" customHeight="1">
      <c r="A364" s="180"/>
      <c r="B364" s="180"/>
      <c r="C364" s="181"/>
      <c r="D364" s="9"/>
      <c r="E364" s="9"/>
      <c r="F364" s="9"/>
      <c r="G364" s="9"/>
      <c r="H364" s="9"/>
      <c r="I364" s="9"/>
      <c r="J364" s="9"/>
      <c r="K364" s="9"/>
      <c r="L364" s="9"/>
      <c r="M364" s="9"/>
      <c r="N364" s="9"/>
      <c r="O364" s="9"/>
      <c r="P364" s="9"/>
      <c r="Q364" s="9"/>
      <c r="R364" s="9"/>
      <c r="S364" s="9"/>
      <c r="T364" s="9"/>
      <c r="U364" s="9"/>
      <c r="V364" s="9"/>
      <c r="W364" s="9"/>
      <c r="X364" s="9"/>
      <c r="Y364" s="9"/>
      <c r="Z364" s="9"/>
    </row>
    <row r="365" spans="1:26" ht="16.5" customHeight="1">
      <c r="A365" s="180"/>
      <c r="B365" s="180"/>
      <c r="C365" s="181"/>
      <c r="D365" s="9"/>
      <c r="E365" s="9"/>
      <c r="F365" s="9"/>
      <c r="G365" s="9"/>
      <c r="H365" s="9"/>
      <c r="I365" s="9"/>
      <c r="J365" s="9"/>
      <c r="K365" s="9"/>
      <c r="L365" s="9"/>
      <c r="M365" s="9"/>
      <c r="N365" s="9"/>
      <c r="O365" s="9"/>
      <c r="P365" s="9"/>
      <c r="Q365" s="9"/>
      <c r="R365" s="9"/>
      <c r="S365" s="9"/>
      <c r="T365" s="9"/>
      <c r="U365" s="9"/>
      <c r="V365" s="9"/>
      <c r="W365" s="9"/>
      <c r="X365" s="9"/>
      <c r="Y365" s="9"/>
      <c r="Z365" s="9"/>
    </row>
    <row r="366" spans="1:26" ht="16.5" customHeight="1">
      <c r="A366" s="180"/>
      <c r="B366" s="180"/>
      <c r="C366" s="181"/>
      <c r="D366" s="9"/>
      <c r="E366" s="9"/>
      <c r="F366" s="9"/>
      <c r="G366" s="9"/>
      <c r="H366" s="9"/>
      <c r="I366" s="9"/>
      <c r="J366" s="9"/>
      <c r="K366" s="9"/>
      <c r="L366" s="9"/>
      <c r="M366" s="9"/>
      <c r="N366" s="9"/>
      <c r="O366" s="9"/>
      <c r="P366" s="9"/>
      <c r="Q366" s="9"/>
      <c r="R366" s="9"/>
      <c r="S366" s="9"/>
      <c r="T366" s="9"/>
      <c r="U366" s="9"/>
      <c r="V366" s="9"/>
      <c r="W366" s="9"/>
      <c r="X366" s="9"/>
      <c r="Y366" s="9"/>
      <c r="Z366" s="9"/>
    </row>
    <row r="367" spans="1:26" ht="16.5" customHeight="1">
      <c r="A367" s="180"/>
      <c r="B367" s="180"/>
      <c r="C367" s="181"/>
      <c r="D367" s="9"/>
      <c r="E367" s="9"/>
      <c r="F367" s="9"/>
      <c r="G367" s="9"/>
      <c r="H367" s="9"/>
      <c r="I367" s="9"/>
      <c r="J367" s="9"/>
      <c r="K367" s="9"/>
      <c r="L367" s="9"/>
      <c r="M367" s="9"/>
      <c r="N367" s="9"/>
      <c r="O367" s="9"/>
      <c r="P367" s="9"/>
      <c r="Q367" s="9"/>
      <c r="R367" s="9"/>
      <c r="S367" s="9"/>
      <c r="T367" s="9"/>
      <c r="U367" s="9"/>
      <c r="V367" s="9"/>
      <c r="W367" s="9"/>
      <c r="X367" s="9"/>
      <c r="Y367" s="9"/>
      <c r="Z367" s="9"/>
    </row>
    <row r="368" spans="1:26" ht="16.5" customHeight="1">
      <c r="A368" s="180"/>
      <c r="B368" s="180"/>
      <c r="C368" s="181"/>
      <c r="D368" s="9"/>
      <c r="E368" s="9"/>
      <c r="F368" s="9"/>
      <c r="G368" s="9"/>
      <c r="H368" s="9"/>
      <c r="I368" s="9"/>
      <c r="J368" s="9"/>
      <c r="K368" s="9"/>
      <c r="L368" s="9"/>
      <c r="M368" s="9"/>
      <c r="N368" s="9"/>
      <c r="O368" s="9"/>
      <c r="P368" s="9"/>
      <c r="Q368" s="9"/>
      <c r="R368" s="9"/>
      <c r="S368" s="9"/>
      <c r="T368" s="9"/>
      <c r="U368" s="9"/>
      <c r="V368" s="9"/>
      <c r="W368" s="9"/>
      <c r="X368" s="9"/>
      <c r="Y368" s="9"/>
      <c r="Z368" s="9"/>
    </row>
    <row r="369" spans="1:26" ht="16.5" customHeight="1">
      <c r="A369" s="180"/>
      <c r="B369" s="180"/>
      <c r="C369" s="181"/>
      <c r="D369" s="9"/>
      <c r="E369" s="9"/>
      <c r="F369" s="9"/>
      <c r="G369" s="9"/>
      <c r="H369" s="9"/>
      <c r="I369" s="9"/>
      <c r="J369" s="9"/>
      <c r="K369" s="9"/>
      <c r="L369" s="9"/>
      <c r="M369" s="9"/>
      <c r="N369" s="9"/>
      <c r="O369" s="9"/>
      <c r="P369" s="9"/>
      <c r="Q369" s="9"/>
      <c r="R369" s="9"/>
      <c r="S369" s="9"/>
      <c r="T369" s="9"/>
      <c r="U369" s="9"/>
      <c r="V369" s="9"/>
      <c r="W369" s="9"/>
      <c r="X369" s="9"/>
      <c r="Y369" s="9"/>
      <c r="Z369" s="9"/>
    </row>
    <row r="370" spans="1:26" ht="16.5" customHeight="1">
      <c r="A370" s="180"/>
      <c r="B370" s="180"/>
      <c r="C370" s="181"/>
      <c r="D370" s="9"/>
      <c r="E370" s="9"/>
      <c r="F370" s="9"/>
      <c r="G370" s="9"/>
      <c r="H370" s="9"/>
      <c r="I370" s="9"/>
      <c r="J370" s="9"/>
      <c r="K370" s="9"/>
      <c r="L370" s="9"/>
      <c r="M370" s="9"/>
      <c r="N370" s="9"/>
      <c r="O370" s="9"/>
      <c r="P370" s="9"/>
      <c r="Q370" s="9"/>
      <c r="R370" s="9"/>
      <c r="S370" s="9"/>
      <c r="T370" s="9"/>
      <c r="U370" s="9"/>
      <c r="V370" s="9"/>
      <c r="W370" s="9"/>
      <c r="X370" s="9"/>
      <c r="Y370" s="9"/>
      <c r="Z370" s="9"/>
    </row>
    <row r="371" spans="1:26" ht="16.5" customHeight="1">
      <c r="A371" s="180"/>
      <c r="B371" s="180"/>
      <c r="C371" s="181"/>
      <c r="D371" s="9"/>
      <c r="E371" s="9"/>
      <c r="F371" s="9"/>
      <c r="G371" s="9"/>
      <c r="H371" s="9"/>
      <c r="I371" s="9"/>
      <c r="J371" s="9"/>
      <c r="K371" s="9"/>
      <c r="L371" s="9"/>
      <c r="M371" s="9"/>
      <c r="N371" s="9"/>
      <c r="O371" s="9"/>
      <c r="P371" s="9"/>
      <c r="Q371" s="9"/>
      <c r="R371" s="9"/>
      <c r="S371" s="9"/>
      <c r="T371" s="9"/>
      <c r="U371" s="9"/>
      <c r="V371" s="9"/>
      <c r="W371" s="9"/>
      <c r="X371" s="9"/>
      <c r="Y371" s="9"/>
      <c r="Z371" s="9"/>
    </row>
    <row r="372" spans="1:26" ht="16.5" customHeight="1">
      <c r="A372" s="180"/>
      <c r="B372" s="180"/>
      <c r="C372" s="181"/>
      <c r="D372" s="9"/>
      <c r="E372" s="9"/>
      <c r="F372" s="9"/>
      <c r="G372" s="9"/>
      <c r="H372" s="9"/>
      <c r="I372" s="9"/>
      <c r="J372" s="9"/>
      <c r="K372" s="9"/>
      <c r="L372" s="9"/>
      <c r="M372" s="9"/>
      <c r="N372" s="9"/>
      <c r="O372" s="9"/>
      <c r="P372" s="9"/>
      <c r="Q372" s="9"/>
      <c r="R372" s="9"/>
      <c r="S372" s="9"/>
      <c r="T372" s="9"/>
      <c r="U372" s="9"/>
      <c r="V372" s="9"/>
      <c r="W372" s="9"/>
      <c r="X372" s="9"/>
      <c r="Y372" s="9"/>
      <c r="Z372" s="9"/>
    </row>
    <row r="373" spans="1:26" ht="16.5" customHeight="1">
      <c r="A373" s="180"/>
      <c r="B373" s="180"/>
      <c r="C373" s="181"/>
      <c r="D373" s="9"/>
      <c r="E373" s="9"/>
      <c r="F373" s="9"/>
      <c r="G373" s="9"/>
      <c r="H373" s="9"/>
      <c r="I373" s="9"/>
      <c r="J373" s="9"/>
      <c r="K373" s="9"/>
      <c r="L373" s="9"/>
      <c r="M373" s="9"/>
      <c r="N373" s="9"/>
      <c r="O373" s="9"/>
      <c r="P373" s="9"/>
      <c r="Q373" s="9"/>
      <c r="R373" s="9"/>
      <c r="S373" s="9"/>
      <c r="T373" s="9"/>
      <c r="U373" s="9"/>
      <c r="V373" s="9"/>
      <c r="W373" s="9"/>
      <c r="X373" s="9"/>
      <c r="Y373" s="9"/>
      <c r="Z373" s="9"/>
    </row>
    <row r="374" spans="1:26" ht="16.5" customHeight="1">
      <c r="A374" s="180"/>
      <c r="B374" s="180"/>
      <c r="C374" s="181"/>
      <c r="D374" s="9"/>
      <c r="E374" s="9"/>
      <c r="F374" s="9"/>
      <c r="G374" s="9"/>
      <c r="H374" s="9"/>
      <c r="I374" s="9"/>
      <c r="J374" s="9"/>
      <c r="K374" s="9"/>
      <c r="L374" s="9"/>
      <c r="M374" s="9"/>
      <c r="N374" s="9"/>
      <c r="O374" s="9"/>
      <c r="P374" s="9"/>
      <c r="Q374" s="9"/>
      <c r="R374" s="9"/>
      <c r="S374" s="9"/>
      <c r="T374" s="9"/>
      <c r="U374" s="9"/>
      <c r="V374" s="9"/>
      <c r="W374" s="9"/>
      <c r="X374" s="9"/>
      <c r="Y374" s="9"/>
      <c r="Z374" s="9"/>
    </row>
    <row r="375" spans="1:26" ht="16.5" customHeight="1">
      <c r="A375" s="180"/>
      <c r="B375" s="180"/>
      <c r="C375" s="181"/>
      <c r="D375" s="9"/>
      <c r="E375" s="9"/>
      <c r="F375" s="9"/>
      <c r="G375" s="9"/>
      <c r="H375" s="9"/>
      <c r="I375" s="9"/>
      <c r="J375" s="9"/>
      <c r="K375" s="9"/>
      <c r="L375" s="9"/>
      <c r="M375" s="9"/>
      <c r="N375" s="9"/>
      <c r="O375" s="9"/>
      <c r="P375" s="9"/>
      <c r="Q375" s="9"/>
      <c r="R375" s="9"/>
      <c r="S375" s="9"/>
      <c r="T375" s="9"/>
      <c r="U375" s="9"/>
      <c r="V375" s="9"/>
      <c r="W375" s="9"/>
      <c r="X375" s="9"/>
      <c r="Y375" s="9"/>
      <c r="Z375" s="9"/>
    </row>
    <row r="376" spans="1:26" ht="16.5" customHeight="1">
      <c r="A376" s="180"/>
      <c r="B376" s="180"/>
      <c r="C376" s="181"/>
      <c r="D376" s="9"/>
      <c r="E376" s="9"/>
      <c r="F376" s="9"/>
      <c r="G376" s="9"/>
      <c r="H376" s="9"/>
      <c r="I376" s="9"/>
      <c r="J376" s="9"/>
      <c r="K376" s="9"/>
      <c r="L376" s="9"/>
      <c r="M376" s="9"/>
      <c r="N376" s="9"/>
      <c r="O376" s="9"/>
      <c r="P376" s="9"/>
      <c r="Q376" s="9"/>
      <c r="R376" s="9"/>
      <c r="S376" s="9"/>
      <c r="T376" s="9"/>
      <c r="U376" s="9"/>
      <c r="V376" s="9"/>
      <c r="W376" s="9"/>
      <c r="X376" s="9"/>
      <c r="Y376" s="9"/>
      <c r="Z376" s="9"/>
    </row>
    <row r="377" spans="1:26" ht="16.5" customHeight="1">
      <c r="A377" s="180"/>
      <c r="B377" s="180"/>
      <c r="C377" s="181"/>
      <c r="D377" s="9"/>
      <c r="E377" s="9"/>
      <c r="F377" s="9"/>
      <c r="G377" s="9"/>
      <c r="H377" s="9"/>
      <c r="I377" s="9"/>
      <c r="J377" s="9"/>
      <c r="K377" s="9"/>
      <c r="L377" s="9"/>
      <c r="M377" s="9"/>
      <c r="N377" s="9"/>
      <c r="O377" s="9"/>
      <c r="P377" s="9"/>
      <c r="Q377" s="9"/>
      <c r="R377" s="9"/>
      <c r="S377" s="9"/>
      <c r="T377" s="9"/>
      <c r="U377" s="9"/>
      <c r="V377" s="9"/>
      <c r="W377" s="9"/>
      <c r="X377" s="9"/>
      <c r="Y377" s="9"/>
      <c r="Z377" s="9"/>
    </row>
    <row r="378" spans="1:26" ht="16.5" customHeight="1">
      <c r="A378" s="180"/>
      <c r="B378" s="180"/>
      <c r="C378" s="181"/>
      <c r="D378" s="9"/>
      <c r="E378" s="9"/>
      <c r="F378" s="9"/>
      <c r="G378" s="9"/>
      <c r="H378" s="9"/>
      <c r="I378" s="9"/>
      <c r="J378" s="9"/>
      <c r="K378" s="9"/>
      <c r="L378" s="9"/>
      <c r="M378" s="9"/>
      <c r="N378" s="9"/>
      <c r="O378" s="9"/>
      <c r="P378" s="9"/>
      <c r="Q378" s="9"/>
      <c r="R378" s="9"/>
      <c r="S378" s="9"/>
      <c r="T378" s="9"/>
      <c r="U378" s="9"/>
      <c r="V378" s="9"/>
      <c r="W378" s="9"/>
      <c r="X378" s="9"/>
      <c r="Y378" s="9"/>
      <c r="Z378" s="9"/>
    </row>
    <row r="379" spans="1:26" ht="16.5" customHeight="1">
      <c r="A379" s="180"/>
      <c r="B379" s="180"/>
      <c r="C379" s="181"/>
      <c r="D379" s="9"/>
      <c r="E379" s="9"/>
      <c r="F379" s="9"/>
      <c r="G379" s="9"/>
      <c r="H379" s="9"/>
      <c r="I379" s="9"/>
      <c r="J379" s="9"/>
      <c r="K379" s="9"/>
      <c r="L379" s="9"/>
      <c r="M379" s="9"/>
      <c r="N379" s="9"/>
      <c r="O379" s="9"/>
      <c r="P379" s="9"/>
      <c r="Q379" s="9"/>
      <c r="R379" s="9"/>
      <c r="S379" s="9"/>
      <c r="T379" s="9"/>
      <c r="U379" s="9"/>
      <c r="V379" s="9"/>
      <c r="W379" s="9"/>
      <c r="X379" s="9"/>
      <c r="Y379" s="9"/>
      <c r="Z379" s="9"/>
    </row>
    <row r="380" spans="1:26" ht="16.5" customHeight="1">
      <c r="A380" s="180"/>
      <c r="B380" s="180"/>
      <c r="C380" s="181"/>
      <c r="D380" s="9"/>
      <c r="E380" s="9"/>
      <c r="F380" s="9"/>
      <c r="G380" s="9"/>
      <c r="H380" s="9"/>
      <c r="I380" s="9"/>
      <c r="J380" s="9"/>
      <c r="K380" s="9"/>
      <c r="L380" s="9"/>
      <c r="M380" s="9"/>
      <c r="N380" s="9"/>
      <c r="O380" s="9"/>
      <c r="P380" s="9"/>
      <c r="Q380" s="9"/>
      <c r="R380" s="9"/>
      <c r="S380" s="9"/>
      <c r="T380" s="9"/>
      <c r="U380" s="9"/>
      <c r="V380" s="9"/>
      <c r="W380" s="9"/>
      <c r="X380" s="9"/>
      <c r="Y380" s="9"/>
      <c r="Z380" s="9"/>
    </row>
    <row r="381" spans="1:26" ht="16.5" customHeight="1">
      <c r="A381" s="180"/>
      <c r="B381" s="180"/>
      <c r="C381" s="181"/>
      <c r="D381" s="9"/>
      <c r="E381" s="9"/>
      <c r="F381" s="9"/>
      <c r="G381" s="9"/>
      <c r="H381" s="9"/>
      <c r="I381" s="9"/>
      <c r="J381" s="9"/>
      <c r="K381" s="9"/>
      <c r="L381" s="9"/>
      <c r="M381" s="9"/>
      <c r="N381" s="9"/>
      <c r="O381" s="9"/>
      <c r="P381" s="9"/>
      <c r="Q381" s="9"/>
      <c r="R381" s="9"/>
      <c r="S381" s="9"/>
      <c r="T381" s="9"/>
      <c r="U381" s="9"/>
      <c r="V381" s="9"/>
      <c r="W381" s="9"/>
      <c r="X381" s="9"/>
      <c r="Y381" s="9"/>
      <c r="Z381" s="9"/>
    </row>
    <row r="382" spans="1:26" ht="16.5" customHeight="1">
      <c r="A382" s="180"/>
      <c r="B382" s="180"/>
      <c r="C382" s="181"/>
      <c r="D382" s="9"/>
      <c r="E382" s="9"/>
      <c r="F382" s="9"/>
      <c r="G382" s="9"/>
      <c r="H382" s="9"/>
      <c r="I382" s="9"/>
      <c r="J382" s="9"/>
      <c r="K382" s="9"/>
      <c r="L382" s="9"/>
      <c r="M382" s="9"/>
      <c r="N382" s="9"/>
      <c r="O382" s="9"/>
      <c r="P382" s="9"/>
      <c r="Q382" s="9"/>
      <c r="R382" s="9"/>
      <c r="S382" s="9"/>
      <c r="T382" s="9"/>
      <c r="U382" s="9"/>
      <c r="V382" s="9"/>
      <c r="W382" s="9"/>
      <c r="X382" s="9"/>
      <c r="Y382" s="9"/>
      <c r="Z382" s="9"/>
    </row>
    <row r="383" spans="1:26" ht="16.5" customHeight="1">
      <c r="A383" s="180"/>
      <c r="B383" s="180"/>
      <c r="C383" s="181"/>
      <c r="D383" s="9"/>
      <c r="E383" s="9"/>
      <c r="F383" s="9"/>
      <c r="G383" s="9"/>
      <c r="H383" s="9"/>
      <c r="I383" s="9"/>
      <c r="J383" s="9"/>
      <c r="K383" s="9"/>
      <c r="L383" s="9"/>
      <c r="M383" s="9"/>
      <c r="N383" s="9"/>
      <c r="O383" s="9"/>
      <c r="P383" s="9"/>
      <c r="Q383" s="9"/>
      <c r="R383" s="9"/>
      <c r="S383" s="9"/>
      <c r="T383" s="9"/>
      <c r="U383" s="9"/>
      <c r="V383" s="9"/>
      <c r="W383" s="9"/>
      <c r="X383" s="9"/>
      <c r="Y383" s="9"/>
      <c r="Z383" s="9"/>
    </row>
    <row r="384" spans="1:26" ht="16.5" customHeight="1">
      <c r="A384" s="180"/>
      <c r="B384" s="180"/>
      <c r="C384" s="181"/>
      <c r="D384" s="9"/>
      <c r="E384" s="9"/>
      <c r="F384" s="9"/>
      <c r="G384" s="9"/>
      <c r="H384" s="9"/>
      <c r="I384" s="9"/>
      <c r="J384" s="9"/>
      <c r="K384" s="9"/>
      <c r="L384" s="9"/>
      <c r="M384" s="9"/>
      <c r="N384" s="9"/>
      <c r="O384" s="9"/>
      <c r="P384" s="9"/>
      <c r="Q384" s="9"/>
      <c r="R384" s="9"/>
      <c r="S384" s="9"/>
      <c r="T384" s="9"/>
      <c r="U384" s="9"/>
      <c r="V384" s="9"/>
      <c r="W384" s="9"/>
      <c r="X384" s="9"/>
      <c r="Y384" s="9"/>
      <c r="Z384" s="9"/>
    </row>
    <row r="385" spans="1:26" ht="16.5" customHeight="1">
      <c r="A385" s="180"/>
      <c r="B385" s="180"/>
      <c r="C385" s="181"/>
      <c r="D385" s="9"/>
      <c r="E385" s="9"/>
      <c r="F385" s="9"/>
      <c r="G385" s="9"/>
      <c r="H385" s="9"/>
      <c r="I385" s="9"/>
      <c r="J385" s="9"/>
      <c r="K385" s="9"/>
      <c r="L385" s="9"/>
      <c r="M385" s="9"/>
      <c r="N385" s="9"/>
      <c r="O385" s="9"/>
      <c r="P385" s="9"/>
      <c r="Q385" s="9"/>
      <c r="R385" s="9"/>
      <c r="S385" s="9"/>
      <c r="T385" s="9"/>
      <c r="U385" s="9"/>
      <c r="V385" s="9"/>
      <c r="W385" s="9"/>
      <c r="X385" s="9"/>
      <c r="Y385" s="9"/>
      <c r="Z385" s="9"/>
    </row>
    <row r="386" spans="1:26" ht="16.5" customHeight="1">
      <c r="A386" s="180"/>
      <c r="B386" s="180"/>
      <c r="C386" s="181"/>
      <c r="D386" s="9"/>
      <c r="E386" s="9"/>
      <c r="F386" s="9"/>
      <c r="G386" s="9"/>
      <c r="H386" s="9"/>
      <c r="I386" s="9"/>
      <c r="J386" s="9"/>
      <c r="K386" s="9"/>
      <c r="L386" s="9"/>
      <c r="M386" s="9"/>
      <c r="N386" s="9"/>
      <c r="O386" s="9"/>
      <c r="P386" s="9"/>
      <c r="Q386" s="9"/>
      <c r="R386" s="9"/>
      <c r="S386" s="9"/>
      <c r="T386" s="9"/>
      <c r="U386" s="9"/>
      <c r="V386" s="9"/>
      <c r="W386" s="9"/>
      <c r="X386" s="9"/>
      <c r="Y386" s="9"/>
      <c r="Z386" s="9"/>
    </row>
    <row r="387" spans="1:26" ht="16.5" customHeight="1">
      <c r="A387" s="180"/>
      <c r="B387" s="180"/>
      <c r="C387" s="181"/>
      <c r="D387" s="9"/>
      <c r="E387" s="9"/>
      <c r="F387" s="9"/>
      <c r="G387" s="9"/>
      <c r="H387" s="9"/>
      <c r="I387" s="9"/>
      <c r="J387" s="9"/>
      <c r="K387" s="9"/>
      <c r="L387" s="9"/>
      <c r="M387" s="9"/>
      <c r="N387" s="9"/>
      <c r="O387" s="9"/>
      <c r="P387" s="9"/>
      <c r="Q387" s="9"/>
      <c r="R387" s="9"/>
      <c r="S387" s="9"/>
      <c r="T387" s="9"/>
      <c r="U387" s="9"/>
      <c r="V387" s="9"/>
      <c r="W387" s="9"/>
      <c r="X387" s="9"/>
      <c r="Y387" s="9"/>
      <c r="Z387" s="9"/>
    </row>
    <row r="388" spans="1:26" ht="16.5" customHeight="1">
      <c r="A388" s="180"/>
      <c r="B388" s="180"/>
      <c r="C388" s="181"/>
      <c r="D388" s="9"/>
      <c r="E388" s="9"/>
      <c r="F388" s="9"/>
      <c r="G388" s="9"/>
      <c r="H388" s="9"/>
      <c r="I388" s="9"/>
      <c r="J388" s="9"/>
      <c r="K388" s="9"/>
      <c r="L388" s="9"/>
      <c r="M388" s="9"/>
      <c r="N388" s="9"/>
      <c r="O388" s="9"/>
      <c r="P388" s="9"/>
      <c r="Q388" s="9"/>
      <c r="R388" s="9"/>
      <c r="S388" s="9"/>
      <c r="T388" s="9"/>
      <c r="U388" s="9"/>
      <c r="V388" s="9"/>
      <c r="W388" s="9"/>
      <c r="X388" s="9"/>
      <c r="Y388" s="9"/>
      <c r="Z388" s="9"/>
    </row>
    <row r="389" spans="1:26" ht="16.5" customHeight="1">
      <c r="A389" s="180"/>
      <c r="B389" s="180"/>
      <c r="C389" s="181"/>
      <c r="D389" s="9"/>
      <c r="E389" s="9"/>
      <c r="F389" s="9"/>
      <c r="G389" s="9"/>
      <c r="H389" s="9"/>
      <c r="I389" s="9"/>
      <c r="J389" s="9"/>
      <c r="K389" s="9"/>
      <c r="L389" s="9"/>
      <c r="M389" s="9"/>
      <c r="N389" s="9"/>
      <c r="O389" s="9"/>
      <c r="P389" s="9"/>
      <c r="Q389" s="9"/>
      <c r="R389" s="9"/>
      <c r="S389" s="9"/>
      <c r="T389" s="9"/>
      <c r="U389" s="9"/>
      <c r="V389" s="9"/>
      <c r="W389" s="9"/>
      <c r="X389" s="9"/>
      <c r="Y389" s="9"/>
      <c r="Z389" s="9"/>
    </row>
    <row r="390" spans="1:26" ht="16.5" customHeight="1">
      <c r="A390" s="180"/>
      <c r="B390" s="180"/>
      <c r="C390" s="181"/>
      <c r="D390" s="9"/>
      <c r="E390" s="9"/>
      <c r="F390" s="9"/>
      <c r="G390" s="9"/>
      <c r="H390" s="9"/>
      <c r="I390" s="9"/>
      <c r="J390" s="9"/>
      <c r="K390" s="9"/>
      <c r="L390" s="9"/>
      <c r="M390" s="9"/>
      <c r="N390" s="9"/>
      <c r="O390" s="9"/>
      <c r="P390" s="9"/>
      <c r="Q390" s="9"/>
      <c r="R390" s="9"/>
      <c r="S390" s="9"/>
      <c r="T390" s="9"/>
      <c r="U390" s="9"/>
      <c r="V390" s="9"/>
      <c r="W390" s="9"/>
      <c r="X390" s="9"/>
      <c r="Y390" s="9"/>
      <c r="Z390" s="9"/>
    </row>
    <row r="391" spans="1:26" ht="16.5" customHeight="1">
      <c r="A391" s="180"/>
      <c r="B391" s="180"/>
      <c r="C391" s="181"/>
      <c r="D391" s="9"/>
      <c r="E391" s="9"/>
      <c r="F391" s="9"/>
      <c r="G391" s="9"/>
      <c r="H391" s="9"/>
      <c r="I391" s="9"/>
      <c r="J391" s="9"/>
      <c r="K391" s="9"/>
      <c r="L391" s="9"/>
      <c r="M391" s="9"/>
      <c r="N391" s="9"/>
      <c r="O391" s="9"/>
      <c r="P391" s="9"/>
      <c r="Q391" s="9"/>
      <c r="R391" s="9"/>
      <c r="S391" s="9"/>
      <c r="T391" s="9"/>
      <c r="U391" s="9"/>
      <c r="V391" s="9"/>
      <c r="W391" s="9"/>
      <c r="X391" s="9"/>
      <c r="Y391" s="9"/>
      <c r="Z391" s="9"/>
    </row>
    <row r="392" spans="1:26" ht="16.5" customHeight="1">
      <c r="A392" s="180"/>
      <c r="B392" s="180"/>
      <c r="C392" s="181"/>
      <c r="D392" s="9"/>
      <c r="E392" s="9"/>
      <c r="F392" s="9"/>
      <c r="G392" s="9"/>
      <c r="H392" s="9"/>
      <c r="I392" s="9"/>
      <c r="J392" s="9"/>
      <c r="K392" s="9"/>
      <c r="L392" s="9"/>
      <c r="M392" s="9"/>
      <c r="N392" s="9"/>
      <c r="O392" s="9"/>
      <c r="P392" s="9"/>
      <c r="Q392" s="9"/>
      <c r="R392" s="9"/>
      <c r="S392" s="9"/>
      <c r="T392" s="9"/>
      <c r="U392" s="9"/>
      <c r="V392" s="9"/>
      <c r="W392" s="9"/>
      <c r="X392" s="9"/>
      <c r="Y392" s="9"/>
      <c r="Z392" s="9"/>
    </row>
    <row r="393" spans="1:26" ht="16.5" customHeight="1">
      <c r="A393" s="180"/>
      <c r="B393" s="180"/>
      <c r="C393" s="181"/>
      <c r="D393" s="9"/>
      <c r="E393" s="9"/>
      <c r="F393" s="9"/>
      <c r="G393" s="9"/>
      <c r="H393" s="9"/>
      <c r="I393" s="9"/>
      <c r="J393" s="9"/>
      <c r="K393" s="9"/>
      <c r="L393" s="9"/>
      <c r="M393" s="9"/>
      <c r="N393" s="9"/>
      <c r="O393" s="9"/>
      <c r="P393" s="9"/>
      <c r="Q393" s="9"/>
      <c r="R393" s="9"/>
      <c r="S393" s="9"/>
      <c r="T393" s="9"/>
      <c r="U393" s="9"/>
      <c r="V393" s="9"/>
      <c r="W393" s="9"/>
      <c r="X393" s="9"/>
      <c r="Y393" s="9"/>
      <c r="Z393" s="9"/>
    </row>
    <row r="394" spans="1:26" ht="16.5" customHeight="1">
      <c r="A394" s="180"/>
      <c r="B394" s="180"/>
      <c r="C394" s="181"/>
      <c r="D394" s="9"/>
      <c r="E394" s="9"/>
      <c r="F394" s="9"/>
      <c r="G394" s="9"/>
      <c r="H394" s="9"/>
      <c r="I394" s="9"/>
      <c r="J394" s="9"/>
      <c r="K394" s="9"/>
      <c r="L394" s="9"/>
      <c r="M394" s="9"/>
      <c r="N394" s="9"/>
      <c r="O394" s="9"/>
      <c r="P394" s="9"/>
      <c r="Q394" s="9"/>
      <c r="R394" s="9"/>
      <c r="S394" s="9"/>
      <c r="T394" s="9"/>
      <c r="U394" s="9"/>
      <c r="V394" s="9"/>
      <c r="W394" s="9"/>
      <c r="X394" s="9"/>
      <c r="Y394" s="9"/>
      <c r="Z394" s="9"/>
    </row>
    <row r="395" spans="1:26" ht="16.5" customHeight="1">
      <c r="A395" s="180"/>
      <c r="B395" s="180"/>
      <c r="C395" s="181"/>
      <c r="D395" s="9"/>
      <c r="E395" s="9"/>
      <c r="F395" s="9"/>
      <c r="G395" s="9"/>
      <c r="H395" s="9"/>
      <c r="I395" s="9"/>
      <c r="J395" s="9"/>
      <c r="K395" s="9"/>
      <c r="L395" s="9"/>
      <c r="M395" s="9"/>
      <c r="N395" s="9"/>
      <c r="O395" s="9"/>
      <c r="P395" s="9"/>
      <c r="Q395" s="9"/>
      <c r="R395" s="9"/>
      <c r="S395" s="9"/>
      <c r="T395" s="9"/>
      <c r="U395" s="9"/>
      <c r="V395" s="9"/>
      <c r="W395" s="9"/>
      <c r="X395" s="9"/>
      <c r="Y395" s="9"/>
      <c r="Z395" s="9"/>
    </row>
    <row r="396" spans="1:26" ht="16.5" customHeight="1">
      <c r="A396" s="180"/>
      <c r="B396" s="180"/>
      <c r="C396" s="181"/>
      <c r="D396" s="9"/>
      <c r="E396" s="9"/>
      <c r="F396" s="9"/>
      <c r="G396" s="9"/>
      <c r="H396" s="9"/>
      <c r="I396" s="9"/>
      <c r="J396" s="9"/>
      <c r="K396" s="9"/>
      <c r="L396" s="9"/>
      <c r="M396" s="9"/>
      <c r="N396" s="9"/>
      <c r="O396" s="9"/>
      <c r="P396" s="9"/>
      <c r="Q396" s="9"/>
      <c r="R396" s="9"/>
      <c r="S396" s="9"/>
      <c r="T396" s="9"/>
      <c r="U396" s="9"/>
      <c r="V396" s="9"/>
      <c r="W396" s="9"/>
      <c r="X396" s="9"/>
      <c r="Y396" s="9"/>
      <c r="Z396" s="9"/>
    </row>
    <row r="397" spans="1:26" ht="16.5" customHeight="1">
      <c r="A397" s="180"/>
      <c r="B397" s="180"/>
      <c r="C397" s="181"/>
      <c r="D397" s="9"/>
      <c r="E397" s="9"/>
      <c r="F397" s="9"/>
      <c r="G397" s="9"/>
      <c r="H397" s="9"/>
      <c r="I397" s="9"/>
      <c r="J397" s="9"/>
      <c r="K397" s="9"/>
      <c r="L397" s="9"/>
      <c r="M397" s="9"/>
      <c r="N397" s="9"/>
      <c r="O397" s="9"/>
      <c r="P397" s="9"/>
      <c r="Q397" s="9"/>
      <c r="R397" s="9"/>
      <c r="S397" s="9"/>
      <c r="T397" s="9"/>
      <c r="U397" s="9"/>
      <c r="V397" s="9"/>
      <c r="W397" s="9"/>
      <c r="X397" s="9"/>
      <c r="Y397" s="9"/>
      <c r="Z397" s="9"/>
    </row>
    <row r="398" spans="1:26" ht="16.5" customHeight="1">
      <c r="A398" s="180"/>
      <c r="B398" s="180"/>
      <c r="C398" s="181"/>
      <c r="D398" s="9"/>
      <c r="E398" s="9"/>
      <c r="F398" s="9"/>
      <c r="G398" s="9"/>
      <c r="H398" s="9"/>
      <c r="I398" s="9"/>
      <c r="J398" s="9"/>
      <c r="K398" s="9"/>
      <c r="L398" s="9"/>
      <c r="M398" s="9"/>
      <c r="N398" s="9"/>
      <c r="O398" s="9"/>
      <c r="P398" s="9"/>
      <c r="Q398" s="9"/>
      <c r="R398" s="9"/>
      <c r="S398" s="9"/>
      <c r="T398" s="9"/>
      <c r="U398" s="9"/>
      <c r="V398" s="9"/>
      <c r="W398" s="9"/>
      <c r="X398" s="9"/>
      <c r="Y398" s="9"/>
      <c r="Z398" s="9"/>
    </row>
    <row r="399" spans="1:26" ht="16.5" customHeight="1">
      <c r="A399" s="180"/>
      <c r="B399" s="180"/>
      <c r="C399" s="181"/>
      <c r="D399" s="9"/>
      <c r="E399" s="9"/>
      <c r="F399" s="9"/>
      <c r="G399" s="9"/>
      <c r="H399" s="9"/>
      <c r="I399" s="9"/>
      <c r="J399" s="9"/>
      <c r="K399" s="9"/>
      <c r="L399" s="9"/>
      <c r="M399" s="9"/>
      <c r="N399" s="9"/>
      <c r="O399" s="9"/>
      <c r="P399" s="9"/>
      <c r="Q399" s="9"/>
      <c r="R399" s="9"/>
      <c r="S399" s="9"/>
      <c r="T399" s="9"/>
      <c r="U399" s="9"/>
      <c r="V399" s="9"/>
      <c r="W399" s="9"/>
      <c r="X399" s="9"/>
      <c r="Y399" s="9"/>
      <c r="Z399" s="9"/>
    </row>
    <row r="400" spans="1:26" ht="16.5" customHeight="1">
      <c r="A400" s="180"/>
      <c r="B400" s="180"/>
      <c r="C400" s="181"/>
      <c r="D400" s="9"/>
      <c r="E400" s="9"/>
      <c r="F400" s="9"/>
      <c r="G400" s="9"/>
      <c r="H400" s="9"/>
      <c r="I400" s="9"/>
      <c r="J400" s="9"/>
      <c r="K400" s="9"/>
      <c r="L400" s="9"/>
      <c r="M400" s="9"/>
      <c r="N400" s="9"/>
      <c r="O400" s="9"/>
      <c r="P400" s="9"/>
      <c r="Q400" s="9"/>
      <c r="R400" s="9"/>
      <c r="S400" s="9"/>
      <c r="T400" s="9"/>
      <c r="U400" s="9"/>
      <c r="V400" s="9"/>
      <c r="W400" s="9"/>
      <c r="X400" s="9"/>
      <c r="Y400" s="9"/>
      <c r="Z400" s="9"/>
    </row>
    <row r="401" spans="1:26" ht="16.5" customHeight="1">
      <c r="A401" s="180"/>
      <c r="B401" s="180"/>
      <c r="C401" s="181"/>
      <c r="D401" s="9"/>
      <c r="E401" s="9"/>
      <c r="F401" s="9"/>
      <c r="G401" s="9"/>
      <c r="H401" s="9"/>
      <c r="I401" s="9"/>
      <c r="J401" s="9"/>
      <c r="K401" s="9"/>
      <c r="L401" s="9"/>
      <c r="M401" s="9"/>
      <c r="N401" s="9"/>
      <c r="O401" s="9"/>
      <c r="P401" s="9"/>
      <c r="Q401" s="9"/>
      <c r="R401" s="9"/>
      <c r="S401" s="9"/>
      <c r="T401" s="9"/>
      <c r="U401" s="9"/>
      <c r="V401" s="9"/>
      <c r="W401" s="9"/>
      <c r="X401" s="9"/>
      <c r="Y401" s="9"/>
      <c r="Z401" s="9"/>
    </row>
    <row r="402" spans="1:26" ht="16.5" customHeight="1">
      <c r="A402" s="180"/>
      <c r="B402" s="180"/>
      <c r="C402" s="181"/>
      <c r="D402" s="9"/>
      <c r="E402" s="9"/>
      <c r="F402" s="9"/>
      <c r="G402" s="9"/>
      <c r="H402" s="9"/>
      <c r="I402" s="9"/>
      <c r="J402" s="9"/>
      <c r="K402" s="9"/>
      <c r="L402" s="9"/>
      <c r="M402" s="9"/>
      <c r="N402" s="9"/>
      <c r="O402" s="9"/>
      <c r="P402" s="9"/>
      <c r="Q402" s="9"/>
      <c r="R402" s="9"/>
      <c r="S402" s="9"/>
      <c r="T402" s="9"/>
      <c r="U402" s="9"/>
      <c r="V402" s="9"/>
      <c r="W402" s="9"/>
      <c r="X402" s="9"/>
      <c r="Y402" s="9"/>
      <c r="Z402" s="9"/>
    </row>
    <row r="403" spans="1:26" ht="16.5" customHeight="1">
      <c r="A403" s="180"/>
      <c r="B403" s="180"/>
      <c r="C403" s="181"/>
      <c r="D403" s="9"/>
      <c r="E403" s="9"/>
      <c r="F403" s="9"/>
      <c r="G403" s="9"/>
      <c r="H403" s="9"/>
      <c r="I403" s="9"/>
      <c r="J403" s="9"/>
      <c r="K403" s="9"/>
      <c r="L403" s="9"/>
      <c r="M403" s="9"/>
      <c r="N403" s="9"/>
      <c r="O403" s="9"/>
      <c r="P403" s="9"/>
      <c r="Q403" s="9"/>
      <c r="R403" s="9"/>
      <c r="S403" s="9"/>
      <c r="T403" s="9"/>
      <c r="U403" s="9"/>
      <c r="V403" s="9"/>
      <c r="W403" s="9"/>
      <c r="X403" s="9"/>
      <c r="Y403" s="9"/>
      <c r="Z403" s="9"/>
    </row>
    <row r="404" spans="1:26" ht="16.5" customHeight="1">
      <c r="A404" s="180"/>
      <c r="B404" s="180"/>
      <c r="C404" s="181"/>
      <c r="D404" s="9"/>
      <c r="E404" s="9"/>
      <c r="F404" s="9"/>
      <c r="G404" s="9"/>
      <c r="H404" s="9"/>
      <c r="I404" s="9"/>
      <c r="J404" s="9"/>
      <c r="K404" s="9"/>
      <c r="L404" s="9"/>
      <c r="M404" s="9"/>
      <c r="N404" s="9"/>
      <c r="O404" s="9"/>
      <c r="P404" s="9"/>
      <c r="Q404" s="9"/>
      <c r="R404" s="9"/>
      <c r="S404" s="9"/>
      <c r="T404" s="9"/>
      <c r="U404" s="9"/>
      <c r="V404" s="9"/>
      <c r="W404" s="9"/>
      <c r="X404" s="9"/>
      <c r="Y404" s="9"/>
      <c r="Z404" s="9"/>
    </row>
    <row r="405" spans="1:26" ht="16.5" customHeight="1">
      <c r="A405" s="180"/>
      <c r="B405" s="180"/>
      <c r="C405" s="181"/>
      <c r="D405" s="9"/>
      <c r="E405" s="9"/>
      <c r="F405" s="9"/>
      <c r="G405" s="9"/>
      <c r="H405" s="9"/>
      <c r="I405" s="9"/>
      <c r="J405" s="9"/>
      <c r="K405" s="9"/>
      <c r="L405" s="9"/>
      <c r="M405" s="9"/>
      <c r="N405" s="9"/>
      <c r="O405" s="9"/>
      <c r="P405" s="9"/>
      <c r="Q405" s="9"/>
      <c r="R405" s="9"/>
      <c r="S405" s="9"/>
      <c r="T405" s="9"/>
      <c r="U405" s="9"/>
      <c r="V405" s="9"/>
      <c r="W405" s="9"/>
      <c r="X405" s="9"/>
      <c r="Y405" s="9"/>
      <c r="Z405" s="9"/>
    </row>
    <row r="406" spans="1:26" ht="16.5" customHeight="1">
      <c r="A406" s="180"/>
      <c r="B406" s="180"/>
      <c r="C406" s="181"/>
      <c r="D406" s="9"/>
      <c r="E406" s="9"/>
      <c r="F406" s="9"/>
      <c r="G406" s="9"/>
      <c r="H406" s="9"/>
      <c r="I406" s="9"/>
      <c r="J406" s="9"/>
      <c r="K406" s="9"/>
      <c r="L406" s="9"/>
      <c r="M406" s="9"/>
      <c r="N406" s="9"/>
      <c r="O406" s="9"/>
      <c r="P406" s="9"/>
      <c r="Q406" s="9"/>
      <c r="R406" s="9"/>
      <c r="S406" s="9"/>
      <c r="T406" s="9"/>
      <c r="U406" s="9"/>
      <c r="V406" s="9"/>
      <c r="W406" s="9"/>
      <c r="X406" s="9"/>
      <c r="Y406" s="9"/>
      <c r="Z406" s="9"/>
    </row>
    <row r="407" spans="1:26" ht="16.5" customHeight="1">
      <c r="A407" s="180"/>
      <c r="B407" s="180"/>
      <c r="C407" s="181"/>
      <c r="D407" s="9"/>
      <c r="E407" s="9"/>
      <c r="F407" s="9"/>
      <c r="G407" s="9"/>
      <c r="H407" s="9"/>
      <c r="I407" s="9"/>
      <c r="J407" s="9"/>
      <c r="K407" s="9"/>
      <c r="L407" s="9"/>
      <c r="M407" s="9"/>
      <c r="N407" s="9"/>
      <c r="O407" s="9"/>
      <c r="P407" s="9"/>
      <c r="Q407" s="9"/>
      <c r="R407" s="9"/>
      <c r="S407" s="9"/>
      <c r="T407" s="9"/>
      <c r="U407" s="9"/>
      <c r="V407" s="9"/>
      <c r="W407" s="9"/>
      <c r="X407" s="9"/>
      <c r="Y407" s="9"/>
      <c r="Z407" s="9"/>
    </row>
    <row r="408" spans="1:26" ht="16.5" customHeight="1">
      <c r="A408" s="180"/>
      <c r="B408" s="180"/>
      <c r="C408" s="181"/>
      <c r="D408" s="9"/>
      <c r="E408" s="9"/>
      <c r="F408" s="9"/>
      <c r="G408" s="9"/>
      <c r="H408" s="9"/>
      <c r="I408" s="9"/>
      <c r="J408" s="9"/>
      <c r="K408" s="9"/>
      <c r="L408" s="9"/>
      <c r="M408" s="9"/>
      <c r="N408" s="9"/>
      <c r="O408" s="9"/>
      <c r="P408" s="9"/>
      <c r="Q408" s="9"/>
      <c r="R408" s="9"/>
      <c r="S408" s="9"/>
      <c r="T408" s="9"/>
      <c r="U408" s="9"/>
      <c r="V408" s="9"/>
      <c r="W408" s="9"/>
      <c r="X408" s="9"/>
      <c r="Y408" s="9"/>
      <c r="Z408" s="9"/>
    </row>
    <row r="409" spans="1:26" ht="16.5" customHeight="1">
      <c r="A409" s="180"/>
      <c r="B409" s="180"/>
      <c r="C409" s="181"/>
      <c r="D409" s="9"/>
      <c r="E409" s="9"/>
      <c r="F409" s="9"/>
      <c r="G409" s="9"/>
      <c r="H409" s="9"/>
      <c r="I409" s="9"/>
      <c r="J409" s="9"/>
      <c r="K409" s="9"/>
      <c r="L409" s="9"/>
      <c r="M409" s="9"/>
      <c r="N409" s="9"/>
      <c r="O409" s="9"/>
      <c r="P409" s="9"/>
      <c r="Q409" s="9"/>
      <c r="R409" s="9"/>
      <c r="S409" s="9"/>
      <c r="T409" s="9"/>
      <c r="U409" s="9"/>
      <c r="V409" s="9"/>
      <c r="W409" s="9"/>
      <c r="X409" s="9"/>
      <c r="Y409" s="9"/>
      <c r="Z409" s="9"/>
    </row>
    <row r="410" spans="1:26" ht="16.5" customHeight="1">
      <c r="A410" s="180"/>
      <c r="B410" s="180"/>
      <c r="C410" s="181"/>
      <c r="D410" s="9"/>
      <c r="E410" s="9"/>
      <c r="F410" s="9"/>
      <c r="G410" s="9"/>
      <c r="H410" s="9"/>
      <c r="I410" s="9"/>
      <c r="J410" s="9"/>
      <c r="K410" s="9"/>
      <c r="L410" s="9"/>
      <c r="M410" s="9"/>
      <c r="N410" s="9"/>
      <c r="O410" s="9"/>
      <c r="P410" s="9"/>
      <c r="Q410" s="9"/>
      <c r="R410" s="9"/>
      <c r="S410" s="9"/>
      <c r="T410" s="9"/>
      <c r="U410" s="9"/>
      <c r="V410" s="9"/>
      <c r="W410" s="9"/>
      <c r="X410" s="9"/>
      <c r="Y410" s="9"/>
      <c r="Z410" s="9"/>
    </row>
    <row r="411" spans="1:26" ht="16.5" customHeight="1">
      <c r="A411" s="180"/>
      <c r="B411" s="180"/>
      <c r="C411" s="181"/>
      <c r="D411" s="9"/>
      <c r="E411" s="9"/>
      <c r="F411" s="9"/>
      <c r="G411" s="9"/>
      <c r="H411" s="9"/>
      <c r="I411" s="9"/>
      <c r="J411" s="9"/>
      <c r="K411" s="9"/>
      <c r="L411" s="9"/>
      <c r="M411" s="9"/>
      <c r="N411" s="9"/>
      <c r="O411" s="9"/>
      <c r="P411" s="9"/>
      <c r="Q411" s="9"/>
      <c r="R411" s="9"/>
      <c r="S411" s="9"/>
      <c r="T411" s="9"/>
      <c r="U411" s="9"/>
      <c r="V411" s="9"/>
      <c r="W411" s="9"/>
      <c r="X411" s="9"/>
      <c r="Y411" s="9"/>
      <c r="Z411" s="9"/>
    </row>
    <row r="412" spans="1:26" ht="16.5" customHeight="1">
      <c r="A412" s="180"/>
      <c r="B412" s="180"/>
      <c r="C412" s="181"/>
      <c r="D412" s="9"/>
      <c r="E412" s="9"/>
      <c r="F412" s="9"/>
      <c r="G412" s="9"/>
      <c r="H412" s="9"/>
      <c r="I412" s="9"/>
      <c r="J412" s="9"/>
      <c r="K412" s="9"/>
      <c r="L412" s="9"/>
      <c r="M412" s="9"/>
      <c r="N412" s="9"/>
      <c r="O412" s="9"/>
      <c r="P412" s="9"/>
      <c r="Q412" s="9"/>
      <c r="R412" s="9"/>
      <c r="S412" s="9"/>
      <c r="T412" s="9"/>
      <c r="U412" s="9"/>
      <c r="V412" s="9"/>
      <c r="W412" s="9"/>
      <c r="X412" s="9"/>
      <c r="Y412" s="9"/>
      <c r="Z412" s="9"/>
    </row>
    <row r="413" spans="1:26" ht="16.5" customHeight="1">
      <c r="A413" s="180"/>
      <c r="B413" s="180"/>
      <c r="C413" s="181"/>
      <c r="D413" s="9"/>
      <c r="E413" s="9"/>
      <c r="F413" s="9"/>
      <c r="G413" s="9"/>
      <c r="H413" s="9"/>
      <c r="I413" s="9"/>
      <c r="J413" s="9"/>
      <c r="K413" s="9"/>
      <c r="L413" s="9"/>
      <c r="M413" s="9"/>
      <c r="N413" s="9"/>
      <c r="O413" s="9"/>
      <c r="P413" s="9"/>
      <c r="Q413" s="9"/>
      <c r="R413" s="9"/>
      <c r="S413" s="9"/>
      <c r="T413" s="9"/>
      <c r="U413" s="9"/>
      <c r="V413" s="9"/>
      <c r="W413" s="9"/>
      <c r="X413" s="9"/>
      <c r="Y413" s="9"/>
      <c r="Z413" s="9"/>
    </row>
    <row r="414" spans="1:26" ht="16.5" customHeight="1">
      <c r="A414" s="180"/>
      <c r="B414" s="180"/>
      <c r="C414" s="181"/>
      <c r="D414" s="9"/>
      <c r="E414" s="9"/>
      <c r="F414" s="9"/>
      <c r="G414" s="9"/>
      <c r="H414" s="9"/>
      <c r="I414" s="9"/>
      <c r="J414" s="9"/>
      <c r="K414" s="9"/>
      <c r="L414" s="9"/>
      <c r="M414" s="9"/>
      <c r="N414" s="9"/>
      <c r="O414" s="9"/>
      <c r="P414" s="9"/>
      <c r="Q414" s="9"/>
      <c r="R414" s="9"/>
      <c r="S414" s="9"/>
      <c r="T414" s="9"/>
      <c r="U414" s="9"/>
      <c r="V414" s="9"/>
      <c r="W414" s="9"/>
      <c r="X414" s="9"/>
      <c r="Y414" s="9"/>
      <c r="Z414" s="9"/>
    </row>
    <row r="415" spans="1:26" ht="16.5" customHeight="1">
      <c r="A415" s="180"/>
      <c r="B415" s="180"/>
      <c r="C415" s="181"/>
      <c r="D415" s="9"/>
      <c r="E415" s="9"/>
      <c r="F415" s="9"/>
      <c r="G415" s="9"/>
      <c r="H415" s="9"/>
      <c r="I415" s="9"/>
      <c r="J415" s="9"/>
      <c r="K415" s="9"/>
      <c r="L415" s="9"/>
      <c r="M415" s="9"/>
      <c r="N415" s="9"/>
      <c r="O415" s="9"/>
      <c r="P415" s="9"/>
      <c r="Q415" s="9"/>
      <c r="R415" s="9"/>
      <c r="S415" s="9"/>
      <c r="T415" s="9"/>
      <c r="U415" s="9"/>
      <c r="V415" s="9"/>
      <c r="W415" s="9"/>
      <c r="X415" s="9"/>
      <c r="Y415" s="9"/>
      <c r="Z415" s="9"/>
    </row>
    <row r="416" spans="1:26" ht="16.5" customHeight="1">
      <c r="A416" s="180"/>
      <c r="B416" s="180"/>
      <c r="C416" s="181"/>
      <c r="D416" s="9"/>
      <c r="E416" s="9"/>
      <c r="F416" s="9"/>
      <c r="G416" s="9"/>
      <c r="H416" s="9"/>
      <c r="I416" s="9"/>
      <c r="J416" s="9"/>
      <c r="K416" s="9"/>
      <c r="L416" s="9"/>
      <c r="M416" s="9"/>
      <c r="N416" s="9"/>
      <c r="O416" s="9"/>
      <c r="P416" s="9"/>
      <c r="Q416" s="9"/>
      <c r="R416" s="9"/>
      <c r="S416" s="9"/>
      <c r="T416" s="9"/>
      <c r="U416" s="9"/>
      <c r="V416" s="9"/>
      <c r="W416" s="9"/>
      <c r="X416" s="9"/>
      <c r="Y416" s="9"/>
      <c r="Z416" s="9"/>
    </row>
    <row r="417" spans="1:26" ht="16.5" customHeight="1">
      <c r="A417" s="180"/>
      <c r="B417" s="180"/>
      <c r="C417" s="181"/>
      <c r="D417" s="9"/>
      <c r="E417" s="9"/>
      <c r="F417" s="9"/>
      <c r="G417" s="9"/>
      <c r="H417" s="9"/>
      <c r="I417" s="9"/>
      <c r="J417" s="9"/>
      <c r="K417" s="9"/>
      <c r="L417" s="9"/>
      <c r="M417" s="9"/>
      <c r="N417" s="9"/>
      <c r="O417" s="9"/>
      <c r="P417" s="9"/>
      <c r="Q417" s="9"/>
      <c r="R417" s="9"/>
      <c r="S417" s="9"/>
      <c r="T417" s="9"/>
      <c r="U417" s="9"/>
      <c r="V417" s="9"/>
      <c r="W417" s="9"/>
      <c r="X417" s="9"/>
      <c r="Y417" s="9"/>
      <c r="Z417" s="9"/>
    </row>
    <row r="418" spans="1:26" ht="16.5" customHeight="1">
      <c r="A418" s="180"/>
      <c r="B418" s="180"/>
      <c r="C418" s="181"/>
      <c r="D418" s="9"/>
      <c r="E418" s="9"/>
      <c r="F418" s="9"/>
      <c r="G418" s="9"/>
      <c r="H418" s="9"/>
      <c r="I418" s="9"/>
      <c r="J418" s="9"/>
      <c r="K418" s="9"/>
      <c r="L418" s="9"/>
      <c r="M418" s="9"/>
      <c r="N418" s="9"/>
      <c r="O418" s="9"/>
      <c r="P418" s="9"/>
      <c r="Q418" s="9"/>
      <c r="R418" s="9"/>
      <c r="S418" s="9"/>
      <c r="T418" s="9"/>
      <c r="U418" s="9"/>
      <c r="V418" s="9"/>
      <c r="W418" s="9"/>
      <c r="X418" s="9"/>
      <c r="Y418" s="9"/>
      <c r="Z418" s="9"/>
    </row>
    <row r="419" spans="1:26" ht="16.5" customHeight="1">
      <c r="A419" s="180"/>
      <c r="B419" s="180"/>
      <c r="C419" s="181"/>
      <c r="D419" s="9"/>
      <c r="E419" s="9"/>
      <c r="F419" s="9"/>
      <c r="G419" s="9"/>
      <c r="H419" s="9"/>
      <c r="I419" s="9"/>
      <c r="J419" s="9"/>
      <c r="K419" s="9"/>
      <c r="L419" s="9"/>
      <c r="M419" s="9"/>
      <c r="N419" s="9"/>
      <c r="O419" s="9"/>
      <c r="P419" s="9"/>
      <c r="Q419" s="9"/>
      <c r="R419" s="9"/>
      <c r="S419" s="9"/>
      <c r="T419" s="9"/>
      <c r="U419" s="9"/>
      <c r="V419" s="9"/>
      <c r="W419" s="9"/>
      <c r="X419" s="9"/>
      <c r="Y419" s="9"/>
      <c r="Z419" s="9"/>
    </row>
    <row r="420" spans="1:26" ht="16.5" customHeight="1">
      <c r="A420" s="180"/>
      <c r="B420" s="180"/>
      <c r="C420" s="181"/>
      <c r="D420" s="9"/>
      <c r="E420" s="9"/>
      <c r="F420" s="9"/>
      <c r="G420" s="9"/>
      <c r="H420" s="9"/>
      <c r="I420" s="9"/>
      <c r="J420" s="9"/>
      <c r="K420" s="9"/>
      <c r="L420" s="9"/>
      <c r="M420" s="9"/>
      <c r="N420" s="9"/>
      <c r="O420" s="9"/>
      <c r="P420" s="9"/>
      <c r="Q420" s="9"/>
      <c r="R420" s="9"/>
      <c r="S420" s="9"/>
      <c r="T420" s="9"/>
      <c r="U420" s="9"/>
      <c r="V420" s="9"/>
      <c r="W420" s="9"/>
      <c r="X420" s="9"/>
      <c r="Y420" s="9"/>
      <c r="Z420" s="9"/>
    </row>
    <row r="421" spans="1:26" ht="16.5" customHeight="1">
      <c r="A421" s="180"/>
      <c r="B421" s="180"/>
      <c r="C421" s="181"/>
      <c r="D421" s="9"/>
      <c r="E421" s="9"/>
      <c r="F421" s="9"/>
      <c r="G421" s="9"/>
      <c r="H421" s="9"/>
      <c r="I421" s="9"/>
      <c r="J421" s="9"/>
      <c r="K421" s="9"/>
      <c r="L421" s="9"/>
      <c r="M421" s="9"/>
      <c r="N421" s="9"/>
      <c r="O421" s="9"/>
      <c r="P421" s="9"/>
      <c r="Q421" s="9"/>
      <c r="R421" s="9"/>
      <c r="S421" s="9"/>
      <c r="T421" s="9"/>
      <c r="U421" s="9"/>
      <c r="V421" s="9"/>
      <c r="W421" s="9"/>
      <c r="X421" s="9"/>
      <c r="Y421" s="9"/>
      <c r="Z421" s="9"/>
    </row>
    <row r="422" spans="1:26" ht="16.5" customHeight="1">
      <c r="A422" s="180"/>
      <c r="B422" s="180"/>
      <c r="C422" s="181"/>
      <c r="D422" s="9"/>
      <c r="E422" s="9"/>
      <c r="F422" s="9"/>
      <c r="G422" s="9"/>
      <c r="H422" s="9"/>
      <c r="I422" s="9"/>
      <c r="J422" s="9"/>
      <c r="K422" s="9"/>
      <c r="L422" s="9"/>
      <c r="M422" s="9"/>
      <c r="N422" s="9"/>
      <c r="O422" s="9"/>
      <c r="P422" s="9"/>
      <c r="Q422" s="9"/>
      <c r="R422" s="9"/>
      <c r="S422" s="9"/>
      <c r="T422" s="9"/>
      <c r="U422" s="9"/>
      <c r="V422" s="9"/>
      <c r="W422" s="9"/>
      <c r="X422" s="9"/>
      <c r="Y422" s="9"/>
      <c r="Z422" s="9"/>
    </row>
    <row r="423" spans="1:26" ht="16.5" customHeight="1">
      <c r="A423" s="180"/>
      <c r="B423" s="180"/>
      <c r="C423" s="181"/>
      <c r="D423" s="9"/>
      <c r="E423" s="9"/>
      <c r="F423" s="9"/>
      <c r="G423" s="9"/>
      <c r="H423" s="9"/>
      <c r="I423" s="9"/>
      <c r="J423" s="9"/>
      <c r="K423" s="9"/>
      <c r="L423" s="9"/>
      <c r="M423" s="9"/>
      <c r="N423" s="9"/>
      <c r="O423" s="9"/>
      <c r="P423" s="9"/>
      <c r="Q423" s="9"/>
      <c r="R423" s="9"/>
      <c r="S423" s="9"/>
      <c r="T423" s="9"/>
      <c r="U423" s="9"/>
      <c r="V423" s="9"/>
      <c r="W423" s="9"/>
      <c r="X423" s="9"/>
      <c r="Y423" s="9"/>
      <c r="Z423" s="9"/>
    </row>
    <row r="424" spans="1:26" ht="16.5" customHeight="1">
      <c r="A424" s="180"/>
      <c r="B424" s="180"/>
      <c r="C424" s="181"/>
      <c r="D424" s="9"/>
      <c r="E424" s="9"/>
      <c r="F424" s="9"/>
      <c r="G424" s="9"/>
      <c r="H424" s="9"/>
      <c r="I424" s="9"/>
      <c r="J424" s="9"/>
      <c r="K424" s="9"/>
      <c r="L424" s="9"/>
      <c r="M424" s="9"/>
      <c r="N424" s="9"/>
      <c r="O424" s="9"/>
      <c r="P424" s="9"/>
      <c r="Q424" s="9"/>
      <c r="R424" s="9"/>
      <c r="S424" s="9"/>
      <c r="T424" s="9"/>
      <c r="U424" s="9"/>
      <c r="V424" s="9"/>
      <c r="W424" s="9"/>
      <c r="X424" s="9"/>
      <c r="Y424" s="9"/>
      <c r="Z424" s="9"/>
    </row>
    <row r="425" spans="1:26" ht="16.5" customHeight="1">
      <c r="A425" s="180"/>
      <c r="B425" s="180"/>
      <c r="C425" s="181"/>
      <c r="D425" s="9"/>
      <c r="E425" s="9"/>
      <c r="F425" s="9"/>
      <c r="G425" s="9"/>
      <c r="H425" s="9"/>
      <c r="I425" s="9"/>
      <c r="J425" s="9"/>
      <c r="K425" s="9"/>
      <c r="L425" s="9"/>
      <c r="M425" s="9"/>
      <c r="N425" s="9"/>
      <c r="O425" s="9"/>
      <c r="P425" s="9"/>
      <c r="Q425" s="9"/>
      <c r="R425" s="9"/>
      <c r="S425" s="9"/>
      <c r="T425" s="9"/>
      <c r="U425" s="9"/>
      <c r="V425" s="9"/>
      <c r="W425" s="9"/>
      <c r="X425" s="9"/>
      <c r="Y425" s="9"/>
      <c r="Z425" s="9"/>
    </row>
    <row r="426" spans="1:26" ht="16.5" customHeight="1">
      <c r="A426" s="180"/>
      <c r="B426" s="180"/>
      <c r="C426" s="181"/>
      <c r="D426" s="9"/>
      <c r="E426" s="9"/>
      <c r="F426" s="9"/>
      <c r="G426" s="9"/>
      <c r="H426" s="9"/>
      <c r="I426" s="9"/>
      <c r="J426" s="9"/>
      <c r="K426" s="9"/>
      <c r="L426" s="9"/>
      <c r="M426" s="9"/>
      <c r="N426" s="9"/>
      <c r="O426" s="9"/>
      <c r="P426" s="9"/>
      <c r="Q426" s="9"/>
      <c r="R426" s="9"/>
      <c r="S426" s="9"/>
      <c r="T426" s="9"/>
      <c r="U426" s="9"/>
      <c r="V426" s="9"/>
      <c r="W426" s="9"/>
      <c r="X426" s="9"/>
      <c r="Y426" s="9"/>
      <c r="Z426" s="9"/>
    </row>
    <row r="427" spans="1:26" ht="16.5" customHeight="1">
      <c r="A427" s="180"/>
      <c r="B427" s="180"/>
      <c r="C427" s="181"/>
      <c r="D427" s="9"/>
      <c r="E427" s="9"/>
      <c r="F427" s="9"/>
      <c r="G427" s="9"/>
      <c r="H427" s="9"/>
      <c r="I427" s="9"/>
      <c r="J427" s="9"/>
      <c r="K427" s="9"/>
      <c r="L427" s="9"/>
      <c r="M427" s="9"/>
      <c r="N427" s="9"/>
      <c r="O427" s="9"/>
      <c r="P427" s="9"/>
      <c r="Q427" s="9"/>
      <c r="R427" s="9"/>
      <c r="S427" s="9"/>
      <c r="T427" s="9"/>
      <c r="U427" s="9"/>
      <c r="V427" s="9"/>
      <c r="W427" s="9"/>
      <c r="X427" s="9"/>
      <c r="Y427" s="9"/>
      <c r="Z427" s="9"/>
    </row>
    <row r="428" spans="1:26" ht="16.5" customHeight="1">
      <c r="A428" s="180"/>
      <c r="B428" s="180"/>
      <c r="C428" s="181"/>
      <c r="D428" s="9"/>
      <c r="E428" s="9"/>
      <c r="F428" s="9"/>
      <c r="G428" s="9"/>
      <c r="H428" s="9"/>
      <c r="I428" s="9"/>
      <c r="J428" s="9"/>
      <c r="K428" s="9"/>
      <c r="L428" s="9"/>
      <c r="M428" s="9"/>
      <c r="N428" s="9"/>
      <c r="O428" s="9"/>
      <c r="P428" s="9"/>
      <c r="Q428" s="9"/>
      <c r="R428" s="9"/>
      <c r="S428" s="9"/>
      <c r="T428" s="9"/>
      <c r="U428" s="9"/>
      <c r="V428" s="9"/>
      <c r="W428" s="9"/>
      <c r="X428" s="9"/>
      <c r="Y428" s="9"/>
      <c r="Z428" s="9"/>
    </row>
    <row r="429" spans="1:26" ht="16.5" customHeight="1">
      <c r="A429" s="180"/>
      <c r="B429" s="180"/>
      <c r="C429" s="181"/>
      <c r="D429" s="9"/>
      <c r="E429" s="9"/>
      <c r="F429" s="9"/>
      <c r="G429" s="9"/>
      <c r="H429" s="9"/>
      <c r="I429" s="9"/>
      <c r="J429" s="9"/>
      <c r="K429" s="9"/>
      <c r="L429" s="9"/>
      <c r="M429" s="9"/>
      <c r="N429" s="9"/>
      <c r="O429" s="9"/>
      <c r="P429" s="9"/>
      <c r="Q429" s="9"/>
      <c r="R429" s="9"/>
      <c r="S429" s="9"/>
      <c r="T429" s="9"/>
      <c r="U429" s="9"/>
      <c r="V429" s="9"/>
      <c r="W429" s="9"/>
      <c r="X429" s="9"/>
      <c r="Y429" s="9"/>
      <c r="Z429" s="9"/>
    </row>
    <row r="430" spans="1:26" ht="16.5" customHeight="1">
      <c r="A430" s="180"/>
      <c r="B430" s="180"/>
      <c r="C430" s="181"/>
      <c r="D430" s="9"/>
      <c r="E430" s="9"/>
      <c r="F430" s="9"/>
      <c r="G430" s="9"/>
      <c r="H430" s="9"/>
      <c r="I430" s="9"/>
      <c r="J430" s="9"/>
      <c r="K430" s="9"/>
      <c r="L430" s="9"/>
      <c r="M430" s="9"/>
      <c r="N430" s="9"/>
      <c r="O430" s="9"/>
      <c r="P430" s="9"/>
      <c r="Q430" s="9"/>
      <c r="R430" s="9"/>
      <c r="S430" s="9"/>
      <c r="T430" s="9"/>
      <c r="U430" s="9"/>
      <c r="V430" s="9"/>
      <c r="W430" s="9"/>
      <c r="X430" s="9"/>
      <c r="Y430" s="9"/>
      <c r="Z430" s="9"/>
    </row>
    <row r="431" spans="1:26" ht="16.5" customHeight="1">
      <c r="A431" s="180"/>
      <c r="B431" s="180"/>
      <c r="C431" s="181"/>
      <c r="D431" s="9"/>
      <c r="E431" s="9"/>
      <c r="F431" s="9"/>
      <c r="G431" s="9"/>
      <c r="H431" s="9"/>
      <c r="I431" s="9"/>
      <c r="J431" s="9"/>
      <c r="K431" s="9"/>
      <c r="L431" s="9"/>
      <c r="M431" s="9"/>
      <c r="N431" s="9"/>
      <c r="O431" s="9"/>
      <c r="P431" s="9"/>
      <c r="Q431" s="9"/>
      <c r="R431" s="9"/>
      <c r="S431" s="9"/>
      <c r="T431" s="9"/>
      <c r="U431" s="9"/>
      <c r="V431" s="9"/>
      <c r="W431" s="9"/>
      <c r="X431" s="9"/>
      <c r="Y431" s="9"/>
      <c r="Z431" s="9"/>
    </row>
    <row r="432" spans="1:26" ht="16.5" customHeight="1">
      <c r="A432" s="180"/>
      <c r="B432" s="180"/>
      <c r="C432" s="181"/>
      <c r="D432" s="9"/>
      <c r="E432" s="9"/>
      <c r="F432" s="9"/>
      <c r="G432" s="9"/>
      <c r="H432" s="9"/>
      <c r="I432" s="9"/>
      <c r="J432" s="9"/>
      <c r="K432" s="9"/>
      <c r="L432" s="9"/>
      <c r="M432" s="9"/>
      <c r="N432" s="9"/>
      <c r="O432" s="9"/>
      <c r="P432" s="9"/>
      <c r="Q432" s="9"/>
      <c r="R432" s="9"/>
      <c r="S432" s="9"/>
      <c r="T432" s="9"/>
      <c r="U432" s="9"/>
      <c r="V432" s="9"/>
      <c r="W432" s="9"/>
      <c r="X432" s="9"/>
      <c r="Y432" s="9"/>
      <c r="Z432" s="9"/>
    </row>
    <row r="433" spans="1:26" ht="16.5" customHeight="1">
      <c r="A433" s="180"/>
      <c r="B433" s="180"/>
      <c r="C433" s="181"/>
      <c r="D433" s="9"/>
      <c r="E433" s="9"/>
      <c r="F433" s="9"/>
      <c r="G433" s="9"/>
      <c r="H433" s="9"/>
      <c r="I433" s="9"/>
      <c r="J433" s="9"/>
      <c r="K433" s="9"/>
      <c r="L433" s="9"/>
      <c r="M433" s="9"/>
      <c r="N433" s="9"/>
      <c r="O433" s="9"/>
      <c r="P433" s="9"/>
      <c r="Q433" s="9"/>
      <c r="R433" s="9"/>
      <c r="S433" s="9"/>
      <c r="T433" s="9"/>
      <c r="U433" s="9"/>
      <c r="V433" s="9"/>
      <c r="W433" s="9"/>
      <c r="X433" s="9"/>
      <c r="Y433" s="9"/>
      <c r="Z433" s="9"/>
    </row>
    <row r="434" spans="1:26" ht="16.5" customHeight="1">
      <c r="A434" s="180"/>
      <c r="B434" s="180"/>
      <c r="C434" s="181"/>
      <c r="D434" s="9"/>
      <c r="E434" s="9"/>
      <c r="F434" s="9"/>
      <c r="G434" s="9"/>
      <c r="H434" s="9"/>
      <c r="I434" s="9"/>
      <c r="J434" s="9"/>
      <c r="K434" s="9"/>
      <c r="L434" s="9"/>
      <c r="M434" s="9"/>
      <c r="N434" s="9"/>
      <c r="O434" s="9"/>
      <c r="P434" s="9"/>
      <c r="Q434" s="9"/>
      <c r="R434" s="9"/>
      <c r="S434" s="9"/>
      <c r="T434" s="9"/>
      <c r="U434" s="9"/>
      <c r="V434" s="9"/>
      <c r="W434" s="9"/>
      <c r="X434" s="9"/>
      <c r="Y434" s="9"/>
      <c r="Z434" s="9"/>
    </row>
    <row r="435" spans="1:26" ht="16.5" customHeight="1">
      <c r="A435" s="180"/>
      <c r="B435" s="180"/>
      <c r="C435" s="181"/>
      <c r="D435" s="9"/>
      <c r="E435" s="9"/>
      <c r="F435" s="9"/>
      <c r="G435" s="9"/>
      <c r="H435" s="9"/>
      <c r="I435" s="9"/>
      <c r="J435" s="9"/>
      <c r="K435" s="9"/>
      <c r="L435" s="9"/>
      <c r="M435" s="9"/>
      <c r="N435" s="9"/>
      <c r="O435" s="9"/>
      <c r="P435" s="9"/>
      <c r="Q435" s="9"/>
      <c r="R435" s="9"/>
      <c r="S435" s="9"/>
      <c r="T435" s="9"/>
      <c r="U435" s="9"/>
      <c r="V435" s="9"/>
      <c r="W435" s="9"/>
      <c r="X435" s="9"/>
      <c r="Y435" s="9"/>
      <c r="Z435" s="9"/>
    </row>
    <row r="436" spans="1:26" ht="16.5" customHeight="1">
      <c r="A436" s="180"/>
      <c r="B436" s="180"/>
      <c r="C436" s="181"/>
      <c r="D436" s="9"/>
      <c r="E436" s="9"/>
      <c r="F436" s="9"/>
      <c r="G436" s="9"/>
      <c r="H436" s="9"/>
      <c r="I436" s="9"/>
      <c r="J436" s="9"/>
      <c r="K436" s="9"/>
      <c r="L436" s="9"/>
      <c r="M436" s="9"/>
      <c r="N436" s="9"/>
      <c r="O436" s="9"/>
      <c r="P436" s="9"/>
      <c r="Q436" s="9"/>
      <c r="R436" s="9"/>
      <c r="S436" s="9"/>
      <c r="T436" s="9"/>
      <c r="U436" s="9"/>
      <c r="V436" s="9"/>
      <c r="W436" s="9"/>
      <c r="X436" s="9"/>
      <c r="Y436" s="9"/>
      <c r="Z436" s="9"/>
    </row>
    <row r="437" spans="1:26" ht="16.5" customHeight="1">
      <c r="A437" s="180"/>
      <c r="B437" s="180"/>
      <c r="C437" s="181"/>
      <c r="D437" s="9"/>
      <c r="E437" s="9"/>
      <c r="F437" s="9"/>
      <c r="G437" s="9"/>
      <c r="H437" s="9"/>
      <c r="I437" s="9"/>
      <c r="J437" s="9"/>
      <c r="K437" s="9"/>
      <c r="L437" s="9"/>
      <c r="M437" s="9"/>
      <c r="N437" s="9"/>
      <c r="O437" s="9"/>
      <c r="P437" s="9"/>
      <c r="Q437" s="9"/>
      <c r="R437" s="9"/>
      <c r="S437" s="9"/>
      <c r="T437" s="9"/>
      <c r="U437" s="9"/>
      <c r="V437" s="9"/>
      <c r="W437" s="9"/>
      <c r="X437" s="9"/>
      <c r="Y437" s="9"/>
      <c r="Z437" s="9"/>
    </row>
    <row r="438" spans="1:26" ht="16.5" customHeight="1">
      <c r="A438" s="180"/>
      <c r="B438" s="180"/>
      <c r="C438" s="181"/>
      <c r="D438" s="9"/>
      <c r="E438" s="9"/>
      <c r="F438" s="9"/>
      <c r="G438" s="9"/>
      <c r="H438" s="9"/>
      <c r="I438" s="9"/>
      <c r="J438" s="9"/>
      <c r="K438" s="9"/>
      <c r="L438" s="9"/>
      <c r="M438" s="9"/>
      <c r="N438" s="9"/>
      <c r="O438" s="9"/>
      <c r="P438" s="9"/>
      <c r="Q438" s="9"/>
      <c r="R438" s="9"/>
      <c r="S438" s="9"/>
      <c r="T438" s="9"/>
      <c r="U438" s="9"/>
      <c r="V438" s="9"/>
      <c r="W438" s="9"/>
      <c r="X438" s="9"/>
      <c r="Y438" s="9"/>
      <c r="Z438" s="9"/>
    </row>
    <row r="439" spans="1:26" ht="16.5" customHeight="1">
      <c r="A439" s="180"/>
      <c r="B439" s="180"/>
      <c r="C439" s="181"/>
      <c r="D439" s="9"/>
      <c r="E439" s="9"/>
      <c r="F439" s="9"/>
      <c r="G439" s="9"/>
      <c r="H439" s="9"/>
      <c r="I439" s="9"/>
      <c r="J439" s="9"/>
      <c r="K439" s="9"/>
      <c r="L439" s="9"/>
      <c r="M439" s="9"/>
      <c r="N439" s="9"/>
      <c r="O439" s="9"/>
      <c r="P439" s="9"/>
      <c r="Q439" s="9"/>
      <c r="R439" s="9"/>
      <c r="S439" s="9"/>
      <c r="T439" s="9"/>
      <c r="U439" s="9"/>
      <c r="V439" s="9"/>
      <c r="W439" s="9"/>
      <c r="X439" s="9"/>
      <c r="Y439" s="9"/>
      <c r="Z439" s="9"/>
    </row>
    <row r="440" spans="1:26" ht="16.5" customHeight="1">
      <c r="A440" s="180"/>
      <c r="B440" s="180"/>
      <c r="C440" s="181"/>
      <c r="D440" s="9"/>
      <c r="E440" s="9"/>
      <c r="F440" s="9"/>
      <c r="G440" s="9"/>
      <c r="H440" s="9"/>
      <c r="I440" s="9"/>
      <c r="J440" s="9"/>
      <c r="K440" s="9"/>
      <c r="L440" s="9"/>
      <c r="M440" s="9"/>
      <c r="N440" s="9"/>
      <c r="O440" s="9"/>
      <c r="P440" s="9"/>
      <c r="Q440" s="9"/>
      <c r="R440" s="9"/>
      <c r="S440" s="9"/>
      <c r="T440" s="9"/>
      <c r="U440" s="9"/>
      <c r="V440" s="9"/>
      <c r="W440" s="9"/>
      <c r="X440" s="9"/>
      <c r="Y440" s="9"/>
      <c r="Z440" s="9"/>
    </row>
    <row r="441" spans="1:26" ht="16.5" customHeight="1">
      <c r="A441" s="180"/>
      <c r="B441" s="180"/>
      <c r="C441" s="181"/>
      <c r="D441" s="9"/>
      <c r="E441" s="9"/>
      <c r="F441" s="9"/>
      <c r="G441" s="9"/>
      <c r="H441" s="9"/>
      <c r="I441" s="9"/>
      <c r="J441" s="9"/>
      <c r="K441" s="9"/>
      <c r="L441" s="9"/>
      <c r="M441" s="9"/>
      <c r="N441" s="9"/>
      <c r="O441" s="9"/>
      <c r="P441" s="9"/>
      <c r="Q441" s="9"/>
      <c r="R441" s="9"/>
      <c r="S441" s="9"/>
      <c r="T441" s="9"/>
      <c r="U441" s="9"/>
      <c r="V441" s="9"/>
      <c r="W441" s="9"/>
      <c r="X441" s="9"/>
      <c r="Y441" s="9"/>
      <c r="Z441" s="9"/>
    </row>
    <row r="442" spans="1:26" ht="16.5" customHeight="1">
      <c r="A442" s="180"/>
      <c r="B442" s="180"/>
      <c r="C442" s="181"/>
      <c r="D442" s="9"/>
      <c r="E442" s="9"/>
      <c r="F442" s="9"/>
      <c r="G442" s="9"/>
      <c r="H442" s="9"/>
      <c r="I442" s="9"/>
      <c r="J442" s="9"/>
      <c r="K442" s="9"/>
      <c r="L442" s="9"/>
      <c r="M442" s="9"/>
      <c r="N442" s="9"/>
      <c r="O442" s="9"/>
      <c r="P442" s="9"/>
      <c r="Q442" s="9"/>
      <c r="R442" s="9"/>
      <c r="S442" s="9"/>
      <c r="T442" s="9"/>
      <c r="U442" s="9"/>
      <c r="V442" s="9"/>
      <c r="W442" s="9"/>
      <c r="X442" s="9"/>
      <c r="Y442" s="9"/>
      <c r="Z442" s="9"/>
    </row>
    <row r="443" spans="1:26" ht="16.5" customHeight="1">
      <c r="A443" s="180"/>
      <c r="B443" s="180"/>
      <c r="C443" s="181"/>
      <c r="D443" s="9"/>
      <c r="E443" s="9"/>
      <c r="F443" s="9"/>
      <c r="G443" s="9"/>
      <c r="H443" s="9"/>
      <c r="I443" s="9"/>
      <c r="J443" s="9"/>
      <c r="K443" s="9"/>
      <c r="L443" s="9"/>
      <c r="M443" s="9"/>
      <c r="N443" s="9"/>
      <c r="O443" s="9"/>
      <c r="P443" s="9"/>
      <c r="Q443" s="9"/>
      <c r="R443" s="9"/>
      <c r="S443" s="9"/>
      <c r="T443" s="9"/>
      <c r="U443" s="9"/>
      <c r="V443" s="9"/>
      <c r="W443" s="9"/>
      <c r="X443" s="9"/>
      <c r="Y443" s="9"/>
      <c r="Z443" s="9"/>
    </row>
    <row r="444" spans="1:26" ht="16.5" customHeight="1">
      <c r="A444" s="180"/>
      <c r="B444" s="180"/>
      <c r="C444" s="181"/>
      <c r="D444" s="9"/>
      <c r="E444" s="9"/>
      <c r="F444" s="9"/>
      <c r="G444" s="9"/>
      <c r="H444" s="9"/>
      <c r="I444" s="9"/>
      <c r="J444" s="9"/>
      <c r="K444" s="9"/>
      <c r="L444" s="9"/>
      <c r="M444" s="9"/>
      <c r="N444" s="9"/>
      <c r="O444" s="9"/>
      <c r="P444" s="9"/>
      <c r="Q444" s="9"/>
      <c r="R444" s="9"/>
      <c r="S444" s="9"/>
      <c r="T444" s="9"/>
      <c r="U444" s="9"/>
      <c r="V444" s="9"/>
      <c r="W444" s="9"/>
      <c r="X444" s="9"/>
      <c r="Y444" s="9"/>
      <c r="Z444" s="9"/>
    </row>
    <row r="445" spans="1:26" ht="16.5" customHeight="1">
      <c r="A445" s="180"/>
      <c r="B445" s="180"/>
      <c r="C445" s="181"/>
      <c r="D445" s="9"/>
      <c r="E445" s="9"/>
      <c r="F445" s="9"/>
      <c r="G445" s="9"/>
      <c r="H445" s="9"/>
      <c r="I445" s="9"/>
      <c r="J445" s="9"/>
      <c r="K445" s="9"/>
      <c r="L445" s="9"/>
      <c r="M445" s="9"/>
      <c r="N445" s="9"/>
      <c r="O445" s="9"/>
      <c r="P445" s="9"/>
      <c r="Q445" s="9"/>
      <c r="R445" s="9"/>
      <c r="S445" s="9"/>
      <c r="T445" s="9"/>
      <c r="U445" s="9"/>
      <c r="V445" s="9"/>
      <c r="W445" s="9"/>
      <c r="X445" s="9"/>
      <c r="Y445" s="9"/>
      <c r="Z445" s="9"/>
    </row>
    <row r="446" spans="1:26" ht="16.5" customHeight="1">
      <c r="A446" s="180"/>
      <c r="B446" s="180"/>
      <c r="C446" s="181"/>
      <c r="D446" s="9"/>
      <c r="E446" s="9"/>
      <c r="F446" s="9"/>
      <c r="G446" s="9"/>
      <c r="H446" s="9"/>
      <c r="I446" s="9"/>
      <c r="J446" s="9"/>
      <c r="K446" s="9"/>
      <c r="L446" s="9"/>
      <c r="M446" s="9"/>
      <c r="N446" s="9"/>
      <c r="O446" s="9"/>
      <c r="P446" s="9"/>
      <c r="Q446" s="9"/>
      <c r="R446" s="9"/>
      <c r="S446" s="9"/>
      <c r="T446" s="9"/>
      <c r="U446" s="9"/>
      <c r="V446" s="9"/>
      <c r="W446" s="9"/>
      <c r="X446" s="9"/>
      <c r="Y446" s="9"/>
      <c r="Z446" s="9"/>
    </row>
    <row r="447" spans="1:26" ht="16.5" customHeight="1">
      <c r="A447" s="180"/>
      <c r="B447" s="180"/>
      <c r="C447" s="181"/>
      <c r="D447" s="9"/>
      <c r="E447" s="9"/>
      <c r="F447" s="9"/>
      <c r="G447" s="9"/>
      <c r="H447" s="9"/>
      <c r="I447" s="9"/>
      <c r="J447" s="9"/>
      <c r="K447" s="9"/>
      <c r="L447" s="9"/>
      <c r="M447" s="9"/>
      <c r="N447" s="9"/>
      <c r="O447" s="9"/>
      <c r="P447" s="9"/>
      <c r="Q447" s="9"/>
      <c r="R447" s="9"/>
      <c r="S447" s="9"/>
      <c r="T447" s="9"/>
      <c r="U447" s="9"/>
      <c r="V447" s="9"/>
      <c r="W447" s="9"/>
      <c r="X447" s="9"/>
      <c r="Y447" s="9"/>
      <c r="Z447" s="9"/>
    </row>
    <row r="448" spans="1:26" ht="16.5" customHeight="1">
      <c r="A448" s="180"/>
      <c r="B448" s="180"/>
      <c r="C448" s="181"/>
      <c r="D448" s="9"/>
      <c r="E448" s="9"/>
      <c r="F448" s="9"/>
      <c r="G448" s="9"/>
      <c r="H448" s="9"/>
      <c r="I448" s="9"/>
      <c r="J448" s="9"/>
      <c r="K448" s="9"/>
      <c r="L448" s="9"/>
      <c r="M448" s="9"/>
      <c r="N448" s="9"/>
      <c r="O448" s="9"/>
      <c r="P448" s="9"/>
      <c r="Q448" s="9"/>
      <c r="R448" s="9"/>
      <c r="S448" s="9"/>
      <c r="T448" s="9"/>
      <c r="U448" s="9"/>
      <c r="V448" s="9"/>
      <c r="W448" s="9"/>
      <c r="X448" s="9"/>
      <c r="Y448" s="9"/>
      <c r="Z448" s="9"/>
    </row>
    <row r="449" spans="1:26" ht="16.5" customHeight="1">
      <c r="A449" s="180"/>
      <c r="B449" s="180"/>
      <c r="C449" s="181"/>
      <c r="D449" s="9"/>
      <c r="E449" s="9"/>
      <c r="F449" s="9"/>
      <c r="G449" s="9"/>
      <c r="H449" s="9"/>
      <c r="I449" s="9"/>
      <c r="J449" s="9"/>
      <c r="K449" s="9"/>
      <c r="L449" s="9"/>
      <c r="M449" s="9"/>
      <c r="N449" s="9"/>
      <c r="O449" s="9"/>
      <c r="P449" s="9"/>
      <c r="Q449" s="9"/>
      <c r="R449" s="9"/>
      <c r="S449" s="9"/>
      <c r="T449" s="9"/>
      <c r="U449" s="9"/>
      <c r="V449" s="9"/>
      <c r="W449" s="9"/>
      <c r="X449" s="9"/>
      <c r="Y449" s="9"/>
      <c r="Z449" s="9"/>
    </row>
    <row r="450" spans="1:26" ht="16.5" customHeight="1">
      <c r="A450" s="180"/>
      <c r="B450" s="180"/>
      <c r="C450" s="181"/>
      <c r="D450" s="9"/>
      <c r="E450" s="9"/>
      <c r="F450" s="9"/>
      <c r="G450" s="9"/>
      <c r="H450" s="9"/>
      <c r="I450" s="9"/>
      <c r="J450" s="9"/>
      <c r="K450" s="9"/>
      <c r="L450" s="9"/>
      <c r="M450" s="9"/>
      <c r="N450" s="9"/>
      <c r="O450" s="9"/>
      <c r="P450" s="9"/>
      <c r="Q450" s="9"/>
      <c r="R450" s="9"/>
      <c r="S450" s="9"/>
      <c r="T450" s="9"/>
      <c r="U450" s="9"/>
      <c r="V450" s="9"/>
      <c r="W450" s="9"/>
      <c r="X450" s="9"/>
      <c r="Y450" s="9"/>
      <c r="Z450" s="9"/>
    </row>
    <row r="451" spans="1:26" ht="16.5" customHeight="1">
      <c r="A451" s="180"/>
      <c r="B451" s="180"/>
      <c r="C451" s="181"/>
      <c r="D451" s="9"/>
      <c r="E451" s="9"/>
      <c r="F451" s="9"/>
      <c r="G451" s="9"/>
      <c r="H451" s="9"/>
      <c r="I451" s="9"/>
      <c r="J451" s="9"/>
      <c r="K451" s="9"/>
      <c r="L451" s="9"/>
      <c r="M451" s="9"/>
      <c r="N451" s="9"/>
      <c r="O451" s="9"/>
      <c r="P451" s="9"/>
      <c r="Q451" s="9"/>
      <c r="R451" s="9"/>
      <c r="S451" s="9"/>
      <c r="T451" s="9"/>
      <c r="U451" s="9"/>
      <c r="V451" s="9"/>
      <c r="W451" s="9"/>
      <c r="X451" s="9"/>
      <c r="Y451" s="9"/>
      <c r="Z451" s="9"/>
    </row>
    <row r="452" spans="1:26" ht="16.5" customHeight="1">
      <c r="A452" s="180"/>
      <c r="B452" s="180"/>
      <c r="C452" s="181"/>
      <c r="D452" s="9"/>
      <c r="E452" s="9"/>
      <c r="F452" s="9"/>
      <c r="G452" s="9"/>
      <c r="H452" s="9"/>
      <c r="I452" s="9"/>
      <c r="J452" s="9"/>
      <c r="K452" s="9"/>
      <c r="L452" s="9"/>
      <c r="M452" s="9"/>
      <c r="N452" s="9"/>
      <c r="O452" s="9"/>
      <c r="P452" s="9"/>
      <c r="Q452" s="9"/>
      <c r="R452" s="9"/>
      <c r="S452" s="9"/>
      <c r="T452" s="9"/>
      <c r="U452" s="9"/>
      <c r="V452" s="9"/>
      <c r="W452" s="9"/>
      <c r="X452" s="9"/>
      <c r="Y452" s="9"/>
      <c r="Z452" s="9"/>
    </row>
    <row r="453" spans="1:26" ht="16.5" customHeight="1">
      <c r="A453" s="180"/>
      <c r="B453" s="180"/>
      <c r="C453" s="181"/>
      <c r="D453" s="9"/>
      <c r="E453" s="9"/>
      <c r="F453" s="9"/>
      <c r="G453" s="9"/>
      <c r="H453" s="9"/>
      <c r="I453" s="9"/>
      <c r="J453" s="9"/>
      <c r="K453" s="9"/>
      <c r="L453" s="9"/>
      <c r="M453" s="9"/>
      <c r="N453" s="9"/>
      <c r="O453" s="9"/>
      <c r="P453" s="9"/>
      <c r="Q453" s="9"/>
      <c r="R453" s="9"/>
      <c r="S453" s="9"/>
      <c r="T453" s="9"/>
      <c r="U453" s="9"/>
      <c r="V453" s="9"/>
      <c r="W453" s="9"/>
      <c r="X453" s="9"/>
      <c r="Y453" s="9"/>
      <c r="Z453" s="9"/>
    </row>
    <row r="454" spans="1:26" ht="16.5" customHeight="1">
      <c r="A454" s="180"/>
      <c r="B454" s="180"/>
      <c r="C454" s="181"/>
      <c r="D454" s="9"/>
      <c r="E454" s="9"/>
      <c r="F454" s="9"/>
      <c r="G454" s="9"/>
      <c r="H454" s="9"/>
      <c r="I454" s="9"/>
      <c r="J454" s="9"/>
      <c r="K454" s="9"/>
      <c r="L454" s="9"/>
      <c r="M454" s="9"/>
      <c r="N454" s="9"/>
      <c r="O454" s="9"/>
      <c r="P454" s="9"/>
      <c r="Q454" s="9"/>
      <c r="R454" s="9"/>
      <c r="S454" s="9"/>
      <c r="T454" s="9"/>
      <c r="U454" s="9"/>
      <c r="V454" s="9"/>
      <c r="W454" s="9"/>
      <c r="X454" s="9"/>
      <c r="Y454" s="9"/>
      <c r="Z454" s="9"/>
    </row>
    <row r="455" spans="1:26" ht="16.5" customHeight="1">
      <c r="A455" s="180"/>
      <c r="B455" s="180"/>
      <c r="C455" s="181"/>
      <c r="D455" s="9"/>
      <c r="E455" s="9"/>
      <c r="F455" s="9"/>
      <c r="G455" s="9"/>
      <c r="H455" s="9"/>
      <c r="I455" s="9"/>
      <c r="J455" s="9"/>
      <c r="K455" s="9"/>
      <c r="L455" s="9"/>
      <c r="M455" s="9"/>
      <c r="N455" s="9"/>
      <c r="O455" s="9"/>
      <c r="P455" s="9"/>
      <c r="Q455" s="9"/>
      <c r="R455" s="9"/>
      <c r="S455" s="9"/>
      <c r="T455" s="9"/>
      <c r="U455" s="9"/>
      <c r="V455" s="9"/>
      <c r="W455" s="9"/>
      <c r="X455" s="9"/>
      <c r="Y455" s="9"/>
      <c r="Z455" s="9"/>
    </row>
    <row r="456" spans="1:26" ht="16.5" customHeight="1">
      <c r="A456" s="180"/>
      <c r="B456" s="180"/>
      <c r="C456" s="181"/>
      <c r="D456" s="9"/>
      <c r="E456" s="9"/>
      <c r="F456" s="9"/>
      <c r="G456" s="9"/>
      <c r="H456" s="9"/>
      <c r="I456" s="9"/>
      <c r="J456" s="9"/>
      <c r="K456" s="9"/>
      <c r="L456" s="9"/>
      <c r="M456" s="9"/>
      <c r="N456" s="9"/>
      <c r="O456" s="9"/>
      <c r="P456" s="9"/>
      <c r="Q456" s="9"/>
      <c r="R456" s="9"/>
      <c r="S456" s="9"/>
      <c r="T456" s="9"/>
      <c r="U456" s="9"/>
      <c r="V456" s="9"/>
      <c r="W456" s="9"/>
      <c r="X456" s="9"/>
      <c r="Y456" s="9"/>
      <c r="Z456" s="9"/>
    </row>
    <row r="457" spans="1:26" ht="16.5" customHeight="1">
      <c r="A457" s="180"/>
      <c r="B457" s="180"/>
      <c r="C457" s="181"/>
      <c r="D457" s="9"/>
      <c r="E457" s="9"/>
      <c r="F457" s="9"/>
      <c r="G457" s="9"/>
      <c r="H457" s="9"/>
      <c r="I457" s="9"/>
      <c r="J457" s="9"/>
      <c r="K457" s="9"/>
      <c r="L457" s="9"/>
      <c r="M457" s="9"/>
      <c r="N457" s="9"/>
      <c r="O457" s="9"/>
      <c r="P457" s="9"/>
      <c r="Q457" s="9"/>
      <c r="R457" s="9"/>
      <c r="S457" s="9"/>
      <c r="T457" s="9"/>
      <c r="U457" s="9"/>
      <c r="V457" s="9"/>
      <c r="W457" s="9"/>
      <c r="X457" s="9"/>
      <c r="Y457" s="9"/>
      <c r="Z457" s="9"/>
    </row>
    <row r="458" spans="1:26" ht="16.5" customHeight="1">
      <c r="A458" s="180"/>
      <c r="B458" s="180"/>
      <c r="C458" s="181"/>
      <c r="D458" s="9"/>
      <c r="E458" s="9"/>
      <c r="F458" s="9"/>
      <c r="G458" s="9"/>
      <c r="H458" s="9"/>
      <c r="I458" s="9"/>
      <c r="J458" s="9"/>
      <c r="K458" s="9"/>
      <c r="L458" s="9"/>
      <c r="M458" s="9"/>
      <c r="N458" s="9"/>
      <c r="O458" s="9"/>
      <c r="P458" s="9"/>
      <c r="Q458" s="9"/>
      <c r="R458" s="9"/>
      <c r="S458" s="9"/>
      <c r="T458" s="9"/>
      <c r="U458" s="9"/>
      <c r="V458" s="9"/>
      <c r="W458" s="9"/>
      <c r="X458" s="9"/>
      <c r="Y458" s="9"/>
      <c r="Z458" s="9"/>
    </row>
    <row r="459" spans="1:26" ht="16.5" customHeight="1">
      <c r="A459" s="180"/>
      <c r="B459" s="180"/>
      <c r="C459" s="181"/>
      <c r="D459" s="9"/>
      <c r="E459" s="9"/>
      <c r="F459" s="9"/>
      <c r="G459" s="9"/>
      <c r="H459" s="9"/>
      <c r="I459" s="9"/>
      <c r="J459" s="9"/>
      <c r="K459" s="9"/>
      <c r="L459" s="9"/>
      <c r="M459" s="9"/>
      <c r="N459" s="9"/>
      <c r="O459" s="9"/>
      <c r="P459" s="9"/>
      <c r="Q459" s="9"/>
      <c r="R459" s="9"/>
      <c r="S459" s="9"/>
      <c r="T459" s="9"/>
      <c r="U459" s="9"/>
      <c r="V459" s="9"/>
      <c r="W459" s="9"/>
      <c r="X459" s="9"/>
      <c r="Y459" s="9"/>
      <c r="Z459" s="9"/>
    </row>
    <row r="460" spans="1:26" ht="16.5" customHeight="1">
      <c r="A460" s="180"/>
      <c r="B460" s="180"/>
      <c r="C460" s="181"/>
      <c r="D460" s="9"/>
      <c r="E460" s="9"/>
      <c r="F460" s="9"/>
      <c r="G460" s="9"/>
      <c r="H460" s="9"/>
      <c r="I460" s="9"/>
      <c r="J460" s="9"/>
      <c r="K460" s="9"/>
      <c r="L460" s="9"/>
      <c r="M460" s="9"/>
      <c r="N460" s="9"/>
      <c r="O460" s="9"/>
      <c r="P460" s="9"/>
      <c r="Q460" s="9"/>
      <c r="R460" s="9"/>
      <c r="S460" s="9"/>
      <c r="T460" s="9"/>
      <c r="U460" s="9"/>
      <c r="V460" s="9"/>
      <c r="W460" s="9"/>
      <c r="X460" s="9"/>
      <c r="Y460" s="9"/>
      <c r="Z460" s="9"/>
    </row>
    <row r="461" spans="1:26" ht="16.5" customHeight="1">
      <c r="A461" s="180"/>
      <c r="B461" s="180"/>
      <c r="C461" s="181"/>
      <c r="D461" s="9"/>
      <c r="E461" s="9"/>
      <c r="F461" s="9"/>
      <c r="G461" s="9"/>
      <c r="H461" s="9"/>
      <c r="I461" s="9"/>
      <c r="J461" s="9"/>
      <c r="K461" s="9"/>
      <c r="L461" s="9"/>
      <c r="M461" s="9"/>
      <c r="N461" s="9"/>
      <c r="O461" s="9"/>
      <c r="P461" s="9"/>
      <c r="Q461" s="9"/>
      <c r="R461" s="9"/>
      <c r="S461" s="9"/>
      <c r="T461" s="9"/>
      <c r="U461" s="9"/>
      <c r="V461" s="9"/>
      <c r="W461" s="9"/>
      <c r="X461" s="9"/>
      <c r="Y461" s="9"/>
      <c r="Z461" s="9"/>
    </row>
    <row r="462" spans="1:26" ht="16.5" customHeight="1">
      <c r="A462" s="180"/>
      <c r="B462" s="180"/>
      <c r="C462" s="181"/>
      <c r="D462" s="9"/>
      <c r="E462" s="9"/>
      <c r="F462" s="9"/>
      <c r="G462" s="9"/>
      <c r="H462" s="9"/>
      <c r="I462" s="9"/>
      <c r="J462" s="9"/>
      <c r="K462" s="9"/>
      <c r="L462" s="9"/>
      <c r="M462" s="9"/>
      <c r="N462" s="9"/>
      <c r="O462" s="9"/>
      <c r="P462" s="9"/>
      <c r="Q462" s="9"/>
      <c r="R462" s="9"/>
      <c r="S462" s="9"/>
      <c r="T462" s="9"/>
      <c r="U462" s="9"/>
      <c r="V462" s="9"/>
      <c r="W462" s="9"/>
      <c r="X462" s="9"/>
      <c r="Y462" s="9"/>
      <c r="Z462" s="9"/>
    </row>
    <row r="463" spans="1:26" ht="16.5" customHeight="1">
      <c r="A463" s="180"/>
      <c r="B463" s="180"/>
      <c r="C463" s="181"/>
      <c r="D463" s="9"/>
      <c r="E463" s="9"/>
      <c r="F463" s="9"/>
      <c r="G463" s="9"/>
      <c r="H463" s="9"/>
      <c r="I463" s="9"/>
      <c r="J463" s="9"/>
      <c r="K463" s="9"/>
      <c r="L463" s="9"/>
      <c r="M463" s="9"/>
      <c r="N463" s="9"/>
      <c r="O463" s="9"/>
      <c r="P463" s="9"/>
      <c r="Q463" s="9"/>
      <c r="R463" s="9"/>
      <c r="S463" s="9"/>
      <c r="T463" s="9"/>
      <c r="U463" s="9"/>
      <c r="V463" s="9"/>
      <c r="W463" s="9"/>
      <c r="X463" s="9"/>
      <c r="Y463" s="9"/>
      <c r="Z463" s="9"/>
    </row>
    <row r="464" spans="1:26" ht="16.5" customHeight="1">
      <c r="A464" s="180"/>
      <c r="B464" s="180"/>
      <c r="C464" s="181"/>
      <c r="D464" s="9"/>
      <c r="E464" s="9"/>
      <c r="F464" s="9"/>
      <c r="G464" s="9"/>
      <c r="H464" s="9"/>
      <c r="I464" s="9"/>
      <c r="J464" s="9"/>
      <c r="K464" s="9"/>
      <c r="L464" s="9"/>
      <c r="M464" s="9"/>
      <c r="N464" s="9"/>
      <c r="O464" s="9"/>
      <c r="P464" s="9"/>
      <c r="Q464" s="9"/>
      <c r="R464" s="9"/>
      <c r="S464" s="9"/>
      <c r="T464" s="9"/>
      <c r="U464" s="9"/>
      <c r="V464" s="9"/>
      <c r="W464" s="9"/>
      <c r="X464" s="9"/>
      <c r="Y464" s="9"/>
      <c r="Z464" s="9"/>
    </row>
    <row r="465" spans="1:26" ht="16.5" customHeight="1">
      <c r="A465" s="180"/>
      <c r="B465" s="180"/>
      <c r="C465" s="181"/>
      <c r="D465" s="9"/>
      <c r="E465" s="9"/>
      <c r="F465" s="9"/>
      <c r="G465" s="9"/>
      <c r="H465" s="9"/>
      <c r="I465" s="9"/>
      <c r="J465" s="9"/>
      <c r="K465" s="9"/>
      <c r="L465" s="9"/>
      <c r="M465" s="9"/>
      <c r="N465" s="9"/>
      <c r="O465" s="9"/>
      <c r="P465" s="9"/>
      <c r="Q465" s="9"/>
      <c r="R465" s="9"/>
      <c r="S465" s="9"/>
      <c r="T465" s="9"/>
      <c r="U465" s="9"/>
      <c r="V465" s="9"/>
      <c r="W465" s="9"/>
      <c r="X465" s="9"/>
      <c r="Y465" s="9"/>
      <c r="Z465" s="9"/>
    </row>
    <row r="466" spans="1:26" ht="16.5" customHeight="1">
      <c r="A466" s="180"/>
      <c r="B466" s="180"/>
      <c r="C466" s="181"/>
      <c r="D466" s="9"/>
      <c r="E466" s="9"/>
      <c r="F466" s="9"/>
      <c r="G466" s="9"/>
      <c r="H466" s="9"/>
      <c r="I466" s="9"/>
      <c r="J466" s="9"/>
      <c r="K466" s="9"/>
      <c r="L466" s="9"/>
      <c r="M466" s="9"/>
      <c r="N466" s="9"/>
      <c r="O466" s="9"/>
      <c r="P466" s="9"/>
      <c r="Q466" s="9"/>
      <c r="R466" s="9"/>
      <c r="S466" s="9"/>
      <c r="T466" s="9"/>
      <c r="U466" s="9"/>
      <c r="V466" s="9"/>
      <c r="W466" s="9"/>
      <c r="X466" s="9"/>
      <c r="Y466" s="9"/>
      <c r="Z466" s="9"/>
    </row>
    <row r="467" spans="1:26" ht="16.5" customHeight="1">
      <c r="A467" s="180"/>
      <c r="B467" s="180"/>
      <c r="C467" s="181"/>
      <c r="D467" s="9"/>
      <c r="E467" s="9"/>
      <c r="F467" s="9"/>
      <c r="G467" s="9"/>
      <c r="H467" s="9"/>
      <c r="I467" s="9"/>
      <c r="J467" s="9"/>
      <c r="K467" s="9"/>
      <c r="L467" s="9"/>
      <c r="M467" s="9"/>
      <c r="N467" s="9"/>
      <c r="O467" s="9"/>
      <c r="P467" s="9"/>
      <c r="Q467" s="9"/>
      <c r="R467" s="9"/>
      <c r="S467" s="9"/>
      <c r="T467" s="9"/>
      <c r="U467" s="9"/>
      <c r="V467" s="9"/>
      <c r="W467" s="9"/>
      <c r="X467" s="9"/>
      <c r="Y467" s="9"/>
      <c r="Z467" s="9"/>
    </row>
    <row r="468" spans="1:26" ht="16.5" customHeight="1">
      <c r="A468" s="180"/>
      <c r="B468" s="180"/>
      <c r="C468" s="181"/>
      <c r="D468" s="9"/>
      <c r="E468" s="9"/>
      <c r="F468" s="9"/>
      <c r="G468" s="9"/>
      <c r="H468" s="9"/>
      <c r="I468" s="9"/>
      <c r="J468" s="9"/>
      <c r="K468" s="9"/>
      <c r="L468" s="9"/>
      <c r="M468" s="9"/>
      <c r="N468" s="9"/>
      <c r="O468" s="9"/>
      <c r="P468" s="9"/>
      <c r="Q468" s="9"/>
      <c r="R468" s="9"/>
      <c r="S468" s="9"/>
      <c r="T468" s="9"/>
      <c r="U468" s="9"/>
      <c r="V468" s="9"/>
      <c r="W468" s="9"/>
      <c r="X468" s="9"/>
      <c r="Y468" s="9"/>
      <c r="Z468" s="9"/>
    </row>
    <row r="469" spans="1:26" ht="16.5" customHeight="1">
      <c r="A469" s="180"/>
      <c r="B469" s="180"/>
      <c r="C469" s="181"/>
      <c r="D469" s="9"/>
      <c r="E469" s="9"/>
      <c r="F469" s="9"/>
      <c r="G469" s="9"/>
      <c r="H469" s="9"/>
      <c r="I469" s="9"/>
      <c r="J469" s="9"/>
      <c r="K469" s="9"/>
      <c r="L469" s="9"/>
      <c r="M469" s="9"/>
      <c r="N469" s="9"/>
      <c r="O469" s="9"/>
      <c r="P469" s="9"/>
      <c r="Q469" s="9"/>
      <c r="R469" s="9"/>
      <c r="S469" s="9"/>
      <c r="T469" s="9"/>
      <c r="U469" s="9"/>
      <c r="V469" s="9"/>
      <c r="W469" s="9"/>
      <c r="X469" s="9"/>
      <c r="Y469" s="9"/>
      <c r="Z469" s="9"/>
    </row>
    <row r="470" spans="1:26" ht="16.5" customHeight="1">
      <c r="A470" s="180"/>
      <c r="B470" s="180"/>
      <c r="C470" s="181"/>
      <c r="D470" s="9"/>
      <c r="E470" s="9"/>
      <c r="F470" s="9"/>
      <c r="G470" s="9"/>
      <c r="H470" s="9"/>
      <c r="I470" s="9"/>
      <c r="J470" s="9"/>
      <c r="K470" s="9"/>
      <c r="L470" s="9"/>
      <c r="M470" s="9"/>
      <c r="N470" s="9"/>
      <c r="O470" s="9"/>
      <c r="P470" s="9"/>
      <c r="Q470" s="9"/>
      <c r="R470" s="9"/>
      <c r="S470" s="9"/>
      <c r="T470" s="9"/>
      <c r="U470" s="9"/>
      <c r="V470" s="9"/>
      <c r="W470" s="9"/>
      <c r="X470" s="9"/>
      <c r="Y470" s="9"/>
      <c r="Z470" s="9"/>
    </row>
    <row r="471" spans="1:26" ht="16.5" customHeight="1">
      <c r="A471" s="180"/>
      <c r="B471" s="180"/>
      <c r="C471" s="181"/>
      <c r="D471" s="9"/>
      <c r="E471" s="9"/>
      <c r="F471" s="9"/>
      <c r="G471" s="9"/>
      <c r="H471" s="9"/>
      <c r="I471" s="9"/>
      <c r="J471" s="9"/>
      <c r="K471" s="9"/>
      <c r="L471" s="9"/>
      <c r="M471" s="9"/>
      <c r="N471" s="9"/>
      <c r="O471" s="9"/>
      <c r="P471" s="9"/>
      <c r="Q471" s="9"/>
      <c r="R471" s="9"/>
      <c r="S471" s="9"/>
      <c r="T471" s="9"/>
      <c r="U471" s="9"/>
      <c r="V471" s="9"/>
      <c r="W471" s="9"/>
      <c r="X471" s="9"/>
      <c r="Y471" s="9"/>
      <c r="Z471" s="9"/>
    </row>
    <row r="472" spans="1:26" ht="16.5" customHeight="1">
      <c r="A472" s="180"/>
      <c r="B472" s="180"/>
      <c r="C472" s="181"/>
      <c r="D472" s="9"/>
      <c r="E472" s="9"/>
      <c r="F472" s="9"/>
      <c r="G472" s="9"/>
      <c r="H472" s="9"/>
      <c r="I472" s="9"/>
      <c r="J472" s="9"/>
      <c r="K472" s="9"/>
      <c r="L472" s="9"/>
      <c r="M472" s="9"/>
      <c r="N472" s="9"/>
      <c r="O472" s="9"/>
      <c r="P472" s="9"/>
      <c r="Q472" s="9"/>
      <c r="R472" s="9"/>
      <c r="S472" s="9"/>
      <c r="T472" s="9"/>
      <c r="U472" s="9"/>
      <c r="V472" s="9"/>
      <c r="W472" s="9"/>
      <c r="X472" s="9"/>
      <c r="Y472" s="9"/>
      <c r="Z472" s="9"/>
    </row>
    <row r="473" spans="1:26" ht="16.5" customHeight="1">
      <c r="A473" s="180"/>
      <c r="B473" s="180"/>
      <c r="C473" s="181"/>
      <c r="D473" s="9"/>
      <c r="E473" s="9"/>
      <c r="F473" s="9"/>
      <c r="G473" s="9"/>
      <c r="H473" s="9"/>
      <c r="I473" s="9"/>
      <c r="J473" s="9"/>
      <c r="K473" s="9"/>
      <c r="L473" s="9"/>
      <c r="M473" s="9"/>
      <c r="N473" s="9"/>
      <c r="O473" s="9"/>
      <c r="P473" s="9"/>
      <c r="Q473" s="9"/>
      <c r="R473" s="9"/>
      <c r="S473" s="9"/>
      <c r="T473" s="9"/>
      <c r="U473" s="9"/>
      <c r="V473" s="9"/>
      <c r="W473" s="9"/>
      <c r="X473" s="9"/>
      <c r="Y473" s="9"/>
      <c r="Z473" s="9"/>
    </row>
    <row r="474" spans="1:26" ht="16.5" customHeight="1">
      <c r="A474" s="180"/>
      <c r="B474" s="180"/>
      <c r="C474" s="181"/>
      <c r="D474" s="9"/>
      <c r="E474" s="9"/>
      <c r="F474" s="9"/>
      <c r="G474" s="9"/>
      <c r="H474" s="9"/>
      <c r="I474" s="9"/>
      <c r="J474" s="9"/>
      <c r="K474" s="9"/>
      <c r="L474" s="9"/>
      <c r="M474" s="9"/>
      <c r="N474" s="9"/>
      <c r="O474" s="9"/>
      <c r="P474" s="9"/>
      <c r="Q474" s="9"/>
      <c r="R474" s="9"/>
      <c r="S474" s="9"/>
      <c r="T474" s="9"/>
      <c r="U474" s="9"/>
      <c r="V474" s="9"/>
      <c r="W474" s="9"/>
      <c r="X474" s="9"/>
      <c r="Y474" s="9"/>
      <c r="Z474" s="9"/>
    </row>
    <row r="475" spans="1:26" ht="16.5" customHeight="1">
      <c r="A475" s="180"/>
      <c r="B475" s="180"/>
      <c r="C475" s="181"/>
      <c r="D475" s="9"/>
      <c r="E475" s="9"/>
      <c r="F475" s="9"/>
      <c r="G475" s="9"/>
      <c r="H475" s="9"/>
      <c r="I475" s="9"/>
      <c r="J475" s="9"/>
      <c r="K475" s="9"/>
      <c r="L475" s="9"/>
      <c r="M475" s="9"/>
      <c r="N475" s="9"/>
      <c r="O475" s="9"/>
      <c r="P475" s="9"/>
      <c r="Q475" s="9"/>
      <c r="R475" s="9"/>
      <c r="S475" s="9"/>
      <c r="T475" s="9"/>
      <c r="U475" s="9"/>
      <c r="V475" s="9"/>
      <c r="W475" s="9"/>
      <c r="X475" s="9"/>
      <c r="Y475" s="9"/>
      <c r="Z475" s="9"/>
    </row>
    <row r="476" spans="1:26" ht="16.5" customHeight="1">
      <c r="A476" s="180"/>
      <c r="B476" s="180"/>
      <c r="C476" s="181"/>
      <c r="D476" s="9"/>
      <c r="E476" s="9"/>
      <c r="F476" s="9"/>
      <c r="G476" s="9"/>
      <c r="H476" s="9"/>
      <c r="I476" s="9"/>
      <c r="J476" s="9"/>
      <c r="K476" s="9"/>
      <c r="L476" s="9"/>
      <c r="M476" s="9"/>
      <c r="N476" s="9"/>
      <c r="O476" s="9"/>
      <c r="P476" s="9"/>
      <c r="Q476" s="9"/>
      <c r="R476" s="9"/>
      <c r="S476" s="9"/>
      <c r="T476" s="9"/>
      <c r="U476" s="9"/>
      <c r="V476" s="9"/>
      <c r="W476" s="9"/>
      <c r="X476" s="9"/>
      <c r="Y476" s="9"/>
      <c r="Z476" s="9"/>
    </row>
    <row r="477" spans="1:26" ht="16.5" customHeight="1">
      <c r="A477" s="180"/>
      <c r="B477" s="180"/>
      <c r="C477" s="181"/>
      <c r="D477" s="9"/>
      <c r="E477" s="9"/>
      <c r="F477" s="9"/>
      <c r="G477" s="9"/>
      <c r="H477" s="9"/>
      <c r="I477" s="9"/>
      <c r="J477" s="9"/>
      <c r="K477" s="9"/>
      <c r="L477" s="9"/>
      <c r="M477" s="9"/>
      <c r="N477" s="9"/>
      <c r="O477" s="9"/>
      <c r="P477" s="9"/>
      <c r="Q477" s="9"/>
      <c r="R477" s="9"/>
      <c r="S477" s="9"/>
      <c r="T477" s="9"/>
      <c r="U477" s="9"/>
      <c r="V477" s="9"/>
      <c r="W477" s="9"/>
      <c r="X477" s="9"/>
      <c r="Y477" s="9"/>
      <c r="Z477" s="9"/>
    </row>
    <row r="478" spans="1:26" ht="16.5" customHeight="1">
      <c r="A478" s="180"/>
      <c r="B478" s="180"/>
      <c r="C478" s="181"/>
      <c r="D478" s="9"/>
      <c r="E478" s="9"/>
      <c r="F478" s="9"/>
      <c r="G478" s="9"/>
      <c r="H478" s="9"/>
      <c r="I478" s="9"/>
      <c r="J478" s="9"/>
      <c r="K478" s="9"/>
      <c r="L478" s="9"/>
      <c r="M478" s="9"/>
      <c r="N478" s="9"/>
      <c r="O478" s="9"/>
      <c r="P478" s="9"/>
      <c r="Q478" s="9"/>
      <c r="R478" s="9"/>
      <c r="S478" s="9"/>
      <c r="T478" s="9"/>
      <c r="U478" s="9"/>
      <c r="V478" s="9"/>
      <c r="W478" s="9"/>
      <c r="X478" s="9"/>
      <c r="Y478" s="9"/>
      <c r="Z478" s="9"/>
    </row>
    <row r="479" spans="1:26" ht="16.5" customHeight="1">
      <c r="A479" s="180"/>
      <c r="B479" s="180"/>
      <c r="C479" s="181"/>
      <c r="D479" s="9"/>
      <c r="E479" s="9"/>
      <c r="F479" s="9"/>
      <c r="G479" s="9"/>
      <c r="H479" s="9"/>
      <c r="I479" s="9"/>
      <c r="J479" s="9"/>
      <c r="K479" s="9"/>
      <c r="L479" s="9"/>
      <c r="M479" s="9"/>
      <c r="N479" s="9"/>
      <c r="O479" s="9"/>
      <c r="P479" s="9"/>
      <c r="Q479" s="9"/>
      <c r="R479" s="9"/>
      <c r="S479" s="9"/>
      <c r="T479" s="9"/>
      <c r="U479" s="9"/>
      <c r="V479" s="9"/>
      <c r="W479" s="9"/>
      <c r="X479" s="9"/>
      <c r="Y479" s="9"/>
      <c r="Z479" s="9"/>
    </row>
    <row r="480" spans="1:26" ht="16.5" customHeight="1">
      <c r="A480" s="180"/>
      <c r="B480" s="180"/>
      <c r="C480" s="181"/>
      <c r="D480" s="9"/>
      <c r="E480" s="9"/>
      <c r="F480" s="9"/>
      <c r="G480" s="9"/>
      <c r="H480" s="9"/>
      <c r="I480" s="9"/>
      <c r="J480" s="9"/>
      <c r="K480" s="9"/>
      <c r="L480" s="9"/>
      <c r="M480" s="9"/>
      <c r="N480" s="9"/>
      <c r="O480" s="9"/>
      <c r="P480" s="9"/>
      <c r="Q480" s="9"/>
      <c r="R480" s="9"/>
      <c r="S480" s="9"/>
      <c r="T480" s="9"/>
      <c r="U480" s="9"/>
      <c r="V480" s="9"/>
      <c r="W480" s="9"/>
      <c r="X480" s="9"/>
      <c r="Y480" s="9"/>
      <c r="Z480" s="9"/>
    </row>
    <row r="481" spans="1:26" ht="16.5" customHeight="1">
      <c r="A481" s="180"/>
      <c r="B481" s="180"/>
      <c r="C481" s="181"/>
      <c r="D481" s="9"/>
      <c r="E481" s="9"/>
      <c r="F481" s="9"/>
      <c r="G481" s="9"/>
      <c r="H481" s="9"/>
      <c r="I481" s="9"/>
      <c r="J481" s="9"/>
      <c r="K481" s="9"/>
      <c r="L481" s="9"/>
      <c r="M481" s="9"/>
      <c r="N481" s="9"/>
      <c r="O481" s="9"/>
      <c r="P481" s="9"/>
      <c r="Q481" s="9"/>
      <c r="R481" s="9"/>
      <c r="S481" s="9"/>
      <c r="T481" s="9"/>
      <c r="U481" s="9"/>
      <c r="V481" s="9"/>
      <c r="W481" s="9"/>
      <c r="X481" s="9"/>
      <c r="Y481" s="9"/>
      <c r="Z481" s="9"/>
    </row>
    <row r="482" spans="1:26" ht="16.5" customHeight="1">
      <c r="A482" s="180"/>
      <c r="B482" s="180"/>
      <c r="C482" s="181"/>
      <c r="D482" s="9"/>
      <c r="E482" s="9"/>
      <c r="F482" s="9"/>
      <c r="G482" s="9"/>
      <c r="H482" s="9"/>
      <c r="I482" s="9"/>
      <c r="J482" s="9"/>
      <c r="K482" s="9"/>
      <c r="L482" s="9"/>
      <c r="M482" s="9"/>
      <c r="N482" s="9"/>
      <c r="O482" s="9"/>
      <c r="P482" s="9"/>
      <c r="Q482" s="9"/>
      <c r="R482" s="9"/>
      <c r="S482" s="9"/>
      <c r="T482" s="9"/>
      <c r="U482" s="9"/>
      <c r="V482" s="9"/>
      <c r="W482" s="9"/>
      <c r="X482" s="9"/>
      <c r="Y482" s="9"/>
      <c r="Z482" s="9"/>
    </row>
    <row r="483" spans="1:26" ht="16.5" customHeight="1">
      <c r="A483" s="180"/>
      <c r="B483" s="180"/>
      <c r="C483" s="181"/>
      <c r="D483" s="9"/>
      <c r="E483" s="9"/>
      <c r="F483" s="9"/>
      <c r="G483" s="9"/>
      <c r="H483" s="9"/>
      <c r="I483" s="9"/>
      <c r="J483" s="9"/>
      <c r="K483" s="9"/>
      <c r="L483" s="9"/>
      <c r="M483" s="9"/>
      <c r="N483" s="9"/>
      <c r="O483" s="9"/>
      <c r="P483" s="9"/>
      <c r="Q483" s="9"/>
      <c r="R483" s="9"/>
      <c r="S483" s="9"/>
      <c r="T483" s="9"/>
      <c r="U483" s="9"/>
      <c r="V483" s="9"/>
      <c r="W483" s="9"/>
      <c r="X483" s="9"/>
      <c r="Y483" s="9"/>
      <c r="Z483" s="9"/>
    </row>
    <row r="484" spans="1:26" ht="16.5" customHeight="1">
      <c r="A484" s="180"/>
      <c r="B484" s="180"/>
      <c r="C484" s="181"/>
      <c r="D484" s="9"/>
      <c r="E484" s="9"/>
      <c r="F484" s="9"/>
      <c r="G484" s="9"/>
      <c r="H484" s="9"/>
      <c r="I484" s="9"/>
      <c r="J484" s="9"/>
      <c r="K484" s="9"/>
      <c r="L484" s="9"/>
      <c r="M484" s="9"/>
      <c r="N484" s="9"/>
      <c r="O484" s="9"/>
      <c r="P484" s="9"/>
      <c r="Q484" s="9"/>
      <c r="R484" s="9"/>
      <c r="S484" s="9"/>
      <c r="T484" s="9"/>
      <c r="U484" s="9"/>
      <c r="V484" s="9"/>
      <c r="W484" s="9"/>
      <c r="X484" s="9"/>
      <c r="Y484" s="9"/>
      <c r="Z484" s="9"/>
    </row>
    <row r="485" spans="1:26" ht="16.5" customHeight="1">
      <c r="A485" s="180"/>
      <c r="B485" s="180"/>
      <c r="C485" s="181"/>
      <c r="D485" s="9"/>
      <c r="E485" s="9"/>
      <c r="F485" s="9"/>
      <c r="G485" s="9"/>
      <c r="H485" s="9"/>
      <c r="I485" s="9"/>
      <c r="J485" s="9"/>
      <c r="K485" s="9"/>
      <c r="L485" s="9"/>
      <c r="M485" s="9"/>
      <c r="N485" s="9"/>
      <c r="O485" s="9"/>
      <c r="P485" s="9"/>
      <c r="Q485" s="9"/>
      <c r="R485" s="9"/>
      <c r="S485" s="9"/>
      <c r="T485" s="9"/>
      <c r="U485" s="9"/>
      <c r="V485" s="9"/>
      <c r="W485" s="9"/>
      <c r="X485" s="9"/>
      <c r="Y485" s="9"/>
      <c r="Z485" s="9"/>
    </row>
    <row r="486" spans="1:26" ht="16.5" customHeight="1">
      <c r="A486" s="180"/>
      <c r="B486" s="180"/>
      <c r="C486" s="181"/>
      <c r="D486" s="9"/>
      <c r="E486" s="9"/>
      <c r="F486" s="9"/>
      <c r="G486" s="9"/>
      <c r="H486" s="9"/>
      <c r="I486" s="9"/>
      <c r="J486" s="9"/>
      <c r="K486" s="9"/>
      <c r="L486" s="9"/>
      <c r="M486" s="9"/>
      <c r="N486" s="9"/>
      <c r="O486" s="9"/>
      <c r="P486" s="9"/>
      <c r="Q486" s="9"/>
      <c r="R486" s="9"/>
      <c r="S486" s="9"/>
      <c r="T486" s="9"/>
      <c r="U486" s="9"/>
      <c r="V486" s="9"/>
      <c r="W486" s="9"/>
      <c r="X486" s="9"/>
      <c r="Y486" s="9"/>
      <c r="Z486" s="9"/>
    </row>
    <row r="487" spans="1:26" ht="16.5" customHeight="1">
      <c r="A487" s="180"/>
      <c r="B487" s="180"/>
      <c r="C487" s="181"/>
      <c r="D487" s="9"/>
      <c r="E487" s="9"/>
      <c r="F487" s="9"/>
      <c r="G487" s="9"/>
      <c r="H487" s="9"/>
      <c r="I487" s="9"/>
      <c r="J487" s="9"/>
      <c r="K487" s="9"/>
      <c r="L487" s="9"/>
      <c r="M487" s="9"/>
      <c r="N487" s="9"/>
      <c r="O487" s="9"/>
      <c r="P487" s="9"/>
      <c r="Q487" s="9"/>
      <c r="R487" s="9"/>
      <c r="S487" s="9"/>
      <c r="T487" s="9"/>
      <c r="U487" s="9"/>
      <c r="V487" s="9"/>
      <c r="W487" s="9"/>
      <c r="X487" s="9"/>
      <c r="Y487" s="9"/>
      <c r="Z487" s="9"/>
    </row>
    <row r="488" spans="1:26" ht="16.5" customHeight="1">
      <c r="A488" s="180"/>
      <c r="B488" s="180"/>
      <c r="C488" s="181"/>
      <c r="D488" s="9"/>
      <c r="E488" s="9"/>
      <c r="F488" s="9"/>
      <c r="G488" s="9"/>
      <c r="H488" s="9"/>
      <c r="I488" s="9"/>
      <c r="J488" s="9"/>
      <c r="K488" s="9"/>
      <c r="L488" s="9"/>
      <c r="M488" s="9"/>
      <c r="N488" s="9"/>
      <c r="O488" s="9"/>
      <c r="P488" s="9"/>
      <c r="Q488" s="9"/>
      <c r="R488" s="9"/>
      <c r="S488" s="9"/>
      <c r="T488" s="9"/>
      <c r="U488" s="9"/>
      <c r="V488" s="9"/>
      <c r="W488" s="9"/>
      <c r="X488" s="9"/>
      <c r="Y488" s="9"/>
      <c r="Z488" s="9"/>
    </row>
    <row r="489" spans="1:26" ht="16.5" customHeight="1">
      <c r="A489" s="180"/>
      <c r="B489" s="180"/>
      <c r="C489" s="181"/>
      <c r="D489" s="9"/>
      <c r="E489" s="9"/>
      <c r="F489" s="9"/>
      <c r="G489" s="9"/>
      <c r="H489" s="9"/>
      <c r="I489" s="9"/>
      <c r="J489" s="9"/>
      <c r="K489" s="9"/>
      <c r="L489" s="9"/>
      <c r="M489" s="9"/>
      <c r="N489" s="9"/>
      <c r="O489" s="9"/>
      <c r="P489" s="9"/>
      <c r="Q489" s="9"/>
      <c r="R489" s="9"/>
      <c r="S489" s="9"/>
      <c r="T489" s="9"/>
      <c r="U489" s="9"/>
      <c r="V489" s="9"/>
      <c r="W489" s="9"/>
      <c r="X489" s="9"/>
      <c r="Y489" s="9"/>
      <c r="Z489" s="9"/>
    </row>
    <row r="490" spans="1:26" ht="16.5" customHeight="1">
      <c r="A490" s="180"/>
      <c r="B490" s="180"/>
      <c r="C490" s="181"/>
      <c r="D490" s="9"/>
      <c r="E490" s="9"/>
      <c r="F490" s="9"/>
      <c r="G490" s="9"/>
      <c r="H490" s="9"/>
      <c r="I490" s="9"/>
      <c r="J490" s="9"/>
      <c r="K490" s="9"/>
      <c r="L490" s="9"/>
      <c r="M490" s="9"/>
      <c r="N490" s="9"/>
      <c r="O490" s="9"/>
      <c r="P490" s="9"/>
      <c r="Q490" s="9"/>
      <c r="R490" s="9"/>
      <c r="S490" s="9"/>
      <c r="T490" s="9"/>
      <c r="U490" s="9"/>
      <c r="V490" s="9"/>
      <c r="W490" s="9"/>
      <c r="X490" s="9"/>
      <c r="Y490" s="9"/>
      <c r="Z490" s="9"/>
    </row>
    <row r="491" spans="1:26" ht="16.5" customHeight="1">
      <c r="A491" s="180"/>
      <c r="B491" s="180"/>
      <c r="C491" s="181"/>
      <c r="D491" s="9"/>
      <c r="E491" s="9"/>
      <c r="F491" s="9"/>
      <c r="G491" s="9"/>
      <c r="H491" s="9"/>
      <c r="I491" s="9"/>
      <c r="J491" s="9"/>
      <c r="K491" s="9"/>
      <c r="L491" s="9"/>
      <c r="M491" s="9"/>
      <c r="N491" s="9"/>
      <c r="O491" s="9"/>
      <c r="P491" s="9"/>
      <c r="Q491" s="9"/>
      <c r="R491" s="9"/>
      <c r="S491" s="9"/>
      <c r="T491" s="9"/>
      <c r="U491" s="9"/>
      <c r="V491" s="9"/>
      <c r="W491" s="9"/>
      <c r="X491" s="9"/>
      <c r="Y491" s="9"/>
      <c r="Z491" s="9"/>
    </row>
    <row r="492" spans="1:26" ht="16.5" customHeight="1">
      <c r="A492" s="180"/>
      <c r="B492" s="180"/>
      <c r="C492" s="181"/>
      <c r="D492" s="9"/>
      <c r="E492" s="9"/>
      <c r="F492" s="9"/>
      <c r="G492" s="9"/>
      <c r="H492" s="9"/>
      <c r="I492" s="9"/>
      <c r="J492" s="9"/>
      <c r="K492" s="9"/>
      <c r="L492" s="9"/>
      <c r="M492" s="9"/>
      <c r="N492" s="9"/>
      <c r="O492" s="9"/>
      <c r="P492" s="9"/>
      <c r="Q492" s="9"/>
      <c r="R492" s="9"/>
      <c r="S492" s="9"/>
      <c r="T492" s="9"/>
      <c r="U492" s="9"/>
      <c r="V492" s="9"/>
      <c r="W492" s="9"/>
      <c r="X492" s="9"/>
      <c r="Y492" s="9"/>
      <c r="Z492" s="9"/>
    </row>
    <row r="493" spans="1:26" ht="16.5" customHeight="1">
      <c r="A493" s="180"/>
      <c r="B493" s="180"/>
      <c r="C493" s="181"/>
      <c r="D493" s="9"/>
      <c r="E493" s="9"/>
      <c r="F493" s="9"/>
      <c r="G493" s="9"/>
      <c r="H493" s="9"/>
      <c r="I493" s="9"/>
      <c r="J493" s="9"/>
      <c r="K493" s="9"/>
      <c r="L493" s="9"/>
      <c r="M493" s="9"/>
      <c r="N493" s="9"/>
      <c r="O493" s="9"/>
      <c r="P493" s="9"/>
      <c r="Q493" s="9"/>
      <c r="R493" s="9"/>
      <c r="S493" s="9"/>
      <c r="T493" s="9"/>
      <c r="U493" s="9"/>
      <c r="V493" s="9"/>
      <c r="W493" s="9"/>
      <c r="X493" s="9"/>
      <c r="Y493" s="9"/>
      <c r="Z493" s="9"/>
    </row>
    <row r="494" spans="1:26" ht="16.5" customHeight="1">
      <c r="A494" s="180"/>
      <c r="B494" s="180"/>
      <c r="C494" s="181"/>
      <c r="D494" s="9"/>
      <c r="E494" s="9"/>
      <c r="F494" s="9"/>
      <c r="G494" s="9"/>
      <c r="H494" s="9"/>
      <c r="I494" s="9"/>
      <c r="J494" s="9"/>
      <c r="K494" s="9"/>
      <c r="L494" s="9"/>
      <c r="M494" s="9"/>
      <c r="N494" s="9"/>
      <c r="O494" s="9"/>
      <c r="P494" s="9"/>
      <c r="Q494" s="9"/>
      <c r="R494" s="9"/>
      <c r="S494" s="9"/>
      <c r="T494" s="9"/>
      <c r="U494" s="9"/>
      <c r="V494" s="9"/>
      <c r="W494" s="9"/>
      <c r="X494" s="9"/>
      <c r="Y494" s="9"/>
      <c r="Z494" s="9"/>
    </row>
    <row r="495" spans="1:26" ht="16.5" customHeight="1">
      <c r="A495" s="180"/>
      <c r="B495" s="180"/>
      <c r="C495" s="181"/>
      <c r="D495" s="9"/>
      <c r="E495" s="9"/>
      <c r="F495" s="9"/>
      <c r="G495" s="9"/>
      <c r="H495" s="9"/>
      <c r="I495" s="9"/>
      <c r="J495" s="9"/>
      <c r="K495" s="9"/>
      <c r="L495" s="9"/>
      <c r="M495" s="9"/>
      <c r="N495" s="9"/>
      <c r="O495" s="9"/>
      <c r="P495" s="9"/>
      <c r="Q495" s="9"/>
      <c r="R495" s="9"/>
      <c r="S495" s="9"/>
      <c r="T495" s="9"/>
      <c r="U495" s="9"/>
      <c r="V495" s="9"/>
      <c r="W495" s="9"/>
      <c r="X495" s="9"/>
      <c r="Y495" s="9"/>
      <c r="Z495" s="9"/>
    </row>
    <row r="496" spans="1:26" ht="16.5" customHeight="1">
      <c r="A496" s="180"/>
      <c r="B496" s="180"/>
      <c r="C496" s="181"/>
      <c r="D496" s="9"/>
      <c r="E496" s="9"/>
      <c r="F496" s="9"/>
      <c r="G496" s="9"/>
      <c r="H496" s="9"/>
      <c r="I496" s="9"/>
      <c r="J496" s="9"/>
      <c r="K496" s="9"/>
      <c r="L496" s="9"/>
      <c r="M496" s="9"/>
      <c r="N496" s="9"/>
      <c r="O496" s="9"/>
      <c r="P496" s="9"/>
      <c r="Q496" s="9"/>
      <c r="R496" s="9"/>
      <c r="S496" s="9"/>
      <c r="T496" s="9"/>
      <c r="U496" s="9"/>
      <c r="V496" s="9"/>
      <c r="W496" s="9"/>
      <c r="X496" s="9"/>
      <c r="Y496" s="9"/>
      <c r="Z496" s="9"/>
    </row>
    <row r="497" spans="1:26" ht="16.5" customHeight="1">
      <c r="A497" s="180"/>
      <c r="B497" s="180"/>
      <c r="C497" s="181"/>
      <c r="D497" s="9"/>
      <c r="E497" s="9"/>
      <c r="F497" s="9"/>
      <c r="G497" s="9"/>
      <c r="H497" s="9"/>
      <c r="I497" s="9"/>
      <c r="J497" s="9"/>
      <c r="K497" s="9"/>
      <c r="L497" s="9"/>
      <c r="M497" s="9"/>
      <c r="N497" s="9"/>
      <c r="O497" s="9"/>
      <c r="P497" s="9"/>
      <c r="Q497" s="9"/>
      <c r="R497" s="9"/>
      <c r="S497" s="9"/>
      <c r="T497" s="9"/>
      <c r="U497" s="9"/>
      <c r="V497" s="9"/>
      <c r="W497" s="9"/>
      <c r="X497" s="9"/>
      <c r="Y497" s="9"/>
      <c r="Z497" s="9"/>
    </row>
    <row r="498" spans="1:26" ht="16.5" customHeight="1">
      <c r="A498" s="180"/>
      <c r="B498" s="180"/>
      <c r="C498" s="181"/>
      <c r="D498" s="9"/>
      <c r="E498" s="9"/>
      <c r="F498" s="9"/>
      <c r="G498" s="9"/>
      <c r="H498" s="9"/>
      <c r="I498" s="9"/>
      <c r="J498" s="9"/>
      <c r="K498" s="9"/>
      <c r="L498" s="9"/>
      <c r="M498" s="9"/>
      <c r="N498" s="9"/>
      <c r="O498" s="9"/>
      <c r="P498" s="9"/>
      <c r="Q498" s="9"/>
      <c r="R498" s="9"/>
      <c r="S498" s="9"/>
      <c r="T498" s="9"/>
      <c r="U498" s="9"/>
      <c r="V498" s="9"/>
      <c r="W498" s="9"/>
      <c r="X498" s="9"/>
      <c r="Y498" s="9"/>
      <c r="Z498" s="9"/>
    </row>
    <row r="499" spans="1:26" ht="16.5" customHeight="1">
      <c r="A499" s="180"/>
      <c r="B499" s="180"/>
      <c r="C499" s="181"/>
      <c r="D499" s="9"/>
      <c r="E499" s="9"/>
      <c r="F499" s="9"/>
      <c r="G499" s="9"/>
      <c r="H499" s="9"/>
      <c r="I499" s="9"/>
      <c r="J499" s="9"/>
      <c r="K499" s="9"/>
      <c r="L499" s="9"/>
      <c r="M499" s="9"/>
      <c r="N499" s="9"/>
      <c r="O499" s="9"/>
      <c r="P499" s="9"/>
      <c r="Q499" s="9"/>
      <c r="R499" s="9"/>
      <c r="S499" s="9"/>
      <c r="T499" s="9"/>
      <c r="U499" s="9"/>
      <c r="V499" s="9"/>
      <c r="W499" s="9"/>
      <c r="X499" s="9"/>
      <c r="Y499" s="9"/>
      <c r="Z499" s="9"/>
    </row>
    <row r="500" spans="1:26" ht="16.5" customHeight="1">
      <c r="A500" s="180"/>
      <c r="B500" s="180"/>
      <c r="C500" s="181"/>
      <c r="D500" s="9"/>
      <c r="E500" s="9"/>
      <c r="F500" s="9"/>
      <c r="G500" s="9"/>
      <c r="H500" s="9"/>
      <c r="I500" s="9"/>
      <c r="J500" s="9"/>
      <c r="K500" s="9"/>
      <c r="L500" s="9"/>
      <c r="M500" s="9"/>
      <c r="N500" s="9"/>
      <c r="O500" s="9"/>
      <c r="P500" s="9"/>
      <c r="Q500" s="9"/>
      <c r="R500" s="9"/>
      <c r="S500" s="9"/>
      <c r="T500" s="9"/>
      <c r="U500" s="9"/>
      <c r="V500" s="9"/>
      <c r="W500" s="9"/>
      <c r="X500" s="9"/>
      <c r="Y500" s="9"/>
      <c r="Z500" s="9"/>
    </row>
    <row r="501" spans="1:26" ht="16.5" customHeight="1">
      <c r="A501" s="180"/>
      <c r="B501" s="180"/>
      <c r="C501" s="181"/>
      <c r="D501" s="9"/>
      <c r="E501" s="9"/>
      <c r="F501" s="9"/>
      <c r="G501" s="9"/>
      <c r="H501" s="9"/>
      <c r="I501" s="9"/>
      <c r="J501" s="9"/>
      <c r="K501" s="9"/>
      <c r="L501" s="9"/>
      <c r="M501" s="9"/>
      <c r="N501" s="9"/>
      <c r="O501" s="9"/>
      <c r="P501" s="9"/>
      <c r="Q501" s="9"/>
      <c r="R501" s="9"/>
      <c r="S501" s="9"/>
      <c r="T501" s="9"/>
      <c r="U501" s="9"/>
      <c r="V501" s="9"/>
      <c r="W501" s="9"/>
      <c r="X501" s="9"/>
      <c r="Y501" s="9"/>
      <c r="Z501" s="9"/>
    </row>
    <row r="502" spans="1:26" ht="16.5" customHeight="1">
      <c r="A502" s="180"/>
      <c r="B502" s="180"/>
      <c r="C502" s="181"/>
      <c r="D502" s="9"/>
      <c r="E502" s="9"/>
      <c r="F502" s="9"/>
      <c r="G502" s="9"/>
      <c r="H502" s="9"/>
      <c r="I502" s="9"/>
      <c r="J502" s="9"/>
      <c r="K502" s="9"/>
      <c r="L502" s="9"/>
      <c r="M502" s="9"/>
      <c r="N502" s="9"/>
      <c r="O502" s="9"/>
      <c r="P502" s="9"/>
      <c r="Q502" s="9"/>
      <c r="R502" s="9"/>
      <c r="S502" s="9"/>
      <c r="T502" s="9"/>
      <c r="U502" s="9"/>
      <c r="V502" s="9"/>
      <c r="W502" s="9"/>
      <c r="X502" s="9"/>
      <c r="Y502" s="9"/>
      <c r="Z502" s="9"/>
    </row>
    <row r="503" spans="1:26" ht="16.5" customHeight="1">
      <c r="A503" s="180"/>
      <c r="B503" s="180"/>
      <c r="C503" s="181"/>
      <c r="D503" s="9"/>
      <c r="E503" s="9"/>
      <c r="F503" s="9"/>
      <c r="G503" s="9"/>
      <c r="H503" s="9"/>
      <c r="I503" s="9"/>
      <c r="J503" s="9"/>
      <c r="K503" s="9"/>
      <c r="L503" s="9"/>
      <c r="M503" s="9"/>
      <c r="N503" s="9"/>
      <c r="O503" s="9"/>
      <c r="P503" s="9"/>
      <c r="Q503" s="9"/>
      <c r="R503" s="9"/>
      <c r="S503" s="9"/>
      <c r="T503" s="9"/>
      <c r="U503" s="9"/>
      <c r="V503" s="9"/>
      <c r="W503" s="9"/>
      <c r="X503" s="9"/>
      <c r="Y503" s="9"/>
      <c r="Z503" s="9"/>
    </row>
    <row r="504" spans="1:26" ht="16.5" customHeight="1">
      <c r="A504" s="180"/>
      <c r="B504" s="180"/>
      <c r="C504" s="181"/>
      <c r="D504" s="9"/>
      <c r="E504" s="9"/>
      <c r="F504" s="9"/>
      <c r="G504" s="9"/>
      <c r="H504" s="9"/>
      <c r="I504" s="9"/>
      <c r="J504" s="9"/>
      <c r="K504" s="9"/>
      <c r="L504" s="9"/>
      <c r="M504" s="9"/>
      <c r="N504" s="9"/>
      <c r="O504" s="9"/>
      <c r="P504" s="9"/>
      <c r="Q504" s="9"/>
      <c r="R504" s="9"/>
      <c r="S504" s="9"/>
      <c r="T504" s="9"/>
      <c r="U504" s="9"/>
      <c r="V504" s="9"/>
      <c r="W504" s="9"/>
      <c r="X504" s="9"/>
      <c r="Y504" s="9"/>
      <c r="Z504" s="9"/>
    </row>
    <row r="505" spans="1:26" ht="16.5" customHeight="1">
      <c r="A505" s="180"/>
      <c r="B505" s="180"/>
      <c r="C505" s="181"/>
      <c r="D505" s="9"/>
      <c r="E505" s="9"/>
      <c r="F505" s="9"/>
      <c r="G505" s="9"/>
      <c r="H505" s="9"/>
      <c r="I505" s="9"/>
      <c r="J505" s="9"/>
      <c r="K505" s="9"/>
      <c r="L505" s="9"/>
      <c r="M505" s="9"/>
      <c r="N505" s="9"/>
      <c r="O505" s="9"/>
      <c r="P505" s="9"/>
      <c r="Q505" s="9"/>
      <c r="R505" s="9"/>
      <c r="S505" s="9"/>
      <c r="T505" s="9"/>
      <c r="U505" s="9"/>
      <c r="V505" s="9"/>
      <c r="W505" s="9"/>
      <c r="X505" s="9"/>
      <c r="Y505" s="9"/>
      <c r="Z505" s="9"/>
    </row>
    <row r="506" spans="1:26" ht="16.5" customHeight="1">
      <c r="A506" s="180"/>
      <c r="B506" s="180"/>
      <c r="C506" s="181"/>
      <c r="D506" s="9"/>
      <c r="E506" s="9"/>
      <c r="F506" s="9"/>
      <c r="G506" s="9"/>
      <c r="H506" s="9"/>
      <c r="I506" s="9"/>
      <c r="J506" s="9"/>
      <c r="K506" s="9"/>
      <c r="L506" s="9"/>
      <c r="M506" s="9"/>
      <c r="N506" s="9"/>
      <c r="O506" s="9"/>
      <c r="P506" s="9"/>
      <c r="Q506" s="9"/>
      <c r="R506" s="9"/>
      <c r="S506" s="9"/>
      <c r="T506" s="9"/>
      <c r="U506" s="9"/>
      <c r="V506" s="9"/>
      <c r="W506" s="9"/>
      <c r="X506" s="9"/>
      <c r="Y506" s="9"/>
      <c r="Z506" s="9"/>
    </row>
    <row r="507" spans="1:26" ht="16.5" customHeight="1">
      <c r="A507" s="180"/>
      <c r="B507" s="180"/>
      <c r="C507" s="181"/>
      <c r="D507" s="9"/>
      <c r="E507" s="9"/>
      <c r="F507" s="9"/>
      <c r="G507" s="9"/>
      <c r="H507" s="9"/>
      <c r="I507" s="9"/>
      <c r="J507" s="9"/>
      <c r="K507" s="9"/>
      <c r="L507" s="9"/>
      <c r="M507" s="9"/>
      <c r="N507" s="9"/>
      <c r="O507" s="9"/>
      <c r="P507" s="9"/>
      <c r="Q507" s="9"/>
      <c r="R507" s="9"/>
      <c r="S507" s="9"/>
      <c r="T507" s="9"/>
      <c r="U507" s="9"/>
      <c r="V507" s="9"/>
      <c r="W507" s="9"/>
      <c r="X507" s="9"/>
      <c r="Y507" s="9"/>
      <c r="Z507" s="9"/>
    </row>
    <row r="508" spans="1:26" ht="16.5" customHeight="1">
      <c r="A508" s="180"/>
      <c r="B508" s="180"/>
      <c r="C508" s="181"/>
      <c r="D508" s="9"/>
      <c r="E508" s="9"/>
      <c r="F508" s="9"/>
      <c r="G508" s="9"/>
      <c r="H508" s="9"/>
      <c r="I508" s="9"/>
      <c r="J508" s="9"/>
      <c r="K508" s="9"/>
      <c r="L508" s="9"/>
      <c r="M508" s="9"/>
      <c r="N508" s="9"/>
      <c r="O508" s="9"/>
      <c r="P508" s="9"/>
      <c r="Q508" s="9"/>
      <c r="R508" s="9"/>
      <c r="S508" s="9"/>
      <c r="T508" s="9"/>
      <c r="U508" s="9"/>
      <c r="V508" s="9"/>
      <c r="W508" s="9"/>
      <c r="X508" s="9"/>
      <c r="Y508" s="9"/>
      <c r="Z508" s="9"/>
    </row>
    <row r="509" spans="1:26" ht="16.5" customHeight="1">
      <c r="A509" s="180"/>
      <c r="B509" s="180"/>
      <c r="C509" s="181"/>
      <c r="D509" s="9"/>
      <c r="E509" s="9"/>
      <c r="F509" s="9"/>
      <c r="G509" s="9"/>
      <c r="H509" s="9"/>
      <c r="I509" s="9"/>
      <c r="J509" s="9"/>
      <c r="K509" s="9"/>
      <c r="L509" s="9"/>
      <c r="M509" s="9"/>
      <c r="N509" s="9"/>
      <c r="O509" s="9"/>
      <c r="P509" s="9"/>
      <c r="Q509" s="9"/>
      <c r="R509" s="9"/>
      <c r="S509" s="9"/>
      <c r="T509" s="9"/>
      <c r="U509" s="9"/>
      <c r="V509" s="9"/>
      <c r="W509" s="9"/>
      <c r="X509" s="9"/>
      <c r="Y509" s="9"/>
      <c r="Z509" s="9"/>
    </row>
    <row r="510" spans="1:26" ht="16.5" customHeight="1">
      <c r="A510" s="180"/>
      <c r="B510" s="180"/>
      <c r="C510" s="181"/>
      <c r="D510" s="9"/>
      <c r="E510" s="9"/>
      <c r="F510" s="9"/>
      <c r="G510" s="9"/>
      <c r="H510" s="9"/>
      <c r="I510" s="9"/>
      <c r="J510" s="9"/>
      <c r="K510" s="9"/>
      <c r="L510" s="9"/>
      <c r="M510" s="9"/>
      <c r="N510" s="9"/>
      <c r="O510" s="9"/>
      <c r="P510" s="9"/>
      <c r="Q510" s="9"/>
      <c r="R510" s="9"/>
      <c r="S510" s="9"/>
      <c r="T510" s="9"/>
      <c r="U510" s="9"/>
      <c r="V510" s="9"/>
      <c r="W510" s="9"/>
      <c r="X510" s="9"/>
      <c r="Y510" s="9"/>
      <c r="Z510" s="9"/>
    </row>
    <row r="511" spans="1:26" ht="16.5" customHeight="1">
      <c r="A511" s="180"/>
      <c r="B511" s="180"/>
      <c r="C511" s="181"/>
      <c r="D511" s="9"/>
      <c r="E511" s="9"/>
      <c r="F511" s="9"/>
      <c r="G511" s="9"/>
      <c r="H511" s="9"/>
      <c r="I511" s="9"/>
      <c r="J511" s="9"/>
      <c r="K511" s="9"/>
      <c r="L511" s="9"/>
      <c r="M511" s="9"/>
      <c r="N511" s="9"/>
      <c r="O511" s="9"/>
      <c r="P511" s="9"/>
      <c r="Q511" s="9"/>
      <c r="R511" s="9"/>
      <c r="S511" s="9"/>
      <c r="T511" s="9"/>
      <c r="U511" s="9"/>
      <c r="V511" s="9"/>
      <c r="W511" s="9"/>
      <c r="X511" s="9"/>
      <c r="Y511" s="9"/>
      <c r="Z511" s="9"/>
    </row>
    <row r="512" spans="1:26" ht="16.5" customHeight="1">
      <c r="A512" s="180"/>
      <c r="B512" s="180"/>
      <c r="C512" s="181"/>
      <c r="D512" s="9"/>
      <c r="E512" s="9"/>
      <c r="F512" s="9"/>
      <c r="G512" s="9"/>
      <c r="H512" s="9"/>
      <c r="I512" s="9"/>
      <c r="J512" s="9"/>
      <c r="K512" s="9"/>
      <c r="L512" s="9"/>
      <c r="M512" s="9"/>
      <c r="N512" s="9"/>
      <c r="O512" s="9"/>
      <c r="P512" s="9"/>
      <c r="Q512" s="9"/>
      <c r="R512" s="9"/>
      <c r="S512" s="9"/>
      <c r="T512" s="9"/>
      <c r="U512" s="9"/>
      <c r="V512" s="9"/>
      <c r="W512" s="9"/>
      <c r="X512" s="9"/>
      <c r="Y512" s="9"/>
      <c r="Z512" s="9"/>
    </row>
    <row r="513" spans="1:26" ht="16.5" customHeight="1">
      <c r="A513" s="180"/>
      <c r="B513" s="180"/>
      <c r="C513" s="181"/>
      <c r="D513" s="9"/>
      <c r="E513" s="9"/>
      <c r="F513" s="9"/>
      <c r="G513" s="9"/>
      <c r="H513" s="9"/>
      <c r="I513" s="9"/>
      <c r="J513" s="9"/>
      <c r="K513" s="9"/>
      <c r="L513" s="9"/>
      <c r="M513" s="9"/>
      <c r="N513" s="9"/>
      <c r="O513" s="9"/>
      <c r="P513" s="9"/>
      <c r="Q513" s="9"/>
      <c r="R513" s="9"/>
      <c r="S513" s="9"/>
      <c r="T513" s="9"/>
      <c r="U513" s="9"/>
      <c r="V513" s="9"/>
      <c r="W513" s="9"/>
      <c r="X513" s="9"/>
      <c r="Y513" s="9"/>
      <c r="Z513" s="9"/>
    </row>
    <row r="514" spans="1:26" ht="16.5" customHeight="1">
      <c r="A514" s="180"/>
      <c r="B514" s="180"/>
      <c r="C514" s="181"/>
      <c r="D514" s="9"/>
      <c r="E514" s="9"/>
      <c r="F514" s="9"/>
      <c r="G514" s="9"/>
      <c r="H514" s="9"/>
      <c r="I514" s="9"/>
      <c r="J514" s="9"/>
      <c r="K514" s="9"/>
      <c r="L514" s="9"/>
      <c r="M514" s="9"/>
      <c r="N514" s="9"/>
      <c r="O514" s="9"/>
      <c r="P514" s="9"/>
      <c r="Q514" s="9"/>
      <c r="R514" s="9"/>
      <c r="S514" s="9"/>
      <c r="T514" s="9"/>
      <c r="U514" s="9"/>
      <c r="V514" s="9"/>
      <c r="W514" s="9"/>
      <c r="X514" s="9"/>
      <c r="Y514" s="9"/>
      <c r="Z514" s="9"/>
    </row>
    <row r="515" spans="1:26" ht="16.5" customHeight="1">
      <c r="A515" s="180"/>
      <c r="B515" s="180"/>
      <c r="C515" s="181"/>
      <c r="D515" s="9"/>
      <c r="E515" s="9"/>
      <c r="F515" s="9"/>
      <c r="G515" s="9"/>
      <c r="H515" s="9"/>
      <c r="I515" s="9"/>
      <c r="J515" s="9"/>
      <c r="K515" s="9"/>
      <c r="L515" s="9"/>
      <c r="M515" s="9"/>
      <c r="N515" s="9"/>
      <c r="O515" s="9"/>
      <c r="P515" s="9"/>
      <c r="Q515" s="9"/>
      <c r="R515" s="9"/>
      <c r="S515" s="9"/>
      <c r="T515" s="9"/>
      <c r="U515" s="9"/>
      <c r="V515" s="9"/>
      <c r="W515" s="9"/>
      <c r="X515" s="9"/>
      <c r="Y515" s="9"/>
      <c r="Z515" s="9"/>
    </row>
    <row r="516" spans="1:26" ht="16.5" customHeight="1">
      <c r="A516" s="180"/>
      <c r="B516" s="180"/>
      <c r="C516" s="181"/>
      <c r="D516" s="9"/>
      <c r="E516" s="9"/>
      <c r="F516" s="9"/>
      <c r="G516" s="9"/>
      <c r="H516" s="9"/>
      <c r="I516" s="9"/>
      <c r="J516" s="9"/>
      <c r="K516" s="9"/>
      <c r="L516" s="9"/>
      <c r="M516" s="9"/>
      <c r="N516" s="9"/>
      <c r="O516" s="9"/>
      <c r="P516" s="9"/>
      <c r="Q516" s="9"/>
      <c r="R516" s="9"/>
      <c r="S516" s="9"/>
      <c r="T516" s="9"/>
      <c r="U516" s="9"/>
      <c r="V516" s="9"/>
      <c r="W516" s="9"/>
      <c r="X516" s="9"/>
      <c r="Y516" s="9"/>
      <c r="Z516" s="9"/>
    </row>
    <row r="517" spans="1:26" ht="16.5" customHeight="1">
      <c r="A517" s="180"/>
      <c r="B517" s="180"/>
      <c r="C517" s="181"/>
      <c r="D517" s="9"/>
      <c r="E517" s="9"/>
      <c r="F517" s="9"/>
      <c r="G517" s="9"/>
      <c r="H517" s="9"/>
      <c r="I517" s="9"/>
      <c r="J517" s="9"/>
      <c r="K517" s="9"/>
      <c r="L517" s="9"/>
      <c r="M517" s="9"/>
      <c r="N517" s="9"/>
      <c r="O517" s="9"/>
      <c r="P517" s="9"/>
      <c r="Q517" s="9"/>
      <c r="R517" s="9"/>
      <c r="S517" s="9"/>
      <c r="T517" s="9"/>
      <c r="U517" s="9"/>
      <c r="V517" s="9"/>
      <c r="W517" s="9"/>
      <c r="X517" s="9"/>
      <c r="Y517" s="9"/>
      <c r="Z517" s="9"/>
    </row>
    <row r="518" spans="1:26" ht="16.5" customHeight="1">
      <c r="A518" s="180"/>
      <c r="B518" s="180"/>
      <c r="C518" s="181"/>
      <c r="D518" s="9"/>
      <c r="E518" s="9"/>
      <c r="F518" s="9"/>
      <c r="G518" s="9"/>
      <c r="H518" s="9"/>
      <c r="I518" s="9"/>
      <c r="J518" s="9"/>
      <c r="K518" s="9"/>
      <c r="L518" s="9"/>
      <c r="M518" s="9"/>
      <c r="N518" s="9"/>
      <c r="O518" s="9"/>
      <c r="P518" s="9"/>
      <c r="Q518" s="9"/>
      <c r="R518" s="9"/>
      <c r="S518" s="9"/>
      <c r="T518" s="9"/>
      <c r="U518" s="9"/>
      <c r="V518" s="9"/>
      <c r="W518" s="9"/>
      <c r="X518" s="9"/>
      <c r="Y518" s="9"/>
      <c r="Z518" s="9"/>
    </row>
    <row r="519" spans="1:26" ht="16.5" customHeight="1">
      <c r="A519" s="180"/>
      <c r="B519" s="180"/>
      <c r="C519" s="181"/>
      <c r="D519" s="9"/>
      <c r="E519" s="9"/>
      <c r="F519" s="9"/>
      <c r="G519" s="9"/>
      <c r="H519" s="9"/>
      <c r="I519" s="9"/>
      <c r="J519" s="9"/>
      <c r="K519" s="9"/>
      <c r="L519" s="9"/>
      <c r="M519" s="9"/>
      <c r="N519" s="9"/>
      <c r="O519" s="9"/>
      <c r="P519" s="9"/>
      <c r="Q519" s="9"/>
      <c r="R519" s="9"/>
      <c r="S519" s="9"/>
      <c r="T519" s="9"/>
      <c r="U519" s="9"/>
      <c r="V519" s="9"/>
      <c r="W519" s="9"/>
      <c r="X519" s="9"/>
      <c r="Y519" s="9"/>
      <c r="Z519" s="9"/>
    </row>
    <row r="520" spans="1:26" ht="16.5" customHeight="1">
      <c r="A520" s="180"/>
      <c r="B520" s="180"/>
      <c r="C520" s="181"/>
      <c r="D520" s="9"/>
      <c r="E520" s="9"/>
      <c r="F520" s="9"/>
      <c r="G520" s="9"/>
      <c r="H520" s="9"/>
      <c r="I520" s="9"/>
      <c r="J520" s="9"/>
      <c r="K520" s="9"/>
      <c r="L520" s="9"/>
      <c r="M520" s="9"/>
      <c r="N520" s="9"/>
      <c r="O520" s="9"/>
      <c r="P520" s="9"/>
      <c r="Q520" s="9"/>
      <c r="R520" s="9"/>
      <c r="S520" s="9"/>
      <c r="T520" s="9"/>
      <c r="U520" s="9"/>
      <c r="V520" s="9"/>
      <c r="W520" s="9"/>
      <c r="X520" s="9"/>
      <c r="Y520" s="9"/>
      <c r="Z520" s="9"/>
    </row>
    <row r="521" spans="1:26" ht="16.5" customHeight="1">
      <c r="A521" s="180"/>
      <c r="B521" s="180"/>
      <c r="C521" s="181"/>
      <c r="D521" s="9"/>
      <c r="E521" s="9"/>
      <c r="F521" s="9"/>
      <c r="G521" s="9"/>
      <c r="H521" s="9"/>
      <c r="I521" s="9"/>
      <c r="J521" s="9"/>
      <c r="K521" s="9"/>
      <c r="L521" s="9"/>
      <c r="M521" s="9"/>
      <c r="N521" s="9"/>
      <c r="O521" s="9"/>
      <c r="P521" s="9"/>
      <c r="Q521" s="9"/>
      <c r="R521" s="9"/>
      <c r="S521" s="9"/>
      <c r="T521" s="9"/>
      <c r="U521" s="9"/>
      <c r="V521" s="9"/>
      <c r="W521" s="9"/>
      <c r="X521" s="9"/>
      <c r="Y521" s="9"/>
      <c r="Z521" s="9"/>
    </row>
    <row r="522" spans="1:26" ht="16.5" customHeight="1">
      <c r="A522" s="180"/>
      <c r="B522" s="180"/>
      <c r="C522" s="181"/>
      <c r="D522" s="9"/>
      <c r="E522" s="9"/>
      <c r="F522" s="9"/>
      <c r="G522" s="9"/>
      <c r="H522" s="9"/>
      <c r="I522" s="9"/>
      <c r="J522" s="9"/>
      <c r="K522" s="9"/>
      <c r="L522" s="9"/>
      <c r="M522" s="9"/>
      <c r="N522" s="9"/>
      <c r="O522" s="9"/>
      <c r="P522" s="9"/>
      <c r="Q522" s="9"/>
      <c r="R522" s="9"/>
      <c r="S522" s="9"/>
      <c r="T522" s="9"/>
      <c r="U522" s="9"/>
      <c r="V522" s="9"/>
      <c r="W522" s="9"/>
      <c r="X522" s="9"/>
      <c r="Y522" s="9"/>
      <c r="Z522" s="9"/>
    </row>
    <row r="523" spans="1:26" ht="16.5" customHeight="1">
      <c r="A523" s="180"/>
      <c r="B523" s="180"/>
      <c r="C523" s="181"/>
      <c r="D523" s="9"/>
      <c r="E523" s="9"/>
      <c r="F523" s="9"/>
      <c r="G523" s="9"/>
      <c r="H523" s="9"/>
      <c r="I523" s="9"/>
      <c r="J523" s="9"/>
      <c r="K523" s="9"/>
      <c r="L523" s="9"/>
      <c r="M523" s="9"/>
      <c r="N523" s="9"/>
      <c r="O523" s="9"/>
      <c r="P523" s="9"/>
      <c r="Q523" s="9"/>
      <c r="R523" s="9"/>
      <c r="S523" s="9"/>
      <c r="T523" s="9"/>
      <c r="U523" s="9"/>
      <c r="V523" s="9"/>
      <c r="W523" s="9"/>
      <c r="X523" s="9"/>
      <c r="Y523" s="9"/>
      <c r="Z523" s="9"/>
    </row>
    <row r="524" spans="1:26" ht="16.5" customHeight="1">
      <c r="A524" s="180"/>
      <c r="B524" s="180"/>
      <c r="C524" s="181"/>
      <c r="D524" s="9"/>
      <c r="E524" s="9"/>
      <c r="F524" s="9"/>
      <c r="G524" s="9"/>
      <c r="H524" s="9"/>
      <c r="I524" s="9"/>
      <c r="J524" s="9"/>
      <c r="K524" s="9"/>
      <c r="L524" s="9"/>
      <c r="M524" s="9"/>
      <c r="N524" s="9"/>
      <c r="O524" s="9"/>
      <c r="P524" s="9"/>
      <c r="Q524" s="9"/>
      <c r="R524" s="9"/>
      <c r="S524" s="9"/>
      <c r="T524" s="9"/>
      <c r="U524" s="9"/>
      <c r="V524" s="9"/>
      <c r="W524" s="9"/>
      <c r="X524" s="9"/>
      <c r="Y524" s="9"/>
      <c r="Z524" s="9"/>
    </row>
    <row r="525" spans="1:26" ht="16.5" customHeight="1">
      <c r="A525" s="180"/>
      <c r="B525" s="180"/>
      <c r="C525" s="181"/>
      <c r="D525" s="9"/>
      <c r="E525" s="9"/>
      <c r="F525" s="9"/>
      <c r="G525" s="9"/>
      <c r="H525" s="9"/>
      <c r="I525" s="9"/>
      <c r="J525" s="9"/>
      <c r="K525" s="9"/>
      <c r="L525" s="9"/>
      <c r="M525" s="9"/>
      <c r="N525" s="9"/>
      <c r="O525" s="9"/>
      <c r="P525" s="9"/>
      <c r="Q525" s="9"/>
      <c r="R525" s="9"/>
      <c r="S525" s="9"/>
      <c r="T525" s="9"/>
      <c r="U525" s="9"/>
      <c r="V525" s="9"/>
      <c r="W525" s="9"/>
      <c r="X525" s="9"/>
      <c r="Y525" s="9"/>
      <c r="Z525" s="9"/>
    </row>
    <row r="526" spans="1:26" ht="16.5" customHeight="1">
      <c r="A526" s="180"/>
      <c r="B526" s="180"/>
      <c r="C526" s="181"/>
      <c r="D526" s="9"/>
      <c r="E526" s="9"/>
      <c r="F526" s="9"/>
      <c r="G526" s="9"/>
      <c r="H526" s="9"/>
      <c r="I526" s="9"/>
      <c r="J526" s="9"/>
      <c r="K526" s="9"/>
      <c r="L526" s="9"/>
      <c r="M526" s="9"/>
      <c r="N526" s="9"/>
      <c r="O526" s="9"/>
      <c r="P526" s="9"/>
      <c r="Q526" s="9"/>
      <c r="R526" s="9"/>
      <c r="S526" s="9"/>
      <c r="T526" s="9"/>
      <c r="U526" s="9"/>
      <c r="V526" s="9"/>
      <c r="W526" s="9"/>
      <c r="X526" s="9"/>
      <c r="Y526" s="9"/>
      <c r="Z526" s="9"/>
    </row>
    <row r="527" spans="1:26" ht="16.5" customHeight="1">
      <c r="A527" s="180"/>
      <c r="B527" s="180"/>
      <c r="C527" s="181"/>
      <c r="D527" s="9"/>
      <c r="E527" s="9"/>
      <c r="F527" s="9"/>
      <c r="G527" s="9"/>
      <c r="H527" s="9"/>
      <c r="I527" s="9"/>
      <c r="J527" s="9"/>
      <c r="K527" s="9"/>
      <c r="L527" s="9"/>
      <c r="M527" s="9"/>
      <c r="N527" s="9"/>
      <c r="O527" s="9"/>
      <c r="P527" s="9"/>
      <c r="Q527" s="9"/>
      <c r="R527" s="9"/>
      <c r="S527" s="9"/>
      <c r="T527" s="9"/>
      <c r="U527" s="9"/>
      <c r="V527" s="9"/>
      <c r="W527" s="9"/>
      <c r="X527" s="9"/>
      <c r="Y527" s="9"/>
      <c r="Z527" s="9"/>
    </row>
    <row r="528" spans="1:26" ht="16.5" customHeight="1">
      <c r="A528" s="180"/>
      <c r="B528" s="180"/>
      <c r="C528" s="181"/>
      <c r="D528" s="9"/>
      <c r="E528" s="9"/>
      <c r="F528" s="9"/>
      <c r="G528" s="9"/>
      <c r="H528" s="9"/>
      <c r="I528" s="9"/>
      <c r="J528" s="9"/>
      <c r="K528" s="9"/>
      <c r="L528" s="9"/>
      <c r="M528" s="9"/>
      <c r="N528" s="9"/>
      <c r="O528" s="9"/>
      <c r="P528" s="9"/>
      <c r="Q528" s="9"/>
      <c r="R528" s="9"/>
      <c r="S528" s="9"/>
      <c r="T528" s="9"/>
      <c r="U528" s="9"/>
      <c r="V528" s="9"/>
      <c r="W528" s="9"/>
      <c r="X528" s="9"/>
      <c r="Y528" s="9"/>
      <c r="Z528" s="9"/>
    </row>
    <row r="529" spans="1:26" ht="16.5" customHeight="1">
      <c r="A529" s="180"/>
      <c r="B529" s="180"/>
      <c r="C529" s="181"/>
      <c r="D529" s="9"/>
      <c r="E529" s="9"/>
      <c r="F529" s="9"/>
      <c r="G529" s="9"/>
      <c r="H529" s="9"/>
      <c r="I529" s="9"/>
      <c r="J529" s="9"/>
      <c r="K529" s="9"/>
      <c r="L529" s="9"/>
      <c r="M529" s="9"/>
      <c r="N529" s="9"/>
      <c r="O529" s="9"/>
      <c r="P529" s="9"/>
      <c r="Q529" s="9"/>
      <c r="R529" s="9"/>
      <c r="S529" s="9"/>
      <c r="T529" s="9"/>
      <c r="U529" s="9"/>
      <c r="V529" s="9"/>
      <c r="W529" s="9"/>
      <c r="X529" s="9"/>
      <c r="Y529" s="9"/>
      <c r="Z529" s="9"/>
    </row>
    <row r="530" spans="1:26" ht="16.5" customHeight="1">
      <c r="A530" s="180"/>
      <c r="B530" s="180"/>
      <c r="C530" s="181"/>
      <c r="D530" s="9"/>
      <c r="E530" s="9"/>
      <c r="F530" s="9"/>
      <c r="G530" s="9"/>
      <c r="H530" s="9"/>
      <c r="I530" s="9"/>
      <c r="J530" s="9"/>
      <c r="K530" s="9"/>
      <c r="L530" s="9"/>
      <c r="M530" s="9"/>
      <c r="N530" s="9"/>
      <c r="O530" s="9"/>
      <c r="P530" s="9"/>
      <c r="Q530" s="9"/>
      <c r="R530" s="9"/>
      <c r="S530" s="9"/>
      <c r="T530" s="9"/>
      <c r="U530" s="9"/>
      <c r="V530" s="9"/>
      <c r="W530" s="9"/>
      <c r="X530" s="9"/>
      <c r="Y530" s="9"/>
      <c r="Z530" s="9"/>
    </row>
    <row r="531" spans="1:26" ht="16.5" customHeight="1">
      <c r="A531" s="180"/>
      <c r="B531" s="180"/>
      <c r="C531" s="181"/>
      <c r="D531" s="9"/>
      <c r="E531" s="9"/>
      <c r="F531" s="9"/>
      <c r="G531" s="9"/>
      <c r="H531" s="9"/>
      <c r="I531" s="9"/>
      <c r="J531" s="9"/>
      <c r="K531" s="9"/>
      <c r="L531" s="9"/>
      <c r="M531" s="9"/>
      <c r="N531" s="9"/>
      <c r="O531" s="9"/>
      <c r="P531" s="9"/>
      <c r="Q531" s="9"/>
      <c r="R531" s="9"/>
      <c r="S531" s="9"/>
      <c r="T531" s="9"/>
      <c r="U531" s="9"/>
      <c r="V531" s="9"/>
      <c r="W531" s="9"/>
      <c r="X531" s="9"/>
      <c r="Y531" s="9"/>
      <c r="Z531" s="9"/>
    </row>
    <row r="532" spans="1:26" ht="16.5" customHeight="1">
      <c r="A532" s="180"/>
      <c r="B532" s="180"/>
      <c r="C532" s="181"/>
      <c r="D532" s="9"/>
      <c r="E532" s="9"/>
      <c r="F532" s="9"/>
      <c r="G532" s="9"/>
      <c r="H532" s="9"/>
      <c r="I532" s="9"/>
      <c r="J532" s="9"/>
      <c r="K532" s="9"/>
      <c r="L532" s="9"/>
      <c r="M532" s="9"/>
      <c r="N532" s="9"/>
      <c r="O532" s="9"/>
      <c r="P532" s="9"/>
      <c r="Q532" s="9"/>
      <c r="R532" s="9"/>
      <c r="S532" s="9"/>
      <c r="T532" s="9"/>
      <c r="U532" s="9"/>
      <c r="V532" s="9"/>
      <c r="W532" s="9"/>
      <c r="X532" s="9"/>
      <c r="Y532" s="9"/>
      <c r="Z532" s="9"/>
    </row>
    <row r="533" spans="1:26" ht="16.5" customHeight="1">
      <c r="A533" s="180"/>
      <c r="B533" s="180"/>
      <c r="C533" s="181"/>
      <c r="D533" s="9"/>
      <c r="E533" s="9"/>
      <c r="F533" s="9"/>
      <c r="G533" s="9"/>
      <c r="H533" s="9"/>
      <c r="I533" s="9"/>
      <c r="J533" s="9"/>
      <c r="K533" s="9"/>
      <c r="L533" s="9"/>
      <c r="M533" s="9"/>
      <c r="N533" s="9"/>
      <c r="O533" s="9"/>
      <c r="P533" s="9"/>
      <c r="Q533" s="9"/>
      <c r="R533" s="9"/>
      <c r="S533" s="9"/>
      <c r="T533" s="9"/>
      <c r="U533" s="9"/>
      <c r="V533" s="9"/>
      <c r="W533" s="9"/>
      <c r="X533" s="9"/>
      <c r="Y533" s="9"/>
      <c r="Z533" s="9"/>
    </row>
    <row r="534" spans="1:26" ht="16.5" customHeight="1">
      <c r="A534" s="180"/>
      <c r="B534" s="180"/>
      <c r="C534" s="181"/>
      <c r="D534" s="9"/>
      <c r="E534" s="9"/>
      <c r="F534" s="9"/>
      <c r="G534" s="9"/>
      <c r="H534" s="9"/>
      <c r="I534" s="9"/>
      <c r="J534" s="9"/>
      <c r="K534" s="9"/>
      <c r="L534" s="9"/>
      <c r="M534" s="9"/>
      <c r="N534" s="9"/>
      <c r="O534" s="9"/>
      <c r="P534" s="9"/>
      <c r="Q534" s="9"/>
      <c r="R534" s="9"/>
      <c r="S534" s="9"/>
      <c r="T534" s="9"/>
      <c r="U534" s="9"/>
      <c r="V534" s="9"/>
      <c r="W534" s="9"/>
      <c r="X534" s="9"/>
      <c r="Y534" s="9"/>
      <c r="Z534" s="9"/>
    </row>
    <row r="535" spans="1:26" ht="16.5" customHeight="1">
      <c r="A535" s="180"/>
      <c r="B535" s="180"/>
      <c r="C535" s="181"/>
      <c r="D535" s="9"/>
      <c r="E535" s="9"/>
      <c r="F535" s="9"/>
      <c r="G535" s="9"/>
      <c r="H535" s="9"/>
      <c r="I535" s="9"/>
      <c r="J535" s="9"/>
      <c r="K535" s="9"/>
      <c r="L535" s="9"/>
      <c r="M535" s="9"/>
      <c r="N535" s="9"/>
      <c r="O535" s="9"/>
      <c r="P535" s="9"/>
      <c r="Q535" s="9"/>
      <c r="R535" s="9"/>
      <c r="S535" s="9"/>
      <c r="T535" s="9"/>
      <c r="U535" s="9"/>
      <c r="V535" s="9"/>
      <c r="W535" s="9"/>
      <c r="X535" s="9"/>
      <c r="Y535" s="9"/>
      <c r="Z535" s="9"/>
    </row>
    <row r="536" spans="1:26" ht="16.5" customHeight="1">
      <c r="A536" s="180"/>
      <c r="B536" s="180"/>
      <c r="C536" s="181"/>
      <c r="D536" s="9"/>
      <c r="E536" s="9"/>
      <c r="F536" s="9"/>
      <c r="G536" s="9"/>
      <c r="H536" s="9"/>
      <c r="I536" s="9"/>
      <c r="J536" s="9"/>
      <c r="K536" s="9"/>
      <c r="L536" s="9"/>
      <c r="M536" s="9"/>
      <c r="N536" s="9"/>
      <c r="O536" s="9"/>
      <c r="P536" s="9"/>
      <c r="Q536" s="9"/>
      <c r="R536" s="9"/>
      <c r="S536" s="9"/>
      <c r="T536" s="9"/>
      <c r="U536" s="9"/>
      <c r="V536" s="9"/>
      <c r="W536" s="9"/>
      <c r="X536" s="9"/>
      <c r="Y536" s="9"/>
      <c r="Z536" s="9"/>
    </row>
    <row r="537" spans="1:26" ht="16.5" customHeight="1">
      <c r="A537" s="180"/>
      <c r="B537" s="180"/>
      <c r="C537" s="181"/>
      <c r="D537" s="9"/>
      <c r="E537" s="9"/>
      <c r="F537" s="9"/>
      <c r="G537" s="9"/>
      <c r="H537" s="9"/>
      <c r="I537" s="9"/>
      <c r="J537" s="9"/>
      <c r="K537" s="9"/>
      <c r="L537" s="9"/>
      <c r="M537" s="9"/>
      <c r="N537" s="9"/>
      <c r="O537" s="9"/>
      <c r="P537" s="9"/>
      <c r="Q537" s="9"/>
      <c r="R537" s="9"/>
      <c r="S537" s="9"/>
      <c r="T537" s="9"/>
      <c r="U537" s="9"/>
      <c r="V537" s="9"/>
      <c r="W537" s="9"/>
      <c r="X537" s="9"/>
      <c r="Y537" s="9"/>
      <c r="Z537" s="9"/>
    </row>
    <row r="538" spans="1:26" ht="16.5" customHeight="1">
      <c r="A538" s="180"/>
      <c r="B538" s="180"/>
      <c r="C538" s="181"/>
      <c r="D538" s="9"/>
      <c r="E538" s="9"/>
      <c r="F538" s="9"/>
      <c r="G538" s="9"/>
      <c r="H538" s="9"/>
      <c r="I538" s="9"/>
      <c r="J538" s="9"/>
      <c r="K538" s="9"/>
      <c r="L538" s="9"/>
      <c r="M538" s="9"/>
      <c r="N538" s="9"/>
      <c r="O538" s="9"/>
      <c r="P538" s="9"/>
      <c r="Q538" s="9"/>
      <c r="R538" s="9"/>
      <c r="S538" s="9"/>
      <c r="T538" s="9"/>
      <c r="U538" s="9"/>
      <c r="V538" s="9"/>
      <c r="W538" s="9"/>
      <c r="X538" s="9"/>
      <c r="Y538" s="9"/>
      <c r="Z538" s="9"/>
    </row>
    <row r="539" spans="1:26" ht="16.5" customHeight="1">
      <c r="A539" s="180"/>
      <c r="B539" s="180"/>
      <c r="C539" s="181"/>
      <c r="D539" s="9"/>
      <c r="E539" s="9"/>
      <c r="F539" s="9"/>
      <c r="G539" s="9"/>
      <c r="H539" s="9"/>
      <c r="I539" s="9"/>
      <c r="J539" s="9"/>
      <c r="K539" s="9"/>
      <c r="L539" s="9"/>
      <c r="M539" s="9"/>
      <c r="N539" s="9"/>
      <c r="O539" s="9"/>
      <c r="P539" s="9"/>
      <c r="Q539" s="9"/>
      <c r="R539" s="9"/>
      <c r="S539" s="9"/>
      <c r="T539" s="9"/>
      <c r="U539" s="9"/>
      <c r="V539" s="9"/>
      <c r="W539" s="9"/>
      <c r="X539" s="9"/>
      <c r="Y539" s="9"/>
      <c r="Z539" s="9"/>
    </row>
    <row r="540" spans="1:26" ht="16.5" customHeight="1">
      <c r="A540" s="180"/>
      <c r="B540" s="180"/>
      <c r="C540" s="181"/>
      <c r="D540" s="9"/>
      <c r="E540" s="9"/>
      <c r="F540" s="9"/>
      <c r="G540" s="9"/>
      <c r="H540" s="9"/>
      <c r="I540" s="9"/>
      <c r="J540" s="9"/>
      <c r="K540" s="9"/>
      <c r="L540" s="9"/>
      <c r="M540" s="9"/>
      <c r="N540" s="9"/>
      <c r="O540" s="9"/>
      <c r="P540" s="9"/>
      <c r="Q540" s="9"/>
      <c r="R540" s="9"/>
      <c r="S540" s="9"/>
      <c r="T540" s="9"/>
      <c r="U540" s="9"/>
      <c r="V540" s="9"/>
      <c r="W540" s="9"/>
      <c r="X540" s="9"/>
      <c r="Y540" s="9"/>
      <c r="Z540" s="9"/>
    </row>
    <row r="541" spans="1:26" ht="16.5" customHeight="1">
      <c r="A541" s="180"/>
      <c r="B541" s="180"/>
      <c r="C541" s="181"/>
      <c r="D541" s="9"/>
      <c r="E541" s="9"/>
      <c r="F541" s="9"/>
      <c r="G541" s="9"/>
      <c r="H541" s="9"/>
      <c r="I541" s="9"/>
      <c r="J541" s="9"/>
      <c r="K541" s="9"/>
      <c r="L541" s="9"/>
      <c r="M541" s="9"/>
      <c r="N541" s="9"/>
      <c r="O541" s="9"/>
      <c r="P541" s="9"/>
      <c r="Q541" s="9"/>
      <c r="R541" s="9"/>
      <c r="S541" s="9"/>
      <c r="T541" s="9"/>
      <c r="U541" s="9"/>
      <c r="V541" s="9"/>
      <c r="W541" s="9"/>
      <c r="X541" s="9"/>
      <c r="Y541" s="9"/>
      <c r="Z541" s="9"/>
    </row>
    <row r="542" spans="1:26" ht="16.5" customHeight="1">
      <c r="A542" s="180"/>
      <c r="B542" s="180"/>
      <c r="C542" s="181"/>
      <c r="D542" s="9"/>
      <c r="E542" s="9"/>
      <c r="F542" s="9"/>
      <c r="G542" s="9"/>
      <c r="H542" s="9"/>
      <c r="I542" s="9"/>
      <c r="J542" s="9"/>
      <c r="K542" s="9"/>
      <c r="L542" s="9"/>
      <c r="M542" s="9"/>
      <c r="N542" s="9"/>
      <c r="O542" s="9"/>
      <c r="P542" s="9"/>
      <c r="Q542" s="9"/>
      <c r="R542" s="9"/>
      <c r="S542" s="9"/>
      <c r="T542" s="9"/>
      <c r="U542" s="9"/>
      <c r="V542" s="9"/>
      <c r="W542" s="9"/>
      <c r="X542" s="9"/>
      <c r="Y542" s="9"/>
      <c r="Z542" s="9"/>
    </row>
    <row r="543" spans="1:26" ht="16.5" customHeight="1">
      <c r="A543" s="180"/>
      <c r="B543" s="180"/>
      <c r="C543" s="181"/>
      <c r="D543" s="9"/>
      <c r="E543" s="9"/>
      <c r="F543" s="9"/>
      <c r="G543" s="9"/>
      <c r="H543" s="9"/>
      <c r="I543" s="9"/>
      <c r="J543" s="9"/>
      <c r="K543" s="9"/>
      <c r="L543" s="9"/>
      <c r="M543" s="9"/>
      <c r="N543" s="9"/>
      <c r="O543" s="9"/>
      <c r="P543" s="9"/>
      <c r="Q543" s="9"/>
      <c r="R543" s="9"/>
      <c r="S543" s="9"/>
      <c r="T543" s="9"/>
      <c r="U543" s="9"/>
      <c r="V543" s="9"/>
      <c r="W543" s="9"/>
      <c r="X543" s="9"/>
      <c r="Y543" s="9"/>
      <c r="Z543" s="9"/>
    </row>
    <row r="544" spans="1:26" ht="16.5" customHeight="1">
      <c r="A544" s="180"/>
      <c r="B544" s="180"/>
      <c r="C544" s="181"/>
      <c r="D544" s="9"/>
      <c r="E544" s="9"/>
      <c r="F544" s="9"/>
      <c r="G544" s="9"/>
      <c r="H544" s="9"/>
      <c r="I544" s="9"/>
      <c r="J544" s="9"/>
      <c r="K544" s="9"/>
      <c r="L544" s="9"/>
      <c r="M544" s="9"/>
      <c r="N544" s="9"/>
      <c r="O544" s="9"/>
      <c r="P544" s="9"/>
      <c r="Q544" s="9"/>
      <c r="R544" s="9"/>
      <c r="S544" s="9"/>
      <c r="T544" s="9"/>
      <c r="U544" s="9"/>
      <c r="V544" s="9"/>
      <c r="W544" s="9"/>
      <c r="X544" s="9"/>
      <c r="Y544" s="9"/>
      <c r="Z544" s="9"/>
    </row>
    <row r="545" spans="1:26" ht="16.5" customHeight="1">
      <c r="A545" s="180"/>
      <c r="B545" s="180"/>
      <c r="C545" s="181"/>
      <c r="D545" s="9"/>
      <c r="E545" s="9"/>
      <c r="F545" s="9"/>
      <c r="G545" s="9"/>
      <c r="H545" s="9"/>
      <c r="I545" s="9"/>
      <c r="J545" s="9"/>
      <c r="K545" s="9"/>
      <c r="L545" s="9"/>
      <c r="M545" s="9"/>
      <c r="N545" s="9"/>
      <c r="O545" s="9"/>
      <c r="P545" s="9"/>
      <c r="Q545" s="9"/>
      <c r="R545" s="9"/>
      <c r="S545" s="9"/>
      <c r="T545" s="9"/>
      <c r="U545" s="9"/>
      <c r="V545" s="9"/>
      <c r="W545" s="9"/>
      <c r="X545" s="9"/>
      <c r="Y545" s="9"/>
      <c r="Z545" s="9"/>
    </row>
    <row r="546" spans="1:26" ht="16.5" customHeight="1">
      <c r="A546" s="180"/>
      <c r="B546" s="180"/>
      <c r="C546" s="181"/>
      <c r="D546" s="9"/>
      <c r="E546" s="9"/>
      <c r="F546" s="9"/>
      <c r="G546" s="9"/>
      <c r="H546" s="9"/>
      <c r="I546" s="9"/>
      <c r="J546" s="9"/>
      <c r="K546" s="9"/>
      <c r="L546" s="9"/>
      <c r="M546" s="9"/>
      <c r="N546" s="9"/>
      <c r="O546" s="9"/>
      <c r="P546" s="9"/>
      <c r="Q546" s="9"/>
      <c r="R546" s="9"/>
      <c r="S546" s="9"/>
      <c r="T546" s="9"/>
      <c r="U546" s="9"/>
      <c r="V546" s="9"/>
      <c r="W546" s="9"/>
      <c r="X546" s="9"/>
      <c r="Y546" s="9"/>
      <c r="Z546" s="9"/>
    </row>
    <row r="547" spans="1:26" ht="16.5" customHeight="1">
      <c r="A547" s="180"/>
      <c r="B547" s="180"/>
      <c r="C547" s="181"/>
      <c r="D547" s="9"/>
      <c r="E547" s="9"/>
      <c r="F547" s="9"/>
      <c r="G547" s="9"/>
      <c r="H547" s="9"/>
      <c r="I547" s="9"/>
      <c r="J547" s="9"/>
      <c r="K547" s="9"/>
      <c r="L547" s="9"/>
      <c r="M547" s="9"/>
      <c r="N547" s="9"/>
      <c r="O547" s="9"/>
      <c r="P547" s="9"/>
      <c r="Q547" s="9"/>
      <c r="R547" s="9"/>
      <c r="S547" s="9"/>
      <c r="T547" s="9"/>
      <c r="U547" s="9"/>
      <c r="V547" s="9"/>
      <c r="W547" s="9"/>
      <c r="X547" s="9"/>
      <c r="Y547" s="9"/>
      <c r="Z547" s="9"/>
    </row>
    <row r="548" spans="1:26" ht="16.5" customHeight="1">
      <c r="A548" s="180"/>
      <c r="B548" s="180"/>
      <c r="C548" s="181"/>
      <c r="D548" s="9"/>
      <c r="E548" s="9"/>
      <c r="F548" s="9"/>
      <c r="G548" s="9"/>
      <c r="H548" s="9"/>
      <c r="I548" s="9"/>
      <c r="J548" s="9"/>
      <c r="K548" s="9"/>
      <c r="L548" s="9"/>
      <c r="M548" s="9"/>
      <c r="N548" s="9"/>
      <c r="O548" s="9"/>
      <c r="P548" s="9"/>
      <c r="Q548" s="9"/>
      <c r="R548" s="9"/>
      <c r="S548" s="9"/>
      <c r="T548" s="9"/>
      <c r="U548" s="9"/>
      <c r="V548" s="9"/>
      <c r="W548" s="9"/>
      <c r="X548" s="9"/>
      <c r="Y548" s="9"/>
      <c r="Z548" s="9"/>
    </row>
    <row r="549" spans="1:26" ht="16.5" customHeight="1">
      <c r="A549" s="180"/>
      <c r="B549" s="180"/>
      <c r="C549" s="181"/>
      <c r="D549" s="9"/>
      <c r="E549" s="9"/>
      <c r="F549" s="9"/>
      <c r="G549" s="9"/>
      <c r="H549" s="9"/>
      <c r="I549" s="9"/>
      <c r="J549" s="9"/>
      <c r="K549" s="9"/>
      <c r="L549" s="9"/>
      <c r="M549" s="9"/>
      <c r="N549" s="9"/>
      <c r="O549" s="9"/>
      <c r="P549" s="9"/>
      <c r="Q549" s="9"/>
      <c r="R549" s="9"/>
      <c r="S549" s="9"/>
      <c r="T549" s="9"/>
      <c r="U549" s="9"/>
      <c r="V549" s="9"/>
      <c r="W549" s="9"/>
      <c r="X549" s="9"/>
      <c r="Y549" s="9"/>
      <c r="Z549" s="9"/>
    </row>
    <row r="550" spans="1:26" ht="16.5" customHeight="1">
      <c r="A550" s="180"/>
      <c r="B550" s="180"/>
      <c r="C550" s="181"/>
      <c r="D550" s="9"/>
      <c r="E550" s="9"/>
      <c r="F550" s="9"/>
      <c r="G550" s="9"/>
      <c r="H550" s="9"/>
      <c r="I550" s="9"/>
      <c r="J550" s="9"/>
      <c r="K550" s="9"/>
      <c r="L550" s="9"/>
      <c r="M550" s="9"/>
      <c r="N550" s="9"/>
      <c r="O550" s="9"/>
      <c r="P550" s="9"/>
      <c r="Q550" s="9"/>
      <c r="R550" s="9"/>
      <c r="S550" s="9"/>
      <c r="T550" s="9"/>
      <c r="U550" s="9"/>
      <c r="V550" s="9"/>
      <c r="W550" s="9"/>
      <c r="X550" s="9"/>
      <c r="Y550" s="9"/>
      <c r="Z550" s="9"/>
    </row>
    <row r="551" spans="1:26" ht="16.5" customHeight="1">
      <c r="A551" s="180"/>
      <c r="B551" s="180"/>
      <c r="C551" s="181"/>
      <c r="D551" s="9"/>
      <c r="E551" s="9"/>
      <c r="F551" s="9"/>
      <c r="G551" s="9"/>
      <c r="H551" s="9"/>
      <c r="I551" s="9"/>
      <c r="J551" s="9"/>
      <c r="K551" s="9"/>
      <c r="L551" s="9"/>
      <c r="M551" s="9"/>
      <c r="N551" s="9"/>
      <c r="O551" s="9"/>
      <c r="P551" s="9"/>
      <c r="Q551" s="9"/>
      <c r="R551" s="9"/>
      <c r="S551" s="9"/>
      <c r="T551" s="9"/>
      <c r="U551" s="9"/>
      <c r="V551" s="9"/>
      <c r="W551" s="9"/>
      <c r="X551" s="9"/>
      <c r="Y551" s="9"/>
      <c r="Z551" s="9"/>
    </row>
    <row r="552" spans="1:26" ht="16.5" customHeight="1">
      <c r="A552" s="180"/>
      <c r="B552" s="180"/>
      <c r="C552" s="181"/>
      <c r="D552" s="9"/>
      <c r="E552" s="9"/>
      <c r="F552" s="9"/>
      <c r="G552" s="9"/>
      <c r="H552" s="9"/>
      <c r="I552" s="9"/>
      <c r="J552" s="9"/>
      <c r="K552" s="9"/>
      <c r="L552" s="9"/>
      <c r="M552" s="9"/>
      <c r="N552" s="9"/>
      <c r="O552" s="9"/>
      <c r="P552" s="9"/>
      <c r="Q552" s="9"/>
      <c r="R552" s="9"/>
      <c r="S552" s="9"/>
      <c r="T552" s="9"/>
      <c r="U552" s="9"/>
      <c r="V552" s="9"/>
      <c r="W552" s="9"/>
      <c r="X552" s="9"/>
      <c r="Y552" s="9"/>
      <c r="Z552" s="9"/>
    </row>
    <row r="553" spans="1:26" ht="16.5" customHeight="1">
      <c r="A553" s="180"/>
      <c r="B553" s="180"/>
      <c r="C553" s="181"/>
      <c r="D553" s="9"/>
      <c r="E553" s="9"/>
      <c r="F553" s="9"/>
      <c r="G553" s="9"/>
      <c r="H553" s="9"/>
      <c r="I553" s="9"/>
      <c r="J553" s="9"/>
      <c r="K553" s="9"/>
      <c r="L553" s="9"/>
      <c r="M553" s="9"/>
      <c r="N553" s="9"/>
      <c r="O553" s="9"/>
      <c r="P553" s="9"/>
      <c r="Q553" s="9"/>
      <c r="R553" s="9"/>
      <c r="S553" s="9"/>
      <c r="T553" s="9"/>
      <c r="U553" s="9"/>
      <c r="V553" s="9"/>
      <c r="W553" s="9"/>
      <c r="X553" s="9"/>
      <c r="Y553" s="9"/>
      <c r="Z553" s="9"/>
    </row>
    <row r="554" spans="1:26" ht="16.5" customHeight="1">
      <c r="A554" s="180"/>
      <c r="B554" s="180"/>
      <c r="C554" s="181"/>
      <c r="D554" s="9"/>
      <c r="E554" s="9"/>
      <c r="F554" s="9"/>
      <c r="G554" s="9"/>
      <c r="H554" s="9"/>
      <c r="I554" s="9"/>
      <c r="J554" s="9"/>
      <c r="K554" s="9"/>
      <c r="L554" s="9"/>
      <c r="M554" s="9"/>
      <c r="N554" s="9"/>
      <c r="O554" s="9"/>
      <c r="P554" s="9"/>
      <c r="Q554" s="9"/>
      <c r="R554" s="9"/>
      <c r="S554" s="9"/>
      <c r="T554" s="9"/>
      <c r="U554" s="9"/>
      <c r="V554" s="9"/>
      <c r="W554" s="9"/>
      <c r="X554" s="9"/>
      <c r="Y554" s="9"/>
      <c r="Z554" s="9"/>
    </row>
    <row r="555" spans="1:26" ht="16.5" customHeight="1">
      <c r="A555" s="180"/>
      <c r="B555" s="180"/>
      <c r="C555" s="181"/>
      <c r="D555" s="9"/>
      <c r="E555" s="9"/>
      <c r="F555" s="9"/>
      <c r="G555" s="9"/>
      <c r="H555" s="9"/>
      <c r="I555" s="9"/>
      <c r="J555" s="9"/>
      <c r="K555" s="9"/>
      <c r="L555" s="9"/>
      <c r="M555" s="9"/>
      <c r="N555" s="9"/>
      <c r="O555" s="9"/>
      <c r="P555" s="9"/>
      <c r="Q555" s="9"/>
      <c r="R555" s="9"/>
      <c r="S555" s="9"/>
      <c r="T555" s="9"/>
      <c r="U555" s="9"/>
      <c r="V555" s="9"/>
      <c r="W555" s="9"/>
      <c r="X555" s="9"/>
      <c r="Y555" s="9"/>
      <c r="Z555" s="9"/>
    </row>
    <row r="556" spans="1:26" ht="16.5" customHeight="1">
      <c r="A556" s="180"/>
      <c r="B556" s="180"/>
      <c r="C556" s="181"/>
      <c r="D556" s="9"/>
      <c r="E556" s="9"/>
      <c r="F556" s="9"/>
      <c r="G556" s="9"/>
      <c r="H556" s="9"/>
      <c r="I556" s="9"/>
      <c r="J556" s="9"/>
      <c r="K556" s="9"/>
      <c r="L556" s="9"/>
      <c r="M556" s="9"/>
      <c r="N556" s="9"/>
      <c r="O556" s="9"/>
      <c r="P556" s="9"/>
      <c r="Q556" s="9"/>
      <c r="R556" s="9"/>
      <c r="S556" s="9"/>
      <c r="T556" s="9"/>
      <c r="U556" s="9"/>
      <c r="V556" s="9"/>
      <c r="W556" s="9"/>
      <c r="X556" s="9"/>
      <c r="Y556" s="9"/>
      <c r="Z556" s="9"/>
    </row>
    <row r="557" spans="1:26" ht="16.5" customHeight="1">
      <c r="A557" s="180"/>
      <c r="B557" s="180"/>
      <c r="C557" s="181"/>
      <c r="D557" s="9"/>
      <c r="E557" s="9"/>
      <c r="F557" s="9"/>
      <c r="G557" s="9"/>
      <c r="H557" s="9"/>
      <c r="I557" s="9"/>
      <c r="J557" s="9"/>
      <c r="K557" s="9"/>
      <c r="L557" s="9"/>
      <c r="M557" s="9"/>
      <c r="N557" s="9"/>
      <c r="O557" s="9"/>
      <c r="P557" s="9"/>
      <c r="Q557" s="9"/>
      <c r="R557" s="9"/>
      <c r="S557" s="9"/>
      <c r="T557" s="9"/>
      <c r="U557" s="9"/>
      <c r="V557" s="9"/>
      <c r="W557" s="9"/>
      <c r="X557" s="9"/>
      <c r="Y557" s="9"/>
      <c r="Z557" s="9"/>
    </row>
    <row r="558" spans="1:26" ht="16.5" customHeight="1">
      <c r="A558" s="180"/>
      <c r="B558" s="180"/>
      <c r="C558" s="181"/>
      <c r="D558" s="9"/>
      <c r="E558" s="9"/>
      <c r="F558" s="9"/>
      <c r="G558" s="9"/>
      <c r="H558" s="9"/>
      <c r="I558" s="9"/>
      <c r="J558" s="9"/>
      <c r="K558" s="9"/>
      <c r="L558" s="9"/>
      <c r="M558" s="9"/>
      <c r="N558" s="9"/>
      <c r="O558" s="9"/>
      <c r="P558" s="9"/>
      <c r="Q558" s="9"/>
      <c r="R558" s="9"/>
      <c r="S558" s="9"/>
      <c r="T558" s="9"/>
      <c r="U558" s="9"/>
      <c r="V558" s="9"/>
      <c r="W558" s="9"/>
      <c r="X558" s="9"/>
      <c r="Y558" s="9"/>
      <c r="Z558" s="9"/>
    </row>
    <row r="559" spans="1:26" ht="16.5" customHeight="1">
      <c r="A559" s="180"/>
      <c r="B559" s="180"/>
      <c r="C559" s="181"/>
      <c r="D559" s="9"/>
      <c r="E559" s="9"/>
      <c r="F559" s="9"/>
      <c r="G559" s="9"/>
      <c r="H559" s="9"/>
      <c r="I559" s="9"/>
      <c r="J559" s="9"/>
      <c r="K559" s="9"/>
      <c r="L559" s="9"/>
      <c r="M559" s="9"/>
      <c r="N559" s="9"/>
      <c r="O559" s="9"/>
      <c r="P559" s="9"/>
      <c r="Q559" s="9"/>
      <c r="R559" s="9"/>
      <c r="S559" s="9"/>
      <c r="T559" s="9"/>
      <c r="U559" s="9"/>
      <c r="V559" s="9"/>
      <c r="W559" s="9"/>
      <c r="X559" s="9"/>
      <c r="Y559" s="9"/>
      <c r="Z559" s="9"/>
    </row>
    <row r="560" spans="1:26" ht="16.5" customHeight="1">
      <c r="A560" s="180"/>
      <c r="B560" s="180"/>
      <c r="C560" s="181"/>
      <c r="D560" s="9"/>
      <c r="E560" s="9"/>
      <c r="F560" s="9"/>
      <c r="G560" s="9"/>
      <c r="H560" s="9"/>
      <c r="I560" s="9"/>
      <c r="J560" s="9"/>
      <c r="K560" s="9"/>
      <c r="L560" s="9"/>
      <c r="M560" s="9"/>
      <c r="N560" s="9"/>
      <c r="O560" s="9"/>
      <c r="P560" s="9"/>
      <c r="Q560" s="9"/>
      <c r="R560" s="9"/>
      <c r="S560" s="9"/>
      <c r="T560" s="9"/>
      <c r="U560" s="9"/>
      <c r="V560" s="9"/>
      <c r="W560" s="9"/>
      <c r="X560" s="9"/>
      <c r="Y560" s="9"/>
      <c r="Z560" s="9"/>
    </row>
    <row r="561" spans="1:26" ht="16.5" customHeight="1">
      <c r="A561" s="180"/>
      <c r="B561" s="180"/>
      <c r="C561" s="181"/>
      <c r="D561" s="9"/>
      <c r="E561" s="9"/>
      <c r="F561" s="9"/>
      <c r="G561" s="9"/>
      <c r="H561" s="9"/>
      <c r="I561" s="9"/>
      <c r="J561" s="9"/>
      <c r="K561" s="9"/>
      <c r="L561" s="9"/>
      <c r="M561" s="9"/>
      <c r="N561" s="9"/>
      <c r="O561" s="9"/>
      <c r="P561" s="9"/>
      <c r="Q561" s="9"/>
      <c r="R561" s="9"/>
      <c r="S561" s="9"/>
      <c r="T561" s="9"/>
      <c r="U561" s="9"/>
      <c r="V561" s="9"/>
      <c r="W561" s="9"/>
      <c r="X561" s="9"/>
      <c r="Y561" s="9"/>
      <c r="Z561" s="9"/>
    </row>
    <row r="562" spans="1:26" ht="16.5" customHeight="1">
      <c r="A562" s="180"/>
      <c r="B562" s="180"/>
      <c r="C562" s="181"/>
      <c r="D562" s="9"/>
      <c r="E562" s="9"/>
      <c r="F562" s="9"/>
      <c r="G562" s="9"/>
      <c r="H562" s="9"/>
      <c r="I562" s="9"/>
      <c r="J562" s="9"/>
      <c r="K562" s="9"/>
      <c r="L562" s="9"/>
      <c r="M562" s="9"/>
      <c r="N562" s="9"/>
      <c r="O562" s="9"/>
      <c r="P562" s="9"/>
      <c r="Q562" s="9"/>
      <c r="R562" s="9"/>
      <c r="S562" s="9"/>
      <c r="T562" s="9"/>
      <c r="U562" s="9"/>
      <c r="V562" s="9"/>
      <c r="W562" s="9"/>
      <c r="X562" s="9"/>
      <c r="Y562" s="9"/>
      <c r="Z562" s="9"/>
    </row>
    <row r="563" spans="1:26" ht="16.5" customHeight="1">
      <c r="A563" s="180"/>
      <c r="B563" s="180"/>
      <c r="C563" s="181"/>
      <c r="D563" s="9"/>
      <c r="E563" s="9"/>
      <c r="F563" s="9"/>
      <c r="G563" s="9"/>
      <c r="H563" s="9"/>
      <c r="I563" s="9"/>
      <c r="J563" s="9"/>
      <c r="K563" s="9"/>
      <c r="L563" s="9"/>
      <c r="M563" s="9"/>
      <c r="N563" s="9"/>
      <c r="O563" s="9"/>
      <c r="P563" s="9"/>
      <c r="Q563" s="9"/>
      <c r="R563" s="9"/>
      <c r="S563" s="9"/>
      <c r="T563" s="9"/>
      <c r="U563" s="9"/>
      <c r="V563" s="9"/>
      <c r="W563" s="9"/>
      <c r="X563" s="9"/>
      <c r="Y563" s="9"/>
      <c r="Z563" s="9"/>
    </row>
    <row r="564" spans="1:26" ht="16.5" customHeight="1">
      <c r="A564" s="180"/>
      <c r="B564" s="180"/>
      <c r="C564" s="181"/>
      <c r="D564" s="9"/>
      <c r="E564" s="9"/>
      <c r="F564" s="9"/>
      <c r="G564" s="9"/>
      <c r="H564" s="9"/>
      <c r="I564" s="9"/>
      <c r="J564" s="9"/>
      <c r="K564" s="9"/>
      <c r="L564" s="9"/>
      <c r="M564" s="9"/>
      <c r="N564" s="9"/>
      <c r="O564" s="9"/>
      <c r="P564" s="9"/>
      <c r="Q564" s="9"/>
      <c r="R564" s="9"/>
      <c r="S564" s="9"/>
      <c r="T564" s="9"/>
      <c r="U564" s="9"/>
      <c r="V564" s="9"/>
      <c r="W564" s="9"/>
      <c r="X564" s="9"/>
      <c r="Y564" s="9"/>
      <c r="Z564" s="9"/>
    </row>
    <row r="565" spans="1:26" ht="16.5" customHeight="1">
      <c r="A565" s="180"/>
      <c r="B565" s="180"/>
      <c r="C565" s="181"/>
      <c r="D565" s="9"/>
      <c r="E565" s="9"/>
      <c r="F565" s="9"/>
      <c r="G565" s="9"/>
      <c r="H565" s="9"/>
      <c r="I565" s="9"/>
      <c r="J565" s="9"/>
      <c r="K565" s="9"/>
      <c r="L565" s="9"/>
      <c r="M565" s="9"/>
      <c r="N565" s="9"/>
      <c r="O565" s="9"/>
      <c r="P565" s="9"/>
      <c r="Q565" s="9"/>
      <c r="R565" s="9"/>
      <c r="S565" s="9"/>
      <c r="T565" s="9"/>
      <c r="U565" s="9"/>
      <c r="V565" s="9"/>
      <c r="W565" s="9"/>
      <c r="X565" s="9"/>
      <c r="Y565" s="9"/>
      <c r="Z565" s="9"/>
    </row>
    <row r="566" spans="1:26" ht="16.5" customHeight="1">
      <c r="A566" s="180"/>
      <c r="B566" s="180"/>
      <c r="C566" s="181"/>
      <c r="D566" s="9"/>
      <c r="E566" s="9"/>
      <c r="F566" s="9"/>
      <c r="G566" s="9"/>
      <c r="H566" s="9"/>
      <c r="I566" s="9"/>
      <c r="J566" s="9"/>
      <c r="K566" s="9"/>
      <c r="L566" s="9"/>
      <c r="M566" s="9"/>
      <c r="N566" s="9"/>
      <c r="O566" s="9"/>
      <c r="P566" s="9"/>
      <c r="Q566" s="9"/>
      <c r="R566" s="9"/>
      <c r="S566" s="9"/>
      <c r="T566" s="9"/>
      <c r="U566" s="9"/>
      <c r="V566" s="9"/>
      <c r="W566" s="9"/>
      <c r="X566" s="9"/>
      <c r="Y566" s="9"/>
      <c r="Z566" s="9"/>
    </row>
    <row r="567" spans="1:26" ht="16.5" customHeight="1">
      <c r="A567" s="180"/>
      <c r="B567" s="180"/>
      <c r="C567" s="181"/>
      <c r="D567" s="9"/>
      <c r="E567" s="9"/>
      <c r="F567" s="9"/>
      <c r="G567" s="9"/>
      <c r="H567" s="9"/>
      <c r="I567" s="9"/>
      <c r="J567" s="9"/>
      <c r="K567" s="9"/>
      <c r="L567" s="9"/>
      <c r="M567" s="9"/>
      <c r="N567" s="9"/>
      <c r="O567" s="9"/>
      <c r="P567" s="9"/>
      <c r="Q567" s="9"/>
      <c r="R567" s="9"/>
      <c r="S567" s="9"/>
      <c r="T567" s="9"/>
      <c r="U567" s="9"/>
      <c r="V567" s="9"/>
      <c r="W567" s="9"/>
      <c r="X567" s="9"/>
      <c r="Y567" s="9"/>
      <c r="Z567" s="9"/>
    </row>
    <row r="568" spans="1:26" ht="16.5" customHeight="1">
      <c r="A568" s="180"/>
      <c r="B568" s="180"/>
      <c r="C568" s="181"/>
      <c r="D568" s="9"/>
      <c r="E568" s="9"/>
      <c r="F568" s="9"/>
      <c r="G568" s="9"/>
      <c r="H568" s="9"/>
      <c r="I568" s="9"/>
      <c r="J568" s="9"/>
      <c r="K568" s="9"/>
      <c r="L568" s="9"/>
      <c r="M568" s="9"/>
      <c r="N568" s="9"/>
      <c r="O568" s="9"/>
      <c r="P568" s="9"/>
      <c r="Q568" s="9"/>
      <c r="R568" s="9"/>
      <c r="S568" s="9"/>
      <c r="T568" s="9"/>
      <c r="U568" s="9"/>
      <c r="V568" s="9"/>
      <c r="W568" s="9"/>
      <c r="X568" s="9"/>
      <c r="Y568" s="9"/>
      <c r="Z568" s="9"/>
    </row>
    <row r="569" spans="1:26" ht="16.5" customHeight="1">
      <c r="A569" s="180"/>
      <c r="B569" s="180"/>
      <c r="C569" s="181"/>
      <c r="D569" s="9"/>
      <c r="E569" s="9"/>
      <c r="F569" s="9"/>
      <c r="G569" s="9"/>
      <c r="H569" s="9"/>
      <c r="I569" s="9"/>
      <c r="J569" s="9"/>
      <c r="K569" s="9"/>
      <c r="L569" s="9"/>
      <c r="M569" s="9"/>
      <c r="N569" s="9"/>
      <c r="O569" s="9"/>
      <c r="P569" s="9"/>
      <c r="Q569" s="9"/>
      <c r="R569" s="9"/>
      <c r="S569" s="9"/>
      <c r="T569" s="9"/>
      <c r="U569" s="9"/>
      <c r="V569" s="9"/>
      <c r="W569" s="9"/>
      <c r="X569" s="9"/>
      <c r="Y569" s="9"/>
      <c r="Z569" s="9"/>
    </row>
    <row r="570" spans="1:26" ht="16.5" customHeight="1">
      <c r="A570" s="180"/>
      <c r="B570" s="180"/>
      <c r="C570" s="181"/>
      <c r="D570" s="9"/>
      <c r="E570" s="9"/>
      <c r="F570" s="9"/>
      <c r="G570" s="9"/>
      <c r="H570" s="9"/>
      <c r="I570" s="9"/>
      <c r="J570" s="9"/>
      <c r="K570" s="9"/>
      <c r="L570" s="9"/>
      <c r="M570" s="9"/>
      <c r="N570" s="9"/>
      <c r="O570" s="9"/>
      <c r="P570" s="9"/>
      <c r="Q570" s="9"/>
      <c r="R570" s="9"/>
      <c r="S570" s="9"/>
      <c r="T570" s="9"/>
      <c r="U570" s="9"/>
      <c r="V570" s="9"/>
      <c r="W570" s="9"/>
      <c r="X570" s="9"/>
      <c r="Y570" s="9"/>
      <c r="Z570" s="9"/>
    </row>
    <row r="571" spans="1:26" ht="16.5" customHeight="1">
      <c r="A571" s="180"/>
      <c r="B571" s="180"/>
      <c r="C571" s="181"/>
      <c r="D571" s="9"/>
      <c r="E571" s="9"/>
      <c r="F571" s="9"/>
      <c r="G571" s="9"/>
      <c r="H571" s="9"/>
      <c r="I571" s="9"/>
      <c r="J571" s="9"/>
      <c r="K571" s="9"/>
      <c r="L571" s="9"/>
      <c r="M571" s="9"/>
      <c r="N571" s="9"/>
      <c r="O571" s="9"/>
      <c r="P571" s="9"/>
      <c r="Q571" s="9"/>
      <c r="R571" s="9"/>
      <c r="S571" s="9"/>
      <c r="T571" s="9"/>
      <c r="U571" s="9"/>
      <c r="V571" s="9"/>
      <c r="W571" s="9"/>
      <c r="X571" s="9"/>
      <c r="Y571" s="9"/>
      <c r="Z571" s="9"/>
    </row>
    <row r="572" spans="1:26" ht="16.5" customHeight="1">
      <c r="A572" s="180"/>
      <c r="B572" s="180"/>
      <c r="C572" s="181"/>
      <c r="D572" s="9"/>
      <c r="E572" s="9"/>
      <c r="F572" s="9"/>
      <c r="G572" s="9"/>
      <c r="H572" s="9"/>
      <c r="I572" s="9"/>
      <c r="J572" s="9"/>
      <c r="K572" s="9"/>
      <c r="L572" s="9"/>
      <c r="M572" s="9"/>
      <c r="N572" s="9"/>
      <c r="O572" s="9"/>
      <c r="P572" s="9"/>
      <c r="Q572" s="9"/>
      <c r="R572" s="9"/>
      <c r="S572" s="9"/>
      <c r="T572" s="9"/>
      <c r="U572" s="9"/>
      <c r="V572" s="9"/>
      <c r="W572" s="9"/>
      <c r="X572" s="9"/>
      <c r="Y572" s="9"/>
      <c r="Z572" s="9"/>
    </row>
    <row r="573" spans="1:26" ht="16.5" customHeight="1">
      <c r="A573" s="180"/>
      <c r="B573" s="180"/>
      <c r="C573" s="181"/>
      <c r="D573" s="9"/>
      <c r="E573" s="9"/>
      <c r="F573" s="9"/>
      <c r="G573" s="9"/>
      <c r="H573" s="9"/>
      <c r="I573" s="9"/>
      <c r="J573" s="9"/>
      <c r="K573" s="9"/>
      <c r="L573" s="9"/>
      <c r="M573" s="9"/>
      <c r="N573" s="9"/>
      <c r="O573" s="9"/>
      <c r="P573" s="9"/>
      <c r="Q573" s="9"/>
      <c r="R573" s="9"/>
      <c r="S573" s="9"/>
      <c r="T573" s="9"/>
      <c r="U573" s="9"/>
      <c r="V573" s="9"/>
      <c r="W573" s="9"/>
      <c r="X573" s="9"/>
      <c r="Y573" s="9"/>
      <c r="Z573" s="9"/>
    </row>
    <row r="574" spans="1:26" ht="16.5" customHeight="1">
      <c r="A574" s="180"/>
      <c r="B574" s="180"/>
      <c r="C574" s="181"/>
      <c r="D574" s="9"/>
      <c r="E574" s="9"/>
      <c r="F574" s="9"/>
      <c r="G574" s="9"/>
      <c r="H574" s="9"/>
      <c r="I574" s="9"/>
      <c r="J574" s="9"/>
      <c r="K574" s="9"/>
      <c r="L574" s="9"/>
      <c r="M574" s="9"/>
      <c r="N574" s="9"/>
      <c r="O574" s="9"/>
      <c r="P574" s="9"/>
      <c r="Q574" s="9"/>
      <c r="R574" s="9"/>
      <c r="S574" s="9"/>
      <c r="T574" s="9"/>
      <c r="U574" s="9"/>
      <c r="V574" s="9"/>
      <c r="W574" s="9"/>
      <c r="X574" s="9"/>
      <c r="Y574" s="9"/>
      <c r="Z574" s="9"/>
    </row>
    <row r="575" spans="1:26" ht="16.5" customHeight="1">
      <c r="A575" s="180"/>
      <c r="B575" s="180"/>
      <c r="C575" s="181"/>
      <c r="D575" s="9"/>
      <c r="E575" s="9"/>
      <c r="F575" s="9"/>
      <c r="G575" s="9"/>
      <c r="H575" s="9"/>
      <c r="I575" s="9"/>
      <c r="J575" s="9"/>
      <c r="K575" s="9"/>
      <c r="L575" s="9"/>
      <c r="M575" s="9"/>
      <c r="N575" s="9"/>
      <c r="O575" s="9"/>
      <c r="P575" s="9"/>
      <c r="Q575" s="9"/>
      <c r="R575" s="9"/>
      <c r="S575" s="9"/>
      <c r="T575" s="9"/>
      <c r="U575" s="9"/>
      <c r="V575" s="9"/>
      <c r="W575" s="9"/>
      <c r="X575" s="9"/>
      <c r="Y575" s="9"/>
      <c r="Z575" s="9"/>
    </row>
    <row r="576" spans="1:26" ht="16.5" customHeight="1">
      <c r="A576" s="180"/>
      <c r="B576" s="180"/>
      <c r="C576" s="181"/>
      <c r="D576" s="9"/>
      <c r="E576" s="9"/>
      <c r="F576" s="9"/>
      <c r="G576" s="9"/>
      <c r="H576" s="9"/>
      <c r="I576" s="9"/>
      <c r="J576" s="9"/>
      <c r="K576" s="9"/>
      <c r="L576" s="9"/>
      <c r="M576" s="9"/>
      <c r="N576" s="9"/>
      <c r="O576" s="9"/>
      <c r="P576" s="9"/>
      <c r="Q576" s="9"/>
      <c r="R576" s="9"/>
      <c r="S576" s="9"/>
      <c r="T576" s="9"/>
      <c r="U576" s="9"/>
      <c r="V576" s="9"/>
      <c r="W576" s="9"/>
      <c r="X576" s="9"/>
      <c r="Y576" s="9"/>
      <c r="Z576" s="9"/>
    </row>
    <row r="577" spans="1:26" ht="16.5" customHeight="1">
      <c r="A577" s="180"/>
      <c r="B577" s="180"/>
      <c r="C577" s="181"/>
      <c r="D577" s="9"/>
      <c r="E577" s="9"/>
      <c r="F577" s="9"/>
      <c r="G577" s="9"/>
      <c r="H577" s="9"/>
      <c r="I577" s="9"/>
      <c r="J577" s="9"/>
      <c r="K577" s="9"/>
      <c r="L577" s="9"/>
      <c r="M577" s="9"/>
      <c r="N577" s="9"/>
      <c r="O577" s="9"/>
      <c r="P577" s="9"/>
      <c r="Q577" s="9"/>
      <c r="R577" s="9"/>
      <c r="S577" s="9"/>
      <c r="T577" s="9"/>
      <c r="U577" s="9"/>
      <c r="V577" s="9"/>
      <c r="W577" s="9"/>
      <c r="X577" s="9"/>
      <c r="Y577" s="9"/>
      <c r="Z577" s="9"/>
    </row>
    <row r="578" spans="1:26" ht="16.5" customHeight="1">
      <c r="A578" s="180"/>
      <c r="B578" s="180"/>
      <c r="C578" s="181"/>
      <c r="D578" s="9"/>
      <c r="E578" s="9"/>
      <c r="F578" s="9"/>
      <c r="G578" s="9"/>
      <c r="H578" s="9"/>
      <c r="I578" s="9"/>
      <c r="J578" s="9"/>
      <c r="K578" s="9"/>
      <c r="L578" s="9"/>
      <c r="M578" s="9"/>
      <c r="N578" s="9"/>
      <c r="O578" s="9"/>
      <c r="P578" s="9"/>
      <c r="Q578" s="9"/>
      <c r="R578" s="9"/>
      <c r="S578" s="9"/>
      <c r="T578" s="9"/>
      <c r="U578" s="9"/>
      <c r="V578" s="9"/>
      <c r="W578" s="9"/>
      <c r="X578" s="9"/>
      <c r="Y578" s="9"/>
      <c r="Z578" s="9"/>
    </row>
    <row r="579" spans="1:26" ht="16.5" customHeight="1">
      <c r="A579" s="180"/>
      <c r="B579" s="180"/>
      <c r="C579" s="181"/>
      <c r="D579" s="9"/>
      <c r="E579" s="9"/>
      <c r="F579" s="9"/>
      <c r="G579" s="9"/>
      <c r="H579" s="9"/>
      <c r="I579" s="9"/>
      <c r="J579" s="9"/>
      <c r="K579" s="9"/>
      <c r="L579" s="9"/>
      <c r="M579" s="9"/>
      <c r="N579" s="9"/>
      <c r="O579" s="9"/>
      <c r="P579" s="9"/>
      <c r="Q579" s="9"/>
      <c r="R579" s="9"/>
      <c r="S579" s="9"/>
      <c r="T579" s="9"/>
      <c r="U579" s="9"/>
      <c r="V579" s="9"/>
      <c r="W579" s="9"/>
      <c r="X579" s="9"/>
      <c r="Y579" s="9"/>
      <c r="Z579" s="9"/>
    </row>
    <row r="580" spans="1:26" ht="16.5" customHeight="1">
      <c r="A580" s="180"/>
      <c r="B580" s="180"/>
      <c r="C580" s="181"/>
      <c r="D580" s="9"/>
      <c r="E580" s="9"/>
      <c r="F580" s="9"/>
      <c r="G580" s="9"/>
      <c r="H580" s="9"/>
      <c r="I580" s="9"/>
      <c r="J580" s="9"/>
      <c r="K580" s="9"/>
      <c r="L580" s="9"/>
      <c r="M580" s="9"/>
      <c r="N580" s="9"/>
      <c r="O580" s="9"/>
      <c r="P580" s="9"/>
      <c r="Q580" s="9"/>
      <c r="R580" s="9"/>
      <c r="S580" s="9"/>
      <c r="T580" s="9"/>
      <c r="U580" s="9"/>
      <c r="V580" s="9"/>
      <c r="W580" s="9"/>
      <c r="X580" s="9"/>
      <c r="Y580" s="9"/>
      <c r="Z580" s="9"/>
    </row>
    <row r="581" spans="1:26" ht="16.5" customHeight="1">
      <c r="A581" s="180"/>
      <c r="B581" s="180"/>
      <c r="C581" s="181"/>
      <c r="D581" s="9"/>
      <c r="E581" s="9"/>
      <c r="F581" s="9"/>
      <c r="G581" s="9"/>
      <c r="H581" s="9"/>
      <c r="I581" s="9"/>
      <c r="J581" s="9"/>
      <c r="K581" s="9"/>
      <c r="L581" s="9"/>
      <c r="M581" s="9"/>
      <c r="N581" s="9"/>
      <c r="O581" s="9"/>
      <c r="P581" s="9"/>
      <c r="Q581" s="9"/>
      <c r="R581" s="9"/>
      <c r="S581" s="9"/>
      <c r="T581" s="9"/>
      <c r="U581" s="9"/>
      <c r="V581" s="9"/>
      <c r="W581" s="9"/>
      <c r="X581" s="9"/>
      <c r="Y581" s="9"/>
      <c r="Z581" s="9"/>
    </row>
    <row r="582" spans="1:26" ht="16.5" customHeight="1">
      <c r="A582" s="180"/>
      <c r="B582" s="180"/>
      <c r="C582" s="181"/>
      <c r="D582" s="9"/>
      <c r="E582" s="9"/>
      <c r="F582" s="9"/>
      <c r="G582" s="9"/>
      <c r="H582" s="9"/>
      <c r="I582" s="9"/>
      <c r="J582" s="9"/>
      <c r="K582" s="9"/>
      <c r="L582" s="9"/>
      <c r="M582" s="9"/>
      <c r="N582" s="9"/>
      <c r="O582" s="9"/>
      <c r="P582" s="9"/>
      <c r="Q582" s="9"/>
      <c r="R582" s="9"/>
      <c r="S582" s="9"/>
      <c r="T582" s="9"/>
      <c r="U582" s="9"/>
      <c r="V582" s="9"/>
      <c r="W582" s="9"/>
      <c r="X582" s="9"/>
      <c r="Y582" s="9"/>
      <c r="Z582" s="9"/>
    </row>
    <row r="583" spans="1:26" ht="16.5" customHeight="1">
      <c r="A583" s="180"/>
      <c r="B583" s="180"/>
      <c r="C583" s="181"/>
      <c r="D583" s="9"/>
      <c r="E583" s="9"/>
      <c r="F583" s="9"/>
      <c r="G583" s="9"/>
      <c r="H583" s="9"/>
      <c r="I583" s="9"/>
      <c r="J583" s="9"/>
      <c r="K583" s="9"/>
      <c r="L583" s="9"/>
      <c r="M583" s="9"/>
      <c r="N583" s="9"/>
      <c r="O583" s="9"/>
      <c r="P583" s="9"/>
      <c r="Q583" s="9"/>
      <c r="R583" s="9"/>
      <c r="S583" s="9"/>
      <c r="T583" s="9"/>
      <c r="U583" s="9"/>
      <c r="V583" s="9"/>
      <c r="W583" s="9"/>
      <c r="X583" s="9"/>
      <c r="Y583" s="9"/>
      <c r="Z583" s="9"/>
    </row>
    <row r="584" spans="1:26" ht="16.5" customHeight="1">
      <c r="A584" s="180"/>
      <c r="B584" s="180"/>
      <c r="C584" s="181"/>
      <c r="D584" s="9"/>
      <c r="E584" s="9"/>
      <c r="F584" s="9"/>
      <c r="G584" s="9"/>
      <c r="H584" s="9"/>
      <c r="I584" s="9"/>
      <c r="J584" s="9"/>
      <c r="K584" s="9"/>
      <c r="L584" s="9"/>
      <c r="M584" s="9"/>
      <c r="N584" s="9"/>
      <c r="O584" s="9"/>
      <c r="P584" s="9"/>
      <c r="Q584" s="9"/>
      <c r="R584" s="9"/>
      <c r="S584" s="9"/>
      <c r="T584" s="9"/>
      <c r="U584" s="9"/>
      <c r="V584" s="9"/>
      <c r="W584" s="9"/>
      <c r="X584" s="9"/>
      <c r="Y584" s="9"/>
      <c r="Z584" s="9"/>
    </row>
    <row r="585" spans="1:26" ht="16.5" customHeight="1">
      <c r="A585" s="180"/>
      <c r="B585" s="180"/>
      <c r="C585" s="181"/>
      <c r="D585" s="9"/>
      <c r="E585" s="9"/>
      <c r="F585" s="9"/>
      <c r="G585" s="9"/>
      <c r="H585" s="9"/>
      <c r="I585" s="9"/>
      <c r="J585" s="9"/>
      <c r="K585" s="9"/>
      <c r="L585" s="9"/>
      <c r="M585" s="9"/>
      <c r="N585" s="9"/>
      <c r="O585" s="9"/>
      <c r="P585" s="9"/>
      <c r="Q585" s="9"/>
      <c r="R585" s="9"/>
      <c r="S585" s="9"/>
      <c r="T585" s="9"/>
      <c r="U585" s="9"/>
      <c r="V585" s="9"/>
      <c r="W585" s="9"/>
      <c r="X585" s="9"/>
      <c r="Y585" s="9"/>
      <c r="Z585" s="9"/>
    </row>
    <row r="586" spans="1:26" ht="16.5" customHeight="1">
      <c r="A586" s="180"/>
      <c r="B586" s="180"/>
      <c r="C586" s="181"/>
      <c r="D586" s="9"/>
      <c r="E586" s="9"/>
      <c r="F586" s="9"/>
      <c r="G586" s="9"/>
      <c r="H586" s="9"/>
      <c r="I586" s="9"/>
      <c r="J586" s="9"/>
      <c r="K586" s="9"/>
      <c r="L586" s="9"/>
      <c r="M586" s="9"/>
      <c r="N586" s="9"/>
      <c r="O586" s="9"/>
      <c r="P586" s="9"/>
      <c r="Q586" s="9"/>
      <c r="R586" s="9"/>
      <c r="S586" s="9"/>
      <c r="T586" s="9"/>
      <c r="U586" s="9"/>
      <c r="V586" s="9"/>
      <c r="W586" s="9"/>
      <c r="X586" s="9"/>
      <c r="Y586" s="9"/>
      <c r="Z586" s="9"/>
    </row>
    <row r="587" spans="1:26" ht="16.5" customHeight="1">
      <c r="A587" s="180"/>
      <c r="B587" s="180"/>
      <c r="C587" s="181"/>
      <c r="D587" s="9"/>
      <c r="E587" s="9"/>
      <c r="F587" s="9"/>
      <c r="G587" s="9"/>
      <c r="H587" s="9"/>
      <c r="I587" s="9"/>
      <c r="J587" s="9"/>
      <c r="K587" s="9"/>
      <c r="L587" s="9"/>
      <c r="M587" s="9"/>
      <c r="N587" s="9"/>
      <c r="O587" s="9"/>
      <c r="P587" s="9"/>
      <c r="Q587" s="9"/>
      <c r="R587" s="9"/>
      <c r="S587" s="9"/>
      <c r="T587" s="9"/>
      <c r="U587" s="9"/>
      <c r="V587" s="9"/>
      <c r="W587" s="9"/>
      <c r="X587" s="9"/>
      <c r="Y587" s="9"/>
      <c r="Z587" s="9"/>
    </row>
    <row r="588" spans="1:26" ht="16.5" customHeight="1">
      <c r="A588" s="180"/>
      <c r="B588" s="180"/>
      <c r="C588" s="181"/>
      <c r="D588" s="9"/>
      <c r="E588" s="9"/>
      <c r="F588" s="9"/>
      <c r="G588" s="9"/>
      <c r="H588" s="9"/>
      <c r="I588" s="9"/>
      <c r="J588" s="9"/>
      <c r="K588" s="9"/>
      <c r="L588" s="9"/>
      <c r="M588" s="9"/>
      <c r="N588" s="9"/>
      <c r="O588" s="9"/>
      <c r="P588" s="9"/>
      <c r="Q588" s="9"/>
      <c r="R588" s="9"/>
      <c r="S588" s="9"/>
      <c r="T588" s="9"/>
      <c r="U588" s="9"/>
      <c r="V588" s="9"/>
      <c r="W588" s="9"/>
      <c r="X588" s="9"/>
      <c r="Y588" s="9"/>
      <c r="Z588" s="9"/>
    </row>
    <row r="589" spans="1:26" ht="16.5" customHeight="1">
      <c r="A589" s="180"/>
      <c r="B589" s="180"/>
      <c r="C589" s="181"/>
      <c r="D589" s="9"/>
      <c r="E589" s="9"/>
      <c r="F589" s="9"/>
      <c r="G589" s="9"/>
      <c r="H589" s="9"/>
      <c r="I589" s="9"/>
      <c r="J589" s="9"/>
      <c r="K589" s="9"/>
      <c r="L589" s="9"/>
      <c r="M589" s="9"/>
      <c r="N589" s="9"/>
      <c r="O589" s="9"/>
      <c r="P589" s="9"/>
      <c r="Q589" s="9"/>
      <c r="R589" s="9"/>
      <c r="S589" s="9"/>
      <c r="T589" s="9"/>
      <c r="U589" s="9"/>
      <c r="V589" s="9"/>
      <c r="W589" s="9"/>
      <c r="X589" s="9"/>
      <c r="Y589" s="9"/>
      <c r="Z589" s="9"/>
    </row>
    <row r="590" spans="1:26" ht="16.5" customHeight="1">
      <c r="A590" s="180"/>
      <c r="B590" s="180"/>
      <c r="C590" s="181"/>
      <c r="D590" s="9"/>
      <c r="E590" s="9"/>
      <c r="F590" s="9"/>
      <c r="G590" s="9"/>
      <c r="H590" s="9"/>
      <c r="I590" s="9"/>
      <c r="J590" s="9"/>
      <c r="K590" s="9"/>
      <c r="L590" s="9"/>
      <c r="M590" s="9"/>
      <c r="N590" s="9"/>
      <c r="O590" s="9"/>
      <c r="P590" s="9"/>
      <c r="Q590" s="9"/>
      <c r="R590" s="9"/>
      <c r="S590" s="9"/>
      <c r="T590" s="9"/>
      <c r="U590" s="9"/>
      <c r="V590" s="9"/>
      <c r="W590" s="9"/>
      <c r="X590" s="9"/>
      <c r="Y590" s="9"/>
      <c r="Z590" s="9"/>
    </row>
    <row r="591" spans="1:26" ht="16.5" customHeight="1">
      <c r="A591" s="180"/>
      <c r="B591" s="180"/>
      <c r="C591" s="181"/>
      <c r="D591" s="9"/>
      <c r="E591" s="9"/>
      <c r="F591" s="9"/>
      <c r="G591" s="9"/>
      <c r="H591" s="9"/>
      <c r="I591" s="9"/>
      <c r="J591" s="9"/>
      <c r="K591" s="9"/>
      <c r="L591" s="9"/>
      <c r="M591" s="9"/>
      <c r="N591" s="9"/>
      <c r="O591" s="9"/>
      <c r="P591" s="9"/>
      <c r="Q591" s="9"/>
      <c r="R591" s="9"/>
      <c r="S591" s="9"/>
      <c r="T591" s="9"/>
      <c r="U591" s="9"/>
      <c r="V591" s="9"/>
      <c r="W591" s="9"/>
      <c r="X591" s="9"/>
      <c r="Y591" s="9"/>
      <c r="Z591" s="9"/>
    </row>
    <row r="592" spans="1:26" ht="16.5" customHeight="1">
      <c r="A592" s="180"/>
      <c r="B592" s="180"/>
      <c r="C592" s="181"/>
      <c r="D592" s="9"/>
      <c r="E592" s="9"/>
      <c r="F592" s="9"/>
      <c r="G592" s="9"/>
      <c r="H592" s="9"/>
      <c r="I592" s="9"/>
      <c r="J592" s="9"/>
      <c r="K592" s="9"/>
      <c r="L592" s="9"/>
      <c r="M592" s="9"/>
      <c r="N592" s="9"/>
      <c r="O592" s="9"/>
      <c r="P592" s="9"/>
      <c r="Q592" s="9"/>
      <c r="R592" s="9"/>
      <c r="S592" s="9"/>
      <c r="T592" s="9"/>
      <c r="U592" s="9"/>
      <c r="V592" s="9"/>
      <c r="W592" s="9"/>
      <c r="X592" s="9"/>
      <c r="Y592" s="9"/>
      <c r="Z592" s="9"/>
    </row>
    <row r="593" spans="1:26" ht="16.5" customHeight="1">
      <c r="A593" s="180"/>
      <c r="B593" s="180"/>
      <c r="C593" s="181"/>
      <c r="D593" s="9"/>
      <c r="E593" s="9"/>
      <c r="F593" s="9"/>
      <c r="G593" s="9"/>
      <c r="H593" s="9"/>
      <c r="I593" s="9"/>
      <c r="J593" s="9"/>
      <c r="K593" s="9"/>
      <c r="L593" s="9"/>
      <c r="M593" s="9"/>
      <c r="N593" s="9"/>
      <c r="O593" s="9"/>
      <c r="P593" s="9"/>
      <c r="Q593" s="9"/>
      <c r="R593" s="9"/>
      <c r="S593" s="9"/>
      <c r="T593" s="9"/>
      <c r="U593" s="9"/>
      <c r="V593" s="9"/>
      <c r="W593" s="9"/>
      <c r="X593" s="9"/>
      <c r="Y593" s="9"/>
      <c r="Z593" s="9"/>
    </row>
    <row r="594" spans="1:26" ht="16.5" customHeight="1">
      <c r="A594" s="180"/>
      <c r="B594" s="180"/>
      <c r="C594" s="181"/>
      <c r="D594" s="9"/>
      <c r="E594" s="9"/>
      <c r="F594" s="9"/>
      <c r="G594" s="9"/>
      <c r="H594" s="9"/>
      <c r="I594" s="9"/>
      <c r="J594" s="9"/>
      <c r="K594" s="9"/>
      <c r="L594" s="9"/>
      <c r="M594" s="9"/>
      <c r="N594" s="9"/>
      <c r="O594" s="9"/>
      <c r="P594" s="9"/>
      <c r="Q594" s="9"/>
      <c r="R594" s="9"/>
      <c r="S594" s="9"/>
      <c r="T594" s="9"/>
      <c r="U594" s="9"/>
      <c r="V594" s="9"/>
      <c r="W594" s="9"/>
      <c r="X594" s="9"/>
      <c r="Y594" s="9"/>
      <c r="Z594" s="9"/>
    </row>
    <row r="595" spans="1:26" ht="16.5" customHeight="1">
      <c r="A595" s="180"/>
      <c r="B595" s="180"/>
      <c r="C595" s="181"/>
      <c r="D595" s="9"/>
      <c r="E595" s="9"/>
      <c r="F595" s="9"/>
      <c r="G595" s="9"/>
      <c r="H595" s="9"/>
      <c r="I595" s="9"/>
      <c r="J595" s="9"/>
      <c r="K595" s="9"/>
      <c r="L595" s="9"/>
      <c r="M595" s="9"/>
      <c r="N595" s="9"/>
      <c r="O595" s="9"/>
      <c r="P595" s="9"/>
      <c r="Q595" s="9"/>
      <c r="R595" s="9"/>
      <c r="S595" s="9"/>
      <c r="T595" s="9"/>
      <c r="U595" s="9"/>
      <c r="V595" s="9"/>
      <c r="W595" s="9"/>
      <c r="X595" s="9"/>
      <c r="Y595" s="9"/>
      <c r="Z595" s="9"/>
    </row>
    <row r="596" spans="1:26" ht="16.5" customHeight="1">
      <c r="A596" s="180"/>
      <c r="B596" s="180"/>
      <c r="C596" s="181"/>
      <c r="D596" s="9"/>
      <c r="E596" s="9"/>
      <c r="F596" s="9"/>
      <c r="G596" s="9"/>
      <c r="H596" s="9"/>
      <c r="I596" s="9"/>
      <c r="J596" s="9"/>
      <c r="K596" s="9"/>
      <c r="L596" s="9"/>
      <c r="M596" s="9"/>
      <c r="N596" s="9"/>
      <c r="O596" s="9"/>
      <c r="P596" s="9"/>
      <c r="Q596" s="9"/>
      <c r="R596" s="9"/>
      <c r="S596" s="9"/>
      <c r="T596" s="9"/>
      <c r="U596" s="9"/>
      <c r="V596" s="9"/>
      <c r="W596" s="9"/>
      <c r="X596" s="9"/>
      <c r="Y596" s="9"/>
      <c r="Z596" s="9"/>
    </row>
    <row r="597" spans="1:26" ht="16.5" customHeight="1">
      <c r="A597" s="180"/>
      <c r="B597" s="180"/>
      <c r="C597" s="181"/>
      <c r="D597" s="9"/>
      <c r="E597" s="9"/>
      <c r="F597" s="9"/>
      <c r="G597" s="9"/>
      <c r="H597" s="9"/>
      <c r="I597" s="9"/>
      <c r="J597" s="9"/>
      <c r="K597" s="9"/>
      <c r="L597" s="9"/>
      <c r="M597" s="9"/>
      <c r="N597" s="9"/>
      <c r="O597" s="9"/>
      <c r="P597" s="9"/>
      <c r="Q597" s="9"/>
      <c r="R597" s="9"/>
      <c r="S597" s="9"/>
      <c r="T597" s="9"/>
      <c r="U597" s="9"/>
      <c r="V597" s="9"/>
      <c r="W597" s="9"/>
      <c r="X597" s="9"/>
      <c r="Y597" s="9"/>
      <c r="Z597" s="9"/>
    </row>
    <row r="598" spans="1:26" ht="16.5" customHeight="1">
      <c r="A598" s="180"/>
      <c r="B598" s="180"/>
      <c r="C598" s="181"/>
      <c r="D598" s="9"/>
      <c r="E598" s="9"/>
      <c r="F598" s="9"/>
      <c r="G598" s="9"/>
      <c r="H598" s="9"/>
      <c r="I598" s="9"/>
      <c r="J598" s="9"/>
      <c r="K598" s="9"/>
      <c r="L598" s="9"/>
      <c r="M598" s="9"/>
      <c r="N598" s="9"/>
      <c r="O598" s="9"/>
      <c r="P598" s="9"/>
      <c r="Q598" s="9"/>
      <c r="R598" s="9"/>
      <c r="S598" s="9"/>
      <c r="T598" s="9"/>
      <c r="U598" s="9"/>
      <c r="V598" s="9"/>
      <c r="W598" s="9"/>
      <c r="X598" s="9"/>
      <c r="Y598" s="9"/>
      <c r="Z598" s="9"/>
    </row>
    <row r="599" spans="1:26" ht="16.5" customHeight="1">
      <c r="A599" s="180"/>
      <c r="B599" s="180"/>
      <c r="C599" s="181"/>
      <c r="D599" s="9"/>
      <c r="E599" s="9"/>
      <c r="F599" s="9"/>
      <c r="G599" s="9"/>
      <c r="H599" s="9"/>
      <c r="I599" s="9"/>
      <c r="J599" s="9"/>
      <c r="K599" s="9"/>
      <c r="L599" s="9"/>
      <c r="M599" s="9"/>
      <c r="N599" s="9"/>
      <c r="O599" s="9"/>
      <c r="P599" s="9"/>
      <c r="Q599" s="9"/>
      <c r="R599" s="9"/>
      <c r="S599" s="9"/>
      <c r="T599" s="9"/>
      <c r="U599" s="9"/>
      <c r="V599" s="9"/>
      <c r="W599" s="9"/>
      <c r="X599" s="9"/>
      <c r="Y599" s="9"/>
      <c r="Z599" s="9"/>
    </row>
    <row r="600" spans="1:26" ht="16.5" customHeight="1">
      <c r="A600" s="180"/>
      <c r="B600" s="180"/>
      <c r="C600" s="181"/>
      <c r="D600" s="9"/>
      <c r="E600" s="9"/>
      <c r="F600" s="9"/>
      <c r="G600" s="9"/>
      <c r="H600" s="9"/>
      <c r="I600" s="9"/>
      <c r="J600" s="9"/>
      <c r="K600" s="9"/>
      <c r="L600" s="9"/>
      <c r="M600" s="9"/>
      <c r="N600" s="9"/>
      <c r="O600" s="9"/>
      <c r="P600" s="9"/>
      <c r="Q600" s="9"/>
      <c r="R600" s="9"/>
      <c r="S600" s="9"/>
      <c r="T600" s="9"/>
      <c r="U600" s="9"/>
      <c r="V600" s="9"/>
      <c r="W600" s="9"/>
      <c r="X600" s="9"/>
      <c r="Y600" s="9"/>
      <c r="Z600" s="9"/>
    </row>
    <row r="601" spans="1:26" ht="16.5" customHeight="1">
      <c r="A601" s="180"/>
      <c r="B601" s="180"/>
      <c r="C601" s="181"/>
      <c r="D601" s="9"/>
      <c r="E601" s="9"/>
      <c r="F601" s="9"/>
      <c r="G601" s="9"/>
      <c r="H601" s="9"/>
      <c r="I601" s="9"/>
      <c r="J601" s="9"/>
      <c r="K601" s="9"/>
      <c r="L601" s="9"/>
      <c r="M601" s="9"/>
      <c r="N601" s="9"/>
      <c r="O601" s="9"/>
      <c r="P601" s="9"/>
      <c r="Q601" s="9"/>
      <c r="R601" s="9"/>
      <c r="S601" s="9"/>
      <c r="T601" s="9"/>
      <c r="U601" s="9"/>
      <c r="V601" s="9"/>
      <c r="W601" s="9"/>
      <c r="X601" s="9"/>
      <c r="Y601" s="9"/>
      <c r="Z601" s="9"/>
    </row>
    <row r="602" spans="1:26" ht="16.5" customHeight="1">
      <c r="A602" s="180"/>
      <c r="B602" s="180"/>
      <c r="C602" s="181"/>
      <c r="D602" s="9"/>
      <c r="E602" s="9"/>
      <c r="F602" s="9"/>
      <c r="G602" s="9"/>
      <c r="H602" s="9"/>
      <c r="I602" s="9"/>
      <c r="J602" s="9"/>
      <c r="K602" s="9"/>
      <c r="L602" s="9"/>
      <c r="M602" s="9"/>
      <c r="N602" s="9"/>
      <c r="O602" s="9"/>
      <c r="P602" s="9"/>
      <c r="Q602" s="9"/>
      <c r="R602" s="9"/>
      <c r="S602" s="9"/>
      <c r="T602" s="9"/>
      <c r="U602" s="9"/>
      <c r="V602" s="9"/>
      <c r="W602" s="9"/>
      <c r="X602" s="9"/>
      <c r="Y602" s="9"/>
      <c r="Z602" s="9"/>
    </row>
    <row r="603" spans="1:26" ht="16.5" customHeight="1">
      <c r="A603" s="180"/>
      <c r="B603" s="180"/>
      <c r="C603" s="181"/>
      <c r="D603" s="9"/>
      <c r="E603" s="9"/>
      <c r="F603" s="9"/>
      <c r="G603" s="9"/>
      <c r="H603" s="9"/>
      <c r="I603" s="9"/>
      <c r="J603" s="9"/>
      <c r="K603" s="9"/>
      <c r="L603" s="9"/>
      <c r="M603" s="9"/>
      <c r="N603" s="9"/>
      <c r="O603" s="9"/>
      <c r="P603" s="9"/>
      <c r="Q603" s="9"/>
      <c r="R603" s="9"/>
      <c r="S603" s="9"/>
      <c r="T603" s="9"/>
      <c r="U603" s="9"/>
      <c r="V603" s="9"/>
      <c r="W603" s="9"/>
      <c r="X603" s="9"/>
      <c r="Y603" s="9"/>
      <c r="Z603" s="9"/>
    </row>
    <row r="604" spans="1:26" ht="16.5" customHeight="1">
      <c r="A604" s="180"/>
      <c r="B604" s="180"/>
      <c r="C604" s="181"/>
      <c r="D604" s="9"/>
      <c r="E604" s="9"/>
      <c r="F604" s="9"/>
      <c r="G604" s="9"/>
      <c r="H604" s="9"/>
      <c r="I604" s="9"/>
      <c r="J604" s="9"/>
      <c r="K604" s="9"/>
      <c r="L604" s="9"/>
      <c r="M604" s="9"/>
      <c r="N604" s="9"/>
      <c r="O604" s="9"/>
      <c r="P604" s="9"/>
      <c r="Q604" s="9"/>
      <c r="R604" s="9"/>
      <c r="S604" s="9"/>
      <c r="T604" s="9"/>
      <c r="U604" s="9"/>
      <c r="V604" s="9"/>
      <c r="W604" s="9"/>
      <c r="X604" s="9"/>
      <c r="Y604" s="9"/>
      <c r="Z604" s="9"/>
    </row>
    <row r="605" spans="1:26" ht="16.5" customHeight="1">
      <c r="A605" s="180"/>
      <c r="B605" s="180"/>
      <c r="C605" s="181"/>
      <c r="D605" s="9"/>
      <c r="E605" s="9"/>
      <c r="F605" s="9"/>
      <c r="G605" s="9"/>
      <c r="H605" s="9"/>
      <c r="I605" s="9"/>
      <c r="J605" s="9"/>
      <c r="K605" s="9"/>
      <c r="L605" s="9"/>
      <c r="M605" s="9"/>
      <c r="N605" s="9"/>
      <c r="O605" s="9"/>
      <c r="P605" s="9"/>
      <c r="Q605" s="9"/>
      <c r="R605" s="9"/>
      <c r="S605" s="9"/>
      <c r="T605" s="9"/>
      <c r="U605" s="9"/>
      <c r="V605" s="9"/>
      <c r="W605" s="9"/>
      <c r="X605" s="9"/>
      <c r="Y605" s="9"/>
      <c r="Z605" s="9"/>
    </row>
    <row r="606" spans="1:26" ht="16.5" customHeight="1">
      <c r="A606" s="180"/>
      <c r="B606" s="180"/>
      <c r="C606" s="181"/>
      <c r="D606" s="9"/>
      <c r="E606" s="9"/>
      <c r="F606" s="9"/>
      <c r="G606" s="9"/>
      <c r="H606" s="9"/>
      <c r="I606" s="9"/>
      <c r="J606" s="9"/>
      <c r="K606" s="9"/>
      <c r="L606" s="9"/>
      <c r="M606" s="9"/>
      <c r="N606" s="9"/>
      <c r="O606" s="9"/>
      <c r="P606" s="9"/>
      <c r="Q606" s="9"/>
      <c r="R606" s="9"/>
      <c r="S606" s="9"/>
      <c r="T606" s="9"/>
      <c r="U606" s="9"/>
      <c r="V606" s="9"/>
      <c r="W606" s="9"/>
      <c r="X606" s="9"/>
      <c r="Y606" s="9"/>
      <c r="Z606" s="9"/>
    </row>
    <row r="607" spans="1:26" ht="16.5" customHeight="1">
      <c r="A607" s="180"/>
      <c r="B607" s="180"/>
      <c r="C607" s="181"/>
      <c r="D607" s="9"/>
      <c r="E607" s="9"/>
      <c r="F607" s="9"/>
      <c r="G607" s="9"/>
      <c r="H607" s="9"/>
      <c r="I607" s="9"/>
      <c r="J607" s="9"/>
      <c r="K607" s="9"/>
      <c r="L607" s="9"/>
      <c r="M607" s="9"/>
      <c r="N607" s="9"/>
      <c r="O607" s="9"/>
      <c r="P607" s="9"/>
      <c r="Q607" s="9"/>
      <c r="R607" s="9"/>
      <c r="S607" s="9"/>
      <c r="T607" s="9"/>
      <c r="U607" s="9"/>
      <c r="V607" s="9"/>
      <c r="W607" s="9"/>
      <c r="X607" s="9"/>
      <c r="Y607" s="9"/>
      <c r="Z607" s="9"/>
    </row>
    <row r="608" spans="1:26" ht="16.5" customHeight="1">
      <c r="A608" s="180"/>
      <c r="B608" s="180"/>
      <c r="C608" s="181"/>
      <c r="D608" s="9"/>
      <c r="E608" s="9"/>
      <c r="F608" s="9"/>
      <c r="G608" s="9"/>
      <c r="H608" s="9"/>
      <c r="I608" s="9"/>
      <c r="J608" s="9"/>
      <c r="K608" s="9"/>
      <c r="L608" s="9"/>
      <c r="M608" s="9"/>
      <c r="N608" s="9"/>
      <c r="O608" s="9"/>
      <c r="P608" s="9"/>
      <c r="Q608" s="9"/>
      <c r="R608" s="9"/>
      <c r="S608" s="9"/>
      <c r="T608" s="9"/>
      <c r="U608" s="9"/>
      <c r="V608" s="9"/>
      <c r="W608" s="9"/>
      <c r="X608" s="9"/>
      <c r="Y608" s="9"/>
      <c r="Z608" s="9"/>
    </row>
    <row r="609" spans="1:26" ht="16.5" customHeight="1">
      <c r="A609" s="180"/>
      <c r="B609" s="180"/>
      <c r="C609" s="181"/>
      <c r="D609" s="9"/>
      <c r="E609" s="9"/>
      <c r="F609" s="9"/>
      <c r="G609" s="9"/>
      <c r="H609" s="9"/>
      <c r="I609" s="9"/>
      <c r="J609" s="9"/>
      <c r="K609" s="9"/>
      <c r="L609" s="9"/>
      <c r="M609" s="9"/>
      <c r="N609" s="9"/>
      <c r="O609" s="9"/>
      <c r="P609" s="9"/>
      <c r="Q609" s="9"/>
      <c r="R609" s="9"/>
      <c r="S609" s="9"/>
      <c r="T609" s="9"/>
      <c r="U609" s="9"/>
      <c r="V609" s="9"/>
      <c r="W609" s="9"/>
      <c r="X609" s="9"/>
      <c r="Y609" s="9"/>
      <c r="Z609" s="9"/>
    </row>
    <row r="610" spans="1:26" ht="16.5" customHeight="1">
      <c r="A610" s="180"/>
      <c r="B610" s="180"/>
      <c r="C610" s="181"/>
      <c r="D610" s="9"/>
      <c r="E610" s="9"/>
      <c r="F610" s="9"/>
      <c r="G610" s="9"/>
      <c r="H610" s="9"/>
      <c r="I610" s="9"/>
      <c r="J610" s="9"/>
      <c r="K610" s="9"/>
      <c r="L610" s="9"/>
      <c r="M610" s="9"/>
      <c r="N610" s="9"/>
      <c r="O610" s="9"/>
      <c r="P610" s="9"/>
      <c r="Q610" s="9"/>
      <c r="R610" s="9"/>
      <c r="S610" s="9"/>
      <c r="T610" s="9"/>
      <c r="U610" s="9"/>
      <c r="V610" s="9"/>
      <c r="W610" s="9"/>
      <c r="X610" s="9"/>
      <c r="Y610" s="9"/>
      <c r="Z610" s="9"/>
    </row>
    <row r="611" spans="1:26" ht="16.5" customHeight="1">
      <c r="A611" s="180"/>
      <c r="B611" s="180"/>
      <c r="C611" s="181"/>
      <c r="D611" s="9"/>
      <c r="E611" s="9"/>
      <c r="F611" s="9"/>
      <c r="G611" s="9"/>
      <c r="H611" s="9"/>
      <c r="I611" s="9"/>
      <c r="J611" s="9"/>
      <c r="K611" s="9"/>
      <c r="L611" s="9"/>
      <c r="M611" s="9"/>
      <c r="N611" s="9"/>
      <c r="O611" s="9"/>
      <c r="P611" s="9"/>
      <c r="Q611" s="9"/>
      <c r="R611" s="9"/>
      <c r="S611" s="9"/>
      <c r="T611" s="9"/>
      <c r="U611" s="9"/>
      <c r="V611" s="9"/>
      <c r="W611" s="9"/>
      <c r="X611" s="9"/>
      <c r="Y611" s="9"/>
      <c r="Z611" s="9"/>
    </row>
    <row r="612" spans="1:26" ht="16.5" customHeight="1">
      <c r="A612" s="180"/>
      <c r="B612" s="180"/>
      <c r="C612" s="181"/>
      <c r="D612" s="9"/>
      <c r="E612" s="9"/>
      <c r="F612" s="9"/>
      <c r="G612" s="9"/>
      <c r="H612" s="9"/>
      <c r="I612" s="9"/>
      <c r="J612" s="9"/>
      <c r="K612" s="9"/>
      <c r="L612" s="9"/>
      <c r="M612" s="9"/>
      <c r="N612" s="9"/>
      <c r="O612" s="9"/>
      <c r="P612" s="9"/>
      <c r="Q612" s="9"/>
      <c r="R612" s="9"/>
      <c r="S612" s="9"/>
      <c r="T612" s="9"/>
      <c r="U612" s="9"/>
      <c r="V612" s="9"/>
      <c r="W612" s="9"/>
      <c r="X612" s="9"/>
      <c r="Y612" s="9"/>
      <c r="Z612" s="9"/>
    </row>
    <row r="613" spans="1:26" ht="16.5" customHeight="1">
      <c r="A613" s="180"/>
      <c r="B613" s="180"/>
      <c r="C613" s="181"/>
      <c r="D613" s="9"/>
      <c r="E613" s="9"/>
      <c r="F613" s="9"/>
      <c r="G613" s="9"/>
      <c r="H613" s="9"/>
      <c r="I613" s="9"/>
      <c r="J613" s="9"/>
      <c r="K613" s="9"/>
      <c r="L613" s="9"/>
      <c r="M613" s="9"/>
      <c r="N613" s="9"/>
      <c r="O613" s="9"/>
      <c r="P613" s="9"/>
      <c r="Q613" s="9"/>
      <c r="R613" s="9"/>
      <c r="S613" s="9"/>
      <c r="T613" s="9"/>
      <c r="U613" s="9"/>
      <c r="V613" s="9"/>
      <c r="W613" s="9"/>
      <c r="X613" s="9"/>
      <c r="Y613" s="9"/>
      <c r="Z613" s="9"/>
    </row>
    <row r="614" spans="1:26" ht="16.5" customHeight="1">
      <c r="A614" s="180"/>
      <c r="B614" s="180"/>
      <c r="C614" s="181"/>
      <c r="D614" s="9"/>
      <c r="E614" s="9"/>
      <c r="F614" s="9"/>
      <c r="G614" s="9"/>
      <c r="H614" s="9"/>
      <c r="I614" s="9"/>
      <c r="J614" s="9"/>
      <c r="K614" s="9"/>
      <c r="L614" s="9"/>
      <c r="M614" s="9"/>
      <c r="N614" s="9"/>
      <c r="O614" s="9"/>
      <c r="P614" s="9"/>
      <c r="Q614" s="9"/>
      <c r="R614" s="9"/>
      <c r="S614" s="9"/>
      <c r="T614" s="9"/>
      <c r="U614" s="9"/>
      <c r="V614" s="9"/>
      <c r="W614" s="9"/>
      <c r="X614" s="9"/>
      <c r="Y614" s="9"/>
      <c r="Z614" s="9"/>
    </row>
    <row r="615" spans="1:26" ht="16.5" customHeight="1">
      <c r="A615" s="180"/>
      <c r="B615" s="180"/>
      <c r="C615" s="181"/>
      <c r="D615" s="9"/>
      <c r="E615" s="9"/>
      <c r="F615" s="9"/>
      <c r="G615" s="9"/>
      <c r="H615" s="9"/>
      <c r="I615" s="9"/>
      <c r="J615" s="9"/>
      <c r="K615" s="9"/>
      <c r="L615" s="9"/>
      <c r="M615" s="9"/>
      <c r="N615" s="9"/>
      <c r="O615" s="9"/>
      <c r="P615" s="9"/>
      <c r="Q615" s="9"/>
      <c r="R615" s="9"/>
      <c r="S615" s="9"/>
      <c r="T615" s="9"/>
      <c r="U615" s="9"/>
      <c r="V615" s="9"/>
      <c r="W615" s="9"/>
      <c r="X615" s="9"/>
      <c r="Y615" s="9"/>
      <c r="Z615" s="9"/>
    </row>
    <row r="616" spans="1:26" ht="16.5" customHeight="1">
      <c r="A616" s="180"/>
      <c r="B616" s="180"/>
      <c r="C616" s="181"/>
      <c r="D616" s="9"/>
      <c r="E616" s="9"/>
      <c r="F616" s="9"/>
      <c r="G616" s="9"/>
      <c r="H616" s="9"/>
      <c r="I616" s="9"/>
      <c r="J616" s="9"/>
      <c r="K616" s="9"/>
      <c r="L616" s="9"/>
      <c r="M616" s="9"/>
      <c r="N616" s="9"/>
      <c r="O616" s="9"/>
      <c r="P616" s="9"/>
      <c r="Q616" s="9"/>
      <c r="R616" s="9"/>
      <c r="S616" s="9"/>
      <c r="T616" s="9"/>
      <c r="U616" s="9"/>
      <c r="V616" s="9"/>
      <c r="W616" s="9"/>
      <c r="X616" s="9"/>
      <c r="Y616" s="9"/>
      <c r="Z616" s="9"/>
    </row>
    <row r="617" spans="1:26" ht="16.5" customHeight="1">
      <c r="A617" s="180"/>
      <c r="B617" s="180"/>
      <c r="C617" s="181"/>
      <c r="D617" s="9"/>
      <c r="E617" s="9"/>
      <c r="F617" s="9"/>
      <c r="G617" s="9"/>
      <c r="H617" s="9"/>
      <c r="I617" s="9"/>
      <c r="J617" s="9"/>
      <c r="K617" s="9"/>
      <c r="L617" s="9"/>
      <c r="M617" s="9"/>
      <c r="N617" s="9"/>
      <c r="O617" s="9"/>
      <c r="P617" s="9"/>
      <c r="Q617" s="9"/>
      <c r="R617" s="9"/>
      <c r="S617" s="9"/>
      <c r="T617" s="9"/>
      <c r="U617" s="9"/>
      <c r="V617" s="9"/>
      <c r="W617" s="9"/>
      <c r="X617" s="9"/>
      <c r="Y617" s="9"/>
      <c r="Z617" s="9"/>
    </row>
    <row r="618" spans="1:26" ht="16.5" customHeight="1">
      <c r="A618" s="180"/>
      <c r="B618" s="180"/>
      <c r="C618" s="181"/>
      <c r="D618" s="9"/>
      <c r="E618" s="9"/>
      <c r="F618" s="9"/>
      <c r="G618" s="9"/>
      <c r="H618" s="9"/>
      <c r="I618" s="9"/>
      <c r="J618" s="9"/>
      <c r="K618" s="9"/>
      <c r="L618" s="9"/>
      <c r="M618" s="9"/>
      <c r="N618" s="9"/>
      <c r="O618" s="9"/>
      <c r="P618" s="9"/>
      <c r="Q618" s="9"/>
      <c r="R618" s="9"/>
      <c r="S618" s="9"/>
      <c r="T618" s="9"/>
      <c r="U618" s="9"/>
      <c r="V618" s="9"/>
      <c r="W618" s="9"/>
      <c r="X618" s="9"/>
      <c r="Y618" s="9"/>
      <c r="Z618" s="9"/>
    </row>
    <row r="619" spans="1:26" ht="16.5" customHeight="1">
      <c r="A619" s="180"/>
      <c r="B619" s="180"/>
      <c r="C619" s="181"/>
      <c r="D619" s="9"/>
      <c r="E619" s="9"/>
      <c r="F619" s="9"/>
      <c r="G619" s="9"/>
      <c r="H619" s="9"/>
      <c r="I619" s="9"/>
      <c r="J619" s="9"/>
      <c r="K619" s="9"/>
      <c r="L619" s="9"/>
      <c r="M619" s="9"/>
      <c r="N619" s="9"/>
      <c r="O619" s="9"/>
      <c r="P619" s="9"/>
      <c r="Q619" s="9"/>
      <c r="R619" s="9"/>
      <c r="S619" s="9"/>
      <c r="T619" s="9"/>
      <c r="U619" s="9"/>
      <c r="V619" s="9"/>
      <c r="W619" s="9"/>
      <c r="X619" s="9"/>
      <c r="Y619" s="9"/>
      <c r="Z619" s="9"/>
    </row>
    <row r="620" spans="1:26" ht="16.5" customHeight="1">
      <c r="A620" s="180"/>
      <c r="B620" s="180"/>
      <c r="C620" s="181"/>
      <c r="D620" s="9"/>
      <c r="E620" s="9"/>
      <c r="F620" s="9"/>
      <c r="G620" s="9"/>
      <c r="H620" s="9"/>
      <c r="I620" s="9"/>
      <c r="J620" s="9"/>
      <c r="K620" s="9"/>
      <c r="L620" s="9"/>
      <c r="M620" s="9"/>
      <c r="N620" s="9"/>
      <c r="O620" s="9"/>
      <c r="P620" s="9"/>
      <c r="Q620" s="9"/>
      <c r="R620" s="9"/>
      <c r="S620" s="9"/>
      <c r="T620" s="9"/>
      <c r="U620" s="9"/>
      <c r="V620" s="9"/>
      <c r="W620" s="9"/>
      <c r="X620" s="9"/>
      <c r="Y620" s="9"/>
      <c r="Z620" s="9"/>
    </row>
    <row r="621" spans="1:26" ht="16.5" customHeight="1">
      <c r="A621" s="180"/>
      <c r="B621" s="180"/>
      <c r="C621" s="181"/>
      <c r="D621" s="9"/>
      <c r="E621" s="9"/>
      <c r="F621" s="9"/>
      <c r="G621" s="9"/>
      <c r="H621" s="9"/>
      <c r="I621" s="9"/>
      <c r="J621" s="9"/>
      <c r="K621" s="9"/>
      <c r="L621" s="9"/>
      <c r="M621" s="9"/>
      <c r="N621" s="9"/>
      <c r="O621" s="9"/>
      <c r="P621" s="9"/>
      <c r="Q621" s="9"/>
      <c r="R621" s="9"/>
      <c r="S621" s="9"/>
      <c r="T621" s="9"/>
      <c r="U621" s="9"/>
      <c r="V621" s="9"/>
      <c r="W621" s="9"/>
      <c r="X621" s="9"/>
      <c r="Y621" s="9"/>
      <c r="Z621" s="9"/>
    </row>
    <row r="622" spans="1:26" ht="16.5" customHeight="1">
      <c r="A622" s="180"/>
      <c r="B622" s="180"/>
      <c r="C622" s="181"/>
      <c r="D622" s="9"/>
      <c r="E622" s="9"/>
      <c r="F622" s="9"/>
      <c r="G622" s="9"/>
      <c r="H622" s="9"/>
      <c r="I622" s="9"/>
      <c r="J622" s="9"/>
      <c r="K622" s="9"/>
      <c r="L622" s="9"/>
      <c r="M622" s="9"/>
      <c r="N622" s="9"/>
      <c r="O622" s="9"/>
      <c r="P622" s="9"/>
      <c r="Q622" s="9"/>
      <c r="R622" s="9"/>
      <c r="S622" s="9"/>
      <c r="T622" s="9"/>
      <c r="U622" s="9"/>
      <c r="V622" s="9"/>
      <c r="W622" s="9"/>
      <c r="X622" s="9"/>
      <c r="Y622" s="9"/>
      <c r="Z622" s="9"/>
    </row>
    <row r="623" spans="1:26" ht="16.5" customHeight="1">
      <c r="A623" s="180"/>
      <c r="B623" s="180"/>
      <c r="C623" s="181"/>
      <c r="D623" s="9"/>
      <c r="E623" s="9"/>
      <c r="F623" s="9"/>
      <c r="G623" s="9"/>
      <c r="H623" s="9"/>
      <c r="I623" s="9"/>
      <c r="J623" s="9"/>
      <c r="K623" s="9"/>
      <c r="L623" s="9"/>
      <c r="M623" s="9"/>
      <c r="N623" s="9"/>
      <c r="O623" s="9"/>
      <c r="P623" s="9"/>
      <c r="Q623" s="9"/>
      <c r="R623" s="9"/>
      <c r="S623" s="9"/>
      <c r="T623" s="9"/>
      <c r="U623" s="9"/>
      <c r="V623" s="9"/>
      <c r="W623" s="9"/>
      <c r="X623" s="9"/>
      <c r="Y623" s="9"/>
      <c r="Z623" s="9"/>
    </row>
    <row r="624" spans="1:26" ht="16.5" customHeight="1">
      <c r="A624" s="180"/>
      <c r="B624" s="180"/>
      <c r="C624" s="181"/>
      <c r="D624" s="9"/>
      <c r="E624" s="9"/>
      <c r="F624" s="9"/>
      <c r="G624" s="9"/>
      <c r="H624" s="9"/>
      <c r="I624" s="9"/>
      <c r="J624" s="9"/>
      <c r="K624" s="9"/>
      <c r="L624" s="9"/>
      <c r="M624" s="9"/>
      <c r="N624" s="9"/>
      <c r="O624" s="9"/>
      <c r="P624" s="9"/>
      <c r="Q624" s="9"/>
      <c r="R624" s="9"/>
      <c r="S624" s="9"/>
      <c r="T624" s="9"/>
      <c r="U624" s="9"/>
      <c r="V624" s="9"/>
      <c r="W624" s="9"/>
      <c r="X624" s="9"/>
      <c r="Y624" s="9"/>
      <c r="Z624" s="9"/>
    </row>
    <row r="625" spans="1:26" ht="16.5" customHeight="1">
      <c r="A625" s="180"/>
      <c r="B625" s="180"/>
      <c r="C625" s="181"/>
      <c r="D625" s="9"/>
      <c r="E625" s="9"/>
      <c r="F625" s="9"/>
      <c r="G625" s="9"/>
      <c r="H625" s="9"/>
      <c r="I625" s="9"/>
      <c r="J625" s="9"/>
      <c r="K625" s="9"/>
      <c r="L625" s="9"/>
      <c r="M625" s="9"/>
      <c r="N625" s="9"/>
      <c r="O625" s="9"/>
      <c r="P625" s="9"/>
      <c r="Q625" s="9"/>
      <c r="R625" s="9"/>
      <c r="S625" s="9"/>
      <c r="T625" s="9"/>
      <c r="U625" s="9"/>
      <c r="V625" s="9"/>
      <c r="W625" s="9"/>
      <c r="X625" s="9"/>
      <c r="Y625" s="9"/>
      <c r="Z625" s="9"/>
    </row>
    <row r="626" spans="1:26" ht="16.5" customHeight="1">
      <c r="A626" s="180"/>
      <c r="B626" s="180"/>
      <c r="C626" s="181"/>
      <c r="D626" s="9"/>
      <c r="E626" s="9"/>
      <c r="F626" s="9"/>
      <c r="G626" s="9"/>
      <c r="H626" s="9"/>
      <c r="I626" s="9"/>
      <c r="J626" s="9"/>
      <c r="K626" s="9"/>
      <c r="L626" s="9"/>
      <c r="M626" s="9"/>
      <c r="N626" s="9"/>
      <c r="O626" s="9"/>
      <c r="P626" s="9"/>
      <c r="Q626" s="9"/>
      <c r="R626" s="9"/>
      <c r="S626" s="9"/>
      <c r="T626" s="9"/>
      <c r="U626" s="9"/>
      <c r="V626" s="9"/>
      <c r="W626" s="9"/>
      <c r="X626" s="9"/>
      <c r="Y626" s="9"/>
      <c r="Z626" s="9"/>
    </row>
    <row r="627" spans="1:26" ht="16.5" customHeight="1">
      <c r="A627" s="180"/>
      <c r="B627" s="180"/>
      <c r="C627" s="181"/>
      <c r="D627" s="9"/>
      <c r="E627" s="9"/>
      <c r="F627" s="9"/>
      <c r="G627" s="9"/>
      <c r="H627" s="9"/>
      <c r="I627" s="9"/>
      <c r="J627" s="9"/>
      <c r="K627" s="9"/>
      <c r="L627" s="9"/>
      <c r="M627" s="9"/>
      <c r="N627" s="9"/>
      <c r="O627" s="9"/>
      <c r="P627" s="9"/>
      <c r="Q627" s="9"/>
      <c r="R627" s="9"/>
      <c r="S627" s="9"/>
      <c r="T627" s="9"/>
      <c r="U627" s="9"/>
      <c r="V627" s="9"/>
      <c r="W627" s="9"/>
      <c r="X627" s="9"/>
      <c r="Y627" s="9"/>
      <c r="Z627" s="9"/>
    </row>
    <row r="628" spans="1:26" ht="16.5" customHeight="1">
      <c r="A628" s="180"/>
      <c r="B628" s="180"/>
      <c r="C628" s="181"/>
      <c r="D628" s="9"/>
      <c r="E628" s="9"/>
      <c r="F628" s="9"/>
      <c r="G628" s="9"/>
      <c r="H628" s="9"/>
      <c r="I628" s="9"/>
      <c r="J628" s="9"/>
      <c r="K628" s="9"/>
      <c r="L628" s="9"/>
      <c r="M628" s="9"/>
      <c r="N628" s="9"/>
      <c r="O628" s="9"/>
      <c r="P628" s="9"/>
      <c r="Q628" s="9"/>
      <c r="R628" s="9"/>
      <c r="S628" s="9"/>
      <c r="T628" s="9"/>
      <c r="U628" s="9"/>
      <c r="V628" s="9"/>
      <c r="W628" s="9"/>
      <c r="X628" s="9"/>
      <c r="Y628" s="9"/>
      <c r="Z628" s="9"/>
    </row>
    <row r="629" spans="1:26" ht="16.5" customHeight="1">
      <c r="A629" s="180"/>
      <c r="B629" s="180"/>
      <c r="C629" s="181"/>
      <c r="D629" s="9"/>
      <c r="E629" s="9"/>
      <c r="F629" s="9"/>
      <c r="G629" s="9"/>
      <c r="H629" s="9"/>
      <c r="I629" s="9"/>
      <c r="J629" s="9"/>
      <c r="K629" s="9"/>
      <c r="L629" s="9"/>
      <c r="M629" s="9"/>
      <c r="N629" s="9"/>
      <c r="O629" s="9"/>
      <c r="P629" s="9"/>
      <c r="Q629" s="9"/>
      <c r="R629" s="9"/>
      <c r="S629" s="9"/>
      <c r="T629" s="9"/>
      <c r="U629" s="9"/>
      <c r="V629" s="9"/>
      <c r="W629" s="9"/>
      <c r="X629" s="9"/>
      <c r="Y629" s="9"/>
      <c r="Z629" s="9"/>
    </row>
    <row r="630" spans="1:26" ht="16.5" customHeight="1">
      <c r="A630" s="180"/>
      <c r="B630" s="180"/>
      <c r="C630" s="181"/>
      <c r="D630" s="9"/>
      <c r="E630" s="9"/>
      <c r="F630" s="9"/>
      <c r="G630" s="9"/>
      <c r="H630" s="9"/>
      <c r="I630" s="9"/>
      <c r="J630" s="9"/>
      <c r="K630" s="9"/>
      <c r="L630" s="9"/>
      <c r="M630" s="9"/>
      <c r="N630" s="9"/>
      <c r="O630" s="9"/>
      <c r="P630" s="9"/>
      <c r="Q630" s="9"/>
      <c r="R630" s="9"/>
      <c r="S630" s="9"/>
      <c r="T630" s="9"/>
      <c r="U630" s="9"/>
      <c r="V630" s="9"/>
      <c r="W630" s="9"/>
      <c r="X630" s="9"/>
      <c r="Y630" s="9"/>
      <c r="Z630" s="9"/>
    </row>
    <row r="631" spans="1:26" ht="16.5" customHeight="1">
      <c r="A631" s="180"/>
      <c r="B631" s="180"/>
      <c r="C631" s="181"/>
      <c r="D631" s="9"/>
      <c r="E631" s="9"/>
      <c r="F631" s="9"/>
      <c r="G631" s="9"/>
      <c r="H631" s="9"/>
      <c r="I631" s="9"/>
      <c r="J631" s="9"/>
      <c r="K631" s="9"/>
      <c r="L631" s="9"/>
      <c r="M631" s="9"/>
      <c r="N631" s="9"/>
      <c r="O631" s="9"/>
      <c r="P631" s="9"/>
      <c r="Q631" s="9"/>
      <c r="R631" s="9"/>
      <c r="S631" s="9"/>
      <c r="T631" s="9"/>
      <c r="U631" s="9"/>
      <c r="V631" s="9"/>
      <c r="W631" s="9"/>
      <c r="X631" s="9"/>
      <c r="Y631" s="9"/>
      <c r="Z631" s="9"/>
    </row>
    <row r="632" spans="1:26" ht="16.5" customHeight="1">
      <c r="A632" s="180"/>
      <c r="B632" s="180"/>
      <c r="C632" s="181"/>
      <c r="D632" s="9"/>
      <c r="E632" s="9"/>
      <c r="F632" s="9"/>
      <c r="G632" s="9"/>
      <c r="H632" s="9"/>
      <c r="I632" s="9"/>
      <c r="J632" s="9"/>
      <c r="K632" s="9"/>
      <c r="L632" s="9"/>
      <c r="M632" s="9"/>
      <c r="N632" s="9"/>
      <c r="O632" s="9"/>
      <c r="P632" s="9"/>
      <c r="Q632" s="9"/>
      <c r="R632" s="9"/>
      <c r="S632" s="9"/>
      <c r="T632" s="9"/>
      <c r="U632" s="9"/>
      <c r="V632" s="9"/>
      <c r="W632" s="9"/>
      <c r="X632" s="9"/>
      <c r="Y632" s="9"/>
      <c r="Z632" s="9"/>
    </row>
    <row r="633" spans="1:26" ht="16.5" customHeight="1">
      <c r="A633" s="180"/>
      <c r="B633" s="180"/>
      <c r="C633" s="181"/>
      <c r="D633" s="9"/>
      <c r="E633" s="9"/>
      <c r="F633" s="9"/>
      <c r="G633" s="9"/>
      <c r="H633" s="9"/>
      <c r="I633" s="9"/>
      <c r="J633" s="9"/>
      <c r="K633" s="9"/>
      <c r="L633" s="9"/>
      <c r="M633" s="9"/>
      <c r="N633" s="9"/>
      <c r="O633" s="9"/>
      <c r="P633" s="9"/>
      <c r="Q633" s="9"/>
      <c r="R633" s="9"/>
      <c r="S633" s="9"/>
      <c r="T633" s="9"/>
      <c r="U633" s="9"/>
      <c r="V633" s="9"/>
      <c r="W633" s="9"/>
      <c r="X633" s="9"/>
      <c r="Y633" s="9"/>
      <c r="Z633" s="9"/>
    </row>
    <row r="634" spans="1:26" ht="16.5" customHeight="1">
      <c r="A634" s="180"/>
      <c r="B634" s="180"/>
      <c r="C634" s="181"/>
      <c r="D634" s="9"/>
      <c r="E634" s="9"/>
      <c r="F634" s="9"/>
      <c r="G634" s="9"/>
      <c r="H634" s="9"/>
      <c r="I634" s="9"/>
      <c r="J634" s="9"/>
      <c r="K634" s="9"/>
      <c r="L634" s="9"/>
      <c r="M634" s="9"/>
      <c r="N634" s="9"/>
      <c r="O634" s="9"/>
      <c r="P634" s="9"/>
      <c r="Q634" s="9"/>
      <c r="R634" s="9"/>
      <c r="S634" s="9"/>
      <c r="T634" s="9"/>
      <c r="U634" s="9"/>
      <c r="V634" s="9"/>
      <c r="W634" s="9"/>
      <c r="X634" s="9"/>
      <c r="Y634" s="9"/>
      <c r="Z634" s="9"/>
    </row>
    <row r="635" spans="1:26" ht="16.5" customHeight="1">
      <c r="A635" s="180"/>
      <c r="B635" s="180"/>
      <c r="C635" s="181"/>
      <c r="D635" s="9"/>
      <c r="E635" s="9"/>
      <c r="F635" s="9"/>
      <c r="G635" s="9"/>
      <c r="H635" s="9"/>
      <c r="I635" s="9"/>
      <c r="J635" s="9"/>
      <c r="K635" s="9"/>
      <c r="L635" s="9"/>
      <c r="M635" s="9"/>
      <c r="N635" s="9"/>
      <c r="O635" s="9"/>
      <c r="P635" s="9"/>
      <c r="Q635" s="9"/>
      <c r="R635" s="9"/>
      <c r="S635" s="9"/>
      <c r="T635" s="9"/>
      <c r="U635" s="9"/>
      <c r="V635" s="9"/>
      <c r="W635" s="9"/>
      <c r="X635" s="9"/>
      <c r="Y635" s="9"/>
      <c r="Z635" s="9"/>
    </row>
    <row r="636" spans="1:26" ht="16.5" customHeight="1">
      <c r="A636" s="180"/>
      <c r="B636" s="180"/>
      <c r="C636" s="181"/>
      <c r="D636" s="9"/>
      <c r="E636" s="9"/>
      <c r="F636" s="9"/>
      <c r="G636" s="9"/>
      <c r="H636" s="9"/>
      <c r="I636" s="9"/>
      <c r="J636" s="9"/>
      <c r="K636" s="9"/>
      <c r="L636" s="9"/>
      <c r="M636" s="9"/>
      <c r="N636" s="9"/>
      <c r="O636" s="9"/>
      <c r="P636" s="9"/>
      <c r="Q636" s="9"/>
      <c r="R636" s="9"/>
      <c r="S636" s="9"/>
      <c r="T636" s="9"/>
      <c r="U636" s="9"/>
      <c r="V636" s="9"/>
      <c r="W636" s="9"/>
      <c r="X636" s="9"/>
      <c r="Y636" s="9"/>
      <c r="Z636" s="9"/>
    </row>
    <row r="637" spans="1:26" ht="16.5" customHeight="1">
      <c r="A637" s="180"/>
      <c r="B637" s="180"/>
      <c r="C637" s="181"/>
      <c r="D637" s="9"/>
      <c r="E637" s="9"/>
      <c r="F637" s="9"/>
      <c r="G637" s="9"/>
      <c r="H637" s="9"/>
      <c r="I637" s="9"/>
      <c r="J637" s="9"/>
      <c r="K637" s="9"/>
      <c r="L637" s="9"/>
      <c r="M637" s="9"/>
      <c r="N637" s="9"/>
      <c r="O637" s="9"/>
      <c r="P637" s="9"/>
      <c r="Q637" s="9"/>
      <c r="R637" s="9"/>
      <c r="S637" s="9"/>
      <c r="T637" s="9"/>
      <c r="U637" s="9"/>
      <c r="V637" s="9"/>
      <c r="W637" s="9"/>
      <c r="X637" s="9"/>
      <c r="Y637" s="9"/>
      <c r="Z637" s="9"/>
    </row>
    <row r="638" spans="1:26" ht="16.5" customHeight="1">
      <c r="A638" s="180"/>
      <c r="B638" s="180"/>
      <c r="C638" s="181"/>
      <c r="D638" s="9"/>
      <c r="E638" s="9"/>
      <c r="F638" s="9"/>
      <c r="G638" s="9"/>
      <c r="H638" s="9"/>
      <c r="I638" s="9"/>
      <c r="J638" s="9"/>
      <c r="K638" s="9"/>
      <c r="L638" s="9"/>
      <c r="M638" s="9"/>
      <c r="N638" s="9"/>
      <c r="O638" s="9"/>
      <c r="P638" s="9"/>
      <c r="Q638" s="9"/>
      <c r="R638" s="9"/>
      <c r="S638" s="9"/>
      <c r="T638" s="9"/>
      <c r="U638" s="9"/>
      <c r="V638" s="9"/>
      <c r="W638" s="9"/>
      <c r="X638" s="9"/>
      <c r="Y638" s="9"/>
      <c r="Z638" s="9"/>
    </row>
    <row r="639" spans="1:26" ht="16.5" customHeight="1">
      <c r="A639" s="180"/>
      <c r="B639" s="180"/>
      <c r="C639" s="181"/>
      <c r="D639" s="9"/>
      <c r="E639" s="9"/>
      <c r="F639" s="9"/>
      <c r="G639" s="9"/>
      <c r="H639" s="9"/>
      <c r="I639" s="9"/>
      <c r="J639" s="9"/>
      <c r="K639" s="9"/>
      <c r="L639" s="9"/>
      <c r="M639" s="9"/>
      <c r="N639" s="9"/>
      <c r="O639" s="9"/>
      <c r="P639" s="9"/>
      <c r="Q639" s="9"/>
      <c r="R639" s="9"/>
      <c r="S639" s="9"/>
      <c r="T639" s="9"/>
      <c r="U639" s="9"/>
      <c r="V639" s="9"/>
      <c r="W639" s="9"/>
      <c r="X639" s="9"/>
      <c r="Y639" s="9"/>
      <c r="Z639" s="9"/>
    </row>
    <row r="640" spans="1:26" ht="16.5" customHeight="1">
      <c r="A640" s="180"/>
      <c r="B640" s="180"/>
      <c r="C640" s="181"/>
      <c r="D640" s="9"/>
      <c r="E640" s="9"/>
      <c r="F640" s="9"/>
      <c r="G640" s="9"/>
      <c r="H640" s="9"/>
      <c r="I640" s="9"/>
      <c r="J640" s="9"/>
      <c r="K640" s="9"/>
      <c r="L640" s="9"/>
      <c r="M640" s="9"/>
      <c r="N640" s="9"/>
      <c r="O640" s="9"/>
      <c r="P640" s="9"/>
      <c r="Q640" s="9"/>
      <c r="R640" s="9"/>
      <c r="S640" s="9"/>
      <c r="T640" s="9"/>
      <c r="U640" s="9"/>
      <c r="V640" s="9"/>
      <c r="W640" s="9"/>
      <c r="X640" s="9"/>
      <c r="Y640" s="9"/>
      <c r="Z640" s="9"/>
    </row>
    <row r="641" spans="1:26" ht="16.5" customHeight="1">
      <c r="A641" s="180"/>
      <c r="B641" s="180"/>
      <c r="C641" s="181"/>
      <c r="D641" s="9"/>
      <c r="E641" s="9"/>
      <c r="F641" s="9"/>
      <c r="G641" s="9"/>
      <c r="H641" s="9"/>
      <c r="I641" s="9"/>
      <c r="J641" s="9"/>
      <c r="K641" s="9"/>
      <c r="L641" s="9"/>
      <c r="M641" s="9"/>
      <c r="N641" s="9"/>
      <c r="O641" s="9"/>
      <c r="P641" s="9"/>
      <c r="Q641" s="9"/>
      <c r="R641" s="9"/>
      <c r="S641" s="9"/>
      <c r="T641" s="9"/>
      <c r="U641" s="9"/>
      <c r="V641" s="9"/>
      <c r="W641" s="9"/>
      <c r="X641" s="9"/>
      <c r="Y641" s="9"/>
      <c r="Z641" s="9"/>
    </row>
    <row r="642" spans="1:26" ht="16.5" customHeight="1">
      <c r="A642" s="180"/>
      <c r="B642" s="180"/>
      <c r="C642" s="181"/>
      <c r="D642" s="9"/>
      <c r="E642" s="9"/>
      <c r="F642" s="9"/>
      <c r="G642" s="9"/>
      <c r="H642" s="9"/>
      <c r="I642" s="9"/>
      <c r="J642" s="9"/>
      <c r="K642" s="9"/>
      <c r="L642" s="9"/>
      <c r="M642" s="9"/>
      <c r="N642" s="9"/>
      <c r="O642" s="9"/>
      <c r="P642" s="9"/>
      <c r="Q642" s="9"/>
      <c r="R642" s="9"/>
      <c r="S642" s="9"/>
      <c r="T642" s="9"/>
      <c r="U642" s="9"/>
      <c r="V642" s="9"/>
      <c r="W642" s="9"/>
      <c r="X642" s="9"/>
      <c r="Y642" s="9"/>
      <c r="Z642" s="9"/>
    </row>
    <row r="643" spans="1:26" ht="16.5" customHeight="1">
      <c r="A643" s="180"/>
      <c r="B643" s="180"/>
      <c r="C643" s="181"/>
      <c r="D643" s="9"/>
      <c r="E643" s="9"/>
      <c r="F643" s="9"/>
      <c r="G643" s="9"/>
      <c r="H643" s="9"/>
      <c r="I643" s="9"/>
      <c r="J643" s="9"/>
      <c r="K643" s="9"/>
      <c r="L643" s="9"/>
      <c r="M643" s="9"/>
      <c r="N643" s="9"/>
      <c r="O643" s="9"/>
      <c r="P643" s="9"/>
      <c r="Q643" s="9"/>
      <c r="R643" s="9"/>
      <c r="S643" s="9"/>
      <c r="T643" s="9"/>
      <c r="U643" s="9"/>
      <c r="V643" s="9"/>
      <c r="W643" s="9"/>
      <c r="X643" s="9"/>
      <c r="Y643" s="9"/>
      <c r="Z643" s="9"/>
    </row>
    <row r="644" spans="1:26" ht="16.5" customHeight="1">
      <c r="A644" s="180"/>
      <c r="B644" s="180"/>
      <c r="C644" s="181"/>
      <c r="D644" s="9"/>
      <c r="E644" s="9"/>
      <c r="F644" s="9"/>
      <c r="G644" s="9"/>
      <c r="H644" s="9"/>
      <c r="I644" s="9"/>
      <c r="J644" s="9"/>
      <c r="K644" s="9"/>
      <c r="L644" s="9"/>
      <c r="M644" s="9"/>
      <c r="N644" s="9"/>
      <c r="O644" s="9"/>
      <c r="P644" s="9"/>
      <c r="Q644" s="9"/>
      <c r="R644" s="9"/>
      <c r="S644" s="9"/>
      <c r="T644" s="9"/>
      <c r="U644" s="9"/>
      <c r="V644" s="9"/>
      <c r="W644" s="9"/>
      <c r="X644" s="9"/>
      <c r="Y644" s="9"/>
      <c r="Z644" s="9"/>
    </row>
    <row r="645" spans="1:26" ht="16.5" customHeight="1">
      <c r="A645" s="180"/>
      <c r="B645" s="180"/>
      <c r="C645" s="181"/>
      <c r="D645" s="9"/>
      <c r="E645" s="9"/>
      <c r="F645" s="9"/>
      <c r="G645" s="9"/>
      <c r="H645" s="9"/>
      <c r="I645" s="9"/>
      <c r="J645" s="9"/>
      <c r="K645" s="9"/>
      <c r="L645" s="9"/>
      <c r="M645" s="9"/>
      <c r="N645" s="9"/>
      <c r="O645" s="9"/>
      <c r="P645" s="9"/>
      <c r="Q645" s="9"/>
      <c r="R645" s="9"/>
      <c r="S645" s="9"/>
      <c r="T645" s="9"/>
      <c r="U645" s="9"/>
      <c r="V645" s="9"/>
      <c r="W645" s="9"/>
      <c r="X645" s="9"/>
      <c r="Y645" s="9"/>
      <c r="Z645" s="9"/>
    </row>
    <row r="646" spans="1:26" ht="16.5" customHeight="1">
      <c r="A646" s="180"/>
      <c r="B646" s="180"/>
      <c r="C646" s="181"/>
      <c r="D646" s="9"/>
      <c r="E646" s="9"/>
      <c r="F646" s="9"/>
      <c r="G646" s="9"/>
      <c r="H646" s="9"/>
      <c r="I646" s="9"/>
      <c r="J646" s="9"/>
      <c r="K646" s="9"/>
      <c r="L646" s="9"/>
      <c r="M646" s="9"/>
      <c r="N646" s="9"/>
      <c r="O646" s="9"/>
      <c r="P646" s="9"/>
      <c r="Q646" s="9"/>
      <c r="R646" s="9"/>
      <c r="S646" s="9"/>
      <c r="T646" s="9"/>
      <c r="U646" s="9"/>
      <c r="V646" s="9"/>
      <c r="W646" s="9"/>
      <c r="X646" s="9"/>
      <c r="Y646" s="9"/>
      <c r="Z646" s="9"/>
    </row>
    <row r="647" spans="1:26" ht="16.5" customHeight="1">
      <c r="A647" s="180"/>
      <c r="B647" s="180"/>
      <c r="C647" s="181"/>
      <c r="D647" s="9"/>
      <c r="E647" s="9"/>
      <c r="F647" s="9"/>
      <c r="G647" s="9"/>
      <c r="H647" s="9"/>
      <c r="I647" s="9"/>
      <c r="J647" s="9"/>
      <c r="K647" s="9"/>
      <c r="L647" s="9"/>
      <c r="M647" s="9"/>
      <c r="N647" s="9"/>
      <c r="O647" s="9"/>
      <c r="P647" s="9"/>
      <c r="Q647" s="9"/>
      <c r="R647" s="9"/>
      <c r="S647" s="9"/>
      <c r="T647" s="9"/>
      <c r="U647" s="9"/>
      <c r="V647" s="9"/>
      <c r="W647" s="9"/>
      <c r="X647" s="9"/>
      <c r="Y647" s="9"/>
      <c r="Z647" s="9"/>
    </row>
    <row r="648" spans="1:26" ht="16.5" customHeight="1">
      <c r="A648" s="180"/>
      <c r="B648" s="180"/>
      <c r="C648" s="181"/>
      <c r="D648" s="9"/>
      <c r="E648" s="9"/>
      <c r="F648" s="9"/>
      <c r="G648" s="9"/>
      <c r="H648" s="9"/>
      <c r="I648" s="9"/>
      <c r="J648" s="9"/>
      <c r="K648" s="9"/>
      <c r="L648" s="9"/>
      <c r="M648" s="9"/>
      <c r="N648" s="9"/>
      <c r="O648" s="9"/>
      <c r="P648" s="9"/>
      <c r="Q648" s="9"/>
      <c r="R648" s="9"/>
      <c r="S648" s="9"/>
      <c r="T648" s="9"/>
      <c r="U648" s="9"/>
      <c r="V648" s="9"/>
      <c r="W648" s="9"/>
      <c r="X648" s="9"/>
      <c r="Y648" s="9"/>
      <c r="Z648" s="9"/>
    </row>
    <row r="649" spans="1:26" ht="16.5" customHeight="1">
      <c r="A649" s="180"/>
      <c r="B649" s="180"/>
      <c r="C649" s="181"/>
      <c r="D649" s="9"/>
      <c r="E649" s="9"/>
      <c r="F649" s="9"/>
      <c r="G649" s="9"/>
      <c r="H649" s="9"/>
      <c r="I649" s="9"/>
      <c r="J649" s="9"/>
      <c r="K649" s="9"/>
      <c r="L649" s="9"/>
      <c r="M649" s="9"/>
      <c r="N649" s="9"/>
      <c r="O649" s="9"/>
      <c r="P649" s="9"/>
      <c r="Q649" s="9"/>
      <c r="R649" s="9"/>
      <c r="S649" s="9"/>
      <c r="T649" s="9"/>
      <c r="U649" s="9"/>
      <c r="V649" s="9"/>
      <c r="W649" s="9"/>
      <c r="X649" s="9"/>
      <c r="Y649" s="9"/>
      <c r="Z649" s="9"/>
    </row>
    <row r="650" spans="1:26" ht="16.5" customHeight="1">
      <c r="A650" s="180"/>
      <c r="B650" s="180"/>
      <c r="C650" s="181"/>
      <c r="D650" s="9"/>
      <c r="E650" s="9"/>
      <c r="F650" s="9"/>
      <c r="G650" s="9"/>
      <c r="H650" s="9"/>
      <c r="I650" s="9"/>
      <c r="J650" s="9"/>
      <c r="K650" s="9"/>
      <c r="L650" s="9"/>
      <c r="M650" s="9"/>
      <c r="N650" s="9"/>
      <c r="O650" s="9"/>
      <c r="P650" s="9"/>
      <c r="Q650" s="9"/>
      <c r="R650" s="9"/>
      <c r="S650" s="9"/>
      <c r="T650" s="9"/>
      <c r="U650" s="9"/>
      <c r="V650" s="9"/>
      <c r="W650" s="9"/>
      <c r="X650" s="9"/>
      <c r="Y650" s="9"/>
      <c r="Z650" s="9"/>
    </row>
    <row r="651" spans="1:26" ht="16.5" customHeight="1">
      <c r="A651" s="180"/>
      <c r="B651" s="180"/>
      <c r="C651" s="181"/>
      <c r="D651" s="9"/>
      <c r="E651" s="9"/>
      <c r="F651" s="9"/>
      <c r="G651" s="9"/>
      <c r="H651" s="9"/>
      <c r="I651" s="9"/>
      <c r="J651" s="9"/>
      <c r="K651" s="9"/>
      <c r="L651" s="9"/>
      <c r="M651" s="9"/>
      <c r="N651" s="9"/>
      <c r="O651" s="9"/>
      <c r="P651" s="9"/>
      <c r="Q651" s="9"/>
      <c r="R651" s="9"/>
      <c r="S651" s="9"/>
      <c r="T651" s="9"/>
      <c r="U651" s="9"/>
      <c r="V651" s="9"/>
      <c r="W651" s="9"/>
      <c r="X651" s="9"/>
      <c r="Y651" s="9"/>
      <c r="Z651" s="9"/>
    </row>
    <row r="652" spans="1:26" ht="16.5" customHeight="1">
      <c r="A652" s="180"/>
      <c r="B652" s="180"/>
      <c r="C652" s="181"/>
      <c r="D652" s="9"/>
      <c r="E652" s="9"/>
      <c r="F652" s="9"/>
      <c r="G652" s="9"/>
      <c r="H652" s="9"/>
      <c r="I652" s="9"/>
      <c r="J652" s="9"/>
      <c r="K652" s="9"/>
      <c r="L652" s="9"/>
      <c r="M652" s="9"/>
      <c r="N652" s="9"/>
      <c r="O652" s="9"/>
      <c r="P652" s="9"/>
      <c r="Q652" s="9"/>
      <c r="R652" s="9"/>
      <c r="S652" s="9"/>
      <c r="T652" s="9"/>
      <c r="U652" s="9"/>
      <c r="V652" s="9"/>
      <c r="W652" s="9"/>
      <c r="X652" s="9"/>
      <c r="Y652" s="9"/>
      <c r="Z652" s="9"/>
    </row>
    <row r="653" spans="1:26" ht="16.5" customHeight="1">
      <c r="A653" s="180"/>
      <c r="B653" s="180"/>
      <c r="C653" s="181"/>
      <c r="D653" s="9"/>
      <c r="E653" s="9"/>
      <c r="F653" s="9"/>
      <c r="G653" s="9"/>
      <c r="H653" s="9"/>
      <c r="I653" s="9"/>
      <c r="J653" s="9"/>
      <c r="K653" s="9"/>
      <c r="L653" s="9"/>
      <c r="M653" s="9"/>
      <c r="N653" s="9"/>
      <c r="O653" s="9"/>
      <c r="P653" s="9"/>
      <c r="Q653" s="9"/>
      <c r="R653" s="9"/>
      <c r="S653" s="9"/>
      <c r="T653" s="9"/>
      <c r="U653" s="9"/>
      <c r="V653" s="9"/>
      <c r="W653" s="9"/>
      <c r="X653" s="9"/>
      <c r="Y653" s="9"/>
      <c r="Z653" s="9"/>
    </row>
    <row r="654" spans="1:26" ht="16.5" customHeight="1">
      <c r="A654" s="180"/>
      <c r="B654" s="180"/>
      <c r="C654" s="181"/>
      <c r="D654" s="9"/>
      <c r="E654" s="9"/>
      <c r="F654" s="9"/>
      <c r="G654" s="9"/>
      <c r="H654" s="9"/>
      <c r="I654" s="9"/>
      <c r="J654" s="9"/>
      <c r="K654" s="9"/>
      <c r="L654" s="9"/>
      <c r="M654" s="9"/>
      <c r="N654" s="9"/>
      <c r="O654" s="9"/>
      <c r="P654" s="9"/>
      <c r="Q654" s="9"/>
      <c r="R654" s="9"/>
      <c r="S654" s="9"/>
      <c r="T654" s="9"/>
      <c r="U654" s="9"/>
      <c r="V654" s="9"/>
      <c r="W654" s="9"/>
      <c r="X654" s="9"/>
      <c r="Y654" s="9"/>
      <c r="Z654" s="9"/>
    </row>
    <row r="655" spans="1:26" ht="16.5" customHeight="1">
      <c r="A655" s="180"/>
      <c r="B655" s="180"/>
      <c r="C655" s="181"/>
      <c r="D655" s="9"/>
      <c r="E655" s="9"/>
      <c r="F655" s="9"/>
      <c r="G655" s="9"/>
      <c r="H655" s="9"/>
      <c r="I655" s="9"/>
      <c r="J655" s="9"/>
      <c r="K655" s="9"/>
      <c r="L655" s="9"/>
      <c r="M655" s="9"/>
      <c r="N655" s="9"/>
      <c r="O655" s="9"/>
      <c r="P655" s="9"/>
      <c r="Q655" s="9"/>
      <c r="R655" s="9"/>
      <c r="S655" s="9"/>
      <c r="T655" s="9"/>
      <c r="U655" s="9"/>
      <c r="V655" s="9"/>
      <c r="W655" s="9"/>
      <c r="X655" s="9"/>
      <c r="Y655" s="9"/>
      <c r="Z655" s="9"/>
    </row>
    <row r="656" spans="1:26" ht="16.5" customHeight="1">
      <c r="A656" s="180"/>
      <c r="B656" s="180"/>
      <c r="C656" s="181"/>
      <c r="D656" s="9"/>
      <c r="E656" s="9"/>
      <c r="F656" s="9"/>
      <c r="G656" s="9"/>
      <c r="H656" s="9"/>
      <c r="I656" s="9"/>
      <c r="J656" s="9"/>
      <c r="K656" s="9"/>
      <c r="L656" s="9"/>
      <c r="M656" s="9"/>
      <c r="N656" s="9"/>
      <c r="O656" s="9"/>
      <c r="P656" s="9"/>
      <c r="Q656" s="9"/>
      <c r="R656" s="9"/>
      <c r="S656" s="9"/>
      <c r="T656" s="9"/>
      <c r="U656" s="9"/>
      <c r="V656" s="9"/>
      <c r="W656" s="9"/>
      <c r="X656" s="9"/>
      <c r="Y656" s="9"/>
      <c r="Z656" s="9"/>
    </row>
    <row r="657" spans="1:26" ht="16.5" customHeight="1">
      <c r="A657" s="180"/>
      <c r="B657" s="180"/>
      <c r="C657" s="181"/>
      <c r="D657" s="9"/>
      <c r="E657" s="9"/>
      <c r="F657" s="9"/>
      <c r="G657" s="9"/>
      <c r="H657" s="9"/>
      <c r="I657" s="9"/>
      <c r="J657" s="9"/>
      <c r="K657" s="9"/>
      <c r="L657" s="9"/>
      <c r="M657" s="9"/>
      <c r="N657" s="9"/>
      <c r="O657" s="9"/>
      <c r="P657" s="9"/>
      <c r="Q657" s="9"/>
      <c r="R657" s="9"/>
      <c r="S657" s="9"/>
      <c r="T657" s="9"/>
      <c r="U657" s="9"/>
      <c r="V657" s="9"/>
      <c r="W657" s="9"/>
      <c r="X657" s="9"/>
      <c r="Y657" s="9"/>
      <c r="Z657" s="9"/>
    </row>
    <row r="658" spans="1:26" ht="16.5" customHeight="1">
      <c r="A658" s="180"/>
      <c r="B658" s="180"/>
      <c r="C658" s="181"/>
      <c r="D658" s="9"/>
      <c r="E658" s="9"/>
      <c r="F658" s="9"/>
      <c r="G658" s="9"/>
      <c r="H658" s="9"/>
      <c r="I658" s="9"/>
      <c r="J658" s="9"/>
      <c r="K658" s="9"/>
      <c r="L658" s="9"/>
      <c r="M658" s="9"/>
      <c r="N658" s="9"/>
      <c r="O658" s="9"/>
      <c r="P658" s="9"/>
      <c r="Q658" s="9"/>
      <c r="R658" s="9"/>
      <c r="S658" s="9"/>
      <c r="T658" s="9"/>
      <c r="U658" s="9"/>
      <c r="V658" s="9"/>
      <c r="W658" s="9"/>
      <c r="X658" s="9"/>
      <c r="Y658" s="9"/>
      <c r="Z658" s="9"/>
    </row>
    <row r="659" spans="1:26" ht="16.5" customHeight="1">
      <c r="A659" s="180"/>
      <c r="B659" s="180"/>
      <c r="C659" s="181"/>
      <c r="D659" s="9"/>
      <c r="E659" s="9"/>
      <c r="F659" s="9"/>
      <c r="G659" s="9"/>
      <c r="H659" s="9"/>
      <c r="I659" s="9"/>
      <c r="J659" s="9"/>
      <c r="K659" s="9"/>
      <c r="L659" s="9"/>
      <c r="M659" s="9"/>
      <c r="N659" s="9"/>
      <c r="O659" s="9"/>
      <c r="P659" s="9"/>
      <c r="Q659" s="9"/>
      <c r="R659" s="9"/>
      <c r="S659" s="9"/>
      <c r="T659" s="9"/>
      <c r="U659" s="9"/>
      <c r="V659" s="9"/>
      <c r="W659" s="9"/>
      <c r="X659" s="9"/>
      <c r="Y659" s="9"/>
      <c r="Z659" s="9"/>
    </row>
    <row r="660" spans="1:26" ht="16.5" customHeight="1">
      <c r="A660" s="180"/>
      <c r="B660" s="180"/>
      <c r="C660" s="181"/>
      <c r="D660" s="9"/>
      <c r="E660" s="9"/>
      <c r="F660" s="9"/>
      <c r="G660" s="9"/>
      <c r="H660" s="9"/>
      <c r="I660" s="9"/>
      <c r="J660" s="9"/>
      <c r="K660" s="9"/>
      <c r="L660" s="9"/>
      <c r="M660" s="9"/>
      <c r="N660" s="9"/>
      <c r="O660" s="9"/>
      <c r="P660" s="9"/>
      <c r="Q660" s="9"/>
      <c r="R660" s="9"/>
      <c r="S660" s="9"/>
      <c r="T660" s="9"/>
      <c r="U660" s="9"/>
      <c r="V660" s="9"/>
      <c r="W660" s="9"/>
      <c r="X660" s="9"/>
      <c r="Y660" s="9"/>
      <c r="Z660" s="9"/>
    </row>
    <row r="661" spans="1:26" ht="16.5" customHeight="1">
      <c r="A661" s="180"/>
      <c r="B661" s="180"/>
      <c r="C661" s="181"/>
      <c r="D661" s="9"/>
      <c r="E661" s="9"/>
      <c r="F661" s="9"/>
      <c r="G661" s="9"/>
      <c r="H661" s="9"/>
      <c r="I661" s="9"/>
      <c r="J661" s="9"/>
      <c r="K661" s="9"/>
      <c r="L661" s="9"/>
      <c r="M661" s="9"/>
      <c r="N661" s="9"/>
      <c r="O661" s="9"/>
      <c r="P661" s="9"/>
      <c r="Q661" s="9"/>
      <c r="R661" s="9"/>
      <c r="S661" s="9"/>
      <c r="T661" s="9"/>
      <c r="U661" s="9"/>
      <c r="V661" s="9"/>
      <c r="W661" s="9"/>
      <c r="X661" s="9"/>
      <c r="Y661" s="9"/>
      <c r="Z661" s="9"/>
    </row>
    <row r="662" spans="1:26" ht="16.5" customHeight="1">
      <c r="A662" s="180"/>
      <c r="B662" s="180"/>
      <c r="C662" s="181"/>
      <c r="D662" s="9"/>
      <c r="E662" s="9"/>
      <c r="F662" s="9"/>
      <c r="G662" s="9"/>
      <c r="H662" s="9"/>
      <c r="I662" s="9"/>
      <c r="J662" s="9"/>
      <c r="K662" s="9"/>
      <c r="L662" s="9"/>
      <c r="M662" s="9"/>
      <c r="N662" s="9"/>
      <c r="O662" s="9"/>
      <c r="P662" s="9"/>
      <c r="Q662" s="9"/>
      <c r="R662" s="9"/>
      <c r="S662" s="9"/>
      <c r="T662" s="9"/>
      <c r="U662" s="9"/>
      <c r="V662" s="9"/>
      <c r="W662" s="9"/>
      <c r="X662" s="9"/>
      <c r="Y662" s="9"/>
      <c r="Z662" s="9"/>
    </row>
    <row r="663" spans="1:26" ht="16.5" customHeight="1">
      <c r="A663" s="180"/>
      <c r="B663" s="180"/>
      <c r="C663" s="181"/>
      <c r="D663" s="9"/>
      <c r="E663" s="9"/>
      <c r="F663" s="9"/>
      <c r="G663" s="9"/>
      <c r="H663" s="9"/>
      <c r="I663" s="9"/>
      <c r="J663" s="9"/>
      <c r="K663" s="9"/>
      <c r="L663" s="9"/>
      <c r="M663" s="9"/>
      <c r="N663" s="9"/>
      <c r="O663" s="9"/>
      <c r="P663" s="9"/>
      <c r="Q663" s="9"/>
      <c r="R663" s="9"/>
      <c r="S663" s="9"/>
      <c r="T663" s="9"/>
      <c r="U663" s="9"/>
      <c r="V663" s="9"/>
      <c r="W663" s="9"/>
      <c r="X663" s="9"/>
      <c r="Y663" s="9"/>
      <c r="Z663" s="9"/>
    </row>
    <row r="664" spans="1:26" ht="16.5" customHeight="1">
      <c r="A664" s="180"/>
      <c r="B664" s="180"/>
      <c r="C664" s="181"/>
      <c r="D664" s="9"/>
      <c r="E664" s="9"/>
      <c r="F664" s="9"/>
      <c r="G664" s="9"/>
      <c r="H664" s="9"/>
      <c r="I664" s="9"/>
      <c r="J664" s="9"/>
      <c r="K664" s="9"/>
      <c r="L664" s="9"/>
      <c r="M664" s="9"/>
      <c r="N664" s="9"/>
      <c r="O664" s="9"/>
      <c r="P664" s="9"/>
      <c r="Q664" s="9"/>
      <c r="R664" s="9"/>
      <c r="S664" s="9"/>
      <c r="T664" s="9"/>
      <c r="U664" s="9"/>
      <c r="V664" s="9"/>
      <c r="W664" s="9"/>
      <c r="X664" s="9"/>
      <c r="Y664" s="9"/>
      <c r="Z664" s="9"/>
    </row>
    <row r="665" spans="1:26" ht="16.5" customHeight="1">
      <c r="A665" s="180"/>
      <c r="B665" s="180"/>
      <c r="C665" s="181"/>
      <c r="D665" s="9"/>
      <c r="E665" s="9"/>
      <c r="F665" s="9"/>
      <c r="G665" s="9"/>
      <c r="H665" s="9"/>
      <c r="I665" s="9"/>
      <c r="J665" s="9"/>
      <c r="K665" s="9"/>
      <c r="L665" s="9"/>
      <c r="M665" s="9"/>
      <c r="N665" s="9"/>
      <c r="O665" s="9"/>
      <c r="P665" s="9"/>
      <c r="Q665" s="9"/>
      <c r="R665" s="9"/>
      <c r="S665" s="9"/>
      <c r="T665" s="9"/>
      <c r="U665" s="9"/>
      <c r="V665" s="9"/>
      <c r="W665" s="9"/>
      <c r="X665" s="9"/>
      <c r="Y665" s="9"/>
      <c r="Z665" s="9"/>
    </row>
    <row r="666" spans="1:26" ht="16.5" customHeight="1">
      <c r="A666" s="180"/>
      <c r="B666" s="180"/>
      <c r="C666" s="181"/>
      <c r="D666" s="9"/>
      <c r="E666" s="9"/>
      <c r="F666" s="9"/>
      <c r="G666" s="9"/>
      <c r="H666" s="9"/>
      <c r="I666" s="9"/>
      <c r="J666" s="9"/>
      <c r="K666" s="9"/>
      <c r="L666" s="9"/>
      <c r="M666" s="9"/>
      <c r="N666" s="9"/>
      <c r="O666" s="9"/>
      <c r="P666" s="9"/>
      <c r="Q666" s="9"/>
      <c r="R666" s="9"/>
      <c r="S666" s="9"/>
      <c r="T666" s="9"/>
      <c r="U666" s="9"/>
      <c r="V666" s="9"/>
      <c r="W666" s="9"/>
      <c r="X666" s="9"/>
      <c r="Y666" s="9"/>
      <c r="Z666" s="9"/>
    </row>
    <row r="667" spans="1:26" ht="16.5" customHeight="1">
      <c r="A667" s="180"/>
      <c r="B667" s="180"/>
      <c r="C667" s="181"/>
      <c r="D667" s="9"/>
      <c r="E667" s="9"/>
      <c r="F667" s="9"/>
      <c r="G667" s="9"/>
      <c r="H667" s="9"/>
      <c r="I667" s="9"/>
      <c r="J667" s="9"/>
      <c r="K667" s="9"/>
      <c r="L667" s="9"/>
      <c r="M667" s="9"/>
      <c r="N667" s="9"/>
      <c r="O667" s="9"/>
      <c r="P667" s="9"/>
      <c r="Q667" s="9"/>
      <c r="R667" s="9"/>
      <c r="S667" s="9"/>
      <c r="T667" s="9"/>
      <c r="U667" s="9"/>
      <c r="V667" s="9"/>
      <c r="W667" s="9"/>
      <c r="X667" s="9"/>
      <c r="Y667" s="9"/>
      <c r="Z667" s="9"/>
    </row>
    <row r="668" spans="1:26" ht="16.5" customHeight="1">
      <c r="A668" s="180"/>
      <c r="B668" s="180"/>
      <c r="C668" s="181"/>
      <c r="D668" s="9"/>
      <c r="E668" s="9"/>
      <c r="F668" s="9"/>
      <c r="G668" s="9"/>
      <c r="H668" s="9"/>
      <c r="I668" s="9"/>
      <c r="J668" s="9"/>
      <c r="K668" s="9"/>
      <c r="L668" s="9"/>
      <c r="M668" s="9"/>
      <c r="N668" s="9"/>
      <c r="O668" s="9"/>
      <c r="P668" s="9"/>
      <c r="Q668" s="9"/>
      <c r="R668" s="9"/>
      <c r="S668" s="9"/>
      <c r="T668" s="9"/>
      <c r="U668" s="9"/>
      <c r="V668" s="9"/>
      <c r="W668" s="9"/>
      <c r="X668" s="9"/>
      <c r="Y668" s="9"/>
      <c r="Z668" s="9"/>
    </row>
    <row r="669" spans="1:26" ht="16.5" customHeight="1">
      <c r="A669" s="180"/>
      <c r="B669" s="180"/>
      <c r="C669" s="181"/>
      <c r="D669" s="9"/>
      <c r="E669" s="9"/>
      <c r="F669" s="9"/>
      <c r="G669" s="9"/>
      <c r="H669" s="9"/>
      <c r="I669" s="9"/>
      <c r="J669" s="9"/>
      <c r="K669" s="9"/>
      <c r="L669" s="9"/>
      <c r="M669" s="9"/>
      <c r="N669" s="9"/>
      <c r="O669" s="9"/>
      <c r="P669" s="9"/>
      <c r="Q669" s="9"/>
      <c r="R669" s="9"/>
      <c r="S669" s="9"/>
      <c r="T669" s="9"/>
      <c r="U669" s="9"/>
      <c r="V669" s="9"/>
      <c r="W669" s="9"/>
      <c r="X669" s="9"/>
      <c r="Y669" s="9"/>
      <c r="Z669" s="9"/>
    </row>
    <row r="670" spans="1:26" ht="16.5" customHeight="1">
      <c r="A670" s="180"/>
      <c r="B670" s="180"/>
      <c r="C670" s="181"/>
      <c r="D670" s="9"/>
      <c r="E670" s="9"/>
      <c r="F670" s="9"/>
      <c r="G670" s="9"/>
      <c r="H670" s="9"/>
      <c r="I670" s="9"/>
      <c r="J670" s="9"/>
      <c r="K670" s="9"/>
      <c r="L670" s="9"/>
      <c r="M670" s="9"/>
      <c r="N670" s="9"/>
      <c r="O670" s="9"/>
      <c r="P670" s="9"/>
      <c r="Q670" s="9"/>
      <c r="R670" s="9"/>
      <c r="S670" s="9"/>
      <c r="T670" s="9"/>
      <c r="U670" s="9"/>
      <c r="V670" s="9"/>
      <c r="W670" s="9"/>
      <c r="X670" s="9"/>
      <c r="Y670" s="9"/>
      <c r="Z670" s="9"/>
    </row>
    <row r="671" spans="1:26" ht="16.5" customHeight="1">
      <c r="A671" s="180"/>
      <c r="B671" s="180"/>
      <c r="C671" s="181"/>
      <c r="D671" s="9"/>
      <c r="E671" s="9"/>
      <c r="F671" s="9"/>
      <c r="G671" s="9"/>
      <c r="H671" s="9"/>
      <c r="I671" s="9"/>
      <c r="J671" s="9"/>
      <c r="K671" s="9"/>
      <c r="L671" s="9"/>
      <c r="M671" s="9"/>
      <c r="N671" s="9"/>
      <c r="O671" s="9"/>
      <c r="P671" s="9"/>
      <c r="Q671" s="9"/>
      <c r="R671" s="9"/>
      <c r="S671" s="9"/>
      <c r="T671" s="9"/>
      <c r="U671" s="9"/>
      <c r="V671" s="9"/>
      <c r="W671" s="9"/>
      <c r="X671" s="9"/>
      <c r="Y671" s="9"/>
      <c r="Z671" s="9"/>
    </row>
    <row r="672" spans="1:26" ht="16.5" customHeight="1">
      <c r="A672" s="180"/>
      <c r="B672" s="180"/>
      <c r="C672" s="181"/>
      <c r="D672" s="9"/>
      <c r="E672" s="9"/>
      <c r="F672" s="9"/>
      <c r="G672" s="9"/>
      <c r="H672" s="9"/>
      <c r="I672" s="9"/>
      <c r="J672" s="9"/>
      <c r="K672" s="9"/>
      <c r="L672" s="9"/>
      <c r="M672" s="9"/>
      <c r="N672" s="9"/>
      <c r="O672" s="9"/>
      <c r="P672" s="9"/>
      <c r="Q672" s="9"/>
      <c r="R672" s="9"/>
      <c r="S672" s="9"/>
      <c r="T672" s="9"/>
      <c r="U672" s="9"/>
      <c r="V672" s="9"/>
      <c r="W672" s="9"/>
      <c r="X672" s="9"/>
      <c r="Y672" s="9"/>
      <c r="Z672" s="9"/>
    </row>
    <row r="673" spans="1:26" ht="16.5" customHeight="1">
      <c r="A673" s="180"/>
      <c r="B673" s="180"/>
      <c r="C673" s="181"/>
      <c r="D673" s="9"/>
      <c r="E673" s="9"/>
      <c r="F673" s="9"/>
      <c r="G673" s="9"/>
      <c r="H673" s="9"/>
      <c r="I673" s="9"/>
      <c r="J673" s="9"/>
      <c r="K673" s="9"/>
      <c r="L673" s="9"/>
      <c r="M673" s="9"/>
      <c r="N673" s="9"/>
      <c r="O673" s="9"/>
      <c r="P673" s="9"/>
      <c r="Q673" s="9"/>
      <c r="R673" s="9"/>
      <c r="S673" s="9"/>
      <c r="T673" s="9"/>
      <c r="U673" s="9"/>
      <c r="V673" s="9"/>
      <c r="W673" s="9"/>
      <c r="X673" s="9"/>
      <c r="Y673" s="9"/>
      <c r="Z673" s="9"/>
    </row>
    <row r="674" spans="1:26" ht="16.5" customHeight="1">
      <c r="A674" s="180"/>
      <c r="B674" s="180"/>
      <c r="C674" s="181"/>
      <c r="D674" s="9"/>
      <c r="E674" s="9"/>
      <c r="F674" s="9"/>
      <c r="G674" s="9"/>
      <c r="H674" s="9"/>
      <c r="I674" s="9"/>
      <c r="J674" s="9"/>
      <c r="K674" s="9"/>
      <c r="L674" s="9"/>
      <c r="M674" s="9"/>
      <c r="N674" s="9"/>
      <c r="O674" s="9"/>
      <c r="P674" s="9"/>
      <c r="Q674" s="9"/>
      <c r="R674" s="9"/>
      <c r="S674" s="9"/>
      <c r="T674" s="9"/>
      <c r="U674" s="9"/>
      <c r="V674" s="9"/>
      <c r="W674" s="9"/>
      <c r="X674" s="9"/>
      <c r="Y674" s="9"/>
      <c r="Z674" s="9"/>
    </row>
    <row r="675" spans="1:26" ht="16.5" customHeight="1">
      <c r="A675" s="180"/>
      <c r="B675" s="180"/>
      <c r="C675" s="181"/>
      <c r="D675" s="9"/>
      <c r="E675" s="9"/>
      <c r="F675" s="9"/>
      <c r="G675" s="9"/>
      <c r="H675" s="9"/>
      <c r="I675" s="9"/>
      <c r="J675" s="9"/>
      <c r="K675" s="9"/>
      <c r="L675" s="9"/>
      <c r="M675" s="9"/>
      <c r="N675" s="9"/>
      <c r="O675" s="9"/>
      <c r="P675" s="9"/>
      <c r="Q675" s="9"/>
      <c r="R675" s="9"/>
      <c r="S675" s="9"/>
      <c r="T675" s="9"/>
      <c r="U675" s="9"/>
      <c r="V675" s="9"/>
      <c r="W675" s="9"/>
      <c r="X675" s="9"/>
      <c r="Y675" s="9"/>
      <c r="Z675" s="9"/>
    </row>
    <row r="676" spans="1:26" ht="16.5" customHeight="1">
      <c r="A676" s="180"/>
      <c r="B676" s="180"/>
      <c r="C676" s="181"/>
      <c r="D676" s="9"/>
      <c r="E676" s="9"/>
      <c r="F676" s="9"/>
      <c r="G676" s="9"/>
      <c r="H676" s="9"/>
      <c r="I676" s="9"/>
      <c r="J676" s="9"/>
      <c r="K676" s="9"/>
      <c r="L676" s="9"/>
      <c r="M676" s="9"/>
      <c r="N676" s="9"/>
      <c r="O676" s="9"/>
      <c r="P676" s="9"/>
      <c r="Q676" s="9"/>
      <c r="R676" s="9"/>
      <c r="S676" s="9"/>
      <c r="T676" s="9"/>
      <c r="U676" s="9"/>
      <c r="V676" s="9"/>
      <c r="W676" s="9"/>
      <c r="X676" s="9"/>
      <c r="Y676" s="9"/>
      <c r="Z676" s="9"/>
    </row>
    <row r="677" spans="1:26" ht="16.5" customHeight="1">
      <c r="A677" s="180"/>
      <c r="B677" s="180"/>
      <c r="C677" s="181"/>
      <c r="D677" s="9"/>
      <c r="E677" s="9"/>
      <c r="F677" s="9"/>
      <c r="G677" s="9"/>
      <c r="H677" s="9"/>
      <c r="I677" s="9"/>
      <c r="J677" s="9"/>
      <c r="K677" s="9"/>
      <c r="L677" s="9"/>
      <c r="M677" s="9"/>
      <c r="N677" s="9"/>
      <c r="O677" s="9"/>
      <c r="P677" s="9"/>
      <c r="Q677" s="9"/>
      <c r="R677" s="9"/>
      <c r="S677" s="9"/>
      <c r="T677" s="9"/>
      <c r="U677" s="9"/>
      <c r="V677" s="9"/>
      <c r="W677" s="9"/>
      <c r="X677" s="9"/>
      <c r="Y677" s="9"/>
      <c r="Z677" s="9"/>
    </row>
    <row r="678" spans="1:26" ht="16.5" customHeight="1">
      <c r="A678" s="180"/>
      <c r="B678" s="180"/>
      <c r="C678" s="181"/>
      <c r="D678" s="9"/>
      <c r="E678" s="9"/>
      <c r="F678" s="9"/>
      <c r="G678" s="9"/>
      <c r="H678" s="9"/>
      <c r="I678" s="9"/>
      <c r="J678" s="9"/>
      <c r="K678" s="9"/>
      <c r="L678" s="9"/>
      <c r="M678" s="9"/>
      <c r="N678" s="9"/>
      <c r="O678" s="9"/>
      <c r="P678" s="9"/>
      <c r="Q678" s="9"/>
      <c r="R678" s="9"/>
      <c r="S678" s="9"/>
      <c r="T678" s="9"/>
      <c r="U678" s="9"/>
      <c r="V678" s="9"/>
      <c r="W678" s="9"/>
      <c r="X678" s="9"/>
      <c r="Y678" s="9"/>
      <c r="Z678" s="9"/>
    </row>
    <row r="679" spans="1:26" ht="16.5" customHeight="1">
      <c r="A679" s="180"/>
      <c r="B679" s="180"/>
      <c r="C679" s="181"/>
      <c r="D679" s="9"/>
      <c r="E679" s="9"/>
      <c r="F679" s="9"/>
      <c r="G679" s="9"/>
      <c r="H679" s="9"/>
      <c r="I679" s="9"/>
      <c r="J679" s="9"/>
      <c r="K679" s="9"/>
      <c r="L679" s="9"/>
      <c r="M679" s="9"/>
      <c r="N679" s="9"/>
      <c r="O679" s="9"/>
      <c r="P679" s="9"/>
      <c r="Q679" s="9"/>
      <c r="R679" s="9"/>
      <c r="S679" s="9"/>
      <c r="T679" s="9"/>
      <c r="U679" s="9"/>
      <c r="V679" s="9"/>
      <c r="W679" s="9"/>
      <c r="X679" s="9"/>
      <c r="Y679" s="9"/>
      <c r="Z679" s="9"/>
    </row>
    <row r="680" spans="1:26" ht="16.5" customHeight="1">
      <c r="A680" s="180"/>
      <c r="B680" s="180"/>
      <c r="C680" s="181"/>
      <c r="D680" s="9"/>
      <c r="E680" s="9"/>
      <c r="F680" s="9"/>
      <c r="G680" s="9"/>
      <c r="H680" s="9"/>
      <c r="I680" s="9"/>
      <c r="J680" s="9"/>
      <c r="K680" s="9"/>
      <c r="L680" s="9"/>
      <c r="M680" s="9"/>
      <c r="N680" s="9"/>
      <c r="O680" s="9"/>
      <c r="P680" s="9"/>
      <c r="Q680" s="9"/>
      <c r="R680" s="9"/>
      <c r="S680" s="9"/>
      <c r="T680" s="9"/>
      <c r="U680" s="9"/>
      <c r="V680" s="9"/>
      <c r="W680" s="9"/>
      <c r="X680" s="9"/>
      <c r="Y680" s="9"/>
      <c r="Z680" s="9"/>
    </row>
    <row r="681" spans="1:26" ht="16.5" customHeight="1">
      <c r="A681" s="180"/>
      <c r="B681" s="180"/>
      <c r="C681" s="181"/>
      <c r="D681" s="9"/>
      <c r="E681" s="9"/>
      <c r="F681" s="9"/>
      <c r="G681" s="9"/>
      <c r="H681" s="9"/>
      <c r="I681" s="9"/>
      <c r="J681" s="9"/>
      <c r="K681" s="9"/>
      <c r="L681" s="9"/>
      <c r="M681" s="9"/>
      <c r="N681" s="9"/>
      <c r="O681" s="9"/>
      <c r="P681" s="9"/>
      <c r="Q681" s="9"/>
      <c r="R681" s="9"/>
      <c r="S681" s="9"/>
      <c r="T681" s="9"/>
      <c r="U681" s="9"/>
      <c r="V681" s="9"/>
      <c r="W681" s="9"/>
      <c r="X681" s="9"/>
      <c r="Y681" s="9"/>
      <c r="Z681" s="9"/>
    </row>
    <row r="682" spans="1:26" ht="16.5" customHeight="1">
      <c r="A682" s="180"/>
      <c r="B682" s="180"/>
      <c r="C682" s="181"/>
      <c r="D682" s="9"/>
      <c r="E682" s="9"/>
      <c r="F682" s="9"/>
      <c r="G682" s="9"/>
      <c r="H682" s="9"/>
      <c r="I682" s="9"/>
      <c r="J682" s="9"/>
      <c r="K682" s="9"/>
      <c r="L682" s="9"/>
      <c r="M682" s="9"/>
      <c r="N682" s="9"/>
      <c r="O682" s="9"/>
      <c r="P682" s="9"/>
      <c r="Q682" s="9"/>
      <c r="R682" s="9"/>
      <c r="S682" s="9"/>
      <c r="T682" s="9"/>
      <c r="U682" s="9"/>
      <c r="V682" s="9"/>
      <c r="W682" s="9"/>
      <c r="X682" s="9"/>
      <c r="Y682" s="9"/>
      <c r="Z682" s="9"/>
    </row>
    <row r="683" spans="1:26" ht="16.5" customHeight="1">
      <c r="A683" s="180"/>
      <c r="B683" s="180"/>
      <c r="C683" s="181"/>
      <c r="D683" s="9"/>
      <c r="E683" s="9"/>
      <c r="F683" s="9"/>
      <c r="G683" s="9"/>
      <c r="H683" s="9"/>
      <c r="I683" s="9"/>
      <c r="J683" s="9"/>
      <c r="K683" s="9"/>
      <c r="L683" s="9"/>
      <c r="M683" s="9"/>
      <c r="N683" s="9"/>
      <c r="O683" s="9"/>
      <c r="P683" s="9"/>
      <c r="Q683" s="9"/>
      <c r="R683" s="9"/>
      <c r="S683" s="9"/>
      <c r="T683" s="9"/>
      <c r="U683" s="9"/>
      <c r="V683" s="9"/>
      <c r="W683" s="9"/>
      <c r="X683" s="9"/>
      <c r="Y683" s="9"/>
      <c r="Z683" s="9"/>
    </row>
    <row r="684" spans="1:26" ht="16.5" customHeight="1">
      <c r="A684" s="180"/>
      <c r="B684" s="180"/>
      <c r="C684" s="181"/>
      <c r="D684" s="9"/>
      <c r="E684" s="9"/>
      <c r="F684" s="9"/>
      <c r="G684" s="9"/>
      <c r="H684" s="9"/>
      <c r="I684" s="9"/>
      <c r="J684" s="9"/>
      <c r="K684" s="9"/>
      <c r="L684" s="9"/>
      <c r="M684" s="9"/>
      <c r="N684" s="9"/>
      <c r="O684" s="9"/>
      <c r="P684" s="9"/>
      <c r="Q684" s="9"/>
      <c r="R684" s="9"/>
      <c r="S684" s="9"/>
      <c r="T684" s="9"/>
      <c r="U684" s="9"/>
      <c r="V684" s="9"/>
      <c r="W684" s="9"/>
      <c r="X684" s="9"/>
      <c r="Y684" s="9"/>
      <c r="Z684" s="9"/>
    </row>
    <row r="685" spans="1:26" ht="16.5" customHeight="1">
      <c r="A685" s="180"/>
      <c r="B685" s="180"/>
      <c r="C685" s="181"/>
      <c r="D685" s="9"/>
      <c r="E685" s="9"/>
      <c r="F685" s="9"/>
      <c r="G685" s="9"/>
      <c r="H685" s="9"/>
      <c r="I685" s="9"/>
      <c r="J685" s="9"/>
      <c r="K685" s="9"/>
      <c r="L685" s="9"/>
      <c r="M685" s="9"/>
      <c r="N685" s="9"/>
      <c r="O685" s="9"/>
      <c r="P685" s="9"/>
      <c r="Q685" s="9"/>
      <c r="R685" s="9"/>
      <c r="S685" s="9"/>
      <c r="T685" s="9"/>
      <c r="U685" s="9"/>
      <c r="V685" s="9"/>
      <c r="W685" s="9"/>
      <c r="X685" s="9"/>
      <c r="Y685" s="9"/>
      <c r="Z685" s="9"/>
    </row>
    <row r="686" spans="1:26" ht="16.5" customHeight="1">
      <c r="A686" s="180"/>
      <c r="B686" s="180"/>
      <c r="C686" s="181"/>
      <c r="D686" s="9"/>
      <c r="E686" s="9"/>
      <c r="F686" s="9"/>
      <c r="G686" s="9"/>
      <c r="H686" s="9"/>
      <c r="I686" s="9"/>
      <c r="J686" s="9"/>
      <c r="K686" s="9"/>
      <c r="L686" s="9"/>
      <c r="M686" s="9"/>
      <c r="N686" s="9"/>
      <c r="O686" s="9"/>
      <c r="P686" s="9"/>
      <c r="Q686" s="9"/>
      <c r="R686" s="9"/>
      <c r="S686" s="9"/>
      <c r="T686" s="9"/>
      <c r="U686" s="9"/>
      <c r="V686" s="9"/>
      <c r="W686" s="9"/>
      <c r="X686" s="9"/>
      <c r="Y686" s="9"/>
      <c r="Z686" s="9"/>
    </row>
    <row r="687" spans="1:26" ht="16.5" customHeight="1">
      <c r="A687" s="180"/>
      <c r="B687" s="180"/>
      <c r="C687" s="181"/>
      <c r="D687" s="9"/>
      <c r="E687" s="9"/>
      <c r="F687" s="9"/>
      <c r="G687" s="9"/>
      <c r="H687" s="9"/>
      <c r="I687" s="9"/>
      <c r="J687" s="9"/>
      <c r="K687" s="9"/>
      <c r="L687" s="9"/>
      <c r="M687" s="9"/>
      <c r="N687" s="9"/>
      <c r="O687" s="9"/>
      <c r="P687" s="9"/>
      <c r="Q687" s="9"/>
      <c r="R687" s="9"/>
      <c r="S687" s="9"/>
      <c r="T687" s="9"/>
      <c r="U687" s="9"/>
      <c r="V687" s="9"/>
      <c r="W687" s="9"/>
      <c r="X687" s="9"/>
      <c r="Y687" s="9"/>
      <c r="Z687" s="9"/>
    </row>
    <row r="688" spans="1:26" ht="16.5" customHeight="1">
      <c r="A688" s="180"/>
      <c r="B688" s="180"/>
      <c r="C688" s="181"/>
      <c r="D688" s="9"/>
      <c r="E688" s="9"/>
      <c r="F688" s="9"/>
      <c r="G688" s="9"/>
      <c r="H688" s="9"/>
      <c r="I688" s="9"/>
      <c r="J688" s="9"/>
      <c r="K688" s="9"/>
      <c r="L688" s="9"/>
      <c r="M688" s="9"/>
      <c r="N688" s="9"/>
      <c r="O688" s="9"/>
      <c r="P688" s="9"/>
      <c r="Q688" s="9"/>
      <c r="R688" s="9"/>
      <c r="S688" s="9"/>
      <c r="T688" s="9"/>
      <c r="U688" s="9"/>
      <c r="V688" s="9"/>
      <c r="W688" s="9"/>
      <c r="X688" s="9"/>
      <c r="Y688" s="9"/>
      <c r="Z688" s="9"/>
    </row>
    <row r="689" spans="1:26" ht="16.5" customHeight="1">
      <c r="A689" s="180"/>
      <c r="B689" s="180"/>
      <c r="C689" s="181"/>
      <c r="D689" s="9"/>
      <c r="E689" s="9"/>
      <c r="F689" s="9"/>
      <c r="G689" s="9"/>
      <c r="H689" s="9"/>
      <c r="I689" s="9"/>
      <c r="J689" s="9"/>
      <c r="K689" s="9"/>
      <c r="L689" s="9"/>
      <c r="M689" s="9"/>
      <c r="N689" s="9"/>
      <c r="O689" s="9"/>
      <c r="P689" s="9"/>
      <c r="Q689" s="9"/>
      <c r="R689" s="9"/>
      <c r="S689" s="9"/>
      <c r="T689" s="9"/>
      <c r="U689" s="9"/>
      <c r="V689" s="9"/>
      <c r="W689" s="9"/>
      <c r="X689" s="9"/>
      <c r="Y689" s="9"/>
      <c r="Z689" s="9"/>
    </row>
    <row r="690" spans="1:26" ht="16.5" customHeight="1">
      <c r="A690" s="180"/>
      <c r="B690" s="180"/>
      <c r="C690" s="181"/>
      <c r="D690" s="9"/>
      <c r="E690" s="9"/>
      <c r="F690" s="9"/>
      <c r="G690" s="9"/>
      <c r="H690" s="9"/>
      <c r="I690" s="9"/>
      <c r="J690" s="9"/>
      <c r="K690" s="9"/>
      <c r="L690" s="9"/>
      <c r="M690" s="9"/>
      <c r="N690" s="9"/>
      <c r="O690" s="9"/>
      <c r="P690" s="9"/>
      <c r="Q690" s="9"/>
      <c r="R690" s="9"/>
      <c r="S690" s="9"/>
      <c r="T690" s="9"/>
      <c r="U690" s="9"/>
      <c r="V690" s="9"/>
      <c r="W690" s="9"/>
      <c r="X690" s="9"/>
      <c r="Y690" s="9"/>
      <c r="Z690" s="9"/>
    </row>
    <row r="691" spans="1:26" ht="16.5" customHeight="1">
      <c r="A691" s="180"/>
      <c r="B691" s="180"/>
      <c r="C691" s="181"/>
      <c r="D691" s="9"/>
      <c r="E691" s="9"/>
      <c r="F691" s="9"/>
      <c r="G691" s="9"/>
      <c r="H691" s="9"/>
      <c r="I691" s="9"/>
      <c r="J691" s="9"/>
      <c r="K691" s="9"/>
      <c r="L691" s="9"/>
      <c r="M691" s="9"/>
      <c r="N691" s="9"/>
      <c r="O691" s="9"/>
      <c r="P691" s="9"/>
      <c r="Q691" s="9"/>
      <c r="R691" s="9"/>
      <c r="S691" s="9"/>
      <c r="T691" s="9"/>
      <c r="U691" s="9"/>
      <c r="V691" s="9"/>
      <c r="W691" s="9"/>
      <c r="X691" s="9"/>
      <c r="Y691" s="9"/>
      <c r="Z691" s="9"/>
    </row>
    <row r="692" spans="1:26" ht="16.5" customHeight="1">
      <c r="A692" s="180"/>
      <c r="B692" s="180"/>
      <c r="C692" s="181"/>
      <c r="D692" s="9"/>
      <c r="E692" s="9"/>
      <c r="F692" s="9"/>
      <c r="G692" s="9"/>
      <c r="H692" s="9"/>
      <c r="I692" s="9"/>
      <c r="J692" s="9"/>
      <c r="K692" s="9"/>
      <c r="L692" s="9"/>
      <c r="M692" s="9"/>
      <c r="N692" s="9"/>
      <c r="O692" s="9"/>
      <c r="P692" s="9"/>
      <c r="Q692" s="9"/>
      <c r="R692" s="9"/>
      <c r="S692" s="9"/>
      <c r="T692" s="9"/>
      <c r="U692" s="9"/>
      <c r="V692" s="9"/>
      <c r="W692" s="9"/>
      <c r="X692" s="9"/>
      <c r="Y692" s="9"/>
      <c r="Z692" s="9"/>
    </row>
    <row r="693" spans="1:26" ht="16.5" customHeight="1">
      <c r="A693" s="180"/>
      <c r="B693" s="180"/>
      <c r="C693" s="181"/>
      <c r="D693" s="9"/>
      <c r="E693" s="9"/>
      <c r="F693" s="9"/>
      <c r="G693" s="9"/>
      <c r="H693" s="9"/>
      <c r="I693" s="9"/>
      <c r="J693" s="9"/>
      <c r="K693" s="9"/>
      <c r="L693" s="9"/>
      <c r="M693" s="9"/>
      <c r="N693" s="9"/>
      <c r="O693" s="9"/>
      <c r="P693" s="9"/>
      <c r="Q693" s="9"/>
      <c r="R693" s="9"/>
      <c r="S693" s="9"/>
      <c r="T693" s="9"/>
      <c r="U693" s="9"/>
      <c r="V693" s="9"/>
      <c r="W693" s="9"/>
      <c r="X693" s="9"/>
      <c r="Y693" s="9"/>
      <c r="Z693" s="9"/>
    </row>
    <row r="694" spans="1:26" ht="16.5" customHeight="1">
      <c r="A694" s="180"/>
      <c r="B694" s="180"/>
      <c r="C694" s="181"/>
      <c r="D694" s="9"/>
      <c r="E694" s="9"/>
      <c r="F694" s="9"/>
      <c r="G694" s="9"/>
      <c r="H694" s="9"/>
      <c r="I694" s="9"/>
      <c r="J694" s="9"/>
      <c r="K694" s="9"/>
      <c r="L694" s="9"/>
      <c r="M694" s="9"/>
      <c r="N694" s="9"/>
      <c r="O694" s="9"/>
      <c r="P694" s="9"/>
      <c r="Q694" s="9"/>
      <c r="R694" s="9"/>
      <c r="S694" s="9"/>
      <c r="T694" s="9"/>
      <c r="U694" s="9"/>
      <c r="V694" s="9"/>
      <c r="W694" s="9"/>
      <c r="X694" s="9"/>
      <c r="Y694" s="9"/>
      <c r="Z694" s="9"/>
    </row>
    <row r="695" spans="1:26" ht="16.5" customHeight="1">
      <c r="A695" s="180"/>
      <c r="B695" s="180"/>
      <c r="C695" s="181"/>
      <c r="D695" s="9"/>
      <c r="E695" s="9"/>
      <c r="F695" s="9"/>
      <c r="G695" s="9"/>
      <c r="H695" s="9"/>
      <c r="I695" s="9"/>
      <c r="J695" s="9"/>
      <c r="K695" s="9"/>
      <c r="L695" s="9"/>
      <c r="M695" s="9"/>
      <c r="N695" s="9"/>
      <c r="O695" s="9"/>
      <c r="P695" s="9"/>
      <c r="Q695" s="9"/>
      <c r="R695" s="9"/>
      <c r="S695" s="9"/>
      <c r="T695" s="9"/>
      <c r="U695" s="9"/>
      <c r="V695" s="9"/>
      <c r="W695" s="9"/>
      <c r="X695" s="9"/>
      <c r="Y695" s="9"/>
      <c r="Z695" s="9"/>
    </row>
    <row r="696" spans="1:26" ht="16.5" customHeight="1">
      <c r="A696" s="180"/>
      <c r="B696" s="180"/>
      <c r="C696" s="181"/>
      <c r="D696" s="9"/>
      <c r="E696" s="9"/>
      <c r="F696" s="9"/>
      <c r="G696" s="9"/>
      <c r="H696" s="9"/>
      <c r="I696" s="9"/>
      <c r="J696" s="9"/>
      <c r="K696" s="9"/>
      <c r="L696" s="9"/>
      <c r="M696" s="9"/>
      <c r="N696" s="9"/>
      <c r="O696" s="9"/>
      <c r="P696" s="9"/>
      <c r="Q696" s="9"/>
      <c r="R696" s="9"/>
      <c r="S696" s="9"/>
      <c r="T696" s="9"/>
      <c r="U696" s="9"/>
      <c r="V696" s="9"/>
      <c r="W696" s="9"/>
      <c r="X696" s="9"/>
      <c r="Y696" s="9"/>
      <c r="Z696" s="9"/>
    </row>
    <row r="697" spans="1:26" ht="16.5" customHeight="1">
      <c r="A697" s="180"/>
      <c r="B697" s="180"/>
      <c r="C697" s="181"/>
      <c r="D697" s="9"/>
      <c r="E697" s="9"/>
      <c r="F697" s="9"/>
      <c r="G697" s="9"/>
      <c r="H697" s="9"/>
      <c r="I697" s="9"/>
      <c r="J697" s="9"/>
      <c r="K697" s="9"/>
      <c r="L697" s="9"/>
      <c r="M697" s="9"/>
      <c r="N697" s="9"/>
      <c r="O697" s="9"/>
      <c r="P697" s="9"/>
      <c r="Q697" s="9"/>
      <c r="R697" s="9"/>
      <c r="S697" s="9"/>
      <c r="T697" s="9"/>
      <c r="U697" s="9"/>
      <c r="V697" s="9"/>
      <c r="W697" s="9"/>
      <c r="X697" s="9"/>
      <c r="Y697" s="9"/>
      <c r="Z697" s="9"/>
    </row>
    <row r="698" spans="1:26" ht="16.5" customHeight="1">
      <c r="A698" s="180"/>
      <c r="B698" s="180"/>
      <c r="C698" s="181"/>
      <c r="D698" s="9"/>
      <c r="E698" s="9"/>
      <c r="F698" s="9"/>
      <c r="G698" s="9"/>
      <c r="H698" s="9"/>
      <c r="I698" s="9"/>
      <c r="J698" s="9"/>
      <c r="K698" s="9"/>
      <c r="L698" s="9"/>
      <c r="M698" s="9"/>
      <c r="N698" s="9"/>
      <c r="O698" s="9"/>
      <c r="P698" s="9"/>
      <c r="Q698" s="9"/>
      <c r="R698" s="9"/>
      <c r="S698" s="9"/>
      <c r="T698" s="9"/>
      <c r="U698" s="9"/>
      <c r="V698" s="9"/>
      <c r="W698" s="9"/>
      <c r="X698" s="9"/>
      <c r="Y698" s="9"/>
      <c r="Z698" s="9"/>
    </row>
    <row r="699" spans="1:26" ht="16.5" customHeight="1">
      <c r="A699" s="180"/>
      <c r="B699" s="180"/>
      <c r="C699" s="181"/>
      <c r="D699" s="9"/>
      <c r="E699" s="9"/>
      <c r="F699" s="9"/>
      <c r="G699" s="9"/>
      <c r="H699" s="9"/>
      <c r="I699" s="9"/>
      <c r="J699" s="9"/>
      <c r="K699" s="9"/>
      <c r="L699" s="9"/>
      <c r="M699" s="9"/>
      <c r="N699" s="9"/>
      <c r="O699" s="9"/>
      <c r="P699" s="9"/>
      <c r="Q699" s="9"/>
      <c r="R699" s="9"/>
      <c r="S699" s="9"/>
      <c r="T699" s="9"/>
      <c r="U699" s="9"/>
      <c r="V699" s="9"/>
      <c r="W699" s="9"/>
      <c r="X699" s="9"/>
      <c r="Y699" s="9"/>
      <c r="Z699" s="9"/>
    </row>
    <row r="700" spans="1:26" ht="16.5" customHeight="1">
      <c r="A700" s="180"/>
      <c r="B700" s="180"/>
      <c r="C700" s="181"/>
      <c r="D700" s="9"/>
      <c r="E700" s="9"/>
      <c r="F700" s="9"/>
      <c r="G700" s="9"/>
      <c r="H700" s="9"/>
      <c r="I700" s="9"/>
      <c r="J700" s="9"/>
      <c r="K700" s="9"/>
      <c r="L700" s="9"/>
      <c r="M700" s="9"/>
      <c r="N700" s="9"/>
      <c r="O700" s="9"/>
      <c r="P700" s="9"/>
      <c r="Q700" s="9"/>
      <c r="R700" s="9"/>
      <c r="S700" s="9"/>
      <c r="T700" s="9"/>
      <c r="U700" s="9"/>
      <c r="V700" s="9"/>
      <c r="W700" s="9"/>
      <c r="X700" s="9"/>
      <c r="Y700" s="9"/>
      <c r="Z700" s="9"/>
    </row>
    <row r="701" spans="1:26" ht="16.5" customHeight="1">
      <c r="A701" s="180"/>
      <c r="B701" s="180"/>
      <c r="C701" s="181"/>
      <c r="D701" s="9"/>
      <c r="E701" s="9"/>
      <c r="F701" s="9"/>
      <c r="G701" s="9"/>
      <c r="H701" s="9"/>
      <c r="I701" s="9"/>
      <c r="J701" s="9"/>
      <c r="K701" s="9"/>
      <c r="L701" s="9"/>
      <c r="M701" s="9"/>
      <c r="N701" s="9"/>
      <c r="O701" s="9"/>
      <c r="P701" s="9"/>
      <c r="Q701" s="9"/>
      <c r="R701" s="9"/>
      <c r="S701" s="9"/>
      <c r="T701" s="9"/>
      <c r="U701" s="9"/>
      <c r="V701" s="9"/>
      <c r="W701" s="9"/>
      <c r="X701" s="9"/>
      <c r="Y701" s="9"/>
      <c r="Z701" s="9"/>
    </row>
    <row r="702" spans="1:26" ht="16.5" customHeight="1">
      <c r="A702" s="180"/>
      <c r="B702" s="180"/>
      <c r="C702" s="181"/>
      <c r="D702" s="9"/>
      <c r="E702" s="9"/>
      <c r="F702" s="9"/>
      <c r="G702" s="9"/>
      <c r="H702" s="9"/>
      <c r="I702" s="9"/>
      <c r="J702" s="9"/>
      <c r="K702" s="9"/>
      <c r="L702" s="9"/>
      <c r="M702" s="9"/>
      <c r="N702" s="9"/>
      <c r="O702" s="9"/>
      <c r="P702" s="9"/>
      <c r="Q702" s="9"/>
      <c r="R702" s="9"/>
      <c r="S702" s="9"/>
      <c r="T702" s="9"/>
      <c r="U702" s="9"/>
      <c r="V702" s="9"/>
      <c r="W702" s="9"/>
      <c r="X702" s="9"/>
      <c r="Y702" s="9"/>
      <c r="Z702" s="9"/>
    </row>
    <row r="703" spans="1:26" ht="16.5" customHeight="1">
      <c r="A703" s="180"/>
      <c r="B703" s="180"/>
      <c r="C703" s="181"/>
      <c r="D703" s="9"/>
      <c r="E703" s="9"/>
      <c r="F703" s="9"/>
      <c r="G703" s="9"/>
      <c r="H703" s="9"/>
      <c r="I703" s="9"/>
      <c r="J703" s="9"/>
      <c r="K703" s="9"/>
      <c r="L703" s="9"/>
      <c r="M703" s="9"/>
      <c r="N703" s="9"/>
      <c r="O703" s="9"/>
      <c r="P703" s="9"/>
      <c r="Q703" s="9"/>
      <c r="R703" s="9"/>
      <c r="S703" s="9"/>
      <c r="T703" s="9"/>
      <c r="U703" s="9"/>
      <c r="V703" s="9"/>
      <c r="W703" s="9"/>
      <c r="X703" s="9"/>
      <c r="Y703" s="9"/>
      <c r="Z703" s="9"/>
    </row>
    <row r="704" spans="1:26" ht="16.5" customHeight="1">
      <c r="A704" s="180"/>
      <c r="B704" s="180"/>
      <c r="C704" s="181"/>
      <c r="D704" s="9"/>
      <c r="E704" s="9"/>
      <c r="F704" s="9"/>
      <c r="G704" s="9"/>
      <c r="H704" s="9"/>
      <c r="I704" s="9"/>
      <c r="J704" s="9"/>
      <c r="K704" s="9"/>
      <c r="L704" s="9"/>
      <c r="M704" s="9"/>
      <c r="N704" s="9"/>
      <c r="O704" s="9"/>
      <c r="P704" s="9"/>
      <c r="Q704" s="9"/>
      <c r="R704" s="9"/>
      <c r="S704" s="9"/>
      <c r="T704" s="9"/>
      <c r="U704" s="9"/>
      <c r="V704" s="9"/>
      <c r="W704" s="9"/>
      <c r="X704" s="9"/>
      <c r="Y704" s="9"/>
      <c r="Z704" s="9"/>
    </row>
    <row r="705" spans="1:26" ht="16.5" customHeight="1">
      <c r="A705" s="180"/>
      <c r="B705" s="180"/>
      <c r="C705" s="181"/>
      <c r="D705" s="9"/>
      <c r="E705" s="9"/>
      <c r="F705" s="9"/>
      <c r="G705" s="9"/>
      <c r="H705" s="9"/>
      <c r="I705" s="9"/>
      <c r="J705" s="9"/>
      <c r="K705" s="9"/>
      <c r="L705" s="9"/>
      <c r="M705" s="9"/>
      <c r="N705" s="9"/>
      <c r="O705" s="9"/>
      <c r="P705" s="9"/>
      <c r="Q705" s="9"/>
      <c r="R705" s="9"/>
      <c r="S705" s="9"/>
      <c r="T705" s="9"/>
      <c r="U705" s="9"/>
      <c r="V705" s="9"/>
      <c r="W705" s="9"/>
      <c r="X705" s="9"/>
      <c r="Y705" s="9"/>
      <c r="Z705" s="9"/>
    </row>
    <row r="706" spans="1:26" ht="16.5" customHeight="1">
      <c r="A706" s="180"/>
      <c r="B706" s="180"/>
      <c r="C706" s="181"/>
      <c r="D706" s="9"/>
      <c r="E706" s="9"/>
      <c r="F706" s="9"/>
      <c r="G706" s="9"/>
      <c r="H706" s="9"/>
      <c r="I706" s="9"/>
      <c r="J706" s="9"/>
      <c r="K706" s="9"/>
      <c r="L706" s="9"/>
      <c r="M706" s="9"/>
      <c r="N706" s="9"/>
      <c r="O706" s="9"/>
      <c r="P706" s="9"/>
      <c r="Q706" s="9"/>
      <c r="R706" s="9"/>
      <c r="S706" s="9"/>
      <c r="T706" s="9"/>
      <c r="U706" s="9"/>
      <c r="V706" s="9"/>
      <c r="W706" s="9"/>
      <c r="X706" s="9"/>
      <c r="Y706" s="9"/>
      <c r="Z706" s="9"/>
    </row>
    <row r="707" spans="1:26" ht="16.5" customHeight="1">
      <c r="A707" s="180"/>
      <c r="B707" s="180"/>
      <c r="C707" s="181"/>
      <c r="D707" s="9"/>
      <c r="E707" s="9"/>
      <c r="F707" s="9"/>
      <c r="G707" s="9"/>
      <c r="H707" s="9"/>
      <c r="I707" s="9"/>
      <c r="J707" s="9"/>
      <c r="K707" s="9"/>
      <c r="L707" s="9"/>
      <c r="M707" s="9"/>
      <c r="N707" s="9"/>
      <c r="O707" s="9"/>
      <c r="P707" s="9"/>
      <c r="Q707" s="9"/>
      <c r="R707" s="9"/>
      <c r="S707" s="9"/>
      <c r="T707" s="9"/>
      <c r="U707" s="9"/>
      <c r="V707" s="9"/>
      <c r="W707" s="9"/>
      <c r="X707" s="9"/>
      <c r="Y707" s="9"/>
      <c r="Z707" s="9"/>
    </row>
    <row r="708" spans="1:26" ht="16.5" customHeight="1">
      <c r="A708" s="180"/>
      <c r="B708" s="180"/>
      <c r="C708" s="181"/>
      <c r="D708" s="9"/>
      <c r="E708" s="9"/>
      <c r="F708" s="9"/>
      <c r="G708" s="9"/>
      <c r="H708" s="9"/>
      <c r="I708" s="9"/>
      <c r="J708" s="9"/>
      <c r="K708" s="9"/>
      <c r="L708" s="9"/>
      <c r="M708" s="9"/>
      <c r="N708" s="9"/>
      <c r="O708" s="9"/>
      <c r="P708" s="9"/>
      <c r="Q708" s="9"/>
      <c r="R708" s="9"/>
      <c r="S708" s="9"/>
      <c r="T708" s="9"/>
      <c r="U708" s="9"/>
      <c r="V708" s="9"/>
      <c r="W708" s="9"/>
      <c r="X708" s="9"/>
      <c r="Y708" s="9"/>
      <c r="Z708" s="9"/>
    </row>
    <row r="709" spans="1:26" ht="16.5" customHeight="1">
      <c r="A709" s="180"/>
      <c r="B709" s="180"/>
      <c r="C709" s="181"/>
      <c r="D709" s="9"/>
      <c r="E709" s="9"/>
      <c r="F709" s="9"/>
      <c r="G709" s="9"/>
      <c r="H709" s="9"/>
      <c r="I709" s="9"/>
      <c r="J709" s="9"/>
      <c r="K709" s="9"/>
      <c r="L709" s="9"/>
      <c r="M709" s="9"/>
      <c r="N709" s="9"/>
      <c r="O709" s="9"/>
      <c r="P709" s="9"/>
      <c r="Q709" s="9"/>
      <c r="R709" s="9"/>
      <c r="S709" s="9"/>
      <c r="T709" s="9"/>
      <c r="U709" s="9"/>
      <c r="V709" s="9"/>
      <c r="W709" s="9"/>
      <c r="X709" s="9"/>
      <c r="Y709" s="9"/>
      <c r="Z709" s="9"/>
    </row>
    <row r="710" spans="1:26" ht="16.5" customHeight="1">
      <c r="A710" s="180"/>
      <c r="B710" s="180"/>
      <c r="C710" s="181"/>
      <c r="D710" s="9"/>
      <c r="E710" s="9"/>
      <c r="F710" s="9"/>
      <c r="G710" s="9"/>
      <c r="H710" s="9"/>
      <c r="I710" s="9"/>
      <c r="J710" s="9"/>
      <c r="K710" s="9"/>
      <c r="L710" s="9"/>
      <c r="M710" s="9"/>
      <c r="N710" s="9"/>
      <c r="O710" s="9"/>
      <c r="P710" s="9"/>
      <c r="Q710" s="9"/>
      <c r="R710" s="9"/>
      <c r="S710" s="9"/>
      <c r="T710" s="9"/>
      <c r="U710" s="9"/>
      <c r="V710" s="9"/>
      <c r="W710" s="9"/>
      <c r="X710" s="9"/>
      <c r="Y710" s="9"/>
      <c r="Z710" s="9"/>
    </row>
    <row r="711" spans="1:26" ht="16.5" customHeight="1">
      <c r="A711" s="180"/>
      <c r="B711" s="180"/>
      <c r="C711" s="181"/>
      <c r="D711" s="9"/>
      <c r="E711" s="9"/>
      <c r="F711" s="9"/>
      <c r="G711" s="9"/>
      <c r="H711" s="9"/>
      <c r="I711" s="9"/>
      <c r="J711" s="9"/>
      <c r="K711" s="9"/>
      <c r="L711" s="9"/>
      <c r="M711" s="9"/>
      <c r="N711" s="9"/>
      <c r="O711" s="9"/>
      <c r="P711" s="9"/>
      <c r="Q711" s="9"/>
      <c r="R711" s="9"/>
      <c r="S711" s="9"/>
      <c r="T711" s="9"/>
      <c r="U711" s="9"/>
      <c r="V711" s="9"/>
      <c r="W711" s="9"/>
      <c r="X711" s="9"/>
      <c r="Y711" s="9"/>
      <c r="Z711" s="9"/>
    </row>
    <row r="712" spans="1:26" ht="16.5" customHeight="1">
      <c r="A712" s="180"/>
      <c r="B712" s="180"/>
      <c r="C712" s="181"/>
      <c r="D712" s="9"/>
      <c r="E712" s="9"/>
      <c r="F712" s="9"/>
      <c r="G712" s="9"/>
      <c r="H712" s="9"/>
      <c r="I712" s="9"/>
      <c r="J712" s="9"/>
      <c r="K712" s="9"/>
      <c r="L712" s="9"/>
      <c r="M712" s="9"/>
      <c r="N712" s="9"/>
      <c r="O712" s="9"/>
      <c r="P712" s="9"/>
      <c r="Q712" s="9"/>
      <c r="R712" s="9"/>
      <c r="S712" s="9"/>
      <c r="T712" s="9"/>
      <c r="U712" s="9"/>
      <c r="V712" s="9"/>
      <c r="W712" s="9"/>
      <c r="X712" s="9"/>
      <c r="Y712" s="9"/>
      <c r="Z712" s="9"/>
    </row>
    <row r="713" spans="1:26" ht="16.5" customHeight="1">
      <c r="A713" s="180"/>
      <c r="B713" s="180"/>
      <c r="C713" s="181"/>
      <c r="D713" s="9"/>
      <c r="E713" s="9"/>
      <c r="F713" s="9"/>
      <c r="G713" s="9"/>
      <c r="H713" s="9"/>
      <c r="I713" s="9"/>
      <c r="J713" s="9"/>
      <c r="K713" s="9"/>
      <c r="L713" s="9"/>
      <c r="M713" s="9"/>
      <c r="N713" s="9"/>
      <c r="O713" s="9"/>
      <c r="P713" s="9"/>
      <c r="Q713" s="9"/>
      <c r="R713" s="9"/>
      <c r="S713" s="9"/>
      <c r="T713" s="9"/>
      <c r="U713" s="9"/>
      <c r="V713" s="9"/>
      <c r="W713" s="9"/>
      <c r="X713" s="9"/>
      <c r="Y713" s="9"/>
      <c r="Z713" s="9"/>
    </row>
    <row r="714" spans="1:26" ht="16.5" customHeight="1">
      <c r="A714" s="180"/>
      <c r="B714" s="180"/>
      <c r="C714" s="181"/>
      <c r="D714" s="9"/>
      <c r="E714" s="9"/>
      <c r="F714" s="9"/>
      <c r="G714" s="9"/>
      <c r="H714" s="9"/>
      <c r="I714" s="9"/>
      <c r="J714" s="9"/>
      <c r="K714" s="9"/>
      <c r="L714" s="9"/>
      <c r="M714" s="9"/>
      <c r="N714" s="9"/>
      <c r="O714" s="9"/>
      <c r="P714" s="9"/>
      <c r="Q714" s="9"/>
      <c r="R714" s="9"/>
      <c r="S714" s="9"/>
      <c r="T714" s="9"/>
      <c r="U714" s="9"/>
      <c r="V714" s="9"/>
      <c r="W714" s="9"/>
      <c r="X714" s="9"/>
      <c r="Y714" s="9"/>
      <c r="Z714" s="9"/>
    </row>
    <row r="715" spans="1:26" ht="16.5" customHeight="1">
      <c r="A715" s="180"/>
      <c r="B715" s="180"/>
      <c r="C715" s="181"/>
      <c r="D715" s="9"/>
      <c r="E715" s="9"/>
      <c r="F715" s="9"/>
      <c r="G715" s="9"/>
      <c r="H715" s="9"/>
      <c r="I715" s="9"/>
      <c r="J715" s="9"/>
      <c r="K715" s="9"/>
      <c r="L715" s="9"/>
      <c r="M715" s="9"/>
      <c r="N715" s="9"/>
      <c r="O715" s="9"/>
      <c r="P715" s="9"/>
      <c r="Q715" s="9"/>
      <c r="R715" s="9"/>
      <c r="S715" s="9"/>
      <c r="T715" s="9"/>
      <c r="U715" s="9"/>
      <c r="V715" s="9"/>
      <c r="W715" s="9"/>
      <c r="X715" s="9"/>
      <c r="Y715" s="9"/>
      <c r="Z715" s="9"/>
    </row>
    <row r="716" spans="1:26" ht="16.5" customHeight="1">
      <c r="A716" s="180"/>
      <c r="B716" s="180"/>
      <c r="C716" s="181"/>
      <c r="D716" s="9"/>
      <c r="E716" s="9"/>
      <c r="F716" s="9"/>
      <c r="G716" s="9"/>
      <c r="H716" s="9"/>
      <c r="I716" s="9"/>
      <c r="J716" s="9"/>
      <c r="K716" s="9"/>
      <c r="L716" s="9"/>
      <c r="M716" s="9"/>
      <c r="N716" s="9"/>
      <c r="O716" s="9"/>
      <c r="P716" s="9"/>
      <c r="Q716" s="9"/>
      <c r="R716" s="9"/>
      <c r="S716" s="9"/>
      <c r="T716" s="9"/>
      <c r="U716" s="9"/>
      <c r="V716" s="9"/>
      <c r="W716" s="9"/>
      <c r="X716" s="9"/>
      <c r="Y716" s="9"/>
      <c r="Z716" s="9"/>
    </row>
    <row r="717" spans="1:26" ht="16.5" customHeight="1">
      <c r="A717" s="180"/>
      <c r="B717" s="180"/>
      <c r="C717" s="181"/>
      <c r="D717" s="9"/>
      <c r="E717" s="9"/>
      <c r="F717" s="9"/>
      <c r="G717" s="9"/>
      <c r="H717" s="9"/>
      <c r="I717" s="9"/>
      <c r="J717" s="9"/>
      <c r="K717" s="9"/>
      <c r="L717" s="9"/>
      <c r="M717" s="9"/>
      <c r="N717" s="9"/>
      <c r="O717" s="9"/>
      <c r="P717" s="9"/>
      <c r="Q717" s="9"/>
      <c r="R717" s="9"/>
      <c r="S717" s="9"/>
      <c r="T717" s="9"/>
      <c r="U717" s="9"/>
      <c r="V717" s="9"/>
      <c r="W717" s="9"/>
      <c r="X717" s="9"/>
      <c r="Y717" s="9"/>
      <c r="Z717" s="9"/>
    </row>
    <row r="718" spans="1:26" ht="16.5" customHeight="1">
      <c r="A718" s="180"/>
      <c r="B718" s="180"/>
      <c r="C718" s="181"/>
      <c r="D718" s="9"/>
      <c r="E718" s="9"/>
      <c r="F718" s="9"/>
      <c r="G718" s="9"/>
      <c r="H718" s="9"/>
      <c r="I718" s="9"/>
      <c r="J718" s="9"/>
      <c r="K718" s="9"/>
      <c r="L718" s="9"/>
      <c r="M718" s="9"/>
      <c r="N718" s="9"/>
      <c r="O718" s="9"/>
      <c r="P718" s="9"/>
      <c r="Q718" s="9"/>
      <c r="R718" s="9"/>
      <c r="S718" s="9"/>
      <c r="T718" s="9"/>
      <c r="U718" s="9"/>
      <c r="V718" s="9"/>
      <c r="W718" s="9"/>
      <c r="X718" s="9"/>
      <c r="Y718" s="9"/>
      <c r="Z718" s="9"/>
    </row>
    <row r="719" spans="1:26" ht="16.5" customHeight="1">
      <c r="A719" s="180"/>
      <c r="B719" s="180"/>
      <c r="C719" s="181"/>
      <c r="D719" s="9"/>
      <c r="E719" s="9"/>
      <c r="F719" s="9"/>
      <c r="G719" s="9"/>
      <c r="H719" s="9"/>
      <c r="I719" s="9"/>
      <c r="J719" s="9"/>
      <c r="K719" s="9"/>
      <c r="L719" s="9"/>
      <c r="M719" s="9"/>
      <c r="N719" s="9"/>
      <c r="O719" s="9"/>
      <c r="P719" s="9"/>
      <c r="Q719" s="9"/>
      <c r="R719" s="9"/>
      <c r="S719" s="9"/>
      <c r="T719" s="9"/>
      <c r="U719" s="9"/>
      <c r="V719" s="9"/>
      <c r="W719" s="9"/>
      <c r="X719" s="9"/>
      <c r="Y719" s="9"/>
      <c r="Z719" s="9"/>
    </row>
    <row r="720" spans="1:26" ht="16.5" customHeight="1">
      <c r="A720" s="180"/>
      <c r="B720" s="180"/>
      <c r="C720" s="181"/>
      <c r="D720" s="9"/>
      <c r="E720" s="9"/>
      <c r="F720" s="9"/>
      <c r="G720" s="9"/>
      <c r="H720" s="9"/>
      <c r="I720" s="9"/>
      <c r="J720" s="9"/>
      <c r="K720" s="9"/>
      <c r="L720" s="9"/>
      <c r="M720" s="9"/>
      <c r="N720" s="9"/>
      <c r="O720" s="9"/>
      <c r="P720" s="9"/>
      <c r="Q720" s="9"/>
      <c r="R720" s="9"/>
      <c r="S720" s="9"/>
      <c r="T720" s="9"/>
      <c r="U720" s="9"/>
      <c r="V720" s="9"/>
      <c r="W720" s="9"/>
      <c r="X720" s="9"/>
      <c r="Y720" s="9"/>
      <c r="Z720" s="9"/>
    </row>
    <row r="721" spans="1:26" ht="16.5" customHeight="1">
      <c r="A721" s="180"/>
      <c r="B721" s="180"/>
      <c r="C721" s="181"/>
      <c r="D721" s="9"/>
      <c r="E721" s="9"/>
      <c r="F721" s="9"/>
      <c r="G721" s="9"/>
      <c r="H721" s="9"/>
      <c r="I721" s="9"/>
      <c r="J721" s="9"/>
      <c r="K721" s="9"/>
      <c r="L721" s="9"/>
      <c r="M721" s="9"/>
      <c r="N721" s="9"/>
      <c r="O721" s="9"/>
      <c r="P721" s="9"/>
      <c r="Q721" s="9"/>
      <c r="R721" s="9"/>
      <c r="S721" s="9"/>
      <c r="T721" s="9"/>
      <c r="U721" s="9"/>
      <c r="V721" s="9"/>
      <c r="W721" s="9"/>
      <c r="X721" s="9"/>
      <c r="Y721" s="9"/>
      <c r="Z721" s="9"/>
    </row>
    <row r="722" spans="1:26" ht="16.5" customHeight="1">
      <c r="A722" s="180"/>
      <c r="B722" s="180"/>
      <c r="C722" s="181"/>
      <c r="D722" s="9"/>
      <c r="E722" s="9"/>
      <c r="F722" s="9"/>
      <c r="G722" s="9"/>
      <c r="H722" s="9"/>
      <c r="I722" s="9"/>
      <c r="J722" s="9"/>
      <c r="K722" s="9"/>
      <c r="L722" s="9"/>
      <c r="M722" s="9"/>
      <c r="N722" s="9"/>
      <c r="O722" s="9"/>
      <c r="P722" s="9"/>
      <c r="Q722" s="9"/>
      <c r="R722" s="9"/>
      <c r="S722" s="9"/>
      <c r="T722" s="9"/>
      <c r="U722" s="9"/>
      <c r="V722" s="9"/>
      <c r="W722" s="9"/>
      <c r="X722" s="9"/>
      <c r="Y722" s="9"/>
      <c r="Z722" s="9"/>
    </row>
    <row r="723" spans="1:26" ht="16.5" customHeight="1">
      <c r="A723" s="180"/>
      <c r="B723" s="180"/>
      <c r="C723" s="181"/>
      <c r="D723" s="9"/>
      <c r="E723" s="9"/>
      <c r="F723" s="9"/>
      <c r="G723" s="9"/>
      <c r="H723" s="9"/>
      <c r="I723" s="9"/>
      <c r="J723" s="9"/>
      <c r="K723" s="9"/>
      <c r="L723" s="9"/>
      <c r="M723" s="9"/>
      <c r="N723" s="9"/>
      <c r="O723" s="9"/>
      <c r="P723" s="9"/>
      <c r="Q723" s="9"/>
      <c r="R723" s="9"/>
      <c r="S723" s="9"/>
      <c r="T723" s="9"/>
      <c r="U723" s="9"/>
      <c r="V723" s="9"/>
      <c r="W723" s="9"/>
      <c r="X723" s="9"/>
      <c r="Y723" s="9"/>
      <c r="Z723" s="9"/>
    </row>
    <row r="724" spans="1:26" ht="16.5" customHeight="1">
      <c r="A724" s="180"/>
      <c r="B724" s="180"/>
      <c r="C724" s="181"/>
      <c r="D724" s="9"/>
      <c r="E724" s="9"/>
      <c r="F724" s="9"/>
      <c r="G724" s="9"/>
      <c r="H724" s="9"/>
      <c r="I724" s="9"/>
      <c r="J724" s="9"/>
      <c r="K724" s="9"/>
      <c r="L724" s="9"/>
      <c r="M724" s="9"/>
      <c r="N724" s="9"/>
      <c r="O724" s="9"/>
      <c r="P724" s="9"/>
      <c r="Q724" s="9"/>
      <c r="R724" s="9"/>
      <c r="S724" s="9"/>
      <c r="T724" s="9"/>
      <c r="U724" s="9"/>
      <c r="V724" s="9"/>
      <c r="W724" s="9"/>
      <c r="X724" s="9"/>
      <c r="Y724" s="9"/>
      <c r="Z724" s="9"/>
    </row>
    <row r="725" spans="1:26" ht="16.5" customHeight="1">
      <c r="A725" s="180"/>
      <c r="B725" s="180"/>
      <c r="C725" s="181"/>
      <c r="D725" s="9"/>
      <c r="E725" s="9"/>
      <c r="F725" s="9"/>
      <c r="G725" s="9"/>
      <c r="H725" s="9"/>
      <c r="I725" s="9"/>
      <c r="J725" s="9"/>
      <c r="K725" s="9"/>
      <c r="L725" s="9"/>
      <c r="M725" s="9"/>
      <c r="N725" s="9"/>
      <c r="O725" s="9"/>
      <c r="P725" s="9"/>
      <c r="Q725" s="9"/>
      <c r="R725" s="9"/>
      <c r="S725" s="9"/>
      <c r="T725" s="9"/>
      <c r="U725" s="9"/>
      <c r="V725" s="9"/>
      <c r="W725" s="9"/>
      <c r="X725" s="9"/>
      <c r="Y725" s="9"/>
      <c r="Z725" s="9"/>
    </row>
    <row r="726" spans="1:26" ht="16.5" customHeight="1">
      <c r="A726" s="180"/>
      <c r="B726" s="180"/>
      <c r="C726" s="181"/>
      <c r="D726" s="9"/>
      <c r="E726" s="9"/>
      <c r="F726" s="9"/>
      <c r="G726" s="9"/>
      <c r="H726" s="9"/>
      <c r="I726" s="9"/>
      <c r="J726" s="9"/>
      <c r="K726" s="9"/>
      <c r="L726" s="9"/>
      <c r="M726" s="9"/>
      <c r="N726" s="9"/>
      <c r="O726" s="9"/>
      <c r="P726" s="9"/>
      <c r="Q726" s="9"/>
      <c r="R726" s="9"/>
      <c r="S726" s="9"/>
      <c r="T726" s="9"/>
      <c r="U726" s="9"/>
      <c r="V726" s="9"/>
      <c r="W726" s="9"/>
      <c r="X726" s="9"/>
      <c r="Y726" s="9"/>
      <c r="Z726" s="9"/>
    </row>
    <row r="727" spans="1:26" ht="16.5" customHeight="1">
      <c r="A727" s="180"/>
      <c r="B727" s="180"/>
      <c r="C727" s="181"/>
      <c r="D727" s="9"/>
      <c r="E727" s="9"/>
      <c r="F727" s="9"/>
      <c r="G727" s="9"/>
      <c r="H727" s="9"/>
      <c r="I727" s="9"/>
      <c r="J727" s="9"/>
      <c r="K727" s="9"/>
      <c r="L727" s="9"/>
      <c r="M727" s="9"/>
      <c r="N727" s="9"/>
      <c r="O727" s="9"/>
      <c r="P727" s="9"/>
      <c r="Q727" s="9"/>
      <c r="R727" s="9"/>
      <c r="S727" s="9"/>
      <c r="T727" s="9"/>
      <c r="U727" s="9"/>
      <c r="V727" s="9"/>
      <c r="W727" s="9"/>
      <c r="X727" s="9"/>
      <c r="Y727" s="9"/>
      <c r="Z727" s="9"/>
    </row>
    <row r="728" spans="1:26" ht="16.5" customHeight="1">
      <c r="A728" s="180"/>
      <c r="B728" s="180"/>
      <c r="C728" s="181"/>
      <c r="D728" s="9"/>
      <c r="E728" s="9"/>
      <c r="F728" s="9"/>
      <c r="G728" s="9"/>
      <c r="H728" s="9"/>
      <c r="I728" s="9"/>
      <c r="J728" s="9"/>
      <c r="K728" s="9"/>
      <c r="L728" s="9"/>
      <c r="M728" s="9"/>
      <c r="N728" s="9"/>
      <c r="O728" s="9"/>
      <c r="P728" s="9"/>
      <c r="Q728" s="9"/>
      <c r="R728" s="9"/>
      <c r="S728" s="9"/>
      <c r="T728" s="9"/>
      <c r="U728" s="9"/>
      <c r="V728" s="9"/>
      <c r="W728" s="9"/>
      <c r="X728" s="9"/>
      <c r="Y728" s="9"/>
      <c r="Z728" s="9"/>
    </row>
    <row r="729" spans="1:26" ht="16.5" customHeight="1">
      <c r="A729" s="180"/>
      <c r="B729" s="180"/>
      <c r="C729" s="181"/>
      <c r="D729" s="9"/>
      <c r="E729" s="9"/>
      <c r="F729" s="9"/>
      <c r="G729" s="9"/>
      <c r="H729" s="9"/>
      <c r="I729" s="9"/>
      <c r="J729" s="9"/>
      <c r="K729" s="9"/>
      <c r="L729" s="9"/>
      <c r="M729" s="9"/>
      <c r="N729" s="9"/>
      <c r="O729" s="9"/>
      <c r="P729" s="9"/>
      <c r="Q729" s="9"/>
      <c r="R729" s="9"/>
      <c r="S729" s="9"/>
      <c r="T729" s="9"/>
      <c r="U729" s="9"/>
      <c r="V729" s="9"/>
      <c r="W729" s="9"/>
      <c r="X729" s="9"/>
      <c r="Y729" s="9"/>
      <c r="Z729" s="9"/>
    </row>
    <row r="730" spans="1:26" ht="16.5" customHeight="1">
      <c r="A730" s="180"/>
      <c r="B730" s="180"/>
      <c r="C730" s="181"/>
      <c r="D730" s="9"/>
      <c r="E730" s="9"/>
      <c r="F730" s="9"/>
      <c r="G730" s="9"/>
      <c r="H730" s="9"/>
      <c r="I730" s="9"/>
      <c r="J730" s="9"/>
      <c r="K730" s="9"/>
      <c r="L730" s="9"/>
      <c r="M730" s="9"/>
      <c r="N730" s="9"/>
      <c r="O730" s="9"/>
      <c r="P730" s="9"/>
      <c r="Q730" s="9"/>
      <c r="R730" s="9"/>
      <c r="S730" s="9"/>
      <c r="T730" s="9"/>
      <c r="U730" s="9"/>
      <c r="V730" s="9"/>
      <c r="W730" s="9"/>
      <c r="X730" s="9"/>
      <c r="Y730" s="9"/>
      <c r="Z730" s="9"/>
    </row>
    <row r="731" spans="1:26" ht="16.5" customHeight="1">
      <c r="A731" s="180"/>
      <c r="B731" s="180"/>
      <c r="C731" s="181"/>
      <c r="D731" s="9"/>
      <c r="E731" s="9"/>
      <c r="F731" s="9"/>
      <c r="G731" s="9"/>
      <c r="H731" s="9"/>
      <c r="I731" s="9"/>
      <c r="J731" s="9"/>
      <c r="K731" s="9"/>
      <c r="L731" s="9"/>
      <c r="M731" s="9"/>
      <c r="N731" s="9"/>
      <c r="O731" s="9"/>
      <c r="P731" s="9"/>
      <c r="Q731" s="9"/>
      <c r="R731" s="9"/>
      <c r="S731" s="9"/>
      <c r="T731" s="9"/>
      <c r="U731" s="9"/>
      <c r="V731" s="9"/>
      <c r="W731" s="9"/>
      <c r="X731" s="9"/>
      <c r="Y731" s="9"/>
      <c r="Z731" s="9"/>
    </row>
    <row r="732" spans="1:26" ht="16.5" customHeight="1">
      <c r="A732" s="180"/>
      <c r="B732" s="180"/>
      <c r="C732" s="181"/>
      <c r="D732" s="9"/>
      <c r="E732" s="9"/>
      <c r="F732" s="9"/>
      <c r="G732" s="9"/>
      <c r="H732" s="9"/>
      <c r="I732" s="9"/>
      <c r="J732" s="9"/>
      <c r="K732" s="9"/>
      <c r="L732" s="9"/>
      <c r="M732" s="9"/>
      <c r="N732" s="9"/>
      <c r="O732" s="9"/>
      <c r="P732" s="9"/>
      <c r="Q732" s="9"/>
      <c r="R732" s="9"/>
      <c r="S732" s="9"/>
      <c r="T732" s="9"/>
      <c r="U732" s="9"/>
      <c r="V732" s="9"/>
      <c r="W732" s="9"/>
      <c r="X732" s="9"/>
      <c r="Y732" s="9"/>
      <c r="Z732" s="9"/>
    </row>
    <row r="733" spans="1:26" ht="16.5" customHeight="1">
      <c r="A733" s="180"/>
      <c r="B733" s="180"/>
      <c r="C733" s="181"/>
      <c r="D733" s="9"/>
      <c r="E733" s="9"/>
      <c r="F733" s="9"/>
      <c r="G733" s="9"/>
      <c r="H733" s="9"/>
      <c r="I733" s="9"/>
      <c r="J733" s="9"/>
      <c r="K733" s="9"/>
      <c r="L733" s="9"/>
      <c r="M733" s="9"/>
      <c r="N733" s="9"/>
      <c r="O733" s="9"/>
      <c r="P733" s="9"/>
      <c r="Q733" s="9"/>
      <c r="R733" s="9"/>
      <c r="S733" s="9"/>
      <c r="T733" s="9"/>
      <c r="U733" s="9"/>
      <c r="V733" s="9"/>
      <c r="W733" s="9"/>
      <c r="X733" s="9"/>
      <c r="Y733" s="9"/>
      <c r="Z733" s="9"/>
    </row>
    <row r="734" spans="1:26" ht="16.5" customHeight="1">
      <c r="A734" s="180"/>
      <c r="B734" s="180"/>
      <c r="C734" s="181"/>
      <c r="D734" s="9"/>
      <c r="E734" s="9"/>
      <c r="F734" s="9"/>
      <c r="G734" s="9"/>
      <c r="H734" s="9"/>
      <c r="I734" s="9"/>
      <c r="J734" s="9"/>
      <c r="K734" s="9"/>
      <c r="L734" s="9"/>
      <c r="M734" s="9"/>
      <c r="N734" s="9"/>
      <c r="O734" s="9"/>
      <c r="P734" s="9"/>
      <c r="Q734" s="9"/>
      <c r="R734" s="9"/>
      <c r="S734" s="9"/>
      <c r="T734" s="9"/>
      <c r="U734" s="9"/>
      <c r="V734" s="9"/>
      <c r="W734" s="9"/>
      <c r="X734" s="9"/>
      <c r="Y734" s="9"/>
      <c r="Z734" s="9"/>
    </row>
    <row r="735" spans="1:26" ht="16.5" customHeight="1">
      <c r="A735" s="180"/>
      <c r="B735" s="180"/>
      <c r="C735" s="181"/>
      <c r="D735" s="9"/>
      <c r="E735" s="9"/>
      <c r="F735" s="9"/>
      <c r="G735" s="9"/>
      <c r="H735" s="9"/>
      <c r="I735" s="9"/>
      <c r="J735" s="9"/>
      <c r="K735" s="9"/>
      <c r="L735" s="9"/>
      <c r="M735" s="9"/>
      <c r="N735" s="9"/>
      <c r="O735" s="9"/>
      <c r="P735" s="9"/>
      <c r="Q735" s="9"/>
      <c r="R735" s="9"/>
      <c r="S735" s="9"/>
      <c r="T735" s="9"/>
      <c r="U735" s="9"/>
      <c r="V735" s="9"/>
      <c r="W735" s="9"/>
      <c r="X735" s="9"/>
      <c r="Y735" s="9"/>
      <c r="Z735" s="9"/>
    </row>
    <row r="736" spans="1:26" ht="16.5" customHeight="1">
      <c r="A736" s="180"/>
      <c r="B736" s="180"/>
      <c r="C736" s="181"/>
      <c r="D736" s="9"/>
      <c r="E736" s="9"/>
      <c r="F736" s="9"/>
      <c r="G736" s="9"/>
      <c r="H736" s="9"/>
      <c r="I736" s="9"/>
      <c r="J736" s="9"/>
      <c r="K736" s="9"/>
      <c r="L736" s="9"/>
      <c r="M736" s="9"/>
      <c r="N736" s="9"/>
      <c r="O736" s="9"/>
      <c r="P736" s="9"/>
      <c r="Q736" s="9"/>
      <c r="R736" s="9"/>
      <c r="S736" s="9"/>
      <c r="T736" s="9"/>
      <c r="U736" s="9"/>
      <c r="V736" s="9"/>
      <c r="W736" s="9"/>
      <c r="X736" s="9"/>
      <c r="Y736" s="9"/>
      <c r="Z736" s="9"/>
    </row>
    <row r="737" spans="1:26" ht="16.5" customHeight="1">
      <c r="A737" s="180"/>
      <c r="B737" s="180"/>
      <c r="C737" s="181"/>
      <c r="D737" s="9"/>
      <c r="E737" s="9"/>
      <c r="F737" s="9"/>
      <c r="G737" s="9"/>
      <c r="H737" s="9"/>
      <c r="I737" s="9"/>
      <c r="J737" s="9"/>
      <c r="K737" s="9"/>
      <c r="L737" s="9"/>
      <c r="M737" s="9"/>
      <c r="N737" s="9"/>
      <c r="O737" s="9"/>
      <c r="P737" s="9"/>
      <c r="Q737" s="9"/>
      <c r="R737" s="9"/>
      <c r="S737" s="9"/>
      <c r="T737" s="9"/>
      <c r="U737" s="9"/>
      <c r="V737" s="9"/>
      <c r="W737" s="9"/>
      <c r="X737" s="9"/>
      <c r="Y737" s="9"/>
      <c r="Z737" s="9"/>
    </row>
    <row r="738" spans="1:26" ht="16.5" customHeight="1">
      <c r="A738" s="180"/>
      <c r="B738" s="180"/>
      <c r="C738" s="181"/>
      <c r="D738" s="9"/>
      <c r="E738" s="9"/>
      <c r="F738" s="9"/>
      <c r="G738" s="9"/>
      <c r="H738" s="9"/>
      <c r="I738" s="9"/>
      <c r="J738" s="9"/>
      <c r="K738" s="9"/>
      <c r="L738" s="9"/>
      <c r="M738" s="9"/>
      <c r="N738" s="9"/>
      <c r="O738" s="9"/>
      <c r="P738" s="9"/>
      <c r="Q738" s="9"/>
      <c r="R738" s="9"/>
      <c r="S738" s="9"/>
      <c r="T738" s="9"/>
      <c r="U738" s="9"/>
      <c r="V738" s="9"/>
      <c r="W738" s="9"/>
      <c r="X738" s="9"/>
      <c r="Y738" s="9"/>
      <c r="Z738" s="9"/>
    </row>
    <row r="739" spans="1:26" ht="16.5" customHeight="1">
      <c r="A739" s="180"/>
      <c r="B739" s="180"/>
      <c r="C739" s="181"/>
      <c r="D739" s="9"/>
      <c r="E739" s="9"/>
      <c r="F739" s="9"/>
      <c r="G739" s="9"/>
      <c r="H739" s="9"/>
      <c r="I739" s="9"/>
      <c r="J739" s="9"/>
      <c r="K739" s="9"/>
      <c r="L739" s="9"/>
      <c r="M739" s="9"/>
      <c r="N739" s="9"/>
      <c r="O739" s="9"/>
      <c r="P739" s="9"/>
      <c r="Q739" s="9"/>
      <c r="R739" s="9"/>
      <c r="S739" s="9"/>
      <c r="T739" s="9"/>
      <c r="U739" s="9"/>
      <c r="V739" s="9"/>
      <c r="W739" s="9"/>
      <c r="X739" s="9"/>
      <c r="Y739" s="9"/>
      <c r="Z739" s="9"/>
    </row>
    <row r="740" spans="1:26" ht="16.5" customHeight="1">
      <c r="A740" s="180"/>
      <c r="B740" s="180"/>
      <c r="C740" s="181"/>
      <c r="D740" s="9"/>
      <c r="E740" s="9"/>
      <c r="F740" s="9"/>
      <c r="G740" s="9"/>
      <c r="H740" s="9"/>
      <c r="I740" s="9"/>
      <c r="J740" s="9"/>
      <c r="K740" s="9"/>
      <c r="L740" s="9"/>
      <c r="M740" s="9"/>
      <c r="N740" s="9"/>
      <c r="O740" s="9"/>
      <c r="P740" s="9"/>
      <c r="Q740" s="9"/>
      <c r="R740" s="9"/>
      <c r="S740" s="9"/>
      <c r="T740" s="9"/>
      <c r="U740" s="9"/>
      <c r="V740" s="9"/>
      <c r="W740" s="9"/>
      <c r="X740" s="9"/>
      <c r="Y740" s="9"/>
      <c r="Z740" s="9"/>
    </row>
    <row r="741" spans="1:26" ht="16.5" customHeight="1">
      <c r="A741" s="180"/>
      <c r="B741" s="180"/>
      <c r="C741" s="181"/>
      <c r="D741" s="9"/>
      <c r="E741" s="9"/>
      <c r="F741" s="9"/>
      <c r="G741" s="9"/>
      <c r="H741" s="9"/>
      <c r="I741" s="9"/>
      <c r="J741" s="9"/>
      <c r="K741" s="9"/>
      <c r="L741" s="9"/>
      <c r="M741" s="9"/>
      <c r="N741" s="9"/>
      <c r="O741" s="9"/>
      <c r="P741" s="9"/>
      <c r="Q741" s="9"/>
      <c r="R741" s="9"/>
      <c r="S741" s="9"/>
      <c r="T741" s="9"/>
      <c r="U741" s="9"/>
      <c r="V741" s="9"/>
      <c r="W741" s="9"/>
      <c r="X741" s="9"/>
      <c r="Y741" s="9"/>
      <c r="Z741" s="9"/>
    </row>
    <row r="742" spans="1:26" ht="16.5" customHeight="1">
      <c r="A742" s="180"/>
      <c r="B742" s="180"/>
      <c r="C742" s="181"/>
      <c r="D742" s="9"/>
      <c r="E742" s="9"/>
      <c r="F742" s="9"/>
      <c r="G742" s="9"/>
      <c r="H742" s="9"/>
      <c r="I742" s="9"/>
      <c r="J742" s="9"/>
      <c r="K742" s="9"/>
      <c r="L742" s="9"/>
      <c r="M742" s="9"/>
      <c r="N742" s="9"/>
      <c r="O742" s="9"/>
      <c r="P742" s="9"/>
      <c r="Q742" s="9"/>
      <c r="R742" s="9"/>
      <c r="S742" s="9"/>
      <c r="T742" s="9"/>
      <c r="U742" s="9"/>
      <c r="V742" s="9"/>
      <c r="W742" s="9"/>
      <c r="X742" s="9"/>
      <c r="Y742" s="9"/>
      <c r="Z742" s="9"/>
    </row>
    <row r="743" spans="1:26" ht="16.5" customHeight="1">
      <c r="A743" s="180"/>
      <c r="B743" s="180"/>
      <c r="C743" s="181"/>
      <c r="D743" s="9"/>
      <c r="E743" s="9"/>
      <c r="F743" s="9"/>
      <c r="G743" s="9"/>
      <c r="H743" s="9"/>
      <c r="I743" s="9"/>
      <c r="J743" s="9"/>
      <c r="K743" s="9"/>
      <c r="L743" s="9"/>
      <c r="M743" s="9"/>
      <c r="N743" s="9"/>
      <c r="O743" s="9"/>
      <c r="P743" s="9"/>
      <c r="Q743" s="9"/>
      <c r="R743" s="9"/>
      <c r="S743" s="9"/>
      <c r="T743" s="9"/>
      <c r="U743" s="9"/>
      <c r="V743" s="9"/>
      <c r="W743" s="9"/>
      <c r="X743" s="9"/>
      <c r="Y743" s="9"/>
      <c r="Z743" s="9"/>
    </row>
    <row r="744" spans="1:26" ht="16.5" customHeight="1">
      <c r="A744" s="180"/>
      <c r="B744" s="180"/>
      <c r="C744" s="181"/>
      <c r="D744" s="9"/>
      <c r="E744" s="9"/>
      <c r="F744" s="9"/>
      <c r="G744" s="9"/>
      <c r="H744" s="9"/>
      <c r="I744" s="9"/>
      <c r="J744" s="9"/>
      <c r="K744" s="9"/>
      <c r="L744" s="9"/>
      <c r="M744" s="9"/>
      <c r="N744" s="9"/>
      <c r="O744" s="9"/>
      <c r="P744" s="9"/>
      <c r="Q744" s="9"/>
      <c r="R744" s="9"/>
      <c r="S744" s="9"/>
      <c r="T744" s="9"/>
      <c r="U744" s="9"/>
      <c r="V744" s="9"/>
      <c r="W744" s="9"/>
      <c r="X744" s="9"/>
      <c r="Y744" s="9"/>
      <c r="Z744" s="9"/>
    </row>
    <row r="745" spans="1:26" ht="16.5" customHeight="1">
      <c r="A745" s="180"/>
      <c r="B745" s="180"/>
      <c r="C745" s="181"/>
      <c r="D745" s="9"/>
      <c r="E745" s="9"/>
      <c r="F745" s="9"/>
      <c r="G745" s="9"/>
      <c r="H745" s="9"/>
      <c r="I745" s="9"/>
      <c r="J745" s="9"/>
      <c r="K745" s="9"/>
      <c r="L745" s="9"/>
      <c r="M745" s="9"/>
      <c r="N745" s="9"/>
      <c r="O745" s="9"/>
      <c r="P745" s="9"/>
      <c r="Q745" s="9"/>
      <c r="R745" s="9"/>
      <c r="S745" s="9"/>
      <c r="T745" s="9"/>
      <c r="U745" s="9"/>
      <c r="V745" s="9"/>
      <c r="W745" s="9"/>
      <c r="X745" s="9"/>
      <c r="Y745" s="9"/>
      <c r="Z745" s="9"/>
    </row>
    <row r="746" spans="1:26" ht="16.5" customHeight="1">
      <c r="A746" s="180"/>
      <c r="B746" s="180"/>
      <c r="C746" s="181"/>
      <c r="D746" s="9"/>
      <c r="E746" s="9"/>
      <c r="F746" s="9"/>
      <c r="G746" s="9"/>
      <c r="H746" s="9"/>
      <c r="I746" s="9"/>
      <c r="J746" s="9"/>
      <c r="K746" s="9"/>
      <c r="L746" s="9"/>
      <c r="M746" s="9"/>
      <c r="N746" s="9"/>
      <c r="O746" s="9"/>
      <c r="P746" s="9"/>
      <c r="Q746" s="9"/>
      <c r="R746" s="9"/>
      <c r="S746" s="9"/>
      <c r="T746" s="9"/>
      <c r="U746" s="9"/>
      <c r="V746" s="9"/>
      <c r="W746" s="9"/>
      <c r="X746" s="9"/>
      <c r="Y746" s="9"/>
      <c r="Z746" s="9"/>
    </row>
    <row r="747" spans="1:26" ht="16.5" customHeight="1">
      <c r="A747" s="180"/>
      <c r="B747" s="180"/>
      <c r="C747" s="181"/>
      <c r="D747" s="9"/>
      <c r="E747" s="9"/>
      <c r="F747" s="9"/>
      <c r="G747" s="9"/>
      <c r="H747" s="9"/>
      <c r="I747" s="9"/>
      <c r="J747" s="9"/>
      <c r="K747" s="9"/>
      <c r="L747" s="9"/>
      <c r="M747" s="9"/>
      <c r="N747" s="9"/>
      <c r="O747" s="9"/>
      <c r="P747" s="9"/>
      <c r="Q747" s="9"/>
      <c r="R747" s="9"/>
      <c r="S747" s="9"/>
      <c r="T747" s="9"/>
      <c r="U747" s="9"/>
      <c r="V747" s="9"/>
      <c r="W747" s="9"/>
      <c r="X747" s="9"/>
      <c r="Y747" s="9"/>
      <c r="Z747" s="9"/>
    </row>
    <row r="748" spans="1:26" ht="16.5" customHeight="1">
      <c r="A748" s="180"/>
      <c r="B748" s="180"/>
      <c r="C748" s="181"/>
      <c r="D748" s="9"/>
      <c r="E748" s="9"/>
      <c r="F748" s="9"/>
      <c r="G748" s="9"/>
      <c r="H748" s="9"/>
      <c r="I748" s="9"/>
      <c r="J748" s="9"/>
      <c r="K748" s="9"/>
      <c r="L748" s="9"/>
      <c r="M748" s="9"/>
      <c r="N748" s="9"/>
      <c r="O748" s="9"/>
      <c r="P748" s="9"/>
      <c r="Q748" s="9"/>
      <c r="R748" s="9"/>
      <c r="S748" s="9"/>
      <c r="T748" s="9"/>
      <c r="U748" s="9"/>
      <c r="V748" s="9"/>
      <c r="W748" s="9"/>
      <c r="X748" s="9"/>
      <c r="Y748" s="9"/>
      <c r="Z748" s="9"/>
    </row>
    <row r="749" spans="1:26" ht="16.5" customHeight="1">
      <c r="A749" s="180"/>
      <c r="B749" s="180"/>
      <c r="C749" s="181"/>
      <c r="D749" s="9"/>
      <c r="E749" s="9"/>
      <c r="F749" s="9"/>
      <c r="G749" s="9"/>
      <c r="H749" s="9"/>
      <c r="I749" s="9"/>
      <c r="J749" s="9"/>
      <c r="K749" s="9"/>
      <c r="L749" s="9"/>
      <c r="M749" s="9"/>
      <c r="N749" s="9"/>
      <c r="O749" s="9"/>
      <c r="P749" s="9"/>
      <c r="Q749" s="9"/>
      <c r="R749" s="9"/>
      <c r="S749" s="9"/>
      <c r="T749" s="9"/>
      <c r="U749" s="9"/>
      <c r="V749" s="9"/>
      <c r="W749" s="9"/>
      <c r="X749" s="9"/>
      <c r="Y749" s="9"/>
      <c r="Z749" s="9"/>
    </row>
    <row r="750" spans="1:26" ht="16.5" customHeight="1">
      <c r="A750" s="180"/>
      <c r="B750" s="180"/>
      <c r="C750" s="181"/>
      <c r="D750" s="9"/>
      <c r="E750" s="9"/>
      <c r="F750" s="9"/>
      <c r="G750" s="9"/>
      <c r="H750" s="9"/>
      <c r="I750" s="9"/>
      <c r="J750" s="9"/>
      <c r="K750" s="9"/>
      <c r="L750" s="9"/>
      <c r="M750" s="9"/>
      <c r="N750" s="9"/>
      <c r="O750" s="9"/>
      <c r="P750" s="9"/>
      <c r="Q750" s="9"/>
      <c r="R750" s="9"/>
      <c r="S750" s="9"/>
      <c r="T750" s="9"/>
      <c r="U750" s="9"/>
      <c r="V750" s="9"/>
      <c r="W750" s="9"/>
      <c r="X750" s="9"/>
      <c r="Y750" s="9"/>
      <c r="Z750" s="9"/>
    </row>
    <row r="751" spans="1:26" ht="16.5" customHeight="1">
      <c r="A751" s="180"/>
      <c r="B751" s="180"/>
      <c r="C751" s="181"/>
      <c r="D751" s="9"/>
      <c r="E751" s="9"/>
      <c r="F751" s="9"/>
      <c r="G751" s="9"/>
      <c r="H751" s="9"/>
      <c r="I751" s="9"/>
      <c r="J751" s="9"/>
      <c r="K751" s="9"/>
      <c r="L751" s="9"/>
      <c r="M751" s="9"/>
      <c r="N751" s="9"/>
      <c r="O751" s="9"/>
      <c r="P751" s="9"/>
      <c r="Q751" s="9"/>
      <c r="R751" s="9"/>
      <c r="S751" s="9"/>
      <c r="T751" s="9"/>
      <c r="U751" s="9"/>
      <c r="V751" s="9"/>
      <c r="W751" s="9"/>
      <c r="X751" s="9"/>
      <c r="Y751" s="9"/>
      <c r="Z751" s="9"/>
    </row>
    <row r="752" spans="1:26" ht="16.5" customHeight="1">
      <c r="A752" s="180"/>
      <c r="B752" s="180"/>
      <c r="C752" s="181"/>
      <c r="D752" s="9"/>
      <c r="E752" s="9"/>
      <c r="F752" s="9"/>
      <c r="G752" s="9"/>
      <c r="H752" s="9"/>
      <c r="I752" s="9"/>
      <c r="J752" s="9"/>
      <c r="K752" s="9"/>
      <c r="L752" s="9"/>
      <c r="M752" s="9"/>
      <c r="N752" s="9"/>
      <c r="O752" s="9"/>
      <c r="P752" s="9"/>
      <c r="Q752" s="9"/>
      <c r="R752" s="9"/>
      <c r="S752" s="9"/>
      <c r="T752" s="9"/>
      <c r="U752" s="9"/>
      <c r="V752" s="9"/>
      <c r="W752" s="9"/>
      <c r="X752" s="9"/>
      <c r="Y752" s="9"/>
      <c r="Z752" s="9"/>
    </row>
    <row r="753" spans="1:26" ht="16.5" customHeight="1">
      <c r="A753" s="180"/>
      <c r="B753" s="180"/>
      <c r="C753" s="181"/>
      <c r="D753" s="9"/>
      <c r="E753" s="9"/>
      <c r="F753" s="9"/>
      <c r="G753" s="9"/>
      <c r="H753" s="9"/>
      <c r="I753" s="9"/>
      <c r="J753" s="9"/>
      <c r="K753" s="9"/>
      <c r="L753" s="9"/>
      <c r="M753" s="9"/>
      <c r="N753" s="9"/>
      <c r="O753" s="9"/>
      <c r="P753" s="9"/>
      <c r="Q753" s="9"/>
      <c r="R753" s="9"/>
      <c r="S753" s="9"/>
      <c r="T753" s="9"/>
      <c r="U753" s="9"/>
      <c r="V753" s="9"/>
      <c r="W753" s="9"/>
      <c r="X753" s="9"/>
      <c r="Y753" s="9"/>
      <c r="Z753" s="9"/>
    </row>
    <row r="754" spans="1:26" ht="16.5" customHeight="1">
      <c r="A754" s="180"/>
      <c r="B754" s="180"/>
      <c r="C754" s="181"/>
      <c r="D754" s="9"/>
      <c r="E754" s="9"/>
      <c r="F754" s="9"/>
      <c r="G754" s="9"/>
      <c r="H754" s="9"/>
      <c r="I754" s="9"/>
      <c r="J754" s="9"/>
      <c r="K754" s="9"/>
      <c r="L754" s="9"/>
      <c r="M754" s="9"/>
      <c r="N754" s="9"/>
      <c r="O754" s="9"/>
      <c r="P754" s="9"/>
      <c r="Q754" s="9"/>
      <c r="R754" s="9"/>
      <c r="S754" s="9"/>
      <c r="T754" s="9"/>
      <c r="U754" s="9"/>
      <c r="V754" s="9"/>
      <c r="W754" s="9"/>
      <c r="X754" s="9"/>
      <c r="Y754" s="9"/>
      <c r="Z754" s="9"/>
    </row>
    <row r="755" spans="1:26" ht="16.5" customHeight="1">
      <c r="A755" s="180"/>
      <c r="B755" s="180"/>
      <c r="C755" s="181"/>
      <c r="D755" s="9"/>
      <c r="E755" s="9"/>
      <c r="F755" s="9"/>
      <c r="G755" s="9"/>
      <c r="H755" s="9"/>
      <c r="I755" s="9"/>
      <c r="J755" s="9"/>
      <c r="K755" s="9"/>
      <c r="L755" s="9"/>
      <c r="M755" s="9"/>
      <c r="N755" s="9"/>
      <c r="O755" s="9"/>
      <c r="P755" s="9"/>
      <c r="Q755" s="9"/>
      <c r="R755" s="9"/>
      <c r="S755" s="9"/>
      <c r="T755" s="9"/>
      <c r="U755" s="9"/>
      <c r="V755" s="9"/>
      <c r="W755" s="9"/>
      <c r="X755" s="9"/>
      <c r="Y755" s="9"/>
      <c r="Z755" s="9"/>
    </row>
    <row r="756" spans="1:26" ht="16.5" customHeight="1">
      <c r="A756" s="180"/>
      <c r="B756" s="180"/>
      <c r="C756" s="181"/>
      <c r="D756" s="9"/>
      <c r="E756" s="9"/>
      <c r="F756" s="9"/>
      <c r="G756" s="9"/>
      <c r="H756" s="9"/>
      <c r="I756" s="9"/>
      <c r="J756" s="9"/>
      <c r="K756" s="9"/>
      <c r="L756" s="9"/>
      <c r="M756" s="9"/>
      <c r="N756" s="9"/>
      <c r="O756" s="9"/>
      <c r="P756" s="9"/>
      <c r="Q756" s="9"/>
      <c r="R756" s="9"/>
      <c r="S756" s="9"/>
      <c r="T756" s="9"/>
      <c r="U756" s="9"/>
      <c r="V756" s="9"/>
      <c r="W756" s="9"/>
      <c r="X756" s="9"/>
      <c r="Y756" s="9"/>
      <c r="Z756" s="9"/>
    </row>
    <row r="757" spans="1:26" ht="16.5" customHeight="1">
      <c r="A757" s="180"/>
      <c r="B757" s="180"/>
      <c r="C757" s="181"/>
      <c r="D757" s="9"/>
      <c r="E757" s="9"/>
      <c r="F757" s="9"/>
      <c r="G757" s="9"/>
      <c r="H757" s="9"/>
      <c r="I757" s="9"/>
      <c r="J757" s="9"/>
      <c r="K757" s="9"/>
      <c r="L757" s="9"/>
      <c r="M757" s="9"/>
      <c r="N757" s="9"/>
      <c r="O757" s="9"/>
      <c r="P757" s="9"/>
      <c r="Q757" s="9"/>
      <c r="R757" s="9"/>
      <c r="S757" s="9"/>
      <c r="T757" s="9"/>
      <c r="U757" s="9"/>
      <c r="V757" s="9"/>
      <c r="W757" s="9"/>
      <c r="X757" s="9"/>
      <c r="Y757" s="9"/>
      <c r="Z757" s="9"/>
    </row>
    <row r="758" spans="1:26" ht="16.5" customHeight="1">
      <c r="A758" s="180"/>
      <c r="B758" s="180"/>
      <c r="C758" s="181"/>
      <c r="D758" s="9"/>
      <c r="E758" s="9"/>
      <c r="F758" s="9"/>
      <c r="G758" s="9"/>
      <c r="H758" s="9"/>
      <c r="I758" s="9"/>
      <c r="J758" s="9"/>
      <c r="K758" s="9"/>
      <c r="L758" s="9"/>
      <c r="M758" s="9"/>
      <c r="N758" s="9"/>
      <c r="O758" s="9"/>
      <c r="P758" s="9"/>
      <c r="Q758" s="9"/>
      <c r="R758" s="9"/>
      <c r="S758" s="9"/>
      <c r="T758" s="9"/>
      <c r="U758" s="9"/>
      <c r="V758" s="9"/>
      <c r="W758" s="9"/>
      <c r="X758" s="9"/>
      <c r="Y758" s="9"/>
      <c r="Z758" s="9"/>
    </row>
    <row r="759" spans="1:26" ht="16.5" customHeight="1">
      <c r="A759" s="180"/>
      <c r="B759" s="180"/>
      <c r="C759" s="181"/>
      <c r="D759" s="9"/>
      <c r="E759" s="9"/>
      <c r="F759" s="9"/>
      <c r="G759" s="9"/>
      <c r="H759" s="9"/>
      <c r="I759" s="9"/>
      <c r="J759" s="9"/>
      <c r="K759" s="9"/>
      <c r="L759" s="9"/>
      <c r="M759" s="9"/>
      <c r="N759" s="9"/>
      <c r="O759" s="9"/>
      <c r="P759" s="9"/>
      <c r="Q759" s="9"/>
      <c r="R759" s="9"/>
      <c r="S759" s="9"/>
      <c r="T759" s="9"/>
      <c r="U759" s="9"/>
      <c r="V759" s="9"/>
      <c r="W759" s="9"/>
      <c r="X759" s="9"/>
      <c r="Y759" s="9"/>
      <c r="Z759" s="9"/>
    </row>
    <row r="760" spans="1:26" ht="16.5" customHeight="1">
      <c r="A760" s="180"/>
      <c r="B760" s="180"/>
      <c r="C760" s="181"/>
      <c r="D760" s="9"/>
      <c r="E760" s="9"/>
      <c r="F760" s="9"/>
      <c r="G760" s="9"/>
      <c r="H760" s="9"/>
      <c r="I760" s="9"/>
      <c r="J760" s="9"/>
      <c r="K760" s="9"/>
      <c r="L760" s="9"/>
      <c r="M760" s="9"/>
      <c r="N760" s="9"/>
      <c r="O760" s="9"/>
      <c r="P760" s="9"/>
      <c r="Q760" s="9"/>
      <c r="R760" s="9"/>
      <c r="S760" s="9"/>
      <c r="T760" s="9"/>
      <c r="U760" s="9"/>
      <c r="V760" s="9"/>
      <c r="W760" s="9"/>
      <c r="X760" s="9"/>
      <c r="Y760" s="9"/>
      <c r="Z760" s="9"/>
    </row>
    <row r="761" spans="1:26" ht="16.5" customHeight="1">
      <c r="A761" s="180"/>
      <c r="B761" s="180"/>
      <c r="C761" s="181"/>
      <c r="D761" s="9"/>
      <c r="E761" s="9"/>
      <c r="F761" s="9"/>
      <c r="G761" s="9"/>
      <c r="H761" s="9"/>
      <c r="I761" s="9"/>
      <c r="J761" s="9"/>
      <c r="K761" s="9"/>
      <c r="L761" s="9"/>
      <c r="M761" s="9"/>
      <c r="N761" s="9"/>
      <c r="O761" s="9"/>
      <c r="P761" s="9"/>
      <c r="Q761" s="9"/>
      <c r="R761" s="9"/>
      <c r="S761" s="9"/>
      <c r="T761" s="9"/>
      <c r="U761" s="9"/>
      <c r="V761" s="9"/>
      <c r="W761" s="9"/>
      <c r="X761" s="9"/>
      <c r="Y761" s="9"/>
      <c r="Z761" s="9"/>
    </row>
    <row r="762" spans="1:26" ht="16.5" customHeight="1">
      <c r="A762" s="180"/>
      <c r="B762" s="180"/>
      <c r="C762" s="181"/>
      <c r="D762" s="9"/>
      <c r="E762" s="9"/>
      <c r="F762" s="9"/>
      <c r="G762" s="9"/>
      <c r="H762" s="9"/>
      <c r="I762" s="9"/>
      <c r="J762" s="9"/>
      <c r="K762" s="9"/>
      <c r="L762" s="9"/>
      <c r="M762" s="9"/>
      <c r="N762" s="9"/>
      <c r="O762" s="9"/>
      <c r="P762" s="9"/>
      <c r="Q762" s="9"/>
      <c r="R762" s="9"/>
      <c r="S762" s="9"/>
      <c r="T762" s="9"/>
      <c r="U762" s="9"/>
      <c r="V762" s="9"/>
      <c r="W762" s="9"/>
      <c r="X762" s="9"/>
      <c r="Y762" s="9"/>
      <c r="Z762" s="9"/>
    </row>
    <row r="763" spans="1:26" ht="16.5" customHeight="1">
      <c r="A763" s="180"/>
      <c r="B763" s="180"/>
      <c r="C763" s="181"/>
      <c r="D763" s="9"/>
      <c r="E763" s="9"/>
      <c r="F763" s="9"/>
      <c r="G763" s="9"/>
      <c r="H763" s="9"/>
      <c r="I763" s="9"/>
      <c r="J763" s="9"/>
      <c r="K763" s="9"/>
      <c r="L763" s="9"/>
      <c r="M763" s="9"/>
      <c r="N763" s="9"/>
      <c r="O763" s="9"/>
      <c r="P763" s="9"/>
      <c r="Q763" s="9"/>
      <c r="R763" s="9"/>
      <c r="S763" s="9"/>
      <c r="T763" s="9"/>
      <c r="U763" s="9"/>
      <c r="V763" s="9"/>
      <c r="W763" s="9"/>
      <c r="X763" s="9"/>
      <c r="Y763" s="9"/>
      <c r="Z763" s="9"/>
    </row>
    <row r="764" spans="1:26" ht="16.5" customHeight="1">
      <c r="A764" s="180"/>
      <c r="B764" s="180"/>
      <c r="C764" s="181"/>
      <c r="D764" s="9"/>
      <c r="E764" s="9"/>
      <c r="F764" s="9"/>
      <c r="G764" s="9"/>
      <c r="H764" s="9"/>
      <c r="I764" s="9"/>
      <c r="J764" s="9"/>
      <c r="K764" s="9"/>
      <c r="L764" s="9"/>
      <c r="M764" s="9"/>
      <c r="N764" s="9"/>
      <c r="O764" s="9"/>
      <c r="P764" s="9"/>
      <c r="Q764" s="9"/>
      <c r="R764" s="9"/>
      <c r="S764" s="9"/>
      <c r="T764" s="9"/>
      <c r="U764" s="9"/>
      <c r="V764" s="9"/>
      <c r="W764" s="9"/>
      <c r="X764" s="9"/>
      <c r="Y764" s="9"/>
      <c r="Z764" s="9"/>
    </row>
    <row r="765" spans="1:26" ht="16.5" customHeight="1">
      <c r="A765" s="180"/>
      <c r="B765" s="180"/>
      <c r="C765" s="181"/>
      <c r="D765" s="9"/>
      <c r="E765" s="9"/>
      <c r="F765" s="9"/>
      <c r="G765" s="9"/>
      <c r="H765" s="9"/>
      <c r="I765" s="9"/>
      <c r="J765" s="9"/>
      <c r="K765" s="9"/>
      <c r="L765" s="9"/>
      <c r="M765" s="9"/>
      <c r="N765" s="9"/>
      <c r="O765" s="9"/>
      <c r="P765" s="9"/>
      <c r="Q765" s="9"/>
      <c r="R765" s="9"/>
      <c r="S765" s="9"/>
      <c r="T765" s="9"/>
      <c r="U765" s="9"/>
      <c r="V765" s="9"/>
      <c r="W765" s="9"/>
      <c r="X765" s="9"/>
      <c r="Y765" s="9"/>
      <c r="Z765" s="9"/>
    </row>
    <row r="766" spans="1:26" ht="16.5" customHeight="1">
      <c r="A766" s="180"/>
      <c r="B766" s="180"/>
      <c r="C766" s="181"/>
      <c r="D766" s="9"/>
      <c r="E766" s="9"/>
      <c r="F766" s="9"/>
      <c r="G766" s="9"/>
      <c r="H766" s="9"/>
      <c r="I766" s="9"/>
      <c r="J766" s="9"/>
      <c r="K766" s="9"/>
      <c r="L766" s="9"/>
      <c r="M766" s="9"/>
      <c r="N766" s="9"/>
      <c r="O766" s="9"/>
      <c r="P766" s="9"/>
      <c r="Q766" s="9"/>
      <c r="R766" s="9"/>
      <c r="S766" s="9"/>
      <c r="T766" s="9"/>
      <c r="U766" s="9"/>
      <c r="V766" s="9"/>
      <c r="W766" s="9"/>
      <c r="X766" s="9"/>
      <c r="Y766" s="9"/>
      <c r="Z766" s="9"/>
    </row>
    <row r="767" spans="1:26" ht="16.5" customHeight="1">
      <c r="A767" s="180"/>
      <c r="B767" s="180"/>
      <c r="C767" s="181"/>
      <c r="D767" s="9"/>
      <c r="E767" s="9"/>
      <c r="F767" s="9"/>
      <c r="G767" s="9"/>
      <c r="H767" s="9"/>
      <c r="I767" s="9"/>
      <c r="J767" s="9"/>
      <c r="K767" s="9"/>
      <c r="L767" s="9"/>
      <c r="M767" s="9"/>
      <c r="N767" s="9"/>
      <c r="O767" s="9"/>
      <c r="P767" s="9"/>
      <c r="Q767" s="9"/>
      <c r="R767" s="9"/>
      <c r="S767" s="9"/>
      <c r="T767" s="9"/>
      <c r="U767" s="9"/>
      <c r="V767" s="9"/>
      <c r="W767" s="9"/>
      <c r="X767" s="9"/>
      <c r="Y767" s="9"/>
      <c r="Z767" s="9"/>
    </row>
    <row r="768" spans="1:26" ht="16.5" customHeight="1">
      <c r="A768" s="180"/>
      <c r="B768" s="180"/>
      <c r="C768" s="181"/>
      <c r="D768" s="9"/>
      <c r="E768" s="9"/>
      <c r="F768" s="9"/>
      <c r="G768" s="9"/>
      <c r="H768" s="9"/>
      <c r="I768" s="9"/>
      <c r="J768" s="9"/>
      <c r="K768" s="9"/>
      <c r="L768" s="9"/>
      <c r="M768" s="9"/>
      <c r="N768" s="9"/>
      <c r="O768" s="9"/>
      <c r="P768" s="9"/>
      <c r="Q768" s="9"/>
      <c r="R768" s="9"/>
      <c r="S768" s="9"/>
      <c r="T768" s="9"/>
      <c r="U768" s="9"/>
      <c r="V768" s="9"/>
      <c r="W768" s="9"/>
      <c r="X768" s="9"/>
      <c r="Y768" s="9"/>
      <c r="Z768" s="9"/>
    </row>
    <row r="769" spans="1:26" ht="16.5" customHeight="1">
      <c r="A769" s="180"/>
      <c r="B769" s="180"/>
      <c r="C769" s="181"/>
      <c r="D769" s="9"/>
      <c r="E769" s="9"/>
      <c r="F769" s="9"/>
      <c r="G769" s="9"/>
      <c r="H769" s="9"/>
      <c r="I769" s="9"/>
      <c r="J769" s="9"/>
      <c r="K769" s="9"/>
      <c r="L769" s="9"/>
      <c r="M769" s="9"/>
      <c r="N769" s="9"/>
      <c r="O769" s="9"/>
      <c r="P769" s="9"/>
      <c r="Q769" s="9"/>
      <c r="R769" s="9"/>
      <c r="S769" s="9"/>
      <c r="T769" s="9"/>
      <c r="U769" s="9"/>
      <c r="V769" s="9"/>
      <c r="W769" s="9"/>
      <c r="X769" s="9"/>
      <c r="Y769" s="9"/>
      <c r="Z769" s="9"/>
    </row>
    <row r="770" spans="1:26" ht="16.5" customHeight="1">
      <c r="A770" s="180"/>
      <c r="B770" s="180"/>
      <c r="C770" s="181"/>
      <c r="D770" s="9"/>
      <c r="E770" s="9"/>
      <c r="F770" s="9"/>
      <c r="G770" s="9"/>
      <c r="H770" s="9"/>
      <c r="I770" s="9"/>
      <c r="J770" s="9"/>
      <c r="K770" s="9"/>
      <c r="L770" s="9"/>
      <c r="M770" s="9"/>
      <c r="N770" s="9"/>
      <c r="O770" s="9"/>
      <c r="P770" s="9"/>
      <c r="Q770" s="9"/>
      <c r="R770" s="9"/>
      <c r="S770" s="9"/>
      <c r="T770" s="9"/>
      <c r="U770" s="9"/>
      <c r="V770" s="9"/>
      <c r="W770" s="9"/>
      <c r="X770" s="9"/>
      <c r="Y770" s="9"/>
      <c r="Z770" s="9"/>
    </row>
    <row r="771" spans="1:26" ht="16.5" customHeight="1">
      <c r="A771" s="180"/>
      <c r="B771" s="180"/>
      <c r="C771" s="181"/>
      <c r="D771" s="9"/>
      <c r="E771" s="9"/>
      <c r="F771" s="9"/>
      <c r="G771" s="9"/>
      <c r="H771" s="9"/>
      <c r="I771" s="9"/>
      <c r="J771" s="9"/>
      <c r="K771" s="9"/>
      <c r="L771" s="9"/>
      <c r="M771" s="9"/>
      <c r="N771" s="9"/>
      <c r="O771" s="9"/>
      <c r="P771" s="9"/>
      <c r="Q771" s="9"/>
      <c r="R771" s="9"/>
      <c r="S771" s="9"/>
      <c r="T771" s="9"/>
      <c r="U771" s="9"/>
      <c r="V771" s="9"/>
      <c r="W771" s="9"/>
      <c r="X771" s="9"/>
      <c r="Y771" s="9"/>
      <c r="Z771" s="9"/>
    </row>
    <row r="772" spans="1:26" ht="16.5" customHeight="1">
      <c r="A772" s="180"/>
      <c r="B772" s="180"/>
      <c r="C772" s="181"/>
      <c r="D772" s="9"/>
      <c r="E772" s="9"/>
      <c r="F772" s="9"/>
      <c r="G772" s="9"/>
      <c r="H772" s="9"/>
      <c r="I772" s="9"/>
      <c r="J772" s="9"/>
      <c r="K772" s="9"/>
      <c r="L772" s="9"/>
      <c r="M772" s="9"/>
      <c r="N772" s="9"/>
      <c r="O772" s="9"/>
      <c r="P772" s="9"/>
      <c r="Q772" s="9"/>
      <c r="R772" s="9"/>
      <c r="S772" s="9"/>
      <c r="T772" s="9"/>
      <c r="U772" s="9"/>
      <c r="V772" s="9"/>
      <c r="W772" s="9"/>
      <c r="X772" s="9"/>
      <c r="Y772" s="9"/>
      <c r="Z772" s="9"/>
    </row>
    <row r="773" spans="1:26" ht="16.5" customHeight="1">
      <c r="A773" s="180"/>
      <c r="B773" s="180"/>
      <c r="C773" s="181"/>
      <c r="D773" s="9"/>
      <c r="E773" s="9"/>
      <c r="F773" s="9"/>
      <c r="G773" s="9"/>
      <c r="H773" s="9"/>
      <c r="I773" s="9"/>
      <c r="J773" s="9"/>
      <c r="K773" s="9"/>
      <c r="L773" s="9"/>
      <c r="M773" s="9"/>
      <c r="N773" s="9"/>
      <c r="O773" s="9"/>
      <c r="P773" s="9"/>
      <c r="Q773" s="9"/>
      <c r="R773" s="9"/>
      <c r="S773" s="9"/>
      <c r="T773" s="9"/>
      <c r="U773" s="9"/>
      <c r="V773" s="9"/>
      <c r="W773" s="9"/>
      <c r="X773" s="9"/>
      <c r="Y773" s="9"/>
      <c r="Z773" s="9"/>
    </row>
    <row r="774" spans="1:26" ht="16.5" customHeight="1">
      <c r="A774" s="180"/>
      <c r="B774" s="180"/>
      <c r="C774" s="181"/>
      <c r="D774" s="9"/>
      <c r="E774" s="9"/>
      <c r="F774" s="9"/>
      <c r="G774" s="9"/>
      <c r="H774" s="9"/>
      <c r="I774" s="9"/>
      <c r="J774" s="9"/>
      <c r="K774" s="9"/>
      <c r="L774" s="9"/>
      <c r="M774" s="9"/>
      <c r="N774" s="9"/>
      <c r="O774" s="9"/>
      <c r="P774" s="9"/>
      <c r="Q774" s="9"/>
      <c r="R774" s="9"/>
      <c r="S774" s="9"/>
      <c r="T774" s="9"/>
      <c r="U774" s="9"/>
      <c r="V774" s="9"/>
      <c r="W774" s="9"/>
      <c r="X774" s="9"/>
      <c r="Y774" s="9"/>
      <c r="Z774" s="9"/>
    </row>
    <row r="775" spans="1:26" ht="16.5" customHeight="1">
      <c r="A775" s="180"/>
      <c r="B775" s="180"/>
      <c r="C775" s="181"/>
      <c r="D775" s="9"/>
      <c r="E775" s="9"/>
      <c r="F775" s="9"/>
      <c r="G775" s="9"/>
      <c r="H775" s="9"/>
      <c r="I775" s="9"/>
      <c r="J775" s="9"/>
      <c r="K775" s="9"/>
      <c r="L775" s="9"/>
      <c r="M775" s="9"/>
      <c r="N775" s="9"/>
      <c r="O775" s="9"/>
      <c r="P775" s="9"/>
      <c r="Q775" s="9"/>
      <c r="R775" s="9"/>
      <c r="S775" s="9"/>
      <c r="T775" s="9"/>
      <c r="U775" s="9"/>
      <c r="V775" s="9"/>
      <c r="W775" s="9"/>
      <c r="X775" s="9"/>
      <c r="Y775" s="9"/>
      <c r="Z775" s="9"/>
    </row>
    <row r="776" spans="1:26" ht="16.5" customHeight="1">
      <c r="A776" s="180"/>
      <c r="B776" s="180"/>
      <c r="C776" s="181"/>
      <c r="D776" s="9"/>
      <c r="E776" s="9"/>
      <c r="F776" s="9"/>
      <c r="G776" s="9"/>
      <c r="H776" s="9"/>
      <c r="I776" s="9"/>
      <c r="J776" s="9"/>
      <c r="K776" s="9"/>
      <c r="L776" s="9"/>
      <c r="M776" s="9"/>
      <c r="N776" s="9"/>
      <c r="O776" s="9"/>
      <c r="P776" s="9"/>
      <c r="Q776" s="9"/>
      <c r="R776" s="9"/>
      <c r="S776" s="9"/>
      <c r="T776" s="9"/>
      <c r="U776" s="9"/>
      <c r="V776" s="9"/>
      <c r="W776" s="9"/>
      <c r="X776" s="9"/>
      <c r="Y776" s="9"/>
      <c r="Z776" s="9"/>
    </row>
    <row r="777" spans="1:26" ht="16.5" customHeight="1">
      <c r="A777" s="180"/>
      <c r="B777" s="180"/>
      <c r="C777" s="181"/>
      <c r="D777" s="9"/>
      <c r="E777" s="9"/>
      <c r="F777" s="9"/>
      <c r="G777" s="9"/>
      <c r="H777" s="9"/>
      <c r="I777" s="9"/>
      <c r="J777" s="9"/>
      <c r="K777" s="9"/>
      <c r="L777" s="9"/>
      <c r="M777" s="9"/>
      <c r="N777" s="9"/>
      <c r="O777" s="9"/>
      <c r="P777" s="9"/>
      <c r="Q777" s="9"/>
      <c r="R777" s="9"/>
      <c r="S777" s="9"/>
      <c r="T777" s="9"/>
      <c r="U777" s="9"/>
      <c r="V777" s="9"/>
      <c r="W777" s="9"/>
      <c r="X777" s="9"/>
      <c r="Y777" s="9"/>
      <c r="Z777" s="9"/>
    </row>
    <row r="778" spans="1:26" ht="16.5" customHeight="1">
      <c r="A778" s="180"/>
      <c r="B778" s="180"/>
      <c r="C778" s="181"/>
      <c r="D778" s="9"/>
      <c r="E778" s="9"/>
      <c r="F778" s="9"/>
      <c r="G778" s="9"/>
      <c r="H778" s="9"/>
      <c r="I778" s="9"/>
      <c r="J778" s="9"/>
      <c r="K778" s="9"/>
      <c r="L778" s="9"/>
      <c r="M778" s="9"/>
      <c r="N778" s="9"/>
      <c r="O778" s="9"/>
      <c r="P778" s="9"/>
      <c r="Q778" s="9"/>
      <c r="R778" s="9"/>
      <c r="S778" s="9"/>
      <c r="T778" s="9"/>
      <c r="U778" s="9"/>
      <c r="V778" s="9"/>
      <c r="W778" s="9"/>
      <c r="X778" s="9"/>
      <c r="Y778" s="9"/>
      <c r="Z778" s="9"/>
    </row>
    <row r="779" spans="1:26" ht="16.5" customHeight="1">
      <c r="A779" s="180"/>
      <c r="B779" s="180"/>
      <c r="C779" s="181"/>
      <c r="D779" s="9"/>
      <c r="E779" s="9"/>
      <c r="F779" s="9"/>
      <c r="G779" s="9"/>
      <c r="H779" s="9"/>
      <c r="I779" s="9"/>
      <c r="J779" s="9"/>
      <c r="K779" s="9"/>
      <c r="L779" s="9"/>
      <c r="M779" s="9"/>
      <c r="N779" s="9"/>
      <c r="O779" s="9"/>
      <c r="P779" s="9"/>
      <c r="Q779" s="9"/>
      <c r="R779" s="9"/>
      <c r="S779" s="9"/>
      <c r="T779" s="9"/>
      <c r="U779" s="9"/>
      <c r="V779" s="9"/>
      <c r="W779" s="9"/>
      <c r="X779" s="9"/>
      <c r="Y779" s="9"/>
      <c r="Z779" s="9"/>
    </row>
    <row r="780" spans="1:26" ht="16.5" customHeight="1">
      <c r="A780" s="180"/>
      <c r="B780" s="180"/>
      <c r="C780" s="181"/>
      <c r="D780" s="9"/>
      <c r="E780" s="9"/>
      <c r="F780" s="9"/>
      <c r="G780" s="9"/>
      <c r="H780" s="9"/>
      <c r="I780" s="9"/>
      <c r="J780" s="9"/>
      <c r="K780" s="9"/>
      <c r="L780" s="9"/>
      <c r="M780" s="9"/>
      <c r="N780" s="9"/>
      <c r="O780" s="9"/>
      <c r="P780" s="9"/>
      <c r="Q780" s="9"/>
      <c r="R780" s="9"/>
      <c r="S780" s="9"/>
      <c r="T780" s="9"/>
      <c r="U780" s="9"/>
      <c r="V780" s="9"/>
      <c r="W780" s="9"/>
      <c r="X780" s="9"/>
      <c r="Y780" s="9"/>
      <c r="Z780" s="9"/>
    </row>
    <row r="781" spans="1:26" ht="16.5" customHeight="1">
      <c r="A781" s="180"/>
      <c r="B781" s="180"/>
      <c r="C781" s="181"/>
      <c r="D781" s="9"/>
      <c r="E781" s="9"/>
      <c r="F781" s="9"/>
      <c r="G781" s="9"/>
      <c r="H781" s="9"/>
      <c r="I781" s="9"/>
      <c r="J781" s="9"/>
      <c r="K781" s="9"/>
      <c r="L781" s="9"/>
      <c r="M781" s="9"/>
      <c r="N781" s="9"/>
      <c r="O781" s="9"/>
      <c r="P781" s="9"/>
      <c r="Q781" s="9"/>
      <c r="R781" s="9"/>
      <c r="S781" s="9"/>
      <c r="T781" s="9"/>
      <c r="U781" s="9"/>
      <c r="V781" s="9"/>
      <c r="W781" s="9"/>
      <c r="X781" s="9"/>
      <c r="Y781" s="9"/>
      <c r="Z781" s="9"/>
    </row>
    <row r="782" spans="1:26" ht="16.5" customHeight="1">
      <c r="A782" s="180"/>
      <c r="B782" s="180"/>
      <c r="C782" s="181"/>
      <c r="D782" s="9"/>
      <c r="E782" s="9"/>
      <c r="F782" s="9"/>
      <c r="G782" s="9"/>
      <c r="H782" s="9"/>
      <c r="I782" s="9"/>
      <c r="J782" s="9"/>
      <c r="K782" s="9"/>
      <c r="L782" s="9"/>
      <c r="M782" s="9"/>
      <c r="N782" s="9"/>
      <c r="O782" s="9"/>
      <c r="P782" s="9"/>
      <c r="Q782" s="9"/>
      <c r="R782" s="9"/>
      <c r="S782" s="9"/>
      <c r="T782" s="9"/>
      <c r="U782" s="9"/>
      <c r="V782" s="9"/>
      <c r="W782" s="9"/>
      <c r="X782" s="9"/>
      <c r="Y782" s="9"/>
      <c r="Z782" s="9"/>
    </row>
    <row r="783" spans="1:26" ht="16.5" customHeight="1">
      <c r="A783" s="180"/>
      <c r="B783" s="180"/>
      <c r="C783" s="181"/>
      <c r="D783" s="9"/>
      <c r="E783" s="9"/>
      <c r="F783" s="9"/>
      <c r="G783" s="9"/>
      <c r="H783" s="9"/>
      <c r="I783" s="9"/>
      <c r="J783" s="9"/>
      <c r="K783" s="9"/>
      <c r="L783" s="9"/>
      <c r="M783" s="9"/>
      <c r="N783" s="9"/>
      <c r="O783" s="9"/>
      <c r="P783" s="9"/>
      <c r="Q783" s="9"/>
      <c r="R783" s="9"/>
      <c r="S783" s="9"/>
      <c r="T783" s="9"/>
      <c r="U783" s="9"/>
      <c r="V783" s="9"/>
      <c r="W783" s="9"/>
      <c r="X783" s="9"/>
      <c r="Y783" s="9"/>
      <c r="Z783" s="9"/>
    </row>
    <row r="784" spans="1:26" ht="16.5" customHeight="1">
      <c r="A784" s="180"/>
      <c r="B784" s="180"/>
      <c r="C784" s="181"/>
      <c r="D784" s="9"/>
      <c r="E784" s="9"/>
      <c r="F784" s="9"/>
      <c r="G784" s="9"/>
      <c r="H784" s="9"/>
      <c r="I784" s="9"/>
      <c r="J784" s="9"/>
      <c r="K784" s="9"/>
      <c r="L784" s="9"/>
      <c r="M784" s="9"/>
      <c r="N784" s="9"/>
      <c r="O784" s="9"/>
      <c r="P784" s="9"/>
      <c r="Q784" s="9"/>
      <c r="R784" s="9"/>
      <c r="S784" s="9"/>
      <c r="T784" s="9"/>
      <c r="U784" s="9"/>
      <c r="V784" s="9"/>
      <c r="W784" s="9"/>
      <c r="X784" s="9"/>
      <c r="Y784" s="9"/>
      <c r="Z784" s="9"/>
    </row>
    <row r="785" spans="1:26" ht="16.5" customHeight="1">
      <c r="A785" s="180"/>
      <c r="B785" s="180"/>
      <c r="C785" s="181"/>
      <c r="D785" s="9"/>
      <c r="E785" s="9"/>
      <c r="F785" s="9"/>
      <c r="G785" s="9"/>
      <c r="H785" s="9"/>
      <c r="I785" s="9"/>
      <c r="J785" s="9"/>
      <c r="K785" s="9"/>
      <c r="L785" s="9"/>
      <c r="M785" s="9"/>
      <c r="N785" s="9"/>
      <c r="O785" s="9"/>
      <c r="P785" s="9"/>
      <c r="Q785" s="9"/>
      <c r="R785" s="9"/>
      <c r="S785" s="9"/>
      <c r="T785" s="9"/>
      <c r="U785" s="9"/>
      <c r="V785" s="9"/>
      <c r="W785" s="9"/>
      <c r="X785" s="9"/>
      <c r="Y785" s="9"/>
      <c r="Z785" s="9"/>
    </row>
    <row r="786" spans="1:26" ht="16.5" customHeight="1">
      <c r="A786" s="180"/>
      <c r="B786" s="180"/>
      <c r="C786" s="181"/>
      <c r="D786" s="9"/>
      <c r="E786" s="9"/>
      <c r="F786" s="9"/>
      <c r="G786" s="9"/>
      <c r="H786" s="9"/>
      <c r="I786" s="9"/>
      <c r="J786" s="9"/>
      <c r="K786" s="9"/>
      <c r="L786" s="9"/>
      <c r="M786" s="9"/>
      <c r="N786" s="9"/>
      <c r="O786" s="9"/>
      <c r="P786" s="9"/>
      <c r="Q786" s="9"/>
      <c r="R786" s="9"/>
      <c r="S786" s="9"/>
      <c r="T786" s="9"/>
      <c r="U786" s="9"/>
      <c r="V786" s="9"/>
      <c r="W786" s="9"/>
      <c r="X786" s="9"/>
      <c r="Y786" s="9"/>
      <c r="Z786" s="9"/>
    </row>
    <row r="787" spans="1:26" ht="16.5" customHeight="1">
      <c r="A787" s="180"/>
      <c r="B787" s="180"/>
      <c r="C787" s="181"/>
      <c r="D787" s="9"/>
      <c r="E787" s="9"/>
      <c r="F787" s="9"/>
      <c r="G787" s="9"/>
      <c r="H787" s="9"/>
      <c r="I787" s="9"/>
      <c r="J787" s="9"/>
      <c r="K787" s="9"/>
      <c r="L787" s="9"/>
      <c r="M787" s="9"/>
      <c r="N787" s="9"/>
      <c r="O787" s="9"/>
      <c r="P787" s="9"/>
      <c r="Q787" s="9"/>
      <c r="R787" s="9"/>
      <c r="S787" s="9"/>
      <c r="T787" s="9"/>
      <c r="U787" s="9"/>
      <c r="V787" s="9"/>
      <c r="W787" s="9"/>
      <c r="X787" s="9"/>
      <c r="Y787" s="9"/>
      <c r="Z787" s="9"/>
    </row>
    <row r="788" spans="1:26" ht="16.5" customHeight="1">
      <c r="A788" s="180"/>
      <c r="B788" s="180"/>
      <c r="C788" s="181"/>
      <c r="D788" s="9"/>
      <c r="E788" s="9"/>
      <c r="F788" s="9"/>
      <c r="G788" s="9"/>
      <c r="H788" s="9"/>
      <c r="I788" s="9"/>
      <c r="J788" s="9"/>
      <c r="K788" s="9"/>
      <c r="L788" s="9"/>
      <c r="M788" s="9"/>
      <c r="N788" s="9"/>
      <c r="O788" s="9"/>
      <c r="P788" s="9"/>
      <c r="Q788" s="9"/>
      <c r="R788" s="9"/>
      <c r="S788" s="9"/>
      <c r="T788" s="9"/>
      <c r="U788" s="9"/>
      <c r="V788" s="9"/>
      <c r="W788" s="9"/>
      <c r="X788" s="9"/>
      <c r="Y788" s="9"/>
      <c r="Z788" s="9"/>
    </row>
    <row r="789" spans="1:26" ht="16.5" customHeight="1">
      <c r="A789" s="180"/>
      <c r="B789" s="180"/>
      <c r="C789" s="181"/>
      <c r="D789" s="9"/>
      <c r="E789" s="9"/>
      <c r="F789" s="9"/>
      <c r="G789" s="9"/>
      <c r="H789" s="9"/>
      <c r="I789" s="9"/>
      <c r="J789" s="9"/>
      <c r="K789" s="9"/>
      <c r="L789" s="9"/>
      <c r="M789" s="9"/>
      <c r="N789" s="9"/>
      <c r="O789" s="9"/>
      <c r="P789" s="9"/>
      <c r="Q789" s="9"/>
      <c r="R789" s="9"/>
      <c r="S789" s="9"/>
      <c r="T789" s="9"/>
      <c r="U789" s="9"/>
      <c r="V789" s="9"/>
      <c r="W789" s="9"/>
      <c r="X789" s="9"/>
      <c r="Y789" s="9"/>
      <c r="Z789" s="9"/>
    </row>
    <row r="790" spans="1:26" ht="16.5" customHeight="1">
      <c r="A790" s="180"/>
      <c r="B790" s="180"/>
      <c r="C790" s="181"/>
      <c r="D790" s="9"/>
      <c r="E790" s="9"/>
      <c r="F790" s="9"/>
      <c r="G790" s="9"/>
      <c r="H790" s="9"/>
      <c r="I790" s="9"/>
      <c r="J790" s="9"/>
      <c r="K790" s="9"/>
      <c r="L790" s="9"/>
      <c r="M790" s="9"/>
      <c r="N790" s="9"/>
      <c r="O790" s="9"/>
      <c r="P790" s="9"/>
      <c r="Q790" s="9"/>
      <c r="R790" s="9"/>
      <c r="S790" s="9"/>
      <c r="T790" s="9"/>
      <c r="U790" s="9"/>
      <c r="V790" s="9"/>
      <c r="W790" s="9"/>
      <c r="X790" s="9"/>
      <c r="Y790" s="9"/>
      <c r="Z790" s="9"/>
    </row>
    <row r="791" spans="1:26" ht="16.5" customHeight="1">
      <c r="A791" s="180"/>
      <c r="B791" s="180"/>
      <c r="C791" s="181"/>
      <c r="D791" s="9"/>
      <c r="E791" s="9"/>
      <c r="F791" s="9"/>
      <c r="G791" s="9"/>
      <c r="H791" s="9"/>
      <c r="I791" s="9"/>
      <c r="J791" s="9"/>
      <c r="K791" s="9"/>
      <c r="L791" s="9"/>
      <c r="M791" s="9"/>
      <c r="N791" s="9"/>
      <c r="O791" s="9"/>
      <c r="P791" s="9"/>
      <c r="Q791" s="9"/>
      <c r="R791" s="9"/>
      <c r="S791" s="9"/>
      <c r="T791" s="9"/>
      <c r="U791" s="9"/>
      <c r="V791" s="9"/>
      <c r="W791" s="9"/>
      <c r="X791" s="9"/>
      <c r="Y791" s="9"/>
      <c r="Z791" s="9"/>
    </row>
    <row r="792" spans="1:26" ht="16.5" customHeight="1">
      <c r="A792" s="180"/>
      <c r="B792" s="180"/>
      <c r="C792" s="181"/>
      <c r="D792" s="9"/>
      <c r="E792" s="9"/>
      <c r="F792" s="9"/>
      <c r="G792" s="9"/>
      <c r="H792" s="9"/>
      <c r="I792" s="9"/>
      <c r="J792" s="9"/>
      <c r="K792" s="9"/>
      <c r="L792" s="9"/>
      <c r="M792" s="9"/>
      <c r="N792" s="9"/>
      <c r="O792" s="9"/>
      <c r="P792" s="9"/>
      <c r="Q792" s="9"/>
      <c r="R792" s="9"/>
      <c r="S792" s="9"/>
      <c r="T792" s="9"/>
      <c r="U792" s="9"/>
      <c r="V792" s="9"/>
      <c r="W792" s="9"/>
      <c r="X792" s="9"/>
      <c r="Y792" s="9"/>
      <c r="Z792" s="9"/>
    </row>
    <row r="793" spans="1:26" ht="16.5" customHeight="1">
      <c r="A793" s="180"/>
      <c r="B793" s="180"/>
      <c r="C793" s="181"/>
      <c r="D793" s="9"/>
      <c r="E793" s="9"/>
      <c r="F793" s="9"/>
      <c r="G793" s="9"/>
      <c r="H793" s="9"/>
      <c r="I793" s="9"/>
      <c r="J793" s="9"/>
      <c r="K793" s="9"/>
      <c r="L793" s="9"/>
      <c r="M793" s="9"/>
      <c r="N793" s="9"/>
      <c r="O793" s="9"/>
      <c r="P793" s="9"/>
      <c r="Q793" s="9"/>
      <c r="R793" s="9"/>
      <c r="S793" s="9"/>
      <c r="T793" s="9"/>
      <c r="U793" s="9"/>
      <c r="V793" s="9"/>
      <c r="W793" s="9"/>
      <c r="X793" s="9"/>
      <c r="Y793" s="9"/>
      <c r="Z793" s="9"/>
    </row>
    <row r="794" spans="1:26" ht="16.5" customHeight="1">
      <c r="A794" s="180"/>
      <c r="B794" s="180"/>
      <c r="C794" s="181"/>
      <c r="D794" s="9"/>
      <c r="E794" s="9"/>
      <c r="F794" s="9"/>
      <c r="G794" s="9"/>
      <c r="H794" s="9"/>
      <c r="I794" s="9"/>
      <c r="J794" s="9"/>
      <c r="K794" s="9"/>
      <c r="L794" s="9"/>
      <c r="M794" s="9"/>
      <c r="N794" s="9"/>
      <c r="O794" s="9"/>
      <c r="P794" s="9"/>
      <c r="Q794" s="9"/>
      <c r="R794" s="9"/>
      <c r="S794" s="9"/>
      <c r="T794" s="9"/>
      <c r="U794" s="9"/>
      <c r="V794" s="9"/>
      <c r="W794" s="9"/>
      <c r="X794" s="9"/>
      <c r="Y794" s="9"/>
      <c r="Z794" s="9"/>
    </row>
    <row r="795" spans="1:26" ht="16.5" customHeight="1">
      <c r="A795" s="180"/>
      <c r="B795" s="180"/>
      <c r="C795" s="181"/>
      <c r="D795" s="9"/>
      <c r="E795" s="9"/>
      <c r="F795" s="9"/>
      <c r="G795" s="9"/>
      <c r="H795" s="9"/>
      <c r="I795" s="9"/>
      <c r="J795" s="9"/>
      <c r="K795" s="9"/>
      <c r="L795" s="9"/>
      <c r="M795" s="9"/>
      <c r="N795" s="9"/>
      <c r="O795" s="9"/>
      <c r="P795" s="9"/>
      <c r="Q795" s="9"/>
      <c r="R795" s="9"/>
      <c r="S795" s="9"/>
      <c r="T795" s="9"/>
      <c r="U795" s="9"/>
      <c r="V795" s="9"/>
      <c r="W795" s="9"/>
      <c r="X795" s="9"/>
      <c r="Y795" s="9"/>
      <c r="Z795" s="9"/>
    </row>
    <row r="796" spans="1:26" ht="16.5" customHeight="1">
      <c r="A796" s="180"/>
      <c r="B796" s="180"/>
      <c r="C796" s="181"/>
      <c r="D796" s="9"/>
      <c r="E796" s="9"/>
      <c r="F796" s="9"/>
      <c r="G796" s="9"/>
      <c r="H796" s="9"/>
      <c r="I796" s="9"/>
      <c r="J796" s="9"/>
      <c r="K796" s="9"/>
      <c r="L796" s="9"/>
      <c r="M796" s="9"/>
      <c r="N796" s="9"/>
      <c r="O796" s="9"/>
      <c r="P796" s="9"/>
      <c r="Q796" s="9"/>
      <c r="R796" s="9"/>
      <c r="S796" s="9"/>
      <c r="T796" s="9"/>
      <c r="U796" s="9"/>
      <c r="V796" s="9"/>
      <c r="W796" s="9"/>
      <c r="X796" s="9"/>
      <c r="Y796" s="9"/>
      <c r="Z796" s="9"/>
    </row>
    <row r="797" spans="1:26" ht="16.5" customHeight="1">
      <c r="A797" s="180"/>
      <c r="B797" s="180"/>
      <c r="C797" s="181"/>
      <c r="D797" s="9"/>
      <c r="E797" s="9"/>
      <c r="F797" s="9"/>
      <c r="G797" s="9"/>
      <c r="H797" s="9"/>
      <c r="I797" s="9"/>
      <c r="J797" s="9"/>
      <c r="K797" s="9"/>
      <c r="L797" s="9"/>
      <c r="M797" s="9"/>
      <c r="N797" s="9"/>
      <c r="O797" s="9"/>
      <c r="P797" s="9"/>
      <c r="Q797" s="9"/>
      <c r="R797" s="9"/>
      <c r="S797" s="9"/>
      <c r="T797" s="9"/>
      <c r="U797" s="9"/>
      <c r="V797" s="9"/>
      <c r="W797" s="9"/>
      <c r="X797" s="9"/>
      <c r="Y797" s="9"/>
      <c r="Z797" s="9"/>
    </row>
    <row r="798" spans="1:26" ht="16.5" customHeight="1">
      <c r="A798" s="180"/>
      <c r="B798" s="180"/>
      <c r="C798" s="181"/>
      <c r="D798" s="9"/>
      <c r="E798" s="9"/>
      <c r="F798" s="9"/>
      <c r="G798" s="9"/>
      <c r="H798" s="9"/>
      <c r="I798" s="9"/>
      <c r="J798" s="9"/>
      <c r="K798" s="9"/>
      <c r="L798" s="9"/>
      <c r="M798" s="9"/>
      <c r="N798" s="9"/>
      <c r="O798" s="9"/>
      <c r="P798" s="9"/>
      <c r="Q798" s="9"/>
      <c r="R798" s="9"/>
      <c r="S798" s="9"/>
      <c r="T798" s="9"/>
      <c r="U798" s="9"/>
      <c r="V798" s="9"/>
      <c r="W798" s="9"/>
      <c r="X798" s="9"/>
      <c r="Y798" s="9"/>
      <c r="Z798" s="9"/>
    </row>
    <row r="799" spans="1:26" ht="16.5" customHeight="1">
      <c r="A799" s="180"/>
      <c r="B799" s="180"/>
      <c r="C799" s="181"/>
      <c r="D799" s="9"/>
      <c r="E799" s="9"/>
      <c r="F799" s="9"/>
      <c r="G799" s="9"/>
      <c r="H799" s="9"/>
      <c r="I799" s="9"/>
      <c r="J799" s="9"/>
      <c r="K799" s="9"/>
      <c r="L799" s="9"/>
      <c r="M799" s="9"/>
      <c r="N799" s="9"/>
      <c r="O799" s="9"/>
      <c r="P799" s="9"/>
      <c r="Q799" s="9"/>
      <c r="R799" s="9"/>
      <c r="S799" s="9"/>
      <c r="T799" s="9"/>
      <c r="U799" s="9"/>
      <c r="V799" s="9"/>
      <c r="W799" s="9"/>
      <c r="X799" s="9"/>
      <c r="Y799" s="9"/>
      <c r="Z799" s="9"/>
    </row>
    <row r="800" spans="1:26" ht="16.5" customHeight="1">
      <c r="A800" s="180"/>
      <c r="B800" s="180"/>
      <c r="C800" s="181"/>
      <c r="D800" s="9"/>
      <c r="E800" s="9"/>
      <c r="F800" s="9"/>
      <c r="G800" s="9"/>
      <c r="H800" s="9"/>
      <c r="I800" s="9"/>
      <c r="J800" s="9"/>
      <c r="K800" s="9"/>
      <c r="L800" s="9"/>
      <c r="M800" s="9"/>
      <c r="N800" s="9"/>
      <c r="O800" s="9"/>
      <c r="P800" s="9"/>
      <c r="Q800" s="9"/>
      <c r="R800" s="9"/>
      <c r="S800" s="9"/>
      <c r="T800" s="9"/>
      <c r="U800" s="9"/>
      <c r="V800" s="9"/>
      <c r="W800" s="9"/>
      <c r="X800" s="9"/>
      <c r="Y800" s="9"/>
      <c r="Z800" s="9"/>
    </row>
    <row r="801" spans="1:26" ht="16.5" customHeight="1">
      <c r="A801" s="180"/>
      <c r="B801" s="180"/>
      <c r="C801" s="181"/>
      <c r="D801" s="9"/>
      <c r="E801" s="9"/>
      <c r="F801" s="9"/>
      <c r="G801" s="9"/>
      <c r="H801" s="9"/>
      <c r="I801" s="9"/>
      <c r="J801" s="9"/>
      <c r="K801" s="9"/>
      <c r="L801" s="9"/>
      <c r="M801" s="9"/>
      <c r="N801" s="9"/>
      <c r="O801" s="9"/>
      <c r="P801" s="9"/>
      <c r="Q801" s="9"/>
      <c r="R801" s="9"/>
      <c r="S801" s="9"/>
      <c r="T801" s="9"/>
      <c r="U801" s="9"/>
      <c r="V801" s="9"/>
      <c r="W801" s="9"/>
      <c r="X801" s="9"/>
      <c r="Y801" s="9"/>
      <c r="Z801" s="9"/>
    </row>
    <row r="802" spans="1:26" ht="16.5" customHeight="1">
      <c r="A802" s="180"/>
      <c r="B802" s="180"/>
      <c r="C802" s="181"/>
      <c r="D802" s="9"/>
      <c r="E802" s="9"/>
      <c r="F802" s="9"/>
      <c r="G802" s="9"/>
      <c r="H802" s="9"/>
      <c r="I802" s="9"/>
      <c r="J802" s="9"/>
      <c r="K802" s="9"/>
      <c r="L802" s="9"/>
      <c r="M802" s="9"/>
      <c r="N802" s="9"/>
      <c r="O802" s="9"/>
      <c r="P802" s="9"/>
      <c r="Q802" s="9"/>
      <c r="R802" s="9"/>
      <c r="S802" s="9"/>
      <c r="T802" s="9"/>
      <c r="U802" s="9"/>
      <c r="V802" s="9"/>
      <c r="W802" s="9"/>
      <c r="X802" s="9"/>
      <c r="Y802" s="9"/>
      <c r="Z802" s="9"/>
    </row>
    <row r="803" spans="1:26" ht="16.5" customHeight="1">
      <c r="A803" s="180"/>
      <c r="B803" s="180"/>
      <c r="C803" s="181"/>
      <c r="D803" s="9"/>
      <c r="E803" s="9"/>
      <c r="F803" s="9"/>
      <c r="G803" s="9"/>
      <c r="H803" s="9"/>
      <c r="I803" s="9"/>
      <c r="J803" s="9"/>
      <c r="K803" s="9"/>
      <c r="L803" s="9"/>
      <c r="M803" s="9"/>
      <c r="N803" s="9"/>
      <c r="O803" s="9"/>
      <c r="P803" s="9"/>
      <c r="Q803" s="9"/>
      <c r="R803" s="9"/>
      <c r="S803" s="9"/>
      <c r="T803" s="9"/>
      <c r="U803" s="9"/>
      <c r="V803" s="9"/>
      <c r="W803" s="9"/>
      <c r="X803" s="9"/>
      <c r="Y803" s="9"/>
      <c r="Z803" s="9"/>
    </row>
    <row r="804" spans="1:26" ht="16.5" customHeight="1">
      <c r="A804" s="180"/>
      <c r="B804" s="180"/>
      <c r="C804" s="181"/>
      <c r="D804" s="9"/>
      <c r="E804" s="9"/>
      <c r="F804" s="9"/>
      <c r="G804" s="9"/>
      <c r="H804" s="9"/>
      <c r="I804" s="9"/>
      <c r="J804" s="9"/>
      <c r="K804" s="9"/>
      <c r="L804" s="9"/>
      <c r="M804" s="9"/>
      <c r="N804" s="9"/>
      <c r="O804" s="9"/>
      <c r="P804" s="9"/>
      <c r="Q804" s="9"/>
      <c r="R804" s="9"/>
      <c r="S804" s="9"/>
      <c r="T804" s="9"/>
      <c r="U804" s="9"/>
      <c r="V804" s="9"/>
      <c r="W804" s="9"/>
      <c r="X804" s="9"/>
      <c r="Y804" s="9"/>
      <c r="Z804" s="9"/>
    </row>
    <row r="805" spans="1:26" ht="16.5" customHeight="1">
      <c r="A805" s="180"/>
      <c r="B805" s="180"/>
      <c r="C805" s="181"/>
      <c r="D805" s="9"/>
      <c r="E805" s="9"/>
      <c r="F805" s="9"/>
      <c r="G805" s="9"/>
      <c r="H805" s="9"/>
      <c r="I805" s="9"/>
      <c r="J805" s="9"/>
      <c r="K805" s="9"/>
      <c r="L805" s="9"/>
      <c r="M805" s="9"/>
      <c r="N805" s="9"/>
      <c r="O805" s="9"/>
      <c r="P805" s="9"/>
      <c r="Q805" s="9"/>
      <c r="R805" s="9"/>
      <c r="S805" s="9"/>
      <c r="T805" s="9"/>
      <c r="U805" s="9"/>
      <c r="V805" s="9"/>
      <c r="W805" s="9"/>
      <c r="X805" s="9"/>
      <c r="Y805" s="9"/>
      <c r="Z805" s="9"/>
    </row>
    <row r="806" spans="1:26" ht="16.5" customHeight="1">
      <c r="A806" s="180"/>
      <c r="B806" s="180"/>
      <c r="C806" s="181"/>
      <c r="D806" s="9"/>
      <c r="E806" s="9"/>
      <c r="F806" s="9"/>
      <c r="G806" s="9"/>
      <c r="H806" s="9"/>
      <c r="I806" s="9"/>
      <c r="J806" s="9"/>
      <c r="K806" s="9"/>
      <c r="L806" s="9"/>
      <c r="M806" s="9"/>
      <c r="N806" s="9"/>
      <c r="O806" s="9"/>
      <c r="P806" s="9"/>
      <c r="Q806" s="9"/>
      <c r="R806" s="9"/>
      <c r="S806" s="9"/>
      <c r="T806" s="9"/>
      <c r="U806" s="9"/>
      <c r="V806" s="9"/>
      <c r="W806" s="9"/>
      <c r="X806" s="9"/>
      <c r="Y806" s="9"/>
      <c r="Z806" s="9"/>
    </row>
    <row r="807" spans="1:26" ht="16.5" customHeight="1">
      <c r="A807" s="180"/>
      <c r="B807" s="180"/>
      <c r="C807" s="181"/>
      <c r="D807" s="9"/>
      <c r="E807" s="9"/>
      <c r="F807" s="9"/>
      <c r="G807" s="9"/>
      <c r="H807" s="9"/>
      <c r="I807" s="9"/>
      <c r="J807" s="9"/>
      <c r="K807" s="9"/>
      <c r="L807" s="9"/>
      <c r="M807" s="9"/>
      <c r="N807" s="9"/>
      <c r="O807" s="9"/>
      <c r="P807" s="9"/>
      <c r="Q807" s="9"/>
      <c r="R807" s="9"/>
      <c r="S807" s="9"/>
      <c r="T807" s="9"/>
      <c r="U807" s="9"/>
      <c r="V807" s="9"/>
      <c r="W807" s="9"/>
      <c r="X807" s="9"/>
      <c r="Y807" s="9"/>
      <c r="Z807" s="9"/>
    </row>
    <row r="808" spans="1:26" ht="16.5" customHeight="1">
      <c r="A808" s="180"/>
      <c r="B808" s="180"/>
      <c r="C808" s="181"/>
      <c r="D808" s="9"/>
      <c r="E808" s="9"/>
      <c r="F808" s="9"/>
      <c r="G808" s="9"/>
      <c r="H808" s="9"/>
      <c r="I808" s="9"/>
      <c r="J808" s="9"/>
      <c r="K808" s="9"/>
      <c r="L808" s="9"/>
      <c r="M808" s="9"/>
      <c r="N808" s="9"/>
      <c r="O808" s="9"/>
      <c r="P808" s="9"/>
      <c r="Q808" s="9"/>
      <c r="R808" s="9"/>
      <c r="S808" s="9"/>
      <c r="T808" s="9"/>
      <c r="U808" s="9"/>
      <c r="V808" s="9"/>
      <c r="W808" s="9"/>
      <c r="X808" s="9"/>
      <c r="Y808" s="9"/>
      <c r="Z808" s="9"/>
    </row>
    <row r="809" spans="1:26" ht="16.5" customHeight="1">
      <c r="A809" s="180"/>
      <c r="B809" s="180"/>
      <c r="C809" s="181"/>
      <c r="D809" s="9"/>
      <c r="E809" s="9"/>
      <c r="F809" s="9"/>
      <c r="G809" s="9"/>
      <c r="H809" s="9"/>
      <c r="I809" s="9"/>
      <c r="J809" s="9"/>
      <c r="K809" s="9"/>
      <c r="L809" s="9"/>
      <c r="M809" s="9"/>
      <c r="N809" s="9"/>
      <c r="O809" s="9"/>
      <c r="P809" s="9"/>
      <c r="Q809" s="9"/>
      <c r="R809" s="9"/>
      <c r="S809" s="9"/>
      <c r="T809" s="9"/>
      <c r="U809" s="9"/>
      <c r="V809" s="9"/>
      <c r="W809" s="9"/>
      <c r="X809" s="9"/>
      <c r="Y809" s="9"/>
      <c r="Z809" s="9"/>
    </row>
    <row r="810" spans="1:26" ht="16.5" customHeight="1">
      <c r="A810" s="180"/>
      <c r="B810" s="180"/>
      <c r="C810" s="181"/>
      <c r="D810" s="9"/>
      <c r="E810" s="9"/>
      <c r="F810" s="9"/>
      <c r="G810" s="9"/>
      <c r="H810" s="9"/>
      <c r="I810" s="9"/>
      <c r="J810" s="9"/>
      <c r="K810" s="9"/>
      <c r="L810" s="9"/>
      <c r="M810" s="9"/>
      <c r="N810" s="9"/>
      <c r="O810" s="9"/>
      <c r="P810" s="9"/>
      <c r="Q810" s="9"/>
      <c r="R810" s="9"/>
      <c r="S810" s="9"/>
      <c r="T810" s="9"/>
      <c r="U810" s="9"/>
      <c r="V810" s="9"/>
      <c r="W810" s="9"/>
      <c r="X810" s="9"/>
      <c r="Y810" s="9"/>
      <c r="Z810" s="9"/>
    </row>
    <row r="811" spans="1:26" ht="16.5" customHeight="1">
      <c r="A811" s="180"/>
      <c r="B811" s="180"/>
      <c r="C811" s="181"/>
      <c r="D811" s="9"/>
      <c r="E811" s="9"/>
      <c r="F811" s="9"/>
      <c r="G811" s="9"/>
      <c r="H811" s="9"/>
      <c r="I811" s="9"/>
      <c r="J811" s="9"/>
      <c r="K811" s="9"/>
      <c r="L811" s="9"/>
      <c r="M811" s="9"/>
      <c r="N811" s="9"/>
      <c r="O811" s="9"/>
      <c r="P811" s="9"/>
      <c r="Q811" s="9"/>
      <c r="R811" s="9"/>
      <c r="S811" s="9"/>
      <c r="T811" s="9"/>
      <c r="U811" s="9"/>
      <c r="V811" s="9"/>
      <c r="W811" s="9"/>
      <c r="X811" s="9"/>
      <c r="Y811" s="9"/>
      <c r="Z811" s="9"/>
    </row>
    <row r="812" spans="1:26" ht="16.5" customHeight="1">
      <c r="A812" s="180"/>
      <c r="B812" s="180"/>
      <c r="C812" s="181"/>
      <c r="D812" s="9"/>
      <c r="E812" s="9"/>
      <c r="F812" s="9"/>
      <c r="G812" s="9"/>
      <c r="H812" s="9"/>
      <c r="I812" s="9"/>
      <c r="J812" s="9"/>
      <c r="K812" s="9"/>
      <c r="L812" s="9"/>
      <c r="M812" s="9"/>
      <c r="N812" s="9"/>
      <c r="O812" s="9"/>
      <c r="P812" s="9"/>
      <c r="Q812" s="9"/>
      <c r="R812" s="9"/>
      <c r="S812" s="9"/>
      <c r="T812" s="9"/>
      <c r="U812" s="9"/>
      <c r="V812" s="9"/>
      <c r="W812" s="9"/>
      <c r="X812" s="9"/>
      <c r="Y812" s="9"/>
      <c r="Z812" s="9"/>
    </row>
    <row r="813" spans="1:26" ht="16.5" customHeight="1">
      <c r="A813" s="180"/>
      <c r="B813" s="180"/>
      <c r="C813" s="181"/>
      <c r="D813" s="9"/>
      <c r="E813" s="9"/>
      <c r="F813" s="9"/>
      <c r="G813" s="9"/>
      <c r="H813" s="9"/>
      <c r="I813" s="9"/>
      <c r="J813" s="9"/>
      <c r="K813" s="9"/>
      <c r="L813" s="9"/>
      <c r="M813" s="9"/>
      <c r="N813" s="9"/>
      <c r="O813" s="9"/>
      <c r="P813" s="9"/>
      <c r="Q813" s="9"/>
      <c r="R813" s="9"/>
      <c r="S813" s="9"/>
      <c r="T813" s="9"/>
      <c r="U813" s="9"/>
      <c r="V813" s="9"/>
      <c r="W813" s="9"/>
      <c r="X813" s="9"/>
      <c r="Y813" s="9"/>
      <c r="Z813" s="9"/>
    </row>
    <row r="814" spans="1:26" ht="16.5" customHeight="1">
      <c r="A814" s="180"/>
      <c r="B814" s="180"/>
      <c r="C814" s="181"/>
      <c r="D814" s="9"/>
      <c r="E814" s="9"/>
      <c r="F814" s="9"/>
      <c r="G814" s="9"/>
      <c r="H814" s="9"/>
      <c r="I814" s="9"/>
      <c r="J814" s="9"/>
      <c r="K814" s="9"/>
      <c r="L814" s="9"/>
      <c r="M814" s="9"/>
      <c r="N814" s="9"/>
      <c r="O814" s="9"/>
      <c r="P814" s="9"/>
      <c r="Q814" s="9"/>
      <c r="R814" s="9"/>
      <c r="S814" s="9"/>
      <c r="T814" s="9"/>
      <c r="U814" s="9"/>
      <c r="V814" s="9"/>
      <c r="W814" s="9"/>
      <c r="X814" s="9"/>
      <c r="Y814" s="9"/>
      <c r="Z814" s="9"/>
    </row>
    <row r="815" spans="1:26" ht="16.5" customHeight="1">
      <c r="A815" s="180"/>
      <c r="B815" s="180"/>
      <c r="C815" s="181"/>
      <c r="D815" s="9"/>
      <c r="E815" s="9"/>
      <c r="F815" s="9"/>
      <c r="G815" s="9"/>
      <c r="H815" s="9"/>
      <c r="I815" s="9"/>
      <c r="J815" s="9"/>
      <c r="K815" s="9"/>
      <c r="L815" s="9"/>
      <c r="M815" s="9"/>
      <c r="N815" s="9"/>
      <c r="O815" s="9"/>
      <c r="P815" s="9"/>
      <c r="Q815" s="9"/>
      <c r="R815" s="9"/>
      <c r="S815" s="9"/>
      <c r="T815" s="9"/>
      <c r="U815" s="9"/>
      <c r="V815" s="9"/>
      <c r="W815" s="9"/>
      <c r="X815" s="9"/>
      <c r="Y815" s="9"/>
      <c r="Z815" s="9"/>
    </row>
    <row r="816" spans="1:26" ht="16.5" customHeight="1">
      <c r="A816" s="180"/>
      <c r="B816" s="180"/>
      <c r="C816" s="181"/>
      <c r="D816" s="9"/>
      <c r="E816" s="9"/>
      <c r="F816" s="9"/>
      <c r="G816" s="9"/>
      <c r="H816" s="9"/>
      <c r="I816" s="9"/>
      <c r="J816" s="9"/>
      <c r="K816" s="9"/>
      <c r="L816" s="9"/>
      <c r="M816" s="9"/>
      <c r="N816" s="9"/>
      <c r="O816" s="9"/>
      <c r="P816" s="9"/>
      <c r="Q816" s="9"/>
      <c r="R816" s="9"/>
      <c r="S816" s="9"/>
      <c r="T816" s="9"/>
      <c r="U816" s="9"/>
      <c r="V816" s="9"/>
      <c r="W816" s="9"/>
      <c r="X816" s="9"/>
      <c r="Y816" s="9"/>
      <c r="Z816" s="9"/>
    </row>
    <row r="817" spans="1:26" ht="16.5" customHeight="1">
      <c r="A817" s="180"/>
      <c r="B817" s="180"/>
      <c r="C817" s="181"/>
      <c r="D817" s="9"/>
      <c r="E817" s="9"/>
      <c r="F817" s="9"/>
      <c r="G817" s="9"/>
      <c r="H817" s="9"/>
      <c r="I817" s="9"/>
      <c r="J817" s="9"/>
      <c r="K817" s="9"/>
      <c r="L817" s="9"/>
      <c r="M817" s="9"/>
      <c r="N817" s="9"/>
      <c r="O817" s="9"/>
      <c r="P817" s="9"/>
      <c r="Q817" s="9"/>
      <c r="R817" s="9"/>
      <c r="S817" s="9"/>
      <c r="T817" s="9"/>
      <c r="U817" s="9"/>
      <c r="V817" s="9"/>
      <c r="W817" s="9"/>
      <c r="X817" s="9"/>
      <c r="Y817" s="9"/>
      <c r="Z817" s="9"/>
    </row>
    <row r="818" spans="1:26" ht="16.5" customHeight="1">
      <c r="A818" s="180"/>
      <c r="B818" s="180"/>
      <c r="C818" s="181"/>
      <c r="D818" s="9"/>
      <c r="E818" s="9"/>
      <c r="F818" s="9"/>
      <c r="G818" s="9"/>
      <c r="H818" s="9"/>
      <c r="I818" s="9"/>
      <c r="J818" s="9"/>
      <c r="K818" s="9"/>
      <c r="L818" s="9"/>
      <c r="M818" s="9"/>
      <c r="N818" s="9"/>
      <c r="O818" s="9"/>
      <c r="P818" s="9"/>
      <c r="Q818" s="9"/>
      <c r="R818" s="9"/>
      <c r="S818" s="9"/>
      <c r="T818" s="9"/>
      <c r="U818" s="9"/>
      <c r="V818" s="9"/>
      <c r="W818" s="9"/>
      <c r="X818" s="9"/>
      <c r="Y818" s="9"/>
      <c r="Z818" s="9"/>
    </row>
    <row r="819" spans="1:26" ht="16.5" customHeight="1">
      <c r="A819" s="180"/>
      <c r="B819" s="180"/>
      <c r="C819" s="181"/>
      <c r="D819" s="9"/>
      <c r="E819" s="9"/>
      <c r="F819" s="9"/>
      <c r="G819" s="9"/>
      <c r="H819" s="9"/>
      <c r="I819" s="9"/>
      <c r="J819" s="9"/>
      <c r="K819" s="9"/>
      <c r="L819" s="9"/>
      <c r="M819" s="9"/>
      <c r="N819" s="9"/>
      <c r="O819" s="9"/>
      <c r="P819" s="9"/>
      <c r="Q819" s="9"/>
      <c r="R819" s="9"/>
      <c r="S819" s="9"/>
      <c r="T819" s="9"/>
      <c r="U819" s="9"/>
      <c r="V819" s="9"/>
      <c r="W819" s="9"/>
      <c r="X819" s="9"/>
      <c r="Y819" s="9"/>
      <c r="Z819" s="9"/>
    </row>
    <row r="820" spans="1:26" ht="16.5" customHeight="1">
      <c r="A820" s="180"/>
      <c r="B820" s="180"/>
      <c r="C820" s="181"/>
      <c r="D820" s="9"/>
      <c r="E820" s="9"/>
      <c r="F820" s="9"/>
      <c r="G820" s="9"/>
      <c r="H820" s="9"/>
      <c r="I820" s="9"/>
      <c r="J820" s="9"/>
      <c r="K820" s="9"/>
      <c r="L820" s="9"/>
      <c r="M820" s="9"/>
      <c r="N820" s="9"/>
      <c r="O820" s="9"/>
      <c r="P820" s="9"/>
      <c r="Q820" s="9"/>
      <c r="R820" s="9"/>
      <c r="S820" s="9"/>
      <c r="T820" s="9"/>
      <c r="U820" s="9"/>
      <c r="V820" s="9"/>
      <c r="W820" s="9"/>
      <c r="X820" s="9"/>
      <c r="Y820" s="9"/>
      <c r="Z820" s="9"/>
    </row>
    <row r="821" spans="1:26" ht="16.5" customHeight="1">
      <c r="A821" s="180"/>
      <c r="B821" s="180"/>
      <c r="C821" s="181"/>
      <c r="D821" s="9"/>
      <c r="E821" s="9"/>
      <c r="F821" s="9"/>
      <c r="G821" s="9"/>
      <c r="H821" s="9"/>
      <c r="I821" s="9"/>
      <c r="J821" s="9"/>
      <c r="K821" s="9"/>
      <c r="L821" s="9"/>
      <c r="M821" s="9"/>
      <c r="N821" s="9"/>
      <c r="O821" s="9"/>
      <c r="P821" s="9"/>
      <c r="Q821" s="9"/>
      <c r="R821" s="9"/>
      <c r="S821" s="9"/>
      <c r="T821" s="9"/>
      <c r="U821" s="9"/>
      <c r="V821" s="9"/>
      <c r="W821" s="9"/>
      <c r="X821" s="9"/>
      <c r="Y821" s="9"/>
      <c r="Z821" s="9"/>
    </row>
    <row r="822" spans="1:26" ht="16.5" customHeight="1">
      <c r="A822" s="180"/>
      <c r="B822" s="180"/>
      <c r="C822" s="181"/>
      <c r="D822" s="9"/>
      <c r="E822" s="9"/>
      <c r="F822" s="9"/>
      <c r="G822" s="9"/>
      <c r="H822" s="9"/>
      <c r="I822" s="9"/>
      <c r="J822" s="9"/>
      <c r="K822" s="9"/>
      <c r="L822" s="9"/>
      <c r="M822" s="9"/>
      <c r="N822" s="9"/>
      <c r="O822" s="9"/>
      <c r="P822" s="9"/>
      <c r="Q822" s="9"/>
      <c r="R822" s="9"/>
      <c r="S822" s="9"/>
      <c r="T822" s="9"/>
      <c r="U822" s="9"/>
      <c r="V822" s="9"/>
      <c r="W822" s="9"/>
      <c r="X822" s="9"/>
      <c r="Y822" s="9"/>
      <c r="Z822" s="9"/>
    </row>
    <row r="823" spans="1:26" ht="16.5" customHeight="1">
      <c r="A823" s="180"/>
      <c r="B823" s="180"/>
      <c r="C823" s="181"/>
      <c r="D823" s="9"/>
      <c r="E823" s="9"/>
      <c r="F823" s="9"/>
      <c r="G823" s="9"/>
      <c r="H823" s="9"/>
      <c r="I823" s="9"/>
      <c r="J823" s="9"/>
      <c r="K823" s="9"/>
      <c r="L823" s="9"/>
      <c r="M823" s="9"/>
      <c r="N823" s="9"/>
      <c r="O823" s="9"/>
      <c r="P823" s="9"/>
      <c r="Q823" s="9"/>
      <c r="R823" s="9"/>
      <c r="S823" s="9"/>
      <c r="T823" s="9"/>
      <c r="U823" s="9"/>
      <c r="V823" s="9"/>
      <c r="W823" s="9"/>
      <c r="X823" s="9"/>
      <c r="Y823" s="9"/>
      <c r="Z823" s="9"/>
    </row>
    <row r="824" spans="1:26" ht="16.5" customHeight="1">
      <c r="A824" s="180"/>
      <c r="B824" s="180"/>
      <c r="C824" s="181"/>
      <c r="D824" s="9"/>
      <c r="E824" s="9"/>
      <c r="F824" s="9"/>
      <c r="G824" s="9"/>
      <c r="H824" s="9"/>
      <c r="I824" s="9"/>
      <c r="J824" s="9"/>
      <c r="K824" s="9"/>
      <c r="L824" s="9"/>
      <c r="M824" s="9"/>
      <c r="N824" s="9"/>
      <c r="O824" s="9"/>
      <c r="P824" s="9"/>
      <c r="Q824" s="9"/>
      <c r="R824" s="9"/>
      <c r="S824" s="9"/>
      <c r="T824" s="9"/>
      <c r="U824" s="9"/>
      <c r="V824" s="9"/>
      <c r="W824" s="9"/>
      <c r="X824" s="9"/>
      <c r="Y824" s="9"/>
      <c r="Z824" s="9"/>
    </row>
    <row r="825" spans="1:26" ht="16.5" customHeight="1">
      <c r="A825" s="180"/>
      <c r="B825" s="180"/>
      <c r="C825" s="181"/>
      <c r="D825" s="9"/>
      <c r="E825" s="9"/>
      <c r="F825" s="9"/>
      <c r="G825" s="9"/>
      <c r="H825" s="9"/>
      <c r="I825" s="9"/>
      <c r="J825" s="9"/>
      <c r="K825" s="9"/>
      <c r="L825" s="9"/>
      <c r="M825" s="9"/>
      <c r="N825" s="9"/>
      <c r="O825" s="9"/>
      <c r="P825" s="9"/>
      <c r="Q825" s="9"/>
      <c r="R825" s="9"/>
      <c r="S825" s="9"/>
      <c r="T825" s="9"/>
      <c r="U825" s="9"/>
      <c r="V825" s="9"/>
      <c r="W825" s="9"/>
      <c r="X825" s="9"/>
      <c r="Y825" s="9"/>
      <c r="Z825" s="9"/>
    </row>
    <row r="826" spans="1:26" ht="16.5" customHeight="1">
      <c r="A826" s="180"/>
      <c r="B826" s="180"/>
      <c r="C826" s="181"/>
      <c r="D826" s="9"/>
      <c r="E826" s="9"/>
      <c r="F826" s="9"/>
      <c r="G826" s="9"/>
      <c r="H826" s="9"/>
      <c r="I826" s="9"/>
      <c r="J826" s="9"/>
      <c r="K826" s="9"/>
      <c r="L826" s="9"/>
      <c r="M826" s="9"/>
      <c r="N826" s="9"/>
      <c r="O826" s="9"/>
      <c r="P826" s="9"/>
      <c r="Q826" s="9"/>
      <c r="R826" s="9"/>
      <c r="S826" s="9"/>
      <c r="T826" s="9"/>
      <c r="U826" s="9"/>
      <c r="V826" s="9"/>
      <c r="W826" s="9"/>
      <c r="X826" s="9"/>
      <c r="Y826" s="9"/>
      <c r="Z826" s="9"/>
    </row>
    <row r="827" spans="1:26" ht="16.5" customHeight="1">
      <c r="A827" s="180"/>
      <c r="B827" s="180"/>
      <c r="C827" s="181"/>
      <c r="D827" s="9"/>
      <c r="E827" s="9"/>
      <c r="F827" s="9"/>
      <c r="G827" s="9"/>
      <c r="H827" s="9"/>
      <c r="I827" s="9"/>
      <c r="J827" s="9"/>
      <c r="K827" s="9"/>
      <c r="L827" s="9"/>
      <c r="M827" s="9"/>
      <c r="N827" s="9"/>
      <c r="O827" s="9"/>
      <c r="P827" s="9"/>
      <c r="Q827" s="9"/>
      <c r="R827" s="9"/>
      <c r="S827" s="9"/>
      <c r="T827" s="9"/>
      <c r="U827" s="9"/>
      <c r="V827" s="9"/>
      <c r="W827" s="9"/>
      <c r="X827" s="9"/>
      <c r="Y827" s="9"/>
      <c r="Z827" s="9"/>
    </row>
    <row r="828" spans="1:26" ht="16.5" customHeight="1">
      <c r="A828" s="180"/>
      <c r="B828" s="180"/>
      <c r="C828" s="181"/>
      <c r="D828" s="9"/>
      <c r="E828" s="9"/>
      <c r="F828" s="9"/>
      <c r="G828" s="9"/>
      <c r="H828" s="9"/>
      <c r="I828" s="9"/>
      <c r="J828" s="9"/>
      <c r="K828" s="9"/>
      <c r="L828" s="9"/>
      <c r="M828" s="9"/>
      <c r="N828" s="9"/>
      <c r="O828" s="9"/>
      <c r="P828" s="9"/>
      <c r="Q828" s="9"/>
      <c r="R828" s="9"/>
      <c r="S828" s="9"/>
      <c r="T828" s="9"/>
      <c r="U828" s="9"/>
      <c r="V828" s="9"/>
      <c r="W828" s="9"/>
      <c r="X828" s="9"/>
      <c r="Y828" s="9"/>
      <c r="Z828" s="9"/>
    </row>
    <row r="829" spans="1:26" ht="16.5" customHeight="1">
      <c r="A829" s="180"/>
      <c r="B829" s="180"/>
      <c r="C829" s="181"/>
      <c r="D829" s="9"/>
      <c r="E829" s="9"/>
      <c r="F829" s="9"/>
      <c r="G829" s="9"/>
      <c r="H829" s="9"/>
      <c r="I829" s="9"/>
      <c r="J829" s="9"/>
      <c r="K829" s="9"/>
      <c r="L829" s="9"/>
      <c r="M829" s="9"/>
      <c r="N829" s="9"/>
      <c r="O829" s="9"/>
      <c r="P829" s="9"/>
      <c r="Q829" s="9"/>
      <c r="R829" s="9"/>
      <c r="S829" s="9"/>
      <c r="T829" s="9"/>
      <c r="U829" s="9"/>
      <c r="V829" s="9"/>
      <c r="W829" s="9"/>
      <c r="X829" s="9"/>
      <c r="Y829" s="9"/>
      <c r="Z829" s="9"/>
    </row>
    <row r="830" spans="1:26" ht="16.5" customHeight="1">
      <c r="A830" s="180"/>
      <c r="B830" s="180"/>
      <c r="C830" s="181"/>
      <c r="D830" s="9"/>
      <c r="E830" s="9"/>
      <c r="F830" s="9"/>
      <c r="G830" s="9"/>
      <c r="H830" s="9"/>
      <c r="I830" s="9"/>
      <c r="J830" s="9"/>
      <c r="K830" s="9"/>
      <c r="L830" s="9"/>
      <c r="M830" s="9"/>
      <c r="N830" s="9"/>
      <c r="O830" s="9"/>
      <c r="P830" s="9"/>
      <c r="Q830" s="9"/>
      <c r="R830" s="9"/>
      <c r="S830" s="9"/>
      <c r="T830" s="9"/>
      <c r="U830" s="9"/>
      <c r="V830" s="9"/>
      <c r="W830" s="9"/>
      <c r="X830" s="9"/>
      <c r="Y830" s="9"/>
      <c r="Z830" s="9"/>
    </row>
    <row r="831" spans="1:26" ht="16.5" customHeight="1">
      <c r="A831" s="180"/>
      <c r="B831" s="180"/>
      <c r="C831" s="181"/>
      <c r="D831" s="9"/>
      <c r="E831" s="9"/>
      <c r="F831" s="9"/>
      <c r="G831" s="9"/>
      <c r="H831" s="9"/>
      <c r="I831" s="9"/>
      <c r="J831" s="9"/>
      <c r="K831" s="9"/>
      <c r="L831" s="9"/>
      <c r="M831" s="9"/>
      <c r="N831" s="9"/>
      <c r="O831" s="9"/>
      <c r="P831" s="9"/>
      <c r="Q831" s="9"/>
      <c r="R831" s="9"/>
      <c r="S831" s="9"/>
      <c r="T831" s="9"/>
      <c r="U831" s="9"/>
      <c r="V831" s="9"/>
      <c r="W831" s="9"/>
      <c r="X831" s="9"/>
      <c r="Y831" s="9"/>
      <c r="Z831" s="9"/>
    </row>
    <row r="832" spans="1:26" ht="16.5" customHeight="1">
      <c r="A832" s="180"/>
      <c r="B832" s="180"/>
      <c r="C832" s="181"/>
      <c r="D832" s="9"/>
      <c r="E832" s="9"/>
      <c r="F832" s="9"/>
      <c r="G832" s="9"/>
      <c r="H832" s="9"/>
      <c r="I832" s="9"/>
      <c r="J832" s="9"/>
      <c r="K832" s="9"/>
      <c r="L832" s="9"/>
      <c r="M832" s="9"/>
      <c r="N832" s="9"/>
      <c r="O832" s="9"/>
      <c r="P832" s="9"/>
      <c r="Q832" s="9"/>
      <c r="R832" s="9"/>
      <c r="S832" s="9"/>
      <c r="T832" s="9"/>
      <c r="U832" s="9"/>
      <c r="V832" s="9"/>
      <c r="W832" s="9"/>
      <c r="X832" s="9"/>
      <c r="Y832" s="9"/>
      <c r="Z832" s="9"/>
    </row>
    <row r="833" spans="1:26" ht="16.5" customHeight="1">
      <c r="A833" s="180"/>
      <c r="B833" s="180"/>
      <c r="C833" s="181"/>
      <c r="D833" s="9"/>
      <c r="E833" s="9"/>
      <c r="F833" s="9"/>
      <c r="G833" s="9"/>
      <c r="H833" s="9"/>
      <c r="I833" s="9"/>
      <c r="J833" s="9"/>
      <c r="K833" s="9"/>
      <c r="L833" s="9"/>
      <c r="M833" s="9"/>
      <c r="N833" s="9"/>
      <c r="O833" s="9"/>
      <c r="P833" s="9"/>
      <c r="Q833" s="9"/>
      <c r="R833" s="9"/>
      <c r="S833" s="9"/>
      <c r="T833" s="9"/>
      <c r="U833" s="9"/>
      <c r="V833" s="9"/>
      <c r="W833" s="9"/>
      <c r="X833" s="9"/>
      <c r="Y833" s="9"/>
      <c r="Z833" s="9"/>
    </row>
    <row r="834" spans="1:26" ht="16.5" customHeight="1">
      <c r="A834" s="180"/>
      <c r="B834" s="180"/>
      <c r="C834" s="181"/>
      <c r="D834" s="9"/>
      <c r="E834" s="9"/>
      <c r="F834" s="9"/>
      <c r="G834" s="9"/>
      <c r="H834" s="9"/>
      <c r="I834" s="9"/>
      <c r="J834" s="9"/>
      <c r="K834" s="9"/>
      <c r="L834" s="9"/>
      <c r="M834" s="9"/>
      <c r="N834" s="9"/>
      <c r="O834" s="9"/>
      <c r="P834" s="9"/>
      <c r="Q834" s="9"/>
      <c r="R834" s="9"/>
      <c r="S834" s="9"/>
      <c r="T834" s="9"/>
      <c r="U834" s="9"/>
      <c r="V834" s="9"/>
      <c r="W834" s="9"/>
      <c r="X834" s="9"/>
      <c r="Y834" s="9"/>
      <c r="Z834" s="9"/>
    </row>
    <row r="835" spans="1:26" ht="16.5" customHeight="1">
      <c r="A835" s="180"/>
      <c r="B835" s="180"/>
      <c r="C835" s="181"/>
      <c r="D835" s="9"/>
      <c r="E835" s="9"/>
      <c r="F835" s="9"/>
      <c r="G835" s="9"/>
      <c r="H835" s="9"/>
      <c r="I835" s="9"/>
      <c r="J835" s="9"/>
      <c r="K835" s="9"/>
      <c r="L835" s="9"/>
      <c r="M835" s="9"/>
      <c r="N835" s="9"/>
      <c r="O835" s="9"/>
      <c r="P835" s="9"/>
      <c r="Q835" s="9"/>
      <c r="R835" s="9"/>
      <c r="S835" s="9"/>
      <c r="T835" s="9"/>
      <c r="U835" s="9"/>
      <c r="V835" s="9"/>
      <c r="W835" s="9"/>
      <c r="X835" s="9"/>
      <c r="Y835" s="9"/>
      <c r="Z835" s="9"/>
    </row>
    <row r="836" spans="1:26" ht="16.5" customHeight="1">
      <c r="A836" s="180"/>
      <c r="B836" s="180"/>
      <c r="C836" s="181"/>
      <c r="D836" s="9"/>
      <c r="E836" s="9"/>
      <c r="F836" s="9"/>
      <c r="G836" s="9"/>
      <c r="H836" s="9"/>
      <c r="I836" s="9"/>
      <c r="J836" s="9"/>
      <c r="K836" s="9"/>
      <c r="L836" s="9"/>
      <c r="M836" s="9"/>
      <c r="N836" s="9"/>
      <c r="O836" s="9"/>
      <c r="P836" s="9"/>
      <c r="Q836" s="9"/>
      <c r="R836" s="9"/>
      <c r="S836" s="9"/>
      <c r="T836" s="9"/>
      <c r="U836" s="9"/>
      <c r="V836" s="9"/>
      <c r="W836" s="9"/>
      <c r="X836" s="9"/>
      <c r="Y836" s="9"/>
      <c r="Z836" s="9"/>
    </row>
    <row r="837" spans="1:26" ht="16.5" customHeight="1">
      <c r="A837" s="180"/>
      <c r="B837" s="180"/>
      <c r="C837" s="181"/>
      <c r="D837" s="9"/>
      <c r="E837" s="9"/>
      <c r="F837" s="9"/>
      <c r="G837" s="9"/>
      <c r="H837" s="9"/>
      <c r="I837" s="9"/>
      <c r="J837" s="9"/>
      <c r="K837" s="9"/>
      <c r="L837" s="9"/>
      <c r="M837" s="9"/>
      <c r="N837" s="9"/>
      <c r="O837" s="9"/>
      <c r="P837" s="9"/>
      <c r="Q837" s="9"/>
      <c r="R837" s="9"/>
      <c r="S837" s="9"/>
      <c r="T837" s="9"/>
      <c r="U837" s="9"/>
      <c r="V837" s="9"/>
      <c r="W837" s="9"/>
      <c r="X837" s="9"/>
      <c r="Y837" s="9"/>
      <c r="Z837" s="9"/>
    </row>
    <row r="838" spans="1:26" ht="16.5" customHeight="1">
      <c r="A838" s="180"/>
      <c r="B838" s="180"/>
      <c r="C838" s="181"/>
      <c r="D838" s="9"/>
      <c r="E838" s="9"/>
      <c r="F838" s="9"/>
      <c r="G838" s="9"/>
      <c r="H838" s="9"/>
      <c r="I838" s="9"/>
      <c r="J838" s="9"/>
      <c r="K838" s="9"/>
      <c r="L838" s="9"/>
      <c r="M838" s="9"/>
      <c r="N838" s="9"/>
      <c r="O838" s="9"/>
      <c r="P838" s="9"/>
      <c r="Q838" s="9"/>
      <c r="R838" s="9"/>
      <c r="S838" s="9"/>
      <c r="T838" s="9"/>
      <c r="U838" s="9"/>
      <c r="V838" s="9"/>
      <c r="W838" s="9"/>
      <c r="X838" s="9"/>
      <c r="Y838" s="9"/>
      <c r="Z838" s="9"/>
    </row>
    <row r="839" spans="1:26" ht="16.5" customHeight="1">
      <c r="A839" s="180"/>
      <c r="B839" s="180"/>
      <c r="C839" s="181"/>
      <c r="D839" s="9"/>
      <c r="E839" s="9"/>
      <c r="F839" s="9"/>
      <c r="G839" s="9"/>
      <c r="H839" s="9"/>
      <c r="I839" s="9"/>
      <c r="J839" s="9"/>
      <c r="K839" s="9"/>
      <c r="L839" s="9"/>
      <c r="M839" s="9"/>
      <c r="N839" s="9"/>
      <c r="O839" s="9"/>
      <c r="P839" s="9"/>
      <c r="Q839" s="9"/>
      <c r="R839" s="9"/>
      <c r="S839" s="9"/>
      <c r="T839" s="9"/>
      <c r="U839" s="9"/>
      <c r="V839" s="9"/>
      <c r="W839" s="9"/>
      <c r="X839" s="9"/>
      <c r="Y839" s="9"/>
      <c r="Z839" s="9"/>
    </row>
    <row r="840" spans="1:26" ht="16.5" customHeight="1">
      <c r="A840" s="180"/>
      <c r="B840" s="180"/>
      <c r="C840" s="181"/>
      <c r="D840" s="9"/>
      <c r="E840" s="9"/>
      <c r="F840" s="9"/>
      <c r="G840" s="9"/>
      <c r="H840" s="9"/>
      <c r="I840" s="9"/>
      <c r="J840" s="9"/>
      <c r="K840" s="9"/>
      <c r="L840" s="9"/>
      <c r="M840" s="9"/>
      <c r="N840" s="9"/>
      <c r="O840" s="9"/>
      <c r="P840" s="9"/>
      <c r="Q840" s="9"/>
      <c r="R840" s="9"/>
      <c r="S840" s="9"/>
      <c r="T840" s="9"/>
      <c r="U840" s="9"/>
      <c r="V840" s="9"/>
      <c r="W840" s="9"/>
      <c r="X840" s="9"/>
      <c r="Y840" s="9"/>
      <c r="Z840" s="9"/>
    </row>
    <row r="841" spans="1:26" ht="16.5" customHeight="1">
      <c r="A841" s="180"/>
      <c r="B841" s="180"/>
      <c r="C841" s="181"/>
      <c r="D841" s="9"/>
      <c r="E841" s="9"/>
      <c r="F841" s="9"/>
      <c r="G841" s="9"/>
      <c r="H841" s="9"/>
      <c r="I841" s="9"/>
      <c r="J841" s="9"/>
      <c r="K841" s="9"/>
      <c r="L841" s="9"/>
      <c r="M841" s="9"/>
      <c r="N841" s="9"/>
      <c r="O841" s="9"/>
      <c r="P841" s="9"/>
      <c r="Q841" s="9"/>
      <c r="R841" s="9"/>
      <c r="S841" s="9"/>
      <c r="T841" s="9"/>
      <c r="U841" s="9"/>
      <c r="V841" s="9"/>
      <c r="W841" s="9"/>
      <c r="X841" s="9"/>
      <c r="Y841" s="9"/>
      <c r="Z841" s="9"/>
    </row>
    <row r="842" spans="1:26" ht="16.5" customHeight="1">
      <c r="A842" s="180"/>
      <c r="B842" s="180"/>
      <c r="C842" s="181"/>
      <c r="D842" s="9"/>
      <c r="E842" s="9"/>
      <c r="F842" s="9"/>
      <c r="G842" s="9"/>
      <c r="H842" s="9"/>
      <c r="I842" s="9"/>
      <c r="J842" s="9"/>
      <c r="K842" s="9"/>
      <c r="L842" s="9"/>
      <c r="M842" s="9"/>
      <c r="N842" s="9"/>
      <c r="O842" s="9"/>
      <c r="P842" s="9"/>
      <c r="Q842" s="9"/>
      <c r="R842" s="9"/>
      <c r="S842" s="9"/>
      <c r="T842" s="9"/>
      <c r="U842" s="9"/>
      <c r="V842" s="9"/>
      <c r="W842" s="9"/>
      <c r="X842" s="9"/>
      <c r="Y842" s="9"/>
      <c r="Z842" s="9"/>
    </row>
    <row r="843" spans="1:26" ht="16.5" customHeight="1">
      <c r="A843" s="180"/>
      <c r="B843" s="180"/>
      <c r="C843" s="181"/>
      <c r="D843" s="9"/>
      <c r="E843" s="9"/>
      <c r="F843" s="9"/>
      <c r="G843" s="9"/>
      <c r="H843" s="9"/>
      <c r="I843" s="9"/>
      <c r="J843" s="9"/>
      <c r="K843" s="9"/>
      <c r="L843" s="9"/>
      <c r="M843" s="9"/>
      <c r="N843" s="9"/>
      <c r="O843" s="9"/>
      <c r="P843" s="9"/>
      <c r="Q843" s="9"/>
      <c r="R843" s="9"/>
      <c r="S843" s="9"/>
      <c r="T843" s="9"/>
      <c r="U843" s="9"/>
      <c r="V843" s="9"/>
      <c r="W843" s="9"/>
      <c r="X843" s="9"/>
      <c r="Y843" s="9"/>
      <c r="Z843" s="9"/>
    </row>
    <row r="844" spans="1:26" ht="16.5" customHeight="1">
      <c r="A844" s="180"/>
      <c r="B844" s="180"/>
      <c r="C844" s="181"/>
      <c r="D844" s="9"/>
      <c r="E844" s="9"/>
      <c r="F844" s="9"/>
      <c r="G844" s="9"/>
      <c r="H844" s="9"/>
      <c r="I844" s="9"/>
      <c r="J844" s="9"/>
      <c r="K844" s="9"/>
      <c r="L844" s="9"/>
      <c r="M844" s="9"/>
      <c r="N844" s="9"/>
      <c r="O844" s="9"/>
      <c r="P844" s="9"/>
      <c r="Q844" s="9"/>
      <c r="R844" s="9"/>
      <c r="S844" s="9"/>
      <c r="T844" s="9"/>
      <c r="U844" s="9"/>
      <c r="V844" s="9"/>
      <c r="W844" s="9"/>
      <c r="X844" s="9"/>
      <c r="Y844" s="9"/>
      <c r="Z844" s="9"/>
    </row>
    <row r="845" spans="1:26" ht="16.5" customHeight="1">
      <c r="A845" s="180"/>
      <c r="B845" s="180"/>
      <c r="C845" s="181"/>
      <c r="D845" s="9"/>
      <c r="E845" s="9"/>
      <c r="F845" s="9"/>
      <c r="G845" s="9"/>
      <c r="H845" s="9"/>
      <c r="I845" s="9"/>
      <c r="J845" s="9"/>
      <c r="K845" s="9"/>
      <c r="L845" s="9"/>
      <c r="M845" s="9"/>
      <c r="N845" s="9"/>
      <c r="O845" s="9"/>
      <c r="P845" s="9"/>
      <c r="Q845" s="9"/>
      <c r="R845" s="9"/>
      <c r="S845" s="9"/>
      <c r="T845" s="9"/>
      <c r="U845" s="9"/>
      <c r="V845" s="9"/>
      <c r="W845" s="9"/>
      <c r="X845" s="9"/>
      <c r="Y845" s="9"/>
      <c r="Z845" s="9"/>
    </row>
    <row r="846" spans="1:26" ht="16.5" customHeight="1">
      <c r="A846" s="180"/>
      <c r="B846" s="180"/>
      <c r="C846" s="181"/>
      <c r="D846" s="9"/>
      <c r="E846" s="9"/>
      <c r="F846" s="9"/>
      <c r="G846" s="9"/>
      <c r="H846" s="9"/>
      <c r="I846" s="9"/>
      <c r="J846" s="9"/>
      <c r="K846" s="9"/>
      <c r="L846" s="9"/>
      <c r="M846" s="9"/>
      <c r="N846" s="9"/>
      <c r="O846" s="9"/>
      <c r="P846" s="9"/>
      <c r="Q846" s="9"/>
      <c r="R846" s="9"/>
      <c r="S846" s="9"/>
      <c r="T846" s="9"/>
      <c r="U846" s="9"/>
      <c r="V846" s="9"/>
      <c r="W846" s="9"/>
      <c r="X846" s="9"/>
      <c r="Y846" s="9"/>
      <c r="Z846" s="9"/>
    </row>
    <row r="847" spans="1:26" ht="16.5" customHeight="1">
      <c r="A847" s="180"/>
      <c r="B847" s="180"/>
      <c r="C847" s="181"/>
      <c r="D847" s="9"/>
      <c r="E847" s="9"/>
      <c r="F847" s="9"/>
      <c r="G847" s="9"/>
      <c r="H847" s="9"/>
      <c r="I847" s="9"/>
      <c r="J847" s="9"/>
      <c r="K847" s="9"/>
      <c r="L847" s="9"/>
      <c r="M847" s="9"/>
      <c r="N847" s="9"/>
      <c r="O847" s="9"/>
      <c r="P847" s="9"/>
      <c r="Q847" s="9"/>
      <c r="R847" s="9"/>
      <c r="S847" s="9"/>
      <c r="T847" s="9"/>
      <c r="U847" s="9"/>
      <c r="V847" s="9"/>
      <c r="W847" s="9"/>
      <c r="X847" s="9"/>
      <c r="Y847" s="9"/>
      <c r="Z847" s="9"/>
    </row>
    <row r="848" spans="1:26" ht="16.5" customHeight="1">
      <c r="A848" s="180"/>
      <c r="B848" s="180"/>
      <c r="C848" s="181"/>
      <c r="D848" s="9"/>
      <c r="E848" s="9"/>
      <c r="F848" s="9"/>
      <c r="G848" s="9"/>
      <c r="H848" s="9"/>
      <c r="I848" s="9"/>
      <c r="J848" s="9"/>
      <c r="K848" s="9"/>
      <c r="L848" s="9"/>
      <c r="M848" s="9"/>
      <c r="N848" s="9"/>
      <c r="O848" s="9"/>
      <c r="P848" s="9"/>
      <c r="Q848" s="9"/>
      <c r="R848" s="9"/>
      <c r="S848" s="9"/>
      <c r="T848" s="9"/>
      <c r="U848" s="9"/>
      <c r="V848" s="9"/>
      <c r="W848" s="9"/>
      <c r="X848" s="9"/>
      <c r="Y848" s="9"/>
      <c r="Z848" s="9"/>
    </row>
    <row r="849" spans="1:26" ht="16.5" customHeight="1">
      <c r="A849" s="180"/>
      <c r="B849" s="180"/>
      <c r="C849" s="181"/>
      <c r="D849" s="9"/>
      <c r="E849" s="9"/>
      <c r="F849" s="9"/>
      <c r="G849" s="9"/>
      <c r="H849" s="9"/>
      <c r="I849" s="9"/>
      <c r="J849" s="9"/>
      <c r="K849" s="9"/>
      <c r="L849" s="9"/>
      <c r="M849" s="9"/>
      <c r="N849" s="9"/>
      <c r="O849" s="9"/>
      <c r="P849" s="9"/>
      <c r="Q849" s="9"/>
      <c r="R849" s="9"/>
      <c r="S849" s="9"/>
      <c r="T849" s="9"/>
      <c r="U849" s="9"/>
      <c r="V849" s="9"/>
      <c r="W849" s="9"/>
      <c r="X849" s="9"/>
      <c r="Y849" s="9"/>
      <c r="Z849" s="9"/>
    </row>
    <row r="850" spans="1:26" ht="16.5" customHeight="1">
      <c r="A850" s="180"/>
      <c r="B850" s="180"/>
      <c r="C850" s="181"/>
      <c r="D850" s="9"/>
      <c r="E850" s="9"/>
      <c r="F850" s="9"/>
      <c r="G850" s="9"/>
      <c r="H850" s="9"/>
      <c r="I850" s="9"/>
      <c r="J850" s="9"/>
      <c r="K850" s="9"/>
      <c r="L850" s="9"/>
      <c r="M850" s="9"/>
      <c r="N850" s="9"/>
      <c r="O850" s="9"/>
      <c r="P850" s="9"/>
      <c r="Q850" s="9"/>
      <c r="R850" s="9"/>
      <c r="S850" s="9"/>
      <c r="T850" s="9"/>
      <c r="U850" s="9"/>
      <c r="V850" s="9"/>
      <c r="W850" s="9"/>
      <c r="X850" s="9"/>
      <c r="Y850" s="9"/>
      <c r="Z850" s="9"/>
    </row>
    <row r="851" spans="1:26" ht="16.5" customHeight="1">
      <c r="A851" s="180"/>
      <c r="B851" s="180"/>
      <c r="C851" s="181"/>
      <c r="D851" s="9"/>
      <c r="E851" s="9"/>
      <c r="F851" s="9"/>
      <c r="G851" s="9"/>
      <c r="H851" s="9"/>
      <c r="I851" s="9"/>
      <c r="J851" s="9"/>
      <c r="K851" s="9"/>
      <c r="L851" s="9"/>
      <c r="M851" s="9"/>
      <c r="N851" s="9"/>
      <c r="O851" s="9"/>
      <c r="P851" s="9"/>
      <c r="Q851" s="9"/>
      <c r="R851" s="9"/>
      <c r="S851" s="9"/>
      <c r="T851" s="9"/>
      <c r="U851" s="9"/>
      <c r="V851" s="9"/>
      <c r="W851" s="9"/>
      <c r="X851" s="9"/>
      <c r="Y851" s="9"/>
      <c r="Z851" s="9"/>
    </row>
    <row r="852" spans="1:26" ht="16.5" customHeight="1">
      <c r="A852" s="180"/>
      <c r="B852" s="180"/>
      <c r="C852" s="181"/>
      <c r="D852" s="9"/>
      <c r="E852" s="9"/>
      <c r="F852" s="9"/>
      <c r="G852" s="9"/>
      <c r="H852" s="9"/>
      <c r="I852" s="9"/>
      <c r="J852" s="9"/>
      <c r="K852" s="9"/>
      <c r="L852" s="9"/>
      <c r="M852" s="9"/>
      <c r="N852" s="9"/>
      <c r="O852" s="9"/>
      <c r="P852" s="9"/>
      <c r="Q852" s="9"/>
      <c r="R852" s="9"/>
      <c r="S852" s="9"/>
      <c r="T852" s="9"/>
      <c r="U852" s="9"/>
      <c r="V852" s="9"/>
      <c r="W852" s="9"/>
      <c r="X852" s="9"/>
      <c r="Y852" s="9"/>
      <c r="Z852" s="9"/>
    </row>
    <row r="853" spans="1:26" ht="16.5" customHeight="1">
      <c r="A853" s="180"/>
      <c r="B853" s="180"/>
      <c r="C853" s="181"/>
      <c r="D853" s="9"/>
      <c r="E853" s="9"/>
      <c r="F853" s="9"/>
      <c r="G853" s="9"/>
      <c r="H853" s="9"/>
      <c r="I853" s="9"/>
      <c r="J853" s="9"/>
      <c r="K853" s="9"/>
      <c r="L853" s="9"/>
      <c r="M853" s="9"/>
      <c r="N853" s="9"/>
      <c r="O853" s="9"/>
      <c r="P853" s="9"/>
      <c r="Q853" s="9"/>
      <c r="R853" s="9"/>
      <c r="S853" s="9"/>
      <c r="T853" s="9"/>
      <c r="U853" s="9"/>
      <c r="V853" s="9"/>
      <c r="W853" s="9"/>
      <c r="X853" s="9"/>
      <c r="Y853" s="9"/>
      <c r="Z853" s="9"/>
    </row>
    <row r="854" spans="1:26" ht="16.5" customHeight="1">
      <c r="A854" s="180"/>
      <c r="B854" s="180"/>
      <c r="C854" s="181"/>
      <c r="D854" s="9"/>
      <c r="E854" s="9"/>
      <c r="F854" s="9"/>
      <c r="G854" s="9"/>
      <c r="H854" s="9"/>
      <c r="I854" s="9"/>
      <c r="J854" s="9"/>
      <c r="K854" s="9"/>
      <c r="L854" s="9"/>
      <c r="M854" s="9"/>
      <c r="N854" s="9"/>
      <c r="O854" s="9"/>
      <c r="P854" s="9"/>
      <c r="Q854" s="9"/>
      <c r="R854" s="9"/>
      <c r="S854" s="9"/>
      <c r="T854" s="9"/>
      <c r="U854" s="9"/>
      <c r="V854" s="9"/>
      <c r="W854" s="9"/>
      <c r="X854" s="9"/>
      <c r="Y854" s="9"/>
      <c r="Z854" s="9"/>
    </row>
    <row r="855" spans="1:26" ht="16.5" customHeight="1">
      <c r="A855" s="180"/>
      <c r="B855" s="180"/>
      <c r="C855" s="181"/>
      <c r="D855" s="9"/>
      <c r="E855" s="9"/>
      <c r="F855" s="9"/>
      <c r="G855" s="9"/>
      <c r="H855" s="9"/>
      <c r="I855" s="9"/>
      <c r="J855" s="9"/>
      <c r="K855" s="9"/>
      <c r="L855" s="9"/>
      <c r="M855" s="9"/>
      <c r="N855" s="9"/>
      <c r="O855" s="9"/>
      <c r="P855" s="9"/>
      <c r="Q855" s="9"/>
      <c r="R855" s="9"/>
      <c r="S855" s="9"/>
      <c r="T855" s="9"/>
      <c r="U855" s="9"/>
      <c r="V855" s="9"/>
      <c r="W855" s="9"/>
      <c r="X855" s="9"/>
      <c r="Y855" s="9"/>
      <c r="Z855" s="9"/>
    </row>
    <row r="856" spans="1:26" ht="16.5" customHeight="1">
      <c r="A856" s="180"/>
      <c r="B856" s="180"/>
      <c r="C856" s="181"/>
      <c r="D856" s="9"/>
      <c r="E856" s="9"/>
      <c r="F856" s="9"/>
      <c r="G856" s="9"/>
      <c r="H856" s="9"/>
      <c r="I856" s="9"/>
      <c r="J856" s="9"/>
      <c r="K856" s="9"/>
      <c r="L856" s="9"/>
      <c r="M856" s="9"/>
      <c r="N856" s="9"/>
      <c r="O856" s="9"/>
      <c r="P856" s="9"/>
      <c r="Q856" s="9"/>
      <c r="R856" s="9"/>
      <c r="S856" s="9"/>
      <c r="T856" s="9"/>
      <c r="U856" s="9"/>
      <c r="V856" s="9"/>
      <c r="W856" s="9"/>
      <c r="X856" s="9"/>
      <c r="Y856" s="9"/>
      <c r="Z856" s="9"/>
    </row>
    <row r="857" spans="1:26" ht="16.5" customHeight="1">
      <c r="A857" s="180"/>
      <c r="B857" s="180"/>
      <c r="C857" s="181"/>
      <c r="D857" s="9"/>
      <c r="E857" s="9"/>
      <c r="F857" s="9"/>
      <c r="G857" s="9"/>
      <c r="H857" s="9"/>
      <c r="I857" s="9"/>
      <c r="J857" s="9"/>
      <c r="K857" s="9"/>
      <c r="L857" s="9"/>
      <c r="M857" s="9"/>
      <c r="N857" s="9"/>
      <c r="O857" s="9"/>
      <c r="P857" s="9"/>
      <c r="Q857" s="9"/>
      <c r="R857" s="9"/>
      <c r="S857" s="9"/>
      <c r="T857" s="9"/>
      <c r="U857" s="9"/>
      <c r="V857" s="9"/>
      <c r="W857" s="9"/>
      <c r="X857" s="9"/>
      <c r="Y857" s="9"/>
      <c r="Z857" s="9"/>
    </row>
    <row r="858" spans="1:26" ht="16.5" customHeight="1">
      <c r="A858" s="180"/>
      <c r="B858" s="180"/>
      <c r="C858" s="181"/>
      <c r="D858" s="9"/>
      <c r="E858" s="9"/>
      <c r="F858" s="9"/>
      <c r="G858" s="9"/>
      <c r="H858" s="9"/>
      <c r="I858" s="9"/>
      <c r="J858" s="9"/>
      <c r="K858" s="9"/>
      <c r="L858" s="9"/>
      <c r="M858" s="9"/>
      <c r="N858" s="9"/>
      <c r="O858" s="9"/>
      <c r="P858" s="9"/>
      <c r="Q858" s="9"/>
      <c r="R858" s="9"/>
      <c r="S858" s="9"/>
      <c r="T858" s="9"/>
      <c r="U858" s="9"/>
      <c r="V858" s="9"/>
      <c r="W858" s="9"/>
      <c r="X858" s="9"/>
      <c r="Y858" s="9"/>
      <c r="Z858" s="9"/>
    </row>
    <row r="859" spans="1:26" ht="16.5" customHeight="1">
      <c r="A859" s="180"/>
      <c r="B859" s="180"/>
      <c r="C859" s="181"/>
      <c r="D859" s="9"/>
      <c r="E859" s="9"/>
      <c r="F859" s="9"/>
      <c r="G859" s="9"/>
      <c r="H859" s="9"/>
      <c r="I859" s="9"/>
      <c r="J859" s="9"/>
      <c r="K859" s="9"/>
      <c r="L859" s="9"/>
      <c r="M859" s="9"/>
      <c r="N859" s="9"/>
      <c r="O859" s="9"/>
      <c r="P859" s="9"/>
      <c r="Q859" s="9"/>
      <c r="R859" s="9"/>
      <c r="S859" s="9"/>
      <c r="T859" s="9"/>
      <c r="U859" s="9"/>
      <c r="V859" s="9"/>
      <c r="W859" s="9"/>
      <c r="X859" s="9"/>
      <c r="Y859" s="9"/>
      <c r="Z859" s="9"/>
    </row>
    <row r="860" spans="1:26" ht="16.5" customHeight="1">
      <c r="A860" s="180"/>
      <c r="B860" s="180"/>
      <c r="C860" s="181"/>
      <c r="D860" s="9"/>
      <c r="E860" s="9"/>
      <c r="F860" s="9"/>
      <c r="G860" s="9"/>
      <c r="H860" s="9"/>
      <c r="I860" s="9"/>
      <c r="J860" s="9"/>
      <c r="K860" s="9"/>
      <c r="L860" s="9"/>
      <c r="M860" s="9"/>
      <c r="N860" s="9"/>
      <c r="O860" s="9"/>
      <c r="P860" s="9"/>
      <c r="Q860" s="9"/>
      <c r="R860" s="9"/>
      <c r="S860" s="9"/>
      <c r="T860" s="9"/>
      <c r="U860" s="9"/>
      <c r="V860" s="9"/>
      <c r="W860" s="9"/>
      <c r="X860" s="9"/>
      <c r="Y860" s="9"/>
      <c r="Z860" s="9"/>
    </row>
    <row r="861" spans="1:26" ht="16.5" customHeight="1">
      <c r="A861" s="180"/>
      <c r="B861" s="180"/>
      <c r="C861" s="181"/>
      <c r="D861" s="9"/>
      <c r="E861" s="9"/>
      <c r="F861" s="9"/>
      <c r="G861" s="9"/>
      <c r="H861" s="9"/>
      <c r="I861" s="9"/>
      <c r="J861" s="9"/>
      <c r="K861" s="9"/>
      <c r="L861" s="9"/>
      <c r="M861" s="9"/>
      <c r="N861" s="9"/>
      <c r="O861" s="9"/>
      <c r="P861" s="9"/>
      <c r="Q861" s="9"/>
      <c r="R861" s="9"/>
      <c r="S861" s="9"/>
      <c r="T861" s="9"/>
      <c r="U861" s="9"/>
      <c r="V861" s="9"/>
      <c r="W861" s="9"/>
      <c r="X861" s="9"/>
      <c r="Y861" s="9"/>
      <c r="Z861" s="9"/>
    </row>
    <row r="862" spans="1:26" ht="16.5" customHeight="1">
      <c r="A862" s="180"/>
      <c r="B862" s="180"/>
      <c r="C862" s="181"/>
      <c r="D862" s="9"/>
      <c r="E862" s="9"/>
      <c r="F862" s="9"/>
      <c r="G862" s="9"/>
      <c r="H862" s="9"/>
      <c r="I862" s="9"/>
      <c r="J862" s="9"/>
      <c r="K862" s="9"/>
      <c r="L862" s="9"/>
      <c r="M862" s="9"/>
      <c r="N862" s="9"/>
      <c r="O862" s="9"/>
      <c r="P862" s="9"/>
      <c r="Q862" s="9"/>
      <c r="R862" s="9"/>
      <c r="S862" s="9"/>
      <c r="T862" s="9"/>
      <c r="U862" s="9"/>
      <c r="V862" s="9"/>
      <c r="W862" s="9"/>
      <c r="X862" s="9"/>
      <c r="Y862" s="9"/>
      <c r="Z862" s="9"/>
    </row>
    <row r="863" spans="1:26" ht="16.5" customHeight="1">
      <c r="A863" s="180"/>
      <c r="B863" s="180"/>
      <c r="C863" s="181"/>
      <c r="D863" s="9"/>
      <c r="E863" s="9"/>
      <c r="F863" s="9"/>
      <c r="G863" s="9"/>
      <c r="H863" s="9"/>
      <c r="I863" s="9"/>
      <c r="J863" s="9"/>
      <c r="K863" s="9"/>
      <c r="L863" s="9"/>
      <c r="M863" s="9"/>
      <c r="N863" s="9"/>
      <c r="O863" s="9"/>
      <c r="P863" s="9"/>
      <c r="Q863" s="9"/>
      <c r="R863" s="9"/>
      <c r="S863" s="9"/>
      <c r="T863" s="9"/>
      <c r="U863" s="9"/>
      <c r="V863" s="9"/>
      <c r="W863" s="9"/>
      <c r="X863" s="9"/>
      <c r="Y863" s="9"/>
      <c r="Z863" s="9"/>
    </row>
    <row r="864" spans="1:26" ht="16.5" customHeight="1">
      <c r="A864" s="180"/>
      <c r="B864" s="180"/>
      <c r="C864" s="181"/>
      <c r="D864" s="9"/>
      <c r="E864" s="9"/>
      <c r="F864" s="9"/>
      <c r="G864" s="9"/>
      <c r="H864" s="9"/>
      <c r="I864" s="9"/>
      <c r="J864" s="9"/>
      <c r="K864" s="9"/>
      <c r="L864" s="9"/>
      <c r="M864" s="9"/>
      <c r="N864" s="9"/>
      <c r="O864" s="9"/>
      <c r="P864" s="9"/>
      <c r="Q864" s="9"/>
      <c r="R864" s="9"/>
      <c r="S864" s="9"/>
      <c r="T864" s="9"/>
      <c r="U864" s="9"/>
      <c r="V864" s="9"/>
      <c r="W864" s="9"/>
      <c r="X864" s="9"/>
      <c r="Y864" s="9"/>
      <c r="Z864" s="9"/>
    </row>
    <row r="865" spans="1:26" ht="16.5" customHeight="1">
      <c r="A865" s="180"/>
      <c r="B865" s="180"/>
      <c r="C865" s="181"/>
      <c r="D865" s="9"/>
      <c r="E865" s="9"/>
      <c r="F865" s="9"/>
      <c r="G865" s="9"/>
      <c r="H865" s="9"/>
      <c r="I865" s="9"/>
      <c r="J865" s="9"/>
      <c r="K865" s="9"/>
      <c r="L865" s="9"/>
      <c r="M865" s="9"/>
      <c r="N865" s="9"/>
      <c r="O865" s="9"/>
      <c r="P865" s="9"/>
      <c r="Q865" s="9"/>
      <c r="R865" s="9"/>
      <c r="S865" s="9"/>
      <c r="T865" s="9"/>
      <c r="U865" s="9"/>
      <c r="V865" s="9"/>
      <c r="W865" s="9"/>
      <c r="X865" s="9"/>
      <c r="Y865" s="9"/>
      <c r="Z865" s="9"/>
    </row>
    <row r="866" spans="1:26" ht="16.5" customHeight="1">
      <c r="A866" s="180"/>
      <c r="B866" s="180"/>
      <c r="C866" s="181"/>
      <c r="D866" s="9"/>
      <c r="E866" s="9"/>
      <c r="F866" s="9"/>
      <c r="G866" s="9"/>
      <c r="H866" s="9"/>
      <c r="I866" s="9"/>
      <c r="J866" s="9"/>
      <c r="K866" s="9"/>
      <c r="L866" s="9"/>
      <c r="M866" s="9"/>
      <c r="N866" s="9"/>
      <c r="O866" s="9"/>
      <c r="P866" s="9"/>
      <c r="Q866" s="9"/>
      <c r="R866" s="9"/>
      <c r="S866" s="9"/>
      <c r="T866" s="9"/>
      <c r="U866" s="9"/>
      <c r="V866" s="9"/>
      <c r="W866" s="9"/>
      <c r="X866" s="9"/>
      <c r="Y866" s="9"/>
      <c r="Z866" s="9"/>
    </row>
    <row r="867" spans="1:26" ht="16.5" customHeight="1">
      <c r="A867" s="180"/>
      <c r="B867" s="180"/>
      <c r="C867" s="181"/>
      <c r="D867" s="9"/>
      <c r="E867" s="9"/>
      <c r="F867" s="9"/>
      <c r="G867" s="9"/>
      <c r="H867" s="9"/>
      <c r="I867" s="9"/>
      <c r="J867" s="9"/>
      <c r="K867" s="9"/>
      <c r="L867" s="9"/>
      <c r="M867" s="9"/>
      <c r="N867" s="9"/>
      <c r="O867" s="9"/>
      <c r="P867" s="9"/>
      <c r="Q867" s="9"/>
      <c r="R867" s="9"/>
      <c r="S867" s="9"/>
      <c r="T867" s="9"/>
      <c r="U867" s="9"/>
      <c r="V867" s="9"/>
      <c r="W867" s="9"/>
      <c r="X867" s="9"/>
      <c r="Y867" s="9"/>
      <c r="Z867" s="9"/>
    </row>
    <row r="868" spans="1:26" ht="16.5" customHeight="1">
      <c r="A868" s="180"/>
      <c r="B868" s="180"/>
      <c r="C868" s="181"/>
      <c r="D868" s="9"/>
      <c r="E868" s="9"/>
      <c r="F868" s="9"/>
      <c r="G868" s="9"/>
      <c r="H868" s="9"/>
      <c r="I868" s="9"/>
      <c r="J868" s="9"/>
      <c r="K868" s="9"/>
      <c r="L868" s="9"/>
      <c r="M868" s="9"/>
      <c r="N868" s="9"/>
      <c r="O868" s="9"/>
      <c r="P868" s="9"/>
      <c r="Q868" s="9"/>
      <c r="R868" s="9"/>
      <c r="S868" s="9"/>
      <c r="T868" s="9"/>
      <c r="U868" s="9"/>
      <c r="V868" s="9"/>
      <c r="W868" s="9"/>
      <c r="X868" s="9"/>
      <c r="Y868" s="9"/>
      <c r="Z868" s="9"/>
    </row>
    <row r="869" spans="1:26" ht="16.5" customHeight="1">
      <c r="A869" s="180"/>
      <c r="B869" s="180"/>
      <c r="C869" s="181"/>
      <c r="D869" s="9"/>
      <c r="E869" s="9"/>
      <c r="F869" s="9"/>
      <c r="G869" s="9"/>
      <c r="H869" s="9"/>
      <c r="I869" s="9"/>
      <c r="J869" s="9"/>
      <c r="K869" s="9"/>
      <c r="L869" s="9"/>
      <c r="M869" s="9"/>
      <c r="N869" s="9"/>
      <c r="O869" s="9"/>
      <c r="P869" s="9"/>
      <c r="Q869" s="9"/>
      <c r="R869" s="9"/>
      <c r="S869" s="9"/>
      <c r="T869" s="9"/>
      <c r="U869" s="9"/>
      <c r="V869" s="9"/>
      <c r="W869" s="9"/>
      <c r="X869" s="9"/>
      <c r="Y869" s="9"/>
      <c r="Z869" s="9"/>
    </row>
    <row r="870" spans="1:26" ht="16.5" customHeight="1">
      <c r="A870" s="180"/>
      <c r="B870" s="180"/>
      <c r="C870" s="181"/>
      <c r="D870" s="9"/>
      <c r="E870" s="9"/>
      <c r="F870" s="9"/>
      <c r="G870" s="9"/>
      <c r="H870" s="9"/>
      <c r="I870" s="9"/>
      <c r="J870" s="9"/>
      <c r="K870" s="9"/>
      <c r="L870" s="9"/>
      <c r="M870" s="9"/>
      <c r="N870" s="9"/>
      <c r="O870" s="9"/>
      <c r="P870" s="9"/>
      <c r="Q870" s="9"/>
      <c r="R870" s="9"/>
      <c r="S870" s="9"/>
      <c r="T870" s="9"/>
      <c r="U870" s="9"/>
      <c r="V870" s="9"/>
      <c r="W870" s="9"/>
      <c r="X870" s="9"/>
      <c r="Y870" s="9"/>
      <c r="Z870" s="9"/>
    </row>
    <row r="871" spans="1:26" ht="16.5" customHeight="1">
      <c r="A871" s="180"/>
      <c r="B871" s="180"/>
      <c r="C871" s="181"/>
      <c r="D871" s="9"/>
      <c r="E871" s="9"/>
      <c r="F871" s="9"/>
      <c r="G871" s="9"/>
      <c r="H871" s="9"/>
      <c r="I871" s="9"/>
      <c r="J871" s="9"/>
      <c r="K871" s="9"/>
      <c r="L871" s="9"/>
      <c r="M871" s="9"/>
      <c r="N871" s="9"/>
      <c r="O871" s="9"/>
      <c r="P871" s="9"/>
      <c r="Q871" s="9"/>
      <c r="R871" s="9"/>
      <c r="S871" s="9"/>
      <c r="T871" s="9"/>
      <c r="U871" s="9"/>
      <c r="V871" s="9"/>
      <c r="W871" s="9"/>
      <c r="X871" s="9"/>
      <c r="Y871" s="9"/>
      <c r="Z871" s="9"/>
    </row>
    <row r="872" spans="1:26" ht="16.5" customHeight="1">
      <c r="A872" s="180"/>
      <c r="B872" s="180"/>
      <c r="C872" s="181"/>
      <c r="D872" s="9"/>
      <c r="E872" s="9"/>
      <c r="F872" s="9"/>
      <c r="G872" s="9"/>
      <c r="H872" s="9"/>
      <c r="I872" s="9"/>
      <c r="J872" s="9"/>
      <c r="K872" s="9"/>
      <c r="L872" s="9"/>
      <c r="M872" s="9"/>
      <c r="N872" s="9"/>
      <c r="O872" s="9"/>
      <c r="P872" s="9"/>
      <c r="Q872" s="9"/>
      <c r="R872" s="9"/>
      <c r="S872" s="9"/>
      <c r="T872" s="9"/>
      <c r="U872" s="9"/>
      <c r="V872" s="9"/>
      <c r="W872" s="9"/>
      <c r="X872" s="9"/>
      <c r="Y872" s="9"/>
      <c r="Z872" s="9"/>
    </row>
    <row r="873" spans="1:26" ht="16.5" customHeight="1">
      <c r="A873" s="180"/>
      <c r="B873" s="180"/>
      <c r="C873" s="181"/>
      <c r="D873" s="9"/>
      <c r="E873" s="9"/>
      <c r="F873" s="9"/>
      <c r="G873" s="9"/>
      <c r="H873" s="9"/>
      <c r="I873" s="9"/>
      <c r="J873" s="9"/>
      <c r="K873" s="9"/>
      <c r="L873" s="9"/>
      <c r="M873" s="9"/>
      <c r="N873" s="9"/>
      <c r="O873" s="9"/>
      <c r="P873" s="9"/>
      <c r="Q873" s="9"/>
      <c r="R873" s="9"/>
      <c r="S873" s="9"/>
      <c r="T873" s="9"/>
      <c r="U873" s="9"/>
      <c r="V873" s="9"/>
      <c r="W873" s="9"/>
      <c r="X873" s="9"/>
      <c r="Y873" s="9"/>
      <c r="Z873" s="9"/>
    </row>
    <row r="874" spans="1:26" ht="16.5" customHeight="1">
      <c r="A874" s="180"/>
      <c r="B874" s="180"/>
      <c r="C874" s="181"/>
      <c r="D874" s="9"/>
      <c r="E874" s="9"/>
      <c r="F874" s="9"/>
      <c r="G874" s="9"/>
      <c r="H874" s="9"/>
      <c r="I874" s="9"/>
      <c r="J874" s="9"/>
      <c r="K874" s="9"/>
      <c r="L874" s="9"/>
      <c r="M874" s="9"/>
      <c r="N874" s="9"/>
      <c r="O874" s="9"/>
      <c r="P874" s="9"/>
      <c r="Q874" s="9"/>
      <c r="R874" s="9"/>
      <c r="S874" s="9"/>
      <c r="T874" s="9"/>
      <c r="U874" s="9"/>
      <c r="V874" s="9"/>
      <c r="W874" s="9"/>
      <c r="X874" s="9"/>
      <c r="Y874" s="9"/>
      <c r="Z874" s="9"/>
    </row>
    <row r="875" spans="1:26" ht="16.5" customHeight="1">
      <c r="A875" s="180"/>
      <c r="B875" s="180"/>
      <c r="C875" s="181"/>
      <c r="D875" s="9"/>
      <c r="E875" s="9"/>
      <c r="F875" s="9"/>
      <c r="G875" s="9"/>
      <c r="H875" s="9"/>
      <c r="I875" s="9"/>
      <c r="J875" s="9"/>
      <c r="K875" s="9"/>
      <c r="L875" s="9"/>
      <c r="M875" s="9"/>
      <c r="N875" s="9"/>
      <c r="O875" s="9"/>
      <c r="P875" s="9"/>
      <c r="Q875" s="9"/>
      <c r="R875" s="9"/>
      <c r="S875" s="9"/>
      <c r="T875" s="9"/>
      <c r="U875" s="9"/>
      <c r="V875" s="9"/>
      <c r="W875" s="9"/>
      <c r="X875" s="9"/>
      <c r="Y875" s="9"/>
      <c r="Z875" s="9"/>
    </row>
    <row r="876" spans="1:26" ht="16.5" customHeight="1">
      <c r="A876" s="180"/>
      <c r="B876" s="180"/>
      <c r="C876" s="181"/>
      <c r="D876" s="9"/>
      <c r="E876" s="9"/>
      <c r="F876" s="9"/>
      <c r="G876" s="9"/>
      <c r="H876" s="9"/>
      <c r="I876" s="9"/>
      <c r="J876" s="9"/>
      <c r="K876" s="9"/>
      <c r="L876" s="9"/>
      <c r="M876" s="9"/>
      <c r="N876" s="9"/>
      <c r="O876" s="9"/>
      <c r="P876" s="9"/>
      <c r="Q876" s="9"/>
      <c r="R876" s="9"/>
      <c r="S876" s="9"/>
      <c r="T876" s="9"/>
      <c r="U876" s="9"/>
      <c r="V876" s="9"/>
      <c r="W876" s="9"/>
      <c r="X876" s="9"/>
      <c r="Y876" s="9"/>
      <c r="Z876" s="9"/>
    </row>
    <row r="877" spans="1:26" ht="16.5" customHeight="1">
      <c r="A877" s="180"/>
      <c r="B877" s="180"/>
      <c r="C877" s="181"/>
      <c r="D877" s="9"/>
      <c r="E877" s="9"/>
      <c r="F877" s="9"/>
      <c r="G877" s="9"/>
      <c r="H877" s="9"/>
      <c r="I877" s="9"/>
      <c r="J877" s="9"/>
      <c r="K877" s="9"/>
      <c r="L877" s="9"/>
      <c r="M877" s="9"/>
      <c r="N877" s="9"/>
      <c r="O877" s="9"/>
      <c r="P877" s="9"/>
      <c r="Q877" s="9"/>
      <c r="R877" s="9"/>
      <c r="S877" s="9"/>
      <c r="T877" s="9"/>
      <c r="U877" s="9"/>
      <c r="V877" s="9"/>
      <c r="W877" s="9"/>
      <c r="X877" s="9"/>
      <c r="Y877" s="9"/>
      <c r="Z877" s="9"/>
    </row>
    <row r="878" spans="1:26" ht="16.5" customHeight="1">
      <c r="A878" s="180"/>
      <c r="B878" s="180"/>
      <c r="C878" s="181"/>
      <c r="D878" s="9"/>
      <c r="E878" s="9"/>
      <c r="F878" s="9"/>
      <c r="G878" s="9"/>
      <c r="H878" s="9"/>
      <c r="I878" s="9"/>
      <c r="J878" s="9"/>
      <c r="K878" s="9"/>
      <c r="L878" s="9"/>
      <c r="M878" s="9"/>
      <c r="N878" s="9"/>
      <c r="O878" s="9"/>
      <c r="P878" s="9"/>
      <c r="Q878" s="9"/>
      <c r="R878" s="9"/>
      <c r="S878" s="9"/>
      <c r="T878" s="9"/>
      <c r="U878" s="9"/>
      <c r="V878" s="9"/>
      <c r="W878" s="9"/>
      <c r="X878" s="9"/>
      <c r="Y878" s="9"/>
      <c r="Z878" s="9"/>
    </row>
    <row r="879" spans="1:26" ht="16.5" customHeight="1">
      <c r="A879" s="180"/>
      <c r="B879" s="180"/>
      <c r="C879" s="181"/>
      <c r="D879" s="9"/>
      <c r="E879" s="9"/>
      <c r="F879" s="9"/>
      <c r="G879" s="9"/>
      <c r="H879" s="9"/>
      <c r="I879" s="9"/>
      <c r="J879" s="9"/>
      <c r="K879" s="9"/>
      <c r="L879" s="9"/>
      <c r="M879" s="9"/>
      <c r="N879" s="9"/>
      <c r="O879" s="9"/>
      <c r="P879" s="9"/>
      <c r="Q879" s="9"/>
      <c r="R879" s="9"/>
      <c r="S879" s="9"/>
      <c r="T879" s="9"/>
      <c r="U879" s="9"/>
      <c r="V879" s="9"/>
      <c r="W879" s="9"/>
      <c r="X879" s="9"/>
      <c r="Y879" s="9"/>
      <c r="Z879" s="9"/>
    </row>
    <row r="880" spans="1:26" ht="16.5" customHeight="1">
      <c r="A880" s="180"/>
      <c r="B880" s="180"/>
      <c r="C880" s="181"/>
      <c r="D880" s="9"/>
      <c r="E880" s="9"/>
      <c r="F880" s="9"/>
      <c r="G880" s="9"/>
      <c r="H880" s="9"/>
      <c r="I880" s="9"/>
      <c r="J880" s="9"/>
      <c r="K880" s="9"/>
      <c r="L880" s="9"/>
      <c r="M880" s="9"/>
      <c r="N880" s="9"/>
      <c r="O880" s="9"/>
      <c r="P880" s="9"/>
      <c r="Q880" s="9"/>
      <c r="R880" s="9"/>
      <c r="S880" s="9"/>
      <c r="T880" s="9"/>
      <c r="U880" s="9"/>
      <c r="V880" s="9"/>
      <c r="W880" s="9"/>
      <c r="X880" s="9"/>
      <c r="Y880" s="9"/>
      <c r="Z880" s="9"/>
    </row>
    <row r="881" spans="1:26" ht="16.5" customHeight="1">
      <c r="A881" s="180"/>
      <c r="B881" s="180"/>
      <c r="C881" s="181"/>
      <c r="D881" s="9"/>
      <c r="E881" s="9"/>
      <c r="F881" s="9"/>
      <c r="G881" s="9"/>
      <c r="H881" s="9"/>
      <c r="I881" s="9"/>
      <c r="J881" s="9"/>
      <c r="K881" s="9"/>
      <c r="L881" s="9"/>
      <c r="M881" s="9"/>
      <c r="N881" s="9"/>
      <c r="O881" s="9"/>
      <c r="P881" s="9"/>
      <c r="Q881" s="9"/>
      <c r="R881" s="9"/>
      <c r="S881" s="9"/>
      <c r="T881" s="9"/>
      <c r="U881" s="9"/>
      <c r="V881" s="9"/>
      <c r="W881" s="9"/>
      <c r="X881" s="9"/>
      <c r="Y881" s="9"/>
      <c r="Z881" s="9"/>
    </row>
    <row r="882" spans="1:26" ht="16.5" customHeight="1">
      <c r="A882" s="180"/>
      <c r="B882" s="180"/>
      <c r="C882" s="181"/>
      <c r="D882" s="9"/>
      <c r="E882" s="9"/>
      <c r="F882" s="9"/>
      <c r="G882" s="9"/>
      <c r="H882" s="9"/>
      <c r="I882" s="9"/>
      <c r="J882" s="9"/>
      <c r="K882" s="9"/>
      <c r="L882" s="9"/>
      <c r="M882" s="9"/>
      <c r="N882" s="9"/>
      <c r="O882" s="9"/>
      <c r="P882" s="9"/>
      <c r="Q882" s="9"/>
      <c r="R882" s="9"/>
      <c r="S882" s="9"/>
      <c r="T882" s="9"/>
      <c r="U882" s="9"/>
      <c r="V882" s="9"/>
      <c r="W882" s="9"/>
      <c r="X882" s="9"/>
      <c r="Y882" s="9"/>
      <c r="Z882" s="9"/>
    </row>
    <row r="883" spans="1:26" ht="16.5" customHeight="1">
      <c r="A883" s="180"/>
      <c r="B883" s="180"/>
      <c r="C883" s="181"/>
      <c r="D883" s="9"/>
      <c r="E883" s="9"/>
      <c r="F883" s="9"/>
      <c r="G883" s="9"/>
      <c r="H883" s="9"/>
      <c r="I883" s="9"/>
      <c r="J883" s="9"/>
      <c r="K883" s="9"/>
      <c r="L883" s="9"/>
      <c r="M883" s="9"/>
      <c r="N883" s="9"/>
      <c r="O883" s="9"/>
      <c r="P883" s="9"/>
      <c r="Q883" s="9"/>
      <c r="R883" s="9"/>
      <c r="S883" s="9"/>
      <c r="T883" s="9"/>
      <c r="U883" s="9"/>
      <c r="V883" s="9"/>
      <c r="W883" s="9"/>
      <c r="X883" s="9"/>
      <c r="Y883" s="9"/>
      <c r="Z883" s="9"/>
    </row>
    <row r="884" spans="1:26" ht="16.5" customHeight="1">
      <c r="A884" s="180"/>
      <c r="B884" s="180"/>
      <c r="C884" s="181"/>
      <c r="D884" s="9"/>
      <c r="E884" s="9"/>
      <c r="F884" s="9"/>
      <c r="G884" s="9"/>
      <c r="H884" s="9"/>
      <c r="I884" s="9"/>
      <c r="J884" s="9"/>
      <c r="K884" s="9"/>
      <c r="L884" s="9"/>
      <c r="M884" s="9"/>
      <c r="N884" s="9"/>
      <c r="O884" s="9"/>
      <c r="P884" s="9"/>
      <c r="Q884" s="9"/>
      <c r="R884" s="9"/>
      <c r="S884" s="9"/>
      <c r="T884" s="9"/>
      <c r="U884" s="9"/>
      <c r="V884" s="9"/>
      <c r="W884" s="9"/>
      <c r="X884" s="9"/>
      <c r="Y884" s="9"/>
      <c r="Z884" s="9"/>
    </row>
    <row r="885" spans="1:26" ht="16.5" customHeight="1">
      <c r="A885" s="180"/>
      <c r="B885" s="180"/>
      <c r="C885" s="181"/>
      <c r="D885" s="9"/>
      <c r="E885" s="9"/>
      <c r="F885" s="9"/>
      <c r="G885" s="9"/>
      <c r="H885" s="9"/>
      <c r="I885" s="9"/>
      <c r="J885" s="9"/>
      <c r="K885" s="9"/>
      <c r="L885" s="9"/>
      <c r="M885" s="9"/>
      <c r="N885" s="9"/>
      <c r="O885" s="9"/>
      <c r="P885" s="9"/>
      <c r="Q885" s="9"/>
      <c r="R885" s="9"/>
      <c r="S885" s="9"/>
      <c r="T885" s="9"/>
      <c r="U885" s="9"/>
      <c r="V885" s="9"/>
      <c r="W885" s="9"/>
      <c r="X885" s="9"/>
      <c r="Y885" s="9"/>
      <c r="Z885" s="9"/>
    </row>
    <row r="886" spans="1:26" ht="16.5" customHeight="1">
      <c r="A886" s="180"/>
      <c r="B886" s="180"/>
      <c r="C886" s="181"/>
      <c r="D886" s="9"/>
      <c r="E886" s="9"/>
      <c r="F886" s="9"/>
      <c r="G886" s="9"/>
      <c r="H886" s="9"/>
      <c r="I886" s="9"/>
      <c r="J886" s="9"/>
      <c r="K886" s="9"/>
      <c r="L886" s="9"/>
      <c r="M886" s="9"/>
      <c r="N886" s="9"/>
      <c r="O886" s="9"/>
      <c r="P886" s="9"/>
      <c r="Q886" s="9"/>
      <c r="R886" s="9"/>
      <c r="S886" s="9"/>
      <c r="T886" s="9"/>
      <c r="U886" s="9"/>
      <c r="V886" s="9"/>
      <c r="W886" s="9"/>
      <c r="X886" s="9"/>
      <c r="Y886" s="9"/>
      <c r="Z886" s="9"/>
    </row>
    <row r="887" spans="1:26" ht="16.5" customHeight="1">
      <c r="A887" s="180"/>
      <c r="B887" s="180"/>
      <c r="C887" s="181"/>
      <c r="D887" s="9"/>
      <c r="E887" s="9"/>
      <c r="F887" s="9"/>
      <c r="G887" s="9"/>
      <c r="H887" s="9"/>
      <c r="I887" s="9"/>
      <c r="J887" s="9"/>
      <c r="K887" s="9"/>
      <c r="L887" s="9"/>
      <c r="M887" s="9"/>
      <c r="N887" s="9"/>
      <c r="O887" s="9"/>
      <c r="P887" s="9"/>
      <c r="Q887" s="9"/>
      <c r="R887" s="9"/>
      <c r="S887" s="9"/>
      <c r="T887" s="9"/>
      <c r="U887" s="9"/>
      <c r="V887" s="9"/>
      <c r="W887" s="9"/>
      <c r="X887" s="9"/>
      <c r="Y887" s="9"/>
      <c r="Z887" s="9"/>
    </row>
    <row r="888" spans="1:26" ht="16.5" customHeight="1">
      <c r="A888" s="180"/>
      <c r="B888" s="180"/>
      <c r="C888" s="181"/>
      <c r="D888" s="9"/>
      <c r="E888" s="9"/>
      <c r="F888" s="9"/>
      <c r="G888" s="9"/>
      <c r="H888" s="9"/>
      <c r="I888" s="9"/>
      <c r="J888" s="9"/>
      <c r="K888" s="9"/>
      <c r="L888" s="9"/>
      <c r="M888" s="9"/>
      <c r="N888" s="9"/>
      <c r="O888" s="9"/>
      <c r="P888" s="9"/>
      <c r="Q888" s="9"/>
      <c r="R888" s="9"/>
      <c r="S888" s="9"/>
      <c r="T888" s="9"/>
      <c r="U888" s="9"/>
      <c r="V888" s="9"/>
      <c r="W888" s="9"/>
      <c r="X888" s="9"/>
      <c r="Y888" s="9"/>
      <c r="Z888" s="9"/>
    </row>
    <row r="889" spans="1:26" ht="16.5" customHeight="1">
      <c r="A889" s="180"/>
      <c r="B889" s="180"/>
      <c r="C889" s="181"/>
      <c r="D889" s="9"/>
      <c r="E889" s="9"/>
      <c r="F889" s="9"/>
      <c r="G889" s="9"/>
      <c r="H889" s="9"/>
      <c r="I889" s="9"/>
      <c r="J889" s="9"/>
      <c r="K889" s="9"/>
      <c r="L889" s="9"/>
      <c r="M889" s="9"/>
      <c r="N889" s="9"/>
      <c r="O889" s="9"/>
      <c r="P889" s="9"/>
      <c r="Q889" s="9"/>
      <c r="R889" s="9"/>
      <c r="S889" s="9"/>
      <c r="T889" s="9"/>
      <c r="U889" s="9"/>
      <c r="V889" s="9"/>
      <c r="W889" s="9"/>
      <c r="X889" s="9"/>
      <c r="Y889" s="9"/>
      <c r="Z889" s="9"/>
    </row>
    <row r="890" spans="1:26" ht="16.5" customHeight="1">
      <c r="A890" s="180"/>
      <c r="B890" s="180"/>
      <c r="C890" s="181"/>
      <c r="D890" s="9"/>
      <c r="E890" s="9"/>
      <c r="F890" s="9"/>
      <c r="G890" s="9"/>
      <c r="H890" s="9"/>
      <c r="I890" s="9"/>
      <c r="J890" s="9"/>
      <c r="K890" s="9"/>
      <c r="L890" s="9"/>
      <c r="M890" s="9"/>
      <c r="N890" s="9"/>
      <c r="O890" s="9"/>
      <c r="P890" s="9"/>
      <c r="Q890" s="9"/>
      <c r="R890" s="9"/>
      <c r="S890" s="9"/>
      <c r="T890" s="9"/>
      <c r="U890" s="9"/>
      <c r="V890" s="9"/>
      <c r="W890" s="9"/>
      <c r="X890" s="9"/>
      <c r="Y890" s="9"/>
      <c r="Z890" s="9"/>
    </row>
    <row r="891" spans="1:26" ht="16.5" customHeight="1">
      <c r="A891" s="180"/>
      <c r="B891" s="180"/>
      <c r="C891" s="181"/>
      <c r="D891" s="9"/>
      <c r="E891" s="9"/>
      <c r="F891" s="9"/>
      <c r="G891" s="9"/>
      <c r="H891" s="9"/>
      <c r="I891" s="9"/>
      <c r="J891" s="9"/>
      <c r="K891" s="9"/>
      <c r="L891" s="9"/>
      <c r="M891" s="9"/>
      <c r="N891" s="9"/>
      <c r="O891" s="9"/>
      <c r="P891" s="9"/>
      <c r="Q891" s="9"/>
      <c r="R891" s="9"/>
      <c r="S891" s="9"/>
      <c r="T891" s="9"/>
      <c r="U891" s="9"/>
      <c r="V891" s="9"/>
      <c r="W891" s="9"/>
      <c r="X891" s="9"/>
      <c r="Y891" s="9"/>
      <c r="Z891" s="9"/>
    </row>
    <row r="892" spans="1:26" ht="16.5" customHeight="1">
      <c r="A892" s="180"/>
      <c r="B892" s="180"/>
      <c r="C892" s="181"/>
      <c r="D892" s="9"/>
      <c r="E892" s="9"/>
      <c r="F892" s="9"/>
      <c r="G892" s="9"/>
      <c r="H892" s="9"/>
      <c r="I892" s="9"/>
      <c r="J892" s="9"/>
      <c r="K892" s="9"/>
      <c r="L892" s="9"/>
      <c r="M892" s="9"/>
      <c r="N892" s="9"/>
      <c r="O892" s="9"/>
      <c r="P892" s="9"/>
      <c r="Q892" s="9"/>
      <c r="R892" s="9"/>
      <c r="S892" s="9"/>
      <c r="T892" s="9"/>
      <c r="U892" s="9"/>
      <c r="V892" s="9"/>
      <c r="W892" s="9"/>
      <c r="X892" s="9"/>
      <c r="Y892" s="9"/>
      <c r="Z892" s="9"/>
    </row>
    <row r="893" spans="1:26" ht="16.5" customHeight="1">
      <c r="A893" s="180"/>
      <c r="B893" s="180"/>
      <c r="C893" s="181"/>
      <c r="D893" s="9"/>
      <c r="E893" s="9"/>
      <c r="F893" s="9"/>
      <c r="G893" s="9"/>
      <c r="H893" s="9"/>
      <c r="I893" s="9"/>
      <c r="J893" s="9"/>
      <c r="K893" s="9"/>
      <c r="L893" s="9"/>
      <c r="M893" s="9"/>
      <c r="N893" s="9"/>
      <c r="O893" s="9"/>
      <c r="P893" s="9"/>
      <c r="Q893" s="9"/>
      <c r="R893" s="9"/>
      <c r="S893" s="9"/>
      <c r="T893" s="9"/>
      <c r="U893" s="9"/>
      <c r="V893" s="9"/>
      <c r="W893" s="9"/>
      <c r="X893" s="9"/>
      <c r="Y893" s="9"/>
      <c r="Z893" s="9"/>
    </row>
    <row r="894" spans="1:26" ht="16.5" customHeight="1">
      <c r="A894" s="180"/>
      <c r="B894" s="180"/>
      <c r="C894" s="181"/>
      <c r="D894" s="9"/>
      <c r="E894" s="9"/>
      <c r="F894" s="9"/>
      <c r="G894" s="9"/>
      <c r="H894" s="9"/>
      <c r="I894" s="9"/>
      <c r="J894" s="9"/>
      <c r="K894" s="9"/>
      <c r="L894" s="9"/>
      <c r="M894" s="9"/>
      <c r="N894" s="9"/>
      <c r="O894" s="9"/>
      <c r="P894" s="9"/>
      <c r="Q894" s="9"/>
      <c r="R894" s="9"/>
      <c r="S894" s="9"/>
      <c r="T894" s="9"/>
      <c r="U894" s="9"/>
      <c r="V894" s="9"/>
      <c r="W894" s="9"/>
      <c r="X894" s="9"/>
      <c r="Y894" s="9"/>
      <c r="Z894" s="9"/>
    </row>
    <row r="895" spans="1:26" ht="16.5" customHeight="1">
      <c r="A895" s="180"/>
      <c r="B895" s="180"/>
      <c r="C895" s="181"/>
      <c r="D895" s="9"/>
      <c r="E895" s="9"/>
      <c r="F895" s="9"/>
      <c r="G895" s="9"/>
      <c r="H895" s="9"/>
      <c r="I895" s="9"/>
      <c r="J895" s="9"/>
      <c r="K895" s="9"/>
      <c r="L895" s="9"/>
      <c r="M895" s="9"/>
      <c r="N895" s="9"/>
      <c r="O895" s="9"/>
      <c r="P895" s="9"/>
      <c r="Q895" s="9"/>
      <c r="R895" s="9"/>
      <c r="S895" s="9"/>
      <c r="T895" s="9"/>
      <c r="U895" s="9"/>
      <c r="V895" s="9"/>
      <c r="W895" s="9"/>
      <c r="X895" s="9"/>
      <c r="Y895" s="9"/>
      <c r="Z895" s="9"/>
    </row>
    <row r="896" spans="1:26" ht="16.5" customHeight="1">
      <c r="A896" s="180"/>
      <c r="B896" s="180"/>
      <c r="C896" s="181"/>
      <c r="D896" s="9"/>
      <c r="E896" s="9"/>
      <c r="F896" s="9"/>
      <c r="G896" s="9"/>
      <c r="H896" s="9"/>
      <c r="I896" s="9"/>
      <c r="J896" s="9"/>
      <c r="K896" s="9"/>
      <c r="L896" s="9"/>
      <c r="M896" s="9"/>
      <c r="N896" s="9"/>
      <c r="O896" s="9"/>
      <c r="P896" s="9"/>
      <c r="Q896" s="9"/>
      <c r="R896" s="9"/>
      <c r="S896" s="9"/>
      <c r="T896" s="9"/>
      <c r="U896" s="9"/>
      <c r="V896" s="9"/>
      <c r="W896" s="9"/>
      <c r="X896" s="9"/>
      <c r="Y896" s="9"/>
      <c r="Z896" s="9"/>
    </row>
    <row r="897" spans="1:26" ht="16.5" customHeight="1">
      <c r="A897" s="180"/>
      <c r="B897" s="180"/>
      <c r="C897" s="181"/>
      <c r="D897" s="9"/>
      <c r="E897" s="9"/>
      <c r="F897" s="9"/>
      <c r="G897" s="9"/>
      <c r="H897" s="9"/>
      <c r="I897" s="9"/>
      <c r="J897" s="9"/>
      <c r="K897" s="9"/>
      <c r="L897" s="9"/>
      <c r="M897" s="9"/>
      <c r="N897" s="9"/>
      <c r="O897" s="9"/>
      <c r="P897" s="9"/>
      <c r="Q897" s="9"/>
      <c r="R897" s="9"/>
      <c r="S897" s="9"/>
      <c r="T897" s="9"/>
      <c r="U897" s="9"/>
      <c r="V897" s="9"/>
      <c r="W897" s="9"/>
      <c r="X897" s="9"/>
      <c r="Y897" s="9"/>
      <c r="Z897" s="9"/>
    </row>
    <row r="898" spans="1:26" ht="16.5" customHeight="1">
      <c r="A898" s="180"/>
      <c r="B898" s="180"/>
      <c r="C898" s="181"/>
      <c r="D898" s="9"/>
      <c r="E898" s="9"/>
      <c r="F898" s="9"/>
      <c r="G898" s="9"/>
      <c r="H898" s="9"/>
      <c r="I898" s="9"/>
      <c r="J898" s="9"/>
      <c r="K898" s="9"/>
      <c r="L898" s="9"/>
      <c r="M898" s="9"/>
      <c r="N898" s="9"/>
      <c r="O898" s="9"/>
      <c r="P898" s="9"/>
      <c r="Q898" s="9"/>
      <c r="R898" s="9"/>
      <c r="S898" s="9"/>
      <c r="T898" s="9"/>
      <c r="U898" s="9"/>
      <c r="V898" s="9"/>
      <c r="W898" s="9"/>
      <c r="X898" s="9"/>
      <c r="Y898" s="9"/>
      <c r="Z898" s="9"/>
    </row>
    <row r="899" spans="1:26" ht="16.5" customHeight="1">
      <c r="A899" s="180"/>
      <c r="B899" s="180"/>
      <c r="C899" s="181"/>
      <c r="D899" s="9"/>
      <c r="E899" s="9"/>
      <c r="F899" s="9"/>
      <c r="G899" s="9"/>
      <c r="H899" s="9"/>
      <c r="I899" s="9"/>
      <c r="J899" s="9"/>
      <c r="K899" s="9"/>
      <c r="L899" s="9"/>
      <c r="M899" s="9"/>
      <c r="N899" s="9"/>
      <c r="O899" s="9"/>
      <c r="P899" s="9"/>
      <c r="Q899" s="9"/>
      <c r="R899" s="9"/>
      <c r="S899" s="9"/>
      <c r="T899" s="9"/>
      <c r="U899" s="9"/>
      <c r="V899" s="9"/>
      <c r="W899" s="9"/>
      <c r="X899" s="9"/>
      <c r="Y899" s="9"/>
      <c r="Z899" s="9"/>
    </row>
    <row r="900" spans="1:26" ht="16.5" customHeight="1">
      <c r="A900" s="180"/>
      <c r="B900" s="180"/>
      <c r="C900" s="181"/>
      <c r="D900" s="9"/>
      <c r="E900" s="9"/>
      <c r="F900" s="9"/>
      <c r="G900" s="9"/>
      <c r="H900" s="9"/>
      <c r="I900" s="9"/>
      <c r="J900" s="9"/>
      <c r="K900" s="9"/>
      <c r="L900" s="9"/>
      <c r="M900" s="9"/>
      <c r="N900" s="9"/>
      <c r="O900" s="9"/>
      <c r="P900" s="9"/>
      <c r="Q900" s="9"/>
      <c r="R900" s="9"/>
      <c r="S900" s="9"/>
      <c r="T900" s="9"/>
      <c r="U900" s="9"/>
      <c r="V900" s="9"/>
      <c r="W900" s="9"/>
      <c r="X900" s="9"/>
      <c r="Y900" s="9"/>
      <c r="Z900" s="9"/>
    </row>
    <row r="901" spans="1:26" ht="16.5" customHeight="1">
      <c r="A901" s="180"/>
      <c r="B901" s="180"/>
      <c r="C901" s="181"/>
      <c r="D901" s="9"/>
      <c r="E901" s="9"/>
      <c r="F901" s="9"/>
      <c r="G901" s="9"/>
      <c r="H901" s="9"/>
      <c r="I901" s="9"/>
      <c r="J901" s="9"/>
      <c r="K901" s="9"/>
      <c r="L901" s="9"/>
      <c r="M901" s="9"/>
      <c r="N901" s="9"/>
      <c r="O901" s="9"/>
      <c r="P901" s="9"/>
      <c r="Q901" s="9"/>
      <c r="R901" s="9"/>
      <c r="S901" s="9"/>
      <c r="T901" s="9"/>
      <c r="U901" s="9"/>
      <c r="V901" s="9"/>
      <c r="W901" s="9"/>
      <c r="X901" s="9"/>
      <c r="Y901" s="9"/>
      <c r="Z901" s="9"/>
    </row>
    <row r="902" spans="1:26" ht="16.5" customHeight="1">
      <c r="A902" s="180"/>
      <c r="B902" s="180"/>
      <c r="C902" s="181"/>
      <c r="D902" s="9"/>
      <c r="E902" s="9"/>
      <c r="F902" s="9"/>
      <c r="G902" s="9"/>
      <c r="H902" s="9"/>
      <c r="I902" s="9"/>
      <c r="J902" s="9"/>
      <c r="K902" s="9"/>
      <c r="L902" s="9"/>
      <c r="M902" s="9"/>
      <c r="N902" s="9"/>
      <c r="O902" s="9"/>
      <c r="P902" s="9"/>
      <c r="Q902" s="9"/>
      <c r="R902" s="9"/>
      <c r="S902" s="9"/>
      <c r="T902" s="9"/>
      <c r="U902" s="9"/>
      <c r="V902" s="9"/>
      <c r="W902" s="9"/>
      <c r="X902" s="9"/>
      <c r="Y902" s="9"/>
      <c r="Z902" s="9"/>
    </row>
    <row r="903" spans="1:26" ht="16.5" customHeight="1">
      <c r="A903" s="180"/>
      <c r="B903" s="180"/>
      <c r="C903" s="181"/>
      <c r="D903" s="9"/>
      <c r="E903" s="9"/>
      <c r="F903" s="9"/>
      <c r="G903" s="9"/>
      <c r="H903" s="9"/>
      <c r="I903" s="9"/>
      <c r="J903" s="9"/>
      <c r="K903" s="9"/>
      <c r="L903" s="9"/>
      <c r="M903" s="9"/>
      <c r="N903" s="9"/>
      <c r="O903" s="9"/>
      <c r="P903" s="9"/>
      <c r="Q903" s="9"/>
      <c r="R903" s="9"/>
      <c r="S903" s="9"/>
      <c r="T903" s="9"/>
      <c r="U903" s="9"/>
      <c r="V903" s="9"/>
      <c r="W903" s="9"/>
      <c r="X903" s="9"/>
      <c r="Y903" s="9"/>
      <c r="Z903" s="9"/>
    </row>
    <row r="904" spans="1:26" ht="16.5" customHeight="1">
      <c r="A904" s="180"/>
      <c r="B904" s="180"/>
      <c r="C904" s="181"/>
      <c r="D904" s="9"/>
      <c r="E904" s="9"/>
      <c r="F904" s="9"/>
      <c r="G904" s="9"/>
      <c r="H904" s="9"/>
      <c r="I904" s="9"/>
      <c r="J904" s="9"/>
      <c r="K904" s="9"/>
      <c r="L904" s="9"/>
      <c r="M904" s="9"/>
      <c r="N904" s="9"/>
      <c r="O904" s="9"/>
      <c r="P904" s="9"/>
      <c r="Q904" s="9"/>
      <c r="R904" s="9"/>
      <c r="S904" s="9"/>
      <c r="T904" s="9"/>
      <c r="U904" s="9"/>
      <c r="V904" s="9"/>
      <c r="W904" s="9"/>
      <c r="X904" s="9"/>
      <c r="Y904" s="9"/>
      <c r="Z904" s="9"/>
    </row>
    <row r="905" spans="1:26" ht="16.5" customHeight="1">
      <c r="A905" s="180"/>
      <c r="B905" s="180"/>
      <c r="C905" s="181"/>
      <c r="D905" s="9"/>
      <c r="E905" s="9"/>
      <c r="F905" s="9"/>
      <c r="G905" s="9"/>
      <c r="H905" s="9"/>
      <c r="I905" s="9"/>
      <c r="J905" s="9"/>
      <c r="K905" s="9"/>
      <c r="L905" s="9"/>
      <c r="M905" s="9"/>
      <c r="N905" s="9"/>
      <c r="O905" s="9"/>
      <c r="P905" s="9"/>
      <c r="Q905" s="9"/>
      <c r="R905" s="9"/>
      <c r="S905" s="9"/>
      <c r="T905" s="9"/>
      <c r="U905" s="9"/>
      <c r="V905" s="9"/>
      <c r="W905" s="9"/>
      <c r="X905" s="9"/>
      <c r="Y905" s="9"/>
      <c r="Z905" s="9"/>
    </row>
    <row r="906" spans="1:26" ht="16.5" customHeight="1">
      <c r="A906" s="180"/>
      <c r="B906" s="180"/>
      <c r="C906" s="181"/>
      <c r="D906" s="9"/>
      <c r="E906" s="9"/>
      <c r="F906" s="9"/>
      <c r="G906" s="9"/>
      <c r="H906" s="9"/>
      <c r="I906" s="9"/>
      <c r="J906" s="9"/>
      <c r="K906" s="9"/>
      <c r="L906" s="9"/>
      <c r="M906" s="9"/>
      <c r="N906" s="9"/>
      <c r="O906" s="9"/>
      <c r="P906" s="9"/>
      <c r="Q906" s="9"/>
      <c r="R906" s="9"/>
      <c r="S906" s="9"/>
      <c r="T906" s="9"/>
      <c r="U906" s="9"/>
      <c r="V906" s="9"/>
      <c r="W906" s="9"/>
      <c r="X906" s="9"/>
      <c r="Y906" s="9"/>
      <c r="Z906" s="9"/>
    </row>
    <row r="907" spans="1:26" ht="16.5" customHeight="1">
      <c r="A907" s="180"/>
      <c r="B907" s="180"/>
      <c r="C907" s="181"/>
      <c r="D907" s="9"/>
      <c r="E907" s="9"/>
      <c r="F907" s="9"/>
      <c r="G907" s="9"/>
      <c r="H907" s="9"/>
      <c r="I907" s="9"/>
      <c r="J907" s="9"/>
      <c r="K907" s="9"/>
      <c r="L907" s="9"/>
      <c r="M907" s="9"/>
      <c r="N907" s="9"/>
      <c r="O907" s="9"/>
      <c r="P907" s="9"/>
      <c r="Q907" s="9"/>
      <c r="R907" s="9"/>
      <c r="S907" s="9"/>
      <c r="T907" s="9"/>
      <c r="U907" s="9"/>
      <c r="V907" s="9"/>
      <c r="W907" s="9"/>
      <c r="X907" s="9"/>
      <c r="Y907" s="9"/>
      <c r="Z907" s="9"/>
    </row>
    <row r="908" spans="1:26" ht="16.5" customHeight="1">
      <c r="A908" s="180"/>
      <c r="B908" s="180"/>
      <c r="C908" s="181"/>
      <c r="D908" s="9"/>
      <c r="E908" s="9"/>
      <c r="F908" s="9"/>
      <c r="G908" s="9"/>
      <c r="H908" s="9"/>
      <c r="I908" s="9"/>
      <c r="J908" s="9"/>
      <c r="K908" s="9"/>
      <c r="L908" s="9"/>
      <c r="M908" s="9"/>
      <c r="N908" s="9"/>
      <c r="O908" s="9"/>
      <c r="P908" s="9"/>
      <c r="Q908" s="9"/>
      <c r="R908" s="9"/>
      <c r="S908" s="9"/>
      <c r="T908" s="9"/>
      <c r="U908" s="9"/>
      <c r="V908" s="9"/>
      <c r="W908" s="9"/>
      <c r="X908" s="9"/>
      <c r="Y908" s="9"/>
      <c r="Z908" s="9"/>
    </row>
    <row r="909" spans="1:26" ht="16.5" customHeight="1">
      <c r="A909" s="180"/>
      <c r="B909" s="180"/>
      <c r="C909" s="181"/>
      <c r="D909" s="9"/>
      <c r="E909" s="9"/>
      <c r="F909" s="9"/>
      <c r="G909" s="9"/>
      <c r="H909" s="9"/>
      <c r="I909" s="9"/>
      <c r="J909" s="9"/>
      <c r="K909" s="9"/>
      <c r="L909" s="9"/>
      <c r="M909" s="9"/>
      <c r="N909" s="9"/>
      <c r="O909" s="9"/>
      <c r="P909" s="9"/>
      <c r="Q909" s="9"/>
      <c r="R909" s="9"/>
      <c r="S909" s="9"/>
      <c r="T909" s="9"/>
      <c r="U909" s="9"/>
      <c r="V909" s="9"/>
      <c r="W909" s="9"/>
      <c r="X909" s="9"/>
      <c r="Y909" s="9"/>
      <c r="Z909" s="9"/>
    </row>
    <row r="910" spans="1:26" ht="16.5" customHeight="1">
      <c r="A910" s="180"/>
      <c r="B910" s="180"/>
      <c r="C910" s="181"/>
      <c r="D910" s="9"/>
      <c r="E910" s="9"/>
      <c r="F910" s="9"/>
      <c r="G910" s="9"/>
      <c r="H910" s="9"/>
      <c r="I910" s="9"/>
      <c r="J910" s="9"/>
      <c r="K910" s="9"/>
      <c r="L910" s="9"/>
      <c r="M910" s="9"/>
      <c r="N910" s="9"/>
      <c r="O910" s="9"/>
      <c r="P910" s="9"/>
      <c r="Q910" s="9"/>
      <c r="R910" s="9"/>
      <c r="S910" s="9"/>
      <c r="T910" s="9"/>
      <c r="U910" s="9"/>
      <c r="V910" s="9"/>
      <c r="W910" s="9"/>
      <c r="X910" s="9"/>
      <c r="Y910" s="9"/>
      <c r="Z910" s="9"/>
    </row>
    <row r="911" spans="1:26" ht="16.5" customHeight="1">
      <c r="A911" s="180"/>
      <c r="B911" s="180"/>
      <c r="C911" s="181"/>
      <c r="D911" s="9"/>
      <c r="E911" s="9"/>
      <c r="F911" s="9"/>
      <c r="G911" s="9"/>
      <c r="H911" s="9"/>
      <c r="I911" s="9"/>
      <c r="J911" s="9"/>
      <c r="K911" s="9"/>
      <c r="L911" s="9"/>
      <c r="M911" s="9"/>
      <c r="N911" s="9"/>
      <c r="O911" s="9"/>
      <c r="P911" s="9"/>
      <c r="Q911" s="9"/>
      <c r="R911" s="9"/>
      <c r="S911" s="9"/>
      <c r="T911" s="9"/>
      <c r="U911" s="9"/>
      <c r="V911" s="9"/>
      <c r="W911" s="9"/>
      <c r="X911" s="9"/>
      <c r="Y911" s="9"/>
      <c r="Z911" s="9"/>
    </row>
    <row r="912" spans="1:26" ht="16.5" customHeight="1">
      <c r="A912" s="180"/>
      <c r="B912" s="180"/>
      <c r="C912" s="181"/>
      <c r="D912" s="9"/>
      <c r="E912" s="9"/>
      <c r="F912" s="9"/>
      <c r="G912" s="9"/>
      <c r="H912" s="9"/>
      <c r="I912" s="9"/>
      <c r="J912" s="9"/>
      <c r="K912" s="9"/>
      <c r="L912" s="9"/>
      <c r="M912" s="9"/>
      <c r="N912" s="9"/>
      <c r="O912" s="9"/>
      <c r="P912" s="9"/>
      <c r="Q912" s="9"/>
      <c r="R912" s="9"/>
      <c r="S912" s="9"/>
      <c r="T912" s="9"/>
      <c r="U912" s="9"/>
      <c r="V912" s="9"/>
      <c r="W912" s="9"/>
      <c r="X912" s="9"/>
      <c r="Y912" s="9"/>
      <c r="Z912" s="9"/>
    </row>
    <row r="913" spans="1:26" ht="16.5" customHeight="1">
      <c r="A913" s="180"/>
      <c r="B913" s="180"/>
      <c r="C913" s="181"/>
      <c r="D913" s="9"/>
      <c r="E913" s="9"/>
      <c r="F913" s="9"/>
      <c r="G913" s="9"/>
      <c r="H913" s="9"/>
      <c r="I913" s="9"/>
      <c r="J913" s="9"/>
      <c r="K913" s="9"/>
      <c r="L913" s="9"/>
      <c r="M913" s="9"/>
      <c r="N913" s="9"/>
      <c r="O913" s="9"/>
      <c r="P913" s="9"/>
      <c r="Q913" s="9"/>
      <c r="R913" s="9"/>
      <c r="S913" s="9"/>
      <c r="T913" s="9"/>
      <c r="U913" s="9"/>
      <c r="V913" s="9"/>
      <c r="W913" s="9"/>
      <c r="X913" s="9"/>
      <c r="Y913" s="9"/>
      <c r="Z913" s="9"/>
    </row>
    <row r="914" spans="1:26" ht="16.5" customHeight="1">
      <c r="A914" s="180"/>
      <c r="B914" s="180"/>
      <c r="C914" s="181"/>
      <c r="D914" s="9"/>
      <c r="E914" s="9"/>
      <c r="F914" s="9"/>
      <c r="G914" s="9"/>
      <c r="H914" s="9"/>
      <c r="I914" s="9"/>
      <c r="J914" s="9"/>
      <c r="K914" s="9"/>
      <c r="L914" s="9"/>
      <c r="M914" s="9"/>
      <c r="N914" s="9"/>
      <c r="O914" s="9"/>
      <c r="P914" s="9"/>
      <c r="Q914" s="9"/>
      <c r="R914" s="9"/>
      <c r="S914" s="9"/>
      <c r="T914" s="9"/>
      <c r="U914" s="9"/>
      <c r="V914" s="9"/>
      <c r="W914" s="9"/>
      <c r="X914" s="9"/>
      <c r="Y914" s="9"/>
      <c r="Z914" s="9"/>
    </row>
    <row r="915" spans="1:26" ht="16.5" customHeight="1">
      <c r="A915" s="180"/>
      <c r="B915" s="180"/>
      <c r="C915" s="181"/>
      <c r="D915" s="9"/>
      <c r="E915" s="9"/>
      <c r="F915" s="9"/>
      <c r="G915" s="9"/>
      <c r="H915" s="9"/>
      <c r="I915" s="9"/>
      <c r="J915" s="9"/>
      <c r="K915" s="9"/>
      <c r="L915" s="9"/>
      <c r="M915" s="9"/>
      <c r="N915" s="9"/>
      <c r="O915" s="9"/>
      <c r="P915" s="9"/>
      <c r="Q915" s="9"/>
      <c r="R915" s="9"/>
      <c r="S915" s="9"/>
      <c r="T915" s="9"/>
      <c r="U915" s="9"/>
      <c r="V915" s="9"/>
      <c r="W915" s="9"/>
      <c r="X915" s="9"/>
      <c r="Y915" s="9"/>
      <c r="Z915" s="9"/>
    </row>
    <row r="916" spans="1:26" ht="16.5" customHeight="1">
      <c r="A916" s="180"/>
      <c r="B916" s="180"/>
      <c r="C916" s="181"/>
      <c r="D916" s="9"/>
      <c r="E916" s="9"/>
      <c r="F916" s="9"/>
      <c r="G916" s="9"/>
      <c r="H916" s="9"/>
      <c r="I916" s="9"/>
      <c r="J916" s="9"/>
      <c r="K916" s="9"/>
      <c r="L916" s="9"/>
      <c r="M916" s="9"/>
      <c r="N916" s="9"/>
      <c r="O916" s="9"/>
      <c r="P916" s="9"/>
      <c r="Q916" s="9"/>
      <c r="R916" s="9"/>
      <c r="S916" s="9"/>
      <c r="T916" s="9"/>
      <c r="U916" s="9"/>
      <c r="V916" s="9"/>
      <c r="W916" s="9"/>
      <c r="X916" s="9"/>
      <c r="Y916" s="9"/>
      <c r="Z916" s="9"/>
    </row>
    <row r="917" spans="1:26" ht="16.5" customHeight="1">
      <c r="A917" s="180"/>
      <c r="B917" s="180"/>
      <c r="C917" s="181"/>
      <c r="D917" s="9"/>
      <c r="E917" s="9"/>
      <c r="F917" s="9"/>
      <c r="G917" s="9"/>
      <c r="H917" s="9"/>
      <c r="I917" s="9"/>
      <c r="J917" s="9"/>
      <c r="K917" s="9"/>
      <c r="L917" s="9"/>
      <c r="M917" s="9"/>
      <c r="N917" s="9"/>
      <c r="O917" s="9"/>
      <c r="P917" s="9"/>
      <c r="Q917" s="9"/>
      <c r="R917" s="9"/>
      <c r="S917" s="9"/>
      <c r="T917" s="9"/>
      <c r="U917" s="9"/>
      <c r="V917" s="9"/>
      <c r="W917" s="9"/>
      <c r="X917" s="9"/>
      <c r="Y917" s="9"/>
      <c r="Z917" s="9"/>
    </row>
    <row r="918" spans="1:26" ht="16.5" customHeight="1">
      <c r="A918" s="180"/>
      <c r="B918" s="180"/>
      <c r="C918" s="181"/>
      <c r="D918" s="9"/>
      <c r="E918" s="9"/>
      <c r="F918" s="9"/>
      <c r="G918" s="9"/>
      <c r="H918" s="9"/>
      <c r="I918" s="9"/>
      <c r="J918" s="9"/>
      <c r="K918" s="9"/>
      <c r="L918" s="9"/>
      <c r="M918" s="9"/>
      <c r="N918" s="9"/>
      <c r="O918" s="9"/>
      <c r="P918" s="9"/>
      <c r="Q918" s="9"/>
      <c r="R918" s="9"/>
      <c r="S918" s="9"/>
      <c r="T918" s="9"/>
      <c r="U918" s="9"/>
      <c r="V918" s="9"/>
      <c r="W918" s="9"/>
      <c r="X918" s="9"/>
      <c r="Y918" s="9"/>
      <c r="Z918" s="9"/>
    </row>
    <row r="919" spans="1:26" ht="16.5" customHeight="1">
      <c r="A919" s="180"/>
      <c r="B919" s="180"/>
      <c r="C919" s="181"/>
      <c r="D919" s="9"/>
      <c r="E919" s="9"/>
      <c r="F919" s="9"/>
      <c r="G919" s="9"/>
      <c r="H919" s="9"/>
      <c r="I919" s="9"/>
      <c r="J919" s="9"/>
      <c r="K919" s="9"/>
      <c r="L919" s="9"/>
      <c r="M919" s="9"/>
      <c r="N919" s="9"/>
      <c r="O919" s="9"/>
      <c r="P919" s="9"/>
      <c r="Q919" s="9"/>
      <c r="R919" s="9"/>
      <c r="S919" s="9"/>
      <c r="T919" s="9"/>
      <c r="U919" s="9"/>
      <c r="V919" s="9"/>
      <c r="W919" s="9"/>
      <c r="X919" s="9"/>
      <c r="Y919" s="9"/>
      <c r="Z919" s="9"/>
    </row>
    <row r="920" spans="1:26" ht="16.5" customHeight="1">
      <c r="A920" s="180"/>
      <c r="B920" s="180"/>
      <c r="C920" s="181"/>
      <c r="D920" s="9"/>
      <c r="E920" s="9"/>
      <c r="F920" s="9"/>
      <c r="G920" s="9"/>
      <c r="H920" s="9"/>
      <c r="I920" s="9"/>
      <c r="J920" s="9"/>
      <c r="K920" s="9"/>
      <c r="L920" s="9"/>
      <c r="M920" s="9"/>
      <c r="N920" s="9"/>
      <c r="O920" s="9"/>
      <c r="P920" s="9"/>
      <c r="Q920" s="9"/>
      <c r="R920" s="9"/>
      <c r="S920" s="9"/>
      <c r="T920" s="9"/>
      <c r="U920" s="9"/>
      <c r="V920" s="9"/>
      <c r="W920" s="9"/>
      <c r="X920" s="9"/>
      <c r="Y920" s="9"/>
      <c r="Z920" s="9"/>
    </row>
    <row r="921" spans="1:26" ht="16.5" customHeight="1">
      <c r="A921" s="180"/>
      <c r="B921" s="180"/>
      <c r="C921" s="181"/>
      <c r="D921" s="9"/>
      <c r="E921" s="9"/>
      <c r="F921" s="9"/>
      <c r="G921" s="9"/>
      <c r="H921" s="9"/>
      <c r="I921" s="9"/>
      <c r="J921" s="9"/>
      <c r="K921" s="9"/>
      <c r="L921" s="9"/>
      <c r="M921" s="9"/>
      <c r="N921" s="9"/>
      <c r="O921" s="9"/>
      <c r="P921" s="9"/>
      <c r="Q921" s="9"/>
      <c r="R921" s="9"/>
      <c r="S921" s="9"/>
      <c r="T921" s="9"/>
      <c r="U921" s="9"/>
      <c r="V921" s="9"/>
      <c r="W921" s="9"/>
      <c r="X921" s="9"/>
      <c r="Y921" s="9"/>
      <c r="Z921" s="9"/>
    </row>
    <row r="922" spans="1:26" ht="16.5" customHeight="1">
      <c r="A922" s="180"/>
      <c r="B922" s="180"/>
      <c r="C922" s="181"/>
      <c r="D922" s="9"/>
      <c r="E922" s="9"/>
      <c r="F922" s="9"/>
      <c r="G922" s="9"/>
      <c r="H922" s="9"/>
      <c r="I922" s="9"/>
      <c r="J922" s="9"/>
      <c r="K922" s="9"/>
      <c r="L922" s="9"/>
      <c r="M922" s="9"/>
      <c r="N922" s="9"/>
      <c r="O922" s="9"/>
      <c r="P922" s="9"/>
      <c r="Q922" s="9"/>
      <c r="R922" s="9"/>
      <c r="S922" s="9"/>
      <c r="T922" s="9"/>
      <c r="U922" s="9"/>
      <c r="V922" s="9"/>
      <c r="W922" s="9"/>
      <c r="X922" s="9"/>
      <c r="Y922" s="9"/>
      <c r="Z922" s="9"/>
    </row>
    <row r="923" spans="1:26" ht="16.5" customHeight="1">
      <c r="A923" s="180"/>
      <c r="B923" s="180"/>
      <c r="C923" s="181"/>
      <c r="D923" s="9"/>
      <c r="E923" s="9"/>
      <c r="F923" s="9"/>
      <c r="G923" s="9"/>
      <c r="H923" s="9"/>
      <c r="I923" s="9"/>
      <c r="J923" s="9"/>
      <c r="K923" s="9"/>
      <c r="L923" s="9"/>
      <c r="M923" s="9"/>
      <c r="N923" s="9"/>
      <c r="O923" s="9"/>
      <c r="P923" s="9"/>
      <c r="Q923" s="9"/>
      <c r="R923" s="9"/>
      <c r="S923" s="9"/>
      <c r="T923" s="9"/>
      <c r="U923" s="9"/>
      <c r="V923" s="9"/>
      <c r="W923" s="9"/>
      <c r="X923" s="9"/>
      <c r="Y923" s="9"/>
      <c r="Z923" s="9"/>
    </row>
    <row r="924" spans="1:26" ht="16.5" customHeight="1">
      <c r="A924" s="180"/>
      <c r="B924" s="180"/>
      <c r="C924" s="181"/>
      <c r="D924" s="9"/>
      <c r="E924" s="9"/>
      <c r="F924" s="9"/>
      <c r="G924" s="9"/>
      <c r="H924" s="9"/>
      <c r="I924" s="9"/>
      <c r="J924" s="9"/>
      <c r="K924" s="9"/>
      <c r="L924" s="9"/>
      <c r="M924" s="9"/>
      <c r="N924" s="9"/>
      <c r="O924" s="9"/>
      <c r="P924" s="9"/>
      <c r="Q924" s="9"/>
      <c r="R924" s="9"/>
      <c r="S924" s="9"/>
      <c r="T924" s="9"/>
      <c r="U924" s="9"/>
      <c r="V924" s="9"/>
      <c r="W924" s="9"/>
      <c r="X924" s="9"/>
      <c r="Y924" s="9"/>
      <c r="Z924" s="9"/>
    </row>
    <row r="925" spans="1:26" ht="16.5" customHeight="1">
      <c r="A925" s="180"/>
      <c r="B925" s="180"/>
      <c r="C925" s="181"/>
      <c r="D925" s="9"/>
      <c r="E925" s="9"/>
      <c r="F925" s="9"/>
      <c r="G925" s="9"/>
      <c r="H925" s="9"/>
      <c r="I925" s="9"/>
      <c r="J925" s="9"/>
      <c r="K925" s="9"/>
      <c r="L925" s="9"/>
      <c r="M925" s="9"/>
      <c r="N925" s="9"/>
      <c r="O925" s="9"/>
      <c r="P925" s="9"/>
      <c r="Q925" s="9"/>
      <c r="R925" s="9"/>
      <c r="S925" s="9"/>
      <c r="T925" s="9"/>
      <c r="U925" s="9"/>
      <c r="V925" s="9"/>
      <c r="W925" s="9"/>
      <c r="X925" s="9"/>
      <c r="Y925" s="9"/>
      <c r="Z925" s="9"/>
    </row>
    <row r="926" spans="1:26" ht="16.5" customHeight="1">
      <c r="A926" s="180"/>
      <c r="B926" s="180"/>
      <c r="C926" s="181"/>
      <c r="D926" s="9"/>
      <c r="E926" s="9"/>
      <c r="F926" s="9"/>
      <c r="G926" s="9"/>
      <c r="H926" s="9"/>
      <c r="I926" s="9"/>
      <c r="J926" s="9"/>
      <c r="K926" s="9"/>
      <c r="L926" s="9"/>
      <c r="M926" s="9"/>
      <c r="N926" s="9"/>
      <c r="O926" s="9"/>
      <c r="P926" s="9"/>
      <c r="Q926" s="9"/>
      <c r="R926" s="9"/>
      <c r="S926" s="9"/>
      <c r="T926" s="9"/>
      <c r="U926" s="9"/>
      <c r="V926" s="9"/>
      <c r="W926" s="9"/>
      <c r="X926" s="9"/>
      <c r="Y926" s="9"/>
      <c r="Z926" s="9"/>
    </row>
    <row r="927" spans="1:26" ht="16.5" customHeight="1">
      <c r="A927" s="180"/>
      <c r="B927" s="180"/>
      <c r="C927" s="181"/>
      <c r="D927" s="9"/>
      <c r="E927" s="9"/>
      <c r="F927" s="9"/>
      <c r="G927" s="9"/>
      <c r="H927" s="9"/>
      <c r="I927" s="9"/>
      <c r="J927" s="9"/>
      <c r="K927" s="9"/>
      <c r="L927" s="9"/>
      <c r="M927" s="9"/>
      <c r="N927" s="9"/>
      <c r="O927" s="9"/>
      <c r="P927" s="9"/>
      <c r="Q927" s="9"/>
      <c r="R927" s="9"/>
      <c r="S927" s="9"/>
      <c r="T927" s="9"/>
      <c r="U927" s="9"/>
      <c r="V927" s="9"/>
      <c r="W927" s="9"/>
      <c r="X927" s="9"/>
      <c r="Y927" s="9"/>
      <c r="Z927" s="9"/>
    </row>
    <row r="928" spans="1:26" ht="16.5" customHeight="1">
      <c r="A928" s="180"/>
      <c r="B928" s="180"/>
      <c r="C928" s="181"/>
      <c r="D928" s="9"/>
      <c r="E928" s="9"/>
      <c r="F928" s="9"/>
      <c r="G928" s="9"/>
      <c r="H928" s="9"/>
      <c r="I928" s="9"/>
      <c r="J928" s="9"/>
      <c r="K928" s="9"/>
      <c r="L928" s="9"/>
      <c r="M928" s="9"/>
      <c r="N928" s="9"/>
      <c r="O928" s="9"/>
      <c r="P928" s="9"/>
      <c r="Q928" s="9"/>
      <c r="R928" s="9"/>
      <c r="S928" s="9"/>
      <c r="T928" s="9"/>
      <c r="U928" s="9"/>
      <c r="V928" s="9"/>
      <c r="W928" s="9"/>
      <c r="X928" s="9"/>
      <c r="Y928" s="9"/>
      <c r="Z928" s="9"/>
    </row>
    <row r="929" spans="1:26" ht="16.5" customHeight="1">
      <c r="A929" s="180"/>
      <c r="B929" s="180"/>
      <c r="C929" s="181"/>
      <c r="D929" s="9"/>
      <c r="E929" s="9"/>
      <c r="F929" s="9"/>
      <c r="G929" s="9"/>
      <c r="H929" s="9"/>
      <c r="I929" s="9"/>
      <c r="J929" s="9"/>
      <c r="K929" s="9"/>
      <c r="L929" s="9"/>
      <c r="M929" s="9"/>
      <c r="N929" s="9"/>
      <c r="O929" s="9"/>
      <c r="P929" s="9"/>
      <c r="Q929" s="9"/>
      <c r="R929" s="9"/>
      <c r="S929" s="9"/>
      <c r="T929" s="9"/>
      <c r="U929" s="9"/>
      <c r="V929" s="9"/>
      <c r="W929" s="9"/>
      <c r="X929" s="9"/>
      <c r="Y929" s="9"/>
      <c r="Z929" s="9"/>
    </row>
    <row r="930" spans="1:26" ht="16.5" customHeight="1">
      <c r="A930" s="180"/>
      <c r="B930" s="180"/>
      <c r="C930" s="181"/>
      <c r="D930" s="9"/>
      <c r="E930" s="9"/>
      <c r="F930" s="9"/>
      <c r="G930" s="9"/>
      <c r="H930" s="9"/>
      <c r="I930" s="9"/>
      <c r="J930" s="9"/>
      <c r="K930" s="9"/>
      <c r="L930" s="9"/>
      <c r="M930" s="9"/>
      <c r="N930" s="9"/>
      <c r="O930" s="9"/>
      <c r="P930" s="9"/>
      <c r="Q930" s="9"/>
      <c r="R930" s="9"/>
      <c r="S930" s="9"/>
      <c r="T930" s="9"/>
      <c r="U930" s="9"/>
      <c r="V930" s="9"/>
      <c r="W930" s="9"/>
      <c r="X930" s="9"/>
      <c r="Y930" s="9"/>
      <c r="Z930" s="9"/>
    </row>
    <row r="931" spans="1:26" ht="16.5" customHeight="1">
      <c r="A931" s="180"/>
      <c r="B931" s="180"/>
      <c r="C931" s="181"/>
      <c r="D931" s="9"/>
      <c r="E931" s="9"/>
      <c r="F931" s="9"/>
      <c r="G931" s="9"/>
      <c r="H931" s="9"/>
      <c r="I931" s="9"/>
      <c r="J931" s="9"/>
      <c r="K931" s="9"/>
      <c r="L931" s="9"/>
      <c r="M931" s="9"/>
      <c r="N931" s="9"/>
      <c r="O931" s="9"/>
      <c r="P931" s="9"/>
      <c r="Q931" s="9"/>
      <c r="R931" s="9"/>
      <c r="S931" s="9"/>
      <c r="T931" s="9"/>
      <c r="U931" s="9"/>
      <c r="V931" s="9"/>
      <c r="W931" s="9"/>
      <c r="X931" s="9"/>
      <c r="Y931" s="9"/>
      <c r="Z931" s="9"/>
    </row>
    <row r="932" spans="1:26" ht="16.5" customHeight="1">
      <c r="A932" s="180"/>
      <c r="B932" s="180"/>
      <c r="C932" s="181"/>
      <c r="D932" s="9"/>
      <c r="E932" s="9"/>
      <c r="F932" s="9"/>
      <c r="G932" s="9"/>
      <c r="H932" s="9"/>
      <c r="I932" s="9"/>
      <c r="J932" s="9"/>
      <c r="K932" s="9"/>
      <c r="L932" s="9"/>
      <c r="M932" s="9"/>
      <c r="N932" s="9"/>
      <c r="O932" s="9"/>
      <c r="P932" s="9"/>
      <c r="Q932" s="9"/>
      <c r="R932" s="9"/>
      <c r="S932" s="9"/>
      <c r="T932" s="9"/>
      <c r="U932" s="9"/>
      <c r="V932" s="9"/>
      <c r="W932" s="9"/>
      <c r="X932" s="9"/>
      <c r="Y932" s="9"/>
      <c r="Z932" s="9"/>
    </row>
    <row r="933" spans="1:26" ht="16.5" customHeight="1">
      <c r="A933" s="180"/>
      <c r="B933" s="180"/>
      <c r="C933" s="181"/>
      <c r="D933" s="9"/>
      <c r="E933" s="9"/>
      <c r="F933" s="9"/>
      <c r="G933" s="9"/>
      <c r="H933" s="9"/>
      <c r="I933" s="9"/>
      <c r="J933" s="9"/>
      <c r="K933" s="9"/>
      <c r="L933" s="9"/>
      <c r="M933" s="9"/>
      <c r="N933" s="9"/>
      <c r="O933" s="9"/>
      <c r="P933" s="9"/>
      <c r="Q933" s="9"/>
      <c r="R933" s="9"/>
      <c r="S933" s="9"/>
      <c r="T933" s="9"/>
      <c r="U933" s="9"/>
      <c r="V933" s="9"/>
      <c r="W933" s="9"/>
      <c r="X933" s="9"/>
      <c r="Y933" s="9"/>
      <c r="Z933" s="9"/>
    </row>
    <row r="934" spans="1:26" ht="16.5" customHeight="1">
      <c r="A934" s="180"/>
      <c r="B934" s="180"/>
      <c r="C934" s="181"/>
      <c r="D934" s="9"/>
      <c r="E934" s="9"/>
      <c r="F934" s="9"/>
      <c r="G934" s="9"/>
      <c r="H934" s="9"/>
      <c r="I934" s="9"/>
      <c r="J934" s="9"/>
      <c r="K934" s="9"/>
      <c r="L934" s="9"/>
      <c r="M934" s="9"/>
      <c r="N934" s="9"/>
      <c r="O934" s="9"/>
      <c r="P934" s="9"/>
      <c r="Q934" s="9"/>
      <c r="R934" s="9"/>
      <c r="S934" s="9"/>
      <c r="T934" s="9"/>
      <c r="U934" s="9"/>
      <c r="V934" s="9"/>
      <c r="W934" s="9"/>
      <c r="X934" s="9"/>
      <c r="Y934" s="9"/>
      <c r="Z934" s="9"/>
    </row>
    <row r="935" spans="1:26" ht="16.5" customHeight="1">
      <c r="A935" s="180"/>
      <c r="B935" s="180"/>
      <c r="C935" s="181"/>
      <c r="D935" s="9"/>
      <c r="E935" s="9"/>
      <c r="F935" s="9"/>
      <c r="G935" s="9"/>
      <c r="H935" s="9"/>
      <c r="I935" s="9"/>
      <c r="J935" s="9"/>
      <c r="K935" s="9"/>
      <c r="L935" s="9"/>
      <c r="M935" s="9"/>
      <c r="N935" s="9"/>
      <c r="O935" s="9"/>
      <c r="P935" s="9"/>
      <c r="Q935" s="9"/>
      <c r="R935" s="9"/>
      <c r="S935" s="9"/>
      <c r="T935" s="9"/>
      <c r="U935" s="9"/>
      <c r="V935" s="9"/>
      <c r="W935" s="9"/>
      <c r="X935" s="9"/>
      <c r="Y935" s="9"/>
      <c r="Z935" s="9"/>
    </row>
    <row r="936" spans="1:26" ht="16.5" customHeight="1">
      <c r="A936" s="180"/>
      <c r="B936" s="180"/>
      <c r="C936" s="181"/>
      <c r="D936" s="9"/>
      <c r="E936" s="9"/>
      <c r="F936" s="9"/>
      <c r="G936" s="9"/>
      <c r="H936" s="9"/>
      <c r="I936" s="9"/>
      <c r="J936" s="9"/>
      <c r="K936" s="9"/>
      <c r="L936" s="9"/>
      <c r="M936" s="9"/>
      <c r="N936" s="9"/>
      <c r="O936" s="9"/>
      <c r="P936" s="9"/>
      <c r="Q936" s="9"/>
      <c r="R936" s="9"/>
      <c r="S936" s="9"/>
      <c r="T936" s="9"/>
      <c r="U936" s="9"/>
      <c r="V936" s="9"/>
      <c r="W936" s="9"/>
      <c r="X936" s="9"/>
      <c r="Y936" s="9"/>
      <c r="Z936" s="9"/>
    </row>
    <row r="937" spans="1:26" ht="16.5" customHeight="1">
      <c r="A937" s="180"/>
      <c r="B937" s="180"/>
      <c r="C937" s="181"/>
      <c r="D937" s="9"/>
      <c r="E937" s="9"/>
      <c r="F937" s="9"/>
      <c r="G937" s="9"/>
      <c r="H937" s="9"/>
      <c r="I937" s="9"/>
      <c r="J937" s="9"/>
      <c r="K937" s="9"/>
      <c r="L937" s="9"/>
      <c r="M937" s="9"/>
      <c r="N937" s="9"/>
      <c r="O937" s="9"/>
      <c r="P937" s="9"/>
      <c r="Q937" s="9"/>
      <c r="R937" s="9"/>
      <c r="S937" s="9"/>
      <c r="T937" s="9"/>
      <c r="U937" s="9"/>
      <c r="V937" s="9"/>
      <c r="W937" s="9"/>
      <c r="X937" s="9"/>
      <c r="Y937" s="9"/>
      <c r="Z937" s="9"/>
    </row>
    <row r="938" spans="1:26" ht="16.5" customHeight="1">
      <c r="A938" s="180"/>
      <c r="B938" s="180"/>
      <c r="C938" s="181"/>
      <c r="D938" s="9"/>
      <c r="E938" s="9"/>
      <c r="F938" s="9"/>
      <c r="G938" s="9"/>
      <c r="H938" s="9"/>
      <c r="I938" s="9"/>
      <c r="J938" s="9"/>
      <c r="K938" s="9"/>
      <c r="L938" s="9"/>
      <c r="M938" s="9"/>
      <c r="N938" s="9"/>
      <c r="O938" s="9"/>
      <c r="P938" s="9"/>
      <c r="Q938" s="9"/>
      <c r="R938" s="9"/>
      <c r="S938" s="9"/>
      <c r="T938" s="9"/>
      <c r="U938" s="9"/>
      <c r="V938" s="9"/>
      <c r="W938" s="9"/>
      <c r="X938" s="9"/>
      <c r="Y938" s="9"/>
      <c r="Z938" s="9"/>
    </row>
    <row r="939" spans="1:26" ht="16.5" customHeight="1">
      <c r="A939" s="180"/>
      <c r="B939" s="180"/>
      <c r="C939" s="181"/>
      <c r="D939" s="9"/>
      <c r="E939" s="9"/>
      <c r="F939" s="9"/>
      <c r="G939" s="9"/>
      <c r="H939" s="9"/>
      <c r="I939" s="9"/>
      <c r="J939" s="9"/>
      <c r="K939" s="9"/>
      <c r="L939" s="9"/>
      <c r="M939" s="9"/>
      <c r="N939" s="9"/>
      <c r="O939" s="9"/>
      <c r="P939" s="9"/>
      <c r="Q939" s="9"/>
      <c r="R939" s="9"/>
      <c r="S939" s="9"/>
      <c r="T939" s="9"/>
      <c r="U939" s="9"/>
      <c r="V939" s="9"/>
      <c r="W939" s="9"/>
      <c r="X939" s="9"/>
      <c r="Y939" s="9"/>
      <c r="Z939" s="9"/>
    </row>
    <row r="940" spans="1:26" ht="16.5" customHeight="1">
      <c r="A940" s="180"/>
      <c r="B940" s="180"/>
      <c r="C940" s="181"/>
      <c r="D940" s="9"/>
      <c r="E940" s="9"/>
      <c r="F940" s="9"/>
      <c r="G940" s="9"/>
      <c r="H940" s="9"/>
      <c r="I940" s="9"/>
      <c r="J940" s="9"/>
      <c r="K940" s="9"/>
      <c r="L940" s="9"/>
      <c r="M940" s="9"/>
      <c r="N940" s="9"/>
      <c r="O940" s="9"/>
      <c r="P940" s="9"/>
      <c r="Q940" s="9"/>
      <c r="R940" s="9"/>
      <c r="S940" s="9"/>
      <c r="T940" s="9"/>
      <c r="U940" s="9"/>
      <c r="V940" s="9"/>
      <c r="W940" s="9"/>
      <c r="X940" s="9"/>
      <c r="Y940" s="9"/>
      <c r="Z940" s="9"/>
    </row>
    <row r="941" spans="1:26" ht="16.5" customHeight="1">
      <c r="A941" s="180"/>
      <c r="B941" s="180"/>
      <c r="C941" s="181"/>
      <c r="D941" s="9"/>
      <c r="E941" s="9"/>
      <c r="F941" s="9"/>
      <c r="G941" s="9"/>
      <c r="H941" s="9"/>
      <c r="I941" s="9"/>
      <c r="J941" s="9"/>
      <c r="K941" s="9"/>
      <c r="L941" s="9"/>
      <c r="M941" s="9"/>
      <c r="N941" s="9"/>
      <c r="O941" s="9"/>
      <c r="P941" s="9"/>
      <c r="Q941" s="9"/>
      <c r="R941" s="9"/>
      <c r="S941" s="9"/>
      <c r="T941" s="9"/>
      <c r="U941" s="9"/>
      <c r="V941" s="9"/>
      <c r="W941" s="9"/>
      <c r="X941" s="9"/>
      <c r="Y941" s="9"/>
      <c r="Z941" s="9"/>
    </row>
    <row r="942" spans="1:26" ht="16.5" customHeight="1">
      <c r="A942" s="180"/>
      <c r="B942" s="180"/>
      <c r="C942" s="181"/>
      <c r="D942" s="9"/>
      <c r="E942" s="9"/>
      <c r="F942" s="9"/>
      <c r="G942" s="9"/>
      <c r="H942" s="9"/>
      <c r="I942" s="9"/>
      <c r="J942" s="9"/>
      <c r="K942" s="9"/>
      <c r="L942" s="9"/>
      <c r="M942" s="9"/>
      <c r="N942" s="9"/>
      <c r="O942" s="9"/>
      <c r="P942" s="9"/>
      <c r="Q942" s="9"/>
      <c r="R942" s="9"/>
      <c r="S942" s="9"/>
      <c r="T942" s="9"/>
      <c r="U942" s="9"/>
      <c r="V942" s="9"/>
      <c r="W942" s="9"/>
      <c r="X942" s="9"/>
      <c r="Y942" s="9"/>
      <c r="Z942" s="9"/>
    </row>
    <row r="943" spans="1:26" ht="16.5" customHeight="1">
      <c r="A943" s="180"/>
      <c r="B943" s="180"/>
      <c r="C943" s="181"/>
      <c r="D943" s="9"/>
      <c r="E943" s="9"/>
      <c r="F943" s="9"/>
      <c r="G943" s="9"/>
      <c r="H943" s="9"/>
      <c r="I943" s="9"/>
      <c r="J943" s="9"/>
      <c r="K943" s="9"/>
      <c r="L943" s="9"/>
      <c r="M943" s="9"/>
      <c r="N943" s="9"/>
      <c r="O943" s="9"/>
      <c r="P943" s="9"/>
      <c r="Q943" s="9"/>
      <c r="R943" s="9"/>
      <c r="S943" s="9"/>
      <c r="T943" s="9"/>
      <c r="U943" s="9"/>
      <c r="V943" s="9"/>
      <c r="W943" s="9"/>
      <c r="X943" s="9"/>
      <c r="Y943" s="9"/>
      <c r="Z943" s="9"/>
    </row>
    <row r="944" spans="1:26" ht="16.5" customHeight="1">
      <c r="A944" s="180"/>
      <c r="B944" s="180"/>
      <c r="C944" s="181"/>
      <c r="D944" s="9"/>
      <c r="E944" s="9"/>
      <c r="F944" s="9"/>
      <c r="G944" s="9"/>
      <c r="H944" s="9"/>
      <c r="I944" s="9"/>
      <c r="J944" s="9"/>
      <c r="K944" s="9"/>
      <c r="L944" s="9"/>
      <c r="M944" s="9"/>
      <c r="N944" s="9"/>
      <c r="O944" s="9"/>
      <c r="P944" s="9"/>
      <c r="Q944" s="9"/>
      <c r="R944" s="9"/>
      <c r="S944" s="9"/>
      <c r="T944" s="9"/>
      <c r="U944" s="9"/>
      <c r="V944" s="9"/>
      <c r="W944" s="9"/>
      <c r="X944" s="9"/>
      <c r="Y944" s="9"/>
      <c r="Z944" s="9"/>
    </row>
    <row r="945" spans="1:26" ht="16.5" customHeight="1">
      <c r="A945" s="180"/>
      <c r="B945" s="180"/>
      <c r="C945" s="181"/>
      <c r="D945" s="9"/>
      <c r="E945" s="9"/>
      <c r="F945" s="9"/>
      <c r="G945" s="9"/>
      <c r="H945" s="9"/>
      <c r="I945" s="9"/>
      <c r="J945" s="9"/>
      <c r="K945" s="9"/>
      <c r="L945" s="9"/>
      <c r="M945" s="9"/>
      <c r="N945" s="9"/>
      <c r="O945" s="9"/>
      <c r="P945" s="9"/>
      <c r="Q945" s="9"/>
      <c r="R945" s="9"/>
      <c r="S945" s="9"/>
      <c r="T945" s="9"/>
      <c r="U945" s="9"/>
      <c r="V945" s="9"/>
      <c r="W945" s="9"/>
      <c r="X945" s="9"/>
      <c r="Y945" s="9"/>
      <c r="Z945" s="9"/>
    </row>
    <row r="946" spans="1:26" ht="16.5" customHeight="1">
      <c r="A946" s="180"/>
      <c r="B946" s="180"/>
      <c r="C946" s="181"/>
      <c r="D946" s="9"/>
      <c r="E946" s="9"/>
      <c r="F946" s="9"/>
      <c r="G946" s="9"/>
      <c r="H946" s="9"/>
      <c r="I946" s="9"/>
      <c r="J946" s="9"/>
      <c r="K946" s="9"/>
      <c r="L946" s="9"/>
      <c r="M946" s="9"/>
      <c r="N946" s="9"/>
      <c r="O946" s="9"/>
      <c r="P946" s="9"/>
      <c r="Q946" s="9"/>
      <c r="R946" s="9"/>
      <c r="S946" s="9"/>
      <c r="T946" s="9"/>
      <c r="U946" s="9"/>
      <c r="V946" s="9"/>
      <c r="W946" s="9"/>
      <c r="X946" s="9"/>
      <c r="Y946" s="9"/>
      <c r="Z946" s="9"/>
    </row>
    <row r="947" spans="1:26" ht="16.5" customHeight="1">
      <c r="A947" s="180"/>
      <c r="B947" s="180"/>
      <c r="C947" s="181"/>
      <c r="D947" s="9"/>
      <c r="E947" s="9"/>
      <c r="F947" s="9"/>
      <c r="G947" s="9"/>
      <c r="H947" s="9"/>
      <c r="I947" s="9"/>
      <c r="J947" s="9"/>
      <c r="K947" s="9"/>
      <c r="L947" s="9"/>
      <c r="M947" s="9"/>
      <c r="N947" s="9"/>
      <c r="O947" s="9"/>
      <c r="P947" s="9"/>
      <c r="Q947" s="9"/>
      <c r="R947" s="9"/>
      <c r="S947" s="9"/>
      <c r="T947" s="9"/>
      <c r="U947" s="9"/>
      <c r="V947" s="9"/>
      <c r="W947" s="9"/>
      <c r="X947" s="9"/>
      <c r="Y947" s="9"/>
      <c r="Z947" s="9"/>
    </row>
    <row r="948" spans="1:26" ht="16.5" customHeight="1">
      <c r="A948" s="180"/>
      <c r="B948" s="180"/>
      <c r="C948" s="181"/>
      <c r="D948" s="9"/>
      <c r="E948" s="9"/>
      <c r="F948" s="9"/>
      <c r="G948" s="9"/>
      <c r="H948" s="9"/>
      <c r="I948" s="9"/>
      <c r="J948" s="9"/>
      <c r="K948" s="9"/>
      <c r="L948" s="9"/>
      <c r="M948" s="9"/>
      <c r="N948" s="9"/>
      <c r="O948" s="9"/>
      <c r="P948" s="9"/>
      <c r="Q948" s="9"/>
      <c r="R948" s="9"/>
      <c r="S948" s="9"/>
      <c r="T948" s="9"/>
      <c r="U948" s="9"/>
      <c r="V948" s="9"/>
      <c r="W948" s="9"/>
      <c r="X948" s="9"/>
      <c r="Y948" s="9"/>
      <c r="Z948" s="9"/>
    </row>
    <row r="949" spans="1:26" ht="16.5" customHeight="1">
      <c r="A949" s="180"/>
      <c r="B949" s="180"/>
      <c r="C949" s="181"/>
      <c r="D949" s="9"/>
      <c r="E949" s="9"/>
      <c r="F949" s="9"/>
      <c r="G949" s="9"/>
      <c r="H949" s="9"/>
      <c r="I949" s="9"/>
      <c r="J949" s="9"/>
      <c r="K949" s="9"/>
      <c r="L949" s="9"/>
      <c r="M949" s="9"/>
      <c r="N949" s="9"/>
      <c r="O949" s="9"/>
      <c r="P949" s="9"/>
      <c r="Q949" s="9"/>
      <c r="R949" s="9"/>
      <c r="S949" s="9"/>
      <c r="T949" s="9"/>
      <c r="U949" s="9"/>
      <c r="V949" s="9"/>
      <c r="W949" s="9"/>
      <c r="X949" s="9"/>
      <c r="Y949" s="9"/>
      <c r="Z949" s="9"/>
    </row>
    <row r="950" spans="1:26" ht="16.5" customHeight="1">
      <c r="A950" s="180"/>
      <c r="B950" s="180"/>
      <c r="C950" s="181"/>
      <c r="D950" s="9"/>
      <c r="E950" s="9"/>
      <c r="F950" s="9"/>
      <c r="G950" s="9"/>
      <c r="H950" s="9"/>
      <c r="I950" s="9"/>
      <c r="J950" s="9"/>
      <c r="K950" s="9"/>
      <c r="L950" s="9"/>
      <c r="M950" s="9"/>
      <c r="N950" s="9"/>
      <c r="O950" s="9"/>
      <c r="P950" s="9"/>
      <c r="Q950" s="9"/>
      <c r="R950" s="9"/>
      <c r="S950" s="9"/>
      <c r="T950" s="9"/>
      <c r="U950" s="9"/>
      <c r="V950" s="9"/>
      <c r="W950" s="9"/>
      <c r="X950" s="9"/>
      <c r="Y950" s="9"/>
      <c r="Z950" s="9"/>
    </row>
    <row r="951" spans="1:26" ht="16.5" customHeight="1">
      <c r="A951" s="180"/>
      <c r="B951" s="180"/>
      <c r="C951" s="181"/>
      <c r="D951" s="9"/>
      <c r="E951" s="9"/>
      <c r="F951" s="9"/>
      <c r="G951" s="9"/>
      <c r="H951" s="9"/>
      <c r="I951" s="9"/>
      <c r="J951" s="9"/>
      <c r="K951" s="9"/>
      <c r="L951" s="9"/>
      <c r="M951" s="9"/>
      <c r="N951" s="9"/>
      <c r="O951" s="9"/>
      <c r="P951" s="9"/>
      <c r="Q951" s="9"/>
      <c r="R951" s="9"/>
      <c r="S951" s="9"/>
      <c r="T951" s="9"/>
      <c r="U951" s="9"/>
      <c r="V951" s="9"/>
      <c r="W951" s="9"/>
      <c r="X951" s="9"/>
      <c r="Y951" s="9"/>
      <c r="Z951" s="9"/>
    </row>
    <row r="952" spans="1:26" ht="16.5" customHeight="1">
      <c r="A952" s="180"/>
      <c r="B952" s="180"/>
      <c r="C952" s="181"/>
      <c r="D952" s="9"/>
      <c r="E952" s="9"/>
      <c r="F952" s="9"/>
      <c r="G952" s="9"/>
      <c r="H952" s="9"/>
      <c r="I952" s="9"/>
      <c r="J952" s="9"/>
      <c r="K952" s="9"/>
      <c r="L952" s="9"/>
      <c r="M952" s="9"/>
      <c r="N952" s="9"/>
      <c r="O952" s="9"/>
      <c r="P952" s="9"/>
      <c r="Q952" s="9"/>
      <c r="R952" s="9"/>
      <c r="S952" s="9"/>
      <c r="T952" s="9"/>
      <c r="U952" s="9"/>
      <c r="V952" s="9"/>
      <c r="W952" s="9"/>
      <c r="X952" s="9"/>
      <c r="Y952" s="9"/>
      <c r="Z952" s="9"/>
    </row>
    <row r="953" spans="1:26" ht="16.5" customHeight="1">
      <c r="A953" s="180"/>
      <c r="B953" s="180"/>
      <c r="C953" s="181"/>
      <c r="D953" s="9"/>
      <c r="E953" s="9"/>
      <c r="F953" s="9"/>
      <c r="G953" s="9"/>
      <c r="H953" s="9"/>
      <c r="I953" s="9"/>
      <c r="J953" s="9"/>
      <c r="K953" s="9"/>
      <c r="L953" s="9"/>
      <c r="M953" s="9"/>
      <c r="N953" s="9"/>
      <c r="O953" s="9"/>
      <c r="P953" s="9"/>
      <c r="Q953" s="9"/>
      <c r="R953" s="9"/>
      <c r="S953" s="9"/>
      <c r="T953" s="9"/>
      <c r="U953" s="9"/>
      <c r="V953" s="9"/>
      <c r="W953" s="9"/>
      <c r="X953" s="9"/>
      <c r="Y953" s="9"/>
      <c r="Z953" s="9"/>
    </row>
    <row r="954" spans="1:26" ht="16.5" customHeight="1">
      <c r="A954" s="180"/>
      <c r="B954" s="180"/>
      <c r="C954" s="181"/>
      <c r="D954" s="9"/>
      <c r="E954" s="9"/>
      <c r="F954" s="9"/>
      <c r="G954" s="9"/>
      <c r="H954" s="9"/>
      <c r="I954" s="9"/>
      <c r="J954" s="9"/>
      <c r="K954" s="9"/>
      <c r="L954" s="9"/>
      <c r="M954" s="9"/>
      <c r="N954" s="9"/>
      <c r="O954" s="9"/>
      <c r="P954" s="9"/>
      <c r="Q954" s="9"/>
      <c r="R954" s="9"/>
      <c r="S954" s="9"/>
      <c r="T954" s="9"/>
      <c r="U954" s="9"/>
      <c r="V954" s="9"/>
      <c r="W954" s="9"/>
      <c r="X954" s="9"/>
      <c r="Y954" s="9"/>
      <c r="Z954" s="9"/>
    </row>
    <row r="955" spans="1:26" ht="16.5" customHeight="1">
      <c r="A955" s="180"/>
      <c r="B955" s="180"/>
      <c r="C955" s="181"/>
      <c r="D955" s="9"/>
      <c r="E955" s="9"/>
      <c r="F955" s="9"/>
      <c r="G955" s="9"/>
      <c r="H955" s="9"/>
      <c r="I955" s="9"/>
      <c r="J955" s="9"/>
      <c r="K955" s="9"/>
      <c r="L955" s="9"/>
      <c r="M955" s="9"/>
      <c r="N955" s="9"/>
      <c r="O955" s="9"/>
      <c r="P955" s="9"/>
      <c r="Q955" s="9"/>
      <c r="R955" s="9"/>
      <c r="S955" s="9"/>
      <c r="T955" s="9"/>
      <c r="U955" s="9"/>
      <c r="V955" s="9"/>
      <c r="W955" s="9"/>
      <c r="X955" s="9"/>
      <c r="Y955" s="9"/>
      <c r="Z955" s="9"/>
    </row>
    <row r="956" spans="1:26" ht="16.5" customHeight="1">
      <c r="A956" s="180"/>
      <c r="B956" s="180"/>
      <c r="C956" s="181"/>
      <c r="D956" s="9"/>
      <c r="E956" s="9"/>
      <c r="F956" s="9"/>
      <c r="G956" s="9"/>
      <c r="H956" s="9"/>
      <c r="I956" s="9"/>
      <c r="J956" s="9"/>
      <c r="K956" s="9"/>
      <c r="L956" s="9"/>
      <c r="M956" s="9"/>
      <c r="N956" s="9"/>
      <c r="O956" s="9"/>
      <c r="P956" s="9"/>
      <c r="Q956" s="9"/>
      <c r="R956" s="9"/>
      <c r="S956" s="9"/>
      <c r="T956" s="9"/>
      <c r="U956" s="9"/>
      <c r="V956" s="9"/>
      <c r="W956" s="9"/>
      <c r="X956" s="9"/>
      <c r="Y956" s="9"/>
      <c r="Z956" s="9"/>
    </row>
    <row r="957" spans="1:26" ht="16.5" customHeight="1">
      <c r="A957" s="180"/>
      <c r="B957" s="180"/>
      <c r="C957" s="181"/>
      <c r="D957" s="9"/>
      <c r="E957" s="9"/>
      <c r="F957" s="9"/>
      <c r="G957" s="9"/>
      <c r="H957" s="9"/>
      <c r="I957" s="9"/>
      <c r="J957" s="9"/>
      <c r="K957" s="9"/>
      <c r="L957" s="9"/>
      <c r="M957" s="9"/>
      <c r="N957" s="9"/>
      <c r="O957" s="9"/>
      <c r="P957" s="9"/>
      <c r="Q957" s="9"/>
      <c r="R957" s="9"/>
      <c r="S957" s="9"/>
      <c r="T957" s="9"/>
      <c r="U957" s="9"/>
      <c r="V957" s="9"/>
      <c r="W957" s="9"/>
      <c r="X957" s="9"/>
      <c r="Y957" s="9"/>
      <c r="Z957" s="9"/>
    </row>
    <row r="958" spans="1:26" ht="16.5" customHeight="1">
      <c r="A958" s="180"/>
      <c r="B958" s="180"/>
      <c r="C958" s="181"/>
      <c r="D958" s="9"/>
      <c r="E958" s="9"/>
      <c r="F958" s="9"/>
      <c r="G958" s="9"/>
      <c r="H958" s="9"/>
      <c r="I958" s="9"/>
      <c r="J958" s="9"/>
      <c r="K958" s="9"/>
      <c r="L958" s="9"/>
      <c r="M958" s="9"/>
      <c r="N958" s="9"/>
      <c r="O958" s="9"/>
      <c r="P958" s="9"/>
      <c r="Q958" s="9"/>
      <c r="R958" s="9"/>
      <c r="S958" s="9"/>
      <c r="T958" s="9"/>
      <c r="U958" s="9"/>
      <c r="V958" s="9"/>
      <c r="W958" s="9"/>
      <c r="X958" s="9"/>
      <c r="Y958" s="9"/>
      <c r="Z958" s="9"/>
    </row>
    <row r="959" spans="1:26" ht="16.5" customHeight="1">
      <c r="A959" s="180"/>
      <c r="B959" s="180"/>
      <c r="C959" s="181"/>
      <c r="D959" s="9"/>
      <c r="E959" s="9"/>
      <c r="F959" s="9"/>
      <c r="G959" s="9"/>
      <c r="H959" s="9"/>
      <c r="I959" s="9"/>
      <c r="J959" s="9"/>
      <c r="K959" s="9"/>
      <c r="L959" s="9"/>
      <c r="M959" s="9"/>
      <c r="N959" s="9"/>
      <c r="O959" s="9"/>
      <c r="P959" s="9"/>
      <c r="Q959" s="9"/>
      <c r="R959" s="9"/>
      <c r="S959" s="9"/>
      <c r="T959" s="9"/>
      <c r="U959" s="9"/>
      <c r="V959" s="9"/>
      <c r="W959" s="9"/>
      <c r="X959" s="9"/>
      <c r="Y959" s="9"/>
      <c r="Z959" s="9"/>
    </row>
    <row r="960" spans="1:26" ht="16.5" customHeight="1">
      <c r="A960" s="180"/>
      <c r="B960" s="180"/>
      <c r="C960" s="181"/>
      <c r="D960" s="9"/>
      <c r="E960" s="9"/>
      <c r="F960" s="9"/>
      <c r="G960" s="9"/>
      <c r="H960" s="9"/>
      <c r="I960" s="9"/>
      <c r="J960" s="9"/>
      <c r="K960" s="9"/>
      <c r="L960" s="9"/>
      <c r="M960" s="9"/>
      <c r="N960" s="9"/>
      <c r="O960" s="9"/>
      <c r="P960" s="9"/>
      <c r="Q960" s="9"/>
      <c r="R960" s="9"/>
      <c r="S960" s="9"/>
      <c r="T960" s="9"/>
      <c r="U960" s="9"/>
      <c r="V960" s="9"/>
      <c r="W960" s="9"/>
      <c r="X960" s="9"/>
      <c r="Y960" s="9"/>
      <c r="Z960" s="9"/>
    </row>
    <row r="961" spans="1:26" ht="16.5" customHeight="1">
      <c r="A961" s="180"/>
      <c r="B961" s="180"/>
      <c r="C961" s="181"/>
      <c r="D961" s="9"/>
      <c r="E961" s="9"/>
      <c r="F961" s="9"/>
      <c r="G961" s="9"/>
      <c r="H961" s="9"/>
      <c r="I961" s="9"/>
      <c r="J961" s="9"/>
      <c r="K961" s="9"/>
      <c r="L961" s="9"/>
      <c r="M961" s="9"/>
      <c r="N961" s="9"/>
      <c r="O961" s="9"/>
      <c r="P961" s="9"/>
      <c r="Q961" s="9"/>
      <c r="R961" s="9"/>
      <c r="S961" s="9"/>
      <c r="T961" s="9"/>
      <c r="U961" s="9"/>
      <c r="V961" s="9"/>
      <c r="W961" s="9"/>
      <c r="X961" s="9"/>
      <c r="Y961" s="9"/>
      <c r="Z961" s="9"/>
    </row>
    <row r="962" spans="1:26" ht="16.5" customHeight="1">
      <c r="A962" s="180"/>
      <c r="B962" s="180"/>
      <c r="C962" s="181"/>
      <c r="D962" s="9"/>
      <c r="E962" s="9"/>
      <c r="F962" s="9"/>
      <c r="G962" s="9"/>
      <c r="H962" s="9"/>
      <c r="I962" s="9"/>
      <c r="J962" s="9"/>
      <c r="K962" s="9"/>
      <c r="L962" s="9"/>
      <c r="M962" s="9"/>
      <c r="N962" s="9"/>
      <c r="O962" s="9"/>
      <c r="P962" s="9"/>
      <c r="Q962" s="9"/>
      <c r="R962" s="9"/>
      <c r="S962" s="9"/>
      <c r="T962" s="9"/>
      <c r="U962" s="9"/>
      <c r="V962" s="9"/>
      <c r="W962" s="9"/>
      <c r="X962" s="9"/>
      <c r="Y962" s="9"/>
      <c r="Z962" s="9"/>
    </row>
    <row r="963" spans="1:26" ht="16.5" customHeight="1">
      <c r="A963" s="180"/>
      <c r="B963" s="180"/>
      <c r="C963" s="181"/>
      <c r="D963" s="9"/>
      <c r="E963" s="9"/>
      <c r="F963" s="9"/>
      <c r="G963" s="9"/>
      <c r="H963" s="9"/>
      <c r="I963" s="9"/>
      <c r="J963" s="9"/>
      <c r="K963" s="9"/>
      <c r="L963" s="9"/>
      <c r="M963" s="9"/>
      <c r="N963" s="9"/>
      <c r="O963" s="9"/>
      <c r="P963" s="9"/>
      <c r="Q963" s="9"/>
      <c r="R963" s="9"/>
      <c r="S963" s="9"/>
      <c r="T963" s="9"/>
      <c r="U963" s="9"/>
      <c r="V963" s="9"/>
      <c r="W963" s="9"/>
      <c r="X963" s="9"/>
      <c r="Y963" s="9"/>
      <c r="Z963" s="9"/>
    </row>
    <row r="964" spans="1:26" ht="16.5" customHeight="1">
      <c r="A964" s="180"/>
      <c r="B964" s="180"/>
      <c r="C964" s="181"/>
      <c r="D964" s="9"/>
      <c r="E964" s="9"/>
      <c r="F964" s="9"/>
      <c r="G964" s="9"/>
      <c r="H964" s="9"/>
      <c r="I964" s="9"/>
      <c r="J964" s="9"/>
      <c r="K964" s="9"/>
      <c r="L964" s="9"/>
      <c r="M964" s="9"/>
      <c r="N964" s="9"/>
      <c r="O964" s="9"/>
      <c r="P964" s="9"/>
      <c r="Q964" s="9"/>
      <c r="R964" s="9"/>
      <c r="S964" s="9"/>
      <c r="T964" s="9"/>
      <c r="U964" s="9"/>
      <c r="V964" s="9"/>
      <c r="W964" s="9"/>
      <c r="X964" s="9"/>
      <c r="Y964" s="9"/>
      <c r="Z964" s="9"/>
    </row>
    <row r="965" spans="1:26" ht="16.5" customHeight="1">
      <c r="A965" s="180"/>
      <c r="B965" s="180"/>
      <c r="C965" s="181"/>
      <c r="D965" s="9"/>
      <c r="E965" s="9"/>
      <c r="F965" s="9"/>
      <c r="G965" s="9"/>
      <c r="H965" s="9"/>
      <c r="I965" s="9"/>
      <c r="J965" s="9"/>
      <c r="K965" s="9"/>
      <c r="L965" s="9"/>
      <c r="M965" s="9"/>
      <c r="N965" s="9"/>
      <c r="O965" s="9"/>
      <c r="P965" s="9"/>
      <c r="Q965" s="9"/>
      <c r="R965" s="9"/>
      <c r="S965" s="9"/>
      <c r="T965" s="9"/>
      <c r="U965" s="9"/>
      <c r="V965" s="9"/>
      <c r="W965" s="9"/>
      <c r="X965" s="9"/>
      <c r="Y965" s="9"/>
      <c r="Z965" s="9"/>
    </row>
    <row r="966" spans="1:26" ht="16.5" customHeight="1">
      <c r="A966" s="180"/>
      <c r="B966" s="180"/>
      <c r="C966" s="181"/>
      <c r="D966" s="9"/>
      <c r="E966" s="9"/>
      <c r="F966" s="9"/>
      <c r="G966" s="9"/>
      <c r="H966" s="9"/>
      <c r="I966" s="9"/>
      <c r="J966" s="9"/>
      <c r="K966" s="9"/>
      <c r="L966" s="9"/>
      <c r="M966" s="9"/>
      <c r="N966" s="9"/>
      <c r="O966" s="9"/>
      <c r="P966" s="9"/>
      <c r="Q966" s="9"/>
      <c r="R966" s="9"/>
      <c r="S966" s="9"/>
      <c r="T966" s="9"/>
      <c r="U966" s="9"/>
      <c r="V966" s="9"/>
      <c r="W966" s="9"/>
      <c r="X966" s="9"/>
      <c r="Y966" s="9"/>
      <c r="Z966" s="9"/>
    </row>
    <row r="967" spans="1:26" ht="16.5" customHeight="1">
      <c r="A967" s="180"/>
      <c r="B967" s="180"/>
      <c r="C967" s="181"/>
      <c r="D967" s="9"/>
      <c r="E967" s="9"/>
      <c r="F967" s="9"/>
      <c r="G967" s="9"/>
      <c r="H967" s="9"/>
      <c r="I967" s="9"/>
      <c r="J967" s="9"/>
      <c r="K967" s="9"/>
      <c r="L967" s="9"/>
      <c r="M967" s="9"/>
      <c r="N967" s="9"/>
      <c r="O967" s="9"/>
      <c r="P967" s="9"/>
      <c r="Q967" s="9"/>
      <c r="R967" s="9"/>
      <c r="S967" s="9"/>
      <c r="T967" s="9"/>
      <c r="U967" s="9"/>
      <c r="V967" s="9"/>
      <c r="W967" s="9"/>
      <c r="X967" s="9"/>
      <c r="Y967" s="9"/>
      <c r="Z967" s="9"/>
    </row>
    <row r="968" spans="1:26" ht="16.5" customHeight="1">
      <c r="A968" s="180"/>
      <c r="B968" s="180"/>
      <c r="C968" s="181"/>
      <c r="D968" s="9"/>
      <c r="E968" s="9"/>
      <c r="F968" s="9"/>
      <c r="G968" s="9"/>
      <c r="H968" s="9"/>
      <c r="I968" s="9"/>
      <c r="J968" s="9"/>
      <c r="K968" s="9"/>
      <c r="L968" s="9"/>
      <c r="M968" s="9"/>
      <c r="N968" s="9"/>
      <c r="O968" s="9"/>
      <c r="P968" s="9"/>
      <c r="Q968" s="9"/>
      <c r="R968" s="9"/>
      <c r="S968" s="9"/>
      <c r="T968" s="9"/>
      <c r="U968" s="9"/>
      <c r="V968" s="9"/>
      <c r="W968" s="9"/>
      <c r="X968" s="9"/>
      <c r="Y968" s="9"/>
      <c r="Z968" s="9"/>
    </row>
    <row r="969" spans="1:26" ht="16.5" customHeight="1">
      <c r="A969" s="180"/>
      <c r="B969" s="180"/>
      <c r="C969" s="181"/>
      <c r="D969" s="9"/>
      <c r="E969" s="9"/>
      <c r="F969" s="9"/>
      <c r="G969" s="9"/>
      <c r="H969" s="9"/>
      <c r="I969" s="9"/>
      <c r="J969" s="9"/>
      <c r="K969" s="9"/>
      <c r="L969" s="9"/>
      <c r="M969" s="9"/>
      <c r="N969" s="9"/>
      <c r="O969" s="9"/>
      <c r="P969" s="9"/>
      <c r="Q969" s="9"/>
      <c r="R969" s="9"/>
      <c r="S969" s="9"/>
      <c r="T969" s="9"/>
      <c r="U969" s="9"/>
      <c r="V969" s="9"/>
      <c r="W969" s="9"/>
      <c r="X969" s="9"/>
      <c r="Y969" s="9"/>
      <c r="Z969" s="9"/>
    </row>
    <row r="970" spans="1:26" ht="16.5" customHeight="1">
      <c r="A970" s="180"/>
      <c r="B970" s="180"/>
      <c r="C970" s="181"/>
      <c r="D970" s="9"/>
      <c r="E970" s="9"/>
      <c r="F970" s="9"/>
      <c r="G970" s="9"/>
      <c r="H970" s="9"/>
      <c r="I970" s="9"/>
      <c r="J970" s="9"/>
      <c r="K970" s="9"/>
      <c r="L970" s="9"/>
      <c r="M970" s="9"/>
      <c r="N970" s="9"/>
      <c r="O970" s="9"/>
      <c r="P970" s="9"/>
      <c r="Q970" s="9"/>
      <c r="R970" s="9"/>
      <c r="S970" s="9"/>
      <c r="T970" s="9"/>
      <c r="U970" s="9"/>
      <c r="V970" s="9"/>
      <c r="W970" s="9"/>
      <c r="X970" s="9"/>
      <c r="Y970" s="9"/>
      <c r="Z970" s="9"/>
    </row>
    <row r="971" spans="1:26" ht="16.5" customHeight="1">
      <c r="A971" s="180"/>
      <c r="B971" s="180"/>
      <c r="C971" s="181"/>
      <c r="D971" s="9"/>
      <c r="E971" s="9"/>
      <c r="F971" s="9"/>
      <c r="G971" s="9"/>
      <c r="H971" s="9"/>
      <c r="I971" s="9"/>
      <c r="J971" s="9"/>
      <c r="K971" s="9"/>
      <c r="L971" s="9"/>
      <c r="M971" s="9"/>
      <c r="N971" s="9"/>
      <c r="O971" s="9"/>
      <c r="P971" s="9"/>
      <c r="Q971" s="9"/>
      <c r="R971" s="9"/>
      <c r="S971" s="9"/>
      <c r="T971" s="9"/>
      <c r="U971" s="9"/>
      <c r="V971" s="9"/>
      <c r="W971" s="9"/>
      <c r="X971" s="9"/>
      <c r="Y971" s="9"/>
      <c r="Z971" s="9"/>
    </row>
    <row r="972" spans="1:26" ht="16.5" customHeight="1">
      <c r="A972" s="180"/>
      <c r="B972" s="180"/>
      <c r="C972" s="181"/>
      <c r="D972" s="9"/>
      <c r="E972" s="9"/>
      <c r="F972" s="9"/>
      <c r="G972" s="9"/>
      <c r="H972" s="9"/>
      <c r="I972" s="9"/>
      <c r="J972" s="9"/>
      <c r="K972" s="9"/>
      <c r="L972" s="9"/>
      <c r="M972" s="9"/>
      <c r="N972" s="9"/>
      <c r="O972" s="9"/>
      <c r="P972" s="9"/>
      <c r="Q972" s="9"/>
      <c r="R972" s="9"/>
      <c r="S972" s="9"/>
      <c r="T972" s="9"/>
      <c r="U972" s="9"/>
      <c r="V972" s="9"/>
      <c r="W972" s="9"/>
      <c r="X972" s="9"/>
      <c r="Y972" s="9"/>
      <c r="Z972" s="9"/>
    </row>
    <row r="973" spans="1:26" ht="16.5" customHeight="1">
      <c r="A973" s="180"/>
      <c r="B973" s="180"/>
      <c r="C973" s="181"/>
      <c r="D973" s="9"/>
      <c r="E973" s="9"/>
      <c r="F973" s="9"/>
      <c r="G973" s="9"/>
      <c r="H973" s="9"/>
      <c r="I973" s="9"/>
      <c r="J973" s="9"/>
      <c r="K973" s="9"/>
      <c r="L973" s="9"/>
      <c r="M973" s="9"/>
      <c r="N973" s="9"/>
      <c r="O973" s="9"/>
      <c r="P973" s="9"/>
      <c r="Q973" s="9"/>
      <c r="R973" s="9"/>
      <c r="S973" s="9"/>
      <c r="T973" s="9"/>
      <c r="U973" s="9"/>
      <c r="V973" s="9"/>
      <c r="W973" s="9"/>
      <c r="X973" s="9"/>
      <c r="Y973" s="9"/>
      <c r="Z973" s="9"/>
    </row>
    <row r="974" spans="1:26" ht="16.5" customHeight="1">
      <c r="A974" s="180"/>
      <c r="B974" s="180"/>
      <c r="C974" s="181"/>
      <c r="D974" s="9"/>
      <c r="E974" s="9"/>
      <c r="F974" s="9"/>
      <c r="G974" s="9"/>
      <c r="H974" s="9"/>
      <c r="I974" s="9"/>
      <c r="J974" s="9"/>
      <c r="K974" s="9"/>
      <c r="L974" s="9"/>
      <c r="M974" s="9"/>
      <c r="N974" s="9"/>
      <c r="O974" s="9"/>
      <c r="P974" s="9"/>
      <c r="Q974" s="9"/>
      <c r="R974" s="9"/>
      <c r="S974" s="9"/>
      <c r="T974" s="9"/>
      <c r="U974" s="9"/>
      <c r="V974" s="9"/>
      <c r="W974" s="9"/>
      <c r="X974" s="9"/>
      <c r="Y974" s="9"/>
      <c r="Z974" s="9"/>
    </row>
    <row r="975" spans="1:26" ht="16.5" customHeight="1">
      <c r="A975" s="180"/>
      <c r="B975" s="180"/>
      <c r="C975" s="181"/>
      <c r="D975" s="9"/>
      <c r="E975" s="9"/>
      <c r="F975" s="9"/>
      <c r="G975" s="9"/>
      <c r="H975" s="9"/>
      <c r="I975" s="9"/>
      <c r="J975" s="9"/>
      <c r="K975" s="9"/>
      <c r="L975" s="9"/>
      <c r="M975" s="9"/>
      <c r="N975" s="9"/>
      <c r="O975" s="9"/>
      <c r="P975" s="9"/>
      <c r="Q975" s="9"/>
      <c r="R975" s="9"/>
      <c r="S975" s="9"/>
      <c r="T975" s="9"/>
      <c r="U975" s="9"/>
      <c r="V975" s="9"/>
      <c r="W975" s="9"/>
      <c r="X975" s="9"/>
      <c r="Y975" s="9"/>
      <c r="Z975" s="9"/>
    </row>
    <row r="976" spans="1:26" ht="16.5" customHeight="1">
      <c r="A976" s="180"/>
      <c r="B976" s="180"/>
      <c r="C976" s="181"/>
      <c r="D976" s="9"/>
      <c r="E976" s="9"/>
      <c r="F976" s="9"/>
      <c r="G976" s="9"/>
      <c r="H976" s="9"/>
      <c r="I976" s="9"/>
      <c r="J976" s="9"/>
      <c r="K976" s="9"/>
      <c r="L976" s="9"/>
      <c r="M976" s="9"/>
      <c r="N976" s="9"/>
      <c r="O976" s="9"/>
      <c r="P976" s="9"/>
      <c r="Q976" s="9"/>
      <c r="R976" s="9"/>
      <c r="S976" s="9"/>
      <c r="T976" s="9"/>
      <c r="U976" s="9"/>
      <c r="V976" s="9"/>
      <c r="W976" s="9"/>
      <c r="X976" s="9"/>
      <c r="Y976" s="9"/>
      <c r="Z976" s="9"/>
    </row>
    <row r="977" spans="1:26" ht="16.5" customHeight="1">
      <c r="A977" s="180"/>
      <c r="B977" s="180"/>
      <c r="C977" s="181"/>
      <c r="D977" s="9"/>
      <c r="E977" s="9"/>
      <c r="F977" s="9"/>
      <c r="G977" s="9"/>
      <c r="H977" s="9"/>
      <c r="I977" s="9"/>
      <c r="J977" s="9"/>
      <c r="K977" s="9"/>
      <c r="L977" s="9"/>
      <c r="M977" s="9"/>
      <c r="N977" s="9"/>
      <c r="O977" s="9"/>
      <c r="P977" s="9"/>
      <c r="Q977" s="9"/>
      <c r="R977" s="9"/>
      <c r="S977" s="9"/>
      <c r="T977" s="9"/>
      <c r="U977" s="9"/>
      <c r="V977" s="9"/>
      <c r="W977" s="9"/>
      <c r="X977" s="9"/>
      <c r="Y977" s="9"/>
      <c r="Z977" s="9"/>
    </row>
    <row r="978" spans="1:26" ht="16.5" customHeight="1">
      <c r="A978" s="180"/>
      <c r="B978" s="180"/>
      <c r="C978" s="181"/>
      <c r="D978" s="9"/>
      <c r="E978" s="9"/>
      <c r="F978" s="9"/>
      <c r="G978" s="9"/>
      <c r="H978" s="9"/>
      <c r="I978" s="9"/>
      <c r="J978" s="9"/>
      <c r="K978" s="9"/>
      <c r="L978" s="9"/>
      <c r="M978" s="9"/>
      <c r="N978" s="9"/>
      <c r="O978" s="9"/>
      <c r="P978" s="9"/>
      <c r="Q978" s="9"/>
      <c r="R978" s="9"/>
      <c r="S978" s="9"/>
      <c r="T978" s="9"/>
      <c r="U978" s="9"/>
      <c r="V978" s="9"/>
      <c r="W978" s="9"/>
      <c r="X978" s="9"/>
      <c r="Y978" s="9"/>
      <c r="Z978" s="9"/>
    </row>
    <row r="979" spans="1:26" ht="16.5" customHeight="1">
      <c r="A979" s="180"/>
      <c r="B979" s="180"/>
      <c r="C979" s="181"/>
      <c r="D979" s="9"/>
      <c r="E979" s="9"/>
      <c r="F979" s="9"/>
      <c r="G979" s="9"/>
      <c r="H979" s="9"/>
      <c r="I979" s="9"/>
      <c r="J979" s="9"/>
      <c r="K979" s="9"/>
      <c r="L979" s="9"/>
      <c r="M979" s="9"/>
      <c r="N979" s="9"/>
      <c r="O979" s="9"/>
      <c r="P979" s="9"/>
      <c r="Q979" s="9"/>
      <c r="R979" s="9"/>
      <c r="S979" s="9"/>
      <c r="T979" s="9"/>
      <c r="U979" s="9"/>
      <c r="V979" s="9"/>
      <c r="W979" s="9"/>
      <c r="X979" s="9"/>
      <c r="Y979" s="9"/>
      <c r="Z979" s="9"/>
    </row>
    <row r="980" spans="1:26" ht="16.5" customHeight="1">
      <c r="A980" s="180"/>
      <c r="B980" s="180"/>
      <c r="C980" s="181"/>
      <c r="D980" s="9"/>
      <c r="E980" s="9"/>
      <c r="F980" s="9"/>
      <c r="G980" s="9"/>
      <c r="H980" s="9"/>
      <c r="I980" s="9"/>
      <c r="J980" s="9"/>
      <c r="K980" s="9"/>
      <c r="L980" s="9"/>
      <c r="M980" s="9"/>
      <c r="N980" s="9"/>
      <c r="O980" s="9"/>
      <c r="P980" s="9"/>
      <c r="Q980" s="9"/>
      <c r="R980" s="9"/>
      <c r="S980" s="9"/>
      <c r="T980" s="9"/>
      <c r="U980" s="9"/>
      <c r="V980" s="9"/>
      <c r="W980" s="9"/>
      <c r="X980" s="9"/>
      <c r="Y980" s="9"/>
      <c r="Z980" s="9"/>
    </row>
    <row r="981" spans="1:26" ht="16.5" customHeight="1">
      <c r="A981" s="180"/>
      <c r="B981" s="180"/>
      <c r="C981" s="181"/>
      <c r="D981" s="9"/>
      <c r="E981" s="9"/>
      <c r="F981" s="9"/>
      <c r="G981" s="9"/>
      <c r="H981" s="9"/>
      <c r="I981" s="9"/>
      <c r="J981" s="9"/>
      <c r="K981" s="9"/>
      <c r="L981" s="9"/>
      <c r="M981" s="9"/>
      <c r="N981" s="9"/>
      <c r="O981" s="9"/>
      <c r="P981" s="9"/>
      <c r="Q981" s="9"/>
      <c r="R981" s="9"/>
      <c r="S981" s="9"/>
      <c r="T981" s="9"/>
      <c r="U981" s="9"/>
      <c r="V981" s="9"/>
      <c r="W981" s="9"/>
      <c r="X981" s="9"/>
      <c r="Y981" s="9"/>
      <c r="Z981" s="9"/>
    </row>
    <row r="982" spans="1:26" ht="16.5" customHeight="1">
      <c r="A982" s="180"/>
      <c r="B982" s="180"/>
      <c r="C982" s="181"/>
      <c r="D982" s="9"/>
      <c r="E982" s="9"/>
      <c r="F982" s="9"/>
      <c r="G982" s="9"/>
      <c r="H982" s="9"/>
      <c r="I982" s="9"/>
      <c r="J982" s="9"/>
      <c r="K982" s="9"/>
      <c r="L982" s="9"/>
      <c r="M982" s="9"/>
      <c r="N982" s="9"/>
      <c r="O982" s="9"/>
      <c r="P982" s="9"/>
      <c r="Q982" s="9"/>
      <c r="R982" s="9"/>
      <c r="S982" s="9"/>
      <c r="T982" s="9"/>
      <c r="U982" s="9"/>
      <c r="V982" s="9"/>
      <c r="W982" s="9"/>
      <c r="X982" s="9"/>
      <c r="Y982" s="9"/>
      <c r="Z982" s="9"/>
    </row>
    <row r="983" spans="1:26" ht="16.5" customHeight="1">
      <c r="A983" s="180"/>
      <c r="B983" s="180"/>
      <c r="C983" s="181"/>
      <c r="D983" s="9"/>
      <c r="E983" s="9"/>
      <c r="F983" s="9"/>
      <c r="G983" s="9"/>
      <c r="H983" s="9"/>
      <c r="I983" s="9"/>
      <c r="J983" s="9"/>
      <c r="K983" s="9"/>
      <c r="L983" s="9"/>
      <c r="M983" s="9"/>
      <c r="N983" s="9"/>
      <c r="O983" s="9"/>
      <c r="P983" s="9"/>
      <c r="Q983" s="9"/>
      <c r="R983" s="9"/>
      <c r="S983" s="9"/>
      <c r="T983" s="9"/>
      <c r="U983" s="9"/>
      <c r="V983" s="9"/>
      <c r="W983" s="9"/>
      <c r="X983" s="9"/>
      <c r="Y983" s="9"/>
      <c r="Z983" s="9"/>
    </row>
    <row r="984" spans="1:26" ht="16.5" customHeight="1">
      <c r="A984" s="180"/>
      <c r="B984" s="180"/>
      <c r="C984" s="181"/>
      <c r="D984" s="9"/>
      <c r="E984" s="9"/>
      <c r="F984" s="9"/>
      <c r="G984" s="9"/>
      <c r="H984" s="9"/>
      <c r="I984" s="9"/>
      <c r="J984" s="9"/>
      <c r="K984" s="9"/>
      <c r="L984" s="9"/>
      <c r="M984" s="9"/>
      <c r="N984" s="9"/>
      <c r="O984" s="9"/>
      <c r="P984" s="9"/>
      <c r="Q984" s="9"/>
      <c r="R984" s="9"/>
      <c r="S984" s="9"/>
      <c r="T984" s="9"/>
      <c r="U984" s="9"/>
      <c r="V984" s="9"/>
      <c r="W984" s="9"/>
      <c r="X984" s="9"/>
      <c r="Y984" s="9"/>
      <c r="Z984" s="9"/>
    </row>
    <row r="985" spans="1:26" ht="16.5" customHeight="1">
      <c r="A985" s="180"/>
      <c r="B985" s="180"/>
      <c r="C985" s="181"/>
      <c r="D985" s="9"/>
      <c r="E985" s="9"/>
      <c r="F985" s="9"/>
      <c r="G985" s="9"/>
      <c r="H985" s="9"/>
      <c r="I985" s="9"/>
      <c r="J985" s="9"/>
      <c r="K985" s="9"/>
      <c r="L985" s="9"/>
      <c r="M985" s="9"/>
      <c r="N985" s="9"/>
      <c r="O985" s="9"/>
      <c r="P985" s="9"/>
      <c r="Q985" s="9"/>
      <c r="R985" s="9"/>
      <c r="S985" s="9"/>
      <c r="T985" s="9"/>
      <c r="U985" s="9"/>
      <c r="V985" s="9"/>
      <c r="W985" s="9"/>
      <c r="X985" s="9"/>
      <c r="Y985" s="9"/>
      <c r="Z985" s="9"/>
    </row>
    <row r="986" spans="1:26" ht="16.5" customHeight="1">
      <c r="A986" s="180"/>
      <c r="B986" s="180"/>
      <c r="C986" s="181"/>
      <c r="D986" s="9"/>
      <c r="E986" s="9"/>
      <c r="F986" s="9"/>
      <c r="G986" s="9"/>
      <c r="H986" s="9"/>
      <c r="I986" s="9"/>
      <c r="J986" s="9"/>
      <c r="K986" s="9"/>
      <c r="L986" s="9"/>
      <c r="M986" s="9"/>
      <c r="N986" s="9"/>
      <c r="O986" s="9"/>
      <c r="P986" s="9"/>
      <c r="Q986" s="9"/>
      <c r="R986" s="9"/>
      <c r="S986" s="9"/>
      <c r="T986" s="9"/>
      <c r="U986" s="9"/>
      <c r="V986" s="9"/>
      <c r="W986" s="9"/>
      <c r="X986" s="9"/>
      <c r="Y986" s="9"/>
      <c r="Z986" s="9"/>
    </row>
    <row r="987" spans="1:26" ht="16.5" customHeight="1">
      <c r="A987" s="180"/>
      <c r="B987" s="180"/>
      <c r="C987" s="181"/>
      <c r="D987" s="9"/>
      <c r="E987" s="9"/>
      <c r="F987" s="9"/>
      <c r="G987" s="9"/>
      <c r="H987" s="9"/>
      <c r="I987" s="9"/>
      <c r="J987" s="9"/>
      <c r="K987" s="9"/>
      <c r="L987" s="9"/>
      <c r="M987" s="9"/>
      <c r="N987" s="9"/>
      <c r="O987" s="9"/>
      <c r="P987" s="9"/>
      <c r="Q987" s="9"/>
      <c r="R987" s="9"/>
      <c r="S987" s="9"/>
      <c r="T987" s="9"/>
      <c r="U987" s="9"/>
      <c r="V987" s="9"/>
      <c r="W987" s="9"/>
      <c r="X987" s="9"/>
      <c r="Y987" s="9"/>
      <c r="Z987" s="9"/>
    </row>
    <row r="988" spans="1:26" ht="16.5" customHeight="1">
      <c r="A988" s="180"/>
      <c r="B988" s="180"/>
      <c r="C988" s="181"/>
      <c r="D988" s="9"/>
      <c r="E988" s="9"/>
      <c r="F988" s="9"/>
      <c r="G988" s="9"/>
      <c r="H988" s="9"/>
      <c r="I988" s="9"/>
      <c r="J988" s="9"/>
      <c r="K988" s="9"/>
      <c r="L988" s="9"/>
      <c r="M988" s="9"/>
      <c r="N988" s="9"/>
      <c r="O988" s="9"/>
      <c r="P988" s="9"/>
      <c r="Q988" s="9"/>
      <c r="R988" s="9"/>
      <c r="S988" s="9"/>
      <c r="T988" s="9"/>
      <c r="U988" s="9"/>
      <c r="V988" s="9"/>
      <c r="W988" s="9"/>
      <c r="X988" s="9"/>
      <c r="Y988" s="9"/>
      <c r="Z988" s="9"/>
    </row>
    <row r="989" spans="1:26" ht="16.5" customHeight="1">
      <c r="A989" s="180"/>
      <c r="B989" s="180"/>
      <c r="C989" s="181"/>
      <c r="D989" s="9"/>
      <c r="E989" s="9"/>
      <c r="F989" s="9"/>
      <c r="G989" s="9"/>
      <c r="H989" s="9"/>
      <c r="I989" s="9"/>
      <c r="J989" s="9"/>
      <c r="K989" s="9"/>
      <c r="L989" s="9"/>
      <c r="M989" s="9"/>
      <c r="N989" s="9"/>
      <c r="O989" s="9"/>
      <c r="P989" s="9"/>
      <c r="Q989" s="9"/>
      <c r="R989" s="9"/>
      <c r="S989" s="9"/>
      <c r="T989" s="9"/>
      <c r="U989" s="9"/>
      <c r="V989" s="9"/>
      <c r="W989" s="9"/>
      <c r="X989" s="9"/>
      <c r="Y989" s="9"/>
      <c r="Z989" s="9"/>
    </row>
    <row r="990" spans="1:26" ht="16.5" customHeight="1">
      <c r="A990" s="180"/>
      <c r="B990" s="180"/>
      <c r="C990" s="181"/>
      <c r="D990" s="9"/>
      <c r="E990" s="9"/>
      <c r="F990" s="9"/>
      <c r="G990" s="9"/>
      <c r="H990" s="9"/>
      <c r="I990" s="9"/>
      <c r="J990" s="9"/>
      <c r="K990" s="9"/>
      <c r="L990" s="9"/>
      <c r="M990" s="9"/>
      <c r="N990" s="9"/>
      <c r="O990" s="9"/>
      <c r="P990" s="9"/>
      <c r="Q990" s="9"/>
      <c r="R990" s="9"/>
      <c r="S990" s="9"/>
      <c r="T990" s="9"/>
      <c r="U990" s="9"/>
      <c r="V990" s="9"/>
      <c r="W990" s="9"/>
      <c r="X990" s="9"/>
      <c r="Y990" s="9"/>
      <c r="Z990" s="9"/>
    </row>
    <row r="991" spans="1:26" ht="16.5" customHeight="1">
      <c r="A991" s="180"/>
      <c r="B991" s="180"/>
      <c r="C991" s="181"/>
      <c r="D991" s="9"/>
      <c r="E991" s="9"/>
      <c r="F991" s="9"/>
      <c r="G991" s="9"/>
      <c r="H991" s="9"/>
      <c r="I991" s="9"/>
      <c r="J991" s="9"/>
      <c r="K991" s="9"/>
      <c r="L991" s="9"/>
      <c r="M991" s="9"/>
      <c r="N991" s="9"/>
      <c r="O991" s="9"/>
      <c r="P991" s="9"/>
      <c r="Q991" s="9"/>
      <c r="R991" s="9"/>
      <c r="S991" s="9"/>
      <c r="T991" s="9"/>
      <c r="U991" s="9"/>
      <c r="V991" s="9"/>
      <c r="W991" s="9"/>
      <c r="X991" s="9"/>
      <c r="Y991" s="9"/>
      <c r="Z991" s="9"/>
    </row>
    <row r="992" spans="1:26" ht="16.5" customHeight="1">
      <c r="A992" s="180"/>
      <c r="B992" s="180"/>
      <c r="C992" s="181"/>
      <c r="D992" s="9"/>
      <c r="E992" s="9"/>
      <c r="F992" s="9"/>
      <c r="G992" s="9"/>
      <c r="H992" s="9"/>
      <c r="I992" s="9"/>
      <c r="J992" s="9"/>
      <c r="K992" s="9"/>
      <c r="L992" s="9"/>
      <c r="M992" s="9"/>
      <c r="N992" s="9"/>
      <c r="O992" s="9"/>
      <c r="P992" s="9"/>
      <c r="Q992" s="9"/>
      <c r="R992" s="9"/>
      <c r="S992" s="9"/>
      <c r="T992" s="9"/>
      <c r="U992" s="9"/>
      <c r="V992" s="9"/>
      <c r="W992" s="9"/>
      <c r="X992" s="9"/>
      <c r="Y992" s="9"/>
      <c r="Z992" s="9"/>
    </row>
    <row r="993" spans="1:26" ht="16.5" customHeight="1">
      <c r="A993" s="180"/>
      <c r="B993" s="180"/>
      <c r="C993" s="181"/>
      <c r="D993" s="9"/>
      <c r="E993" s="9"/>
      <c r="F993" s="9"/>
      <c r="G993" s="9"/>
      <c r="H993" s="9"/>
      <c r="I993" s="9"/>
      <c r="J993" s="9"/>
      <c r="K993" s="9"/>
      <c r="L993" s="9"/>
      <c r="M993" s="9"/>
      <c r="N993" s="9"/>
      <c r="O993" s="9"/>
      <c r="P993" s="9"/>
      <c r="Q993" s="9"/>
      <c r="R993" s="9"/>
      <c r="S993" s="9"/>
      <c r="T993" s="9"/>
      <c r="U993" s="9"/>
      <c r="V993" s="9"/>
      <c r="W993" s="9"/>
      <c r="X993" s="9"/>
      <c r="Y993" s="9"/>
      <c r="Z993" s="9"/>
    </row>
    <row r="994" spans="1:26" ht="16.5" customHeight="1">
      <c r="A994" s="180"/>
      <c r="B994" s="180"/>
      <c r="C994" s="181"/>
      <c r="D994" s="9"/>
      <c r="E994" s="9"/>
      <c r="F994" s="9"/>
      <c r="G994" s="9"/>
      <c r="H994" s="9"/>
      <c r="I994" s="9"/>
      <c r="J994" s="9"/>
      <c r="K994" s="9"/>
      <c r="L994" s="9"/>
      <c r="M994" s="9"/>
      <c r="N994" s="9"/>
      <c r="O994" s="9"/>
      <c r="P994" s="9"/>
      <c r="Q994" s="9"/>
      <c r="R994" s="9"/>
      <c r="S994" s="9"/>
      <c r="T994" s="9"/>
      <c r="U994" s="9"/>
      <c r="V994" s="9"/>
      <c r="W994" s="9"/>
      <c r="X994" s="9"/>
      <c r="Y994" s="9"/>
      <c r="Z994" s="9"/>
    </row>
    <row r="995" spans="1:26" ht="16.5" customHeight="1">
      <c r="A995" s="180"/>
      <c r="B995" s="180"/>
      <c r="C995" s="181"/>
      <c r="D995" s="9"/>
      <c r="E995" s="9"/>
      <c r="F995" s="9"/>
      <c r="G995" s="9"/>
      <c r="H995" s="9"/>
      <c r="I995" s="9"/>
      <c r="J995" s="9"/>
      <c r="K995" s="9"/>
      <c r="L995" s="9"/>
      <c r="M995" s="9"/>
      <c r="N995" s="9"/>
      <c r="O995" s="9"/>
      <c r="P995" s="9"/>
      <c r="Q995" s="9"/>
      <c r="R995" s="9"/>
      <c r="S995" s="9"/>
      <c r="T995" s="9"/>
      <c r="U995" s="9"/>
      <c r="V995" s="9"/>
      <c r="W995" s="9"/>
      <c r="X995" s="9"/>
      <c r="Y995" s="9"/>
      <c r="Z995" s="9"/>
    </row>
    <row r="996" spans="1:26" ht="16.5" customHeight="1">
      <c r="A996" s="180"/>
      <c r="B996" s="180"/>
      <c r="C996" s="181"/>
      <c r="D996" s="9"/>
      <c r="E996" s="9"/>
      <c r="F996" s="9"/>
      <c r="G996" s="9"/>
      <c r="H996" s="9"/>
      <c r="I996" s="9"/>
      <c r="J996" s="9"/>
      <c r="K996" s="9"/>
      <c r="L996" s="9"/>
      <c r="M996" s="9"/>
      <c r="N996" s="9"/>
      <c r="O996" s="9"/>
      <c r="P996" s="9"/>
      <c r="Q996" s="9"/>
      <c r="R996" s="9"/>
      <c r="S996" s="9"/>
      <c r="T996" s="9"/>
      <c r="U996" s="9"/>
      <c r="V996" s="9"/>
      <c r="W996" s="9"/>
      <c r="X996" s="9"/>
      <c r="Y996" s="9"/>
      <c r="Z996" s="9"/>
    </row>
    <row r="997" spans="1:26" ht="16.5" customHeight="1">
      <c r="A997" s="180"/>
      <c r="B997" s="180"/>
      <c r="C997" s="181"/>
      <c r="D997" s="9"/>
      <c r="E997" s="9"/>
      <c r="F997" s="9"/>
      <c r="G997" s="9"/>
      <c r="H997" s="9"/>
      <c r="I997" s="9"/>
      <c r="J997" s="9"/>
      <c r="K997" s="9"/>
      <c r="L997" s="9"/>
      <c r="M997" s="9"/>
      <c r="N997" s="9"/>
      <c r="O997" s="9"/>
      <c r="P997" s="9"/>
      <c r="Q997" s="9"/>
      <c r="R997" s="9"/>
      <c r="S997" s="9"/>
      <c r="T997" s="9"/>
      <c r="U997" s="9"/>
      <c r="V997" s="9"/>
      <c r="W997" s="9"/>
      <c r="X997" s="9"/>
      <c r="Y997" s="9"/>
      <c r="Z997" s="9"/>
    </row>
    <row r="998" spans="1:26" ht="16.5" customHeight="1">
      <c r="A998" s="180"/>
      <c r="B998" s="180"/>
      <c r="C998" s="181"/>
      <c r="D998" s="9"/>
      <c r="E998" s="9"/>
      <c r="F998" s="9"/>
      <c r="G998" s="9"/>
      <c r="H998" s="9"/>
      <c r="I998" s="9"/>
      <c r="J998" s="9"/>
      <c r="K998" s="9"/>
      <c r="L998" s="9"/>
      <c r="M998" s="9"/>
      <c r="N998" s="9"/>
      <c r="O998" s="9"/>
      <c r="P998" s="9"/>
      <c r="Q998" s="9"/>
      <c r="R998" s="9"/>
      <c r="S998" s="9"/>
      <c r="T998" s="9"/>
      <c r="U998" s="9"/>
      <c r="V998" s="9"/>
      <c r="W998" s="9"/>
      <c r="X998" s="9"/>
      <c r="Y998" s="9"/>
      <c r="Z998" s="9"/>
    </row>
    <row r="999" spans="1:26" ht="16.5" customHeight="1">
      <c r="A999" s="180"/>
      <c r="B999" s="180"/>
      <c r="C999" s="181"/>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6.5" customHeight="1">
      <c r="A1000" s="180"/>
      <c r="B1000" s="180"/>
      <c r="C1000" s="181"/>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92">
    <mergeCell ref="H140:H149"/>
    <mergeCell ref="I140:I149"/>
    <mergeCell ref="J140:J149"/>
    <mergeCell ref="C130:C131"/>
    <mergeCell ref="D130:D131"/>
    <mergeCell ref="E130:E131"/>
    <mergeCell ref="F130:F131"/>
    <mergeCell ref="C132:C133"/>
    <mergeCell ref="D132:D133"/>
    <mergeCell ref="E132:E133"/>
    <mergeCell ref="F132:F133"/>
    <mergeCell ref="C134:C135"/>
    <mergeCell ref="D134:D135"/>
    <mergeCell ref="E134:E135"/>
    <mergeCell ref="F134:F135"/>
    <mergeCell ref="C144:C145"/>
    <mergeCell ref="C148:C149"/>
    <mergeCell ref="D148:D149"/>
    <mergeCell ref="C136:C137"/>
    <mergeCell ref="D136:D137"/>
    <mergeCell ref="A140:A149"/>
    <mergeCell ref="B140:B149"/>
    <mergeCell ref="D144:D145"/>
    <mergeCell ref="E144:E145"/>
    <mergeCell ref="F144:F145"/>
    <mergeCell ref="C146:C147"/>
    <mergeCell ref="D146:D147"/>
    <mergeCell ref="E146:E147"/>
    <mergeCell ref="F146:F147"/>
    <mergeCell ref="A73:A74"/>
    <mergeCell ref="B73:B74"/>
    <mergeCell ref="I119:I122"/>
    <mergeCell ref="J119:J122"/>
    <mergeCell ref="I128:I137"/>
    <mergeCell ref="J128:J137"/>
    <mergeCell ref="E136:E137"/>
    <mergeCell ref="F136:F137"/>
    <mergeCell ref="A128:A137"/>
    <mergeCell ref="B128:B137"/>
    <mergeCell ref="C128:C129"/>
    <mergeCell ref="D128:D129"/>
    <mergeCell ref="E128:E129"/>
    <mergeCell ref="F128:F129"/>
    <mergeCell ref="H128:H137"/>
    <mergeCell ref="A119:A122"/>
    <mergeCell ref="A69:A70"/>
    <mergeCell ref="B69:B70"/>
    <mergeCell ref="D69:D70"/>
    <mergeCell ref="E69:E70"/>
    <mergeCell ref="G69:G70"/>
    <mergeCell ref="A49:A50"/>
    <mergeCell ref="B49:B50"/>
    <mergeCell ref="D49:D50"/>
    <mergeCell ref="E49:E50"/>
    <mergeCell ref="A56:A63"/>
    <mergeCell ref="B56:B63"/>
    <mergeCell ref="C58:C59"/>
    <mergeCell ref="E16:E26"/>
    <mergeCell ref="G16:G26"/>
    <mergeCell ref="A35:A39"/>
    <mergeCell ref="B35:B39"/>
    <mergeCell ref="A45:A46"/>
    <mergeCell ref="B45:B46"/>
    <mergeCell ref="C45:C46"/>
    <mergeCell ref="D45:D46"/>
    <mergeCell ref="E45:E46"/>
    <mergeCell ref="B119:B122"/>
    <mergeCell ref="H119:H122"/>
    <mergeCell ref="A2:A13"/>
    <mergeCell ref="B2:B13"/>
    <mergeCell ref="D2:D3"/>
    <mergeCell ref="E2:E3"/>
    <mergeCell ref="C4:C8"/>
    <mergeCell ref="D4:D8"/>
    <mergeCell ref="E4:E8"/>
    <mergeCell ref="E9:E13"/>
    <mergeCell ref="C9:C13"/>
    <mergeCell ref="D9:D13"/>
    <mergeCell ref="A16:A26"/>
    <mergeCell ref="B16:B26"/>
    <mergeCell ref="D16:D26"/>
    <mergeCell ref="B91:B93"/>
    <mergeCell ref="G91:G93"/>
    <mergeCell ref="A91:A93"/>
    <mergeCell ref="A111:A113"/>
    <mergeCell ref="B111:B113"/>
    <mergeCell ref="C111:C113"/>
    <mergeCell ref="A83:A84"/>
    <mergeCell ref="B83:B84"/>
    <mergeCell ref="A87:A88"/>
    <mergeCell ref="B87:B88"/>
    <mergeCell ref="G87:G88"/>
  </mergeCells>
  <conditionalFormatting sqref="H29 H56:H63">
    <cfRule type="containsText" dxfId="129" priority="1" operator="containsText" text="NG">
      <formula>NOT(ISERROR(SEARCH(("NG"),(H29))))</formula>
    </cfRule>
  </conditionalFormatting>
  <conditionalFormatting sqref="H29 H56:H63">
    <cfRule type="containsText" dxfId="128" priority="2" operator="containsText" text="OK">
      <formula>NOT(ISERROR(SEARCH(("OK"),(H29))))</formula>
    </cfRule>
  </conditionalFormatting>
  <conditionalFormatting sqref="I17:I18">
    <cfRule type="cellIs" dxfId="127" priority="3" stopIfTrue="1" operator="equal">
      <formula>"OK"</formula>
    </cfRule>
  </conditionalFormatting>
  <conditionalFormatting sqref="I17:I18">
    <cfRule type="cellIs" dxfId="126" priority="4" stopIfTrue="1" operator="equal">
      <formula>"Fail"</formula>
    </cfRule>
  </conditionalFormatting>
  <conditionalFormatting sqref="H16:H26">
    <cfRule type="containsText" dxfId="125" priority="5" operator="containsText" text="NG">
      <formula>NOT(ISERROR(SEARCH(("NG"),(H16))))</formula>
    </cfRule>
  </conditionalFormatting>
  <conditionalFormatting sqref="H16:H26">
    <cfRule type="containsText" dxfId="124" priority="6" operator="containsText" text="OK">
      <formula>NOT(ISERROR(SEARCH(("OK"),(H16))))</formula>
    </cfRule>
  </conditionalFormatting>
  <conditionalFormatting sqref="I20 I22:I26">
    <cfRule type="cellIs" dxfId="123" priority="7" stopIfTrue="1" operator="equal">
      <formula>"OK"</formula>
    </cfRule>
  </conditionalFormatting>
  <conditionalFormatting sqref="I20 I22:I26">
    <cfRule type="cellIs" dxfId="122" priority="8" stopIfTrue="1" operator="equal">
      <formula>"Fail"</formula>
    </cfRule>
  </conditionalFormatting>
  <conditionalFormatting sqref="I19">
    <cfRule type="cellIs" dxfId="121" priority="9" stopIfTrue="1" operator="equal">
      <formula>"OK"</formula>
    </cfRule>
  </conditionalFormatting>
  <conditionalFormatting sqref="I19">
    <cfRule type="cellIs" dxfId="120" priority="10" stopIfTrue="1" operator="equal">
      <formula>"Fail"</formula>
    </cfRule>
  </conditionalFormatting>
  <conditionalFormatting sqref="I21">
    <cfRule type="cellIs" dxfId="119" priority="11" stopIfTrue="1" operator="equal">
      <formula>"OK"</formula>
    </cfRule>
  </conditionalFormatting>
  <conditionalFormatting sqref="I21">
    <cfRule type="cellIs" dxfId="118" priority="12" stopIfTrue="1" operator="equal">
      <formula>"Fail"</formula>
    </cfRule>
  </conditionalFormatting>
  <conditionalFormatting sqref="G16">
    <cfRule type="cellIs" dxfId="117" priority="13" stopIfTrue="1" operator="equal">
      <formula>"OK"</formula>
    </cfRule>
  </conditionalFormatting>
  <conditionalFormatting sqref="G16">
    <cfRule type="cellIs" dxfId="116" priority="14" stopIfTrue="1" operator="equal">
      <formula>"Fail"</formula>
    </cfRule>
  </conditionalFormatting>
  <conditionalFormatting sqref="G16">
    <cfRule type="cellIs" dxfId="115" priority="15" stopIfTrue="1" operator="equal">
      <formula>"OK"</formula>
    </cfRule>
  </conditionalFormatting>
  <conditionalFormatting sqref="G16">
    <cfRule type="cellIs" dxfId="114" priority="16" stopIfTrue="1" operator="equal">
      <formula>"Fail"</formula>
    </cfRule>
  </conditionalFormatting>
  <conditionalFormatting sqref="I16">
    <cfRule type="cellIs" dxfId="113" priority="17" stopIfTrue="1" operator="equal">
      <formula>"OK"</formula>
    </cfRule>
  </conditionalFormatting>
  <conditionalFormatting sqref="I16">
    <cfRule type="cellIs" dxfId="112" priority="18" stopIfTrue="1" operator="equal">
      <formula>"Fail"</formula>
    </cfRule>
  </conditionalFormatting>
  <conditionalFormatting sqref="H32">
    <cfRule type="containsText" dxfId="111" priority="19" operator="containsText" text="NG">
      <formula>NOT(ISERROR(SEARCH(("NG"),(H32))))</formula>
    </cfRule>
  </conditionalFormatting>
  <conditionalFormatting sqref="H32">
    <cfRule type="containsText" dxfId="110" priority="20" operator="containsText" text="OK">
      <formula>NOT(ISERROR(SEARCH(("OK"),(H32))))</formula>
    </cfRule>
  </conditionalFormatting>
  <conditionalFormatting sqref="H35">
    <cfRule type="containsText" dxfId="109" priority="21" operator="containsText" text="NG">
      <formula>NOT(ISERROR(SEARCH(("NG"),(H35))))</formula>
    </cfRule>
  </conditionalFormatting>
  <conditionalFormatting sqref="H35">
    <cfRule type="containsText" dxfId="108" priority="22" operator="containsText" text="OK">
      <formula>NOT(ISERROR(SEARCH(("OK"),(H35))))</formula>
    </cfRule>
  </conditionalFormatting>
  <conditionalFormatting sqref="H42">
    <cfRule type="containsText" dxfId="107" priority="23" operator="containsText" text="NG">
      <formula>NOT(ISERROR(SEARCH(("NG"),(H42))))</formula>
    </cfRule>
  </conditionalFormatting>
  <conditionalFormatting sqref="H42">
    <cfRule type="containsText" dxfId="106" priority="24" operator="containsText" text="OK">
      <formula>NOT(ISERROR(SEARCH(("OK"),(H42))))</formula>
    </cfRule>
  </conditionalFormatting>
  <conditionalFormatting sqref="H36">
    <cfRule type="containsText" dxfId="105" priority="25" operator="containsText" text="NG">
      <formula>NOT(ISERROR(SEARCH(("NG"),(H36))))</formula>
    </cfRule>
  </conditionalFormatting>
  <conditionalFormatting sqref="H36">
    <cfRule type="containsText" dxfId="104" priority="26" operator="containsText" text="OK">
      <formula>NOT(ISERROR(SEARCH(("OK"),(H36))))</formula>
    </cfRule>
  </conditionalFormatting>
  <conditionalFormatting sqref="H37">
    <cfRule type="containsText" dxfId="103" priority="27" operator="containsText" text="NG">
      <formula>NOT(ISERROR(SEARCH(("NG"),(H37))))</formula>
    </cfRule>
  </conditionalFormatting>
  <conditionalFormatting sqref="H37">
    <cfRule type="containsText" dxfId="102" priority="28" operator="containsText" text="OK">
      <formula>NOT(ISERROR(SEARCH(("OK"),(H37))))</formula>
    </cfRule>
  </conditionalFormatting>
  <conditionalFormatting sqref="H38:H39">
    <cfRule type="containsText" dxfId="101" priority="29" operator="containsText" text="NG">
      <formula>NOT(ISERROR(SEARCH(("NG"),(H38))))</formula>
    </cfRule>
  </conditionalFormatting>
  <conditionalFormatting sqref="H38:H39">
    <cfRule type="containsText" dxfId="100" priority="30" operator="containsText" text="OK">
      <formula>NOT(ISERROR(SEARCH(("OK"),(H38))))</formula>
    </cfRule>
  </conditionalFormatting>
  <conditionalFormatting sqref="H45">
    <cfRule type="containsText" dxfId="99" priority="31" operator="containsText" text="NG">
      <formula>NOT(ISERROR(SEARCH(("NG"),(H45))))</formula>
    </cfRule>
  </conditionalFormatting>
  <conditionalFormatting sqref="H45">
    <cfRule type="containsText" dxfId="98" priority="32" operator="containsText" text="OK">
      <formula>NOT(ISERROR(SEARCH(("OK"),(H45))))</formula>
    </cfRule>
  </conditionalFormatting>
  <conditionalFormatting sqref="H46">
    <cfRule type="containsText" dxfId="97" priority="33" operator="containsText" text="NG">
      <formula>NOT(ISERROR(SEARCH(("NG"),(H46))))</formula>
    </cfRule>
  </conditionalFormatting>
  <conditionalFormatting sqref="H46">
    <cfRule type="containsText" dxfId="96" priority="34" operator="containsText" text="OK">
      <formula>NOT(ISERROR(SEARCH(("OK"),(H46))))</formula>
    </cfRule>
  </conditionalFormatting>
  <conditionalFormatting sqref="H49">
    <cfRule type="containsText" dxfId="95" priority="35" operator="containsText" text="NG">
      <formula>NOT(ISERROR(SEARCH(("NG"),(H49))))</formula>
    </cfRule>
  </conditionalFormatting>
  <conditionalFormatting sqref="H49">
    <cfRule type="containsText" dxfId="94" priority="36" operator="containsText" text="OK">
      <formula>NOT(ISERROR(SEARCH(("OK"),(H49))))</formula>
    </cfRule>
  </conditionalFormatting>
  <conditionalFormatting sqref="H50">
    <cfRule type="containsText" dxfId="93" priority="37" operator="containsText" text="NG">
      <formula>NOT(ISERROR(SEARCH(("NG"),(H50))))</formula>
    </cfRule>
  </conditionalFormatting>
  <conditionalFormatting sqref="H50">
    <cfRule type="containsText" dxfId="92" priority="38" operator="containsText" text="OK">
      <formula>NOT(ISERROR(SEARCH(("OK"),(H50))))</formula>
    </cfRule>
  </conditionalFormatting>
  <conditionalFormatting sqref="H53">
    <cfRule type="containsText" dxfId="91" priority="39" operator="containsText" text="NG">
      <formula>NOT(ISERROR(SEARCH(("NG"),(H53))))</formula>
    </cfRule>
  </conditionalFormatting>
  <conditionalFormatting sqref="H53">
    <cfRule type="containsText" dxfId="90" priority="40" operator="containsText" text="OK">
      <formula>NOT(ISERROR(SEARCH(("OK"),(H53))))</formula>
    </cfRule>
  </conditionalFormatting>
  <conditionalFormatting sqref="H66">
    <cfRule type="containsText" dxfId="89" priority="41" operator="containsText" text="NG">
      <formula>NOT(ISERROR(SEARCH(("NG"),(H66))))</formula>
    </cfRule>
  </conditionalFormatting>
  <conditionalFormatting sqref="H66">
    <cfRule type="containsText" dxfId="88" priority="42" operator="containsText" text="OK">
      <formula>NOT(ISERROR(SEARCH(("OK"),(H66))))</formula>
    </cfRule>
  </conditionalFormatting>
  <conditionalFormatting sqref="H69">
    <cfRule type="containsText" dxfId="87" priority="43" operator="containsText" text="NG">
      <formula>NOT(ISERROR(SEARCH(("NG"),(H69))))</formula>
    </cfRule>
  </conditionalFormatting>
  <conditionalFormatting sqref="H69">
    <cfRule type="containsText" dxfId="86" priority="44" operator="containsText" text="OK">
      <formula>NOT(ISERROR(SEARCH(("OK"),(H69))))</formula>
    </cfRule>
  </conditionalFormatting>
  <conditionalFormatting sqref="H70">
    <cfRule type="containsText" dxfId="85" priority="45" operator="containsText" text="NG">
      <formula>NOT(ISERROR(SEARCH(("NG"),(H70))))</formula>
    </cfRule>
  </conditionalFormatting>
  <conditionalFormatting sqref="H70">
    <cfRule type="containsText" dxfId="84" priority="46" operator="containsText" text="OK">
      <formula>NOT(ISERROR(SEARCH(("OK"),(H70))))</formula>
    </cfRule>
  </conditionalFormatting>
  <conditionalFormatting sqref="H73">
    <cfRule type="containsText" dxfId="83" priority="47" operator="containsText" text="NG">
      <formula>NOT(ISERROR(SEARCH(("NG"),(H73))))</formula>
    </cfRule>
  </conditionalFormatting>
  <conditionalFormatting sqref="H73">
    <cfRule type="containsText" dxfId="82" priority="48" operator="containsText" text="OK">
      <formula>NOT(ISERROR(SEARCH(("OK"),(H73))))</formula>
    </cfRule>
  </conditionalFormatting>
  <conditionalFormatting sqref="H74">
    <cfRule type="containsText" dxfId="81" priority="49" operator="containsText" text="NG">
      <formula>NOT(ISERROR(SEARCH(("NG"),(H74))))</formula>
    </cfRule>
  </conditionalFormatting>
  <conditionalFormatting sqref="H74">
    <cfRule type="containsText" dxfId="80" priority="50" operator="containsText" text="OK">
      <formula>NOT(ISERROR(SEARCH(("OK"),(H74))))</formula>
    </cfRule>
  </conditionalFormatting>
  <conditionalFormatting sqref="H77">
    <cfRule type="containsText" dxfId="79" priority="51" operator="containsText" text="NG">
      <formula>NOT(ISERROR(SEARCH(("NG"),(H77))))</formula>
    </cfRule>
  </conditionalFormatting>
  <conditionalFormatting sqref="H77">
    <cfRule type="containsText" dxfId="78" priority="52" operator="containsText" text="OK">
      <formula>NOT(ISERROR(SEARCH(("OK"),(H77))))</formula>
    </cfRule>
  </conditionalFormatting>
  <conditionalFormatting sqref="H80">
    <cfRule type="containsText" dxfId="77" priority="53" operator="containsText" text="NG">
      <formula>NOT(ISERROR(SEARCH(("NG"),(H80))))</formula>
    </cfRule>
  </conditionalFormatting>
  <conditionalFormatting sqref="H80">
    <cfRule type="containsText" dxfId="76" priority="54" operator="containsText" text="OK">
      <formula>NOT(ISERROR(SEARCH(("OK"),(H80))))</formula>
    </cfRule>
  </conditionalFormatting>
  <conditionalFormatting sqref="H83">
    <cfRule type="containsText" dxfId="75" priority="55" operator="containsText" text="NG">
      <formula>NOT(ISERROR(SEARCH(("NG"),(H83))))</formula>
    </cfRule>
  </conditionalFormatting>
  <conditionalFormatting sqref="H83">
    <cfRule type="containsText" dxfId="74" priority="56" operator="containsText" text="OK">
      <formula>NOT(ISERROR(SEARCH(("OK"),(H83))))</formula>
    </cfRule>
  </conditionalFormatting>
  <conditionalFormatting sqref="H84">
    <cfRule type="containsText" dxfId="73" priority="57" operator="containsText" text="NG">
      <formula>NOT(ISERROR(SEARCH(("NG"),(H84))))</formula>
    </cfRule>
  </conditionalFormatting>
  <conditionalFormatting sqref="H84">
    <cfRule type="containsText" dxfId="72" priority="58" operator="containsText" text="OK">
      <formula>NOT(ISERROR(SEARCH(("OK"),(H84))))</formula>
    </cfRule>
  </conditionalFormatting>
  <conditionalFormatting sqref="H87">
    <cfRule type="containsText" dxfId="71" priority="59" operator="containsText" text="NG">
      <formula>NOT(ISERROR(SEARCH(("NG"),(H87))))</formula>
    </cfRule>
  </conditionalFormatting>
  <conditionalFormatting sqref="H87">
    <cfRule type="containsText" dxfId="70" priority="60" operator="containsText" text="OK">
      <formula>NOT(ISERROR(SEARCH(("OK"),(H87))))</formula>
    </cfRule>
  </conditionalFormatting>
  <conditionalFormatting sqref="H88">
    <cfRule type="containsText" dxfId="69" priority="61" operator="containsText" text="NG">
      <formula>NOT(ISERROR(SEARCH(("NG"),(H88))))</formula>
    </cfRule>
  </conditionalFormatting>
  <conditionalFormatting sqref="H88">
    <cfRule type="containsText" dxfId="68" priority="62" operator="containsText" text="OK">
      <formula>NOT(ISERROR(SEARCH(("OK"),(H88))))</formula>
    </cfRule>
  </conditionalFormatting>
  <conditionalFormatting sqref="H91">
    <cfRule type="containsText" dxfId="67" priority="63" operator="containsText" text="NG">
      <formula>NOT(ISERROR(SEARCH(("NG"),(H91))))</formula>
    </cfRule>
  </conditionalFormatting>
  <conditionalFormatting sqref="H91">
    <cfRule type="containsText" dxfId="66" priority="64" operator="containsText" text="OK">
      <formula>NOT(ISERROR(SEARCH(("OK"),(H91))))</formula>
    </cfRule>
  </conditionalFormatting>
  <conditionalFormatting sqref="H92">
    <cfRule type="containsText" dxfId="65" priority="65" operator="containsText" text="NG">
      <formula>NOT(ISERROR(SEARCH(("NG"),(H92))))</formula>
    </cfRule>
  </conditionalFormatting>
  <conditionalFormatting sqref="H92">
    <cfRule type="containsText" dxfId="64" priority="66" operator="containsText" text="OK">
      <formula>NOT(ISERROR(SEARCH(("OK"),(H92))))</formula>
    </cfRule>
  </conditionalFormatting>
  <conditionalFormatting sqref="H93">
    <cfRule type="containsText" dxfId="63" priority="67" operator="containsText" text="NG">
      <formula>NOT(ISERROR(SEARCH(("NG"),(H93))))</formula>
    </cfRule>
  </conditionalFormatting>
  <conditionalFormatting sqref="H93">
    <cfRule type="containsText" dxfId="62" priority="68" operator="containsText" text="OK">
      <formula>NOT(ISERROR(SEARCH(("OK"),(H93))))</formula>
    </cfRule>
  </conditionalFormatting>
  <conditionalFormatting sqref="H96">
    <cfRule type="containsText" dxfId="61" priority="69" operator="containsText" text="NG">
      <formula>NOT(ISERROR(SEARCH(("NG"),(H96))))</formula>
    </cfRule>
  </conditionalFormatting>
  <conditionalFormatting sqref="H96">
    <cfRule type="containsText" dxfId="60" priority="70" operator="containsText" text="OK">
      <formula>NOT(ISERROR(SEARCH(("OK"),(H96))))</formula>
    </cfRule>
  </conditionalFormatting>
  <conditionalFormatting sqref="H99">
    <cfRule type="containsText" dxfId="59" priority="71" operator="containsText" text="NG">
      <formula>NOT(ISERROR(SEARCH(("NG"),(H99))))</formula>
    </cfRule>
  </conditionalFormatting>
  <conditionalFormatting sqref="H99">
    <cfRule type="containsText" dxfId="58" priority="72" operator="containsText" text="OK">
      <formula>NOT(ISERROR(SEARCH(("OK"),(H99))))</formula>
    </cfRule>
  </conditionalFormatting>
  <conditionalFormatting sqref="H102">
    <cfRule type="containsText" dxfId="57" priority="73" operator="containsText" text="NG">
      <formula>NOT(ISERROR(SEARCH(("NG"),(H102))))</formula>
    </cfRule>
  </conditionalFormatting>
  <conditionalFormatting sqref="H102">
    <cfRule type="containsText" dxfId="56" priority="74" operator="containsText" text="OK">
      <formula>NOT(ISERROR(SEARCH(("OK"),(H102))))</formula>
    </cfRule>
  </conditionalFormatting>
  <conditionalFormatting sqref="I3:I4">
    <cfRule type="cellIs" dxfId="55" priority="75" stopIfTrue="1" operator="equal">
      <formula>"OK"</formula>
    </cfRule>
  </conditionalFormatting>
  <conditionalFormatting sqref="I3:I4">
    <cfRule type="cellIs" dxfId="54" priority="76" stopIfTrue="1" operator="equal">
      <formula>"Fail"</formula>
    </cfRule>
  </conditionalFormatting>
  <conditionalFormatting sqref="H2:H13">
    <cfRule type="containsText" dxfId="53" priority="77" operator="containsText" text="NG">
      <formula>NOT(ISERROR(SEARCH(("NG"),(H2))))</formula>
    </cfRule>
  </conditionalFormatting>
  <conditionalFormatting sqref="H2:H13">
    <cfRule type="containsText" dxfId="52" priority="78" operator="containsText" text="OK">
      <formula>NOT(ISERROR(SEARCH(("OK"),(H2))))</formula>
    </cfRule>
  </conditionalFormatting>
  <conditionalFormatting sqref="I6 I8:I12">
    <cfRule type="cellIs" dxfId="51" priority="79" stopIfTrue="1" operator="equal">
      <formula>"OK"</formula>
    </cfRule>
  </conditionalFormatting>
  <conditionalFormatting sqref="I6 I8:I12">
    <cfRule type="cellIs" dxfId="50" priority="80" stopIfTrue="1" operator="equal">
      <formula>"Fail"</formula>
    </cfRule>
  </conditionalFormatting>
  <conditionalFormatting sqref="I5">
    <cfRule type="cellIs" dxfId="49" priority="81" stopIfTrue="1" operator="equal">
      <formula>"OK"</formula>
    </cfRule>
  </conditionalFormatting>
  <conditionalFormatting sqref="I5">
    <cfRule type="cellIs" dxfId="48" priority="82" stopIfTrue="1" operator="equal">
      <formula>"Fail"</formula>
    </cfRule>
  </conditionalFormatting>
  <conditionalFormatting sqref="I7">
    <cfRule type="cellIs" dxfId="47" priority="83" stopIfTrue="1" operator="equal">
      <formula>"OK"</formula>
    </cfRule>
  </conditionalFormatting>
  <conditionalFormatting sqref="I7">
    <cfRule type="cellIs" dxfId="46" priority="84" stopIfTrue="1" operator="equal">
      <formula>"Fail"</formula>
    </cfRule>
  </conditionalFormatting>
  <conditionalFormatting sqref="G2">
    <cfRule type="cellIs" dxfId="45" priority="85" stopIfTrue="1" operator="equal">
      <formula>"OK"</formula>
    </cfRule>
  </conditionalFormatting>
  <conditionalFormatting sqref="G2">
    <cfRule type="cellIs" dxfId="44" priority="86" stopIfTrue="1" operator="equal">
      <formula>"Fail"</formula>
    </cfRule>
  </conditionalFormatting>
  <conditionalFormatting sqref="G2">
    <cfRule type="cellIs" dxfId="43" priority="87" stopIfTrue="1" operator="equal">
      <formula>"OK"</formula>
    </cfRule>
  </conditionalFormatting>
  <conditionalFormatting sqref="G2">
    <cfRule type="cellIs" dxfId="42" priority="88" stopIfTrue="1" operator="equal">
      <formula>"Fail"</formula>
    </cfRule>
  </conditionalFormatting>
  <conditionalFormatting sqref="I2">
    <cfRule type="cellIs" dxfId="41" priority="89" stopIfTrue="1" operator="equal">
      <formula>"OK"</formula>
    </cfRule>
  </conditionalFormatting>
  <conditionalFormatting sqref="I2">
    <cfRule type="cellIs" dxfId="40" priority="90" stopIfTrue="1" operator="equal">
      <formula>"Fail"</formula>
    </cfRule>
  </conditionalFormatting>
  <conditionalFormatting sqref="I13">
    <cfRule type="cellIs" dxfId="39" priority="91" stopIfTrue="1" operator="equal">
      <formula>"OK"</formula>
    </cfRule>
  </conditionalFormatting>
  <conditionalFormatting sqref="I13">
    <cfRule type="cellIs" dxfId="38" priority="92" stopIfTrue="1" operator="equal">
      <formula>"Fail"</formula>
    </cfRule>
  </conditionalFormatting>
  <conditionalFormatting sqref="H105">
    <cfRule type="containsText" dxfId="37" priority="93" operator="containsText" text="NG">
      <formula>NOT(ISERROR(SEARCH(("NG"),(H105))))</formula>
    </cfRule>
  </conditionalFormatting>
  <conditionalFormatting sqref="H105">
    <cfRule type="containsText" dxfId="36" priority="94" operator="containsText" text="OK">
      <formula>NOT(ISERROR(SEARCH(("OK"),(H105))))</formula>
    </cfRule>
  </conditionalFormatting>
  <conditionalFormatting sqref="H108">
    <cfRule type="containsText" dxfId="35" priority="95" operator="containsText" text="NG">
      <formula>NOT(ISERROR(SEARCH(("NG"),(H108))))</formula>
    </cfRule>
  </conditionalFormatting>
  <conditionalFormatting sqref="H108">
    <cfRule type="containsText" dxfId="34" priority="96" operator="containsText" text="OK">
      <formula>NOT(ISERROR(SEARCH(("OK"),(H108))))</formula>
    </cfRule>
  </conditionalFormatting>
  <conditionalFormatting sqref="H111">
    <cfRule type="containsText" dxfId="33" priority="97" operator="containsText" text="NG">
      <formula>NOT(ISERROR(SEARCH(("NG"),(H111))))</formula>
    </cfRule>
  </conditionalFormatting>
  <conditionalFormatting sqref="H111">
    <cfRule type="containsText" dxfId="32" priority="98" operator="containsText" text="OK">
      <formula>NOT(ISERROR(SEARCH(("OK"),(H111))))</formula>
    </cfRule>
  </conditionalFormatting>
  <conditionalFormatting sqref="H112:H113">
    <cfRule type="containsText" dxfId="31" priority="99" operator="containsText" text="NG">
      <formula>NOT(ISERROR(SEARCH(("NG"),(H112))))</formula>
    </cfRule>
  </conditionalFormatting>
  <conditionalFormatting sqref="H112:H113">
    <cfRule type="containsText" dxfId="30" priority="100" operator="containsText" text="OK">
      <formula>NOT(ISERROR(SEARCH(("OK"),(H112))))</formula>
    </cfRule>
  </conditionalFormatting>
  <conditionalFormatting sqref="H116">
    <cfRule type="containsText" dxfId="29" priority="101" operator="containsText" text="NG">
      <formula>NOT(ISERROR(SEARCH(("NG"),(H116))))</formula>
    </cfRule>
  </conditionalFormatting>
  <conditionalFormatting sqref="H116">
    <cfRule type="containsText" dxfId="28" priority="102" operator="containsText" text="OK">
      <formula>NOT(ISERROR(SEARCH(("OK"),(H116))))</formula>
    </cfRule>
  </conditionalFormatting>
  <conditionalFormatting sqref="H125">
    <cfRule type="containsText" dxfId="27" priority="103" operator="containsText" text="NG">
      <formula>NOT(ISERROR(SEARCH(("NG"),(H125))))</formula>
    </cfRule>
  </conditionalFormatting>
  <conditionalFormatting sqref="H125">
    <cfRule type="containsText" dxfId="26" priority="104" operator="containsText" text="OK">
      <formula>NOT(ISERROR(SEARCH(("OK"),(H125))))</formula>
    </cfRule>
  </conditionalFormatting>
  <dataValidations count="1">
    <dataValidation type="list" allowBlank="1" showErrorMessage="1" sqref="H2:H13 H16:H26 H29 H32 H35:H39 H42 H45:H46 H49:H50 H53 H56:H63 H66 H69:H70 H73:H74 H77 H80 H83:H84 H87:H88 H91:H93 H96 H99 H102 H105 H108 H111:H113 H116 H119 H125">
      <formula1>"OK,NG,-,미검증,개선完"</formula1>
    </dataValidation>
  </dataValidations>
  <pageMargins left="0.7" right="0.7" top="0.75" bottom="0.75" header="0" footer="0"/>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7F7F7F"/>
  </sheetPr>
  <dimension ref="A1:Z1000"/>
  <sheetViews>
    <sheetView workbookViewId="0"/>
  </sheetViews>
  <sheetFormatPr defaultColWidth="14.42578125" defaultRowHeight="15" customHeight="1"/>
  <cols>
    <col min="1" max="1" width="9.85546875" customWidth="1"/>
    <col min="2" max="2" width="11.5703125" customWidth="1"/>
    <col min="3" max="3" width="54.7109375" customWidth="1"/>
    <col min="4" max="4" width="5.5703125" customWidth="1"/>
    <col min="5" max="5" width="50.5703125" customWidth="1"/>
    <col min="6" max="6" width="5.5703125" customWidth="1"/>
    <col min="7" max="7" width="7" customWidth="1"/>
    <col min="8" max="8" width="54.85546875" customWidth="1"/>
    <col min="9" max="9" width="5.5703125" customWidth="1"/>
    <col min="10" max="10" width="50.5703125" customWidth="1"/>
    <col min="11" max="11" width="15.5703125" customWidth="1"/>
    <col min="12" max="12" width="5.5703125" customWidth="1"/>
    <col min="13" max="13" width="15.5703125" customWidth="1"/>
    <col min="14" max="14" width="5.5703125" customWidth="1"/>
    <col min="15" max="15" width="10.5703125" customWidth="1"/>
    <col min="16" max="16" width="15.5703125" customWidth="1"/>
    <col min="17" max="19" width="9" customWidth="1"/>
    <col min="20" max="20" width="5.5703125" customWidth="1"/>
    <col min="21" max="26" width="9" customWidth="1"/>
  </cols>
  <sheetData>
    <row r="1" spans="1:26" ht="16.5" customHeight="1">
      <c r="A1" s="64"/>
      <c r="B1" s="64"/>
      <c r="C1" s="4"/>
      <c r="D1" s="4"/>
      <c r="E1" s="4"/>
      <c r="F1" s="4"/>
      <c r="G1" s="64"/>
      <c r="H1" s="4"/>
      <c r="I1" s="4"/>
      <c r="J1" s="4"/>
      <c r="K1" s="4"/>
      <c r="L1" s="4"/>
      <c r="M1" s="4"/>
      <c r="N1" s="4"/>
      <c r="O1" s="4"/>
      <c r="P1" s="64"/>
      <c r="Q1" s="4"/>
      <c r="R1" s="4"/>
      <c r="S1" s="64"/>
      <c r="T1" s="4"/>
      <c r="U1" s="4"/>
      <c r="V1" s="9"/>
      <c r="W1" s="9"/>
      <c r="X1" s="9"/>
      <c r="Y1" s="9"/>
      <c r="Z1" s="9"/>
    </row>
    <row r="2" spans="1:26" ht="16.5" customHeight="1">
      <c r="A2" s="567" t="s">
        <v>20080</v>
      </c>
      <c r="B2" s="567" t="s">
        <v>20081</v>
      </c>
      <c r="C2" s="568" t="s">
        <v>20082</v>
      </c>
      <c r="D2" s="567" t="s">
        <v>335</v>
      </c>
      <c r="E2" s="567" t="s">
        <v>0</v>
      </c>
      <c r="F2" s="567" t="s">
        <v>18888</v>
      </c>
      <c r="G2" s="567" t="s">
        <v>18889</v>
      </c>
      <c r="H2" s="567" t="s">
        <v>20083</v>
      </c>
      <c r="I2" s="569"/>
      <c r="J2" s="567" t="s">
        <v>20084</v>
      </c>
      <c r="K2" s="567" t="s">
        <v>20085</v>
      </c>
      <c r="L2" s="567" t="s">
        <v>134</v>
      </c>
      <c r="M2" s="567" t="s">
        <v>20086</v>
      </c>
      <c r="N2" s="567" t="s">
        <v>134</v>
      </c>
      <c r="O2" s="567" t="s">
        <v>137</v>
      </c>
      <c r="P2" s="567" t="s">
        <v>140</v>
      </c>
      <c r="Q2" s="61"/>
      <c r="R2" s="567" t="s">
        <v>20087</v>
      </c>
      <c r="S2" s="567" t="s">
        <v>20088</v>
      </c>
      <c r="T2" s="567" t="s">
        <v>18802</v>
      </c>
      <c r="U2" s="567" t="s">
        <v>28</v>
      </c>
      <c r="V2" s="329"/>
      <c r="W2" s="329"/>
      <c r="X2" s="329"/>
      <c r="Y2" s="329"/>
      <c r="Z2" s="329"/>
    </row>
    <row r="3" spans="1:26" ht="16.5" customHeight="1">
      <c r="A3" s="570"/>
      <c r="B3" s="570"/>
      <c r="C3" s="571" t="s">
        <v>20089</v>
      </c>
      <c r="D3" s="572"/>
      <c r="E3" s="573"/>
      <c r="F3" s="572"/>
      <c r="G3" s="572"/>
      <c r="H3" s="574"/>
      <c r="I3" s="575"/>
      <c r="J3" s="576"/>
      <c r="K3" s="577"/>
      <c r="L3" s="570"/>
      <c r="M3" s="577"/>
      <c r="N3" s="570"/>
      <c r="O3" s="578"/>
      <c r="P3" s="570" t="s">
        <v>20090</v>
      </c>
      <c r="Q3" s="6"/>
      <c r="R3" s="570"/>
      <c r="S3" s="570"/>
      <c r="T3" s="570"/>
      <c r="U3" s="570"/>
      <c r="V3" s="123"/>
      <c r="W3" s="123"/>
      <c r="X3" s="123"/>
      <c r="Y3" s="123"/>
      <c r="Z3" s="123"/>
    </row>
    <row r="4" spans="1:26" ht="16.5" customHeight="1">
      <c r="A4" s="735" t="s">
        <v>20091</v>
      </c>
      <c r="B4" s="735" t="s">
        <v>20092</v>
      </c>
      <c r="C4" s="2" t="s">
        <v>5892</v>
      </c>
      <c r="D4" s="2"/>
      <c r="E4" s="120" t="s">
        <v>20093</v>
      </c>
      <c r="F4" s="26" t="s">
        <v>18454</v>
      </c>
      <c r="G4" s="26" t="s">
        <v>18463</v>
      </c>
      <c r="H4" s="92" t="s">
        <v>20094</v>
      </c>
      <c r="I4" s="2"/>
      <c r="J4" s="92" t="s">
        <v>20095</v>
      </c>
      <c r="K4" s="2"/>
      <c r="L4" s="2"/>
      <c r="M4" s="2"/>
      <c r="N4" s="2"/>
      <c r="O4" s="2"/>
      <c r="P4" s="26"/>
      <c r="Q4" s="4"/>
      <c r="R4" s="2"/>
      <c r="S4" s="26"/>
      <c r="T4" s="2"/>
      <c r="U4" s="2"/>
      <c r="V4" s="9"/>
      <c r="W4" s="9"/>
      <c r="X4" s="9"/>
      <c r="Y4" s="9"/>
      <c r="Z4" s="9"/>
    </row>
    <row r="5" spans="1:26" ht="16.5" customHeight="1">
      <c r="A5" s="665"/>
      <c r="B5" s="665"/>
      <c r="C5" s="756" t="s">
        <v>152</v>
      </c>
      <c r="D5" s="2"/>
      <c r="E5" s="120" t="s">
        <v>20096</v>
      </c>
      <c r="F5" s="26" t="s">
        <v>18454</v>
      </c>
      <c r="G5" s="26" t="s">
        <v>18463</v>
      </c>
      <c r="H5" s="92" t="s">
        <v>20097</v>
      </c>
      <c r="I5" s="2"/>
      <c r="J5" s="92" t="s">
        <v>20098</v>
      </c>
      <c r="K5" s="2"/>
      <c r="L5" s="2"/>
      <c r="M5" s="2"/>
      <c r="N5" s="2"/>
      <c r="O5" s="2"/>
      <c r="P5" s="26"/>
      <c r="Q5" s="4"/>
      <c r="R5" s="2"/>
      <c r="S5" s="26"/>
      <c r="T5" s="2"/>
      <c r="U5" s="2"/>
      <c r="V5" s="9"/>
      <c r="W5" s="9"/>
      <c r="X5" s="9"/>
      <c r="Y5" s="9"/>
      <c r="Z5" s="9"/>
    </row>
    <row r="6" spans="1:26" ht="16.5" customHeight="1">
      <c r="A6" s="665"/>
      <c r="B6" s="665"/>
      <c r="C6" s="665"/>
      <c r="D6" s="2"/>
      <c r="E6" s="120" t="s">
        <v>20099</v>
      </c>
      <c r="F6" s="26" t="s">
        <v>18454</v>
      </c>
      <c r="G6" s="26" t="s">
        <v>18463</v>
      </c>
      <c r="H6" s="92" t="s">
        <v>20097</v>
      </c>
      <c r="I6" s="2"/>
      <c r="J6" s="92" t="s">
        <v>20098</v>
      </c>
      <c r="K6" s="2"/>
      <c r="L6" s="2"/>
      <c r="M6" s="2"/>
      <c r="N6" s="2"/>
      <c r="O6" s="2"/>
      <c r="P6" s="26"/>
      <c r="Q6" s="4"/>
      <c r="R6" s="2"/>
      <c r="S6" s="26"/>
      <c r="T6" s="2"/>
      <c r="U6" s="2"/>
      <c r="V6" s="9"/>
      <c r="W6" s="9"/>
      <c r="X6" s="9"/>
      <c r="Y6" s="9"/>
      <c r="Z6" s="9"/>
    </row>
    <row r="7" spans="1:26" ht="16.5" customHeight="1">
      <c r="A7" s="665"/>
      <c r="B7" s="665"/>
      <c r="C7" s="666"/>
      <c r="D7" s="2"/>
      <c r="E7" s="120" t="s">
        <v>20100</v>
      </c>
      <c r="F7" s="26" t="s">
        <v>18454</v>
      </c>
      <c r="G7" s="26" t="s">
        <v>18463</v>
      </c>
      <c r="H7" s="92" t="s">
        <v>20097</v>
      </c>
      <c r="I7" s="2"/>
      <c r="J7" s="92" t="s">
        <v>20098</v>
      </c>
      <c r="K7" s="2"/>
      <c r="L7" s="2"/>
      <c r="M7" s="2"/>
      <c r="N7" s="2"/>
      <c r="O7" s="2"/>
      <c r="P7" s="26"/>
      <c r="Q7" s="4"/>
      <c r="R7" s="2"/>
      <c r="S7" s="26"/>
      <c r="T7" s="2"/>
      <c r="U7" s="2"/>
      <c r="V7" s="9"/>
      <c r="W7" s="9"/>
      <c r="X7" s="9"/>
      <c r="Y7" s="9"/>
      <c r="Z7" s="9"/>
    </row>
    <row r="8" spans="1:26" ht="16.5" customHeight="1">
      <c r="A8" s="665"/>
      <c r="B8" s="665"/>
      <c r="C8" s="756" t="s">
        <v>156</v>
      </c>
      <c r="D8" s="2"/>
      <c r="E8" s="120" t="s">
        <v>20101</v>
      </c>
      <c r="F8" s="26" t="s">
        <v>18454</v>
      </c>
      <c r="G8" s="26" t="s">
        <v>18463</v>
      </c>
      <c r="H8" s="92" t="s">
        <v>20102</v>
      </c>
      <c r="I8" s="2"/>
      <c r="J8" s="92" t="s">
        <v>20098</v>
      </c>
      <c r="K8" s="2"/>
      <c r="L8" s="2"/>
      <c r="M8" s="2"/>
      <c r="N8" s="2"/>
      <c r="O8" s="2"/>
      <c r="P8" s="26"/>
      <c r="Q8" s="4"/>
      <c r="R8" s="2"/>
      <c r="S8" s="26"/>
      <c r="T8" s="2"/>
      <c r="U8" s="2"/>
      <c r="V8" s="9"/>
      <c r="W8" s="9"/>
      <c r="X8" s="9"/>
      <c r="Y8" s="9"/>
      <c r="Z8" s="9"/>
    </row>
    <row r="9" spans="1:26" ht="16.5" customHeight="1">
      <c r="A9" s="665"/>
      <c r="B9" s="665"/>
      <c r="C9" s="665"/>
      <c r="D9" s="2"/>
      <c r="E9" s="120" t="s">
        <v>20103</v>
      </c>
      <c r="F9" s="26" t="s">
        <v>18454</v>
      </c>
      <c r="G9" s="26" t="s">
        <v>18463</v>
      </c>
      <c r="H9" s="92" t="s">
        <v>20102</v>
      </c>
      <c r="I9" s="2"/>
      <c r="J9" s="92" t="s">
        <v>20098</v>
      </c>
      <c r="K9" s="2"/>
      <c r="L9" s="2"/>
      <c r="M9" s="2"/>
      <c r="N9" s="2"/>
      <c r="O9" s="2"/>
      <c r="P9" s="26"/>
      <c r="Q9" s="4"/>
      <c r="R9" s="2"/>
      <c r="S9" s="26"/>
      <c r="T9" s="2"/>
      <c r="U9" s="2"/>
      <c r="V9" s="9"/>
      <c r="W9" s="9"/>
      <c r="X9" s="9"/>
      <c r="Y9" s="9"/>
      <c r="Z9" s="9"/>
    </row>
    <row r="10" spans="1:26" ht="16.5" customHeight="1">
      <c r="A10" s="665"/>
      <c r="B10" s="665"/>
      <c r="C10" s="665"/>
      <c r="D10" s="2"/>
      <c r="E10" s="120" t="s">
        <v>20104</v>
      </c>
      <c r="F10" s="26" t="s">
        <v>18454</v>
      </c>
      <c r="G10" s="26" t="s">
        <v>18463</v>
      </c>
      <c r="H10" s="92" t="s">
        <v>20102</v>
      </c>
      <c r="I10" s="2"/>
      <c r="J10" s="92" t="s">
        <v>20105</v>
      </c>
      <c r="K10" s="2"/>
      <c r="L10" s="2"/>
      <c r="M10" s="2"/>
      <c r="N10" s="2"/>
      <c r="O10" s="2"/>
      <c r="P10" s="26"/>
      <c r="Q10" s="4"/>
      <c r="R10" s="2"/>
      <c r="S10" s="26"/>
      <c r="T10" s="2"/>
      <c r="U10" s="2"/>
      <c r="V10" s="9"/>
      <c r="W10" s="9"/>
      <c r="X10" s="9"/>
      <c r="Y10" s="9"/>
      <c r="Z10" s="9"/>
    </row>
    <row r="11" spans="1:26" ht="16.5" customHeight="1">
      <c r="A11" s="665"/>
      <c r="B11" s="665"/>
      <c r="C11" s="666"/>
      <c r="D11" s="2"/>
      <c r="E11" s="120" t="s">
        <v>20106</v>
      </c>
      <c r="F11" s="26" t="s">
        <v>18454</v>
      </c>
      <c r="G11" s="26" t="s">
        <v>18463</v>
      </c>
      <c r="H11" s="92" t="s">
        <v>20102</v>
      </c>
      <c r="I11" s="2"/>
      <c r="J11" s="92" t="s">
        <v>20107</v>
      </c>
      <c r="K11" s="2"/>
      <c r="L11" s="2"/>
      <c r="M11" s="2"/>
      <c r="N11" s="2"/>
      <c r="O11" s="2"/>
      <c r="P11" s="26"/>
      <c r="Q11" s="4"/>
      <c r="R11" s="2"/>
      <c r="S11" s="26"/>
      <c r="T11" s="2"/>
      <c r="U11" s="2"/>
      <c r="V11" s="9"/>
      <c r="W11" s="9"/>
      <c r="X11" s="9"/>
      <c r="Y11" s="9"/>
      <c r="Z11" s="9"/>
    </row>
    <row r="12" spans="1:26" ht="16.5" customHeight="1">
      <c r="A12" s="665"/>
      <c r="B12" s="665"/>
      <c r="C12" s="756" t="s">
        <v>161</v>
      </c>
      <c r="D12" s="735"/>
      <c r="E12" s="92" t="s">
        <v>20108</v>
      </c>
      <c r="F12" s="26" t="s">
        <v>18454</v>
      </c>
      <c r="G12" s="26" t="s">
        <v>18463</v>
      </c>
      <c r="H12" s="92" t="s">
        <v>20109</v>
      </c>
      <c r="I12" s="2"/>
      <c r="J12" s="92" t="s">
        <v>20098</v>
      </c>
      <c r="K12" s="2"/>
      <c r="L12" s="2"/>
      <c r="M12" s="2"/>
      <c r="N12" s="2"/>
      <c r="O12" s="2"/>
      <c r="P12" s="26"/>
      <c r="Q12" s="4"/>
      <c r="R12" s="2"/>
      <c r="S12" s="26"/>
      <c r="T12" s="2"/>
      <c r="U12" s="2"/>
      <c r="V12" s="9"/>
      <c r="W12" s="9"/>
      <c r="X12" s="9"/>
      <c r="Y12" s="9"/>
      <c r="Z12" s="9"/>
    </row>
    <row r="13" spans="1:26" ht="16.5" customHeight="1">
      <c r="A13" s="665"/>
      <c r="B13" s="665"/>
      <c r="C13" s="665"/>
      <c r="D13" s="665"/>
      <c r="E13" s="92" t="s">
        <v>20110</v>
      </c>
      <c r="F13" s="26" t="s">
        <v>18454</v>
      </c>
      <c r="G13" s="26" t="s">
        <v>18463</v>
      </c>
      <c r="H13" s="92" t="s">
        <v>20109</v>
      </c>
      <c r="I13" s="2"/>
      <c r="J13" s="92" t="s">
        <v>20098</v>
      </c>
      <c r="K13" s="2"/>
      <c r="L13" s="2"/>
      <c r="M13" s="2"/>
      <c r="N13" s="2"/>
      <c r="O13" s="2"/>
      <c r="P13" s="26"/>
      <c r="Q13" s="4"/>
      <c r="R13" s="2"/>
      <c r="S13" s="26"/>
      <c r="T13" s="2"/>
      <c r="U13" s="2"/>
      <c r="V13" s="9"/>
      <c r="W13" s="9"/>
      <c r="X13" s="9"/>
      <c r="Y13" s="9"/>
      <c r="Z13" s="9"/>
    </row>
    <row r="14" spans="1:26" ht="16.5" customHeight="1">
      <c r="A14" s="665"/>
      <c r="B14" s="665"/>
      <c r="C14" s="665"/>
      <c r="D14" s="665"/>
      <c r="E14" s="92" t="s">
        <v>20111</v>
      </c>
      <c r="F14" s="26" t="s">
        <v>18454</v>
      </c>
      <c r="G14" s="26" t="s">
        <v>18463</v>
      </c>
      <c r="H14" s="92" t="s">
        <v>20109</v>
      </c>
      <c r="I14" s="2"/>
      <c r="J14" s="92" t="s">
        <v>20098</v>
      </c>
      <c r="K14" s="2"/>
      <c r="L14" s="2"/>
      <c r="M14" s="2"/>
      <c r="N14" s="2"/>
      <c r="O14" s="2"/>
      <c r="P14" s="26"/>
      <c r="Q14" s="4"/>
      <c r="R14" s="2"/>
      <c r="S14" s="26"/>
      <c r="T14" s="2"/>
      <c r="U14" s="2"/>
      <c r="V14" s="9"/>
      <c r="W14" s="9"/>
      <c r="X14" s="9"/>
      <c r="Y14" s="9"/>
      <c r="Z14" s="9"/>
    </row>
    <row r="15" spans="1:26" ht="16.5" customHeight="1">
      <c r="A15" s="665"/>
      <c r="B15" s="665"/>
      <c r="C15" s="665"/>
      <c r="D15" s="665"/>
      <c r="E15" s="92" t="s">
        <v>20112</v>
      </c>
      <c r="F15" s="26" t="s">
        <v>18454</v>
      </c>
      <c r="G15" s="26" t="s">
        <v>18463</v>
      </c>
      <c r="H15" s="92" t="s">
        <v>20109</v>
      </c>
      <c r="I15" s="2"/>
      <c r="J15" s="92" t="s">
        <v>20098</v>
      </c>
      <c r="K15" s="2"/>
      <c r="L15" s="2"/>
      <c r="M15" s="2"/>
      <c r="N15" s="2"/>
      <c r="O15" s="2"/>
      <c r="P15" s="26"/>
      <c r="Q15" s="4"/>
      <c r="R15" s="2"/>
      <c r="S15" s="26"/>
      <c r="T15" s="2"/>
      <c r="U15" s="2"/>
      <c r="V15" s="9"/>
      <c r="W15" s="9"/>
      <c r="X15" s="9"/>
      <c r="Y15" s="9"/>
      <c r="Z15" s="9"/>
    </row>
    <row r="16" spans="1:26" ht="16.5" customHeight="1">
      <c r="A16" s="665"/>
      <c r="B16" s="665"/>
      <c r="C16" s="666"/>
      <c r="D16" s="666"/>
      <c r="E16" s="92" t="s">
        <v>20113</v>
      </c>
      <c r="F16" s="26" t="s">
        <v>18454</v>
      </c>
      <c r="G16" s="26" t="s">
        <v>18463</v>
      </c>
      <c r="H16" s="92" t="s">
        <v>20109</v>
      </c>
      <c r="I16" s="2"/>
      <c r="J16" s="92" t="s">
        <v>20114</v>
      </c>
      <c r="K16" s="2"/>
      <c r="L16" s="2"/>
      <c r="M16" s="2"/>
      <c r="N16" s="2"/>
      <c r="O16" s="2"/>
      <c r="P16" s="26"/>
      <c r="Q16" s="4"/>
      <c r="R16" s="2"/>
      <c r="S16" s="26"/>
      <c r="T16" s="2"/>
      <c r="U16" s="2"/>
      <c r="V16" s="9"/>
      <c r="W16" s="9"/>
      <c r="X16" s="9"/>
      <c r="Y16" s="9"/>
      <c r="Z16" s="9"/>
    </row>
    <row r="17" spans="1:26" ht="16.5" customHeight="1">
      <c r="A17" s="665"/>
      <c r="B17" s="665"/>
      <c r="C17" s="756" t="s">
        <v>20115</v>
      </c>
      <c r="D17" s="735"/>
      <c r="E17" s="98" t="s">
        <v>20116</v>
      </c>
      <c r="F17" s="80" t="s">
        <v>18454</v>
      </c>
      <c r="G17" s="80" t="s">
        <v>18463</v>
      </c>
      <c r="H17" s="92" t="s">
        <v>20109</v>
      </c>
      <c r="I17" s="2"/>
      <c r="J17" s="92" t="s">
        <v>20098</v>
      </c>
      <c r="K17" s="2"/>
      <c r="L17" s="2"/>
      <c r="M17" s="2"/>
      <c r="N17" s="2"/>
      <c r="O17" s="2"/>
      <c r="P17" s="26"/>
      <c r="Q17" s="4"/>
      <c r="R17" s="2"/>
      <c r="S17" s="80"/>
      <c r="T17" s="2"/>
      <c r="U17" s="2"/>
      <c r="V17" s="9"/>
      <c r="W17" s="9"/>
      <c r="X17" s="9"/>
      <c r="Y17" s="9"/>
      <c r="Z17" s="9"/>
    </row>
    <row r="18" spans="1:26" ht="16.5" customHeight="1">
      <c r="A18" s="665"/>
      <c r="B18" s="665"/>
      <c r="C18" s="665"/>
      <c r="D18" s="665"/>
      <c r="E18" s="98" t="s">
        <v>20117</v>
      </c>
      <c r="F18" s="26" t="s">
        <v>18454</v>
      </c>
      <c r="G18" s="26" t="s">
        <v>18463</v>
      </c>
      <c r="H18" s="92" t="s">
        <v>20109</v>
      </c>
      <c r="I18" s="2"/>
      <c r="J18" s="92" t="s">
        <v>20098</v>
      </c>
      <c r="K18" s="2"/>
      <c r="L18" s="2"/>
      <c r="M18" s="2"/>
      <c r="N18" s="2"/>
      <c r="O18" s="2"/>
      <c r="P18" s="26"/>
      <c r="Q18" s="4"/>
      <c r="R18" s="2"/>
      <c r="S18" s="80"/>
      <c r="T18" s="2"/>
      <c r="U18" s="2"/>
      <c r="V18" s="9"/>
      <c r="W18" s="9"/>
      <c r="X18" s="9"/>
      <c r="Y18" s="9"/>
      <c r="Z18" s="9"/>
    </row>
    <row r="19" spans="1:26" ht="16.5" customHeight="1">
      <c r="A19" s="665"/>
      <c r="B19" s="665"/>
      <c r="C19" s="666"/>
      <c r="D19" s="666"/>
      <c r="E19" s="98" t="s">
        <v>20118</v>
      </c>
      <c r="F19" s="80" t="s">
        <v>18454</v>
      </c>
      <c r="G19" s="80" t="s">
        <v>18463</v>
      </c>
      <c r="H19" s="92" t="s">
        <v>20109</v>
      </c>
      <c r="I19" s="2"/>
      <c r="J19" s="92" t="s">
        <v>20098</v>
      </c>
      <c r="K19" s="2"/>
      <c r="L19" s="2"/>
      <c r="M19" s="2"/>
      <c r="N19" s="2"/>
      <c r="O19" s="2"/>
      <c r="P19" s="26"/>
      <c r="Q19" s="4"/>
      <c r="R19" s="2"/>
      <c r="S19" s="80"/>
      <c r="T19" s="2"/>
      <c r="U19" s="2"/>
      <c r="V19" s="9"/>
      <c r="W19" s="9"/>
      <c r="X19" s="9"/>
      <c r="Y19" s="9"/>
      <c r="Z19" s="9"/>
    </row>
    <row r="20" spans="1:26" ht="16.5" customHeight="1">
      <c r="A20" s="665"/>
      <c r="B20" s="665"/>
      <c r="C20" s="756" t="s">
        <v>20119</v>
      </c>
      <c r="D20" s="735"/>
      <c r="E20" s="98" t="s">
        <v>20120</v>
      </c>
      <c r="F20" s="26" t="s">
        <v>18454</v>
      </c>
      <c r="G20" s="26" t="s">
        <v>18463</v>
      </c>
      <c r="H20" s="92" t="s">
        <v>20109</v>
      </c>
      <c r="I20" s="2"/>
      <c r="J20" s="92" t="s">
        <v>20098</v>
      </c>
      <c r="K20" s="2"/>
      <c r="L20" s="2"/>
      <c r="M20" s="2"/>
      <c r="N20" s="2"/>
      <c r="O20" s="2"/>
      <c r="P20" s="26"/>
      <c r="Q20" s="4"/>
      <c r="R20" s="2"/>
      <c r="S20" s="80"/>
      <c r="T20" s="2"/>
      <c r="U20" s="2"/>
      <c r="V20" s="9"/>
      <c r="W20" s="9"/>
      <c r="X20" s="9"/>
      <c r="Y20" s="9"/>
      <c r="Z20" s="9"/>
    </row>
    <row r="21" spans="1:26" ht="16.5" customHeight="1">
      <c r="A21" s="665"/>
      <c r="B21" s="665"/>
      <c r="C21" s="666"/>
      <c r="D21" s="666"/>
      <c r="E21" s="98" t="s">
        <v>20121</v>
      </c>
      <c r="F21" s="80" t="s">
        <v>18454</v>
      </c>
      <c r="G21" s="80" t="s">
        <v>18463</v>
      </c>
      <c r="H21" s="92" t="s">
        <v>20109</v>
      </c>
      <c r="I21" s="2"/>
      <c r="J21" s="92" t="s">
        <v>20098</v>
      </c>
      <c r="K21" s="2"/>
      <c r="L21" s="2"/>
      <c r="M21" s="2"/>
      <c r="N21" s="2"/>
      <c r="O21" s="2"/>
      <c r="P21" s="26"/>
      <c r="Q21" s="4"/>
      <c r="R21" s="2"/>
      <c r="S21" s="80"/>
      <c r="T21" s="2"/>
      <c r="U21" s="2"/>
      <c r="V21" s="9"/>
      <c r="W21" s="9"/>
      <c r="X21" s="9"/>
      <c r="Y21" s="9"/>
      <c r="Z21" s="9"/>
    </row>
    <row r="22" spans="1:26" ht="16.5" customHeight="1">
      <c r="A22" s="665"/>
      <c r="B22" s="665"/>
      <c r="C22" s="756" t="s">
        <v>20122</v>
      </c>
      <c r="D22" s="735"/>
      <c r="E22" s="98" t="s">
        <v>20123</v>
      </c>
      <c r="F22" s="26" t="s">
        <v>18454</v>
      </c>
      <c r="G22" s="26" t="s">
        <v>18463</v>
      </c>
      <c r="H22" s="92" t="s">
        <v>20109</v>
      </c>
      <c r="I22" s="2"/>
      <c r="J22" s="92" t="s">
        <v>20098</v>
      </c>
      <c r="K22" s="2"/>
      <c r="L22" s="2"/>
      <c r="M22" s="2"/>
      <c r="N22" s="2"/>
      <c r="O22" s="2"/>
      <c r="P22" s="26"/>
      <c r="Q22" s="4"/>
      <c r="R22" s="2"/>
      <c r="S22" s="80"/>
      <c r="T22" s="2"/>
      <c r="U22" s="2"/>
      <c r="V22" s="9"/>
      <c r="W22" s="9"/>
      <c r="X22" s="9"/>
      <c r="Y22" s="9"/>
      <c r="Z22" s="9"/>
    </row>
    <row r="23" spans="1:26" ht="16.5" customHeight="1">
      <c r="A23" s="665"/>
      <c r="B23" s="665"/>
      <c r="C23" s="666"/>
      <c r="D23" s="666"/>
      <c r="E23" s="98" t="s">
        <v>20124</v>
      </c>
      <c r="F23" s="80" t="s">
        <v>18454</v>
      </c>
      <c r="G23" s="80" t="s">
        <v>18463</v>
      </c>
      <c r="H23" s="92" t="s">
        <v>20109</v>
      </c>
      <c r="I23" s="2"/>
      <c r="J23" s="92" t="s">
        <v>20098</v>
      </c>
      <c r="K23" s="2"/>
      <c r="L23" s="2"/>
      <c r="M23" s="2"/>
      <c r="N23" s="2"/>
      <c r="O23" s="2"/>
      <c r="P23" s="26"/>
      <c r="Q23" s="4"/>
      <c r="R23" s="2"/>
      <c r="S23" s="80"/>
      <c r="T23" s="2"/>
      <c r="U23" s="2"/>
      <c r="V23" s="9"/>
      <c r="W23" s="9"/>
      <c r="X23" s="9"/>
      <c r="Y23" s="9"/>
      <c r="Z23" s="9"/>
    </row>
    <row r="24" spans="1:26" ht="16.5" customHeight="1">
      <c r="A24" s="665"/>
      <c r="B24" s="665"/>
      <c r="C24" s="746" t="s">
        <v>20125</v>
      </c>
      <c r="D24" s="735"/>
      <c r="E24" s="746" t="s">
        <v>14615</v>
      </c>
      <c r="F24" s="80" t="s">
        <v>18454</v>
      </c>
      <c r="G24" s="80" t="s">
        <v>18463</v>
      </c>
      <c r="H24" s="81" t="s">
        <v>20126</v>
      </c>
      <c r="I24" s="271"/>
      <c r="J24" s="271"/>
      <c r="K24" s="2"/>
      <c r="L24" s="2"/>
      <c r="M24" s="2"/>
      <c r="N24" s="2"/>
      <c r="O24" s="2"/>
      <c r="P24" s="26"/>
      <c r="Q24" s="4"/>
      <c r="R24" s="2"/>
      <c r="S24" s="747"/>
      <c r="T24" s="2"/>
      <c r="U24" s="2"/>
      <c r="V24" s="9"/>
      <c r="W24" s="9"/>
      <c r="X24" s="9"/>
      <c r="Y24" s="9"/>
      <c r="Z24" s="9"/>
    </row>
    <row r="25" spans="1:26" ht="16.5" customHeight="1">
      <c r="A25" s="665"/>
      <c r="B25" s="665"/>
      <c r="C25" s="665"/>
      <c r="D25" s="666"/>
      <c r="E25" s="666"/>
      <c r="F25" s="80" t="s">
        <v>18454</v>
      </c>
      <c r="G25" s="80" t="s">
        <v>18463</v>
      </c>
      <c r="H25" s="81" t="s">
        <v>20127</v>
      </c>
      <c r="I25" s="271"/>
      <c r="J25" s="271" t="s">
        <v>20128</v>
      </c>
      <c r="K25" s="2"/>
      <c r="L25" s="2"/>
      <c r="M25" s="2"/>
      <c r="N25" s="2"/>
      <c r="O25" s="2"/>
      <c r="P25" s="26"/>
      <c r="Q25" s="4"/>
      <c r="R25" s="2"/>
      <c r="S25" s="666"/>
      <c r="T25" s="2"/>
      <c r="U25" s="2"/>
      <c r="V25" s="9"/>
      <c r="W25" s="9"/>
      <c r="X25" s="9"/>
      <c r="Y25" s="9"/>
      <c r="Z25" s="9"/>
    </row>
    <row r="26" spans="1:26" ht="16.5" customHeight="1">
      <c r="A26" s="665"/>
      <c r="B26" s="665"/>
      <c r="C26" s="665"/>
      <c r="D26" s="735"/>
      <c r="E26" s="746" t="s">
        <v>14626</v>
      </c>
      <c r="F26" s="80" t="s">
        <v>18454</v>
      </c>
      <c r="G26" s="80" t="s">
        <v>18463</v>
      </c>
      <c r="H26" s="81" t="s">
        <v>20126</v>
      </c>
      <c r="I26" s="271"/>
      <c r="J26" s="271"/>
      <c r="K26" s="2"/>
      <c r="L26" s="2"/>
      <c r="M26" s="2"/>
      <c r="N26" s="2"/>
      <c r="O26" s="2"/>
      <c r="P26" s="26"/>
      <c r="Q26" s="4"/>
      <c r="R26" s="2"/>
      <c r="S26" s="747"/>
      <c r="T26" s="2"/>
      <c r="U26" s="2"/>
      <c r="V26" s="9"/>
      <c r="W26" s="9"/>
      <c r="X26" s="9"/>
      <c r="Y26" s="9"/>
      <c r="Z26" s="9"/>
    </row>
    <row r="27" spans="1:26" ht="16.5" customHeight="1">
      <c r="A27" s="665"/>
      <c r="B27" s="665"/>
      <c r="C27" s="665"/>
      <c r="D27" s="665"/>
      <c r="E27" s="665"/>
      <c r="F27" s="80" t="s">
        <v>18454</v>
      </c>
      <c r="G27" s="80" t="s">
        <v>18463</v>
      </c>
      <c r="H27" s="81" t="s">
        <v>20129</v>
      </c>
      <c r="I27" s="271"/>
      <c r="J27" s="271"/>
      <c r="K27" s="2"/>
      <c r="L27" s="2"/>
      <c r="M27" s="2"/>
      <c r="N27" s="2"/>
      <c r="O27" s="2"/>
      <c r="P27" s="26"/>
      <c r="Q27" s="4"/>
      <c r="R27" s="2"/>
      <c r="S27" s="665"/>
      <c r="T27" s="2"/>
      <c r="U27" s="2"/>
      <c r="V27" s="9"/>
      <c r="W27" s="9"/>
      <c r="X27" s="9"/>
      <c r="Y27" s="9"/>
      <c r="Z27" s="9"/>
    </row>
    <row r="28" spans="1:26" ht="16.5" customHeight="1">
      <c r="A28" s="665"/>
      <c r="B28" s="665"/>
      <c r="C28" s="665"/>
      <c r="D28" s="666"/>
      <c r="E28" s="666"/>
      <c r="F28" s="80" t="s">
        <v>18454</v>
      </c>
      <c r="G28" s="80" t="s">
        <v>18463</v>
      </c>
      <c r="H28" s="81" t="s">
        <v>20127</v>
      </c>
      <c r="I28" s="271"/>
      <c r="J28" s="271" t="s">
        <v>20130</v>
      </c>
      <c r="K28" s="2"/>
      <c r="L28" s="2"/>
      <c r="M28" s="2"/>
      <c r="N28" s="2"/>
      <c r="O28" s="2"/>
      <c r="P28" s="26"/>
      <c r="Q28" s="4"/>
      <c r="R28" s="2"/>
      <c r="S28" s="666"/>
      <c r="T28" s="2"/>
      <c r="U28" s="2"/>
      <c r="V28" s="9"/>
      <c r="W28" s="9"/>
      <c r="X28" s="9"/>
      <c r="Y28" s="9"/>
      <c r="Z28" s="9"/>
    </row>
    <row r="29" spans="1:26" ht="16.5" customHeight="1">
      <c r="A29" s="665"/>
      <c r="B29" s="665"/>
      <c r="C29" s="665"/>
      <c r="D29" s="735"/>
      <c r="E29" s="746" t="s">
        <v>14643</v>
      </c>
      <c r="F29" s="80" t="s">
        <v>18454</v>
      </c>
      <c r="G29" s="80" t="s">
        <v>18463</v>
      </c>
      <c r="H29" s="81" t="s">
        <v>20126</v>
      </c>
      <c r="I29" s="271"/>
      <c r="J29" s="271"/>
      <c r="K29" s="2"/>
      <c r="L29" s="2"/>
      <c r="M29" s="2"/>
      <c r="N29" s="2"/>
      <c r="O29" s="2"/>
      <c r="P29" s="26"/>
      <c r="Q29" s="4"/>
      <c r="R29" s="2"/>
      <c r="S29" s="747"/>
      <c r="T29" s="2"/>
      <c r="U29" s="2"/>
      <c r="V29" s="9"/>
      <c r="W29" s="9"/>
      <c r="X29" s="9"/>
      <c r="Y29" s="9"/>
      <c r="Z29" s="9"/>
    </row>
    <row r="30" spans="1:26" ht="16.5" customHeight="1">
      <c r="A30" s="665"/>
      <c r="B30" s="665"/>
      <c r="C30" s="665"/>
      <c r="D30" s="665"/>
      <c r="E30" s="665"/>
      <c r="F30" s="80" t="s">
        <v>18454</v>
      </c>
      <c r="G30" s="80" t="s">
        <v>18463</v>
      </c>
      <c r="H30" s="81" t="s">
        <v>20131</v>
      </c>
      <c r="I30" s="271"/>
      <c r="J30" s="271"/>
      <c r="K30" s="2"/>
      <c r="L30" s="2"/>
      <c r="M30" s="2"/>
      <c r="N30" s="2"/>
      <c r="O30" s="2"/>
      <c r="P30" s="26"/>
      <c r="Q30" s="4"/>
      <c r="R30" s="2"/>
      <c r="S30" s="665"/>
      <c r="T30" s="2"/>
      <c r="U30" s="2"/>
      <c r="V30" s="9"/>
      <c r="W30" s="9"/>
      <c r="X30" s="9"/>
      <c r="Y30" s="9"/>
      <c r="Z30" s="9"/>
    </row>
    <row r="31" spans="1:26" ht="16.5" customHeight="1">
      <c r="A31" s="665"/>
      <c r="B31" s="665"/>
      <c r="C31" s="665"/>
      <c r="D31" s="665"/>
      <c r="E31" s="665"/>
      <c r="F31" s="80" t="s">
        <v>18454</v>
      </c>
      <c r="G31" s="80" t="s">
        <v>18463</v>
      </c>
      <c r="H31" s="81" t="s">
        <v>20127</v>
      </c>
      <c r="I31" s="271"/>
      <c r="J31" s="271" t="s">
        <v>20128</v>
      </c>
      <c r="K31" s="2"/>
      <c r="L31" s="2"/>
      <c r="M31" s="2"/>
      <c r="N31" s="2"/>
      <c r="O31" s="2"/>
      <c r="P31" s="26"/>
      <c r="Q31" s="4"/>
      <c r="R31" s="2"/>
      <c r="S31" s="665"/>
      <c r="T31" s="2"/>
      <c r="U31" s="2"/>
      <c r="V31" s="9"/>
      <c r="W31" s="9"/>
      <c r="X31" s="9"/>
      <c r="Y31" s="9"/>
      <c r="Z31" s="9"/>
    </row>
    <row r="32" spans="1:26" ht="16.5" customHeight="1">
      <c r="A32" s="665"/>
      <c r="B32" s="665"/>
      <c r="C32" s="666"/>
      <c r="D32" s="666"/>
      <c r="E32" s="666"/>
      <c r="F32" s="80" t="s">
        <v>18454</v>
      </c>
      <c r="G32" s="80" t="s">
        <v>18463</v>
      </c>
      <c r="H32" s="271"/>
      <c r="I32" s="271"/>
      <c r="J32" s="271" t="s">
        <v>20132</v>
      </c>
      <c r="K32" s="2"/>
      <c r="L32" s="2"/>
      <c r="M32" s="2"/>
      <c r="N32" s="2"/>
      <c r="O32" s="2"/>
      <c r="P32" s="26"/>
      <c r="Q32" s="4"/>
      <c r="R32" s="2"/>
      <c r="S32" s="666"/>
      <c r="T32" s="2"/>
      <c r="U32" s="2"/>
      <c r="V32" s="9"/>
      <c r="W32" s="9"/>
      <c r="X32" s="9"/>
      <c r="Y32" s="9"/>
      <c r="Z32" s="9"/>
    </row>
    <row r="33" spans="1:26" ht="16.5" customHeight="1">
      <c r="A33" s="665"/>
      <c r="B33" s="665"/>
      <c r="C33" s="746" t="s">
        <v>20133</v>
      </c>
      <c r="D33" s="735"/>
      <c r="E33" s="746" t="s">
        <v>14660</v>
      </c>
      <c r="F33" s="80" t="s">
        <v>18454</v>
      </c>
      <c r="G33" s="80" t="s">
        <v>18463</v>
      </c>
      <c r="H33" s="81" t="s">
        <v>20126</v>
      </c>
      <c r="I33" s="271"/>
      <c r="J33" s="271"/>
      <c r="K33" s="2"/>
      <c r="L33" s="2"/>
      <c r="M33" s="2"/>
      <c r="N33" s="2"/>
      <c r="O33" s="2"/>
      <c r="P33" s="26"/>
      <c r="Q33" s="4"/>
      <c r="R33" s="2"/>
      <c r="S33" s="747"/>
      <c r="T33" s="2"/>
      <c r="U33" s="2"/>
      <c r="V33" s="9"/>
      <c r="W33" s="9"/>
      <c r="X33" s="9"/>
      <c r="Y33" s="9"/>
      <c r="Z33" s="9"/>
    </row>
    <row r="34" spans="1:26" ht="16.5" customHeight="1">
      <c r="A34" s="665"/>
      <c r="B34" s="665"/>
      <c r="C34" s="665"/>
      <c r="D34" s="666"/>
      <c r="E34" s="666"/>
      <c r="F34" s="80" t="s">
        <v>18454</v>
      </c>
      <c r="G34" s="80" t="s">
        <v>18463</v>
      </c>
      <c r="H34" s="81" t="s">
        <v>20134</v>
      </c>
      <c r="I34" s="271"/>
      <c r="J34" s="271" t="s">
        <v>20135</v>
      </c>
      <c r="K34" s="2"/>
      <c r="L34" s="2"/>
      <c r="M34" s="2"/>
      <c r="N34" s="2"/>
      <c r="O34" s="2"/>
      <c r="P34" s="26"/>
      <c r="Q34" s="4"/>
      <c r="R34" s="2"/>
      <c r="S34" s="666"/>
      <c r="T34" s="2"/>
      <c r="U34" s="2"/>
      <c r="V34" s="9"/>
      <c r="W34" s="9"/>
      <c r="X34" s="9"/>
      <c r="Y34" s="9"/>
      <c r="Z34" s="9"/>
    </row>
    <row r="35" spans="1:26" ht="16.5" customHeight="1">
      <c r="A35" s="665"/>
      <c r="B35" s="665"/>
      <c r="C35" s="665"/>
      <c r="D35" s="735"/>
      <c r="E35" s="746" t="s">
        <v>14674</v>
      </c>
      <c r="F35" s="80" t="s">
        <v>18454</v>
      </c>
      <c r="G35" s="80" t="s">
        <v>18463</v>
      </c>
      <c r="H35" s="81" t="s">
        <v>20126</v>
      </c>
      <c r="I35" s="271"/>
      <c r="J35" s="271"/>
      <c r="K35" s="2"/>
      <c r="L35" s="2"/>
      <c r="M35" s="2"/>
      <c r="N35" s="2"/>
      <c r="O35" s="2"/>
      <c r="P35" s="26"/>
      <c r="Q35" s="4"/>
      <c r="R35" s="2"/>
      <c r="S35" s="747"/>
      <c r="T35" s="2"/>
      <c r="U35" s="2"/>
      <c r="V35" s="9"/>
      <c r="W35" s="9"/>
      <c r="X35" s="9"/>
      <c r="Y35" s="9"/>
      <c r="Z35" s="9"/>
    </row>
    <row r="36" spans="1:26" ht="16.5" customHeight="1">
      <c r="A36" s="665"/>
      <c r="B36" s="665"/>
      <c r="C36" s="665"/>
      <c r="D36" s="665"/>
      <c r="E36" s="665"/>
      <c r="F36" s="80" t="s">
        <v>18454</v>
      </c>
      <c r="G36" s="80" t="s">
        <v>18463</v>
      </c>
      <c r="H36" s="81" t="s">
        <v>20129</v>
      </c>
      <c r="I36" s="271"/>
      <c r="J36" s="271"/>
      <c r="K36" s="2"/>
      <c r="L36" s="2"/>
      <c r="M36" s="2"/>
      <c r="N36" s="2"/>
      <c r="O36" s="2"/>
      <c r="P36" s="26"/>
      <c r="Q36" s="4"/>
      <c r="R36" s="2"/>
      <c r="S36" s="665"/>
      <c r="T36" s="2"/>
      <c r="U36" s="2"/>
      <c r="V36" s="9"/>
      <c r="W36" s="9"/>
      <c r="X36" s="9"/>
      <c r="Y36" s="9"/>
      <c r="Z36" s="9"/>
    </row>
    <row r="37" spans="1:26" ht="16.5" customHeight="1">
      <c r="A37" s="665"/>
      <c r="B37" s="665"/>
      <c r="C37" s="665"/>
      <c r="D37" s="666"/>
      <c r="E37" s="666"/>
      <c r="F37" s="80" t="s">
        <v>18454</v>
      </c>
      <c r="G37" s="80" t="s">
        <v>18463</v>
      </c>
      <c r="H37" s="81" t="s">
        <v>20134</v>
      </c>
      <c r="I37" s="271"/>
      <c r="J37" s="271" t="s">
        <v>20130</v>
      </c>
      <c r="K37" s="2"/>
      <c r="L37" s="2"/>
      <c r="M37" s="2"/>
      <c r="N37" s="2"/>
      <c r="O37" s="2"/>
      <c r="P37" s="26"/>
      <c r="Q37" s="4"/>
      <c r="R37" s="2"/>
      <c r="S37" s="666"/>
      <c r="T37" s="2"/>
      <c r="U37" s="2"/>
      <c r="V37" s="9"/>
      <c r="W37" s="9"/>
      <c r="X37" s="9"/>
      <c r="Y37" s="9"/>
      <c r="Z37" s="9"/>
    </row>
    <row r="38" spans="1:26" ht="16.5" customHeight="1">
      <c r="A38" s="665"/>
      <c r="B38" s="665"/>
      <c r="C38" s="665"/>
      <c r="D38" s="735"/>
      <c r="E38" s="746" t="s">
        <v>14686</v>
      </c>
      <c r="F38" s="80" t="s">
        <v>18454</v>
      </c>
      <c r="G38" s="80" t="s">
        <v>18463</v>
      </c>
      <c r="H38" s="81" t="s">
        <v>20126</v>
      </c>
      <c r="I38" s="271"/>
      <c r="J38" s="271"/>
      <c r="K38" s="2"/>
      <c r="L38" s="2"/>
      <c r="M38" s="2"/>
      <c r="N38" s="2"/>
      <c r="O38" s="2"/>
      <c r="P38" s="26"/>
      <c r="Q38" s="4"/>
      <c r="R38" s="2"/>
      <c r="S38" s="747"/>
      <c r="T38" s="2"/>
      <c r="U38" s="2"/>
      <c r="V38" s="9"/>
      <c r="W38" s="9"/>
      <c r="X38" s="9"/>
      <c r="Y38" s="9"/>
      <c r="Z38" s="9"/>
    </row>
    <row r="39" spans="1:26" ht="16.5" customHeight="1">
      <c r="A39" s="665"/>
      <c r="B39" s="665"/>
      <c r="C39" s="665"/>
      <c r="D39" s="665"/>
      <c r="E39" s="665"/>
      <c r="F39" s="80" t="s">
        <v>18454</v>
      </c>
      <c r="G39" s="80" t="s">
        <v>18463</v>
      </c>
      <c r="H39" s="81" t="s">
        <v>20131</v>
      </c>
      <c r="I39" s="271"/>
      <c r="J39" s="271"/>
      <c r="K39" s="2"/>
      <c r="L39" s="2"/>
      <c r="M39" s="2"/>
      <c r="N39" s="2"/>
      <c r="O39" s="2"/>
      <c r="P39" s="26"/>
      <c r="Q39" s="4"/>
      <c r="R39" s="2"/>
      <c r="S39" s="665"/>
      <c r="T39" s="2"/>
      <c r="U39" s="2"/>
      <c r="V39" s="9"/>
      <c r="W39" s="9"/>
      <c r="X39" s="9"/>
      <c r="Y39" s="9"/>
      <c r="Z39" s="9"/>
    </row>
    <row r="40" spans="1:26" ht="16.5" customHeight="1">
      <c r="A40" s="665"/>
      <c r="B40" s="665"/>
      <c r="C40" s="665"/>
      <c r="D40" s="665"/>
      <c r="E40" s="665"/>
      <c r="F40" s="80" t="s">
        <v>18454</v>
      </c>
      <c r="G40" s="80" t="s">
        <v>18463</v>
      </c>
      <c r="H40" s="81" t="s">
        <v>20134</v>
      </c>
      <c r="I40" s="271"/>
      <c r="J40" s="271" t="s">
        <v>20135</v>
      </c>
      <c r="K40" s="2"/>
      <c r="L40" s="2"/>
      <c r="M40" s="2"/>
      <c r="N40" s="2"/>
      <c r="O40" s="2"/>
      <c r="P40" s="26"/>
      <c r="Q40" s="4"/>
      <c r="R40" s="2"/>
      <c r="S40" s="665"/>
      <c r="T40" s="2"/>
      <c r="U40" s="2"/>
      <c r="V40" s="9"/>
      <c r="W40" s="9"/>
      <c r="X40" s="9"/>
      <c r="Y40" s="9"/>
      <c r="Z40" s="9"/>
    </row>
    <row r="41" spans="1:26" ht="16.5" customHeight="1">
      <c r="A41" s="665"/>
      <c r="B41" s="665"/>
      <c r="C41" s="666"/>
      <c r="D41" s="666"/>
      <c r="E41" s="666"/>
      <c r="F41" s="80" t="s">
        <v>18454</v>
      </c>
      <c r="G41" s="80" t="s">
        <v>18463</v>
      </c>
      <c r="H41" s="271"/>
      <c r="I41" s="271"/>
      <c r="J41" s="271" t="s">
        <v>20136</v>
      </c>
      <c r="K41" s="2"/>
      <c r="L41" s="2"/>
      <c r="M41" s="2"/>
      <c r="N41" s="2"/>
      <c r="O41" s="2"/>
      <c r="P41" s="26"/>
      <c r="Q41" s="4"/>
      <c r="R41" s="2"/>
      <c r="S41" s="666"/>
      <c r="T41" s="2"/>
      <c r="U41" s="2"/>
      <c r="V41" s="9"/>
      <c r="W41" s="9"/>
      <c r="X41" s="9"/>
      <c r="Y41" s="9"/>
      <c r="Z41" s="9"/>
    </row>
    <row r="42" spans="1:26" ht="16.5" customHeight="1">
      <c r="A42" s="665"/>
      <c r="B42" s="665"/>
      <c r="C42" s="746" t="s">
        <v>20137</v>
      </c>
      <c r="D42" s="735"/>
      <c r="E42" s="746" t="s">
        <v>20138</v>
      </c>
      <c r="F42" s="80" t="s">
        <v>18454</v>
      </c>
      <c r="G42" s="80" t="s">
        <v>18463</v>
      </c>
      <c r="H42" s="81" t="s">
        <v>20126</v>
      </c>
      <c r="I42" s="271"/>
      <c r="J42" s="271"/>
      <c r="K42" s="2"/>
      <c r="L42" s="2"/>
      <c r="M42" s="2"/>
      <c r="N42" s="2"/>
      <c r="O42" s="2"/>
      <c r="P42" s="26"/>
      <c r="Q42" s="4"/>
      <c r="R42" s="2"/>
      <c r="S42" s="747"/>
      <c r="T42" s="2"/>
      <c r="U42" s="2"/>
      <c r="V42" s="9"/>
      <c r="W42" s="9"/>
      <c r="X42" s="9"/>
      <c r="Y42" s="9"/>
      <c r="Z42" s="9"/>
    </row>
    <row r="43" spans="1:26" ht="16.5" customHeight="1">
      <c r="A43" s="665"/>
      <c r="B43" s="665"/>
      <c r="C43" s="665"/>
      <c r="D43" s="666"/>
      <c r="E43" s="666"/>
      <c r="F43" s="80" t="s">
        <v>18454</v>
      </c>
      <c r="G43" s="80" t="s">
        <v>18463</v>
      </c>
      <c r="H43" s="81" t="s">
        <v>20139</v>
      </c>
      <c r="I43" s="271"/>
      <c r="J43" s="271" t="s">
        <v>20140</v>
      </c>
      <c r="K43" s="2"/>
      <c r="L43" s="2"/>
      <c r="M43" s="2"/>
      <c r="N43" s="2"/>
      <c r="O43" s="2"/>
      <c r="P43" s="26"/>
      <c r="Q43" s="4"/>
      <c r="R43" s="2"/>
      <c r="S43" s="666"/>
      <c r="T43" s="2"/>
      <c r="U43" s="2"/>
      <c r="V43" s="9"/>
      <c r="W43" s="9"/>
      <c r="X43" s="9"/>
      <c r="Y43" s="9"/>
      <c r="Z43" s="9"/>
    </row>
    <row r="44" spans="1:26" ht="16.5" customHeight="1">
      <c r="A44" s="665"/>
      <c r="B44" s="665"/>
      <c r="C44" s="665"/>
      <c r="D44" s="735"/>
      <c r="E44" s="746" t="s">
        <v>20141</v>
      </c>
      <c r="F44" s="80" t="s">
        <v>18454</v>
      </c>
      <c r="G44" s="80" t="s">
        <v>18463</v>
      </c>
      <c r="H44" s="81" t="s">
        <v>20126</v>
      </c>
      <c r="I44" s="271"/>
      <c r="J44" s="271"/>
      <c r="K44" s="2"/>
      <c r="L44" s="2"/>
      <c r="M44" s="2"/>
      <c r="N44" s="2"/>
      <c r="O44" s="2"/>
      <c r="P44" s="26"/>
      <c r="Q44" s="4"/>
      <c r="R44" s="2"/>
      <c r="S44" s="747"/>
      <c r="T44" s="2"/>
      <c r="U44" s="2"/>
      <c r="V44" s="9"/>
      <c r="W44" s="9"/>
      <c r="X44" s="9"/>
      <c r="Y44" s="9"/>
      <c r="Z44" s="9"/>
    </row>
    <row r="45" spans="1:26" ht="16.5" customHeight="1">
      <c r="A45" s="665"/>
      <c r="B45" s="665"/>
      <c r="C45" s="665"/>
      <c r="D45" s="665"/>
      <c r="E45" s="665"/>
      <c r="F45" s="80" t="s">
        <v>18454</v>
      </c>
      <c r="G45" s="80" t="s">
        <v>18463</v>
      </c>
      <c r="H45" s="81" t="s">
        <v>20129</v>
      </c>
      <c r="I45" s="271"/>
      <c r="J45" s="271"/>
      <c r="K45" s="2"/>
      <c r="L45" s="2"/>
      <c r="M45" s="2"/>
      <c r="N45" s="2"/>
      <c r="O45" s="2"/>
      <c r="P45" s="26"/>
      <c r="Q45" s="4"/>
      <c r="R45" s="2"/>
      <c r="S45" s="665"/>
      <c r="T45" s="2"/>
      <c r="U45" s="2"/>
      <c r="V45" s="9"/>
      <c r="W45" s="9"/>
      <c r="X45" s="9"/>
      <c r="Y45" s="9"/>
      <c r="Z45" s="9"/>
    </row>
    <row r="46" spans="1:26" ht="16.5" customHeight="1">
      <c r="A46" s="665"/>
      <c r="B46" s="665"/>
      <c r="C46" s="665"/>
      <c r="D46" s="666"/>
      <c r="E46" s="666"/>
      <c r="F46" s="80" t="s">
        <v>18454</v>
      </c>
      <c r="G46" s="80" t="s">
        <v>18463</v>
      </c>
      <c r="H46" s="81" t="s">
        <v>20139</v>
      </c>
      <c r="I46" s="271"/>
      <c r="J46" s="271" t="s">
        <v>20130</v>
      </c>
      <c r="K46" s="2"/>
      <c r="L46" s="2"/>
      <c r="M46" s="2"/>
      <c r="N46" s="2"/>
      <c r="O46" s="2"/>
      <c r="P46" s="26"/>
      <c r="Q46" s="4"/>
      <c r="R46" s="2"/>
      <c r="S46" s="666"/>
      <c r="T46" s="2"/>
      <c r="U46" s="2"/>
      <c r="V46" s="9"/>
      <c r="W46" s="9"/>
      <c r="X46" s="9"/>
      <c r="Y46" s="9"/>
      <c r="Z46" s="9"/>
    </row>
    <row r="47" spans="1:26" ht="16.5" customHeight="1">
      <c r="A47" s="665"/>
      <c r="B47" s="665"/>
      <c r="C47" s="665"/>
      <c r="D47" s="735"/>
      <c r="E47" s="746" t="s">
        <v>20142</v>
      </c>
      <c r="F47" s="80" t="s">
        <v>18454</v>
      </c>
      <c r="G47" s="80" t="s">
        <v>18463</v>
      </c>
      <c r="H47" s="81" t="s">
        <v>20126</v>
      </c>
      <c r="I47" s="271"/>
      <c r="J47" s="271"/>
      <c r="K47" s="2"/>
      <c r="L47" s="2"/>
      <c r="M47" s="2"/>
      <c r="N47" s="2"/>
      <c r="O47" s="2"/>
      <c r="P47" s="26"/>
      <c r="Q47" s="4"/>
      <c r="R47" s="2"/>
      <c r="S47" s="747"/>
      <c r="T47" s="2"/>
      <c r="U47" s="2"/>
      <c r="V47" s="9"/>
      <c r="W47" s="9"/>
      <c r="X47" s="9"/>
      <c r="Y47" s="9"/>
      <c r="Z47" s="9"/>
    </row>
    <row r="48" spans="1:26" ht="16.5" customHeight="1">
      <c r="A48" s="665"/>
      <c r="B48" s="665"/>
      <c r="C48" s="665"/>
      <c r="D48" s="665"/>
      <c r="E48" s="665"/>
      <c r="F48" s="80" t="s">
        <v>18454</v>
      </c>
      <c r="G48" s="80" t="s">
        <v>18463</v>
      </c>
      <c r="H48" s="81" t="s">
        <v>20131</v>
      </c>
      <c r="I48" s="271"/>
      <c r="J48" s="271"/>
      <c r="K48" s="2"/>
      <c r="L48" s="2"/>
      <c r="M48" s="2"/>
      <c r="N48" s="2"/>
      <c r="O48" s="2"/>
      <c r="P48" s="26"/>
      <c r="Q48" s="4"/>
      <c r="R48" s="2"/>
      <c r="S48" s="665"/>
      <c r="T48" s="2"/>
      <c r="U48" s="2"/>
      <c r="V48" s="9"/>
      <c r="W48" s="9"/>
      <c r="X48" s="9"/>
      <c r="Y48" s="9"/>
      <c r="Z48" s="9"/>
    </row>
    <row r="49" spans="1:26" ht="16.5" customHeight="1">
      <c r="A49" s="665"/>
      <c r="B49" s="665"/>
      <c r="C49" s="665"/>
      <c r="D49" s="665"/>
      <c r="E49" s="665"/>
      <c r="F49" s="80" t="s">
        <v>18454</v>
      </c>
      <c r="G49" s="80" t="s">
        <v>18463</v>
      </c>
      <c r="H49" s="81" t="s">
        <v>20139</v>
      </c>
      <c r="I49" s="271"/>
      <c r="J49" s="271" t="s">
        <v>20140</v>
      </c>
      <c r="K49" s="2"/>
      <c r="L49" s="2"/>
      <c r="M49" s="2"/>
      <c r="N49" s="2"/>
      <c r="O49" s="2"/>
      <c r="P49" s="26"/>
      <c r="Q49" s="4"/>
      <c r="R49" s="2"/>
      <c r="S49" s="665"/>
      <c r="T49" s="2"/>
      <c r="U49" s="2"/>
      <c r="V49" s="9"/>
      <c r="W49" s="9"/>
      <c r="X49" s="9"/>
      <c r="Y49" s="9"/>
      <c r="Z49" s="9"/>
    </row>
    <row r="50" spans="1:26" ht="16.5" customHeight="1">
      <c r="A50" s="665"/>
      <c r="B50" s="665"/>
      <c r="C50" s="666"/>
      <c r="D50" s="666"/>
      <c r="E50" s="666"/>
      <c r="F50" s="80" t="s">
        <v>18454</v>
      </c>
      <c r="G50" s="80" t="s">
        <v>18463</v>
      </c>
      <c r="H50" s="271"/>
      <c r="I50" s="271"/>
      <c r="J50" s="271" t="s">
        <v>20143</v>
      </c>
      <c r="K50" s="2"/>
      <c r="L50" s="2"/>
      <c r="M50" s="2"/>
      <c r="N50" s="2"/>
      <c r="O50" s="2"/>
      <c r="P50" s="26"/>
      <c r="Q50" s="4"/>
      <c r="R50" s="2"/>
      <c r="S50" s="666"/>
      <c r="T50" s="2"/>
      <c r="U50" s="2"/>
      <c r="V50" s="9"/>
      <c r="W50" s="9"/>
      <c r="X50" s="9"/>
      <c r="Y50" s="9"/>
      <c r="Z50" s="9"/>
    </row>
    <row r="51" spans="1:26" ht="16.5" customHeight="1">
      <c r="A51" s="665"/>
      <c r="B51" s="665"/>
      <c r="C51" s="746" t="s">
        <v>20144</v>
      </c>
      <c r="D51" s="735"/>
      <c r="E51" s="746" t="s">
        <v>20145</v>
      </c>
      <c r="F51" s="80" t="s">
        <v>18454</v>
      </c>
      <c r="G51" s="80" t="s">
        <v>18463</v>
      </c>
      <c r="H51" s="81" t="s">
        <v>20126</v>
      </c>
      <c r="I51" s="271"/>
      <c r="J51" s="271"/>
      <c r="K51" s="2"/>
      <c r="L51" s="2"/>
      <c r="M51" s="2"/>
      <c r="N51" s="2"/>
      <c r="O51" s="2"/>
      <c r="P51" s="26"/>
      <c r="Q51" s="4"/>
      <c r="R51" s="2"/>
      <c r="S51" s="747"/>
      <c r="T51" s="2"/>
      <c r="U51" s="2"/>
      <c r="V51" s="9"/>
      <c r="W51" s="9"/>
      <c r="X51" s="9"/>
      <c r="Y51" s="9"/>
      <c r="Z51" s="9"/>
    </row>
    <row r="52" spans="1:26" ht="16.5" customHeight="1">
      <c r="A52" s="665"/>
      <c r="B52" s="665"/>
      <c r="C52" s="665"/>
      <c r="D52" s="666"/>
      <c r="E52" s="666"/>
      <c r="F52" s="80" t="s">
        <v>18454</v>
      </c>
      <c r="G52" s="80" t="s">
        <v>18463</v>
      </c>
      <c r="H52" s="81" t="s">
        <v>20146</v>
      </c>
      <c r="I52" s="271"/>
      <c r="J52" s="271" t="s">
        <v>20147</v>
      </c>
      <c r="K52" s="2"/>
      <c r="L52" s="2"/>
      <c r="M52" s="2"/>
      <c r="N52" s="2"/>
      <c r="O52" s="2"/>
      <c r="P52" s="26"/>
      <c r="Q52" s="4"/>
      <c r="R52" s="2"/>
      <c r="S52" s="666"/>
      <c r="T52" s="2"/>
      <c r="U52" s="2"/>
      <c r="V52" s="9"/>
      <c r="W52" s="9"/>
      <c r="X52" s="9"/>
      <c r="Y52" s="9"/>
      <c r="Z52" s="9"/>
    </row>
    <row r="53" spans="1:26" ht="16.5" customHeight="1">
      <c r="A53" s="665"/>
      <c r="B53" s="665"/>
      <c r="C53" s="665"/>
      <c r="D53" s="735"/>
      <c r="E53" s="746" t="s">
        <v>20148</v>
      </c>
      <c r="F53" s="80" t="s">
        <v>18454</v>
      </c>
      <c r="G53" s="80" t="s">
        <v>18463</v>
      </c>
      <c r="H53" s="81" t="s">
        <v>20126</v>
      </c>
      <c r="I53" s="271"/>
      <c r="J53" s="271"/>
      <c r="K53" s="2"/>
      <c r="L53" s="2"/>
      <c r="M53" s="2"/>
      <c r="N53" s="2"/>
      <c r="O53" s="2"/>
      <c r="P53" s="26"/>
      <c r="Q53" s="4"/>
      <c r="R53" s="2"/>
      <c r="S53" s="747"/>
      <c r="T53" s="2"/>
      <c r="U53" s="2"/>
      <c r="V53" s="9"/>
      <c r="W53" s="9"/>
      <c r="X53" s="9"/>
      <c r="Y53" s="9"/>
      <c r="Z53" s="9"/>
    </row>
    <row r="54" spans="1:26" ht="16.5" customHeight="1">
      <c r="A54" s="665"/>
      <c r="B54" s="665"/>
      <c r="C54" s="665"/>
      <c r="D54" s="665"/>
      <c r="E54" s="665"/>
      <c r="F54" s="80" t="s">
        <v>18454</v>
      </c>
      <c r="G54" s="80" t="s">
        <v>18463</v>
      </c>
      <c r="H54" s="81" t="s">
        <v>20129</v>
      </c>
      <c r="I54" s="271"/>
      <c r="J54" s="271"/>
      <c r="K54" s="2"/>
      <c r="L54" s="2"/>
      <c r="M54" s="2"/>
      <c r="N54" s="2"/>
      <c r="O54" s="2"/>
      <c r="P54" s="26"/>
      <c r="Q54" s="4"/>
      <c r="R54" s="2"/>
      <c r="S54" s="665"/>
      <c r="T54" s="2"/>
      <c r="U54" s="2"/>
      <c r="V54" s="9"/>
      <c r="W54" s="9"/>
      <c r="X54" s="9"/>
      <c r="Y54" s="9"/>
      <c r="Z54" s="9"/>
    </row>
    <row r="55" spans="1:26" ht="16.5" customHeight="1">
      <c r="A55" s="665"/>
      <c r="B55" s="665"/>
      <c r="C55" s="665"/>
      <c r="D55" s="666"/>
      <c r="E55" s="666"/>
      <c r="F55" s="80" t="s">
        <v>18454</v>
      </c>
      <c r="G55" s="80" t="s">
        <v>18463</v>
      </c>
      <c r="H55" s="81" t="s">
        <v>20146</v>
      </c>
      <c r="I55" s="271"/>
      <c r="J55" s="271" t="s">
        <v>20130</v>
      </c>
      <c r="K55" s="2"/>
      <c r="L55" s="2"/>
      <c r="M55" s="2"/>
      <c r="N55" s="2"/>
      <c r="O55" s="2"/>
      <c r="P55" s="26"/>
      <c r="Q55" s="4"/>
      <c r="R55" s="2"/>
      <c r="S55" s="666"/>
      <c r="T55" s="2"/>
      <c r="U55" s="2"/>
      <c r="V55" s="9"/>
      <c r="W55" s="9"/>
      <c r="X55" s="9"/>
      <c r="Y55" s="9"/>
      <c r="Z55" s="9"/>
    </row>
    <row r="56" spans="1:26" ht="16.5" customHeight="1">
      <c r="A56" s="665"/>
      <c r="B56" s="665"/>
      <c r="C56" s="665"/>
      <c r="D56" s="735"/>
      <c r="E56" s="746" t="s">
        <v>20149</v>
      </c>
      <c r="F56" s="80" t="s">
        <v>18454</v>
      </c>
      <c r="G56" s="80" t="s">
        <v>18463</v>
      </c>
      <c r="H56" s="81" t="s">
        <v>20126</v>
      </c>
      <c r="I56" s="271"/>
      <c r="J56" s="271"/>
      <c r="K56" s="2"/>
      <c r="L56" s="2"/>
      <c r="M56" s="2"/>
      <c r="N56" s="2"/>
      <c r="O56" s="2"/>
      <c r="P56" s="26"/>
      <c r="Q56" s="4"/>
      <c r="R56" s="2"/>
      <c r="S56" s="747"/>
      <c r="T56" s="2"/>
      <c r="U56" s="2"/>
      <c r="V56" s="9"/>
      <c r="W56" s="9"/>
      <c r="X56" s="9"/>
      <c r="Y56" s="9"/>
      <c r="Z56" s="9"/>
    </row>
    <row r="57" spans="1:26" ht="16.5" customHeight="1">
      <c r="A57" s="665"/>
      <c r="B57" s="665"/>
      <c r="C57" s="665"/>
      <c r="D57" s="665"/>
      <c r="E57" s="665"/>
      <c r="F57" s="80" t="s">
        <v>18454</v>
      </c>
      <c r="G57" s="80" t="s">
        <v>18463</v>
      </c>
      <c r="H57" s="81" t="s">
        <v>20131</v>
      </c>
      <c r="I57" s="271"/>
      <c r="J57" s="271"/>
      <c r="K57" s="2"/>
      <c r="L57" s="2"/>
      <c r="M57" s="2"/>
      <c r="N57" s="2"/>
      <c r="O57" s="2"/>
      <c r="P57" s="26"/>
      <c r="Q57" s="4"/>
      <c r="R57" s="2"/>
      <c r="S57" s="665"/>
      <c r="T57" s="2"/>
      <c r="U57" s="2"/>
      <c r="V57" s="9"/>
      <c r="W57" s="9"/>
      <c r="X57" s="9"/>
      <c r="Y57" s="9"/>
      <c r="Z57" s="9"/>
    </row>
    <row r="58" spans="1:26" ht="16.5" customHeight="1">
      <c r="A58" s="665"/>
      <c r="B58" s="665"/>
      <c r="C58" s="665"/>
      <c r="D58" s="665"/>
      <c r="E58" s="665"/>
      <c r="F58" s="80" t="s">
        <v>18454</v>
      </c>
      <c r="G58" s="80" t="s">
        <v>18463</v>
      </c>
      <c r="H58" s="81" t="s">
        <v>20146</v>
      </c>
      <c r="I58" s="271"/>
      <c r="J58" s="271" t="s">
        <v>20147</v>
      </c>
      <c r="K58" s="2"/>
      <c r="L58" s="2"/>
      <c r="M58" s="2"/>
      <c r="N58" s="2"/>
      <c r="O58" s="2"/>
      <c r="P58" s="26"/>
      <c r="Q58" s="4"/>
      <c r="R58" s="2"/>
      <c r="S58" s="665"/>
      <c r="T58" s="2"/>
      <c r="U58" s="2"/>
      <c r="V58" s="9"/>
      <c r="W58" s="9"/>
      <c r="X58" s="9"/>
      <c r="Y58" s="9"/>
      <c r="Z58" s="9"/>
    </row>
    <row r="59" spans="1:26" ht="16.5" customHeight="1">
      <c r="A59" s="665"/>
      <c r="B59" s="665"/>
      <c r="C59" s="666"/>
      <c r="D59" s="666"/>
      <c r="E59" s="666"/>
      <c r="F59" s="80" t="s">
        <v>18454</v>
      </c>
      <c r="G59" s="80" t="s">
        <v>18463</v>
      </c>
      <c r="H59" s="271"/>
      <c r="I59" s="271"/>
      <c r="J59" s="271" t="s">
        <v>20150</v>
      </c>
      <c r="K59" s="2"/>
      <c r="L59" s="2"/>
      <c r="M59" s="2"/>
      <c r="N59" s="2"/>
      <c r="O59" s="2"/>
      <c r="P59" s="26"/>
      <c r="Q59" s="4"/>
      <c r="R59" s="2"/>
      <c r="S59" s="666"/>
      <c r="T59" s="2"/>
      <c r="U59" s="2"/>
      <c r="V59" s="9"/>
      <c r="W59" s="9"/>
      <c r="X59" s="9"/>
      <c r="Y59" s="9"/>
      <c r="Z59" s="9"/>
    </row>
    <row r="60" spans="1:26" ht="16.5" customHeight="1">
      <c r="A60" s="665"/>
      <c r="B60" s="665"/>
      <c r="C60" s="746" t="s">
        <v>20151</v>
      </c>
      <c r="D60" s="735"/>
      <c r="E60" s="746" t="s">
        <v>14615</v>
      </c>
      <c r="F60" s="80" t="s">
        <v>18454</v>
      </c>
      <c r="G60" s="80" t="s">
        <v>18463</v>
      </c>
      <c r="H60" s="81" t="s">
        <v>20126</v>
      </c>
      <c r="I60" s="271"/>
      <c r="J60" s="271"/>
      <c r="K60" s="2"/>
      <c r="L60" s="2"/>
      <c r="M60" s="2"/>
      <c r="N60" s="2"/>
      <c r="O60" s="2"/>
      <c r="P60" s="26"/>
      <c r="Q60" s="4"/>
      <c r="R60" s="2"/>
      <c r="S60" s="747"/>
      <c r="T60" s="2"/>
      <c r="U60" s="2"/>
      <c r="V60" s="9"/>
      <c r="W60" s="9"/>
      <c r="X60" s="9"/>
      <c r="Y60" s="9"/>
      <c r="Z60" s="9"/>
    </row>
    <row r="61" spans="1:26" ht="16.5" customHeight="1">
      <c r="A61" s="665"/>
      <c r="B61" s="665"/>
      <c r="C61" s="665"/>
      <c r="D61" s="666"/>
      <c r="E61" s="666"/>
      <c r="F61" s="80" t="s">
        <v>18454</v>
      </c>
      <c r="G61" s="80" t="s">
        <v>18463</v>
      </c>
      <c r="H61" s="81" t="s">
        <v>20127</v>
      </c>
      <c r="I61" s="271"/>
      <c r="J61" s="271" t="s">
        <v>20152</v>
      </c>
      <c r="K61" s="2"/>
      <c r="L61" s="2"/>
      <c r="M61" s="2"/>
      <c r="N61" s="2"/>
      <c r="O61" s="2"/>
      <c r="P61" s="26"/>
      <c r="Q61" s="4"/>
      <c r="R61" s="2"/>
      <c r="S61" s="666"/>
      <c r="T61" s="2"/>
      <c r="U61" s="2"/>
      <c r="V61" s="9"/>
      <c r="W61" s="9"/>
      <c r="X61" s="9"/>
      <c r="Y61" s="9"/>
      <c r="Z61" s="9"/>
    </row>
    <row r="62" spans="1:26" ht="16.5" customHeight="1">
      <c r="A62" s="665"/>
      <c r="B62" s="665"/>
      <c r="C62" s="665"/>
      <c r="D62" s="735"/>
      <c r="E62" s="746" t="s">
        <v>14626</v>
      </c>
      <c r="F62" s="80" t="s">
        <v>18454</v>
      </c>
      <c r="G62" s="80" t="s">
        <v>18463</v>
      </c>
      <c r="H62" s="81" t="s">
        <v>20126</v>
      </c>
      <c r="I62" s="271"/>
      <c r="J62" s="271"/>
      <c r="K62" s="2"/>
      <c r="L62" s="2"/>
      <c r="M62" s="2"/>
      <c r="N62" s="2"/>
      <c r="O62" s="2"/>
      <c r="P62" s="26"/>
      <c r="Q62" s="4"/>
      <c r="R62" s="2"/>
      <c r="S62" s="747"/>
      <c r="T62" s="2"/>
      <c r="U62" s="2"/>
      <c r="V62" s="9"/>
      <c r="W62" s="9"/>
      <c r="X62" s="9"/>
      <c r="Y62" s="9"/>
      <c r="Z62" s="9"/>
    </row>
    <row r="63" spans="1:26" ht="16.5" customHeight="1">
      <c r="A63" s="665"/>
      <c r="B63" s="665"/>
      <c r="C63" s="665"/>
      <c r="D63" s="665"/>
      <c r="E63" s="665"/>
      <c r="F63" s="80" t="s">
        <v>18454</v>
      </c>
      <c r="G63" s="80" t="s">
        <v>18463</v>
      </c>
      <c r="H63" s="81" t="s">
        <v>20129</v>
      </c>
      <c r="I63" s="271"/>
      <c r="J63" s="271"/>
      <c r="K63" s="2"/>
      <c r="L63" s="2"/>
      <c r="M63" s="2"/>
      <c r="N63" s="2"/>
      <c r="O63" s="2"/>
      <c r="P63" s="26"/>
      <c r="Q63" s="4"/>
      <c r="R63" s="2"/>
      <c r="S63" s="665"/>
      <c r="T63" s="2"/>
      <c r="U63" s="2"/>
      <c r="V63" s="9"/>
      <c r="W63" s="9"/>
      <c r="X63" s="9"/>
      <c r="Y63" s="9"/>
      <c r="Z63" s="9"/>
    </row>
    <row r="64" spans="1:26" ht="16.5" customHeight="1">
      <c r="A64" s="665"/>
      <c r="B64" s="665"/>
      <c r="C64" s="665"/>
      <c r="D64" s="666"/>
      <c r="E64" s="666"/>
      <c r="F64" s="80" t="s">
        <v>18454</v>
      </c>
      <c r="G64" s="80" t="s">
        <v>18463</v>
      </c>
      <c r="H64" s="81" t="s">
        <v>20127</v>
      </c>
      <c r="I64" s="271"/>
      <c r="J64" s="271" t="s">
        <v>20130</v>
      </c>
      <c r="K64" s="2"/>
      <c r="L64" s="2"/>
      <c r="M64" s="2"/>
      <c r="N64" s="2"/>
      <c r="O64" s="2"/>
      <c r="P64" s="26"/>
      <c r="Q64" s="4"/>
      <c r="R64" s="2"/>
      <c r="S64" s="666"/>
      <c r="T64" s="2"/>
      <c r="U64" s="2"/>
      <c r="V64" s="9"/>
      <c r="W64" s="9"/>
      <c r="X64" s="9"/>
      <c r="Y64" s="9"/>
      <c r="Z64" s="9"/>
    </row>
    <row r="65" spans="1:26" ht="16.5" customHeight="1">
      <c r="A65" s="665"/>
      <c r="B65" s="665"/>
      <c r="C65" s="665"/>
      <c r="D65" s="735"/>
      <c r="E65" s="746" t="s">
        <v>14643</v>
      </c>
      <c r="F65" s="80" t="s">
        <v>18454</v>
      </c>
      <c r="G65" s="80" t="s">
        <v>18463</v>
      </c>
      <c r="H65" s="81" t="s">
        <v>20126</v>
      </c>
      <c r="I65" s="271"/>
      <c r="J65" s="271"/>
      <c r="K65" s="2"/>
      <c r="L65" s="2"/>
      <c r="M65" s="2"/>
      <c r="N65" s="2"/>
      <c r="O65" s="2"/>
      <c r="P65" s="26"/>
      <c r="Q65" s="4"/>
      <c r="R65" s="2"/>
      <c r="S65" s="747"/>
      <c r="T65" s="2"/>
      <c r="U65" s="2"/>
      <c r="V65" s="9"/>
      <c r="W65" s="9"/>
      <c r="X65" s="9"/>
      <c r="Y65" s="9"/>
      <c r="Z65" s="9"/>
    </row>
    <row r="66" spans="1:26" ht="16.5" customHeight="1">
      <c r="A66" s="665"/>
      <c r="B66" s="665"/>
      <c r="C66" s="665"/>
      <c r="D66" s="665"/>
      <c r="E66" s="665"/>
      <c r="F66" s="80" t="s">
        <v>18454</v>
      </c>
      <c r="G66" s="80" t="s">
        <v>18463</v>
      </c>
      <c r="H66" s="81" t="s">
        <v>20131</v>
      </c>
      <c r="I66" s="271"/>
      <c r="J66" s="271"/>
      <c r="K66" s="2"/>
      <c r="L66" s="2"/>
      <c r="M66" s="2"/>
      <c r="N66" s="2"/>
      <c r="O66" s="2"/>
      <c r="P66" s="26"/>
      <c r="Q66" s="4"/>
      <c r="R66" s="2"/>
      <c r="S66" s="665"/>
      <c r="T66" s="2"/>
      <c r="U66" s="2"/>
      <c r="V66" s="9"/>
      <c r="W66" s="9"/>
      <c r="X66" s="9"/>
      <c r="Y66" s="9"/>
      <c r="Z66" s="9"/>
    </row>
    <row r="67" spans="1:26" ht="16.5" customHeight="1">
      <c r="A67" s="665"/>
      <c r="B67" s="665"/>
      <c r="C67" s="665"/>
      <c r="D67" s="665"/>
      <c r="E67" s="665"/>
      <c r="F67" s="80" t="s">
        <v>18454</v>
      </c>
      <c r="G67" s="80" t="s">
        <v>18463</v>
      </c>
      <c r="H67" s="81" t="s">
        <v>20127</v>
      </c>
      <c r="I67" s="271"/>
      <c r="J67" s="271" t="s">
        <v>20152</v>
      </c>
      <c r="K67" s="2"/>
      <c r="L67" s="2"/>
      <c r="M67" s="2"/>
      <c r="N67" s="2"/>
      <c r="O67" s="2"/>
      <c r="P67" s="26"/>
      <c r="Q67" s="4"/>
      <c r="R67" s="2"/>
      <c r="S67" s="665"/>
      <c r="T67" s="2"/>
      <c r="U67" s="2"/>
      <c r="V67" s="9"/>
      <c r="W67" s="9"/>
      <c r="X67" s="9"/>
      <c r="Y67" s="9"/>
      <c r="Z67" s="9"/>
    </row>
    <row r="68" spans="1:26" ht="16.5" customHeight="1">
      <c r="A68" s="665"/>
      <c r="B68" s="665"/>
      <c r="C68" s="666"/>
      <c r="D68" s="666"/>
      <c r="E68" s="666"/>
      <c r="F68" s="80" t="s">
        <v>18454</v>
      </c>
      <c r="G68" s="80" t="s">
        <v>18463</v>
      </c>
      <c r="H68" s="271"/>
      <c r="I68" s="271"/>
      <c r="J68" s="271" t="s">
        <v>20153</v>
      </c>
      <c r="K68" s="2"/>
      <c r="L68" s="2"/>
      <c r="M68" s="2"/>
      <c r="N68" s="2"/>
      <c r="O68" s="2"/>
      <c r="P68" s="26"/>
      <c r="Q68" s="4"/>
      <c r="R68" s="2"/>
      <c r="S68" s="666"/>
      <c r="T68" s="2"/>
      <c r="U68" s="2"/>
      <c r="V68" s="9"/>
      <c r="W68" s="9"/>
      <c r="X68" s="9"/>
      <c r="Y68" s="9"/>
      <c r="Z68" s="9"/>
    </row>
    <row r="69" spans="1:26" ht="16.5" customHeight="1">
      <c r="A69" s="665"/>
      <c r="B69" s="665"/>
      <c r="C69" s="746" t="s">
        <v>20154</v>
      </c>
      <c r="D69" s="735"/>
      <c r="E69" s="746" t="s">
        <v>14660</v>
      </c>
      <c r="F69" s="80" t="s">
        <v>18454</v>
      </c>
      <c r="G69" s="80" t="s">
        <v>18463</v>
      </c>
      <c r="H69" s="81" t="s">
        <v>20126</v>
      </c>
      <c r="I69" s="271"/>
      <c r="J69" s="271"/>
      <c r="K69" s="2"/>
      <c r="L69" s="2"/>
      <c r="M69" s="2"/>
      <c r="N69" s="2"/>
      <c r="O69" s="2"/>
      <c r="P69" s="26"/>
      <c r="Q69" s="4"/>
      <c r="R69" s="2"/>
      <c r="S69" s="747"/>
      <c r="T69" s="2"/>
      <c r="U69" s="2"/>
      <c r="V69" s="9"/>
      <c r="W69" s="9"/>
      <c r="X69" s="9"/>
      <c r="Y69" s="9"/>
      <c r="Z69" s="9"/>
    </row>
    <row r="70" spans="1:26" ht="16.5" customHeight="1">
      <c r="A70" s="665"/>
      <c r="B70" s="665"/>
      <c r="C70" s="665"/>
      <c r="D70" s="666"/>
      <c r="E70" s="666"/>
      <c r="F70" s="80" t="s">
        <v>18454</v>
      </c>
      <c r="G70" s="80" t="s">
        <v>18463</v>
      </c>
      <c r="H70" s="81" t="s">
        <v>20134</v>
      </c>
      <c r="I70" s="271"/>
      <c r="J70" s="271" t="s">
        <v>20155</v>
      </c>
      <c r="K70" s="2"/>
      <c r="L70" s="2"/>
      <c r="M70" s="2"/>
      <c r="N70" s="2"/>
      <c r="O70" s="2"/>
      <c r="P70" s="26"/>
      <c r="Q70" s="4"/>
      <c r="R70" s="2"/>
      <c r="S70" s="666"/>
      <c r="T70" s="2"/>
      <c r="U70" s="2"/>
      <c r="V70" s="9"/>
      <c r="W70" s="9"/>
      <c r="X70" s="9"/>
      <c r="Y70" s="9"/>
      <c r="Z70" s="9"/>
    </row>
    <row r="71" spans="1:26" ht="16.5" customHeight="1">
      <c r="A71" s="665"/>
      <c r="B71" s="665"/>
      <c r="C71" s="665"/>
      <c r="D71" s="735"/>
      <c r="E71" s="746" t="s">
        <v>14674</v>
      </c>
      <c r="F71" s="80" t="s">
        <v>18454</v>
      </c>
      <c r="G71" s="80" t="s">
        <v>18463</v>
      </c>
      <c r="H71" s="81" t="s">
        <v>20126</v>
      </c>
      <c r="I71" s="271"/>
      <c r="J71" s="271"/>
      <c r="K71" s="2"/>
      <c r="L71" s="2"/>
      <c r="M71" s="2"/>
      <c r="N71" s="2"/>
      <c r="O71" s="2"/>
      <c r="P71" s="26"/>
      <c r="Q71" s="4"/>
      <c r="R71" s="2"/>
      <c r="S71" s="747"/>
      <c r="T71" s="2"/>
      <c r="U71" s="2"/>
      <c r="V71" s="9"/>
      <c r="W71" s="9"/>
      <c r="X71" s="9"/>
      <c r="Y71" s="9"/>
      <c r="Z71" s="9"/>
    </row>
    <row r="72" spans="1:26" ht="16.5" customHeight="1">
      <c r="A72" s="665"/>
      <c r="B72" s="665"/>
      <c r="C72" s="665"/>
      <c r="D72" s="665"/>
      <c r="E72" s="665"/>
      <c r="F72" s="80" t="s">
        <v>18454</v>
      </c>
      <c r="G72" s="80" t="s">
        <v>18463</v>
      </c>
      <c r="H72" s="81" t="s">
        <v>20129</v>
      </c>
      <c r="I72" s="271"/>
      <c r="J72" s="271"/>
      <c r="K72" s="2"/>
      <c r="L72" s="2"/>
      <c r="M72" s="2"/>
      <c r="N72" s="2"/>
      <c r="O72" s="2"/>
      <c r="P72" s="26"/>
      <c r="Q72" s="4"/>
      <c r="R72" s="2"/>
      <c r="S72" s="665"/>
      <c r="T72" s="2"/>
      <c r="U72" s="2"/>
      <c r="V72" s="9"/>
      <c r="W72" s="9"/>
      <c r="X72" s="9"/>
      <c r="Y72" s="9"/>
      <c r="Z72" s="9"/>
    </row>
    <row r="73" spans="1:26" ht="16.5" customHeight="1">
      <c r="A73" s="665"/>
      <c r="B73" s="665"/>
      <c r="C73" s="665"/>
      <c r="D73" s="666"/>
      <c r="E73" s="666"/>
      <c r="F73" s="80" t="s">
        <v>18454</v>
      </c>
      <c r="G73" s="80" t="s">
        <v>18463</v>
      </c>
      <c r="H73" s="81" t="s">
        <v>20134</v>
      </c>
      <c r="I73" s="271"/>
      <c r="J73" s="271" t="s">
        <v>20130</v>
      </c>
      <c r="K73" s="2"/>
      <c r="L73" s="2"/>
      <c r="M73" s="2"/>
      <c r="N73" s="2"/>
      <c r="O73" s="2"/>
      <c r="P73" s="26"/>
      <c r="Q73" s="4"/>
      <c r="R73" s="2"/>
      <c r="S73" s="666"/>
      <c r="T73" s="2"/>
      <c r="U73" s="2"/>
      <c r="V73" s="9"/>
      <c r="W73" s="9"/>
      <c r="X73" s="9"/>
      <c r="Y73" s="9"/>
      <c r="Z73" s="9"/>
    </row>
    <row r="74" spans="1:26" ht="16.5" customHeight="1">
      <c r="A74" s="665"/>
      <c r="B74" s="665"/>
      <c r="C74" s="665"/>
      <c r="D74" s="735"/>
      <c r="E74" s="746" t="s">
        <v>14686</v>
      </c>
      <c r="F74" s="80" t="s">
        <v>18454</v>
      </c>
      <c r="G74" s="80" t="s">
        <v>18463</v>
      </c>
      <c r="H74" s="81" t="s">
        <v>20126</v>
      </c>
      <c r="I74" s="271"/>
      <c r="J74" s="271"/>
      <c r="K74" s="2"/>
      <c r="L74" s="2"/>
      <c r="M74" s="2"/>
      <c r="N74" s="2"/>
      <c r="O74" s="2"/>
      <c r="P74" s="26"/>
      <c r="Q74" s="4"/>
      <c r="R74" s="2"/>
      <c r="S74" s="747"/>
      <c r="T74" s="2"/>
      <c r="U74" s="2"/>
      <c r="V74" s="9"/>
      <c r="W74" s="9"/>
      <c r="X74" s="9"/>
      <c r="Y74" s="9"/>
      <c r="Z74" s="9"/>
    </row>
    <row r="75" spans="1:26" ht="16.5" customHeight="1">
      <c r="A75" s="665"/>
      <c r="B75" s="665"/>
      <c r="C75" s="665"/>
      <c r="D75" s="665"/>
      <c r="E75" s="665"/>
      <c r="F75" s="80" t="s">
        <v>18454</v>
      </c>
      <c r="G75" s="80" t="s">
        <v>18463</v>
      </c>
      <c r="H75" s="81" t="s">
        <v>20131</v>
      </c>
      <c r="I75" s="271"/>
      <c r="J75" s="271"/>
      <c r="K75" s="2"/>
      <c r="L75" s="2"/>
      <c r="M75" s="2"/>
      <c r="N75" s="2"/>
      <c r="O75" s="2"/>
      <c r="P75" s="26"/>
      <c r="Q75" s="4"/>
      <c r="R75" s="2"/>
      <c r="S75" s="665"/>
      <c r="T75" s="2"/>
      <c r="U75" s="2"/>
      <c r="V75" s="9"/>
      <c r="W75" s="9"/>
      <c r="X75" s="9"/>
      <c r="Y75" s="9"/>
      <c r="Z75" s="9"/>
    </row>
    <row r="76" spans="1:26" ht="16.5" customHeight="1">
      <c r="A76" s="665"/>
      <c r="B76" s="665"/>
      <c r="C76" s="665"/>
      <c r="D76" s="665"/>
      <c r="E76" s="665"/>
      <c r="F76" s="80" t="s">
        <v>18454</v>
      </c>
      <c r="G76" s="80" t="s">
        <v>18463</v>
      </c>
      <c r="H76" s="81" t="s">
        <v>20134</v>
      </c>
      <c r="I76" s="271"/>
      <c r="J76" s="271" t="s">
        <v>20155</v>
      </c>
      <c r="K76" s="2"/>
      <c r="L76" s="2"/>
      <c r="M76" s="2"/>
      <c r="N76" s="2"/>
      <c r="O76" s="2"/>
      <c r="P76" s="26"/>
      <c r="Q76" s="4"/>
      <c r="R76" s="2"/>
      <c r="S76" s="665"/>
      <c r="T76" s="2"/>
      <c r="U76" s="2"/>
      <c r="V76" s="9"/>
      <c r="W76" s="9"/>
      <c r="X76" s="9"/>
      <c r="Y76" s="9"/>
      <c r="Z76" s="9"/>
    </row>
    <row r="77" spans="1:26" ht="16.5" customHeight="1">
      <c r="A77" s="665"/>
      <c r="B77" s="665"/>
      <c r="C77" s="666"/>
      <c r="D77" s="666"/>
      <c r="E77" s="666"/>
      <c r="F77" s="80" t="s">
        <v>18454</v>
      </c>
      <c r="G77" s="80" t="s">
        <v>18463</v>
      </c>
      <c r="H77" s="271"/>
      <c r="I77" s="271"/>
      <c r="J77" s="271" t="s">
        <v>20156</v>
      </c>
      <c r="K77" s="2"/>
      <c r="L77" s="2"/>
      <c r="M77" s="2"/>
      <c r="N77" s="2"/>
      <c r="O77" s="2"/>
      <c r="P77" s="26"/>
      <c r="Q77" s="4"/>
      <c r="R77" s="2"/>
      <c r="S77" s="666"/>
      <c r="T77" s="2"/>
      <c r="U77" s="2"/>
      <c r="V77" s="9"/>
      <c r="W77" s="9"/>
      <c r="X77" s="9"/>
      <c r="Y77" s="9"/>
      <c r="Z77" s="9"/>
    </row>
    <row r="78" spans="1:26" ht="16.5" customHeight="1">
      <c r="A78" s="665"/>
      <c r="B78" s="665"/>
      <c r="C78" s="746" t="s">
        <v>14776</v>
      </c>
      <c r="D78" s="735"/>
      <c r="E78" s="746" t="s">
        <v>14777</v>
      </c>
      <c r="F78" s="80" t="s">
        <v>18454</v>
      </c>
      <c r="G78" s="80" t="s">
        <v>18463</v>
      </c>
      <c r="H78" s="81" t="s">
        <v>20126</v>
      </c>
      <c r="I78" s="456"/>
      <c r="J78" s="271"/>
      <c r="K78" s="2"/>
      <c r="L78" s="2"/>
      <c r="M78" s="2"/>
      <c r="N78" s="2"/>
      <c r="O78" s="2"/>
      <c r="P78" s="26"/>
      <c r="Q78" s="4"/>
      <c r="R78" s="2"/>
      <c r="S78" s="747"/>
      <c r="T78" s="2"/>
      <c r="U78" s="2"/>
      <c r="V78" s="9"/>
      <c r="W78" s="9"/>
      <c r="X78" s="9"/>
      <c r="Y78" s="9"/>
      <c r="Z78" s="9"/>
    </row>
    <row r="79" spans="1:26" ht="16.5" customHeight="1">
      <c r="A79" s="665"/>
      <c r="B79" s="665"/>
      <c r="C79" s="665"/>
      <c r="D79" s="666"/>
      <c r="E79" s="666"/>
      <c r="F79" s="80" t="s">
        <v>18454</v>
      </c>
      <c r="G79" s="80" t="s">
        <v>18463</v>
      </c>
      <c r="H79" s="81" t="s">
        <v>20157</v>
      </c>
      <c r="I79" s="456"/>
      <c r="J79" s="271" t="s">
        <v>20158</v>
      </c>
      <c r="K79" s="2"/>
      <c r="L79" s="2"/>
      <c r="M79" s="2"/>
      <c r="N79" s="2"/>
      <c r="O79" s="2"/>
      <c r="P79" s="26"/>
      <c r="Q79" s="4"/>
      <c r="R79" s="2"/>
      <c r="S79" s="666"/>
      <c r="T79" s="2"/>
      <c r="U79" s="2"/>
      <c r="V79" s="9"/>
      <c r="W79" s="9"/>
      <c r="X79" s="9"/>
      <c r="Y79" s="9"/>
      <c r="Z79" s="9"/>
    </row>
    <row r="80" spans="1:26" ht="16.5" customHeight="1">
      <c r="A80" s="665"/>
      <c r="B80" s="665"/>
      <c r="C80" s="665"/>
      <c r="D80" s="735"/>
      <c r="E80" s="746" t="s">
        <v>14799</v>
      </c>
      <c r="F80" s="80" t="s">
        <v>18454</v>
      </c>
      <c r="G80" s="80" t="s">
        <v>18463</v>
      </c>
      <c r="H80" s="81" t="s">
        <v>20126</v>
      </c>
      <c r="I80" s="456"/>
      <c r="J80" s="271"/>
      <c r="K80" s="2"/>
      <c r="L80" s="2"/>
      <c r="M80" s="2"/>
      <c r="N80" s="2"/>
      <c r="O80" s="2"/>
      <c r="P80" s="26"/>
      <c r="Q80" s="4"/>
      <c r="R80" s="2"/>
      <c r="S80" s="747"/>
      <c r="T80" s="2"/>
      <c r="U80" s="2"/>
      <c r="V80" s="9"/>
      <c r="W80" s="9"/>
      <c r="X80" s="9"/>
      <c r="Y80" s="9"/>
      <c r="Z80" s="9"/>
    </row>
    <row r="81" spans="1:26" ht="16.5" customHeight="1">
      <c r="A81" s="665"/>
      <c r="B81" s="665"/>
      <c r="C81" s="665"/>
      <c r="D81" s="665"/>
      <c r="E81" s="665"/>
      <c r="F81" s="80" t="s">
        <v>18454</v>
      </c>
      <c r="G81" s="80" t="s">
        <v>18463</v>
      </c>
      <c r="H81" s="81" t="s">
        <v>20129</v>
      </c>
      <c r="I81" s="456"/>
      <c r="J81" s="271"/>
      <c r="K81" s="2"/>
      <c r="L81" s="2"/>
      <c r="M81" s="2"/>
      <c r="N81" s="2"/>
      <c r="O81" s="2"/>
      <c r="P81" s="26"/>
      <c r="Q81" s="4"/>
      <c r="R81" s="2"/>
      <c r="S81" s="665"/>
      <c r="T81" s="2"/>
      <c r="U81" s="2"/>
      <c r="V81" s="9"/>
      <c r="W81" s="9"/>
      <c r="X81" s="9"/>
      <c r="Y81" s="9"/>
      <c r="Z81" s="9"/>
    </row>
    <row r="82" spans="1:26" ht="16.5" customHeight="1">
      <c r="A82" s="665"/>
      <c r="B82" s="665"/>
      <c r="C82" s="665"/>
      <c r="D82" s="666"/>
      <c r="E82" s="666"/>
      <c r="F82" s="80" t="s">
        <v>18454</v>
      </c>
      <c r="G82" s="80" t="s">
        <v>18463</v>
      </c>
      <c r="H82" s="81" t="s">
        <v>20157</v>
      </c>
      <c r="I82" s="456"/>
      <c r="J82" s="271" t="s">
        <v>20159</v>
      </c>
      <c r="K82" s="2"/>
      <c r="L82" s="2"/>
      <c r="M82" s="2"/>
      <c r="N82" s="2"/>
      <c r="O82" s="2"/>
      <c r="P82" s="26"/>
      <c r="Q82" s="4"/>
      <c r="R82" s="2"/>
      <c r="S82" s="666"/>
      <c r="T82" s="2"/>
      <c r="U82" s="2"/>
      <c r="V82" s="9"/>
      <c r="W82" s="9"/>
      <c r="X82" s="9"/>
      <c r="Y82" s="9"/>
      <c r="Z82" s="9"/>
    </row>
    <row r="83" spans="1:26" ht="16.5" customHeight="1">
      <c r="A83" s="665"/>
      <c r="B83" s="665"/>
      <c r="C83" s="665"/>
      <c r="D83" s="735"/>
      <c r="E83" s="746" t="s">
        <v>14811</v>
      </c>
      <c r="F83" s="80" t="s">
        <v>18454</v>
      </c>
      <c r="G83" s="80" t="s">
        <v>18463</v>
      </c>
      <c r="H83" s="81" t="s">
        <v>20126</v>
      </c>
      <c r="I83" s="456"/>
      <c r="J83" s="271"/>
      <c r="K83" s="2"/>
      <c r="L83" s="2"/>
      <c r="M83" s="2"/>
      <c r="N83" s="2"/>
      <c r="O83" s="2"/>
      <c r="P83" s="26"/>
      <c r="Q83" s="4"/>
      <c r="R83" s="2"/>
      <c r="S83" s="747"/>
      <c r="T83" s="2"/>
      <c r="U83" s="2"/>
      <c r="V83" s="9"/>
      <c r="W83" s="9"/>
      <c r="X83" s="9"/>
      <c r="Y83" s="9"/>
      <c r="Z83" s="9"/>
    </row>
    <row r="84" spans="1:26" ht="16.5" customHeight="1">
      <c r="A84" s="665"/>
      <c r="B84" s="665"/>
      <c r="C84" s="665"/>
      <c r="D84" s="665"/>
      <c r="E84" s="665"/>
      <c r="F84" s="80" t="s">
        <v>18454</v>
      </c>
      <c r="G84" s="80" t="s">
        <v>18463</v>
      </c>
      <c r="H84" s="81" t="s">
        <v>20131</v>
      </c>
      <c r="I84" s="456"/>
      <c r="J84" s="271"/>
      <c r="K84" s="2"/>
      <c r="L84" s="2"/>
      <c r="M84" s="2"/>
      <c r="N84" s="2"/>
      <c r="O84" s="2"/>
      <c r="P84" s="26"/>
      <c r="Q84" s="4"/>
      <c r="R84" s="2"/>
      <c r="S84" s="665"/>
      <c r="T84" s="2"/>
      <c r="U84" s="2"/>
      <c r="V84" s="9"/>
      <c r="W84" s="9"/>
      <c r="X84" s="9"/>
      <c r="Y84" s="9"/>
      <c r="Z84" s="9"/>
    </row>
    <row r="85" spans="1:26" ht="16.5" customHeight="1">
      <c r="A85" s="665"/>
      <c r="B85" s="665"/>
      <c r="C85" s="666"/>
      <c r="D85" s="666"/>
      <c r="E85" s="666"/>
      <c r="F85" s="80" t="s">
        <v>18454</v>
      </c>
      <c r="G85" s="80" t="s">
        <v>18463</v>
      </c>
      <c r="H85" s="81" t="s">
        <v>20157</v>
      </c>
      <c r="I85" s="456"/>
      <c r="J85" s="271" t="s">
        <v>20158</v>
      </c>
      <c r="K85" s="2"/>
      <c r="L85" s="2"/>
      <c r="M85" s="2"/>
      <c r="N85" s="2"/>
      <c r="O85" s="2"/>
      <c r="P85" s="26"/>
      <c r="Q85" s="4"/>
      <c r="R85" s="2"/>
      <c r="S85" s="666"/>
      <c r="T85" s="2"/>
      <c r="U85" s="2"/>
      <c r="V85" s="9"/>
      <c r="W85" s="9"/>
      <c r="X85" s="9"/>
      <c r="Y85" s="9"/>
      <c r="Z85" s="9"/>
    </row>
    <row r="86" spans="1:26" ht="16.5" customHeight="1">
      <c r="A86" s="665"/>
      <c r="B86" s="665"/>
      <c r="C86" s="746" t="s">
        <v>20160</v>
      </c>
      <c r="D86" s="735"/>
      <c r="E86" s="746" t="s">
        <v>20161</v>
      </c>
      <c r="F86" s="80" t="s">
        <v>18454</v>
      </c>
      <c r="G86" s="80" t="s">
        <v>18463</v>
      </c>
      <c r="H86" s="81" t="s">
        <v>20126</v>
      </c>
      <c r="I86" s="456"/>
      <c r="J86" s="271"/>
      <c r="K86" s="2"/>
      <c r="L86" s="2"/>
      <c r="M86" s="2"/>
      <c r="N86" s="2"/>
      <c r="O86" s="2"/>
      <c r="P86" s="26"/>
      <c r="Q86" s="4"/>
      <c r="R86" s="2"/>
      <c r="S86" s="747"/>
      <c r="T86" s="2"/>
      <c r="U86" s="2"/>
      <c r="V86" s="9"/>
      <c r="W86" s="9"/>
      <c r="X86" s="9"/>
      <c r="Y86" s="9"/>
      <c r="Z86" s="9"/>
    </row>
    <row r="87" spans="1:26" ht="16.5" customHeight="1">
      <c r="A87" s="665"/>
      <c r="B87" s="665"/>
      <c r="C87" s="665"/>
      <c r="D87" s="666"/>
      <c r="E87" s="666"/>
      <c r="F87" s="80" t="s">
        <v>18454</v>
      </c>
      <c r="G87" s="80" t="s">
        <v>18463</v>
      </c>
      <c r="H87" s="81" t="s">
        <v>20162</v>
      </c>
      <c r="I87" s="456"/>
      <c r="J87" s="271" t="s">
        <v>20163</v>
      </c>
      <c r="K87" s="2"/>
      <c r="L87" s="2"/>
      <c r="M87" s="2"/>
      <c r="N87" s="2"/>
      <c r="O87" s="2"/>
      <c r="P87" s="26"/>
      <c r="Q87" s="4"/>
      <c r="R87" s="2"/>
      <c r="S87" s="666"/>
      <c r="T87" s="2"/>
      <c r="U87" s="2"/>
      <c r="V87" s="9"/>
      <c r="W87" s="9"/>
      <c r="X87" s="9"/>
      <c r="Y87" s="9"/>
      <c r="Z87" s="9"/>
    </row>
    <row r="88" spans="1:26" ht="16.5" customHeight="1">
      <c r="A88" s="665"/>
      <c r="B88" s="665"/>
      <c r="C88" s="665"/>
      <c r="D88" s="735"/>
      <c r="E88" s="746" t="s">
        <v>20164</v>
      </c>
      <c r="F88" s="80" t="s">
        <v>18454</v>
      </c>
      <c r="G88" s="80" t="s">
        <v>18463</v>
      </c>
      <c r="H88" s="81" t="s">
        <v>20126</v>
      </c>
      <c r="I88" s="456"/>
      <c r="J88" s="271"/>
      <c r="K88" s="2"/>
      <c r="L88" s="2"/>
      <c r="M88" s="2"/>
      <c r="N88" s="2"/>
      <c r="O88" s="2"/>
      <c r="P88" s="26"/>
      <c r="Q88" s="4"/>
      <c r="R88" s="2"/>
      <c r="S88" s="747"/>
      <c r="T88" s="2"/>
      <c r="U88" s="2"/>
      <c r="V88" s="9"/>
      <c r="W88" s="9"/>
      <c r="X88" s="9"/>
      <c r="Y88" s="9"/>
      <c r="Z88" s="9"/>
    </row>
    <row r="89" spans="1:26" ht="16.5" customHeight="1">
      <c r="A89" s="665"/>
      <c r="B89" s="665"/>
      <c r="C89" s="665"/>
      <c r="D89" s="665"/>
      <c r="E89" s="665"/>
      <c r="F89" s="80" t="s">
        <v>18454</v>
      </c>
      <c r="G89" s="80" t="s">
        <v>18463</v>
      </c>
      <c r="H89" s="81" t="s">
        <v>20129</v>
      </c>
      <c r="I89" s="456"/>
      <c r="J89" s="271"/>
      <c r="K89" s="2"/>
      <c r="L89" s="2"/>
      <c r="M89" s="2"/>
      <c r="N89" s="2"/>
      <c r="O89" s="2"/>
      <c r="P89" s="26"/>
      <c r="Q89" s="4"/>
      <c r="R89" s="2"/>
      <c r="S89" s="665"/>
      <c r="T89" s="2"/>
      <c r="U89" s="2"/>
      <c r="V89" s="9"/>
      <c r="W89" s="9"/>
      <c r="X89" s="9"/>
      <c r="Y89" s="9"/>
      <c r="Z89" s="9"/>
    </row>
    <row r="90" spans="1:26" ht="16.5" customHeight="1">
      <c r="A90" s="665"/>
      <c r="B90" s="665"/>
      <c r="C90" s="665"/>
      <c r="D90" s="666"/>
      <c r="E90" s="666"/>
      <c r="F90" s="80" t="s">
        <v>18454</v>
      </c>
      <c r="G90" s="80" t="s">
        <v>18463</v>
      </c>
      <c r="H90" s="81" t="s">
        <v>20162</v>
      </c>
      <c r="I90" s="456"/>
      <c r="J90" s="271" t="s">
        <v>20159</v>
      </c>
      <c r="K90" s="2"/>
      <c r="L90" s="2"/>
      <c r="M90" s="2"/>
      <c r="N90" s="2"/>
      <c r="O90" s="2"/>
      <c r="P90" s="26"/>
      <c r="Q90" s="4"/>
      <c r="R90" s="2"/>
      <c r="S90" s="666"/>
      <c r="T90" s="2"/>
      <c r="U90" s="2"/>
      <c r="V90" s="9"/>
      <c r="W90" s="9"/>
      <c r="X90" s="9"/>
      <c r="Y90" s="9"/>
      <c r="Z90" s="9"/>
    </row>
    <row r="91" spans="1:26" ht="16.5" customHeight="1">
      <c r="A91" s="665"/>
      <c r="B91" s="665"/>
      <c r="C91" s="665"/>
      <c r="D91" s="735"/>
      <c r="E91" s="746" t="s">
        <v>20165</v>
      </c>
      <c r="F91" s="80" t="s">
        <v>18454</v>
      </c>
      <c r="G91" s="80" t="s">
        <v>18463</v>
      </c>
      <c r="H91" s="81" t="s">
        <v>20126</v>
      </c>
      <c r="I91" s="456"/>
      <c r="J91" s="271"/>
      <c r="K91" s="2"/>
      <c r="L91" s="2"/>
      <c r="M91" s="2"/>
      <c r="N91" s="2"/>
      <c r="O91" s="2"/>
      <c r="P91" s="26"/>
      <c r="Q91" s="4"/>
      <c r="R91" s="2"/>
      <c r="S91" s="747"/>
      <c r="T91" s="2"/>
      <c r="U91" s="2"/>
      <c r="V91" s="9"/>
      <c r="W91" s="9"/>
      <c r="X91" s="9"/>
      <c r="Y91" s="9"/>
      <c r="Z91" s="9"/>
    </row>
    <row r="92" spans="1:26" ht="16.5" customHeight="1">
      <c r="A92" s="665"/>
      <c r="B92" s="665"/>
      <c r="C92" s="665"/>
      <c r="D92" s="665"/>
      <c r="E92" s="665"/>
      <c r="F92" s="80" t="s">
        <v>18454</v>
      </c>
      <c r="G92" s="80" t="s">
        <v>18463</v>
      </c>
      <c r="H92" s="81" t="s">
        <v>20131</v>
      </c>
      <c r="I92" s="456"/>
      <c r="J92" s="271"/>
      <c r="K92" s="2"/>
      <c r="L92" s="2"/>
      <c r="M92" s="2"/>
      <c r="N92" s="2"/>
      <c r="O92" s="2"/>
      <c r="P92" s="26"/>
      <c r="Q92" s="4"/>
      <c r="R92" s="2"/>
      <c r="S92" s="665"/>
      <c r="T92" s="2"/>
      <c r="U92" s="2"/>
      <c r="V92" s="9"/>
      <c r="W92" s="9"/>
      <c r="X92" s="9"/>
      <c r="Y92" s="9"/>
      <c r="Z92" s="9"/>
    </row>
    <row r="93" spans="1:26" ht="16.5" customHeight="1">
      <c r="A93" s="665"/>
      <c r="B93" s="665"/>
      <c r="C93" s="666"/>
      <c r="D93" s="666"/>
      <c r="E93" s="666"/>
      <c r="F93" s="80" t="s">
        <v>18454</v>
      </c>
      <c r="G93" s="80" t="s">
        <v>18463</v>
      </c>
      <c r="H93" s="81" t="s">
        <v>20162</v>
      </c>
      <c r="I93" s="456"/>
      <c r="J93" s="271" t="s">
        <v>20163</v>
      </c>
      <c r="K93" s="2"/>
      <c r="L93" s="2"/>
      <c r="M93" s="2"/>
      <c r="N93" s="2"/>
      <c r="O93" s="2"/>
      <c r="P93" s="26"/>
      <c r="Q93" s="4"/>
      <c r="R93" s="2"/>
      <c r="S93" s="666"/>
      <c r="T93" s="2"/>
      <c r="U93" s="2"/>
      <c r="V93" s="9"/>
      <c r="W93" s="9"/>
      <c r="X93" s="9"/>
      <c r="Y93" s="9"/>
      <c r="Z93" s="9"/>
    </row>
    <row r="94" spans="1:26" ht="16.5" customHeight="1">
      <c r="A94" s="665"/>
      <c r="B94" s="665"/>
      <c r="C94" s="746" t="s">
        <v>20166</v>
      </c>
      <c r="D94" s="735"/>
      <c r="E94" s="746" t="s">
        <v>20167</v>
      </c>
      <c r="F94" s="80" t="s">
        <v>18454</v>
      </c>
      <c r="G94" s="80" t="s">
        <v>18463</v>
      </c>
      <c r="H94" s="81" t="s">
        <v>20126</v>
      </c>
      <c r="I94" s="271"/>
      <c r="J94" s="271"/>
      <c r="K94" s="2"/>
      <c r="L94" s="2"/>
      <c r="M94" s="2"/>
      <c r="N94" s="2"/>
      <c r="O94" s="2"/>
      <c r="P94" s="26"/>
      <c r="Q94" s="4"/>
      <c r="R94" s="2"/>
      <c r="S94" s="747"/>
      <c r="T94" s="2"/>
      <c r="U94" s="2"/>
      <c r="V94" s="9"/>
      <c r="W94" s="9"/>
      <c r="X94" s="9"/>
      <c r="Y94" s="9"/>
      <c r="Z94" s="9"/>
    </row>
    <row r="95" spans="1:26" ht="16.5" customHeight="1">
      <c r="A95" s="665"/>
      <c r="B95" s="665"/>
      <c r="C95" s="665"/>
      <c r="D95" s="666"/>
      <c r="E95" s="666"/>
      <c r="F95" s="80" t="s">
        <v>18454</v>
      </c>
      <c r="G95" s="80" t="s">
        <v>18463</v>
      </c>
      <c r="H95" s="81" t="s">
        <v>20168</v>
      </c>
      <c r="I95" s="271"/>
      <c r="J95" s="271" t="s">
        <v>20169</v>
      </c>
      <c r="K95" s="2"/>
      <c r="L95" s="2"/>
      <c r="M95" s="2"/>
      <c r="N95" s="2"/>
      <c r="O95" s="2"/>
      <c r="P95" s="26"/>
      <c r="Q95" s="4"/>
      <c r="R95" s="2"/>
      <c r="S95" s="666"/>
      <c r="T95" s="2"/>
      <c r="U95" s="2"/>
      <c r="V95" s="9"/>
      <c r="W95" s="9"/>
      <c r="X95" s="9"/>
      <c r="Y95" s="9"/>
      <c r="Z95" s="9"/>
    </row>
    <row r="96" spans="1:26" ht="16.5" customHeight="1">
      <c r="A96" s="665"/>
      <c r="B96" s="665"/>
      <c r="C96" s="665"/>
      <c r="D96" s="735"/>
      <c r="E96" s="746" t="s">
        <v>20170</v>
      </c>
      <c r="F96" s="80" t="s">
        <v>18454</v>
      </c>
      <c r="G96" s="80" t="s">
        <v>18463</v>
      </c>
      <c r="H96" s="81" t="s">
        <v>20126</v>
      </c>
      <c r="I96" s="271"/>
      <c r="J96" s="271"/>
      <c r="K96" s="2"/>
      <c r="L96" s="2"/>
      <c r="M96" s="2"/>
      <c r="N96" s="2"/>
      <c r="O96" s="2"/>
      <c r="P96" s="26"/>
      <c r="Q96" s="4"/>
      <c r="R96" s="2"/>
      <c r="S96" s="747"/>
      <c r="T96" s="2"/>
      <c r="U96" s="2"/>
      <c r="V96" s="9"/>
      <c r="W96" s="9"/>
      <c r="X96" s="9"/>
      <c r="Y96" s="9"/>
      <c r="Z96" s="9"/>
    </row>
    <row r="97" spans="1:26" ht="16.5" customHeight="1">
      <c r="A97" s="665"/>
      <c r="B97" s="665"/>
      <c r="C97" s="665"/>
      <c r="D97" s="665"/>
      <c r="E97" s="665"/>
      <c r="F97" s="80" t="s">
        <v>18454</v>
      </c>
      <c r="G97" s="80" t="s">
        <v>18463</v>
      </c>
      <c r="H97" s="81" t="s">
        <v>20129</v>
      </c>
      <c r="I97" s="271"/>
      <c r="J97" s="271"/>
      <c r="K97" s="2"/>
      <c r="L97" s="2"/>
      <c r="M97" s="2"/>
      <c r="N97" s="2"/>
      <c r="O97" s="2"/>
      <c r="P97" s="26"/>
      <c r="Q97" s="4"/>
      <c r="R97" s="2"/>
      <c r="S97" s="665"/>
      <c r="T97" s="2"/>
      <c r="U97" s="2"/>
      <c r="V97" s="9"/>
      <c r="W97" s="9"/>
      <c r="X97" s="9"/>
      <c r="Y97" s="9"/>
      <c r="Z97" s="9"/>
    </row>
    <row r="98" spans="1:26" ht="16.5" customHeight="1">
      <c r="A98" s="665"/>
      <c r="B98" s="665"/>
      <c r="C98" s="665"/>
      <c r="D98" s="666"/>
      <c r="E98" s="666"/>
      <c r="F98" s="80" t="s">
        <v>18454</v>
      </c>
      <c r="G98" s="80" t="s">
        <v>18463</v>
      </c>
      <c r="H98" s="81" t="s">
        <v>20168</v>
      </c>
      <c r="I98" s="271"/>
      <c r="J98" s="271" t="s">
        <v>20130</v>
      </c>
      <c r="K98" s="2"/>
      <c r="L98" s="2"/>
      <c r="M98" s="2"/>
      <c r="N98" s="2"/>
      <c r="O98" s="2"/>
      <c r="P98" s="26"/>
      <c r="Q98" s="4"/>
      <c r="R98" s="2"/>
      <c r="S98" s="666"/>
      <c r="T98" s="2"/>
      <c r="U98" s="2"/>
      <c r="V98" s="9"/>
      <c r="W98" s="9"/>
      <c r="X98" s="9"/>
      <c r="Y98" s="9"/>
      <c r="Z98" s="9"/>
    </row>
    <row r="99" spans="1:26" ht="16.5" customHeight="1">
      <c r="A99" s="665"/>
      <c r="B99" s="665"/>
      <c r="C99" s="665"/>
      <c r="D99" s="735"/>
      <c r="E99" s="746" t="s">
        <v>20171</v>
      </c>
      <c r="F99" s="80" t="s">
        <v>18454</v>
      </c>
      <c r="G99" s="80" t="s">
        <v>18463</v>
      </c>
      <c r="H99" s="81" t="s">
        <v>20126</v>
      </c>
      <c r="I99" s="271"/>
      <c r="J99" s="271"/>
      <c r="K99" s="2"/>
      <c r="L99" s="2"/>
      <c r="M99" s="2"/>
      <c r="N99" s="2"/>
      <c r="O99" s="2"/>
      <c r="P99" s="26"/>
      <c r="Q99" s="4"/>
      <c r="R99" s="2"/>
      <c r="S99" s="747"/>
      <c r="T99" s="2"/>
      <c r="U99" s="2"/>
      <c r="V99" s="9"/>
      <c r="W99" s="9"/>
      <c r="X99" s="9"/>
      <c r="Y99" s="9"/>
      <c r="Z99" s="9"/>
    </row>
    <row r="100" spans="1:26" ht="16.5" customHeight="1">
      <c r="A100" s="665"/>
      <c r="B100" s="665"/>
      <c r="C100" s="665"/>
      <c r="D100" s="665"/>
      <c r="E100" s="665"/>
      <c r="F100" s="80" t="s">
        <v>18454</v>
      </c>
      <c r="G100" s="80" t="s">
        <v>18463</v>
      </c>
      <c r="H100" s="81" t="s">
        <v>20131</v>
      </c>
      <c r="I100" s="271"/>
      <c r="J100" s="271"/>
      <c r="K100" s="2"/>
      <c r="L100" s="2"/>
      <c r="M100" s="2"/>
      <c r="N100" s="2"/>
      <c r="O100" s="2"/>
      <c r="P100" s="26"/>
      <c r="Q100" s="4"/>
      <c r="R100" s="2"/>
      <c r="S100" s="665"/>
      <c r="T100" s="2"/>
      <c r="U100" s="2"/>
      <c r="V100" s="9"/>
      <c r="W100" s="9"/>
      <c r="X100" s="9"/>
      <c r="Y100" s="9"/>
      <c r="Z100" s="9"/>
    </row>
    <row r="101" spans="1:26" ht="16.5" customHeight="1">
      <c r="A101" s="665"/>
      <c r="B101" s="665"/>
      <c r="C101" s="665"/>
      <c r="D101" s="665"/>
      <c r="E101" s="665"/>
      <c r="F101" s="80" t="s">
        <v>18454</v>
      </c>
      <c r="G101" s="80" t="s">
        <v>18463</v>
      </c>
      <c r="H101" s="81" t="s">
        <v>20168</v>
      </c>
      <c r="I101" s="271"/>
      <c r="J101" s="271" t="s">
        <v>20169</v>
      </c>
      <c r="K101" s="2"/>
      <c r="L101" s="2"/>
      <c r="M101" s="2"/>
      <c r="N101" s="2"/>
      <c r="O101" s="2"/>
      <c r="P101" s="26"/>
      <c r="Q101" s="4"/>
      <c r="R101" s="2"/>
      <c r="S101" s="665"/>
      <c r="T101" s="2"/>
      <c r="U101" s="2"/>
      <c r="V101" s="9"/>
      <c r="W101" s="9"/>
      <c r="X101" s="9"/>
      <c r="Y101" s="9"/>
      <c r="Z101" s="9"/>
    </row>
    <row r="102" spans="1:26" ht="16.5" customHeight="1">
      <c r="A102" s="665"/>
      <c r="B102" s="665"/>
      <c r="C102" s="666"/>
      <c r="D102" s="666"/>
      <c r="E102" s="666"/>
      <c r="F102" s="80" t="s">
        <v>18454</v>
      </c>
      <c r="G102" s="80" t="s">
        <v>18463</v>
      </c>
      <c r="H102" s="271"/>
      <c r="I102" s="271"/>
      <c r="J102" s="271" t="s">
        <v>20172</v>
      </c>
      <c r="K102" s="2"/>
      <c r="L102" s="2"/>
      <c r="M102" s="2"/>
      <c r="N102" s="2"/>
      <c r="O102" s="2"/>
      <c r="P102" s="26"/>
      <c r="Q102" s="4"/>
      <c r="R102" s="2"/>
      <c r="S102" s="666"/>
      <c r="T102" s="2"/>
      <c r="U102" s="2"/>
      <c r="V102" s="9"/>
      <c r="W102" s="9"/>
      <c r="X102" s="9"/>
      <c r="Y102" s="9"/>
      <c r="Z102" s="9"/>
    </row>
    <row r="103" spans="1:26" ht="16.5" customHeight="1">
      <c r="A103" s="665"/>
      <c r="B103" s="665"/>
      <c r="C103" s="746" t="s">
        <v>20173</v>
      </c>
      <c r="D103" s="735"/>
      <c r="E103" s="746" t="s">
        <v>20174</v>
      </c>
      <c r="F103" s="80" t="s">
        <v>18454</v>
      </c>
      <c r="G103" s="80" t="s">
        <v>18463</v>
      </c>
      <c r="H103" s="81" t="s">
        <v>20126</v>
      </c>
      <c r="I103" s="271"/>
      <c r="J103" s="271"/>
      <c r="K103" s="2"/>
      <c r="L103" s="2"/>
      <c r="M103" s="2"/>
      <c r="N103" s="2"/>
      <c r="O103" s="2"/>
      <c r="P103" s="26"/>
      <c r="Q103" s="4"/>
      <c r="R103" s="2"/>
      <c r="S103" s="747"/>
      <c r="T103" s="2"/>
      <c r="U103" s="2"/>
      <c r="V103" s="9"/>
      <c r="W103" s="9"/>
      <c r="X103" s="9"/>
      <c r="Y103" s="9"/>
      <c r="Z103" s="9"/>
    </row>
    <row r="104" spans="1:26" ht="16.5" customHeight="1">
      <c r="A104" s="665"/>
      <c r="B104" s="665"/>
      <c r="C104" s="665"/>
      <c r="D104" s="666"/>
      <c r="E104" s="666"/>
      <c r="F104" s="80" t="s">
        <v>18454</v>
      </c>
      <c r="G104" s="80" t="s">
        <v>18463</v>
      </c>
      <c r="H104" s="81" t="s">
        <v>20175</v>
      </c>
      <c r="I104" s="271"/>
      <c r="J104" s="271" t="s">
        <v>20176</v>
      </c>
      <c r="K104" s="2"/>
      <c r="L104" s="2"/>
      <c r="M104" s="2"/>
      <c r="N104" s="2"/>
      <c r="O104" s="2"/>
      <c r="P104" s="26"/>
      <c r="Q104" s="4"/>
      <c r="R104" s="2"/>
      <c r="S104" s="666"/>
      <c r="T104" s="2"/>
      <c r="U104" s="2"/>
      <c r="V104" s="9"/>
      <c r="W104" s="9"/>
      <c r="X104" s="9"/>
      <c r="Y104" s="9"/>
      <c r="Z104" s="9"/>
    </row>
    <row r="105" spans="1:26" ht="16.5" customHeight="1">
      <c r="A105" s="665"/>
      <c r="B105" s="665"/>
      <c r="C105" s="665"/>
      <c r="D105" s="735"/>
      <c r="E105" s="746" t="s">
        <v>20177</v>
      </c>
      <c r="F105" s="80" t="s">
        <v>18454</v>
      </c>
      <c r="G105" s="80" t="s">
        <v>18463</v>
      </c>
      <c r="H105" s="81" t="s">
        <v>20126</v>
      </c>
      <c r="I105" s="271"/>
      <c r="J105" s="271"/>
      <c r="K105" s="2"/>
      <c r="L105" s="2"/>
      <c r="M105" s="2"/>
      <c r="N105" s="2"/>
      <c r="O105" s="2"/>
      <c r="P105" s="26"/>
      <c r="Q105" s="4"/>
      <c r="R105" s="2"/>
      <c r="S105" s="747"/>
      <c r="T105" s="2"/>
      <c r="U105" s="2"/>
      <c r="V105" s="9"/>
      <c r="W105" s="9"/>
      <c r="X105" s="9"/>
      <c r="Y105" s="9"/>
      <c r="Z105" s="9"/>
    </row>
    <row r="106" spans="1:26" ht="16.5" customHeight="1">
      <c r="A106" s="665"/>
      <c r="B106" s="665"/>
      <c r="C106" s="665"/>
      <c r="D106" s="665"/>
      <c r="E106" s="665"/>
      <c r="F106" s="80" t="s">
        <v>18454</v>
      </c>
      <c r="G106" s="80" t="s">
        <v>18463</v>
      </c>
      <c r="H106" s="81" t="s">
        <v>20129</v>
      </c>
      <c r="I106" s="271"/>
      <c r="J106" s="271"/>
      <c r="K106" s="2"/>
      <c r="L106" s="2"/>
      <c r="M106" s="2"/>
      <c r="N106" s="2"/>
      <c r="O106" s="2"/>
      <c r="P106" s="26"/>
      <c r="Q106" s="4"/>
      <c r="R106" s="2"/>
      <c r="S106" s="665"/>
      <c r="T106" s="2"/>
      <c r="U106" s="2"/>
      <c r="V106" s="9"/>
      <c r="W106" s="9"/>
      <c r="X106" s="9"/>
      <c r="Y106" s="9"/>
      <c r="Z106" s="9"/>
    </row>
    <row r="107" spans="1:26" ht="16.5" customHeight="1">
      <c r="A107" s="665"/>
      <c r="B107" s="665"/>
      <c r="C107" s="665"/>
      <c r="D107" s="666"/>
      <c r="E107" s="666"/>
      <c r="F107" s="80" t="s">
        <v>18454</v>
      </c>
      <c r="G107" s="80" t="s">
        <v>18463</v>
      </c>
      <c r="H107" s="81" t="s">
        <v>20175</v>
      </c>
      <c r="I107" s="271"/>
      <c r="J107" s="271" t="s">
        <v>20130</v>
      </c>
      <c r="K107" s="2"/>
      <c r="L107" s="2"/>
      <c r="M107" s="2"/>
      <c r="N107" s="2"/>
      <c r="O107" s="2"/>
      <c r="P107" s="26"/>
      <c r="Q107" s="4"/>
      <c r="R107" s="2"/>
      <c r="S107" s="666"/>
      <c r="T107" s="2"/>
      <c r="U107" s="2"/>
      <c r="V107" s="9"/>
      <c r="W107" s="9"/>
      <c r="X107" s="9"/>
      <c r="Y107" s="9"/>
      <c r="Z107" s="9"/>
    </row>
    <row r="108" spans="1:26" ht="16.5" customHeight="1">
      <c r="A108" s="665"/>
      <c r="B108" s="665"/>
      <c r="C108" s="665"/>
      <c r="D108" s="735"/>
      <c r="E108" s="746" t="s">
        <v>20178</v>
      </c>
      <c r="F108" s="80" t="s">
        <v>18454</v>
      </c>
      <c r="G108" s="80" t="s">
        <v>18463</v>
      </c>
      <c r="H108" s="81" t="s">
        <v>20126</v>
      </c>
      <c r="I108" s="271"/>
      <c r="J108" s="271"/>
      <c r="K108" s="2"/>
      <c r="L108" s="2"/>
      <c r="M108" s="2"/>
      <c r="N108" s="2"/>
      <c r="O108" s="2"/>
      <c r="P108" s="26"/>
      <c r="Q108" s="4"/>
      <c r="R108" s="2"/>
      <c r="S108" s="747"/>
      <c r="T108" s="2"/>
      <c r="U108" s="2"/>
      <c r="V108" s="9"/>
      <c r="W108" s="9"/>
      <c r="X108" s="9"/>
      <c r="Y108" s="9"/>
      <c r="Z108" s="9"/>
    </row>
    <row r="109" spans="1:26" ht="16.5" customHeight="1">
      <c r="A109" s="665"/>
      <c r="B109" s="665"/>
      <c r="C109" s="665"/>
      <c r="D109" s="665"/>
      <c r="E109" s="665"/>
      <c r="F109" s="80" t="s">
        <v>18454</v>
      </c>
      <c r="G109" s="80" t="s">
        <v>18463</v>
      </c>
      <c r="H109" s="81" t="s">
        <v>20131</v>
      </c>
      <c r="I109" s="271"/>
      <c r="J109" s="271"/>
      <c r="K109" s="2"/>
      <c r="L109" s="2"/>
      <c r="M109" s="2"/>
      <c r="N109" s="2"/>
      <c r="O109" s="2"/>
      <c r="P109" s="26"/>
      <c r="Q109" s="4"/>
      <c r="R109" s="2"/>
      <c r="S109" s="665"/>
      <c r="T109" s="2"/>
      <c r="U109" s="2"/>
      <c r="V109" s="9"/>
      <c r="W109" s="9"/>
      <c r="X109" s="9"/>
      <c r="Y109" s="9"/>
      <c r="Z109" s="9"/>
    </row>
    <row r="110" spans="1:26" ht="16.5" customHeight="1">
      <c r="A110" s="665"/>
      <c r="B110" s="665"/>
      <c r="C110" s="666"/>
      <c r="D110" s="666"/>
      <c r="E110" s="666"/>
      <c r="F110" s="80" t="s">
        <v>18454</v>
      </c>
      <c r="G110" s="80" t="s">
        <v>18463</v>
      </c>
      <c r="H110" s="81" t="s">
        <v>20175</v>
      </c>
      <c r="I110" s="271"/>
      <c r="J110" s="271" t="s">
        <v>20176</v>
      </c>
      <c r="K110" s="2"/>
      <c r="L110" s="2"/>
      <c r="M110" s="2"/>
      <c r="N110" s="2"/>
      <c r="O110" s="2"/>
      <c r="P110" s="26"/>
      <c r="Q110" s="4"/>
      <c r="R110" s="2"/>
      <c r="S110" s="666"/>
      <c r="T110" s="2"/>
      <c r="U110" s="2"/>
      <c r="V110" s="9"/>
      <c r="W110" s="9"/>
      <c r="X110" s="9"/>
      <c r="Y110" s="9"/>
      <c r="Z110" s="9"/>
    </row>
    <row r="111" spans="1:26" ht="16.5" customHeight="1">
      <c r="A111" s="665"/>
      <c r="B111" s="665"/>
      <c r="C111" s="746" t="s">
        <v>20179</v>
      </c>
      <c r="D111" s="735"/>
      <c r="E111" s="746" t="s">
        <v>20167</v>
      </c>
      <c r="F111" s="80" t="s">
        <v>18454</v>
      </c>
      <c r="G111" s="80" t="s">
        <v>18463</v>
      </c>
      <c r="H111" s="81" t="s">
        <v>20126</v>
      </c>
      <c r="I111" s="271"/>
      <c r="J111" s="271"/>
      <c r="K111" s="2"/>
      <c r="L111" s="2"/>
      <c r="M111" s="2"/>
      <c r="N111" s="2"/>
      <c r="O111" s="2"/>
      <c r="P111" s="26"/>
      <c r="Q111" s="4"/>
      <c r="R111" s="2"/>
      <c r="S111" s="747"/>
      <c r="T111" s="2"/>
      <c r="U111" s="2"/>
      <c r="V111" s="9"/>
      <c r="W111" s="9"/>
      <c r="X111" s="9"/>
      <c r="Y111" s="9"/>
      <c r="Z111" s="9"/>
    </row>
    <row r="112" spans="1:26" ht="16.5" customHeight="1">
      <c r="A112" s="665"/>
      <c r="B112" s="665"/>
      <c r="C112" s="665"/>
      <c r="D112" s="666"/>
      <c r="E112" s="666"/>
      <c r="F112" s="80" t="s">
        <v>18454</v>
      </c>
      <c r="G112" s="80" t="s">
        <v>18463</v>
      </c>
      <c r="H112" s="81" t="s">
        <v>20168</v>
      </c>
      <c r="I112" s="271"/>
      <c r="J112" s="271" t="s">
        <v>20180</v>
      </c>
      <c r="K112" s="2"/>
      <c r="L112" s="2"/>
      <c r="M112" s="2"/>
      <c r="N112" s="2"/>
      <c r="O112" s="2"/>
      <c r="P112" s="26"/>
      <c r="Q112" s="4"/>
      <c r="R112" s="2"/>
      <c r="S112" s="666"/>
      <c r="T112" s="2"/>
      <c r="U112" s="2"/>
      <c r="V112" s="9"/>
      <c r="W112" s="9"/>
      <c r="X112" s="9"/>
      <c r="Y112" s="9"/>
      <c r="Z112" s="9"/>
    </row>
    <row r="113" spans="1:26" ht="16.5" customHeight="1">
      <c r="A113" s="665"/>
      <c r="B113" s="665"/>
      <c r="C113" s="665"/>
      <c r="D113" s="735"/>
      <c r="E113" s="746" t="s">
        <v>20170</v>
      </c>
      <c r="F113" s="80" t="s">
        <v>18454</v>
      </c>
      <c r="G113" s="80" t="s">
        <v>18463</v>
      </c>
      <c r="H113" s="81" t="s">
        <v>20126</v>
      </c>
      <c r="I113" s="271"/>
      <c r="J113" s="271"/>
      <c r="K113" s="2"/>
      <c r="L113" s="2"/>
      <c r="M113" s="2"/>
      <c r="N113" s="2"/>
      <c r="O113" s="2"/>
      <c r="P113" s="26"/>
      <c r="Q113" s="4"/>
      <c r="R113" s="2"/>
      <c r="S113" s="747"/>
      <c r="T113" s="2"/>
      <c r="U113" s="2"/>
      <c r="V113" s="9"/>
      <c r="W113" s="9"/>
      <c r="X113" s="9"/>
      <c r="Y113" s="9"/>
      <c r="Z113" s="9"/>
    </row>
    <row r="114" spans="1:26" ht="16.5" customHeight="1">
      <c r="A114" s="665"/>
      <c r="B114" s="665"/>
      <c r="C114" s="665"/>
      <c r="D114" s="665"/>
      <c r="E114" s="665"/>
      <c r="F114" s="80" t="s">
        <v>18454</v>
      </c>
      <c r="G114" s="80" t="s">
        <v>18463</v>
      </c>
      <c r="H114" s="81" t="s">
        <v>20129</v>
      </c>
      <c r="I114" s="271"/>
      <c r="J114" s="271"/>
      <c r="K114" s="2"/>
      <c r="L114" s="2"/>
      <c r="M114" s="2"/>
      <c r="N114" s="2"/>
      <c r="O114" s="2"/>
      <c r="P114" s="26"/>
      <c r="Q114" s="4"/>
      <c r="R114" s="2"/>
      <c r="S114" s="665"/>
      <c r="T114" s="2"/>
      <c r="U114" s="2"/>
      <c r="V114" s="9"/>
      <c r="W114" s="9"/>
      <c r="X114" s="9"/>
      <c r="Y114" s="9"/>
      <c r="Z114" s="9"/>
    </row>
    <row r="115" spans="1:26" ht="16.5" customHeight="1">
      <c r="A115" s="665"/>
      <c r="B115" s="665"/>
      <c r="C115" s="665"/>
      <c r="D115" s="666"/>
      <c r="E115" s="666"/>
      <c r="F115" s="80" t="s">
        <v>18454</v>
      </c>
      <c r="G115" s="80" t="s">
        <v>18463</v>
      </c>
      <c r="H115" s="81" t="s">
        <v>20168</v>
      </c>
      <c r="I115" s="271"/>
      <c r="J115" s="271" t="s">
        <v>20130</v>
      </c>
      <c r="K115" s="2"/>
      <c r="L115" s="2"/>
      <c r="M115" s="2"/>
      <c r="N115" s="2"/>
      <c r="O115" s="2"/>
      <c r="P115" s="26"/>
      <c r="Q115" s="4"/>
      <c r="R115" s="2"/>
      <c r="S115" s="666"/>
      <c r="T115" s="2"/>
      <c r="U115" s="2"/>
      <c r="V115" s="9"/>
      <c r="W115" s="9"/>
      <c r="X115" s="9"/>
      <c r="Y115" s="9"/>
      <c r="Z115" s="9"/>
    </row>
    <row r="116" spans="1:26" ht="16.5" customHeight="1">
      <c r="A116" s="665"/>
      <c r="B116" s="665"/>
      <c r="C116" s="665"/>
      <c r="D116" s="735"/>
      <c r="E116" s="746" t="s">
        <v>20171</v>
      </c>
      <c r="F116" s="80" t="s">
        <v>18454</v>
      </c>
      <c r="G116" s="80" t="s">
        <v>18463</v>
      </c>
      <c r="H116" s="81" t="s">
        <v>20126</v>
      </c>
      <c r="I116" s="271"/>
      <c r="J116" s="271"/>
      <c r="K116" s="2"/>
      <c r="L116" s="2"/>
      <c r="M116" s="2"/>
      <c r="N116" s="2"/>
      <c r="O116" s="2"/>
      <c r="P116" s="26"/>
      <c r="Q116" s="4"/>
      <c r="R116" s="2"/>
      <c r="S116" s="747"/>
      <c r="T116" s="2"/>
      <c r="U116" s="2"/>
      <c r="V116" s="9"/>
      <c r="W116" s="9"/>
      <c r="X116" s="9"/>
      <c r="Y116" s="9"/>
      <c r="Z116" s="9"/>
    </row>
    <row r="117" spans="1:26" ht="16.5" customHeight="1">
      <c r="A117" s="665"/>
      <c r="B117" s="665"/>
      <c r="C117" s="665"/>
      <c r="D117" s="665"/>
      <c r="E117" s="665"/>
      <c r="F117" s="80" t="s">
        <v>18454</v>
      </c>
      <c r="G117" s="80" t="s">
        <v>18463</v>
      </c>
      <c r="H117" s="81" t="s">
        <v>20131</v>
      </c>
      <c r="I117" s="271"/>
      <c r="J117" s="271"/>
      <c r="K117" s="2"/>
      <c r="L117" s="2"/>
      <c r="M117" s="2"/>
      <c r="N117" s="2"/>
      <c r="O117" s="2"/>
      <c r="P117" s="26"/>
      <c r="Q117" s="4"/>
      <c r="R117" s="2"/>
      <c r="S117" s="665"/>
      <c r="T117" s="2"/>
      <c r="U117" s="2"/>
      <c r="V117" s="9"/>
      <c r="W117" s="9"/>
      <c r="X117" s="9"/>
      <c r="Y117" s="9"/>
      <c r="Z117" s="9"/>
    </row>
    <row r="118" spans="1:26" ht="16.5" customHeight="1">
      <c r="A118" s="665"/>
      <c r="B118" s="665"/>
      <c r="C118" s="666"/>
      <c r="D118" s="666"/>
      <c r="E118" s="666"/>
      <c r="F118" s="80" t="s">
        <v>18454</v>
      </c>
      <c r="G118" s="80" t="s">
        <v>18463</v>
      </c>
      <c r="H118" s="81" t="s">
        <v>20168</v>
      </c>
      <c r="I118" s="271"/>
      <c r="J118" s="271" t="s">
        <v>20180</v>
      </c>
      <c r="K118" s="2"/>
      <c r="L118" s="2"/>
      <c r="M118" s="2"/>
      <c r="N118" s="2"/>
      <c r="O118" s="2"/>
      <c r="P118" s="26"/>
      <c r="Q118" s="4"/>
      <c r="R118" s="2"/>
      <c r="S118" s="666"/>
      <c r="T118" s="2"/>
      <c r="U118" s="2"/>
      <c r="V118" s="9"/>
      <c r="W118" s="9"/>
      <c r="X118" s="9"/>
      <c r="Y118" s="9"/>
      <c r="Z118" s="9"/>
    </row>
    <row r="119" spans="1:26" ht="16.5" customHeight="1">
      <c r="A119" s="665"/>
      <c r="B119" s="665"/>
      <c r="C119" s="746" t="s">
        <v>20190</v>
      </c>
      <c r="D119" s="735"/>
      <c r="E119" s="746" t="s">
        <v>14540</v>
      </c>
      <c r="F119" s="80" t="s">
        <v>18454</v>
      </c>
      <c r="G119" s="80" t="s">
        <v>18463</v>
      </c>
      <c r="H119" s="81" t="s">
        <v>20126</v>
      </c>
      <c r="I119" s="456"/>
      <c r="J119" s="271"/>
      <c r="K119" s="2"/>
      <c r="L119" s="2"/>
      <c r="M119" s="2"/>
      <c r="N119" s="2"/>
      <c r="O119" s="2"/>
      <c r="P119" s="26"/>
      <c r="Q119" s="4"/>
      <c r="R119" s="2"/>
      <c r="S119" s="747"/>
      <c r="T119" s="2"/>
      <c r="U119" s="2"/>
      <c r="V119" s="9"/>
      <c r="W119" s="9"/>
      <c r="X119" s="9"/>
      <c r="Y119" s="9"/>
      <c r="Z119" s="9"/>
    </row>
    <row r="120" spans="1:26" ht="16.5" customHeight="1">
      <c r="A120" s="665"/>
      <c r="B120" s="665"/>
      <c r="C120" s="665"/>
      <c r="D120" s="666"/>
      <c r="E120" s="666"/>
      <c r="F120" s="80" t="s">
        <v>18454</v>
      </c>
      <c r="G120" s="80" t="s">
        <v>18463</v>
      </c>
      <c r="H120" s="81" t="s">
        <v>20197</v>
      </c>
      <c r="I120" s="456"/>
      <c r="J120" s="271" t="s">
        <v>20198</v>
      </c>
      <c r="K120" s="2"/>
      <c r="L120" s="2"/>
      <c r="M120" s="2"/>
      <c r="N120" s="2"/>
      <c r="O120" s="2"/>
      <c r="P120" s="26"/>
      <c r="Q120" s="4"/>
      <c r="R120" s="2"/>
      <c r="S120" s="666"/>
      <c r="T120" s="2"/>
      <c r="U120" s="2"/>
      <c r="V120" s="9"/>
      <c r="W120" s="9"/>
      <c r="X120" s="9"/>
      <c r="Y120" s="9"/>
      <c r="Z120" s="9"/>
    </row>
    <row r="121" spans="1:26" ht="16.5" customHeight="1">
      <c r="A121" s="665"/>
      <c r="B121" s="665"/>
      <c r="C121" s="665"/>
      <c r="D121" s="735"/>
      <c r="E121" s="746" t="s">
        <v>14550</v>
      </c>
      <c r="F121" s="80" t="s">
        <v>18454</v>
      </c>
      <c r="G121" s="80" t="s">
        <v>18463</v>
      </c>
      <c r="H121" s="81" t="s">
        <v>20126</v>
      </c>
      <c r="I121" s="456"/>
      <c r="J121" s="271"/>
      <c r="K121" s="2"/>
      <c r="L121" s="2"/>
      <c r="M121" s="2"/>
      <c r="N121" s="2"/>
      <c r="O121" s="2"/>
      <c r="P121" s="26"/>
      <c r="Q121" s="4"/>
      <c r="R121" s="2"/>
      <c r="S121" s="747"/>
      <c r="T121" s="2"/>
      <c r="U121" s="2"/>
      <c r="V121" s="9"/>
      <c r="W121" s="9"/>
      <c r="X121" s="9"/>
      <c r="Y121" s="9"/>
      <c r="Z121" s="9"/>
    </row>
    <row r="122" spans="1:26" ht="16.5" customHeight="1">
      <c r="A122" s="665"/>
      <c r="B122" s="665"/>
      <c r="C122" s="665"/>
      <c r="D122" s="665"/>
      <c r="E122" s="665"/>
      <c r="F122" s="80" t="s">
        <v>18454</v>
      </c>
      <c r="G122" s="80" t="s">
        <v>18463</v>
      </c>
      <c r="H122" s="81" t="s">
        <v>20129</v>
      </c>
      <c r="I122" s="456"/>
      <c r="J122" s="271"/>
      <c r="K122" s="2"/>
      <c r="L122" s="2"/>
      <c r="M122" s="2"/>
      <c r="N122" s="2"/>
      <c r="O122" s="2"/>
      <c r="P122" s="26"/>
      <c r="Q122" s="4"/>
      <c r="R122" s="2"/>
      <c r="S122" s="665"/>
      <c r="T122" s="2"/>
      <c r="U122" s="2"/>
      <c r="V122" s="9"/>
      <c r="W122" s="9"/>
      <c r="X122" s="9"/>
      <c r="Y122" s="9"/>
      <c r="Z122" s="9"/>
    </row>
    <row r="123" spans="1:26" ht="16.5" customHeight="1">
      <c r="A123" s="665"/>
      <c r="B123" s="665"/>
      <c r="C123" s="665"/>
      <c r="D123" s="666"/>
      <c r="E123" s="666"/>
      <c r="F123" s="80" t="s">
        <v>18454</v>
      </c>
      <c r="G123" s="80" t="s">
        <v>18463</v>
      </c>
      <c r="H123" s="81" t="s">
        <v>20197</v>
      </c>
      <c r="I123" s="456"/>
      <c r="J123" s="271" t="s">
        <v>20159</v>
      </c>
      <c r="K123" s="2"/>
      <c r="L123" s="2"/>
      <c r="M123" s="2"/>
      <c r="N123" s="2"/>
      <c r="O123" s="2"/>
      <c r="P123" s="26"/>
      <c r="Q123" s="4"/>
      <c r="R123" s="2"/>
      <c r="S123" s="666"/>
      <c r="T123" s="2"/>
      <c r="U123" s="2"/>
      <c r="V123" s="9"/>
      <c r="W123" s="9"/>
      <c r="X123" s="9"/>
      <c r="Y123" s="9"/>
      <c r="Z123" s="9"/>
    </row>
    <row r="124" spans="1:26" ht="16.5" customHeight="1">
      <c r="A124" s="665"/>
      <c r="B124" s="665"/>
      <c r="C124" s="665"/>
      <c r="D124" s="735"/>
      <c r="E124" s="746" t="s">
        <v>14559</v>
      </c>
      <c r="F124" s="80" t="s">
        <v>18454</v>
      </c>
      <c r="G124" s="80" t="s">
        <v>18463</v>
      </c>
      <c r="H124" s="81" t="s">
        <v>20126</v>
      </c>
      <c r="I124" s="456"/>
      <c r="J124" s="271"/>
      <c r="K124" s="2"/>
      <c r="L124" s="2"/>
      <c r="M124" s="2"/>
      <c r="N124" s="2"/>
      <c r="O124" s="2"/>
      <c r="P124" s="26"/>
      <c r="Q124" s="4"/>
      <c r="R124" s="2"/>
      <c r="S124" s="747"/>
      <c r="T124" s="2"/>
      <c r="U124" s="2"/>
      <c r="V124" s="9"/>
      <c r="W124" s="9"/>
      <c r="X124" s="9"/>
      <c r="Y124" s="9"/>
      <c r="Z124" s="9"/>
    </row>
    <row r="125" spans="1:26" ht="16.5" customHeight="1">
      <c r="A125" s="665"/>
      <c r="B125" s="665"/>
      <c r="C125" s="665"/>
      <c r="D125" s="665"/>
      <c r="E125" s="665"/>
      <c r="F125" s="80" t="s">
        <v>18454</v>
      </c>
      <c r="G125" s="80" t="s">
        <v>18463</v>
      </c>
      <c r="H125" s="81" t="s">
        <v>20131</v>
      </c>
      <c r="I125" s="456"/>
      <c r="J125" s="271"/>
      <c r="K125" s="2"/>
      <c r="L125" s="2"/>
      <c r="M125" s="2"/>
      <c r="N125" s="2"/>
      <c r="O125" s="2"/>
      <c r="P125" s="26"/>
      <c r="Q125" s="4"/>
      <c r="R125" s="2"/>
      <c r="S125" s="665"/>
      <c r="T125" s="2"/>
      <c r="U125" s="2"/>
      <c r="V125" s="9"/>
      <c r="W125" s="9"/>
      <c r="X125" s="9"/>
      <c r="Y125" s="9"/>
      <c r="Z125" s="9"/>
    </row>
    <row r="126" spans="1:26" ht="16.5" customHeight="1">
      <c r="A126" s="665"/>
      <c r="B126" s="665"/>
      <c r="C126" s="666"/>
      <c r="D126" s="666"/>
      <c r="E126" s="666"/>
      <c r="F126" s="80" t="s">
        <v>18454</v>
      </c>
      <c r="G126" s="80" t="s">
        <v>18463</v>
      </c>
      <c r="H126" s="81" t="s">
        <v>20197</v>
      </c>
      <c r="I126" s="456"/>
      <c r="J126" s="271" t="s">
        <v>20198</v>
      </c>
      <c r="K126" s="2"/>
      <c r="L126" s="2"/>
      <c r="M126" s="2"/>
      <c r="N126" s="2"/>
      <c r="O126" s="2"/>
      <c r="P126" s="26"/>
      <c r="Q126" s="4"/>
      <c r="R126" s="2"/>
      <c r="S126" s="666"/>
      <c r="T126" s="2"/>
      <c r="U126" s="2"/>
      <c r="V126" s="9"/>
      <c r="W126" s="9"/>
      <c r="X126" s="9"/>
      <c r="Y126" s="9"/>
      <c r="Z126" s="9"/>
    </row>
    <row r="127" spans="1:26" ht="16.5" customHeight="1">
      <c r="A127" s="665"/>
      <c r="B127" s="665"/>
      <c r="C127" s="746" t="s">
        <v>20219</v>
      </c>
      <c r="D127" s="735"/>
      <c r="E127" s="746" t="s">
        <v>20174</v>
      </c>
      <c r="F127" s="80" t="s">
        <v>18454</v>
      </c>
      <c r="G127" s="80" t="s">
        <v>18463</v>
      </c>
      <c r="H127" s="81" t="s">
        <v>20126</v>
      </c>
      <c r="I127" s="271"/>
      <c r="J127" s="271"/>
      <c r="K127" s="2"/>
      <c r="L127" s="2"/>
      <c r="M127" s="2"/>
      <c r="N127" s="2"/>
      <c r="O127" s="2"/>
      <c r="P127" s="26"/>
      <c r="Q127" s="4"/>
      <c r="R127" s="2"/>
      <c r="S127" s="747"/>
      <c r="T127" s="2"/>
      <c r="U127" s="2"/>
      <c r="V127" s="9"/>
      <c r="W127" s="9"/>
      <c r="X127" s="9"/>
      <c r="Y127" s="9"/>
      <c r="Z127" s="9"/>
    </row>
    <row r="128" spans="1:26" ht="16.5" customHeight="1">
      <c r="A128" s="665"/>
      <c r="B128" s="665"/>
      <c r="C128" s="665"/>
      <c r="D128" s="666"/>
      <c r="E128" s="666"/>
      <c r="F128" s="80" t="s">
        <v>18454</v>
      </c>
      <c r="G128" s="80" t="s">
        <v>18463</v>
      </c>
      <c r="H128" s="81" t="s">
        <v>20175</v>
      </c>
      <c r="I128" s="271"/>
      <c r="J128" s="271" t="s">
        <v>20228</v>
      </c>
      <c r="K128" s="2"/>
      <c r="L128" s="2"/>
      <c r="M128" s="2"/>
      <c r="N128" s="2"/>
      <c r="O128" s="2"/>
      <c r="P128" s="26"/>
      <c r="Q128" s="4"/>
      <c r="R128" s="2"/>
      <c r="S128" s="666"/>
      <c r="T128" s="2"/>
      <c r="U128" s="2"/>
      <c r="V128" s="9"/>
      <c r="W128" s="9"/>
      <c r="X128" s="9"/>
      <c r="Y128" s="9"/>
      <c r="Z128" s="9"/>
    </row>
    <row r="129" spans="1:26" ht="16.5" customHeight="1">
      <c r="A129" s="665"/>
      <c r="B129" s="665"/>
      <c r="C129" s="665"/>
      <c r="D129" s="735"/>
      <c r="E129" s="746" t="s">
        <v>20177</v>
      </c>
      <c r="F129" s="80" t="s">
        <v>18454</v>
      </c>
      <c r="G129" s="80" t="s">
        <v>18463</v>
      </c>
      <c r="H129" s="81" t="s">
        <v>20126</v>
      </c>
      <c r="I129" s="271"/>
      <c r="J129" s="271"/>
      <c r="K129" s="2"/>
      <c r="L129" s="2"/>
      <c r="M129" s="2"/>
      <c r="N129" s="2"/>
      <c r="O129" s="2"/>
      <c r="P129" s="26"/>
      <c r="Q129" s="4"/>
      <c r="R129" s="2"/>
      <c r="S129" s="747"/>
      <c r="T129" s="2"/>
      <c r="U129" s="2"/>
      <c r="V129" s="9"/>
      <c r="W129" s="9"/>
      <c r="X129" s="9"/>
      <c r="Y129" s="9"/>
      <c r="Z129" s="9"/>
    </row>
    <row r="130" spans="1:26" ht="16.5" customHeight="1">
      <c r="A130" s="665"/>
      <c r="B130" s="665"/>
      <c r="C130" s="665"/>
      <c r="D130" s="665"/>
      <c r="E130" s="665"/>
      <c r="F130" s="80" t="s">
        <v>18454</v>
      </c>
      <c r="G130" s="80" t="s">
        <v>18463</v>
      </c>
      <c r="H130" s="81" t="s">
        <v>20129</v>
      </c>
      <c r="I130" s="271"/>
      <c r="J130" s="271"/>
      <c r="K130" s="2"/>
      <c r="L130" s="2"/>
      <c r="M130" s="2"/>
      <c r="N130" s="2"/>
      <c r="O130" s="2"/>
      <c r="P130" s="26"/>
      <c r="Q130" s="4"/>
      <c r="R130" s="2"/>
      <c r="S130" s="665"/>
      <c r="T130" s="2"/>
      <c r="U130" s="2"/>
      <c r="V130" s="9"/>
      <c r="W130" s="9"/>
      <c r="X130" s="9"/>
      <c r="Y130" s="9"/>
      <c r="Z130" s="9"/>
    </row>
    <row r="131" spans="1:26" ht="16.5" customHeight="1">
      <c r="A131" s="665"/>
      <c r="B131" s="665"/>
      <c r="C131" s="665"/>
      <c r="D131" s="666"/>
      <c r="E131" s="666"/>
      <c r="F131" s="80" t="s">
        <v>18454</v>
      </c>
      <c r="G131" s="80" t="s">
        <v>18463</v>
      </c>
      <c r="H131" s="81" t="s">
        <v>20175</v>
      </c>
      <c r="I131" s="271"/>
      <c r="J131" s="271" t="s">
        <v>20130</v>
      </c>
      <c r="K131" s="2"/>
      <c r="L131" s="2"/>
      <c r="M131" s="2"/>
      <c r="N131" s="2"/>
      <c r="O131" s="2"/>
      <c r="P131" s="26"/>
      <c r="Q131" s="4"/>
      <c r="R131" s="2"/>
      <c r="S131" s="666"/>
      <c r="T131" s="2"/>
      <c r="U131" s="2"/>
      <c r="V131" s="9"/>
      <c r="W131" s="9"/>
      <c r="X131" s="9"/>
      <c r="Y131" s="9"/>
      <c r="Z131" s="9"/>
    </row>
    <row r="132" spans="1:26" ht="16.5" customHeight="1">
      <c r="A132" s="665"/>
      <c r="B132" s="665"/>
      <c r="C132" s="665"/>
      <c r="D132" s="735"/>
      <c r="E132" s="746" t="s">
        <v>20178</v>
      </c>
      <c r="F132" s="80" t="s">
        <v>18454</v>
      </c>
      <c r="G132" s="80" t="s">
        <v>18463</v>
      </c>
      <c r="H132" s="81" t="s">
        <v>20126</v>
      </c>
      <c r="I132" s="271"/>
      <c r="J132" s="271"/>
      <c r="K132" s="2"/>
      <c r="L132" s="2"/>
      <c r="M132" s="2"/>
      <c r="N132" s="2"/>
      <c r="O132" s="2"/>
      <c r="P132" s="26"/>
      <c r="Q132" s="4"/>
      <c r="R132" s="2"/>
      <c r="S132" s="747"/>
      <c r="T132" s="2"/>
      <c r="U132" s="2"/>
      <c r="V132" s="9"/>
      <c r="W132" s="9"/>
      <c r="X132" s="9"/>
      <c r="Y132" s="9"/>
      <c r="Z132" s="9"/>
    </row>
    <row r="133" spans="1:26" ht="16.5" customHeight="1">
      <c r="A133" s="665"/>
      <c r="B133" s="665"/>
      <c r="C133" s="665"/>
      <c r="D133" s="665"/>
      <c r="E133" s="665"/>
      <c r="F133" s="80" t="s">
        <v>18454</v>
      </c>
      <c r="G133" s="80" t="s">
        <v>18463</v>
      </c>
      <c r="H133" s="81" t="s">
        <v>20131</v>
      </c>
      <c r="I133" s="271"/>
      <c r="J133" s="271"/>
      <c r="K133" s="2"/>
      <c r="L133" s="2"/>
      <c r="M133" s="2"/>
      <c r="N133" s="2"/>
      <c r="O133" s="2"/>
      <c r="P133" s="26"/>
      <c r="Q133" s="4"/>
      <c r="R133" s="2"/>
      <c r="S133" s="665"/>
      <c r="T133" s="2"/>
      <c r="U133" s="2"/>
      <c r="V133" s="9"/>
      <c r="W133" s="9"/>
      <c r="X133" s="9"/>
      <c r="Y133" s="9"/>
      <c r="Z133" s="9"/>
    </row>
    <row r="134" spans="1:26" ht="16.5" customHeight="1">
      <c r="A134" s="666"/>
      <c r="B134" s="666"/>
      <c r="C134" s="666"/>
      <c r="D134" s="666"/>
      <c r="E134" s="666"/>
      <c r="F134" s="80" t="s">
        <v>18454</v>
      </c>
      <c r="G134" s="80" t="s">
        <v>18463</v>
      </c>
      <c r="H134" s="81" t="s">
        <v>20175</v>
      </c>
      <c r="I134" s="271"/>
      <c r="J134" s="271" t="s">
        <v>20228</v>
      </c>
      <c r="K134" s="2"/>
      <c r="L134" s="2"/>
      <c r="M134" s="2"/>
      <c r="N134" s="2"/>
      <c r="O134" s="2"/>
      <c r="P134" s="26"/>
      <c r="Q134" s="4"/>
      <c r="R134" s="2"/>
      <c r="S134" s="666"/>
      <c r="T134" s="2"/>
      <c r="U134" s="2"/>
      <c r="V134" s="9"/>
      <c r="W134" s="9"/>
      <c r="X134" s="9"/>
      <c r="Y134" s="9"/>
      <c r="Z134" s="9"/>
    </row>
    <row r="135" spans="1:26" ht="16.5" customHeight="1">
      <c r="A135" s="570"/>
      <c r="B135" s="570"/>
      <c r="C135" s="571" t="s">
        <v>20251</v>
      </c>
      <c r="D135" s="572"/>
      <c r="E135" s="573"/>
      <c r="F135" s="572"/>
      <c r="G135" s="572"/>
      <c r="H135" s="574"/>
      <c r="I135" s="575"/>
      <c r="J135" s="576"/>
      <c r="K135" s="577"/>
      <c r="L135" s="570"/>
      <c r="M135" s="577"/>
      <c r="N135" s="570"/>
      <c r="O135" s="578"/>
      <c r="P135" s="570" t="s">
        <v>20255</v>
      </c>
      <c r="Q135" s="6"/>
      <c r="R135" s="570"/>
      <c r="S135" s="570"/>
      <c r="T135" s="570"/>
      <c r="U135" s="570"/>
      <c r="V135" s="123"/>
      <c r="W135" s="123"/>
      <c r="X135" s="123"/>
      <c r="Y135" s="123"/>
      <c r="Z135" s="123"/>
    </row>
    <row r="136" spans="1:26" ht="16.5" customHeight="1">
      <c r="A136" s="735" t="s">
        <v>20091</v>
      </c>
      <c r="B136" s="735" t="s">
        <v>20092</v>
      </c>
      <c r="C136" s="740" t="s">
        <v>20257</v>
      </c>
      <c r="D136" s="735"/>
      <c r="E136" s="756" t="s">
        <v>20258</v>
      </c>
      <c r="F136" s="80" t="s">
        <v>18454</v>
      </c>
      <c r="G136" s="80" t="s">
        <v>18463</v>
      </c>
      <c r="H136" s="92" t="s">
        <v>20259</v>
      </c>
      <c r="I136" s="2"/>
      <c r="J136" s="92" t="s">
        <v>20261</v>
      </c>
      <c r="K136" s="2"/>
      <c r="L136" s="2"/>
      <c r="M136" s="2"/>
      <c r="N136" s="2"/>
      <c r="O136" s="2"/>
      <c r="P136" s="26"/>
      <c r="Q136" s="4"/>
      <c r="R136" s="2"/>
      <c r="S136" s="26"/>
      <c r="T136" s="2"/>
      <c r="U136" s="2"/>
      <c r="V136" s="9"/>
      <c r="W136" s="9"/>
      <c r="X136" s="9"/>
      <c r="Y136" s="9"/>
      <c r="Z136" s="9"/>
    </row>
    <row r="137" spans="1:26" ht="16.5" customHeight="1">
      <c r="A137" s="665"/>
      <c r="B137" s="665"/>
      <c r="C137" s="665"/>
      <c r="D137" s="665"/>
      <c r="E137" s="665"/>
      <c r="F137" s="80" t="s">
        <v>18454</v>
      </c>
      <c r="G137" s="80" t="s">
        <v>18463</v>
      </c>
      <c r="H137" s="92" t="s">
        <v>20263</v>
      </c>
      <c r="I137" s="2"/>
      <c r="J137" s="333"/>
      <c r="K137" s="2"/>
      <c r="L137" s="2"/>
      <c r="M137" s="2"/>
      <c r="N137" s="2"/>
      <c r="O137" s="2"/>
      <c r="P137" s="26"/>
      <c r="Q137" s="4"/>
      <c r="R137" s="2"/>
      <c r="S137" s="26"/>
      <c r="T137" s="2"/>
      <c r="U137" s="2"/>
      <c r="V137" s="9"/>
      <c r="W137" s="9"/>
      <c r="X137" s="9"/>
      <c r="Y137" s="9"/>
      <c r="Z137" s="9"/>
    </row>
    <row r="138" spans="1:26" ht="16.5" customHeight="1">
      <c r="A138" s="665"/>
      <c r="B138" s="665"/>
      <c r="C138" s="665"/>
      <c r="D138" s="665"/>
      <c r="E138" s="665"/>
      <c r="F138" s="80" t="s">
        <v>18454</v>
      </c>
      <c r="G138" s="80" t="s">
        <v>18463</v>
      </c>
      <c r="H138" s="92" t="s">
        <v>20266</v>
      </c>
      <c r="I138" s="2"/>
      <c r="J138" s="92" t="s">
        <v>20267</v>
      </c>
      <c r="K138" s="2"/>
      <c r="L138" s="2"/>
      <c r="M138" s="2"/>
      <c r="N138" s="2"/>
      <c r="O138" s="2"/>
      <c r="P138" s="26"/>
      <c r="Q138" s="4"/>
      <c r="R138" s="2"/>
      <c r="S138" s="26"/>
      <c r="T138" s="2"/>
      <c r="U138" s="2"/>
      <c r="V138" s="9"/>
      <c r="W138" s="9"/>
      <c r="X138" s="9"/>
      <c r="Y138" s="9"/>
      <c r="Z138" s="9"/>
    </row>
    <row r="139" spans="1:26" ht="16.5" customHeight="1">
      <c r="A139" s="665"/>
      <c r="B139" s="665"/>
      <c r="C139" s="665"/>
      <c r="D139" s="665"/>
      <c r="E139" s="665"/>
      <c r="F139" s="80" t="s">
        <v>18454</v>
      </c>
      <c r="G139" s="80" t="s">
        <v>18463</v>
      </c>
      <c r="H139" s="92" t="s">
        <v>20271</v>
      </c>
      <c r="I139" s="2"/>
      <c r="J139" s="92" t="s">
        <v>20273</v>
      </c>
      <c r="K139" s="2"/>
      <c r="L139" s="2"/>
      <c r="M139" s="2"/>
      <c r="N139" s="2"/>
      <c r="O139" s="2"/>
      <c r="P139" s="26"/>
      <c r="Q139" s="4"/>
      <c r="R139" s="2"/>
      <c r="S139" s="26"/>
      <c r="T139" s="2"/>
      <c r="U139" s="2"/>
      <c r="V139" s="9"/>
      <c r="W139" s="9"/>
      <c r="X139" s="9"/>
      <c r="Y139" s="9"/>
      <c r="Z139" s="9"/>
    </row>
    <row r="140" spans="1:26" ht="16.5" customHeight="1">
      <c r="A140" s="665"/>
      <c r="B140" s="665"/>
      <c r="C140" s="665"/>
      <c r="D140" s="666"/>
      <c r="E140" s="666"/>
      <c r="F140" s="80" t="s">
        <v>18454</v>
      </c>
      <c r="G140" s="80" t="s">
        <v>18463</v>
      </c>
      <c r="H140" s="92" t="s">
        <v>20274</v>
      </c>
      <c r="I140" s="2"/>
      <c r="J140" s="92" t="s">
        <v>20275</v>
      </c>
      <c r="K140" s="2"/>
      <c r="L140" s="2"/>
      <c r="M140" s="2"/>
      <c r="N140" s="2"/>
      <c r="O140" s="2"/>
      <c r="P140" s="26"/>
      <c r="Q140" s="4"/>
      <c r="R140" s="2"/>
      <c r="S140" s="26"/>
      <c r="T140" s="2"/>
      <c r="U140" s="2"/>
      <c r="V140" s="9"/>
      <c r="W140" s="9"/>
      <c r="X140" s="9"/>
      <c r="Y140" s="9"/>
      <c r="Z140" s="9"/>
    </row>
    <row r="141" spans="1:26" ht="16.5" customHeight="1">
      <c r="A141" s="665"/>
      <c r="B141" s="665"/>
      <c r="C141" s="665"/>
      <c r="D141" s="735"/>
      <c r="E141" s="756" t="s">
        <v>20276</v>
      </c>
      <c r="F141" s="80" t="s">
        <v>18454</v>
      </c>
      <c r="G141" s="80" t="s">
        <v>18463</v>
      </c>
      <c r="H141" s="92" t="s">
        <v>20277</v>
      </c>
      <c r="I141" s="2"/>
      <c r="J141" s="92" t="s">
        <v>20278</v>
      </c>
      <c r="K141" s="2"/>
      <c r="L141" s="2"/>
      <c r="M141" s="2"/>
      <c r="N141" s="2"/>
      <c r="O141" s="2"/>
      <c r="P141" s="26"/>
      <c r="Q141" s="4"/>
      <c r="R141" s="2"/>
      <c r="S141" s="26"/>
      <c r="T141" s="2"/>
      <c r="U141" s="2"/>
      <c r="V141" s="9"/>
      <c r="W141" s="9"/>
      <c r="X141" s="9"/>
      <c r="Y141" s="9"/>
      <c r="Z141" s="9"/>
    </row>
    <row r="142" spans="1:26" ht="16.5" customHeight="1">
      <c r="A142" s="665"/>
      <c r="B142" s="665"/>
      <c r="C142" s="665"/>
      <c r="D142" s="665"/>
      <c r="E142" s="665"/>
      <c r="F142" s="80" t="s">
        <v>18454</v>
      </c>
      <c r="G142" s="80" t="s">
        <v>18463</v>
      </c>
      <c r="H142" s="92" t="s">
        <v>20279</v>
      </c>
      <c r="I142" s="2"/>
      <c r="J142" s="92" t="s">
        <v>20280</v>
      </c>
      <c r="K142" s="2"/>
      <c r="L142" s="2"/>
      <c r="M142" s="2"/>
      <c r="N142" s="2"/>
      <c r="O142" s="2"/>
      <c r="P142" s="26"/>
      <c r="Q142" s="4"/>
      <c r="R142" s="2"/>
      <c r="S142" s="26"/>
      <c r="T142" s="2"/>
      <c r="U142" s="2"/>
      <c r="V142" s="9"/>
      <c r="W142" s="9"/>
      <c r="X142" s="9"/>
      <c r="Y142" s="9"/>
      <c r="Z142" s="9"/>
    </row>
    <row r="143" spans="1:26" ht="16.5" customHeight="1">
      <c r="A143" s="665"/>
      <c r="B143" s="665"/>
      <c r="C143" s="665"/>
      <c r="D143" s="665"/>
      <c r="E143" s="665"/>
      <c r="F143" s="80" t="s">
        <v>18454</v>
      </c>
      <c r="G143" s="80" t="s">
        <v>18463</v>
      </c>
      <c r="H143" s="92" t="s">
        <v>20281</v>
      </c>
      <c r="I143" s="2"/>
      <c r="J143" s="92" t="s">
        <v>20282</v>
      </c>
      <c r="K143" s="2"/>
      <c r="L143" s="2"/>
      <c r="M143" s="2"/>
      <c r="N143" s="2"/>
      <c r="O143" s="2"/>
      <c r="P143" s="26"/>
      <c r="Q143" s="4"/>
      <c r="R143" s="2"/>
      <c r="S143" s="26"/>
      <c r="T143" s="2"/>
      <c r="U143" s="2"/>
      <c r="V143" s="9"/>
      <c r="W143" s="9"/>
      <c r="X143" s="9"/>
      <c r="Y143" s="9"/>
      <c r="Z143" s="9"/>
    </row>
    <row r="144" spans="1:26" ht="16.5" customHeight="1">
      <c r="A144" s="665"/>
      <c r="B144" s="665"/>
      <c r="C144" s="665"/>
      <c r="D144" s="665"/>
      <c r="E144" s="665"/>
      <c r="F144" s="80" t="s">
        <v>18454</v>
      </c>
      <c r="G144" s="80" t="s">
        <v>18463</v>
      </c>
      <c r="H144" s="92" t="s">
        <v>20279</v>
      </c>
      <c r="I144" s="2"/>
      <c r="J144" s="92" t="s">
        <v>20280</v>
      </c>
      <c r="K144" s="2"/>
      <c r="L144" s="2"/>
      <c r="M144" s="2"/>
      <c r="N144" s="2"/>
      <c r="O144" s="2"/>
      <c r="P144" s="26"/>
      <c r="Q144" s="4"/>
      <c r="R144" s="2"/>
      <c r="S144" s="26"/>
      <c r="T144" s="2"/>
      <c r="U144" s="2"/>
      <c r="V144" s="9"/>
      <c r="W144" s="9"/>
      <c r="X144" s="9"/>
      <c r="Y144" s="9"/>
      <c r="Z144" s="9"/>
    </row>
    <row r="145" spans="1:26" ht="16.5" customHeight="1">
      <c r="A145" s="665"/>
      <c r="B145" s="665"/>
      <c r="C145" s="665"/>
      <c r="D145" s="665"/>
      <c r="E145" s="665"/>
      <c r="F145" s="80" t="s">
        <v>18454</v>
      </c>
      <c r="G145" s="80" t="s">
        <v>18463</v>
      </c>
      <c r="H145" s="92" t="s">
        <v>20283</v>
      </c>
      <c r="I145" s="2"/>
      <c r="J145" s="92" t="s">
        <v>20284</v>
      </c>
      <c r="K145" s="2"/>
      <c r="L145" s="2"/>
      <c r="M145" s="2"/>
      <c r="N145" s="2"/>
      <c r="O145" s="2"/>
      <c r="P145" s="26"/>
      <c r="Q145" s="4"/>
      <c r="R145" s="2"/>
      <c r="S145" s="26"/>
      <c r="T145" s="2"/>
      <c r="U145" s="2"/>
      <c r="V145" s="9"/>
      <c r="W145" s="9"/>
      <c r="X145" s="9"/>
      <c r="Y145" s="9"/>
      <c r="Z145" s="9"/>
    </row>
    <row r="146" spans="1:26" ht="16.5" customHeight="1">
      <c r="A146" s="665"/>
      <c r="B146" s="665"/>
      <c r="C146" s="665"/>
      <c r="D146" s="666"/>
      <c r="E146" s="666"/>
      <c r="F146" s="80" t="s">
        <v>18454</v>
      </c>
      <c r="G146" s="80" t="s">
        <v>18463</v>
      </c>
      <c r="H146" s="92" t="s">
        <v>20279</v>
      </c>
      <c r="I146" s="2"/>
      <c r="J146" s="92" t="s">
        <v>20280</v>
      </c>
      <c r="K146" s="2"/>
      <c r="L146" s="2"/>
      <c r="M146" s="2"/>
      <c r="N146" s="2"/>
      <c r="O146" s="2"/>
      <c r="P146" s="26"/>
      <c r="Q146" s="4"/>
      <c r="R146" s="2"/>
      <c r="S146" s="26"/>
      <c r="T146" s="2"/>
      <c r="U146" s="2"/>
      <c r="V146" s="9"/>
      <c r="W146" s="9"/>
      <c r="X146" s="9"/>
      <c r="Y146" s="9"/>
      <c r="Z146" s="9"/>
    </row>
    <row r="147" spans="1:26" ht="16.5" customHeight="1">
      <c r="A147" s="666"/>
      <c r="B147" s="666"/>
      <c r="C147" s="666"/>
      <c r="D147" s="2"/>
      <c r="E147" s="120" t="s">
        <v>20285</v>
      </c>
      <c r="F147" s="80" t="s">
        <v>18454</v>
      </c>
      <c r="G147" s="80" t="s">
        <v>18463</v>
      </c>
      <c r="H147" s="92" t="s">
        <v>20286</v>
      </c>
      <c r="I147" s="2"/>
      <c r="J147" s="92" t="s">
        <v>20287</v>
      </c>
      <c r="K147" s="2"/>
      <c r="L147" s="2"/>
      <c r="M147" s="2"/>
      <c r="N147" s="2"/>
      <c r="O147" s="2"/>
      <c r="P147" s="26"/>
      <c r="Q147" s="4"/>
      <c r="R147" s="2"/>
      <c r="S147" s="26"/>
      <c r="T147" s="2"/>
      <c r="U147" s="2"/>
      <c r="V147" s="9"/>
      <c r="W147" s="9"/>
      <c r="X147" s="9"/>
      <c r="Y147" s="9"/>
      <c r="Z147" s="9"/>
    </row>
    <row r="148" spans="1:26" ht="16.5" customHeight="1">
      <c r="A148" s="570"/>
      <c r="B148" s="570"/>
      <c r="C148" s="571" t="s">
        <v>20288</v>
      </c>
      <c r="D148" s="572"/>
      <c r="E148" s="573"/>
      <c r="F148" s="572"/>
      <c r="G148" s="572"/>
      <c r="H148" s="574"/>
      <c r="I148" s="575"/>
      <c r="J148" s="576"/>
      <c r="K148" s="577"/>
      <c r="L148" s="570"/>
      <c r="M148" s="577"/>
      <c r="N148" s="570"/>
      <c r="O148" s="578"/>
      <c r="P148" s="570" t="s">
        <v>20289</v>
      </c>
      <c r="Q148" s="6"/>
      <c r="R148" s="570"/>
      <c r="S148" s="570"/>
      <c r="T148" s="570"/>
      <c r="U148" s="570"/>
      <c r="V148" s="123"/>
      <c r="W148" s="123"/>
      <c r="X148" s="123"/>
      <c r="Y148" s="123"/>
      <c r="Z148" s="123"/>
    </row>
    <row r="149" spans="1:26" ht="16.5" customHeight="1">
      <c r="A149" s="735" t="s">
        <v>20290</v>
      </c>
      <c r="B149" s="735" t="s">
        <v>20092</v>
      </c>
      <c r="C149" s="740" t="s">
        <v>20291</v>
      </c>
      <c r="D149" s="2"/>
      <c r="E149" s="120" t="s">
        <v>20292</v>
      </c>
      <c r="F149" s="80" t="s">
        <v>18454</v>
      </c>
      <c r="G149" s="80" t="s">
        <v>19373</v>
      </c>
      <c r="H149" s="92" t="s">
        <v>20293</v>
      </c>
      <c r="I149" s="2"/>
      <c r="J149" s="92" t="s">
        <v>20294</v>
      </c>
      <c r="K149" s="2"/>
      <c r="L149" s="2"/>
      <c r="M149" s="2"/>
      <c r="N149" s="2"/>
      <c r="O149" s="2"/>
      <c r="P149" s="26"/>
      <c r="Q149" s="4"/>
      <c r="R149" s="2"/>
      <c r="S149" s="26"/>
      <c r="T149" s="2"/>
      <c r="U149" s="2"/>
      <c r="V149" s="9"/>
      <c r="W149" s="9"/>
      <c r="X149" s="9"/>
      <c r="Y149" s="9"/>
      <c r="Z149" s="9"/>
    </row>
    <row r="150" spans="1:26" ht="16.5" customHeight="1">
      <c r="A150" s="665"/>
      <c r="B150" s="665"/>
      <c r="C150" s="665"/>
      <c r="D150" s="2"/>
      <c r="E150" s="120" t="s">
        <v>20295</v>
      </c>
      <c r="F150" s="80" t="s">
        <v>18454</v>
      </c>
      <c r="G150" s="80" t="s">
        <v>19373</v>
      </c>
      <c r="H150" s="92" t="s">
        <v>20296</v>
      </c>
      <c r="I150" s="2"/>
      <c r="J150" s="92" t="s">
        <v>20297</v>
      </c>
      <c r="K150" s="2"/>
      <c r="L150" s="2"/>
      <c r="M150" s="2"/>
      <c r="N150" s="2"/>
      <c r="O150" s="2"/>
      <c r="P150" s="26"/>
      <c r="Q150" s="4"/>
      <c r="R150" s="2"/>
      <c r="S150" s="26"/>
      <c r="T150" s="2"/>
      <c r="U150" s="2"/>
      <c r="V150" s="9"/>
      <c r="W150" s="9"/>
      <c r="X150" s="9"/>
      <c r="Y150" s="9"/>
      <c r="Z150" s="9"/>
    </row>
    <row r="151" spans="1:26" ht="16.5" customHeight="1">
      <c r="A151" s="665"/>
      <c r="B151" s="665"/>
      <c r="C151" s="665"/>
      <c r="D151" s="2"/>
      <c r="E151" s="120" t="s">
        <v>20298</v>
      </c>
      <c r="F151" s="80" t="s">
        <v>18454</v>
      </c>
      <c r="G151" s="80" t="s">
        <v>19373</v>
      </c>
      <c r="H151" s="92" t="s">
        <v>20299</v>
      </c>
      <c r="I151" s="2"/>
      <c r="J151" s="92" t="s">
        <v>20300</v>
      </c>
      <c r="K151" s="2"/>
      <c r="L151" s="2"/>
      <c r="M151" s="2"/>
      <c r="N151" s="2"/>
      <c r="O151" s="2"/>
      <c r="P151" s="26"/>
      <c r="Q151" s="4"/>
      <c r="R151" s="2"/>
      <c r="S151" s="26"/>
      <c r="T151" s="2"/>
      <c r="U151" s="2"/>
      <c r="V151" s="9"/>
      <c r="W151" s="9"/>
      <c r="X151" s="9"/>
      <c r="Y151" s="9"/>
      <c r="Z151" s="9"/>
    </row>
    <row r="152" spans="1:26" ht="16.5" customHeight="1">
      <c r="A152" s="665"/>
      <c r="B152" s="665"/>
      <c r="C152" s="665"/>
      <c r="D152" s="2"/>
      <c r="E152" s="120" t="s">
        <v>20301</v>
      </c>
      <c r="F152" s="80" t="s">
        <v>18454</v>
      </c>
      <c r="G152" s="80" t="s">
        <v>19373</v>
      </c>
      <c r="H152" s="92" t="s">
        <v>20302</v>
      </c>
      <c r="I152" s="2"/>
      <c r="J152" s="92" t="s">
        <v>20303</v>
      </c>
      <c r="K152" s="2"/>
      <c r="L152" s="2"/>
      <c r="M152" s="2"/>
      <c r="N152" s="2"/>
      <c r="O152" s="2"/>
      <c r="P152" s="26"/>
      <c r="Q152" s="4"/>
      <c r="R152" s="2"/>
      <c r="S152" s="26"/>
      <c r="T152" s="2"/>
      <c r="U152" s="2"/>
      <c r="V152" s="9"/>
      <c r="W152" s="9"/>
      <c r="X152" s="9"/>
      <c r="Y152" s="9"/>
      <c r="Z152" s="9"/>
    </row>
    <row r="153" spans="1:26" ht="16.5" customHeight="1">
      <c r="A153" s="665"/>
      <c r="B153" s="665"/>
      <c r="C153" s="665"/>
      <c r="D153" s="2"/>
      <c r="E153" s="120" t="s">
        <v>20304</v>
      </c>
      <c r="F153" s="80" t="s">
        <v>18454</v>
      </c>
      <c r="G153" s="80" t="s">
        <v>19373</v>
      </c>
      <c r="H153" s="92" t="s">
        <v>20305</v>
      </c>
      <c r="I153" s="2"/>
      <c r="J153" s="92" t="s">
        <v>20306</v>
      </c>
      <c r="K153" s="2"/>
      <c r="L153" s="2"/>
      <c r="M153" s="2"/>
      <c r="N153" s="2"/>
      <c r="O153" s="2"/>
      <c r="P153" s="26"/>
      <c r="Q153" s="4"/>
      <c r="R153" s="2"/>
      <c r="S153" s="26"/>
      <c r="T153" s="2"/>
      <c r="U153" s="2"/>
      <c r="V153" s="9"/>
      <c r="W153" s="9"/>
      <c r="X153" s="9"/>
      <c r="Y153" s="9"/>
      <c r="Z153" s="9"/>
    </row>
    <row r="154" spans="1:26" ht="16.5" customHeight="1">
      <c r="A154" s="665"/>
      <c r="B154" s="665"/>
      <c r="C154" s="665"/>
      <c r="D154" s="2"/>
      <c r="E154" s="120" t="s">
        <v>20307</v>
      </c>
      <c r="F154" s="80" t="s">
        <v>18454</v>
      </c>
      <c r="G154" s="80" t="s">
        <v>19373</v>
      </c>
      <c r="H154" s="92" t="s">
        <v>20308</v>
      </c>
      <c r="I154" s="2"/>
      <c r="J154" s="92" t="s">
        <v>20309</v>
      </c>
      <c r="K154" s="2"/>
      <c r="L154" s="2"/>
      <c r="M154" s="2"/>
      <c r="N154" s="2"/>
      <c r="O154" s="2"/>
      <c r="P154" s="26"/>
      <c r="Q154" s="4"/>
      <c r="R154" s="2"/>
      <c r="S154" s="26"/>
      <c r="T154" s="2"/>
      <c r="U154" s="2"/>
      <c r="V154" s="9"/>
      <c r="W154" s="9"/>
      <c r="X154" s="9"/>
      <c r="Y154" s="9"/>
      <c r="Z154" s="9"/>
    </row>
    <row r="155" spans="1:26" ht="16.5" customHeight="1">
      <c r="A155" s="665"/>
      <c r="B155" s="665"/>
      <c r="C155" s="665"/>
      <c r="D155" s="2"/>
      <c r="E155" s="120" t="s">
        <v>20310</v>
      </c>
      <c r="F155" s="80" t="s">
        <v>18454</v>
      </c>
      <c r="G155" s="80" t="s">
        <v>19373</v>
      </c>
      <c r="H155" s="92" t="s">
        <v>20311</v>
      </c>
      <c r="I155" s="2"/>
      <c r="J155" s="92" t="s">
        <v>20312</v>
      </c>
      <c r="K155" s="2"/>
      <c r="L155" s="2"/>
      <c r="M155" s="2"/>
      <c r="N155" s="2"/>
      <c r="O155" s="2"/>
      <c r="P155" s="26"/>
      <c r="Q155" s="4"/>
      <c r="R155" s="2"/>
      <c r="S155" s="26"/>
      <c r="T155" s="2"/>
      <c r="U155" s="2"/>
      <c r="V155" s="9"/>
      <c r="W155" s="9"/>
      <c r="X155" s="9"/>
      <c r="Y155" s="9"/>
      <c r="Z155" s="9"/>
    </row>
    <row r="156" spans="1:26" ht="16.5" customHeight="1">
      <c r="A156" s="665"/>
      <c r="B156" s="665"/>
      <c r="C156" s="665"/>
      <c r="D156" s="2"/>
      <c r="E156" s="120" t="s">
        <v>20313</v>
      </c>
      <c r="F156" s="80" t="s">
        <v>18454</v>
      </c>
      <c r="G156" s="80" t="s">
        <v>19373</v>
      </c>
      <c r="H156" s="92" t="s">
        <v>20314</v>
      </c>
      <c r="I156" s="2"/>
      <c r="J156" s="92" t="s">
        <v>20315</v>
      </c>
      <c r="K156" s="2"/>
      <c r="L156" s="2"/>
      <c r="M156" s="2"/>
      <c r="N156" s="2"/>
      <c r="O156" s="2"/>
      <c r="P156" s="26"/>
      <c r="Q156" s="4"/>
      <c r="R156" s="2"/>
      <c r="S156" s="26"/>
      <c r="T156" s="2"/>
      <c r="U156" s="2"/>
      <c r="V156" s="9"/>
      <c r="W156" s="9"/>
      <c r="X156" s="9"/>
      <c r="Y156" s="9"/>
      <c r="Z156" s="9"/>
    </row>
    <row r="157" spans="1:26" ht="16.5" customHeight="1">
      <c r="A157" s="665"/>
      <c r="B157" s="665"/>
      <c r="C157" s="665"/>
      <c r="D157" s="2"/>
      <c r="E157" s="120" t="s">
        <v>20316</v>
      </c>
      <c r="F157" s="80" t="s">
        <v>18454</v>
      </c>
      <c r="G157" s="80" t="s">
        <v>19373</v>
      </c>
      <c r="H157" s="92" t="s">
        <v>20317</v>
      </c>
      <c r="I157" s="2"/>
      <c r="J157" s="92" t="s">
        <v>20318</v>
      </c>
      <c r="K157" s="2"/>
      <c r="L157" s="2"/>
      <c r="M157" s="2"/>
      <c r="N157" s="2"/>
      <c r="O157" s="2"/>
      <c r="P157" s="26"/>
      <c r="Q157" s="4"/>
      <c r="R157" s="2"/>
      <c r="S157" s="26"/>
      <c r="T157" s="2"/>
      <c r="U157" s="2"/>
      <c r="V157" s="9"/>
      <c r="W157" s="9"/>
      <c r="X157" s="9"/>
      <c r="Y157" s="9"/>
      <c r="Z157" s="9"/>
    </row>
    <row r="158" spans="1:26" ht="16.5" customHeight="1">
      <c r="A158" s="665"/>
      <c r="B158" s="665"/>
      <c r="C158" s="665"/>
      <c r="D158" s="2"/>
      <c r="E158" s="120" t="s">
        <v>20319</v>
      </c>
      <c r="F158" s="80" t="s">
        <v>18454</v>
      </c>
      <c r="G158" s="80" t="s">
        <v>19373</v>
      </c>
      <c r="H158" s="92" t="s">
        <v>20320</v>
      </c>
      <c r="I158" s="2"/>
      <c r="J158" s="92" t="s">
        <v>20321</v>
      </c>
      <c r="K158" s="2"/>
      <c r="L158" s="2"/>
      <c r="M158" s="2"/>
      <c r="N158" s="2"/>
      <c r="O158" s="2"/>
      <c r="P158" s="26"/>
      <c r="Q158" s="4"/>
      <c r="R158" s="2"/>
      <c r="S158" s="26"/>
      <c r="T158" s="2"/>
      <c r="U158" s="2"/>
      <c r="V158" s="9"/>
      <c r="W158" s="9"/>
      <c r="X158" s="9"/>
      <c r="Y158" s="9"/>
      <c r="Z158" s="9"/>
    </row>
    <row r="159" spans="1:26" ht="16.5" customHeight="1">
      <c r="A159" s="665"/>
      <c r="B159" s="665"/>
      <c r="C159" s="665"/>
      <c r="D159" s="2"/>
      <c r="E159" s="120" t="s">
        <v>20322</v>
      </c>
      <c r="F159" s="80" t="s">
        <v>18454</v>
      </c>
      <c r="G159" s="80" t="s">
        <v>19373</v>
      </c>
      <c r="H159" s="92" t="s">
        <v>20323</v>
      </c>
      <c r="I159" s="2"/>
      <c r="J159" s="92" t="s">
        <v>20324</v>
      </c>
      <c r="K159" s="2"/>
      <c r="L159" s="2"/>
      <c r="M159" s="2"/>
      <c r="N159" s="2"/>
      <c r="O159" s="2"/>
      <c r="P159" s="26"/>
      <c r="Q159" s="4"/>
      <c r="R159" s="2"/>
      <c r="S159" s="26"/>
      <c r="T159" s="2"/>
      <c r="U159" s="2"/>
      <c r="V159" s="9"/>
      <c r="W159" s="9"/>
      <c r="X159" s="9"/>
      <c r="Y159" s="9"/>
      <c r="Z159" s="9"/>
    </row>
    <row r="160" spans="1:26" ht="16.5" customHeight="1">
      <c r="A160" s="665"/>
      <c r="B160" s="665"/>
      <c r="C160" s="665"/>
      <c r="D160" s="2"/>
      <c r="E160" s="120" t="s">
        <v>20325</v>
      </c>
      <c r="F160" s="80" t="s">
        <v>18454</v>
      </c>
      <c r="G160" s="80" t="s">
        <v>19373</v>
      </c>
      <c r="H160" s="92" t="s">
        <v>20326</v>
      </c>
      <c r="I160" s="2"/>
      <c r="J160" s="92" t="s">
        <v>20327</v>
      </c>
      <c r="K160" s="2"/>
      <c r="L160" s="2"/>
      <c r="M160" s="2"/>
      <c r="N160" s="2"/>
      <c r="O160" s="2"/>
      <c r="P160" s="26"/>
      <c r="Q160" s="4"/>
      <c r="R160" s="2"/>
      <c r="S160" s="26"/>
      <c r="T160" s="2"/>
      <c r="U160" s="2"/>
      <c r="V160" s="9"/>
      <c r="W160" s="9"/>
      <c r="X160" s="9"/>
      <c r="Y160" s="9"/>
      <c r="Z160" s="9"/>
    </row>
    <row r="161" spans="1:26" ht="16.5" customHeight="1">
      <c r="A161" s="665"/>
      <c r="B161" s="665"/>
      <c r="C161" s="665"/>
      <c r="D161" s="2"/>
      <c r="E161" s="120" t="s">
        <v>20328</v>
      </c>
      <c r="F161" s="80" t="s">
        <v>18454</v>
      </c>
      <c r="G161" s="80" t="s">
        <v>19373</v>
      </c>
      <c r="H161" s="92" t="s">
        <v>20329</v>
      </c>
      <c r="I161" s="2"/>
      <c r="J161" s="92" t="s">
        <v>20330</v>
      </c>
      <c r="K161" s="2"/>
      <c r="L161" s="2"/>
      <c r="M161" s="2"/>
      <c r="N161" s="2"/>
      <c r="O161" s="2"/>
      <c r="P161" s="26"/>
      <c r="Q161" s="4"/>
      <c r="R161" s="2"/>
      <c r="S161" s="26"/>
      <c r="T161" s="2"/>
      <c r="U161" s="2"/>
      <c r="V161" s="9"/>
      <c r="W161" s="9"/>
      <c r="X161" s="9"/>
      <c r="Y161" s="9"/>
      <c r="Z161" s="9"/>
    </row>
    <row r="162" spans="1:26" ht="16.5" customHeight="1">
      <c r="A162" s="665"/>
      <c r="B162" s="665"/>
      <c r="C162" s="665"/>
      <c r="D162" s="2"/>
      <c r="E162" s="120" t="s">
        <v>20331</v>
      </c>
      <c r="F162" s="80" t="s">
        <v>18454</v>
      </c>
      <c r="G162" s="80" t="s">
        <v>19373</v>
      </c>
      <c r="H162" s="92" t="s">
        <v>20332</v>
      </c>
      <c r="I162" s="2"/>
      <c r="J162" s="92" t="s">
        <v>20333</v>
      </c>
      <c r="K162" s="2"/>
      <c r="L162" s="2"/>
      <c r="M162" s="2"/>
      <c r="N162" s="2"/>
      <c r="O162" s="2"/>
      <c r="P162" s="26"/>
      <c r="Q162" s="4"/>
      <c r="R162" s="2"/>
      <c r="S162" s="26"/>
      <c r="T162" s="2"/>
      <c r="U162" s="2"/>
      <c r="V162" s="9"/>
      <c r="W162" s="9"/>
      <c r="X162" s="9"/>
      <c r="Y162" s="9"/>
      <c r="Z162" s="9"/>
    </row>
    <row r="163" spans="1:26" ht="16.5" customHeight="1">
      <c r="A163" s="665"/>
      <c r="B163" s="665"/>
      <c r="C163" s="665"/>
      <c r="D163" s="2"/>
      <c r="E163" s="120" t="s">
        <v>20334</v>
      </c>
      <c r="F163" s="80" t="s">
        <v>18454</v>
      </c>
      <c r="G163" s="80" t="s">
        <v>19373</v>
      </c>
      <c r="H163" s="92" t="s">
        <v>20335</v>
      </c>
      <c r="I163" s="2"/>
      <c r="J163" s="92" t="s">
        <v>20336</v>
      </c>
      <c r="K163" s="2"/>
      <c r="L163" s="2"/>
      <c r="M163" s="2"/>
      <c r="N163" s="2"/>
      <c r="O163" s="2"/>
      <c r="P163" s="26"/>
      <c r="Q163" s="4"/>
      <c r="R163" s="2"/>
      <c r="S163" s="26"/>
      <c r="T163" s="2"/>
      <c r="U163" s="2"/>
      <c r="V163" s="9"/>
      <c r="W163" s="9"/>
      <c r="X163" s="9"/>
      <c r="Y163" s="9"/>
      <c r="Z163" s="9"/>
    </row>
    <row r="164" spans="1:26" ht="16.5" customHeight="1">
      <c r="A164" s="665"/>
      <c r="B164" s="665"/>
      <c r="C164" s="665"/>
      <c r="D164" s="2"/>
      <c r="E164" s="120" t="s">
        <v>20337</v>
      </c>
      <c r="F164" s="80" t="s">
        <v>18454</v>
      </c>
      <c r="G164" s="80" t="s">
        <v>19373</v>
      </c>
      <c r="H164" s="92" t="s">
        <v>20338</v>
      </c>
      <c r="I164" s="2"/>
      <c r="J164" s="92" t="s">
        <v>20339</v>
      </c>
      <c r="K164" s="2"/>
      <c r="L164" s="2"/>
      <c r="M164" s="2"/>
      <c r="N164" s="2"/>
      <c r="O164" s="2"/>
      <c r="P164" s="26"/>
      <c r="Q164" s="4"/>
      <c r="R164" s="2"/>
      <c r="S164" s="26"/>
      <c r="T164" s="2"/>
      <c r="U164" s="2"/>
      <c r="V164" s="9"/>
      <c r="W164" s="9"/>
      <c r="X164" s="9"/>
      <c r="Y164" s="9"/>
      <c r="Z164" s="9"/>
    </row>
    <row r="165" spans="1:26" ht="16.5" customHeight="1">
      <c r="A165" s="665"/>
      <c r="B165" s="665"/>
      <c r="C165" s="665"/>
      <c r="D165" s="2"/>
      <c r="E165" s="120" t="s">
        <v>20340</v>
      </c>
      <c r="F165" s="80" t="s">
        <v>18454</v>
      </c>
      <c r="G165" s="80" t="s">
        <v>19373</v>
      </c>
      <c r="H165" s="92" t="s">
        <v>20341</v>
      </c>
      <c r="I165" s="2"/>
      <c r="J165" s="92" t="s">
        <v>20342</v>
      </c>
      <c r="K165" s="2"/>
      <c r="L165" s="2"/>
      <c r="M165" s="2"/>
      <c r="N165" s="2"/>
      <c r="O165" s="2"/>
      <c r="P165" s="26"/>
      <c r="Q165" s="4"/>
      <c r="R165" s="2"/>
      <c r="S165" s="26"/>
      <c r="T165" s="2"/>
      <c r="U165" s="2"/>
      <c r="V165" s="9"/>
      <c r="W165" s="9"/>
      <c r="X165" s="9"/>
      <c r="Y165" s="9"/>
      <c r="Z165" s="9"/>
    </row>
    <row r="166" spans="1:26" ht="16.5" customHeight="1">
      <c r="A166" s="665"/>
      <c r="B166" s="665"/>
      <c r="C166" s="665"/>
      <c r="D166" s="2"/>
      <c r="E166" s="120" t="s">
        <v>20343</v>
      </c>
      <c r="F166" s="80" t="s">
        <v>18454</v>
      </c>
      <c r="G166" s="80" t="s">
        <v>19373</v>
      </c>
      <c r="H166" s="92" t="s">
        <v>20344</v>
      </c>
      <c r="I166" s="2"/>
      <c r="J166" s="92" t="s">
        <v>20345</v>
      </c>
      <c r="K166" s="2"/>
      <c r="L166" s="2"/>
      <c r="M166" s="2"/>
      <c r="N166" s="2"/>
      <c r="O166" s="2"/>
      <c r="P166" s="26"/>
      <c r="Q166" s="4"/>
      <c r="R166" s="2"/>
      <c r="S166" s="26"/>
      <c r="T166" s="2"/>
      <c r="U166" s="2"/>
      <c r="V166" s="9"/>
      <c r="W166" s="9"/>
      <c r="X166" s="9"/>
      <c r="Y166" s="9"/>
      <c r="Z166" s="9"/>
    </row>
    <row r="167" spans="1:26" ht="16.5" customHeight="1">
      <c r="A167" s="665"/>
      <c r="B167" s="665"/>
      <c r="C167" s="665"/>
      <c r="D167" s="2"/>
      <c r="E167" s="120" t="s">
        <v>20346</v>
      </c>
      <c r="F167" s="80" t="s">
        <v>18454</v>
      </c>
      <c r="G167" s="80" t="s">
        <v>19373</v>
      </c>
      <c r="H167" s="92" t="s">
        <v>20347</v>
      </c>
      <c r="I167" s="2"/>
      <c r="J167" s="92" t="s">
        <v>20348</v>
      </c>
      <c r="K167" s="2"/>
      <c r="L167" s="2"/>
      <c r="M167" s="2"/>
      <c r="N167" s="2"/>
      <c r="O167" s="2"/>
      <c r="P167" s="26"/>
      <c r="Q167" s="4"/>
      <c r="R167" s="2"/>
      <c r="S167" s="26"/>
      <c r="T167" s="2"/>
      <c r="U167" s="2"/>
      <c r="V167" s="9"/>
      <c r="W167" s="9"/>
      <c r="X167" s="9"/>
      <c r="Y167" s="9"/>
      <c r="Z167" s="9"/>
    </row>
    <row r="168" spans="1:26" ht="16.5" customHeight="1">
      <c r="A168" s="666"/>
      <c r="B168" s="666"/>
      <c r="C168" s="666"/>
      <c r="D168" s="2"/>
      <c r="E168" s="120" t="s">
        <v>20349</v>
      </c>
      <c r="F168" s="80" t="s">
        <v>18454</v>
      </c>
      <c r="G168" s="80" t="s">
        <v>19373</v>
      </c>
      <c r="H168" s="92" t="s">
        <v>20350</v>
      </c>
      <c r="I168" s="2"/>
      <c r="J168" s="92" t="s">
        <v>20351</v>
      </c>
      <c r="K168" s="2"/>
      <c r="L168" s="2"/>
      <c r="M168" s="2"/>
      <c r="N168" s="2"/>
      <c r="O168" s="2"/>
      <c r="P168" s="26"/>
      <c r="Q168" s="4"/>
      <c r="R168" s="2"/>
      <c r="S168" s="26"/>
      <c r="T168" s="2"/>
      <c r="U168" s="2"/>
      <c r="V168" s="9"/>
      <c r="W168" s="9"/>
      <c r="X168" s="9"/>
      <c r="Y168" s="9"/>
      <c r="Z168" s="9"/>
    </row>
    <row r="169" spans="1:26" ht="16.5" customHeight="1">
      <c r="A169" s="570"/>
      <c r="B169" s="570"/>
      <c r="C169" s="571" t="s">
        <v>20352</v>
      </c>
      <c r="D169" s="572"/>
      <c r="E169" s="573"/>
      <c r="F169" s="572"/>
      <c r="G169" s="572"/>
      <c r="H169" s="574"/>
      <c r="I169" s="575"/>
      <c r="J169" s="576"/>
      <c r="K169" s="577"/>
      <c r="L169" s="570"/>
      <c r="M169" s="577"/>
      <c r="N169" s="570"/>
      <c r="O169" s="578"/>
      <c r="P169" s="570" t="s">
        <v>20353</v>
      </c>
      <c r="Q169" s="6"/>
      <c r="R169" s="570"/>
      <c r="S169" s="570"/>
      <c r="T169" s="570"/>
      <c r="U169" s="570"/>
      <c r="V169" s="123"/>
      <c r="W169" s="123"/>
      <c r="X169" s="123"/>
      <c r="Y169" s="123"/>
      <c r="Z169" s="123"/>
    </row>
    <row r="170" spans="1:26" ht="16.5" customHeight="1">
      <c r="A170" s="735" t="s">
        <v>20091</v>
      </c>
      <c r="B170" s="735" t="s">
        <v>20092</v>
      </c>
      <c r="C170" s="740" t="s">
        <v>20354</v>
      </c>
      <c r="D170" s="2"/>
      <c r="E170" s="120" t="s">
        <v>20355</v>
      </c>
      <c r="F170" s="80" t="s">
        <v>18454</v>
      </c>
      <c r="G170" s="80" t="s">
        <v>19373</v>
      </c>
      <c r="H170" s="92" t="s">
        <v>20356</v>
      </c>
      <c r="I170" s="2"/>
      <c r="J170" s="92" t="s">
        <v>20357</v>
      </c>
      <c r="K170" s="2"/>
      <c r="L170" s="2"/>
      <c r="M170" s="2"/>
      <c r="N170" s="2"/>
      <c r="O170" s="2"/>
      <c r="P170" s="26"/>
      <c r="Q170" s="4"/>
      <c r="R170" s="2"/>
      <c r="S170" s="26"/>
      <c r="T170" s="2"/>
      <c r="U170" s="2"/>
      <c r="V170" s="9"/>
      <c r="W170" s="9"/>
      <c r="X170" s="9"/>
      <c r="Y170" s="9"/>
      <c r="Z170" s="9"/>
    </row>
    <row r="171" spans="1:26" ht="16.5" customHeight="1">
      <c r="A171" s="665"/>
      <c r="B171" s="665"/>
      <c r="C171" s="665"/>
      <c r="D171" s="2"/>
      <c r="E171" s="120" t="s">
        <v>20358</v>
      </c>
      <c r="F171" s="80" t="s">
        <v>18454</v>
      </c>
      <c r="G171" s="80" t="s">
        <v>19373</v>
      </c>
      <c r="H171" s="92" t="s">
        <v>20359</v>
      </c>
      <c r="I171" s="2"/>
      <c r="J171" s="92" t="s">
        <v>20357</v>
      </c>
      <c r="K171" s="2"/>
      <c r="L171" s="2"/>
      <c r="M171" s="2"/>
      <c r="N171" s="2"/>
      <c r="O171" s="2"/>
      <c r="P171" s="26"/>
      <c r="Q171" s="4"/>
      <c r="R171" s="2"/>
      <c r="S171" s="26"/>
      <c r="T171" s="2"/>
      <c r="U171" s="2"/>
      <c r="V171" s="9"/>
      <c r="W171" s="9"/>
      <c r="X171" s="9"/>
      <c r="Y171" s="9"/>
      <c r="Z171" s="9"/>
    </row>
    <row r="172" spans="1:26" ht="16.5" customHeight="1">
      <c r="A172" s="666"/>
      <c r="B172" s="666"/>
      <c r="C172" s="666"/>
      <c r="D172" s="2"/>
      <c r="E172" s="120" t="s">
        <v>20360</v>
      </c>
      <c r="F172" s="80" t="s">
        <v>18454</v>
      </c>
      <c r="G172" s="80" t="s">
        <v>19373</v>
      </c>
      <c r="H172" s="92" t="s">
        <v>20361</v>
      </c>
      <c r="I172" s="2"/>
      <c r="J172" s="92" t="s">
        <v>20357</v>
      </c>
      <c r="K172" s="2"/>
      <c r="L172" s="2"/>
      <c r="M172" s="2"/>
      <c r="N172" s="2"/>
      <c r="O172" s="2"/>
      <c r="P172" s="26"/>
      <c r="Q172" s="4"/>
      <c r="R172" s="2"/>
      <c r="S172" s="26"/>
      <c r="T172" s="2"/>
      <c r="U172" s="2"/>
      <c r="V172" s="9"/>
      <c r="W172" s="9"/>
      <c r="X172" s="9"/>
      <c r="Y172" s="9"/>
      <c r="Z172" s="9"/>
    </row>
    <row r="173" spans="1:26" ht="16.5" customHeight="1">
      <c r="A173" s="570"/>
      <c r="B173" s="570"/>
      <c r="C173" s="571" t="s">
        <v>20362</v>
      </c>
      <c r="D173" s="572"/>
      <c r="E173" s="573"/>
      <c r="F173" s="572"/>
      <c r="G173" s="572"/>
      <c r="H173" s="574"/>
      <c r="I173" s="575"/>
      <c r="J173" s="576"/>
      <c r="K173" s="577"/>
      <c r="L173" s="570"/>
      <c r="M173" s="577"/>
      <c r="N173" s="570"/>
      <c r="O173" s="578"/>
      <c r="P173" s="570" t="s">
        <v>20363</v>
      </c>
      <c r="Q173" s="6"/>
      <c r="R173" s="570"/>
      <c r="S173" s="570"/>
      <c r="T173" s="570"/>
      <c r="U173" s="570"/>
      <c r="V173" s="123"/>
      <c r="W173" s="123"/>
      <c r="X173" s="123"/>
      <c r="Y173" s="123"/>
      <c r="Z173" s="123"/>
    </row>
    <row r="174" spans="1:26" ht="66.75" customHeight="1">
      <c r="A174" s="26" t="s">
        <v>20364</v>
      </c>
      <c r="B174" s="26" t="s">
        <v>20092</v>
      </c>
      <c r="C174" s="2"/>
      <c r="D174" s="2"/>
      <c r="E174" s="2" t="s">
        <v>20365</v>
      </c>
      <c r="F174" s="80" t="s">
        <v>18454</v>
      </c>
      <c r="G174" s="80" t="s">
        <v>20366</v>
      </c>
      <c r="H174" s="120" t="s">
        <v>20367</v>
      </c>
      <c r="I174" s="2"/>
      <c r="J174" s="120" t="s">
        <v>20368</v>
      </c>
      <c r="K174" s="2"/>
      <c r="L174" s="2"/>
      <c r="M174" s="2"/>
      <c r="N174" s="2"/>
      <c r="O174" s="2"/>
      <c r="P174" s="26"/>
      <c r="Q174" s="4"/>
      <c r="R174" s="2"/>
      <c r="S174" s="26"/>
      <c r="T174" s="2"/>
      <c r="U174" s="2"/>
      <c r="V174" s="9"/>
      <c r="W174" s="9"/>
      <c r="X174" s="9"/>
      <c r="Y174" s="9"/>
      <c r="Z174" s="9"/>
    </row>
    <row r="175" spans="1:26" ht="16.5" customHeight="1">
      <c r="A175" s="570"/>
      <c r="B175" s="570"/>
      <c r="C175" s="571" t="s">
        <v>20369</v>
      </c>
      <c r="D175" s="572"/>
      <c r="E175" s="573"/>
      <c r="F175" s="572"/>
      <c r="G175" s="572"/>
      <c r="H175" s="574"/>
      <c r="I175" s="575"/>
      <c r="J175" s="576"/>
      <c r="K175" s="577"/>
      <c r="L175" s="570"/>
      <c r="M175" s="577"/>
      <c r="N175" s="570"/>
      <c r="O175" s="578"/>
      <c r="P175" s="570" t="s">
        <v>20370</v>
      </c>
      <c r="Q175" s="6"/>
      <c r="R175" s="570"/>
      <c r="S175" s="570"/>
      <c r="T175" s="570"/>
      <c r="U175" s="570"/>
      <c r="V175" s="123"/>
      <c r="W175" s="123"/>
      <c r="X175" s="123"/>
      <c r="Y175" s="123"/>
      <c r="Z175" s="123"/>
    </row>
    <row r="176" spans="1:26" ht="16.5" customHeight="1">
      <c r="A176" s="26" t="s">
        <v>20371</v>
      </c>
      <c r="B176" s="26" t="s">
        <v>20092</v>
      </c>
      <c r="C176" s="2" t="s">
        <v>20372</v>
      </c>
      <c r="D176" s="2"/>
      <c r="E176" s="2" t="s">
        <v>20373</v>
      </c>
      <c r="F176" s="80" t="s">
        <v>18454</v>
      </c>
      <c r="G176" s="80" t="s">
        <v>18465</v>
      </c>
      <c r="H176" s="120" t="s">
        <v>20374</v>
      </c>
      <c r="I176" s="2"/>
      <c r="J176" s="120" t="s">
        <v>20375</v>
      </c>
      <c r="K176" s="2"/>
      <c r="L176" s="2"/>
      <c r="M176" s="2"/>
      <c r="N176" s="2"/>
      <c r="O176" s="2"/>
      <c r="P176" s="26"/>
      <c r="Q176" s="4"/>
      <c r="R176" s="2"/>
      <c r="S176" s="26"/>
      <c r="T176" s="2"/>
      <c r="U176" s="2"/>
      <c r="V176" s="9"/>
      <c r="W176" s="9"/>
      <c r="X176" s="9"/>
      <c r="Y176" s="9"/>
      <c r="Z176" s="9"/>
    </row>
    <row r="177" spans="1:26" ht="16.5" customHeight="1">
      <c r="A177" s="570"/>
      <c r="B177" s="570"/>
      <c r="C177" s="571" t="s">
        <v>20376</v>
      </c>
      <c r="D177" s="572"/>
      <c r="E177" s="573"/>
      <c r="F177" s="572"/>
      <c r="G177" s="572"/>
      <c r="H177" s="574"/>
      <c r="I177" s="575"/>
      <c r="J177" s="576"/>
      <c r="K177" s="577"/>
      <c r="L177" s="570"/>
      <c r="M177" s="577"/>
      <c r="N177" s="570"/>
      <c r="O177" s="578"/>
      <c r="P177" s="570" t="s">
        <v>20377</v>
      </c>
      <c r="Q177" s="6"/>
      <c r="R177" s="570"/>
      <c r="S177" s="570"/>
      <c r="T177" s="570"/>
      <c r="U177" s="570"/>
      <c r="V177" s="123"/>
      <c r="W177" s="123"/>
      <c r="X177" s="123"/>
      <c r="Y177" s="123"/>
      <c r="Z177" s="123"/>
    </row>
    <row r="178" spans="1:26" ht="90.75" customHeight="1">
      <c r="A178" s="735" t="s">
        <v>20378</v>
      </c>
      <c r="B178" s="735" t="s">
        <v>20092</v>
      </c>
      <c r="C178" s="735" t="s">
        <v>20042</v>
      </c>
      <c r="D178" s="2"/>
      <c r="E178" s="47" t="s">
        <v>20043</v>
      </c>
      <c r="F178" s="26" t="s">
        <v>17291</v>
      </c>
      <c r="G178" s="26" t="s">
        <v>19373</v>
      </c>
      <c r="H178" s="47" t="s">
        <v>20379</v>
      </c>
      <c r="I178" s="2"/>
      <c r="J178" s="47" t="s">
        <v>20380</v>
      </c>
      <c r="K178" s="2"/>
      <c r="L178" s="2"/>
      <c r="M178" s="2"/>
      <c r="N178" s="2"/>
      <c r="O178" s="2"/>
      <c r="P178" s="26"/>
      <c r="Q178" s="4"/>
      <c r="R178" s="2"/>
      <c r="S178" s="26"/>
      <c r="T178" s="2"/>
      <c r="U178" s="2"/>
      <c r="V178" s="9"/>
      <c r="W178" s="9"/>
      <c r="X178" s="9"/>
      <c r="Y178" s="9"/>
      <c r="Z178" s="9"/>
    </row>
    <row r="179" spans="1:26" ht="76.5" customHeight="1">
      <c r="A179" s="665"/>
      <c r="B179" s="665"/>
      <c r="C179" s="665"/>
      <c r="D179" s="2"/>
      <c r="E179" s="47" t="s">
        <v>16779</v>
      </c>
      <c r="F179" s="26" t="s">
        <v>17291</v>
      </c>
      <c r="G179" s="26" t="s">
        <v>18465</v>
      </c>
      <c r="H179" s="47" t="s">
        <v>20381</v>
      </c>
      <c r="I179" s="2"/>
      <c r="J179" s="47" t="s">
        <v>20382</v>
      </c>
      <c r="K179" s="2"/>
      <c r="L179" s="2"/>
      <c r="M179" s="2"/>
      <c r="N179" s="2"/>
      <c r="O179" s="2"/>
      <c r="P179" s="26"/>
      <c r="Q179" s="4"/>
      <c r="R179" s="2"/>
      <c r="S179" s="26"/>
      <c r="T179" s="2"/>
      <c r="U179" s="2"/>
      <c r="V179" s="9"/>
      <c r="W179" s="9"/>
      <c r="X179" s="9"/>
      <c r="Y179" s="9"/>
      <c r="Z179" s="9"/>
    </row>
    <row r="180" spans="1:26" ht="16.5" customHeight="1">
      <c r="A180" s="665"/>
      <c r="B180" s="665"/>
      <c r="C180" s="665"/>
      <c r="D180" s="2"/>
      <c r="E180" s="47" t="s">
        <v>20048</v>
      </c>
      <c r="F180" s="26" t="s">
        <v>17291</v>
      </c>
      <c r="G180" s="26" t="s">
        <v>18465</v>
      </c>
      <c r="H180" s="47" t="s">
        <v>20049</v>
      </c>
      <c r="I180" s="2"/>
      <c r="J180" s="47" t="s">
        <v>20383</v>
      </c>
      <c r="K180" s="2"/>
      <c r="L180" s="2"/>
      <c r="M180" s="2"/>
      <c r="N180" s="2"/>
      <c r="O180" s="2"/>
      <c r="P180" s="26"/>
      <c r="Q180" s="4"/>
      <c r="R180" s="2"/>
      <c r="S180" s="26"/>
      <c r="T180" s="2"/>
      <c r="U180" s="2"/>
      <c r="V180" s="9"/>
      <c r="W180" s="9"/>
      <c r="X180" s="9"/>
      <c r="Y180" s="9"/>
      <c r="Z180" s="9"/>
    </row>
    <row r="181" spans="1:26" ht="16.5" customHeight="1">
      <c r="A181" s="665"/>
      <c r="B181" s="665"/>
      <c r="C181" s="665"/>
      <c r="D181" s="2"/>
      <c r="E181" s="47" t="s">
        <v>20051</v>
      </c>
      <c r="F181" s="26" t="s">
        <v>17291</v>
      </c>
      <c r="G181" s="26" t="s">
        <v>18465</v>
      </c>
      <c r="H181" s="47" t="s">
        <v>20384</v>
      </c>
      <c r="I181" s="2"/>
      <c r="J181" s="94" t="s">
        <v>20053</v>
      </c>
      <c r="K181" s="2"/>
      <c r="L181" s="2"/>
      <c r="M181" s="2"/>
      <c r="N181" s="2"/>
      <c r="O181" s="2"/>
      <c r="P181" s="26"/>
      <c r="Q181" s="4"/>
      <c r="R181" s="2"/>
      <c r="S181" s="26"/>
      <c r="T181" s="2"/>
      <c r="U181" s="2"/>
      <c r="V181" s="9"/>
      <c r="W181" s="9"/>
      <c r="X181" s="9"/>
      <c r="Y181" s="9"/>
      <c r="Z181" s="9"/>
    </row>
    <row r="182" spans="1:26" ht="16.5" customHeight="1">
      <c r="A182" s="665"/>
      <c r="B182" s="665"/>
      <c r="C182" s="665"/>
      <c r="D182" s="2"/>
      <c r="E182" s="670" t="s">
        <v>19313</v>
      </c>
      <c r="F182" s="735" t="s">
        <v>17291</v>
      </c>
      <c r="G182" s="735" t="s">
        <v>18465</v>
      </c>
      <c r="H182" s="670" t="s">
        <v>20054</v>
      </c>
      <c r="I182" s="2"/>
      <c r="J182" s="47" t="s">
        <v>20385</v>
      </c>
      <c r="K182" s="2"/>
      <c r="L182" s="2"/>
      <c r="M182" s="2"/>
      <c r="N182" s="2"/>
      <c r="O182" s="2"/>
      <c r="P182" s="26"/>
      <c r="Q182" s="4"/>
      <c r="R182" s="2"/>
      <c r="S182" s="26"/>
      <c r="T182" s="2"/>
      <c r="U182" s="2"/>
      <c r="V182" s="9"/>
      <c r="W182" s="9"/>
      <c r="X182" s="9"/>
      <c r="Y182" s="9"/>
      <c r="Z182" s="9"/>
    </row>
    <row r="183" spans="1:26" ht="43.5" customHeight="1">
      <c r="A183" s="665"/>
      <c r="B183" s="665"/>
      <c r="C183" s="665"/>
      <c r="D183" s="2"/>
      <c r="E183" s="666"/>
      <c r="F183" s="666"/>
      <c r="G183" s="666"/>
      <c r="H183" s="666"/>
      <c r="I183" s="2"/>
      <c r="J183" s="47" t="s">
        <v>20386</v>
      </c>
      <c r="K183" s="2"/>
      <c r="L183" s="2"/>
      <c r="M183" s="2"/>
      <c r="N183" s="2"/>
      <c r="O183" s="2"/>
      <c r="P183" s="26"/>
      <c r="Q183" s="4"/>
      <c r="R183" s="2"/>
      <c r="S183" s="26"/>
      <c r="T183" s="2"/>
      <c r="U183" s="2"/>
      <c r="V183" s="9"/>
      <c r="W183" s="9"/>
      <c r="X183" s="9"/>
      <c r="Y183" s="9"/>
      <c r="Z183" s="9"/>
    </row>
    <row r="184" spans="1:26" ht="16.5" customHeight="1">
      <c r="A184" s="665"/>
      <c r="B184" s="665"/>
      <c r="C184" s="665"/>
      <c r="D184" s="2"/>
      <c r="E184" s="670" t="s">
        <v>20057</v>
      </c>
      <c r="F184" s="735" t="s">
        <v>17291</v>
      </c>
      <c r="G184" s="735" t="s">
        <v>18465</v>
      </c>
      <c r="H184" s="670" t="s">
        <v>20058</v>
      </c>
      <c r="I184" s="2"/>
      <c r="J184" s="47" t="s">
        <v>20387</v>
      </c>
      <c r="K184" s="2"/>
      <c r="L184" s="2"/>
      <c r="M184" s="2"/>
      <c r="N184" s="2"/>
      <c r="O184" s="2"/>
      <c r="P184" s="26"/>
      <c r="Q184" s="4"/>
      <c r="R184" s="2"/>
      <c r="S184" s="26"/>
      <c r="T184" s="2"/>
      <c r="U184" s="2"/>
      <c r="V184" s="9"/>
      <c r="W184" s="9"/>
      <c r="X184" s="9"/>
      <c r="Y184" s="9"/>
      <c r="Z184" s="9"/>
    </row>
    <row r="185" spans="1:26" ht="38.25" customHeight="1">
      <c r="A185" s="665"/>
      <c r="B185" s="665"/>
      <c r="C185" s="665"/>
      <c r="D185" s="2"/>
      <c r="E185" s="666"/>
      <c r="F185" s="666"/>
      <c r="G185" s="666"/>
      <c r="H185" s="666"/>
      <c r="I185" s="2"/>
      <c r="J185" s="47" t="s">
        <v>20388</v>
      </c>
      <c r="K185" s="2"/>
      <c r="L185" s="2"/>
      <c r="M185" s="2"/>
      <c r="N185" s="2"/>
      <c r="O185" s="2"/>
      <c r="P185" s="26"/>
      <c r="Q185" s="4"/>
      <c r="R185" s="2"/>
      <c r="S185" s="26"/>
      <c r="T185" s="2"/>
      <c r="U185" s="2"/>
      <c r="V185" s="9"/>
      <c r="W185" s="9"/>
      <c r="X185" s="9"/>
      <c r="Y185" s="9"/>
      <c r="Z185" s="9"/>
    </row>
    <row r="186" spans="1:26" ht="16.5" customHeight="1">
      <c r="A186" s="665"/>
      <c r="B186" s="665"/>
      <c r="C186" s="665"/>
      <c r="D186" s="2"/>
      <c r="E186" s="670" t="s">
        <v>20061</v>
      </c>
      <c r="F186" s="735" t="s">
        <v>17291</v>
      </c>
      <c r="G186" s="26" t="s">
        <v>20062</v>
      </c>
      <c r="H186" s="47" t="s">
        <v>20063</v>
      </c>
      <c r="I186" s="2"/>
      <c r="J186" s="47" t="s">
        <v>20389</v>
      </c>
      <c r="K186" s="2"/>
      <c r="L186" s="2"/>
      <c r="M186" s="2"/>
      <c r="N186" s="2"/>
      <c r="O186" s="2"/>
      <c r="P186" s="26"/>
      <c r="Q186" s="4"/>
      <c r="R186" s="2"/>
      <c r="S186" s="26"/>
      <c r="T186" s="2"/>
      <c r="U186" s="2"/>
      <c r="V186" s="9"/>
      <c r="W186" s="9"/>
      <c r="X186" s="9"/>
      <c r="Y186" s="9"/>
      <c r="Z186" s="9"/>
    </row>
    <row r="187" spans="1:26" ht="16.5" customHeight="1">
      <c r="A187" s="666"/>
      <c r="B187" s="666"/>
      <c r="C187" s="666"/>
      <c r="D187" s="2"/>
      <c r="E187" s="666"/>
      <c r="F187" s="666"/>
      <c r="G187" s="26" t="s">
        <v>18463</v>
      </c>
      <c r="H187" s="47" t="s">
        <v>20066</v>
      </c>
      <c r="I187" s="2"/>
      <c r="J187" s="47" t="s">
        <v>20390</v>
      </c>
      <c r="K187" s="2"/>
      <c r="L187" s="2"/>
      <c r="M187" s="2"/>
      <c r="N187" s="2"/>
      <c r="O187" s="2"/>
      <c r="P187" s="26"/>
      <c r="Q187" s="4"/>
      <c r="R187" s="2"/>
      <c r="S187" s="26"/>
      <c r="T187" s="2"/>
      <c r="U187" s="2"/>
      <c r="V187" s="9"/>
      <c r="W187" s="9"/>
      <c r="X187" s="9"/>
      <c r="Y187" s="9"/>
      <c r="Z187" s="9"/>
    </row>
    <row r="188" spans="1:26" ht="16.5" customHeight="1">
      <c r="A188" s="570"/>
      <c r="B188" s="570"/>
      <c r="C188" s="571" t="s">
        <v>20391</v>
      </c>
      <c r="D188" s="572"/>
      <c r="E188" s="573"/>
      <c r="F188" s="572"/>
      <c r="G188" s="572"/>
      <c r="H188" s="574"/>
      <c r="I188" s="575"/>
      <c r="J188" s="576"/>
      <c r="K188" s="577"/>
      <c r="L188" s="570"/>
      <c r="M188" s="577"/>
      <c r="N188" s="570"/>
      <c r="O188" s="578"/>
      <c r="P188" s="570" t="s">
        <v>20392</v>
      </c>
      <c r="Q188" s="6"/>
      <c r="R188" s="570"/>
      <c r="S188" s="570"/>
      <c r="T188" s="570"/>
      <c r="U188" s="570"/>
      <c r="V188" s="123"/>
      <c r="W188" s="123"/>
      <c r="X188" s="123"/>
      <c r="Y188" s="123"/>
      <c r="Z188" s="123"/>
    </row>
    <row r="189" spans="1:26" ht="16.5" customHeight="1">
      <c r="A189" s="735" t="s">
        <v>20393</v>
      </c>
      <c r="B189" s="735" t="s">
        <v>20394</v>
      </c>
      <c r="C189" s="740" t="s">
        <v>20395</v>
      </c>
      <c r="D189" s="2"/>
      <c r="E189" s="120" t="s">
        <v>20396</v>
      </c>
      <c r="F189" s="2"/>
      <c r="G189" s="26"/>
      <c r="H189" s="92" t="s">
        <v>20397</v>
      </c>
      <c r="I189" s="2"/>
      <c r="J189" s="92" t="s">
        <v>20398</v>
      </c>
      <c r="K189" s="2"/>
      <c r="L189" s="2"/>
      <c r="M189" s="2"/>
      <c r="N189" s="2"/>
      <c r="O189" s="2"/>
      <c r="P189" s="26"/>
      <c r="Q189" s="4"/>
      <c r="R189" s="2"/>
      <c r="S189" s="26"/>
      <c r="T189" s="2"/>
      <c r="U189" s="2"/>
      <c r="V189" s="9"/>
      <c r="W189" s="9"/>
      <c r="X189" s="9"/>
      <c r="Y189" s="9"/>
      <c r="Z189" s="9"/>
    </row>
    <row r="190" spans="1:26" ht="16.5" customHeight="1">
      <c r="A190" s="666"/>
      <c r="B190" s="666"/>
      <c r="C190" s="666"/>
      <c r="D190" s="2"/>
      <c r="E190" s="120" t="s">
        <v>20399</v>
      </c>
      <c r="F190" s="2"/>
      <c r="G190" s="26"/>
      <c r="H190" s="92" t="s">
        <v>20400</v>
      </c>
      <c r="I190" s="2"/>
      <c r="J190" s="92" t="s">
        <v>20398</v>
      </c>
      <c r="K190" s="2"/>
      <c r="L190" s="2"/>
      <c r="M190" s="2"/>
      <c r="N190" s="2"/>
      <c r="O190" s="2"/>
      <c r="P190" s="26"/>
      <c r="Q190" s="4"/>
      <c r="R190" s="2"/>
      <c r="S190" s="26"/>
      <c r="T190" s="2"/>
      <c r="U190" s="2"/>
      <c r="V190" s="9"/>
      <c r="W190" s="9"/>
      <c r="X190" s="9"/>
      <c r="Y190" s="9"/>
      <c r="Z190" s="9"/>
    </row>
    <row r="191" spans="1:26" ht="16.5" customHeight="1">
      <c r="A191" s="570"/>
      <c r="B191" s="570"/>
      <c r="C191" s="571" t="s">
        <v>20401</v>
      </c>
      <c r="D191" s="572"/>
      <c r="E191" s="573"/>
      <c r="F191" s="572"/>
      <c r="G191" s="572"/>
      <c r="H191" s="574"/>
      <c r="I191" s="575"/>
      <c r="J191" s="576"/>
      <c r="K191" s="577"/>
      <c r="L191" s="570"/>
      <c r="M191" s="577"/>
      <c r="N191" s="570"/>
      <c r="O191" s="578"/>
      <c r="P191" s="570" t="s">
        <v>20402</v>
      </c>
      <c r="Q191" s="6"/>
      <c r="R191" s="570"/>
      <c r="S191" s="570"/>
      <c r="T191" s="570"/>
      <c r="U191" s="570"/>
      <c r="V191" s="123"/>
      <c r="W191" s="123"/>
      <c r="X191" s="123"/>
      <c r="Y191" s="123"/>
      <c r="Z191" s="123"/>
    </row>
    <row r="192" spans="1:26" ht="16.5" customHeight="1">
      <c r="A192" s="735" t="s">
        <v>20403</v>
      </c>
      <c r="B192" s="735" t="s">
        <v>20092</v>
      </c>
      <c r="C192" s="740" t="s">
        <v>20404</v>
      </c>
      <c r="D192" s="2"/>
      <c r="E192" s="333" t="s">
        <v>20405</v>
      </c>
      <c r="F192" s="26" t="s">
        <v>17291</v>
      </c>
      <c r="G192" s="26" t="s">
        <v>18463</v>
      </c>
      <c r="H192" s="92" t="s">
        <v>20406</v>
      </c>
      <c r="I192" s="2"/>
      <c r="J192" s="92" t="s">
        <v>20407</v>
      </c>
      <c r="K192" s="2"/>
      <c r="L192" s="2"/>
      <c r="M192" s="2"/>
      <c r="N192" s="2"/>
      <c r="O192" s="2"/>
      <c r="P192" s="26"/>
      <c r="Q192" s="4"/>
      <c r="R192" s="2"/>
      <c r="S192" s="26"/>
      <c r="T192" s="2"/>
      <c r="U192" s="2"/>
      <c r="V192" s="9"/>
      <c r="W192" s="9"/>
      <c r="X192" s="9"/>
      <c r="Y192" s="9"/>
      <c r="Z192" s="9"/>
    </row>
    <row r="193" spans="1:26" ht="16.5" customHeight="1">
      <c r="A193" s="665"/>
      <c r="B193" s="665"/>
      <c r="C193" s="665"/>
      <c r="D193" s="2"/>
      <c r="E193" s="333" t="s">
        <v>20408</v>
      </c>
      <c r="F193" s="26" t="s">
        <v>17291</v>
      </c>
      <c r="G193" s="26" t="s">
        <v>18463</v>
      </c>
      <c r="H193" s="92" t="s">
        <v>20409</v>
      </c>
      <c r="I193" s="2"/>
      <c r="J193" s="92" t="s">
        <v>20407</v>
      </c>
      <c r="K193" s="2"/>
      <c r="L193" s="2"/>
      <c r="M193" s="2"/>
      <c r="N193" s="2"/>
      <c r="O193" s="2"/>
      <c r="P193" s="26"/>
      <c r="Q193" s="4"/>
      <c r="R193" s="2"/>
      <c r="S193" s="26"/>
      <c r="T193" s="2"/>
      <c r="U193" s="2"/>
      <c r="V193" s="9"/>
      <c r="W193" s="9"/>
      <c r="X193" s="9"/>
      <c r="Y193" s="9"/>
      <c r="Z193" s="9"/>
    </row>
    <row r="194" spans="1:26" ht="16.5" customHeight="1">
      <c r="A194" s="665"/>
      <c r="B194" s="665"/>
      <c r="C194" s="665"/>
      <c r="D194" s="2"/>
      <c r="E194" s="333" t="s">
        <v>20032</v>
      </c>
      <c r="F194" s="26" t="s">
        <v>17291</v>
      </c>
      <c r="G194" s="26" t="s">
        <v>18463</v>
      </c>
      <c r="H194" s="92" t="s">
        <v>20033</v>
      </c>
      <c r="I194" s="2"/>
      <c r="J194" s="92" t="s">
        <v>20407</v>
      </c>
      <c r="K194" s="2"/>
      <c r="L194" s="2"/>
      <c r="M194" s="2"/>
      <c r="N194" s="2"/>
      <c r="O194" s="2"/>
      <c r="P194" s="26"/>
      <c r="Q194" s="4"/>
      <c r="R194" s="2"/>
      <c r="S194" s="26"/>
      <c r="T194" s="2"/>
      <c r="U194" s="2"/>
      <c r="V194" s="9"/>
      <c r="W194" s="9"/>
      <c r="X194" s="9"/>
      <c r="Y194" s="9"/>
      <c r="Z194" s="9"/>
    </row>
    <row r="195" spans="1:26" ht="16.5" customHeight="1">
      <c r="A195" s="665"/>
      <c r="B195" s="665"/>
      <c r="C195" s="665"/>
      <c r="D195" s="2"/>
      <c r="E195" s="333" t="s">
        <v>20034</v>
      </c>
      <c r="F195" s="26" t="s">
        <v>17291</v>
      </c>
      <c r="G195" s="26" t="s">
        <v>18463</v>
      </c>
      <c r="H195" s="92" t="s">
        <v>20035</v>
      </c>
      <c r="I195" s="2"/>
      <c r="J195" s="92" t="s">
        <v>20407</v>
      </c>
      <c r="K195" s="2"/>
      <c r="L195" s="2"/>
      <c r="M195" s="2"/>
      <c r="N195" s="2"/>
      <c r="O195" s="2"/>
      <c r="P195" s="26"/>
      <c r="Q195" s="4"/>
      <c r="R195" s="2"/>
      <c r="S195" s="26"/>
      <c r="T195" s="2"/>
      <c r="U195" s="2"/>
      <c r="V195" s="9"/>
      <c r="W195" s="9"/>
      <c r="X195" s="9"/>
      <c r="Y195" s="9"/>
      <c r="Z195" s="9"/>
    </row>
    <row r="196" spans="1:26" ht="16.5" customHeight="1">
      <c r="A196" s="665"/>
      <c r="B196" s="665"/>
      <c r="C196" s="665"/>
      <c r="D196" s="2"/>
      <c r="E196" s="333" t="s">
        <v>20410</v>
      </c>
      <c r="F196" s="26" t="s">
        <v>17291</v>
      </c>
      <c r="G196" s="26" t="s">
        <v>18463</v>
      </c>
      <c r="H196" s="92" t="s">
        <v>20411</v>
      </c>
      <c r="I196" s="2"/>
      <c r="J196" s="92" t="s">
        <v>20407</v>
      </c>
      <c r="K196" s="2"/>
      <c r="L196" s="2"/>
      <c r="M196" s="2"/>
      <c r="N196" s="2"/>
      <c r="O196" s="2"/>
      <c r="P196" s="26"/>
      <c r="Q196" s="4"/>
      <c r="R196" s="2"/>
      <c r="S196" s="26"/>
      <c r="T196" s="2"/>
      <c r="U196" s="2"/>
      <c r="V196" s="9"/>
      <c r="W196" s="9"/>
      <c r="X196" s="9"/>
      <c r="Y196" s="9"/>
      <c r="Z196" s="9"/>
    </row>
    <row r="197" spans="1:26" ht="16.5" customHeight="1">
      <c r="A197" s="665"/>
      <c r="B197" s="665"/>
      <c r="C197" s="665"/>
      <c r="D197" s="2"/>
      <c r="E197" s="333" t="s">
        <v>20036</v>
      </c>
      <c r="F197" s="26" t="s">
        <v>17291</v>
      </c>
      <c r="G197" s="26" t="s">
        <v>18463</v>
      </c>
      <c r="H197" s="92" t="s">
        <v>20037</v>
      </c>
      <c r="I197" s="2"/>
      <c r="J197" s="92" t="s">
        <v>20407</v>
      </c>
      <c r="K197" s="2"/>
      <c r="L197" s="2"/>
      <c r="M197" s="2"/>
      <c r="N197" s="2"/>
      <c r="O197" s="2"/>
      <c r="P197" s="26"/>
      <c r="Q197" s="4"/>
      <c r="R197" s="2"/>
      <c r="S197" s="26"/>
      <c r="T197" s="2"/>
      <c r="U197" s="2"/>
      <c r="V197" s="9"/>
      <c r="W197" s="9"/>
      <c r="X197" s="9"/>
      <c r="Y197" s="9"/>
      <c r="Z197" s="9"/>
    </row>
    <row r="198" spans="1:26" ht="16.5" customHeight="1">
      <c r="A198" s="665"/>
      <c r="B198" s="665"/>
      <c r="C198" s="665"/>
      <c r="D198" s="2"/>
      <c r="E198" s="333" t="s">
        <v>20038</v>
      </c>
      <c r="F198" s="26" t="s">
        <v>17291</v>
      </c>
      <c r="G198" s="26" t="s">
        <v>18465</v>
      </c>
      <c r="H198" s="92" t="s">
        <v>20039</v>
      </c>
      <c r="I198" s="2"/>
      <c r="J198" s="92" t="s">
        <v>20407</v>
      </c>
      <c r="K198" s="2"/>
      <c r="L198" s="2"/>
      <c r="M198" s="2"/>
      <c r="N198" s="2"/>
      <c r="O198" s="2"/>
      <c r="P198" s="26"/>
      <c r="Q198" s="4"/>
      <c r="R198" s="2"/>
      <c r="S198" s="26"/>
      <c r="T198" s="2"/>
      <c r="U198" s="2"/>
      <c r="V198" s="9"/>
      <c r="W198" s="9"/>
      <c r="X198" s="9"/>
      <c r="Y198" s="9"/>
      <c r="Z198" s="9"/>
    </row>
    <row r="199" spans="1:26" ht="16.5" customHeight="1">
      <c r="A199" s="665"/>
      <c r="B199" s="665"/>
      <c r="C199" s="665"/>
      <c r="D199" s="2"/>
      <c r="E199" s="740" t="s">
        <v>20412</v>
      </c>
      <c r="F199" s="26" t="s">
        <v>17291</v>
      </c>
      <c r="G199" s="26" t="s">
        <v>18463</v>
      </c>
      <c r="H199" s="333" t="s">
        <v>20413</v>
      </c>
      <c r="I199" s="2"/>
      <c r="J199" s="333" t="s">
        <v>20414</v>
      </c>
      <c r="K199" s="2"/>
      <c r="L199" s="2"/>
      <c r="M199" s="2"/>
      <c r="N199" s="2"/>
      <c r="O199" s="2"/>
      <c r="P199" s="26"/>
      <c r="Q199" s="4"/>
      <c r="R199" s="2"/>
      <c r="S199" s="26"/>
      <c r="T199" s="2"/>
      <c r="U199" s="2"/>
      <c r="V199" s="9"/>
      <c r="W199" s="9"/>
      <c r="X199" s="9"/>
      <c r="Y199" s="9"/>
      <c r="Z199" s="9"/>
    </row>
    <row r="200" spans="1:26" ht="16.5" customHeight="1">
      <c r="A200" s="665"/>
      <c r="B200" s="665"/>
      <c r="C200" s="665"/>
      <c r="D200" s="2"/>
      <c r="E200" s="666"/>
      <c r="F200" s="26" t="s">
        <v>17291</v>
      </c>
      <c r="G200" s="26" t="s">
        <v>18463</v>
      </c>
      <c r="H200" s="333" t="s">
        <v>20415</v>
      </c>
      <c r="I200" s="2"/>
      <c r="J200" s="333" t="s">
        <v>20414</v>
      </c>
      <c r="K200" s="2"/>
      <c r="L200" s="2"/>
      <c r="M200" s="2"/>
      <c r="N200" s="2"/>
      <c r="O200" s="2"/>
      <c r="P200" s="26"/>
      <c r="Q200" s="4"/>
      <c r="R200" s="2"/>
      <c r="S200" s="26"/>
      <c r="T200" s="2"/>
      <c r="U200" s="2"/>
      <c r="V200" s="9"/>
      <c r="W200" s="9"/>
      <c r="X200" s="9"/>
      <c r="Y200" s="9"/>
      <c r="Z200" s="9"/>
    </row>
    <row r="201" spans="1:26" ht="16.5" customHeight="1">
      <c r="A201" s="665"/>
      <c r="B201" s="665"/>
      <c r="C201" s="665"/>
      <c r="D201" s="2"/>
      <c r="E201" s="740" t="s">
        <v>20416</v>
      </c>
      <c r="F201" s="26" t="s">
        <v>17291</v>
      </c>
      <c r="G201" s="26" t="s">
        <v>18463</v>
      </c>
      <c r="H201" s="333" t="s">
        <v>20417</v>
      </c>
      <c r="I201" s="2"/>
      <c r="J201" s="333" t="s">
        <v>20414</v>
      </c>
      <c r="K201" s="2"/>
      <c r="L201" s="2"/>
      <c r="M201" s="2"/>
      <c r="N201" s="2"/>
      <c r="O201" s="2"/>
      <c r="P201" s="26"/>
      <c r="Q201" s="4"/>
      <c r="R201" s="2"/>
      <c r="S201" s="26"/>
      <c r="T201" s="2"/>
      <c r="U201" s="2"/>
      <c r="V201" s="9"/>
      <c r="W201" s="9"/>
      <c r="X201" s="9"/>
      <c r="Y201" s="9"/>
      <c r="Z201" s="9"/>
    </row>
    <row r="202" spans="1:26" ht="16.5" customHeight="1">
      <c r="A202" s="665"/>
      <c r="B202" s="665"/>
      <c r="C202" s="666"/>
      <c r="D202" s="2"/>
      <c r="E202" s="666"/>
      <c r="F202" s="26" t="s">
        <v>17291</v>
      </c>
      <c r="G202" s="26" t="s">
        <v>18463</v>
      </c>
      <c r="H202" s="333" t="s">
        <v>20418</v>
      </c>
      <c r="I202" s="2"/>
      <c r="J202" s="333" t="s">
        <v>20414</v>
      </c>
      <c r="K202" s="2"/>
      <c r="L202" s="2"/>
      <c r="M202" s="2"/>
      <c r="N202" s="2"/>
      <c r="O202" s="2"/>
      <c r="P202" s="26"/>
      <c r="Q202" s="4"/>
      <c r="R202" s="2"/>
      <c r="S202" s="26"/>
      <c r="T202" s="2"/>
      <c r="U202" s="2"/>
      <c r="V202" s="9"/>
      <c r="W202" s="9"/>
      <c r="X202" s="9"/>
      <c r="Y202" s="9"/>
      <c r="Z202" s="9"/>
    </row>
    <row r="203" spans="1:26" ht="16.5" customHeight="1">
      <c r="A203" s="665"/>
      <c r="B203" s="665"/>
      <c r="C203" s="740" t="s">
        <v>20419</v>
      </c>
      <c r="D203" s="2"/>
      <c r="E203" s="740" t="s">
        <v>743</v>
      </c>
      <c r="F203" s="735" t="s">
        <v>17291</v>
      </c>
      <c r="G203" s="735" t="s">
        <v>18463</v>
      </c>
      <c r="H203" s="740" t="s">
        <v>20420</v>
      </c>
      <c r="I203" s="2"/>
      <c r="J203" s="92" t="s">
        <v>20421</v>
      </c>
      <c r="K203" s="2"/>
      <c r="L203" s="2"/>
      <c r="M203" s="2"/>
      <c r="N203" s="2"/>
      <c r="O203" s="2"/>
      <c r="P203" s="26"/>
      <c r="Q203" s="4"/>
      <c r="R203" s="2"/>
      <c r="S203" s="26"/>
      <c r="T203" s="2"/>
      <c r="U203" s="2"/>
      <c r="V203" s="9"/>
      <c r="W203" s="9"/>
      <c r="X203" s="9"/>
      <c r="Y203" s="9"/>
      <c r="Z203" s="9"/>
    </row>
    <row r="204" spans="1:26" ht="16.5" customHeight="1">
      <c r="A204" s="665"/>
      <c r="B204" s="665"/>
      <c r="C204" s="665"/>
      <c r="D204" s="2"/>
      <c r="E204" s="665"/>
      <c r="F204" s="666"/>
      <c r="G204" s="666"/>
      <c r="H204" s="666"/>
      <c r="I204" s="2"/>
      <c r="J204" s="92" t="s">
        <v>20422</v>
      </c>
      <c r="K204" s="2"/>
      <c r="L204" s="2"/>
      <c r="M204" s="2"/>
      <c r="N204" s="2"/>
      <c r="O204" s="2"/>
      <c r="P204" s="26"/>
      <c r="Q204" s="4"/>
      <c r="R204" s="2"/>
      <c r="S204" s="26"/>
      <c r="T204" s="2"/>
      <c r="U204" s="2"/>
      <c r="V204" s="9"/>
      <c r="W204" s="9"/>
      <c r="X204" s="9"/>
      <c r="Y204" s="9"/>
      <c r="Z204" s="9"/>
    </row>
    <row r="205" spans="1:26" ht="16.5" customHeight="1">
      <c r="A205" s="665"/>
      <c r="B205" s="665"/>
      <c r="C205" s="665"/>
      <c r="D205" s="2"/>
      <c r="E205" s="665"/>
      <c r="F205" s="735" t="s">
        <v>17291</v>
      </c>
      <c r="G205" s="735" t="s">
        <v>18463</v>
      </c>
      <c r="H205" s="740" t="s">
        <v>20423</v>
      </c>
      <c r="I205" s="2"/>
      <c r="J205" s="92" t="s">
        <v>20424</v>
      </c>
      <c r="K205" s="2"/>
      <c r="L205" s="2"/>
      <c r="M205" s="2"/>
      <c r="N205" s="2"/>
      <c r="O205" s="2"/>
      <c r="P205" s="26"/>
      <c r="Q205" s="4"/>
      <c r="R205" s="2"/>
      <c r="S205" s="26"/>
      <c r="T205" s="2"/>
      <c r="U205" s="2"/>
      <c r="V205" s="9"/>
      <c r="W205" s="9"/>
      <c r="X205" s="9"/>
      <c r="Y205" s="9"/>
      <c r="Z205" s="9"/>
    </row>
    <row r="206" spans="1:26" ht="16.5" customHeight="1">
      <c r="A206" s="665"/>
      <c r="B206" s="665"/>
      <c r="C206" s="665"/>
      <c r="D206" s="2"/>
      <c r="E206" s="665"/>
      <c r="F206" s="666"/>
      <c r="G206" s="666"/>
      <c r="H206" s="666"/>
      <c r="I206" s="2"/>
      <c r="J206" s="92" t="s">
        <v>20422</v>
      </c>
      <c r="K206" s="2"/>
      <c r="L206" s="2"/>
      <c r="M206" s="2"/>
      <c r="N206" s="2"/>
      <c r="O206" s="2"/>
      <c r="P206" s="26"/>
      <c r="Q206" s="4"/>
      <c r="R206" s="2"/>
      <c r="S206" s="26"/>
      <c r="T206" s="2"/>
      <c r="U206" s="2"/>
      <c r="V206" s="9"/>
      <c r="W206" s="9"/>
      <c r="X206" s="9"/>
      <c r="Y206" s="9"/>
      <c r="Z206" s="9"/>
    </row>
    <row r="207" spans="1:26" ht="16.5" customHeight="1">
      <c r="A207" s="666"/>
      <c r="B207" s="666"/>
      <c r="C207" s="666"/>
      <c r="D207" s="2"/>
      <c r="E207" s="666"/>
      <c r="F207" s="26" t="s">
        <v>17291</v>
      </c>
      <c r="G207" s="26" t="s">
        <v>18463</v>
      </c>
      <c r="H207" s="92" t="s">
        <v>20428</v>
      </c>
      <c r="I207" s="2"/>
      <c r="J207" s="92" t="s">
        <v>20429</v>
      </c>
      <c r="K207" s="2"/>
      <c r="L207" s="2"/>
      <c r="M207" s="2"/>
      <c r="N207" s="2"/>
      <c r="O207" s="2"/>
      <c r="P207" s="26"/>
      <c r="Q207" s="4"/>
      <c r="R207" s="2"/>
      <c r="S207" s="26"/>
      <c r="T207" s="2"/>
      <c r="U207" s="2"/>
      <c r="V207" s="9"/>
      <c r="W207" s="9"/>
      <c r="X207" s="9"/>
      <c r="Y207" s="9"/>
      <c r="Z207" s="9"/>
    </row>
    <row r="208" spans="1:26" ht="16.5" customHeight="1">
      <c r="A208" s="570"/>
      <c r="B208" s="570"/>
      <c r="C208" s="571" t="s">
        <v>20430</v>
      </c>
      <c r="D208" s="572"/>
      <c r="E208" s="573"/>
      <c r="F208" s="572"/>
      <c r="G208" s="572"/>
      <c r="H208" s="574"/>
      <c r="I208" s="575"/>
      <c r="J208" s="576"/>
      <c r="K208" s="577"/>
      <c r="L208" s="570"/>
      <c r="M208" s="577"/>
      <c r="N208" s="570"/>
      <c r="O208" s="578"/>
      <c r="P208" s="570" t="s">
        <v>20431</v>
      </c>
      <c r="Q208" s="6"/>
      <c r="R208" s="570"/>
      <c r="S208" s="570"/>
      <c r="T208" s="570"/>
      <c r="U208" s="570"/>
      <c r="V208" s="123"/>
      <c r="W208" s="123"/>
      <c r="X208" s="123"/>
      <c r="Y208" s="123"/>
      <c r="Z208" s="123"/>
    </row>
    <row r="209" spans="1:26" ht="16.5" customHeight="1">
      <c r="A209" s="735" t="s">
        <v>20433</v>
      </c>
      <c r="B209" s="735" t="s">
        <v>20092</v>
      </c>
      <c r="C209" s="740" t="s">
        <v>20434</v>
      </c>
      <c r="D209" s="2"/>
      <c r="E209" s="2" t="s">
        <v>20435</v>
      </c>
      <c r="F209" s="26" t="s">
        <v>18454</v>
      </c>
      <c r="G209" s="26" t="s">
        <v>18463</v>
      </c>
      <c r="H209" s="120" t="s">
        <v>20436</v>
      </c>
      <c r="I209" s="2"/>
      <c r="J209" s="120" t="s">
        <v>20437</v>
      </c>
      <c r="K209" s="2"/>
      <c r="L209" s="2"/>
      <c r="M209" s="2"/>
      <c r="N209" s="2"/>
      <c r="O209" s="2"/>
      <c r="P209" s="26"/>
      <c r="Q209" s="4"/>
      <c r="R209" s="2"/>
      <c r="S209" s="26"/>
      <c r="T209" s="2"/>
      <c r="U209" s="2"/>
      <c r="V209" s="9"/>
      <c r="W209" s="9"/>
      <c r="X209" s="9"/>
      <c r="Y209" s="9"/>
      <c r="Z209" s="9"/>
    </row>
    <row r="210" spans="1:26" ht="16.5" customHeight="1">
      <c r="A210" s="665"/>
      <c r="B210" s="665"/>
      <c r="C210" s="665"/>
      <c r="D210" s="2"/>
      <c r="E210" s="2" t="s">
        <v>20440</v>
      </c>
      <c r="F210" s="26" t="s">
        <v>18454</v>
      </c>
      <c r="G210" s="26" t="s">
        <v>18463</v>
      </c>
      <c r="H210" s="120" t="s">
        <v>20441</v>
      </c>
      <c r="I210" s="2"/>
      <c r="J210" s="120" t="s">
        <v>20437</v>
      </c>
      <c r="K210" s="2"/>
      <c r="L210" s="2"/>
      <c r="M210" s="2"/>
      <c r="N210" s="2"/>
      <c r="O210" s="2"/>
      <c r="P210" s="26"/>
      <c r="Q210" s="4"/>
      <c r="R210" s="2"/>
      <c r="S210" s="26"/>
      <c r="T210" s="2"/>
      <c r="U210" s="2"/>
      <c r="V210" s="9"/>
      <c r="W210" s="9"/>
      <c r="X210" s="9"/>
      <c r="Y210" s="9"/>
      <c r="Z210" s="9"/>
    </row>
    <row r="211" spans="1:26" ht="16.5" customHeight="1">
      <c r="A211" s="665"/>
      <c r="B211" s="665"/>
      <c r="C211" s="665"/>
      <c r="D211" s="2"/>
      <c r="E211" s="2" t="s">
        <v>20442</v>
      </c>
      <c r="F211" s="26" t="s">
        <v>18454</v>
      </c>
      <c r="G211" s="26" t="s">
        <v>18463</v>
      </c>
      <c r="H211" s="120" t="s">
        <v>20443</v>
      </c>
      <c r="I211" s="2"/>
      <c r="J211" s="120" t="s">
        <v>20437</v>
      </c>
      <c r="K211" s="2"/>
      <c r="L211" s="2"/>
      <c r="M211" s="2"/>
      <c r="N211" s="2"/>
      <c r="O211" s="2"/>
      <c r="P211" s="26"/>
      <c r="Q211" s="4"/>
      <c r="R211" s="2"/>
      <c r="S211" s="26"/>
      <c r="T211" s="2"/>
      <c r="U211" s="2"/>
      <c r="V211" s="9"/>
      <c r="W211" s="9"/>
      <c r="X211" s="9"/>
      <c r="Y211" s="9"/>
      <c r="Z211" s="9"/>
    </row>
    <row r="212" spans="1:26" ht="16.5" customHeight="1">
      <c r="A212" s="665"/>
      <c r="B212" s="665"/>
      <c r="C212" s="665"/>
      <c r="D212" s="2"/>
      <c r="E212" s="2" t="s">
        <v>20444</v>
      </c>
      <c r="F212" s="26" t="s">
        <v>18454</v>
      </c>
      <c r="G212" s="26" t="s">
        <v>18463</v>
      </c>
      <c r="H212" s="120" t="s">
        <v>20445</v>
      </c>
      <c r="I212" s="2"/>
      <c r="J212" s="120" t="s">
        <v>20437</v>
      </c>
      <c r="K212" s="2"/>
      <c r="L212" s="2"/>
      <c r="M212" s="2"/>
      <c r="N212" s="2"/>
      <c r="O212" s="2"/>
      <c r="P212" s="26"/>
      <c r="Q212" s="4"/>
      <c r="R212" s="2"/>
      <c r="S212" s="26"/>
      <c r="T212" s="2"/>
      <c r="U212" s="2"/>
      <c r="V212" s="9"/>
      <c r="W212" s="9"/>
      <c r="X212" s="9"/>
      <c r="Y212" s="9"/>
      <c r="Z212" s="9"/>
    </row>
    <row r="213" spans="1:26" ht="16.5" customHeight="1">
      <c r="A213" s="665"/>
      <c r="B213" s="665"/>
      <c r="C213" s="665"/>
      <c r="D213" s="2"/>
      <c r="E213" s="2" t="s">
        <v>20446</v>
      </c>
      <c r="F213" s="26" t="s">
        <v>18454</v>
      </c>
      <c r="G213" s="26" t="s">
        <v>18463</v>
      </c>
      <c r="H213" s="120" t="s">
        <v>20447</v>
      </c>
      <c r="I213" s="2"/>
      <c r="J213" s="120" t="s">
        <v>20437</v>
      </c>
      <c r="K213" s="2"/>
      <c r="L213" s="2"/>
      <c r="M213" s="2"/>
      <c r="N213" s="2"/>
      <c r="O213" s="2"/>
      <c r="P213" s="26"/>
      <c r="Q213" s="4"/>
      <c r="R213" s="2"/>
      <c r="S213" s="26"/>
      <c r="T213" s="2"/>
      <c r="U213" s="2"/>
      <c r="V213" s="9"/>
      <c r="W213" s="9"/>
      <c r="X213" s="9"/>
      <c r="Y213" s="9"/>
      <c r="Z213" s="9"/>
    </row>
    <row r="214" spans="1:26" ht="16.5" customHeight="1">
      <c r="A214" s="665"/>
      <c r="B214" s="665"/>
      <c r="C214" s="665"/>
      <c r="D214" s="2"/>
      <c r="E214" s="2" t="s">
        <v>20448</v>
      </c>
      <c r="F214" s="26" t="s">
        <v>18454</v>
      </c>
      <c r="G214" s="26" t="s">
        <v>18463</v>
      </c>
      <c r="H214" s="120" t="s">
        <v>20449</v>
      </c>
      <c r="I214" s="2"/>
      <c r="J214" s="120" t="s">
        <v>20437</v>
      </c>
      <c r="K214" s="2"/>
      <c r="L214" s="2"/>
      <c r="M214" s="2"/>
      <c r="N214" s="2"/>
      <c r="O214" s="2"/>
      <c r="P214" s="26"/>
      <c r="Q214" s="4"/>
      <c r="R214" s="2"/>
      <c r="S214" s="26"/>
      <c r="T214" s="2"/>
      <c r="U214" s="2"/>
      <c r="V214" s="9"/>
      <c r="W214" s="9"/>
      <c r="X214" s="9"/>
      <c r="Y214" s="9"/>
      <c r="Z214" s="9"/>
    </row>
    <row r="215" spans="1:26" ht="16.5" customHeight="1">
      <c r="A215" s="665"/>
      <c r="B215" s="665"/>
      <c r="C215" s="665"/>
      <c r="D215" s="2"/>
      <c r="E215" s="2" t="s">
        <v>20450</v>
      </c>
      <c r="F215" s="26" t="s">
        <v>18454</v>
      </c>
      <c r="G215" s="26" t="s">
        <v>18463</v>
      </c>
      <c r="H215" s="120" t="s">
        <v>20451</v>
      </c>
      <c r="I215" s="2"/>
      <c r="J215" s="120" t="s">
        <v>20437</v>
      </c>
      <c r="K215" s="2"/>
      <c r="L215" s="2"/>
      <c r="M215" s="2"/>
      <c r="N215" s="2"/>
      <c r="O215" s="2"/>
      <c r="P215" s="26"/>
      <c r="Q215" s="4"/>
      <c r="R215" s="2"/>
      <c r="S215" s="26"/>
      <c r="T215" s="2"/>
      <c r="U215" s="2"/>
      <c r="V215" s="9"/>
      <c r="W215" s="9"/>
      <c r="X215" s="9"/>
      <c r="Y215" s="9"/>
      <c r="Z215" s="9"/>
    </row>
    <row r="216" spans="1:26" ht="16.5" customHeight="1">
      <c r="A216" s="665"/>
      <c r="B216" s="665"/>
      <c r="C216" s="665"/>
      <c r="D216" s="2"/>
      <c r="E216" s="2" t="s">
        <v>20452</v>
      </c>
      <c r="F216" s="26" t="s">
        <v>18454</v>
      </c>
      <c r="G216" s="26" t="s">
        <v>18463</v>
      </c>
      <c r="H216" s="120" t="s">
        <v>20453</v>
      </c>
      <c r="I216" s="2"/>
      <c r="J216" s="120" t="s">
        <v>20437</v>
      </c>
      <c r="K216" s="2"/>
      <c r="L216" s="2"/>
      <c r="M216" s="2"/>
      <c r="N216" s="2"/>
      <c r="O216" s="2"/>
      <c r="P216" s="26"/>
      <c r="Q216" s="4"/>
      <c r="R216" s="2"/>
      <c r="S216" s="26"/>
      <c r="T216" s="2"/>
      <c r="U216" s="2"/>
      <c r="V216" s="9"/>
      <c r="W216" s="9"/>
      <c r="X216" s="9"/>
      <c r="Y216" s="9"/>
      <c r="Z216" s="9"/>
    </row>
    <row r="217" spans="1:26" ht="16.5" customHeight="1">
      <c r="A217" s="665"/>
      <c r="B217" s="665"/>
      <c r="C217" s="665"/>
      <c r="D217" s="2"/>
      <c r="E217" s="2" t="s">
        <v>20454</v>
      </c>
      <c r="F217" s="26" t="s">
        <v>18454</v>
      </c>
      <c r="G217" s="26" t="s">
        <v>18463</v>
      </c>
      <c r="H217" s="120" t="s">
        <v>20455</v>
      </c>
      <c r="I217" s="2"/>
      <c r="J217" s="120" t="s">
        <v>20437</v>
      </c>
      <c r="K217" s="2"/>
      <c r="L217" s="2"/>
      <c r="M217" s="2"/>
      <c r="N217" s="2"/>
      <c r="O217" s="2"/>
      <c r="P217" s="26"/>
      <c r="Q217" s="4"/>
      <c r="R217" s="2"/>
      <c r="S217" s="26"/>
      <c r="T217" s="2"/>
      <c r="U217" s="2"/>
      <c r="V217" s="9"/>
      <c r="W217" s="9"/>
      <c r="X217" s="9"/>
      <c r="Y217" s="9"/>
      <c r="Z217" s="9"/>
    </row>
    <row r="218" spans="1:26" ht="16.5" customHeight="1">
      <c r="A218" s="665"/>
      <c r="B218" s="665"/>
      <c r="C218" s="665"/>
      <c r="D218" s="2"/>
      <c r="E218" s="2" t="s">
        <v>20456</v>
      </c>
      <c r="F218" s="26" t="s">
        <v>18454</v>
      </c>
      <c r="G218" s="26" t="s">
        <v>18463</v>
      </c>
      <c r="H218" s="120" t="s">
        <v>20457</v>
      </c>
      <c r="I218" s="2"/>
      <c r="J218" s="120" t="s">
        <v>20437</v>
      </c>
      <c r="K218" s="2"/>
      <c r="L218" s="2"/>
      <c r="M218" s="2"/>
      <c r="N218" s="2"/>
      <c r="O218" s="2"/>
      <c r="P218" s="26"/>
      <c r="Q218" s="4"/>
      <c r="R218" s="2"/>
      <c r="S218" s="26"/>
      <c r="T218" s="2"/>
      <c r="U218" s="2"/>
      <c r="V218" s="9"/>
      <c r="W218" s="9"/>
      <c r="X218" s="9"/>
      <c r="Y218" s="9"/>
      <c r="Z218" s="9"/>
    </row>
    <row r="219" spans="1:26" ht="16.5" customHeight="1">
      <c r="A219" s="665"/>
      <c r="B219" s="665"/>
      <c r="C219" s="665"/>
      <c r="D219" s="2"/>
      <c r="E219" s="2" t="s">
        <v>20458</v>
      </c>
      <c r="F219" s="26" t="s">
        <v>18454</v>
      </c>
      <c r="G219" s="26" t="s">
        <v>18463</v>
      </c>
      <c r="H219" s="120" t="s">
        <v>20459</v>
      </c>
      <c r="I219" s="2"/>
      <c r="J219" s="120" t="s">
        <v>20437</v>
      </c>
      <c r="K219" s="2"/>
      <c r="L219" s="2"/>
      <c r="M219" s="2"/>
      <c r="N219" s="2"/>
      <c r="O219" s="2"/>
      <c r="P219" s="26"/>
      <c r="Q219" s="4"/>
      <c r="R219" s="2"/>
      <c r="S219" s="26"/>
      <c r="T219" s="2"/>
      <c r="U219" s="2"/>
      <c r="V219" s="9"/>
      <c r="W219" s="9"/>
      <c r="X219" s="9"/>
      <c r="Y219" s="9"/>
      <c r="Z219" s="9"/>
    </row>
    <row r="220" spans="1:26" ht="16.5" customHeight="1">
      <c r="A220" s="665"/>
      <c r="B220" s="665"/>
      <c r="C220" s="665"/>
      <c r="D220" s="2"/>
      <c r="E220" s="2" t="s">
        <v>20460</v>
      </c>
      <c r="F220" s="26" t="s">
        <v>18454</v>
      </c>
      <c r="G220" s="26" t="s">
        <v>18463</v>
      </c>
      <c r="H220" s="120" t="s">
        <v>20461</v>
      </c>
      <c r="I220" s="2"/>
      <c r="J220" s="120" t="s">
        <v>20437</v>
      </c>
      <c r="K220" s="2"/>
      <c r="L220" s="2"/>
      <c r="M220" s="2"/>
      <c r="N220" s="2"/>
      <c r="O220" s="2"/>
      <c r="P220" s="26"/>
      <c r="Q220" s="4"/>
      <c r="R220" s="2"/>
      <c r="S220" s="26"/>
      <c r="T220" s="2"/>
      <c r="U220" s="2"/>
      <c r="V220" s="9"/>
      <c r="W220" s="9"/>
      <c r="X220" s="9"/>
      <c r="Y220" s="9"/>
      <c r="Z220" s="9"/>
    </row>
    <row r="221" spans="1:26" ht="16.5" customHeight="1">
      <c r="A221" s="665"/>
      <c r="B221" s="665"/>
      <c r="C221" s="665"/>
      <c r="D221" s="2"/>
      <c r="E221" s="2" t="s">
        <v>20462</v>
      </c>
      <c r="F221" s="26" t="s">
        <v>18454</v>
      </c>
      <c r="G221" s="26" t="s">
        <v>18463</v>
      </c>
      <c r="H221" s="120" t="s">
        <v>20463</v>
      </c>
      <c r="I221" s="2"/>
      <c r="J221" s="120" t="s">
        <v>20437</v>
      </c>
      <c r="K221" s="2"/>
      <c r="L221" s="2"/>
      <c r="M221" s="2"/>
      <c r="N221" s="2"/>
      <c r="O221" s="2"/>
      <c r="P221" s="26"/>
      <c r="Q221" s="4"/>
      <c r="R221" s="2"/>
      <c r="S221" s="26"/>
      <c r="T221" s="2"/>
      <c r="U221" s="2"/>
      <c r="V221" s="9"/>
      <c r="W221" s="9"/>
      <c r="X221" s="9"/>
      <c r="Y221" s="9"/>
      <c r="Z221" s="9"/>
    </row>
    <row r="222" spans="1:26" ht="16.5" customHeight="1">
      <c r="A222" s="665"/>
      <c r="B222" s="665"/>
      <c r="C222" s="665"/>
      <c r="D222" s="2"/>
      <c r="E222" s="2" t="s">
        <v>20464</v>
      </c>
      <c r="F222" s="26" t="s">
        <v>18454</v>
      </c>
      <c r="G222" s="26" t="s">
        <v>18463</v>
      </c>
      <c r="H222" s="120" t="s">
        <v>20465</v>
      </c>
      <c r="I222" s="2"/>
      <c r="J222" s="120" t="s">
        <v>20437</v>
      </c>
      <c r="K222" s="2"/>
      <c r="L222" s="2"/>
      <c r="M222" s="2"/>
      <c r="N222" s="2"/>
      <c r="O222" s="2"/>
      <c r="P222" s="26"/>
      <c r="Q222" s="4"/>
      <c r="R222" s="2"/>
      <c r="S222" s="26"/>
      <c r="T222" s="2"/>
      <c r="U222" s="2"/>
      <c r="V222" s="9"/>
      <c r="W222" s="9"/>
      <c r="X222" s="9"/>
      <c r="Y222" s="9"/>
      <c r="Z222" s="9"/>
    </row>
    <row r="223" spans="1:26" ht="16.5" customHeight="1">
      <c r="A223" s="665"/>
      <c r="B223" s="665"/>
      <c r="C223" s="665"/>
      <c r="D223" s="2"/>
      <c r="E223" s="2" t="s">
        <v>20466</v>
      </c>
      <c r="F223" s="26" t="s">
        <v>18454</v>
      </c>
      <c r="G223" s="26" t="s">
        <v>18463</v>
      </c>
      <c r="H223" s="120" t="s">
        <v>20467</v>
      </c>
      <c r="I223" s="2"/>
      <c r="J223" s="120" t="s">
        <v>20437</v>
      </c>
      <c r="K223" s="2"/>
      <c r="L223" s="2"/>
      <c r="M223" s="2"/>
      <c r="N223" s="2"/>
      <c r="O223" s="2"/>
      <c r="P223" s="26"/>
      <c r="Q223" s="4"/>
      <c r="R223" s="2"/>
      <c r="S223" s="26"/>
      <c r="T223" s="2"/>
      <c r="U223" s="2"/>
      <c r="V223" s="9"/>
      <c r="W223" s="9"/>
      <c r="X223" s="9"/>
      <c r="Y223" s="9"/>
      <c r="Z223" s="9"/>
    </row>
    <row r="224" spans="1:26" ht="16.5" customHeight="1">
      <c r="A224" s="665"/>
      <c r="B224" s="665"/>
      <c r="C224" s="665"/>
      <c r="D224" s="2"/>
      <c r="E224" s="2" t="s">
        <v>20468</v>
      </c>
      <c r="F224" s="26" t="s">
        <v>18454</v>
      </c>
      <c r="G224" s="26" t="s">
        <v>18463</v>
      </c>
      <c r="H224" s="120" t="s">
        <v>20469</v>
      </c>
      <c r="I224" s="2"/>
      <c r="J224" s="120" t="s">
        <v>20437</v>
      </c>
      <c r="K224" s="2"/>
      <c r="L224" s="2"/>
      <c r="M224" s="2"/>
      <c r="N224" s="2"/>
      <c r="O224" s="2"/>
      <c r="P224" s="26"/>
      <c r="Q224" s="4"/>
      <c r="R224" s="2"/>
      <c r="S224" s="26"/>
      <c r="T224" s="2"/>
      <c r="U224" s="2"/>
      <c r="V224" s="9"/>
      <c r="W224" s="9"/>
      <c r="X224" s="9"/>
      <c r="Y224" s="9"/>
      <c r="Z224" s="9"/>
    </row>
    <row r="225" spans="1:26" ht="16.5" customHeight="1">
      <c r="A225" s="665"/>
      <c r="B225" s="665"/>
      <c r="C225" s="665"/>
      <c r="D225" s="2"/>
      <c r="E225" s="2" t="s">
        <v>20470</v>
      </c>
      <c r="F225" s="26" t="s">
        <v>18454</v>
      </c>
      <c r="G225" s="26" t="s">
        <v>18463</v>
      </c>
      <c r="H225" s="120" t="s">
        <v>20471</v>
      </c>
      <c r="I225" s="2"/>
      <c r="J225" s="120" t="s">
        <v>20437</v>
      </c>
      <c r="K225" s="2"/>
      <c r="L225" s="2"/>
      <c r="M225" s="2"/>
      <c r="N225" s="2"/>
      <c r="O225" s="2"/>
      <c r="P225" s="26"/>
      <c r="Q225" s="4"/>
      <c r="R225" s="2"/>
      <c r="S225" s="26"/>
      <c r="T225" s="2"/>
      <c r="U225" s="2"/>
      <c r="V225" s="9"/>
      <c r="W225" s="9"/>
      <c r="X225" s="9"/>
      <c r="Y225" s="9"/>
      <c r="Z225" s="9"/>
    </row>
    <row r="226" spans="1:26" ht="16.5" customHeight="1">
      <c r="A226" s="665"/>
      <c r="B226" s="665"/>
      <c r="C226" s="665"/>
      <c r="D226" s="2"/>
      <c r="E226" s="2" t="s">
        <v>20472</v>
      </c>
      <c r="F226" s="26" t="s">
        <v>18454</v>
      </c>
      <c r="G226" s="26" t="s">
        <v>18463</v>
      </c>
      <c r="H226" s="120" t="s">
        <v>20473</v>
      </c>
      <c r="I226" s="2"/>
      <c r="J226" s="120" t="s">
        <v>20437</v>
      </c>
      <c r="K226" s="2"/>
      <c r="L226" s="2"/>
      <c r="M226" s="2"/>
      <c r="N226" s="2"/>
      <c r="O226" s="2"/>
      <c r="P226" s="26"/>
      <c r="Q226" s="4"/>
      <c r="R226" s="2"/>
      <c r="S226" s="26"/>
      <c r="T226" s="2"/>
      <c r="U226" s="2"/>
      <c r="V226" s="9"/>
      <c r="W226" s="9"/>
      <c r="X226" s="9"/>
      <c r="Y226" s="9"/>
      <c r="Z226" s="9"/>
    </row>
    <row r="227" spans="1:26" ht="16.5" customHeight="1">
      <c r="A227" s="665"/>
      <c r="B227" s="665"/>
      <c r="C227" s="665"/>
      <c r="D227" s="2"/>
      <c r="E227" s="2" t="s">
        <v>20474</v>
      </c>
      <c r="F227" s="26" t="s">
        <v>18454</v>
      </c>
      <c r="G227" s="26" t="s">
        <v>18463</v>
      </c>
      <c r="H227" s="120" t="s">
        <v>20475</v>
      </c>
      <c r="I227" s="2"/>
      <c r="J227" s="120" t="s">
        <v>20437</v>
      </c>
      <c r="K227" s="2"/>
      <c r="L227" s="2"/>
      <c r="M227" s="2"/>
      <c r="N227" s="2"/>
      <c r="O227" s="2"/>
      <c r="P227" s="26"/>
      <c r="Q227" s="4"/>
      <c r="R227" s="2"/>
      <c r="S227" s="26"/>
      <c r="T227" s="2"/>
      <c r="U227" s="2"/>
      <c r="V227" s="9"/>
      <c r="W227" s="9"/>
      <c r="X227" s="9"/>
      <c r="Y227" s="9"/>
      <c r="Z227" s="9"/>
    </row>
    <row r="228" spans="1:26" ht="16.5" customHeight="1">
      <c r="A228" s="665"/>
      <c r="B228" s="665"/>
      <c r="C228" s="665"/>
      <c r="D228" s="2"/>
      <c r="E228" s="2" t="s">
        <v>20476</v>
      </c>
      <c r="F228" s="26" t="s">
        <v>18454</v>
      </c>
      <c r="G228" s="26" t="s">
        <v>18463</v>
      </c>
      <c r="H228" s="120" t="s">
        <v>20477</v>
      </c>
      <c r="I228" s="2"/>
      <c r="J228" s="120" t="s">
        <v>20437</v>
      </c>
      <c r="K228" s="2"/>
      <c r="L228" s="2"/>
      <c r="M228" s="2"/>
      <c r="N228" s="2"/>
      <c r="O228" s="2"/>
      <c r="P228" s="26"/>
      <c r="Q228" s="4"/>
      <c r="R228" s="2"/>
      <c r="S228" s="26"/>
      <c r="T228" s="2"/>
      <c r="U228" s="2"/>
      <c r="V228" s="9"/>
      <c r="W228" s="9"/>
      <c r="X228" s="9"/>
      <c r="Y228" s="9"/>
      <c r="Z228" s="9"/>
    </row>
    <row r="229" spans="1:26" ht="16.5" customHeight="1">
      <c r="A229" s="666"/>
      <c r="B229" s="666"/>
      <c r="C229" s="666"/>
      <c r="D229" s="2"/>
      <c r="E229" s="2" t="s">
        <v>20478</v>
      </c>
      <c r="F229" s="26" t="s">
        <v>18454</v>
      </c>
      <c r="G229" s="26" t="s">
        <v>18463</v>
      </c>
      <c r="H229" s="120" t="s">
        <v>20479</v>
      </c>
      <c r="I229" s="2"/>
      <c r="J229" s="120" t="s">
        <v>20437</v>
      </c>
      <c r="K229" s="2"/>
      <c r="L229" s="2"/>
      <c r="M229" s="2"/>
      <c r="N229" s="2"/>
      <c r="O229" s="2"/>
      <c r="P229" s="26"/>
      <c r="Q229" s="4"/>
      <c r="R229" s="2"/>
      <c r="S229" s="26"/>
      <c r="T229" s="2"/>
      <c r="U229" s="2"/>
      <c r="V229" s="9"/>
      <c r="W229" s="9"/>
      <c r="X229" s="9"/>
      <c r="Y229" s="9"/>
      <c r="Z229" s="9"/>
    </row>
    <row r="230" spans="1:26" ht="16.5" customHeight="1">
      <c r="A230" s="594"/>
      <c r="B230" s="594"/>
      <c r="C230" s="595" t="s">
        <v>20480</v>
      </c>
      <c r="D230" s="596"/>
      <c r="E230" s="597"/>
      <c r="F230" s="596"/>
      <c r="G230" s="596"/>
      <c r="H230" s="598"/>
      <c r="I230" s="599"/>
      <c r="J230" s="600"/>
      <c r="K230" s="601"/>
      <c r="L230" s="594"/>
      <c r="M230" s="601"/>
      <c r="N230" s="594"/>
      <c r="O230" s="602"/>
      <c r="P230" s="594" t="s">
        <v>20481</v>
      </c>
      <c r="Q230" s="6"/>
      <c r="R230" s="594"/>
      <c r="S230" s="594"/>
      <c r="T230" s="594"/>
      <c r="U230" s="594"/>
      <c r="V230" s="123"/>
      <c r="W230" s="123"/>
      <c r="X230" s="123"/>
      <c r="Y230" s="123"/>
      <c r="Z230" s="123"/>
    </row>
    <row r="231" spans="1:26" ht="16.5" customHeight="1">
      <c r="A231" s="735" t="s">
        <v>20482</v>
      </c>
      <c r="B231" s="735" t="s">
        <v>20483</v>
      </c>
      <c r="C231" s="740" t="s">
        <v>20484</v>
      </c>
      <c r="D231" s="2"/>
      <c r="E231" s="740" t="s">
        <v>20485</v>
      </c>
      <c r="F231" s="667" t="s">
        <v>18454</v>
      </c>
      <c r="G231" s="667" t="s">
        <v>18463</v>
      </c>
      <c r="H231" s="120" t="s">
        <v>20486</v>
      </c>
      <c r="I231" s="2"/>
      <c r="J231" s="120" t="s">
        <v>20487</v>
      </c>
      <c r="K231" s="2"/>
      <c r="L231" s="2"/>
      <c r="M231" s="2"/>
      <c r="N231" s="2"/>
      <c r="O231" s="2"/>
      <c r="P231" s="26"/>
      <c r="Q231" s="4"/>
      <c r="R231" s="2"/>
      <c r="S231" s="26"/>
      <c r="T231" s="2"/>
      <c r="U231" s="2"/>
      <c r="V231" s="9"/>
      <c r="W231" s="9"/>
      <c r="X231" s="9"/>
      <c r="Y231" s="9"/>
      <c r="Z231" s="9"/>
    </row>
    <row r="232" spans="1:26" ht="16.5" customHeight="1">
      <c r="A232" s="665"/>
      <c r="B232" s="665"/>
      <c r="C232" s="665"/>
      <c r="D232" s="2"/>
      <c r="E232" s="666"/>
      <c r="F232" s="666"/>
      <c r="G232" s="666"/>
      <c r="H232" s="120" t="s">
        <v>20488</v>
      </c>
      <c r="I232" s="2"/>
      <c r="J232" s="120" t="s">
        <v>20489</v>
      </c>
      <c r="K232" s="2"/>
      <c r="L232" s="2"/>
      <c r="M232" s="2"/>
      <c r="N232" s="2"/>
      <c r="O232" s="2"/>
      <c r="P232" s="26"/>
      <c r="Q232" s="4"/>
      <c r="R232" s="2"/>
      <c r="S232" s="26"/>
      <c r="T232" s="2"/>
      <c r="U232" s="2"/>
      <c r="V232" s="9"/>
      <c r="W232" s="9"/>
      <c r="X232" s="9"/>
      <c r="Y232" s="9"/>
      <c r="Z232" s="9"/>
    </row>
    <row r="233" spans="1:26" ht="16.5" customHeight="1">
      <c r="A233" s="665"/>
      <c r="B233" s="665"/>
      <c r="C233" s="665"/>
      <c r="D233" s="2"/>
      <c r="E233" s="120" t="s">
        <v>20490</v>
      </c>
      <c r="F233" s="35" t="s">
        <v>18454</v>
      </c>
      <c r="G233" s="35" t="s">
        <v>18463</v>
      </c>
      <c r="H233" s="120" t="s">
        <v>20491</v>
      </c>
      <c r="I233" s="2"/>
      <c r="J233" s="120" t="s">
        <v>20492</v>
      </c>
      <c r="K233" s="2"/>
      <c r="L233" s="2"/>
      <c r="M233" s="2"/>
      <c r="N233" s="2"/>
      <c r="O233" s="2"/>
      <c r="P233" s="26"/>
      <c r="Q233" s="4"/>
      <c r="R233" s="2"/>
      <c r="S233" s="26"/>
      <c r="T233" s="2"/>
      <c r="U233" s="2"/>
      <c r="V233" s="9"/>
      <c r="W233" s="9"/>
      <c r="X233" s="9"/>
      <c r="Y233" s="9"/>
      <c r="Z233" s="9"/>
    </row>
    <row r="234" spans="1:26" ht="16.5" customHeight="1">
      <c r="A234" s="665"/>
      <c r="B234" s="665"/>
      <c r="C234" s="665"/>
      <c r="D234" s="2"/>
      <c r="E234" s="120" t="s">
        <v>20493</v>
      </c>
      <c r="F234" s="35" t="s">
        <v>18454</v>
      </c>
      <c r="G234" s="35" t="s">
        <v>18463</v>
      </c>
      <c r="H234" s="120" t="s">
        <v>20494</v>
      </c>
      <c r="I234" s="2"/>
      <c r="J234" s="120" t="s">
        <v>20495</v>
      </c>
      <c r="K234" s="2"/>
      <c r="L234" s="2"/>
      <c r="M234" s="2"/>
      <c r="N234" s="2"/>
      <c r="O234" s="2"/>
      <c r="P234" s="26"/>
      <c r="Q234" s="4"/>
      <c r="R234" s="2"/>
      <c r="S234" s="26"/>
      <c r="T234" s="2"/>
      <c r="U234" s="2"/>
      <c r="V234" s="9"/>
      <c r="W234" s="9"/>
      <c r="X234" s="9"/>
      <c r="Y234" s="9"/>
      <c r="Z234" s="9"/>
    </row>
    <row r="235" spans="1:26" ht="32.25" customHeight="1">
      <c r="A235" s="666"/>
      <c r="B235" s="666"/>
      <c r="C235" s="666"/>
      <c r="D235" s="2"/>
      <c r="E235" s="120" t="s">
        <v>20496</v>
      </c>
      <c r="F235" s="35" t="s">
        <v>18454</v>
      </c>
      <c r="G235" s="35" t="s">
        <v>18463</v>
      </c>
      <c r="H235" s="120" t="s">
        <v>20497</v>
      </c>
      <c r="I235" s="2"/>
      <c r="J235" s="120" t="s">
        <v>20495</v>
      </c>
      <c r="K235" s="2"/>
      <c r="L235" s="2"/>
      <c r="M235" s="2"/>
      <c r="N235" s="2"/>
      <c r="O235" s="2"/>
      <c r="P235" s="26"/>
      <c r="Q235" s="4"/>
      <c r="R235" s="2"/>
      <c r="S235" s="26"/>
      <c r="T235" s="2"/>
      <c r="U235" s="2"/>
      <c r="V235" s="9"/>
      <c r="W235" s="9"/>
      <c r="X235" s="9"/>
      <c r="Y235" s="9"/>
      <c r="Z235" s="9"/>
    </row>
    <row r="236" spans="1:26" ht="16.5" customHeight="1">
      <c r="A236" s="594"/>
      <c r="B236" s="594"/>
      <c r="C236" s="595" t="s">
        <v>20498</v>
      </c>
      <c r="D236" s="596"/>
      <c r="E236" s="597"/>
      <c r="F236" s="596"/>
      <c r="G236" s="596"/>
      <c r="H236" s="598"/>
      <c r="I236" s="599"/>
      <c r="J236" s="600"/>
      <c r="K236" s="601"/>
      <c r="L236" s="594"/>
      <c r="M236" s="601"/>
      <c r="N236" s="594"/>
      <c r="O236" s="602"/>
      <c r="P236" s="594" t="s">
        <v>20499</v>
      </c>
      <c r="Q236" s="6"/>
      <c r="R236" s="594"/>
      <c r="S236" s="594"/>
      <c r="T236" s="594"/>
      <c r="U236" s="594"/>
      <c r="V236" s="123"/>
      <c r="W236" s="123"/>
      <c r="X236" s="123"/>
      <c r="Y236" s="123"/>
      <c r="Z236" s="123"/>
    </row>
    <row r="237" spans="1:26" ht="82.5" customHeight="1">
      <c r="A237" s="735" t="s">
        <v>20500</v>
      </c>
      <c r="B237" s="735" t="s">
        <v>20483</v>
      </c>
      <c r="C237" s="740" t="s">
        <v>20501</v>
      </c>
      <c r="D237" s="2"/>
      <c r="E237" s="740" t="s">
        <v>20502</v>
      </c>
      <c r="F237" s="35" t="s">
        <v>18454</v>
      </c>
      <c r="G237" s="35" t="s">
        <v>18463</v>
      </c>
      <c r="H237" s="92" t="s">
        <v>20503</v>
      </c>
      <c r="I237" s="2"/>
      <c r="J237" s="92" t="s">
        <v>20504</v>
      </c>
      <c r="K237" s="2"/>
      <c r="L237" s="2"/>
      <c r="M237" s="2"/>
      <c r="N237" s="2"/>
      <c r="O237" s="2"/>
      <c r="P237" s="26"/>
      <c r="Q237" s="4"/>
      <c r="R237" s="2"/>
      <c r="S237" s="26"/>
      <c r="T237" s="2"/>
      <c r="U237" s="2"/>
      <c r="V237" s="9"/>
      <c r="W237" s="9"/>
      <c r="X237" s="9"/>
      <c r="Y237" s="9"/>
      <c r="Z237" s="9"/>
    </row>
    <row r="238" spans="1:26" ht="16.5" customHeight="1">
      <c r="A238" s="665"/>
      <c r="B238" s="665"/>
      <c r="C238" s="665"/>
      <c r="D238" s="2"/>
      <c r="E238" s="665"/>
      <c r="F238" s="35" t="s">
        <v>18454</v>
      </c>
      <c r="G238" s="35" t="s">
        <v>18463</v>
      </c>
      <c r="H238" s="92" t="s">
        <v>20505</v>
      </c>
      <c r="I238" s="2"/>
      <c r="J238" s="92" t="s">
        <v>20506</v>
      </c>
      <c r="K238" s="2"/>
      <c r="L238" s="2"/>
      <c r="M238" s="2"/>
      <c r="N238" s="2"/>
      <c r="O238" s="2"/>
      <c r="P238" s="26"/>
      <c r="Q238" s="4"/>
      <c r="R238" s="2"/>
      <c r="S238" s="26"/>
      <c r="T238" s="2"/>
      <c r="U238" s="2"/>
      <c r="V238" s="9"/>
      <c r="W238" s="9"/>
      <c r="X238" s="9"/>
      <c r="Y238" s="9"/>
      <c r="Z238" s="9"/>
    </row>
    <row r="239" spans="1:26" ht="16.5" customHeight="1">
      <c r="A239" s="665"/>
      <c r="B239" s="665"/>
      <c r="C239" s="665"/>
      <c r="D239" s="2"/>
      <c r="E239" s="666"/>
      <c r="F239" s="35" t="s">
        <v>18454</v>
      </c>
      <c r="G239" s="35" t="s">
        <v>18463</v>
      </c>
      <c r="H239" s="92" t="s">
        <v>20507</v>
      </c>
      <c r="I239" s="2"/>
      <c r="J239" s="92" t="s">
        <v>20508</v>
      </c>
      <c r="K239" s="2"/>
      <c r="L239" s="2"/>
      <c r="M239" s="2"/>
      <c r="N239" s="2"/>
      <c r="O239" s="2"/>
      <c r="P239" s="26"/>
      <c r="Q239" s="4"/>
      <c r="R239" s="2"/>
      <c r="S239" s="26"/>
      <c r="T239" s="2"/>
      <c r="U239" s="2"/>
      <c r="V239" s="9"/>
      <c r="W239" s="9"/>
      <c r="X239" s="9"/>
      <c r="Y239" s="9"/>
      <c r="Z239" s="9"/>
    </row>
    <row r="240" spans="1:26" ht="16.5" customHeight="1">
      <c r="A240" s="665"/>
      <c r="B240" s="665"/>
      <c r="C240" s="665"/>
      <c r="D240" s="2"/>
      <c r="E240" s="92" t="s">
        <v>20509</v>
      </c>
      <c r="F240" s="35" t="s">
        <v>18454</v>
      </c>
      <c r="G240" s="35" t="s">
        <v>18463</v>
      </c>
      <c r="H240" s="92" t="s">
        <v>20510</v>
      </c>
      <c r="I240" s="2"/>
      <c r="J240" s="92" t="s">
        <v>20511</v>
      </c>
      <c r="K240" s="2"/>
      <c r="L240" s="2"/>
      <c r="M240" s="2"/>
      <c r="N240" s="2"/>
      <c r="O240" s="2"/>
      <c r="P240" s="26"/>
      <c r="Q240" s="4"/>
      <c r="R240" s="2"/>
      <c r="S240" s="26"/>
      <c r="T240" s="2"/>
      <c r="U240" s="2"/>
      <c r="V240" s="9"/>
      <c r="W240" s="9"/>
      <c r="X240" s="9"/>
      <c r="Y240" s="9"/>
      <c r="Z240" s="9"/>
    </row>
    <row r="241" spans="1:26" ht="16.5" customHeight="1">
      <c r="A241" s="665"/>
      <c r="B241" s="665"/>
      <c r="C241" s="665"/>
      <c r="D241" s="2"/>
      <c r="E241" s="120" t="s">
        <v>20512</v>
      </c>
      <c r="F241" s="35" t="s">
        <v>18454</v>
      </c>
      <c r="G241" s="35" t="s">
        <v>18463</v>
      </c>
      <c r="H241" s="120" t="s">
        <v>20513</v>
      </c>
      <c r="I241" s="2"/>
      <c r="J241" s="120" t="s">
        <v>20514</v>
      </c>
      <c r="K241" s="2"/>
      <c r="L241" s="2"/>
      <c r="M241" s="2"/>
      <c r="N241" s="2"/>
      <c r="O241" s="2"/>
      <c r="P241" s="26"/>
      <c r="Q241" s="4"/>
      <c r="R241" s="2"/>
      <c r="S241" s="26"/>
      <c r="T241" s="2"/>
      <c r="U241" s="2"/>
      <c r="V241" s="9"/>
      <c r="W241" s="9"/>
      <c r="X241" s="9"/>
      <c r="Y241" s="9"/>
      <c r="Z241" s="9"/>
    </row>
    <row r="242" spans="1:26" ht="16.5" customHeight="1">
      <c r="A242" s="665"/>
      <c r="B242" s="665"/>
      <c r="C242" s="665"/>
      <c r="D242" s="2"/>
      <c r="E242" s="120" t="s">
        <v>20515</v>
      </c>
      <c r="F242" s="35" t="s">
        <v>18454</v>
      </c>
      <c r="G242" s="35" t="s">
        <v>18463</v>
      </c>
      <c r="H242" s="120" t="s">
        <v>20513</v>
      </c>
      <c r="I242" s="2"/>
      <c r="J242" s="120" t="s">
        <v>20516</v>
      </c>
      <c r="K242" s="2"/>
      <c r="L242" s="2"/>
      <c r="M242" s="2"/>
      <c r="N242" s="2"/>
      <c r="O242" s="2"/>
      <c r="P242" s="26"/>
      <c r="Q242" s="4"/>
      <c r="R242" s="2"/>
      <c r="S242" s="26"/>
      <c r="T242" s="2"/>
      <c r="U242" s="2"/>
      <c r="V242" s="9"/>
      <c r="W242" s="9"/>
      <c r="X242" s="9"/>
      <c r="Y242" s="9"/>
      <c r="Z242" s="9"/>
    </row>
    <row r="243" spans="1:26" ht="16.5" customHeight="1">
      <c r="A243" s="665"/>
      <c r="B243" s="665"/>
      <c r="C243" s="665"/>
      <c r="D243" s="2"/>
      <c r="E243" s="92" t="s">
        <v>20517</v>
      </c>
      <c r="F243" s="35" t="s">
        <v>18454</v>
      </c>
      <c r="G243" s="35" t="s">
        <v>18463</v>
      </c>
      <c r="H243" s="92" t="s">
        <v>20518</v>
      </c>
      <c r="I243" s="2"/>
      <c r="J243" s="92" t="s">
        <v>20519</v>
      </c>
      <c r="K243" s="2"/>
      <c r="L243" s="2"/>
      <c r="M243" s="2"/>
      <c r="N243" s="2"/>
      <c r="O243" s="2"/>
      <c r="P243" s="26"/>
      <c r="Q243" s="4"/>
      <c r="R243" s="2"/>
      <c r="S243" s="26"/>
      <c r="T243" s="2"/>
      <c r="U243" s="2"/>
      <c r="V243" s="9"/>
      <c r="W243" s="9"/>
      <c r="X243" s="9"/>
      <c r="Y243" s="9"/>
      <c r="Z243" s="9"/>
    </row>
    <row r="244" spans="1:26" ht="16.5" customHeight="1">
      <c r="A244" s="665"/>
      <c r="B244" s="665"/>
      <c r="C244" s="666"/>
      <c r="D244" s="2"/>
      <c r="E244" s="92" t="s">
        <v>20520</v>
      </c>
      <c r="F244" s="35" t="s">
        <v>18454</v>
      </c>
      <c r="G244" s="35" t="s">
        <v>18463</v>
      </c>
      <c r="H244" s="92" t="s">
        <v>20521</v>
      </c>
      <c r="I244" s="2"/>
      <c r="J244" s="92" t="s">
        <v>20519</v>
      </c>
      <c r="K244" s="2"/>
      <c r="L244" s="2"/>
      <c r="M244" s="2"/>
      <c r="N244" s="2"/>
      <c r="O244" s="2"/>
      <c r="P244" s="26"/>
      <c r="Q244" s="4"/>
      <c r="R244" s="2"/>
      <c r="S244" s="26"/>
      <c r="T244" s="2"/>
      <c r="U244" s="2"/>
      <c r="V244" s="9"/>
      <c r="W244" s="9"/>
      <c r="X244" s="9"/>
      <c r="Y244" s="9"/>
      <c r="Z244" s="9"/>
    </row>
    <row r="245" spans="1:26" ht="16.5" customHeight="1">
      <c r="A245" s="665"/>
      <c r="B245" s="665"/>
      <c r="C245" s="740" t="s">
        <v>20522</v>
      </c>
      <c r="D245" s="2"/>
      <c r="E245" s="120" t="s">
        <v>20523</v>
      </c>
      <c r="F245" s="35" t="s">
        <v>18454</v>
      </c>
      <c r="G245" s="35" t="s">
        <v>18463</v>
      </c>
      <c r="H245" s="120" t="s">
        <v>20524</v>
      </c>
      <c r="I245" s="2"/>
      <c r="J245" s="120" t="s">
        <v>20525</v>
      </c>
      <c r="K245" s="2"/>
      <c r="L245" s="2"/>
      <c r="M245" s="2"/>
      <c r="N245" s="2"/>
      <c r="O245" s="2"/>
      <c r="P245" s="26"/>
      <c r="Q245" s="4"/>
      <c r="R245" s="2"/>
      <c r="S245" s="26"/>
      <c r="T245" s="2"/>
      <c r="U245" s="2"/>
      <c r="V245" s="9"/>
      <c r="W245" s="9"/>
      <c r="X245" s="9"/>
      <c r="Y245" s="9"/>
      <c r="Z245" s="9"/>
    </row>
    <row r="246" spans="1:26" ht="16.5" customHeight="1">
      <c r="A246" s="665"/>
      <c r="B246" s="665"/>
      <c r="C246" s="665"/>
      <c r="D246" s="2"/>
      <c r="E246" s="120" t="s">
        <v>20526</v>
      </c>
      <c r="F246" s="35" t="s">
        <v>18454</v>
      </c>
      <c r="G246" s="35" t="s">
        <v>18463</v>
      </c>
      <c r="H246" s="120" t="s">
        <v>20527</v>
      </c>
      <c r="I246" s="2"/>
      <c r="J246" s="120" t="s">
        <v>20528</v>
      </c>
      <c r="K246" s="2"/>
      <c r="L246" s="2"/>
      <c r="M246" s="2"/>
      <c r="N246" s="2"/>
      <c r="O246" s="2"/>
      <c r="P246" s="26"/>
      <c r="Q246" s="4"/>
      <c r="R246" s="2"/>
      <c r="S246" s="26"/>
      <c r="T246" s="2"/>
      <c r="U246" s="2"/>
      <c r="V246" s="9"/>
      <c r="W246" s="9"/>
      <c r="X246" s="9"/>
      <c r="Y246" s="9"/>
      <c r="Z246" s="9"/>
    </row>
    <row r="247" spans="1:26" ht="16.5" customHeight="1">
      <c r="A247" s="665"/>
      <c r="B247" s="665"/>
      <c r="C247" s="666"/>
      <c r="D247" s="2"/>
      <c r="E247" s="120" t="s">
        <v>20529</v>
      </c>
      <c r="F247" s="35" t="s">
        <v>18454</v>
      </c>
      <c r="G247" s="35" t="s">
        <v>18463</v>
      </c>
      <c r="H247" s="120" t="s">
        <v>20530</v>
      </c>
      <c r="I247" s="2"/>
      <c r="J247" s="120" t="s">
        <v>20531</v>
      </c>
      <c r="K247" s="2"/>
      <c r="L247" s="2"/>
      <c r="M247" s="2"/>
      <c r="N247" s="2"/>
      <c r="O247" s="2"/>
      <c r="P247" s="26"/>
      <c r="Q247" s="4"/>
      <c r="R247" s="2"/>
      <c r="S247" s="26"/>
      <c r="T247" s="2"/>
      <c r="U247" s="2"/>
      <c r="V247" s="9"/>
      <c r="W247" s="9"/>
      <c r="X247" s="9"/>
      <c r="Y247" s="9"/>
      <c r="Z247" s="9"/>
    </row>
    <row r="248" spans="1:26" ht="16.5" customHeight="1">
      <c r="A248" s="665"/>
      <c r="B248" s="665"/>
      <c r="C248" s="740" t="s">
        <v>20532</v>
      </c>
      <c r="D248" s="2"/>
      <c r="E248" s="120" t="s">
        <v>20533</v>
      </c>
      <c r="F248" s="35" t="s">
        <v>18454</v>
      </c>
      <c r="G248" s="35" t="s">
        <v>18463</v>
      </c>
      <c r="H248" s="120" t="s">
        <v>20534</v>
      </c>
      <c r="I248" s="2"/>
      <c r="J248" s="120" t="s">
        <v>20535</v>
      </c>
      <c r="K248" s="2"/>
      <c r="L248" s="2"/>
      <c r="M248" s="2"/>
      <c r="N248" s="2"/>
      <c r="O248" s="2"/>
      <c r="P248" s="26"/>
      <c r="Q248" s="4"/>
      <c r="R248" s="2"/>
      <c r="S248" s="26"/>
      <c r="T248" s="2"/>
      <c r="U248" s="2"/>
      <c r="V248" s="9"/>
      <c r="W248" s="9"/>
      <c r="X248" s="9"/>
      <c r="Y248" s="9"/>
      <c r="Z248" s="9"/>
    </row>
    <row r="249" spans="1:26" ht="16.5" customHeight="1">
      <c r="A249" s="665"/>
      <c r="B249" s="665"/>
      <c r="C249" s="665"/>
      <c r="D249" s="2"/>
      <c r="E249" s="120" t="s">
        <v>20536</v>
      </c>
      <c r="F249" s="35" t="s">
        <v>18454</v>
      </c>
      <c r="G249" s="35" t="s">
        <v>18463</v>
      </c>
      <c r="H249" s="120" t="s">
        <v>20537</v>
      </c>
      <c r="I249" s="2"/>
      <c r="J249" s="120" t="s">
        <v>20538</v>
      </c>
      <c r="K249" s="2"/>
      <c r="L249" s="2"/>
      <c r="M249" s="2"/>
      <c r="N249" s="2"/>
      <c r="O249" s="2"/>
      <c r="P249" s="26"/>
      <c r="Q249" s="4"/>
      <c r="R249" s="2"/>
      <c r="S249" s="26"/>
      <c r="T249" s="2"/>
      <c r="U249" s="2"/>
      <c r="V249" s="9"/>
      <c r="W249" s="9"/>
      <c r="X249" s="9"/>
      <c r="Y249" s="9"/>
      <c r="Z249" s="9"/>
    </row>
    <row r="250" spans="1:26" ht="16.5" customHeight="1">
      <c r="A250" s="665"/>
      <c r="B250" s="665"/>
      <c r="C250" s="665"/>
      <c r="D250" s="2"/>
      <c r="E250" s="120" t="s">
        <v>20539</v>
      </c>
      <c r="F250" s="35" t="s">
        <v>18454</v>
      </c>
      <c r="G250" s="35" t="s">
        <v>18463</v>
      </c>
      <c r="H250" s="120" t="s">
        <v>20540</v>
      </c>
      <c r="I250" s="2"/>
      <c r="J250" s="120" t="s">
        <v>20541</v>
      </c>
      <c r="K250" s="2"/>
      <c r="L250" s="2"/>
      <c r="M250" s="2"/>
      <c r="N250" s="2"/>
      <c r="O250" s="2"/>
      <c r="P250" s="26"/>
      <c r="Q250" s="4"/>
      <c r="R250" s="2"/>
      <c r="S250" s="26"/>
      <c r="T250" s="2"/>
      <c r="U250" s="2"/>
      <c r="V250" s="9"/>
      <c r="W250" s="9"/>
      <c r="X250" s="9"/>
      <c r="Y250" s="9"/>
      <c r="Z250" s="9"/>
    </row>
    <row r="251" spans="1:26" ht="16.5" customHeight="1">
      <c r="A251" s="665"/>
      <c r="B251" s="665"/>
      <c r="C251" s="665"/>
      <c r="D251" s="2"/>
      <c r="E251" s="120" t="s">
        <v>20542</v>
      </c>
      <c r="F251" s="35" t="s">
        <v>18454</v>
      </c>
      <c r="G251" s="35" t="s">
        <v>18463</v>
      </c>
      <c r="H251" s="120" t="s">
        <v>20543</v>
      </c>
      <c r="I251" s="2"/>
      <c r="J251" s="120" t="s">
        <v>20544</v>
      </c>
      <c r="K251" s="2"/>
      <c r="L251" s="2"/>
      <c r="M251" s="2"/>
      <c r="N251" s="2"/>
      <c r="O251" s="2"/>
      <c r="P251" s="26"/>
      <c r="Q251" s="4"/>
      <c r="R251" s="2"/>
      <c r="S251" s="26"/>
      <c r="T251" s="2"/>
      <c r="U251" s="2"/>
      <c r="V251" s="9"/>
      <c r="W251" s="9"/>
      <c r="X251" s="9"/>
      <c r="Y251" s="9"/>
      <c r="Z251" s="9"/>
    </row>
    <row r="252" spans="1:26" ht="16.5" customHeight="1">
      <c r="A252" s="665"/>
      <c r="B252" s="665"/>
      <c r="C252" s="665"/>
      <c r="D252" s="2"/>
      <c r="E252" s="120" t="s">
        <v>20545</v>
      </c>
      <c r="F252" s="35" t="s">
        <v>18454</v>
      </c>
      <c r="G252" s="35" t="s">
        <v>18463</v>
      </c>
      <c r="H252" s="120" t="s">
        <v>20546</v>
      </c>
      <c r="I252" s="2"/>
      <c r="J252" s="120" t="s">
        <v>20547</v>
      </c>
      <c r="K252" s="2"/>
      <c r="L252" s="2"/>
      <c r="M252" s="2"/>
      <c r="N252" s="2"/>
      <c r="O252" s="2"/>
      <c r="P252" s="26"/>
      <c r="Q252" s="4"/>
      <c r="R252" s="2"/>
      <c r="S252" s="26"/>
      <c r="T252" s="2"/>
      <c r="U252" s="2"/>
      <c r="V252" s="9"/>
      <c r="W252" s="9"/>
      <c r="X252" s="9"/>
      <c r="Y252" s="9"/>
      <c r="Z252" s="9"/>
    </row>
    <row r="253" spans="1:26" ht="16.5" customHeight="1">
      <c r="A253" s="665"/>
      <c r="B253" s="665"/>
      <c r="C253" s="665"/>
      <c r="D253" s="2"/>
      <c r="E253" s="120" t="s">
        <v>20548</v>
      </c>
      <c r="F253" s="35" t="s">
        <v>18454</v>
      </c>
      <c r="G253" s="35" t="s">
        <v>18463</v>
      </c>
      <c r="H253" s="120" t="s">
        <v>20549</v>
      </c>
      <c r="I253" s="2"/>
      <c r="J253" s="120" t="s">
        <v>20538</v>
      </c>
      <c r="K253" s="2"/>
      <c r="L253" s="2"/>
      <c r="M253" s="2"/>
      <c r="N253" s="2"/>
      <c r="O253" s="2"/>
      <c r="P253" s="26"/>
      <c r="Q253" s="4"/>
      <c r="R253" s="2"/>
      <c r="S253" s="26"/>
      <c r="T253" s="2"/>
      <c r="U253" s="2"/>
      <c r="V253" s="9"/>
      <c r="W253" s="9"/>
      <c r="X253" s="9"/>
      <c r="Y253" s="9"/>
      <c r="Z253" s="9"/>
    </row>
    <row r="254" spans="1:26" ht="16.5" customHeight="1">
      <c r="A254" s="665"/>
      <c r="B254" s="665"/>
      <c r="C254" s="665"/>
      <c r="D254" s="2"/>
      <c r="E254" s="120" t="s">
        <v>20550</v>
      </c>
      <c r="F254" s="35" t="s">
        <v>18454</v>
      </c>
      <c r="G254" s="35" t="s">
        <v>18463</v>
      </c>
      <c r="H254" s="120" t="s">
        <v>20551</v>
      </c>
      <c r="I254" s="2"/>
      <c r="J254" s="120" t="s">
        <v>20541</v>
      </c>
      <c r="K254" s="2"/>
      <c r="L254" s="2"/>
      <c r="M254" s="2"/>
      <c r="N254" s="2"/>
      <c r="O254" s="2"/>
      <c r="P254" s="26"/>
      <c r="Q254" s="4"/>
      <c r="R254" s="2"/>
      <c r="S254" s="26"/>
      <c r="T254" s="2"/>
      <c r="U254" s="2"/>
      <c r="V254" s="9"/>
      <c r="W254" s="9"/>
      <c r="X254" s="9"/>
      <c r="Y254" s="9"/>
      <c r="Z254" s="9"/>
    </row>
    <row r="255" spans="1:26" ht="16.5" customHeight="1">
      <c r="A255" s="666"/>
      <c r="B255" s="666"/>
      <c r="C255" s="666"/>
      <c r="D255" s="2"/>
      <c r="E255" s="120" t="s">
        <v>20552</v>
      </c>
      <c r="F255" s="35" t="s">
        <v>18454</v>
      </c>
      <c r="G255" s="35" t="s">
        <v>18463</v>
      </c>
      <c r="H255" s="120" t="s">
        <v>20553</v>
      </c>
      <c r="I255" s="2"/>
      <c r="J255" s="120" t="s">
        <v>20544</v>
      </c>
      <c r="K255" s="2"/>
      <c r="L255" s="2"/>
      <c r="M255" s="2"/>
      <c r="N255" s="2"/>
      <c r="O255" s="2"/>
      <c r="P255" s="26"/>
      <c r="Q255" s="4"/>
      <c r="R255" s="2"/>
      <c r="S255" s="26"/>
      <c r="T255" s="2"/>
      <c r="U255" s="2"/>
      <c r="V255" s="9"/>
      <c r="W255" s="9"/>
      <c r="X255" s="9"/>
      <c r="Y255" s="9"/>
      <c r="Z255" s="9"/>
    </row>
    <row r="256" spans="1:26" ht="16.5" customHeight="1">
      <c r="A256" s="594"/>
      <c r="B256" s="594"/>
      <c r="C256" s="595" t="s">
        <v>20554</v>
      </c>
      <c r="D256" s="596"/>
      <c r="E256" s="597"/>
      <c r="F256" s="596"/>
      <c r="G256" s="596"/>
      <c r="H256" s="598"/>
      <c r="I256" s="599"/>
      <c r="J256" s="600"/>
      <c r="K256" s="601"/>
      <c r="L256" s="594"/>
      <c r="M256" s="601"/>
      <c r="N256" s="594"/>
      <c r="O256" s="602"/>
      <c r="P256" s="594" t="s">
        <v>20555</v>
      </c>
      <c r="Q256" s="6"/>
      <c r="R256" s="594"/>
      <c r="S256" s="594"/>
      <c r="T256" s="594"/>
      <c r="U256" s="594"/>
      <c r="V256" s="123"/>
      <c r="W256" s="123"/>
      <c r="X256" s="123"/>
      <c r="Y256" s="123"/>
      <c r="Z256" s="123"/>
    </row>
    <row r="257" spans="1:26" ht="16.5" customHeight="1">
      <c r="A257" s="735" t="s">
        <v>20556</v>
      </c>
      <c r="B257" s="735" t="s">
        <v>20092</v>
      </c>
      <c r="C257" s="740" t="s">
        <v>20557</v>
      </c>
      <c r="D257" s="2"/>
      <c r="E257" s="740" t="s">
        <v>20558</v>
      </c>
      <c r="F257" s="35" t="s">
        <v>18454</v>
      </c>
      <c r="G257" s="35" t="s">
        <v>20559</v>
      </c>
      <c r="H257" s="92" t="s">
        <v>20560</v>
      </c>
      <c r="I257" s="2"/>
      <c r="J257" s="92" t="s">
        <v>20561</v>
      </c>
      <c r="K257" s="2"/>
      <c r="L257" s="2"/>
      <c r="M257" s="2"/>
      <c r="N257" s="2"/>
      <c r="O257" s="2"/>
      <c r="P257" s="26"/>
      <c r="Q257" s="4"/>
      <c r="R257" s="2"/>
      <c r="S257" s="26"/>
      <c r="T257" s="2"/>
      <c r="U257" s="2"/>
      <c r="V257" s="9"/>
      <c r="W257" s="9"/>
      <c r="X257" s="9"/>
      <c r="Y257" s="9"/>
      <c r="Z257" s="9"/>
    </row>
    <row r="258" spans="1:26" ht="16.5" customHeight="1">
      <c r="A258" s="665"/>
      <c r="B258" s="665"/>
      <c r="C258" s="665"/>
      <c r="D258" s="2"/>
      <c r="E258" s="665"/>
      <c r="F258" s="35" t="s">
        <v>18454</v>
      </c>
      <c r="G258" s="35" t="s">
        <v>20559</v>
      </c>
      <c r="H258" s="92" t="s">
        <v>20562</v>
      </c>
      <c r="I258" s="2"/>
      <c r="J258" s="92" t="s">
        <v>20563</v>
      </c>
      <c r="K258" s="2"/>
      <c r="L258" s="2"/>
      <c r="M258" s="2"/>
      <c r="N258" s="2"/>
      <c r="O258" s="2"/>
      <c r="P258" s="26"/>
      <c r="Q258" s="4"/>
      <c r="R258" s="2"/>
      <c r="S258" s="26"/>
      <c r="T258" s="2"/>
      <c r="U258" s="2"/>
      <c r="V258" s="9"/>
      <c r="W258" s="9"/>
      <c r="X258" s="9"/>
      <c r="Y258" s="9"/>
      <c r="Z258" s="9"/>
    </row>
    <row r="259" spans="1:26" ht="16.5" customHeight="1">
      <c r="A259" s="665"/>
      <c r="B259" s="665"/>
      <c r="C259" s="665"/>
      <c r="D259" s="2"/>
      <c r="E259" s="666"/>
      <c r="F259" s="35" t="s">
        <v>18454</v>
      </c>
      <c r="G259" s="35" t="s">
        <v>20559</v>
      </c>
      <c r="H259" s="92" t="s">
        <v>20564</v>
      </c>
      <c r="I259" s="2"/>
      <c r="J259" s="92" t="s">
        <v>20565</v>
      </c>
      <c r="K259" s="2"/>
      <c r="L259" s="2"/>
      <c r="M259" s="2"/>
      <c r="N259" s="2"/>
      <c r="O259" s="2"/>
      <c r="P259" s="26"/>
      <c r="Q259" s="4"/>
      <c r="R259" s="2"/>
      <c r="S259" s="26"/>
      <c r="T259" s="2"/>
      <c r="U259" s="2"/>
      <c r="V259" s="9"/>
      <c r="W259" s="9"/>
      <c r="X259" s="9"/>
      <c r="Y259" s="9"/>
      <c r="Z259" s="9"/>
    </row>
    <row r="260" spans="1:26" ht="16.5" customHeight="1">
      <c r="A260" s="665"/>
      <c r="B260" s="665"/>
      <c r="C260" s="665"/>
      <c r="D260" s="2"/>
      <c r="E260" s="92" t="s">
        <v>20566</v>
      </c>
      <c r="F260" s="35" t="s">
        <v>18454</v>
      </c>
      <c r="G260" s="35" t="s">
        <v>20559</v>
      </c>
      <c r="H260" s="92" t="s">
        <v>20567</v>
      </c>
      <c r="I260" s="2"/>
      <c r="J260" s="92" t="s">
        <v>20568</v>
      </c>
      <c r="K260" s="2"/>
      <c r="L260" s="2"/>
      <c r="M260" s="2"/>
      <c r="N260" s="2"/>
      <c r="O260" s="2"/>
      <c r="P260" s="26"/>
      <c r="Q260" s="4"/>
      <c r="R260" s="2"/>
      <c r="S260" s="26"/>
      <c r="T260" s="2"/>
      <c r="U260" s="2"/>
      <c r="V260" s="9"/>
      <c r="W260" s="9"/>
      <c r="X260" s="9"/>
      <c r="Y260" s="9"/>
      <c r="Z260" s="9"/>
    </row>
    <row r="261" spans="1:26" ht="16.5" customHeight="1">
      <c r="A261" s="665"/>
      <c r="B261" s="665"/>
      <c r="C261" s="665"/>
      <c r="D261" s="2"/>
      <c r="E261" s="92" t="s">
        <v>20569</v>
      </c>
      <c r="F261" s="35" t="s">
        <v>18454</v>
      </c>
      <c r="G261" s="35" t="s">
        <v>20559</v>
      </c>
      <c r="H261" s="92" t="s">
        <v>20570</v>
      </c>
      <c r="I261" s="2"/>
      <c r="J261" s="92" t="s">
        <v>20571</v>
      </c>
      <c r="K261" s="2"/>
      <c r="L261" s="2"/>
      <c r="M261" s="2"/>
      <c r="N261" s="2"/>
      <c r="O261" s="2"/>
      <c r="P261" s="26"/>
      <c r="Q261" s="4"/>
      <c r="R261" s="2"/>
      <c r="S261" s="26"/>
      <c r="T261" s="2"/>
      <c r="U261" s="2"/>
      <c r="V261" s="9"/>
      <c r="W261" s="9"/>
      <c r="X261" s="9"/>
      <c r="Y261" s="9"/>
      <c r="Z261" s="9"/>
    </row>
    <row r="262" spans="1:26" ht="16.5" customHeight="1">
      <c r="A262" s="665"/>
      <c r="B262" s="665"/>
      <c r="C262" s="665"/>
      <c r="D262" s="2"/>
      <c r="E262" s="92" t="s">
        <v>20572</v>
      </c>
      <c r="F262" s="35" t="s">
        <v>18454</v>
      </c>
      <c r="G262" s="35" t="s">
        <v>20559</v>
      </c>
      <c r="H262" s="92" t="s">
        <v>20573</v>
      </c>
      <c r="I262" s="2"/>
      <c r="J262" s="92" t="s">
        <v>20574</v>
      </c>
      <c r="K262" s="2"/>
      <c r="L262" s="2"/>
      <c r="M262" s="2"/>
      <c r="N262" s="2"/>
      <c r="O262" s="2"/>
      <c r="P262" s="26"/>
      <c r="Q262" s="4"/>
      <c r="R262" s="2"/>
      <c r="S262" s="26"/>
      <c r="T262" s="2"/>
      <c r="U262" s="2"/>
      <c r="V262" s="9"/>
      <c r="W262" s="9"/>
      <c r="X262" s="9"/>
      <c r="Y262" s="9"/>
      <c r="Z262" s="9"/>
    </row>
    <row r="263" spans="1:26" ht="16.5" customHeight="1">
      <c r="A263" s="665"/>
      <c r="B263" s="665"/>
      <c r="C263" s="665"/>
      <c r="D263" s="2"/>
      <c r="E263" s="92" t="s">
        <v>20575</v>
      </c>
      <c r="F263" s="35" t="s">
        <v>18454</v>
      </c>
      <c r="G263" s="35" t="s">
        <v>20559</v>
      </c>
      <c r="H263" s="92" t="s">
        <v>20576</v>
      </c>
      <c r="I263" s="2"/>
      <c r="J263" s="92" t="s">
        <v>20577</v>
      </c>
      <c r="K263" s="2"/>
      <c r="L263" s="2"/>
      <c r="M263" s="2"/>
      <c r="N263" s="2"/>
      <c r="O263" s="2"/>
      <c r="P263" s="26"/>
      <c r="Q263" s="4"/>
      <c r="R263" s="2"/>
      <c r="S263" s="26"/>
      <c r="T263" s="2"/>
      <c r="U263" s="2"/>
      <c r="V263" s="9"/>
      <c r="W263" s="9"/>
      <c r="X263" s="9"/>
      <c r="Y263" s="9"/>
      <c r="Z263" s="9"/>
    </row>
    <row r="264" spans="1:26" ht="16.5" customHeight="1">
      <c r="A264" s="665"/>
      <c r="B264" s="665"/>
      <c r="C264" s="665"/>
      <c r="D264" s="2"/>
      <c r="E264" s="92" t="s">
        <v>20578</v>
      </c>
      <c r="F264" s="35" t="s">
        <v>18454</v>
      </c>
      <c r="G264" s="35" t="s">
        <v>20559</v>
      </c>
      <c r="H264" s="92" t="s">
        <v>20579</v>
      </c>
      <c r="I264" s="2"/>
      <c r="J264" s="92" t="s">
        <v>20580</v>
      </c>
      <c r="K264" s="2"/>
      <c r="L264" s="2"/>
      <c r="M264" s="2"/>
      <c r="N264" s="2"/>
      <c r="O264" s="2"/>
      <c r="P264" s="26"/>
      <c r="Q264" s="4"/>
      <c r="R264" s="2"/>
      <c r="S264" s="26"/>
      <c r="T264" s="2"/>
      <c r="U264" s="2"/>
      <c r="V264" s="9"/>
      <c r="W264" s="9"/>
      <c r="X264" s="9"/>
      <c r="Y264" s="9"/>
      <c r="Z264" s="9"/>
    </row>
    <row r="265" spans="1:26" ht="16.5" customHeight="1">
      <c r="A265" s="665"/>
      <c r="B265" s="665"/>
      <c r="C265" s="665"/>
      <c r="D265" s="2"/>
      <c r="E265" s="92" t="s">
        <v>20581</v>
      </c>
      <c r="F265" s="35" t="s">
        <v>18454</v>
      </c>
      <c r="G265" s="35" t="s">
        <v>20559</v>
      </c>
      <c r="H265" s="92" t="s">
        <v>20582</v>
      </c>
      <c r="I265" s="2"/>
      <c r="J265" s="92" t="s">
        <v>20583</v>
      </c>
      <c r="K265" s="2"/>
      <c r="L265" s="2"/>
      <c r="M265" s="2"/>
      <c r="N265" s="2"/>
      <c r="O265" s="2"/>
      <c r="P265" s="26"/>
      <c r="Q265" s="4"/>
      <c r="R265" s="2"/>
      <c r="S265" s="26"/>
      <c r="T265" s="2"/>
      <c r="U265" s="2"/>
      <c r="V265" s="9"/>
      <c r="W265" s="9"/>
      <c r="X265" s="9"/>
      <c r="Y265" s="9"/>
      <c r="Z265" s="9"/>
    </row>
    <row r="266" spans="1:26" ht="16.5" customHeight="1">
      <c r="A266" s="665"/>
      <c r="B266" s="665"/>
      <c r="C266" s="665"/>
      <c r="D266" s="2"/>
      <c r="E266" s="92" t="s">
        <v>20584</v>
      </c>
      <c r="F266" s="35" t="s">
        <v>18454</v>
      </c>
      <c r="G266" s="35" t="s">
        <v>20559</v>
      </c>
      <c r="H266" s="92" t="s">
        <v>20585</v>
      </c>
      <c r="I266" s="2"/>
      <c r="J266" s="92" t="s">
        <v>20583</v>
      </c>
      <c r="K266" s="2"/>
      <c r="L266" s="2"/>
      <c r="M266" s="2"/>
      <c r="N266" s="2"/>
      <c r="O266" s="2"/>
      <c r="P266" s="26"/>
      <c r="Q266" s="4"/>
      <c r="R266" s="2"/>
      <c r="S266" s="26"/>
      <c r="T266" s="2"/>
      <c r="U266" s="2"/>
      <c r="V266" s="9"/>
      <c r="W266" s="9"/>
      <c r="X266" s="9"/>
      <c r="Y266" s="9"/>
      <c r="Z266" s="9"/>
    </row>
    <row r="267" spans="1:26" ht="16.5" customHeight="1">
      <c r="A267" s="665"/>
      <c r="B267" s="665"/>
      <c r="C267" s="665"/>
      <c r="D267" s="2"/>
      <c r="E267" s="92" t="s">
        <v>20586</v>
      </c>
      <c r="F267" s="35" t="s">
        <v>18454</v>
      </c>
      <c r="G267" s="35" t="s">
        <v>20559</v>
      </c>
      <c r="H267" s="92" t="s">
        <v>20579</v>
      </c>
      <c r="I267" s="2"/>
      <c r="J267" s="92" t="s">
        <v>20587</v>
      </c>
      <c r="K267" s="2"/>
      <c r="L267" s="2"/>
      <c r="M267" s="2"/>
      <c r="N267" s="2"/>
      <c r="O267" s="2"/>
      <c r="P267" s="26"/>
      <c r="Q267" s="4"/>
      <c r="R267" s="2"/>
      <c r="S267" s="26"/>
      <c r="T267" s="2"/>
      <c r="U267" s="2"/>
      <c r="V267" s="9"/>
      <c r="W267" s="9"/>
      <c r="X267" s="9"/>
      <c r="Y267" s="9"/>
      <c r="Z267" s="9"/>
    </row>
    <row r="268" spans="1:26" ht="16.5" customHeight="1">
      <c r="A268" s="665"/>
      <c r="B268" s="665"/>
      <c r="C268" s="665"/>
      <c r="D268" s="2"/>
      <c r="E268" s="92" t="s">
        <v>20588</v>
      </c>
      <c r="F268" s="35" t="s">
        <v>18454</v>
      </c>
      <c r="G268" s="35" t="s">
        <v>20559</v>
      </c>
      <c r="H268" s="92" t="s">
        <v>20589</v>
      </c>
      <c r="I268" s="2"/>
      <c r="J268" s="92" t="s">
        <v>20590</v>
      </c>
      <c r="K268" s="2"/>
      <c r="L268" s="2"/>
      <c r="M268" s="2"/>
      <c r="N268" s="2"/>
      <c r="O268" s="2"/>
      <c r="P268" s="26"/>
      <c r="Q268" s="4"/>
      <c r="R268" s="2"/>
      <c r="S268" s="26"/>
      <c r="T268" s="2"/>
      <c r="U268" s="2"/>
      <c r="V268" s="9"/>
      <c r="W268" s="9"/>
      <c r="X268" s="9"/>
      <c r="Y268" s="9"/>
      <c r="Z268" s="9"/>
    </row>
    <row r="269" spans="1:26" ht="16.5" customHeight="1">
      <c r="A269" s="665"/>
      <c r="B269" s="665"/>
      <c r="C269" s="665"/>
      <c r="D269" s="2"/>
      <c r="E269" s="333" t="s">
        <v>20591</v>
      </c>
      <c r="F269" s="35" t="s">
        <v>18454</v>
      </c>
      <c r="G269" s="35" t="s">
        <v>20559</v>
      </c>
      <c r="H269" s="92" t="s">
        <v>20592</v>
      </c>
      <c r="I269" s="2"/>
      <c r="J269" s="92" t="s">
        <v>20593</v>
      </c>
      <c r="K269" s="2"/>
      <c r="L269" s="2"/>
      <c r="M269" s="2"/>
      <c r="N269" s="2"/>
      <c r="O269" s="2"/>
      <c r="P269" s="26"/>
      <c r="Q269" s="4"/>
      <c r="R269" s="2"/>
      <c r="S269" s="26"/>
      <c r="T269" s="2"/>
      <c r="U269" s="2"/>
      <c r="V269" s="9"/>
      <c r="W269" s="9"/>
      <c r="X269" s="9"/>
      <c r="Y269" s="9"/>
      <c r="Z269" s="9"/>
    </row>
    <row r="270" spans="1:26" ht="16.5" customHeight="1">
      <c r="A270" s="665"/>
      <c r="B270" s="665"/>
      <c r="C270" s="665"/>
      <c r="D270" s="2"/>
      <c r="E270" s="333" t="s">
        <v>20594</v>
      </c>
      <c r="F270" s="35" t="s">
        <v>18454</v>
      </c>
      <c r="G270" s="35" t="s">
        <v>20559</v>
      </c>
      <c r="H270" s="92" t="s">
        <v>20595</v>
      </c>
      <c r="I270" s="2"/>
      <c r="J270" s="92" t="s">
        <v>20596</v>
      </c>
      <c r="K270" s="2"/>
      <c r="L270" s="2"/>
      <c r="M270" s="2"/>
      <c r="N270" s="2"/>
      <c r="O270" s="2"/>
      <c r="P270" s="26"/>
      <c r="Q270" s="4"/>
      <c r="R270" s="2"/>
      <c r="S270" s="26"/>
      <c r="T270" s="2"/>
      <c r="U270" s="2"/>
      <c r="V270" s="9"/>
      <c r="W270" s="9"/>
      <c r="X270" s="9"/>
      <c r="Y270" s="9"/>
      <c r="Z270" s="9"/>
    </row>
    <row r="271" spans="1:26" ht="16.5" customHeight="1">
      <c r="A271" s="665"/>
      <c r="B271" s="665"/>
      <c r="C271" s="665"/>
      <c r="D271" s="2"/>
      <c r="E271" s="333" t="s">
        <v>20597</v>
      </c>
      <c r="F271" s="35" t="s">
        <v>18454</v>
      </c>
      <c r="G271" s="35" t="s">
        <v>20559</v>
      </c>
      <c r="H271" s="92" t="s">
        <v>20598</v>
      </c>
      <c r="I271" s="2"/>
      <c r="J271" s="92" t="s">
        <v>20599</v>
      </c>
      <c r="K271" s="2"/>
      <c r="L271" s="2"/>
      <c r="M271" s="2"/>
      <c r="N271" s="2"/>
      <c r="O271" s="2"/>
      <c r="P271" s="26"/>
      <c r="Q271" s="4"/>
      <c r="R271" s="2"/>
      <c r="S271" s="26"/>
      <c r="T271" s="2"/>
      <c r="U271" s="2"/>
      <c r="V271" s="9"/>
      <c r="W271" s="9"/>
      <c r="X271" s="9"/>
      <c r="Y271" s="9"/>
      <c r="Z271" s="9"/>
    </row>
    <row r="272" spans="1:26" ht="16.5" customHeight="1">
      <c r="A272" s="665"/>
      <c r="B272" s="665"/>
      <c r="C272" s="665"/>
      <c r="D272" s="2"/>
      <c r="E272" s="333" t="s">
        <v>20600</v>
      </c>
      <c r="F272" s="35" t="s">
        <v>18454</v>
      </c>
      <c r="G272" s="35" t="s">
        <v>20559</v>
      </c>
      <c r="H272" s="92" t="s">
        <v>20598</v>
      </c>
      <c r="I272" s="2"/>
      <c r="J272" s="92" t="s">
        <v>20601</v>
      </c>
      <c r="K272" s="2"/>
      <c r="L272" s="2"/>
      <c r="M272" s="2"/>
      <c r="N272" s="2"/>
      <c r="O272" s="2"/>
      <c r="P272" s="26"/>
      <c r="Q272" s="4"/>
      <c r="R272" s="2"/>
      <c r="S272" s="26"/>
      <c r="T272" s="2"/>
      <c r="U272" s="2"/>
      <c r="V272" s="9"/>
      <c r="W272" s="9"/>
      <c r="X272" s="9"/>
      <c r="Y272" s="9"/>
      <c r="Z272" s="9"/>
    </row>
    <row r="273" spans="1:26" ht="16.5" customHeight="1">
      <c r="A273" s="665"/>
      <c r="B273" s="665"/>
      <c r="C273" s="665"/>
      <c r="D273" s="2"/>
      <c r="E273" s="333" t="s">
        <v>20602</v>
      </c>
      <c r="F273" s="35" t="s">
        <v>18454</v>
      </c>
      <c r="G273" s="35" t="s">
        <v>20559</v>
      </c>
      <c r="H273" s="92" t="s">
        <v>20598</v>
      </c>
      <c r="I273" s="2"/>
      <c r="J273" s="92" t="s">
        <v>20603</v>
      </c>
      <c r="K273" s="2"/>
      <c r="L273" s="2"/>
      <c r="M273" s="2"/>
      <c r="N273" s="2"/>
      <c r="O273" s="2"/>
      <c r="P273" s="26"/>
      <c r="Q273" s="4"/>
      <c r="R273" s="2"/>
      <c r="S273" s="26"/>
      <c r="T273" s="2"/>
      <c r="U273" s="2"/>
      <c r="V273" s="9"/>
      <c r="W273" s="9"/>
      <c r="X273" s="9"/>
      <c r="Y273" s="9"/>
      <c r="Z273" s="9"/>
    </row>
    <row r="274" spans="1:26" ht="16.5" customHeight="1">
      <c r="A274" s="665"/>
      <c r="B274" s="665"/>
      <c r="C274" s="665"/>
      <c r="D274" s="2"/>
      <c r="E274" s="333" t="s">
        <v>20604</v>
      </c>
      <c r="F274" s="35" t="s">
        <v>18454</v>
      </c>
      <c r="G274" s="35" t="s">
        <v>20559</v>
      </c>
      <c r="H274" s="92" t="s">
        <v>20598</v>
      </c>
      <c r="I274" s="2"/>
      <c r="J274" s="92" t="s">
        <v>20605</v>
      </c>
      <c r="K274" s="2"/>
      <c r="L274" s="2"/>
      <c r="M274" s="2"/>
      <c r="N274" s="2"/>
      <c r="O274" s="2"/>
      <c r="P274" s="26"/>
      <c r="Q274" s="4"/>
      <c r="R274" s="2"/>
      <c r="S274" s="26"/>
      <c r="T274" s="2"/>
      <c r="U274" s="2"/>
      <c r="V274" s="9"/>
      <c r="W274" s="9"/>
      <c r="X274" s="9"/>
      <c r="Y274" s="9"/>
      <c r="Z274" s="9"/>
    </row>
    <row r="275" spans="1:26" ht="16.5" customHeight="1">
      <c r="A275" s="665"/>
      <c r="B275" s="665"/>
      <c r="C275" s="665"/>
      <c r="D275" s="2"/>
      <c r="E275" s="333" t="s">
        <v>20606</v>
      </c>
      <c r="F275" s="35" t="s">
        <v>18454</v>
      </c>
      <c r="G275" s="35" t="s">
        <v>20559</v>
      </c>
      <c r="H275" s="92" t="s">
        <v>20598</v>
      </c>
      <c r="I275" s="2"/>
      <c r="J275" s="92" t="s">
        <v>20607</v>
      </c>
      <c r="K275" s="2"/>
      <c r="L275" s="2"/>
      <c r="M275" s="2"/>
      <c r="N275" s="2"/>
      <c r="O275" s="2"/>
      <c r="P275" s="26"/>
      <c r="Q275" s="4"/>
      <c r="R275" s="2"/>
      <c r="S275" s="26"/>
      <c r="T275" s="2"/>
      <c r="U275" s="2"/>
      <c r="V275" s="9"/>
      <c r="W275" s="9"/>
      <c r="X275" s="9"/>
      <c r="Y275" s="9"/>
      <c r="Z275" s="9"/>
    </row>
    <row r="276" spans="1:26" ht="16.5" customHeight="1">
      <c r="A276" s="666"/>
      <c r="B276" s="666"/>
      <c r="C276" s="666"/>
      <c r="D276" s="2"/>
      <c r="E276" s="333" t="s">
        <v>20608</v>
      </c>
      <c r="F276" s="35" t="s">
        <v>18454</v>
      </c>
      <c r="G276" s="35" t="s">
        <v>20559</v>
      </c>
      <c r="H276" s="92" t="s">
        <v>20609</v>
      </c>
      <c r="I276" s="2"/>
      <c r="J276" s="92" t="s">
        <v>20610</v>
      </c>
      <c r="K276" s="2"/>
      <c r="L276" s="2"/>
      <c r="M276" s="2"/>
      <c r="N276" s="2"/>
      <c r="O276" s="2"/>
      <c r="P276" s="26"/>
      <c r="Q276" s="4"/>
      <c r="R276" s="2"/>
      <c r="S276" s="26"/>
      <c r="T276" s="2"/>
      <c r="U276" s="2"/>
      <c r="V276" s="9"/>
      <c r="W276" s="9"/>
      <c r="X276" s="9"/>
      <c r="Y276" s="9"/>
      <c r="Z276" s="9"/>
    </row>
    <row r="277" spans="1:26" ht="16.5" customHeight="1">
      <c r="A277" s="570"/>
      <c r="B277" s="570"/>
      <c r="C277" s="574" t="s">
        <v>20611</v>
      </c>
      <c r="D277" s="572"/>
      <c r="E277" s="573"/>
      <c r="F277" s="572"/>
      <c r="G277" s="572"/>
      <c r="H277" s="574"/>
      <c r="I277" s="578"/>
      <c r="J277" s="576"/>
      <c r="K277" s="577"/>
      <c r="L277" s="570"/>
      <c r="M277" s="577"/>
      <c r="N277" s="570"/>
      <c r="O277" s="578"/>
      <c r="P277" s="570" t="s">
        <v>20612</v>
      </c>
      <c r="Q277" s="6"/>
      <c r="R277" s="570"/>
      <c r="S277" s="570"/>
      <c r="T277" s="570"/>
      <c r="U277" s="570"/>
      <c r="V277" s="123"/>
      <c r="W277" s="123"/>
      <c r="X277" s="123"/>
      <c r="Y277" s="123"/>
      <c r="Z277" s="123"/>
    </row>
    <row r="278" spans="1:26" ht="16.5" customHeight="1">
      <c r="A278" s="735" t="s">
        <v>20556</v>
      </c>
      <c r="B278" s="735" t="s">
        <v>20092</v>
      </c>
      <c r="C278" s="740"/>
      <c r="D278" s="2"/>
      <c r="E278" s="120" t="s">
        <v>20613</v>
      </c>
      <c r="F278" s="26" t="s">
        <v>17291</v>
      </c>
      <c r="G278" s="26" t="s">
        <v>18463</v>
      </c>
      <c r="H278" s="92" t="s">
        <v>20614</v>
      </c>
      <c r="I278" s="2"/>
      <c r="J278" s="92" t="s">
        <v>20615</v>
      </c>
      <c r="K278" s="2"/>
      <c r="L278" s="2"/>
      <c r="M278" s="2"/>
      <c r="N278" s="2"/>
      <c r="O278" s="2"/>
      <c r="P278" s="26"/>
      <c r="Q278" s="4"/>
      <c r="R278" s="2"/>
      <c r="S278" s="26"/>
      <c r="T278" s="2"/>
      <c r="U278" s="2"/>
      <c r="V278" s="9"/>
      <c r="W278" s="9"/>
      <c r="X278" s="9"/>
      <c r="Y278" s="9"/>
      <c r="Z278" s="9"/>
    </row>
    <row r="279" spans="1:26" ht="16.5" customHeight="1">
      <c r="A279" s="665"/>
      <c r="B279" s="665"/>
      <c r="C279" s="665"/>
      <c r="D279" s="2"/>
      <c r="E279" s="120" t="s">
        <v>20616</v>
      </c>
      <c r="F279" s="26" t="s">
        <v>17291</v>
      </c>
      <c r="G279" s="26" t="s">
        <v>18463</v>
      </c>
      <c r="H279" s="92" t="s">
        <v>20617</v>
      </c>
      <c r="I279" s="2"/>
      <c r="J279" s="92" t="s">
        <v>20618</v>
      </c>
      <c r="K279" s="2"/>
      <c r="L279" s="2"/>
      <c r="M279" s="2"/>
      <c r="N279" s="2"/>
      <c r="O279" s="2"/>
      <c r="P279" s="26"/>
      <c r="Q279" s="4"/>
      <c r="R279" s="2"/>
      <c r="S279" s="26"/>
      <c r="T279" s="2"/>
      <c r="U279" s="2"/>
      <c r="V279" s="9"/>
      <c r="W279" s="9"/>
      <c r="X279" s="9"/>
      <c r="Y279" s="9"/>
      <c r="Z279" s="9"/>
    </row>
    <row r="280" spans="1:26" ht="16.5" customHeight="1">
      <c r="A280" s="666"/>
      <c r="B280" s="666"/>
      <c r="C280" s="666"/>
      <c r="D280" s="2"/>
      <c r="E280" s="120" t="s">
        <v>20619</v>
      </c>
      <c r="F280" s="26" t="s">
        <v>17291</v>
      </c>
      <c r="G280" s="26" t="s">
        <v>18463</v>
      </c>
      <c r="H280" s="92" t="s">
        <v>20620</v>
      </c>
      <c r="I280" s="2"/>
      <c r="J280" s="92" t="s">
        <v>20621</v>
      </c>
      <c r="K280" s="2"/>
      <c r="L280" s="2"/>
      <c r="M280" s="2"/>
      <c r="N280" s="2"/>
      <c r="O280" s="2"/>
      <c r="P280" s="26"/>
      <c r="Q280" s="4"/>
      <c r="R280" s="2"/>
      <c r="S280" s="26"/>
      <c r="T280" s="2"/>
      <c r="U280" s="2"/>
      <c r="V280" s="9"/>
      <c r="W280" s="9"/>
      <c r="X280" s="9"/>
      <c r="Y280" s="9"/>
      <c r="Z280" s="9"/>
    </row>
    <row r="281" spans="1:26" ht="16.5" customHeight="1">
      <c r="A281" s="570"/>
      <c r="B281" s="570"/>
      <c r="C281" s="574" t="s">
        <v>20622</v>
      </c>
      <c r="D281" s="572"/>
      <c r="E281" s="573"/>
      <c r="F281" s="572"/>
      <c r="G281" s="572"/>
      <c r="H281" s="574"/>
      <c r="I281" s="578"/>
      <c r="J281" s="576"/>
      <c r="K281" s="577"/>
      <c r="L281" s="570"/>
      <c r="M281" s="577"/>
      <c r="N281" s="570"/>
      <c r="O281" s="578"/>
      <c r="P281" s="570" t="s">
        <v>20623</v>
      </c>
      <c r="Q281" s="6"/>
      <c r="R281" s="570"/>
      <c r="S281" s="570"/>
      <c r="T281" s="570"/>
      <c r="U281" s="570"/>
      <c r="V281" s="123"/>
      <c r="W281" s="123"/>
      <c r="X281" s="123"/>
      <c r="Y281" s="123"/>
      <c r="Z281" s="123"/>
    </row>
    <row r="282" spans="1:26" ht="16.5" customHeight="1">
      <c r="A282" s="735" t="s">
        <v>20624</v>
      </c>
      <c r="B282" s="735" t="s">
        <v>20092</v>
      </c>
      <c r="C282" s="740" t="s">
        <v>20625</v>
      </c>
      <c r="D282" s="2"/>
      <c r="E282" s="47" t="s">
        <v>20626</v>
      </c>
      <c r="F282" s="23" t="s">
        <v>17291</v>
      </c>
      <c r="G282" s="35" t="s">
        <v>18463</v>
      </c>
      <c r="H282" s="94" t="s">
        <v>20627</v>
      </c>
      <c r="I282" s="2"/>
      <c r="J282" s="119" t="s">
        <v>20628</v>
      </c>
      <c r="K282" s="2"/>
      <c r="L282" s="2"/>
      <c r="M282" s="2"/>
      <c r="N282" s="2"/>
      <c r="O282" s="2"/>
      <c r="P282" s="26"/>
      <c r="Q282" s="4"/>
      <c r="R282" s="2"/>
      <c r="S282" s="26"/>
      <c r="T282" s="2"/>
      <c r="U282" s="2"/>
      <c r="V282" s="9"/>
      <c r="W282" s="9"/>
      <c r="X282" s="9"/>
      <c r="Y282" s="9"/>
      <c r="Z282" s="9"/>
    </row>
    <row r="283" spans="1:26" ht="16.5" customHeight="1">
      <c r="A283" s="665"/>
      <c r="B283" s="665"/>
      <c r="C283" s="665"/>
      <c r="D283" s="2"/>
      <c r="E283" s="47" t="s">
        <v>20629</v>
      </c>
      <c r="F283" s="23" t="s">
        <v>17291</v>
      </c>
      <c r="G283" s="35" t="s">
        <v>18463</v>
      </c>
      <c r="H283" s="94" t="s">
        <v>20630</v>
      </c>
      <c r="I283" s="2"/>
      <c r="J283" s="119" t="s">
        <v>20631</v>
      </c>
      <c r="K283" s="2"/>
      <c r="L283" s="2"/>
      <c r="M283" s="2"/>
      <c r="N283" s="2"/>
      <c r="O283" s="2"/>
      <c r="P283" s="26"/>
      <c r="Q283" s="4"/>
      <c r="R283" s="2"/>
      <c r="S283" s="26"/>
      <c r="T283" s="2"/>
      <c r="U283" s="2"/>
      <c r="V283" s="9"/>
      <c r="W283" s="9"/>
      <c r="X283" s="9"/>
      <c r="Y283" s="9"/>
      <c r="Z283" s="9"/>
    </row>
    <row r="284" spans="1:26" ht="16.5" customHeight="1">
      <c r="A284" s="666"/>
      <c r="B284" s="666"/>
      <c r="C284" s="666"/>
      <c r="D284" s="2"/>
      <c r="E284" s="47" t="s">
        <v>20632</v>
      </c>
      <c r="F284" s="23" t="s">
        <v>17291</v>
      </c>
      <c r="G284" s="35" t="s">
        <v>18463</v>
      </c>
      <c r="H284" s="94" t="s">
        <v>20633</v>
      </c>
      <c r="I284" s="2"/>
      <c r="J284" s="119" t="s">
        <v>20634</v>
      </c>
      <c r="K284" s="2"/>
      <c r="L284" s="2"/>
      <c r="M284" s="2"/>
      <c r="N284" s="2"/>
      <c r="O284" s="2"/>
      <c r="P284" s="26"/>
      <c r="Q284" s="4"/>
      <c r="R284" s="2"/>
      <c r="S284" s="26"/>
      <c r="T284" s="2"/>
      <c r="U284" s="2"/>
      <c r="V284" s="9"/>
      <c r="W284" s="9"/>
      <c r="X284" s="9"/>
      <c r="Y284" s="9"/>
      <c r="Z284" s="9"/>
    </row>
    <row r="285" spans="1:26" ht="16.5" customHeight="1">
      <c r="A285" s="570"/>
      <c r="B285" s="570"/>
      <c r="C285" s="574" t="s">
        <v>20635</v>
      </c>
      <c r="D285" s="572"/>
      <c r="E285" s="573"/>
      <c r="F285" s="572"/>
      <c r="G285" s="572"/>
      <c r="H285" s="574"/>
      <c r="I285" s="578"/>
      <c r="J285" s="576"/>
      <c r="K285" s="577"/>
      <c r="L285" s="570"/>
      <c r="M285" s="577"/>
      <c r="N285" s="570"/>
      <c r="O285" s="578"/>
      <c r="P285" s="570" t="s">
        <v>20636</v>
      </c>
      <c r="Q285" s="6"/>
      <c r="R285" s="570"/>
      <c r="S285" s="570"/>
      <c r="T285" s="570"/>
      <c r="U285" s="570"/>
      <c r="V285" s="123"/>
      <c r="W285" s="123"/>
      <c r="X285" s="123"/>
      <c r="Y285" s="123"/>
      <c r="Z285" s="123"/>
    </row>
    <row r="286" spans="1:26" ht="16.5" customHeight="1">
      <c r="A286" s="26" t="s">
        <v>20091</v>
      </c>
      <c r="B286" s="26" t="s">
        <v>20092</v>
      </c>
      <c r="C286" s="333" t="s">
        <v>20637</v>
      </c>
      <c r="D286" s="2"/>
      <c r="E286" s="2" t="s">
        <v>20638</v>
      </c>
      <c r="F286" s="26" t="s">
        <v>17291</v>
      </c>
      <c r="G286" s="26" t="s">
        <v>18463</v>
      </c>
      <c r="H286" s="92" t="s">
        <v>20639</v>
      </c>
      <c r="I286" s="2"/>
      <c r="J286" s="24" t="s">
        <v>20640</v>
      </c>
      <c r="K286" s="2"/>
      <c r="L286" s="2"/>
      <c r="M286" s="2"/>
      <c r="N286" s="2"/>
      <c r="O286" s="2"/>
      <c r="P286" s="26"/>
      <c r="Q286" s="4"/>
      <c r="R286" s="2"/>
      <c r="S286" s="26"/>
      <c r="T286" s="2"/>
      <c r="U286" s="2"/>
      <c r="V286" s="9"/>
      <c r="W286" s="9"/>
      <c r="X286" s="9"/>
      <c r="Y286" s="9"/>
      <c r="Z286" s="9"/>
    </row>
    <row r="287" spans="1:26" ht="16.5" customHeight="1">
      <c r="A287" s="570"/>
      <c r="B287" s="570"/>
      <c r="C287" s="574" t="s">
        <v>20641</v>
      </c>
      <c r="D287" s="572"/>
      <c r="E287" s="573"/>
      <c r="F287" s="572"/>
      <c r="G287" s="572"/>
      <c r="H287" s="574"/>
      <c r="I287" s="578"/>
      <c r="J287" s="576"/>
      <c r="K287" s="577"/>
      <c r="L287" s="570"/>
      <c r="M287" s="577"/>
      <c r="N287" s="570"/>
      <c r="O287" s="578"/>
      <c r="P287" s="570" t="s">
        <v>20642</v>
      </c>
      <c r="Q287" s="6"/>
      <c r="R287" s="570"/>
      <c r="S287" s="570"/>
      <c r="T287" s="570"/>
      <c r="U287" s="570"/>
      <c r="V287" s="123"/>
      <c r="W287" s="123"/>
      <c r="X287" s="123"/>
      <c r="Y287" s="123"/>
      <c r="Z287" s="123"/>
    </row>
    <row r="288" spans="1:26" ht="16.5" customHeight="1">
      <c r="A288" s="735" t="s">
        <v>20378</v>
      </c>
      <c r="B288" s="735" t="s">
        <v>20092</v>
      </c>
      <c r="C288" s="874" t="s">
        <v>20643</v>
      </c>
      <c r="D288" s="2"/>
      <c r="E288" s="740" t="s">
        <v>20644</v>
      </c>
      <c r="F288" s="26" t="s">
        <v>17291</v>
      </c>
      <c r="G288" s="26" t="s">
        <v>18465</v>
      </c>
      <c r="H288" s="92" t="s">
        <v>20645</v>
      </c>
      <c r="I288" s="2"/>
      <c r="J288" s="92" t="s">
        <v>20646</v>
      </c>
      <c r="K288" s="2"/>
      <c r="L288" s="2"/>
      <c r="M288" s="2"/>
      <c r="N288" s="2"/>
      <c r="O288" s="2"/>
      <c r="P288" s="26"/>
      <c r="Q288" s="4"/>
      <c r="R288" s="2"/>
      <c r="S288" s="26"/>
      <c r="T288" s="2"/>
      <c r="U288" s="2"/>
      <c r="V288" s="9"/>
      <c r="W288" s="9"/>
      <c r="X288" s="9"/>
      <c r="Y288" s="9"/>
      <c r="Z288" s="9"/>
    </row>
    <row r="289" spans="1:26" ht="16.5" customHeight="1">
      <c r="A289" s="665"/>
      <c r="B289" s="665"/>
      <c r="C289" s="665"/>
      <c r="D289" s="2"/>
      <c r="E289" s="665"/>
      <c r="F289" s="26" t="s">
        <v>17291</v>
      </c>
      <c r="G289" s="26" t="s">
        <v>18463</v>
      </c>
      <c r="H289" s="92" t="s">
        <v>20647</v>
      </c>
      <c r="I289" s="2"/>
      <c r="J289" s="92" t="s">
        <v>20648</v>
      </c>
      <c r="K289" s="2"/>
      <c r="L289" s="2"/>
      <c r="M289" s="2"/>
      <c r="N289" s="2"/>
      <c r="O289" s="2"/>
      <c r="P289" s="26"/>
      <c r="Q289" s="4"/>
      <c r="R289" s="2"/>
      <c r="S289" s="26"/>
      <c r="T289" s="2"/>
      <c r="U289" s="2"/>
      <c r="V289" s="9"/>
      <c r="W289" s="9"/>
      <c r="X289" s="9"/>
      <c r="Y289" s="9"/>
      <c r="Z289" s="9"/>
    </row>
    <row r="290" spans="1:26" ht="16.5" customHeight="1">
      <c r="A290" s="665"/>
      <c r="B290" s="665"/>
      <c r="C290" s="665"/>
      <c r="D290" s="2"/>
      <c r="E290" s="666"/>
      <c r="F290" s="26" t="s">
        <v>17291</v>
      </c>
      <c r="G290" s="26" t="s">
        <v>18463</v>
      </c>
      <c r="H290" s="92" t="s">
        <v>20649</v>
      </c>
      <c r="I290" s="2"/>
      <c r="J290" s="92" t="s">
        <v>20650</v>
      </c>
      <c r="K290" s="2"/>
      <c r="L290" s="2"/>
      <c r="M290" s="2"/>
      <c r="N290" s="2"/>
      <c r="O290" s="2"/>
      <c r="P290" s="26"/>
      <c r="Q290" s="4"/>
      <c r="R290" s="2"/>
      <c r="S290" s="26"/>
      <c r="T290" s="2"/>
      <c r="U290" s="2"/>
      <c r="V290" s="9"/>
      <c r="W290" s="9"/>
      <c r="X290" s="9"/>
      <c r="Y290" s="9"/>
      <c r="Z290" s="9"/>
    </row>
    <row r="291" spans="1:26" ht="16.5" customHeight="1">
      <c r="A291" s="665"/>
      <c r="B291" s="665"/>
      <c r="C291" s="665"/>
      <c r="D291" s="2"/>
      <c r="E291" s="92" t="s">
        <v>20651</v>
      </c>
      <c r="F291" s="26" t="s">
        <v>17291</v>
      </c>
      <c r="G291" s="26" t="s">
        <v>18463</v>
      </c>
      <c r="H291" s="92" t="s">
        <v>20652</v>
      </c>
      <c r="I291" s="2"/>
      <c r="J291" s="92" t="s">
        <v>20653</v>
      </c>
      <c r="K291" s="2"/>
      <c r="L291" s="2"/>
      <c r="M291" s="2"/>
      <c r="N291" s="2"/>
      <c r="O291" s="2"/>
      <c r="P291" s="26"/>
      <c r="Q291" s="4"/>
      <c r="R291" s="2"/>
      <c r="S291" s="26"/>
      <c r="T291" s="2"/>
      <c r="U291" s="2"/>
      <c r="V291" s="9"/>
      <c r="W291" s="9"/>
      <c r="X291" s="9"/>
      <c r="Y291" s="9"/>
      <c r="Z291" s="9"/>
    </row>
    <row r="292" spans="1:26" ht="16.5" customHeight="1">
      <c r="A292" s="665"/>
      <c r="B292" s="665"/>
      <c r="C292" s="665"/>
      <c r="D292" s="2"/>
      <c r="E292" s="92" t="s">
        <v>20654</v>
      </c>
      <c r="F292" s="26" t="s">
        <v>17291</v>
      </c>
      <c r="G292" s="26" t="s">
        <v>18465</v>
      </c>
      <c r="H292" s="92" t="s">
        <v>20655</v>
      </c>
      <c r="I292" s="2"/>
      <c r="J292" s="92" t="s">
        <v>20648</v>
      </c>
      <c r="K292" s="2"/>
      <c r="L292" s="2"/>
      <c r="M292" s="2"/>
      <c r="N292" s="2"/>
      <c r="O292" s="2"/>
      <c r="P292" s="26"/>
      <c r="Q292" s="4"/>
      <c r="R292" s="2"/>
      <c r="S292" s="26"/>
      <c r="T292" s="2"/>
      <c r="U292" s="2"/>
      <c r="V292" s="9"/>
      <c r="W292" s="9"/>
      <c r="X292" s="9"/>
      <c r="Y292" s="9"/>
      <c r="Z292" s="9"/>
    </row>
    <row r="293" spans="1:26" ht="16.5" customHeight="1">
      <c r="A293" s="665"/>
      <c r="B293" s="665"/>
      <c r="C293" s="665"/>
      <c r="D293" s="2"/>
      <c r="E293" s="92" t="s">
        <v>20656</v>
      </c>
      <c r="F293" s="26" t="s">
        <v>17291</v>
      </c>
      <c r="G293" s="26" t="s">
        <v>18465</v>
      </c>
      <c r="H293" s="92" t="s">
        <v>20657</v>
      </c>
      <c r="I293" s="2"/>
      <c r="J293" s="92" t="s">
        <v>20646</v>
      </c>
      <c r="K293" s="2"/>
      <c r="L293" s="2"/>
      <c r="M293" s="2"/>
      <c r="N293" s="2"/>
      <c r="O293" s="2"/>
      <c r="P293" s="26"/>
      <c r="Q293" s="4"/>
      <c r="R293" s="2"/>
      <c r="S293" s="26"/>
      <c r="T293" s="2"/>
      <c r="U293" s="2"/>
      <c r="V293" s="9"/>
      <c r="W293" s="9"/>
      <c r="X293" s="9"/>
      <c r="Y293" s="9"/>
      <c r="Z293" s="9"/>
    </row>
    <row r="294" spans="1:26" ht="16.5" customHeight="1">
      <c r="A294" s="666"/>
      <c r="B294" s="666"/>
      <c r="C294" s="666"/>
      <c r="D294" s="2"/>
      <c r="E294" s="333" t="s">
        <v>20658</v>
      </c>
      <c r="F294" s="26" t="s">
        <v>17291</v>
      </c>
      <c r="G294" s="26" t="s">
        <v>18463</v>
      </c>
      <c r="H294" s="92" t="s">
        <v>20659</v>
      </c>
      <c r="I294" s="2"/>
      <c r="J294" s="92" t="s">
        <v>20660</v>
      </c>
      <c r="K294" s="2"/>
      <c r="L294" s="2"/>
      <c r="M294" s="2"/>
      <c r="N294" s="2"/>
      <c r="O294" s="2"/>
      <c r="P294" s="26"/>
      <c r="Q294" s="4"/>
      <c r="R294" s="2"/>
      <c r="S294" s="26"/>
      <c r="T294" s="2"/>
      <c r="U294" s="2"/>
      <c r="V294" s="9"/>
      <c r="W294" s="9"/>
      <c r="X294" s="9"/>
      <c r="Y294" s="9"/>
      <c r="Z294" s="9"/>
    </row>
    <row r="295" spans="1:26" ht="16.5" customHeight="1">
      <c r="A295" s="570"/>
      <c r="B295" s="570"/>
      <c r="C295" s="574" t="s">
        <v>20661</v>
      </c>
      <c r="D295" s="572"/>
      <c r="E295" s="573"/>
      <c r="F295" s="572"/>
      <c r="G295" s="572"/>
      <c r="H295" s="574"/>
      <c r="I295" s="578"/>
      <c r="J295" s="576"/>
      <c r="K295" s="577"/>
      <c r="L295" s="570"/>
      <c r="M295" s="577"/>
      <c r="N295" s="570"/>
      <c r="O295" s="578"/>
      <c r="P295" s="570" t="s">
        <v>20662</v>
      </c>
      <c r="Q295" s="6"/>
      <c r="R295" s="570"/>
      <c r="S295" s="570"/>
      <c r="T295" s="570"/>
      <c r="U295" s="570"/>
      <c r="V295" s="123"/>
      <c r="W295" s="123"/>
      <c r="X295" s="123"/>
      <c r="Y295" s="123"/>
      <c r="Z295" s="123"/>
    </row>
    <row r="296" spans="1:26" ht="16.5" customHeight="1">
      <c r="A296" s="735" t="s">
        <v>20378</v>
      </c>
      <c r="B296" s="735" t="s">
        <v>20092</v>
      </c>
      <c r="C296" s="740" t="s">
        <v>20663</v>
      </c>
      <c r="D296" s="2"/>
      <c r="E296" s="26" t="s">
        <v>20664</v>
      </c>
      <c r="F296" s="26" t="s">
        <v>17291</v>
      </c>
      <c r="G296" s="26" t="s">
        <v>18463</v>
      </c>
      <c r="H296" s="333" t="s">
        <v>20665</v>
      </c>
      <c r="I296" s="2"/>
      <c r="J296" s="333" t="s">
        <v>20666</v>
      </c>
      <c r="K296" s="2"/>
      <c r="L296" s="2"/>
      <c r="M296" s="2"/>
      <c r="N296" s="2"/>
      <c r="O296" s="2"/>
      <c r="P296" s="26"/>
      <c r="Q296" s="4"/>
      <c r="R296" s="2"/>
      <c r="S296" s="26"/>
      <c r="T296" s="2"/>
      <c r="U296" s="2"/>
      <c r="V296" s="9"/>
      <c r="W296" s="9"/>
      <c r="X296" s="9"/>
      <c r="Y296" s="9"/>
      <c r="Z296" s="9"/>
    </row>
    <row r="297" spans="1:26" ht="16.5" customHeight="1">
      <c r="A297" s="665"/>
      <c r="B297" s="665"/>
      <c r="C297" s="665"/>
      <c r="D297" s="2"/>
      <c r="E297" s="26" t="s">
        <v>20664</v>
      </c>
      <c r="F297" s="26" t="s">
        <v>17291</v>
      </c>
      <c r="G297" s="26" t="s">
        <v>18463</v>
      </c>
      <c r="H297" s="333" t="s">
        <v>20667</v>
      </c>
      <c r="I297" s="2"/>
      <c r="J297" s="333" t="s">
        <v>20668</v>
      </c>
      <c r="K297" s="2"/>
      <c r="L297" s="2"/>
      <c r="M297" s="2"/>
      <c r="N297" s="2"/>
      <c r="O297" s="2"/>
      <c r="P297" s="26"/>
      <c r="Q297" s="4"/>
      <c r="R297" s="2"/>
      <c r="S297" s="26"/>
      <c r="T297" s="2"/>
      <c r="U297" s="2"/>
      <c r="V297" s="9"/>
      <c r="W297" s="9"/>
      <c r="X297" s="9"/>
      <c r="Y297" s="9"/>
      <c r="Z297" s="9"/>
    </row>
    <row r="298" spans="1:26" ht="16.5" customHeight="1">
      <c r="A298" s="665"/>
      <c r="B298" s="665"/>
      <c r="C298" s="665"/>
      <c r="D298" s="2"/>
      <c r="E298" s="26" t="s">
        <v>20669</v>
      </c>
      <c r="F298" s="26" t="s">
        <v>17291</v>
      </c>
      <c r="G298" s="26" t="s">
        <v>18463</v>
      </c>
      <c r="H298" s="333" t="s">
        <v>20670</v>
      </c>
      <c r="I298" s="2"/>
      <c r="J298" s="333" t="s">
        <v>20671</v>
      </c>
      <c r="K298" s="2"/>
      <c r="L298" s="2"/>
      <c r="M298" s="2"/>
      <c r="N298" s="2"/>
      <c r="O298" s="2"/>
      <c r="P298" s="26"/>
      <c r="Q298" s="4"/>
      <c r="R298" s="2"/>
      <c r="S298" s="26"/>
      <c r="T298" s="2"/>
      <c r="U298" s="2"/>
      <c r="V298" s="9"/>
      <c r="W298" s="9"/>
      <c r="X298" s="9"/>
      <c r="Y298" s="9"/>
      <c r="Z298" s="9"/>
    </row>
    <row r="299" spans="1:26" ht="16.5" customHeight="1">
      <c r="A299" s="665"/>
      <c r="B299" s="665"/>
      <c r="C299" s="665"/>
      <c r="D299" s="2"/>
      <c r="E299" s="26" t="s">
        <v>20669</v>
      </c>
      <c r="F299" s="26" t="s">
        <v>17291</v>
      </c>
      <c r="G299" s="26" t="s">
        <v>18463</v>
      </c>
      <c r="H299" s="333" t="s">
        <v>20672</v>
      </c>
      <c r="I299" s="2"/>
      <c r="J299" s="333" t="s">
        <v>20673</v>
      </c>
      <c r="K299" s="2"/>
      <c r="L299" s="2"/>
      <c r="M299" s="2"/>
      <c r="N299" s="2"/>
      <c r="O299" s="2"/>
      <c r="P299" s="26"/>
      <c r="Q299" s="4"/>
      <c r="R299" s="2"/>
      <c r="S299" s="26"/>
      <c r="T299" s="2"/>
      <c r="U299" s="2"/>
      <c r="V299" s="9"/>
      <c r="W299" s="9"/>
      <c r="X299" s="9"/>
      <c r="Y299" s="9"/>
      <c r="Z299" s="9"/>
    </row>
    <row r="300" spans="1:26" ht="16.5" customHeight="1">
      <c r="A300" s="665"/>
      <c r="B300" s="665"/>
      <c r="C300" s="665"/>
      <c r="D300" s="2"/>
      <c r="E300" s="26" t="s">
        <v>14710</v>
      </c>
      <c r="F300" s="26" t="s">
        <v>17291</v>
      </c>
      <c r="G300" s="26" t="s">
        <v>18463</v>
      </c>
      <c r="H300" s="333" t="s">
        <v>20674</v>
      </c>
      <c r="I300" s="2"/>
      <c r="J300" s="333" t="s">
        <v>20675</v>
      </c>
      <c r="K300" s="2"/>
      <c r="L300" s="2"/>
      <c r="M300" s="2"/>
      <c r="N300" s="2"/>
      <c r="O300" s="2"/>
      <c r="P300" s="26"/>
      <c r="Q300" s="4"/>
      <c r="R300" s="2"/>
      <c r="S300" s="26"/>
      <c r="T300" s="2"/>
      <c r="U300" s="2"/>
      <c r="V300" s="9"/>
      <c r="W300" s="9"/>
      <c r="X300" s="9"/>
      <c r="Y300" s="9"/>
      <c r="Z300" s="9"/>
    </row>
    <row r="301" spans="1:26" ht="16.5" customHeight="1">
      <c r="A301" s="665"/>
      <c r="B301" s="665"/>
      <c r="C301" s="665"/>
      <c r="D301" s="2"/>
      <c r="E301" s="26" t="s">
        <v>14710</v>
      </c>
      <c r="F301" s="26" t="s">
        <v>17291</v>
      </c>
      <c r="G301" s="26" t="s">
        <v>18463</v>
      </c>
      <c r="H301" s="333" t="s">
        <v>20676</v>
      </c>
      <c r="I301" s="2"/>
      <c r="J301" s="333" t="s">
        <v>20677</v>
      </c>
      <c r="K301" s="2"/>
      <c r="L301" s="2"/>
      <c r="M301" s="2"/>
      <c r="N301" s="2"/>
      <c r="O301" s="2"/>
      <c r="P301" s="26"/>
      <c r="Q301" s="4"/>
      <c r="R301" s="2"/>
      <c r="S301" s="26"/>
      <c r="T301" s="2"/>
      <c r="U301" s="2"/>
      <c r="V301" s="9"/>
      <c r="W301" s="9"/>
      <c r="X301" s="9"/>
      <c r="Y301" s="9"/>
      <c r="Z301" s="9"/>
    </row>
    <row r="302" spans="1:26" ht="16.5" customHeight="1">
      <c r="A302" s="665"/>
      <c r="B302" s="665"/>
      <c r="C302" s="665"/>
      <c r="D302" s="2"/>
      <c r="E302" s="603" t="s">
        <v>20678</v>
      </c>
      <c r="F302" s="26" t="s">
        <v>17291</v>
      </c>
      <c r="G302" s="603" t="s">
        <v>39</v>
      </c>
      <c r="H302" s="603" t="s">
        <v>39</v>
      </c>
      <c r="I302" s="2"/>
      <c r="J302" s="603" t="s">
        <v>39</v>
      </c>
      <c r="K302" s="2"/>
      <c r="L302" s="2"/>
      <c r="M302" s="2"/>
      <c r="N302" s="2"/>
      <c r="O302" s="2"/>
      <c r="P302" s="26"/>
      <c r="Q302" s="4"/>
      <c r="R302" s="2"/>
      <c r="S302" s="26"/>
      <c r="T302" s="2"/>
      <c r="U302" s="2"/>
      <c r="V302" s="9"/>
      <c r="W302" s="9"/>
      <c r="X302" s="9"/>
      <c r="Y302" s="9"/>
      <c r="Z302" s="9"/>
    </row>
    <row r="303" spans="1:26" ht="16.5" customHeight="1">
      <c r="A303" s="665"/>
      <c r="B303" s="665"/>
      <c r="C303" s="665"/>
      <c r="D303" s="2"/>
      <c r="E303" s="26" t="s">
        <v>20664</v>
      </c>
      <c r="F303" s="26" t="s">
        <v>17291</v>
      </c>
      <c r="G303" s="26" t="s">
        <v>18463</v>
      </c>
      <c r="H303" s="333" t="s">
        <v>20667</v>
      </c>
      <c r="I303" s="2"/>
      <c r="J303" s="333" t="s">
        <v>20668</v>
      </c>
      <c r="K303" s="2"/>
      <c r="L303" s="2"/>
      <c r="M303" s="2"/>
      <c r="N303" s="2"/>
      <c r="O303" s="2"/>
      <c r="P303" s="26"/>
      <c r="Q303" s="4"/>
      <c r="R303" s="2"/>
      <c r="S303" s="26"/>
      <c r="T303" s="2"/>
      <c r="U303" s="2"/>
      <c r="V303" s="9"/>
      <c r="W303" s="9"/>
      <c r="X303" s="9"/>
      <c r="Y303" s="9"/>
      <c r="Z303" s="9"/>
    </row>
    <row r="304" spans="1:26" ht="16.5" customHeight="1">
      <c r="A304" s="665"/>
      <c r="B304" s="665"/>
      <c r="C304" s="665"/>
      <c r="D304" s="2"/>
      <c r="E304" s="26" t="s">
        <v>20669</v>
      </c>
      <c r="F304" s="26" t="s">
        <v>17291</v>
      </c>
      <c r="G304" s="26" t="s">
        <v>18463</v>
      </c>
      <c r="H304" s="333" t="s">
        <v>20670</v>
      </c>
      <c r="I304" s="2"/>
      <c r="J304" s="333" t="s">
        <v>20671</v>
      </c>
      <c r="K304" s="2"/>
      <c r="L304" s="2"/>
      <c r="M304" s="2"/>
      <c r="N304" s="2"/>
      <c r="O304" s="2"/>
      <c r="P304" s="26"/>
      <c r="Q304" s="4"/>
      <c r="R304" s="2"/>
      <c r="S304" s="26"/>
      <c r="T304" s="2"/>
      <c r="U304" s="2"/>
      <c r="V304" s="9"/>
      <c r="W304" s="9"/>
      <c r="X304" s="9"/>
      <c r="Y304" s="9"/>
      <c r="Z304" s="9"/>
    </row>
    <row r="305" spans="1:26" ht="16.5" customHeight="1">
      <c r="A305" s="665"/>
      <c r="B305" s="665"/>
      <c r="C305" s="665"/>
      <c r="D305" s="2"/>
      <c r="E305" s="26" t="s">
        <v>20669</v>
      </c>
      <c r="F305" s="26" t="s">
        <v>17291</v>
      </c>
      <c r="G305" s="26" t="s">
        <v>18463</v>
      </c>
      <c r="H305" s="333" t="s">
        <v>20672</v>
      </c>
      <c r="I305" s="2"/>
      <c r="J305" s="333" t="s">
        <v>20673</v>
      </c>
      <c r="K305" s="2"/>
      <c r="L305" s="2"/>
      <c r="M305" s="2"/>
      <c r="N305" s="2"/>
      <c r="O305" s="2"/>
      <c r="P305" s="26"/>
      <c r="Q305" s="4"/>
      <c r="R305" s="2"/>
      <c r="S305" s="26"/>
      <c r="T305" s="2"/>
      <c r="U305" s="2"/>
      <c r="V305" s="9"/>
      <c r="W305" s="9"/>
      <c r="X305" s="9"/>
      <c r="Y305" s="9"/>
      <c r="Z305" s="9"/>
    </row>
    <row r="306" spans="1:26" ht="16.5" customHeight="1">
      <c r="A306" s="665"/>
      <c r="B306" s="665"/>
      <c r="C306" s="665"/>
      <c r="D306" s="2"/>
      <c r="E306" s="26" t="s">
        <v>14710</v>
      </c>
      <c r="F306" s="26" t="s">
        <v>17291</v>
      </c>
      <c r="G306" s="26" t="s">
        <v>18463</v>
      </c>
      <c r="H306" s="333" t="s">
        <v>20674</v>
      </c>
      <c r="I306" s="2"/>
      <c r="J306" s="333" t="s">
        <v>20675</v>
      </c>
      <c r="K306" s="2"/>
      <c r="L306" s="2"/>
      <c r="M306" s="2"/>
      <c r="N306" s="2"/>
      <c r="O306" s="2"/>
      <c r="P306" s="26"/>
      <c r="Q306" s="4"/>
      <c r="R306" s="2"/>
      <c r="S306" s="26"/>
      <c r="T306" s="2"/>
      <c r="U306" s="2"/>
      <c r="V306" s="9"/>
      <c r="W306" s="9"/>
      <c r="X306" s="9"/>
      <c r="Y306" s="9"/>
      <c r="Z306" s="9"/>
    </row>
    <row r="307" spans="1:26" ht="16.5" customHeight="1">
      <c r="A307" s="665"/>
      <c r="B307" s="665"/>
      <c r="C307" s="665"/>
      <c r="D307" s="2"/>
      <c r="E307" s="26" t="s">
        <v>14710</v>
      </c>
      <c r="F307" s="26" t="s">
        <v>17291</v>
      </c>
      <c r="G307" s="26" t="s">
        <v>18463</v>
      </c>
      <c r="H307" s="333" t="s">
        <v>20676</v>
      </c>
      <c r="I307" s="2"/>
      <c r="J307" s="333" t="s">
        <v>20677</v>
      </c>
      <c r="K307" s="2"/>
      <c r="L307" s="2"/>
      <c r="M307" s="2"/>
      <c r="N307" s="2"/>
      <c r="O307" s="2"/>
      <c r="P307" s="26"/>
      <c r="Q307" s="4"/>
      <c r="R307" s="2"/>
      <c r="S307" s="26"/>
      <c r="T307" s="2"/>
      <c r="U307" s="2"/>
      <c r="V307" s="9"/>
      <c r="W307" s="9"/>
      <c r="X307" s="9"/>
      <c r="Y307" s="9"/>
      <c r="Z307" s="9"/>
    </row>
    <row r="308" spans="1:26" ht="16.5" customHeight="1">
      <c r="A308" s="665"/>
      <c r="B308" s="665"/>
      <c r="C308" s="665"/>
      <c r="D308" s="2"/>
      <c r="E308" s="26" t="s">
        <v>14714</v>
      </c>
      <c r="F308" s="26" t="s">
        <v>17291</v>
      </c>
      <c r="G308" s="26" t="s">
        <v>18463</v>
      </c>
      <c r="H308" s="92" t="s">
        <v>20679</v>
      </c>
      <c r="I308" s="2"/>
      <c r="J308" s="333" t="s">
        <v>20680</v>
      </c>
      <c r="K308" s="2"/>
      <c r="L308" s="2"/>
      <c r="M308" s="2"/>
      <c r="N308" s="2"/>
      <c r="O308" s="2"/>
      <c r="P308" s="26"/>
      <c r="Q308" s="4"/>
      <c r="R308" s="2"/>
      <c r="S308" s="26"/>
      <c r="T308" s="2"/>
      <c r="U308" s="2"/>
      <c r="V308" s="9"/>
      <c r="W308" s="9"/>
      <c r="X308" s="9"/>
      <c r="Y308" s="9"/>
      <c r="Z308" s="9"/>
    </row>
    <row r="309" spans="1:26" ht="16.5" customHeight="1">
      <c r="A309" s="665"/>
      <c r="B309" s="665"/>
      <c r="C309" s="665"/>
      <c r="D309" s="2"/>
      <c r="E309" s="26" t="s">
        <v>14718</v>
      </c>
      <c r="F309" s="26" t="s">
        <v>17291</v>
      </c>
      <c r="G309" s="26" t="s">
        <v>18463</v>
      </c>
      <c r="H309" s="333" t="s">
        <v>20681</v>
      </c>
      <c r="I309" s="2"/>
      <c r="J309" s="333" t="s">
        <v>20682</v>
      </c>
      <c r="K309" s="2"/>
      <c r="L309" s="2"/>
      <c r="M309" s="2"/>
      <c r="N309" s="2"/>
      <c r="O309" s="2"/>
      <c r="P309" s="26"/>
      <c r="Q309" s="4"/>
      <c r="R309" s="2"/>
      <c r="S309" s="26"/>
      <c r="T309" s="2"/>
      <c r="U309" s="2"/>
      <c r="V309" s="9"/>
      <c r="W309" s="9"/>
      <c r="X309" s="9"/>
      <c r="Y309" s="9"/>
      <c r="Z309" s="9"/>
    </row>
    <row r="310" spans="1:26" ht="16.5" customHeight="1">
      <c r="A310" s="665"/>
      <c r="B310" s="665"/>
      <c r="C310" s="665"/>
      <c r="D310" s="2"/>
      <c r="E310" s="26" t="s">
        <v>14723</v>
      </c>
      <c r="F310" s="26" t="s">
        <v>17291</v>
      </c>
      <c r="G310" s="26" t="s">
        <v>18463</v>
      </c>
      <c r="H310" s="603" t="s">
        <v>39</v>
      </c>
      <c r="I310" s="2"/>
      <c r="J310" s="333" t="s">
        <v>20683</v>
      </c>
      <c r="K310" s="2"/>
      <c r="L310" s="2"/>
      <c r="M310" s="2"/>
      <c r="N310" s="2"/>
      <c r="O310" s="2"/>
      <c r="P310" s="26"/>
      <c r="Q310" s="4"/>
      <c r="R310" s="2"/>
      <c r="S310" s="26"/>
      <c r="T310" s="2"/>
      <c r="U310" s="2"/>
      <c r="V310" s="9"/>
      <c r="W310" s="9"/>
      <c r="X310" s="9"/>
      <c r="Y310" s="9"/>
      <c r="Z310" s="9"/>
    </row>
    <row r="311" spans="1:26" ht="16.5" customHeight="1">
      <c r="A311" s="665"/>
      <c r="B311" s="665"/>
      <c r="C311" s="665"/>
      <c r="D311" s="2"/>
      <c r="E311" s="26" t="s">
        <v>14710</v>
      </c>
      <c r="F311" s="26" t="s">
        <v>17291</v>
      </c>
      <c r="G311" s="26" t="s">
        <v>18463</v>
      </c>
      <c r="H311" s="333" t="s">
        <v>20684</v>
      </c>
      <c r="I311" s="2"/>
      <c r="J311" s="333" t="s">
        <v>20685</v>
      </c>
      <c r="K311" s="2"/>
      <c r="L311" s="2"/>
      <c r="M311" s="2"/>
      <c r="N311" s="2"/>
      <c r="O311" s="2"/>
      <c r="P311" s="26"/>
      <c r="Q311" s="4"/>
      <c r="R311" s="2"/>
      <c r="S311" s="26"/>
      <c r="T311" s="2"/>
      <c r="U311" s="2"/>
      <c r="V311" s="9"/>
      <c r="W311" s="9"/>
      <c r="X311" s="9"/>
      <c r="Y311" s="9"/>
      <c r="Z311" s="9"/>
    </row>
    <row r="312" spans="1:26" ht="16.5" customHeight="1">
      <c r="A312" s="665"/>
      <c r="B312" s="665"/>
      <c r="C312" s="665"/>
      <c r="D312" s="2"/>
      <c r="E312" s="26" t="s">
        <v>14710</v>
      </c>
      <c r="F312" s="26" t="s">
        <v>17291</v>
      </c>
      <c r="G312" s="26" t="s">
        <v>18463</v>
      </c>
      <c r="H312" s="333" t="s">
        <v>20686</v>
      </c>
      <c r="I312" s="2"/>
      <c r="J312" s="333" t="s">
        <v>20685</v>
      </c>
      <c r="K312" s="2"/>
      <c r="L312" s="2"/>
      <c r="M312" s="2"/>
      <c r="N312" s="2"/>
      <c r="O312" s="2"/>
      <c r="P312" s="26"/>
      <c r="Q312" s="4"/>
      <c r="R312" s="2"/>
      <c r="S312" s="26"/>
      <c r="T312" s="2"/>
      <c r="U312" s="2"/>
      <c r="V312" s="9"/>
      <c r="W312" s="9"/>
      <c r="X312" s="9"/>
      <c r="Y312" s="9"/>
      <c r="Z312" s="9"/>
    </row>
    <row r="313" spans="1:26" ht="16.5" customHeight="1">
      <c r="A313" s="665"/>
      <c r="B313" s="665"/>
      <c r="C313" s="666"/>
      <c r="D313" s="2"/>
      <c r="E313" s="26" t="s">
        <v>20664</v>
      </c>
      <c r="F313" s="26" t="s">
        <v>17291</v>
      </c>
      <c r="G313" s="26" t="s">
        <v>18463</v>
      </c>
      <c r="H313" s="333" t="s">
        <v>20665</v>
      </c>
      <c r="I313" s="2"/>
      <c r="J313" s="333" t="s">
        <v>20666</v>
      </c>
      <c r="K313" s="2"/>
      <c r="L313" s="2"/>
      <c r="M313" s="2"/>
      <c r="N313" s="2"/>
      <c r="O313" s="2"/>
      <c r="P313" s="26"/>
      <c r="Q313" s="4"/>
      <c r="R313" s="2"/>
      <c r="S313" s="26"/>
      <c r="T313" s="2"/>
      <c r="U313" s="2"/>
      <c r="V313" s="9"/>
      <c r="W313" s="9"/>
      <c r="X313" s="9"/>
      <c r="Y313" s="9"/>
      <c r="Z313" s="9"/>
    </row>
    <row r="314" spans="1:26" ht="16.5" customHeight="1">
      <c r="A314" s="665"/>
      <c r="B314" s="665"/>
      <c r="C314" s="740" t="s">
        <v>20687</v>
      </c>
      <c r="D314" s="2"/>
      <c r="E314" s="26" t="s">
        <v>20664</v>
      </c>
      <c r="F314" s="26" t="s">
        <v>17291</v>
      </c>
      <c r="G314" s="26" t="s">
        <v>18463</v>
      </c>
      <c r="H314" s="333" t="s">
        <v>20665</v>
      </c>
      <c r="I314" s="2"/>
      <c r="J314" s="333" t="s">
        <v>20666</v>
      </c>
      <c r="K314" s="2"/>
      <c r="L314" s="2"/>
      <c r="M314" s="2"/>
      <c r="N314" s="2"/>
      <c r="O314" s="2"/>
      <c r="P314" s="26"/>
      <c r="Q314" s="4"/>
      <c r="R314" s="2"/>
      <c r="S314" s="26"/>
      <c r="T314" s="2"/>
      <c r="U314" s="2"/>
      <c r="V314" s="9"/>
      <c r="W314" s="9"/>
      <c r="X314" s="9"/>
      <c r="Y314" s="9"/>
      <c r="Z314" s="9"/>
    </row>
    <row r="315" spans="1:26" ht="16.5" customHeight="1">
      <c r="A315" s="665"/>
      <c r="B315" s="665"/>
      <c r="C315" s="665"/>
      <c r="D315" s="2"/>
      <c r="E315" s="26" t="s">
        <v>20664</v>
      </c>
      <c r="F315" s="26" t="s">
        <v>17291</v>
      </c>
      <c r="G315" s="26" t="s">
        <v>18463</v>
      </c>
      <c r="H315" s="333" t="s">
        <v>20667</v>
      </c>
      <c r="I315" s="2"/>
      <c r="J315" s="333" t="s">
        <v>20668</v>
      </c>
      <c r="K315" s="2"/>
      <c r="L315" s="2"/>
      <c r="M315" s="2"/>
      <c r="N315" s="2"/>
      <c r="O315" s="2"/>
      <c r="P315" s="26"/>
      <c r="Q315" s="4"/>
      <c r="R315" s="2"/>
      <c r="S315" s="26"/>
      <c r="T315" s="2"/>
      <c r="U315" s="2"/>
      <c r="V315" s="9"/>
      <c r="W315" s="9"/>
      <c r="X315" s="9"/>
      <c r="Y315" s="9"/>
      <c r="Z315" s="9"/>
    </row>
    <row r="316" spans="1:26" ht="16.5" customHeight="1">
      <c r="A316" s="665"/>
      <c r="B316" s="665"/>
      <c r="C316" s="665"/>
      <c r="D316" s="2"/>
      <c r="E316" s="26" t="s">
        <v>20669</v>
      </c>
      <c r="F316" s="26" t="s">
        <v>17291</v>
      </c>
      <c r="G316" s="26" t="s">
        <v>18463</v>
      </c>
      <c r="H316" s="333" t="s">
        <v>20670</v>
      </c>
      <c r="I316" s="2"/>
      <c r="J316" s="333" t="s">
        <v>20671</v>
      </c>
      <c r="K316" s="2"/>
      <c r="L316" s="2"/>
      <c r="M316" s="2"/>
      <c r="N316" s="2"/>
      <c r="O316" s="2"/>
      <c r="P316" s="26"/>
      <c r="Q316" s="4"/>
      <c r="R316" s="2"/>
      <c r="S316" s="26"/>
      <c r="T316" s="2"/>
      <c r="U316" s="2"/>
      <c r="V316" s="9"/>
      <c r="W316" s="9"/>
      <c r="X316" s="9"/>
      <c r="Y316" s="9"/>
      <c r="Z316" s="9"/>
    </row>
    <row r="317" spans="1:26" ht="16.5" customHeight="1">
      <c r="A317" s="665"/>
      <c r="B317" s="665"/>
      <c r="C317" s="665"/>
      <c r="D317" s="2"/>
      <c r="E317" s="26" t="s">
        <v>20669</v>
      </c>
      <c r="F317" s="26" t="s">
        <v>17291</v>
      </c>
      <c r="G317" s="26" t="s">
        <v>18463</v>
      </c>
      <c r="H317" s="333" t="s">
        <v>20672</v>
      </c>
      <c r="I317" s="2"/>
      <c r="J317" s="333" t="s">
        <v>20673</v>
      </c>
      <c r="K317" s="2"/>
      <c r="L317" s="2"/>
      <c r="M317" s="2"/>
      <c r="N317" s="2"/>
      <c r="O317" s="2"/>
      <c r="P317" s="26"/>
      <c r="Q317" s="4"/>
      <c r="R317" s="2"/>
      <c r="S317" s="26"/>
      <c r="T317" s="2"/>
      <c r="U317" s="2"/>
      <c r="V317" s="9"/>
      <c r="W317" s="9"/>
      <c r="X317" s="9"/>
      <c r="Y317" s="9"/>
      <c r="Z317" s="9"/>
    </row>
    <row r="318" spans="1:26" ht="16.5" customHeight="1">
      <c r="A318" s="665"/>
      <c r="B318" s="665"/>
      <c r="C318" s="665"/>
      <c r="D318" s="2"/>
      <c r="E318" s="26" t="s">
        <v>14710</v>
      </c>
      <c r="F318" s="26" t="s">
        <v>17291</v>
      </c>
      <c r="G318" s="26" t="s">
        <v>18463</v>
      </c>
      <c r="H318" s="333" t="s">
        <v>20674</v>
      </c>
      <c r="I318" s="2"/>
      <c r="J318" s="333" t="s">
        <v>20675</v>
      </c>
      <c r="K318" s="2"/>
      <c r="L318" s="2"/>
      <c r="M318" s="2"/>
      <c r="N318" s="2"/>
      <c r="O318" s="2"/>
      <c r="P318" s="26"/>
      <c r="Q318" s="4"/>
      <c r="R318" s="2"/>
      <c r="S318" s="26"/>
      <c r="T318" s="2"/>
      <c r="U318" s="2"/>
      <c r="V318" s="9"/>
      <c r="W318" s="9"/>
      <c r="X318" s="9"/>
      <c r="Y318" s="9"/>
      <c r="Z318" s="9"/>
    </row>
    <row r="319" spans="1:26" ht="16.5" customHeight="1">
      <c r="A319" s="665"/>
      <c r="B319" s="665"/>
      <c r="C319" s="665"/>
      <c r="D319" s="2"/>
      <c r="E319" s="26" t="s">
        <v>14710</v>
      </c>
      <c r="F319" s="26" t="s">
        <v>17291</v>
      </c>
      <c r="G319" s="26" t="s">
        <v>18463</v>
      </c>
      <c r="H319" s="333" t="s">
        <v>20676</v>
      </c>
      <c r="I319" s="2"/>
      <c r="J319" s="333" t="s">
        <v>20677</v>
      </c>
      <c r="K319" s="2"/>
      <c r="L319" s="2"/>
      <c r="M319" s="2"/>
      <c r="N319" s="2"/>
      <c r="O319" s="2"/>
      <c r="P319" s="26"/>
      <c r="Q319" s="4"/>
      <c r="R319" s="2"/>
      <c r="S319" s="26"/>
      <c r="T319" s="2"/>
      <c r="U319" s="2"/>
      <c r="V319" s="9"/>
      <c r="W319" s="9"/>
      <c r="X319" s="9"/>
      <c r="Y319" s="9"/>
      <c r="Z319" s="9"/>
    </row>
    <row r="320" spans="1:26" ht="16.5" customHeight="1">
      <c r="A320" s="665"/>
      <c r="B320" s="665"/>
      <c r="C320" s="665"/>
      <c r="D320" s="2"/>
      <c r="E320" s="26" t="s">
        <v>14714</v>
      </c>
      <c r="F320" s="26" t="s">
        <v>17291</v>
      </c>
      <c r="G320" s="26" t="s">
        <v>18463</v>
      </c>
      <c r="H320" s="92" t="s">
        <v>20679</v>
      </c>
      <c r="I320" s="2"/>
      <c r="J320" s="333" t="s">
        <v>20680</v>
      </c>
      <c r="K320" s="2"/>
      <c r="L320" s="2"/>
      <c r="M320" s="2"/>
      <c r="N320" s="2"/>
      <c r="O320" s="2"/>
      <c r="P320" s="26"/>
      <c r="Q320" s="4"/>
      <c r="R320" s="2"/>
      <c r="S320" s="26"/>
      <c r="T320" s="2"/>
      <c r="U320" s="2"/>
      <c r="V320" s="9"/>
      <c r="W320" s="9"/>
      <c r="X320" s="9"/>
      <c r="Y320" s="9"/>
      <c r="Z320" s="9"/>
    </row>
    <row r="321" spans="1:26" ht="16.5" customHeight="1">
      <c r="A321" s="665"/>
      <c r="B321" s="665"/>
      <c r="C321" s="665"/>
      <c r="D321" s="2"/>
      <c r="E321" s="26" t="s">
        <v>14718</v>
      </c>
      <c r="F321" s="26" t="s">
        <v>17291</v>
      </c>
      <c r="G321" s="26" t="s">
        <v>18463</v>
      </c>
      <c r="H321" s="333" t="s">
        <v>20681</v>
      </c>
      <c r="I321" s="2"/>
      <c r="J321" s="333" t="s">
        <v>20682</v>
      </c>
      <c r="K321" s="2"/>
      <c r="L321" s="2"/>
      <c r="M321" s="2"/>
      <c r="N321" s="2"/>
      <c r="O321" s="2"/>
      <c r="P321" s="26"/>
      <c r="Q321" s="4"/>
      <c r="R321" s="2"/>
      <c r="S321" s="26"/>
      <c r="T321" s="2"/>
      <c r="U321" s="2"/>
      <c r="V321" s="9"/>
      <c r="W321" s="9"/>
      <c r="X321" s="9"/>
      <c r="Y321" s="9"/>
      <c r="Z321" s="9"/>
    </row>
    <row r="322" spans="1:26" ht="16.5" customHeight="1">
      <c r="A322" s="665"/>
      <c r="B322" s="665"/>
      <c r="C322" s="665"/>
      <c r="D322" s="2"/>
      <c r="E322" s="603" t="s">
        <v>20678</v>
      </c>
      <c r="F322" s="26" t="s">
        <v>17291</v>
      </c>
      <c r="G322" s="603" t="s">
        <v>39</v>
      </c>
      <c r="H322" s="603" t="s">
        <v>39</v>
      </c>
      <c r="I322" s="2"/>
      <c r="J322" s="603" t="s">
        <v>39</v>
      </c>
      <c r="K322" s="2"/>
      <c r="L322" s="2"/>
      <c r="M322" s="2"/>
      <c r="N322" s="2"/>
      <c r="O322" s="2"/>
      <c r="P322" s="26"/>
      <c r="Q322" s="4"/>
      <c r="R322" s="2"/>
      <c r="S322" s="26"/>
      <c r="T322" s="2"/>
      <c r="U322" s="2"/>
      <c r="V322" s="9"/>
      <c r="W322" s="9"/>
      <c r="X322" s="9"/>
      <c r="Y322" s="9"/>
      <c r="Z322" s="9"/>
    </row>
    <row r="323" spans="1:26" ht="16.5" customHeight="1">
      <c r="A323" s="665"/>
      <c r="B323" s="665"/>
      <c r="C323" s="665"/>
      <c r="D323" s="2"/>
      <c r="E323" s="26" t="s">
        <v>20664</v>
      </c>
      <c r="F323" s="26" t="s">
        <v>17291</v>
      </c>
      <c r="G323" s="26" t="s">
        <v>18463</v>
      </c>
      <c r="H323" s="333" t="s">
        <v>20667</v>
      </c>
      <c r="I323" s="2"/>
      <c r="J323" s="333" t="s">
        <v>20668</v>
      </c>
      <c r="K323" s="2"/>
      <c r="L323" s="2"/>
      <c r="M323" s="2"/>
      <c r="N323" s="2"/>
      <c r="O323" s="2"/>
      <c r="P323" s="26"/>
      <c r="Q323" s="4"/>
      <c r="R323" s="2"/>
      <c r="S323" s="26"/>
      <c r="T323" s="2"/>
      <c r="U323" s="2"/>
      <c r="V323" s="9"/>
      <c r="W323" s="9"/>
      <c r="X323" s="9"/>
      <c r="Y323" s="9"/>
      <c r="Z323" s="9"/>
    </row>
    <row r="324" spans="1:26" ht="16.5" customHeight="1">
      <c r="A324" s="665"/>
      <c r="B324" s="665"/>
      <c r="C324" s="665"/>
      <c r="D324" s="2"/>
      <c r="E324" s="26" t="s">
        <v>20669</v>
      </c>
      <c r="F324" s="26" t="s">
        <v>17291</v>
      </c>
      <c r="G324" s="26" t="s">
        <v>18463</v>
      </c>
      <c r="H324" s="333" t="s">
        <v>20670</v>
      </c>
      <c r="I324" s="2"/>
      <c r="J324" s="333" t="s">
        <v>20671</v>
      </c>
      <c r="K324" s="2"/>
      <c r="L324" s="2"/>
      <c r="M324" s="2"/>
      <c r="N324" s="2"/>
      <c r="O324" s="2"/>
      <c r="P324" s="26"/>
      <c r="Q324" s="4"/>
      <c r="R324" s="2"/>
      <c r="S324" s="26"/>
      <c r="T324" s="2"/>
      <c r="U324" s="2"/>
      <c r="V324" s="9"/>
      <c r="W324" s="9"/>
      <c r="X324" s="9"/>
      <c r="Y324" s="9"/>
      <c r="Z324" s="9"/>
    </row>
    <row r="325" spans="1:26" ht="16.5" customHeight="1">
      <c r="A325" s="665"/>
      <c r="B325" s="665"/>
      <c r="C325" s="665"/>
      <c r="D325" s="2"/>
      <c r="E325" s="26" t="s">
        <v>20669</v>
      </c>
      <c r="F325" s="26" t="s">
        <v>17291</v>
      </c>
      <c r="G325" s="26" t="s">
        <v>18463</v>
      </c>
      <c r="H325" s="333" t="s">
        <v>20672</v>
      </c>
      <c r="I325" s="2"/>
      <c r="J325" s="333" t="s">
        <v>20673</v>
      </c>
      <c r="K325" s="2"/>
      <c r="L325" s="2"/>
      <c r="M325" s="2"/>
      <c r="N325" s="2"/>
      <c r="O325" s="2"/>
      <c r="P325" s="26"/>
      <c r="Q325" s="4"/>
      <c r="R325" s="2"/>
      <c r="S325" s="26"/>
      <c r="T325" s="2"/>
      <c r="U325" s="2"/>
      <c r="V325" s="9"/>
      <c r="W325" s="9"/>
      <c r="X325" s="9"/>
      <c r="Y325" s="9"/>
      <c r="Z325" s="9"/>
    </row>
    <row r="326" spans="1:26" ht="16.5" customHeight="1">
      <c r="A326" s="665"/>
      <c r="B326" s="665"/>
      <c r="C326" s="665"/>
      <c r="D326" s="2"/>
      <c r="E326" s="26" t="s">
        <v>14710</v>
      </c>
      <c r="F326" s="26" t="s">
        <v>17291</v>
      </c>
      <c r="G326" s="26" t="s">
        <v>18463</v>
      </c>
      <c r="H326" s="333" t="s">
        <v>20674</v>
      </c>
      <c r="I326" s="2"/>
      <c r="J326" s="333" t="s">
        <v>20675</v>
      </c>
      <c r="K326" s="2"/>
      <c r="L326" s="2"/>
      <c r="M326" s="2"/>
      <c r="N326" s="2"/>
      <c r="O326" s="2"/>
      <c r="P326" s="26"/>
      <c r="Q326" s="4"/>
      <c r="R326" s="2"/>
      <c r="S326" s="26"/>
      <c r="T326" s="2"/>
      <c r="U326" s="2"/>
      <c r="V326" s="9"/>
      <c r="W326" s="9"/>
      <c r="X326" s="9"/>
      <c r="Y326" s="9"/>
      <c r="Z326" s="9"/>
    </row>
    <row r="327" spans="1:26" ht="16.5" customHeight="1">
      <c r="A327" s="665"/>
      <c r="B327" s="665"/>
      <c r="C327" s="665"/>
      <c r="D327" s="2"/>
      <c r="E327" s="26" t="s">
        <v>14710</v>
      </c>
      <c r="F327" s="26" t="s">
        <v>17291</v>
      </c>
      <c r="G327" s="26" t="s">
        <v>18463</v>
      </c>
      <c r="H327" s="333" t="s">
        <v>20676</v>
      </c>
      <c r="I327" s="2"/>
      <c r="J327" s="333" t="s">
        <v>20677</v>
      </c>
      <c r="K327" s="2"/>
      <c r="L327" s="2"/>
      <c r="M327" s="2"/>
      <c r="N327" s="2"/>
      <c r="O327" s="2"/>
      <c r="P327" s="26"/>
      <c r="Q327" s="4"/>
      <c r="R327" s="2"/>
      <c r="S327" s="26"/>
      <c r="T327" s="2"/>
      <c r="U327" s="2"/>
      <c r="V327" s="9"/>
      <c r="W327" s="9"/>
      <c r="X327" s="9"/>
      <c r="Y327" s="9"/>
      <c r="Z327" s="9"/>
    </row>
    <row r="328" spans="1:26" ht="16.5" customHeight="1">
      <c r="A328" s="665"/>
      <c r="B328" s="665"/>
      <c r="C328" s="665"/>
      <c r="D328" s="2"/>
      <c r="E328" s="26" t="s">
        <v>14714</v>
      </c>
      <c r="F328" s="26" t="s">
        <v>17291</v>
      </c>
      <c r="G328" s="26" t="s">
        <v>18463</v>
      </c>
      <c r="H328" s="92" t="s">
        <v>20679</v>
      </c>
      <c r="I328" s="2"/>
      <c r="J328" s="333" t="s">
        <v>20680</v>
      </c>
      <c r="K328" s="2"/>
      <c r="L328" s="2"/>
      <c r="M328" s="2"/>
      <c r="N328" s="2"/>
      <c r="O328" s="2"/>
      <c r="P328" s="26"/>
      <c r="Q328" s="4"/>
      <c r="R328" s="2"/>
      <c r="S328" s="26"/>
      <c r="T328" s="2"/>
      <c r="U328" s="2"/>
      <c r="V328" s="9"/>
      <c r="W328" s="9"/>
      <c r="X328" s="9"/>
      <c r="Y328" s="9"/>
      <c r="Z328" s="9"/>
    </row>
    <row r="329" spans="1:26" ht="16.5" customHeight="1">
      <c r="A329" s="665"/>
      <c r="B329" s="665"/>
      <c r="C329" s="665"/>
      <c r="D329" s="2"/>
      <c r="E329" s="26" t="s">
        <v>14718</v>
      </c>
      <c r="F329" s="26" t="s">
        <v>17291</v>
      </c>
      <c r="G329" s="26" t="s">
        <v>18463</v>
      </c>
      <c r="H329" s="333" t="s">
        <v>20681</v>
      </c>
      <c r="I329" s="2"/>
      <c r="J329" s="333" t="s">
        <v>20682</v>
      </c>
      <c r="K329" s="2"/>
      <c r="L329" s="2"/>
      <c r="M329" s="2"/>
      <c r="N329" s="2"/>
      <c r="O329" s="2"/>
      <c r="P329" s="26"/>
      <c r="Q329" s="4"/>
      <c r="R329" s="2"/>
      <c r="S329" s="26"/>
      <c r="T329" s="2"/>
      <c r="U329" s="2"/>
      <c r="V329" s="9"/>
      <c r="W329" s="9"/>
      <c r="X329" s="9"/>
      <c r="Y329" s="9"/>
      <c r="Z329" s="9"/>
    </row>
    <row r="330" spans="1:26" ht="16.5" customHeight="1">
      <c r="A330" s="665"/>
      <c r="B330" s="665"/>
      <c r="C330" s="665"/>
      <c r="D330" s="2"/>
      <c r="E330" s="26" t="s">
        <v>14723</v>
      </c>
      <c r="F330" s="26" t="s">
        <v>17291</v>
      </c>
      <c r="G330" s="26" t="s">
        <v>18463</v>
      </c>
      <c r="H330" s="603" t="s">
        <v>39</v>
      </c>
      <c r="I330" s="2"/>
      <c r="J330" s="333" t="s">
        <v>20683</v>
      </c>
      <c r="K330" s="2"/>
      <c r="L330" s="2"/>
      <c r="M330" s="2"/>
      <c r="N330" s="2"/>
      <c r="O330" s="2"/>
      <c r="P330" s="26"/>
      <c r="Q330" s="4"/>
      <c r="R330" s="2"/>
      <c r="S330" s="26"/>
      <c r="T330" s="2"/>
      <c r="U330" s="2"/>
      <c r="V330" s="9"/>
      <c r="W330" s="9"/>
      <c r="X330" s="9"/>
      <c r="Y330" s="9"/>
      <c r="Z330" s="9"/>
    </row>
    <row r="331" spans="1:26" ht="16.5" customHeight="1">
      <c r="A331" s="665"/>
      <c r="B331" s="665"/>
      <c r="C331" s="665"/>
      <c r="D331" s="2"/>
      <c r="E331" s="26" t="s">
        <v>14710</v>
      </c>
      <c r="F331" s="26" t="s">
        <v>17291</v>
      </c>
      <c r="G331" s="26" t="s">
        <v>18463</v>
      </c>
      <c r="H331" s="333" t="s">
        <v>20684</v>
      </c>
      <c r="I331" s="2"/>
      <c r="J331" s="333" t="s">
        <v>20685</v>
      </c>
      <c r="K331" s="2"/>
      <c r="L331" s="2"/>
      <c r="M331" s="2"/>
      <c r="N331" s="2"/>
      <c r="O331" s="2"/>
      <c r="P331" s="26"/>
      <c r="Q331" s="4"/>
      <c r="R331" s="2"/>
      <c r="S331" s="26"/>
      <c r="T331" s="2"/>
      <c r="U331" s="2"/>
      <c r="V331" s="9"/>
      <c r="W331" s="9"/>
      <c r="X331" s="9"/>
      <c r="Y331" s="9"/>
      <c r="Z331" s="9"/>
    </row>
    <row r="332" spans="1:26" ht="16.5" customHeight="1">
      <c r="A332" s="665"/>
      <c r="B332" s="665"/>
      <c r="C332" s="665"/>
      <c r="D332" s="2"/>
      <c r="E332" s="26" t="s">
        <v>14710</v>
      </c>
      <c r="F332" s="26" t="s">
        <v>17291</v>
      </c>
      <c r="G332" s="26" t="s">
        <v>18463</v>
      </c>
      <c r="H332" s="333" t="s">
        <v>20686</v>
      </c>
      <c r="I332" s="2"/>
      <c r="J332" s="333" t="s">
        <v>20685</v>
      </c>
      <c r="K332" s="2"/>
      <c r="L332" s="2"/>
      <c r="M332" s="2"/>
      <c r="N332" s="2"/>
      <c r="O332" s="2"/>
      <c r="P332" s="26"/>
      <c r="Q332" s="4"/>
      <c r="R332" s="2"/>
      <c r="S332" s="26"/>
      <c r="T332" s="2"/>
      <c r="U332" s="2"/>
      <c r="V332" s="9"/>
      <c r="W332" s="9"/>
      <c r="X332" s="9"/>
      <c r="Y332" s="9"/>
      <c r="Z332" s="9"/>
    </row>
    <row r="333" spans="1:26" ht="16.5" customHeight="1">
      <c r="A333" s="666"/>
      <c r="B333" s="666"/>
      <c r="C333" s="666"/>
      <c r="D333" s="2"/>
      <c r="E333" s="26" t="s">
        <v>20664</v>
      </c>
      <c r="F333" s="26" t="s">
        <v>17291</v>
      </c>
      <c r="G333" s="26" t="s">
        <v>18463</v>
      </c>
      <c r="H333" s="92" t="s">
        <v>20665</v>
      </c>
      <c r="I333" s="2"/>
      <c r="J333" s="333" t="s">
        <v>20666</v>
      </c>
      <c r="K333" s="2"/>
      <c r="L333" s="2"/>
      <c r="M333" s="2"/>
      <c r="N333" s="2"/>
      <c r="O333" s="2"/>
      <c r="P333" s="26"/>
      <c r="Q333" s="4"/>
      <c r="R333" s="2"/>
      <c r="S333" s="26"/>
      <c r="T333" s="2"/>
      <c r="U333" s="2"/>
      <c r="V333" s="9"/>
      <c r="W333" s="9"/>
      <c r="X333" s="9"/>
      <c r="Y333" s="9"/>
      <c r="Z333" s="9"/>
    </row>
    <row r="334" spans="1:26" ht="16.5" customHeight="1">
      <c r="A334" s="570"/>
      <c r="B334" s="570"/>
      <c r="C334" s="574" t="s">
        <v>20688</v>
      </c>
      <c r="D334" s="572"/>
      <c r="E334" s="573"/>
      <c r="F334" s="572"/>
      <c r="G334" s="572"/>
      <c r="H334" s="574"/>
      <c r="I334" s="578"/>
      <c r="J334" s="576"/>
      <c r="K334" s="577"/>
      <c r="L334" s="570"/>
      <c r="M334" s="577"/>
      <c r="N334" s="570"/>
      <c r="O334" s="578"/>
      <c r="P334" s="570" t="s">
        <v>20689</v>
      </c>
      <c r="Q334" s="6"/>
      <c r="R334" s="570"/>
      <c r="S334" s="570"/>
      <c r="T334" s="570"/>
      <c r="U334" s="570"/>
      <c r="V334" s="123"/>
      <c r="W334" s="123"/>
      <c r="X334" s="123"/>
      <c r="Y334" s="123"/>
      <c r="Z334" s="123"/>
    </row>
    <row r="335" spans="1:26" ht="16.5" customHeight="1">
      <c r="A335" s="26" t="s">
        <v>20378</v>
      </c>
      <c r="B335" s="26" t="s">
        <v>20092</v>
      </c>
      <c r="C335" s="2" t="s">
        <v>20690</v>
      </c>
      <c r="D335" s="2"/>
      <c r="E335" s="26" t="s">
        <v>20691</v>
      </c>
      <c r="F335" s="604" t="s">
        <v>17291</v>
      </c>
      <c r="G335" s="604" t="s">
        <v>19373</v>
      </c>
      <c r="H335" s="92" t="s">
        <v>20692</v>
      </c>
      <c r="I335" s="2"/>
      <c r="J335" s="120" t="s">
        <v>20693</v>
      </c>
      <c r="K335" s="2"/>
      <c r="L335" s="2"/>
      <c r="M335" s="2"/>
      <c r="N335" s="2"/>
      <c r="O335" s="2"/>
      <c r="P335" s="26"/>
      <c r="Q335" s="4"/>
      <c r="R335" s="2"/>
      <c r="S335" s="26"/>
      <c r="T335" s="2"/>
      <c r="U335" s="2"/>
      <c r="V335" s="9"/>
      <c r="W335" s="9"/>
      <c r="X335" s="9"/>
      <c r="Y335" s="9"/>
      <c r="Z335" s="9"/>
    </row>
    <row r="336" spans="1:26" ht="16.5" customHeight="1">
      <c r="A336" s="570"/>
      <c r="B336" s="570"/>
      <c r="C336" s="574" t="s">
        <v>20694</v>
      </c>
      <c r="D336" s="572"/>
      <c r="E336" s="573"/>
      <c r="F336" s="572"/>
      <c r="G336" s="572"/>
      <c r="H336" s="574"/>
      <c r="I336" s="578"/>
      <c r="J336" s="576"/>
      <c r="K336" s="577"/>
      <c r="L336" s="570"/>
      <c r="M336" s="577"/>
      <c r="N336" s="570"/>
      <c r="O336" s="578"/>
      <c r="P336" s="570" t="s">
        <v>20695</v>
      </c>
      <c r="Q336" s="6"/>
      <c r="R336" s="570"/>
      <c r="S336" s="570"/>
      <c r="T336" s="570"/>
      <c r="U336" s="570"/>
      <c r="V336" s="123"/>
      <c r="W336" s="123"/>
      <c r="X336" s="123"/>
      <c r="Y336" s="123"/>
      <c r="Z336" s="123"/>
    </row>
    <row r="337" spans="1:26" ht="16.5" customHeight="1">
      <c r="A337" s="735" t="s">
        <v>20378</v>
      </c>
      <c r="B337" s="735" t="s">
        <v>20092</v>
      </c>
      <c r="C337" s="740" t="s">
        <v>20696</v>
      </c>
      <c r="D337" s="2"/>
      <c r="E337" s="92" t="s">
        <v>20697</v>
      </c>
      <c r="F337" s="26" t="s">
        <v>17291</v>
      </c>
      <c r="G337" s="26" t="s">
        <v>18463</v>
      </c>
      <c r="H337" s="92" t="s">
        <v>20698</v>
      </c>
      <c r="I337" s="2"/>
      <c r="J337" s="92" t="s">
        <v>20699</v>
      </c>
      <c r="K337" s="2"/>
      <c r="L337" s="2"/>
      <c r="M337" s="2"/>
      <c r="N337" s="2"/>
      <c r="O337" s="2"/>
      <c r="P337" s="26"/>
      <c r="Q337" s="4"/>
      <c r="R337" s="2"/>
      <c r="S337" s="26"/>
      <c r="T337" s="2"/>
      <c r="U337" s="2"/>
      <c r="V337" s="9"/>
      <c r="W337" s="9"/>
      <c r="X337" s="9"/>
      <c r="Y337" s="9"/>
      <c r="Z337" s="9"/>
    </row>
    <row r="338" spans="1:26" ht="16.5" customHeight="1">
      <c r="A338" s="665"/>
      <c r="B338" s="665"/>
      <c r="C338" s="665"/>
      <c r="D338" s="2"/>
      <c r="E338" s="120" t="s">
        <v>20700</v>
      </c>
      <c r="F338" s="26" t="s">
        <v>17291</v>
      </c>
      <c r="G338" s="26" t="s">
        <v>18463</v>
      </c>
      <c r="H338" s="92" t="s">
        <v>20701</v>
      </c>
      <c r="I338" s="2"/>
      <c r="J338" s="92" t="s">
        <v>20702</v>
      </c>
      <c r="K338" s="2"/>
      <c r="L338" s="2"/>
      <c r="M338" s="2"/>
      <c r="N338" s="2"/>
      <c r="O338" s="2"/>
      <c r="P338" s="26"/>
      <c r="Q338" s="4"/>
      <c r="R338" s="2"/>
      <c r="S338" s="26"/>
      <c r="T338" s="2"/>
      <c r="U338" s="2"/>
      <c r="V338" s="9"/>
      <c r="W338" s="9"/>
      <c r="X338" s="9"/>
      <c r="Y338" s="9"/>
      <c r="Z338" s="9"/>
    </row>
    <row r="339" spans="1:26" ht="16.5" customHeight="1">
      <c r="A339" s="666"/>
      <c r="B339" s="666"/>
      <c r="C339" s="666"/>
      <c r="D339" s="2"/>
      <c r="E339" s="120" t="s">
        <v>20703</v>
      </c>
      <c r="F339" s="26" t="s">
        <v>17291</v>
      </c>
      <c r="G339" s="26" t="s">
        <v>18463</v>
      </c>
      <c r="H339" s="92" t="s">
        <v>20704</v>
      </c>
      <c r="I339" s="2"/>
      <c r="J339" s="92" t="s">
        <v>20702</v>
      </c>
      <c r="K339" s="2"/>
      <c r="L339" s="2"/>
      <c r="M339" s="2"/>
      <c r="N339" s="2"/>
      <c r="O339" s="2"/>
      <c r="P339" s="26"/>
      <c r="Q339" s="4"/>
      <c r="R339" s="2"/>
      <c r="S339" s="26"/>
      <c r="T339" s="2"/>
      <c r="U339" s="2"/>
      <c r="V339" s="9"/>
      <c r="W339" s="9"/>
      <c r="X339" s="9"/>
      <c r="Y339" s="9"/>
      <c r="Z339" s="9"/>
    </row>
    <row r="340" spans="1:26" ht="16.5" customHeight="1">
      <c r="A340" s="570"/>
      <c r="B340" s="570"/>
      <c r="C340" s="574" t="s">
        <v>20705</v>
      </c>
      <c r="D340" s="572"/>
      <c r="E340" s="573"/>
      <c r="F340" s="572"/>
      <c r="G340" s="572"/>
      <c r="H340" s="574"/>
      <c r="I340" s="578"/>
      <c r="J340" s="576"/>
      <c r="K340" s="577"/>
      <c r="L340" s="570"/>
      <c r="M340" s="577"/>
      <c r="N340" s="570"/>
      <c r="O340" s="578"/>
      <c r="P340" s="570" t="s">
        <v>20706</v>
      </c>
      <c r="Q340" s="6"/>
      <c r="R340" s="570"/>
      <c r="S340" s="570"/>
      <c r="T340" s="570"/>
      <c r="U340" s="570"/>
      <c r="V340" s="123"/>
      <c r="W340" s="123"/>
      <c r="X340" s="123"/>
      <c r="Y340" s="123"/>
      <c r="Z340" s="123"/>
    </row>
    <row r="341" spans="1:26" ht="16.5" customHeight="1">
      <c r="A341" s="735" t="s">
        <v>20378</v>
      </c>
      <c r="B341" s="735" t="s">
        <v>20092</v>
      </c>
      <c r="C341" s="2" t="s">
        <v>332</v>
      </c>
      <c r="D341" s="2"/>
      <c r="E341" s="120" t="s">
        <v>20707</v>
      </c>
      <c r="F341" s="26" t="s">
        <v>18454</v>
      </c>
      <c r="G341" s="26" t="s">
        <v>18463</v>
      </c>
      <c r="H341" s="92" t="s">
        <v>20708</v>
      </c>
      <c r="I341" s="2"/>
      <c r="J341" s="92" t="s">
        <v>20709</v>
      </c>
      <c r="K341" s="2"/>
      <c r="L341" s="2"/>
      <c r="M341" s="2"/>
      <c r="N341" s="2"/>
      <c r="O341" s="2"/>
      <c r="P341" s="26"/>
      <c r="Q341" s="4"/>
      <c r="R341" s="2"/>
      <c r="S341" s="26"/>
      <c r="T341" s="2"/>
      <c r="U341" s="2"/>
      <c r="V341" s="9"/>
      <c r="W341" s="9"/>
      <c r="X341" s="9"/>
      <c r="Y341" s="9"/>
      <c r="Z341" s="9"/>
    </row>
    <row r="342" spans="1:26" ht="16.5" customHeight="1">
      <c r="A342" s="666"/>
      <c r="B342" s="666"/>
      <c r="C342" s="2" t="s">
        <v>20710</v>
      </c>
      <c r="D342" s="2"/>
      <c r="E342" s="120" t="s">
        <v>20711</v>
      </c>
      <c r="F342" s="26" t="s">
        <v>18454</v>
      </c>
      <c r="G342" s="26" t="s">
        <v>18463</v>
      </c>
      <c r="H342" s="120" t="s">
        <v>20712</v>
      </c>
      <c r="I342" s="2"/>
      <c r="J342" s="98" t="s">
        <v>20713</v>
      </c>
      <c r="K342" s="2"/>
      <c r="L342" s="2"/>
      <c r="M342" s="2"/>
      <c r="N342" s="2"/>
      <c r="O342" s="2"/>
      <c r="P342" s="26"/>
      <c r="Q342" s="4"/>
      <c r="R342" s="2"/>
      <c r="S342" s="26"/>
      <c r="T342" s="2"/>
      <c r="U342" s="2"/>
      <c r="V342" s="9"/>
      <c r="W342" s="9"/>
      <c r="X342" s="9"/>
      <c r="Y342" s="9"/>
      <c r="Z342" s="9"/>
    </row>
    <row r="343" spans="1:26" ht="16.5" customHeight="1">
      <c r="A343" s="570"/>
      <c r="B343" s="570"/>
      <c r="C343" s="574" t="s">
        <v>20714</v>
      </c>
      <c r="D343" s="572"/>
      <c r="E343" s="573"/>
      <c r="F343" s="572"/>
      <c r="G343" s="572"/>
      <c r="H343" s="574"/>
      <c r="I343" s="578"/>
      <c r="J343" s="576"/>
      <c r="K343" s="577"/>
      <c r="L343" s="570"/>
      <c r="M343" s="577"/>
      <c r="N343" s="570"/>
      <c r="O343" s="578"/>
      <c r="P343" s="570" t="s">
        <v>20706</v>
      </c>
      <c r="Q343" s="6"/>
      <c r="R343" s="570"/>
      <c r="S343" s="570"/>
      <c r="T343" s="570"/>
      <c r="U343" s="570"/>
      <c r="V343" s="123"/>
      <c r="W343" s="123"/>
      <c r="X343" s="123"/>
      <c r="Y343" s="123"/>
      <c r="Z343" s="123"/>
    </row>
    <row r="344" spans="1:26" ht="16.5" customHeight="1">
      <c r="A344" s="735" t="s">
        <v>20433</v>
      </c>
      <c r="B344" s="735" t="s">
        <v>20483</v>
      </c>
      <c r="C344" s="735"/>
      <c r="D344" s="2"/>
      <c r="E344" s="740" t="s">
        <v>20715</v>
      </c>
      <c r="F344" s="26" t="s">
        <v>18454</v>
      </c>
      <c r="G344" s="26" t="s">
        <v>18463</v>
      </c>
      <c r="H344" s="92" t="s">
        <v>20716</v>
      </c>
      <c r="I344" s="2"/>
      <c r="J344" s="92" t="s">
        <v>20717</v>
      </c>
      <c r="K344" s="2"/>
      <c r="L344" s="2"/>
      <c r="M344" s="2"/>
      <c r="N344" s="2"/>
      <c r="O344" s="2"/>
      <c r="P344" s="26"/>
      <c r="Q344" s="4"/>
      <c r="R344" s="2"/>
      <c r="S344" s="26"/>
      <c r="T344" s="2"/>
      <c r="U344" s="2"/>
      <c r="V344" s="9"/>
      <c r="W344" s="9"/>
      <c r="X344" s="9"/>
      <c r="Y344" s="9"/>
      <c r="Z344" s="9"/>
    </row>
    <row r="345" spans="1:26" ht="16.5" customHeight="1">
      <c r="A345" s="666"/>
      <c r="B345" s="666"/>
      <c r="C345" s="666"/>
      <c r="D345" s="2"/>
      <c r="E345" s="666"/>
      <c r="F345" s="26" t="s">
        <v>18454</v>
      </c>
      <c r="G345" s="26" t="s">
        <v>18463</v>
      </c>
      <c r="H345" s="92" t="s">
        <v>20718</v>
      </c>
      <c r="I345" s="2"/>
      <c r="J345" s="92" t="s">
        <v>20719</v>
      </c>
      <c r="K345" s="2"/>
      <c r="L345" s="2"/>
      <c r="M345" s="2"/>
      <c r="N345" s="2"/>
      <c r="O345" s="2"/>
      <c r="P345" s="26"/>
      <c r="Q345" s="4"/>
      <c r="R345" s="2"/>
      <c r="S345" s="26"/>
      <c r="T345" s="2"/>
      <c r="U345" s="2"/>
      <c r="V345" s="9"/>
      <c r="W345" s="9"/>
      <c r="X345" s="9"/>
      <c r="Y345" s="9"/>
      <c r="Z345" s="9"/>
    </row>
    <row r="346" spans="1:26" ht="16.5" customHeight="1">
      <c r="A346" s="570"/>
      <c r="B346" s="570"/>
      <c r="C346" s="574" t="s">
        <v>20720</v>
      </c>
      <c r="D346" s="572"/>
      <c r="E346" s="573"/>
      <c r="F346" s="572"/>
      <c r="G346" s="572"/>
      <c r="H346" s="574"/>
      <c r="I346" s="578"/>
      <c r="J346" s="576"/>
      <c r="K346" s="577"/>
      <c r="L346" s="570"/>
      <c r="M346" s="577"/>
      <c r="N346" s="570"/>
      <c r="O346" s="578"/>
      <c r="P346" s="570" t="s">
        <v>20721</v>
      </c>
      <c r="Q346" s="6"/>
      <c r="R346" s="570"/>
      <c r="S346" s="570"/>
      <c r="T346" s="570"/>
      <c r="U346" s="570"/>
      <c r="V346" s="123"/>
      <c r="W346" s="123"/>
      <c r="X346" s="123"/>
      <c r="Y346" s="123"/>
      <c r="Z346" s="123"/>
    </row>
    <row r="347" spans="1:26" ht="16.5" customHeight="1">
      <c r="A347" s="735" t="s">
        <v>20722</v>
      </c>
      <c r="B347" s="735" t="s">
        <v>20092</v>
      </c>
      <c r="C347" s="740" t="s">
        <v>20354</v>
      </c>
      <c r="D347" s="2"/>
      <c r="E347" s="120" t="s">
        <v>20355</v>
      </c>
      <c r="F347" s="26" t="s">
        <v>18454</v>
      </c>
      <c r="G347" s="26" t="s">
        <v>19373</v>
      </c>
      <c r="H347" s="92" t="s">
        <v>20356</v>
      </c>
      <c r="I347" s="2"/>
      <c r="J347" s="92" t="s">
        <v>20357</v>
      </c>
      <c r="K347" s="2"/>
      <c r="L347" s="2"/>
      <c r="M347" s="2"/>
      <c r="N347" s="2"/>
      <c r="O347" s="2"/>
      <c r="P347" s="26"/>
      <c r="Q347" s="4"/>
      <c r="R347" s="2"/>
      <c r="S347" s="26"/>
      <c r="T347" s="2"/>
      <c r="U347" s="2"/>
      <c r="V347" s="9"/>
      <c r="W347" s="9"/>
      <c r="X347" s="9"/>
      <c r="Y347" s="9"/>
      <c r="Z347" s="9"/>
    </row>
    <row r="348" spans="1:26" ht="16.5" customHeight="1">
      <c r="A348" s="665"/>
      <c r="B348" s="665"/>
      <c r="C348" s="665"/>
      <c r="D348" s="2"/>
      <c r="E348" s="120" t="s">
        <v>20358</v>
      </c>
      <c r="F348" s="26" t="s">
        <v>18454</v>
      </c>
      <c r="G348" s="26" t="s">
        <v>19373</v>
      </c>
      <c r="H348" s="92" t="s">
        <v>20359</v>
      </c>
      <c r="I348" s="2"/>
      <c r="J348" s="92" t="s">
        <v>20357</v>
      </c>
      <c r="K348" s="2"/>
      <c r="L348" s="2"/>
      <c r="M348" s="2"/>
      <c r="N348" s="2"/>
      <c r="O348" s="2"/>
      <c r="P348" s="26"/>
      <c r="Q348" s="4"/>
      <c r="R348" s="2"/>
      <c r="S348" s="26"/>
      <c r="T348" s="2"/>
      <c r="U348" s="2"/>
      <c r="V348" s="9"/>
      <c r="W348" s="9"/>
      <c r="X348" s="9"/>
      <c r="Y348" s="9"/>
      <c r="Z348" s="9"/>
    </row>
    <row r="349" spans="1:26" ht="16.5" customHeight="1">
      <c r="A349" s="665"/>
      <c r="B349" s="665"/>
      <c r="C349" s="666"/>
      <c r="D349" s="2"/>
      <c r="E349" s="120" t="s">
        <v>20360</v>
      </c>
      <c r="F349" s="26" t="s">
        <v>18454</v>
      </c>
      <c r="G349" s="26" t="s">
        <v>19373</v>
      </c>
      <c r="H349" s="92" t="s">
        <v>20361</v>
      </c>
      <c r="I349" s="2"/>
      <c r="J349" s="92" t="s">
        <v>20357</v>
      </c>
      <c r="K349" s="2"/>
      <c r="L349" s="2"/>
      <c r="M349" s="2"/>
      <c r="N349" s="2"/>
      <c r="O349" s="2"/>
      <c r="P349" s="26"/>
      <c r="Q349" s="4"/>
      <c r="R349" s="2"/>
      <c r="S349" s="26"/>
      <c r="T349" s="2"/>
      <c r="U349" s="2"/>
      <c r="V349" s="9"/>
      <c r="W349" s="9"/>
      <c r="X349" s="9"/>
      <c r="Y349" s="9"/>
      <c r="Z349" s="9"/>
    </row>
    <row r="350" spans="1:26" ht="16.5" customHeight="1">
      <c r="A350" s="665"/>
      <c r="B350" s="665"/>
      <c r="C350" s="740" t="s">
        <v>20723</v>
      </c>
      <c r="D350" s="2"/>
      <c r="E350" s="92" t="s">
        <v>20724</v>
      </c>
      <c r="F350" s="26" t="s">
        <v>18454</v>
      </c>
      <c r="G350" s="26" t="s">
        <v>18463</v>
      </c>
      <c r="H350" s="92" t="s">
        <v>20725</v>
      </c>
      <c r="I350" s="2"/>
      <c r="J350" s="92" t="s">
        <v>20726</v>
      </c>
      <c r="K350" s="2"/>
      <c r="L350" s="2"/>
      <c r="M350" s="2"/>
      <c r="N350" s="2"/>
      <c r="O350" s="2"/>
      <c r="P350" s="26"/>
      <c r="Q350" s="4"/>
      <c r="R350" s="2"/>
      <c r="S350" s="26"/>
      <c r="T350" s="2"/>
      <c r="U350" s="2"/>
      <c r="V350" s="9"/>
      <c r="W350" s="9"/>
      <c r="X350" s="9"/>
      <c r="Y350" s="9"/>
      <c r="Z350" s="9"/>
    </row>
    <row r="351" spans="1:26" ht="16.5" customHeight="1">
      <c r="A351" s="665"/>
      <c r="B351" s="665"/>
      <c r="C351" s="665"/>
      <c r="D351" s="2"/>
      <c r="E351" s="92" t="s">
        <v>20727</v>
      </c>
      <c r="F351" s="26" t="s">
        <v>18454</v>
      </c>
      <c r="G351" s="26" t="s">
        <v>18463</v>
      </c>
      <c r="H351" s="92" t="s">
        <v>20728</v>
      </c>
      <c r="I351" s="2"/>
      <c r="J351" s="92" t="s">
        <v>20726</v>
      </c>
      <c r="K351" s="2"/>
      <c r="L351" s="2"/>
      <c r="M351" s="2"/>
      <c r="N351" s="2"/>
      <c r="O351" s="2"/>
      <c r="P351" s="26"/>
      <c r="Q351" s="4"/>
      <c r="R351" s="2"/>
      <c r="S351" s="26"/>
      <c r="T351" s="2"/>
      <c r="U351" s="2"/>
      <c r="V351" s="9"/>
      <c r="W351" s="9"/>
      <c r="X351" s="9"/>
      <c r="Y351" s="9"/>
      <c r="Z351" s="9"/>
    </row>
    <row r="352" spans="1:26" ht="16.5" customHeight="1">
      <c r="A352" s="666"/>
      <c r="B352" s="666"/>
      <c r="C352" s="666"/>
      <c r="D352" s="2"/>
      <c r="E352" s="92" t="s">
        <v>20729</v>
      </c>
      <c r="F352" s="26" t="s">
        <v>18454</v>
      </c>
      <c r="G352" s="26" t="s">
        <v>18463</v>
      </c>
      <c r="H352" s="92" t="s">
        <v>20730</v>
      </c>
      <c r="I352" s="2"/>
      <c r="J352" s="92" t="s">
        <v>20726</v>
      </c>
      <c r="K352" s="2"/>
      <c r="L352" s="2"/>
      <c r="M352" s="2"/>
      <c r="N352" s="2"/>
      <c r="O352" s="2"/>
      <c r="P352" s="26"/>
      <c r="Q352" s="4"/>
      <c r="R352" s="2"/>
      <c r="S352" s="26"/>
      <c r="T352" s="2"/>
      <c r="U352" s="2"/>
      <c r="V352" s="9"/>
      <c r="W352" s="9"/>
      <c r="X352" s="9"/>
      <c r="Y352" s="9"/>
      <c r="Z352" s="9"/>
    </row>
    <row r="353" spans="1:26" ht="16.5" customHeight="1">
      <c r="A353" s="570"/>
      <c r="B353" s="570"/>
      <c r="C353" s="574" t="s">
        <v>20731</v>
      </c>
      <c r="D353" s="572"/>
      <c r="E353" s="573"/>
      <c r="F353" s="572"/>
      <c r="G353" s="572"/>
      <c r="H353" s="574"/>
      <c r="I353" s="578"/>
      <c r="J353" s="576"/>
      <c r="K353" s="577"/>
      <c r="L353" s="570"/>
      <c r="M353" s="577"/>
      <c r="N353" s="570"/>
      <c r="O353" s="578"/>
      <c r="P353" s="570" t="s">
        <v>20732</v>
      </c>
      <c r="Q353" s="6"/>
      <c r="R353" s="570"/>
      <c r="S353" s="570"/>
      <c r="T353" s="570"/>
      <c r="U353" s="570"/>
      <c r="V353" s="123"/>
      <c r="W353" s="123"/>
      <c r="X353" s="123"/>
      <c r="Y353" s="123"/>
      <c r="Z353" s="123"/>
    </row>
    <row r="354" spans="1:26" ht="16.5" customHeight="1">
      <c r="A354" s="735" t="s">
        <v>20722</v>
      </c>
      <c r="B354" s="735" t="s">
        <v>20092</v>
      </c>
      <c r="C354" s="740" t="s">
        <v>20733</v>
      </c>
      <c r="D354" s="2"/>
      <c r="E354" s="2" t="s">
        <v>20734</v>
      </c>
      <c r="F354" s="2"/>
      <c r="G354" s="26"/>
      <c r="H354" s="120" t="s">
        <v>20735</v>
      </c>
      <c r="I354" s="2"/>
      <c r="J354" s="120" t="s">
        <v>20736</v>
      </c>
      <c r="K354" s="2"/>
      <c r="L354" s="2"/>
      <c r="M354" s="2"/>
      <c r="N354" s="2"/>
      <c r="O354" s="2"/>
      <c r="P354" s="26"/>
      <c r="Q354" s="4"/>
      <c r="R354" s="2"/>
      <c r="S354" s="26"/>
      <c r="T354" s="2"/>
      <c r="U354" s="2"/>
      <c r="V354" s="9"/>
      <c r="W354" s="9"/>
      <c r="X354" s="9"/>
      <c r="Y354" s="9"/>
      <c r="Z354" s="9"/>
    </row>
    <row r="355" spans="1:26" ht="16.5" customHeight="1">
      <c r="A355" s="665"/>
      <c r="B355" s="665"/>
      <c r="C355" s="665"/>
      <c r="D355" s="2"/>
      <c r="E355" s="740" t="s">
        <v>20737</v>
      </c>
      <c r="F355" s="2"/>
      <c r="G355" s="26"/>
      <c r="H355" s="120" t="s">
        <v>20738</v>
      </c>
      <c r="I355" s="2"/>
      <c r="J355" s="92" t="s">
        <v>20739</v>
      </c>
      <c r="K355" s="2"/>
      <c r="L355" s="2"/>
      <c r="M355" s="2"/>
      <c r="N355" s="2"/>
      <c r="O355" s="2"/>
      <c r="P355" s="26"/>
      <c r="Q355" s="4"/>
      <c r="R355" s="2"/>
      <c r="S355" s="26"/>
      <c r="T355" s="2"/>
      <c r="U355" s="2"/>
      <c r="V355" s="9"/>
      <c r="W355" s="9"/>
      <c r="X355" s="9"/>
      <c r="Y355" s="9"/>
      <c r="Z355" s="9"/>
    </row>
    <row r="356" spans="1:26" ht="16.5" customHeight="1">
      <c r="A356" s="666"/>
      <c r="B356" s="666"/>
      <c r="C356" s="666"/>
      <c r="D356" s="2"/>
      <c r="E356" s="666"/>
      <c r="F356" s="2"/>
      <c r="G356" s="26"/>
      <c r="H356" s="120" t="s">
        <v>20740</v>
      </c>
      <c r="I356" s="2"/>
      <c r="J356" s="92" t="s">
        <v>20741</v>
      </c>
      <c r="K356" s="2"/>
      <c r="L356" s="2"/>
      <c r="M356" s="2"/>
      <c r="N356" s="2"/>
      <c r="O356" s="2"/>
      <c r="P356" s="26"/>
      <c r="Q356" s="4"/>
      <c r="R356" s="2"/>
      <c r="S356" s="26"/>
      <c r="T356" s="2"/>
      <c r="U356" s="2"/>
      <c r="V356" s="9"/>
      <c r="W356" s="9"/>
      <c r="X356" s="9"/>
      <c r="Y356" s="9"/>
      <c r="Z356" s="9"/>
    </row>
    <row r="357" spans="1:26" ht="16.5" customHeight="1">
      <c r="A357" s="570"/>
      <c r="B357" s="570"/>
      <c r="C357" s="574" t="s">
        <v>20742</v>
      </c>
      <c r="D357" s="572"/>
      <c r="E357" s="573"/>
      <c r="F357" s="572"/>
      <c r="G357" s="572"/>
      <c r="H357" s="574"/>
      <c r="I357" s="578"/>
      <c r="J357" s="576"/>
      <c r="K357" s="577"/>
      <c r="L357" s="570"/>
      <c r="M357" s="577"/>
      <c r="N357" s="570"/>
      <c r="O357" s="578"/>
      <c r="P357" s="570" t="s">
        <v>20732</v>
      </c>
      <c r="Q357" s="6"/>
      <c r="R357" s="570"/>
      <c r="S357" s="570"/>
      <c r="T357" s="570"/>
      <c r="U357" s="570"/>
      <c r="V357" s="123"/>
      <c r="W357" s="123"/>
      <c r="X357" s="123"/>
      <c r="Y357" s="123"/>
      <c r="Z357" s="123"/>
    </row>
    <row r="358" spans="1:26" ht="16.5" customHeight="1">
      <c r="A358" s="26" t="s">
        <v>20722</v>
      </c>
      <c r="B358" s="26" t="s">
        <v>20483</v>
      </c>
      <c r="C358" s="2" t="s">
        <v>20733</v>
      </c>
      <c r="D358" s="2"/>
      <c r="E358" s="2" t="s">
        <v>20743</v>
      </c>
      <c r="F358" s="2"/>
      <c r="G358" s="26"/>
      <c r="H358" s="120" t="s">
        <v>20744</v>
      </c>
      <c r="I358" s="2"/>
      <c r="J358" s="120" t="s">
        <v>20745</v>
      </c>
      <c r="K358" s="2"/>
      <c r="L358" s="2"/>
      <c r="M358" s="2"/>
      <c r="N358" s="2"/>
      <c r="O358" s="2"/>
      <c r="P358" s="26"/>
      <c r="Q358" s="4"/>
      <c r="R358" s="2"/>
      <c r="S358" s="26"/>
      <c r="T358" s="2"/>
      <c r="U358" s="2"/>
      <c r="V358" s="9"/>
      <c r="W358" s="9"/>
      <c r="X358" s="9"/>
      <c r="Y358" s="9"/>
      <c r="Z358" s="9"/>
    </row>
    <row r="359" spans="1:26" ht="16.5" customHeight="1">
      <c r="A359" s="570"/>
      <c r="B359" s="570"/>
      <c r="C359" s="574" t="s">
        <v>20746</v>
      </c>
      <c r="D359" s="572"/>
      <c r="E359" s="573"/>
      <c r="F359" s="572"/>
      <c r="G359" s="572"/>
      <c r="H359" s="574"/>
      <c r="I359" s="578"/>
      <c r="J359" s="576"/>
      <c r="K359" s="577"/>
      <c r="L359" s="570"/>
      <c r="M359" s="577"/>
      <c r="N359" s="570"/>
      <c r="O359" s="578"/>
      <c r="P359" s="570" t="s">
        <v>20747</v>
      </c>
      <c r="Q359" s="6"/>
      <c r="R359" s="570"/>
      <c r="S359" s="570"/>
      <c r="T359" s="570"/>
      <c r="U359" s="570"/>
      <c r="V359" s="123"/>
      <c r="W359" s="123"/>
      <c r="X359" s="123"/>
      <c r="Y359" s="123"/>
      <c r="Z359" s="123"/>
    </row>
    <row r="360" spans="1:26" ht="16.5" customHeight="1">
      <c r="A360" s="64" t="s">
        <v>20722</v>
      </c>
      <c r="B360" s="65" t="s">
        <v>20483</v>
      </c>
      <c r="C360" s="605" t="s">
        <v>20748</v>
      </c>
      <c r="D360" s="4"/>
      <c r="E360" s="4"/>
      <c r="F360" s="4"/>
      <c r="G360" s="64"/>
      <c r="H360" s="67" t="s">
        <v>7267</v>
      </c>
      <c r="I360" s="4"/>
      <c r="J360" s="4"/>
      <c r="K360" s="4"/>
      <c r="L360" s="4"/>
      <c r="M360" s="4"/>
      <c r="N360" s="4"/>
      <c r="O360" s="4"/>
      <c r="P360" s="64"/>
      <c r="Q360" s="4"/>
      <c r="R360" s="4"/>
      <c r="S360" s="64"/>
      <c r="T360" s="4"/>
      <c r="U360" s="4"/>
      <c r="V360" s="9"/>
      <c r="W360" s="9"/>
      <c r="X360" s="9"/>
      <c r="Y360" s="9"/>
      <c r="Z360" s="9"/>
    </row>
    <row r="361" spans="1:26" ht="16.5" customHeight="1">
      <c r="A361" s="570"/>
      <c r="B361" s="570"/>
      <c r="C361" s="574" t="s">
        <v>20749</v>
      </c>
      <c r="D361" s="572"/>
      <c r="E361" s="573"/>
      <c r="F361" s="572"/>
      <c r="G361" s="572"/>
      <c r="H361" s="574"/>
      <c r="I361" s="578"/>
      <c r="J361" s="576"/>
      <c r="K361" s="577"/>
      <c r="L361" s="570"/>
      <c r="M361" s="577"/>
      <c r="N361" s="570"/>
      <c r="O361" s="578"/>
      <c r="P361" s="570" t="s">
        <v>20750</v>
      </c>
      <c r="Q361" s="6"/>
      <c r="R361" s="570"/>
      <c r="S361" s="570"/>
      <c r="T361" s="570"/>
      <c r="U361" s="570"/>
      <c r="V361" s="123"/>
      <c r="W361" s="123"/>
      <c r="X361" s="123"/>
      <c r="Y361" s="123"/>
      <c r="Z361" s="123"/>
    </row>
    <row r="362" spans="1:26" ht="16.5" customHeight="1">
      <c r="A362" s="26" t="s">
        <v>20722</v>
      </c>
      <c r="B362" s="26" t="s">
        <v>20092</v>
      </c>
      <c r="C362" s="333" t="s">
        <v>20751</v>
      </c>
      <c r="D362" s="2"/>
      <c r="E362" s="333" t="s">
        <v>20752</v>
      </c>
      <c r="F362" s="26" t="s">
        <v>18454</v>
      </c>
      <c r="G362" s="26" t="s">
        <v>18463</v>
      </c>
      <c r="H362" s="92" t="s">
        <v>20753</v>
      </c>
      <c r="I362" s="2"/>
      <c r="J362" s="92" t="s">
        <v>20754</v>
      </c>
      <c r="K362" s="2"/>
      <c r="L362" s="2"/>
      <c r="M362" s="2"/>
      <c r="N362" s="2"/>
      <c r="O362" s="2"/>
      <c r="P362" s="26"/>
      <c r="Q362" s="4"/>
      <c r="R362" s="2"/>
      <c r="S362" s="26"/>
      <c r="T362" s="2"/>
      <c r="U362" s="2"/>
      <c r="V362" s="9"/>
      <c r="W362" s="9"/>
      <c r="X362" s="9"/>
      <c r="Y362" s="9"/>
      <c r="Z362" s="9"/>
    </row>
    <row r="363" spans="1:26" ht="16.5" customHeight="1">
      <c r="A363" s="570"/>
      <c r="B363" s="570"/>
      <c r="C363" s="574" t="s">
        <v>20755</v>
      </c>
      <c r="D363" s="572"/>
      <c r="E363" s="573"/>
      <c r="F363" s="572"/>
      <c r="G363" s="572"/>
      <c r="H363" s="574"/>
      <c r="I363" s="578"/>
      <c r="J363" s="576"/>
      <c r="K363" s="577"/>
      <c r="L363" s="570"/>
      <c r="M363" s="577"/>
      <c r="N363" s="570"/>
      <c r="O363" s="578"/>
      <c r="P363" s="570" t="s">
        <v>20756</v>
      </c>
      <c r="Q363" s="6"/>
      <c r="R363" s="570"/>
      <c r="S363" s="570"/>
      <c r="T363" s="570"/>
      <c r="U363" s="570"/>
      <c r="V363" s="123"/>
      <c r="W363" s="123"/>
      <c r="X363" s="123"/>
      <c r="Y363" s="123"/>
      <c r="Z363" s="123"/>
    </row>
    <row r="364" spans="1:26" ht="16.5" customHeight="1">
      <c r="A364" s="735" t="s">
        <v>20757</v>
      </c>
      <c r="B364" s="735" t="s">
        <v>20758</v>
      </c>
      <c r="C364" s="2"/>
      <c r="D364" s="2"/>
      <c r="E364" s="606" t="s">
        <v>20759</v>
      </c>
      <c r="F364" s="26" t="s">
        <v>17291</v>
      </c>
      <c r="G364" s="26" t="s">
        <v>20366</v>
      </c>
      <c r="H364" s="120" t="s">
        <v>20760</v>
      </c>
      <c r="I364" s="2"/>
      <c r="J364" s="120" t="s">
        <v>20761</v>
      </c>
      <c r="K364" s="2"/>
      <c r="L364" s="2"/>
      <c r="M364" s="2"/>
      <c r="N364" s="2"/>
      <c r="O364" s="2"/>
      <c r="P364" s="26"/>
      <c r="Q364" s="4"/>
      <c r="R364" s="2"/>
      <c r="S364" s="26" t="s">
        <v>379</v>
      </c>
      <c r="T364" s="2"/>
      <c r="U364" s="2"/>
      <c r="V364" s="9"/>
      <c r="W364" s="9"/>
      <c r="X364" s="9"/>
      <c r="Y364" s="9"/>
      <c r="Z364" s="9"/>
    </row>
    <row r="365" spans="1:26" ht="16.5" customHeight="1">
      <c r="A365" s="665"/>
      <c r="B365" s="665"/>
      <c r="C365" s="2"/>
      <c r="D365" s="2"/>
      <c r="E365" s="333" t="s">
        <v>20762</v>
      </c>
      <c r="F365" s="26" t="s">
        <v>17291</v>
      </c>
      <c r="G365" s="26" t="s">
        <v>20366</v>
      </c>
      <c r="H365" s="120" t="s">
        <v>20760</v>
      </c>
      <c r="I365" s="2"/>
      <c r="J365" s="120" t="s">
        <v>20761</v>
      </c>
      <c r="K365" s="2"/>
      <c r="L365" s="2"/>
      <c r="M365" s="2"/>
      <c r="N365" s="2"/>
      <c r="O365" s="2"/>
      <c r="P365" s="26"/>
      <c r="Q365" s="4"/>
      <c r="R365" s="2"/>
      <c r="S365" s="26" t="s">
        <v>379</v>
      </c>
      <c r="T365" s="2"/>
      <c r="U365" s="2"/>
      <c r="V365" s="9"/>
      <c r="W365" s="9"/>
      <c r="X365" s="9"/>
      <c r="Y365" s="9"/>
      <c r="Z365" s="9"/>
    </row>
    <row r="366" spans="1:26" ht="16.5" customHeight="1">
      <c r="A366" s="665"/>
      <c r="B366" s="665"/>
      <c r="C366" s="756" t="s">
        <v>20763</v>
      </c>
      <c r="D366" s="2"/>
      <c r="E366" s="333" t="s">
        <v>20764</v>
      </c>
      <c r="F366" s="2"/>
      <c r="G366" s="26"/>
      <c r="H366" s="2"/>
      <c r="I366" s="26"/>
      <c r="J366" s="2"/>
      <c r="K366" s="2"/>
      <c r="L366" s="2"/>
      <c r="M366" s="2"/>
      <c r="N366" s="2"/>
      <c r="O366" s="2"/>
      <c r="P366" s="26"/>
      <c r="Q366" s="4"/>
      <c r="R366" s="2"/>
      <c r="S366" s="820" t="s">
        <v>379</v>
      </c>
      <c r="T366" s="2"/>
      <c r="U366" s="2"/>
      <c r="V366" s="9"/>
      <c r="W366" s="9"/>
      <c r="X366" s="9"/>
      <c r="Y366" s="9"/>
      <c r="Z366" s="9"/>
    </row>
    <row r="367" spans="1:26" ht="16.5" customHeight="1">
      <c r="A367" s="665"/>
      <c r="B367" s="665"/>
      <c r="C367" s="665"/>
      <c r="D367" s="2"/>
      <c r="E367" s="333" t="s">
        <v>20765</v>
      </c>
      <c r="F367" s="2"/>
      <c r="G367" s="26"/>
      <c r="H367" s="333" t="s">
        <v>20766</v>
      </c>
      <c r="I367" s="26"/>
      <c r="J367" s="333"/>
      <c r="K367" s="2"/>
      <c r="L367" s="2"/>
      <c r="M367" s="2"/>
      <c r="N367" s="2"/>
      <c r="O367" s="2"/>
      <c r="P367" s="26"/>
      <c r="Q367" s="4"/>
      <c r="R367" s="2"/>
      <c r="S367" s="665"/>
      <c r="T367" s="2"/>
      <c r="U367" s="2"/>
      <c r="V367" s="9"/>
      <c r="W367" s="9"/>
      <c r="X367" s="9"/>
      <c r="Y367" s="9"/>
      <c r="Z367" s="9"/>
    </row>
    <row r="368" spans="1:26" ht="16.5" customHeight="1">
      <c r="A368" s="665"/>
      <c r="B368" s="665"/>
      <c r="C368" s="665"/>
      <c r="D368" s="2"/>
      <c r="E368" s="333" t="s">
        <v>20767</v>
      </c>
      <c r="F368" s="2"/>
      <c r="G368" s="26"/>
      <c r="H368" s="333" t="s">
        <v>20768</v>
      </c>
      <c r="I368" s="26"/>
      <c r="J368" s="333" t="s">
        <v>19781</v>
      </c>
      <c r="K368" s="2"/>
      <c r="L368" s="2"/>
      <c r="M368" s="2"/>
      <c r="N368" s="2"/>
      <c r="O368" s="2"/>
      <c r="P368" s="26"/>
      <c r="Q368" s="4"/>
      <c r="R368" s="2"/>
      <c r="S368" s="665"/>
      <c r="T368" s="2"/>
      <c r="U368" s="2"/>
      <c r="V368" s="9"/>
      <c r="W368" s="9"/>
      <c r="X368" s="9"/>
      <c r="Y368" s="9"/>
      <c r="Z368" s="9"/>
    </row>
    <row r="369" spans="1:26" ht="16.5" customHeight="1">
      <c r="A369" s="665"/>
      <c r="B369" s="665"/>
      <c r="C369" s="665"/>
      <c r="D369" s="2"/>
      <c r="E369" s="333" t="s">
        <v>20769</v>
      </c>
      <c r="F369" s="2"/>
      <c r="G369" s="26"/>
      <c r="H369" s="333" t="s">
        <v>20770</v>
      </c>
      <c r="I369" s="26"/>
      <c r="J369" s="333" t="s">
        <v>20771</v>
      </c>
      <c r="K369" s="2"/>
      <c r="L369" s="2"/>
      <c r="M369" s="2"/>
      <c r="N369" s="2"/>
      <c r="O369" s="2"/>
      <c r="P369" s="26"/>
      <c r="Q369" s="4"/>
      <c r="R369" s="2"/>
      <c r="S369" s="665"/>
      <c r="T369" s="2"/>
      <c r="U369" s="2"/>
      <c r="V369" s="9"/>
      <c r="W369" s="9"/>
      <c r="X369" s="9"/>
      <c r="Y369" s="9"/>
      <c r="Z369" s="9"/>
    </row>
    <row r="370" spans="1:26" ht="16.5" customHeight="1">
      <c r="A370" s="665"/>
      <c r="B370" s="665"/>
      <c r="C370" s="665"/>
      <c r="D370" s="2"/>
      <c r="E370" s="333" t="s">
        <v>20772</v>
      </c>
      <c r="F370" s="2"/>
      <c r="G370" s="26"/>
      <c r="H370" s="2" t="s">
        <v>20773</v>
      </c>
      <c r="I370" s="26"/>
      <c r="J370" s="333" t="s">
        <v>19781</v>
      </c>
      <c r="K370" s="2"/>
      <c r="L370" s="2"/>
      <c r="M370" s="2"/>
      <c r="N370" s="2"/>
      <c r="O370" s="2"/>
      <c r="P370" s="26"/>
      <c r="Q370" s="4"/>
      <c r="R370" s="2"/>
      <c r="S370" s="665"/>
      <c r="T370" s="2"/>
      <c r="U370" s="2"/>
      <c r="V370" s="9"/>
      <c r="W370" s="9"/>
      <c r="X370" s="9"/>
      <c r="Y370" s="9"/>
      <c r="Z370" s="9"/>
    </row>
    <row r="371" spans="1:26" ht="16.5" customHeight="1">
      <c r="A371" s="665"/>
      <c r="B371" s="665"/>
      <c r="C371" s="665"/>
      <c r="D371" s="2"/>
      <c r="E371" s="333" t="s">
        <v>20774</v>
      </c>
      <c r="F371" s="2"/>
      <c r="G371" s="26"/>
      <c r="H371" s="2"/>
      <c r="I371" s="26"/>
      <c r="J371" s="2" t="s">
        <v>20775</v>
      </c>
      <c r="K371" s="2"/>
      <c r="L371" s="2"/>
      <c r="M371" s="2"/>
      <c r="N371" s="2"/>
      <c r="O371" s="2"/>
      <c r="P371" s="26"/>
      <c r="Q371" s="4"/>
      <c r="R371" s="2"/>
      <c r="S371" s="665"/>
      <c r="T371" s="2"/>
      <c r="U371" s="2"/>
      <c r="V371" s="9"/>
      <c r="W371" s="9"/>
      <c r="X371" s="9"/>
      <c r="Y371" s="9"/>
      <c r="Z371" s="9"/>
    </row>
    <row r="372" spans="1:26" ht="16.5" customHeight="1">
      <c r="A372" s="665"/>
      <c r="B372" s="665"/>
      <c r="C372" s="665"/>
      <c r="D372" s="2"/>
      <c r="E372" s="333" t="s">
        <v>20776</v>
      </c>
      <c r="F372" s="2"/>
      <c r="G372" s="26"/>
      <c r="H372" s="2"/>
      <c r="I372" s="26"/>
      <c r="J372" s="2" t="s">
        <v>20777</v>
      </c>
      <c r="K372" s="2"/>
      <c r="L372" s="2"/>
      <c r="M372" s="2"/>
      <c r="N372" s="2"/>
      <c r="O372" s="2"/>
      <c r="P372" s="26"/>
      <c r="Q372" s="4"/>
      <c r="R372" s="2"/>
      <c r="S372" s="665"/>
      <c r="T372" s="2"/>
      <c r="U372" s="2"/>
      <c r="V372" s="9"/>
      <c r="W372" s="9"/>
      <c r="X372" s="9"/>
      <c r="Y372" s="9"/>
      <c r="Z372" s="9"/>
    </row>
    <row r="373" spans="1:26" ht="16.5" customHeight="1">
      <c r="A373" s="665"/>
      <c r="B373" s="665"/>
      <c r="C373" s="665"/>
      <c r="D373" s="2"/>
      <c r="E373" s="333" t="s">
        <v>20778</v>
      </c>
      <c r="F373" s="2"/>
      <c r="G373" s="26"/>
      <c r="H373" s="2" t="s">
        <v>16301</v>
      </c>
      <c r="I373" s="26"/>
      <c r="J373" s="2" t="s">
        <v>20779</v>
      </c>
      <c r="K373" s="2"/>
      <c r="L373" s="2"/>
      <c r="M373" s="2"/>
      <c r="N373" s="2"/>
      <c r="O373" s="2"/>
      <c r="P373" s="26"/>
      <c r="Q373" s="4"/>
      <c r="R373" s="2"/>
      <c r="S373" s="665"/>
      <c r="T373" s="2"/>
      <c r="U373" s="2"/>
      <c r="V373" s="9"/>
      <c r="W373" s="9"/>
      <c r="X373" s="9"/>
      <c r="Y373" s="9"/>
      <c r="Z373" s="9"/>
    </row>
    <row r="374" spans="1:26" ht="16.5" customHeight="1">
      <c r="A374" s="665"/>
      <c r="B374" s="665"/>
      <c r="C374" s="665"/>
      <c r="D374" s="2"/>
      <c r="E374" s="333" t="s">
        <v>20780</v>
      </c>
      <c r="F374" s="2"/>
      <c r="G374" s="26"/>
      <c r="H374" s="2" t="s">
        <v>20781</v>
      </c>
      <c r="I374" s="26"/>
      <c r="J374" s="333" t="s">
        <v>19781</v>
      </c>
      <c r="K374" s="2"/>
      <c r="L374" s="2"/>
      <c r="M374" s="2"/>
      <c r="N374" s="2"/>
      <c r="O374" s="2"/>
      <c r="P374" s="26"/>
      <c r="Q374" s="4"/>
      <c r="R374" s="2"/>
      <c r="S374" s="665"/>
      <c r="T374" s="2"/>
      <c r="U374" s="2"/>
      <c r="V374" s="9"/>
      <c r="W374" s="9"/>
      <c r="X374" s="9"/>
      <c r="Y374" s="9"/>
      <c r="Z374" s="9"/>
    </row>
    <row r="375" spans="1:26" ht="16.5" customHeight="1">
      <c r="A375" s="665"/>
      <c r="B375" s="665"/>
      <c r="C375" s="665"/>
      <c r="D375" s="2"/>
      <c r="E375" s="333" t="s">
        <v>20774</v>
      </c>
      <c r="F375" s="2"/>
      <c r="G375" s="26"/>
      <c r="H375" s="2"/>
      <c r="I375" s="26"/>
      <c r="J375" s="2" t="s">
        <v>20775</v>
      </c>
      <c r="K375" s="2"/>
      <c r="L375" s="2"/>
      <c r="M375" s="2"/>
      <c r="N375" s="2"/>
      <c r="O375" s="2"/>
      <c r="P375" s="26"/>
      <c r="Q375" s="4"/>
      <c r="R375" s="2"/>
      <c r="S375" s="665"/>
      <c r="T375" s="2"/>
      <c r="U375" s="2"/>
      <c r="V375" s="9"/>
      <c r="W375" s="9"/>
      <c r="X375" s="9"/>
      <c r="Y375" s="9"/>
      <c r="Z375" s="9"/>
    </row>
    <row r="376" spans="1:26" ht="16.5" customHeight="1">
      <c r="A376" s="665"/>
      <c r="B376" s="665"/>
      <c r="C376" s="665"/>
      <c r="D376" s="2"/>
      <c r="E376" s="333" t="s">
        <v>20776</v>
      </c>
      <c r="F376" s="2"/>
      <c r="G376" s="26"/>
      <c r="H376" s="2"/>
      <c r="I376" s="26"/>
      <c r="J376" s="2" t="s">
        <v>20777</v>
      </c>
      <c r="K376" s="2"/>
      <c r="L376" s="2"/>
      <c r="M376" s="2"/>
      <c r="N376" s="2"/>
      <c r="O376" s="2"/>
      <c r="P376" s="26"/>
      <c r="Q376" s="4"/>
      <c r="R376" s="2"/>
      <c r="S376" s="665"/>
      <c r="T376" s="2"/>
      <c r="U376" s="2"/>
      <c r="V376" s="9"/>
      <c r="W376" s="9"/>
      <c r="X376" s="9"/>
      <c r="Y376" s="9"/>
      <c r="Z376" s="9"/>
    </row>
    <row r="377" spans="1:26" ht="16.5" customHeight="1">
      <c r="A377" s="665"/>
      <c r="B377" s="665"/>
      <c r="C377" s="665"/>
      <c r="D377" s="2"/>
      <c r="E377" s="333" t="s">
        <v>20778</v>
      </c>
      <c r="F377" s="2"/>
      <c r="G377" s="26"/>
      <c r="H377" s="2" t="s">
        <v>16301</v>
      </c>
      <c r="I377" s="26"/>
      <c r="J377" s="2" t="s">
        <v>20779</v>
      </c>
      <c r="K377" s="2"/>
      <c r="L377" s="2"/>
      <c r="M377" s="2"/>
      <c r="N377" s="2"/>
      <c r="O377" s="2"/>
      <c r="P377" s="26"/>
      <c r="Q377" s="4"/>
      <c r="R377" s="2"/>
      <c r="S377" s="665"/>
      <c r="T377" s="2"/>
      <c r="U377" s="2"/>
      <c r="V377" s="9"/>
      <c r="W377" s="9"/>
      <c r="X377" s="9"/>
      <c r="Y377" s="9"/>
      <c r="Z377" s="9"/>
    </row>
    <row r="378" spans="1:26" ht="16.5" customHeight="1">
      <c r="A378" s="665"/>
      <c r="B378" s="665"/>
      <c r="C378" s="665"/>
      <c r="D378" s="2"/>
      <c r="E378" s="333" t="s">
        <v>20782</v>
      </c>
      <c r="F378" s="2"/>
      <c r="G378" s="26"/>
      <c r="H378" s="2" t="s">
        <v>20783</v>
      </c>
      <c r="I378" s="26"/>
      <c r="J378" s="333" t="s">
        <v>19781</v>
      </c>
      <c r="K378" s="2"/>
      <c r="L378" s="2"/>
      <c r="M378" s="2"/>
      <c r="N378" s="2"/>
      <c r="O378" s="2"/>
      <c r="P378" s="26"/>
      <c r="Q378" s="4"/>
      <c r="R378" s="2"/>
      <c r="S378" s="665"/>
      <c r="T378" s="2"/>
      <c r="U378" s="2"/>
      <c r="V378" s="9"/>
      <c r="W378" s="9"/>
      <c r="X378" s="9"/>
      <c r="Y378" s="9"/>
      <c r="Z378" s="9"/>
    </row>
    <row r="379" spans="1:26" ht="16.5" customHeight="1">
      <c r="A379" s="665"/>
      <c r="B379" s="665"/>
      <c r="C379" s="665"/>
      <c r="D379" s="2"/>
      <c r="E379" s="333" t="s">
        <v>20774</v>
      </c>
      <c r="F379" s="2"/>
      <c r="G379" s="26"/>
      <c r="H379" s="2"/>
      <c r="I379" s="26"/>
      <c r="J379" s="2" t="s">
        <v>20775</v>
      </c>
      <c r="K379" s="2"/>
      <c r="L379" s="2"/>
      <c r="M379" s="2"/>
      <c r="N379" s="2"/>
      <c r="O379" s="2"/>
      <c r="P379" s="26"/>
      <c r="Q379" s="4"/>
      <c r="R379" s="2"/>
      <c r="S379" s="665"/>
      <c r="T379" s="2"/>
      <c r="U379" s="2"/>
      <c r="V379" s="9"/>
      <c r="W379" s="9"/>
      <c r="X379" s="9"/>
      <c r="Y379" s="9"/>
      <c r="Z379" s="9"/>
    </row>
    <row r="380" spans="1:26" ht="16.5" customHeight="1">
      <c r="A380" s="665"/>
      <c r="B380" s="665"/>
      <c r="C380" s="665"/>
      <c r="D380" s="2"/>
      <c r="E380" s="333" t="s">
        <v>20776</v>
      </c>
      <c r="F380" s="2"/>
      <c r="G380" s="26"/>
      <c r="H380" s="2"/>
      <c r="I380" s="26"/>
      <c r="J380" s="2" t="s">
        <v>20777</v>
      </c>
      <c r="K380" s="2"/>
      <c r="L380" s="2"/>
      <c r="M380" s="2"/>
      <c r="N380" s="2"/>
      <c r="O380" s="2"/>
      <c r="P380" s="26"/>
      <c r="Q380" s="4"/>
      <c r="R380" s="2"/>
      <c r="S380" s="665"/>
      <c r="T380" s="2"/>
      <c r="U380" s="2"/>
      <c r="V380" s="9"/>
      <c r="W380" s="9"/>
      <c r="X380" s="9"/>
      <c r="Y380" s="9"/>
      <c r="Z380" s="9"/>
    </row>
    <row r="381" spans="1:26" ht="16.5" customHeight="1">
      <c r="A381" s="665"/>
      <c r="B381" s="665"/>
      <c r="C381" s="665"/>
      <c r="D381" s="2"/>
      <c r="E381" s="333" t="s">
        <v>20778</v>
      </c>
      <c r="F381" s="2"/>
      <c r="G381" s="26"/>
      <c r="H381" s="2" t="s">
        <v>16301</v>
      </c>
      <c r="I381" s="26"/>
      <c r="J381" s="2" t="s">
        <v>20779</v>
      </c>
      <c r="K381" s="2"/>
      <c r="L381" s="2"/>
      <c r="M381" s="2"/>
      <c r="N381" s="2"/>
      <c r="O381" s="2"/>
      <c r="P381" s="26"/>
      <c r="Q381" s="4"/>
      <c r="R381" s="2"/>
      <c r="S381" s="665"/>
      <c r="T381" s="2"/>
      <c r="U381" s="2"/>
      <c r="V381" s="9"/>
      <c r="W381" s="9"/>
      <c r="X381" s="9"/>
      <c r="Y381" s="9"/>
      <c r="Z381" s="9"/>
    </row>
    <row r="382" spans="1:26" ht="16.5" customHeight="1">
      <c r="A382" s="665"/>
      <c r="B382" s="665"/>
      <c r="C382" s="665"/>
      <c r="D382" s="2"/>
      <c r="E382" s="333" t="s">
        <v>20784</v>
      </c>
      <c r="F382" s="2"/>
      <c r="G382" s="26"/>
      <c r="H382" s="2" t="s">
        <v>20785</v>
      </c>
      <c r="I382" s="26"/>
      <c r="J382" s="2" t="s">
        <v>19781</v>
      </c>
      <c r="K382" s="2"/>
      <c r="L382" s="2"/>
      <c r="M382" s="2"/>
      <c r="N382" s="2"/>
      <c r="O382" s="2"/>
      <c r="P382" s="26"/>
      <c r="Q382" s="4"/>
      <c r="R382" s="2"/>
      <c r="S382" s="665"/>
      <c r="T382" s="2"/>
      <c r="U382" s="2"/>
      <c r="V382" s="9"/>
      <c r="W382" s="9"/>
      <c r="X382" s="9"/>
      <c r="Y382" s="9"/>
      <c r="Z382" s="9"/>
    </row>
    <row r="383" spans="1:26" ht="16.5" customHeight="1">
      <c r="A383" s="665"/>
      <c r="B383" s="665"/>
      <c r="C383" s="665"/>
      <c r="D383" s="2"/>
      <c r="E383" s="333" t="s">
        <v>20786</v>
      </c>
      <c r="F383" s="2"/>
      <c r="G383" s="26"/>
      <c r="H383" s="2" t="s">
        <v>15984</v>
      </c>
      <c r="I383" s="26"/>
      <c r="J383" s="2" t="s">
        <v>20787</v>
      </c>
      <c r="K383" s="2"/>
      <c r="L383" s="2"/>
      <c r="M383" s="2"/>
      <c r="N383" s="2"/>
      <c r="O383" s="2"/>
      <c r="P383" s="26"/>
      <c r="Q383" s="4"/>
      <c r="R383" s="2"/>
      <c r="S383" s="665"/>
      <c r="T383" s="2"/>
      <c r="U383" s="2"/>
      <c r="V383" s="9"/>
      <c r="W383" s="9"/>
      <c r="X383" s="9"/>
      <c r="Y383" s="9"/>
      <c r="Z383" s="9"/>
    </row>
    <row r="384" spans="1:26" ht="16.5" customHeight="1">
      <c r="A384" s="665"/>
      <c r="B384" s="665"/>
      <c r="C384" s="665"/>
      <c r="D384" s="2"/>
      <c r="E384" s="333" t="s">
        <v>20788</v>
      </c>
      <c r="F384" s="2"/>
      <c r="G384" s="26"/>
      <c r="H384" s="2" t="s">
        <v>17455</v>
      </c>
      <c r="I384" s="26"/>
      <c r="J384" s="2" t="s">
        <v>20789</v>
      </c>
      <c r="K384" s="2"/>
      <c r="L384" s="2"/>
      <c r="M384" s="2"/>
      <c r="N384" s="2"/>
      <c r="O384" s="2"/>
      <c r="P384" s="26"/>
      <c r="Q384" s="4"/>
      <c r="R384" s="2"/>
      <c r="S384" s="665"/>
      <c r="T384" s="2"/>
      <c r="U384" s="2"/>
      <c r="V384" s="9"/>
      <c r="W384" s="9"/>
      <c r="X384" s="9"/>
      <c r="Y384" s="9"/>
      <c r="Z384" s="9"/>
    </row>
    <row r="385" spans="1:26" ht="16.5" customHeight="1">
      <c r="A385" s="665"/>
      <c r="B385" s="665"/>
      <c r="C385" s="665"/>
      <c r="D385" s="2"/>
      <c r="E385" s="333" t="s">
        <v>20790</v>
      </c>
      <c r="F385" s="2"/>
      <c r="G385" s="26"/>
      <c r="H385" s="2" t="s">
        <v>20791</v>
      </c>
      <c r="I385" s="26"/>
      <c r="J385" s="2"/>
      <c r="K385" s="2"/>
      <c r="L385" s="2"/>
      <c r="M385" s="2"/>
      <c r="N385" s="2"/>
      <c r="O385" s="2"/>
      <c r="P385" s="26"/>
      <c r="Q385" s="4"/>
      <c r="R385" s="2"/>
      <c r="S385" s="665"/>
      <c r="T385" s="2"/>
      <c r="U385" s="2"/>
      <c r="V385" s="9"/>
      <c r="W385" s="9"/>
      <c r="X385" s="9"/>
      <c r="Y385" s="9"/>
      <c r="Z385" s="9"/>
    </row>
    <row r="386" spans="1:26" ht="16.5" customHeight="1">
      <c r="A386" s="665"/>
      <c r="B386" s="665"/>
      <c r="C386" s="665"/>
      <c r="D386" s="2"/>
      <c r="E386" s="333" t="s">
        <v>20792</v>
      </c>
      <c r="F386" s="2"/>
      <c r="G386" s="26"/>
      <c r="H386" s="333" t="s">
        <v>20793</v>
      </c>
      <c r="I386" s="26"/>
      <c r="J386" s="333" t="s">
        <v>19781</v>
      </c>
      <c r="K386" s="2"/>
      <c r="L386" s="2"/>
      <c r="M386" s="2"/>
      <c r="N386" s="2"/>
      <c r="O386" s="2"/>
      <c r="P386" s="26"/>
      <c r="Q386" s="4"/>
      <c r="R386" s="2"/>
      <c r="S386" s="665"/>
      <c r="T386" s="2"/>
      <c r="U386" s="2"/>
      <c r="V386" s="9"/>
      <c r="W386" s="9"/>
      <c r="X386" s="9"/>
      <c r="Y386" s="9"/>
      <c r="Z386" s="9"/>
    </row>
    <row r="387" spans="1:26" ht="16.5" customHeight="1">
      <c r="A387" s="665"/>
      <c r="B387" s="665"/>
      <c r="C387" s="665"/>
      <c r="D387" s="2"/>
      <c r="E387" s="333" t="s">
        <v>20794</v>
      </c>
      <c r="F387" s="2"/>
      <c r="G387" s="26"/>
      <c r="H387" s="333" t="s">
        <v>20795</v>
      </c>
      <c r="I387" s="26"/>
      <c r="J387" s="333"/>
      <c r="K387" s="2"/>
      <c r="L387" s="2"/>
      <c r="M387" s="2"/>
      <c r="N387" s="2"/>
      <c r="O387" s="2"/>
      <c r="P387" s="26"/>
      <c r="Q387" s="4"/>
      <c r="R387" s="2"/>
      <c r="S387" s="665"/>
      <c r="T387" s="2"/>
      <c r="U387" s="2"/>
      <c r="V387" s="9"/>
      <c r="W387" s="9"/>
      <c r="X387" s="9"/>
      <c r="Y387" s="9"/>
      <c r="Z387" s="9"/>
    </row>
    <row r="388" spans="1:26" ht="16.5" customHeight="1">
      <c r="A388" s="665"/>
      <c r="B388" s="665"/>
      <c r="C388" s="665"/>
      <c r="D388" s="2"/>
      <c r="E388" s="333" t="s">
        <v>20796</v>
      </c>
      <c r="F388" s="2"/>
      <c r="G388" s="26"/>
      <c r="H388" s="2" t="s">
        <v>20797</v>
      </c>
      <c r="I388" s="26"/>
      <c r="J388" s="333"/>
      <c r="K388" s="2"/>
      <c r="L388" s="2"/>
      <c r="M388" s="2"/>
      <c r="N388" s="2"/>
      <c r="O388" s="2"/>
      <c r="P388" s="26"/>
      <c r="Q388" s="4"/>
      <c r="R388" s="2"/>
      <c r="S388" s="665"/>
      <c r="T388" s="2"/>
      <c r="U388" s="2"/>
      <c r="V388" s="9"/>
      <c r="W388" s="9"/>
      <c r="X388" s="9"/>
      <c r="Y388" s="9"/>
      <c r="Z388" s="9"/>
    </row>
    <row r="389" spans="1:26" ht="16.5" customHeight="1">
      <c r="A389" s="665"/>
      <c r="B389" s="665"/>
      <c r="C389" s="666"/>
      <c r="D389" s="2"/>
      <c r="E389" s="333" t="s">
        <v>20798</v>
      </c>
      <c r="F389" s="2"/>
      <c r="G389" s="26"/>
      <c r="H389" s="2" t="s">
        <v>20799</v>
      </c>
      <c r="I389" s="26"/>
      <c r="J389" s="2"/>
      <c r="K389" s="2"/>
      <c r="L389" s="2"/>
      <c r="M389" s="2"/>
      <c r="N389" s="2"/>
      <c r="O389" s="2"/>
      <c r="P389" s="26"/>
      <c r="Q389" s="4"/>
      <c r="R389" s="2"/>
      <c r="S389" s="666"/>
      <c r="T389" s="2"/>
      <c r="U389" s="2"/>
      <c r="V389" s="9"/>
      <c r="W389" s="9"/>
      <c r="X389" s="9"/>
      <c r="Y389" s="9"/>
      <c r="Z389" s="9"/>
    </row>
    <row r="390" spans="1:26" ht="16.5" customHeight="1">
      <c r="A390" s="665"/>
      <c r="B390" s="665"/>
      <c r="C390" s="756" t="s">
        <v>20800</v>
      </c>
      <c r="D390" s="2"/>
      <c r="E390" s="333" t="s">
        <v>20801</v>
      </c>
      <c r="F390" s="2"/>
      <c r="G390" s="26"/>
      <c r="H390" s="2"/>
      <c r="I390" s="26"/>
      <c r="J390" s="2"/>
      <c r="K390" s="2"/>
      <c r="L390" s="2"/>
      <c r="M390" s="2"/>
      <c r="N390" s="2"/>
      <c r="O390" s="2"/>
      <c r="P390" s="26"/>
      <c r="Q390" s="4"/>
      <c r="R390" s="2"/>
      <c r="S390" s="820" t="s">
        <v>379</v>
      </c>
      <c r="T390" s="2"/>
      <c r="U390" s="2"/>
      <c r="V390" s="9"/>
      <c r="W390" s="9"/>
      <c r="X390" s="9"/>
      <c r="Y390" s="9"/>
      <c r="Z390" s="9"/>
    </row>
    <row r="391" spans="1:26" ht="16.5" customHeight="1">
      <c r="A391" s="665"/>
      <c r="B391" s="665"/>
      <c r="C391" s="665"/>
      <c r="D391" s="2"/>
      <c r="E391" s="333" t="s">
        <v>20765</v>
      </c>
      <c r="F391" s="2"/>
      <c r="G391" s="26"/>
      <c r="H391" s="333" t="s">
        <v>20766</v>
      </c>
      <c r="I391" s="26"/>
      <c r="J391" s="333"/>
      <c r="K391" s="2"/>
      <c r="L391" s="2"/>
      <c r="M391" s="2"/>
      <c r="N391" s="2"/>
      <c r="O391" s="2"/>
      <c r="P391" s="26"/>
      <c r="Q391" s="4"/>
      <c r="R391" s="2"/>
      <c r="S391" s="665"/>
      <c r="T391" s="2"/>
      <c r="U391" s="2"/>
      <c r="V391" s="9"/>
      <c r="W391" s="9"/>
      <c r="X391" s="9"/>
      <c r="Y391" s="9"/>
      <c r="Z391" s="9"/>
    </row>
    <row r="392" spans="1:26" ht="16.5" customHeight="1">
      <c r="A392" s="665"/>
      <c r="B392" s="665"/>
      <c r="C392" s="665"/>
      <c r="D392" s="2"/>
      <c r="E392" s="333" t="s">
        <v>20767</v>
      </c>
      <c r="F392" s="2"/>
      <c r="G392" s="26"/>
      <c r="H392" s="333" t="s">
        <v>20768</v>
      </c>
      <c r="I392" s="26"/>
      <c r="J392" s="333" t="s">
        <v>19781</v>
      </c>
      <c r="K392" s="2"/>
      <c r="L392" s="2"/>
      <c r="M392" s="2"/>
      <c r="N392" s="2"/>
      <c r="O392" s="2"/>
      <c r="P392" s="26"/>
      <c r="Q392" s="4"/>
      <c r="R392" s="2"/>
      <c r="S392" s="665"/>
      <c r="T392" s="2"/>
      <c r="U392" s="2"/>
      <c r="V392" s="9"/>
      <c r="W392" s="9"/>
      <c r="X392" s="9"/>
      <c r="Y392" s="9"/>
      <c r="Z392" s="9"/>
    </row>
    <row r="393" spans="1:26" ht="16.5" customHeight="1">
      <c r="A393" s="665"/>
      <c r="B393" s="665"/>
      <c r="C393" s="665"/>
      <c r="D393" s="2"/>
      <c r="E393" s="333" t="s">
        <v>20802</v>
      </c>
      <c r="F393" s="2"/>
      <c r="G393" s="26"/>
      <c r="H393" s="333" t="s">
        <v>20803</v>
      </c>
      <c r="I393" s="26"/>
      <c r="J393" s="333" t="s">
        <v>20771</v>
      </c>
      <c r="K393" s="2"/>
      <c r="L393" s="2"/>
      <c r="M393" s="2"/>
      <c r="N393" s="2"/>
      <c r="O393" s="2"/>
      <c r="P393" s="26"/>
      <c r="Q393" s="4"/>
      <c r="R393" s="2"/>
      <c r="S393" s="665"/>
      <c r="T393" s="2"/>
      <c r="U393" s="2"/>
      <c r="V393" s="9"/>
      <c r="W393" s="9"/>
      <c r="X393" s="9"/>
      <c r="Y393" s="9"/>
      <c r="Z393" s="9"/>
    </row>
    <row r="394" spans="1:26" ht="16.5" customHeight="1">
      <c r="A394" s="665"/>
      <c r="B394" s="665"/>
      <c r="C394" s="665"/>
      <c r="D394" s="2"/>
      <c r="E394" s="333" t="s">
        <v>20772</v>
      </c>
      <c r="F394" s="2"/>
      <c r="G394" s="26"/>
      <c r="H394" s="2" t="s">
        <v>20773</v>
      </c>
      <c r="I394" s="26"/>
      <c r="J394" s="333" t="s">
        <v>19781</v>
      </c>
      <c r="K394" s="2"/>
      <c r="L394" s="2"/>
      <c r="M394" s="2"/>
      <c r="N394" s="2"/>
      <c r="O394" s="2"/>
      <c r="P394" s="26"/>
      <c r="Q394" s="4"/>
      <c r="R394" s="2"/>
      <c r="S394" s="665"/>
      <c r="T394" s="2"/>
      <c r="U394" s="2"/>
      <c r="V394" s="9"/>
      <c r="W394" s="9"/>
      <c r="X394" s="9"/>
      <c r="Y394" s="9"/>
      <c r="Z394" s="9"/>
    </row>
    <row r="395" spans="1:26" ht="16.5" customHeight="1">
      <c r="A395" s="665"/>
      <c r="B395" s="665"/>
      <c r="C395" s="665"/>
      <c r="D395" s="2"/>
      <c r="E395" s="333" t="s">
        <v>20774</v>
      </c>
      <c r="F395" s="2"/>
      <c r="G395" s="26"/>
      <c r="H395" s="2"/>
      <c r="I395" s="26"/>
      <c r="J395" s="2" t="s">
        <v>20775</v>
      </c>
      <c r="K395" s="2"/>
      <c r="L395" s="2"/>
      <c r="M395" s="2"/>
      <c r="N395" s="2"/>
      <c r="O395" s="2"/>
      <c r="P395" s="26"/>
      <c r="Q395" s="4"/>
      <c r="R395" s="2"/>
      <c r="S395" s="665"/>
      <c r="T395" s="2"/>
      <c r="U395" s="2"/>
      <c r="V395" s="9"/>
      <c r="W395" s="9"/>
      <c r="X395" s="9"/>
      <c r="Y395" s="9"/>
      <c r="Z395" s="9"/>
    </row>
    <row r="396" spans="1:26" ht="16.5" customHeight="1">
      <c r="A396" s="665"/>
      <c r="B396" s="665"/>
      <c r="C396" s="665"/>
      <c r="D396" s="2"/>
      <c r="E396" s="333" t="s">
        <v>20776</v>
      </c>
      <c r="F396" s="2"/>
      <c r="G396" s="26"/>
      <c r="H396" s="2"/>
      <c r="I396" s="26"/>
      <c r="J396" s="2" t="s">
        <v>20777</v>
      </c>
      <c r="K396" s="2"/>
      <c r="L396" s="2"/>
      <c r="M396" s="2"/>
      <c r="N396" s="2"/>
      <c r="O396" s="2"/>
      <c r="P396" s="26"/>
      <c r="Q396" s="4"/>
      <c r="R396" s="2"/>
      <c r="S396" s="665"/>
      <c r="T396" s="2"/>
      <c r="U396" s="2"/>
      <c r="V396" s="9"/>
      <c r="W396" s="9"/>
      <c r="X396" s="9"/>
      <c r="Y396" s="9"/>
      <c r="Z396" s="9"/>
    </row>
    <row r="397" spans="1:26" ht="16.5" customHeight="1">
      <c r="A397" s="665"/>
      <c r="B397" s="665"/>
      <c r="C397" s="665"/>
      <c r="D397" s="2"/>
      <c r="E397" s="333" t="s">
        <v>20778</v>
      </c>
      <c r="F397" s="2"/>
      <c r="G397" s="26"/>
      <c r="H397" s="2" t="s">
        <v>16301</v>
      </c>
      <c r="I397" s="26"/>
      <c r="J397" s="2" t="s">
        <v>20779</v>
      </c>
      <c r="K397" s="2"/>
      <c r="L397" s="2"/>
      <c r="M397" s="2"/>
      <c r="N397" s="2"/>
      <c r="O397" s="2"/>
      <c r="P397" s="26"/>
      <c r="Q397" s="4"/>
      <c r="R397" s="2"/>
      <c r="S397" s="665"/>
      <c r="T397" s="2"/>
      <c r="U397" s="2"/>
      <c r="V397" s="9"/>
      <c r="W397" s="9"/>
      <c r="X397" s="9"/>
      <c r="Y397" s="9"/>
      <c r="Z397" s="9"/>
    </row>
    <row r="398" spans="1:26" ht="16.5" customHeight="1">
      <c r="A398" s="665"/>
      <c r="B398" s="665"/>
      <c r="C398" s="665"/>
      <c r="D398" s="2"/>
      <c r="E398" s="333" t="s">
        <v>20780</v>
      </c>
      <c r="F398" s="2"/>
      <c r="G398" s="26"/>
      <c r="H398" s="2" t="s">
        <v>20781</v>
      </c>
      <c r="I398" s="26"/>
      <c r="J398" s="333" t="s">
        <v>19781</v>
      </c>
      <c r="K398" s="2"/>
      <c r="L398" s="2"/>
      <c r="M398" s="2"/>
      <c r="N398" s="2"/>
      <c r="O398" s="2"/>
      <c r="P398" s="26"/>
      <c r="Q398" s="4"/>
      <c r="R398" s="2"/>
      <c r="S398" s="665"/>
      <c r="T398" s="2"/>
      <c r="U398" s="2"/>
      <c r="V398" s="9"/>
      <c r="W398" s="9"/>
      <c r="X398" s="9"/>
      <c r="Y398" s="9"/>
      <c r="Z398" s="9"/>
    </row>
    <row r="399" spans="1:26" ht="16.5" customHeight="1">
      <c r="A399" s="665"/>
      <c r="B399" s="665"/>
      <c r="C399" s="665"/>
      <c r="D399" s="2"/>
      <c r="E399" s="333" t="s">
        <v>20774</v>
      </c>
      <c r="F399" s="2"/>
      <c r="G399" s="26"/>
      <c r="H399" s="2"/>
      <c r="I399" s="26"/>
      <c r="J399" s="2" t="s">
        <v>20775</v>
      </c>
      <c r="K399" s="2"/>
      <c r="L399" s="2"/>
      <c r="M399" s="2"/>
      <c r="N399" s="2"/>
      <c r="O399" s="2"/>
      <c r="P399" s="26"/>
      <c r="Q399" s="4"/>
      <c r="R399" s="2"/>
      <c r="S399" s="665"/>
      <c r="T399" s="2"/>
      <c r="U399" s="2"/>
      <c r="V399" s="9"/>
      <c r="W399" s="9"/>
      <c r="X399" s="9"/>
      <c r="Y399" s="9"/>
      <c r="Z399" s="9"/>
    </row>
    <row r="400" spans="1:26" ht="16.5" customHeight="1">
      <c r="A400" s="665"/>
      <c r="B400" s="665"/>
      <c r="C400" s="665"/>
      <c r="D400" s="2"/>
      <c r="E400" s="333" t="s">
        <v>20776</v>
      </c>
      <c r="F400" s="2"/>
      <c r="G400" s="26"/>
      <c r="H400" s="2"/>
      <c r="I400" s="26"/>
      <c r="J400" s="2" t="s">
        <v>20777</v>
      </c>
      <c r="K400" s="2"/>
      <c r="L400" s="2"/>
      <c r="M400" s="2"/>
      <c r="N400" s="2"/>
      <c r="O400" s="2"/>
      <c r="P400" s="26"/>
      <c r="Q400" s="4"/>
      <c r="R400" s="2"/>
      <c r="S400" s="665"/>
      <c r="T400" s="2"/>
      <c r="U400" s="2"/>
      <c r="V400" s="9"/>
      <c r="W400" s="9"/>
      <c r="X400" s="9"/>
      <c r="Y400" s="9"/>
      <c r="Z400" s="9"/>
    </row>
    <row r="401" spans="1:26" ht="16.5" customHeight="1">
      <c r="A401" s="665"/>
      <c r="B401" s="665"/>
      <c r="C401" s="665"/>
      <c r="D401" s="2"/>
      <c r="E401" s="333" t="s">
        <v>20778</v>
      </c>
      <c r="F401" s="2"/>
      <c r="G401" s="26"/>
      <c r="H401" s="2" t="s">
        <v>16301</v>
      </c>
      <c r="I401" s="26"/>
      <c r="J401" s="2" t="s">
        <v>20779</v>
      </c>
      <c r="K401" s="2"/>
      <c r="L401" s="2"/>
      <c r="M401" s="2"/>
      <c r="N401" s="2"/>
      <c r="O401" s="2"/>
      <c r="P401" s="26"/>
      <c r="Q401" s="4"/>
      <c r="R401" s="2"/>
      <c r="S401" s="665"/>
      <c r="T401" s="2"/>
      <c r="U401" s="2"/>
      <c r="V401" s="9"/>
      <c r="W401" s="9"/>
      <c r="X401" s="9"/>
      <c r="Y401" s="9"/>
      <c r="Z401" s="9"/>
    </row>
    <row r="402" spans="1:26" ht="16.5" customHeight="1">
      <c r="A402" s="665"/>
      <c r="B402" s="665"/>
      <c r="C402" s="665"/>
      <c r="D402" s="2"/>
      <c r="E402" s="333" t="s">
        <v>20782</v>
      </c>
      <c r="F402" s="2"/>
      <c r="G402" s="26"/>
      <c r="H402" s="2" t="s">
        <v>20783</v>
      </c>
      <c r="I402" s="26"/>
      <c r="J402" s="333" t="s">
        <v>19781</v>
      </c>
      <c r="K402" s="2"/>
      <c r="L402" s="2"/>
      <c r="M402" s="2"/>
      <c r="N402" s="2"/>
      <c r="O402" s="2"/>
      <c r="P402" s="26"/>
      <c r="Q402" s="4"/>
      <c r="R402" s="2"/>
      <c r="S402" s="665"/>
      <c r="T402" s="2"/>
      <c r="U402" s="2"/>
      <c r="V402" s="9"/>
      <c r="W402" s="9"/>
      <c r="X402" s="9"/>
      <c r="Y402" s="9"/>
      <c r="Z402" s="9"/>
    </row>
    <row r="403" spans="1:26" ht="16.5" customHeight="1">
      <c r="A403" s="665"/>
      <c r="B403" s="665"/>
      <c r="C403" s="665"/>
      <c r="D403" s="2"/>
      <c r="E403" s="333" t="s">
        <v>20774</v>
      </c>
      <c r="F403" s="2"/>
      <c r="G403" s="26"/>
      <c r="H403" s="2"/>
      <c r="I403" s="26"/>
      <c r="J403" s="2" t="s">
        <v>20775</v>
      </c>
      <c r="K403" s="2"/>
      <c r="L403" s="2"/>
      <c r="M403" s="2"/>
      <c r="N403" s="2"/>
      <c r="O403" s="2"/>
      <c r="P403" s="26"/>
      <c r="Q403" s="4"/>
      <c r="R403" s="2"/>
      <c r="S403" s="665"/>
      <c r="T403" s="2"/>
      <c r="U403" s="2"/>
      <c r="V403" s="9"/>
      <c r="W403" s="9"/>
      <c r="X403" s="9"/>
      <c r="Y403" s="9"/>
      <c r="Z403" s="9"/>
    </row>
    <row r="404" spans="1:26" ht="16.5" customHeight="1">
      <c r="A404" s="665"/>
      <c r="B404" s="665"/>
      <c r="C404" s="665"/>
      <c r="D404" s="2"/>
      <c r="E404" s="333" t="s">
        <v>20776</v>
      </c>
      <c r="F404" s="2"/>
      <c r="G404" s="26"/>
      <c r="H404" s="2"/>
      <c r="I404" s="26"/>
      <c r="J404" s="2" t="s">
        <v>20777</v>
      </c>
      <c r="K404" s="2"/>
      <c r="L404" s="2"/>
      <c r="M404" s="2"/>
      <c r="N404" s="2"/>
      <c r="O404" s="2"/>
      <c r="P404" s="26"/>
      <c r="Q404" s="4"/>
      <c r="R404" s="2"/>
      <c r="S404" s="665"/>
      <c r="T404" s="2"/>
      <c r="U404" s="2"/>
      <c r="V404" s="9"/>
      <c r="W404" s="9"/>
      <c r="X404" s="9"/>
      <c r="Y404" s="9"/>
      <c r="Z404" s="9"/>
    </row>
    <row r="405" spans="1:26" ht="16.5" customHeight="1">
      <c r="A405" s="665"/>
      <c r="B405" s="665"/>
      <c r="C405" s="665"/>
      <c r="D405" s="2"/>
      <c r="E405" s="333" t="s">
        <v>20778</v>
      </c>
      <c r="F405" s="2"/>
      <c r="G405" s="26"/>
      <c r="H405" s="2" t="s">
        <v>16301</v>
      </c>
      <c r="I405" s="26"/>
      <c r="J405" s="2" t="s">
        <v>20779</v>
      </c>
      <c r="K405" s="2"/>
      <c r="L405" s="2"/>
      <c r="M405" s="2"/>
      <c r="N405" s="2"/>
      <c r="O405" s="2"/>
      <c r="P405" s="26"/>
      <c r="Q405" s="4"/>
      <c r="R405" s="2"/>
      <c r="S405" s="665"/>
      <c r="T405" s="2"/>
      <c r="U405" s="2"/>
      <c r="V405" s="9"/>
      <c r="W405" s="9"/>
      <c r="X405" s="9"/>
      <c r="Y405" s="9"/>
      <c r="Z405" s="9"/>
    </row>
    <row r="406" spans="1:26" ht="16.5" customHeight="1">
      <c r="A406" s="665"/>
      <c r="B406" s="665"/>
      <c r="C406" s="665"/>
      <c r="D406" s="2"/>
      <c r="E406" s="333" t="s">
        <v>20784</v>
      </c>
      <c r="F406" s="2"/>
      <c r="G406" s="26"/>
      <c r="H406" s="2" t="s">
        <v>20785</v>
      </c>
      <c r="I406" s="26"/>
      <c r="J406" s="2" t="s">
        <v>19781</v>
      </c>
      <c r="K406" s="2"/>
      <c r="L406" s="2"/>
      <c r="M406" s="2"/>
      <c r="N406" s="2"/>
      <c r="O406" s="2"/>
      <c r="P406" s="26"/>
      <c r="Q406" s="4"/>
      <c r="R406" s="2"/>
      <c r="S406" s="665"/>
      <c r="T406" s="2"/>
      <c r="U406" s="2"/>
      <c r="V406" s="9"/>
      <c r="W406" s="9"/>
      <c r="X406" s="9"/>
      <c r="Y406" s="9"/>
      <c r="Z406" s="9"/>
    </row>
    <row r="407" spans="1:26" ht="16.5" customHeight="1">
      <c r="A407" s="665"/>
      <c r="B407" s="665"/>
      <c r="C407" s="665"/>
      <c r="D407" s="2"/>
      <c r="E407" s="333" t="s">
        <v>20786</v>
      </c>
      <c r="F407" s="2"/>
      <c r="G407" s="26"/>
      <c r="H407" s="2" t="s">
        <v>15984</v>
      </c>
      <c r="I407" s="26"/>
      <c r="J407" s="2" t="s">
        <v>20787</v>
      </c>
      <c r="K407" s="2"/>
      <c r="L407" s="2"/>
      <c r="M407" s="2"/>
      <c r="N407" s="2"/>
      <c r="O407" s="2"/>
      <c r="P407" s="26"/>
      <c r="Q407" s="4"/>
      <c r="R407" s="2"/>
      <c r="S407" s="665"/>
      <c r="T407" s="2"/>
      <c r="U407" s="2"/>
      <c r="V407" s="9"/>
      <c r="W407" s="9"/>
      <c r="X407" s="9"/>
      <c r="Y407" s="9"/>
      <c r="Z407" s="9"/>
    </row>
    <row r="408" spans="1:26" ht="16.5" customHeight="1">
      <c r="A408" s="665"/>
      <c r="B408" s="665"/>
      <c r="C408" s="665"/>
      <c r="D408" s="2"/>
      <c r="E408" s="333" t="s">
        <v>20788</v>
      </c>
      <c r="F408" s="2"/>
      <c r="G408" s="26"/>
      <c r="H408" s="2" t="s">
        <v>17455</v>
      </c>
      <c r="I408" s="26"/>
      <c r="J408" s="2" t="s">
        <v>20789</v>
      </c>
      <c r="K408" s="2"/>
      <c r="L408" s="2"/>
      <c r="M408" s="2"/>
      <c r="N408" s="2"/>
      <c r="O408" s="2"/>
      <c r="P408" s="26"/>
      <c r="Q408" s="4"/>
      <c r="R408" s="2"/>
      <c r="S408" s="665"/>
      <c r="T408" s="2"/>
      <c r="U408" s="2"/>
      <c r="V408" s="9"/>
      <c r="W408" s="9"/>
      <c r="X408" s="9"/>
      <c r="Y408" s="9"/>
      <c r="Z408" s="9"/>
    </row>
    <row r="409" spans="1:26" ht="16.5" customHeight="1">
      <c r="A409" s="665"/>
      <c r="B409" s="665"/>
      <c r="C409" s="665"/>
      <c r="D409" s="2"/>
      <c r="E409" s="333" t="s">
        <v>20790</v>
      </c>
      <c r="F409" s="2"/>
      <c r="G409" s="26"/>
      <c r="H409" s="2" t="s">
        <v>20791</v>
      </c>
      <c r="I409" s="26"/>
      <c r="J409" s="2"/>
      <c r="K409" s="2"/>
      <c r="L409" s="2"/>
      <c r="M409" s="2"/>
      <c r="N409" s="2"/>
      <c r="O409" s="2"/>
      <c r="P409" s="26"/>
      <c r="Q409" s="4"/>
      <c r="R409" s="2"/>
      <c r="S409" s="665"/>
      <c r="T409" s="2"/>
      <c r="U409" s="2"/>
      <c r="V409" s="9"/>
      <c r="W409" s="9"/>
      <c r="X409" s="9"/>
      <c r="Y409" s="9"/>
      <c r="Z409" s="9"/>
    </row>
    <row r="410" spans="1:26" ht="16.5" customHeight="1">
      <c r="A410" s="665"/>
      <c r="B410" s="665"/>
      <c r="C410" s="665"/>
      <c r="D410" s="2"/>
      <c r="E410" s="333" t="s">
        <v>20792</v>
      </c>
      <c r="F410" s="2"/>
      <c r="G410" s="26"/>
      <c r="H410" s="333" t="s">
        <v>20793</v>
      </c>
      <c r="I410" s="26"/>
      <c r="J410" s="333" t="s">
        <v>19781</v>
      </c>
      <c r="K410" s="2"/>
      <c r="L410" s="2"/>
      <c r="M410" s="2"/>
      <c r="N410" s="2"/>
      <c r="O410" s="2"/>
      <c r="P410" s="26"/>
      <c r="Q410" s="4"/>
      <c r="R410" s="2"/>
      <c r="S410" s="665"/>
      <c r="T410" s="2"/>
      <c r="U410" s="2"/>
      <c r="V410" s="9"/>
      <c r="W410" s="9"/>
      <c r="X410" s="9"/>
      <c r="Y410" s="9"/>
      <c r="Z410" s="9"/>
    </row>
    <row r="411" spans="1:26" ht="16.5" customHeight="1">
      <c r="A411" s="665"/>
      <c r="B411" s="665"/>
      <c r="C411" s="665"/>
      <c r="D411" s="2"/>
      <c r="E411" s="333" t="s">
        <v>20794</v>
      </c>
      <c r="F411" s="2"/>
      <c r="G411" s="26"/>
      <c r="H411" s="333" t="s">
        <v>20795</v>
      </c>
      <c r="I411" s="26"/>
      <c r="J411" s="333"/>
      <c r="K411" s="2"/>
      <c r="L411" s="2"/>
      <c r="M411" s="2"/>
      <c r="N411" s="2"/>
      <c r="O411" s="2"/>
      <c r="P411" s="26"/>
      <c r="Q411" s="4"/>
      <c r="R411" s="2"/>
      <c r="S411" s="665"/>
      <c r="T411" s="2"/>
      <c r="U411" s="2"/>
      <c r="V411" s="9"/>
      <c r="W411" s="9"/>
      <c r="X411" s="9"/>
      <c r="Y411" s="9"/>
      <c r="Z411" s="9"/>
    </row>
    <row r="412" spans="1:26" ht="16.5" customHeight="1">
      <c r="A412" s="665"/>
      <c r="B412" s="665"/>
      <c r="C412" s="665"/>
      <c r="D412" s="2"/>
      <c r="E412" s="333" t="s">
        <v>20796</v>
      </c>
      <c r="F412" s="2"/>
      <c r="G412" s="26"/>
      <c r="H412" s="2" t="s">
        <v>20797</v>
      </c>
      <c r="I412" s="26"/>
      <c r="J412" s="333"/>
      <c r="K412" s="2"/>
      <c r="L412" s="2"/>
      <c r="M412" s="2"/>
      <c r="N412" s="2"/>
      <c r="O412" s="2"/>
      <c r="P412" s="26"/>
      <c r="Q412" s="4"/>
      <c r="R412" s="2"/>
      <c r="S412" s="665"/>
      <c r="T412" s="2"/>
      <c r="U412" s="2"/>
      <c r="V412" s="9"/>
      <c r="W412" s="9"/>
      <c r="X412" s="9"/>
      <c r="Y412" s="9"/>
      <c r="Z412" s="9"/>
    </row>
    <row r="413" spans="1:26" ht="16.5" customHeight="1">
      <c r="A413" s="665"/>
      <c r="B413" s="665"/>
      <c r="C413" s="666"/>
      <c r="D413" s="2"/>
      <c r="E413" s="333" t="s">
        <v>20798</v>
      </c>
      <c r="F413" s="2"/>
      <c r="G413" s="26"/>
      <c r="H413" s="2" t="s">
        <v>20804</v>
      </c>
      <c r="I413" s="26"/>
      <c r="J413" s="2"/>
      <c r="K413" s="2"/>
      <c r="L413" s="2"/>
      <c r="M413" s="2"/>
      <c r="N413" s="2"/>
      <c r="O413" s="2"/>
      <c r="P413" s="26"/>
      <c r="Q413" s="4"/>
      <c r="R413" s="2"/>
      <c r="S413" s="666"/>
      <c r="T413" s="2"/>
      <c r="U413" s="2"/>
      <c r="V413" s="9"/>
      <c r="W413" s="9"/>
      <c r="X413" s="9"/>
      <c r="Y413" s="9"/>
      <c r="Z413" s="9"/>
    </row>
    <row r="414" spans="1:26" ht="16.5" customHeight="1">
      <c r="A414" s="665"/>
      <c r="B414" s="665"/>
      <c r="C414" s="756" t="s">
        <v>20805</v>
      </c>
      <c r="D414" s="2"/>
      <c r="E414" s="333" t="s">
        <v>20806</v>
      </c>
      <c r="F414" s="2"/>
      <c r="G414" s="26"/>
      <c r="H414" s="2"/>
      <c r="I414" s="26"/>
      <c r="J414" s="2"/>
      <c r="K414" s="2"/>
      <c r="L414" s="2"/>
      <c r="M414" s="2"/>
      <c r="N414" s="2"/>
      <c r="O414" s="2"/>
      <c r="P414" s="26"/>
      <c r="Q414" s="4"/>
      <c r="R414" s="2"/>
      <c r="S414" s="820" t="s">
        <v>379</v>
      </c>
      <c r="T414" s="2"/>
      <c r="U414" s="2"/>
      <c r="V414" s="9"/>
      <c r="W414" s="9"/>
      <c r="X414" s="9"/>
      <c r="Y414" s="9"/>
      <c r="Z414" s="9"/>
    </row>
    <row r="415" spans="1:26" ht="16.5" customHeight="1">
      <c r="A415" s="665"/>
      <c r="B415" s="665"/>
      <c r="C415" s="665"/>
      <c r="D415" s="2"/>
      <c r="E415" s="333" t="s">
        <v>20765</v>
      </c>
      <c r="F415" s="2"/>
      <c r="G415" s="26"/>
      <c r="H415" s="333" t="s">
        <v>20766</v>
      </c>
      <c r="I415" s="26"/>
      <c r="J415" s="333"/>
      <c r="K415" s="2"/>
      <c r="L415" s="2"/>
      <c r="M415" s="2"/>
      <c r="N415" s="2"/>
      <c r="O415" s="2"/>
      <c r="P415" s="26"/>
      <c r="Q415" s="4"/>
      <c r="R415" s="2"/>
      <c r="S415" s="665"/>
      <c r="T415" s="2"/>
      <c r="U415" s="2"/>
      <c r="V415" s="9"/>
      <c r="W415" s="9"/>
      <c r="X415" s="9"/>
      <c r="Y415" s="9"/>
      <c r="Z415" s="9"/>
    </row>
    <row r="416" spans="1:26" ht="16.5" customHeight="1">
      <c r="A416" s="665"/>
      <c r="B416" s="665"/>
      <c r="C416" s="665"/>
      <c r="D416" s="2"/>
      <c r="E416" s="333" t="s">
        <v>20767</v>
      </c>
      <c r="F416" s="2"/>
      <c r="G416" s="26"/>
      <c r="H416" s="333" t="s">
        <v>20768</v>
      </c>
      <c r="I416" s="26"/>
      <c r="J416" s="333" t="s">
        <v>19781</v>
      </c>
      <c r="K416" s="2"/>
      <c r="L416" s="2"/>
      <c r="M416" s="2"/>
      <c r="N416" s="2"/>
      <c r="O416" s="2"/>
      <c r="P416" s="26"/>
      <c r="Q416" s="4"/>
      <c r="R416" s="2"/>
      <c r="S416" s="665"/>
      <c r="T416" s="2"/>
      <c r="U416" s="2"/>
      <c r="V416" s="9"/>
      <c r="W416" s="9"/>
      <c r="X416" s="9"/>
      <c r="Y416" s="9"/>
      <c r="Z416" s="9"/>
    </row>
    <row r="417" spans="1:26" ht="16.5" customHeight="1">
      <c r="A417" s="665"/>
      <c r="B417" s="665"/>
      <c r="C417" s="665"/>
      <c r="D417" s="2"/>
      <c r="E417" s="333" t="s">
        <v>20807</v>
      </c>
      <c r="F417" s="2"/>
      <c r="G417" s="26"/>
      <c r="H417" s="333" t="s">
        <v>20808</v>
      </c>
      <c r="I417" s="26"/>
      <c r="J417" s="333" t="s">
        <v>20771</v>
      </c>
      <c r="K417" s="2"/>
      <c r="L417" s="2"/>
      <c r="M417" s="2"/>
      <c r="N417" s="2"/>
      <c r="O417" s="2"/>
      <c r="P417" s="26"/>
      <c r="Q417" s="4"/>
      <c r="R417" s="2"/>
      <c r="S417" s="665"/>
      <c r="T417" s="2"/>
      <c r="U417" s="2"/>
      <c r="V417" s="9"/>
      <c r="W417" s="9"/>
      <c r="X417" s="9"/>
      <c r="Y417" s="9"/>
      <c r="Z417" s="9"/>
    </row>
    <row r="418" spans="1:26" ht="16.5" customHeight="1">
      <c r="A418" s="665"/>
      <c r="B418" s="665"/>
      <c r="C418" s="665"/>
      <c r="D418" s="2"/>
      <c r="E418" s="333" t="s">
        <v>20772</v>
      </c>
      <c r="F418" s="2"/>
      <c r="G418" s="26"/>
      <c r="H418" s="2" t="s">
        <v>20773</v>
      </c>
      <c r="I418" s="26"/>
      <c r="J418" s="333" t="s">
        <v>19781</v>
      </c>
      <c r="K418" s="2"/>
      <c r="L418" s="2"/>
      <c r="M418" s="2"/>
      <c r="N418" s="2"/>
      <c r="O418" s="2"/>
      <c r="P418" s="26"/>
      <c r="Q418" s="4"/>
      <c r="R418" s="2"/>
      <c r="S418" s="665"/>
      <c r="T418" s="2"/>
      <c r="U418" s="2"/>
      <c r="V418" s="9"/>
      <c r="W418" s="9"/>
      <c r="X418" s="9"/>
      <c r="Y418" s="9"/>
      <c r="Z418" s="9"/>
    </row>
    <row r="419" spans="1:26" ht="16.5" customHeight="1">
      <c r="A419" s="665"/>
      <c r="B419" s="665"/>
      <c r="C419" s="665"/>
      <c r="D419" s="2"/>
      <c r="E419" s="333" t="s">
        <v>20774</v>
      </c>
      <c r="F419" s="2"/>
      <c r="G419" s="26"/>
      <c r="H419" s="2"/>
      <c r="I419" s="26"/>
      <c r="J419" s="2" t="s">
        <v>20775</v>
      </c>
      <c r="K419" s="2"/>
      <c r="L419" s="2"/>
      <c r="M419" s="2"/>
      <c r="N419" s="2"/>
      <c r="O419" s="2"/>
      <c r="P419" s="26"/>
      <c r="Q419" s="4"/>
      <c r="R419" s="2"/>
      <c r="S419" s="665"/>
      <c r="T419" s="2"/>
      <c r="U419" s="2"/>
      <c r="V419" s="9"/>
      <c r="W419" s="9"/>
      <c r="X419" s="9"/>
      <c r="Y419" s="9"/>
      <c r="Z419" s="9"/>
    </row>
    <row r="420" spans="1:26" ht="16.5" customHeight="1">
      <c r="A420" s="665"/>
      <c r="B420" s="665"/>
      <c r="C420" s="665"/>
      <c r="D420" s="2"/>
      <c r="E420" s="333" t="s">
        <v>20776</v>
      </c>
      <c r="F420" s="2"/>
      <c r="G420" s="26"/>
      <c r="H420" s="2"/>
      <c r="I420" s="26"/>
      <c r="J420" s="2" t="s">
        <v>20777</v>
      </c>
      <c r="K420" s="2"/>
      <c r="L420" s="2"/>
      <c r="M420" s="2"/>
      <c r="N420" s="2"/>
      <c r="O420" s="2"/>
      <c r="P420" s="26"/>
      <c r="Q420" s="4"/>
      <c r="R420" s="2"/>
      <c r="S420" s="665"/>
      <c r="T420" s="2"/>
      <c r="U420" s="2"/>
      <c r="V420" s="9"/>
      <c r="W420" s="9"/>
      <c r="X420" s="9"/>
      <c r="Y420" s="9"/>
      <c r="Z420" s="9"/>
    </row>
    <row r="421" spans="1:26" ht="16.5" customHeight="1">
      <c r="A421" s="665"/>
      <c r="B421" s="665"/>
      <c r="C421" s="665"/>
      <c r="D421" s="2"/>
      <c r="E421" s="333" t="s">
        <v>20778</v>
      </c>
      <c r="F421" s="2"/>
      <c r="G421" s="26"/>
      <c r="H421" s="2" t="s">
        <v>16301</v>
      </c>
      <c r="I421" s="26"/>
      <c r="J421" s="2" t="s">
        <v>20779</v>
      </c>
      <c r="K421" s="2"/>
      <c r="L421" s="2"/>
      <c r="M421" s="2"/>
      <c r="N421" s="2"/>
      <c r="O421" s="2"/>
      <c r="P421" s="26"/>
      <c r="Q421" s="4"/>
      <c r="R421" s="2"/>
      <c r="S421" s="665"/>
      <c r="T421" s="2"/>
      <c r="U421" s="2"/>
      <c r="V421" s="9"/>
      <c r="W421" s="9"/>
      <c r="X421" s="9"/>
      <c r="Y421" s="9"/>
      <c r="Z421" s="9"/>
    </row>
    <row r="422" spans="1:26" ht="16.5" customHeight="1">
      <c r="A422" s="665"/>
      <c r="B422" s="665"/>
      <c r="C422" s="665"/>
      <c r="D422" s="2"/>
      <c r="E422" s="333" t="s">
        <v>20780</v>
      </c>
      <c r="F422" s="2"/>
      <c r="G422" s="26"/>
      <c r="H422" s="2" t="s">
        <v>20781</v>
      </c>
      <c r="I422" s="26"/>
      <c r="J422" s="333" t="s">
        <v>19781</v>
      </c>
      <c r="K422" s="2"/>
      <c r="L422" s="2"/>
      <c r="M422" s="2"/>
      <c r="N422" s="2"/>
      <c r="O422" s="2"/>
      <c r="P422" s="26"/>
      <c r="Q422" s="4"/>
      <c r="R422" s="2"/>
      <c r="S422" s="665"/>
      <c r="T422" s="2"/>
      <c r="U422" s="2"/>
      <c r="V422" s="9"/>
      <c r="W422" s="9"/>
      <c r="X422" s="9"/>
      <c r="Y422" s="9"/>
      <c r="Z422" s="9"/>
    </row>
    <row r="423" spans="1:26" ht="16.5" customHeight="1">
      <c r="A423" s="665"/>
      <c r="B423" s="665"/>
      <c r="C423" s="665"/>
      <c r="D423" s="2"/>
      <c r="E423" s="333" t="s">
        <v>20774</v>
      </c>
      <c r="F423" s="2"/>
      <c r="G423" s="26"/>
      <c r="H423" s="2"/>
      <c r="I423" s="26"/>
      <c r="J423" s="2" t="s">
        <v>20775</v>
      </c>
      <c r="K423" s="2"/>
      <c r="L423" s="2"/>
      <c r="M423" s="2"/>
      <c r="N423" s="2"/>
      <c r="O423" s="2"/>
      <c r="P423" s="26"/>
      <c r="Q423" s="4"/>
      <c r="R423" s="2"/>
      <c r="S423" s="665"/>
      <c r="T423" s="2"/>
      <c r="U423" s="2"/>
      <c r="V423" s="9"/>
      <c r="W423" s="9"/>
      <c r="X423" s="9"/>
      <c r="Y423" s="9"/>
      <c r="Z423" s="9"/>
    </row>
    <row r="424" spans="1:26" ht="16.5" customHeight="1">
      <c r="A424" s="665"/>
      <c r="B424" s="665"/>
      <c r="C424" s="665"/>
      <c r="D424" s="2"/>
      <c r="E424" s="333" t="s">
        <v>20776</v>
      </c>
      <c r="F424" s="2"/>
      <c r="G424" s="26"/>
      <c r="H424" s="2"/>
      <c r="I424" s="26"/>
      <c r="J424" s="2" t="s">
        <v>20777</v>
      </c>
      <c r="K424" s="2"/>
      <c r="L424" s="2"/>
      <c r="M424" s="2"/>
      <c r="N424" s="2"/>
      <c r="O424" s="2"/>
      <c r="P424" s="26"/>
      <c r="Q424" s="4"/>
      <c r="R424" s="2"/>
      <c r="S424" s="665"/>
      <c r="T424" s="2"/>
      <c r="U424" s="2"/>
      <c r="V424" s="9"/>
      <c r="W424" s="9"/>
      <c r="X424" s="9"/>
      <c r="Y424" s="9"/>
      <c r="Z424" s="9"/>
    </row>
    <row r="425" spans="1:26" ht="16.5" customHeight="1">
      <c r="A425" s="665"/>
      <c r="B425" s="665"/>
      <c r="C425" s="665"/>
      <c r="D425" s="2"/>
      <c r="E425" s="333" t="s">
        <v>20778</v>
      </c>
      <c r="F425" s="2"/>
      <c r="G425" s="26"/>
      <c r="H425" s="2" t="s">
        <v>16301</v>
      </c>
      <c r="I425" s="26"/>
      <c r="J425" s="2" t="s">
        <v>20779</v>
      </c>
      <c r="K425" s="2"/>
      <c r="L425" s="2"/>
      <c r="M425" s="2"/>
      <c r="N425" s="2"/>
      <c r="O425" s="2"/>
      <c r="P425" s="26"/>
      <c r="Q425" s="4"/>
      <c r="R425" s="2"/>
      <c r="S425" s="665"/>
      <c r="T425" s="2"/>
      <c r="U425" s="2"/>
      <c r="V425" s="9"/>
      <c r="W425" s="9"/>
      <c r="X425" s="9"/>
      <c r="Y425" s="9"/>
      <c r="Z425" s="9"/>
    </row>
    <row r="426" spans="1:26" ht="16.5" customHeight="1">
      <c r="A426" s="665"/>
      <c r="B426" s="665"/>
      <c r="C426" s="665"/>
      <c r="D426" s="2"/>
      <c r="E426" s="333" t="s">
        <v>20782</v>
      </c>
      <c r="F426" s="2"/>
      <c r="G426" s="26"/>
      <c r="H426" s="2" t="s">
        <v>20783</v>
      </c>
      <c r="I426" s="26"/>
      <c r="J426" s="333" t="s">
        <v>19781</v>
      </c>
      <c r="K426" s="2"/>
      <c r="L426" s="2"/>
      <c r="M426" s="2"/>
      <c r="N426" s="2"/>
      <c r="O426" s="2"/>
      <c r="P426" s="26"/>
      <c r="Q426" s="4"/>
      <c r="R426" s="2"/>
      <c r="S426" s="665"/>
      <c r="T426" s="2"/>
      <c r="U426" s="2"/>
      <c r="V426" s="9"/>
      <c r="W426" s="9"/>
      <c r="X426" s="9"/>
      <c r="Y426" s="9"/>
      <c r="Z426" s="9"/>
    </row>
    <row r="427" spans="1:26" ht="16.5" customHeight="1">
      <c r="A427" s="665"/>
      <c r="B427" s="665"/>
      <c r="C427" s="665"/>
      <c r="D427" s="2"/>
      <c r="E427" s="333" t="s">
        <v>20774</v>
      </c>
      <c r="F427" s="2"/>
      <c r="G427" s="26"/>
      <c r="H427" s="2"/>
      <c r="I427" s="26"/>
      <c r="J427" s="2" t="s">
        <v>20775</v>
      </c>
      <c r="K427" s="2"/>
      <c r="L427" s="2"/>
      <c r="M427" s="2"/>
      <c r="N427" s="2"/>
      <c r="O427" s="2"/>
      <c r="P427" s="26"/>
      <c r="Q427" s="4"/>
      <c r="R427" s="2"/>
      <c r="S427" s="665"/>
      <c r="T427" s="2"/>
      <c r="U427" s="2"/>
      <c r="V427" s="9"/>
      <c r="W427" s="9"/>
      <c r="X427" s="9"/>
      <c r="Y427" s="9"/>
      <c r="Z427" s="9"/>
    </row>
    <row r="428" spans="1:26" ht="16.5" customHeight="1">
      <c r="A428" s="665"/>
      <c r="B428" s="665"/>
      <c r="C428" s="665"/>
      <c r="D428" s="2"/>
      <c r="E428" s="333" t="s">
        <v>20776</v>
      </c>
      <c r="F428" s="2"/>
      <c r="G428" s="26"/>
      <c r="H428" s="2"/>
      <c r="I428" s="26"/>
      <c r="J428" s="2" t="s">
        <v>20777</v>
      </c>
      <c r="K428" s="2"/>
      <c r="L428" s="2"/>
      <c r="M428" s="2"/>
      <c r="N428" s="2"/>
      <c r="O428" s="2"/>
      <c r="P428" s="26"/>
      <c r="Q428" s="4"/>
      <c r="R428" s="2"/>
      <c r="S428" s="665"/>
      <c r="T428" s="2"/>
      <c r="U428" s="2"/>
      <c r="V428" s="9"/>
      <c r="W428" s="9"/>
      <c r="X428" s="9"/>
      <c r="Y428" s="9"/>
      <c r="Z428" s="9"/>
    </row>
    <row r="429" spans="1:26" ht="16.5" customHeight="1">
      <c r="A429" s="665"/>
      <c r="B429" s="665"/>
      <c r="C429" s="665"/>
      <c r="D429" s="2"/>
      <c r="E429" s="333" t="s">
        <v>20778</v>
      </c>
      <c r="F429" s="2"/>
      <c r="G429" s="26"/>
      <c r="H429" s="2" t="s">
        <v>16301</v>
      </c>
      <c r="I429" s="26"/>
      <c r="J429" s="2" t="s">
        <v>20779</v>
      </c>
      <c r="K429" s="2"/>
      <c r="L429" s="2"/>
      <c r="M429" s="2"/>
      <c r="N429" s="2"/>
      <c r="O429" s="2"/>
      <c r="P429" s="26"/>
      <c r="Q429" s="4"/>
      <c r="R429" s="2"/>
      <c r="S429" s="665"/>
      <c r="T429" s="2"/>
      <c r="U429" s="2"/>
      <c r="V429" s="9"/>
      <c r="W429" s="9"/>
      <c r="X429" s="9"/>
      <c r="Y429" s="9"/>
      <c r="Z429" s="9"/>
    </row>
    <row r="430" spans="1:26" ht="16.5" customHeight="1">
      <c r="A430" s="665"/>
      <c r="B430" s="665"/>
      <c r="C430" s="665"/>
      <c r="D430" s="2"/>
      <c r="E430" s="333" t="s">
        <v>20784</v>
      </c>
      <c r="F430" s="2"/>
      <c r="G430" s="26"/>
      <c r="H430" s="2" t="s">
        <v>20785</v>
      </c>
      <c r="I430" s="26"/>
      <c r="J430" s="2" t="s">
        <v>19781</v>
      </c>
      <c r="K430" s="2"/>
      <c r="L430" s="2"/>
      <c r="M430" s="2"/>
      <c r="N430" s="2"/>
      <c r="O430" s="2"/>
      <c r="P430" s="26"/>
      <c r="Q430" s="4"/>
      <c r="R430" s="2"/>
      <c r="S430" s="665"/>
      <c r="T430" s="2"/>
      <c r="U430" s="2"/>
      <c r="V430" s="9"/>
      <c r="W430" s="9"/>
      <c r="X430" s="9"/>
      <c r="Y430" s="9"/>
      <c r="Z430" s="9"/>
    </row>
    <row r="431" spans="1:26" ht="16.5" customHeight="1">
      <c r="A431" s="665"/>
      <c r="B431" s="665"/>
      <c r="C431" s="665"/>
      <c r="D431" s="2"/>
      <c r="E431" s="333" t="s">
        <v>20786</v>
      </c>
      <c r="F431" s="2"/>
      <c r="G431" s="26"/>
      <c r="H431" s="2" t="s">
        <v>15984</v>
      </c>
      <c r="I431" s="26"/>
      <c r="J431" s="2" t="s">
        <v>20787</v>
      </c>
      <c r="K431" s="2"/>
      <c r="L431" s="2"/>
      <c r="M431" s="2"/>
      <c r="N431" s="2"/>
      <c r="O431" s="2"/>
      <c r="P431" s="26"/>
      <c r="Q431" s="4"/>
      <c r="R431" s="2"/>
      <c r="S431" s="665"/>
      <c r="T431" s="2"/>
      <c r="U431" s="2"/>
      <c r="V431" s="9"/>
      <c r="W431" s="9"/>
      <c r="X431" s="9"/>
      <c r="Y431" s="9"/>
      <c r="Z431" s="9"/>
    </row>
    <row r="432" spans="1:26" ht="16.5" customHeight="1">
      <c r="A432" s="665"/>
      <c r="B432" s="665"/>
      <c r="C432" s="665"/>
      <c r="D432" s="2"/>
      <c r="E432" s="333" t="s">
        <v>20788</v>
      </c>
      <c r="F432" s="2"/>
      <c r="G432" s="26"/>
      <c r="H432" s="2" t="s">
        <v>17455</v>
      </c>
      <c r="I432" s="26"/>
      <c r="J432" s="2" t="s">
        <v>20789</v>
      </c>
      <c r="K432" s="2"/>
      <c r="L432" s="2"/>
      <c r="M432" s="2"/>
      <c r="N432" s="2"/>
      <c r="O432" s="2"/>
      <c r="P432" s="26"/>
      <c r="Q432" s="4"/>
      <c r="R432" s="2"/>
      <c r="S432" s="665"/>
      <c r="T432" s="2"/>
      <c r="U432" s="2"/>
      <c r="V432" s="9"/>
      <c r="W432" s="9"/>
      <c r="X432" s="9"/>
      <c r="Y432" s="9"/>
      <c r="Z432" s="9"/>
    </row>
    <row r="433" spans="1:26" ht="16.5" customHeight="1">
      <c r="A433" s="665"/>
      <c r="B433" s="665"/>
      <c r="C433" s="665"/>
      <c r="D433" s="2"/>
      <c r="E433" s="333" t="s">
        <v>20790</v>
      </c>
      <c r="F433" s="2"/>
      <c r="G433" s="26"/>
      <c r="H433" s="2" t="s">
        <v>20791</v>
      </c>
      <c r="I433" s="26"/>
      <c r="J433" s="2"/>
      <c r="K433" s="2"/>
      <c r="L433" s="2"/>
      <c r="M433" s="2"/>
      <c r="N433" s="2"/>
      <c r="O433" s="2"/>
      <c r="P433" s="26"/>
      <c r="Q433" s="4"/>
      <c r="R433" s="2"/>
      <c r="S433" s="665"/>
      <c r="T433" s="2"/>
      <c r="U433" s="2"/>
      <c r="V433" s="9"/>
      <c r="W433" s="9"/>
      <c r="X433" s="9"/>
      <c r="Y433" s="9"/>
      <c r="Z433" s="9"/>
    </row>
    <row r="434" spans="1:26" ht="16.5" customHeight="1">
      <c r="A434" s="665"/>
      <c r="B434" s="665"/>
      <c r="C434" s="665"/>
      <c r="D434" s="2"/>
      <c r="E434" s="333" t="s">
        <v>20792</v>
      </c>
      <c r="F434" s="2"/>
      <c r="G434" s="26"/>
      <c r="H434" s="333" t="s">
        <v>20793</v>
      </c>
      <c r="I434" s="26"/>
      <c r="J434" s="333" t="s">
        <v>19781</v>
      </c>
      <c r="K434" s="2"/>
      <c r="L434" s="2"/>
      <c r="M434" s="2"/>
      <c r="N434" s="2"/>
      <c r="O434" s="2"/>
      <c r="P434" s="26"/>
      <c r="Q434" s="4"/>
      <c r="R434" s="2"/>
      <c r="S434" s="665"/>
      <c r="T434" s="2"/>
      <c r="U434" s="2"/>
      <c r="V434" s="9"/>
      <c r="W434" s="9"/>
      <c r="X434" s="9"/>
      <c r="Y434" s="9"/>
      <c r="Z434" s="9"/>
    </row>
    <row r="435" spans="1:26" ht="16.5" customHeight="1">
      <c r="A435" s="665"/>
      <c r="B435" s="665"/>
      <c r="C435" s="665"/>
      <c r="D435" s="2"/>
      <c r="E435" s="333" t="s">
        <v>20794</v>
      </c>
      <c r="F435" s="2"/>
      <c r="G435" s="26"/>
      <c r="H435" s="333" t="s">
        <v>20795</v>
      </c>
      <c r="I435" s="26"/>
      <c r="J435" s="333"/>
      <c r="K435" s="2"/>
      <c r="L435" s="2"/>
      <c r="M435" s="2"/>
      <c r="N435" s="2"/>
      <c r="O435" s="2"/>
      <c r="P435" s="26"/>
      <c r="Q435" s="4"/>
      <c r="R435" s="2"/>
      <c r="S435" s="665"/>
      <c r="T435" s="2"/>
      <c r="U435" s="2"/>
      <c r="V435" s="9"/>
      <c r="W435" s="9"/>
      <c r="X435" s="9"/>
      <c r="Y435" s="9"/>
      <c r="Z435" s="9"/>
    </row>
    <row r="436" spans="1:26" ht="16.5" customHeight="1">
      <c r="A436" s="665"/>
      <c r="B436" s="665"/>
      <c r="C436" s="665"/>
      <c r="D436" s="2"/>
      <c r="E436" s="333" t="s">
        <v>20796</v>
      </c>
      <c r="F436" s="2"/>
      <c r="G436" s="26"/>
      <c r="H436" s="2" t="s">
        <v>20797</v>
      </c>
      <c r="I436" s="26"/>
      <c r="J436" s="333"/>
      <c r="K436" s="2"/>
      <c r="L436" s="2"/>
      <c r="M436" s="2"/>
      <c r="N436" s="2"/>
      <c r="O436" s="2"/>
      <c r="P436" s="26"/>
      <c r="Q436" s="4"/>
      <c r="R436" s="2"/>
      <c r="S436" s="665"/>
      <c r="T436" s="2"/>
      <c r="U436" s="2"/>
      <c r="V436" s="9"/>
      <c r="W436" s="9"/>
      <c r="X436" s="9"/>
      <c r="Y436" s="9"/>
      <c r="Z436" s="9"/>
    </row>
    <row r="437" spans="1:26" ht="16.5" customHeight="1">
      <c r="A437" s="665"/>
      <c r="B437" s="665"/>
      <c r="C437" s="666"/>
      <c r="D437" s="2"/>
      <c r="E437" s="333" t="s">
        <v>20798</v>
      </c>
      <c r="F437" s="2"/>
      <c r="G437" s="26"/>
      <c r="H437" s="2" t="s">
        <v>20809</v>
      </c>
      <c r="I437" s="26"/>
      <c r="J437" s="2"/>
      <c r="K437" s="2"/>
      <c r="L437" s="2"/>
      <c r="M437" s="2"/>
      <c r="N437" s="2"/>
      <c r="O437" s="2"/>
      <c r="P437" s="26"/>
      <c r="Q437" s="4"/>
      <c r="R437" s="2"/>
      <c r="S437" s="666"/>
      <c r="T437" s="2"/>
      <c r="U437" s="2"/>
      <c r="V437" s="9"/>
      <c r="W437" s="9"/>
      <c r="X437" s="9"/>
      <c r="Y437" s="9"/>
      <c r="Z437" s="9"/>
    </row>
    <row r="438" spans="1:26" ht="16.5" customHeight="1">
      <c r="A438" s="665"/>
      <c r="B438" s="665"/>
      <c r="C438" s="756" t="s">
        <v>20810</v>
      </c>
      <c r="D438" s="2"/>
      <c r="E438" s="333" t="s">
        <v>20811</v>
      </c>
      <c r="F438" s="2"/>
      <c r="G438" s="26"/>
      <c r="H438" s="2"/>
      <c r="I438" s="26"/>
      <c r="J438" s="2"/>
      <c r="K438" s="2"/>
      <c r="L438" s="2"/>
      <c r="M438" s="2"/>
      <c r="N438" s="2"/>
      <c r="O438" s="2"/>
      <c r="P438" s="26"/>
      <c r="Q438" s="4"/>
      <c r="R438" s="2"/>
      <c r="S438" s="820" t="s">
        <v>379</v>
      </c>
      <c r="T438" s="2"/>
      <c r="U438" s="2"/>
      <c r="V438" s="9"/>
      <c r="W438" s="9"/>
      <c r="X438" s="9"/>
      <c r="Y438" s="9"/>
      <c r="Z438" s="9"/>
    </row>
    <row r="439" spans="1:26" ht="16.5" customHeight="1">
      <c r="A439" s="665"/>
      <c r="B439" s="665"/>
      <c r="C439" s="665"/>
      <c r="D439" s="2"/>
      <c r="E439" s="333" t="s">
        <v>20765</v>
      </c>
      <c r="F439" s="2"/>
      <c r="G439" s="26"/>
      <c r="H439" s="333" t="s">
        <v>20766</v>
      </c>
      <c r="I439" s="26"/>
      <c r="J439" s="333"/>
      <c r="K439" s="2"/>
      <c r="L439" s="2"/>
      <c r="M439" s="2"/>
      <c r="N439" s="2"/>
      <c r="O439" s="2"/>
      <c r="P439" s="26"/>
      <c r="Q439" s="4"/>
      <c r="R439" s="2"/>
      <c r="S439" s="665"/>
      <c r="T439" s="2"/>
      <c r="U439" s="2"/>
      <c r="V439" s="9"/>
      <c r="W439" s="9"/>
      <c r="X439" s="9"/>
      <c r="Y439" s="9"/>
      <c r="Z439" s="9"/>
    </row>
    <row r="440" spans="1:26" ht="16.5" customHeight="1">
      <c r="A440" s="665"/>
      <c r="B440" s="665"/>
      <c r="C440" s="665"/>
      <c r="D440" s="2"/>
      <c r="E440" s="333" t="s">
        <v>20767</v>
      </c>
      <c r="F440" s="2"/>
      <c r="G440" s="26"/>
      <c r="H440" s="333" t="s">
        <v>20768</v>
      </c>
      <c r="I440" s="26"/>
      <c r="J440" s="333" t="s">
        <v>19781</v>
      </c>
      <c r="K440" s="2"/>
      <c r="L440" s="2"/>
      <c r="M440" s="2"/>
      <c r="N440" s="2"/>
      <c r="O440" s="2"/>
      <c r="P440" s="26"/>
      <c r="Q440" s="4"/>
      <c r="R440" s="2"/>
      <c r="S440" s="665"/>
      <c r="T440" s="2"/>
      <c r="U440" s="2"/>
      <c r="V440" s="9"/>
      <c r="W440" s="9"/>
      <c r="X440" s="9"/>
      <c r="Y440" s="9"/>
      <c r="Z440" s="9"/>
    </row>
    <row r="441" spans="1:26" ht="16.5" customHeight="1">
      <c r="A441" s="665"/>
      <c r="B441" s="665"/>
      <c r="C441" s="665"/>
      <c r="D441" s="2"/>
      <c r="E441" s="333" t="s">
        <v>20812</v>
      </c>
      <c r="F441" s="2"/>
      <c r="G441" s="26"/>
      <c r="H441" s="333" t="s">
        <v>20813</v>
      </c>
      <c r="I441" s="26"/>
      <c r="J441" s="333" t="s">
        <v>20771</v>
      </c>
      <c r="K441" s="2"/>
      <c r="L441" s="2"/>
      <c r="M441" s="2"/>
      <c r="N441" s="2"/>
      <c r="O441" s="2"/>
      <c r="P441" s="26"/>
      <c r="Q441" s="4"/>
      <c r="R441" s="2"/>
      <c r="S441" s="665"/>
      <c r="T441" s="2"/>
      <c r="U441" s="2"/>
      <c r="V441" s="9"/>
      <c r="W441" s="9"/>
      <c r="X441" s="9"/>
      <c r="Y441" s="9"/>
      <c r="Z441" s="9"/>
    </row>
    <row r="442" spans="1:26" ht="16.5" customHeight="1">
      <c r="A442" s="665"/>
      <c r="B442" s="665"/>
      <c r="C442" s="665"/>
      <c r="D442" s="2"/>
      <c r="E442" s="333" t="s">
        <v>20772</v>
      </c>
      <c r="F442" s="2"/>
      <c r="G442" s="26"/>
      <c r="H442" s="2" t="s">
        <v>20773</v>
      </c>
      <c r="I442" s="26"/>
      <c r="J442" s="333" t="s">
        <v>19781</v>
      </c>
      <c r="K442" s="2"/>
      <c r="L442" s="2"/>
      <c r="M442" s="2"/>
      <c r="N442" s="2"/>
      <c r="O442" s="2"/>
      <c r="P442" s="26"/>
      <c r="Q442" s="4"/>
      <c r="R442" s="2"/>
      <c r="S442" s="665"/>
      <c r="T442" s="2"/>
      <c r="U442" s="2"/>
      <c r="V442" s="9"/>
      <c r="W442" s="9"/>
      <c r="X442" s="9"/>
      <c r="Y442" s="9"/>
      <c r="Z442" s="9"/>
    </row>
    <row r="443" spans="1:26" ht="16.5" customHeight="1">
      <c r="A443" s="665"/>
      <c r="B443" s="665"/>
      <c r="C443" s="665"/>
      <c r="D443" s="2"/>
      <c r="E443" s="333" t="s">
        <v>20774</v>
      </c>
      <c r="F443" s="2"/>
      <c r="G443" s="26"/>
      <c r="H443" s="2"/>
      <c r="I443" s="26"/>
      <c r="J443" s="2" t="s">
        <v>20775</v>
      </c>
      <c r="K443" s="2"/>
      <c r="L443" s="2"/>
      <c r="M443" s="2"/>
      <c r="N443" s="2"/>
      <c r="O443" s="2"/>
      <c r="P443" s="26"/>
      <c r="Q443" s="4"/>
      <c r="R443" s="2"/>
      <c r="S443" s="665"/>
      <c r="T443" s="2"/>
      <c r="U443" s="2"/>
      <c r="V443" s="9"/>
      <c r="W443" s="9"/>
      <c r="X443" s="9"/>
      <c r="Y443" s="9"/>
      <c r="Z443" s="9"/>
    </row>
    <row r="444" spans="1:26" ht="16.5" customHeight="1">
      <c r="A444" s="665"/>
      <c r="B444" s="665"/>
      <c r="C444" s="665"/>
      <c r="D444" s="2"/>
      <c r="E444" s="333" t="s">
        <v>20776</v>
      </c>
      <c r="F444" s="2"/>
      <c r="G444" s="26"/>
      <c r="H444" s="2"/>
      <c r="I444" s="26"/>
      <c r="J444" s="2" t="s">
        <v>20777</v>
      </c>
      <c r="K444" s="2"/>
      <c r="L444" s="2"/>
      <c r="M444" s="2"/>
      <c r="N444" s="2"/>
      <c r="O444" s="2"/>
      <c r="P444" s="26"/>
      <c r="Q444" s="4"/>
      <c r="R444" s="2"/>
      <c r="S444" s="665"/>
      <c r="T444" s="2"/>
      <c r="U444" s="2"/>
      <c r="V444" s="9"/>
      <c r="W444" s="9"/>
      <c r="X444" s="9"/>
      <c r="Y444" s="9"/>
      <c r="Z444" s="9"/>
    </row>
    <row r="445" spans="1:26" ht="16.5" customHeight="1">
      <c r="A445" s="665"/>
      <c r="B445" s="665"/>
      <c r="C445" s="665"/>
      <c r="D445" s="2"/>
      <c r="E445" s="333" t="s">
        <v>20778</v>
      </c>
      <c r="F445" s="2"/>
      <c r="G445" s="26"/>
      <c r="H445" s="2" t="s">
        <v>16301</v>
      </c>
      <c r="I445" s="26"/>
      <c r="J445" s="2" t="s">
        <v>20779</v>
      </c>
      <c r="K445" s="2"/>
      <c r="L445" s="2"/>
      <c r="M445" s="2"/>
      <c r="N445" s="2"/>
      <c r="O445" s="2"/>
      <c r="P445" s="26"/>
      <c r="Q445" s="4"/>
      <c r="R445" s="2"/>
      <c r="S445" s="665"/>
      <c r="T445" s="2"/>
      <c r="U445" s="2"/>
      <c r="V445" s="9"/>
      <c r="W445" s="9"/>
      <c r="X445" s="9"/>
      <c r="Y445" s="9"/>
      <c r="Z445" s="9"/>
    </row>
    <row r="446" spans="1:26" ht="16.5" customHeight="1">
      <c r="A446" s="665"/>
      <c r="B446" s="665"/>
      <c r="C446" s="665"/>
      <c r="D446" s="2"/>
      <c r="E446" s="333" t="s">
        <v>20780</v>
      </c>
      <c r="F446" s="2"/>
      <c r="G446" s="26"/>
      <c r="H446" s="2" t="s">
        <v>20781</v>
      </c>
      <c r="I446" s="26"/>
      <c r="J446" s="333" t="s">
        <v>19781</v>
      </c>
      <c r="K446" s="2"/>
      <c r="L446" s="2"/>
      <c r="M446" s="2"/>
      <c r="N446" s="2"/>
      <c r="O446" s="2"/>
      <c r="P446" s="26"/>
      <c r="Q446" s="4"/>
      <c r="R446" s="2"/>
      <c r="S446" s="665"/>
      <c r="T446" s="2"/>
      <c r="U446" s="2"/>
      <c r="V446" s="9"/>
      <c r="W446" s="9"/>
      <c r="X446" s="9"/>
      <c r="Y446" s="9"/>
      <c r="Z446" s="9"/>
    </row>
    <row r="447" spans="1:26" ht="16.5" customHeight="1">
      <c r="A447" s="665"/>
      <c r="B447" s="665"/>
      <c r="C447" s="665"/>
      <c r="D447" s="2"/>
      <c r="E447" s="333" t="s">
        <v>20774</v>
      </c>
      <c r="F447" s="2"/>
      <c r="G447" s="26"/>
      <c r="H447" s="2"/>
      <c r="I447" s="26"/>
      <c r="J447" s="2" t="s">
        <v>20775</v>
      </c>
      <c r="K447" s="2"/>
      <c r="L447" s="2"/>
      <c r="M447" s="2"/>
      <c r="N447" s="2"/>
      <c r="O447" s="2"/>
      <c r="P447" s="26"/>
      <c r="Q447" s="4"/>
      <c r="R447" s="2"/>
      <c r="S447" s="665"/>
      <c r="T447" s="2"/>
      <c r="U447" s="2"/>
      <c r="V447" s="9"/>
      <c r="W447" s="9"/>
      <c r="X447" s="9"/>
      <c r="Y447" s="9"/>
      <c r="Z447" s="9"/>
    </row>
    <row r="448" spans="1:26" ht="16.5" customHeight="1">
      <c r="A448" s="665"/>
      <c r="B448" s="665"/>
      <c r="C448" s="665"/>
      <c r="D448" s="2"/>
      <c r="E448" s="333" t="s">
        <v>20776</v>
      </c>
      <c r="F448" s="2"/>
      <c r="G448" s="26"/>
      <c r="H448" s="2"/>
      <c r="I448" s="26"/>
      <c r="J448" s="2" t="s">
        <v>20777</v>
      </c>
      <c r="K448" s="2"/>
      <c r="L448" s="2"/>
      <c r="M448" s="2"/>
      <c r="N448" s="2"/>
      <c r="O448" s="2"/>
      <c r="P448" s="26"/>
      <c r="Q448" s="4"/>
      <c r="R448" s="2"/>
      <c r="S448" s="665"/>
      <c r="T448" s="2"/>
      <c r="U448" s="2"/>
      <c r="V448" s="9"/>
      <c r="W448" s="9"/>
      <c r="X448" s="9"/>
      <c r="Y448" s="9"/>
      <c r="Z448" s="9"/>
    </row>
    <row r="449" spans="1:26" ht="16.5" customHeight="1">
      <c r="A449" s="665"/>
      <c r="B449" s="665"/>
      <c r="C449" s="665"/>
      <c r="D449" s="2"/>
      <c r="E449" s="333" t="s">
        <v>20778</v>
      </c>
      <c r="F449" s="2"/>
      <c r="G449" s="26"/>
      <c r="H449" s="2" t="s">
        <v>16301</v>
      </c>
      <c r="I449" s="26"/>
      <c r="J449" s="2" t="s">
        <v>20779</v>
      </c>
      <c r="K449" s="2"/>
      <c r="L449" s="2"/>
      <c r="M449" s="2"/>
      <c r="N449" s="2"/>
      <c r="O449" s="2"/>
      <c r="P449" s="26"/>
      <c r="Q449" s="4"/>
      <c r="R449" s="2"/>
      <c r="S449" s="665"/>
      <c r="T449" s="2"/>
      <c r="U449" s="2"/>
      <c r="V449" s="9"/>
      <c r="W449" s="9"/>
      <c r="X449" s="9"/>
      <c r="Y449" s="9"/>
      <c r="Z449" s="9"/>
    </row>
    <row r="450" spans="1:26" ht="16.5" customHeight="1">
      <c r="A450" s="665"/>
      <c r="B450" s="665"/>
      <c r="C450" s="665"/>
      <c r="D450" s="2"/>
      <c r="E450" s="333" t="s">
        <v>20782</v>
      </c>
      <c r="F450" s="2"/>
      <c r="G450" s="26"/>
      <c r="H450" s="2" t="s">
        <v>20783</v>
      </c>
      <c r="I450" s="26"/>
      <c r="J450" s="333" t="s">
        <v>19781</v>
      </c>
      <c r="K450" s="2"/>
      <c r="L450" s="2"/>
      <c r="M450" s="2"/>
      <c r="N450" s="2"/>
      <c r="O450" s="2"/>
      <c r="P450" s="26"/>
      <c r="Q450" s="4"/>
      <c r="R450" s="2"/>
      <c r="S450" s="665"/>
      <c r="T450" s="2"/>
      <c r="U450" s="2"/>
      <c r="V450" s="9"/>
      <c r="W450" s="9"/>
      <c r="X450" s="9"/>
      <c r="Y450" s="9"/>
      <c r="Z450" s="9"/>
    </row>
    <row r="451" spans="1:26" ht="16.5" customHeight="1">
      <c r="A451" s="665"/>
      <c r="B451" s="665"/>
      <c r="C451" s="665"/>
      <c r="D451" s="2"/>
      <c r="E451" s="333" t="s">
        <v>20774</v>
      </c>
      <c r="F451" s="2"/>
      <c r="G451" s="26"/>
      <c r="H451" s="2"/>
      <c r="I451" s="26"/>
      <c r="J451" s="2" t="s">
        <v>20775</v>
      </c>
      <c r="K451" s="2"/>
      <c r="L451" s="2"/>
      <c r="M451" s="2"/>
      <c r="N451" s="2"/>
      <c r="O451" s="2"/>
      <c r="P451" s="26"/>
      <c r="Q451" s="4"/>
      <c r="R451" s="2"/>
      <c r="S451" s="665"/>
      <c r="T451" s="2"/>
      <c r="U451" s="2"/>
      <c r="V451" s="9"/>
      <c r="W451" s="9"/>
      <c r="X451" s="9"/>
      <c r="Y451" s="9"/>
      <c r="Z451" s="9"/>
    </row>
    <row r="452" spans="1:26" ht="16.5" customHeight="1">
      <c r="A452" s="665"/>
      <c r="B452" s="665"/>
      <c r="C452" s="665"/>
      <c r="D452" s="2"/>
      <c r="E452" s="333" t="s">
        <v>20776</v>
      </c>
      <c r="F452" s="2"/>
      <c r="G452" s="26"/>
      <c r="H452" s="2"/>
      <c r="I452" s="26"/>
      <c r="J452" s="2" t="s">
        <v>20777</v>
      </c>
      <c r="K452" s="2"/>
      <c r="L452" s="2"/>
      <c r="M452" s="2"/>
      <c r="N452" s="2"/>
      <c r="O452" s="2"/>
      <c r="P452" s="26"/>
      <c r="Q452" s="4"/>
      <c r="R452" s="2"/>
      <c r="S452" s="665"/>
      <c r="T452" s="2"/>
      <c r="U452" s="2"/>
      <c r="V452" s="9"/>
      <c r="W452" s="9"/>
      <c r="X452" s="9"/>
      <c r="Y452" s="9"/>
      <c r="Z452" s="9"/>
    </row>
    <row r="453" spans="1:26" ht="16.5" customHeight="1">
      <c r="A453" s="665"/>
      <c r="B453" s="665"/>
      <c r="C453" s="665"/>
      <c r="D453" s="2"/>
      <c r="E453" s="333" t="s">
        <v>20778</v>
      </c>
      <c r="F453" s="2"/>
      <c r="G453" s="26"/>
      <c r="H453" s="2" t="s">
        <v>16301</v>
      </c>
      <c r="I453" s="26"/>
      <c r="J453" s="2" t="s">
        <v>20779</v>
      </c>
      <c r="K453" s="2"/>
      <c r="L453" s="2"/>
      <c r="M453" s="2"/>
      <c r="N453" s="2"/>
      <c r="O453" s="2"/>
      <c r="P453" s="26"/>
      <c r="Q453" s="4"/>
      <c r="R453" s="2"/>
      <c r="S453" s="665"/>
      <c r="T453" s="2"/>
      <c r="U453" s="2"/>
      <c r="V453" s="9"/>
      <c r="W453" s="9"/>
      <c r="X453" s="9"/>
      <c r="Y453" s="9"/>
      <c r="Z453" s="9"/>
    </row>
    <row r="454" spans="1:26" ht="16.5" customHeight="1">
      <c r="A454" s="665"/>
      <c r="B454" s="665"/>
      <c r="C454" s="665"/>
      <c r="D454" s="2"/>
      <c r="E454" s="333" t="s">
        <v>20784</v>
      </c>
      <c r="F454" s="2"/>
      <c r="G454" s="26"/>
      <c r="H454" s="2" t="s">
        <v>20785</v>
      </c>
      <c r="I454" s="26"/>
      <c r="J454" s="2" t="s">
        <v>19781</v>
      </c>
      <c r="K454" s="2"/>
      <c r="L454" s="2"/>
      <c r="M454" s="2"/>
      <c r="N454" s="2"/>
      <c r="O454" s="2"/>
      <c r="P454" s="26"/>
      <c r="Q454" s="4"/>
      <c r="R454" s="2"/>
      <c r="S454" s="665"/>
      <c r="T454" s="2"/>
      <c r="U454" s="2"/>
      <c r="V454" s="9"/>
      <c r="W454" s="9"/>
      <c r="X454" s="9"/>
      <c r="Y454" s="9"/>
      <c r="Z454" s="9"/>
    </row>
    <row r="455" spans="1:26" ht="16.5" customHeight="1">
      <c r="A455" s="665"/>
      <c r="B455" s="665"/>
      <c r="C455" s="665"/>
      <c r="D455" s="2"/>
      <c r="E455" s="333" t="s">
        <v>20786</v>
      </c>
      <c r="F455" s="2"/>
      <c r="G455" s="26"/>
      <c r="H455" s="2" t="s">
        <v>15984</v>
      </c>
      <c r="I455" s="26"/>
      <c r="J455" s="2" t="s">
        <v>20787</v>
      </c>
      <c r="K455" s="2"/>
      <c r="L455" s="2"/>
      <c r="M455" s="2"/>
      <c r="N455" s="2"/>
      <c r="O455" s="2"/>
      <c r="P455" s="26"/>
      <c r="Q455" s="4"/>
      <c r="R455" s="2"/>
      <c r="S455" s="665"/>
      <c r="T455" s="2"/>
      <c r="U455" s="2"/>
      <c r="V455" s="9"/>
      <c r="W455" s="9"/>
      <c r="X455" s="9"/>
      <c r="Y455" s="9"/>
      <c r="Z455" s="9"/>
    </row>
    <row r="456" spans="1:26" ht="16.5" customHeight="1">
      <c r="A456" s="665"/>
      <c r="B456" s="665"/>
      <c r="C456" s="665"/>
      <c r="D456" s="2"/>
      <c r="E456" s="333" t="s">
        <v>20788</v>
      </c>
      <c r="F456" s="2"/>
      <c r="G456" s="26"/>
      <c r="H456" s="2" t="s">
        <v>17455</v>
      </c>
      <c r="I456" s="26"/>
      <c r="J456" s="2" t="s">
        <v>20789</v>
      </c>
      <c r="K456" s="2"/>
      <c r="L456" s="2"/>
      <c r="M456" s="2"/>
      <c r="N456" s="2"/>
      <c r="O456" s="2"/>
      <c r="P456" s="26"/>
      <c r="Q456" s="4"/>
      <c r="R456" s="2"/>
      <c r="S456" s="665"/>
      <c r="T456" s="2"/>
      <c r="U456" s="2"/>
      <c r="V456" s="9"/>
      <c r="W456" s="9"/>
      <c r="X456" s="9"/>
      <c r="Y456" s="9"/>
      <c r="Z456" s="9"/>
    </row>
    <row r="457" spans="1:26" ht="16.5" customHeight="1">
      <c r="A457" s="665"/>
      <c r="B457" s="665"/>
      <c r="C457" s="665"/>
      <c r="D457" s="2"/>
      <c r="E457" s="333" t="s">
        <v>20790</v>
      </c>
      <c r="F457" s="2"/>
      <c r="G457" s="26"/>
      <c r="H457" s="2" t="s">
        <v>20791</v>
      </c>
      <c r="I457" s="26"/>
      <c r="J457" s="2"/>
      <c r="K457" s="2"/>
      <c r="L457" s="2"/>
      <c r="M457" s="2"/>
      <c r="N457" s="2"/>
      <c r="O457" s="2"/>
      <c r="P457" s="26"/>
      <c r="Q457" s="4"/>
      <c r="R457" s="2"/>
      <c r="S457" s="665"/>
      <c r="T457" s="2"/>
      <c r="U457" s="2"/>
      <c r="V457" s="9"/>
      <c r="W457" s="9"/>
      <c r="X457" s="9"/>
      <c r="Y457" s="9"/>
      <c r="Z457" s="9"/>
    </row>
    <row r="458" spans="1:26" ht="16.5" customHeight="1">
      <c r="A458" s="665"/>
      <c r="B458" s="665"/>
      <c r="C458" s="665"/>
      <c r="D458" s="2"/>
      <c r="E458" s="333" t="s">
        <v>20792</v>
      </c>
      <c r="F458" s="2"/>
      <c r="G458" s="26"/>
      <c r="H458" s="333" t="s">
        <v>20793</v>
      </c>
      <c r="I458" s="26"/>
      <c r="J458" s="333" t="s">
        <v>19781</v>
      </c>
      <c r="K458" s="2"/>
      <c r="L458" s="2"/>
      <c r="M458" s="2"/>
      <c r="N458" s="2"/>
      <c r="O458" s="2"/>
      <c r="P458" s="26"/>
      <c r="Q458" s="4"/>
      <c r="R458" s="2"/>
      <c r="S458" s="665"/>
      <c r="T458" s="2"/>
      <c r="U458" s="2"/>
      <c r="V458" s="9"/>
      <c r="W458" s="9"/>
      <c r="X458" s="9"/>
      <c r="Y458" s="9"/>
      <c r="Z458" s="9"/>
    </row>
    <row r="459" spans="1:26" ht="16.5" customHeight="1">
      <c r="A459" s="665"/>
      <c r="B459" s="665"/>
      <c r="C459" s="665"/>
      <c r="D459" s="2"/>
      <c r="E459" s="333" t="s">
        <v>20794</v>
      </c>
      <c r="F459" s="2"/>
      <c r="G459" s="26"/>
      <c r="H459" s="333" t="s">
        <v>20795</v>
      </c>
      <c r="I459" s="26"/>
      <c r="J459" s="333"/>
      <c r="K459" s="2"/>
      <c r="L459" s="2"/>
      <c r="M459" s="2"/>
      <c r="N459" s="2"/>
      <c r="O459" s="2"/>
      <c r="P459" s="26"/>
      <c r="Q459" s="4"/>
      <c r="R459" s="2"/>
      <c r="S459" s="665"/>
      <c r="T459" s="2"/>
      <c r="U459" s="2"/>
      <c r="V459" s="9"/>
      <c r="W459" s="9"/>
      <c r="X459" s="9"/>
      <c r="Y459" s="9"/>
      <c r="Z459" s="9"/>
    </row>
    <row r="460" spans="1:26" ht="16.5" customHeight="1">
      <c r="A460" s="665"/>
      <c r="B460" s="665"/>
      <c r="C460" s="665"/>
      <c r="D460" s="2"/>
      <c r="E460" s="333" t="s">
        <v>20796</v>
      </c>
      <c r="F460" s="2"/>
      <c r="G460" s="26"/>
      <c r="H460" s="2" t="s">
        <v>20797</v>
      </c>
      <c r="I460" s="26"/>
      <c r="J460" s="333"/>
      <c r="K460" s="2"/>
      <c r="L460" s="2"/>
      <c r="M460" s="2"/>
      <c r="N460" s="2"/>
      <c r="O460" s="2"/>
      <c r="P460" s="26"/>
      <c r="Q460" s="4"/>
      <c r="R460" s="2"/>
      <c r="S460" s="665"/>
      <c r="T460" s="2"/>
      <c r="U460" s="2"/>
      <c r="V460" s="9"/>
      <c r="W460" s="9"/>
      <c r="X460" s="9"/>
      <c r="Y460" s="9"/>
      <c r="Z460" s="9"/>
    </row>
    <row r="461" spans="1:26" ht="16.5" customHeight="1">
      <c r="A461" s="665"/>
      <c r="B461" s="665"/>
      <c r="C461" s="666"/>
      <c r="D461" s="2"/>
      <c r="E461" s="333" t="s">
        <v>20798</v>
      </c>
      <c r="F461" s="2"/>
      <c r="G461" s="26"/>
      <c r="H461" s="2" t="s">
        <v>20814</v>
      </c>
      <c r="I461" s="26"/>
      <c r="J461" s="2"/>
      <c r="K461" s="2"/>
      <c r="L461" s="2"/>
      <c r="M461" s="2"/>
      <c r="N461" s="2"/>
      <c r="O461" s="2"/>
      <c r="P461" s="26"/>
      <c r="Q461" s="4"/>
      <c r="R461" s="2"/>
      <c r="S461" s="666"/>
      <c r="T461" s="2"/>
      <c r="U461" s="2"/>
      <c r="V461" s="9"/>
      <c r="W461" s="9"/>
      <c r="X461" s="9"/>
      <c r="Y461" s="9"/>
      <c r="Z461" s="9"/>
    </row>
    <row r="462" spans="1:26" ht="16.5" customHeight="1">
      <c r="A462" s="665"/>
      <c r="B462" s="665"/>
      <c r="C462" s="756" t="s">
        <v>20815</v>
      </c>
      <c r="D462" s="2"/>
      <c r="E462" s="333" t="s">
        <v>20816</v>
      </c>
      <c r="F462" s="2"/>
      <c r="G462" s="26"/>
      <c r="H462" s="2"/>
      <c r="I462" s="26"/>
      <c r="J462" s="2"/>
      <c r="K462" s="2"/>
      <c r="L462" s="2"/>
      <c r="M462" s="2"/>
      <c r="N462" s="2"/>
      <c r="O462" s="2"/>
      <c r="P462" s="26"/>
      <c r="Q462" s="4"/>
      <c r="R462" s="2"/>
      <c r="S462" s="820" t="s">
        <v>379</v>
      </c>
      <c r="T462" s="2"/>
      <c r="U462" s="2"/>
      <c r="V462" s="9"/>
      <c r="W462" s="9"/>
      <c r="X462" s="9"/>
      <c r="Y462" s="9"/>
      <c r="Z462" s="9"/>
    </row>
    <row r="463" spans="1:26" ht="16.5" customHeight="1">
      <c r="A463" s="665"/>
      <c r="B463" s="665"/>
      <c r="C463" s="665"/>
      <c r="D463" s="2"/>
      <c r="E463" s="333" t="s">
        <v>20765</v>
      </c>
      <c r="F463" s="2"/>
      <c r="G463" s="26"/>
      <c r="H463" s="333" t="s">
        <v>20766</v>
      </c>
      <c r="I463" s="26"/>
      <c r="J463" s="333"/>
      <c r="K463" s="2"/>
      <c r="L463" s="2"/>
      <c r="M463" s="2"/>
      <c r="N463" s="2"/>
      <c r="O463" s="2"/>
      <c r="P463" s="26"/>
      <c r="Q463" s="4"/>
      <c r="R463" s="2"/>
      <c r="S463" s="665"/>
      <c r="T463" s="2"/>
      <c r="U463" s="2"/>
      <c r="V463" s="9"/>
      <c r="W463" s="9"/>
      <c r="X463" s="9"/>
      <c r="Y463" s="9"/>
      <c r="Z463" s="9"/>
    </row>
    <row r="464" spans="1:26" ht="16.5" customHeight="1">
      <c r="A464" s="665"/>
      <c r="B464" s="665"/>
      <c r="C464" s="665"/>
      <c r="D464" s="2"/>
      <c r="E464" s="333" t="s">
        <v>20767</v>
      </c>
      <c r="F464" s="2"/>
      <c r="G464" s="26"/>
      <c r="H464" s="333" t="s">
        <v>20768</v>
      </c>
      <c r="I464" s="26"/>
      <c r="J464" s="333" t="s">
        <v>19781</v>
      </c>
      <c r="K464" s="2"/>
      <c r="L464" s="2"/>
      <c r="M464" s="2"/>
      <c r="N464" s="2"/>
      <c r="O464" s="2"/>
      <c r="P464" s="26"/>
      <c r="Q464" s="4"/>
      <c r="R464" s="2"/>
      <c r="S464" s="665"/>
      <c r="T464" s="2"/>
      <c r="U464" s="2"/>
      <c r="V464" s="9"/>
      <c r="W464" s="9"/>
      <c r="X464" s="9"/>
      <c r="Y464" s="9"/>
      <c r="Z464" s="9"/>
    </row>
    <row r="465" spans="1:26" ht="16.5" customHeight="1">
      <c r="A465" s="665"/>
      <c r="B465" s="665"/>
      <c r="C465" s="665"/>
      <c r="D465" s="2"/>
      <c r="E465" s="333" t="s">
        <v>20817</v>
      </c>
      <c r="F465" s="2"/>
      <c r="G465" s="26"/>
      <c r="H465" s="333" t="s">
        <v>20818</v>
      </c>
      <c r="I465" s="26"/>
      <c r="J465" s="333" t="s">
        <v>20771</v>
      </c>
      <c r="K465" s="2"/>
      <c r="L465" s="2"/>
      <c r="M465" s="2"/>
      <c r="N465" s="2"/>
      <c r="O465" s="2"/>
      <c r="P465" s="26"/>
      <c r="Q465" s="4"/>
      <c r="R465" s="2"/>
      <c r="S465" s="665"/>
      <c r="T465" s="2"/>
      <c r="U465" s="2"/>
      <c r="V465" s="9"/>
      <c r="W465" s="9"/>
      <c r="X465" s="9"/>
      <c r="Y465" s="9"/>
      <c r="Z465" s="9"/>
    </row>
    <row r="466" spans="1:26" ht="16.5" customHeight="1">
      <c r="A466" s="665"/>
      <c r="B466" s="665"/>
      <c r="C466" s="665"/>
      <c r="D466" s="2"/>
      <c r="E466" s="333" t="s">
        <v>20772</v>
      </c>
      <c r="F466" s="2"/>
      <c r="G466" s="26"/>
      <c r="H466" s="2" t="s">
        <v>20773</v>
      </c>
      <c r="I466" s="26"/>
      <c r="J466" s="333" t="s">
        <v>19781</v>
      </c>
      <c r="K466" s="2"/>
      <c r="L466" s="2"/>
      <c r="M466" s="2"/>
      <c r="N466" s="2"/>
      <c r="O466" s="2"/>
      <c r="P466" s="26"/>
      <c r="Q466" s="4"/>
      <c r="R466" s="2"/>
      <c r="S466" s="665"/>
      <c r="T466" s="2"/>
      <c r="U466" s="2"/>
      <c r="V466" s="9"/>
      <c r="W466" s="9"/>
      <c r="X466" s="9"/>
      <c r="Y466" s="9"/>
      <c r="Z466" s="9"/>
    </row>
    <row r="467" spans="1:26" ht="16.5" customHeight="1">
      <c r="A467" s="665"/>
      <c r="B467" s="665"/>
      <c r="C467" s="665"/>
      <c r="D467" s="2"/>
      <c r="E467" s="333" t="s">
        <v>20774</v>
      </c>
      <c r="F467" s="2"/>
      <c r="G467" s="26"/>
      <c r="H467" s="2"/>
      <c r="I467" s="26"/>
      <c r="J467" s="2" t="s">
        <v>20775</v>
      </c>
      <c r="K467" s="2"/>
      <c r="L467" s="2"/>
      <c r="M467" s="2"/>
      <c r="N467" s="2"/>
      <c r="O467" s="2"/>
      <c r="P467" s="26"/>
      <c r="Q467" s="4"/>
      <c r="R467" s="2"/>
      <c r="S467" s="665"/>
      <c r="T467" s="2"/>
      <c r="U467" s="2"/>
      <c r="V467" s="9"/>
      <c r="W467" s="9"/>
      <c r="X467" s="9"/>
      <c r="Y467" s="9"/>
      <c r="Z467" s="9"/>
    </row>
    <row r="468" spans="1:26" ht="16.5" customHeight="1">
      <c r="A468" s="665"/>
      <c r="B468" s="665"/>
      <c r="C468" s="665"/>
      <c r="D468" s="2"/>
      <c r="E468" s="333" t="s">
        <v>20776</v>
      </c>
      <c r="F468" s="2"/>
      <c r="G468" s="26"/>
      <c r="H468" s="2"/>
      <c r="I468" s="26"/>
      <c r="J468" s="2" t="s">
        <v>20777</v>
      </c>
      <c r="K468" s="2"/>
      <c r="L468" s="2"/>
      <c r="M468" s="2"/>
      <c r="N468" s="2"/>
      <c r="O468" s="2"/>
      <c r="P468" s="26"/>
      <c r="Q468" s="4"/>
      <c r="R468" s="2"/>
      <c r="S468" s="665"/>
      <c r="T468" s="2"/>
      <c r="U468" s="2"/>
      <c r="V468" s="9"/>
      <c r="W468" s="9"/>
      <c r="X468" s="9"/>
      <c r="Y468" s="9"/>
      <c r="Z468" s="9"/>
    </row>
    <row r="469" spans="1:26" ht="16.5" customHeight="1">
      <c r="A469" s="665"/>
      <c r="B469" s="665"/>
      <c r="C469" s="665"/>
      <c r="D469" s="2"/>
      <c r="E469" s="333" t="s">
        <v>20778</v>
      </c>
      <c r="F469" s="2"/>
      <c r="G469" s="26"/>
      <c r="H469" s="2" t="s">
        <v>16301</v>
      </c>
      <c r="I469" s="26"/>
      <c r="J469" s="2" t="s">
        <v>20779</v>
      </c>
      <c r="K469" s="2"/>
      <c r="L469" s="2"/>
      <c r="M469" s="2"/>
      <c r="N469" s="2"/>
      <c r="O469" s="2"/>
      <c r="P469" s="26"/>
      <c r="Q469" s="4"/>
      <c r="R469" s="2"/>
      <c r="S469" s="665"/>
      <c r="T469" s="2"/>
      <c r="U469" s="2"/>
      <c r="V469" s="9"/>
      <c r="W469" s="9"/>
      <c r="X469" s="9"/>
      <c r="Y469" s="9"/>
      <c r="Z469" s="9"/>
    </row>
    <row r="470" spans="1:26" ht="16.5" customHeight="1">
      <c r="A470" s="665"/>
      <c r="B470" s="665"/>
      <c r="C470" s="665"/>
      <c r="D470" s="2"/>
      <c r="E470" s="333" t="s">
        <v>20780</v>
      </c>
      <c r="F470" s="2"/>
      <c r="G470" s="26"/>
      <c r="H470" s="2" t="s">
        <v>20781</v>
      </c>
      <c r="I470" s="26"/>
      <c r="J470" s="333" t="s">
        <v>19781</v>
      </c>
      <c r="K470" s="2"/>
      <c r="L470" s="2"/>
      <c r="M470" s="2"/>
      <c r="N470" s="2"/>
      <c r="O470" s="2"/>
      <c r="P470" s="26"/>
      <c r="Q470" s="4"/>
      <c r="R470" s="2"/>
      <c r="S470" s="665"/>
      <c r="T470" s="2"/>
      <c r="U470" s="2"/>
      <c r="V470" s="9"/>
      <c r="W470" s="9"/>
      <c r="X470" s="9"/>
      <c r="Y470" s="9"/>
      <c r="Z470" s="9"/>
    </row>
    <row r="471" spans="1:26" ht="16.5" customHeight="1">
      <c r="A471" s="665"/>
      <c r="B471" s="665"/>
      <c r="C471" s="665"/>
      <c r="D471" s="2"/>
      <c r="E471" s="333" t="s">
        <v>20774</v>
      </c>
      <c r="F471" s="2"/>
      <c r="G471" s="26"/>
      <c r="H471" s="2"/>
      <c r="I471" s="26"/>
      <c r="J471" s="2" t="s">
        <v>20775</v>
      </c>
      <c r="K471" s="2"/>
      <c r="L471" s="2"/>
      <c r="M471" s="2"/>
      <c r="N471" s="2"/>
      <c r="O471" s="2"/>
      <c r="P471" s="26"/>
      <c r="Q471" s="4"/>
      <c r="R471" s="2"/>
      <c r="S471" s="665"/>
      <c r="T471" s="2"/>
      <c r="U471" s="2"/>
      <c r="V471" s="9"/>
      <c r="W471" s="9"/>
      <c r="X471" s="9"/>
      <c r="Y471" s="9"/>
      <c r="Z471" s="9"/>
    </row>
    <row r="472" spans="1:26" ht="16.5" customHeight="1">
      <c r="A472" s="665"/>
      <c r="B472" s="665"/>
      <c r="C472" s="665"/>
      <c r="D472" s="2"/>
      <c r="E472" s="333" t="s">
        <v>20776</v>
      </c>
      <c r="F472" s="2"/>
      <c r="G472" s="26"/>
      <c r="H472" s="2"/>
      <c r="I472" s="26"/>
      <c r="J472" s="2" t="s">
        <v>20777</v>
      </c>
      <c r="K472" s="2"/>
      <c r="L472" s="2"/>
      <c r="M472" s="2"/>
      <c r="N472" s="2"/>
      <c r="O472" s="2"/>
      <c r="P472" s="26"/>
      <c r="Q472" s="4"/>
      <c r="R472" s="2"/>
      <c r="S472" s="665"/>
      <c r="T472" s="2"/>
      <c r="U472" s="2"/>
      <c r="V472" s="9"/>
      <c r="W472" s="9"/>
      <c r="X472" s="9"/>
      <c r="Y472" s="9"/>
      <c r="Z472" s="9"/>
    </row>
    <row r="473" spans="1:26" ht="16.5" customHeight="1">
      <c r="A473" s="665"/>
      <c r="B473" s="665"/>
      <c r="C473" s="665"/>
      <c r="D473" s="2"/>
      <c r="E473" s="333" t="s">
        <v>20778</v>
      </c>
      <c r="F473" s="2"/>
      <c r="G473" s="26"/>
      <c r="H473" s="2" t="s">
        <v>16301</v>
      </c>
      <c r="I473" s="26"/>
      <c r="J473" s="2" t="s">
        <v>20779</v>
      </c>
      <c r="K473" s="2"/>
      <c r="L473" s="2"/>
      <c r="M473" s="2"/>
      <c r="N473" s="2"/>
      <c r="O473" s="2"/>
      <c r="P473" s="26"/>
      <c r="Q473" s="4"/>
      <c r="R473" s="2"/>
      <c r="S473" s="665"/>
      <c r="T473" s="2"/>
      <c r="U473" s="2"/>
      <c r="V473" s="9"/>
      <c r="W473" s="9"/>
      <c r="X473" s="9"/>
      <c r="Y473" s="9"/>
      <c r="Z473" s="9"/>
    </row>
    <row r="474" spans="1:26" ht="16.5" customHeight="1">
      <c r="A474" s="665"/>
      <c r="B474" s="665"/>
      <c r="C474" s="665"/>
      <c r="D474" s="2"/>
      <c r="E474" s="333" t="s">
        <v>20782</v>
      </c>
      <c r="F474" s="2"/>
      <c r="G474" s="26"/>
      <c r="H474" s="2" t="s">
        <v>20783</v>
      </c>
      <c r="I474" s="26"/>
      <c r="J474" s="333" t="s">
        <v>19781</v>
      </c>
      <c r="K474" s="2"/>
      <c r="L474" s="2"/>
      <c r="M474" s="2"/>
      <c r="N474" s="2"/>
      <c r="O474" s="2"/>
      <c r="P474" s="26"/>
      <c r="Q474" s="4"/>
      <c r="R474" s="2"/>
      <c r="S474" s="665"/>
      <c r="T474" s="2"/>
      <c r="U474" s="2"/>
      <c r="V474" s="9"/>
      <c r="W474" s="9"/>
      <c r="X474" s="9"/>
      <c r="Y474" s="9"/>
      <c r="Z474" s="9"/>
    </row>
    <row r="475" spans="1:26" ht="16.5" customHeight="1">
      <c r="A475" s="665"/>
      <c r="B475" s="665"/>
      <c r="C475" s="665"/>
      <c r="D475" s="2"/>
      <c r="E475" s="333" t="s">
        <v>20774</v>
      </c>
      <c r="F475" s="2"/>
      <c r="G475" s="26"/>
      <c r="H475" s="2"/>
      <c r="I475" s="26"/>
      <c r="J475" s="2" t="s">
        <v>20775</v>
      </c>
      <c r="K475" s="2"/>
      <c r="L475" s="2"/>
      <c r="M475" s="2"/>
      <c r="N475" s="2"/>
      <c r="O475" s="2"/>
      <c r="P475" s="26"/>
      <c r="Q475" s="4"/>
      <c r="R475" s="2"/>
      <c r="S475" s="665"/>
      <c r="T475" s="2"/>
      <c r="U475" s="2"/>
      <c r="V475" s="9"/>
      <c r="W475" s="9"/>
      <c r="X475" s="9"/>
      <c r="Y475" s="9"/>
      <c r="Z475" s="9"/>
    </row>
    <row r="476" spans="1:26" ht="16.5" customHeight="1">
      <c r="A476" s="665"/>
      <c r="B476" s="665"/>
      <c r="C476" s="665"/>
      <c r="D476" s="2"/>
      <c r="E476" s="333" t="s">
        <v>20776</v>
      </c>
      <c r="F476" s="2"/>
      <c r="G476" s="26"/>
      <c r="H476" s="2"/>
      <c r="I476" s="26"/>
      <c r="J476" s="2" t="s">
        <v>20777</v>
      </c>
      <c r="K476" s="2"/>
      <c r="L476" s="2"/>
      <c r="M476" s="2"/>
      <c r="N476" s="2"/>
      <c r="O476" s="2"/>
      <c r="P476" s="26"/>
      <c r="Q476" s="4"/>
      <c r="R476" s="2"/>
      <c r="S476" s="665"/>
      <c r="T476" s="2"/>
      <c r="U476" s="2"/>
      <c r="V476" s="9"/>
      <c r="W476" s="9"/>
      <c r="X476" s="9"/>
      <c r="Y476" s="9"/>
      <c r="Z476" s="9"/>
    </row>
    <row r="477" spans="1:26" ht="16.5" customHeight="1">
      <c r="A477" s="665"/>
      <c r="B477" s="665"/>
      <c r="C477" s="665"/>
      <c r="D477" s="2"/>
      <c r="E477" s="333" t="s">
        <v>20778</v>
      </c>
      <c r="F477" s="2"/>
      <c r="G477" s="26"/>
      <c r="H477" s="2" t="s">
        <v>16301</v>
      </c>
      <c r="I477" s="26"/>
      <c r="J477" s="2" t="s">
        <v>20779</v>
      </c>
      <c r="K477" s="2"/>
      <c r="L477" s="2"/>
      <c r="M477" s="2"/>
      <c r="N477" s="2"/>
      <c r="O477" s="2"/>
      <c r="P477" s="26"/>
      <c r="Q477" s="4"/>
      <c r="R477" s="2"/>
      <c r="S477" s="665"/>
      <c r="T477" s="2"/>
      <c r="U477" s="2"/>
      <c r="V477" s="9"/>
      <c r="W477" s="9"/>
      <c r="X477" s="9"/>
      <c r="Y477" s="9"/>
      <c r="Z477" s="9"/>
    </row>
    <row r="478" spans="1:26" ht="16.5" customHeight="1">
      <c r="A478" s="665"/>
      <c r="B478" s="665"/>
      <c r="C478" s="665"/>
      <c r="D478" s="2"/>
      <c r="E478" s="333" t="s">
        <v>20784</v>
      </c>
      <c r="F478" s="2"/>
      <c r="G478" s="26"/>
      <c r="H478" s="2" t="s">
        <v>20785</v>
      </c>
      <c r="I478" s="26"/>
      <c r="J478" s="2" t="s">
        <v>19781</v>
      </c>
      <c r="K478" s="2"/>
      <c r="L478" s="2"/>
      <c r="M478" s="2"/>
      <c r="N478" s="2"/>
      <c r="O478" s="2"/>
      <c r="P478" s="26"/>
      <c r="Q478" s="4"/>
      <c r="R478" s="2"/>
      <c r="S478" s="665"/>
      <c r="T478" s="2"/>
      <c r="U478" s="2"/>
      <c r="V478" s="9"/>
      <c r="W478" s="9"/>
      <c r="X478" s="9"/>
      <c r="Y478" s="9"/>
      <c r="Z478" s="9"/>
    </row>
    <row r="479" spans="1:26" ht="16.5" customHeight="1">
      <c r="A479" s="665"/>
      <c r="B479" s="665"/>
      <c r="C479" s="665"/>
      <c r="D479" s="2"/>
      <c r="E479" s="333" t="s">
        <v>20786</v>
      </c>
      <c r="F479" s="2"/>
      <c r="G479" s="26"/>
      <c r="H479" s="2" t="s">
        <v>15984</v>
      </c>
      <c r="I479" s="26"/>
      <c r="J479" s="2" t="s">
        <v>20787</v>
      </c>
      <c r="K479" s="2"/>
      <c r="L479" s="2"/>
      <c r="M479" s="2"/>
      <c r="N479" s="2"/>
      <c r="O479" s="2"/>
      <c r="P479" s="26"/>
      <c r="Q479" s="4"/>
      <c r="R479" s="2"/>
      <c r="S479" s="665"/>
      <c r="T479" s="2"/>
      <c r="U479" s="2"/>
      <c r="V479" s="9"/>
      <c r="W479" s="9"/>
      <c r="X479" s="9"/>
      <c r="Y479" s="9"/>
      <c r="Z479" s="9"/>
    </row>
    <row r="480" spans="1:26" ht="16.5" customHeight="1">
      <c r="A480" s="665"/>
      <c r="B480" s="665"/>
      <c r="C480" s="665"/>
      <c r="D480" s="2"/>
      <c r="E480" s="333" t="s">
        <v>20788</v>
      </c>
      <c r="F480" s="2"/>
      <c r="G480" s="26"/>
      <c r="H480" s="2" t="s">
        <v>17455</v>
      </c>
      <c r="I480" s="26"/>
      <c r="J480" s="2" t="s">
        <v>20789</v>
      </c>
      <c r="K480" s="2"/>
      <c r="L480" s="2"/>
      <c r="M480" s="2"/>
      <c r="N480" s="2"/>
      <c r="O480" s="2"/>
      <c r="P480" s="26"/>
      <c r="Q480" s="4"/>
      <c r="R480" s="2"/>
      <c r="S480" s="665"/>
      <c r="T480" s="2"/>
      <c r="U480" s="2"/>
      <c r="V480" s="9"/>
      <c r="W480" s="9"/>
      <c r="X480" s="9"/>
      <c r="Y480" s="9"/>
      <c r="Z480" s="9"/>
    </row>
    <row r="481" spans="1:26" ht="16.5" customHeight="1">
      <c r="A481" s="665"/>
      <c r="B481" s="665"/>
      <c r="C481" s="665"/>
      <c r="D481" s="2"/>
      <c r="E481" s="333" t="s">
        <v>20790</v>
      </c>
      <c r="F481" s="2"/>
      <c r="G481" s="26"/>
      <c r="H481" s="2" t="s">
        <v>20791</v>
      </c>
      <c r="I481" s="26"/>
      <c r="J481" s="2"/>
      <c r="K481" s="2"/>
      <c r="L481" s="2"/>
      <c r="M481" s="2"/>
      <c r="N481" s="2"/>
      <c r="O481" s="2"/>
      <c r="P481" s="26"/>
      <c r="Q481" s="4"/>
      <c r="R481" s="2"/>
      <c r="S481" s="665"/>
      <c r="T481" s="2"/>
      <c r="U481" s="2"/>
      <c r="V481" s="9"/>
      <c r="W481" s="9"/>
      <c r="X481" s="9"/>
      <c r="Y481" s="9"/>
      <c r="Z481" s="9"/>
    </row>
    <row r="482" spans="1:26" ht="16.5" customHeight="1">
      <c r="A482" s="665"/>
      <c r="B482" s="665"/>
      <c r="C482" s="665"/>
      <c r="D482" s="2"/>
      <c r="E482" s="333" t="s">
        <v>20792</v>
      </c>
      <c r="F482" s="2"/>
      <c r="G482" s="26"/>
      <c r="H482" s="333" t="s">
        <v>20793</v>
      </c>
      <c r="I482" s="26"/>
      <c r="J482" s="333" t="s">
        <v>19781</v>
      </c>
      <c r="K482" s="2"/>
      <c r="L482" s="2"/>
      <c r="M482" s="2"/>
      <c r="N482" s="2"/>
      <c r="O482" s="2"/>
      <c r="P482" s="26"/>
      <c r="Q482" s="4"/>
      <c r="R482" s="2"/>
      <c r="S482" s="665"/>
      <c r="T482" s="2"/>
      <c r="U482" s="2"/>
      <c r="V482" s="9"/>
      <c r="W482" s="9"/>
      <c r="X482" s="9"/>
      <c r="Y482" s="9"/>
      <c r="Z482" s="9"/>
    </row>
    <row r="483" spans="1:26" ht="16.5" customHeight="1">
      <c r="A483" s="665"/>
      <c r="B483" s="665"/>
      <c r="C483" s="665"/>
      <c r="D483" s="2"/>
      <c r="E483" s="333" t="s">
        <v>20794</v>
      </c>
      <c r="F483" s="2"/>
      <c r="G483" s="26"/>
      <c r="H483" s="333" t="s">
        <v>20795</v>
      </c>
      <c r="I483" s="26"/>
      <c r="J483" s="333"/>
      <c r="K483" s="2"/>
      <c r="L483" s="2"/>
      <c r="M483" s="2"/>
      <c r="N483" s="2"/>
      <c r="O483" s="2"/>
      <c r="P483" s="26"/>
      <c r="Q483" s="4"/>
      <c r="R483" s="2"/>
      <c r="S483" s="665"/>
      <c r="T483" s="2"/>
      <c r="U483" s="2"/>
      <c r="V483" s="9"/>
      <c r="W483" s="9"/>
      <c r="X483" s="9"/>
      <c r="Y483" s="9"/>
      <c r="Z483" s="9"/>
    </row>
    <row r="484" spans="1:26" ht="16.5" customHeight="1">
      <c r="A484" s="665"/>
      <c r="B484" s="665"/>
      <c r="C484" s="665"/>
      <c r="D484" s="2"/>
      <c r="E484" s="333" t="s">
        <v>20796</v>
      </c>
      <c r="F484" s="2"/>
      <c r="G484" s="26"/>
      <c r="H484" s="2" t="s">
        <v>20797</v>
      </c>
      <c r="I484" s="26"/>
      <c r="J484" s="333"/>
      <c r="K484" s="2"/>
      <c r="L484" s="2"/>
      <c r="M484" s="2"/>
      <c r="N484" s="2"/>
      <c r="O484" s="2"/>
      <c r="P484" s="26"/>
      <c r="Q484" s="4"/>
      <c r="R484" s="2"/>
      <c r="S484" s="665"/>
      <c r="T484" s="2"/>
      <c r="U484" s="2"/>
      <c r="V484" s="9"/>
      <c r="W484" s="9"/>
      <c r="X484" s="9"/>
      <c r="Y484" s="9"/>
      <c r="Z484" s="9"/>
    </row>
    <row r="485" spans="1:26" ht="16.5" customHeight="1">
      <c r="A485" s="665"/>
      <c r="B485" s="665"/>
      <c r="C485" s="666"/>
      <c r="D485" s="2"/>
      <c r="E485" s="333" t="s">
        <v>20798</v>
      </c>
      <c r="F485" s="2"/>
      <c r="G485" s="26"/>
      <c r="H485" s="2" t="s">
        <v>20819</v>
      </c>
      <c r="I485" s="26"/>
      <c r="J485" s="2"/>
      <c r="K485" s="2"/>
      <c r="L485" s="2"/>
      <c r="M485" s="2"/>
      <c r="N485" s="2"/>
      <c r="O485" s="2"/>
      <c r="P485" s="26"/>
      <c r="Q485" s="4"/>
      <c r="R485" s="2"/>
      <c r="S485" s="666"/>
      <c r="T485" s="2"/>
      <c r="U485" s="2"/>
      <c r="V485" s="9"/>
      <c r="W485" s="9"/>
      <c r="X485" s="9"/>
      <c r="Y485" s="9"/>
      <c r="Z485" s="9"/>
    </row>
    <row r="486" spans="1:26" ht="16.5" customHeight="1">
      <c r="A486" s="665"/>
      <c r="B486" s="665"/>
      <c r="C486" s="756" t="s">
        <v>20820</v>
      </c>
      <c r="D486" s="2"/>
      <c r="E486" s="333" t="s">
        <v>20821</v>
      </c>
      <c r="F486" s="2"/>
      <c r="G486" s="26"/>
      <c r="H486" s="2"/>
      <c r="I486" s="26"/>
      <c r="J486" s="2"/>
      <c r="K486" s="2"/>
      <c r="L486" s="2"/>
      <c r="M486" s="2"/>
      <c r="N486" s="2"/>
      <c r="O486" s="2"/>
      <c r="P486" s="26"/>
      <c r="Q486" s="4"/>
      <c r="R486" s="2"/>
      <c r="S486" s="820" t="s">
        <v>379</v>
      </c>
      <c r="T486" s="2"/>
      <c r="U486" s="2"/>
      <c r="V486" s="9"/>
      <c r="W486" s="9"/>
      <c r="X486" s="9"/>
      <c r="Y486" s="9"/>
      <c r="Z486" s="9"/>
    </row>
    <row r="487" spans="1:26" ht="16.5" customHeight="1">
      <c r="A487" s="665"/>
      <c r="B487" s="665"/>
      <c r="C487" s="665"/>
      <c r="D487" s="2"/>
      <c r="E487" s="333" t="s">
        <v>20765</v>
      </c>
      <c r="F487" s="2"/>
      <c r="G487" s="26"/>
      <c r="H487" s="333" t="s">
        <v>20766</v>
      </c>
      <c r="I487" s="26"/>
      <c r="J487" s="333"/>
      <c r="K487" s="2"/>
      <c r="L487" s="2"/>
      <c r="M487" s="2"/>
      <c r="N487" s="2"/>
      <c r="O487" s="2"/>
      <c r="P487" s="26"/>
      <c r="Q487" s="4"/>
      <c r="R487" s="2"/>
      <c r="S487" s="665"/>
      <c r="T487" s="2"/>
      <c r="U487" s="2"/>
      <c r="V487" s="9"/>
      <c r="W487" s="9"/>
      <c r="X487" s="9"/>
      <c r="Y487" s="9"/>
      <c r="Z487" s="9"/>
    </row>
    <row r="488" spans="1:26" ht="16.5" customHeight="1">
      <c r="A488" s="665"/>
      <c r="B488" s="665"/>
      <c r="C488" s="665"/>
      <c r="D488" s="2"/>
      <c r="E488" s="333" t="s">
        <v>20767</v>
      </c>
      <c r="F488" s="2"/>
      <c r="G488" s="26"/>
      <c r="H488" s="333" t="s">
        <v>20768</v>
      </c>
      <c r="I488" s="26"/>
      <c r="J488" s="333" t="s">
        <v>19781</v>
      </c>
      <c r="K488" s="2"/>
      <c r="L488" s="2"/>
      <c r="M488" s="2"/>
      <c r="N488" s="2"/>
      <c r="O488" s="2"/>
      <c r="P488" s="26"/>
      <c r="Q488" s="4"/>
      <c r="R488" s="2"/>
      <c r="S488" s="665"/>
      <c r="T488" s="2"/>
      <c r="U488" s="2"/>
      <c r="V488" s="9"/>
      <c r="W488" s="9"/>
      <c r="X488" s="9"/>
      <c r="Y488" s="9"/>
      <c r="Z488" s="9"/>
    </row>
    <row r="489" spans="1:26" ht="16.5" customHeight="1">
      <c r="A489" s="665"/>
      <c r="B489" s="665"/>
      <c r="C489" s="665"/>
      <c r="D489" s="2"/>
      <c r="E489" s="333" t="s">
        <v>20822</v>
      </c>
      <c r="F489" s="2"/>
      <c r="G489" s="26"/>
      <c r="H489" s="333" t="s">
        <v>20823</v>
      </c>
      <c r="I489" s="26"/>
      <c r="J489" s="333" t="s">
        <v>20771</v>
      </c>
      <c r="K489" s="2"/>
      <c r="L489" s="2"/>
      <c r="M489" s="2"/>
      <c r="N489" s="2"/>
      <c r="O489" s="2"/>
      <c r="P489" s="26"/>
      <c r="Q489" s="4"/>
      <c r="R489" s="2"/>
      <c r="S489" s="665"/>
      <c r="T489" s="2"/>
      <c r="U489" s="2"/>
      <c r="V489" s="9"/>
      <c r="W489" s="9"/>
      <c r="X489" s="9"/>
      <c r="Y489" s="9"/>
      <c r="Z489" s="9"/>
    </row>
    <row r="490" spans="1:26" ht="16.5" customHeight="1">
      <c r="A490" s="665"/>
      <c r="B490" s="665"/>
      <c r="C490" s="665"/>
      <c r="D490" s="2"/>
      <c r="E490" s="333" t="s">
        <v>20772</v>
      </c>
      <c r="F490" s="2"/>
      <c r="G490" s="26"/>
      <c r="H490" s="2" t="s">
        <v>20773</v>
      </c>
      <c r="I490" s="26"/>
      <c r="J490" s="333" t="s">
        <v>19781</v>
      </c>
      <c r="K490" s="2"/>
      <c r="L490" s="2"/>
      <c r="M490" s="2"/>
      <c r="N490" s="2"/>
      <c r="O490" s="2"/>
      <c r="P490" s="26"/>
      <c r="Q490" s="4"/>
      <c r="R490" s="2"/>
      <c r="S490" s="665"/>
      <c r="T490" s="2"/>
      <c r="U490" s="2"/>
      <c r="V490" s="9"/>
      <c r="W490" s="9"/>
      <c r="X490" s="9"/>
      <c r="Y490" s="9"/>
      <c r="Z490" s="9"/>
    </row>
    <row r="491" spans="1:26" ht="16.5" customHeight="1">
      <c r="A491" s="665"/>
      <c r="B491" s="665"/>
      <c r="C491" s="665"/>
      <c r="D491" s="2"/>
      <c r="E491" s="333" t="s">
        <v>20774</v>
      </c>
      <c r="F491" s="2"/>
      <c r="G491" s="26"/>
      <c r="H491" s="2"/>
      <c r="I491" s="26"/>
      <c r="J491" s="2" t="s">
        <v>20775</v>
      </c>
      <c r="K491" s="2"/>
      <c r="L491" s="2"/>
      <c r="M491" s="2"/>
      <c r="N491" s="2"/>
      <c r="O491" s="2"/>
      <c r="P491" s="26"/>
      <c r="Q491" s="4"/>
      <c r="R491" s="2"/>
      <c r="S491" s="665"/>
      <c r="T491" s="2"/>
      <c r="U491" s="2"/>
      <c r="V491" s="9"/>
      <c r="W491" s="9"/>
      <c r="X491" s="9"/>
      <c r="Y491" s="9"/>
      <c r="Z491" s="9"/>
    </row>
    <row r="492" spans="1:26" ht="16.5" customHeight="1">
      <c r="A492" s="665"/>
      <c r="B492" s="665"/>
      <c r="C492" s="665"/>
      <c r="D492" s="2"/>
      <c r="E492" s="333" t="s">
        <v>20776</v>
      </c>
      <c r="F492" s="2"/>
      <c r="G492" s="26"/>
      <c r="H492" s="2"/>
      <c r="I492" s="26"/>
      <c r="J492" s="2" t="s">
        <v>20777</v>
      </c>
      <c r="K492" s="2"/>
      <c r="L492" s="2"/>
      <c r="M492" s="2"/>
      <c r="N492" s="2"/>
      <c r="O492" s="2"/>
      <c r="P492" s="26"/>
      <c r="Q492" s="4"/>
      <c r="R492" s="2"/>
      <c r="S492" s="665"/>
      <c r="T492" s="2"/>
      <c r="U492" s="2"/>
      <c r="V492" s="9"/>
      <c r="W492" s="9"/>
      <c r="X492" s="9"/>
      <c r="Y492" s="9"/>
      <c r="Z492" s="9"/>
    </row>
    <row r="493" spans="1:26" ht="16.5" customHeight="1">
      <c r="A493" s="665"/>
      <c r="B493" s="665"/>
      <c r="C493" s="665"/>
      <c r="D493" s="2"/>
      <c r="E493" s="333" t="s">
        <v>20778</v>
      </c>
      <c r="F493" s="2"/>
      <c r="G493" s="26"/>
      <c r="H493" s="2" t="s">
        <v>16301</v>
      </c>
      <c r="I493" s="26"/>
      <c r="J493" s="2" t="s">
        <v>20779</v>
      </c>
      <c r="K493" s="2"/>
      <c r="L493" s="2"/>
      <c r="M493" s="2"/>
      <c r="N493" s="2"/>
      <c r="O493" s="2"/>
      <c r="P493" s="26"/>
      <c r="Q493" s="4"/>
      <c r="R493" s="2"/>
      <c r="S493" s="665"/>
      <c r="T493" s="2"/>
      <c r="U493" s="2"/>
      <c r="V493" s="9"/>
      <c r="W493" s="9"/>
      <c r="X493" s="9"/>
      <c r="Y493" s="9"/>
      <c r="Z493" s="9"/>
    </row>
    <row r="494" spans="1:26" ht="16.5" customHeight="1">
      <c r="A494" s="665"/>
      <c r="B494" s="665"/>
      <c r="C494" s="665"/>
      <c r="D494" s="2"/>
      <c r="E494" s="333" t="s">
        <v>20780</v>
      </c>
      <c r="F494" s="2"/>
      <c r="G494" s="26"/>
      <c r="H494" s="2" t="s">
        <v>20781</v>
      </c>
      <c r="I494" s="26"/>
      <c r="J494" s="333" t="s">
        <v>19781</v>
      </c>
      <c r="K494" s="2"/>
      <c r="L494" s="2"/>
      <c r="M494" s="2"/>
      <c r="N494" s="2"/>
      <c r="O494" s="2"/>
      <c r="P494" s="26"/>
      <c r="Q494" s="4"/>
      <c r="R494" s="2"/>
      <c r="S494" s="665"/>
      <c r="T494" s="2"/>
      <c r="U494" s="2"/>
      <c r="V494" s="9"/>
      <c r="W494" s="9"/>
      <c r="X494" s="9"/>
      <c r="Y494" s="9"/>
      <c r="Z494" s="9"/>
    </row>
    <row r="495" spans="1:26" ht="16.5" customHeight="1">
      <c r="A495" s="665"/>
      <c r="B495" s="665"/>
      <c r="C495" s="665"/>
      <c r="D495" s="2"/>
      <c r="E495" s="333" t="s">
        <v>20774</v>
      </c>
      <c r="F495" s="2"/>
      <c r="G495" s="26"/>
      <c r="H495" s="2"/>
      <c r="I495" s="26"/>
      <c r="J495" s="2" t="s">
        <v>20775</v>
      </c>
      <c r="K495" s="2"/>
      <c r="L495" s="2"/>
      <c r="M495" s="2"/>
      <c r="N495" s="2"/>
      <c r="O495" s="2"/>
      <c r="P495" s="26"/>
      <c r="Q495" s="4"/>
      <c r="R495" s="2"/>
      <c r="S495" s="665"/>
      <c r="T495" s="2"/>
      <c r="U495" s="2"/>
      <c r="V495" s="9"/>
      <c r="W495" s="9"/>
      <c r="X495" s="9"/>
      <c r="Y495" s="9"/>
      <c r="Z495" s="9"/>
    </row>
    <row r="496" spans="1:26" ht="16.5" customHeight="1">
      <c r="A496" s="665"/>
      <c r="B496" s="665"/>
      <c r="C496" s="665"/>
      <c r="D496" s="2"/>
      <c r="E496" s="333" t="s">
        <v>20776</v>
      </c>
      <c r="F496" s="2"/>
      <c r="G496" s="26"/>
      <c r="H496" s="2"/>
      <c r="I496" s="26"/>
      <c r="J496" s="2" t="s">
        <v>20777</v>
      </c>
      <c r="K496" s="2"/>
      <c r="L496" s="2"/>
      <c r="M496" s="2"/>
      <c r="N496" s="2"/>
      <c r="O496" s="2"/>
      <c r="P496" s="26"/>
      <c r="Q496" s="4"/>
      <c r="R496" s="2"/>
      <c r="S496" s="665"/>
      <c r="T496" s="2"/>
      <c r="U496" s="2"/>
      <c r="V496" s="9"/>
      <c r="W496" s="9"/>
      <c r="X496" s="9"/>
      <c r="Y496" s="9"/>
      <c r="Z496" s="9"/>
    </row>
    <row r="497" spans="1:26" ht="16.5" customHeight="1">
      <c r="A497" s="665"/>
      <c r="B497" s="665"/>
      <c r="C497" s="665"/>
      <c r="D497" s="2"/>
      <c r="E497" s="333" t="s">
        <v>20778</v>
      </c>
      <c r="F497" s="2"/>
      <c r="G497" s="26"/>
      <c r="H497" s="2" t="s">
        <v>16301</v>
      </c>
      <c r="I497" s="26"/>
      <c r="J497" s="2" t="s">
        <v>20779</v>
      </c>
      <c r="K497" s="2"/>
      <c r="L497" s="2"/>
      <c r="M497" s="2"/>
      <c r="N497" s="2"/>
      <c r="O497" s="2"/>
      <c r="P497" s="26"/>
      <c r="Q497" s="4"/>
      <c r="R497" s="2"/>
      <c r="S497" s="665"/>
      <c r="T497" s="2"/>
      <c r="U497" s="2"/>
      <c r="V497" s="9"/>
      <c r="W497" s="9"/>
      <c r="X497" s="9"/>
      <c r="Y497" s="9"/>
      <c r="Z497" s="9"/>
    </row>
    <row r="498" spans="1:26" ht="16.5" customHeight="1">
      <c r="A498" s="665"/>
      <c r="B498" s="665"/>
      <c r="C498" s="665"/>
      <c r="D498" s="2"/>
      <c r="E498" s="333" t="s">
        <v>20782</v>
      </c>
      <c r="F498" s="2"/>
      <c r="G498" s="26"/>
      <c r="H498" s="2" t="s">
        <v>20783</v>
      </c>
      <c r="I498" s="26"/>
      <c r="J498" s="333" t="s">
        <v>19781</v>
      </c>
      <c r="K498" s="2"/>
      <c r="L498" s="2"/>
      <c r="M498" s="2"/>
      <c r="N498" s="2"/>
      <c r="O498" s="2"/>
      <c r="P498" s="26"/>
      <c r="Q498" s="4"/>
      <c r="R498" s="2"/>
      <c r="S498" s="665"/>
      <c r="T498" s="2"/>
      <c r="U498" s="2"/>
      <c r="V498" s="9"/>
      <c r="W498" s="9"/>
      <c r="X498" s="9"/>
      <c r="Y498" s="9"/>
      <c r="Z498" s="9"/>
    </row>
    <row r="499" spans="1:26" ht="16.5" customHeight="1">
      <c r="A499" s="665"/>
      <c r="B499" s="665"/>
      <c r="C499" s="665"/>
      <c r="D499" s="2"/>
      <c r="E499" s="333" t="s">
        <v>20774</v>
      </c>
      <c r="F499" s="2"/>
      <c r="G499" s="26"/>
      <c r="H499" s="2"/>
      <c r="I499" s="26"/>
      <c r="J499" s="2" t="s">
        <v>20775</v>
      </c>
      <c r="K499" s="2"/>
      <c r="L499" s="2"/>
      <c r="M499" s="2"/>
      <c r="N499" s="2"/>
      <c r="O499" s="2"/>
      <c r="P499" s="26"/>
      <c r="Q499" s="4"/>
      <c r="R499" s="2"/>
      <c r="S499" s="665"/>
      <c r="T499" s="2"/>
      <c r="U499" s="2"/>
      <c r="V499" s="9"/>
      <c r="W499" s="9"/>
      <c r="X499" s="9"/>
      <c r="Y499" s="9"/>
      <c r="Z499" s="9"/>
    </row>
    <row r="500" spans="1:26" ht="16.5" customHeight="1">
      <c r="A500" s="665"/>
      <c r="B500" s="665"/>
      <c r="C500" s="665"/>
      <c r="D500" s="2"/>
      <c r="E500" s="333" t="s">
        <v>20776</v>
      </c>
      <c r="F500" s="2"/>
      <c r="G500" s="26"/>
      <c r="H500" s="2"/>
      <c r="I500" s="26"/>
      <c r="J500" s="2" t="s">
        <v>20777</v>
      </c>
      <c r="K500" s="2"/>
      <c r="L500" s="2"/>
      <c r="M500" s="2"/>
      <c r="N500" s="2"/>
      <c r="O500" s="2"/>
      <c r="P500" s="26"/>
      <c r="Q500" s="4"/>
      <c r="R500" s="2"/>
      <c r="S500" s="665"/>
      <c r="T500" s="2"/>
      <c r="U500" s="2"/>
      <c r="V500" s="9"/>
      <c r="W500" s="9"/>
      <c r="X500" s="9"/>
      <c r="Y500" s="9"/>
      <c r="Z500" s="9"/>
    </row>
    <row r="501" spans="1:26" ht="16.5" customHeight="1">
      <c r="A501" s="665"/>
      <c r="B501" s="665"/>
      <c r="C501" s="665"/>
      <c r="D501" s="2"/>
      <c r="E501" s="333" t="s">
        <v>20778</v>
      </c>
      <c r="F501" s="2"/>
      <c r="G501" s="26"/>
      <c r="H501" s="2" t="s">
        <v>16301</v>
      </c>
      <c r="I501" s="26"/>
      <c r="J501" s="2" t="s">
        <v>20779</v>
      </c>
      <c r="K501" s="2"/>
      <c r="L501" s="2"/>
      <c r="M501" s="2"/>
      <c r="N501" s="2"/>
      <c r="O501" s="2"/>
      <c r="P501" s="26"/>
      <c r="Q501" s="4"/>
      <c r="R501" s="2"/>
      <c r="S501" s="665"/>
      <c r="T501" s="2"/>
      <c r="U501" s="2"/>
      <c r="V501" s="9"/>
      <c r="W501" s="9"/>
      <c r="X501" s="9"/>
      <c r="Y501" s="9"/>
      <c r="Z501" s="9"/>
    </row>
    <row r="502" spans="1:26" ht="16.5" customHeight="1">
      <c r="A502" s="665"/>
      <c r="B502" s="665"/>
      <c r="C502" s="665"/>
      <c r="D502" s="2"/>
      <c r="E502" s="333" t="s">
        <v>20784</v>
      </c>
      <c r="F502" s="2"/>
      <c r="G502" s="26"/>
      <c r="H502" s="2" t="s">
        <v>20785</v>
      </c>
      <c r="I502" s="26"/>
      <c r="J502" s="2" t="s">
        <v>19781</v>
      </c>
      <c r="K502" s="2"/>
      <c r="L502" s="2"/>
      <c r="M502" s="2"/>
      <c r="N502" s="2"/>
      <c r="O502" s="2"/>
      <c r="P502" s="26"/>
      <c r="Q502" s="4"/>
      <c r="R502" s="2"/>
      <c r="S502" s="665"/>
      <c r="T502" s="2"/>
      <c r="U502" s="2"/>
      <c r="V502" s="9"/>
      <c r="W502" s="9"/>
      <c r="X502" s="9"/>
      <c r="Y502" s="9"/>
      <c r="Z502" s="9"/>
    </row>
    <row r="503" spans="1:26" ht="16.5" customHeight="1">
      <c r="A503" s="665"/>
      <c r="B503" s="665"/>
      <c r="C503" s="665"/>
      <c r="D503" s="2"/>
      <c r="E503" s="333" t="s">
        <v>20786</v>
      </c>
      <c r="F503" s="2"/>
      <c r="G503" s="26"/>
      <c r="H503" s="2" t="s">
        <v>15984</v>
      </c>
      <c r="I503" s="26"/>
      <c r="J503" s="2" t="s">
        <v>20787</v>
      </c>
      <c r="K503" s="2"/>
      <c r="L503" s="2"/>
      <c r="M503" s="2"/>
      <c r="N503" s="2"/>
      <c r="O503" s="2"/>
      <c r="P503" s="26"/>
      <c r="Q503" s="4"/>
      <c r="R503" s="2"/>
      <c r="S503" s="665"/>
      <c r="T503" s="2"/>
      <c r="U503" s="2"/>
      <c r="V503" s="9"/>
      <c r="W503" s="9"/>
      <c r="X503" s="9"/>
      <c r="Y503" s="9"/>
      <c r="Z503" s="9"/>
    </row>
    <row r="504" spans="1:26" ht="16.5" customHeight="1">
      <c r="A504" s="665"/>
      <c r="B504" s="665"/>
      <c r="C504" s="665"/>
      <c r="D504" s="2"/>
      <c r="E504" s="333" t="s">
        <v>20788</v>
      </c>
      <c r="F504" s="2"/>
      <c r="G504" s="26"/>
      <c r="H504" s="2" t="s">
        <v>17455</v>
      </c>
      <c r="I504" s="26"/>
      <c r="J504" s="2" t="s">
        <v>20789</v>
      </c>
      <c r="K504" s="2"/>
      <c r="L504" s="2"/>
      <c r="M504" s="2"/>
      <c r="N504" s="2"/>
      <c r="O504" s="2"/>
      <c r="P504" s="26"/>
      <c r="Q504" s="4"/>
      <c r="R504" s="2"/>
      <c r="S504" s="665"/>
      <c r="T504" s="2"/>
      <c r="U504" s="2"/>
      <c r="V504" s="9"/>
      <c r="W504" s="9"/>
      <c r="X504" s="9"/>
      <c r="Y504" s="9"/>
      <c r="Z504" s="9"/>
    </row>
    <row r="505" spans="1:26" ht="16.5" customHeight="1">
      <c r="A505" s="665"/>
      <c r="B505" s="665"/>
      <c r="C505" s="665"/>
      <c r="D505" s="2"/>
      <c r="E505" s="333" t="s">
        <v>20790</v>
      </c>
      <c r="F505" s="2"/>
      <c r="G505" s="26"/>
      <c r="H505" s="2" t="s">
        <v>20791</v>
      </c>
      <c r="I505" s="26"/>
      <c r="J505" s="2"/>
      <c r="K505" s="2"/>
      <c r="L505" s="2"/>
      <c r="M505" s="2"/>
      <c r="N505" s="2"/>
      <c r="O505" s="2"/>
      <c r="P505" s="26"/>
      <c r="Q505" s="4"/>
      <c r="R505" s="2"/>
      <c r="S505" s="665"/>
      <c r="T505" s="2"/>
      <c r="U505" s="2"/>
      <c r="V505" s="9"/>
      <c r="W505" s="9"/>
      <c r="X505" s="9"/>
      <c r="Y505" s="9"/>
      <c r="Z505" s="9"/>
    </row>
    <row r="506" spans="1:26" ht="16.5" customHeight="1">
      <c r="A506" s="665"/>
      <c r="B506" s="665"/>
      <c r="C506" s="665"/>
      <c r="D506" s="2"/>
      <c r="E506" s="333" t="s">
        <v>20792</v>
      </c>
      <c r="F506" s="2"/>
      <c r="G506" s="26"/>
      <c r="H506" s="333" t="s">
        <v>20793</v>
      </c>
      <c r="I506" s="26"/>
      <c r="J506" s="333" t="s">
        <v>19781</v>
      </c>
      <c r="K506" s="2"/>
      <c r="L506" s="2"/>
      <c r="M506" s="2"/>
      <c r="N506" s="2"/>
      <c r="O506" s="2"/>
      <c r="P506" s="26"/>
      <c r="Q506" s="4"/>
      <c r="R506" s="2"/>
      <c r="S506" s="665"/>
      <c r="T506" s="2"/>
      <c r="U506" s="2"/>
      <c r="V506" s="9"/>
      <c r="W506" s="9"/>
      <c r="X506" s="9"/>
      <c r="Y506" s="9"/>
      <c r="Z506" s="9"/>
    </row>
    <row r="507" spans="1:26" ht="16.5" customHeight="1">
      <c r="A507" s="665"/>
      <c r="B507" s="665"/>
      <c r="C507" s="665"/>
      <c r="D507" s="2"/>
      <c r="E507" s="333" t="s">
        <v>20794</v>
      </c>
      <c r="F507" s="2"/>
      <c r="G507" s="26"/>
      <c r="H507" s="333" t="s">
        <v>20795</v>
      </c>
      <c r="I507" s="26"/>
      <c r="J507" s="333"/>
      <c r="K507" s="2"/>
      <c r="L507" s="2"/>
      <c r="M507" s="2"/>
      <c r="N507" s="2"/>
      <c r="O507" s="2"/>
      <c r="P507" s="26"/>
      <c r="Q507" s="4"/>
      <c r="R507" s="2"/>
      <c r="S507" s="665"/>
      <c r="T507" s="2"/>
      <c r="U507" s="2"/>
      <c r="V507" s="9"/>
      <c r="W507" s="9"/>
      <c r="X507" s="9"/>
      <c r="Y507" s="9"/>
      <c r="Z507" s="9"/>
    </row>
    <row r="508" spans="1:26" ht="16.5" customHeight="1">
      <c r="A508" s="665"/>
      <c r="B508" s="665"/>
      <c r="C508" s="665"/>
      <c r="D508" s="2"/>
      <c r="E508" s="333" t="s">
        <v>20796</v>
      </c>
      <c r="F508" s="2"/>
      <c r="G508" s="26"/>
      <c r="H508" s="2" t="s">
        <v>20797</v>
      </c>
      <c r="I508" s="26"/>
      <c r="J508" s="333"/>
      <c r="K508" s="2"/>
      <c r="L508" s="2"/>
      <c r="M508" s="2"/>
      <c r="N508" s="2"/>
      <c r="O508" s="2"/>
      <c r="P508" s="26"/>
      <c r="Q508" s="4"/>
      <c r="R508" s="2"/>
      <c r="S508" s="665"/>
      <c r="T508" s="2"/>
      <c r="U508" s="2"/>
      <c r="V508" s="9"/>
      <c r="W508" s="9"/>
      <c r="X508" s="9"/>
      <c r="Y508" s="9"/>
      <c r="Z508" s="9"/>
    </row>
    <row r="509" spans="1:26" ht="16.5" customHeight="1">
      <c r="A509" s="666"/>
      <c r="B509" s="666"/>
      <c r="C509" s="666"/>
      <c r="D509" s="2"/>
      <c r="E509" s="333" t="s">
        <v>20798</v>
      </c>
      <c r="F509" s="2"/>
      <c r="G509" s="26"/>
      <c r="H509" s="2" t="s">
        <v>20824</v>
      </c>
      <c r="I509" s="26"/>
      <c r="J509" s="2"/>
      <c r="K509" s="2"/>
      <c r="L509" s="2"/>
      <c r="M509" s="2"/>
      <c r="N509" s="2"/>
      <c r="O509" s="2"/>
      <c r="P509" s="26"/>
      <c r="Q509" s="4"/>
      <c r="R509" s="2"/>
      <c r="S509" s="666"/>
      <c r="T509" s="2"/>
      <c r="U509" s="2"/>
      <c r="V509" s="9"/>
      <c r="W509" s="9"/>
      <c r="X509" s="9"/>
      <c r="Y509" s="9"/>
      <c r="Z509" s="9"/>
    </row>
    <row r="510" spans="1:26" ht="16.5" customHeight="1">
      <c r="A510" s="570"/>
      <c r="B510" s="570"/>
      <c r="C510" s="574" t="s">
        <v>20825</v>
      </c>
      <c r="D510" s="572"/>
      <c r="E510" s="573"/>
      <c r="F510" s="572"/>
      <c r="G510" s="572"/>
      <c r="H510" s="574"/>
      <c r="I510" s="578"/>
      <c r="J510" s="576"/>
      <c r="K510" s="577"/>
      <c r="L510" s="570"/>
      <c r="M510" s="577"/>
      <c r="N510" s="570"/>
      <c r="O510" s="578"/>
      <c r="P510" s="570" t="s">
        <v>20826</v>
      </c>
      <c r="Q510" s="6"/>
      <c r="R510" s="570"/>
      <c r="S510" s="570"/>
      <c r="T510" s="570"/>
      <c r="U510" s="570"/>
      <c r="V510" s="123"/>
      <c r="W510" s="123"/>
      <c r="X510" s="123"/>
      <c r="Y510" s="123"/>
      <c r="Z510" s="123"/>
    </row>
    <row r="511" spans="1:26" ht="16.5" customHeight="1">
      <c r="A511" s="735" t="s">
        <v>20722</v>
      </c>
      <c r="B511" s="735" t="s">
        <v>20092</v>
      </c>
      <c r="C511" s="740" t="s">
        <v>20827</v>
      </c>
      <c r="D511" s="2"/>
      <c r="E511" s="48" t="s">
        <v>20828</v>
      </c>
      <c r="F511" s="2" t="s">
        <v>17291</v>
      </c>
      <c r="G511" s="26" t="s">
        <v>18463</v>
      </c>
      <c r="H511" s="48" t="s">
        <v>20829</v>
      </c>
      <c r="I511" s="2"/>
      <c r="J511" s="48"/>
      <c r="K511" s="2"/>
      <c r="L511" s="2"/>
      <c r="M511" s="2"/>
      <c r="N511" s="2"/>
      <c r="O511" s="2"/>
      <c r="P511" s="26"/>
      <c r="Q511" s="4"/>
      <c r="R511" s="4"/>
      <c r="S511" s="64"/>
      <c r="T511" s="4"/>
      <c r="U511" s="4"/>
      <c r="V511" s="9"/>
      <c r="W511" s="9"/>
      <c r="X511" s="9"/>
      <c r="Y511" s="9"/>
      <c r="Z511" s="9"/>
    </row>
    <row r="512" spans="1:26" ht="16.5" customHeight="1">
      <c r="A512" s="665"/>
      <c r="B512" s="665"/>
      <c r="C512" s="665"/>
      <c r="D512" s="2"/>
      <c r="E512" s="48" t="s">
        <v>20830</v>
      </c>
      <c r="F512" s="2" t="s">
        <v>17291</v>
      </c>
      <c r="G512" s="26" t="s">
        <v>18463</v>
      </c>
      <c r="H512" s="48" t="s">
        <v>20831</v>
      </c>
      <c r="I512" s="2"/>
      <c r="J512" s="48" t="s">
        <v>20832</v>
      </c>
      <c r="K512" s="2"/>
      <c r="L512" s="2"/>
      <c r="M512" s="2"/>
      <c r="N512" s="2"/>
      <c r="O512" s="2"/>
      <c r="P512" s="26"/>
      <c r="Q512" s="4"/>
      <c r="R512" s="4"/>
      <c r="S512" s="64"/>
      <c r="T512" s="4"/>
      <c r="U512" s="4"/>
      <c r="V512" s="9"/>
      <c r="W512" s="9"/>
      <c r="X512" s="9"/>
      <c r="Y512" s="9"/>
      <c r="Z512" s="9"/>
    </row>
    <row r="513" spans="1:26" ht="16.5" customHeight="1">
      <c r="A513" s="665"/>
      <c r="B513" s="665"/>
      <c r="C513" s="665"/>
      <c r="D513" s="2"/>
      <c r="E513" s="48" t="s">
        <v>20833</v>
      </c>
      <c r="F513" s="2" t="s">
        <v>17291</v>
      </c>
      <c r="G513" s="26" t="s">
        <v>18463</v>
      </c>
      <c r="H513" s="48" t="s">
        <v>15984</v>
      </c>
      <c r="I513" s="2"/>
      <c r="J513" s="48"/>
      <c r="K513" s="2"/>
      <c r="L513" s="2"/>
      <c r="M513" s="2"/>
      <c r="N513" s="2"/>
      <c r="O513" s="2"/>
      <c r="P513" s="26"/>
      <c r="Q513" s="4"/>
      <c r="R513" s="4"/>
      <c r="S513" s="64"/>
      <c r="T513" s="4"/>
      <c r="U513" s="4"/>
      <c r="V513" s="9"/>
      <c r="W513" s="9"/>
      <c r="X513" s="9"/>
      <c r="Y513" s="9"/>
      <c r="Z513" s="9"/>
    </row>
    <row r="514" spans="1:26" ht="16.5" customHeight="1">
      <c r="A514" s="665"/>
      <c r="B514" s="665"/>
      <c r="C514" s="665"/>
      <c r="D514" s="2"/>
      <c r="E514" s="670" t="s">
        <v>20834</v>
      </c>
      <c r="F514" s="2" t="s">
        <v>17291</v>
      </c>
      <c r="G514" s="26" t="s">
        <v>18463</v>
      </c>
      <c r="H514" s="2"/>
      <c r="I514" s="2"/>
      <c r="J514" s="48" t="s">
        <v>20835</v>
      </c>
      <c r="K514" s="2"/>
      <c r="L514" s="2"/>
      <c r="M514" s="2"/>
      <c r="N514" s="2"/>
      <c r="O514" s="2"/>
      <c r="P514" s="26"/>
      <c r="Q514" s="4"/>
      <c r="R514" s="4"/>
      <c r="S514" s="64"/>
      <c r="T514" s="4"/>
      <c r="U514" s="4"/>
      <c r="V514" s="9"/>
      <c r="W514" s="9"/>
      <c r="X514" s="9"/>
      <c r="Y514" s="9"/>
      <c r="Z514" s="9"/>
    </row>
    <row r="515" spans="1:26" ht="16.5" customHeight="1">
      <c r="A515" s="665"/>
      <c r="B515" s="665"/>
      <c r="C515" s="665"/>
      <c r="D515" s="2"/>
      <c r="E515" s="666"/>
      <c r="F515" s="2" t="s">
        <v>17291</v>
      </c>
      <c r="G515" s="26" t="s">
        <v>18463</v>
      </c>
      <c r="H515" s="48"/>
      <c r="I515" s="2"/>
      <c r="J515" s="48" t="s">
        <v>20836</v>
      </c>
      <c r="K515" s="2"/>
      <c r="L515" s="2"/>
      <c r="M515" s="2"/>
      <c r="N515" s="2"/>
      <c r="O515" s="2"/>
      <c r="P515" s="26"/>
      <c r="Q515" s="4"/>
      <c r="R515" s="4"/>
      <c r="S515" s="64"/>
      <c r="T515" s="4"/>
      <c r="U515" s="4"/>
      <c r="V515" s="9"/>
      <c r="W515" s="9"/>
      <c r="X515" s="9"/>
      <c r="Y515" s="9"/>
      <c r="Z515" s="9"/>
    </row>
    <row r="516" spans="1:26" ht="16.5" customHeight="1">
      <c r="A516" s="665"/>
      <c r="B516" s="665"/>
      <c r="C516" s="665"/>
      <c r="D516" s="2"/>
      <c r="E516" s="48" t="s">
        <v>20833</v>
      </c>
      <c r="F516" s="2" t="s">
        <v>17291</v>
      </c>
      <c r="G516" s="26" t="s">
        <v>18463</v>
      </c>
      <c r="H516" s="48" t="s">
        <v>15984</v>
      </c>
      <c r="I516" s="2"/>
      <c r="J516" s="48"/>
      <c r="K516" s="2"/>
      <c r="L516" s="2"/>
      <c r="M516" s="2"/>
      <c r="N516" s="2"/>
      <c r="O516" s="2"/>
      <c r="P516" s="26"/>
      <c r="Q516" s="4"/>
      <c r="R516" s="4"/>
      <c r="S516" s="64"/>
      <c r="T516" s="4"/>
      <c r="U516" s="4"/>
      <c r="V516" s="9"/>
      <c r="W516" s="9"/>
      <c r="X516" s="9"/>
      <c r="Y516" s="9"/>
      <c r="Z516" s="9"/>
    </row>
    <row r="517" spans="1:26" ht="16.5" customHeight="1">
      <c r="A517" s="665"/>
      <c r="B517" s="665"/>
      <c r="C517" s="665"/>
      <c r="D517" s="2"/>
      <c r="E517" s="670" t="s">
        <v>20834</v>
      </c>
      <c r="F517" s="2" t="s">
        <v>17291</v>
      </c>
      <c r="G517" s="26" t="s">
        <v>18463</v>
      </c>
      <c r="H517" s="48"/>
      <c r="I517" s="2"/>
      <c r="J517" s="48" t="s">
        <v>20835</v>
      </c>
      <c r="K517" s="2"/>
      <c r="L517" s="2"/>
      <c r="M517" s="2"/>
      <c r="N517" s="2"/>
      <c r="O517" s="2"/>
      <c r="P517" s="26"/>
      <c r="Q517" s="4"/>
      <c r="R517" s="4"/>
      <c r="S517" s="64"/>
      <c r="T517" s="4"/>
      <c r="U517" s="4"/>
      <c r="V517" s="9"/>
      <c r="W517" s="9"/>
      <c r="X517" s="9"/>
      <c r="Y517" s="9"/>
      <c r="Z517" s="9"/>
    </row>
    <row r="518" spans="1:26" ht="16.5" customHeight="1">
      <c r="A518" s="665"/>
      <c r="B518" s="665"/>
      <c r="C518" s="665"/>
      <c r="D518" s="2"/>
      <c r="E518" s="666"/>
      <c r="F518" s="2" t="s">
        <v>17291</v>
      </c>
      <c r="G518" s="26" t="s">
        <v>18463</v>
      </c>
      <c r="H518" s="48"/>
      <c r="I518" s="2"/>
      <c r="J518" s="48" t="s">
        <v>20836</v>
      </c>
      <c r="K518" s="2"/>
      <c r="L518" s="2"/>
      <c r="M518" s="2"/>
      <c r="N518" s="2"/>
      <c r="O518" s="2"/>
      <c r="P518" s="26"/>
      <c r="Q518" s="4"/>
      <c r="R518" s="4"/>
      <c r="S518" s="64"/>
      <c r="T518" s="4"/>
      <c r="U518" s="4"/>
      <c r="V518" s="9"/>
      <c r="W518" s="9"/>
      <c r="X518" s="9"/>
      <c r="Y518" s="9"/>
      <c r="Z518" s="9"/>
    </row>
    <row r="519" spans="1:26" ht="16.5" customHeight="1">
      <c r="A519" s="665"/>
      <c r="B519" s="665"/>
      <c r="C519" s="665"/>
      <c r="D519" s="2"/>
      <c r="E519" s="48" t="s">
        <v>20833</v>
      </c>
      <c r="F519" s="2" t="s">
        <v>17291</v>
      </c>
      <c r="G519" s="26" t="s">
        <v>18463</v>
      </c>
      <c r="H519" s="48" t="s">
        <v>15984</v>
      </c>
      <c r="I519" s="2"/>
      <c r="J519" s="48"/>
      <c r="K519" s="2"/>
      <c r="L519" s="2"/>
      <c r="M519" s="2"/>
      <c r="N519" s="2"/>
      <c r="O519" s="2"/>
      <c r="P519" s="26"/>
      <c r="Q519" s="4"/>
      <c r="R519" s="4"/>
      <c r="S519" s="64"/>
      <c r="T519" s="4"/>
      <c r="U519" s="4"/>
      <c r="V519" s="9"/>
      <c r="W519" s="9"/>
      <c r="X519" s="9"/>
      <c r="Y519" s="9"/>
      <c r="Z519" s="9"/>
    </row>
    <row r="520" spans="1:26" ht="16.5" customHeight="1">
      <c r="A520" s="665"/>
      <c r="B520" s="665"/>
      <c r="C520" s="665"/>
      <c r="D520" s="2"/>
      <c r="E520" s="670" t="s">
        <v>20834</v>
      </c>
      <c r="F520" s="2" t="s">
        <v>17291</v>
      </c>
      <c r="G520" s="26" t="s">
        <v>18463</v>
      </c>
      <c r="H520" s="48"/>
      <c r="I520" s="2"/>
      <c r="J520" s="48" t="s">
        <v>20835</v>
      </c>
      <c r="K520" s="2"/>
      <c r="L520" s="2"/>
      <c r="M520" s="2"/>
      <c r="N520" s="2"/>
      <c r="O520" s="2"/>
      <c r="P520" s="26"/>
      <c r="Q520" s="4"/>
      <c r="R520" s="4"/>
      <c r="S520" s="64"/>
      <c r="T520" s="4"/>
      <c r="U520" s="4"/>
      <c r="V520" s="9"/>
      <c r="W520" s="9"/>
      <c r="X520" s="9"/>
      <c r="Y520" s="9"/>
      <c r="Z520" s="9"/>
    </row>
    <row r="521" spans="1:26" ht="16.5" customHeight="1">
      <c r="A521" s="665"/>
      <c r="B521" s="665"/>
      <c r="C521" s="665"/>
      <c r="D521" s="2"/>
      <c r="E521" s="666"/>
      <c r="F521" s="2" t="s">
        <v>17291</v>
      </c>
      <c r="G521" s="26" t="s">
        <v>18463</v>
      </c>
      <c r="H521" s="48"/>
      <c r="I521" s="2"/>
      <c r="J521" s="48" t="s">
        <v>20836</v>
      </c>
      <c r="K521" s="2"/>
      <c r="L521" s="2"/>
      <c r="M521" s="2"/>
      <c r="N521" s="2"/>
      <c r="O521" s="2"/>
      <c r="P521" s="26"/>
      <c r="Q521" s="4"/>
      <c r="R521" s="4"/>
      <c r="S521" s="64"/>
      <c r="T521" s="4"/>
      <c r="U521" s="4"/>
      <c r="V521" s="9"/>
      <c r="W521" s="9"/>
      <c r="X521" s="9"/>
      <c r="Y521" s="9"/>
      <c r="Z521" s="9"/>
    </row>
    <row r="522" spans="1:26" ht="16.5" customHeight="1">
      <c r="A522" s="665"/>
      <c r="B522" s="665"/>
      <c r="C522" s="665"/>
      <c r="D522" s="2"/>
      <c r="E522" s="48" t="s">
        <v>20837</v>
      </c>
      <c r="F522" s="2" t="s">
        <v>17291</v>
      </c>
      <c r="G522" s="26" t="s">
        <v>18465</v>
      </c>
      <c r="H522" s="48" t="s">
        <v>20838</v>
      </c>
      <c r="I522" s="2"/>
      <c r="J522" s="48"/>
      <c r="K522" s="2"/>
      <c r="L522" s="2"/>
      <c r="M522" s="2"/>
      <c r="N522" s="2"/>
      <c r="O522" s="2"/>
      <c r="P522" s="26"/>
      <c r="Q522" s="4"/>
      <c r="R522" s="4"/>
      <c r="S522" s="64"/>
      <c r="T522" s="4"/>
      <c r="U522" s="4"/>
      <c r="V522" s="9"/>
      <c r="W522" s="9"/>
      <c r="X522" s="9"/>
      <c r="Y522" s="9"/>
      <c r="Z522" s="9"/>
    </row>
    <row r="523" spans="1:26" ht="16.5" customHeight="1">
      <c r="A523" s="666"/>
      <c r="B523" s="666"/>
      <c r="C523" s="666"/>
      <c r="D523" s="2"/>
      <c r="E523" s="48" t="s">
        <v>20839</v>
      </c>
      <c r="F523" s="2" t="s">
        <v>17291</v>
      </c>
      <c r="G523" s="26" t="s">
        <v>18463</v>
      </c>
      <c r="H523" s="48" t="s">
        <v>20840</v>
      </c>
      <c r="I523" s="2"/>
      <c r="J523" s="48"/>
      <c r="K523" s="2"/>
      <c r="L523" s="2"/>
      <c r="M523" s="2"/>
      <c r="N523" s="2"/>
      <c r="O523" s="2"/>
      <c r="P523" s="26"/>
      <c r="Q523" s="4"/>
      <c r="R523" s="4"/>
      <c r="S523" s="64"/>
      <c r="T523" s="4"/>
      <c r="U523" s="4"/>
      <c r="V523" s="9"/>
      <c r="W523" s="9"/>
      <c r="X523" s="9"/>
      <c r="Y523" s="9"/>
      <c r="Z523" s="9"/>
    </row>
    <row r="524" spans="1:26" ht="16.5" customHeight="1">
      <c r="A524" s="570"/>
      <c r="B524" s="570"/>
      <c r="C524" s="574" t="s">
        <v>20841</v>
      </c>
      <c r="D524" s="572"/>
      <c r="E524" s="573"/>
      <c r="F524" s="572"/>
      <c r="G524" s="572"/>
      <c r="H524" s="574"/>
      <c r="I524" s="578"/>
      <c r="J524" s="576"/>
      <c r="K524" s="577"/>
      <c r="L524" s="570"/>
      <c r="M524" s="577"/>
      <c r="N524" s="570"/>
      <c r="O524" s="578"/>
      <c r="P524" s="570" t="s">
        <v>20842</v>
      </c>
      <c r="Q524" s="6"/>
      <c r="R524" s="570"/>
      <c r="S524" s="570"/>
      <c r="T524" s="570"/>
      <c r="U524" s="570"/>
      <c r="V524" s="123"/>
      <c r="W524" s="123"/>
      <c r="X524" s="123"/>
      <c r="Y524" s="123"/>
      <c r="Z524" s="123"/>
    </row>
    <row r="525" spans="1:26" ht="16.5" customHeight="1">
      <c r="A525" s="26" t="s">
        <v>20843</v>
      </c>
      <c r="B525" s="26" t="s">
        <v>20092</v>
      </c>
      <c r="C525" s="2"/>
      <c r="D525" s="2"/>
      <c r="E525" s="5" t="s">
        <v>20844</v>
      </c>
      <c r="F525" s="26" t="s">
        <v>17291</v>
      </c>
      <c r="G525" s="26" t="s">
        <v>20366</v>
      </c>
      <c r="H525" s="120" t="s">
        <v>20845</v>
      </c>
      <c r="I525" s="2"/>
      <c r="J525" s="120" t="s">
        <v>20846</v>
      </c>
      <c r="K525" s="2"/>
      <c r="L525" s="2"/>
      <c r="M525" s="2"/>
      <c r="N525" s="2"/>
      <c r="O525" s="2"/>
      <c r="P525" s="26"/>
      <c r="Q525" s="4"/>
      <c r="R525" s="2"/>
      <c r="S525" s="26" t="s">
        <v>379</v>
      </c>
      <c r="T525" s="2"/>
      <c r="U525" s="2"/>
      <c r="V525" s="9"/>
      <c r="W525" s="9"/>
      <c r="X525" s="9"/>
      <c r="Y525" s="9"/>
      <c r="Z525" s="9"/>
    </row>
    <row r="526" spans="1:26" ht="16.5" customHeight="1">
      <c r="A526" s="570"/>
      <c r="B526" s="570"/>
      <c r="C526" s="574" t="s">
        <v>20847</v>
      </c>
      <c r="D526" s="572"/>
      <c r="E526" s="573"/>
      <c r="F526" s="572"/>
      <c r="G526" s="572"/>
      <c r="H526" s="574"/>
      <c r="I526" s="578"/>
      <c r="J526" s="576"/>
      <c r="K526" s="577"/>
      <c r="L526" s="570"/>
      <c r="M526" s="577"/>
      <c r="N526" s="570"/>
      <c r="O526" s="578"/>
      <c r="P526" s="570" t="s">
        <v>20842</v>
      </c>
      <c r="Q526" s="6"/>
      <c r="R526" s="570"/>
      <c r="S526" s="570"/>
      <c r="T526" s="570"/>
      <c r="U526" s="570"/>
      <c r="V526" s="123"/>
      <c r="W526" s="123"/>
      <c r="X526" s="123"/>
      <c r="Y526" s="123"/>
      <c r="Z526" s="123"/>
    </row>
    <row r="527" spans="1:26" ht="16.5" customHeight="1">
      <c r="A527" s="26" t="s">
        <v>20848</v>
      </c>
      <c r="B527" s="26" t="s">
        <v>20092</v>
      </c>
      <c r="C527" s="2"/>
      <c r="D527" s="2"/>
      <c r="E527" s="5" t="s">
        <v>20849</v>
      </c>
      <c r="F527" s="26" t="s">
        <v>17291</v>
      </c>
      <c r="G527" s="26" t="s">
        <v>20366</v>
      </c>
      <c r="H527" s="607" t="s">
        <v>20850</v>
      </c>
      <c r="I527" s="2"/>
      <c r="J527" s="120" t="s">
        <v>20851</v>
      </c>
      <c r="K527" s="2"/>
      <c r="L527" s="2"/>
      <c r="M527" s="2"/>
      <c r="N527" s="2"/>
      <c r="O527" s="2"/>
      <c r="P527" s="26"/>
      <c r="Q527" s="4"/>
      <c r="R527" s="2"/>
      <c r="S527" s="26" t="s">
        <v>379</v>
      </c>
      <c r="T527" s="2"/>
      <c r="U527" s="2"/>
      <c r="V527" s="9"/>
      <c r="W527" s="9"/>
      <c r="X527" s="9"/>
      <c r="Y527" s="9"/>
      <c r="Z527" s="9"/>
    </row>
    <row r="528" spans="1:26" ht="16.5" customHeight="1">
      <c r="A528" s="570"/>
      <c r="B528" s="570"/>
      <c r="C528" s="574" t="s">
        <v>20852</v>
      </c>
      <c r="D528" s="572"/>
      <c r="E528" s="573"/>
      <c r="F528" s="572"/>
      <c r="G528" s="572"/>
      <c r="H528" s="574"/>
      <c r="I528" s="578"/>
      <c r="J528" s="576"/>
      <c r="K528" s="577"/>
      <c r="L528" s="570"/>
      <c r="M528" s="577"/>
      <c r="N528" s="570"/>
      <c r="O528" s="578"/>
      <c r="P528" s="570" t="s">
        <v>20842</v>
      </c>
      <c r="Q528" s="6"/>
      <c r="R528" s="570"/>
      <c r="S528" s="570"/>
      <c r="T528" s="570"/>
      <c r="U528" s="570"/>
      <c r="V528" s="123"/>
      <c r="W528" s="123"/>
      <c r="X528" s="123"/>
      <c r="Y528" s="123"/>
      <c r="Z528" s="123"/>
    </row>
    <row r="529" spans="1:26" ht="16.5" customHeight="1">
      <c r="A529" s="735" t="s">
        <v>20853</v>
      </c>
      <c r="B529" s="735" t="s">
        <v>20092</v>
      </c>
      <c r="C529" s="735"/>
      <c r="D529" s="2"/>
      <c r="E529" s="807" t="s">
        <v>20854</v>
      </c>
      <c r="F529" s="735" t="s">
        <v>17291</v>
      </c>
      <c r="G529" s="735" t="s">
        <v>20366</v>
      </c>
      <c r="H529" s="607" t="s">
        <v>20855</v>
      </c>
      <c r="I529" s="2"/>
      <c r="J529" s="120" t="s">
        <v>20856</v>
      </c>
      <c r="K529" s="2"/>
      <c r="L529" s="2"/>
      <c r="M529" s="2"/>
      <c r="N529" s="2"/>
      <c r="O529" s="2"/>
      <c r="P529" s="26"/>
      <c r="Q529" s="4"/>
      <c r="R529" s="2"/>
      <c r="S529" s="26" t="s">
        <v>379</v>
      </c>
      <c r="T529" s="2"/>
      <c r="U529" s="2"/>
      <c r="V529" s="9"/>
      <c r="W529" s="9"/>
      <c r="X529" s="9"/>
      <c r="Y529" s="9"/>
      <c r="Z529" s="9"/>
    </row>
    <row r="530" spans="1:26" ht="16.5" customHeight="1">
      <c r="A530" s="665"/>
      <c r="B530" s="665"/>
      <c r="C530" s="665"/>
      <c r="D530" s="2"/>
      <c r="E530" s="665"/>
      <c r="F530" s="665"/>
      <c r="G530" s="665"/>
      <c r="H530" s="2" t="s">
        <v>20857</v>
      </c>
      <c r="I530" s="2"/>
      <c r="J530" s="120" t="s">
        <v>20856</v>
      </c>
      <c r="K530" s="2"/>
      <c r="L530" s="2"/>
      <c r="M530" s="2"/>
      <c r="N530" s="2"/>
      <c r="O530" s="2"/>
      <c r="P530" s="26"/>
      <c r="Q530" s="4"/>
      <c r="R530" s="2"/>
      <c r="S530" s="26" t="s">
        <v>379</v>
      </c>
      <c r="T530" s="2"/>
      <c r="U530" s="2"/>
      <c r="V530" s="9"/>
      <c r="W530" s="9"/>
      <c r="X530" s="9"/>
      <c r="Y530" s="9"/>
      <c r="Z530" s="9"/>
    </row>
    <row r="531" spans="1:26" ht="16.5" customHeight="1">
      <c r="A531" s="666"/>
      <c r="B531" s="666"/>
      <c r="C531" s="666"/>
      <c r="D531" s="2"/>
      <c r="E531" s="666"/>
      <c r="F531" s="666"/>
      <c r="G531" s="666"/>
      <c r="H531" s="2" t="s">
        <v>20858</v>
      </c>
      <c r="I531" s="2"/>
      <c r="J531" s="120" t="s">
        <v>20856</v>
      </c>
      <c r="K531" s="2"/>
      <c r="L531" s="2"/>
      <c r="M531" s="2"/>
      <c r="N531" s="2"/>
      <c r="O531" s="2"/>
      <c r="P531" s="26"/>
      <c r="Q531" s="4"/>
      <c r="R531" s="2"/>
      <c r="S531" s="26" t="s">
        <v>379</v>
      </c>
      <c r="T531" s="2"/>
      <c r="U531" s="2"/>
      <c r="V531" s="9"/>
      <c r="W531" s="9"/>
      <c r="X531" s="9"/>
      <c r="Y531" s="9"/>
      <c r="Z531" s="9"/>
    </row>
    <row r="532" spans="1:26" ht="16.5" customHeight="1">
      <c r="A532" s="180"/>
      <c r="B532" s="180"/>
      <c r="C532" s="9"/>
      <c r="D532" s="9"/>
      <c r="E532" s="9"/>
      <c r="F532" s="9"/>
      <c r="G532" s="180"/>
      <c r="H532" s="9"/>
      <c r="I532" s="9"/>
      <c r="J532" s="9"/>
      <c r="K532" s="9"/>
      <c r="L532" s="9"/>
      <c r="M532" s="9"/>
      <c r="N532" s="9"/>
      <c r="O532" s="9"/>
      <c r="P532" s="180"/>
      <c r="Q532" s="9"/>
      <c r="R532" s="9"/>
      <c r="S532" s="180"/>
      <c r="T532" s="9"/>
      <c r="U532" s="9"/>
      <c r="V532" s="9"/>
      <c r="W532" s="9"/>
      <c r="X532" s="9"/>
      <c r="Y532" s="9"/>
      <c r="Z532" s="9"/>
    </row>
    <row r="533" spans="1:26" ht="16.5" customHeight="1">
      <c r="A533" s="180"/>
      <c r="B533" s="180"/>
      <c r="C533" s="9"/>
      <c r="D533" s="9"/>
      <c r="E533" s="9"/>
      <c r="F533" s="9"/>
      <c r="G533" s="180"/>
      <c r="H533" s="9"/>
      <c r="I533" s="9"/>
      <c r="J533" s="9"/>
      <c r="K533" s="9"/>
      <c r="L533" s="9"/>
      <c r="M533" s="9"/>
      <c r="N533" s="9"/>
      <c r="O533" s="9"/>
      <c r="P533" s="180"/>
      <c r="Q533" s="9"/>
      <c r="R533" s="9"/>
      <c r="S533" s="180"/>
      <c r="T533" s="9"/>
      <c r="U533" s="9"/>
      <c r="V533" s="9"/>
      <c r="W533" s="9"/>
      <c r="X533" s="9"/>
      <c r="Y533" s="9"/>
      <c r="Z533" s="9"/>
    </row>
    <row r="534" spans="1:26" ht="16.5" customHeight="1">
      <c r="A534" s="180"/>
      <c r="B534" s="180"/>
      <c r="C534" s="9"/>
      <c r="D534" s="9"/>
      <c r="E534" s="9"/>
      <c r="F534" s="9"/>
      <c r="G534" s="180"/>
      <c r="H534" s="9"/>
      <c r="I534" s="9"/>
      <c r="J534" s="9"/>
      <c r="K534" s="9"/>
      <c r="L534" s="9"/>
      <c r="M534" s="9"/>
      <c r="N534" s="9"/>
      <c r="O534" s="9"/>
      <c r="P534" s="180"/>
      <c r="Q534" s="9"/>
      <c r="R534" s="9"/>
      <c r="S534" s="180"/>
      <c r="T534" s="9"/>
      <c r="U534" s="9"/>
      <c r="V534" s="9"/>
      <c r="W534" s="9"/>
      <c r="X534" s="9"/>
      <c r="Y534" s="9"/>
      <c r="Z534" s="9"/>
    </row>
    <row r="535" spans="1:26" ht="16.5" customHeight="1">
      <c r="A535" s="180"/>
      <c r="B535" s="180"/>
      <c r="C535" s="9"/>
      <c r="D535" s="9"/>
      <c r="E535" s="9"/>
      <c r="F535" s="9"/>
      <c r="G535" s="180"/>
      <c r="H535" s="9"/>
      <c r="I535" s="9"/>
      <c r="J535" s="9"/>
      <c r="K535" s="9"/>
      <c r="L535" s="9"/>
      <c r="M535" s="9"/>
      <c r="N535" s="9"/>
      <c r="O535" s="9"/>
      <c r="P535" s="180"/>
      <c r="Q535" s="9"/>
      <c r="R535" s="9"/>
      <c r="S535" s="180"/>
      <c r="T535" s="9"/>
      <c r="U535" s="9"/>
      <c r="V535" s="9"/>
      <c r="W535" s="9"/>
      <c r="X535" s="9"/>
      <c r="Y535" s="9"/>
      <c r="Z535" s="9"/>
    </row>
    <row r="536" spans="1:26" ht="16.5" customHeight="1">
      <c r="A536" s="180"/>
      <c r="B536" s="180"/>
      <c r="C536" s="9"/>
      <c r="D536" s="9"/>
      <c r="E536" s="9"/>
      <c r="F536" s="9"/>
      <c r="G536" s="180"/>
      <c r="H536" s="9"/>
      <c r="I536" s="9"/>
      <c r="J536" s="9"/>
      <c r="K536" s="9"/>
      <c r="L536" s="9"/>
      <c r="M536" s="9"/>
      <c r="N536" s="9"/>
      <c r="O536" s="9"/>
      <c r="P536" s="180"/>
      <c r="Q536" s="9"/>
      <c r="R536" s="9"/>
      <c r="S536" s="180"/>
      <c r="T536" s="9"/>
      <c r="U536" s="9"/>
      <c r="V536" s="9"/>
      <c r="W536" s="9"/>
      <c r="X536" s="9"/>
      <c r="Y536" s="9"/>
      <c r="Z536" s="9"/>
    </row>
    <row r="537" spans="1:26" ht="16.5" customHeight="1">
      <c r="A537" s="180"/>
      <c r="B537" s="180"/>
      <c r="C537" s="9"/>
      <c r="D537" s="9"/>
      <c r="E537" s="9"/>
      <c r="F537" s="9"/>
      <c r="G537" s="180"/>
      <c r="H537" s="9"/>
      <c r="I537" s="9"/>
      <c r="J537" s="9"/>
      <c r="K537" s="9"/>
      <c r="L537" s="9"/>
      <c r="M537" s="9"/>
      <c r="N537" s="9"/>
      <c r="O537" s="9"/>
      <c r="P537" s="180"/>
      <c r="Q537" s="9"/>
      <c r="R537" s="9"/>
      <c r="S537" s="180"/>
      <c r="T537" s="9"/>
      <c r="U537" s="9"/>
      <c r="V537" s="9"/>
      <c r="W537" s="9"/>
      <c r="X537" s="9"/>
      <c r="Y537" s="9"/>
      <c r="Z537" s="9"/>
    </row>
    <row r="538" spans="1:26" ht="16.5" customHeight="1">
      <c r="A538" s="180"/>
      <c r="B538" s="180"/>
      <c r="C538" s="9"/>
      <c r="D538" s="9"/>
      <c r="E538" s="9"/>
      <c r="F538" s="9"/>
      <c r="G538" s="180"/>
      <c r="H538" s="9"/>
      <c r="I538" s="9"/>
      <c r="J538" s="9"/>
      <c r="K538" s="9"/>
      <c r="L538" s="9"/>
      <c r="M538" s="9"/>
      <c r="N538" s="9"/>
      <c r="O538" s="9"/>
      <c r="P538" s="180"/>
      <c r="Q538" s="9"/>
      <c r="R538" s="9"/>
      <c r="S538" s="180"/>
      <c r="T538" s="9"/>
      <c r="U538" s="9"/>
      <c r="V538" s="9"/>
      <c r="W538" s="9"/>
      <c r="X538" s="9"/>
      <c r="Y538" s="9"/>
      <c r="Z538" s="9"/>
    </row>
    <row r="539" spans="1:26" ht="16.5" customHeight="1">
      <c r="A539" s="180"/>
      <c r="B539" s="180"/>
      <c r="C539" s="9"/>
      <c r="D539" s="9"/>
      <c r="E539" s="9"/>
      <c r="F539" s="9"/>
      <c r="G539" s="180"/>
      <c r="H539" s="9"/>
      <c r="I539" s="9"/>
      <c r="J539" s="9"/>
      <c r="K539" s="9"/>
      <c r="L539" s="9"/>
      <c r="M539" s="9"/>
      <c r="N539" s="9"/>
      <c r="O539" s="9"/>
      <c r="P539" s="180"/>
      <c r="Q539" s="9"/>
      <c r="R539" s="9"/>
      <c r="S539" s="180"/>
      <c r="T539" s="9"/>
      <c r="U539" s="9"/>
      <c r="V539" s="9"/>
      <c r="W539" s="9"/>
      <c r="X539" s="9"/>
      <c r="Y539" s="9"/>
      <c r="Z539" s="9"/>
    </row>
    <row r="540" spans="1:26" ht="16.5" customHeight="1">
      <c r="A540" s="180"/>
      <c r="B540" s="180"/>
      <c r="C540" s="9"/>
      <c r="D540" s="9"/>
      <c r="E540" s="9"/>
      <c r="F540" s="9"/>
      <c r="G540" s="180"/>
      <c r="H540" s="9"/>
      <c r="I540" s="9"/>
      <c r="J540" s="9"/>
      <c r="K540" s="9"/>
      <c r="L540" s="9"/>
      <c r="M540" s="9"/>
      <c r="N540" s="9"/>
      <c r="O540" s="9"/>
      <c r="P540" s="180"/>
      <c r="Q540" s="9"/>
      <c r="R540" s="9"/>
      <c r="S540" s="180"/>
      <c r="T540" s="9"/>
      <c r="U540" s="9"/>
      <c r="V540" s="9"/>
      <c r="W540" s="9"/>
      <c r="X540" s="9"/>
      <c r="Y540" s="9"/>
      <c r="Z540" s="9"/>
    </row>
    <row r="541" spans="1:26" ht="16.5" customHeight="1">
      <c r="A541" s="180"/>
      <c r="B541" s="180"/>
      <c r="C541" s="9"/>
      <c r="D541" s="9"/>
      <c r="E541" s="9"/>
      <c r="F541" s="9"/>
      <c r="G541" s="180"/>
      <c r="H541" s="9"/>
      <c r="I541" s="9"/>
      <c r="J541" s="9"/>
      <c r="K541" s="9"/>
      <c r="L541" s="9"/>
      <c r="M541" s="9"/>
      <c r="N541" s="9"/>
      <c r="O541" s="9"/>
      <c r="P541" s="180"/>
      <c r="Q541" s="9"/>
      <c r="R541" s="9"/>
      <c r="S541" s="180"/>
      <c r="T541" s="9"/>
      <c r="U541" s="9"/>
      <c r="V541" s="9"/>
      <c r="W541" s="9"/>
      <c r="X541" s="9"/>
      <c r="Y541" s="9"/>
      <c r="Z541" s="9"/>
    </row>
    <row r="542" spans="1:26" ht="16.5" customHeight="1">
      <c r="A542" s="180"/>
      <c r="B542" s="180"/>
      <c r="C542" s="9"/>
      <c r="D542" s="9"/>
      <c r="E542" s="9"/>
      <c r="F542" s="9"/>
      <c r="G542" s="180"/>
      <c r="H542" s="9"/>
      <c r="I542" s="9"/>
      <c r="J542" s="9"/>
      <c r="K542" s="9"/>
      <c r="L542" s="9"/>
      <c r="M542" s="9"/>
      <c r="N542" s="9"/>
      <c r="O542" s="9"/>
      <c r="P542" s="180"/>
      <c r="Q542" s="9"/>
      <c r="R542" s="9"/>
      <c r="S542" s="180"/>
      <c r="T542" s="9"/>
      <c r="U542" s="9"/>
      <c r="V542" s="9"/>
      <c r="W542" s="9"/>
      <c r="X542" s="9"/>
      <c r="Y542" s="9"/>
      <c r="Z542" s="9"/>
    </row>
    <row r="543" spans="1:26" ht="16.5" customHeight="1">
      <c r="A543" s="180"/>
      <c r="B543" s="180"/>
      <c r="C543" s="9"/>
      <c r="D543" s="9"/>
      <c r="E543" s="9"/>
      <c r="F543" s="9"/>
      <c r="G543" s="180"/>
      <c r="H543" s="9"/>
      <c r="I543" s="9"/>
      <c r="J543" s="9"/>
      <c r="K543" s="9"/>
      <c r="L543" s="9"/>
      <c r="M543" s="9"/>
      <c r="N543" s="9"/>
      <c r="O543" s="9"/>
      <c r="P543" s="180"/>
      <c r="Q543" s="9"/>
      <c r="R543" s="9"/>
      <c r="S543" s="180"/>
      <c r="T543" s="9"/>
      <c r="U543" s="9"/>
      <c r="V543" s="9"/>
      <c r="W543" s="9"/>
      <c r="X543" s="9"/>
      <c r="Y543" s="9"/>
      <c r="Z543" s="9"/>
    </row>
    <row r="544" spans="1:26" ht="16.5" customHeight="1">
      <c r="A544" s="180"/>
      <c r="B544" s="180"/>
      <c r="C544" s="9"/>
      <c r="D544" s="9"/>
      <c r="E544" s="9"/>
      <c r="F544" s="9"/>
      <c r="G544" s="180"/>
      <c r="H544" s="9"/>
      <c r="I544" s="9"/>
      <c r="J544" s="9"/>
      <c r="K544" s="9"/>
      <c r="L544" s="9"/>
      <c r="M544" s="9"/>
      <c r="N544" s="9"/>
      <c r="O544" s="9"/>
      <c r="P544" s="180"/>
      <c r="Q544" s="9"/>
      <c r="R544" s="9"/>
      <c r="S544" s="180"/>
      <c r="T544" s="9"/>
      <c r="U544" s="9"/>
      <c r="V544" s="9"/>
      <c r="W544" s="9"/>
      <c r="X544" s="9"/>
      <c r="Y544" s="9"/>
      <c r="Z544" s="9"/>
    </row>
    <row r="545" spans="1:26" ht="16.5" customHeight="1">
      <c r="A545" s="180"/>
      <c r="B545" s="180"/>
      <c r="C545" s="9"/>
      <c r="D545" s="9"/>
      <c r="E545" s="9"/>
      <c r="F545" s="9"/>
      <c r="G545" s="180"/>
      <c r="H545" s="9"/>
      <c r="I545" s="9"/>
      <c r="J545" s="9"/>
      <c r="K545" s="9"/>
      <c r="L545" s="9"/>
      <c r="M545" s="9"/>
      <c r="N545" s="9"/>
      <c r="O545" s="9"/>
      <c r="P545" s="180"/>
      <c r="Q545" s="9"/>
      <c r="R545" s="9"/>
      <c r="S545" s="180"/>
      <c r="T545" s="9"/>
      <c r="U545" s="9"/>
      <c r="V545" s="9"/>
      <c r="W545" s="9"/>
      <c r="X545" s="9"/>
      <c r="Y545" s="9"/>
      <c r="Z545" s="9"/>
    </row>
    <row r="546" spans="1:26" ht="16.5" customHeight="1">
      <c r="A546" s="180"/>
      <c r="B546" s="180"/>
      <c r="C546" s="9"/>
      <c r="D546" s="9"/>
      <c r="E546" s="9"/>
      <c r="F546" s="9"/>
      <c r="G546" s="180"/>
      <c r="H546" s="9"/>
      <c r="I546" s="9"/>
      <c r="J546" s="9"/>
      <c r="K546" s="9"/>
      <c r="L546" s="9"/>
      <c r="M546" s="9"/>
      <c r="N546" s="9"/>
      <c r="O546" s="9"/>
      <c r="P546" s="180"/>
      <c r="Q546" s="9"/>
      <c r="R546" s="9"/>
      <c r="S546" s="180"/>
      <c r="T546" s="9"/>
      <c r="U546" s="9"/>
      <c r="V546" s="9"/>
      <c r="W546" s="9"/>
      <c r="X546" s="9"/>
      <c r="Y546" s="9"/>
      <c r="Z546" s="9"/>
    </row>
    <row r="547" spans="1:26" ht="16.5" customHeight="1">
      <c r="A547" s="180"/>
      <c r="B547" s="180"/>
      <c r="C547" s="9"/>
      <c r="D547" s="9"/>
      <c r="E547" s="9"/>
      <c r="F547" s="9"/>
      <c r="G547" s="180"/>
      <c r="H547" s="9"/>
      <c r="I547" s="9"/>
      <c r="J547" s="9"/>
      <c r="K547" s="9"/>
      <c r="L547" s="9"/>
      <c r="M547" s="9"/>
      <c r="N547" s="9"/>
      <c r="O547" s="9"/>
      <c r="P547" s="180"/>
      <c r="Q547" s="9"/>
      <c r="R547" s="9"/>
      <c r="S547" s="180"/>
      <c r="T547" s="9"/>
      <c r="U547" s="9"/>
      <c r="V547" s="9"/>
      <c r="W547" s="9"/>
      <c r="X547" s="9"/>
      <c r="Y547" s="9"/>
      <c r="Z547" s="9"/>
    </row>
    <row r="548" spans="1:26" ht="16.5" customHeight="1">
      <c r="A548" s="180"/>
      <c r="B548" s="180"/>
      <c r="C548" s="9"/>
      <c r="D548" s="9"/>
      <c r="E548" s="9"/>
      <c r="F548" s="9"/>
      <c r="G548" s="180"/>
      <c r="H548" s="9"/>
      <c r="I548" s="9"/>
      <c r="J548" s="9"/>
      <c r="K548" s="9"/>
      <c r="L548" s="9"/>
      <c r="M548" s="9"/>
      <c r="N548" s="9"/>
      <c r="O548" s="9"/>
      <c r="P548" s="180"/>
      <c r="Q548" s="9"/>
      <c r="R548" s="9"/>
      <c r="S548" s="180"/>
      <c r="T548" s="9"/>
      <c r="U548" s="9"/>
      <c r="V548" s="9"/>
      <c r="W548" s="9"/>
      <c r="X548" s="9"/>
      <c r="Y548" s="9"/>
      <c r="Z548" s="9"/>
    </row>
    <row r="549" spans="1:26" ht="16.5" customHeight="1">
      <c r="A549" s="180"/>
      <c r="B549" s="180"/>
      <c r="C549" s="9"/>
      <c r="D549" s="9"/>
      <c r="E549" s="9"/>
      <c r="F549" s="9"/>
      <c r="G549" s="180"/>
      <c r="H549" s="9"/>
      <c r="I549" s="9"/>
      <c r="J549" s="9"/>
      <c r="K549" s="9"/>
      <c r="L549" s="9"/>
      <c r="M549" s="9"/>
      <c r="N549" s="9"/>
      <c r="O549" s="9"/>
      <c r="P549" s="180"/>
      <c r="Q549" s="9"/>
      <c r="R549" s="9"/>
      <c r="S549" s="180"/>
      <c r="T549" s="9"/>
      <c r="U549" s="9"/>
      <c r="V549" s="9"/>
      <c r="W549" s="9"/>
      <c r="X549" s="9"/>
      <c r="Y549" s="9"/>
      <c r="Z549" s="9"/>
    </row>
    <row r="550" spans="1:26" ht="16.5" customHeight="1">
      <c r="A550" s="180"/>
      <c r="B550" s="180"/>
      <c r="C550" s="9"/>
      <c r="D550" s="9"/>
      <c r="E550" s="9"/>
      <c r="F550" s="9"/>
      <c r="G550" s="180"/>
      <c r="H550" s="9"/>
      <c r="I550" s="9"/>
      <c r="J550" s="9"/>
      <c r="K550" s="9"/>
      <c r="L550" s="9"/>
      <c r="M550" s="9"/>
      <c r="N550" s="9"/>
      <c r="O550" s="9"/>
      <c r="P550" s="180"/>
      <c r="Q550" s="9"/>
      <c r="R550" s="9"/>
      <c r="S550" s="180"/>
      <c r="T550" s="9"/>
      <c r="U550" s="9"/>
      <c r="V550" s="9"/>
      <c r="W550" s="9"/>
      <c r="X550" s="9"/>
      <c r="Y550" s="9"/>
      <c r="Z550" s="9"/>
    </row>
    <row r="551" spans="1:26" ht="16.5" customHeight="1">
      <c r="A551" s="180"/>
      <c r="B551" s="180"/>
      <c r="C551" s="9"/>
      <c r="D551" s="9"/>
      <c r="E551" s="9"/>
      <c r="F551" s="9"/>
      <c r="G551" s="180"/>
      <c r="H551" s="9"/>
      <c r="I551" s="9"/>
      <c r="J551" s="9"/>
      <c r="K551" s="9"/>
      <c r="L551" s="9"/>
      <c r="M551" s="9"/>
      <c r="N551" s="9"/>
      <c r="O551" s="9"/>
      <c r="P551" s="180"/>
      <c r="Q551" s="9"/>
      <c r="R551" s="9"/>
      <c r="S551" s="180"/>
      <c r="T551" s="9"/>
      <c r="U551" s="9"/>
      <c r="V551" s="9"/>
      <c r="W551" s="9"/>
      <c r="X551" s="9"/>
      <c r="Y551" s="9"/>
      <c r="Z551" s="9"/>
    </row>
    <row r="552" spans="1:26" ht="16.5" customHeight="1">
      <c r="A552" s="180"/>
      <c r="B552" s="180"/>
      <c r="C552" s="9"/>
      <c r="D552" s="9"/>
      <c r="E552" s="9"/>
      <c r="F552" s="9"/>
      <c r="G552" s="180"/>
      <c r="H552" s="9"/>
      <c r="I552" s="9"/>
      <c r="J552" s="9"/>
      <c r="K552" s="9"/>
      <c r="L552" s="9"/>
      <c r="M552" s="9"/>
      <c r="N552" s="9"/>
      <c r="O552" s="9"/>
      <c r="P552" s="180"/>
      <c r="Q552" s="9"/>
      <c r="R552" s="9"/>
      <c r="S552" s="180"/>
      <c r="T552" s="9"/>
      <c r="U552" s="9"/>
      <c r="V552" s="9"/>
      <c r="W552" s="9"/>
      <c r="X552" s="9"/>
      <c r="Y552" s="9"/>
      <c r="Z552" s="9"/>
    </row>
    <row r="553" spans="1:26" ht="16.5" customHeight="1">
      <c r="A553" s="180"/>
      <c r="B553" s="180"/>
      <c r="C553" s="9"/>
      <c r="D553" s="9"/>
      <c r="E553" s="9"/>
      <c r="F553" s="9"/>
      <c r="G553" s="180"/>
      <c r="H553" s="9"/>
      <c r="I553" s="9"/>
      <c r="J553" s="9"/>
      <c r="K553" s="9"/>
      <c r="L553" s="9"/>
      <c r="M553" s="9"/>
      <c r="N553" s="9"/>
      <c r="O553" s="9"/>
      <c r="P553" s="180"/>
      <c r="Q553" s="9"/>
      <c r="R553" s="9"/>
      <c r="S553" s="180"/>
      <c r="T553" s="9"/>
      <c r="U553" s="9"/>
      <c r="V553" s="9"/>
      <c r="W553" s="9"/>
      <c r="X553" s="9"/>
      <c r="Y553" s="9"/>
      <c r="Z553" s="9"/>
    </row>
    <row r="554" spans="1:26" ht="16.5" customHeight="1">
      <c r="A554" s="180"/>
      <c r="B554" s="180"/>
      <c r="C554" s="9"/>
      <c r="D554" s="9"/>
      <c r="E554" s="9"/>
      <c r="F554" s="9"/>
      <c r="G554" s="180"/>
      <c r="H554" s="9"/>
      <c r="I554" s="9"/>
      <c r="J554" s="9"/>
      <c r="K554" s="9"/>
      <c r="L554" s="9"/>
      <c r="M554" s="9"/>
      <c r="N554" s="9"/>
      <c r="O554" s="9"/>
      <c r="P554" s="180"/>
      <c r="Q554" s="9"/>
      <c r="R554" s="9"/>
      <c r="S554" s="180"/>
      <c r="T554" s="9"/>
      <c r="U554" s="9"/>
      <c r="V554" s="9"/>
      <c r="W554" s="9"/>
      <c r="X554" s="9"/>
      <c r="Y554" s="9"/>
      <c r="Z554" s="9"/>
    </row>
    <row r="555" spans="1:26" ht="16.5" customHeight="1">
      <c r="A555" s="180"/>
      <c r="B555" s="180"/>
      <c r="C555" s="9"/>
      <c r="D555" s="9"/>
      <c r="E555" s="9"/>
      <c r="F555" s="9"/>
      <c r="G555" s="180"/>
      <c r="H555" s="9"/>
      <c r="I555" s="9"/>
      <c r="J555" s="9"/>
      <c r="K555" s="9"/>
      <c r="L555" s="9"/>
      <c r="M555" s="9"/>
      <c r="N555" s="9"/>
      <c r="O555" s="9"/>
      <c r="P555" s="180"/>
      <c r="Q555" s="9"/>
      <c r="R555" s="9"/>
      <c r="S555" s="180"/>
      <c r="T555" s="9"/>
      <c r="U555" s="9"/>
      <c r="V555" s="9"/>
      <c r="W555" s="9"/>
      <c r="X555" s="9"/>
      <c r="Y555" s="9"/>
      <c r="Z555" s="9"/>
    </row>
    <row r="556" spans="1:26" ht="16.5" customHeight="1">
      <c r="A556" s="180"/>
      <c r="B556" s="180"/>
      <c r="C556" s="9"/>
      <c r="D556" s="9"/>
      <c r="E556" s="9"/>
      <c r="F556" s="9"/>
      <c r="G556" s="180"/>
      <c r="H556" s="9"/>
      <c r="I556" s="9"/>
      <c r="J556" s="9"/>
      <c r="K556" s="9"/>
      <c r="L556" s="9"/>
      <c r="M556" s="9"/>
      <c r="N556" s="9"/>
      <c r="O556" s="9"/>
      <c r="P556" s="180"/>
      <c r="Q556" s="9"/>
      <c r="R556" s="9"/>
      <c r="S556" s="180"/>
      <c r="T556" s="9"/>
      <c r="U556" s="9"/>
      <c r="V556" s="9"/>
      <c r="W556" s="9"/>
      <c r="X556" s="9"/>
      <c r="Y556" s="9"/>
      <c r="Z556" s="9"/>
    </row>
    <row r="557" spans="1:26" ht="16.5" customHeight="1">
      <c r="A557" s="180"/>
      <c r="B557" s="180"/>
      <c r="C557" s="9"/>
      <c r="D557" s="9"/>
      <c r="E557" s="9"/>
      <c r="F557" s="9"/>
      <c r="G557" s="180"/>
      <c r="H557" s="9"/>
      <c r="I557" s="9"/>
      <c r="J557" s="9"/>
      <c r="K557" s="9"/>
      <c r="L557" s="9"/>
      <c r="M557" s="9"/>
      <c r="N557" s="9"/>
      <c r="O557" s="9"/>
      <c r="P557" s="180"/>
      <c r="Q557" s="9"/>
      <c r="R557" s="9"/>
      <c r="S557" s="180"/>
      <c r="T557" s="9"/>
      <c r="U557" s="9"/>
      <c r="V557" s="9"/>
      <c r="W557" s="9"/>
      <c r="X557" s="9"/>
      <c r="Y557" s="9"/>
      <c r="Z557" s="9"/>
    </row>
    <row r="558" spans="1:26" ht="16.5" customHeight="1">
      <c r="A558" s="180"/>
      <c r="B558" s="180"/>
      <c r="C558" s="9"/>
      <c r="D558" s="9"/>
      <c r="E558" s="9"/>
      <c r="F558" s="9"/>
      <c r="G558" s="180"/>
      <c r="H558" s="9"/>
      <c r="I558" s="9"/>
      <c r="J558" s="9"/>
      <c r="K558" s="9"/>
      <c r="L558" s="9"/>
      <c r="M558" s="9"/>
      <c r="N558" s="9"/>
      <c r="O558" s="9"/>
      <c r="P558" s="180"/>
      <c r="Q558" s="9"/>
      <c r="R558" s="9"/>
      <c r="S558" s="180"/>
      <c r="T558" s="9"/>
      <c r="U558" s="9"/>
      <c r="V558" s="9"/>
      <c r="W558" s="9"/>
      <c r="X558" s="9"/>
      <c r="Y558" s="9"/>
      <c r="Z558" s="9"/>
    </row>
    <row r="559" spans="1:26" ht="16.5" customHeight="1">
      <c r="A559" s="180"/>
      <c r="B559" s="180"/>
      <c r="C559" s="9"/>
      <c r="D559" s="9"/>
      <c r="E559" s="9"/>
      <c r="F559" s="9"/>
      <c r="G559" s="180"/>
      <c r="H559" s="9"/>
      <c r="I559" s="9"/>
      <c r="J559" s="9"/>
      <c r="K559" s="9"/>
      <c r="L559" s="9"/>
      <c r="M559" s="9"/>
      <c r="N559" s="9"/>
      <c r="O559" s="9"/>
      <c r="P559" s="180"/>
      <c r="Q559" s="9"/>
      <c r="R559" s="9"/>
      <c r="S559" s="180"/>
      <c r="T559" s="9"/>
      <c r="U559" s="9"/>
      <c r="V559" s="9"/>
      <c r="W559" s="9"/>
      <c r="X559" s="9"/>
      <c r="Y559" s="9"/>
      <c r="Z559" s="9"/>
    </row>
    <row r="560" spans="1:26" ht="16.5" customHeight="1">
      <c r="A560" s="180"/>
      <c r="B560" s="180"/>
      <c r="C560" s="9"/>
      <c r="D560" s="9"/>
      <c r="E560" s="9"/>
      <c r="F560" s="9"/>
      <c r="G560" s="180"/>
      <c r="H560" s="9"/>
      <c r="I560" s="9"/>
      <c r="J560" s="9"/>
      <c r="K560" s="9"/>
      <c r="L560" s="9"/>
      <c r="M560" s="9"/>
      <c r="N560" s="9"/>
      <c r="O560" s="9"/>
      <c r="P560" s="180"/>
      <c r="Q560" s="9"/>
      <c r="R560" s="9"/>
      <c r="S560" s="180"/>
      <c r="T560" s="9"/>
      <c r="U560" s="9"/>
      <c r="V560" s="9"/>
      <c r="W560" s="9"/>
      <c r="X560" s="9"/>
      <c r="Y560" s="9"/>
      <c r="Z560" s="9"/>
    </row>
    <row r="561" spans="1:26" ht="16.5" customHeight="1">
      <c r="A561" s="180"/>
      <c r="B561" s="180"/>
      <c r="C561" s="9"/>
      <c r="D561" s="9"/>
      <c r="E561" s="9"/>
      <c r="F561" s="9"/>
      <c r="G561" s="180"/>
      <c r="H561" s="9"/>
      <c r="I561" s="9"/>
      <c r="J561" s="9"/>
      <c r="K561" s="9"/>
      <c r="L561" s="9"/>
      <c r="M561" s="9"/>
      <c r="N561" s="9"/>
      <c r="O561" s="9"/>
      <c r="P561" s="180"/>
      <c r="Q561" s="9"/>
      <c r="R561" s="9"/>
      <c r="S561" s="180"/>
      <c r="T561" s="9"/>
      <c r="U561" s="9"/>
      <c r="V561" s="9"/>
      <c r="W561" s="9"/>
      <c r="X561" s="9"/>
      <c r="Y561" s="9"/>
      <c r="Z561" s="9"/>
    </row>
    <row r="562" spans="1:26" ht="16.5" customHeight="1">
      <c r="A562" s="180"/>
      <c r="B562" s="180"/>
      <c r="C562" s="9"/>
      <c r="D562" s="9"/>
      <c r="E562" s="9"/>
      <c r="F562" s="9"/>
      <c r="G562" s="180"/>
      <c r="H562" s="9"/>
      <c r="I562" s="9"/>
      <c r="J562" s="9"/>
      <c r="K562" s="9"/>
      <c r="L562" s="9"/>
      <c r="M562" s="9"/>
      <c r="N562" s="9"/>
      <c r="O562" s="9"/>
      <c r="P562" s="180"/>
      <c r="Q562" s="9"/>
      <c r="R562" s="9"/>
      <c r="S562" s="180"/>
      <c r="T562" s="9"/>
      <c r="U562" s="9"/>
      <c r="V562" s="9"/>
      <c r="W562" s="9"/>
      <c r="X562" s="9"/>
      <c r="Y562" s="9"/>
      <c r="Z562" s="9"/>
    </row>
    <row r="563" spans="1:26" ht="16.5" customHeight="1">
      <c r="A563" s="180"/>
      <c r="B563" s="180"/>
      <c r="C563" s="9"/>
      <c r="D563" s="9"/>
      <c r="E563" s="9"/>
      <c r="F563" s="9"/>
      <c r="G563" s="180"/>
      <c r="H563" s="9"/>
      <c r="I563" s="9"/>
      <c r="J563" s="9"/>
      <c r="K563" s="9"/>
      <c r="L563" s="9"/>
      <c r="M563" s="9"/>
      <c r="N563" s="9"/>
      <c r="O563" s="9"/>
      <c r="P563" s="180"/>
      <c r="Q563" s="9"/>
      <c r="R563" s="9"/>
      <c r="S563" s="180"/>
      <c r="T563" s="9"/>
      <c r="U563" s="9"/>
      <c r="V563" s="9"/>
      <c r="W563" s="9"/>
      <c r="X563" s="9"/>
      <c r="Y563" s="9"/>
      <c r="Z563" s="9"/>
    </row>
    <row r="564" spans="1:26" ht="16.5" customHeight="1">
      <c r="A564" s="180"/>
      <c r="B564" s="180"/>
      <c r="C564" s="9"/>
      <c r="D564" s="9"/>
      <c r="E564" s="9"/>
      <c r="F564" s="9"/>
      <c r="G564" s="180"/>
      <c r="H564" s="9"/>
      <c r="I564" s="9"/>
      <c r="J564" s="9"/>
      <c r="K564" s="9"/>
      <c r="L564" s="9"/>
      <c r="M564" s="9"/>
      <c r="N564" s="9"/>
      <c r="O564" s="9"/>
      <c r="P564" s="180"/>
      <c r="Q564" s="9"/>
      <c r="R564" s="9"/>
      <c r="S564" s="180"/>
      <c r="T564" s="9"/>
      <c r="U564" s="9"/>
      <c r="V564" s="9"/>
      <c r="W564" s="9"/>
      <c r="X564" s="9"/>
      <c r="Y564" s="9"/>
      <c r="Z564" s="9"/>
    </row>
    <row r="565" spans="1:26" ht="16.5" customHeight="1">
      <c r="A565" s="180"/>
      <c r="B565" s="180"/>
      <c r="C565" s="9"/>
      <c r="D565" s="9"/>
      <c r="E565" s="9"/>
      <c r="F565" s="9"/>
      <c r="G565" s="180"/>
      <c r="H565" s="9"/>
      <c r="I565" s="9"/>
      <c r="J565" s="9"/>
      <c r="K565" s="9"/>
      <c r="L565" s="9"/>
      <c r="M565" s="9"/>
      <c r="N565" s="9"/>
      <c r="O565" s="9"/>
      <c r="P565" s="180"/>
      <c r="Q565" s="9"/>
      <c r="R565" s="9"/>
      <c r="S565" s="180"/>
      <c r="T565" s="9"/>
      <c r="U565" s="9"/>
      <c r="V565" s="9"/>
      <c r="W565" s="9"/>
      <c r="X565" s="9"/>
      <c r="Y565" s="9"/>
      <c r="Z565" s="9"/>
    </row>
    <row r="566" spans="1:26" ht="16.5" customHeight="1">
      <c r="A566" s="180"/>
      <c r="B566" s="180"/>
      <c r="C566" s="9"/>
      <c r="D566" s="9"/>
      <c r="E566" s="9"/>
      <c r="F566" s="9"/>
      <c r="G566" s="180"/>
      <c r="H566" s="9"/>
      <c r="I566" s="9"/>
      <c r="J566" s="9"/>
      <c r="K566" s="9"/>
      <c r="L566" s="9"/>
      <c r="M566" s="9"/>
      <c r="N566" s="9"/>
      <c r="O566" s="9"/>
      <c r="P566" s="180"/>
      <c r="Q566" s="9"/>
      <c r="R566" s="9"/>
      <c r="S566" s="180"/>
      <c r="T566" s="9"/>
      <c r="U566" s="9"/>
      <c r="V566" s="9"/>
      <c r="W566" s="9"/>
      <c r="X566" s="9"/>
      <c r="Y566" s="9"/>
      <c r="Z566" s="9"/>
    </row>
    <row r="567" spans="1:26" ht="16.5" customHeight="1">
      <c r="A567" s="180"/>
      <c r="B567" s="180"/>
      <c r="C567" s="9"/>
      <c r="D567" s="9"/>
      <c r="E567" s="9"/>
      <c r="F567" s="9"/>
      <c r="G567" s="180"/>
      <c r="H567" s="9"/>
      <c r="I567" s="9"/>
      <c r="J567" s="9"/>
      <c r="K567" s="9"/>
      <c r="L567" s="9"/>
      <c r="M567" s="9"/>
      <c r="N567" s="9"/>
      <c r="O567" s="9"/>
      <c r="P567" s="180"/>
      <c r="Q567" s="9"/>
      <c r="R567" s="9"/>
      <c r="S567" s="180"/>
      <c r="T567" s="9"/>
      <c r="U567" s="9"/>
      <c r="V567" s="9"/>
      <c r="W567" s="9"/>
      <c r="X567" s="9"/>
      <c r="Y567" s="9"/>
      <c r="Z567" s="9"/>
    </row>
    <row r="568" spans="1:26" ht="16.5" customHeight="1">
      <c r="A568" s="180"/>
      <c r="B568" s="180"/>
      <c r="C568" s="9"/>
      <c r="D568" s="9"/>
      <c r="E568" s="9"/>
      <c r="F568" s="9"/>
      <c r="G568" s="180"/>
      <c r="H568" s="9"/>
      <c r="I568" s="9"/>
      <c r="J568" s="9"/>
      <c r="K568" s="9"/>
      <c r="L568" s="9"/>
      <c r="M568" s="9"/>
      <c r="N568" s="9"/>
      <c r="O568" s="9"/>
      <c r="P568" s="180"/>
      <c r="Q568" s="9"/>
      <c r="R568" s="9"/>
      <c r="S568" s="180"/>
      <c r="T568" s="9"/>
      <c r="U568" s="9"/>
      <c r="V568" s="9"/>
      <c r="W568" s="9"/>
      <c r="X568" s="9"/>
      <c r="Y568" s="9"/>
      <c r="Z568" s="9"/>
    </row>
    <row r="569" spans="1:26" ht="16.5" customHeight="1">
      <c r="A569" s="180"/>
      <c r="B569" s="180"/>
      <c r="C569" s="9"/>
      <c r="D569" s="9"/>
      <c r="E569" s="9"/>
      <c r="F569" s="9"/>
      <c r="G569" s="180"/>
      <c r="H569" s="9"/>
      <c r="I569" s="9"/>
      <c r="J569" s="9"/>
      <c r="K569" s="9"/>
      <c r="L569" s="9"/>
      <c r="M569" s="9"/>
      <c r="N569" s="9"/>
      <c r="O569" s="9"/>
      <c r="P569" s="180"/>
      <c r="Q569" s="9"/>
      <c r="R569" s="9"/>
      <c r="S569" s="180"/>
      <c r="T569" s="9"/>
      <c r="U569" s="9"/>
      <c r="V569" s="9"/>
      <c r="W569" s="9"/>
      <c r="X569" s="9"/>
      <c r="Y569" s="9"/>
      <c r="Z569" s="9"/>
    </row>
    <row r="570" spans="1:26" ht="16.5" customHeight="1">
      <c r="A570" s="180"/>
      <c r="B570" s="180"/>
      <c r="C570" s="9"/>
      <c r="D570" s="9"/>
      <c r="E570" s="9"/>
      <c r="F570" s="9"/>
      <c r="G570" s="180"/>
      <c r="H570" s="9"/>
      <c r="I570" s="9"/>
      <c r="J570" s="9"/>
      <c r="K570" s="9"/>
      <c r="L570" s="9"/>
      <c r="M570" s="9"/>
      <c r="N570" s="9"/>
      <c r="O570" s="9"/>
      <c r="P570" s="180"/>
      <c r="Q570" s="9"/>
      <c r="R570" s="9"/>
      <c r="S570" s="180"/>
      <c r="T570" s="9"/>
      <c r="U570" s="9"/>
      <c r="V570" s="9"/>
      <c r="W570" s="9"/>
      <c r="X570" s="9"/>
      <c r="Y570" s="9"/>
      <c r="Z570" s="9"/>
    </row>
    <row r="571" spans="1:26" ht="16.5" customHeight="1">
      <c r="A571" s="180"/>
      <c r="B571" s="180"/>
      <c r="C571" s="9"/>
      <c r="D571" s="9"/>
      <c r="E571" s="9"/>
      <c r="F571" s="9"/>
      <c r="G571" s="180"/>
      <c r="H571" s="9"/>
      <c r="I571" s="9"/>
      <c r="J571" s="9"/>
      <c r="K571" s="9"/>
      <c r="L571" s="9"/>
      <c r="M571" s="9"/>
      <c r="N571" s="9"/>
      <c r="O571" s="9"/>
      <c r="P571" s="180"/>
      <c r="Q571" s="9"/>
      <c r="R571" s="9"/>
      <c r="S571" s="180"/>
      <c r="T571" s="9"/>
      <c r="U571" s="9"/>
      <c r="V571" s="9"/>
      <c r="W571" s="9"/>
      <c r="X571" s="9"/>
      <c r="Y571" s="9"/>
      <c r="Z571" s="9"/>
    </row>
    <row r="572" spans="1:26" ht="16.5" customHeight="1">
      <c r="A572" s="180"/>
      <c r="B572" s="180"/>
      <c r="C572" s="9"/>
      <c r="D572" s="9"/>
      <c r="E572" s="9"/>
      <c r="F572" s="9"/>
      <c r="G572" s="180"/>
      <c r="H572" s="9"/>
      <c r="I572" s="9"/>
      <c r="J572" s="9"/>
      <c r="K572" s="9"/>
      <c r="L572" s="9"/>
      <c r="M572" s="9"/>
      <c r="N572" s="9"/>
      <c r="O572" s="9"/>
      <c r="P572" s="180"/>
      <c r="Q572" s="9"/>
      <c r="R572" s="9"/>
      <c r="S572" s="180"/>
      <c r="T572" s="9"/>
      <c r="U572" s="9"/>
      <c r="V572" s="9"/>
      <c r="W572" s="9"/>
      <c r="X572" s="9"/>
      <c r="Y572" s="9"/>
      <c r="Z572" s="9"/>
    </row>
    <row r="573" spans="1:26" ht="16.5" customHeight="1">
      <c r="A573" s="180"/>
      <c r="B573" s="180"/>
      <c r="C573" s="9"/>
      <c r="D573" s="9"/>
      <c r="E573" s="9"/>
      <c r="F573" s="9"/>
      <c r="G573" s="180"/>
      <c r="H573" s="9"/>
      <c r="I573" s="9"/>
      <c r="J573" s="9"/>
      <c r="K573" s="9"/>
      <c r="L573" s="9"/>
      <c r="M573" s="9"/>
      <c r="N573" s="9"/>
      <c r="O573" s="9"/>
      <c r="P573" s="180"/>
      <c r="Q573" s="9"/>
      <c r="R573" s="9"/>
      <c r="S573" s="180"/>
      <c r="T573" s="9"/>
      <c r="U573" s="9"/>
      <c r="V573" s="9"/>
      <c r="W573" s="9"/>
      <c r="X573" s="9"/>
      <c r="Y573" s="9"/>
      <c r="Z573" s="9"/>
    </row>
    <row r="574" spans="1:26" ht="16.5" customHeight="1">
      <c r="A574" s="180"/>
      <c r="B574" s="180"/>
      <c r="C574" s="9"/>
      <c r="D574" s="9"/>
      <c r="E574" s="9"/>
      <c r="F574" s="9"/>
      <c r="G574" s="180"/>
      <c r="H574" s="9"/>
      <c r="I574" s="9"/>
      <c r="J574" s="9"/>
      <c r="K574" s="9"/>
      <c r="L574" s="9"/>
      <c r="M574" s="9"/>
      <c r="N574" s="9"/>
      <c r="O574" s="9"/>
      <c r="P574" s="180"/>
      <c r="Q574" s="9"/>
      <c r="R574" s="9"/>
      <c r="S574" s="180"/>
      <c r="T574" s="9"/>
      <c r="U574" s="9"/>
      <c r="V574" s="9"/>
      <c r="W574" s="9"/>
      <c r="X574" s="9"/>
      <c r="Y574" s="9"/>
      <c r="Z574" s="9"/>
    </row>
    <row r="575" spans="1:26" ht="16.5" customHeight="1">
      <c r="A575" s="180"/>
      <c r="B575" s="180"/>
      <c r="C575" s="9"/>
      <c r="D575" s="9"/>
      <c r="E575" s="9"/>
      <c r="F575" s="9"/>
      <c r="G575" s="180"/>
      <c r="H575" s="9"/>
      <c r="I575" s="9"/>
      <c r="J575" s="9"/>
      <c r="K575" s="9"/>
      <c r="L575" s="9"/>
      <c r="M575" s="9"/>
      <c r="N575" s="9"/>
      <c r="O575" s="9"/>
      <c r="P575" s="180"/>
      <c r="Q575" s="9"/>
      <c r="R575" s="9"/>
      <c r="S575" s="180"/>
      <c r="T575" s="9"/>
      <c r="U575" s="9"/>
      <c r="V575" s="9"/>
      <c r="W575" s="9"/>
      <c r="X575" s="9"/>
      <c r="Y575" s="9"/>
      <c r="Z575" s="9"/>
    </row>
    <row r="576" spans="1:26" ht="16.5" customHeight="1">
      <c r="A576" s="180"/>
      <c r="B576" s="180"/>
      <c r="C576" s="9"/>
      <c r="D576" s="9"/>
      <c r="E576" s="9"/>
      <c r="F576" s="9"/>
      <c r="G576" s="180"/>
      <c r="H576" s="9"/>
      <c r="I576" s="9"/>
      <c r="J576" s="9"/>
      <c r="K576" s="9"/>
      <c r="L576" s="9"/>
      <c r="M576" s="9"/>
      <c r="N576" s="9"/>
      <c r="O576" s="9"/>
      <c r="P576" s="180"/>
      <c r="Q576" s="9"/>
      <c r="R576" s="9"/>
      <c r="S576" s="180"/>
      <c r="T576" s="9"/>
      <c r="U576" s="9"/>
      <c r="V576" s="9"/>
      <c r="W576" s="9"/>
      <c r="X576" s="9"/>
      <c r="Y576" s="9"/>
      <c r="Z576" s="9"/>
    </row>
    <row r="577" spans="1:26" ht="16.5" customHeight="1">
      <c r="A577" s="180"/>
      <c r="B577" s="180"/>
      <c r="C577" s="9"/>
      <c r="D577" s="9"/>
      <c r="E577" s="9"/>
      <c r="F577" s="9"/>
      <c r="G577" s="180"/>
      <c r="H577" s="9"/>
      <c r="I577" s="9"/>
      <c r="J577" s="9"/>
      <c r="K577" s="9"/>
      <c r="L577" s="9"/>
      <c r="M577" s="9"/>
      <c r="N577" s="9"/>
      <c r="O577" s="9"/>
      <c r="P577" s="180"/>
      <c r="Q577" s="9"/>
      <c r="R577" s="9"/>
      <c r="S577" s="180"/>
      <c r="T577" s="9"/>
      <c r="U577" s="9"/>
      <c r="V577" s="9"/>
      <c r="W577" s="9"/>
      <c r="X577" s="9"/>
      <c r="Y577" s="9"/>
      <c r="Z577" s="9"/>
    </row>
    <row r="578" spans="1:26" ht="16.5" customHeight="1">
      <c r="A578" s="180"/>
      <c r="B578" s="180"/>
      <c r="C578" s="9"/>
      <c r="D578" s="9"/>
      <c r="E578" s="9"/>
      <c r="F578" s="9"/>
      <c r="G578" s="180"/>
      <c r="H578" s="9"/>
      <c r="I578" s="9"/>
      <c r="J578" s="9"/>
      <c r="K578" s="9"/>
      <c r="L578" s="9"/>
      <c r="M578" s="9"/>
      <c r="N578" s="9"/>
      <c r="O578" s="9"/>
      <c r="P578" s="180"/>
      <c r="Q578" s="9"/>
      <c r="R578" s="9"/>
      <c r="S578" s="180"/>
      <c r="T578" s="9"/>
      <c r="U578" s="9"/>
      <c r="V578" s="9"/>
      <c r="W578" s="9"/>
      <c r="X578" s="9"/>
      <c r="Y578" s="9"/>
      <c r="Z578" s="9"/>
    </row>
    <row r="579" spans="1:26" ht="16.5" customHeight="1">
      <c r="A579" s="180"/>
      <c r="B579" s="180"/>
      <c r="C579" s="9"/>
      <c r="D579" s="9"/>
      <c r="E579" s="9"/>
      <c r="F579" s="9"/>
      <c r="G579" s="180"/>
      <c r="H579" s="9"/>
      <c r="I579" s="9"/>
      <c r="J579" s="9"/>
      <c r="K579" s="9"/>
      <c r="L579" s="9"/>
      <c r="M579" s="9"/>
      <c r="N579" s="9"/>
      <c r="O579" s="9"/>
      <c r="P579" s="180"/>
      <c r="Q579" s="9"/>
      <c r="R579" s="9"/>
      <c r="S579" s="180"/>
      <c r="T579" s="9"/>
      <c r="U579" s="9"/>
      <c r="V579" s="9"/>
      <c r="W579" s="9"/>
      <c r="X579" s="9"/>
      <c r="Y579" s="9"/>
      <c r="Z579" s="9"/>
    </row>
    <row r="580" spans="1:26" ht="16.5" customHeight="1">
      <c r="A580" s="180"/>
      <c r="B580" s="180"/>
      <c r="C580" s="9"/>
      <c r="D580" s="9"/>
      <c r="E580" s="9"/>
      <c r="F580" s="9"/>
      <c r="G580" s="180"/>
      <c r="H580" s="9"/>
      <c r="I580" s="9"/>
      <c r="J580" s="9"/>
      <c r="K580" s="9"/>
      <c r="L580" s="9"/>
      <c r="M580" s="9"/>
      <c r="N580" s="9"/>
      <c r="O580" s="9"/>
      <c r="P580" s="180"/>
      <c r="Q580" s="9"/>
      <c r="R580" s="9"/>
      <c r="S580" s="180"/>
      <c r="T580" s="9"/>
      <c r="U580" s="9"/>
      <c r="V580" s="9"/>
      <c r="W580" s="9"/>
      <c r="X580" s="9"/>
      <c r="Y580" s="9"/>
      <c r="Z580" s="9"/>
    </row>
    <row r="581" spans="1:26" ht="16.5" customHeight="1">
      <c r="A581" s="180"/>
      <c r="B581" s="180"/>
      <c r="C581" s="9"/>
      <c r="D581" s="9"/>
      <c r="E581" s="9"/>
      <c r="F581" s="9"/>
      <c r="G581" s="180"/>
      <c r="H581" s="9"/>
      <c r="I581" s="9"/>
      <c r="J581" s="9"/>
      <c r="K581" s="9"/>
      <c r="L581" s="9"/>
      <c r="M581" s="9"/>
      <c r="N581" s="9"/>
      <c r="O581" s="9"/>
      <c r="P581" s="180"/>
      <c r="Q581" s="9"/>
      <c r="R581" s="9"/>
      <c r="S581" s="180"/>
      <c r="T581" s="9"/>
      <c r="U581" s="9"/>
      <c r="V581" s="9"/>
      <c r="W581" s="9"/>
      <c r="X581" s="9"/>
      <c r="Y581" s="9"/>
      <c r="Z581" s="9"/>
    </row>
    <row r="582" spans="1:26" ht="16.5" customHeight="1">
      <c r="A582" s="180"/>
      <c r="B582" s="180"/>
      <c r="C582" s="9"/>
      <c r="D582" s="9"/>
      <c r="E582" s="9"/>
      <c r="F582" s="9"/>
      <c r="G582" s="180"/>
      <c r="H582" s="9"/>
      <c r="I582" s="9"/>
      <c r="J582" s="9"/>
      <c r="K582" s="9"/>
      <c r="L582" s="9"/>
      <c r="M582" s="9"/>
      <c r="N582" s="9"/>
      <c r="O582" s="9"/>
      <c r="P582" s="180"/>
      <c r="Q582" s="9"/>
      <c r="R582" s="9"/>
      <c r="S582" s="180"/>
      <c r="T582" s="9"/>
      <c r="U582" s="9"/>
      <c r="V582" s="9"/>
      <c r="W582" s="9"/>
      <c r="X582" s="9"/>
      <c r="Y582" s="9"/>
      <c r="Z582" s="9"/>
    </row>
    <row r="583" spans="1:26" ht="16.5" customHeight="1">
      <c r="A583" s="180"/>
      <c r="B583" s="180"/>
      <c r="C583" s="9"/>
      <c r="D583" s="9"/>
      <c r="E583" s="9"/>
      <c r="F583" s="9"/>
      <c r="G583" s="180"/>
      <c r="H583" s="9"/>
      <c r="I583" s="9"/>
      <c r="J583" s="9"/>
      <c r="K583" s="9"/>
      <c r="L583" s="9"/>
      <c r="M583" s="9"/>
      <c r="N583" s="9"/>
      <c r="O583" s="9"/>
      <c r="P583" s="180"/>
      <c r="Q583" s="9"/>
      <c r="R583" s="9"/>
      <c r="S583" s="180"/>
      <c r="T583" s="9"/>
      <c r="U583" s="9"/>
      <c r="V583" s="9"/>
      <c r="W583" s="9"/>
      <c r="X583" s="9"/>
      <c r="Y583" s="9"/>
      <c r="Z583" s="9"/>
    </row>
    <row r="584" spans="1:26" ht="16.5" customHeight="1">
      <c r="A584" s="180"/>
      <c r="B584" s="180"/>
      <c r="C584" s="9"/>
      <c r="D584" s="9"/>
      <c r="E584" s="9"/>
      <c r="F584" s="9"/>
      <c r="G584" s="180"/>
      <c r="H584" s="9"/>
      <c r="I584" s="9"/>
      <c r="J584" s="9"/>
      <c r="K584" s="9"/>
      <c r="L584" s="9"/>
      <c r="M584" s="9"/>
      <c r="N584" s="9"/>
      <c r="O584" s="9"/>
      <c r="P584" s="180"/>
      <c r="Q584" s="9"/>
      <c r="R584" s="9"/>
      <c r="S584" s="180"/>
      <c r="T584" s="9"/>
      <c r="U584" s="9"/>
      <c r="V584" s="9"/>
      <c r="W584" s="9"/>
      <c r="X584" s="9"/>
      <c r="Y584" s="9"/>
      <c r="Z584" s="9"/>
    </row>
    <row r="585" spans="1:26" ht="16.5" customHeight="1">
      <c r="A585" s="180"/>
      <c r="B585" s="180"/>
      <c r="C585" s="9"/>
      <c r="D585" s="9"/>
      <c r="E585" s="9"/>
      <c r="F585" s="9"/>
      <c r="G585" s="180"/>
      <c r="H585" s="9"/>
      <c r="I585" s="9"/>
      <c r="J585" s="9"/>
      <c r="K585" s="9"/>
      <c r="L585" s="9"/>
      <c r="M585" s="9"/>
      <c r="N585" s="9"/>
      <c r="O585" s="9"/>
      <c r="P585" s="180"/>
      <c r="Q585" s="9"/>
      <c r="R585" s="9"/>
      <c r="S585" s="180"/>
      <c r="T585" s="9"/>
      <c r="U585" s="9"/>
      <c r="V585" s="9"/>
      <c r="W585" s="9"/>
      <c r="X585" s="9"/>
      <c r="Y585" s="9"/>
      <c r="Z585" s="9"/>
    </row>
    <row r="586" spans="1:26" ht="16.5" customHeight="1">
      <c r="A586" s="180"/>
      <c r="B586" s="180"/>
      <c r="C586" s="9"/>
      <c r="D586" s="9"/>
      <c r="E586" s="9"/>
      <c r="F586" s="9"/>
      <c r="G586" s="180"/>
      <c r="H586" s="9"/>
      <c r="I586" s="9"/>
      <c r="J586" s="9"/>
      <c r="K586" s="9"/>
      <c r="L586" s="9"/>
      <c r="M586" s="9"/>
      <c r="N586" s="9"/>
      <c r="O586" s="9"/>
      <c r="P586" s="180"/>
      <c r="Q586" s="9"/>
      <c r="R586" s="9"/>
      <c r="S586" s="180"/>
      <c r="T586" s="9"/>
      <c r="U586" s="9"/>
      <c r="V586" s="9"/>
      <c r="W586" s="9"/>
      <c r="X586" s="9"/>
      <c r="Y586" s="9"/>
      <c r="Z586" s="9"/>
    </row>
    <row r="587" spans="1:26" ht="16.5" customHeight="1">
      <c r="A587" s="180"/>
      <c r="B587" s="180"/>
      <c r="C587" s="9"/>
      <c r="D587" s="9"/>
      <c r="E587" s="9"/>
      <c r="F587" s="9"/>
      <c r="G587" s="180"/>
      <c r="H587" s="9"/>
      <c r="I587" s="9"/>
      <c r="J587" s="9"/>
      <c r="K587" s="9"/>
      <c r="L587" s="9"/>
      <c r="M587" s="9"/>
      <c r="N587" s="9"/>
      <c r="O587" s="9"/>
      <c r="P587" s="180"/>
      <c r="Q587" s="9"/>
      <c r="R587" s="9"/>
      <c r="S587" s="180"/>
      <c r="T587" s="9"/>
      <c r="U587" s="9"/>
      <c r="V587" s="9"/>
      <c r="W587" s="9"/>
      <c r="X587" s="9"/>
      <c r="Y587" s="9"/>
      <c r="Z587" s="9"/>
    </row>
    <row r="588" spans="1:26" ht="16.5" customHeight="1">
      <c r="A588" s="180"/>
      <c r="B588" s="180"/>
      <c r="C588" s="9"/>
      <c r="D588" s="9"/>
      <c r="E588" s="9"/>
      <c r="F588" s="9"/>
      <c r="G588" s="180"/>
      <c r="H588" s="9"/>
      <c r="I588" s="9"/>
      <c r="J588" s="9"/>
      <c r="K588" s="9"/>
      <c r="L588" s="9"/>
      <c r="M588" s="9"/>
      <c r="N588" s="9"/>
      <c r="O588" s="9"/>
      <c r="P588" s="180"/>
      <c r="Q588" s="9"/>
      <c r="R588" s="9"/>
      <c r="S588" s="180"/>
      <c r="T588" s="9"/>
      <c r="U588" s="9"/>
      <c r="V588" s="9"/>
      <c r="W588" s="9"/>
      <c r="X588" s="9"/>
      <c r="Y588" s="9"/>
      <c r="Z588" s="9"/>
    </row>
    <row r="589" spans="1:26" ht="16.5" customHeight="1">
      <c r="A589" s="180"/>
      <c r="B589" s="180"/>
      <c r="C589" s="9"/>
      <c r="D589" s="9"/>
      <c r="E589" s="9"/>
      <c r="F589" s="9"/>
      <c r="G589" s="180"/>
      <c r="H589" s="9"/>
      <c r="I589" s="9"/>
      <c r="J589" s="9"/>
      <c r="K589" s="9"/>
      <c r="L589" s="9"/>
      <c r="M589" s="9"/>
      <c r="N589" s="9"/>
      <c r="O589" s="9"/>
      <c r="P589" s="180"/>
      <c r="Q589" s="9"/>
      <c r="R589" s="9"/>
      <c r="S589" s="180"/>
      <c r="T589" s="9"/>
      <c r="U589" s="9"/>
      <c r="V589" s="9"/>
      <c r="W589" s="9"/>
      <c r="X589" s="9"/>
      <c r="Y589" s="9"/>
      <c r="Z589" s="9"/>
    </row>
    <row r="590" spans="1:26" ht="16.5" customHeight="1">
      <c r="A590" s="180"/>
      <c r="B590" s="180"/>
      <c r="C590" s="9"/>
      <c r="D590" s="9"/>
      <c r="E590" s="9"/>
      <c r="F590" s="9"/>
      <c r="G590" s="180"/>
      <c r="H590" s="9"/>
      <c r="I590" s="9"/>
      <c r="J590" s="9"/>
      <c r="K590" s="9"/>
      <c r="L590" s="9"/>
      <c r="M590" s="9"/>
      <c r="N590" s="9"/>
      <c r="O590" s="9"/>
      <c r="P590" s="180"/>
      <c r="Q590" s="9"/>
      <c r="R590" s="9"/>
      <c r="S590" s="180"/>
      <c r="T590" s="9"/>
      <c r="U590" s="9"/>
      <c r="V590" s="9"/>
      <c r="W590" s="9"/>
      <c r="X590" s="9"/>
      <c r="Y590" s="9"/>
      <c r="Z590" s="9"/>
    </row>
    <row r="591" spans="1:26" ht="16.5" customHeight="1">
      <c r="A591" s="180"/>
      <c r="B591" s="180"/>
      <c r="C591" s="9"/>
      <c r="D591" s="9"/>
      <c r="E591" s="9"/>
      <c r="F591" s="9"/>
      <c r="G591" s="180"/>
      <c r="H591" s="9"/>
      <c r="I591" s="9"/>
      <c r="J591" s="9"/>
      <c r="K591" s="9"/>
      <c r="L591" s="9"/>
      <c r="M591" s="9"/>
      <c r="N591" s="9"/>
      <c r="O591" s="9"/>
      <c r="P591" s="180"/>
      <c r="Q591" s="9"/>
      <c r="R591" s="9"/>
      <c r="S591" s="180"/>
      <c r="T591" s="9"/>
      <c r="U591" s="9"/>
      <c r="V591" s="9"/>
      <c r="W591" s="9"/>
      <c r="X591" s="9"/>
      <c r="Y591" s="9"/>
      <c r="Z591" s="9"/>
    </row>
    <row r="592" spans="1:26" ht="16.5" customHeight="1">
      <c r="A592" s="180"/>
      <c r="B592" s="180"/>
      <c r="C592" s="9"/>
      <c r="D592" s="9"/>
      <c r="E592" s="9"/>
      <c r="F592" s="9"/>
      <c r="G592" s="180"/>
      <c r="H592" s="9"/>
      <c r="I592" s="9"/>
      <c r="J592" s="9"/>
      <c r="K592" s="9"/>
      <c r="L592" s="9"/>
      <c r="M592" s="9"/>
      <c r="N592" s="9"/>
      <c r="O592" s="9"/>
      <c r="P592" s="180"/>
      <c r="Q592" s="9"/>
      <c r="R592" s="9"/>
      <c r="S592" s="180"/>
      <c r="T592" s="9"/>
      <c r="U592" s="9"/>
      <c r="V592" s="9"/>
      <c r="W592" s="9"/>
      <c r="X592" s="9"/>
      <c r="Y592" s="9"/>
      <c r="Z592" s="9"/>
    </row>
    <row r="593" spans="1:26" ht="16.5" customHeight="1">
      <c r="A593" s="180"/>
      <c r="B593" s="180"/>
      <c r="C593" s="9"/>
      <c r="D593" s="9"/>
      <c r="E593" s="9"/>
      <c r="F593" s="9"/>
      <c r="G593" s="180"/>
      <c r="H593" s="9"/>
      <c r="I593" s="9"/>
      <c r="J593" s="9"/>
      <c r="K593" s="9"/>
      <c r="L593" s="9"/>
      <c r="M593" s="9"/>
      <c r="N593" s="9"/>
      <c r="O593" s="9"/>
      <c r="P593" s="180"/>
      <c r="Q593" s="9"/>
      <c r="R593" s="9"/>
      <c r="S593" s="180"/>
      <c r="T593" s="9"/>
      <c r="U593" s="9"/>
      <c r="V593" s="9"/>
      <c r="W593" s="9"/>
      <c r="X593" s="9"/>
      <c r="Y593" s="9"/>
      <c r="Z593" s="9"/>
    </row>
    <row r="594" spans="1:26" ht="16.5" customHeight="1">
      <c r="A594" s="180"/>
      <c r="B594" s="180"/>
      <c r="C594" s="9"/>
      <c r="D594" s="9"/>
      <c r="E594" s="9"/>
      <c r="F594" s="9"/>
      <c r="G594" s="180"/>
      <c r="H594" s="9"/>
      <c r="I594" s="9"/>
      <c r="J594" s="9"/>
      <c r="K594" s="9"/>
      <c r="L594" s="9"/>
      <c r="M594" s="9"/>
      <c r="N594" s="9"/>
      <c r="O594" s="9"/>
      <c r="P594" s="180"/>
      <c r="Q594" s="9"/>
      <c r="R594" s="9"/>
      <c r="S594" s="180"/>
      <c r="T594" s="9"/>
      <c r="U594" s="9"/>
      <c r="V594" s="9"/>
      <c r="W594" s="9"/>
      <c r="X594" s="9"/>
      <c r="Y594" s="9"/>
      <c r="Z594" s="9"/>
    </row>
    <row r="595" spans="1:26" ht="16.5" customHeight="1">
      <c r="A595" s="180"/>
      <c r="B595" s="180"/>
      <c r="C595" s="9"/>
      <c r="D595" s="9"/>
      <c r="E595" s="9"/>
      <c r="F595" s="9"/>
      <c r="G595" s="180"/>
      <c r="H595" s="9"/>
      <c r="I595" s="9"/>
      <c r="J595" s="9"/>
      <c r="K595" s="9"/>
      <c r="L595" s="9"/>
      <c r="M595" s="9"/>
      <c r="N595" s="9"/>
      <c r="O595" s="9"/>
      <c r="P595" s="180"/>
      <c r="Q595" s="9"/>
      <c r="R595" s="9"/>
      <c r="S595" s="180"/>
      <c r="T595" s="9"/>
      <c r="U595" s="9"/>
      <c r="V595" s="9"/>
      <c r="W595" s="9"/>
      <c r="X595" s="9"/>
      <c r="Y595" s="9"/>
      <c r="Z595" s="9"/>
    </row>
    <row r="596" spans="1:26" ht="16.5" customHeight="1">
      <c r="A596" s="180"/>
      <c r="B596" s="180"/>
      <c r="C596" s="9"/>
      <c r="D596" s="9"/>
      <c r="E596" s="9"/>
      <c r="F596" s="9"/>
      <c r="G596" s="180"/>
      <c r="H596" s="9"/>
      <c r="I596" s="9"/>
      <c r="J596" s="9"/>
      <c r="K596" s="9"/>
      <c r="L596" s="9"/>
      <c r="M596" s="9"/>
      <c r="N596" s="9"/>
      <c r="O596" s="9"/>
      <c r="P596" s="180"/>
      <c r="Q596" s="9"/>
      <c r="R596" s="9"/>
      <c r="S596" s="180"/>
      <c r="T596" s="9"/>
      <c r="U596" s="9"/>
      <c r="V596" s="9"/>
      <c r="W596" s="9"/>
      <c r="X596" s="9"/>
      <c r="Y596" s="9"/>
      <c r="Z596" s="9"/>
    </row>
    <row r="597" spans="1:26" ht="16.5" customHeight="1">
      <c r="A597" s="180"/>
      <c r="B597" s="180"/>
      <c r="C597" s="9"/>
      <c r="D597" s="9"/>
      <c r="E597" s="9"/>
      <c r="F597" s="9"/>
      <c r="G597" s="180"/>
      <c r="H597" s="9"/>
      <c r="I597" s="9"/>
      <c r="J597" s="9"/>
      <c r="K597" s="9"/>
      <c r="L597" s="9"/>
      <c r="M597" s="9"/>
      <c r="N597" s="9"/>
      <c r="O597" s="9"/>
      <c r="P597" s="180"/>
      <c r="Q597" s="9"/>
      <c r="R597" s="9"/>
      <c r="S597" s="180"/>
      <c r="T597" s="9"/>
      <c r="U597" s="9"/>
      <c r="V597" s="9"/>
      <c r="W597" s="9"/>
      <c r="X597" s="9"/>
      <c r="Y597" s="9"/>
      <c r="Z597" s="9"/>
    </row>
    <row r="598" spans="1:26" ht="16.5" customHeight="1">
      <c r="A598" s="180"/>
      <c r="B598" s="180"/>
      <c r="C598" s="9"/>
      <c r="D598" s="9"/>
      <c r="E598" s="9"/>
      <c r="F598" s="9"/>
      <c r="G598" s="180"/>
      <c r="H598" s="9"/>
      <c r="I598" s="9"/>
      <c r="J598" s="9"/>
      <c r="K598" s="9"/>
      <c r="L598" s="9"/>
      <c r="M598" s="9"/>
      <c r="N598" s="9"/>
      <c r="O598" s="9"/>
      <c r="P598" s="180"/>
      <c r="Q598" s="9"/>
      <c r="R598" s="9"/>
      <c r="S598" s="180"/>
      <c r="T598" s="9"/>
      <c r="U598" s="9"/>
      <c r="V598" s="9"/>
      <c r="W598" s="9"/>
      <c r="X598" s="9"/>
      <c r="Y598" s="9"/>
      <c r="Z598" s="9"/>
    </row>
    <row r="599" spans="1:26" ht="16.5" customHeight="1">
      <c r="A599" s="180"/>
      <c r="B599" s="180"/>
      <c r="C599" s="9"/>
      <c r="D599" s="9"/>
      <c r="E599" s="9"/>
      <c r="F599" s="9"/>
      <c r="G599" s="180"/>
      <c r="H599" s="9"/>
      <c r="I599" s="9"/>
      <c r="J599" s="9"/>
      <c r="K599" s="9"/>
      <c r="L599" s="9"/>
      <c r="M599" s="9"/>
      <c r="N599" s="9"/>
      <c r="O599" s="9"/>
      <c r="P599" s="180"/>
      <c r="Q599" s="9"/>
      <c r="R599" s="9"/>
      <c r="S599" s="180"/>
      <c r="T599" s="9"/>
      <c r="U599" s="9"/>
      <c r="V599" s="9"/>
      <c r="W599" s="9"/>
      <c r="X599" s="9"/>
      <c r="Y599" s="9"/>
      <c r="Z599" s="9"/>
    </row>
    <row r="600" spans="1:26" ht="16.5" customHeight="1">
      <c r="A600" s="180"/>
      <c r="B600" s="180"/>
      <c r="C600" s="9"/>
      <c r="D600" s="9"/>
      <c r="E600" s="9"/>
      <c r="F600" s="9"/>
      <c r="G600" s="180"/>
      <c r="H600" s="9"/>
      <c r="I600" s="9"/>
      <c r="J600" s="9"/>
      <c r="K600" s="9"/>
      <c r="L600" s="9"/>
      <c r="M600" s="9"/>
      <c r="N600" s="9"/>
      <c r="O600" s="9"/>
      <c r="P600" s="180"/>
      <c r="Q600" s="9"/>
      <c r="R600" s="9"/>
      <c r="S600" s="180"/>
      <c r="T600" s="9"/>
      <c r="U600" s="9"/>
      <c r="V600" s="9"/>
      <c r="W600" s="9"/>
      <c r="X600" s="9"/>
      <c r="Y600" s="9"/>
      <c r="Z600" s="9"/>
    </row>
    <row r="601" spans="1:26" ht="16.5" customHeight="1">
      <c r="A601" s="180"/>
      <c r="B601" s="180"/>
      <c r="C601" s="9"/>
      <c r="D601" s="9"/>
      <c r="E601" s="9"/>
      <c r="F601" s="9"/>
      <c r="G601" s="180"/>
      <c r="H601" s="9"/>
      <c r="I601" s="9"/>
      <c r="J601" s="9"/>
      <c r="K601" s="9"/>
      <c r="L601" s="9"/>
      <c r="M601" s="9"/>
      <c r="N601" s="9"/>
      <c r="O601" s="9"/>
      <c r="P601" s="180"/>
      <c r="Q601" s="9"/>
      <c r="R601" s="9"/>
      <c r="S601" s="180"/>
      <c r="T601" s="9"/>
      <c r="U601" s="9"/>
      <c r="V601" s="9"/>
      <c r="W601" s="9"/>
      <c r="X601" s="9"/>
      <c r="Y601" s="9"/>
      <c r="Z601" s="9"/>
    </row>
    <row r="602" spans="1:26" ht="16.5" customHeight="1">
      <c r="A602" s="180"/>
      <c r="B602" s="180"/>
      <c r="C602" s="9"/>
      <c r="D602" s="9"/>
      <c r="E602" s="9"/>
      <c r="F602" s="9"/>
      <c r="G602" s="180"/>
      <c r="H602" s="9"/>
      <c r="I602" s="9"/>
      <c r="J602" s="9"/>
      <c r="K602" s="9"/>
      <c r="L602" s="9"/>
      <c r="M602" s="9"/>
      <c r="N602" s="9"/>
      <c r="O602" s="9"/>
      <c r="P602" s="180"/>
      <c r="Q602" s="9"/>
      <c r="R602" s="9"/>
      <c r="S602" s="180"/>
      <c r="T602" s="9"/>
      <c r="U602" s="9"/>
      <c r="V602" s="9"/>
      <c r="W602" s="9"/>
      <c r="X602" s="9"/>
      <c r="Y602" s="9"/>
      <c r="Z602" s="9"/>
    </row>
    <row r="603" spans="1:26" ht="16.5" customHeight="1">
      <c r="A603" s="180"/>
      <c r="B603" s="180"/>
      <c r="C603" s="9"/>
      <c r="D603" s="9"/>
      <c r="E603" s="9"/>
      <c r="F603" s="9"/>
      <c r="G603" s="180"/>
      <c r="H603" s="9"/>
      <c r="I603" s="9"/>
      <c r="J603" s="9"/>
      <c r="K603" s="9"/>
      <c r="L603" s="9"/>
      <c r="M603" s="9"/>
      <c r="N603" s="9"/>
      <c r="O603" s="9"/>
      <c r="P603" s="180"/>
      <c r="Q603" s="9"/>
      <c r="R603" s="9"/>
      <c r="S603" s="180"/>
      <c r="T603" s="9"/>
      <c r="U603" s="9"/>
      <c r="V603" s="9"/>
      <c r="W603" s="9"/>
      <c r="X603" s="9"/>
      <c r="Y603" s="9"/>
      <c r="Z603" s="9"/>
    </row>
    <row r="604" spans="1:26" ht="16.5" customHeight="1">
      <c r="A604" s="180"/>
      <c r="B604" s="180"/>
      <c r="C604" s="9"/>
      <c r="D604" s="9"/>
      <c r="E604" s="9"/>
      <c r="F604" s="9"/>
      <c r="G604" s="180"/>
      <c r="H604" s="9"/>
      <c r="I604" s="9"/>
      <c r="J604" s="9"/>
      <c r="K604" s="9"/>
      <c r="L604" s="9"/>
      <c r="M604" s="9"/>
      <c r="N604" s="9"/>
      <c r="O604" s="9"/>
      <c r="P604" s="180"/>
      <c r="Q604" s="9"/>
      <c r="R604" s="9"/>
      <c r="S604" s="180"/>
      <c r="T604" s="9"/>
      <c r="U604" s="9"/>
      <c r="V604" s="9"/>
      <c r="W604" s="9"/>
      <c r="X604" s="9"/>
      <c r="Y604" s="9"/>
      <c r="Z604" s="9"/>
    </row>
    <row r="605" spans="1:26" ht="16.5" customHeight="1">
      <c r="A605" s="180"/>
      <c r="B605" s="180"/>
      <c r="C605" s="9"/>
      <c r="D605" s="9"/>
      <c r="E605" s="9"/>
      <c r="F605" s="9"/>
      <c r="G605" s="180"/>
      <c r="H605" s="9"/>
      <c r="I605" s="9"/>
      <c r="J605" s="9"/>
      <c r="K605" s="9"/>
      <c r="L605" s="9"/>
      <c r="M605" s="9"/>
      <c r="N605" s="9"/>
      <c r="O605" s="9"/>
      <c r="P605" s="180"/>
      <c r="Q605" s="9"/>
      <c r="R605" s="9"/>
      <c r="S605" s="180"/>
      <c r="T605" s="9"/>
      <c r="U605" s="9"/>
      <c r="V605" s="9"/>
      <c r="W605" s="9"/>
      <c r="X605" s="9"/>
      <c r="Y605" s="9"/>
      <c r="Z605" s="9"/>
    </row>
    <row r="606" spans="1:26" ht="16.5" customHeight="1">
      <c r="A606" s="180"/>
      <c r="B606" s="180"/>
      <c r="C606" s="9"/>
      <c r="D606" s="9"/>
      <c r="E606" s="9"/>
      <c r="F606" s="9"/>
      <c r="G606" s="180"/>
      <c r="H606" s="9"/>
      <c r="I606" s="9"/>
      <c r="J606" s="9"/>
      <c r="K606" s="9"/>
      <c r="L606" s="9"/>
      <c r="M606" s="9"/>
      <c r="N606" s="9"/>
      <c r="O606" s="9"/>
      <c r="P606" s="180"/>
      <c r="Q606" s="9"/>
      <c r="R606" s="9"/>
      <c r="S606" s="180"/>
      <c r="T606" s="9"/>
      <c r="U606" s="9"/>
      <c r="V606" s="9"/>
      <c r="W606" s="9"/>
      <c r="X606" s="9"/>
      <c r="Y606" s="9"/>
      <c r="Z606" s="9"/>
    </row>
    <row r="607" spans="1:26" ht="16.5" customHeight="1">
      <c r="A607" s="180"/>
      <c r="B607" s="180"/>
      <c r="C607" s="9"/>
      <c r="D607" s="9"/>
      <c r="E607" s="9"/>
      <c r="F607" s="9"/>
      <c r="G607" s="180"/>
      <c r="H607" s="9"/>
      <c r="I607" s="9"/>
      <c r="J607" s="9"/>
      <c r="K607" s="9"/>
      <c r="L607" s="9"/>
      <c r="M607" s="9"/>
      <c r="N607" s="9"/>
      <c r="O607" s="9"/>
      <c r="P607" s="180"/>
      <c r="Q607" s="9"/>
      <c r="R607" s="9"/>
      <c r="S607" s="180"/>
      <c r="T607" s="9"/>
      <c r="U607" s="9"/>
      <c r="V607" s="9"/>
      <c r="W607" s="9"/>
      <c r="X607" s="9"/>
      <c r="Y607" s="9"/>
      <c r="Z607" s="9"/>
    </row>
    <row r="608" spans="1:26" ht="16.5" customHeight="1">
      <c r="A608" s="180"/>
      <c r="B608" s="180"/>
      <c r="C608" s="9"/>
      <c r="D608" s="9"/>
      <c r="E608" s="9"/>
      <c r="F608" s="9"/>
      <c r="G608" s="180"/>
      <c r="H608" s="9"/>
      <c r="I608" s="9"/>
      <c r="J608" s="9"/>
      <c r="K608" s="9"/>
      <c r="L608" s="9"/>
      <c r="M608" s="9"/>
      <c r="N608" s="9"/>
      <c r="O608" s="9"/>
      <c r="P608" s="180"/>
      <c r="Q608" s="9"/>
      <c r="R608" s="9"/>
      <c r="S608" s="180"/>
      <c r="T608" s="9"/>
      <c r="U608" s="9"/>
      <c r="V608" s="9"/>
      <c r="W608" s="9"/>
      <c r="X608" s="9"/>
      <c r="Y608" s="9"/>
      <c r="Z608" s="9"/>
    </row>
    <row r="609" spans="1:26" ht="16.5" customHeight="1">
      <c r="A609" s="180"/>
      <c r="B609" s="180"/>
      <c r="C609" s="9"/>
      <c r="D609" s="9"/>
      <c r="E609" s="9"/>
      <c r="F609" s="9"/>
      <c r="G609" s="180"/>
      <c r="H609" s="9"/>
      <c r="I609" s="9"/>
      <c r="J609" s="9"/>
      <c r="K609" s="9"/>
      <c r="L609" s="9"/>
      <c r="M609" s="9"/>
      <c r="N609" s="9"/>
      <c r="O609" s="9"/>
      <c r="P609" s="180"/>
      <c r="Q609" s="9"/>
      <c r="R609" s="9"/>
      <c r="S609" s="180"/>
      <c r="T609" s="9"/>
      <c r="U609" s="9"/>
      <c r="V609" s="9"/>
      <c r="W609" s="9"/>
      <c r="X609" s="9"/>
      <c r="Y609" s="9"/>
      <c r="Z609" s="9"/>
    </row>
    <row r="610" spans="1:26" ht="16.5" customHeight="1">
      <c r="A610" s="180"/>
      <c r="B610" s="180"/>
      <c r="C610" s="9"/>
      <c r="D610" s="9"/>
      <c r="E610" s="9"/>
      <c r="F610" s="9"/>
      <c r="G610" s="180"/>
      <c r="H610" s="9"/>
      <c r="I610" s="9"/>
      <c r="J610" s="9"/>
      <c r="K610" s="9"/>
      <c r="L610" s="9"/>
      <c r="M610" s="9"/>
      <c r="N610" s="9"/>
      <c r="O610" s="9"/>
      <c r="P610" s="180"/>
      <c r="Q610" s="9"/>
      <c r="R610" s="9"/>
      <c r="S610" s="180"/>
      <c r="T610" s="9"/>
      <c r="U610" s="9"/>
      <c r="V610" s="9"/>
      <c r="W610" s="9"/>
      <c r="X610" s="9"/>
      <c r="Y610" s="9"/>
      <c r="Z610" s="9"/>
    </row>
    <row r="611" spans="1:26" ht="16.5" customHeight="1">
      <c r="A611" s="180"/>
      <c r="B611" s="180"/>
      <c r="C611" s="9"/>
      <c r="D611" s="9"/>
      <c r="E611" s="9"/>
      <c r="F611" s="9"/>
      <c r="G611" s="180"/>
      <c r="H611" s="9"/>
      <c r="I611" s="9"/>
      <c r="J611" s="9"/>
      <c r="K611" s="9"/>
      <c r="L611" s="9"/>
      <c r="M611" s="9"/>
      <c r="N611" s="9"/>
      <c r="O611" s="9"/>
      <c r="P611" s="180"/>
      <c r="Q611" s="9"/>
      <c r="R611" s="9"/>
      <c r="S611" s="180"/>
      <c r="T611" s="9"/>
      <c r="U611" s="9"/>
      <c r="V611" s="9"/>
      <c r="W611" s="9"/>
      <c r="X611" s="9"/>
      <c r="Y611" s="9"/>
      <c r="Z611" s="9"/>
    </row>
    <row r="612" spans="1:26" ht="16.5" customHeight="1">
      <c r="A612" s="180"/>
      <c r="B612" s="180"/>
      <c r="C612" s="9"/>
      <c r="D612" s="9"/>
      <c r="E612" s="9"/>
      <c r="F612" s="9"/>
      <c r="G612" s="180"/>
      <c r="H612" s="9"/>
      <c r="I612" s="9"/>
      <c r="J612" s="9"/>
      <c r="K612" s="9"/>
      <c r="L612" s="9"/>
      <c r="M612" s="9"/>
      <c r="N612" s="9"/>
      <c r="O612" s="9"/>
      <c r="P612" s="180"/>
      <c r="Q612" s="9"/>
      <c r="R612" s="9"/>
      <c r="S612" s="180"/>
      <c r="T612" s="9"/>
      <c r="U612" s="9"/>
      <c r="V612" s="9"/>
      <c r="W612" s="9"/>
      <c r="X612" s="9"/>
      <c r="Y612" s="9"/>
      <c r="Z612" s="9"/>
    </row>
    <row r="613" spans="1:26" ht="16.5" customHeight="1">
      <c r="A613" s="180"/>
      <c r="B613" s="180"/>
      <c r="C613" s="9"/>
      <c r="D613" s="9"/>
      <c r="E613" s="9"/>
      <c r="F613" s="9"/>
      <c r="G613" s="180"/>
      <c r="H613" s="9"/>
      <c r="I613" s="9"/>
      <c r="J613" s="9"/>
      <c r="K613" s="9"/>
      <c r="L613" s="9"/>
      <c r="M613" s="9"/>
      <c r="N613" s="9"/>
      <c r="O613" s="9"/>
      <c r="P613" s="180"/>
      <c r="Q613" s="9"/>
      <c r="R613" s="9"/>
      <c r="S613" s="180"/>
      <c r="T613" s="9"/>
      <c r="U613" s="9"/>
      <c r="V613" s="9"/>
      <c r="W613" s="9"/>
      <c r="X613" s="9"/>
      <c r="Y613" s="9"/>
      <c r="Z613" s="9"/>
    </row>
    <row r="614" spans="1:26" ht="16.5" customHeight="1">
      <c r="A614" s="180"/>
      <c r="B614" s="180"/>
      <c r="C614" s="9"/>
      <c r="D614" s="9"/>
      <c r="E614" s="9"/>
      <c r="F614" s="9"/>
      <c r="G614" s="180"/>
      <c r="H614" s="9"/>
      <c r="I614" s="9"/>
      <c r="J614" s="9"/>
      <c r="K614" s="9"/>
      <c r="L614" s="9"/>
      <c r="M614" s="9"/>
      <c r="N614" s="9"/>
      <c r="O614" s="9"/>
      <c r="P614" s="180"/>
      <c r="Q614" s="9"/>
      <c r="R614" s="9"/>
      <c r="S614" s="180"/>
      <c r="T614" s="9"/>
      <c r="U614" s="9"/>
      <c r="V614" s="9"/>
      <c r="W614" s="9"/>
      <c r="X614" s="9"/>
      <c r="Y614" s="9"/>
      <c r="Z614" s="9"/>
    </row>
    <row r="615" spans="1:26" ht="16.5" customHeight="1">
      <c r="A615" s="180"/>
      <c r="B615" s="180"/>
      <c r="C615" s="9"/>
      <c r="D615" s="9"/>
      <c r="E615" s="9"/>
      <c r="F615" s="9"/>
      <c r="G615" s="180"/>
      <c r="H615" s="9"/>
      <c r="I615" s="9"/>
      <c r="J615" s="9"/>
      <c r="K615" s="9"/>
      <c r="L615" s="9"/>
      <c r="M615" s="9"/>
      <c r="N615" s="9"/>
      <c r="O615" s="9"/>
      <c r="P615" s="180"/>
      <c r="Q615" s="9"/>
      <c r="R615" s="9"/>
      <c r="S615" s="180"/>
      <c r="T615" s="9"/>
      <c r="U615" s="9"/>
      <c r="V615" s="9"/>
      <c r="W615" s="9"/>
      <c r="X615" s="9"/>
      <c r="Y615" s="9"/>
      <c r="Z615" s="9"/>
    </row>
    <row r="616" spans="1:26" ht="16.5" customHeight="1">
      <c r="A616" s="180"/>
      <c r="B616" s="180"/>
      <c r="C616" s="9"/>
      <c r="D616" s="9"/>
      <c r="E616" s="9"/>
      <c r="F616" s="9"/>
      <c r="G616" s="180"/>
      <c r="H616" s="9"/>
      <c r="I616" s="9"/>
      <c r="J616" s="9"/>
      <c r="K616" s="9"/>
      <c r="L616" s="9"/>
      <c r="M616" s="9"/>
      <c r="N616" s="9"/>
      <c r="O616" s="9"/>
      <c r="P616" s="180"/>
      <c r="Q616" s="9"/>
      <c r="R616" s="9"/>
      <c r="S616" s="180"/>
      <c r="T616" s="9"/>
      <c r="U616" s="9"/>
      <c r="V616" s="9"/>
      <c r="W616" s="9"/>
      <c r="X616" s="9"/>
      <c r="Y616" s="9"/>
      <c r="Z616" s="9"/>
    </row>
    <row r="617" spans="1:26" ht="16.5" customHeight="1">
      <c r="A617" s="180"/>
      <c r="B617" s="180"/>
      <c r="C617" s="9"/>
      <c r="D617" s="9"/>
      <c r="E617" s="9"/>
      <c r="F617" s="9"/>
      <c r="G617" s="180"/>
      <c r="H617" s="9"/>
      <c r="I617" s="9"/>
      <c r="J617" s="9"/>
      <c r="K617" s="9"/>
      <c r="L617" s="9"/>
      <c r="M617" s="9"/>
      <c r="N617" s="9"/>
      <c r="O617" s="9"/>
      <c r="P617" s="180"/>
      <c r="Q617" s="9"/>
      <c r="R617" s="9"/>
      <c r="S617" s="180"/>
      <c r="T617" s="9"/>
      <c r="U617" s="9"/>
      <c r="V617" s="9"/>
      <c r="W617" s="9"/>
      <c r="X617" s="9"/>
      <c r="Y617" s="9"/>
      <c r="Z617" s="9"/>
    </row>
    <row r="618" spans="1:26" ht="16.5" customHeight="1">
      <c r="A618" s="180"/>
      <c r="B618" s="180"/>
      <c r="C618" s="9"/>
      <c r="D618" s="9"/>
      <c r="E618" s="9"/>
      <c r="F618" s="9"/>
      <c r="G618" s="180"/>
      <c r="H618" s="9"/>
      <c r="I618" s="9"/>
      <c r="J618" s="9"/>
      <c r="K618" s="9"/>
      <c r="L618" s="9"/>
      <c r="M618" s="9"/>
      <c r="N618" s="9"/>
      <c r="O618" s="9"/>
      <c r="P618" s="180"/>
      <c r="Q618" s="9"/>
      <c r="R618" s="9"/>
      <c r="S618" s="180"/>
      <c r="T618" s="9"/>
      <c r="U618" s="9"/>
      <c r="V618" s="9"/>
      <c r="W618" s="9"/>
      <c r="X618" s="9"/>
      <c r="Y618" s="9"/>
      <c r="Z618" s="9"/>
    </row>
    <row r="619" spans="1:26" ht="16.5" customHeight="1">
      <c r="A619" s="180"/>
      <c r="B619" s="180"/>
      <c r="C619" s="9"/>
      <c r="D619" s="9"/>
      <c r="E619" s="9"/>
      <c r="F619" s="9"/>
      <c r="G619" s="180"/>
      <c r="H619" s="9"/>
      <c r="I619" s="9"/>
      <c r="J619" s="9"/>
      <c r="K619" s="9"/>
      <c r="L619" s="9"/>
      <c r="M619" s="9"/>
      <c r="N619" s="9"/>
      <c r="O619" s="9"/>
      <c r="P619" s="180"/>
      <c r="Q619" s="9"/>
      <c r="R619" s="9"/>
      <c r="S619" s="180"/>
      <c r="T619" s="9"/>
      <c r="U619" s="9"/>
      <c r="V619" s="9"/>
      <c r="W619" s="9"/>
      <c r="X619" s="9"/>
      <c r="Y619" s="9"/>
      <c r="Z619" s="9"/>
    </row>
    <row r="620" spans="1:26" ht="16.5" customHeight="1">
      <c r="A620" s="180"/>
      <c r="B620" s="180"/>
      <c r="C620" s="9"/>
      <c r="D620" s="9"/>
      <c r="E620" s="9"/>
      <c r="F620" s="9"/>
      <c r="G620" s="180"/>
      <c r="H620" s="9"/>
      <c r="I620" s="9"/>
      <c r="J620" s="9"/>
      <c r="K620" s="9"/>
      <c r="L620" s="9"/>
      <c r="M620" s="9"/>
      <c r="N620" s="9"/>
      <c r="O620" s="9"/>
      <c r="P620" s="180"/>
      <c r="Q620" s="9"/>
      <c r="R620" s="9"/>
      <c r="S620" s="180"/>
      <c r="T620" s="9"/>
      <c r="U620" s="9"/>
      <c r="V620" s="9"/>
      <c r="W620" s="9"/>
      <c r="X620" s="9"/>
      <c r="Y620" s="9"/>
      <c r="Z620" s="9"/>
    </row>
    <row r="621" spans="1:26" ht="16.5" customHeight="1">
      <c r="A621" s="180"/>
      <c r="B621" s="180"/>
      <c r="C621" s="9"/>
      <c r="D621" s="9"/>
      <c r="E621" s="9"/>
      <c r="F621" s="9"/>
      <c r="G621" s="180"/>
      <c r="H621" s="9"/>
      <c r="I621" s="9"/>
      <c r="J621" s="9"/>
      <c r="K621" s="9"/>
      <c r="L621" s="9"/>
      <c r="M621" s="9"/>
      <c r="N621" s="9"/>
      <c r="O621" s="9"/>
      <c r="P621" s="180"/>
      <c r="Q621" s="9"/>
      <c r="R621" s="9"/>
      <c r="S621" s="180"/>
      <c r="T621" s="9"/>
      <c r="U621" s="9"/>
      <c r="V621" s="9"/>
      <c r="W621" s="9"/>
      <c r="X621" s="9"/>
      <c r="Y621" s="9"/>
      <c r="Z621" s="9"/>
    </row>
    <row r="622" spans="1:26" ht="16.5" customHeight="1">
      <c r="A622" s="180"/>
      <c r="B622" s="180"/>
      <c r="C622" s="9"/>
      <c r="D622" s="9"/>
      <c r="E622" s="9"/>
      <c r="F622" s="9"/>
      <c r="G622" s="180"/>
      <c r="H622" s="9"/>
      <c r="I622" s="9"/>
      <c r="J622" s="9"/>
      <c r="K622" s="9"/>
      <c r="L622" s="9"/>
      <c r="M622" s="9"/>
      <c r="N622" s="9"/>
      <c r="O622" s="9"/>
      <c r="P622" s="180"/>
      <c r="Q622" s="9"/>
      <c r="R622" s="9"/>
      <c r="S622" s="180"/>
      <c r="T622" s="9"/>
      <c r="U622" s="9"/>
      <c r="V622" s="9"/>
      <c r="W622" s="9"/>
      <c r="X622" s="9"/>
      <c r="Y622" s="9"/>
      <c r="Z622" s="9"/>
    </row>
    <row r="623" spans="1:26" ht="16.5" customHeight="1">
      <c r="A623" s="180"/>
      <c r="B623" s="180"/>
      <c r="C623" s="9"/>
      <c r="D623" s="9"/>
      <c r="E623" s="9"/>
      <c r="F623" s="9"/>
      <c r="G623" s="180"/>
      <c r="H623" s="9"/>
      <c r="I623" s="9"/>
      <c r="J623" s="9"/>
      <c r="K623" s="9"/>
      <c r="L623" s="9"/>
      <c r="M623" s="9"/>
      <c r="N623" s="9"/>
      <c r="O623" s="9"/>
      <c r="P623" s="180"/>
      <c r="Q623" s="9"/>
      <c r="R623" s="9"/>
      <c r="S623" s="180"/>
      <c r="T623" s="9"/>
      <c r="U623" s="9"/>
      <c r="V623" s="9"/>
      <c r="W623" s="9"/>
      <c r="X623" s="9"/>
      <c r="Y623" s="9"/>
      <c r="Z623" s="9"/>
    </row>
    <row r="624" spans="1:26" ht="16.5" customHeight="1">
      <c r="A624" s="180"/>
      <c r="B624" s="180"/>
      <c r="C624" s="9"/>
      <c r="D624" s="9"/>
      <c r="E624" s="9"/>
      <c r="F624" s="9"/>
      <c r="G624" s="180"/>
      <c r="H624" s="9"/>
      <c r="I624" s="9"/>
      <c r="J624" s="9"/>
      <c r="K624" s="9"/>
      <c r="L624" s="9"/>
      <c r="M624" s="9"/>
      <c r="N624" s="9"/>
      <c r="O624" s="9"/>
      <c r="P624" s="180"/>
      <c r="Q624" s="9"/>
      <c r="R624" s="9"/>
      <c r="S624" s="180"/>
      <c r="T624" s="9"/>
      <c r="U624" s="9"/>
      <c r="V624" s="9"/>
      <c r="W624" s="9"/>
      <c r="X624" s="9"/>
      <c r="Y624" s="9"/>
      <c r="Z624" s="9"/>
    </row>
    <row r="625" spans="1:26" ht="16.5" customHeight="1">
      <c r="A625" s="180"/>
      <c r="B625" s="180"/>
      <c r="C625" s="9"/>
      <c r="D625" s="9"/>
      <c r="E625" s="9"/>
      <c r="F625" s="9"/>
      <c r="G625" s="180"/>
      <c r="H625" s="9"/>
      <c r="I625" s="9"/>
      <c r="J625" s="9"/>
      <c r="K625" s="9"/>
      <c r="L625" s="9"/>
      <c r="M625" s="9"/>
      <c r="N625" s="9"/>
      <c r="O625" s="9"/>
      <c r="P625" s="180"/>
      <c r="Q625" s="9"/>
      <c r="R625" s="9"/>
      <c r="S625" s="180"/>
      <c r="T625" s="9"/>
      <c r="U625" s="9"/>
      <c r="V625" s="9"/>
      <c r="W625" s="9"/>
      <c r="X625" s="9"/>
      <c r="Y625" s="9"/>
      <c r="Z625" s="9"/>
    </row>
    <row r="626" spans="1:26" ht="16.5" customHeight="1">
      <c r="A626" s="180"/>
      <c r="B626" s="180"/>
      <c r="C626" s="9"/>
      <c r="D626" s="9"/>
      <c r="E626" s="9"/>
      <c r="F626" s="9"/>
      <c r="G626" s="180"/>
      <c r="H626" s="9"/>
      <c r="I626" s="9"/>
      <c r="J626" s="9"/>
      <c r="K626" s="9"/>
      <c r="L626" s="9"/>
      <c r="M626" s="9"/>
      <c r="N626" s="9"/>
      <c r="O626" s="9"/>
      <c r="P626" s="180"/>
      <c r="Q626" s="9"/>
      <c r="R626" s="9"/>
      <c r="S626" s="180"/>
      <c r="T626" s="9"/>
      <c r="U626" s="9"/>
      <c r="V626" s="9"/>
      <c r="W626" s="9"/>
      <c r="X626" s="9"/>
      <c r="Y626" s="9"/>
      <c r="Z626" s="9"/>
    </row>
    <row r="627" spans="1:26" ht="16.5" customHeight="1">
      <c r="A627" s="180"/>
      <c r="B627" s="180"/>
      <c r="C627" s="9"/>
      <c r="D627" s="9"/>
      <c r="E627" s="9"/>
      <c r="F627" s="9"/>
      <c r="G627" s="180"/>
      <c r="H627" s="9"/>
      <c r="I627" s="9"/>
      <c r="J627" s="9"/>
      <c r="K627" s="9"/>
      <c r="L627" s="9"/>
      <c r="M627" s="9"/>
      <c r="N627" s="9"/>
      <c r="O627" s="9"/>
      <c r="P627" s="180"/>
      <c r="Q627" s="9"/>
      <c r="R627" s="9"/>
      <c r="S627" s="180"/>
      <c r="T627" s="9"/>
      <c r="U627" s="9"/>
      <c r="V627" s="9"/>
      <c r="W627" s="9"/>
      <c r="X627" s="9"/>
      <c r="Y627" s="9"/>
      <c r="Z627" s="9"/>
    </row>
    <row r="628" spans="1:26" ht="16.5" customHeight="1">
      <c r="A628" s="180"/>
      <c r="B628" s="180"/>
      <c r="C628" s="9"/>
      <c r="D628" s="9"/>
      <c r="E628" s="9"/>
      <c r="F628" s="9"/>
      <c r="G628" s="180"/>
      <c r="H628" s="9"/>
      <c r="I628" s="9"/>
      <c r="J628" s="9"/>
      <c r="K628" s="9"/>
      <c r="L628" s="9"/>
      <c r="M628" s="9"/>
      <c r="N628" s="9"/>
      <c r="O628" s="9"/>
      <c r="P628" s="180"/>
      <c r="Q628" s="9"/>
      <c r="R628" s="9"/>
      <c r="S628" s="180"/>
      <c r="T628" s="9"/>
      <c r="U628" s="9"/>
      <c r="V628" s="9"/>
      <c r="W628" s="9"/>
      <c r="X628" s="9"/>
      <c r="Y628" s="9"/>
      <c r="Z628" s="9"/>
    </row>
    <row r="629" spans="1:26" ht="16.5" customHeight="1">
      <c r="A629" s="180"/>
      <c r="B629" s="180"/>
      <c r="C629" s="9"/>
      <c r="D629" s="9"/>
      <c r="E629" s="9"/>
      <c r="F629" s="9"/>
      <c r="G629" s="180"/>
      <c r="H629" s="9"/>
      <c r="I629" s="9"/>
      <c r="J629" s="9"/>
      <c r="K629" s="9"/>
      <c r="L629" s="9"/>
      <c r="M629" s="9"/>
      <c r="N629" s="9"/>
      <c r="O629" s="9"/>
      <c r="P629" s="180"/>
      <c r="Q629" s="9"/>
      <c r="R629" s="9"/>
      <c r="S629" s="180"/>
      <c r="T629" s="9"/>
      <c r="U629" s="9"/>
      <c r="V629" s="9"/>
      <c r="W629" s="9"/>
      <c r="X629" s="9"/>
      <c r="Y629" s="9"/>
      <c r="Z629" s="9"/>
    </row>
    <row r="630" spans="1:26" ht="16.5" customHeight="1">
      <c r="A630" s="180"/>
      <c r="B630" s="180"/>
      <c r="C630" s="9"/>
      <c r="D630" s="9"/>
      <c r="E630" s="9"/>
      <c r="F630" s="9"/>
      <c r="G630" s="180"/>
      <c r="H630" s="9"/>
      <c r="I630" s="9"/>
      <c r="J630" s="9"/>
      <c r="K630" s="9"/>
      <c r="L630" s="9"/>
      <c r="M630" s="9"/>
      <c r="N630" s="9"/>
      <c r="O630" s="9"/>
      <c r="P630" s="180"/>
      <c r="Q630" s="9"/>
      <c r="R630" s="9"/>
      <c r="S630" s="180"/>
      <c r="T630" s="9"/>
      <c r="U630" s="9"/>
      <c r="V630" s="9"/>
      <c r="W630" s="9"/>
      <c r="X630" s="9"/>
      <c r="Y630" s="9"/>
      <c r="Z630" s="9"/>
    </row>
    <row r="631" spans="1:26" ht="16.5" customHeight="1">
      <c r="A631" s="180"/>
      <c r="B631" s="180"/>
      <c r="C631" s="9"/>
      <c r="D631" s="9"/>
      <c r="E631" s="9"/>
      <c r="F631" s="9"/>
      <c r="G631" s="180"/>
      <c r="H631" s="9"/>
      <c r="I631" s="9"/>
      <c r="J631" s="9"/>
      <c r="K631" s="9"/>
      <c r="L631" s="9"/>
      <c r="M631" s="9"/>
      <c r="N631" s="9"/>
      <c r="O631" s="9"/>
      <c r="P631" s="180"/>
      <c r="Q631" s="9"/>
      <c r="R631" s="9"/>
      <c r="S631" s="180"/>
      <c r="T631" s="9"/>
      <c r="U631" s="9"/>
      <c r="V631" s="9"/>
      <c r="W631" s="9"/>
      <c r="X631" s="9"/>
      <c r="Y631" s="9"/>
      <c r="Z631" s="9"/>
    </row>
    <row r="632" spans="1:26" ht="16.5" customHeight="1">
      <c r="A632" s="180"/>
      <c r="B632" s="180"/>
      <c r="C632" s="9"/>
      <c r="D632" s="9"/>
      <c r="E632" s="9"/>
      <c r="F632" s="9"/>
      <c r="G632" s="180"/>
      <c r="H632" s="9"/>
      <c r="I632" s="9"/>
      <c r="J632" s="9"/>
      <c r="K632" s="9"/>
      <c r="L632" s="9"/>
      <c r="M632" s="9"/>
      <c r="N632" s="9"/>
      <c r="O632" s="9"/>
      <c r="P632" s="180"/>
      <c r="Q632" s="9"/>
      <c r="R632" s="9"/>
      <c r="S632" s="180"/>
      <c r="T632" s="9"/>
      <c r="U632" s="9"/>
      <c r="V632" s="9"/>
      <c r="W632" s="9"/>
      <c r="X632" s="9"/>
      <c r="Y632" s="9"/>
      <c r="Z632" s="9"/>
    </row>
    <row r="633" spans="1:26" ht="16.5" customHeight="1">
      <c r="A633" s="180"/>
      <c r="B633" s="180"/>
      <c r="C633" s="9"/>
      <c r="D633" s="9"/>
      <c r="E633" s="9"/>
      <c r="F633" s="9"/>
      <c r="G633" s="180"/>
      <c r="H633" s="9"/>
      <c r="I633" s="9"/>
      <c r="J633" s="9"/>
      <c r="K633" s="9"/>
      <c r="L633" s="9"/>
      <c r="M633" s="9"/>
      <c r="N633" s="9"/>
      <c r="O633" s="9"/>
      <c r="P633" s="180"/>
      <c r="Q633" s="9"/>
      <c r="R633" s="9"/>
      <c r="S633" s="180"/>
      <c r="T633" s="9"/>
      <c r="U633" s="9"/>
      <c r="V633" s="9"/>
      <c r="W633" s="9"/>
      <c r="X633" s="9"/>
      <c r="Y633" s="9"/>
      <c r="Z633" s="9"/>
    </row>
    <row r="634" spans="1:26" ht="16.5" customHeight="1">
      <c r="A634" s="180"/>
      <c r="B634" s="180"/>
      <c r="C634" s="9"/>
      <c r="D634" s="9"/>
      <c r="E634" s="9"/>
      <c r="F634" s="9"/>
      <c r="G634" s="180"/>
      <c r="H634" s="9"/>
      <c r="I634" s="9"/>
      <c r="J634" s="9"/>
      <c r="K634" s="9"/>
      <c r="L634" s="9"/>
      <c r="M634" s="9"/>
      <c r="N634" s="9"/>
      <c r="O634" s="9"/>
      <c r="P634" s="180"/>
      <c r="Q634" s="9"/>
      <c r="R634" s="9"/>
      <c r="S634" s="180"/>
      <c r="T634" s="9"/>
      <c r="U634" s="9"/>
      <c r="V634" s="9"/>
      <c r="W634" s="9"/>
      <c r="X634" s="9"/>
      <c r="Y634" s="9"/>
      <c r="Z634" s="9"/>
    </row>
    <row r="635" spans="1:26" ht="16.5" customHeight="1">
      <c r="A635" s="180"/>
      <c r="B635" s="180"/>
      <c r="C635" s="9"/>
      <c r="D635" s="9"/>
      <c r="E635" s="9"/>
      <c r="F635" s="9"/>
      <c r="G635" s="180"/>
      <c r="H635" s="9"/>
      <c r="I635" s="9"/>
      <c r="J635" s="9"/>
      <c r="K635" s="9"/>
      <c r="L635" s="9"/>
      <c r="M635" s="9"/>
      <c r="N635" s="9"/>
      <c r="O635" s="9"/>
      <c r="P635" s="180"/>
      <c r="Q635" s="9"/>
      <c r="R635" s="9"/>
      <c r="S635" s="180"/>
      <c r="T635" s="9"/>
      <c r="U635" s="9"/>
      <c r="V635" s="9"/>
      <c r="W635" s="9"/>
      <c r="X635" s="9"/>
      <c r="Y635" s="9"/>
      <c r="Z635" s="9"/>
    </row>
    <row r="636" spans="1:26" ht="16.5" customHeight="1">
      <c r="A636" s="180"/>
      <c r="B636" s="180"/>
      <c r="C636" s="9"/>
      <c r="D636" s="9"/>
      <c r="E636" s="9"/>
      <c r="F636" s="9"/>
      <c r="G636" s="180"/>
      <c r="H636" s="9"/>
      <c r="I636" s="9"/>
      <c r="J636" s="9"/>
      <c r="K636" s="9"/>
      <c r="L636" s="9"/>
      <c r="M636" s="9"/>
      <c r="N636" s="9"/>
      <c r="O636" s="9"/>
      <c r="P636" s="180"/>
      <c r="Q636" s="9"/>
      <c r="R636" s="9"/>
      <c r="S636" s="180"/>
      <c r="T636" s="9"/>
      <c r="U636" s="9"/>
      <c r="V636" s="9"/>
      <c r="W636" s="9"/>
      <c r="X636" s="9"/>
      <c r="Y636" s="9"/>
      <c r="Z636" s="9"/>
    </row>
    <row r="637" spans="1:26" ht="16.5" customHeight="1">
      <c r="A637" s="180"/>
      <c r="B637" s="180"/>
      <c r="C637" s="9"/>
      <c r="D637" s="9"/>
      <c r="E637" s="9"/>
      <c r="F637" s="9"/>
      <c r="G637" s="180"/>
      <c r="H637" s="9"/>
      <c r="I637" s="9"/>
      <c r="J637" s="9"/>
      <c r="K637" s="9"/>
      <c r="L637" s="9"/>
      <c r="M637" s="9"/>
      <c r="N637" s="9"/>
      <c r="O637" s="9"/>
      <c r="P637" s="180"/>
      <c r="Q637" s="9"/>
      <c r="R637" s="9"/>
      <c r="S637" s="180"/>
      <c r="T637" s="9"/>
      <c r="U637" s="9"/>
      <c r="V637" s="9"/>
      <c r="W637" s="9"/>
      <c r="X637" s="9"/>
      <c r="Y637" s="9"/>
      <c r="Z637" s="9"/>
    </row>
    <row r="638" spans="1:26" ht="16.5" customHeight="1">
      <c r="A638" s="180"/>
      <c r="B638" s="180"/>
      <c r="C638" s="9"/>
      <c r="D638" s="9"/>
      <c r="E638" s="9"/>
      <c r="F638" s="9"/>
      <c r="G638" s="180"/>
      <c r="H638" s="9"/>
      <c r="I638" s="9"/>
      <c r="J638" s="9"/>
      <c r="K638" s="9"/>
      <c r="L638" s="9"/>
      <c r="M638" s="9"/>
      <c r="N638" s="9"/>
      <c r="O638" s="9"/>
      <c r="P638" s="180"/>
      <c r="Q638" s="9"/>
      <c r="R638" s="9"/>
      <c r="S638" s="180"/>
      <c r="T638" s="9"/>
      <c r="U638" s="9"/>
      <c r="V638" s="9"/>
      <c r="W638" s="9"/>
      <c r="X638" s="9"/>
      <c r="Y638" s="9"/>
      <c r="Z638" s="9"/>
    </row>
    <row r="639" spans="1:26" ht="16.5" customHeight="1">
      <c r="A639" s="180"/>
      <c r="B639" s="180"/>
      <c r="C639" s="9"/>
      <c r="D639" s="9"/>
      <c r="E639" s="9"/>
      <c r="F639" s="9"/>
      <c r="G639" s="180"/>
      <c r="H639" s="9"/>
      <c r="I639" s="9"/>
      <c r="J639" s="9"/>
      <c r="K639" s="9"/>
      <c r="L639" s="9"/>
      <c r="M639" s="9"/>
      <c r="N639" s="9"/>
      <c r="O639" s="9"/>
      <c r="P639" s="180"/>
      <c r="Q639" s="9"/>
      <c r="R639" s="9"/>
      <c r="S639" s="180"/>
      <c r="T639" s="9"/>
      <c r="U639" s="9"/>
      <c r="V639" s="9"/>
      <c r="W639" s="9"/>
      <c r="X639" s="9"/>
      <c r="Y639" s="9"/>
      <c r="Z639" s="9"/>
    </row>
    <row r="640" spans="1:26" ht="16.5" customHeight="1">
      <c r="A640" s="180"/>
      <c r="B640" s="180"/>
      <c r="C640" s="9"/>
      <c r="D640" s="9"/>
      <c r="E640" s="9"/>
      <c r="F640" s="9"/>
      <c r="G640" s="180"/>
      <c r="H640" s="9"/>
      <c r="I640" s="9"/>
      <c r="J640" s="9"/>
      <c r="K640" s="9"/>
      <c r="L640" s="9"/>
      <c r="M640" s="9"/>
      <c r="N640" s="9"/>
      <c r="O640" s="9"/>
      <c r="P640" s="180"/>
      <c r="Q640" s="9"/>
      <c r="R640" s="9"/>
      <c r="S640" s="180"/>
      <c r="T640" s="9"/>
      <c r="U640" s="9"/>
      <c r="V640" s="9"/>
      <c r="W640" s="9"/>
      <c r="X640" s="9"/>
      <c r="Y640" s="9"/>
      <c r="Z640" s="9"/>
    </row>
    <row r="641" spans="1:26" ht="16.5" customHeight="1">
      <c r="A641" s="180"/>
      <c r="B641" s="180"/>
      <c r="C641" s="9"/>
      <c r="D641" s="9"/>
      <c r="E641" s="9"/>
      <c r="F641" s="9"/>
      <c r="G641" s="180"/>
      <c r="H641" s="9"/>
      <c r="I641" s="9"/>
      <c r="J641" s="9"/>
      <c r="K641" s="9"/>
      <c r="L641" s="9"/>
      <c r="M641" s="9"/>
      <c r="N641" s="9"/>
      <c r="O641" s="9"/>
      <c r="P641" s="180"/>
      <c r="Q641" s="9"/>
      <c r="R641" s="9"/>
      <c r="S641" s="180"/>
      <c r="T641" s="9"/>
      <c r="U641" s="9"/>
      <c r="V641" s="9"/>
      <c r="W641" s="9"/>
      <c r="X641" s="9"/>
      <c r="Y641" s="9"/>
      <c r="Z641" s="9"/>
    </row>
    <row r="642" spans="1:26" ht="16.5" customHeight="1">
      <c r="A642" s="180"/>
      <c r="B642" s="180"/>
      <c r="C642" s="9"/>
      <c r="D642" s="9"/>
      <c r="E642" s="9"/>
      <c r="F642" s="9"/>
      <c r="G642" s="180"/>
      <c r="H642" s="9"/>
      <c r="I642" s="9"/>
      <c r="J642" s="9"/>
      <c r="K642" s="9"/>
      <c r="L642" s="9"/>
      <c r="M642" s="9"/>
      <c r="N642" s="9"/>
      <c r="O642" s="9"/>
      <c r="P642" s="180"/>
      <c r="Q642" s="9"/>
      <c r="R642" s="9"/>
      <c r="S642" s="180"/>
      <c r="T642" s="9"/>
      <c r="U642" s="9"/>
      <c r="V642" s="9"/>
      <c r="W642" s="9"/>
      <c r="X642" s="9"/>
      <c r="Y642" s="9"/>
      <c r="Z642" s="9"/>
    </row>
    <row r="643" spans="1:26" ht="16.5" customHeight="1">
      <c r="A643" s="180"/>
      <c r="B643" s="180"/>
      <c r="C643" s="9"/>
      <c r="D643" s="9"/>
      <c r="E643" s="9"/>
      <c r="F643" s="9"/>
      <c r="G643" s="180"/>
      <c r="H643" s="9"/>
      <c r="I643" s="9"/>
      <c r="J643" s="9"/>
      <c r="K643" s="9"/>
      <c r="L643" s="9"/>
      <c r="M643" s="9"/>
      <c r="N643" s="9"/>
      <c r="O643" s="9"/>
      <c r="P643" s="180"/>
      <c r="Q643" s="9"/>
      <c r="R643" s="9"/>
      <c r="S643" s="180"/>
      <c r="T643" s="9"/>
      <c r="U643" s="9"/>
      <c r="V643" s="9"/>
      <c r="W643" s="9"/>
      <c r="X643" s="9"/>
      <c r="Y643" s="9"/>
      <c r="Z643" s="9"/>
    </row>
    <row r="644" spans="1:26" ht="16.5" customHeight="1">
      <c r="A644" s="180"/>
      <c r="B644" s="180"/>
      <c r="C644" s="9"/>
      <c r="D644" s="9"/>
      <c r="E644" s="9"/>
      <c r="F644" s="9"/>
      <c r="G644" s="180"/>
      <c r="H644" s="9"/>
      <c r="I644" s="9"/>
      <c r="J644" s="9"/>
      <c r="K644" s="9"/>
      <c r="L644" s="9"/>
      <c r="M644" s="9"/>
      <c r="N644" s="9"/>
      <c r="O644" s="9"/>
      <c r="P644" s="180"/>
      <c r="Q644" s="9"/>
      <c r="R644" s="9"/>
      <c r="S644" s="180"/>
      <c r="T644" s="9"/>
      <c r="U644" s="9"/>
      <c r="V644" s="9"/>
      <c r="W644" s="9"/>
      <c r="X644" s="9"/>
      <c r="Y644" s="9"/>
      <c r="Z644" s="9"/>
    </row>
    <row r="645" spans="1:26" ht="16.5" customHeight="1">
      <c r="A645" s="180"/>
      <c r="B645" s="180"/>
      <c r="C645" s="9"/>
      <c r="D645" s="9"/>
      <c r="E645" s="9"/>
      <c r="F645" s="9"/>
      <c r="G645" s="180"/>
      <c r="H645" s="9"/>
      <c r="I645" s="9"/>
      <c r="J645" s="9"/>
      <c r="K645" s="9"/>
      <c r="L645" s="9"/>
      <c r="M645" s="9"/>
      <c r="N645" s="9"/>
      <c r="O645" s="9"/>
      <c r="P645" s="180"/>
      <c r="Q645" s="9"/>
      <c r="R645" s="9"/>
      <c r="S645" s="180"/>
      <c r="T645" s="9"/>
      <c r="U645" s="9"/>
      <c r="V645" s="9"/>
      <c r="W645" s="9"/>
      <c r="X645" s="9"/>
      <c r="Y645" s="9"/>
      <c r="Z645" s="9"/>
    </row>
    <row r="646" spans="1:26" ht="16.5" customHeight="1">
      <c r="A646" s="180"/>
      <c r="B646" s="180"/>
      <c r="C646" s="9"/>
      <c r="D646" s="9"/>
      <c r="E646" s="9"/>
      <c r="F646" s="9"/>
      <c r="G646" s="180"/>
      <c r="H646" s="9"/>
      <c r="I646" s="9"/>
      <c r="J646" s="9"/>
      <c r="K646" s="9"/>
      <c r="L646" s="9"/>
      <c r="M646" s="9"/>
      <c r="N646" s="9"/>
      <c r="O646" s="9"/>
      <c r="P646" s="180"/>
      <c r="Q646" s="9"/>
      <c r="R646" s="9"/>
      <c r="S646" s="180"/>
      <c r="T646" s="9"/>
      <c r="U646" s="9"/>
      <c r="V646" s="9"/>
      <c r="W646" s="9"/>
      <c r="X646" s="9"/>
      <c r="Y646" s="9"/>
      <c r="Z646" s="9"/>
    </row>
    <row r="647" spans="1:26" ht="16.5" customHeight="1">
      <c r="A647" s="180"/>
      <c r="B647" s="180"/>
      <c r="C647" s="9"/>
      <c r="D647" s="9"/>
      <c r="E647" s="9"/>
      <c r="F647" s="9"/>
      <c r="G647" s="180"/>
      <c r="H647" s="9"/>
      <c r="I647" s="9"/>
      <c r="J647" s="9"/>
      <c r="K647" s="9"/>
      <c r="L647" s="9"/>
      <c r="M647" s="9"/>
      <c r="N647" s="9"/>
      <c r="O647" s="9"/>
      <c r="P647" s="180"/>
      <c r="Q647" s="9"/>
      <c r="R647" s="9"/>
      <c r="S647" s="180"/>
      <c r="T647" s="9"/>
      <c r="U647" s="9"/>
      <c r="V647" s="9"/>
      <c r="W647" s="9"/>
      <c r="X647" s="9"/>
      <c r="Y647" s="9"/>
      <c r="Z647" s="9"/>
    </row>
    <row r="648" spans="1:26" ht="16.5" customHeight="1">
      <c r="A648" s="180"/>
      <c r="B648" s="180"/>
      <c r="C648" s="9"/>
      <c r="D648" s="9"/>
      <c r="E648" s="9"/>
      <c r="F648" s="9"/>
      <c r="G648" s="180"/>
      <c r="H648" s="9"/>
      <c r="I648" s="9"/>
      <c r="J648" s="9"/>
      <c r="K648" s="9"/>
      <c r="L648" s="9"/>
      <c r="M648" s="9"/>
      <c r="N648" s="9"/>
      <c r="O648" s="9"/>
      <c r="P648" s="180"/>
      <c r="Q648" s="9"/>
      <c r="R648" s="9"/>
      <c r="S648" s="180"/>
      <c r="T648" s="9"/>
      <c r="U648" s="9"/>
      <c r="V648" s="9"/>
      <c r="W648" s="9"/>
      <c r="X648" s="9"/>
      <c r="Y648" s="9"/>
      <c r="Z648" s="9"/>
    </row>
    <row r="649" spans="1:26" ht="16.5" customHeight="1">
      <c r="A649" s="180"/>
      <c r="B649" s="180"/>
      <c r="C649" s="9"/>
      <c r="D649" s="9"/>
      <c r="E649" s="9"/>
      <c r="F649" s="9"/>
      <c r="G649" s="180"/>
      <c r="H649" s="9"/>
      <c r="I649" s="9"/>
      <c r="J649" s="9"/>
      <c r="K649" s="9"/>
      <c r="L649" s="9"/>
      <c r="M649" s="9"/>
      <c r="N649" s="9"/>
      <c r="O649" s="9"/>
      <c r="P649" s="180"/>
      <c r="Q649" s="9"/>
      <c r="R649" s="9"/>
      <c r="S649" s="180"/>
      <c r="T649" s="9"/>
      <c r="U649" s="9"/>
      <c r="V649" s="9"/>
      <c r="W649" s="9"/>
      <c r="X649" s="9"/>
      <c r="Y649" s="9"/>
      <c r="Z649" s="9"/>
    </row>
    <row r="650" spans="1:26" ht="16.5" customHeight="1">
      <c r="A650" s="180"/>
      <c r="B650" s="180"/>
      <c r="C650" s="9"/>
      <c r="D650" s="9"/>
      <c r="E650" s="9"/>
      <c r="F650" s="9"/>
      <c r="G650" s="180"/>
      <c r="H650" s="9"/>
      <c r="I650" s="9"/>
      <c r="J650" s="9"/>
      <c r="K650" s="9"/>
      <c r="L650" s="9"/>
      <c r="M650" s="9"/>
      <c r="N650" s="9"/>
      <c r="O650" s="9"/>
      <c r="P650" s="180"/>
      <c r="Q650" s="9"/>
      <c r="R650" s="9"/>
      <c r="S650" s="180"/>
      <c r="T650" s="9"/>
      <c r="U650" s="9"/>
      <c r="V650" s="9"/>
      <c r="W650" s="9"/>
      <c r="X650" s="9"/>
      <c r="Y650" s="9"/>
      <c r="Z650" s="9"/>
    </row>
    <row r="651" spans="1:26" ht="16.5" customHeight="1">
      <c r="A651" s="180"/>
      <c r="B651" s="180"/>
      <c r="C651" s="9"/>
      <c r="D651" s="9"/>
      <c r="E651" s="9"/>
      <c r="F651" s="9"/>
      <c r="G651" s="180"/>
      <c r="H651" s="9"/>
      <c r="I651" s="9"/>
      <c r="J651" s="9"/>
      <c r="K651" s="9"/>
      <c r="L651" s="9"/>
      <c r="M651" s="9"/>
      <c r="N651" s="9"/>
      <c r="O651" s="9"/>
      <c r="P651" s="180"/>
      <c r="Q651" s="9"/>
      <c r="R651" s="9"/>
      <c r="S651" s="180"/>
      <c r="T651" s="9"/>
      <c r="U651" s="9"/>
      <c r="V651" s="9"/>
      <c r="W651" s="9"/>
      <c r="X651" s="9"/>
      <c r="Y651" s="9"/>
      <c r="Z651" s="9"/>
    </row>
    <row r="652" spans="1:26" ht="16.5" customHeight="1">
      <c r="A652" s="180"/>
      <c r="B652" s="180"/>
      <c r="C652" s="9"/>
      <c r="D652" s="9"/>
      <c r="E652" s="9"/>
      <c r="F652" s="9"/>
      <c r="G652" s="180"/>
      <c r="H652" s="9"/>
      <c r="I652" s="9"/>
      <c r="J652" s="9"/>
      <c r="K652" s="9"/>
      <c r="L652" s="9"/>
      <c r="M652" s="9"/>
      <c r="N652" s="9"/>
      <c r="O652" s="9"/>
      <c r="P652" s="180"/>
      <c r="Q652" s="9"/>
      <c r="R652" s="9"/>
      <c r="S652" s="180"/>
      <c r="T652" s="9"/>
      <c r="U652" s="9"/>
      <c r="V652" s="9"/>
      <c r="W652" s="9"/>
      <c r="X652" s="9"/>
      <c r="Y652" s="9"/>
      <c r="Z652" s="9"/>
    </row>
    <row r="653" spans="1:26" ht="16.5" customHeight="1">
      <c r="A653" s="180"/>
      <c r="B653" s="180"/>
      <c r="C653" s="9"/>
      <c r="D653" s="9"/>
      <c r="E653" s="9"/>
      <c r="F653" s="9"/>
      <c r="G653" s="180"/>
      <c r="H653" s="9"/>
      <c r="I653" s="9"/>
      <c r="J653" s="9"/>
      <c r="K653" s="9"/>
      <c r="L653" s="9"/>
      <c r="M653" s="9"/>
      <c r="N653" s="9"/>
      <c r="O653" s="9"/>
      <c r="P653" s="180"/>
      <c r="Q653" s="9"/>
      <c r="R653" s="9"/>
      <c r="S653" s="180"/>
      <c r="T653" s="9"/>
      <c r="U653" s="9"/>
      <c r="V653" s="9"/>
      <c r="W653" s="9"/>
      <c r="X653" s="9"/>
      <c r="Y653" s="9"/>
      <c r="Z653" s="9"/>
    </row>
    <row r="654" spans="1:26" ht="16.5" customHeight="1">
      <c r="A654" s="180"/>
      <c r="B654" s="180"/>
      <c r="C654" s="9"/>
      <c r="D654" s="9"/>
      <c r="E654" s="9"/>
      <c r="F654" s="9"/>
      <c r="G654" s="180"/>
      <c r="H654" s="9"/>
      <c r="I654" s="9"/>
      <c r="J654" s="9"/>
      <c r="K654" s="9"/>
      <c r="L654" s="9"/>
      <c r="M654" s="9"/>
      <c r="N654" s="9"/>
      <c r="O654" s="9"/>
      <c r="P654" s="180"/>
      <c r="Q654" s="9"/>
      <c r="R654" s="9"/>
      <c r="S654" s="180"/>
      <c r="T654" s="9"/>
      <c r="U654" s="9"/>
      <c r="V654" s="9"/>
      <c r="W654" s="9"/>
      <c r="X654" s="9"/>
      <c r="Y654" s="9"/>
      <c r="Z654" s="9"/>
    </row>
    <row r="655" spans="1:26" ht="16.5" customHeight="1">
      <c r="A655" s="180"/>
      <c r="B655" s="180"/>
      <c r="C655" s="9"/>
      <c r="D655" s="9"/>
      <c r="E655" s="9"/>
      <c r="F655" s="9"/>
      <c r="G655" s="180"/>
      <c r="H655" s="9"/>
      <c r="I655" s="9"/>
      <c r="J655" s="9"/>
      <c r="K655" s="9"/>
      <c r="L655" s="9"/>
      <c r="M655" s="9"/>
      <c r="N655" s="9"/>
      <c r="O655" s="9"/>
      <c r="P655" s="180"/>
      <c r="Q655" s="9"/>
      <c r="R655" s="9"/>
      <c r="S655" s="180"/>
      <c r="T655" s="9"/>
      <c r="U655" s="9"/>
      <c r="V655" s="9"/>
      <c r="W655" s="9"/>
      <c r="X655" s="9"/>
      <c r="Y655" s="9"/>
      <c r="Z655" s="9"/>
    </row>
    <row r="656" spans="1:26" ht="16.5" customHeight="1">
      <c r="A656" s="180"/>
      <c r="B656" s="180"/>
      <c r="C656" s="9"/>
      <c r="D656" s="9"/>
      <c r="E656" s="9"/>
      <c r="F656" s="9"/>
      <c r="G656" s="180"/>
      <c r="H656" s="9"/>
      <c r="I656" s="9"/>
      <c r="J656" s="9"/>
      <c r="K656" s="9"/>
      <c r="L656" s="9"/>
      <c r="M656" s="9"/>
      <c r="N656" s="9"/>
      <c r="O656" s="9"/>
      <c r="P656" s="180"/>
      <c r="Q656" s="9"/>
      <c r="R656" s="9"/>
      <c r="S656" s="180"/>
      <c r="T656" s="9"/>
      <c r="U656" s="9"/>
      <c r="V656" s="9"/>
      <c r="W656" s="9"/>
      <c r="X656" s="9"/>
      <c r="Y656" s="9"/>
      <c r="Z656" s="9"/>
    </row>
    <row r="657" spans="1:26" ht="16.5" customHeight="1">
      <c r="A657" s="180"/>
      <c r="B657" s="180"/>
      <c r="C657" s="9"/>
      <c r="D657" s="9"/>
      <c r="E657" s="9"/>
      <c r="F657" s="9"/>
      <c r="G657" s="180"/>
      <c r="H657" s="9"/>
      <c r="I657" s="9"/>
      <c r="J657" s="9"/>
      <c r="K657" s="9"/>
      <c r="L657" s="9"/>
      <c r="M657" s="9"/>
      <c r="N657" s="9"/>
      <c r="O657" s="9"/>
      <c r="P657" s="180"/>
      <c r="Q657" s="9"/>
      <c r="R657" s="9"/>
      <c r="S657" s="180"/>
      <c r="T657" s="9"/>
      <c r="U657" s="9"/>
      <c r="V657" s="9"/>
      <c r="W657" s="9"/>
      <c r="X657" s="9"/>
      <c r="Y657" s="9"/>
      <c r="Z657" s="9"/>
    </row>
    <row r="658" spans="1:26" ht="16.5" customHeight="1">
      <c r="A658" s="180"/>
      <c r="B658" s="180"/>
      <c r="C658" s="9"/>
      <c r="D658" s="9"/>
      <c r="E658" s="9"/>
      <c r="F658" s="9"/>
      <c r="G658" s="180"/>
      <c r="H658" s="9"/>
      <c r="I658" s="9"/>
      <c r="J658" s="9"/>
      <c r="K658" s="9"/>
      <c r="L658" s="9"/>
      <c r="M658" s="9"/>
      <c r="N658" s="9"/>
      <c r="O658" s="9"/>
      <c r="P658" s="180"/>
      <c r="Q658" s="9"/>
      <c r="R658" s="9"/>
      <c r="S658" s="180"/>
      <c r="T658" s="9"/>
      <c r="U658" s="9"/>
      <c r="V658" s="9"/>
      <c r="W658" s="9"/>
      <c r="X658" s="9"/>
      <c r="Y658" s="9"/>
      <c r="Z658" s="9"/>
    </row>
    <row r="659" spans="1:26" ht="16.5" customHeight="1">
      <c r="A659" s="180"/>
      <c r="B659" s="180"/>
      <c r="C659" s="9"/>
      <c r="D659" s="9"/>
      <c r="E659" s="9"/>
      <c r="F659" s="9"/>
      <c r="G659" s="180"/>
      <c r="H659" s="9"/>
      <c r="I659" s="9"/>
      <c r="J659" s="9"/>
      <c r="K659" s="9"/>
      <c r="L659" s="9"/>
      <c r="M659" s="9"/>
      <c r="N659" s="9"/>
      <c r="O659" s="9"/>
      <c r="P659" s="180"/>
      <c r="Q659" s="9"/>
      <c r="R659" s="9"/>
      <c r="S659" s="180"/>
      <c r="T659" s="9"/>
      <c r="U659" s="9"/>
      <c r="V659" s="9"/>
      <c r="W659" s="9"/>
      <c r="X659" s="9"/>
      <c r="Y659" s="9"/>
      <c r="Z659" s="9"/>
    </row>
    <row r="660" spans="1:26" ht="16.5" customHeight="1">
      <c r="A660" s="180"/>
      <c r="B660" s="180"/>
      <c r="C660" s="9"/>
      <c r="D660" s="9"/>
      <c r="E660" s="9"/>
      <c r="F660" s="9"/>
      <c r="G660" s="180"/>
      <c r="H660" s="9"/>
      <c r="I660" s="9"/>
      <c r="J660" s="9"/>
      <c r="K660" s="9"/>
      <c r="L660" s="9"/>
      <c r="M660" s="9"/>
      <c r="N660" s="9"/>
      <c r="O660" s="9"/>
      <c r="P660" s="180"/>
      <c r="Q660" s="9"/>
      <c r="R660" s="9"/>
      <c r="S660" s="180"/>
      <c r="T660" s="9"/>
      <c r="U660" s="9"/>
      <c r="V660" s="9"/>
      <c r="W660" s="9"/>
      <c r="X660" s="9"/>
      <c r="Y660" s="9"/>
      <c r="Z660" s="9"/>
    </row>
    <row r="661" spans="1:26" ht="16.5" customHeight="1">
      <c r="A661" s="180"/>
      <c r="B661" s="180"/>
      <c r="C661" s="9"/>
      <c r="D661" s="9"/>
      <c r="E661" s="9"/>
      <c r="F661" s="9"/>
      <c r="G661" s="180"/>
      <c r="H661" s="9"/>
      <c r="I661" s="9"/>
      <c r="J661" s="9"/>
      <c r="K661" s="9"/>
      <c r="L661" s="9"/>
      <c r="M661" s="9"/>
      <c r="N661" s="9"/>
      <c r="O661" s="9"/>
      <c r="P661" s="180"/>
      <c r="Q661" s="9"/>
      <c r="R661" s="9"/>
      <c r="S661" s="180"/>
      <c r="T661" s="9"/>
      <c r="U661" s="9"/>
      <c r="V661" s="9"/>
      <c r="W661" s="9"/>
      <c r="X661" s="9"/>
      <c r="Y661" s="9"/>
      <c r="Z661" s="9"/>
    </row>
    <row r="662" spans="1:26" ht="16.5" customHeight="1">
      <c r="A662" s="180"/>
      <c r="B662" s="180"/>
      <c r="C662" s="9"/>
      <c r="D662" s="9"/>
      <c r="E662" s="9"/>
      <c r="F662" s="9"/>
      <c r="G662" s="180"/>
      <c r="H662" s="9"/>
      <c r="I662" s="9"/>
      <c r="J662" s="9"/>
      <c r="K662" s="9"/>
      <c r="L662" s="9"/>
      <c r="M662" s="9"/>
      <c r="N662" s="9"/>
      <c r="O662" s="9"/>
      <c r="P662" s="180"/>
      <c r="Q662" s="9"/>
      <c r="R662" s="9"/>
      <c r="S662" s="180"/>
      <c r="T662" s="9"/>
      <c r="U662" s="9"/>
      <c r="V662" s="9"/>
      <c r="W662" s="9"/>
      <c r="X662" s="9"/>
      <c r="Y662" s="9"/>
      <c r="Z662" s="9"/>
    </row>
    <row r="663" spans="1:26" ht="16.5" customHeight="1">
      <c r="A663" s="180"/>
      <c r="B663" s="180"/>
      <c r="C663" s="9"/>
      <c r="D663" s="9"/>
      <c r="E663" s="9"/>
      <c r="F663" s="9"/>
      <c r="G663" s="180"/>
      <c r="H663" s="9"/>
      <c r="I663" s="9"/>
      <c r="J663" s="9"/>
      <c r="K663" s="9"/>
      <c r="L663" s="9"/>
      <c r="M663" s="9"/>
      <c r="N663" s="9"/>
      <c r="O663" s="9"/>
      <c r="P663" s="180"/>
      <c r="Q663" s="9"/>
      <c r="R663" s="9"/>
      <c r="S663" s="180"/>
      <c r="T663" s="9"/>
      <c r="U663" s="9"/>
      <c r="V663" s="9"/>
      <c r="W663" s="9"/>
      <c r="X663" s="9"/>
      <c r="Y663" s="9"/>
      <c r="Z663" s="9"/>
    </row>
    <row r="664" spans="1:26" ht="16.5" customHeight="1">
      <c r="A664" s="180"/>
      <c r="B664" s="180"/>
      <c r="C664" s="9"/>
      <c r="D664" s="9"/>
      <c r="E664" s="9"/>
      <c r="F664" s="9"/>
      <c r="G664" s="180"/>
      <c r="H664" s="9"/>
      <c r="I664" s="9"/>
      <c r="J664" s="9"/>
      <c r="K664" s="9"/>
      <c r="L664" s="9"/>
      <c r="M664" s="9"/>
      <c r="N664" s="9"/>
      <c r="O664" s="9"/>
      <c r="P664" s="180"/>
      <c r="Q664" s="9"/>
      <c r="R664" s="9"/>
      <c r="S664" s="180"/>
      <c r="T664" s="9"/>
      <c r="U664" s="9"/>
      <c r="V664" s="9"/>
      <c r="W664" s="9"/>
      <c r="X664" s="9"/>
      <c r="Y664" s="9"/>
      <c r="Z664" s="9"/>
    </row>
    <row r="665" spans="1:26" ht="16.5" customHeight="1">
      <c r="A665" s="180"/>
      <c r="B665" s="180"/>
      <c r="C665" s="9"/>
      <c r="D665" s="9"/>
      <c r="E665" s="9"/>
      <c r="F665" s="9"/>
      <c r="G665" s="180"/>
      <c r="H665" s="9"/>
      <c r="I665" s="9"/>
      <c r="J665" s="9"/>
      <c r="K665" s="9"/>
      <c r="L665" s="9"/>
      <c r="M665" s="9"/>
      <c r="N665" s="9"/>
      <c r="O665" s="9"/>
      <c r="P665" s="180"/>
      <c r="Q665" s="9"/>
      <c r="R665" s="9"/>
      <c r="S665" s="180"/>
      <c r="T665" s="9"/>
      <c r="U665" s="9"/>
      <c r="V665" s="9"/>
      <c r="W665" s="9"/>
      <c r="X665" s="9"/>
      <c r="Y665" s="9"/>
      <c r="Z665" s="9"/>
    </row>
    <row r="666" spans="1:26" ht="16.5" customHeight="1">
      <c r="A666" s="180"/>
      <c r="B666" s="180"/>
      <c r="C666" s="9"/>
      <c r="D666" s="9"/>
      <c r="E666" s="9"/>
      <c r="F666" s="9"/>
      <c r="G666" s="180"/>
      <c r="H666" s="9"/>
      <c r="I666" s="9"/>
      <c r="J666" s="9"/>
      <c r="K666" s="9"/>
      <c r="L666" s="9"/>
      <c r="M666" s="9"/>
      <c r="N666" s="9"/>
      <c r="O666" s="9"/>
      <c r="P666" s="180"/>
      <c r="Q666" s="9"/>
      <c r="R666" s="9"/>
      <c r="S666" s="180"/>
      <c r="T666" s="9"/>
      <c r="U666" s="9"/>
      <c r="V666" s="9"/>
      <c r="W666" s="9"/>
      <c r="X666" s="9"/>
      <c r="Y666" s="9"/>
      <c r="Z666" s="9"/>
    </row>
    <row r="667" spans="1:26" ht="16.5" customHeight="1">
      <c r="A667" s="180"/>
      <c r="B667" s="180"/>
      <c r="C667" s="9"/>
      <c r="D667" s="9"/>
      <c r="E667" s="9"/>
      <c r="F667" s="9"/>
      <c r="G667" s="180"/>
      <c r="H667" s="9"/>
      <c r="I667" s="9"/>
      <c r="J667" s="9"/>
      <c r="K667" s="9"/>
      <c r="L667" s="9"/>
      <c r="M667" s="9"/>
      <c r="N667" s="9"/>
      <c r="O667" s="9"/>
      <c r="P667" s="180"/>
      <c r="Q667" s="9"/>
      <c r="R667" s="9"/>
      <c r="S667" s="180"/>
      <c r="T667" s="9"/>
      <c r="U667" s="9"/>
      <c r="V667" s="9"/>
      <c r="W667" s="9"/>
      <c r="X667" s="9"/>
      <c r="Y667" s="9"/>
      <c r="Z667" s="9"/>
    </row>
    <row r="668" spans="1:26" ht="16.5" customHeight="1">
      <c r="A668" s="180"/>
      <c r="B668" s="180"/>
      <c r="C668" s="9"/>
      <c r="D668" s="9"/>
      <c r="E668" s="9"/>
      <c r="F668" s="9"/>
      <c r="G668" s="180"/>
      <c r="H668" s="9"/>
      <c r="I668" s="9"/>
      <c r="J668" s="9"/>
      <c r="K668" s="9"/>
      <c r="L668" s="9"/>
      <c r="M668" s="9"/>
      <c r="N668" s="9"/>
      <c r="O668" s="9"/>
      <c r="P668" s="180"/>
      <c r="Q668" s="9"/>
      <c r="R668" s="9"/>
      <c r="S668" s="180"/>
      <c r="T668" s="9"/>
      <c r="U668" s="9"/>
      <c r="V668" s="9"/>
      <c r="W668" s="9"/>
      <c r="X668" s="9"/>
      <c r="Y668" s="9"/>
      <c r="Z668" s="9"/>
    </row>
    <row r="669" spans="1:26" ht="16.5" customHeight="1">
      <c r="A669" s="180"/>
      <c r="B669" s="180"/>
      <c r="C669" s="9"/>
      <c r="D669" s="9"/>
      <c r="E669" s="9"/>
      <c r="F669" s="9"/>
      <c r="G669" s="180"/>
      <c r="H669" s="9"/>
      <c r="I669" s="9"/>
      <c r="J669" s="9"/>
      <c r="K669" s="9"/>
      <c r="L669" s="9"/>
      <c r="M669" s="9"/>
      <c r="N669" s="9"/>
      <c r="O669" s="9"/>
      <c r="P669" s="180"/>
      <c r="Q669" s="9"/>
      <c r="R669" s="9"/>
      <c r="S669" s="180"/>
      <c r="T669" s="9"/>
      <c r="U669" s="9"/>
      <c r="V669" s="9"/>
      <c r="W669" s="9"/>
      <c r="X669" s="9"/>
      <c r="Y669" s="9"/>
      <c r="Z669" s="9"/>
    </row>
    <row r="670" spans="1:26" ht="16.5" customHeight="1">
      <c r="A670" s="180"/>
      <c r="B670" s="180"/>
      <c r="C670" s="9"/>
      <c r="D670" s="9"/>
      <c r="E670" s="9"/>
      <c r="F670" s="9"/>
      <c r="G670" s="180"/>
      <c r="H670" s="9"/>
      <c r="I670" s="9"/>
      <c r="J670" s="9"/>
      <c r="K670" s="9"/>
      <c r="L670" s="9"/>
      <c r="M670" s="9"/>
      <c r="N670" s="9"/>
      <c r="O670" s="9"/>
      <c r="P670" s="180"/>
      <c r="Q670" s="9"/>
      <c r="R670" s="9"/>
      <c r="S670" s="180"/>
      <c r="T670" s="9"/>
      <c r="U670" s="9"/>
      <c r="V670" s="9"/>
      <c r="W670" s="9"/>
      <c r="X670" s="9"/>
      <c r="Y670" s="9"/>
      <c r="Z670" s="9"/>
    </row>
    <row r="671" spans="1:26" ht="16.5" customHeight="1">
      <c r="A671" s="180"/>
      <c r="B671" s="180"/>
      <c r="C671" s="9"/>
      <c r="D671" s="9"/>
      <c r="E671" s="9"/>
      <c r="F671" s="9"/>
      <c r="G671" s="180"/>
      <c r="H671" s="9"/>
      <c r="I671" s="9"/>
      <c r="J671" s="9"/>
      <c r="K671" s="9"/>
      <c r="L671" s="9"/>
      <c r="M671" s="9"/>
      <c r="N671" s="9"/>
      <c r="O671" s="9"/>
      <c r="P671" s="180"/>
      <c r="Q671" s="9"/>
      <c r="R671" s="9"/>
      <c r="S671" s="180"/>
      <c r="T671" s="9"/>
      <c r="U671" s="9"/>
      <c r="V671" s="9"/>
      <c r="W671" s="9"/>
      <c r="X671" s="9"/>
      <c r="Y671" s="9"/>
      <c r="Z671" s="9"/>
    </row>
    <row r="672" spans="1:26" ht="16.5" customHeight="1">
      <c r="A672" s="180"/>
      <c r="B672" s="180"/>
      <c r="C672" s="9"/>
      <c r="D672" s="9"/>
      <c r="E672" s="9"/>
      <c r="F672" s="9"/>
      <c r="G672" s="180"/>
      <c r="H672" s="9"/>
      <c r="I672" s="9"/>
      <c r="J672" s="9"/>
      <c r="K672" s="9"/>
      <c r="L672" s="9"/>
      <c r="M672" s="9"/>
      <c r="N672" s="9"/>
      <c r="O672" s="9"/>
      <c r="P672" s="180"/>
      <c r="Q672" s="9"/>
      <c r="R672" s="9"/>
      <c r="S672" s="180"/>
      <c r="T672" s="9"/>
      <c r="U672" s="9"/>
      <c r="V672" s="9"/>
      <c r="W672" s="9"/>
      <c r="X672" s="9"/>
      <c r="Y672" s="9"/>
      <c r="Z672" s="9"/>
    </row>
    <row r="673" spans="1:26" ht="16.5" customHeight="1">
      <c r="A673" s="180"/>
      <c r="B673" s="180"/>
      <c r="C673" s="9"/>
      <c r="D673" s="9"/>
      <c r="E673" s="9"/>
      <c r="F673" s="9"/>
      <c r="G673" s="180"/>
      <c r="H673" s="9"/>
      <c r="I673" s="9"/>
      <c r="J673" s="9"/>
      <c r="K673" s="9"/>
      <c r="L673" s="9"/>
      <c r="M673" s="9"/>
      <c r="N673" s="9"/>
      <c r="O673" s="9"/>
      <c r="P673" s="180"/>
      <c r="Q673" s="9"/>
      <c r="R673" s="9"/>
      <c r="S673" s="180"/>
      <c r="T673" s="9"/>
      <c r="U673" s="9"/>
      <c r="V673" s="9"/>
      <c r="W673" s="9"/>
      <c r="X673" s="9"/>
      <c r="Y673" s="9"/>
      <c r="Z673" s="9"/>
    </row>
    <row r="674" spans="1:26" ht="16.5" customHeight="1">
      <c r="A674" s="180"/>
      <c r="B674" s="180"/>
      <c r="C674" s="9"/>
      <c r="D674" s="9"/>
      <c r="E674" s="9"/>
      <c r="F674" s="9"/>
      <c r="G674" s="180"/>
      <c r="H674" s="9"/>
      <c r="I674" s="9"/>
      <c r="J674" s="9"/>
      <c r="K674" s="9"/>
      <c r="L674" s="9"/>
      <c r="M674" s="9"/>
      <c r="N674" s="9"/>
      <c r="O674" s="9"/>
      <c r="P674" s="180"/>
      <c r="Q674" s="9"/>
      <c r="R674" s="9"/>
      <c r="S674" s="180"/>
      <c r="T674" s="9"/>
      <c r="U674" s="9"/>
      <c r="V674" s="9"/>
      <c r="W674" s="9"/>
      <c r="X674" s="9"/>
      <c r="Y674" s="9"/>
      <c r="Z674" s="9"/>
    </row>
    <row r="675" spans="1:26" ht="16.5" customHeight="1">
      <c r="A675" s="180"/>
      <c r="B675" s="180"/>
      <c r="C675" s="9"/>
      <c r="D675" s="9"/>
      <c r="E675" s="9"/>
      <c r="F675" s="9"/>
      <c r="G675" s="180"/>
      <c r="H675" s="9"/>
      <c r="I675" s="9"/>
      <c r="J675" s="9"/>
      <c r="K675" s="9"/>
      <c r="L675" s="9"/>
      <c r="M675" s="9"/>
      <c r="N675" s="9"/>
      <c r="O675" s="9"/>
      <c r="P675" s="180"/>
      <c r="Q675" s="9"/>
      <c r="R675" s="9"/>
      <c r="S675" s="180"/>
      <c r="T675" s="9"/>
      <c r="U675" s="9"/>
      <c r="V675" s="9"/>
      <c r="W675" s="9"/>
      <c r="X675" s="9"/>
      <c r="Y675" s="9"/>
      <c r="Z675" s="9"/>
    </row>
    <row r="676" spans="1:26" ht="16.5" customHeight="1">
      <c r="A676" s="180"/>
      <c r="B676" s="180"/>
      <c r="C676" s="9"/>
      <c r="D676" s="9"/>
      <c r="E676" s="9"/>
      <c r="F676" s="9"/>
      <c r="G676" s="180"/>
      <c r="H676" s="9"/>
      <c r="I676" s="9"/>
      <c r="J676" s="9"/>
      <c r="K676" s="9"/>
      <c r="L676" s="9"/>
      <c r="M676" s="9"/>
      <c r="N676" s="9"/>
      <c r="O676" s="9"/>
      <c r="P676" s="180"/>
      <c r="Q676" s="9"/>
      <c r="R676" s="9"/>
      <c r="S676" s="180"/>
      <c r="T676" s="9"/>
      <c r="U676" s="9"/>
      <c r="V676" s="9"/>
      <c r="W676" s="9"/>
      <c r="X676" s="9"/>
      <c r="Y676" s="9"/>
      <c r="Z676" s="9"/>
    </row>
    <row r="677" spans="1:26" ht="16.5" customHeight="1">
      <c r="A677" s="180"/>
      <c r="B677" s="180"/>
      <c r="C677" s="9"/>
      <c r="D677" s="9"/>
      <c r="E677" s="9"/>
      <c r="F677" s="9"/>
      <c r="G677" s="180"/>
      <c r="H677" s="9"/>
      <c r="I677" s="9"/>
      <c r="J677" s="9"/>
      <c r="K677" s="9"/>
      <c r="L677" s="9"/>
      <c r="M677" s="9"/>
      <c r="N677" s="9"/>
      <c r="O677" s="9"/>
      <c r="P677" s="180"/>
      <c r="Q677" s="9"/>
      <c r="R677" s="9"/>
      <c r="S677" s="180"/>
      <c r="T677" s="9"/>
      <c r="U677" s="9"/>
      <c r="V677" s="9"/>
      <c r="W677" s="9"/>
      <c r="X677" s="9"/>
      <c r="Y677" s="9"/>
      <c r="Z677" s="9"/>
    </row>
    <row r="678" spans="1:26" ht="16.5" customHeight="1">
      <c r="A678" s="180"/>
      <c r="B678" s="180"/>
      <c r="C678" s="9"/>
      <c r="D678" s="9"/>
      <c r="E678" s="9"/>
      <c r="F678" s="9"/>
      <c r="G678" s="180"/>
      <c r="H678" s="9"/>
      <c r="I678" s="9"/>
      <c r="J678" s="9"/>
      <c r="K678" s="9"/>
      <c r="L678" s="9"/>
      <c r="M678" s="9"/>
      <c r="N678" s="9"/>
      <c r="O678" s="9"/>
      <c r="P678" s="180"/>
      <c r="Q678" s="9"/>
      <c r="R678" s="9"/>
      <c r="S678" s="180"/>
      <c r="T678" s="9"/>
      <c r="U678" s="9"/>
      <c r="V678" s="9"/>
      <c r="W678" s="9"/>
      <c r="X678" s="9"/>
      <c r="Y678" s="9"/>
      <c r="Z678" s="9"/>
    </row>
    <row r="679" spans="1:26" ht="16.5" customHeight="1">
      <c r="A679" s="180"/>
      <c r="B679" s="180"/>
      <c r="C679" s="9"/>
      <c r="D679" s="9"/>
      <c r="E679" s="9"/>
      <c r="F679" s="9"/>
      <c r="G679" s="180"/>
      <c r="H679" s="9"/>
      <c r="I679" s="9"/>
      <c r="J679" s="9"/>
      <c r="K679" s="9"/>
      <c r="L679" s="9"/>
      <c r="M679" s="9"/>
      <c r="N679" s="9"/>
      <c r="O679" s="9"/>
      <c r="P679" s="180"/>
      <c r="Q679" s="9"/>
      <c r="R679" s="9"/>
      <c r="S679" s="180"/>
      <c r="T679" s="9"/>
      <c r="U679" s="9"/>
      <c r="V679" s="9"/>
      <c r="W679" s="9"/>
      <c r="X679" s="9"/>
      <c r="Y679" s="9"/>
      <c r="Z679" s="9"/>
    </row>
    <row r="680" spans="1:26" ht="16.5" customHeight="1">
      <c r="A680" s="180"/>
      <c r="B680" s="180"/>
      <c r="C680" s="9"/>
      <c r="D680" s="9"/>
      <c r="E680" s="9"/>
      <c r="F680" s="9"/>
      <c r="G680" s="180"/>
      <c r="H680" s="9"/>
      <c r="I680" s="9"/>
      <c r="J680" s="9"/>
      <c r="K680" s="9"/>
      <c r="L680" s="9"/>
      <c r="M680" s="9"/>
      <c r="N680" s="9"/>
      <c r="O680" s="9"/>
      <c r="P680" s="180"/>
      <c r="Q680" s="9"/>
      <c r="R680" s="9"/>
      <c r="S680" s="180"/>
      <c r="T680" s="9"/>
      <c r="U680" s="9"/>
      <c r="V680" s="9"/>
      <c r="W680" s="9"/>
      <c r="X680" s="9"/>
      <c r="Y680" s="9"/>
      <c r="Z680" s="9"/>
    </row>
    <row r="681" spans="1:26" ht="16.5" customHeight="1">
      <c r="A681" s="180"/>
      <c r="B681" s="180"/>
      <c r="C681" s="9"/>
      <c r="D681" s="9"/>
      <c r="E681" s="9"/>
      <c r="F681" s="9"/>
      <c r="G681" s="180"/>
      <c r="H681" s="9"/>
      <c r="I681" s="9"/>
      <c r="J681" s="9"/>
      <c r="K681" s="9"/>
      <c r="L681" s="9"/>
      <c r="M681" s="9"/>
      <c r="N681" s="9"/>
      <c r="O681" s="9"/>
      <c r="P681" s="180"/>
      <c r="Q681" s="9"/>
      <c r="R681" s="9"/>
      <c r="S681" s="180"/>
      <c r="T681" s="9"/>
      <c r="U681" s="9"/>
      <c r="V681" s="9"/>
      <c r="W681" s="9"/>
      <c r="X681" s="9"/>
      <c r="Y681" s="9"/>
      <c r="Z681" s="9"/>
    </row>
    <row r="682" spans="1:26" ht="16.5" customHeight="1">
      <c r="A682" s="180"/>
      <c r="B682" s="180"/>
      <c r="C682" s="9"/>
      <c r="D682" s="9"/>
      <c r="E682" s="9"/>
      <c r="F682" s="9"/>
      <c r="G682" s="180"/>
      <c r="H682" s="9"/>
      <c r="I682" s="9"/>
      <c r="J682" s="9"/>
      <c r="K682" s="9"/>
      <c r="L682" s="9"/>
      <c r="M682" s="9"/>
      <c r="N682" s="9"/>
      <c r="O682" s="9"/>
      <c r="P682" s="180"/>
      <c r="Q682" s="9"/>
      <c r="R682" s="9"/>
      <c r="S682" s="180"/>
      <c r="T682" s="9"/>
      <c r="U682" s="9"/>
      <c r="V682" s="9"/>
      <c r="W682" s="9"/>
      <c r="X682" s="9"/>
      <c r="Y682" s="9"/>
      <c r="Z682" s="9"/>
    </row>
    <row r="683" spans="1:26" ht="16.5" customHeight="1">
      <c r="A683" s="180"/>
      <c r="B683" s="180"/>
      <c r="C683" s="9"/>
      <c r="D683" s="9"/>
      <c r="E683" s="9"/>
      <c r="F683" s="9"/>
      <c r="G683" s="180"/>
      <c r="H683" s="9"/>
      <c r="I683" s="9"/>
      <c r="J683" s="9"/>
      <c r="K683" s="9"/>
      <c r="L683" s="9"/>
      <c r="M683" s="9"/>
      <c r="N683" s="9"/>
      <c r="O683" s="9"/>
      <c r="P683" s="180"/>
      <c r="Q683" s="9"/>
      <c r="R683" s="9"/>
      <c r="S683" s="180"/>
      <c r="T683" s="9"/>
      <c r="U683" s="9"/>
      <c r="V683" s="9"/>
      <c r="W683" s="9"/>
      <c r="X683" s="9"/>
      <c r="Y683" s="9"/>
      <c r="Z683" s="9"/>
    </row>
    <row r="684" spans="1:26" ht="16.5" customHeight="1">
      <c r="A684" s="180"/>
      <c r="B684" s="180"/>
      <c r="C684" s="9"/>
      <c r="D684" s="9"/>
      <c r="E684" s="9"/>
      <c r="F684" s="9"/>
      <c r="G684" s="180"/>
      <c r="H684" s="9"/>
      <c r="I684" s="9"/>
      <c r="J684" s="9"/>
      <c r="K684" s="9"/>
      <c r="L684" s="9"/>
      <c r="M684" s="9"/>
      <c r="N684" s="9"/>
      <c r="O684" s="9"/>
      <c r="P684" s="180"/>
      <c r="Q684" s="9"/>
      <c r="R684" s="9"/>
      <c r="S684" s="180"/>
      <c r="T684" s="9"/>
      <c r="U684" s="9"/>
      <c r="V684" s="9"/>
      <c r="W684" s="9"/>
      <c r="X684" s="9"/>
      <c r="Y684" s="9"/>
      <c r="Z684" s="9"/>
    </row>
    <row r="685" spans="1:26" ht="16.5" customHeight="1">
      <c r="A685" s="180"/>
      <c r="B685" s="180"/>
      <c r="C685" s="9"/>
      <c r="D685" s="9"/>
      <c r="E685" s="9"/>
      <c r="F685" s="9"/>
      <c r="G685" s="180"/>
      <c r="H685" s="9"/>
      <c r="I685" s="9"/>
      <c r="J685" s="9"/>
      <c r="K685" s="9"/>
      <c r="L685" s="9"/>
      <c r="M685" s="9"/>
      <c r="N685" s="9"/>
      <c r="O685" s="9"/>
      <c r="P685" s="180"/>
      <c r="Q685" s="9"/>
      <c r="R685" s="9"/>
      <c r="S685" s="180"/>
      <c r="T685" s="9"/>
      <c r="U685" s="9"/>
      <c r="V685" s="9"/>
      <c r="W685" s="9"/>
      <c r="X685" s="9"/>
      <c r="Y685" s="9"/>
      <c r="Z685" s="9"/>
    </row>
    <row r="686" spans="1:26" ht="16.5" customHeight="1">
      <c r="A686" s="180"/>
      <c r="B686" s="180"/>
      <c r="C686" s="9"/>
      <c r="D686" s="9"/>
      <c r="E686" s="9"/>
      <c r="F686" s="9"/>
      <c r="G686" s="180"/>
      <c r="H686" s="9"/>
      <c r="I686" s="9"/>
      <c r="J686" s="9"/>
      <c r="K686" s="9"/>
      <c r="L686" s="9"/>
      <c r="M686" s="9"/>
      <c r="N686" s="9"/>
      <c r="O686" s="9"/>
      <c r="P686" s="180"/>
      <c r="Q686" s="9"/>
      <c r="R686" s="9"/>
      <c r="S686" s="180"/>
      <c r="T686" s="9"/>
      <c r="U686" s="9"/>
      <c r="V686" s="9"/>
      <c r="W686" s="9"/>
      <c r="X686" s="9"/>
      <c r="Y686" s="9"/>
      <c r="Z686" s="9"/>
    </row>
    <row r="687" spans="1:26" ht="16.5" customHeight="1">
      <c r="A687" s="180"/>
      <c r="B687" s="180"/>
      <c r="C687" s="9"/>
      <c r="D687" s="9"/>
      <c r="E687" s="9"/>
      <c r="F687" s="9"/>
      <c r="G687" s="180"/>
      <c r="H687" s="9"/>
      <c r="I687" s="9"/>
      <c r="J687" s="9"/>
      <c r="K687" s="9"/>
      <c r="L687" s="9"/>
      <c r="M687" s="9"/>
      <c r="N687" s="9"/>
      <c r="O687" s="9"/>
      <c r="P687" s="180"/>
      <c r="Q687" s="9"/>
      <c r="R687" s="9"/>
      <c r="S687" s="180"/>
      <c r="T687" s="9"/>
      <c r="U687" s="9"/>
      <c r="V687" s="9"/>
      <c r="W687" s="9"/>
      <c r="X687" s="9"/>
      <c r="Y687" s="9"/>
      <c r="Z687" s="9"/>
    </row>
    <row r="688" spans="1:26" ht="16.5" customHeight="1">
      <c r="A688" s="180"/>
      <c r="B688" s="180"/>
      <c r="C688" s="9"/>
      <c r="D688" s="9"/>
      <c r="E688" s="9"/>
      <c r="F688" s="9"/>
      <c r="G688" s="180"/>
      <c r="H688" s="9"/>
      <c r="I688" s="9"/>
      <c r="J688" s="9"/>
      <c r="K688" s="9"/>
      <c r="L688" s="9"/>
      <c r="M688" s="9"/>
      <c r="N688" s="9"/>
      <c r="O688" s="9"/>
      <c r="P688" s="180"/>
      <c r="Q688" s="9"/>
      <c r="R688" s="9"/>
      <c r="S688" s="180"/>
      <c r="T688" s="9"/>
      <c r="U688" s="9"/>
      <c r="V688" s="9"/>
      <c r="W688" s="9"/>
      <c r="X688" s="9"/>
      <c r="Y688" s="9"/>
      <c r="Z688" s="9"/>
    </row>
    <row r="689" spans="1:26" ht="16.5" customHeight="1">
      <c r="A689" s="180"/>
      <c r="B689" s="180"/>
      <c r="C689" s="9"/>
      <c r="D689" s="9"/>
      <c r="E689" s="9"/>
      <c r="F689" s="9"/>
      <c r="G689" s="180"/>
      <c r="H689" s="9"/>
      <c r="I689" s="9"/>
      <c r="J689" s="9"/>
      <c r="K689" s="9"/>
      <c r="L689" s="9"/>
      <c r="M689" s="9"/>
      <c r="N689" s="9"/>
      <c r="O689" s="9"/>
      <c r="P689" s="180"/>
      <c r="Q689" s="9"/>
      <c r="R689" s="9"/>
      <c r="S689" s="180"/>
      <c r="T689" s="9"/>
      <c r="U689" s="9"/>
      <c r="V689" s="9"/>
      <c r="W689" s="9"/>
      <c r="X689" s="9"/>
      <c r="Y689" s="9"/>
      <c r="Z689" s="9"/>
    </row>
    <row r="690" spans="1:26" ht="16.5" customHeight="1">
      <c r="A690" s="180"/>
      <c r="B690" s="180"/>
      <c r="C690" s="9"/>
      <c r="D690" s="9"/>
      <c r="E690" s="9"/>
      <c r="F690" s="9"/>
      <c r="G690" s="180"/>
      <c r="H690" s="9"/>
      <c r="I690" s="9"/>
      <c r="J690" s="9"/>
      <c r="K690" s="9"/>
      <c r="L690" s="9"/>
      <c r="M690" s="9"/>
      <c r="N690" s="9"/>
      <c r="O690" s="9"/>
      <c r="P690" s="180"/>
      <c r="Q690" s="9"/>
      <c r="R690" s="9"/>
      <c r="S690" s="180"/>
      <c r="T690" s="9"/>
      <c r="U690" s="9"/>
      <c r="V690" s="9"/>
      <c r="W690" s="9"/>
      <c r="X690" s="9"/>
      <c r="Y690" s="9"/>
      <c r="Z690" s="9"/>
    </row>
    <row r="691" spans="1:26" ht="16.5" customHeight="1">
      <c r="A691" s="180"/>
      <c r="B691" s="180"/>
      <c r="C691" s="9"/>
      <c r="D691" s="9"/>
      <c r="E691" s="9"/>
      <c r="F691" s="9"/>
      <c r="G691" s="180"/>
      <c r="H691" s="9"/>
      <c r="I691" s="9"/>
      <c r="J691" s="9"/>
      <c r="K691" s="9"/>
      <c r="L691" s="9"/>
      <c r="M691" s="9"/>
      <c r="N691" s="9"/>
      <c r="O691" s="9"/>
      <c r="P691" s="180"/>
      <c r="Q691" s="9"/>
      <c r="R691" s="9"/>
      <c r="S691" s="180"/>
      <c r="T691" s="9"/>
      <c r="U691" s="9"/>
      <c r="V691" s="9"/>
      <c r="W691" s="9"/>
      <c r="X691" s="9"/>
      <c r="Y691" s="9"/>
      <c r="Z691" s="9"/>
    </row>
    <row r="692" spans="1:26" ht="16.5" customHeight="1">
      <c r="A692" s="180"/>
      <c r="B692" s="180"/>
      <c r="C692" s="9"/>
      <c r="D692" s="9"/>
      <c r="E692" s="9"/>
      <c r="F692" s="9"/>
      <c r="G692" s="180"/>
      <c r="H692" s="9"/>
      <c r="I692" s="9"/>
      <c r="J692" s="9"/>
      <c r="K692" s="9"/>
      <c r="L692" s="9"/>
      <c r="M692" s="9"/>
      <c r="N692" s="9"/>
      <c r="O692" s="9"/>
      <c r="P692" s="180"/>
      <c r="Q692" s="9"/>
      <c r="R692" s="9"/>
      <c r="S692" s="180"/>
      <c r="T692" s="9"/>
      <c r="U692" s="9"/>
      <c r="V692" s="9"/>
      <c r="W692" s="9"/>
      <c r="X692" s="9"/>
      <c r="Y692" s="9"/>
      <c r="Z692" s="9"/>
    </row>
    <row r="693" spans="1:26" ht="16.5" customHeight="1">
      <c r="A693" s="180"/>
      <c r="B693" s="180"/>
      <c r="C693" s="9"/>
      <c r="D693" s="9"/>
      <c r="E693" s="9"/>
      <c r="F693" s="9"/>
      <c r="G693" s="180"/>
      <c r="H693" s="9"/>
      <c r="I693" s="9"/>
      <c r="J693" s="9"/>
      <c r="K693" s="9"/>
      <c r="L693" s="9"/>
      <c r="M693" s="9"/>
      <c r="N693" s="9"/>
      <c r="O693" s="9"/>
      <c r="P693" s="180"/>
      <c r="Q693" s="9"/>
      <c r="R693" s="9"/>
      <c r="S693" s="180"/>
      <c r="T693" s="9"/>
      <c r="U693" s="9"/>
      <c r="V693" s="9"/>
      <c r="W693" s="9"/>
      <c r="X693" s="9"/>
      <c r="Y693" s="9"/>
      <c r="Z693" s="9"/>
    </row>
    <row r="694" spans="1:26" ht="16.5" customHeight="1">
      <c r="A694" s="180"/>
      <c r="B694" s="180"/>
      <c r="C694" s="9"/>
      <c r="D694" s="9"/>
      <c r="E694" s="9"/>
      <c r="F694" s="9"/>
      <c r="G694" s="180"/>
      <c r="H694" s="9"/>
      <c r="I694" s="9"/>
      <c r="J694" s="9"/>
      <c r="K694" s="9"/>
      <c r="L694" s="9"/>
      <c r="M694" s="9"/>
      <c r="N694" s="9"/>
      <c r="O694" s="9"/>
      <c r="P694" s="180"/>
      <c r="Q694" s="9"/>
      <c r="R694" s="9"/>
      <c r="S694" s="180"/>
      <c r="T694" s="9"/>
      <c r="U694" s="9"/>
      <c r="V694" s="9"/>
      <c r="W694" s="9"/>
      <c r="X694" s="9"/>
      <c r="Y694" s="9"/>
      <c r="Z694" s="9"/>
    </row>
    <row r="695" spans="1:26" ht="16.5" customHeight="1">
      <c r="A695" s="180"/>
      <c r="B695" s="180"/>
      <c r="C695" s="9"/>
      <c r="D695" s="9"/>
      <c r="E695" s="9"/>
      <c r="F695" s="9"/>
      <c r="G695" s="180"/>
      <c r="H695" s="9"/>
      <c r="I695" s="9"/>
      <c r="J695" s="9"/>
      <c r="K695" s="9"/>
      <c r="L695" s="9"/>
      <c r="M695" s="9"/>
      <c r="N695" s="9"/>
      <c r="O695" s="9"/>
      <c r="P695" s="180"/>
      <c r="Q695" s="9"/>
      <c r="R695" s="9"/>
      <c r="S695" s="180"/>
      <c r="T695" s="9"/>
      <c r="U695" s="9"/>
      <c r="V695" s="9"/>
      <c r="W695" s="9"/>
      <c r="X695" s="9"/>
      <c r="Y695" s="9"/>
      <c r="Z695" s="9"/>
    </row>
    <row r="696" spans="1:26" ht="16.5" customHeight="1">
      <c r="A696" s="180"/>
      <c r="B696" s="180"/>
      <c r="C696" s="9"/>
      <c r="D696" s="9"/>
      <c r="E696" s="9"/>
      <c r="F696" s="9"/>
      <c r="G696" s="180"/>
      <c r="H696" s="9"/>
      <c r="I696" s="9"/>
      <c r="J696" s="9"/>
      <c r="K696" s="9"/>
      <c r="L696" s="9"/>
      <c r="M696" s="9"/>
      <c r="N696" s="9"/>
      <c r="O696" s="9"/>
      <c r="P696" s="180"/>
      <c r="Q696" s="9"/>
      <c r="R696" s="9"/>
      <c r="S696" s="180"/>
      <c r="T696" s="9"/>
      <c r="U696" s="9"/>
      <c r="V696" s="9"/>
      <c r="W696" s="9"/>
      <c r="X696" s="9"/>
      <c r="Y696" s="9"/>
      <c r="Z696" s="9"/>
    </row>
    <row r="697" spans="1:26" ht="16.5" customHeight="1">
      <c r="A697" s="180"/>
      <c r="B697" s="180"/>
      <c r="C697" s="9"/>
      <c r="D697" s="9"/>
      <c r="E697" s="9"/>
      <c r="F697" s="9"/>
      <c r="G697" s="180"/>
      <c r="H697" s="9"/>
      <c r="I697" s="9"/>
      <c r="J697" s="9"/>
      <c r="K697" s="9"/>
      <c r="L697" s="9"/>
      <c r="M697" s="9"/>
      <c r="N697" s="9"/>
      <c r="O697" s="9"/>
      <c r="P697" s="180"/>
      <c r="Q697" s="9"/>
      <c r="R697" s="9"/>
      <c r="S697" s="180"/>
      <c r="T697" s="9"/>
      <c r="U697" s="9"/>
      <c r="V697" s="9"/>
      <c r="W697" s="9"/>
      <c r="X697" s="9"/>
      <c r="Y697" s="9"/>
      <c r="Z697" s="9"/>
    </row>
    <row r="698" spans="1:26" ht="16.5" customHeight="1">
      <c r="A698" s="180"/>
      <c r="B698" s="180"/>
      <c r="C698" s="9"/>
      <c r="D698" s="9"/>
      <c r="E698" s="9"/>
      <c r="F698" s="9"/>
      <c r="G698" s="180"/>
      <c r="H698" s="9"/>
      <c r="I698" s="9"/>
      <c r="J698" s="9"/>
      <c r="K698" s="9"/>
      <c r="L698" s="9"/>
      <c r="M698" s="9"/>
      <c r="N698" s="9"/>
      <c r="O698" s="9"/>
      <c r="P698" s="180"/>
      <c r="Q698" s="9"/>
      <c r="R698" s="9"/>
      <c r="S698" s="180"/>
      <c r="T698" s="9"/>
      <c r="U698" s="9"/>
      <c r="V698" s="9"/>
      <c r="W698" s="9"/>
      <c r="X698" s="9"/>
      <c r="Y698" s="9"/>
      <c r="Z698" s="9"/>
    </row>
    <row r="699" spans="1:26" ht="16.5" customHeight="1">
      <c r="A699" s="180"/>
      <c r="B699" s="180"/>
      <c r="C699" s="9"/>
      <c r="D699" s="9"/>
      <c r="E699" s="9"/>
      <c r="F699" s="9"/>
      <c r="G699" s="180"/>
      <c r="H699" s="9"/>
      <c r="I699" s="9"/>
      <c r="J699" s="9"/>
      <c r="K699" s="9"/>
      <c r="L699" s="9"/>
      <c r="M699" s="9"/>
      <c r="N699" s="9"/>
      <c r="O699" s="9"/>
      <c r="P699" s="180"/>
      <c r="Q699" s="9"/>
      <c r="R699" s="9"/>
      <c r="S699" s="180"/>
      <c r="T699" s="9"/>
      <c r="U699" s="9"/>
      <c r="V699" s="9"/>
      <c r="W699" s="9"/>
      <c r="X699" s="9"/>
      <c r="Y699" s="9"/>
      <c r="Z699" s="9"/>
    </row>
    <row r="700" spans="1:26" ht="16.5" customHeight="1">
      <c r="A700" s="180"/>
      <c r="B700" s="180"/>
      <c r="C700" s="9"/>
      <c r="D700" s="9"/>
      <c r="E700" s="9"/>
      <c r="F700" s="9"/>
      <c r="G700" s="180"/>
      <c r="H700" s="9"/>
      <c r="I700" s="9"/>
      <c r="J700" s="9"/>
      <c r="K700" s="9"/>
      <c r="L700" s="9"/>
      <c r="M700" s="9"/>
      <c r="N700" s="9"/>
      <c r="O700" s="9"/>
      <c r="P700" s="180"/>
      <c r="Q700" s="9"/>
      <c r="R700" s="9"/>
      <c r="S700" s="180"/>
      <c r="T700" s="9"/>
      <c r="U700" s="9"/>
      <c r="V700" s="9"/>
      <c r="W700" s="9"/>
      <c r="X700" s="9"/>
      <c r="Y700" s="9"/>
      <c r="Z700" s="9"/>
    </row>
    <row r="701" spans="1:26" ht="16.5" customHeight="1">
      <c r="A701" s="180"/>
      <c r="B701" s="180"/>
      <c r="C701" s="9"/>
      <c r="D701" s="9"/>
      <c r="E701" s="9"/>
      <c r="F701" s="9"/>
      <c r="G701" s="180"/>
      <c r="H701" s="9"/>
      <c r="I701" s="9"/>
      <c r="J701" s="9"/>
      <c r="K701" s="9"/>
      <c r="L701" s="9"/>
      <c r="M701" s="9"/>
      <c r="N701" s="9"/>
      <c r="O701" s="9"/>
      <c r="P701" s="180"/>
      <c r="Q701" s="9"/>
      <c r="R701" s="9"/>
      <c r="S701" s="180"/>
      <c r="T701" s="9"/>
      <c r="U701" s="9"/>
      <c r="V701" s="9"/>
      <c r="W701" s="9"/>
      <c r="X701" s="9"/>
      <c r="Y701" s="9"/>
      <c r="Z701" s="9"/>
    </row>
    <row r="702" spans="1:26" ht="16.5" customHeight="1">
      <c r="A702" s="180"/>
      <c r="B702" s="180"/>
      <c r="C702" s="9"/>
      <c r="D702" s="9"/>
      <c r="E702" s="9"/>
      <c r="F702" s="9"/>
      <c r="G702" s="180"/>
      <c r="H702" s="9"/>
      <c r="I702" s="9"/>
      <c r="J702" s="9"/>
      <c r="K702" s="9"/>
      <c r="L702" s="9"/>
      <c r="M702" s="9"/>
      <c r="N702" s="9"/>
      <c r="O702" s="9"/>
      <c r="P702" s="180"/>
      <c r="Q702" s="9"/>
      <c r="R702" s="9"/>
      <c r="S702" s="180"/>
      <c r="T702" s="9"/>
      <c r="U702" s="9"/>
      <c r="V702" s="9"/>
      <c r="W702" s="9"/>
      <c r="X702" s="9"/>
      <c r="Y702" s="9"/>
      <c r="Z702" s="9"/>
    </row>
    <row r="703" spans="1:26" ht="16.5" customHeight="1">
      <c r="A703" s="180"/>
      <c r="B703" s="180"/>
      <c r="C703" s="9"/>
      <c r="D703" s="9"/>
      <c r="E703" s="9"/>
      <c r="F703" s="9"/>
      <c r="G703" s="180"/>
      <c r="H703" s="9"/>
      <c r="I703" s="9"/>
      <c r="J703" s="9"/>
      <c r="K703" s="9"/>
      <c r="L703" s="9"/>
      <c r="M703" s="9"/>
      <c r="N703" s="9"/>
      <c r="O703" s="9"/>
      <c r="P703" s="180"/>
      <c r="Q703" s="9"/>
      <c r="R703" s="9"/>
      <c r="S703" s="180"/>
      <c r="T703" s="9"/>
      <c r="U703" s="9"/>
      <c r="V703" s="9"/>
      <c r="W703" s="9"/>
      <c r="X703" s="9"/>
      <c r="Y703" s="9"/>
      <c r="Z703" s="9"/>
    </row>
    <row r="704" spans="1:26" ht="16.5" customHeight="1">
      <c r="A704" s="180"/>
      <c r="B704" s="180"/>
      <c r="C704" s="9"/>
      <c r="D704" s="9"/>
      <c r="E704" s="9"/>
      <c r="F704" s="9"/>
      <c r="G704" s="180"/>
      <c r="H704" s="9"/>
      <c r="I704" s="9"/>
      <c r="J704" s="9"/>
      <c r="K704" s="9"/>
      <c r="L704" s="9"/>
      <c r="M704" s="9"/>
      <c r="N704" s="9"/>
      <c r="O704" s="9"/>
      <c r="P704" s="180"/>
      <c r="Q704" s="9"/>
      <c r="R704" s="9"/>
      <c r="S704" s="180"/>
      <c r="T704" s="9"/>
      <c r="U704" s="9"/>
      <c r="V704" s="9"/>
      <c r="W704" s="9"/>
      <c r="X704" s="9"/>
      <c r="Y704" s="9"/>
      <c r="Z704" s="9"/>
    </row>
    <row r="705" spans="1:26" ht="16.5" customHeight="1">
      <c r="A705" s="180"/>
      <c r="B705" s="180"/>
      <c r="C705" s="9"/>
      <c r="D705" s="9"/>
      <c r="E705" s="9"/>
      <c r="F705" s="9"/>
      <c r="G705" s="180"/>
      <c r="H705" s="9"/>
      <c r="I705" s="9"/>
      <c r="J705" s="9"/>
      <c r="K705" s="9"/>
      <c r="L705" s="9"/>
      <c r="M705" s="9"/>
      <c r="N705" s="9"/>
      <c r="O705" s="9"/>
      <c r="P705" s="180"/>
      <c r="Q705" s="9"/>
      <c r="R705" s="9"/>
      <c r="S705" s="180"/>
      <c r="T705" s="9"/>
      <c r="U705" s="9"/>
      <c r="V705" s="9"/>
      <c r="W705" s="9"/>
      <c r="X705" s="9"/>
      <c r="Y705" s="9"/>
      <c r="Z705" s="9"/>
    </row>
    <row r="706" spans="1:26" ht="16.5" customHeight="1">
      <c r="A706" s="180"/>
      <c r="B706" s="180"/>
      <c r="C706" s="9"/>
      <c r="D706" s="9"/>
      <c r="E706" s="9"/>
      <c r="F706" s="9"/>
      <c r="G706" s="180"/>
      <c r="H706" s="9"/>
      <c r="I706" s="9"/>
      <c r="J706" s="9"/>
      <c r="K706" s="9"/>
      <c r="L706" s="9"/>
      <c r="M706" s="9"/>
      <c r="N706" s="9"/>
      <c r="O706" s="9"/>
      <c r="P706" s="180"/>
      <c r="Q706" s="9"/>
      <c r="R706" s="9"/>
      <c r="S706" s="180"/>
      <c r="T706" s="9"/>
      <c r="U706" s="9"/>
      <c r="V706" s="9"/>
      <c r="W706" s="9"/>
      <c r="X706" s="9"/>
      <c r="Y706" s="9"/>
      <c r="Z706" s="9"/>
    </row>
    <row r="707" spans="1:26" ht="16.5" customHeight="1">
      <c r="A707" s="180"/>
      <c r="B707" s="180"/>
      <c r="C707" s="9"/>
      <c r="D707" s="9"/>
      <c r="E707" s="9"/>
      <c r="F707" s="9"/>
      <c r="G707" s="180"/>
      <c r="H707" s="9"/>
      <c r="I707" s="9"/>
      <c r="J707" s="9"/>
      <c r="K707" s="9"/>
      <c r="L707" s="9"/>
      <c r="M707" s="9"/>
      <c r="N707" s="9"/>
      <c r="O707" s="9"/>
      <c r="P707" s="180"/>
      <c r="Q707" s="9"/>
      <c r="R707" s="9"/>
      <c r="S707" s="180"/>
      <c r="T707" s="9"/>
      <c r="U707" s="9"/>
      <c r="V707" s="9"/>
      <c r="W707" s="9"/>
      <c r="X707" s="9"/>
      <c r="Y707" s="9"/>
      <c r="Z707" s="9"/>
    </row>
    <row r="708" spans="1:26" ht="16.5" customHeight="1">
      <c r="A708" s="180"/>
      <c r="B708" s="180"/>
      <c r="C708" s="9"/>
      <c r="D708" s="9"/>
      <c r="E708" s="9"/>
      <c r="F708" s="9"/>
      <c r="G708" s="180"/>
      <c r="H708" s="9"/>
      <c r="I708" s="9"/>
      <c r="J708" s="9"/>
      <c r="K708" s="9"/>
      <c r="L708" s="9"/>
      <c r="M708" s="9"/>
      <c r="N708" s="9"/>
      <c r="O708" s="9"/>
      <c r="P708" s="180"/>
      <c r="Q708" s="9"/>
      <c r="R708" s="9"/>
      <c r="S708" s="180"/>
      <c r="T708" s="9"/>
      <c r="U708" s="9"/>
      <c r="V708" s="9"/>
      <c r="W708" s="9"/>
      <c r="X708" s="9"/>
      <c r="Y708" s="9"/>
      <c r="Z708" s="9"/>
    </row>
    <row r="709" spans="1:26" ht="16.5" customHeight="1">
      <c r="A709" s="180"/>
      <c r="B709" s="180"/>
      <c r="C709" s="9"/>
      <c r="D709" s="9"/>
      <c r="E709" s="9"/>
      <c r="F709" s="9"/>
      <c r="G709" s="180"/>
      <c r="H709" s="9"/>
      <c r="I709" s="9"/>
      <c r="J709" s="9"/>
      <c r="K709" s="9"/>
      <c r="L709" s="9"/>
      <c r="M709" s="9"/>
      <c r="N709" s="9"/>
      <c r="O709" s="9"/>
      <c r="P709" s="180"/>
      <c r="Q709" s="9"/>
      <c r="R709" s="9"/>
      <c r="S709" s="180"/>
      <c r="T709" s="9"/>
      <c r="U709" s="9"/>
      <c r="V709" s="9"/>
      <c r="W709" s="9"/>
      <c r="X709" s="9"/>
      <c r="Y709" s="9"/>
      <c r="Z709" s="9"/>
    </row>
    <row r="710" spans="1:26" ht="16.5" customHeight="1">
      <c r="A710" s="180"/>
      <c r="B710" s="180"/>
      <c r="C710" s="9"/>
      <c r="D710" s="9"/>
      <c r="E710" s="9"/>
      <c r="F710" s="9"/>
      <c r="G710" s="180"/>
      <c r="H710" s="9"/>
      <c r="I710" s="9"/>
      <c r="J710" s="9"/>
      <c r="K710" s="9"/>
      <c r="L710" s="9"/>
      <c r="M710" s="9"/>
      <c r="N710" s="9"/>
      <c r="O710" s="9"/>
      <c r="P710" s="180"/>
      <c r="Q710" s="9"/>
      <c r="R710" s="9"/>
      <c r="S710" s="180"/>
      <c r="T710" s="9"/>
      <c r="U710" s="9"/>
      <c r="V710" s="9"/>
      <c r="W710" s="9"/>
      <c r="X710" s="9"/>
      <c r="Y710" s="9"/>
      <c r="Z710" s="9"/>
    </row>
    <row r="711" spans="1:26" ht="16.5" customHeight="1">
      <c r="A711" s="180"/>
      <c r="B711" s="180"/>
      <c r="C711" s="9"/>
      <c r="D711" s="9"/>
      <c r="E711" s="9"/>
      <c r="F711" s="9"/>
      <c r="G711" s="180"/>
      <c r="H711" s="9"/>
      <c r="I711" s="9"/>
      <c r="J711" s="9"/>
      <c r="K711" s="9"/>
      <c r="L711" s="9"/>
      <c r="M711" s="9"/>
      <c r="N711" s="9"/>
      <c r="O711" s="9"/>
      <c r="P711" s="180"/>
      <c r="Q711" s="9"/>
      <c r="R711" s="9"/>
      <c r="S711" s="180"/>
      <c r="T711" s="9"/>
      <c r="U711" s="9"/>
      <c r="V711" s="9"/>
      <c r="W711" s="9"/>
      <c r="X711" s="9"/>
      <c r="Y711" s="9"/>
      <c r="Z711" s="9"/>
    </row>
    <row r="712" spans="1:26" ht="16.5" customHeight="1">
      <c r="A712" s="180"/>
      <c r="B712" s="180"/>
      <c r="C712" s="9"/>
      <c r="D712" s="9"/>
      <c r="E712" s="9"/>
      <c r="F712" s="9"/>
      <c r="G712" s="180"/>
      <c r="H712" s="9"/>
      <c r="I712" s="9"/>
      <c r="J712" s="9"/>
      <c r="K712" s="9"/>
      <c r="L712" s="9"/>
      <c r="M712" s="9"/>
      <c r="N712" s="9"/>
      <c r="O712" s="9"/>
      <c r="P712" s="180"/>
      <c r="Q712" s="9"/>
      <c r="R712" s="9"/>
      <c r="S712" s="180"/>
      <c r="T712" s="9"/>
      <c r="U712" s="9"/>
      <c r="V712" s="9"/>
      <c r="W712" s="9"/>
      <c r="X712" s="9"/>
      <c r="Y712" s="9"/>
      <c r="Z712" s="9"/>
    </row>
    <row r="713" spans="1:26" ht="16.5" customHeight="1">
      <c r="A713" s="180"/>
      <c r="B713" s="180"/>
      <c r="C713" s="9"/>
      <c r="D713" s="9"/>
      <c r="E713" s="9"/>
      <c r="F713" s="9"/>
      <c r="G713" s="180"/>
      <c r="H713" s="9"/>
      <c r="I713" s="9"/>
      <c r="J713" s="9"/>
      <c r="K713" s="9"/>
      <c r="L713" s="9"/>
      <c r="M713" s="9"/>
      <c r="N713" s="9"/>
      <c r="O713" s="9"/>
      <c r="P713" s="180"/>
      <c r="Q713" s="9"/>
      <c r="R713" s="9"/>
      <c r="S713" s="180"/>
      <c r="T713" s="9"/>
      <c r="U713" s="9"/>
      <c r="V713" s="9"/>
      <c r="W713" s="9"/>
      <c r="X713" s="9"/>
      <c r="Y713" s="9"/>
      <c r="Z713" s="9"/>
    </row>
    <row r="714" spans="1:26" ht="16.5" customHeight="1">
      <c r="A714" s="180"/>
      <c r="B714" s="180"/>
      <c r="C714" s="9"/>
      <c r="D714" s="9"/>
      <c r="E714" s="9"/>
      <c r="F714" s="9"/>
      <c r="G714" s="180"/>
      <c r="H714" s="9"/>
      <c r="I714" s="9"/>
      <c r="J714" s="9"/>
      <c r="K714" s="9"/>
      <c r="L714" s="9"/>
      <c r="M714" s="9"/>
      <c r="N714" s="9"/>
      <c r="O714" s="9"/>
      <c r="P714" s="180"/>
      <c r="Q714" s="9"/>
      <c r="R714" s="9"/>
      <c r="S714" s="180"/>
      <c r="T714" s="9"/>
      <c r="U714" s="9"/>
      <c r="V714" s="9"/>
      <c r="W714" s="9"/>
      <c r="X714" s="9"/>
      <c r="Y714" s="9"/>
      <c r="Z714" s="9"/>
    </row>
    <row r="715" spans="1:26" ht="16.5" customHeight="1">
      <c r="A715" s="180"/>
      <c r="B715" s="180"/>
      <c r="C715" s="9"/>
      <c r="D715" s="9"/>
      <c r="E715" s="9"/>
      <c r="F715" s="9"/>
      <c r="G715" s="180"/>
      <c r="H715" s="9"/>
      <c r="I715" s="9"/>
      <c r="J715" s="9"/>
      <c r="K715" s="9"/>
      <c r="L715" s="9"/>
      <c r="M715" s="9"/>
      <c r="N715" s="9"/>
      <c r="O715" s="9"/>
      <c r="P715" s="180"/>
      <c r="Q715" s="9"/>
      <c r="R715" s="9"/>
      <c r="S715" s="180"/>
      <c r="T715" s="9"/>
      <c r="U715" s="9"/>
      <c r="V715" s="9"/>
      <c r="W715" s="9"/>
      <c r="X715" s="9"/>
      <c r="Y715" s="9"/>
      <c r="Z715" s="9"/>
    </row>
    <row r="716" spans="1:26" ht="16.5" customHeight="1">
      <c r="A716" s="180"/>
      <c r="B716" s="180"/>
      <c r="C716" s="9"/>
      <c r="D716" s="9"/>
      <c r="E716" s="9"/>
      <c r="F716" s="9"/>
      <c r="G716" s="180"/>
      <c r="H716" s="9"/>
      <c r="I716" s="9"/>
      <c r="J716" s="9"/>
      <c r="K716" s="9"/>
      <c r="L716" s="9"/>
      <c r="M716" s="9"/>
      <c r="N716" s="9"/>
      <c r="O716" s="9"/>
      <c r="P716" s="180"/>
      <c r="Q716" s="9"/>
      <c r="R716" s="9"/>
      <c r="S716" s="180"/>
      <c r="T716" s="9"/>
      <c r="U716" s="9"/>
      <c r="V716" s="9"/>
      <c r="W716" s="9"/>
      <c r="X716" s="9"/>
      <c r="Y716" s="9"/>
      <c r="Z716" s="9"/>
    </row>
    <row r="717" spans="1:26" ht="16.5" customHeight="1">
      <c r="A717" s="180"/>
      <c r="B717" s="180"/>
      <c r="C717" s="9"/>
      <c r="D717" s="9"/>
      <c r="E717" s="9"/>
      <c r="F717" s="9"/>
      <c r="G717" s="180"/>
      <c r="H717" s="9"/>
      <c r="I717" s="9"/>
      <c r="J717" s="9"/>
      <c r="K717" s="9"/>
      <c r="L717" s="9"/>
      <c r="M717" s="9"/>
      <c r="N717" s="9"/>
      <c r="O717" s="9"/>
      <c r="P717" s="180"/>
      <c r="Q717" s="9"/>
      <c r="R717" s="9"/>
      <c r="S717" s="180"/>
      <c r="T717" s="9"/>
      <c r="U717" s="9"/>
      <c r="V717" s="9"/>
      <c r="W717" s="9"/>
      <c r="X717" s="9"/>
      <c r="Y717" s="9"/>
      <c r="Z717" s="9"/>
    </row>
    <row r="718" spans="1:26" ht="16.5" customHeight="1">
      <c r="A718" s="180"/>
      <c r="B718" s="180"/>
      <c r="C718" s="9"/>
      <c r="D718" s="9"/>
      <c r="E718" s="9"/>
      <c r="F718" s="9"/>
      <c r="G718" s="180"/>
      <c r="H718" s="9"/>
      <c r="I718" s="9"/>
      <c r="J718" s="9"/>
      <c r="K718" s="9"/>
      <c r="L718" s="9"/>
      <c r="M718" s="9"/>
      <c r="N718" s="9"/>
      <c r="O718" s="9"/>
      <c r="P718" s="180"/>
      <c r="Q718" s="9"/>
      <c r="R718" s="9"/>
      <c r="S718" s="180"/>
      <c r="T718" s="9"/>
      <c r="U718" s="9"/>
      <c r="V718" s="9"/>
      <c r="W718" s="9"/>
      <c r="X718" s="9"/>
      <c r="Y718" s="9"/>
      <c r="Z718" s="9"/>
    </row>
    <row r="719" spans="1:26" ht="16.5" customHeight="1">
      <c r="A719" s="180"/>
      <c r="B719" s="180"/>
      <c r="C719" s="9"/>
      <c r="D719" s="9"/>
      <c r="E719" s="9"/>
      <c r="F719" s="9"/>
      <c r="G719" s="180"/>
      <c r="H719" s="9"/>
      <c r="I719" s="9"/>
      <c r="J719" s="9"/>
      <c r="K719" s="9"/>
      <c r="L719" s="9"/>
      <c r="M719" s="9"/>
      <c r="N719" s="9"/>
      <c r="O719" s="9"/>
      <c r="P719" s="180"/>
      <c r="Q719" s="9"/>
      <c r="R719" s="9"/>
      <c r="S719" s="180"/>
      <c r="T719" s="9"/>
      <c r="U719" s="9"/>
      <c r="V719" s="9"/>
      <c r="W719" s="9"/>
      <c r="X719" s="9"/>
      <c r="Y719" s="9"/>
      <c r="Z719" s="9"/>
    </row>
    <row r="720" spans="1:26" ht="16.5" customHeight="1">
      <c r="A720" s="180"/>
      <c r="B720" s="180"/>
      <c r="C720" s="9"/>
      <c r="D720" s="9"/>
      <c r="E720" s="9"/>
      <c r="F720" s="9"/>
      <c r="G720" s="180"/>
      <c r="H720" s="9"/>
      <c r="I720" s="9"/>
      <c r="J720" s="9"/>
      <c r="K720" s="9"/>
      <c r="L720" s="9"/>
      <c r="M720" s="9"/>
      <c r="N720" s="9"/>
      <c r="O720" s="9"/>
      <c r="P720" s="180"/>
      <c r="Q720" s="9"/>
      <c r="R720" s="9"/>
      <c r="S720" s="180"/>
      <c r="T720" s="9"/>
      <c r="U720" s="9"/>
      <c r="V720" s="9"/>
      <c r="W720" s="9"/>
      <c r="X720" s="9"/>
      <c r="Y720" s="9"/>
      <c r="Z720" s="9"/>
    </row>
    <row r="721" spans="1:26" ht="16.5" customHeight="1">
      <c r="A721" s="180"/>
      <c r="B721" s="180"/>
      <c r="C721" s="9"/>
      <c r="D721" s="9"/>
      <c r="E721" s="9"/>
      <c r="F721" s="9"/>
      <c r="G721" s="180"/>
      <c r="H721" s="9"/>
      <c r="I721" s="9"/>
      <c r="J721" s="9"/>
      <c r="K721" s="9"/>
      <c r="L721" s="9"/>
      <c r="M721" s="9"/>
      <c r="N721" s="9"/>
      <c r="O721" s="9"/>
      <c r="P721" s="180"/>
      <c r="Q721" s="9"/>
      <c r="R721" s="9"/>
      <c r="S721" s="180"/>
      <c r="T721" s="9"/>
      <c r="U721" s="9"/>
      <c r="V721" s="9"/>
      <c r="W721" s="9"/>
      <c r="X721" s="9"/>
      <c r="Y721" s="9"/>
      <c r="Z721" s="9"/>
    </row>
    <row r="722" spans="1:26" ht="16.5" customHeight="1">
      <c r="A722" s="180"/>
      <c r="B722" s="180"/>
      <c r="C722" s="9"/>
      <c r="D722" s="9"/>
      <c r="E722" s="9"/>
      <c r="F722" s="9"/>
      <c r="G722" s="180"/>
      <c r="H722" s="9"/>
      <c r="I722" s="9"/>
      <c r="J722" s="9"/>
      <c r="K722" s="9"/>
      <c r="L722" s="9"/>
      <c r="M722" s="9"/>
      <c r="N722" s="9"/>
      <c r="O722" s="9"/>
      <c r="P722" s="180"/>
      <c r="Q722" s="9"/>
      <c r="R722" s="9"/>
      <c r="S722" s="180"/>
      <c r="T722" s="9"/>
      <c r="U722" s="9"/>
      <c r="V722" s="9"/>
      <c r="W722" s="9"/>
      <c r="X722" s="9"/>
      <c r="Y722" s="9"/>
      <c r="Z722" s="9"/>
    </row>
    <row r="723" spans="1:26" ht="16.5" customHeight="1">
      <c r="A723" s="180"/>
      <c r="B723" s="180"/>
      <c r="C723" s="9"/>
      <c r="D723" s="9"/>
      <c r="E723" s="9"/>
      <c r="F723" s="9"/>
      <c r="G723" s="180"/>
      <c r="H723" s="9"/>
      <c r="I723" s="9"/>
      <c r="J723" s="9"/>
      <c r="K723" s="9"/>
      <c r="L723" s="9"/>
      <c r="M723" s="9"/>
      <c r="N723" s="9"/>
      <c r="O723" s="9"/>
      <c r="P723" s="180"/>
      <c r="Q723" s="9"/>
      <c r="R723" s="9"/>
      <c r="S723" s="180"/>
      <c r="T723" s="9"/>
      <c r="U723" s="9"/>
      <c r="V723" s="9"/>
      <c r="W723" s="9"/>
      <c r="X723" s="9"/>
      <c r="Y723" s="9"/>
      <c r="Z723" s="9"/>
    </row>
    <row r="724" spans="1:26" ht="16.5" customHeight="1">
      <c r="A724" s="180"/>
      <c r="B724" s="180"/>
      <c r="C724" s="9"/>
      <c r="D724" s="9"/>
      <c r="E724" s="9"/>
      <c r="F724" s="9"/>
      <c r="G724" s="180"/>
      <c r="H724" s="9"/>
      <c r="I724" s="9"/>
      <c r="J724" s="9"/>
      <c r="K724" s="9"/>
      <c r="L724" s="9"/>
      <c r="M724" s="9"/>
      <c r="N724" s="9"/>
      <c r="O724" s="9"/>
      <c r="P724" s="180"/>
      <c r="Q724" s="9"/>
      <c r="R724" s="9"/>
      <c r="S724" s="180"/>
      <c r="T724" s="9"/>
      <c r="U724" s="9"/>
      <c r="V724" s="9"/>
      <c r="W724" s="9"/>
      <c r="X724" s="9"/>
      <c r="Y724" s="9"/>
      <c r="Z724" s="9"/>
    </row>
    <row r="725" spans="1:26" ht="16.5" customHeight="1">
      <c r="A725" s="180"/>
      <c r="B725" s="180"/>
      <c r="C725" s="9"/>
      <c r="D725" s="9"/>
      <c r="E725" s="9"/>
      <c r="F725" s="9"/>
      <c r="G725" s="180"/>
      <c r="H725" s="9"/>
      <c r="I725" s="9"/>
      <c r="J725" s="9"/>
      <c r="K725" s="9"/>
      <c r="L725" s="9"/>
      <c r="M725" s="9"/>
      <c r="N725" s="9"/>
      <c r="O725" s="9"/>
      <c r="P725" s="180"/>
      <c r="Q725" s="9"/>
      <c r="R725" s="9"/>
      <c r="S725" s="180"/>
      <c r="T725" s="9"/>
      <c r="U725" s="9"/>
      <c r="V725" s="9"/>
      <c r="W725" s="9"/>
      <c r="X725" s="9"/>
      <c r="Y725" s="9"/>
      <c r="Z725" s="9"/>
    </row>
    <row r="726" spans="1:26" ht="16.5" customHeight="1">
      <c r="A726" s="180"/>
      <c r="B726" s="180"/>
      <c r="C726" s="9"/>
      <c r="D726" s="9"/>
      <c r="E726" s="9"/>
      <c r="F726" s="9"/>
      <c r="G726" s="180"/>
      <c r="H726" s="9"/>
      <c r="I726" s="9"/>
      <c r="J726" s="9"/>
      <c r="K726" s="9"/>
      <c r="L726" s="9"/>
      <c r="M726" s="9"/>
      <c r="N726" s="9"/>
      <c r="O726" s="9"/>
      <c r="P726" s="180"/>
      <c r="Q726" s="9"/>
      <c r="R726" s="9"/>
      <c r="S726" s="180"/>
      <c r="T726" s="9"/>
      <c r="U726" s="9"/>
      <c r="V726" s="9"/>
      <c r="W726" s="9"/>
      <c r="X726" s="9"/>
      <c r="Y726" s="9"/>
      <c r="Z726" s="9"/>
    </row>
    <row r="727" spans="1:26" ht="16.5" customHeight="1">
      <c r="A727" s="180"/>
      <c r="B727" s="180"/>
      <c r="C727" s="9"/>
      <c r="D727" s="9"/>
      <c r="E727" s="9"/>
      <c r="F727" s="9"/>
      <c r="G727" s="180"/>
      <c r="H727" s="9"/>
      <c r="I727" s="9"/>
      <c r="J727" s="9"/>
      <c r="K727" s="9"/>
      <c r="L727" s="9"/>
      <c r="M727" s="9"/>
      <c r="N727" s="9"/>
      <c r="O727" s="9"/>
      <c r="P727" s="180"/>
      <c r="Q727" s="9"/>
      <c r="R727" s="9"/>
      <c r="S727" s="180"/>
      <c r="T727" s="9"/>
      <c r="U727" s="9"/>
      <c r="V727" s="9"/>
      <c r="W727" s="9"/>
      <c r="X727" s="9"/>
      <c r="Y727" s="9"/>
      <c r="Z727" s="9"/>
    </row>
    <row r="728" spans="1:26" ht="16.5" customHeight="1">
      <c r="A728" s="180"/>
      <c r="B728" s="180"/>
      <c r="C728" s="9"/>
      <c r="D728" s="9"/>
      <c r="E728" s="9"/>
      <c r="F728" s="9"/>
      <c r="G728" s="180"/>
      <c r="H728" s="9"/>
      <c r="I728" s="9"/>
      <c r="J728" s="9"/>
      <c r="K728" s="9"/>
      <c r="L728" s="9"/>
      <c r="M728" s="9"/>
      <c r="N728" s="9"/>
      <c r="O728" s="9"/>
      <c r="P728" s="180"/>
      <c r="Q728" s="9"/>
      <c r="R728" s="9"/>
      <c r="S728" s="180"/>
      <c r="T728" s="9"/>
      <c r="U728" s="9"/>
      <c r="V728" s="9"/>
      <c r="W728" s="9"/>
      <c r="X728" s="9"/>
      <c r="Y728" s="9"/>
      <c r="Z728" s="9"/>
    </row>
    <row r="729" spans="1:26" ht="16.5" customHeight="1">
      <c r="A729" s="180"/>
      <c r="B729" s="180"/>
      <c r="C729" s="9"/>
      <c r="D729" s="9"/>
      <c r="E729" s="9"/>
      <c r="F729" s="9"/>
      <c r="G729" s="180"/>
      <c r="H729" s="9"/>
      <c r="I729" s="9"/>
      <c r="J729" s="9"/>
      <c r="K729" s="9"/>
      <c r="L729" s="9"/>
      <c r="M729" s="9"/>
      <c r="N729" s="9"/>
      <c r="O729" s="9"/>
      <c r="P729" s="180"/>
      <c r="Q729" s="9"/>
      <c r="R729" s="9"/>
      <c r="S729" s="180"/>
      <c r="T729" s="9"/>
      <c r="U729" s="9"/>
      <c r="V729" s="9"/>
      <c r="W729" s="9"/>
      <c r="X729" s="9"/>
      <c r="Y729" s="9"/>
      <c r="Z729" s="9"/>
    </row>
    <row r="730" spans="1:26" ht="16.5" customHeight="1">
      <c r="A730" s="180"/>
      <c r="B730" s="180"/>
      <c r="C730" s="9"/>
      <c r="D730" s="9"/>
      <c r="E730" s="9"/>
      <c r="F730" s="9"/>
      <c r="G730" s="180"/>
      <c r="H730" s="9"/>
      <c r="I730" s="9"/>
      <c r="J730" s="9"/>
      <c r="K730" s="9"/>
      <c r="L730" s="9"/>
      <c r="M730" s="9"/>
      <c r="N730" s="9"/>
      <c r="O730" s="9"/>
      <c r="P730" s="180"/>
      <c r="Q730" s="9"/>
      <c r="R730" s="9"/>
      <c r="S730" s="180"/>
      <c r="T730" s="9"/>
      <c r="U730" s="9"/>
      <c r="V730" s="9"/>
      <c r="W730" s="9"/>
      <c r="X730" s="9"/>
      <c r="Y730" s="9"/>
      <c r="Z730" s="9"/>
    </row>
    <row r="731" spans="1:26" ht="16.5" customHeight="1">
      <c r="A731" s="180"/>
      <c r="B731" s="180"/>
      <c r="C731" s="9"/>
      <c r="D731" s="9"/>
      <c r="E731" s="9"/>
      <c r="F731" s="9"/>
      <c r="G731" s="180"/>
      <c r="H731" s="9"/>
      <c r="I731" s="9"/>
      <c r="J731" s="9"/>
      <c r="K731" s="9"/>
      <c r="L731" s="9"/>
      <c r="M731" s="9"/>
      <c r="N731" s="9"/>
      <c r="O731" s="9"/>
      <c r="P731" s="180"/>
      <c r="Q731" s="9"/>
      <c r="R731" s="9"/>
      <c r="S731" s="180"/>
      <c r="T731" s="9"/>
      <c r="U731" s="9"/>
      <c r="V731" s="9"/>
      <c r="W731" s="9"/>
      <c r="X731" s="9"/>
      <c r="Y731" s="9"/>
      <c r="Z731" s="9"/>
    </row>
    <row r="732" spans="1:26" ht="16.5" customHeight="1">
      <c r="A732" s="180"/>
      <c r="B732" s="180"/>
      <c r="C732" s="9"/>
      <c r="D732" s="9"/>
      <c r="E732" s="9"/>
      <c r="F732" s="9"/>
      <c r="G732" s="180"/>
      <c r="H732" s="9"/>
      <c r="I732" s="9"/>
      <c r="J732" s="9"/>
      <c r="K732" s="9"/>
      <c r="L732" s="9"/>
      <c r="M732" s="9"/>
      <c r="N732" s="9"/>
      <c r="O732" s="9"/>
      <c r="P732" s="180"/>
      <c r="Q732" s="9"/>
      <c r="R732" s="9"/>
      <c r="S732" s="180"/>
      <c r="T732" s="9"/>
      <c r="U732" s="9"/>
      <c r="V732" s="9"/>
      <c r="W732" s="9"/>
      <c r="X732" s="9"/>
      <c r="Y732" s="9"/>
      <c r="Z732" s="9"/>
    </row>
    <row r="733" spans="1:26" ht="16.5" customHeight="1">
      <c r="A733" s="180"/>
      <c r="B733" s="180"/>
      <c r="C733" s="9"/>
      <c r="D733" s="9"/>
      <c r="E733" s="9"/>
      <c r="F733" s="9"/>
      <c r="G733" s="180"/>
      <c r="H733" s="9"/>
      <c r="I733" s="9"/>
      <c r="J733" s="9"/>
      <c r="K733" s="9"/>
      <c r="L733" s="9"/>
      <c r="M733" s="9"/>
      <c r="N733" s="9"/>
      <c r="O733" s="9"/>
      <c r="P733" s="180"/>
      <c r="Q733" s="9"/>
      <c r="R733" s="9"/>
      <c r="S733" s="180"/>
      <c r="T733" s="9"/>
      <c r="U733" s="9"/>
      <c r="V733" s="9"/>
      <c r="W733" s="9"/>
      <c r="X733" s="9"/>
      <c r="Y733" s="9"/>
      <c r="Z733" s="9"/>
    </row>
    <row r="734" spans="1:26" ht="16.5" customHeight="1">
      <c r="A734" s="180"/>
      <c r="B734" s="180"/>
      <c r="C734" s="9"/>
      <c r="D734" s="9"/>
      <c r="E734" s="9"/>
      <c r="F734" s="9"/>
      <c r="G734" s="180"/>
      <c r="H734" s="9"/>
      <c r="I734" s="9"/>
      <c r="J734" s="9"/>
      <c r="K734" s="9"/>
      <c r="L734" s="9"/>
      <c r="M734" s="9"/>
      <c r="N734" s="9"/>
      <c r="O734" s="9"/>
      <c r="P734" s="180"/>
      <c r="Q734" s="9"/>
      <c r="R734" s="9"/>
      <c r="S734" s="180"/>
      <c r="T734" s="9"/>
      <c r="U734" s="9"/>
      <c r="V734" s="9"/>
      <c r="W734" s="9"/>
      <c r="X734" s="9"/>
      <c r="Y734" s="9"/>
      <c r="Z734" s="9"/>
    </row>
    <row r="735" spans="1:26" ht="16.5" customHeight="1">
      <c r="A735" s="180"/>
      <c r="B735" s="180"/>
      <c r="C735" s="9"/>
      <c r="D735" s="9"/>
      <c r="E735" s="9"/>
      <c r="F735" s="9"/>
      <c r="G735" s="180"/>
      <c r="H735" s="9"/>
      <c r="I735" s="9"/>
      <c r="J735" s="9"/>
      <c r="K735" s="9"/>
      <c r="L735" s="9"/>
      <c r="M735" s="9"/>
      <c r="N735" s="9"/>
      <c r="O735" s="9"/>
      <c r="P735" s="180"/>
      <c r="Q735" s="9"/>
      <c r="R735" s="9"/>
      <c r="S735" s="180"/>
      <c r="T735" s="9"/>
      <c r="U735" s="9"/>
      <c r="V735" s="9"/>
      <c r="W735" s="9"/>
      <c r="X735" s="9"/>
      <c r="Y735" s="9"/>
      <c r="Z735" s="9"/>
    </row>
    <row r="736" spans="1:26" ht="16.5" customHeight="1">
      <c r="A736" s="180"/>
      <c r="B736" s="180"/>
      <c r="C736" s="9"/>
      <c r="D736" s="9"/>
      <c r="E736" s="9"/>
      <c r="F736" s="9"/>
      <c r="G736" s="180"/>
      <c r="H736" s="9"/>
      <c r="I736" s="9"/>
      <c r="J736" s="9"/>
      <c r="K736" s="9"/>
      <c r="L736" s="9"/>
      <c r="M736" s="9"/>
      <c r="N736" s="9"/>
      <c r="O736" s="9"/>
      <c r="P736" s="180"/>
      <c r="Q736" s="9"/>
      <c r="R736" s="9"/>
      <c r="S736" s="180"/>
      <c r="T736" s="9"/>
      <c r="U736" s="9"/>
      <c r="V736" s="9"/>
      <c r="W736" s="9"/>
      <c r="X736" s="9"/>
      <c r="Y736" s="9"/>
      <c r="Z736" s="9"/>
    </row>
    <row r="737" spans="1:26" ht="16.5" customHeight="1">
      <c r="A737" s="180"/>
      <c r="B737" s="180"/>
      <c r="C737" s="9"/>
      <c r="D737" s="9"/>
      <c r="E737" s="9"/>
      <c r="F737" s="9"/>
      <c r="G737" s="180"/>
      <c r="H737" s="9"/>
      <c r="I737" s="9"/>
      <c r="J737" s="9"/>
      <c r="K737" s="9"/>
      <c r="L737" s="9"/>
      <c r="M737" s="9"/>
      <c r="N737" s="9"/>
      <c r="O737" s="9"/>
      <c r="P737" s="180"/>
      <c r="Q737" s="9"/>
      <c r="R737" s="9"/>
      <c r="S737" s="180"/>
      <c r="T737" s="9"/>
      <c r="U737" s="9"/>
      <c r="V737" s="9"/>
      <c r="W737" s="9"/>
      <c r="X737" s="9"/>
      <c r="Y737" s="9"/>
      <c r="Z737" s="9"/>
    </row>
    <row r="738" spans="1:26" ht="16.5" customHeight="1">
      <c r="A738" s="180"/>
      <c r="B738" s="180"/>
      <c r="C738" s="9"/>
      <c r="D738" s="9"/>
      <c r="E738" s="9"/>
      <c r="F738" s="9"/>
      <c r="G738" s="180"/>
      <c r="H738" s="9"/>
      <c r="I738" s="9"/>
      <c r="J738" s="9"/>
      <c r="K738" s="9"/>
      <c r="L738" s="9"/>
      <c r="M738" s="9"/>
      <c r="N738" s="9"/>
      <c r="O738" s="9"/>
      <c r="P738" s="180"/>
      <c r="Q738" s="9"/>
      <c r="R738" s="9"/>
      <c r="S738" s="180"/>
      <c r="T738" s="9"/>
      <c r="U738" s="9"/>
      <c r="V738" s="9"/>
      <c r="W738" s="9"/>
      <c r="X738" s="9"/>
      <c r="Y738" s="9"/>
      <c r="Z738" s="9"/>
    </row>
    <row r="739" spans="1:26" ht="16.5" customHeight="1">
      <c r="A739" s="180"/>
      <c r="B739" s="180"/>
      <c r="C739" s="9"/>
      <c r="D739" s="9"/>
      <c r="E739" s="9"/>
      <c r="F739" s="9"/>
      <c r="G739" s="180"/>
      <c r="H739" s="9"/>
      <c r="I739" s="9"/>
      <c r="J739" s="9"/>
      <c r="K739" s="9"/>
      <c r="L739" s="9"/>
      <c r="M739" s="9"/>
      <c r="N739" s="9"/>
      <c r="O739" s="9"/>
      <c r="P739" s="180"/>
      <c r="Q739" s="9"/>
      <c r="R739" s="9"/>
      <c r="S739" s="180"/>
      <c r="T739" s="9"/>
      <c r="U739" s="9"/>
      <c r="V739" s="9"/>
      <c r="W739" s="9"/>
      <c r="X739" s="9"/>
      <c r="Y739" s="9"/>
      <c r="Z739" s="9"/>
    </row>
    <row r="740" spans="1:26" ht="16.5" customHeight="1">
      <c r="A740" s="180"/>
      <c r="B740" s="180"/>
      <c r="C740" s="9"/>
      <c r="D740" s="9"/>
      <c r="E740" s="9"/>
      <c r="F740" s="9"/>
      <c r="G740" s="180"/>
      <c r="H740" s="9"/>
      <c r="I740" s="9"/>
      <c r="J740" s="9"/>
      <c r="K740" s="9"/>
      <c r="L740" s="9"/>
      <c r="M740" s="9"/>
      <c r="N740" s="9"/>
      <c r="O740" s="9"/>
      <c r="P740" s="180"/>
      <c r="Q740" s="9"/>
      <c r="R740" s="9"/>
      <c r="S740" s="180"/>
      <c r="T740" s="9"/>
      <c r="U740" s="9"/>
      <c r="V740" s="9"/>
      <c r="W740" s="9"/>
      <c r="X740" s="9"/>
      <c r="Y740" s="9"/>
      <c r="Z740" s="9"/>
    </row>
    <row r="741" spans="1:26" ht="16.5" customHeight="1">
      <c r="A741" s="180"/>
      <c r="B741" s="180"/>
      <c r="C741" s="9"/>
      <c r="D741" s="9"/>
      <c r="E741" s="9"/>
      <c r="F741" s="9"/>
      <c r="G741" s="180"/>
      <c r="H741" s="9"/>
      <c r="I741" s="9"/>
      <c r="J741" s="9"/>
      <c r="K741" s="9"/>
      <c r="L741" s="9"/>
      <c r="M741" s="9"/>
      <c r="N741" s="9"/>
      <c r="O741" s="9"/>
      <c r="P741" s="180"/>
      <c r="Q741" s="9"/>
      <c r="R741" s="9"/>
      <c r="S741" s="180"/>
      <c r="T741" s="9"/>
      <c r="U741" s="9"/>
      <c r="V741" s="9"/>
      <c r="W741" s="9"/>
      <c r="X741" s="9"/>
      <c r="Y741" s="9"/>
      <c r="Z741" s="9"/>
    </row>
    <row r="742" spans="1:26" ht="16.5" customHeight="1">
      <c r="A742" s="180"/>
      <c r="B742" s="180"/>
      <c r="C742" s="9"/>
      <c r="D742" s="9"/>
      <c r="E742" s="9"/>
      <c r="F742" s="9"/>
      <c r="G742" s="180"/>
      <c r="H742" s="9"/>
      <c r="I742" s="9"/>
      <c r="J742" s="9"/>
      <c r="K742" s="9"/>
      <c r="L742" s="9"/>
      <c r="M742" s="9"/>
      <c r="N742" s="9"/>
      <c r="O742" s="9"/>
      <c r="P742" s="180"/>
      <c r="Q742" s="9"/>
      <c r="R742" s="9"/>
      <c r="S742" s="180"/>
      <c r="T742" s="9"/>
      <c r="U742" s="9"/>
      <c r="V742" s="9"/>
      <c r="W742" s="9"/>
      <c r="X742" s="9"/>
      <c r="Y742" s="9"/>
      <c r="Z742" s="9"/>
    </row>
    <row r="743" spans="1:26" ht="16.5" customHeight="1">
      <c r="A743" s="180"/>
      <c r="B743" s="180"/>
      <c r="C743" s="9"/>
      <c r="D743" s="9"/>
      <c r="E743" s="9"/>
      <c r="F743" s="9"/>
      <c r="G743" s="180"/>
      <c r="H743" s="9"/>
      <c r="I743" s="9"/>
      <c r="J743" s="9"/>
      <c r="K743" s="9"/>
      <c r="L743" s="9"/>
      <c r="M743" s="9"/>
      <c r="N743" s="9"/>
      <c r="O743" s="9"/>
      <c r="P743" s="180"/>
      <c r="Q743" s="9"/>
      <c r="R743" s="9"/>
      <c r="S743" s="180"/>
      <c r="T743" s="9"/>
      <c r="U743" s="9"/>
      <c r="V743" s="9"/>
      <c r="W743" s="9"/>
      <c r="X743" s="9"/>
      <c r="Y743" s="9"/>
      <c r="Z743" s="9"/>
    </row>
    <row r="744" spans="1:26" ht="16.5" customHeight="1">
      <c r="A744" s="180"/>
      <c r="B744" s="180"/>
      <c r="C744" s="9"/>
      <c r="D744" s="9"/>
      <c r="E744" s="9"/>
      <c r="F744" s="9"/>
      <c r="G744" s="180"/>
      <c r="H744" s="9"/>
      <c r="I744" s="9"/>
      <c r="J744" s="9"/>
      <c r="K744" s="9"/>
      <c r="L744" s="9"/>
      <c r="M744" s="9"/>
      <c r="N744" s="9"/>
      <c r="O744" s="9"/>
      <c r="P744" s="180"/>
      <c r="Q744" s="9"/>
      <c r="R744" s="9"/>
      <c r="S744" s="180"/>
      <c r="T744" s="9"/>
      <c r="U744" s="9"/>
      <c r="V744" s="9"/>
      <c r="W744" s="9"/>
      <c r="X744" s="9"/>
      <c r="Y744" s="9"/>
      <c r="Z744" s="9"/>
    </row>
    <row r="745" spans="1:26" ht="16.5" customHeight="1">
      <c r="A745" s="180"/>
      <c r="B745" s="180"/>
      <c r="C745" s="9"/>
      <c r="D745" s="9"/>
      <c r="E745" s="9"/>
      <c r="F745" s="9"/>
      <c r="G745" s="180"/>
      <c r="H745" s="9"/>
      <c r="I745" s="9"/>
      <c r="J745" s="9"/>
      <c r="K745" s="9"/>
      <c r="L745" s="9"/>
      <c r="M745" s="9"/>
      <c r="N745" s="9"/>
      <c r="O745" s="9"/>
      <c r="P745" s="180"/>
      <c r="Q745" s="9"/>
      <c r="R745" s="9"/>
      <c r="S745" s="180"/>
      <c r="T745" s="9"/>
      <c r="U745" s="9"/>
      <c r="V745" s="9"/>
      <c r="W745" s="9"/>
      <c r="X745" s="9"/>
      <c r="Y745" s="9"/>
      <c r="Z745" s="9"/>
    </row>
    <row r="746" spans="1:26" ht="16.5" customHeight="1">
      <c r="A746" s="180"/>
      <c r="B746" s="180"/>
      <c r="C746" s="9"/>
      <c r="D746" s="9"/>
      <c r="E746" s="9"/>
      <c r="F746" s="9"/>
      <c r="G746" s="180"/>
      <c r="H746" s="9"/>
      <c r="I746" s="9"/>
      <c r="J746" s="9"/>
      <c r="K746" s="9"/>
      <c r="L746" s="9"/>
      <c r="M746" s="9"/>
      <c r="N746" s="9"/>
      <c r="O746" s="9"/>
      <c r="P746" s="180"/>
      <c r="Q746" s="9"/>
      <c r="R746" s="9"/>
      <c r="S746" s="180"/>
      <c r="T746" s="9"/>
      <c r="U746" s="9"/>
      <c r="V746" s="9"/>
      <c r="W746" s="9"/>
      <c r="X746" s="9"/>
      <c r="Y746" s="9"/>
      <c r="Z746" s="9"/>
    </row>
    <row r="747" spans="1:26" ht="16.5" customHeight="1">
      <c r="A747" s="180"/>
      <c r="B747" s="180"/>
      <c r="C747" s="9"/>
      <c r="D747" s="9"/>
      <c r="E747" s="9"/>
      <c r="F747" s="9"/>
      <c r="G747" s="180"/>
      <c r="H747" s="9"/>
      <c r="I747" s="9"/>
      <c r="J747" s="9"/>
      <c r="K747" s="9"/>
      <c r="L747" s="9"/>
      <c r="M747" s="9"/>
      <c r="N747" s="9"/>
      <c r="O747" s="9"/>
      <c r="P747" s="180"/>
      <c r="Q747" s="9"/>
      <c r="R747" s="9"/>
      <c r="S747" s="180"/>
      <c r="T747" s="9"/>
      <c r="U747" s="9"/>
      <c r="V747" s="9"/>
      <c r="W747" s="9"/>
      <c r="X747" s="9"/>
      <c r="Y747" s="9"/>
      <c r="Z747" s="9"/>
    </row>
    <row r="748" spans="1:26" ht="16.5" customHeight="1">
      <c r="A748" s="180"/>
      <c r="B748" s="180"/>
      <c r="C748" s="9"/>
      <c r="D748" s="9"/>
      <c r="E748" s="9"/>
      <c r="F748" s="9"/>
      <c r="G748" s="180"/>
      <c r="H748" s="9"/>
      <c r="I748" s="9"/>
      <c r="J748" s="9"/>
      <c r="K748" s="9"/>
      <c r="L748" s="9"/>
      <c r="M748" s="9"/>
      <c r="N748" s="9"/>
      <c r="O748" s="9"/>
      <c r="P748" s="180"/>
      <c r="Q748" s="9"/>
      <c r="R748" s="9"/>
      <c r="S748" s="180"/>
      <c r="T748" s="9"/>
      <c r="U748" s="9"/>
      <c r="V748" s="9"/>
      <c r="W748" s="9"/>
      <c r="X748" s="9"/>
      <c r="Y748" s="9"/>
      <c r="Z748" s="9"/>
    </row>
    <row r="749" spans="1:26" ht="16.5" customHeight="1">
      <c r="A749" s="180"/>
      <c r="B749" s="180"/>
      <c r="C749" s="9"/>
      <c r="D749" s="9"/>
      <c r="E749" s="9"/>
      <c r="F749" s="9"/>
      <c r="G749" s="180"/>
      <c r="H749" s="9"/>
      <c r="I749" s="9"/>
      <c r="J749" s="9"/>
      <c r="K749" s="9"/>
      <c r="L749" s="9"/>
      <c r="M749" s="9"/>
      <c r="N749" s="9"/>
      <c r="O749" s="9"/>
      <c r="P749" s="180"/>
      <c r="Q749" s="9"/>
      <c r="R749" s="9"/>
      <c r="S749" s="180"/>
      <c r="T749" s="9"/>
      <c r="U749" s="9"/>
      <c r="V749" s="9"/>
      <c r="W749" s="9"/>
      <c r="X749" s="9"/>
      <c r="Y749" s="9"/>
      <c r="Z749" s="9"/>
    </row>
    <row r="750" spans="1:26" ht="16.5" customHeight="1">
      <c r="A750" s="180"/>
      <c r="B750" s="180"/>
      <c r="C750" s="9"/>
      <c r="D750" s="9"/>
      <c r="E750" s="9"/>
      <c r="F750" s="9"/>
      <c r="G750" s="180"/>
      <c r="H750" s="9"/>
      <c r="I750" s="9"/>
      <c r="J750" s="9"/>
      <c r="K750" s="9"/>
      <c r="L750" s="9"/>
      <c r="M750" s="9"/>
      <c r="N750" s="9"/>
      <c r="O750" s="9"/>
      <c r="P750" s="180"/>
      <c r="Q750" s="9"/>
      <c r="R750" s="9"/>
      <c r="S750" s="180"/>
      <c r="T750" s="9"/>
      <c r="U750" s="9"/>
      <c r="V750" s="9"/>
      <c r="W750" s="9"/>
      <c r="X750" s="9"/>
      <c r="Y750" s="9"/>
      <c r="Z750" s="9"/>
    </row>
    <row r="751" spans="1:26" ht="16.5" customHeight="1">
      <c r="A751" s="180"/>
      <c r="B751" s="180"/>
      <c r="C751" s="9"/>
      <c r="D751" s="9"/>
      <c r="E751" s="9"/>
      <c r="F751" s="9"/>
      <c r="G751" s="180"/>
      <c r="H751" s="9"/>
      <c r="I751" s="9"/>
      <c r="J751" s="9"/>
      <c r="K751" s="9"/>
      <c r="L751" s="9"/>
      <c r="M751" s="9"/>
      <c r="N751" s="9"/>
      <c r="O751" s="9"/>
      <c r="P751" s="180"/>
      <c r="Q751" s="9"/>
      <c r="R751" s="9"/>
      <c r="S751" s="180"/>
      <c r="T751" s="9"/>
      <c r="U751" s="9"/>
      <c r="V751" s="9"/>
      <c r="W751" s="9"/>
      <c r="X751" s="9"/>
      <c r="Y751" s="9"/>
      <c r="Z751" s="9"/>
    </row>
    <row r="752" spans="1:26" ht="16.5" customHeight="1">
      <c r="A752" s="180"/>
      <c r="B752" s="180"/>
      <c r="C752" s="9"/>
      <c r="D752" s="9"/>
      <c r="E752" s="9"/>
      <c r="F752" s="9"/>
      <c r="G752" s="180"/>
      <c r="H752" s="9"/>
      <c r="I752" s="9"/>
      <c r="J752" s="9"/>
      <c r="K752" s="9"/>
      <c r="L752" s="9"/>
      <c r="M752" s="9"/>
      <c r="N752" s="9"/>
      <c r="O752" s="9"/>
      <c r="P752" s="180"/>
      <c r="Q752" s="9"/>
      <c r="R752" s="9"/>
      <c r="S752" s="180"/>
      <c r="T752" s="9"/>
      <c r="U752" s="9"/>
      <c r="V752" s="9"/>
      <c r="W752" s="9"/>
      <c r="X752" s="9"/>
      <c r="Y752" s="9"/>
      <c r="Z752" s="9"/>
    </row>
    <row r="753" spans="1:26" ht="16.5" customHeight="1">
      <c r="A753" s="180"/>
      <c r="B753" s="180"/>
      <c r="C753" s="9"/>
      <c r="D753" s="9"/>
      <c r="E753" s="9"/>
      <c r="F753" s="9"/>
      <c r="G753" s="180"/>
      <c r="H753" s="9"/>
      <c r="I753" s="9"/>
      <c r="J753" s="9"/>
      <c r="K753" s="9"/>
      <c r="L753" s="9"/>
      <c r="M753" s="9"/>
      <c r="N753" s="9"/>
      <c r="O753" s="9"/>
      <c r="P753" s="180"/>
      <c r="Q753" s="9"/>
      <c r="R753" s="9"/>
      <c r="S753" s="180"/>
      <c r="T753" s="9"/>
      <c r="U753" s="9"/>
      <c r="V753" s="9"/>
      <c r="W753" s="9"/>
      <c r="X753" s="9"/>
      <c r="Y753" s="9"/>
      <c r="Z753" s="9"/>
    </row>
    <row r="754" spans="1:26" ht="16.5" customHeight="1">
      <c r="A754" s="180"/>
      <c r="B754" s="180"/>
      <c r="C754" s="9"/>
      <c r="D754" s="9"/>
      <c r="E754" s="9"/>
      <c r="F754" s="9"/>
      <c r="G754" s="180"/>
      <c r="H754" s="9"/>
      <c r="I754" s="9"/>
      <c r="J754" s="9"/>
      <c r="K754" s="9"/>
      <c r="L754" s="9"/>
      <c r="M754" s="9"/>
      <c r="N754" s="9"/>
      <c r="O754" s="9"/>
      <c r="P754" s="180"/>
      <c r="Q754" s="9"/>
      <c r="R754" s="9"/>
      <c r="S754" s="180"/>
      <c r="T754" s="9"/>
      <c r="U754" s="9"/>
      <c r="V754" s="9"/>
      <c r="W754" s="9"/>
      <c r="X754" s="9"/>
      <c r="Y754" s="9"/>
      <c r="Z754" s="9"/>
    </row>
    <row r="755" spans="1:26" ht="16.5" customHeight="1">
      <c r="A755" s="180"/>
      <c r="B755" s="180"/>
      <c r="C755" s="9"/>
      <c r="D755" s="9"/>
      <c r="E755" s="9"/>
      <c r="F755" s="9"/>
      <c r="G755" s="180"/>
      <c r="H755" s="9"/>
      <c r="I755" s="9"/>
      <c r="J755" s="9"/>
      <c r="K755" s="9"/>
      <c r="L755" s="9"/>
      <c r="M755" s="9"/>
      <c r="N755" s="9"/>
      <c r="O755" s="9"/>
      <c r="P755" s="180"/>
      <c r="Q755" s="9"/>
      <c r="R755" s="9"/>
      <c r="S755" s="180"/>
      <c r="T755" s="9"/>
      <c r="U755" s="9"/>
      <c r="V755" s="9"/>
      <c r="W755" s="9"/>
      <c r="X755" s="9"/>
      <c r="Y755" s="9"/>
      <c r="Z755" s="9"/>
    </row>
    <row r="756" spans="1:26" ht="16.5" customHeight="1">
      <c r="A756" s="180"/>
      <c r="B756" s="180"/>
      <c r="C756" s="9"/>
      <c r="D756" s="9"/>
      <c r="E756" s="9"/>
      <c r="F756" s="9"/>
      <c r="G756" s="180"/>
      <c r="H756" s="9"/>
      <c r="I756" s="9"/>
      <c r="J756" s="9"/>
      <c r="K756" s="9"/>
      <c r="L756" s="9"/>
      <c r="M756" s="9"/>
      <c r="N756" s="9"/>
      <c r="O756" s="9"/>
      <c r="P756" s="180"/>
      <c r="Q756" s="9"/>
      <c r="R756" s="9"/>
      <c r="S756" s="180"/>
      <c r="T756" s="9"/>
      <c r="U756" s="9"/>
      <c r="V756" s="9"/>
      <c r="W756" s="9"/>
      <c r="X756" s="9"/>
      <c r="Y756" s="9"/>
      <c r="Z756" s="9"/>
    </row>
    <row r="757" spans="1:26" ht="16.5" customHeight="1">
      <c r="A757" s="180"/>
      <c r="B757" s="180"/>
      <c r="C757" s="9"/>
      <c r="D757" s="9"/>
      <c r="E757" s="9"/>
      <c r="F757" s="9"/>
      <c r="G757" s="180"/>
      <c r="H757" s="9"/>
      <c r="I757" s="9"/>
      <c r="J757" s="9"/>
      <c r="K757" s="9"/>
      <c r="L757" s="9"/>
      <c r="M757" s="9"/>
      <c r="N757" s="9"/>
      <c r="O757" s="9"/>
      <c r="P757" s="180"/>
      <c r="Q757" s="9"/>
      <c r="R757" s="9"/>
      <c r="S757" s="180"/>
      <c r="T757" s="9"/>
      <c r="U757" s="9"/>
      <c r="V757" s="9"/>
      <c r="W757" s="9"/>
      <c r="X757" s="9"/>
      <c r="Y757" s="9"/>
      <c r="Z757" s="9"/>
    </row>
    <row r="758" spans="1:26" ht="16.5" customHeight="1">
      <c r="A758" s="180"/>
      <c r="B758" s="180"/>
      <c r="C758" s="9"/>
      <c r="D758" s="9"/>
      <c r="E758" s="9"/>
      <c r="F758" s="9"/>
      <c r="G758" s="180"/>
      <c r="H758" s="9"/>
      <c r="I758" s="9"/>
      <c r="J758" s="9"/>
      <c r="K758" s="9"/>
      <c r="L758" s="9"/>
      <c r="M758" s="9"/>
      <c r="N758" s="9"/>
      <c r="O758" s="9"/>
      <c r="P758" s="180"/>
      <c r="Q758" s="9"/>
      <c r="R758" s="9"/>
      <c r="S758" s="180"/>
      <c r="T758" s="9"/>
      <c r="U758" s="9"/>
      <c r="V758" s="9"/>
      <c r="W758" s="9"/>
      <c r="X758" s="9"/>
      <c r="Y758" s="9"/>
      <c r="Z758" s="9"/>
    </row>
    <row r="759" spans="1:26" ht="16.5" customHeight="1">
      <c r="A759" s="180"/>
      <c r="B759" s="180"/>
      <c r="C759" s="9"/>
      <c r="D759" s="9"/>
      <c r="E759" s="9"/>
      <c r="F759" s="9"/>
      <c r="G759" s="180"/>
      <c r="H759" s="9"/>
      <c r="I759" s="9"/>
      <c r="J759" s="9"/>
      <c r="K759" s="9"/>
      <c r="L759" s="9"/>
      <c r="M759" s="9"/>
      <c r="N759" s="9"/>
      <c r="O759" s="9"/>
      <c r="P759" s="180"/>
      <c r="Q759" s="9"/>
      <c r="R759" s="9"/>
      <c r="S759" s="180"/>
      <c r="T759" s="9"/>
      <c r="U759" s="9"/>
      <c r="V759" s="9"/>
      <c r="W759" s="9"/>
      <c r="X759" s="9"/>
      <c r="Y759" s="9"/>
      <c r="Z759" s="9"/>
    </row>
    <row r="760" spans="1:26" ht="16.5" customHeight="1">
      <c r="A760" s="180"/>
      <c r="B760" s="180"/>
      <c r="C760" s="9"/>
      <c r="D760" s="9"/>
      <c r="E760" s="9"/>
      <c r="F760" s="9"/>
      <c r="G760" s="180"/>
      <c r="H760" s="9"/>
      <c r="I760" s="9"/>
      <c r="J760" s="9"/>
      <c r="K760" s="9"/>
      <c r="L760" s="9"/>
      <c r="M760" s="9"/>
      <c r="N760" s="9"/>
      <c r="O760" s="9"/>
      <c r="P760" s="180"/>
      <c r="Q760" s="9"/>
      <c r="R760" s="9"/>
      <c r="S760" s="180"/>
      <c r="T760" s="9"/>
      <c r="U760" s="9"/>
      <c r="V760" s="9"/>
      <c r="W760" s="9"/>
      <c r="X760" s="9"/>
      <c r="Y760" s="9"/>
      <c r="Z760" s="9"/>
    </row>
    <row r="761" spans="1:26" ht="16.5" customHeight="1">
      <c r="A761" s="180"/>
      <c r="B761" s="180"/>
      <c r="C761" s="9"/>
      <c r="D761" s="9"/>
      <c r="E761" s="9"/>
      <c r="F761" s="9"/>
      <c r="G761" s="180"/>
      <c r="H761" s="9"/>
      <c r="I761" s="9"/>
      <c r="J761" s="9"/>
      <c r="K761" s="9"/>
      <c r="L761" s="9"/>
      <c r="M761" s="9"/>
      <c r="N761" s="9"/>
      <c r="O761" s="9"/>
      <c r="P761" s="180"/>
      <c r="Q761" s="9"/>
      <c r="R761" s="9"/>
      <c r="S761" s="180"/>
      <c r="T761" s="9"/>
      <c r="U761" s="9"/>
      <c r="V761" s="9"/>
      <c r="W761" s="9"/>
      <c r="X761" s="9"/>
      <c r="Y761" s="9"/>
      <c r="Z761" s="9"/>
    </row>
    <row r="762" spans="1:26" ht="16.5" customHeight="1">
      <c r="A762" s="180"/>
      <c r="B762" s="180"/>
      <c r="C762" s="9"/>
      <c r="D762" s="9"/>
      <c r="E762" s="9"/>
      <c r="F762" s="9"/>
      <c r="G762" s="180"/>
      <c r="H762" s="9"/>
      <c r="I762" s="9"/>
      <c r="J762" s="9"/>
      <c r="K762" s="9"/>
      <c r="L762" s="9"/>
      <c r="M762" s="9"/>
      <c r="N762" s="9"/>
      <c r="O762" s="9"/>
      <c r="P762" s="180"/>
      <c r="Q762" s="9"/>
      <c r="R762" s="9"/>
      <c r="S762" s="180"/>
      <c r="T762" s="9"/>
      <c r="U762" s="9"/>
      <c r="V762" s="9"/>
      <c r="W762" s="9"/>
      <c r="X762" s="9"/>
      <c r="Y762" s="9"/>
      <c r="Z762" s="9"/>
    </row>
    <row r="763" spans="1:26" ht="16.5" customHeight="1">
      <c r="A763" s="180"/>
      <c r="B763" s="180"/>
      <c r="C763" s="9"/>
      <c r="D763" s="9"/>
      <c r="E763" s="9"/>
      <c r="F763" s="9"/>
      <c r="G763" s="180"/>
      <c r="H763" s="9"/>
      <c r="I763" s="9"/>
      <c r="J763" s="9"/>
      <c r="K763" s="9"/>
      <c r="L763" s="9"/>
      <c r="M763" s="9"/>
      <c r="N763" s="9"/>
      <c r="O763" s="9"/>
      <c r="P763" s="180"/>
      <c r="Q763" s="9"/>
      <c r="R763" s="9"/>
      <c r="S763" s="180"/>
      <c r="T763" s="9"/>
      <c r="U763" s="9"/>
      <c r="V763" s="9"/>
      <c r="W763" s="9"/>
      <c r="X763" s="9"/>
      <c r="Y763" s="9"/>
      <c r="Z763" s="9"/>
    </row>
    <row r="764" spans="1:26" ht="16.5" customHeight="1">
      <c r="A764" s="180"/>
      <c r="B764" s="180"/>
      <c r="C764" s="9"/>
      <c r="D764" s="9"/>
      <c r="E764" s="9"/>
      <c r="F764" s="9"/>
      <c r="G764" s="180"/>
      <c r="H764" s="9"/>
      <c r="I764" s="9"/>
      <c r="J764" s="9"/>
      <c r="K764" s="9"/>
      <c r="L764" s="9"/>
      <c r="M764" s="9"/>
      <c r="N764" s="9"/>
      <c r="O764" s="9"/>
      <c r="P764" s="180"/>
      <c r="Q764" s="9"/>
      <c r="R764" s="9"/>
      <c r="S764" s="180"/>
      <c r="T764" s="9"/>
      <c r="U764" s="9"/>
      <c r="V764" s="9"/>
      <c r="W764" s="9"/>
      <c r="X764" s="9"/>
      <c r="Y764" s="9"/>
      <c r="Z764" s="9"/>
    </row>
    <row r="765" spans="1:26" ht="16.5" customHeight="1">
      <c r="A765" s="180"/>
      <c r="B765" s="180"/>
      <c r="C765" s="9"/>
      <c r="D765" s="9"/>
      <c r="E765" s="9"/>
      <c r="F765" s="9"/>
      <c r="G765" s="180"/>
      <c r="H765" s="9"/>
      <c r="I765" s="9"/>
      <c r="J765" s="9"/>
      <c r="K765" s="9"/>
      <c r="L765" s="9"/>
      <c r="M765" s="9"/>
      <c r="N765" s="9"/>
      <c r="O765" s="9"/>
      <c r="P765" s="180"/>
      <c r="Q765" s="9"/>
      <c r="R765" s="9"/>
      <c r="S765" s="180"/>
      <c r="T765" s="9"/>
      <c r="U765" s="9"/>
      <c r="V765" s="9"/>
      <c r="W765" s="9"/>
      <c r="X765" s="9"/>
      <c r="Y765" s="9"/>
      <c r="Z765" s="9"/>
    </row>
    <row r="766" spans="1:26" ht="16.5" customHeight="1">
      <c r="A766" s="180"/>
      <c r="B766" s="180"/>
      <c r="C766" s="9"/>
      <c r="D766" s="9"/>
      <c r="E766" s="9"/>
      <c r="F766" s="9"/>
      <c r="G766" s="180"/>
      <c r="H766" s="9"/>
      <c r="I766" s="9"/>
      <c r="J766" s="9"/>
      <c r="K766" s="9"/>
      <c r="L766" s="9"/>
      <c r="M766" s="9"/>
      <c r="N766" s="9"/>
      <c r="O766" s="9"/>
      <c r="P766" s="180"/>
      <c r="Q766" s="9"/>
      <c r="R766" s="9"/>
      <c r="S766" s="180"/>
      <c r="T766" s="9"/>
      <c r="U766" s="9"/>
      <c r="V766" s="9"/>
      <c r="W766" s="9"/>
      <c r="X766" s="9"/>
      <c r="Y766" s="9"/>
      <c r="Z766" s="9"/>
    </row>
    <row r="767" spans="1:26" ht="16.5" customHeight="1">
      <c r="A767" s="180"/>
      <c r="B767" s="180"/>
      <c r="C767" s="9"/>
      <c r="D767" s="9"/>
      <c r="E767" s="9"/>
      <c r="F767" s="9"/>
      <c r="G767" s="180"/>
      <c r="H767" s="9"/>
      <c r="I767" s="9"/>
      <c r="J767" s="9"/>
      <c r="K767" s="9"/>
      <c r="L767" s="9"/>
      <c r="M767" s="9"/>
      <c r="N767" s="9"/>
      <c r="O767" s="9"/>
      <c r="P767" s="180"/>
      <c r="Q767" s="9"/>
      <c r="R767" s="9"/>
      <c r="S767" s="180"/>
      <c r="T767" s="9"/>
      <c r="U767" s="9"/>
      <c r="V767" s="9"/>
      <c r="W767" s="9"/>
      <c r="X767" s="9"/>
      <c r="Y767" s="9"/>
      <c r="Z767" s="9"/>
    </row>
    <row r="768" spans="1:26" ht="16.5" customHeight="1">
      <c r="A768" s="180"/>
      <c r="B768" s="180"/>
      <c r="C768" s="9"/>
      <c r="D768" s="9"/>
      <c r="E768" s="9"/>
      <c r="F768" s="9"/>
      <c r="G768" s="180"/>
      <c r="H768" s="9"/>
      <c r="I768" s="9"/>
      <c r="J768" s="9"/>
      <c r="K768" s="9"/>
      <c r="L768" s="9"/>
      <c r="M768" s="9"/>
      <c r="N768" s="9"/>
      <c r="O768" s="9"/>
      <c r="P768" s="180"/>
      <c r="Q768" s="9"/>
      <c r="R768" s="9"/>
      <c r="S768" s="180"/>
      <c r="T768" s="9"/>
      <c r="U768" s="9"/>
      <c r="V768" s="9"/>
      <c r="W768" s="9"/>
      <c r="X768" s="9"/>
      <c r="Y768" s="9"/>
      <c r="Z768" s="9"/>
    </row>
    <row r="769" spans="1:26" ht="16.5" customHeight="1">
      <c r="A769" s="180"/>
      <c r="B769" s="180"/>
      <c r="C769" s="9"/>
      <c r="D769" s="9"/>
      <c r="E769" s="9"/>
      <c r="F769" s="9"/>
      <c r="G769" s="180"/>
      <c r="H769" s="9"/>
      <c r="I769" s="9"/>
      <c r="J769" s="9"/>
      <c r="K769" s="9"/>
      <c r="L769" s="9"/>
      <c r="M769" s="9"/>
      <c r="N769" s="9"/>
      <c r="O769" s="9"/>
      <c r="P769" s="180"/>
      <c r="Q769" s="9"/>
      <c r="R769" s="9"/>
      <c r="S769" s="180"/>
      <c r="T769" s="9"/>
      <c r="U769" s="9"/>
      <c r="V769" s="9"/>
      <c r="W769" s="9"/>
      <c r="X769" s="9"/>
      <c r="Y769" s="9"/>
      <c r="Z769" s="9"/>
    </row>
    <row r="770" spans="1:26" ht="16.5" customHeight="1">
      <c r="A770" s="180"/>
      <c r="B770" s="180"/>
      <c r="C770" s="9"/>
      <c r="D770" s="9"/>
      <c r="E770" s="9"/>
      <c r="F770" s="9"/>
      <c r="G770" s="180"/>
      <c r="H770" s="9"/>
      <c r="I770" s="9"/>
      <c r="J770" s="9"/>
      <c r="K770" s="9"/>
      <c r="L770" s="9"/>
      <c r="M770" s="9"/>
      <c r="N770" s="9"/>
      <c r="O770" s="9"/>
      <c r="P770" s="180"/>
      <c r="Q770" s="9"/>
      <c r="R770" s="9"/>
      <c r="S770" s="180"/>
      <c r="T770" s="9"/>
      <c r="U770" s="9"/>
      <c r="V770" s="9"/>
      <c r="W770" s="9"/>
      <c r="X770" s="9"/>
      <c r="Y770" s="9"/>
      <c r="Z770" s="9"/>
    </row>
    <row r="771" spans="1:26" ht="16.5" customHeight="1">
      <c r="A771" s="180"/>
      <c r="B771" s="180"/>
      <c r="C771" s="9"/>
      <c r="D771" s="9"/>
      <c r="E771" s="9"/>
      <c r="F771" s="9"/>
      <c r="G771" s="180"/>
      <c r="H771" s="9"/>
      <c r="I771" s="9"/>
      <c r="J771" s="9"/>
      <c r="K771" s="9"/>
      <c r="L771" s="9"/>
      <c r="M771" s="9"/>
      <c r="N771" s="9"/>
      <c r="O771" s="9"/>
      <c r="P771" s="180"/>
      <c r="Q771" s="9"/>
      <c r="R771" s="9"/>
      <c r="S771" s="180"/>
      <c r="T771" s="9"/>
      <c r="U771" s="9"/>
      <c r="V771" s="9"/>
      <c r="W771" s="9"/>
      <c r="X771" s="9"/>
      <c r="Y771" s="9"/>
      <c r="Z771" s="9"/>
    </row>
    <row r="772" spans="1:26" ht="16.5" customHeight="1">
      <c r="A772" s="180"/>
      <c r="B772" s="180"/>
      <c r="C772" s="9"/>
      <c r="D772" s="9"/>
      <c r="E772" s="9"/>
      <c r="F772" s="9"/>
      <c r="G772" s="180"/>
      <c r="H772" s="9"/>
      <c r="I772" s="9"/>
      <c r="J772" s="9"/>
      <c r="K772" s="9"/>
      <c r="L772" s="9"/>
      <c r="M772" s="9"/>
      <c r="N772" s="9"/>
      <c r="O772" s="9"/>
      <c r="P772" s="180"/>
      <c r="Q772" s="9"/>
      <c r="R772" s="9"/>
      <c r="S772" s="180"/>
      <c r="T772" s="9"/>
      <c r="U772" s="9"/>
      <c r="V772" s="9"/>
      <c r="W772" s="9"/>
      <c r="X772" s="9"/>
      <c r="Y772" s="9"/>
      <c r="Z772" s="9"/>
    </row>
    <row r="773" spans="1:26" ht="16.5" customHeight="1">
      <c r="A773" s="180"/>
      <c r="B773" s="180"/>
      <c r="C773" s="9"/>
      <c r="D773" s="9"/>
      <c r="E773" s="9"/>
      <c r="F773" s="9"/>
      <c r="G773" s="180"/>
      <c r="H773" s="9"/>
      <c r="I773" s="9"/>
      <c r="J773" s="9"/>
      <c r="K773" s="9"/>
      <c r="L773" s="9"/>
      <c r="M773" s="9"/>
      <c r="N773" s="9"/>
      <c r="O773" s="9"/>
      <c r="P773" s="180"/>
      <c r="Q773" s="9"/>
      <c r="R773" s="9"/>
      <c r="S773" s="180"/>
      <c r="T773" s="9"/>
      <c r="U773" s="9"/>
      <c r="V773" s="9"/>
      <c r="W773" s="9"/>
      <c r="X773" s="9"/>
      <c r="Y773" s="9"/>
      <c r="Z773" s="9"/>
    </row>
    <row r="774" spans="1:26" ht="16.5" customHeight="1">
      <c r="A774" s="180"/>
      <c r="B774" s="180"/>
      <c r="C774" s="9"/>
      <c r="D774" s="9"/>
      <c r="E774" s="9"/>
      <c r="F774" s="9"/>
      <c r="G774" s="180"/>
      <c r="H774" s="9"/>
      <c r="I774" s="9"/>
      <c r="J774" s="9"/>
      <c r="K774" s="9"/>
      <c r="L774" s="9"/>
      <c r="M774" s="9"/>
      <c r="N774" s="9"/>
      <c r="O774" s="9"/>
      <c r="P774" s="180"/>
      <c r="Q774" s="9"/>
      <c r="R774" s="9"/>
      <c r="S774" s="180"/>
      <c r="T774" s="9"/>
      <c r="U774" s="9"/>
      <c r="V774" s="9"/>
      <c r="W774" s="9"/>
      <c r="X774" s="9"/>
      <c r="Y774" s="9"/>
      <c r="Z774" s="9"/>
    </row>
    <row r="775" spans="1:26" ht="16.5" customHeight="1">
      <c r="A775" s="180"/>
      <c r="B775" s="180"/>
      <c r="C775" s="9"/>
      <c r="D775" s="9"/>
      <c r="E775" s="9"/>
      <c r="F775" s="9"/>
      <c r="G775" s="180"/>
      <c r="H775" s="9"/>
      <c r="I775" s="9"/>
      <c r="J775" s="9"/>
      <c r="K775" s="9"/>
      <c r="L775" s="9"/>
      <c r="M775" s="9"/>
      <c r="N775" s="9"/>
      <c r="O775" s="9"/>
      <c r="P775" s="180"/>
      <c r="Q775" s="9"/>
      <c r="R775" s="9"/>
      <c r="S775" s="180"/>
      <c r="T775" s="9"/>
      <c r="U775" s="9"/>
      <c r="V775" s="9"/>
      <c r="W775" s="9"/>
      <c r="X775" s="9"/>
      <c r="Y775" s="9"/>
      <c r="Z775" s="9"/>
    </row>
    <row r="776" spans="1:26" ht="16.5" customHeight="1">
      <c r="A776" s="180"/>
      <c r="B776" s="180"/>
      <c r="C776" s="9"/>
      <c r="D776" s="9"/>
      <c r="E776" s="9"/>
      <c r="F776" s="9"/>
      <c r="G776" s="180"/>
      <c r="H776" s="9"/>
      <c r="I776" s="9"/>
      <c r="J776" s="9"/>
      <c r="K776" s="9"/>
      <c r="L776" s="9"/>
      <c r="M776" s="9"/>
      <c r="N776" s="9"/>
      <c r="O776" s="9"/>
      <c r="P776" s="180"/>
      <c r="Q776" s="9"/>
      <c r="R776" s="9"/>
      <c r="S776" s="180"/>
      <c r="T776" s="9"/>
      <c r="U776" s="9"/>
      <c r="V776" s="9"/>
      <c r="W776" s="9"/>
      <c r="X776" s="9"/>
      <c r="Y776" s="9"/>
      <c r="Z776" s="9"/>
    </row>
    <row r="777" spans="1:26" ht="16.5" customHeight="1">
      <c r="A777" s="180"/>
      <c r="B777" s="180"/>
      <c r="C777" s="9"/>
      <c r="D777" s="9"/>
      <c r="E777" s="9"/>
      <c r="F777" s="9"/>
      <c r="G777" s="180"/>
      <c r="H777" s="9"/>
      <c r="I777" s="9"/>
      <c r="J777" s="9"/>
      <c r="K777" s="9"/>
      <c r="L777" s="9"/>
      <c r="M777" s="9"/>
      <c r="N777" s="9"/>
      <c r="O777" s="9"/>
      <c r="P777" s="180"/>
      <c r="Q777" s="9"/>
      <c r="R777" s="9"/>
      <c r="S777" s="180"/>
      <c r="T777" s="9"/>
      <c r="U777" s="9"/>
      <c r="V777" s="9"/>
      <c r="W777" s="9"/>
      <c r="X777" s="9"/>
      <c r="Y777" s="9"/>
      <c r="Z777" s="9"/>
    </row>
    <row r="778" spans="1:26" ht="16.5" customHeight="1">
      <c r="A778" s="180"/>
      <c r="B778" s="180"/>
      <c r="C778" s="9"/>
      <c r="D778" s="9"/>
      <c r="E778" s="9"/>
      <c r="F778" s="9"/>
      <c r="G778" s="180"/>
      <c r="H778" s="9"/>
      <c r="I778" s="9"/>
      <c r="J778" s="9"/>
      <c r="K778" s="9"/>
      <c r="L778" s="9"/>
      <c r="M778" s="9"/>
      <c r="N778" s="9"/>
      <c r="O778" s="9"/>
      <c r="P778" s="180"/>
      <c r="Q778" s="9"/>
      <c r="R778" s="9"/>
      <c r="S778" s="180"/>
      <c r="T778" s="9"/>
      <c r="U778" s="9"/>
      <c r="V778" s="9"/>
      <c r="W778" s="9"/>
      <c r="X778" s="9"/>
      <c r="Y778" s="9"/>
      <c r="Z778" s="9"/>
    </row>
    <row r="779" spans="1:26" ht="16.5" customHeight="1">
      <c r="A779" s="180"/>
      <c r="B779" s="180"/>
      <c r="C779" s="9"/>
      <c r="D779" s="9"/>
      <c r="E779" s="9"/>
      <c r="F779" s="9"/>
      <c r="G779" s="180"/>
      <c r="H779" s="9"/>
      <c r="I779" s="9"/>
      <c r="J779" s="9"/>
      <c r="K779" s="9"/>
      <c r="L779" s="9"/>
      <c r="M779" s="9"/>
      <c r="N779" s="9"/>
      <c r="O779" s="9"/>
      <c r="P779" s="180"/>
      <c r="Q779" s="9"/>
      <c r="R779" s="9"/>
      <c r="S779" s="180"/>
      <c r="T779" s="9"/>
      <c r="U779" s="9"/>
      <c r="V779" s="9"/>
      <c r="W779" s="9"/>
      <c r="X779" s="9"/>
      <c r="Y779" s="9"/>
      <c r="Z779" s="9"/>
    </row>
    <row r="780" spans="1:26" ht="16.5" customHeight="1">
      <c r="A780" s="180"/>
      <c r="B780" s="180"/>
      <c r="C780" s="9"/>
      <c r="D780" s="9"/>
      <c r="E780" s="9"/>
      <c r="F780" s="9"/>
      <c r="G780" s="180"/>
      <c r="H780" s="9"/>
      <c r="I780" s="9"/>
      <c r="J780" s="9"/>
      <c r="K780" s="9"/>
      <c r="L780" s="9"/>
      <c r="M780" s="9"/>
      <c r="N780" s="9"/>
      <c r="O780" s="9"/>
      <c r="P780" s="180"/>
      <c r="Q780" s="9"/>
      <c r="R780" s="9"/>
      <c r="S780" s="180"/>
      <c r="T780" s="9"/>
      <c r="U780" s="9"/>
      <c r="V780" s="9"/>
      <c r="W780" s="9"/>
      <c r="X780" s="9"/>
      <c r="Y780" s="9"/>
      <c r="Z780" s="9"/>
    </row>
    <row r="781" spans="1:26" ht="16.5" customHeight="1">
      <c r="A781" s="180"/>
      <c r="B781" s="180"/>
      <c r="C781" s="9"/>
      <c r="D781" s="9"/>
      <c r="E781" s="9"/>
      <c r="F781" s="9"/>
      <c r="G781" s="180"/>
      <c r="H781" s="9"/>
      <c r="I781" s="9"/>
      <c r="J781" s="9"/>
      <c r="K781" s="9"/>
      <c r="L781" s="9"/>
      <c r="M781" s="9"/>
      <c r="N781" s="9"/>
      <c r="O781" s="9"/>
      <c r="P781" s="180"/>
      <c r="Q781" s="9"/>
      <c r="R781" s="9"/>
      <c r="S781" s="180"/>
      <c r="T781" s="9"/>
      <c r="U781" s="9"/>
      <c r="V781" s="9"/>
      <c r="W781" s="9"/>
      <c r="X781" s="9"/>
      <c r="Y781" s="9"/>
      <c r="Z781" s="9"/>
    </row>
    <row r="782" spans="1:26" ht="16.5" customHeight="1">
      <c r="A782" s="180"/>
      <c r="B782" s="180"/>
      <c r="C782" s="9"/>
      <c r="D782" s="9"/>
      <c r="E782" s="9"/>
      <c r="F782" s="9"/>
      <c r="G782" s="180"/>
      <c r="H782" s="9"/>
      <c r="I782" s="9"/>
      <c r="J782" s="9"/>
      <c r="K782" s="9"/>
      <c r="L782" s="9"/>
      <c r="M782" s="9"/>
      <c r="N782" s="9"/>
      <c r="O782" s="9"/>
      <c r="P782" s="180"/>
      <c r="Q782" s="9"/>
      <c r="R782" s="9"/>
      <c r="S782" s="180"/>
      <c r="T782" s="9"/>
      <c r="U782" s="9"/>
      <c r="V782" s="9"/>
      <c r="W782" s="9"/>
      <c r="X782" s="9"/>
      <c r="Y782" s="9"/>
      <c r="Z782" s="9"/>
    </row>
    <row r="783" spans="1:26" ht="16.5" customHeight="1">
      <c r="A783" s="180"/>
      <c r="B783" s="180"/>
      <c r="C783" s="9"/>
      <c r="D783" s="9"/>
      <c r="E783" s="9"/>
      <c r="F783" s="9"/>
      <c r="G783" s="180"/>
      <c r="H783" s="9"/>
      <c r="I783" s="9"/>
      <c r="J783" s="9"/>
      <c r="K783" s="9"/>
      <c r="L783" s="9"/>
      <c r="M783" s="9"/>
      <c r="N783" s="9"/>
      <c r="O783" s="9"/>
      <c r="P783" s="180"/>
      <c r="Q783" s="9"/>
      <c r="R783" s="9"/>
      <c r="S783" s="180"/>
      <c r="T783" s="9"/>
      <c r="U783" s="9"/>
      <c r="V783" s="9"/>
      <c r="W783" s="9"/>
      <c r="X783" s="9"/>
      <c r="Y783" s="9"/>
      <c r="Z783" s="9"/>
    </row>
    <row r="784" spans="1:26" ht="16.5" customHeight="1">
      <c r="A784" s="180"/>
      <c r="B784" s="180"/>
      <c r="C784" s="9"/>
      <c r="D784" s="9"/>
      <c r="E784" s="9"/>
      <c r="F784" s="9"/>
      <c r="G784" s="180"/>
      <c r="H784" s="9"/>
      <c r="I784" s="9"/>
      <c r="J784" s="9"/>
      <c r="K784" s="9"/>
      <c r="L784" s="9"/>
      <c r="M784" s="9"/>
      <c r="N784" s="9"/>
      <c r="O784" s="9"/>
      <c r="P784" s="180"/>
      <c r="Q784" s="9"/>
      <c r="R784" s="9"/>
      <c r="S784" s="180"/>
      <c r="T784" s="9"/>
      <c r="U784" s="9"/>
      <c r="V784" s="9"/>
      <c r="W784" s="9"/>
      <c r="X784" s="9"/>
      <c r="Y784" s="9"/>
      <c r="Z784" s="9"/>
    </row>
    <row r="785" spans="1:26" ht="16.5" customHeight="1">
      <c r="A785" s="180"/>
      <c r="B785" s="180"/>
      <c r="C785" s="9"/>
      <c r="D785" s="9"/>
      <c r="E785" s="9"/>
      <c r="F785" s="9"/>
      <c r="G785" s="180"/>
      <c r="H785" s="9"/>
      <c r="I785" s="9"/>
      <c r="J785" s="9"/>
      <c r="K785" s="9"/>
      <c r="L785" s="9"/>
      <c r="M785" s="9"/>
      <c r="N785" s="9"/>
      <c r="O785" s="9"/>
      <c r="P785" s="180"/>
      <c r="Q785" s="9"/>
      <c r="R785" s="9"/>
      <c r="S785" s="180"/>
      <c r="T785" s="9"/>
      <c r="U785" s="9"/>
      <c r="V785" s="9"/>
      <c r="W785" s="9"/>
      <c r="X785" s="9"/>
      <c r="Y785" s="9"/>
      <c r="Z785" s="9"/>
    </row>
    <row r="786" spans="1:26" ht="16.5" customHeight="1">
      <c r="A786" s="180"/>
      <c r="B786" s="180"/>
      <c r="C786" s="9"/>
      <c r="D786" s="9"/>
      <c r="E786" s="9"/>
      <c r="F786" s="9"/>
      <c r="G786" s="180"/>
      <c r="H786" s="9"/>
      <c r="I786" s="9"/>
      <c r="J786" s="9"/>
      <c r="K786" s="9"/>
      <c r="L786" s="9"/>
      <c r="M786" s="9"/>
      <c r="N786" s="9"/>
      <c r="O786" s="9"/>
      <c r="P786" s="180"/>
      <c r="Q786" s="9"/>
      <c r="R786" s="9"/>
      <c r="S786" s="180"/>
      <c r="T786" s="9"/>
      <c r="U786" s="9"/>
      <c r="V786" s="9"/>
      <c r="W786" s="9"/>
      <c r="X786" s="9"/>
      <c r="Y786" s="9"/>
      <c r="Z786" s="9"/>
    </row>
    <row r="787" spans="1:26" ht="16.5" customHeight="1">
      <c r="A787" s="180"/>
      <c r="B787" s="180"/>
      <c r="C787" s="9"/>
      <c r="D787" s="9"/>
      <c r="E787" s="9"/>
      <c r="F787" s="9"/>
      <c r="G787" s="180"/>
      <c r="H787" s="9"/>
      <c r="I787" s="9"/>
      <c r="J787" s="9"/>
      <c r="K787" s="9"/>
      <c r="L787" s="9"/>
      <c r="M787" s="9"/>
      <c r="N787" s="9"/>
      <c r="O787" s="9"/>
      <c r="P787" s="180"/>
      <c r="Q787" s="9"/>
      <c r="R787" s="9"/>
      <c r="S787" s="180"/>
      <c r="T787" s="9"/>
      <c r="U787" s="9"/>
      <c r="V787" s="9"/>
      <c r="W787" s="9"/>
      <c r="X787" s="9"/>
      <c r="Y787" s="9"/>
      <c r="Z787" s="9"/>
    </row>
    <row r="788" spans="1:26" ht="16.5" customHeight="1">
      <c r="A788" s="180"/>
      <c r="B788" s="180"/>
      <c r="C788" s="9"/>
      <c r="D788" s="9"/>
      <c r="E788" s="9"/>
      <c r="F788" s="9"/>
      <c r="G788" s="180"/>
      <c r="H788" s="9"/>
      <c r="I788" s="9"/>
      <c r="J788" s="9"/>
      <c r="K788" s="9"/>
      <c r="L788" s="9"/>
      <c r="M788" s="9"/>
      <c r="N788" s="9"/>
      <c r="O788" s="9"/>
      <c r="P788" s="180"/>
      <c r="Q788" s="9"/>
      <c r="R788" s="9"/>
      <c r="S788" s="180"/>
      <c r="T788" s="9"/>
      <c r="U788" s="9"/>
      <c r="V788" s="9"/>
      <c r="W788" s="9"/>
      <c r="X788" s="9"/>
      <c r="Y788" s="9"/>
      <c r="Z788" s="9"/>
    </row>
    <row r="789" spans="1:26" ht="16.5" customHeight="1">
      <c r="A789" s="180"/>
      <c r="B789" s="180"/>
      <c r="C789" s="9"/>
      <c r="D789" s="9"/>
      <c r="E789" s="9"/>
      <c r="F789" s="9"/>
      <c r="G789" s="180"/>
      <c r="H789" s="9"/>
      <c r="I789" s="9"/>
      <c r="J789" s="9"/>
      <c r="K789" s="9"/>
      <c r="L789" s="9"/>
      <c r="M789" s="9"/>
      <c r="N789" s="9"/>
      <c r="O789" s="9"/>
      <c r="P789" s="180"/>
      <c r="Q789" s="9"/>
      <c r="R789" s="9"/>
      <c r="S789" s="180"/>
      <c r="T789" s="9"/>
      <c r="U789" s="9"/>
      <c r="V789" s="9"/>
      <c r="W789" s="9"/>
      <c r="X789" s="9"/>
      <c r="Y789" s="9"/>
      <c r="Z789" s="9"/>
    </row>
    <row r="790" spans="1:26" ht="16.5" customHeight="1">
      <c r="A790" s="180"/>
      <c r="B790" s="180"/>
      <c r="C790" s="9"/>
      <c r="D790" s="9"/>
      <c r="E790" s="9"/>
      <c r="F790" s="9"/>
      <c r="G790" s="180"/>
      <c r="H790" s="9"/>
      <c r="I790" s="9"/>
      <c r="J790" s="9"/>
      <c r="K790" s="9"/>
      <c r="L790" s="9"/>
      <c r="M790" s="9"/>
      <c r="N790" s="9"/>
      <c r="O790" s="9"/>
      <c r="P790" s="180"/>
      <c r="Q790" s="9"/>
      <c r="R790" s="9"/>
      <c r="S790" s="180"/>
      <c r="T790" s="9"/>
      <c r="U790" s="9"/>
      <c r="V790" s="9"/>
      <c r="W790" s="9"/>
      <c r="X790" s="9"/>
      <c r="Y790" s="9"/>
      <c r="Z790" s="9"/>
    </row>
    <row r="791" spans="1:26" ht="16.5" customHeight="1">
      <c r="A791" s="180"/>
      <c r="B791" s="180"/>
      <c r="C791" s="9"/>
      <c r="D791" s="9"/>
      <c r="E791" s="9"/>
      <c r="F791" s="9"/>
      <c r="G791" s="180"/>
      <c r="H791" s="9"/>
      <c r="I791" s="9"/>
      <c r="J791" s="9"/>
      <c r="K791" s="9"/>
      <c r="L791" s="9"/>
      <c r="M791" s="9"/>
      <c r="N791" s="9"/>
      <c r="O791" s="9"/>
      <c r="P791" s="180"/>
      <c r="Q791" s="9"/>
      <c r="R791" s="9"/>
      <c r="S791" s="180"/>
      <c r="T791" s="9"/>
      <c r="U791" s="9"/>
      <c r="V791" s="9"/>
      <c r="W791" s="9"/>
      <c r="X791" s="9"/>
      <c r="Y791" s="9"/>
      <c r="Z791" s="9"/>
    </row>
    <row r="792" spans="1:26" ht="16.5" customHeight="1">
      <c r="A792" s="180"/>
      <c r="B792" s="180"/>
      <c r="C792" s="9"/>
      <c r="D792" s="9"/>
      <c r="E792" s="9"/>
      <c r="F792" s="9"/>
      <c r="G792" s="180"/>
      <c r="H792" s="9"/>
      <c r="I792" s="9"/>
      <c r="J792" s="9"/>
      <c r="K792" s="9"/>
      <c r="L792" s="9"/>
      <c r="M792" s="9"/>
      <c r="N792" s="9"/>
      <c r="O792" s="9"/>
      <c r="P792" s="180"/>
      <c r="Q792" s="9"/>
      <c r="R792" s="9"/>
      <c r="S792" s="180"/>
      <c r="T792" s="9"/>
      <c r="U792" s="9"/>
      <c r="V792" s="9"/>
      <c r="W792" s="9"/>
      <c r="X792" s="9"/>
      <c r="Y792" s="9"/>
      <c r="Z792" s="9"/>
    </row>
    <row r="793" spans="1:26" ht="16.5" customHeight="1">
      <c r="A793" s="180"/>
      <c r="B793" s="180"/>
      <c r="C793" s="9"/>
      <c r="D793" s="9"/>
      <c r="E793" s="9"/>
      <c r="F793" s="9"/>
      <c r="G793" s="180"/>
      <c r="H793" s="9"/>
      <c r="I793" s="9"/>
      <c r="J793" s="9"/>
      <c r="K793" s="9"/>
      <c r="L793" s="9"/>
      <c r="M793" s="9"/>
      <c r="N793" s="9"/>
      <c r="O793" s="9"/>
      <c r="P793" s="180"/>
      <c r="Q793" s="9"/>
      <c r="R793" s="9"/>
      <c r="S793" s="180"/>
      <c r="T793" s="9"/>
      <c r="U793" s="9"/>
      <c r="V793" s="9"/>
      <c r="W793" s="9"/>
      <c r="X793" s="9"/>
      <c r="Y793" s="9"/>
      <c r="Z793" s="9"/>
    </row>
    <row r="794" spans="1:26" ht="16.5" customHeight="1">
      <c r="A794" s="180"/>
      <c r="B794" s="180"/>
      <c r="C794" s="9"/>
      <c r="D794" s="9"/>
      <c r="E794" s="9"/>
      <c r="F794" s="9"/>
      <c r="G794" s="180"/>
      <c r="H794" s="9"/>
      <c r="I794" s="9"/>
      <c r="J794" s="9"/>
      <c r="K794" s="9"/>
      <c r="L794" s="9"/>
      <c r="M794" s="9"/>
      <c r="N794" s="9"/>
      <c r="O794" s="9"/>
      <c r="P794" s="180"/>
      <c r="Q794" s="9"/>
      <c r="R794" s="9"/>
      <c r="S794" s="180"/>
      <c r="T794" s="9"/>
      <c r="U794" s="9"/>
      <c r="V794" s="9"/>
      <c r="W794" s="9"/>
      <c r="X794" s="9"/>
      <c r="Y794" s="9"/>
      <c r="Z794" s="9"/>
    </row>
    <row r="795" spans="1:26" ht="16.5" customHeight="1">
      <c r="A795" s="180"/>
      <c r="B795" s="180"/>
      <c r="C795" s="9"/>
      <c r="D795" s="9"/>
      <c r="E795" s="9"/>
      <c r="F795" s="9"/>
      <c r="G795" s="180"/>
      <c r="H795" s="9"/>
      <c r="I795" s="9"/>
      <c r="J795" s="9"/>
      <c r="K795" s="9"/>
      <c r="L795" s="9"/>
      <c r="M795" s="9"/>
      <c r="N795" s="9"/>
      <c r="O795" s="9"/>
      <c r="P795" s="180"/>
      <c r="Q795" s="9"/>
      <c r="R795" s="9"/>
      <c r="S795" s="180"/>
      <c r="T795" s="9"/>
      <c r="U795" s="9"/>
      <c r="V795" s="9"/>
      <c r="W795" s="9"/>
      <c r="X795" s="9"/>
      <c r="Y795" s="9"/>
      <c r="Z795" s="9"/>
    </row>
    <row r="796" spans="1:26" ht="16.5" customHeight="1">
      <c r="A796" s="180"/>
      <c r="B796" s="180"/>
      <c r="C796" s="9"/>
      <c r="D796" s="9"/>
      <c r="E796" s="9"/>
      <c r="F796" s="9"/>
      <c r="G796" s="180"/>
      <c r="H796" s="9"/>
      <c r="I796" s="9"/>
      <c r="J796" s="9"/>
      <c r="K796" s="9"/>
      <c r="L796" s="9"/>
      <c r="M796" s="9"/>
      <c r="N796" s="9"/>
      <c r="O796" s="9"/>
      <c r="P796" s="180"/>
      <c r="Q796" s="9"/>
      <c r="R796" s="9"/>
      <c r="S796" s="180"/>
      <c r="T796" s="9"/>
      <c r="U796" s="9"/>
      <c r="V796" s="9"/>
      <c r="W796" s="9"/>
      <c r="X796" s="9"/>
      <c r="Y796" s="9"/>
      <c r="Z796" s="9"/>
    </row>
    <row r="797" spans="1:26" ht="16.5" customHeight="1">
      <c r="A797" s="180"/>
      <c r="B797" s="180"/>
      <c r="C797" s="9"/>
      <c r="D797" s="9"/>
      <c r="E797" s="9"/>
      <c r="F797" s="9"/>
      <c r="G797" s="180"/>
      <c r="H797" s="9"/>
      <c r="I797" s="9"/>
      <c r="J797" s="9"/>
      <c r="K797" s="9"/>
      <c r="L797" s="9"/>
      <c r="M797" s="9"/>
      <c r="N797" s="9"/>
      <c r="O797" s="9"/>
      <c r="P797" s="180"/>
      <c r="Q797" s="9"/>
      <c r="R797" s="9"/>
      <c r="S797" s="180"/>
      <c r="T797" s="9"/>
      <c r="U797" s="9"/>
      <c r="V797" s="9"/>
      <c r="W797" s="9"/>
      <c r="X797" s="9"/>
      <c r="Y797" s="9"/>
      <c r="Z797" s="9"/>
    </row>
    <row r="798" spans="1:26" ht="16.5" customHeight="1">
      <c r="A798" s="180"/>
      <c r="B798" s="180"/>
      <c r="C798" s="9"/>
      <c r="D798" s="9"/>
      <c r="E798" s="9"/>
      <c r="F798" s="9"/>
      <c r="G798" s="180"/>
      <c r="H798" s="9"/>
      <c r="I798" s="9"/>
      <c r="J798" s="9"/>
      <c r="K798" s="9"/>
      <c r="L798" s="9"/>
      <c r="M798" s="9"/>
      <c r="N798" s="9"/>
      <c r="O798" s="9"/>
      <c r="P798" s="180"/>
      <c r="Q798" s="9"/>
      <c r="R798" s="9"/>
      <c r="S798" s="180"/>
      <c r="T798" s="9"/>
      <c r="U798" s="9"/>
      <c r="V798" s="9"/>
      <c r="W798" s="9"/>
      <c r="X798" s="9"/>
      <c r="Y798" s="9"/>
      <c r="Z798" s="9"/>
    </row>
    <row r="799" spans="1:26" ht="16.5" customHeight="1">
      <c r="A799" s="180"/>
      <c r="B799" s="180"/>
      <c r="C799" s="9"/>
      <c r="D799" s="9"/>
      <c r="E799" s="9"/>
      <c r="F799" s="9"/>
      <c r="G799" s="180"/>
      <c r="H799" s="9"/>
      <c r="I799" s="9"/>
      <c r="J799" s="9"/>
      <c r="K799" s="9"/>
      <c r="L799" s="9"/>
      <c r="M799" s="9"/>
      <c r="N799" s="9"/>
      <c r="O799" s="9"/>
      <c r="P799" s="180"/>
      <c r="Q799" s="9"/>
      <c r="R799" s="9"/>
      <c r="S799" s="180"/>
      <c r="T799" s="9"/>
      <c r="U799" s="9"/>
      <c r="V799" s="9"/>
      <c r="W799" s="9"/>
      <c r="X799" s="9"/>
      <c r="Y799" s="9"/>
      <c r="Z799" s="9"/>
    </row>
    <row r="800" spans="1:26" ht="16.5" customHeight="1">
      <c r="A800" s="180"/>
      <c r="B800" s="180"/>
      <c r="C800" s="9"/>
      <c r="D800" s="9"/>
      <c r="E800" s="9"/>
      <c r="F800" s="9"/>
      <c r="G800" s="180"/>
      <c r="H800" s="9"/>
      <c r="I800" s="9"/>
      <c r="J800" s="9"/>
      <c r="K800" s="9"/>
      <c r="L800" s="9"/>
      <c r="M800" s="9"/>
      <c r="N800" s="9"/>
      <c r="O800" s="9"/>
      <c r="P800" s="180"/>
      <c r="Q800" s="9"/>
      <c r="R800" s="9"/>
      <c r="S800" s="180"/>
      <c r="T800" s="9"/>
      <c r="U800" s="9"/>
      <c r="V800" s="9"/>
      <c r="W800" s="9"/>
      <c r="X800" s="9"/>
      <c r="Y800" s="9"/>
      <c r="Z800" s="9"/>
    </row>
    <row r="801" spans="1:26" ht="16.5" customHeight="1">
      <c r="A801" s="180"/>
      <c r="B801" s="180"/>
      <c r="C801" s="9"/>
      <c r="D801" s="9"/>
      <c r="E801" s="9"/>
      <c r="F801" s="9"/>
      <c r="G801" s="180"/>
      <c r="H801" s="9"/>
      <c r="I801" s="9"/>
      <c r="J801" s="9"/>
      <c r="K801" s="9"/>
      <c r="L801" s="9"/>
      <c r="M801" s="9"/>
      <c r="N801" s="9"/>
      <c r="O801" s="9"/>
      <c r="P801" s="180"/>
      <c r="Q801" s="9"/>
      <c r="R801" s="9"/>
      <c r="S801" s="180"/>
      <c r="T801" s="9"/>
      <c r="U801" s="9"/>
      <c r="V801" s="9"/>
      <c r="W801" s="9"/>
      <c r="X801" s="9"/>
      <c r="Y801" s="9"/>
      <c r="Z801" s="9"/>
    </row>
    <row r="802" spans="1:26" ht="16.5" customHeight="1">
      <c r="A802" s="180"/>
      <c r="B802" s="180"/>
      <c r="C802" s="9"/>
      <c r="D802" s="9"/>
      <c r="E802" s="9"/>
      <c r="F802" s="9"/>
      <c r="G802" s="180"/>
      <c r="H802" s="9"/>
      <c r="I802" s="9"/>
      <c r="J802" s="9"/>
      <c r="K802" s="9"/>
      <c r="L802" s="9"/>
      <c r="M802" s="9"/>
      <c r="N802" s="9"/>
      <c r="O802" s="9"/>
      <c r="P802" s="180"/>
      <c r="Q802" s="9"/>
      <c r="R802" s="9"/>
      <c r="S802" s="180"/>
      <c r="T802" s="9"/>
      <c r="U802" s="9"/>
      <c r="V802" s="9"/>
      <c r="W802" s="9"/>
      <c r="X802" s="9"/>
      <c r="Y802" s="9"/>
      <c r="Z802" s="9"/>
    </row>
    <row r="803" spans="1:26" ht="16.5" customHeight="1">
      <c r="A803" s="180"/>
      <c r="B803" s="180"/>
      <c r="C803" s="9"/>
      <c r="D803" s="9"/>
      <c r="E803" s="9"/>
      <c r="F803" s="9"/>
      <c r="G803" s="180"/>
      <c r="H803" s="9"/>
      <c r="I803" s="9"/>
      <c r="J803" s="9"/>
      <c r="K803" s="9"/>
      <c r="L803" s="9"/>
      <c r="M803" s="9"/>
      <c r="N803" s="9"/>
      <c r="O803" s="9"/>
      <c r="P803" s="180"/>
      <c r="Q803" s="9"/>
      <c r="R803" s="9"/>
      <c r="S803" s="180"/>
      <c r="T803" s="9"/>
      <c r="U803" s="9"/>
      <c r="V803" s="9"/>
      <c r="W803" s="9"/>
      <c r="X803" s="9"/>
      <c r="Y803" s="9"/>
      <c r="Z803" s="9"/>
    </row>
    <row r="804" spans="1:26" ht="16.5" customHeight="1">
      <c r="A804" s="180"/>
      <c r="B804" s="180"/>
      <c r="C804" s="9"/>
      <c r="D804" s="9"/>
      <c r="E804" s="9"/>
      <c r="F804" s="9"/>
      <c r="G804" s="180"/>
      <c r="H804" s="9"/>
      <c r="I804" s="9"/>
      <c r="J804" s="9"/>
      <c r="K804" s="9"/>
      <c r="L804" s="9"/>
      <c r="M804" s="9"/>
      <c r="N804" s="9"/>
      <c r="O804" s="9"/>
      <c r="P804" s="180"/>
      <c r="Q804" s="9"/>
      <c r="R804" s="9"/>
      <c r="S804" s="180"/>
      <c r="T804" s="9"/>
      <c r="U804" s="9"/>
      <c r="V804" s="9"/>
      <c r="W804" s="9"/>
      <c r="X804" s="9"/>
      <c r="Y804" s="9"/>
      <c r="Z804" s="9"/>
    </row>
    <row r="805" spans="1:26" ht="16.5" customHeight="1">
      <c r="A805" s="180"/>
      <c r="B805" s="180"/>
      <c r="C805" s="9"/>
      <c r="D805" s="9"/>
      <c r="E805" s="9"/>
      <c r="F805" s="9"/>
      <c r="G805" s="180"/>
      <c r="H805" s="9"/>
      <c r="I805" s="9"/>
      <c r="J805" s="9"/>
      <c r="K805" s="9"/>
      <c r="L805" s="9"/>
      <c r="M805" s="9"/>
      <c r="N805" s="9"/>
      <c r="O805" s="9"/>
      <c r="P805" s="180"/>
      <c r="Q805" s="9"/>
      <c r="R805" s="9"/>
      <c r="S805" s="180"/>
      <c r="T805" s="9"/>
      <c r="U805" s="9"/>
      <c r="V805" s="9"/>
      <c r="W805" s="9"/>
      <c r="X805" s="9"/>
      <c r="Y805" s="9"/>
      <c r="Z805" s="9"/>
    </row>
    <row r="806" spans="1:26" ht="16.5" customHeight="1">
      <c r="A806" s="180"/>
      <c r="B806" s="180"/>
      <c r="C806" s="9"/>
      <c r="D806" s="9"/>
      <c r="E806" s="9"/>
      <c r="F806" s="9"/>
      <c r="G806" s="180"/>
      <c r="H806" s="9"/>
      <c r="I806" s="9"/>
      <c r="J806" s="9"/>
      <c r="K806" s="9"/>
      <c r="L806" s="9"/>
      <c r="M806" s="9"/>
      <c r="N806" s="9"/>
      <c r="O806" s="9"/>
      <c r="P806" s="180"/>
      <c r="Q806" s="9"/>
      <c r="R806" s="9"/>
      <c r="S806" s="180"/>
      <c r="T806" s="9"/>
      <c r="U806" s="9"/>
      <c r="V806" s="9"/>
      <c r="W806" s="9"/>
      <c r="X806" s="9"/>
      <c r="Y806" s="9"/>
      <c r="Z806" s="9"/>
    </row>
    <row r="807" spans="1:26" ht="16.5" customHeight="1">
      <c r="A807" s="180"/>
      <c r="B807" s="180"/>
      <c r="C807" s="9"/>
      <c r="D807" s="9"/>
      <c r="E807" s="9"/>
      <c r="F807" s="9"/>
      <c r="G807" s="180"/>
      <c r="H807" s="9"/>
      <c r="I807" s="9"/>
      <c r="J807" s="9"/>
      <c r="K807" s="9"/>
      <c r="L807" s="9"/>
      <c r="M807" s="9"/>
      <c r="N807" s="9"/>
      <c r="O807" s="9"/>
      <c r="P807" s="180"/>
      <c r="Q807" s="9"/>
      <c r="R807" s="9"/>
      <c r="S807" s="180"/>
      <c r="T807" s="9"/>
      <c r="U807" s="9"/>
      <c r="V807" s="9"/>
      <c r="W807" s="9"/>
      <c r="X807" s="9"/>
      <c r="Y807" s="9"/>
      <c r="Z807" s="9"/>
    </row>
    <row r="808" spans="1:26" ht="16.5" customHeight="1">
      <c r="A808" s="180"/>
      <c r="B808" s="180"/>
      <c r="C808" s="9"/>
      <c r="D808" s="9"/>
      <c r="E808" s="9"/>
      <c r="F808" s="9"/>
      <c r="G808" s="180"/>
      <c r="H808" s="9"/>
      <c r="I808" s="9"/>
      <c r="J808" s="9"/>
      <c r="K808" s="9"/>
      <c r="L808" s="9"/>
      <c r="M808" s="9"/>
      <c r="N808" s="9"/>
      <c r="O808" s="9"/>
      <c r="P808" s="180"/>
      <c r="Q808" s="9"/>
      <c r="R808" s="9"/>
      <c r="S808" s="180"/>
      <c r="T808" s="9"/>
      <c r="U808" s="9"/>
      <c r="V808" s="9"/>
      <c r="W808" s="9"/>
      <c r="X808" s="9"/>
      <c r="Y808" s="9"/>
      <c r="Z808" s="9"/>
    </row>
    <row r="809" spans="1:26" ht="16.5" customHeight="1">
      <c r="A809" s="180"/>
      <c r="B809" s="180"/>
      <c r="C809" s="9"/>
      <c r="D809" s="9"/>
      <c r="E809" s="9"/>
      <c r="F809" s="9"/>
      <c r="G809" s="180"/>
      <c r="H809" s="9"/>
      <c r="I809" s="9"/>
      <c r="J809" s="9"/>
      <c r="K809" s="9"/>
      <c r="L809" s="9"/>
      <c r="M809" s="9"/>
      <c r="N809" s="9"/>
      <c r="O809" s="9"/>
      <c r="P809" s="180"/>
      <c r="Q809" s="9"/>
      <c r="R809" s="9"/>
      <c r="S809" s="180"/>
      <c r="T809" s="9"/>
      <c r="U809" s="9"/>
      <c r="V809" s="9"/>
      <c r="W809" s="9"/>
      <c r="X809" s="9"/>
      <c r="Y809" s="9"/>
      <c r="Z809" s="9"/>
    </row>
    <row r="810" spans="1:26" ht="16.5" customHeight="1">
      <c r="A810" s="180"/>
      <c r="B810" s="180"/>
      <c r="C810" s="9"/>
      <c r="D810" s="9"/>
      <c r="E810" s="9"/>
      <c r="F810" s="9"/>
      <c r="G810" s="180"/>
      <c r="H810" s="9"/>
      <c r="I810" s="9"/>
      <c r="J810" s="9"/>
      <c r="K810" s="9"/>
      <c r="L810" s="9"/>
      <c r="M810" s="9"/>
      <c r="N810" s="9"/>
      <c r="O810" s="9"/>
      <c r="P810" s="180"/>
      <c r="Q810" s="9"/>
      <c r="R810" s="9"/>
      <c r="S810" s="180"/>
      <c r="T810" s="9"/>
      <c r="U810" s="9"/>
      <c r="V810" s="9"/>
      <c r="W810" s="9"/>
      <c r="X810" s="9"/>
      <c r="Y810" s="9"/>
      <c r="Z810" s="9"/>
    </row>
    <row r="811" spans="1:26" ht="16.5" customHeight="1">
      <c r="A811" s="180"/>
      <c r="B811" s="180"/>
      <c r="C811" s="9"/>
      <c r="D811" s="9"/>
      <c r="E811" s="9"/>
      <c r="F811" s="9"/>
      <c r="G811" s="180"/>
      <c r="H811" s="9"/>
      <c r="I811" s="9"/>
      <c r="J811" s="9"/>
      <c r="K811" s="9"/>
      <c r="L811" s="9"/>
      <c r="M811" s="9"/>
      <c r="N811" s="9"/>
      <c r="O811" s="9"/>
      <c r="P811" s="180"/>
      <c r="Q811" s="9"/>
      <c r="R811" s="9"/>
      <c r="S811" s="180"/>
      <c r="T811" s="9"/>
      <c r="U811" s="9"/>
      <c r="V811" s="9"/>
      <c r="W811" s="9"/>
      <c r="X811" s="9"/>
      <c r="Y811" s="9"/>
      <c r="Z811" s="9"/>
    </row>
    <row r="812" spans="1:26" ht="16.5" customHeight="1">
      <c r="A812" s="180"/>
      <c r="B812" s="180"/>
      <c r="C812" s="9"/>
      <c r="D812" s="9"/>
      <c r="E812" s="9"/>
      <c r="F812" s="9"/>
      <c r="G812" s="180"/>
      <c r="H812" s="9"/>
      <c r="I812" s="9"/>
      <c r="J812" s="9"/>
      <c r="K812" s="9"/>
      <c r="L812" s="9"/>
      <c r="M812" s="9"/>
      <c r="N812" s="9"/>
      <c r="O812" s="9"/>
      <c r="P812" s="180"/>
      <c r="Q812" s="9"/>
      <c r="R812" s="9"/>
      <c r="S812" s="180"/>
      <c r="T812" s="9"/>
      <c r="U812" s="9"/>
      <c r="V812" s="9"/>
      <c r="W812" s="9"/>
      <c r="X812" s="9"/>
      <c r="Y812" s="9"/>
      <c r="Z812" s="9"/>
    </row>
    <row r="813" spans="1:26" ht="16.5" customHeight="1">
      <c r="A813" s="180"/>
      <c r="B813" s="180"/>
      <c r="C813" s="9"/>
      <c r="D813" s="9"/>
      <c r="E813" s="9"/>
      <c r="F813" s="9"/>
      <c r="G813" s="180"/>
      <c r="H813" s="9"/>
      <c r="I813" s="9"/>
      <c r="J813" s="9"/>
      <c r="K813" s="9"/>
      <c r="L813" s="9"/>
      <c r="M813" s="9"/>
      <c r="N813" s="9"/>
      <c r="O813" s="9"/>
      <c r="P813" s="180"/>
      <c r="Q813" s="9"/>
      <c r="R813" s="9"/>
      <c r="S813" s="180"/>
      <c r="T813" s="9"/>
      <c r="U813" s="9"/>
      <c r="V813" s="9"/>
      <c r="W813" s="9"/>
      <c r="X813" s="9"/>
      <c r="Y813" s="9"/>
      <c r="Z813" s="9"/>
    </row>
    <row r="814" spans="1:26" ht="16.5" customHeight="1">
      <c r="A814" s="180"/>
      <c r="B814" s="180"/>
      <c r="C814" s="9"/>
      <c r="D814" s="9"/>
      <c r="E814" s="9"/>
      <c r="F814" s="9"/>
      <c r="G814" s="180"/>
      <c r="H814" s="9"/>
      <c r="I814" s="9"/>
      <c r="J814" s="9"/>
      <c r="K814" s="9"/>
      <c r="L814" s="9"/>
      <c r="M814" s="9"/>
      <c r="N814" s="9"/>
      <c r="O814" s="9"/>
      <c r="P814" s="180"/>
      <c r="Q814" s="9"/>
      <c r="R814" s="9"/>
      <c r="S814" s="180"/>
      <c r="T814" s="9"/>
      <c r="U814" s="9"/>
      <c r="V814" s="9"/>
      <c r="W814" s="9"/>
      <c r="X814" s="9"/>
      <c r="Y814" s="9"/>
      <c r="Z814" s="9"/>
    </row>
    <row r="815" spans="1:26" ht="16.5" customHeight="1">
      <c r="A815" s="180"/>
      <c r="B815" s="180"/>
      <c r="C815" s="9"/>
      <c r="D815" s="9"/>
      <c r="E815" s="9"/>
      <c r="F815" s="9"/>
      <c r="G815" s="180"/>
      <c r="H815" s="9"/>
      <c r="I815" s="9"/>
      <c r="J815" s="9"/>
      <c r="K815" s="9"/>
      <c r="L815" s="9"/>
      <c r="M815" s="9"/>
      <c r="N815" s="9"/>
      <c r="O815" s="9"/>
      <c r="P815" s="180"/>
      <c r="Q815" s="9"/>
      <c r="R815" s="9"/>
      <c r="S815" s="180"/>
      <c r="T815" s="9"/>
      <c r="U815" s="9"/>
      <c r="V815" s="9"/>
      <c r="W815" s="9"/>
      <c r="X815" s="9"/>
      <c r="Y815" s="9"/>
      <c r="Z815" s="9"/>
    </row>
    <row r="816" spans="1:26" ht="16.5" customHeight="1">
      <c r="A816" s="180"/>
      <c r="B816" s="180"/>
      <c r="C816" s="9"/>
      <c r="D816" s="9"/>
      <c r="E816" s="9"/>
      <c r="F816" s="9"/>
      <c r="G816" s="180"/>
      <c r="H816" s="9"/>
      <c r="I816" s="9"/>
      <c r="J816" s="9"/>
      <c r="K816" s="9"/>
      <c r="L816" s="9"/>
      <c r="M816" s="9"/>
      <c r="N816" s="9"/>
      <c r="O816" s="9"/>
      <c r="P816" s="180"/>
      <c r="Q816" s="9"/>
      <c r="R816" s="9"/>
      <c r="S816" s="180"/>
      <c r="T816" s="9"/>
      <c r="U816" s="9"/>
      <c r="V816" s="9"/>
      <c r="W816" s="9"/>
      <c r="X816" s="9"/>
      <c r="Y816" s="9"/>
      <c r="Z816" s="9"/>
    </row>
    <row r="817" spans="1:26" ht="16.5" customHeight="1">
      <c r="A817" s="180"/>
      <c r="B817" s="180"/>
      <c r="C817" s="9"/>
      <c r="D817" s="9"/>
      <c r="E817" s="9"/>
      <c r="F817" s="9"/>
      <c r="G817" s="180"/>
      <c r="H817" s="9"/>
      <c r="I817" s="9"/>
      <c r="J817" s="9"/>
      <c r="K817" s="9"/>
      <c r="L817" s="9"/>
      <c r="M817" s="9"/>
      <c r="N817" s="9"/>
      <c r="O817" s="9"/>
      <c r="P817" s="180"/>
      <c r="Q817" s="9"/>
      <c r="R817" s="9"/>
      <c r="S817" s="180"/>
      <c r="T817" s="9"/>
      <c r="U817" s="9"/>
      <c r="V817" s="9"/>
      <c r="W817" s="9"/>
      <c r="X817" s="9"/>
      <c r="Y817" s="9"/>
      <c r="Z817" s="9"/>
    </row>
    <row r="818" spans="1:26" ht="16.5" customHeight="1">
      <c r="A818" s="180"/>
      <c r="B818" s="180"/>
      <c r="C818" s="9"/>
      <c r="D818" s="9"/>
      <c r="E818" s="9"/>
      <c r="F818" s="9"/>
      <c r="G818" s="180"/>
      <c r="H818" s="9"/>
      <c r="I818" s="9"/>
      <c r="J818" s="9"/>
      <c r="K818" s="9"/>
      <c r="L818" s="9"/>
      <c r="M818" s="9"/>
      <c r="N818" s="9"/>
      <c r="O818" s="9"/>
      <c r="P818" s="180"/>
      <c r="Q818" s="9"/>
      <c r="R818" s="9"/>
      <c r="S818" s="180"/>
      <c r="T818" s="9"/>
      <c r="U818" s="9"/>
      <c r="V818" s="9"/>
      <c r="W818" s="9"/>
      <c r="X818" s="9"/>
      <c r="Y818" s="9"/>
      <c r="Z818" s="9"/>
    </row>
    <row r="819" spans="1:26" ht="16.5" customHeight="1">
      <c r="A819" s="180"/>
      <c r="B819" s="180"/>
      <c r="C819" s="9"/>
      <c r="D819" s="9"/>
      <c r="E819" s="9"/>
      <c r="F819" s="9"/>
      <c r="G819" s="180"/>
      <c r="H819" s="9"/>
      <c r="I819" s="9"/>
      <c r="J819" s="9"/>
      <c r="K819" s="9"/>
      <c r="L819" s="9"/>
      <c r="M819" s="9"/>
      <c r="N819" s="9"/>
      <c r="O819" s="9"/>
      <c r="P819" s="180"/>
      <c r="Q819" s="9"/>
      <c r="R819" s="9"/>
      <c r="S819" s="180"/>
      <c r="T819" s="9"/>
      <c r="U819" s="9"/>
      <c r="V819" s="9"/>
      <c r="W819" s="9"/>
      <c r="X819" s="9"/>
      <c r="Y819" s="9"/>
      <c r="Z819" s="9"/>
    </row>
    <row r="820" spans="1:26" ht="16.5" customHeight="1">
      <c r="A820" s="180"/>
      <c r="B820" s="180"/>
      <c r="C820" s="9"/>
      <c r="D820" s="9"/>
      <c r="E820" s="9"/>
      <c r="F820" s="9"/>
      <c r="G820" s="180"/>
      <c r="H820" s="9"/>
      <c r="I820" s="9"/>
      <c r="J820" s="9"/>
      <c r="K820" s="9"/>
      <c r="L820" s="9"/>
      <c r="M820" s="9"/>
      <c r="N820" s="9"/>
      <c r="O820" s="9"/>
      <c r="P820" s="180"/>
      <c r="Q820" s="9"/>
      <c r="R820" s="9"/>
      <c r="S820" s="180"/>
      <c r="T820" s="9"/>
      <c r="U820" s="9"/>
      <c r="V820" s="9"/>
      <c r="W820" s="9"/>
      <c r="X820" s="9"/>
      <c r="Y820" s="9"/>
      <c r="Z820" s="9"/>
    </row>
    <row r="821" spans="1:26" ht="16.5" customHeight="1">
      <c r="A821" s="180"/>
      <c r="B821" s="180"/>
      <c r="C821" s="9"/>
      <c r="D821" s="9"/>
      <c r="E821" s="9"/>
      <c r="F821" s="9"/>
      <c r="G821" s="180"/>
      <c r="H821" s="9"/>
      <c r="I821" s="9"/>
      <c r="J821" s="9"/>
      <c r="K821" s="9"/>
      <c r="L821" s="9"/>
      <c r="M821" s="9"/>
      <c r="N821" s="9"/>
      <c r="O821" s="9"/>
      <c r="P821" s="180"/>
      <c r="Q821" s="9"/>
      <c r="R821" s="9"/>
      <c r="S821" s="180"/>
      <c r="T821" s="9"/>
      <c r="U821" s="9"/>
      <c r="V821" s="9"/>
      <c r="W821" s="9"/>
      <c r="X821" s="9"/>
      <c r="Y821" s="9"/>
      <c r="Z821" s="9"/>
    </row>
    <row r="822" spans="1:26" ht="16.5" customHeight="1">
      <c r="A822" s="180"/>
      <c r="B822" s="180"/>
      <c r="C822" s="9"/>
      <c r="D822" s="9"/>
      <c r="E822" s="9"/>
      <c r="F822" s="9"/>
      <c r="G822" s="180"/>
      <c r="H822" s="9"/>
      <c r="I822" s="9"/>
      <c r="J822" s="9"/>
      <c r="K822" s="9"/>
      <c r="L822" s="9"/>
      <c r="M822" s="9"/>
      <c r="N822" s="9"/>
      <c r="O822" s="9"/>
      <c r="P822" s="180"/>
      <c r="Q822" s="9"/>
      <c r="R822" s="9"/>
      <c r="S822" s="180"/>
      <c r="T822" s="9"/>
      <c r="U822" s="9"/>
      <c r="V822" s="9"/>
      <c r="W822" s="9"/>
      <c r="X822" s="9"/>
      <c r="Y822" s="9"/>
      <c r="Z822" s="9"/>
    </row>
    <row r="823" spans="1:26" ht="16.5" customHeight="1">
      <c r="A823" s="180"/>
      <c r="B823" s="180"/>
      <c r="C823" s="9"/>
      <c r="D823" s="9"/>
      <c r="E823" s="9"/>
      <c r="F823" s="9"/>
      <c r="G823" s="180"/>
      <c r="H823" s="9"/>
      <c r="I823" s="9"/>
      <c r="J823" s="9"/>
      <c r="K823" s="9"/>
      <c r="L823" s="9"/>
      <c r="M823" s="9"/>
      <c r="N823" s="9"/>
      <c r="O823" s="9"/>
      <c r="P823" s="180"/>
      <c r="Q823" s="9"/>
      <c r="R823" s="9"/>
      <c r="S823" s="180"/>
      <c r="T823" s="9"/>
      <c r="U823" s="9"/>
      <c r="V823" s="9"/>
      <c r="W823" s="9"/>
      <c r="X823" s="9"/>
      <c r="Y823" s="9"/>
      <c r="Z823" s="9"/>
    </row>
    <row r="824" spans="1:26" ht="16.5" customHeight="1">
      <c r="A824" s="180"/>
      <c r="B824" s="180"/>
      <c r="C824" s="9"/>
      <c r="D824" s="9"/>
      <c r="E824" s="9"/>
      <c r="F824" s="9"/>
      <c r="G824" s="180"/>
      <c r="H824" s="9"/>
      <c r="I824" s="9"/>
      <c r="J824" s="9"/>
      <c r="K824" s="9"/>
      <c r="L824" s="9"/>
      <c r="M824" s="9"/>
      <c r="N824" s="9"/>
      <c r="O824" s="9"/>
      <c r="P824" s="180"/>
      <c r="Q824" s="9"/>
      <c r="R824" s="9"/>
      <c r="S824" s="180"/>
      <c r="T824" s="9"/>
      <c r="U824" s="9"/>
      <c r="V824" s="9"/>
      <c r="W824" s="9"/>
      <c r="X824" s="9"/>
      <c r="Y824" s="9"/>
      <c r="Z824" s="9"/>
    </row>
    <row r="825" spans="1:26" ht="16.5" customHeight="1">
      <c r="A825" s="180"/>
      <c r="B825" s="180"/>
      <c r="C825" s="9"/>
      <c r="D825" s="9"/>
      <c r="E825" s="9"/>
      <c r="F825" s="9"/>
      <c r="G825" s="180"/>
      <c r="H825" s="9"/>
      <c r="I825" s="9"/>
      <c r="J825" s="9"/>
      <c r="K825" s="9"/>
      <c r="L825" s="9"/>
      <c r="M825" s="9"/>
      <c r="N825" s="9"/>
      <c r="O825" s="9"/>
      <c r="P825" s="180"/>
      <c r="Q825" s="9"/>
      <c r="R825" s="9"/>
      <c r="S825" s="180"/>
      <c r="T825" s="9"/>
      <c r="U825" s="9"/>
      <c r="V825" s="9"/>
      <c r="W825" s="9"/>
      <c r="X825" s="9"/>
      <c r="Y825" s="9"/>
      <c r="Z825" s="9"/>
    </row>
    <row r="826" spans="1:26" ht="16.5" customHeight="1">
      <c r="A826" s="180"/>
      <c r="B826" s="180"/>
      <c r="C826" s="9"/>
      <c r="D826" s="9"/>
      <c r="E826" s="9"/>
      <c r="F826" s="9"/>
      <c r="G826" s="180"/>
      <c r="H826" s="9"/>
      <c r="I826" s="9"/>
      <c r="J826" s="9"/>
      <c r="K826" s="9"/>
      <c r="L826" s="9"/>
      <c r="M826" s="9"/>
      <c r="N826" s="9"/>
      <c r="O826" s="9"/>
      <c r="P826" s="180"/>
      <c r="Q826" s="9"/>
      <c r="R826" s="9"/>
      <c r="S826" s="180"/>
      <c r="T826" s="9"/>
      <c r="U826" s="9"/>
      <c r="V826" s="9"/>
      <c r="W826" s="9"/>
      <c r="X826" s="9"/>
      <c r="Y826" s="9"/>
      <c r="Z826" s="9"/>
    </row>
    <row r="827" spans="1:26" ht="16.5" customHeight="1">
      <c r="A827" s="180"/>
      <c r="B827" s="180"/>
      <c r="C827" s="9"/>
      <c r="D827" s="9"/>
      <c r="E827" s="9"/>
      <c r="F827" s="9"/>
      <c r="G827" s="180"/>
      <c r="H827" s="9"/>
      <c r="I827" s="9"/>
      <c r="J827" s="9"/>
      <c r="K827" s="9"/>
      <c r="L827" s="9"/>
      <c r="M827" s="9"/>
      <c r="N827" s="9"/>
      <c r="O827" s="9"/>
      <c r="P827" s="180"/>
      <c r="Q827" s="9"/>
      <c r="R827" s="9"/>
      <c r="S827" s="180"/>
      <c r="T827" s="9"/>
      <c r="U827" s="9"/>
      <c r="V827" s="9"/>
      <c r="W827" s="9"/>
      <c r="X827" s="9"/>
      <c r="Y827" s="9"/>
      <c r="Z827" s="9"/>
    </row>
    <row r="828" spans="1:26" ht="16.5" customHeight="1">
      <c r="A828" s="180"/>
      <c r="B828" s="180"/>
      <c r="C828" s="9"/>
      <c r="D828" s="9"/>
      <c r="E828" s="9"/>
      <c r="F828" s="9"/>
      <c r="G828" s="180"/>
      <c r="H828" s="9"/>
      <c r="I828" s="9"/>
      <c r="J828" s="9"/>
      <c r="K828" s="9"/>
      <c r="L828" s="9"/>
      <c r="M828" s="9"/>
      <c r="N828" s="9"/>
      <c r="O828" s="9"/>
      <c r="P828" s="180"/>
      <c r="Q828" s="9"/>
      <c r="R828" s="9"/>
      <c r="S828" s="180"/>
      <c r="T828" s="9"/>
      <c r="U828" s="9"/>
      <c r="V828" s="9"/>
      <c r="W828" s="9"/>
      <c r="X828" s="9"/>
      <c r="Y828" s="9"/>
      <c r="Z828" s="9"/>
    </row>
    <row r="829" spans="1:26" ht="16.5" customHeight="1">
      <c r="A829" s="180"/>
      <c r="B829" s="180"/>
      <c r="C829" s="9"/>
      <c r="D829" s="9"/>
      <c r="E829" s="9"/>
      <c r="F829" s="9"/>
      <c r="G829" s="180"/>
      <c r="H829" s="9"/>
      <c r="I829" s="9"/>
      <c r="J829" s="9"/>
      <c r="K829" s="9"/>
      <c r="L829" s="9"/>
      <c r="M829" s="9"/>
      <c r="N829" s="9"/>
      <c r="O829" s="9"/>
      <c r="P829" s="180"/>
      <c r="Q829" s="9"/>
      <c r="R829" s="9"/>
      <c r="S829" s="180"/>
      <c r="T829" s="9"/>
      <c r="U829" s="9"/>
      <c r="V829" s="9"/>
      <c r="W829" s="9"/>
      <c r="X829" s="9"/>
      <c r="Y829" s="9"/>
      <c r="Z829" s="9"/>
    </row>
    <row r="830" spans="1:26" ht="16.5" customHeight="1">
      <c r="A830" s="180"/>
      <c r="B830" s="180"/>
      <c r="C830" s="9"/>
      <c r="D830" s="9"/>
      <c r="E830" s="9"/>
      <c r="F830" s="9"/>
      <c r="G830" s="180"/>
      <c r="H830" s="9"/>
      <c r="I830" s="9"/>
      <c r="J830" s="9"/>
      <c r="K830" s="9"/>
      <c r="L830" s="9"/>
      <c r="M830" s="9"/>
      <c r="N830" s="9"/>
      <c r="O830" s="9"/>
      <c r="P830" s="180"/>
      <c r="Q830" s="9"/>
      <c r="R830" s="9"/>
      <c r="S830" s="180"/>
      <c r="T830" s="9"/>
      <c r="U830" s="9"/>
      <c r="V830" s="9"/>
      <c r="W830" s="9"/>
      <c r="X830" s="9"/>
      <c r="Y830" s="9"/>
      <c r="Z830" s="9"/>
    </row>
    <row r="831" spans="1:26" ht="16.5" customHeight="1">
      <c r="A831" s="180"/>
      <c r="B831" s="180"/>
      <c r="C831" s="9"/>
      <c r="D831" s="9"/>
      <c r="E831" s="9"/>
      <c r="F831" s="9"/>
      <c r="G831" s="180"/>
      <c r="H831" s="9"/>
      <c r="I831" s="9"/>
      <c r="J831" s="9"/>
      <c r="K831" s="9"/>
      <c r="L831" s="9"/>
      <c r="M831" s="9"/>
      <c r="N831" s="9"/>
      <c r="O831" s="9"/>
      <c r="P831" s="180"/>
      <c r="Q831" s="9"/>
      <c r="R831" s="9"/>
      <c r="S831" s="180"/>
      <c r="T831" s="9"/>
      <c r="U831" s="9"/>
      <c r="V831" s="9"/>
      <c r="W831" s="9"/>
      <c r="X831" s="9"/>
      <c r="Y831" s="9"/>
      <c r="Z831" s="9"/>
    </row>
    <row r="832" spans="1:26" ht="16.5" customHeight="1">
      <c r="A832" s="180"/>
      <c r="B832" s="180"/>
      <c r="C832" s="9"/>
      <c r="D832" s="9"/>
      <c r="E832" s="9"/>
      <c r="F832" s="9"/>
      <c r="G832" s="180"/>
      <c r="H832" s="9"/>
      <c r="I832" s="9"/>
      <c r="J832" s="9"/>
      <c r="K832" s="9"/>
      <c r="L832" s="9"/>
      <c r="M832" s="9"/>
      <c r="N832" s="9"/>
      <c r="O832" s="9"/>
      <c r="P832" s="180"/>
      <c r="Q832" s="9"/>
      <c r="R832" s="9"/>
      <c r="S832" s="180"/>
      <c r="T832" s="9"/>
      <c r="U832" s="9"/>
      <c r="V832" s="9"/>
      <c r="W832" s="9"/>
      <c r="X832" s="9"/>
      <c r="Y832" s="9"/>
      <c r="Z832" s="9"/>
    </row>
    <row r="833" spans="1:26" ht="16.5" customHeight="1">
      <c r="A833" s="180"/>
      <c r="B833" s="180"/>
      <c r="C833" s="9"/>
      <c r="D833" s="9"/>
      <c r="E833" s="9"/>
      <c r="F833" s="9"/>
      <c r="G833" s="180"/>
      <c r="H833" s="9"/>
      <c r="I833" s="9"/>
      <c r="J833" s="9"/>
      <c r="K833" s="9"/>
      <c r="L833" s="9"/>
      <c r="M833" s="9"/>
      <c r="N833" s="9"/>
      <c r="O833" s="9"/>
      <c r="P833" s="180"/>
      <c r="Q833" s="9"/>
      <c r="R833" s="9"/>
      <c r="S833" s="180"/>
      <c r="T833" s="9"/>
      <c r="U833" s="9"/>
      <c r="V833" s="9"/>
      <c r="W833" s="9"/>
      <c r="X833" s="9"/>
      <c r="Y833" s="9"/>
      <c r="Z833" s="9"/>
    </row>
    <row r="834" spans="1:26" ht="16.5" customHeight="1">
      <c r="A834" s="180"/>
      <c r="B834" s="180"/>
      <c r="C834" s="9"/>
      <c r="D834" s="9"/>
      <c r="E834" s="9"/>
      <c r="F834" s="9"/>
      <c r="G834" s="180"/>
      <c r="H834" s="9"/>
      <c r="I834" s="9"/>
      <c r="J834" s="9"/>
      <c r="K834" s="9"/>
      <c r="L834" s="9"/>
      <c r="M834" s="9"/>
      <c r="N834" s="9"/>
      <c r="O834" s="9"/>
      <c r="P834" s="180"/>
      <c r="Q834" s="9"/>
      <c r="R834" s="9"/>
      <c r="S834" s="180"/>
      <c r="T834" s="9"/>
      <c r="U834" s="9"/>
      <c r="V834" s="9"/>
      <c r="W834" s="9"/>
      <c r="X834" s="9"/>
      <c r="Y834" s="9"/>
      <c r="Z834" s="9"/>
    </row>
    <row r="835" spans="1:26" ht="16.5" customHeight="1">
      <c r="A835" s="180"/>
      <c r="B835" s="180"/>
      <c r="C835" s="9"/>
      <c r="D835" s="9"/>
      <c r="E835" s="9"/>
      <c r="F835" s="9"/>
      <c r="G835" s="180"/>
      <c r="H835" s="9"/>
      <c r="I835" s="9"/>
      <c r="J835" s="9"/>
      <c r="K835" s="9"/>
      <c r="L835" s="9"/>
      <c r="M835" s="9"/>
      <c r="N835" s="9"/>
      <c r="O835" s="9"/>
      <c r="P835" s="180"/>
      <c r="Q835" s="9"/>
      <c r="R835" s="9"/>
      <c r="S835" s="180"/>
      <c r="T835" s="9"/>
      <c r="U835" s="9"/>
      <c r="V835" s="9"/>
      <c r="W835" s="9"/>
      <c r="X835" s="9"/>
      <c r="Y835" s="9"/>
      <c r="Z835" s="9"/>
    </row>
    <row r="836" spans="1:26" ht="16.5" customHeight="1">
      <c r="A836" s="180"/>
      <c r="B836" s="180"/>
      <c r="C836" s="9"/>
      <c r="D836" s="9"/>
      <c r="E836" s="9"/>
      <c r="F836" s="9"/>
      <c r="G836" s="180"/>
      <c r="H836" s="9"/>
      <c r="I836" s="9"/>
      <c r="J836" s="9"/>
      <c r="K836" s="9"/>
      <c r="L836" s="9"/>
      <c r="M836" s="9"/>
      <c r="N836" s="9"/>
      <c r="O836" s="9"/>
      <c r="P836" s="180"/>
      <c r="Q836" s="9"/>
      <c r="R836" s="9"/>
      <c r="S836" s="180"/>
      <c r="T836" s="9"/>
      <c r="U836" s="9"/>
      <c r="V836" s="9"/>
      <c r="W836" s="9"/>
      <c r="X836" s="9"/>
      <c r="Y836" s="9"/>
      <c r="Z836" s="9"/>
    </row>
    <row r="837" spans="1:26" ht="16.5" customHeight="1">
      <c r="A837" s="180"/>
      <c r="B837" s="180"/>
      <c r="C837" s="9"/>
      <c r="D837" s="9"/>
      <c r="E837" s="9"/>
      <c r="F837" s="9"/>
      <c r="G837" s="180"/>
      <c r="H837" s="9"/>
      <c r="I837" s="9"/>
      <c r="J837" s="9"/>
      <c r="K837" s="9"/>
      <c r="L837" s="9"/>
      <c r="M837" s="9"/>
      <c r="N837" s="9"/>
      <c r="O837" s="9"/>
      <c r="P837" s="180"/>
      <c r="Q837" s="9"/>
      <c r="R837" s="9"/>
      <c r="S837" s="180"/>
      <c r="T837" s="9"/>
      <c r="U837" s="9"/>
      <c r="V837" s="9"/>
      <c r="W837" s="9"/>
      <c r="X837" s="9"/>
      <c r="Y837" s="9"/>
      <c r="Z837" s="9"/>
    </row>
    <row r="838" spans="1:26" ht="16.5" customHeight="1">
      <c r="A838" s="180"/>
      <c r="B838" s="180"/>
      <c r="C838" s="9"/>
      <c r="D838" s="9"/>
      <c r="E838" s="9"/>
      <c r="F838" s="9"/>
      <c r="G838" s="180"/>
      <c r="H838" s="9"/>
      <c r="I838" s="9"/>
      <c r="J838" s="9"/>
      <c r="K838" s="9"/>
      <c r="L838" s="9"/>
      <c r="M838" s="9"/>
      <c r="N838" s="9"/>
      <c r="O838" s="9"/>
      <c r="P838" s="180"/>
      <c r="Q838" s="9"/>
      <c r="R838" s="9"/>
      <c r="S838" s="180"/>
      <c r="T838" s="9"/>
      <c r="U838" s="9"/>
      <c r="V838" s="9"/>
      <c r="W838" s="9"/>
      <c r="X838" s="9"/>
      <c r="Y838" s="9"/>
      <c r="Z838" s="9"/>
    </row>
    <row r="839" spans="1:26" ht="16.5" customHeight="1">
      <c r="A839" s="180"/>
      <c r="B839" s="180"/>
      <c r="C839" s="9"/>
      <c r="D839" s="9"/>
      <c r="E839" s="9"/>
      <c r="F839" s="9"/>
      <c r="G839" s="180"/>
      <c r="H839" s="9"/>
      <c r="I839" s="9"/>
      <c r="J839" s="9"/>
      <c r="K839" s="9"/>
      <c r="L839" s="9"/>
      <c r="M839" s="9"/>
      <c r="N839" s="9"/>
      <c r="O839" s="9"/>
      <c r="P839" s="180"/>
      <c r="Q839" s="9"/>
      <c r="R839" s="9"/>
      <c r="S839" s="180"/>
      <c r="T839" s="9"/>
      <c r="U839" s="9"/>
      <c r="V839" s="9"/>
      <c r="W839" s="9"/>
      <c r="X839" s="9"/>
      <c r="Y839" s="9"/>
      <c r="Z839" s="9"/>
    </row>
    <row r="840" spans="1:26" ht="16.5" customHeight="1">
      <c r="A840" s="180"/>
      <c r="B840" s="180"/>
      <c r="C840" s="9"/>
      <c r="D840" s="9"/>
      <c r="E840" s="9"/>
      <c r="F840" s="9"/>
      <c r="G840" s="180"/>
      <c r="H840" s="9"/>
      <c r="I840" s="9"/>
      <c r="J840" s="9"/>
      <c r="K840" s="9"/>
      <c r="L840" s="9"/>
      <c r="M840" s="9"/>
      <c r="N840" s="9"/>
      <c r="O840" s="9"/>
      <c r="P840" s="180"/>
      <c r="Q840" s="9"/>
      <c r="R840" s="9"/>
      <c r="S840" s="180"/>
      <c r="T840" s="9"/>
      <c r="U840" s="9"/>
      <c r="V840" s="9"/>
      <c r="W840" s="9"/>
      <c r="X840" s="9"/>
      <c r="Y840" s="9"/>
      <c r="Z840" s="9"/>
    </row>
    <row r="841" spans="1:26" ht="16.5" customHeight="1">
      <c r="A841" s="180"/>
      <c r="B841" s="180"/>
      <c r="C841" s="9"/>
      <c r="D841" s="9"/>
      <c r="E841" s="9"/>
      <c r="F841" s="9"/>
      <c r="G841" s="180"/>
      <c r="H841" s="9"/>
      <c r="I841" s="9"/>
      <c r="J841" s="9"/>
      <c r="K841" s="9"/>
      <c r="L841" s="9"/>
      <c r="M841" s="9"/>
      <c r="N841" s="9"/>
      <c r="O841" s="9"/>
      <c r="P841" s="180"/>
      <c r="Q841" s="9"/>
      <c r="R841" s="9"/>
      <c r="S841" s="180"/>
      <c r="T841" s="9"/>
      <c r="U841" s="9"/>
      <c r="V841" s="9"/>
      <c r="W841" s="9"/>
      <c r="X841" s="9"/>
      <c r="Y841" s="9"/>
      <c r="Z841" s="9"/>
    </row>
    <row r="842" spans="1:26" ht="16.5" customHeight="1">
      <c r="A842" s="180"/>
      <c r="B842" s="180"/>
      <c r="C842" s="9"/>
      <c r="D842" s="9"/>
      <c r="E842" s="9"/>
      <c r="F842" s="9"/>
      <c r="G842" s="180"/>
      <c r="H842" s="9"/>
      <c r="I842" s="9"/>
      <c r="J842" s="9"/>
      <c r="K842" s="9"/>
      <c r="L842" s="9"/>
      <c r="M842" s="9"/>
      <c r="N842" s="9"/>
      <c r="O842" s="9"/>
      <c r="P842" s="180"/>
      <c r="Q842" s="9"/>
      <c r="R842" s="9"/>
      <c r="S842" s="180"/>
      <c r="T842" s="9"/>
      <c r="U842" s="9"/>
      <c r="V842" s="9"/>
      <c r="W842" s="9"/>
      <c r="X842" s="9"/>
      <c r="Y842" s="9"/>
      <c r="Z842" s="9"/>
    </row>
    <row r="843" spans="1:26" ht="16.5" customHeight="1">
      <c r="A843" s="180"/>
      <c r="B843" s="180"/>
      <c r="C843" s="9"/>
      <c r="D843" s="9"/>
      <c r="E843" s="9"/>
      <c r="F843" s="9"/>
      <c r="G843" s="180"/>
      <c r="H843" s="9"/>
      <c r="I843" s="9"/>
      <c r="J843" s="9"/>
      <c r="K843" s="9"/>
      <c r="L843" s="9"/>
      <c r="M843" s="9"/>
      <c r="N843" s="9"/>
      <c r="O843" s="9"/>
      <c r="P843" s="180"/>
      <c r="Q843" s="9"/>
      <c r="R843" s="9"/>
      <c r="S843" s="180"/>
      <c r="T843" s="9"/>
      <c r="U843" s="9"/>
      <c r="V843" s="9"/>
      <c r="W843" s="9"/>
      <c r="X843" s="9"/>
      <c r="Y843" s="9"/>
      <c r="Z843" s="9"/>
    </row>
    <row r="844" spans="1:26" ht="16.5" customHeight="1">
      <c r="A844" s="180"/>
      <c r="B844" s="180"/>
      <c r="C844" s="9"/>
      <c r="D844" s="9"/>
      <c r="E844" s="9"/>
      <c r="F844" s="9"/>
      <c r="G844" s="180"/>
      <c r="H844" s="9"/>
      <c r="I844" s="9"/>
      <c r="J844" s="9"/>
      <c r="K844" s="9"/>
      <c r="L844" s="9"/>
      <c r="M844" s="9"/>
      <c r="N844" s="9"/>
      <c r="O844" s="9"/>
      <c r="P844" s="180"/>
      <c r="Q844" s="9"/>
      <c r="R844" s="9"/>
      <c r="S844" s="180"/>
      <c r="T844" s="9"/>
      <c r="U844" s="9"/>
      <c r="V844" s="9"/>
      <c r="W844" s="9"/>
      <c r="X844" s="9"/>
      <c r="Y844" s="9"/>
      <c r="Z844" s="9"/>
    </row>
    <row r="845" spans="1:26" ht="16.5" customHeight="1">
      <c r="A845" s="180"/>
      <c r="B845" s="180"/>
      <c r="C845" s="9"/>
      <c r="D845" s="9"/>
      <c r="E845" s="9"/>
      <c r="F845" s="9"/>
      <c r="G845" s="180"/>
      <c r="H845" s="9"/>
      <c r="I845" s="9"/>
      <c r="J845" s="9"/>
      <c r="K845" s="9"/>
      <c r="L845" s="9"/>
      <c r="M845" s="9"/>
      <c r="N845" s="9"/>
      <c r="O845" s="9"/>
      <c r="P845" s="180"/>
      <c r="Q845" s="9"/>
      <c r="R845" s="9"/>
      <c r="S845" s="180"/>
      <c r="T845" s="9"/>
      <c r="U845" s="9"/>
      <c r="V845" s="9"/>
      <c r="W845" s="9"/>
      <c r="X845" s="9"/>
      <c r="Y845" s="9"/>
      <c r="Z845" s="9"/>
    </row>
    <row r="846" spans="1:26" ht="16.5" customHeight="1">
      <c r="A846" s="180"/>
      <c r="B846" s="180"/>
      <c r="C846" s="9"/>
      <c r="D846" s="9"/>
      <c r="E846" s="9"/>
      <c r="F846" s="9"/>
      <c r="G846" s="180"/>
      <c r="H846" s="9"/>
      <c r="I846" s="9"/>
      <c r="J846" s="9"/>
      <c r="K846" s="9"/>
      <c r="L846" s="9"/>
      <c r="M846" s="9"/>
      <c r="N846" s="9"/>
      <c r="O846" s="9"/>
      <c r="P846" s="180"/>
      <c r="Q846" s="9"/>
      <c r="R846" s="9"/>
      <c r="S846" s="180"/>
      <c r="T846" s="9"/>
      <c r="U846" s="9"/>
      <c r="V846" s="9"/>
      <c r="W846" s="9"/>
      <c r="X846" s="9"/>
      <c r="Y846" s="9"/>
      <c r="Z846" s="9"/>
    </row>
    <row r="847" spans="1:26" ht="16.5" customHeight="1">
      <c r="A847" s="180"/>
      <c r="B847" s="180"/>
      <c r="C847" s="9"/>
      <c r="D847" s="9"/>
      <c r="E847" s="9"/>
      <c r="F847" s="9"/>
      <c r="G847" s="180"/>
      <c r="H847" s="9"/>
      <c r="I847" s="9"/>
      <c r="J847" s="9"/>
      <c r="K847" s="9"/>
      <c r="L847" s="9"/>
      <c r="M847" s="9"/>
      <c r="N847" s="9"/>
      <c r="O847" s="9"/>
      <c r="P847" s="180"/>
      <c r="Q847" s="9"/>
      <c r="R847" s="9"/>
      <c r="S847" s="180"/>
      <c r="T847" s="9"/>
      <c r="U847" s="9"/>
      <c r="V847" s="9"/>
      <c r="W847" s="9"/>
      <c r="X847" s="9"/>
      <c r="Y847" s="9"/>
      <c r="Z847" s="9"/>
    </row>
    <row r="848" spans="1:26" ht="16.5" customHeight="1">
      <c r="A848" s="180"/>
      <c r="B848" s="180"/>
      <c r="C848" s="9"/>
      <c r="D848" s="9"/>
      <c r="E848" s="9"/>
      <c r="F848" s="9"/>
      <c r="G848" s="180"/>
      <c r="H848" s="9"/>
      <c r="I848" s="9"/>
      <c r="J848" s="9"/>
      <c r="K848" s="9"/>
      <c r="L848" s="9"/>
      <c r="M848" s="9"/>
      <c r="N848" s="9"/>
      <c r="O848" s="9"/>
      <c r="P848" s="180"/>
      <c r="Q848" s="9"/>
      <c r="R848" s="9"/>
      <c r="S848" s="180"/>
      <c r="T848" s="9"/>
      <c r="U848" s="9"/>
      <c r="V848" s="9"/>
      <c r="W848" s="9"/>
      <c r="X848" s="9"/>
      <c r="Y848" s="9"/>
      <c r="Z848" s="9"/>
    </row>
    <row r="849" spans="1:26" ht="16.5" customHeight="1">
      <c r="A849" s="180"/>
      <c r="B849" s="180"/>
      <c r="C849" s="9"/>
      <c r="D849" s="9"/>
      <c r="E849" s="9"/>
      <c r="F849" s="9"/>
      <c r="G849" s="180"/>
      <c r="H849" s="9"/>
      <c r="I849" s="9"/>
      <c r="J849" s="9"/>
      <c r="K849" s="9"/>
      <c r="L849" s="9"/>
      <c r="M849" s="9"/>
      <c r="N849" s="9"/>
      <c r="O849" s="9"/>
      <c r="P849" s="180"/>
      <c r="Q849" s="9"/>
      <c r="R849" s="9"/>
      <c r="S849" s="180"/>
      <c r="T849" s="9"/>
      <c r="U849" s="9"/>
      <c r="V849" s="9"/>
      <c r="W849" s="9"/>
      <c r="X849" s="9"/>
      <c r="Y849" s="9"/>
      <c r="Z849" s="9"/>
    </row>
    <row r="850" spans="1:26" ht="16.5" customHeight="1">
      <c r="A850" s="180"/>
      <c r="B850" s="180"/>
      <c r="C850" s="9"/>
      <c r="D850" s="9"/>
      <c r="E850" s="9"/>
      <c r="F850" s="9"/>
      <c r="G850" s="180"/>
      <c r="H850" s="9"/>
      <c r="I850" s="9"/>
      <c r="J850" s="9"/>
      <c r="K850" s="9"/>
      <c r="L850" s="9"/>
      <c r="M850" s="9"/>
      <c r="N850" s="9"/>
      <c r="O850" s="9"/>
      <c r="P850" s="180"/>
      <c r="Q850" s="9"/>
      <c r="R850" s="9"/>
      <c r="S850" s="180"/>
      <c r="T850" s="9"/>
      <c r="U850" s="9"/>
      <c r="V850" s="9"/>
      <c r="W850" s="9"/>
      <c r="X850" s="9"/>
      <c r="Y850" s="9"/>
      <c r="Z850" s="9"/>
    </row>
    <row r="851" spans="1:26" ht="16.5" customHeight="1">
      <c r="A851" s="180"/>
      <c r="B851" s="180"/>
      <c r="C851" s="9"/>
      <c r="D851" s="9"/>
      <c r="E851" s="9"/>
      <c r="F851" s="9"/>
      <c r="G851" s="180"/>
      <c r="H851" s="9"/>
      <c r="I851" s="9"/>
      <c r="J851" s="9"/>
      <c r="K851" s="9"/>
      <c r="L851" s="9"/>
      <c r="M851" s="9"/>
      <c r="N851" s="9"/>
      <c r="O851" s="9"/>
      <c r="P851" s="180"/>
      <c r="Q851" s="9"/>
      <c r="R851" s="9"/>
      <c r="S851" s="180"/>
      <c r="T851" s="9"/>
      <c r="U851" s="9"/>
      <c r="V851" s="9"/>
      <c r="W851" s="9"/>
      <c r="X851" s="9"/>
      <c r="Y851" s="9"/>
      <c r="Z851" s="9"/>
    </row>
    <row r="852" spans="1:26" ht="16.5" customHeight="1">
      <c r="A852" s="180"/>
      <c r="B852" s="180"/>
      <c r="C852" s="9"/>
      <c r="D852" s="9"/>
      <c r="E852" s="9"/>
      <c r="F852" s="9"/>
      <c r="G852" s="180"/>
      <c r="H852" s="9"/>
      <c r="I852" s="9"/>
      <c r="J852" s="9"/>
      <c r="K852" s="9"/>
      <c r="L852" s="9"/>
      <c r="M852" s="9"/>
      <c r="N852" s="9"/>
      <c r="O852" s="9"/>
      <c r="P852" s="180"/>
      <c r="Q852" s="9"/>
      <c r="R852" s="9"/>
      <c r="S852" s="180"/>
      <c r="T852" s="9"/>
      <c r="U852" s="9"/>
      <c r="V852" s="9"/>
      <c r="W852" s="9"/>
      <c r="X852" s="9"/>
      <c r="Y852" s="9"/>
      <c r="Z852" s="9"/>
    </row>
    <row r="853" spans="1:26" ht="16.5" customHeight="1">
      <c r="A853" s="180"/>
      <c r="B853" s="180"/>
      <c r="C853" s="9"/>
      <c r="D853" s="9"/>
      <c r="E853" s="9"/>
      <c r="F853" s="9"/>
      <c r="G853" s="180"/>
      <c r="H853" s="9"/>
      <c r="I853" s="9"/>
      <c r="J853" s="9"/>
      <c r="K853" s="9"/>
      <c r="L853" s="9"/>
      <c r="M853" s="9"/>
      <c r="N853" s="9"/>
      <c r="O853" s="9"/>
      <c r="P853" s="180"/>
      <c r="Q853" s="9"/>
      <c r="R853" s="9"/>
      <c r="S853" s="180"/>
      <c r="T853" s="9"/>
      <c r="U853" s="9"/>
      <c r="V853" s="9"/>
      <c r="W853" s="9"/>
      <c r="X853" s="9"/>
      <c r="Y853" s="9"/>
      <c r="Z853" s="9"/>
    </row>
    <row r="854" spans="1:26" ht="16.5" customHeight="1">
      <c r="A854" s="180"/>
      <c r="B854" s="180"/>
      <c r="C854" s="9"/>
      <c r="D854" s="9"/>
      <c r="E854" s="9"/>
      <c r="F854" s="9"/>
      <c r="G854" s="180"/>
      <c r="H854" s="9"/>
      <c r="I854" s="9"/>
      <c r="J854" s="9"/>
      <c r="K854" s="9"/>
      <c r="L854" s="9"/>
      <c r="M854" s="9"/>
      <c r="N854" s="9"/>
      <c r="O854" s="9"/>
      <c r="P854" s="180"/>
      <c r="Q854" s="9"/>
      <c r="R854" s="9"/>
      <c r="S854" s="180"/>
      <c r="T854" s="9"/>
      <c r="U854" s="9"/>
      <c r="V854" s="9"/>
      <c r="W854" s="9"/>
      <c r="X854" s="9"/>
      <c r="Y854" s="9"/>
      <c r="Z854" s="9"/>
    </row>
    <row r="855" spans="1:26" ht="16.5" customHeight="1">
      <c r="A855" s="180"/>
      <c r="B855" s="180"/>
      <c r="C855" s="9"/>
      <c r="D855" s="9"/>
      <c r="E855" s="9"/>
      <c r="F855" s="9"/>
      <c r="G855" s="180"/>
      <c r="H855" s="9"/>
      <c r="I855" s="9"/>
      <c r="J855" s="9"/>
      <c r="K855" s="9"/>
      <c r="L855" s="9"/>
      <c r="M855" s="9"/>
      <c r="N855" s="9"/>
      <c r="O855" s="9"/>
      <c r="P855" s="180"/>
      <c r="Q855" s="9"/>
      <c r="R855" s="9"/>
      <c r="S855" s="180"/>
      <c r="T855" s="9"/>
      <c r="U855" s="9"/>
      <c r="V855" s="9"/>
      <c r="W855" s="9"/>
      <c r="X855" s="9"/>
      <c r="Y855" s="9"/>
      <c r="Z855" s="9"/>
    </row>
    <row r="856" spans="1:26" ht="16.5" customHeight="1">
      <c r="A856" s="180"/>
      <c r="B856" s="180"/>
      <c r="C856" s="9"/>
      <c r="D856" s="9"/>
      <c r="E856" s="9"/>
      <c r="F856" s="9"/>
      <c r="G856" s="180"/>
      <c r="H856" s="9"/>
      <c r="I856" s="9"/>
      <c r="J856" s="9"/>
      <c r="K856" s="9"/>
      <c r="L856" s="9"/>
      <c r="M856" s="9"/>
      <c r="N856" s="9"/>
      <c r="O856" s="9"/>
      <c r="P856" s="180"/>
      <c r="Q856" s="9"/>
      <c r="R856" s="9"/>
      <c r="S856" s="180"/>
      <c r="T856" s="9"/>
      <c r="U856" s="9"/>
      <c r="V856" s="9"/>
      <c r="W856" s="9"/>
      <c r="X856" s="9"/>
      <c r="Y856" s="9"/>
      <c r="Z856" s="9"/>
    </row>
    <row r="857" spans="1:26" ht="16.5" customHeight="1">
      <c r="A857" s="180"/>
      <c r="B857" s="180"/>
      <c r="C857" s="9"/>
      <c r="D857" s="9"/>
      <c r="E857" s="9"/>
      <c r="F857" s="9"/>
      <c r="G857" s="180"/>
      <c r="H857" s="9"/>
      <c r="I857" s="9"/>
      <c r="J857" s="9"/>
      <c r="K857" s="9"/>
      <c r="L857" s="9"/>
      <c r="M857" s="9"/>
      <c r="N857" s="9"/>
      <c r="O857" s="9"/>
      <c r="P857" s="180"/>
      <c r="Q857" s="9"/>
      <c r="R857" s="9"/>
      <c r="S857" s="180"/>
      <c r="T857" s="9"/>
      <c r="U857" s="9"/>
      <c r="V857" s="9"/>
      <c r="W857" s="9"/>
      <c r="X857" s="9"/>
      <c r="Y857" s="9"/>
      <c r="Z857" s="9"/>
    </row>
    <row r="858" spans="1:26" ht="16.5" customHeight="1">
      <c r="A858" s="180"/>
      <c r="B858" s="180"/>
      <c r="C858" s="9"/>
      <c r="D858" s="9"/>
      <c r="E858" s="9"/>
      <c r="F858" s="9"/>
      <c r="G858" s="180"/>
      <c r="H858" s="9"/>
      <c r="I858" s="9"/>
      <c r="J858" s="9"/>
      <c r="K858" s="9"/>
      <c r="L858" s="9"/>
      <c r="M858" s="9"/>
      <c r="N858" s="9"/>
      <c r="O858" s="9"/>
      <c r="P858" s="180"/>
      <c r="Q858" s="9"/>
      <c r="R858" s="9"/>
      <c r="S858" s="180"/>
      <c r="T858" s="9"/>
      <c r="U858" s="9"/>
      <c r="V858" s="9"/>
      <c r="W858" s="9"/>
      <c r="X858" s="9"/>
      <c r="Y858" s="9"/>
      <c r="Z858" s="9"/>
    </row>
    <row r="859" spans="1:26" ht="16.5" customHeight="1">
      <c r="A859" s="180"/>
      <c r="B859" s="180"/>
      <c r="C859" s="9"/>
      <c r="D859" s="9"/>
      <c r="E859" s="9"/>
      <c r="F859" s="9"/>
      <c r="G859" s="180"/>
      <c r="H859" s="9"/>
      <c r="I859" s="9"/>
      <c r="J859" s="9"/>
      <c r="K859" s="9"/>
      <c r="L859" s="9"/>
      <c r="M859" s="9"/>
      <c r="N859" s="9"/>
      <c r="O859" s="9"/>
      <c r="P859" s="180"/>
      <c r="Q859" s="9"/>
      <c r="R859" s="9"/>
      <c r="S859" s="180"/>
      <c r="T859" s="9"/>
      <c r="U859" s="9"/>
      <c r="V859" s="9"/>
      <c r="W859" s="9"/>
      <c r="X859" s="9"/>
      <c r="Y859" s="9"/>
      <c r="Z859" s="9"/>
    </row>
    <row r="860" spans="1:26" ht="16.5" customHeight="1">
      <c r="A860" s="180"/>
      <c r="B860" s="180"/>
      <c r="C860" s="9"/>
      <c r="D860" s="9"/>
      <c r="E860" s="9"/>
      <c r="F860" s="9"/>
      <c r="G860" s="180"/>
      <c r="H860" s="9"/>
      <c r="I860" s="9"/>
      <c r="J860" s="9"/>
      <c r="K860" s="9"/>
      <c r="L860" s="9"/>
      <c r="M860" s="9"/>
      <c r="N860" s="9"/>
      <c r="O860" s="9"/>
      <c r="P860" s="180"/>
      <c r="Q860" s="9"/>
      <c r="R860" s="9"/>
      <c r="S860" s="180"/>
      <c r="T860" s="9"/>
      <c r="U860" s="9"/>
      <c r="V860" s="9"/>
      <c r="W860" s="9"/>
      <c r="X860" s="9"/>
      <c r="Y860" s="9"/>
      <c r="Z860" s="9"/>
    </row>
    <row r="861" spans="1:26" ht="16.5" customHeight="1">
      <c r="A861" s="180"/>
      <c r="B861" s="180"/>
      <c r="C861" s="9"/>
      <c r="D861" s="9"/>
      <c r="E861" s="9"/>
      <c r="F861" s="9"/>
      <c r="G861" s="180"/>
      <c r="H861" s="9"/>
      <c r="I861" s="9"/>
      <c r="J861" s="9"/>
      <c r="K861" s="9"/>
      <c r="L861" s="9"/>
      <c r="M861" s="9"/>
      <c r="N861" s="9"/>
      <c r="O861" s="9"/>
      <c r="P861" s="180"/>
      <c r="Q861" s="9"/>
      <c r="R861" s="9"/>
      <c r="S861" s="180"/>
      <c r="T861" s="9"/>
      <c r="U861" s="9"/>
      <c r="V861" s="9"/>
      <c r="W861" s="9"/>
      <c r="X861" s="9"/>
      <c r="Y861" s="9"/>
      <c r="Z861" s="9"/>
    </row>
    <row r="862" spans="1:26" ht="16.5" customHeight="1">
      <c r="A862" s="180"/>
      <c r="B862" s="180"/>
      <c r="C862" s="9"/>
      <c r="D862" s="9"/>
      <c r="E862" s="9"/>
      <c r="F862" s="9"/>
      <c r="G862" s="180"/>
      <c r="H862" s="9"/>
      <c r="I862" s="9"/>
      <c r="J862" s="9"/>
      <c r="K862" s="9"/>
      <c r="L862" s="9"/>
      <c r="M862" s="9"/>
      <c r="N862" s="9"/>
      <c r="O862" s="9"/>
      <c r="P862" s="180"/>
      <c r="Q862" s="9"/>
      <c r="R862" s="9"/>
      <c r="S862" s="180"/>
      <c r="T862" s="9"/>
      <c r="U862" s="9"/>
      <c r="V862" s="9"/>
      <c r="W862" s="9"/>
      <c r="X862" s="9"/>
      <c r="Y862" s="9"/>
      <c r="Z862" s="9"/>
    </row>
    <row r="863" spans="1:26" ht="16.5" customHeight="1">
      <c r="A863" s="180"/>
      <c r="B863" s="180"/>
      <c r="C863" s="9"/>
      <c r="D863" s="9"/>
      <c r="E863" s="9"/>
      <c r="F863" s="9"/>
      <c r="G863" s="180"/>
      <c r="H863" s="9"/>
      <c r="I863" s="9"/>
      <c r="J863" s="9"/>
      <c r="K863" s="9"/>
      <c r="L863" s="9"/>
      <c r="M863" s="9"/>
      <c r="N863" s="9"/>
      <c r="O863" s="9"/>
      <c r="P863" s="180"/>
      <c r="Q863" s="9"/>
      <c r="R863" s="9"/>
      <c r="S863" s="180"/>
      <c r="T863" s="9"/>
      <c r="U863" s="9"/>
      <c r="V863" s="9"/>
      <c r="W863" s="9"/>
      <c r="X863" s="9"/>
      <c r="Y863" s="9"/>
      <c r="Z863" s="9"/>
    </row>
    <row r="864" spans="1:26" ht="16.5" customHeight="1">
      <c r="A864" s="180"/>
      <c r="B864" s="180"/>
      <c r="C864" s="9"/>
      <c r="D864" s="9"/>
      <c r="E864" s="9"/>
      <c r="F864" s="9"/>
      <c r="G864" s="180"/>
      <c r="H864" s="9"/>
      <c r="I864" s="9"/>
      <c r="J864" s="9"/>
      <c r="K864" s="9"/>
      <c r="L864" s="9"/>
      <c r="M864" s="9"/>
      <c r="N864" s="9"/>
      <c r="O864" s="9"/>
      <c r="P864" s="180"/>
      <c r="Q864" s="9"/>
      <c r="R864" s="9"/>
      <c r="S864" s="180"/>
      <c r="T864" s="9"/>
      <c r="U864" s="9"/>
      <c r="V864" s="9"/>
      <c r="W864" s="9"/>
      <c r="X864" s="9"/>
      <c r="Y864" s="9"/>
      <c r="Z864" s="9"/>
    </row>
    <row r="865" spans="1:26" ht="16.5" customHeight="1">
      <c r="A865" s="180"/>
      <c r="B865" s="180"/>
      <c r="C865" s="9"/>
      <c r="D865" s="9"/>
      <c r="E865" s="9"/>
      <c r="F865" s="9"/>
      <c r="G865" s="180"/>
      <c r="H865" s="9"/>
      <c r="I865" s="9"/>
      <c r="J865" s="9"/>
      <c r="K865" s="9"/>
      <c r="L865" s="9"/>
      <c r="M865" s="9"/>
      <c r="N865" s="9"/>
      <c r="O865" s="9"/>
      <c r="P865" s="180"/>
      <c r="Q865" s="9"/>
      <c r="R865" s="9"/>
      <c r="S865" s="180"/>
      <c r="T865" s="9"/>
      <c r="U865" s="9"/>
      <c r="V865" s="9"/>
      <c r="W865" s="9"/>
      <c r="X865" s="9"/>
      <c r="Y865" s="9"/>
      <c r="Z865" s="9"/>
    </row>
    <row r="866" spans="1:26" ht="16.5" customHeight="1">
      <c r="A866" s="180"/>
      <c r="B866" s="180"/>
      <c r="C866" s="9"/>
      <c r="D866" s="9"/>
      <c r="E866" s="9"/>
      <c r="F866" s="9"/>
      <c r="G866" s="180"/>
      <c r="H866" s="9"/>
      <c r="I866" s="9"/>
      <c r="J866" s="9"/>
      <c r="K866" s="9"/>
      <c r="L866" s="9"/>
      <c r="M866" s="9"/>
      <c r="N866" s="9"/>
      <c r="O866" s="9"/>
      <c r="P866" s="180"/>
      <c r="Q866" s="9"/>
      <c r="R866" s="9"/>
      <c r="S866" s="180"/>
      <c r="T866" s="9"/>
      <c r="U866" s="9"/>
      <c r="V866" s="9"/>
      <c r="W866" s="9"/>
      <c r="X866" s="9"/>
      <c r="Y866" s="9"/>
      <c r="Z866" s="9"/>
    </row>
    <row r="867" spans="1:26" ht="16.5" customHeight="1">
      <c r="A867" s="180"/>
      <c r="B867" s="180"/>
      <c r="C867" s="9"/>
      <c r="D867" s="9"/>
      <c r="E867" s="9"/>
      <c r="F867" s="9"/>
      <c r="G867" s="180"/>
      <c r="H867" s="9"/>
      <c r="I867" s="9"/>
      <c r="J867" s="9"/>
      <c r="K867" s="9"/>
      <c r="L867" s="9"/>
      <c r="M867" s="9"/>
      <c r="N867" s="9"/>
      <c r="O867" s="9"/>
      <c r="P867" s="180"/>
      <c r="Q867" s="9"/>
      <c r="R867" s="9"/>
      <c r="S867" s="180"/>
      <c r="T867" s="9"/>
      <c r="U867" s="9"/>
      <c r="V867" s="9"/>
      <c r="W867" s="9"/>
      <c r="X867" s="9"/>
      <c r="Y867" s="9"/>
      <c r="Z867" s="9"/>
    </row>
    <row r="868" spans="1:26" ht="16.5" customHeight="1">
      <c r="A868" s="180"/>
      <c r="B868" s="180"/>
      <c r="C868" s="9"/>
      <c r="D868" s="9"/>
      <c r="E868" s="9"/>
      <c r="F868" s="9"/>
      <c r="G868" s="180"/>
      <c r="H868" s="9"/>
      <c r="I868" s="9"/>
      <c r="J868" s="9"/>
      <c r="K868" s="9"/>
      <c r="L868" s="9"/>
      <c r="M868" s="9"/>
      <c r="N868" s="9"/>
      <c r="O868" s="9"/>
      <c r="P868" s="180"/>
      <c r="Q868" s="9"/>
      <c r="R868" s="9"/>
      <c r="S868" s="180"/>
      <c r="T868" s="9"/>
      <c r="U868" s="9"/>
      <c r="V868" s="9"/>
      <c r="W868" s="9"/>
      <c r="X868" s="9"/>
      <c r="Y868" s="9"/>
      <c r="Z868" s="9"/>
    </row>
    <row r="869" spans="1:26" ht="16.5" customHeight="1">
      <c r="A869" s="180"/>
      <c r="B869" s="180"/>
      <c r="C869" s="9"/>
      <c r="D869" s="9"/>
      <c r="E869" s="9"/>
      <c r="F869" s="9"/>
      <c r="G869" s="180"/>
      <c r="H869" s="9"/>
      <c r="I869" s="9"/>
      <c r="J869" s="9"/>
      <c r="K869" s="9"/>
      <c r="L869" s="9"/>
      <c r="M869" s="9"/>
      <c r="N869" s="9"/>
      <c r="O869" s="9"/>
      <c r="P869" s="180"/>
      <c r="Q869" s="9"/>
      <c r="R869" s="9"/>
      <c r="S869" s="180"/>
      <c r="T869" s="9"/>
      <c r="U869" s="9"/>
      <c r="V869" s="9"/>
      <c r="W869" s="9"/>
      <c r="X869" s="9"/>
      <c r="Y869" s="9"/>
      <c r="Z869" s="9"/>
    </row>
    <row r="870" spans="1:26" ht="16.5" customHeight="1">
      <c r="A870" s="180"/>
      <c r="B870" s="180"/>
      <c r="C870" s="9"/>
      <c r="D870" s="9"/>
      <c r="E870" s="9"/>
      <c r="F870" s="9"/>
      <c r="G870" s="180"/>
      <c r="H870" s="9"/>
      <c r="I870" s="9"/>
      <c r="J870" s="9"/>
      <c r="K870" s="9"/>
      <c r="L870" s="9"/>
      <c r="M870" s="9"/>
      <c r="N870" s="9"/>
      <c r="O870" s="9"/>
      <c r="P870" s="180"/>
      <c r="Q870" s="9"/>
      <c r="R870" s="9"/>
      <c r="S870" s="180"/>
      <c r="T870" s="9"/>
      <c r="U870" s="9"/>
      <c r="V870" s="9"/>
      <c r="W870" s="9"/>
      <c r="X870" s="9"/>
      <c r="Y870" s="9"/>
      <c r="Z870" s="9"/>
    </row>
    <row r="871" spans="1:26" ht="16.5" customHeight="1">
      <c r="A871" s="180"/>
      <c r="B871" s="180"/>
      <c r="C871" s="9"/>
      <c r="D871" s="9"/>
      <c r="E871" s="9"/>
      <c r="F871" s="9"/>
      <c r="G871" s="180"/>
      <c r="H871" s="9"/>
      <c r="I871" s="9"/>
      <c r="J871" s="9"/>
      <c r="K871" s="9"/>
      <c r="L871" s="9"/>
      <c r="M871" s="9"/>
      <c r="N871" s="9"/>
      <c r="O871" s="9"/>
      <c r="P871" s="180"/>
      <c r="Q871" s="9"/>
      <c r="R871" s="9"/>
      <c r="S871" s="180"/>
      <c r="T871" s="9"/>
      <c r="U871" s="9"/>
      <c r="V871" s="9"/>
      <c r="W871" s="9"/>
      <c r="X871" s="9"/>
      <c r="Y871" s="9"/>
      <c r="Z871" s="9"/>
    </row>
    <row r="872" spans="1:26" ht="16.5" customHeight="1">
      <c r="A872" s="180"/>
      <c r="B872" s="180"/>
      <c r="C872" s="9"/>
      <c r="D872" s="9"/>
      <c r="E872" s="9"/>
      <c r="F872" s="9"/>
      <c r="G872" s="180"/>
      <c r="H872" s="9"/>
      <c r="I872" s="9"/>
      <c r="J872" s="9"/>
      <c r="K872" s="9"/>
      <c r="L872" s="9"/>
      <c r="M872" s="9"/>
      <c r="N872" s="9"/>
      <c r="O872" s="9"/>
      <c r="P872" s="180"/>
      <c r="Q872" s="9"/>
      <c r="R872" s="9"/>
      <c r="S872" s="180"/>
      <c r="T872" s="9"/>
      <c r="U872" s="9"/>
      <c r="V872" s="9"/>
      <c r="W872" s="9"/>
      <c r="X872" s="9"/>
      <c r="Y872" s="9"/>
      <c r="Z872" s="9"/>
    </row>
    <row r="873" spans="1:26" ht="16.5" customHeight="1">
      <c r="A873" s="180"/>
      <c r="B873" s="180"/>
      <c r="C873" s="9"/>
      <c r="D873" s="9"/>
      <c r="E873" s="9"/>
      <c r="F873" s="9"/>
      <c r="G873" s="180"/>
      <c r="H873" s="9"/>
      <c r="I873" s="9"/>
      <c r="J873" s="9"/>
      <c r="K873" s="9"/>
      <c r="L873" s="9"/>
      <c r="M873" s="9"/>
      <c r="N873" s="9"/>
      <c r="O873" s="9"/>
      <c r="P873" s="180"/>
      <c r="Q873" s="9"/>
      <c r="R873" s="9"/>
      <c r="S873" s="180"/>
      <c r="T873" s="9"/>
      <c r="U873" s="9"/>
      <c r="V873" s="9"/>
      <c r="W873" s="9"/>
      <c r="X873" s="9"/>
      <c r="Y873" s="9"/>
      <c r="Z873" s="9"/>
    </row>
    <row r="874" spans="1:26" ht="16.5" customHeight="1">
      <c r="A874" s="180"/>
      <c r="B874" s="180"/>
      <c r="C874" s="9"/>
      <c r="D874" s="9"/>
      <c r="E874" s="9"/>
      <c r="F874" s="9"/>
      <c r="G874" s="180"/>
      <c r="H874" s="9"/>
      <c r="I874" s="9"/>
      <c r="J874" s="9"/>
      <c r="K874" s="9"/>
      <c r="L874" s="9"/>
      <c r="M874" s="9"/>
      <c r="N874" s="9"/>
      <c r="O874" s="9"/>
      <c r="P874" s="180"/>
      <c r="Q874" s="9"/>
      <c r="R874" s="9"/>
      <c r="S874" s="180"/>
      <c r="T874" s="9"/>
      <c r="U874" s="9"/>
      <c r="V874" s="9"/>
      <c r="W874" s="9"/>
      <c r="X874" s="9"/>
      <c r="Y874" s="9"/>
      <c r="Z874" s="9"/>
    </row>
    <row r="875" spans="1:26" ht="16.5" customHeight="1">
      <c r="A875" s="180"/>
      <c r="B875" s="180"/>
      <c r="C875" s="9"/>
      <c r="D875" s="9"/>
      <c r="E875" s="9"/>
      <c r="F875" s="9"/>
      <c r="G875" s="180"/>
      <c r="H875" s="9"/>
      <c r="I875" s="9"/>
      <c r="J875" s="9"/>
      <c r="K875" s="9"/>
      <c r="L875" s="9"/>
      <c r="M875" s="9"/>
      <c r="N875" s="9"/>
      <c r="O875" s="9"/>
      <c r="P875" s="180"/>
      <c r="Q875" s="9"/>
      <c r="R875" s="9"/>
      <c r="S875" s="180"/>
      <c r="T875" s="9"/>
      <c r="U875" s="9"/>
      <c r="V875" s="9"/>
      <c r="W875" s="9"/>
      <c r="X875" s="9"/>
      <c r="Y875" s="9"/>
      <c r="Z875" s="9"/>
    </row>
    <row r="876" spans="1:26" ht="16.5" customHeight="1">
      <c r="A876" s="180"/>
      <c r="B876" s="180"/>
      <c r="C876" s="9"/>
      <c r="D876" s="9"/>
      <c r="E876" s="9"/>
      <c r="F876" s="9"/>
      <c r="G876" s="180"/>
      <c r="H876" s="9"/>
      <c r="I876" s="9"/>
      <c r="J876" s="9"/>
      <c r="K876" s="9"/>
      <c r="L876" s="9"/>
      <c r="M876" s="9"/>
      <c r="N876" s="9"/>
      <c r="O876" s="9"/>
      <c r="P876" s="180"/>
      <c r="Q876" s="9"/>
      <c r="R876" s="9"/>
      <c r="S876" s="180"/>
      <c r="T876" s="9"/>
      <c r="U876" s="9"/>
      <c r="V876" s="9"/>
      <c r="W876" s="9"/>
      <c r="X876" s="9"/>
      <c r="Y876" s="9"/>
      <c r="Z876" s="9"/>
    </row>
    <row r="877" spans="1:26" ht="16.5" customHeight="1">
      <c r="A877" s="180"/>
      <c r="B877" s="180"/>
      <c r="C877" s="9"/>
      <c r="D877" s="9"/>
      <c r="E877" s="9"/>
      <c r="F877" s="9"/>
      <c r="G877" s="180"/>
      <c r="H877" s="9"/>
      <c r="I877" s="9"/>
      <c r="J877" s="9"/>
      <c r="K877" s="9"/>
      <c r="L877" s="9"/>
      <c r="M877" s="9"/>
      <c r="N877" s="9"/>
      <c r="O877" s="9"/>
      <c r="P877" s="180"/>
      <c r="Q877" s="9"/>
      <c r="R877" s="9"/>
      <c r="S877" s="180"/>
      <c r="T877" s="9"/>
      <c r="U877" s="9"/>
      <c r="V877" s="9"/>
      <c r="W877" s="9"/>
      <c r="X877" s="9"/>
      <c r="Y877" s="9"/>
      <c r="Z877" s="9"/>
    </row>
    <row r="878" spans="1:26" ht="16.5" customHeight="1">
      <c r="A878" s="180"/>
      <c r="B878" s="180"/>
      <c r="C878" s="9"/>
      <c r="D878" s="9"/>
      <c r="E878" s="9"/>
      <c r="F878" s="9"/>
      <c r="G878" s="180"/>
      <c r="H878" s="9"/>
      <c r="I878" s="9"/>
      <c r="J878" s="9"/>
      <c r="K878" s="9"/>
      <c r="L878" s="9"/>
      <c r="M878" s="9"/>
      <c r="N878" s="9"/>
      <c r="O878" s="9"/>
      <c r="P878" s="180"/>
      <c r="Q878" s="9"/>
      <c r="R878" s="9"/>
      <c r="S878" s="180"/>
      <c r="T878" s="9"/>
      <c r="U878" s="9"/>
      <c r="V878" s="9"/>
      <c r="W878" s="9"/>
      <c r="X878" s="9"/>
      <c r="Y878" s="9"/>
      <c r="Z878" s="9"/>
    </row>
    <row r="879" spans="1:26" ht="16.5" customHeight="1">
      <c r="A879" s="180"/>
      <c r="B879" s="180"/>
      <c r="C879" s="9"/>
      <c r="D879" s="9"/>
      <c r="E879" s="9"/>
      <c r="F879" s="9"/>
      <c r="G879" s="180"/>
      <c r="H879" s="9"/>
      <c r="I879" s="9"/>
      <c r="J879" s="9"/>
      <c r="K879" s="9"/>
      <c r="L879" s="9"/>
      <c r="M879" s="9"/>
      <c r="N879" s="9"/>
      <c r="O879" s="9"/>
      <c r="P879" s="180"/>
      <c r="Q879" s="9"/>
      <c r="R879" s="9"/>
      <c r="S879" s="180"/>
      <c r="T879" s="9"/>
      <c r="U879" s="9"/>
      <c r="V879" s="9"/>
      <c r="W879" s="9"/>
      <c r="X879" s="9"/>
      <c r="Y879" s="9"/>
      <c r="Z879" s="9"/>
    </row>
    <row r="880" spans="1:26" ht="16.5" customHeight="1">
      <c r="A880" s="180"/>
      <c r="B880" s="180"/>
      <c r="C880" s="9"/>
      <c r="D880" s="9"/>
      <c r="E880" s="9"/>
      <c r="F880" s="9"/>
      <c r="G880" s="180"/>
      <c r="H880" s="9"/>
      <c r="I880" s="9"/>
      <c r="J880" s="9"/>
      <c r="K880" s="9"/>
      <c r="L880" s="9"/>
      <c r="M880" s="9"/>
      <c r="N880" s="9"/>
      <c r="O880" s="9"/>
      <c r="P880" s="180"/>
      <c r="Q880" s="9"/>
      <c r="R880" s="9"/>
      <c r="S880" s="180"/>
      <c r="T880" s="9"/>
      <c r="U880" s="9"/>
      <c r="V880" s="9"/>
      <c r="W880" s="9"/>
      <c r="X880" s="9"/>
      <c r="Y880" s="9"/>
      <c r="Z880" s="9"/>
    </row>
    <row r="881" spans="1:26" ht="16.5" customHeight="1">
      <c r="A881" s="180"/>
      <c r="B881" s="180"/>
      <c r="C881" s="9"/>
      <c r="D881" s="9"/>
      <c r="E881" s="9"/>
      <c r="F881" s="9"/>
      <c r="G881" s="180"/>
      <c r="H881" s="9"/>
      <c r="I881" s="9"/>
      <c r="J881" s="9"/>
      <c r="K881" s="9"/>
      <c r="L881" s="9"/>
      <c r="M881" s="9"/>
      <c r="N881" s="9"/>
      <c r="O881" s="9"/>
      <c r="P881" s="180"/>
      <c r="Q881" s="9"/>
      <c r="R881" s="9"/>
      <c r="S881" s="180"/>
      <c r="T881" s="9"/>
      <c r="U881" s="9"/>
      <c r="V881" s="9"/>
      <c r="W881" s="9"/>
      <c r="X881" s="9"/>
      <c r="Y881" s="9"/>
      <c r="Z881" s="9"/>
    </row>
    <row r="882" spans="1:26" ht="16.5" customHeight="1">
      <c r="A882" s="180"/>
      <c r="B882" s="180"/>
      <c r="C882" s="9"/>
      <c r="D882" s="9"/>
      <c r="E882" s="9"/>
      <c r="F882" s="9"/>
      <c r="G882" s="180"/>
      <c r="H882" s="9"/>
      <c r="I882" s="9"/>
      <c r="J882" s="9"/>
      <c r="K882" s="9"/>
      <c r="L882" s="9"/>
      <c r="M882" s="9"/>
      <c r="N882" s="9"/>
      <c r="O882" s="9"/>
      <c r="P882" s="180"/>
      <c r="Q882" s="9"/>
      <c r="R882" s="9"/>
      <c r="S882" s="180"/>
      <c r="T882" s="9"/>
      <c r="U882" s="9"/>
      <c r="V882" s="9"/>
      <c r="W882" s="9"/>
      <c r="X882" s="9"/>
      <c r="Y882" s="9"/>
      <c r="Z882" s="9"/>
    </row>
    <row r="883" spans="1:26" ht="16.5" customHeight="1">
      <c r="A883" s="180"/>
      <c r="B883" s="180"/>
      <c r="C883" s="9"/>
      <c r="D883" s="9"/>
      <c r="E883" s="9"/>
      <c r="F883" s="9"/>
      <c r="G883" s="180"/>
      <c r="H883" s="9"/>
      <c r="I883" s="9"/>
      <c r="J883" s="9"/>
      <c r="K883" s="9"/>
      <c r="L883" s="9"/>
      <c r="M883" s="9"/>
      <c r="N883" s="9"/>
      <c r="O883" s="9"/>
      <c r="P883" s="180"/>
      <c r="Q883" s="9"/>
      <c r="R883" s="9"/>
      <c r="S883" s="180"/>
      <c r="T883" s="9"/>
      <c r="U883" s="9"/>
      <c r="V883" s="9"/>
      <c r="W883" s="9"/>
      <c r="X883" s="9"/>
      <c r="Y883" s="9"/>
      <c r="Z883" s="9"/>
    </row>
    <row r="884" spans="1:26" ht="16.5" customHeight="1">
      <c r="A884" s="180"/>
      <c r="B884" s="180"/>
      <c r="C884" s="9"/>
      <c r="D884" s="9"/>
      <c r="E884" s="9"/>
      <c r="F884" s="9"/>
      <c r="G884" s="180"/>
      <c r="H884" s="9"/>
      <c r="I884" s="9"/>
      <c r="J884" s="9"/>
      <c r="K884" s="9"/>
      <c r="L884" s="9"/>
      <c r="M884" s="9"/>
      <c r="N884" s="9"/>
      <c r="O884" s="9"/>
      <c r="P884" s="180"/>
      <c r="Q884" s="9"/>
      <c r="R884" s="9"/>
      <c r="S884" s="180"/>
      <c r="T884" s="9"/>
      <c r="U884" s="9"/>
      <c r="V884" s="9"/>
      <c r="W884" s="9"/>
      <c r="X884" s="9"/>
      <c r="Y884" s="9"/>
      <c r="Z884" s="9"/>
    </row>
    <row r="885" spans="1:26" ht="16.5" customHeight="1">
      <c r="A885" s="180"/>
      <c r="B885" s="180"/>
      <c r="C885" s="9"/>
      <c r="D885" s="9"/>
      <c r="E885" s="9"/>
      <c r="F885" s="9"/>
      <c r="G885" s="180"/>
      <c r="H885" s="9"/>
      <c r="I885" s="9"/>
      <c r="J885" s="9"/>
      <c r="K885" s="9"/>
      <c r="L885" s="9"/>
      <c r="M885" s="9"/>
      <c r="N885" s="9"/>
      <c r="O885" s="9"/>
      <c r="P885" s="180"/>
      <c r="Q885" s="9"/>
      <c r="R885" s="9"/>
      <c r="S885" s="180"/>
      <c r="T885" s="9"/>
      <c r="U885" s="9"/>
      <c r="V885" s="9"/>
      <c r="W885" s="9"/>
      <c r="X885" s="9"/>
      <c r="Y885" s="9"/>
      <c r="Z885" s="9"/>
    </row>
    <row r="886" spans="1:26" ht="16.5" customHeight="1">
      <c r="A886" s="180"/>
      <c r="B886" s="180"/>
      <c r="C886" s="9"/>
      <c r="D886" s="9"/>
      <c r="E886" s="9"/>
      <c r="F886" s="9"/>
      <c r="G886" s="180"/>
      <c r="H886" s="9"/>
      <c r="I886" s="9"/>
      <c r="J886" s="9"/>
      <c r="K886" s="9"/>
      <c r="L886" s="9"/>
      <c r="M886" s="9"/>
      <c r="N886" s="9"/>
      <c r="O886" s="9"/>
      <c r="P886" s="180"/>
      <c r="Q886" s="9"/>
      <c r="R886" s="9"/>
      <c r="S886" s="180"/>
      <c r="T886" s="9"/>
      <c r="U886" s="9"/>
      <c r="V886" s="9"/>
      <c r="W886" s="9"/>
      <c r="X886" s="9"/>
      <c r="Y886" s="9"/>
      <c r="Z886" s="9"/>
    </row>
    <row r="887" spans="1:26" ht="16.5" customHeight="1">
      <c r="A887" s="180"/>
      <c r="B887" s="180"/>
      <c r="C887" s="9"/>
      <c r="D887" s="9"/>
      <c r="E887" s="9"/>
      <c r="F887" s="9"/>
      <c r="G887" s="180"/>
      <c r="H887" s="9"/>
      <c r="I887" s="9"/>
      <c r="J887" s="9"/>
      <c r="K887" s="9"/>
      <c r="L887" s="9"/>
      <c r="M887" s="9"/>
      <c r="N887" s="9"/>
      <c r="O887" s="9"/>
      <c r="P887" s="180"/>
      <c r="Q887" s="9"/>
      <c r="R887" s="9"/>
      <c r="S887" s="180"/>
      <c r="T887" s="9"/>
      <c r="U887" s="9"/>
      <c r="V887" s="9"/>
      <c r="W887" s="9"/>
      <c r="X887" s="9"/>
      <c r="Y887" s="9"/>
      <c r="Z887" s="9"/>
    </row>
    <row r="888" spans="1:26" ht="16.5" customHeight="1">
      <c r="A888" s="180"/>
      <c r="B888" s="180"/>
      <c r="C888" s="9"/>
      <c r="D888" s="9"/>
      <c r="E888" s="9"/>
      <c r="F888" s="9"/>
      <c r="G888" s="180"/>
      <c r="H888" s="9"/>
      <c r="I888" s="9"/>
      <c r="J888" s="9"/>
      <c r="K888" s="9"/>
      <c r="L888" s="9"/>
      <c r="M888" s="9"/>
      <c r="N888" s="9"/>
      <c r="O888" s="9"/>
      <c r="P888" s="180"/>
      <c r="Q888" s="9"/>
      <c r="R888" s="9"/>
      <c r="S888" s="180"/>
      <c r="T888" s="9"/>
      <c r="U888" s="9"/>
      <c r="V888" s="9"/>
      <c r="W888" s="9"/>
      <c r="X888" s="9"/>
      <c r="Y888" s="9"/>
      <c r="Z888" s="9"/>
    </row>
    <row r="889" spans="1:26" ht="16.5" customHeight="1">
      <c r="A889" s="180"/>
      <c r="B889" s="180"/>
      <c r="C889" s="9"/>
      <c r="D889" s="9"/>
      <c r="E889" s="9"/>
      <c r="F889" s="9"/>
      <c r="G889" s="180"/>
      <c r="H889" s="9"/>
      <c r="I889" s="9"/>
      <c r="J889" s="9"/>
      <c r="K889" s="9"/>
      <c r="L889" s="9"/>
      <c r="M889" s="9"/>
      <c r="N889" s="9"/>
      <c r="O889" s="9"/>
      <c r="P889" s="180"/>
      <c r="Q889" s="9"/>
      <c r="R889" s="9"/>
      <c r="S889" s="180"/>
      <c r="T889" s="9"/>
      <c r="U889" s="9"/>
      <c r="V889" s="9"/>
      <c r="W889" s="9"/>
      <c r="X889" s="9"/>
      <c r="Y889" s="9"/>
      <c r="Z889" s="9"/>
    </row>
    <row r="890" spans="1:26" ht="16.5" customHeight="1">
      <c r="A890" s="180"/>
      <c r="B890" s="180"/>
      <c r="C890" s="9"/>
      <c r="D890" s="9"/>
      <c r="E890" s="9"/>
      <c r="F890" s="9"/>
      <c r="G890" s="180"/>
      <c r="H890" s="9"/>
      <c r="I890" s="9"/>
      <c r="J890" s="9"/>
      <c r="K890" s="9"/>
      <c r="L890" s="9"/>
      <c r="M890" s="9"/>
      <c r="N890" s="9"/>
      <c r="O890" s="9"/>
      <c r="P890" s="180"/>
      <c r="Q890" s="9"/>
      <c r="R890" s="9"/>
      <c r="S890" s="180"/>
      <c r="T890" s="9"/>
      <c r="U890" s="9"/>
      <c r="V890" s="9"/>
      <c r="W890" s="9"/>
      <c r="X890" s="9"/>
      <c r="Y890" s="9"/>
      <c r="Z890" s="9"/>
    </row>
    <row r="891" spans="1:26" ht="16.5" customHeight="1">
      <c r="A891" s="180"/>
      <c r="B891" s="180"/>
      <c r="C891" s="9"/>
      <c r="D891" s="9"/>
      <c r="E891" s="9"/>
      <c r="F891" s="9"/>
      <c r="G891" s="180"/>
      <c r="H891" s="9"/>
      <c r="I891" s="9"/>
      <c r="J891" s="9"/>
      <c r="K891" s="9"/>
      <c r="L891" s="9"/>
      <c r="M891" s="9"/>
      <c r="N891" s="9"/>
      <c r="O891" s="9"/>
      <c r="P891" s="180"/>
      <c r="Q891" s="9"/>
      <c r="R891" s="9"/>
      <c r="S891" s="180"/>
      <c r="T891" s="9"/>
      <c r="U891" s="9"/>
      <c r="V891" s="9"/>
      <c r="W891" s="9"/>
      <c r="X891" s="9"/>
      <c r="Y891" s="9"/>
      <c r="Z891" s="9"/>
    </row>
    <row r="892" spans="1:26" ht="16.5" customHeight="1">
      <c r="A892" s="180"/>
      <c r="B892" s="180"/>
      <c r="C892" s="9"/>
      <c r="D892" s="9"/>
      <c r="E892" s="9"/>
      <c r="F892" s="9"/>
      <c r="G892" s="180"/>
      <c r="H892" s="9"/>
      <c r="I892" s="9"/>
      <c r="J892" s="9"/>
      <c r="K892" s="9"/>
      <c r="L892" s="9"/>
      <c r="M892" s="9"/>
      <c r="N892" s="9"/>
      <c r="O892" s="9"/>
      <c r="P892" s="180"/>
      <c r="Q892" s="9"/>
      <c r="R892" s="9"/>
      <c r="S892" s="180"/>
      <c r="T892" s="9"/>
      <c r="U892" s="9"/>
      <c r="V892" s="9"/>
      <c r="W892" s="9"/>
      <c r="X892" s="9"/>
      <c r="Y892" s="9"/>
      <c r="Z892" s="9"/>
    </row>
    <row r="893" spans="1:26" ht="16.5" customHeight="1">
      <c r="A893" s="180"/>
      <c r="B893" s="180"/>
      <c r="C893" s="9"/>
      <c r="D893" s="9"/>
      <c r="E893" s="9"/>
      <c r="F893" s="9"/>
      <c r="G893" s="180"/>
      <c r="H893" s="9"/>
      <c r="I893" s="9"/>
      <c r="J893" s="9"/>
      <c r="K893" s="9"/>
      <c r="L893" s="9"/>
      <c r="M893" s="9"/>
      <c r="N893" s="9"/>
      <c r="O893" s="9"/>
      <c r="P893" s="180"/>
      <c r="Q893" s="9"/>
      <c r="R893" s="9"/>
      <c r="S893" s="180"/>
      <c r="T893" s="9"/>
      <c r="U893" s="9"/>
      <c r="V893" s="9"/>
      <c r="W893" s="9"/>
      <c r="X893" s="9"/>
      <c r="Y893" s="9"/>
      <c r="Z893" s="9"/>
    </row>
    <row r="894" spans="1:26" ht="16.5" customHeight="1">
      <c r="A894" s="180"/>
      <c r="B894" s="180"/>
      <c r="C894" s="9"/>
      <c r="D894" s="9"/>
      <c r="E894" s="9"/>
      <c r="F894" s="9"/>
      <c r="G894" s="180"/>
      <c r="H894" s="9"/>
      <c r="I894" s="9"/>
      <c r="J894" s="9"/>
      <c r="K894" s="9"/>
      <c r="L894" s="9"/>
      <c r="M894" s="9"/>
      <c r="N894" s="9"/>
      <c r="O894" s="9"/>
      <c r="P894" s="180"/>
      <c r="Q894" s="9"/>
      <c r="R894" s="9"/>
      <c r="S894" s="180"/>
      <c r="T894" s="9"/>
      <c r="U894" s="9"/>
      <c r="V894" s="9"/>
      <c r="W894" s="9"/>
      <c r="X894" s="9"/>
      <c r="Y894" s="9"/>
      <c r="Z894" s="9"/>
    </row>
    <row r="895" spans="1:26" ht="16.5" customHeight="1">
      <c r="A895" s="180"/>
      <c r="B895" s="180"/>
      <c r="C895" s="9"/>
      <c r="D895" s="9"/>
      <c r="E895" s="9"/>
      <c r="F895" s="9"/>
      <c r="G895" s="180"/>
      <c r="H895" s="9"/>
      <c r="I895" s="9"/>
      <c r="J895" s="9"/>
      <c r="K895" s="9"/>
      <c r="L895" s="9"/>
      <c r="M895" s="9"/>
      <c r="N895" s="9"/>
      <c r="O895" s="9"/>
      <c r="P895" s="180"/>
      <c r="Q895" s="9"/>
      <c r="R895" s="9"/>
      <c r="S895" s="180"/>
      <c r="T895" s="9"/>
      <c r="U895" s="9"/>
      <c r="V895" s="9"/>
      <c r="W895" s="9"/>
      <c r="X895" s="9"/>
      <c r="Y895" s="9"/>
      <c r="Z895" s="9"/>
    </row>
    <row r="896" spans="1:26" ht="16.5" customHeight="1">
      <c r="A896" s="180"/>
      <c r="B896" s="180"/>
      <c r="C896" s="9"/>
      <c r="D896" s="9"/>
      <c r="E896" s="9"/>
      <c r="F896" s="9"/>
      <c r="G896" s="180"/>
      <c r="H896" s="9"/>
      <c r="I896" s="9"/>
      <c r="J896" s="9"/>
      <c r="K896" s="9"/>
      <c r="L896" s="9"/>
      <c r="M896" s="9"/>
      <c r="N896" s="9"/>
      <c r="O896" s="9"/>
      <c r="P896" s="180"/>
      <c r="Q896" s="9"/>
      <c r="R896" s="9"/>
      <c r="S896" s="180"/>
      <c r="T896" s="9"/>
      <c r="U896" s="9"/>
      <c r="V896" s="9"/>
      <c r="W896" s="9"/>
      <c r="X896" s="9"/>
      <c r="Y896" s="9"/>
      <c r="Z896" s="9"/>
    </row>
    <row r="897" spans="1:26" ht="16.5" customHeight="1">
      <c r="A897" s="180"/>
      <c r="B897" s="180"/>
      <c r="C897" s="9"/>
      <c r="D897" s="9"/>
      <c r="E897" s="9"/>
      <c r="F897" s="9"/>
      <c r="G897" s="180"/>
      <c r="H897" s="9"/>
      <c r="I897" s="9"/>
      <c r="J897" s="9"/>
      <c r="K897" s="9"/>
      <c r="L897" s="9"/>
      <c r="M897" s="9"/>
      <c r="N897" s="9"/>
      <c r="O897" s="9"/>
      <c r="P897" s="180"/>
      <c r="Q897" s="9"/>
      <c r="R897" s="9"/>
      <c r="S897" s="180"/>
      <c r="T897" s="9"/>
      <c r="U897" s="9"/>
      <c r="V897" s="9"/>
      <c r="W897" s="9"/>
      <c r="X897" s="9"/>
      <c r="Y897" s="9"/>
      <c r="Z897" s="9"/>
    </row>
    <row r="898" spans="1:26" ht="16.5" customHeight="1">
      <c r="A898" s="180"/>
      <c r="B898" s="180"/>
      <c r="C898" s="9"/>
      <c r="D898" s="9"/>
      <c r="E898" s="9"/>
      <c r="F898" s="9"/>
      <c r="G898" s="180"/>
      <c r="H898" s="9"/>
      <c r="I898" s="9"/>
      <c r="J898" s="9"/>
      <c r="K898" s="9"/>
      <c r="L898" s="9"/>
      <c r="M898" s="9"/>
      <c r="N898" s="9"/>
      <c r="O898" s="9"/>
      <c r="P898" s="180"/>
      <c r="Q898" s="9"/>
      <c r="R898" s="9"/>
      <c r="S898" s="180"/>
      <c r="T898" s="9"/>
      <c r="U898" s="9"/>
      <c r="V898" s="9"/>
      <c r="W898" s="9"/>
      <c r="X898" s="9"/>
      <c r="Y898" s="9"/>
      <c r="Z898" s="9"/>
    </row>
    <row r="899" spans="1:26" ht="16.5" customHeight="1">
      <c r="A899" s="180"/>
      <c r="B899" s="180"/>
      <c r="C899" s="9"/>
      <c r="D899" s="9"/>
      <c r="E899" s="9"/>
      <c r="F899" s="9"/>
      <c r="G899" s="180"/>
      <c r="H899" s="9"/>
      <c r="I899" s="9"/>
      <c r="J899" s="9"/>
      <c r="K899" s="9"/>
      <c r="L899" s="9"/>
      <c r="M899" s="9"/>
      <c r="N899" s="9"/>
      <c r="O899" s="9"/>
      <c r="P899" s="180"/>
      <c r="Q899" s="9"/>
      <c r="R899" s="9"/>
      <c r="S899" s="180"/>
      <c r="T899" s="9"/>
      <c r="U899" s="9"/>
      <c r="V899" s="9"/>
      <c r="W899" s="9"/>
      <c r="X899" s="9"/>
      <c r="Y899" s="9"/>
      <c r="Z899" s="9"/>
    </row>
    <row r="900" spans="1:26" ht="16.5" customHeight="1">
      <c r="A900" s="180"/>
      <c r="B900" s="180"/>
      <c r="C900" s="9"/>
      <c r="D900" s="9"/>
      <c r="E900" s="9"/>
      <c r="F900" s="9"/>
      <c r="G900" s="180"/>
      <c r="H900" s="9"/>
      <c r="I900" s="9"/>
      <c r="J900" s="9"/>
      <c r="K900" s="9"/>
      <c r="L900" s="9"/>
      <c r="M900" s="9"/>
      <c r="N900" s="9"/>
      <c r="O900" s="9"/>
      <c r="P900" s="180"/>
      <c r="Q900" s="9"/>
      <c r="R900" s="9"/>
      <c r="S900" s="180"/>
      <c r="T900" s="9"/>
      <c r="U900" s="9"/>
      <c r="V900" s="9"/>
      <c r="W900" s="9"/>
      <c r="X900" s="9"/>
      <c r="Y900" s="9"/>
      <c r="Z900" s="9"/>
    </row>
    <row r="901" spans="1:26" ht="16.5" customHeight="1">
      <c r="A901" s="180"/>
      <c r="B901" s="180"/>
      <c r="C901" s="9"/>
      <c r="D901" s="9"/>
      <c r="E901" s="9"/>
      <c r="F901" s="9"/>
      <c r="G901" s="180"/>
      <c r="H901" s="9"/>
      <c r="I901" s="9"/>
      <c r="J901" s="9"/>
      <c r="K901" s="9"/>
      <c r="L901" s="9"/>
      <c r="M901" s="9"/>
      <c r="N901" s="9"/>
      <c r="O901" s="9"/>
      <c r="P901" s="180"/>
      <c r="Q901" s="9"/>
      <c r="R901" s="9"/>
      <c r="S901" s="180"/>
      <c r="T901" s="9"/>
      <c r="U901" s="9"/>
      <c r="V901" s="9"/>
      <c r="W901" s="9"/>
      <c r="X901" s="9"/>
      <c r="Y901" s="9"/>
      <c r="Z901" s="9"/>
    </row>
    <row r="902" spans="1:26" ht="16.5" customHeight="1">
      <c r="A902" s="180"/>
      <c r="B902" s="180"/>
      <c r="C902" s="9"/>
      <c r="D902" s="9"/>
      <c r="E902" s="9"/>
      <c r="F902" s="9"/>
      <c r="G902" s="180"/>
      <c r="H902" s="9"/>
      <c r="I902" s="9"/>
      <c r="J902" s="9"/>
      <c r="K902" s="9"/>
      <c r="L902" s="9"/>
      <c r="M902" s="9"/>
      <c r="N902" s="9"/>
      <c r="O902" s="9"/>
      <c r="P902" s="180"/>
      <c r="Q902" s="9"/>
      <c r="R902" s="9"/>
      <c r="S902" s="180"/>
      <c r="T902" s="9"/>
      <c r="U902" s="9"/>
      <c r="V902" s="9"/>
      <c r="W902" s="9"/>
      <c r="X902" s="9"/>
      <c r="Y902" s="9"/>
      <c r="Z902" s="9"/>
    </row>
    <row r="903" spans="1:26" ht="16.5" customHeight="1">
      <c r="A903" s="180"/>
      <c r="B903" s="180"/>
      <c r="C903" s="9"/>
      <c r="D903" s="9"/>
      <c r="E903" s="9"/>
      <c r="F903" s="9"/>
      <c r="G903" s="180"/>
      <c r="H903" s="9"/>
      <c r="I903" s="9"/>
      <c r="J903" s="9"/>
      <c r="K903" s="9"/>
      <c r="L903" s="9"/>
      <c r="M903" s="9"/>
      <c r="N903" s="9"/>
      <c r="O903" s="9"/>
      <c r="P903" s="180"/>
      <c r="Q903" s="9"/>
      <c r="R903" s="9"/>
      <c r="S903" s="180"/>
      <c r="T903" s="9"/>
      <c r="U903" s="9"/>
      <c r="V903" s="9"/>
      <c r="W903" s="9"/>
      <c r="X903" s="9"/>
      <c r="Y903" s="9"/>
      <c r="Z903" s="9"/>
    </row>
    <row r="904" spans="1:26" ht="16.5" customHeight="1">
      <c r="A904" s="180"/>
      <c r="B904" s="180"/>
      <c r="C904" s="9"/>
      <c r="D904" s="9"/>
      <c r="E904" s="9"/>
      <c r="F904" s="9"/>
      <c r="G904" s="180"/>
      <c r="H904" s="9"/>
      <c r="I904" s="9"/>
      <c r="J904" s="9"/>
      <c r="K904" s="9"/>
      <c r="L904" s="9"/>
      <c r="M904" s="9"/>
      <c r="N904" s="9"/>
      <c r="O904" s="9"/>
      <c r="P904" s="180"/>
      <c r="Q904" s="9"/>
      <c r="R904" s="9"/>
      <c r="S904" s="180"/>
      <c r="T904" s="9"/>
      <c r="U904" s="9"/>
      <c r="V904" s="9"/>
      <c r="W904" s="9"/>
      <c r="X904" s="9"/>
      <c r="Y904" s="9"/>
      <c r="Z904" s="9"/>
    </row>
    <row r="905" spans="1:26" ht="16.5" customHeight="1">
      <c r="A905" s="180"/>
      <c r="B905" s="180"/>
      <c r="C905" s="9"/>
      <c r="D905" s="9"/>
      <c r="E905" s="9"/>
      <c r="F905" s="9"/>
      <c r="G905" s="180"/>
      <c r="H905" s="9"/>
      <c r="I905" s="9"/>
      <c r="J905" s="9"/>
      <c r="K905" s="9"/>
      <c r="L905" s="9"/>
      <c r="M905" s="9"/>
      <c r="N905" s="9"/>
      <c r="O905" s="9"/>
      <c r="P905" s="180"/>
      <c r="Q905" s="9"/>
      <c r="R905" s="9"/>
      <c r="S905" s="180"/>
      <c r="T905" s="9"/>
      <c r="U905" s="9"/>
      <c r="V905" s="9"/>
      <c r="W905" s="9"/>
      <c r="X905" s="9"/>
      <c r="Y905" s="9"/>
      <c r="Z905" s="9"/>
    </row>
    <row r="906" spans="1:26" ht="16.5" customHeight="1">
      <c r="A906" s="180"/>
      <c r="B906" s="180"/>
      <c r="C906" s="9"/>
      <c r="D906" s="9"/>
      <c r="E906" s="9"/>
      <c r="F906" s="9"/>
      <c r="G906" s="180"/>
      <c r="H906" s="9"/>
      <c r="I906" s="9"/>
      <c r="J906" s="9"/>
      <c r="K906" s="9"/>
      <c r="L906" s="9"/>
      <c r="M906" s="9"/>
      <c r="N906" s="9"/>
      <c r="O906" s="9"/>
      <c r="P906" s="180"/>
      <c r="Q906" s="9"/>
      <c r="R906" s="9"/>
      <c r="S906" s="180"/>
      <c r="T906" s="9"/>
      <c r="U906" s="9"/>
      <c r="V906" s="9"/>
      <c r="W906" s="9"/>
      <c r="X906" s="9"/>
      <c r="Y906" s="9"/>
      <c r="Z906" s="9"/>
    </row>
    <row r="907" spans="1:26" ht="16.5" customHeight="1">
      <c r="A907" s="180"/>
      <c r="B907" s="180"/>
      <c r="C907" s="9"/>
      <c r="D907" s="9"/>
      <c r="E907" s="9"/>
      <c r="F907" s="9"/>
      <c r="G907" s="180"/>
      <c r="H907" s="9"/>
      <c r="I907" s="9"/>
      <c r="J907" s="9"/>
      <c r="K907" s="9"/>
      <c r="L907" s="9"/>
      <c r="M907" s="9"/>
      <c r="N907" s="9"/>
      <c r="O907" s="9"/>
      <c r="P907" s="180"/>
      <c r="Q907" s="9"/>
      <c r="R907" s="9"/>
      <c r="S907" s="180"/>
      <c r="T907" s="9"/>
      <c r="U907" s="9"/>
      <c r="V907" s="9"/>
      <c r="W907" s="9"/>
      <c r="X907" s="9"/>
      <c r="Y907" s="9"/>
      <c r="Z907" s="9"/>
    </row>
    <row r="908" spans="1:26" ht="16.5" customHeight="1">
      <c r="A908" s="180"/>
      <c r="B908" s="180"/>
      <c r="C908" s="9"/>
      <c r="D908" s="9"/>
      <c r="E908" s="9"/>
      <c r="F908" s="9"/>
      <c r="G908" s="180"/>
      <c r="H908" s="9"/>
      <c r="I908" s="9"/>
      <c r="J908" s="9"/>
      <c r="K908" s="9"/>
      <c r="L908" s="9"/>
      <c r="M908" s="9"/>
      <c r="N908" s="9"/>
      <c r="O908" s="9"/>
      <c r="P908" s="180"/>
      <c r="Q908" s="9"/>
      <c r="R908" s="9"/>
      <c r="S908" s="180"/>
      <c r="T908" s="9"/>
      <c r="U908" s="9"/>
      <c r="V908" s="9"/>
      <c r="W908" s="9"/>
      <c r="X908" s="9"/>
      <c r="Y908" s="9"/>
      <c r="Z908" s="9"/>
    </row>
    <row r="909" spans="1:26" ht="16.5" customHeight="1">
      <c r="A909" s="180"/>
      <c r="B909" s="180"/>
      <c r="C909" s="9"/>
      <c r="D909" s="9"/>
      <c r="E909" s="9"/>
      <c r="F909" s="9"/>
      <c r="G909" s="180"/>
      <c r="H909" s="9"/>
      <c r="I909" s="9"/>
      <c r="J909" s="9"/>
      <c r="K909" s="9"/>
      <c r="L909" s="9"/>
      <c r="M909" s="9"/>
      <c r="N909" s="9"/>
      <c r="O909" s="9"/>
      <c r="P909" s="180"/>
      <c r="Q909" s="9"/>
      <c r="R909" s="9"/>
      <c r="S909" s="180"/>
      <c r="T909" s="9"/>
      <c r="U909" s="9"/>
      <c r="V909" s="9"/>
      <c r="W909" s="9"/>
      <c r="X909" s="9"/>
      <c r="Y909" s="9"/>
      <c r="Z909" s="9"/>
    </row>
    <row r="910" spans="1:26" ht="16.5" customHeight="1">
      <c r="A910" s="180"/>
      <c r="B910" s="180"/>
      <c r="C910" s="9"/>
      <c r="D910" s="9"/>
      <c r="E910" s="9"/>
      <c r="F910" s="9"/>
      <c r="G910" s="180"/>
      <c r="H910" s="9"/>
      <c r="I910" s="9"/>
      <c r="J910" s="9"/>
      <c r="K910" s="9"/>
      <c r="L910" s="9"/>
      <c r="M910" s="9"/>
      <c r="N910" s="9"/>
      <c r="O910" s="9"/>
      <c r="P910" s="180"/>
      <c r="Q910" s="9"/>
      <c r="R910" s="9"/>
      <c r="S910" s="180"/>
      <c r="T910" s="9"/>
      <c r="U910" s="9"/>
      <c r="V910" s="9"/>
      <c r="W910" s="9"/>
      <c r="X910" s="9"/>
      <c r="Y910" s="9"/>
      <c r="Z910" s="9"/>
    </row>
    <row r="911" spans="1:26" ht="16.5" customHeight="1">
      <c r="A911" s="180"/>
      <c r="B911" s="180"/>
      <c r="C911" s="9"/>
      <c r="D911" s="9"/>
      <c r="E911" s="9"/>
      <c r="F911" s="9"/>
      <c r="G911" s="180"/>
      <c r="H911" s="9"/>
      <c r="I911" s="9"/>
      <c r="J911" s="9"/>
      <c r="K911" s="9"/>
      <c r="L911" s="9"/>
      <c r="M911" s="9"/>
      <c r="N911" s="9"/>
      <c r="O911" s="9"/>
      <c r="P911" s="180"/>
      <c r="Q911" s="9"/>
      <c r="R911" s="9"/>
      <c r="S911" s="180"/>
      <c r="T911" s="9"/>
      <c r="U911" s="9"/>
      <c r="V911" s="9"/>
      <c r="W911" s="9"/>
      <c r="X911" s="9"/>
      <c r="Y911" s="9"/>
      <c r="Z911" s="9"/>
    </row>
    <row r="912" spans="1:26" ht="16.5" customHeight="1">
      <c r="A912" s="180"/>
      <c r="B912" s="180"/>
      <c r="C912" s="9"/>
      <c r="D912" s="9"/>
      <c r="E912" s="9"/>
      <c r="F912" s="9"/>
      <c r="G912" s="180"/>
      <c r="H912" s="9"/>
      <c r="I912" s="9"/>
      <c r="J912" s="9"/>
      <c r="K912" s="9"/>
      <c r="L912" s="9"/>
      <c r="M912" s="9"/>
      <c r="N912" s="9"/>
      <c r="O912" s="9"/>
      <c r="P912" s="180"/>
      <c r="Q912" s="9"/>
      <c r="R912" s="9"/>
      <c r="S912" s="180"/>
      <c r="T912" s="9"/>
      <c r="U912" s="9"/>
      <c r="V912" s="9"/>
      <c r="W912" s="9"/>
      <c r="X912" s="9"/>
      <c r="Y912" s="9"/>
      <c r="Z912" s="9"/>
    </row>
    <row r="913" spans="1:26" ht="16.5" customHeight="1">
      <c r="A913" s="180"/>
      <c r="B913" s="180"/>
      <c r="C913" s="9"/>
      <c r="D913" s="9"/>
      <c r="E913" s="9"/>
      <c r="F913" s="9"/>
      <c r="G913" s="180"/>
      <c r="H913" s="9"/>
      <c r="I913" s="9"/>
      <c r="J913" s="9"/>
      <c r="K913" s="9"/>
      <c r="L913" s="9"/>
      <c r="M913" s="9"/>
      <c r="N913" s="9"/>
      <c r="O913" s="9"/>
      <c r="P913" s="180"/>
      <c r="Q913" s="9"/>
      <c r="R913" s="9"/>
      <c r="S913" s="180"/>
      <c r="T913" s="9"/>
      <c r="U913" s="9"/>
      <c r="V913" s="9"/>
      <c r="W913" s="9"/>
      <c r="X913" s="9"/>
      <c r="Y913" s="9"/>
      <c r="Z913" s="9"/>
    </row>
    <row r="914" spans="1:26" ht="16.5" customHeight="1">
      <c r="A914" s="180"/>
      <c r="B914" s="180"/>
      <c r="C914" s="9"/>
      <c r="D914" s="9"/>
      <c r="E914" s="9"/>
      <c r="F914" s="9"/>
      <c r="G914" s="180"/>
      <c r="H914" s="9"/>
      <c r="I914" s="9"/>
      <c r="J914" s="9"/>
      <c r="K914" s="9"/>
      <c r="L914" s="9"/>
      <c r="M914" s="9"/>
      <c r="N914" s="9"/>
      <c r="O914" s="9"/>
      <c r="P914" s="180"/>
      <c r="Q914" s="9"/>
      <c r="R914" s="9"/>
      <c r="S914" s="180"/>
      <c r="T914" s="9"/>
      <c r="U914" s="9"/>
      <c r="V914" s="9"/>
      <c r="W914" s="9"/>
      <c r="X914" s="9"/>
      <c r="Y914" s="9"/>
      <c r="Z914" s="9"/>
    </row>
    <row r="915" spans="1:26" ht="16.5" customHeight="1">
      <c r="A915" s="180"/>
      <c r="B915" s="180"/>
      <c r="C915" s="9"/>
      <c r="D915" s="9"/>
      <c r="E915" s="9"/>
      <c r="F915" s="9"/>
      <c r="G915" s="180"/>
      <c r="H915" s="9"/>
      <c r="I915" s="9"/>
      <c r="J915" s="9"/>
      <c r="K915" s="9"/>
      <c r="L915" s="9"/>
      <c r="M915" s="9"/>
      <c r="N915" s="9"/>
      <c r="O915" s="9"/>
      <c r="P915" s="180"/>
      <c r="Q915" s="9"/>
      <c r="R915" s="9"/>
      <c r="S915" s="180"/>
      <c r="T915" s="9"/>
      <c r="U915" s="9"/>
      <c r="V915" s="9"/>
      <c r="W915" s="9"/>
      <c r="X915" s="9"/>
      <c r="Y915" s="9"/>
      <c r="Z915" s="9"/>
    </row>
    <row r="916" spans="1:26" ht="16.5" customHeight="1">
      <c r="A916" s="180"/>
      <c r="B916" s="180"/>
      <c r="C916" s="9"/>
      <c r="D916" s="9"/>
      <c r="E916" s="9"/>
      <c r="F916" s="9"/>
      <c r="G916" s="180"/>
      <c r="H916" s="9"/>
      <c r="I916" s="9"/>
      <c r="J916" s="9"/>
      <c r="K916" s="9"/>
      <c r="L916" s="9"/>
      <c r="M916" s="9"/>
      <c r="N916" s="9"/>
      <c r="O916" s="9"/>
      <c r="P916" s="180"/>
      <c r="Q916" s="9"/>
      <c r="R916" s="9"/>
      <c r="S916" s="180"/>
      <c r="T916" s="9"/>
      <c r="U916" s="9"/>
      <c r="V916" s="9"/>
      <c r="W916" s="9"/>
      <c r="X916" s="9"/>
      <c r="Y916" s="9"/>
      <c r="Z916" s="9"/>
    </row>
    <row r="917" spans="1:26" ht="16.5" customHeight="1">
      <c r="A917" s="180"/>
      <c r="B917" s="180"/>
      <c r="C917" s="9"/>
      <c r="D917" s="9"/>
      <c r="E917" s="9"/>
      <c r="F917" s="9"/>
      <c r="G917" s="180"/>
      <c r="H917" s="9"/>
      <c r="I917" s="9"/>
      <c r="J917" s="9"/>
      <c r="K917" s="9"/>
      <c r="L917" s="9"/>
      <c r="M917" s="9"/>
      <c r="N917" s="9"/>
      <c r="O917" s="9"/>
      <c r="P917" s="180"/>
      <c r="Q917" s="9"/>
      <c r="R917" s="9"/>
      <c r="S917" s="180"/>
      <c r="T917" s="9"/>
      <c r="U917" s="9"/>
      <c r="V917" s="9"/>
      <c r="W917" s="9"/>
      <c r="X917" s="9"/>
      <c r="Y917" s="9"/>
      <c r="Z917" s="9"/>
    </row>
    <row r="918" spans="1:26" ht="16.5" customHeight="1">
      <c r="A918" s="180"/>
      <c r="B918" s="180"/>
      <c r="C918" s="9"/>
      <c r="D918" s="9"/>
      <c r="E918" s="9"/>
      <c r="F918" s="9"/>
      <c r="G918" s="180"/>
      <c r="H918" s="9"/>
      <c r="I918" s="9"/>
      <c r="J918" s="9"/>
      <c r="K918" s="9"/>
      <c r="L918" s="9"/>
      <c r="M918" s="9"/>
      <c r="N918" s="9"/>
      <c r="O918" s="9"/>
      <c r="P918" s="180"/>
      <c r="Q918" s="9"/>
      <c r="R918" s="9"/>
      <c r="S918" s="180"/>
      <c r="T918" s="9"/>
      <c r="U918" s="9"/>
      <c r="V918" s="9"/>
      <c r="W918" s="9"/>
      <c r="X918" s="9"/>
      <c r="Y918" s="9"/>
      <c r="Z918" s="9"/>
    </row>
    <row r="919" spans="1:26" ht="16.5" customHeight="1">
      <c r="A919" s="180"/>
      <c r="B919" s="180"/>
      <c r="C919" s="9"/>
      <c r="D919" s="9"/>
      <c r="E919" s="9"/>
      <c r="F919" s="9"/>
      <c r="G919" s="180"/>
      <c r="H919" s="9"/>
      <c r="I919" s="9"/>
      <c r="J919" s="9"/>
      <c r="K919" s="9"/>
      <c r="L919" s="9"/>
      <c r="M919" s="9"/>
      <c r="N919" s="9"/>
      <c r="O919" s="9"/>
      <c r="P919" s="180"/>
      <c r="Q919" s="9"/>
      <c r="R919" s="9"/>
      <c r="S919" s="180"/>
      <c r="T919" s="9"/>
      <c r="U919" s="9"/>
      <c r="V919" s="9"/>
      <c r="W919" s="9"/>
      <c r="X919" s="9"/>
      <c r="Y919" s="9"/>
      <c r="Z919" s="9"/>
    </row>
    <row r="920" spans="1:26" ht="16.5" customHeight="1">
      <c r="A920" s="180"/>
      <c r="B920" s="180"/>
      <c r="C920" s="9"/>
      <c r="D920" s="9"/>
      <c r="E920" s="9"/>
      <c r="F920" s="9"/>
      <c r="G920" s="180"/>
      <c r="H920" s="9"/>
      <c r="I920" s="9"/>
      <c r="J920" s="9"/>
      <c r="K920" s="9"/>
      <c r="L920" s="9"/>
      <c r="M920" s="9"/>
      <c r="N920" s="9"/>
      <c r="O920" s="9"/>
      <c r="P920" s="180"/>
      <c r="Q920" s="9"/>
      <c r="R920" s="9"/>
      <c r="S920" s="180"/>
      <c r="T920" s="9"/>
      <c r="U920" s="9"/>
      <c r="V920" s="9"/>
      <c r="W920" s="9"/>
      <c r="X920" s="9"/>
      <c r="Y920" s="9"/>
      <c r="Z920" s="9"/>
    </row>
    <row r="921" spans="1:26" ht="16.5" customHeight="1">
      <c r="A921" s="180"/>
      <c r="B921" s="180"/>
      <c r="C921" s="9"/>
      <c r="D921" s="9"/>
      <c r="E921" s="9"/>
      <c r="F921" s="9"/>
      <c r="G921" s="180"/>
      <c r="H921" s="9"/>
      <c r="I921" s="9"/>
      <c r="J921" s="9"/>
      <c r="K921" s="9"/>
      <c r="L921" s="9"/>
      <c r="M921" s="9"/>
      <c r="N921" s="9"/>
      <c r="O921" s="9"/>
      <c r="P921" s="180"/>
      <c r="Q921" s="9"/>
      <c r="R921" s="9"/>
      <c r="S921" s="180"/>
      <c r="T921" s="9"/>
      <c r="U921" s="9"/>
      <c r="V921" s="9"/>
      <c r="W921" s="9"/>
      <c r="X921" s="9"/>
      <c r="Y921" s="9"/>
      <c r="Z921" s="9"/>
    </row>
    <row r="922" spans="1:26" ht="16.5" customHeight="1">
      <c r="A922" s="180"/>
      <c r="B922" s="180"/>
      <c r="C922" s="9"/>
      <c r="D922" s="9"/>
      <c r="E922" s="9"/>
      <c r="F922" s="9"/>
      <c r="G922" s="180"/>
      <c r="H922" s="9"/>
      <c r="I922" s="9"/>
      <c r="J922" s="9"/>
      <c r="K922" s="9"/>
      <c r="L922" s="9"/>
      <c r="M922" s="9"/>
      <c r="N922" s="9"/>
      <c r="O922" s="9"/>
      <c r="P922" s="180"/>
      <c r="Q922" s="9"/>
      <c r="R922" s="9"/>
      <c r="S922" s="180"/>
      <c r="T922" s="9"/>
      <c r="U922" s="9"/>
      <c r="V922" s="9"/>
      <c r="W922" s="9"/>
      <c r="X922" s="9"/>
      <c r="Y922" s="9"/>
      <c r="Z922" s="9"/>
    </row>
    <row r="923" spans="1:26" ht="16.5" customHeight="1">
      <c r="A923" s="180"/>
      <c r="B923" s="180"/>
      <c r="C923" s="9"/>
      <c r="D923" s="9"/>
      <c r="E923" s="9"/>
      <c r="F923" s="9"/>
      <c r="G923" s="180"/>
      <c r="H923" s="9"/>
      <c r="I923" s="9"/>
      <c r="J923" s="9"/>
      <c r="K923" s="9"/>
      <c r="L923" s="9"/>
      <c r="M923" s="9"/>
      <c r="N923" s="9"/>
      <c r="O923" s="9"/>
      <c r="P923" s="180"/>
      <c r="Q923" s="9"/>
      <c r="R923" s="9"/>
      <c r="S923" s="180"/>
      <c r="T923" s="9"/>
      <c r="U923" s="9"/>
      <c r="V923" s="9"/>
      <c r="W923" s="9"/>
      <c r="X923" s="9"/>
      <c r="Y923" s="9"/>
      <c r="Z923" s="9"/>
    </row>
    <row r="924" spans="1:26" ht="16.5" customHeight="1">
      <c r="A924" s="180"/>
      <c r="B924" s="180"/>
      <c r="C924" s="9"/>
      <c r="D924" s="9"/>
      <c r="E924" s="9"/>
      <c r="F924" s="9"/>
      <c r="G924" s="180"/>
      <c r="H924" s="9"/>
      <c r="I924" s="9"/>
      <c r="J924" s="9"/>
      <c r="K924" s="9"/>
      <c r="L924" s="9"/>
      <c r="M924" s="9"/>
      <c r="N924" s="9"/>
      <c r="O924" s="9"/>
      <c r="P924" s="180"/>
      <c r="Q924" s="9"/>
      <c r="R924" s="9"/>
      <c r="S924" s="180"/>
      <c r="T924" s="9"/>
      <c r="U924" s="9"/>
      <c r="V924" s="9"/>
      <c r="W924" s="9"/>
      <c r="X924" s="9"/>
      <c r="Y924" s="9"/>
      <c r="Z924" s="9"/>
    </row>
    <row r="925" spans="1:26" ht="16.5" customHeight="1">
      <c r="A925" s="180"/>
      <c r="B925" s="180"/>
      <c r="C925" s="9"/>
      <c r="D925" s="9"/>
      <c r="E925" s="9"/>
      <c r="F925" s="9"/>
      <c r="G925" s="180"/>
      <c r="H925" s="9"/>
      <c r="I925" s="9"/>
      <c r="J925" s="9"/>
      <c r="K925" s="9"/>
      <c r="L925" s="9"/>
      <c r="M925" s="9"/>
      <c r="N925" s="9"/>
      <c r="O925" s="9"/>
      <c r="P925" s="180"/>
      <c r="Q925" s="9"/>
      <c r="R925" s="9"/>
      <c r="S925" s="180"/>
      <c r="T925" s="9"/>
      <c r="U925" s="9"/>
      <c r="V925" s="9"/>
      <c r="W925" s="9"/>
      <c r="X925" s="9"/>
      <c r="Y925" s="9"/>
      <c r="Z925" s="9"/>
    </row>
    <row r="926" spans="1:26" ht="16.5" customHeight="1">
      <c r="A926" s="180"/>
      <c r="B926" s="180"/>
      <c r="C926" s="9"/>
      <c r="D926" s="9"/>
      <c r="E926" s="9"/>
      <c r="F926" s="9"/>
      <c r="G926" s="180"/>
      <c r="H926" s="9"/>
      <c r="I926" s="9"/>
      <c r="J926" s="9"/>
      <c r="K926" s="9"/>
      <c r="L926" s="9"/>
      <c r="M926" s="9"/>
      <c r="N926" s="9"/>
      <c r="O926" s="9"/>
      <c r="P926" s="180"/>
      <c r="Q926" s="9"/>
      <c r="R926" s="9"/>
      <c r="S926" s="180"/>
      <c r="T926" s="9"/>
      <c r="U926" s="9"/>
      <c r="V926" s="9"/>
      <c r="W926" s="9"/>
      <c r="X926" s="9"/>
      <c r="Y926" s="9"/>
      <c r="Z926" s="9"/>
    </row>
    <row r="927" spans="1:26" ht="16.5" customHeight="1">
      <c r="A927" s="180"/>
      <c r="B927" s="180"/>
      <c r="C927" s="9"/>
      <c r="D927" s="9"/>
      <c r="E927" s="9"/>
      <c r="F927" s="9"/>
      <c r="G927" s="180"/>
      <c r="H927" s="9"/>
      <c r="I927" s="9"/>
      <c r="J927" s="9"/>
      <c r="K927" s="9"/>
      <c r="L927" s="9"/>
      <c r="M927" s="9"/>
      <c r="N927" s="9"/>
      <c r="O927" s="9"/>
      <c r="P927" s="180"/>
      <c r="Q927" s="9"/>
      <c r="R927" s="9"/>
      <c r="S927" s="180"/>
      <c r="T927" s="9"/>
      <c r="U927" s="9"/>
      <c r="V927" s="9"/>
      <c r="W927" s="9"/>
      <c r="X927" s="9"/>
      <c r="Y927" s="9"/>
      <c r="Z927" s="9"/>
    </row>
    <row r="928" spans="1:26" ht="16.5" customHeight="1">
      <c r="A928" s="180"/>
      <c r="B928" s="180"/>
      <c r="C928" s="9"/>
      <c r="D928" s="9"/>
      <c r="E928" s="9"/>
      <c r="F928" s="9"/>
      <c r="G928" s="180"/>
      <c r="H928" s="9"/>
      <c r="I928" s="9"/>
      <c r="J928" s="9"/>
      <c r="K928" s="9"/>
      <c r="L928" s="9"/>
      <c r="M928" s="9"/>
      <c r="N928" s="9"/>
      <c r="O928" s="9"/>
      <c r="P928" s="180"/>
      <c r="Q928" s="9"/>
      <c r="R928" s="9"/>
      <c r="S928" s="180"/>
      <c r="T928" s="9"/>
      <c r="U928" s="9"/>
      <c r="V928" s="9"/>
      <c r="W928" s="9"/>
      <c r="X928" s="9"/>
      <c r="Y928" s="9"/>
      <c r="Z928" s="9"/>
    </row>
    <row r="929" spans="1:26" ht="16.5" customHeight="1">
      <c r="A929" s="180"/>
      <c r="B929" s="180"/>
      <c r="C929" s="9"/>
      <c r="D929" s="9"/>
      <c r="E929" s="9"/>
      <c r="F929" s="9"/>
      <c r="G929" s="180"/>
      <c r="H929" s="9"/>
      <c r="I929" s="9"/>
      <c r="J929" s="9"/>
      <c r="K929" s="9"/>
      <c r="L929" s="9"/>
      <c r="M929" s="9"/>
      <c r="N929" s="9"/>
      <c r="O929" s="9"/>
      <c r="P929" s="180"/>
      <c r="Q929" s="9"/>
      <c r="R929" s="9"/>
      <c r="S929" s="180"/>
      <c r="T929" s="9"/>
      <c r="U929" s="9"/>
      <c r="V929" s="9"/>
      <c r="W929" s="9"/>
      <c r="X929" s="9"/>
      <c r="Y929" s="9"/>
      <c r="Z929" s="9"/>
    </row>
    <row r="930" spans="1:26" ht="16.5" customHeight="1">
      <c r="A930" s="180"/>
      <c r="B930" s="180"/>
      <c r="C930" s="9"/>
      <c r="D930" s="9"/>
      <c r="E930" s="9"/>
      <c r="F930" s="9"/>
      <c r="G930" s="180"/>
      <c r="H930" s="9"/>
      <c r="I930" s="9"/>
      <c r="J930" s="9"/>
      <c r="K930" s="9"/>
      <c r="L930" s="9"/>
      <c r="M930" s="9"/>
      <c r="N930" s="9"/>
      <c r="O930" s="9"/>
      <c r="P930" s="180"/>
      <c r="Q930" s="9"/>
      <c r="R930" s="9"/>
      <c r="S930" s="180"/>
      <c r="T930" s="9"/>
      <c r="U930" s="9"/>
      <c r="V930" s="9"/>
      <c r="W930" s="9"/>
      <c r="X930" s="9"/>
      <c r="Y930" s="9"/>
      <c r="Z930" s="9"/>
    </row>
    <row r="931" spans="1:26" ht="16.5" customHeight="1">
      <c r="A931" s="180"/>
      <c r="B931" s="180"/>
      <c r="C931" s="9"/>
      <c r="D931" s="9"/>
      <c r="E931" s="9"/>
      <c r="F931" s="9"/>
      <c r="G931" s="180"/>
      <c r="H931" s="9"/>
      <c r="I931" s="9"/>
      <c r="J931" s="9"/>
      <c r="K931" s="9"/>
      <c r="L931" s="9"/>
      <c r="M931" s="9"/>
      <c r="N931" s="9"/>
      <c r="O931" s="9"/>
      <c r="P931" s="180"/>
      <c r="Q931" s="9"/>
      <c r="R931" s="9"/>
      <c r="S931" s="180"/>
      <c r="T931" s="9"/>
      <c r="U931" s="9"/>
      <c r="V931" s="9"/>
      <c r="W931" s="9"/>
      <c r="X931" s="9"/>
      <c r="Y931" s="9"/>
      <c r="Z931" s="9"/>
    </row>
    <row r="932" spans="1:26" ht="16.5" customHeight="1">
      <c r="A932" s="180"/>
      <c r="B932" s="180"/>
      <c r="C932" s="9"/>
      <c r="D932" s="9"/>
      <c r="E932" s="9"/>
      <c r="F932" s="9"/>
      <c r="G932" s="180"/>
      <c r="H932" s="9"/>
      <c r="I932" s="9"/>
      <c r="J932" s="9"/>
      <c r="K932" s="9"/>
      <c r="L932" s="9"/>
      <c r="M932" s="9"/>
      <c r="N932" s="9"/>
      <c r="O932" s="9"/>
      <c r="P932" s="180"/>
      <c r="Q932" s="9"/>
      <c r="R932" s="9"/>
      <c r="S932" s="180"/>
      <c r="T932" s="9"/>
      <c r="U932" s="9"/>
      <c r="V932" s="9"/>
      <c r="W932" s="9"/>
      <c r="X932" s="9"/>
      <c r="Y932" s="9"/>
      <c r="Z932" s="9"/>
    </row>
    <row r="933" spans="1:26" ht="16.5" customHeight="1">
      <c r="A933" s="180"/>
      <c r="B933" s="180"/>
      <c r="C933" s="9"/>
      <c r="D933" s="9"/>
      <c r="E933" s="9"/>
      <c r="F933" s="9"/>
      <c r="G933" s="180"/>
      <c r="H933" s="9"/>
      <c r="I933" s="9"/>
      <c r="J933" s="9"/>
      <c r="K933" s="9"/>
      <c r="L933" s="9"/>
      <c r="M933" s="9"/>
      <c r="N933" s="9"/>
      <c r="O933" s="9"/>
      <c r="P933" s="180"/>
      <c r="Q933" s="9"/>
      <c r="R933" s="9"/>
      <c r="S933" s="180"/>
      <c r="T933" s="9"/>
      <c r="U933" s="9"/>
      <c r="V933" s="9"/>
      <c r="W933" s="9"/>
      <c r="X933" s="9"/>
      <c r="Y933" s="9"/>
      <c r="Z933" s="9"/>
    </row>
    <row r="934" spans="1:26" ht="16.5" customHeight="1">
      <c r="A934" s="180"/>
      <c r="B934" s="180"/>
      <c r="C934" s="9"/>
      <c r="D934" s="9"/>
      <c r="E934" s="9"/>
      <c r="F934" s="9"/>
      <c r="G934" s="180"/>
      <c r="H934" s="9"/>
      <c r="I934" s="9"/>
      <c r="J934" s="9"/>
      <c r="K934" s="9"/>
      <c r="L934" s="9"/>
      <c r="M934" s="9"/>
      <c r="N934" s="9"/>
      <c r="O934" s="9"/>
      <c r="P934" s="180"/>
      <c r="Q934" s="9"/>
      <c r="R934" s="9"/>
      <c r="S934" s="180"/>
      <c r="T934" s="9"/>
      <c r="U934" s="9"/>
      <c r="V934" s="9"/>
      <c r="W934" s="9"/>
      <c r="X934" s="9"/>
      <c r="Y934" s="9"/>
      <c r="Z934" s="9"/>
    </row>
    <row r="935" spans="1:26" ht="16.5" customHeight="1">
      <c r="A935" s="180"/>
      <c r="B935" s="180"/>
      <c r="C935" s="9"/>
      <c r="D935" s="9"/>
      <c r="E935" s="9"/>
      <c r="F935" s="9"/>
      <c r="G935" s="180"/>
      <c r="H935" s="9"/>
      <c r="I935" s="9"/>
      <c r="J935" s="9"/>
      <c r="K935" s="9"/>
      <c r="L935" s="9"/>
      <c r="M935" s="9"/>
      <c r="N935" s="9"/>
      <c r="O935" s="9"/>
      <c r="P935" s="180"/>
      <c r="Q935" s="9"/>
      <c r="R935" s="9"/>
      <c r="S935" s="180"/>
      <c r="T935" s="9"/>
      <c r="U935" s="9"/>
      <c r="V935" s="9"/>
      <c r="W935" s="9"/>
      <c r="X935" s="9"/>
      <c r="Y935" s="9"/>
      <c r="Z935" s="9"/>
    </row>
    <row r="936" spans="1:26" ht="16.5" customHeight="1">
      <c r="A936" s="180"/>
      <c r="B936" s="180"/>
      <c r="C936" s="9"/>
      <c r="D936" s="9"/>
      <c r="E936" s="9"/>
      <c r="F936" s="9"/>
      <c r="G936" s="180"/>
      <c r="H936" s="9"/>
      <c r="I936" s="9"/>
      <c r="J936" s="9"/>
      <c r="K936" s="9"/>
      <c r="L936" s="9"/>
      <c r="M936" s="9"/>
      <c r="N936" s="9"/>
      <c r="O936" s="9"/>
      <c r="P936" s="180"/>
      <c r="Q936" s="9"/>
      <c r="R936" s="9"/>
      <c r="S936" s="180"/>
      <c r="T936" s="9"/>
      <c r="U936" s="9"/>
      <c r="V936" s="9"/>
      <c r="W936" s="9"/>
      <c r="X936" s="9"/>
      <c r="Y936" s="9"/>
      <c r="Z936" s="9"/>
    </row>
    <row r="937" spans="1:26" ht="16.5" customHeight="1">
      <c r="A937" s="180"/>
      <c r="B937" s="180"/>
      <c r="C937" s="9"/>
      <c r="D937" s="9"/>
      <c r="E937" s="9"/>
      <c r="F937" s="9"/>
      <c r="G937" s="180"/>
      <c r="H937" s="9"/>
      <c r="I937" s="9"/>
      <c r="J937" s="9"/>
      <c r="K937" s="9"/>
      <c r="L937" s="9"/>
      <c r="M937" s="9"/>
      <c r="N937" s="9"/>
      <c r="O937" s="9"/>
      <c r="P937" s="180"/>
      <c r="Q937" s="9"/>
      <c r="R937" s="9"/>
      <c r="S937" s="180"/>
      <c r="T937" s="9"/>
      <c r="U937" s="9"/>
      <c r="V937" s="9"/>
      <c r="W937" s="9"/>
      <c r="X937" s="9"/>
      <c r="Y937" s="9"/>
      <c r="Z937" s="9"/>
    </row>
    <row r="938" spans="1:26" ht="16.5" customHeight="1">
      <c r="A938" s="180"/>
      <c r="B938" s="180"/>
      <c r="C938" s="9"/>
      <c r="D938" s="9"/>
      <c r="E938" s="9"/>
      <c r="F938" s="9"/>
      <c r="G938" s="180"/>
      <c r="H938" s="9"/>
      <c r="I938" s="9"/>
      <c r="J938" s="9"/>
      <c r="K938" s="9"/>
      <c r="L938" s="9"/>
      <c r="M938" s="9"/>
      <c r="N938" s="9"/>
      <c r="O938" s="9"/>
      <c r="P938" s="180"/>
      <c r="Q938" s="9"/>
      <c r="R938" s="9"/>
      <c r="S938" s="180"/>
      <c r="T938" s="9"/>
      <c r="U938" s="9"/>
      <c r="V938" s="9"/>
      <c r="W938" s="9"/>
      <c r="X938" s="9"/>
      <c r="Y938" s="9"/>
      <c r="Z938" s="9"/>
    </row>
    <row r="939" spans="1:26" ht="16.5" customHeight="1">
      <c r="A939" s="180"/>
      <c r="B939" s="180"/>
      <c r="C939" s="9"/>
      <c r="D939" s="9"/>
      <c r="E939" s="9"/>
      <c r="F939" s="9"/>
      <c r="G939" s="180"/>
      <c r="H939" s="9"/>
      <c r="I939" s="9"/>
      <c r="J939" s="9"/>
      <c r="K939" s="9"/>
      <c r="L939" s="9"/>
      <c r="M939" s="9"/>
      <c r="N939" s="9"/>
      <c r="O939" s="9"/>
      <c r="P939" s="180"/>
      <c r="Q939" s="9"/>
      <c r="R939" s="9"/>
      <c r="S939" s="180"/>
      <c r="T939" s="9"/>
      <c r="U939" s="9"/>
      <c r="V939" s="9"/>
      <c r="W939" s="9"/>
      <c r="X939" s="9"/>
      <c r="Y939" s="9"/>
      <c r="Z939" s="9"/>
    </row>
    <row r="940" spans="1:26" ht="16.5" customHeight="1">
      <c r="A940" s="180"/>
      <c r="B940" s="180"/>
      <c r="C940" s="9"/>
      <c r="D940" s="9"/>
      <c r="E940" s="9"/>
      <c r="F940" s="9"/>
      <c r="G940" s="180"/>
      <c r="H940" s="9"/>
      <c r="I940" s="9"/>
      <c r="J940" s="9"/>
      <c r="K940" s="9"/>
      <c r="L940" s="9"/>
      <c r="M940" s="9"/>
      <c r="N940" s="9"/>
      <c r="O940" s="9"/>
      <c r="P940" s="180"/>
      <c r="Q940" s="9"/>
      <c r="R940" s="9"/>
      <c r="S940" s="180"/>
      <c r="T940" s="9"/>
      <c r="U940" s="9"/>
      <c r="V940" s="9"/>
      <c r="W940" s="9"/>
      <c r="X940" s="9"/>
      <c r="Y940" s="9"/>
      <c r="Z940" s="9"/>
    </row>
    <row r="941" spans="1:26" ht="16.5" customHeight="1">
      <c r="A941" s="180"/>
      <c r="B941" s="180"/>
      <c r="C941" s="9"/>
      <c r="D941" s="9"/>
      <c r="E941" s="9"/>
      <c r="F941" s="9"/>
      <c r="G941" s="180"/>
      <c r="H941" s="9"/>
      <c r="I941" s="9"/>
      <c r="J941" s="9"/>
      <c r="K941" s="9"/>
      <c r="L941" s="9"/>
      <c r="M941" s="9"/>
      <c r="N941" s="9"/>
      <c r="O941" s="9"/>
      <c r="P941" s="180"/>
      <c r="Q941" s="9"/>
      <c r="R941" s="9"/>
      <c r="S941" s="180"/>
      <c r="T941" s="9"/>
      <c r="U941" s="9"/>
      <c r="V941" s="9"/>
      <c r="W941" s="9"/>
      <c r="X941" s="9"/>
      <c r="Y941" s="9"/>
      <c r="Z941" s="9"/>
    </row>
    <row r="942" spans="1:26" ht="16.5" customHeight="1">
      <c r="A942" s="180"/>
      <c r="B942" s="180"/>
      <c r="C942" s="9"/>
      <c r="D942" s="9"/>
      <c r="E942" s="9"/>
      <c r="F942" s="9"/>
      <c r="G942" s="180"/>
      <c r="H942" s="9"/>
      <c r="I942" s="9"/>
      <c r="J942" s="9"/>
      <c r="K942" s="9"/>
      <c r="L942" s="9"/>
      <c r="M942" s="9"/>
      <c r="N942" s="9"/>
      <c r="O942" s="9"/>
      <c r="P942" s="180"/>
      <c r="Q942" s="9"/>
      <c r="R942" s="9"/>
      <c r="S942" s="180"/>
      <c r="T942" s="9"/>
      <c r="U942" s="9"/>
      <c r="V942" s="9"/>
      <c r="W942" s="9"/>
      <c r="X942" s="9"/>
      <c r="Y942" s="9"/>
      <c r="Z942" s="9"/>
    </row>
    <row r="943" spans="1:26" ht="16.5" customHeight="1">
      <c r="A943" s="180"/>
      <c r="B943" s="180"/>
      <c r="C943" s="9"/>
      <c r="D943" s="9"/>
      <c r="E943" s="9"/>
      <c r="F943" s="9"/>
      <c r="G943" s="180"/>
      <c r="H943" s="9"/>
      <c r="I943" s="9"/>
      <c r="J943" s="9"/>
      <c r="K943" s="9"/>
      <c r="L943" s="9"/>
      <c r="M943" s="9"/>
      <c r="N943" s="9"/>
      <c r="O943" s="9"/>
      <c r="P943" s="180"/>
      <c r="Q943" s="9"/>
      <c r="R943" s="9"/>
      <c r="S943" s="180"/>
      <c r="T943" s="9"/>
      <c r="U943" s="9"/>
      <c r="V943" s="9"/>
      <c r="W943" s="9"/>
      <c r="X943" s="9"/>
      <c r="Y943" s="9"/>
      <c r="Z943" s="9"/>
    </row>
    <row r="944" spans="1:26" ht="16.5" customHeight="1">
      <c r="A944" s="180"/>
      <c r="B944" s="180"/>
      <c r="C944" s="9"/>
      <c r="D944" s="9"/>
      <c r="E944" s="9"/>
      <c r="F944" s="9"/>
      <c r="G944" s="180"/>
      <c r="H944" s="9"/>
      <c r="I944" s="9"/>
      <c r="J944" s="9"/>
      <c r="K944" s="9"/>
      <c r="L944" s="9"/>
      <c r="M944" s="9"/>
      <c r="N944" s="9"/>
      <c r="O944" s="9"/>
      <c r="P944" s="180"/>
      <c r="Q944" s="9"/>
      <c r="R944" s="9"/>
      <c r="S944" s="180"/>
      <c r="T944" s="9"/>
      <c r="U944" s="9"/>
      <c r="V944" s="9"/>
      <c r="W944" s="9"/>
      <c r="X944" s="9"/>
      <c r="Y944" s="9"/>
      <c r="Z944" s="9"/>
    </row>
    <row r="945" spans="1:26" ht="16.5" customHeight="1">
      <c r="A945" s="180"/>
      <c r="B945" s="180"/>
      <c r="C945" s="9"/>
      <c r="D945" s="9"/>
      <c r="E945" s="9"/>
      <c r="F945" s="9"/>
      <c r="G945" s="180"/>
      <c r="H945" s="9"/>
      <c r="I945" s="9"/>
      <c r="J945" s="9"/>
      <c r="K945" s="9"/>
      <c r="L945" s="9"/>
      <c r="M945" s="9"/>
      <c r="N945" s="9"/>
      <c r="O945" s="9"/>
      <c r="P945" s="180"/>
      <c r="Q945" s="9"/>
      <c r="R945" s="9"/>
      <c r="S945" s="180"/>
      <c r="T945" s="9"/>
      <c r="U945" s="9"/>
      <c r="V945" s="9"/>
      <c r="W945" s="9"/>
      <c r="X945" s="9"/>
      <c r="Y945" s="9"/>
      <c r="Z945" s="9"/>
    </row>
    <row r="946" spans="1:26" ht="16.5" customHeight="1">
      <c r="A946" s="180"/>
      <c r="B946" s="180"/>
      <c r="C946" s="9"/>
      <c r="D946" s="9"/>
      <c r="E946" s="9"/>
      <c r="F946" s="9"/>
      <c r="G946" s="180"/>
      <c r="H946" s="9"/>
      <c r="I946" s="9"/>
      <c r="J946" s="9"/>
      <c r="K946" s="9"/>
      <c r="L946" s="9"/>
      <c r="M946" s="9"/>
      <c r="N946" s="9"/>
      <c r="O946" s="9"/>
      <c r="P946" s="180"/>
      <c r="Q946" s="9"/>
      <c r="R946" s="9"/>
      <c r="S946" s="180"/>
      <c r="T946" s="9"/>
      <c r="U946" s="9"/>
      <c r="V946" s="9"/>
      <c r="W946" s="9"/>
      <c r="X946" s="9"/>
      <c r="Y946" s="9"/>
      <c r="Z946" s="9"/>
    </row>
    <row r="947" spans="1:26" ht="16.5" customHeight="1">
      <c r="A947" s="180"/>
      <c r="B947" s="180"/>
      <c r="C947" s="9"/>
      <c r="D947" s="9"/>
      <c r="E947" s="9"/>
      <c r="F947" s="9"/>
      <c r="G947" s="180"/>
      <c r="H947" s="9"/>
      <c r="I947" s="9"/>
      <c r="J947" s="9"/>
      <c r="K947" s="9"/>
      <c r="L947" s="9"/>
      <c r="M947" s="9"/>
      <c r="N947" s="9"/>
      <c r="O947" s="9"/>
      <c r="P947" s="180"/>
      <c r="Q947" s="9"/>
      <c r="R947" s="9"/>
      <c r="S947" s="180"/>
      <c r="T947" s="9"/>
      <c r="U947" s="9"/>
      <c r="V947" s="9"/>
      <c r="W947" s="9"/>
      <c r="X947" s="9"/>
      <c r="Y947" s="9"/>
      <c r="Z947" s="9"/>
    </row>
    <row r="948" spans="1:26" ht="16.5" customHeight="1">
      <c r="A948" s="180"/>
      <c r="B948" s="180"/>
      <c r="C948" s="9"/>
      <c r="D948" s="9"/>
      <c r="E948" s="9"/>
      <c r="F948" s="9"/>
      <c r="G948" s="180"/>
      <c r="H948" s="9"/>
      <c r="I948" s="9"/>
      <c r="J948" s="9"/>
      <c r="K948" s="9"/>
      <c r="L948" s="9"/>
      <c r="M948" s="9"/>
      <c r="N948" s="9"/>
      <c r="O948" s="9"/>
      <c r="P948" s="180"/>
      <c r="Q948" s="9"/>
      <c r="R948" s="9"/>
      <c r="S948" s="180"/>
      <c r="T948" s="9"/>
      <c r="U948" s="9"/>
      <c r="V948" s="9"/>
      <c r="W948" s="9"/>
      <c r="X948" s="9"/>
      <c r="Y948" s="9"/>
      <c r="Z948" s="9"/>
    </row>
    <row r="949" spans="1:26" ht="16.5" customHeight="1">
      <c r="A949" s="180"/>
      <c r="B949" s="180"/>
      <c r="C949" s="9"/>
      <c r="D949" s="9"/>
      <c r="E949" s="9"/>
      <c r="F949" s="9"/>
      <c r="G949" s="180"/>
      <c r="H949" s="9"/>
      <c r="I949" s="9"/>
      <c r="J949" s="9"/>
      <c r="K949" s="9"/>
      <c r="L949" s="9"/>
      <c r="M949" s="9"/>
      <c r="N949" s="9"/>
      <c r="O949" s="9"/>
      <c r="P949" s="180"/>
      <c r="Q949" s="9"/>
      <c r="R949" s="9"/>
      <c r="S949" s="180"/>
      <c r="T949" s="9"/>
      <c r="U949" s="9"/>
      <c r="V949" s="9"/>
      <c r="W949" s="9"/>
      <c r="X949" s="9"/>
      <c r="Y949" s="9"/>
      <c r="Z949" s="9"/>
    </row>
    <row r="950" spans="1:26" ht="16.5" customHeight="1">
      <c r="A950" s="180"/>
      <c r="B950" s="180"/>
      <c r="C950" s="9"/>
      <c r="D950" s="9"/>
      <c r="E950" s="9"/>
      <c r="F950" s="9"/>
      <c r="G950" s="180"/>
      <c r="H950" s="9"/>
      <c r="I950" s="9"/>
      <c r="J950" s="9"/>
      <c r="K950" s="9"/>
      <c r="L950" s="9"/>
      <c r="M950" s="9"/>
      <c r="N950" s="9"/>
      <c r="O950" s="9"/>
      <c r="P950" s="180"/>
      <c r="Q950" s="9"/>
      <c r="R950" s="9"/>
      <c r="S950" s="180"/>
      <c r="T950" s="9"/>
      <c r="U950" s="9"/>
      <c r="V950" s="9"/>
      <c r="W950" s="9"/>
      <c r="X950" s="9"/>
      <c r="Y950" s="9"/>
      <c r="Z950" s="9"/>
    </row>
    <row r="951" spans="1:26" ht="16.5" customHeight="1">
      <c r="A951" s="180"/>
      <c r="B951" s="180"/>
      <c r="C951" s="9"/>
      <c r="D951" s="9"/>
      <c r="E951" s="9"/>
      <c r="F951" s="9"/>
      <c r="G951" s="180"/>
      <c r="H951" s="9"/>
      <c r="I951" s="9"/>
      <c r="J951" s="9"/>
      <c r="K951" s="9"/>
      <c r="L951" s="9"/>
      <c r="M951" s="9"/>
      <c r="N951" s="9"/>
      <c r="O951" s="9"/>
      <c r="P951" s="180"/>
      <c r="Q951" s="9"/>
      <c r="R951" s="9"/>
      <c r="S951" s="180"/>
      <c r="T951" s="9"/>
      <c r="U951" s="9"/>
      <c r="V951" s="9"/>
      <c r="W951" s="9"/>
      <c r="X951" s="9"/>
      <c r="Y951" s="9"/>
      <c r="Z951" s="9"/>
    </row>
    <row r="952" spans="1:26" ht="16.5" customHeight="1">
      <c r="A952" s="180"/>
      <c r="B952" s="180"/>
      <c r="C952" s="9"/>
      <c r="D952" s="9"/>
      <c r="E952" s="9"/>
      <c r="F952" s="9"/>
      <c r="G952" s="180"/>
      <c r="H952" s="9"/>
      <c r="I952" s="9"/>
      <c r="J952" s="9"/>
      <c r="K952" s="9"/>
      <c r="L952" s="9"/>
      <c r="M952" s="9"/>
      <c r="N952" s="9"/>
      <c r="O952" s="9"/>
      <c r="P952" s="180"/>
      <c r="Q952" s="9"/>
      <c r="R952" s="9"/>
      <c r="S952" s="180"/>
      <c r="T952" s="9"/>
      <c r="U952" s="9"/>
      <c r="V952" s="9"/>
      <c r="W952" s="9"/>
      <c r="X952" s="9"/>
      <c r="Y952" s="9"/>
      <c r="Z952" s="9"/>
    </row>
    <row r="953" spans="1:26" ht="16.5" customHeight="1">
      <c r="A953" s="180"/>
      <c r="B953" s="180"/>
      <c r="C953" s="9"/>
      <c r="D953" s="9"/>
      <c r="E953" s="9"/>
      <c r="F953" s="9"/>
      <c r="G953" s="180"/>
      <c r="H953" s="9"/>
      <c r="I953" s="9"/>
      <c r="J953" s="9"/>
      <c r="K953" s="9"/>
      <c r="L953" s="9"/>
      <c r="M953" s="9"/>
      <c r="N953" s="9"/>
      <c r="O953" s="9"/>
      <c r="P953" s="180"/>
      <c r="Q953" s="9"/>
      <c r="R953" s="9"/>
      <c r="S953" s="180"/>
      <c r="T953" s="9"/>
      <c r="U953" s="9"/>
      <c r="V953" s="9"/>
      <c r="W953" s="9"/>
      <c r="X953" s="9"/>
      <c r="Y953" s="9"/>
      <c r="Z953" s="9"/>
    </row>
    <row r="954" spans="1:26" ht="16.5" customHeight="1">
      <c r="A954" s="180"/>
      <c r="B954" s="180"/>
      <c r="C954" s="9"/>
      <c r="D954" s="9"/>
      <c r="E954" s="9"/>
      <c r="F954" s="9"/>
      <c r="G954" s="180"/>
      <c r="H954" s="9"/>
      <c r="I954" s="9"/>
      <c r="J954" s="9"/>
      <c r="K954" s="9"/>
      <c r="L954" s="9"/>
      <c r="M954" s="9"/>
      <c r="N954" s="9"/>
      <c r="O954" s="9"/>
      <c r="P954" s="180"/>
      <c r="Q954" s="9"/>
      <c r="R954" s="9"/>
      <c r="S954" s="180"/>
      <c r="T954" s="9"/>
      <c r="U954" s="9"/>
      <c r="V954" s="9"/>
      <c r="W954" s="9"/>
      <c r="X954" s="9"/>
      <c r="Y954" s="9"/>
      <c r="Z954" s="9"/>
    </row>
    <row r="955" spans="1:26" ht="16.5" customHeight="1">
      <c r="A955" s="180"/>
      <c r="B955" s="180"/>
      <c r="C955" s="9"/>
      <c r="D955" s="9"/>
      <c r="E955" s="9"/>
      <c r="F955" s="9"/>
      <c r="G955" s="180"/>
      <c r="H955" s="9"/>
      <c r="I955" s="9"/>
      <c r="J955" s="9"/>
      <c r="K955" s="9"/>
      <c r="L955" s="9"/>
      <c r="M955" s="9"/>
      <c r="N955" s="9"/>
      <c r="O955" s="9"/>
      <c r="P955" s="180"/>
      <c r="Q955" s="9"/>
      <c r="R955" s="9"/>
      <c r="S955" s="180"/>
      <c r="T955" s="9"/>
      <c r="U955" s="9"/>
      <c r="V955" s="9"/>
      <c r="W955" s="9"/>
      <c r="X955" s="9"/>
      <c r="Y955" s="9"/>
      <c r="Z955" s="9"/>
    </row>
    <row r="956" spans="1:26" ht="16.5" customHeight="1">
      <c r="A956" s="180"/>
      <c r="B956" s="180"/>
      <c r="C956" s="9"/>
      <c r="D956" s="9"/>
      <c r="E956" s="9"/>
      <c r="F956" s="9"/>
      <c r="G956" s="180"/>
      <c r="H956" s="9"/>
      <c r="I956" s="9"/>
      <c r="J956" s="9"/>
      <c r="K956" s="9"/>
      <c r="L956" s="9"/>
      <c r="M956" s="9"/>
      <c r="N956" s="9"/>
      <c r="O956" s="9"/>
      <c r="P956" s="180"/>
      <c r="Q956" s="9"/>
      <c r="R956" s="9"/>
      <c r="S956" s="180"/>
      <c r="T956" s="9"/>
      <c r="U956" s="9"/>
      <c r="V956" s="9"/>
      <c r="W956" s="9"/>
      <c r="X956" s="9"/>
      <c r="Y956" s="9"/>
      <c r="Z956" s="9"/>
    </row>
    <row r="957" spans="1:26" ht="16.5" customHeight="1">
      <c r="A957" s="180"/>
      <c r="B957" s="180"/>
      <c r="C957" s="9"/>
      <c r="D957" s="9"/>
      <c r="E957" s="9"/>
      <c r="F957" s="9"/>
      <c r="G957" s="180"/>
      <c r="H957" s="9"/>
      <c r="I957" s="9"/>
      <c r="J957" s="9"/>
      <c r="K957" s="9"/>
      <c r="L957" s="9"/>
      <c r="M957" s="9"/>
      <c r="N957" s="9"/>
      <c r="O957" s="9"/>
      <c r="P957" s="180"/>
      <c r="Q957" s="9"/>
      <c r="R957" s="9"/>
      <c r="S957" s="180"/>
      <c r="T957" s="9"/>
      <c r="U957" s="9"/>
      <c r="V957" s="9"/>
      <c r="W957" s="9"/>
      <c r="X957" s="9"/>
      <c r="Y957" s="9"/>
      <c r="Z957" s="9"/>
    </row>
    <row r="958" spans="1:26" ht="16.5" customHeight="1">
      <c r="A958" s="180"/>
      <c r="B958" s="180"/>
      <c r="C958" s="9"/>
      <c r="D958" s="9"/>
      <c r="E958" s="9"/>
      <c r="F958" s="9"/>
      <c r="G958" s="180"/>
      <c r="H958" s="9"/>
      <c r="I958" s="9"/>
      <c r="J958" s="9"/>
      <c r="K958" s="9"/>
      <c r="L958" s="9"/>
      <c r="M958" s="9"/>
      <c r="N958" s="9"/>
      <c r="O958" s="9"/>
      <c r="P958" s="180"/>
      <c r="Q958" s="9"/>
      <c r="R958" s="9"/>
      <c r="S958" s="180"/>
      <c r="T958" s="9"/>
      <c r="U958" s="9"/>
      <c r="V958" s="9"/>
      <c r="W958" s="9"/>
      <c r="X958" s="9"/>
      <c r="Y958" s="9"/>
      <c r="Z958" s="9"/>
    </row>
    <row r="959" spans="1:26" ht="16.5" customHeight="1">
      <c r="A959" s="180"/>
      <c r="B959" s="180"/>
      <c r="C959" s="9"/>
      <c r="D959" s="9"/>
      <c r="E959" s="9"/>
      <c r="F959" s="9"/>
      <c r="G959" s="180"/>
      <c r="H959" s="9"/>
      <c r="I959" s="9"/>
      <c r="J959" s="9"/>
      <c r="K959" s="9"/>
      <c r="L959" s="9"/>
      <c r="M959" s="9"/>
      <c r="N959" s="9"/>
      <c r="O959" s="9"/>
      <c r="P959" s="180"/>
      <c r="Q959" s="9"/>
      <c r="R959" s="9"/>
      <c r="S959" s="180"/>
      <c r="T959" s="9"/>
      <c r="U959" s="9"/>
      <c r="V959" s="9"/>
      <c r="W959" s="9"/>
      <c r="X959" s="9"/>
      <c r="Y959" s="9"/>
      <c r="Z959" s="9"/>
    </row>
    <row r="960" spans="1:26" ht="16.5" customHeight="1">
      <c r="A960" s="180"/>
      <c r="B960" s="180"/>
      <c r="C960" s="9"/>
      <c r="D960" s="9"/>
      <c r="E960" s="9"/>
      <c r="F960" s="9"/>
      <c r="G960" s="180"/>
      <c r="H960" s="9"/>
      <c r="I960" s="9"/>
      <c r="J960" s="9"/>
      <c r="K960" s="9"/>
      <c r="L960" s="9"/>
      <c r="M960" s="9"/>
      <c r="N960" s="9"/>
      <c r="O960" s="9"/>
      <c r="P960" s="180"/>
      <c r="Q960" s="9"/>
      <c r="R960" s="9"/>
      <c r="S960" s="180"/>
      <c r="T960" s="9"/>
      <c r="U960" s="9"/>
      <c r="V960" s="9"/>
      <c r="W960" s="9"/>
      <c r="X960" s="9"/>
      <c r="Y960" s="9"/>
      <c r="Z960" s="9"/>
    </row>
    <row r="961" spans="1:26" ht="16.5" customHeight="1">
      <c r="A961" s="180"/>
      <c r="B961" s="180"/>
      <c r="C961" s="9"/>
      <c r="D961" s="9"/>
      <c r="E961" s="9"/>
      <c r="F961" s="9"/>
      <c r="G961" s="180"/>
      <c r="H961" s="9"/>
      <c r="I961" s="9"/>
      <c r="J961" s="9"/>
      <c r="K961" s="9"/>
      <c r="L961" s="9"/>
      <c r="M961" s="9"/>
      <c r="N961" s="9"/>
      <c r="O961" s="9"/>
      <c r="P961" s="180"/>
      <c r="Q961" s="9"/>
      <c r="R961" s="9"/>
      <c r="S961" s="180"/>
      <c r="T961" s="9"/>
      <c r="U961" s="9"/>
      <c r="V961" s="9"/>
      <c r="W961" s="9"/>
      <c r="X961" s="9"/>
      <c r="Y961" s="9"/>
      <c r="Z961" s="9"/>
    </row>
    <row r="962" spans="1:26" ht="16.5" customHeight="1">
      <c r="A962" s="180"/>
      <c r="B962" s="180"/>
      <c r="C962" s="9"/>
      <c r="D962" s="9"/>
      <c r="E962" s="9"/>
      <c r="F962" s="9"/>
      <c r="G962" s="180"/>
      <c r="H962" s="9"/>
      <c r="I962" s="9"/>
      <c r="J962" s="9"/>
      <c r="K962" s="9"/>
      <c r="L962" s="9"/>
      <c r="M962" s="9"/>
      <c r="N962" s="9"/>
      <c r="O962" s="9"/>
      <c r="P962" s="180"/>
      <c r="Q962" s="9"/>
      <c r="R962" s="9"/>
      <c r="S962" s="180"/>
      <c r="T962" s="9"/>
      <c r="U962" s="9"/>
      <c r="V962" s="9"/>
      <c r="W962" s="9"/>
      <c r="X962" s="9"/>
      <c r="Y962" s="9"/>
      <c r="Z962" s="9"/>
    </row>
    <row r="963" spans="1:26" ht="16.5" customHeight="1">
      <c r="A963" s="180"/>
      <c r="B963" s="180"/>
      <c r="C963" s="9"/>
      <c r="D963" s="9"/>
      <c r="E963" s="9"/>
      <c r="F963" s="9"/>
      <c r="G963" s="180"/>
      <c r="H963" s="9"/>
      <c r="I963" s="9"/>
      <c r="J963" s="9"/>
      <c r="K963" s="9"/>
      <c r="L963" s="9"/>
      <c r="M963" s="9"/>
      <c r="N963" s="9"/>
      <c r="O963" s="9"/>
      <c r="P963" s="180"/>
      <c r="Q963" s="9"/>
      <c r="R963" s="9"/>
      <c r="S963" s="180"/>
      <c r="T963" s="9"/>
      <c r="U963" s="9"/>
      <c r="V963" s="9"/>
      <c r="W963" s="9"/>
      <c r="X963" s="9"/>
      <c r="Y963" s="9"/>
      <c r="Z963" s="9"/>
    </row>
    <row r="964" spans="1:26" ht="16.5" customHeight="1">
      <c r="A964" s="180"/>
      <c r="B964" s="180"/>
      <c r="C964" s="9"/>
      <c r="D964" s="9"/>
      <c r="E964" s="9"/>
      <c r="F964" s="9"/>
      <c r="G964" s="180"/>
      <c r="H964" s="9"/>
      <c r="I964" s="9"/>
      <c r="J964" s="9"/>
      <c r="K964" s="9"/>
      <c r="L964" s="9"/>
      <c r="M964" s="9"/>
      <c r="N964" s="9"/>
      <c r="O964" s="9"/>
      <c r="P964" s="180"/>
      <c r="Q964" s="9"/>
      <c r="R964" s="9"/>
      <c r="S964" s="180"/>
      <c r="T964" s="9"/>
      <c r="U964" s="9"/>
      <c r="V964" s="9"/>
      <c r="W964" s="9"/>
      <c r="X964" s="9"/>
      <c r="Y964" s="9"/>
      <c r="Z964" s="9"/>
    </row>
    <row r="965" spans="1:26" ht="16.5" customHeight="1">
      <c r="A965" s="180"/>
      <c r="B965" s="180"/>
      <c r="C965" s="9"/>
      <c r="D965" s="9"/>
      <c r="E965" s="9"/>
      <c r="F965" s="9"/>
      <c r="G965" s="180"/>
      <c r="H965" s="9"/>
      <c r="I965" s="9"/>
      <c r="J965" s="9"/>
      <c r="K965" s="9"/>
      <c r="L965" s="9"/>
      <c r="M965" s="9"/>
      <c r="N965" s="9"/>
      <c r="O965" s="9"/>
      <c r="P965" s="180"/>
      <c r="Q965" s="9"/>
      <c r="R965" s="9"/>
      <c r="S965" s="180"/>
      <c r="T965" s="9"/>
      <c r="U965" s="9"/>
      <c r="V965" s="9"/>
      <c r="W965" s="9"/>
      <c r="X965" s="9"/>
      <c r="Y965" s="9"/>
      <c r="Z965" s="9"/>
    </row>
    <row r="966" spans="1:26" ht="16.5" customHeight="1">
      <c r="A966" s="180"/>
      <c r="B966" s="180"/>
      <c r="C966" s="9"/>
      <c r="D966" s="9"/>
      <c r="E966" s="9"/>
      <c r="F966" s="9"/>
      <c r="G966" s="180"/>
      <c r="H966" s="9"/>
      <c r="I966" s="9"/>
      <c r="J966" s="9"/>
      <c r="K966" s="9"/>
      <c r="L966" s="9"/>
      <c r="M966" s="9"/>
      <c r="N966" s="9"/>
      <c r="O966" s="9"/>
      <c r="P966" s="180"/>
      <c r="Q966" s="9"/>
      <c r="R966" s="9"/>
      <c r="S966" s="180"/>
      <c r="T966" s="9"/>
      <c r="U966" s="9"/>
      <c r="V966" s="9"/>
      <c r="W966" s="9"/>
      <c r="X966" s="9"/>
      <c r="Y966" s="9"/>
      <c r="Z966" s="9"/>
    </row>
    <row r="967" spans="1:26" ht="16.5" customHeight="1">
      <c r="A967" s="180"/>
      <c r="B967" s="180"/>
      <c r="C967" s="9"/>
      <c r="D967" s="9"/>
      <c r="E967" s="9"/>
      <c r="F967" s="9"/>
      <c r="G967" s="180"/>
      <c r="H967" s="9"/>
      <c r="I967" s="9"/>
      <c r="J967" s="9"/>
      <c r="K967" s="9"/>
      <c r="L967" s="9"/>
      <c r="M967" s="9"/>
      <c r="N967" s="9"/>
      <c r="O967" s="9"/>
      <c r="P967" s="180"/>
      <c r="Q967" s="9"/>
      <c r="R967" s="9"/>
      <c r="S967" s="180"/>
      <c r="T967" s="9"/>
      <c r="U967" s="9"/>
      <c r="V967" s="9"/>
      <c r="W967" s="9"/>
      <c r="X967" s="9"/>
      <c r="Y967" s="9"/>
      <c r="Z967" s="9"/>
    </row>
    <row r="968" spans="1:26" ht="16.5" customHeight="1">
      <c r="A968" s="180"/>
      <c r="B968" s="180"/>
      <c r="C968" s="9"/>
      <c r="D968" s="9"/>
      <c r="E968" s="9"/>
      <c r="F968" s="9"/>
      <c r="G968" s="180"/>
      <c r="H968" s="9"/>
      <c r="I968" s="9"/>
      <c r="J968" s="9"/>
      <c r="K968" s="9"/>
      <c r="L968" s="9"/>
      <c r="M968" s="9"/>
      <c r="N968" s="9"/>
      <c r="O968" s="9"/>
      <c r="P968" s="180"/>
      <c r="Q968" s="9"/>
      <c r="R968" s="9"/>
      <c r="S968" s="180"/>
      <c r="T968" s="9"/>
      <c r="U968" s="9"/>
      <c r="V968" s="9"/>
      <c r="W968" s="9"/>
      <c r="X968" s="9"/>
      <c r="Y968" s="9"/>
      <c r="Z968" s="9"/>
    </row>
    <row r="969" spans="1:26" ht="16.5" customHeight="1">
      <c r="A969" s="180"/>
      <c r="B969" s="180"/>
      <c r="C969" s="9"/>
      <c r="D969" s="9"/>
      <c r="E969" s="9"/>
      <c r="F969" s="9"/>
      <c r="G969" s="180"/>
      <c r="H969" s="9"/>
      <c r="I969" s="9"/>
      <c r="J969" s="9"/>
      <c r="K969" s="9"/>
      <c r="L969" s="9"/>
      <c r="M969" s="9"/>
      <c r="N969" s="9"/>
      <c r="O969" s="9"/>
      <c r="P969" s="180"/>
      <c r="Q969" s="9"/>
      <c r="R969" s="9"/>
      <c r="S969" s="180"/>
      <c r="T969" s="9"/>
      <c r="U969" s="9"/>
      <c r="V969" s="9"/>
      <c r="W969" s="9"/>
      <c r="X969" s="9"/>
      <c r="Y969" s="9"/>
      <c r="Z969" s="9"/>
    </row>
    <row r="970" spans="1:26" ht="16.5" customHeight="1">
      <c r="A970" s="180"/>
      <c r="B970" s="180"/>
      <c r="C970" s="9"/>
      <c r="D970" s="9"/>
      <c r="E970" s="9"/>
      <c r="F970" s="9"/>
      <c r="G970" s="180"/>
      <c r="H970" s="9"/>
      <c r="I970" s="9"/>
      <c r="J970" s="9"/>
      <c r="K970" s="9"/>
      <c r="L970" s="9"/>
      <c r="M970" s="9"/>
      <c r="N970" s="9"/>
      <c r="O970" s="9"/>
      <c r="P970" s="180"/>
      <c r="Q970" s="9"/>
      <c r="R970" s="9"/>
      <c r="S970" s="180"/>
      <c r="T970" s="9"/>
      <c r="U970" s="9"/>
      <c r="V970" s="9"/>
      <c r="W970" s="9"/>
      <c r="X970" s="9"/>
      <c r="Y970" s="9"/>
      <c r="Z970" s="9"/>
    </row>
    <row r="971" spans="1:26" ht="16.5" customHeight="1">
      <c r="A971" s="180"/>
      <c r="B971" s="180"/>
      <c r="C971" s="9"/>
      <c r="D971" s="9"/>
      <c r="E971" s="9"/>
      <c r="F971" s="9"/>
      <c r="G971" s="180"/>
      <c r="H971" s="9"/>
      <c r="I971" s="9"/>
      <c r="J971" s="9"/>
      <c r="K971" s="9"/>
      <c r="L971" s="9"/>
      <c r="M971" s="9"/>
      <c r="N971" s="9"/>
      <c r="O971" s="9"/>
      <c r="P971" s="180"/>
      <c r="Q971" s="9"/>
      <c r="R971" s="9"/>
      <c r="S971" s="180"/>
      <c r="T971" s="9"/>
      <c r="U971" s="9"/>
      <c r="V971" s="9"/>
      <c r="W971" s="9"/>
      <c r="X971" s="9"/>
      <c r="Y971" s="9"/>
      <c r="Z971" s="9"/>
    </row>
    <row r="972" spans="1:26" ht="16.5" customHeight="1">
      <c r="A972" s="180"/>
      <c r="B972" s="180"/>
      <c r="C972" s="9"/>
      <c r="D972" s="9"/>
      <c r="E972" s="9"/>
      <c r="F972" s="9"/>
      <c r="G972" s="180"/>
      <c r="H972" s="9"/>
      <c r="I972" s="9"/>
      <c r="J972" s="9"/>
      <c r="K972" s="9"/>
      <c r="L972" s="9"/>
      <c r="M972" s="9"/>
      <c r="N972" s="9"/>
      <c r="O972" s="9"/>
      <c r="P972" s="180"/>
      <c r="Q972" s="9"/>
      <c r="R972" s="9"/>
      <c r="S972" s="180"/>
      <c r="T972" s="9"/>
      <c r="U972" s="9"/>
      <c r="V972" s="9"/>
      <c r="W972" s="9"/>
      <c r="X972" s="9"/>
      <c r="Y972" s="9"/>
      <c r="Z972" s="9"/>
    </row>
    <row r="973" spans="1:26" ht="16.5" customHeight="1">
      <c r="A973" s="180"/>
      <c r="B973" s="180"/>
      <c r="C973" s="9"/>
      <c r="D973" s="9"/>
      <c r="E973" s="9"/>
      <c r="F973" s="9"/>
      <c r="G973" s="180"/>
      <c r="H973" s="9"/>
      <c r="I973" s="9"/>
      <c r="J973" s="9"/>
      <c r="K973" s="9"/>
      <c r="L973" s="9"/>
      <c r="M973" s="9"/>
      <c r="N973" s="9"/>
      <c r="O973" s="9"/>
      <c r="P973" s="180"/>
      <c r="Q973" s="9"/>
      <c r="R973" s="9"/>
      <c r="S973" s="180"/>
      <c r="T973" s="9"/>
      <c r="U973" s="9"/>
      <c r="V973" s="9"/>
      <c r="W973" s="9"/>
      <c r="X973" s="9"/>
      <c r="Y973" s="9"/>
      <c r="Z973" s="9"/>
    </row>
    <row r="974" spans="1:26" ht="16.5" customHeight="1">
      <c r="A974" s="180"/>
      <c r="B974" s="180"/>
      <c r="C974" s="9"/>
      <c r="D974" s="9"/>
      <c r="E974" s="9"/>
      <c r="F974" s="9"/>
      <c r="G974" s="180"/>
      <c r="H974" s="9"/>
      <c r="I974" s="9"/>
      <c r="J974" s="9"/>
      <c r="K974" s="9"/>
      <c r="L974" s="9"/>
      <c r="M974" s="9"/>
      <c r="N974" s="9"/>
      <c r="O974" s="9"/>
      <c r="P974" s="180"/>
      <c r="Q974" s="9"/>
      <c r="R974" s="9"/>
      <c r="S974" s="180"/>
      <c r="T974" s="9"/>
      <c r="U974" s="9"/>
      <c r="V974" s="9"/>
      <c r="W974" s="9"/>
      <c r="X974" s="9"/>
      <c r="Y974" s="9"/>
      <c r="Z974" s="9"/>
    </row>
    <row r="975" spans="1:26" ht="16.5" customHeight="1">
      <c r="A975" s="180"/>
      <c r="B975" s="180"/>
      <c r="C975" s="9"/>
      <c r="D975" s="9"/>
      <c r="E975" s="9"/>
      <c r="F975" s="9"/>
      <c r="G975" s="180"/>
      <c r="H975" s="9"/>
      <c r="I975" s="9"/>
      <c r="J975" s="9"/>
      <c r="K975" s="9"/>
      <c r="L975" s="9"/>
      <c r="M975" s="9"/>
      <c r="N975" s="9"/>
      <c r="O975" s="9"/>
      <c r="P975" s="180"/>
      <c r="Q975" s="9"/>
      <c r="R975" s="9"/>
      <c r="S975" s="180"/>
      <c r="T975" s="9"/>
      <c r="U975" s="9"/>
      <c r="V975" s="9"/>
      <c r="W975" s="9"/>
      <c r="X975" s="9"/>
      <c r="Y975" s="9"/>
      <c r="Z975" s="9"/>
    </row>
    <row r="976" spans="1:26" ht="16.5" customHeight="1">
      <c r="A976" s="180"/>
      <c r="B976" s="180"/>
      <c r="C976" s="9"/>
      <c r="D976" s="9"/>
      <c r="E976" s="9"/>
      <c r="F976" s="9"/>
      <c r="G976" s="180"/>
      <c r="H976" s="9"/>
      <c r="I976" s="9"/>
      <c r="J976" s="9"/>
      <c r="K976" s="9"/>
      <c r="L976" s="9"/>
      <c r="M976" s="9"/>
      <c r="N976" s="9"/>
      <c r="O976" s="9"/>
      <c r="P976" s="180"/>
      <c r="Q976" s="9"/>
      <c r="R976" s="9"/>
      <c r="S976" s="180"/>
      <c r="T976" s="9"/>
      <c r="U976" s="9"/>
      <c r="V976" s="9"/>
      <c r="W976" s="9"/>
      <c r="X976" s="9"/>
      <c r="Y976" s="9"/>
      <c r="Z976" s="9"/>
    </row>
    <row r="977" spans="1:26" ht="16.5" customHeight="1">
      <c r="A977" s="180"/>
      <c r="B977" s="180"/>
      <c r="C977" s="9"/>
      <c r="D977" s="9"/>
      <c r="E977" s="9"/>
      <c r="F977" s="9"/>
      <c r="G977" s="180"/>
      <c r="H977" s="9"/>
      <c r="I977" s="9"/>
      <c r="J977" s="9"/>
      <c r="K977" s="9"/>
      <c r="L977" s="9"/>
      <c r="M977" s="9"/>
      <c r="N977" s="9"/>
      <c r="O977" s="9"/>
      <c r="P977" s="180"/>
      <c r="Q977" s="9"/>
      <c r="R977" s="9"/>
      <c r="S977" s="180"/>
      <c r="T977" s="9"/>
      <c r="U977" s="9"/>
      <c r="V977" s="9"/>
      <c r="W977" s="9"/>
      <c r="X977" s="9"/>
      <c r="Y977" s="9"/>
      <c r="Z977" s="9"/>
    </row>
    <row r="978" spans="1:26" ht="16.5" customHeight="1">
      <c r="A978" s="180"/>
      <c r="B978" s="180"/>
      <c r="C978" s="9"/>
      <c r="D978" s="9"/>
      <c r="E978" s="9"/>
      <c r="F978" s="9"/>
      <c r="G978" s="180"/>
      <c r="H978" s="9"/>
      <c r="I978" s="9"/>
      <c r="J978" s="9"/>
      <c r="K978" s="9"/>
      <c r="L978" s="9"/>
      <c r="M978" s="9"/>
      <c r="N978" s="9"/>
      <c r="O978" s="9"/>
      <c r="P978" s="180"/>
      <c r="Q978" s="9"/>
      <c r="R978" s="9"/>
      <c r="S978" s="180"/>
      <c r="T978" s="9"/>
      <c r="U978" s="9"/>
      <c r="V978" s="9"/>
      <c r="W978" s="9"/>
      <c r="X978" s="9"/>
      <c r="Y978" s="9"/>
      <c r="Z978" s="9"/>
    </row>
    <row r="979" spans="1:26" ht="16.5" customHeight="1">
      <c r="A979" s="180"/>
      <c r="B979" s="180"/>
      <c r="C979" s="9"/>
      <c r="D979" s="9"/>
      <c r="E979" s="9"/>
      <c r="F979" s="9"/>
      <c r="G979" s="180"/>
      <c r="H979" s="9"/>
      <c r="I979" s="9"/>
      <c r="J979" s="9"/>
      <c r="K979" s="9"/>
      <c r="L979" s="9"/>
      <c r="M979" s="9"/>
      <c r="N979" s="9"/>
      <c r="O979" s="9"/>
      <c r="P979" s="180"/>
      <c r="Q979" s="9"/>
      <c r="R979" s="9"/>
      <c r="S979" s="180"/>
      <c r="T979" s="9"/>
      <c r="U979" s="9"/>
      <c r="V979" s="9"/>
      <c r="W979" s="9"/>
      <c r="X979" s="9"/>
      <c r="Y979" s="9"/>
      <c r="Z979" s="9"/>
    </row>
    <row r="980" spans="1:26" ht="16.5" customHeight="1">
      <c r="A980" s="180"/>
      <c r="B980" s="180"/>
      <c r="C980" s="9"/>
      <c r="D980" s="9"/>
      <c r="E980" s="9"/>
      <c r="F980" s="9"/>
      <c r="G980" s="180"/>
      <c r="H980" s="9"/>
      <c r="I980" s="9"/>
      <c r="J980" s="9"/>
      <c r="K980" s="9"/>
      <c r="L980" s="9"/>
      <c r="M980" s="9"/>
      <c r="N980" s="9"/>
      <c r="O980" s="9"/>
      <c r="P980" s="180"/>
      <c r="Q980" s="9"/>
      <c r="R980" s="9"/>
      <c r="S980" s="180"/>
      <c r="T980" s="9"/>
      <c r="U980" s="9"/>
      <c r="V980" s="9"/>
      <c r="W980" s="9"/>
      <c r="X980" s="9"/>
      <c r="Y980" s="9"/>
      <c r="Z980" s="9"/>
    </row>
    <row r="981" spans="1:26" ht="16.5" customHeight="1">
      <c r="A981" s="180"/>
      <c r="B981" s="180"/>
      <c r="C981" s="9"/>
      <c r="D981" s="9"/>
      <c r="E981" s="9"/>
      <c r="F981" s="9"/>
      <c r="G981" s="180"/>
      <c r="H981" s="9"/>
      <c r="I981" s="9"/>
      <c r="J981" s="9"/>
      <c r="K981" s="9"/>
      <c r="L981" s="9"/>
      <c r="M981" s="9"/>
      <c r="N981" s="9"/>
      <c r="O981" s="9"/>
      <c r="P981" s="180"/>
      <c r="Q981" s="9"/>
      <c r="R981" s="9"/>
      <c r="S981" s="180"/>
      <c r="T981" s="9"/>
      <c r="U981" s="9"/>
      <c r="V981" s="9"/>
      <c r="W981" s="9"/>
      <c r="X981" s="9"/>
      <c r="Y981" s="9"/>
      <c r="Z981" s="9"/>
    </row>
    <row r="982" spans="1:26" ht="16.5" customHeight="1">
      <c r="A982" s="180"/>
      <c r="B982" s="180"/>
      <c r="C982" s="9"/>
      <c r="D982" s="9"/>
      <c r="E982" s="9"/>
      <c r="F982" s="9"/>
      <c r="G982" s="180"/>
      <c r="H982" s="9"/>
      <c r="I982" s="9"/>
      <c r="J982" s="9"/>
      <c r="K982" s="9"/>
      <c r="L982" s="9"/>
      <c r="M982" s="9"/>
      <c r="N982" s="9"/>
      <c r="O982" s="9"/>
      <c r="P982" s="180"/>
      <c r="Q982" s="9"/>
      <c r="R982" s="9"/>
      <c r="S982" s="180"/>
      <c r="T982" s="9"/>
      <c r="U982" s="9"/>
      <c r="V982" s="9"/>
      <c r="W982" s="9"/>
      <c r="X982" s="9"/>
      <c r="Y982" s="9"/>
      <c r="Z982" s="9"/>
    </row>
    <row r="983" spans="1:26" ht="16.5" customHeight="1">
      <c r="A983" s="180"/>
      <c r="B983" s="180"/>
      <c r="C983" s="9"/>
      <c r="D983" s="9"/>
      <c r="E983" s="9"/>
      <c r="F983" s="9"/>
      <c r="G983" s="180"/>
      <c r="H983" s="9"/>
      <c r="I983" s="9"/>
      <c r="J983" s="9"/>
      <c r="K983" s="9"/>
      <c r="L983" s="9"/>
      <c r="M983" s="9"/>
      <c r="N983" s="9"/>
      <c r="O983" s="9"/>
      <c r="P983" s="180"/>
      <c r="Q983" s="9"/>
      <c r="R983" s="9"/>
      <c r="S983" s="180"/>
      <c r="T983" s="9"/>
      <c r="U983" s="9"/>
      <c r="V983" s="9"/>
      <c r="W983" s="9"/>
      <c r="X983" s="9"/>
      <c r="Y983" s="9"/>
      <c r="Z983" s="9"/>
    </row>
    <row r="984" spans="1:26" ht="16.5" customHeight="1">
      <c r="A984" s="180"/>
      <c r="B984" s="180"/>
      <c r="C984" s="9"/>
      <c r="D984" s="9"/>
      <c r="E984" s="9"/>
      <c r="F984" s="9"/>
      <c r="G984" s="180"/>
      <c r="H984" s="9"/>
      <c r="I984" s="9"/>
      <c r="J984" s="9"/>
      <c r="K984" s="9"/>
      <c r="L984" s="9"/>
      <c r="M984" s="9"/>
      <c r="N984" s="9"/>
      <c r="O984" s="9"/>
      <c r="P984" s="180"/>
      <c r="Q984" s="9"/>
      <c r="R984" s="9"/>
      <c r="S984" s="180"/>
      <c r="T984" s="9"/>
      <c r="U984" s="9"/>
      <c r="V984" s="9"/>
      <c r="W984" s="9"/>
      <c r="X984" s="9"/>
      <c r="Y984" s="9"/>
      <c r="Z984" s="9"/>
    </row>
    <row r="985" spans="1:26" ht="16.5" customHeight="1">
      <c r="A985" s="180"/>
      <c r="B985" s="180"/>
      <c r="C985" s="9"/>
      <c r="D985" s="9"/>
      <c r="E985" s="9"/>
      <c r="F985" s="9"/>
      <c r="G985" s="180"/>
      <c r="H985" s="9"/>
      <c r="I985" s="9"/>
      <c r="J985" s="9"/>
      <c r="K985" s="9"/>
      <c r="L985" s="9"/>
      <c r="M985" s="9"/>
      <c r="N985" s="9"/>
      <c r="O985" s="9"/>
      <c r="P985" s="180"/>
      <c r="Q985" s="9"/>
      <c r="R985" s="9"/>
      <c r="S985" s="180"/>
      <c r="T985" s="9"/>
      <c r="U985" s="9"/>
      <c r="V985" s="9"/>
      <c r="W985" s="9"/>
      <c r="X985" s="9"/>
      <c r="Y985" s="9"/>
      <c r="Z985" s="9"/>
    </row>
    <row r="986" spans="1:26" ht="16.5" customHeight="1">
      <c r="A986" s="180"/>
      <c r="B986" s="180"/>
      <c r="C986" s="9"/>
      <c r="D986" s="9"/>
      <c r="E986" s="9"/>
      <c r="F986" s="9"/>
      <c r="G986" s="180"/>
      <c r="H986" s="9"/>
      <c r="I986" s="9"/>
      <c r="J986" s="9"/>
      <c r="K986" s="9"/>
      <c r="L986" s="9"/>
      <c r="M986" s="9"/>
      <c r="N986" s="9"/>
      <c r="O986" s="9"/>
      <c r="P986" s="180"/>
      <c r="Q986" s="9"/>
      <c r="R986" s="9"/>
      <c r="S986" s="180"/>
      <c r="T986" s="9"/>
      <c r="U986" s="9"/>
      <c r="V986" s="9"/>
      <c r="W986" s="9"/>
      <c r="X986" s="9"/>
      <c r="Y986" s="9"/>
      <c r="Z986" s="9"/>
    </row>
    <row r="987" spans="1:26" ht="16.5" customHeight="1">
      <c r="A987" s="180"/>
      <c r="B987" s="180"/>
      <c r="C987" s="9"/>
      <c r="D987" s="9"/>
      <c r="E987" s="9"/>
      <c r="F987" s="9"/>
      <c r="G987" s="180"/>
      <c r="H987" s="9"/>
      <c r="I987" s="9"/>
      <c r="J987" s="9"/>
      <c r="K987" s="9"/>
      <c r="L987" s="9"/>
      <c r="M987" s="9"/>
      <c r="N987" s="9"/>
      <c r="O987" s="9"/>
      <c r="P987" s="180"/>
      <c r="Q987" s="9"/>
      <c r="R987" s="9"/>
      <c r="S987" s="180"/>
      <c r="T987" s="9"/>
      <c r="U987" s="9"/>
      <c r="V987" s="9"/>
      <c r="W987" s="9"/>
      <c r="X987" s="9"/>
      <c r="Y987" s="9"/>
      <c r="Z987" s="9"/>
    </row>
    <row r="988" spans="1:26" ht="16.5" customHeight="1">
      <c r="A988" s="180"/>
      <c r="B988" s="180"/>
      <c r="C988" s="9"/>
      <c r="D988" s="9"/>
      <c r="E988" s="9"/>
      <c r="F988" s="9"/>
      <c r="G988" s="180"/>
      <c r="H988" s="9"/>
      <c r="I988" s="9"/>
      <c r="J988" s="9"/>
      <c r="K988" s="9"/>
      <c r="L988" s="9"/>
      <c r="M988" s="9"/>
      <c r="N988" s="9"/>
      <c r="O988" s="9"/>
      <c r="P988" s="180"/>
      <c r="Q988" s="9"/>
      <c r="R988" s="9"/>
      <c r="S988" s="180"/>
      <c r="T988" s="9"/>
      <c r="U988" s="9"/>
      <c r="V988" s="9"/>
      <c r="W988" s="9"/>
      <c r="X988" s="9"/>
      <c r="Y988" s="9"/>
      <c r="Z988" s="9"/>
    </row>
    <row r="989" spans="1:26" ht="16.5" customHeight="1">
      <c r="A989" s="180"/>
      <c r="B989" s="180"/>
      <c r="C989" s="9"/>
      <c r="D989" s="9"/>
      <c r="E989" s="9"/>
      <c r="F989" s="9"/>
      <c r="G989" s="180"/>
      <c r="H989" s="9"/>
      <c r="I989" s="9"/>
      <c r="J989" s="9"/>
      <c r="K989" s="9"/>
      <c r="L989" s="9"/>
      <c r="M989" s="9"/>
      <c r="N989" s="9"/>
      <c r="O989" s="9"/>
      <c r="P989" s="180"/>
      <c r="Q989" s="9"/>
      <c r="R989" s="9"/>
      <c r="S989" s="180"/>
      <c r="T989" s="9"/>
      <c r="U989" s="9"/>
      <c r="V989" s="9"/>
      <c r="W989" s="9"/>
      <c r="X989" s="9"/>
      <c r="Y989" s="9"/>
      <c r="Z989" s="9"/>
    </row>
    <row r="990" spans="1:26" ht="16.5" customHeight="1">
      <c r="A990" s="180"/>
      <c r="B990" s="180"/>
      <c r="C990" s="9"/>
      <c r="D990" s="9"/>
      <c r="E990" s="9"/>
      <c r="F990" s="9"/>
      <c r="G990" s="180"/>
      <c r="H990" s="9"/>
      <c r="I990" s="9"/>
      <c r="J990" s="9"/>
      <c r="K990" s="9"/>
      <c r="L990" s="9"/>
      <c r="M990" s="9"/>
      <c r="N990" s="9"/>
      <c r="O990" s="9"/>
      <c r="P990" s="180"/>
      <c r="Q990" s="9"/>
      <c r="R990" s="9"/>
      <c r="S990" s="180"/>
      <c r="T990" s="9"/>
      <c r="U990" s="9"/>
      <c r="V990" s="9"/>
      <c r="W990" s="9"/>
      <c r="X990" s="9"/>
      <c r="Y990" s="9"/>
      <c r="Z990" s="9"/>
    </row>
    <row r="991" spans="1:26" ht="16.5" customHeight="1">
      <c r="A991" s="180"/>
      <c r="B991" s="180"/>
      <c r="C991" s="9"/>
      <c r="D991" s="9"/>
      <c r="E991" s="9"/>
      <c r="F991" s="9"/>
      <c r="G991" s="180"/>
      <c r="H991" s="9"/>
      <c r="I991" s="9"/>
      <c r="J991" s="9"/>
      <c r="K991" s="9"/>
      <c r="L991" s="9"/>
      <c r="M991" s="9"/>
      <c r="N991" s="9"/>
      <c r="O991" s="9"/>
      <c r="P991" s="180"/>
      <c r="Q991" s="9"/>
      <c r="R991" s="9"/>
      <c r="S991" s="180"/>
      <c r="T991" s="9"/>
      <c r="U991" s="9"/>
      <c r="V991" s="9"/>
      <c r="W991" s="9"/>
      <c r="X991" s="9"/>
      <c r="Y991" s="9"/>
      <c r="Z991" s="9"/>
    </row>
    <row r="992" spans="1:26" ht="16.5" customHeight="1">
      <c r="A992" s="180"/>
      <c r="B992" s="180"/>
      <c r="C992" s="9"/>
      <c r="D992" s="9"/>
      <c r="E992" s="9"/>
      <c r="F992" s="9"/>
      <c r="G992" s="180"/>
      <c r="H992" s="9"/>
      <c r="I992" s="9"/>
      <c r="J992" s="9"/>
      <c r="K992" s="9"/>
      <c r="L992" s="9"/>
      <c r="M992" s="9"/>
      <c r="N992" s="9"/>
      <c r="O992" s="9"/>
      <c r="P992" s="180"/>
      <c r="Q992" s="9"/>
      <c r="R992" s="9"/>
      <c r="S992" s="180"/>
      <c r="T992" s="9"/>
      <c r="U992" s="9"/>
      <c r="V992" s="9"/>
      <c r="W992" s="9"/>
      <c r="X992" s="9"/>
      <c r="Y992" s="9"/>
      <c r="Z992" s="9"/>
    </row>
    <row r="993" spans="1:26" ht="16.5" customHeight="1">
      <c r="A993" s="180"/>
      <c r="B993" s="180"/>
      <c r="C993" s="9"/>
      <c r="D993" s="9"/>
      <c r="E993" s="9"/>
      <c r="F993" s="9"/>
      <c r="G993" s="180"/>
      <c r="H993" s="9"/>
      <c r="I993" s="9"/>
      <c r="J993" s="9"/>
      <c r="K993" s="9"/>
      <c r="L993" s="9"/>
      <c r="M993" s="9"/>
      <c r="N993" s="9"/>
      <c r="O993" s="9"/>
      <c r="P993" s="180"/>
      <c r="Q993" s="9"/>
      <c r="R993" s="9"/>
      <c r="S993" s="180"/>
      <c r="T993" s="9"/>
      <c r="U993" s="9"/>
      <c r="V993" s="9"/>
      <c r="W993" s="9"/>
      <c r="X993" s="9"/>
      <c r="Y993" s="9"/>
      <c r="Z993" s="9"/>
    </row>
    <row r="994" spans="1:26" ht="16.5" customHeight="1">
      <c r="A994" s="180"/>
      <c r="B994" s="180"/>
      <c r="C994" s="9"/>
      <c r="D994" s="9"/>
      <c r="E994" s="9"/>
      <c r="F994" s="9"/>
      <c r="G994" s="180"/>
      <c r="H994" s="9"/>
      <c r="I994" s="9"/>
      <c r="J994" s="9"/>
      <c r="K994" s="9"/>
      <c r="L994" s="9"/>
      <c r="M994" s="9"/>
      <c r="N994" s="9"/>
      <c r="O994" s="9"/>
      <c r="P994" s="180"/>
      <c r="Q994" s="9"/>
      <c r="R994" s="9"/>
      <c r="S994" s="180"/>
      <c r="T994" s="9"/>
      <c r="U994" s="9"/>
      <c r="V994" s="9"/>
      <c r="W994" s="9"/>
      <c r="X994" s="9"/>
      <c r="Y994" s="9"/>
      <c r="Z994" s="9"/>
    </row>
    <row r="995" spans="1:26" ht="16.5" customHeight="1">
      <c r="A995" s="180"/>
      <c r="B995" s="180"/>
      <c r="C995" s="9"/>
      <c r="D995" s="9"/>
      <c r="E995" s="9"/>
      <c r="F995" s="9"/>
      <c r="G995" s="180"/>
      <c r="H995" s="9"/>
      <c r="I995" s="9"/>
      <c r="J995" s="9"/>
      <c r="K995" s="9"/>
      <c r="L995" s="9"/>
      <c r="M995" s="9"/>
      <c r="N995" s="9"/>
      <c r="O995" s="9"/>
      <c r="P995" s="180"/>
      <c r="Q995" s="9"/>
      <c r="R995" s="9"/>
      <c r="S995" s="180"/>
      <c r="T995" s="9"/>
      <c r="U995" s="9"/>
      <c r="V995" s="9"/>
      <c r="W995" s="9"/>
      <c r="X995" s="9"/>
      <c r="Y995" s="9"/>
      <c r="Z995" s="9"/>
    </row>
    <row r="996" spans="1:26" ht="16.5" customHeight="1">
      <c r="A996" s="180"/>
      <c r="B996" s="180"/>
      <c r="C996" s="9"/>
      <c r="D996" s="9"/>
      <c r="E996" s="9"/>
      <c r="F996" s="9"/>
      <c r="G996" s="180"/>
      <c r="H996" s="9"/>
      <c r="I996" s="9"/>
      <c r="J996" s="9"/>
      <c r="K996" s="9"/>
      <c r="L996" s="9"/>
      <c r="M996" s="9"/>
      <c r="N996" s="9"/>
      <c r="O996" s="9"/>
      <c r="P996" s="180"/>
      <c r="Q996" s="9"/>
      <c r="R996" s="9"/>
      <c r="S996" s="180"/>
      <c r="T996" s="9"/>
      <c r="U996" s="9"/>
      <c r="V996" s="9"/>
      <c r="W996" s="9"/>
      <c r="X996" s="9"/>
      <c r="Y996" s="9"/>
      <c r="Z996" s="9"/>
    </row>
    <row r="997" spans="1:26" ht="16.5" customHeight="1">
      <c r="A997" s="180"/>
      <c r="B997" s="180"/>
      <c r="C997" s="9"/>
      <c r="D997" s="9"/>
      <c r="E997" s="9"/>
      <c r="F997" s="9"/>
      <c r="G997" s="180"/>
      <c r="H997" s="9"/>
      <c r="I997" s="9"/>
      <c r="J997" s="9"/>
      <c r="K997" s="9"/>
      <c r="L997" s="9"/>
      <c r="M997" s="9"/>
      <c r="N997" s="9"/>
      <c r="O997" s="9"/>
      <c r="P997" s="180"/>
      <c r="Q997" s="9"/>
      <c r="R997" s="9"/>
      <c r="S997" s="180"/>
      <c r="T997" s="9"/>
      <c r="U997" s="9"/>
      <c r="V997" s="9"/>
      <c r="W997" s="9"/>
      <c r="X997" s="9"/>
      <c r="Y997" s="9"/>
      <c r="Z997" s="9"/>
    </row>
    <row r="998" spans="1:26" ht="16.5" customHeight="1">
      <c r="A998" s="180"/>
      <c r="B998" s="180"/>
      <c r="C998" s="9"/>
      <c r="D998" s="9"/>
      <c r="E998" s="9"/>
      <c r="F998" s="9"/>
      <c r="G998" s="180"/>
      <c r="H998" s="9"/>
      <c r="I998" s="9"/>
      <c r="J998" s="9"/>
      <c r="K998" s="9"/>
      <c r="L998" s="9"/>
      <c r="M998" s="9"/>
      <c r="N998" s="9"/>
      <c r="O998" s="9"/>
      <c r="P998" s="180"/>
      <c r="Q998" s="9"/>
      <c r="R998" s="9"/>
      <c r="S998" s="180"/>
      <c r="T998" s="9"/>
      <c r="U998" s="9"/>
      <c r="V998" s="9"/>
      <c r="W998" s="9"/>
      <c r="X998" s="9"/>
      <c r="Y998" s="9"/>
      <c r="Z998" s="9"/>
    </row>
    <row r="999" spans="1:26" ht="16.5" customHeight="1">
      <c r="A999" s="180"/>
      <c r="B999" s="180"/>
      <c r="C999" s="9"/>
      <c r="D999" s="9"/>
      <c r="E999" s="9"/>
      <c r="F999" s="9"/>
      <c r="G999" s="180"/>
      <c r="H999" s="9"/>
      <c r="I999" s="9"/>
      <c r="J999" s="9"/>
      <c r="K999" s="9"/>
      <c r="L999" s="9"/>
      <c r="M999" s="9"/>
      <c r="N999" s="9"/>
      <c r="O999" s="9"/>
      <c r="P999" s="180"/>
      <c r="Q999" s="9"/>
      <c r="R999" s="9"/>
      <c r="S999" s="180"/>
      <c r="T999" s="9"/>
      <c r="U999" s="9"/>
      <c r="V999" s="9"/>
      <c r="W999" s="9"/>
      <c r="X999" s="9"/>
      <c r="Y999" s="9"/>
      <c r="Z999" s="9"/>
    </row>
    <row r="1000" spans="1:26" ht="16.5" customHeight="1">
      <c r="A1000" s="180"/>
      <c r="B1000" s="180"/>
      <c r="C1000" s="9"/>
      <c r="D1000" s="9"/>
      <c r="E1000" s="9"/>
      <c r="F1000" s="9"/>
      <c r="G1000" s="180"/>
      <c r="H1000" s="9"/>
      <c r="I1000" s="9"/>
      <c r="J1000" s="9"/>
      <c r="K1000" s="9"/>
      <c r="L1000" s="9"/>
      <c r="M1000" s="9"/>
      <c r="N1000" s="9"/>
      <c r="O1000" s="9"/>
      <c r="P1000" s="180"/>
      <c r="Q1000" s="9"/>
      <c r="R1000" s="9"/>
      <c r="S1000" s="180"/>
      <c r="T1000" s="9"/>
      <c r="U1000" s="9"/>
      <c r="V1000" s="9"/>
      <c r="W1000" s="9"/>
      <c r="X1000" s="9"/>
      <c r="Y1000" s="9"/>
      <c r="Z1000" s="9"/>
    </row>
  </sheetData>
  <mergeCells count="260">
    <mergeCell ref="B192:B207"/>
    <mergeCell ref="A296:A333"/>
    <mergeCell ref="A337:A339"/>
    <mergeCell ref="B337:B339"/>
    <mergeCell ref="C337:C339"/>
    <mergeCell ref="A149:A168"/>
    <mergeCell ref="A170:A172"/>
    <mergeCell ref="A178:A187"/>
    <mergeCell ref="A189:A190"/>
    <mergeCell ref="A192:A207"/>
    <mergeCell ref="A209:A229"/>
    <mergeCell ref="A231:A235"/>
    <mergeCell ref="A257:A276"/>
    <mergeCell ref="B257:B276"/>
    <mergeCell ref="C257:C276"/>
    <mergeCell ref="A278:A280"/>
    <mergeCell ref="B278:B280"/>
    <mergeCell ref="C278:C280"/>
    <mergeCell ref="B209:B229"/>
    <mergeCell ref="C209:C229"/>
    <mergeCell ref="B231:B235"/>
    <mergeCell ref="C231:C235"/>
    <mergeCell ref="B237:B255"/>
    <mergeCell ref="C237:C244"/>
    <mergeCell ref="E119:E120"/>
    <mergeCell ref="E121:E123"/>
    <mergeCell ref="E124:E126"/>
    <mergeCell ref="E127:E128"/>
    <mergeCell ref="E129:E131"/>
    <mergeCell ref="E132:E134"/>
    <mergeCell ref="E136:E140"/>
    <mergeCell ref="E141:E146"/>
    <mergeCell ref="G203:G204"/>
    <mergeCell ref="E182:E183"/>
    <mergeCell ref="F182:F183"/>
    <mergeCell ref="G182:G183"/>
    <mergeCell ref="E94:E95"/>
    <mergeCell ref="E96:E98"/>
    <mergeCell ref="E99:E102"/>
    <mergeCell ref="E103:E104"/>
    <mergeCell ref="E105:E107"/>
    <mergeCell ref="E108:E110"/>
    <mergeCell ref="E111:E112"/>
    <mergeCell ref="E113:E115"/>
    <mergeCell ref="E116:E118"/>
    <mergeCell ref="E69:E70"/>
    <mergeCell ref="E71:E73"/>
    <mergeCell ref="E74:E77"/>
    <mergeCell ref="E78:E79"/>
    <mergeCell ref="E80:E82"/>
    <mergeCell ref="E83:E85"/>
    <mergeCell ref="E86:E87"/>
    <mergeCell ref="E88:E90"/>
    <mergeCell ref="E91:E93"/>
    <mergeCell ref="E355:E356"/>
    <mergeCell ref="E514:E515"/>
    <mergeCell ref="E517:E518"/>
    <mergeCell ref="E520:E521"/>
    <mergeCell ref="E529:E531"/>
    <mergeCell ref="F529:F531"/>
    <mergeCell ref="G529:G531"/>
    <mergeCell ref="E231:E232"/>
    <mergeCell ref="F231:F232"/>
    <mergeCell ref="G231:G232"/>
    <mergeCell ref="E237:E239"/>
    <mergeCell ref="E257:E259"/>
    <mergeCell ref="E288:E290"/>
    <mergeCell ref="E344:E345"/>
    <mergeCell ref="H182:H183"/>
    <mergeCell ref="F184:F185"/>
    <mergeCell ref="G184:G185"/>
    <mergeCell ref="H184:H185"/>
    <mergeCell ref="F205:F206"/>
    <mergeCell ref="G205:G206"/>
    <mergeCell ref="H205:H206"/>
    <mergeCell ref="E184:E185"/>
    <mergeCell ref="E186:E187"/>
    <mergeCell ref="F186:F187"/>
    <mergeCell ref="E199:E200"/>
    <mergeCell ref="E201:E202"/>
    <mergeCell ref="E203:E207"/>
    <mergeCell ref="F203:F204"/>
    <mergeCell ref="H203:H204"/>
    <mergeCell ref="C103:C110"/>
    <mergeCell ref="D103:D104"/>
    <mergeCell ref="D105:D107"/>
    <mergeCell ref="D108:D110"/>
    <mergeCell ref="C111:C118"/>
    <mergeCell ref="D111:D112"/>
    <mergeCell ref="D113:D115"/>
    <mergeCell ref="D116:D118"/>
    <mergeCell ref="C119:C126"/>
    <mergeCell ref="D119:D120"/>
    <mergeCell ref="C69:C77"/>
    <mergeCell ref="D69:D70"/>
    <mergeCell ref="D71:D73"/>
    <mergeCell ref="D74:D77"/>
    <mergeCell ref="C78:C85"/>
    <mergeCell ref="D78:D79"/>
    <mergeCell ref="D80:D82"/>
    <mergeCell ref="D83:D85"/>
    <mergeCell ref="C86:C93"/>
    <mergeCell ref="D86:D87"/>
    <mergeCell ref="D88:D90"/>
    <mergeCell ref="D91:D93"/>
    <mergeCell ref="E51:E52"/>
    <mergeCell ref="E53:E55"/>
    <mergeCell ref="E56:E59"/>
    <mergeCell ref="E60:E61"/>
    <mergeCell ref="C51:C59"/>
    <mergeCell ref="D51:D52"/>
    <mergeCell ref="D53:D55"/>
    <mergeCell ref="D56:D59"/>
    <mergeCell ref="S35:S37"/>
    <mergeCell ref="S38:S41"/>
    <mergeCell ref="S42:S43"/>
    <mergeCell ref="S44:S46"/>
    <mergeCell ref="S47:S50"/>
    <mergeCell ref="S51:S52"/>
    <mergeCell ref="S53:S55"/>
    <mergeCell ref="C60:C68"/>
    <mergeCell ref="D60:D61"/>
    <mergeCell ref="D62:D64"/>
    <mergeCell ref="D65:D68"/>
    <mergeCell ref="E35:E37"/>
    <mergeCell ref="E38:E41"/>
    <mergeCell ref="E42:E43"/>
    <mergeCell ref="E62:E64"/>
    <mergeCell ref="E65:E68"/>
    <mergeCell ref="S24:S25"/>
    <mergeCell ref="S26:S28"/>
    <mergeCell ref="S29:S32"/>
    <mergeCell ref="S33:S34"/>
    <mergeCell ref="C42:C50"/>
    <mergeCell ref="D42:D43"/>
    <mergeCell ref="D44:D46"/>
    <mergeCell ref="D47:D50"/>
    <mergeCell ref="E44:E46"/>
    <mergeCell ref="E47:E50"/>
    <mergeCell ref="D24:D25"/>
    <mergeCell ref="E24:E25"/>
    <mergeCell ref="E26:E28"/>
    <mergeCell ref="D26:D28"/>
    <mergeCell ref="D29:D32"/>
    <mergeCell ref="E29:E32"/>
    <mergeCell ref="E33:E34"/>
    <mergeCell ref="C17:C19"/>
    <mergeCell ref="C20:C21"/>
    <mergeCell ref="C33:C41"/>
    <mergeCell ref="D33:D34"/>
    <mergeCell ref="D35:D37"/>
    <mergeCell ref="D38:D41"/>
    <mergeCell ref="D20:D21"/>
    <mergeCell ref="C22:C23"/>
    <mergeCell ref="D22:D23"/>
    <mergeCell ref="D17:D19"/>
    <mergeCell ref="S108:S110"/>
    <mergeCell ref="S111:S112"/>
    <mergeCell ref="S113:S115"/>
    <mergeCell ref="S366:S389"/>
    <mergeCell ref="S390:S413"/>
    <mergeCell ref="S414:S437"/>
    <mergeCell ref="S438:S461"/>
    <mergeCell ref="S462:S485"/>
    <mergeCell ref="S486:S509"/>
    <mergeCell ref="S116:S118"/>
    <mergeCell ref="S119:S120"/>
    <mergeCell ref="S121:S123"/>
    <mergeCell ref="S124:S126"/>
    <mergeCell ref="S127:S128"/>
    <mergeCell ref="S129:S131"/>
    <mergeCell ref="S132:S134"/>
    <mergeCell ref="S83:S85"/>
    <mergeCell ref="S86:S87"/>
    <mergeCell ref="S88:S90"/>
    <mergeCell ref="S91:S93"/>
    <mergeCell ref="S94:S95"/>
    <mergeCell ref="S96:S98"/>
    <mergeCell ref="S99:S102"/>
    <mergeCell ref="S103:S104"/>
    <mergeCell ref="S105:S107"/>
    <mergeCell ref="S56:S59"/>
    <mergeCell ref="S60:S61"/>
    <mergeCell ref="S62:S64"/>
    <mergeCell ref="S65:S68"/>
    <mergeCell ref="S69:S70"/>
    <mergeCell ref="S71:S73"/>
    <mergeCell ref="S74:S77"/>
    <mergeCell ref="S78:S79"/>
    <mergeCell ref="S80:S82"/>
    <mergeCell ref="A136:A147"/>
    <mergeCell ref="B136:B147"/>
    <mergeCell ref="C136:C147"/>
    <mergeCell ref="D136:D140"/>
    <mergeCell ref="D141:D146"/>
    <mergeCell ref="B149:B168"/>
    <mergeCell ref="C149:C168"/>
    <mergeCell ref="C296:C313"/>
    <mergeCell ref="C314:C333"/>
    <mergeCell ref="A282:A284"/>
    <mergeCell ref="B282:B284"/>
    <mergeCell ref="C282:C284"/>
    <mergeCell ref="A288:A294"/>
    <mergeCell ref="B288:B294"/>
    <mergeCell ref="C288:C294"/>
    <mergeCell ref="B296:B333"/>
    <mergeCell ref="C192:C202"/>
    <mergeCell ref="C203:C207"/>
    <mergeCell ref="B170:B172"/>
    <mergeCell ref="C170:C172"/>
    <mergeCell ref="B178:B187"/>
    <mergeCell ref="C178:C187"/>
    <mergeCell ref="B189:B190"/>
    <mergeCell ref="C189:C190"/>
    <mergeCell ref="A354:A356"/>
    <mergeCell ref="B354:B356"/>
    <mergeCell ref="C354:C356"/>
    <mergeCell ref="A364:A509"/>
    <mergeCell ref="B364:B509"/>
    <mergeCell ref="C366:C389"/>
    <mergeCell ref="C390:C413"/>
    <mergeCell ref="C94:C102"/>
    <mergeCell ref="D94:D95"/>
    <mergeCell ref="D96:D98"/>
    <mergeCell ref="D99:D102"/>
    <mergeCell ref="D121:D123"/>
    <mergeCell ref="D124:D126"/>
    <mergeCell ref="C127:C134"/>
    <mergeCell ref="D127:D128"/>
    <mergeCell ref="D129:D131"/>
    <mergeCell ref="D132:D134"/>
    <mergeCell ref="A4:A134"/>
    <mergeCell ref="B4:B134"/>
    <mergeCell ref="C5:C7"/>
    <mergeCell ref="C8:C11"/>
    <mergeCell ref="C12:C16"/>
    <mergeCell ref="D12:D16"/>
    <mergeCell ref="C24:C32"/>
    <mergeCell ref="C414:C437"/>
    <mergeCell ref="C438:C461"/>
    <mergeCell ref="C462:C485"/>
    <mergeCell ref="C486:C509"/>
    <mergeCell ref="A511:A523"/>
    <mergeCell ref="B511:B523"/>
    <mergeCell ref="C511:C523"/>
    <mergeCell ref="A529:A531"/>
    <mergeCell ref="B529:B531"/>
    <mergeCell ref="C529:C531"/>
    <mergeCell ref="C245:C247"/>
    <mergeCell ref="C248:C255"/>
    <mergeCell ref="A237:A255"/>
    <mergeCell ref="C347:C349"/>
    <mergeCell ref="C350:C352"/>
    <mergeCell ref="A341:A342"/>
    <mergeCell ref="B341:B342"/>
    <mergeCell ref="A344:A345"/>
    <mergeCell ref="B344:B345"/>
    <mergeCell ref="C344:C345"/>
    <mergeCell ref="A347:A352"/>
    <mergeCell ref="B347:B352"/>
  </mergeCells>
  <pageMargins left="0.7" right="0.7" top="0.75" bottom="0.75" header="0" footer="0"/>
  <pageSetup paperSize="9" scale="15"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7F7F7F"/>
  </sheetPr>
  <dimension ref="A1:Z1000"/>
  <sheetViews>
    <sheetView workbookViewId="0"/>
  </sheetViews>
  <sheetFormatPr defaultColWidth="14.42578125" defaultRowHeight="15" customHeight="1"/>
  <cols>
    <col min="1" max="1" width="6.42578125" customWidth="1"/>
    <col min="2" max="2" width="6.42578125" hidden="1" customWidth="1"/>
    <col min="3" max="3" width="38.7109375" customWidth="1"/>
    <col min="4" max="4" width="55.5703125" customWidth="1"/>
    <col min="5" max="6" width="5.85546875" customWidth="1"/>
    <col min="7" max="7" width="65.7109375" customWidth="1"/>
    <col min="8" max="8" width="44.7109375" customWidth="1"/>
    <col min="9" max="9" width="10.28515625" customWidth="1"/>
    <col min="10" max="10" width="9.28515625" customWidth="1"/>
    <col min="11" max="11" width="16" customWidth="1"/>
    <col min="12" max="26" width="9" customWidth="1"/>
  </cols>
  <sheetData>
    <row r="1" spans="1:26" ht="30.75" customHeight="1">
      <c r="A1" s="438">
        <f>MAX(A3:A603)</f>
        <v>27</v>
      </c>
      <c r="B1" s="6" t="s">
        <v>19717</v>
      </c>
      <c r="C1" s="579"/>
      <c r="D1" s="580"/>
      <c r="E1" s="581"/>
      <c r="F1" s="581"/>
      <c r="G1" s="582"/>
      <c r="H1" s="582"/>
      <c r="I1" s="583"/>
      <c r="J1" s="584"/>
      <c r="K1" s="584"/>
      <c r="L1" s="9"/>
      <c r="M1" s="9"/>
      <c r="N1" s="9"/>
      <c r="O1" s="9"/>
      <c r="P1" s="9"/>
      <c r="Q1" s="9"/>
      <c r="R1" s="9"/>
      <c r="S1" s="9"/>
      <c r="T1" s="9"/>
      <c r="U1" s="9"/>
      <c r="V1" s="9"/>
      <c r="W1" s="9"/>
      <c r="X1" s="9"/>
      <c r="Y1" s="9"/>
      <c r="Z1" s="9"/>
    </row>
    <row r="2" spans="1:26" ht="48.75" customHeight="1">
      <c r="A2" s="505" t="s">
        <v>335</v>
      </c>
      <c r="B2" s="505">
        <v>0</v>
      </c>
      <c r="C2" s="505" t="s">
        <v>0</v>
      </c>
      <c r="D2" s="505" t="s">
        <v>26</v>
      </c>
      <c r="E2" s="505" t="s">
        <v>18888</v>
      </c>
      <c r="F2" s="505" t="s">
        <v>18889</v>
      </c>
      <c r="G2" s="505" t="s">
        <v>12956</v>
      </c>
      <c r="H2" s="505" t="s">
        <v>18890</v>
      </c>
      <c r="I2" s="505" t="s">
        <v>137</v>
      </c>
      <c r="J2" s="505" t="s">
        <v>19718</v>
      </c>
      <c r="K2" s="505" t="s">
        <v>140</v>
      </c>
      <c r="L2" s="9"/>
      <c r="M2" s="9"/>
      <c r="N2" s="9"/>
      <c r="O2" s="9"/>
      <c r="P2" s="9"/>
      <c r="Q2" s="9"/>
      <c r="R2" s="9"/>
      <c r="S2" s="9"/>
      <c r="T2" s="9"/>
      <c r="U2" s="9"/>
      <c r="V2" s="9"/>
      <c r="W2" s="9"/>
      <c r="X2" s="9"/>
      <c r="Y2" s="9"/>
      <c r="Z2" s="9"/>
    </row>
    <row r="3" spans="1:26" ht="16.5" customHeight="1">
      <c r="A3" s="336">
        <v>1</v>
      </c>
      <c r="B3" s="336"/>
      <c r="C3" s="875" t="s">
        <v>20181</v>
      </c>
      <c r="D3" s="2" t="s">
        <v>20182</v>
      </c>
      <c r="E3" s="26" t="s">
        <v>20183</v>
      </c>
      <c r="F3" s="26" t="s">
        <v>18463</v>
      </c>
      <c r="G3" s="92" t="s">
        <v>20184</v>
      </c>
      <c r="H3" s="2" t="s">
        <v>20185</v>
      </c>
      <c r="I3" s="336"/>
      <c r="J3" s="333"/>
      <c r="K3" s="333"/>
      <c r="L3" s="9"/>
      <c r="M3" s="9"/>
      <c r="N3" s="9"/>
      <c r="O3" s="9"/>
      <c r="P3" s="9"/>
      <c r="Q3" s="9"/>
      <c r="R3" s="9"/>
      <c r="S3" s="9"/>
      <c r="T3" s="9"/>
      <c r="U3" s="9"/>
      <c r="V3" s="9"/>
      <c r="W3" s="9"/>
      <c r="X3" s="9"/>
      <c r="Y3" s="9"/>
      <c r="Z3" s="9"/>
    </row>
    <row r="4" spans="1:26" ht="16.5" customHeight="1">
      <c r="A4" s="542">
        <v>2</v>
      </c>
      <c r="B4" s="542"/>
      <c r="C4" s="665"/>
      <c r="D4" s="130" t="s">
        <v>20186</v>
      </c>
      <c r="E4" s="80" t="s">
        <v>20187</v>
      </c>
      <c r="F4" s="80" t="s">
        <v>18463</v>
      </c>
      <c r="G4" s="81" t="s">
        <v>20188</v>
      </c>
      <c r="H4" s="130" t="s">
        <v>20189</v>
      </c>
      <c r="I4" s="542"/>
      <c r="J4" s="271"/>
      <c r="K4" s="271"/>
      <c r="L4" s="118"/>
      <c r="M4" s="118"/>
      <c r="N4" s="118"/>
      <c r="O4" s="118"/>
      <c r="P4" s="118"/>
      <c r="Q4" s="118"/>
      <c r="R4" s="118"/>
      <c r="S4" s="118"/>
      <c r="T4" s="118"/>
      <c r="U4" s="118"/>
      <c r="V4" s="118"/>
      <c r="W4" s="118"/>
      <c r="X4" s="118"/>
      <c r="Y4" s="118"/>
      <c r="Z4" s="118"/>
    </row>
    <row r="5" spans="1:26" ht="16.5" customHeight="1">
      <c r="A5" s="542">
        <v>2</v>
      </c>
      <c r="B5" s="542"/>
      <c r="C5" s="665"/>
      <c r="D5" s="130" t="s">
        <v>20191</v>
      </c>
      <c r="E5" s="80" t="s">
        <v>20192</v>
      </c>
      <c r="F5" s="80" t="s">
        <v>18463</v>
      </c>
      <c r="G5" s="81" t="s">
        <v>20193</v>
      </c>
      <c r="H5" s="130" t="s">
        <v>20189</v>
      </c>
      <c r="I5" s="542"/>
      <c r="J5" s="271"/>
      <c r="K5" s="271"/>
      <c r="L5" s="118"/>
      <c r="M5" s="118"/>
      <c r="N5" s="118"/>
      <c r="O5" s="118"/>
      <c r="P5" s="118"/>
      <c r="Q5" s="118"/>
      <c r="R5" s="118"/>
      <c r="S5" s="118"/>
      <c r="T5" s="118"/>
      <c r="U5" s="118"/>
      <c r="V5" s="118"/>
      <c r="W5" s="118"/>
      <c r="X5" s="118"/>
      <c r="Y5" s="118"/>
      <c r="Z5" s="118"/>
    </row>
    <row r="6" spans="1:26" ht="16.5" customHeight="1">
      <c r="A6" s="542">
        <v>3</v>
      </c>
      <c r="B6" s="542"/>
      <c r="C6" s="665"/>
      <c r="D6" s="130" t="s">
        <v>20194</v>
      </c>
      <c r="E6" s="80" t="s">
        <v>20195</v>
      </c>
      <c r="F6" s="80" t="s">
        <v>18463</v>
      </c>
      <c r="G6" s="81" t="s">
        <v>20184</v>
      </c>
      <c r="H6" s="130" t="s">
        <v>20196</v>
      </c>
      <c r="I6" s="542"/>
      <c r="J6" s="271"/>
      <c r="K6" s="271"/>
      <c r="L6" s="118"/>
      <c r="M6" s="118"/>
      <c r="N6" s="118"/>
      <c r="O6" s="118"/>
      <c r="P6" s="118"/>
      <c r="Q6" s="118"/>
      <c r="R6" s="118"/>
      <c r="S6" s="118"/>
      <c r="T6" s="118"/>
      <c r="U6" s="118"/>
      <c r="V6" s="118"/>
      <c r="W6" s="118"/>
      <c r="X6" s="118"/>
      <c r="Y6" s="118"/>
      <c r="Z6" s="118"/>
    </row>
    <row r="7" spans="1:26" ht="16.5" customHeight="1">
      <c r="A7" s="542">
        <v>4</v>
      </c>
      <c r="B7" s="542"/>
      <c r="C7" s="665"/>
      <c r="D7" s="130" t="s">
        <v>20199</v>
      </c>
      <c r="E7" s="80" t="s">
        <v>17291</v>
      </c>
      <c r="F7" s="80" t="s">
        <v>18463</v>
      </c>
      <c r="G7" s="81" t="s">
        <v>20200</v>
      </c>
      <c r="H7" s="130" t="s">
        <v>20201</v>
      </c>
      <c r="I7" s="542"/>
      <c r="J7" s="271"/>
      <c r="K7" s="271"/>
      <c r="L7" s="118"/>
      <c r="M7" s="118"/>
      <c r="N7" s="118"/>
      <c r="O7" s="118"/>
      <c r="P7" s="118"/>
      <c r="Q7" s="118"/>
      <c r="R7" s="118"/>
      <c r="S7" s="118"/>
      <c r="T7" s="118"/>
      <c r="U7" s="118"/>
      <c r="V7" s="118"/>
      <c r="W7" s="118"/>
      <c r="X7" s="118"/>
      <c r="Y7" s="118"/>
      <c r="Z7" s="118"/>
    </row>
    <row r="8" spans="1:26" ht="16.5" customHeight="1">
      <c r="A8" s="542">
        <v>5</v>
      </c>
      <c r="B8" s="542"/>
      <c r="C8" s="666"/>
      <c r="D8" s="130" t="s">
        <v>20202</v>
      </c>
      <c r="E8" s="80" t="s">
        <v>17291</v>
      </c>
      <c r="F8" s="80" t="s">
        <v>18463</v>
      </c>
      <c r="G8" s="81" t="s">
        <v>20203</v>
      </c>
      <c r="H8" s="130" t="s">
        <v>20201</v>
      </c>
      <c r="I8" s="542"/>
      <c r="J8" s="271"/>
      <c r="K8" s="271"/>
      <c r="L8" s="118"/>
      <c r="M8" s="118"/>
      <c r="N8" s="118"/>
      <c r="O8" s="118"/>
      <c r="P8" s="118"/>
      <c r="Q8" s="118"/>
      <c r="R8" s="118"/>
      <c r="S8" s="118"/>
      <c r="T8" s="118"/>
      <c r="U8" s="118"/>
      <c r="V8" s="118"/>
      <c r="W8" s="118"/>
      <c r="X8" s="118"/>
      <c r="Y8" s="118"/>
      <c r="Z8" s="118"/>
    </row>
    <row r="9" spans="1:26" ht="26.25" customHeight="1">
      <c r="A9" s="542">
        <v>6</v>
      </c>
      <c r="B9" s="542"/>
      <c r="C9" s="875" t="s">
        <v>20204</v>
      </c>
      <c r="D9" s="130" t="s">
        <v>20205</v>
      </c>
      <c r="E9" s="80" t="s">
        <v>18454</v>
      </c>
      <c r="F9" s="80" t="s">
        <v>18463</v>
      </c>
      <c r="G9" s="81" t="s">
        <v>20206</v>
      </c>
      <c r="H9" s="130" t="s">
        <v>20207</v>
      </c>
      <c r="I9" s="542"/>
      <c r="J9" s="271"/>
      <c r="K9" s="271"/>
      <c r="L9" s="118"/>
      <c r="M9" s="118"/>
      <c r="N9" s="118"/>
      <c r="O9" s="118"/>
      <c r="P9" s="118"/>
      <c r="Q9" s="118"/>
      <c r="R9" s="118"/>
      <c r="S9" s="118"/>
      <c r="T9" s="118"/>
      <c r="U9" s="118"/>
      <c r="V9" s="118"/>
      <c r="W9" s="118"/>
      <c r="X9" s="118"/>
      <c r="Y9" s="118"/>
      <c r="Z9" s="118"/>
    </row>
    <row r="10" spans="1:26" ht="26.25" customHeight="1">
      <c r="A10" s="542">
        <v>7</v>
      </c>
      <c r="B10" s="542"/>
      <c r="C10" s="665"/>
      <c r="D10" s="130" t="s">
        <v>20208</v>
      </c>
      <c r="E10" s="80" t="s">
        <v>18454</v>
      </c>
      <c r="F10" s="80" t="s">
        <v>18463</v>
      </c>
      <c r="G10" s="81" t="s">
        <v>20209</v>
      </c>
      <c r="H10" s="130" t="s">
        <v>20210</v>
      </c>
      <c r="I10" s="542"/>
      <c r="J10" s="271"/>
      <c r="K10" s="271"/>
      <c r="L10" s="118"/>
      <c r="M10" s="118"/>
      <c r="N10" s="118"/>
      <c r="O10" s="118"/>
      <c r="P10" s="118"/>
      <c r="Q10" s="118"/>
      <c r="R10" s="118"/>
      <c r="S10" s="118"/>
      <c r="T10" s="118"/>
      <c r="U10" s="118"/>
      <c r="V10" s="118"/>
      <c r="W10" s="118"/>
      <c r="X10" s="118"/>
      <c r="Y10" s="118"/>
      <c r="Z10" s="118"/>
    </row>
    <row r="11" spans="1:26" ht="26.25" customHeight="1">
      <c r="A11" s="542">
        <v>8</v>
      </c>
      <c r="B11" s="542"/>
      <c r="C11" s="665"/>
      <c r="D11" s="130" t="s">
        <v>20211</v>
      </c>
      <c r="E11" s="80" t="s">
        <v>18454</v>
      </c>
      <c r="F11" s="80" t="s">
        <v>18463</v>
      </c>
      <c r="G11" s="81" t="s">
        <v>20212</v>
      </c>
      <c r="H11" s="130" t="s">
        <v>20210</v>
      </c>
      <c r="I11" s="542"/>
      <c r="J11" s="271"/>
      <c r="K11" s="271"/>
      <c r="L11" s="118"/>
      <c r="M11" s="118"/>
      <c r="N11" s="118"/>
      <c r="O11" s="118"/>
      <c r="P11" s="118"/>
      <c r="Q11" s="118"/>
      <c r="R11" s="118"/>
      <c r="S11" s="118"/>
      <c r="T11" s="118"/>
      <c r="U11" s="118"/>
      <c r="V11" s="118"/>
      <c r="W11" s="118"/>
      <c r="X11" s="118"/>
      <c r="Y11" s="118"/>
      <c r="Z11" s="118"/>
    </row>
    <row r="12" spans="1:26" ht="26.25" customHeight="1">
      <c r="A12" s="542">
        <v>9</v>
      </c>
      <c r="B12" s="542"/>
      <c r="C12" s="665"/>
      <c r="D12" s="130" t="s">
        <v>20213</v>
      </c>
      <c r="E12" s="80" t="s">
        <v>18454</v>
      </c>
      <c r="F12" s="80" t="s">
        <v>18463</v>
      </c>
      <c r="G12" s="81" t="s">
        <v>20214</v>
      </c>
      <c r="H12" s="130" t="s">
        <v>20215</v>
      </c>
      <c r="I12" s="542"/>
      <c r="J12" s="271"/>
      <c r="K12" s="271"/>
      <c r="L12" s="118"/>
      <c r="M12" s="118"/>
      <c r="N12" s="118"/>
      <c r="O12" s="118"/>
      <c r="P12" s="118"/>
      <c r="Q12" s="118"/>
      <c r="R12" s="118"/>
      <c r="S12" s="118"/>
      <c r="T12" s="118"/>
      <c r="U12" s="118"/>
      <c r="V12" s="118"/>
      <c r="W12" s="118"/>
      <c r="X12" s="118"/>
      <c r="Y12" s="118"/>
      <c r="Z12" s="118"/>
    </row>
    <row r="13" spans="1:26" ht="16.5" customHeight="1">
      <c r="A13" s="542">
        <v>10</v>
      </c>
      <c r="B13" s="542"/>
      <c r="C13" s="665"/>
      <c r="D13" s="130" t="s">
        <v>20216</v>
      </c>
      <c r="E13" s="80" t="s">
        <v>18454</v>
      </c>
      <c r="F13" s="80" t="s">
        <v>18463</v>
      </c>
      <c r="G13" s="81" t="s">
        <v>20217</v>
      </c>
      <c r="H13" s="130" t="s">
        <v>20218</v>
      </c>
      <c r="I13" s="542"/>
      <c r="J13" s="271"/>
      <c r="K13" s="271"/>
      <c r="L13" s="118"/>
      <c r="M13" s="118"/>
      <c r="N13" s="118"/>
      <c r="O13" s="118"/>
      <c r="P13" s="118"/>
      <c r="Q13" s="118"/>
      <c r="R13" s="118"/>
      <c r="S13" s="118"/>
      <c r="T13" s="118"/>
      <c r="U13" s="118"/>
      <c r="V13" s="118"/>
      <c r="W13" s="118"/>
      <c r="X13" s="118"/>
      <c r="Y13" s="118"/>
      <c r="Z13" s="118"/>
    </row>
    <row r="14" spans="1:26" ht="16.5" customHeight="1">
      <c r="A14" s="542">
        <v>11</v>
      </c>
      <c r="B14" s="542"/>
      <c r="C14" s="666"/>
      <c r="D14" s="130" t="s">
        <v>20220</v>
      </c>
      <c r="E14" s="80" t="s">
        <v>18454</v>
      </c>
      <c r="F14" s="80" t="s">
        <v>18463</v>
      </c>
      <c r="G14" s="81" t="s">
        <v>20221</v>
      </c>
      <c r="H14" s="130" t="s">
        <v>20222</v>
      </c>
      <c r="I14" s="542"/>
      <c r="J14" s="271"/>
      <c r="K14" s="271"/>
      <c r="L14" s="118"/>
      <c r="M14" s="118"/>
      <c r="N14" s="118"/>
      <c r="O14" s="118"/>
      <c r="P14" s="118"/>
      <c r="Q14" s="118"/>
      <c r="R14" s="118"/>
      <c r="S14" s="118"/>
      <c r="T14" s="118"/>
      <c r="U14" s="118"/>
      <c r="V14" s="118"/>
      <c r="W14" s="118"/>
      <c r="X14" s="118"/>
      <c r="Y14" s="118"/>
      <c r="Z14" s="118"/>
    </row>
    <row r="15" spans="1:26" ht="16.5" customHeight="1">
      <c r="A15" s="542">
        <v>12</v>
      </c>
      <c r="B15" s="542"/>
      <c r="C15" s="875" t="s">
        <v>20223</v>
      </c>
      <c r="D15" s="130" t="s">
        <v>20224</v>
      </c>
      <c r="E15" s="80" t="s">
        <v>18454</v>
      </c>
      <c r="F15" s="80" t="s">
        <v>18463</v>
      </c>
      <c r="G15" s="81" t="s">
        <v>20225</v>
      </c>
      <c r="H15" s="130" t="s">
        <v>20226</v>
      </c>
      <c r="I15" s="542"/>
      <c r="J15" s="271"/>
      <c r="K15" s="271"/>
      <c r="L15" s="118"/>
      <c r="M15" s="118"/>
      <c r="N15" s="118"/>
      <c r="O15" s="118"/>
      <c r="P15" s="118"/>
      <c r="Q15" s="118"/>
      <c r="R15" s="118"/>
      <c r="S15" s="118"/>
      <c r="T15" s="118"/>
      <c r="U15" s="118"/>
      <c r="V15" s="118"/>
      <c r="W15" s="118"/>
      <c r="X15" s="118"/>
      <c r="Y15" s="118"/>
      <c r="Z15" s="118"/>
    </row>
    <row r="16" spans="1:26" ht="16.5" customHeight="1">
      <c r="A16" s="542">
        <v>13</v>
      </c>
      <c r="B16" s="542"/>
      <c r="C16" s="665"/>
      <c r="D16" s="130" t="s">
        <v>20227</v>
      </c>
      <c r="E16" s="80" t="s">
        <v>18454</v>
      </c>
      <c r="F16" s="80" t="s">
        <v>18465</v>
      </c>
      <c r="G16" s="81" t="s">
        <v>20229</v>
      </c>
      <c r="H16" s="130" t="s">
        <v>20218</v>
      </c>
      <c r="I16" s="542"/>
      <c r="J16" s="271"/>
      <c r="K16" s="271"/>
      <c r="L16" s="118"/>
      <c r="M16" s="118"/>
      <c r="N16" s="118"/>
      <c r="O16" s="118"/>
      <c r="P16" s="118"/>
      <c r="Q16" s="118"/>
      <c r="R16" s="118"/>
      <c r="S16" s="118"/>
      <c r="T16" s="118"/>
      <c r="U16" s="118"/>
      <c r="V16" s="118"/>
      <c r="W16" s="118"/>
      <c r="X16" s="118"/>
      <c r="Y16" s="118"/>
      <c r="Z16" s="118"/>
    </row>
    <row r="17" spans="1:26" ht="16.5" customHeight="1">
      <c r="A17" s="542">
        <v>14</v>
      </c>
      <c r="B17" s="542"/>
      <c r="C17" s="665"/>
      <c r="D17" s="130" t="s">
        <v>20230</v>
      </c>
      <c r="E17" s="80" t="s">
        <v>18454</v>
      </c>
      <c r="F17" s="80" t="s">
        <v>18465</v>
      </c>
      <c r="G17" s="81" t="s">
        <v>20231</v>
      </c>
      <c r="H17" s="130" t="s">
        <v>20218</v>
      </c>
      <c r="I17" s="542"/>
      <c r="J17" s="271"/>
      <c r="K17" s="271"/>
      <c r="L17" s="118"/>
      <c r="M17" s="118"/>
      <c r="N17" s="118"/>
      <c r="O17" s="118"/>
      <c r="P17" s="118"/>
      <c r="Q17" s="118"/>
      <c r="R17" s="118"/>
      <c r="S17" s="118"/>
      <c r="T17" s="118"/>
      <c r="U17" s="118"/>
      <c r="V17" s="118"/>
      <c r="W17" s="118"/>
      <c r="X17" s="118"/>
      <c r="Y17" s="118"/>
      <c r="Z17" s="118"/>
    </row>
    <row r="18" spans="1:26" ht="16.5" customHeight="1">
      <c r="A18" s="542">
        <v>15</v>
      </c>
      <c r="B18" s="542"/>
      <c r="C18" s="666"/>
      <c r="D18" s="130" t="s">
        <v>20232</v>
      </c>
      <c r="E18" s="80" t="s">
        <v>18454</v>
      </c>
      <c r="F18" s="80" t="s">
        <v>18465</v>
      </c>
      <c r="G18" s="81" t="s">
        <v>20233</v>
      </c>
      <c r="H18" s="130" t="s">
        <v>20222</v>
      </c>
      <c r="I18" s="542"/>
      <c r="J18" s="271"/>
      <c r="K18" s="271"/>
      <c r="L18" s="118"/>
      <c r="M18" s="118"/>
      <c r="N18" s="118"/>
      <c r="O18" s="118"/>
      <c r="P18" s="118"/>
      <c r="Q18" s="118"/>
      <c r="R18" s="118"/>
      <c r="S18" s="118"/>
      <c r="T18" s="118"/>
      <c r="U18" s="118"/>
      <c r="V18" s="118"/>
      <c r="W18" s="118"/>
      <c r="X18" s="118"/>
      <c r="Y18" s="118"/>
      <c r="Z18" s="118"/>
    </row>
    <row r="19" spans="1:26" ht="26.25" customHeight="1">
      <c r="A19" s="542">
        <v>16</v>
      </c>
      <c r="B19" s="542"/>
      <c r="C19" s="875" t="s">
        <v>20234</v>
      </c>
      <c r="D19" s="130" t="s">
        <v>20235</v>
      </c>
      <c r="E19" s="80" t="s">
        <v>18454</v>
      </c>
      <c r="F19" s="80" t="s">
        <v>18463</v>
      </c>
      <c r="G19" s="81" t="s">
        <v>20236</v>
      </c>
      <c r="H19" s="130" t="s">
        <v>20237</v>
      </c>
      <c r="I19" s="542"/>
      <c r="J19" s="271"/>
      <c r="K19" s="271"/>
      <c r="L19" s="118"/>
      <c r="M19" s="118"/>
      <c r="N19" s="118"/>
      <c r="O19" s="118"/>
      <c r="P19" s="118"/>
      <c r="Q19" s="118"/>
      <c r="R19" s="118"/>
      <c r="S19" s="118"/>
      <c r="T19" s="118"/>
      <c r="U19" s="118"/>
      <c r="V19" s="118"/>
      <c r="W19" s="118"/>
      <c r="X19" s="118"/>
      <c r="Y19" s="118"/>
      <c r="Z19" s="118"/>
    </row>
    <row r="20" spans="1:26" ht="16.5" customHeight="1">
      <c r="A20" s="542">
        <v>17</v>
      </c>
      <c r="B20" s="542"/>
      <c r="C20" s="665"/>
      <c r="D20" s="130" t="s">
        <v>20238</v>
      </c>
      <c r="E20" s="80" t="s">
        <v>18454</v>
      </c>
      <c r="F20" s="80" t="s">
        <v>18465</v>
      </c>
      <c r="G20" s="81" t="s">
        <v>20239</v>
      </c>
      <c r="H20" s="130" t="s">
        <v>20240</v>
      </c>
      <c r="I20" s="542"/>
      <c r="J20" s="271"/>
      <c r="K20" s="271"/>
      <c r="L20" s="118"/>
      <c r="M20" s="118"/>
      <c r="N20" s="118"/>
      <c r="O20" s="118"/>
      <c r="P20" s="118"/>
      <c r="Q20" s="118"/>
      <c r="R20" s="118"/>
      <c r="S20" s="118"/>
      <c r="T20" s="118"/>
      <c r="U20" s="118"/>
      <c r="V20" s="118"/>
      <c r="W20" s="118"/>
      <c r="X20" s="118"/>
      <c r="Y20" s="118"/>
      <c r="Z20" s="118"/>
    </row>
    <row r="21" spans="1:26" ht="26.25" customHeight="1">
      <c r="A21" s="542">
        <v>18</v>
      </c>
      <c r="B21" s="542"/>
      <c r="C21" s="665"/>
      <c r="D21" s="130" t="s">
        <v>20241</v>
      </c>
      <c r="E21" s="80" t="s">
        <v>18454</v>
      </c>
      <c r="F21" s="80" t="s">
        <v>18463</v>
      </c>
      <c r="G21" s="81" t="s">
        <v>20242</v>
      </c>
      <c r="H21" s="130" t="s">
        <v>20243</v>
      </c>
      <c r="I21" s="542"/>
      <c r="J21" s="271"/>
      <c r="K21" s="271"/>
      <c r="L21" s="118"/>
      <c r="M21" s="118"/>
      <c r="N21" s="118"/>
      <c r="O21" s="118"/>
      <c r="P21" s="118"/>
      <c r="Q21" s="118"/>
      <c r="R21" s="118"/>
      <c r="S21" s="118"/>
      <c r="T21" s="118"/>
      <c r="U21" s="118"/>
      <c r="V21" s="118"/>
      <c r="W21" s="118"/>
      <c r="X21" s="118"/>
      <c r="Y21" s="118"/>
      <c r="Z21" s="118"/>
    </row>
    <row r="22" spans="1:26" ht="26.25" customHeight="1">
      <c r="A22" s="542">
        <v>19</v>
      </c>
      <c r="B22" s="542"/>
      <c r="C22" s="665"/>
      <c r="D22" s="130" t="s">
        <v>20244</v>
      </c>
      <c r="E22" s="80" t="s">
        <v>18454</v>
      </c>
      <c r="F22" s="80" t="s">
        <v>18465</v>
      </c>
      <c r="G22" s="81" t="s">
        <v>20245</v>
      </c>
      <c r="H22" s="130" t="s">
        <v>20246</v>
      </c>
      <c r="I22" s="542"/>
      <c r="J22" s="271"/>
      <c r="K22" s="271"/>
      <c r="L22" s="118"/>
      <c r="M22" s="118"/>
      <c r="N22" s="118"/>
      <c r="O22" s="118"/>
      <c r="P22" s="118"/>
      <c r="Q22" s="118"/>
      <c r="R22" s="118"/>
      <c r="S22" s="118"/>
      <c r="T22" s="118"/>
      <c r="U22" s="118"/>
      <c r="V22" s="118"/>
      <c r="W22" s="118"/>
      <c r="X22" s="118"/>
      <c r="Y22" s="118"/>
      <c r="Z22" s="118"/>
    </row>
    <row r="23" spans="1:26" ht="16.5" customHeight="1">
      <c r="A23" s="542">
        <v>20</v>
      </c>
      <c r="B23" s="542"/>
      <c r="C23" s="875" t="s">
        <v>20247</v>
      </c>
      <c r="D23" s="756" t="s">
        <v>20248</v>
      </c>
      <c r="E23" s="735" t="s">
        <v>18454</v>
      </c>
      <c r="F23" s="735" t="s">
        <v>18463</v>
      </c>
      <c r="G23" s="81" t="s">
        <v>20249</v>
      </c>
      <c r="H23" s="130" t="s">
        <v>20250</v>
      </c>
      <c r="I23" s="542"/>
      <c r="J23" s="271"/>
      <c r="K23" s="271"/>
      <c r="L23" s="118"/>
      <c r="M23" s="118"/>
      <c r="N23" s="118"/>
      <c r="O23" s="118"/>
      <c r="P23" s="118"/>
      <c r="Q23" s="118"/>
      <c r="R23" s="118"/>
      <c r="S23" s="118"/>
      <c r="T23" s="118"/>
      <c r="U23" s="118"/>
      <c r="V23" s="118"/>
      <c r="W23" s="118"/>
      <c r="X23" s="118"/>
      <c r="Y23" s="118"/>
      <c r="Z23" s="118"/>
    </row>
    <row r="24" spans="1:26" ht="16.5" customHeight="1">
      <c r="A24" s="542">
        <v>21</v>
      </c>
      <c r="B24" s="542"/>
      <c r="C24" s="665"/>
      <c r="D24" s="666"/>
      <c r="E24" s="666"/>
      <c r="F24" s="666"/>
      <c r="G24" s="81" t="s">
        <v>20252</v>
      </c>
      <c r="H24" s="130" t="s">
        <v>20253</v>
      </c>
      <c r="I24" s="542"/>
      <c r="J24" s="271"/>
      <c r="K24" s="271"/>
      <c r="L24" s="118"/>
      <c r="M24" s="118"/>
      <c r="N24" s="118"/>
      <c r="O24" s="118"/>
      <c r="P24" s="118"/>
      <c r="Q24" s="118"/>
      <c r="R24" s="118"/>
      <c r="S24" s="118"/>
      <c r="T24" s="118"/>
      <c r="U24" s="118"/>
      <c r="V24" s="118"/>
      <c r="W24" s="118"/>
      <c r="X24" s="118"/>
      <c r="Y24" s="118"/>
      <c r="Z24" s="118"/>
    </row>
    <row r="25" spans="1:26" ht="16.5" customHeight="1">
      <c r="A25" s="542">
        <v>22</v>
      </c>
      <c r="B25" s="542"/>
      <c r="C25" s="665"/>
      <c r="D25" s="756" t="s">
        <v>20254</v>
      </c>
      <c r="E25" s="735" t="s">
        <v>18454</v>
      </c>
      <c r="F25" s="735" t="s">
        <v>18463</v>
      </c>
      <c r="G25" s="81" t="s">
        <v>20256</v>
      </c>
      <c r="H25" s="130" t="s">
        <v>20250</v>
      </c>
      <c r="I25" s="542"/>
      <c r="J25" s="271"/>
      <c r="K25" s="271"/>
      <c r="L25" s="118"/>
      <c r="M25" s="118"/>
      <c r="N25" s="118"/>
      <c r="O25" s="118"/>
      <c r="P25" s="118"/>
      <c r="Q25" s="118"/>
      <c r="R25" s="118"/>
      <c r="S25" s="118"/>
      <c r="T25" s="118"/>
      <c r="U25" s="118"/>
      <c r="V25" s="118"/>
      <c r="W25" s="118"/>
      <c r="X25" s="118"/>
      <c r="Y25" s="118"/>
      <c r="Z25" s="118"/>
    </row>
    <row r="26" spans="1:26" ht="16.5" customHeight="1">
      <c r="A26" s="542">
        <v>23</v>
      </c>
      <c r="B26" s="542"/>
      <c r="C26" s="665"/>
      <c r="D26" s="666"/>
      <c r="E26" s="666"/>
      <c r="F26" s="666"/>
      <c r="G26" s="81" t="s">
        <v>20252</v>
      </c>
      <c r="H26" s="130" t="s">
        <v>20253</v>
      </c>
      <c r="I26" s="542"/>
      <c r="J26" s="271"/>
      <c r="K26" s="271"/>
      <c r="L26" s="118"/>
      <c r="M26" s="118"/>
      <c r="N26" s="118"/>
      <c r="O26" s="118"/>
      <c r="P26" s="118"/>
      <c r="Q26" s="118"/>
      <c r="R26" s="118"/>
      <c r="S26" s="118"/>
      <c r="T26" s="118"/>
      <c r="U26" s="118"/>
      <c r="V26" s="118"/>
      <c r="W26" s="118"/>
      <c r="X26" s="118"/>
      <c r="Y26" s="118"/>
      <c r="Z26" s="118"/>
    </row>
    <row r="27" spans="1:26" ht="16.5" customHeight="1">
      <c r="A27" s="542">
        <v>24</v>
      </c>
      <c r="B27" s="542"/>
      <c r="C27" s="665"/>
      <c r="D27" s="756" t="s">
        <v>20260</v>
      </c>
      <c r="E27" s="735" t="s">
        <v>18454</v>
      </c>
      <c r="F27" s="735" t="s">
        <v>18463</v>
      </c>
      <c r="G27" s="81" t="s">
        <v>20262</v>
      </c>
      <c r="H27" s="130" t="s">
        <v>20250</v>
      </c>
      <c r="I27" s="542"/>
      <c r="J27" s="271"/>
      <c r="K27" s="271"/>
      <c r="L27" s="118"/>
      <c r="M27" s="118"/>
      <c r="N27" s="118"/>
      <c r="O27" s="118"/>
      <c r="P27" s="118"/>
      <c r="Q27" s="118"/>
      <c r="R27" s="118"/>
      <c r="S27" s="118"/>
      <c r="T27" s="118"/>
      <c r="U27" s="118"/>
      <c r="V27" s="118"/>
      <c r="W27" s="118"/>
      <c r="X27" s="118"/>
      <c r="Y27" s="118"/>
      <c r="Z27" s="118"/>
    </row>
    <row r="28" spans="1:26" ht="16.5" customHeight="1">
      <c r="A28" s="542">
        <v>25</v>
      </c>
      <c r="B28" s="542"/>
      <c r="C28" s="666"/>
      <c r="D28" s="666"/>
      <c r="E28" s="666"/>
      <c r="F28" s="666"/>
      <c r="G28" s="81" t="s">
        <v>20252</v>
      </c>
      <c r="H28" s="130" t="s">
        <v>20253</v>
      </c>
      <c r="I28" s="542"/>
      <c r="J28" s="271"/>
      <c r="K28" s="271"/>
      <c r="L28" s="118"/>
      <c r="M28" s="118"/>
      <c r="N28" s="118"/>
      <c r="O28" s="118"/>
      <c r="P28" s="118"/>
      <c r="Q28" s="118"/>
      <c r="R28" s="118"/>
      <c r="S28" s="118"/>
      <c r="T28" s="118"/>
      <c r="U28" s="118"/>
      <c r="V28" s="118"/>
      <c r="W28" s="118"/>
      <c r="X28" s="118"/>
      <c r="Y28" s="118"/>
      <c r="Z28" s="118"/>
    </row>
    <row r="29" spans="1:26" ht="16.5" customHeight="1">
      <c r="A29" s="542">
        <v>26</v>
      </c>
      <c r="B29" s="542"/>
      <c r="C29" s="876" t="s">
        <v>20264</v>
      </c>
      <c r="D29" s="130" t="s">
        <v>20265</v>
      </c>
      <c r="E29" s="735" t="s">
        <v>18454</v>
      </c>
      <c r="F29" s="735" t="s">
        <v>18463</v>
      </c>
      <c r="G29" s="81" t="s">
        <v>20268</v>
      </c>
      <c r="H29" s="130" t="s">
        <v>20269</v>
      </c>
      <c r="I29" s="542"/>
      <c r="J29" s="271"/>
      <c r="K29" s="271"/>
      <c r="L29" s="118"/>
      <c r="M29" s="118"/>
      <c r="N29" s="118"/>
      <c r="O29" s="118"/>
      <c r="P29" s="118"/>
      <c r="Q29" s="118"/>
      <c r="R29" s="118"/>
      <c r="S29" s="118"/>
      <c r="T29" s="118"/>
      <c r="U29" s="118"/>
      <c r="V29" s="118"/>
      <c r="W29" s="118"/>
      <c r="X29" s="118"/>
      <c r="Y29" s="118"/>
      <c r="Z29" s="118"/>
    </row>
    <row r="30" spans="1:26" ht="16.5" customHeight="1">
      <c r="A30" s="542">
        <v>27</v>
      </c>
      <c r="B30" s="106"/>
      <c r="C30" s="694"/>
      <c r="D30" s="130" t="s">
        <v>20270</v>
      </c>
      <c r="E30" s="666"/>
      <c r="F30" s="666"/>
      <c r="G30" s="81" t="s">
        <v>20272</v>
      </c>
      <c r="H30" s="130" t="s">
        <v>20269</v>
      </c>
      <c r="I30" s="542"/>
      <c r="J30" s="271"/>
      <c r="K30" s="271"/>
      <c r="L30" s="118"/>
      <c r="M30" s="118"/>
      <c r="N30" s="118"/>
      <c r="O30" s="118"/>
      <c r="P30" s="118"/>
      <c r="Q30" s="118"/>
      <c r="R30" s="118"/>
      <c r="S30" s="118"/>
      <c r="T30" s="118"/>
      <c r="U30" s="118"/>
      <c r="V30" s="118"/>
      <c r="W30" s="118"/>
      <c r="X30" s="118"/>
      <c r="Y30" s="118"/>
      <c r="Z30" s="118"/>
    </row>
    <row r="31" spans="1:26" ht="16.5" customHeight="1">
      <c r="A31" s="9"/>
      <c r="B31" s="9"/>
      <c r="C31" s="9"/>
      <c r="D31" s="9"/>
      <c r="E31" s="180"/>
      <c r="F31" s="180"/>
      <c r="G31" s="9"/>
      <c r="H31" s="308"/>
      <c r="I31" s="180"/>
      <c r="J31" s="180"/>
      <c r="K31" s="180"/>
      <c r="L31" s="9"/>
      <c r="M31" s="9"/>
      <c r="N31" s="9"/>
      <c r="O31" s="9"/>
      <c r="P31" s="9"/>
      <c r="Q31" s="9"/>
      <c r="R31" s="9"/>
      <c r="S31" s="9"/>
      <c r="T31" s="9"/>
      <c r="U31" s="9"/>
      <c r="V31" s="9"/>
      <c r="W31" s="9"/>
      <c r="X31" s="9"/>
      <c r="Y31" s="9"/>
      <c r="Z31" s="9"/>
    </row>
    <row r="32" spans="1:26" ht="16.5" customHeight="1">
      <c r="A32" s="9"/>
      <c r="B32" s="9"/>
      <c r="C32" s="9"/>
      <c r="D32" s="9"/>
      <c r="E32" s="180"/>
      <c r="F32" s="180"/>
      <c r="G32" s="9"/>
      <c r="H32" s="308"/>
      <c r="I32" s="180"/>
      <c r="J32" s="180"/>
      <c r="K32" s="180"/>
      <c r="L32" s="9"/>
      <c r="M32" s="9"/>
      <c r="N32" s="9"/>
      <c r="O32" s="9"/>
      <c r="P32" s="9"/>
      <c r="Q32" s="9"/>
      <c r="R32" s="9"/>
      <c r="S32" s="9"/>
      <c r="T32" s="9"/>
      <c r="U32" s="9"/>
      <c r="V32" s="9"/>
      <c r="W32" s="9"/>
      <c r="X32" s="9"/>
      <c r="Y32" s="9"/>
      <c r="Z32" s="9"/>
    </row>
    <row r="33" spans="1:26" ht="16.5" customHeight="1">
      <c r="A33" s="9"/>
      <c r="B33" s="9"/>
      <c r="C33" s="9"/>
      <c r="D33" s="9"/>
      <c r="E33" s="180"/>
      <c r="F33" s="180"/>
      <c r="G33" s="9"/>
      <c r="H33" s="308"/>
      <c r="I33" s="180"/>
      <c r="J33" s="180"/>
      <c r="K33" s="180"/>
      <c r="L33" s="9"/>
      <c r="M33" s="9"/>
      <c r="N33" s="9"/>
      <c r="O33" s="9"/>
      <c r="P33" s="9"/>
      <c r="Q33" s="9"/>
      <c r="R33" s="9"/>
      <c r="S33" s="9"/>
      <c r="T33" s="9"/>
      <c r="U33" s="9"/>
      <c r="V33" s="9"/>
      <c r="W33" s="9"/>
      <c r="X33" s="9"/>
      <c r="Y33" s="9"/>
      <c r="Z33" s="9"/>
    </row>
    <row r="34" spans="1:26" ht="16.5" customHeight="1">
      <c r="A34" s="9"/>
      <c r="B34" s="9"/>
      <c r="C34" s="9"/>
      <c r="D34" s="9"/>
      <c r="E34" s="180"/>
      <c r="F34" s="180"/>
      <c r="G34" s="9"/>
      <c r="H34" s="308"/>
      <c r="I34" s="180"/>
      <c r="J34" s="180"/>
      <c r="K34" s="180"/>
      <c r="L34" s="9"/>
      <c r="M34" s="9"/>
      <c r="N34" s="9"/>
      <c r="O34" s="9"/>
      <c r="P34" s="9"/>
      <c r="Q34" s="9"/>
      <c r="R34" s="9"/>
      <c r="S34" s="9"/>
      <c r="T34" s="9"/>
      <c r="U34" s="9"/>
      <c r="V34" s="9"/>
      <c r="W34" s="9"/>
      <c r="X34" s="9"/>
      <c r="Y34" s="9"/>
      <c r="Z34" s="9"/>
    </row>
    <row r="35" spans="1:26" ht="16.5" customHeight="1">
      <c r="A35" s="9"/>
      <c r="B35" s="9"/>
      <c r="C35" s="9"/>
      <c r="D35" s="9"/>
      <c r="E35" s="180"/>
      <c r="F35" s="180"/>
      <c r="G35" s="9"/>
      <c r="H35" s="308"/>
      <c r="I35" s="180"/>
      <c r="J35" s="180"/>
      <c r="K35" s="180"/>
      <c r="L35" s="9"/>
      <c r="M35" s="9"/>
      <c r="N35" s="9"/>
      <c r="O35" s="9"/>
      <c r="P35" s="9"/>
      <c r="Q35" s="9"/>
      <c r="R35" s="9"/>
      <c r="S35" s="9"/>
      <c r="T35" s="9"/>
      <c r="U35" s="9"/>
      <c r="V35" s="9"/>
      <c r="W35" s="9"/>
      <c r="X35" s="9"/>
      <c r="Y35" s="9"/>
      <c r="Z35" s="9"/>
    </row>
    <row r="36" spans="1:26" ht="16.5" customHeight="1">
      <c r="A36" s="9"/>
      <c r="B36" s="9"/>
      <c r="C36" s="9"/>
      <c r="D36" s="9"/>
      <c r="E36" s="180"/>
      <c r="F36" s="180"/>
      <c r="G36" s="9"/>
      <c r="H36" s="308"/>
      <c r="I36" s="180"/>
      <c r="J36" s="180"/>
      <c r="K36" s="180"/>
      <c r="L36" s="9"/>
      <c r="M36" s="9"/>
      <c r="N36" s="9"/>
      <c r="O36" s="9"/>
      <c r="P36" s="9"/>
      <c r="Q36" s="9"/>
      <c r="R36" s="9"/>
      <c r="S36" s="9"/>
      <c r="T36" s="9"/>
      <c r="U36" s="9"/>
      <c r="V36" s="9"/>
      <c r="W36" s="9"/>
      <c r="X36" s="9"/>
      <c r="Y36" s="9"/>
      <c r="Z36" s="9"/>
    </row>
    <row r="37" spans="1:26" ht="16.5" customHeight="1">
      <c r="A37" s="9"/>
      <c r="B37" s="9"/>
      <c r="C37" s="9"/>
      <c r="D37" s="9"/>
      <c r="E37" s="180"/>
      <c r="F37" s="180"/>
      <c r="G37" s="9"/>
      <c r="H37" s="308"/>
      <c r="I37" s="180"/>
      <c r="J37" s="180"/>
      <c r="K37" s="180"/>
      <c r="L37" s="9"/>
      <c r="M37" s="9"/>
      <c r="N37" s="9"/>
      <c r="O37" s="9"/>
      <c r="P37" s="9"/>
      <c r="Q37" s="9"/>
      <c r="R37" s="9"/>
      <c r="S37" s="9"/>
      <c r="T37" s="9"/>
      <c r="U37" s="9"/>
      <c r="V37" s="9"/>
      <c r="W37" s="9"/>
      <c r="X37" s="9"/>
      <c r="Y37" s="9"/>
      <c r="Z37" s="9"/>
    </row>
    <row r="38" spans="1:26" ht="16.5" customHeight="1">
      <c r="A38" s="9"/>
      <c r="B38" s="9"/>
      <c r="C38" s="9"/>
      <c r="D38" s="9"/>
      <c r="E38" s="180"/>
      <c r="F38" s="180"/>
      <c r="G38" s="9"/>
      <c r="H38" s="308"/>
      <c r="I38" s="180"/>
      <c r="J38" s="180"/>
      <c r="K38" s="180"/>
      <c r="L38" s="9"/>
      <c r="M38" s="9"/>
      <c r="N38" s="9"/>
      <c r="O38" s="9"/>
      <c r="P38" s="9"/>
      <c r="Q38" s="9"/>
      <c r="R38" s="9"/>
      <c r="S38" s="9"/>
      <c r="T38" s="9"/>
      <c r="U38" s="9"/>
      <c r="V38" s="9"/>
      <c r="W38" s="9"/>
      <c r="X38" s="9"/>
      <c r="Y38" s="9"/>
      <c r="Z38" s="9"/>
    </row>
    <row r="39" spans="1:26" ht="16.5" customHeight="1">
      <c r="A39" s="9"/>
      <c r="B39" s="9"/>
      <c r="C39" s="9"/>
      <c r="D39" s="9"/>
      <c r="E39" s="180"/>
      <c r="F39" s="180"/>
      <c r="G39" s="9"/>
      <c r="H39" s="308"/>
      <c r="I39" s="180"/>
      <c r="J39" s="180"/>
      <c r="K39" s="180"/>
      <c r="L39" s="9"/>
      <c r="M39" s="9"/>
      <c r="N39" s="9"/>
      <c r="O39" s="9"/>
      <c r="P39" s="9"/>
      <c r="Q39" s="9"/>
      <c r="R39" s="9"/>
      <c r="S39" s="9"/>
      <c r="T39" s="9"/>
      <c r="U39" s="9"/>
      <c r="V39" s="9"/>
      <c r="W39" s="9"/>
      <c r="X39" s="9"/>
      <c r="Y39" s="9"/>
      <c r="Z39" s="9"/>
    </row>
    <row r="40" spans="1:26" ht="16.5" customHeight="1">
      <c r="A40" s="9"/>
      <c r="B40" s="9"/>
      <c r="C40" s="9"/>
      <c r="D40" s="9"/>
      <c r="E40" s="180"/>
      <c r="F40" s="180"/>
      <c r="G40" s="9"/>
      <c r="H40" s="308"/>
      <c r="I40" s="180"/>
      <c r="J40" s="180"/>
      <c r="K40" s="180"/>
      <c r="L40" s="9"/>
      <c r="M40" s="9"/>
      <c r="N40" s="9"/>
      <c r="O40" s="9"/>
      <c r="P40" s="9"/>
      <c r="Q40" s="9"/>
      <c r="R40" s="9"/>
      <c r="S40" s="9"/>
      <c r="T40" s="9"/>
      <c r="U40" s="9"/>
      <c r="V40" s="9"/>
      <c r="W40" s="9"/>
      <c r="X40" s="9"/>
      <c r="Y40" s="9"/>
      <c r="Z40" s="9"/>
    </row>
    <row r="41" spans="1:26" ht="16.5" customHeight="1">
      <c r="A41" s="9"/>
      <c r="B41" s="9"/>
      <c r="C41" s="9"/>
      <c r="D41" s="9"/>
      <c r="E41" s="180"/>
      <c r="F41" s="180"/>
      <c r="G41" s="9"/>
      <c r="H41" s="308"/>
      <c r="I41" s="180"/>
      <c r="J41" s="180"/>
      <c r="K41" s="180"/>
      <c r="L41" s="9"/>
      <c r="M41" s="9"/>
      <c r="N41" s="9"/>
      <c r="O41" s="9"/>
      <c r="P41" s="9"/>
      <c r="Q41" s="9"/>
      <c r="R41" s="9"/>
      <c r="S41" s="9"/>
      <c r="T41" s="9"/>
      <c r="U41" s="9"/>
      <c r="V41" s="9"/>
      <c r="W41" s="9"/>
      <c r="X41" s="9"/>
      <c r="Y41" s="9"/>
      <c r="Z41" s="9"/>
    </row>
    <row r="42" spans="1:26" ht="16.5" customHeight="1">
      <c r="A42" s="9"/>
      <c r="B42" s="9"/>
      <c r="C42" s="9"/>
      <c r="D42" s="9"/>
      <c r="E42" s="180"/>
      <c r="F42" s="180"/>
      <c r="G42" s="9"/>
      <c r="H42" s="308"/>
      <c r="I42" s="180"/>
      <c r="J42" s="180"/>
      <c r="K42" s="180"/>
      <c r="L42" s="9"/>
      <c r="M42" s="9"/>
      <c r="N42" s="9"/>
      <c r="O42" s="9"/>
      <c r="P42" s="9"/>
      <c r="Q42" s="9"/>
      <c r="R42" s="9"/>
      <c r="S42" s="9"/>
      <c r="T42" s="9"/>
      <c r="U42" s="9"/>
      <c r="V42" s="9"/>
      <c r="W42" s="9"/>
      <c r="X42" s="9"/>
      <c r="Y42" s="9"/>
      <c r="Z42" s="9"/>
    </row>
    <row r="43" spans="1:26" ht="16.5" customHeight="1">
      <c r="A43" s="9"/>
      <c r="B43" s="9"/>
      <c r="C43" s="9"/>
      <c r="D43" s="9"/>
      <c r="E43" s="180"/>
      <c r="F43" s="180"/>
      <c r="G43" s="9"/>
      <c r="H43" s="308"/>
      <c r="I43" s="180"/>
      <c r="J43" s="180"/>
      <c r="K43" s="180"/>
      <c r="L43" s="9"/>
      <c r="M43" s="9"/>
      <c r="N43" s="9"/>
      <c r="O43" s="9"/>
      <c r="P43" s="9"/>
      <c r="Q43" s="9"/>
      <c r="R43" s="9"/>
      <c r="S43" s="9"/>
      <c r="T43" s="9"/>
      <c r="U43" s="9"/>
      <c r="V43" s="9"/>
      <c r="W43" s="9"/>
      <c r="X43" s="9"/>
      <c r="Y43" s="9"/>
      <c r="Z43" s="9"/>
    </row>
    <row r="44" spans="1:26" ht="16.5" customHeight="1">
      <c r="A44" s="9"/>
      <c r="B44" s="9"/>
      <c r="C44" s="9"/>
      <c r="D44" s="9"/>
      <c r="E44" s="180"/>
      <c r="F44" s="180"/>
      <c r="G44" s="9"/>
      <c r="H44" s="308"/>
      <c r="I44" s="180"/>
      <c r="J44" s="180"/>
      <c r="K44" s="180"/>
      <c r="L44" s="9"/>
      <c r="M44" s="9"/>
      <c r="N44" s="9"/>
      <c r="O44" s="9"/>
      <c r="P44" s="9"/>
      <c r="Q44" s="9"/>
      <c r="R44" s="9"/>
      <c r="S44" s="9"/>
      <c r="T44" s="9"/>
      <c r="U44" s="9"/>
      <c r="V44" s="9"/>
      <c r="W44" s="9"/>
      <c r="X44" s="9"/>
      <c r="Y44" s="9"/>
      <c r="Z44" s="9"/>
    </row>
    <row r="45" spans="1:26" ht="16.5" customHeight="1">
      <c r="A45" s="9"/>
      <c r="B45" s="9"/>
      <c r="C45" s="9"/>
      <c r="D45" s="9"/>
      <c r="E45" s="180"/>
      <c r="F45" s="180"/>
      <c r="G45" s="9"/>
      <c r="H45" s="308"/>
      <c r="I45" s="180"/>
      <c r="J45" s="180"/>
      <c r="K45" s="180"/>
      <c r="L45" s="9"/>
      <c r="M45" s="9"/>
      <c r="N45" s="9"/>
      <c r="O45" s="9"/>
      <c r="P45" s="9"/>
      <c r="Q45" s="9"/>
      <c r="R45" s="9"/>
      <c r="S45" s="9"/>
      <c r="T45" s="9"/>
      <c r="U45" s="9"/>
      <c r="V45" s="9"/>
      <c r="W45" s="9"/>
      <c r="X45" s="9"/>
      <c r="Y45" s="9"/>
      <c r="Z45" s="9"/>
    </row>
    <row r="46" spans="1:26" ht="16.5" customHeight="1">
      <c r="A46" s="9"/>
      <c r="B46" s="9"/>
      <c r="C46" s="9"/>
      <c r="D46" s="9"/>
      <c r="E46" s="180"/>
      <c r="F46" s="180"/>
      <c r="G46" s="9"/>
      <c r="H46" s="308"/>
      <c r="I46" s="180"/>
      <c r="J46" s="180"/>
      <c r="K46" s="180"/>
      <c r="L46" s="9"/>
      <c r="M46" s="9"/>
      <c r="N46" s="9"/>
      <c r="O46" s="9"/>
      <c r="P46" s="9"/>
      <c r="Q46" s="9"/>
      <c r="R46" s="9"/>
      <c r="S46" s="9"/>
      <c r="T46" s="9"/>
      <c r="U46" s="9"/>
      <c r="V46" s="9"/>
      <c r="W46" s="9"/>
      <c r="X46" s="9"/>
      <c r="Y46" s="9"/>
      <c r="Z46" s="9"/>
    </row>
    <row r="47" spans="1:26" ht="16.5" customHeight="1">
      <c r="A47" s="9"/>
      <c r="B47" s="9"/>
      <c r="C47" s="9"/>
      <c r="D47" s="9"/>
      <c r="E47" s="180"/>
      <c r="F47" s="180"/>
      <c r="G47" s="9"/>
      <c r="H47" s="308"/>
      <c r="I47" s="180"/>
      <c r="J47" s="180"/>
      <c r="K47" s="180"/>
      <c r="L47" s="9"/>
      <c r="M47" s="9"/>
      <c r="N47" s="9"/>
      <c r="O47" s="9"/>
      <c r="P47" s="9"/>
      <c r="Q47" s="9"/>
      <c r="R47" s="9"/>
      <c r="S47" s="9"/>
      <c r="T47" s="9"/>
      <c r="U47" s="9"/>
      <c r="V47" s="9"/>
      <c r="W47" s="9"/>
      <c r="X47" s="9"/>
      <c r="Y47" s="9"/>
      <c r="Z47" s="9"/>
    </row>
    <row r="48" spans="1:26" ht="16.5" customHeight="1">
      <c r="A48" s="9"/>
      <c r="B48" s="9"/>
      <c r="C48" s="9"/>
      <c r="D48" s="9"/>
      <c r="E48" s="180"/>
      <c r="F48" s="180"/>
      <c r="G48" s="9"/>
      <c r="H48" s="308"/>
      <c r="I48" s="180"/>
      <c r="J48" s="180"/>
      <c r="K48" s="180"/>
      <c r="L48" s="9"/>
      <c r="M48" s="9"/>
      <c r="N48" s="9"/>
      <c r="O48" s="9"/>
      <c r="P48" s="9"/>
      <c r="Q48" s="9"/>
      <c r="R48" s="9"/>
      <c r="S48" s="9"/>
      <c r="T48" s="9"/>
      <c r="U48" s="9"/>
      <c r="V48" s="9"/>
      <c r="W48" s="9"/>
      <c r="X48" s="9"/>
      <c r="Y48" s="9"/>
      <c r="Z48" s="9"/>
    </row>
    <row r="49" spans="1:26" ht="16.5" customHeight="1">
      <c r="A49" s="9"/>
      <c r="B49" s="9"/>
      <c r="C49" s="9"/>
      <c r="D49" s="9"/>
      <c r="E49" s="180"/>
      <c r="F49" s="180"/>
      <c r="G49" s="9"/>
      <c r="H49" s="308"/>
      <c r="I49" s="180"/>
      <c r="J49" s="180"/>
      <c r="K49" s="180"/>
      <c r="L49" s="9"/>
      <c r="M49" s="9"/>
      <c r="N49" s="9"/>
      <c r="O49" s="9"/>
      <c r="P49" s="9"/>
      <c r="Q49" s="9"/>
      <c r="R49" s="9"/>
      <c r="S49" s="9"/>
      <c r="T49" s="9"/>
      <c r="U49" s="9"/>
      <c r="V49" s="9"/>
      <c r="W49" s="9"/>
      <c r="X49" s="9"/>
      <c r="Y49" s="9"/>
      <c r="Z49" s="9"/>
    </row>
    <row r="50" spans="1:26" ht="16.5" customHeight="1">
      <c r="A50" s="9"/>
      <c r="B50" s="9"/>
      <c r="C50" s="9"/>
      <c r="D50" s="9"/>
      <c r="E50" s="180"/>
      <c r="F50" s="180"/>
      <c r="G50" s="9"/>
      <c r="H50" s="308"/>
      <c r="I50" s="180"/>
      <c r="J50" s="180"/>
      <c r="K50" s="180"/>
      <c r="L50" s="9"/>
      <c r="M50" s="9"/>
      <c r="N50" s="9"/>
      <c r="O50" s="9"/>
      <c r="P50" s="9"/>
      <c r="Q50" s="9"/>
      <c r="R50" s="9"/>
      <c r="S50" s="9"/>
      <c r="T50" s="9"/>
      <c r="U50" s="9"/>
      <c r="V50" s="9"/>
      <c r="W50" s="9"/>
      <c r="X50" s="9"/>
      <c r="Y50" s="9"/>
      <c r="Z50" s="9"/>
    </row>
    <row r="51" spans="1:26" ht="16.5" customHeight="1">
      <c r="A51" s="9"/>
      <c r="B51" s="9"/>
      <c r="C51" s="9"/>
      <c r="D51" s="9"/>
      <c r="E51" s="180"/>
      <c r="F51" s="180"/>
      <c r="G51" s="9"/>
      <c r="H51" s="308"/>
      <c r="I51" s="180"/>
      <c r="J51" s="180"/>
      <c r="K51" s="180"/>
      <c r="L51" s="9"/>
      <c r="M51" s="9"/>
      <c r="N51" s="9"/>
      <c r="O51" s="9"/>
      <c r="P51" s="9"/>
      <c r="Q51" s="9"/>
      <c r="R51" s="9"/>
      <c r="S51" s="9"/>
      <c r="T51" s="9"/>
      <c r="U51" s="9"/>
      <c r="V51" s="9"/>
      <c r="W51" s="9"/>
      <c r="X51" s="9"/>
      <c r="Y51" s="9"/>
      <c r="Z51" s="9"/>
    </row>
    <row r="52" spans="1:26" ht="16.5" customHeight="1">
      <c r="A52" s="9"/>
      <c r="B52" s="9"/>
      <c r="C52" s="9"/>
      <c r="D52" s="9"/>
      <c r="E52" s="180"/>
      <c r="F52" s="180"/>
      <c r="G52" s="9"/>
      <c r="H52" s="308"/>
      <c r="I52" s="180"/>
      <c r="J52" s="180"/>
      <c r="K52" s="180"/>
      <c r="L52" s="9"/>
      <c r="M52" s="9"/>
      <c r="N52" s="9"/>
      <c r="O52" s="9"/>
      <c r="P52" s="9"/>
      <c r="Q52" s="9"/>
      <c r="R52" s="9"/>
      <c r="S52" s="9"/>
      <c r="T52" s="9"/>
      <c r="U52" s="9"/>
      <c r="V52" s="9"/>
      <c r="W52" s="9"/>
      <c r="X52" s="9"/>
      <c r="Y52" s="9"/>
      <c r="Z52" s="9"/>
    </row>
    <row r="53" spans="1:26" ht="16.5" customHeight="1">
      <c r="A53" s="9"/>
      <c r="B53" s="9"/>
      <c r="C53" s="9"/>
      <c r="D53" s="9"/>
      <c r="E53" s="180"/>
      <c r="F53" s="180"/>
      <c r="G53" s="9"/>
      <c r="H53" s="308"/>
      <c r="I53" s="180"/>
      <c r="J53" s="180"/>
      <c r="K53" s="180"/>
      <c r="L53" s="9"/>
      <c r="M53" s="9"/>
      <c r="N53" s="9"/>
      <c r="O53" s="9"/>
      <c r="P53" s="9"/>
      <c r="Q53" s="9"/>
      <c r="R53" s="9"/>
      <c r="S53" s="9"/>
      <c r="T53" s="9"/>
      <c r="U53" s="9"/>
      <c r="V53" s="9"/>
      <c r="W53" s="9"/>
      <c r="X53" s="9"/>
      <c r="Y53" s="9"/>
      <c r="Z53" s="9"/>
    </row>
    <row r="54" spans="1:26" ht="16.5" customHeight="1">
      <c r="A54" s="9"/>
      <c r="B54" s="9"/>
      <c r="C54" s="9"/>
      <c r="D54" s="9"/>
      <c r="E54" s="180"/>
      <c r="F54" s="180"/>
      <c r="G54" s="9"/>
      <c r="H54" s="308"/>
      <c r="I54" s="180"/>
      <c r="J54" s="180"/>
      <c r="K54" s="180"/>
      <c r="L54" s="9"/>
      <c r="M54" s="9"/>
      <c r="N54" s="9"/>
      <c r="O54" s="9"/>
      <c r="P54" s="9"/>
      <c r="Q54" s="9"/>
      <c r="R54" s="9"/>
      <c r="S54" s="9"/>
      <c r="T54" s="9"/>
      <c r="U54" s="9"/>
      <c r="V54" s="9"/>
      <c r="W54" s="9"/>
      <c r="X54" s="9"/>
      <c r="Y54" s="9"/>
      <c r="Z54" s="9"/>
    </row>
    <row r="55" spans="1:26" ht="16.5" customHeight="1">
      <c r="A55" s="9"/>
      <c r="B55" s="9"/>
      <c r="C55" s="9"/>
      <c r="D55" s="9"/>
      <c r="E55" s="180"/>
      <c r="F55" s="180"/>
      <c r="G55" s="9"/>
      <c r="H55" s="308"/>
      <c r="I55" s="180"/>
      <c r="J55" s="180"/>
      <c r="K55" s="180"/>
      <c r="L55" s="9"/>
      <c r="M55" s="9"/>
      <c r="N55" s="9"/>
      <c r="O55" s="9"/>
      <c r="P55" s="9"/>
      <c r="Q55" s="9"/>
      <c r="R55" s="9"/>
      <c r="S55" s="9"/>
      <c r="T55" s="9"/>
      <c r="U55" s="9"/>
      <c r="V55" s="9"/>
      <c r="W55" s="9"/>
      <c r="X55" s="9"/>
      <c r="Y55" s="9"/>
      <c r="Z55" s="9"/>
    </row>
    <row r="56" spans="1:26" ht="16.5" customHeight="1">
      <c r="A56" s="9"/>
      <c r="B56" s="9"/>
      <c r="C56" s="9"/>
      <c r="D56" s="9"/>
      <c r="E56" s="180"/>
      <c r="F56" s="180"/>
      <c r="G56" s="9"/>
      <c r="H56" s="308"/>
      <c r="I56" s="180"/>
      <c r="J56" s="180"/>
      <c r="K56" s="180"/>
      <c r="L56" s="9"/>
      <c r="M56" s="9"/>
      <c r="N56" s="9"/>
      <c r="O56" s="9"/>
      <c r="P56" s="9"/>
      <c r="Q56" s="9"/>
      <c r="R56" s="9"/>
      <c r="S56" s="9"/>
      <c r="T56" s="9"/>
      <c r="U56" s="9"/>
      <c r="V56" s="9"/>
      <c r="W56" s="9"/>
      <c r="X56" s="9"/>
      <c r="Y56" s="9"/>
      <c r="Z56" s="9"/>
    </row>
    <row r="57" spans="1:26" ht="16.5" customHeight="1">
      <c r="A57" s="9"/>
      <c r="B57" s="9"/>
      <c r="C57" s="9"/>
      <c r="D57" s="9"/>
      <c r="E57" s="180"/>
      <c r="F57" s="180"/>
      <c r="G57" s="9"/>
      <c r="H57" s="308"/>
      <c r="I57" s="180"/>
      <c r="J57" s="180"/>
      <c r="K57" s="180"/>
      <c r="L57" s="9"/>
      <c r="M57" s="9"/>
      <c r="N57" s="9"/>
      <c r="O57" s="9"/>
      <c r="P57" s="9"/>
      <c r="Q57" s="9"/>
      <c r="R57" s="9"/>
      <c r="S57" s="9"/>
      <c r="T57" s="9"/>
      <c r="U57" s="9"/>
      <c r="V57" s="9"/>
      <c r="W57" s="9"/>
      <c r="X57" s="9"/>
      <c r="Y57" s="9"/>
      <c r="Z57" s="9"/>
    </row>
    <row r="58" spans="1:26" ht="16.5" customHeight="1">
      <c r="A58" s="9"/>
      <c r="B58" s="9"/>
      <c r="C58" s="9"/>
      <c r="D58" s="9"/>
      <c r="E58" s="180"/>
      <c r="F58" s="180"/>
      <c r="G58" s="9"/>
      <c r="H58" s="308"/>
      <c r="I58" s="180"/>
      <c r="J58" s="180"/>
      <c r="K58" s="180"/>
      <c r="L58" s="9"/>
      <c r="M58" s="9"/>
      <c r="N58" s="9"/>
      <c r="O58" s="9"/>
      <c r="P58" s="9"/>
      <c r="Q58" s="9"/>
      <c r="R58" s="9"/>
      <c r="S58" s="9"/>
      <c r="T58" s="9"/>
      <c r="U58" s="9"/>
      <c r="V58" s="9"/>
      <c r="W58" s="9"/>
      <c r="X58" s="9"/>
      <c r="Y58" s="9"/>
      <c r="Z58" s="9"/>
    </row>
    <row r="59" spans="1:26" ht="16.5" customHeight="1">
      <c r="A59" s="9"/>
      <c r="B59" s="9"/>
      <c r="C59" s="9"/>
      <c r="D59" s="9"/>
      <c r="E59" s="180"/>
      <c r="F59" s="180"/>
      <c r="G59" s="9"/>
      <c r="H59" s="308"/>
      <c r="I59" s="180"/>
      <c r="J59" s="180"/>
      <c r="K59" s="180"/>
      <c r="L59" s="9"/>
      <c r="M59" s="9"/>
      <c r="N59" s="9"/>
      <c r="O59" s="9"/>
      <c r="P59" s="9"/>
      <c r="Q59" s="9"/>
      <c r="R59" s="9"/>
      <c r="S59" s="9"/>
      <c r="T59" s="9"/>
      <c r="U59" s="9"/>
      <c r="V59" s="9"/>
      <c r="W59" s="9"/>
      <c r="X59" s="9"/>
      <c r="Y59" s="9"/>
      <c r="Z59" s="9"/>
    </row>
    <row r="60" spans="1:26" ht="16.5" customHeight="1">
      <c r="A60" s="9"/>
      <c r="B60" s="9"/>
      <c r="C60" s="9"/>
      <c r="D60" s="9"/>
      <c r="E60" s="180"/>
      <c r="F60" s="180"/>
      <c r="G60" s="9"/>
      <c r="H60" s="308"/>
      <c r="I60" s="180"/>
      <c r="J60" s="180"/>
      <c r="K60" s="180"/>
      <c r="L60" s="9"/>
      <c r="M60" s="9"/>
      <c r="N60" s="9"/>
      <c r="O60" s="9"/>
      <c r="P60" s="9"/>
      <c r="Q60" s="9"/>
      <c r="R60" s="9"/>
      <c r="S60" s="9"/>
      <c r="T60" s="9"/>
      <c r="U60" s="9"/>
      <c r="V60" s="9"/>
      <c r="W60" s="9"/>
      <c r="X60" s="9"/>
      <c r="Y60" s="9"/>
      <c r="Z60" s="9"/>
    </row>
    <row r="61" spans="1:26" ht="16.5" customHeight="1">
      <c r="A61" s="9"/>
      <c r="B61" s="9"/>
      <c r="C61" s="9"/>
      <c r="D61" s="9"/>
      <c r="E61" s="180"/>
      <c r="F61" s="180"/>
      <c r="G61" s="9"/>
      <c r="H61" s="308"/>
      <c r="I61" s="180"/>
      <c r="J61" s="180"/>
      <c r="K61" s="180"/>
      <c r="L61" s="9"/>
      <c r="M61" s="9"/>
      <c r="N61" s="9"/>
      <c r="O61" s="9"/>
      <c r="P61" s="9"/>
      <c r="Q61" s="9"/>
      <c r="R61" s="9"/>
      <c r="S61" s="9"/>
      <c r="T61" s="9"/>
      <c r="U61" s="9"/>
      <c r="V61" s="9"/>
      <c r="W61" s="9"/>
      <c r="X61" s="9"/>
      <c r="Y61" s="9"/>
      <c r="Z61" s="9"/>
    </row>
    <row r="62" spans="1:26" ht="16.5" customHeight="1">
      <c r="A62" s="9"/>
      <c r="B62" s="9"/>
      <c r="C62" s="9"/>
      <c r="D62" s="9"/>
      <c r="E62" s="180"/>
      <c r="F62" s="180"/>
      <c r="G62" s="9"/>
      <c r="H62" s="308"/>
      <c r="I62" s="180"/>
      <c r="J62" s="180"/>
      <c r="K62" s="180"/>
      <c r="L62" s="9"/>
      <c r="M62" s="9"/>
      <c r="N62" s="9"/>
      <c r="O62" s="9"/>
      <c r="P62" s="9"/>
      <c r="Q62" s="9"/>
      <c r="R62" s="9"/>
      <c r="S62" s="9"/>
      <c r="T62" s="9"/>
      <c r="U62" s="9"/>
      <c r="V62" s="9"/>
      <c r="W62" s="9"/>
      <c r="X62" s="9"/>
      <c r="Y62" s="9"/>
      <c r="Z62" s="9"/>
    </row>
    <row r="63" spans="1:26" ht="16.5" customHeight="1">
      <c r="A63" s="9"/>
      <c r="B63" s="9"/>
      <c r="C63" s="9"/>
      <c r="D63" s="9"/>
      <c r="E63" s="180"/>
      <c r="F63" s="180"/>
      <c r="G63" s="9"/>
      <c r="H63" s="308"/>
      <c r="I63" s="180"/>
      <c r="J63" s="180"/>
      <c r="K63" s="180"/>
      <c r="L63" s="9"/>
      <c r="M63" s="9"/>
      <c r="N63" s="9"/>
      <c r="O63" s="9"/>
      <c r="P63" s="9"/>
      <c r="Q63" s="9"/>
      <c r="R63" s="9"/>
      <c r="S63" s="9"/>
      <c r="T63" s="9"/>
      <c r="U63" s="9"/>
      <c r="V63" s="9"/>
      <c r="W63" s="9"/>
      <c r="X63" s="9"/>
      <c r="Y63" s="9"/>
      <c r="Z63" s="9"/>
    </row>
    <row r="64" spans="1:26" ht="16.5" customHeight="1">
      <c r="A64" s="9"/>
      <c r="B64" s="9"/>
      <c r="C64" s="9"/>
      <c r="D64" s="9"/>
      <c r="E64" s="180"/>
      <c r="F64" s="180"/>
      <c r="G64" s="9"/>
      <c r="H64" s="308"/>
      <c r="I64" s="180"/>
      <c r="J64" s="180"/>
      <c r="K64" s="180"/>
      <c r="L64" s="9"/>
      <c r="M64" s="9"/>
      <c r="N64" s="9"/>
      <c r="O64" s="9"/>
      <c r="P64" s="9"/>
      <c r="Q64" s="9"/>
      <c r="R64" s="9"/>
      <c r="S64" s="9"/>
      <c r="T64" s="9"/>
      <c r="U64" s="9"/>
      <c r="V64" s="9"/>
      <c r="W64" s="9"/>
      <c r="X64" s="9"/>
      <c r="Y64" s="9"/>
      <c r="Z64" s="9"/>
    </row>
    <row r="65" spans="1:26" ht="16.5" customHeight="1">
      <c r="A65" s="9"/>
      <c r="B65" s="9"/>
      <c r="C65" s="9"/>
      <c r="D65" s="9"/>
      <c r="E65" s="180"/>
      <c r="F65" s="180"/>
      <c r="G65" s="9"/>
      <c r="H65" s="308"/>
      <c r="I65" s="180"/>
      <c r="J65" s="180"/>
      <c r="K65" s="180"/>
      <c r="L65" s="9"/>
      <c r="M65" s="9"/>
      <c r="N65" s="9"/>
      <c r="O65" s="9"/>
      <c r="P65" s="9"/>
      <c r="Q65" s="9"/>
      <c r="R65" s="9"/>
      <c r="S65" s="9"/>
      <c r="T65" s="9"/>
      <c r="U65" s="9"/>
      <c r="V65" s="9"/>
      <c r="W65" s="9"/>
      <c r="X65" s="9"/>
      <c r="Y65" s="9"/>
      <c r="Z65" s="9"/>
    </row>
    <row r="66" spans="1:26" ht="16.5" customHeight="1">
      <c r="A66" s="9"/>
      <c r="B66" s="9"/>
      <c r="C66" s="9"/>
      <c r="D66" s="9"/>
      <c r="E66" s="180"/>
      <c r="F66" s="180"/>
      <c r="G66" s="9"/>
      <c r="H66" s="308"/>
      <c r="I66" s="180"/>
      <c r="J66" s="180"/>
      <c r="K66" s="180"/>
      <c r="L66" s="9"/>
      <c r="M66" s="9"/>
      <c r="N66" s="9"/>
      <c r="O66" s="9"/>
      <c r="P66" s="9"/>
      <c r="Q66" s="9"/>
      <c r="R66" s="9"/>
      <c r="S66" s="9"/>
      <c r="T66" s="9"/>
      <c r="U66" s="9"/>
      <c r="V66" s="9"/>
      <c r="W66" s="9"/>
      <c r="X66" s="9"/>
      <c r="Y66" s="9"/>
      <c r="Z66" s="9"/>
    </row>
    <row r="67" spans="1:26" ht="16.5" customHeight="1">
      <c r="A67" s="9"/>
      <c r="B67" s="9"/>
      <c r="C67" s="9"/>
      <c r="D67" s="9"/>
      <c r="E67" s="180"/>
      <c r="F67" s="180"/>
      <c r="G67" s="9"/>
      <c r="H67" s="308"/>
      <c r="I67" s="180"/>
      <c r="J67" s="180"/>
      <c r="K67" s="180"/>
      <c r="L67" s="9"/>
      <c r="M67" s="9"/>
      <c r="N67" s="9"/>
      <c r="O67" s="9"/>
      <c r="P67" s="9"/>
      <c r="Q67" s="9"/>
      <c r="R67" s="9"/>
      <c r="S67" s="9"/>
      <c r="T67" s="9"/>
      <c r="U67" s="9"/>
      <c r="V67" s="9"/>
      <c r="W67" s="9"/>
      <c r="X67" s="9"/>
      <c r="Y67" s="9"/>
      <c r="Z67" s="9"/>
    </row>
    <row r="68" spans="1:26" ht="16.5" customHeight="1">
      <c r="A68" s="9"/>
      <c r="B68" s="9"/>
      <c r="C68" s="9"/>
      <c r="D68" s="9"/>
      <c r="E68" s="180"/>
      <c r="F68" s="180"/>
      <c r="G68" s="9"/>
      <c r="H68" s="308"/>
      <c r="I68" s="180"/>
      <c r="J68" s="180"/>
      <c r="K68" s="180"/>
      <c r="L68" s="9"/>
      <c r="M68" s="9"/>
      <c r="N68" s="9"/>
      <c r="O68" s="9"/>
      <c r="P68" s="9"/>
      <c r="Q68" s="9"/>
      <c r="R68" s="9"/>
      <c r="S68" s="9"/>
      <c r="T68" s="9"/>
      <c r="U68" s="9"/>
      <c r="V68" s="9"/>
      <c r="W68" s="9"/>
      <c r="X68" s="9"/>
      <c r="Y68" s="9"/>
      <c r="Z68" s="9"/>
    </row>
    <row r="69" spans="1:26" ht="16.5" customHeight="1">
      <c r="A69" s="9"/>
      <c r="B69" s="9"/>
      <c r="C69" s="9"/>
      <c r="D69" s="9"/>
      <c r="E69" s="180"/>
      <c r="F69" s="180"/>
      <c r="G69" s="9"/>
      <c r="H69" s="308"/>
      <c r="I69" s="180"/>
      <c r="J69" s="180"/>
      <c r="K69" s="180"/>
      <c r="L69" s="9"/>
      <c r="M69" s="9"/>
      <c r="N69" s="9"/>
      <c r="O69" s="9"/>
      <c r="P69" s="9"/>
      <c r="Q69" s="9"/>
      <c r="R69" s="9"/>
      <c r="S69" s="9"/>
      <c r="T69" s="9"/>
      <c r="U69" s="9"/>
      <c r="V69" s="9"/>
      <c r="W69" s="9"/>
      <c r="X69" s="9"/>
      <c r="Y69" s="9"/>
      <c r="Z69" s="9"/>
    </row>
    <row r="70" spans="1:26" ht="16.5" customHeight="1">
      <c r="A70" s="9"/>
      <c r="B70" s="9"/>
      <c r="C70" s="9"/>
      <c r="D70" s="9"/>
      <c r="E70" s="180"/>
      <c r="F70" s="180"/>
      <c r="G70" s="9"/>
      <c r="H70" s="308"/>
      <c r="I70" s="180"/>
      <c r="J70" s="180"/>
      <c r="K70" s="180"/>
      <c r="L70" s="9"/>
      <c r="M70" s="9"/>
      <c r="N70" s="9"/>
      <c r="O70" s="9"/>
      <c r="P70" s="9"/>
      <c r="Q70" s="9"/>
      <c r="R70" s="9"/>
      <c r="S70" s="9"/>
      <c r="T70" s="9"/>
      <c r="U70" s="9"/>
      <c r="V70" s="9"/>
      <c r="W70" s="9"/>
      <c r="X70" s="9"/>
      <c r="Y70" s="9"/>
      <c r="Z70" s="9"/>
    </row>
    <row r="71" spans="1:26" ht="16.5" customHeight="1">
      <c r="A71" s="9"/>
      <c r="B71" s="9"/>
      <c r="C71" s="9"/>
      <c r="D71" s="9"/>
      <c r="E71" s="180"/>
      <c r="F71" s="180"/>
      <c r="G71" s="9"/>
      <c r="H71" s="308"/>
      <c r="I71" s="180"/>
      <c r="J71" s="180"/>
      <c r="K71" s="180"/>
      <c r="L71" s="9"/>
      <c r="M71" s="9"/>
      <c r="N71" s="9"/>
      <c r="O71" s="9"/>
      <c r="P71" s="9"/>
      <c r="Q71" s="9"/>
      <c r="R71" s="9"/>
      <c r="S71" s="9"/>
      <c r="T71" s="9"/>
      <c r="U71" s="9"/>
      <c r="V71" s="9"/>
      <c r="W71" s="9"/>
      <c r="X71" s="9"/>
      <c r="Y71" s="9"/>
      <c r="Z71" s="9"/>
    </row>
    <row r="72" spans="1:26" ht="16.5" customHeight="1">
      <c r="A72" s="9"/>
      <c r="B72" s="9"/>
      <c r="C72" s="9"/>
      <c r="D72" s="9"/>
      <c r="E72" s="180"/>
      <c r="F72" s="180"/>
      <c r="G72" s="9"/>
      <c r="H72" s="308"/>
      <c r="I72" s="180"/>
      <c r="J72" s="180"/>
      <c r="K72" s="180"/>
      <c r="L72" s="9"/>
      <c r="M72" s="9"/>
      <c r="N72" s="9"/>
      <c r="O72" s="9"/>
      <c r="P72" s="9"/>
      <c r="Q72" s="9"/>
      <c r="R72" s="9"/>
      <c r="S72" s="9"/>
      <c r="T72" s="9"/>
      <c r="U72" s="9"/>
      <c r="V72" s="9"/>
      <c r="W72" s="9"/>
      <c r="X72" s="9"/>
      <c r="Y72" s="9"/>
      <c r="Z72" s="9"/>
    </row>
    <row r="73" spans="1:26" ht="16.5" customHeight="1">
      <c r="A73" s="9"/>
      <c r="B73" s="9"/>
      <c r="C73" s="9"/>
      <c r="D73" s="9"/>
      <c r="E73" s="180"/>
      <c r="F73" s="180"/>
      <c r="G73" s="9"/>
      <c r="H73" s="308"/>
      <c r="I73" s="180"/>
      <c r="J73" s="180"/>
      <c r="K73" s="180"/>
      <c r="L73" s="9"/>
      <c r="M73" s="9"/>
      <c r="N73" s="9"/>
      <c r="O73" s="9"/>
      <c r="P73" s="9"/>
      <c r="Q73" s="9"/>
      <c r="R73" s="9"/>
      <c r="S73" s="9"/>
      <c r="T73" s="9"/>
      <c r="U73" s="9"/>
      <c r="V73" s="9"/>
      <c r="W73" s="9"/>
      <c r="X73" s="9"/>
      <c r="Y73" s="9"/>
      <c r="Z73" s="9"/>
    </row>
    <row r="74" spans="1:26" ht="16.5" customHeight="1">
      <c r="A74" s="9"/>
      <c r="B74" s="9"/>
      <c r="C74" s="9"/>
      <c r="D74" s="9"/>
      <c r="E74" s="180"/>
      <c r="F74" s="180"/>
      <c r="G74" s="9"/>
      <c r="H74" s="308"/>
      <c r="I74" s="180"/>
      <c r="J74" s="180"/>
      <c r="K74" s="180"/>
      <c r="L74" s="9"/>
      <c r="M74" s="9"/>
      <c r="N74" s="9"/>
      <c r="O74" s="9"/>
      <c r="P74" s="9"/>
      <c r="Q74" s="9"/>
      <c r="R74" s="9"/>
      <c r="S74" s="9"/>
      <c r="T74" s="9"/>
      <c r="U74" s="9"/>
      <c r="V74" s="9"/>
      <c r="W74" s="9"/>
      <c r="X74" s="9"/>
      <c r="Y74" s="9"/>
      <c r="Z74" s="9"/>
    </row>
    <row r="75" spans="1:26" ht="16.5" customHeight="1">
      <c r="A75" s="9"/>
      <c r="B75" s="9"/>
      <c r="C75" s="9"/>
      <c r="D75" s="9"/>
      <c r="E75" s="180"/>
      <c r="F75" s="180"/>
      <c r="G75" s="9"/>
      <c r="H75" s="308"/>
      <c r="I75" s="180"/>
      <c r="J75" s="180"/>
      <c r="K75" s="180"/>
      <c r="L75" s="9"/>
      <c r="M75" s="9"/>
      <c r="N75" s="9"/>
      <c r="O75" s="9"/>
      <c r="P75" s="9"/>
      <c r="Q75" s="9"/>
      <c r="R75" s="9"/>
      <c r="S75" s="9"/>
      <c r="T75" s="9"/>
      <c r="U75" s="9"/>
      <c r="V75" s="9"/>
      <c r="W75" s="9"/>
      <c r="X75" s="9"/>
      <c r="Y75" s="9"/>
      <c r="Z75" s="9"/>
    </row>
    <row r="76" spans="1:26" ht="16.5" customHeight="1">
      <c r="A76" s="9"/>
      <c r="B76" s="9"/>
      <c r="C76" s="9"/>
      <c r="D76" s="9"/>
      <c r="E76" s="180"/>
      <c r="F76" s="180"/>
      <c r="G76" s="9"/>
      <c r="H76" s="308"/>
      <c r="I76" s="180"/>
      <c r="J76" s="180"/>
      <c r="K76" s="180"/>
      <c r="L76" s="9"/>
      <c r="M76" s="9"/>
      <c r="N76" s="9"/>
      <c r="O76" s="9"/>
      <c r="P76" s="9"/>
      <c r="Q76" s="9"/>
      <c r="R76" s="9"/>
      <c r="S76" s="9"/>
      <c r="T76" s="9"/>
      <c r="U76" s="9"/>
      <c r="V76" s="9"/>
      <c r="W76" s="9"/>
      <c r="X76" s="9"/>
      <c r="Y76" s="9"/>
      <c r="Z76" s="9"/>
    </row>
    <row r="77" spans="1:26" ht="16.5" customHeight="1">
      <c r="A77" s="9"/>
      <c r="B77" s="9"/>
      <c r="C77" s="9"/>
      <c r="D77" s="9"/>
      <c r="E77" s="180"/>
      <c r="F77" s="180"/>
      <c r="G77" s="9"/>
      <c r="H77" s="308"/>
      <c r="I77" s="180"/>
      <c r="J77" s="180"/>
      <c r="K77" s="180"/>
      <c r="L77" s="9"/>
      <c r="M77" s="9"/>
      <c r="N77" s="9"/>
      <c r="O77" s="9"/>
      <c r="P77" s="9"/>
      <c r="Q77" s="9"/>
      <c r="R77" s="9"/>
      <c r="S77" s="9"/>
      <c r="T77" s="9"/>
      <c r="U77" s="9"/>
      <c r="V77" s="9"/>
      <c r="W77" s="9"/>
      <c r="X77" s="9"/>
      <c r="Y77" s="9"/>
      <c r="Z77" s="9"/>
    </row>
    <row r="78" spans="1:26" ht="16.5" customHeight="1">
      <c r="A78" s="9"/>
      <c r="B78" s="9"/>
      <c r="C78" s="9"/>
      <c r="D78" s="9"/>
      <c r="E78" s="180"/>
      <c r="F78" s="180"/>
      <c r="G78" s="9"/>
      <c r="H78" s="308"/>
      <c r="I78" s="180"/>
      <c r="J78" s="180"/>
      <c r="K78" s="180"/>
      <c r="L78" s="9"/>
      <c r="M78" s="9"/>
      <c r="N78" s="9"/>
      <c r="O78" s="9"/>
      <c r="P78" s="9"/>
      <c r="Q78" s="9"/>
      <c r="R78" s="9"/>
      <c r="S78" s="9"/>
      <c r="T78" s="9"/>
      <c r="U78" s="9"/>
      <c r="V78" s="9"/>
      <c r="W78" s="9"/>
      <c r="X78" s="9"/>
      <c r="Y78" s="9"/>
      <c r="Z78" s="9"/>
    </row>
    <row r="79" spans="1:26" ht="16.5" customHeight="1">
      <c r="A79" s="9"/>
      <c r="B79" s="9"/>
      <c r="C79" s="9"/>
      <c r="D79" s="9"/>
      <c r="E79" s="180"/>
      <c r="F79" s="180"/>
      <c r="G79" s="9"/>
      <c r="H79" s="308"/>
      <c r="I79" s="180"/>
      <c r="J79" s="180"/>
      <c r="K79" s="180"/>
      <c r="L79" s="9"/>
      <c r="M79" s="9"/>
      <c r="N79" s="9"/>
      <c r="O79" s="9"/>
      <c r="P79" s="9"/>
      <c r="Q79" s="9"/>
      <c r="R79" s="9"/>
      <c r="S79" s="9"/>
      <c r="T79" s="9"/>
      <c r="U79" s="9"/>
      <c r="V79" s="9"/>
      <c r="W79" s="9"/>
      <c r="X79" s="9"/>
      <c r="Y79" s="9"/>
      <c r="Z79" s="9"/>
    </row>
    <row r="80" spans="1:26" ht="16.5" customHeight="1">
      <c r="A80" s="9"/>
      <c r="B80" s="9"/>
      <c r="C80" s="9"/>
      <c r="D80" s="9"/>
      <c r="E80" s="180"/>
      <c r="F80" s="180"/>
      <c r="G80" s="9"/>
      <c r="H80" s="308"/>
      <c r="I80" s="180"/>
      <c r="J80" s="180"/>
      <c r="K80" s="180"/>
      <c r="L80" s="9"/>
      <c r="M80" s="9"/>
      <c r="N80" s="9"/>
      <c r="O80" s="9"/>
      <c r="P80" s="9"/>
      <c r="Q80" s="9"/>
      <c r="R80" s="9"/>
      <c r="S80" s="9"/>
      <c r="T80" s="9"/>
      <c r="U80" s="9"/>
      <c r="V80" s="9"/>
      <c r="W80" s="9"/>
      <c r="X80" s="9"/>
      <c r="Y80" s="9"/>
      <c r="Z80" s="9"/>
    </row>
    <row r="81" spans="1:26" ht="16.5" customHeight="1">
      <c r="A81" s="9"/>
      <c r="B81" s="9"/>
      <c r="C81" s="9"/>
      <c r="D81" s="9"/>
      <c r="E81" s="180"/>
      <c r="F81" s="180"/>
      <c r="G81" s="9"/>
      <c r="H81" s="308"/>
      <c r="I81" s="180"/>
      <c r="J81" s="180"/>
      <c r="K81" s="180"/>
      <c r="L81" s="9"/>
      <c r="M81" s="9"/>
      <c r="N81" s="9"/>
      <c r="O81" s="9"/>
      <c r="P81" s="9"/>
      <c r="Q81" s="9"/>
      <c r="R81" s="9"/>
      <c r="S81" s="9"/>
      <c r="T81" s="9"/>
      <c r="U81" s="9"/>
      <c r="V81" s="9"/>
      <c r="W81" s="9"/>
      <c r="X81" s="9"/>
      <c r="Y81" s="9"/>
      <c r="Z81" s="9"/>
    </row>
    <row r="82" spans="1:26" ht="16.5" customHeight="1">
      <c r="A82" s="9"/>
      <c r="B82" s="9"/>
      <c r="C82" s="9"/>
      <c r="D82" s="9"/>
      <c r="E82" s="180"/>
      <c r="F82" s="180"/>
      <c r="G82" s="9"/>
      <c r="H82" s="308"/>
      <c r="I82" s="180"/>
      <c r="J82" s="180"/>
      <c r="K82" s="180"/>
      <c r="L82" s="9"/>
      <c r="M82" s="9"/>
      <c r="N82" s="9"/>
      <c r="O82" s="9"/>
      <c r="P82" s="9"/>
      <c r="Q82" s="9"/>
      <c r="R82" s="9"/>
      <c r="S82" s="9"/>
      <c r="T82" s="9"/>
      <c r="U82" s="9"/>
      <c r="V82" s="9"/>
      <c r="W82" s="9"/>
      <c r="X82" s="9"/>
      <c r="Y82" s="9"/>
      <c r="Z82" s="9"/>
    </row>
    <row r="83" spans="1:26" ht="16.5" customHeight="1">
      <c r="A83" s="9"/>
      <c r="B83" s="9"/>
      <c r="C83" s="9"/>
      <c r="D83" s="9"/>
      <c r="E83" s="180"/>
      <c r="F83" s="180"/>
      <c r="G83" s="9"/>
      <c r="H83" s="308"/>
      <c r="I83" s="180"/>
      <c r="J83" s="180"/>
      <c r="K83" s="180"/>
      <c r="L83" s="9"/>
      <c r="M83" s="9"/>
      <c r="N83" s="9"/>
      <c r="O83" s="9"/>
      <c r="P83" s="9"/>
      <c r="Q83" s="9"/>
      <c r="R83" s="9"/>
      <c r="S83" s="9"/>
      <c r="T83" s="9"/>
      <c r="U83" s="9"/>
      <c r="V83" s="9"/>
      <c r="W83" s="9"/>
      <c r="X83" s="9"/>
      <c r="Y83" s="9"/>
      <c r="Z83" s="9"/>
    </row>
    <row r="84" spans="1:26" ht="16.5" customHeight="1">
      <c r="A84" s="9"/>
      <c r="B84" s="9"/>
      <c r="C84" s="585"/>
      <c r="D84" s="9"/>
      <c r="E84" s="180"/>
      <c r="F84" s="180"/>
      <c r="G84" s="9"/>
      <c r="H84" s="308"/>
      <c r="I84" s="180"/>
      <c r="J84" s="180"/>
      <c r="K84" s="180"/>
      <c r="L84" s="9"/>
      <c r="M84" s="9"/>
      <c r="N84" s="9"/>
      <c r="O84" s="9"/>
      <c r="P84" s="9"/>
      <c r="Q84" s="9"/>
      <c r="R84" s="9"/>
      <c r="S84" s="9"/>
      <c r="T84" s="9"/>
      <c r="U84" s="9"/>
      <c r="V84" s="9"/>
      <c r="W84" s="9"/>
      <c r="X84" s="9"/>
      <c r="Y84" s="9"/>
      <c r="Z84" s="9"/>
    </row>
    <row r="85" spans="1:26" ht="16.5" customHeight="1">
      <c r="A85" s="9"/>
      <c r="B85" s="9"/>
      <c r="C85" s="9"/>
      <c r="D85" s="9"/>
      <c r="E85" s="180"/>
      <c r="F85" s="180"/>
      <c r="G85" s="9"/>
      <c r="H85" s="308"/>
      <c r="I85" s="180"/>
      <c r="J85" s="180"/>
      <c r="K85" s="180"/>
      <c r="L85" s="9"/>
      <c r="M85" s="9"/>
      <c r="N85" s="9"/>
      <c r="O85" s="9"/>
      <c r="P85" s="9"/>
      <c r="Q85" s="9"/>
      <c r="R85" s="9"/>
      <c r="S85" s="9"/>
      <c r="T85" s="9"/>
      <c r="U85" s="9"/>
      <c r="V85" s="9"/>
      <c r="W85" s="9"/>
      <c r="X85" s="9"/>
      <c r="Y85" s="9"/>
      <c r="Z85" s="9"/>
    </row>
    <row r="86" spans="1:26" ht="16.5" customHeight="1">
      <c r="A86" s="9"/>
      <c r="B86" s="9"/>
      <c r="C86" s="9"/>
      <c r="D86" s="9"/>
      <c r="E86" s="180"/>
      <c r="F86" s="180"/>
      <c r="G86" s="9"/>
      <c r="H86" s="308"/>
      <c r="I86" s="180"/>
      <c r="J86" s="180"/>
      <c r="K86" s="180"/>
      <c r="L86" s="9"/>
      <c r="M86" s="9"/>
      <c r="N86" s="9"/>
      <c r="O86" s="9"/>
      <c r="P86" s="9"/>
      <c r="Q86" s="9"/>
      <c r="R86" s="9"/>
      <c r="S86" s="9"/>
      <c r="T86" s="9"/>
      <c r="U86" s="9"/>
      <c r="V86" s="9"/>
      <c r="W86" s="9"/>
      <c r="X86" s="9"/>
      <c r="Y86" s="9"/>
      <c r="Z86" s="9"/>
    </row>
    <row r="87" spans="1:26" ht="16.5" customHeight="1">
      <c r="A87" s="9"/>
      <c r="B87" s="9"/>
      <c r="C87" s="9"/>
      <c r="D87" s="9"/>
      <c r="E87" s="180"/>
      <c r="F87" s="180"/>
      <c r="G87" s="9"/>
      <c r="H87" s="308"/>
      <c r="I87" s="180"/>
      <c r="J87" s="180"/>
      <c r="K87" s="180"/>
      <c r="L87" s="9"/>
      <c r="M87" s="9"/>
      <c r="N87" s="9"/>
      <c r="O87" s="9"/>
      <c r="P87" s="9"/>
      <c r="Q87" s="9"/>
      <c r="R87" s="9"/>
      <c r="S87" s="9"/>
      <c r="T87" s="9"/>
      <c r="U87" s="9"/>
      <c r="V87" s="9"/>
      <c r="W87" s="9"/>
      <c r="X87" s="9"/>
      <c r="Y87" s="9"/>
      <c r="Z87" s="9"/>
    </row>
    <row r="88" spans="1:26" ht="16.5" customHeight="1">
      <c r="A88" s="9"/>
      <c r="B88" s="9"/>
      <c r="C88" s="9"/>
      <c r="D88" s="9"/>
      <c r="E88" s="180"/>
      <c r="F88" s="180"/>
      <c r="G88" s="9"/>
      <c r="H88" s="308"/>
      <c r="I88" s="180"/>
      <c r="J88" s="180"/>
      <c r="K88" s="180"/>
      <c r="L88" s="9"/>
      <c r="M88" s="9"/>
      <c r="N88" s="9"/>
      <c r="O88" s="9"/>
      <c r="P88" s="9"/>
      <c r="Q88" s="9"/>
      <c r="R88" s="9"/>
      <c r="S88" s="9"/>
      <c r="T88" s="9"/>
      <c r="U88" s="9"/>
      <c r="V88" s="9"/>
      <c r="W88" s="9"/>
      <c r="X88" s="9"/>
      <c r="Y88" s="9"/>
      <c r="Z88" s="9"/>
    </row>
    <row r="89" spans="1:26" ht="16.5" customHeight="1">
      <c r="A89" s="9"/>
      <c r="B89" s="9"/>
      <c r="C89" s="9"/>
      <c r="D89" s="9"/>
      <c r="E89" s="180"/>
      <c r="F89" s="180"/>
      <c r="G89" s="9"/>
      <c r="H89" s="308"/>
      <c r="I89" s="180"/>
      <c r="J89" s="180"/>
      <c r="K89" s="180"/>
      <c r="L89" s="9"/>
      <c r="M89" s="9"/>
      <c r="N89" s="9"/>
      <c r="O89" s="9"/>
      <c r="P89" s="9"/>
      <c r="Q89" s="9"/>
      <c r="R89" s="9"/>
      <c r="S89" s="9"/>
      <c r="T89" s="9"/>
      <c r="U89" s="9"/>
      <c r="V89" s="9"/>
      <c r="W89" s="9"/>
      <c r="X89" s="9"/>
      <c r="Y89" s="9"/>
      <c r="Z89" s="9"/>
    </row>
    <row r="90" spans="1:26" ht="16.5" customHeight="1">
      <c r="A90" s="9"/>
      <c r="B90" s="9"/>
      <c r="C90" s="9"/>
      <c r="D90" s="9"/>
      <c r="E90" s="180"/>
      <c r="F90" s="180"/>
      <c r="G90" s="9"/>
      <c r="H90" s="308"/>
      <c r="I90" s="180"/>
      <c r="J90" s="180"/>
      <c r="K90" s="180"/>
      <c r="L90" s="9"/>
      <c r="M90" s="9"/>
      <c r="N90" s="9"/>
      <c r="O90" s="9"/>
      <c r="P90" s="9"/>
      <c r="Q90" s="9"/>
      <c r="R90" s="9"/>
      <c r="S90" s="9"/>
      <c r="T90" s="9"/>
      <c r="U90" s="9"/>
      <c r="V90" s="9"/>
      <c r="W90" s="9"/>
      <c r="X90" s="9"/>
      <c r="Y90" s="9"/>
      <c r="Z90" s="9"/>
    </row>
    <row r="91" spans="1:26" ht="16.5" customHeight="1">
      <c r="A91" s="9"/>
      <c r="B91" s="9"/>
      <c r="C91" s="9"/>
      <c r="D91" s="9"/>
      <c r="E91" s="180"/>
      <c r="F91" s="180"/>
      <c r="G91" s="9"/>
      <c r="H91" s="308"/>
      <c r="I91" s="180"/>
      <c r="J91" s="180"/>
      <c r="K91" s="180"/>
      <c r="L91" s="9"/>
      <c r="M91" s="9"/>
      <c r="N91" s="9"/>
      <c r="O91" s="9"/>
      <c r="P91" s="9"/>
      <c r="Q91" s="9"/>
      <c r="R91" s="9"/>
      <c r="S91" s="9"/>
      <c r="T91" s="9"/>
      <c r="U91" s="9"/>
      <c r="V91" s="9"/>
      <c r="W91" s="9"/>
      <c r="X91" s="9"/>
      <c r="Y91" s="9"/>
      <c r="Z91" s="9"/>
    </row>
    <row r="92" spans="1:26" ht="16.5" customHeight="1">
      <c r="A92" s="9"/>
      <c r="B92" s="9"/>
      <c r="C92" s="9"/>
      <c r="D92" s="9"/>
      <c r="E92" s="180"/>
      <c r="F92" s="180"/>
      <c r="G92" s="9"/>
      <c r="H92" s="308"/>
      <c r="I92" s="180"/>
      <c r="J92" s="180"/>
      <c r="K92" s="180"/>
      <c r="L92" s="9"/>
      <c r="M92" s="9"/>
      <c r="N92" s="9"/>
      <c r="O92" s="9"/>
      <c r="P92" s="9"/>
      <c r="Q92" s="9"/>
      <c r="R92" s="9"/>
      <c r="S92" s="9"/>
      <c r="T92" s="9"/>
      <c r="U92" s="9"/>
      <c r="V92" s="9"/>
      <c r="W92" s="9"/>
      <c r="X92" s="9"/>
      <c r="Y92" s="9"/>
      <c r="Z92" s="9"/>
    </row>
    <row r="93" spans="1:26" ht="16.5" customHeight="1">
      <c r="A93" s="9"/>
      <c r="B93" s="9"/>
      <c r="C93" s="9"/>
      <c r="D93" s="9"/>
      <c r="E93" s="180"/>
      <c r="F93" s="180"/>
      <c r="G93" s="9"/>
      <c r="H93" s="308"/>
      <c r="I93" s="180"/>
      <c r="J93" s="180"/>
      <c r="K93" s="180"/>
      <c r="L93" s="9"/>
      <c r="M93" s="9"/>
      <c r="N93" s="9"/>
      <c r="O93" s="9"/>
      <c r="P93" s="9"/>
      <c r="Q93" s="9"/>
      <c r="R93" s="9"/>
      <c r="S93" s="9"/>
      <c r="T93" s="9"/>
      <c r="U93" s="9"/>
      <c r="V93" s="9"/>
      <c r="W93" s="9"/>
      <c r="X93" s="9"/>
      <c r="Y93" s="9"/>
      <c r="Z93" s="9"/>
    </row>
    <row r="94" spans="1:26" ht="16.5" customHeight="1">
      <c r="A94" s="9"/>
      <c r="B94" s="9"/>
      <c r="C94" s="9"/>
      <c r="D94" s="9"/>
      <c r="E94" s="180"/>
      <c r="F94" s="180"/>
      <c r="G94" s="9"/>
      <c r="H94" s="308"/>
      <c r="I94" s="180"/>
      <c r="J94" s="180"/>
      <c r="K94" s="180"/>
      <c r="L94" s="9"/>
      <c r="M94" s="9"/>
      <c r="N94" s="9"/>
      <c r="O94" s="9"/>
      <c r="P94" s="9"/>
      <c r="Q94" s="9"/>
      <c r="R94" s="9"/>
      <c r="S94" s="9"/>
      <c r="T94" s="9"/>
      <c r="U94" s="9"/>
      <c r="V94" s="9"/>
      <c r="W94" s="9"/>
      <c r="X94" s="9"/>
      <c r="Y94" s="9"/>
      <c r="Z94" s="9"/>
    </row>
    <row r="95" spans="1:26" ht="16.5" customHeight="1">
      <c r="A95" s="9"/>
      <c r="B95" s="9"/>
      <c r="C95" s="9"/>
      <c r="D95" s="9"/>
      <c r="E95" s="180"/>
      <c r="F95" s="180"/>
      <c r="G95" s="9"/>
      <c r="H95" s="308"/>
      <c r="I95" s="180"/>
      <c r="J95" s="180"/>
      <c r="K95" s="180"/>
      <c r="L95" s="9"/>
      <c r="M95" s="9"/>
      <c r="N95" s="9"/>
      <c r="O95" s="9"/>
      <c r="P95" s="9"/>
      <c r="Q95" s="9"/>
      <c r="R95" s="9"/>
      <c r="S95" s="9"/>
      <c r="T95" s="9"/>
      <c r="U95" s="9"/>
      <c r="V95" s="9"/>
      <c r="W95" s="9"/>
      <c r="X95" s="9"/>
      <c r="Y95" s="9"/>
      <c r="Z95" s="9"/>
    </row>
    <row r="96" spans="1:26" ht="16.5" customHeight="1">
      <c r="A96" s="9"/>
      <c r="B96" s="9"/>
      <c r="C96" s="9"/>
      <c r="D96" s="9"/>
      <c r="E96" s="180"/>
      <c r="F96" s="180"/>
      <c r="G96" s="9"/>
      <c r="H96" s="308"/>
      <c r="I96" s="180"/>
      <c r="J96" s="180"/>
      <c r="K96" s="180"/>
      <c r="L96" s="9"/>
      <c r="M96" s="9"/>
      <c r="N96" s="9"/>
      <c r="O96" s="9"/>
      <c r="P96" s="9"/>
      <c r="Q96" s="9"/>
      <c r="R96" s="9"/>
      <c r="S96" s="9"/>
      <c r="T96" s="9"/>
      <c r="U96" s="9"/>
      <c r="V96" s="9"/>
      <c r="W96" s="9"/>
      <c r="X96" s="9"/>
      <c r="Y96" s="9"/>
      <c r="Z96" s="9"/>
    </row>
    <row r="97" spans="1:26" ht="16.5" customHeight="1">
      <c r="A97" s="9"/>
      <c r="B97" s="9"/>
      <c r="C97" s="9"/>
      <c r="D97" s="9"/>
      <c r="E97" s="180"/>
      <c r="F97" s="180"/>
      <c r="G97" s="9"/>
      <c r="H97" s="308"/>
      <c r="I97" s="180"/>
      <c r="J97" s="180"/>
      <c r="K97" s="180"/>
      <c r="L97" s="9"/>
      <c r="M97" s="9"/>
      <c r="N97" s="9"/>
      <c r="O97" s="9"/>
      <c r="P97" s="9"/>
      <c r="Q97" s="9"/>
      <c r="R97" s="9"/>
      <c r="S97" s="9"/>
      <c r="T97" s="9"/>
      <c r="U97" s="9"/>
      <c r="V97" s="9"/>
      <c r="W97" s="9"/>
      <c r="X97" s="9"/>
      <c r="Y97" s="9"/>
      <c r="Z97" s="9"/>
    </row>
    <row r="98" spans="1:26" ht="16.5" customHeight="1">
      <c r="A98" s="9"/>
      <c r="B98" s="9"/>
      <c r="C98" s="9"/>
      <c r="D98" s="9"/>
      <c r="E98" s="180"/>
      <c r="F98" s="180"/>
      <c r="G98" s="9"/>
      <c r="H98" s="308"/>
      <c r="I98" s="180"/>
      <c r="J98" s="180"/>
      <c r="K98" s="180"/>
      <c r="L98" s="9"/>
      <c r="M98" s="9"/>
      <c r="N98" s="9"/>
      <c r="O98" s="9"/>
      <c r="P98" s="9"/>
      <c r="Q98" s="9"/>
      <c r="R98" s="9"/>
      <c r="S98" s="9"/>
      <c r="T98" s="9"/>
      <c r="U98" s="9"/>
      <c r="V98" s="9"/>
      <c r="W98" s="9"/>
      <c r="X98" s="9"/>
      <c r="Y98" s="9"/>
      <c r="Z98" s="9"/>
    </row>
    <row r="99" spans="1:26" ht="16.5" customHeight="1">
      <c r="A99" s="9"/>
      <c r="B99" s="9"/>
      <c r="C99" s="9"/>
      <c r="D99" s="9"/>
      <c r="E99" s="180"/>
      <c r="F99" s="180"/>
      <c r="G99" s="9"/>
      <c r="H99" s="308"/>
      <c r="I99" s="180"/>
      <c r="J99" s="180"/>
      <c r="K99" s="180"/>
      <c r="L99" s="9"/>
      <c r="M99" s="9"/>
      <c r="N99" s="9"/>
      <c r="O99" s="9"/>
      <c r="P99" s="9"/>
      <c r="Q99" s="9"/>
      <c r="R99" s="9"/>
      <c r="S99" s="9"/>
      <c r="T99" s="9"/>
      <c r="U99" s="9"/>
      <c r="V99" s="9"/>
      <c r="W99" s="9"/>
      <c r="X99" s="9"/>
      <c r="Y99" s="9"/>
      <c r="Z99" s="9"/>
    </row>
    <row r="100" spans="1:26" ht="16.5" customHeight="1">
      <c r="A100" s="9"/>
      <c r="B100" s="9"/>
      <c r="C100" s="9"/>
      <c r="D100" s="9"/>
      <c r="E100" s="180"/>
      <c r="F100" s="180"/>
      <c r="G100" s="9"/>
      <c r="H100" s="308"/>
      <c r="I100" s="180"/>
      <c r="J100" s="180"/>
      <c r="K100" s="180"/>
      <c r="L100" s="9"/>
      <c r="M100" s="9"/>
      <c r="N100" s="9"/>
      <c r="O100" s="9"/>
      <c r="P100" s="9"/>
      <c r="Q100" s="9"/>
      <c r="R100" s="9"/>
      <c r="S100" s="9"/>
      <c r="T100" s="9"/>
      <c r="U100" s="9"/>
      <c r="V100" s="9"/>
      <c r="W100" s="9"/>
      <c r="X100" s="9"/>
      <c r="Y100" s="9"/>
      <c r="Z100" s="9"/>
    </row>
    <row r="101" spans="1:26" ht="16.5" customHeight="1">
      <c r="A101" s="9"/>
      <c r="B101" s="9"/>
      <c r="C101" s="9"/>
      <c r="D101" s="9"/>
      <c r="E101" s="180"/>
      <c r="F101" s="180"/>
      <c r="G101" s="9"/>
      <c r="H101" s="308"/>
      <c r="I101" s="180"/>
      <c r="J101" s="180"/>
      <c r="K101" s="180"/>
      <c r="L101" s="9"/>
      <c r="M101" s="9"/>
      <c r="N101" s="9"/>
      <c r="O101" s="9"/>
      <c r="P101" s="9"/>
      <c r="Q101" s="9"/>
      <c r="R101" s="9"/>
      <c r="S101" s="9"/>
      <c r="T101" s="9"/>
      <c r="U101" s="9"/>
      <c r="V101" s="9"/>
      <c r="W101" s="9"/>
      <c r="X101" s="9"/>
      <c r="Y101" s="9"/>
      <c r="Z101" s="9"/>
    </row>
    <row r="102" spans="1:26" ht="16.5" customHeight="1">
      <c r="A102" s="9"/>
      <c r="B102" s="9"/>
      <c r="C102" s="9"/>
      <c r="D102" s="9"/>
      <c r="E102" s="180"/>
      <c r="F102" s="180"/>
      <c r="G102" s="9"/>
      <c r="H102" s="308"/>
      <c r="I102" s="180"/>
      <c r="J102" s="180"/>
      <c r="K102" s="180"/>
      <c r="L102" s="9"/>
      <c r="M102" s="9"/>
      <c r="N102" s="9"/>
      <c r="O102" s="9"/>
      <c r="P102" s="9"/>
      <c r="Q102" s="9"/>
      <c r="R102" s="9"/>
      <c r="S102" s="9"/>
      <c r="T102" s="9"/>
      <c r="U102" s="9"/>
      <c r="V102" s="9"/>
      <c r="W102" s="9"/>
      <c r="X102" s="9"/>
      <c r="Y102" s="9"/>
      <c r="Z102" s="9"/>
    </row>
    <row r="103" spans="1:26" ht="16.5" customHeight="1">
      <c r="A103" s="9"/>
      <c r="B103" s="9"/>
      <c r="C103" s="9"/>
      <c r="D103" s="9"/>
      <c r="E103" s="180"/>
      <c r="F103" s="180"/>
      <c r="G103" s="9"/>
      <c r="H103" s="308"/>
      <c r="I103" s="180"/>
      <c r="J103" s="180"/>
      <c r="K103" s="180"/>
      <c r="L103" s="9"/>
      <c r="M103" s="9"/>
      <c r="N103" s="9"/>
      <c r="O103" s="9"/>
      <c r="P103" s="9"/>
      <c r="Q103" s="9"/>
      <c r="R103" s="9"/>
      <c r="S103" s="9"/>
      <c r="T103" s="9"/>
      <c r="U103" s="9"/>
      <c r="V103" s="9"/>
      <c r="W103" s="9"/>
      <c r="X103" s="9"/>
      <c r="Y103" s="9"/>
      <c r="Z103" s="9"/>
    </row>
    <row r="104" spans="1:26" ht="16.5" customHeight="1">
      <c r="A104" s="9"/>
      <c r="B104" s="9"/>
      <c r="C104" s="9"/>
      <c r="D104" s="9"/>
      <c r="E104" s="180"/>
      <c r="F104" s="180"/>
      <c r="G104" s="9"/>
      <c r="H104" s="308"/>
      <c r="I104" s="180"/>
      <c r="J104" s="180"/>
      <c r="K104" s="180"/>
      <c r="L104" s="9"/>
      <c r="M104" s="9"/>
      <c r="N104" s="9"/>
      <c r="O104" s="9"/>
      <c r="P104" s="9"/>
      <c r="Q104" s="9"/>
      <c r="R104" s="9"/>
      <c r="S104" s="9"/>
      <c r="T104" s="9"/>
      <c r="U104" s="9"/>
      <c r="V104" s="9"/>
      <c r="W104" s="9"/>
      <c r="X104" s="9"/>
      <c r="Y104" s="9"/>
      <c r="Z104" s="9"/>
    </row>
    <row r="105" spans="1:26" ht="16.5" customHeight="1">
      <c r="A105" s="9"/>
      <c r="B105" s="9"/>
      <c r="C105" s="9"/>
      <c r="D105" s="9"/>
      <c r="E105" s="180"/>
      <c r="F105" s="180"/>
      <c r="G105" s="9"/>
      <c r="H105" s="308"/>
      <c r="I105" s="180"/>
      <c r="J105" s="180"/>
      <c r="K105" s="180"/>
      <c r="L105" s="9"/>
      <c r="M105" s="9"/>
      <c r="N105" s="9"/>
      <c r="O105" s="9"/>
      <c r="P105" s="9"/>
      <c r="Q105" s="9"/>
      <c r="R105" s="9"/>
      <c r="S105" s="9"/>
      <c r="T105" s="9"/>
      <c r="U105" s="9"/>
      <c r="V105" s="9"/>
      <c r="W105" s="9"/>
      <c r="X105" s="9"/>
      <c r="Y105" s="9"/>
      <c r="Z105" s="9"/>
    </row>
    <row r="106" spans="1:26" ht="16.5" customHeight="1">
      <c r="A106" s="9"/>
      <c r="B106" s="9"/>
      <c r="C106" s="9"/>
      <c r="D106" s="9"/>
      <c r="E106" s="180"/>
      <c r="F106" s="180"/>
      <c r="G106" s="9"/>
      <c r="H106" s="308"/>
      <c r="I106" s="180"/>
      <c r="J106" s="180"/>
      <c r="K106" s="180"/>
      <c r="L106" s="9"/>
      <c r="M106" s="9"/>
      <c r="N106" s="9"/>
      <c r="O106" s="9"/>
      <c r="P106" s="9"/>
      <c r="Q106" s="9"/>
      <c r="R106" s="9"/>
      <c r="S106" s="9"/>
      <c r="T106" s="9"/>
      <c r="U106" s="9"/>
      <c r="V106" s="9"/>
      <c r="W106" s="9"/>
      <c r="X106" s="9"/>
      <c r="Y106" s="9"/>
      <c r="Z106" s="9"/>
    </row>
    <row r="107" spans="1:26" ht="16.5" customHeight="1">
      <c r="A107" s="9"/>
      <c r="B107" s="9"/>
      <c r="C107" s="9"/>
      <c r="D107" s="9"/>
      <c r="E107" s="180"/>
      <c r="F107" s="180"/>
      <c r="G107" s="9"/>
      <c r="H107" s="308"/>
      <c r="I107" s="180"/>
      <c r="J107" s="180"/>
      <c r="K107" s="180"/>
      <c r="L107" s="9"/>
      <c r="M107" s="9"/>
      <c r="N107" s="9"/>
      <c r="O107" s="9"/>
      <c r="P107" s="9"/>
      <c r="Q107" s="9"/>
      <c r="R107" s="9"/>
      <c r="S107" s="9"/>
      <c r="T107" s="9"/>
      <c r="U107" s="9"/>
      <c r="V107" s="9"/>
      <c r="W107" s="9"/>
      <c r="X107" s="9"/>
      <c r="Y107" s="9"/>
      <c r="Z107" s="9"/>
    </row>
    <row r="108" spans="1:26" ht="16.5" customHeight="1">
      <c r="A108" s="9"/>
      <c r="B108" s="9"/>
      <c r="C108" s="9"/>
      <c r="D108" s="9"/>
      <c r="E108" s="180"/>
      <c r="F108" s="180"/>
      <c r="G108" s="9"/>
      <c r="H108" s="308"/>
      <c r="I108" s="180"/>
      <c r="J108" s="180"/>
      <c r="K108" s="180"/>
      <c r="L108" s="9"/>
      <c r="M108" s="9"/>
      <c r="N108" s="9"/>
      <c r="O108" s="9"/>
      <c r="P108" s="9"/>
      <c r="Q108" s="9"/>
      <c r="R108" s="9"/>
      <c r="S108" s="9"/>
      <c r="T108" s="9"/>
      <c r="U108" s="9"/>
      <c r="V108" s="9"/>
      <c r="W108" s="9"/>
      <c r="X108" s="9"/>
      <c r="Y108" s="9"/>
      <c r="Z108" s="9"/>
    </row>
    <row r="109" spans="1:26" ht="16.5" customHeight="1">
      <c r="A109" s="9"/>
      <c r="B109" s="9"/>
      <c r="C109" s="9"/>
      <c r="D109" s="9"/>
      <c r="E109" s="180"/>
      <c r="F109" s="180"/>
      <c r="G109" s="9"/>
      <c r="H109" s="308"/>
      <c r="I109" s="180"/>
      <c r="J109" s="180"/>
      <c r="K109" s="180"/>
      <c r="L109" s="9"/>
      <c r="M109" s="9"/>
      <c r="N109" s="9"/>
      <c r="O109" s="9"/>
      <c r="P109" s="9"/>
      <c r="Q109" s="9"/>
      <c r="R109" s="9"/>
      <c r="S109" s="9"/>
      <c r="T109" s="9"/>
      <c r="U109" s="9"/>
      <c r="V109" s="9"/>
      <c r="W109" s="9"/>
      <c r="X109" s="9"/>
      <c r="Y109" s="9"/>
      <c r="Z109" s="9"/>
    </row>
    <row r="110" spans="1:26" ht="16.5" customHeight="1">
      <c r="A110" s="9"/>
      <c r="B110" s="9"/>
      <c r="C110" s="9"/>
      <c r="D110" s="9"/>
      <c r="E110" s="180"/>
      <c r="F110" s="180"/>
      <c r="G110" s="9"/>
      <c r="H110" s="308"/>
      <c r="I110" s="180"/>
      <c r="J110" s="180"/>
      <c r="K110" s="180"/>
      <c r="L110" s="9"/>
      <c r="M110" s="9"/>
      <c r="N110" s="9"/>
      <c r="O110" s="9"/>
      <c r="P110" s="9"/>
      <c r="Q110" s="9"/>
      <c r="R110" s="9"/>
      <c r="S110" s="9"/>
      <c r="T110" s="9"/>
      <c r="U110" s="9"/>
      <c r="V110" s="9"/>
      <c r="W110" s="9"/>
      <c r="X110" s="9"/>
      <c r="Y110" s="9"/>
      <c r="Z110" s="9"/>
    </row>
    <row r="111" spans="1:26" ht="16.5" customHeight="1">
      <c r="A111" s="9"/>
      <c r="B111" s="9"/>
      <c r="C111" s="9"/>
      <c r="D111" s="9"/>
      <c r="E111" s="180"/>
      <c r="F111" s="180"/>
      <c r="G111" s="9"/>
      <c r="H111" s="308"/>
      <c r="I111" s="180"/>
      <c r="J111" s="180"/>
      <c r="K111" s="180"/>
      <c r="L111" s="9"/>
      <c r="M111" s="9"/>
      <c r="N111" s="9"/>
      <c r="O111" s="9"/>
      <c r="P111" s="9"/>
      <c r="Q111" s="9"/>
      <c r="R111" s="9"/>
      <c r="S111" s="9"/>
      <c r="T111" s="9"/>
      <c r="U111" s="9"/>
      <c r="V111" s="9"/>
      <c r="W111" s="9"/>
      <c r="X111" s="9"/>
      <c r="Y111" s="9"/>
      <c r="Z111" s="9"/>
    </row>
    <row r="112" spans="1:26" ht="16.5" customHeight="1">
      <c r="A112" s="9"/>
      <c r="B112" s="9"/>
      <c r="C112" s="9"/>
      <c r="D112" s="9"/>
      <c r="E112" s="180"/>
      <c r="F112" s="180"/>
      <c r="G112" s="9"/>
      <c r="H112" s="308"/>
      <c r="I112" s="180"/>
      <c r="J112" s="180"/>
      <c r="K112" s="180"/>
      <c r="L112" s="9"/>
      <c r="M112" s="9"/>
      <c r="N112" s="9"/>
      <c r="O112" s="9"/>
      <c r="P112" s="9"/>
      <c r="Q112" s="9"/>
      <c r="R112" s="9"/>
      <c r="S112" s="9"/>
      <c r="T112" s="9"/>
      <c r="U112" s="9"/>
      <c r="V112" s="9"/>
      <c r="W112" s="9"/>
      <c r="X112" s="9"/>
      <c r="Y112" s="9"/>
      <c r="Z112" s="9"/>
    </row>
    <row r="113" spans="1:26" ht="16.5" customHeight="1">
      <c r="A113" s="9"/>
      <c r="B113" s="9"/>
      <c r="C113" s="9"/>
      <c r="D113" s="9"/>
      <c r="E113" s="180"/>
      <c r="F113" s="180"/>
      <c r="G113" s="9"/>
      <c r="H113" s="308"/>
      <c r="I113" s="180"/>
      <c r="J113" s="180"/>
      <c r="K113" s="180"/>
      <c r="L113" s="9"/>
      <c r="M113" s="9"/>
      <c r="N113" s="9"/>
      <c r="O113" s="9"/>
      <c r="P113" s="9"/>
      <c r="Q113" s="9"/>
      <c r="R113" s="9"/>
      <c r="S113" s="9"/>
      <c r="T113" s="9"/>
      <c r="U113" s="9"/>
      <c r="V113" s="9"/>
      <c r="W113" s="9"/>
      <c r="X113" s="9"/>
      <c r="Y113" s="9"/>
      <c r="Z113" s="9"/>
    </row>
    <row r="114" spans="1:26" ht="16.5" customHeight="1">
      <c r="A114" s="9"/>
      <c r="B114" s="9"/>
      <c r="C114" s="9"/>
      <c r="D114" s="9"/>
      <c r="E114" s="180"/>
      <c r="F114" s="180"/>
      <c r="G114" s="9"/>
      <c r="H114" s="308"/>
      <c r="I114" s="180"/>
      <c r="J114" s="180"/>
      <c r="K114" s="180"/>
      <c r="L114" s="9"/>
      <c r="M114" s="9"/>
      <c r="N114" s="9"/>
      <c r="O114" s="9"/>
      <c r="P114" s="9"/>
      <c r="Q114" s="9"/>
      <c r="R114" s="9"/>
      <c r="S114" s="9"/>
      <c r="T114" s="9"/>
      <c r="U114" s="9"/>
      <c r="V114" s="9"/>
      <c r="W114" s="9"/>
      <c r="X114" s="9"/>
      <c r="Y114" s="9"/>
      <c r="Z114" s="9"/>
    </row>
    <row r="115" spans="1:26" ht="16.5" customHeight="1">
      <c r="A115" s="9"/>
      <c r="B115" s="9"/>
      <c r="C115" s="9"/>
      <c r="D115" s="9"/>
      <c r="E115" s="180"/>
      <c r="F115" s="180"/>
      <c r="G115" s="9"/>
      <c r="H115" s="308"/>
      <c r="I115" s="180"/>
      <c r="J115" s="180"/>
      <c r="K115" s="180"/>
      <c r="L115" s="9"/>
      <c r="M115" s="9"/>
      <c r="N115" s="9"/>
      <c r="O115" s="9"/>
      <c r="P115" s="9"/>
      <c r="Q115" s="9"/>
      <c r="R115" s="9"/>
      <c r="S115" s="9"/>
      <c r="T115" s="9"/>
      <c r="U115" s="9"/>
      <c r="V115" s="9"/>
      <c r="W115" s="9"/>
      <c r="X115" s="9"/>
      <c r="Y115" s="9"/>
      <c r="Z115" s="9"/>
    </row>
    <row r="116" spans="1:26" ht="16.5" customHeight="1">
      <c r="A116" s="9"/>
      <c r="B116" s="9"/>
      <c r="C116" s="9"/>
      <c r="D116" s="9"/>
      <c r="E116" s="180"/>
      <c r="F116" s="180"/>
      <c r="G116" s="9"/>
      <c r="H116" s="308"/>
      <c r="I116" s="180"/>
      <c r="J116" s="180"/>
      <c r="K116" s="180"/>
      <c r="L116" s="9"/>
      <c r="M116" s="9"/>
      <c r="N116" s="9"/>
      <c r="O116" s="9"/>
      <c r="P116" s="9"/>
      <c r="Q116" s="9"/>
      <c r="R116" s="9"/>
      <c r="S116" s="9"/>
      <c r="T116" s="9"/>
      <c r="U116" s="9"/>
      <c r="V116" s="9"/>
      <c r="W116" s="9"/>
      <c r="X116" s="9"/>
      <c r="Y116" s="9"/>
      <c r="Z116" s="9"/>
    </row>
    <row r="117" spans="1:26" ht="16.5" customHeight="1">
      <c r="A117" s="9"/>
      <c r="B117" s="9"/>
      <c r="C117" s="9"/>
      <c r="D117" s="9"/>
      <c r="E117" s="180"/>
      <c r="F117" s="180"/>
      <c r="G117" s="9"/>
      <c r="H117" s="308"/>
      <c r="I117" s="180"/>
      <c r="J117" s="180"/>
      <c r="K117" s="180"/>
      <c r="L117" s="9"/>
      <c r="M117" s="9"/>
      <c r="N117" s="9"/>
      <c r="O117" s="9"/>
      <c r="P117" s="9"/>
      <c r="Q117" s="9"/>
      <c r="R117" s="9"/>
      <c r="S117" s="9"/>
      <c r="T117" s="9"/>
      <c r="U117" s="9"/>
      <c r="V117" s="9"/>
      <c r="W117" s="9"/>
      <c r="X117" s="9"/>
      <c r="Y117" s="9"/>
      <c r="Z117" s="9"/>
    </row>
    <row r="118" spans="1:26" ht="16.5" customHeight="1">
      <c r="A118" s="9"/>
      <c r="B118" s="9"/>
      <c r="C118" s="9"/>
      <c r="D118" s="9"/>
      <c r="E118" s="180"/>
      <c r="F118" s="180"/>
      <c r="G118" s="9"/>
      <c r="H118" s="308"/>
      <c r="I118" s="180"/>
      <c r="J118" s="180"/>
      <c r="K118" s="180"/>
      <c r="L118" s="9"/>
      <c r="M118" s="9"/>
      <c r="N118" s="9"/>
      <c r="O118" s="9"/>
      <c r="P118" s="9"/>
      <c r="Q118" s="9"/>
      <c r="R118" s="9"/>
      <c r="S118" s="9"/>
      <c r="T118" s="9"/>
      <c r="U118" s="9"/>
      <c r="V118" s="9"/>
      <c r="W118" s="9"/>
      <c r="X118" s="9"/>
      <c r="Y118" s="9"/>
      <c r="Z118" s="9"/>
    </row>
    <row r="119" spans="1:26" ht="16.5" customHeight="1">
      <c r="A119" s="9"/>
      <c r="B119" s="9"/>
      <c r="C119" s="9"/>
      <c r="D119" s="9"/>
      <c r="E119" s="180"/>
      <c r="F119" s="180"/>
      <c r="G119" s="9"/>
      <c r="H119" s="308"/>
      <c r="I119" s="180"/>
      <c r="J119" s="180"/>
      <c r="K119" s="180"/>
      <c r="L119" s="9"/>
      <c r="M119" s="9"/>
      <c r="N119" s="9"/>
      <c r="O119" s="9"/>
      <c r="P119" s="9"/>
      <c r="Q119" s="9"/>
      <c r="R119" s="9"/>
      <c r="S119" s="9"/>
      <c r="T119" s="9"/>
      <c r="U119" s="9"/>
      <c r="V119" s="9"/>
      <c r="W119" s="9"/>
      <c r="X119" s="9"/>
      <c r="Y119" s="9"/>
      <c r="Z119" s="9"/>
    </row>
    <row r="120" spans="1:26" ht="16.5" customHeight="1">
      <c r="A120" s="9"/>
      <c r="B120" s="9"/>
      <c r="C120" s="9"/>
      <c r="D120" s="9"/>
      <c r="E120" s="180"/>
      <c r="F120" s="180"/>
      <c r="G120" s="9"/>
      <c r="H120" s="308"/>
      <c r="I120" s="180"/>
      <c r="J120" s="180"/>
      <c r="K120" s="180"/>
      <c r="L120" s="9"/>
      <c r="M120" s="9"/>
      <c r="N120" s="9"/>
      <c r="O120" s="9"/>
      <c r="P120" s="9"/>
      <c r="Q120" s="9"/>
      <c r="R120" s="9"/>
      <c r="S120" s="9"/>
      <c r="T120" s="9"/>
      <c r="U120" s="9"/>
      <c r="V120" s="9"/>
      <c r="W120" s="9"/>
      <c r="X120" s="9"/>
      <c r="Y120" s="9"/>
      <c r="Z120" s="9"/>
    </row>
    <row r="121" spans="1:26" ht="16.5" customHeight="1">
      <c r="A121" s="9"/>
      <c r="B121" s="9"/>
      <c r="C121" s="9"/>
      <c r="D121" s="9"/>
      <c r="E121" s="180"/>
      <c r="F121" s="180"/>
      <c r="G121" s="9"/>
      <c r="H121" s="308"/>
      <c r="I121" s="180"/>
      <c r="J121" s="180"/>
      <c r="K121" s="180"/>
      <c r="L121" s="9"/>
      <c r="M121" s="9"/>
      <c r="N121" s="9"/>
      <c r="O121" s="9"/>
      <c r="P121" s="9"/>
      <c r="Q121" s="9"/>
      <c r="R121" s="9"/>
      <c r="S121" s="9"/>
      <c r="T121" s="9"/>
      <c r="U121" s="9"/>
      <c r="V121" s="9"/>
      <c r="W121" s="9"/>
      <c r="X121" s="9"/>
      <c r="Y121" s="9"/>
      <c r="Z121" s="9"/>
    </row>
    <row r="122" spans="1:26" ht="16.5" customHeight="1">
      <c r="A122" s="9"/>
      <c r="B122" s="9"/>
      <c r="C122" s="9"/>
      <c r="D122" s="9"/>
      <c r="E122" s="180"/>
      <c r="F122" s="180"/>
      <c r="G122" s="9"/>
      <c r="H122" s="308"/>
      <c r="I122" s="180"/>
      <c r="J122" s="180"/>
      <c r="K122" s="180"/>
      <c r="L122" s="9"/>
      <c r="M122" s="9"/>
      <c r="N122" s="9"/>
      <c r="O122" s="9"/>
      <c r="P122" s="9"/>
      <c r="Q122" s="9"/>
      <c r="R122" s="9"/>
      <c r="S122" s="9"/>
      <c r="T122" s="9"/>
      <c r="U122" s="9"/>
      <c r="V122" s="9"/>
      <c r="W122" s="9"/>
      <c r="X122" s="9"/>
      <c r="Y122" s="9"/>
      <c r="Z122" s="9"/>
    </row>
    <row r="123" spans="1:26" ht="16.5" customHeight="1">
      <c r="A123" s="9"/>
      <c r="B123" s="9"/>
      <c r="C123" s="9"/>
      <c r="D123" s="9"/>
      <c r="E123" s="180"/>
      <c r="F123" s="180"/>
      <c r="G123" s="9"/>
      <c r="H123" s="308"/>
      <c r="I123" s="180"/>
      <c r="J123" s="180"/>
      <c r="K123" s="180"/>
      <c r="L123" s="9"/>
      <c r="M123" s="9"/>
      <c r="N123" s="9"/>
      <c r="O123" s="9"/>
      <c r="P123" s="9"/>
      <c r="Q123" s="9"/>
      <c r="R123" s="9"/>
      <c r="S123" s="9"/>
      <c r="T123" s="9"/>
      <c r="U123" s="9"/>
      <c r="V123" s="9"/>
      <c r="W123" s="9"/>
      <c r="X123" s="9"/>
      <c r="Y123" s="9"/>
      <c r="Z123" s="9"/>
    </row>
    <row r="124" spans="1:26" ht="16.5" customHeight="1">
      <c r="A124" s="9"/>
      <c r="B124" s="9"/>
      <c r="C124" s="9"/>
      <c r="D124" s="9"/>
      <c r="E124" s="180"/>
      <c r="F124" s="180"/>
      <c r="G124" s="9"/>
      <c r="H124" s="308"/>
      <c r="I124" s="180"/>
      <c r="J124" s="180"/>
      <c r="K124" s="180"/>
      <c r="L124" s="9"/>
      <c r="M124" s="9"/>
      <c r="N124" s="9"/>
      <c r="O124" s="9"/>
      <c r="P124" s="9"/>
      <c r="Q124" s="9"/>
      <c r="R124" s="9"/>
      <c r="S124" s="9"/>
      <c r="T124" s="9"/>
      <c r="U124" s="9"/>
      <c r="V124" s="9"/>
      <c r="W124" s="9"/>
      <c r="X124" s="9"/>
      <c r="Y124" s="9"/>
      <c r="Z124" s="9"/>
    </row>
    <row r="125" spans="1:26" ht="16.5" customHeight="1">
      <c r="A125" s="9"/>
      <c r="B125" s="9"/>
      <c r="C125" s="9"/>
      <c r="D125" s="9"/>
      <c r="E125" s="180"/>
      <c r="F125" s="180"/>
      <c r="G125" s="9"/>
      <c r="H125" s="308"/>
      <c r="I125" s="180"/>
      <c r="J125" s="180"/>
      <c r="K125" s="180"/>
      <c r="L125" s="9"/>
      <c r="M125" s="9"/>
      <c r="N125" s="9"/>
      <c r="O125" s="9"/>
      <c r="P125" s="9"/>
      <c r="Q125" s="9"/>
      <c r="R125" s="9"/>
      <c r="S125" s="9"/>
      <c r="T125" s="9"/>
      <c r="U125" s="9"/>
      <c r="V125" s="9"/>
      <c r="W125" s="9"/>
      <c r="X125" s="9"/>
      <c r="Y125" s="9"/>
      <c r="Z125" s="9"/>
    </row>
    <row r="126" spans="1:26" ht="16.5" customHeight="1">
      <c r="A126" s="9"/>
      <c r="B126" s="9"/>
      <c r="C126" s="9"/>
      <c r="D126" s="9"/>
      <c r="E126" s="180"/>
      <c r="F126" s="180"/>
      <c r="G126" s="9"/>
      <c r="H126" s="308"/>
      <c r="I126" s="180"/>
      <c r="J126" s="180"/>
      <c r="K126" s="180"/>
      <c r="L126" s="9"/>
      <c r="M126" s="9"/>
      <c r="N126" s="9"/>
      <c r="O126" s="9"/>
      <c r="P126" s="9"/>
      <c r="Q126" s="9"/>
      <c r="R126" s="9"/>
      <c r="S126" s="9"/>
      <c r="T126" s="9"/>
      <c r="U126" s="9"/>
      <c r="V126" s="9"/>
      <c r="W126" s="9"/>
      <c r="X126" s="9"/>
      <c r="Y126" s="9"/>
      <c r="Z126" s="9"/>
    </row>
    <row r="127" spans="1:26" ht="16.5" customHeight="1">
      <c r="A127" s="9"/>
      <c r="B127" s="9"/>
      <c r="C127" s="9"/>
      <c r="D127" s="9"/>
      <c r="E127" s="180"/>
      <c r="F127" s="180"/>
      <c r="G127" s="9"/>
      <c r="H127" s="308"/>
      <c r="I127" s="180"/>
      <c r="J127" s="180"/>
      <c r="K127" s="180"/>
      <c r="L127" s="9"/>
      <c r="M127" s="9"/>
      <c r="N127" s="9"/>
      <c r="O127" s="9"/>
      <c r="P127" s="9"/>
      <c r="Q127" s="9"/>
      <c r="R127" s="9"/>
      <c r="S127" s="9"/>
      <c r="T127" s="9"/>
      <c r="U127" s="9"/>
      <c r="V127" s="9"/>
      <c r="W127" s="9"/>
      <c r="X127" s="9"/>
      <c r="Y127" s="9"/>
      <c r="Z127" s="9"/>
    </row>
    <row r="128" spans="1:26" ht="16.5" customHeight="1">
      <c r="A128" s="9"/>
      <c r="B128" s="9"/>
      <c r="C128" s="9"/>
      <c r="D128" s="9"/>
      <c r="E128" s="180"/>
      <c r="F128" s="180"/>
      <c r="G128" s="9"/>
      <c r="H128" s="308"/>
      <c r="I128" s="180"/>
      <c r="J128" s="180"/>
      <c r="K128" s="180"/>
      <c r="L128" s="9"/>
      <c r="M128" s="9"/>
      <c r="N128" s="9"/>
      <c r="O128" s="9"/>
      <c r="P128" s="9"/>
      <c r="Q128" s="9"/>
      <c r="R128" s="9"/>
      <c r="S128" s="9"/>
      <c r="T128" s="9"/>
      <c r="U128" s="9"/>
      <c r="V128" s="9"/>
      <c r="W128" s="9"/>
      <c r="X128" s="9"/>
      <c r="Y128" s="9"/>
      <c r="Z128" s="9"/>
    </row>
    <row r="129" spans="1:26" ht="16.5" customHeight="1">
      <c r="A129" s="9"/>
      <c r="B129" s="9"/>
      <c r="C129" s="9"/>
      <c r="D129" s="9"/>
      <c r="E129" s="180"/>
      <c r="F129" s="180"/>
      <c r="G129" s="9"/>
      <c r="H129" s="308"/>
      <c r="I129" s="180"/>
      <c r="J129" s="180"/>
      <c r="K129" s="180"/>
      <c r="L129" s="9"/>
      <c r="M129" s="9"/>
      <c r="N129" s="9"/>
      <c r="O129" s="9"/>
      <c r="P129" s="9"/>
      <c r="Q129" s="9"/>
      <c r="R129" s="9"/>
      <c r="S129" s="9"/>
      <c r="T129" s="9"/>
      <c r="U129" s="9"/>
      <c r="V129" s="9"/>
      <c r="W129" s="9"/>
      <c r="X129" s="9"/>
      <c r="Y129" s="9"/>
      <c r="Z129" s="9"/>
    </row>
    <row r="130" spans="1:26" ht="16.5" customHeight="1">
      <c r="A130" s="9"/>
      <c r="B130" s="9"/>
      <c r="C130" s="9"/>
      <c r="D130" s="9"/>
      <c r="E130" s="180"/>
      <c r="F130" s="180"/>
      <c r="G130" s="9"/>
      <c r="H130" s="308"/>
      <c r="I130" s="180"/>
      <c r="J130" s="180"/>
      <c r="K130" s="180"/>
      <c r="L130" s="9"/>
      <c r="M130" s="9"/>
      <c r="N130" s="9"/>
      <c r="O130" s="9"/>
      <c r="P130" s="9"/>
      <c r="Q130" s="9"/>
      <c r="R130" s="9"/>
      <c r="S130" s="9"/>
      <c r="T130" s="9"/>
      <c r="U130" s="9"/>
      <c r="V130" s="9"/>
      <c r="W130" s="9"/>
      <c r="X130" s="9"/>
      <c r="Y130" s="9"/>
      <c r="Z130" s="9"/>
    </row>
    <row r="131" spans="1:26" ht="16.5" customHeight="1">
      <c r="A131" s="9"/>
      <c r="B131" s="9"/>
      <c r="C131" s="9"/>
      <c r="D131" s="9"/>
      <c r="E131" s="180"/>
      <c r="F131" s="180"/>
      <c r="G131" s="9"/>
      <c r="H131" s="308"/>
      <c r="I131" s="180"/>
      <c r="J131" s="180"/>
      <c r="K131" s="180"/>
      <c r="L131" s="9"/>
      <c r="M131" s="9"/>
      <c r="N131" s="9"/>
      <c r="O131" s="9"/>
      <c r="P131" s="9"/>
      <c r="Q131" s="9"/>
      <c r="R131" s="9"/>
      <c r="S131" s="9"/>
      <c r="T131" s="9"/>
      <c r="U131" s="9"/>
      <c r="V131" s="9"/>
      <c r="W131" s="9"/>
      <c r="X131" s="9"/>
      <c r="Y131" s="9"/>
      <c r="Z131" s="9"/>
    </row>
    <row r="132" spans="1:26" ht="16.5" customHeight="1">
      <c r="A132" s="9"/>
      <c r="B132" s="9"/>
      <c r="C132" s="9"/>
      <c r="D132" s="9"/>
      <c r="E132" s="180"/>
      <c r="F132" s="180"/>
      <c r="G132" s="9"/>
      <c r="H132" s="308"/>
      <c r="I132" s="180"/>
      <c r="J132" s="180"/>
      <c r="K132" s="180"/>
      <c r="L132" s="9"/>
      <c r="M132" s="9"/>
      <c r="N132" s="9"/>
      <c r="O132" s="9"/>
      <c r="P132" s="9"/>
      <c r="Q132" s="9"/>
      <c r="R132" s="9"/>
      <c r="S132" s="9"/>
      <c r="T132" s="9"/>
      <c r="U132" s="9"/>
      <c r="V132" s="9"/>
      <c r="W132" s="9"/>
      <c r="X132" s="9"/>
      <c r="Y132" s="9"/>
      <c r="Z132" s="9"/>
    </row>
    <row r="133" spans="1:26" ht="16.5" customHeight="1">
      <c r="A133" s="9"/>
      <c r="B133" s="9"/>
      <c r="C133" s="9"/>
      <c r="D133" s="9"/>
      <c r="E133" s="180"/>
      <c r="F133" s="180"/>
      <c r="G133" s="9"/>
      <c r="H133" s="308"/>
      <c r="I133" s="180"/>
      <c r="J133" s="180"/>
      <c r="K133" s="180"/>
      <c r="L133" s="9"/>
      <c r="M133" s="9"/>
      <c r="N133" s="9"/>
      <c r="O133" s="9"/>
      <c r="P133" s="9"/>
      <c r="Q133" s="9"/>
      <c r="R133" s="9"/>
      <c r="S133" s="9"/>
      <c r="T133" s="9"/>
      <c r="U133" s="9"/>
      <c r="V133" s="9"/>
      <c r="W133" s="9"/>
      <c r="X133" s="9"/>
      <c r="Y133" s="9"/>
      <c r="Z133" s="9"/>
    </row>
    <row r="134" spans="1:26" ht="16.5" customHeight="1">
      <c r="A134" s="9"/>
      <c r="B134" s="9"/>
      <c r="C134" s="9"/>
      <c r="D134" s="9"/>
      <c r="E134" s="180"/>
      <c r="F134" s="180"/>
      <c r="G134" s="9"/>
      <c r="H134" s="308"/>
      <c r="I134" s="180"/>
      <c r="J134" s="180"/>
      <c r="K134" s="180"/>
      <c r="L134" s="9"/>
      <c r="M134" s="9"/>
      <c r="N134" s="9"/>
      <c r="O134" s="9"/>
      <c r="P134" s="9"/>
      <c r="Q134" s="9"/>
      <c r="R134" s="9"/>
      <c r="S134" s="9"/>
      <c r="T134" s="9"/>
      <c r="U134" s="9"/>
      <c r="V134" s="9"/>
      <c r="W134" s="9"/>
      <c r="X134" s="9"/>
      <c r="Y134" s="9"/>
      <c r="Z134" s="9"/>
    </row>
    <row r="135" spans="1:26" ht="16.5" customHeight="1">
      <c r="A135" s="9"/>
      <c r="B135" s="9"/>
      <c r="C135" s="9"/>
      <c r="D135" s="9"/>
      <c r="E135" s="180"/>
      <c r="F135" s="180"/>
      <c r="G135" s="9"/>
      <c r="H135" s="308"/>
      <c r="I135" s="180"/>
      <c r="J135" s="180"/>
      <c r="K135" s="180"/>
      <c r="L135" s="9"/>
      <c r="M135" s="9"/>
      <c r="N135" s="9"/>
      <c r="O135" s="9"/>
      <c r="P135" s="9"/>
      <c r="Q135" s="9"/>
      <c r="R135" s="9"/>
      <c r="S135" s="9"/>
      <c r="T135" s="9"/>
      <c r="U135" s="9"/>
      <c r="V135" s="9"/>
      <c r="W135" s="9"/>
      <c r="X135" s="9"/>
      <c r="Y135" s="9"/>
      <c r="Z135" s="9"/>
    </row>
    <row r="136" spans="1:26" ht="16.5" customHeight="1">
      <c r="A136" s="9"/>
      <c r="B136" s="9"/>
      <c r="C136" s="9"/>
      <c r="D136" s="9"/>
      <c r="E136" s="180"/>
      <c r="F136" s="180"/>
      <c r="G136" s="9"/>
      <c r="H136" s="308"/>
      <c r="I136" s="180"/>
      <c r="J136" s="180"/>
      <c r="K136" s="180"/>
      <c r="L136" s="9"/>
      <c r="M136" s="9"/>
      <c r="N136" s="9"/>
      <c r="O136" s="9"/>
      <c r="P136" s="9"/>
      <c r="Q136" s="9"/>
      <c r="R136" s="9"/>
      <c r="S136" s="9"/>
      <c r="T136" s="9"/>
      <c r="U136" s="9"/>
      <c r="V136" s="9"/>
      <c r="W136" s="9"/>
      <c r="X136" s="9"/>
      <c r="Y136" s="9"/>
      <c r="Z136" s="9"/>
    </row>
    <row r="137" spans="1:26" ht="16.5" customHeight="1">
      <c r="A137" s="9"/>
      <c r="B137" s="9"/>
      <c r="C137" s="9"/>
      <c r="D137" s="9"/>
      <c r="E137" s="180"/>
      <c r="F137" s="180"/>
      <c r="G137" s="9"/>
      <c r="H137" s="308"/>
      <c r="I137" s="180"/>
      <c r="J137" s="180"/>
      <c r="K137" s="180"/>
      <c r="L137" s="9"/>
      <c r="M137" s="9"/>
      <c r="N137" s="9"/>
      <c r="O137" s="9"/>
      <c r="P137" s="9"/>
      <c r="Q137" s="9"/>
      <c r="R137" s="9"/>
      <c r="S137" s="9"/>
      <c r="T137" s="9"/>
      <c r="U137" s="9"/>
      <c r="V137" s="9"/>
      <c r="W137" s="9"/>
      <c r="X137" s="9"/>
      <c r="Y137" s="9"/>
      <c r="Z137" s="9"/>
    </row>
    <row r="138" spans="1:26" ht="16.5" customHeight="1">
      <c r="A138" s="9"/>
      <c r="B138" s="9"/>
      <c r="C138" s="9"/>
      <c r="D138" s="9"/>
      <c r="E138" s="180"/>
      <c r="F138" s="180"/>
      <c r="G138" s="9"/>
      <c r="H138" s="308"/>
      <c r="I138" s="180"/>
      <c r="J138" s="180"/>
      <c r="K138" s="180"/>
      <c r="L138" s="9"/>
      <c r="M138" s="9"/>
      <c r="N138" s="9"/>
      <c r="O138" s="9"/>
      <c r="P138" s="9"/>
      <c r="Q138" s="9"/>
      <c r="R138" s="9"/>
      <c r="S138" s="9"/>
      <c r="T138" s="9"/>
      <c r="U138" s="9"/>
      <c r="V138" s="9"/>
      <c r="W138" s="9"/>
      <c r="X138" s="9"/>
      <c r="Y138" s="9"/>
      <c r="Z138" s="9"/>
    </row>
    <row r="139" spans="1:26" ht="16.5" customHeight="1">
      <c r="A139" s="9"/>
      <c r="B139" s="9"/>
      <c r="C139" s="9"/>
      <c r="D139" s="9"/>
      <c r="E139" s="180"/>
      <c r="F139" s="180"/>
      <c r="G139" s="9"/>
      <c r="H139" s="308"/>
      <c r="I139" s="180"/>
      <c r="J139" s="180"/>
      <c r="K139" s="180"/>
      <c r="L139" s="9"/>
      <c r="M139" s="9"/>
      <c r="N139" s="9"/>
      <c r="O139" s="9"/>
      <c r="P139" s="9"/>
      <c r="Q139" s="9"/>
      <c r="R139" s="9"/>
      <c r="S139" s="9"/>
      <c r="T139" s="9"/>
      <c r="U139" s="9"/>
      <c r="V139" s="9"/>
      <c r="W139" s="9"/>
      <c r="X139" s="9"/>
      <c r="Y139" s="9"/>
      <c r="Z139" s="9"/>
    </row>
    <row r="140" spans="1:26" ht="16.5" customHeight="1">
      <c r="A140" s="9"/>
      <c r="B140" s="9"/>
      <c r="C140" s="9"/>
      <c r="D140" s="9"/>
      <c r="E140" s="180"/>
      <c r="F140" s="180"/>
      <c r="G140" s="9"/>
      <c r="H140" s="308"/>
      <c r="I140" s="180"/>
      <c r="J140" s="180"/>
      <c r="K140" s="180"/>
      <c r="L140" s="9"/>
      <c r="M140" s="9"/>
      <c r="N140" s="9"/>
      <c r="O140" s="9"/>
      <c r="P140" s="9"/>
      <c r="Q140" s="9"/>
      <c r="R140" s="9"/>
      <c r="S140" s="9"/>
      <c r="T140" s="9"/>
      <c r="U140" s="9"/>
      <c r="V140" s="9"/>
      <c r="W140" s="9"/>
      <c r="X140" s="9"/>
      <c r="Y140" s="9"/>
      <c r="Z140" s="9"/>
    </row>
    <row r="141" spans="1:26" ht="16.5" customHeight="1">
      <c r="A141" s="9"/>
      <c r="B141" s="9"/>
      <c r="C141" s="9"/>
      <c r="D141" s="9"/>
      <c r="E141" s="180"/>
      <c r="F141" s="180"/>
      <c r="G141" s="9"/>
      <c r="H141" s="308"/>
      <c r="I141" s="180"/>
      <c r="J141" s="180"/>
      <c r="K141" s="180"/>
      <c r="L141" s="9"/>
      <c r="M141" s="9"/>
      <c r="N141" s="9"/>
      <c r="O141" s="9"/>
      <c r="P141" s="9"/>
      <c r="Q141" s="9"/>
      <c r="R141" s="9"/>
      <c r="S141" s="9"/>
      <c r="T141" s="9"/>
      <c r="U141" s="9"/>
      <c r="V141" s="9"/>
      <c r="W141" s="9"/>
      <c r="X141" s="9"/>
      <c r="Y141" s="9"/>
      <c r="Z141" s="9"/>
    </row>
    <row r="142" spans="1:26" ht="16.5" customHeight="1">
      <c r="A142" s="9"/>
      <c r="B142" s="9"/>
      <c r="C142" s="9"/>
      <c r="D142" s="9"/>
      <c r="E142" s="180"/>
      <c r="F142" s="180"/>
      <c r="G142" s="9"/>
      <c r="H142" s="308"/>
      <c r="I142" s="180"/>
      <c r="J142" s="180"/>
      <c r="K142" s="180"/>
      <c r="L142" s="9"/>
      <c r="M142" s="9"/>
      <c r="N142" s="9"/>
      <c r="O142" s="9"/>
      <c r="P142" s="9"/>
      <c r="Q142" s="9"/>
      <c r="R142" s="9"/>
      <c r="S142" s="9"/>
      <c r="T142" s="9"/>
      <c r="U142" s="9"/>
      <c r="V142" s="9"/>
      <c r="W142" s="9"/>
      <c r="X142" s="9"/>
      <c r="Y142" s="9"/>
      <c r="Z142" s="9"/>
    </row>
    <row r="143" spans="1:26" ht="16.5" customHeight="1">
      <c r="A143" s="9"/>
      <c r="B143" s="9"/>
      <c r="C143" s="9"/>
      <c r="D143" s="9"/>
      <c r="E143" s="180"/>
      <c r="F143" s="180"/>
      <c r="G143" s="9"/>
      <c r="H143" s="308"/>
      <c r="I143" s="180"/>
      <c r="J143" s="180"/>
      <c r="K143" s="180"/>
      <c r="L143" s="9"/>
      <c r="M143" s="9"/>
      <c r="N143" s="9"/>
      <c r="O143" s="9"/>
      <c r="P143" s="9"/>
      <c r="Q143" s="9"/>
      <c r="R143" s="9"/>
      <c r="S143" s="9"/>
      <c r="T143" s="9"/>
      <c r="U143" s="9"/>
      <c r="V143" s="9"/>
      <c r="W143" s="9"/>
      <c r="X143" s="9"/>
      <c r="Y143" s="9"/>
      <c r="Z143" s="9"/>
    </row>
    <row r="144" spans="1:26" ht="16.5" customHeight="1">
      <c r="A144" s="9"/>
      <c r="B144" s="9"/>
      <c r="C144" s="9"/>
      <c r="D144" s="9"/>
      <c r="E144" s="180"/>
      <c r="F144" s="180"/>
      <c r="G144" s="9"/>
      <c r="H144" s="308"/>
      <c r="I144" s="180"/>
      <c r="J144" s="180"/>
      <c r="K144" s="180"/>
      <c r="L144" s="9"/>
      <c r="M144" s="9"/>
      <c r="N144" s="9"/>
      <c r="O144" s="9"/>
      <c r="P144" s="9"/>
      <c r="Q144" s="9"/>
      <c r="R144" s="9"/>
      <c r="S144" s="9"/>
      <c r="T144" s="9"/>
      <c r="U144" s="9"/>
      <c r="V144" s="9"/>
      <c r="W144" s="9"/>
      <c r="X144" s="9"/>
      <c r="Y144" s="9"/>
      <c r="Z144" s="9"/>
    </row>
    <row r="145" spans="1:26" ht="16.5" customHeight="1">
      <c r="A145" s="9"/>
      <c r="B145" s="9"/>
      <c r="C145" s="9"/>
      <c r="D145" s="9"/>
      <c r="E145" s="180"/>
      <c r="F145" s="180"/>
      <c r="G145" s="9"/>
      <c r="H145" s="308"/>
      <c r="I145" s="180"/>
      <c r="J145" s="180"/>
      <c r="K145" s="180"/>
      <c r="L145" s="9"/>
      <c r="M145" s="9"/>
      <c r="N145" s="9"/>
      <c r="O145" s="9"/>
      <c r="P145" s="9"/>
      <c r="Q145" s="9"/>
      <c r="R145" s="9"/>
      <c r="S145" s="9"/>
      <c r="T145" s="9"/>
      <c r="U145" s="9"/>
      <c r="V145" s="9"/>
      <c r="W145" s="9"/>
      <c r="X145" s="9"/>
      <c r="Y145" s="9"/>
      <c r="Z145" s="9"/>
    </row>
    <row r="146" spans="1:26" ht="16.5" customHeight="1">
      <c r="A146" s="9"/>
      <c r="B146" s="9"/>
      <c r="C146" s="9"/>
      <c r="D146" s="9"/>
      <c r="E146" s="180"/>
      <c r="F146" s="180"/>
      <c r="G146" s="9"/>
      <c r="H146" s="308"/>
      <c r="I146" s="180"/>
      <c r="J146" s="180"/>
      <c r="K146" s="180"/>
      <c r="L146" s="9"/>
      <c r="M146" s="9"/>
      <c r="N146" s="9"/>
      <c r="O146" s="9"/>
      <c r="P146" s="9"/>
      <c r="Q146" s="9"/>
      <c r="R146" s="9"/>
      <c r="S146" s="9"/>
      <c r="T146" s="9"/>
      <c r="U146" s="9"/>
      <c r="V146" s="9"/>
      <c r="W146" s="9"/>
      <c r="X146" s="9"/>
      <c r="Y146" s="9"/>
      <c r="Z146" s="9"/>
    </row>
    <row r="147" spans="1:26" ht="16.5" customHeight="1">
      <c r="A147" s="9"/>
      <c r="B147" s="9"/>
      <c r="C147" s="9"/>
      <c r="D147" s="9"/>
      <c r="E147" s="180"/>
      <c r="F147" s="180"/>
      <c r="G147" s="9"/>
      <c r="H147" s="308"/>
      <c r="I147" s="180"/>
      <c r="J147" s="180"/>
      <c r="K147" s="180"/>
      <c r="L147" s="9"/>
      <c r="M147" s="9"/>
      <c r="N147" s="9"/>
      <c r="O147" s="9"/>
      <c r="P147" s="9"/>
      <c r="Q147" s="9"/>
      <c r="R147" s="9"/>
      <c r="S147" s="9"/>
      <c r="T147" s="9"/>
      <c r="U147" s="9"/>
      <c r="V147" s="9"/>
      <c r="W147" s="9"/>
      <c r="X147" s="9"/>
      <c r="Y147" s="9"/>
      <c r="Z147" s="9"/>
    </row>
    <row r="148" spans="1:26" ht="16.5" customHeight="1">
      <c r="A148" s="9"/>
      <c r="B148" s="9"/>
      <c r="C148" s="9"/>
      <c r="D148" s="9"/>
      <c r="E148" s="180"/>
      <c r="F148" s="180"/>
      <c r="G148" s="9"/>
      <c r="H148" s="308"/>
      <c r="I148" s="180"/>
      <c r="J148" s="180"/>
      <c r="K148" s="180"/>
      <c r="L148" s="9"/>
      <c r="M148" s="9"/>
      <c r="N148" s="9"/>
      <c r="O148" s="9"/>
      <c r="P148" s="9"/>
      <c r="Q148" s="9"/>
      <c r="R148" s="9"/>
      <c r="S148" s="9"/>
      <c r="T148" s="9"/>
      <c r="U148" s="9"/>
      <c r="V148" s="9"/>
      <c r="W148" s="9"/>
      <c r="X148" s="9"/>
      <c r="Y148" s="9"/>
      <c r="Z148" s="9"/>
    </row>
    <row r="149" spans="1:26" ht="16.5" customHeight="1">
      <c r="A149" s="9"/>
      <c r="B149" s="9"/>
      <c r="C149" s="9"/>
      <c r="D149" s="9"/>
      <c r="E149" s="180"/>
      <c r="F149" s="180"/>
      <c r="G149" s="9"/>
      <c r="H149" s="308"/>
      <c r="I149" s="180"/>
      <c r="J149" s="180"/>
      <c r="K149" s="180"/>
      <c r="L149" s="9"/>
      <c r="M149" s="9"/>
      <c r="N149" s="9"/>
      <c r="O149" s="9"/>
      <c r="P149" s="9"/>
      <c r="Q149" s="9"/>
      <c r="R149" s="9"/>
      <c r="S149" s="9"/>
      <c r="T149" s="9"/>
      <c r="U149" s="9"/>
      <c r="V149" s="9"/>
      <c r="W149" s="9"/>
      <c r="X149" s="9"/>
      <c r="Y149" s="9"/>
      <c r="Z149" s="9"/>
    </row>
    <row r="150" spans="1:26" ht="16.5" customHeight="1">
      <c r="A150" s="9"/>
      <c r="B150" s="9"/>
      <c r="C150" s="9"/>
      <c r="D150" s="9"/>
      <c r="E150" s="180"/>
      <c r="F150" s="180"/>
      <c r="G150" s="9"/>
      <c r="H150" s="308"/>
      <c r="I150" s="180"/>
      <c r="J150" s="180"/>
      <c r="K150" s="180"/>
      <c r="L150" s="9"/>
      <c r="M150" s="9"/>
      <c r="N150" s="9"/>
      <c r="O150" s="9"/>
      <c r="P150" s="9"/>
      <c r="Q150" s="9"/>
      <c r="R150" s="9"/>
      <c r="S150" s="9"/>
      <c r="T150" s="9"/>
      <c r="U150" s="9"/>
      <c r="V150" s="9"/>
      <c r="W150" s="9"/>
      <c r="X150" s="9"/>
      <c r="Y150" s="9"/>
      <c r="Z150" s="9"/>
    </row>
    <row r="151" spans="1:26" ht="16.5" customHeight="1">
      <c r="A151" s="9"/>
      <c r="B151" s="9"/>
      <c r="C151" s="9"/>
      <c r="D151" s="9"/>
      <c r="E151" s="180"/>
      <c r="F151" s="180"/>
      <c r="G151" s="9"/>
      <c r="H151" s="308"/>
      <c r="I151" s="180"/>
      <c r="J151" s="180"/>
      <c r="K151" s="180"/>
      <c r="L151" s="9"/>
      <c r="M151" s="9"/>
      <c r="N151" s="9"/>
      <c r="O151" s="9"/>
      <c r="P151" s="9"/>
      <c r="Q151" s="9"/>
      <c r="R151" s="9"/>
      <c r="S151" s="9"/>
      <c r="T151" s="9"/>
      <c r="U151" s="9"/>
      <c r="V151" s="9"/>
      <c r="W151" s="9"/>
      <c r="X151" s="9"/>
      <c r="Y151" s="9"/>
      <c r="Z151" s="9"/>
    </row>
    <row r="152" spans="1:26" ht="16.5" customHeight="1">
      <c r="A152" s="9"/>
      <c r="B152" s="9"/>
      <c r="C152" s="9"/>
      <c r="D152" s="9"/>
      <c r="E152" s="180"/>
      <c r="F152" s="180"/>
      <c r="G152" s="9"/>
      <c r="H152" s="308"/>
      <c r="I152" s="180"/>
      <c r="J152" s="180"/>
      <c r="K152" s="180"/>
      <c r="L152" s="9"/>
      <c r="M152" s="9"/>
      <c r="N152" s="9"/>
      <c r="O152" s="9"/>
      <c r="P152" s="9"/>
      <c r="Q152" s="9"/>
      <c r="R152" s="9"/>
      <c r="S152" s="9"/>
      <c r="T152" s="9"/>
      <c r="U152" s="9"/>
      <c r="V152" s="9"/>
      <c r="W152" s="9"/>
      <c r="X152" s="9"/>
      <c r="Y152" s="9"/>
      <c r="Z152" s="9"/>
    </row>
    <row r="153" spans="1:26" ht="16.5" customHeight="1">
      <c r="A153" s="9"/>
      <c r="B153" s="9"/>
      <c r="C153" s="9"/>
      <c r="D153" s="9"/>
      <c r="E153" s="180"/>
      <c r="F153" s="180"/>
      <c r="G153" s="9"/>
      <c r="H153" s="308"/>
      <c r="I153" s="180"/>
      <c r="J153" s="180"/>
      <c r="K153" s="180"/>
      <c r="L153" s="9"/>
      <c r="M153" s="9"/>
      <c r="N153" s="9"/>
      <c r="O153" s="9"/>
      <c r="P153" s="9"/>
      <c r="Q153" s="9"/>
      <c r="R153" s="9"/>
      <c r="S153" s="9"/>
      <c r="T153" s="9"/>
      <c r="U153" s="9"/>
      <c r="V153" s="9"/>
      <c r="W153" s="9"/>
      <c r="X153" s="9"/>
      <c r="Y153" s="9"/>
      <c r="Z153" s="9"/>
    </row>
    <row r="154" spans="1:26" ht="16.5" customHeight="1">
      <c r="A154" s="9"/>
      <c r="B154" s="9"/>
      <c r="C154" s="9"/>
      <c r="D154" s="9"/>
      <c r="E154" s="180"/>
      <c r="F154" s="180"/>
      <c r="G154" s="9"/>
      <c r="H154" s="308"/>
      <c r="I154" s="180"/>
      <c r="J154" s="180"/>
      <c r="K154" s="180"/>
      <c r="L154" s="9"/>
      <c r="M154" s="9"/>
      <c r="N154" s="9"/>
      <c r="O154" s="9"/>
      <c r="P154" s="9"/>
      <c r="Q154" s="9"/>
      <c r="R154" s="9"/>
      <c r="S154" s="9"/>
      <c r="T154" s="9"/>
      <c r="U154" s="9"/>
      <c r="V154" s="9"/>
      <c r="W154" s="9"/>
      <c r="X154" s="9"/>
      <c r="Y154" s="9"/>
      <c r="Z154" s="9"/>
    </row>
    <row r="155" spans="1:26" ht="16.5" customHeight="1">
      <c r="A155" s="9"/>
      <c r="B155" s="9"/>
      <c r="C155" s="9"/>
      <c r="D155" s="9"/>
      <c r="E155" s="180"/>
      <c r="F155" s="180"/>
      <c r="G155" s="9"/>
      <c r="H155" s="308"/>
      <c r="I155" s="180"/>
      <c r="J155" s="180"/>
      <c r="K155" s="180"/>
      <c r="L155" s="9"/>
      <c r="M155" s="9"/>
      <c r="N155" s="9"/>
      <c r="O155" s="9"/>
      <c r="P155" s="9"/>
      <c r="Q155" s="9"/>
      <c r="R155" s="9"/>
      <c r="S155" s="9"/>
      <c r="T155" s="9"/>
      <c r="U155" s="9"/>
      <c r="V155" s="9"/>
      <c r="W155" s="9"/>
      <c r="X155" s="9"/>
      <c r="Y155" s="9"/>
      <c r="Z155" s="9"/>
    </row>
    <row r="156" spans="1:26" ht="16.5" customHeight="1">
      <c r="A156" s="9"/>
      <c r="B156" s="9"/>
      <c r="C156" s="9"/>
      <c r="D156" s="9"/>
      <c r="E156" s="180"/>
      <c r="F156" s="180"/>
      <c r="G156" s="9"/>
      <c r="H156" s="308"/>
      <c r="I156" s="180"/>
      <c r="J156" s="180"/>
      <c r="K156" s="180"/>
      <c r="L156" s="9"/>
      <c r="M156" s="9"/>
      <c r="N156" s="9"/>
      <c r="O156" s="9"/>
      <c r="P156" s="9"/>
      <c r="Q156" s="9"/>
      <c r="R156" s="9"/>
      <c r="S156" s="9"/>
      <c r="T156" s="9"/>
      <c r="U156" s="9"/>
      <c r="V156" s="9"/>
      <c r="W156" s="9"/>
      <c r="X156" s="9"/>
      <c r="Y156" s="9"/>
      <c r="Z156" s="9"/>
    </row>
    <row r="157" spans="1:26" ht="16.5" customHeight="1">
      <c r="A157" s="9"/>
      <c r="B157" s="9"/>
      <c r="C157" s="9"/>
      <c r="D157" s="9"/>
      <c r="E157" s="180"/>
      <c r="F157" s="180"/>
      <c r="G157" s="9"/>
      <c r="H157" s="308"/>
      <c r="I157" s="180"/>
      <c r="J157" s="180"/>
      <c r="K157" s="180"/>
      <c r="L157" s="9"/>
      <c r="M157" s="9"/>
      <c r="N157" s="9"/>
      <c r="O157" s="9"/>
      <c r="P157" s="9"/>
      <c r="Q157" s="9"/>
      <c r="R157" s="9"/>
      <c r="S157" s="9"/>
      <c r="T157" s="9"/>
      <c r="U157" s="9"/>
      <c r="V157" s="9"/>
      <c r="W157" s="9"/>
      <c r="X157" s="9"/>
      <c r="Y157" s="9"/>
      <c r="Z157" s="9"/>
    </row>
    <row r="158" spans="1:26" ht="16.5" customHeight="1">
      <c r="A158" s="9"/>
      <c r="B158" s="9"/>
      <c r="C158" s="9"/>
      <c r="D158" s="9"/>
      <c r="E158" s="180"/>
      <c r="F158" s="180"/>
      <c r="G158" s="9"/>
      <c r="H158" s="308"/>
      <c r="I158" s="180"/>
      <c r="J158" s="180"/>
      <c r="K158" s="180"/>
      <c r="L158" s="9"/>
      <c r="M158" s="9"/>
      <c r="N158" s="9"/>
      <c r="O158" s="9"/>
      <c r="P158" s="9"/>
      <c r="Q158" s="9"/>
      <c r="R158" s="9"/>
      <c r="S158" s="9"/>
      <c r="T158" s="9"/>
      <c r="U158" s="9"/>
      <c r="V158" s="9"/>
      <c r="W158" s="9"/>
      <c r="X158" s="9"/>
      <c r="Y158" s="9"/>
      <c r="Z158" s="9"/>
    </row>
    <row r="159" spans="1:26" ht="16.5" customHeight="1">
      <c r="A159" s="9"/>
      <c r="B159" s="9"/>
      <c r="C159" s="9"/>
      <c r="D159" s="9"/>
      <c r="E159" s="180"/>
      <c r="F159" s="180"/>
      <c r="G159" s="9"/>
      <c r="H159" s="308"/>
      <c r="I159" s="180"/>
      <c r="J159" s="180"/>
      <c r="K159" s="180"/>
      <c r="L159" s="9"/>
      <c r="M159" s="9"/>
      <c r="N159" s="9"/>
      <c r="O159" s="9"/>
      <c r="P159" s="9"/>
      <c r="Q159" s="9"/>
      <c r="R159" s="9"/>
      <c r="S159" s="9"/>
      <c r="T159" s="9"/>
      <c r="U159" s="9"/>
      <c r="V159" s="9"/>
      <c r="W159" s="9"/>
      <c r="X159" s="9"/>
      <c r="Y159" s="9"/>
      <c r="Z159" s="9"/>
    </row>
    <row r="160" spans="1:26" ht="16.5" customHeight="1">
      <c r="A160" s="9"/>
      <c r="B160" s="9"/>
      <c r="C160" s="9"/>
      <c r="D160" s="9"/>
      <c r="E160" s="180"/>
      <c r="F160" s="180"/>
      <c r="G160" s="9"/>
      <c r="H160" s="308"/>
      <c r="I160" s="180"/>
      <c r="J160" s="180"/>
      <c r="K160" s="180"/>
      <c r="L160" s="9"/>
      <c r="M160" s="9"/>
      <c r="N160" s="9"/>
      <c r="O160" s="9"/>
      <c r="P160" s="9"/>
      <c r="Q160" s="9"/>
      <c r="R160" s="9"/>
      <c r="S160" s="9"/>
      <c r="T160" s="9"/>
      <c r="U160" s="9"/>
      <c r="V160" s="9"/>
      <c r="W160" s="9"/>
      <c r="X160" s="9"/>
      <c r="Y160" s="9"/>
      <c r="Z160" s="9"/>
    </row>
    <row r="161" spans="1:26" ht="16.5" customHeight="1">
      <c r="A161" s="9"/>
      <c r="B161" s="9"/>
      <c r="C161" s="9"/>
      <c r="D161" s="9"/>
      <c r="E161" s="180"/>
      <c r="F161" s="180"/>
      <c r="G161" s="9"/>
      <c r="H161" s="308"/>
      <c r="I161" s="180"/>
      <c r="J161" s="180"/>
      <c r="K161" s="180"/>
      <c r="L161" s="9"/>
      <c r="M161" s="9"/>
      <c r="N161" s="9"/>
      <c r="O161" s="9"/>
      <c r="P161" s="9"/>
      <c r="Q161" s="9"/>
      <c r="R161" s="9"/>
      <c r="S161" s="9"/>
      <c r="T161" s="9"/>
      <c r="U161" s="9"/>
      <c r="V161" s="9"/>
      <c r="W161" s="9"/>
      <c r="X161" s="9"/>
      <c r="Y161" s="9"/>
      <c r="Z161" s="9"/>
    </row>
    <row r="162" spans="1:26" ht="16.5" customHeight="1">
      <c r="A162" s="9"/>
      <c r="B162" s="9"/>
      <c r="C162" s="9"/>
      <c r="D162" s="9"/>
      <c r="E162" s="180"/>
      <c r="F162" s="180"/>
      <c r="G162" s="9"/>
      <c r="H162" s="308"/>
      <c r="I162" s="180"/>
      <c r="J162" s="180"/>
      <c r="K162" s="180"/>
      <c r="L162" s="9"/>
      <c r="M162" s="9"/>
      <c r="N162" s="9"/>
      <c r="O162" s="9"/>
      <c r="P162" s="9"/>
      <c r="Q162" s="9"/>
      <c r="R162" s="9"/>
      <c r="S162" s="9"/>
      <c r="T162" s="9"/>
      <c r="U162" s="9"/>
      <c r="V162" s="9"/>
      <c r="W162" s="9"/>
      <c r="X162" s="9"/>
      <c r="Y162" s="9"/>
      <c r="Z162" s="9"/>
    </row>
    <row r="163" spans="1:26" ht="16.5" customHeight="1">
      <c r="A163" s="9"/>
      <c r="B163" s="9"/>
      <c r="C163" s="9"/>
      <c r="D163" s="9"/>
      <c r="E163" s="180"/>
      <c r="F163" s="180"/>
      <c r="G163" s="9"/>
      <c r="H163" s="308"/>
      <c r="I163" s="180"/>
      <c r="J163" s="180"/>
      <c r="K163" s="180"/>
      <c r="L163" s="9"/>
      <c r="M163" s="9"/>
      <c r="N163" s="9"/>
      <c r="O163" s="9"/>
      <c r="P163" s="9"/>
      <c r="Q163" s="9"/>
      <c r="R163" s="9"/>
      <c r="S163" s="9"/>
      <c r="T163" s="9"/>
      <c r="U163" s="9"/>
      <c r="V163" s="9"/>
      <c r="W163" s="9"/>
      <c r="X163" s="9"/>
      <c r="Y163" s="9"/>
      <c r="Z163" s="9"/>
    </row>
    <row r="164" spans="1:26" ht="16.5" customHeight="1">
      <c r="A164" s="9"/>
      <c r="B164" s="9"/>
      <c r="C164" s="9"/>
      <c r="D164" s="9"/>
      <c r="E164" s="180"/>
      <c r="F164" s="180"/>
      <c r="G164" s="9"/>
      <c r="H164" s="308"/>
      <c r="I164" s="180"/>
      <c r="J164" s="180"/>
      <c r="K164" s="180"/>
      <c r="L164" s="9"/>
      <c r="M164" s="9"/>
      <c r="N164" s="9"/>
      <c r="O164" s="9"/>
      <c r="P164" s="9"/>
      <c r="Q164" s="9"/>
      <c r="R164" s="9"/>
      <c r="S164" s="9"/>
      <c r="T164" s="9"/>
      <c r="U164" s="9"/>
      <c r="V164" s="9"/>
      <c r="W164" s="9"/>
      <c r="X164" s="9"/>
      <c r="Y164" s="9"/>
      <c r="Z164" s="9"/>
    </row>
    <row r="165" spans="1:26" ht="16.5" customHeight="1">
      <c r="A165" s="9"/>
      <c r="B165" s="9"/>
      <c r="C165" s="9"/>
      <c r="D165" s="9"/>
      <c r="E165" s="180"/>
      <c r="F165" s="180"/>
      <c r="G165" s="9"/>
      <c r="H165" s="308"/>
      <c r="I165" s="180"/>
      <c r="J165" s="180"/>
      <c r="K165" s="180"/>
      <c r="L165" s="9"/>
      <c r="M165" s="9"/>
      <c r="N165" s="9"/>
      <c r="O165" s="9"/>
      <c r="P165" s="9"/>
      <c r="Q165" s="9"/>
      <c r="R165" s="9"/>
      <c r="S165" s="9"/>
      <c r="T165" s="9"/>
      <c r="U165" s="9"/>
      <c r="V165" s="9"/>
      <c r="W165" s="9"/>
      <c r="X165" s="9"/>
      <c r="Y165" s="9"/>
      <c r="Z165" s="9"/>
    </row>
    <row r="166" spans="1:26" ht="16.5" customHeight="1">
      <c r="A166" s="9"/>
      <c r="B166" s="9"/>
      <c r="C166" s="9"/>
      <c r="D166" s="9"/>
      <c r="E166" s="180"/>
      <c r="F166" s="180"/>
      <c r="G166" s="9"/>
      <c r="H166" s="308"/>
      <c r="I166" s="180"/>
      <c r="J166" s="180"/>
      <c r="K166" s="180"/>
      <c r="L166" s="9"/>
      <c r="M166" s="9"/>
      <c r="N166" s="9"/>
      <c r="O166" s="9"/>
      <c r="P166" s="9"/>
      <c r="Q166" s="9"/>
      <c r="R166" s="9"/>
      <c r="S166" s="9"/>
      <c r="T166" s="9"/>
      <c r="U166" s="9"/>
      <c r="V166" s="9"/>
      <c r="W166" s="9"/>
      <c r="X166" s="9"/>
      <c r="Y166" s="9"/>
      <c r="Z166" s="9"/>
    </row>
    <row r="167" spans="1:26" ht="16.5" customHeight="1">
      <c r="A167" s="9"/>
      <c r="B167" s="9"/>
      <c r="C167" s="9"/>
      <c r="D167" s="9"/>
      <c r="E167" s="180"/>
      <c r="F167" s="180"/>
      <c r="G167" s="9"/>
      <c r="H167" s="308"/>
      <c r="I167" s="180"/>
      <c r="J167" s="180"/>
      <c r="K167" s="180"/>
      <c r="L167" s="9"/>
      <c r="M167" s="9"/>
      <c r="N167" s="9"/>
      <c r="O167" s="9"/>
      <c r="P167" s="9"/>
      <c r="Q167" s="9"/>
      <c r="R167" s="9"/>
      <c r="S167" s="9"/>
      <c r="T167" s="9"/>
      <c r="U167" s="9"/>
      <c r="V167" s="9"/>
      <c r="W167" s="9"/>
      <c r="X167" s="9"/>
      <c r="Y167" s="9"/>
      <c r="Z167" s="9"/>
    </row>
    <row r="168" spans="1:26" ht="16.5" customHeight="1">
      <c r="A168" s="9"/>
      <c r="B168" s="9"/>
      <c r="C168" s="9"/>
      <c r="D168" s="9"/>
      <c r="E168" s="180"/>
      <c r="F168" s="180"/>
      <c r="G168" s="9"/>
      <c r="H168" s="308"/>
      <c r="I168" s="180"/>
      <c r="J168" s="180"/>
      <c r="K168" s="180"/>
      <c r="L168" s="9"/>
      <c r="M168" s="9"/>
      <c r="N168" s="9"/>
      <c r="O168" s="9"/>
      <c r="P168" s="9"/>
      <c r="Q168" s="9"/>
      <c r="R168" s="9"/>
      <c r="S168" s="9"/>
      <c r="T168" s="9"/>
      <c r="U168" s="9"/>
      <c r="V168" s="9"/>
      <c r="W168" s="9"/>
      <c r="X168" s="9"/>
      <c r="Y168" s="9"/>
      <c r="Z168" s="9"/>
    </row>
    <row r="169" spans="1:26" ht="16.5" customHeight="1">
      <c r="A169" s="9"/>
      <c r="B169" s="9"/>
      <c r="C169" s="9"/>
      <c r="D169" s="9"/>
      <c r="E169" s="180"/>
      <c r="F169" s="180"/>
      <c r="G169" s="9"/>
      <c r="H169" s="308"/>
      <c r="I169" s="180"/>
      <c r="J169" s="180"/>
      <c r="K169" s="180"/>
      <c r="L169" s="9"/>
      <c r="M169" s="9"/>
      <c r="N169" s="9"/>
      <c r="O169" s="9"/>
      <c r="P169" s="9"/>
      <c r="Q169" s="9"/>
      <c r="R169" s="9"/>
      <c r="S169" s="9"/>
      <c r="T169" s="9"/>
      <c r="U169" s="9"/>
      <c r="V169" s="9"/>
      <c r="W169" s="9"/>
      <c r="X169" s="9"/>
      <c r="Y169" s="9"/>
      <c r="Z169" s="9"/>
    </row>
    <row r="170" spans="1:26" ht="16.5" customHeight="1">
      <c r="A170" s="9"/>
      <c r="B170" s="9"/>
      <c r="C170" s="9"/>
      <c r="D170" s="9"/>
      <c r="E170" s="180"/>
      <c r="F170" s="180"/>
      <c r="G170" s="9"/>
      <c r="H170" s="308"/>
      <c r="I170" s="180"/>
      <c r="J170" s="180"/>
      <c r="K170" s="180"/>
      <c r="L170" s="9"/>
      <c r="M170" s="9"/>
      <c r="N170" s="9"/>
      <c r="O170" s="9"/>
      <c r="P170" s="9"/>
      <c r="Q170" s="9"/>
      <c r="R170" s="9"/>
      <c r="S170" s="9"/>
      <c r="T170" s="9"/>
      <c r="U170" s="9"/>
      <c r="V170" s="9"/>
      <c r="W170" s="9"/>
      <c r="X170" s="9"/>
      <c r="Y170" s="9"/>
      <c r="Z170" s="9"/>
    </row>
    <row r="171" spans="1:26" ht="16.5" customHeight="1">
      <c r="A171" s="9"/>
      <c r="B171" s="9"/>
      <c r="C171" s="9"/>
      <c r="D171" s="9"/>
      <c r="E171" s="180"/>
      <c r="F171" s="180"/>
      <c r="G171" s="9"/>
      <c r="H171" s="308"/>
      <c r="I171" s="180"/>
      <c r="J171" s="180"/>
      <c r="K171" s="180"/>
      <c r="L171" s="9"/>
      <c r="M171" s="9"/>
      <c r="N171" s="9"/>
      <c r="O171" s="9"/>
      <c r="P171" s="9"/>
      <c r="Q171" s="9"/>
      <c r="R171" s="9"/>
      <c r="S171" s="9"/>
      <c r="T171" s="9"/>
      <c r="U171" s="9"/>
      <c r="V171" s="9"/>
      <c r="W171" s="9"/>
      <c r="X171" s="9"/>
      <c r="Y171" s="9"/>
      <c r="Z171" s="9"/>
    </row>
    <row r="172" spans="1:26" ht="16.5" customHeight="1">
      <c r="A172" s="9"/>
      <c r="B172" s="9"/>
      <c r="C172" s="9"/>
      <c r="D172" s="9"/>
      <c r="E172" s="180"/>
      <c r="F172" s="180"/>
      <c r="G172" s="9"/>
      <c r="H172" s="308"/>
      <c r="I172" s="180"/>
      <c r="J172" s="180"/>
      <c r="K172" s="180"/>
      <c r="L172" s="9"/>
      <c r="M172" s="9"/>
      <c r="N172" s="9"/>
      <c r="O172" s="9"/>
      <c r="P172" s="9"/>
      <c r="Q172" s="9"/>
      <c r="R172" s="9"/>
      <c r="S172" s="9"/>
      <c r="T172" s="9"/>
      <c r="U172" s="9"/>
      <c r="V172" s="9"/>
      <c r="W172" s="9"/>
      <c r="X172" s="9"/>
      <c r="Y172" s="9"/>
      <c r="Z172" s="9"/>
    </row>
    <row r="173" spans="1:26" ht="16.5" customHeight="1">
      <c r="A173" s="9"/>
      <c r="B173" s="9"/>
      <c r="C173" s="9"/>
      <c r="D173" s="9"/>
      <c r="E173" s="180"/>
      <c r="F173" s="180"/>
      <c r="G173" s="9"/>
      <c r="H173" s="308"/>
      <c r="I173" s="180"/>
      <c r="J173" s="180"/>
      <c r="K173" s="180"/>
      <c r="L173" s="9"/>
      <c r="M173" s="9"/>
      <c r="N173" s="9"/>
      <c r="O173" s="9"/>
      <c r="P173" s="9"/>
      <c r="Q173" s="9"/>
      <c r="R173" s="9"/>
      <c r="S173" s="9"/>
      <c r="T173" s="9"/>
      <c r="U173" s="9"/>
      <c r="V173" s="9"/>
      <c r="W173" s="9"/>
      <c r="X173" s="9"/>
      <c r="Y173" s="9"/>
      <c r="Z173" s="9"/>
    </row>
    <row r="174" spans="1:26" ht="16.5" customHeight="1">
      <c r="A174" s="9"/>
      <c r="B174" s="9"/>
      <c r="C174" s="9"/>
      <c r="D174" s="9"/>
      <c r="E174" s="180"/>
      <c r="F174" s="180"/>
      <c r="G174" s="9"/>
      <c r="H174" s="308"/>
      <c r="I174" s="180"/>
      <c r="J174" s="180"/>
      <c r="K174" s="180"/>
      <c r="L174" s="9"/>
      <c r="M174" s="9"/>
      <c r="N174" s="9"/>
      <c r="O174" s="9"/>
      <c r="P174" s="9"/>
      <c r="Q174" s="9"/>
      <c r="R174" s="9"/>
      <c r="S174" s="9"/>
      <c r="T174" s="9"/>
      <c r="U174" s="9"/>
      <c r="V174" s="9"/>
      <c r="W174" s="9"/>
      <c r="X174" s="9"/>
      <c r="Y174" s="9"/>
      <c r="Z174" s="9"/>
    </row>
    <row r="175" spans="1:26" ht="16.5" customHeight="1">
      <c r="A175" s="9"/>
      <c r="B175" s="9"/>
      <c r="C175" s="9"/>
      <c r="D175" s="9"/>
      <c r="E175" s="180"/>
      <c r="F175" s="180"/>
      <c r="G175" s="9"/>
      <c r="H175" s="308"/>
      <c r="I175" s="180"/>
      <c r="J175" s="180"/>
      <c r="K175" s="180"/>
      <c r="L175" s="9"/>
      <c r="M175" s="9"/>
      <c r="N175" s="9"/>
      <c r="O175" s="9"/>
      <c r="P175" s="9"/>
      <c r="Q175" s="9"/>
      <c r="R175" s="9"/>
      <c r="S175" s="9"/>
      <c r="T175" s="9"/>
      <c r="U175" s="9"/>
      <c r="V175" s="9"/>
      <c r="W175" s="9"/>
      <c r="X175" s="9"/>
      <c r="Y175" s="9"/>
      <c r="Z175" s="9"/>
    </row>
    <row r="176" spans="1:26" ht="16.5" customHeight="1">
      <c r="A176" s="9"/>
      <c r="B176" s="9"/>
      <c r="C176" s="9"/>
      <c r="D176" s="9"/>
      <c r="E176" s="180"/>
      <c r="F176" s="180"/>
      <c r="G176" s="9"/>
      <c r="H176" s="308"/>
      <c r="I176" s="180"/>
      <c r="J176" s="180"/>
      <c r="K176" s="180"/>
      <c r="L176" s="9"/>
      <c r="M176" s="9"/>
      <c r="N176" s="9"/>
      <c r="O176" s="9"/>
      <c r="P176" s="9"/>
      <c r="Q176" s="9"/>
      <c r="R176" s="9"/>
      <c r="S176" s="9"/>
      <c r="T176" s="9"/>
      <c r="U176" s="9"/>
      <c r="V176" s="9"/>
      <c r="W176" s="9"/>
      <c r="X176" s="9"/>
      <c r="Y176" s="9"/>
      <c r="Z176" s="9"/>
    </row>
    <row r="177" spans="1:26" ht="16.5" customHeight="1">
      <c r="A177" s="9"/>
      <c r="B177" s="9"/>
      <c r="C177" s="9"/>
      <c r="D177" s="9"/>
      <c r="E177" s="180"/>
      <c r="F177" s="180"/>
      <c r="G177" s="9"/>
      <c r="H177" s="308"/>
      <c r="I177" s="180"/>
      <c r="J177" s="180"/>
      <c r="K177" s="180"/>
      <c r="L177" s="9"/>
      <c r="M177" s="9"/>
      <c r="N177" s="9"/>
      <c r="O177" s="9"/>
      <c r="P177" s="9"/>
      <c r="Q177" s="9"/>
      <c r="R177" s="9"/>
      <c r="S177" s="9"/>
      <c r="T177" s="9"/>
      <c r="U177" s="9"/>
      <c r="V177" s="9"/>
      <c r="W177" s="9"/>
      <c r="X177" s="9"/>
      <c r="Y177" s="9"/>
      <c r="Z177" s="9"/>
    </row>
    <row r="178" spans="1:26" ht="16.5" customHeight="1">
      <c r="A178" s="9"/>
      <c r="B178" s="9"/>
      <c r="C178" s="9"/>
      <c r="D178" s="9"/>
      <c r="E178" s="180"/>
      <c r="F178" s="180"/>
      <c r="G178" s="9"/>
      <c r="H178" s="308"/>
      <c r="I178" s="180"/>
      <c r="J178" s="180"/>
      <c r="K178" s="180"/>
      <c r="L178" s="9"/>
      <c r="M178" s="9"/>
      <c r="N178" s="9"/>
      <c r="O178" s="9"/>
      <c r="P178" s="9"/>
      <c r="Q178" s="9"/>
      <c r="R178" s="9"/>
      <c r="S178" s="9"/>
      <c r="T178" s="9"/>
      <c r="U178" s="9"/>
      <c r="V178" s="9"/>
      <c r="W178" s="9"/>
      <c r="X178" s="9"/>
      <c r="Y178" s="9"/>
      <c r="Z178" s="9"/>
    </row>
    <row r="179" spans="1:26" ht="16.5" customHeight="1">
      <c r="A179" s="9"/>
      <c r="B179" s="9"/>
      <c r="C179" s="9"/>
      <c r="D179" s="9"/>
      <c r="E179" s="180"/>
      <c r="F179" s="180"/>
      <c r="G179" s="9"/>
      <c r="H179" s="308"/>
      <c r="I179" s="180"/>
      <c r="J179" s="180"/>
      <c r="K179" s="180"/>
      <c r="L179" s="9"/>
      <c r="M179" s="9"/>
      <c r="N179" s="9"/>
      <c r="O179" s="9"/>
      <c r="P179" s="9"/>
      <c r="Q179" s="9"/>
      <c r="R179" s="9"/>
      <c r="S179" s="9"/>
      <c r="T179" s="9"/>
      <c r="U179" s="9"/>
      <c r="V179" s="9"/>
      <c r="W179" s="9"/>
      <c r="X179" s="9"/>
      <c r="Y179" s="9"/>
      <c r="Z179" s="9"/>
    </row>
    <row r="180" spans="1:26" ht="16.5" customHeight="1">
      <c r="A180" s="9"/>
      <c r="B180" s="9"/>
      <c r="C180" s="9"/>
      <c r="D180" s="9"/>
      <c r="E180" s="180"/>
      <c r="F180" s="180"/>
      <c r="G180" s="9"/>
      <c r="H180" s="308"/>
      <c r="I180" s="180"/>
      <c r="J180" s="180"/>
      <c r="K180" s="180"/>
      <c r="L180" s="9"/>
      <c r="M180" s="9"/>
      <c r="N180" s="9"/>
      <c r="O180" s="9"/>
      <c r="P180" s="9"/>
      <c r="Q180" s="9"/>
      <c r="R180" s="9"/>
      <c r="S180" s="9"/>
      <c r="T180" s="9"/>
      <c r="U180" s="9"/>
      <c r="V180" s="9"/>
      <c r="W180" s="9"/>
      <c r="X180" s="9"/>
      <c r="Y180" s="9"/>
      <c r="Z180" s="9"/>
    </row>
    <row r="181" spans="1:26" ht="16.5" customHeight="1">
      <c r="A181" s="9"/>
      <c r="B181" s="9"/>
      <c r="C181" s="9"/>
      <c r="D181" s="9"/>
      <c r="E181" s="180"/>
      <c r="F181" s="180"/>
      <c r="G181" s="9"/>
      <c r="H181" s="308"/>
      <c r="I181" s="180"/>
      <c r="J181" s="180"/>
      <c r="K181" s="180"/>
      <c r="L181" s="9"/>
      <c r="M181" s="9"/>
      <c r="N181" s="9"/>
      <c r="O181" s="9"/>
      <c r="P181" s="9"/>
      <c r="Q181" s="9"/>
      <c r="R181" s="9"/>
      <c r="S181" s="9"/>
      <c r="T181" s="9"/>
      <c r="U181" s="9"/>
      <c r="V181" s="9"/>
      <c r="W181" s="9"/>
      <c r="X181" s="9"/>
      <c r="Y181" s="9"/>
      <c r="Z181" s="9"/>
    </row>
    <row r="182" spans="1:26" ht="16.5" customHeight="1">
      <c r="A182" s="9"/>
      <c r="B182" s="9"/>
      <c r="C182" s="9"/>
      <c r="D182" s="9"/>
      <c r="E182" s="180"/>
      <c r="F182" s="180"/>
      <c r="G182" s="9"/>
      <c r="H182" s="308"/>
      <c r="I182" s="180"/>
      <c r="J182" s="180"/>
      <c r="K182" s="180"/>
      <c r="L182" s="9"/>
      <c r="M182" s="9"/>
      <c r="N182" s="9"/>
      <c r="O182" s="9"/>
      <c r="P182" s="9"/>
      <c r="Q182" s="9"/>
      <c r="R182" s="9"/>
      <c r="S182" s="9"/>
      <c r="T182" s="9"/>
      <c r="U182" s="9"/>
      <c r="V182" s="9"/>
      <c r="W182" s="9"/>
      <c r="X182" s="9"/>
      <c r="Y182" s="9"/>
      <c r="Z182" s="9"/>
    </row>
    <row r="183" spans="1:26" ht="16.5" customHeight="1">
      <c r="A183" s="9"/>
      <c r="B183" s="9"/>
      <c r="C183" s="9"/>
      <c r="D183" s="9"/>
      <c r="E183" s="180"/>
      <c r="F183" s="180"/>
      <c r="G183" s="9"/>
      <c r="H183" s="308"/>
      <c r="I183" s="180"/>
      <c r="J183" s="180"/>
      <c r="K183" s="180"/>
      <c r="L183" s="9"/>
      <c r="M183" s="9"/>
      <c r="N183" s="9"/>
      <c r="O183" s="9"/>
      <c r="P183" s="9"/>
      <c r="Q183" s="9"/>
      <c r="R183" s="9"/>
      <c r="S183" s="9"/>
      <c r="T183" s="9"/>
      <c r="U183" s="9"/>
      <c r="V183" s="9"/>
      <c r="W183" s="9"/>
      <c r="X183" s="9"/>
      <c r="Y183" s="9"/>
      <c r="Z183" s="9"/>
    </row>
    <row r="184" spans="1:26" ht="16.5" customHeight="1">
      <c r="A184" s="9"/>
      <c r="B184" s="9"/>
      <c r="C184" s="9"/>
      <c r="D184" s="9"/>
      <c r="E184" s="180"/>
      <c r="F184" s="180"/>
      <c r="G184" s="9"/>
      <c r="H184" s="308"/>
      <c r="I184" s="180"/>
      <c r="J184" s="180"/>
      <c r="K184" s="180"/>
      <c r="L184" s="9"/>
      <c r="M184" s="9"/>
      <c r="N184" s="9"/>
      <c r="O184" s="9"/>
      <c r="P184" s="9"/>
      <c r="Q184" s="9"/>
      <c r="R184" s="9"/>
      <c r="S184" s="9"/>
      <c r="T184" s="9"/>
      <c r="U184" s="9"/>
      <c r="V184" s="9"/>
      <c r="W184" s="9"/>
      <c r="X184" s="9"/>
      <c r="Y184" s="9"/>
      <c r="Z184" s="9"/>
    </row>
    <row r="185" spans="1:26" ht="16.5" customHeight="1">
      <c r="A185" s="9"/>
      <c r="B185" s="9"/>
      <c r="C185" s="9"/>
      <c r="D185" s="9"/>
      <c r="E185" s="180"/>
      <c r="F185" s="180"/>
      <c r="G185" s="9"/>
      <c r="H185" s="308"/>
      <c r="I185" s="180"/>
      <c r="J185" s="180"/>
      <c r="K185" s="180"/>
      <c r="L185" s="9"/>
      <c r="M185" s="9"/>
      <c r="N185" s="9"/>
      <c r="O185" s="9"/>
      <c r="P185" s="9"/>
      <c r="Q185" s="9"/>
      <c r="R185" s="9"/>
      <c r="S185" s="9"/>
      <c r="T185" s="9"/>
      <c r="U185" s="9"/>
      <c r="V185" s="9"/>
      <c r="W185" s="9"/>
      <c r="X185" s="9"/>
      <c r="Y185" s="9"/>
      <c r="Z185" s="9"/>
    </row>
    <row r="186" spans="1:26" ht="16.5" customHeight="1">
      <c r="A186" s="9"/>
      <c r="B186" s="9"/>
      <c r="C186" s="9"/>
      <c r="D186" s="9"/>
      <c r="E186" s="180"/>
      <c r="F186" s="180"/>
      <c r="G186" s="9"/>
      <c r="H186" s="308"/>
      <c r="I186" s="180"/>
      <c r="J186" s="180"/>
      <c r="K186" s="180"/>
      <c r="L186" s="9"/>
      <c r="M186" s="9"/>
      <c r="N186" s="9"/>
      <c r="O186" s="9"/>
      <c r="P186" s="9"/>
      <c r="Q186" s="9"/>
      <c r="R186" s="9"/>
      <c r="S186" s="9"/>
      <c r="T186" s="9"/>
      <c r="U186" s="9"/>
      <c r="V186" s="9"/>
      <c r="W186" s="9"/>
      <c r="X186" s="9"/>
      <c r="Y186" s="9"/>
      <c r="Z186" s="9"/>
    </row>
    <row r="187" spans="1:26" ht="16.5" customHeight="1">
      <c r="A187" s="9"/>
      <c r="B187" s="9"/>
      <c r="C187" s="9"/>
      <c r="D187" s="9"/>
      <c r="E187" s="180"/>
      <c r="F187" s="180"/>
      <c r="G187" s="9"/>
      <c r="H187" s="308"/>
      <c r="I187" s="180"/>
      <c r="J187" s="180"/>
      <c r="K187" s="180"/>
      <c r="L187" s="9"/>
      <c r="M187" s="9"/>
      <c r="N187" s="9"/>
      <c r="O187" s="9"/>
      <c r="P187" s="9"/>
      <c r="Q187" s="9"/>
      <c r="R187" s="9"/>
      <c r="S187" s="9"/>
      <c r="T187" s="9"/>
      <c r="U187" s="9"/>
      <c r="V187" s="9"/>
      <c r="W187" s="9"/>
      <c r="X187" s="9"/>
      <c r="Y187" s="9"/>
      <c r="Z187" s="9"/>
    </row>
    <row r="188" spans="1:26" ht="16.5" customHeight="1">
      <c r="A188" s="9"/>
      <c r="B188" s="9"/>
      <c r="C188" s="9"/>
      <c r="D188" s="9"/>
      <c r="E188" s="180"/>
      <c r="F188" s="180"/>
      <c r="G188" s="9"/>
      <c r="H188" s="308"/>
      <c r="I188" s="180"/>
      <c r="J188" s="180"/>
      <c r="K188" s="180"/>
      <c r="L188" s="9"/>
      <c r="M188" s="9"/>
      <c r="N188" s="9"/>
      <c r="O188" s="9"/>
      <c r="P188" s="9"/>
      <c r="Q188" s="9"/>
      <c r="R188" s="9"/>
      <c r="S188" s="9"/>
      <c r="T188" s="9"/>
      <c r="U188" s="9"/>
      <c r="V188" s="9"/>
      <c r="W188" s="9"/>
      <c r="X188" s="9"/>
      <c r="Y188" s="9"/>
      <c r="Z188" s="9"/>
    </row>
    <row r="189" spans="1:26" ht="16.5" customHeight="1">
      <c r="A189" s="9"/>
      <c r="B189" s="9"/>
      <c r="C189" s="9"/>
      <c r="D189" s="9"/>
      <c r="E189" s="180"/>
      <c r="F189" s="180"/>
      <c r="G189" s="9"/>
      <c r="H189" s="308"/>
      <c r="I189" s="180"/>
      <c r="J189" s="180"/>
      <c r="K189" s="180"/>
      <c r="L189" s="9"/>
      <c r="M189" s="9"/>
      <c r="N189" s="9"/>
      <c r="O189" s="9"/>
      <c r="P189" s="9"/>
      <c r="Q189" s="9"/>
      <c r="R189" s="9"/>
      <c r="S189" s="9"/>
      <c r="T189" s="9"/>
      <c r="U189" s="9"/>
      <c r="V189" s="9"/>
      <c r="W189" s="9"/>
      <c r="X189" s="9"/>
      <c r="Y189" s="9"/>
      <c r="Z189" s="9"/>
    </row>
    <row r="190" spans="1:26" ht="16.5" customHeight="1">
      <c r="A190" s="9"/>
      <c r="B190" s="9"/>
      <c r="C190" s="9"/>
      <c r="D190" s="9"/>
      <c r="E190" s="180"/>
      <c r="F190" s="180"/>
      <c r="G190" s="9"/>
      <c r="H190" s="308"/>
      <c r="I190" s="180"/>
      <c r="J190" s="180"/>
      <c r="K190" s="180"/>
      <c r="L190" s="9"/>
      <c r="M190" s="9"/>
      <c r="N190" s="9"/>
      <c r="O190" s="9"/>
      <c r="P190" s="9"/>
      <c r="Q190" s="9"/>
      <c r="R190" s="9"/>
      <c r="S190" s="9"/>
      <c r="T190" s="9"/>
      <c r="U190" s="9"/>
      <c r="V190" s="9"/>
      <c r="W190" s="9"/>
      <c r="X190" s="9"/>
      <c r="Y190" s="9"/>
      <c r="Z190" s="9"/>
    </row>
    <row r="191" spans="1:26" ht="16.5" customHeight="1">
      <c r="A191" s="9"/>
      <c r="B191" s="9"/>
      <c r="C191" s="9"/>
      <c r="D191" s="9"/>
      <c r="E191" s="180"/>
      <c r="F191" s="180"/>
      <c r="G191" s="9"/>
      <c r="H191" s="308"/>
      <c r="I191" s="180"/>
      <c r="J191" s="180"/>
      <c r="K191" s="180"/>
      <c r="L191" s="9"/>
      <c r="M191" s="9"/>
      <c r="N191" s="9"/>
      <c r="O191" s="9"/>
      <c r="P191" s="9"/>
      <c r="Q191" s="9"/>
      <c r="R191" s="9"/>
      <c r="S191" s="9"/>
      <c r="T191" s="9"/>
      <c r="U191" s="9"/>
      <c r="V191" s="9"/>
      <c r="W191" s="9"/>
      <c r="X191" s="9"/>
      <c r="Y191" s="9"/>
      <c r="Z191" s="9"/>
    </row>
    <row r="192" spans="1:26" ht="16.5" customHeight="1">
      <c r="A192" s="9"/>
      <c r="B192" s="9"/>
      <c r="C192" s="9"/>
      <c r="D192" s="9"/>
      <c r="E192" s="180"/>
      <c r="F192" s="180"/>
      <c r="G192" s="9"/>
      <c r="H192" s="308"/>
      <c r="I192" s="180"/>
      <c r="J192" s="180"/>
      <c r="K192" s="180"/>
      <c r="L192" s="9"/>
      <c r="M192" s="9"/>
      <c r="N192" s="9"/>
      <c r="O192" s="9"/>
      <c r="P192" s="9"/>
      <c r="Q192" s="9"/>
      <c r="R192" s="9"/>
      <c r="S192" s="9"/>
      <c r="T192" s="9"/>
      <c r="U192" s="9"/>
      <c r="V192" s="9"/>
      <c r="W192" s="9"/>
      <c r="X192" s="9"/>
      <c r="Y192" s="9"/>
      <c r="Z192" s="9"/>
    </row>
    <row r="193" spans="1:26" ht="16.5" customHeight="1">
      <c r="A193" s="9"/>
      <c r="B193" s="9"/>
      <c r="C193" s="9"/>
      <c r="D193" s="9"/>
      <c r="E193" s="180"/>
      <c r="F193" s="180"/>
      <c r="G193" s="9"/>
      <c r="H193" s="308"/>
      <c r="I193" s="180"/>
      <c r="J193" s="180"/>
      <c r="K193" s="180"/>
      <c r="L193" s="9"/>
      <c r="M193" s="9"/>
      <c r="N193" s="9"/>
      <c r="O193" s="9"/>
      <c r="P193" s="9"/>
      <c r="Q193" s="9"/>
      <c r="R193" s="9"/>
      <c r="S193" s="9"/>
      <c r="T193" s="9"/>
      <c r="U193" s="9"/>
      <c r="V193" s="9"/>
      <c r="W193" s="9"/>
      <c r="X193" s="9"/>
      <c r="Y193" s="9"/>
      <c r="Z193" s="9"/>
    </row>
    <row r="194" spans="1:26" ht="16.5" customHeight="1">
      <c r="A194" s="9"/>
      <c r="B194" s="9"/>
      <c r="C194" s="9"/>
      <c r="D194" s="9"/>
      <c r="E194" s="180"/>
      <c r="F194" s="180"/>
      <c r="G194" s="9"/>
      <c r="H194" s="308"/>
      <c r="I194" s="180"/>
      <c r="J194" s="180"/>
      <c r="K194" s="180"/>
      <c r="L194" s="9"/>
      <c r="M194" s="9"/>
      <c r="N194" s="9"/>
      <c r="O194" s="9"/>
      <c r="P194" s="9"/>
      <c r="Q194" s="9"/>
      <c r="R194" s="9"/>
      <c r="S194" s="9"/>
      <c r="T194" s="9"/>
      <c r="U194" s="9"/>
      <c r="V194" s="9"/>
      <c r="W194" s="9"/>
      <c r="X194" s="9"/>
      <c r="Y194" s="9"/>
      <c r="Z194" s="9"/>
    </row>
    <row r="195" spans="1:26" ht="16.5" customHeight="1">
      <c r="A195" s="9"/>
      <c r="B195" s="9"/>
      <c r="C195" s="9"/>
      <c r="D195" s="9"/>
      <c r="E195" s="180"/>
      <c r="F195" s="180"/>
      <c r="G195" s="9"/>
      <c r="H195" s="308"/>
      <c r="I195" s="180"/>
      <c r="J195" s="180"/>
      <c r="K195" s="180"/>
      <c r="L195" s="9"/>
      <c r="M195" s="9"/>
      <c r="N195" s="9"/>
      <c r="O195" s="9"/>
      <c r="P195" s="9"/>
      <c r="Q195" s="9"/>
      <c r="R195" s="9"/>
      <c r="S195" s="9"/>
      <c r="T195" s="9"/>
      <c r="U195" s="9"/>
      <c r="V195" s="9"/>
      <c r="W195" s="9"/>
      <c r="X195" s="9"/>
      <c r="Y195" s="9"/>
      <c r="Z195" s="9"/>
    </row>
    <row r="196" spans="1:26" ht="16.5" customHeight="1">
      <c r="A196" s="9"/>
      <c r="B196" s="9"/>
      <c r="C196" s="9"/>
      <c r="D196" s="9"/>
      <c r="E196" s="180"/>
      <c r="F196" s="180"/>
      <c r="G196" s="9"/>
      <c r="H196" s="308"/>
      <c r="I196" s="180"/>
      <c r="J196" s="180"/>
      <c r="K196" s="180"/>
      <c r="L196" s="9"/>
      <c r="M196" s="9"/>
      <c r="N196" s="9"/>
      <c r="O196" s="9"/>
      <c r="P196" s="9"/>
      <c r="Q196" s="9"/>
      <c r="R196" s="9"/>
      <c r="S196" s="9"/>
      <c r="T196" s="9"/>
      <c r="U196" s="9"/>
      <c r="V196" s="9"/>
      <c r="W196" s="9"/>
      <c r="X196" s="9"/>
      <c r="Y196" s="9"/>
      <c r="Z196" s="9"/>
    </row>
    <row r="197" spans="1:26" ht="16.5" customHeight="1">
      <c r="A197" s="9"/>
      <c r="B197" s="9"/>
      <c r="C197" s="9"/>
      <c r="D197" s="9"/>
      <c r="E197" s="180"/>
      <c r="F197" s="180"/>
      <c r="G197" s="9"/>
      <c r="H197" s="308"/>
      <c r="I197" s="180"/>
      <c r="J197" s="180"/>
      <c r="K197" s="180"/>
      <c r="L197" s="9"/>
      <c r="M197" s="9"/>
      <c r="N197" s="9"/>
      <c r="O197" s="9"/>
      <c r="P197" s="9"/>
      <c r="Q197" s="9"/>
      <c r="R197" s="9"/>
      <c r="S197" s="9"/>
      <c r="T197" s="9"/>
      <c r="U197" s="9"/>
      <c r="V197" s="9"/>
      <c r="W197" s="9"/>
      <c r="X197" s="9"/>
      <c r="Y197" s="9"/>
      <c r="Z197" s="9"/>
    </row>
    <row r="198" spans="1:26" ht="16.5" customHeight="1">
      <c r="A198" s="9"/>
      <c r="B198" s="9"/>
      <c r="C198" s="9"/>
      <c r="D198" s="9"/>
      <c r="E198" s="180"/>
      <c r="F198" s="180"/>
      <c r="G198" s="9"/>
      <c r="H198" s="308"/>
      <c r="I198" s="180"/>
      <c r="J198" s="180"/>
      <c r="K198" s="180"/>
      <c r="L198" s="9"/>
      <c r="M198" s="9"/>
      <c r="N198" s="9"/>
      <c r="O198" s="9"/>
      <c r="P198" s="9"/>
      <c r="Q198" s="9"/>
      <c r="R198" s="9"/>
      <c r="S198" s="9"/>
      <c r="T198" s="9"/>
      <c r="U198" s="9"/>
      <c r="V198" s="9"/>
      <c r="W198" s="9"/>
      <c r="X198" s="9"/>
      <c r="Y198" s="9"/>
      <c r="Z198" s="9"/>
    </row>
    <row r="199" spans="1:26" ht="16.5" customHeight="1">
      <c r="A199" s="9"/>
      <c r="B199" s="9"/>
      <c r="C199" s="9"/>
      <c r="D199" s="9"/>
      <c r="E199" s="180"/>
      <c r="F199" s="180"/>
      <c r="G199" s="9"/>
      <c r="H199" s="308"/>
      <c r="I199" s="180"/>
      <c r="J199" s="180"/>
      <c r="K199" s="180"/>
      <c r="L199" s="9"/>
      <c r="M199" s="9"/>
      <c r="N199" s="9"/>
      <c r="O199" s="9"/>
      <c r="P199" s="9"/>
      <c r="Q199" s="9"/>
      <c r="R199" s="9"/>
      <c r="S199" s="9"/>
      <c r="T199" s="9"/>
      <c r="U199" s="9"/>
      <c r="V199" s="9"/>
      <c r="W199" s="9"/>
      <c r="X199" s="9"/>
      <c r="Y199" s="9"/>
      <c r="Z199" s="9"/>
    </row>
    <row r="200" spans="1:26" ht="16.5" customHeight="1">
      <c r="A200" s="9"/>
      <c r="B200" s="9"/>
      <c r="C200" s="9"/>
      <c r="D200" s="9"/>
      <c r="E200" s="180"/>
      <c r="F200" s="180"/>
      <c r="G200" s="9"/>
      <c r="H200" s="308"/>
      <c r="I200" s="180"/>
      <c r="J200" s="180"/>
      <c r="K200" s="180"/>
      <c r="L200" s="9"/>
      <c r="M200" s="9"/>
      <c r="N200" s="9"/>
      <c r="O200" s="9"/>
      <c r="P200" s="9"/>
      <c r="Q200" s="9"/>
      <c r="R200" s="9"/>
      <c r="S200" s="9"/>
      <c r="T200" s="9"/>
      <c r="U200" s="9"/>
      <c r="V200" s="9"/>
      <c r="W200" s="9"/>
      <c r="X200" s="9"/>
      <c r="Y200" s="9"/>
      <c r="Z200" s="9"/>
    </row>
    <row r="201" spans="1:26" ht="16.5" customHeight="1">
      <c r="A201" s="9"/>
      <c r="B201" s="9"/>
      <c r="C201" s="9"/>
      <c r="D201" s="9"/>
      <c r="E201" s="180"/>
      <c r="F201" s="180"/>
      <c r="G201" s="9"/>
      <c r="H201" s="308"/>
      <c r="I201" s="180"/>
      <c r="J201" s="180"/>
      <c r="K201" s="180"/>
      <c r="L201" s="9"/>
      <c r="M201" s="9"/>
      <c r="N201" s="9"/>
      <c r="O201" s="9"/>
      <c r="P201" s="9"/>
      <c r="Q201" s="9"/>
      <c r="R201" s="9"/>
      <c r="S201" s="9"/>
      <c r="T201" s="9"/>
      <c r="U201" s="9"/>
      <c r="V201" s="9"/>
      <c r="W201" s="9"/>
      <c r="X201" s="9"/>
      <c r="Y201" s="9"/>
      <c r="Z201" s="9"/>
    </row>
    <row r="202" spans="1:26" ht="16.5" customHeight="1">
      <c r="A202" s="9"/>
      <c r="B202" s="9"/>
      <c r="C202" s="9"/>
      <c r="D202" s="9"/>
      <c r="E202" s="180"/>
      <c r="F202" s="180"/>
      <c r="G202" s="9"/>
      <c r="H202" s="308"/>
      <c r="I202" s="180"/>
      <c r="J202" s="180"/>
      <c r="K202" s="180"/>
      <c r="L202" s="9"/>
      <c r="M202" s="9"/>
      <c r="N202" s="9"/>
      <c r="O202" s="9"/>
      <c r="P202" s="9"/>
      <c r="Q202" s="9"/>
      <c r="R202" s="9"/>
      <c r="S202" s="9"/>
      <c r="T202" s="9"/>
      <c r="U202" s="9"/>
      <c r="V202" s="9"/>
      <c r="W202" s="9"/>
      <c r="X202" s="9"/>
      <c r="Y202" s="9"/>
      <c r="Z202" s="9"/>
    </row>
    <row r="203" spans="1:26" ht="16.5" customHeight="1">
      <c r="A203" s="9"/>
      <c r="B203" s="9"/>
      <c r="C203" s="9"/>
      <c r="D203" s="9"/>
      <c r="E203" s="180"/>
      <c r="F203" s="180"/>
      <c r="G203" s="9"/>
      <c r="H203" s="308"/>
      <c r="I203" s="180"/>
      <c r="J203" s="180"/>
      <c r="K203" s="180"/>
      <c r="L203" s="9"/>
      <c r="M203" s="9"/>
      <c r="N203" s="9"/>
      <c r="O203" s="9"/>
      <c r="P203" s="9"/>
      <c r="Q203" s="9"/>
      <c r="R203" s="9"/>
      <c r="S203" s="9"/>
      <c r="T203" s="9"/>
      <c r="U203" s="9"/>
      <c r="V203" s="9"/>
      <c r="W203" s="9"/>
      <c r="X203" s="9"/>
      <c r="Y203" s="9"/>
      <c r="Z203" s="9"/>
    </row>
    <row r="204" spans="1:26" ht="16.5" customHeight="1">
      <c r="A204" s="9"/>
      <c r="B204" s="9"/>
      <c r="C204" s="9"/>
      <c r="D204" s="9"/>
      <c r="E204" s="180"/>
      <c r="F204" s="180"/>
      <c r="G204" s="9"/>
      <c r="H204" s="308"/>
      <c r="I204" s="180"/>
      <c r="J204" s="180"/>
      <c r="K204" s="180"/>
      <c r="L204" s="9"/>
      <c r="M204" s="9"/>
      <c r="N204" s="9"/>
      <c r="O204" s="9"/>
      <c r="P204" s="9"/>
      <c r="Q204" s="9"/>
      <c r="R204" s="9"/>
      <c r="S204" s="9"/>
      <c r="T204" s="9"/>
      <c r="U204" s="9"/>
      <c r="V204" s="9"/>
      <c r="W204" s="9"/>
      <c r="X204" s="9"/>
      <c r="Y204" s="9"/>
      <c r="Z204" s="9"/>
    </row>
    <row r="205" spans="1:26" ht="16.5" customHeight="1">
      <c r="A205" s="9"/>
      <c r="B205" s="9"/>
      <c r="C205" s="9"/>
      <c r="D205" s="9"/>
      <c r="E205" s="180"/>
      <c r="F205" s="180"/>
      <c r="G205" s="9"/>
      <c r="H205" s="308"/>
      <c r="I205" s="180"/>
      <c r="J205" s="180"/>
      <c r="K205" s="180"/>
      <c r="L205" s="9"/>
      <c r="M205" s="9"/>
      <c r="N205" s="9"/>
      <c r="O205" s="9"/>
      <c r="P205" s="9"/>
      <c r="Q205" s="9"/>
      <c r="R205" s="9"/>
      <c r="S205" s="9"/>
      <c r="T205" s="9"/>
      <c r="U205" s="9"/>
      <c r="V205" s="9"/>
      <c r="W205" s="9"/>
      <c r="X205" s="9"/>
      <c r="Y205" s="9"/>
      <c r="Z205" s="9"/>
    </row>
    <row r="206" spans="1:26" ht="16.5" customHeight="1">
      <c r="A206" s="9"/>
      <c r="B206" s="9"/>
      <c r="C206" s="9"/>
      <c r="D206" s="9"/>
      <c r="E206" s="180"/>
      <c r="F206" s="180"/>
      <c r="G206" s="9"/>
      <c r="H206" s="308"/>
      <c r="I206" s="180"/>
      <c r="J206" s="180"/>
      <c r="K206" s="180"/>
      <c r="L206" s="9"/>
      <c r="M206" s="9"/>
      <c r="N206" s="9"/>
      <c r="O206" s="9"/>
      <c r="P206" s="9"/>
      <c r="Q206" s="9"/>
      <c r="R206" s="9"/>
      <c r="S206" s="9"/>
      <c r="T206" s="9"/>
      <c r="U206" s="9"/>
      <c r="V206" s="9"/>
      <c r="W206" s="9"/>
      <c r="X206" s="9"/>
      <c r="Y206" s="9"/>
      <c r="Z206" s="9"/>
    </row>
    <row r="207" spans="1:26" ht="16.5" customHeight="1">
      <c r="A207" s="9"/>
      <c r="B207" s="9"/>
      <c r="C207" s="9"/>
      <c r="D207" s="9"/>
      <c r="E207" s="180"/>
      <c r="F207" s="180"/>
      <c r="G207" s="9"/>
      <c r="H207" s="308"/>
      <c r="I207" s="180"/>
      <c r="J207" s="180"/>
      <c r="K207" s="180"/>
      <c r="L207" s="9"/>
      <c r="M207" s="9"/>
      <c r="N207" s="9"/>
      <c r="O207" s="9"/>
      <c r="P207" s="9"/>
      <c r="Q207" s="9"/>
      <c r="R207" s="9"/>
      <c r="S207" s="9"/>
      <c r="T207" s="9"/>
      <c r="U207" s="9"/>
      <c r="V207" s="9"/>
      <c r="W207" s="9"/>
      <c r="X207" s="9"/>
      <c r="Y207" s="9"/>
      <c r="Z207" s="9"/>
    </row>
    <row r="208" spans="1:26" ht="16.5" customHeight="1">
      <c r="A208" s="9"/>
      <c r="B208" s="9"/>
      <c r="C208" s="9"/>
      <c r="D208" s="9"/>
      <c r="E208" s="180"/>
      <c r="F208" s="180"/>
      <c r="G208" s="9"/>
      <c r="H208" s="308"/>
      <c r="I208" s="180"/>
      <c r="J208" s="180"/>
      <c r="K208" s="180"/>
      <c r="L208" s="9"/>
      <c r="M208" s="9"/>
      <c r="N208" s="9"/>
      <c r="O208" s="9"/>
      <c r="P208" s="9"/>
      <c r="Q208" s="9"/>
      <c r="R208" s="9"/>
      <c r="S208" s="9"/>
      <c r="T208" s="9"/>
      <c r="U208" s="9"/>
      <c r="V208" s="9"/>
      <c r="W208" s="9"/>
      <c r="X208" s="9"/>
      <c r="Y208" s="9"/>
      <c r="Z208" s="9"/>
    </row>
    <row r="209" spans="1:26" ht="16.5" customHeight="1">
      <c r="A209" s="9"/>
      <c r="B209" s="9"/>
      <c r="C209" s="9"/>
      <c r="D209" s="9"/>
      <c r="E209" s="180"/>
      <c r="F209" s="180"/>
      <c r="G209" s="9"/>
      <c r="H209" s="308"/>
      <c r="I209" s="180"/>
      <c r="J209" s="180"/>
      <c r="K209" s="180"/>
      <c r="L209" s="9"/>
      <c r="M209" s="9"/>
      <c r="N209" s="9"/>
      <c r="O209" s="9"/>
      <c r="P209" s="9"/>
      <c r="Q209" s="9"/>
      <c r="R209" s="9"/>
      <c r="S209" s="9"/>
      <c r="T209" s="9"/>
      <c r="U209" s="9"/>
      <c r="V209" s="9"/>
      <c r="W209" s="9"/>
      <c r="X209" s="9"/>
      <c r="Y209" s="9"/>
      <c r="Z209" s="9"/>
    </row>
    <row r="210" spans="1:26" ht="16.5" customHeight="1">
      <c r="A210" s="9"/>
      <c r="B210" s="9"/>
      <c r="C210" s="9"/>
      <c r="D210" s="9"/>
      <c r="E210" s="180"/>
      <c r="F210" s="180"/>
      <c r="G210" s="9"/>
      <c r="H210" s="308"/>
      <c r="I210" s="180"/>
      <c r="J210" s="180"/>
      <c r="K210" s="180"/>
      <c r="L210" s="9"/>
      <c r="M210" s="9"/>
      <c r="N210" s="9"/>
      <c r="O210" s="9"/>
      <c r="P210" s="9"/>
      <c r="Q210" s="9"/>
      <c r="R210" s="9"/>
      <c r="S210" s="9"/>
      <c r="T210" s="9"/>
      <c r="U210" s="9"/>
      <c r="V210" s="9"/>
      <c r="W210" s="9"/>
      <c r="X210" s="9"/>
      <c r="Y210" s="9"/>
      <c r="Z210" s="9"/>
    </row>
    <row r="211" spans="1:26" ht="16.5" customHeight="1">
      <c r="A211" s="9"/>
      <c r="B211" s="9"/>
      <c r="C211" s="9"/>
      <c r="D211" s="9"/>
      <c r="E211" s="180"/>
      <c r="F211" s="180"/>
      <c r="G211" s="9"/>
      <c r="H211" s="308"/>
      <c r="I211" s="180"/>
      <c r="J211" s="180"/>
      <c r="K211" s="180"/>
      <c r="L211" s="9"/>
      <c r="M211" s="9"/>
      <c r="N211" s="9"/>
      <c r="O211" s="9"/>
      <c r="P211" s="9"/>
      <c r="Q211" s="9"/>
      <c r="R211" s="9"/>
      <c r="S211" s="9"/>
      <c r="T211" s="9"/>
      <c r="U211" s="9"/>
      <c r="V211" s="9"/>
      <c r="W211" s="9"/>
      <c r="X211" s="9"/>
      <c r="Y211" s="9"/>
      <c r="Z211" s="9"/>
    </row>
    <row r="212" spans="1:26" ht="16.5" customHeight="1">
      <c r="A212" s="9"/>
      <c r="B212" s="9"/>
      <c r="C212" s="9"/>
      <c r="D212" s="9"/>
      <c r="E212" s="180"/>
      <c r="F212" s="180"/>
      <c r="G212" s="9"/>
      <c r="H212" s="308"/>
      <c r="I212" s="180"/>
      <c r="J212" s="180"/>
      <c r="K212" s="180"/>
      <c r="L212" s="9"/>
      <c r="M212" s="9"/>
      <c r="N212" s="9"/>
      <c r="O212" s="9"/>
      <c r="P212" s="9"/>
      <c r="Q212" s="9"/>
      <c r="R212" s="9"/>
      <c r="S212" s="9"/>
      <c r="T212" s="9"/>
      <c r="U212" s="9"/>
      <c r="V212" s="9"/>
      <c r="W212" s="9"/>
      <c r="X212" s="9"/>
      <c r="Y212" s="9"/>
      <c r="Z212" s="9"/>
    </row>
    <row r="213" spans="1:26" ht="16.5" customHeight="1">
      <c r="A213" s="9"/>
      <c r="B213" s="9"/>
      <c r="C213" s="9"/>
      <c r="D213" s="9"/>
      <c r="E213" s="180"/>
      <c r="F213" s="180"/>
      <c r="G213" s="9"/>
      <c r="H213" s="308"/>
      <c r="I213" s="180"/>
      <c r="J213" s="180"/>
      <c r="K213" s="180"/>
      <c r="L213" s="9"/>
      <c r="M213" s="9"/>
      <c r="N213" s="9"/>
      <c r="O213" s="9"/>
      <c r="P213" s="9"/>
      <c r="Q213" s="9"/>
      <c r="R213" s="9"/>
      <c r="S213" s="9"/>
      <c r="T213" s="9"/>
      <c r="U213" s="9"/>
      <c r="V213" s="9"/>
      <c r="W213" s="9"/>
      <c r="X213" s="9"/>
      <c r="Y213" s="9"/>
      <c r="Z213" s="9"/>
    </row>
    <row r="214" spans="1:26" ht="16.5" customHeight="1">
      <c r="A214" s="9"/>
      <c r="B214" s="9"/>
      <c r="C214" s="9"/>
      <c r="D214" s="9"/>
      <c r="E214" s="180"/>
      <c r="F214" s="180"/>
      <c r="G214" s="9"/>
      <c r="H214" s="308"/>
      <c r="I214" s="180"/>
      <c r="J214" s="180"/>
      <c r="K214" s="180"/>
      <c r="L214" s="9"/>
      <c r="M214" s="9"/>
      <c r="N214" s="9"/>
      <c r="O214" s="9"/>
      <c r="P214" s="9"/>
      <c r="Q214" s="9"/>
      <c r="R214" s="9"/>
      <c r="S214" s="9"/>
      <c r="T214" s="9"/>
      <c r="U214" s="9"/>
      <c r="V214" s="9"/>
      <c r="W214" s="9"/>
      <c r="X214" s="9"/>
      <c r="Y214" s="9"/>
      <c r="Z214" s="9"/>
    </row>
    <row r="215" spans="1:26" ht="16.5" customHeight="1">
      <c r="A215" s="9"/>
      <c r="B215" s="9"/>
      <c r="C215" s="9"/>
      <c r="D215" s="9"/>
      <c r="E215" s="180"/>
      <c r="F215" s="180"/>
      <c r="G215" s="9"/>
      <c r="H215" s="308"/>
      <c r="I215" s="180"/>
      <c r="J215" s="180"/>
      <c r="K215" s="180"/>
      <c r="L215" s="9"/>
      <c r="M215" s="9"/>
      <c r="N215" s="9"/>
      <c r="O215" s="9"/>
      <c r="P215" s="9"/>
      <c r="Q215" s="9"/>
      <c r="R215" s="9"/>
      <c r="S215" s="9"/>
      <c r="T215" s="9"/>
      <c r="U215" s="9"/>
      <c r="V215" s="9"/>
      <c r="W215" s="9"/>
      <c r="X215" s="9"/>
      <c r="Y215" s="9"/>
      <c r="Z215" s="9"/>
    </row>
    <row r="216" spans="1:26" ht="16.5" customHeight="1">
      <c r="A216" s="9"/>
      <c r="B216" s="9"/>
      <c r="C216" s="9"/>
      <c r="D216" s="9"/>
      <c r="E216" s="180"/>
      <c r="F216" s="180"/>
      <c r="G216" s="9"/>
      <c r="H216" s="308"/>
      <c r="I216" s="180"/>
      <c r="J216" s="180"/>
      <c r="K216" s="180"/>
      <c r="L216" s="9"/>
      <c r="M216" s="9"/>
      <c r="N216" s="9"/>
      <c r="O216" s="9"/>
      <c r="P216" s="9"/>
      <c r="Q216" s="9"/>
      <c r="R216" s="9"/>
      <c r="S216" s="9"/>
      <c r="T216" s="9"/>
      <c r="U216" s="9"/>
      <c r="V216" s="9"/>
      <c r="W216" s="9"/>
      <c r="X216" s="9"/>
      <c r="Y216" s="9"/>
      <c r="Z216" s="9"/>
    </row>
    <row r="217" spans="1:26" ht="16.5" customHeight="1">
      <c r="A217" s="9"/>
      <c r="B217" s="9"/>
      <c r="C217" s="9"/>
      <c r="D217" s="9"/>
      <c r="E217" s="180"/>
      <c r="F217" s="180"/>
      <c r="G217" s="9"/>
      <c r="H217" s="308"/>
      <c r="I217" s="180"/>
      <c r="J217" s="180"/>
      <c r="K217" s="180"/>
      <c r="L217" s="9"/>
      <c r="M217" s="9"/>
      <c r="N217" s="9"/>
      <c r="O217" s="9"/>
      <c r="P217" s="9"/>
      <c r="Q217" s="9"/>
      <c r="R217" s="9"/>
      <c r="S217" s="9"/>
      <c r="T217" s="9"/>
      <c r="U217" s="9"/>
      <c r="V217" s="9"/>
      <c r="W217" s="9"/>
      <c r="X217" s="9"/>
      <c r="Y217" s="9"/>
      <c r="Z217" s="9"/>
    </row>
    <row r="218" spans="1:26" ht="16.5" customHeight="1">
      <c r="A218" s="9"/>
      <c r="B218" s="9"/>
      <c r="C218" s="9"/>
      <c r="D218" s="9"/>
      <c r="E218" s="180"/>
      <c r="F218" s="180"/>
      <c r="G218" s="9"/>
      <c r="H218" s="308"/>
      <c r="I218" s="180"/>
      <c r="J218" s="180"/>
      <c r="K218" s="180"/>
      <c r="L218" s="9"/>
      <c r="M218" s="9"/>
      <c r="N218" s="9"/>
      <c r="O218" s="9"/>
      <c r="P218" s="9"/>
      <c r="Q218" s="9"/>
      <c r="R218" s="9"/>
      <c r="S218" s="9"/>
      <c r="T218" s="9"/>
      <c r="U218" s="9"/>
      <c r="V218" s="9"/>
      <c r="W218" s="9"/>
      <c r="X218" s="9"/>
      <c r="Y218" s="9"/>
      <c r="Z218" s="9"/>
    </row>
    <row r="219" spans="1:26" ht="16.5" customHeight="1">
      <c r="A219" s="9"/>
      <c r="B219" s="9"/>
      <c r="C219" s="9"/>
      <c r="D219" s="9"/>
      <c r="E219" s="180"/>
      <c r="F219" s="180"/>
      <c r="G219" s="9"/>
      <c r="H219" s="308"/>
      <c r="I219" s="180"/>
      <c r="J219" s="180"/>
      <c r="K219" s="180"/>
      <c r="L219" s="9"/>
      <c r="M219" s="9"/>
      <c r="N219" s="9"/>
      <c r="O219" s="9"/>
      <c r="P219" s="9"/>
      <c r="Q219" s="9"/>
      <c r="R219" s="9"/>
      <c r="S219" s="9"/>
      <c r="T219" s="9"/>
      <c r="U219" s="9"/>
      <c r="V219" s="9"/>
      <c r="W219" s="9"/>
      <c r="X219" s="9"/>
      <c r="Y219" s="9"/>
      <c r="Z219" s="9"/>
    </row>
    <row r="220" spans="1:26" ht="16.5" customHeight="1">
      <c r="A220" s="9"/>
      <c r="B220" s="9"/>
      <c r="C220" s="9"/>
      <c r="D220" s="9"/>
      <c r="E220" s="180"/>
      <c r="F220" s="180"/>
      <c r="G220" s="9"/>
      <c r="H220" s="308"/>
      <c r="I220" s="180"/>
      <c r="J220" s="180"/>
      <c r="K220" s="180"/>
      <c r="L220" s="9"/>
      <c r="M220" s="9"/>
      <c r="N220" s="9"/>
      <c r="O220" s="9"/>
      <c r="P220" s="9"/>
      <c r="Q220" s="9"/>
      <c r="R220" s="9"/>
      <c r="S220" s="9"/>
      <c r="T220" s="9"/>
      <c r="U220" s="9"/>
      <c r="V220" s="9"/>
      <c r="W220" s="9"/>
      <c r="X220" s="9"/>
      <c r="Y220" s="9"/>
      <c r="Z220" s="9"/>
    </row>
    <row r="221" spans="1:26" ht="16.5" customHeight="1">
      <c r="A221" s="9"/>
      <c r="B221" s="9"/>
      <c r="C221" s="9"/>
      <c r="D221" s="9"/>
      <c r="E221" s="180"/>
      <c r="F221" s="180"/>
      <c r="G221" s="9"/>
      <c r="H221" s="308"/>
      <c r="I221" s="180"/>
      <c r="J221" s="180"/>
      <c r="K221" s="180"/>
      <c r="L221" s="9"/>
      <c r="M221" s="9"/>
      <c r="N221" s="9"/>
      <c r="O221" s="9"/>
      <c r="P221" s="9"/>
      <c r="Q221" s="9"/>
      <c r="R221" s="9"/>
      <c r="S221" s="9"/>
      <c r="T221" s="9"/>
      <c r="U221" s="9"/>
      <c r="V221" s="9"/>
      <c r="W221" s="9"/>
      <c r="X221" s="9"/>
      <c r="Y221" s="9"/>
      <c r="Z221" s="9"/>
    </row>
    <row r="222" spans="1:26" ht="16.5" customHeight="1">
      <c r="A222" s="9"/>
      <c r="B222" s="9"/>
      <c r="C222" s="9"/>
      <c r="D222" s="9"/>
      <c r="E222" s="180"/>
      <c r="F222" s="180"/>
      <c r="G222" s="9"/>
      <c r="H222" s="308"/>
      <c r="I222" s="180"/>
      <c r="J222" s="180"/>
      <c r="K222" s="180"/>
      <c r="L222" s="9"/>
      <c r="M222" s="9"/>
      <c r="N222" s="9"/>
      <c r="O222" s="9"/>
      <c r="P222" s="9"/>
      <c r="Q222" s="9"/>
      <c r="R222" s="9"/>
      <c r="S222" s="9"/>
      <c r="T222" s="9"/>
      <c r="U222" s="9"/>
      <c r="V222" s="9"/>
      <c r="W222" s="9"/>
      <c r="X222" s="9"/>
      <c r="Y222" s="9"/>
      <c r="Z222" s="9"/>
    </row>
    <row r="223" spans="1:26" ht="16.5" customHeight="1">
      <c r="A223" s="9"/>
      <c r="B223" s="9"/>
      <c r="C223" s="9"/>
      <c r="D223" s="9"/>
      <c r="E223" s="180"/>
      <c r="F223" s="180"/>
      <c r="G223" s="9"/>
      <c r="H223" s="308"/>
      <c r="I223" s="180"/>
      <c r="J223" s="180"/>
      <c r="K223" s="180"/>
      <c r="L223" s="9"/>
      <c r="M223" s="9"/>
      <c r="N223" s="9"/>
      <c r="O223" s="9"/>
      <c r="P223" s="9"/>
      <c r="Q223" s="9"/>
      <c r="R223" s="9"/>
      <c r="S223" s="9"/>
      <c r="T223" s="9"/>
      <c r="U223" s="9"/>
      <c r="V223" s="9"/>
      <c r="W223" s="9"/>
      <c r="X223" s="9"/>
      <c r="Y223" s="9"/>
      <c r="Z223" s="9"/>
    </row>
    <row r="224" spans="1:26" ht="16.5" customHeight="1">
      <c r="A224" s="9"/>
      <c r="B224" s="9"/>
      <c r="C224" s="9"/>
      <c r="D224" s="9"/>
      <c r="E224" s="180"/>
      <c r="F224" s="180"/>
      <c r="G224" s="9"/>
      <c r="H224" s="308"/>
      <c r="I224" s="180"/>
      <c r="J224" s="180"/>
      <c r="K224" s="180"/>
      <c r="L224" s="9"/>
      <c r="M224" s="9"/>
      <c r="N224" s="9"/>
      <c r="O224" s="9"/>
      <c r="P224" s="9"/>
      <c r="Q224" s="9"/>
      <c r="R224" s="9"/>
      <c r="S224" s="9"/>
      <c r="T224" s="9"/>
      <c r="U224" s="9"/>
      <c r="V224" s="9"/>
      <c r="W224" s="9"/>
      <c r="X224" s="9"/>
      <c r="Y224" s="9"/>
      <c r="Z224" s="9"/>
    </row>
    <row r="225" spans="1:26" ht="16.5" customHeight="1">
      <c r="A225" s="9"/>
      <c r="B225" s="9"/>
      <c r="C225" s="9"/>
      <c r="D225" s="9"/>
      <c r="E225" s="180"/>
      <c r="F225" s="180"/>
      <c r="G225" s="9"/>
      <c r="H225" s="308"/>
      <c r="I225" s="180"/>
      <c r="J225" s="180"/>
      <c r="K225" s="180"/>
      <c r="L225" s="9"/>
      <c r="M225" s="9"/>
      <c r="N225" s="9"/>
      <c r="O225" s="9"/>
      <c r="P225" s="9"/>
      <c r="Q225" s="9"/>
      <c r="R225" s="9"/>
      <c r="S225" s="9"/>
      <c r="T225" s="9"/>
      <c r="U225" s="9"/>
      <c r="V225" s="9"/>
      <c r="W225" s="9"/>
      <c r="X225" s="9"/>
      <c r="Y225" s="9"/>
      <c r="Z225" s="9"/>
    </row>
    <row r="226" spans="1:26" ht="16.5" customHeight="1">
      <c r="A226" s="9"/>
      <c r="B226" s="9"/>
      <c r="C226" s="9"/>
      <c r="D226" s="9"/>
      <c r="E226" s="180"/>
      <c r="F226" s="180"/>
      <c r="G226" s="9"/>
      <c r="H226" s="308"/>
      <c r="I226" s="180"/>
      <c r="J226" s="180"/>
      <c r="K226" s="180"/>
      <c r="L226" s="9"/>
      <c r="M226" s="9"/>
      <c r="N226" s="9"/>
      <c r="O226" s="9"/>
      <c r="P226" s="9"/>
      <c r="Q226" s="9"/>
      <c r="R226" s="9"/>
      <c r="S226" s="9"/>
      <c r="T226" s="9"/>
      <c r="U226" s="9"/>
      <c r="V226" s="9"/>
      <c r="W226" s="9"/>
      <c r="X226" s="9"/>
      <c r="Y226" s="9"/>
      <c r="Z226" s="9"/>
    </row>
    <row r="227" spans="1:26" ht="16.5" customHeight="1">
      <c r="A227" s="9"/>
      <c r="B227" s="9"/>
      <c r="C227" s="9"/>
      <c r="D227" s="9"/>
      <c r="E227" s="180"/>
      <c r="F227" s="180"/>
      <c r="G227" s="9"/>
      <c r="H227" s="308"/>
      <c r="I227" s="180"/>
      <c r="J227" s="180"/>
      <c r="K227" s="180"/>
      <c r="L227" s="9"/>
      <c r="M227" s="9"/>
      <c r="N227" s="9"/>
      <c r="O227" s="9"/>
      <c r="P227" s="9"/>
      <c r="Q227" s="9"/>
      <c r="R227" s="9"/>
      <c r="S227" s="9"/>
      <c r="T227" s="9"/>
      <c r="U227" s="9"/>
      <c r="V227" s="9"/>
      <c r="W227" s="9"/>
      <c r="X227" s="9"/>
      <c r="Y227" s="9"/>
      <c r="Z227" s="9"/>
    </row>
    <row r="228" spans="1:26" ht="16.5" customHeight="1">
      <c r="A228" s="9"/>
      <c r="B228" s="9"/>
      <c r="C228" s="9"/>
      <c r="D228" s="9"/>
      <c r="E228" s="180"/>
      <c r="F228" s="180"/>
      <c r="G228" s="9"/>
      <c r="H228" s="308"/>
      <c r="I228" s="180"/>
      <c r="J228" s="180"/>
      <c r="K228" s="180"/>
      <c r="L228" s="9"/>
      <c r="M228" s="9"/>
      <c r="N228" s="9"/>
      <c r="O228" s="9"/>
      <c r="P228" s="9"/>
      <c r="Q228" s="9"/>
      <c r="R228" s="9"/>
      <c r="S228" s="9"/>
      <c r="T228" s="9"/>
      <c r="U228" s="9"/>
      <c r="V228" s="9"/>
      <c r="W228" s="9"/>
      <c r="X228" s="9"/>
      <c r="Y228" s="9"/>
      <c r="Z228" s="9"/>
    </row>
    <row r="229" spans="1:26" ht="16.5" customHeight="1">
      <c r="A229" s="9"/>
      <c r="B229" s="9"/>
      <c r="C229" s="9"/>
      <c r="D229" s="9"/>
      <c r="E229" s="180"/>
      <c r="F229" s="180"/>
      <c r="G229" s="9"/>
      <c r="H229" s="308"/>
      <c r="I229" s="180"/>
      <c r="J229" s="180"/>
      <c r="K229" s="180"/>
      <c r="L229" s="9"/>
      <c r="M229" s="9"/>
      <c r="N229" s="9"/>
      <c r="O229" s="9"/>
      <c r="P229" s="9"/>
      <c r="Q229" s="9"/>
      <c r="R229" s="9"/>
      <c r="S229" s="9"/>
      <c r="T229" s="9"/>
      <c r="U229" s="9"/>
      <c r="V229" s="9"/>
      <c r="W229" s="9"/>
      <c r="X229" s="9"/>
      <c r="Y229" s="9"/>
      <c r="Z229" s="9"/>
    </row>
    <row r="230" spans="1:26" ht="16.5" customHeight="1">
      <c r="A230" s="9"/>
      <c r="B230" s="9"/>
      <c r="C230" s="9"/>
      <c r="D230" s="9"/>
      <c r="E230" s="180"/>
      <c r="F230" s="180"/>
      <c r="G230" s="9"/>
      <c r="H230" s="308"/>
      <c r="I230" s="180"/>
      <c r="J230" s="180"/>
      <c r="K230" s="180"/>
      <c r="L230" s="9"/>
      <c r="M230" s="9"/>
      <c r="N230" s="9"/>
      <c r="O230" s="9"/>
      <c r="P230" s="9"/>
      <c r="Q230" s="9"/>
      <c r="R230" s="9"/>
      <c r="S230" s="9"/>
      <c r="T230" s="9"/>
      <c r="U230" s="9"/>
      <c r="V230" s="9"/>
      <c r="W230" s="9"/>
      <c r="X230" s="9"/>
      <c r="Y230" s="9"/>
      <c r="Z230" s="9"/>
    </row>
    <row r="231" spans="1:26" ht="16.5" customHeight="1">
      <c r="A231" s="9"/>
      <c r="B231" s="9"/>
      <c r="C231" s="9"/>
      <c r="D231" s="9"/>
      <c r="E231" s="180"/>
      <c r="F231" s="180"/>
      <c r="G231" s="9"/>
      <c r="H231" s="308"/>
      <c r="I231" s="180"/>
      <c r="J231" s="180"/>
      <c r="K231" s="180"/>
      <c r="L231" s="9"/>
      <c r="M231" s="9"/>
      <c r="N231" s="9"/>
      <c r="O231" s="9"/>
      <c r="P231" s="9"/>
      <c r="Q231" s="9"/>
      <c r="R231" s="9"/>
      <c r="S231" s="9"/>
      <c r="T231" s="9"/>
      <c r="U231" s="9"/>
      <c r="V231" s="9"/>
      <c r="W231" s="9"/>
      <c r="X231" s="9"/>
      <c r="Y231" s="9"/>
      <c r="Z231" s="9"/>
    </row>
    <row r="232" spans="1:26" ht="16.5" customHeight="1">
      <c r="A232" s="9"/>
      <c r="B232" s="9"/>
      <c r="C232" s="9"/>
      <c r="D232" s="9"/>
      <c r="E232" s="180"/>
      <c r="F232" s="180"/>
      <c r="G232" s="9"/>
      <c r="H232" s="308"/>
      <c r="I232" s="180"/>
      <c r="J232" s="180"/>
      <c r="K232" s="180"/>
      <c r="L232" s="9"/>
      <c r="M232" s="9"/>
      <c r="N232" s="9"/>
      <c r="O232" s="9"/>
      <c r="P232" s="9"/>
      <c r="Q232" s="9"/>
      <c r="R232" s="9"/>
      <c r="S232" s="9"/>
      <c r="T232" s="9"/>
      <c r="U232" s="9"/>
      <c r="V232" s="9"/>
      <c r="W232" s="9"/>
      <c r="X232" s="9"/>
      <c r="Y232" s="9"/>
      <c r="Z232" s="9"/>
    </row>
    <row r="233" spans="1:26" ht="16.5" customHeight="1">
      <c r="A233" s="9"/>
      <c r="B233" s="9"/>
      <c r="C233" s="9"/>
      <c r="D233" s="9"/>
      <c r="E233" s="180"/>
      <c r="F233" s="180"/>
      <c r="G233" s="9"/>
      <c r="H233" s="308"/>
      <c r="I233" s="180"/>
      <c r="J233" s="180"/>
      <c r="K233" s="180"/>
      <c r="L233" s="9"/>
      <c r="M233" s="9"/>
      <c r="N233" s="9"/>
      <c r="O233" s="9"/>
      <c r="P233" s="9"/>
      <c r="Q233" s="9"/>
      <c r="R233" s="9"/>
      <c r="S233" s="9"/>
      <c r="T233" s="9"/>
      <c r="U233" s="9"/>
      <c r="V233" s="9"/>
      <c r="W233" s="9"/>
      <c r="X233" s="9"/>
      <c r="Y233" s="9"/>
      <c r="Z233" s="9"/>
    </row>
    <row r="234" spans="1:26" ht="16.5" customHeight="1">
      <c r="A234" s="9"/>
      <c r="B234" s="9"/>
      <c r="C234" s="9"/>
      <c r="D234" s="9"/>
      <c r="E234" s="180"/>
      <c r="F234" s="180"/>
      <c r="G234" s="9"/>
      <c r="H234" s="308"/>
      <c r="I234" s="180"/>
      <c r="J234" s="180"/>
      <c r="K234" s="180"/>
      <c r="L234" s="9"/>
      <c r="M234" s="9"/>
      <c r="N234" s="9"/>
      <c r="O234" s="9"/>
      <c r="P234" s="9"/>
      <c r="Q234" s="9"/>
      <c r="R234" s="9"/>
      <c r="S234" s="9"/>
      <c r="T234" s="9"/>
      <c r="U234" s="9"/>
      <c r="V234" s="9"/>
      <c r="W234" s="9"/>
      <c r="X234" s="9"/>
      <c r="Y234" s="9"/>
      <c r="Z234" s="9"/>
    </row>
    <row r="235" spans="1:26" ht="16.5" customHeight="1">
      <c r="A235" s="9"/>
      <c r="B235" s="9"/>
      <c r="C235" s="9"/>
      <c r="D235" s="9"/>
      <c r="E235" s="180"/>
      <c r="F235" s="180"/>
      <c r="G235" s="9"/>
      <c r="H235" s="308"/>
      <c r="I235" s="180"/>
      <c r="J235" s="180"/>
      <c r="K235" s="180"/>
      <c r="L235" s="9"/>
      <c r="M235" s="9"/>
      <c r="N235" s="9"/>
      <c r="O235" s="9"/>
      <c r="P235" s="9"/>
      <c r="Q235" s="9"/>
      <c r="R235" s="9"/>
      <c r="S235" s="9"/>
      <c r="T235" s="9"/>
      <c r="U235" s="9"/>
      <c r="V235" s="9"/>
      <c r="W235" s="9"/>
      <c r="X235" s="9"/>
      <c r="Y235" s="9"/>
      <c r="Z235" s="9"/>
    </row>
    <row r="236" spans="1:26" ht="16.5" customHeight="1">
      <c r="A236" s="9"/>
      <c r="B236" s="9"/>
      <c r="C236" s="9"/>
      <c r="D236" s="9"/>
      <c r="E236" s="180"/>
      <c r="F236" s="180"/>
      <c r="G236" s="9"/>
      <c r="H236" s="308"/>
      <c r="I236" s="180"/>
      <c r="J236" s="180"/>
      <c r="K236" s="180"/>
      <c r="L236" s="9"/>
      <c r="M236" s="9"/>
      <c r="N236" s="9"/>
      <c r="O236" s="9"/>
      <c r="P236" s="9"/>
      <c r="Q236" s="9"/>
      <c r="R236" s="9"/>
      <c r="S236" s="9"/>
      <c r="T236" s="9"/>
      <c r="U236" s="9"/>
      <c r="V236" s="9"/>
      <c r="W236" s="9"/>
      <c r="X236" s="9"/>
      <c r="Y236" s="9"/>
      <c r="Z236" s="9"/>
    </row>
    <row r="237" spans="1:26" ht="16.5" customHeight="1">
      <c r="A237" s="9"/>
      <c r="B237" s="9"/>
      <c r="C237" s="9"/>
      <c r="D237" s="9"/>
      <c r="E237" s="180"/>
      <c r="F237" s="180"/>
      <c r="G237" s="9"/>
      <c r="H237" s="308"/>
      <c r="I237" s="180"/>
      <c r="J237" s="180"/>
      <c r="K237" s="180"/>
      <c r="L237" s="9"/>
      <c r="M237" s="9"/>
      <c r="N237" s="9"/>
      <c r="O237" s="9"/>
      <c r="P237" s="9"/>
      <c r="Q237" s="9"/>
      <c r="R237" s="9"/>
      <c r="S237" s="9"/>
      <c r="T237" s="9"/>
      <c r="U237" s="9"/>
      <c r="V237" s="9"/>
      <c r="W237" s="9"/>
      <c r="X237" s="9"/>
      <c r="Y237" s="9"/>
      <c r="Z237" s="9"/>
    </row>
    <row r="238" spans="1:26" ht="16.5" customHeight="1">
      <c r="A238" s="9"/>
      <c r="B238" s="9"/>
      <c r="C238" s="9"/>
      <c r="D238" s="9"/>
      <c r="E238" s="180"/>
      <c r="F238" s="180"/>
      <c r="G238" s="9"/>
      <c r="H238" s="308"/>
      <c r="I238" s="180"/>
      <c r="J238" s="180"/>
      <c r="K238" s="180"/>
      <c r="L238" s="9"/>
      <c r="M238" s="9"/>
      <c r="N238" s="9"/>
      <c r="O238" s="9"/>
      <c r="P238" s="9"/>
      <c r="Q238" s="9"/>
      <c r="R238" s="9"/>
      <c r="S238" s="9"/>
      <c r="T238" s="9"/>
      <c r="U238" s="9"/>
      <c r="V238" s="9"/>
      <c r="W238" s="9"/>
      <c r="X238" s="9"/>
      <c r="Y238" s="9"/>
      <c r="Z238" s="9"/>
    </row>
    <row r="239" spans="1:26" ht="16.5" customHeight="1">
      <c r="A239" s="9"/>
      <c r="B239" s="9"/>
      <c r="C239" s="9"/>
      <c r="D239" s="9"/>
      <c r="E239" s="180"/>
      <c r="F239" s="180"/>
      <c r="G239" s="9"/>
      <c r="H239" s="308"/>
      <c r="I239" s="180"/>
      <c r="J239" s="180"/>
      <c r="K239" s="180"/>
      <c r="L239" s="9"/>
      <c r="M239" s="9"/>
      <c r="N239" s="9"/>
      <c r="O239" s="9"/>
      <c r="P239" s="9"/>
      <c r="Q239" s="9"/>
      <c r="R239" s="9"/>
      <c r="S239" s="9"/>
      <c r="T239" s="9"/>
      <c r="U239" s="9"/>
      <c r="V239" s="9"/>
      <c r="W239" s="9"/>
      <c r="X239" s="9"/>
      <c r="Y239" s="9"/>
      <c r="Z239" s="9"/>
    </row>
    <row r="240" spans="1:26" ht="16.5" customHeight="1">
      <c r="A240" s="9"/>
      <c r="B240" s="9"/>
      <c r="C240" s="9"/>
      <c r="D240" s="9"/>
      <c r="E240" s="180"/>
      <c r="F240" s="180"/>
      <c r="G240" s="9"/>
      <c r="H240" s="308"/>
      <c r="I240" s="180"/>
      <c r="J240" s="180"/>
      <c r="K240" s="180"/>
      <c r="L240" s="9"/>
      <c r="M240" s="9"/>
      <c r="N240" s="9"/>
      <c r="O240" s="9"/>
      <c r="P240" s="9"/>
      <c r="Q240" s="9"/>
      <c r="R240" s="9"/>
      <c r="S240" s="9"/>
      <c r="T240" s="9"/>
      <c r="U240" s="9"/>
      <c r="V240" s="9"/>
      <c r="W240" s="9"/>
      <c r="X240" s="9"/>
      <c r="Y240" s="9"/>
      <c r="Z240" s="9"/>
    </row>
    <row r="241" spans="1:26" ht="16.5" customHeight="1">
      <c r="A241" s="9"/>
      <c r="B241" s="9"/>
      <c r="C241" s="9"/>
      <c r="D241" s="9"/>
      <c r="E241" s="180"/>
      <c r="F241" s="180"/>
      <c r="G241" s="9"/>
      <c r="H241" s="308"/>
      <c r="I241" s="180"/>
      <c r="J241" s="180"/>
      <c r="K241" s="180"/>
      <c r="L241" s="9"/>
      <c r="M241" s="9"/>
      <c r="N241" s="9"/>
      <c r="O241" s="9"/>
      <c r="P241" s="9"/>
      <c r="Q241" s="9"/>
      <c r="R241" s="9"/>
      <c r="S241" s="9"/>
      <c r="T241" s="9"/>
      <c r="U241" s="9"/>
      <c r="V241" s="9"/>
      <c r="W241" s="9"/>
      <c r="X241" s="9"/>
      <c r="Y241" s="9"/>
      <c r="Z241" s="9"/>
    </row>
    <row r="242" spans="1:26" ht="16.5" customHeight="1">
      <c r="A242" s="9"/>
      <c r="B242" s="9"/>
      <c r="C242" s="9"/>
      <c r="D242" s="9"/>
      <c r="E242" s="180"/>
      <c r="F242" s="180"/>
      <c r="G242" s="9"/>
      <c r="H242" s="308"/>
      <c r="I242" s="180"/>
      <c r="J242" s="180"/>
      <c r="K242" s="180"/>
      <c r="L242" s="9"/>
      <c r="M242" s="9"/>
      <c r="N242" s="9"/>
      <c r="O242" s="9"/>
      <c r="P242" s="9"/>
      <c r="Q242" s="9"/>
      <c r="R242" s="9"/>
      <c r="S242" s="9"/>
      <c r="T242" s="9"/>
      <c r="U242" s="9"/>
      <c r="V242" s="9"/>
      <c r="W242" s="9"/>
      <c r="X242" s="9"/>
      <c r="Y242" s="9"/>
      <c r="Z242" s="9"/>
    </row>
    <row r="243" spans="1:26" ht="16.5" customHeight="1">
      <c r="A243" s="9"/>
      <c r="B243" s="9"/>
      <c r="C243" s="9"/>
      <c r="D243" s="9"/>
      <c r="E243" s="180"/>
      <c r="F243" s="180"/>
      <c r="G243" s="9"/>
      <c r="H243" s="308"/>
      <c r="I243" s="180"/>
      <c r="J243" s="180"/>
      <c r="K243" s="180"/>
      <c r="L243" s="9"/>
      <c r="M243" s="9"/>
      <c r="N243" s="9"/>
      <c r="O243" s="9"/>
      <c r="P243" s="9"/>
      <c r="Q243" s="9"/>
      <c r="R243" s="9"/>
      <c r="S243" s="9"/>
      <c r="T243" s="9"/>
      <c r="U243" s="9"/>
      <c r="V243" s="9"/>
      <c r="W243" s="9"/>
      <c r="X243" s="9"/>
      <c r="Y243" s="9"/>
      <c r="Z243" s="9"/>
    </row>
    <row r="244" spans="1:26" ht="16.5" customHeight="1">
      <c r="A244" s="9"/>
      <c r="B244" s="9"/>
      <c r="C244" s="9"/>
      <c r="D244" s="9"/>
      <c r="E244" s="180"/>
      <c r="F244" s="180"/>
      <c r="G244" s="9"/>
      <c r="H244" s="308"/>
      <c r="I244" s="180"/>
      <c r="J244" s="180"/>
      <c r="K244" s="180"/>
      <c r="L244" s="9"/>
      <c r="M244" s="9"/>
      <c r="N244" s="9"/>
      <c r="O244" s="9"/>
      <c r="P244" s="9"/>
      <c r="Q244" s="9"/>
      <c r="R244" s="9"/>
      <c r="S244" s="9"/>
      <c r="T244" s="9"/>
      <c r="U244" s="9"/>
      <c r="V244" s="9"/>
      <c r="W244" s="9"/>
      <c r="X244" s="9"/>
      <c r="Y244" s="9"/>
      <c r="Z244" s="9"/>
    </row>
    <row r="245" spans="1:26" ht="16.5" customHeight="1">
      <c r="A245" s="9"/>
      <c r="B245" s="9"/>
      <c r="C245" s="9"/>
      <c r="D245" s="9"/>
      <c r="E245" s="180"/>
      <c r="F245" s="180"/>
      <c r="G245" s="9"/>
      <c r="H245" s="308"/>
      <c r="I245" s="180"/>
      <c r="J245" s="180"/>
      <c r="K245" s="180"/>
      <c r="L245" s="9"/>
      <c r="M245" s="9"/>
      <c r="N245" s="9"/>
      <c r="O245" s="9"/>
      <c r="P245" s="9"/>
      <c r="Q245" s="9"/>
      <c r="R245" s="9"/>
      <c r="S245" s="9"/>
      <c r="T245" s="9"/>
      <c r="U245" s="9"/>
      <c r="V245" s="9"/>
      <c r="W245" s="9"/>
      <c r="X245" s="9"/>
      <c r="Y245" s="9"/>
      <c r="Z245" s="9"/>
    </row>
    <row r="246" spans="1:26" ht="16.5" customHeight="1">
      <c r="A246" s="9"/>
      <c r="B246" s="9"/>
      <c r="C246" s="9"/>
      <c r="D246" s="9"/>
      <c r="E246" s="180"/>
      <c r="F246" s="180"/>
      <c r="G246" s="9"/>
      <c r="H246" s="308"/>
      <c r="I246" s="180"/>
      <c r="J246" s="180"/>
      <c r="K246" s="180"/>
      <c r="L246" s="9"/>
      <c r="M246" s="9"/>
      <c r="N246" s="9"/>
      <c r="O246" s="9"/>
      <c r="P246" s="9"/>
      <c r="Q246" s="9"/>
      <c r="R246" s="9"/>
      <c r="S246" s="9"/>
      <c r="T246" s="9"/>
      <c r="U246" s="9"/>
      <c r="V246" s="9"/>
      <c r="W246" s="9"/>
      <c r="X246" s="9"/>
      <c r="Y246" s="9"/>
      <c r="Z246" s="9"/>
    </row>
    <row r="247" spans="1:26" ht="16.5" customHeight="1">
      <c r="A247" s="9"/>
      <c r="B247" s="9"/>
      <c r="C247" s="9"/>
      <c r="D247" s="9"/>
      <c r="E247" s="180"/>
      <c r="F247" s="180"/>
      <c r="G247" s="9"/>
      <c r="H247" s="308"/>
      <c r="I247" s="180"/>
      <c r="J247" s="180"/>
      <c r="K247" s="180"/>
      <c r="L247" s="9"/>
      <c r="M247" s="9"/>
      <c r="N247" s="9"/>
      <c r="O247" s="9"/>
      <c r="P247" s="9"/>
      <c r="Q247" s="9"/>
      <c r="R247" s="9"/>
      <c r="S247" s="9"/>
      <c r="T247" s="9"/>
      <c r="U247" s="9"/>
      <c r="V247" s="9"/>
      <c r="W247" s="9"/>
      <c r="X247" s="9"/>
      <c r="Y247" s="9"/>
      <c r="Z247" s="9"/>
    </row>
    <row r="248" spans="1:26" ht="16.5" customHeight="1">
      <c r="A248" s="9"/>
      <c r="B248" s="9"/>
      <c r="C248" s="9"/>
      <c r="D248" s="9"/>
      <c r="E248" s="180"/>
      <c r="F248" s="180"/>
      <c r="G248" s="9"/>
      <c r="H248" s="308"/>
      <c r="I248" s="180"/>
      <c r="J248" s="180"/>
      <c r="K248" s="180"/>
      <c r="L248" s="9"/>
      <c r="M248" s="9"/>
      <c r="N248" s="9"/>
      <c r="O248" s="9"/>
      <c r="P248" s="9"/>
      <c r="Q248" s="9"/>
      <c r="R248" s="9"/>
      <c r="S248" s="9"/>
      <c r="T248" s="9"/>
      <c r="U248" s="9"/>
      <c r="V248" s="9"/>
      <c r="W248" s="9"/>
      <c r="X248" s="9"/>
      <c r="Y248" s="9"/>
      <c r="Z248" s="9"/>
    </row>
    <row r="249" spans="1:26" ht="16.5" customHeight="1">
      <c r="A249" s="9"/>
      <c r="B249" s="9"/>
      <c r="C249" s="9"/>
      <c r="D249" s="9"/>
      <c r="E249" s="180"/>
      <c r="F249" s="180"/>
      <c r="G249" s="9"/>
      <c r="H249" s="308"/>
      <c r="I249" s="180"/>
      <c r="J249" s="180"/>
      <c r="K249" s="180"/>
      <c r="L249" s="9"/>
      <c r="M249" s="9"/>
      <c r="N249" s="9"/>
      <c r="O249" s="9"/>
      <c r="P249" s="9"/>
      <c r="Q249" s="9"/>
      <c r="R249" s="9"/>
      <c r="S249" s="9"/>
      <c r="T249" s="9"/>
      <c r="U249" s="9"/>
      <c r="V249" s="9"/>
      <c r="W249" s="9"/>
      <c r="X249" s="9"/>
      <c r="Y249" s="9"/>
      <c r="Z249" s="9"/>
    </row>
    <row r="250" spans="1:26" ht="16.5" customHeight="1">
      <c r="A250" s="9"/>
      <c r="B250" s="9"/>
      <c r="C250" s="9"/>
      <c r="D250" s="9"/>
      <c r="E250" s="180"/>
      <c r="F250" s="180"/>
      <c r="G250" s="9"/>
      <c r="H250" s="308"/>
      <c r="I250" s="180"/>
      <c r="J250" s="180"/>
      <c r="K250" s="180"/>
      <c r="L250" s="9"/>
      <c r="M250" s="9"/>
      <c r="N250" s="9"/>
      <c r="O250" s="9"/>
      <c r="P250" s="9"/>
      <c r="Q250" s="9"/>
      <c r="R250" s="9"/>
      <c r="S250" s="9"/>
      <c r="T250" s="9"/>
      <c r="U250" s="9"/>
      <c r="V250" s="9"/>
      <c r="W250" s="9"/>
      <c r="X250" s="9"/>
      <c r="Y250" s="9"/>
      <c r="Z250" s="9"/>
    </row>
    <row r="251" spans="1:26" ht="16.5" customHeight="1">
      <c r="A251" s="9"/>
      <c r="B251" s="9"/>
      <c r="C251" s="9"/>
      <c r="D251" s="9"/>
      <c r="E251" s="180"/>
      <c r="F251" s="180"/>
      <c r="G251" s="9"/>
      <c r="H251" s="308"/>
      <c r="I251" s="180"/>
      <c r="J251" s="180"/>
      <c r="K251" s="180"/>
      <c r="L251" s="9"/>
      <c r="M251" s="9"/>
      <c r="N251" s="9"/>
      <c r="O251" s="9"/>
      <c r="P251" s="9"/>
      <c r="Q251" s="9"/>
      <c r="R251" s="9"/>
      <c r="S251" s="9"/>
      <c r="T251" s="9"/>
      <c r="U251" s="9"/>
      <c r="V251" s="9"/>
      <c r="W251" s="9"/>
      <c r="X251" s="9"/>
      <c r="Y251" s="9"/>
      <c r="Z251" s="9"/>
    </row>
    <row r="252" spans="1:26" ht="16.5" customHeight="1">
      <c r="A252" s="9"/>
      <c r="B252" s="9"/>
      <c r="C252" s="9"/>
      <c r="D252" s="9"/>
      <c r="E252" s="180"/>
      <c r="F252" s="180"/>
      <c r="G252" s="9"/>
      <c r="H252" s="308"/>
      <c r="I252" s="180"/>
      <c r="J252" s="180"/>
      <c r="K252" s="180"/>
      <c r="L252" s="9"/>
      <c r="M252" s="9"/>
      <c r="N252" s="9"/>
      <c r="O252" s="9"/>
      <c r="P252" s="9"/>
      <c r="Q252" s="9"/>
      <c r="R252" s="9"/>
      <c r="S252" s="9"/>
      <c r="T252" s="9"/>
      <c r="U252" s="9"/>
      <c r="V252" s="9"/>
      <c r="W252" s="9"/>
      <c r="X252" s="9"/>
      <c r="Y252" s="9"/>
      <c r="Z252" s="9"/>
    </row>
    <row r="253" spans="1:26" ht="16.5" customHeight="1">
      <c r="A253" s="9"/>
      <c r="B253" s="9"/>
      <c r="C253" s="9"/>
      <c r="D253" s="9"/>
      <c r="E253" s="180"/>
      <c r="F253" s="180"/>
      <c r="G253" s="9"/>
      <c r="H253" s="308"/>
      <c r="I253" s="180"/>
      <c r="J253" s="180"/>
      <c r="K253" s="180"/>
      <c r="L253" s="9"/>
      <c r="M253" s="9"/>
      <c r="N253" s="9"/>
      <c r="O253" s="9"/>
      <c r="P253" s="9"/>
      <c r="Q253" s="9"/>
      <c r="R253" s="9"/>
      <c r="S253" s="9"/>
      <c r="T253" s="9"/>
      <c r="U253" s="9"/>
      <c r="V253" s="9"/>
      <c r="W253" s="9"/>
      <c r="X253" s="9"/>
      <c r="Y253" s="9"/>
      <c r="Z253" s="9"/>
    </row>
    <row r="254" spans="1:26" ht="16.5" customHeight="1">
      <c r="A254" s="9"/>
      <c r="B254" s="9"/>
      <c r="C254" s="9"/>
      <c r="D254" s="9"/>
      <c r="E254" s="180"/>
      <c r="F254" s="180"/>
      <c r="G254" s="9"/>
      <c r="H254" s="308"/>
      <c r="I254" s="180"/>
      <c r="J254" s="180"/>
      <c r="K254" s="180"/>
      <c r="L254" s="9"/>
      <c r="M254" s="9"/>
      <c r="N254" s="9"/>
      <c r="O254" s="9"/>
      <c r="P254" s="9"/>
      <c r="Q254" s="9"/>
      <c r="R254" s="9"/>
      <c r="S254" s="9"/>
      <c r="T254" s="9"/>
      <c r="U254" s="9"/>
      <c r="V254" s="9"/>
      <c r="W254" s="9"/>
      <c r="X254" s="9"/>
      <c r="Y254" s="9"/>
      <c r="Z254" s="9"/>
    </row>
    <row r="255" spans="1:26" ht="16.5" customHeight="1">
      <c r="A255" s="9"/>
      <c r="B255" s="9"/>
      <c r="C255" s="9"/>
      <c r="D255" s="9"/>
      <c r="E255" s="180"/>
      <c r="F255" s="180"/>
      <c r="G255" s="9"/>
      <c r="H255" s="308"/>
      <c r="I255" s="180"/>
      <c r="J255" s="180"/>
      <c r="K255" s="180"/>
      <c r="L255" s="9"/>
      <c r="M255" s="9"/>
      <c r="N255" s="9"/>
      <c r="O255" s="9"/>
      <c r="P255" s="9"/>
      <c r="Q255" s="9"/>
      <c r="R255" s="9"/>
      <c r="S255" s="9"/>
      <c r="T255" s="9"/>
      <c r="U255" s="9"/>
      <c r="V255" s="9"/>
      <c r="W255" s="9"/>
      <c r="X255" s="9"/>
      <c r="Y255" s="9"/>
      <c r="Z255" s="9"/>
    </row>
    <row r="256" spans="1:26" ht="16.5" customHeight="1">
      <c r="A256" s="9"/>
      <c r="B256" s="9"/>
      <c r="C256" s="9"/>
      <c r="D256" s="9"/>
      <c r="E256" s="180"/>
      <c r="F256" s="180"/>
      <c r="G256" s="9"/>
      <c r="H256" s="308"/>
      <c r="I256" s="180"/>
      <c r="J256" s="180"/>
      <c r="K256" s="180"/>
      <c r="L256" s="9"/>
      <c r="M256" s="9"/>
      <c r="N256" s="9"/>
      <c r="O256" s="9"/>
      <c r="P256" s="9"/>
      <c r="Q256" s="9"/>
      <c r="R256" s="9"/>
      <c r="S256" s="9"/>
      <c r="T256" s="9"/>
      <c r="U256" s="9"/>
      <c r="V256" s="9"/>
      <c r="W256" s="9"/>
      <c r="X256" s="9"/>
      <c r="Y256" s="9"/>
      <c r="Z256" s="9"/>
    </row>
    <row r="257" spans="1:26" ht="16.5" customHeight="1">
      <c r="A257" s="9"/>
      <c r="B257" s="9"/>
      <c r="C257" s="9"/>
      <c r="D257" s="9"/>
      <c r="E257" s="180"/>
      <c r="F257" s="180"/>
      <c r="G257" s="9"/>
      <c r="H257" s="308"/>
      <c r="I257" s="180"/>
      <c r="J257" s="180"/>
      <c r="K257" s="180"/>
      <c r="L257" s="9"/>
      <c r="M257" s="9"/>
      <c r="N257" s="9"/>
      <c r="O257" s="9"/>
      <c r="P257" s="9"/>
      <c r="Q257" s="9"/>
      <c r="R257" s="9"/>
      <c r="S257" s="9"/>
      <c r="T257" s="9"/>
      <c r="U257" s="9"/>
      <c r="V257" s="9"/>
      <c r="W257" s="9"/>
      <c r="X257" s="9"/>
      <c r="Y257" s="9"/>
      <c r="Z257" s="9"/>
    </row>
    <row r="258" spans="1:26" ht="16.5" customHeight="1">
      <c r="A258" s="9"/>
      <c r="B258" s="9"/>
      <c r="C258" s="9"/>
      <c r="D258" s="9"/>
      <c r="E258" s="180"/>
      <c r="F258" s="180"/>
      <c r="G258" s="9"/>
      <c r="H258" s="308"/>
      <c r="I258" s="180"/>
      <c r="J258" s="180"/>
      <c r="K258" s="180"/>
      <c r="L258" s="9"/>
      <c r="M258" s="9"/>
      <c r="N258" s="9"/>
      <c r="O258" s="9"/>
      <c r="P258" s="9"/>
      <c r="Q258" s="9"/>
      <c r="R258" s="9"/>
      <c r="S258" s="9"/>
      <c r="T258" s="9"/>
      <c r="U258" s="9"/>
      <c r="V258" s="9"/>
      <c r="W258" s="9"/>
      <c r="X258" s="9"/>
      <c r="Y258" s="9"/>
      <c r="Z258" s="9"/>
    </row>
    <row r="259" spans="1:26" ht="16.5" customHeight="1">
      <c r="A259" s="9"/>
      <c r="B259" s="9"/>
      <c r="C259" s="9"/>
      <c r="D259" s="9"/>
      <c r="E259" s="180"/>
      <c r="F259" s="180"/>
      <c r="G259" s="9"/>
      <c r="H259" s="308"/>
      <c r="I259" s="180"/>
      <c r="J259" s="180"/>
      <c r="K259" s="180"/>
      <c r="L259" s="9"/>
      <c r="M259" s="9"/>
      <c r="N259" s="9"/>
      <c r="O259" s="9"/>
      <c r="P259" s="9"/>
      <c r="Q259" s="9"/>
      <c r="R259" s="9"/>
      <c r="S259" s="9"/>
      <c r="T259" s="9"/>
      <c r="U259" s="9"/>
      <c r="V259" s="9"/>
      <c r="W259" s="9"/>
      <c r="X259" s="9"/>
      <c r="Y259" s="9"/>
      <c r="Z259" s="9"/>
    </row>
    <row r="260" spans="1:26" ht="16.5" customHeight="1">
      <c r="A260" s="9"/>
      <c r="B260" s="9"/>
      <c r="C260" s="9"/>
      <c r="D260" s="9"/>
      <c r="E260" s="180"/>
      <c r="F260" s="180"/>
      <c r="G260" s="9"/>
      <c r="H260" s="308"/>
      <c r="I260" s="180"/>
      <c r="J260" s="180"/>
      <c r="K260" s="180"/>
      <c r="L260" s="9"/>
      <c r="M260" s="9"/>
      <c r="N260" s="9"/>
      <c r="O260" s="9"/>
      <c r="P260" s="9"/>
      <c r="Q260" s="9"/>
      <c r="R260" s="9"/>
      <c r="S260" s="9"/>
      <c r="T260" s="9"/>
      <c r="U260" s="9"/>
      <c r="V260" s="9"/>
      <c r="W260" s="9"/>
      <c r="X260" s="9"/>
      <c r="Y260" s="9"/>
      <c r="Z260" s="9"/>
    </row>
    <row r="261" spans="1:26" ht="16.5" customHeight="1">
      <c r="A261" s="9"/>
      <c r="B261" s="9"/>
      <c r="C261" s="9"/>
      <c r="D261" s="9"/>
      <c r="E261" s="180"/>
      <c r="F261" s="180"/>
      <c r="G261" s="9"/>
      <c r="H261" s="308"/>
      <c r="I261" s="180"/>
      <c r="J261" s="180"/>
      <c r="K261" s="180"/>
      <c r="L261" s="9"/>
      <c r="M261" s="9"/>
      <c r="N261" s="9"/>
      <c r="O261" s="9"/>
      <c r="P261" s="9"/>
      <c r="Q261" s="9"/>
      <c r="R261" s="9"/>
      <c r="S261" s="9"/>
      <c r="T261" s="9"/>
      <c r="U261" s="9"/>
      <c r="V261" s="9"/>
      <c r="W261" s="9"/>
      <c r="X261" s="9"/>
      <c r="Y261" s="9"/>
      <c r="Z261" s="9"/>
    </row>
    <row r="262" spans="1:26" ht="16.5" customHeight="1">
      <c r="A262" s="9"/>
      <c r="B262" s="9"/>
      <c r="C262" s="9"/>
      <c r="D262" s="9"/>
      <c r="E262" s="180"/>
      <c r="F262" s="180"/>
      <c r="G262" s="9"/>
      <c r="H262" s="308"/>
      <c r="I262" s="180"/>
      <c r="J262" s="180"/>
      <c r="K262" s="180"/>
      <c r="L262" s="9"/>
      <c r="M262" s="9"/>
      <c r="N262" s="9"/>
      <c r="O262" s="9"/>
      <c r="P262" s="9"/>
      <c r="Q262" s="9"/>
      <c r="R262" s="9"/>
      <c r="S262" s="9"/>
      <c r="T262" s="9"/>
      <c r="U262" s="9"/>
      <c r="V262" s="9"/>
      <c r="W262" s="9"/>
      <c r="X262" s="9"/>
      <c r="Y262" s="9"/>
      <c r="Z262" s="9"/>
    </row>
    <row r="263" spans="1:26" ht="16.5" customHeight="1">
      <c r="A263" s="9"/>
      <c r="B263" s="9"/>
      <c r="C263" s="9"/>
      <c r="D263" s="9"/>
      <c r="E263" s="180"/>
      <c r="F263" s="180"/>
      <c r="G263" s="9"/>
      <c r="H263" s="308"/>
      <c r="I263" s="180"/>
      <c r="J263" s="180"/>
      <c r="K263" s="180"/>
      <c r="L263" s="9"/>
      <c r="M263" s="9"/>
      <c r="N263" s="9"/>
      <c r="O263" s="9"/>
      <c r="P263" s="9"/>
      <c r="Q263" s="9"/>
      <c r="R263" s="9"/>
      <c r="S263" s="9"/>
      <c r="T263" s="9"/>
      <c r="U263" s="9"/>
      <c r="V263" s="9"/>
      <c r="W263" s="9"/>
      <c r="X263" s="9"/>
      <c r="Y263" s="9"/>
      <c r="Z263" s="9"/>
    </row>
    <row r="264" spans="1:26" ht="16.5" customHeight="1">
      <c r="A264" s="9"/>
      <c r="B264" s="9"/>
      <c r="C264" s="9"/>
      <c r="D264" s="9"/>
      <c r="E264" s="180"/>
      <c r="F264" s="180"/>
      <c r="G264" s="9"/>
      <c r="H264" s="308"/>
      <c r="I264" s="180"/>
      <c r="J264" s="180"/>
      <c r="K264" s="180"/>
      <c r="L264" s="9"/>
      <c r="M264" s="9"/>
      <c r="N264" s="9"/>
      <c r="O264" s="9"/>
      <c r="P264" s="9"/>
      <c r="Q264" s="9"/>
      <c r="R264" s="9"/>
      <c r="S264" s="9"/>
      <c r="T264" s="9"/>
      <c r="U264" s="9"/>
      <c r="V264" s="9"/>
      <c r="W264" s="9"/>
      <c r="X264" s="9"/>
      <c r="Y264" s="9"/>
      <c r="Z264" s="9"/>
    </row>
    <row r="265" spans="1:26" ht="16.5" customHeight="1">
      <c r="A265" s="9"/>
      <c r="B265" s="9"/>
      <c r="C265" s="9"/>
      <c r="D265" s="9"/>
      <c r="E265" s="180"/>
      <c r="F265" s="180"/>
      <c r="G265" s="9"/>
      <c r="H265" s="308"/>
      <c r="I265" s="180"/>
      <c r="J265" s="180"/>
      <c r="K265" s="180"/>
      <c r="L265" s="9"/>
      <c r="M265" s="9"/>
      <c r="N265" s="9"/>
      <c r="O265" s="9"/>
      <c r="P265" s="9"/>
      <c r="Q265" s="9"/>
      <c r="R265" s="9"/>
      <c r="S265" s="9"/>
      <c r="T265" s="9"/>
      <c r="U265" s="9"/>
      <c r="V265" s="9"/>
      <c r="W265" s="9"/>
      <c r="X265" s="9"/>
      <c r="Y265" s="9"/>
      <c r="Z265" s="9"/>
    </row>
    <row r="266" spans="1:26" ht="16.5" customHeight="1">
      <c r="A266" s="9"/>
      <c r="B266" s="9"/>
      <c r="C266" s="9"/>
      <c r="D266" s="9"/>
      <c r="E266" s="180"/>
      <c r="F266" s="180"/>
      <c r="G266" s="9"/>
      <c r="H266" s="308"/>
      <c r="I266" s="180"/>
      <c r="J266" s="180"/>
      <c r="K266" s="180"/>
      <c r="L266" s="9"/>
      <c r="M266" s="9"/>
      <c r="N266" s="9"/>
      <c r="O266" s="9"/>
      <c r="P266" s="9"/>
      <c r="Q266" s="9"/>
      <c r="R266" s="9"/>
      <c r="S266" s="9"/>
      <c r="T266" s="9"/>
      <c r="U266" s="9"/>
      <c r="V266" s="9"/>
      <c r="W266" s="9"/>
      <c r="X266" s="9"/>
      <c r="Y266" s="9"/>
      <c r="Z266" s="9"/>
    </row>
    <row r="267" spans="1:26" ht="16.5" customHeight="1">
      <c r="A267" s="9"/>
      <c r="B267" s="9"/>
      <c r="C267" s="9"/>
      <c r="D267" s="9"/>
      <c r="E267" s="180"/>
      <c r="F267" s="180"/>
      <c r="G267" s="9"/>
      <c r="H267" s="308"/>
      <c r="I267" s="180"/>
      <c r="J267" s="180"/>
      <c r="K267" s="180"/>
      <c r="L267" s="9"/>
      <c r="M267" s="9"/>
      <c r="N267" s="9"/>
      <c r="O267" s="9"/>
      <c r="P267" s="9"/>
      <c r="Q267" s="9"/>
      <c r="R267" s="9"/>
      <c r="S267" s="9"/>
      <c r="T267" s="9"/>
      <c r="U267" s="9"/>
      <c r="V267" s="9"/>
      <c r="W267" s="9"/>
      <c r="X267" s="9"/>
      <c r="Y267" s="9"/>
      <c r="Z267" s="9"/>
    </row>
    <row r="268" spans="1:26" ht="16.5" customHeight="1">
      <c r="A268" s="9"/>
      <c r="B268" s="9"/>
      <c r="C268" s="9"/>
      <c r="D268" s="9"/>
      <c r="E268" s="180"/>
      <c r="F268" s="180"/>
      <c r="G268" s="9"/>
      <c r="H268" s="308"/>
      <c r="I268" s="180"/>
      <c r="J268" s="180"/>
      <c r="K268" s="180"/>
      <c r="L268" s="9"/>
      <c r="M268" s="9"/>
      <c r="N268" s="9"/>
      <c r="O268" s="9"/>
      <c r="P268" s="9"/>
      <c r="Q268" s="9"/>
      <c r="R268" s="9"/>
      <c r="S268" s="9"/>
      <c r="T268" s="9"/>
      <c r="U268" s="9"/>
      <c r="V268" s="9"/>
      <c r="W268" s="9"/>
      <c r="X268" s="9"/>
      <c r="Y268" s="9"/>
      <c r="Z268" s="9"/>
    </row>
    <row r="269" spans="1:26" ht="16.5" customHeight="1">
      <c r="A269" s="9"/>
      <c r="B269" s="9"/>
      <c r="C269" s="9"/>
      <c r="D269" s="9"/>
      <c r="E269" s="180"/>
      <c r="F269" s="180"/>
      <c r="G269" s="9"/>
      <c r="H269" s="308"/>
      <c r="I269" s="180"/>
      <c r="J269" s="180"/>
      <c r="K269" s="180"/>
      <c r="L269" s="9"/>
      <c r="M269" s="9"/>
      <c r="N269" s="9"/>
      <c r="O269" s="9"/>
      <c r="P269" s="9"/>
      <c r="Q269" s="9"/>
      <c r="R269" s="9"/>
      <c r="S269" s="9"/>
      <c r="T269" s="9"/>
      <c r="U269" s="9"/>
      <c r="V269" s="9"/>
      <c r="W269" s="9"/>
      <c r="X269" s="9"/>
      <c r="Y269" s="9"/>
      <c r="Z269" s="9"/>
    </row>
    <row r="270" spans="1:26" ht="16.5" customHeight="1">
      <c r="A270" s="9"/>
      <c r="B270" s="9"/>
      <c r="C270" s="9"/>
      <c r="D270" s="9"/>
      <c r="E270" s="180"/>
      <c r="F270" s="180"/>
      <c r="G270" s="9"/>
      <c r="H270" s="308"/>
      <c r="I270" s="180"/>
      <c r="J270" s="180"/>
      <c r="K270" s="180"/>
      <c r="L270" s="9"/>
      <c r="M270" s="9"/>
      <c r="N270" s="9"/>
      <c r="O270" s="9"/>
      <c r="P270" s="9"/>
      <c r="Q270" s="9"/>
      <c r="R270" s="9"/>
      <c r="S270" s="9"/>
      <c r="T270" s="9"/>
      <c r="U270" s="9"/>
      <c r="V270" s="9"/>
      <c r="W270" s="9"/>
      <c r="X270" s="9"/>
      <c r="Y270" s="9"/>
      <c r="Z270" s="9"/>
    </row>
    <row r="271" spans="1:26" ht="16.5" customHeight="1">
      <c r="A271" s="9"/>
      <c r="B271" s="9"/>
      <c r="C271" s="9"/>
      <c r="D271" s="9"/>
      <c r="E271" s="180"/>
      <c r="F271" s="180"/>
      <c r="G271" s="9"/>
      <c r="H271" s="308"/>
      <c r="I271" s="180"/>
      <c r="J271" s="180"/>
      <c r="K271" s="180"/>
      <c r="L271" s="9"/>
      <c r="M271" s="9"/>
      <c r="N271" s="9"/>
      <c r="O271" s="9"/>
      <c r="P271" s="9"/>
      <c r="Q271" s="9"/>
      <c r="R271" s="9"/>
      <c r="S271" s="9"/>
      <c r="T271" s="9"/>
      <c r="U271" s="9"/>
      <c r="V271" s="9"/>
      <c r="W271" s="9"/>
      <c r="X271" s="9"/>
      <c r="Y271" s="9"/>
      <c r="Z271" s="9"/>
    </row>
    <row r="272" spans="1:26" ht="16.5" customHeight="1">
      <c r="A272" s="9"/>
      <c r="B272" s="9"/>
      <c r="C272" s="9"/>
      <c r="D272" s="9"/>
      <c r="E272" s="180"/>
      <c r="F272" s="180"/>
      <c r="G272" s="9"/>
      <c r="H272" s="308"/>
      <c r="I272" s="180"/>
      <c r="J272" s="180"/>
      <c r="K272" s="180"/>
      <c r="L272" s="9"/>
      <c r="M272" s="9"/>
      <c r="N272" s="9"/>
      <c r="O272" s="9"/>
      <c r="P272" s="9"/>
      <c r="Q272" s="9"/>
      <c r="R272" s="9"/>
      <c r="S272" s="9"/>
      <c r="T272" s="9"/>
      <c r="U272" s="9"/>
      <c r="V272" s="9"/>
      <c r="W272" s="9"/>
      <c r="X272" s="9"/>
      <c r="Y272" s="9"/>
      <c r="Z272" s="9"/>
    </row>
    <row r="273" spans="1:26" ht="16.5" customHeight="1">
      <c r="A273" s="9"/>
      <c r="B273" s="9"/>
      <c r="C273" s="9"/>
      <c r="D273" s="9"/>
      <c r="E273" s="180"/>
      <c r="F273" s="180"/>
      <c r="G273" s="9"/>
      <c r="H273" s="308"/>
      <c r="I273" s="180"/>
      <c r="J273" s="180"/>
      <c r="K273" s="180"/>
      <c r="L273" s="9"/>
      <c r="M273" s="9"/>
      <c r="N273" s="9"/>
      <c r="O273" s="9"/>
      <c r="P273" s="9"/>
      <c r="Q273" s="9"/>
      <c r="R273" s="9"/>
      <c r="S273" s="9"/>
      <c r="T273" s="9"/>
      <c r="U273" s="9"/>
      <c r="V273" s="9"/>
      <c r="W273" s="9"/>
      <c r="X273" s="9"/>
      <c r="Y273" s="9"/>
      <c r="Z273" s="9"/>
    </row>
    <row r="274" spans="1:26" ht="16.5" customHeight="1">
      <c r="A274" s="9"/>
      <c r="B274" s="9"/>
      <c r="C274" s="9"/>
      <c r="D274" s="9"/>
      <c r="E274" s="180"/>
      <c r="F274" s="180"/>
      <c r="G274" s="9"/>
      <c r="H274" s="308"/>
      <c r="I274" s="180"/>
      <c r="J274" s="180"/>
      <c r="K274" s="180"/>
      <c r="L274" s="9"/>
      <c r="M274" s="9"/>
      <c r="N274" s="9"/>
      <c r="O274" s="9"/>
      <c r="P274" s="9"/>
      <c r="Q274" s="9"/>
      <c r="R274" s="9"/>
      <c r="S274" s="9"/>
      <c r="T274" s="9"/>
      <c r="U274" s="9"/>
      <c r="V274" s="9"/>
      <c r="W274" s="9"/>
      <c r="X274" s="9"/>
      <c r="Y274" s="9"/>
      <c r="Z274" s="9"/>
    </row>
    <row r="275" spans="1:26" ht="16.5" customHeight="1">
      <c r="A275" s="9"/>
      <c r="B275" s="9"/>
      <c r="C275" s="9"/>
      <c r="D275" s="9"/>
      <c r="E275" s="180"/>
      <c r="F275" s="180"/>
      <c r="G275" s="9"/>
      <c r="H275" s="308"/>
      <c r="I275" s="180"/>
      <c r="J275" s="180"/>
      <c r="K275" s="180"/>
      <c r="L275" s="9"/>
      <c r="M275" s="9"/>
      <c r="N275" s="9"/>
      <c r="O275" s="9"/>
      <c r="P275" s="9"/>
      <c r="Q275" s="9"/>
      <c r="R275" s="9"/>
      <c r="S275" s="9"/>
      <c r="T275" s="9"/>
      <c r="U275" s="9"/>
      <c r="V275" s="9"/>
      <c r="W275" s="9"/>
      <c r="X275" s="9"/>
      <c r="Y275" s="9"/>
      <c r="Z275" s="9"/>
    </row>
    <row r="276" spans="1:26" ht="16.5" customHeight="1">
      <c r="A276" s="9"/>
      <c r="B276" s="9"/>
      <c r="C276" s="9"/>
      <c r="D276" s="9"/>
      <c r="E276" s="180"/>
      <c r="F276" s="180"/>
      <c r="G276" s="9"/>
      <c r="H276" s="308"/>
      <c r="I276" s="180"/>
      <c r="J276" s="180"/>
      <c r="K276" s="180"/>
      <c r="L276" s="9"/>
      <c r="M276" s="9"/>
      <c r="N276" s="9"/>
      <c r="O276" s="9"/>
      <c r="P276" s="9"/>
      <c r="Q276" s="9"/>
      <c r="R276" s="9"/>
      <c r="S276" s="9"/>
      <c r="T276" s="9"/>
      <c r="U276" s="9"/>
      <c r="V276" s="9"/>
      <c r="W276" s="9"/>
      <c r="X276" s="9"/>
      <c r="Y276" s="9"/>
      <c r="Z276" s="9"/>
    </row>
    <row r="277" spans="1:26" ht="16.5" customHeight="1">
      <c r="A277" s="9"/>
      <c r="B277" s="9"/>
      <c r="C277" s="9"/>
      <c r="D277" s="9"/>
      <c r="E277" s="180"/>
      <c r="F277" s="180"/>
      <c r="G277" s="9"/>
      <c r="H277" s="308"/>
      <c r="I277" s="180"/>
      <c r="J277" s="180"/>
      <c r="K277" s="180"/>
      <c r="L277" s="9"/>
      <c r="M277" s="9"/>
      <c r="N277" s="9"/>
      <c r="O277" s="9"/>
      <c r="P277" s="9"/>
      <c r="Q277" s="9"/>
      <c r="R277" s="9"/>
      <c r="S277" s="9"/>
      <c r="T277" s="9"/>
      <c r="U277" s="9"/>
      <c r="V277" s="9"/>
      <c r="W277" s="9"/>
      <c r="X277" s="9"/>
      <c r="Y277" s="9"/>
      <c r="Z277" s="9"/>
    </row>
    <row r="278" spans="1:26" ht="16.5" customHeight="1">
      <c r="A278" s="9"/>
      <c r="B278" s="9"/>
      <c r="C278" s="9"/>
      <c r="D278" s="9"/>
      <c r="E278" s="180"/>
      <c r="F278" s="180"/>
      <c r="G278" s="9"/>
      <c r="H278" s="308"/>
      <c r="I278" s="180"/>
      <c r="J278" s="180"/>
      <c r="K278" s="180"/>
      <c r="L278" s="9"/>
      <c r="M278" s="9"/>
      <c r="N278" s="9"/>
      <c r="O278" s="9"/>
      <c r="P278" s="9"/>
      <c r="Q278" s="9"/>
      <c r="R278" s="9"/>
      <c r="S278" s="9"/>
      <c r="T278" s="9"/>
      <c r="U278" s="9"/>
      <c r="V278" s="9"/>
      <c r="W278" s="9"/>
      <c r="X278" s="9"/>
      <c r="Y278" s="9"/>
      <c r="Z278" s="9"/>
    </row>
    <row r="279" spans="1:26" ht="16.5" customHeight="1">
      <c r="A279" s="9"/>
      <c r="B279" s="9"/>
      <c r="C279" s="9"/>
      <c r="D279" s="9"/>
      <c r="E279" s="180"/>
      <c r="F279" s="180"/>
      <c r="G279" s="9"/>
      <c r="H279" s="308"/>
      <c r="I279" s="180"/>
      <c r="J279" s="180"/>
      <c r="K279" s="180"/>
      <c r="L279" s="9"/>
      <c r="M279" s="9"/>
      <c r="N279" s="9"/>
      <c r="O279" s="9"/>
      <c r="P279" s="9"/>
      <c r="Q279" s="9"/>
      <c r="R279" s="9"/>
      <c r="S279" s="9"/>
      <c r="T279" s="9"/>
      <c r="U279" s="9"/>
      <c r="V279" s="9"/>
      <c r="W279" s="9"/>
      <c r="X279" s="9"/>
      <c r="Y279" s="9"/>
      <c r="Z279" s="9"/>
    </row>
    <row r="280" spans="1:26" ht="16.5" customHeight="1">
      <c r="A280" s="9"/>
      <c r="B280" s="9"/>
      <c r="C280" s="9"/>
      <c r="D280" s="9"/>
      <c r="E280" s="180"/>
      <c r="F280" s="180"/>
      <c r="G280" s="9"/>
      <c r="H280" s="308"/>
      <c r="I280" s="180"/>
      <c r="J280" s="180"/>
      <c r="K280" s="180"/>
      <c r="L280" s="9"/>
      <c r="M280" s="9"/>
      <c r="N280" s="9"/>
      <c r="O280" s="9"/>
      <c r="P280" s="9"/>
      <c r="Q280" s="9"/>
      <c r="R280" s="9"/>
      <c r="S280" s="9"/>
      <c r="T280" s="9"/>
      <c r="U280" s="9"/>
      <c r="V280" s="9"/>
      <c r="W280" s="9"/>
      <c r="X280" s="9"/>
      <c r="Y280" s="9"/>
      <c r="Z280" s="9"/>
    </row>
    <row r="281" spans="1:26" ht="16.5" customHeight="1">
      <c r="A281" s="9"/>
      <c r="B281" s="9"/>
      <c r="C281" s="9"/>
      <c r="D281" s="9"/>
      <c r="E281" s="180"/>
      <c r="F281" s="180"/>
      <c r="G281" s="9"/>
      <c r="H281" s="308"/>
      <c r="I281" s="180"/>
      <c r="J281" s="180"/>
      <c r="K281" s="180"/>
      <c r="L281" s="9"/>
      <c r="M281" s="9"/>
      <c r="N281" s="9"/>
      <c r="O281" s="9"/>
      <c r="P281" s="9"/>
      <c r="Q281" s="9"/>
      <c r="R281" s="9"/>
      <c r="S281" s="9"/>
      <c r="T281" s="9"/>
      <c r="U281" s="9"/>
      <c r="V281" s="9"/>
      <c r="W281" s="9"/>
      <c r="X281" s="9"/>
      <c r="Y281" s="9"/>
      <c r="Z281" s="9"/>
    </row>
    <row r="282" spans="1:26" ht="16.5" customHeight="1">
      <c r="A282" s="9"/>
      <c r="B282" s="9"/>
      <c r="C282" s="9"/>
      <c r="D282" s="9"/>
      <c r="E282" s="180"/>
      <c r="F282" s="180"/>
      <c r="G282" s="9"/>
      <c r="H282" s="308"/>
      <c r="I282" s="180"/>
      <c r="J282" s="180"/>
      <c r="K282" s="180"/>
      <c r="L282" s="9"/>
      <c r="M282" s="9"/>
      <c r="N282" s="9"/>
      <c r="O282" s="9"/>
      <c r="P282" s="9"/>
      <c r="Q282" s="9"/>
      <c r="R282" s="9"/>
      <c r="S282" s="9"/>
      <c r="T282" s="9"/>
      <c r="U282" s="9"/>
      <c r="V282" s="9"/>
      <c r="W282" s="9"/>
      <c r="X282" s="9"/>
      <c r="Y282" s="9"/>
      <c r="Z282" s="9"/>
    </row>
    <row r="283" spans="1:26" ht="16.5" customHeight="1">
      <c r="A283" s="9"/>
      <c r="B283" s="9"/>
      <c r="C283" s="9"/>
      <c r="D283" s="9"/>
      <c r="E283" s="180"/>
      <c r="F283" s="180"/>
      <c r="G283" s="9"/>
      <c r="H283" s="308"/>
      <c r="I283" s="180"/>
      <c r="J283" s="180"/>
      <c r="K283" s="180"/>
      <c r="L283" s="9"/>
      <c r="M283" s="9"/>
      <c r="N283" s="9"/>
      <c r="O283" s="9"/>
      <c r="P283" s="9"/>
      <c r="Q283" s="9"/>
      <c r="R283" s="9"/>
      <c r="S283" s="9"/>
      <c r="T283" s="9"/>
      <c r="U283" s="9"/>
      <c r="V283" s="9"/>
      <c r="W283" s="9"/>
      <c r="X283" s="9"/>
      <c r="Y283" s="9"/>
      <c r="Z283" s="9"/>
    </row>
    <row r="284" spans="1:26" ht="16.5" customHeight="1">
      <c r="A284" s="9"/>
      <c r="B284" s="9"/>
      <c r="C284" s="9"/>
      <c r="D284" s="9"/>
      <c r="E284" s="180"/>
      <c r="F284" s="180"/>
      <c r="G284" s="9"/>
      <c r="H284" s="308"/>
      <c r="I284" s="180"/>
      <c r="J284" s="180"/>
      <c r="K284" s="180"/>
      <c r="L284" s="9"/>
      <c r="M284" s="9"/>
      <c r="N284" s="9"/>
      <c r="O284" s="9"/>
      <c r="P284" s="9"/>
      <c r="Q284" s="9"/>
      <c r="R284" s="9"/>
      <c r="S284" s="9"/>
      <c r="T284" s="9"/>
      <c r="U284" s="9"/>
      <c r="V284" s="9"/>
      <c r="W284" s="9"/>
      <c r="X284" s="9"/>
      <c r="Y284" s="9"/>
      <c r="Z284" s="9"/>
    </row>
    <row r="285" spans="1:26" ht="16.5" customHeight="1">
      <c r="A285" s="9"/>
      <c r="B285" s="9"/>
      <c r="C285" s="9"/>
      <c r="D285" s="9"/>
      <c r="E285" s="180"/>
      <c r="F285" s="180"/>
      <c r="G285" s="9"/>
      <c r="H285" s="308"/>
      <c r="I285" s="180"/>
      <c r="J285" s="180"/>
      <c r="K285" s="180"/>
      <c r="L285" s="9"/>
      <c r="M285" s="9"/>
      <c r="N285" s="9"/>
      <c r="O285" s="9"/>
      <c r="P285" s="9"/>
      <c r="Q285" s="9"/>
      <c r="R285" s="9"/>
      <c r="S285" s="9"/>
      <c r="T285" s="9"/>
      <c r="U285" s="9"/>
      <c r="V285" s="9"/>
      <c r="W285" s="9"/>
      <c r="X285" s="9"/>
      <c r="Y285" s="9"/>
      <c r="Z285" s="9"/>
    </row>
    <row r="286" spans="1:26" ht="16.5" customHeight="1">
      <c r="A286" s="9"/>
      <c r="B286" s="9"/>
      <c r="C286" s="9"/>
      <c r="D286" s="9"/>
      <c r="E286" s="180"/>
      <c r="F286" s="180"/>
      <c r="G286" s="9"/>
      <c r="H286" s="308"/>
      <c r="I286" s="180"/>
      <c r="J286" s="180"/>
      <c r="K286" s="180"/>
      <c r="L286" s="9"/>
      <c r="M286" s="9"/>
      <c r="N286" s="9"/>
      <c r="O286" s="9"/>
      <c r="P286" s="9"/>
      <c r="Q286" s="9"/>
      <c r="R286" s="9"/>
      <c r="S286" s="9"/>
      <c r="T286" s="9"/>
      <c r="U286" s="9"/>
      <c r="V286" s="9"/>
      <c r="W286" s="9"/>
      <c r="X286" s="9"/>
      <c r="Y286" s="9"/>
      <c r="Z286" s="9"/>
    </row>
    <row r="287" spans="1:26" ht="16.5" customHeight="1">
      <c r="A287" s="9"/>
      <c r="B287" s="9"/>
      <c r="C287" s="9"/>
      <c r="D287" s="9"/>
      <c r="E287" s="180"/>
      <c r="F287" s="180"/>
      <c r="G287" s="9"/>
      <c r="H287" s="308"/>
      <c r="I287" s="180"/>
      <c r="J287" s="180"/>
      <c r="K287" s="180"/>
      <c r="L287" s="9"/>
      <c r="M287" s="9"/>
      <c r="N287" s="9"/>
      <c r="O287" s="9"/>
      <c r="P287" s="9"/>
      <c r="Q287" s="9"/>
      <c r="R287" s="9"/>
      <c r="S287" s="9"/>
      <c r="T287" s="9"/>
      <c r="U287" s="9"/>
      <c r="V287" s="9"/>
      <c r="W287" s="9"/>
      <c r="X287" s="9"/>
      <c r="Y287" s="9"/>
      <c r="Z287" s="9"/>
    </row>
    <row r="288" spans="1:26" ht="16.5" customHeight="1">
      <c r="A288" s="9"/>
      <c r="B288" s="9"/>
      <c r="C288" s="9"/>
      <c r="D288" s="9"/>
      <c r="E288" s="180"/>
      <c r="F288" s="180"/>
      <c r="G288" s="9"/>
      <c r="H288" s="308"/>
      <c r="I288" s="180"/>
      <c r="J288" s="180"/>
      <c r="K288" s="180"/>
      <c r="L288" s="9"/>
      <c r="M288" s="9"/>
      <c r="N288" s="9"/>
      <c r="O288" s="9"/>
      <c r="P288" s="9"/>
      <c r="Q288" s="9"/>
      <c r="R288" s="9"/>
      <c r="S288" s="9"/>
      <c r="T288" s="9"/>
      <c r="U288" s="9"/>
      <c r="V288" s="9"/>
      <c r="W288" s="9"/>
      <c r="X288" s="9"/>
      <c r="Y288" s="9"/>
      <c r="Z288" s="9"/>
    </row>
    <row r="289" spans="1:26" ht="16.5" customHeight="1">
      <c r="A289" s="9"/>
      <c r="B289" s="9"/>
      <c r="C289" s="9"/>
      <c r="D289" s="9"/>
      <c r="E289" s="180"/>
      <c r="F289" s="180"/>
      <c r="G289" s="9"/>
      <c r="H289" s="308"/>
      <c r="I289" s="180"/>
      <c r="J289" s="180"/>
      <c r="K289" s="180"/>
      <c r="L289" s="9"/>
      <c r="M289" s="9"/>
      <c r="N289" s="9"/>
      <c r="O289" s="9"/>
      <c r="P289" s="9"/>
      <c r="Q289" s="9"/>
      <c r="R289" s="9"/>
      <c r="S289" s="9"/>
      <c r="T289" s="9"/>
      <c r="U289" s="9"/>
      <c r="V289" s="9"/>
      <c r="W289" s="9"/>
      <c r="X289" s="9"/>
      <c r="Y289" s="9"/>
      <c r="Z289" s="9"/>
    </row>
    <row r="290" spans="1:26" ht="16.5" customHeight="1">
      <c r="A290" s="9"/>
      <c r="B290" s="9"/>
      <c r="C290" s="9"/>
      <c r="D290" s="9"/>
      <c r="E290" s="180"/>
      <c r="F290" s="180"/>
      <c r="G290" s="9"/>
      <c r="H290" s="308"/>
      <c r="I290" s="180"/>
      <c r="J290" s="180"/>
      <c r="K290" s="180"/>
      <c r="L290" s="9"/>
      <c r="M290" s="9"/>
      <c r="N290" s="9"/>
      <c r="O290" s="9"/>
      <c r="P290" s="9"/>
      <c r="Q290" s="9"/>
      <c r="R290" s="9"/>
      <c r="S290" s="9"/>
      <c r="T290" s="9"/>
      <c r="U290" s="9"/>
      <c r="V290" s="9"/>
      <c r="W290" s="9"/>
      <c r="X290" s="9"/>
      <c r="Y290" s="9"/>
      <c r="Z290" s="9"/>
    </row>
    <row r="291" spans="1:26" ht="16.5" customHeight="1">
      <c r="A291" s="9"/>
      <c r="B291" s="9"/>
      <c r="C291" s="9"/>
      <c r="D291" s="9"/>
      <c r="E291" s="180"/>
      <c r="F291" s="180"/>
      <c r="G291" s="9"/>
      <c r="H291" s="308"/>
      <c r="I291" s="180"/>
      <c r="J291" s="180"/>
      <c r="K291" s="180"/>
      <c r="L291" s="9"/>
      <c r="M291" s="9"/>
      <c r="N291" s="9"/>
      <c r="O291" s="9"/>
      <c r="P291" s="9"/>
      <c r="Q291" s="9"/>
      <c r="R291" s="9"/>
      <c r="S291" s="9"/>
      <c r="T291" s="9"/>
      <c r="U291" s="9"/>
      <c r="V291" s="9"/>
      <c r="W291" s="9"/>
      <c r="X291" s="9"/>
      <c r="Y291" s="9"/>
      <c r="Z291" s="9"/>
    </row>
    <row r="292" spans="1:26" ht="16.5" customHeight="1">
      <c r="A292" s="9"/>
      <c r="B292" s="9"/>
      <c r="C292" s="9"/>
      <c r="D292" s="9"/>
      <c r="E292" s="180"/>
      <c r="F292" s="180"/>
      <c r="G292" s="9"/>
      <c r="H292" s="308"/>
      <c r="I292" s="180"/>
      <c r="J292" s="180"/>
      <c r="K292" s="180"/>
      <c r="L292" s="9"/>
      <c r="M292" s="9"/>
      <c r="N292" s="9"/>
      <c r="O292" s="9"/>
      <c r="P292" s="9"/>
      <c r="Q292" s="9"/>
      <c r="R292" s="9"/>
      <c r="S292" s="9"/>
      <c r="T292" s="9"/>
      <c r="U292" s="9"/>
      <c r="V292" s="9"/>
      <c r="W292" s="9"/>
      <c r="X292" s="9"/>
      <c r="Y292" s="9"/>
      <c r="Z292" s="9"/>
    </row>
    <row r="293" spans="1:26" ht="16.5" customHeight="1">
      <c r="A293" s="9"/>
      <c r="B293" s="9"/>
      <c r="C293" s="9"/>
      <c r="D293" s="9"/>
      <c r="E293" s="180"/>
      <c r="F293" s="180"/>
      <c r="G293" s="9"/>
      <c r="H293" s="308"/>
      <c r="I293" s="180"/>
      <c r="J293" s="180"/>
      <c r="K293" s="180"/>
      <c r="L293" s="9"/>
      <c r="M293" s="9"/>
      <c r="N293" s="9"/>
      <c r="O293" s="9"/>
      <c r="P293" s="9"/>
      <c r="Q293" s="9"/>
      <c r="R293" s="9"/>
      <c r="S293" s="9"/>
      <c r="T293" s="9"/>
      <c r="U293" s="9"/>
      <c r="V293" s="9"/>
      <c r="W293" s="9"/>
      <c r="X293" s="9"/>
      <c r="Y293" s="9"/>
      <c r="Z293" s="9"/>
    </row>
    <row r="294" spans="1:26" ht="16.5" customHeight="1">
      <c r="A294" s="9"/>
      <c r="B294" s="9"/>
      <c r="C294" s="9"/>
      <c r="D294" s="9"/>
      <c r="E294" s="180"/>
      <c r="F294" s="180"/>
      <c r="G294" s="9"/>
      <c r="H294" s="308"/>
      <c r="I294" s="180"/>
      <c r="J294" s="180"/>
      <c r="K294" s="180"/>
      <c r="L294" s="9"/>
      <c r="M294" s="9"/>
      <c r="N294" s="9"/>
      <c r="O294" s="9"/>
      <c r="P294" s="9"/>
      <c r="Q294" s="9"/>
      <c r="R294" s="9"/>
      <c r="S294" s="9"/>
      <c r="T294" s="9"/>
      <c r="U294" s="9"/>
      <c r="V294" s="9"/>
      <c r="W294" s="9"/>
      <c r="X294" s="9"/>
      <c r="Y294" s="9"/>
      <c r="Z294" s="9"/>
    </row>
    <row r="295" spans="1:26" ht="16.5" customHeight="1">
      <c r="A295" s="9"/>
      <c r="B295" s="9"/>
      <c r="C295" s="9"/>
      <c r="D295" s="9"/>
      <c r="E295" s="180"/>
      <c r="F295" s="180"/>
      <c r="G295" s="9"/>
      <c r="H295" s="308"/>
      <c r="I295" s="180"/>
      <c r="J295" s="180"/>
      <c r="K295" s="180"/>
      <c r="L295" s="9"/>
      <c r="M295" s="9"/>
      <c r="N295" s="9"/>
      <c r="O295" s="9"/>
      <c r="P295" s="9"/>
      <c r="Q295" s="9"/>
      <c r="R295" s="9"/>
      <c r="S295" s="9"/>
      <c r="T295" s="9"/>
      <c r="U295" s="9"/>
      <c r="V295" s="9"/>
      <c r="W295" s="9"/>
      <c r="X295" s="9"/>
      <c r="Y295" s="9"/>
      <c r="Z295" s="9"/>
    </row>
    <row r="296" spans="1:26" ht="16.5" customHeight="1">
      <c r="A296" s="9"/>
      <c r="B296" s="9"/>
      <c r="C296" s="9"/>
      <c r="D296" s="9"/>
      <c r="E296" s="180"/>
      <c r="F296" s="180"/>
      <c r="G296" s="9"/>
      <c r="H296" s="308"/>
      <c r="I296" s="180"/>
      <c r="J296" s="180"/>
      <c r="K296" s="180"/>
      <c r="L296" s="9"/>
      <c r="M296" s="9"/>
      <c r="N296" s="9"/>
      <c r="O296" s="9"/>
      <c r="P296" s="9"/>
      <c r="Q296" s="9"/>
      <c r="R296" s="9"/>
      <c r="S296" s="9"/>
      <c r="T296" s="9"/>
      <c r="U296" s="9"/>
      <c r="V296" s="9"/>
      <c r="W296" s="9"/>
      <c r="X296" s="9"/>
      <c r="Y296" s="9"/>
      <c r="Z296" s="9"/>
    </row>
    <row r="297" spans="1:26" ht="16.5" customHeight="1">
      <c r="A297" s="9"/>
      <c r="B297" s="9"/>
      <c r="C297" s="9"/>
      <c r="D297" s="9"/>
      <c r="E297" s="180"/>
      <c r="F297" s="180"/>
      <c r="G297" s="9"/>
      <c r="H297" s="308"/>
      <c r="I297" s="180"/>
      <c r="J297" s="180"/>
      <c r="K297" s="180"/>
      <c r="L297" s="9"/>
      <c r="M297" s="9"/>
      <c r="N297" s="9"/>
      <c r="O297" s="9"/>
      <c r="P297" s="9"/>
      <c r="Q297" s="9"/>
      <c r="R297" s="9"/>
      <c r="S297" s="9"/>
      <c r="T297" s="9"/>
      <c r="U297" s="9"/>
      <c r="V297" s="9"/>
      <c r="W297" s="9"/>
      <c r="X297" s="9"/>
      <c r="Y297" s="9"/>
      <c r="Z297" s="9"/>
    </row>
    <row r="298" spans="1:26" ht="16.5" customHeight="1">
      <c r="A298" s="9"/>
      <c r="B298" s="9"/>
      <c r="C298" s="9"/>
      <c r="D298" s="9"/>
      <c r="E298" s="180"/>
      <c r="F298" s="180"/>
      <c r="G298" s="9"/>
      <c r="H298" s="308"/>
      <c r="I298" s="180"/>
      <c r="J298" s="180"/>
      <c r="K298" s="180"/>
      <c r="L298" s="9"/>
      <c r="M298" s="9"/>
      <c r="N298" s="9"/>
      <c r="O298" s="9"/>
      <c r="P298" s="9"/>
      <c r="Q298" s="9"/>
      <c r="R298" s="9"/>
      <c r="S298" s="9"/>
      <c r="T298" s="9"/>
      <c r="U298" s="9"/>
      <c r="V298" s="9"/>
      <c r="W298" s="9"/>
      <c r="X298" s="9"/>
      <c r="Y298" s="9"/>
      <c r="Z298" s="9"/>
    </row>
    <row r="299" spans="1:26" ht="16.5" customHeight="1">
      <c r="A299" s="9"/>
      <c r="B299" s="9"/>
      <c r="C299" s="9"/>
      <c r="D299" s="9"/>
      <c r="E299" s="180"/>
      <c r="F299" s="180"/>
      <c r="G299" s="9"/>
      <c r="H299" s="308"/>
      <c r="I299" s="180"/>
      <c r="J299" s="180"/>
      <c r="K299" s="180"/>
      <c r="L299" s="9"/>
      <c r="M299" s="9"/>
      <c r="N299" s="9"/>
      <c r="O299" s="9"/>
      <c r="P299" s="9"/>
      <c r="Q299" s="9"/>
      <c r="R299" s="9"/>
      <c r="S299" s="9"/>
      <c r="T299" s="9"/>
      <c r="U299" s="9"/>
      <c r="V299" s="9"/>
      <c r="W299" s="9"/>
      <c r="X299" s="9"/>
      <c r="Y299" s="9"/>
      <c r="Z299" s="9"/>
    </row>
    <row r="300" spans="1:26" ht="16.5" customHeight="1">
      <c r="A300" s="9"/>
      <c r="B300" s="9"/>
      <c r="C300" s="9"/>
      <c r="D300" s="9"/>
      <c r="E300" s="180"/>
      <c r="F300" s="180"/>
      <c r="G300" s="9"/>
      <c r="H300" s="308"/>
      <c r="I300" s="180"/>
      <c r="J300" s="180"/>
      <c r="K300" s="180"/>
      <c r="L300" s="9"/>
      <c r="M300" s="9"/>
      <c r="N300" s="9"/>
      <c r="O300" s="9"/>
      <c r="P300" s="9"/>
      <c r="Q300" s="9"/>
      <c r="R300" s="9"/>
      <c r="S300" s="9"/>
      <c r="T300" s="9"/>
      <c r="U300" s="9"/>
      <c r="V300" s="9"/>
      <c r="W300" s="9"/>
      <c r="X300" s="9"/>
      <c r="Y300" s="9"/>
      <c r="Z300" s="9"/>
    </row>
    <row r="301" spans="1:26" ht="16.5" customHeight="1">
      <c r="A301" s="9"/>
      <c r="B301" s="9"/>
      <c r="C301" s="9"/>
      <c r="D301" s="9"/>
      <c r="E301" s="180"/>
      <c r="F301" s="180"/>
      <c r="G301" s="9"/>
      <c r="H301" s="308"/>
      <c r="I301" s="180"/>
      <c r="J301" s="180"/>
      <c r="K301" s="180"/>
      <c r="L301" s="9"/>
      <c r="M301" s="9"/>
      <c r="N301" s="9"/>
      <c r="O301" s="9"/>
      <c r="P301" s="9"/>
      <c r="Q301" s="9"/>
      <c r="R301" s="9"/>
      <c r="S301" s="9"/>
      <c r="T301" s="9"/>
      <c r="U301" s="9"/>
      <c r="V301" s="9"/>
      <c r="W301" s="9"/>
      <c r="X301" s="9"/>
      <c r="Y301" s="9"/>
      <c r="Z301" s="9"/>
    </row>
    <row r="302" spans="1:26" ht="16.5" customHeight="1">
      <c r="A302" s="9"/>
      <c r="B302" s="9"/>
      <c r="C302" s="9"/>
      <c r="D302" s="9"/>
      <c r="E302" s="180"/>
      <c r="F302" s="180"/>
      <c r="G302" s="9"/>
      <c r="H302" s="308"/>
      <c r="I302" s="180"/>
      <c r="J302" s="180"/>
      <c r="K302" s="180"/>
      <c r="L302" s="9"/>
      <c r="M302" s="9"/>
      <c r="N302" s="9"/>
      <c r="O302" s="9"/>
      <c r="P302" s="9"/>
      <c r="Q302" s="9"/>
      <c r="R302" s="9"/>
      <c r="S302" s="9"/>
      <c r="T302" s="9"/>
      <c r="U302" s="9"/>
      <c r="V302" s="9"/>
      <c r="W302" s="9"/>
      <c r="X302" s="9"/>
      <c r="Y302" s="9"/>
      <c r="Z302" s="9"/>
    </row>
    <row r="303" spans="1:26" ht="16.5" customHeight="1">
      <c r="A303" s="9"/>
      <c r="B303" s="9"/>
      <c r="C303" s="9"/>
      <c r="D303" s="9"/>
      <c r="E303" s="180"/>
      <c r="F303" s="180"/>
      <c r="G303" s="9"/>
      <c r="H303" s="308"/>
      <c r="I303" s="180"/>
      <c r="J303" s="180"/>
      <c r="K303" s="180"/>
      <c r="L303" s="9"/>
      <c r="M303" s="9"/>
      <c r="N303" s="9"/>
      <c r="O303" s="9"/>
      <c r="P303" s="9"/>
      <c r="Q303" s="9"/>
      <c r="R303" s="9"/>
      <c r="S303" s="9"/>
      <c r="T303" s="9"/>
      <c r="U303" s="9"/>
      <c r="V303" s="9"/>
      <c r="W303" s="9"/>
      <c r="X303" s="9"/>
      <c r="Y303" s="9"/>
      <c r="Z303" s="9"/>
    </row>
    <row r="304" spans="1:26" ht="16.5" customHeight="1">
      <c r="A304" s="9"/>
      <c r="B304" s="9"/>
      <c r="C304" s="9"/>
      <c r="D304" s="9"/>
      <c r="E304" s="180"/>
      <c r="F304" s="180"/>
      <c r="G304" s="9"/>
      <c r="H304" s="308"/>
      <c r="I304" s="180"/>
      <c r="J304" s="180"/>
      <c r="K304" s="180"/>
      <c r="L304" s="9"/>
      <c r="M304" s="9"/>
      <c r="N304" s="9"/>
      <c r="O304" s="9"/>
      <c r="P304" s="9"/>
      <c r="Q304" s="9"/>
      <c r="R304" s="9"/>
      <c r="S304" s="9"/>
      <c r="T304" s="9"/>
      <c r="U304" s="9"/>
      <c r="V304" s="9"/>
      <c r="W304" s="9"/>
      <c r="X304" s="9"/>
      <c r="Y304" s="9"/>
      <c r="Z304" s="9"/>
    </row>
    <row r="305" spans="1:26" ht="16.5" customHeight="1">
      <c r="A305" s="9"/>
      <c r="B305" s="9"/>
      <c r="C305" s="9"/>
      <c r="D305" s="9"/>
      <c r="E305" s="180"/>
      <c r="F305" s="180"/>
      <c r="G305" s="9"/>
      <c r="H305" s="308"/>
      <c r="I305" s="180"/>
      <c r="J305" s="180"/>
      <c r="K305" s="180"/>
      <c r="L305" s="9"/>
      <c r="M305" s="9"/>
      <c r="N305" s="9"/>
      <c r="O305" s="9"/>
      <c r="P305" s="9"/>
      <c r="Q305" s="9"/>
      <c r="R305" s="9"/>
      <c r="S305" s="9"/>
      <c r="T305" s="9"/>
      <c r="U305" s="9"/>
      <c r="V305" s="9"/>
      <c r="W305" s="9"/>
      <c r="X305" s="9"/>
      <c r="Y305" s="9"/>
      <c r="Z305" s="9"/>
    </row>
    <row r="306" spans="1:26" ht="16.5" customHeight="1">
      <c r="A306" s="9"/>
      <c r="B306" s="9"/>
      <c r="C306" s="9"/>
      <c r="D306" s="9"/>
      <c r="E306" s="180"/>
      <c r="F306" s="180"/>
      <c r="G306" s="9"/>
      <c r="H306" s="308"/>
      <c r="I306" s="180"/>
      <c r="J306" s="180"/>
      <c r="K306" s="180"/>
      <c r="L306" s="9"/>
      <c r="M306" s="9"/>
      <c r="N306" s="9"/>
      <c r="O306" s="9"/>
      <c r="P306" s="9"/>
      <c r="Q306" s="9"/>
      <c r="R306" s="9"/>
      <c r="S306" s="9"/>
      <c r="T306" s="9"/>
      <c r="U306" s="9"/>
      <c r="V306" s="9"/>
      <c r="W306" s="9"/>
      <c r="X306" s="9"/>
      <c r="Y306" s="9"/>
      <c r="Z306" s="9"/>
    </row>
    <row r="307" spans="1:26" ht="16.5" customHeight="1">
      <c r="A307" s="9"/>
      <c r="B307" s="9"/>
      <c r="C307" s="9"/>
      <c r="D307" s="9"/>
      <c r="E307" s="180"/>
      <c r="F307" s="180"/>
      <c r="G307" s="9"/>
      <c r="H307" s="308"/>
      <c r="I307" s="180"/>
      <c r="J307" s="180"/>
      <c r="K307" s="180"/>
      <c r="L307" s="9"/>
      <c r="M307" s="9"/>
      <c r="N307" s="9"/>
      <c r="O307" s="9"/>
      <c r="P307" s="9"/>
      <c r="Q307" s="9"/>
      <c r="R307" s="9"/>
      <c r="S307" s="9"/>
      <c r="T307" s="9"/>
      <c r="U307" s="9"/>
      <c r="V307" s="9"/>
      <c r="W307" s="9"/>
      <c r="X307" s="9"/>
      <c r="Y307" s="9"/>
      <c r="Z307" s="9"/>
    </row>
    <row r="308" spans="1:26" ht="16.5" customHeight="1">
      <c r="A308" s="9"/>
      <c r="B308" s="9"/>
      <c r="C308" s="9"/>
      <c r="D308" s="9"/>
      <c r="E308" s="180"/>
      <c r="F308" s="180"/>
      <c r="G308" s="9"/>
      <c r="H308" s="308"/>
      <c r="I308" s="180"/>
      <c r="J308" s="180"/>
      <c r="K308" s="180"/>
      <c r="L308" s="9"/>
      <c r="M308" s="9"/>
      <c r="N308" s="9"/>
      <c r="O308" s="9"/>
      <c r="P308" s="9"/>
      <c r="Q308" s="9"/>
      <c r="R308" s="9"/>
      <c r="S308" s="9"/>
      <c r="T308" s="9"/>
      <c r="U308" s="9"/>
      <c r="V308" s="9"/>
      <c r="W308" s="9"/>
      <c r="X308" s="9"/>
      <c r="Y308" s="9"/>
      <c r="Z308" s="9"/>
    </row>
    <row r="309" spans="1:26" ht="16.5" customHeight="1">
      <c r="A309" s="9"/>
      <c r="B309" s="9"/>
      <c r="C309" s="9"/>
      <c r="D309" s="9"/>
      <c r="E309" s="180"/>
      <c r="F309" s="180"/>
      <c r="G309" s="9"/>
      <c r="H309" s="308"/>
      <c r="I309" s="180"/>
      <c r="J309" s="180"/>
      <c r="K309" s="180"/>
      <c r="L309" s="9"/>
      <c r="M309" s="9"/>
      <c r="N309" s="9"/>
      <c r="O309" s="9"/>
      <c r="P309" s="9"/>
      <c r="Q309" s="9"/>
      <c r="R309" s="9"/>
      <c r="S309" s="9"/>
      <c r="T309" s="9"/>
      <c r="U309" s="9"/>
      <c r="V309" s="9"/>
      <c r="W309" s="9"/>
      <c r="X309" s="9"/>
      <c r="Y309" s="9"/>
      <c r="Z309" s="9"/>
    </row>
    <row r="310" spans="1:26" ht="16.5" customHeight="1">
      <c r="A310" s="9"/>
      <c r="B310" s="9"/>
      <c r="C310" s="9"/>
      <c r="D310" s="9"/>
      <c r="E310" s="180"/>
      <c r="F310" s="180"/>
      <c r="G310" s="9"/>
      <c r="H310" s="308"/>
      <c r="I310" s="180"/>
      <c r="J310" s="180"/>
      <c r="K310" s="180"/>
      <c r="L310" s="9"/>
      <c r="M310" s="9"/>
      <c r="N310" s="9"/>
      <c r="O310" s="9"/>
      <c r="P310" s="9"/>
      <c r="Q310" s="9"/>
      <c r="R310" s="9"/>
      <c r="S310" s="9"/>
      <c r="T310" s="9"/>
      <c r="U310" s="9"/>
      <c r="V310" s="9"/>
      <c r="W310" s="9"/>
      <c r="X310" s="9"/>
      <c r="Y310" s="9"/>
      <c r="Z310" s="9"/>
    </row>
    <row r="311" spans="1:26" ht="16.5" customHeight="1">
      <c r="A311" s="9"/>
      <c r="B311" s="9"/>
      <c r="C311" s="9"/>
      <c r="D311" s="9"/>
      <c r="E311" s="180"/>
      <c r="F311" s="180"/>
      <c r="G311" s="9"/>
      <c r="H311" s="308"/>
      <c r="I311" s="180"/>
      <c r="J311" s="180"/>
      <c r="K311" s="180"/>
      <c r="L311" s="9"/>
      <c r="M311" s="9"/>
      <c r="N311" s="9"/>
      <c r="O311" s="9"/>
      <c r="P311" s="9"/>
      <c r="Q311" s="9"/>
      <c r="R311" s="9"/>
      <c r="S311" s="9"/>
      <c r="T311" s="9"/>
      <c r="U311" s="9"/>
      <c r="V311" s="9"/>
      <c r="W311" s="9"/>
      <c r="X311" s="9"/>
      <c r="Y311" s="9"/>
      <c r="Z311" s="9"/>
    </row>
    <row r="312" spans="1:26" ht="16.5" customHeight="1">
      <c r="A312" s="9"/>
      <c r="B312" s="9"/>
      <c r="C312" s="9"/>
      <c r="D312" s="9"/>
      <c r="E312" s="180"/>
      <c r="F312" s="180"/>
      <c r="G312" s="9"/>
      <c r="H312" s="308"/>
      <c r="I312" s="180"/>
      <c r="J312" s="180"/>
      <c r="K312" s="180"/>
      <c r="L312" s="9"/>
      <c r="M312" s="9"/>
      <c r="N312" s="9"/>
      <c r="O312" s="9"/>
      <c r="P312" s="9"/>
      <c r="Q312" s="9"/>
      <c r="R312" s="9"/>
      <c r="S312" s="9"/>
      <c r="T312" s="9"/>
      <c r="U312" s="9"/>
      <c r="V312" s="9"/>
      <c r="W312" s="9"/>
      <c r="X312" s="9"/>
      <c r="Y312" s="9"/>
      <c r="Z312" s="9"/>
    </row>
    <row r="313" spans="1:26" ht="16.5" customHeight="1">
      <c r="A313" s="9"/>
      <c r="B313" s="9"/>
      <c r="C313" s="9"/>
      <c r="D313" s="9"/>
      <c r="E313" s="180"/>
      <c r="F313" s="180"/>
      <c r="G313" s="9"/>
      <c r="H313" s="308"/>
      <c r="I313" s="180"/>
      <c r="J313" s="180"/>
      <c r="K313" s="180"/>
      <c r="L313" s="9"/>
      <c r="M313" s="9"/>
      <c r="N313" s="9"/>
      <c r="O313" s="9"/>
      <c r="P313" s="9"/>
      <c r="Q313" s="9"/>
      <c r="R313" s="9"/>
      <c r="S313" s="9"/>
      <c r="T313" s="9"/>
      <c r="U313" s="9"/>
      <c r="V313" s="9"/>
      <c r="W313" s="9"/>
      <c r="X313" s="9"/>
      <c r="Y313" s="9"/>
      <c r="Z313" s="9"/>
    </row>
    <row r="314" spans="1:26" ht="16.5" customHeight="1">
      <c r="A314" s="9"/>
      <c r="B314" s="9"/>
      <c r="C314" s="9"/>
      <c r="D314" s="9"/>
      <c r="E314" s="180"/>
      <c r="F314" s="180"/>
      <c r="G314" s="9"/>
      <c r="H314" s="308"/>
      <c r="I314" s="180"/>
      <c r="J314" s="180"/>
      <c r="K314" s="180"/>
      <c r="L314" s="9"/>
      <c r="M314" s="9"/>
      <c r="N314" s="9"/>
      <c r="O314" s="9"/>
      <c r="P314" s="9"/>
      <c r="Q314" s="9"/>
      <c r="R314" s="9"/>
      <c r="S314" s="9"/>
      <c r="T314" s="9"/>
      <c r="U314" s="9"/>
      <c r="V314" s="9"/>
      <c r="W314" s="9"/>
      <c r="X314" s="9"/>
      <c r="Y314" s="9"/>
      <c r="Z314" s="9"/>
    </row>
    <row r="315" spans="1:26" ht="16.5" customHeight="1">
      <c r="A315" s="9"/>
      <c r="B315" s="9"/>
      <c r="C315" s="9"/>
      <c r="D315" s="9"/>
      <c r="E315" s="180"/>
      <c r="F315" s="180"/>
      <c r="G315" s="9"/>
      <c r="H315" s="308"/>
      <c r="I315" s="180"/>
      <c r="J315" s="180"/>
      <c r="K315" s="180"/>
      <c r="L315" s="9"/>
      <c r="M315" s="9"/>
      <c r="N315" s="9"/>
      <c r="O315" s="9"/>
      <c r="P315" s="9"/>
      <c r="Q315" s="9"/>
      <c r="R315" s="9"/>
      <c r="S315" s="9"/>
      <c r="T315" s="9"/>
      <c r="U315" s="9"/>
      <c r="V315" s="9"/>
      <c r="W315" s="9"/>
      <c r="X315" s="9"/>
      <c r="Y315" s="9"/>
      <c r="Z315" s="9"/>
    </row>
    <row r="316" spans="1:26" ht="16.5" customHeight="1">
      <c r="A316" s="9"/>
      <c r="B316" s="9"/>
      <c r="C316" s="9"/>
      <c r="D316" s="9"/>
      <c r="E316" s="180"/>
      <c r="F316" s="180"/>
      <c r="G316" s="9"/>
      <c r="H316" s="308"/>
      <c r="I316" s="180"/>
      <c r="J316" s="180"/>
      <c r="K316" s="180"/>
      <c r="L316" s="9"/>
      <c r="M316" s="9"/>
      <c r="N316" s="9"/>
      <c r="O316" s="9"/>
      <c r="P316" s="9"/>
      <c r="Q316" s="9"/>
      <c r="R316" s="9"/>
      <c r="S316" s="9"/>
      <c r="T316" s="9"/>
      <c r="U316" s="9"/>
      <c r="V316" s="9"/>
      <c r="W316" s="9"/>
      <c r="X316" s="9"/>
      <c r="Y316" s="9"/>
      <c r="Z316" s="9"/>
    </row>
    <row r="317" spans="1:26" ht="16.5" customHeight="1">
      <c r="A317" s="9"/>
      <c r="B317" s="9"/>
      <c r="C317" s="9"/>
      <c r="D317" s="9"/>
      <c r="E317" s="180"/>
      <c r="F317" s="180"/>
      <c r="G317" s="9"/>
      <c r="H317" s="308"/>
      <c r="I317" s="180"/>
      <c r="J317" s="180"/>
      <c r="K317" s="180"/>
      <c r="L317" s="9"/>
      <c r="M317" s="9"/>
      <c r="N317" s="9"/>
      <c r="O317" s="9"/>
      <c r="P317" s="9"/>
      <c r="Q317" s="9"/>
      <c r="R317" s="9"/>
      <c r="S317" s="9"/>
      <c r="T317" s="9"/>
      <c r="U317" s="9"/>
      <c r="V317" s="9"/>
      <c r="W317" s="9"/>
      <c r="X317" s="9"/>
      <c r="Y317" s="9"/>
      <c r="Z317" s="9"/>
    </row>
    <row r="318" spans="1:26" ht="16.5" customHeight="1">
      <c r="A318" s="9"/>
      <c r="B318" s="9"/>
      <c r="C318" s="9"/>
      <c r="D318" s="9"/>
      <c r="E318" s="180"/>
      <c r="F318" s="180"/>
      <c r="G318" s="9"/>
      <c r="H318" s="308"/>
      <c r="I318" s="180"/>
      <c r="J318" s="180"/>
      <c r="K318" s="180"/>
      <c r="L318" s="9"/>
      <c r="M318" s="9"/>
      <c r="N318" s="9"/>
      <c r="O318" s="9"/>
      <c r="P318" s="9"/>
      <c r="Q318" s="9"/>
      <c r="R318" s="9"/>
      <c r="S318" s="9"/>
      <c r="T318" s="9"/>
      <c r="U318" s="9"/>
      <c r="V318" s="9"/>
      <c r="W318" s="9"/>
      <c r="X318" s="9"/>
      <c r="Y318" s="9"/>
      <c r="Z318" s="9"/>
    </row>
    <row r="319" spans="1:26" ht="16.5" customHeight="1">
      <c r="A319" s="9"/>
      <c r="B319" s="9"/>
      <c r="C319" s="9"/>
      <c r="D319" s="9"/>
      <c r="E319" s="180"/>
      <c r="F319" s="180"/>
      <c r="G319" s="9"/>
      <c r="H319" s="308"/>
      <c r="I319" s="180"/>
      <c r="J319" s="180"/>
      <c r="K319" s="180"/>
      <c r="L319" s="9"/>
      <c r="M319" s="9"/>
      <c r="N319" s="9"/>
      <c r="O319" s="9"/>
      <c r="P319" s="9"/>
      <c r="Q319" s="9"/>
      <c r="R319" s="9"/>
      <c r="S319" s="9"/>
      <c r="T319" s="9"/>
      <c r="U319" s="9"/>
      <c r="V319" s="9"/>
      <c r="W319" s="9"/>
      <c r="X319" s="9"/>
      <c r="Y319" s="9"/>
      <c r="Z319" s="9"/>
    </row>
    <row r="320" spans="1:26" ht="16.5" customHeight="1">
      <c r="A320" s="9"/>
      <c r="B320" s="9"/>
      <c r="C320" s="9"/>
      <c r="D320" s="9"/>
      <c r="E320" s="180"/>
      <c r="F320" s="180"/>
      <c r="G320" s="9"/>
      <c r="H320" s="308"/>
      <c r="I320" s="180"/>
      <c r="J320" s="180"/>
      <c r="K320" s="180"/>
      <c r="L320" s="9"/>
      <c r="M320" s="9"/>
      <c r="N320" s="9"/>
      <c r="O320" s="9"/>
      <c r="P320" s="9"/>
      <c r="Q320" s="9"/>
      <c r="R320" s="9"/>
      <c r="S320" s="9"/>
      <c r="T320" s="9"/>
      <c r="U320" s="9"/>
      <c r="V320" s="9"/>
      <c r="W320" s="9"/>
      <c r="X320" s="9"/>
      <c r="Y320" s="9"/>
      <c r="Z320" s="9"/>
    </row>
    <row r="321" spans="1:26" ht="16.5" customHeight="1">
      <c r="A321" s="9"/>
      <c r="B321" s="9"/>
      <c r="C321" s="9"/>
      <c r="D321" s="9"/>
      <c r="E321" s="180"/>
      <c r="F321" s="180"/>
      <c r="G321" s="9"/>
      <c r="H321" s="308"/>
      <c r="I321" s="180"/>
      <c r="J321" s="180"/>
      <c r="K321" s="180"/>
      <c r="L321" s="9"/>
      <c r="M321" s="9"/>
      <c r="N321" s="9"/>
      <c r="O321" s="9"/>
      <c r="P321" s="9"/>
      <c r="Q321" s="9"/>
      <c r="R321" s="9"/>
      <c r="S321" s="9"/>
      <c r="T321" s="9"/>
      <c r="U321" s="9"/>
      <c r="V321" s="9"/>
      <c r="W321" s="9"/>
      <c r="X321" s="9"/>
      <c r="Y321" s="9"/>
      <c r="Z321" s="9"/>
    </row>
    <row r="322" spans="1:26" ht="16.5" customHeight="1">
      <c r="A322" s="9"/>
      <c r="B322" s="9"/>
      <c r="C322" s="9"/>
      <c r="D322" s="9"/>
      <c r="E322" s="180"/>
      <c r="F322" s="180"/>
      <c r="G322" s="9"/>
      <c r="H322" s="308"/>
      <c r="I322" s="180"/>
      <c r="J322" s="180"/>
      <c r="K322" s="180"/>
      <c r="L322" s="9"/>
      <c r="M322" s="9"/>
      <c r="N322" s="9"/>
      <c r="O322" s="9"/>
      <c r="P322" s="9"/>
      <c r="Q322" s="9"/>
      <c r="R322" s="9"/>
      <c r="S322" s="9"/>
      <c r="T322" s="9"/>
      <c r="U322" s="9"/>
      <c r="V322" s="9"/>
      <c r="W322" s="9"/>
      <c r="X322" s="9"/>
      <c r="Y322" s="9"/>
      <c r="Z322" s="9"/>
    </row>
    <row r="323" spans="1:26" ht="16.5" customHeight="1">
      <c r="A323" s="9"/>
      <c r="B323" s="9"/>
      <c r="C323" s="9"/>
      <c r="D323" s="9"/>
      <c r="E323" s="180"/>
      <c r="F323" s="180"/>
      <c r="G323" s="9"/>
      <c r="H323" s="308"/>
      <c r="I323" s="180"/>
      <c r="J323" s="180"/>
      <c r="K323" s="180"/>
      <c r="L323" s="9"/>
      <c r="M323" s="9"/>
      <c r="N323" s="9"/>
      <c r="O323" s="9"/>
      <c r="P323" s="9"/>
      <c r="Q323" s="9"/>
      <c r="R323" s="9"/>
      <c r="S323" s="9"/>
      <c r="T323" s="9"/>
      <c r="U323" s="9"/>
      <c r="V323" s="9"/>
      <c r="W323" s="9"/>
      <c r="X323" s="9"/>
      <c r="Y323" s="9"/>
      <c r="Z323" s="9"/>
    </row>
    <row r="324" spans="1:26" ht="16.5" customHeight="1">
      <c r="A324" s="9"/>
      <c r="B324" s="9"/>
      <c r="C324" s="9"/>
      <c r="D324" s="9"/>
      <c r="E324" s="180"/>
      <c r="F324" s="180"/>
      <c r="G324" s="9"/>
      <c r="H324" s="308"/>
      <c r="I324" s="180"/>
      <c r="J324" s="180"/>
      <c r="K324" s="180"/>
      <c r="L324" s="9"/>
      <c r="M324" s="9"/>
      <c r="N324" s="9"/>
      <c r="O324" s="9"/>
      <c r="P324" s="9"/>
      <c r="Q324" s="9"/>
      <c r="R324" s="9"/>
      <c r="S324" s="9"/>
      <c r="T324" s="9"/>
      <c r="U324" s="9"/>
      <c r="V324" s="9"/>
      <c r="W324" s="9"/>
      <c r="X324" s="9"/>
      <c r="Y324" s="9"/>
      <c r="Z324" s="9"/>
    </row>
    <row r="325" spans="1:26" ht="16.5" customHeight="1">
      <c r="A325" s="9"/>
      <c r="B325" s="9"/>
      <c r="C325" s="9"/>
      <c r="D325" s="9"/>
      <c r="E325" s="180"/>
      <c r="F325" s="180"/>
      <c r="G325" s="9"/>
      <c r="H325" s="308"/>
      <c r="I325" s="180"/>
      <c r="J325" s="180"/>
      <c r="K325" s="180"/>
      <c r="L325" s="9"/>
      <c r="M325" s="9"/>
      <c r="N325" s="9"/>
      <c r="O325" s="9"/>
      <c r="P325" s="9"/>
      <c r="Q325" s="9"/>
      <c r="R325" s="9"/>
      <c r="S325" s="9"/>
      <c r="T325" s="9"/>
      <c r="U325" s="9"/>
      <c r="V325" s="9"/>
      <c r="W325" s="9"/>
      <c r="X325" s="9"/>
      <c r="Y325" s="9"/>
      <c r="Z325" s="9"/>
    </row>
    <row r="326" spans="1:26" ht="16.5" customHeight="1">
      <c r="A326" s="9"/>
      <c r="B326" s="9"/>
      <c r="C326" s="9"/>
      <c r="D326" s="9"/>
      <c r="E326" s="180"/>
      <c r="F326" s="180"/>
      <c r="G326" s="9"/>
      <c r="H326" s="308"/>
      <c r="I326" s="180"/>
      <c r="J326" s="180"/>
      <c r="K326" s="180"/>
      <c r="L326" s="9"/>
      <c r="M326" s="9"/>
      <c r="N326" s="9"/>
      <c r="O326" s="9"/>
      <c r="P326" s="9"/>
      <c r="Q326" s="9"/>
      <c r="R326" s="9"/>
      <c r="S326" s="9"/>
      <c r="T326" s="9"/>
      <c r="U326" s="9"/>
      <c r="V326" s="9"/>
      <c r="W326" s="9"/>
      <c r="X326" s="9"/>
      <c r="Y326" s="9"/>
      <c r="Z326" s="9"/>
    </row>
    <row r="327" spans="1:26" ht="16.5" customHeight="1">
      <c r="A327" s="9"/>
      <c r="B327" s="9"/>
      <c r="C327" s="9"/>
      <c r="D327" s="9"/>
      <c r="E327" s="180"/>
      <c r="F327" s="180"/>
      <c r="G327" s="9"/>
      <c r="H327" s="308"/>
      <c r="I327" s="180"/>
      <c r="J327" s="180"/>
      <c r="K327" s="180"/>
      <c r="L327" s="9"/>
      <c r="M327" s="9"/>
      <c r="N327" s="9"/>
      <c r="O327" s="9"/>
      <c r="P327" s="9"/>
      <c r="Q327" s="9"/>
      <c r="R327" s="9"/>
      <c r="S327" s="9"/>
      <c r="T327" s="9"/>
      <c r="U327" s="9"/>
      <c r="V327" s="9"/>
      <c r="W327" s="9"/>
      <c r="X327" s="9"/>
      <c r="Y327" s="9"/>
      <c r="Z327" s="9"/>
    </row>
    <row r="328" spans="1:26" ht="16.5" customHeight="1">
      <c r="A328" s="9"/>
      <c r="B328" s="9"/>
      <c r="C328" s="9"/>
      <c r="D328" s="9"/>
      <c r="E328" s="180"/>
      <c r="F328" s="180"/>
      <c r="G328" s="9"/>
      <c r="H328" s="308"/>
      <c r="I328" s="180"/>
      <c r="J328" s="180"/>
      <c r="K328" s="180"/>
      <c r="L328" s="9"/>
      <c r="M328" s="9"/>
      <c r="N328" s="9"/>
      <c r="O328" s="9"/>
      <c r="P328" s="9"/>
      <c r="Q328" s="9"/>
      <c r="R328" s="9"/>
      <c r="S328" s="9"/>
      <c r="T328" s="9"/>
      <c r="U328" s="9"/>
      <c r="V328" s="9"/>
      <c r="W328" s="9"/>
      <c r="X328" s="9"/>
      <c r="Y328" s="9"/>
      <c r="Z328" s="9"/>
    </row>
    <row r="329" spans="1:26" ht="16.5" customHeight="1">
      <c r="A329" s="9"/>
      <c r="B329" s="9"/>
      <c r="C329" s="9"/>
      <c r="D329" s="9"/>
      <c r="E329" s="180"/>
      <c r="F329" s="180"/>
      <c r="G329" s="9"/>
      <c r="H329" s="308"/>
      <c r="I329" s="180"/>
      <c r="J329" s="180"/>
      <c r="K329" s="180"/>
      <c r="L329" s="9"/>
      <c r="M329" s="9"/>
      <c r="N329" s="9"/>
      <c r="O329" s="9"/>
      <c r="P329" s="9"/>
      <c r="Q329" s="9"/>
      <c r="R329" s="9"/>
      <c r="S329" s="9"/>
      <c r="T329" s="9"/>
      <c r="U329" s="9"/>
      <c r="V329" s="9"/>
      <c r="W329" s="9"/>
      <c r="X329" s="9"/>
      <c r="Y329" s="9"/>
      <c r="Z329" s="9"/>
    </row>
    <row r="330" spans="1:26" ht="16.5" customHeight="1">
      <c r="A330" s="9"/>
      <c r="B330" s="9"/>
      <c r="C330" s="9"/>
      <c r="D330" s="9"/>
      <c r="E330" s="180"/>
      <c r="F330" s="180"/>
      <c r="G330" s="9"/>
      <c r="H330" s="308"/>
      <c r="I330" s="180"/>
      <c r="J330" s="180"/>
      <c r="K330" s="180"/>
      <c r="L330" s="9"/>
      <c r="M330" s="9"/>
      <c r="N330" s="9"/>
      <c r="O330" s="9"/>
      <c r="P330" s="9"/>
      <c r="Q330" s="9"/>
      <c r="R330" s="9"/>
      <c r="S330" s="9"/>
      <c r="T330" s="9"/>
      <c r="U330" s="9"/>
      <c r="V330" s="9"/>
      <c r="W330" s="9"/>
      <c r="X330" s="9"/>
      <c r="Y330" s="9"/>
      <c r="Z330" s="9"/>
    </row>
    <row r="331" spans="1:26" ht="16.5" customHeight="1">
      <c r="A331" s="9"/>
      <c r="B331" s="9"/>
      <c r="C331" s="9"/>
      <c r="D331" s="9"/>
      <c r="E331" s="180"/>
      <c r="F331" s="180"/>
      <c r="G331" s="9"/>
      <c r="H331" s="308"/>
      <c r="I331" s="180"/>
      <c r="J331" s="180"/>
      <c r="K331" s="180"/>
      <c r="L331" s="9"/>
      <c r="M331" s="9"/>
      <c r="N331" s="9"/>
      <c r="O331" s="9"/>
      <c r="P331" s="9"/>
      <c r="Q331" s="9"/>
      <c r="R331" s="9"/>
      <c r="S331" s="9"/>
      <c r="T331" s="9"/>
      <c r="U331" s="9"/>
      <c r="V331" s="9"/>
      <c r="W331" s="9"/>
      <c r="X331" s="9"/>
      <c r="Y331" s="9"/>
      <c r="Z331" s="9"/>
    </row>
    <row r="332" spans="1:26" ht="16.5" customHeight="1">
      <c r="A332" s="9"/>
      <c r="B332" s="9"/>
      <c r="C332" s="9"/>
      <c r="D332" s="9"/>
      <c r="E332" s="180"/>
      <c r="F332" s="180"/>
      <c r="G332" s="9"/>
      <c r="H332" s="308"/>
      <c r="I332" s="180"/>
      <c r="J332" s="180"/>
      <c r="K332" s="180"/>
      <c r="L332" s="9"/>
      <c r="M332" s="9"/>
      <c r="N332" s="9"/>
      <c r="O332" s="9"/>
      <c r="P332" s="9"/>
      <c r="Q332" s="9"/>
      <c r="R332" s="9"/>
      <c r="S332" s="9"/>
      <c r="T332" s="9"/>
      <c r="U332" s="9"/>
      <c r="V332" s="9"/>
      <c r="W332" s="9"/>
      <c r="X332" s="9"/>
      <c r="Y332" s="9"/>
      <c r="Z332" s="9"/>
    </row>
    <row r="333" spans="1:26" ht="16.5" customHeight="1">
      <c r="A333" s="9"/>
      <c r="B333" s="9"/>
      <c r="C333" s="9"/>
      <c r="D333" s="9"/>
      <c r="E333" s="180"/>
      <c r="F333" s="180"/>
      <c r="G333" s="9"/>
      <c r="H333" s="308"/>
      <c r="I333" s="180"/>
      <c r="J333" s="180"/>
      <c r="K333" s="180"/>
      <c r="L333" s="9"/>
      <c r="M333" s="9"/>
      <c r="N333" s="9"/>
      <c r="O333" s="9"/>
      <c r="P333" s="9"/>
      <c r="Q333" s="9"/>
      <c r="R333" s="9"/>
      <c r="S333" s="9"/>
      <c r="T333" s="9"/>
      <c r="U333" s="9"/>
      <c r="V333" s="9"/>
      <c r="W333" s="9"/>
      <c r="X333" s="9"/>
      <c r="Y333" s="9"/>
      <c r="Z333" s="9"/>
    </row>
    <row r="334" spans="1:26" ht="16.5" customHeight="1">
      <c r="A334" s="9"/>
      <c r="B334" s="9"/>
      <c r="C334" s="9"/>
      <c r="D334" s="9"/>
      <c r="E334" s="180"/>
      <c r="F334" s="180"/>
      <c r="G334" s="9"/>
      <c r="H334" s="308"/>
      <c r="I334" s="180"/>
      <c r="J334" s="180"/>
      <c r="K334" s="180"/>
      <c r="L334" s="9"/>
      <c r="M334" s="9"/>
      <c r="N334" s="9"/>
      <c r="O334" s="9"/>
      <c r="P334" s="9"/>
      <c r="Q334" s="9"/>
      <c r="R334" s="9"/>
      <c r="S334" s="9"/>
      <c r="T334" s="9"/>
      <c r="U334" s="9"/>
      <c r="V334" s="9"/>
      <c r="W334" s="9"/>
      <c r="X334" s="9"/>
      <c r="Y334" s="9"/>
      <c r="Z334" s="9"/>
    </row>
    <row r="335" spans="1:26" ht="16.5" customHeight="1">
      <c r="A335" s="9"/>
      <c r="B335" s="9"/>
      <c r="C335" s="9"/>
      <c r="D335" s="9"/>
      <c r="E335" s="180"/>
      <c r="F335" s="180"/>
      <c r="G335" s="9"/>
      <c r="H335" s="308"/>
      <c r="I335" s="180"/>
      <c r="J335" s="180"/>
      <c r="K335" s="180"/>
      <c r="L335" s="9"/>
      <c r="M335" s="9"/>
      <c r="N335" s="9"/>
      <c r="O335" s="9"/>
      <c r="P335" s="9"/>
      <c r="Q335" s="9"/>
      <c r="R335" s="9"/>
      <c r="S335" s="9"/>
      <c r="T335" s="9"/>
      <c r="U335" s="9"/>
      <c r="V335" s="9"/>
      <c r="W335" s="9"/>
      <c r="X335" s="9"/>
      <c r="Y335" s="9"/>
      <c r="Z335" s="9"/>
    </row>
    <row r="336" spans="1:26" ht="16.5" customHeight="1">
      <c r="A336" s="9"/>
      <c r="B336" s="9"/>
      <c r="C336" s="9"/>
      <c r="D336" s="9"/>
      <c r="E336" s="180"/>
      <c r="F336" s="180"/>
      <c r="G336" s="9"/>
      <c r="H336" s="308"/>
      <c r="I336" s="180"/>
      <c r="J336" s="180"/>
      <c r="K336" s="180"/>
      <c r="L336" s="9"/>
      <c r="M336" s="9"/>
      <c r="N336" s="9"/>
      <c r="O336" s="9"/>
      <c r="P336" s="9"/>
      <c r="Q336" s="9"/>
      <c r="R336" s="9"/>
      <c r="S336" s="9"/>
      <c r="T336" s="9"/>
      <c r="U336" s="9"/>
      <c r="V336" s="9"/>
      <c r="W336" s="9"/>
      <c r="X336" s="9"/>
      <c r="Y336" s="9"/>
      <c r="Z336" s="9"/>
    </row>
    <row r="337" spans="1:26" ht="16.5" customHeight="1">
      <c r="A337" s="9"/>
      <c r="B337" s="9"/>
      <c r="C337" s="9"/>
      <c r="D337" s="9"/>
      <c r="E337" s="180"/>
      <c r="F337" s="180"/>
      <c r="G337" s="9"/>
      <c r="H337" s="308"/>
      <c r="I337" s="180"/>
      <c r="J337" s="180"/>
      <c r="K337" s="180"/>
      <c r="L337" s="9"/>
      <c r="M337" s="9"/>
      <c r="N337" s="9"/>
      <c r="O337" s="9"/>
      <c r="P337" s="9"/>
      <c r="Q337" s="9"/>
      <c r="R337" s="9"/>
      <c r="S337" s="9"/>
      <c r="T337" s="9"/>
      <c r="U337" s="9"/>
      <c r="V337" s="9"/>
      <c r="W337" s="9"/>
      <c r="X337" s="9"/>
      <c r="Y337" s="9"/>
      <c r="Z337" s="9"/>
    </row>
    <row r="338" spans="1:26" ht="16.5" customHeight="1">
      <c r="A338" s="9"/>
      <c r="B338" s="9"/>
      <c r="C338" s="9"/>
      <c r="D338" s="9"/>
      <c r="E338" s="180"/>
      <c r="F338" s="180"/>
      <c r="G338" s="9"/>
      <c r="H338" s="308"/>
      <c r="I338" s="180"/>
      <c r="J338" s="180"/>
      <c r="K338" s="180"/>
      <c r="L338" s="9"/>
      <c r="M338" s="9"/>
      <c r="N338" s="9"/>
      <c r="O338" s="9"/>
      <c r="P338" s="9"/>
      <c r="Q338" s="9"/>
      <c r="R338" s="9"/>
      <c r="S338" s="9"/>
      <c r="T338" s="9"/>
      <c r="U338" s="9"/>
      <c r="V338" s="9"/>
      <c r="W338" s="9"/>
      <c r="X338" s="9"/>
      <c r="Y338" s="9"/>
      <c r="Z338" s="9"/>
    </row>
    <row r="339" spans="1:26" ht="16.5" customHeight="1">
      <c r="A339" s="9"/>
      <c r="B339" s="9"/>
      <c r="C339" s="9"/>
      <c r="D339" s="9"/>
      <c r="E339" s="180"/>
      <c r="F339" s="180"/>
      <c r="G339" s="9"/>
      <c r="H339" s="308"/>
      <c r="I339" s="180"/>
      <c r="J339" s="180"/>
      <c r="K339" s="180"/>
      <c r="L339" s="9"/>
      <c r="M339" s="9"/>
      <c r="N339" s="9"/>
      <c r="O339" s="9"/>
      <c r="P339" s="9"/>
      <c r="Q339" s="9"/>
      <c r="R339" s="9"/>
      <c r="S339" s="9"/>
      <c r="T339" s="9"/>
      <c r="U339" s="9"/>
      <c r="V339" s="9"/>
      <c r="W339" s="9"/>
      <c r="X339" s="9"/>
      <c r="Y339" s="9"/>
      <c r="Z339" s="9"/>
    </row>
    <row r="340" spans="1:26" ht="16.5" customHeight="1">
      <c r="A340" s="9"/>
      <c r="B340" s="9"/>
      <c r="C340" s="9"/>
      <c r="D340" s="9"/>
      <c r="E340" s="180"/>
      <c r="F340" s="180"/>
      <c r="G340" s="9"/>
      <c r="H340" s="308"/>
      <c r="I340" s="180"/>
      <c r="J340" s="180"/>
      <c r="K340" s="180"/>
      <c r="L340" s="9"/>
      <c r="M340" s="9"/>
      <c r="N340" s="9"/>
      <c r="O340" s="9"/>
      <c r="P340" s="9"/>
      <c r="Q340" s="9"/>
      <c r="R340" s="9"/>
      <c r="S340" s="9"/>
      <c r="T340" s="9"/>
      <c r="U340" s="9"/>
      <c r="V340" s="9"/>
      <c r="W340" s="9"/>
      <c r="X340" s="9"/>
      <c r="Y340" s="9"/>
      <c r="Z340" s="9"/>
    </row>
    <row r="341" spans="1:26" ht="16.5" customHeight="1">
      <c r="A341" s="9"/>
      <c r="B341" s="9"/>
      <c r="C341" s="9"/>
      <c r="D341" s="9"/>
      <c r="E341" s="180"/>
      <c r="F341" s="180"/>
      <c r="G341" s="9"/>
      <c r="H341" s="308"/>
      <c r="I341" s="180"/>
      <c r="J341" s="180"/>
      <c r="K341" s="180"/>
      <c r="L341" s="9"/>
      <c r="M341" s="9"/>
      <c r="N341" s="9"/>
      <c r="O341" s="9"/>
      <c r="P341" s="9"/>
      <c r="Q341" s="9"/>
      <c r="R341" s="9"/>
      <c r="S341" s="9"/>
      <c r="T341" s="9"/>
      <c r="U341" s="9"/>
      <c r="V341" s="9"/>
      <c r="W341" s="9"/>
      <c r="X341" s="9"/>
      <c r="Y341" s="9"/>
      <c r="Z341" s="9"/>
    </row>
    <row r="342" spans="1:26" ht="16.5" customHeight="1">
      <c r="A342" s="9"/>
      <c r="B342" s="9"/>
      <c r="C342" s="9"/>
      <c r="D342" s="9"/>
      <c r="E342" s="180"/>
      <c r="F342" s="180"/>
      <c r="G342" s="9"/>
      <c r="H342" s="308"/>
      <c r="I342" s="180"/>
      <c r="J342" s="180"/>
      <c r="K342" s="180"/>
      <c r="L342" s="9"/>
      <c r="M342" s="9"/>
      <c r="N342" s="9"/>
      <c r="O342" s="9"/>
      <c r="P342" s="9"/>
      <c r="Q342" s="9"/>
      <c r="R342" s="9"/>
      <c r="S342" s="9"/>
      <c r="T342" s="9"/>
      <c r="U342" s="9"/>
      <c r="V342" s="9"/>
      <c r="W342" s="9"/>
      <c r="X342" s="9"/>
      <c r="Y342" s="9"/>
      <c r="Z342" s="9"/>
    </row>
    <row r="343" spans="1:26" ht="16.5" customHeight="1">
      <c r="A343" s="9"/>
      <c r="B343" s="9"/>
      <c r="C343" s="9"/>
      <c r="D343" s="9"/>
      <c r="E343" s="180"/>
      <c r="F343" s="180"/>
      <c r="G343" s="9"/>
      <c r="H343" s="308"/>
      <c r="I343" s="180"/>
      <c r="J343" s="180"/>
      <c r="K343" s="180"/>
      <c r="L343" s="9"/>
      <c r="M343" s="9"/>
      <c r="N343" s="9"/>
      <c r="O343" s="9"/>
      <c r="P343" s="9"/>
      <c r="Q343" s="9"/>
      <c r="R343" s="9"/>
      <c r="S343" s="9"/>
      <c r="T343" s="9"/>
      <c r="U343" s="9"/>
      <c r="V343" s="9"/>
      <c r="W343" s="9"/>
      <c r="X343" s="9"/>
      <c r="Y343" s="9"/>
      <c r="Z343" s="9"/>
    </row>
    <row r="344" spans="1:26" ht="16.5" customHeight="1">
      <c r="A344" s="9"/>
      <c r="B344" s="9"/>
      <c r="C344" s="9"/>
      <c r="D344" s="9"/>
      <c r="E344" s="180"/>
      <c r="F344" s="180"/>
      <c r="G344" s="9"/>
      <c r="H344" s="308"/>
      <c r="I344" s="180"/>
      <c r="J344" s="180"/>
      <c r="K344" s="180"/>
      <c r="L344" s="9"/>
      <c r="M344" s="9"/>
      <c r="N344" s="9"/>
      <c r="O344" s="9"/>
      <c r="P344" s="9"/>
      <c r="Q344" s="9"/>
      <c r="R344" s="9"/>
      <c r="S344" s="9"/>
      <c r="T344" s="9"/>
      <c r="U344" s="9"/>
      <c r="V344" s="9"/>
      <c r="W344" s="9"/>
      <c r="X344" s="9"/>
      <c r="Y344" s="9"/>
      <c r="Z344" s="9"/>
    </row>
    <row r="345" spans="1:26" ht="16.5" customHeight="1">
      <c r="A345" s="9"/>
      <c r="B345" s="9"/>
      <c r="C345" s="9"/>
      <c r="D345" s="9"/>
      <c r="E345" s="180"/>
      <c r="F345" s="180"/>
      <c r="G345" s="9"/>
      <c r="H345" s="308"/>
      <c r="I345" s="180"/>
      <c r="J345" s="180"/>
      <c r="K345" s="180"/>
      <c r="L345" s="9"/>
      <c r="M345" s="9"/>
      <c r="N345" s="9"/>
      <c r="O345" s="9"/>
      <c r="P345" s="9"/>
      <c r="Q345" s="9"/>
      <c r="R345" s="9"/>
      <c r="S345" s="9"/>
      <c r="T345" s="9"/>
      <c r="U345" s="9"/>
      <c r="V345" s="9"/>
      <c r="W345" s="9"/>
      <c r="X345" s="9"/>
      <c r="Y345" s="9"/>
      <c r="Z345" s="9"/>
    </row>
    <row r="346" spans="1:26" ht="16.5" customHeight="1">
      <c r="A346" s="9"/>
      <c r="B346" s="9"/>
      <c r="C346" s="9"/>
      <c r="D346" s="9"/>
      <c r="E346" s="180"/>
      <c r="F346" s="180"/>
      <c r="G346" s="9"/>
      <c r="H346" s="308"/>
      <c r="I346" s="180"/>
      <c r="J346" s="180"/>
      <c r="K346" s="180"/>
      <c r="L346" s="9"/>
      <c r="M346" s="9"/>
      <c r="N346" s="9"/>
      <c r="O346" s="9"/>
      <c r="P346" s="9"/>
      <c r="Q346" s="9"/>
      <c r="R346" s="9"/>
      <c r="S346" s="9"/>
      <c r="T346" s="9"/>
      <c r="U346" s="9"/>
      <c r="V346" s="9"/>
      <c r="W346" s="9"/>
      <c r="X346" s="9"/>
      <c r="Y346" s="9"/>
      <c r="Z346" s="9"/>
    </row>
    <row r="347" spans="1:26" ht="16.5" customHeight="1">
      <c r="A347" s="9"/>
      <c r="B347" s="9"/>
      <c r="C347" s="9"/>
      <c r="D347" s="9"/>
      <c r="E347" s="180"/>
      <c r="F347" s="180"/>
      <c r="G347" s="9"/>
      <c r="H347" s="308"/>
      <c r="I347" s="180"/>
      <c r="J347" s="180"/>
      <c r="K347" s="180"/>
      <c r="L347" s="9"/>
      <c r="M347" s="9"/>
      <c r="N347" s="9"/>
      <c r="O347" s="9"/>
      <c r="P347" s="9"/>
      <c r="Q347" s="9"/>
      <c r="R347" s="9"/>
      <c r="S347" s="9"/>
      <c r="T347" s="9"/>
      <c r="U347" s="9"/>
      <c r="V347" s="9"/>
      <c r="W347" s="9"/>
      <c r="X347" s="9"/>
      <c r="Y347" s="9"/>
      <c r="Z347" s="9"/>
    </row>
    <row r="348" spans="1:26" ht="16.5" customHeight="1">
      <c r="A348" s="9"/>
      <c r="B348" s="9"/>
      <c r="C348" s="9"/>
      <c r="D348" s="9"/>
      <c r="E348" s="180"/>
      <c r="F348" s="180"/>
      <c r="G348" s="9"/>
      <c r="H348" s="308"/>
      <c r="I348" s="180"/>
      <c r="J348" s="180"/>
      <c r="K348" s="180"/>
      <c r="L348" s="9"/>
      <c r="M348" s="9"/>
      <c r="N348" s="9"/>
      <c r="O348" s="9"/>
      <c r="P348" s="9"/>
      <c r="Q348" s="9"/>
      <c r="R348" s="9"/>
      <c r="S348" s="9"/>
      <c r="T348" s="9"/>
      <c r="U348" s="9"/>
      <c r="V348" s="9"/>
      <c r="W348" s="9"/>
      <c r="X348" s="9"/>
      <c r="Y348" s="9"/>
      <c r="Z348" s="9"/>
    </row>
    <row r="349" spans="1:26" ht="16.5" customHeight="1">
      <c r="A349" s="9"/>
      <c r="B349" s="9"/>
      <c r="C349" s="9"/>
      <c r="D349" s="9"/>
      <c r="E349" s="180"/>
      <c r="F349" s="180"/>
      <c r="G349" s="9"/>
      <c r="H349" s="308"/>
      <c r="I349" s="180"/>
      <c r="J349" s="180"/>
      <c r="K349" s="180"/>
      <c r="L349" s="9"/>
      <c r="M349" s="9"/>
      <c r="N349" s="9"/>
      <c r="O349" s="9"/>
      <c r="P349" s="9"/>
      <c r="Q349" s="9"/>
      <c r="R349" s="9"/>
      <c r="S349" s="9"/>
      <c r="T349" s="9"/>
      <c r="U349" s="9"/>
      <c r="V349" s="9"/>
      <c r="W349" s="9"/>
      <c r="X349" s="9"/>
      <c r="Y349" s="9"/>
      <c r="Z349" s="9"/>
    </row>
    <row r="350" spans="1:26" ht="16.5" customHeight="1">
      <c r="A350" s="9"/>
      <c r="B350" s="9"/>
      <c r="C350" s="9"/>
      <c r="D350" s="9"/>
      <c r="E350" s="180"/>
      <c r="F350" s="180"/>
      <c r="G350" s="9"/>
      <c r="H350" s="308"/>
      <c r="I350" s="180"/>
      <c r="J350" s="180"/>
      <c r="K350" s="180"/>
      <c r="L350" s="9"/>
      <c r="M350" s="9"/>
      <c r="N350" s="9"/>
      <c r="O350" s="9"/>
      <c r="P350" s="9"/>
      <c r="Q350" s="9"/>
      <c r="R350" s="9"/>
      <c r="S350" s="9"/>
      <c r="T350" s="9"/>
      <c r="U350" s="9"/>
      <c r="V350" s="9"/>
      <c r="W350" s="9"/>
      <c r="X350" s="9"/>
      <c r="Y350" s="9"/>
      <c r="Z350" s="9"/>
    </row>
    <row r="351" spans="1:26" ht="16.5" customHeight="1">
      <c r="A351" s="9"/>
      <c r="B351" s="9"/>
      <c r="C351" s="9"/>
      <c r="D351" s="9"/>
      <c r="E351" s="180"/>
      <c r="F351" s="180"/>
      <c r="G351" s="9"/>
      <c r="H351" s="308"/>
      <c r="I351" s="180"/>
      <c r="J351" s="180"/>
      <c r="K351" s="180"/>
      <c r="L351" s="9"/>
      <c r="M351" s="9"/>
      <c r="N351" s="9"/>
      <c r="O351" s="9"/>
      <c r="P351" s="9"/>
      <c r="Q351" s="9"/>
      <c r="R351" s="9"/>
      <c r="S351" s="9"/>
      <c r="T351" s="9"/>
      <c r="U351" s="9"/>
      <c r="V351" s="9"/>
      <c r="W351" s="9"/>
      <c r="X351" s="9"/>
      <c r="Y351" s="9"/>
      <c r="Z351" s="9"/>
    </row>
    <row r="352" spans="1:26" ht="16.5" customHeight="1">
      <c r="A352" s="9"/>
      <c r="B352" s="9"/>
      <c r="C352" s="9"/>
      <c r="D352" s="9"/>
      <c r="E352" s="180"/>
      <c r="F352" s="180"/>
      <c r="G352" s="9"/>
      <c r="H352" s="308"/>
      <c r="I352" s="180"/>
      <c r="J352" s="180"/>
      <c r="K352" s="180"/>
      <c r="L352" s="9"/>
      <c r="M352" s="9"/>
      <c r="N352" s="9"/>
      <c r="O352" s="9"/>
      <c r="P352" s="9"/>
      <c r="Q352" s="9"/>
      <c r="R352" s="9"/>
      <c r="S352" s="9"/>
      <c r="T352" s="9"/>
      <c r="U352" s="9"/>
      <c r="V352" s="9"/>
      <c r="W352" s="9"/>
      <c r="X352" s="9"/>
      <c r="Y352" s="9"/>
      <c r="Z352" s="9"/>
    </row>
    <row r="353" spans="1:26" ht="16.5" customHeight="1">
      <c r="A353" s="9"/>
      <c r="B353" s="9"/>
      <c r="C353" s="9"/>
      <c r="D353" s="9"/>
      <c r="E353" s="180"/>
      <c r="F353" s="180"/>
      <c r="G353" s="9"/>
      <c r="H353" s="308"/>
      <c r="I353" s="180"/>
      <c r="J353" s="180"/>
      <c r="K353" s="180"/>
      <c r="L353" s="9"/>
      <c r="M353" s="9"/>
      <c r="N353" s="9"/>
      <c r="O353" s="9"/>
      <c r="P353" s="9"/>
      <c r="Q353" s="9"/>
      <c r="R353" s="9"/>
      <c r="S353" s="9"/>
      <c r="T353" s="9"/>
      <c r="U353" s="9"/>
      <c r="V353" s="9"/>
      <c r="W353" s="9"/>
      <c r="X353" s="9"/>
      <c r="Y353" s="9"/>
      <c r="Z353" s="9"/>
    </row>
    <row r="354" spans="1:26" ht="16.5" customHeight="1">
      <c r="A354" s="9"/>
      <c r="B354" s="9"/>
      <c r="C354" s="9"/>
      <c r="D354" s="9"/>
      <c r="E354" s="180"/>
      <c r="F354" s="180"/>
      <c r="G354" s="9"/>
      <c r="H354" s="308"/>
      <c r="I354" s="180"/>
      <c r="J354" s="180"/>
      <c r="K354" s="180"/>
      <c r="L354" s="9"/>
      <c r="M354" s="9"/>
      <c r="N354" s="9"/>
      <c r="O354" s="9"/>
      <c r="P354" s="9"/>
      <c r="Q354" s="9"/>
      <c r="R354" s="9"/>
      <c r="S354" s="9"/>
      <c r="T354" s="9"/>
      <c r="U354" s="9"/>
      <c r="V354" s="9"/>
      <c r="W354" s="9"/>
      <c r="X354" s="9"/>
      <c r="Y354" s="9"/>
      <c r="Z354" s="9"/>
    </row>
    <row r="355" spans="1:26" ht="16.5" customHeight="1">
      <c r="A355" s="9"/>
      <c r="B355" s="9"/>
      <c r="C355" s="9"/>
      <c r="D355" s="9"/>
      <c r="E355" s="180"/>
      <c r="F355" s="180"/>
      <c r="G355" s="9"/>
      <c r="H355" s="308"/>
      <c r="I355" s="180"/>
      <c r="J355" s="180"/>
      <c r="K355" s="180"/>
      <c r="L355" s="9"/>
      <c r="M355" s="9"/>
      <c r="N355" s="9"/>
      <c r="O355" s="9"/>
      <c r="P355" s="9"/>
      <c r="Q355" s="9"/>
      <c r="R355" s="9"/>
      <c r="S355" s="9"/>
      <c r="T355" s="9"/>
      <c r="U355" s="9"/>
      <c r="V355" s="9"/>
      <c r="W355" s="9"/>
      <c r="X355" s="9"/>
      <c r="Y355" s="9"/>
      <c r="Z355" s="9"/>
    </row>
    <row r="356" spans="1:26" ht="16.5" customHeight="1">
      <c r="A356" s="9"/>
      <c r="B356" s="9"/>
      <c r="C356" s="9"/>
      <c r="D356" s="9"/>
      <c r="E356" s="180"/>
      <c r="F356" s="180"/>
      <c r="G356" s="9"/>
      <c r="H356" s="308"/>
      <c r="I356" s="180"/>
      <c r="J356" s="180"/>
      <c r="K356" s="180"/>
      <c r="L356" s="9"/>
      <c r="M356" s="9"/>
      <c r="N356" s="9"/>
      <c r="O356" s="9"/>
      <c r="P356" s="9"/>
      <c r="Q356" s="9"/>
      <c r="R356" s="9"/>
      <c r="S356" s="9"/>
      <c r="T356" s="9"/>
      <c r="U356" s="9"/>
      <c r="V356" s="9"/>
      <c r="W356" s="9"/>
      <c r="X356" s="9"/>
      <c r="Y356" s="9"/>
      <c r="Z356" s="9"/>
    </row>
    <row r="357" spans="1:26" ht="16.5" customHeight="1">
      <c r="A357" s="9"/>
      <c r="B357" s="9"/>
      <c r="C357" s="9"/>
      <c r="D357" s="9"/>
      <c r="E357" s="180"/>
      <c r="F357" s="180"/>
      <c r="G357" s="9"/>
      <c r="H357" s="308"/>
      <c r="I357" s="180"/>
      <c r="J357" s="180"/>
      <c r="K357" s="180"/>
      <c r="L357" s="9"/>
      <c r="M357" s="9"/>
      <c r="N357" s="9"/>
      <c r="O357" s="9"/>
      <c r="P357" s="9"/>
      <c r="Q357" s="9"/>
      <c r="R357" s="9"/>
      <c r="S357" s="9"/>
      <c r="T357" s="9"/>
      <c r="U357" s="9"/>
      <c r="V357" s="9"/>
      <c r="W357" s="9"/>
      <c r="X357" s="9"/>
      <c r="Y357" s="9"/>
      <c r="Z357" s="9"/>
    </row>
    <row r="358" spans="1:26" ht="16.5" customHeight="1">
      <c r="A358" s="9"/>
      <c r="B358" s="9"/>
      <c r="C358" s="9"/>
      <c r="D358" s="9"/>
      <c r="E358" s="180"/>
      <c r="F358" s="180"/>
      <c r="G358" s="9"/>
      <c r="H358" s="308"/>
      <c r="I358" s="180"/>
      <c r="J358" s="180"/>
      <c r="K358" s="180"/>
      <c r="L358" s="9"/>
      <c r="M358" s="9"/>
      <c r="N358" s="9"/>
      <c r="O358" s="9"/>
      <c r="P358" s="9"/>
      <c r="Q358" s="9"/>
      <c r="R358" s="9"/>
      <c r="S358" s="9"/>
      <c r="T358" s="9"/>
      <c r="U358" s="9"/>
      <c r="V358" s="9"/>
      <c r="W358" s="9"/>
      <c r="X358" s="9"/>
      <c r="Y358" s="9"/>
      <c r="Z358" s="9"/>
    </row>
    <row r="359" spans="1:26" ht="16.5" customHeight="1">
      <c r="A359" s="9"/>
      <c r="B359" s="9"/>
      <c r="C359" s="9"/>
      <c r="D359" s="9"/>
      <c r="E359" s="180"/>
      <c r="F359" s="180"/>
      <c r="G359" s="9"/>
      <c r="H359" s="308"/>
      <c r="I359" s="180"/>
      <c r="J359" s="180"/>
      <c r="K359" s="180"/>
      <c r="L359" s="9"/>
      <c r="M359" s="9"/>
      <c r="N359" s="9"/>
      <c r="O359" s="9"/>
      <c r="P359" s="9"/>
      <c r="Q359" s="9"/>
      <c r="R359" s="9"/>
      <c r="S359" s="9"/>
      <c r="T359" s="9"/>
      <c r="U359" s="9"/>
      <c r="V359" s="9"/>
      <c r="W359" s="9"/>
      <c r="X359" s="9"/>
      <c r="Y359" s="9"/>
      <c r="Z359" s="9"/>
    </row>
    <row r="360" spans="1:26" ht="16.5" customHeight="1">
      <c r="A360" s="9"/>
      <c r="B360" s="9"/>
      <c r="C360" s="9"/>
      <c r="D360" s="9"/>
      <c r="E360" s="180"/>
      <c r="F360" s="180"/>
      <c r="G360" s="9"/>
      <c r="H360" s="308"/>
      <c r="I360" s="180"/>
      <c r="J360" s="180"/>
      <c r="K360" s="180"/>
      <c r="L360" s="9"/>
      <c r="M360" s="9"/>
      <c r="N360" s="9"/>
      <c r="O360" s="9"/>
      <c r="P360" s="9"/>
      <c r="Q360" s="9"/>
      <c r="R360" s="9"/>
      <c r="S360" s="9"/>
      <c r="T360" s="9"/>
      <c r="U360" s="9"/>
      <c r="V360" s="9"/>
      <c r="W360" s="9"/>
      <c r="X360" s="9"/>
      <c r="Y360" s="9"/>
      <c r="Z360" s="9"/>
    </row>
    <row r="361" spans="1:26" ht="16.5" customHeight="1">
      <c r="A361" s="9"/>
      <c r="B361" s="9"/>
      <c r="C361" s="9"/>
      <c r="D361" s="9"/>
      <c r="E361" s="180"/>
      <c r="F361" s="180"/>
      <c r="G361" s="9"/>
      <c r="H361" s="308"/>
      <c r="I361" s="180"/>
      <c r="J361" s="180"/>
      <c r="K361" s="180"/>
      <c r="L361" s="9"/>
      <c r="M361" s="9"/>
      <c r="N361" s="9"/>
      <c r="O361" s="9"/>
      <c r="P361" s="9"/>
      <c r="Q361" s="9"/>
      <c r="R361" s="9"/>
      <c r="S361" s="9"/>
      <c r="T361" s="9"/>
      <c r="U361" s="9"/>
      <c r="V361" s="9"/>
      <c r="W361" s="9"/>
      <c r="X361" s="9"/>
      <c r="Y361" s="9"/>
      <c r="Z361" s="9"/>
    </row>
    <row r="362" spans="1:26" ht="16.5" customHeight="1">
      <c r="A362" s="9"/>
      <c r="B362" s="9"/>
      <c r="C362" s="9"/>
      <c r="D362" s="9"/>
      <c r="E362" s="180"/>
      <c r="F362" s="180"/>
      <c r="G362" s="9"/>
      <c r="H362" s="308"/>
      <c r="I362" s="180"/>
      <c r="J362" s="180"/>
      <c r="K362" s="180"/>
      <c r="L362" s="9"/>
      <c r="M362" s="9"/>
      <c r="N362" s="9"/>
      <c r="O362" s="9"/>
      <c r="P362" s="9"/>
      <c r="Q362" s="9"/>
      <c r="R362" s="9"/>
      <c r="S362" s="9"/>
      <c r="T362" s="9"/>
      <c r="U362" s="9"/>
      <c r="V362" s="9"/>
      <c r="W362" s="9"/>
      <c r="X362" s="9"/>
      <c r="Y362" s="9"/>
      <c r="Z362" s="9"/>
    </row>
    <row r="363" spans="1:26" ht="16.5" customHeight="1">
      <c r="A363" s="9"/>
      <c r="B363" s="9"/>
      <c r="C363" s="9"/>
      <c r="D363" s="9"/>
      <c r="E363" s="180"/>
      <c r="F363" s="180"/>
      <c r="G363" s="9"/>
      <c r="H363" s="308"/>
      <c r="I363" s="180"/>
      <c r="J363" s="180"/>
      <c r="K363" s="180"/>
      <c r="L363" s="9"/>
      <c r="M363" s="9"/>
      <c r="N363" s="9"/>
      <c r="O363" s="9"/>
      <c r="P363" s="9"/>
      <c r="Q363" s="9"/>
      <c r="R363" s="9"/>
      <c r="S363" s="9"/>
      <c r="T363" s="9"/>
      <c r="U363" s="9"/>
      <c r="V363" s="9"/>
      <c r="W363" s="9"/>
      <c r="X363" s="9"/>
      <c r="Y363" s="9"/>
      <c r="Z363" s="9"/>
    </row>
    <row r="364" spans="1:26" ht="16.5" customHeight="1">
      <c r="A364" s="9"/>
      <c r="B364" s="9"/>
      <c r="C364" s="9"/>
      <c r="D364" s="9"/>
      <c r="E364" s="180"/>
      <c r="F364" s="180"/>
      <c r="G364" s="9"/>
      <c r="H364" s="308"/>
      <c r="I364" s="180"/>
      <c r="J364" s="180"/>
      <c r="K364" s="180"/>
      <c r="L364" s="9"/>
      <c r="M364" s="9"/>
      <c r="N364" s="9"/>
      <c r="O364" s="9"/>
      <c r="P364" s="9"/>
      <c r="Q364" s="9"/>
      <c r="R364" s="9"/>
      <c r="S364" s="9"/>
      <c r="T364" s="9"/>
      <c r="U364" s="9"/>
      <c r="V364" s="9"/>
      <c r="W364" s="9"/>
      <c r="X364" s="9"/>
      <c r="Y364" s="9"/>
      <c r="Z364" s="9"/>
    </row>
    <row r="365" spans="1:26" ht="16.5" customHeight="1">
      <c r="A365" s="9"/>
      <c r="B365" s="9"/>
      <c r="C365" s="9"/>
      <c r="D365" s="9"/>
      <c r="E365" s="180"/>
      <c r="F365" s="180"/>
      <c r="G365" s="9"/>
      <c r="H365" s="308"/>
      <c r="I365" s="180"/>
      <c r="J365" s="180"/>
      <c r="K365" s="180"/>
      <c r="L365" s="9"/>
      <c r="M365" s="9"/>
      <c r="N365" s="9"/>
      <c r="O365" s="9"/>
      <c r="P365" s="9"/>
      <c r="Q365" s="9"/>
      <c r="R365" s="9"/>
      <c r="S365" s="9"/>
      <c r="T365" s="9"/>
      <c r="U365" s="9"/>
      <c r="V365" s="9"/>
      <c r="W365" s="9"/>
      <c r="X365" s="9"/>
      <c r="Y365" s="9"/>
      <c r="Z365" s="9"/>
    </row>
    <row r="366" spans="1:26" ht="16.5" customHeight="1">
      <c r="A366" s="9"/>
      <c r="B366" s="9"/>
      <c r="C366" s="9"/>
      <c r="D366" s="9"/>
      <c r="E366" s="180"/>
      <c r="F366" s="180"/>
      <c r="G366" s="9"/>
      <c r="H366" s="308"/>
      <c r="I366" s="180"/>
      <c r="J366" s="180"/>
      <c r="K366" s="180"/>
      <c r="L366" s="9"/>
      <c r="M366" s="9"/>
      <c r="N366" s="9"/>
      <c r="O366" s="9"/>
      <c r="P366" s="9"/>
      <c r="Q366" s="9"/>
      <c r="R366" s="9"/>
      <c r="S366" s="9"/>
      <c r="T366" s="9"/>
      <c r="U366" s="9"/>
      <c r="V366" s="9"/>
      <c r="W366" s="9"/>
      <c r="X366" s="9"/>
      <c r="Y366" s="9"/>
      <c r="Z366" s="9"/>
    </row>
    <row r="367" spans="1:26" ht="16.5" customHeight="1">
      <c r="A367" s="9"/>
      <c r="B367" s="9"/>
      <c r="C367" s="9"/>
      <c r="D367" s="9"/>
      <c r="E367" s="180"/>
      <c r="F367" s="180"/>
      <c r="G367" s="9"/>
      <c r="H367" s="308"/>
      <c r="I367" s="180"/>
      <c r="J367" s="180"/>
      <c r="K367" s="180"/>
      <c r="L367" s="9"/>
      <c r="M367" s="9"/>
      <c r="N367" s="9"/>
      <c r="O367" s="9"/>
      <c r="P367" s="9"/>
      <c r="Q367" s="9"/>
      <c r="R367" s="9"/>
      <c r="S367" s="9"/>
      <c r="T367" s="9"/>
      <c r="U367" s="9"/>
      <c r="V367" s="9"/>
      <c r="W367" s="9"/>
      <c r="X367" s="9"/>
      <c r="Y367" s="9"/>
      <c r="Z367" s="9"/>
    </row>
    <row r="368" spans="1:26" ht="16.5" customHeight="1">
      <c r="A368" s="9"/>
      <c r="B368" s="9"/>
      <c r="C368" s="9"/>
      <c r="D368" s="9"/>
      <c r="E368" s="180"/>
      <c r="F368" s="180"/>
      <c r="G368" s="9"/>
      <c r="H368" s="308"/>
      <c r="I368" s="180"/>
      <c r="J368" s="180"/>
      <c r="K368" s="180"/>
      <c r="L368" s="9"/>
      <c r="M368" s="9"/>
      <c r="N368" s="9"/>
      <c r="O368" s="9"/>
      <c r="P368" s="9"/>
      <c r="Q368" s="9"/>
      <c r="R368" s="9"/>
      <c r="S368" s="9"/>
      <c r="T368" s="9"/>
      <c r="U368" s="9"/>
      <c r="V368" s="9"/>
      <c r="W368" s="9"/>
      <c r="X368" s="9"/>
      <c r="Y368" s="9"/>
      <c r="Z368" s="9"/>
    </row>
    <row r="369" spans="1:26" ht="16.5" customHeight="1">
      <c r="A369" s="9"/>
      <c r="B369" s="9"/>
      <c r="C369" s="9"/>
      <c r="D369" s="9"/>
      <c r="E369" s="180"/>
      <c r="F369" s="180"/>
      <c r="G369" s="9"/>
      <c r="H369" s="308"/>
      <c r="I369" s="180"/>
      <c r="J369" s="180"/>
      <c r="K369" s="180"/>
      <c r="L369" s="9"/>
      <c r="M369" s="9"/>
      <c r="N369" s="9"/>
      <c r="O369" s="9"/>
      <c r="P369" s="9"/>
      <c r="Q369" s="9"/>
      <c r="R369" s="9"/>
      <c r="S369" s="9"/>
      <c r="T369" s="9"/>
      <c r="U369" s="9"/>
      <c r="V369" s="9"/>
      <c r="W369" s="9"/>
      <c r="X369" s="9"/>
      <c r="Y369" s="9"/>
      <c r="Z369" s="9"/>
    </row>
    <row r="370" spans="1:26" ht="16.5" customHeight="1">
      <c r="A370" s="9"/>
      <c r="B370" s="9"/>
      <c r="C370" s="9"/>
      <c r="D370" s="9"/>
      <c r="E370" s="180"/>
      <c r="F370" s="180"/>
      <c r="G370" s="9"/>
      <c r="H370" s="308"/>
      <c r="I370" s="180"/>
      <c r="J370" s="180"/>
      <c r="K370" s="180"/>
      <c r="L370" s="9"/>
      <c r="M370" s="9"/>
      <c r="N370" s="9"/>
      <c r="O370" s="9"/>
      <c r="P370" s="9"/>
      <c r="Q370" s="9"/>
      <c r="R370" s="9"/>
      <c r="S370" s="9"/>
      <c r="T370" s="9"/>
      <c r="U370" s="9"/>
      <c r="V370" s="9"/>
      <c r="W370" s="9"/>
      <c r="X370" s="9"/>
      <c r="Y370" s="9"/>
      <c r="Z370" s="9"/>
    </row>
    <row r="371" spans="1:26" ht="16.5" customHeight="1">
      <c r="A371" s="9"/>
      <c r="B371" s="9"/>
      <c r="C371" s="9"/>
      <c r="D371" s="9"/>
      <c r="E371" s="180"/>
      <c r="F371" s="180"/>
      <c r="G371" s="9"/>
      <c r="H371" s="308"/>
      <c r="I371" s="180"/>
      <c r="J371" s="180"/>
      <c r="K371" s="180"/>
      <c r="L371" s="9"/>
      <c r="M371" s="9"/>
      <c r="N371" s="9"/>
      <c r="O371" s="9"/>
      <c r="P371" s="9"/>
      <c r="Q371" s="9"/>
      <c r="R371" s="9"/>
      <c r="S371" s="9"/>
      <c r="T371" s="9"/>
      <c r="U371" s="9"/>
      <c r="V371" s="9"/>
      <c r="W371" s="9"/>
      <c r="X371" s="9"/>
      <c r="Y371" s="9"/>
      <c r="Z371" s="9"/>
    </row>
    <row r="372" spans="1:26" ht="16.5" customHeight="1">
      <c r="A372" s="9"/>
      <c r="B372" s="9"/>
      <c r="C372" s="9"/>
      <c r="D372" s="9"/>
      <c r="E372" s="180"/>
      <c r="F372" s="180"/>
      <c r="G372" s="9"/>
      <c r="H372" s="308"/>
      <c r="I372" s="180"/>
      <c r="J372" s="180"/>
      <c r="K372" s="180"/>
      <c r="L372" s="9"/>
      <c r="M372" s="9"/>
      <c r="N372" s="9"/>
      <c r="O372" s="9"/>
      <c r="P372" s="9"/>
      <c r="Q372" s="9"/>
      <c r="R372" s="9"/>
      <c r="S372" s="9"/>
      <c r="T372" s="9"/>
      <c r="U372" s="9"/>
      <c r="V372" s="9"/>
      <c r="W372" s="9"/>
      <c r="X372" s="9"/>
      <c r="Y372" s="9"/>
      <c r="Z372" s="9"/>
    </row>
    <row r="373" spans="1:26" ht="16.5" customHeight="1">
      <c r="A373" s="9"/>
      <c r="B373" s="9"/>
      <c r="C373" s="9"/>
      <c r="D373" s="9"/>
      <c r="E373" s="180"/>
      <c r="F373" s="180"/>
      <c r="G373" s="9"/>
      <c r="H373" s="308"/>
      <c r="I373" s="180"/>
      <c r="J373" s="180"/>
      <c r="K373" s="180"/>
      <c r="L373" s="9"/>
      <c r="M373" s="9"/>
      <c r="N373" s="9"/>
      <c r="O373" s="9"/>
      <c r="P373" s="9"/>
      <c r="Q373" s="9"/>
      <c r="R373" s="9"/>
      <c r="S373" s="9"/>
      <c r="T373" s="9"/>
      <c r="U373" s="9"/>
      <c r="V373" s="9"/>
      <c r="W373" s="9"/>
      <c r="X373" s="9"/>
      <c r="Y373" s="9"/>
      <c r="Z373" s="9"/>
    </row>
    <row r="374" spans="1:26" ht="16.5" customHeight="1">
      <c r="A374" s="9"/>
      <c r="B374" s="9"/>
      <c r="C374" s="9"/>
      <c r="D374" s="9"/>
      <c r="E374" s="180"/>
      <c r="F374" s="180"/>
      <c r="G374" s="9"/>
      <c r="H374" s="308"/>
      <c r="I374" s="180"/>
      <c r="J374" s="180"/>
      <c r="K374" s="180"/>
      <c r="L374" s="9"/>
      <c r="M374" s="9"/>
      <c r="N374" s="9"/>
      <c r="O374" s="9"/>
      <c r="P374" s="9"/>
      <c r="Q374" s="9"/>
      <c r="R374" s="9"/>
      <c r="S374" s="9"/>
      <c r="T374" s="9"/>
      <c r="U374" s="9"/>
      <c r="V374" s="9"/>
      <c r="W374" s="9"/>
      <c r="X374" s="9"/>
      <c r="Y374" s="9"/>
      <c r="Z374" s="9"/>
    </row>
    <row r="375" spans="1:26" ht="16.5" customHeight="1">
      <c r="A375" s="9"/>
      <c r="B375" s="9"/>
      <c r="C375" s="9"/>
      <c r="D375" s="9"/>
      <c r="E375" s="180"/>
      <c r="F375" s="180"/>
      <c r="G375" s="9"/>
      <c r="H375" s="308"/>
      <c r="I375" s="180"/>
      <c r="J375" s="180"/>
      <c r="K375" s="180"/>
      <c r="L375" s="9"/>
      <c r="M375" s="9"/>
      <c r="N375" s="9"/>
      <c r="O375" s="9"/>
      <c r="P375" s="9"/>
      <c r="Q375" s="9"/>
      <c r="R375" s="9"/>
      <c r="S375" s="9"/>
      <c r="T375" s="9"/>
      <c r="U375" s="9"/>
      <c r="V375" s="9"/>
      <c r="W375" s="9"/>
      <c r="X375" s="9"/>
      <c r="Y375" s="9"/>
      <c r="Z375" s="9"/>
    </row>
    <row r="376" spans="1:26" ht="16.5" customHeight="1">
      <c r="A376" s="9"/>
      <c r="B376" s="9"/>
      <c r="C376" s="9"/>
      <c r="D376" s="9"/>
      <c r="E376" s="180"/>
      <c r="F376" s="180"/>
      <c r="G376" s="9"/>
      <c r="H376" s="308"/>
      <c r="I376" s="180"/>
      <c r="J376" s="180"/>
      <c r="K376" s="180"/>
      <c r="L376" s="9"/>
      <c r="M376" s="9"/>
      <c r="N376" s="9"/>
      <c r="O376" s="9"/>
      <c r="P376" s="9"/>
      <c r="Q376" s="9"/>
      <c r="R376" s="9"/>
      <c r="S376" s="9"/>
      <c r="T376" s="9"/>
      <c r="U376" s="9"/>
      <c r="V376" s="9"/>
      <c r="W376" s="9"/>
      <c r="X376" s="9"/>
      <c r="Y376" s="9"/>
      <c r="Z376" s="9"/>
    </row>
    <row r="377" spans="1:26" ht="16.5" customHeight="1">
      <c r="A377" s="9"/>
      <c r="B377" s="9"/>
      <c r="C377" s="9"/>
      <c r="D377" s="9"/>
      <c r="E377" s="180"/>
      <c r="F377" s="180"/>
      <c r="G377" s="9"/>
      <c r="H377" s="308"/>
      <c r="I377" s="180"/>
      <c r="J377" s="180"/>
      <c r="K377" s="180"/>
      <c r="L377" s="9"/>
      <c r="M377" s="9"/>
      <c r="N377" s="9"/>
      <c r="O377" s="9"/>
      <c r="P377" s="9"/>
      <c r="Q377" s="9"/>
      <c r="R377" s="9"/>
      <c r="S377" s="9"/>
      <c r="T377" s="9"/>
      <c r="U377" s="9"/>
      <c r="V377" s="9"/>
      <c r="W377" s="9"/>
      <c r="X377" s="9"/>
      <c r="Y377" s="9"/>
      <c r="Z377" s="9"/>
    </row>
    <row r="378" spans="1:26" ht="16.5" customHeight="1">
      <c r="A378" s="9"/>
      <c r="B378" s="9"/>
      <c r="C378" s="9"/>
      <c r="D378" s="9"/>
      <c r="E378" s="180"/>
      <c r="F378" s="180"/>
      <c r="G378" s="9"/>
      <c r="H378" s="308"/>
      <c r="I378" s="180"/>
      <c r="J378" s="180"/>
      <c r="K378" s="180"/>
      <c r="L378" s="9"/>
      <c r="M378" s="9"/>
      <c r="N378" s="9"/>
      <c r="O378" s="9"/>
      <c r="P378" s="9"/>
      <c r="Q378" s="9"/>
      <c r="R378" s="9"/>
      <c r="S378" s="9"/>
      <c r="T378" s="9"/>
      <c r="U378" s="9"/>
      <c r="V378" s="9"/>
      <c r="W378" s="9"/>
      <c r="X378" s="9"/>
      <c r="Y378" s="9"/>
      <c r="Z378" s="9"/>
    </row>
    <row r="379" spans="1:26" ht="16.5" customHeight="1">
      <c r="A379" s="9"/>
      <c r="B379" s="9"/>
      <c r="C379" s="9"/>
      <c r="D379" s="9"/>
      <c r="E379" s="180"/>
      <c r="F379" s="180"/>
      <c r="G379" s="9"/>
      <c r="H379" s="308"/>
      <c r="I379" s="180"/>
      <c r="J379" s="180"/>
      <c r="K379" s="180"/>
      <c r="L379" s="9"/>
      <c r="M379" s="9"/>
      <c r="N379" s="9"/>
      <c r="O379" s="9"/>
      <c r="P379" s="9"/>
      <c r="Q379" s="9"/>
      <c r="R379" s="9"/>
      <c r="S379" s="9"/>
      <c r="T379" s="9"/>
      <c r="U379" s="9"/>
      <c r="V379" s="9"/>
      <c r="W379" s="9"/>
      <c r="X379" s="9"/>
      <c r="Y379" s="9"/>
      <c r="Z379" s="9"/>
    </row>
    <row r="380" spans="1:26" ht="16.5" customHeight="1">
      <c r="A380" s="9"/>
      <c r="B380" s="9"/>
      <c r="C380" s="9"/>
      <c r="D380" s="9"/>
      <c r="E380" s="180"/>
      <c r="F380" s="180"/>
      <c r="G380" s="9"/>
      <c r="H380" s="308"/>
      <c r="I380" s="180"/>
      <c r="J380" s="180"/>
      <c r="K380" s="180"/>
      <c r="L380" s="9"/>
      <c r="M380" s="9"/>
      <c r="N380" s="9"/>
      <c r="O380" s="9"/>
      <c r="P380" s="9"/>
      <c r="Q380" s="9"/>
      <c r="R380" s="9"/>
      <c r="S380" s="9"/>
      <c r="T380" s="9"/>
      <c r="U380" s="9"/>
      <c r="V380" s="9"/>
      <c r="W380" s="9"/>
      <c r="X380" s="9"/>
      <c r="Y380" s="9"/>
      <c r="Z380" s="9"/>
    </row>
    <row r="381" spans="1:26" ht="16.5" customHeight="1">
      <c r="A381" s="9"/>
      <c r="B381" s="9"/>
      <c r="C381" s="9"/>
      <c r="D381" s="9"/>
      <c r="E381" s="180"/>
      <c r="F381" s="180"/>
      <c r="G381" s="9"/>
      <c r="H381" s="308"/>
      <c r="I381" s="180"/>
      <c r="J381" s="180"/>
      <c r="K381" s="180"/>
      <c r="L381" s="9"/>
      <c r="M381" s="9"/>
      <c r="N381" s="9"/>
      <c r="O381" s="9"/>
      <c r="P381" s="9"/>
      <c r="Q381" s="9"/>
      <c r="R381" s="9"/>
      <c r="S381" s="9"/>
      <c r="T381" s="9"/>
      <c r="U381" s="9"/>
      <c r="V381" s="9"/>
      <c r="W381" s="9"/>
      <c r="X381" s="9"/>
      <c r="Y381" s="9"/>
      <c r="Z381" s="9"/>
    </row>
    <row r="382" spans="1:26" ht="16.5" customHeight="1">
      <c r="A382" s="9"/>
      <c r="B382" s="9"/>
      <c r="C382" s="9"/>
      <c r="D382" s="9"/>
      <c r="E382" s="180"/>
      <c r="F382" s="180"/>
      <c r="G382" s="9"/>
      <c r="H382" s="308"/>
      <c r="I382" s="180"/>
      <c r="J382" s="180"/>
      <c r="K382" s="180"/>
      <c r="L382" s="9"/>
      <c r="M382" s="9"/>
      <c r="N382" s="9"/>
      <c r="O382" s="9"/>
      <c r="P382" s="9"/>
      <c r="Q382" s="9"/>
      <c r="R382" s="9"/>
      <c r="S382" s="9"/>
      <c r="T382" s="9"/>
      <c r="U382" s="9"/>
      <c r="V382" s="9"/>
      <c r="W382" s="9"/>
      <c r="X382" s="9"/>
      <c r="Y382" s="9"/>
      <c r="Z382" s="9"/>
    </row>
    <row r="383" spans="1:26" ht="16.5" customHeight="1">
      <c r="A383" s="9"/>
      <c r="B383" s="9"/>
      <c r="C383" s="9"/>
      <c r="D383" s="9"/>
      <c r="E383" s="180"/>
      <c r="F383" s="180"/>
      <c r="G383" s="9"/>
      <c r="H383" s="308"/>
      <c r="I383" s="180"/>
      <c r="J383" s="180"/>
      <c r="K383" s="180"/>
      <c r="L383" s="9"/>
      <c r="M383" s="9"/>
      <c r="N383" s="9"/>
      <c r="O383" s="9"/>
      <c r="P383" s="9"/>
      <c r="Q383" s="9"/>
      <c r="R383" s="9"/>
      <c r="S383" s="9"/>
      <c r="T383" s="9"/>
      <c r="U383" s="9"/>
      <c r="V383" s="9"/>
      <c r="W383" s="9"/>
      <c r="X383" s="9"/>
      <c r="Y383" s="9"/>
      <c r="Z383" s="9"/>
    </row>
    <row r="384" spans="1:26" ht="16.5" customHeight="1">
      <c r="A384" s="9"/>
      <c r="B384" s="9"/>
      <c r="C384" s="9"/>
      <c r="D384" s="9"/>
      <c r="E384" s="180"/>
      <c r="F384" s="180"/>
      <c r="G384" s="9"/>
      <c r="H384" s="308"/>
      <c r="I384" s="180"/>
      <c r="J384" s="180"/>
      <c r="K384" s="180"/>
      <c r="L384" s="9"/>
      <c r="M384" s="9"/>
      <c r="N384" s="9"/>
      <c r="O384" s="9"/>
      <c r="P384" s="9"/>
      <c r="Q384" s="9"/>
      <c r="R384" s="9"/>
      <c r="S384" s="9"/>
      <c r="T384" s="9"/>
      <c r="U384" s="9"/>
      <c r="V384" s="9"/>
      <c r="W384" s="9"/>
      <c r="X384" s="9"/>
      <c r="Y384" s="9"/>
      <c r="Z384" s="9"/>
    </row>
    <row r="385" spans="1:26" ht="16.5" customHeight="1">
      <c r="A385" s="9"/>
      <c r="B385" s="9"/>
      <c r="C385" s="9"/>
      <c r="D385" s="9"/>
      <c r="E385" s="180"/>
      <c r="F385" s="180"/>
      <c r="G385" s="9"/>
      <c r="H385" s="308"/>
      <c r="I385" s="180"/>
      <c r="J385" s="180"/>
      <c r="K385" s="180"/>
      <c r="L385" s="9"/>
      <c r="M385" s="9"/>
      <c r="N385" s="9"/>
      <c r="O385" s="9"/>
      <c r="P385" s="9"/>
      <c r="Q385" s="9"/>
      <c r="R385" s="9"/>
      <c r="S385" s="9"/>
      <c r="T385" s="9"/>
      <c r="U385" s="9"/>
      <c r="V385" s="9"/>
      <c r="W385" s="9"/>
      <c r="X385" s="9"/>
      <c r="Y385" s="9"/>
      <c r="Z385" s="9"/>
    </row>
    <row r="386" spans="1:26" ht="16.5" customHeight="1">
      <c r="A386" s="9"/>
      <c r="B386" s="9"/>
      <c r="C386" s="9"/>
      <c r="D386" s="9"/>
      <c r="E386" s="180"/>
      <c r="F386" s="180"/>
      <c r="G386" s="9"/>
      <c r="H386" s="308"/>
      <c r="I386" s="180"/>
      <c r="J386" s="180"/>
      <c r="K386" s="180"/>
      <c r="L386" s="9"/>
      <c r="M386" s="9"/>
      <c r="N386" s="9"/>
      <c r="O386" s="9"/>
      <c r="P386" s="9"/>
      <c r="Q386" s="9"/>
      <c r="R386" s="9"/>
      <c r="S386" s="9"/>
      <c r="T386" s="9"/>
      <c r="U386" s="9"/>
      <c r="V386" s="9"/>
      <c r="W386" s="9"/>
      <c r="X386" s="9"/>
      <c r="Y386" s="9"/>
      <c r="Z386" s="9"/>
    </row>
    <row r="387" spans="1:26" ht="16.5" customHeight="1">
      <c r="A387" s="9"/>
      <c r="B387" s="9"/>
      <c r="C387" s="9"/>
      <c r="D387" s="9"/>
      <c r="E387" s="180"/>
      <c r="F387" s="180"/>
      <c r="G387" s="9"/>
      <c r="H387" s="308"/>
      <c r="I387" s="180"/>
      <c r="J387" s="180"/>
      <c r="K387" s="180"/>
      <c r="L387" s="9"/>
      <c r="M387" s="9"/>
      <c r="N387" s="9"/>
      <c r="O387" s="9"/>
      <c r="P387" s="9"/>
      <c r="Q387" s="9"/>
      <c r="R387" s="9"/>
      <c r="S387" s="9"/>
      <c r="T387" s="9"/>
      <c r="U387" s="9"/>
      <c r="V387" s="9"/>
      <c r="W387" s="9"/>
      <c r="X387" s="9"/>
      <c r="Y387" s="9"/>
      <c r="Z387" s="9"/>
    </row>
    <row r="388" spans="1:26" ht="16.5" customHeight="1">
      <c r="A388" s="9"/>
      <c r="B388" s="9"/>
      <c r="C388" s="9"/>
      <c r="D388" s="9"/>
      <c r="E388" s="180"/>
      <c r="F388" s="180"/>
      <c r="G388" s="9"/>
      <c r="H388" s="308"/>
      <c r="I388" s="180"/>
      <c r="J388" s="180"/>
      <c r="K388" s="180"/>
      <c r="L388" s="9"/>
      <c r="M388" s="9"/>
      <c r="N388" s="9"/>
      <c r="O388" s="9"/>
      <c r="P388" s="9"/>
      <c r="Q388" s="9"/>
      <c r="R388" s="9"/>
      <c r="S388" s="9"/>
      <c r="T388" s="9"/>
      <c r="U388" s="9"/>
      <c r="V388" s="9"/>
      <c r="W388" s="9"/>
      <c r="X388" s="9"/>
      <c r="Y388" s="9"/>
      <c r="Z388" s="9"/>
    </row>
    <row r="389" spans="1:26" ht="16.5" customHeight="1">
      <c r="A389" s="9"/>
      <c r="B389" s="9"/>
      <c r="C389" s="9"/>
      <c r="D389" s="9"/>
      <c r="E389" s="180"/>
      <c r="F389" s="180"/>
      <c r="G389" s="9"/>
      <c r="H389" s="308"/>
      <c r="I389" s="180"/>
      <c r="J389" s="180"/>
      <c r="K389" s="180"/>
      <c r="L389" s="9"/>
      <c r="M389" s="9"/>
      <c r="N389" s="9"/>
      <c r="O389" s="9"/>
      <c r="P389" s="9"/>
      <c r="Q389" s="9"/>
      <c r="R389" s="9"/>
      <c r="S389" s="9"/>
      <c r="T389" s="9"/>
      <c r="U389" s="9"/>
      <c r="V389" s="9"/>
      <c r="W389" s="9"/>
      <c r="X389" s="9"/>
      <c r="Y389" s="9"/>
      <c r="Z389" s="9"/>
    </row>
    <row r="390" spans="1:26" ht="16.5" customHeight="1">
      <c r="A390" s="9"/>
      <c r="B390" s="9"/>
      <c r="C390" s="9"/>
      <c r="D390" s="9"/>
      <c r="E390" s="180"/>
      <c r="F390" s="180"/>
      <c r="G390" s="9"/>
      <c r="H390" s="308"/>
      <c r="I390" s="180"/>
      <c r="J390" s="180"/>
      <c r="K390" s="180"/>
      <c r="L390" s="9"/>
      <c r="M390" s="9"/>
      <c r="N390" s="9"/>
      <c r="O390" s="9"/>
      <c r="P390" s="9"/>
      <c r="Q390" s="9"/>
      <c r="R390" s="9"/>
      <c r="S390" s="9"/>
      <c r="T390" s="9"/>
      <c r="U390" s="9"/>
      <c r="V390" s="9"/>
      <c r="W390" s="9"/>
      <c r="X390" s="9"/>
      <c r="Y390" s="9"/>
      <c r="Z390" s="9"/>
    </row>
    <row r="391" spans="1:26" ht="16.5" customHeight="1">
      <c r="A391" s="9"/>
      <c r="B391" s="9"/>
      <c r="C391" s="9"/>
      <c r="D391" s="9"/>
      <c r="E391" s="180"/>
      <c r="F391" s="180"/>
      <c r="G391" s="9"/>
      <c r="H391" s="308"/>
      <c r="I391" s="180"/>
      <c r="J391" s="180"/>
      <c r="K391" s="180"/>
      <c r="L391" s="9"/>
      <c r="M391" s="9"/>
      <c r="N391" s="9"/>
      <c r="O391" s="9"/>
      <c r="P391" s="9"/>
      <c r="Q391" s="9"/>
      <c r="R391" s="9"/>
      <c r="S391" s="9"/>
      <c r="T391" s="9"/>
      <c r="U391" s="9"/>
      <c r="V391" s="9"/>
      <c r="W391" s="9"/>
      <c r="X391" s="9"/>
      <c r="Y391" s="9"/>
      <c r="Z391" s="9"/>
    </row>
    <row r="392" spans="1:26" ht="16.5" customHeight="1">
      <c r="A392" s="9"/>
      <c r="B392" s="9"/>
      <c r="C392" s="9"/>
      <c r="D392" s="9"/>
      <c r="E392" s="180"/>
      <c r="F392" s="180"/>
      <c r="G392" s="9"/>
      <c r="H392" s="308"/>
      <c r="I392" s="180"/>
      <c r="J392" s="180"/>
      <c r="K392" s="180"/>
      <c r="L392" s="9"/>
      <c r="M392" s="9"/>
      <c r="N392" s="9"/>
      <c r="O392" s="9"/>
      <c r="P392" s="9"/>
      <c r="Q392" s="9"/>
      <c r="R392" s="9"/>
      <c r="S392" s="9"/>
      <c r="T392" s="9"/>
      <c r="U392" s="9"/>
      <c r="V392" s="9"/>
      <c r="W392" s="9"/>
      <c r="X392" s="9"/>
      <c r="Y392" s="9"/>
      <c r="Z392" s="9"/>
    </row>
    <row r="393" spans="1:26" ht="16.5" customHeight="1">
      <c r="A393" s="9"/>
      <c r="B393" s="9"/>
      <c r="C393" s="9"/>
      <c r="D393" s="9"/>
      <c r="E393" s="180"/>
      <c r="F393" s="180"/>
      <c r="G393" s="9"/>
      <c r="H393" s="308"/>
      <c r="I393" s="180"/>
      <c r="J393" s="180"/>
      <c r="K393" s="180"/>
      <c r="L393" s="9"/>
      <c r="M393" s="9"/>
      <c r="N393" s="9"/>
      <c r="O393" s="9"/>
      <c r="P393" s="9"/>
      <c r="Q393" s="9"/>
      <c r="R393" s="9"/>
      <c r="S393" s="9"/>
      <c r="T393" s="9"/>
      <c r="U393" s="9"/>
      <c r="V393" s="9"/>
      <c r="W393" s="9"/>
      <c r="X393" s="9"/>
      <c r="Y393" s="9"/>
      <c r="Z393" s="9"/>
    </row>
    <row r="394" spans="1:26" ht="16.5" customHeight="1">
      <c r="A394" s="9"/>
      <c r="B394" s="9"/>
      <c r="C394" s="9"/>
      <c r="D394" s="9"/>
      <c r="E394" s="180"/>
      <c r="F394" s="180"/>
      <c r="G394" s="9"/>
      <c r="H394" s="308"/>
      <c r="I394" s="180"/>
      <c r="J394" s="180"/>
      <c r="K394" s="180"/>
      <c r="L394" s="9"/>
      <c r="M394" s="9"/>
      <c r="N394" s="9"/>
      <c r="O394" s="9"/>
      <c r="P394" s="9"/>
      <c r="Q394" s="9"/>
      <c r="R394" s="9"/>
      <c r="S394" s="9"/>
      <c r="T394" s="9"/>
      <c r="U394" s="9"/>
      <c r="V394" s="9"/>
      <c r="W394" s="9"/>
      <c r="X394" s="9"/>
      <c r="Y394" s="9"/>
      <c r="Z394" s="9"/>
    </row>
    <row r="395" spans="1:26" ht="16.5" customHeight="1">
      <c r="A395" s="9"/>
      <c r="B395" s="9"/>
      <c r="C395" s="9"/>
      <c r="D395" s="9"/>
      <c r="E395" s="180"/>
      <c r="F395" s="180"/>
      <c r="G395" s="9"/>
      <c r="H395" s="308"/>
      <c r="I395" s="180"/>
      <c r="J395" s="180"/>
      <c r="K395" s="180"/>
      <c r="L395" s="9"/>
      <c r="M395" s="9"/>
      <c r="N395" s="9"/>
      <c r="O395" s="9"/>
      <c r="P395" s="9"/>
      <c r="Q395" s="9"/>
      <c r="R395" s="9"/>
      <c r="S395" s="9"/>
      <c r="T395" s="9"/>
      <c r="U395" s="9"/>
      <c r="V395" s="9"/>
      <c r="W395" s="9"/>
      <c r="X395" s="9"/>
      <c r="Y395" s="9"/>
      <c r="Z395" s="9"/>
    </row>
    <row r="396" spans="1:26" ht="16.5" customHeight="1">
      <c r="A396" s="9"/>
      <c r="B396" s="9"/>
      <c r="C396" s="9"/>
      <c r="D396" s="9"/>
      <c r="E396" s="180"/>
      <c r="F396" s="180"/>
      <c r="G396" s="9"/>
      <c r="H396" s="308"/>
      <c r="I396" s="180"/>
      <c r="J396" s="180"/>
      <c r="K396" s="180"/>
      <c r="L396" s="9"/>
      <c r="M396" s="9"/>
      <c r="N396" s="9"/>
      <c r="O396" s="9"/>
      <c r="P396" s="9"/>
      <c r="Q396" s="9"/>
      <c r="R396" s="9"/>
      <c r="S396" s="9"/>
      <c r="T396" s="9"/>
      <c r="U396" s="9"/>
      <c r="V396" s="9"/>
      <c r="W396" s="9"/>
      <c r="X396" s="9"/>
      <c r="Y396" s="9"/>
      <c r="Z396" s="9"/>
    </row>
    <row r="397" spans="1:26" ht="16.5" customHeight="1">
      <c r="A397" s="9"/>
      <c r="B397" s="9"/>
      <c r="C397" s="9"/>
      <c r="D397" s="9"/>
      <c r="E397" s="180"/>
      <c r="F397" s="180"/>
      <c r="G397" s="9"/>
      <c r="H397" s="308"/>
      <c r="I397" s="180"/>
      <c r="J397" s="180"/>
      <c r="K397" s="180"/>
      <c r="L397" s="9"/>
      <c r="M397" s="9"/>
      <c r="N397" s="9"/>
      <c r="O397" s="9"/>
      <c r="P397" s="9"/>
      <c r="Q397" s="9"/>
      <c r="R397" s="9"/>
      <c r="S397" s="9"/>
      <c r="T397" s="9"/>
      <c r="U397" s="9"/>
      <c r="V397" s="9"/>
      <c r="W397" s="9"/>
      <c r="X397" s="9"/>
      <c r="Y397" s="9"/>
      <c r="Z397" s="9"/>
    </row>
    <row r="398" spans="1:26" ht="16.5" customHeight="1">
      <c r="A398" s="9"/>
      <c r="B398" s="9"/>
      <c r="C398" s="9"/>
      <c r="D398" s="9"/>
      <c r="E398" s="180"/>
      <c r="F398" s="180"/>
      <c r="G398" s="9"/>
      <c r="H398" s="308"/>
      <c r="I398" s="180"/>
      <c r="J398" s="180"/>
      <c r="K398" s="180"/>
      <c r="L398" s="9"/>
      <c r="M398" s="9"/>
      <c r="N398" s="9"/>
      <c r="O398" s="9"/>
      <c r="P398" s="9"/>
      <c r="Q398" s="9"/>
      <c r="R398" s="9"/>
      <c r="S398" s="9"/>
      <c r="T398" s="9"/>
      <c r="U398" s="9"/>
      <c r="V398" s="9"/>
      <c r="W398" s="9"/>
      <c r="X398" s="9"/>
      <c r="Y398" s="9"/>
      <c r="Z398" s="9"/>
    </row>
    <row r="399" spans="1:26" ht="16.5" customHeight="1">
      <c r="A399" s="9"/>
      <c r="B399" s="9"/>
      <c r="C399" s="9"/>
      <c r="D399" s="9"/>
      <c r="E399" s="180"/>
      <c r="F399" s="180"/>
      <c r="G399" s="9"/>
      <c r="H399" s="308"/>
      <c r="I399" s="180"/>
      <c r="J399" s="180"/>
      <c r="K399" s="180"/>
      <c r="L399" s="9"/>
      <c r="M399" s="9"/>
      <c r="N399" s="9"/>
      <c r="O399" s="9"/>
      <c r="P399" s="9"/>
      <c r="Q399" s="9"/>
      <c r="R399" s="9"/>
      <c r="S399" s="9"/>
      <c r="T399" s="9"/>
      <c r="U399" s="9"/>
      <c r="V399" s="9"/>
      <c r="W399" s="9"/>
      <c r="X399" s="9"/>
      <c r="Y399" s="9"/>
      <c r="Z399" s="9"/>
    </row>
    <row r="400" spans="1:26" ht="16.5" customHeight="1">
      <c r="A400" s="9"/>
      <c r="B400" s="9"/>
      <c r="C400" s="9"/>
      <c r="D400" s="9"/>
      <c r="E400" s="180"/>
      <c r="F400" s="180"/>
      <c r="G400" s="9"/>
      <c r="H400" s="308"/>
      <c r="I400" s="180"/>
      <c r="J400" s="180"/>
      <c r="K400" s="180"/>
      <c r="L400" s="9"/>
      <c r="M400" s="9"/>
      <c r="N400" s="9"/>
      <c r="O400" s="9"/>
      <c r="P400" s="9"/>
      <c r="Q400" s="9"/>
      <c r="R400" s="9"/>
      <c r="S400" s="9"/>
      <c r="T400" s="9"/>
      <c r="U400" s="9"/>
      <c r="V400" s="9"/>
      <c r="W400" s="9"/>
      <c r="X400" s="9"/>
      <c r="Y400" s="9"/>
      <c r="Z400" s="9"/>
    </row>
    <row r="401" spans="1:26" ht="16.5" customHeight="1">
      <c r="A401" s="9"/>
      <c r="B401" s="9"/>
      <c r="C401" s="9"/>
      <c r="D401" s="9"/>
      <c r="E401" s="180"/>
      <c r="F401" s="180"/>
      <c r="G401" s="9"/>
      <c r="H401" s="308"/>
      <c r="I401" s="180"/>
      <c r="J401" s="180"/>
      <c r="K401" s="180"/>
      <c r="L401" s="9"/>
      <c r="M401" s="9"/>
      <c r="N401" s="9"/>
      <c r="O401" s="9"/>
      <c r="P401" s="9"/>
      <c r="Q401" s="9"/>
      <c r="R401" s="9"/>
      <c r="S401" s="9"/>
      <c r="T401" s="9"/>
      <c r="U401" s="9"/>
      <c r="V401" s="9"/>
      <c r="W401" s="9"/>
      <c r="X401" s="9"/>
      <c r="Y401" s="9"/>
      <c r="Z401" s="9"/>
    </row>
    <row r="402" spans="1:26" ht="16.5" customHeight="1">
      <c r="A402" s="9"/>
      <c r="B402" s="9"/>
      <c r="C402" s="9"/>
      <c r="D402" s="9"/>
      <c r="E402" s="180"/>
      <c r="F402" s="180"/>
      <c r="G402" s="9"/>
      <c r="H402" s="308"/>
      <c r="I402" s="180"/>
      <c r="J402" s="180"/>
      <c r="K402" s="180"/>
      <c r="L402" s="9"/>
      <c r="M402" s="9"/>
      <c r="N402" s="9"/>
      <c r="O402" s="9"/>
      <c r="P402" s="9"/>
      <c r="Q402" s="9"/>
      <c r="R402" s="9"/>
      <c r="S402" s="9"/>
      <c r="T402" s="9"/>
      <c r="U402" s="9"/>
      <c r="V402" s="9"/>
      <c r="W402" s="9"/>
      <c r="X402" s="9"/>
      <c r="Y402" s="9"/>
      <c r="Z402" s="9"/>
    </row>
    <row r="403" spans="1:26" ht="16.5" customHeight="1">
      <c r="A403" s="9"/>
      <c r="B403" s="9"/>
      <c r="C403" s="9"/>
      <c r="D403" s="9"/>
      <c r="E403" s="180"/>
      <c r="F403" s="180"/>
      <c r="G403" s="9"/>
      <c r="H403" s="308"/>
      <c r="I403" s="180"/>
      <c r="J403" s="180"/>
      <c r="K403" s="180"/>
      <c r="L403" s="9"/>
      <c r="M403" s="9"/>
      <c r="N403" s="9"/>
      <c r="O403" s="9"/>
      <c r="P403" s="9"/>
      <c r="Q403" s="9"/>
      <c r="R403" s="9"/>
      <c r="S403" s="9"/>
      <c r="T403" s="9"/>
      <c r="U403" s="9"/>
      <c r="V403" s="9"/>
      <c r="W403" s="9"/>
      <c r="X403" s="9"/>
      <c r="Y403" s="9"/>
      <c r="Z403" s="9"/>
    </row>
    <row r="404" spans="1:26" ht="16.5" customHeight="1">
      <c r="A404" s="9"/>
      <c r="B404" s="9"/>
      <c r="C404" s="9"/>
      <c r="D404" s="9"/>
      <c r="E404" s="180"/>
      <c r="F404" s="180"/>
      <c r="G404" s="9"/>
      <c r="H404" s="308"/>
      <c r="I404" s="180"/>
      <c r="J404" s="180"/>
      <c r="K404" s="180"/>
      <c r="L404" s="9"/>
      <c r="M404" s="9"/>
      <c r="N404" s="9"/>
      <c r="O404" s="9"/>
      <c r="P404" s="9"/>
      <c r="Q404" s="9"/>
      <c r="R404" s="9"/>
      <c r="S404" s="9"/>
      <c r="T404" s="9"/>
      <c r="U404" s="9"/>
      <c r="V404" s="9"/>
      <c r="W404" s="9"/>
      <c r="X404" s="9"/>
      <c r="Y404" s="9"/>
      <c r="Z404" s="9"/>
    </row>
    <row r="405" spans="1:26" ht="16.5" customHeight="1">
      <c r="A405" s="9"/>
      <c r="B405" s="9"/>
      <c r="C405" s="9"/>
      <c r="D405" s="9"/>
      <c r="E405" s="180"/>
      <c r="F405" s="180"/>
      <c r="G405" s="9"/>
      <c r="H405" s="308"/>
      <c r="I405" s="180"/>
      <c r="J405" s="180"/>
      <c r="K405" s="180"/>
      <c r="L405" s="9"/>
      <c r="M405" s="9"/>
      <c r="N405" s="9"/>
      <c r="O405" s="9"/>
      <c r="P405" s="9"/>
      <c r="Q405" s="9"/>
      <c r="R405" s="9"/>
      <c r="S405" s="9"/>
      <c r="T405" s="9"/>
      <c r="U405" s="9"/>
      <c r="V405" s="9"/>
      <c r="W405" s="9"/>
      <c r="X405" s="9"/>
      <c r="Y405" s="9"/>
      <c r="Z405" s="9"/>
    </row>
    <row r="406" spans="1:26" ht="16.5" customHeight="1">
      <c r="A406" s="9"/>
      <c r="B406" s="9"/>
      <c r="C406" s="9"/>
      <c r="D406" s="9"/>
      <c r="E406" s="180"/>
      <c r="F406" s="180"/>
      <c r="G406" s="9"/>
      <c r="H406" s="308"/>
      <c r="I406" s="180"/>
      <c r="J406" s="180"/>
      <c r="K406" s="180"/>
      <c r="L406" s="9"/>
      <c r="M406" s="9"/>
      <c r="N406" s="9"/>
      <c r="O406" s="9"/>
      <c r="P406" s="9"/>
      <c r="Q406" s="9"/>
      <c r="R406" s="9"/>
      <c r="S406" s="9"/>
      <c r="T406" s="9"/>
      <c r="U406" s="9"/>
      <c r="V406" s="9"/>
      <c r="W406" s="9"/>
      <c r="X406" s="9"/>
      <c r="Y406" s="9"/>
      <c r="Z406" s="9"/>
    </row>
    <row r="407" spans="1:26" ht="16.5" customHeight="1">
      <c r="A407" s="9"/>
      <c r="B407" s="9"/>
      <c r="C407" s="9"/>
      <c r="D407" s="9"/>
      <c r="E407" s="180"/>
      <c r="F407" s="180"/>
      <c r="G407" s="9"/>
      <c r="H407" s="308"/>
      <c r="I407" s="180"/>
      <c r="J407" s="180"/>
      <c r="K407" s="180"/>
      <c r="L407" s="9"/>
      <c r="M407" s="9"/>
      <c r="N407" s="9"/>
      <c r="O407" s="9"/>
      <c r="P407" s="9"/>
      <c r="Q407" s="9"/>
      <c r="R407" s="9"/>
      <c r="S407" s="9"/>
      <c r="T407" s="9"/>
      <c r="U407" s="9"/>
      <c r="V407" s="9"/>
      <c r="W407" s="9"/>
      <c r="X407" s="9"/>
      <c r="Y407" s="9"/>
      <c r="Z407" s="9"/>
    </row>
    <row r="408" spans="1:26" ht="16.5" customHeight="1">
      <c r="A408" s="9"/>
      <c r="B408" s="9"/>
      <c r="C408" s="9"/>
      <c r="D408" s="9"/>
      <c r="E408" s="180"/>
      <c r="F408" s="180"/>
      <c r="G408" s="9"/>
      <c r="H408" s="308"/>
      <c r="I408" s="180"/>
      <c r="J408" s="180"/>
      <c r="K408" s="180"/>
      <c r="L408" s="9"/>
      <c r="M408" s="9"/>
      <c r="N408" s="9"/>
      <c r="O408" s="9"/>
      <c r="P408" s="9"/>
      <c r="Q408" s="9"/>
      <c r="R408" s="9"/>
      <c r="S408" s="9"/>
      <c r="T408" s="9"/>
      <c r="U408" s="9"/>
      <c r="V408" s="9"/>
      <c r="W408" s="9"/>
      <c r="X408" s="9"/>
      <c r="Y408" s="9"/>
      <c r="Z408" s="9"/>
    </row>
    <row r="409" spans="1:26" ht="16.5" customHeight="1">
      <c r="A409" s="9"/>
      <c r="B409" s="9"/>
      <c r="C409" s="9"/>
      <c r="D409" s="9"/>
      <c r="E409" s="180"/>
      <c r="F409" s="180"/>
      <c r="G409" s="9"/>
      <c r="H409" s="308"/>
      <c r="I409" s="180"/>
      <c r="J409" s="180"/>
      <c r="K409" s="180"/>
      <c r="L409" s="9"/>
      <c r="M409" s="9"/>
      <c r="N409" s="9"/>
      <c r="O409" s="9"/>
      <c r="P409" s="9"/>
      <c r="Q409" s="9"/>
      <c r="R409" s="9"/>
      <c r="S409" s="9"/>
      <c r="T409" s="9"/>
      <c r="U409" s="9"/>
      <c r="V409" s="9"/>
      <c r="W409" s="9"/>
      <c r="X409" s="9"/>
      <c r="Y409" s="9"/>
      <c r="Z409" s="9"/>
    </row>
    <row r="410" spans="1:26" ht="16.5" customHeight="1">
      <c r="A410" s="9"/>
      <c r="B410" s="9"/>
      <c r="C410" s="9"/>
      <c r="D410" s="9"/>
      <c r="E410" s="180"/>
      <c r="F410" s="180"/>
      <c r="G410" s="9"/>
      <c r="H410" s="308"/>
      <c r="I410" s="180"/>
      <c r="J410" s="180"/>
      <c r="K410" s="180"/>
      <c r="L410" s="9"/>
      <c r="M410" s="9"/>
      <c r="N410" s="9"/>
      <c r="O410" s="9"/>
      <c r="P410" s="9"/>
      <c r="Q410" s="9"/>
      <c r="R410" s="9"/>
      <c r="S410" s="9"/>
      <c r="T410" s="9"/>
      <c r="U410" s="9"/>
      <c r="V410" s="9"/>
      <c r="W410" s="9"/>
      <c r="X410" s="9"/>
      <c r="Y410" s="9"/>
      <c r="Z410" s="9"/>
    </row>
    <row r="411" spans="1:26" ht="16.5" customHeight="1">
      <c r="A411" s="9"/>
      <c r="B411" s="9"/>
      <c r="C411" s="9"/>
      <c r="D411" s="9"/>
      <c r="E411" s="180"/>
      <c r="F411" s="180"/>
      <c r="G411" s="9"/>
      <c r="H411" s="308"/>
      <c r="I411" s="180"/>
      <c r="J411" s="180"/>
      <c r="K411" s="180"/>
      <c r="L411" s="9"/>
      <c r="M411" s="9"/>
      <c r="N411" s="9"/>
      <c r="O411" s="9"/>
      <c r="P411" s="9"/>
      <c r="Q411" s="9"/>
      <c r="R411" s="9"/>
      <c r="S411" s="9"/>
      <c r="T411" s="9"/>
      <c r="U411" s="9"/>
      <c r="V411" s="9"/>
      <c r="W411" s="9"/>
      <c r="X411" s="9"/>
      <c r="Y411" s="9"/>
      <c r="Z411" s="9"/>
    </row>
    <row r="412" spans="1:26" ht="16.5" customHeight="1">
      <c r="A412" s="9"/>
      <c r="B412" s="9"/>
      <c r="C412" s="9"/>
      <c r="D412" s="9"/>
      <c r="E412" s="180"/>
      <c r="F412" s="180"/>
      <c r="G412" s="9"/>
      <c r="H412" s="308"/>
      <c r="I412" s="180"/>
      <c r="J412" s="180"/>
      <c r="K412" s="180"/>
      <c r="L412" s="9"/>
      <c r="M412" s="9"/>
      <c r="N412" s="9"/>
      <c r="O412" s="9"/>
      <c r="P412" s="9"/>
      <c r="Q412" s="9"/>
      <c r="R412" s="9"/>
      <c r="S412" s="9"/>
      <c r="T412" s="9"/>
      <c r="U412" s="9"/>
      <c r="V412" s="9"/>
      <c r="W412" s="9"/>
      <c r="X412" s="9"/>
      <c r="Y412" s="9"/>
      <c r="Z412" s="9"/>
    </row>
    <row r="413" spans="1:26" ht="16.5" customHeight="1">
      <c r="A413" s="9"/>
      <c r="B413" s="9"/>
      <c r="C413" s="9"/>
      <c r="D413" s="9"/>
      <c r="E413" s="180"/>
      <c r="F413" s="180"/>
      <c r="G413" s="9"/>
      <c r="H413" s="308"/>
      <c r="I413" s="180"/>
      <c r="J413" s="180"/>
      <c r="K413" s="180"/>
      <c r="L413" s="9"/>
      <c r="M413" s="9"/>
      <c r="N413" s="9"/>
      <c r="O413" s="9"/>
      <c r="P413" s="9"/>
      <c r="Q413" s="9"/>
      <c r="R413" s="9"/>
      <c r="S413" s="9"/>
      <c r="T413" s="9"/>
      <c r="U413" s="9"/>
      <c r="V413" s="9"/>
      <c r="W413" s="9"/>
      <c r="X413" s="9"/>
      <c r="Y413" s="9"/>
      <c r="Z413" s="9"/>
    </row>
    <row r="414" spans="1:26" ht="16.5" customHeight="1">
      <c r="A414" s="9"/>
      <c r="B414" s="9"/>
      <c r="C414" s="9"/>
      <c r="D414" s="9"/>
      <c r="E414" s="180"/>
      <c r="F414" s="180"/>
      <c r="G414" s="9"/>
      <c r="H414" s="308"/>
      <c r="I414" s="180"/>
      <c r="J414" s="180"/>
      <c r="K414" s="180"/>
      <c r="L414" s="9"/>
      <c r="M414" s="9"/>
      <c r="N414" s="9"/>
      <c r="O414" s="9"/>
      <c r="P414" s="9"/>
      <c r="Q414" s="9"/>
      <c r="R414" s="9"/>
      <c r="S414" s="9"/>
      <c r="T414" s="9"/>
      <c r="U414" s="9"/>
      <c r="V414" s="9"/>
      <c r="W414" s="9"/>
      <c r="X414" s="9"/>
      <c r="Y414" s="9"/>
      <c r="Z414" s="9"/>
    </row>
    <row r="415" spans="1:26" ht="16.5" customHeight="1">
      <c r="A415" s="9"/>
      <c r="B415" s="9"/>
      <c r="C415" s="9"/>
      <c r="D415" s="9"/>
      <c r="E415" s="180"/>
      <c r="F415" s="180"/>
      <c r="G415" s="9"/>
      <c r="H415" s="308"/>
      <c r="I415" s="180"/>
      <c r="J415" s="180"/>
      <c r="K415" s="180"/>
      <c r="L415" s="9"/>
      <c r="M415" s="9"/>
      <c r="N415" s="9"/>
      <c r="O415" s="9"/>
      <c r="P415" s="9"/>
      <c r="Q415" s="9"/>
      <c r="R415" s="9"/>
      <c r="S415" s="9"/>
      <c r="T415" s="9"/>
      <c r="U415" s="9"/>
      <c r="V415" s="9"/>
      <c r="W415" s="9"/>
      <c r="X415" s="9"/>
      <c r="Y415" s="9"/>
      <c r="Z415" s="9"/>
    </row>
    <row r="416" spans="1:26" ht="16.5" customHeight="1">
      <c r="A416" s="9"/>
      <c r="B416" s="9"/>
      <c r="C416" s="9"/>
      <c r="D416" s="9"/>
      <c r="E416" s="180"/>
      <c r="F416" s="180"/>
      <c r="G416" s="9"/>
      <c r="H416" s="308"/>
      <c r="I416" s="180"/>
      <c r="J416" s="180"/>
      <c r="K416" s="180"/>
      <c r="L416" s="9"/>
      <c r="M416" s="9"/>
      <c r="N416" s="9"/>
      <c r="O416" s="9"/>
      <c r="P416" s="9"/>
      <c r="Q416" s="9"/>
      <c r="R416" s="9"/>
      <c r="S416" s="9"/>
      <c r="T416" s="9"/>
      <c r="U416" s="9"/>
      <c r="V416" s="9"/>
      <c r="W416" s="9"/>
      <c r="X416" s="9"/>
      <c r="Y416" s="9"/>
      <c r="Z416" s="9"/>
    </row>
    <row r="417" spans="1:26" ht="16.5" customHeight="1">
      <c r="A417" s="9"/>
      <c r="B417" s="9"/>
      <c r="C417" s="9"/>
      <c r="D417" s="9"/>
      <c r="E417" s="180"/>
      <c r="F417" s="180"/>
      <c r="G417" s="9"/>
      <c r="H417" s="308"/>
      <c r="I417" s="180"/>
      <c r="J417" s="180"/>
      <c r="K417" s="180"/>
      <c r="L417" s="9"/>
      <c r="M417" s="9"/>
      <c r="N417" s="9"/>
      <c r="O417" s="9"/>
      <c r="P417" s="9"/>
      <c r="Q417" s="9"/>
      <c r="R417" s="9"/>
      <c r="S417" s="9"/>
      <c r="T417" s="9"/>
      <c r="U417" s="9"/>
      <c r="V417" s="9"/>
      <c r="W417" s="9"/>
      <c r="X417" s="9"/>
      <c r="Y417" s="9"/>
      <c r="Z417" s="9"/>
    </row>
    <row r="418" spans="1:26" ht="16.5" customHeight="1">
      <c r="A418" s="9"/>
      <c r="B418" s="9"/>
      <c r="C418" s="9"/>
      <c r="D418" s="9"/>
      <c r="E418" s="180"/>
      <c r="F418" s="180"/>
      <c r="G418" s="9"/>
      <c r="H418" s="308"/>
      <c r="I418" s="180"/>
      <c r="J418" s="180"/>
      <c r="K418" s="180"/>
      <c r="L418" s="9"/>
      <c r="M418" s="9"/>
      <c r="N418" s="9"/>
      <c r="O418" s="9"/>
      <c r="P418" s="9"/>
      <c r="Q418" s="9"/>
      <c r="R418" s="9"/>
      <c r="S418" s="9"/>
      <c r="T418" s="9"/>
      <c r="U418" s="9"/>
      <c r="V418" s="9"/>
      <c r="W418" s="9"/>
      <c r="X418" s="9"/>
      <c r="Y418" s="9"/>
      <c r="Z418" s="9"/>
    </row>
    <row r="419" spans="1:26" ht="16.5" customHeight="1">
      <c r="A419" s="9"/>
      <c r="B419" s="9"/>
      <c r="C419" s="9"/>
      <c r="D419" s="9"/>
      <c r="E419" s="180"/>
      <c r="F419" s="180"/>
      <c r="G419" s="9"/>
      <c r="H419" s="308"/>
      <c r="I419" s="180"/>
      <c r="J419" s="180"/>
      <c r="K419" s="180"/>
      <c r="L419" s="9"/>
      <c r="M419" s="9"/>
      <c r="N419" s="9"/>
      <c r="O419" s="9"/>
      <c r="P419" s="9"/>
      <c r="Q419" s="9"/>
      <c r="R419" s="9"/>
      <c r="S419" s="9"/>
      <c r="T419" s="9"/>
      <c r="U419" s="9"/>
      <c r="V419" s="9"/>
      <c r="W419" s="9"/>
      <c r="X419" s="9"/>
      <c r="Y419" s="9"/>
      <c r="Z419" s="9"/>
    </row>
    <row r="420" spans="1:26" ht="16.5" customHeight="1">
      <c r="A420" s="9"/>
      <c r="B420" s="9"/>
      <c r="C420" s="9"/>
      <c r="D420" s="9"/>
      <c r="E420" s="180"/>
      <c r="F420" s="180"/>
      <c r="G420" s="9"/>
      <c r="H420" s="308"/>
      <c r="I420" s="180"/>
      <c r="J420" s="180"/>
      <c r="K420" s="180"/>
      <c r="L420" s="9"/>
      <c r="M420" s="9"/>
      <c r="N420" s="9"/>
      <c r="O420" s="9"/>
      <c r="P420" s="9"/>
      <c r="Q420" s="9"/>
      <c r="R420" s="9"/>
      <c r="S420" s="9"/>
      <c r="T420" s="9"/>
      <c r="U420" s="9"/>
      <c r="V420" s="9"/>
      <c r="W420" s="9"/>
      <c r="X420" s="9"/>
      <c r="Y420" s="9"/>
      <c r="Z420" s="9"/>
    </row>
    <row r="421" spans="1:26" ht="16.5" customHeight="1">
      <c r="A421" s="9"/>
      <c r="B421" s="9"/>
      <c r="C421" s="9"/>
      <c r="D421" s="9"/>
      <c r="E421" s="180"/>
      <c r="F421" s="180"/>
      <c r="G421" s="9"/>
      <c r="H421" s="308"/>
      <c r="I421" s="180"/>
      <c r="J421" s="180"/>
      <c r="K421" s="180"/>
      <c r="L421" s="9"/>
      <c r="M421" s="9"/>
      <c r="N421" s="9"/>
      <c r="O421" s="9"/>
      <c r="P421" s="9"/>
      <c r="Q421" s="9"/>
      <c r="R421" s="9"/>
      <c r="S421" s="9"/>
      <c r="T421" s="9"/>
      <c r="U421" s="9"/>
      <c r="V421" s="9"/>
      <c r="W421" s="9"/>
      <c r="X421" s="9"/>
      <c r="Y421" s="9"/>
      <c r="Z421" s="9"/>
    </row>
    <row r="422" spans="1:26" ht="16.5" customHeight="1">
      <c r="A422" s="9"/>
      <c r="B422" s="9"/>
      <c r="C422" s="9"/>
      <c r="D422" s="9"/>
      <c r="E422" s="180"/>
      <c r="F422" s="180"/>
      <c r="G422" s="9"/>
      <c r="H422" s="308"/>
      <c r="I422" s="180"/>
      <c r="J422" s="180"/>
      <c r="K422" s="180"/>
      <c r="L422" s="9"/>
      <c r="M422" s="9"/>
      <c r="N422" s="9"/>
      <c r="O422" s="9"/>
      <c r="P422" s="9"/>
      <c r="Q422" s="9"/>
      <c r="R422" s="9"/>
      <c r="S422" s="9"/>
      <c r="T422" s="9"/>
      <c r="U422" s="9"/>
      <c r="V422" s="9"/>
      <c r="W422" s="9"/>
      <c r="X422" s="9"/>
      <c r="Y422" s="9"/>
      <c r="Z422" s="9"/>
    </row>
    <row r="423" spans="1:26" ht="16.5" customHeight="1">
      <c r="A423" s="9"/>
      <c r="B423" s="9"/>
      <c r="C423" s="9"/>
      <c r="D423" s="9"/>
      <c r="E423" s="180"/>
      <c r="F423" s="180"/>
      <c r="G423" s="9"/>
      <c r="H423" s="308"/>
      <c r="I423" s="180"/>
      <c r="J423" s="180"/>
      <c r="K423" s="180"/>
      <c r="L423" s="9"/>
      <c r="M423" s="9"/>
      <c r="N423" s="9"/>
      <c r="O423" s="9"/>
      <c r="P423" s="9"/>
      <c r="Q423" s="9"/>
      <c r="R423" s="9"/>
      <c r="S423" s="9"/>
      <c r="T423" s="9"/>
      <c r="U423" s="9"/>
      <c r="V423" s="9"/>
      <c r="W423" s="9"/>
      <c r="X423" s="9"/>
      <c r="Y423" s="9"/>
      <c r="Z423" s="9"/>
    </row>
    <row r="424" spans="1:26" ht="16.5" customHeight="1">
      <c r="A424" s="9"/>
      <c r="B424" s="9"/>
      <c r="C424" s="9"/>
      <c r="D424" s="9"/>
      <c r="E424" s="180"/>
      <c r="F424" s="180"/>
      <c r="G424" s="9"/>
      <c r="H424" s="308"/>
      <c r="I424" s="180"/>
      <c r="J424" s="180"/>
      <c r="K424" s="180"/>
      <c r="L424" s="9"/>
      <c r="M424" s="9"/>
      <c r="N424" s="9"/>
      <c r="O424" s="9"/>
      <c r="P424" s="9"/>
      <c r="Q424" s="9"/>
      <c r="R424" s="9"/>
      <c r="S424" s="9"/>
      <c r="T424" s="9"/>
      <c r="U424" s="9"/>
      <c r="V424" s="9"/>
      <c r="W424" s="9"/>
      <c r="X424" s="9"/>
      <c r="Y424" s="9"/>
      <c r="Z424" s="9"/>
    </row>
    <row r="425" spans="1:26" ht="16.5" customHeight="1">
      <c r="A425" s="9"/>
      <c r="B425" s="9"/>
      <c r="C425" s="9"/>
      <c r="D425" s="9"/>
      <c r="E425" s="180"/>
      <c r="F425" s="180"/>
      <c r="G425" s="9"/>
      <c r="H425" s="308"/>
      <c r="I425" s="180"/>
      <c r="J425" s="180"/>
      <c r="K425" s="180"/>
      <c r="L425" s="9"/>
      <c r="M425" s="9"/>
      <c r="N425" s="9"/>
      <c r="O425" s="9"/>
      <c r="P425" s="9"/>
      <c r="Q425" s="9"/>
      <c r="R425" s="9"/>
      <c r="S425" s="9"/>
      <c r="T425" s="9"/>
      <c r="U425" s="9"/>
      <c r="V425" s="9"/>
      <c r="W425" s="9"/>
      <c r="X425" s="9"/>
      <c r="Y425" s="9"/>
      <c r="Z425" s="9"/>
    </row>
    <row r="426" spans="1:26" ht="16.5" customHeight="1">
      <c r="A426" s="9"/>
      <c r="B426" s="9"/>
      <c r="C426" s="9"/>
      <c r="D426" s="9"/>
      <c r="E426" s="180"/>
      <c r="F426" s="180"/>
      <c r="G426" s="9"/>
      <c r="H426" s="308"/>
      <c r="I426" s="180"/>
      <c r="J426" s="180"/>
      <c r="K426" s="180"/>
      <c r="L426" s="9"/>
      <c r="M426" s="9"/>
      <c r="N426" s="9"/>
      <c r="O426" s="9"/>
      <c r="P426" s="9"/>
      <c r="Q426" s="9"/>
      <c r="R426" s="9"/>
      <c r="S426" s="9"/>
      <c r="T426" s="9"/>
      <c r="U426" s="9"/>
      <c r="V426" s="9"/>
      <c r="W426" s="9"/>
      <c r="X426" s="9"/>
      <c r="Y426" s="9"/>
      <c r="Z426" s="9"/>
    </row>
    <row r="427" spans="1:26" ht="16.5" customHeight="1">
      <c r="A427" s="9"/>
      <c r="B427" s="9"/>
      <c r="C427" s="9"/>
      <c r="D427" s="9"/>
      <c r="E427" s="180"/>
      <c r="F427" s="180"/>
      <c r="G427" s="9"/>
      <c r="H427" s="308"/>
      <c r="I427" s="180"/>
      <c r="J427" s="180"/>
      <c r="K427" s="180"/>
      <c r="L427" s="9"/>
      <c r="M427" s="9"/>
      <c r="N427" s="9"/>
      <c r="O427" s="9"/>
      <c r="P427" s="9"/>
      <c r="Q427" s="9"/>
      <c r="R427" s="9"/>
      <c r="S427" s="9"/>
      <c r="T427" s="9"/>
      <c r="U427" s="9"/>
      <c r="V427" s="9"/>
      <c r="W427" s="9"/>
      <c r="X427" s="9"/>
      <c r="Y427" s="9"/>
      <c r="Z427" s="9"/>
    </row>
    <row r="428" spans="1:26" ht="16.5" customHeight="1">
      <c r="A428" s="9"/>
      <c r="B428" s="9"/>
      <c r="C428" s="9"/>
      <c r="D428" s="9"/>
      <c r="E428" s="180"/>
      <c r="F428" s="180"/>
      <c r="G428" s="9"/>
      <c r="H428" s="308"/>
      <c r="I428" s="180"/>
      <c r="J428" s="180"/>
      <c r="K428" s="180"/>
      <c r="L428" s="9"/>
      <c r="M428" s="9"/>
      <c r="N428" s="9"/>
      <c r="O428" s="9"/>
      <c r="P428" s="9"/>
      <c r="Q428" s="9"/>
      <c r="R428" s="9"/>
      <c r="S428" s="9"/>
      <c r="T428" s="9"/>
      <c r="U428" s="9"/>
      <c r="V428" s="9"/>
      <c r="W428" s="9"/>
      <c r="X428" s="9"/>
      <c r="Y428" s="9"/>
      <c r="Z428" s="9"/>
    </row>
    <row r="429" spans="1:26" ht="16.5" customHeight="1">
      <c r="A429" s="9"/>
      <c r="B429" s="9"/>
      <c r="C429" s="9"/>
      <c r="D429" s="9"/>
      <c r="E429" s="180"/>
      <c r="F429" s="180"/>
      <c r="G429" s="9"/>
      <c r="H429" s="308"/>
      <c r="I429" s="180"/>
      <c r="J429" s="180"/>
      <c r="K429" s="180"/>
      <c r="L429" s="9"/>
      <c r="M429" s="9"/>
      <c r="N429" s="9"/>
      <c r="O429" s="9"/>
      <c r="P429" s="9"/>
      <c r="Q429" s="9"/>
      <c r="R429" s="9"/>
      <c r="S429" s="9"/>
      <c r="T429" s="9"/>
      <c r="U429" s="9"/>
      <c r="V429" s="9"/>
      <c r="W429" s="9"/>
      <c r="X429" s="9"/>
      <c r="Y429" s="9"/>
      <c r="Z429" s="9"/>
    </row>
    <row r="430" spans="1:26" ht="16.5" customHeight="1">
      <c r="A430" s="9"/>
      <c r="B430" s="9"/>
      <c r="C430" s="9"/>
      <c r="D430" s="9"/>
      <c r="E430" s="180"/>
      <c r="F430" s="180"/>
      <c r="G430" s="9"/>
      <c r="H430" s="308"/>
      <c r="I430" s="180"/>
      <c r="J430" s="180"/>
      <c r="K430" s="180"/>
      <c r="L430" s="9"/>
      <c r="M430" s="9"/>
      <c r="N430" s="9"/>
      <c r="O430" s="9"/>
      <c r="P430" s="9"/>
      <c r="Q430" s="9"/>
      <c r="R430" s="9"/>
      <c r="S430" s="9"/>
      <c r="T430" s="9"/>
      <c r="U430" s="9"/>
      <c r="V430" s="9"/>
      <c r="W430" s="9"/>
      <c r="X430" s="9"/>
      <c r="Y430" s="9"/>
      <c r="Z430" s="9"/>
    </row>
    <row r="431" spans="1:26" ht="16.5" customHeight="1">
      <c r="A431" s="9"/>
      <c r="B431" s="9"/>
      <c r="C431" s="9"/>
      <c r="D431" s="9"/>
      <c r="E431" s="180"/>
      <c r="F431" s="180"/>
      <c r="G431" s="9"/>
      <c r="H431" s="308"/>
      <c r="I431" s="180"/>
      <c r="J431" s="180"/>
      <c r="K431" s="180"/>
      <c r="L431" s="9"/>
      <c r="M431" s="9"/>
      <c r="N431" s="9"/>
      <c r="O431" s="9"/>
      <c r="P431" s="9"/>
      <c r="Q431" s="9"/>
      <c r="R431" s="9"/>
      <c r="S431" s="9"/>
      <c r="T431" s="9"/>
      <c r="U431" s="9"/>
      <c r="V431" s="9"/>
      <c r="W431" s="9"/>
      <c r="X431" s="9"/>
      <c r="Y431" s="9"/>
      <c r="Z431" s="9"/>
    </row>
    <row r="432" spans="1:26" ht="16.5" customHeight="1">
      <c r="A432" s="9"/>
      <c r="B432" s="9"/>
      <c r="C432" s="9"/>
      <c r="D432" s="9"/>
      <c r="E432" s="180"/>
      <c r="F432" s="180"/>
      <c r="G432" s="9"/>
      <c r="H432" s="308"/>
      <c r="I432" s="180"/>
      <c r="J432" s="180"/>
      <c r="K432" s="180"/>
      <c r="L432" s="9"/>
      <c r="M432" s="9"/>
      <c r="N432" s="9"/>
      <c r="O432" s="9"/>
      <c r="P432" s="9"/>
      <c r="Q432" s="9"/>
      <c r="R432" s="9"/>
      <c r="S432" s="9"/>
      <c r="T432" s="9"/>
      <c r="U432" s="9"/>
      <c r="V432" s="9"/>
      <c r="W432" s="9"/>
      <c r="X432" s="9"/>
      <c r="Y432" s="9"/>
      <c r="Z432" s="9"/>
    </row>
    <row r="433" spans="1:26" ht="16.5" customHeight="1">
      <c r="A433" s="9"/>
      <c r="B433" s="9"/>
      <c r="C433" s="9"/>
      <c r="D433" s="9"/>
      <c r="E433" s="180"/>
      <c r="F433" s="180"/>
      <c r="G433" s="9"/>
      <c r="H433" s="308"/>
      <c r="I433" s="180"/>
      <c r="J433" s="180"/>
      <c r="K433" s="180"/>
      <c r="L433" s="9"/>
      <c r="M433" s="9"/>
      <c r="N433" s="9"/>
      <c r="O433" s="9"/>
      <c r="P433" s="9"/>
      <c r="Q433" s="9"/>
      <c r="R433" s="9"/>
      <c r="S433" s="9"/>
      <c r="T433" s="9"/>
      <c r="U433" s="9"/>
      <c r="V433" s="9"/>
      <c r="W433" s="9"/>
      <c r="X433" s="9"/>
      <c r="Y433" s="9"/>
      <c r="Z433" s="9"/>
    </row>
    <row r="434" spans="1:26" ht="16.5" customHeight="1">
      <c r="A434" s="9"/>
      <c r="B434" s="9"/>
      <c r="C434" s="9"/>
      <c r="D434" s="9"/>
      <c r="E434" s="180"/>
      <c r="F434" s="180"/>
      <c r="G434" s="9"/>
      <c r="H434" s="308"/>
      <c r="I434" s="180"/>
      <c r="J434" s="180"/>
      <c r="K434" s="180"/>
      <c r="L434" s="9"/>
      <c r="M434" s="9"/>
      <c r="N434" s="9"/>
      <c r="O434" s="9"/>
      <c r="P434" s="9"/>
      <c r="Q434" s="9"/>
      <c r="R434" s="9"/>
      <c r="S434" s="9"/>
      <c r="T434" s="9"/>
      <c r="U434" s="9"/>
      <c r="V434" s="9"/>
      <c r="W434" s="9"/>
      <c r="X434" s="9"/>
      <c r="Y434" s="9"/>
      <c r="Z434" s="9"/>
    </row>
    <row r="435" spans="1:26" ht="16.5" customHeight="1">
      <c r="A435" s="9"/>
      <c r="B435" s="9"/>
      <c r="C435" s="9"/>
      <c r="D435" s="9"/>
      <c r="E435" s="180"/>
      <c r="F435" s="180"/>
      <c r="G435" s="9"/>
      <c r="H435" s="308"/>
      <c r="I435" s="180"/>
      <c r="J435" s="180"/>
      <c r="K435" s="180"/>
      <c r="L435" s="9"/>
      <c r="M435" s="9"/>
      <c r="N435" s="9"/>
      <c r="O435" s="9"/>
      <c r="P435" s="9"/>
      <c r="Q435" s="9"/>
      <c r="R435" s="9"/>
      <c r="S435" s="9"/>
      <c r="T435" s="9"/>
      <c r="U435" s="9"/>
      <c r="V435" s="9"/>
      <c r="W435" s="9"/>
      <c r="X435" s="9"/>
      <c r="Y435" s="9"/>
      <c r="Z435" s="9"/>
    </row>
    <row r="436" spans="1:26" ht="16.5" customHeight="1">
      <c r="A436" s="9"/>
      <c r="B436" s="9"/>
      <c r="C436" s="9"/>
      <c r="D436" s="9"/>
      <c r="E436" s="180"/>
      <c r="F436" s="180"/>
      <c r="G436" s="9"/>
      <c r="H436" s="308"/>
      <c r="I436" s="180"/>
      <c r="J436" s="180"/>
      <c r="K436" s="180"/>
      <c r="L436" s="9"/>
      <c r="M436" s="9"/>
      <c r="N436" s="9"/>
      <c r="O436" s="9"/>
      <c r="P436" s="9"/>
      <c r="Q436" s="9"/>
      <c r="R436" s="9"/>
      <c r="S436" s="9"/>
      <c r="T436" s="9"/>
      <c r="U436" s="9"/>
      <c r="V436" s="9"/>
      <c r="W436" s="9"/>
      <c r="X436" s="9"/>
      <c r="Y436" s="9"/>
      <c r="Z436" s="9"/>
    </row>
    <row r="437" spans="1:26" ht="16.5" customHeight="1">
      <c r="A437" s="9"/>
      <c r="B437" s="9"/>
      <c r="C437" s="9"/>
      <c r="D437" s="9"/>
      <c r="E437" s="180"/>
      <c r="F437" s="180"/>
      <c r="G437" s="9"/>
      <c r="H437" s="308"/>
      <c r="I437" s="180"/>
      <c r="J437" s="180"/>
      <c r="K437" s="180"/>
      <c r="L437" s="9"/>
      <c r="M437" s="9"/>
      <c r="N437" s="9"/>
      <c r="O437" s="9"/>
      <c r="P437" s="9"/>
      <c r="Q437" s="9"/>
      <c r="R437" s="9"/>
      <c r="S437" s="9"/>
      <c r="T437" s="9"/>
      <c r="U437" s="9"/>
      <c r="V437" s="9"/>
      <c r="W437" s="9"/>
      <c r="X437" s="9"/>
      <c r="Y437" s="9"/>
      <c r="Z437" s="9"/>
    </row>
    <row r="438" spans="1:26" ht="16.5" customHeight="1">
      <c r="A438" s="9"/>
      <c r="B438" s="9"/>
      <c r="C438" s="9"/>
      <c r="D438" s="9"/>
      <c r="E438" s="180"/>
      <c r="F438" s="180"/>
      <c r="G438" s="9"/>
      <c r="H438" s="308"/>
      <c r="I438" s="180"/>
      <c r="J438" s="180"/>
      <c r="K438" s="180"/>
      <c r="L438" s="9"/>
      <c r="M438" s="9"/>
      <c r="N438" s="9"/>
      <c r="O438" s="9"/>
      <c r="P438" s="9"/>
      <c r="Q438" s="9"/>
      <c r="R438" s="9"/>
      <c r="S438" s="9"/>
      <c r="T438" s="9"/>
      <c r="U438" s="9"/>
      <c r="V438" s="9"/>
      <c r="W438" s="9"/>
      <c r="X438" s="9"/>
      <c r="Y438" s="9"/>
      <c r="Z438" s="9"/>
    </row>
    <row r="439" spans="1:26" ht="16.5" customHeight="1">
      <c r="A439" s="9"/>
      <c r="B439" s="9"/>
      <c r="C439" s="9"/>
      <c r="D439" s="9"/>
      <c r="E439" s="180"/>
      <c r="F439" s="180"/>
      <c r="G439" s="9"/>
      <c r="H439" s="308"/>
      <c r="I439" s="180"/>
      <c r="J439" s="180"/>
      <c r="K439" s="180"/>
      <c r="L439" s="9"/>
      <c r="M439" s="9"/>
      <c r="N439" s="9"/>
      <c r="O439" s="9"/>
      <c r="P439" s="9"/>
      <c r="Q439" s="9"/>
      <c r="R439" s="9"/>
      <c r="S439" s="9"/>
      <c r="T439" s="9"/>
      <c r="U439" s="9"/>
      <c r="V439" s="9"/>
      <c r="W439" s="9"/>
      <c r="X439" s="9"/>
      <c r="Y439" s="9"/>
      <c r="Z439" s="9"/>
    </row>
    <row r="440" spans="1:26" ht="16.5" customHeight="1">
      <c r="A440" s="9"/>
      <c r="B440" s="9"/>
      <c r="C440" s="9"/>
      <c r="D440" s="9"/>
      <c r="E440" s="180"/>
      <c r="F440" s="180"/>
      <c r="G440" s="9"/>
      <c r="H440" s="308"/>
      <c r="I440" s="180"/>
      <c r="J440" s="180"/>
      <c r="K440" s="180"/>
      <c r="L440" s="9"/>
      <c r="M440" s="9"/>
      <c r="N440" s="9"/>
      <c r="O440" s="9"/>
      <c r="P440" s="9"/>
      <c r="Q440" s="9"/>
      <c r="R440" s="9"/>
      <c r="S440" s="9"/>
      <c r="T440" s="9"/>
      <c r="U440" s="9"/>
      <c r="V440" s="9"/>
      <c r="W440" s="9"/>
      <c r="X440" s="9"/>
      <c r="Y440" s="9"/>
      <c r="Z440" s="9"/>
    </row>
    <row r="441" spans="1:26" ht="16.5" customHeight="1">
      <c r="A441" s="9"/>
      <c r="B441" s="9"/>
      <c r="C441" s="9"/>
      <c r="D441" s="9"/>
      <c r="E441" s="180"/>
      <c r="F441" s="180"/>
      <c r="G441" s="9"/>
      <c r="H441" s="308"/>
      <c r="I441" s="180"/>
      <c r="J441" s="180"/>
      <c r="K441" s="180"/>
      <c r="L441" s="9"/>
      <c r="M441" s="9"/>
      <c r="N441" s="9"/>
      <c r="O441" s="9"/>
      <c r="P441" s="9"/>
      <c r="Q441" s="9"/>
      <c r="R441" s="9"/>
      <c r="S441" s="9"/>
      <c r="T441" s="9"/>
      <c r="U441" s="9"/>
      <c r="V441" s="9"/>
      <c r="W441" s="9"/>
      <c r="X441" s="9"/>
      <c r="Y441" s="9"/>
      <c r="Z441" s="9"/>
    </row>
    <row r="442" spans="1:26" ht="16.5" customHeight="1">
      <c r="A442" s="9"/>
      <c r="B442" s="9"/>
      <c r="C442" s="9"/>
      <c r="D442" s="9"/>
      <c r="E442" s="180"/>
      <c r="F442" s="180"/>
      <c r="G442" s="9"/>
      <c r="H442" s="308"/>
      <c r="I442" s="180"/>
      <c r="J442" s="180"/>
      <c r="K442" s="180"/>
      <c r="L442" s="9"/>
      <c r="M442" s="9"/>
      <c r="N442" s="9"/>
      <c r="O442" s="9"/>
      <c r="P442" s="9"/>
      <c r="Q442" s="9"/>
      <c r="R442" s="9"/>
      <c r="S442" s="9"/>
      <c r="T442" s="9"/>
      <c r="U442" s="9"/>
      <c r="V442" s="9"/>
      <c r="W442" s="9"/>
      <c r="X442" s="9"/>
      <c r="Y442" s="9"/>
      <c r="Z442" s="9"/>
    </row>
    <row r="443" spans="1:26" ht="16.5" customHeight="1">
      <c r="A443" s="9"/>
      <c r="B443" s="9"/>
      <c r="C443" s="9"/>
      <c r="D443" s="9"/>
      <c r="E443" s="180"/>
      <c r="F443" s="180"/>
      <c r="G443" s="9"/>
      <c r="H443" s="308"/>
      <c r="I443" s="180"/>
      <c r="J443" s="180"/>
      <c r="K443" s="180"/>
      <c r="L443" s="9"/>
      <c r="M443" s="9"/>
      <c r="N443" s="9"/>
      <c r="O443" s="9"/>
      <c r="P443" s="9"/>
      <c r="Q443" s="9"/>
      <c r="R443" s="9"/>
      <c r="S443" s="9"/>
      <c r="T443" s="9"/>
      <c r="U443" s="9"/>
      <c r="V443" s="9"/>
      <c r="W443" s="9"/>
      <c r="X443" s="9"/>
      <c r="Y443" s="9"/>
      <c r="Z443" s="9"/>
    </row>
    <row r="444" spans="1:26" ht="16.5" customHeight="1">
      <c r="A444" s="9"/>
      <c r="B444" s="9"/>
      <c r="C444" s="9"/>
      <c r="D444" s="9"/>
      <c r="E444" s="180"/>
      <c r="F444" s="180"/>
      <c r="G444" s="9"/>
      <c r="H444" s="308"/>
      <c r="I444" s="180"/>
      <c r="J444" s="180"/>
      <c r="K444" s="180"/>
      <c r="L444" s="9"/>
      <c r="M444" s="9"/>
      <c r="N444" s="9"/>
      <c r="O444" s="9"/>
      <c r="P444" s="9"/>
      <c r="Q444" s="9"/>
      <c r="R444" s="9"/>
      <c r="S444" s="9"/>
      <c r="T444" s="9"/>
      <c r="U444" s="9"/>
      <c r="V444" s="9"/>
      <c r="W444" s="9"/>
      <c r="X444" s="9"/>
      <c r="Y444" s="9"/>
      <c r="Z444" s="9"/>
    </row>
    <row r="445" spans="1:26" ht="16.5" customHeight="1">
      <c r="A445" s="9"/>
      <c r="B445" s="9"/>
      <c r="C445" s="9"/>
      <c r="D445" s="9"/>
      <c r="E445" s="180"/>
      <c r="F445" s="180"/>
      <c r="G445" s="9"/>
      <c r="H445" s="308"/>
      <c r="I445" s="180"/>
      <c r="J445" s="180"/>
      <c r="K445" s="180"/>
      <c r="L445" s="9"/>
      <c r="M445" s="9"/>
      <c r="N445" s="9"/>
      <c r="O445" s="9"/>
      <c r="P445" s="9"/>
      <c r="Q445" s="9"/>
      <c r="R445" s="9"/>
      <c r="S445" s="9"/>
      <c r="T445" s="9"/>
      <c r="U445" s="9"/>
      <c r="V445" s="9"/>
      <c r="W445" s="9"/>
      <c r="X445" s="9"/>
      <c r="Y445" s="9"/>
      <c r="Z445" s="9"/>
    </row>
    <row r="446" spans="1:26" ht="16.5" customHeight="1">
      <c r="A446" s="9"/>
      <c r="B446" s="9"/>
      <c r="C446" s="9"/>
      <c r="D446" s="9"/>
      <c r="E446" s="180"/>
      <c r="F446" s="180"/>
      <c r="G446" s="9"/>
      <c r="H446" s="308"/>
      <c r="I446" s="180"/>
      <c r="J446" s="180"/>
      <c r="K446" s="180"/>
      <c r="L446" s="9"/>
      <c r="M446" s="9"/>
      <c r="N446" s="9"/>
      <c r="O446" s="9"/>
      <c r="P446" s="9"/>
      <c r="Q446" s="9"/>
      <c r="R446" s="9"/>
      <c r="S446" s="9"/>
      <c r="T446" s="9"/>
      <c r="U446" s="9"/>
      <c r="V446" s="9"/>
      <c r="W446" s="9"/>
      <c r="X446" s="9"/>
      <c r="Y446" s="9"/>
      <c r="Z446" s="9"/>
    </row>
    <row r="447" spans="1:26" ht="16.5" customHeight="1">
      <c r="A447" s="9"/>
      <c r="B447" s="9"/>
      <c r="C447" s="9"/>
      <c r="D447" s="9"/>
      <c r="E447" s="180"/>
      <c r="F447" s="180"/>
      <c r="G447" s="9"/>
      <c r="H447" s="308"/>
      <c r="I447" s="180"/>
      <c r="J447" s="180"/>
      <c r="K447" s="180"/>
      <c r="L447" s="9"/>
      <c r="M447" s="9"/>
      <c r="N447" s="9"/>
      <c r="O447" s="9"/>
      <c r="P447" s="9"/>
      <c r="Q447" s="9"/>
      <c r="R447" s="9"/>
      <c r="S447" s="9"/>
      <c r="T447" s="9"/>
      <c r="U447" s="9"/>
      <c r="V447" s="9"/>
      <c r="W447" s="9"/>
      <c r="X447" s="9"/>
      <c r="Y447" s="9"/>
      <c r="Z447" s="9"/>
    </row>
    <row r="448" spans="1:26" ht="16.5" customHeight="1">
      <c r="A448" s="9"/>
      <c r="B448" s="9"/>
      <c r="C448" s="9"/>
      <c r="D448" s="9"/>
      <c r="E448" s="180"/>
      <c r="F448" s="180"/>
      <c r="G448" s="9"/>
      <c r="H448" s="308"/>
      <c r="I448" s="180"/>
      <c r="J448" s="180"/>
      <c r="K448" s="180"/>
      <c r="L448" s="9"/>
      <c r="M448" s="9"/>
      <c r="N448" s="9"/>
      <c r="O448" s="9"/>
      <c r="P448" s="9"/>
      <c r="Q448" s="9"/>
      <c r="R448" s="9"/>
      <c r="S448" s="9"/>
      <c r="T448" s="9"/>
      <c r="U448" s="9"/>
      <c r="V448" s="9"/>
      <c r="W448" s="9"/>
      <c r="X448" s="9"/>
      <c r="Y448" s="9"/>
      <c r="Z448" s="9"/>
    </row>
    <row r="449" spans="1:26" ht="16.5" customHeight="1">
      <c r="A449" s="9"/>
      <c r="B449" s="9"/>
      <c r="C449" s="9"/>
      <c r="D449" s="9"/>
      <c r="E449" s="180"/>
      <c r="F449" s="180"/>
      <c r="G449" s="9"/>
      <c r="H449" s="308"/>
      <c r="I449" s="180"/>
      <c r="J449" s="180"/>
      <c r="K449" s="180"/>
      <c r="L449" s="9"/>
      <c r="M449" s="9"/>
      <c r="N449" s="9"/>
      <c r="O449" s="9"/>
      <c r="P449" s="9"/>
      <c r="Q449" s="9"/>
      <c r="R449" s="9"/>
      <c r="S449" s="9"/>
      <c r="T449" s="9"/>
      <c r="U449" s="9"/>
      <c r="V449" s="9"/>
      <c r="W449" s="9"/>
      <c r="X449" s="9"/>
      <c r="Y449" s="9"/>
      <c r="Z449" s="9"/>
    </row>
    <row r="450" spans="1:26" ht="16.5" customHeight="1">
      <c r="A450" s="9"/>
      <c r="B450" s="9"/>
      <c r="C450" s="9"/>
      <c r="D450" s="9"/>
      <c r="E450" s="180"/>
      <c r="F450" s="180"/>
      <c r="G450" s="9"/>
      <c r="H450" s="308"/>
      <c r="I450" s="180"/>
      <c r="J450" s="180"/>
      <c r="K450" s="180"/>
      <c r="L450" s="9"/>
      <c r="M450" s="9"/>
      <c r="N450" s="9"/>
      <c r="O450" s="9"/>
      <c r="P450" s="9"/>
      <c r="Q450" s="9"/>
      <c r="R450" s="9"/>
      <c r="S450" s="9"/>
      <c r="T450" s="9"/>
      <c r="U450" s="9"/>
      <c r="V450" s="9"/>
      <c r="W450" s="9"/>
      <c r="X450" s="9"/>
      <c r="Y450" s="9"/>
      <c r="Z450" s="9"/>
    </row>
    <row r="451" spans="1:26" ht="16.5" customHeight="1">
      <c r="A451" s="9"/>
      <c r="B451" s="9"/>
      <c r="C451" s="9"/>
      <c r="D451" s="9"/>
      <c r="E451" s="180"/>
      <c r="F451" s="180"/>
      <c r="G451" s="9"/>
      <c r="H451" s="308"/>
      <c r="I451" s="180"/>
      <c r="J451" s="180"/>
      <c r="K451" s="180"/>
      <c r="L451" s="9"/>
      <c r="M451" s="9"/>
      <c r="N451" s="9"/>
      <c r="O451" s="9"/>
      <c r="P451" s="9"/>
      <c r="Q451" s="9"/>
      <c r="R451" s="9"/>
      <c r="S451" s="9"/>
      <c r="T451" s="9"/>
      <c r="U451" s="9"/>
      <c r="V451" s="9"/>
      <c r="W451" s="9"/>
      <c r="X451" s="9"/>
      <c r="Y451" s="9"/>
      <c r="Z451" s="9"/>
    </row>
    <row r="452" spans="1:26" ht="16.5" customHeight="1">
      <c r="A452" s="9"/>
      <c r="B452" s="9"/>
      <c r="C452" s="9"/>
      <c r="D452" s="9"/>
      <c r="E452" s="180"/>
      <c r="F452" s="180"/>
      <c r="G452" s="9"/>
      <c r="H452" s="308"/>
      <c r="I452" s="180"/>
      <c r="J452" s="180"/>
      <c r="K452" s="180"/>
      <c r="L452" s="9"/>
      <c r="M452" s="9"/>
      <c r="N452" s="9"/>
      <c r="O452" s="9"/>
      <c r="P452" s="9"/>
      <c r="Q452" s="9"/>
      <c r="R452" s="9"/>
      <c r="S452" s="9"/>
      <c r="T452" s="9"/>
      <c r="U452" s="9"/>
      <c r="V452" s="9"/>
      <c r="W452" s="9"/>
      <c r="X452" s="9"/>
      <c r="Y452" s="9"/>
      <c r="Z452" s="9"/>
    </row>
    <row r="453" spans="1:26" ht="16.5" customHeight="1">
      <c r="A453" s="9"/>
      <c r="B453" s="9"/>
      <c r="C453" s="9"/>
      <c r="D453" s="9"/>
      <c r="E453" s="180"/>
      <c r="F453" s="180"/>
      <c r="G453" s="9"/>
      <c r="H453" s="308"/>
      <c r="I453" s="180"/>
      <c r="J453" s="180"/>
      <c r="K453" s="180"/>
      <c r="L453" s="9"/>
      <c r="M453" s="9"/>
      <c r="N453" s="9"/>
      <c r="O453" s="9"/>
      <c r="P453" s="9"/>
      <c r="Q453" s="9"/>
      <c r="R453" s="9"/>
      <c r="S453" s="9"/>
      <c r="T453" s="9"/>
      <c r="U453" s="9"/>
      <c r="V453" s="9"/>
      <c r="W453" s="9"/>
      <c r="X453" s="9"/>
      <c r="Y453" s="9"/>
      <c r="Z453" s="9"/>
    </row>
    <row r="454" spans="1:26" ht="16.5" customHeight="1">
      <c r="A454" s="9"/>
      <c r="B454" s="9"/>
      <c r="C454" s="9"/>
      <c r="D454" s="9"/>
      <c r="E454" s="180"/>
      <c r="F454" s="180"/>
      <c r="G454" s="9"/>
      <c r="H454" s="308"/>
      <c r="I454" s="180"/>
      <c r="J454" s="180"/>
      <c r="K454" s="180"/>
      <c r="L454" s="9"/>
      <c r="M454" s="9"/>
      <c r="N454" s="9"/>
      <c r="O454" s="9"/>
      <c r="P454" s="9"/>
      <c r="Q454" s="9"/>
      <c r="R454" s="9"/>
      <c r="S454" s="9"/>
      <c r="T454" s="9"/>
      <c r="U454" s="9"/>
      <c r="V454" s="9"/>
      <c r="W454" s="9"/>
      <c r="X454" s="9"/>
      <c r="Y454" s="9"/>
      <c r="Z454" s="9"/>
    </row>
    <row r="455" spans="1:26" ht="16.5" customHeight="1">
      <c r="A455" s="9"/>
      <c r="B455" s="9"/>
      <c r="C455" s="9"/>
      <c r="D455" s="9"/>
      <c r="E455" s="180"/>
      <c r="F455" s="180"/>
      <c r="G455" s="9"/>
      <c r="H455" s="308"/>
      <c r="I455" s="180"/>
      <c r="J455" s="180"/>
      <c r="K455" s="180"/>
      <c r="L455" s="9"/>
      <c r="M455" s="9"/>
      <c r="N455" s="9"/>
      <c r="O455" s="9"/>
      <c r="P455" s="9"/>
      <c r="Q455" s="9"/>
      <c r="R455" s="9"/>
      <c r="S455" s="9"/>
      <c r="T455" s="9"/>
      <c r="U455" s="9"/>
      <c r="V455" s="9"/>
      <c r="W455" s="9"/>
      <c r="X455" s="9"/>
      <c r="Y455" s="9"/>
      <c r="Z455" s="9"/>
    </row>
    <row r="456" spans="1:26" ht="16.5" customHeight="1">
      <c r="A456" s="9"/>
      <c r="B456" s="9"/>
      <c r="C456" s="9"/>
      <c r="D456" s="9"/>
      <c r="E456" s="180"/>
      <c r="F456" s="180"/>
      <c r="G456" s="9"/>
      <c r="H456" s="308"/>
      <c r="I456" s="180"/>
      <c r="J456" s="180"/>
      <c r="K456" s="180"/>
      <c r="L456" s="9"/>
      <c r="M456" s="9"/>
      <c r="N456" s="9"/>
      <c r="O456" s="9"/>
      <c r="P456" s="9"/>
      <c r="Q456" s="9"/>
      <c r="R456" s="9"/>
      <c r="S456" s="9"/>
      <c r="T456" s="9"/>
      <c r="U456" s="9"/>
      <c r="V456" s="9"/>
      <c r="W456" s="9"/>
      <c r="X456" s="9"/>
      <c r="Y456" s="9"/>
      <c r="Z456" s="9"/>
    </row>
    <row r="457" spans="1:26" ht="16.5" customHeight="1">
      <c r="A457" s="9"/>
      <c r="B457" s="9"/>
      <c r="C457" s="9"/>
      <c r="D457" s="9"/>
      <c r="E457" s="180"/>
      <c r="F457" s="180"/>
      <c r="G457" s="9"/>
      <c r="H457" s="308"/>
      <c r="I457" s="180"/>
      <c r="J457" s="180"/>
      <c r="K457" s="180"/>
      <c r="L457" s="9"/>
      <c r="M457" s="9"/>
      <c r="N457" s="9"/>
      <c r="O457" s="9"/>
      <c r="P457" s="9"/>
      <c r="Q457" s="9"/>
      <c r="R457" s="9"/>
      <c r="S457" s="9"/>
      <c r="T457" s="9"/>
      <c r="U457" s="9"/>
      <c r="V457" s="9"/>
      <c r="W457" s="9"/>
      <c r="X457" s="9"/>
      <c r="Y457" s="9"/>
      <c r="Z457" s="9"/>
    </row>
    <row r="458" spans="1:26" ht="16.5" customHeight="1">
      <c r="A458" s="9"/>
      <c r="B458" s="9"/>
      <c r="C458" s="9"/>
      <c r="D458" s="9"/>
      <c r="E458" s="180"/>
      <c r="F458" s="180"/>
      <c r="G458" s="9"/>
      <c r="H458" s="308"/>
      <c r="I458" s="180"/>
      <c r="J458" s="180"/>
      <c r="K458" s="180"/>
      <c r="L458" s="9"/>
      <c r="M458" s="9"/>
      <c r="N458" s="9"/>
      <c r="O458" s="9"/>
      <c r="P458" s="9"/>
      <c r="Q458" s="9"/>
      <c r="R458" s="9"/>
      <c r="S458" s="9"/>
      <c r="T458" s="9"/>
      <c r="U458" s="9"/>
      <c r="V458" s="9"/>
      <c r="W458" s="9"/>
      <c r="X458" s="9"/>
      <c r="Y458" s="9"/>
      <c r="Z458" s="9"/>
    </row>
    <row r="459" spans="1:26" ht="16.5" customHeight="1">
      <c r="A459" s="9"/>
      <c r="B459" s="9"/>
      <c r="C459" s="9"/>
      <c r="D459" s="9"/>
      <c r="E459" s="180"/>
      <c r="F459" s="180"/>
      <c r="G459" s="9"/>
      <c r="H459" s="308"/>
      <c r="I459" s="180"/>
      <c r="J459" s="180"/>
      <c r="K459" s="180"/>
      <c r="L459" s="9"/>
      <c r="M459" s="9"/>
      <c r="N459" s="9"/>
      <c r="O459" s="9"/>
      <c r="P459" s="9"/>
      <c r="Q459" s="9"/>
      <c r="R459" s="9"/>
      <c r="S459" s="9"/>
      <c r="T459" s="9"/>
      <c r="U459" s="9"/>
      <c r="V459" s="9"/>
      <c r="W459" s="9"/>
      <c r="X459" s="9"/>
      <c r="Y459" s="9"/>
      <c r="Z459" s="9"/>
    </row>
    <row r="460" spans="1:26" ht="16.5" customHeight="1">
      <c r="A460" s="9"/>
      <c r="B460" s="9"/>
      <c r="C460" s="9"/>
      <c r="D460" s="9"/>
      <c r="E460" s="180"/>
      <c r="F460" s="180"/>
      <c r="G460" s="9"/>
      <c r="H460" s="308"/>
      <c r="I460" s="180"/>
      <c r="J460" s="180"/>
      <c r="K460" s="180"/>
      <c r="L460" s="9"/>
      <c r="M460" s="9"/>
      <c r="N460" s="9"/>
      <c r="O460" s="9"/>
      <c r="P460" s="9"/>
      <c r="Q460" s="9"/>
      <c r="R460" s="9"/>
      <c r="S460" s="9"/>
      <c r="T460" s="9"/>
      <c r="U460" s="9"/>
      <c r="V460" s="9"/>
      <c r="W460" s="9"/>
      <c r="X460" s="9"/>
      <c r="Y460" s="9"/>
      <c r="Z460" s="9"/>
    </row>
    <row r="461" spans="1:26" ht="16.5" customHeight="1">
      <c r="A461" s="9"/>
      <c r="B461" s="9"/>
      <c r="C461" s="9"/>
      <c r="D461" s="9"/>
      <c r="E461" s="180"/>
      <c r="F461" s="180"/>
      <c r="G461" s="9"/>
      <c r="H461" s="308"/>
      <c r="I461" s="180"/>
      <c r="J461" s="180"/>
      <c r="K461" s="180"/>
      <c r="L461" s="9"/>
      <c r="M461" s="9"/>
      <c r="N461" s="9"/>
      <c r="O461" s="9"/>
      <c r="P461" s="9"/>
      <c r="Q461" s="9"/>
      <c r="R461" s="9"/>
      <c r="S461" s="9"/>
      <c r="T461" s="9"/>
      <c r="U461" s="9"/>
      <c r="V461" s="9"/>
      <c r="W461" s="9"/>
      <c r="X461" s="9"/>
      <c r="Y461" s="9"/>
      <c r="Z461" s="9"/>
    </row>
    <row r="462" spans="1:26" ht="16.5" customHeight="1">
      <c r="A462" s="9"/>
      <c r="B462" s="9"/>
      <c r="C462" s="9"/>
      <c r="D462" s="9"/>
      <c r="E462" s="180"/>
      <c r="F462" s="180"/>
      <c r="G462" s="9"/>
      <c r="H462" s="308"/>
      <c r="I462" s="180"/>
      <c r="J462" s="180"/>
      <c r="K462" s="180"/>
      <c r="L462" s="9"/>
      <c r="M462" s="9"/>
      <c r="N462" s="9"/>
      <c r="O462" s="9"/>
      <c r="P462" s="9"/>
      <c r="Q462" s="9"/>
      <c r="R462" s="9"/>
      <c r="S462" s="9"/>
      <c r="T462" s="9"/>
      <c r="U462" s="9"/>
      <c r="V462" s="9"/>
      <c r="W462" s="9"/>
      <c r="X462" s="9"/>
      <c r="Y462" s="9"/>
      <c r="Z462" s="9"/>
    </row>
    <row r="463" spans="1:26" ht="16.5" customHeight="1">
      <c r="A463" s="9"/>
      <c r="B463" s="9"/>
      <c r="C463" s="9"/>
      <c r="D463" s="9"/>
      <c r="E463" s="180"/>
      <c r="F463" s="180"/>
      <c r="G463" s="9"/>
      <c r="H463" s="308"/>
      <c r="I463" s="180"/>
      <c r="J463" s="180"/>
      <c r="K463" s="180"/>
      <c r="L463" s="9"/>
      <c r="M463" s="9"/>
      <c r="N463" s="9"/>
      <c r="O463" s="9"/>
      <c r="P463" s="9"/>
      <c r="Q463" s="9"/>
      <c r="R463" s="9"/>
      <c r="S463" s="9"/>
      <c r="T463" s="9"/>
      <c r="U463" s="9"/>
      <c r="V463" s="9"/>
      <c r="W463" s="9"/>
      <c r="X463" s="9"/>
      <c r="Y463" s="9"/>
      <c r="Z463" s="9"/>
    </row>
    <row r="464" spans="1:26" ht="16.5" customHeight="1">
      <c r="A464" s="9"/>
      <c r="B464" s="9"/>
      <c r="C464" s="9"/>
      <c r="D464" s="9"/>
      <c r="E464" s="180"/>
      <c r="F464" s="180"/>
      <c r="G464" s="9"/>
      <c r="H464" s="308"/>
      <c r="I464" s="180"/>
      <c r="J464" s="180"/>
      <c r="K464" s="180"/>
      <c r="L464" s="9"/>
      <c r="M464" s="9"/>
      <c r="N464" s="9"/>
      <c r="O464" s="9"/>
      <c r="P464" s="9"/>
      <c r="Q464" s="9"/>
      <c r="R464" s="9"/>
      <c r="S464" s="9"/>
      <c r="T464" s="9"/>
      <c r="U464" s="9"/>
      <c r="V464" s="9"/>
      <c r="W464" s="9"/>
      <c r="X464" s="9"/>
      <c r="Y464" s="9"/>
      <c r="Z464" s="9"/>
    </row>
    <row r="465" spans="1:26" ht="16.5" customHeight="1">
      <c r="A465" s="9"/>
      <c r="B465" s="9"/>
      <c r="C465" s="9"/>
      <c r="D465" s="9"/>
      <c r="E465" s="180"/>
      <c r="F465" s="180"/>
      <c r="G465" s="9"/>
      <c r="H465" s="308"/>
      <c r="I465" s="180"/>
      <c r="J465" s="180"/>
      <c r="K465" s="180"/>
      <c r="L465" s="9"/>
      <c r="M465" s="9"/>
      <c r="N465" s="9"/>
      <c r="O465" s="9"/>
      <c r="P465" s="9"/>
      <c r="Q465" s="9"/>
      <c r="R465" s="9"/>
      <c r="S465" s="9"/>
      <c r="T465" s="9"/>
      <c r="U465" s="9"/>
      <c r="V465" s="9"/>
      <c r="W465" s="9"/>
      <c r="X465" s="9"/>
      <c r="Y465" s="9"/>
      <c r="Z465" s="9"/>
    </row>
    <row r="466" spans="1:26" ht="16.5" customHeight="1">
      <c r="A466" s="9"/>
      <c r="B466" s="9"/>
      <c r="C466" s="9"/>
      <c r="D466" s="9"/>
      <c r="E466" s="180"/>
      <c r="F466" s="180"/>
      <c r="G466" s="9"/>
      <c r="H466" s="308"/>
      <c r="I466" s="180"/>
      <c r="J466" s="180"/>
      <c r="K466" s="180"/>
      <c r="L466" s="9"/>
      <c r="M466" s="9"/>
      <c r="N466" s="9"/>
      <c r="O466" s="9"/>
      <c r="P466" s="9"/>
      <c r="Q466" s="9"/>
      <c r="R466" s="9"/>
      <c r="S466" s="9"/>
      <c r="T466" s="9"/>
      <c r="U466" s="9"/>
      <c r="V466" s="9"/>
      <c r="W466" s="9"/>
      <c r="X466" s="9"/>
      <c r="Y466" s="9"/>
      <c r="Z466" s="9"/>
    </row>
    <row r="467" spans="1:26" ht="16.5" customHeight="1">
      <c r="A467" s="9"/>
      <c r="B467" s="9"/>
      <c r="C467" s="9"/>
      <c r="D467" s="9"/>
      <c r="E467" s="180"/>
      <c r="F467" s="180"/>
      <c r="G467" s="9"/>
      <c r="H467" s="308"/>
      <c r="I467" s="180"/>
      <c r="J467" s="180"/>
      <c r="K467" s="180"/>
      <c r="L467" s="9"/>
      <c r="M467" s="9"/>
      <c r="N467" s="9"/>
      <c r="O467" s="9"/>
      <c r="P467" s="9"/>
      <c r="Q467" s="9"/>
      <c r="R467" s="9"/>
      <c r="S467" s="9"/>
      <c r="T467" s="9"/>
      <c r="U467" s="9"/>
      <c r="V467" s="9"/>
      <c r="W467" s="9"/>
      <c r="X467" s="9"/>
      <c r="Y467" s="9"/>
      <c r="Z467" s="9"/>
    </row>
    <row r="468" spans="1:26" ht="16.5" customHeight="1">
      <c r="A468" s="9"/>
      <c r="B468" s="9"/>
      <c r="C468" s="9"/>
      <c r="D468" s="9"/>
      <c r="E468" s="180"/>
      <c r="F468" s="180"/>
      <c r="G468" s="9"/>
      <c r="H468" s="308"/>
      <c r="I468" s="180"/>
      <c r="J468" s="180"/>
      <c r="K468" s="180"/>
      <c r="L468" s="9"/>
      <c r="M468" s="9"/>
      <c r="N468" s="9"/>
      <c r="O468" s="9"/>
      <c r="P468" s="9"/>
      <c r="Q468" s="9"/>
      <c r="R468" s="9"/>
      <c r="S468" s="9"/>
      <c r="T468" s="9"/>
      <c r="U468" s="9"/>
      <c r="V468" s="9"/>
      <c r="W468" s="9"/>
      <c r="X468" s="9"/>
      <c r="Y468" s="9"/>
      <c r="Z468" s="9"/>
    </row>
    <row r="469" spans="1:26" ht="16.5" customHeight="1">
      <c r="A469" s="9"/>
      <c r="B469" s="9"/>
      <c r="C469" s="9"/>
      <c r="D469" s="9"/>
      <c r="E469" s="180"/>
      <c r="F469" s="180"/>
      <c r="G469" s="9"/>
      <c r="H469" s="308"/>
      <c r="I469" s="180"/>
      <c r="J469" s="180"/>
      <c r="K469" s="180"/>
      <c r="L469" s="9"/>
      <c r="M469" s="9"/>
      <c r="N469" s="9"/>
      <c r="O469" s="9"/>
      <c r="P469" s="9"/>
      <c r="Q469" s="9"/>
      <c r="R469" s="9"/>
      <c r="S469" s="9"/>
      <c r="T469" s="9"/>
      <c r="U469" s="9"/>
      <c r="V469" s="9"/>
      <c r="W469" s="9"/>
      <c r="X469" s="9"/>
      <c r="Y469" s="9"/>
      <c r="Z469" s="9"/>
    </row>
    <row r="470" spans="1:26" ht="16.5" customHeight="1">
      <c r="A470" s="9"/>
      <c r="B470" s="9"/>
      <c r="C470" s="9"/>
      <c r="D470" s="9"/>
      <c r="E470" s="180"/>
      <c r="F470" s="180"/>
      <c r="G470" s="9"/>
      <c r="H470" s="308"/>
      <c r="I470" s="180"/>
      <c r="J470" s="180"/>
      <c r="K470" s="180"/>
      <c r="L470" s="9"/>
      <c r="M470" s="9"/>
      <c r="N470" s="9"/>
      <c r="O470" s="9"/>
      <c r="P470" s="9"/>
      <c r="Q470" s="9"/>
      <c r="R470" s="9"/>
      <c r="S470" s="9"/>
      <c r="T470" s="9"/>
      <c r="U470" s="9"/>
      <c r="V470" s="9"/>
      <c r="W470" s="9"/>
      <c r="X470" s="9"/>
      <c r="Y470" s="9"/>
      <c r="Z470" s="9"/>
    </row>
    <row r="471" spans="1:26" ht="16.5" customHeight="1">
      <c r="A471" s="9"/>
      <c r="B471" s="9"/>
      <c r="C471" s="9"/>
      <c r="D471" s="9"/>
      <c r="E471" s="180"/>
      <c r="F471" s="180"/>
      <c r="G471" s="9"/>
      <c r="H471" s="308"/>
      <c r="I471" s="180"/>
      <c r="J471" s="180"/>
      <c r="K471" s="180"/>
      <c r="L471" s="9"/>
      <c r="M471" s="9"/>
      <c r="N471" s="9"/>
      <c r="O471" s="9"/>
      <c r="P471" s="9"/>
      <c r="Q471" s="9"/>
      <c r="R471" s="9"/>
      <c r="S471" s="9"/>
      <c r="T471" s="9"/>
      <c r="U471" s="9"/>
      <c r="V471" s="9"/>
      <c r="W471" s="9"/>
      <c r="X471" s="9"/>
      <c r="Y471" s="9"/>
      <c r="Z471" s="9"/>
    </row>
    <row r="472" spans="1:26" ht="16.5" customHeight="1">
      <c r="A472" s="9"/>
      <c r="B472" s="9"/>
      <c r="C472" s="9"/>
      <c r="D472" s="9"/>
      <c r="E472" s="180"/>
      <c r="F472" s="180"/>
      <c r="G472" s="9"/>
      <c r="H472" s="308"/>
      <c r="I472" s="180"/>
      <c r="J472" s="180"/>
      <c r="K472" s="180"/>
      <c r="L472" s="9"/>
      <c r="M472" s="9"/>
      <c r="N472" s="9"/>
      <c r="O472" s="9"/>
      <c r="P472" s="9"/>
      <c r="Q472" s="9"/>
      <c r="R472" s="9"/>
      <c r="S472" s="9"/>
      <c r="T472" s="9"/>
      <c r="U472" s="9"/>
      <c r="V472" s="9"/>
      <c r="W472" s="9"/>
      <c r="X472" s="9"/>
      <c r="Y472" s="9"/>
      <c r="Z472" s="9"/>
    </row>
    <row r="473" spans="1:26" ht="16.5" customHeight="1">
      <c r="A473" s="9"/>
      <c r="B473" s="9"/>
      <c r="C473" s="9"/>
      <c r="D473" s="9"/>
      <c r="E473" s="180"/>
      <c r="F473" s="180"/>
      <c r="G473" s="9"/>
      <c r="H473" s="308"/>
      <c r="I473" s="180"/>
      <c r="J473" s="180"/>
      <c r="K473" s="180"/>
      <c r="L473" s="9"/>
      <c r="M473" s="9"/>
      <c r="N473" s="9"/>
      <c r="O473" s="9"/>
      <c r="P473" s="9"/>
      <c r="Q473" s="9"/>
      <c r="R473" s="9"/>
      <c r="S473" s="9"/>
      <c r="T473" s="9"/>
      <c r="U473" s="9"/>
      <c r="V473" s="9"/>
      <c r="W473" s="9"/>
      <c r="X473" s="9"/>
      <c r="Y473" s="9"/>
      <c r="Z473" s="9"/>
    </row>
    <row r="474" spans="1:26" ht="16.5" customHeight="1">
      <c r="A474" s="9"/>
      <c r="B474" s="9"/>
      <c r="C474" s="9"/>
      <c r="D474" s="9"/>
      <c r="E474" s="180"/>
      <c r="F474" s="180"/>
      <c r="G474" s="9"/>
      <c r="H474" s="308"/>
      <c r="I474" s="180"/>
      <c r="J474" s="180"/>
      <c r="K474" s="180"/>
      <c r="L474" s="9"/>
      <c r="M474" s="9"/>
      <c r="N474" s="9"/>
      <c r="O474" s="9"/>
      <c r="P474" s="9"/>
      <c r="Q474" s="9"/>
      <c r="R474" s="9"/>
      <c r="S474" s="9"/>
      <c r="T474" s="9"/>
      <c r="U474" s="9"/>
      <c r="V474" s="9"/>
      <c r="W474" s="9"/>
      <c r="X474" s="9"/>
      <c r="Y474" s="9"/>
      <c r="Z474" s="9"/>
    </row>
    <row r="475" spans="1:26" ht="16.5" customHeight="1">
      <c r="A475" s="9"/>
      <c r="B475" s="9"/>
      <c r="C475" s="9"/>
      <c r="D475" s="9"/>
      <c r="E475" s="180"/>
      <c r="F475" s="180"/>
      <c r="G475" s="9"/>
      <c r="H475" s="308"/>
      <c r="I475" s="180"/>
      <c r="J475" s="180"/>
      <c r="K475" s="180"/>
      <c r="L475" s="9"/>
      <c r="M475" s="9"/>
      <c r="N475" s="9"/>
      <c r="O475" s="9"/>
      <c r="P475" s="9"/>
      <c r="Q475" s="9"/>
      <c r="R475" s="9"/>
      <c r="S475" s="9"/>
      <c r="T475" s="9"/>
      <c r="U475" s="9"/>
      <c r="V475" s="9"/>
      <c r="W475" s="9"/>
      <c r="X475" s="9"/>
      <c r="Y475" s="9"/>
      <c r="Z475" s="9"/>
    </row>
    <row r="476" spans="1:26" ht="16.5" customHeight="1">
      <c r="A476" s="9"/>
      <c r="B476" s="9"/>
      <c r="C476" s="9"/>
      <c r="D476" s="9"/>
      <c r="E476" s="180"/>
      <c r="F476" s="180"/>
      <c r="G476" s="9"/>
      <c r="H476" s="308"/>
      <c r="I476" s="180"/>
      <c r="J476" s="180"/>
      <c r="K476" s="180"/>
      <c r="L476" s="9"/>
      <c r="M476" s="9"/>
      <c r="N476" s="9"/>
      <c r="O476" s="9"/>
      <c r="P476" s="9"/>
      <c r="Q476" s="9"/>
      <c r="R476" s="9"/>
      <c r="S476" s="9"/>
      <c r="T476" s="9"/>
      <c r="U476" s="9"/>
      <c r="V476" s="9"/>
      <c r="W476" s="9"/>
      <c r="X476" s="9"/>
      <c r="Y476" s="9"/>
      <c r="Z476" s="9"/>
    </row>
    <row r="477" spans="1:26" ht="16.5" customHeight="1">
      <c r="A477" s="9"/>
      <c r="B477" s="9"/>
      <c r="C477" s="9"/>
      <c r="D477" s="9"/>
      <c r="E477" s="180"/>
      <c r="F477" s="180"/>
      <c r="G477" s="9"/>
      <c r="H477" s="308"/>
      <c r="I477" s="180"/>
      <c r="J477" s="180"/>
      <c r="K477" s="180"/>
      <c r="L477" s="9"/>
      <c r="M477" s="9"/>
      <c r="N477" s="9"/>
      <c r="O477" s="9"/>
      <c r="P477" s="9"/>
      <c r="Q477" s="9"/>
      <c r="R477" s="9"/>
      <c r="S477" s="9"/>
      <c r="T477" s="9"/>
      <c r="U477" s="9"/>
      <c r="V477" s="9"/>
      <c r="W477" s="9"/>
      <c r="X477" s="9"/>
      <c r="Y477" s="9"/>
      <c r="Z477" s="9"/>
    </row>
    <row r="478" spans="1:26" ht="16.5" customHeight="1">
      <c r="A478" s="9"/>
      <c r="B478" s="9"/>
      <c r="C478" s="9"/>
      <c r="D478" s="9"/>
      <c r="E478" s="180"/>
      <c r="F478" s="180"/>
      <c r="G478" s="9"/>
      <c r="H478" s="308"/>
      <c r="I478" s="180"/>
      <c r="J478" s="180"/>
      <c r="K478" s="180"/>
      <c r="L478" s="9"/>
      <c r="M478" s="9"/>
      <c r="N478" s="9"/>
      <c r="O478" s="9"/>
      <c r="P478" s="9"/>
      <c r="Q478" s="9"/>
      <c r="R478" s="9"/>
      <c r="S478" s="9"/>
      <c r="T478" s="9"/>
      <c r="U478" s="9"/>
      <c r="V478" s="9"/>
      <c r="W478" s="9"/>
      <c r="X478" s="9"/>
      <c r="Y478" s="9"/>
      <c r="Z478" s="9"/>
    </row>
    <row r="479" spans="1:26" ht="16.5" customHeight="1">
      <c r="A479" s="9"/>
      <c r="B479" s="9"/>
      <c r="C479" s="9"/>
      <c r="D479" s="9"/>
      <c r="E479" s="180"/>
      <c r="F479" s="180"/>
      <c r="G479" s="9"/>
      <c r="H479" s="308"/>
      <c r="I479" s="180"/>
      <c r="J479" s="180"/>
      <c r="K479" s="180"/>
      <c r="L479" s="9"/>
      <c r="M479" s="9"/>
      <c r="N479" s="9"/>
      <c r="O479" s="9"/>
      <c r="P479" s="9"/>
      <c r="Q479" s="9"/>
      <c r="R479" s="9"/>
      <c r="S479" s="9"/>
      <c r="T479" s="9"/>
      <c r="U479" s="9"/>
      <c r="V479" s="9"/>
      <c r="W479" s="9"/>
      <c r="X479" s="9"/>
      <c r="Y479" s="9"/>
      <c r="Z479" s="9"/>
    </row>
    <row r="480" spans="1:26" ht="16.5" customHeight="1">
      <c r="A480" s="9"/>
      <c r="B480" s="9"/>
      <c r="C480" s="9"/>
      <c r="D480" s="9"/>
      <c r="E480" s="180"/>
      <c r="F480" s="180"/>
      <c r="G480" s="9"/>
      <c r="H480" s="308"/>
      <c r="I480" s="180"/>
      <c r="J480" s="180"/>
      <c r="K480" s="180"/>
      <c r="L480" s="9"/>
      <c r="M480" s="9"/>
      <c r="N480" s="9"/>
      <c r="O480" s="9"/>
      <c r="P480" s="9"/>
      <c r="Q480" s="9"/>
      <c r="R480" s="9"/>
      <c r="S480" s="9"/>
      <c r="T480" s="9"/>
      <c r="U480" s="9"/>
      <c r="V480" s="9"/>
      <c r="W480" s="9"/>
      <c r="X480" s="9"/>
      <c r="Y480" s="9"/>
      <c r="Z480" s="9"/>
    </row>
    <row r="481" spans="1:26" ht="16.5" customHeight="1">
      <c r="A481" s="9"/>
      <c r="B481" s="9"/>
      <c r="C481" s="9"/>
      <c r="D481" s="9"/>
      <c r="E481" s="180"/>
      <c r="F481" s="180"/>
      <c r="G481" s="9"/>
      <c r="H481" s="308"/>
      <c r="I481" s="180"/>
      <c r="J481" s="180"/>
      <c r="K481" s="180"/>
      <c r="L481" s="9"/>
      <c r="M481" s="9"/>
      <c r="N481" s="9"/>
      <c r="O481" s="9"/>
      <c r="P481" s="9"/>
      <c r="Q481" s="9"/>
      <c r="R481" s="9"/>
      <c r="S481" s="9"/>
      <c r="T481" s="9"/>
      <c r="U481" s="9"/>
      <c r="V481" s="9"/>
      <c r="W481" s="9"/>
      <c r="X481" s="9"/>
      <c r="Y481" s="9"/>
      <c r="Z481" s="9"/>
    </row>
    <row r="482" spans="1:26" ht="16.5" customHeight="1">
      <c r="A482" s="9"/>
      <c r="B482" s="9"/>
      <c r="C482" s="9"/>
      <c r="D482" s="9"/>
      <c r="E482" s="180"/>
      <c r="F482" s="180"/>
      <c r="G482" s="9"/>
      <c r="H482" s="308"/>
      <c r="I482" s="180"/>
      <c r="J482" s="180"/>
      <c r="K482" s="180"/>
      <c r="L482" s="9"/>
      <c r="M482" s="9"/>
      <c r="N482" s="9"/>
      <c r="O482" s="9"/>
      <c r="P482" s="9"/>
      <c r="Q482" s="9"/>
      <c r="R482" s="9"/>
      <c r="S482" s="9"/>
      <c r="T482" s="9"/>
      <c r="U482" s="9"/>
      <c r="V482" s="9"/>
      <c r="W482" s="9"/>
      <c r="X482" s="9"/>
      <c r="Y482" s="9"/>
      <c r="Z482" s="9"/>
    </row>
    <row r="483" spans="1:26" ht="16.5" customHeight="1">
      <c r="A483" s="9"/>
      <c r="B483" s="9"/>
      <c r="C483" s="9"/>
      <c r="D483" s="9"/>
      <c r="E483" s="180"/>
      <c r="F483" s="180"/>
      <c r="G483" s="9"/>
      <c r="H483" s="308"/>
      <c r="I483" s="180"/>
      <c r="J483" s="180"/>
      <c r="K483" s="180"/>
      <c r="L483" s="9"/>
      <c r="M483" s="9"/>
      <c r="N483" s="9"/>
      <c r="O483" s="9"/>
      <c r="P483" s="9"/>
      <c r="Q483" s="9"/>
      <c r="R483" s="9"/>
      <c r="S483" s="9"/>
      <c r="T483" s="9"/>
      <c r="U483" s="9"/>
      <c r="V483" s="9"/>
      <c r="W483" s="9"/>
      <c r="X483" s="9"/>
      <c r="Y483" s="9"/>
      <c r="Z483" s="9"/>
    </row>
    <row r="484" spans="1:26" ht="16.5" customHeight="1">
      <c r="A484" s="9"/>
      <c r="B484" s="9"/>
      <c r="C484" s="9"/>
      <c r="D484" s="9"/>
      <c r="E484" s="180"/>
      <c r="F484" s="180"/>
      <c r="G484" s="9"/>
      <c r="H484" s="308"/>
      <c r="I484" s="180"/>
      <c r="J484" s="180"/>
      <c r="K484" s="180"/>
      <c r="L484" s="9"/>
      <c r="M484" s="9"/>
      <c r="N484" s="9"/>
      <c r="O484" s="9"/>
      <c r="P484" s="9"/>
      <c r="Q484" s="9"/>
      <c r="R484" s="9"/>
      <c r="S484" s="9"/>
      <c r="T484" s="9"/>
      <c r="U484" s="9"/>
      <c r="V484" s="9"/>
      <c r="W484" s="9"/>
      <c r="X484" s="9"/>
      <c r="Y484" s="9"/>
      <c r="Z484" s="9"/>
    </row>
    <row r="485" spans="1:26" ht="16.5" customHeight="1">
      <c r="A485" s="9"/>
      <c r="B485" s="9"/>
      <c r="C485" s="9"/>
      <c r="D485" s="9"/>
      <c r="E485" s="180"/>
      <c r="F485" s="180"/>
      <c r="G485" s="9"/>
      <c r="H485" s="308"/>
      <c r="I485" s="180"/>
      <c r="J485" s="180"/>
      <c r="K485" s="180"/>
      <c r="L485" s="9"/>
      <c r="M485" s="9"/>
      <c r="N485" s="9"/>
      <c r="O485" s="9"/>
      <c r="P485" s="9"/>
      <c r="Q485" s="9"/>
      <c r="R485" s="9"/>
      <c r="S485" s="9"/>
      <c r="T485" s="9"/>
      <c r="U485" s="9"/>
      <c r="V485" s="9"/>
      <c r="W485" s="9"/>
      <c r="X485" s="9"/>
      <c r="Y485" s="9"/>
      <c r="Z485" s="9"/>
    </row>
    <row r="486" spans="1:26" ht="16.5" customHeight="1">
      <c r="A486" s="9"/>
      <c r="B486" s="9"/>
      <c r="C486" s="9"/>
      <c r="D486" s="9"/>
      <c r="E486" s="180"/>
      <c r="F486" s="180"/>
      <c r="G486" s="9"/>
      <c r="H486" s="308"/>
      <c r="I486" s="180"/>
      <c r="J486" s="180"/>
      <c r="K486" s="180"/>
      <c r="L486" s="9"/>
      <c r="M486" s="9"/>
      <c r="N486" s="9"/>
      <c r="O486" s="9"/>
      <c r="P486" s="9"/>
      <c r="Q486" s="9"/>
      <c r="R486" s="9"/>
      <c r="S486" s="9"/>
      <c r="T486" s="9"/>
      <c r="U486" s="9"/>
      <c r="V486" s="9"/>
      <c r="W486" s="9"/>
      <c r="X486" s="9"/>
      <c r="Y486" s="9"/>
      <c r="Z486" s="9"/>
    </row>
    <row r="487" spans="1:26" ht="16.5" customHeight="1">
      <c r="A487" s="9"/>
      <c r="B487" s="9"/>
      <c r="C487" s="9"/>
      <c r="D487" s="9"/>
      <c r="E487" s="180"/>
      <c r="F487" s="180"/>
      <c r="G487" s="9"/>
      <c r="H487" s="308"/>
      <c r="I487" s="180"/>
      <c r="J487" s="180"/>
      <c r="K487" s="180"/>
      <c r="L487" s="9"/>
      <c r="M487" s="9"/>
      <c r="N487" s="9"/>
      <c r="O487" s="9"/>
      <c r="P487" s="9"/>
      <c r="Q487" s="9"/>
      <c r="R487" s="9"/>
      <c r="S487" s="9"/>
      <c r="T487" s="9"/>
      <c r="U487" s="9"/>
      <c r="V487" s="9"/>
      <c r="W487" s="9"/>
      <c r="X487" s="9"/>
      <c r="Y487" s="9"/>
      <c r="Z487" s="9"/>
    </row>
    <row r="488" spans="1:26" ht="16.5" customHeight="1">
      <c r="A488" s="9"/>
      <c r="B488" s="9"/>
      <c r="C488" s="9"/>
      <c r="D488" s="9"/>
      <c r="E488" s="180"/>
      <c r="F488" s="180"/>
      <c r="G488" s="9"/>
      <c r="H488" s="308"/>
      <c r="I488" s="180"/>
      <c r="J488" s="180"/>
      <c r="K488" s="180"/>
      <c r="L488" s="9"/>
      <c r="M488" s="9"/>
      <c r="N488" s="9"/>
      <c r="O488" s="9"/>
      <c r="P488" s="9"/>
      <c r="Q488" s="9"/>
      <c r="R488" s="9"/>
      <c r="S488" s="9"/>
      <c r="T488" s="9"/>
      <c r="U488" s="9"/>
      <c r="V488" s="9"/>
      <c r="W488" s="9"/>
      <c r="X488" s="9"/>
      <c r="Y488" s="9"/>
      <c r="Z488" s="9"/>
    </row>
    <row r="489" spans="1:26" ht="16.5" customHeight="1">
      <c r="A489" s="9"/>
      <c r="B489" s="9"/>
      <c r="C489" s="9"/>
      <c r="D489" s="9"/>
      <c r="E489" s="180"/>
      <c r="F489" s="180"/>
      <c r="G489" s="9"/>
      <c r="H489" s="308"/>
      <c r="I489" s="180"/>
      <c r="J489" s="180"/>
      <c r="K489" s="180"/>
      <c r="L489" s="9"/>
      <c r="M489" s="9"/>
      <c r="N489" s="9"/>
      <c r="O489" s="9"/>
      <c r="P489" s="9"/>
      <c r="Q489" s="9"/>
      <c r="R489" s="9"/>
      <c r="S489" s="9"/>
      <c r="T489" s="9"/>
      <c r="U489" s="9"/>
      <c r="V489" s="9"/>
      <c r="W489" s="9"/>
      <c r="X489" s="9"/>
      <c r="Y489" s="9"/>
      <c r="Z489" s="9"/>
    </row>
    <row r="490" spans="1:26" ht="16.5" customHeight="1">
      <c r="A490" s="9"/>
      <c r="B490" s="9"/>
      <c r="C490" s="9"/>
      <c r="D490" s="9"/>
      <c r="E490" s="180"/>
      <c r="F490" s="180"/>
      <c r="G490" s="9"/>
      <c r="H490" s="308"/>
      <c r="I490" s="180"/>
      <c r="J490" s="180"/>
      <c r="K490" s="180"/>
      <c r="L490" s="9"/>
      <c r="M490" s="9"/>
      <c r="N490" s="9"/>
      <c r="O490" s="9"/>
      <c r="P490" s="9"/>
      <c r="Q490" s="9"/>
      <c r="R490" s="9"/>
      <c r="S490" s="9"/>
      <c r="T490" s="9"/>
      <c r="U490" s="9"/>
      <c r="V490" s="9"/>
      <c r="W490" s="9"/>
      <c r="X490" s="9"/>
      <c r="Y490" s="9"/>
      <c r="Z490" s="9"/>
    </row>
    <row r="491" spans="1:26" ht="16.5" customHeight="1">
      <c r="A491" s="9"/>
      <c r="B491" s="9"/>
      <c r="C491" s="9"/>
      <c r="D491" s="9"/>
      <c r="E491" s="180"/>
      <c r="F491" s="180"/>
      <c r="G491" s="9"/>
      <c r="H491" s="308"/>
      <c r="I491" s="180"/>
      <c r="J491" s="180"/>
      <c r="K491" s="180"/>
      <c r="L491" s="9"/>
      <c r="M491" s="9"/>
      <c r="N491" s="9"/>
      <c r="O491" s="9"/>
      <c r="P491" s="9"/>
      <c r="Q491" s="9"/>
      <c r="R491" s="9"/>
      <c r="S491" s="9"/>
      <c r="T491" s="9"/>
      <c r="U491" s="9"/>
      <c r="V491" s="9"/>
      <c r="W491" s="9"/>
      <c r="X491" s="9"/>
      <c r="Y491" s="9"/>
      <c r="Z491" s="9"/>
    </row>
    <row r="492" spans="1:26" ht="16.5" customHeight="1">
      <c r="A492" s="9"/>
      <c r="B492" s="9"/>
      <c r="C492" s="9"/>
      <c r="D492" s="9"/>
      <c r="E492" s="180"/>
      <c r="F492" s="180"/>
      <c r="G492" s="9"/>
      <c r="H492" s="308"/>
      <c r="I492" s="180"/>
      <c r="J492" s="180"/>
      <c r="K492" s="180"/>
      <c r="L492" s="9"/>
      <c r="M492" s="9"/>
      <c r="N492" s="9"/>
      <c r="O492" s="9"/>
      <c r="P492" s="9"/>
      <c r="Q492" s="9"/>
      <c r="R492" s="9"/>
      <c r="S492" s="9"/>
      <c r="T492" s="9"/>
      <c r="U492" s="9"/>
      <c r="V492" s="9"/>
      <c r="W492" s="9"/>
      <c r="X492" s="9"/>
      <c r="Y492" s="9"/>
      <c r="Z492" s="9"/>
    </row>
    <row r="493" spans="1:26" ht="16.5" customHeight="1">
      <c r="A493" s="9"/>
      <c r="B493" s="9"/>
      <c r="C493" s="9"/>
      <c r="D493" s="9"/>
      <c r="E493" s="180"/>
      <c r="F493" s="180"/>
      <c r="G493" s="9"/>
      <c r="H493" s="308"/>
      <c r="I493" s="180"/>
      <c r="J493" s="180"/>
      <c r="K493" s="180"/>
      <c r="L493" s="9"/>
      <c r="M493" s="9"/>
      <c r="N493" s="9"/>
      <c r="O493" s="9"/>
      <c r="P493" s="9"/>
      <c r="Q493" s="9"/>
      <c r="R493" s="9"/>
      <c r="S493" s="9"/>
      <c r="T493" s="9"/>
      <c r="U493" s="9"/>
      <c r="V493" s="9"/>
      <c r="W493" s="9"/>
      <c r="X493" s="9"/>
      <c r="Y493" s="9"/>
      <c r="Z493" s="9"/>
    </row>
    <row r="494" spans="1:26" ht="16.5" customHeight="1">
      <c r="A494" s="9"/>
      <c r="B494" s="9"/>
      <c r="C494" s="9"/>
      <c r="D494" s="9"/>
      <c r="E494" s="180"/>
      <c r="F494" s="180"/>
      <c r="G494" s="9"/>
      <c r="H494" s="308"/>
      <c r="I494" s="180"/>
      <c r="J494" s="180"/>
      <c r="K494" s="180"/>
      <c r="L494" s="9"/>
      <c r="M494" s="9"/>
      <c r="N494" s="9"/>
      <c r="O494" s="9"/>
      <c r="P494" s="9"/>
      <c r="Q494" s="9"/>
      <c r="R494" s="9"/>
      <c r="S494" s="9"/>
      <c r="T494" s="9"/>
      <c r="U494" s="9"/>
      <c r="V494" s="9"/>
      <c r="W494" s="9"/>
      <c r="X494" s="9"/>
      <c r="Y494" s="9"/>
      <c r="Z494" s="9"/>
    </row>
    <row r="495" spans="1:26" ht="16.5" customHeight="1">
      <c r="A495" s="9"/>
      <c r="B495" s="9"/>
      <c r="C495" s="9"/>
      <c r="D495" s="9"/>
      <c r="E495" s="180"/>
      <c r="F495" s="180"/>
      <c r="G495" s="9"/>
      <c r="H495" s="308"/>
      <c r="I495" s="180"/>
      <c r="J495" s="180"/>
      <c r="K495" s="180"/>
      <c r="L495" s="9"/>
      <c r="M495" s="9"/>
      <c r="N495" s="9"/>
      <c r="O495" s="9"/>
      <c r="P495" s="9"/>
      <c r="Q495" s="9"/>
      <c r="R495" s="9"/>
      <c r="S495" s="9"/>
      <c r="T495" s="9"/>
      <c r="U495" s="9"/>
      <c r="V495" s="9"/>
      <c r="W495" s="9"/>
      <c r="X495" s="9"/>
      <c r="Y495" s="9"/>
      <c r="Z495" s="9"/>
    </row>
    <row r="496" spans="1:26" ht="16.5" customHeight="1">
      <c r="A496" s="9"/>
      <c r="B496" s="9"/>
      <c r="C496" s="9"/>
      <c r="D496" s="9"/>
      <c r="E496" s="180"/>
      <c r="F496" s="180"/>
      <c r="G496" s="9"/>
      <c r="H496" s="308"/>
      <c r="I496" s="180"/>
      <c r="J496" s="180"/>
      <c r="K496" s="180"/>
      <c r="L496" s="9"/>
      <c r="M496" s="9"/>
      <c r="N496" s="9"/>
      <c r="O496" s="9"/>
      <c r="P496" s="9"/>
      <c r="Q496" s="9"/>
      <c r="R496" s="9"/>
      <c r="S496" s="9"/>
      <c r="T496" s="9"/>
      <c r="U496" s="9"/>
      <c r="V496" s="9"/>
      <c r="W496" s="9"/>
      <c r="X496" s="9"/>
      <c r="Y496" s="9"/>
      <c r="Z496" s="9"/>
    </row>
    <row r="497" spans="1:26" ht="16.5" customHeight="1">
      <c r="A497" s="9"/>
      <c r="B497" s="9"/>
      <c r="C497" s="9"/>
      <c r="D497" s="9"/>
      <c r="E497" s="180"/>
      <c r="F497" s="180"/>
      <c r="G497" s="9"/>
      <c r="H497" s="308"/>
      <c r="I497" s="180"/>
      <c r="J497" s="180"/>
      <c r="K497" s="180"/>
      <c r="L497" s="9"/>
      <c r="M497" s="9"/>
      <c r="N497" s="9"/>
      <c r="O497" s="9"/>
      <c r="P497" s="9"/>
      <c r="Q497" s="9"/>
      <c r="R497" s="9"/>
      <c r="S497" s="9"/>
      <c r="T497" s="9"/>
      <c r="U497" s="9"/>
      <c r="V497" s="9"/>
      <c r="W497" s="9"/>
      <c r="X497" s="9"/>
      <c r="Y497" s="9"/>
      <c r="Z497" s="9"/>
    </row>
    <row r="498" spans="1:26" ht="16.5" customHeight="1">
      <c r="A498" s="9"/>
      <c r="B498" s="9"/>
      <c r="C498" s="9"/>
      <c r="D498" s="9"/>
      <c r="E498" s="180"/>
      <c r="F498" s="180"/>
      <c r="G498" s="9"/>
      <c r="H498" s="308"/>
      <c r="I498" s="180"/>
      <c r="J498" s="180"/>
      <c r="K498" s="180"/>
      <c r="L498" s="9"/>
      <c r="M498" s="9"/>
      <c r="N498" s="9"/>
      <c r="O498" s="9"/>
      <c r="P498" s="9"/>
      <c r="Q498" s="9"/>
      <c r="R498" s="9"/>
      <c r="S498" s="9"/>
      <c r="T498" s="9"/>
      <c r="U498" s="9"/>
      <c r="V498" s="9"/>
      <c r="W498" s="9"/>
      <c r="X498" s="9"/>
      <c r="Y498" s="9"/>
      <c r="Z498" s="9"/>
    </row>
    <row r="499" spans="1:26" ht="16.5" customHeight="1">
      <c r="A499" s="9"/>
      <c r="B499" s="9"/>
      <c r="C499" s="9"/>
      <c r="D499" s="9"/>
      <c r="E499" s="180"/>
      <c r="F499" s="180"/>
      <c r="G499" s="9"/>
      <c r="H499" s="308"/>
      <c r="I499" s="180"/>
      <c r="J499" s="180"/>
      <c r="K499" s="180"/>
      <c r="L499" s="9"/>
      <c r="M499" s="9"/>
      <c r="N499" s="9"/>
      <c r="O499" s="9"/>
      <c r="P499" s="9"/>
      <c r="Q499" s="9"/>
      <c r="R499" s="9"/>
      <c r="S499" s="9"/>
      <c r="T499" s="9"/>
      <c r="U499" s="9"/>
      <c r="V499" s="9"/>
      <c r="W499" s="9"/>
      <c r="X499" s="9"/>
      <c r="Y499" s="9"/>
      <c r="Z499" s="9"/>
    </row>
    <row r="500" spans="1:26" ht="16.5" customHeight="1">
      <c r="A500" s="9"/>
      <c r="B500" s="9"/>
      <c r="C500" s="9"/>
      <c r="D500" s="9"/>
      <c r="E500" s="180"/>
      <c r="F500" s="180"/>
      <c r="G500" s="9"/>
      <c r="H500" s="308"/>
      <c r="I500" s="180"/>
      <c r="J500" s="180"/>
      <c r="K500" s="180"/>
      <c r="L500" s="9"/>
      <c r="M500" s="9"/>
      <c r="N500" s="9"/>
      <c r="O500" s="9"/>
      <c r="P500" s="9"/>
      <c r="Q500" s="9"/>
      <c r="R500" s="9"/>
      <c r="S500" s="9"/>
      <c r="T500" s="9"/>
      <c r="U500" s="9"/>
      <c r="V500" s="9"/>
      <c r="W500" s="9"/>
      <c r="X500" s="9"/>
      <c r="Y500" s="9"/>
      <c r="Z500" s="9"/>
    </row>
    <row r="501" spans="1:26" ht="16.5" customHeight="1">
      <c r="A501" s="9"/>
      <c r="B501" s="9"/>
      <c r="C501" s="9"/>
      <c r="D501" s="9"/>
      <c r="E501" s="180"/>
      <c r="F501" s="180"/>
      <c r="G501" s="9"/>
      <c r="H501" s="308"/>
      <c r="I501" s="180"/>
      <c r="J501" s="180"/>
      <c r="K501" s="180"/>
      <c r="L501" s="9"/>
      <c r="M501" s="9"/>
      <c r="N501" s="9"/>
      <c r="O501" s="9"/>
      <c r="P501" s="9"/>
      <c r="Q501" s="9"/>
      <c r="R501" s="9"/>
      <c r="S501" s="9"/>
      <c r="T501" s="9"/>
      <c r="U501" s="9"/>
      <c r="V501" s="9"/>
      <c r="W501" s="9"/>
      <c r="X501" s="9"/>
      <c r="Y501" s="9"/>
      <c r="Z501" s="9"/>
    </row>
    <row r="502" spans="1:26" ht="16.5" customHeight="1">
      <c r="A502" s="9"/>
      <c r="B502" s="9"/>
      <c r="C502" s="9"/>
      <c r="D502" s="9"/>
      <c r="E502" s="180"/>
      <c r="F502" s="180"/>
      <c r="G502" s="9"/>
      <c r="H502" s="308"/>
      <c r="I502" s="180"/>
      <c r="J502" s="180"/>
      <c r="K502" s="180"/>
      <c r="L502" s="9"/>
      <c r="M502" s="9"/>
      <c r="N502" s="9"/>
      <c r="O502" s="9"/>
      <c r="P502" s="9"/>
      <c r="Q502" s="9"/>
      <c r="R502" s="9"/>
      <c r="S502" s="9"/>
      <c r="T502" s="9"/>
      <c r="U502" s="9"/>
      <c r="V502" s="9"/>
      <c r="W502" s="9"/>
      <c r="X502" s="9"/>
      <c r="Y502" s="9"/>
      <c r="Z502" s="9"/>
    </row>
    <row r="503" spans="1:26" ht="16.5" customHeight="1">
      <c r="A503" s="9"/>
      <c r="B503" s="9"/>
      <c r="C503" s="9"/>
      <c r="D503" s="9"/>
      <c r="E503" s="180"/>
      <c r="F503" s="180"/>
      <c r="G503" s="9"/>
      <c r="H503" s="308"/>
      <c r="I503" s="180"/>
      <c r="J503" s="180"/>
      <c r="K503" s="180"/>
      <c r="L503" s="9"/>
      <c r="M503" s="9"/>
      <c r="N503" s="9"/>
      <c r="O503" s="9"/>
      <c r="P503" s="9"/>
      <c r="Q503" s="9"/>
      <c r="R503" s="9"/>
      <c r="S503" s="9"/>
      <c r="T503" s="9"/>
      <c r="U503" s="9"/>
      <c r="V503" s="9"/>
      <c r="W503" s="9"/>
      <c r="X503" s="9"/>
      <c r="Y503" s="9"/>
      <c r="Z503" s="9"/>
    </row>
    <row r="504" spans="1:26" ht="16.5" customHeight="1">
      <c r="A504" s="9"/>
      <c r="B504" s="9"/>
      <c r="C504" s="9"/>
      <c r="D504" s="9"/>
      <c r="E504" s="180"/>
      <c r="F504" s="180"/>
      <c r="G504" s="9"/>
      <c r="H504" s="308"/>
      <c r="I504" s="180"/>
      <c r="J504" s="180"/>
      <c r="K504" s="180"/>
      <c r="L504" s="9"/>
      <c r="M504" s="9"/>
      <c r="N504" s="9"/>
      <c r="O504" s="9"/>
      <c r="P504" s="9"/>
      <c r="Q504" s="9"/>
      <c r="R504" s="9"/>
      <c r="S504" s="9"/>
      <c r="T504" s="9"/>
      <c r="U504" s="9"/>
      <c r="V504" s="9"/>
      <c r="W504" s="9"/>
      <c r="X504" s="9"/>
      <c r="Y504" s="9"/>
      <c r="Z504" s="9"/>
    </row>
    <row r="505" spans="1:26" ht="16.5" customHeight="1">
      <c r="A505" s="9"/>
      <c r="B505" s="9"/>
      <c r="C505" s="9"/>
      <c r="D505" s="9"/>
      <c r="E505" s="180"/>
      <c r="F505" s="180"/>
      <c r="G505" s="9"/>
      <c r="H505" s="308"/>
      <c r="I505" s="180"/>
      <c r="J505" s="180"/>
      <c r="K505" s="180"/>
      <c r="L505" s="9"/>
      <c r="M505" s="9"/>
      <c r="N505" s="9"/>
      <c r="O505" s="9"/>
      <c r="P505" s="9"/>
      <c r="Q505" s="9"/>
      <c r="R505" s="9"/>
      <c r="S505" s="9"/>
      <c r="T505" s="9"/>
      <c r="U505" s="9"/>
      <c r="V505" s="9"/>
      <c r="W505" s="9"/>
      <c r="X505" s="9"/>
      <c r="Y505" s="9"/>
      <c r="Z505" s="9"/>
    </row>
    <row r="506" spans="1:26" ht="16.5" customHeight="1">
      <c r="A506" s="9"/>
      <c r="B506" s="9"/>
      <c r="C506" s="9"/>
      <c r="D506" s="9"/>
      <c r="E506" s="180"/>
      <c r="F506" s="180"/>
      <c r="G506" s="9"/>
      <c r="H506" s="308"/>
      <c r="I506" s="180"/>
      <c r="J506" s="180"/>
      <c r="K506" s="180"/>
      <c r="L506" s="9"/>
      <c r="M506" s="9"/>
      <c r="N506" s="9"/>
      <c r="O506" s="9"/>
      <c r="P506" s="9"/>
      <c r="Q506" s="9"/>
      <c r="R506" s="9"/>
      <c r="S506" s="9"/>
      <c r="T506" s="9"/>
      <c r="U506" s="9"/>
      <c r="V506" s="9"/>
      <c r="W506" s="9"/>
      <c r="X506" s="9"/>
      <c r="Y506" s="9"/>
      <c r="Z506" s="9"/>
    </row>
    <row r="507" spans="1:26" ht="16.5" customHeight="1">
      <c r="A507" s="9"/>
      <c r="B507" s="9"/>
      <c r="C507" s="9"/>
      <c r="D507" s="9"/>
      <c r="E507" s="180"/>
      <c r="F507" s="180"/>
      <c r="G507" s="9"/>
      <c r="H507" s="308"/>
      <c r="I507" s="180"/>
      <c r="J507" s="180"/>
      <c r="K507" s="180"/>
      <c r="L507" s="9"/>
      <c r="M507" s="9"/>
      <c r="N507" s="9"/>
      <c r="O507" s="9"/>
      <c r="P507" s="9"/>
      <c r="Q507" s="9"/>
      <c r="R507" s="9"/>
      <c r="S507" s="9"/>
      <c r="T507" s="9"/>
      <c r="U507" s="9"/>
      <c r="V507" s="9"/>
      <c r="W507" s="9"/>
      <c r="X507" s="9"/>
      <c r="Y507" s="9"/>
      <c r="Z507" s="9"/>
    </row>
    <row r="508" spans="1:26" ht="16.5" customHeight="1">
      <c r="A508" s="9"/>
      <c r="B508" s="9"/>
      <c r="C508" s="9"/>
      <c r="D508" s="9"/>
      <c r="E508" s="180"/>
      <c r="F508" s="180"/>
      <c r="G508" s="9"/>
      <c r="H508" s="308"/>
      <c r="I508" s="180"/>
      <c r="J508" s="180"/>
      <c r="K508" s="180"/>
      <c r="L508" s="9"/>
      <c r="M508" s="9"/>
      <c r="N508" s="9"/>
      <c r="O508" s="9"/>
      <c r="P508" s="9"/>
      <c r="Q508" s="9"/>
      <c r="R508" s="9"/>
      <c r="S508" s="9"/>
      <c r="T508" s="9"/>
      <c r="U508" s="9"/>
      <c r="V508" s="9"/>
      <c r="W508" s="9"/>
      <c r="X508" s="9"/>
      <c r="Y508" s="9"/>
      <c r="Z508" s="9"/>
    </row>
    <row r="509" spans="1:26" ht="16.5" customHeight="1">
      <c r="A509" s="9"/>
      <c r="B509" s="9"/>
      <c r="C509" s="9"/>
      <c r="D509" s="9"/>
      <c r="E509" s="180"/>
      <c r="F509" s="180"/>
      <c r="G509" s="9"/>
      <c r="H509" s="308"/>
      <c r="I509" s="180"/>
      <c r="J509" s="180"/>
      <c r="K509" s="180"/>
      <c r="L509" s="9"/>
      <c r="M509" s="9"/>
      <c r="N509" s="9"/>
      <c r="O509" s="9"/>
      <c r="P509" s="9"/>
      <c r="Q509" s="9"/>
      <c r="R509" s="9"/>
      <c r="S509" s="9"/>
      <c r="T509" s="9"/>
      <c r="U509" s="9"/>
      <c r="V509" s="9"/>
      <c r="W509" s="9"/>
      <c r="X509" s="9"/>
      <c r="Y509" s="9"/>
      <c r="Z509" s="9"/>
    </row>
    <row r="510" spans="1:26" ht="16.5" customHeight="1">
      <c r="A510" s="9"/>
      <c r="B510" s="9"/>
      <c r="C510" s="9"/>
      <c r="D510" s="9"/>
      <c r="E510" s="180"/>
      <c r="F510" s="180"/>
      <c r="G510" s="9"/>
      <c r="H510" s="308"/>
      <c r="I510" s="180"/>
      <c r="J510" s="180"/>
      <c r="K510" s="180"/>
      <c r="L510" s="9"/>
      <c r="M510" s="9"/>
      <c r="N510" s="9"/>
      <c r="O510" s="9"/>
      <c r="P510" s="9"/>
      <c r="Q510" s="9"/>
      <c r="R510" s="9"/>
      <c r="S510" s="9"/>
      <c r="T510" s="9"/>
      <c r="U510" s="9"/>
      <c r="V510" s="9"/>
      <c r="W510" s="9"/>
      <c r="X510" s="9"/>
      <c r="Y510" s="9"/>
      <c r="Z510" s="9"/>
    </row>
    <row r="511" spans="1:26" ht="16.5" customHeight="1">
      <c r="A511" s="9"/>
      <c r="B511" s="9"/>
      <c r="C511" s="9"/>
      <c r="D511" s="9"/>
      <c r="E511" s="180"/>
      <c r="F511" s="180"/>
      <c r="G511" s="9"/>
      <c r="H511" s="308"/>
      <c r="I511" s="180"/>
      <c r="J511" s="180"/>
      <c r="K511" s="180"/>
      <c r="L511" s="9"/>
      <c r="M511" s="9"/>
      <c r="N511" s="9"/>
      <c r="O511" s="9"/>
      <c r="P511" s="9"/>
      <c r="Q511" s="9"/>
      <c r="R511" s="9"/>
      <c r="S511" s="9"/>
      <c r="T511" s="9"/>
      <c r="U511" s="9"/>
      <c r="V511" s="9"/>
      <c r="W511" s="9"/>
      <c r="X511" s="9"/>
      <c r="Y511" s="9"/>
      <c r="Z511" s="9"/>
    </row>
    <row r="512" spans="1:26" ht="16.5" customHeight="1">
      <c r="A512" s="9"/>
      <c r="B512" s="9"/>
      <c r="C512" s="9"/>
      <c r="D512" s="9"/>
      <c r="E512" s="180"/>
      <c r="F512" s="180"/>
      <c r="G512" s="9"/>
      <c r="H512" s="308"/>
      <c r="I512" s="180"/>
      <c r="J512" s="180"/>
      <c r="K512" s="180"/>
      <c r="L512" s="9"/>
      <c r="M512" s="9"/>
      <c r="N512" s="9"/>
      <c r="O512" s="9"/>
      <c r="P512" s="9"/>
      <c r="Q512" s="9"/>
      <c r="R512" s="9"/>
      <c r="S512" s="9"/>
      <c r="T512" s="9"/>
      <c r="U512" s="9"/>
      <c r="V512" s="9"/>
      <c r="W512" s="9"/>
      <c r="X512" s="9"/>
      <c r="Y512" s="9"/>
      <c r="Z512" s="9"/>
    </row>
    <row r="513" spans="1:26" ht="16.5" customHeight="1">
      <c r="A513" s="9"/>
      <c r="B513" s="9"/>
      <c r="C513" s="9"/>
      <c r="D513" s="9"/>
      <c r="E513" s="180"/>
      <c r="F513" s="180"/>
      <c r="G513" s="9"/>
      <c r="H513" s="308"/>
      <c r="I513" s="180"/>
      <c r="J513" s="180"/>
      <c r="K513" s="180"/>
      <c r="L513" s="9"/>
      <c r="M513" s="9"/>
      <c r="N513" s="9"/>
      <c r="O513" s="9"/>
      <c r="P513" s="9"/>
      <c r="Q513" s="9"/>
      <c r="R513" s="9"/>
      <c r="S513" s="9"/>
      <c r="T513" s="9"/>
      <c r="U513" s="9"/>
      <c r="V513" s="9"/>
      <c r="W513" s="9"/>
      <c r="X513" s="9"/>
      <c r="Y513" s="9"/>
      <c r="Z513" s="9"/>
    </row>
    <row r="514" spans="1:26" ht="16.5" customHeight="1">
      <c r="A514" s="9"/>
      <c r="B514" s="9"/>
      <c r="C514" s="9"/>
      <c r="D514" s="9"/>
      <c r="E514" s="180"/>
      <c r="F514" s="180"/>
      <c r="G514" s="9"/>
      <c r="H514" s="308"/>
      <c r="I514" s="180"/>
      <c r="J514" s="180"/>
      <c r="K514" s="180"/>
      <c r="L514" s="9"/>
      <c r="M514" s="9"/>
      <c r="N514" s="9"/>
      <c r="O514" s="9"/>
      <c r="P514" s="9"/>
      <c r="Q514" s="9"/>
      <c r="R514" s="9"/>
      <c r="S514" s="9"/>
      <c r="T514" s="9"/>
      <c r="U514" s="9"/>
      <c r="V514" s="9"/>
      <c r="W514" s="9"/>
      <c r="X514" s="9"/>
      <c r="Y514" s="9"/>
      <c r="Z514" s="9"/>
    </row>
    <row r="515" spans="1:26" ht="16.5" customHeight="1">
      <c r="A515" s="9"/>
      <c r="B515" s="9"/>
      <c r="C515" s="9"/>
      <c r="D515" s="9"/>
      <c r="E515" s="180"/>
      <c r="F515" s="180"/>
      <c r="G515" s="9"/>
      <c r="H515" s="308"/>
      <c r="I515" s="180"/>
      <c r="J515" s="180"/>
      <c r="K515" s="180"/>
      <c r="L515" s="9"/>
      <c r="M515" s="9"/>
      <c r="N515" s="9"/>
      <c r="O515" s="9"/>
      <c r="P515" s="9"/>
      <c r="Q515" s="9"/>
      <c r="R515" s="9"/>
      <c r="S515" s="9"/>
      <c r="T515" s="9"/>
      <c r="U515" s="9"/>
      <c r="V515" s="9"/>
      <c r="W515" s="9"/>
      <c r="X515" s="9"/>
      <c r="Y515" s="9"/>
      <c r="Z515" s="9"/>
    </row>
    <row r="516" spans="1:26" ht="16.5" customHeight="1">
      <c r="A516" s="9"/>
      <c r="B516" s="9"/>
      <c r="C516" s="9"/>
      <c r="D516" s="9"/>
      <c r="E516" s="180"/>
      <c r="F516" s="180"/>
      <c r="G516" s="9"/>
      <c r="H516" s="308"/>
      <c r="I516" s="180"/>
      <c r="J516" s="180"/>
      <c r="K516" s="180"/>
      <c r="L516" s="9"/>
      <c r="M516" s="9"/>
      <c r="N516" s="9"/>
      <c r="O516" s="9"/>
      <c r="P516" s="9"/>
      <c r="Q516" s="9"/>
      <c r="R516" s="9"/>
      <c r="S516" s="9"/>
      <c r="T516" s="9"/>
      <c r="U516" s="9"/>
      <c r="V516" s="9"/>
      <c r="W516" s="9"/>
      <c r="X516" s="9"/>
      <c r="Y516" s="9"/>
      <c r="Z516" s="9"/>
    </row>
    <row r="517" spans="1:26" ht="16.5" customHeight="1">
      <c r="A517" s="9"/>
      <c r="B517" s="9"/>
      <c r="C517" s="9"/>
      <c r="D517" s="9"/>
      <c r="E517" s="180"/>
      <c r="F517" s="180"/>
      <c r="G517" s="9"/>
      <c r="H517" s="308"/>
      <c r="I517" s="180"/>
      <c r="J517" s="180"/>
      <c r="K517" s="180"/>
      <c r="L517" s="9"/>
      <c r="M517" s="9"/>
      <c r="N517" s="9"/>
      <c r="O517" s="9"/>
      <c r="P517" s="9"/>
      <c r="Q517" s="9"/>
      <c r="R517" s="9"/>
      <c r="S517" s="9"/>
      <c r="T517" s="9"/>
      <c r="U517" s="9"/>
      <c r="V517" s="9"/>
      <c r="W517" s="9"/>
      <c r="X517" s="9"/>
      <c r="Y517" s="9"/>
      <c r="Z517" s="9"/>
    </row>
    <row r="518" spans="1:26" ht="16.5" customHeight="1">
      <c r="A518" s="9"/>
      <c r="B518" s="9"/>
      <c r="C518" s="9"/>
      <c r="D518" s="9"/>
      <c r="E518" s="180"/>
      <c r="F518" s="180"/>
      <c r="G518" s="9"/>
      <c r="H518" s="308"/>
      <c r="I518" s="180"/>
      <c r="J518" s="180"/>
      <c r="K518" s="180"/>
      <c r="L518" s="9"/>
      <c r="M518" s="9"/>
      <c r="N518" s="9"/>
      <c r="O518" s="9"/>
      <c r="P518" s="9"/>
      <c r="Q518" s="9"/>
      <c r="R518" s="9"/>
      <c r="S518" s="9"/>
      <c r="T518" s="9"/>
      <c r="U518" s="9"/>
      <c r="V518" s="9"/>
      <c r="W518" s="9"/>
      <c r="X518" s="9"/>
      <c r="Y518" s="9"/>
      <c r="Z518" s="9"/>
    </row>
    <row r="519" spans="1:26" ht="16.5" customHeight="1">
      <c r="A519" s="9"/>
      <c r="B519" s="9"/>
      <c r="C519" s="9"/>
      <c r="D519" s="9"/>
      <c r="E519" s="180"/>
      <c r="F519" s="180"/>
      <c r="G519" s="9"/>
      <c r="H519" s="308"/>
      <c r="I519" s="180"/>
      <c r="J519" s="180"/>
      <c r="K519" s="180"/>
      <c r="L519" s="9"/>
      <c r="M519" s="9"/>
      <c r="N519" s="9"/>
      <c r="O519" s="9"/>
      <c r="P519" s="9"/>
      <c r="Q519" s="9"/>
      <c r="R519" s="9"/>
      <c r="S519" s="9"/>
      <c r="T519" s="9"/>
      <c r="U519" s="9"/>
      <c r="V519" s="9"/>
      <c r="W519" s="9"/>
      <c r="X519" s="9"/>
      <c r="Y519" s="9"/>
      <c r="Z519" s="9"/>
    </row>
    <row r="520" spans="1:26" ht="16.5" customHeight="1">
      <c r="A520" s="9"/>
      <c r="B520" s="9"/>
      <c r="C520" s="9"/>
      <c r="D520" s="9"/>
      <c r="E520" s="180"/>
      <c r="F520" s="180"/>
      <c r="G520" s="9"/>
      <c r="H520" s="308"/>
      <c r="I520" s="180"/>
      <c r="J520" s="180"/>
      <c r="K520" s="180"/>
      <c r="L520" s="9"/>
      <c r="M520" s="9"/>
      <c r="N520" s="9"/>
      <c r="O520" s="9"/>
      <c r="P520" s="9"/>
      <c r="Q520" s="9"/>
      <c r="R520" s="9"/>
      <c r="S520" s="9"/>
      <c r="T520" s="9"/>
      <c r="U520" s="9"/>
      <c r="V520" s="9"/>
      <c r="W520" s="9"/>
      <c r="X520" s="9"/>
      <c r="Y520" s="9"/>
      <c r="Z520" s="9"/>
    </row>
    <row r="521" spans="1:26" ht="16.5" customHeight="1">
      <c r="A521" s="9"/>
      <c r="B521" s="9"/>
      <c r="C521" s="9"/>
      <c r="D521" s="9"/>
      <c r="E521" s="180"/>
      <c r="F521" s="180"/>
      <c r="G521" s="9"/>
      <c r="H521" s="308"/>
      <c r="I521" s="180"/>
      <c r="J521" s="180"/>
      <c r="K521" s="180"/>
      <c r="L521" s="9"/>
      <c r="M521" s="9"/>
      <c r="N521" s="9"/>
      <c r="O521" s="9"/>
      <c r="P521" s="9"/>
      <c r="Q521" s="9"/>
      <c r="R521" s="9"/>
      <c r="S521" s="9"/>
      <c r="T521" s="9"/>
      <c r="U521" s="9"/>
      <c r="V521" s="9"/>
      <c r="W521" s="9"/>
      <c r="X521" s="9"/>
      <c r="Y521" s="9"/>
      <c r="Z521" s="9"/>
    </row>
    <row r="522" spans="1:26" ht="16.5" customHeight="1">
      <c r="A522" s="9"/>
      <c r="B522" s="9"/>
      <c r="C522" s="9"/>
      <c r="D522" s="9"/>
      <c r="E522" s="180"/>
      <c r="F522" s="180"/>
      <c r="G522" s="9"/>
      <c r="H522" s="308"/>
      <c r="I522" s="180"/>
      <c r="J522" s="180"/>
      <c r="K522" s="180"/>
      <c r="L522" s="9"/>
      <c r="M522" s="9"/>
      <c r="N522" s="9"/>
      <c r="O522" s="9"/>
      <c r="P522" s="9"/>
      <c r="Q522" s="9"/>
      <c r="R522" s="9"/>
      <c r="S522" s="9"/>
      <c r="T522" s="9"/>
      <c r="U522" s="9"/>
      <c r="V522" s="9"/>
      <c r="W522" s="9"/>
      <c r="X522" s="9"/>
      <c r="Y522" s="9"/>
      <c r="Z522" s="9"/>
    </row>
    <row r="523" spans="1:26" ht="16.5" customHeight="1">
      <c r="A523" s="9"/>
      <c r="B523" s="9"/>
      <c r="C523" s="9"/>
      <c r="D523" s="9"/>
      <c r="E523" s="180"/>
      <c r="F523" s="180"/>
      <c r="G523" s="9"/>
      <c r="H523" s="308"/>
      <c r="I523" s="180"/>
      <c r="J523" s="180"/>
      <c r="K523" s="180"/>
      <c r="L523" s="9"/>
      <c r="M523" s="9"/>
      <c r="N523" s="9"/>
      <c r="O523" s="9"/>
      <c r="P523" s="9"/>
      <c r="Q523" s="9"/>
      <c r="R523" s="9"/>
      <c r="S523" s="9"/>
      <c r="T523" s="9"/>
      <c r="U523" s="9"/>
      <c r="V523" s="9"/>
      <c r="W523" s="9"/>
      <c r="X523" s="9"/>
      <c r="Y523" s="9"/>
      <c r="Z523" s="9"/>
    </row>
    <row r="524" spans="1:26" ht="16.5" customHeight="1">
      <c r="A524" s="9"/>
      <c r="B524" s="9"/>
      <c r="C524" s="9"/>
      <c r="D524" s="9"/>
      <c r="E524" s="180"/>
      <c r="F524" s="180"/>
      <c r="G524" s="9"/>
      <c r="H524" s="308"/>
      <c r="I524" s="180"/>
      <c r="J524" s="180"/>
      <c r="K524" s="180"/>
      <c r="L524" s="9"/>
      <c r="M524" s="9"/>
      <c r="N524" s="9"/>
      <c r="O524" s="9"/>
      <c r="P524" s="9"/>
      <c r="Q524" s="9"/>
      <c r="R524" s="9"/>
      <c r="S524" s="9"/>
      <c r="T524" s="9"/>
      <c r="U524" s="9"/>
      <c r="V524" s="9"/>
      <c r="W524" s="9"/>
      <c r="X524" s="9"/>
      <c r="Y524" s="9"/>
      <c r="Z524" s="9"/>
    </row>
    <row r="525" spans="1:26" ht="16.5" customHeight="1">
      <c r="A525" s="9"/>
      <c r="B525" s="9"/>
      <c r="C525" s="9"/>
      <c r="D525" s="9"/>
      <c r="E525" s="180"/>
      <c r="F525" s="180"/>
      <c r="G525" s="9"/>
      <c r="H525" s="308"/>
      <c r="I525" s="180"/>
      <c r="J525" s="180"/>
      <c r="K525" s="180"/>
      <c r="L525" s="9"/>
      <c r="M525" s="9"/>
      <c r="N525" s="9"/>
      <c r="O525" s="9"/>
      <c r="P525" s="9"/>
      <c r="Q525" s="9"/>
      <c r="R525" s="9"/>
      <c r="S525" s="9"/>
      <c r="T525" s="9"/>
      <c r="U525" s="9"/>
      <c r="V525" s="9"/>
      <c r="W525" s="9"/>
      <c r="X525" s="9"/>
      <c r="Y525" s="9"/>
      <c r="Z525" s="9"/>
    </row>
    <row r="526" spans="1:26" ht="16.5" customHeight="1">
      <c r="A526" s="9"/>
      <c r="B526" s="9"/>
      <c r="C526" s="9"/>
      <c r="D526" s="9"/>
      <c r="E526" s="180"/>
      <c r="F526" s="180"/>
      <c r="G526" s="9"/>
      <c r="H526" s="308"/>
      <c r="I526" s="180"/>
      <c r="J526" s="180"/>
      <c r="K526" s="180"/>
      <c r="L526" s="9"/>
      <c r="M526" s="9"/>
      <c r="N526" s="9"/>
      <c r="O526" s="9"/>
      <c r="P526" s="9"/>
      <c r="Q526" s="9"/>
      <c r="R526" s="9"/>
      <c r="S526" s="9"/>
      <c r="T526" s="9"/>
      <c r="U526" s="9"/>
      <c r="V526" s="9"/>
      <c r="W526" s="9"/>
      <c r="X526" s="9"/>
      <c r="Y526" s="9"/>
      <c r="Z526" s="9"/>
    </row>
    <row r="527" spans="1:26" ht="16.5" customHeight="1">
      <c r="A527" s="9"/>
      <c r="B527" s="9"/>
      <c r="C527" s="9"/>
      <c r="D527" s="9"/>
      <c r="E527" s="180"/>
      <c r="F527" s="180"/>
      <c r="G527" s="9"/>
      <c r="H527" s="308"/>
      <c r="I527" s="180"/>
      <c r="J527" s="180"/>
      <c r="K527" s="180"/>
      <c r="L527" s="9"/>
      <c r="M527" s="9"/>
      <c r="N527" s="9"/>
      <c r="O527" s="9"/>
      <c r="P527" s="9"/>
      <c r="Q527" s="9"/>
      <c r="R527" s="9"/>
      <c r="S527" s="9"/>
      <c r="T527" s="9"/>
      <c r="U527" s="9"/>
      <c r="V527" s="9"/>
      <c r="W527" s="9"/>
      <c r="X527" s="9"/>
      <c r="Y527" s="9"/>
      <c r="Z527" s="9"/>
    </row>
    <row r="528" spans="1:26" ht="16.5" customHeight="1">
      <c r="A528" s="9"/>
      <c r="B528" s="9"/>
      <c r="C528" s="9"/>
      <c r="D528" s="9"/>
      <c r="E528" s="180"/>
      <c r="F528" s="180"/>
      <c r="G528" s="9"/>
      <c r="H528" s="308"/>
      <c r="I528" s="180"/>
      <c r="J528" s="180"/>
      <c r="K528" s="180"/>
      <c r="L528" s="9"/>
      <c r="M528" s="9"/>
      <c r="N528" s="9"/>
      <c r="O528" s="9"/>
      <c r="P528" s="9"/>
      <c r="Q528" s="9"/>
      <c r="R528" s="9"/>
      <c r="S528" s="9"/>
      <c r="T528" s="9"/>
      <c r="U528" s="9"/>
      <c r="V528" s="9"/>
      <c r="W528" s="9"/>
      <c r="X528" s="9"/>
      <c r="Y528" s="9"/>
      <c r="Z528" s="9"/>
    </row>
    <row r="529" spans="1:26" ht="16.5" customHeight="1">
      <c r="A529" s="9"/>
      <c r="B529" s="9"/>
      <c r="C529" s="9"/>
      <c r="D529" s="9"/>
      <c r="E529" s="180"/>
      <c r="F529" s="180"/>
      <c r="G529" s="9"/>
      <c r="H529" s="308"/>
      <c r="I529" s="180"/>
      <c r="J529" s="180"/>
      <c r="K529" s="180"/>
      <c r="L529" s="9"/>
      <c r="M529" s="9"/>
      <c r="N529" s="9"/>
      <c r="O529" s="9"/>
      <c r="P529" s="9"/>
      <c r="Q529" s="9"/>
      <c r="R529" s="9"/>
      <c r="S529" s="9"/>
      <c r="T529" s="9"/>
      <c r="U529" s="9"/>
      <c r="V529" s="9"/>
      <c r="W529" s="9"/>
      <c r="X529" s="9"/>
      <c r="Y529" s="9"/>
      <c r="Z529" s="9"/>
    </row>
    <row r="530" spans="1:26" ht="16.5" customHeight="1">
      <c r="A530" s="9"/>
      <c r="B530" s="9"/>
      <c r="C530" s="9"/>
      <c r="D530" s="9"/>
      <c r="E530" s="180"/>
      <c r="F530" s="180"/>
      <c r="G530" s="9"/>
      <c r="H530" s="308"/>
      <c r="I530" s="180"/>
      <c r="J530" s="180"/>
      <c r="K530" s="180"/>
      <c r="L530" s="9"/>
      <c r="M530" s="9"/>
      <c r="N530" s="9"/>
      <c r="O530" s="9"/>
      <c r="P530" s="9"/>
      <c r="Q530" s="9"/>
      <c r="R530" s="9"/>
      <c r="S530" s="9"/>
      <c r="T530" s="9"/>
      <c r="U530" s="9"/>
      <c r="V530" s="9"/>
      <c r="W530" s="9"/>
      <c r="X530" s="9"/>
      <c r="Y530" s="9"/>
      <c r="Z530" s="9"/>
    </row>
    <row r="531" spans="1:26" ht="16.5" customHeight="1">
      <c r="A531" s="9"/>
      <c r="B531" s="9"/>
      <c r="C531" s="9"/>
      <c r="D531" s="9"/>
      <c r="E531" s="180"/>
      <c r="F531" s="180"/>
      <c r="G531" s="9"/>
      <c r="H531" s="308"/>
      <c r="I531" s="180"/>
      <c r="J531" s="180"/>
      <c r="K531" s="180"/>
      <c r="L531" s="9"/>
      <c r="M531" s="9"/>
      <c r="N531" s="9"/>
      <c r="O531" s="9"/>
      <c r="P531" s="9"/>
      <c r="Q531" s="9"/>
      <c r="R531" s="9"/>
      <c r="S531" s="9"/>
      <c r="T531" s="9"/>
      <c r="U531" s="9"/>
      <c r="V531" s="9"/>
      <c r="W531" s="9"/>
      <c r="X531" s="9"/>
      <c r="Y531" s="9"/>
      <c r="Z531" s="9"/>
    </row>
    <row r="532" spans="1:26" ht="16.5" customHeight="1">
      <c r="A532" s="9"/>
      <c r="B532" s="9"/>
      <c r="C532" s="9"/>
      <c r="D532" s="9"/>
      <c r="E532" s="180"/>
      <c r="F532" s="180"/>
      <c r="G532" s="9"/>
      <c r="H532" s="308"/>
      <c r="I532" s="180"/>
      <c r="J532" s="180"/>
      <c r="K532" s="180"/>
      <c r="L532" s="9"/>
      <c r="M532" s="9"/>
      <c r="N532" s="9"/>
      <c r="O532" s="9"/>
      <c r="P532" s="9"/>
      <c r="Q532" s="9"/>
      <c r="R532" s="9"/>
      <c r="S532" s="9"/>
      <c r="T532" s="9"/>
      <c r="U532" s="9"/>
      <c r="V532" s="9"/>
      <c r="W532" s="9"/>
      <c r="X532" s="9"/>
      <c r="Y532" s="9"/>
      <c r="Z532" s="9"/>
    </row>
    <row r="533" spans="1:26" ht="16.5" customHeight="1">
      <c r="A533" s="9"/>
      <c r="B533" s="9"/>
      <c r="C533" s="9"/>
      <c r="D533" s="9"/>
      <c r="E533" s="180"/>
      <c r="F533" s="180"/>
      <c r="G533" s="9"/>
      <c r="H533" s="308"/>
      <c r="I533" s="180"/>
      <c r="J533" s="180"/>
      <c r="K533" s="180"/>
      <c r="L533" s="9"/>
      <c r="M533" s="9"/>
      <c r="N533" s="9"/>
      <c r="O533" s="9"/>
      <c r="P533" s="9"/>
      <c r="Q533" s="9"/>
      <c r="R533" s="9"/>
      <c r="S533" s="9"/>
      <c r="T533" s="9"/>
      <c r="U533" s="9"/>
      <c r="V533" s="9"/>
      <c r="W533" s="9"/>
      <c r="X533" s="9"/>
      <c r="Y533" s="9"/>
      <c r="Z533" s="9"/>
    </row>
    <row r="534" spans="1:26" ht="16.5" customHeight="1">
      <c r="A534" s="9"/>
      <c r="B534" s="9"/>
      <c r="C534" s="9"/>
      <c r="D534" s="9"/>
      <c r="E534" s="180"/>
      <c r="F534" s="180"/>
      <c r="G534" s="9"/>
      <c r="H534" s="308"/>
      <c r="I534" s="180"/>
      <c r="J534" s="180"/>
      <c r="K534" s="180"/>
      <c r="L534" s="9"/>
      <c r="M534" s="9"/>
      <c r="N534" s="9"/>
      <c r="O534" s="9"/>
      <c r="P534" s="9"/>
      <c r="Q534" s="9"/>
      <c r="R534" s="9"/>
      <c r="S534" s="9"/>
      <c r="T534" s="9"/>
      <c r="U534" s="9"/>
      <c r="V534" s="9"/>
      <c r="W534" s="9"/>
      <c r="X534" s="9"/>
      <c r="Y534" s="9"/>
      <c r="Z534" s="9"/>
    </row>
    <row r="535" spans="1:26" ht="16.5" customHeight="1">
      <c r="A535" s="9"/>
      <c r="B535" s="9"/>
      <c r="C535" s="9"/>
      <c r="D535" s="9"/>
      <c r="E535" s="180"/>
      <c r="F535" s="180"/>
      <c r="G535" s="9"/>
      <c r="H535" s="308"/>
      <c r="I535" s="180"/>
      <c r="J535" s="180"/>
      <c r="K535" s="180"/>
      <c r="L535" s="9"/>
      <c r="M535" s="9"/>
      <c r="N535" s="9"/>
      <c r="O535" s="9"/>
      <c r="P535" s="9"/>
      <c r="Q535" s="9"/>
      <c r="R535" s="9"/>
      <c r="S535" s="9"/>
      <c r="T535" s="9"/>
      <c r="U535" s="9"/>
      <c r="V535" s="9"/>
      <c r="W535" s="9"/>
      <c r="X535" s="9"/>
      <c r="Y535" s="9"/>
      <c r="Z535" s="9"/>
    </row>
    <row r="536" spans="1:26" ht="16.5" customHeight="1">
      <c r="A536" s="9"/>
      <c r="B536" s="9"/>
      <c r="C536" s="9"/>
      <c r="D536" s="9"/>
      <c r="E536" s="180"/>
      <c r="F536" s="180"/>
      <c r="G536" s="9"/>
      <c r="H536" s="308"/>
      <c r="I536" s="180"/>
      <c r="J536" s="180"/>
      <c r="K536" s="180"/>
      <c r="L536" s="9"/>
      <c r="M536" s="9"/>
      <c r="N536" s="9"/>
      <c r="O536" s="9"/>
      <c r="P536" s="9"/>
      <c r="Q536" s="9"/>
      <c r="R536" s="9"/>
      <c r="S536" s="9"/>
      <c r="T536" s="9"/>
      <c r="U536" s="9"/>
      <c r="V536" s="9"/>
      <c r="W536" s="9"/>
      <c r="X536" s="9"/>
      <c r="Y536" s="9"/>
      <c r="Z536" s="9"/>
    </row>
    <row r="537" spans="1:26" ht="16.5" customHeight="1">
      <c r="A537" s="9"/>
      <c r="B537" s="9"/>
      <c r="C537" s="9"/>
      <c r="D537" s="9"/>
      <c r="E537" s="180"/>
      <c r="F537" s="180"/>
      <c r="G537" s="9"/>
      <c r="H537" s="308"/>
      <c r="I537" s="180"/>
      <c r="J537" s="180"/>
      <c r="K537" s="180"/>
      <c r="L537" s="9"/>
      <c r="M537" s="9"/>
      <c r="N537" s="9"/>
      <c r="O537" s="9"/>
      <c r="P537" s="9"/>
      <c r="Q537" s="9"/>
      <c r="R537" s="9"/>
      <c r="S537" s="9"/>
      <c r="T537" s="9"/>
      <c r="U537" s="9"/>
      <c r="V537" s="9"/>
      <c r="W537" s="9"/>
      <c r="X537" s="9"/>
      <c r="Y537" s="9"/>
      <c r="Z537" s="9"/>
    </row>
    <row r="538" spans="1:26" ht="16.5" customHeight="1">
      <c r="A538" s="9"/>
      <c r="B538" s="9"/>
      <c r="C538" s="9"/>
      <c r="D538" s="9"/>
      <c r="E538" s="180"/>
      <c r="F538" s="180"/>
      <c r="G538" s="9"/>
      <c r="H538" s="308"/>
      <c r="I538" s="180"/>
      <c r="J538" s="180"/>
      <c r="K538" s="180"/>
      <c r="L538" s="9"/>
      <c r="M538" s="9"/>
      <c r="N538" s="9"/>
      <c r="O538" s="9"/>
      <c r="P538" s="9"/>
      <c r="Q538" s="9"/>
      <c r="R538" s="9"/>
      <c r="S538" s="9"/>
      <c r="T538" s="9"/>
      <c r="U538" s="9"/>
      <c r="V538" s="9"/>
      <c r="W538" s="9"/>
      <c r="X538" s="9"/>
      <c r="Y538" s="9"/>
      <c r="Z538" s="9"/>
    </row>
    <row r="539" spans="1:26" ht="16.5" customHeight="1">
      <c r="A539" s="9"/>
      <c r="B539" s="9"/>
      <c r="C539" s="9"/>
      <c r="D539" s="9"/>
      <c r="E539" s="180"/>
      <c r="F539" s="180"/>
      <c r="G539" s="9"/>
      <c r="H539" s="308"/>
      <c r="I539" s="180"/>
      <c r="J539" s="180"/>
      <c r="K539" s="180"/>
      <c r="L539" s="9"/>
      <c r="M539" s="9"/>
      <c r="N539" s="9"/>
      <c r="O539" s="9"/>
      <c r="P539" s="9"/>
      <c r="Q539" s="9"/>
      <c r="R539" s="9"/>
      <c r="S539" s="9"/>
      <c r="T539" s="9"/>
      <c r="U539" s="9"/>
      <c r="V539" s="9"/>
      <c r="W539" s="9"/>
      <c r="X539" s="9"/>
      <c r="Y539" s="9"/>
      <c r="Z539" s="9"/>
    </row>
    <row r="540" spans="1:26" ht="16.5" customHeight="1">
      <c r="A540" s="9"/>
      <c r="B540" s="9"/>
      <c r="C540" s="9"/>
      <c r="D540" s="9"/>
      <c r="E540" s="180"/>
      <c r="F540" s="180"/>
      <c r="G540" s="9"/>
      <c r="H540" s="308"/>
      <c r="I540" s="180"/>
      <c r="J540" s="180"/>
      <c r="K540" s="180"/>
      <c r="L540" s="9"/>
      <c r="M540" s="9"/>
      <c r="N540" s="9"/>
      <c r="O540" s="9"/>
      <c r="P540" s="9"/>
      <c r="Q540" s="9"/>
      <c r="R540" s="9"/>
      <c r="S540" s="9"/>
      <c r="T540" s="9"/>
      <c r="U540" s="9"/>
      <c r="V540" s="9"/>
      <c r="W540" s="9"/>
      <c r="X540" s="9"/>
      <c r="Y540" s="9"/>
      <c r="Z540" s="9"/>
    </row>
    <row r="541" spans="1:26" ht="16.5" customHeight="1">
      <c r="A541" s="9"/>
      <c r="B541" s="9"/>
      <c r="C541" s="9"/>
      <c r="D541" s="9"/>
      <c r="E541" s="180"/>
      <c r="F541" s="180"/>
      <c r="G541" s="9"/>
      <c r="H541" s="308"/>
      <c r="I541" s="180"/>
      <c r="J541" s="180"/>
      <c r="K541" s="180"/>
      <c r="L541" s="9"/>
      <c r="M541" s="9"/>
      <c r="N541" s="9"/>
      <c r="O541" s="9"/>
      <c r="P541" s="9"/>
      <c r="Q541" s="9"/>
      <c r="R541" s="9"/>
      <c r="S541" s="9"/>
      <c r="T541" s="9"/>
      <c r="U541" s="9"/>
      <c r="V541" s="9"/>
      <c r="W541" s="9"/>
      <c r="X541" s="9"/>
      <c r="Y541" s="9"/>
      <c r="Z541" s="9"/>
    </row>
    <row r="542" spans="1:26" ht="16.5" customHeight="1">
      <c r="A542" s="9"/>
      <c r="B542" s="9"/>
      <c r="C542" s="9"/>
      <c r="D542" s="9"/>
      <c r="E542" s="180"/>
      <c r="F542" s="180"/>
      <c r="G542" s="9"/>
      <c r="H542" s="308"/>
      <c r="I542" s="180"/>
      <c r="J542" s="180"/>
      <c r="K542" s="180"/>
      <c r="L542" s="9"/>
      <c r="M542" s="9"/>
      <c r="N542" s="9"/>
      <c r="O542" s="9"/>
      <c r="P542" s="9"/>
      <c r="Q542" s="9"/>
      <c r="R542" s="9"/>
      <c r="S542" s="9"/>
      <c r="T542" s="9"/>
      <c r="U542" s="9"/>
      <c r="V542" s="9"/>
      <c r="W542" s="9"/>
      <c r="X542" s="9"/>
      <c r="Y542" s="9"/>
      <c r="Z542" s="9"/>
    </row>
    <row r="543" spans="1:26" ht="16.5" customHeight="1">
      <c r="A543" s="9"/>
      <c r="B543" s="9"/>
      <c r="C543" s="9"/>
      <c r="D543" s="9"/>
      <c r="E543" s="180"/>
      <c r="F543" s="180"/>
      <c r="G543" s="9"/>
      <c r="H543" s="308"/>
      <c r="I543" s="180"/>
      <c r="J543" s="180"/>
      <c r="K543" s="180"/>
      <c r="L543" s="9"/>
      <c r="M543" s="9"/>
      <c r="N543" s="9"/>
      <c r="O543" s="9"/>
      <c r="P543" s="9"/>
      <c r="Q543" s="9"/>
      <c r="R543" s="9"/>
      <c r="S543" s="9"/>
      <c r="T543" s="9"/>
      <c r="U543" s="9"/>
      <c r="V543" s="9"/>
      <c r="W543" s="9"/>
      <c r="X543" s="9"/>
      <c r="Y543" s="9"/>
      <c r="Z543" s="9"/>
    </row>
    <row r="544" spans="1:26" ht="16.5" customHeight="1">
      <c r="A544" s="9"/>
      <c r="B544" s="9"/>
      <c r="C544" s="9"/>
      <c r="D544" s="9"/>
      <c r="E544" s="180"/>
      <c r="F544" s="180"/>
      <c r="G544" s="9"/>
      <c r="H544" s="308"/>
      <c r="I544" s="180"/>
      <c r="J544" s="180"/>
      <c r="K544" s="180"/>
      <c r="L544" s="9"/>
      <c r="M544" s="9"/>
      <c r="N544" s="9"/>
      <c r="O544" s="9"/>
      <c r="P544" s="9"/>
      <c r="Q544" s="9"/>
      <c r="R544" s="9"/>
      <c r="S544" s="9"/>
      <c r="T544" s="9"/>
      <c r="U544" s="9"/>
      <c r="V544" s="9"/>
      <c r="W544" s="9"/>
      <c r="X544" s="9"/>
      <c r="Y544" s="9"/>
      <c r="Z544" s="9"/>
    </row>
    <row r="545" spans="1:26" ht="16.5" customHeight="1">
      <c r="A545" s="9"/>
      <c r="B545" s="9"/>
      <c r="C545" s="9"/>
      <c r="D545" s="9"/>
      <c r="E545" s="180"/>
      <c r="F545" s="180"/>
      <c r="G545" s="9"/>
      <c r="H545" s="308"/>
      <c r="I545" s="180"/>
      <c r="J545" s="180"/>
      <c r="K545" s="180"/>
      <c r="L545" s="9"/>
      <c r="M545" s="9"/>
      <c r="N545" s="9"/>
      <c r="O545" s="9"/>
      <c r="P545" s="9"/>
      <c r="Q545" s="9"/>
      <c r="R545" s="9"/>
      <c r="S545" s="9"/>
      <c r="T545" s="9"/>
      <c r="U545" s="9"/>
      <c r="V545" s="9"/>
      <c r="W545" s="9"/>
      <c r="X545" s="9"/>
      <c r="Y545" s="9"/>
      <c r="Z545" s="9"/>
    </row>
    <row r="546" spans="1:26" ht="16.5" customHeight="1">
      <c r="A546" s="9"/>
      <c r="B546" s="9"/>
      <c r="C546" s="9"/>
      <c r="D546" s="9"/>
      <c r="E546" s="180"/>
      <c r="F546" s="180"/>
      <c r="G546" s="9"/>
      <c r="H546" s="308"/>
      <c r="I546" s="180"/>
      <c r="J546" s="180"/>
      <c r="K546" s="180"/>
      <c r="L546" s="9"/>
      <c r="M546" s="9"/>
      <c r="N546" s="9"/>
      <c r="O546" s="9"/>
      <c r="P546" s="9"/>
      <c r="Q546" s="9"/>
      <c r="R546" s="9"/>
      <c r="S546" s="9"/>
      <c r="T546" s="9"/>
      <c r="U546" s="9"/>
      <c r="V546" s="9"/>
      <c r="W546" s="9"/>
      <c r="X546" s="9"/>
      <c r="Y546" s="9"/>
      <c r="Z546" s="9"/>
    </row>
    <row r="547" spans="1:26" ht="16.5" customHeight="1">
      <c r="A547" s="9"/>
      <c r="B547" s="9"/>
      <c r="C547" s="9"/>
      <c r="D547" s="9"/>
      <c r="E547" s="180"/>
      <c r="F547" s="180"/>
      <c r="G547" s="9"/>
      <c r="H547" s="308"/>
      <c r="I547" s="180"/>
      <c r="J547" s="180"/>
      <c r="K547" s="180"/>
      <c r="L547" s="9"/>
      <c r="M547" s="9"/>
      <c r="N547" s="9"/>
      <c r="O547" s="9"/>
      <c r="P547" s="9"/>
      <c r="Q547" s="9"/>
      <c r="R547" s="9"/>
      <c r="S547" s="9"/>
      <c r="T547" s="9"/>
      <c r="U547" s="9"/>
      <c r="V547" s="9"/>
      <c r="W547" s="9"/>
      <c r="X547" s="9"/>
      <c r="Y547" s="9"/>
      <c r="Z547" s="9"/>
    </row>
    <row r="548" spans="1:26" ht="16.5" customHeight="1">
      <c r="A548" s="9"/>
      <c r="B548" s="9"/>
      <c r="C548" s="9"/>
      <c r="D548" s="9"/>
      <c r="E548" s="180"/>
      <c r="F548" s="180"/>
      <c r="G548" s="9"/>
      <c r="H548" s="308"/>
      <c r="I548" s="180"/>
      <c r="J548" s="180"/>
      <c r="K548" s="180"/>
      <c r="L548" s="9"/>
      <c r="M548" s="9"/>
      <c r="N548" s="9"/>
      <c r="O548" s="9"/>
      <c r="P548" s="9"/>
      <c r="Q548" s="9"/>
      <c r="R548" s="9"/>
      <c r="S548" s="9"/>
      <c r="T548" s="9"/>
      <c r="U548" s="9"/>
      <c r="V548" s="9"/>
      <c r="W548" s="9"/>
      <c r="X548" s="9"/>
      <c r="Y548" s="9"/>
      <c r="Z548" s="9"/>
    </row>
    <row r="549" spans="1:26" ht="16.5" customHeight="1">
      <c r="A549" s="9"/>
      <c r="B549" s="9"/>
      <c r="C549" s="9"/>
      <c r="D549" s="9"/>
      <c r="E549" s="180"/>
      <c r="F549" s="180"/>
      <c r="G549" s="9"/>
      <c r="H549" s="308"/>
      <c r="I549" s="180"/>
      <c r="J549" s="180"/>
      <c r="K549" s="180"/>
      <c r="L549" s="9"/>
      <c r="M549" s="9"/>
      <c r="N549" s="9"/>
      <c r="O549" s="9"/>
      <c r="P549" s="9"/>
      <c r="Q549" s="9"/>
      <c r="R549" s="9"/>
      <c r="S549" s="9"/>
      <c r="T549" s="9"/>
      <c r="U549" s="9"/>
      <c r="V549" s="9"/>
      <c r="W549" s="9"/>
      <c r="X549" s="9"/>
      <c r="Y549" s="9"/>
      <c r="Z549" s="9"/>
    </row>
    <row r="550" spans="1:26" ht="16.5" customHeight="1">
      <c r="A550" s="9"/>
      <c r="B550" s="9"/>
      <c r="C550" s="9"/>
      <c r="D550" s="9"/>
      <c r="E550" s="180"/>
      <c r="F550" s="180"/>
      <c r="G550" s="9"/>
      <c r="H550" s="308"/>
      <c r="I550" s="180"/>
      <c r="J550" s="180"/>
      <c r="K550" s="180"/>
      <c r="L550" s="9"/>
      <c r="M550" s="9"/>
      <c r="N550" s="9"/>
      <c r="O550" s="9"/>
      <c r="P550" s="9"/>
      <c r="Q550" s="9"/>
      <c r="R550" s="9"/>
      <c r="S550" s="9"/>
      <c r="T550" s="9"/>
      <c r="U550" s="9"/>
      <c r="V550" s="9"/>
      <c r="W550" s="9"/>
      <c r="X550" s="9"/>
      <c r="Y550" s="9"/>
      <c r="Z550" s="9"/>
    </row>
    <row r="551" spans="1:26" ht="16.5" customHeight="1">
      <c r="A551" s="9"/>
      <c r="B551" s="9"/>
      <c r="C551" s="9"/>
      <c r="D551" s="9"/>
      <c r="E551" s="180"/>
      <c r="F551" s="180"/>
      <c r="G551" s="9"/>
      <c r="H551" s="308"/>
      <c r="I551" s="180"/>
      <c r="J551" s="180"/>
      <c r="K551" s="180"/>
      <c r="L551" s="9"/>
      <c r="M551" s="9"/>
      <c r="N551" s="9"/>
      <c r="O551" s="9"/>
      <c r="P551" s="9"/>
      <c r="Q551" s="9"/>
      <c r="R551" s="9"/>
      <c r="S551" s="9"/>
      <c r="T551" s="9"/>
      <c r="U551" s="9"/>
      <c r="V551" s="9"/>
      <c r="W551" s="9"/>
      <c r="X551" s="9"/>
      <c r="Y551" s="9"/>
      <c r="Z551" s="9"/>
    </row>
    <row r="552" spans="1:26" ht="16.5" customHeight="1">
      <c r="A552" s="9"/>
      <c r="B552" s="9"/>
      <c r="C552" s="9"/>
      <c r="D552" s="9"/>
      <c r="E552" s="180"/>
      <c r="F552" s="180"/>
      <c r="G552" s="9"/>
      <c r="H552" s="308"/>
      <c r="I552" s="180"/>
      <c r="J552" s="180"/>
      <c r="K552" s="180"/>
      <c r="L552" s="9"/>
      <c r="M552" s="9"/>
      <c r="N552" s="9"/>
      <c r="O552" s="9"/>
      <c r="P552" s="9"/>
      <c r="Q552" s="9"/>
      <c r="R552" s="9"/>
      <c r="S552" s="9"/>
      <c r="T552" s="9"/>
      <c r="U552" s="9"/>
      <c r="V552" s="9"/>
      <c r="W552" s="9"/>
      <c r="X552" s="9"/>
      <c r="Y552" s="9"/>
      <c r="Z552" s="9"/>
    </row>
    <row r="553" spans="1:26" ht="16.5" customHeight="1">
      <c r="A553" s="9"/>
      <c r="B553" s="9"/>
      <c r="C553" s="9"/>
      <c r="D553" s="9"/>
      <c r="E553" s="180"/>
      <c r="F553" s="180"/>
      <c r="G553" s="9"/>
      <c r="H553" s="308"/>
      <c r="I553" s="180"/>
      <c r="J553" s="180"/>
      <c r="K553" s="180"/>
      <c r="L553" s="9"/>
      <c r="M553" s="9"/>
      <c r="N553" s="9"/>
      <c r="O553" s="9"/>
      <c r="P553" s="9"/>
      <c r="Q553" s="9"/>
      <c r="R553" s="9"/>
      <c r="S553" s="9"/>
      <c r="T553" s="9"/>
      <c r="U553" s="9"/>
      <c r="V553" s="9"/>
      <c r="W553" s="9"/>
      <c r="X553" s="9"/>
      <c r="Y553" s="9"/>
      <c r="Z553" s="9"/>
    </row>
    <row r="554" spans="1:26" ht="16.5" customHeight="1">
      <c r="A554" s="9"/>
      <c r="B554" s="9"/>
      <c r="C554" s="9"/>
      <c r="D554" s="9"/>
      <c r="E554" s="180"/>
      <c r="F554" s="180"/>
      <c r="G554" s="9"/>
      <c r="H554" s="308"/>
      <c r="I554" s="180"/>
      <c r="J554" s="180"/>
      <c r="K554" s="180"/>
      <c r="L554" s="9"/>
      <c r="M554" s="9"/>
      <c r="N554" s="9"/>
      <c r="O554" s="9"/>
      <c r="P554" s="9"/>
      <c r="Q554" s="9"/>
      <c r="R554" s="9"/>
      <c r="S554" s="9"/>
      <c r="T554" s="9"/>
      <c r="U554" s="9"/>
      <c r="V554" s="9"/>
      <c r="W554" s="9"/>
      <c r="X554" s="9"/>
      <c r="Y554" s="9"/>
      <c r="Z554" s="9"/>
    </row>
    <row r="555" spans="1:26" ht="16.5" customHeight="1">
      <c r="A555" s="9"/>
      <c r="B555" s="9"/>
      <c r="C555" s="9"/>
      <c r="D555" s="9"/>
      <c r="E555" s="180"/>
      <c r="F555" s="180"/>
      <c r="G555" s="9"/>
      <c r="H555" s="308"/>
      <c r="I555" s="180"/>
      <c r="J555" s="180"/>
      <c r="K555" s="180"/>
      <c r="L555" s="9"/>
      <c r="M555" s="9"/>
      <c r="N555" s="9"/>
      <c r="O555" s="9"/>
      <c r="P555" s="9"/>
      <c r="Q555" s="9"/>
      <c r="R555" s="9"/>
      <c r="S555" s="9"/>
      <c r="T555" s="9"/>
      <c r="U555" s="9"/>
      <c r="V555" s="9"/>
      <c r="W555" s="9"/>
      <c r="X555" s="9"/>
      <c r="Y555" s="9"/>
      <c r="Z555" s="9"/>
    </row>
    <row r="556" spans="1:26" ht="16.5" customHeight="1">
      <c r="A556" s="9"/>
      <c r="B556" s="9"/>
      <c r="C556" s="9"/>
      <c r="D556" s="9"/>
      <c r="E556" s="180"/>
      <c r="F556" s="180"/>
      <c r="G556" s="9"/>
      <c r="H556" s="308"/>
      <c r="I556" s="180"/>
      <c r="J556" s="180"/>
      <c r="K556" s="180"/>
      <c r="L556" s="9"/>
      <c r="M556" s="9"/>
      <c r="N556" s="9"/>
      <c r="O556" s="9"/>
      <c r="P556" s="9"/>
      <c r="Q556" s="9"/>
      <c r="R556" s="9"/>
      <c r="S556" s="9"/>
      <c r="T556" s="9"/>
      <c r="U556" s="9"/>
      <c r="V556" s="9"/>
      <c r="W556" s="9"/>
      <c r="X556" s="9"/>
      <c r="Y556" s="9"/>
      <c r="Z556" s="9"/>
    </row>
    <row r="557" spans="1:26" ht="16.5" customHeight="1">
      <c r="A557" s="9"/>
      <c r="B557" s="9"/>
      <c r="C557" s="9"/>
      <c r="D557" s="9"/>
      <c r="E557" s="180"/>
      <c r="F557" s="180"/>
      <c r="G557" s="9"/>
      <c r="H557" s="308"/>
      <c r="I557" s="180"/>
      <c r="J557" s="180"/>
      <c r="K557" s="180"/>
      <c r="L557" s="9"/>
      <c r="M557" s="9"/>
      <c r="N557" s="9"/>
      <c r="O557" s="9"/>
      <c r="P557" s="9"/>
      <c r="Q557" s="9"/>
      <c r="R557" s="9"/>
      <c r="S557" s="9"/>
      <c r="T557" s="9"/>
      <c r="U557" s="9"/>
      <c r="V557" s="9"/>
      <c r="W557" s="9"/>
      <c r="X557" s="9"/>
      <c r="Y557" s="9"/>
      <c r="Z557" s="9"/>
    </row>
    <row r="558" spans="1:26" ht="16.5" customHeight="1">
      <c r="A558" s="9"/>
      <c r="B558" s="9"/>
      <c r="C558" s="9"/>
      <c r="D558" s="9"/>
      <c r="E558" s="180"/>
      <c r="F558" s="180"/>
      <c r="G558" s="9"/>
      <c r="H558" s="308"/>
      <c r="I558" s="180"/>
      <c r="J558" s="180"/>
      <c r="K558" s="180"/>
      <c r="L558" s="9"/>
      <c r="M558" s="9"/>
      <c r="N558" s="9"/>
      <c r="O558" s="9"/>
      <c r="P558" s="9"/>
      <c r="Q558" s="9"/>
      <c r="R558" s="9"/>
      <c r="S558" s="9"/>
      <c r="T558" s="9"/>
      <c r="U558" s="9"/>
      <c r="V558" s="9"/>
      <c r="W558" s="9"/>
      <c r="X558" s="9"/>
      <c r="Y558" s="9"/>
      <c r="Z558" s="9"/>
    </row>
    <row r="559" spans="1:26" ht="16.5" customHeight="1">
      <c r="A559" s="9"/>
      <c r="B559" s="9"/>
      <c r="C559" s="9"/>
      <c r="D559" s="9"/>
      <c r="E559" s="180"/>
      <c r="F559" s="180"/>
      <c r="G559" s="9"/>
      <c r="H559" s="308"/>
      <c r="I559" s="180"/>
      <c r="J559" s="180"/>
      <c r="K559" s="180"/>
      <c r="L559" s="9"/>
      <c r="M559" s="9"/>
      <c r="N559" s="9"/>
      <c r="O559" s="9"/>
      <c r="P559" s="9"/>
      <c r="Q559" s="9"/>
      <c r="R559" s="9"/>
      <c r="S559" s="9"/>
      <c r="T559" s="9"/>
      <c r="U559" s="9"/>
      <c r="V559" s="9"/>
      <c r="W559" s="9"/>
      <c r="X559" s="9"/>
      <c r="Y559" s="9"/>
      <c r="Z559" s="9"/>
    </row>
    <row r="560" spans="1:26" ht="16.5" customHeight="1">
      <c r="A560" s="9"/>
      <c r="B560" s="9"/>
      <c r="C560" s="9"/>
      <c r="D560" s="9"/>
      <c r="E560" s="180"/>
      <c r="F560" s="180"/>
      <c r="G560" s="9"/>
      <c r="H560" s="308"/>
      <c r="I560" s="180"/>
      <c r="J560" s="180"/>
      <c r="K560" s="180"/>
      <c r="L560" s="9"/>
      <c r="M560" s="9"/>
      <c r="N560" s="9"/>
      <c r="O560" s="9"/>
      <c r="P560" s="9"/>
      <c r="Q560" s="9"/>
      <c r="R560" s="9"/>
      <c r="S560" s="9"/>
      <c r="T560" s="9"/>
      <c r="U560" s="9"/>
      <c r="V560" s="9"/>
      <c r="W560" s="9"/>
      <c r="X560" s="9"/>
      <c r="Y560" s="9"/>
      <c r="Z560" s="9"/>
    </row>
    <row r="561" spans="1:26" ht="16.5" customHeight="1">
      <c r="A561" s="9"/>
      <c r="B561" s="9"/>
      <c r="C561" s="9"/>
      <c r="D561" s="9"/>
      <c r="E561" s="180"/>
      <c r="F561" s="180"/>
      <c r="G561" s="9"/>
      <c r="H561" s="308"/>
      <c r="I561" s="180"/>
      <c r="J561" s="180"/>
      <c r="K561" s="180"/>
      <c r="L561" s="9"/>
      <c r="M561" s="9"/>
      <c r="N561" s="9"/>
      <c r="O561" s="9"/>
      <c r="P561" s="9"/>
      <c r="Q561" s="9"/>
      <c r="R561" s="9"/>
      <c r="S561" s="9"/>
      <c r="T561" s="9"/>
      <c r="U561" s="9"/>
      <c r="V561" s="9"/>
      <c r="W561" s="9"/>
      <c r="X561" s="9"/>
      <c r="Y561" s="9"/>
      <c r="Z561" s="9"/>
    </row>
    <row r="562" spans="1:26" ht="16.5" customHeight="1">
      <c r="A562" s="9"/>
      <c r="B562" s="9"/>
      <c r="C562" s="9"/>
      <c r="D562" s="9"/>
      <c r="E562" s="180"/>
      <c r="F562" s="180"/>
      <c r="G562" s="9"/>
      <c r="H562" s="308"/>
      <c r="I562" s="180"/>
      <c r="J562" s="180"/>
      <c r="K562" s="180"/>
      <c r="L562" s="9"/>
      <c r="M562" s="9"/>
      <c r="N562" s="9"/>
      <c r="O562" s="9"/>
      <c r="P562" s="9"/>
      <c r="Q562" s="9"/>
      <c r="R562" s="9"/>
      <c r="S562" s="9"/>
      <c r="T562" s="9"/>
      <c r="U562" s="9"/>
      <c r="V562" s="9"/>
      <c r="W562" s="9"/>
      <c r="X562" s="9"/>
      <c r="Y562" s="9"/>
      <c r="Z562" s="9"/>
    </row>
    <row r="563" spans="1:26" ht="16.5" customHeight="1">
      <c r="A563" s="9"/>
      <c r="B563" s="9"/>
      <c r="C563" s="9"/>
      <c r="D563" s="9"/>
      <c r="E563" s="180"/>
      <c r="F563" s="180"/>
      <c r="G563" s="9"/>
      <c r="H563" s="308"/>
      <c r="I563" s="180"/>
      <c r="J563" s="180"/>
      <c r="K563" s="180"/>
      <c r="L563" s="9"/>
      <c r="M563" s="9"/>
      <c r="N563" s="9"/>
      <c r="O563" s="9"/>
      <c r="P563" s="9"/>
      <c r="Q563" s="9"/>
      <c r="R563" s="9"/>
      <c r="S563" s="9"/>
      <c r="T563" s="9"/>
      <c r="U563" s="9"/>
      <c r="V563" s="9"/>
      <c r="W563" s="9"/>
      <c r="X563" s="9"/>
      <c r="Y563" s="9"/>
      <c r="Z563" s="9"/>
    </row>
    <row r="564" spans="1:26" ht="16.5" customHeight="1">
      <c r="A564" s="9"/>
      <c r="B564" s="9"/>
      <c r="C564" s="9"/>
      <c r="D564" s="9"/>
      <c r="E564" s="180"/>
      <c r="F564" s="180"/>
      <c r="G564" s="9"/>
      <c r="H564" s="308"/>
      <c r="I564" s="180"/>
      <c r="J564" s="180"/>
      <c r="K564" s="180"/>
      <c r="L564" s="9"/>
      <c r="M564" s="9"/>
      <c r="N564" s="9"/>
      <c r="O564" s="9"/>
      <c r="P564" s="9"/>
      <c r="Q564" s="9"/>
      <c r="R564" s="9"/>
      <c r="S564" s="9"/>
      <c r="T564" s="9"/>
      <c r="U564" s="9"/>
      <c r="V564" s="9"/>
      <c r="W564" s="9"/>
      <c r="X564" s="9"/>
      <c r="Y564" s="9"/>
      <c r="Z564" s="9"/>
    </row>
    <row r="565" spans="1:26" ht="16.5" customHeight="1">
      <c r="A565" s="9"/>
      <c r="B565" s="9"/>
      <c r="C565" s="9"/>
      <c r="D565" s="9"/>
      <c r="E565" s="180"/>
      <c r="F565" s="180"/>
      <c r="G565" s="9"/>
      <c r="H565" s="308"/>
      <c r="I565" s="180"/>
      <c r="J565" s="180"/>
      <c r="K565" s="180"/>
      <c r="L565" s="9"/>
      <c r="M565" s="9"/>
      <c r="N565" s="9"/>
      <c r="O565" s="9"/>
      <c r="P565" s="9"/>
      <c r="Q565" s="9"/>
      <c r="R565" s="9"/>
      <c r="S565" s="9"/>
      <c r="T565" s="9"/>
      <c r="U565" s="9"/>
      <c r="V565" s="9"/>
      <c r="W565" s="9"/>
      <c r="X565" s="9"/>
      <c r="Y565" s="9"/>
      <c r="Z565" s="9"/>
    </row>
    <row r="566" spans="1:26" ht="16.5" customHeight="1">
      <c r="A566" s="9"/>
      <c r="B566" s="9"/>
      <c r="C566" s="9"/>
      <c r="D566" s="9"/>
      <c r="E566" s="180"/>
      <c r="F566" s="180"/>
      <c r="G566" s="9"/>
      <c r="H566" s="308"/>
      <c r="I566" s="180"/>
      <c r="J566" s="180"/>
      <c r="K566" s="180"/>
      <c r="L566" s="9"/>
      <c r="M566" s="9"/>
      <c r="N566" s="9"/>
      <c r="O566" s="9"/>
      <c r="P566" s="9"/>
      <c r="Q566" s="9"/>
      <c r="R566" s="9"/>
      <c r="S566" s="9"/>
      <c r="T566" s="9"/>
      <c r="U566" s="9"/>
      <c r="V566" s="9"/>
      <c r="W566" s="9"/>
      <c r="X566" s="9"/>
      <c r="Y566" s="9"/>
      <c r="Z566" s="9"/>
    </row>
    <row r="567" spans="1:26" ht="16.5" customHeight="1">
      <c r="A567" s="9"/>
      <c r="B567" s="9"/>
      <c r="C567" s="9"/>
      <c r="D567" s="9"/>
      <c r="E567" s="180"/>
      <c r="F567" s="180"/>
      <c r="G567" s="9"/>
      <c r="H567" s="308"/>
      <c r="I567" s="180"/>
      <c r="J567" s="180"/>
      <c r="K567" s="180"/>
      <c r="L567" s="9"/>
      <c r="M567" s="9"/>
      <c r="N567" s="9"/>
      <c r="O567" s="9"/>
      <c r="P567" s="9"/>
      <c r="Q567" s="9"/>
      <c r="R567" s="9"/>
      <c r="S567" s="9"/>
      <c r="T567" s="9"/>
      <c r="U567" s="9"/>
      <c r="V567" s="9"/>
      <c r="W567" s="9"/>
      <c r="X567" s="9"/>
      <c r="Y567" s="9"/>
      <c r="Z567" s="9"/>
    </row>
    <row r="568" spans="1:26" ht="16.5" customHeight="1">
      <c r="A568" s="9"/>
      <c r="B568" s="9"/>
      <c r="C568" s="9"/>
      <c r="D568" s="9"/>
      <c r="E568" s="180"/>
      <c r="F568" s="180"/>
      <c r="G568" s="9"/>
      <c r="H568" s="308"/>
      <c r="I568" s="180"/>
      <c r="J568" s="180"/>
      <c r="K568" s="180"/>
      <c r="L568" s="9"/>
      <c r="M568" s="9"/>
      <c r="N568" s="9"/>
      <c r="O568" s="9"/>
      <c r="P568" s="9"/>
      <c r="Q568" s="9"/>
      <c r="R568" s="9"/>
      <c r="S568" s="9"/>
      <c r="T568" s="9"/>
      <c r="U568" s="9"/>
      <c r="V568" s="9"/>
      <c r="W568" s="9"/>
      <c r="X568" s="9"/>
      <c r="Y568" s="9"/>
      <c r="Z568" s="9"/>
    </row>
    <row r="569" spans="1:26" ht="16.5" customHeight="1">
      <c r="A569" s="9"/>
      <c r="B569" s="9"/>
      <c r="C569" s="9"/>
      <c r="D569" s="9"/>
      <c r="E569" s="180"/>
      <c r="F569" s="180"/>
      <c r="G569" s="9"/>
      <c r="H569" s="308"/>
      <c r="I569" s="180"/>
      <c r="J569" s="180"/>
      <c r="K569" s="180"/>
      <c r="L569" s="9"/>
      <c r="M569" s="9"/>
      <c r="N569" s="9"/>
      <c r="O569" s="9"/>
      <c r="P569" s="9"/>
      <c r="Q569" s="9"/>
      <c r="R569" s="9"/>
      <c r="S569" s="9"/>
      <c r="T569" s="9"/>
      <c r="U569" s="9"/>
      <c r="V569" s="9"/>
      <c r="W569" s="9"/>
      <c r="X569" s="9"/>
      <c r="Y569" s="9"/>
      <c r="Z569" s="9"/>
    </row>
    <row r="570" spans="1:26" ht="16.5" customHeight="1">
      <c r="A570" s="9"/>
      <c r="B570" s="9"/>
      <c r="C570" s="9"/>
      <c r="D570" s="9"/>
      <c r="E570" s="180"/>
      <c r="F570" s="180"/>
      <c r="G570" s="9"/>
      <c r="H570" s="308"/>
      <c r="I570" s="180"/>
      <c r="J570" s="180"/>
      <c r="K570" s="180"/>
      <c r="L570" s="9"/>
      <c r="M570" s="9"/>
      <c r="N570" s="9"/>
      <c r="O570" s="9"/>
      <c r="P570" s="9"/>
      <c r="Q570" s="9"/>
      <c r="R570" s="9"/>
      <c r="S570" s="9"/>
      <c r="T570" s="9"/>
      <c r="U570" s="9"/>
      <c r="V570" s="9"/>
      <c r="W570" s="9"/>
      <c r="X570" s="9"/>
      <c r="Y570" s="9"/>
      <c r="Z570" s="9"/>
    </row>
    <row r="571" spans="1:26" ht="16.5" customHeight="1">
      <c r="A571" s="9"/>
      <c r="B571" s="9"/>
      <c r="C571" s="9"/>
      <c r="D571" s="9"/>
      <c r="E571" s="180"/>
      <c r="F571" s="180"/>
      <c r="G571" s="9"/>
      <c r="H571" s="308"/>
      <c r="I571" s="180"/>
      <c r="J571" s="180"/>
      <c r="K571" s="180"/>
      <c r="L571" s="9"/>
      <c r="M571" s="9"/>
      <c r="N571" s="9"/>
      <c r="O571" s="9"/>
      <c r="P571" s="9"/>
      <c r="Q571" s="9"/>
      <c r="R571" s="9"/>
      <c r="S571" s="9"/>
      <c r="T571" s="9"/>
      <c r="U571" s="9"/>
      <c r="V571" s="9"/>
      <c r="W571" s="9"/>
      <c r="X571" s="9"/>
      <c r="Y571" s="9"/>
      <c r="Z571" s="9"/>
    </row>
    <row r="572" spans="1:26" ht="16.5" customHeight="1">
      <c r="A572" s="9"/>
      <c r="B572" s="9"/>
      <c r="C572" s="9"/>
      <c r="D572" s="9"/>
      <c r="E572" s="180"/>
      <c r="F572" s="180"/>
      <c r="G572" s="9"/>
      <c r="H572" s="308"/>
      <c r="I572" s="180"/>
      <c r="J572" s="180"/>
      <c r="K572" s="180"/>
      <c r="L572" s="9"/>
      <c r="M572" s="9"/>
      <c r="N572" s="9"/>
      <c r="O572" s="9"/>
      <c r="P572" s="9"/>
      <c r="Q572" s="9"/>
      <c r="R572" s="9"/>
      <c r="S572" s="9"/>
      <c r="T572" s="9"/>
      <c r="U572" s="9"/>
      <c r="V572" s="9"/>
      <c r="W572" s="9"/>
      <c r="X572" s="9"/>
      <c r="Y572" s="9"/>
      <c r="Z572" s="9"/>
    </row>
    <row r="573" spans="1:26" ht="16.5" customHeight="1">
      <c r="A573" s="9"/>
      <c r="B573" s="9"/>
      <c r="C573" s="9"/>
      <c r="D573" s="9"/>
      <c r="E573" s="180"/>
      <c r="F573" s="180"/>
      <c r="G573" s="9"/>
      <c r="H573" s="308"/>
      <c r="I573" s="180"/>
      <c r="J573" s="180"/>
      <c r="K573" s="180"/>
      <c r="L573" s="9"/>
      <c r="M573" s="9"/>
      <c r="N573" s="9"/>
      <c r="O573" s="9"/>
      <c r="P573" s="9"/>
      <c r="Q573" s="9"/>
      <c r="R573" s="9"/>
      <c r="S573" s="9"/>
      <c r="T573" s="9"/>
      <c r="U573" s="9"/>
      <c r="V573" s="9"/>
      <c r="W573" s="9"/>
      <c r="X573" s="9"/>
      <c r="Y573" s="9"/>
      <c r="Z573" s="9"/>
    </row>
    <row r="574" spans="1:26" ht="16.5" customHeight="1">
      <c r="A574" s="9"/>
      <c r="B574" s="9"/>
      <c r="C574" s="9"/>
      <c r="D574" s="9"/>
      <c r="E574" s="180"/>
      <c r="F574" s="180"/>
      <c r="G574" s="9"/>
      <c r="H574" s="308"/>
      <c r="I574" s="180"/>
      <c r="J574" s="180"/>
      <c r="K574" s="180"/>
      <c r="L574" s="9"/>
      <c r="M574" s="9"/>
      <c r="N574" s="9"/>
      <c r="O574" s="9"/>
      <c r="P574" s="9"/>
      <c r="Q574" s="9"/>
      <c r="R574" s="9"/>
      <c r="S574" s="9"/>
      <c r="T574" s="9"/>
      <c r="U574" s="9"/>
      <c r="V574" s="9"/>
      <c r="W574" s="9"/>
      <c r="X574" s="9"/>
      <c r="Y574" s="9"/>
      <c r="Z574" s="9"/>
    </row>
    <row r="575" spans="1:26" ht="16.5" customHeight="1">
      <c r="A575" s="9"/>
      <c r="B575" s="9"/>
      <c r="C575" s="9"/>
      <c r="D575" s="9"/>
      <c r="E575" s="180"/>
      <c r="F575" s="180"/>
      <c r="G575" s="9"/>
      <c r="H575" s="308"/>
      <c r="I575" s="180"/>
      <c r="J575" s="180"/>
      <c r="K575" s="180"/>
      <c r="L575" s="9"/>
      <c r="M575" s="9"/>
      <c r="N575" s="9"/>
      <c r="O575" s="9"/>
      <c r="P575" s="9"/>
      <c r="Q575" s="9"/>
      <c r="R575" s="9"/>
      <c r="S575" s="9"/>
      <c r="T575" s="9"/>
      <c r="U575" s="9"/>
      <c r="V575" s="9"/>
      <c r="W575" s="9"/>
      <c r="X575" s="9"/>
      <c r="Y575" s="9"/>
      <c r="Z575" s="9"/>
    </row>
    <row r="576" spans="1:26" ht="16.5" customHeight="1">
      <c r="A576" s="9"/>
      <c r="B576" s="9"/>
      <c r="C576" s="9"/>
      <c r="D576" s="9"/>
      <c r="E576" s="180"/>
      <c r="F576" s="180"/>
      <c r="G576" s="9"/>
      <c r="H576" s="308"/>
      <c r="I576" s="180"/>
      <c r="J576" s="180"/>
      <c r="K576" s="180"/>
      <c r="L576" s="9"/>
      <c r="M576" s="9"/>
      <c r="N576" s="9"/>
      <c r="O576" s="9"/>
      <c r="P576" s="9"/>
      <c r="Q576" s="9"/>
      <c r="R576" s="9"/>
      <c r="S576" s="9"/>
      <c r="T576" s="9"/>
      <c r="U576" s="9"/>
      <c r="V576" s="9"/>
      <c r="W576" s="9"/>
      <c r="X576" s="9"/>
      <c r="Y576" s="9"/>
      <c r="Z576" s="9"/>
    </row>
    <row r="577" spans="1:26" ht="16.5" customHeight="1">
      <c r="A577" s="9"/>
      <c r="B577" s="9"/>
      <c r="C577" s="9"/>
      <c r="D577" s="9"/>
      <c r="E577" s="180"/>
      <c r="F577" s="180"/>
      <c r="G577" s="9"/>
      <c r="H577" s="308"/>
      <c r="I577" s="180"/>
      <c r="J577" s="180"/>
      <c r="K577" s="180"/>
      <c r="L577" s="9"/>
      <c r="M577" s="9"/>
      <c r="N577" s="9"/>
      <c r="O577" s="9"/>
      <c r="P577" s="9"/>
      <c r="Q577" s="9"/>
      <c r="R577" s="9"/>
      <c r="S577" s="9"/>
      <c r="T577" s="9"/>
      <c r="U577" s="9"/>
      <c r="V577" s="9"/>
      <c r="W577" s="9"/>
      <c r="X577" s="9"/>
      <c r="Y577" s="9"/>
      <c r="Z577" s="9"/>
    </row>
    <row r="578" spans="1:26" ht="16.5" customHeight="1">
      <c r="A578" s="9"/>
      <c r="B578" s="9"/>
      <c r="C578" s="9"/>
      <c r="D578" s="9"/>
      <c r="E578" s="180"/>
      <c r="F578" s="180"/>
      <c r="G578" s="9"/>
      <c r="H578" s="308"/>
      <c r="I578" s="180"/>
      <c r="J578" s="180"/>
      <c r="K578" s="180"/>
      <c r="L578" s="9"/>
      <c r="M578" s="9"/>
      <c r="N578" s="9"/>
      <c r="O578" s="9"/>
      <c r="P578" s="9"/>
      <c r="Q578" s="9"/>
      <c r="R578" s="9"/>
      <c r="S578" s="9"/>
      <c r="T578" s="9"/>
      <c r="U578" s="9"/>
      <c r="V578" s="9"/>
      <c r="W578" s="9"/>
      <c r="X578" s="9"/>
      <c r="Y578" s="9"/>
      <c r="Z578" s="9"/>
    </row>
    <row r="579" spans="1:26" ht="16.5" customHeight="1">
      <c r="A579" s="9"/>
      <c r="B579" s="9"/>
      <c r="C579" s="9"/>
      <c r="D579" s="9"/>
      <c r="E579" s="180"/>
      <c r="F579" s="180"/>
      <c r="G579" s="9"/>
      <c r="H579" s="308"/>
      <c r="I579" s="180"/>
      <c r="J579" s="180"/>
      <c r="K579" s="180"/>
      <c r="L579" s="9"/>
      <c r="M579" s="9"/>
      <c r="N579" s="9"/>
      <c r="O579" s="9"/>
      <c r="P579" s="9"/>
      <c r="Q579" s="9"/>
      <c r="R579" s="9"/>
      <c r="S579" s="9"/>
      <c r="T579" s="9"/>
      <c r="U579" s="9"/>
      <c r="V579" s="9"/>
      <c r="W579" s="9"/>
      <c r="X579" s="9"/>
      <c r="Y579" s="9"/>
      <c r="Z579" s="9"/>
    </row>
    <row r="580" spans="1:26" ht="16.5" customHeight="1">
      <c r="A580" s="9"/>
      <c r="B580" s="9"/>
      <c r="C580" s="9"/>
      <c r="D580" s="9"/>
      <c r="E580" s="180"/>
      <c r="F580" s="180"/>
      <c r="G580" s="9"/>
      <c r="H580" s="308"/>
      <c r="I580" s="180"/>
      <c r="J580" s="180"/>
      <c r="K580" s="180"/>
      <c r="L580" s="9"/>
      <c r="M580" s="9"/>
      <c r="N580" s="9"/>
      <c r="O580" s="9"/>
      <c r="P580" s="9"/>
      <c r="Q580" s="9"/>
      <c r="R580" s="9"/>
      <c r="S580" s="9"/>
      <c r="T580" s="9"/>
      <c r="U580" s="9"/>
      <c r="V580" s="9"/>
      <c r="W580" s="9"/>
      <c r="X580" s="9"/>
      <c r="Y580" s="9"/>
      <c r="Z580" s="9"/>
    </row>
    <row r="581" spans="1:26" ht="16.5" customHeight="1">
      <c r="A581" s="9"/>
      <c r="B581" s="9"/>
      <c r="C581" s="9"/>
      <c r="D581" s="9"/>
      <c r="E581" s="180"/>
      <c r="F581" s="180"/>
      <c r="G581" s="9"/>
      <c r="H581" s="308"/>
      <c r="I581" s="180"/>
      <c r="J581" s="180"/>
      <c r="K581" s="180"/>
      <c r="L581" s="9"/>
      <c r="M581" s="9"/>
      <c r="N581" s="9"/>
      <c r="O581" s="9"/>
      <c r="P581" s="9"/>
      <c r="Q581" s="9"/>
      <c r="R581" s="9"/>
      <c r="S581" s="9"/>
      <c r="T581" s="9"/>
      <c r="U581" s="9"/>
      <c r="V581" s="9"/>
      <c r="W581" s="9"/>
      <c r="X581" s="9"/>
      <c r="Y581" s="9"/>
      <c r="Z581" s="9"/>
    </row>
    <row r="582" spans="1:26" ht="16.5" customHeight="1">
      <c r="A582" s="9"/>
      <c r="B582" s="9"/>
      <c r="C582" s="9"/>
      <c r="D582" s="9"/>
      <c r="E582" s="180"/>
      <c r="F582" s="180"/>
      <c r="G582" s="9"/>
      <c r="H582" s="308"/>
      <c r="I582" s="180"/>
      <c r="J582" s="180"/>
      <c r="K582" s="180"/>
      <c r="L582" s="9"/>
      <c r="M582" s="9"/>
      <c r="N582" s="9"/>
      <c r="O582" s="9"/>
      <c r="P582" s="9"/>
      <c r="Q582" s="9"/>
      <c r="R582" s="9"/>
      <c r="S582" s="9"/>
      <c r="T582" s="9"/>
      <c r="U582" s="9"/>
      <c r="V582" s="9"/>
      <c r="W582" s="9"/>
      <c r="X582" s="9"/>
      <c r="Y582" s="9"/>
      <c r="Z582" s="9"/>
    </row>
    <row r="583" spans="1:26" ht="16.5" customHeight="1">
      <c r="A583" s="9"/>
      <c r="B583" s="9"/>
      <c r="C583" s="9"/>
      <c r="D583" s="9"/>
      <c r="E583" s="180"/>
      <c r="F583" s="180"/>
      <c r="G583" s="9"/>
      <c r="H583" s="308"/>
      <c r="I583" s="180"/>
      <c r="J583" s="180"/>
      <c r="K583" s="180"/>
      <c r="L583" s="9"/>
      <c r="M583" s="9"/>
      <c r="N583" s="9"/>
      <c r="O583" s="9"/>
      <c r="P583" s="9"/>
      <c r="Q583" s="9"/>
      <c r="R583" s="9"/>
      <c r="S583" s="9"/>
      <c r="T583" s="9"/>
      <c r="U583" s="9"/>
      <c r="V583" s="9"/>
      <c r="W583" s="9"/>
      <c r="X583" s="9"/>
      <c r="Y583" s="9"/>
      <c r="Z583" s="9"/>
    </row>
    <row r="584" spans="1:26" ht="16.5" customHeight="1">
      <c r="A584" s="9"/>
      <c r="B584" s="9"/>
      <c r="C584" s="9"/>
      <c r="D584" s="9"/>
      <c r="E584" s="180"/>
      <c r="F584" s="180"/>
      <c r="G584" s="9"/>
      <c r="H584" s="308"/>
      <c r="I584" s="180"/>
      <c r="J584" s="180"/>
      <c r="K584" s="180"/>
      <c r="L584" s="9"/>
      <c r="M584" s="9"/>
      <c r="N584" s="9"/>
      <c r="O584" s="9"/>
      <c r="P584" s="9"/>
      <c r="Q584" s="9"/>
      <c r="R584" s="9"/>
      <c r="S584" s="9"/>
      <c r="T584" s="9"/>
      <c r="U584" s="9"/>
      <c r="V584" s="9"/>
      <c r="W584" s="9"/>
      <c r="X584" s="9"/>
      <c r="Y584" s="9"/>
      <c r="Z584" s="9"/>
    </row>
    <row r="585" spans="1:26" ht="16.5" customHeight="1">
      <c r="A585" s="9"/>
      <c r="B585" s="9"/>
      <c r="C585" s="9"/>
      <c r="D585" s="9"/>
      <c r="E585" s="180"/>
      <c r="F585" s="180"/>
      <c r="G585" s="9"/>
      <c r="H585" s="308"/>
      <c r="I585" s="180"/>
      <c r="J585" s="180"/>
      <c r="K585" s="180"/>
      <c r="L585" s="9"/>
      <c r="M585" s="9"/>
      <c r="N585" s="9"/>
      <c r="O585" s="9"/>
      <c r="P585" s="9"/>
      <c r="Q585" s="9"/>
      <c r="R585" s="9"/>
      <c r="S585" s="9"/>
      <c r="T585" s="9"/>
      <c r="U585" s="9"/>
      <c r="V585" s="9"/>
      <c r="W585" s="9"/>
      <c r="X585" s="9"/>
      <c r="Y585" s="9"/>
      <c r="Z585" s="9"/>
    </row>
    <row r="586" spans="1:26" ht="16.5" customHeight="1">
      <c r="A586" s="9"/>
      <c r="B586" s="9"/>
      <c r="C586" s="9"/>
      <c r="D586" s="9"/>
      <c r="E586" s="180"/>
      <c r="F586" s="180"/>
      <c r="G586" s="9"/>
      <c r="H586" s="308"/>
      <c r="I586" s="180"/>
      <c r="J586" s="180"/>
      <c r="K586" s="180"/>
      <c r="L586" s="9"/>
      <c r="M586" s="9"/>
      <c r="N586" s="9"/>
      <c r="O586" s="9"/>
      <c r="P586" s="9"/>
      <c r="Q586" s="9"/>
      <c r="R586" s="9"/>
      <c r="S586" s="9"/>
      <c r="T586" s="9"/>
      <c r="U586" s="9"/>
      <c r="V586" s="9"/>
      <c r="W586" s="9"/>
      <c r="X586" s="9"/>
      <c r="Y586" s="9"/>
      <c r="Z586" s="9"/>
    </row>
    <row r="587" spans="1:26" ht="16.5" customHeight="1">
      <c r="A587" s="9"/>
      <c r="B587" s="9"/>
      <c r="C587" s="9"/>
      <c r="D587" s="9"/>
      <c r="E587" s="180"/>
      <c r="F587" s="180"/>
      <c r="G587" s="9"/>
      <c r="H587" s="308"/>
      <c r="I587" s="180"/>
      <c r="J587" s="180"/>
      <c r="K587" s="180"/>
      <c r="L587" s="9"/>
      <c r="M587" s="9"/>
      <c r="N587" s="9"/>
      <c r="O587" s="9"/>
      <c r="P587" s="9"/>
      <c r="Q587" s="9"/>
      <c r="R587" s="9"/>
      <c r="S587" s="9"/>
      <c r="T587" s="9"/>
      <c r="U587" s="9"/>
      <c r="V587" s="9"/>
      <c r="W587" s="9"/>
      <c r="X587" s="9"/>
      <c r="Y587" s="9"/>
      <c r="Z587" s="9"/>
    </row>
    <row r="588" spans="1:26" ht="16.5" customHeight="1">
      <c r="A588" s="9"/>
      <c r="B588" s="9"/>
      <c r="C588" s="9"/>
      <c r="D588" s="9"/>
      <c r="E588" s="180"/>
      <c r="F588" s="180"/>
      <c r="G588" s="9"/>
      <c r="H588" s="308"/>
      <c r="I588" s="180"/>
      <c r="J588" s="180"/>
      <c r="K588" s="180"/>
      <c r="L588" s="9"/>
      <c r="M588" s="9"/>
      <c r="N588" s="9"/>
      <c r="O588" s="9"/>
      <c r="P588" s="9"/>
      <c r="Q588" s="9"/>
      <c r="R588" s="9"/>
      <c r="S588" s="9"/>
      <c r="T588" s="9"/>
      <c r="U588" s="9"/>
      <c r="V588" s="9"/>
      <c r="W588" s="9"/>
      <c r="X588" s="9"/>
      <c r="Y588" s="9"/>
      <c r="Z588" s="9"/>
    </row>
    <row r="589" spans="1:26" ht="16.5" customHeight="1">
      <c r="A589" s="9"/>
      <c r="B589" s="9"/>
      <c r="C589" s="9"/>
      <c r="D589" s="9"/>
      <c r="E589" s="180"/>
      <c r="F589" s="180"/>
      <c r="G589" s="9"/>
      <c r="H589" s="308"/>
      <c r="I589" s="180"/>
      <c r="J589" s="180"/>
      <c r="K589" s="180"/>
      <c r="L589" s="9"/>
      <c r="M589" s="9"/>
      <c r="N589" s="9"/>
      <c r="O589" s="9"/>
      <c r="P589" s="9"/>
      <c r="Q589" s="9"/>
      <c r="R589" s="9"/>
      <c r="S589" s="9"/>
      <c r="T589" s="9"/>
      <c r="U589" s="9"/>
      <c r="V589" s="9"/>
      <c r="W589" s="9"/>
      <c r="X589" s="9"/>
      <c r="Y589" s="9"/>
      <c r="Z589" s="9"/>
    </row>
    <row r="590" spans="1:26" ht="16.5" customHeight="1">
      <c r="A590" s="9"/>
      <c r="B590" s="9"/>
      <c r="C590" s="9"/>
      <c r="D590" s="9"/>
      <c r="E590" s="180"/>
      <c r="F590" s="180"/>
      <c r="G590" s="9"/>
      <c r="H590" s="308"/>
      <c r="I590" s="180"/>
      <c r="J590" s="180"/>
      <c r="K590" s="180"/>
      <c r="L590" s="9"/>
      <c r="M590" s="9"/>
      <c r="N590" s="9"/>
      <c r="O590" s="9"/>
      <c r="P590" s="9"/>
      <c r="Q590" s="9"/>
      <c r="R590" s="9"/>
      <c r="S590" s="9"/>
      <c r="T590" s="9"/>
      <c r="U590" s="9"/>
      <c r="V590" s="9"/>
      <c r="W590" s="9"/>
      <c r="X590" s="9"/>
      <c r="Y590" s="9"/>
      <c r="Z590" s="9"/>
    </row>
    <row r="591" spans="1:26" ht="16.5" customHeight="1">
      <c r="A591" s="9"/>
      <c r="B591" s="9"/>
      <c r="C591" s="9"/>
      <c r="D591" s="9"/>
      <c r="E591" s="180"/>
      <c r="F591" s="180"/>
      <c r="G591" s="9"/>
      <c r="H591" s="308"/>
      <c r="I591" s="180"/>
      <c r="J591" s="180"/>
      <c r="K591" s="180"/>
      <c r="L591" s="9"/>
      <c r="M591" s="9"/>
      <c r="N591" s="9"/>
      <c r="O591" s="9"/>
      <c r="P591" s="9"/>
      <c r="Q591" s="9"/>
      <c r="R591" s="9"/>
      <c r="S591" s="9"/>
      <c r="T591" s="9"/>
      <c r="U591" s="9"/>
      <c r="V591" s="9"/>
      <c r="W591" s="9"/>
      <c r="X591" s="9"/>
      <c r="Y591" s="9"/>
      <c r="Z591" s="9"/>
    </row>
    <row r="592" spans="1:26" ht="16.5" customHeight="1">
      <c r="A592" s="9"/>
      <c r="B592" s="9"/>
      <c r="C592" s="9"/>
      <c r="D592" s="9"/>
      <c r="E592" s="180"/>
      <c r="F592" s="180"/>
      <c r="G592" s="9"/>
      <c r="H592" s="308"/>
      <c r="I592" s="180"/>
      <c r="J592" s="180"/>
      <c r="K592" s="180"/>
      <c r="L592" s="9"/>
      <c r="M592" s="9"/>
      <c r="N592" s="9"/>
      <c r="O592" s="9"/>
      <c r="P592" s="9"/>
      <c r="Q592" s="9"/>
      <c r="R592" s="9"/>
      <c r="S592" s="9"/>
      <c r="T592" s="9"/>
      <c r="U592" s="9"/>
      <c r="V592" s="9"/>
      <c r="W592" s="9"/>
      <c r="X592" s="9"/>
      <c r="Y592" s="9"/>
      <c r="Z592" s="9"/>
    </row>
    <row r="593" spans="1:26" ht="16.5" customHeight="1">
      <c r="A593" s="9"/>
      <c r="B593" s="9"/>
      <c r="C593" s="9"/>
      <c r="D593" s="9"/>
      <c r="E593" s="180"/>
      <c r="F593" s="180"/>
      <c r="G593" s="9"/>
      <c r="H593" s="308"/>
      <c r="I593" s="180"/>
      <c r="J593" s="180"/>
      <c r="K593" s="180"/>
      <c r="L593" s="9"/>
      <c r="M593" s="9"/>
      <c r="N593" s="9"/>
      <c r="O593" s="9"/>
      <c r="P593" s="9"/>
      <c r="Q593" s="9"/>
      <c r="R593" s="9"/>
      <c r="S593" s="9"/>
      <c r="T593" s="9"/>
      <c r="U593" s="9"/>
      <c r="V593" s="9"/>
      <c r="W593" s="9"/>
      <c r="X593" s="9"/>
      <c r="Y593" s="9"/>
      <c r="Z593" s="9"/>
    </row>
    <row r="594" spans="1:26" ht="16.5" customHeight="1">
      <c r="A594" s="9"/>
      <c r="B594" s="9"/>
      <c r="C594" s="9"/>
      <c r="D594" s="9"/>
      <c r="E594" s="180"/>
      <c r="F594" s="180"/>
      <c r="G594" s="9"/>
      <c r="H594" s="308"/>
      <c r="I594" s="180"/>
      <c r="J594" s="180"/>
      <c r="K594" s="180"/>
      <c r="L594" s="9"/>
      <c r="M594" s="9"/>
      <c r="N594" s="9"/>
      <c r="O594" s="9"/>
      <c r="P594" s="9"/>
      <c r="Q594" s="9"/>
      <c r="R594" s="9"/>
      <c r="S594" s="9"/>
      <c r="T594" s="9"/>
      <c r="U594" s="9"/>
      <c r="V594" s="9"/>
      <c r="W594" s="9"/>
      <c r="X594" s="9"/>
      <c r="Y594" s="9"/>
      <c r="Z594" s="9"/>
    </row>
    <row r="595" spans="1:26" ht="16.5" customHeight="1">
      <c r="A595" s="9"/>
      <c r="B595" s="9"/>
      <c r="C595" s="9"/>
      <c r="D595" s="9"/>
      <c r="E595" s="180"/>
      <c r="F595" s="180"/>
      <c r="G595" s="9"/>
      <c r="H595" s="308"/>
      <c r="I595" s="180"/>
      <c r="J595" s="180"/>
      <c r="K595" s="180"/>
      <c r="L595" s="9"/>
      <c r="M595" s="9"/>
      <c r="N595" s="9"/>
      <c r="O595" s="9"/>
      <c r="P595" s="9"/>
      <c r="Q595" s="9"/>
      <c r="R595" s="9"/>
      <c r="S595" s="9"/>
      <c r="T595" s="9"/>
      <c r="U595" s="9"/>
      <c r="V595" s="9"/>
      <c r="W595" s="9"/>
      <c r="X595" s="9"/>
      <c r="Y595" s="9"/>
      <c r="Z595" s="9"/>
    </row>
    <row r="596" spans="1:26" ht="16.5" customHeight="1">
      <c r="A596" s="9"/>
      <c r="B596" s="9"/>
      <c r="C596" s="9"/>
      <c r="D596" s="9"/>
      <c r="E596" s="180"/>
      <c r="F596" s="180"/>
      <c r="G596" s="9"/>
      <c r="H596" s="308"/>
      <c r="I596" s="180"/>
      <c r="J596" s="180"/>
      <c r="K596" s="180"/>
      <c r="L596" s="9"/>
      <c r="M596" s="9"/>
      <c r="N596" s="9"/>
      <c r="O596" s="9"/>
      <c r="P596" s="9"/>
      <c r="Q596" s="9"/>
      <c r="R596" s="9"/>
      <c r="S596" s="9"/>
      <c r="T596" s="9"/>
      <c r="U596" s="9"/>
      <c r="V596" s="9"/>
      <c r="W596" s="9"/>
      <c r="X596" s="9"/>
      <c r="Y596" s="9"/>
      <c r="Z596" s="9"/>
    </row>
    <row r="597" spans="1:26" ht="16.5" customHeight="1">
      <c r="A597" s="9"/>
      <c r="B597" s="9"/>
      <c r="C597" s="9"/>
      <c r="D597" s="9"/>
      <c r="E597" s="180"/>
      <c r="F597" s="180"/>
      <c r="G597" s="9"/>
      <c r="H597" s="308"/>
      <c r="I597" s="180"/>
      <c r="J597" s="180"/>
      <c r="K597" s="180"/>
      <c r="L597" s="9"/>
      <c r="M597" s="9"/>
      <c r="N597" s="9"/>
      <c r="O597" s="9"/>
      <c r="P597" s="9"/>
      <c r="Q597" s="9"/>
      <c r="R597" s="9"/>
      <c r="S597" s="9"/>
      <c r="T597" s="9"/>
      <c r="U597" s="9"/>
      <c r="V597" s="9"/>
      <c r="W597" s="9"/>
      <c r="X597" s="9"/>
      <c r="Y597" s="9"/>
      <c r="Z597" s="9"/>
    </row>
    <row r="598" spans="1:26" ht="16.5" customHeight="1">
      <c r="A598" s="9"/>
      <c r="B598" s="9"/>
      <c r="C598" s="9"/>
      <c r="D598" s="9"/>
      <c r="E598" s="180"/>
      <c r="F598" s="180"/>
      <c r="G598" s="9"/>
      <c r="H598" s="308"/>
      <c r="I598" s="180"/>
      <c r="J598" s="180"/>
      <c r="K598" s="180"/>
      <c r="L598" s="9"/>
      <c r="M598" s="9"/>
      <c r="N598" s="9"/>
      <c r="O598" s="9"/>
      <c r="P598" s="9"/>
      <c r="Q598" s="9"/>
      <c r="R598" s="9"/>
      <c r="S598" s="9"/>
      <c r="T598" s="9"/>
      <c r="U598" s="9"/>
      <c r="V598" s="9"/>
      <c r="W598" s="9"/>
      <c r="X598" s="9"/>
      <c r="Y598" s="9"/>
      <c r="Z598" s="9"/>
    </row>
    <row r="599" spans="1:26" ht="16.5" customHeight="1">
      <c r="A599" s="9"/>
      <c r="B599" s="9"/>
      <c r="C599" s="9"/>
      <c r="D599" s="9"/>
      <c r="E599" s="180"/>
      <c r="F599" s="180"/>
      <c r="G599" s="9"/>
      <c r="H599" s="308"/>
      <c r="I599" s="180"/>
      <c r="J599" s="180"/>
      <c r="K599" s="180"/>
      <c r="L599" s="9"/>
      <c r="M599" s="9"/>
      <c r="N599" s="9"/>
      <c r="O599" s="9"/>
      <c r="P599" s="9"/>
      <c r="Q599" s="9"/>
      <c r="R599" s="9"/>
      <c r="S599" s="9"/>
      <c r="T599" s="9"/>
      <c r="U599" s="9"/>
      <c r="V599" s="9"/>
      <c r="W599" s="9"/>
      <c r="X599" s="9"/>
      <c r="Y599" s="9"/>
      <c r="Z599" s="9"/>
    </row>
    <row r="600" spans="1:26" ht="16.5" customHeight="1">
      <c r="A600" s="9"/>
      <c r="B600" s="9"/>
      <c r="C600" s="9"/>
      <c r="D600" s="9"/>
      <c r="E600" s="180"/>
      <c r="F600" s="180"/>
      <c r="G600" s="9"/>
      <c r="H600" s="308"/>
      <c r="I600" s="180"/>
      <c r="J600" s="180"/>
      <c r="K600" s="180"/>
      <c r="L600" s="9"/>
      <c r="M600" s="9"/>
      <c r="N600" s="9"/>
      <c r="O600" s="9"/>
      <c r="P600" s="9"/>
      <c r="Q600" s="9"/>
      <c r="R600" s="9"/>
      <c r="S600" s="9"/>
      <c r="T600" s="9"/>
      <c r="U600" s="9"/>
      <c r="V600" s="9"/>
      <c r="W600" s="9"/>
      <c r="X600" s="9"/>
      <c r="Y600" s="9"/>
      <c r="Z600" s="9"/>
    </row>
    <row r="601" spans="1:26" ht="16.5" customHeight="1">
      <c r="A601" s="9"/>
      <c r="B601" s="9"/>
      <c r="C601" s="9"/>
      <c r="D601" s="9"/>
      <c r="E601" s="180"/>
      <c r="F601" s="180"/>
      <c r="G601" s="9"/>
      <c r="H601" s="308"/>
      <c r="I601" s="180"/>
      <c r="J601" s="180"/>
      <c r="K601" s="180"/>
      <c r="L601" s="9"/>
      <c r="M601" s="9"/>
      <c r="N601" s="9"/>
      <c r="O601" s="9"/>
      <c r="P601" s="9"/>
      <c r="Q601" s="9"/>
      <c r="R601" s="9"/>
      <c r="S601" s="9"/>
      <c r="T601" s="9"/>
      <c r="U601" s="9"/>
      <c r="V601" s="9"/>
      <c r="W601" s="9"/>
      <c r="X601" s="9"/>
      <c r="Y601" s="9"/>
      <c r="Z601" s="9"/>
    </row>
    <row r="602" spans="1:26" ht="16.5" customHeight="1">
      <c r="A602" s="9"/>
      <c r="B602" s="9"/>
      <c r="C602" s="9"/>
      <c r="D602" s="9"/>
      <c r="E602" s="180"/>
      <c r="F602" s="180"/>
      <c r="G602" s="9"/>
      <c r="H602" s="308"/>
      <c r="I602" s="180"/>
      <c r="J602" s="180"/>
      <c r="K602" s="180"/>
      <c r="L602" s="9"/>
      <c r="M602" s="9"/>
      <c r="N602" s="9"/>
      <c r="O602" s="9"/>
      <c r="P602" s="9"/>
      <c r="Q602" s="9"/>
      <c r="R602" s="9"/>
      <c r="S602" s="9"/>
      <c r="T602" s="9"/>
      <c r="U602" s="9"/>
      <c r="V602" s="9"/>
      <c r="W602" s="9"/>
      <c r="X602" s="9"/>
      <c r="Y602" s="9"/>
      <c r="Z602" s="9"/>
    </row>
    <row r="603" spans="1:26" ht="16.5" customHeight="1">
      <c r="A603" s="9"/>
      <c r="B603" s="9"/>
      <c r="C603" s="9"/>
      <c r="D603" s="9"/>
      <c r="E603" s="180"/>
      <c r="F603" s="180"/>
      <c r="G603" s="9"/>
      <c r="H603" s="308"/>
      <c r="I603" s="180"/>
      <c r="J603" s="180"/>
      <c r="K603" s="180"/>
      <c r="L603" s="9"/>
      <c r="M603" s="9"/>
      <c r="N603" s="9"/>
      <c r="O603" s="9"/>
      <c r="P603" s="9"/>
      <c r="Q603" s="9"/>
      <c r="R603" s="9"/>
      <c r="S603" s="9"/>
      <c r="T603" s="9"/>
      <c r="U603" s="9"/>
      <c r="V603" s="9"/>
      <c r="W603" s="9"/>
      <c r="X603" s="9"/>
      <c r="Y603" s="9"/>
      <c r="Z603" s="9"/>
    </row>
    <row r="604" spans="1:26" ht="16.5" customHeight="1">
      <c r="A604" s="9"/>
      <c r="B604" s="9"/>
      <c r="C604" s="9"/>
      <c r="D604" s="9"/>
      <c r="E604" s="180"/>
      <c r="F604" s="180"/>
      <c r="G604" s="9"/>
      <c r="H604" s="308"/>
      <c r="I604" s="180"/>
      <c r="J604" s="180"/>
      <c r="K604" s="180"/>
      <c r="L604" s="9"/>
      <c r="M604" s="9"/>
      <c r="N604" s="9"/>
      <c r="O604" s="9"/>
      <c r="P604" s="9"/>
      <c r="Q604" s="9"/>
      <c r="R604" s="9"/>
      <c r="S604" s="9"/>
      <c r="T604" s="9"/>
      <c r="U604" s="9"/>
      <c r="V604" s="9"/>
      <c r="W604" s="9"/>
      <c r="X604" s="9"/>
      <c r="Y604" s="9"/>
      <c r="Z604" s="9"/>
    </row>
    <row r="605" spans="1:26" ht="16.5" customHeight="1">
      <c r="A605" s="9"/>
      <c r="B605" s="9"/>
      <c r="C605" s="9"/>
      <c r="D605" s="9"/>
      <c r="E605" s="180"/>
      <c r="F605" s="180"/>
      <c r="G605" s="9"/>
      <c r="H605" s="308"/>
      <c r="I605" s="180"/>
      <c r="J605" s="180"/>
      <c r="K605" s="180"/>
      <c r="L605" s="9"/>
      <c r="M605" s="9"/>
      <c r="N605" s="9"/>
      <c r="O605" s="9"/>
      <c r="P605" s="9"/>
      <c r="Q605" s="9"/>
      <c r="R605" s="9"/>
      <c r="S605" s="9"/>
      <c r="T605" s="9"/>
      <c r="U605" s="9"/>
      <c r="V605" s="9"/>
      <c r="W605" s="9"/>
      <c r="X605" s="9"/>
      <c r="Y605" s="9"/>
      <c r="Z605" s="9"/>
    </row>
    <row r="606" spans="1:26" ht="16.5" customHeight="1">
      <c r="A606" s="9"/>
      <c r="B606" s="9"/>
      <c r="C606" s="9"/>
      <c r="D606" s="9"/>
      <c r="E606" s="180"/>
      <c r="F606" s="180"/>
      <c r="G606" s="9"/>
      <c r="H606" s="308"/>
      <c r="I606" s="180"/>
      <c r="J606" s="180"/>
      <c r="K606" s="180"/>
      <c r="L606" s="9"/>
      <c r="M606" s="9"/>
      <c r="N606" s="9"/>
      <c r="O606" s="9"/>
      <c r="P606" s="9"/>
      <c r="Q606" s="9"/>
      <c r="R606" s="9"/>
      <c r="S606" s="9"/>
      <c r="T606" s="9"/>
      <c r="U606" s="9"/>
      <c r="V606" s="9"/>
      <c r="W606" s="9"/>
      <c r="X606" s="9"/>
      <c r="Y606" s="9"/>
      <c r="Z606" s="9"/>
    </row>
    <row r="607" spans="1:26" ht="16.5" customHeight="1">
      <c r="A607" s="9"/>
      <c r="B607" s="9"/>
      <c r="C607" s="9"/>
      <c r="D607" s="9"/>
      <c r="E607" s="180"/>
      <c r="F607" s="180"/>
      <c r="G607" s="9"/>
      <c r="H607" s="308"/>
      <c r="I607" s="180"/>
      <c r="J607" s="180"/>
      <c r="K607" s="180"/>
      <c r="L607" s="9"/>
      <c r="M607" s="9"/>
      <c r="N607" s="9"/>
      <c r="O607" s="9"/>
      <c r="P607" s="9"/>
      <c r="Q607" s="9"/>
      <c r="R607" s="9"/>
      <c r="S607" s="9"/>
      <c r="T607" s="9"/>
      <c r="U607" s="9"/>
      <c r="V607" s="9"/>
      <c r="W607" s="9"/>
      <c r="X607" s="9"/>
      <c r="Y607" s="9"/>
      <c r="Z607" s="9"/>
    </row>
    <row r="608" spans="1:26" ht="16.5" customHeight="1">
      <c r="A608" s="9"/>
      <c r="B608" s="9"/>
      <c r="C608" s="9"/>
      <c r="D608" s="9"/>
      <c r="E608" s="180"/>
      <c r="F608" s="180"/>
      <c r="G608" s="9"/>
      <c r="H608" s="308"/>
      <c r="I608" s="180"/>
      <c r="J608" s="180"/>
      <c r="K608" s="180"/>
      <c r="L608" s="9"/>
      <c r="M608" s="9"/>
      <c r="N608" s="9"/>
      <c r="O608" s="9"/>
      <c r="P608" s="9"/>
      <c r="Q608" s="9"/>
      <c r="R608" s="9"/>
      <c r="S608" s="9"/>
      <c r="T608" s="9"/>
      <c r="U608" s="9"/>
      <c r="V608" s="9"/>
      <c r="W608" s="9"/>
      <c r="X608" s="9"/>
      <c r="Y608" s="9"/>
      <c r="Z608" s="9"/>
    </row>
    <row r="609" spans="1:26" ht="16.5" customHeight="1">
      <c r="A609" s="9"/>
      <c r="B609" s="9"/>
      <c r="C609" s="9"/>
      <c r="D609" s="9"/>
      <c r="E609" s="180"/>
      <c r="F609" s="180"/>
      <c r="G609" s="9"/>
      <c r="H609" s="308"/>
      <c r="I609" s="180"/>
      <c r="J609" s="180"/>
      <c r="K609" s="180"/>
      <c r="L609" s="9"/>
      <c r="M609" s="9"/>
      <c r="N609" s="9"/>
      <c r="O609" s="9"/>
      <c r="P609" s="9"/>
      <c r="Q609" s="9"/>
      <c r="R609" s="9"/>
      <c r="S609" s="9"/>
      <c r="T609" s="9"/>
      <c r="U609" s="9"/>
      <c r="V609" s="9"/>
      <c r="W609" s="9"/>
      <c r="X609" s="9"/>
      <c r="Y609" s="9"/>
      <c r="Z609" s="9"/>
    </row>
    <row r="610" spans="1:26" ht="16.5" customHeight="1">
      <c r="A610" s="9"/>
      <c r="B610" s="9"/>
      <c r="C610" s="9"/>
      <c r="D610" s="9"/>
      <c r="E610" s="180"/>
      <c r="F610" s="180"/>
      <c r="G610" s="9"/>
      <c r="H610" s="308"/>
      <c r="I610" s="180"/>
      <c r="J610" s="180"/>
      <c r="K610" s="180"/>
      <c r="L610" s="9"/>
      <c r="M610" s="9"/>
      <c r="N610" s="9"/>
      <c r="O610" s="9"/>
      <c r="P610" s="9"/>
      <c r="Q610" s="9"/>
      <c r="R610" s="9"/>
      <c r="S610" s="9"/>
      <c r="T610" s="9"/>
      <c r="U610" s="9"/>
      <c r="V610" s="9"/>
      <c r="W610" s="9"/>
      <c r="X610" s="9"/>
      <c r="Y610" s="9"/>
      <c r="Z610" s="9"/>
    </row>
    <row r="611" spans="1:26" ht="16.5" customHeight="1">
      <c r="A611" s="9"/>
      <c r="B611" s="9"/>
      <c r="C611" s="9"/>
      <c r="D611" s="9"/>
      <c r="E611" s="180"/>
      <c r="F611" s="180"/>
      <c r="G611" s="9"/>
      <c r="H611" s="308"/>
      <c r="I611" s="180"/>
      <c r="J611" s="180"/>
      <c r="K611" s="180"/>
      <c r="L611" s="9"/>
      <c r="M611" s="9"/>
      <c r="N611" s="9"/>
      <c r="O611" s="9"/>
      <c r="P611" s="9"/>
      <c r="Q611" s="9"/>
      <c r="R611" s="9"/>
      <c r="S611" s="9"/>
      <c r="T611" s="9"/>
      <c r="U611" s="9"/>
      <c r="V611" s="9"/>
      <c r="W611" s="9"/>
      <c r="X611" s="9"/>
      <c r="Y611" s="9"/>
      <c r="Z611" s="9"/>
    </row>
    <row r="612" spans="1:26" ht="16.5" customHeight="1">
      <c r="A612" s="9"/>
      <c r="B612" s="9"/>
      <c r="C612" s="9"/>
      <c r="D612" s="9"/>
      <c r="E612" s="180"/>
      <c r="F612" s="180"/>
      <c r="G612" s="9"/>
      <c r="H612" s="308"/>
      <c r="I612" s="180"/>
      <c r="J612" s="180"/>
      <c r="K612" s="180"/>
      <c r="L612" s="9"/>
      <c r="M612" s="9"/>
      <c r="N612" s="9"/>
      <c r="O612" s="9"/>
      <c r="P612" s="9"/>
      <c r="Q612" s="9"/>
      <c r="R612" s="9"/>
      <c r="S612" s="9"/>
      <c r="T612" s="9"/>
      <c r="U612" s="9"/>
      <c r="V612" s="9"/>
      <c r="W612" s="9"/>
      <c r="X612" s="9"/>
      <c r="Y612" s="9"/>
      <c r="Z612" s="9"/>
    </row>
    <row r="613" spans="1:26" ht="16.5" customHeight="1">
      <c r="A613" s="9"/>
      <c r="B613" s="9"/>
      <c r="C613" s="9"/>
      <c r="D613" s="9"/>
      <c r="E613" s="180"/>
      <c r="F613" s="180"/>
      <c r="G613" s="9"/>
      <c r="H613" s="308"/>
      <c r="I613" s="180"/>
      <c r="J613" s="180"/>
      <c r="K613" s="180"/>
      <c r="L613" s="9"/>
      <c r="M613" s="9"/>
      <c r="N613" s="9"/>
      <c r="O613" s="9"/>
      <c r="P613" s="9"/>
      <c r="Q613" s="9"/>
      <c r="R613" s="9"/>
      <c r="S613" s="9"/>
      <c r="T613" s="9"/>
      <c r="U613" s="9"/>
      <c r="V613" s="9"/>
      <c r="W613" s="9"/>
      <c r="X613" s="9"/>
      <c r="Y613" s="9"/>
      <c r="Z613" s="9"/>
    </row>
    <row r="614" spans="1:26" ht="16.5" customHeight="1">
      <c r="A614" s="9"/>
      <c r="B614" s="9"/>
      <c r="C614" s="9"/>
      <c r="D614" s="9"/>
      <c r="E614" s="180"/>
      <c r="F614" s="180"/>
      <c r="G614" s="9"/>
      <c r="H614" s="308"/>
      <c r="I614" s="180"/>
      <c r="J614" s="180"/>
      <c r="K614" s="180"/>
      <c r="L614" s="9"/>
      <c r="M614" s="9"/>
      <c r="N614" s="9"/>
      <c r="O614" s="9"/>
      <c r="P614" s="9"/>
      <c r="Q614" s="9"/>
      <c r="R614" s="9"/>
      <c r="S614" s="9"/>
      <c r="T614" s="9"/>
      <c r="U614" s="9"/>
      <c r="V614" s="9"/>
      <c r="W614" s="9"/>
      <c r="X614" s="9"/>
      <c r="Y614" s="9"/>
      <c r="Z614" s="9"/>
    </row>
    <row r="615" spans="1:26" ht="16.5" customHeight="1">
      <c r="A615" s="9"/>
      <c r="B615" s="9"/>
      <c r="C615" s="9"/>
      <c r="D615" s="9"/>
      <c r="E615" s="180"/>
      <c r="F615" s="180"/>
      <c r="G615" s="9"/>
      <c r="H615" s="308"/>
      <c r="I615" s="180"/>
      <c r="J615" s="180"/>
      <c r="K615" s="180"/>
      <c r="L615" s="9"/>
      <c r="M615" s="9"/>
      <c r="N615" s="9"/>
      <c r="O615" s="9"/>
      <c r="P615" s="9"/>
      <c r="Q615" s="9"/>
      <c r="R615" s="9"/>
      <c r="S615" s="9"/>
      <c r="T615" s="9"/>
      <c r="U615" s="9"/>
      <c r="V615" s="9"/>
      <c r="W615" s="9"/>
      <c r="X615" s="9"/>
      <c r="Y615" s="9"/>
      <c r="Z615" s="9"/>
    </row>
    <row r="616" spans="1:26" ht="16.5" customHeight="1">
      <c r="A616" s="9"/>
      <c r="B616" s="9"/>
      <c r="C616" s="9"/>
      <c r="D616" s="9"/>
      <c r="E616" s="180"/>
      <c r="F616" s="180"/>
      <c r="G616" s="9"/>
      <c r="H616" s="308"/>
      <c r="I616" s="180"/>
      <c r="J616" s="180"/>
      <c r="K616" s="180"/>
      <c r="L616" s="9"/>
      <c r="M616" s="9"/>
      <c r="N616" s="9"/>
      <c r="O616" s="9"/>
      <c r="P616" s="9"/>
      <c r="Q616" s="9"/>
      <c r="R616" s="9"/>
      <c r="S616" s="9"/>
      <c r="T616" s="9"/>
      <c r="U616" s="9"/>
      <c r="V616" s="9"/>
      <c r="W616" s="9"/>
      <c r="X616" s="9"/>
      <c r="Y616" s="9"/>
      <c r="Z616" s="9"/>
    </row>
    <row r="617" spans="1:26" ht="16.5" customHeight="1">
      <c r="A617" s="9"/>
      <c r="B617" s="9"/>
      <c r="C617" s="9"/>
      <c r="D617" s="9"/>
      <c r="E617" s="180"/>
      <c r="F617" s="180"/>
      <c r="G617" s="9"/>
      <c r="H617" s="308"/>
      <c r="I617" s="180"/>
      <c r="J617" s="180"/>
      <c r="K617" s="180"/>
      <c r="L617" s="9"/>
      <c r="M617" s="9"/>
      <c r="N617" s="9"/>
      <c r="O617" s="9"/>
      <c r="P617" s="9"/>
      <c r="Q617" s="9"/>
      <c r="R617" s="9"/>
      <c r="S617" s="9"/>
      <c r="T617" s="9"/>
      <c r="U617" s="9"/>
      <c r="V617" s="9"/>
      <c r="W617" s="9"/>
      <c r="X617" s="9"/>
      <c r="Y617" s="9"/>
      <c r="Z617" s="9"/>
    </row>
    <row r="618" spans="1:26" ht="16.5" customHeight="1">
      <c r="A618" s="9"/>
      <c r="B618" s="9"/>
      <c r="C618" s="9"/>
      <c r="D618" s="9"/>
      <c r="E618" s="180"/>
      <c r="F618" s="180"/>
      <c r="G618" s="9"/>
      <c r="H618" s="308"/>
      <c r="I618" s="180"/>
      <c r="J618" s="180"/>
      <c r="K618" s="180"/>
      <c r="L618" s="9"/>
      <c r="M618" s="9"/>
      <c r="N618" s="9"/>
      <c r="O618" s="9"/>
      <c r="P618" s="9"/>
      <c r="Q618" s="9"/>
      <c r="R618" s="9"/>
      <c r="S618" s="9"/>
      <c r="T618" s="9"/>
      <c r="U618" s="9"/>
      <c r="V618" s="9"/>
      <c r="W618" s="9"/>
      <c r="X618" s="9"/>
      <c r="Y618" s="9"/>
      <c r="Z618" s="9"/>
    </row>
    <row r="619" spans="1:26" ht="16.5" customHeight="1">
      <c r="A619" s="9"/>
      <c r="B619" s="9"/>
      <c r="C619" s="9"/>
      <c r="D619" s="9"/>
      <c r="E619" s="180"/>
      <c r="F619" s="180"/>
      <c r="G619" s="9"/>
      <c r="H619" s="308"/>
      <c r="I619" s="180"/>
      <c r="J619" s="180"/>
      <c r="K619" s="180"/>
      <c r="L619" s="9"/>
      <c r="M619" s="9"/>
      <c r="N619" s="9"/>
      <c r="O619" s="9"/>
      <c r="P619" s="9"/>
      <c r="Q619" s="9"/>
      <c r="R619" s="9"/>
      <c r="S619" s="9"/>
      <c r="T619" s="9"/>
      <c r="U619" s="9"/>
      <c r="V619" s="9"/>
      <c r="W619" s="9"/>
      <c r="X619" s="9"/>
      <c r="Y619" s="9"/>
      <c r="Z619" s="9"/>
    </row>
    <row r="620" spans="1:26" ht="16.5" customHeight="1">
      <c r="A620" s="9"/>
      <c r="B620" s="9"/>
      <c r="C620" s="9"/>
      <c r="D620" s="9"/>
      <c r="E620" s="180"/>
      <c r="F620" s="180"/>
      <c r="G620" s="9"/>
      <c r="H620" s="308"/>
      <c r="I620" s="180"/>
      <c r="J620" s="180"/>
      <c r="K620" s="180"/>
      <c r="L620" s="9"/>
      <c r="M620" s="9"/>
      <c r="N620" s="9"/>
      <c r="O620" s="9"/>
      <c r="P620" s="9"/>
      <c r="Q620" s="9"/>
      <c r="R620" s="9"/>
      <c r="S620" s="9"/>
      <c r="T620" s="9"/>
      <c r="U620" s="9"/>
      <c r="V620" s="9"/>
      <c r="W620" s="9"/>
      <c r="X620" s="9"/>
      <c r="Y620" s="9"/>
      <c r="Z620" s="9"/>
    </row>
    <row r="621" spans="1:26" ht="16.5" customHeight="1">
      <c r="A621" s="9"/>
      <c r="B621" s="9"/>
      <c r="C621" s="9"/>
      <c r="D621" s="9"/>
      <c r="E621" s="180"/>
      <c r="F621" s="180"/>
      <c r="G621" s="9"/>
      <c r="H621" s="308"/>
      <c r="I621" s="180"/>
      <c r="J621" s="180"/>
      <c r="K621" s="180"/>
      <c r="L621" s="9"/>
      <c r="M621" s="9"/>
      <c r="N621" s="9"/>
      <c r="O621" s="9"/>
      <c r="P621" s="9"/>
      <c r="Q621" s="9"/>
      <c r="R621" s="9"/>
      <c r="S621" s="9"/>
      <c r="T621" s="9"/>
      <c r="U621" s="9"/>
      <c r="V621" s="9"/>
      <c r="W621" s="9"/>
      <c r="X621" s="9"/>
      <c r="Y621" s="9"/>
      <c r="Z621" s="9"/>
    </row>
    <row r="622" spans="1:26" ht="16.5" customHeight="1">
      <c r="A622" s="9"/>
      <c r="B622" s="9"/>
      <c r="C622" s="9"/>
      <c r="D622" s="9"/>
      <c r="E622" s="180"/>
      <c r="F622" s="180"/>
      <c r="G622" s="9"/>
      <c r="H622" s="308"/>
      <c r="I622" s="180"/>
      <c r="J622" s="180"/>
      <c r="K622" s="180"/>
      <c r="L622" s="9"/>
      <c r="M622" s="9"/>
      <c r="N622" s="9"/>
      <c r="O622" s="9"/>
      <c r="P622" s="9"/>
      <c r="Q622" s="9"/>
      <c r="R622" s="9"/>
      <c r="S622" s="9"/>
      <c r="T622" s="9"/>
      <c r="U622" s="9"/>
      <c r="V622" s="9"/>
      <c r="W622" s="9"/>
      <c r="X622" s="9"/>
      <c r="Y622" s="9"/>
      <c r="Z622" s="9"/>
    </row>
    <row r="623" spans="1:26" ht="16.5" customHeight="1">
      <c r="A623" s="9"/>
      <c r="B623" s="9"/>
      <c r="C623" s="9"/>
      <c r="D623" s="9"/>
      <c r="E623" s="180"/>
      <c r="F623" s="180"/>
      <c r="G623" s="9"/>
      <c r="H623" s="308"/>
      <c r="I623" s="180"/>
      <c r="J623" s="180"/>
      <c r="K623" s="180"/>
      <c r="L623" s="9"/>
      <c r="M623" s="9"/>
      <c r="N623" s="9"/>
      <c r="O623" s="9"/>
      <c r="P623" s="9"/>
      <c r="Q623" s="9"/>
      <c r="R623" s="9"/>
      <c r="S623" s="9"/>
      <c r="T623" s="9"/>
      <c r="U623" s="9"/>
      <c r="V623" s="9"/>
      <c r="W623" s="9"/>
      <c r="X623" s="9"/>
      <c r="Y623" s="9"/>
      <c r="Z623" s="9"/>
    </row>
    <row r="624" spans="1:26" ht="16.5" customHeight="1">
      <c r="A624" s="9"/>
      <c r="B624" s="9"/>
      <c r="C624" s="9"/>
      <c r="D624" s="9"/>
      <c r="E624" s="180"/>
      <c r="F624" s="180"/>
      <c r="G624" s="9"/>
      <c r="H624" s="308"/>
      <c r="I624" s="180"/>
      <c r="J624" s="180"/>
      <c r="K624" s="180"/>
      <c r="L624" s="9"/>
      <c r="M624" s="9"/>
      <c r="N624" s="9"/>
      <c r="O624" s="9"/>
      <c r="P624" s="9"/>
      <c r="Q624" s="9"/>
      <c r="R624" s="9"/>
      <c r="S624" s="9"/>
      <c r="T624" s="9"/>
      <c r="U624" s="9"/>
      <c r="V624" s="9"/>
      <c r="W624" s="9"/>
      <c r="X624" s="9"/>
      <c r="Y624" s="9"/>
      <c r="Z624" s="9"/>
    </row>
    <row r="625" spans="1:26" ht="16.5" customHeight="1">
      <c r="A625" s="9"/>
      <c r="B625" s="9"/>
      <c r="C625" s="9"/>
      <c r="D625" s="9"/>
      <c r="E625" s="180"/>
      <c r="F625" s="180"/>
      <c r="G625" s="9"/>
      <c r="H625" s="308"/>
      <c r="I625" s="180"/>
      <c r="J625" s="180"/>
      <c r="K625" s="180"/>
      <c r="L625" s="9"/>
      <c r="M625" s="9"/>
      <c r="N625" s="9"/>
      <c r="O625" s="9"/>
      <c r="P625" s="9"/>
      <c r="Q625" s="9"/>
      <c r="R625" s="9"/>
      <c r="S625" s="9"/>
      <c r="T625" s="9"/>
      <c r="U625" s="9"/>
      <c r="V625" s="9"/>
      <c r="W625" s="9"/>
      <c r="X625" s="9"/>
      <c r="Y625" s="9"/>
      <c r="Z625" s="9"/>
    </row>
    <row r="626" spans="1:26" ht="16.5" customHeight="1">
      <c r="A626" s="9"/>
      <c r="B626" s="9"/>
      <c r="C626" s="9"/>
      <c r="D626" s="9"/>
      <c r="E626" s="180"/>
      <c r="F626" s="180"/>
      <c r="G626" s="9"/>
      <c r="H626" s="308"/>
      <c r="I626" s="180"/>
      <c r="J626" s="180"/>
      <c r="K626" s="180"/>
      <c r="L626" s="9"/>
      <c r="M626" s="9"/>
      <c r="N626" s="9"/>
      <c r="O626" s="9"/>
      <c r="P626" s="9"/>
      <c r="Q626" s="9"/>
      <c r="R626" s="9"/>
      <c r="S626" s="9"/>
      <c r="T626" s="9"/>
      <c r="U626" s="9"/>
      <c r="V626" s="9"/>
      <c r="W626" s="9"/>
      <c r="X626" s="9"/>
      <c r="Y626" s="9"/>
      <c r="Z626" s="9"/>
    </row>
    <row r="627" spans="1:26" ht="16.5" customHeight="1">
      <c r="A627" s="9"/>
      <c r="B627" s="9"/>
      <c r="C627" s="9"/>
      <c r="D627" s="9"/>
      <c r="E627" s="180"/>
      <c r="F627" s="180"/>
      <c r="G627" s="9"/>
      <c r="H627" s="308"/>
      <c r="I627" s="180"/>
      <c r="J627" s="180"/>
      <c r="K627" s="180"/>
      <c r="L627" s="9"/>
      <c r="M627" s="9"/>
      <c r="N627" s="9"/>
      <c r="O627" s="9"/>
      <c r="P627" s="9"/>
      <c r="Q627" s="9"/>
      <c r="R627" s="9"/>
      <c r="S627" s="9"/>
      <c r="T627" s="9"/>
      <c r="U627" s="9"/>
      <c r="V627" s="9"/>
      <c r="W627" s="9"/>
      <c r="X627" s="9"/>
      <c r="Y627" s="9"/>
      <c r="Z627" s="9"/>
    </row>
    <row r="628" spans="1:26" ht="16.5" customHeight="1">
      <c r="A628" s="9"/>
      <c r="B628" s="9"/>
      <c r="C628" s="9"/>
      <c r="D628" s="9"/>
      <c r="E628" s="180"/>
      <c r="F628" s="180"/>
      <c r="G628" s="9"/>
      <c r="H628" s="308"/>
      <c r="I628" s="180"/>
      <c r="J628" s="180"/>
      <c r="K628" s="180"/>
      <c r="L628" s="9"/>
      <c r="M628" s="9"/>
      <c r="N628" s="9"/>
      <c r="O628" s="9"/>
      <c r="P628" s="9"/>
      <c r="Q628" s="9"/>
      <c r="R628" s="9"/>
      <c r="S628" s="9"/>
      <c r="T628" s="9"/>
      <c r="U628" s="9"/>
      <c r="V628" s="9"/>
      <c r="W628" s="9"/>
      <c r="X628" s="9"/>
      <c r="Y628" s="9"/>
      <c r="Z628" s="9"/>
    </row>
    <row r="629" spans="1:26" ht="16.5" customHeight="1">
      <c r="A629" s="9"/>
      <c r="B629" s="9"/>
      <c r="C629" s="9"/>
      <c r="D629" s="9"/>
      <c r="E629" s="180"/>
      <c r="F629" s="180"/>
      <c r="G629" s="9"/>
      <c r="H629" s="308"/>
      <c r="I629" s="180"/>
      <c r="J629" s="180"/>
      <c r="K629" s="180"/>
      <c r="L629" s="9"/>
      <c r="M629" s="9"/>
      <c r="N629" s="9"/>
      <c r="O629" s="9"/>
      <c r="P629" s="9"/>
      <c r="Q629" s="9"/>
      <c r="R629" s="9"/>
      <c r="S629" s="9"/>
      <c r="T629" s="9"/>
      <c r="U629" s="9"/>
      <c r="V629" s="9"/>
      <c r="W629" s="9"/>
      <c r="X629" s="9"/>
      <c r="Y629" s="9"/>
      <c r="Z629" s="9"/>
    </row>
    <row r="630" spans="1:26" ht="16.5" customHeight="1">
      <c r="A630" s="9"/>
      <c r="B630" s="9"/>
      <c r="C630" s="9"/>
      <c r="D630" s="9"/>
      <c r="E630" s="180"/>
      <c r="F630" s="180"/>
      <c r="G630" s="9"/>
      <c r="H630" s="308"/>
      <c r="I630" s="180"/>
      <c r="J630" s="180"/>
      <c r="K630" s="180"/>
      <c r="L630" s="9"/>
      <c r="M630" s="9"/>
      <c r="N630" s="9"/>
      <c r="O630" s="9"/>
      <c r="P630" s="9"/>
      <c r="Q630" s="9"/>
      <c r="R630" s="9"/>
      <c r="S630" s="9"/>
      <c r="T630" s="9"/>
      <c r="U630" s="9"/>
      <c r="V630" s="9"/>
      <c r="W630" s="9"/>
      <c r="X630" s="9"/>
      <c r="Y630" s="9"/>
      <c r="Z630" s="9"/>
    </row>
    <row r="631" spans="1:26" ht="16.5" customHeight="1">
      <c r="A631" s="9"/>
      <c r="B631" s="9"/>
      <c r="C631" s="9"/>
      <c r="D631" s="9"/>
      <c r="E631" s="180"/>
      <c r="F631" s="180"/>
      <c r="G631" s="9"/>
      <c r="H631" s="308"/>
      <c r="I631" s="180"/>
      <c r="J631" s="180"/>
      <c r="K631" s="180"/>
      <c r="L631" s="9"/>
      <c r="M631" s="9"/>
      <c r="N631" s="9"/>
      <c r="O631" s="9"/>
      <c r="P631" s="9"/>
      <c r="Q631" s="9"/>
      <c r="R631" s="9"/>
      <c r="S631" s="9"/>
      <c r="T631" s="9"/>
      <c r="U631" s="9"/>
      <c r="V631" s="9"/>
      <c r="W631" s="9"/>
      <c r="X631" s="9"/>
      <c r="Y631" s="9"/>
      <c r="Z631" s="9"/>
    </row>
    <row r="632" spans="1:26" ht="16.5" customHeight="1">
      <c r="A632" s="9"/>
      <c r="B632" s="9"/>
      <c r="C632" s="9"/>
      <c r="D632" s="9"/>
      <c r="E632" s="180"/>
      <c r="F632" s="180"/>
      <c r="G632" s="9"/>
      <c r="H632" s="308"/>
      <c r="I632" s="180"/>
      <c r="J632" s="180"/>
      <c r="K632" s="180"/>
      <c r="L632" s="9"/>
      <c r="M632" s="9"/>
      <c r="N632" s="9"/>
      <c r="O632" s="9"/>
      <c r="P632" s="9"/>
      <c r="Q632" s="9"/>
      <c r="R632" s="9"/>
      <c r="S632" s="9"/>
      <c r="T632" s="9"/>
      <c r="U632" s="9"/>
      <c r="V632" s="9"/>
      <c r="W632" s="9"/>
      <c r="X632" s="9"/>
      <c r="Y632" s="9"/>
      <c r="Z632" s="9"/>
    </row>
    <row r="633" spans="1:26" ht="16.5" customHeight="1">
      <c r="A633" s="9"/>
      <c r="B633" s="9"/>
      <c r="C633" s="9"/>
      <c r="D633" s="9"/>
      <c r="E633" s="180"/>
      <c r="F633" s="180"/>
      <c r="G633" s="9"/>
      <c r="H633" s="308"/>
      <c r="I633" s="180"/>
      <c r="J633" s="180"/>
      <c r="K633" s="180"/>
      <c r="L633" s="9"/>
      <c r="M633" s="9"/>
      <c r="N633" s="9"/>
      <c r="O633" s="9"/>
      <c r="P633" s="9"/>
      <c r="Q633" s="9"/>
      <c r="R633" s="9"/>
      <c r="S633" s="9"/>
      <c r="T633" s="9"/>
      <c r="U633" s="9"/>
      <c r="V633" s="9"/>
      <c r="W633" s="9"/>
      <c r="X633" s="9"/>
      <c r="Y633" s="9"/>
      <c r="Z633" s="9"/>
    </row>
    <row r="634" spans="1:26" ht="16.5" customHeight="1">
      <c r="A634" s="9"/>
      <c r="B634" s="9"/>
      <c r="C634" s="9"/>
      <c r="D634" s="9"/>
      <c r="E634" s="180"/>
      <c r="F634" s="180"/>
      <c r="G634" s="9"/>
      <c r="H634" s="308"/>
      <c r="I634" s="180"/>
      <c r="J634" s="180"/>
      <c r="K634" s="180"/>
      <c r="L634" s="9"/>
      <c r="M634" s="9"/>
      <c r="N634" s="9"/>
      <c r="O634" s="9"/>
      <c r="P634" s="9"/>
      <c r="Q634" s="9"/>
      <c r="R634" s="9"/>
      <c r="S634" s="9"/>
      <c r="T634" s="9"/>
      <c r="U634" s="9"/>
      <c r="V634" s="9"/>
      <c r="W634" s="9"/>
      <c r="X634" s="9"/>
      <c r="Y634" s="9"/>
      <c r="Z634" s="9"/>
    </row>
    <row r="635" spans="1:26" ht="16.5" customHeight="1">
      <c r="A635" s="9"/>
      <c r="B635" s="9"/>
      <c r="C635" s="9"/>
      <c r="D635" s="9"/>
      <c r="E635" s="180"/>
      <c r="F635" s="180"/>
      <c r="G635" s="9"/>
      <c r="H635" s="308"/>
      <c r="I635" s="180"/>
      <c r="J635" s="180"/>
      <c r="K635" s="180"/>
      <c r="L635" s="9"/>
      <c r="M635" s="9"/>
      <c r="N635" s="9"/>
      <c r="O635" s="9"/>
      <c r="P635" s="9"/>
      <c r="Q635" s="9"/>
      <c r="R635" s="9"/>
      <c r="S635" s="9"/>
      <c r="T635" s="9"/>
      <c r="U635" s="9"/>
      <c r="V635" s="9"/>
      <c r="W635" s="9"/>
      <c r="X635" s="9"/>
      <c r="Y635" s="9"/>
      <c r="Z635" s="9"/>
    </row>
    <row r="636" spans="1:26" ht="16.5" customHeight="1">
      <c r="A636" s="9"/>
      <c r="B636" s="9"/>
      <c r="C636" s="9"/>
      <c r="D636" s="9"/>
      <c r="E636" s="180"/>
      <c r="F636" s="180"/>
      <c r="G636" s="9"/>
      <c r="H636" s="308"/>
      <c r="I636" s="180"/>
      <c r="J636" s="180"/>
      <c r="K636" s="180"/>
      <c r="L636" s="9"/>
      <c r="M636" s="9"/>
      <c r="N636" s="9"/>
      <c r="O636" s="9"/>
      <c r="P636" s="9"/>
      <c r="Q636" s="9"/>
      <c r="R636" s="9"/>
      <c r="S636" s="9"/>
      <c r="T636" s="9"/>
      <c r="U636" s="9"/>
      <c r="V636" s="9"/>
      <c r="W636" s="9"/>
      <c r="X636" s="9"/>
      <c r="Y636" s="9"/>
      <c r="Z636" s="9"/>
    </row>
    <row r="637" spans="1:26" ht="16.5" customHeight="1">
      <c r="A637" s="9"/>
      <c r="B637" s="9"/>
      <c r="C637" s="9"/>
      <c r="D637" s="9"/>
      <c r="E637" s="180"/>
      <c r="F637" s="180"/>
      <c r="G637" s="9"/>
      <c r="H637" s="308"/>
      <c r="I637" s="180"/>
      <c r="J637" s="180"/>
      <c r="K637" s="180"/>
      <c r="L637" s="9"/>
      <c r="M637" s="9"/>
      <c r="N637" s="9"/>
      <c r="O637" s="9"/>
      <c r="P637" s="9"/>
      <c r="Q637" s="9"/>
      <c r="R637" s="9"/>
      <c r="S637" s="9"/>
      <c r="T637" s="9"/>
      <c r="U637" s="9"/>
      <c r="V637" s="9"/>
      <c r="W637" s="9"/>
      <c r="X637" s="9"/>
      <c r="Y637" s="9"/>
      <c r="Z637" s="9"/>
    </row>
    <row r="638" spans="1:26" ht="16.5" customHeight="1">
      <c r="A638" s="9"/>
      <c r="B638" s="9"/>
      <c r="C638" s="9"/>
      <c r="D638" s="9"/>
      <c r="E638" s="180"/>
      <c r="F638" s="180"/>
      <c r="G638" s="9"/>
      <c r="H638" s="308"/>
      <c r="I638" s="180"/>
      <c r="J638" s="180"/>
      <c r="K638" s="180"/>
      <c r="L638" s="9"/>
      <c r="M638" s="9"/>
      <c r="N638" s="9"/>
      <c r="O638" s="9"/>
      <c r="P638" s="9"/>
      <c r="Q638" s="9"/>
      <c r="R638" s="9"/>
      <c r="S638" s="9"/>
      <c r="T638" s="9"/>
      <c r="U638" s="9"/>
      <c r="V638" s="9"/>
      <c r="W638" s="9"/>
      <c r="X638" s="9"/>
      <c r="Y638" s="9"/>
      <c r="Z638" s="9"/>
    </row>
    <row r="639" spans="1:26" ht="16.5" customHeight="1">
      <c r="A639" s="9"/>
      <c r="B639" s="9"/>
      <c r="C639" s="9"/>
      <c r="D639" s="9"/>
      <c r="E639" s="180"/>
      <c r="F639" s="180"/>
      <c r="G639" s="9"/>
      <c r="H639" s="308"/>
      <c r="I639" s="180"/>
      <c r="J639" s="180"/>
      <c r="K639" s="180"/>
      <c r="L639" s="9"/>
      <c r="M639" s="9"/>
      <c r="N639" s="9"/>
      <c r="O639" s="9"/>
      <c r="P639" s="9"/>
      <c r="Q639" s="9"/>
      <c r="R639" s="9"/>
      <c r="S639" s="9"/>
      <c r="T639" s="9"/>
      <c r="U639" s="9"/>
      <c r="V639" s="9"/>
      <c r="W639" s="9"/>
      <c r="X639" s="9"/>
      <c r="Y639" s="9"/>
      <c r="Z639" s="9"/>
    </row>
    <row r="640" spans="1:26" ht="16.5" customHeight="1">
      <c r="A640" s="9"/>
      <c r="B640" s="9"/>
      <c r="C640" s="9"/>
      <c r="D640" s="9"/>
      <c r="E640" s="180"/>
      <c r="F640" s="180"/>
      <c r="G640" s="9"/>
      <c r="H640" s="308"/>
      <c r="I640" s="180"/>
      <c r="J640" s="180"/>
      <c r="K640" s="180"/>
      <c r="L640" s="9"/>
      <c r="M640" s="9"/>
      <c r="N640" s="9"/>
      <c r="O640" s="9"/>
      <c r="P640" s="9"/>
      <c r="Q640" s="9"/>
      <c r="R640" s="9"/>
      <c r="S640" s="9"/>
      <c r="T640" s="9"/>
      <c r="U640" s="9"/>
      <c r="V640" s="9"/>
      <c r="W640" s="9"/>
      <c r="X640" s="9"/>
      <c r="Y640" s="9"/>
      <c r="Z640" s="9"/>
    </row>
    <row r="641" spans="1:26" ht="16.5" customHeight="1">
      <c r="A641" s="9"/>
      <c r="B641" s="9"/>
      <c r="C641" s="9"/>
      <c r="D641" s="9"/>
      <c r="E641" s="180"/>
      <c r="F641" s="180"/>
      <c r="G641" s="9"/>
      <c r="H641" s="308"/>
      <c r="I641" s="180"/>
      <c r="J641" s="180"/>
      <c r="K641" s="180"/>
      <c r="L641" s="9"/>
      <c r="M641" s="9"/>
      <c r="N641" s="9"/>
      <c r="O641" s="9"/>
      <c r="P641" s="9"/>
      <c r="Q641" s="9"/>
      <c r="R641" s="9"/>
      <c r="S641" s="9"/>
      <c r="T641" s="9"/>
      <c r="U641" s="9"/>
      <c r="V641" s="9"/>
      <c r="W641" s="9"/>
      <c r="X641" s="9"/>
      <c r="Y641" s="9"/>
      <c r="Z641" s="9"/>
    </row>
    <row r="642" spans="1:26" ht="16.5" customHeight="1">
      <c r="A642" s="9"/>
      <c r="B642" s="9"/>
      <c r="C642" s="9"/>
      <c r="D642" s="9"/>
      <c r="E642" s="180"/>
      <c r="F642" s="180"/>
      <c r="G642" s="9"/>
      <c r="H642" s="308"/>
      <c r="I642" s="180"/>
      <c r="J642" s="180"/>
      <c r="K642" s="180"/>
      <c r="L642" s="9"/>
      <c r="M642" s="9"/>
      <c r="N642" s="9"/>
      <c r="O642" s="9"/>
      <c r="P642" s="9"/>
      <c r="Q642" s="9"/>
      <c r="R642" s="9"/>
      <c r="S642" s="9"/>
      <c r="T642" s="9"/>
      <c r="U642" s="9"/>
      <c r="V642" s="9"/>
      <c r="W642" s="9"/>
      <c r="X642" s="9"/>
      <c r="Y642" s="9"/>
      <c r="Z642" s="9"/>
    </row>
    <row r="643" spans="1:26" ht="16.5" customHeight="1">
      <c r="A643" s="9"/>
      <c r="B643" s="9"/>
      <c r="C643" s="9"/>
      <c r="D643" s="9"/>
      <c r="E643" s="180"/>
      <c r="F643" s="180"/>
      <c r="G643" s="9"/>
      <c r="H643" s="308"/>
      <c r="I643" s="180"/>
      <c r="J643" s="180"/>
      <c r="K643" s="180"/>
      <c r="L643" s="9"/>
      <c r="M643" s="9"/>
      <c r="N643" s="9"/>
      <c r="O643" s="9"/>
      <c r="P643" s="9"/>
      <c r="Q643" s="9"/>
      <c r="R643" s="9"/>
      <c r="S643" s="9"/>
      <c r="T643" s="9"/>
      <c r="U643" s="9"/>
      <c r="V643" s="9"/>
      <c r="W643" s="9"/>
      <c r="X643" s="9"/>
      <c r="Y643" s="9"/>
      <c r="Z643" s="9"/>
    </row>
    <row r="644" spans="1:26" ht="16.5" customHeight="1">
      <c r="A644" s="9"/>
      <c r="B644" s="9"/>
      <c r="C644" s="9"/>
      <c r="D644" s="9"/>
      <c r="E644" s="180"/>
      <c r="F644" s="180"/>
      <c r="G644" s="9"/>
      <c r="H644" s="308"/>
      <c r="I644" s="180"/>
      <c r="J644" s="180"/>
      <c r="K644" s="180"/>
      <c r="L644" s="9"/>
      <c r="M644" s="9"/>
      <c r="N644" s="9"/>
      <c r="O644" s="9"/>
      <c r="P644" s="9"/>
      <c r="Q644" s="9"/>
      <c r="R644" s="9"/>
      <c r="S644" s="9"/>
      <c r="T644" s="9"/>
      <c r="U644" s="9"/>
      <c r="V644" s="9"/>
      <c r="W644" s="9"/>
      <c r="X644" s="9"/>
      <c r="Y644" s="9"/>
      <c r="Z644" s="9"/>
    </row>
    <row r="645" spans="1:26" ht="16.5" customHeight="1">
      <c r="A645" s="9"/>
      <c r="B645" s="9"/>
      <c r="C645" s="9"/>
      <c r="D645" s="9"/>
      <c r="E645" s="180"/>
      <c r="F645" s="180"/>
      <c r="G645" s="9"/>
      <c r="H645" s="308"/>
      <c r="I645" s="180"/>
      <c r="J645" s="180"/>
      <c r="K645" s="180"/>
      <c r="L645" s="9"/>
      <c r="M645" s="9"/>
      <c r="N645" s="9"/>
      <c r="O645" s="9"/>
      <c r="P645" s="9"/>
      <c r="Q645" s="9"/>
      <c r="R645" s="9"/>
      <c r="S645" s="9"/>
      <c r="T645" s="9"/>
      <c r="U645" s="9"/>
      <c r="V645" s="9"/>
      <c r="W645" s="9"/>
      <c r="X645" s="9"/>
      <c r="Y645" s="9"/>
      <c r="Z645" s="9"/>
    </row>
    <row r="646" spans="1:26" ht="16.5" customHeight="1">
      <c r="A646" s="9"/>
      <c r="B646" s="9"/>
      <c r="C646" s="9"/>
      <c r="D646" s="9"/>
      <c r="E646" s="180"/>
      <c r="F646" s="180"/>
      <c r="G646" s="9"/>
      <c r="H646" s="308"/>
      <c r="I646" s="180"/>
      <c r="J646" s="180"/>
      <c r="K646" s="180"/>
      <c r="L646" s="9"/>
      <c r="M646" s="9"/>
      <c r="N646" s="9"/>
      <c r="O646" s="9"/>
      <c r="P646" s="9"/>
      <c r="Q646" s="9"/>
      <c r="R646" s="9"/>
      <c r="S646" s="9"/>
      <c r="T646" s="9"/>
      <c r="U646" s="9"/>
      <c r="V646" s="9"/>
      <c r="W646" s="9"/>
      <c r="X646" s="9"/>
      <c r="Y646" s="9"/>
      <c r="Z646" s="9"/>
    </row>
    <row r="647" spans="1:26" ht="16.5" customHeight="1">
      <c r="A647" s="9"/>
      <c r="B647" s="9"/>
      <c r="C647" s="9"/>
      <c r="D647" s="9"/>
      <c r="E647" s="180"/>
      <c r="F647" s="180"/>
      <c r="G647" s="9"/>
      <c r="H647" s="308"/>
      <c r="I647" s="180"/>
      <c r="J647" s="180"/>
      <c r="K647" s="180"/>
      <c r="L647" s="9"/>
      <c r="M647" s="9"/>
      <c r="N647" s="9"/>
      <c r="O647" s="9"/>
      <c r="P647" s="9"/>
      <c r="Q647" s="9"/>
      <c r="R647" s="9"/>
      <c r="S647" s="9"/>
      <c r="T647" s="9"/>
      <c r="U647" s="9"/>
      <c r="V647" s="9"/>
      <c r="W647" s="9"/>
      <c r="X647" s="9"/>
      <c r="Y647" s="9"/>
      <c r="Z647" s="9"/>
    </row>
    <row r="648" spans="1:26" ht="16.5" customHeight="1">
      <c r="A648" s="9"/>
      <c r="B648" s="9"/>
      <c r="C648" s="9"/>
      <c r="D648" s="9"/>
      <c r="E648" s="180"/>
      <c r="F648" s="180"/>
      <c r="G648" s="9"/>
      <c r="H648" s="308"/>
      <c r="I648" s="180"/>
      <c r="J648" s="180"/>
      <c r="K648" s="180"/>
      <c r="L648" s="9"/>
      <c r="M648" s="9"/>
      <c r="N648" s="9"/>
      <c r="O648" s="9"/>
      <c r="P648" s="9"/>
      <c r="Q648" s="9"/>
      <c r="R648" s="9"/>
      <c r="S648" s="9"/>
      <c r="T648" s="9"/>
      <c r="U648" s="9"/>
      <c r="V648" s="9"/>
      <c r="W648" s="9"/>
      <c r="X648" s="9"/>
      <c r="Y648" s="9"/>
      <c r="Z648" s="9"/>
    </row>
    <row r="649" spans="1:26" ht="16.5" customHeight="1">
      <c r="A649" s="9"/>
      <c r="B649" s="9"/>
      <c r="C649" s="9"/>
      <c r="D649" s="9"/>
      <c r="E649" s="180"/>
      <c r="F649" s="180"/>
      <c r="G649" s="9"/>
      <c r="H649" s="308"/>
      <c r="I649" s="180"/>
      <c r="J649" s="180"/>
      <c r="K649" s="180"/>
      <c r="L649" s="9"/>
      <c r="M649" s="9"/>
      <c r="N649" s="9"/>
      <c r="O649" s="9"/>
      <c r="P649" s="9"/>
      <c r="Q649" s="9"/>
      <c r="R649" s="9"/>
      <c r="S649" s="9"/>
      <c r="T649" s="9"/>
      <c r="U649" s="9"/>
      <c r="V649" s="9"/>
      <c r="W649" s="9"/>
      <c r="X649" s="9"/>
      <c r="Y649" s="9"/>
      <c r="Z649" s="9"/>
    </row>
    <row r="650" spans="1:26" ht="16.5" customHeight="1">
      <c r="A650" s="9"/>
      <c r="B650" s="9"/>
      <c r="C650" s="9"/>
      <c r="D650" s="9"/>
      <c r="E650" s="180"/>
      <c r="F650" s="180"/>
      <c r="G650" s="9"/>
      <c r="H650" s="308"/>
      <c r="I650" s="180"/>
      <c r="J650" s="180"/>
      <c r="K650" s="180"/>
      <c r="L650" s="9"/>
      <c r="M650" s="9"/>
      <c r="N650" s="9"/>
      <c r="O650" s="9"/>
      <c r="P650" s="9"/>
      <c r="Q650" s="9"/>
      <c r="R650" s="9"/>
      <c r="S650" s="9"/>
      <c r="T650" s="9"/>
      <c r="U650" s="9"/>
      <c r="V650" s="9"/>
      <c r="W650" s="9"/>
      <c r="X650" s="9"/>
      <c r="Y650" s="9"/>
      <c r="Z650" s="9"/>
    </row>
    <row r="651" spans="1:26" ht="16.5" customHeight="1">
      <c r="A651" s="9"/>
      <c r="B651" s="9"/>
      <c r="C651" s="9"/>
      <c r="D651" s="9"/>
      <c r="E651" s="180"/>
      <c r="F651" s="180"/>
      <c r="G651" s="9"/>
      <c r="H651" s="308"/>
      <c r="I651" s="180"/>
      <c r="J651" s="180"/>
      <c r="K651" s="180"/>
      <c r="L651" s="9"/>
      <c r="M651" s="9"/>
      <c r="N651" s="9"/>
      <c r="O651" s="9"/>
      <c r="P651" s="9"/>
      <c r="Q651" s="9"/>
      <c r="R651" s="9"/>
      <c r="S651" s="9"/>
      <c r="T651" s="9"/>
      <c r="U651" s="9"/>
      <c r="V651" s="9"/>
      <c r="W651" s="9"/>
      <c r="X651" s="9"/>
      <c r="Y651" s="9"/>
      <c r="Z651" s="9"/>
    </row>
    <row r="652" spans="1:26" ht="16.5" customHeight="1">
      <c r="A652" s="9"/>
      <c r="B652" s="9"/>
      <c r="C652" s="9"/>
      <c r="D652" s="9"/>
      <c r="E652" s="180"/>
      <c r="F652" s="180"/>
      <c r="G652" s="9"/>
      <c r="H652" s="308"/>
      <c r="I652" s="180"/>
      <c r="J652" s="180"/>
      <c r="K652" s="180"/>
      <c r="L652" s="9"/>
      <c r="M652" s="9"/>
      <c r="N652" s="9"/>
      <c r="O652" s="9"/>
      <c r="P652" s="9"/>
      <c r="Q652" s="9"/>
      <c r="R652" s="9"/>
      <c r="S652" s="9"/>
      <c r="T652" s="9"/>
      <c r="U652" s="9"/>
      <c r="V652" s="9"/>
      <c r="W652" s="9"/>
      <c r="X652" s="9"/>
      <c r="Y652" s="9"/>
      <c r="Z652" s="9"/>
    </row>
    <row r="653" spans="1:26" ht="16.5" customHeight="1">
      <c r="A653" s="9"/>
      <c r="B653" s="9"/>
      <c r="C653" s="9"/>
      <c r="D653" s="9"/>
      <c r="E653" s="180"/>
      <c r="F653" s="180"/>
      <c r="G653" s="9"/>
      <c r="H653" s="308"/>
      <c r="I653" s="180"/>
      <c r="J653" s="180"/>
      <c r="K653" s="180"/>
      <c r="L653" s="9"/>
      <c r="M653" s="9"/>
      <c r="N653" s="9"/>
      <c r="O653" s="9"/>
      <c r="P653" s="9"/>
      <c r="Q653" s="9"/>
      <c r="R653" s="9"/>
      <c r="S653" s="9"/>
      <c r="T653" s="9"/>
      <c r="U653" s="9"/>
      <c r="V653" s="9"/>
      <c r="W653" s="9"/>
      <c r="X653" s="9"/>
      <c r="Y653" s="9"/>
      <c r="Z653" s="9"/>
    </row>
    <row r="654" spans="1:26" ht="16.5" customHeight="1">
      <c r="A654" s="9"/>
      <c r="B654" s="9"/>
      <c r="C654" s="9"/>
      <c r="D654" s="9"/>
      <c r="E654" s="180"/>
      <c r="F654" s="180"/>
      <c r="G654" s="9"/>
      <c r="H654" s="308"/>
      <c r="I654" s="180"/>
      <c r="J654" s="180"/>
      <c r="K654" s="180"/>
      <c r="L654" s="9"/>
      <c r="M654" s="9"/>
      <c r="N654" s="9"/>
      <c r="O654" s="9"/>
      <c r="P654" s="9"/>
      <c r="Q654" s="9"/>
      <c r="R654" s="9"/>
      <c r="S654" s="9"/>
      <c r="T654" s="9"/>
      <c r="U654" s="9"/>
      <c r="V654" s="9"/>
      <c r="W654" s="9"/>
      <c r="X654" s="9"/>
      <c r="Y654" s="9"/>
      <c r="Z654" s="9"/>
    </row>
    <row r="655" spans="1:26" ht="16.5" customHeight="1">
      <c r="A655" s="9"/>
      <c r="B655" s="9"/>
      <c r="C655" s="9"/>
      <c r="D655" s="9"/>
      <c r="E655" s="180"/>
      <c r="F655" s="180"/>
      <c r="G655" s="9"/>
      <c r="H655" s="308"/>
      <c r="I655" s="180"/>
      <c r="J655" s="180"/>
      <c r="K655" s="180"/>
      <c r="L655" s="9"/>
      <c r="M655" s="9"/>
      <c r="N655" s="9"/>
      <c r="O655" s="9"/>
      <c r="P655" s="9"/>
      <c r="Q655" s="9"/>
      <c r="R655" s="9"/>
      <c r="S655" s="9"/>
      <c r="T655" s="9"/>
      <c r="U655" s="9"/>
      <c r="V655" s="9"/>
      <c r="W655" s="9"/>
      <c r="X655" s="9"/>
      <c r="Y655" s="9"/>
      <c r="Z655" s="9"/>
    </row>
    <row r="656" spans="1:26" ht="16.5" customHeight="1">
      <c r="A656" s="9"/>
      <c r="B656" s="9"/>
      <c r="C656" s="9"/>
      <c r="D656" s="9"/>
      <c r="E656" s="180"/>
      <c r="F656" s="180"/>
      <c r="G656" s="9"/>
      <c r="H656" s="308"/>
      <c r="I656" s="180"/>
      <c r="J656" s="180"/>
      <c r="K656" s="180"/>
      <c r="L656" s="9"/>
      <c r="M656" s="9"/>
      <c r="N656" s="9"/>
      <c r="O656" s="9"/>
      <c r="P656" s="9"/>
      <c r="Q656" s="9"/>
      <c r="R656" s="9"/>
      <c r="S656" s="9"/>
      <c r="T656" s="9"/>
      <c r="U656" s="9"/>
      <c r="V656" s="9"/>
      <c r="W656" s="9"/>
      <c r="X656" s="9"/>
      <c r="Y656" s="9"/>
      <c r="Z656" s="9"/>
    </row>
    <row r="657" spans="1:26" ht="16.5" customHeight="1">
      <c r="A657" s="9"/>
      <c r="B657" s="9"/>
      <c r="C657" s="9"/>
      <c r="D657" s="9"/>
      <c r="E657" s="180"/>
      <c r="F657" s="180"/>
      <c r="G657" s="9"/>
      <c r="H657" s="308"/>
      <c r="I657" s="180"/>
      <c r="J657" s="180"/>
      <c r="K657" s="180"/>
      <c r="L657" s="9"/>
      <c r="M657" s="9"/>
      <c r="N657" s="9"/>
      <c r="O657" s="9"/>
      <c r="P657" s="9"/>
      <c r="Q657" s="9"/>
      <c r="R657" s="9"/>
      <c r="S657" s="9"/>
      <c r="T657" s="9"/>
      <c r="U657" s="9"/>
      <c r="V657" s="9"/>
      <c r="W657" s="9"/>
      <c r="X657" s="9"/>
      <c r="Y657" s="9"/>
      <c r="Z657" s="9"/>
    </row>
    <row r="658" spans="1:26" ht="16.5" customHeight="1">
      <c r="A658" s="9"/>
      <c r="B658" s="9"/>
      <c r="C658" s="9"/>
      <c r="D658" s="9"/>
      <c r="E658" s="180"/>
      <c r="F658" s="180"/>
      <c r="G658" s="9"/>
      <c r="H658" s="308"/>
      <c r="I658" s="180"/>
      <c r="J658" s="180"/>
      <c r="K658" s="180"/>
      <c r="L658" s="9"/>
      <c r="M658" s="9"/>
      <c r="N658" s="9"/>
      <c r="O658" s="9"/>
      <c r="P658" s="9"/>
      <c r="Q658" s="9"/>
      <c r="R658" s="9"/>
      <c r="S658" s="9"/>
      <c r="T658" s="9"/>
      <c r="U658" s="9"/>
      <c r="V658" s="9"/>
      <c r="W658" s="9"/>
      <c r="X658" s="9"/>
      <c r="Y658" s="9"/>
      <c r="Z658" s="9"/>
    </row>
    <row r="659" spans="1:26" ht="16.5" customHeight="1">
      <c r="A659" s="9"/>
      <c r="B659" s="9"/>
      <c r="C659" s="9"/>
      <c r="D659" s="9"/>
      <c r="E659" s="180"/>
      <c r="F659" s="180"/>
      <c r="G659" s="9"/>
      <c r="H659" s="308"/>
      <c r="I659" s="180"/>
      <c r="J659" s="180"/>
      <c r="K659" s="180"/>
      <c r="L659" s="9"/>
      <c r="M659" s="9"/>
      <c r="N659" s="9"/>
      <c r="O659" s="9"/>
      <c r="P659" s="9"/>
      <c r="Q659" s="9"/>
      <c r="R659" s="9"/>
      <c r="S659" s="9"/>
      <c r="T659" s="9"/>
      <c r="U659" s="9"/>
      <c r="V659" s="9"/>
      <c r="W659" s="9"/>
      <c r="X659" s="9"/>
      <c r="Y659" s="9"/>
      <c r="Z659" s="9"/>
    </row>
    <row r="660" spans="1:26" ht="16.5" customHeight="1">
      <c r="A660" s="9"/>
      <c r="B660" s="9"/>
      <c r="C660" s="9"/>
      <c r="D660" s="9"/>
      <c r="E660" s="180"/>
      <c r="F660" s="180"/>
      <c r="G660" s="9"/>
      <c r="H660" s="308"/>
      <c r="I660" s="180"/>
      <c r="J660" s="180"/>
      <c r="K660" s="180"/>
      <c r="L660" s="9"/>
      <c r="M660" s="9"/>
      <c r="N660" s="9"/>
      <c r="O660" s="9"/>
      <c r="P660" s="9"/>
      <c r="Q660" s="9"/>
      <c r="R660" s="9"/>
      <c r="S660" s="9"/>
      <c r="T660" s="9"/>
      <c r="U660" s="9"/>
      <c r="V660" s="9"/>
      <c r="W660" s="9"/>
      <c r="X660" s="9"/>
      <c r="Y660" s="9"/>
      <c r="Z660" s="9"/>
    </row>
    <row r="661" spans="1:26" ht="16.5" customHeight="1">
      <c r="A661" s="9"/>
      <c r="B661" s="9"/>
      <c r="C661" s="9"/>
      <c r="D661" s="9"/>
      <c r="E661" s="180"/>
      <c r="F661" s="180"/>
      <c r="G661" s="9"/>
      <c r="H661" s="308"/>
      <c r="I661" s="180"/>
      <c r="J661" s="180"/>
      <c r="K661" s="180"/>
      <c r="L661" s="9"/>
      <c r="M661" s="9"/>
      <c r="N661" s="9"/>
      <c r="O661" s="9"/>
      <c r="P661" s="9"/>
      <c r="Q661" s="9"/>
      <c r="R661" s="9"/>
      <c r="S661" s="9"/>
      <c r="T661" s="9"/>
      <c r="U661" s="9"/>
      <c r="V661" s="9"/>
      <c r="W661" s="9"/>
      <c r="X661" s="9"/>
      <c r="Y661" s="9"/>
      <c r="Z661" s="9"/>
    </row>
    <row r="662" spans="1:26" ht="16.5" customHeight="1">
      <c r="A662" s="9"/>
      <c r="B662" s="9"/>
      <c r="C662" s="9"/>
      <c r="D662" s="9"/>
      <c r="E662" s="180"/>
      <c r="F662" s="180"/>
      <c r="G662" s="9"/>
      <c r="H662" s="308"/>
      <c r="I662" s="180"/>
      <c r="J662" s="180"/>
      <c r="K662" s="180"/>
      <c r="L662" s="9"/>
      <c r="M662" s="9"/>
      <c r="N662" s="9"/>
      <c r="O662" s="9"/>
      <c r="P662" s="9"/>
      <c r="Q662" s="9"/>
      <c r="R662" s="9"/>
      <c r="S662" s="9"/>
      <c r="T662" s="9"/>
      <c r="U662" s="9"/>
      <c r="V662" s="9"/>
      <c r="W662" s="9"/>
      <c r="X662" s="9"/>
      <c r="Y662" s="9"/>
      <c r="Z662" s="9"/>
    </row>
    <row r="663" spans="1:26" ht="16.5" customHeight="1">
      <c r="A663" s="9"/>
      <c r="B663" s="9"/>
      <c r="C663" s="9"/>
      <c r="D663" s="9"/>
      <c r="E663" s="180"/>
      <c r="F663" s="180"/>
      <c r="G663" s="9"/>
      <c r="H663" s="308"/>
      <c r="I663" s="180"/>
      <c r="J663" s="180"/>
      <c r="K663" s="180"/>
      <c r="L663" s="9"/>
      <c r="M663" s="9"/>
      <c r="N663" s="9"/>
      <c r="O663" s="9"/>
      <c r="P663" s="9"/>
      <c r="Q663" s="9"/>
      <c r="R663" s="9"/>
      <c r="S663" s="9"/>
      <c r="T663" s="9"/>
      <c r="U663" s="9"/>
      <c r="V663" s="9"/>
      <c r="W663" s="9"/>
      <c r="X663" s="9"/>
      <c r="Y663" s="9"/>
      <c r="Z663" s="9"/>
    </row>
    <row r="664" spans="1:26" ht="16.5" customHeight="1">
      <c r="A664" s="9"/>
      <c r="B664" s="9"/>
      <c r="C664" s="9"/>
      <c r="D664" s="9"/>
      <c r="E664" s="180"/>
      <c r="F664" s="180"/>
      <c r="G664" s="9"/>
      <c r="H664" s="308"/>
      <c r="I664" s="180"/>
      <c r="J664" s="180"/>
      <c r="K664" s="180"/>
      <c r="L664" s="9"/>
      <c r="M664" s="9"/>
      <c r="N664" s="9"/>
      <c r="O664" s="9"/>
      <c r="P664" s="9"/>
      <c r="Q664" s="9"/>
      <c r="R664" s="9"/>
      <c r="S664" s="9"/>
      <c r="T664" s="9"/>
      <c r="U664" s="9"/>
      <c r="V664" s="9"/>
      <c r="W664" s="9"/>
      <c r="X664" s="9"/>
      <c r="Y664" s="9"/>
      <c r="Z664" s="9"/>
    </row>
    <row r="665" spans="1:26" ht="16.5" customHeight="1">
      <c r="A665" s="9"/>
      <c r="B665" s="9"/>
      <c r="C665" s="9"/>
      <c r="D665" s="9"/>
      <c r="E665" s="180"/>
      <c r="F665" s="180"/>
      <c r="G665" s="9"/>
      <c r="H665" s="308"/>
      <c r="I665" s="180"/>
      <c r="J665" s="180"/>
      <c r="K665" s="180"/>
      <c r="L665" s="9"/>
      <c r="M665" s="9"/>
      <c r="N665" s="9"/>
      <c r="O665" s="9"/>
      <c r="P665" s="9"/>
      <c r="Q665" s="9"/>
      <c r="R665" s="9"/>
      <c r="S665" s="9"/>
      <c r="T665" s="9"/>
      <c r="U665" s="9"/>
      <c r="V665" s="9"/>
      <c r="W665" s="9"/>
      <c r="X665" s="9"/>
      <c r="Y665" s="9"/>
      <c r="Z665" s="9"/>
    </row>
    <row r="666" spans="1:26" ht="16.5" customHeight="1">
      <c r="A666" s="9"/>
      <c r="B666" s="9"/>
      <c r="C666" s="9"/>
      <c r="D666" s="9"/>
      <c r="E666" s="180"/>
      <c r="F666" s="180"/>
      <c r="G666" s="9"/>
      <c r="H666" s="308"/>
      <c r="I666" s="180"/>
      <c r="J666" s="180"/>
      <c r="K666" s="180"/>
      <c r="L666" s="9"/>
      <c r="M666" s="9"/>
      <c r="N666" s="9"/>
      <c r="O666" s="9"/>
      <c r="P666" s="9"/>
      <c r="Q666" s="9"/>
      <c r="R666" s="9"/>
      <c r="S666" s="9"/>
      <c r="T666" s="9"/>
      <c r="U666" s="9"/>
      <c r="V666" s="9"/>
      <c r="W666" s="9"/>
      <c r="X666" s="9"/>
      <c r="Y666" s="9"/>
      <c r="Z666" s="9"/>
    </row>
    <row r="667" spans="1:26" ht="16.5" customHeight="1">
      <c r="A667" s="9"/>
      <c r="B667" s="9"/>
      <c r="C667" s="9"/>
      <c r="D667" s="9"/>
      <c r="E667" s="180"/>
      <c r="F667" s="180"/>
      <c r="G667" s="9"/>
      <c r="H667" s="308"/>
      <c r="I667" s="180"/>
      <c r="J667" s="180"/>
      <c r="K667" s="180"/>
      <c r="L667" s="9"/>
      <c r="M667" s="9"/>
      <c r="N667" s="9"/>
      <c r="O667" s="9"/>
      <c r="P667" s="9"/>
      <c r="Q667" s="9"/>
      <c r="R667" s="9"/>
      <c r="S667" s="9"/>
      <c r="T667" s="9"/>
      <c r="U667" s="9"/>
      <c r="V667" s="9"/>
      <c r="W667" s="9"/>
      <c r="X667" s="9"/>
      <c r="Y667" s="9"/>
      <c r="Z667" s="9"/>
    </row>
    <row r="668" spans="1:26" ht="16.5" customHeight="1">
      <c r="A668" s="9"/>
      <c r="B668" s="9"/>
      <c r="C668" s="9"/>
      <c r="D668" s="9"/>
      <c r="E668" s="180"/>
      <c r="F668" s="180"/>
      <c r="G668" s="9"/>
      <c r="H668" s="308"/>
      <c r="I668" s="180"/>
      <c r="J668" s="180"/>
      <c r="K668" s="180"/>
      <c r="L668" s="9"/>
      <c r="M668" s="9"/>
      <c r="N668" s="9"/>
      <c r="O668" s="9"/>
      <c r="P668" s="9"/>
      <c r="Q668" s="9"/>
      <c r="R668" s="9"/>
      <c r="S668" s="9"/>
      <c r="T668" s="9"/>
      <c r="U668" s="9"/>
      <c r="V668" s="9"/>
      <c r="W668" s="9"/>
      <c r="X668" s="9"/>
      <c r="Y668" s="9"/>
      <c r="Z668" s="9"/>
    </row>
    <row r="669" spans="1:26" ht="16.5" customHeight="1">
      <c r="A669" s="9"/>
      <c r="B669" s="9"/>
      <c r="C669" s="9"/>
      <c r="D669" s="9"/>
      <c r="E669" s="180"/>
      <c r="F669" s="180"/>
      <c r="G669" s="9"/>
      <c r="H669" s="308"/>
      <c r="I669" s="180"/>
      <c r="J669" s="180"/>
      <c r="K669" s="180"/>
      <c r="L669" s="9"/>
      <c r="M669" s="9"/>
      <c r="N669" s="9"/>
      <c r="O669" s="9"/>
      <c r="P669" s="9"/>
      <c r="Q669" s="9"/>
      <c r="R669" s="9"/>
      <c r="S669" s="9"/>
      <c r="T669" s="9"/>
      <c r="U669" s="9"/>
      <c r="V669" s="9"/>
      <c r="W669" s="9"/>
      <c r="X669" s="9"/>
      <c r="Y669" s="9"/>
      <c r="Z669" s="9"/>
    </row>
    <row r="670" spans="1:26" ht="16.5" customHeight="1">
      <c r="A670" s="9"/>
      <c r="B670" s="9"/>
      <c r="C670" s="9"/>
      <c r="D670" s="9"/>
      <c r="E670" s="180"/>
      <c r="F670" s="180"/>
      <c r="G670" s="9"/>
      <c r="H670" s="308"/>
      <c r="I670" s="180"/>
      <c r="J670" s="180"/>
      <c r="K670" s="180"/>
      <c r="L670" s="9"/>
      <c r="M670" s="9"/>
      <c r="N670" s="9"/>
      <c r="O670" s="9"/>
      <c r="P670" s="9"/>
      <c r="Q670" s="9"/>
      <c r="R670" s="9"/>
      <c r="S670" s="9"/>
      <c r="T670" s="9"/>
      <c r="U670" s="9"/>
      <c r="V670" s="9"/>
      <c r="W670" s="9"/>
      <c r="X670" s="9"/>
      <c r="Y670" s="9"/>
      <c r="Z670" s="9"/>
    </row>
    <row r="671" spans="1:26" ht="16.5" customHeight="1">
      <c r="A671" s="9"/>
      <c r="B671" s="9"/>
      <c r="C671" s="9"/>
      <c r="D671" s="9"/>
      <c r="E671" s="180"/>
      <c r="F671" s="180"/>
      <c r="G671" s="9"/>
      <c r="H671" s="308"/>
      <c r="I671" s="180"/>
      <c r="J671" s="180"/>
      <c r="K671" s="180"/>
      <c r="L671" s="9"/>
      <c r="M671" s="9"/>
      <c r="N671" s="9"/>
      <c r="O671" s="9"/>
      <c r="P671" s="9"/>
      <c r="Q671" s="9"/>
      <c r="R671" s="9"/>
      <c r="S671" s="9"/>
      <c r="T671" s="9"/>
      <c r="U671" s="9"/>
      <c r="V671" s="9"/>
      <c r="W671" s="9"/>
      <c r="X671" s="9"/>
      <c r="Y671" s="9"/>
      <c r="Z671" s="9"/>
    </row>
    <row r="672" spans="1:26" ht="16.5" customHeight="1">
      <c r="A672" s="9"/>
      <c r="B672" s="9"/>
      <c r="C672" s="9"/>
      <c r="D672" s="9"/>
      <c r="E672" s="180"/>
      <c r="F672" s="180"/>
      <c r="G672" s="9"/>
      <c r="H672" s="308"/>
      <c r="I672" s="180"/>
      <c r="J672" s="180"/>
      <c r="K672" s="180"/>
      <c r="L672" s="9"/>
      <c r="M672" s="9"/>
      <c r="N672" s="9"/>
      <c r="O672" s="9"/>
      <c r="P672" s="9"/>
      <c r="Q672" s="9"/>
      <c r="R672" s="9"/>
      <c r="S672" s="9"/>
      <c r="T672" s="9"/>
      <c r="U672" s="9"/>
      <c r="V672" s="9"/>
      <c r="W672" s="9"/>
      <c r="X672" s="9"/>
      <c r="Y672" s="9"/>
      <c r="Z672" s="9"/>
    </row>
    <row r="673" spans="1:26" ht="16.5" customHeight="1">
      <c r="A673" s="9"/>
      <c r="B673" s="9"/>
      <c r="C673" s="9"/>
      <c r="D673" s="9"/>
      <c r="E673" s="180"/>
      <c r="F673" s="180"/>
      <c r="G673" s="9"/>
      <c r="H673" s="308"/>
      <c r="I673" s="180"/>
      <c r="J673" s="180"/>
      <c r="K673" s="180"/>
      <c r="L673" s="9"/>
      <c r="M673" s="9"/>
      <c r="N673" s="9"/>
      <c r="O673" s="9"/>
      <c r="P673" s="9"/>
      <c r="Q673" s="9"/>
      <c r="R673" s="9"/>
      <c r="S673" s="9"/>
      <c r="T673" s="9"/>
      <c r="U673" s="9"/>
      <c r="V673" s="9"/>
      <c r="W673" s="9"/>
      <c r="X673" s="9"/>
      <c r="Y673" s="9"/>
      <c r="Z673" s="9"/>
    </row>
    <row r="674" spans="1:26" ht="16.5" customHeight="1">
      <c r="A674" s="9"/>
      <c r="B674" s="9"/>
      <c r="C674" s="9"/>
      <c r="D674" s="9"/>
      <c r="E674" s="180"/>
      <c r="F674" s="180"/>
      <c r="G674" s="9"/>
      <c r="H674" s="308"/>
      <c r="I674" s="180"/>
      <c r="J674" s="180"/>
      <c r="K674" s="180"/>
      <c r="L674" s="9"/>
      <c r="M674" s="9"/>
      <c r="N674" s="9"/>
      <c r="O674" s="9"/>
      <c r="P674" s="9"/>
      <c r="Q674" s="9"/>
      <c r="R674" s="9"/>
      <c r="S674" s="9"/>
      <c r="T674" s="9"/>
      <c r="U674" s="9"/>
      <c r="V674" s="9"/>
      <c r="W674" s="9"/>
      <c r="X674" s="9"/>
      <c r="Y674" s="9"/>
      <c r="Z674" s="9"/>
    </row>
    <row r="675" spans="1:26" ht="16.5" customHeight="1">
      <c r="A675" s="9"/>
      <c r="B675" s="9"/>
      <c r="C675" s="9"/>
      <c r="D675" s="9"/>
      <c r="E675" s="180"/>
      <c r="F675" s="180"/>
      <c r="G675" s="9"/>
      <c r="H675" s="308"/>
      <c r="I675" s="180"/>
      <c r="J675" s="180"/>
      <c r="K675" s="180"/>
      <c r="L675" s="9"/>
      <c r="M675" s="9"/>
      <c r="N675" s="9"/>
      <c r="O675" s="9"/>
      <c r="P675" s="9"/>
      <c r="Q675" s="9"/>
      <c r="R675" s="9"/>
      <c r="S675" s="9"/>
      <c r="T675" s="9"/>
      <c r="U675" s="9"/>
      <c r="V675" s="9"/>
      <c r="W675" s="9"/>
      <c r="X675" s="9"/>
      <c r="Y675" s="9"/>
      <c r="Z675" s="9"/>
    </row>
    <row r="676" spans="1:26" ht="16.5" customHeight="1">
      <c r="A676" s="9"/>
      <c r="B676" s="9"/>
      <c r="C676" s="9"/>
      <c r="D676" s="9"/>
      <c r="E676" s="180"/>
      <c r="F676" s="180"/>
      <c r="G676" s="9"/>
      <c r="H676" s="308"/>
      <c r="I676" s="180"/>
      <c r="J676" s="180"/>
      <c r="K676" s="180"/>
      <c r="L676" s="9"/>
      <c r="M676" s="9"/>
      <c r="N676" s="9"/>
      <c r="O676" s="9"/>
      <c r="P676" s="9"/>
      <c r="Q676" s="9"/>
      <c r="R676" s="9"/>
      <c r="S676" s="9"/>
      <c r="T676" s="9"/>
      <c r="U676" s="9"/>
      <c r="V676" s="9"/>
      <c r="W676" s="9"/>
      <c r="X676" s="9"/>
      <c r="Y676" s="9"/>
      <c r="Z676" s="9"/>
    </row>
    <row r="677" spans="1:26" ht="16.5" customHeight="1">
      <c r="A677" s="9"/>
      <c r="B677" s="9"/>
      <c r="C677" s="9"/>
      <c r="D677" s="9"/>
      <c r="E677" s="180"/>
      <c r="F677" s="180"/>
      <c r="G677" s="9"/>
      <c r="H677" s="308"/>
      <c r="I677" s="180"/>
      <c r="J677" s="180"/>
      <c r="K677" s="180"/>
      <c r="L677" s="9"/>
      <c r="M677" s="9"/>
      <c r="N677" s="9"/>
      <c r="O677" s="9"/>
      <c r="P677" s="9"/>
      <c r="Q677" s="9"/>
      <c r="R677" s="9"/>
      <c r="S677" s="9"/>
      <c r="T677" s="9"/>
      <c r="U677" s="9"/>
      <c r="V677" s="9"/>
      <c r="W677" s="9"/>
      <c r="X677" s="9"/>
      <c r="Y677" s="9"/>
      <c r="Z677" s="9"/>
    </row>
    <row r="678" spans="1:26" ht="16.5" customHeight="1">
      <c r="A678" s="9"/>
      <c r="B678" s="9"/>
      <c r="C678" s="9"/>
      <c r="D678" s="9"/>
      <c r="E678" s="180"/>
      <c r="F678" s="180"/>
      <c r="G678" s="9"/>
      <c r="H678" s="308"/>
      <c r="I678" s="180"/>
      <c r="J678" s="180"/>
      <c r="K678" s="180"/>
      <c r="L678" s="9"/>
      <c r="M678" s="9"/>
      <c r="N678" s="9"/>
      <c r="O678" s="9"/>
      <c r="P678" s="9"/>
      <c r="Q678" s="9"/>
      <c r="R678" s="9"/>
      <c r="S678" s="9"/>
      <c r="T678" s="9"/>
      <c r="U678" s="9"/>
      <c r="V678" s="9"/>
      <c r="W678" s="9"/>
      <c r="X678" s="9"/>
      <c r="Y678" s="9"/>
      <c r="Z678" s="9"/>
    </row>
    <row r="679" spans="1:26" ht="16.5" customHeight="1">
      <c r="A679" s="9"/>
      <c r="B679" s="9"/>
      <c r="C679" s="9"/>
      <c r="D679" s="9"/>
      <c r="E679" s="180"/>
      <c r="F679" s="180"/>
      <c r="G679" s="9"/>
      <c r="H679" s="308"/>
      <c r="I679" s="180"/>
      <c r="J679" s="180"/>
      <c r="K679" s="180"/>
      <c r="L679" s="9"/>
      <c r="M679" s="9"/>
      <c r="N679" s="9"/>
      <c r="O679" s="9"/>
      <c r="P679" s="9"/>
      <c r="Q679" s="9"/>
      <c r="R679" s="9"/>
      <c r="S679" s="9"/>
      <c r="T679" s="9"/>
      <c r="U679" s="9"/>
      <c r="V679" s="9"/>
      <c r="W679" s="9"/>
      <c r="X679" s="9"/>
      <c r="Y679" s="9"/>
      <c r="Z679" s="9"/>
    </row>
    <row r="680" spans="1:26" ht="16.5" customHeight="1">
      <c r="A680" s="9"/>
      <c r="B680" s="9"/>
      <c r="C680" s="9"/>
      <c r="D680" s="9"/>
      <c r="E680" s="180"/>
      <c r="F680" s="180"/>
      <c r="G680" s="9"/>
      <c r="H680" s="308"/>
      <c r="I680" s="180"/>
      <c r="J680" s="180"/>
      <c r="K680" s="180"/>
      <c r="L680" s="9"/>
      <c r="M680" s="9"/>
      <c r="N680" s="9"/>
      <c r="O680" s="9"/>
      <c r="P680" s="9"/>
      <c r="Q680" s="9"/>
      <c r="R680" s="9"/>
      <c r="S680" s="9"/>
      <c r="T680" s="9"/>
      <c r="U680" s="9"/>
      <c r="V680" s="9"/>
      <c r="W680" s="9"/>
      <c r="X680" s="9"/>
      <c r="Y680" s="9"/>
      <c r="Z680" s="9"/>
    </row>
    <row r="681" spans="1:26" ht="16.5" customHeight="1">
      <c r="A681" s="9"/>
      <c r="B681" s="9"/>
      <c r="C681" s="9"/>
      <c r="D681" s="9"/>
      <c r="E681" s="180"/>
      <c r="F681" s="180"/>
      <c r="G681" s="9"/>
      <c r="H681" s="308"/>
      <c r="I681" s="180"/>
      <c r="J681" s="180"/>
      <c r="K681" s="180"/>
      <c r="L681" s="9"/>
      <c r="M681" s="9"/>
      <c r="N681" s="9"/>
      <c r="O681" s="9"/>
      <c r="P681" s="9"/>
      <c r="Q681" s="9"/>
      <c r="R681" s="9"/>
      <c r="S681" s="9"/>
      <c r="T681" s="9"/>
      <c r="U681" s="9"/>
      <c r="V681" s="9"/>
      <c r="W681" s="9"/>
      <c r="X681" s="9"/>
      <c r="Y681" s="9"/>
      <c r="Z681" s="9"/>
    </row>
    <row r="682" spans="1:26" ht="16.5" customHeight="1">
      <c r="A682" s="9"/>
      <c r="B682" s="9"/>
      <c r="C682" s="9"/>
      <c r="D682" s="9"/>
      <c r="E682" s="180"/>
      <c r="F682" s="180"/>
      <c r="G682" s="9"/>
      <c r="H682" s="308"/>
      <c r="I682" s="180"/>
      <c r="J682" s="180"/>
      <c r="K682" s="180"/>
      <c r="L682" s="9"/>
      <c r="M682" s="9"/>
      <c r="N682" s="9"/>
      <c r="O682" s="9"/>
      <c r="P682" s="9"/>
      <c r="Q682" s="9"/>
      <c r="R682" s="9"/>
      <c r="S682" s="9"/>
      <c r="T682" s="9"/>
      <c r="U682" s="9"/>
      <c r="V682" s="9"/>
      <c r="W682" s="9"/>
      <c r="X682" s="9"/>
      <c r="Y682" s="9"/>
      <c r="Z682" s="9"/>
    </row>
    <row r="683" spans="1:26" ht="16.5" customHeight="1">
      <c r="A683" s="9"/>
      <c r="B683" s="9"/>
      <c r="C683" s="9"/>
      <c r="D683" s="9"/>
      <c r="E683" s="180"/>
      <c r="F683" s="180"/>
      <c r="G683" s="9"/>
      <c r="H683" s="308"/>
      <c r="I683" s="180"/>
      <c r="J683" s="180"/>
      <c r="K683" s="180"/>
      <c r="L683" s="9"/>
      <c r="M683" s="9"/>
      <c r="N683" s="9"/>
      <c r="O683" s="9"/>
      <c r="P683" s="9"/>
      <c r="Q683" s="9"/>
      <c r="R683" s="9"/>
      <c r="S683" s="9"/>
      <c r="T683" s="9"/>
      <c r="U683" s="9"/>
      <c r="V683" s="9"/>
      <c r="W683" s="9"/>
      <c r="X683" s="9"/>
      <c r="Y683" s="9"/>
      <c r="Z683" s="9"/>
    </row>
    <row r="684" spans="1:26" ht="16.5" customHeight="1">
      <c r="A684" s="9"/>
      <c r="B684" s="9"/>
      <c r="C684" s="9"/>
      <c r="D684" s="9"/>
      <c r="E684" s="180"/>
      <c r="F684" s="180"/>
      <c r="G684" s="9"/>
      <c r="H684" s="308"/>
      <c r="I684" s="180"/>
      <c r="J684" s="180"/>
      <c r="K684" s="180"/>
      <c r="L684" s="9"/>
      <c r="M684" s="9"/>
      <c r="N684" s="9"/>
      <c r="O684" s="9"/>
      <c r="P684" s="9"/>
      <c r="Q684" s="9"/>
      <c r="R684" s="9"/>
      <c r="S684" s="9"/>
      <c r="T684" s="9"/>
      <c r="U684" s="9"/>
      <c r="V684" s="9"/>
      <c r="W684" s="9"/>
      <c r="X684" s="9"/>
      <c r="Y684" s="9"/>
      <c r="Z684" s="9"/>
    </row>
    <row r="685" spans="1:26" ht="16.5" customHeight="1">
      <c r="A685" s="9"/>
      <c r="B685" s="9"/>
      <c r="C685" s="9"/>
      <c r="D685" s="9"/>
      <c r="E685" s="180"/>
      <c r="F685" s="180"/>
      <c r="G685" s="9"/>
      <c r="H685" s="308"/>
      <c r="I685" s="180"/>
      <c r="J685" s="180"/>
      <c r="K685" s="180"/>
      <c r="L685" s="9"/>
      <c r="M685" s="9"/>
      <c r="N685" s="9"/>
      <c r="O685" s="9"/>
      <c r="P685" s="9"/>
      <c r="Q685" s="9"/>
      <c r="R685" s="9"/>
      <c r="S685" s="9"/>
      <c r="T685" s="9"/>
      <c r="U685" s="9"/>
      <c r="V685" s="9"/>
      <c r="W685" s="9"/>
      <c r="X685" s="9"/>
      <c r="Y685" s="9"/>
      <c r="Z685" s="9"/>
    </row>
    <row r="686" spans="1:26" ht="16.5" customHeight="1">
      <c r="A686" s="9"/>
      <c r="B686" s="9"/>
      <c r="C686" s="9"/>
      <c r="D686" s="9"/>
      <c r="E686" s="180"/>
      <c r="F686" s="180"/>
      <c r="G686" s="9"/>
      <c r="H686" s="308"/>
      <c r="I686" s="180"/>
      <c r="J686" s="180"/>
      <c r="K686" s="180"/>
      <c r="L686" s="9"/>
      <c r="M686" s="9"/>
      <c r="N686" s="9"/>
      <c r="O686" s="9"/>
      <c r="P686" s="9"/>
      <c r="Q686" s="9"/>
      <c r="R686" s="9"/>
      <c r="S686" s="9"/>
      <c r="T686" s="9"/>
      <c r="U686" s="9"/>
      <c r="V686" s="9"/>
      <c r="W686" s="9"/>
      <c r="X686" s="9"/>
      <c r="Y686" s="9"/>
      <c r="Z686" s="9"/>
    </row>
    <row r="687" spans="1:26" ht="16.5" customHeight="1">
      <c r="A687" s="9"/>
      <c r="B687" s="9"/>
      <c r="C687" s="9"/>
      <c r="D687" s="9"/>
      <c r="E687" s="180"/>
      <c r="F687" s="180"/>
      <c r="G687" s="9"/>
      <c r="H687" s="308"/>
      <c r="I687" s="180"/>
      <c r="J687" s="180"/>
      <c r="K687" s="180"/>
      <c r="L687" s="9"/>
      <c r="M687" s="9"/>
      <c r="N687" s="9"/>
      <c r="O687" s="9"/>
      <c r="P687" s="9"/>
      <c r="Q687" s="9"/>
      <c r="R687" s="9"/>
      <c r="S687" s="9"/>
      <c r="T687" s="9"/>
      <c r="U687" s="9"/>
      <c r="V687" s="9"/>
      <c r="W687" s="9"/>
      <c r="X687" s="9"/>
      <c r="Y687" s="9"/>
      <c r="Z687" s="9"/>
    </row>
    <row r="688" spans="1:26" ht="16.5" customHeight="1">
      <c r="A688" s="9"/>
      <c r="B688" s="9"/>
      <c r="C688" s="9"/>
      <c r="D688" s="9"/>
      <c r="E688" s="180"/>
      <c r="F688" s="180"/>
      <c r="G688" s="9"/>
      <c r="H688" s="308"/>
      <c r="I688" s="180"/>
      <c r="J688" s="180"/>
      <c r="K688" s="180"/>
      <c r="L688" s="9"/>
      <c r="M688" s="9"/>
      <c r="N688" s="9"/>
      <c r="O688" s="9"/>
      <c r="P688" s="9"/>
      <c r="Q688" s="9"/>
      <c r="R688" s="9"/>
      <c r="S688" s="9"/>
      <c r="T688" s="9"/>
      <c r="U688" s="9"/>
      <c r="V688" s="9"/>
      <c r="W688" s="9"/>
      <c r="X688" s="9"/>
      <c r="Y688" s="9"/>
      <c r="Z688" s="9"/>
    </row>
    <row r="689" spans="1:26" ht="16.5" customHeight="1">
      <c r="A689" s="9"/>
      <c r="B689" s="9"/>
      <c r="C689" s="9"/>
      <c r="D689" s="9"/>
      <c r="E689" s="180"/>
      <c r="F689" s="180"/>
      <c r="G689" s="9"/>
      <c r="H689" s="308"/>
      <c r="I689" s="180"/>
      <c r="J689" s="180"/>
      <c r="K689" s="180"/>
      <c r="L689" s="9"/>
      <c r="M689" s="9"/>
      <c r="N689" s="9"/>
      <c r="O689" s="9"/>
      <c r="P689" s="9"/>
      <c r="Q689" s="9"/>
      <c r="R689" s="9"/>
      <c r="S689" s="9"/>
      <c r="T689" s="9"/>
      <c r="U689" s="9"/>
      <c r="V689" s="9"/>
      <c r="W689" s="9"/>
      <c r="X689" s="9"/>
      <c r="Y689" s="9"/>
      <c r="Z689" s="9"/>
    </row>
    <row r="690" spans="1:26" ht="16.5" customHeight="1">
      <c r="A690" s="9"/>
      <c r="B690" s="9"/>
      <c r="C690" s="9"/>
      <c r="D690" s="9"/>
      <c r="E690" s="180"/>
      <c r="F690" s="180"/>
      <c r="G690" s="9"/>
      <c r="H690" s="308"/>
      <c r="I690" s="180"/>
      <c r="J690" s="180"/>
      <c r="K690" s="180"/>
      <c r="L690" s="9"/>
      <c r="M690" s="9"/>
      <c r="N690" s="9"/>
      <c r="O690" s="9"/>
      <c r="P690" s="9"/>
      <c r="Q690" s="9"/>
      <c r="R690" s="9"/>
      <c r="S690" s="9"/>
      <c r="T690" s="9"/>
      <c r="U690" s="9"/>
      <c r="V690" s="9"/>
      <c r="W690" s="9"/>
      <c r="X690" s="9"/>
      <c r="Y690" s="9"/>
      <c r="Z690" s="9"/>
    </row>
    <row r="691" spans="1:26" ht="16.5" customHeight="1">
      <c r="A691" s="9"/>
      <c r="B691" s="9"/>
      <c r="C691" s="9"/>
      <c r="D691" s="9"/>
      <c r="E691" s="180"/>
      <c r="F691" s="180"/>
      <c r="G691" s="9"/>
      <c r="H691" s="308"/>
      <c r="I691" s="180"/>
      <c r="J691" s="180"/>
      <c r="K691" s="180"/>
      <c r="L691" s="9"/>
      <c r="M691" s="9"/>
      <c r="N691" s="9"/>
      <c r="O691" s="9"/>
      <c r="P691" s="9"/>
      <c r="Q691" s="9"/>
      <c r="R691" s="9"/>
      <c r="S691" s="9"/>
      <c r="T691" s="9"/>
      <c r="U691" s="9"/>
      <c r="V691" s="9"/>
      <c r="W691" s="9"/>
      <c r="X691" s="9"/>
      <c r="Y691" s="9"/>
      <c r="Z691" s="9"/>
    </row>
    <row r="692" spans="1:26" ht="16.5" customHeight="1">
      <c r="A692" s="9"/>
      <c r="B692" s="9"/>
      <c r="C692" s="9"/>
      <c r="D692" s="9"/>
      <c r="E692" s="180"/>
      <c r="F692" s="180"/>
      <c r="G692" s="9"/>
      <c r="H692" s="308"/>
      <c r="I692" s="180"/>
      <c r="J692" s="180"/>
      <c r="K692" s="180"/>
      <c r="L692" s="9"/>
      <c r="M692" s="9"/>
      <c r="N692" s="9"/>
      <c r="O692" s="9"/>
      <c r="P692" s="9"/>
      <c r="Q692" s="9"/>
      <c r="R692" s="9"/>
      <c r="S692" s="9"/>
      <c r="T692" s="9"/>
      <c r="U692" s="9"/>
      <c r="V692" s="9"/>
      <c r="W692" s="9"/>
      <c r="X692" s="9"/>
      <c r="Y692" s="9"/>
      <c r="Z692" s="9"/>
    </row>
    <row r="693" spans="1:26" ht="16.5" customHeight="1">
      <c r="A693" s="9"/>
      <c r="B693" s="9"/>
      <c r="C693" s="9"/>
      <c r="D693" s="9"/>
      <c r="E693" s="180"/>
      <c r="F693" s="180"/>
      <c r="G693" s="9"/>
      <c r="H693" s="308"/>
      <c r="I693" s="180"/>
      <c r="J693" s="180"/>
      <c r="K693" s="180"/>
      <c r="L693" s="9"/>
      <c r="M693" s="9"/>
      <c r="N693" s="9"/>
      <c r="O693" s="9"/>
      <c r="P693" s="9"/>
      <c r="Q693" s="9"/>
      <c r="R693" s="9"/>
      <c r="S693" s="9"/>
      <c r="T693" s="9"/>
      <c r="U693" s="9"/>
      <c r="V693" s="9"/>
      <c r="W693" s="9"/>
      <c r="X693" s="9"/>
      <c r="Y693" s="9"/>
      <c r="Z693" s="9"/>
    </row>
    <row r="694" spans="1:26" ht="16.5" customHeight="1">
      <c r="A694" s="9"/>
      <c r="B694" s="9"/>
      <c r="C694" s="9"/>
      <c r="D694" s="9"/>
      <c r="E694" s="180"/>
      <c r="F694" s="180"/>
      <c r="G694" s="9"/>
      <c r="H694" s="308"/>
      <c r="I694" s="180"/>
      <c r="J694" s="180"/>
      <c r="K694" s="180"/>
      <c r="L694" s="9"/>
      <c r="M694" s="9"/>
      <c r="N694" s="9"/>
      <c r="O694" s="9"/>
      <c r="P694" s="9"/>
      <c r="Q694" s="9"/>
      <c r="R694" s="9"/>
      <c r="S694" s="9"/>
      <c r="T694" s="9"/>
      <c r="U694" s="9"/>
      <c r="V694" s="9"/>
      <c r="W694" s="9"/>
      <c r="X694" s="9"/>
      <c r="Y694" s="9"/>
      <c r="Z694" s="9"/>
    </row>
    <row r="695" spans="1:26" ht="16.5" customHeight="1">
      <c r="A695" s="9"/>
      <c r="B695" s="9"/>
      <c r="C695" s="9"/>
      <c r="D695" s="9"/>
      <c r="E695" s="180"/>
      <c r="F695" s="180"/>
      <c r="G695" s="9"/>
      <c r="H695" s="308"/>
      <c r="I695" s="180"/>
      <c r="J695" s="180"/>
      <c r="K695" s="180"/>
      <c r="L695" s="9"/>
      <c r="M695" s="9"/>
      <c r="N695" s="9"/>
      <c r="O695" s="9"/>
      <c r="P695" s="9"/>
      <c r="Q695" s="9"/>
      <c r="R695" s="9"/>
      <c r="S695" s="9"/>
      <c r="T695" s="9"/>
      <c r="U695" s="9"/>
      <c r="V695" s="9"/>
      <c r="W695" s="9"/>
      <c r="X695" s="9"/>
      <c r="Y695" s="9"/>
      <c r="Z695" s="9"/>
    </row>
    <row r="696" spans="1:26" ht="16.5" customHeight="1">
      <c r="A696" s="9"/>
      <c r="B696" s="9"/>
      <c r="C696" s="9"/>
      <c r="D696" s="9"/>
      <c r="E696" s="180"/>
      <c r="F696" s="180"/>
      <c r="G696" s="9"/>
      <c r="H696" s="308"/>
      <c r="I696" s="180"/>
      <c r="J696" s="180"/>
      <c r="K696" s="180"/>
      <c r="L696" s="9"/>
      <c r="M696" s="9"/>
      <c r="N696" s="9"/>
      <c r="O696" s="9"/>
      <c r="P696" s="9"/>
      <c r="Q696" s="9"/>
      <c r="R696" s="9"/>
      <c r="S696" s="9"/>
      <c r="T696" s="9"/>
      <c r="U696" s="9"/>
      <c r="V696" s="9"/>
      <c r="W696" s="9"/>
      <c r="X696" s="9"/>
      <c r="Y696" s="9"/>
      <c r="Z696" s="9"/>
    </row>
    <row r="697" spans="1:26" ht="16.5" customHeight="1">
      <c r="A697" s="9"/>
      <c r="B697" s="9"/>
      <c r="C697" s="9"/>
      <c r="D697" s="9"/>
      <c r="E697" s="180"/>
      <c r="F697" s="180"/>
      <c r="G697" s="9"/>
      <c r="H697" s="308"/>
      <c r="I697" s="180"/>
      <c r="J697" s="180"/>
      <c r="K697" s="180"/>
      <c r="L697" s="9"/>
      <c r="M697" s="9"/>
      <c r="N697" s="9"/>
      <c r="O697" s="9"/>
      <c r="P697" s="9"/>
      <c r="Q697" s="9"/>
      <c r="R697" s="9"/>
      <c r="S697" s="9"/>
      <c r="T697" s="9"/>
      <c r="U697" s="9"/>
      <c r="V697" s="9"/>
      <c r="W697" s="9"/>
      <c r="X697" s="9"/>
      <c r="Y697" s="9"/>
      <c r="Z697" s="9"/>
    </row>
    <row r="698" spans="1:26" ht="16.5" customHeight="1">
      <c r="A698" s="9"/>
      <c r="B698" s="9"/>
      <c r="C698" s="9"/>
      <c r="D698" s="9"/>
      <c r="E698" s="180"/>
      <c r="F698" s="180"/>
      <c r="G698" s="9"/>
      <c r="H698" s="308"/>
      <c r="I698" s="180"/>
      <c r="J698" s="180"/>
      <c r="K698" s="180"/>
      <c r="L698" s="9"/>
      <c r="M698" s="9"/>
      <c r="N698" s="9"/>
      <c r="O698" s="9"/>
      <c r="P698" s="9"/>
      <c r="Q698" s="9"/>
      <c r="R698" s="9"/>
      <c r="S698" s="9"/>
      <c r="T698" s="9"/>
      <c r="U698" s="9"/>
      <c r="V698" s="9"/>
      <c r="W698" s="9"/>
      <c r="X698" s="9"/>
      <c r="Y698" s="9"/>
      <c r="Z698" s="9"/>
    </row>
    <row r="699" spans="1:26" ht="16.5" customHeight="1">
      <c r="A699" s="9"/>
      <c r="B699" s="9"/>
      <c r="C699" s="9"/>
      <c r="D699" s="9"/>
      <c r="E699" s="180"/>
      <c r="F699" s="180"/>
      <c r="G699" s="9"/>
      <c r="H699" s="308"/>
      <c r="I699" s="180"/>
      <c r="J699" s="180"/>
      <c r="K699" s="180"/>
      <c r="L699" s="9"/>
      <c r="M699" s="9"/>
      <c r="N699" s="9"/>
      <c r="O699" s="9"/>
      <c r="P699" s="9"/>
      <c r="Q699" s="9"/>
      <c r="R699" s="9"/>
      <c r="S699" s="9"/>
      <c r="T699" s="9"/>
      <c r="U699" s="9"/>
      <c r="V699" s="9"/>
      <c r="W699" s="9"/>
      <c r="X699" s="9"/>
      <c r="Y699" s="9"/>
      <c r="Z699" s="9"/>
    </row>
    <row r="700" spans="1:26" ht="16.5" customHeight="1">
      <c r="A700" s="9"/>
      <c r="B700" s="9"/>
      <c r="C700" s="9"/>
      <c r="D700" s="9"/>
      <c r="E700" s="180"/>
      <c r="F700" s="180"/>
      <c r="G700" s="9"/>
      <c r="H700" s="308"/>
      <c r="I700" s="180"/>
      <c r="J700" s="180"/>
      <c r="K700" s="180"/>
      <c r="L700" s="9"/>
      <c r="M700" s="9"/>
      <c r="N700" s="9"/>
      <c r="O700" s="9"/>
      <c r="P700" s="9"/>
      <c r="Q700" s="9"/>
      <c r="R700" s="9"/>
      <c r="S700" s="9"/>
      <c r="T700" s="9"/>
      <c r="U700" s="9"/>
      <c r="V700" s="9"/>
      <c r="W700" s="9"/>
      <c r="X700" s="9"/>
      <c r="Y700" s="9"/>
      <c r="Z700" s="9"/>
    </row>
    <row r="701" spans="1:26" ht="16.5" customHeight="1">
      <c r="A701" s="9"/>
      <c r="B701" s="9"/>
      <c r="C701" s="9"/>
      <c r="D701" s="9"/>
      <c r="E701" s="180"/>
      <c r="F701" s="180"/>
      <c r="G701" s="9"/>
      <c r="H701" s="308"/>
      <c r="I701" s="180"/>
      <c r="J701" s="180"/>
      <c r="K701" s="180"/>
      <c r="L701" s="9"/>
      <c r="M701" s="9"/>
      <c r="N701" s="9"/>
      <c r="O701" s="9"/>
      <c r="P701" s="9"/>
      <c r="Q701" s="9"/>
      <c r="R701" s="9"/>
      <c r="S701" s="9"/>
      <c r="T701" s="9"/>
      <c r="U701" s="9"/>
      <c r="V701" s="9"/>
      <c r="W701" s="9"/>
      <c r="X701" s="9"/>
      <c r="Y701" s="9"/>
      <c r="Z701" s="9"/>
    </row>
    <row r="702" spans="1:26" ht="16.5" customHeight="1">
      <c r="A702" s="9"/>
      <c r="B702" s="9"/>
      <c r="C702" s="9"/>
      <c r="D702" s="9"/>
      <c r="E702" s="180"/>
      <c r="F702" s="180"/>
      <c r="G702" s="9"/>
      <c r="H702" s="308"/>
      <c r="I702" s="180"/>
      <c r="J702" s="180"/>
      <c r="K702" s="180"/>
      <c r="L702" s="9"/>
      <c r="M702" s="9"/>
      <c r="N702" s="9"/>
      <c r="O702" s="9"/>
      <c r="P702" s="9"/>
      <c r="Q702" s="9"/>
      <c r="R702" s="9"/>
      <c r="S702" s="9"/>
      <c r="T702" s="9"/>
      <c r="U702" s="9"/>
      <c r="V702" s="9"/>
      <c r="W702" s="9"/>
      <c r="X702" s="9"/>
      <c r="Y702" s="9"/>
      <c r="Z702" s="9"/>
    </row>
    <row r="703" spans="1:26" ht="16.5" customHeight="1">
      <c r="A703" s="9"/>
      <c r="B703" s="9"/>
      <c r="C703" s="9"/>
      <c r="D703" s="9"/>
      <c r="E703" s="180"/>
      <c r="F703" s="180"/>
      <c r="G703" s="9"/>
      <c r="H703" s="308"/>
      <c r="I703" s="180"/>
      <c r="J703" s="180"/>
      <c r="K703" s="180"/>
      <c r="L703" s="9"/>
      <c r="M703" s="9"/>
      <c r="N703" s="9"/>
      <c r="O703" s="9"/>
      <c r="P703" s="9"/>
      <c r="Q703" s="9"/>
      <c r="R703" s="9"/>
      <c r="S703" s="9"/>
      <c r="T703" s="9"/>
      <c r="U703" s="9"/>
      <c r="V703" s="9"/>
      <c r="W703" s="9"/>
      <c r="X703" s="9"/>
      <c r="Y703" s="9"/>
      <c r="Z703" s="9"/>
    </row>
    <row r="704" spans="1:26" ht="16.5" customHeight="1">
      <c r="A704" s="9"/>
      <c r="B704" s="9"/>
      <c r="C704" s="9"/>
      <c r="D704" s="9"/>
      <c r="E704" s="180"/>
      <c r="F704" s="180"/>
      <c r="G704" s="9"/>
      <c r="H704" s="308"/>
      <c r="I704" s="180"/>
      <c r="J704" s="180"/>
      <c r="K704" s="180"/>
      <c r="L704" s="9"/>
      <c r="M704" s="9"/>
      <c r="N704" s="9"/>
      <c r="O704" s="9"/>
      <c r="P704" s="9"/>
      <c r="Q704" s="9"/>
      <c r="R704" s="9"/>
      <c r="S704" s="9"/>
      <c r="T704" s="9"/>
      <c r="U704" s="9"/>
      <c r="V704" s="9"/>
      <c r="W704" s="9"/>
      <c r="X704" s="9"/>
      <c r="Y704" s="9"/>
      <c r="Z704" s="9"/>
    </row>
    <row r="705" spans="1:26" ht="16.5" customHeight="1">
      <c r="A705" s="9"/>
      <c r="B705" s="9"/>
      <c r="C705" s="9"/>
      <c r="D705" s="9"/>
      <c r="E705" s="180"/>
      <c r="F705" s="180"/>
      <c r="G705" s="9"/>
      <c r="H705" s="308"/>
      <c r="I705" s="180"/>
      <c r="J705" s="180"/>
      <c r="K705" s="180"/>
      <c r="L705" s="9"/>
      <c r="M705" s="9"/>
      <c r="N705" s="9"/>
      <c r="O705" s="9"/>
      <c r="P705" s="9"/>
      <c r="Q705" s="9"/>
      <c r="R705" s="9"/>
      <c r="S705" s="9"/>
      <c r="T705" s="9"/>
      <c r="U705" s="9"/>
      <c r="V705" s="9"/>
      <c r="W705" s="9"/>
      <c r="X705" s="9"/>
      <c r="Y705" s="9"/>
      <c r="Z705" s="9"/>
    </row>
    <row r="706" spans="1:26" ht="16.5" customHeight="1">
      <c r="A706" s="9"/>
      <c r="B706" s="9"/>
      <c r="C706" s="9"/>
      <c r="D706" s="9"/>
      <c r="E706" s="180"/>
      <c r="F706" s="180"/>
      <c r="G706" s="9"/>
      <c r="H706" s="308"/>
      <c r="I706" s="180"/>
      <c r="J706" s="180"/>
      <c r="K706" s="180"/>
      <c r="L706" s="9"/>
      <c r="M706" s="9"/>
      <c r="N706" s="9"/>
      <c r="O706" s="9"/>
      <c r="P706" s="9"/>
      <c r="Q706" s="9"/>
      <c r="R706" s="9"/>
      <c r="S706" s="9"/>
      <c r="T706" s="9"/>
      <c r="U706" s="9"/>
      <c r="V706" s="9"/>
      <c r="W706" s="9"/>
      <c r="X706" s="9"/>
      <c r="Y706" s="9"/>
      <c r="Z706" s="9"/>
    </row>
    <row r="707" spans="1:26" ht="16.5" customHeight="1">
      <c r="A707" s="9"/>
      <c r="B707" s="9"/>
      <c r="C707" s="9"/>
      <c r="D707" s="9"/>
      <c r="E707" s="180"/>
      <c r="F707" s="180"/>
      <c r="G707" s="9"/>
      <c r="H707" s="308"/>
      <c r="I707" s="180"/>
      <c r="J707" s="180"/>
      <c r="K707" s="180"/>
      <c r="L707" s="9"/>
      <c r="M707" s="9"/>
      <c r="N707" s="9"/>
      <c r="O707" s="9"/>
      <c r="P707" s="9"/>
      <c r="Q707" s="9"/>
      <c r="R707" s="9"/>
      <c r="S707" s="9"/>
      <c r="T707" s="9"/>
      <c r="U707" s="9"/>
      <c r="V707" s="9"/>
      <c r="W707" s="9"/>
      <c r="X707" s="9"/>
      <c r="Y707" s="9"/>
      <c r="Z707" s="9"/>
    </row>
    <row r="708" spans="1:26" ht="16.5" customHeight="1">
      <c r="A708" s="9"/>
      <c r="B708" s="9"/>
      <c r="C708" s="9"/>
      <c r="D708" s="9"/>
      <c r="E708" s="180"/>
      <c r="F708" s="180"/>
      <c r="G708" s="9"/>
      <c r="H708" s="308"/>
      <c r="I708" s="180"/>
      <c r="J708" s="180"/>
      <c r="K708" s="180"/>
      <c r="L708" s="9"/>
      <c r="M708" s="9"/>
      <c r="N708" s="9"/>
      <c r="O708" s="9"/>
      <c r="P708" s="9"/>
      <c r="Q708" s="9"/>
      <c r="R708" s="9"/>
      <c r="S708" s="9"/>
      <c r="T708" s="9"/>
      <c r="U708" s="9"/>
      <c r="V708" s="9"/>
      <c r="W708" s="9"/>
      <c r="X708" s="9"/>
      <c r="Y708" s="9"/>
      <c r="Z708" s="9"/>
    </row>
    <row r="709" spans="1:26" ht="16.5" customHeight="1">
      <c r="A709" s="9"/>
      <c r="B709" s="9"/>
      <c r="C709" s="9"/>
      <c r="D709" s="9"/>
      <c r="E709" s="180"/>
      <c r="F709" s="180"/>
      <c r="G709" s="9"/>
      <c r="H709" s="308"/>
      <c r="I709" s="180"/>
      <c r="J709" s="180"/>
      <c r="K709" s="180"/>
      <c r="L709" s="9"/>
      <c r="M709" s="9"/>
      <c r="N709" s="9"/>
      <c r="O709" s="9"/>
      <c r="P709" s="9"/>
      <c r="Q709" s="9"/>
      <c r="R709" s="9"/>
      <c r="S709" s="9"/>
      <c r="T709" s="9"/>
      <c r="U709" s="9"/>
      <c r="V709" s="9"/>
      <c r="W709" s="9"/>
      <c r="X709" s="9"/>
      <c r="Y709" s="9"/>
      <c r="Z709" s="9"/>
    </row>
    <row r="710" spans="1:26" ht="16.5" customHeight="1">
      <c r="A710" s="9"/>
      <c r="B710" s="9"/>
      <c r="C710" s="9"/>
      <c r="D710" s="9"/>
      <c r="E710" s="180"/>
      <c r="F710" s="180"/>
      <c r="G710" s="9"/>
      <c r="H710" s="308"/>
      <c r="I710" s="180"/>
      <c r="J710" s="180"/>
      <c r="K710" s="180"/>
      <c r="L710" s="9"/>
      <c r="M710" s="9"/>
      <c r="N710" s="9"/>
      <c r="O710" s="9"/>
      <c r="P710" s="9"/>
      <c r="Q710" s="9"/>
      <c r="R710" s="9"/>
      <c r="S710" s="9"/>
      <c r="T710" s="9"/>
      <c r="U710" s="9"/>
      <c r="V710" s="9"/>
      <c r="W710" s="9"/>
      <c r="X710" s="9"/>
      <c r="Y710" s="9"/>
      <c r="Z710" s="9"/>
    </row>
    <row r="711" spans="1:26" ht="16.5" customHeight="1">
      <c r="A711" s="9"/>
      <c r="B711" s="9"/>
      <c r="C711" s="9"/>
      <c r="D711" s="9"/>
      <c r="E711" s="180"/>
      <c r="F711" s="180"/>
      <c r="G711" s="9"/>
      <c r="H711" s="308"/>
      <c r="I711" s="180"/>
      <c r="J711" s="180"/>
      <c r="K711" s="180"/>
      <c r="L711" s="9"/>
      <c r="M711" s="9"/>
      <c r="N711" s="9"/>
      <c r="O711" s="9"/>
      <c r="P711" s="9"/>
      <c r="Q711" s="9"/>
      <c r="R711" s="9"/>
      <c r="S711" s="9"/>
      <c r="T711" s="9"/>
      <c r="U711" s="9"/>
      <c r="V711" s="9"/>
      <c r="W711" s="9"/>
      <c r="X711" s="9"/>
      <c r="Y711" s="9"/>
      <c r="Z711" s="9"/>
    </row>
    <row r="712" spans="1:26" ht="16.5" customHeight="1">
      <c r="A712" s="9"/>
      <c r="B712" s="9"/>
      <c r="C712" s="9"/>
      <c r="D712" s="9"/>
      <c r="E712" s="180"/>
      <c r="F712" s="180"/>
      <c r="G712" s="9"/>
      <c r="H712" s="308"/>
      <c r="I712" s="180"/>
      <c r="J712" s="180"/>
      <c r="K712" s="180"/>
      <c r="L712" s="9"/>
      <c r="M712" s="9"/>
      <c r="N712" s="9"/>
      <c r="O712" s="9"/>
      <c r="P712" s="9"/>
      <c r="Q712" s="9"/>
      <c r="R712" s="9"/>
      <c r="S712" s="9"/>
      <c r="T712" s="9"/>
      <c r="U712" s="9"/>
      <c r="V712" s="9"/>
      <c r="W712" s="9"/>
      <c r="X712" s="9"/>
      <c r="Y712" s="9"/>
      <c r="Z712" s="9"/>
    </row>
    <row r="713" spans="1:26" ht="16.5" customHeight="1">
      <c r="A713" s="9"/>
      <c r="B713" s="9"/>
      <c r="C713" s="9"/>
      <c r="D713" s="9"/>
      <c r="E713" s="180"/>
      <c r="F713" s="180"/>
      <c r="G713" s="9"/>
      <c r="H713" s="308"/>
      <c r="I713" s="180"/>
      <c r="J713" s="180"/>
      <c r="K713" s="180"/>
      <c r="L713" s="9"/>
      <c r="M713" s="9"/>
      <c r="N713" s="9"/>
      <c r="O713" s="9"/>
      <c r="P713" s="9"/>
      <c r="Q713" s="9"/>
      <c r="R713" s="9"/>
      <c r="S713" s="9"/>
      <c r="T713" s="9"/>
      <c r="U713" s="9"/>
      <c r="V713" s="9"/>
      <c r="W713" s="9"/>
      <c r="X713" s="9"/>
      <c r="Y713" s="9"/>
      <c r="Z713" s="9"/>
    </row>
    <row r="714" spans="1:26" ht="16.5" customHeight="1">
      <c r="A714" s="9"/>
      <c r="B714" s="9"/>
      <c r="C714" s="9"/>
      <c r="D714" s="9"/>
      <c r="E714" s="180"/>
      <c r="F714" s="180"/>
      <c r="G714" s="9"/>
      <c r="H714" s="308"/>
      <c r="I714" s="180"/>
      <c r="J714" s="180"/>
      <c r="K714" s="180"/>
      <c r="L714" s="9"/>
      <c r="M714" s="9"/>
      <c r="N714" s="9"/>
      <c r="O714" s="9"/>
      <c r="P714" s="9"/>
      <c r="Q714" s="9"/>
      <c r="R714" s="9"/>
      <c r="S714" s="9"/>
      <c r="T714" s="9"/>
      <c r="U714" s="9"/>
      <c r="V714" s="9"/>
      <c r="W714" s="9"/>
      <c r="X714" s="9"/>
      <c r="Y714" s="9"/>
      <c r="Z714" s="9"/>
    </row>
    <row r="715" spans="1:26" ht="16.5" customHeight="1">
      <c r="A715" s="9"/>
      <c r="B715" s="9"/>
      <c r="C715" s="9"/>
      <c r="D715" s="9"/>
      <c r="E715" s="180"/>
      <c r="F715" s="180"/>
      <c r="G715" s="9"/>
      <c r="H715" s="308"/>
      <c r="I715" s="180"/>
      <c r="J715" s="180"/>
      <c r="K715" s="180"/>
      <c r="L715" s="9"/>
      <c r="M715" s="9"/>
      <c r="N715" s="9"/>
      <c r="O715" s="9"/>
      <c r="P715" s="9"/>
      <c r="Q715" s="9"/>
      <c r="R715" s="9"/>
      <c r="S715" s="9"/>
      <c r="T715" s="9"/>
      <c r="U715" s="9"/>
      <c r="V715" s="9"/>
      <c r="W715" s="9"/>
      <c r="X715" s="9"/>
      <c r="Y715" s="9"/>
      <c r="Z715" s="9"/>
    </row>
    <row r="716" spans="1:26" ht="16.5" customHeight="1">
      <c r="A716" s="9"/>
      <c r="B716" s="9"/>
      <c r="C716" s="9"/>
      <c r="D716" s="9"/>
      <c r="E716" s="180"/>
      <c r="F716" s="180"/>
      <c r="G716" s="9"/>
      <c r="H716" s="308"/>
      <c r="I716" s="180"/>
      <c r="J716" s="180"/>
      <c r="K716" s="180"/>
      <c r="L716" s="9"/>
      <c r="M716" s="9"/>
      <c r="N716" s="9"/>
      <c r="O716" s="9"/>
      <c r="P716" s="9"/>
      <c r="Q716" s="9"/>
      <c r="R716" s="9"/>
      <c r="S716" s="9"/>
      <c r="T716" s="9"/>
      <c r="U716" s="9"/>
      <c r="V716" s="9"/>
      <c r="W716" s="9"/>
      <c r="X716" s="9"/>
      <c r="Y716" s="9"/>
      <c r="Z716" s="9"/>
    </row>
    <row r="717" spans="1:26" ht="16.5" customHeight="1">
      <c r="A717" s="9"/>
      <c r="B717" s="9"/>
      <c r="C717" s="9"/>
      <c r="D717" s="9"/>
      <c r="E717" s="180"/>
      <c r="F717" s="180"/>
      <c r="G717" s="9"/>
      <c r="H717" s="308"/>
      <c r="I717" s="180"/>
      <c r="J717" s="180"/>
      <c r="K717" s="180"/>
      <c r="L717" s="9"/>
      <c r="M717" s="9"/>
      <c r="N717" s="9"/>
      <c r="O717" s="9"/>
      <c r="P717" s="9"/>
      <c r="Q717" s="9"/>
      <c r="R717" s="9"/>
      <c r="S717" s="9"/>
      <c r="T717" s="9"/>
      <c r="U717" s="9"/>
      <c r="V717" s="9"/>
      <c r="W717" s="9"/>
      <c r="X717" s="9"/>
      <c r="Y717" s="9"/>
      <c r="Z717" s="9"/>
    </row>
    <row r="718" spans="1:26" ht="16.5" customHeight="1">
      <c r="A718" s="9"/>
      <c r="B718" s="9"/>
      <c r="C718" s="9"/>
      <c r="D718" s="9"/>
      <c r="E718" s="180"/>
      <c r="F718" s="180"/>
      <c r="G718" s="9"/>
      <c r="H718" s="308"/>
      <c r="I718" s="180"/>
      <c r="J718" s="180"/>
      <c r="K718" s="180"/>
      <c r="L718" s="9"/>
      <c r="M718" s="9"/>
      <c r="N718" s="9"/>
      <c r="O718" s="9"/>
      <c r="P718" s="9"/>
      <c r="Q718" s="9"/>
      <c r="R718" s="9"/>
      <c r="S718" s="9"/>
      <c r="T718" s="9"/>
      <c r="U718" s="9"/>
      <c r="V718" s="9"/>
      <c r="W718" s="9"/>
      <c r="X718" s="9"/>
      <c r="Y718" s="9"/>
      <c r="Z718" s="9"/>
    </row>
    <row r="719" spans="1:26" ht="16.5" customHeight="1">
      <c r="A719" s="9"/>
      <c r="B719" s="9"/>
      <c r="C719" s="9"/>
      <c r="D719" s="9"/>
      <c r="E719" s="180"/>
      <c r="F719" s="180"/>
      <c r="G719" s="9"/>
      <c r="H719" s="308"/>
      <c r="I719" s="180"/>
      <c r="J719" s="180"/>
      <c r="K719" s="180"/>
      <c r="L719" s="9"/>
      <c r="M719" s="9"/>
      <c r="N719" s="9"/>
      <c r="O719" s="9"/>
      <c r="P719" s="9"/>
      <c r="Q719" s="9"/>
      <c r="R719" s="9"/>
      <c r="S719" s="9"/>
      <c r="T719" s="9"/>
      <c r="U719" s="9"/>
      <c r="V719" s="9"/>
      <c r="W719" s="9"/>
      <c r="X719" s="9"/>
      <c r="Y719" s="9"/>
      <c r="Z719" s="9"/>
    </row>
    <row r="720" spans="1:26" ht="16.5" customHeight="1">
      <c r="A720" s="9"/>
      <c r="B720" s="9"/>
      <c r="C720" s="9"/>
      <c r="D720" s="9"/>
      <c r="E720" s="180"/>
      <c r="F720" s="180"/>
      <c r="G720" s="9"/>
      <c r="H720" s="308"/>
      <c r="I720" s="180"/>
      <c r="J720" s="180"/>
      <c r="K720" s="180"/>
      <c r="L720" s="9"/>
      <c r="M720" s="9"/>
      <c r="N720" s="9"/>
      <c r="O720" s="9"/>
      <c r="P720" s="9"/>
      <c r="Q720" s="9"/>
      <c r="R720" s="9"/>
      <c r="S720" s="9"/>
      <c r="T720" s="9"/>
      <c r="U720" s="9"/>
      <c r="V720" s="9"/>
      <c r="W720" s="9"/>
      <c r="X720" s="9"/>
      <c r="Y720" s="9"/>
      <c r="Z720" s="9"/>
    </row>
    <row r="721" spans="1:26" ht="16.5" customHeight="1">
      <c r="A721" s="9"/>
      <c r="B721" s="9"/>
      <c r="C721" s="9"/>
      <c r="D721" s="9"/>
      <c r="E721" s="180"/>
      <c r="F721" s="180"/>
      <c r="G721" s="9"/>
      <c r="H721" s="308"/>
      <c r="I721" s="180"/>
      <c r="J721" s="180"/>
      <c r="K721" s="180"/>
      <c r="L721" s="9"/>
      <c r="M721" s="9"/>
      <c r="N721" s="9"/>
      <c r="O721" s="9"/>
      <c r="P721" s="9"/>
      <c r="Q721" s="9"/>
      <c r="R721" s="9"/>
      <c r="S721" s="9"/>
      <c r="T721" s="9"/>
      <c r="U721" s="9"/>
      <c r="V721" s="9"/>
      <c r="W721" s="9"/>
      <c r="X721" s="9"/>
      <c r="Y721" s="9"/>
      <c r="Z721" s="9"/>
    </row>
    <row r="722" spans="1:26" ht="16.5" customHeight="1">
      <c r="A722" s="9"/>
      <c r="B722" s="9"/>
      <c r="C722" s="9"/>
      <c r="D722" s="9"/>
      <c r="E722" s="180"/>
      <c r="F722" s="180"/>
      <c r="G722" s="9"/>
      <c r="H722" s="308"/>
      <c r="I722" s="180"/>
      <c r="J722" s="180"/>
      <c r="K722" s="180"/>
      <c r="L722" s="9"/>
      <c r="M722" s="9"/>
      <c r="N722" s="9"/>
      <c r="O722" s="9"/>
      <c r="P722" s="9"/>
      <c r="Q722" s="9"/>
      <c r="R722" s="9"/>
      <c r="S722" s="9"/>
      <c r="T722" s="9"/>
      <c r="U722" s="9"/>
      <c r="V722" s="9"/>
      <c r="W722" s="9"/>
      <c r="X722" s="9"/>
      <c r="Y722" s="9"/>
      <c r="Z722" s="9"/>
    </row>
    <row r="723" spans="1:26" ht="16.5" customHeight="1">
      <c r="A723" s="9"/>
      <c r="B723" s="9"/>
      <c r="C723" s="9"/>
      <c r="D723" s="9"/>
      <c r="E723" s="180"/>
      <c r="F723" s="180"/>
      <c r="G723" s="9"/>
      <c r="H723" s="308"/>
      <c r="I723" s="180"/>
      <c r="J723" s="180"/>
      <c r="K723" s="180"/>
      <c r="L723" s="9"/>
      <c r="M723" s="9"/>
      <c r="N723" s="9"/>
      <c r="O723" s="9"/>
      <c r="P723" s="9"/>
      <c r="Q723" s="9"/>
      <c r="R723" s="9"/>
      <c r="S723" s="9"/>
      <c r="T723" s="9"/>
      <c r="U723" s="9"/>
      <c r="V723" s="9"/>
      <c r="W723" s="9"/>
      <c r="X723" s="9"/>
      <c r="Y723" s="9"/>
      <c r="Z723" s="9"/>
    </row>
    <row r="724" spans="1:26" ht="16.5" customHeight="1">
      <c r="A724" s="9"/>
      <c r="B724" s="9"/>
      <c r="C724" s="9"/>
      <c r="D724" s="9"/>
      <c r="E724" s="180"/>
      <c r="F724" s="180"/>
      <c r="G724" s="9"/>
      <c r="H724" s="308"/>
      <c r="I724" s="180"/>
      <c r="J724" s="180"/>
      <c r="K724" s="180"/>
      <c r="L724" s="9"/>
      <c r="M724" s="9"/>
      <c r="N724" s="9"/>
      <c r="O724" s="9"/>
      <c r="P724" s="9"/>
      <c r="Q724" s="9"/>
      <c r="R724" s="9"/>
      <c r="S724" s="9"/>
      <c r="T724" s="9"/>
      <c r="U724" s="9"/>
      <c r="V724" s="9"/>
      <c r="W724" s="9"/>
      <c r="X724" s="9"/>
      <c r="Y724" s="9"/>
      <c r="Z724" s="9"/>
    </row>
    <row r="725" spans="1:26" ht="16.5" customHeight="1">
      <c r="A725" s="9"/>
      <c r="B725" s="9"/>
      <c r="C725" s="9"/>
      <c r="D725" s="9"/>
      <c r="E725" s="180"/>
      <c r="F725" s="180"/>
      <c r="G725" s="9"/>
      <c r="H725" s="308"/>
      <c r="I725" s="180"/>
      <c r="J725" s="180"/>
      <c r="K725" s="180"/>
      <c r="L725" s="9"/>
      <c r="M725" s="9"/>
      <c r="N725" s="9"/>
      <c r="O725" s="9"/>
      <c r="P725" s="9"/>
      <c r="Q725" s="9"/>
      <c r="R725" s="9"/>
      <c r="S725" s="9"/>
      <c r="T725" s="9"/>
      <c r="U725" s="9"/>
      <c r="V725" s="9"/>
      <c r="W725" s="9"/>
      <c r="X725" s="9"/>
      <c r="Y725" s="9"/>
      <c r="Z725" s="9"/>
    </row>
    <row r="726" spans="1:26" ht="16.5" customHeight="1">
      <c r="A726" s="9"/>
      <c r="B726" s="9"/>
      <c r="C726" s="9"/>
      <c r="D726" s="9"/>
      <c r="E726" s="180"/>
      <c r="F726" s="180"/>
      <c r="G726" s="9"/>
      <c r="H726" s="308"/>
      <c r="I726" s="180"/>
      <c r="J726" s="180"/>
      <c r="K726" s="180"/>
      <c r="L726" s="9"/>
      <c r="M726" s="9"/>
      <c r="N726" s="9"/>
      <c r="O726" s="9"/>
      <c r="P726" s="9"/>
      <c r="Q726" s="9"/>
      <c r="R726" s="9"/>
      <c r="S726" s="9"/>
      <c r="T726" s="9"/>
      <c r="U726" s="9"/>
      <c r="V726" s="9"/>
      <c r="W726" s="9"/>
      <c r="X726" s="9"/>
      <c r="Y726" s="9"/>
      <c r="Z726" s="9"/>
    </row>
    <row r="727" spans="1:26" ht="16.5" customHeight="1">
      <c r="A727" s="9"/>
      <c r="B727" s="9"/>
      <c r="C727" s="9"/>
      <c r="D727" s="9"/>
      <c r="E727" s="180"/>
      <c r="F727" s="180"/>
      <c r="G727" s="9"/>
      <c r="H727" s="308"/>
      <c r="I727" s="180"/>
      <c r="J727" s="180"/>
      <c r="K727" s="180"/>
      <c r="L727" s="9"/>
      <c r="M727" s="9"/>
      <c r="N727" s="9"/>
      <c r="O727" s="9"/>
      <c r="P727" s="9"/>
      <c r="Q727" s="9"/>
      <c r="R727" s="9"/>
      <c r="S727" s="9"/>
      <c r="T727" s="9"/>
      <c r="U727" s="9"/>
      <c r="V727" s="9"/>
      <c r="W727" s="9"/>
      <c r="X727" s="9"/>
      <c r="Y727" s="9"/>
      <c r="Z727" s="9"/>
    </row>
    <row r="728" spans="1:26" ht="16.5" customHeight="1">
      <c r="A728" s="9"/>
      <c r="B728" s="9"/>
      <c r="C728" s="9"/>
      <c r="D728" s="9"/>
      <c r="E728" s="180"/>
      <c r="F728" s="180"/>
      <c r="G728" s="9"/>
      <c r="H728" s="308"/>
      <c r="I728" s="180"/>
      <c r="J728" s="180"/>
      <c r="K728" s="180"/>
      <c r="L728" s="9"/>
      <c r="M728" s="9"/>
      <c r="N728" s="9"/>
      <c r="O728" s="9"/>
      <c r="P728" s="9"/>
      <c r="Q728" s="9"/>
      <c r="R728" s="9"/>
      <c r="S728" s="9"/>
      <c r="T728" s="9"/>
      <c r="U728" s="9"/>
      <c r="V728" s="9"/>
      <c r="W728" s="9"/>
      <c r="X728" s="9"/>
      <c r="Y728" s="9"/>
      <c r="Z728" s="9"/>
    </row>
    <row r="729" spans="1:26" ht="16.5" customHeight="1">
      <c r="A729" s="9"/>
      <c r="B729" s="9"/>
      <c r="C729" s="9"/>
      <c r="D729" s="9"/>
      <c r="E729" s="180"/>
      <c r="F729" s="180"/>
      <c r="G729" s="9"/>
      <c r="H729" s="308"/>
      <c r="I729" s="180"/>
      <c r="J729" s="180"/>
      <c r="K729" s="180"/>
      <c r="L729" s="9"/>
      <c r="M729" s="9"/>
      <c r="N729" s="9"/>
      <c r="O729" s="9"/>
      <c r="P729" s="9"/>
      <c r="Q729" s="9"/>
      <c r="R729" s="9"/>
      <c r="S729" s="9"/>
      <c r="T729" s="9"/>
      <c r="U729" s="9"/>
      <c r="V729" s="9"/>
      <c r="W729" s="9"/>
      <c r="X729" s="9"/>
      <c r="Y729" s="9"/>
      <c r="Z729" s="9"/>
    </row>
    <row r="730" spans="1:26" ht="16.5" customHeight="1">
      <c r="A730" s="9"/>
      <c r="B730" s="9"/>
      <c r="C730" s="9"/>
      <c r="D730" s="9"/>
      <c r="E730" s="180"/>
      <c r="F730" s="180"/>
      <c r="G730" s="9"/>
      <c r="H730" s="308"/>
      <c r="I730" s="180"/>
      <c r="J730" s="180"/>
      <c r="K730" s="180"/>
      <c r="L730" s="9"/>
      <c r="M730" s="9"/>
      <c r="N730" s="9"/>
      <c r="O730" s="9"/>
      <c r="P730" s="9"/>
      <c r="Q730" s="9"/>
      <c r="R730" s="9"/>
      <c r="S730" s="9"/>
      <c r="T730" s="9"/>
      <c r="U730" s="9"/>
      <c r="V730" s="9"/>
      <c r="W730" s="9"/>
      <c r="X730" s="9"/>
      <c r="Y730" s="9"/>
      <c r="Z730" s="9"/>
    </row>
    <row r="731" spans="1:26" ht="16.5" customHeight="1">
      <c r="A731" s="9"/>
      <c r="B731" s="9"/>
      <c r="C731" s="9"/>
      <c r="D731" s="9"/>
      <c r="E731" s="180"/>
      <c r="F731" s="180"/>
      <c r="G731" s="9"/>
      <c r="H731" s="308"/>
      <c r="I731" s="180"/>
      <c r="J731" s="180"/>
      <c r="K731" s="180"/>
      <c r="L731" s="9"/>
      <c r="M731" s="9"/>
      <c r="N731" s="9"/>
      <c r="O731" s="9"/>
      <c r="P731" s="9"/>
      <c r="Q731" s="9"/>
      <c r="R731" s="9"/>
      <c r="S731" s="9"/>
      <c r="T731" s="9"/>
      <c r="U731" s="9"/>
      <c r="V731" s="9"/>
      <c r="W731" s="9"/>
      <c r="X731" s="9"/>
      <c r="Y731" s="9"/>
      <c r="Z731" s="9"/>
    </row>
    <row r="732" spans="1:26" ht="16.5" customHeight="1">
      <c r="A732" s="9"/>
      <c r="B732" s="9"/>
      <c r="C732" s="9"/>
      <c r="D732" s="9"/>
      <c r="E732" s="180"/>
      <c r="F732" s="180"/>
      <c r="G732" s="9"/>
      <c r="H732" s="308"/>
      <c r="I732" s="180"/>
      <c r="J732" s="180"/>
      <c r="K732" s="180"/>
      <c r="L732" s="9"/>
      <c r="M732" s="9"/>
      <c r="N732" s="9"/>
      <c r="O732" s="9"/>
      <c r="P732" s="9"/>
      <c r="Q732" s="9"/>
      <c r="R732" s="9"/>
      <c r="S732" s="9"/>
      <c r="T732" s="9"/>
      <c r="U732" s="9"/>
      <c r="V732" s="9"/>
      <c r="W732" s="9"/>
      <c r="X732" s="9"/>
      <c r="Y732" s="9"/>
      <c r="Z732" s="9"/>
    </row>
    <row r="733" spans="1:26" ht="16.5" customHeight="1">
      <c r="A733" s="9"/>
      <c r="B733" s="9"/>
      <c r="C733" s="9"/>
      <c r="D733" s="9"/>
      <c r="E733" s="180"/>
      <c r="F733" s="180"/>
      <c r="G733" s="9"/>
      <c r="H733" s="308"/>
      <c r="I733" s="180"/>
      <c r="J733" s="180"/>
      <c r="K733" s="180"/>
      <c r="L733" s="9"/>
      <c r="M733" s="9"/>
      <c r="N733" s="9"/>
      <c r="O733" s="9"/>
      <c r="P733" s="9"/>
      <c r="Q733" s="9"/>
      <c r="R733" s="9"/>
      <c r="S733" s="9"/>
      <c r="T733" s="9"/>
      <c r="U733" s="9"/>
      <c r="V733" s="9"/>
      <c r="W733" s="9"/>
      <c r="X733" s="9"/>
      <c r="Y733" s="9"/>
      <c r="Z733" s="9"/>
    </row>
    <row r="734" spans="1:26" ht="16.5" customHeight="1">
      <c r="A734" s="9"/>
      <c r="B734" s="9"/>
      <c r="C734" s="9"/>
      <c r="D734" s="9"/>
      <c r="E734" s="180"/>
      <c r="F734" s="180"/>
      <c r="G734" s="9"/>
      <c r="H734" s="308"/>
      <c r="I734" s="180"/>
      <c r="J734" s="180"/>
      <c r="K734" s="180"/>
      <c r="L734" s="9"/>
      <c r="M734" s="9"/>
      <c r="N734" s="9"/>
      <c r="O734" s="9"/>
      <c r="P734" s="9"/>
      <c r="Q734" s="9"/>
      <c r="R734" s="9"/>
      <c r="S734" s="9"/>
      <c r="T734" s="9"/>
      <c r="U734" s="9"/>
      <c r="V734" s="9"/>
      <c r="W734" s="9"/>
      <c r="X734" s="9"/>
      <c r="Y734" s="9"/>
      <c r="Z734" s="9"/>
    </row>
    <row r="735" spans="1:26" ht="16.5" customHeight="1">
      <c r="A735" s="9"/>
      <c r="B735" s="9"/>
      <c r="C735" s="9"/>
      <c r="D735" s="9"/>
      <c r="E735" s="180"/>
      <c r="F735" s="180"/>
      <c r="G735" s="9"/>
      <c r="H735" s="308"/>
      <c r="I735" s="180"/>
      <c r="J735" s="180"/>
      <c r="K735" s="180"/>
      <c r="L735" s="9"/>
      <c r="M735" s="9"/>
      <c r="N735" s="9"/>
      <c r="O735" s="9"/>
      <c r="P735" s="9"/>
      <c r="Q735" s="9"/>
      <c r="R735" s="9"/>
      <c r="S735" s="9"/>
      <c r="T735" s="9"/>
      <c r="U735" s="9"/>
      <c r="V735" s="9"/>
      <c r="W735" s="9"/>
      <c r="X735" s="9"/>
      <c r="Y735" s="9"/>
      <c r="Z735" s="9"/>
    </row>
    <row r="736" spans="1:26" ht="16.5" customHeight="1">
      <c r="A736" s="9"/>
      <c r="B736" s="9"/>
      <c r="C736" s="9"/>
      <c r="D736" s="9"/>
      <c r="E736" s="180"/>
      <c r="F736" s="180"/>
      <c r="G736" s="9"/>
      <c r="H736" s="308"/>
      <c r="I736" s="180"/>
      <c r="J736" s="180"/>
      <c r="K736" s="180"/>
      <c r="L736" s="9"/>
      <c r="M736" s="9"/>
      <c r="N736" s="9"/>
      <c r="O736" s="9"/>
      <c r="P736" s="9"/>
      <c r="Q736" s="9"/>
      <c r="R736" s="9"/>
      <c r="S736" s="9"/>
      <c r="T736" s="9"/>
      <c r="U736" s="9"/>
      <c r="V736" s="9"/>
      <c r="W736" s="9"/>
      <c r="X736" s="9"/>
      <c r="Y736" s="9"/>
      <c r="Z736" s="9"/>
    </row>
    <row r="737" spans="1:26" ht="16.5" customHeight="1">
      <c r="A737" s="9"/>
      <c r="B737" s="9"/>
      <c r="C737" s="9"/>
      <c r="D737" s="9"/>
      <c r="E737" s="180"/>
      <c r="F737" s="180"/>
      <c r="G737" s="9"/>
      <c r="H737" s="308"/>
      <c r="I737" s="180"/>
      <c r="J737" s="180"/>
      <c r="K737" s="180"/>
      <c r="L737" s="9"/>
      <c r="M737" s="9"/>
      <c r="N737" s="9"/>
      <c r="O737" s="9"/>
      <c r="P737" s="9"/>
      <c r="Q737" s="9"/>
      <c r="R737" s="9"/>
      <c r="S737" s="9"/>
      <c r="T737" s="9"/>
      <c r="U737" s="9"/>
      <c r="V737" s="9"/>
      <c r="W737" s="9"/>
      <c r="X737" s="9"/>
      <c r="Y737" s="9"/>
      <c r="Z737" s="9"/>
    </row>
    <row r="738" spans="1:26" ht="16.5" customHeight="1">
      <c r="A738" s="9"/>
      <c r="B738" s="9"/>
      <c r="C738" s="9"/>
      <c r="D738" s="9"/>
      <c r="E738" s="180"/>
      <c r="F738" s="180"/>
      <c r="G738" s="9"/>
      <c r="H738" s="308"/>
      <c r="I738" s="180"/>
      <c r="J738" s="180"/>
      <c r="K738" s="180"/>
      <c r="L738" s="9"/>
      <c r="M738" s="9"/>
      <c r="N738" s="9"/>
      <c r="O738" s="9"/>
      <c r="P738" s="9"/>
      <c r="Q738" s="9"/>
      <c r="R738" s="9"/>
      <c r="S738" s="9"/>
      <c r="T738" s="9"/>
      <c r="U738" s="9"/>
      <c r="V738" s="9"/>
      <c r="W738" s="9"/>
      <c r="X738" s="9"/>
      <c r="Y738" s="9"/>
      <c r="Z738" s="9"/>
    </row>
    <row r="739" spans="1:26" ht="16.5" customHeight="1">
      <c r="A739" s="9"/>
      <c r="B739" s="9"/>
      <c r="C739" s="9"/>
      <c r="D739" s="9"/>
      <c r="E739" s="180"/>
      <c r="F739" s="180"/>
      <c r="G739" s="9"/>
      <c r="H739" s="308"/>
      <c r="I739" s="180"/>
      <c r="J739" s="180"/>
      <c r="K739" s="180"/>
      <c r="L739" s="9"/>
      <c r="M739" s="9"/>
      <c r="N739" s="9"/>
      <c r="O739" s="9"/>
      <c r="P739" s="9"/>
      <c r="Q739" s="9"/>
      <c r="R739" s="9"/>
      <c r="S739" s="9"/>
      <c r="T739" s="9"/>
      <c r="U739" s="9"/>
      <c r="V739" s="9"/>
      <c r="W739" s="9"/>
      <c r="X739" s="9"/>
      <c r="Y739" s="9"/>
      <c r="Z739" s="9"/>
    </row>
    <row r="740" spans="1:26" ht="16.5" customHeight="1">
      <c r="A740" s="9"/>
      <c r="B740" s="9"/>
      <c r="C740" s="9"/>
      <c r="D740" s="9"/>
      <c r="E740" s="180"/>
      <c r="F740" s="180"/>
      <c r="G740" s="9"/>
      <c r="H740" s="308"/>
      <c r="I740" s="180"/>
      <c r="J740" s="180"/>
      <c r="K740" s="180"/>
      <c r="L740" s="9"/>
      <c r="M740" s="9"/>
      <c r="N740" s="9"/>
      <c r="O740" s="9"/>
      <c r="P740" s="9"/>
      <c r="Q740" s="9"/>
      <c r="R740" s="9"/>
      <c r="S740" s="9"/>
      <c r="T740" s="9"/>
      <c r="U740" s="9"/>
      <c r="V740" s="9"/>
      <c r="W740" s="9"/>
      <c r="X740" s="9"/>
      <c r="Y740" s="9"/>
      <c r="Z740" s="9"/>
    </row>
    <row r="741" spans="1:26" ht="16.5" customHeight="1">
      <c r="A741" s="9"/>
      <c r="B741" s="9"/>
      <c r="C741" s="9"/>
      <c r="D741" s="9"/>
      <c r="E741" s="180"/>
      <c r="F741" s="180"/>
      <c r="G741" s="9"/>
      <c r="H741" s="308"/>
      <c r="I741" s="180"/>
      <c r="J741" s="180"/>
      <c r="K741" s="180"/>
      <c r="L741" s="9"/>
      <c r="M741" s="9"/>
      <c r="N741" s="9"/>
      <c r="O741" s="9"/>
      <c r="P741" s="9"/>
      <c r="Q741" s="9"/>
      <c r="R741" s="9"/>
      <c r="S741" s="9"/>
      <c r="T741" s="9"/>
      <c r="U741" s="9"/>
      <c r="V741" s="9"/>
      <c r="W741" s="9"/>
      <c r="X741" s="9"/>
      <c r="Y741" s="9"/>
      <c r="Z741" s="9"/>
    </row>
    <row r="742" spans="1:26" ht="16.5" customHeight="1">
      <c r="A742" s="9"/>
      <c r="B742" s="9"/>
      <c r="C742" s="9"/>
      <c r="D742" s="9"/>
      <c r="E742" s="180"/>
      <c r="F742" s="180"/>
      <c r="G742" s="9"/>
      <c r="H742" s="308"/>
      <c r="I742" s="180"/>
      <c r="J742" s="180"/>
      <c r="K742" s="180"/>
      <c r="L742" s="9"/>
      <c r="M742" s="9"/>
      <c r="N742" s="9"/>
      <c r="O742" s="9"/>
      <c r="P742" s="9"/>
      <c r="Q742" s="9"/>
      <c r="R742" s="9"/>
      <c r="S742" s="9"/>
      <c r="T742" s="9"/>
      <c r="U742" s="9"/>
      <c r="V742" s="9"/>
      <c r="W742" s="9"/>
      <c r="X742" s="9"/>
      <c r="Y742" s="9"/>
      <c r="Z742" s="9"/>
    </row>
    <row r="743" spans="1:26" ht="16.5" customHeight="1">
      <c r="A743" s="9"/>
      <c r="B743" s="9"/>
      <c r="C743" s="9"/>
      <c r="D743" s="9"/>
      <c r="E743" s="180"/>
      <c r="F743" s="180"/>
      <c r="G743" s="9"/>
      <c r="H743" s="308"/>
      <c r="I743" s="180"/>
      <c r="J743" s="180"/>
      <c r="K743" s="180"/>
      <c r="L743" s="9"/>
      <c r="M743" s="9"/>
      <c r="N743" s="9"/>
      <c r="O743" s="9"/>
      <c r="P743" s="9"/>
      <c r="Q743" s="9"/>
      <c r="R743" s="9"/>
      <c r="S743" s="9"/>
      <c r="T743" s="9"/>
      <c r="U743" s="9"/>
      <c r="V743" s="9"/>
      <c r="W743" s="9"/>
      <c r="X743" s="9"/>
      <c r="Y743" s="9"/>
      <c r="Z743" s="9"/>
    </row>
    <row r="744" spans="1:26" ht="16.5" customHeight="1">
      <c r="A744" s="9"/>
      <c r="B744" s="9"/>
      <c r="C744" s="9"/>
      <c r="D744" s="9"/>
      <c r="E744" s="180"/>
      <c r="F744" s="180"/>
      <c r="G744" s="9"/>
      <c r="H744" s="308"/>
      <c r="I744" s="180"/>
      <c r="J744" s="180"/>
      <c r="K744" s="180"/>
      <c r="L744" s="9"/>
      <c r="M744" s="9"/>
      <c r="N744" s="9"/>
      <c r="O744" s="9"/>
      <c r="P744" s="9"/>
      <c r="Q744" s="9"/>
      <c r="R744" s="9"/>
      <c r="S744" s="9"/>
      <c r="T744" s="9"/>
      <c r="U744" s="9"/>
      <c r="V744" s="9"/>
      <c r="W744" s="9"/>
      <c r="X744" s="9"/>
      <c r="Y744" s="9"/>
      <c r="Z744" s="9"/>
    </row>
    <row r="745" spans="1:26" ht="16.5" customHeight="1">
      <c r="A745" s="9"/>
      <c r="B745" s="9"/>
      <c r="C745" s="9"/>
      <c r="D745" s="9"/>
      <c r="E745" s="180"/>
      <c r="F745" s="180"/>
      <c r="G745" s="9"/>
      <c r="H745" s="308"/>
      <c r="I745" s="180"/>
      <c r="J745" s="180"/>
      <c r="K745" s="180"/>
      <c r="L745" s="9"/>
      <c r="M745" s="9"/>
      <c r="N745" s="9"/>
      <c r="O745" s="9"/>
      <c r="P745" s="9"/>
      <c r="Q745" s="9"/>
      <c r="R745" s="9"/>
      <c r="S745" s="9"/>
      <c r="T745" s="9"/>
      <c r="U745" s="9"/>
      <c r="V745" s="9"/>
      <c r="W745" s="9"/>
      <c r="X745" s="9"/>
      <c r="Y745" s="9"/>
      <c r="Z745" s="9"/>
    </row>
    <row r="746" spans="1:26" ht="16.5" customHeight="1">
      <c r="A746" s="9"/>
      <c r="B746" s="9"/>
      <c r="C746" s="9"/>
      <c r="D746" s="9"/>
      <c r="E746" s="180"/>
      <c r="F746" s="180"/>
      <c r="G746" s="9"/>
      <c r="H746" s="308"/>
      <c r="I746" s="180"/>
      <c r="J746" s="180"/>
      <c r="K746" s="180"/>
      <c r="L746" s="9"/>
      <c r="M746" s="9"/>
      <c r="N746" s="9"/>
      <c r="O746" s="9"/>
      <c r="P746" s="9"/>
      <c r="Q746" s="9"/>
      <c r="R746" s="9"/>
      <c r="S746" s="9"/>
      <c r="T746" s="9"/>
      <c r="U746" s="9"/>
      <c r="V746" s="9"/>
      <c r="W746" s="9"/>
      <c r="X746" s="9"/>
      <c r="Y746" s="9"/>
      <c r="Z746" s="9"/>
    </row>
    <row r="747" spans="1:26" ht="16.5" customHeight="1">
      <c r="A747" s="9"/>
      <c r="B747" s="9"/>
      <c r="C747" s="9"/>
      <c r="D747" s="9"/>
      <c r="E747" s="180"/>
      <c r="F747" s="180"/>
      <c r="G747" s="9"/>
      <c r="H747" s="308"/>
      <c r="I747" s="180"/>
      <c r="J747" s="180"/>
      <c r="K747" s="180"/>
      <c r="L747" s="9"/>
      <c r="M747" s="9"/>
      <c r="N747" s="9"/>
      <c r="O747" s="9"/>
      <c r="P747" s="9"/>
      <c r="Q747" s="9"/>
      <c r="R747" s="9"/>
      <c r="S747" s="9"/>
      <c r="T747" s="9"/>
      <c r="U747" s="9"/>
      <c r="V747" s="9"/>
      <c r="W747" s="9"/>
      <c r="X747" s="9"/>
      <c r="Y747" s="9"/>
      <c r="Z747" s="9"/>
    </row>
    <row r="748" spans="1:26" ht="16.5" customHeight="1">
      <c r="A748" s="9"/>
      <c r="B748" s="9"/>
      <c r="C748" s="9"/>
      <c r="D748" s="9"/>
      <c r="E748" s="180"/>
      <c r="F748" s="180"/>
      <c r="G748" s="9"/>
      <c r="H748" s="308"/>
      <c r="I748" s="180"/>
      <c r="J748" s="180"/>
      <c r="K748" s="180"/>
      <c r="L748" s="9"/>
      <c r="M748" s="9"/>
      <c r="N748" s="9"/>
      <c r="O748" s="9"/>
      <c r="P748" s="9"/>
      <c r="Q748" s="9"/>
      <c r="R748" s="9"/>
      <c r="S748" s="9"/>
      <c r="T748" s="9"/>
      <c r="U748" s="9"/>
      <c r="V748" s="9"/>
      <c r="W748" s="9"/>
      <c r="X748" s="9"/>
      <c r="Y748" s="9"/>
      <c r="Z748" s="9"/>
    </row>
    <row r="749" spans="1:26" ht="16.5" customHeight="1">
      <c r="A749" s="9"/>
      <c r="B749" s="9"/>
      <c r="C749" s="9"/>
      <c r="D749" s="9"/>
      <c r="E749" s="180"/>
      <c r="F749" s="180"/>
      <c r="G749" s="9"/>
      <c r="H749" s="308"/>
      <c r="I749" s="180"/>
      <c r="J749" s="180"/>
      <c r="K749" s="180"/>
      <c r="L749" s="9"/>
      <c r="M749" s="9"/>
      <c r="N749" s="9"/>
      <c r="O749" s="9"/>
      <c r="P749" s="9"/>
      <c r="Q749" s="9"/>
      <c r="R749" s="9"/>
      <c r="S749" s="9"/>
      <c r="T749" s="9"/>
      <c r="U749" s="9"/>
      <c r="V749" s="9"/>
      <c r="W749" s="9"/>
      <c r="X749" s="9"/>
      <c r="Y749" s="9"/>
      <c r="Z749" s="9"/>
    </row>
    <row r="750" spans="1:26" ht="16.5" customHeight="1">
      <c r="A750" s="9"/>
      <c r="B750" s="9"/>
      <c r="C750" s="9"/>
      <c r="D750" s="9"/>
      <c r="E750" s="180"/>
      <c r="F750" s="180"/>
      <c r="G750" s="9"/>
      <c r="H750" s="308"/>
      <c r="I750" s="180"/>
      <c r="J750" s="180"/>
      <c r="K750" s="180"/>
      <c r="L750" s="9"/>
      <c r="M750" s="9"/>
      <c r="N750" s="9"/>
      <c r="O750" s="9"/>
      <c r="P750" s="9"/>
      <c r="Q750" s="9"/>
      <c r="R750" s="9"/>
      <c r="S750" s="9"/>
      <c r="T750" s="9"/>
      <c r="U750" s="9"/>
      <c r="V750" s="9"/>
      <c r="W750" s="9"/>
      <c r="X750" s="9"/>
      <c r="Y750" s="9"/>
      <c r="Z750" s="9"/>
    </row>
    <row r="751" spans="1:26" ht="16.5" customHeight="1">
      <c r="A751" s="9"/>
      <c r="B751" s="9"/>
      <c r="C751" s="9"/>
      <c r="D751" s="9"/>
      <c r="E751" s="180"/>
      <c r="F751" s="180"/>
      <c r="G751" s="9"/>
      <c r="H751" s="308"/>
      <c r="I751" s="180"/>
      <c r="J751" s="180"/>
      <c r="K751" s="180"/>
      <c r="L751" s="9"/>
      <c r="M751" s="9"/>
      <c r="N751" s="9"/>
      <c r="O751" s="9"/>
      <c r="P751" s="9"/>
      <c r="Q751" s="9"/>
      <c r="R751" s="9"/>
      <c r="S751" s="9"/>
      <c r="T751" s="9"/>
      <c r="U751" s="9"/>
      <c r="V751" s="9"/>
      <c r="W751" s="9"/>
      <c r="X751" s="9"/>
      <c r="Y751" s="9"/>
      <c r="Z751" s="9"/>
    </row>
    <row r="752" spans="1:26" ht="16.5" customHeight="1">
      <c r="A752" s="9"/>
      <c r="B752" s="9"/>
      <c r="C752" s="9"/>
      <c r="D752" s="9"/>
      <c r="E752" s="180"/>
      <c r="F752" s="180"/>
      <c r="G752" s="9"/>
      <c r="H752" s="308"/>
      <c r="I752" s="180"/>
      <c r="J752" s="180"/>
      <c r="K752" s="180"/>
      <c r="L752" s="9"/>
      <c r="M752" s="9"/>
      <c r="N752" s="9"/>
      <c r="O752" s="9"/>
      <c r="P752" s="9"/>
      <c r="Q752" s="9"/>
      <c r="R752" s="9"/>
      <c r="S752" s="9"/>
      <c r="T752" s="9"/>
      <c r="U752" s="9"/>
      <c r="V752" s="9"/>
      <c r="W752" s="9"/>
      <c r="X752" s="9"/>
      <c r="Y752" s="9"/>
      <c r="Z752" s="9"/>
    </row>
    <row r="753" spans="1:26" ht="16.5" customHeight="1">
      <c r="A753" s="9"/>
      <c r="B753" s="9"/>
      <c r="C753" s="9"/>
      <c r="D753" s="9"/>
      <c r="E753" s="180"/>
      <c r="F753" s="180"/>
      <c r="G753" s="9"/>
      <c r="H753" s="308"/>
      <c r="I753" s="180"/>
      <c r="J753" s="180"/>
      <c r="K753" s="180"/>
      <c r="L753" s="9"/>
      <c r="M753" s="9"/>
      <c r="N753" s="9"/>
      <c r="O753" s="9"/>
      <c r="P753" s="9"/>
      <c r="Q753" s="9"/>
      <c r="R753" s="9"/>
      <c r="S753" s="9"/>
      <c r="T753" s="9"/>
      <c r="U753" s="9"/>
      <c r="V753" s="9"/>
      <c r="W753" s="9"/>
      <c r="X753" s="9"/>
      <c r="Y753" s="9"/>
      <c r="Z753" s="9"/>
    </row>
    <row r="754" spans="1:26" ht="16.5" customHeight="1">
      <c r="A754" s="9"/>
      <c r="B754" s="9"/>
      <c r="C754" s="9"/>
      <c r="D754" s="9"/>
      <c r="E754" s="180"/>
      <c r="F754" s="180"/>
      <c r="G754" s="9"/>
      <c r="H754" s="308"/>
      <c r="I754" s="180"/>
      <c r="J754" s="180"/>
      <c r="K754" s="180"/>
      <c r="L754" s="9"/>
      <c r="M754" s="9"/>
      <c r="N754" s="9"/>
      <c r="O754" s="9"/>
      <c r="P754" s="9"/>
      <c r="Q754" s="9"/>
      <c r="R754" s="9"/>
      <c r="S754" s="9"/>
      <c r="T754" s="9"/>
      <c r="U754" s="9"/>
      <c r="V754" s="9"/>
      <c r="W754" s="9"/>
      <c r="X754" s="9"/>
      <c r="Y754" s="9"/>
      <c r="Z754" s="9"/>
    </row>
    <row r="755" spans="1:26" ht="16.5" customHeight="1">
      <c r="A755" s="9"/>
      <c r="B755" s="9"/>
      <c r="C755" s="9"/>
      <c r="D755" s="9"/>
      <c r="E755" s="180"/>
      <c r="F755" s="180"/>
      <c r="G755" s="9"/>
      <c r="H755" s="308"/>
      <c r="I755" s="180"/>
      <c r="J755" s="180"/>
      <c r="K755" s="180"/>
      <c r="L755" s="9"/>
      <c r="M755" s="9"/>
      <c r="N755" s="9"/>
      <c r="O755" s="9"/>
      <c r="P755" s="9"/>
      <c r="Q755" s="9"/>
      <c r="R755" s="9"/>
      <c r="S755" s="9"/>
      <c r="T755" s="9"/>
      <c r="U755" s="9"/>
      <c r="V755" s="9"/>
      <c r="W755" s="9"/>
      <c r="X755" s="9"/>
      <c r="Y755" s="9"/>
      <c r="Z755" s="9"/>
    </row>
    <row r="756" spans="1:26" ht="16.5" customHeight="1">
      <c r="A756" s="9"/>
      <c r="B756" s="9"/>
      <c r="C756" s="9"/>
      <c r="D756" s="9"/>
      <c r="E756" s="180"/>
      <c r="F756" s="180"/>
      <c r="G756" s="9"/>
      <c r="H756" s="308"/>
      <c r="I756" s="180"/>
      <c r="J756" s="180"/>
      <c r="K756" s="180"/>
      <c r="L756" s="9"/>
      <c r="M756" s="9"/>
      <c r="N756" s="9"/>
      <c r="O756" s="9"/>
      <c r="P756" s="9"/>
      <c r="Q756" s="9"/>
      <c r="R756" s="9"/>
      <c r="S756" s="9"/>
      <c r="T756" s="9"/>
      <c r="U756" s="9"/>
      <c r="V756" s="9"/>
      <c r="W756" s="9"/>
      <c r="X756" s="9"/>
      <c r="Y756" s="9"/>
      <c r="Z756" s="9"/>
    </row>
    <row r="757" spans="1:26" ht="16.5" customHeight="1">
      <c r="A757" s="9"/>
      <c r="B757" s="9"/>
      <c r="C757" s="9"/>
      <c r="D757" s="9"/>
      <c r="E757" s="180"/>
      <c r="F757" s="180"/>
      <c r="G757" s="9"/>
      <c r="H757" s="308"/>
      <c r="I757" s="180"/>
      <c r="J757" s="180"/>
      <c r="K757" s="180"/>
      <c r="L757" s="9"/>
      <c r="M757" s="9"/>
      <c r="N757" s="9"/>
      <c r="O757" s="9"/>
      <c r="P757" s="9"/>
      <c r="Q757" s="9"/>
      <c r="R757" s="9"/>
      <c r="S757" s="9"/>
      <c r="T757" s="9"/>
      <c r="U757" s="9"/>
      <c r="V757" s="9"/>
      <c r="W757" s="9"/>
      <c r="X757" s="9"/>
      <c r="Y757" s="9"/>
      <c r="Z757" s="9"/>
    </row>
    <row r="758" spans="1:26" ht="16.5" customHeight="1">
      <c r="A758" s="9"/>
      <c r="B758" s="9"/>
      <c r="C758" s="9"/>
      <c r="D758" s="9"/>
      <c r="E758" s="180"/>
      <c r="F758" s="180"/>
      <c r="G758" s="9"/>
      <c r="H758" s="308"/>
      <c r="I758" s="180"/>
      <c r="J758" s="180"/>
      <c r="K758" s="180"/>
      <c r="L758" s="9"/>
      <c r="M758" s="9"/>
      <c r="N758" s="9"/>
      <c r="O758" s="9"/>
      <c r="P758" s="9"/>
      <c r="Q758" s="9"/>
      <c r="R758" s="9"/>
      <c r="S758" s="9"/>
      <c r="T758" s="9"/>
      <c r="U758" s="9"/>
      <c r="V758" s="9"/>
      <c r="W758" s="9"/>
      <c r="X758" s="9"/>
      <c r="Y758" s="9"/>
      <c r="Z758" s="9"/>
    </row>
    <row r="759" spans="1:26" ht="16.5" customHeight="1">
      <c r="A759" s="9"/>
      <c r="B759" s="9"/>
      <c r="C759" s="9"/>
      <c r="D759" s="9"/>
      <c r="E759" s="180"/>
      <c r="F759" s="180"/>
      <c r="G759" s="9"/>
      <c r="H759" s="308"/>
      <c r="I759" s="180"/>
      <c r="J759" s="180"/>
      <c r="K759" s="180"/>
      <c r="L759" s="9"/>
      <c r="M759" s="9"/>
      <c r="N759" s="9"/>
      <c r="O759" s="9"/>
      <c r="P759" s="9"/>
      <c r="Q759" s="9"/>
      <c r="R759" s="9"/>
      <c r="S759" s="9"/>
      <c r="T759" s="9"/>
      <c r="U759" s="9"/>
      <c r="V759" s="9"/>
      <c r="W759" s="9"/>
      <c r="X759" s="9"/>
      <c r="Y759" s="9"/>
      <c r="Z759" s="9"/>
    </row>
    <row r="760" spans="1:26" ht="16.5" customHeight="1">
      <c r="A760" s="9"/>
      <c r="B760" s="9"/>
      <c r="C760" s="9"/>
      <c r="D760" s="9"/>
      <c r="E760" s="180"/>
      <c r="F760" s="180"/>
      <c r="G760" s="9"/>
      <c r="H760" s="308"/>
      <c r="I760" s="180"/>
      <c r="J760" s="180"/>
      <c r="K760" s="180"/>
      <c r="L760" s="9"/>
      <c r="M760" s="9"/>
      <c r="N760" s="9"/>
      <c r="O760" s="9"/>
      <c r="P760" s="9"/>
      <c r="Q760" s="9"/>
      <c r="R760" s="9"/>
      <c r="S760" s="9"/>
      <c r="T760" s="9"/>
      <c r="U760" s="9"/>
      <c r="V760" s="9"/>
      <c r="W760" s="9"/>
      <c r="X760" s="9"/>
      <c r="Y760" s="9"/>
      <c r="Z760" s="9"/>
    </row>
    <row r="761" spans="1:26" ht="16.5" customHeight="1">
      <c r="A761" s="9"/>
      <c r="B761" s="9"/>
      <c r="C761" s="9"/>
      <c r="D761" s="9"/>
      <c r="E761" s="180"/>
      <c r="F761" s="180"/>
      <c r="G761" s="9"/>
      <c r="H761" s="308"/>
      <c r="I761" s="180"/>
      <c r="J761" s="180"/>
      <c r="K761" s="180"/>
      <c r="L761" s="9"/>
      <c r="M761" s="9"/>
      <c r="N761" s="9"/>
      <c r="O761" s="9"/>
      <c r="P761" s="9"/>
      <c r="Q761" s="9"/>
      <c r="R761" s="9"/>
      <c r="S761" s="9"/>
      <c r="T761" s="9"/>
      <c r="U761" s="9"/>
      <c r="V761" s="9"/>
      <c r="W761" s="9"/>
      <c r="X761" s="9"/>
      <c r="Y761" s="9"/>
      <c r="Z761" s="9"/>
    </row>
    <row r="762" spans="1:26" ht="16.5" customHeight="1">
      <c r="A762" s="9"/>
      <c r="B762" s="9"/>
      <c r="C762" s="9"/>
      <c r="D762" s="9"/>
      <c r="E762" s="180"/>
      <c r="F762" s="180"/>
      <c r="G762" s="9"/>
      <c r="H762" s="308"/>
      <c r="I762" s="180"/>
      <c r="J762" s="180"/>
      <c r="K762" s="180"/>
      <c r="L762" s="9"/>
      <c r="M762" s="9"/>
      <c r="N762" s="9"/>
      <c r="O762" s="9"/>
      <c r="P762" s="9"/>
      <c r="Q762" s="9"/>
      <c r="R762" s="9"/>
      <c r="S762" s="9"/>
      <c r="T762" s="9"/>
      <c r="U762" s="9"/>
      <c r="V762" s="9"/>
      <c r="W762" s="9"/>
      <c r="X762" s="9"/>
      <c r="Y762" s="9"/>
      <c r="Z762" s="9"/>
    </row>
    <row r="763" spans="1:26" ht="16.5" customHeight="1">
      <c r="A763" s="9"/>
      <c r="B763" s="9"/>
      <c r="C763" s="9"/>
      <c r="D763" s="9"/>
      <c r="E763" s="180"/>
      <c r="F763" s="180"/>
      <c r="G763" s="9"/>
      <c r="H763" s="308"/>
      <c r="I763" s="180"/>
      <c r="J763" s="180"/>
      <c r="K763" s="180"/>
      <c r="L763" s="9"/>
      <c r="M763" s="9"/>
      <c r="N763" s="9"/>
      <c r="O763" s="9"/>
      <c r="P763" s="9"/>
      <c r="Q763" s="9"/>
      <c r="R763" s="9"/>
      <c r="S763" s="9"/>
      <c r="T763" s="9"/>
      <c r="U763" s="9"/>
      <c r="V763" s="9"/>
      <c r="W763" s="9"/>
      <c r="X763" s="9"/>
      <c r="Y763" s="9"/>
      <c r="Z763" s="9"/>
    </row>
    <row r="764" spans="1:26" ht="16.5" customHeight="1">
      <c r="A764" s="9"/>
      <c r="B764" s="9"/>
      <c r="C764" s="9"/>
      <c r="D764" s="9"/>
      <c r="E764" s="180"/>
      <c r="F764" s="180"/>
      <c r="G764" s="9"/>
      <c r="H764" s="308"/>
      <c r="I764" s="180"/>
      <c r="J764" s="180"/>
      <c r="K764" s="180"/>
      <c r="L764" s="9"/>
      <c r="M764" s="9"/>
      <c r="N764" s="9"/>
      <c r="O764" s="9"/>
      <c r="P764" s="9"/>
      <c r="Q764" s="9"/>
      <c r="R764" s="9"/>
      <c r="S764" s="9"/>
      <c r="T764" s="9"/>
      <c r="U764" s="9"/>
      <c r="V764" s="9"/>
      <c r="W764" s="9"/>
      <c r="X764" s="9"/>
      <c r="Y764" s="9"/>
      <c r="Z764" s="9"/>
    </row>
    <row r="765" spans="1:26" ht="16.5" customHeight="1">
      <c r="A765" s="9"/>
      <c r="B765" s="9"/>
      <c r="C765" s="9"/>
      <c r="D765" s="9"/>
      <c r="E765" s="180"/>
      <c r="F765" s="180"/>
      <c r="G765" s="9"/>
      <c r="H765" s="308"/>
      <c r="I765" s="180"/>
      <c r="J765" s="180"/>
      <c r="K765" s="180"/>
      <c r="L765" s="9"/>
      <c r="M765" s="9"/>
      <c r="N765" s="9"/>
      <c r="O765" s="9"/>
      <c r="P765" s="9"/>
      <c r="Q765" s="9"/>
      <c r="R765" s="9"/>
      <c r="S765" s="9"/>
      <c r="T765" s="9"/>
      <c r="U765" s="9"/>
      <c r="V765" s="9"/>
      <c r="W765" s="9"/>
      <c r="X765" s="9"/>
      <c r="Y765" s="9"/>
      <c r="Z765" s="9"/>
    </row>
    <row r="766" spans="1:26" ht="16.5" customHeight="1">
      <c r="A766" s="9"/>
      <c r="B766" s="9"/>
      <c r="C766" s="9"/>
      <c r="D766" s="9"/>
      <c r="E766" s="180"/>
      <c r="F766" s="180"/>
      <c r="G766" s="9"/>
      <c r="H766" s="308"/>
      <c r="I766" s="180"/>
      <c r="J766" s="180"/>
      <c r="K766" s="180"/>
      <c r="L766" s="9"/>
      <c r="M766" s="9"/>
      <c r="N766" s="9"/>
      <c r="O766" s="9"/>
      <c r="P766" s="9"/>
      <c r="Q766" s="9"/>
      <c r="R766" s="9"/>
      <c r="S766" s="9"/>
      <c r="T766" s="9"/>
      <c r="U766" s="9"/>
      <c r="V766" s="9"/>
      <c r="W766" s="9"/>
      <c r="X766" s="9"/>
      <c r="Y766" s="9"/>
      <c r="Z766" s="9"/>
    </row>
    <row r="767" spans="1:26" ht="16.5" customHeight="1">
      <c r="A767" s="9"/>
      <c r="B767" s="9"/>
      <c r="C767" s="9"/>
      <c r="D767" s="9"/>
      <c r="E767" s="180"/>
      <c r="F767" s="180"/>
      <c r="G767" s="9"/>
      <c r="H767" s="308"/>
      <c r="I767" s="180"/>
      <c r="J767" s="180"/>
      <c r="K767" s="180"/>
      <c r="L767" s="9"/>
      <c r="M767" s="9"/>
      <c r="N767" s="9"/>
      <c r="O767" s="9"/>
      <c r="P767" s="9"/>
      <c r="Q767" s="9"/>
      <c r="R767" s="9"/>
      <c r="S767" s="9"/>
      <c r="T767" s="9"/>
      <c r="U767" s="9"/>
      <c r="V767" s="9"/>
      <c r="W767" s="9"/>
      <c r="X767" s="9"/>
      <c r="Y767" s="9"/>
      <c r="Z767" s="9"/>
    </row>
    <row r="768" spans="1:26" ht="16.5" customHeight="1">
      <c r="A768" s="9"/>
      <c r="B768" s="9"/>
      <c r="C768" s="9"/>
      <c r="D768" s="9"/>
      <c r="E768" s="180"/>
      <c r="F768" s="180"/>
      <c r="G768" s="9"/>
      <c r="H768" s="308"/>
      <c r="I768" s="180"/>
      <c r="J768" s="180"/>
      <c r="K768" s="180"/>
      <c r="L768" s="9"/>
      <c r="M768" s="9"/>
      <c r="N768" s="9"/>
      <c r="O768" s="9"/>
      <c r="P768" s="9"/>
      <c r="Q768" s="9"/>
      <c r="R768" s="9"/>
      <c r="S768" s="9"/>
      <c r="T768" s="9"/>
      <c r="U768" s="9"/>
      <c r="V768" s="9"/>
      <c r="W768" s="9"/>
      <c r="X768" s="9"/>
      <c r="Y768" s="9"/>
      <c r="Z768" s="9"/>
    </row>
    <row r="769" spans="1:26" ht="16.5" customHeight="1">
      <c r="A769" s="9"/>
      <c r="B769" s="9"/>
      <c r="C769" s="9"/>
      <c r="D769" s="9"/>
      <c r="E769" s="180"/>
      <c r="F769" s="180"/>
      <c r="G769" s="9"/>
      <c r="H769" s="308"/>
      <c r="I769" s="180"/>
      <c r="J769" s="180"/>
      <c r="K769" s="180"/>
      <c r="L769" s="9"/>
      <c r="M769" s="9"/>
      <c r="N769" s="9"/>
      <c r="O769" s="9"/>
      <c r="P769" s="9"/>
      <c r="Q769" s="9"/>
      <c r="R769" s="9"/>
      <c r="S769" s="9"/>
      <c r="T769" s="9"/>
      <c r="U769" s="9"/>
      <c r="V769" s="9"/>
      <c r="W769" s="9"/>
      <c r="X769" s="9"/>
      <c r="Y769" s="9"/>
      <c r="Z769" s="9"/>
    </row>
    <row r="770" spans="1:26" ht="16.5" customHeight="1">
      <c r="A770" s="9"/>
      <c r="B770" s="9"/>
      <c r="C770" s="9"/>
      <c r="D770" s="9"/>
      <c r="E770" s="180"/>
      <c r="F770" s="180"/>
      <c r="G770" s="9"/>
      <c r="H770" s="308"/>
      <c r="I770" s="180"/>
      <c r="J770" s="180"/>
      <c r="K770" s="180"/>
      <c r="L770" s="9"/>
      <c r="M770" s="9"/>
      <c r="N770" s="9"/>
      <c r="O770" s="9"/>
      <c r="P770" s="9"/>
      <c r="Q770" s="9"/>
      <c r="R770" s="9"/>
      <c r="S770" s="9"/>
      <c r="T770" s="9"/>
      <c r="U770" s="9"/>
      <c r="V770" s="9"/>
      <c r="W770" s="9"/>
      <c r="X770" s="9"/>
      <c r="Y770" s="9"/>
      <c r="Z770" s="9"/>
    </row>
    <row r="771" spans="1:26" ht="16.5" customHeight="1">
      <c r="A771" s="9"/>
      <c r="B771" s="9"/>
      <c r="C771" s="9"/>
      <c r="D771" s="9"/>
      <c r="E771" s="180"/>
      <c r="F771" s="180"/>
      <c r="G771" s="9"/>
      <c r="H771" s="308"/>
      <c r="I771" s="180"/>
      <c r="J771" s="180"/>
      <c r="K771" s="180"/>
      <c r="L771" s="9"/>
      <c r="M771" s="9"/>
      <c r="N771" s="9"/>
      <c r="O771" s="9"/>
      <c r="P771" s="9"/>
      <c r="Q771" s="9"/>
      <c r="R771" s="9"/>
      <c r="S771" s="9"/>
      <c r="T771" s="9"/>
      <c r="U771" s="9"/>
      <c r="V771" s="9"/>
      <c r="W771" s="9"/>
      <c r="X771" s="9"/>
      <c r="Y771" s="9"/>
      <c r="Z771" s="9"/>
    </row>
    <row r="772" spans="1:26" ht="16.5" customHeight="1">
      <c r="A772" s="9"/>
      <c r="B772" s="9"/>
      <c r="C772" s="9"/>
      <c r="D772" s="9"/>
      <c r="E772" s="180"/>
      <c r="F772" s="180"/>
      <c r="G772" s="9"/>
      <c r="H772" s="308"/>
      <c r="I772" s="180"/>
      <c r="J772" s="180"/>
      <c r="K772" s="180"/>
      <c r="L772" s="9"/>
      <c r="M772" s="9"/>
      <c r="N772" s="9"/>
      <c r="O772" s="9"/>
      <c r="P772" s="9"/>
      <c r="Q772" s="9"/>
      <c r="R772" s="9"/>
      <c r="S772" s="9"/>
      <c r="T772" s="9"/>
      <c r="U772" s="9"/>
      <c r="V772" s="9"/>
      <c r="W772" s="9"/>
      <c r="X772" s="9"/>
      <c r="Y772" s="9"/>
      <c r="Z772" s="9"/>
    </row>
    <row r="773" spans="1:26" ht="16.5" customHeight="1">
      <c r="A773" s="9"/>
      <c r="B773" s="9"/>
      <c r="C773" s="9"/>
      <c r="D773" s="9"/>
      <c r="E773" s="180"/>
      <c r="F773" s="180"/>
      <c r="G773" s="9"/>
      <c r="H773" s="308"/>
      <c r="I773" s="180"/>
      <c r="J773" s="180"/>
      <c r="K773" s="180"/>
      <c r="L773" s="9"/>
      <c r="M773" s="9"/>
      <c r="N773" s="9"/>
      <c r="O773" s="9"/>
      <c r="P773" s="9"/>
      <c r="Q773" s="9"/>
      <c r="R773" s="9"/>
      <c r="S773" s="9"/>
      <c r="T773" s="9"/>
      <c r="U773" s="9"/>
      <c r="V773" s="9"/>
      <c r="W773" s="9"/>
      <c r="X773" s="9"/>
      <c r="Y773" s="9"/>
      <c r="Z773" s="9"/>
    </row>
    <row r="774" spans="1:26" ht="16.5" customHeight="1">
      <c r="A774" s="9"/>
      <c r="B774" s="9"/>
      <c r="C774" s="9"/>
      <c r="D774" s="9"/>
      <c r="E774" s="180"/>
      <c r="F774" s="180"/>
      <c r="G774" s="9"/>
      <c r="H774" s="308"/>
      <c r="I774" s="180"/>
      <c r="J774" s="180"/>
      <c r="K774" s="180"/>
      <c r="L774" s="9"/>
      <c r="M774" s="9"/>
      <c r="N774" s="9"/>
      <c r="O774" s="9"/>
      <c r="P774" s="9"/>
      <c r="Q774" s="9"/>
      <c r="R774" s="9"/>
      <c r="S774" s="9"/>
      <c r="T774" s="9"/>
      <c r="U774" s="9"/>
      <c r="V774" s="9"/>
      <c r="W774" s="9"/>
      <c r="X774" s="9"/>
      <c r="Y774" s="9"/>
      <c r="Z774" s="9"/>
    </row>
    <row r="775" spans="1:26" ht="16.5" customHeight="1">
      <c r="A775" s="9"/>
      <c r="B775" s="9"/>
      <c r="C775" s="9"/>
      <c r="D775" s="9"/>
      <c r="E775" s="180"/>
      <c r="F775" s="180"/>
      <c r="G775" s="9"/>
      <c r="H775" s="308"/>
      <c r="I775" s="180"/>
      <c r="J775" s="180"/>
      <c r="K775" s="180"/>
      <c r="L775" s="9"/>
      <c r="M775" s="9"/>
      <c r="N775" s="9"/>
      <c r="O775" s="9"/>
      <c r="P775" s="9"/>
      <c r="Q775" s="9"/>
      <c r="R775" s="9"/>
      <c r="S775" s="9"/>
      <c r="T775" s="9"/>
      <c r="U775" s="9"/>
      <c r="V775" s="9"/>
      <c r="W775" s="9"/>
      <c r="X775" s="9"/>
      <c r="Y775" s="9"/>
      <c r="Z775" s="9"/>
    </row>
    <row r="776" spans="1:26" ht="16.5" customHeight="1">
      <c r="A776" s="9"/>
      <c r="B776" s="9"/>
      <c r="C776" s="9"/>
      <c r="D776" s="9"/>
      <c r="E776" s="180"/>
      <c r="F776" s="180"/>
      <c r="G776" s="9"/>
      <c r="H776" s="308"/>
      <c r="I776" s="180"/>
      <c r="J776" s="180"/>
      <c r="K776" s="180"/>
      <c r="L776" s="9"/>
      <c r="M776" s="9"/>
      <c r="N776" s="9"/>
      <c r="O776" s="9"/>
      <c r="P776" s="9"/>
      <c r="Q776" s="9"/>
      <c r="R776" s="9"/>
      <c r="S776" s="9"/>
      <c r="T776" s="9"/>
      <c r="U776" s="9"/>
      <c r="V776" s="9"/>
      <c r="W776" s="9"/>
      <c r="X776" s="9"/>
      <c r="Y776" s="9"/>
      <c r="Z776" s="9"/>
    </row>
    <row r="777" spans="1:26" ht="16.5" customHeight="1">
      <c r="A777" s="9"/>
      <c r="B777" s="9"/>
      <c r="C777" s="9"/>
      <c r="D777" s="9"/>
      <c r="E777" s="180"/>
      <c r="F777" s="180"/>
      <c r="G777" s="9"/>
      <c r="H777" s="308"/>
      <c r="I777" s="180"/>
      <c r="J777" s="180"/>
      <c r="K777" s="180"/>
      <c r="L777" s="9"/>
      <c r="M777" s="9"/>
      <c r="N777" s="9"/>
      <c r="O777" s="9"/>
      <c r="P777" s="9"/>
      <c r="Q777" s="9"/>
      <c r="R777" s="9"/>
      <c r="S777" s="9"/>
      <c r="T777" s="9"/>
      <c r="U777" s="9"/>
      <c r="V777" s="9"/>
      <c r="W777" s="9"/>
      <c r="X777" s="9"/>
      <c r="Y777" s="9"/>
      <c r="Z777" s="9"/>
    </row>
    <row r="778" spans="1:26" ht="16.5" customHeight="1">
      <c r="A778" s="9"/>
      <c r="B778" s="9"/>
      <c r="C778" s="9"/>
      <c r="D778" s="9"/>
      <c r="E778" s="180"/>
      <c r="F778" s="180"/>
      <c r="G778" s="9"/>
      <c r="H778" s="308"/>
      <c r="I778" s="180"/>
      <c r="J778" s="180"/>
      <c r="K778" s="180"/>
      <c r="L778" s="9"/>
      <c r="M778" s="9"/>
      <c r="N778" s="9"/>
      <c r="O778" s="9"/>
      <c r="P778" s="9"/>
      <c r="Q778" s="9"/>
      <c r="R778" s="9"/>
      <c r="S778" s="9"/>
      <c r="T778" s="9"/>
      <c r="U778" s="9"/>
      <c r="V778" s="9"/>
      <c r="W778" s="9"/>
      <c r="X778" s="9"/>
      <c r="Y778" s="9"/>
      <c r="Z778" s="9"/>
    </row>
    <row r="779" spans="1:26" ht="16.5" customHeight="1">
      <c r="A779" s="9"/>
      <c r="B779" s="9"/>
      <c r="C779" s="9"/>
      <c r="D779" s="9"/>
      <c r="E779" s="180"/>
      <c r="F779" s="180"/>
      <c r="G779" s="9"/>
      <c r="H779" s="308"/>
      <c r="I779" s="180"/>
      <c r="J779" s="180"/>
      <c r="K779" s="180"/>
      <c r="L779" s="9"/>
      <c r="M779" s="9"/>
      <c r="N779" s="9"/>
      <c r="O779" s="9"/>
      <c r="P779" s="9"/>
      <c r="Q779" s="9"/>
      <c r="R779" s="9"/>
      <c r="S779" s="9"/>
      <c r="T779" s="9"/>
      <c r="U779" s="9"/>
      <c r="V779" s="9"/>
      <c r="W779" s="9"/>
      <c r="X779" s="9"/>
      <c r="Y779" s="9"/>
      <c r="Z779" s="9"/>
    </row>
    <row r="780" spans="1:26" ht="16.5" customHeight="1">
      <c r="A780" s="9"/>
      <c r="B780" s="9"/>
      <c r="C780" s="9"/>
      <c r="D780" s="9"/>
      <c r="E780" s="180"/>
      <c r="F780" s="180"/>
      <c r="G780" s="9"/>
      <c r="H780" s="308"/>
      <c r="I780" s="180"/>
      <c r="J780" s="180"/>
      <c r="K780" s="180"/>
      <c r="L780" s="9"/>
      <c r="M780" s="9"/>
      <c r="N780" s="9"/>
      <c r="O780" s="9"/>
      <c r="P780" s="9"/>
      <c r="Q780" s="9"/>
      <c r="R780" s="9"/>
      <c r="S780" s="9"/>
      <c r="T780" s="9"/>
      <c r="U780" s="9"/>
      <c r="V780" s="9"/>
      <c r="W780" s="9"/>
      <c r="X780" s="9"/>
      <c r="Y780" s="9"/>
      <c r="Z780" s="9"/>
    </row>
    <row r="781" spans="1:26" ht="16.5" customHeight="1">
      <c r="A781" s="9"/>
      <c r="B781" s="9"/>
      <c r="C781" s="9"/>
      <c r="D781" s="9"/>
      <c r="E781" s="180"/>
      <c r="F781" s="180"/>
      <c r="G781" s="9"/>
      <c r="H781" s="308"/>
      <c r="I781" s="180"/>
      <c r="J781" s="180"/>
      <c r="K781" s="180"/>
      <c r="L781" s="9"/>
      <c r="M781" s="9"/>
      <c r="N781" s="9"/>
      <c r="O781" s="9"/>
      <c r="P781" s="9"/>
      <c r="Q781" s="9"/>
      <c r="R781" s="9"/>
      <c r="S781" s="9"/>
      <c r="T781" s="9"/>
      <c r="U781" s="9"/>
      <c r="V781" s="9"/>
      <c r="W781" s="9"/>
      <c r="X781" s="9"/>
      <c r="Y781" s="9"/>
      <c r="Z781" s="9"/>
    </row>
    <row r="782" spans="1:26" ht="16.5" customHeight="1">
      <c r="A782" s="9"/>
      <c r="B782" s="9"/>
      <c r="C782" s="9"/>
      <c r="D782" s="9"/>
      <c r="E782" s="180"/>
      <c r="F782" s="180"/>
      <c r="G782" s="9"/>
      <c r="H782" s="308"/>
      <c r="I782" s="180"/>
      <c r="J782" s="180"/>
      <c r="K782" s="180"/>
      <c r="L782" s="9"/>
      <c r="M782" s="9"/>
      <c r="N782" s="9"/>
      <c r="O782" s="9"/>
      <c r="P782" s="9"/>
      <c r="Q782" s="9"/>
      <c r="R782" s="9"/>
      <c r="S782" s="9"/>
      <c r="T782" s="9"/>
      <c r="U782" s="9"/>
      <c r="V782" s="9"/>
      <c r="W782" s="9"/>
      <c r="X782" s="9"/>
      <c r="Y782" s="9"/>
      <c r="Z782" s="9"/>
    </row>
    <row r="783" spans="1:26" ht="16.5" customHeight="1">
      <c r="A783" s="9"/>
      <c r="B783" s="9"/>
      <c r="C783" s="9"/>
      <c r="D783" s="9"/>
      <c r="E783" s="180"/>
      <c r="F783" s="180"/>
      <c r="G783" s="9"/>
      <c r="H783" s="308"/>
      <c r="I783" s="180"/>
      <c r="J783" s="180"/>
      <c r="K783" s="180"/>
      <c r="L783" s="9"/>
      <c r="M783" s="9"/>
      <c r="N783" s="9"/>
      <c r="O783" s="9"/>
      <c r="P783" s="9"/>
      <c r="Q783" s="9"/>
      <c r="R783" s="9"/>
      <c r="S783" s="9"/>
      <c r="T783" s="9"/>
      <c r="U783" s="9"/>
      <c r="V783" s="9"/>
      <c r="W783" s="9"/>
      <c r="X783" s="9"/>
      <c r="Y783" s="9"/>
      <c r="Z783" s="9"/>
    </row>
    <row r="784" spans="1:26" ht="16.5" customHeight="1">
      <c r="A784" s="9"/>
      <c r="B784" s="9"/>
      <c r="C784" s="9"/>
      <c r="D784" s="9"/>
      <c r="E784" s="180"/>
      <c r="F784" s="180"/>
      <c r="G784" s="9"/>
      <c r="H784" s="308"/>
      <c r="I784" s="180"/>
      <c r="J784" s="180"/>
      <c r="K784" s="180"/>
      <c r="L784" s="9"/>
      <c r="M784" s="9"/>
      <c r="N784" s="9"/>
      <c r="O784" s="9"/>
      <c r="P784" s="9"/>
      <c r="Q784" s="9"/>
      <c r="R784" s="9"/>
      <c r="S784" s="9"/>
      <c r="T784" s="9"/>
      <c r="U784" s="9"/>
      <c r="V784" s="9"/>
      <c r="W784" s="9"/>
      <c r="X784" s="9"/>
      <c r="Y784" s="9"/>
      <c r="Z784" s="9"/>
    </row>
    <row r="785" spans="1:26" ht="16.5" customHeight="1">
      <c r="A785" s="9"/>
      <c r="B785" s="9"/>
      <c r="C785" s="9"/>
      <c r="D785" s="9"/>
      <c r="E785" s="180"/>
      <c r="F785" s="180"/>
      <c r="G785" s="9"/>
      <c r="H785" s="308"/>
      <c r="I785" s="180"/>
      <c r="J785" s="180"/>
      <c r="K785" s="180"/>
      <c r="L785" s="9"/>
      <c r="M785" s="9"/>
      <c r="N785" s="9"/>
      <c r="O785" s="9"/>
      <c r="P785" s="9"/>
      <c r="Q785" s="9"/>
      <c r="R785" s="9"/>
      <c r="S785" s="9"/>
      <c r="T785" s="9"/>
      <c r="U785" s="9"/>
      <c r="V785" s="9"/>
      <c r="W785" s="9"/>
      <c r="X785" s="9"/>
      <c r="Y785" s="9"/>
      <c r="Z785" s="9"/>
    </row>
    <row r="786" spans="1:26" ht="16.5" customHeight="1">
      <c r="A786" s="9"/>
      <c r="B786" s="9"/>
      <c r="C786" s="9"/>
      <c r="D786" s="9"/>
      <c r="E786" s="180"/>
      <c r="F786" s="180"/>
      <c r="G786" s="9"/>
      <c r="H786" s="308"/>
      <c r="I786" s="180"/>
      <c r="J786" s="180"/>
      <c r="K786" s="180"/>
      <c r="L786" s="9"/>
      <c r="M786" s="9"/>
      <c r="N786" s="9"/>
      <c r="O786" s="9"/>
      <c r="P786" s="9"/>
      <c r="Q786" s="9"/>
      <c r="R786" s="9"/>
      <c r="S786" s="9"/>
      <c r="T786" s="9"/>
      <c r="U786" s="9"/>
      <c r="V786" s="9"/>
      <c r="W786" s="9"/>
      <c r="X786" s="9"/>
      <c r="Y786" s="9"/>
      <c r="Z786" s="9"/>
    </row>
    <row r="787" spans="1:26" ht="16.5" customHeight="1">
      <c r="A787" s="9"/>
      <c r="B787" s="9"/>
      <c r="C787" s="9"/>
      <c r="D787" s="9"/>
      <c r="E787" s="180"/>
      <c r="F787" s="180"/>
      <c r="G787" s="9"/>
      <c r="H787" s="308"/>
      <c r="I787" s="180"/>
      <c r="J787" s="180"/>
      <c r="K787" s="180"/>
      <c r="L787" s="9"/>
      <c r="M787" s="9"/>
      <c r="N787" s="9"/>
      <c r="O787" s="9"/>
      <c r="P787" s="9"/>
      <c r="Q787" s="9"/>
      <c r="R787" s="9"/>
      <c r="S787" s="9"/>
      <c r="T787" s="9"/>
      <c r="U787" s="9"/>
      <c r="V787" s="9"/>
      <c r="W787" s="9"/>
      <c r="X787" s="9"/>
      <c r="Y787" s="9"/>
      <c r="Z787" s="9"/>
    </row>
    <row r="788" spans="1:26" ht="16.5" customHeight="1">
      <c r="A788" s="9"/>
      <c r="B788" s="9"/>
      <c r="C788" s="9"/>
      <c r="D788" s="9"/>
      <c r="E788" s="180"/>
      <c r="F788" s="180"/>
      <c r="G788" s="9"/>
      <c r="H788" s="308"/>
      <c r="I788" s="180"/>
      <c r="J788" s="180"/>
      <c r="K788" s="180"/>
      <c r="L788" s="9"/>
      <c r="M788" s="9"/>
      <c r="N788" s="9"/>
      <c r="O788" s="9"/>
      <c r="P788" s="9"/>
      <c r="Q788" s="9"/>
      <c r="R788" s="9"/>
      <c r="S788" s="9"/>
      <c r="T788" s="9"/>
      <c r="U788" s="9"/>
      <c r="V788" s="9"/>
      <c r="W788" s="9"/>
      <c r="X788" s="9"/>
      <c r="Y788" s="9"/>
      <c r="Z788" s="9"/>
    </row>
    <row r="789" spans="1:26" ht="16.5" customHeight="1">
      <c r="A789" s="9"/>
      <c r="B789" s="9"/>
      <c r="C789" s="9"/>
      <c r="D789" s="9"/>
      <c r="E789" s="180"/>
      <c r="F789" s="180"/>
      <c r="G789" s="9"/>
      <c r="H789" s="308"/>
      <c r="I789" s="180"/>
      <c r="J789" s="180"/>
      <c r="K789" s="180"/>
      <c r="L789" s="9"/>
      <c r="M789" s="9"/>
      <c r="N789" s="9"/>
      <c r="O789" s="9"/>
      <c r="P789" s="9"/>
      <c r="Q789" s="9"/>
      <c r="R789" s="9"/>
      <c r="S789" s="9"/>
      <c r="T789" s="9"/>
      <c r="U789" s="9"/>
      <c r="V789" s="9"/>
      <c r="W789" s="9"/>
      <c r="X789" s="9"/>
      <c r="Y789" s="9"/>
      <c r="Z789" s="9"/>
    </row>
    <row r="790" spans="1:26" ht="16.5" customHeight="1">
      <c r="A790" s="9"/>
      <c r="B790" s="9"/>
      <c r="C790" s="9"/>
      <c r="D790" s="9"/>
      <c r="E790" s="180"/>
      <c r="F790" s="180"/>
      <c r="G790" s="9"/>
      <c r="H790" s="308"/>
      <c r="I790" s="180"/>
      <c r="J790" s="180"/>
      <c r="K790" s="180"/>
      <c r="L790" s="9"/>
      <c r="M790" s="9"/>
      <c r="N790" s="9"/>
      <c r="O790" s="9"/>
      <c r="P790" s="9"/>
      <c r="Q790" s="9"/>
      <c r="R790" s="9"/>
      <c r="S790" s="9"/>
      <c r="T790" s="9"/>
      <c r="U790" s="9"/>
      <c r="V790" s="9"/>
      <c r="W790" s="9"/>
      <c r="X790" s="9"/>
      <c r="Y790" s="9"/>
      <c r="Z790" s="9"/>
    </row>
    <row r="791" spans="1:26" ht="16.5" customHeight="1">
      <c r="A791" s="9"/>
      <c r="B791" s="9"/>
      <c r="C791" s="9"/>
      <c r="D791" s="9"/>
      <c r="E791" s="180"/>
      <c r="F791" s="180"/>
      <c r="G791" s="9"/>
      <c r="H791" s="308"/>
      <c r="I791" s="180"/>
      <c r="J791" s="180"/>
      <c r="K791" s="180"/>
      <c r="L791" s="9"/>
      <c r="M791" s="9"/>
      <c r="N791" s="9"/>
      <c r="O791" s="9"/>
      <c r="P791" s="9"/>
      <c r="Q791" s="9"/>
      <c r="R791" s="9"/>
      <c r="S791" s="9"/>
      <c r="T791" s="9"/>
      <c r="U791" s="9"/>
      <c r="V791" s="9"/>
      <c r="W791" s="9"/>
      <c r="X791" s="9"/>
      <c r="Y791" s="9"/>
      <c r="Z791" s="9"/>
    </row>
    <row r="792" spans="1:26" ht="16.5" customHeight="1">
      <c r="A792" s="9"/>
      <c r="B792" s="9"/>
      <c r="C792" s="9"/>
      <c r="D792" s="9"/>
      <c r="E792" s="180"/>
      <c r="F792" s="180"/>
      <c r="G792" s="9"/>
      <c r="H792" s="308"/>
      <c r="I792" s="180"/>
      <c r="J792" s="180"/>
      <c r="K792" s="180"/>
      <c r="L792" s="9"/>
      <c r="M792" s="9"/>
      <c r="N792" s="9"/>
      <c r="O792" s="9"/>
      <c r="P792" s="9"/>
      <c r="Q792" s="9"/>
      <c r="R792" s="9"/>
      <c r="S792" s="9"/>
      <c r="T792" s="9"/>
      <c r="U792" s="9"/>
      <c r="V792" s="9"/>
      <c r="W792" s="9"/>
      <c r="X792" s="9"/>
      <c r="Y792" s="9"/>
      <c r="Z792" s="9"/>
    </row>
    <row r="793" spans="1:26" ht="16.5" customHeight="1">
      <c r="A793" s="9"/>
      <c r="B793" s="9"/>
      <c r="C793" s="9"/>
      <c r="D793" s="9"/>
      <c r="E793" s="180"/>
      <c r="F793" s="180"/>
      <c r="G793" s="9"/>
      <c r="H793" s="308"/>
      <c r="I793" s="180"/>
      <c r="J793" s="180"/>
      <c r="K793" s="180"/>
      <c r="L793" s="9"/>
      <c r="M793" s="9"/>
      <c r="N793" s="9"/>
      <c r="O793" s="9"/>
      <c r="P793" s="9"/>
      <c r="Q793" s="9"/>
      <c r="R793" s="9"/>
      <c r="S793" s="9"/>
      <c r="T793" s="9"/>
      <c r="U793" s="9"/>
      <c r="V793" s="9"/>
      <c r="W793" s="9"/>
      <c r="X793" s="9"/>
      <c r="Y793" s="9"/>
      <c r="Z793" s="9"/>
    </row>
    <row r="794" spans="1:26" ht="16.5" customHeight="1">
      <c r="A794" s="9"/>
      <c r="B794" s="9"/>
      <c r="C794" s="9"/>
      <c r="D794" s="9"/>
      <c r="E794" s="180"/>
      <c r="F794" s="180"/>
      <c r="G794" s="9"/>
      <c r="H794" s="308"/>
      <c r="I794" s="180"/>
      <c r="J794" s="180"/>
      <c r="K794" s="180"/>
      <c r="L794" s="9"/>
      <c r="M794" s="9"/>
      <c r="N794" s="9"/>
      <c r="O794" s="9"/>
      <c r="P794" s="9"/>
      <c r="Q794" s="9"/>
      <c r="R794" s="9"/>
      <c r="S794" s="9"/>
      <c r="T794" s="9"/>
      <c r="U794" s="9"/>
      <c r="V794" s="9"/>
      <c r="W794" s="9"/>
      <c r="X794" s="9"/>
      <c r="Y794" s="9"/>
      <c r="Z794" s="9"/>
    </row>
    <row r="795" spans="1:26" ht="16.5" customHeight="1">
      <c r="A795" s="9"/>
      <c r="B795" s="9"/>
      <c r="C795" s="9"/>
      <c r="D795" s="9"/>
      <c r="E795" s="180"/>
      <c r="F795" s="180"/>
      <c r="G795" s="9"/>
      <c r="H795" s="308"/>
      <c r="I795" s="180"/>
      <c r="J795" s="180"/>
      <c r="K795" s="180"/>
      <c r="L795" s="9"/>
      <c r="M795" s="9"/>
      <c r="N795" s="9"/>
      <c r="O795" s="9"/>
      <c r="P795" s="9"/>
      <c r="Q795" s="9"/>
      <c r="R795" s="9"/>
      <c r="S795" s="9"/>
      <c r="T795" s="9"/>
      <c r="U795" s="9"/>
      <c r="V795" s="9"/>
      <c r="W795" s="9"/>
      <c r="X795" s="9"/>
      <c r="Y795" s="9"/>
      <c r="Z795" s="9"/>
    </row>
    <row r="796" spans="1:26" ht="16.5" customHeight="1">
      <c r="A796" s="9"/>
      <c r="B796" s="9"/>
      <c r="C796" s="9"/>
      <c r="D796" s="9"/>
      <c r="E796" s="180"/>
      <c r="F796" s="180"/>
      <c r="G796" s="9"/>
      <c r="H796" s="308"/>
      <c r="I796" s="180"/>
      <c r="J796" s="180"/>
      <c r="K796" s="180"/>
      <c r="L796" s="9"/>
      <c r="M796" s="9"/>
      <c r="N796" s="9"/>
      <c r="O796" s="9"/>
      <c r="P796" s="9"/>
      <c r="Q796" s="9"/>
      <c r="R796" s="9"/>
      <c r="S796" s="9"/>
      <c r="T796" s="9"/>
      <c r="U796" s="9"/>
      <c r="V796" s="9"/>
      <c r="W796" s="9"/>
      <c r="X796" s="9"/>
      <c r="Y796" s="9"/>
      <c r="Z796" s="9"/>
    </row>
    <row r="797" spans="1:26" ht="16.5" customHeight="1">
      <c r="A797" s="9"/>
      <c r="B797" s="9"/>
      <c r="C797" s="9"/>
      <c r="D797" s="9"/>
      <c r="E797" s="180"/>
      <c r="F797" s="180"/>
      <c r="G797" s="9"/>
      <c r="H797" s="308"/>
      <c r="I797" s="180"/>
      <c r="J797" s="180"/>
      <c r="K797" s="180"/>
      <c r="L797" s="9"/>
      <c r="M797" s="9"/>
      <c r="N797" s="9"/>
      <c r="O797" s="9"/>
      <c r="P797" s="9"/>
      <c r="Q797" s="9"/>
      <c r="R797" s="9"/>
      <c r="S797" s="9"/>
      <c r="T797" s="9"/>
      <c r="U797" s="9"/>
      <c r="V797" s="9"/>
      <c r="W797" s="9"/>
      <c r="X797" s="9"/>
      <c r="Y797" s="9"/>
      <c r="Z797" s="9"/>
    </row>
    <row r="798" spans="1:26" ht="16.5" customHeight="1">
      <c r="A798" s="9"/>
      <c r="B798" s="9"/>
      <c r="C798" s="9"/>
      <c r="D798" s="9"/>
      <c r="E798" s="180"/>
      <c r="F798" s="180"/>
      <c r="G798" s="9"/>
      <c r="H798" s="308"/>
      <c r="I798" s="180"/>
      <c r="J798" s="180"/>
      <c r="K798" s="180"/>
      <c r="L798" s="9"/>
      <c r="M798" s="9"/>
      <c r="N798" s="9"/>
      <c r="O798" s="9"/>
      <c r="P798" s="9"/>
      <c r="Q798" s="9"/>
      <c r="R798" s="9"/>
      <c r="S798" s="9"/>
      <c r="T798" s="9"/>
      <c r="U798" s="9"/>
      <c r="V798" s="9"/>
      <c r="W798" s="9"/>
      <c r="X798" s="9"/>
      <c r="Y798" s="9"/>
      <c r="Z798" s="9"/>
    </row>
    <row r="799" spans="1:26" ht="16.5" customHeight="1">
      <c r="A799" s="9"/>
      <c r="B799" s="9"/>
      <c r="C799" s="9"/>
      <c r="D799" s="9"/>
      <c r="E799" s="180"/>
      <c r="F799" s="180"/>
      <c r="G799" s="9"/>
      <c r="H799" s="308"/>
      <c r="I799" s="180"/>
      <c r="J799" s="180"/>
      <c r="K799" s="180"/>
      <c r="L799" s="9"/>
      <c r="M799" s="9"/>
      <c r="N799" s="9"/>
      <c r="O799" s="9"/>
      <c r="P799" s="9"/>
      <c r="Q799" s="9"/>
      <c r="R799" s="9"/>
      <c r="S799" s="9"/>
      <c r="T799" s="9"/>
      <c r="U799" s="9"/>
      <c r="V799" s="9"/>
      <c r="W799" s="9"/>
      <c r="X799" s="9"/>
      <c r="Y799" s="9"/>
      <c r="Z799" s="9"/>
    </row>
    <row r="800" spans="1:26" ht="16.5" customHeight="1">
      <c r="A800" s="9"/>
      <c r="B800" s="9"/>
      <c r="C800" s="9"/>
      <c r="D800" s="9"/>
      <c r="E800" s="180"/>
      <c r="F800" s="180"/>
      <c r="G800" s="9"/>
      <c r="H800" s="308"/>
      <c r="I800" s="180"/>
      <c r="J800" s="180"/>
      <c r="K800" s="180"/>
      <c r="L800" s="9"/>
      <c r="M800" s="9"/>
      <c r="N800" s="9"/>
      <c r="O800" s="9"/>
      <c r="P800" s="9"/>
      <c r="Q800" s="9"/>
      <c r="R800" s="9"/>
      <c r="S800" s="9"/>
      <c r="T800" s="9"/>
      <c r="U800" s="9"/>
      <c r="V800" s="9"/>
      <c r="W800" s="9"/>
      <c r="X800" s="9"/>
      <c r="Y800" s="9"/>
      <c r="Z800" s="9"/>
    </row>
    <row r="801" spans="1:26" ht="16.5" customHeight="1">
      <c r="A801" s="9"/>
      <c r="B801" s="9"/>
      <c r="C801" s="9"/>
      <c r="D801" s="9"/>
      <c r="E801" s="180"/>
      <c r="F801" s="180"/>
      <c r="G801" s="9"/>
      <c r="H801" s="308"/>
      <c r="I801" s="180"/>
      <c r="J801" s="180"/>
      <c r="K801" s="180"/>
      <c r="L801" s="9"/>
      <c r="M801" s="9"/>
      <c r="N801" s="9"/>
      <c r="O801" s="9"/>
      <c r="P801" s="9"/>
      <c r="Q801" s="9"/>
      <c r="R801" s="9"/>
      <c r="S801" s="9"/>
      <c r="T801" s="9"/>
      <c r="U801" s="9"/>
      <c r="V801" s="9"/>
      <c r="W801" s="9"/>
      <c r="X801" s="9"/>
      <c r="Y801" s="9"/>
      <c r="Z801" s="9"/>
    </row>
    <row r="802" spans="1:26" ht="16.5" customHeight="1">
      <c r="A802" s="9"/>
      <c r="B802" s="9"/>
      <c r="C802" s="9"/>
      <c r="D802" s="9"/>
      <c r="E802" s="180"/>
      <c r="F802" s="180"/>
      <c r="G802" s="9"/>
      <c r="H802" s="308"/>
      <c r="I802" s="180"/>
      <c r="J802" s="180"/>
      <c r="K802" s="180"/>
      <c r="L802" s="9"/>
      <c r="M802" s="9"/>
      <c r="N802" s="9"/>
      <c r="O802" s="9"/>
      <c r="P802" s="9"/>
      <c r="Q802" s="9"/>
      <c r="R802" s="9"/>
      <c r="S802" s="9"/>
      <c r="T802" s="9"/>
      <c r="U802" s="9"/>
      <c r="V802" s="9"/>
      <c r="W802" s="9"/>
      <c r="X802" s="9"/>
      <c r="Y802" s="9"/>
      <c r="Z802" s="9"/>
    </row>
    <row r="803" spans="1:26" ht="16.5" customHeight="1">
      <c r="A803" s="9"/>
      <c r="B803" s="9"/>
      <c r="C803" s="9"/>
      <c r="D803" s="9"/>
      <c r="E803" s="180"/>
      <c r="F803" s="180"/>
      <c r="G803" s="9"/>
      <c r="H803" s="308"/>
      <c r="I803" s="180"/>
      <c r="J803" s="180"/>
      <c r="K803" s="180"/>
      <c r="L803" s="9"/>
      <c r="M803" s="9"/>
      <c r="N803" s="9"/>
      <c r="O803" s="9"/>
      <c r="P803" s="9"/>
      <c r="Q803" s="9"/>
      <c r="R803" s="9"/>
      <c r="S803" s="9"/>
      <c r="T803" s="9"/>
      <c r="U803" s="9"/>
      <c r="V803" s="9"/>
      <c r="W803" s="9"/>
      <c r="X803" s="9"/>
      <c r="Y803" s="9"/>
      <c r="Z803" s="9"/>
    </row>
    <row r="804" spans="1:26" ht="16.5" customHeight="1">
      <c r="A804" s="9"/>
      <c r="B804" s="9"/>
      <c r="C804" s="9"/>
      <c r="D804" s="9"/>
      <c r="E804" s="180"/>
      <c r="F804" s="180"/>
      <c r="G804" s="9"/>
      <c r="H804" s="308"/>
      <c r="I804" s="180"/>
      <c r="J804" s="180"/>
      <c r="K804" s="180"/>
      <c r="L804" s="9"/>
      <c r="M804" s="9"/>
      <c r="N804" s="9"/>
      <c r="O804" s="9"/>
      <c r="P804" s="9"/>
      <c r="Q804" s="9"/>
      <c r="R804" s="9"/>
      <c r="S804" s="9"/>
      <c r="T804" s="9"/>
      <c r="U804" s="9"/>
      <c r="V804" s="9"/>
      <c r="W804" s="9"/>
      <c r="X804" s="9"/>
      <c r="Y804" s="9"/>
      <c r="Z804" s="9"/>
    </row>
    <row r="805" spans="1:26" ht="16.5" customHeight="1">
      <c r="A805" s="9"/>
      <c r="B805" s="9"/>
      <c r="C805" s="9"/>
      <c r="D805" s="9"/>
      <c r="E805" s="180"/>
      <c r="F805" s="180"/>
      <c r="G805" s="9"/>
      <c r="H805" s="308"/>
      <c r="I805" s="180"/>
      <c r="J805" s="180"/>
      <c r="K805" s="180"/>
      <c r="L805" s="9"/>
      <c r="M805" s="9"/>
      <c r="N805" s="9"/>
      <c r="O805" s="9"/>
      <c r="P805" s="9"/>
      <c r="Q805" s="9"/>
      <c r="R805" s="9"/>
      <c r="S805" s="9"/>
      <c r="T805" s="9"/>
      <c r="U805" s="9"/>
      <c r="V805" s="9"/>
      <c r="W805" s="9"/>
      <c r="X805" s="9"/>
      <c r="Y805" s="9"/>
      <c r="Z805" s="9"/>
    </row>
    <row r="806" spans="1:26" ht="16.5" customHeight="1">
      <c r="A806" s="9"/>
      <c r="B806" s="9"/>
      <c r="C806" s="9"/>
      <c r="D806" s="9"/>
      <c r="E806" s="180"/>
      <c r="F806" s="180"/>
      <c r="G806" s="9"/>
      <c r="H806" s="308"/>
      <c r="I806" s="180"/>
      <c r="J806" s="180"/>
      <c r="K806" s="180"/>
      <c r="L806" s="9"/>
      <c r="M806" s="9"/>
      <c r="N806" s="9"/>
      <c r="O806" s="9"/>
      <c r="P806" s="9"/>
      <c r="Q806" s="9"/>
      <c r="R806" s="9"/>
      <c r="S806" s="9"/>
      <c r="T806" s="9"/>
      <c r="U806" s="9"/>
      <c r="V806" s="9"/>
      <c r="W806" s="9"/>
      <c r="X806" s="9"/>
      <c r="Y806" s="9"/>
      <c r="Z806" s="9"/>
    </row>
    <row r="807" spans="1:26" ht="16.5" customHeight="1">
      <c r="A807" s="9"/>
      <c r="B807" s="9"/>
      <c r="C807" s="9"/>
      <c r="D807" s="9"/>
      <c r="E807" s="180"/>
      <c r="F807" s="180"/>
      <c r="G807" s="9"/>
      <c r="H807" s="308"/>
      <c r="I807" s="180"/>
      <c r="J807" s="180"/>
      <c r="K807" s="180"/>
      <c r="L807" s="9"/>
      <c r="M807" s="9"/>
      <c r="N807" s="9"/>
      <c r="O807" s="9"/>
      <c r="P807" s="9"/>
      <c r="Q807" s="9"/>
      <c r="R807" s="9"/>
      <c r="S807" s="9"/>
      <c r="T807" s="9"/>
      <c r="U807" s="9"/>
      <c r="V807" s="9"/>
      <c r="W807" s="9"/>
      <c r="X807" s="9"/>
      <c r="Y807" s="9"/>
      <c r="Z807" s="9"/>
    </row>
    <row r="808" spans="1:26" ht="16.5" customHeight="1">
      <c r="A808" s="9"/>
      <c r="B808" s="9"/>
      <c r="C808" s="9"/>
      <c r="D808" s="9"/>
      <c r="E808" s="180"/>
      <c r="F808" s="180"/>
      <c r="G808" s="9"/>
      <c r="H808" s="308"/>
      <c r="I808" s="180"/>
      <c r="J808" s="180"/>
      <c r="K808" s="180"/>
      <c r="L808" s="9"/>
      <c r="M808" s="9"/>
      <c r="N808" s="9"/>
      <c r="O808" s="9"/>
      <c r="P808" s="9"/>
      <c r="Q808" s="9"/>
      <c r="R808" s="9"/>
      <c r="S808" s="9"/>
      <c r="T808" s="9"/>
      <c r="U808" s="9"/>
      <c r="V808" s="9"/>
      <c r="W808" s="9"/>
      <c r="X808" s="9"/>
      <c r="Y808" s="9"/>
      <c r="Z808" s="9"/>
    </row>
    <row r="809" spans="1:26" ht="16.5" customHeight="1">
      <c r="A809" s="9"/>
      <c r="B809" s="9"/>
      <c r="C809" s="9"/>
      <c r="D809" s="9"/>
      <c r="E809" s="180"/>
      <c r="F809" s="180"/>
      <c r="G809" s="9"/>
      <c r="H809" s="308"/>
      <c r="I809" s="180"/>
      <c r="J809" s="180"/>
      <c r="K809" s="180"/>
      <c r="L809" s="9"/>
      <c r="M809" s="9"/>
      <c r="N809" s="9"/>
      <c r="O809" s="9"/>
      <c r="P809" s="9"/>
      <c r="Q809" s="9"/>
      <c r="R809" s="9"/>
      <c r="S809" s="9"/>
      <c r="T809" s="9"/>
      <c r="U809" s="9"/>
      <c r="V809" s="9"/>
      <c r="W809" s="9"/>
      <c r="X809" s="9"/>
      <c r="Y809" s="9"/>
      <c r="Z809" s="9"/>
    </row>
    <row r="810" spans="1:26" ht="16.5" customHeight="1">
      <c r="A810" s="9"/>
      <c r="B810" s="9"/>
      <c r="C810" s="9"/>
      <c r="D810" s="9"/>
      <c r="E810" s="180"/>
      <c r="F810" s="180"/>
      <c r="G810" s="9"/>
      <c r="H810" s="308"/>
      <c r="I810" s="180"/>
      <c r="J810" s="180"/>
      <c r="K810" s="180"/>
      <c r="L810" s="9"/>
      <c r="M810" s="9"/>
      <c r="N810" s="9"/>
      <c r="O810" s="9"/>
      <c r="P810" s="9"/>
      <c r="Q810" s="9"/>
      <c r="R810" s="9"/>
      <c r="S810" s="9"/>
      <c r="T810" s="9"/>
      <c r="U810" s="9"/>
      <c r="V810" s="9"/>
      <c r="W810" s="9"/>
      <c r="X810" s="9"/>
      <c r="Y810" s="9"/>
      <c r="Z810" s="9"/>
    </row>
    <row r="811" spans="1:26" ht="16.5" customHeight="1">
      <c r="A811" s="9"/>
      <c r="B811" s="9"/>
      <c r="C811" s="9"/>
      <c r="D811" s="9"/>
      <c r="E811" s="180"/>
      <c r="F811" s="180"/>
      <c r="G811" s="9"/>
      <c r="H811" s="308"/>
      <c r="I811" s="180"/>
      <c r="J811" s="180"/>
      <c r="K811" s="180"/>
      <c r="L811" s="9"/>
      <c r="M811" s="9"/>
      <c r="N811" s="9"/>
      <c r="O811" s="9"/>
      <c r="P811" s="9"/>
      <c r="Q811" s="9"/>
      <c r="R811" s="9"/>
      <c r="S811" s="9"/>
      <c r="T811" s="9"/>
      <c r="U811" s="9"/>
      <c r="V811" s="9"/>
      <c r="W811" s="9"/>
      <c r="X811" s="9"/>
      <c r="Y811" s="9"/>
      <c r="Z811" s="9"/>
    </row>
    <row r="812" spans="1:26" ht="16.5" customHeight="1">
      <c r="A812" s="9"/>
      <c r="B812" s="9"/>
      <c r="C812" s="9"/>
      <c r="D812" s="9"/>
      <c r="E812" s="180"/>
      <c r="F812" s="180"/>
      <c r="G812" s="9"/>
      <c r="H812" s="308"/>
      <c r="I812" s="180"/>
      <c r="J812" s="180"/>
      <c r="K812" s="180"/>
      <c r="L812" s="9"/>
      <c r="M812" s="9"/>
      <c r="N812" s="9"/>
      <c r="O812" s="9"/>
      <c r="P812" s="9"/>
      <c r="Q812" s="9"/>
      <c r="R812" s="9"/>
      <c r="S812" s="9"/>
      <c r="T812" s="9"/>
      <c r="U812" s="9"/>
      <c r="V812" s="9"/>
      <c r="W812" s="9"/>
      <c r="X812" s="9"/>
      <c r="Y812" s="9"/>
      <c r="Z812" s="9"/>
    </row>
    <row r="813" spans="1:26" ht="16.5" customHeight="1">
      <c r="A813" s="9"/>
      <c r="B813" s="9"/>
      <c r="C813" s="9"/>
      <c r="D813" s="9"/>
      <c r="E813" s="180"/>
      <c r="F813" s="180"/>
      <c r="G813" s="9"/>
      <c r="H813" s="308"/>
      <c r="I813" s="180"/>
      <c r="J813" s="180"/>
      <c r="K813" s="180"/>
      <c r="L813" s="9"/>
      <c r="M813" s="9"/>
      <c r="N813" s="9"/>
      <c r="O813" s="9"/>
      <c r="P813" s="9"/>
      <c r="Q813" s="9"/>
      <c r="R813" s="9"/>
      <c r="S813" s="9"/>
      <c r="T813" s="9"/>
      <c r="U813" s="9"/>
      <c r="V813" s="9"/>
      <c r="W813" s="9"/>
      <c r="X813" s="9"/>
      <c r="Y813" s="9"/>
      <c r="Z813" s="9"/>
    </row>
    <row r="814" spans="1:26" ht="16.5" customHeight="1">
      <c r="A814" s="9"/>
      <c r="B814" s="9"/>
      <c r="C814" s="9"/>
      <c r="D814" s="9"/>
      <c r="E814" s="180"/>
      <c r="F814" s="180"/>
      <c r="G814" s="9"/>
      <c r="H814" s="308"/>
      <c r="I814" s="180"/>
      <c r="J814" s="180"/>
      <c r="K814" s="180"/>
      <c r="L814" s="9"/>
      <c r="M814" s="9"/>
      <c r="N814" s="9"/>
      <c r="O814" s="9"/>
      <c r="P814" s="9"/>
      <c r="Q814" s="9"/>
      <c r="R814" s="9"/>
      <c r="S814" s="9"/>
      <c r="T814" s="9"/>
      <c r="U814" s="9"/>
      <c r="V814" s="9"/>
      <c r="W814" s="9"/>
      <c r="X814" s="9"/>
      <c r="Y814" s="9"/>
      <c r="Z814" s="9"/>
    </row>
    <row r="815" spans="1:26" ht="16.5" customHeight="1">
      <c r="A815" s="9"/>
      <c r="B815" s="9"/>
      <c r="C815" s="9"/>
      <c r="D815" s="9"/>
      <c r="E815" s="180"/>
      <c r="F815" s="180"/>
      <c r="G815" s="9"/>
      <c r="H815" s="308"/>
      <c r="I815" s="180"/>
      <c r="J815" s="180"/>
      <c r="K815" s="180"/>
      <c r="L815" s="9"/>
      <c r="M815" s="9"/>
      <c r="N815" s="9"/>
      <c r="O815" s="9"/>
      <c r="P815" s="9"/>
      <c r="Q815" s="9"/>
      <c r="R815" s="9"/>
      <c r="S815" s="9"/>
      <c r="T815" s="9"/>
      <c r="U815" s="9"/>
      <c r="V815" s="9"/>
      <c r="W815" s="9"/>
      <c r="X815" s="9"/>
      <c r="Y815" s="9"/>
      <c r="Z815" s="9"/>
    </row>
    <row r="816" spans="1:26" ht="16.5" customHeight="1">
      <c r="A816" s="9"/>
      <c r="B816" s="9"/>
      <c r="C816" s="9"/>
      <c r="D816" s="9"/>
      <c r="E816" s="180"/>
      <c r="F816" s="180"/>
      <c r="G816" s="9"/>
      <c r="H816" s="308"/>
      <c r="I816" s="180"/>
      <c r="J816" s="180"/>
      <c r="K816" s="180"/>
      <c r="L816" s="9"/>
      <c r="M816" s="9"/>
      <c r="N816" s="9"/>
      <c r="O816" s="9"/>
      <c r="P816" s="9"/>
      <c r="Q816" s="9"/>
      <c r="R816" s="9"/>
      <c r="S816" s="9"/>
      <c r="T816" s="9"/>
      <c r="U816" s="9"/>
      <c r="V816" s="9"/>
      <c r="W816" s="9"/>
      <c r="X816" s="9"/>
      <c r="Y816" s="9"/>
      <c r="Z816" s="9"/>
    </row>
    <row r="817" spans="1:26" ht="16.5" customHeight="1">
      <c r="A817" s="9"/>
      <c r="B817" s="9"/>
      <c r="C817" s="9"/>
      <c r="D817" s="9"/>
      <c r="E817" s="180"/>
      <c r="F817" s="180"/>
      <c r="G817" s="9"/>
      <c r="H817" s="308"/>
      <c r="I817" s="180"/>
      <c r="J817" s="180"/>
      <c r="K817" s="180"/>
      <c r="L817" s="9"/>
      <c r="M817" s="9"/>
      <c r="N817" s="9"/>
      <c r="O817" s="9"/>
      <c r="P817" s="9"/>
      <c r="Q817" s="9"/>
      <c r="R817" s="9"/>
      <c r="S817" s="9"/>
      <c r="T817" s="9"/>
      <c r="U817" s="9"/>
      <c r="V817" s="9"/>
      <c r="W817" s="9"/>
      <c r="X817" s="9"/>
      <c r="Y817" s="9"/>
      <c r="Z817" s="9"/>
    </row>
    <row r="818" spans="1:26" ht="16.5" customHeight="1">
      <c r="A818" s="9"/>
      <c r="B818" s="9"/>
      <c r="C818" s="9"/>
      <c r="D818" s="9"/>
      <c r="E818" s="180"/>
      <c r="F818" s="180"/>
      <c r="G818" s="9"/>
      <c r="H818" s="308"/>
      <c r="I818" s="180"/>
      <c r="J818" s="180"/>
      <c r="K818" s="180"/>
      <c r="L818" s="9"/>
      <c r="M818" s="9"/>
      <c r="N818" s="9"/>
      <c r="O818" s="9"/>
      <c r="P818" s="9"/>
      <c r="Q818" s="9"/>
      <c r="R818" s="9"/>
      <c r="S818" s="9"/>
      <c r="T818" s="9"/>
      <c r="U818" s="9"/>
      <c r="V818" s="9"/>
      <c r="W818" s="9"/>
      <c r="X818" s="9"/>
      <c r="Y818" s="9"/>
      <c r="Z818" s="9"/>
    </row>
    <row r="819" spans="1:26" ht="16.5" customHeight="1">
      <c r="A819" s="9"/>
      <c r="B819" s="9"/>
      <c r="C819" s="9"/>
      <c r="D819" s="9"/>
      <c r="E819" s="180"/>
      <c r="F819" s="180"/>
      <c r="G819" s="9"/>
      <c r="H819" s="308"/>
      <c r="I819" s="180"/>
      <c r="J819" s="180"/>
      <c r="K819" s="180"/>
      <c r="L819" s="9"/>
      <c r="M819" s="9"/>
      <c r="N819" s="9"/>
      <c r="O819" s="9"/>
      <c r="P819" s="9"/>
      <c r="Q819" s="9"/>
      <c r="R819" s="9"/>
      <c r="S819" s="9"/>
      <c r="T819" s="9"/>
      <c r="U819" s="9"/>
      <c r="V819" s="9"/>
      <c r="W819" s="9"/>
      <c r="X819" s="9"/>
      <c r="Y819" s="9"/>
      <c r="Z819" s="9"/>
    </row>
    <row r="820" spans="1:26" ht="16.5" customHeight="1">
      <c r="A820" s="9"/>
      <c r="B820" s="9"/>
      <c r="C820" s="9"/>
      <c r="D820" s="9"/>
      <c r="E820" s="180"/>
      <c r="F820" s="180"/>
      <c r="G820" s="9"/>
      <c r="H820" s="308"/>
      <c r="I820" s="180"/>
      <c r="J820" s="180"/>
      <c r="K820" s="180"/>
      <c r="L820" s="9"/>
      <c r="M820" s="9"/>
      <c r="N820" s="9"/>
      <c r="O820" s="9"/>
      <c r="P820" s="9"/>
      <c r="Q820" s="9"/>
      <c r="R820" s="9"/>
      <c r="S820" s="9"/>
      <c r="T820" s="9"/>
      <c r="U820" s="9"/>
      <c r="V820" s="9"/>
      <c r="W820" s="9"/>
      <c r="X820" s="9"/>
      <c r="Y820" s="9"/>
      <c r="Z820" s="9"/>
    </row>
    <row r="821" spans="1:26" ht="16.5" customHeight="1">
      <c r="A821" s="9"/>
      <c r="B821" s="9"/>
      <c r="C821" s="9"/>
      <c r="D821" s="9"/>
      <c r="E821" s="180"/>
      <c r="F821" s="180"/>
      <c r="G821" s="9"/>
      <c r="H821" s="308"/>
      <c r="I821" s="180"/>
      <c r="J821" s="180"/>
      <c r="K821" s="180"/>
      <c r="L821" s="9"/>
      <c r="M821" s="9"/>
      <c r="N821" s="9"/>
      <c r="O821" s="9"/>
      <c r="P821" s="9"/>
      <c r="Q821" s="9"/>
      <c r="R821" s="9"/>
      <c r="S821" s="9"/>
      <c r="T821" s="9"/>
      <c r="U821" s="9"/>
      <c r="V821" s="9"/>
      <c r="W821" s="9"/>
      <c r="X821" s="9"/>
      <c r="Y821" s="9"/>
      <c r="Z821" s="9"/>
    </row>
    <row r="822" spans="1:26" ht="16.5" customHeight="1">
      <c r="A822" s="9"/>
      <c r="B822" s="9"/>
      <c r="C822" s="9"/>
      <c r="D822" s="9"/>
      <c r="E822" s="180"/>
      <c r="F822" s="180"/>
      <c r="G822" s="9"/>
      <c r="H822" s="308"/>
      <c r="I822" s="180"/>
      <c r="J822" s="180"/>
      <c r="K822" s="180"/>
      <c r="L822" s="9"/>
      <c r="M822" s="9"/>
      <c r="N822" s="9"/>
      <c r="O822" s="9"/>
      <c r="P822" s="9"/>
      <c r="Q822" s="9"/>
      <c r="R822" s="9"/>
      <c r="S822" s="9"/>
      <c r="T822" s="9"/>
      <c r="U822" s="9"/>
      <c r="V822" s="9"/>
      <c r="W822" s="9"/>
      <c r="X822" s="9"/>
      <c r="Y822" s="9"/>
      <c r="Z822" s="9"/>
    </row>
    <row r="823" spans="1:26" ht="16.5" customHeight="1">
      <c r="A823" s="9"/>
      <c r="B823" s="9"/>
      <c r="C823" s="9"/>
      <c r="D823" s="9"/>
      <c r="E823" s="180"/>
      <c r="F823" s="180"/>
      <c r="G823" s="9"/>
      <c r="H823" s="308"/>
      <c r="I823" s="180"/>
      <c r="J823" s="180"/>
      <c r="K823" s="180"/>
      <c r="L823" s="9"/>
      <c r="M823" s="9"/>
      <c r="N823" s="9"/>
      <c r="O823" s="9"/>
      <c r="P823" s="9"/>
      <c r="Q823" s="9"/>
      <c r="R823" s="9"/>
      <c r="S823" s="9"/>
      <c r="T823" s="9"/>
      <c r="U823" s="9"/>
      <c r="V823" s="9"/>
      <c r="W823" s="9"/>
      <c r="X823" s="9"/>
      <c r="Y823" s="9"/>
      <c r="Z823" s="9"/>
    </row>
    <row r="824" spans="1:26" ht="16.5" customHeight="1">
      <c r="A824" s="9"/>
      <c r="B824" s="9"/>
      <c r="C824" s="9"/>
      <c r="D824" s="9"/>
      <c r="E824" s="180"/>
      <c r="F824" s="180"/>
      <c r="G824" s="9"/>
      <c r="H824" s="308"/>
      <c r="I824" s="180"/>
      <c r="J824" s="180"/>
      <c r="K824" s="180"/>
      <c r="L824" s="9"/>
      <c r="M824" s="9"/>
      <c r="N824" s="9"/>
      <c r="O824" s="9"/>
      <c r="P824" s="9"/>
      <c r="Q824" s="9"/>
      <c r="R824" s="9"/>
      <c r="S824" s="9"/>
      <c r="T824" s="9"/>
      <c r="U824" s="9"/>
      <c r="V824" s="9"/>
      <c r="W824" s="9"/>
      <c r="X824" s="9"/>
      <c r="Y824" s="9"/>
      <c r="Z824" s="9"/>
    </row>
    <row r="825" spans="1:26" ht="16.5" customHeight="1">
      <c r="A825" s="9"/>
      <c r="B825" s="9"/>
      <c r="C825" s="9"/>
      <c r="D825" s="9"/>
      <c r="E825" s="180"/>
      <c r="F825" s="180"/>
      <c r="G825" s="9"/>
      <c r="H825" s="308"/>
      <c r="I825" s="180"/>
      <c r="J825" s="180"/>
      <c r="K825" s="180"/>
      <c r="L825" s="9"/>
      <c r="M825" s="9"/>
      <c r="N825" s="9"/>
      <c r="O825" s="9"/>
      <c r="P825" s="9"/>
      <c r="Q825" s="9"/>
      <c r="R825" s="9"/>
      <c r="S825" s="9"/>
      <c r="T825" s="9"/>
      <c r="U825" s="9"/>
      <c r="V825" s="9"/>
      <c r="W825" s="9"/>
      <c r="X825" s="9"/>
      <c r="Y825" s="9"/>
      <c r="Z825" s="9"/>
    </row>
    <row r="826" spans="1:26" ht="16.5" customHeight="1">
      <c r="A826" s="9"/>
      <c r="B826" s="9"/>
      <c r="C826" s="9"/>
      <c r="D826" s="9"/>
      <c r="E826" s="180"/>
      <c r="F826" s="180"/>
      <c r="G826" s="9"/>
      <c r="H826" s="308"/>
      <c r="I826" s="180"/>
      <c r="J826" s="180"/>
      <c r="K826" s="180"/>
      <c r="L826" s="9"/>
      <c r="M826" s="9"/>
      <c r="N826" s="9"/>
      <c r="O826" s="9"/>
      <c r="P826" s="9"/>
      <c r="Q826" s="9"/>
      <c r="R826" s="9"/>
      <c r="S826" s="9"/>
      <c r="T826" s="9"/>
      <c r="U826" s="9"/>
      <c r="V826" s="9"/>
      <c r="W826" s="9"/>
      <c r="X826" s="9"/>
      <c r="Y826" s="9"/>
      <c r="Z826" s="9"/>
    </row>
    <row r="827" spans="1:26" ht="16.5" customHeight="1">
      <c r="A827" s="9"/>
      <c r="B827" s="9"/>
      <c r="C827" s="9"/>
      <c r="D827" s="9"/>
      <c r="E827" s="180"/>
      <c r="F827" s="180"/>
      <c r="G827" s="9"/>
      <c r="H827" s="308"/>
      <c r="I827" s="180"/>
      <c r="J827" s="180"/>
      <c r="K827" s="180"/>
      <c r="L827" s="9"/>
      <c r="M827" s="9"/>
      <c r="N827" s="9"/>
      <c r="O827" s="9"/>
      <c r="P827" s="9"/>
      <c r="Q827" s="9"/>
      <c r="R827" s="9"/>
      <c r="S827" s="9"/>
      <c r="T827" s="9"/>
      <c r="U827" s="9"/>
      <c r="V827" s="9"/>
      <c r="W827" s="9"/>
      <c r="X827" s="9"/>
      <c r="Y827" s="9"/>
      <c r="Z827" s="9"/>
    </row>
    <row r="828" spans="1:26" ht="16.5" customHeight="1">
      <c r="A828" s="9"/>
      <c r="B828" s="9"/>
      <c r="C828" s="9"/>
      <c r="D828" s="9"/>
      <c r="E828" s="180"/>
      <c r="F828" s="180"/>
      <c r="G828" s="9"/>
      <c r="H828" s="308"/>
      <c r="I828" s="180"/>
      <c r="J828" s="180"/>
      <c r="K828" s="180"/>
      <c r="L828" s="9"/>
      <c r="M828" s="9"/>
      <c r="N828" s="9"/>
      <c r="O828" s="9"/>
      <c r="P828" s="9"/>
      <c r="Q828" s="9"/>
      <c r="R828" s="9"/>
      <c r="S828" s="9"/>
      <c r="T828" s="9"/>
      <c r="U828" s="9"/>
      <c r="V828" s="9"/>
      <c r="W828" s="9"/>
      <c r="X828" s="9"/>
      <c r="Y828" s="9"/>
      <c r="Z828" s="9"/>
    </row>
    <row r="829" spans="1:26" ht="16.5" customHeight="1">
      <c r="A829" s="9"/>
      <c r="B829" s="9"/>
      <c r="C829" s="9"/>
      <c r="D829" s="9"/>
      <c r="E829" s="180"/>
      <c r="F829" s="180"/>
      <c r="G829" s="9"/>
      <c r="H829" s="308"/>
      <c r="I829" s="180"/>
      <c r="J829" s="180"/>
      <c r="K829" s="180"/>
      <c r="L829" s="9"/>
      <c r="M829" s="9"/>
      <c r="N829" s="9"/>
      <c r="O829" s="9"/>
      <c r="P829" s="9"/>
      <c r="Q829" s="9"/>
      <c r="R829" s="9"/>
      <c r="S829" s="9"/>
      <c r="T829" s="9"/>
      <c r="U829" s="9"/>
      <c r="V829" s="9"/>
      <c r="W829" s="9"/>
      <c r="X829" s="9"/>
      <c r="Y829" s="9"/>
      <c r="Z829" s="9"/>
    </row>
    <row r="830" spans="1:26" ht="16.5" customHeight="1">
      <c r="A830" s="9"/>
      <c r="B830" s="9"/>
      <c r="C830" s="9"/>
      <c r="D830" s="9"/>
      <c r="E830" s="180"/>
      <c r="F830" s="180"/>
      <c r="G830" s="9"/>
      <c r="H830" s="308"/>
      <c r="I830" s="180"/>
      <c r="J830" s="180"/>
      <c r="K830" s="180"/>
      <c r="L830" s="9"/>
      <c r="M830" s="9"/>
      <c r="N830" s="9"/>
      <c r="O830" s="9"/>
      <c r="P830" s="9"/>
      <c r="Q830" s="9"/>
      <c r="R830" s="9"/>
      <c r="S830" s="9"/>
      <c r="T830" s="9"/>
      <c r="U830" s="9"/>
      <c r="V830" s="9"/>
      <c r="W830" s="9"/>
      <c r="X830" s="9"/>
      <c r="Y830" s="9"/>
      <c r="Z830" s="9"/>
    </row>
    <row r="831" spans="1:26" ht="16.5" customHeight="1">
      <c r="A831" s="9"/>
      <c r="B831" s="9"/>
      <c r="C831" s="9"/>
      <c r="D831" s="9"/>
      <c r="E831" s="180"/>
      <c r="F831" s="180"/>
      <c r="G831" s="9"/>
      <c r="H831" s="308"/>
      <c r="I831" s="180"/>
      <c r="J831" s="180"/>
      <c r="K831" s="180"/>
      <c r="L831" s="9"/>
      <c r="M831" s="9"/>
      <c r="N831" s="9"/>
      <c r="O831" s="9"/>
      <c r="P831" s="9"/>
      <c r="Q831" s="9"/>
      <c r="R831" s="9"/>
      <c r="S831" s="9"/>
      <c r="T831" s="9"/>
      <c r="U831" s="9"/>
      <c r="V831" s="9"/>
      <c r="W831" s="9"/>
      <c r="X831" s="9"/>
      <c r="Y831" s="9"/>
      <c r="Z831" s="9"/>
    </row>
    <row r="832" spans="1:26" ht="16.5" customHeight="1">
      <c r="A832" s="9"/>
      <c r="B832" s="9"/>
      <c r="C832" s="9"/>
      <c r="D832" s="9"/>
      <c r="E832" s="180"/>
      <c r="F832" s="180"/>
      <c r="G832" s="9"/>
      <c r="H832" s="308"/>
      <c r="I832" s="180"/>
      <c r="J832" s="180"/>
      <c r="K832" s="180"/>
      <c r="L832" s="9"/>
      <c r="M832" s="9"/>
      <c r="N832" s="9"/>
      <c r="O832" s="9"/>
      <c r="P832" s="9"/>
      <c r="Q832" s="9"/>
      <c r="R832" s="9"/>
      <c r="S832" s="9"/>
      <c r="T832" s="9"/>
      <c r="U832" s="9"/>
      <c r="V832" s="9"/>
      <c r="W832" s="9"/>
      <c r="X832" s="9"/>
      <c r="Y832" s="9"/>
      <c r="Z832" s="9"/>
    </row>
    <row r="833" spans="1:26" ht="16.5" customHeight="1">
      <c r="A833" s="9"/>
      <c r="B833" s="9"/>
      <c r="C833" s="9"/>
      <c r="D833" s="9"/>
      <c r="E833" s="180"/>
      <c r="F833" s="180"/>
      <c r="G833" s="9"/>
      <c r="H833" s="308"/>
      <c r="I833" s="180"/>
      <c r="J833" s="180"/>
      <c r="K833" s="180"/>
      <c r="L833" s="9"/>
      <c r="M833" s="9"/>
      <c r="N833" s="9"/>
      <c r="O833" s="9"/>
      <c r="P833" s="9"/>
      <c r="Q833" s="9"/>
      <c r="R833" s="9"/>
      <c r="S833" s="9"/>
      <c r="T833" s="9"/>
      <c r="U833" s="9"/>
      <c r="V833" s="9"/>
      <c r="W833" s="9"/>
      <c r="X833" s="9"/>
      <c r="Y833" s="9"/>
      <c r="Z833" s="9"/>
    </row>
    <row r="834" spans="1:26" ht="16.5" customHeight="1">
      <c r="A834" s="9"/>
      <c r="B834" s="9"/>
      <c r="C834" s="9"/>
      <c r="D834" s="9"/>
      <c r="E834" s="180"/>
      <c r="F834" s="180"/>
      <c r="G834" s="9"/>
      <c r="H834" s="308"/>
      <c r="I834" s="180"/>
      <c r="J834" s="180"/>
      <c r="K834" s="180"/>
      <c r="L834" s="9"/>
      <c r="M834" s="9"/>
      <c r="N834" s="9"/>
      <c r="O834" s="9"/>
      <c r="P834" s="9"/>
      <c r="Q834" s="9"/>
      <c r="R834" s="9"/>
      <c r="S834" s="9"/>
      <c r="T834" s="9"/>
      <c r="U834" s="9"/>
      <c r="V834" s="9"/>
      <c r="W834" s="9"/>
      <c r="X834" s="9"/>
      <c r="Y834" s="9"/>
      <c r="Z834" s="9"/>
    </row>
    <row r="835" spans="1:26" ht="16.5" customHeight="1">
      <c r="A835" s="9"/>
      <c r="B835" s="9"/>
      <c r="C835" s="9"/>
      <c r="D835" s="9"/>
      <c r="E835" s="180"/>
      <c r="F835" s="180"/>
      <c r="G835" s="9"/>
      <c r="H835" s="308"/>
      <c r="I835" s="180"/>
      <c r="J835" s="180"/>
      <c r="K835" s="180"/>
      <c r="L835" s="9"/>
      <c r="M835" s="9"/>
      <c r="N835" s="9"/>
      <c r="O835" s="9"/>
      <c r="P835" s="9"/>
      <c r="Q835" s="9"/>
      <c r="R835" s="9"/>
      <c r="S835" s="9"/>
      <c r="T835" s="9"/>
      <c r="U835" s="9"/>
      <c r="V835" s="9"/>
      <c r="W835" s="9"/>
      <c r="X835" s="9"/>
      <c r="Y835" s="9"/>
      <c r="Z835" s="9"/>
    </row>
    <row r="836" spans="1:26" ht="16.5" customHeight="1">
      <c r="A836" s="9"/>
      <c r="B836" s="9"/>
      <c r="C836" s="9"/>
      <c r="D836" s="9"/>
      <c r="E836" s="180"/>
      <c r="F836" s="180"/>
      <c r="G836" s="9"/>
      <c r="H836" s="308"/>
      <c r="I836" s="180"/>
      <c r="J836" s="180"/>
      <c r="K836" s="180"/>
      <c r="L836" s="9"/>
      <c r="M836" s="9"/>
      <c r="N836" s="9"/>
      <c r="O836" s="9"/>
      <c r="P836" s="9"/>
      <c r="Q836" s="9"/>
      <c r="R836" s="9"/>
      <c r="S836" s="9"/>
      <c r="T836" s="9"/>
      <c r="U836" s="9"/>
      <c r="V836" s="9"/>
      <c r="W836" s="9"/>
      <c r="X836" s="9"/>
      <c r="Y836" s="9"/>
      <c r="Z836" s="9"/>
    </row>
    <row r="837" spans="1:26" ht="16.5" customHeight="1">
      <c r="A837" s="9"/>
      <c r="B837" s="9"/>
      <c r="C837" s="9"/>
      <c r="D837" s="9"/>
      <c r="E837" s="180"/>
      <c r="F837" s="180"/>
      <c r="G837" s="9"/>
      <c r="H837" s="308"/>
      <c r="I837" s="180"/>
      <c r="J837" s="180"/>
      <c r="K837" s="180"/>
      <c r="L837" s="9"/>
      <c r="M837" s="9"/>
      <c r="N837" s="9"/>
      <c r="O837" s="9"/>
      <c r="P837" s="9"/>
      <c r="Q837" s="9"/>
      <c r="R837" s="9"/>
      <c r="S837" s="9"/>
      <c r="T837" s="9"/>
      <c r="U837" s="9"/>
      <c r="V837" s="9"/>
      <c r="W837" s="9"/>
      <c r="X837" s="9"/>
      <c r="Y837" s="9"/>
      <c r="Z837" s="9"/>
    </row>
    <row r="838" spans="1:26" ht="16.5" customHeight="1">
      <c r="A838" s="9"/>
      <c r="B838" s="9"/>
      <c r="C838" s="9"/>
      <c r="D838" s="9"/>
      <c r="E838" s="180"/>
      <c r="F838" s="180"/>
      <c r="G838" s="9"/>
      <c r="H838" s="308"/>
      <c r="I838" s="180"/>
      <c r="J838" s="180"/>
      <c r="K838" s="180"/>
      <c r="L838" s="9"/>
      <c r="M838" s="9"/>
      <c r="N838" s="9"/>
      <c r="O838" s="9"/>
      <c r="P838" s="9"/>
      <c r="Q838" s="9"/>
      <c r="R838" s="9"/>
      <c r="S838" s="9"/>
      <c r="T838" s="9"/>
      <c r="U838" s="9"/>
      <c r="V838" s="9"/>
      <c r="W838" s="9"/>
      <c r="X838" s="9"/>
      <c r="Y838" s="9"/>
      <c r="Z838" s="9"/>
    </row>
    <row r="839" spans="1:26" ht="16.5" customHeight="1">
      <c r="A839" s="9"/>
      <c r="B839" s="9"/>
      <c r="C839" s="9"/>
      <c r="D839" s="9"/>
      <c r="E839" s="180"/>
      <c r="F839" s="180"/>
      <c r="G839" s="9"/>
      <c r="H839" s="308"/>
      <c r="I839" s="180"/>
      <c r="J839" s="180"/>
      <c r="K839" s="180"/>
      <c r="L839" s="9"/>
      <c r="M839" s="9"/>
      <c r="N839" s="9"/>
      <c r="O839" s="9"/>
      <c r="P839" s="9"/>
      <c r="Q839" s="9"/>
      <c r="R839" s="9"/>
      <c r="S839" s="9"/>
      <c r="T839" s="9"/>
      <c r="U839" s="9"/>
      <c r="V839" s="9"/>
      <c r="W839" s="9"/>
      <c r="X839" s="9"/>
      <c r="Y839" s="9"/>
      <c r="Z839" s="9"/>
    </row>
    <row r="840" spans="1:26" ht="16.5" customHeight="1">
      <c r="A840" s="9"/>
      <c r="B840" s="9"/>
      <c r="C840" s="9"/>
      <c r="D840" s="9"/>
      <c r="E840" s="180"/>
      <c r="F840" s="180"/>
      <c r="G840" s="9"/>
      <c r="H840" s="308"/>
      <c r="I840" s="180"/>
      <c r="J840" s="180"/>
      <c r="K840" s="180"/>
      <c r="L840" s="9"/>
      <c r="M840" s="9"/>
      <c r="N840" s="9"/>
      <c r="O840" s="9"/>
      <c r="P840" s="9"/>
      <c r="Q840" s="9"/>
      <c r="R840" s="9"/>
      <c r="S840" s="9"/>
      <c r="T840" s="9"/>
      <c r="U840" s="9"/>
      <c r="V840" s="9"/>
      <c r="W840" s="9"/>
      <c r="X840" s="9"/>
      <c r="Y840" s="9"/>
      <c r="Z840" s="9"/>
    </row>
    <row r="841" spans="1:26" ht="16.5" customHeight="1">
      <c r="A841" s="9"/>
      <c r="B841" s="9"/>
      <c r="C841" s="9"/>
      <c r="D841" s="9"/>
      <c r="E841" s="180"/>
      <c r="F841" s="180"/>
      <c r="G841" s="9"/>
      <c r="H841" s="308"/>
      <c r="I841" s="180"/>
      <c r="J841" s="180"/>
      <c r="K841" s="180"/>
      <c r="L841" s="9"/>
      <c r="M841" s="9"/>
      <c r="N841" s="9"/>
      <c r="O841" s="9"/>
      <c r="P841" s="9"/>
      <c r="Q841" s="9"/>
      <c r="R841" s="9"/>
      <c r="S841" s="9"/>
      <c r="T841" s="9"/>
      <c r="U841" s="9"/>
      <c r="V841" s="9"/>
      <c r="W841" s="9"/>
      <c r="X841" s="9"/>
      <c r="Y841" s="9"/>
      <c r="Z841" s="9"/>
    </row>
    <row r="842" spans="1:26" ht="16.5" customHeight="1">
      <c r="A842" s="9"/>
      <c r="B842" s="9"/>
      <c r="C842" s="9"/>
      <c r="D842" s="9"/>
      <c r="E842" s="180"/>
      <c r="F842" s="180"/>
      <c r="G842" s="9"/>
      <c r="H842" s="308"/>
      <c r="I842" s="180"/>
      <c r="J842" s="180"/>
      <c r="K842" s="180"/>
      <c r="L842" s="9"/>
      <c r="M842" s="9"/>
      <c r="N842" s="9"/>
      <c r="O842" s="9"/>
      <c r="P842" s="9"/>
      <c r="Q842" s="9"/>
      <c r="R842" s="9"/>
      <c r="S842" s="9"/>
      <c r="T842" s="9"/>
      <c r="U842" s="9"/>
      <c r="V842" s="9"/>
      <c r="W842" s="9"/>
      <c r="X842" s="9"/>
      <c r="Y842" s="9"/>
      <c r="Z842" s="9"/>
    </row>
    <row r="843" spans="1:26" ht="16.5" customHeight="1">
      <c r="A843" s="9"/>
      <c r="B843" s="9"/>
      <c r="C843" s="9"/>
      <c r="D843" s="9"/>
      <c r="E843" s="180"/>
      <c r="F843" s="180"/>
      <c r="G843" s="9"/>
      <c r="H843" s="308"/>
      <c r="I843" s="180"/>
      <c r="J843" s="180"/>
      <c r="K843" s="180"/>
      <c r="L843" s="9"/>
      <c r="M843" s="9"/>
      <c r="N843" s="9"/>
      <c r="O843" s="9"/>
      <c r="P843" s="9"/>
      <c r="Q843" s="9"/>
      <c r="R843" s="9"/>
      <c r="S843" s="9"/>
      <c r="T843" s="9"/>
      <c r="U843" s="9"/>
      <c r="V843" s="9"/>
      <c r="W843" s="9"/>
      <c r="X843" s="9"/>
      <c r="Y843" s="9"/>
      <c r="Z843" s="9"/>
    </row>
    <row r="844" spans="1:26" ht="16.5" customHeight="1">
      <c r="A844" s="9"/>
      <c r="B844" s="9"/>
      <c r="C844" s="9"/>
      <c r="D844" s="9"/>
      <c r="E844" s="180"/>
      <c r="F844" s="180"/>
      <c r="G844" s="9"/>
      <c r="H844" s="308"/>
      <c r="I844" s="180"/>
      <c r="J844" s="180"/>
      <c r="K844" s="180"/>
      <c r="L844" s="9"/>
      <c r="M844" s="9"/>
      <c r="N844" s="9"/>
      <c r="O844" s="9"/>
      <c r="P844" s="9"/>
      <c r="Q844" s="9"/>
      <c r="R844" s="9"/>
      <c r="S844" s="9"/>
      <c r="T844" s="9"/>
      <c r="U844" s="9"/>
      <c r="V844" s="9"/>
      <c r="W844" s="9"/>
      <c r="X844" s="9"/>
      <c r="Y844" s="9"/>
      <c r="Z844" s="9"/>
    </row>
    <row r="845" spans="1:26" ht="16.5" customHeight="1">
      <c r="A845" s="9"/>
      <c r="B845" s="9"/>
      <c r="C845" s="9"/>
      <c r="D845" s="9"/>
      <c r="E845" s="180"/>
      <c r="F845" s="180"/>
      <c r="G845" s="9"/>
      <c r="H845" s="308"/>
      <c r="I845" s="180"/>
      <c r="J845" s="180"/>
      <c r="K845" s="180"/>
      <c r="L845" s="9"/>
      <c r="M845" s="9"/>
      <c r="N845" s="9"/>
      <c r="O845" s="9"/>
      <c r="P845" s="9"/>
      <c r="Q845" s="9"/>
      <c r="R845" s="9"/>
      <c r="S845" s="9"/>
      <c r="T845" s="9"/>
      <c r="U845" s="9"/>
      <c r="V845" s="9"/>
      <c r="W845" s="9"/>
      <c r="X845" s="9"/>
      <c r="Y845" s="9"/>
      <c r="Z845" s="9"/>
    </row>
    <row r="846" spans="1:26" ht="16.5" customHeight="1">
      <c r="A846" s="9"/>
      <c r="B846" s="9"/>
      <c r="C846" s="9"/>
      <c r="D846" s="9"/>
      <c r="E846" s="180"/>
      <c r="F846" s="180"/>
      <c r="G846" s="9"/>
      <c r="H846" s="308"/>
      <c r="I846" s="180"/>
      <c r="J846" s="180"/>
      <c r="K846" s="180"/>
      <c r="L846" s="9"/>
      <c r="M846" s="9"/>
      <c r="N846" s="9"/>
      <c r="O846" s="9"/>
      <c r="P846" s="9"/>
      <c r="Q846" s="9"/>
      <c r="R846" s="9"/>
      <c r="S846" s="9"/>
      <c r="T846" s="9"/>
      <c r="U846" s="9"/>
      <c r="V846" s="9"/>
      <c r="W846" s="9"/>
      <c r="X846" s="9"/>
      <c r="Y846" s="9"/>
      <c r="Z846" s="9"/>
    </row>
    <row r="847" spans="1:26" ht="16.5" customHeight="1">
      <c r="A847" s="9"/>
      <c r="B847" s="9"/>
      <c r="C847" s="9"/>
      <c r="D847" s="9"/>
      <c r="E847" s="180"/>
      <c r="F847" s="180"/>
      <c r="G847" s="9"/>
      <c r="H847" s="308"/>
      <c r="I847" s="180"/>
      <c r="J847" s="180"/>
      <c r="K847" s="180"/>
      <c r="L847" s="9"/>
      <c r="M847" s="9"/>
      <c r="N847" s="9"/>
      <c r="O847" s="9"/>
      <c r="P847" s="9"/>
      <c r="Q847" s="9"/>
      <c r="R847" s="9"/>
      <c r="S847" s="9"/>
      <c r="T847" s="9"/>
      <c r="U847" s="9"/>
      <c r="V847" s="9"/>
      <c r="W847" s="9"/>
      <c r="X847" s="9"/>
      <c r="Y847" s="9"/>
      <c r="Z847" s="9"/>
    </row>
    <row r="848" spans="1:26" ht="16.5" customHeight="1">
      <c r="A848" s="9"/>
      <c r="B848" s="9"/>
      <c r="C848" s="9"/>
      <c r="D848" s="9"/>
      <c r="E848" s="180"/>
      <c r="F848" s="180"/>
      <c r="G848" s="9"/>
      <c r="H848" s="308"/>
      <c r="I848" s="180"/>
      <c r="J848" s="180"/>
      <c r="K848" s="180"/>
      <c r="L848" s="9"/>
      <c r="M848" s="9"/>
      <c r="N848" s="9"/>
      <c r="O848" s="9"/>
      <c r="P848" s="9"/>
      <c r="Q848" s="9"/>
      <c r="R848" s="9"/>
      <c r="S848" s="9"/>
      <c r="T848" s="9"/>
      <c r="U848" s="9"/>
      <c r="V848" s="9"/>
      <c r="W848" s="9"/>
      <c r="X848" s="9"/>
      <c r="Y848" s="9"/>
      <c r="Z848" s="9"/>
    </row>
    <row r="849" spans="1:26" ht="16.5" customHeight="1">
      <c r="A849" s="9"/>
      <c r="B849" s="9"/>
      <c r="C849" s="9"/>
      <c r="D849" s="9"/>
      <c r="E849" s="180"/>
      <c r="F849" s="180"/>
      <c r="G849" s="9"/>
      <c r="H849" s="308"/>
      <c r="I849" s="180"/>
      <c r="J849" s="180"/>
      <c r="K849" s="180"/>
      <c r="L849" s="9"/>
      <c r="M849" s="9"/>
      <c r="N849" s="9"/>
      <c r="O849" s="9"/>
      <c r="P849" s="9"/>
      <c r="Q849" s="9"/>
      <c r="R849" s="9"/>
      <c r="S849" s="9"/>
      <c r="T849" s="9"/>
      <c r="U849" s="9"/>
      <c r="V849" s="9"/>
      <c r="W849" s="9"/>
      <c r="X849" s="9"/>
      <c r="Y849" s="9"/>
      <c r="Z849" s="9"/>
    </row>
    <row r="850" spans="1:26" ht="16.5" customHeight="1">
      <c r="A850" s="9"/>
      <c r="B850" s="9"/>
      <c r="C850" s="9"/>
      <c r="D850" s="9"/>
      <c r="E850" s="180"/>
      <c r="F850" s="180"/>
      <c r="G850" s="9"/>
      <c r="H850" s="308"/>
      <c r="I850" s="180"/>
      <c r="J850" s="180"/>
      <c r="K850" s="180"/>
      <c r="L850" s="9"/>
      <c r="M850" s="9"/>
      <c r="N850" s="9"/>
      <c r="O850" s="9"/>
      <c r="P850" s="9"/>
      <c r="Q850" s="9"/>
      <c r="R850" s="9"/>
      <c r="S850" s="9"/>
      <c r="T850" s="9"/>
      <c r="U850" s="9"/>
      <c r="V850" s="9"/>
      <c r="W850" s="9"/>
      <c r="X850" s="9"/>
      <c r="Y850" s="9"/>
      <c r="Z850" s="9"/>
    </row>
    <row r="851" spans="1:26" ht="16.5" customHeight="1">
      <c r="A851" s="9"/>
      <c r="B851" s="9"/>
      <c r="C851" s="9"/>
      <c r="D851" s="9"/>
      <c r="E851" s="180"/>
      <c r="F851" s="180"/>
      <c r="G851" s="9"/>
      <c r="H851" s="308"/>
      <c r="I851" s="180"/>
      <c r="J851" s="180"/>
      <c r="K851" s="180"/>
      <c r="L851" s="9"/>
      <c r="M851" s="9"/>
      <c r="N851" s="9"/>
      <c r="O851" s="9"/>
      <c r="P851" s="9"/>
      <c r="Q851" s="9"/>
      <c r="R851" s="9"/>
      <c r="S851" s="9"/>
      <c r="T851" s="9"/>
      <c r="U851" s="9"/>
      <c r="V851" s="9"/>
      <c r="W851" s="9"/>
      <c r="X851" s="9"/>
      <c r="Y851" s="9"/>
      <c r="Z851" s="9"/>
    </row>
    <row r="852" spans="1:26" ht="16.5" customHeight="1">
      <c r="A852" s="9"/>
      <c r="B852" s="9"/>
      <c r="C852" s="9"/>
      <c r="D852" s="9"/>
      <c r="E852" s="180"/>
      <c r="F852" s="180"/>
      <c r="G852" s="9"/>
      <c r="H852" s="308"/>
      <c r="I852" s="180"/>
      <c r="J852" s="180"/>
      <c r="K852" s="180"/>
      <c r="L852" s="9"/>
      <c r="M852" s="9"/>
      <c r="N852" s="9"/>
      <c r="O852" s="9"/>
      <c r="P852" s="9"/>
      <c r="Q852" s="9"/>
      <c r="R852" s="9"/>
      <c r="S852" s="9"/>
      <c r="T852" s="9"/>
      <c r="U852" s="9"/>
      <c r="V852" s="9"/>
      <c r="W852" s="9"/>
      <c r="X852" s="9"/>
      <c r="Y852" s="9"/>
      <c r="Z852" s="9"/>
    </row>
    <row r="853" spans="1:26" ht="16.5" customHeight="1">
      <c r="A853" s="9"/>
      <c r="B853" s="9"/>
      <c r="C853" s="9"/>
      <c r="D853" s="9"/>
      <c r="E853" s="180"/>
      <c r="F853" s="180"/>
      <c r="G853" s="9"/>
      <c r="H853" s="308"/>
      <c r="I853" s="180"/>
      <c r="J853" s="180"/>
      <c r="K853" s="180"/>
      <c r="L853" s="9"/>
      <c r="M853" s="9"/>
      <c r="N853" s="9"/>
      <c r="O853" s="9"/>
      <c r="P853" s="9"/>
      <c r="Q853" s="9"/>
      <c r="R853" s="9"/>
      <c r="S853" s="9"/>
      <c r="T853" s="9"/>
      <c r="U853" s="9"/>
      <c r="V853" s="9"/>
      <c r="W853" s="9"/>
      <c r="X853" s="9"/>
      <c r="Y853" s="9"/>
      <c r="Z853" s="9"/>
    </row>
    <row r="854" spans="1:26" ht="16.5" customHeight="1">
      <c r="A854" s="9"/>
      <c r="B854" s="9"/>
      <c r="C854" s="9"/>
      <c r="D854" s="9"/>
      <c r="E854" s="180"/>
      <c r="F854" s="180"/>
      <c r="G854" s="9"/>
      <c r="H854" s="308"/>
      <c r="I854" s="180"/>
      <c r="J854" s="180"/>
      <c r="K854" s="180"/>
      <c r="L854" s="9"/>
      <c r="M854" s="9"/>
      <c r="N854" s="9"/>
      <c r="O854" s="9"/>
      <c r="P854" s="9"/>
      <c r="Q854" s="9"/>
      <c r="R854" s="9"/>
      <c r="S854" s="9"/>
      <c r="T854" s="9"/>
      <c r="U854" s="9"/>
      <c r="V854" s="9"/>
      <c r="W854" s="9"/>
      <c r="X854" s="9"/>
      <c r="Y854" s="9"/>
      <c r="Z854" s="9"/>
    </row>
    <row r="855" spans="1:26" ht="16.5" customHeight="1">
      <c r="A855" s="9"/>
      <c r="B855" s="9"/>
      <c r="C855" s="9"/>
      <c r="D855" s="9"/>
      <c r="E855" s="180"/>
      <c r="F855" s="180"/>
      <c r="G855" s="9"/>
      <c r="H855" s="308"/>
      <c r="I855" s="180"/>
      <c r="J855" s="180"/>
      <c r="K855" s="180"/>
      <c r="L855" s="9"/>
      <c r="M855" s="9"/>
      <c r="N855" s="9"/>
      <c r="O855" s="9"/>
      <c r="P855" s="9"/>
      <c r="Q855" s="9"/>
      <c r="R855" s="9"/>
      <c r="S855" s="9"/>
      <c r="T855" s="9"/>
      <c r="U855" s="9"/>
      <c r="V855" s="9"/>
      <c r="W855" s="9"/>
      <c r="X855" s="9"/>
      <c r="Y855" s="9"/>
      <c r="Z855" s="9"/>
    </row>
    <row r="856" spans="1:26" ht="16.5" customHeight="1">
      <c r="A856" s="9"/>
      <c r="B856" s="9"/>
      <c r="C856" s="9"/>
      <c r="D856" s="9"/>
      <c r="E856" s="180"/>
      <c r="F856" s="180"/>
      <c r="G856" s="9"/>
      <c r="H856" s="308"/>
      <c r="I856" s="180"/>
      <c r="J856" s="180"/>
      <c r="K856" s="180"/>
      <c r="L856" s="9"/>
      <c r="M856" s="9"/>
      <c r="N856" s="9"/>
      <c r="O856" s="9"/>
      <c r="P856" s="9"/>
      <c r="Q856" s="9"/>
      <c r="R856" s="9"/>
      <c r="S856" s="9"/>
      <c r="T856" s="9"/>
      <c r="U856" s="9"/>
      <c r="V856" s="9"/>
      <c r="W856" s="9"/>
      <c r="X856" s="9"/>
      <c r="Y856" s="9"/>
      <c r="Z856" s="9"/>
    </row>
    <row r="857" spans="1:26" ht="16.5" customHeight="1">
      <c r="A857" s="9"/>
      <c r="B857" s="9"/>
      <c r="C857" s="9"/>
      <c r="D857" s="9"/>
      <c r="E857" s="180"/>
      <c r="F857" s="180"/>
      <c r="G857" s="9"/>
      <c r="H857" s="308"/>
      <c r="I857" s="180"/>
      <c r="J857" s="180"/>
      <c r="K857" s="180"/>
      <c r="L857" s="9"/>
      <c r="M857" s="9"/>
      <c r="N857" s="9"/>
      <c r="O857" s="9"/>
      <c r="P857" s="9"/>
      <c r="Q857" s="9"/>
      <c r="R857" s="9"/>
      <c r="S857" s="9"/>
      <c r="T857" s="9"/>
      <c r="U857" s="9"/>
      <c r="V857" s="9"/>
      <c r="W857" s="9"/>
      <c r="X857" s="9"/>
      <c r="Y857" s="9"/>
      <c r="Z857" s="9"/>
    </row>
    <row r="858" spans="1:26" ht="16.5" customHeight="1">
      <c r="A858" s="9"/>
      <c r="B858" s="9"/>
      <c r="C858" s="9"/>
      <c r="D858" s="9"/>
      <c r="E858" s="180"/>
      <c r="F858" s="180"/>
      <c r="G858" s="9"/>
      <c r="H858" s="308"/>
      <c r="I858" s="180"/>
      <c r="J858" s="180"/>
      <c r="K858" s="180"/>
      <c r="L858" s="9"/>
      <c r="M858" s="9"/>
      <c r="N858" s="9"/>
      <c r="O858" s="9"/>
      <c r="P858" s="9"/>
      <c r="Q858" s="9"/>
      <c r="R858" s="9"/>
      <c r="S858" s="9"/>
      <c r="T858" s="9"/>
      <c r="U858" s="9"/>
      <c r="V858" s="9"/>
      <c r="W858" s="9"/>
      <c r="X858" s="9"/>
      <c r="Y858" s="9"/>
      <c r="Z858" s="9"/>
    </row>
    <row r="859" spans="1:26" ht="16.5" customHeight="1">
      <c r="A859" s="9"/>
      <c r="B859" s="9"/>
      <c r="C859" s="9"/>
      <c r="D859" s="9"/>
      <c r="E859" s="180"/>
      <c r="F859" s="180"/>
      <c r="G859" s="9"/>
      <c r="H859" s="308"/>
      <c r="I859" s="180"/>
      <c r="J859" s="180"/>
      <c r="K859" s="180"/>
      <c r="L859" s="9"/>
      <c r="M859" s="9"/>
      <c r="N859" s="9"/>
      <c r="O859" s="9"/>
      <c r="P859" s="9"/>
      <c r="Q859" s="9"/>
      <c r="R859" s="9"/>
      <c r="S859" s="9"/>
      <c r="T859" s="9"/>
      <c r="U859" s="9"/>
      <c r="V859" s="9"/>
      <c r="W859" s="9"/>
      <c r="X859" s="9"/>
      <c r="Y859" s="9"/>
      <c r="Z859" s="9"/>
    </row>
    <row r="860" spans="1:26" ht="16.5" customHeight="1">
      <c r="A860" s="9"/>
      <c r="B860" s="9"/>
      <c r="C860" s="9"/>
      <c r="D860" s="9"/>
      <c r="E860" s="180"/>
      <c r="F860" s="180"/>
      <c r="G860" s="9"/>
      <c r="H860" s="308"/>
      <c r="I860" s="180"/>
      <c r="J860" s="180"/>
      <c r="K860" s="180"/>
      <c r="L860" s="9"/>
      <c r="M860" s="9"/>
      <c r="N860" s="9"/>
      <c r="O860" s="9"/>
      <c r="P860" s="9"/>
      <c r="Q860" s="9"/>
      <c r="R860" s="9"/>
      <c r="S860" s="9"/>
      <c r="T860" s="9"/>
      <c r="U860" s="9"/>
      <c r="V860" s="9"/>
      <c r="W860" s="9"/>
      <c r="X860" s="9"/>
      <c r="Y860" s="9"/>
      <c r="Z860" s="9"/>
    </row>
    <row r="861" spans="1:26" ht="16.5" customHeight="1">
      <c r="A861" s="9"/>
      <c r="B861" s="9"/>
      <c r="C861" s="9"/>
      <c r="D861" s="9"/>
      <c r="E861" s="180"/>
      <c r="F861" s="180"/>
      <c r="G861" s="9"/>
      <c r="H861" s="308"/>
      <c r="I861" s="180"/>
      <c r="J861" s="180"/>
      <c r="K861" s="180"/>
      <c r="L861" s="9"/>
      <c r="M861" s="9"/>
      <c r="N861" s="9"/>
      <c r="O861" s="9"/>
      <c r="P861" s="9"/>
      <c r="Q861" s="9"/>
      <c r="R861" s="9"/>
      <c r="S861" s="9"/>
      <c r="T861" s="9"/>
      <c r="U861" s="9"/>
      <c r="V861" s="9"/>
      <c r="W861" s="9"/>
      <c r="X861" s="9"/>
      <c r="Y861" s="9"/>
      <c r="Z861" s="9"/>
    </row>
    <row r="862" spans="1:26" ht="16.5" customHeight="1">
      <c r="A862" s="9"/>
      <c r="B862" s="9"/>
      <c r="C862" s="9"/>
      <c r="D862" s="9"/>
      <c r="E862" s="180"/>
      <c r="F862" s="180"/>
      <c r="G862" s="9"/>
      <c r="H862" s="308"/>
      <c r="I862" s="180"/>
      <c r="J862" s="180"/>
      <c r="K862" s="180"/>
      <c r="L862" s="9"/>
      <c r="M862" s="9"/>
      <c r="N862" s="9"/>
      <c r="O862" s="9"/>
      <c r="P862" s="9"/>
      <c r="Q862" s="9"/>
      <c r="R862" s="9"/>
      <c r="S862" s="9"/>
      <c r="T862" s="9"/>
      <c r="U862" s="9"/>
      <c r="V862" s="9"/>
      <c r="W862" s="9"/>
      <c r="X862" s="9"/>
      <c r="Y862" s="9"/>
      <c r="Z862" s="9"/>
    </row>
    <row r="863" spans="1:26" ht="16.5" customHeight="1">
      <c r="A863" s="9"/>
      <c r="B863" s="9"/>
      <c r="C863" s="9"/>
      <c r="D863" s="9"/>
      <c r="E863" s="180"/>
      <c r="F863" s="180"/>
      <c r="G863" s="9"/>
      <c r="H863" s="308"/>
      <c r="I863" s="180"/>
      <c r="J863" s="180"/>
      <c r="K863" s="180"/>
      <c r="L863" s="9"/>
      <c r="M863" s="9"/>
      <c r="N863" s="9"/>
      <c r="O863" s="9"/>
      <c r="P863" s="9"/>
      <c r="Q863" s="9"/>
      <c r="R863" s="9"/>
      <c r="S863" s="9"/>
      <c r="T863" s="9"/>
      <c r="U863" s="9"/>
      <c r="V863" s="9"/>
      <c r="W863" s="9"/>
      <c r="X863" s="9"/>
      <c r="Y863" s="9"/>
      <c r="Z863" s="9"/>
    </row>
    <row r="864" spans="1:26" ht="16.5" customHeight="1">
      <c r="A864" s="9"/>
      <c r="B864" s="9"/>
      <c r="C864" s="9"/>
      <c r="D864" s="9"/>
      <c r="E864" s="180"/>
      <c r="F864" s="180"/>
      <c r="G864" s="9"/>
      <c r="H864" s="308"/>
      <c r="I864" s="180"/>
      <c r="J864" s="180"/>
      <c r="K864" s="180"/>
      <c r="L864" s="9"/>
      <c r="M864" s="9"/>
      <c r="N864" s="9"/>
      <c r="O864" s="9"/>
      <c r="P864" s="9"/>
      <c r="Q864" s="9"/>
      <c r="R864" s="9"/>
      <c r="S864" s="9"/>
      <c r="T864" s="9"/>
      <c r="U864" s="9"/>
      <c r="V864" s="9"/>
      <c r="W864" s="9"/>
      <c r="X864" s="9"/>
      <c r="Y864" s="9"/>
      <c r="Z864" s="9"/>
    </row>
    <row r="865" spans="1:26" ht="16.5" customHeight="1">
      <c r="A865" s="9"/>
      <c r="B865" s="9"/>
      <c r="C865" s="9"/>
      <c r="D865" s="9"/>
      <c r="E865" s="180"/>
      <c r="F865" s="180"/>
      <c r="G865" s="9"/>
      <c r="H865" s="308"/>
      <c r="I865" s="180"/>
      <c r="J865" s="180"/>
      <c r="K865" s="180"/>
      <c r="L865" s="9"/>
      <c r="M865" s="9"/>
      <c r="N865" s="9"/>
      <c r="O865" s="9"/>
      <c r="P865" s="9"/>
      <c r="Q865" s="9"/>
      <c r="R865" s="9"/>
      <c r="S865" s="9"/>
      <c r="T865" s="9"/>
      <c r="U865" s="9"/>
      <c r="V865" s="9"/>
      <c r="W865" s="9"/>
      <c r="X865" s="9"/>
      <c r="Y865" s="9"/>
      <c r="Z865" s="9"/>
    </row>
    <row r="866" spans="1:26" ht="16.5" customHeight="1">
      <c r="A866" s="9"/>
      <c r="B866" s="9"/>
      <c r="C866" s="9"/>
      <c r="D866" s="9"/>
      <c r="E866" s="180"/>
      <c r="F866" s="180"/>
      <c r="G866" s="9"/>
      <c r="H866" s="308"/>
      <c r="I866" s="180"/>
      <c r="J866" s="180"/>
      <c r="K866" s="180"/>
      <c r="L866" s="9"/>
      <c r="M866" s="9"/>
      <c r="N866" s="9"/>
      <c r="O866" s="9"/>
      <c r="P866" s="9"/>
      <c r="Q866" s="9"/>
      <c r="R866" s="9"/>
      <c r="S866" s="9"/>
      <c r="T866" s="9"/>
      <c r="U866" s="9"/>
      <c r="V866" s="9"/>
      <c r="W866" s="9"/>
      <c r="X866" s="9"/>
      <c r="Y866" s="9"/>
      <c r="Z866" s="9"/>
    </row>
    <row r="867" spans="1:26" ht="16.5" customHeight="1">
      <c r="A867" s="9"/>
      <c r="B867" s="9"/>
      <c r="C867" s="9"/>
      <c r="D867" s="9"/>
      <c r="E867" s="180"/>
      <c r="F867" s="180"/>
      <c r="G867" s="9"/>
      <c r="H867" s="308"/>
      <c r="I867" s="180"/>
      <c r="J867" s="180"/>
      <c r="K867" s="180"/>
      <c r="L867" s="9"/>
      <c r="M867" s="9"/>
      <c r="N867" s="9"/>
      <c r="O867" s="9"/>
      <c r="P867" s="9"/>
      <c r="Q867" s="9"/>
      <c r="R867" s="9"/>
      <c r="S867" s="9"/>
      <c r="T867" s="9"/>
      <c r="U867" s="9"/>
      <c r="V867" s="9"/>
      <c r="W867" s="9"/>
      <c r="X867" s="9"/>
      <c r="Y867" s="9"/>
      <c r="Z867" s="9"/>
    </row>
    <row r="868" spans="1:26" ht="16.5" customHeight="1">
      <c r="A868" s="9"/>
      <c r="B868" s="9"/>
      <c r="C868" s="9"/>
      <c r="D868" s="9"/>
      <c r="E868" s="180"/>
      <c r="F868" s="180"/>
      <c r="G868" s="9"/>
      <c r="H868" s="308"/>
      <c r="I868" s="180"/>
      <c r="J868" s="180"/>
      <c r="K868" s="180"/>
      <c r="L868" s="9"/>
      <c r="M868" s="9"/>
      <c r="N868" s="9"/>
      <c r="O868" s="9"/>
      <c r="P868" s="9"/>
      <c r="Q868" s="9"/>
      <c r="R868" s="9"/>
      <c r="S868" s="9"/>
      <c r="T868" s="9"/>
      <c r="U868" s="9"/>
      <c r="V868" s="9"/>
      <c r="W868" s="9"/>
      <c r="X868" s="9"/>
      <c r="Y868" s="9"/>
      <c r="Z868" s="9"/>
    </row>
    <row r="869" spans="1:26" ht="16.5" customHeight="1">
      <c r="A869" s="9"/>
      <c r="B869" s="9"/>
      <c r="C869" s="9"/>
      <c r="D869" s="9"/>
      <c r="E869" s="180"/>
      <c r="F869" s="180"/>
      <c r="G869" s="9"/>
      <c r="H869" s="308"/>
      <c r="I869" s="180"/>
      <c r="J869" s="180"/>
      <c r="K869" s="180"/>
      <c r="L869" s="9"/>
      <c r="M869" s="9"/>
      <c r="N869" s="9"/>
      <c r="O869" s="9"/>
      <c r="P869" s="9"/>
      <c r="Q869" s="9"/>
      <c r="R869" s="9"/>
      <c r="S869" s="9"/>
      <c r="T869" s="9"/>
      <c r="U869" s="9"/>
      <c r="V869" s="9"/>
      <c r="W869" s="9"/>
      <c r="X869" s="9"/>
      <c r="Y869" s="9"/>
      <c r="Z869" s="9"/>
    </row>
    <row r="870" spans="1:26" ht="16.5" customHeight="1">
      <c r="A870" s="9"/>
      <c r="B870" s="9"/>
      <c r="C870" s="9"/>
      <c r="D870" s="9"/>
      <c r="E870" s="180"/>
      <c r="F870" s="180"/>
      <c r="G870" s="9"/>
      <c r="H870" s="308"/>
      <c r="I870" s="180"/>
      <c r="J870" s="180"/>
      <c r="K870" s="180"/>
      <c r="L870" s="9"/>
      <c r="M870" s="9"/>
      <c r="N870" s="9"/>
      <c r="O870" s="9"/>
      <c r="P870" s="9"/>
      <c r="Q870" s="9"/>
      <c r="R870" s="9"/>
      <c r="S870" s="9"/>
      <c r="T870" s="9"/>
      <c r="U870" s="9"/>
      <c r="V870" s="9"/>
      <c r="W870" s="9"/>
      <c r="X870" s="9"/>
      <c r="Y870" s="9"/>
      <c r="Z870" s="9"/>
    </row>
    <row r="871" spans="1:26" ht="16.5" customHeight="1">
      <c r="A871" s="9"/>
      <c r="B871" s="9"/>
      <c r="C871" s="9"/>
      <c r="D871" s="9"/>
      <c r="E871" s="180"/>
      <c r="F871" s="180"/>
      <c r="G871" s="9"/>
      <c r="H871" s="308"/>
      <c r="I871" s="180"/>
      <c r="J871" s="180"/>
      <c r="K871" s="180"/>
      <c r="L871" s="9"/>
      <c r="M871" s="9"/>
      <c r="N871" s="9"/>
      <c r="O871" s="9"/>
      <c r="P871" s="9"/>
      <c r="Q871" s="9"/>
      <c r="R871" s="9"/>
      <c r="S871" s="9"/>
      <c r="T871" s="9"/>
      <c r="U871" s="9"/>
      <c r="V871" s="9"/>
      <c r="W871" s="9"/>
      <c r="X871" s="9"/>
      <c r="Y871" s="9"/>
      <c r="Z871" s="9"/>
    </row>
    <row r="872" spans="1:26" ht="16.5" customHeight="1">
      <c r="A872" s="9"/>
      <c r="B872" s="9"/>
      <c r="C872" s="9"/>
      <c r="D872" s="9"/>
      <c r="E872" s="180"/>
      <c r="F872" s="180"/>
      <c r="G872" s="9"/>
      <c r="H872" s="308"/>
      <c r="I872" s="180"/>
      <c r="J872" s="180"/>
      <c r="K872" s="180"/>
      <c r="L872" s="9"/>
      <c r="M872" s="9"/>
      <c r="N872" s="9"/>
      <c r="O872" s="9"/>
      <c r="P872" s="9"/>
      <c r="Q872" s="9"/>
      <c r="R872" s="9"/>
      <c r="S872" s="9"/>
      <c r="T872" s="9"/>
      <c r="U872" s="9"/>
      <c r="V872" s="9"/>
      <c r="W872" s="9"/>
      <c r="X872" s="9"/>
      <c r="Y872" s="9"/>
      <c r="Z872" s="9"/>
    </row>
    <row r="873" spans="1:26" ht="16.5" customHeight="1">
      <c r="A873" s="9"/>
      <c r="B873" s="9"/>
      <c r="C873" s="9"/>
      <c r="D873" s="9"/>
      <c r="E873" s="180"/>
      <c r="F873" s="180"/>
      <c r="G873" s="9"/>
      <c r="H873" s="308"/>
      <c r="I873" s="180"/>
      <c r="J873" s="180"/>
      <c r="K873" s="180"/>
      <c r="L873" s="9"/>
      <c r="M873" s="9"/>
      <c r="N873" s="9"/>
      <c r="O873" s="9"/>
      <c r="P873" s="9"/>
      <c r="Q873" s="9"/>
      <c r="R873" s="9"/>
      <c r="S873" s="9"/>
      <c r="T873" s="9"/>
      <c r="U873" s="9"/>
      <c r="V873" s="9"/>
      <c r="W873" s="9"/>
      <c r="X873" s="9"/>
      <c r="Y873" s="9"/>
      <c r="Z873" s="9"/>
    </row>
    <row r="874" spans="1:26" ht="16.5" customHeight="1">
      <c r="A874" s="9"/>
      <c r="B874" s="9"/>
      <c r="C874" s="9"/>
      <c r="D874" s="9"/>
      <c r="E874" s="180"/>
      <c r="F874" s="180"/>
      <c r="G874" s="9"/>
      <c r="H874" s="308"/>
      <c r="I874" s="180"/>
      <c r="J874" s="180"/>
      <c r="K874" s="180"/>
      <c r="L874" s="9"/>
      <c r="M874" s="9"/>
      <c r="N874" s="9"/>
      <c r="O874" s="9"/>
      <c r="P874" s="9"/>
      <c r="Q874" s="9"/>
      <c r="R874" s="9"/>
      <c r="S874" s="9"/>
      <c r="T874" s="9"/>
      <c r="U874" s="9"/>
      <c r="V874" s="9"/>
      <c r="W874" s="9"/>
      <c r="X874" s="9"/>
      <c r="Y874" s="9"/>
      <c r="Z874" s="9"/>
    </row>
    <row r="875" spans="1:26" ht="16.5" customHeight="1">
      <c r="A875" s="9"/>
      <c r="B875" s="9"/>
      <c r="C875" s="9"/>
      <c r="D875" s="9"/>
      <c r="E875" s="180"/>
      <c r="F875" s="180"/>
      <c r="G875" s="9"/>
      <c r="H875" s="308"/>
      <c r="I875" s="180"/>
      <c r="J875" s="180"/>
      <c r="K875" s="180"/>
      <c r="L875" s="9"/>
      <c r="M875" s="9"/>
      <c r="N875" s="9"/>
      <c r="O875" s="9"/>
      <c r="P875" s="9"/>
      <c r="Q875" s="9"/>
      <c r="R875" s="9"/>
      <c r="S875" s="9"/>
      <c r="T875" s="9"/>
      <c r="U875" s="9"/>
      <c r="V875" s="9"/>
      <c r="W875" s="9"/>
      <c r="X875" s="9"/>
      <c r="Y875" s="9"/>
      <c r="Z875" s="9"/>
    </row>
    <row r="876" spans="1:26" ht="16.5" customHeight="1">
      <c r="A876" s="9"/>
      <c r="B876" s="9"/>
      <c r="C876" s="9"/>
      <c r="D876" s="9"/>
      <c r="E876" s="180"/>
      <c r="F876" s="180"/>
      <c r="G876" s="9"/>
      <c r="H876" s="308"/>
      <c r="I876" s="180"/>
      <c r="J876" s="180"/>
      <c r="K876" s="180"/>
      <c r="L876" s="9"/>
      <c r="M876" s="9"/>
      <c r="N876" s="9"/>
      <c r="O876" s="9"/>
      <c r="P876" s="9"/>
      <c r="Q876" s="9"/>
      <c r="R876" s="9"/>
      <c r="S876" s="9"/>
      <c r="T876" s="9"/>
      <c r="U876" s="9"/>
      <c r="V876" s="9"/>
      <c r="W876" s="9"/>
      <c r="X876" s="9"/>
      <c r="Y876" s="9"/>
      <c r="Z876" s="9"/>
    </row>
    <row r="877" spans="1:26" ht="16.5" customHeight="1">
      <c r="A877" s="9"/>
      <c r="B877" s="9"/>
      <c r="C877" s="9"/>
      <c r="D877" s="9"/>
      <c r="E877" s="180"/>
      <c r="F877" s="180"/>
      <c r="G877" s="9"/>
      <c r="H877" s="308"/>
      <c r="I877" s="180"/>
      <c r="J877" s="180"/>
      <c r="K877" s="180"/>
      <c r="L877" s="9"/>
      <c r="M877" s="9"/>
      <c r="N877" s="9"/>
      <c r="O877" s="9"/>
      <c r="P877" s="9"/>
      <c r="Q877" s="9"/>
      <c r="R877" s="9"/>
      <c r="S877" s="9"/>
      <c r="T877" s="9"/>
      <c r="U877" s="9"/>
      <c r="V877" s="9"/>
      <c r="W877" s="9"/>
      <c r="X877" s="9"/>
      <c r="Y877" s="9"/>
      <c r="Z877" s="9"/>
    </row>
    <row r="878" spans="1:26" ht="16.5" customHeight="1">
      <c r="A878" s="9"/>
      <c r="B878" s="9"/>
      <c r="C878" s="9"/>
      <c r="D878" s="9"/>
      <c r="E878" s="180"/>
      <c r="F878" s="180"/>
      <c r="G878" s="9"/>
      <c r="H878" s="308"/>
      <c r="I878" s="180"/>
      <c r="J878" s="180"/>
      <c r="K878" s="180"/>
      <c r="L878" s="9"/>
      <c r="M878" s="9"/>
      <c r="N878" s="9"/>
      <c r="O878" s="9"/>
      <c r="P878" s="9"/>
      <c r="Q878" s="9"/>
      <c r="R878" s="9"/>
      <c r="S878" s="9"/>
      <c r="T878" s="9"/>
      <c r="U878" s="9"/>
      <c r="V878" s="9"/>
      <c r="W878" s="9"/>
      <c r="X878" s="9"/>
      <c r="Y878" s="9"/>
      <c r="Z878" s="9"/>
    </row>
    <row r="879" spans="1:26" ht="16.5" customHeight="1">
      <c r="A879" s="9"/>
      <c r="B879" s="9"/>
      <c r="C879" s="9"/>
      <c r="D879" s="9"/>
      <c r="E879" s="180"/>
      <c r="F879" s="180"/>
      <c r="G879" s="9"/>
      <c r="H879" s="308"/>
      <c r="I879" s="180"/>
      <c r="J879" s="180"/>
      <c r="K879" s="180"/>
      <c r="L879" s="9"/>
      <c r="M879" s="9"/>
      <c r="N879" s="9"/>
      <c r="O879" s="9"/>
      <c r="P879" s="9"/>
      <c r="Q879" s="9"/>
      <c r="R879" s="9"/>
      <c r="S879" s="9"/>
      <c r="T879" s="9"/>
      <c r="U879" s="9"/>
      <c r="V879" s="9"/>
      <c r="W879" s="9"/>
      <c r="X879" s="9"/>
      <c r="Y879" s="9"/>
      <c r="Z879" s="9"/>
    </row>
    <row r="880" spans="1:26" ht="16.5" customHeight="1">
      <c r="A880" s="9"/>
      <c r="B880" s="9"/>
      <c r="C880" s="9"/>
      <c r="D880" s="9"/>
      <c r="E880" s="180"/>
      <c r="F880" s="180"/>
      <c r="G880" s="9"/>
      <c r="H880" s="308"/>
      <c r="I880" s="180"/>
      <c r="J880" s="180"/>
      <c r="K880" s="180"/>
      <c r="L880" s="9"/>
      <c r="M880" s="9"/>
      <c r="N880" s="9"/>
      <c r="O880" s="9"/>
      <c r="P880" s="9"/>
      <c r="Q880" s="9"/>
      <c r="R880" s="9"/>
      <c r="S880" s="9"/>
      <c r="T880" s="9"/>
      <c r="U880" s="9"/>
      <c r="V880" s="9"/>
      <c r="W880" s="9"/>
      <c r="X880" s="9"/>
      <c r="Y880" s="9"/>
      <c r="Z880" s="9"/>
    </row>
    <row r="881" spans="1:26" ht="16.5" customHeight="1">
      <c r="A881" s="9"/>
      <c r="B881" s="9"/>
      <c r="C881" s="9"/>
      <c r="D881" s="9"/>
      <c r="E881" s="180"/>
      <c r="F881" s="180"/>
      <c r="G881" s="9"/>
      <c r="H881" s="308"/>
      <c r="I881" s="180"/>
      <c r="J881" s="180"/>
      <c r="K881" s="180"/>
      <c r="L881" s="9"/>
      <c r="M881" s="9"/>
      <c r="N881" s="9"/>
      <c r="O881" s="9"/>
      <c r="P881" s="9"/>
      <c r="Q881" s="9"/>
      <c r="R881" s="9"/>
      <c r="S881" s="9"/>
      <c r="T881" s="9"/>
      <c r="U881" s="9"/>
      <c r="V881" s="9"/>
      <c r="W881" s="9"/>
      <c r="X881" s="9"/>
      <c r="Y881" s="9"/>
      <c r="Z881" s="9"/>
    </row>
    <row r="882" spans="1:26" ht="16.5" customHeight="1">
      <c r="A882" s="9"/>
      <c r="B882" s="9"/>
      <c r="C882" s="9"/>
      <c r="D882" s="9"/>
      <c r="E882" s="180"/>
      <c r="F882" s="180"/>
      <c r="G882" s="9"/>
      <c r="H882" s="308"/>
      <c r="I882" s="180"/>
      <c r="J882" s="180"/>
      <c r="K882" s="180"/>
      <c r="L882" s="9"/>
      <c r="M882" s="9"/>
      <c r="N882" s="9"/>
      <c r="O882" s="9"/>
      <c r="P882" s="9"/>
      <c r="Q882" s="9"/>
      <c r="R882" s="9"/>
      <c r="S882" s="9"/>
      <c r="T882" s="9"/>
      <c r="U882" s="9"/>
      <c r="V882" s="9"/>
      <c r="W882" s="9"/>
      <c r="X882" s="9"/>
      <c r="Y882" s="9"/>
      <c r="Z882" s="9"/>
    </row>
    <row r="883" spans="1:26" ht="16.5" customHeight="1">
      <c r="A883" s="9"/>
      <c r="B883" s="9"/>
      <c r="C883" s="9"/>
      <c r="D883" s="9"/>
      <c r="E883" s="180"/>
      <c r="F883" s="180"/>
      <c r="G883" s="9"/>
      <c r="H883" s="308"/>
      <c r="I883" s="180"/>
      <c r="J883" s="180"/>
      <c r="K883" s="180"/>
      <c r="L883" s="9"/>
      <c r="M883" s="9"/>
      <c r="N883" s="9"/>
      <c r="O883" s="9"/>
      <c r="P883" s="9"/>
      <c r="Q883" s="9"/>
      <c r="R883" s="9"/>
      <c r="S883" s="9"/>
      <c r="T883" s="9"/>
      <c r="U883" s="9"/>
      <c r="V883" s="9"/>
      <c r="W883" s="9"/>
      <c r="X883" s="9"/>
      <c r="Y883" s="9"/>
      <c r="Z883" s="9"/>
    </row>
    <row r="884" spans="1:26" ht="16.5" customHeight="1">
      <c r="A884" s="9"/>
      <c r="B884" s="9"/>
      <c r="C884" s="9"/>
      <c r="D884" s="9"/>
      <c r="E884" s="180"/>
      <c r="F884" s="180"/>
      <c r="G884" s="9"/>
      <c r="H884" s="308"/>
      <c r="I884" s="180"/>
      <c r="J884" s="180"/>
      <c r="K884" s="180"/>
      <c r="L884" s="9"/>
      <c r="M884" s="9"/>
      <c r="N884" s="9"/>
      <c r="O884" s="9"/>
      <c r="P884" s="9"/>
      <c r="Q884" s="9"/>
      <c r="R884" s="9"/>
      <c r="S884" s="9"/>
      <c r="T884" s="9"/>
      <c r="U884" s="9"/>
      <c r="V884" s="9"/>
      <c r="W884" s="9"/>
      <c r="X884" s="9"/>
      <c r="Y884" s="9"/>
      <c r="Z884" s="9"/>
    </row>
    <row r="885" spans="1:26" ht="16.5" customHeight="1">
      <c r="A885" s="9"/>
      <c r="B885" s="9"/>
      <c r="C885" s="9"/>
      <c r="D885" s="9"/>
      <c r="E885" s="180"/>
      <c r="F885" s="180"/>
      <c r="G885" s="9"/>
      <c r="H885" s="308"/>
      <c r="I885" s="180"/>
      <c r="J885" s="180"/>
      <c r="K885" s="180"/>
      <c r="L885" s="9"/>
      <c r="M885" s="9"/>
      <c r="N885" s="9"/>
      <c r="O885" s="9"/>
      <c r="P885" s="9"/>
      <c r="Q885" s="9"/>
      <c r="R885" s="9"/>
      <c r="S885" s="9"/>
      <c r="T885" s="9"/>
      <c r="U885" s="9"/>
      <c r="V885" s="9"/>
      <c r="W885" s="9"/>
      <c r="X885" s="9"/>
      <c r="Y885" s="9"/>
      <c r="Z885" s="9"/>
    </row>
    <row r="886" spans="1:26" ht="16.5" customHeight="1">
      <c r="A886" s="9"/>
      <c r="B886" s="9"/>
      <c r="C886" s="9"/>
      <c r="D886" s="9"/>
      <c r="E886" s="180"/>
      <c r="F886" s="180"/>
      <c r="G886" s="9"/>
      <c r="H886" s="308"/>
      <c r="I886" s="180"/>
      <c r="J886" s="180"/>
      <c r="K886" s="180"/>
      <c r="L886" s="9"/>
      <c r="M886" s="9"/>
      <c r="N886" s="9"/>
      <c r="O886" s="9"/>
      <c r="P886" s="9"/>
      <c r="Q886" s="9"/>
      <c r="R886" s="9"/>
      <c r="S886" s="9"/>
      <c r="T886" s="9"/>
      <c r="U886" s="9"/>
      <c r="V886" s="9"/>
      <c r="W886" s="9"/>
      <c r="X886" s="9"/>
      <c r="Y886" s="9"/>
      <c r="Z886" s="9"/>
    </row>
    <row r="887" spans="1:26" ht="16.5" customHeight="1">
      <c r="A887" s="9"/>
      <c r="B887" s="9"/>
      <c r="C887" s="9"/>
      <c r="D887" s="9"/>
      <c r="E887" s="180"/>
      <c r="F887" s="180"/>
      <c r="G887" s="9"/>
      <c r="H887" s="308"/>
      <c r="I887" s="180"/>
      <c r="J887" s="180"/>
      <c r="K887" s="180"/>
      <c r="L887" s="9"/>
      <c r="M887" s="9"/>
      <c r="N887" s="9"/>
      <c r="O887" s="9"/>
      <c r="P887" s="9"/>
      <c r="Q887" s="9"/>
      <c r="R887" s="9"/>
      <c r="S887" s="9"/>
      <c r="T887" s="9"/>
      <c r="U887" s="9"/>
      <c r="V887" s="9"/>
      <c r="W887" s="9"/>
      <c r="X887" s="9"/>
      <c r="Y887" s="9"/>
      <c r="Z887" s="9"/>
    </row>
    <row r="888" spans="1:26" ht="16.5" customHeight="1">
      <c r="A888" s="9"/>
      <c r="B888" s="9"/>
      <c r="C888" s="9"/>
      <c r="D888" s="9"/>
      <c r="E888" s="180"/>
      <c r="F888" s="180"/>
      <c r="G888" s="9"/>
      <c r="H888" s="308"/>
      <c r="I888" s="180"/>
      <c r="J888" s="180"/>
      <c r="K888" s="180"/>
      <c r="L888" s="9"/>
      <c r="M888" s="9"/>
      <c r="N888" s="9"/>
      <c r="O888" s="9"/>
      <c r="P888" s="9"/>
      <c r="Q888" s="9"/>
      <c r="R888" s="9"/>
      <c r="S888" s="9"/>
      <c r="T888" s="9"/>
      <c r="U888" s="9"/>
      <c r="V888" s="9"/>
      <c r="W888" s="9"/>
      <c r="X888" s="9"/>
      <c r="Y888" s="9"/>
      <c r="Z888" s="9"/>
    </row>
    <row r="889" spans="1:26" ht="16.5" customHeight="1">
      <c r="A889" s="9"/>
      <c r="B889" s="9"/>
      <c r="C889" s="9"/>
      <c r="D889" s="9"/>
      <c r="E889" s="180"/>
      <c r="F889" s="180"/>
      <c r="G889" s="9"/>
      <c r="H889" s="308"/>
      <c r="I889" s="180"/>
      <c r="J889" s="180"/>
      <c r="K889" s="180"/>
      <c r="L889" s="9"/>
      <c r="M889" s="9"/>
      <c r="N889" s="9"/>
      <c r="O889" s="9"/>
      <c r="P889" s="9"/>
      <c r="Q889" s="9"/>
      <c r="R889" s="9"/>
      <c r="S889" s="9"/>
      <c r="T889" s="9"/>
      <c r="U889" s="9"/>
      <c r="V889" s="9"/>
      <c r="W889" s="9"/>
      <c r="X889" s="9"/>
      <c r="Y889" s="9"/>
      <c r="Z889" s="9"/>
    </row>
    <row r="890" spans="1:26" ht="16.5" customHeight="1">
      <c r="A890" s="9"/>
      <c r="B890" s="9"/>
      <c r="C890" s="9"/>
      <c r="D890" s="9"/>
      <c r="E890" s="180"/>
      <c r="F890" s="180"/>
      <c r="G890" s="9"/>
      <c r="H890" s="308"/>
      <c r="I890" s="180"/>
      <c r="J890" s="180"/>
      <c r="K890" s="180"/>
      <c r="L890" s="9"/>
      <c r="M890" s="9"/>
      <c r="N890" s="9"/>
      <c r="O890" s="9"/>
      <c r="P890" s="9"/>
      <c r="Q890" s="9"/>
      <c r="R890" s="9"/>
      <c r="S890" s="9"/>
      <c r="T890" s="9"/>
      <c r="U890" s="9"/>
      <c r="V890" s="9"/>
      <c r="W890" s="9"/>
      <c r="X890" s="9"/>
      <c r="Y890" s="9"/>
      <c r="Z890" s="9"/>
    </row>
    <row r="891" spans="1:26" ht="16.5" customHeight="1">
      <c r="A891" s="9"/>
      <c r="B891" s="9"/>
      <c r="C891" s="9"/>
      <c r="D891" s="9"/>
      <c r="E891" s="180"/>
      <c r="F891" s="180"/>
      <c r="G891" s="9"/>
      <c r="H891" s="308"/>
      <c r="I891" s="180"/>
      <c r="J891" s="180"/>
      <c r="K891" s="180"/>
      <c r="L891" s="9"/>
      <c r="M891" s="9"/>
      <c r="N891" s="9"/>
      <c r="O891" s="9"/>
      <c r="P891" s="9"/>
      <c r="Q891" s="9"/>
      <c r="R891" s="9"/>
      <c r="S891" s="9"/>
      <c r="T891" s="9"/>
      <c r="U891" s="9"/>
      <c r="V891" s="9"/>
      <c r="W891" s="9"/>
      <c r="X891" s="9"/>
      <c r="Y891" s="9"/>
      <c r="Z891" s="9"/>
    </row>
    <row r="892" spans="1:26" ht="16.5" customHeight="1">
      <c r="A892" s="9"/>
      <c r="B892" s="9"/>
      <c r="C892" s="9"/>
      <c r="D892" s="9"/>
      <c r="E892" s="180"/>
      <c r="F892" s="180"/>
      <c r="G892" s="9"/>
      <c r="H892" s="308"/>
      <c r="I892" s="180"/>
      <c r="J892" s="180"/>
      <c r="K892" s="180"/>
      <c r="L892" s="9"/>
      <c r="M892" s="9"/>
      <c r="N892" s="9"/>
      <c r="O892" s="9"/>
      <c r="P892" s="9"/>
      <c r="Q892" s="9"/>
      <c r="R892" s="9"/>
      <c r="S892" s="9"/>
      <c r="T892" s="9"/>
      <c r="U892" s="9"/>
      <c r="V892" s="9"/>
      <c r="W892" s="9"/>
      <c r="X892" s="9"/>
      <c r="Y892" s="9"/>
      <c r="Z892" s="9"/>
    </row>
    <row r="893" spans="1:26" ht="16.5" customHeight="1">
      <c r="A893" s="9"/>
      <c r="B893" s="9"/>
      <c r="C893" s="9"/>
      <c r="D893" s="9"/>
      <c r="E893" s="180"/>
      <c r="F893" s="180"/>
      <c r="G893" s="9"/>
      <c r="H893" s="308"/>
      <c r="I893" s="180"/>
      <c r="J893" s="180"/>
      <c r="K893" s="180"/>
      <c r="L893" s="9"/>
      <c r="M893" s="9"/>
      <c r="N893" s="9"/>
      <c r="O893" s="9"/>
      <c r="P893" s="9"/>
      <c r="Q893" s="9"/>
      <c r="R893" s="9"/>
      <c r="S893" s="9"/>
      <c r="T893" s="9"/>
      <c r="U893" s="9"/>
      <c r="V893" s="9"/>
      <c r="W893" s="9"/>
      <c r="X893" s="9"/>
      <c r="Y893" s="9"/>
      <c r="Z893" s="9"/>
    </row>
    <row r="894" spans="1:26" ht="16.5" customHeight="1">
      <c r="A894" s="9"/>
      <c r="B894" s="9"/>
      <c r="C894" s="9"/>
      <c r="D894" s="9"/>
      <c r="E894" s="180"/>
      <c r="F894" s="180"/>
      <c r="G894" s="9"/>
      <c r="H894" s="308"/>
      <c r="I894" s="180"/>
      <c r="J894" s="180"/>
      <c r="K894" s="180"/>
      <c r="L894" s="9"/>
      <c r="M894" s="9"/>
      <c r="N894" s="9"/>
      <c r="O894" s="9"/>
      <c r="P894" s="9"/>
      <c r="Q894" s="9"/>
      <c r="R894" s="9"/>
      <c r="S894" s="9"/>
      <c r="T894" s="9"/>
      <c r="U894" s="9"/>
      <c r="V894" s="9"/>
      <c r="W894" s="9"/>
      <c r="X894" s="9"/>
      <c r="Y894" s="9"/>
      <c r="Z894" s="9"/>
    </row>
    <row r="895" spans="1:26" ht="16.5" customHeight="1">
      <c r="A895" s="9"/>
      <c r="B895" s="9"/>
      <c r="C895" s="9"/>
      <c r="D895" s="9"/>
      <c r="E895" s="180"/>
      <c r="F895" s="180"/>
      <c r="G895" s="9"/>
      <c r="H895" s="308"/>
      <c r="I895" s="180"/>
      <c r="J895" s="180"/>
      <c r="K895" s="180"/>
      <c r="L895" s="9"/>
      <c r="M895" s="9"/>
      <c r="N895" s="9"/>
      <c r="O895" s="9"/>
      <c r="P895" s="9"/>
      <c r="Q895" s="9"/>
      <c r="R895" s="9"/>
      <c r="S895" s="9"/>
      <c r="T895" s="9"/>
      <c r="U895" s="9"/>
      <c r="V895" s="9"/>
      <c r="W895" s="9"/>
      <c r="X895" s="9"/>
      <c r="Y895" s="9"/>
      <c r="Z895" s="9"/>
    </row>
    <row r="896" spans="1:26" ht="16.5" customHeight="1">
      <c r="A896" s="9"/>
      <c r="B896" s="9"/>
      <c r="C896" s="9"/>
      <c r="D896" s="9"/>
      <c r="E896" s="180"/>
      <c r="F896" s="180"/>
      <c r="G896" s="9"/>
      <c r="H896" s="308"/>
      <c r="I896" s="180"/>
      <c r="J896" s="180"/>
      <c r="K896" s="180"/>
      <c r="L896" s="9"/>
      <c r="M896" s="9"/>
      <c r="N896" s="9"/>
      <c r="O896" s="9"/>
      <c r="P896" s="9"/>
      <c r="Q896" s="9"/>
      <c r="R896" s="9"/>
      <c r="S896" s="9"/>
      <c r="T896" s="9"/>
      <c r="U896" s="9"/>
      <c r="V896" s="9"/>
      <c r="W896" s="9"/>
      <c r="X896" s="9"/>
      <c r="Y896" s="9"/>
      <c r="Z896" s="9"/>
    </row>
    <row r="897" spans="1:26" ht="16.5" customHeight="1">
      <c r="A897" s="9"/>
      <c r="B897" s="9"/>
      <c r="C897" s="9"/>
      <c r="D897" s="9"/>
      <c r="E897" s="180"/>
      <c r="F897" s="180"/>
      <c r="G897" s="9"/>
      <c r="H897" s="308"/>
      <c r="I897" s="180"/>
      <c r="J897" s="180"/>
      <c r="K897" s="180"/>
      <c r="L897" s="9"/>
      <c r="M897" s="9"/>
      <c r="N897" s="9"/>
      <c r="O897" s="9"/>
      <c r="P897" s="9"/>
      <c r="Q897" s="9"/>
      <c r="R897" s="9"/>
      <c r="S897" s="9"/>
      <c r="T897" s="9"/>
      <c r="U897" s="9"/>
      <c r="V897" s="9"/>
      <c r="W897" s="9"/>
      <c r="X897" s="9"/>
      <c r="Y897" s="9"/>
      <c r="Z897" s="9"/>
    </row>
    <row r="898" spans="1:26" ht="16.5" customHeight="1">
      <c r="A898" s="9"/>
      <c r="B898" s="9"/>
      <c r="C898" s="9"/>
      <c r="D898" s="9"/>
      <c r="E898" s="180"/>
      <c r="F898" s="180"/>
      <c r="G898" s="9"/>
      <c r="H898" s="308"/>
      <c r="I898" s="180"/>
      <c r="J898" s="180"/>
      <c r="K898" s="180"/>
      <c r="L898" s="9"/>
      <c r="M898" s="9"/>
      <c r="N898" s="9"/>
      <c r="O898" s="9"/>
      <c r="P898" s="9"/>
      <c r="Q898" s="9"/>
      <c r="R898" s="9"/>
      <c r="S898" s="9"/>
      <c r="T898" s="9"/>
      <c r="U898" s="9"/>
      <c r="V898" s="9"/>
      <c r="W898" s="9"/>
      <c r="X898" s="9"/>
      <c r="Y898" s="9"/>
      <c r="Z898" s="9"/>
    </row>
    <row r="899" spans="1:26" ht="16.5" customHeight="1">
      <c r="A899" s="9"/>
      <c r="B899" s="9"/>
      <c r="C899" s="9"/>
      <c r="D899" s="9"/>
      <c r="E899" s="180"/>
      <c r="F899" s="180"/>
      <c r="G899" s="9"/>
      <c r="H899" s="308"/>
      <c r="I899" s="180"/>
      <c r="J899" s="180"/>
      <c r="K899" s="180"/>
      <c r="L899" s="9"/>
      <c r="M899" s="9"/>
      <c r="N899" s="9"/>
      <c r="O899" s="9"/>
      <c r="P899" s="9"/>
      <c r="Q899" s="9"/>
      <c r="R899" s="9"/>
      <c r="S899" s="9"/>
      <c r="T899" s="9"/>
      <c r="U899" s="9"/>
      <c r="V899" s="9"/>
      <c r="W899" s="9"/>
      <c r="X899" s="9"/>
      <c r="Y899" s="9"/>
      <c r="Z899" s="9"/>
    </row>
    <row r="900" spans="1:26" ht="16.5" customHeight="1">
      <c r="A900" s="9"/>
      <c r="B900" s="9"/>
      <c r="C900" s="9"/>
      <c r="D900" s="9"/>
      <c r="E900" s="180"/>
      <c r="F900" s="180"/>
      <c r="G900" s="9"/>
      <c r="H900" s="308"/>
      <c r="I900" s="180"/>
      <c r="J900" s="180"/>
      <c r="K900" s="180"/>
      <c r="L900" s="9"/>
      <c r="M900" s="9"/>
      <c r="N900" s="9"/>
      <c r="O900" s="9"/>
      <c r="P900" s="9"/>
      <c r="Q900" s="9"/>
      <c r="R900" s="9"/>
      <c r="S900" s="9"/>
      <c r="T900" s="9"/>
      <c r="U900" s="9"/>
      <c r="V900" s="9"/>
      <c r="W900" s="9"/>
      <c r="X900" s="9"/>
      <c r="Y900" s="9"/>
      <c r="Z900" s="9"/>
    </row>
    <row r="901" spans="1:26" ht="16.5" customHeight="1">
      <c r="A901" s="9"/>
      <c r="B901" s="9"/>
      <c r="C901" s="9"/>
      <c r="D901" s="9"/>
      <c r="E901" s="180"/>
      <c r="F901" s="180"/>
      <c r="G901" s="9"/>
      <c r="H901" s="308"/>
      <c r="I901" s="180"/>
      <c r="J901" s="180"/>
      <c r="K901" s="180"/>
      <c r="L901" s="9"/>
      <c r="M901" s="9"/>
      <c r="N901" s="9"/>
      <c r="O901" s="9"/>
      <c r="P901" s="9"/>
      <c r="Q901" s="9"/>
      <c r="R901" s="9"/>
      <c r="S901" s="9"/>
      <c r="T901" s="9"/>
      <c r="U901" s="9"/>
      <c r="V901" s="9"/>
      <c r="W901" s="9"/>
      <c r="X901" s="9"/>
      <c r="Y901" s="9"/>
      <c r="Z901" s="9"/>
    </row>
    <row r="902" spans="1:26" ht="16.5" customHeight="1">
      <c r="A902" s="9"/>
      <c r="B902" s="9"/>
      <c r="C902" s="9"/>
      <c r="D902" s="9"/>
      <c r="E902" s="180"/>
      <c r="F902" s="180"/>
      <c r="G902" s="9"/>
      <c r="H902" s="308"/>
      <c r="I902" s="180"/>
      <c r="J902" s="180"/>
      <c r="K902" s="180"/>
      <c r="L902" s="9"/>
      <c r="M902" s="9"/>
      <c r="N902" s="9"/>
      <c r="O902" s="9"/>
      <c r="P902" s="9"/>
      <c r="Q902" s="9"/>
      <c r="R902" s="9"/>
      <c r="S902" s="9"/>
      <c r="T902" s="9"/>
      <c r="U902" s="9"/>
      <c r="V902" s="9"/>
      <c r="W902" s="9"/>
      <c r="X902" s="9"/>
      <c r="Y902" s="9"/>
      <c r="Z902" s="9"/>
    </row>
    <row r="903" spans="1:26" ht="16.5" customHeight="1">
      <c r="A903" s="9"/>
      <c r="B903" s="9"/>
      <c r="C903" s="9"/>
      <c r="D903" s="9"/>
      <c r="E903" s="180"/>
      <c r="F903" s="180"/>
      <c r="G903" s="9"/>
      <c r="H903" s="308"/>
      <c r="I903" s="180"/>
      <c r="J903" s="180"/>
      <c r="K903" s="180"/>
      <c r="L903" s="9"/>
      <c r="M903" s="9"/>
      <c r="N903" s="9"/>
      <c r="O903" s="9"/>
      <c r="P903" s="9"/>
      <c r="Q903" s="9"/>
      <c r="R903" s="9"/>
      <c r="S903" s="9"/>
      <c r="T903" s="9"/>
      <c r="U903" s="9"/>
      <c r="V903" s="9"/>
      <c r="W903" s="9"/>
      <c r="X903" s="9"/>
      <c r="Y903" s="9"/>
      <c r="Z903" s="9"/>
    </row>
    <row r="904" spans="1:26" ht="16.5" customHeight="1">
      <c r="A904" s="9"/>
      <c r="B904" s="9"/>
      <c r="C904" s="9"/>
      <c r="D904" s="9"/>
      <c r="E904" s="180"/>
      <c r="F904" s="180"/>
      <c r="G904" s="9"/>
      <c r="H904" s="308"/>
      <c r="I904" s="180"/>
      <c r="J904" s="180"/>
      <c r="K904" s="180"/>
      <c r="L904" s="9"/>
      <c r="M904" s="9"/>
      <c r="N904" s="9"/>
      <c r="O904" s="9"/>
      <c r="P904" s="9"/>
      <c r="Q904" s="9"/>
      <c r="R904" s="9"/>
      <c r="S904" s="9"/>
      <c r="T904" s="9"/>
      <c r="U904" s="9"/>
      <c r="V904" s="9"/>
      <c r="W904" s="9"/>
      <c r="X904" s="9"/>
      <c r="Y904" s="9"/>
      <c r="Z904" s="9"/>
    </row>
    <row r="905" spans="1:26" ht="16.5" customHeight="1">
      <c r="A905" s="9"/>
      <c r="B905" s="9"/>
      <c r="C905" s="9"/>
      <c r="D905" s="9"/>
      <c r="E905" s="180"/>
      <c r="F905" s="180"/>
      <c r="G905" s="9"/>
      <c r="H905" s="308"/>
      <c r="I905" s="180"/>
      <c r="J905" s="180"/>
      <c r="K905" s="180"/>
      <c r="L905" s="9"/>
      <c r="M905" s="9"/>
      <c r="N905" s="9"/>
      <c r="O905" s="9"/>
      <c r="P905" s="9"/>
      <c r="Q905" s="9"/>
      <c r="R905" s="9"/>
      <c r="S905" s="9"/>
      <c r="T905" s="9"/>
      <c r="U905" s="9"/>
      <c r="V905" s="9"/>
      <c r="W905" s="9"/>
      <c r="X905" s="9"/>
      <c r="Y905" s="9"/>
      <c r="Z905" s="9"/>
    </row>
    <row r="906" spans="1:26" ht="16.5" customHeight="1">
      <c r="A906" s="9"/>
      <c r="B906" s="9"/>
      <c r="C906" s="9"/>
      <c r="D906" s="9"/>
      <c r="E906" s="180"/>
      <c r="F906" s="180"/>
      <c r="G906" s="9"/>
      <c r="H906" s="308"/>
      <c r="I906" s="180"/>
      <c r="J906" s="180"/>
      <c r="K906" s="180"/>
      <c r="L906" s="9"/>
      <c r="M906" s="9"/>
      <c r="N906" s="9"/>
      <c r="O906" s="9"/>
      <c r="P906" s="9"/>
      <c r="Q906" s="9"/>
      <c r="R906" s="9"/>
      <c r="S906" s="9"/>
      <c r="T906" s="9"/>
      <c r="U906" s="9"/>
      <c r="V906" s="9"/>
      <c r="W906" s="9"/>
      <c r="X906" s="9"/>
      <c r="Y906" s="9"/>
      <c r="Z906" s="9"/>
    </row>
    <row r="907" spans="1:26" ht="16.5" customHeight="1">
      <c r="A907" s="9"/>
      <c r="B907" s="9"/>
      <c r="C907" s="9"/>
      <c r="D907" s="9"/>
      <c r="E907" s="180"/>
      <c r="F907" s="180"/>
      <c r="G907" s="9"/>
      <c r="H907" s="308"/>
      <c r="I907" s="180"/>
      <c r="J907" s="180"/>
      <c r="K907" s="180"/>
      <c r="L907" s="9"/>
      <c r="M907" s="9"/>
      <c r="N907" s="9"/>
      <c r="O907" s="9"/>
      <c r="P907" s="9"/>
      <c r="Q907" s="9"/>
      <c r="R907" s="9"/>
      <c r="S907" s="9"/>
      <c r="T907" s="9"/>
      <c r="U907" s="9"/>
      <c r="V907" s="9"/>
      <c r="W907" s="9"/>
      <c r="X907" s="9"/>
      <c r="Y907" s="9"/>
      <c r="Z907" s="9"/>
    </row>
    <row r="908" spans="1:26" ht="16.5" customHeight="1">
      <c r="A908" s="9"/>
      <c r="B908" s="9"/>
      <c r="C908" s="9"/>
      <c r="D908" s="9"/>
      <c r="E908" s="180"/>
      <c r="F908" s="180"/>
      <c r="G908" s="9"/>
      <c r="H908" s="308"/>
      <c r="I908" s="180"/>
      <c r="J908" s="180"/>
      <c r="K908" s="180"/>
      <c r="L908" s="9"/>
      <c r="M908" s="9"/>
      <c r="N908" s="9"/>
      <c r="O908" s="9"/>
      <c r="P908" s="9"/>
      <c r="Q908" s="9"/>
      <c r="R908" s="9"/>
      <c r="S908" s="9"/>
      <c r="T908" s="9"/>
      <c r="U908" s="9"/>
      <c r="V908" s="9"/>
      <c r="W908" s="9"/>
      <c r="X908" s="9"/>
      <c r="Y908" s="9"/>
      <c r="Z908" s="9"/>
    </row>
    <row r="909" spans="1:26" ht="16.5" customHeight="1">
      <c r="A909" s="9"/>
      <c r="B909" s="9"/>
      <c r="C909" s="9"/>
      <c r="D909" s="9"/>
      <c r="E909" s="180"/>
      <c r="F909" s="180"/>
      <c r="G909" s="9"/>
      <c r="H909" s="308"/>
      <c r="I909" s="180"/>
      <c r="J909" s="180"/>
      <c r="K909" s="180"/>
      <c r="L909" s="9"/>
      <c r="M909" s="9"/>
      <c r="N909" s="9"/>
      <c r="O909" s="9"/>
      <c r="P909" s="9"/>
      <c r="Q909" s="9"/>
      <c r="R909" s="9"/>
      <c r="S909" s="9"/>
      <c r="T909" s="9"/>
      <c r="U909" s="9"/>
      <c r="V909" s="9"/>
      <c r="W909" s="9"/>
      <c r="X909" s="9"/>
      <c r="Y909" s="9"/>
      <c r="Z909" s="9"/>
    </row>
    <row r="910" spans="1:26" ht="16.5" customHeight="1">
      <c r="A910" s="9"/>
      <c r="B910" s="9"/>
      <c r="C910" s="9"/>
      <c r="D910" s="9"/>
      <c r="E910" s="180"/>
      <c r="F910" s="180"/>
      <c r="G910" s="9"/>
      <c r="H910" s="308"/>
      <c r="I910" s="180"/>
      <c r="J910" s="180"/>
      <c r="K910" s="180"/>
      <c r="L910" s="9"/>
      <c r="M910" s="9"/>
      <c r="N910" s="9"/>
      <c r="O910" s="9"/>
      <c r="P910" s="9"/>
      <c r="Q910" s="9"/>
      <c r="R910" s="9"/>
      <c r="S910" s="9"/>
      <c r="T910" s="9"/>
      <c r="U910" s="9"/>
      <c r="V910" s="9"/>
      <c r="W910" s="9"/>
      <c r="X910" s="9"/>
      <c r="Y910" s="9"/>
      <c r="Z910" s="9"/>
    </row>
    <row r="911" spans="1:26" ht="16.5" customHeight="1">
      <c r="A911" s="9"/>
      <c r="B911" s="9"/>
      <c r="C911" s="9"/>
      <c r="D911" s="9"/>
      <c r="E911" s="180"/>
      <c r="F911" s="180"/>
      <c r="G911" s="9"/>
      <c r="H911" s="308"/>
      <c r="I911" s="180"/>
      <c r="J911" s="180"/>
      <c r="K911" s="180"/>
      <c r="L911" s="9"/>
      <c r="M911" s="9"/>
      <c r="N911" s="9"/>
      <c r="O911" s="9"/>
      <c r="P911" s="9"/>
      <c r="Q911" s="9"/>
      <c r="R911" s="9"/>
      <c r="S911" s="9"/>
      <c r="T911" s="9"/>
      <c r="U911" s="9"/>
      <c r="V911" s="9"/>
      <c r="W911" s="9"/>
      <c r="X911" s="9"/>
      <c r="Y911" s="9"/>
      <c r="Z911" s="9"/>
    </row>
    <row r="912" spans="1:26" ht="16.5" customHeight="1">
      <c r="A912" s="9"/>
      <c r="B912" s="9"/>
      <c r="C912" s="9"/>
      <c r="D912" s="9"/>
      <c r="E912" s="180"/>
      <c r="F912" s="180"/>
      <c r="G912" s="9"/>
      <c r="H912" s="308"/>
      <c r="I912" s="180"/>
      <c r="J912" s="180"/>
      <c r="K912" s="180"/>
      <c r="L912" s="9"/>
      <c r="M912" s="9"/>
      <c r="N912" s="9"/>
      <c r="O912" s="9"/>
      <c r="P912" s="9"/>
      <c r="Q912" s="9"/>
      <c r="R912" s="9"/>
      <c r="S912" s="9"/>
      <c r="T912" s="9"/>
      <c r="U912" s="9"/>
      <c r="V912" s="9"/>
      <c r="W912" s="9"/>
      <c r="X912" s="9"/>
      <c r="Y912" s="9"/>
      <c r="Z912" s="9"/>
    </row>
    <row r="913" spans="1:26" ht="16.5" customHeight="1">
      <c r="A913" s="9"/>
      <c r="B913" s="9"/>
      <c r="C913" s="9"/>
      <c r="D913" s="9"/>
      <c r="E913" s="180"/>
      <c r="F913" s="180"/>
      <c r="G913" s="9"/>
      <c r="H913" s="308"/>
      <c r="I913" s="180"/>
      <c r="J913" s="180"/>
      <c r="K913" s="180"/>
      <c r="L913" s="9"/>
      <c r="M913" s="9"/>
      <c r="N913" s="9"/>
      <c r="O913" s="9"/>
      <c r="P913" s="9"/>
      <c r="Q913" s="9"/>
      <c r="R913" s="9"/>
      <c r="S913" s="9"/>
      <c r="T913" s="9"/>
      <c r="U913" s="9"/>
      <c r="V913" s="9"/>
      <c r="W913" s="9"/>
      <c r="X913" s="9"/>
      <c r="Y913" s="9"/>
      <c r="Z913" s="9"/>
    </row>
    <row r="914" spans="1:26" ht="16.5" customHeight="1">
      <c r="A914" s="9"/>
      <c r="B914" s="9"/>
      <c r="C914" s="9"/>
      <c r="D914" s="9"/>
      <c r="E914" s="180"/>
      <c r="F914" s="180"/>
      <c r="G914" s="9"/>
      <c r="H914" s="308"/>
      <c r="I914" s="180"/>
      <c r="J914" s="180"/>
      <c r="K914" s="180"/>
      <c r="L914" s="9"/>
      <c r="M914" s="9"/>
      <c r="N914" s="9"/>
      <c r="O914" s="9"/>
      <c r="P914" s="9"/>
      <c r="Q914" s="9"/>
      <c r="R914" s="9"/>
      <c r="S914" s="9"/>
      <c r="T914" s="9"/>
      <c r="U914" s="9"/>
      <c r="V914" s="9"/>
      <c r="W914" s="9"/>
      <c r="X914" s="9"/>
      <c r="Y914" s="9"/>
      <c r="Z914" s="9"/>
    </row>
    <row r="915" spans="1:26" ht="16.5" customHeight="1">
      <c r="A915" s="9"/>
      <c r="B915" s="9"/>
      <c r="C915" s="9"/>
      <c r="D915" s="9"/>
      <c r="E915" s="180"/>
      <c r="F915" s="180"/>
      <c r="G915" s="9"/>
      <c r="H915" s="308"/>
      <c r="I915" s="180"/>
      <c r="J915" s="180"/>
      <c r="K915" s="180"/>
      <c r="L915" s="9"/>
      <c r="M915" s="9"/>
      <c r="N915" s="9"/>
      <c r="O915" s="9"/>
      <c r="P915" s="9"/>
      <c r="Q915" s="9"/>
      <c r="R915" s="9"/>
      <c r="S915" s="9"/>
      <c r="T915" s="9"/>
      <c r="U915" s="9"/>
      <c r="V915" s="9"/>
      <c r="W915" s="9"/>
      <c r="X915" s="9"/>
      <c r="Y915" s="9"/>
      <c r="Z915" s="9"/>
    </row>
    <row r="916" spans="1:26" ht="16.5" customHeight="1">
      <c r="A916" s="9"/>
      <c r="B916" s="9"/>
      <c r="C916" s="9"/>
      <c r="D916" s="9"/>
      <c r="E916" s="180"/>
      <c r="F916" s="180"/>
      <c r="G916" s="9"/>
      <c r="H916" s="308"/>
      <c r="I916" s="180"/>
      <c r="J916" s="180"/>
      <c r="K916" s="180"/>
      <c r="L916" s="9"/>
      <c r="M916" s="9"/>
      <c r="N916" s="9"/>
      <c r="O916" s="9"/>
      <c r="P916" s="9"/>
      <c r="Q916" s="9"/>
      <c r="R916" s="9"/>
      <c r="S916" s="9"/>
      <c r="T916" s="9"/>
      <c r="U916" s="9"/>
      <c r="V916" s="9"/>
      <c r="W916" s="9"/>
      <c r="X916" s="9"/>
      <c r="Y916" s="9"/>
      <c r="Z916" s="9"/>
    </row>
    <row r="917" spans="1:26" ht="16.5" customHeight="1">
      <c r="A917" s="9"/>
      <c r="B917" s="9"/>
      <c r="C917" s="9"/>
      <c r="D917" s="9"/>
      <c r="E917" s="180"/>
      <c r="F917" s="180"/>
      <c r="G917" s="9"/>
      <c r="H917" s="308"/>
      <c r="I917" s="180"/>
      <c r="J917" s="180"/>
      <c r="K917" s="180"/>
      <c r="L917" s="9"/>
      <c r="M917" s="9"/>
      <c r="N917" s="9"/>
      <c r="O917" s="9"/>
      <c r="P917" s="9"/>
      <c r="Q917" s="9"/>
      <c r="R917" s="9"/>
      <c r="S917" s="9"/>
      <c r="T917" s="9"/>
      <c r="U917" s="9"/>
      <c r="V917" s="9"/>
      <c r="W917" s="9"/>
      <c r="X917" s="9"/>
      <c r="Y917" s="9"/>
      <c r="Z917" s="9"/>
    </row>
    <row r="918" spans="1:26" ht="16.5" customHeight="1">
      <c r="A918" s="9"/>
      <c r="B918" s="9"/>
      <c r="C918" s="9"/>
      <c r="D918" s="9"/>
      <c r="E918" s="180"/>
      <c r="F918" s="180"/>
      <c r="G918" s="9"/>
      <c r="H918" s="308"/>
      <c r="I918" s="180"/>
      <c r="J918" s="180"/>
      <c r="K918" s="180"/>
      <c r="L918" s="9"/>
      <c r="M918" s="9"/>
      <c r="N918" s="9"/>
      <c r="O918" s="9"/>
      <c r="P918" s="9"/>
      <c r="Q918" s="9"/>
      <c r="R918" s="9"/>
      <c r="S918" s="9"/>
      <c r="T918" s="9"/>
      <c r="U918" s="9"/>
      <c r="V918" s="9"/>
      <c r="W918" s="9"/>
      <c r="X918" s="9"/>
      <c r="Y918" s="9"/>
      <c r="Z918" s="9"/>
    </row>
    <row r="919" spans="1:26" ht="16.5" customHeight="1">
      <c r="A919" s="9"/>
      <c r="B919" s="9"/>
      <c r="C919" s="9"/>
      <c r="D919" s="9"/>
      <c r="E919" s="180"/>
      <c r="F919" s="180"/>
      <c r="G919" s="9"/>
      <c r="H919" s="308"/>
      <c r="I919" s="180"/>
      <c r="J919" s="180"/>
      <c r="K919" s="180"/>
      <c r="L919" s="9"/>
      <c r="M919" s="9"/>
      <c r="N919" s="9"/>
      <c r="O919" s="9"/>
      <c r="P919" s="9"/>
      <c r="Q919" s="9"/>
      <c r="R919" s="9"/>
      <c r="S919" s="9"/>
      <c r="T919" s="9"/>
      <c r="U919" s="9"/>
      <c r="V919" s="9"/>
      <c r="W919" s="9"/>
      <c r="X919" s="9"/>
      <c r="Y919" s="9"/>
      <c r="Z919" s="9"/>
    </row>
    <row r="920" spans="1:26" ht="16.5" customHeight="1">
      <c r="A920" s="9"/>
      <c r="B920" s="9"/>
      <c r="C920" s="9"/>
      <c r="D920" s="9"/>
      <c r="E920" s="180"/>
      <c r="F920" s="180"/>
      <c r="G920" s="9"/>
      <c r="H920" s="308"/>
      <c r="I920" s="180"/>
      <c r="J920" s="180"/>
      <c r="K920" s="180"/>
      <c r="L920" s="9"/>
      <c r="M920" s="9"/>
      <c r="N920" s="9"/>
      <c r="O920" s="9"/>
      <c r="P920" s="9"/>
      <c r="Q920" s="9"/>
      <c r="R920" s="9"/>
      <c r="S920" s="9"/>
      <c r="T920" s="9"/>
      <c r="U920" s="9"/>
      <c r="V920" s="9"/>
      <c r="W920" s="9"/>
      <c r="X920" s="9"/>
      <c r="Y920" s="9"/>
      <c r="Z920" s="9"/>
    </row>
    <row r="921" spans="1:26" ht="16.5" customHeight="1">
      <c r="A921" s="9"/>
      <c r="B921" s="9"/>
      <c r="C921" s="9"/>
      <c r="D921" s="9"/>
      <c r="E921" s="180"/>
      <c r="F921" s="180"/>
      <c r="G921" s="9"/>
      <c r="H921" s="308"/>
      <c r="I921" s="180"/>
      <c r="J921" s="180"/>
      <c r="K921" s="180"/>
      <c r="L921" s="9"/>
      <c r="M921" s="9"/>
      <c r="N921" s="9"/>
      <c r="O921" s="9"/>
      <c r="P921" s="9"/>
      <c r="Q921" s="9"/>
      <c r="R921" s="9"/>
      <c r="S921" s="9"/>
      <c r="T921" s="9"/>
      <c r="U921" s="9"/>
      <c r="V921" s="9"/>
      <c r="W921" s="9"/>
      <c r="X921" s="9"/>
      <c r="Y921" s="9"/>
      <c r="Z921" s="9"/>
    </row>
    <row r="922" spans="1:26" ht="16.5" customHeight="1">
      <c r="A922" s="9"/>
      <c r="B922" s="9"/>
      <c r="C922" s="9"/>
      <c r="D922" s="9"/>
      <c r="E922" s="180"/>
      <c r="F922" s="180"/>
      <c r="G922" s="9"/>
      <c r="H922" s="308"/>
      <c r="I922" s="180"/>
      <c r="J922" s="180"/>
      <c r="K922" s="180"/>
      <c r="L922" s="9"/>
      <c r="M922" s="9"/>
      <c r="N922" s="9"/>
      <c r="O922" s="9"/>
      <c r="P922" s="9"/>
      <c r="Q922" s="9"/>
      <c r="R922" s="9"/>
      <c r="S922" s="9"/>
      <c r="T922" s="9"/>
      <c r="U922" s="9"/>
      <c r="V922" s="9"/>
      <c r="W922" s="9"/>
      <c r="X922" s="9"/>
      <c r="Y922" s="9"/>
      <c r="Z922" s="9"/>
    </row>
    <row r="923" spans="1:26" ht="16.5" customHeight="1">
      <c r="A923" s="9"/>
      <c r="B923" s="9"/>
      <c r="C923" s="9"/>
      <c r="D923" s="9"/>
      <c r="E923" s="180"/>
      <c r="F923" s="180"/>
      <c r="G923" s="9"/>
      <c r="H923" s="308"/>
      <c r="I923" s="180"/>
      <c r="J923" s="180"/>
      <c r="K923" s="180"/>
      <c r="L923" s="9"/>
      <c r="M923" s="9"/>
      <c r="N923" s="9"/>
      <c r="O923" s="9"/>
      <c r="P923" s="9"/>
      <c r="Q923" s="9"/>
      <c r="R923" s="9"/>
      <c r="S923" s="9"/>
      <c r="T923" s="9"/>
      <c r="U923" s="9"/>
      <c r="V923" s="9"/>
      <c r="W923" s="9"/>
      <c r="X923" s="9"/>
      <c r="Y923" s="9"/>
      <c r="Z923" s="9"/>
    </row>
    <row r="924" spans="1:26" ht="16.5" customHeight="1">
      <c r="A924" s="9"/>
      <c r="B924" s="9"/>
      <c r="C924" s="9"/>
      <c r="D924" s="9"/>
      <c r="E924" s="180"/>
      <c r="F924" s="180"/>
      <c r="G924" s="9"/>
      <c r="H924" s="308"/>
      <c r="I924" s="180"/>
      <c r="J924" s="180"/>
      <c r="K924" s="180"/>
      <c r="L924" s="9"/>
      <c r="M924" s="9"/>
      <c r="N924" s="9"/>
      <c r="O924" s="9"/>
      <c r="P924" s="9"/>
      <c r="Q924" s="9"/>
      <c r="R924" s="9"/>
      <c r="S924" s="9"/>
      <c r="T924" s="9"/>
      <c r="U924" s="9"/>
      <c r="V924" s="9"/>
      <c r="W924" s="9"/>
      <c r="X924" s="9"/>
      <c r="Y924" s="9"/>
      <c r="Z924" s="9"/>
    </row>
    <row r="925" spans="1:26" ht="16.5" customHeight="1">
      <c r="A925" s="9"/>
      <c r="B925" s="9"/>
      <c r="C925" s="9"/>
      <c r="D925" s="9"/>
      <c r="E925" s="180"/>
      <c r="F925" s="180"/>
      <c r="G925" s="9"/>
      <c r="H925" s="308"/>
      <c r="I925" s="180"/>
      <c r="J925" s="180"/>
      <c r="K925" s="180"/>
      <c r="L925" s="9"/>
      <c r="M925" s="9"/>
      <c r="N925" s="9"/>
      <c r="O925" s="9"/>
      <c r="P925" s="9"/>
      <c r="Q925" s="9"/>
      <c r="R925" s="9"/>
      <c r="S925" s="9"/>
      <c r="T925" s="9"/>
      <c r="U925" s="9"/>
      <c r="V925" s="9"/>
      <c r="W925" s="9"/>
      <c r="X925" s="9"/>
      <c r="Y925" s="9"/>
      <c r="Z925" s="9"/>
    </row>
    <row r="926" spans="1:26" ht="16.5" customHeight="1">
      <c r="A926" s="9"/>
      <c r="B926" s="9"/>
      <c r="C926" s="9"/>
      <c r="D926" s="9"/>
      <c r="E926" s="180"/>
      <c r="F926" s="180"/>
      <c r="G926" s="9"/>
      <c r="H926" s="308"/>
      <c r="I926" s="180"/>
      <c r="J926" s="180"/>
      <c r="K926" s="180"/>
      <c r="L926" s="9"/>
      <c r="M926" s="9"/>
      <c r="N926" s="9"/>
      <c r="O926" s="9"/>
      <c r="P926" s="9"/>
      <c r="Q926" s="9"/>
      <c r="R926" s="9"/>
      <c r="S926" s="9"/>
      <c r="T926" s="9"/>
      <c r="U926" s="9"/>
      <c r="V926" s="9"/>
      <c r="W926" s="9"/>
      <c r="X926" s="9"/>
      <c r="Y926" s="9"/>
      <c r="Z926" s="9"/>
    </row>
    <row r="927" spans="1:26" ht="16.5" customHeight="1">
      <c r="A927" s="9"/>
      <c r="B927" s="9"/>
      <c r="C927" s="9"/>
      <c r="D927" s="9"/>
      <c r="E927" s="180"/>
      <c r="F927" s="180"/>
      <c r="G927" s="9"/>
      <c r="H927" s="308"/>
      <c r="I927" s="180"/>
      <c r="J927" s="180"/>
      <c r="K927" s="180"/>
      <c r="L927" s="9"/>
      <c r="M927" s="9"/>
      <c r="N927" s="9"/>
      <c r="O927" s="9"/>
      <c r="P927" s="9"/>
      <c r="Q927" s="9"/>
      <c r="R927" s="9"/>
      <c r="S927" s="9"/>
      <c r="T927" s="9"/>
      <c r="U927" s="9"/>
      <c r="V927" s="9"/>
      <c r="W927" s="9"/>
      <c r="X927" s="9"/>
      <c r="Y927" s="9"/>
      <c r="Z927" s="9"/>
    </row>
    <row r="928" spans="1:26" ht="16.5" customHeight="1">
      <c r="A928" s="9"/>
      <c r="B928" s="9"/>
      <c r="C928" s="9"/>
      <c r="D928" s="9"/>
      <c r="E928" s="180"/>
      <c r="F928" s="180"/>
      <c r="G928" s="9"/>
      <c r="H928" s="308"/>
      <c r="I928" s="180"/>
      <c r="J928" s="180"/>
      <c r="K928" s="180"/>
      <c r="L928" s="9"/>
      <c r="M928" s="9"/>
      <c r="N928" s="9"/>
      <c r="O928" s="9"/>
      <c r="P928" s="9"/>
      <c r="Q928" s="9"/>
      <c r="R928" s="9"/>
      <c r="S928" s="9"/>
      <c r="T928" s="9"/>
      <c r="U928" s="9"/>
      <c r="V928" s="9"/>
      <c r="W928" s="9"/>
      <c r="X928" s="9"/>
      <c r="Y928" s="9"/>
      <c r="Z928" s="9"/>
    </row>
    <row r="929" spans="1:26" ht="16.5" customHeight="1">
      <c r="A929" s="9"/>
      <c r="B929" s="9"/>
      <c r="C929" s="9"/>
      <c r="D929" s="9"/>
      <c r="E929" s="180"/>
      <c r="F929" s="180"/>
      <c r="G929" s="9"/>
      <c r="H929" s="308"/>
      <c r="I929" s="180"/>
      <c r="J929" s="180"/>
      <c r="K929" s="180"/>
      <c r="L929" s="9"/>
      <c r="M929" s="9"/>
      <c r="N929" s="9"/>
      <c r="O929" s="9"/>
      <c r="P929" s="9"/>
      <c r="Q929" s="9"/>
      <c r="R929" s="9"/>
      <c r="S929" s="9"/>
      <c r="T929" s="9"/>
      <c r="U929" s="9"/>
      <c r="V929" s="9"/>
      <c r="W929" s="9"/>
      <c r="X929" s="9"/>
      <c r="Y929" s="9"/>
      <c r="Z929" s="9"/>
    </row>
    <row r="930" spans="1:26" ht="16.5" customHeight="1">
      <c r="A930" s="9"/>
      <c r="B930" s="9"/>
      <c r="C930" s="9"/>
      <c r="D930" s="9"/>
      <c r="E930" s="180"/>
      <c r="F930" s="180"/>
      <c r="G930" s="9"/>
      <c r="H930" s="308"/>
      <c r="I930" s="180"/>
      <c r="J930" s="180"/>
      <c r="K930" s="180"/>
      <c r="L930" s="9"/>
      <c r="M930" s="9"/>
      <c r="N930" s="9"/>
      <c r="O930" s="9"/>
      <c r="P930" s="9"/>
      <c r="Q930" s="9"/>
      <c r="R930" s="9"/>
      <c r="S930" s="9"/>
      <c r="T930" s="9"/>
      <c r="U930" s="9"/>
      <c r="V930" s="9"/>
      <c r="W930" s="9"/>
      <c r="X930" s="9"/>
      <c r="Y930" s="9"/>
      <c r="Z930" s="9"/>
    </row>
    <row r="931" spans="1:26" ht="16.5" customHeight="1">
      <c r="A931" s="9"/>
      <c r="B931" s="9"/>
      <c r="C931" s="9"/>
      <c r="D931" s="9"/>
      <c r="E931" s="180"/>
      <c r="F931" s="180"/>
      <c r="G931" s="9"/>
      <c r="H931" s="308"/>
      <c r="I931" s="180"/>
      <c r="J931" s="180"/>
      <c r="K931" s="180"/>
      <c r="L931" s="9"/>
      <c r="M931" s="9"/>
      <c r="N931" s="9"/>
      <c r="O931" s="9"/>
      <c r="P931" s="9"/>
      <c r="Q931" s="9"/>
      <c r="R931" s="9"/>
      <c r="S931" s="9"/>
      <c r="T931" s="9"/>
      <c r="U931" s="9"/>
      <c r="V931" s="9"/>
      <c r="W931" s="9"/>
      <c r="X931" s="9"/>
      <c r="Y931" s="9"/>
      <c r="Z931" s="9"/>
    </row>
    <row r="932" spans="1:26" ht="16.5" customHeight="1">
      <c r="A932" s="9"/>
      <c r="B932" s="9"/>
      <c r="C932" s="9"/>
      <c r="D932" s="9"/>
      <c r="E932" s="180"/>
      <c r="F932" s="180"/>
      <c r="G932" s="9"/>
      <c r="H932" s="308"/>
      <c r="I932" s="180"/>
      <c r="J932" s="180"/>
      <c r="K932" s="180"/>
      <c r="L932" s="9"/>
      <c r="M932" s="9"/>
      <c r="N932" s="9"/>
      <c r="O932" s="9"/>
      <c r="P932" s="9"/>
      <c r="Q932" s="9"/>
      <c r="R932" s="9"/>
      <c r="S932" s="9"/>
      <c r="T932" s="9"/>
      <c r="U932" s="9"/>
      <c r="V932" s="9"/>
      <c r="W932" s="9"/>
      <c r="X932" s="9"/>
      <c r="Y932" s="9"/>
      <c r="Z932" s="9"/>
    </row>
    <row r="933" spans="1:26" ht="16.5" customHeight="1">
      <c r="A933" s="9"/>
      <c r="B933" s="9"/>
      <c r="C933" s="9"/>
      <c r="D933" s="9"/>
      <c r="E933" s="180"/>
      <c r="F933" s="180"/>
      <c r="G933" s="9"/>
      <c r="H933" s="308"/>
      <c r="I933" s="180"/>
      <c r="J933" s="180"/>
      <c r="K933" s="180"/>
      <c r="L933" s="9"/>
      <c r="M933" s="9"/>
      <c r="N933" s="9"/>
      <c r="O933" s="9"/>
      <c r="P933" s="9"/>
      <c r="Q933" s="9"/>
      <c r="R933" s="9"/>
      <c r="S933" s="9"/>
      <c r="T933" s="9"/>
      <c r="U933" s="9"/>
      <c r="V933" s="9"/>
      <c r="W933" s="9"/>
      <c r="X933" s="9"/>
      <c r="Y933" s="9"/>
      <c r="Z933" s="9"/>
    </row>
    <row r="934" spans="1:26" ht="16.5" customHeight="1">
      <c r="A934" s="9"/>
      <c r="B934" s="9"/>
      <c r="C934" s="9"/>
      <c r="D934" s="9"/>
      <c r="E934" s="180"/>
      <c r="F934" s="180"/>
      <c r="G934" s="9"/>
      <c r="H934" s="308"/>
      <c r="I934" s="180"/>
      <c r="J934" s="180"/>
      <c r="K934" s="180"/>
      <c r="L934" s="9"/>
      <c r="M934" s="9"/>
      <c r="N934" s="9"/>
      <c r="O934" s="9"/>
      <c r="P934" s="9"/>
      <c r="Q934" s="9"/>
      <c r="R934" s="9"/>
      <c r="S934" s="9"/>
      <c r="T934" s="9"/>
      <c r="U934" s="9"/>
      <c r="V934" s="9"/>
      <c r="W934" s="9"/>
      <c r="X934" s="9"/>
      <c r="Y934" s="9"/>
      <c r="Z934" s="9"/>
    </row>
    <row r="935" spans="1:26" ht="16.5" customHeight="1">
      <c r="A935" s="9"/>
      <c r="B935" s="9"/>
      <c r="C935" s="9"/>
      <c r="D935" s="9"/>
      <c r="E935" s="180"/>
      <c r="F935" s="180"/>
      <c r="G935" s="9"/>
      <c r="H935" s="308"/>
      <c r="I935" s="180"/>
      <c r="J935" s="180"/>
      <c r="K935" s="180"/>
      <c r="L935" s="9"/>
      <c r="M935" s="9"/>
      <c r="N935" s="9"/>
      <c r="O935" s="9"/>
      <c r="P935" s="9"/>
      <c r="Q935" s="9"/>
      <c r="R935" s="9"/>
      <c r="S935" s="9"/>
      <c r="T935" s="9"/>
      <c r="U935" s="9"/>
      <c r="V935" s="9"/>
      <c r="W935" s="9"/>
      <c r="X935" s="9"/>
      <c r="Y935" s="9"/>
      <c r="Z935" s="9"/>
    </row>
    <row r="936" spans="1:26" ht="16.5" customHeight="1">
      <c r="A936" s="9"/>
      <c r="B936" s="9"/>
      <c r="C936" s="9"/>
      <c r="D936" s="9"/>
      <c r="E936" s="180"/>
      <c r="F936" s="180"/>
      <c r="G936" s="9"/>
      <c r="H936" s="308"/>
      <c r="I936" s="180"/>
      <c r="J936" s="180"/>
      <c r="K936" s="180"/>
      <c r="L936" s="9"/>
      <c r="M936" s="9"/>
      <c r="N936" s="9"/>
      <c r="O936" s="9"/>
      <c r="P936" s="9"/>
      <c r="Q936" s="9"/>
      <c r="R936" s="9"/>
      <c r="S936" s="9"/>
      <c r="T936" s="9"/>
      <c r="U936" s="9"/>
      <c r="V936" s="9"/>
      <c r="W936" s="9"/>
      <c r="X936" s="9"/>
      <c r="Y936" s="9"/>
      <c r="Z936" s="9"/>
    </row>
    <row r="937" spans="1:26" ht="16.5" customHeight="1">
      <c r="A937" s="9"/>
      <c r="B937" s="9"/>
      <c r="C937" s="9"/>
      <c r="D937" s="9"/>
      <c r="E937" s="180"/>
      <c r="F937" s="180"/>
      <c r="G937" s="9"/>
      <c r="H937" s="308"/>
      <c r="I937" s="180"/>
      <c r="J937" s="180"/>
      <c r="K937" s="180"/>
      <c r="L937" s="9"/>
      <c r="M937" s="9"/>
      <c r="N937" s="9"/>
      <c r="O937" s="9"/>
      <c r="P937" s="9"/>
      <c r="Q937" s="9"/>
      <c r="R937" s="9"/>
      <c r="S937" s="9"/>
      <c r="T937" s="9"/>
      <c r="U937" s="9"/>
      <c r="V937" s="9"/>
      <c r="W937" s="9"/>
      <c r="X937" s="9"/>
      <c r="Y937" s="9"/>
      <c r="Z937" s="9"/>
    </row>
    <row r="938" spans="1:26" ht="16.5" customHeight="1">
      <c r="A938" s="9"/>
      <c r="B938" s="9"/>
      <c r="C938" s="9"/>
      <c r="D938" s="9"/>
      <c r="E938" s="180"/>
      <c r="F938" s="180"/>
      <c r="G938" s="9"/>
      <c r="H938" s="308"/>
      <c r="I938" s="180"/>
      <c r="J938" s="180"/>
      <c r="K938" s="180"/>
      <c r="L938" s="9"/>
      <c r="M938" s="9"/>
      <c r="N938" s="9"/>
      <c r="O938" s="9"/>
      <c r="P938" s="9"/>
      <c r="Q938" s="9"/>
      <c r="R938" s="9"/>
      <c r="S938" s="9"/>
      <c r="T938" s="9"/>
      <c r="U938" s="9"/>
      <c r="V938" s="9"/>
      <c r="W938" s="9"/>
      <c r="X938" s="9"/>
      <c r="Y938" s="9"/>
      <c r="Z938" s="9"/>
    </row>
    <row r="939" spans="1:26" ht="16.5" customHeight="1">
      <c r="A939" s="9"/>
      <c r="B939" s="9"/>
      <c r="C939" s="9"/>
      <c r="D939" s="9"/>
      <c r="E939" s="180"/>
      <c r="F939" s="180"/>
      <c r="G939" s="9"/>
      <c r="H939" s="308"/>
      <c r="I939" s="180"/>
      <c r="J939" s="180"/>
      <c r="K939" s="180"/>
      <c r="L939" s="9"/>
      <c r="M939" s="9"/>
      <c r="N939" s="9"/>
      <c r="O939" s="9"/>
      <c r="P939" s="9"/>
      <c r="Q939" s="9"/>
      <c r="R939" s="9"/>
      <c r="S939" s="9"/>
      <c r="T939" s="9"/>
      <c r="U939" s="9"/>
      <c r="V939" s="9"/>
      <c r="W939" s="9"/>
      <c r="X939" s="9"/>
      <c r="Y939" s="9"/>
      <c r="Z939" s="9"/>
    </row>
    <row r="940" spans="1:26" ht="16.5" customHeight="1">
      <c r="A940" s="9"/>
      <c r="B940" s="9"/>
      <c r="C940" s="9"/>
      <c r="D940" s="9"/>
      <c r="E940" s="180"/>
      <c r="F940" s="180"/>
      <c r="G940" s="9"/>
      <c r="H940" s="308"/>
      <c r="I940" s="180"/>
      <c r="J940" s="180"/>
      <c r="K940" s="180"/>
      <c r="L940" s="9"/>
      <c r="M940" s="9"/>
      <c r="N940" s="9"/>
      <c r="O940" s="9"/>
      <c r="P940" s="9"/>
      <c r="Q940" s="9"/>
      <c r="R940" s="9"/>
      <c r="S940" s="9"/>
      <c r="T940" s="9"/>
      <c r="U940" s="9"/>
      <c r="V940" s="9"/>
      <c r="W940" s="9"/>
      <c r="X940" s="9"/>
      <c r="Y940" s="9"/>
      <c r="Z940" s="9"/>
    </row>
    <row r="941" spans="1:26" ht="16.5" customHeight="1">
      <c r="A941" s="9"/>
      <c r="B941" s="9"/>
      <c r="C941" s="9"/>
      <c r="D941" s="9"/>
      <c r="E941" s="180"/>
      <c r="F941" s="180"/>
      <c r="G941" s="9"/>
      <c r="H941" s="308"/>
      <c r="I941" s="180"/>
      <c r="J941" s="180"/>
      <c r="K941" s="180"/>
      <c r="L941" s="9"/>
      <c r="M941" s="9"/>
      <c r="N941" s="9"/>
      <c r="O941" s="9"/>
      <c r="P941" s="9"/>
      <c r="Q941" s="9"/>
      <c r="R941" s="9"/>
      <c r="S941" s="9"/>
      <c r="T941" s="9"/>
      <c r="U941" s="9"/>
      <c r="V941" s="9"/>
      <c r="W941" s="9"/>
      <c r="X941" s="9"/>
      <c r="Y941" s="9"/>
      <c r="Z941" s="9"/>
    </row>
    <row r="942" spans="1:26" ht="16.5" customHeight="1">
      <c r="A942" s="9"/>
      <c r="B942" s="9"/>
      <c r="C942" s="9"/>
      <c r="D942" s="9"/>
      <c r="E942" s="180"/>
      <c r="F942" s="180"/>
      <c r="G942" s="9"/>
      <c r="H942" s="308"/>
      <c r="I942" s="180"/>
      <c r="J942" s="180"/>
      <c r="K942" s="180"/>
      <c r="L942" s="9"/>
      <c r="M942" s="9"/>
      <c r="N942" s="9"/>
      <c r="O942" s="9"/>
      <c r="P942" s="9"/>
      <c r="Q942" s="9"/>
      <c r="R942" s="9"/>
      <c r="S942" s="9"/>
      <c r="T942" s="9"/>
      <c r="U942" s="9"/>
      <c r="V942" s="9"/>
      <c r="W942" s="9"/>
      <c r="X942" s="9"/>
      <c r="Y942" s="9"/>
      <c r="Z942" s="9"/>
    </row>
    <row r="943" spans="1:26" ht="16.5" customHeight="1">
      <c r="A943" s="9"/>
      <c r="B943" s="9"/>
      <c r="C943" s="9"/>
      <c r="D943" s="9"/>
      <c r="E943" s="180"/>
      <c r="F943" s="180"/>
      <c r="G943" s="9"/>
      <c r="H943" s="308"/>
      <c r="I943" s="180"/>
      <c r="J943" s="180"/>
      <c r="K943" s="180"/>
      <c r="L943" s="9"/>
      <c r="M943" s="9"/>
      <c r="N943" s="9"/>
      <c r="O943" s="9"/>
      <c r="P943" s="9"/>
      <c r="Q943" s="9"/>
      <c r="R943" s="9"/>
      <c r="S943" s="9"/>
      <c r="T943" s="9"/>
      <c r="U943" s="9"/>
      <c r="V943" s="9"/>
      <c r="W943" s="9"/>
      <c r="X943" s="9"/>
      <c r="Y943" s="9"/>
      <c r="Z943" s="9"/>
    </row>
    <row r="944" spans="1:26" ht="16.5" customHeight="1">
      <c r="A944" s="9"/>
      <c r="B944" s="9"/>
      <c r="C944" s="9"/>
      <c r="D944" s="9"/>
      <c r="E944" s="180"/>
      <c r="F944" s="180"/>
      <c r="G944" s="9"/>
      <c r="H944" s="308"/>
      <c r="I944" s="180"/>
      <c r="J944" s="180"/>
      <c r="K944" s="180"/>
      <c r="L944" s="9"/>
      <c r="M944" s="9"/>
      <c r="N944" s="9"/>
      <c r="O944" s="9"/>
      <c r="P944" s="9"/>
      <c r="Q944" s="9"/>
      <c r="R944" s="9"/>
      <c r="S944" s="9"/>
      <c r="T944" s="9"/>
      <c r="U944" s="9"/>
      <c r="V944" s="9"/>
      <c r="W944" s="9"/>
      <c r="X944" s="9"/>
      <c r="Y944" s="9"/>
      <c r="Z944" s="9"/>
    </row>
    <row r="945" spans="1:26" ht="16.5" customHeight="1">
      <c r="A945" s="9"/>
      <c r="B945" s="9"/>
      <c r="C945" s="9"/>
      <c r="D945" s="9"/>
      <c r="E945" s="180"/>
      <c r="F945" s="180"/>
      <c r="G945" s="9"/>
      <c r="H945" s="308"/>
      <c r="I945" s="180"/>
      <c r="J945" s="180"/>
      <c r="K945" s="180"/>
      <c r="L945" s="9"/>
      <c r="M945" s="9"/>
      <c r="N945" s="9"/>
      <c r="O945" s="9"/>
      <c r="P945" s="9"/>
      <c r="Q945" s="9"/>
      <c r="R945" s="9"/>
      <c r="S945" s="9"/>
      <c r="T945" s="9"/>
      <c r="U945" s="9"/>
      <c r="V945" s="9"/>
      <c r="W945" s="9"/>
      <c r="X945" s="9"/>
      <c r="Y945" s="9"/>
      <c r="Z945" s="9"/>
    </row>
    <row r="946" spans="1:26" ht="16.5" customHeight="1">
      <c r="A946" s="9"/>
      <c r="B946" s="9"/>
      <c r="C946" s="9"/>
      <c r="D946" s="9"/>
      <c r="E946" s="180"/>
      <c r="F946" s="180"/>
      <c r="G946" s="9"/>
      <c r="H946" s="308"/>
      <c r="I946" s="180"/>
      <c r="J946" s="180"/>
      <c r="K946" s="180"/>
      <c r="L946" s="9"/>
      <c r="M946" s="9"/>
      <c r="N946" s="9"/>
      <c r="O946" s="9"/>
      <c r="P946" s="9"/>
      <c r="Q946" s="9"/>
      <c r="R946" s="9"/>
      <c r="S946" s="9"/>
      <c r="T946" s="9"/>
      <c r="U946" s="9"/>
      <c r="V946" s="9"/>
      <c r="W946" s="9"/>
      <c r="X946" s="9"/>
      <c r="Y946" s="9"/>
      <c r="Z946" s="9"/>
    </row>
    <row r="947" spans="1:26" ht="16.5" customHeight="1">
      <c r="A947" s="9"/>
      <c r="B947" s="9"/>
      <c r="C947" s="9"/>
      <c r="D947" s="9"/>
      <c r="E947" s="180"/>
      <c r="F947" s="180"/>
      <c r="G947" s="9"/>
      <c r="H947" s="308"/>
      <c r="I947" s="180"/>
      <c r="J947" s="180"/>
      <c r="K947" s="180"/>
      <c r="L947" s="9"/>
      <c r="M947" s="9"/>
      <c r="N947" s="9"/>
      <c r="O947" s="9"/>
      <c r="P947" s="9"/>
      <c r="Q947" s="9"/>
      <c r="R947" s="9"/>
      <c r="S947" s="9"/>
      <c r="T947" s="9"/>
      <c r="U947" s="9"/>
      <c r="V947" s="9"/>
      <c r="W947" s="9"/>
      <c r="X947" s="9"/>
      <c r="Y947" s="9"/>
      <c r="Z947" s="9"/>
    </row>
    <row r="948" spans="1:26" ht="16.5" customHeight="1">
      <c r="A948" s="9"/>
      <c r="B948" s="9"/>
      <c r="C948" s="9"/>
      <c r="D948" s="9"/>
      <c r="E948" s="180"/>
      <c r="F948" s="180"/>
      <c r="G948" s="9"/>
      <c r="H948" s="308"/>
      <c r="I948" s="180"/>
      <c r="J948" s="180"/>
      <c r="K948" s="180"/>
      <c r="L948" s="9"/>
      <c r="M948" s="9"/>
      <c r="N948" s="9"/>
      <c r="O948" s="9"/>
      <c r="P948" s="9"/>
      <c r="Q948" s="9"/>
      <c r="R948" s="9"/>
      <c r="S948" s="9"/>
      <c r="T948" s="9"/>
      <c r="U948" s="9"/>
      <c r="V948" s="9"/>
      <c r="W948" s="9"/>
      <c r="X948" s="9"/>
      <c r="Y948" s="9"/>
      <c r="Z948" s="9"/>
    </row>
    <row r="949" spans="1:26" ht="16.5" customHeight="1">
      <c r="A949" s="9"/>
      <c r="B949" s="9"/>
      <c r="C949" s="9"/>
      <c r="D949" s="9"/>
      <c r="E949" s="180"/>
      <c r="F949" s="180"/>
      <c r="G949" s="9"/>
      <c r="H949" s="308"/>
      <c r="I949" s="180"/>
      <c r="J949" s="180"/>
      <c r="K949" s="180"/>
      <c r="L949" s="9"/>
      <c r="M949" s="9"/>
      <c r="N949" s="9"/>
      <c r="O949" s="9"/>
      <c r="P949" s="9"/>
      <c r="Q949" s="9"/>
      <c r="R949" s="9"/>
      <c r="S949" s="9"/>
      <c r="T949" s="9"/>
      <c r="U949" s="9"/>
      <c r="V949" s="9"/>
      <c r="W949" s="9"/>
      <c r="X949" s="9"/>
      <c r="Y949" s="9"/>
      <c r="Z949" s="9"/>
    </row>
    <row r="950" spans="1:26" ht="16.5" customHeight="1">
      <c r="A950" s="9"/>
      <c r="B950" s="9"/>
      <c r="C950" s="9"/>
      <c r="D950" s="9"/>
      <c r="E950" s="180"/>
      <c r="F950" s="180"/>
      <c r="G950" s="9"/>
      <c r="H950" s="308"/>
      <c r="I950" s="180"/>
      <c r="J950" s="180"/>
      <c r="K950" s="180"/>
      <c r="L950" s="9"/>
      <c r="M950" s="9"/>
      <c r="N950" s="9"/>
      <c r="O950" s="9"/>
      <c r="P950" s="9"/>
      <c r="Q950" s="9"/>
      <c r="R950" s="9"/>
      <c r="S950" s="9"/>
      <c r="T950" s="9"/>
      <c r="U950" s="9"/>
      <c r="V950" s="9"/>
      <c r="W950" s="9"/>
      <c r="X950" s="9"/>
      <c r="Y950" s="9"/>
      <c r="Z950" s="9"/>
    </row>
    <row r="951" spans="1:26" ht="16.5" customHeight="1">
      <c r="A951" s="9"/>
      <c r="B951" s="9"/>
      <c r="C951" s="9"/>
      <c r="D951" s="9"/>
      <c r="E951" s="180"/>
      <c r="F951" s="180"/>
      <c r="G951" s="9"/>
      <c r="H951" s="308"/>
      <c r="I951" s="180"/>
      <c r="J951" s="180"/>
      <c r="K951" s="180"/>
      <c r="L951" s="9"/>
      <c r="M951" s="9"/>
      <c r="N951" s="9"/>
      <c r="O951" s="9"/>
      <c r="P951" s="9"/>
      <c r="Q951" s="9"/>
      <c r="R951" s="9"/>
      <c r="S951" s="9"/>
      <c r="T951" s="9"/>
      <c r="U951" s="9"/>
      <c r="V951" s="9"/>
      <c r="W951" s="9"/>
      <c r="X951" s="9"/>
      <c r="Y951" s="9"/>
      <c r="Z951" s="9"/>
    </row>
    <row r="952" spans="1:26" ht="16.5" customHeight="1">
      <c r="A952" s="9"/>
      <c r="B952" s="9"/>
      <c r="C952" s="9"/>
      <c r="D952" s="9"/>
      <c r="E952" s="180"/>
      <c r="F952" s="180"/>
      <c r="G952" s="9"/>
      <c r="H952" s="308"/>
      <c r="I952" s="180"/>
      <c r="J952" s="180"/>
      <c r="K952" s="180"/>
      <c r="L952" s="9"/>
      <c r="M952" s="9"/>
      <c r="N952" s="9"/>
      <c r="O952" s="9"/>
      <c r="P952" s="9"/>
      <c r="Q952" s="9"/>
      <c r="R952" s="9"/>
      <c r="S952" s="9"/>
      <c r="T952" s="9"/>
      <c r="U952" s="9"/>
      <c r="V952" s="9"/>
      <c r="W952" s="9"/>
      <c r="X952" s="9"/>
      <c r="Y952" s="9"/>
      <c r="Z952" s="9"/>
    </row>
    <row r="953" spans="1:26" ht="16.5" customHeight="1">
      <c r="A953" s="9"/>
      <c r="B953" s="9"/>
      <c r="C953" s="9"/>
      <c r="D953" s="9"/>
      <c r="E953" s="180"/>
      <c r="F953" s="180"/>
      <c r="G953" s="9"/>
      <c r="H953" s="308"/>
      <c r="I953" s="180"/>
      <c r="J953" s="180"/>
      <c r="K953" s="180"/>
      <c r="L953" s="9"/>
      <c r="M953" s="9"/>
      <c r="N953" s="9"/>
      <c r="O953" s="9"/>
      <c r="P953" s="9"/>
      <c r="Q953" s="9"/>
      <c r="R953" s="9"/>
      <c r="S953" s="9"/>
      <c r="T953" s="9"/>
      <c r="U953" s="9"/>
      <c r="V953" s="9"/>
      <c r="W953" s="9"/>
      <c r="X953" s="9"/>
      <c r="Y953" s="9"/>
      <c r="Z953" s="9"/>
    </row>
    <row r="954" spans="1:26" ht="16.5" customHeight="1">
      <c r="A954" s="9"/>
      <c r="B954" s="9"/>
      <c r="C954" s="9"/>
      <c r="D954" s="9"/>
      <c r="E954" s="180"/>
      <c r="F954" s="180"/>
      <c r="G954" s="9"/>
      <c r="H954" s="308"/>
      <c r="I954" s="180"/>
      <c r="J954" s="180"/>
      <c r="K954" s="180"/>
      <c r="L954" s="9"/>
      <c r="M954" s="9"/>
      <c r="N954" s="9"/>
      <c r="O954" s="9"/>
      <c r="P954" s="9"/>
      <c r="Q954" s="9"/>
      <c r="R954" s="9"/>
      <c r="S954" s="9"/>
      <c r="T954" s="9"/>
      <c r="U954" s="9"/>
      <c r="V954" s="9"/>
      <c r="W954" s="9"/>
      <c r="X954" s="9"/>
      <c r="Y954" s="9"/>
      <c r="Z954" s="9"/>
    </row>
    <row r="955" spans="1:26" ht="16.5" customHeight="1">
      <c r="A955" s="9"/>
      <c r="B955" s="9"/>
      <c r="C955" s="9"/>
      <c r="D955" s="9"/>
      <c r="E955" s="180"/>
      <c r="F955" s="180"/>
      <c r="G955" s="9"/>
      <c r="H955" s="308"/>
      <c r="I955" s="180"/>
      <c r="J955" s="180"/>
      <c r="K955" s="180"/>
      <c r="L955" s="9"/>
      <c r="M955" s="9"/>
      <c r="N955" s="9"/>
      <c r="O955" s="9"/>
      <c r="P955" s="9"/>
      <c r="Q955" s="9"/>
      <c r="R955" s="9"/>
      <c r="S955" s="9"/>
      <c r="T955" s="9"/>
      <c r="U955" s="9"/>
      <c r="V955" s="9"/>
      <c r="W955" s="9"/>
      <c r="X955" s="9"/>
      <c r="Y955" s="9"/>
      <c r="Z955" s="9"/>
    </row>
    <row r="956" spans="1:26" ht="16.5" customHeight="1">
      <c r="A956" s="9"/>
      <c r="B956" s="9"/>
      <c r="C956" s="9"/>
      <c r="D956" s="9"/>
      <c r="E956" s="180"/>
      <c r="F956" s="180"/>
      <c r="G956" s="9"/>
      <c r="H956" s="308"/>
      <c r="I956" s="180"/>
      <c r="J956" s="180"/>
      <c r="K956" s="180"/>
      <c r="L956" s="9"/>
      <c r="M956" s="9"/>
      <c r="N956" s="9"/>
      <c r="O956" s="9"/>
      <c r="P956" s="9"/>
      <c r="Q956" s="9"/>
      <c r="R956" s="9"/>
      <c r="S956" s="9"/>
      <c r="T956" s="9"/>
      <c r="U956" s="9"/>
      <c r="V956" s="9"/>
      <c r="W956" s="9"/>
      <c r="X956" s="9"/>
      <c r="Y956" s="9"/>
      <c r="Z956" s="9"/>
    </row>
    <row r="957" spans="1:26" ht="16.5" customHeight="1">
      <c r="A957" s="9"/>
      <c r="B957" s="9"/>
      <c r="C957" s="9"/>
      <c r="D957" s="9"/>
      <c r="E957" s="180"/>
      <c r="F957" s="180"/>
      <c r="G957" s="9"/>
      <c r="H957" s="308"/>
      <c r="I957" s="180"/>
      <c r="J957" s="180"/>
      <c r="K957" s="180"/>
      <c r="L957" s="9"/>
      <c r="M957" s="9"/>
      <c r="N957" s="9"/>
      <c r="O957" s="9"/>
      <c r="P957" s="9"/>
      <c r="Q957" s="9"/>
      <c r="R957" s="9"/>
      <c r="S957" s="9"/>
      <c r="T957" s="9"/>
      <c r="U957" s="9"/>
      <c r="V957" s="9"/>
      <c r="W957" s="9"/>
      <c r="X957" s="9"/>
      <c r="Y957" s="9"/>
      <c r="Z957" s="9"/>
    </row>
    <row r="958" spans="1:26" ht="16.5" customHeight="1">
      <c r="A958" s="9"/>
      <c r="B958" s="9"/>
      <c r="C958" s="9"/>
      <c r="D958" s="9"/>
      <c r="E958" s="180"/>
      <c r="F958" s="180"/>
      <c r="G958" s="9"/>
      <c r="H958" s="308"/>
      <c r="I958" s="180"/>
      <c r="J958" s="180"/>
      <c r="K958" s="180"/>
      <c r="L958" s="9"/>
      <c r="M958" s="9"/>
      <c r="N958" s="9"/>
      <c r="O958" s="9"/>
      <c r="P958" s="9"/>
      <c r="Q958" s="9"/>
      <c r="R958" s="9"/>
      <c r="S958" s="9"/>
      <c r="T958" s="9"/>
      <c r="U958" s="9"/>
      <c r="V958" s="9"/>
      <c r="W958" s="9"/>
      <c r="X958" s="9"/>
      <c r="Y958" s="9"/>
      <c r="Z958" s="9"/>
    </row>
    <row r="959" spans="1:26" ht="16.5" customHeight="1">
      <c r="A959" s="9"/>
      <c r="B959" s="9"/>
      <c r="C959" s="9"/>
      <c r="D959" s="9"/>
      <c r="E959" s="180"/>
      <c r="F959" s="180"/>
      <c r="G959" s="9"/>
      <c r="H959" s="308"/>
      <c r="I959" s="180"/>
      <c r="J959" s="180"/>
      <c r="K959" s="180"/>
      <c r="L959" s="9"/>
      <c r="M959" s="9"/>
      <c r="N959" s="9"/>
      <c r="O959" s="9"/>
      <c r="P959" s="9"/>
      <c r="Q959" s="9"/>
      <c r="R959" s="9"/>
      <c r="S959" s="9"/>
      <c r="T959" s="9"/>
      <c r="U959" s="9"/>
      <c r="V959" s="9"/>
      <c r="W959" s="9"/>
      <c r="X959" s="9"/>
      <c r="Y959" s="9"/>
      <c r="Z959" s="9"/>
    </row>
    <row r="960" spans="1:26" ht="16.5" customHeight="1">
      <c r="A960" s="9"/>
      <c r="B960" s="9"/>
      <c r="C960" s="9"/>
      <c r="D960" s="9"/>
      <c r="E960" s="180"/>
      <c r="F960" s="180"/>
      <c r="G960" s="9"/>
      <c r="H960" s="308"/>
      <c r="I960" s="180"/>
      <c r="J960" s="180"/>
      <c r="K960" s="180"/>
      <c r="L960" s="9"/>
      <c r="M960" s="9"/>
      <c r="N960" s="9"/>
      <c r="O960" s="9"/>
      <c r="P960" s="9"/>
      <c r="Q960" s="9"/>
      <c r="R960" s="9"/>
      <c r="S960" s="9"/>
      <c r="T960" s="9"/>
      <c r="U960" s="9"/>
      <c r="V960" s="9"/>
      <c r="W960" s="9"/>
      <c r="X960" s="9"/>
      <c r="Y960" s="9"/>
      <c r="Z960" s="9"/>
    </row>
    <row r="961" spans="1:26" ht="16.5" customHeight="1">
      <c r="A961" s="9"/>
      <c r="B961" s="9"/>
      <c r="C961" s="9"/>
      <c r="D961" s="9"/>
      <c r="E961" s="180"/>
      <c r="F961" s="180"/>
      <c r="G961" s="9"/>
      <c r="H961" s="308"/>
      <c r="I961" s="180"/>
      <c r="J961" s="180"/>
      <c r="K961" s="180"/>
      <c r="L961" s="9"/>
      <c r="M961" s="9"/>
      <c r="N961" s="9"/>
      <c r="O961" s="9"/>
      <c r="P961" s="9"/>
      <c r="Q961" s="9"/>
      <c r="R961" s="9"/>
      <c r="S961" s="9"/>
      <c r="T961" s="9"/>
      <c r="U961" s="9"/>
      <c r="V961" s="9"/>
      <c r="W961" s="9"/>
      <c r="X961" s="9"/>
      <c r="Y961" s="9"/>
      <c r="Z961" s="9"/>
    </row>
    <row r="962" spans="1:26" ht="16.5" customHeight="1">
      <c r="A962" s="9"/>
      <c r="B962" s="9"/>
      <c r="C962" s="9"/>
      <c r="D962" s="9"/>
      <c r="E962" s="180"/>
      <c r="F962" s="180"/>
      <c r="G962" s="9"/>
      <c r="H962" s="308"/>
      <c r="I962" s="180"/>
      <c r="J962" s="180"/>
      <c r="K962" s="180"/>
      <c r="L962" s="9"/>
      <c r="M962" s="9"/>
      <c r="N962" s="9"/>
      <c r="O962" s="9"/>
      <c r="P962" s="9"/>
      <c r="Q962" s="9"/>
      <c r="R962" s="9"/>
      <c r="S962" s="9"/>
      <c r="T962" s="9"/>
      <c r="U962" s="9"/>
      <c r="V962" s="9"/>
      <c r="W962" s="9"/>
      <c r="X962" s="9"/>
      <c r="Y962" s="9"/>
      <c r="Z962" s="9"/>
    </row>
    <row r="963" spans="1:26" ht="16.5" customHeight="1">
      <c r="A963" s="9"/>
      <c r="B963" s="9"/>
      <c r="C963" s="9"/>
      <c r="D963" s="9"/>
      <c r="E963" s="180"/>
      <c r="F963" s="180"/>
      <c r="G963" s="9"/>
      <c r="H963" s="308"/>
      <c r="I963" s="180"/>
      <c r="J963" s="180"/>
      <c r="K963" s="180"/>
      <c r="L963" s="9"/>
      <c r="M963" s="9"/>
      <c r="N963" s="9"/>
      <c r="O963" s="9"/>
      <c r="P963" s="9"/>
      <c r="Q963" s="9"/>
      <c r="R963" s="9"/>
      <c r="S963" s="9"/>
      <c r="T963" s="9"/>
      <c r="U963" s="9"/>
      <c r="V963" s="9"/>
      <c r="W963" s="9"/>
      <c r="X963" s="9"/>
      <c r="Y963" s="9"/>
      <c r="Z963" s="9"/>
    </row>
    <row r="964" spans="1:26" ht="16.5" customHeight="1">
      <c r="A964" s="9"/>
      <c r="B964" s="9"/>
      <c r="C964" s="9"/>
      <c r="D964" s="9"/>
      <c r="E964" s="180"/>
      <c r="F964" s="180"/>
      <c r="G964" s="9"/>
      <c r="H964" s="308"/>
      <c r="I964" s="180"/>
      <c r="J964" s="180"/>
      <c r="K964" s="180"/>
      <c r="L964" s="9"/>
      <c r="M964" s="9"/>
      <c r="N964" s="9"/>
      <c r="O964" s="9"/>
      <c r="P964" s="9"/>
      <c r="Q964" s="9"/>
      <c r="R964" s="9"/>
      <c r="S964" s="9"/>
      <c r="T964" s="9"/>
      <c r="U964" s="9"/>
      <c r="V964" s="9"/>
      <c r="W964" s="9"/>
      <c r="X964" s="9"/>
      <c r="Y964" s="9"/>
      <c r="Z964" s="9"/>
    </row>
    <row r="965" spans="1:26" ht="16.5" customHeight="1">
      <c r="A965" s="9"/>
      <c r="B965" s="9"/>
      <c r="C965" s="9"/>
      <c r="D965" s="9"/>
      <c r="E965" s="180"/>
      <c r="F965" s="180"/>
      <c r="G965" s="9"/>
      <c r="H965" s="308"/>
      <c r="I965" s="180"/>
      <c r="J965" s="180"/>
      <c r="K965" s="180"/>
      <c r="L965" s="9"/>
      <c r="M965" s="9"/>
      <c r="N965" s="9"/>
      <c r="O965" s="9"/>
      <c r="P965" s="9"/>
      <c r="Q965" s="9"/>
      <c r="R965" s="9"/>
      <c r="S965" s="9"/>
      <c r="T965" s="9"/>
      <c r="U965" s="9"/>
      <c r="V965" s="9"/>
      <c r="W965" s="9"/>
      <c r="X965" s="9"/>
      <c r="Y965" s="9"/>
      <c r="Z965" s="9"/>
    </row>
    <row r="966" spans="1:26" ht="16.5" customHeight="1">
      <c r="A966" s="9"/>
      <c r="B966" s="9"/>
      <c r="C966" s="9"/>
      <c r="D966" s="9"/>
      <c r="E966" s="180"/>
      <c r="F966" s="180"/>
      <c r="G966" s="9"/>
      <c r="H966" s="308"/>
      <c r="I966" s="180"/>
      <c r="J966" s="180"/>
      <c r="K966" s="180"/>
      <c r="L966" s="9"/>
      <c r="M966" s="9"/>
      <c r="N966" s="9"/>
      <c r="O966" s="9"/>
      <c r="P966" s="9"/>
      <c r="Q966" s="9"/>
      <c r="R966" s="9"/>
      <c r="S966" s="9"/>
      <c r="T966" s="9"/>
      <c r="U966" s="9"/>
      <c r="V966" s="9"/>
      <c r="W966" s="9"/>
      <c r="X966" s="9"/>
      <c r="Y966" s="9"/>
      <c r="Z966" s="9"/>
    </row>
    <row r="967" spans="1:26" ht="16.5" customHeight="1">
      <c r="A967" s="9"/>
      <c r="B967" s="9"/>
      <c r="C967" s="9"/>
      <c r="D967" s="9"/>
      <c r="E967" s="180"/>
      <c r="F967" s="180"/>
      <c r="G967" s="9"/>
      <c r="H967" s="308"/>
      <c r="I967" s="180"/>
      <c r="J967" s="180"/>
      <c r="K967" s="180"/>
      <c r="L967" s="9"/>
      <c r="M967" s="9"/>
      <c r="N967" s="9"/>
      <c r="O967" s="9"/>
      <c r="P967" s="9"/>
      <c r="Q967" s="9"/>
      <c r="R967" s="9"/>
      <c r="S967" s="9"/>
      <c r="T967" s="9"/>
      <c r="U967" s="9"/>
      <c r="V967" s="9"/>
      <c r="W967" s="9"/>
      <c r="X967" s="9"/>
      <c r="Y967" s="9"/>
      <c r="Z967" s="9"/>
    </row>
    <row r="968" spans="1:26" ht="16.5" customHeight="1">
      <c r="A968" s="9"/>
      <c r="B968" s="9"/>
      <c r="C968" s="9"/>
      <c r="D968" s="9"/>
      <c r="E968" s="180"/>
      <c r="F968" s="180"/>
      <c r="G968" s="9"/>
      <c r="H968" s="308"/>
      <c r="I968" s="180"/>
      <c r="J968" s="180"/>
      <c r="K968" s="180"/>
      <c r="L968" s="9"/>
      <c r="M968" s="9"/>
      <c r="N968" s="9"/>
      <c r="O968" s="9"/>
      <c r="P968" s="9"/>
      <c r="Q968" s="9"/>
      <c r="R968" s="9"/>
      <c r="S968" s="9"/>
      <c r="T968" s="9"/>
      <c r="U968" s="9"/>
      <c r="V968" s="9"/>
      <c r="W968" s="9"/>
      <c r="X968" s="9"/>
      <c r="Y968" s="9"/>
      <c r="Z968" s="9"/>
    </row>
    <row r="969" spans="1:26" ht="16.5" customHeight="1">
      <c r="A969" s="9"/>
      <c r="B969" s="9"/>
      <c r="C969" s="9"/>
      <c r="D969" s="9"/>
      <c r="E969" s="180"/>
      <c r="F969" s="180"/>
      <c r="G969" s="9"/>
      <c r="H969" s="308"/>
      <c r="I969" s="180"/>
      <c r="J969" s="180"/>
      <c r="K969" s="180"/>
      <c r="L969" s="9"/>
      <c r="M969" s="9"/>
      <c r="N969" s="9"/>
      <c r="O969" s="9"/>
      <c r="P969" s="9"/>
      <c r="Q969" s="9"/>
      <c r="R969" s="9"/>
      <c r="S969" s="9"/>
      <c r="T969" s="9"/>
      <c r="U969" s="9"/>
      <c r="V969" s="9"/>
      <c r="W969" s="9"/>
      <c r="X969" s="9"/>
      <c r="Y969" s="9"/>
      <c r="Z969" s="9"/>
    </row>
    <row r="970" spans="1:26" ht="16.5" customHeight="1">
      <c r="A970" s="9"/>
      <c r="B970" s="9"/>
      <c r="C970" s="9"/>
      <c r="D970" s="9"/>
      <c r="E970" s="180"/>
      <c r="F970" s="180"/>
      <c r="G970" s="9"/>
      <c r="H970" s="308"/>
      <c r="I970" s="180"/>
      <c r="J970" s="180"/>
      <c r="K970" s="180"/>
      <c r="L970" s="9"/>
      <c r="M970" s="9"/>
      <c r="N970" s="9"/>
      <c r="O970" s="9"/>
      <c r="P970" s="9"/>
      <c r="Q970" s="9"/>
      <c r="R970" s="9"/>
      <c r="S970" s="9"/>
      <c r="T970" s="9"/>
      <c r="U970" s="9"/>
      <c r="V970" s="9"/>
      <c r="W970" s="9"/>
      <c r="X970" s="9"/>
      <c r="Y970" s="9"/>
      <c r="Z970" s="9"/>
    </row>
    <row r="971" spans="1:26" ht="16.5" customHeight="1">
      <c r="A971" s="9"/>
      <c r="B971" s="9"/>
      <c r="C971" s="9"/>
      <c r="D971" s="9"/>
      <c r="E971" s="180"/>
      <c r="F971" s="180"/>
      <c r="G971" s="9"/>
      <c r="H971" s="308"/>
      <c r="I971" s="180"/>
      <c r="J971" s="180"/>
      <c r="K971" s="180"/>
      <c r="L971" s="9"/>
      <c r="M971" s="9"/>
      <c r="N971" s="9"/>
      <c r="O971" s="9"/>
      <c r="P971" s="9"/>
      <c r="Q971" s="9"/>
      <c r="R971" s="9"/>
      <c r="S971" s="9"/>
      <c r="T971" s="9"/>
      <c r="U971" s="9"/>
      <c r="V971" s="9"/>
      <c r="W971" s="9"/>
      <c r="X971" s="9"/>
      <c r="Y971" s="9"/>
      <c r="Z971" s="9"/>
    </row>
    <row r="972" spans="1:26" ht="16.5" customHeight="1">
      <c r="A972" s="9"/>
      <c r="B972" s="9"/>
      <c r="C972" s="9"/>
      <c r="D972" s="9"/>
      <c r="E972" s="180"/>
      <c r="F972" s="180"/>
      <c r="G972" s="9"/>
      <c r="H972" s="308"/>
      <c r="I972" s="180"/>
      <c r="J972" s="180"/>
      <c r="K972" s="180"/>
      <c r="L972" s="9"/>
      <c r="M972" s="9"/>
      <c r="N972" s="9"/>
      <c r="O972" s="9"/>
      <c r="P972" s="9"/>
      <c r="Q972" s="9"/>
      <c r="R972" s="9"/>
      <c r="S972" s="9"/>
      <c r="T972" s="9"/>
      <c r="U972" s="9"/>
      <c r="V972" s="9"/>
      <c r="W972" s="9"/>
      <c r="X972" s="9"/>
      <c r="Y972" s="9"/>
      <c r="Z972" s="9"/>
    </row>
    <row r="973" spans="1:26" ht="16.5" customHeight="1">
      <c r="A973" s="9"/>
      <c r="B973" s="9"/>
      <c r="C973" s="9"/>
      <c r="D973" s="9"/>
      <c r="E973" s="180"/>
      <c r="F973" s="180"/>
      <c r="G973" s="9"/>
      <c r="H973" s="308"/>
      <c r="I973" s="180"/>
      <c r="J973" s="180"/>
      <c r="K973" s="180"/>
      <c r="L973" s="9"/>
      <c r="M973" s="9"/>
      <c r="N973" s="9"/>
      <c r="O973" s="9"/>
      <c r="P973" s="9"/>
      <c r="Q973" s="9"/>
      <c r="R973" s="9"/>
      <c r="S973" s="9"/>
      <c r="T973" s="9"/>
      <c r="U973" s="9"/>
      <c r="V973" s="9"/>
      <c r="W973" s="9"/>
      <c r="X973" s="9"/>
      <c r="Y973" s="9"/>
      <c r="Z973" s="9"/>
    </row>
    <row r="974" spans="1:26" ht="16.5" customHeight="1">
      <c r="A974" s="9"/>
      <c r="B974" s="9"/>
      <c r="C974" s="9"/>
      <c r="D974" s="9"/>
      <c r="E974" s="180"/>
      <c r="F974" s="180"/>
      <c r="G974" s="9"/>
      <c r="H974" s="308"/>
      <c r="I974" s="180"/>
      <c r="J974" s="180"/>
      <c r="K974" s="180"/>
      <c r="L974" s="9"/>
      <c r="M974" s="9"/>
      <c r="N974" s="9"/>
      <c r="O974" s="9"/>
      <c r="P974" s="9"/>
      <c r="Q974" s="9"/>
      <c r="R974" s="9"/>
      <c r="S974" s="9"/>
      <c r="T974" s="9"/>
      <c r="U974" s="9"/>
      <c r="V974" s="9"/>
      <c r="W974" s="9"/>
      <c r="X974" s="9"/>
      <c r="Y974" s="9"/>
      <c r="Z974" s="9"/>
    </row>
    <row r="975" spans="1:26" ht="16.5" customHeight="1">
      <c r="A975" s="9"/>
      <c r="B975" s="9"/>
      <c r="C975" s="9"/>
      <c r="D975" s="9"/>
      <c r="E975" s="180"/>
      <c r="F975" s="180"/>
      <c r="G975" s="9"/>
      <c r="H975" s="308"/>
      <c r="I975" s="180"/>
      <c r="J975" s="180"/>
      <c r="K975" s="180"/>
      <c r="L975" s="9"/>
      <c r="M975" s="9"/>
      <c r="N975" s="9"/>
      <c r="O975" s="9"/>
      <c r="P975" s="9"/>
      <c r="Q975" s="9"/>
      <c r="R975" s="9"/>
      <c r="S975" s="9"/>
      <c r="T975" s="9"/>
      <c r="U975" s="9"/>
      <c r="V975" s="9"/>
      <c r="W975" s="9"/>
      <c r="X975" s="9"/>
      <c r="Y975" s="9"/>
      <c r="Z975" s="9"/>
    </row>
    <row r="976" spans="1:26" ht="16.5" customHeight="1">
      <c r="A976" s="9"/>
      <c r="B976" s="9"/>
      <c r="C976" s="9"/>
      <c r="D976" s="9"/>
      <c r="E976" s="180"/>
      <c r="F976" s="180"/>
      <c r="G976" s="9"/>
      <c r="H976" s="308"/>
      <c r="I976" s="180"/>
      <c r="J976" s="180"/>
      <c r="K976" s="180"/>
      <c r="L976" s="9"/>
      <c r="M976" s="9"/>
      <c r="N976" s="9"/>
      <c r="O976" s="9"/>
      <c r="P976" s="9"/>
      <c r="Q976" s="9"/>
      <c r="R976" s="9"/>
      <c r="S976" s="9"/>
      <c r="T976" s="9"/>
      <c r="U976" s="9"/>
      <c r="V976" s="9"/>
      <c r="W976" s="9"/>
      <c r="X976" s="9"/>
      <c r="Y976" s="9"/>
      <c r="Z976" s="9"/>
    </row>
    <row r="977" spans="1:26" ht="16.5" customHeight="1">
      <c r="A977" s="9"/>
      <c r="B977" s="9"/>
      <c r="C977" s="9"/>
      <c r="D977" s="9"/>
      <c r="E977" s="180"/>
      <c r="F977" s="180"/>
      <c r="G977" s="9"/>
      <c r="H977" s="308"/>
      <c r="I977" s="180"/>
      <c r="J977" s="180"/>
      <c r="K977" s="180"/>
      <c r="L977" s="9"/>
      <c r="M977" s="9"/>
      <c r="N977" s="9"/>
      <c r="O977" s="9"/>
      <c r="P977" s="9"/>
      <c r="Q977" s="9"/>
      <c r="R977" s="9"/>
      <c r="S977" s="9"/>
      <c r="T977" s="9"/>
      <c r="U977" s="9"/>
      <c r="V977" s="9"/>
      <c r="W977" s="9"/>
      <c r="X977" s="9"/>
      <c r="Y977" s="9"/>
      <c r="Z977" s="9"/>
    </row>
    <row r="978" spans="1:26" ht="16.5" customHeight="1">
      <c r="A978" s="9"/>
      <c r="B978" s="9"/>
      <c r="C978" s="9"/>
      <c r="D978" s="9"/>
      <c r="E978" s="180"/>
      <c r="F978" s="180"/>
      <c r="G978" s="9"/>
      <c r="H978" s="308"/>
      <c r="I978" s="180"/>
      <c r="J978" s="180"/>
      <c r="K978" s="180"/>
      <c r="L978" s="9"/>
      <c r="M978" s="9"/>
      <c r="N978" s="9"/>
      <c r="O978" s="9"/>
      <c r="P978" s="9"/>
      <c r="Q978" s="9"/>
      <c r="R978" s="9"/>
      <c r="S978" s="9"/>
      <c r="T978" s="9"/>
      <c r="U978" s="9"/>
      <c r="V978" s="9"/>
      <c r="W978" s="9"/>
      <c r="X978" s="9"/>
      <c r="Y978" s="9"/>
      <c r="Z978" s="9"/>
    </row>
    <row r="979" spans="1:26" ht="16.5" customHeight="1">
      <c r="A979" s="9"/>
      <c r="B979" s="9"/>
      <c r="C979" s="9"/>
      <c r="D979" s="9"/>
      <c r="E979" s="180"/>
      <c r="F979" s="180"/>
      <c r="G979" s="9"/>
      <c r="H979" s="308"/>
      <c r="I979" s="180"/>
      <c r="J979" s="180"/>
      <c r="K979" s="180"/>
      <c r="L979" s="9"/>
      <c r="M979" s="9"/>
      <c r="N979" s="9"/>
      <c r="O979" s="9"/>
      <c r="P979" s="9"/>
      <c r="Q979" s="9"/>
      <c r="R979" s="9"/>
      <c r="S979" s="9"/>
      <c r="T979" s="9"/>
      <c r="U979" s="9"/>
      <c r="V979" s="9"/>
      <c r="W979" s="9"/>
      <c r="X979" s="9"/>
      <c r="Y979" s="9"/>
      <c r="Z979" s="9"/>
    </row>
    <row r="980" spans="1:26" ht="16.5" customHeight="1">
      <c r="A980" s="9"/>
      <c r="B980" s="9"/>
      <c r="C980" s="9"/>
      <c r="D980" s="9"/>
      <c r="E980" s="180"/>
      <c r="F980" s="180"/>
      <c r="G980" s="9"/>
      <c r="H980" s="308"/>
      <c r="I980" s="180"/>
      <c r="J980" s="180"/>
      <c r="K980" s="180"/>
      <c r="L980" s="9"/>
      <c r="M980" s="9"/>
      <c r="N980" s="9"/>
      <c r="O980" s="9"/>
      <c r="P980" s="9"/>
      <c r="Q980" s="9"/>
      <c r="R980" s="9"/>
      <c r="S980" s="9"/>
      <c r="T980" s="9"/>
      <c r="U980" s="9"/>
      <c r="V980" s="9"/>
      <c r="W980" s="9"/>
      <c r="X980" s="9"/>
      <c r="Y980" s="9"/>
      <c r="Z980" s="9"/>
    </row>
    <row r="981" spans="1:26" ht="16.5" customHeight="1">
      <c r="A981" s="9"/>
      <c r="B981" s="9"/>
      <c r="C981" s="9"/>
      <c r="D981" s="9"/>
      <c r="E981" s="180"/>
      <c r="F981" s="180"/>
      <c r="G981" s="9"/>
      <c r="H981" s="308"/>
      <c r="I981" s="180"/>
      <c r="J981" s="180"/>
      <c r="K981" s="180"/>
      <c r="L981" s="9"/>
      <c r="M981" s="9"/>
      <c r="N981" s="9"/>
      <c r="O981" s="9"/>
      <c r="P981" s="9"/>
      <c r="Q981" s="9"/>
      <c r="R981" s="9"/>
      <c r="S981" s="9"/>
      <c r="T981" s="9"/>
      <c r="U981" s="9"/>
      <c r="V981" s="9"/>
      <c r="W981" s="9"/>
      <c r="X981" s="9"/>
      <c r="Y981" s="9"/>
      <c r="Z981" s="9"/>
    </row>
    <row r="982" spans="1:26" ht="16.5" customHeight="1">
      <c r="A982" s="9"/>
      <c r="B982" s="9"/>
      <c r="C982" s="9"/>
      <c r="D982" s="9"/>
      <c r="E982" s="180"/>
      <c r="F982" s="180"/>
      <c r="G982" s="9"/>
      <c r="H982" s="308"/>
      <c r="I982" s="180"/>
      <c r="J982" s="180"/>
      <c r="K982" s="180"/>
      <c r="L982" s="9"/>
      <c r="M982" s="9"/>
      <c r="N982" s="9"/>
      <c r="O982" s="9"/>
      <c r="P982" s="9"/>
      <c r="Q982" s="9"/>
      <c r="R982" s="9"/>
      <c r="S982" s="9"/>
      <c r="T982" s="9"/>
      <c r="U982" s="9"/>
      <c r="V982" s="9"/>
      <c r="W982" s="9"/>
      <c r="X982" s="9"/>
      <c r="Y982" s="9"/>
      <c r="Z982" s="9"/>
    </row>
    <row r="983" spans="1:26" ht="16.5" customHeight="1">
      <c r="A983" s="9"/>
      <c r="B983" s="9"/>
      <c r="C983" s="9"/>
      <c r="D983" s="9"/>
      <c r="E983" s="180"/>
      <c r="F983" s="180"/>
      <c r="G983" s="9"/>
      <c r="H983" s="308"/>
      <c r="I983" s="180"/>
      <c r="J983" s="180"/>
      <c r="K983" s="180"/>
      <c r="L983" s="9"/>
      <c r="M983" s="9"/>
      <c r="N983" s="9"/>
      <c r="O983" s="9"/>
      <c r="P983" s="9"/>
      <c r="Q983" s="9"/>
      <c r="R983" s="9"/>
      <c r="S983" s="9"/>
      <c r="T983" s="9"/>
      <c r="U983" s="9"/>
      <c r="V983" s="9"/>
      <c r="W983" s="9"/>
      <c r="X983" s="9"/>
      <c r="Y983" s="9"/>
      <c r="Z983" s="9"/>
    </row>
    <row r="984" spans="1:26" ht="16.5" customHeight="1">
      <c r="A984" s="9"/>
      <c r="B984" s="9"/>
      <c r="C984" s="9"/>
      <c r="D984" s="9"/>
      <c r="E984" s="180"/>
      <c r="F984" s="180"/>
      <c r="G984" s="9"/>
      <c r="H984" s="308"/>
      <c r="I984" s="180"/>
      <c r="J984" s="180"/>
      <c r="K984" s="180"/>
      <c r="L984" s="9"/>
      <c r="M984" s="9"/>
      <c r="N984" s="9"/>
      <c r="O984" s="9"/>
      <c r="P984" s="9"/>
      <c r="Q984" s="9"/>
      <c r="R984" s="9"/>
      <c r="S984" s="9"/>
      <c r="T984" s="9"/>
      <c r="U984" s="9"/>
      <c r="V984" s="9"/>
      <c r="W984" s="9"/>
      <c r="X984" s="9"/>
      <c r="Y984" s="9"/>
      <c r="Z984" s="9"/>
    </row>
    <row r="985" spans="1:26" ht="16.5" customHeight="1">
      <c r="A985" s="9"/>
      <c r="B985" s="9"/>
      <c r="C985" s="9"/>
      <c r="D985" s="9"/>
      <c r="E985" s="180"/>
      <c r="F985" s="180"/>
      <c r="G985" s="9"/>
      <c r="H985" s="308"/>
      <c r="I985" s="180"/>
      <c r="J985" s="180"/>
      <c r="K985" s="180"/>
      <c r="L985" s="9"/>
      <c r="M985" s="9"/>
      <c r="N985" s="9"/>
      <c r="O985" s="9"/>
      <c r="P985" s="9"/>
      <c r="Q985" s="9"/>
      <c r="R985" s="9"/>
      <c r="S985" s="9"/>
      <c r="T985" s="9"/>
      <c r="U985" s="9"/>
      <c r="V985" s="9"/>
      <c r="W985" s="9"/>
      <c r="X985" s="9"/>
      <c r="Y985" s="9"/>
      <c r="Z985" s="9"/>
    </row>
    <row r="986" spans="1:26" ht="16.5" customHeight="1">
      <c r="A986" s="9"/>
      <c r="B986" s="9"/>
      <c r="C986" s="9"/>
      <c r="D986" s="9"/>
      <c r="E986" s="180"/>
      <c r="F986" s="180"/>
      <c r="G986" s="9"/>
      <c r="H986" s="308"/>
      <c r="I986" s="180"/>
      <c r="J986" s="180"/>
      <c r="K986" s="180"/>
      <c r="L986" s="9"/>
      <c r="M986" s="9"/>
      <c r="N986" s="9"/>
      <c r="O986" s="9"/>
      <c r="P986" s="9"/>
      <c r="Q986" s="9"/>
      <c r="R986" s="9"/>
      <c r="S986" s="9"/>
      <c r="T986" s="9"/>
      <c r="U986" s="9"/>
      <c r="V986" s="9"/>
      <c r="W986" s="9"/>
      <c r="X986" s="9"/>
      <c r="Y986" s="9"/>
      <c r="Z986" s="9"/>
    </row>
    <row r="987" spans="1:26" ht="16.5" customHeight="1">
      <c r="A987" s="9"/>
      <c r="B987" s="9"/>
      <c r="C987" s="9"/>
      <c r="D987" s="9"/>
      <c r="E987" s="180"/>
      <c r="F987" s="180"/>
      <c r="G987" s="9"/>
      <c r="H987" s="308"/>
      <c r="I987" s="180"/>
      <c r="J987" s="180"/>
      <c r="K987" s="180"/>
      <c r="L987" s="9"/>
      <c r="M987" s="9"/>
      <c r="N987" s="9"/>
      <c r="O987" s="9"/>
      <c r="P987" s="9"/>
      <c r="Q987" s="9"/>
      <c r="R987" s="9"/>
      <c r="S987" s="9"/>
      <c r="T987" s="9"/>
      <c r="U987" s="9"/>
      <c r="V987" s="9"/>
      <c r="W987" s="9"/>
      <c r="X987" s="9"/>
      <c r="Y987" s="9"/>
      <c r="Z987" s="9"/>
    </row>
    <row r="988" spans="1:26" ht="16.5" customHeight="1">
      <c r="A988" s="9"/>
      <c r="B988" s="9"/>
      <c r="C988" s="9"/>
      <c r="D988" s="9"/>
      <c r="E988" s="180"/>
      <c r="F988" s="180"/>
      <c r="G988" s="9"/>
      <c r="H988" s="308"/>
      <c r="I988" s="180"/>
      <c r="J988" s="180"/>
      <c r="K988" s="180"/>
      <c r="L988" s="9"/>
      <c r="M988" s="9"/>
      <c r="N988" s="9"/>
      <c r="O988" s="9"/>
      <c r="P988" s="9"/>
      <c r="Q988" s="9"/>
      <c r="R988" s="9"/>
      <c r="S988" s="9"/>
      <c r="T988" s="9"/>
      <c r="U988" s="9"/>
      <c r="V988" s="9"/>
      <c r="W988" s="9"/>
      <c r="X988" s="9"/>
      <c r="Y988" s="9"/>
      <c r="Z988" s="9"/>
    </row>
    <row r="989" spans="1:26" ht="16.5" customHeight="1">
      <c r="A989" s="9"/>
      <c r="B989" s="9"/>
      <c r="C989" s="9"/>
      <c r="D989" s="9"/>
      <c r="E989" s="180"/>
      <c r="F989" s="180"/>
      <c r="G989" s="9"/>
      <c r="H989" s="308"/>
      <c r="I989" s="180"/>
      <c r="J989" s="180"/>
      <c r="K989" s="180"/>
      <c r="L989" s="9"/>
      <c r="M989" s="9"/>
      <c r="N989" s="9"/>
      <c r="O989" s="9"/>
      <c r="P989" s="9"/>
      <c r="Q989" s="9"/>
      <c r="R989" s="9"/>
      <c r="S989" s="9"/>
      <c r="T989" s="9"/>
      <c r="U989" s="9"/>
      <c r="V989" s="9"/>
      <c r="W989" s="9"/>
      <c r="X989" s="9"/>
      <c r="Y989" s="9"/>
      <c r="Z989" s="9"/>
    </row>
    <row r="990" spans="1:26" ht="16.5" customHeight="1">
      <c r="A990" s="9"/>
      <c r="B990" s="9"/>
      <c r="C990" s="9"/>
      <c r="D990" s="9"/>
      <c r="E990" s="180"/>
      <c r="F990" s="180"/>
      <c r="G990" s="9"/>
      <c r="H990" s="308"/>
      <c r="I990" s="180"/>
      <c r="J990" s="180"/>
      <c r="K990" s="180"/>
      <c r="L990" s="9"/>
      <c r="M990" s="9"/>
      <c r="N990" s="9"/>
      <c r="O990" s="9"/>
      <c r="P990" s="9"/>
      <c r="Q990" s="9"/>
      <c r="R990" s="9"/>
      <c r="S990" s="9"/>
      <c r="T990" s="9"/>
      <c r="U990" s="9"/>
      <c r="V990" s="9"/>
      <c r="W990" s="9"/>
      <c r="X990" s="9"/>
      <c r="Y990" s="9"/>
      <c r="Z990" s="9"/>
    </row>
    <row r="991" spans="1:26" ht="16.5" customHeight="1">
      <c r="A991" s="9"/>
      <c r="B991" s="9"/>
      <c r="C991" s="9"/>
      <c r="D991" s="9"/>
      <c r="E991" s="180"/>
      <c r="F991" s="180"/>
      <c r="G991" s="9"/>
      <c r="H991" s="308"/>
      <c r="I991" s="180"/>
      <c r="J991" s="180"/>
      <c r="K991" s="180"/>
      <c r="L991" s="9"/>
      <c r="M991" s="9"/>
      <c r="N991" s="9"/>
      <c r="O991" s="9"/>
      <c r="P991" s="9"/>
      <c r="Q991" s="9"/>
      <c r="R991" s="9"/>
      <c r="S991" s="9"/>
      <c r="T991" s="9"/>
      <c r="U991" s="9"/>
      <c r="V991" s="9"/>
      <c r="W991" s="9"/>
      <c r="X991" s="9"/>
      <c r="Y991" s="9"/>
      <c r="Z991" s="9"/>
    </row>
    <row r="992" spans="1:26" ht="16.5" customHeight="1">
      <c r="A992" s="9"/>
      <c r="B992" s="9"/>
      <c r="C992" s="9"/>
      <c r="D992" s="9"/>
      <c r="E992" s="180"/>
      <c r="F992" s="180"/>
      <c r="G992" s="9"/>
      <c r="H992" s="308"/>
      <c r="I992" s="180"/>
      <c r="J992" s="180"/>
      <c r="K992" s="180"/>
      <c r="L992" s="9"/>
      <c r="M992" s="9"/>
      <c r="N992" s="9"/>
      <c r="O992" s="9"/>
      <c r="P992" s="9"/>
      <c r="Q992" s="9"/>
      <c r="R992" s="9"/>
      <c r="S992" s="9"/>
      <c r="T992" s="9"/>
      <c r="U992" s="9"/>
      <c r="V992" s="9"/>
      <c r="W992" s="9"/>
      <c r="X992" s="9"/>
      <c r="Y992" s="9"/>
      <c r="Z992" s="9"/>
    </row>
    <row r="993" spans="1:26" ht="16.5" customHeight="1">
      <c r="A993" s="9"/>
      <c r="B993" s="9"/>
      <c r="C993" s="9"/>
      <c r="D993" s="9"/>
      <c r="E993" s="180"/>
      <c r="F993" s="180"/>
      <c r="G993" s="9"/>
      <c r="H993" s="308"/>
      <c r="I993" s="180"/>
      <c r="J993" s="180"/>
      <c r="K993" s="180"/>
      <c r="L993" s="9"/>
      <c r="M993" s="9"/>
      <c r="N993" s="9"/>
      <c r="O993" s="9"/>
      <c r="P993" s="9"/>
      <c r="Q993" s="9"/>
      <c r="R993" s="9"/>
      <c r="S993" s="9"/>
      <c r="T993" s="9"/>
      <c r="U993" s="9"/>
      <c r="V993" s="9"/>
      <c r="W993" s="9"/>
      <c r="X993" s="9"/>
      <c r="Y993" s="9"/>
      <c r="Z993" s="9"/>
    </row>
    <row r="994" spans="1:26" ht="16.5" customHeight="1">
      <c r="A994" s="9"/>
      <c r="B994" s="9"/>
      <c r="C994" s="9"/>
      <c r="D994" s="9"/>
      <c r="E994" s="180"/>
      <c r="F994" s="180"/>
      <c r="G994" s="9"/>
      <c r="H994" s="308"/>
      <c r="I994" s="180"/>
      <c r="J994" s="180"/>
      <c r="K994" s="180"/>
      <c r="L994" s="9"/>
      <c r="M994" s="9"/>
      <c r="N994" s="9"/>
      <c r="O994" s="9"/>
      <c r="P994" s="9"/>
      <c r="Q994" s="9"/>
      <c r="R994" s="9"/>
      <c r="S994" s="9"/>
      <c r="T994" s="9"/>
      <c r="U994" s="9"/>
      <c r="V994" s="9"/>
      <c r="W994" s="9"/>
      <c r="X994" s="9"/>
      <c r="Y994" s="9"/>
      <c r="Z994" s="9"/>
    </row>
    <row r="995" spans="1:26" ht="16.5" customHeight="1">
      <c r="A995" s="9"/>
      <c r="B995" s="9"/>
      <c r="C995" s="9"/>
      <c r="D995" s="9"/>
      <c r="E995" s="180"/>
      <c r="F995" s="180"/>
      <c r="G995" s="9"/>
      <c r="H995" s="308"/>
      <c r="I995" s="180"/>
      <c r="J995" s="180"/>
      <c r="K995" s="180"/>
      <c r="L995" s="9"/>
      <c r="M995" s="9"/>
      <c r="N995" s="9"/>
      <c r="O995" s="9"/>
      <c r="P995" s="9"/>
      <c r="Q995" s="9"/>
      <c r="R995" s="9"/>
      <c r="S995" s="9"/>
      <c r="T995" s="9"/>
      <c r="U995" s="9"/>
      <c r="V995" s="9"/>
      <c r="W995" s="9"/>
      <c r="X995" s="9"/>
      <c r="Y995" s="9"/>
      <c r="Z995" s="9"/>
    </row>
    <row r="996" spans="1:26" ht="16.5" customHeight="1">
      <c r="A996" s="9"/>
      <c r="B996" s="9"/>
      <c r="C996" s="9"/>
      <c r="D996" s="9"/>
      <c r="E996" s="180"/>
      <c r="F996" s="180"/>
      <c r="G996" s="9"/>
      <c r="H996" s="308"/>
      <c r="I996" s="180"/>
      <c r="J996" s="180"/>
      <c r="K996" s="180"/>
      <c r="L996" s="9"/>
      <c r="M996" s="9"/>
      <c r="N996" s="9"/>
      <c r="O996" s="9"/>
      <c r="P996" s="9"/>
      <c r="Q996" s="9"/>
      <c r="R996" s="9"/>
      <c r="S996" s="9"/>
      <c r="T996" s="9"/>
      <c r="U996" s="9"/>
      <c r="V996" s="9"/>
      <c r="W996" s="9"/>
      <c r="X996" s="9"/>
      <c r="Y996" s="9"/>
      <c r="Z996" s="9"/>
    </row>
    <row r="997" spans="1:26" ht="16.5" customHeight="1">
      <c r="A997" s="9"/>
      <c r="B997" s="9"/>
      <c r="C997" s="9"/>
      <c r="D997" s="9"/>
      <c r="E997" s="180"/>
      <c r="F997" s="180"/>
      <c r="G997" s="9"/>
      <c r="H997" s="308"/>
      <c r="I997" s="180"/>
      <c r="J997" s="180"/>
      <c r="K997" s="180"/>
      <c r="L997" s="9"/>
      <c r="M997" s="9"/>
      <c r="N997" s="9"/>
      <c r="O997" s="9"/>
      <c r="P997" s="9"/>
      <c r="Q997" s="9"/>
      <c r="R997" s="9"/>
      <c r="S997" s="9"/>
      <c r="T997" s="9"/>
      <c r="U997" s="9"/>
      <c r="V997" s="9"/>
      <c r="W997" s="9"/>
      <c r="X997" s="9"/>
      <c r="Y997" s="9"/>
      <c r="Z997" s="9"/>
    </row>
    <row r="998" spans="1:26" ht="16.5" customHeight="1">
      <c r="A998" s="9"/>
      <c r="B998" s="9"/>
      <c r="C998" s="9"/>
      <c r="D998" s="9"/>
      <c r="E998" s="180"/>
      <c r="F998" s="180"/>
      <c r="G998" s="9"/>
      <c r="H998" s="308"/>
      <c r="I998" s="180"/>
      <c r="J998" s="180"/>
      <c r="K998" s="180"/>
      <c r="L998" s="9"/>
      <c r="M998" s="9"/>
      <c r="N998" s="9"/>
      <c r="O998" s="9"/>
      <c r="P998" s="9"/>
      <c r="Q998" s="9"/>
      <c r="R998" s="9"/>
      <c r="S998" s="9"/>
      <c r="T998" s="9"/>
      <c r="U998" s="9"/>
      <c r="V998" s="9"/>
      <c r="W998" s="9"/>
      <c r="X998" s="9"/>
      <c r="Y998" s="9"/>
      <c r="Z998" s="9"/>
    </row>
    <row r="999" spans="1:26" ht="16.5" customHeight="1">
      <c r="A999" s="9"/>
      <c r="B999" s="9"/>
      <c r="C999" s="9"/>
      <c r="D999" s="9"/>
      <c r="E999" s="180"/>
      <c r="F999" s="180"/>
      <c r="G999" s="9"/>
      <c r="H999" s="308"/>
      <c r="I999" s="180"/>
      <c r="J999" s="180"/>
      <c r="K999" s="180"/>
      <c r="L999" s="9"/>
      <c r="M999" s="9"/>
      <c r="N999" s="9"/>
      <c r="O999" s="9"/>
      <c r="P999" s="9"/>
      <c r="Q999" s="9"/>
      <c r="R999" s="9"/>
      <c r="S999" s="9"/>
      <c r="T999" s="9"/>
      <c r="U999" s="9"/>
      <c r="V999" s="9"/>
      <c r="W999" s="9"/>
      <c r="X999" s="9"/>
      <c r="Y999" s="9"/>
      <c r="Z999" s="9"/>
    </row>
    <row r="1000" spans="1:26" ht="16.5" customHeight="1">
      <c r="A1000" s="9"/>
      <c r="B1000" s="9"/>
      <c r="C1000" s="9"/>
      <c r="D1000" s="9"/>
      <c r="E1000" s="180"/>
      <c r="F1000" s="180"/>
      <c r="G1000" s="9"/>
      <c r="H1000" s="308"/>
      <c r="I1000" s="180"/>
      <c r="J1000" s="180"/>
      <c r="K1000" s="180"/>
      <c r="L1000" s="9"/>
      <c r="M1000" s="9"/>
      <c r="N1000" s="9"/>
      <c r="O1000" s="9"/>
      <c r="P1000" s="9"/>
      <c r="Q1000" s="9"/>
      <c r="R1000" s="9"/>
      <c r="S1000" s="9"/>
      <c r="T1000" s="9"/>
      <c r="U1000" s="9"/>
      <c r="V1000" s="9"/>
      <c r="W1000" s="9"/>
      <c r="X1000" s="9"/>
      <c r="Y1000" s="9"/>
      <c r="Z1000" s="9"/>
    </row>
  </sheetData>
  <mergeCells count="17">
    <mergeCell ref="C3:C8"/>
    <mergeCell ref="C9:C14"/>
    <mergeCell ref="C15:C18"/>
    <mergeCell ref="C19:C22"/>
    <mergeCell ref="E23:E24"/>
    <mergeCell ref="D23:D24"/>
    <mergeCell ref="E27:E28"/>
    <mergeCell ref="E29:E30"/>
    <mergeCell ref="F29:F30"/>
    <mergeCell ref="C23:C28"/>
    <mergeCell ref="C29:C30"/>
    <mergeCell ref="F23:F24"/>
    <mergeCell ref="F27:F28"/>
    <mergeCell ref="D25:D26"/>
    <mergeCell ref="E25:E26"/>
    <mergeCell ref="F25:F26"/>
    <mergeCell ref="D27:D28"/>
  </mergeCells>
  <conditionalFormatting sqref="I3">
    <cfRule type="containsText" dxfId="25" priority="1" operator="containsText" text="NG">
      <formula>NOT(ISERROR(SEARCH(("NG"),(I3))))</formula>
    </cfRule>
  </conditionalFormatting>
  <conditionalFormatting sqref="I3">
    <cfRule type="containsText" dxfId="24" priority="2" operator="containsText" text="OK">
      <formula>NOT(ISERROR(SEARCH(("OK"),(I3))))</formula>
    </cfRule>
  </conditionalFormatting>
  <conditionalFormatting sqref="I9">
    <cfRule type="containsText" dxfId="23" priority="3" operator="containsText" text="NG">
      <formula>NOT(ISERROR(SEARCH(("NG"),(I9))))</formula>
    </cfRule>
  </conditionalFormatting>
  <conditionalFormatting sqref="I9">
    <cfRule type="containsText" dxfId="22" priority="4" operator="containsText" text="OK">
      <formula>NOT(ISERROR(SEARCH(("OK"),(I9))))</formula>
    </cfRule>
  </conditionalFormatting>
  <conditionalFormatting sqref="I6:I8">
    <cfRule type="containsText" dxfId="21" priority="5" operator="containsText" text="NG">
      <formula>NOT(ISERROR(SEARCH(("NG"),(I6))))</formula>
    </cfRule>
  </conditionalFormatting>
  <conditionalFormatting sqref="I6:I8">
    <cfRule type="containsText" dxfId="20" priority="6" operator="containsText" text="OK">
      <formula>NOT(ISERROR(SEARCH(("OK"),(I6))))</formula>
    </cfRule>
  </conditionalFormatting>
  <conditionalFormatting sqref="I21">
    <cfRule type="containsText" dxfId="19" priority="7" operator="containsText" text="NG">
      <formula>NOT(ISERROR(SEARCH(("NG"),(I21))))</formula>
    </cfRule>
  </conditionalFormatting>
  <conditionalFormatting sqref="I21">
    <cfRule type="containsText" dxfId="18" priority="8" operator="containsText" text="OK">
      <formula>NOT(ISERROR(SEARCH(("OK"),(I21))))</formula>
    </cfRule>
  </conditionalFormatting>
  <conditionalFormatting sqref="I22:I28">
    <cfRule type="containsText" dxfId="17" priority="9" operator="containsText" text="NG">
      <formula>NOT(ISERROR(SEARCH(("NG"),(I22))))</formula>
    </cfRule>
  </conditionalFormatting>
  <conditionalFormatting sqref="I22:I28">
    <cfRule type="containsText" dxfId="16" priority="10" operator="containsText" text="OK">
      <formula>NOT(ISERROR(SEARCH(("OK"),(I22))))</formula>
    </cfRule>
  </conditionalFormatting>
  <conditionalFormatting sqref="I10:I20">
    <cfRule type="containsText" dxfId="15" priority="11" operator="containsText" text="NG">
      <formula>NOT(ISERROR(SEARCH(("NG"),(I10))))</formula>
    </cfRule>
  </conditionalFormatting>
  <conditionalFormatting sqref="I10:I20">
    <cfRule type="containsText" dxfId="14" priority="12" operator="containsText" text="OK">
      <formula>NOT(ISERROR(SEARCH(("OK"),(I10))))</formula>
    </cfRule>
  </conditionalFormatting>
  <conditionalFormatting sqref="I4">
    <cfRule type="containsText" dxfId="13" priority="13" operator="containsText" text="NG">
      <formula>NOT(ISERROR(SEARCH(("NG"),(I4))))</formula>
    </cfRule>
  </conditionalFormatting>
  <conditionalFormatting sqref="I4">
    <cfRule type="containsText" dxfId="12" priority="14" operator="containsText" text="OK">
      <formula>NOT(ISERROR(SEARCH(("OK"),(I4))))</formula>
    </cfRule>
  </conditionalFormatting>
  <conditionalFormatting sqref="I5">
    <cfRule type="containsText" dxfId="11" priority="15" operator="containsText" text="NG">
      <formula>NOT(ISERROR(SEARCH(("NG"),(I5))))</formula>
    </cfRule>
  </conditionalFormatting>
  <conditionalFormatting sqref="I5">
    <cfRule type="containsText" dxfId="10" priority="16" operator="containsText" text="OK">
      <formula>NOT(ISERROR(SEARCH(("OK"),(I5))))</formula>
    </cfRule>
  </conditionalFormatting>
  <conditionalFormatting sqref="I29:I30">
    <cfRule type="containsText" dxfId="9" priority="17" operator="containsText" text="NG">
      <formula>NOT(ISERROR(SEARCH(("NG"),(I29))))</formula>
    </cfRule>
  </conditionalFormatting>
  <conditionalFormatting sqref="I29:I30">
    <cfRule type="containsText" dxfId="8" priority="18" operator="containsText" text="OK">
      <formula>NOT(ISERROR(SEARCH(("OK"),(I29))))</formula>
    </cfRule>
  </conditionalFormatting>
  <conditionalFormatting sqref="I8">
    <cfRule type="containsText" dxfId="7" priority="19" operator="containsText" text="NG">
      <formula>NOT(ISERROR(SEARCH(("NG"),(I8))))</formula>
    </cfRule>
  </conditionalFormatting>
  <conditionalFormatting sqref="I8">
    <cfRule type="containsText" dxfId="6" priority="20" operator="containsText" text="OK">
      <formula>NOT(ISERROR(SEARCH(("OK"),(I8))))</formula>
    </cfRule>
  </conditionalFormatting>
  <pageMargins left="0.7" right="0.7" top="0.75" bottom="0.75" header="0" footer="0"/>
  <pageSetup paperSize="9" scale="15"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7F7F7F"/>
  </sheetPr>
  <dimension ref="A1:Z1000"/>
  <sheetViews>
    <sheetView workbookViewId="0"/>
  </sheetViews>
  <sheetFormatPr defaultColWidth="14.42578125" defaultRowHeight="15" customHeight="1"/>
  <cols>
    <col min="1" max="1" width="8.42578125" customWidth="1"/>
    <col min="2" max="3" width="8.7109375" customWidth="1"/>
    <col min="4" max="4" width="8.42578125" customWidth="1"/>
    <col min="5" max="5" width="41.42578125" customWidth="1"/>
    <col min="6" max="7" width="8.7109375" customWidth="1"/>
    <col min="8" max="8" width="34.85546875" customWidth="1"/>
    <col min="9" max="9" width="44" customWidth="1"/>
    <col min="10" max="10" width="2.28515625" customWidth="1"/>
    <col min="11" max="26" width="8.7109375" customWidth="1"/>
  </cols>
  <sheetData>
    <row r="1" spans="1:26" ht="16.5" customHeight="1">
      <c r="A1" s="1"/>
      <c r="B1" s="1"/>
      <c r="C1" s="1"/>
      <c r="D1" s="1"/>
      <c r="E1" s="1"/>
      <c r="F1" s="1"/>
      <c r="G1" s="1"/>
      <c r="H1" s="1"/>
      <c r="I1" s="1"/>
      <c r="J1" s="1"/>
    </row>
    <row r="2" spans="1:26" ht="16.5" customHeight="1">
      <c r="A2" s="737" t="s">
        <v>20425</v>
      </c>
      <c r="B2" s="101"/>
      <c r="C2" s="88"/>
      <c r="D2" s="737" t="s">
        <v>20425</v>
      </c>
      <c r="E2" s="488" t="s">
        <v>476</v>
      </c>
      <c r="F2" s="88"/>
      <c r="G2" s="88"/>
      <c r="H2" s="488" t="s">
        <v>20426</v>
      </c>
      <c r="I2" s="214" t="s">
        <v>20427</v>
      </c>
      <c r="J2" s="101" t="s">
        <v>39</v>
      </c>
      <c r="K2" s="586"/>
      <c r="L2" s="587"/>
      <c r="M2" s="588"/>
      <c r="N2" s="587"/>
      <c r="O2" s="588"/>
      <c r="P2" s="587"/>
      <c r="Q2" s="118"/>
      <c r="R2" s="589"/>
      <c r="S2" s="589"/>
      <c r="T2" s="590"/>
      <c r="U2" s="87"/>
      <c r="V2" s="87"/>
      <c r="W2" s="87"/>
      <c r="X2" s="87"/>
      <c r="Y2" s="87"/>
      <c r="Z2" s="87"/>
    </row>
    <row r="3" spans="1:26" ht="16.5" customHeight="1">
      <c r="A3" s="665"/>
      <c r="B3" s="591"/>
      <c r="C3" s="88"/>
      <c r="D3" s="665"/>
      <c r="E3" s="741" t="s">
        <v>483</v>
      </c>
      <c r="F3" s="88"/>
      <c r="G3" s="88"/>
      <c r="H3" s="447" t="s">
        <v>20432</v>
      </c>
      <c r="I3" s="592"/>
      <c r="J3" s="591"/>
      <c r="K3" s="586"/>
      <c r="L3" s="587"/>
      <c r="M3" s="588"/>
      <c r="N3" s="587"/>
      <c r="O3" s="588"/>
      <c r="P3" s="587"/>
      <c r="Q3" s="118"/>
      <c r="R3" s="589"/>
      <c r="S3" s="589"/>
      <c r="T3" s="590"/>
      <c r="U3" s="87"/>
      <c r="V3" s="87"/>
      <c r="W3" s="87"/>
      <c r="X3" s="87"/>
      <c r="Y3" s="87"/>
      <c r="Z3" s="87"/>
    </row>
    <row r="4" spans="1:26" ht="16.5" customHeight="1">
      <c r="A4" s="665"/>
      <c r="B4" s="26"/>
      <c r="C4" s="2"/>
      <c r="D4" s="665"/>
      <c r="E4" s="665"/>
      <c r="F4" s="2"/>
      <c r="G4" s="2"/>
      <c r="H4" s="447" t="s">
        <v>20438</v>
      </c>
      <c r="I4" s="592"/>
      <c r="J4" s="26"/>
      <c r="K4" s="329"/>
      <c r="L4" s="587"/>
      <c r="M4" s="588"/>
      <c r="N4" s="587"/>
      <c r="O4" s="588"/>
      <c r="P4" s="587"/>
      <c r="Q4" s="118"/>
      <c r="R4" s="589"/>
      <c r="S4" s="589"/>
      <c r="T4" s="590"/>
    </row>
    <row r="5" spans="1:26" ht="16.5" customHeight="1">
      <c r="A5" s="665"/>
      <c r="B5" s="26"/>
      <c r="C5" s="2"/>
      <c r="D5" s="665"/>
      <c r="E5" s="665"/>
      <c r="F5" s="2"/>
      <c r="G5" s="2"/>
      <c r="H5" s="82" t="s">
        <v>20439</v>
      </c>
      <c r="I5" s="592"/>
      <c r="J5" s="26"/>
      <c r="K5" s="329"/>
      <c r="L5" s="587"/>
      <c r="M5" s="588"/>
      <c r="N5" s="587"/>
      <c r="O5" s="588"/>
      <c r="P5" s="587"/>
      <c r="Q5" s="118"/>
      <c r="R5" s="589"/>
      <c r="S5" s="589"/>
      <c r="T5" s="590"/>
    </row>
    <row r="6" spans="1:26" ht="16.5" customHeight="1">
      <c r="A6" s="666"/>
      <c r="B6" s="26"/>
      <c r="C6" s="2"/>
      <c r="D6" s="666"/>
      <c r="E6" s="666"/>
      <c r="F6" s="2"/>
      <c r="G6" s="2"/>
      <c r="H6" s="82" t="s">
        <v>20439</v>
      </c>
      <c r="I6" s="593"/>
      <c r="J6" s="26"/>
      <c r="K6" s="329"/>
      <c r="L6" s="587"/>
      <c r="M6" s="588"/>
      <c r="N6" s="587"/>
      <c r="O6" s="588"/>
      <c r="P6" s="587"/>
      <c r="Q6" s="118"/>
      <c r="R6" s="589"/>
      <c r="S6" s="589"/>
      <c r="T6" s="590"/>
    </row>
    <row r="7" spans="1:26" ht="16.5" customHeight="1"/>
    <row r="8" spans="1:26" ht="16.5" customHeight="1"/>
    <row r="9" spans="1:26" ht="16.5" customHeight="1"/>
    <row r="10" spans="1:26" ht="16.5" customHeight="1"/>
    <row r="11" spans="1:26" ht="16.5" customHeight="1"/>
    <row r="12" spans="1:26" ht="16.5" customHeight="1"/>
    <row r="13" spans="1:26" ht="16.5" customHeight="1"/>
    <row r="14" spans="1:26" ht="16.5" customHeight="1"/>
    <row r="15" spans="1:26" ht="16.5" customHeight="1"/>
    <row r="16" spans="1:2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2:A6"/>
    <mergeCell ref="D2:D6"/>
    <mergeCell ref="E3:E6"/>
  </mergeCells>
  <conditionalFormatting sqref="M2:M3 O2:O3">
    <cfRule type="containsText" dxfId="5" priority="1" operator="containsText" text="NG">
      <formula>NOT(ISERROR(SEARCH(("NG"),(M2))))</formula>
    </cfRule>
  </conditionalFormatting>
  <conditionalFormatting sqref="M2:M3 O2:O3">
    <cfRule type="containsText" dxfId="4" priority="2" operator="containsText" text="OK">
      <formula>NOT(ISERROR(SEARCH(("OK"),(M2))))</formula>
    </cfRule>
  </conditionalFormatting>
  <conditionalFormatting sqref="K2:K3">
    <cfRule type="containsText" dxfId="3" priority="3" operator="containsText" text="NG">
      <formula>NOT(ISERROR(SEARCH(("NG"),(K2))))</formula>
    </cfRule>
  </conditionalFormatting>
  <conditionalFormatting sqref="K2:K3">
    <cfRule type="containsText" dxfId="2" priority="4" operator="containsText" text="OK">
      <formula>NOT(ISERROR(SEARCH(("OK"),(K2))))</formula>
    </cfRule>
  </conditionalFormatting>
  <conditionalFormatting sqref="M4:M6 O4:O6">
    <cfRule type="containsText" dxfId="1" priority="5" operator="containsText" text="NG">
      <formula>NOT(ISERROR(SEARCH(("NG"),(M4))))</formula>
    </cfRule>
  </conditionalFormatting>
  <conditionalFormatting sqref="M4:M6 O4:O6">
    <cfRule type="containsText" dxfId="0" priority="6" operator="containsText" text="OK">
      <formula>NOT(ISERROR(SEARCH(("OK"),(M4))))</formula>
    </cfRule>
  </conditionalFormatting>
  <dataValidations count="2">
    <dataValidation type="list" allowBlank="1" showErrorMessage="1" sqref="J2:K3">
      <formula1>"OK,NG,-,미검증,개선完"</formula1>
    </dataValidation>
    <dataValidation type="list" allowBlank="1" showErrorMessage="1" sqref="R2:R6">
      <formula1>"Proto,M/CAR,Pilot,M,SOP"</formula1>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HISTORY</vt:lpstr>
      <vt:lpstr>표지</vt:lpstr>
      <vt:lpstr>정리</vt:lpstr>
      <vt:lpstr>매크로 실행</vt:lpstr>
      <vt:lpstr>매크로 사용법</vt:lpstr>
      <vt:lpstr>테스트케이스 작성 주의사항</vt:lpstr>
      <vt:lpstr>주행 중 녹화 기능</vt:lpstr>
      <vt:lpstr>주차 후 녹화 기능</vt:lpstr>
      <vt:lpstr>HU 연동기능</vt:lpstr>
      <vt:lpstr>보조배터리 연동기능</vt:lpstr>
      <vt:lpstr>모바일 앱 연동기능</vt:lpstr>
      <vt:lpstr>DCM 연동기능</vt:lpstr>
      <vt:lpstr>표시 관련 서비스</vt:lpstr>
      <vt:lpstr>커넥티드 관련 서비스</vt:lpstr>
      <vt:lpstr>차량정보 저장기능</vt:lpstr>
      <vt:lpstr>파일 재생 및 편집</vt:lpstr>
      <vt:lpstr>저장메모리 및 파일관리</vt:lpstr>
      <vt:lpstr>녹화 외 기본기능</vt:lpstr>
      <vt:lpstr>동작 성능</vt:lpstr>
      <vt:lpstr>비기능 외</vt:lpstr>
      <vt:lpstr>진단서비스 (1)</vt:lpstr>
      <vt:lpstr>진단서비스 (2)</vt:lpstr>
      <vt:lpstr>진단서비스 (3)</vt:lpstr>
      <vt:lpstr>Sleep</vt:lpstr>
      <vt:lpstr>Wakeup</vt:lpstr>
      <vt:lpstr>1</vt:lpstr>
      <vt:lpstr>2</vt:lpstr>
      <vt:lpstr>반복 테스트</vt:lpstr>
      <vt:lpstr>OTA</vt:lpstr>
      <vt:lpstr>ES95486-12(UDS진단)</vt:lpstr>
      <vt:lpstr>ES95486-04(LVDS진단)</vt:lpstr>
      <vt:lpstr>테스트 가이드</vt:lpstr>
      <vt:lpstr>과거차 문제점</vt:lpstr>
      <vt:lpstr>악의조건</vt:lpstr>
      <vt:lpstr>실차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Coursa My</dc:creator>
  <cp:lastModifiedBy>Tien Dung</cp:lastModifiedBy>
  <dcterms:created xsi:type="dcterms:W3CDTF">2026-07-21T09:10:00Z</dcterms:created>
  <dcterms:modified xsi:type="dcterms:W3CDTF">2026-07-24T13:42:37Z</dcterms:modified>
</cp:coreProperties>
</file>